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MAYCHUDELL\PKT - Copy 2\06 VU\CONG NO\1BANG THEO CONG NO\"/>
    </mc:Choice>
  </mc:AlternateContent>
  <xr:revisionPtr revIDLastSave="0" documentId="13_ncr:1_{9FEA13F0-46DC-475C-A46D-D2681567B86F}" xr6:coauthVersionLast="47" xr6:coauthVersionMax="47" xr10:uidLastSave="{00000000-0000-0000-0000-000000000000}"/>
  <bookViews>
    <workbookView xWindow="-120" yWindow="-120" windowWidth="29040" windowHeight="15720" activeTab="1" xr2:uid="{00000000-000D-0000-FFFF-FFFF00000000}"/>
  </bookViews>
  <sheets>
    <sheet name="TH_CN" sheetId="2" r:id="rId1"/>
    <sheet name="Báo cáo" sheetId="1" r:id="rId2"/>
    <sheet name="MA_KH" sheetId="3" r:id="rId3"/>
  </sheets>
  <definedNames>
    <definedName name="_xlnm._FilterDatabase" localSheetId="1" hidden="1">'Báo cáo'!$AJ$3:$AJ$4381</definedName>
    <definedName name="_xlnm._FilterDatabase" localSheetId="2" hidden="1">MA_KH!$A$2:$Q$6858</definedName>
  </definedNames>
  <calcPr calcId="191029"/>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 i="1" l="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AA4077" i="1"/>
  <c r="AA4078" i="1"/>
  <c r="AA4079" i="1"/>
  <c r="AA4080" i="1"/>
  <c r="AA4081" i="1"/>
  <c r="AA4082" i="1"/>
  <c r="AA4083" i="1"/>
  <c r="AA4084" i="1"/>
  <c r="AA4085" i="1"/>
  <c r="AA4086" i="1"/>
  <c r="AA4087" i="1"/>
  <c r="AA4088" i="1"/>
  <c r="AA4089" i="1"/>
  <c r="AA4090" i="1"/>
  <c r="AA4091" i="1"/>
  <c r="AA4092" i="1"/>
  <c r="AA4093" i="1"/>
  <c r="AA4094" i="1"/>
  <c r="AA4095" i="1"/>
  <c r="AA4096" i="1"/>
  <c r="AA4097" i="1"/>
  <c r="AA4098" i="1"/>
  <c r="AA4099" i="1"/>
  <c r="AA4100" i="1"/>
  <c r="AA4101" i="1"/>
  <c r="AA4102" i="1"/>
  <c r="AA4103" i="1"/>
  <c r="AA4104" i="1"/>
  <c r="AA4105" i="1"/>
  <c r="AA4106" i="1"/>
  <c r="AA4107" i="1"/>
  <c r="AA4108" i="1"/>
  <c r="AA4109" i="1"/>
  <c r="AA4110" i="1"/>
  <c r="AA4111" i="1"/>
  <c r="AA4112" i="1"/>
  <c r="AA4113" i="1"/>
  <c r="AA4114" i="1"/>
  <c r="AA4115" i="1"/>
  <c r="AA4116" i="1"/>
  <c r="AA4117" i="1"/>
  <c r="AA4118" i="1"/>
  <c r="AA4119" i="1"/>
  <c r="AA4120" i="1"/>
  <c r="AA4121" i="1"/>
  <c r="AA4122" i="1"/>
  <c r="AA4123" i="1"/>
  <c r="AA4124" i="1"/>
  <c r="AA4125" i="1"/>
  <c r="AA4126" i="1"/>
  <c r="AA4127" i="1"/>
  <c r="AA4128" i="1"/>
  <c r="AA4129" i="1"/>
  <c r="AA4130" i="1"/>
  <c r="AA4131" i="1"/>
  <c r="AA4132" i="1"/>
  <c r="AA4133" i="1"/>
  <c r="AA4134" i="1"/>
  <c r="AA4135" i="1"/>
  <c r="AA4136" i="1"/>
  <c r="AA4137" i="1"/>
  <c r="AA4138" i="1"/>
  <c r="AA4139" i="1"/>
  <c r="AA4140" i="1"/>
  <c r="AA4141" i="1"/>
  <c r="AA4142" i="1"/>
  <c r="AA4143" i="1"/>
  <c r="AA4144" i="1"/>
  <c r="AA4145" i="1"/>
  <c r="AA4146" i="1"/>
  <c r="AA4147" i="1"/>
  <c r="AA4148" i="1"/>
  <c r="AA4149" i="1"/>
  <c r="AA4150" i="1"/>
  <c r="AA4151" i="1"/>
  <c r="AA4152" i="1"/>
  <c r="AA4153" i="1"/>
  <c r="AA4154" i="1"/>
  <c r="AA4155" i="1"/>
  <c r="AA4156" i="1"/>
  <c r="AA4157" i="1"/>
  <c r="AA4158" i="1"/>
  <c r="AA4159" i="1"/>
  <c r="AA4160" i="1"/>
  <c r="AA4161" i="1"/>
  <c r="AA4162" i="1"/>
  <c r="AA4163" i="1"/>
  <c r="AA4164" i="1"/>
  <c r="AA4165" i="1"/>
  <c r="AA4166" i="1"/>
  <c r="AA4167" i="1"/>
  <c r="AA4168" i="1"/>
  <c r="AA4169" i="1"/>
  <c r="AA4170" i="1"/>
  <c r="AA4171" i="1"/>
  <c r="AA4172" i="1"/>
  <c r="AA4173" i="1"/>
  <c r="AA4174" i="1"/>
  <c r="AA4175" i="1"/>
  <c r="AA4176" i="1"/>
  <c r="AA4177" i="1"/>
  <c r="AA4178" i="1"/>
  <c r="AA4179" i="1"/>
  <c r="AA4180" i="1"/>
  <c r="AA4181" i="1"/>
  <c r="AA4182" i="1"/>
  <c r="AA4183" i="1"/>
  <c r="AA4184" i="1"/>
  <c r="AA4185" i="1"/>
  <c r="AA4186" i="1"/>
  <c r="AA4187" i="1"/>
  <c r="AA4188" i="1"/>
  <c r="AA4189" i="1"/>
  <c r="AA4190" i="1"/>
  <c r="AA4191" i="1"/>
  <c r="AA4192" i="1"/>
  <c r="AA4193" i="1"/>
  <c r="AA4194" i="1"/>
  <c r="AA4195" i="1"/>
  <c r="AA4196" i="1"/>
  <c r="AA4197" i="1"/>
  <c r="AA4198" i="1"/>
  <c r="AA4199" i="1"/>
  <c r="AA4200" i="1"/>
  <c r="AA4201" i="1"/>
  <c r="AA4202" i="1"/>
  <c r="AA4203" i="1"/>
  <c r="AA4204" i="1"/>
  <c r="AA4205" i="1"/>
  <c r="AA4206" i="1"/>
  <c r="AA4207" i="1"/>
  <c r="AA4208" i="1"/>
  <c r="AA4209" i="1"/>
  <c r="AA4210" i="1"/>
  <c r="AA4211" i="1"/>
  <c r="AA4212" i="1"/>
  <c r="AA4213" i="1"/>
  <c r="AA4214" i="1"/>
  <c r="AA4215" i="1"/>
  <c r="AA4216" i="1"/>
  <c r="AA4217" i="1"/>
  <c r="AA4218" i="1"/>
  <c r="AA4219" i="1"/>
  <c r="AA4220" i="1"/>
  <c r="AA4221" i="1"/>
  <c r="AA4222" i="1"/>
  <c r="AA4223" i="1"/>
  <c r="AA4224" i="1"/>
  <c r="AA4225" i="1"/>
  <c r="AA4226" i="1"/>
  <c r="AA4227" i="1"/>
  <c r="AA4228" i="1"/>
  <c r="AA4229" i="1"/>
  <c r="AA4230" i="1"/>
  <c r="AA4231" i="1"/>
  <c r="AA4232" i="1"/>
  <c r="AA4233" i="1"/>
  <c r="AA4234" i="1"/>
  <c r="AA4235" i="1"/>
  <c r="AA4236" i="1"/>
  <c r="AA4237" i="1"/>
  <c r="AA4238" i="1"/>
  <c r="AA4239" i="1"/>
  <c r="AA4240" i="1"/>
  <c r="AA4241" i="1"/>
  <c r="AA4242" i="1"/>
  <c r="AA4243" i="1"/>
  <c r="AA4244" i="1"/>
  <c r="AA4245" i="1"/>
  <c r="AA4246" i="1"/>
  <c r="AA4247" i="1"/>
  <c r="AA4248" i="1"/>
  <c r="AA4249" i="1"/>
  <c r="AA4250" i="1"/>
  <c r="AA4251" i="1"/>
  <c r="AA4252" i="1"/>
  <c r="AA4253" i="1"/>
  <c r="AA4254" i="1"/>
  <c r="AA4255" i="1"/>
  <c r="AA4256" i="1"/>
  <c r="AA4257" i="1"/>
  <c r="AA4258" i="1"/>
  <c r="AA4259" i="1"/>
  <c r="AA4260" i="1"/>
  <c r="AA4261" i="1"/>
  <c r="AA4262" i="1"/>
  <c r="AA4263" i="1"/>
  <c r="AA4264" i="1"/>
  <c r="AA4265" i="1"/>
  <c r="AA4266" i="1"/>
  <c r="AA4267" i="1"/>
  <c r="AA4268" i="1"/>
  <c r="AA4269" i="1"/>
  <c r="AA4270" i="1"/>
  <c r="AA4271" i="1"/>
  <c r="AA4272" i="1"/>
  <c r="AA4273" i="1"/>
  <c r="AA4274" i="1"/>
  <c r="AA4275" i="1"/>
  <c r="AA4276" i="1"/>
  <c r="AA4277" i="1"/>
  <c r="AA4278" i="1"/>
  <c r="AA4279" i="1"/>
  <c r="AA4280" i="1"/>
  <c r="AA4281" i="1"/>
  <c r="AA4282" i="1"/>
  <c r="AA4283" i="1"/>
  <c r="AA4284" i="1"/>
  <c r="AA4285" i="1"/>
  <c r="AA4286" i="1"/>
  <c r="AA4287" i="1"/>
  <c r="AA4288" i="1"/>
  <c r="AA4289" i="1"/>
  <c r="AA4290" i="1"/>
  <c r="AA4291" i="1"/>
  <c r="AA4292" i="1"/>
  <c r="AA4293" i="1"/>
  <c r="AA4294" i="1"/>
  <c r="AA4295" i="1"/>
  <c r="AA4296" i="1"/>
  <c r="AA4297" i="1"/>
  <c r="AA4298" i="1"/>
  <c r="AA4299" i="1"/>
  <c r="AA4300" i="1"/>
  <c r="AA4301" i="1"/>
  <c r="AA4302" i="1"/>
  <c r="AA4303" i="1"/>
  <c r="AA4304" i="1"/>
  <c r="AA4305" i="1"/>
  <c r="AA4306" i="1"/>
  <c r="AA4307" i="1"/>
  <c r="AA4308" i="1"/>
  <c r="AA4309" i="1"/>
  <c r="AA4310" i="1"/>
  <c r="AA4311" i="1"/>
  <c r="AA4312" i="1"/>
  <c r="AA4313" i="1"/>
  <c r="AA4314" i="1"/>
  <c r="AA4315" i="1"/>
  <c r="AA4316" i="1"/>
  <c r="AA4317" i="1"/>
  <c r="AA4318" i="1"/>
  <c r="AA4319" i="1"/>
  <c r="AA4320" i="1"/>
  <c r="AA4321" i="1"/>
  <c r="AA4322" i="1"/>
  <c r="AA4323" i="1"/>
  <c r="AA4324" i="1"/>
  <c r="AA4325" i="1"/>
  <c r="AA4326" i="1"/>
  <c r="AA4327" i="1"/>
  <c r="AA4328" i="1"/>
  <c r="AA4329" i="1"/>
  <c r="AA4330" i="1"/>
  <c r="AA4331" i="1"/>
  <c r="AA4332" i="1"/>
  <c r="AA4333" i="1"/>
  <c r="AA4334" i="1"/>
  <c r="AA4335" i="1"/>
  <c r="AA4336" i="1"/>
  <c r="AA4337" i="1"/>
  <c r="AA4338" i="1"/>
  <c r="AA4339" i="1"/>
  <c r="AA4340" i="1"/>
  <c r="AA4341" i="1"/>
  <c r="AA4342" i="1"/>
  <c r="AA4343" i="1"/>
  <c r="AA4344" i="1"/>
  <c r="AA4345" i="1"/>
  <c r="AA4346" i="1"/>
  <c r="AA4347" i="1"/>
  <c r="AA4348" i="1"/>
  <c r="AA4349" i="1"/>
  <c r="AA4350" i="1"/>
  <c r="AA4351" i="1"/>
  <c r="AA4352" i="1"/>
  <c r="AA4353" i="1"/>
  <c r="AA4354" i="1"/>
  <c r="AA4355" i="1"/>
  <c r="AA4356" i="1"/>
  <c r="AA4357" i="1"/>
  <c r="AA4358" i="1"/>
  <c r="AA4359" i="1"/>
  <c r="AA4360" i="1"/>
  <c r="AA4361" i="1"/>
  <c r="AA4362" i="1"/>
  <c r="AA4363" i="1"/>
  <c r="AA4364" i="1"/>
  <c r="AA4365" i="1"/>
  <c r="AA4366" i="1"/>
  <c r="AA4367" i="1"/>
  <c r="AA4368" i="1"/>
  <c r="AA4369" i="1"/>
  <c r="AA4370" i="1"/>
  <c r="AA4371" i="1"/>
  <c r="AA4372" i="1"/>
  <c r="AA4373" i="1"/>
  <c r="AA4374" i="1"/>
  <c r="AA4375" i="1"/>
  <c r="AA4376" i="1"/>
  <c r="AA4377" i="1"/>
  <c r="AA4378" i="1"/>
  <c r="AA4379" i="1"/>
  <c r="AA4380" i="1"/>
  <c r="AA4381" i="1"/>
  <c r="S4" i="1"/>
  <c r="Z4" i="1" s="1"/>
  <c r="S5" i="1"/>
  <c r="Z5" i="1" s="1"/>
  <c r="S6" i="1"/>
  <c r="Z6" i="1" s="1"/>
  <c r="S7" i="1"/>
  <c r="Z7" i="1" s="1"/>
  <c r="S8" i="1"/>
  <c r="Z8" i="1" s="1"/>
  <c r="S9" i="1"/>
  <c r="Z9" i="1" s="1"/>
  <c r="S10" i="1"/>
  <c r="Z10" i="1" s="1"/>
  <c r="S11" i="1"/>
  <c r="Z11" i="1" s="1"/>
  <c r="S12" i="1"/>
  <c r="Z12" i="1" s="1"/>
  <c r="S13" i="1"/>
  <c r="Z13" i="1" s="1"/>
  <c r="S14" i="1"/>
  <c r="Z14" i="1" s="1"/>
  <c r="S15" i="1"/>
  <c r="Z15" i="1" s="1"/>
  <c r="S16" i="1"/>
  <c r="Z16" i="1" s="1"/>
  <c r="S17" i="1"/>
  <c r="Z17" i="1" s="1"/>
  <c r="S18" i="1"/>
  <c r="Z18" i="1" s="1"/>
  <c r="S19" i="1"/>
  <c r="Z19" i="1" s="1"/>
  <c r="S20" i="1"/>
  <c r="Z20" i="1" s="1"/>
  <c r="S21" i="1"/>
  <c r="Z21" i="1" s="1"/>
  <c r="S22" i="1"/>
  <c r="Z22" i="1" s="1"/>
  <c r="S23" i="1"/>
  <c r="Z23" i="1" s="1"/>
  <c r="S24" i="1"/>
  <c r="Z24" i="1" s="1"/>
  <c r="S25" i="1"/>
  <c r="Z25" i="1" s="1"/>
  <c r="S26" i="1"/>
  <c r="Z26" i="1" s="1"/>
  <c r="S27" i="1"/>
  <c r="Z27" i="1" s="1"/>
  <c r="S28" i="1"/>
  <c r="Z28" i="1" s="1"/>
  <c r="S29" i="1"/>
  <c r="Z29" i="1" s="1"/>
  <c r="S30" i="1"/>
  <c r="Z30" i="1" s="1"/>
  <c r="S31" i="1"/>
  <c r="Z31" i="1" s="1"/>
  <c r="S32" i="1"/>
  <c r="Z32" i="1" s="1"/>
  <c r="S33" i="1"/>
  <c r="Z33" i="1" s="1"/>
  <c r="S34" i="1"/>
  <c r="Z34" i="1" s="1"/>
  <c r="S35" i="1"/>
  <c r="Z35" i="1" s="1"/>
  <c r="S36" i="1"/>
  <c r="Z36" i="1" s="1"/>
  <c r="S37" i="1"/>
  <c r="Z37" i="1" s="1"/>
  <c r="S38" i="1"/>
  <c r="Z38" i="1" s="1"/>
  <c r="S39" i="1"/>
  <c r="Z39" i="1" s="1"/>
  <c r="S40" i="1"/>
  <c r="Z40" i="1" s="1"/>
  <c r="S41" i="1"/>
  <c r="Z41" i="1" s="1"/>
  <c r="S42" i="1"/>
  <c r="Z42" i="1" s="1"/>
  <c r="S43" i="1"/>
  <c r="Z43" i="1" s="1"/>
  <c r="S44" i="1"/>
  <c r="Z44" i="1" s="1"/>
  <c r="S45" i="1"/>
  <c r="Z45" i="1" s="1"/>
  <c r="S46" i="1"/>
  <c r="Z46" i="1" s="1"/>
  <c r="S47" i="1"/>
  <c r="Z47" i="1" s="1"/>
  <c r="S48" i="1"/>
  <c r="Z48" i="1" s="1"/>
  <c r="S49" i="1"/>
  <c r="Z49" i="1" s="1"/>
  <c r="S50" i="1"/>
  <c r="Z50" i="1" s="1"/>
  <c r="S51" i="1"/>
  <c r="Z51" i="1" s="1"/>
  <c r="S52" i="1"/>
  <c r="Z52" i="1" s="1"/>
  <c r="S53" i="1"/>
  <c r="Z53" i="1" s="1"/>
  <c r="S54" i="1"/>
  <c r="Z54" i="1" s="1"/>
  <c r="S55" i="1"/>
  <c r="Z55" i="1" s="1"/>
  <c r="S56" i="1"/>
  <c r="Z56" i="1" s="1"/>
  <c r="S57" i="1"/>
  <c r="Z57" i="1" s="1"/>
  <c r="S58" i="1"/>
  <c r="Z58" i="1" s="1"/>
  <c r="S59" i="1"/>
  <c r="Z59" i="1" s="1"/>
  <c r="S60" i="1"/>
  <c r="Z60" i="1" s="1"/>
  <c r="S61" i="1"/>
  <c r="Z61" i="1" s="1"/>
  <c r="S62" i="1"/>
  <c r="Z62" i="1" s="1"/>
  <c r="S63" i="1"/>
  <c r="Z63" i="1" s="1"/>
  <c r="S64" i="1"/>
  <c r="Z64" i="1" s="1"/>
  <c r="S65" i="1"/>
  <c r="Z65" i="1" s="1"/>
  <c r="S66" i="1"/>
  <c r="Z66" i="1" s="1"/>
  <c r="S67" i="1"/>
  <c r="Z67" i="1" s="1"/>
  <c r="S68" i="1"/>
  <c r="Z68" i="1" s="1"/>
  <c r="S69" i="1"/>
  <c r="Z69" i="1" s="1"/>
  <c r="S70" i="1"/>
  <c r="Z70" i="1" s="1"/>
  <c r="S71" i="1"/>
  <c r="Z71" i="1" s="1"/>
  <c r="S72" i="1"/>
  <c r="Z72" i="1" s="1"/>
  <c r="S73" i="1"/>
  <c r="Z73" i="1" s="1"/>
  <c r="S74" i="1"/>
  <c r="Z74" i="1" s="1"/>
  <c r="S75" i="1"/>
  <c r="Z75" i="1" s="1"/>
  <c r="S76" i="1"/>
  <c r="Z76" i="1" s="1"/>
  <c r="S77" i="1"/>
  <c r="Z77" i="1" s="1"/>
  <c r="S78" i="1"/>
  <c r="Z78" i="1" s="1"/>
  <c r="S79" i="1"/>
  <c r="Z79" i="1" s="1"/>
  <c r="S80" i="1"/>
  <c r="Z80" i="1" s="1"/>
  <c r="S81" i="1"/>
  <c r="Z81" i="1" s="1"/>
  <c r="S82" i="1"/>
  <c r="Z82" i="1" s="1"/>
  <c r="S83" i="1"/>
  <c r="Z83" i="1" s="1"/>
  <c r="S84" i="1"/>
  <c r="Z84" i="1" s="1"/>
  <c r="S85" i="1"/>
  <c r="Z85" i="1" s="1"/>
  <c r="S86" i="1"/>
  <c r="Z86" i="1" s="1"/>
  <c r="S87" i="1"/>
  <c r="Z87" i="1" s="1"/>
  <c r="S88" i="1"/>
  <c r="Z88" i="1" s="1"/>
  <c r="S89" i="1"/>
  <c r="Z89" i="1" s="1"/>
  <c r="S90" i="1"/>
  <c r="Z90" i="1" s="1"/>
  <c r="S91" i="1"/>
  <c r="Z91" i="1" s="1"/>
  <c r="S92" i="1"/>
  <c r="Z92" i="1" s="1"/>
  <c r="S93" i="1"/>
  <c r="Z93" i="1" s="1"/>
  <c r="S94" i="1"/>
  <c r="Z94" i="1" s="1"/>
  <c r="S95" i="1"/>
  <c r="Z95" i="1" s="1"/>
  <c r="S96" i="1"/>
  <c r="Z96" i="1" s="1"/>
  <c r="S97" i="1"/>
  <c r="Z97" i="1" s="1"/>
  <c r="S98" i="1"/>
  <c r="Z98" i="1" s="1"/>
  <c r="S99" i="1"/>
  <c r="Z99" i="1" s="1"/>
  <c r="S100" i="1"/>
  <c r="Z100" i="1" s="1"/>
  <c r="S101" i="1"/>
  <c r="Z101" i="1" s="1"/>
  <c r="S102" i="1"/>
  <c r="Z102" i="1" s="1"/>
  <c r="S103" i="1"/>
  <c r="Z103" i="1" s="1"/>
  <c r="S104" i="1"/>
  <c r="Z104" i="1" s="1"/>
  <c r="S105" i="1"/>
  <c r="Z105" i="1" s="1"/>
  <c r="S106" i="1"/>
  <c r="Z106" i="1" s="1"/>
  <c r="S107" i="1"/>
  <c r="Z107" i="1" s="1"/>
  <c r="S108" i="1"/>
  <c r="Z108" i="1" s="1"/>
  <c r="S109" i="1"/>
  <c r="Z109" i="1" s="1"/>
  <c r="S110" i="1"/>
  <c r="Z110" i="1" s="1"/>
  <c r="S111" i="1"/>
  <c r="Z111" i="1" s="1"/>
  <c r="S112" i="1"/>
  <c r="Z112" i="1" s="1"/>
  <c r="S113" i="1"/>
  <c r="Z113" i="1" s="1"/>
  <c r="S114" i="1"/>
  <c r="Z114" i="1" s="1"/>
  <c r="S115" i="1"/>
  <c r="Z115" i="1" s="1"/>
  <c r="S116" i="1"/>
  <c r="Z116" i="1" s="1"/>
  <c r="S117" i="1"/>
  <c r="Z117" i="1" s="1"/>
  <c r="S118" i="1"/>
  <c r="Z118" i="1" s="1"/>
  <c r="S119" i="1"/>
  <c r="Z119" i="1" s="1"/>
  <c r="S120" i="1"/>
  <c r="Z120" i="1" s="1"/>
  <c r="S121" i="1"/>
  <c r="Z121" i="1" s="1"/>
  <c r="S122" i="1"/>
  <c r="Z122" i="1" s="1"/>
  <c r="S123" i="1"/>
  <c r="Z123" i="1" s="1"/>
  <c r="S124" i="1"/>
  <c r="Z124" i="1" s="1"/>
  <c r="S125" i="1"/>
  <c r="Z125" i="1" s="1"/>
  <c r="S126" i="1"/>
  <c r="Z126" i="1" s="1"/>
  <c r="S127" i="1"/>
  <c r="Z127" i="1" s="1"/>
  <c r="S128" i="1"/>
  <c r="Z128" i="1" s="1"/>
  <c r="S129" i="1"/>
  <c r="Z129" i="1" s="1"/>
  <c r="S130" i="1"/>
  <c r="Z130" i="1" s="1"/>
  <c r="S131" i="1"/>
  <c r="Z131" i="1" s="1"/>
  <c r="S132" i="1"/>
  <c r="Z132" i="1" s="1"/>
  <c r="S133" i="1"/>
  <c r="Z133" i="1" s="1"/>
  <c r="S134" i="1"/>
  <c r="Z134" i="1" s="1"/>
  <c r="S135" i="1"/>
  <c r="Z135" i="1" s="1"/>
  <c r="S136" i="1"/>
  <c r="Z136" i="1" s="1"/>
  <c r="S137" i="1"/>
  <c r="Z137" i="1" s="1"/>
  <c r="S138" i="1"/>
  <c r="Z138" i="1" s="1"/>
  <c r="S139" i="1"/>
  <c r="Z139" i="1" s="1"/>
  <c r="S140" i="1"/>
  <c r="Z140" i="1" s="1"/>
  <c r="S141" i="1"/>
  <c r="Z141" i="1" s="1"/>
  <c r="S142" i="1"/>
  <c r="Z142" i="1" s="1"/>
  <c r="S143" i="1"/>
  <c r="Z143" i="1" s="1"/>
  <c r="S144" i="1"/>
  <c r="Z144" i="1" s="1"/>
  <c r="S145" i="1"/>
  <c r="Z145" i="1" s="1"/>
  <c r="S146" i="1"/>
  <c r="Z146" i="1" s="1"/>
  <c r="S147" i="1"/>
  <c r="Z147" i="1" s="1"/>
  <c r="S148" i="1"/>
  <c r="Z148" i="1" s="1"/>
  <c r="S149" i="1"/>
  <c r="Z149" i="1" s="1"/>
  <c r="S150" i="1"/>
  <c r="Z150" i="1" s="1"/>
  <c r="S151" i="1"/>
  <c r="Z151" i="1" s="1"/>
  <c r="S152" i="1"/>
  <c r="Z152" i="1" s="1"/>
  <c r="S153" i="1"/>
  <c r="Z153" i="1" s="1"/>
  <c r="S154" i="1"/>
  <c r="Z154" i="1" s="1"/>
  <c r="S155" i="1"/>
  <c r="Z155" i="1" s="1"/>
  <c r="S156" i="1"/>
  <c r="Z156" i="1" s="1"/>
  <c r="S157" i="1"/>
  <c r="Z157" i="1" s="1"/>
  <c r="S158" i="1"/>
  <c r="Z158" i="1" s="1"/>
  <c r="S159" i="1"/>
  <c r="Z159" i="1" s="1"/>
  <c r="S160" i="1"/>
  <c r="Z160" i="1" s="1"/>
  <c r="S161" i="1"/>
  <c r="Z161" i="1" s="1"/>
  <c r="S162" i="1"/>
  <c r="Z162" i="1" s="1"/>
  <c r="S163" i="1"/>
  <c r="Z163" i="1" s="1"/>
  <c r="S164" i="1"/>
  <c r="Z164" i="1" s="1"/>
  <c r="S165" i="1"/>
  <c r="Z165" i="1" s="1"/>
  <c r="S166" i="1"/>
  <c r="Z166" i="1" s="1"/>
  <c r="S167" i="1"/>
  <c r="Z167" i="1" s="1"/>
  <c r="S168" i="1"/>
  <c r="Z168" i="1" s="1"/>
  <c r="S169" i="1"/>
  <c r="Z169" i="1" s="1"/>
  <c r="S170" i="1"/>
  <c r="Z170" i="1" s="1"/>
  <c r="S171" i="1"/>
  <c r="Z171" i="1" s="1"/>
  <c r="S172" i="1"/>
  <c r="Z172" i="1" s="1"/>
  <c r="S173" i="1"/>
  <c r="Z173" i="1" s="1"/>
  <c r="S174" i="1"/>
  <c r="Z174" i="1" s="1"/>
  <c r="S175" i="1"/>
  <c r="Z175" i="1" s="1"/>
  <c r="S176" i="1"/>
  <c r="Z176" i="1" s="1"/>
  <c r="S177" i="1"/>
  <c r="Z177" i="1" s="1"/>
  <c r="S178" i="1"/>
  <c r="Z178" i="1" s="1"/>
  <c r="S179" i="1"/>
  <c r="Z179" i="1" s="1"/>
  <c r="S180" i="1"/>
  <c r="Z180" i="1" s="1"/>
  <c r="S181" i="1"/>
  <c r="Z181" i="1" s="1"/>
  <c r="S182" i="1"/>
  <c r="Z182" i="1" s="1"/>
  <c r="S183" i="1"/>
  <c r="Z183" i="1" s="1"/>
  <c r="S184" i="1"/>
  <c r="Z184" i="1" s="1"/>
  <c r="S185" i="1"/>
  <c r="Z185" i="1" s="1"/>
  <c r="S186" i="1"/>
  <c r="Z186" i="1" s="1"/>
  <c r="S187" i="1"/>
  <c r="Z187" i="1" s="1"/>
  <c r="S188" i="1"/>
  <c r="Z188" i="1" s="1"/>
  <c r="S189" i="1"/>
  <c r="Z189" i="1" s="1"/>
  <c r="S190" i="1"/>
  <c r="Z190" i="1" s="1"/>
  <c r="S191" i="1"/>
  <c r="Z191" i="1" s="1"/>
  <c r="S192" i="1"/>
  <c r="Z192" i="1" s="1"/>
  <c r="S193" i="1"/>
  <c r="Z193" i="1" s="1"/>
  <c r="S194" i="1"/>
  <c r="Z194" i="1" s="1"/>
  <c r="S195" i="1"/>
  <c r="Z195" i="1" s="1"/>
  <c r="S196" i="1"/>
  <c r="Z196" i="1" s="1"/>
  <c r="S197" i="1"/>
  <c r="Z197" i="1" s="1"/>
  <c r="S198" i="1"/>
  <c r="Z198" i="1" s="1"/>
  <c r="S199" i="1"/>
  <c r="Z199" i="1" s="1"/>
  <c r="S200" i="1"/>
  <c r="Z200" i="1" s="1"/>
  <c r="S201" i="1"/>
  <c r="Z201" i="1" s="1"/>
  <c r="S202" i="1"/>
  <c r="Z202" i="1" s="1"/>
  <c r="S203" i="1"/>
  <c r="Z203" i="1" s="1"/>
  <c r="S204" i="1"/>
  <c r="Z204" i="1" s="1"/>
  <c r="S205" i="1"/>
  <c r="Z205" i="1" s="1"/>
  <c r="S206" i="1"/>
  <c r="Z206" i="1" s="1"/>
  <c r="S207" i="1"/>
  <c r="Z207" i="1" s="1"/>
  <c r="S208" i="1"/>
  <c r="Z208" i="1" s="1"/>
  <c r="S209" i="1"/>
  <c r="Z209" i="1" s="1"/>
  <c r="S210" i="1"/>
  <c r="Z210" i="1" s="1"/>
  <c r="S211" i="1"/>
  <c r="Z211" i="1" s="1"/>
  <c r="S212" i="1"/>
  <c r="Z212" i="1" s="1"/>
  <c r="S213" i="1"/>
  <c r="Z213" i="1" s="1"/>
  <c r="S214" i="1"/>
  <c r="Z214" i="1" s="1"/>
  <c r="S215" i="1"/>
  <c r="Z215" i="1" s="1"/>
  <c r="S216" i="1"/>
  <c r="Z216" i="1" s="1"/>
  <c r="S217" i="1"/>
  <c r="Z217" i="1" s="1"/>
  <c r="S218" i="1"/>
  <c r="Z218" i="1" s="1"/>
  <c r="S219" i="1"/>
  <c r="Z219" i="1" s="1"/>
  <c r="S220" i="1"/>
  <c r="Z220" i="1" s="1"/>
  <c r="S221" i="1"/>
  <c r="Z221" i="1" s="1"/>
  <c r="S222" i="1"/>
  <c r="Z222" i="1" s="1"/>
  <c r="S223" i="1"/>
  <c r="Z223" i="1" s="1"/>
  <c r="S224" i="1"/>
  <c r="Z224" i="1" s="1"/>
  <c r="S225" i="1"/>
  <c r="Z225" i="1" s="1"/>
  <c r="S226" i="1"/>
  <c r="Z226" i="1" s="1"/>
  <c r="S227" i="1"/>
  <c r="Z227" i="1" s="1"/>
  <c r="S228" i="1"/>
  <c r="Z228" i="1" s="1"/>
  <c r="S229" i="1"/>
  <c r="Z229" i="1" s="1"/>
  <c r="S230" i="1"/>
  <c r="Z230" i="1" s="1"/>
  <c r="S231" i="1"/>
  <c r="Z231" i="1" s="1"/>
  <c r="S232" i="1"/>
  <c r="Z232" i="1" s="1"/>
  <c r="S233" i="1"/>
  <c r="Z233" i="1" s="1"/>
  <c r="S234" i="1"/>
  <c r="Z234" i="1" s="1"/>
  <c r="S235" i="1"/>
  <c r="Z235" i="1" s="1"/>
  <c r="S236" i="1"/>
  <c r="Z236" i="1" s="1"/>
  <c r="S237" i="1"/>
  <c r="Z237" i="1" s="1"/>
  <c r="S238" i="1"/>
  <c r="Z238" i="1" s="1"/>
  <c r="S239" i="1"/>
  <c r="Z239" i="1" s="1"/>
  <c r="S240" i="1"/>
  <c r="Z240" i="1" s="1"/>
  <c r="S241" i="1"/>
  <c r="Z241" i="1" s="1"/>
  <c r="S242" i="1"/>
  <c r="Z242" i="1" s="1"/>
  <c r="S243" i="1"/>
  <c r="Z243" i="1" s="1"/>
  <c r="S244" i="1"/>
  <c r="Z244" i="1" s="1"/>
  <c r="S245" i="1"/>
  <c r="Z245" i="1" s="1"/>
  <c r="S246" i="1"/>
  <c r="Z246" i="1" s="1"/>
  <c r="S247" i="1"/>
  <c r="Z247" i="1" s="1"/>
  <c r="S248" i="1"/>
  <c r="Z248" i="1" s="1"/>
  <c r="S249" i="1"/>
  <c r="Z249" i="1" s="1"/>
  <c r="S250" i="1"/>
  <c r="Z250" i="1" s="1"/>
  <c r="S251" i="1"/>
  <c r="Z251" i="1" s="1"/>
  <c r="S252" i="1"/>
  <c r="Z252" i="1" s="1"/>
  <c r="S253" i="1"/>
  <c r="Z253" i="1" s="1"/>
  <c r="S254" i="1"/>
  <c r="Z254" i="1" s="1"/>
  <c r="S255" i="1"/>
  <c r="Z255" i="1" s="1"/>
  <c r="S256" i="1"/>
  <c r="Z256" i="1" s="1"/>
  <c r="S257" i="1"/>
  <c r="Z257" i="1" s="1"/>
  <c r="S258" i="1"/>
  <c r="Z258" i="1" s="1"/>
  <c r="S259" i="1"/>
  <c r="Z259" i="1" s="1"/>
  <c r="S260" i="1"/>
  <c r="Z260" i="1" s="1"/>
  <c r="S261" i="1"/>
  <c r="Z261" i="1" s="1"/>
  <c r="S262" i="1"/>
  <c r="Z262" i="1" s="1"/>
  <c r="S263" i="1"/>
  <c r="Z263" i="1" s="1"/>
  <c r="S264" i="1"/>
  <c r="Z264" i="1" s="1"/>
  <c r="S265" i="1"/>
  <c r="Z265" i="1" s="1"/>
  <c r="S266" i="1"/>
  <c r="Z266" i="1" s="1"/>
  <c r="S267" i="1"/>
  <c r="Z267" i="1" s="1"/>
  <c r="S268" i="1"/>
  <c r="Z268" i="1" s="1"/>
  <c r="S269" i="1"/>
  <c r="Z269" i="1" s="1"/>
  <c r="S270" i="1"/>
  <c r="Z270" i="1" s="1"/>
  <c r="S271" i="1"/>
  <c r="Z271" i="1" s="1"/>
  <c r="S272" i="1"/>
  <c r="Z272" i="1" s="1"/>
  <c r="S273" i="1"/>
  <c r="Z273" i="1" s="1"/>
  <c r="S274" i="1"/>
  <c r="Z274" i="1" s="1"/>
  <c r="S275" i="1"/>
  <c r="Z275" i="1" s="1"/>
  <c r="S276" i="1"/>
  <c r="Z276" i="1" s="1"/>
  <c r="S277" i="1"/>
  <c r="Z277" i="1" s="1"/>
  <c r="S278" i="1"/>
  <c r="Z278" i="1" s="1"/>
  <c r="S279" i="1"/>
  <c r="Z279" i="1" s="1"/>
  <c r="S280" i="1"/>
  <c r="Z280" i="1" s="1"/>
  <c r="S281" i="1"/>
  <c r="Z281" i="1" s="1"/>
  <c r="S282" i="1"/>
  <c r="Z282" i="1" s="1"/>
  <c r="S283" i="1"/>
  <c r="Z283" i="1" s="1"/>
  <c r="S284" i="1"/>
  <c r="Z284" i="1" s="1"/>
  <c r="S285" i="1"/>
  <c r="Z285" i="1" s="1"/>
  <c r="S286" i="1"/>
  <c r="Z286" i="1" s="1"/>
  <c r="S287" i="1"/>
  <c r="Z287" i="1" s="1"/>
  <c r="S288" i="1"/>
  <c r="Z288" i="1" s="1"/>
  <c r="S289" i="1"/>
  <c r="Z289" i="1" s="1"/>
  <c r="S290" i="1"/>
  <c r="Z290" i="1" s="1"/>
  <c r="S291" i="1"/>
  <c r="Z291" i="1" s="1"/>
  <c r="S292" i="1"/>
  <c r="Z292" i="1" s="1"/>
  <c r="S293" i="1"/>
  <c r="Z293" i="1" s="1"/>
  <c r="S294" i="1"/>
  <c r="Z294" i="1" s="1"/>
  <c r="S295" i="1"/>
  <c r="Z295" i="1" s="1"/>
  <c r="S296" i="1"/>
  <c r="Z296" i="1" s="1"/>
  <c r="S297" i="1"/>
  <c r="Z297" i="1" s="1"/>
  <c r="S298" i="1"/>
  <c r="Z298" i="1" s="1"/>
  <c r="S299" i="1"/>
  <c r="Z299" i="1" s="1"/>
  <c r="S300" i="1"/>
  <c r="Z300" i="1" s="1"/>
  <c r="S301" i="1"/>
  <c r="Z301" i="1" s="1"/>
  <c r="S302" i="1"/>
  <c r="Z302" i="1" s="1"/>
  <c r="S303" i="1"/>
  <c r="Z303" i="1" s="1"/>
  <c r="S304" i="1"/>
  <c r="Z304" i="1" s="1"/>
  <c r="S305" i="1"/>
  <c r="Z305" i="1" s="1"/>
  <c r="S306" i="1"/>
  <c r="Z306" i="1" s="1"/>
  <c r="S307" i="1"/>
  <c r="Z307" i="1" s="1"/>
  <c r="S308" i="1"/>
  <c r="Z308" i="1" s="1"/>
  <c r="S309" i="1"/>
  <c r="Z309" i="1" s="1"/>
  <c r="S310" i="1"/>
  <c r="Z310" i="1" s="1"/>
  <c r="S311" i="1"/>
  <c r="Z311" i="1" s="1"/>
  <c r="S312" i="1"/>
  <c r="Z312" i="1" s="1"/>
  <c r="S313" i="1"/>
  <c r="Z313" i="1" s="1"/>
  <c r="S314" i="1"/>
  <c r="Z314" i="1" s="1"/>
  <c r="S315" i="1"/>
  <c r="Z315" i="1" s="1"/>
  <c r="S316" i="1"/>
  <c r="Z316" i="1" s="1"/>
  <c r="S317" i="1"/>
  <c r="Z317" i="1" s="1"/>
  <c r="S318" i="1"/>
  <c r="Z318" i="1" s="1"/>
  <c r="S319" i="1"/>
  <c r="Z319" i="1" s="1"/>
  <c r="S320" i="1"/>
  <c r="Z320" i="1" s="1"/>
  <c r="S321" i="1"/>
  <c r="Z321" i="1" s="1"/>
  <c r="S322" i="1"/>
  <c r="Z322" i="1" s="1"/>
  <c r="S323" i="1"/>
  <c r="Z323" i="1" s="1"/>
  <c r="S324" i="1"/>
  <c r="Z324" i="1" s="1"/>
  <c r="S325" i="1"/>
  <c r="Z325" i="1" s="1"/>
  <c r="S326" i="1"/>
  <c r="Z326" i="1" s="1"/>
  <c r="S327" i="1"/>
  <c r="Z327" i="1" s="1"/>
  <c r="S328" i="1"/>
  <c r="Z328" i="1" s="1"/>
  <c r="S329" i="1"/>
  <c r="Z329" i="1" s="1"/>
  <c r="S330" i="1"/>
  <c r="Z330" i="1" s="1"/>
  <c r="S331" i="1"/>
  <c r="Z331" i="1" s="1"/>
  <c r="S332" i="1"/>
  <c r="Z332" i="1" s="1"/>
  <c r="S333" i="1"/>
  <c r="Z333" i="1" s="1"/>
  <c r="S334" i="1"/>
  <c r="Z334" i="1" s="1"/>
  <c r="S335" i="1"/>
  <c r="Z335" i="1" s="1"/>
  <c r="S336" i="1"/>
  <c r="Z336" i="1" s="1"/>
  <c r="S337" i="1"/>
  <c r="Z337" i="1" s="1"/>
  <c r="S338" i="1"/>
  <c r="Z338" i="1" s="1"/>
  <c r="S339" i="1"/>
  <c r="Z339" i="1" s="1"/>
  <c r="S340" i="1"/>
  <c r="Z340" i="1" s="1"/>
  <c r="S341" i="1"/>
  <c r="Z341" i="1" s="1"/>
  <c r="S342" i="1"/>
  <c r="Z342" i="1" s="1"/>
  <c r="S343" i="1"/>
  <c r="Z343" i="1" s="1"/>
  <c r="S344" i="1"/>
  <c r="Z344" i="1" s="1"/>
  <c r="S345" i="1"/>
  <c r="Z345" i="1" s="1"/>
  <c r="S346" i="1"/>
  <c r="Z346" i="1" s="1"/>
  <c r="S347" i="1"/>
  <c r="Z347" i="1" s="1"/>
  <c r="S348" i="1"/>
  <c r="Z348" i="1" s="1"/>
  <c r="S349" i="1"/>
  <c r="Z349" i="1" s="1"/>
  <c r="S350" i="1"/>
  <c r="Z350" i="1" s="1"/>
  <c r="S351" i="1"/>
  <c r="Z351" i="1" s="1"/>
  <c r="S352" i="1"/>
  <c r="Z352" i="1" s="1"/>
  <c r="S353" i="1"/>
  <c r="Z353" i="1" s="1"/>
  <c r="S354" i="1"/>
  <c r="Z354" i="1" s="1"/>
  <c r="S355" i="1"/>
  <c r="Z355" i="1" s="1"/>
  <c r="S356" i="1"/>
  <c r="Z356" i="1" s="1"/>
  <c r="S357" i="1"/>
  <c r="Z357" i="1" s="1"/>
  <c r="S358" i="1"/>
  <c r="Z358" i="1" s="1"/>
  <c r="S359" i="1"/>
  <c r="Z359" i="1" s="1"/>
  <c r="S360" i="1"/>
  <c r="Z360" i="1" s="1"/>
  <c r="S361" i="1"/>
  <c r="Z361" i="1" s="1"/>
  <c r="S362" i="1"/>
  <c r="Z362" i="1" s="1"/>
  <c r="S363" i="1"/>
  <c r="Z363" i="1" s="1"/>
  <c r="S364" i="1"/>
  <c r="Z364" i="1" s="1"/>
  <c r="S365" i="1"/>
  <c r="Z365" i="1" s="1"/>
  <c r="S366" i="1"/>
  <c r="Z366" i="1" s="1"/>
  <c r="S367" i="1"/>
  <c r="Z367" i="1" s="1"/>
  <c r="S368" i="1"/>
  <c r="Z368" i="1" s="1"/>
  <c r="S369" i="1"/>
  <c r="Z369" i="1" s="1"/>
  <c r="S370" i="1"/>
  <c r="Z370" i="1" s="1"/>
  <c r="S371" i="1"/>
  <c r="Z371" i="1" s="1"/>
  <c r="S372" i="1"/>
  <c r="Z372" i="1" s="1"/>
  <c r="S373" i="1"/>
  <c r="Z373" i="1" s="1"/>
  <c r="S374" i="1"/>
  <c r="Z374" i="1" s="1"/>
  <c r="S375" i="1"/>
  <c r="Z375" i="1" s="1"/>
  <c r="S376" i="1"/>
  <c r="Z376" i="1" s="1"/>
  <c r="S377" i="1"/>
  <c r="Z377" i="1" s="1"/>
  <c r="S378" i="1"/>
  <c r="Z378" i="1" s="1"/>
  <c r="S379" i="1"/>
  <c r="Z379" i="1" s="1"/>
  <c r="S380" i="1"/>
  <c r="Z380" i="1" s="1"/>
  <c r="S381" i="1"/>
  <c r="Z381" i="1" s="1"/>
  <c r="S382" i="1"/>
  <c r="Z382" i="1" s="1"/>
  <c r="S383" i="1"/>
  <c r="Z383" i="1" s="1"/>
  <c r="S384" i="1"/>
  <c r="Z384" i="1" s="1"/>
  <c r="S385" i="1"/>
  <c r="Z385" i="1" s="1"/>
  <c r="S386" i="1"/>
  <c r="Z386" i="1" s="1"/>
  <c r="S387" i="1"/>
  <c r="Z387" i="1" s="1"/>
  <c r="S388" i="1"/>
  <c r="Z388" i="1" s="1"/>
  <c r="S389" i="1"/>
  <c r="Z389" i="1" s="1"/>
  <c r="S390" i="1"/>
  <c r="Z390" i="1" s="1"/>
  <c r="S391" i="1"/>
  <c r="Z391" i="1" s="1"/>
  <c r="S392" i="1"/>
  <c r="Z392" i="1" s="1"/>
  <c r="S393" i="1"/>
  <c r="Z393" i="1" s="1"/>
  <c r="S394" i="1"/>
  <c r="Z394" i="1" s="1"/>
  <c r="S395" i="1"/>
  <c r="Z395" i="1" s="1"/>
  <c r="S396" i="1"/>
  <c r="Z396" i="1" s="1"/>
  <c r="S397" i="1"/>
  <c r="Z397" i="1" s="1"/>
  <c r="S398" i="1"/>
  <c r="Z398" i="1" s="1"/>
  <c r="S399" i="1"/>
  <c r="Z399" i="1" s="1"/>
  <c r="S400" i="1"/>
  <c r="Z400" i="1" s="1"/>
  <c r="S401" i="1"/>
  <c r="Z401" i="1" s="1"/>
  <c r="S402" i="1"/>
  <c r="Z402" i="1" s="1"/>
  <c r="S403" i="1"/>
  <c r="Z403" i="1" s="1"/>
  <c r="S404" i="1"/>
  <c r="Z404" i="1" s="1"/>
  <c r="S405" i="1"/>
  <c r="Z405" i="1" s="1"/>
  <c r="S406" i="1"/>
  <c r="Z406" i="1" s="1"/>
  <c r="S407" i="1"/>
  <c r="Z407" i="1" s="1"/>
  <c r="S408" i="1"/>
  <c r="Z408" i="1" s="1"/>
  <c r="S409" i="1"/>
  <c r="Z409" i="1" s="1"/>
  <c r="S410" i="1"/>
  <c r="Z410" i="1" s="1"/>
  <c r="S411" i="1"/>
  <c r="Z411" i="1" s="1"/>
  <c r="S412" i="1"/>
  <c r="Z412" i="1" s="1"/>
  <c r="S413" i="1"/>
  <c r="Z413" i="1" s="1"/>
  <c r="S414" i="1"/>
  <c r="Z414" i="1" s="1"/>
  <c r="S415" i="1"/>
  <c r="Z415" i="1" s="1"/>
  <c r="S416" i="1"/>
  <c r="Z416" i="1" s="1"/>
  <c r="S417" i="1"/>
  <c r="Z417" i="1" s="1"/>
  <c r="S418" i="1"/>
  <c r="Z418" i="1" s="1"/>
  <c r="S419" i="1"/>
  <c r="Z419" i="1" s="1"/>
  <c r="S420" i="1"/>
  <c r="Z420" i="1" s="1"/>
  <c r="S421" i="1"/>
  <c r="Z421" i="1" s="1"/>
  <c r="S422" i="1"/>
  <c r="Z422" i="1" s="1"/>
  <c r="S423" i="1"/>
  <c r="Z423" i="1" s="1"/>
  <c r="S424" i="1"/>
  <c r="Z424" i="1" s="1"/>
  <c r="S425" i="1"/>
  <c r="Z425" i="1" s="1"/>
  <c r="S426" i="1"/>
  <c r="Z426" i="1" s="1"/>
  <c r="S427" i="1"/>
  <c r="Z427" i="1" s="1"/>
  <c r="S428" i="1"/>
  <c r="Z428" i="1" s="1"/>
  <c r="S429" i="1"/>
  <c r="Z429" i="1" s="1"/>
  <c r="S430" i="1"/>
  <c r="Z430" i="1" s="1"/>
  <c r="S431" i="1"/>
  <c r="Z431" i="1" s="1"/>
  <c r="S432" i="1"/>
  <c r="Z432" i="1" s="1"/>
  <c r="S433" i="1"/>
  <c r="Z433" i="1" s="1"/>
  <c r="S434" i="1"/>
  <c r="Z434" i="1" s="1"/>
  <c r="S435" i="1"/>
  <c r="Z435" i="1" s="1"/>
  <c r="S436" i="1"/>
  <c r="Z436" i="1" s="1"/>
  <c r="S437" i="1"/>
  <c r="Z437" i="1" s="1"/>
  <c r="S438" i="1"/>
  <c r="Z438" i="1" s="1"/>
  <c r="S439" i="1"/>
  <c r="Z439" i="1" s="1"/>
  <c r="S440" i="1"/>
  <c r="Z440" i="1" s="1"/>
  <c r="S441" i="1"/>
  <c r="Z441" i="1" s="1"/>
  <c r="S442" i="1"/>
  <c r="Z442" i="1" s="1"/>
  <c r="S443" i="1"/>
  <c r="Z443" i="1" s="1"/>
  <c r="S444" i="1"/>
  <c r="Z444" i="1" s="1"/>
  <c r="S445" i="1"/>
  <c r="Z445" i="1" s="1"/>
  <c r="S446" i="1"/>
  <c r="Z446" i="1" s="1"/>
  <c r="S447" i="1"/>
  <c r="Z447" i="1" s="1"/>
  <c r="S448" i="1"/>
  <c r="Z448" i="1" s="1"/>
  <c r="S449" i="1"/>
  <c r="Z449" i="1" s="1"/>
  <c r="S450" i="1"/>
  <c r="Z450" i="1" s="1"/>
  <c r="S451" i="1"/>
  <c r="Z451" i="1" s="1"/>
  <c r="S452" i="1"/>
  <c r="Z452" i="1" s="1"/>
  <c r="S453" i="1"/>
  <c r="Z453" i="1" s="1"/>
  <c r="S454" i="1"/>
  <c r="Z454" i="1" s="1"/>
  <c r="S455" i="1"/>
  <c r="Z455" i="1" s="1"/>
  <c r="S456" i="1"/>
  <c r="Z456" i="1" s="1"/>
  <c r="S457" i="1"/>
  <c r="Z457" i="1" s="1"/>
  <c r="S458" i="1"/>
  <c r="Z458" i="1" s="1"/>
  <c r="S459" i="1"/>
  <c r="Z459" i="1" s="1"/>
  <c r="S460" i="1"/>
  <c r="Z460" i="1" s="1"/>
  <c r="S461" i="1"/>
  <c r="Z461" i="1" s="1"/>
  <c r="S462" i="1"/>
  <c r="Z462" i="1" s="1"/>
  <c r="S463" i="1"/>
  <c r="Z463" i="1" s="1"/>
  <c r="S464" i="1"/>
  <c r="Z464" i="1" s="1"/>
  <c r="S465" i="1"/>
  <c r="Z465" i="1" s="1"/>
  <c r="S466" i="1"/>
  <c r="Z466" i="1" s="1"/>
  <c r="S467" i="1"/>
  <c r="Z467" i="1" s="1"/>
  <c r="S468" i="1"/>
  <c r="Z468" i="1" s="1"/>
  <c r="S469" i="1"/>
  <c r="Z469" i="1" s="1"/>
  <c r="S470" i="1"/>
  <c r="Z470" i="1" s="1"/>
  <c r="S471" i="1"/>
  <c r="Z471" i="1" s="1"/>
  <c r="S472" i="1"/>
  <c r="Z472" i="1" s="1"/>
  <c r="S473" i="1"/>
  <c r="Z473" i="1" s="1"/>
  <c r="S474" i="1"/>
  <c r="Z474" i="1" s="1"/>
  <c r="S475" i="1"/>
  <c r="Z475" i="1" s="1"/>
  <c r="S476" i="1"/>
  <c r="Z476" i="1" s="1"/>
  <c r="S477" i="1"/>
  <c r="Z477" i="1" s="1"/>
  <c r="S478" i="1"/>
  <c r="Z478" i="1" s="1"/>
  <c r="S479" i="1"/>
  <c r="Z479" i="1" s="1"/>
  <c r="S480" i="1"/>
  <c r="Z480" i="1" s="1"/>
  <c r="S481" i="1"/>
  <c r="Z481" i="1" s="1"/>
  <c r="S482" i="1"/>
  <c r="Z482" i="1" s="1"/>
  <c r="S483" i="1"/>
  <c r="Z483" i="1" s="1"/>
  <c r="S484" i="1"/>
  <c r="Z484" i="1" s="1"/>
  <c r="S485" i="1"/>
  <c r="Z485" i="1" s="1"/>
  <c r="S486" i="1"/>
  <c r="Z486" i="1" s="1"/>
  <c r="S487" i="1"/>
  <c r="Z487" i="1" s="1"/>
  <c r="S488" i="1"/>
  <c r="Z488" i="1" s="1"/>
  <c r="S489" i="1"/>
  <c r="Z489" i="1" s="1"/>
  <c r="S490" i="1"/>
  <c r="Z490" i="1" s="1"/>
  <c r="S491" i="1"/>
  <c r="Z491" i="1" s="1"/>
  <c r="S492" i="1"/>
  <c r="Z492" i="1" s="1"/>
  <c r="S493" i="1"/>
  <c r="Z493" i="1" s="1"/>
  <c r="S494" i="1"/>
  <c r="Z494" i="1" s="1"/>
  <c r="S495" i="1"/>
  <c r="Z495" i="1" s="1"/>
  <c r="S496" i="1"/>
  <c r="Z496" i="1" s="1"/>
  <c r="S497" i="1"/>
  <c r="Z497" i="1" s="1"/>
  <c r="S498" i="1"/>
  <c r="Z498" i="1" s="1"/>
  <c r="S499" i="1"/>
  <c r="Z499" i="1" s="1"/>
  <c r="S500" i="1"/>
  <c r="Z500" i="1" s="1"/>
  <c r="S501" i="1"/>
  <c r="Z501" i="1" s="1"/>
  <c r="S502" i="1"/>
  <c r="Z502" i="1" s="1"/>
  <c r="S503" i="1"/>
  <c r="Z503" i="1" s="1"/>
  <c r="S504" i="1"/>
  <c r="Z504" i="1" s="1"/>
  <c r="S505" i="1"/>
  <c r="Z505" i="1" s="1"/>
  <c r="S506" i="1"/>
  <c r="Z506" i="1" s="1"/>
  <c r="S507" i="1"/>
  <c r="Z507" i="1" s="1"/>
  <c r="S508" i="1"/>
  <c r="Z508" i="1" s="1"/>
  <c r="S509" i="1"/>
  <c r="Z509" i="1" s="1"/>
  <c r="S510" i="1"/>
  <c r="Z510" i="1" s="1"/>
  <c r="S511" i="1"/>
  <c r="Z511" i="1" s="1"/>
  <c r="S512" i="1"/>
  <c r="Z512" i="1" s="1"/>
  <c r="S513" i="1"/>
  <c r="Z513" i="1" s="1"/>
  <c r="S514" i="1"/>
  <c r="Z514" i="1" s="1"/>
  <c r="S515" i="1"/>
  <c r="Z515" i="1" s="1"/>
  <c r="S516" i="1"/>
  <c r="Z516" i="1" s="1"/>
  <c r="S517" i="1"/>
  <c r="Z517" i="1" s="1"/>
  <c r="S518" i="1"/>
  <c r="Z518" i="1" s="1"/>
  <c r="S519" i="1"/>
  <c r="Z519" i="1" s="1"/>
  <c r="S520" i="1"/>
  <c r="Z520" i="1" s="1"/>
  <c r="S521" i="1"/>
  <c r="Z521" i="1" s="1"/>
  <c r="S522" i="1"/>
  <c r="Z522" i="1" s="1"/>
  <c r="S523" i="1"/>
  <c r="Z523" i="1" s="1"/>
  <c r="S524" i="1"/>
  <c r="Z524" i="1" s="1"/>
  <c r="S525" i="1"/>
  <c r="Z525" i="1" s="1"/>
  <c r="S526" i="1"/>
  <c r="Z526" i="1" s="1"/>
  <c r="S527" i="1"/>
  <c r="Z527" i="1" s="1"/>
  <c r="S528" i="1"/>
  <c r="Z528" i="1" s="1"/>
  <c r="S529" i="1"/>
  <c r="Z529" i="1" s="1"/>
  <c r="S530" i="1"/>
  <c r="Z530" i="1" s="1"/>
  <c r="S531" i="1"/>
  <c r="Z531" i="1" s="1"/>
  <c r="S532" i="1"/>
  <c r="Z532" i="1" s="1"/>
  <c r="S533" i="1"/>
  <c r="Z533" i="1" s="1"/>
  <c r="S534" i="1"/>
  <c r="Z534" i="1" s="1"/>
  <c r="S535" i="1"/>
  <c r="Z535" i="1" s="1"/>
  <c r="S536" i="1"/>
  <c r="Z536" i="1" s="1"/>
  <c r="S537" i="1"/>
  <c r="Z537" i="1" s="1"/>
  <c r="S538" i="1"/>
  <c r="Z538" i="1" s="1"/>
  <c r="S539" i="1"/>
  <c r="Z539" i="1" s="1"/>
  <c r="S540" i="1"/>
  <c r="Z540" i="1" s="1"/>
  <c r="S541" i="1"/>
  <c r="Z541" i="1" s="1"/>
  <c r="S542" i="1"/>
  <c r="Z542" i="1" s="1"/>
  <c r="S543" i="1"/>
  <c r="Z543" i="1" s="1"/>
  <c r="S544" i="1"/>
  <c r="Z544" i="1" s="1"/>
  <c r="S545" i="1"/>
  <c r="Z545" i="1" s="1"/>
  <c r="S546" i="1"/>
  <c r="Z546" i="1" s="1"/>
  <c r="S547" i="1"/>
  <c r="Z547" i="1" s="1"/>
  <c r="S548" i="1"/>
  <c r="Z548" i="1" s="1"/>
  <c r="S549" i="1"/>
  <c r="Z549" i="1" s="1"/>
  <c r="S550" i="1"/>
  <c r="Z550" i="1" s="1"/>
  <c r="S551" i="1"/>
  <c r="Z551" i="1" s="1"/>
  <c r="S552" i="1"/>
  <c r="Z552" i="1" s="1"/>
  <c r="S553" i="1"/>
  <c r="Z553" i="1" s="1"/>
  <c r="S554" i="1"/>
  <c r="Z554" i="1" s="1"/>
  <c r="S555" i="1"/>
  <c r="Z555" i="1" s="1"/>
  <c r="S556" i="1"/>
  <c r="Z556" i="1" s="1"/>
  <c r="S557" i="1"/>
  <c r="Z557" i="1" s="1"/>
  <c r="S558" i="1"/>
  <c r="Z558" i="1" s="1"/>
  <c r="S559" i="1"/>
  <c r="Z559" i="1" s="1"/>
  <c r="S560" i="1"/>
  <c r="Z560" i="1" s="1"/>
  <c r="S561" i="1"/>
  <c r="Z561" i="1" s="1"/>
  <c r="S562" i="1"/>
  <c r="Z562" i="1" s="1"/>
  <c r="S563" i="1"/>
  <c r="Z563" i="1" s="1"/>
  <c r="S564" i="1"/>
  <c r="Z564" i="1" s="1"/>
  <c r="S565" i="1"/>
  <c r="Z565" i="1" s="1"/>
  <c r="S566" i="1"/>
  <c r="Z566" i="1" s="1"/>
  <c r="S567" i="1"/>
  <c r="Z567" i="1" s="1"/>
  <c r="S568" i="1"/>
  <c r="Z568" i="1" s="1"/>
  <c r="S569" i="1"/>
  <c r="Z569" i="1" s="1"/>
  <c r="S570" i="1"/>
  <c r="Z570" i="1" s="1"/>
  <c r="S571" i="1"/>
  <c r="Z571" i="1" s="1"/>
  <c r="S572" i="1"/>
  <c r="Z572" i="1" s="1"/>
  <c r="S573" i="1"/>
  <c r="Z573" i="1" s="1"/>
  <c r="S574" i="1"/>
  <c r="Z574" i="1" s="1"/>
  <c r="S575" i="1"/>
  <c r="Z575" i="1" s="1"/>
  <c r="S576" i="1"/>
  <c r="Z576" i="1" s="1"/>
  <c r="S577" i="1"/>
  <c r="Z577" i="1" s="1"/>
  <c r="S578" i="1"/>
  <c r="Z578" i="1" s="1"/>
  <c r="S579" i="1"/>
  <c r="Z579" i="1" s="1"/>
  <c r="S580" i="1"/>
  <c r="Z580" i="1" s="1"/>
  <c r="S581" i="1"/>
  <c r="Z581" i="1" s="1"/>
  <c r="S582" i="1"/>
  <c r="Z582" i="1" s="1"/>
  <c r="S583" i="1"/>
  <c r="Z583" i="1" s="1"/>
  <c r="S584" i="1"/>
  <c r="Z584" i="1" s="1"/>
  <c r="S585" i="1"/>
  <c r="Z585" i="1" s="1"/>
  <c r="S586" i="1"/>
  <c r="Z586" i="1" s="1"/>
  <c r="S587" i="1"/>
  <c r="Z587" i="1" s="1"/>
  <c r="S588" i="1"/>
  <c r="Z588" i="1" s="1"/>
  <c r="S589" i="1"/>
  <c r="Z589" i="1" s="1"/>
  <c r="S590" i="1"/>
  <c r="Z590" i="1" s="1"/>
  <c r="S591" i="1"/>
  <c r="Z591" i="1" s="1"/>
  <c r="S592" i="1"/>
  <c r="Z592" i="1" s="1"/>
  <c r="S593" i="1"/>
  <c r="Z593" i="1" s="1"/>
  <c r="S594" i="1"/>
  <c r="Z594" i="1" s="1"/>
  <c r="S595" i="1"/>
  <c r="Z595" i="1" s="1"/>
  <c r="S596" i="1"/>
  <c r="Z596" i="1" s="1"/>
  <c r="S597" i="1"/>
  <c r="Z597" i="1" s="1"/>
  <c r="S598" i="1"/>
  <c r="Z598" i="1" s="1"/>
  <c r="S599" i="1"/>
  <c r="Z599" i="1" s="1"/>
  <c r="S600" i="1"/>
  <c r="Z600" i="1" s="1"/>
  <c r="S601" i="1"/>
  <c r="Z601" i="1" s="1"/>
  <c r="S602" i="1"/>
  <c r="Z602" i="1" s="1"/>
  <c r="S603" i="1"/>
  <c r="Z603" i="1" s="1"/>
  <c r="S604" i="1"/>
  <c r="Z604" i="1" s="1"/>
  <c r="S605" i="1"/>
  <c r="Z605" i="1" s="1"/>
  <c r="S606" i="1"/>
  <c r="Z606" i="1" s="1"/>
  <c r="S607" i="1"/>
  <c r="Z607" i="1" s="1"/>
  <c r="S608" i="1"/>
  <c r="Z608" i="1" s="1"/>
  <c r="S609" i="1"/>
  <c r="Z609" i="1" s="1"/>
  <c r="S610" i="1"/>
  <c r="Z610" i="1" s="1"/>
  <c r="S611" i="1"/>
  <c r="Z611" i="1" s="1"/>
  <c r="S612" i="1"/>
  <c r="Z612" i="1" s="1"/>
  <c r="S613" i="1"/>
  <c r="Z613" i="1" s="1"/>
  <c r="S614" i="1"/>
  <c r="Z614" i="1" s="1"/>
  <c r="S615" i="1"/>
  <c r="Z615" i="1" s="1"/>
  <c r="S616" i="1"/>
  <c r="Z616" i="1" s="1"/>
  <c r="S617" i="1"/>
  <c r="Z617" i="1" s="1"/>
  <c r="S618" i="1"/>
  <c r="Z618" i="1" s="1"/>
  <c r="S619" i="1"/>
  <c r="Z619" i="1" s="1"/>
  <c r="S620" i="1"/>
  <c r="Z620" i="1" s="1"/>
  <c r="S621" i="1"/>
  <c r="Z621" i="1" s="1"/>
  <c r="S622" i="1"/>
  <c r="Z622" i="1" s="1"/>
  <c r="S623" i="1"/>
  <c r="Z623" i="1" s="1"/>
  <c r="S624" i="1"/>
  <c r="Z624" i="1" s="1"/>
  <c r="S625" i="1"/>
  <c r="Z625" i="1" s="1"/>
  <c r="S626" i="1"/>
  <c r="Z626" i="1" s="1"/>
  <c r="S627" i="1"/>
  <c r="Z627" i="1" s="1"/>
  <c r="S628" i="1"/>
  <c r="Z628" i="1" s="1"/>
  <c r="S629" i="1"/>
  <c r="Z629" i="1" s="1"/>
  <c r="S630" i="1"/>
  <c r="Z630" i="1" s="1"/>
  <c r="S631" i="1"/>
  <c r="Z631" i="1" s="1"/>
  <c r="S632" i="1"/>
  <c r="Z632" i="1" s="1"/>
  <c r="S633" i="1"/>
  <c r="Z633" i="1" s="1"/>
  <c r="S634" i="1"/>
  <c r="Z634" i="1" s="1"/>
  <c r="S635" i="1"/>
  <c r="Z635" i="1" s="1"/>
  <c r="S636" i="1"/>
  <c r="Z636" i="1" s="1"/>
  <c r="S637" i="1"/>
  <c r="Z637" i="1" s="1"/>
  <c r="S638" i="1"/>
  <c r="Z638" i="1" s="1"/>
  <c r="S639" i="1"/>
  <c r="Z639" i="1" s="1"/>
  <c r="S640" i="1"/>
  <c r="Z640" i="1" s="1"/>
  <c r="S641" i="1"/>
  <c r="Z641" i="1" s="1"/>
  <c r="S642" i="1"/>
  <c r="Z642" i="1" s="1"/>
  <c r="S643" i="1"/>
  <c r="Z643" i="1" s="1"/>
  <c r="S644" i="1"/>
  <c r="Z644" i="1" s="1"/>
  <c r="S645" i="1"/>
  <c r="Z645" i="1" s="1"/>
  <c r="S646" i="1"/>
  <c r="Z646" i="1" s="1"/>
  <c r="S647" i="1"/>
  <c r="Z647" i="1" s="1"/>
  <c r="S648" i="1"/>
  <c r="Z648" i="1" s="1"/>
  <c r="S649" i="1"/>
  <c r="Z649" i="1" s="1"/>
  <c r="S650" i="1"/>
  <c r="Z650" i="1" s="1"/>
  <c r="S651" i="1"/>
  <c r="Z651" i="1" s="1"/>
  <c r="S652" i="1"/>
  <c r="Z652" i="1" s="1"/>
  <c r="S653" i="1"/>
  <c r="Z653" i="1" s="1"/>
  <c r="S654" i="1"/>
  <c r="Z654" i="1" s="1"/>
  <c r="S655" i="1"/>
  <c r="Z655" i="1" s="1"/>
  <c r="S656" i="1"/>
  <c r="Z656" i="1" s="1"/>
  <c r="S657" i="1"/>
  <c r="Z657" i="1" s="1"/>
  <c r="S658" i="1"/>
  <c r="Z658" i="1" s="1"/>
  <c r="S659" i="1"/>
  <c r="Z659" i="1" s="1"/>
  <c r="S660" i="1"/>
  <c r="Z660" i="1" s="1"/>
  <c r="S661" i="1"/>
  <c r="Z661" i="1" s="1"/>
  <c r="S662" i="1"/>
  <c r="Z662" i="1" s="1"/>
  <c r="S663" i="1"/>
  <c r="Z663" i="1" s="1"/>
  <c r="S664" i="1"/>
  <c r="Z664" i="1" s="1"/>
  <c r="S665" i="1"/>
  <c r="Z665" i="1" s="1"/>
  <c r="S666" i="1"/>
  <c r="Z666" i="1" s="1"/>
  <c r="S667" i="1"/>
  <c r="Z667" i="1" s="1"/>
  <c r="S668" i="1"/>
  <c r="Z668" i="1" s="1"/>
  <c r="S669" i="1"/>
  <c r="Z669" i="1" s="1"/>
  <c r="S670" i="1"/>
  <c r="Z670" i="1" s="1"/>
  <c r="S671" i="1"/>
  <c r="Z671" i="1" s="1"/>
  <c r="S672" i="1"/>
  <c r="Z672" i="1" s="1"/>
  <c r="S673" i="1"/>
  <c r="Z673" i="1" s="1"/>
  <c r="S674" i="1"/>
  <c r="Z674" i="1" s="1"/>
  <c r="S675" i="1"/>
  <c r="Z675" i="1" s="1"/>
  <c r="S676" i="1"/>
  <c r="Z676" i="1" s="1"/>
  <c r="S677" i="1"/>
  <c r="Z677" i="1" s="1"/>
  <c r="S678" i="1"/>
  <c r="Z678" i="1" s="1"/>
  <c r="S679" i="1"/>
  <c r="Z679" i="1" s="1"/>
  <c r="S680" i="1"/>
  <c r="Z680" i="1" s="1"/>
  <c r="S681" i="1"/>
  <c r="Z681" i="1" s="1"/>
  <c r="S682" i="1"/>
  <c r="Z682" i="1" s="1"/>
  <c r="S683" i="1"/>
  <c r="Z683" i="1" s="1"/>
  <c r="S684" i="1"/>
  <c r="Z684" i="1" s="1"/>
  <c r="S685" i="1"/>
  <c r="Z685" i="1" s="1"/>
  <c r="S686" i="1"/>
  <c r="Z686" i="1" s="1"/>
  <c r="S687" i="1"/>
  <c r="Z687" i="1" s="1"/>
  <c r="S688" i="1"/>
  <c r="Z688" i="1" s="1"/>
  <c r="S689" i="1"/>
  <c r="Z689" i="1" s="1"/>
  <c r="S690" i="1"/>
  <c r="Z690" i="1" s="1"/>
  <c r="S691" i="1"/>
  <c r="Z691" i="1" s="1"/>
  <c r="S692" i="1"/>
  <c r="Z692" i="1" s="1"/>
  <c r="S693" i="1"/>
  <c r="Z693" i="1" s="1"/>
  <c r="S694" i="1"/>
  <c r="Z694" i="1" s="1"/>
  <c r="S695" i="1"/>
  <c r="Z695" i="1" s="1"/>
  <c r="S696" i="1"/>
  <c r="Z696" i="1" s="1"/>
  <c r="S697" i="1"/>
  <c r="Z697" i="1" s="1"/>
  <c r="S698" i="1"/>
  <c r="Z698" i="1" s="1"/>
  <c r="S699" i="1"/>
  <c r="Z699" i="1" s="1"/>
  <c r="S700" i="1"/>
  <c r="Z700" i="1" s="1"/>
  <c r="S701" i="1"/>
  <c r="Z701" i="1" s="1"/>
  <c r="S702" i="1"/>
  <c r="Z702" i="1" s="1"/>
  <c r="S703" i="1"/>
  <c r="Z703" i="1" s="1"/>
  <c r="S704" i="1"/>
  <c r="Z704" i="1" s="1"/>
  <c r="S705" i="1"/>
  <c r="Z705" i="1" s="1"/>
  <c r="S706" i="1"/>
  <c r="Z706" i="1" s="1"/>
  <c r="S707" i="1"/>
  <c r="Z707" i="1" s="1"/>
  <c r="S708" i="1"/>
  <c r="Z708" i="1" s="1"/>
  <c r="S709" i="1"/>
  <c r="Z709" i="1" s="1"/>
  <c r="S710" i="1"/>
  <c r="Z710" i="1" s="1"/>
  <c r="S711" i="1"/>
  <c r="Z711" i="1" s="1"/>
  <c r="S712" i="1"/>
  <c r="Z712" i="1" s="1"/>
  <c r="S713" i="1"/>
  <c r="Z713" i="1" s="1"/>
  <c r="S714" i="1"/>
  <c r="Z714" i="1" s="1"/>
  <c r="S715" i="1"/>
  <c r="Z715" i="1" s="1"/>
  <c r="S716" i="1"/>
  <c r="Z716" i="1" s="1"/>
  <c r="S717" i="1"/>
  <c r="Z717" i="1" s="1"/>
  <c r="S718" i="1"/>
  <c r="Z718" i="1" s="1"/>
  <c r="S719" i="1"/>
  <c r="Z719" i="1" s="1"/>
  <c r="S720" i="1"/>
  <c r="Z720" i="1" s="1"/>
  <c r="S721" i="1"/>
  <c r="Z721" i="1" s="1"/>
  <c r="S722" i="1"/>
  <c r="Z722" i="1" s="1"/>
  <c r="S723" i="1"/>
  <c r="Z723" i="1" s="1"/>
  <c r="S724" i="1"/>
  <c r="Z724" i="1" s="1"/>
  <c r="S725" i="1"/>
  <c r="Z725" i="1" s="1"/>
  <c r="S726" i="1"/>
  <c r="Z726" i="1" s="1"/>
  <c r="S727" i="1"/>
  <c r="Z727" i="1" s="1"/>
  <c r="S728" i="1"/>
  <c r="Z728" i="1" s="1"/>
  <c r="S729" i="1"/>
  <c r="Z729" i="1" s="1"/>
  <c r="S730" i="1"/>
  <c r="Z730" i="1" s="1"/>
  <c r="S731" i="1"/>
  <c r="Z731" i="1" s="1"/>
  <c r="S732" i="1"/>
  <c r="Z732" i="1" s="1"/>
  <c r="S733" i="1"/>
  <c r="Z733" i="1" s="1"/>
  <c r="S734" i="1"/>
  <c r="Z734" i="1" s="1"/>
  <c r="S735" i="1"/>
  <c r="Z735" i="1" s="1"/>
  <c r="S736" i="1"/>
  <c r="Z736" i="1" s="1"/>
  <c r="S737" i="1"/>
  <c r="Z737" i="1" s="1"/>
  <c r="S738" i="1"/>
  <c r="Z738" i="1" s="1"/>
  <c r="S739" i="1"/>
  <c r="Z739" i="1" s="1"/>
  <c r="S740" i="1"/>
  <c r="Z740" i="1" s="1"/>
  <c r="S741" i="1"/>
  <c r="Z741" i="1" s="1"/>
  <c r="S742" i="1"/>
  <c r="Z742" i="1" s="1"/>
  <c r="S743" i="1"/>
  <c r="Z743" i="1" s="1"/>
  <c r="S744" i="1"/>
  <c r="Z744" i="1" s="1"/>
  <c r="S745" i="1"/>
  <c r="Z745" i="1" s="1"/>
  <c r="S746" i="1"/>
  <c r="Z746" i="1" s="1"/>
  <c r="S747" i="1"/>
  <c r="Z747" i="1" s="1"/>
  <c r="S748" i="1"/>
  <c r="Z748" i="1" s="1"/>
  <c r="S749" i="1"/>
  <c r="Z749" i="1" s="1"/>
  <c r="S750" i="1"/>
  <c r="Z750" i="1" s="1"/>
  <c r="S751" i="1"/>
  <c r="Z751" i="1" s="1"/>
  <c r="S752" i="1"/>
  <c r="Z752" i="1" s="1"/>
  <c r="S753" i="1"/>
  <c r="Z753" i="1" s="1"/>
  <c r="S754" i="1"/>
  <c r="Z754" i="1" s="1"/>
  <c r="S755" i="1"/>
  <c r="Z755" i="1" s="1"/>
  <c r="S756" i="1"/>
  <c r="Z756" i="1" s="1"/>
  <c r="S757" i="1"/>
  <c r="Z757" i="1" s="1"/>
  <c r="S758" i="1"/>
  <c r="Z758" i="1" s="1"/>
  <c r="S759" i="1"/>
  <c r="Z759" i="1" s="1"/>
  <c r="S760" i="1"/>
  <c r="Z760" i="1" s="1"/>
  <c r="S761" i="1"/>
  <c r="Z761" i="1" s="1"/>
  <c r="S762" i="1"/>
  <c r="Z762" i="1" s="1"/>
  <c r="S763" i="1"/>
  <c r="Z763" i="1" s="1"/>
  <c r="S764" i="1"/>
  <c r="Z764" i="1" s="1"/>
  <c r="S765" i="1"/>
  <c r="Z765" i="1" s="1"/>
  <c r="S766" i="1"/>
  <c r="Z766" i="1" s="1"/>
  <c r="S767" i="1"/>
  <c r="Z767" i="1" s="1"/>
  <c r="S768" i="1"/>
  <c r="Z768" i="1" s="1"/>
  <c r="S769" i="1"/>
  <c r="Z769" i="1" s="1"/>
  <c r="S770" i="1"/>
  <c r="Z770" i="1" s="1"/>
  <c r="S771" i="1"/>
  <c r="Z771" i="1" s="1"/>
  <c r="S772" i="1"/>
  <c r="Z772" i="1" s="1"/>
  <c r="S773" i="1"/>
  <c r="Z773" i="1" s="1"/>
  <c r="S774" i="1"/>
  <c r="Z774" i="1" s="1"/>
  <c r="S775" i="1"/>
  <c r="Z775" i="1" s="1"/>
  <c r="S776" i="1"/>
  <c r="Z776" i="1" s="1"/>
  <c r="S777" i="1"/>
  <c r="Z777" i="1" s="1"/>
  <c r="S778" i="1"/>
  <c r="Z778" i="1" s="1"/>
  <c r="S779" i="1"/>
  <c r="Z779" i="1" s="1"/>
  <c r="S780" i="1"/>
  <c r="Z780" i="1" s="1"/>
  <c r="S781" i="1"/>
  <c r="Z781" i="1" s="1"/>
  <c r="S782" i="1"/>
  <c r="Z782" i="1" s="1"/>
  <c r="S783" i="1"/>
  <c r="Z783" i="1" s="1"/>
  <c r="S784" i="1"/>
  <c r="Z784" i="1" s="1"/>
  <c r="S785" i="1"/>
  <c r="Z785" i="1" s="1"/>
  <c r="S786" i="1"/>
  <c r="Z786" i="1" s="1"/>
  <c r="S787" i="1"/>
  <c r="Z787" i="1" s="1"/>
  <c r="S788" i="1"/>
  <c r="Z788" i="1" s="1"/>
  <c r="S789" i="1"/>
  <c r="Z789" i="1" s="1"/>
  <c r="S790" i="1"/>
  <c r="Z790" i="1" s="1"/>
  <c r="S791" i="1"/>
  <c r="Z791" i="1" s="1"/>
  <c r="S792" i="1"/>
  <c r="Z792" i="1" s="1"/>
  <c r="S793" i="1"/>
  <c r="Z793" i="1" s="1"/>
  <c r="S794" i="1"/>
  <c r="Z794" i="1" s="1"/>
  <c r="S795" i="1"/>
  <c r="Z795" i="1" s="1"/>
  <c r="S796" i="1"/>
  <c r="Z796" i="1" s="1"/>
  <c r="S797" i="1"/>
  <c r="Z797" i="1" s="1"/>
  <c r="S798" i="1"/>
  <c r="Z798" i="1" s="1"/>
  <c r="S799" i="1"/>
  <c r="Z799" i="1" s="1"/>
  <c r="S800" i="1"/>
  <c r="Z800" i="1" s="1"/>
  <c r="S801" i="1"/>
  <c r="Z801" i="1" s="1"/>
  <c r="S802" i="1"/>
  <c r="Z802" i="1" s="1"/>
  <c r="S803" i="1"/>
  <c r="Z803" i="1" s="1"/>
  <c r="S804" i="1"/>
  <c r="Z804" i="1" s="1"/>
  <c r="S805" i="1"/>
  <c r="Z805" i="1" s="1"/>
  <c r="S806" i="1"/>
  <c r="Z806" i="1" s="1"/>
  <c r="S807" i="1"/>
  <c r="Z807" i="1" s="1"/>
  <c r="S808" i="1"/>
  <c r="Z808" i="1" s="1"/>
  <c r="S809" i="1"/>
  <c r="Z809" i="1" s="1"/>
  <c r="S810" i="1"/>
  <c r="Z810" i="1" s="1"/>
  <c r="S811" i="1"/>
  <c r="Z811" i="1" s="1"/>
  <c r="S812" i="1"/>
  <c r="Z812" i="1" s="1"/>
  <c r="S813" i="1"/>
  <c r="Z813" i="1" s="1"/>
  <c r="S814" i="1"/>
  <c r="Z814" i="1" s="1"/>
  <c r="S815" i="1"/>
  <c r="Z815" i="1" s="1"/>
  <c r="S816" i="1"/>
  <c r="Z816" i="1" s="1"/>
  <c r="S817" i="1"/>
  <c r="Z817" i="1" s="1"/>
  <c r="S818" i="1"/>
  <c r="Z818" i="1" s="1"/>
  <c r="S819" i="1"/>
  <c r="Z819" i="1" s="1"/>
  <c r="S820" i="1"/>
  <c r="Z820" i="1" s="1"/>
  <c r="S821" i="1"/>
  <c r="Z821" i="1" s="1"/>
  <c r="S822" i="1"/>
  <c r="Z822" i="1" s="1"/>
  <c r="S823" i="1"/>
  <c r="Z823" i="1" s="1"/>
  <c r="S824" i="1"/>
  <c r="Z824" i="1" s="1"/>
  <c r="S825" i="1"/>
  <c r="Z825" i="1" s="1"/>
  <c r="S826" i="1"/>
  <c r="Z826" i="1" s="1"/>
  <c r="S827" i="1"/>
  <c r="Z827" i="1" s="1"/>
  <c r="S828" i="1"/>
  <c r="Z828" i="1" s="1"/>
  <c r="S829" i="1"/>
  <c r="Z829" i="1" s="1"/>
  <c r="S830" i="1"/>
  <c r="Z830" i="1" s="1"/>
  <c r="S831" i="1"/>
  <c r="Z831" i="1" s="1"/>
  <c r="S832" i="1"/>
  <c r="Z832" i="1" s="1"/>
  <c r="S833" i="1"/>
  <c r="Z833" i="1" s="1"/>
  <c r="S834" i="1"/>
  <c r="Z834" i="1" s="1"/>
  <c r="S835" i="1"/>
  <c r="Z835" i="1" s="1"/>
  <c r="S836" i="1"/>
  <c r="Z836" i="1" s="1"/>
  <c r="S837" i="1"/>
  <c r="Z837" i="1" s="1"/>
  <c r="S838" i="1"/>
  <c r="Z838" i="1" s="1"/>
  <c r="S839" i="1"/>
  <c r="Z839" i="1" s="1"/>
  <c r="S840" i="1"/>
  <c r="Z840" i="1" s="1"/>
  <c r="S841" i="1"/>
  <c r="Z841" i="1" s="1"/>
  <c r="S842" i="1"/>
  <c r="Z842" i="1" s="1"/>
  <c r="S843" i="1"/>
  <c r="Z843" i="1" s="1"/>
  <c r="S844" i="1"/>
  <c r="Z844" i="1" s="1"/>
  <c r="S845" i="1"/>
  <c r="Z845" i="1" s="1"/>
  <c r="S846" i="1"/>
  <c r="Z846" i="1" s="1"/>
  <c r="S847" i="1"/>
  <c r="Z847" i="1" s="1"/>
  <c r="S848" i="1"/>
  <c r="Z848" i="1" s="1"/>
  <c r="S849" i="1"/>
  <c r="Z849" i="1" s="1"/>
  <c r="S850" i="1"/>
  <c r="Z850" i="1" s="1"/>
  <c r="S851" i="1"/>
  <c r="Z851" i="1" s="1"/>
  <c r="S852" i="1"/>
  <c r="Z852" i="1" s="1"/>
  <c r="S853" i="1"/>
  <c r="Z853" i="1" s="1"/>
  <c r="S854" i="1"/>
  <c r="Z854" i="1" s="1"/>
  <c r="S855" i="1"/>
  <c r="Z855" i="1" s="1"/>
  <c r="S856" i="1"/>
  <c r="Z856" i="1" s="1"/>
  <c r="S857" i="1"/>
  <c r="Z857" i="1" s="1"/>
  <c r="S858" i="1"/>
  <c r="Z858" i="1" s="1"/>
  <c r="S859" i="1"/>
  <c r="Z859" i="1" s="1"/>
  <c r="S860" i="1"/>
  <c r="Z860" i="1" s="1"/>
  <c r="S861" i="1"/>
  <c r="Z861" i="1" s="1"/>
  <c r="S862" i="1"/>
  <c r="Z862" i="1" s="1"/>
  <c r="S863" i="1"/>
  <c r="Z863" i="1" s="1"/>
  <c r="S864" i="1"/>
  <c r="Z864" i="1" s="1"/>
  <c r="S865" i="1"/>
  <c r="Z865" i="1" s="1"/>
  <c r="S866" i="1"/>
  <c r="Z866" i="1" s="1"/>
  <c r="S867" i="1"/>
  <c r="Z867" i="1" s="1"/>
  <c r="S868" i="1"/>
  <c r="Z868" i="1" s="1"/>
  <c r="S869" i="1"/>
  <c r="Z869" i="1" s="1"/>
  <c r="S870" i="1"/>
  <c r="Z870" i="1" s="1"/>
  <c r="S871" i="1"/>
  <c r="Z871" i="1" s="1"/>
  <c r="S872" i="1"/>
  <c r="Z872" i="1" s="1"/>
  <c r="S873" i="1"/>
  <c r="Z873" i="1" s="1"/>
  <c r="S874" i="1"/>
  <c r="Z874" i="1" s="1"/>
  <c r="S875" i="1"/>
  <c r="Z875" i="1" s="1"/>
  <c r="S876" i="1"/>
  <c r="Z876" i="1" s="1"/>
  <c r="S877" i="1"/>
  <c r="Z877" i="1" s="1"/>
  <c r="S878" i="1"/>
  <c r="Z878" i="1" s="1"/>
  <c r="S879" i="1"/>
  <c r="Z879" i="1" s="1"/>
  <c r="S880" i="1"/>
  <c r="Z880" i="1" s="1"/>
  <c r="S881" i="1"/>
  <c r="Z881" i="1" s="1"/>
  <c r="S882" i="1"/>
  <c r="Z882" i="1" s="1"/>
  <c r="S883" i="1"/>
  <c r="Z883" i="1" s="1"/>
  <c r="S884" i="1"/>
  <c r="Z884" i="1" s="1"/>
  <c r="S885" i="1"/>
  <c r="Z885" i="1" s="1"/>
  <c r="S886" i="1"/>
  <c r="Z886" i="1" s="1"/>
  <c r="S887" i="1"/>
  <c r="Z887" i="1" s="1"/>
  <c r="S888" i="1"/>
  <c r="Z888" i="1" s="1"/>
  <c r="S889" i="1"/>
  <c r="Z889" i="1" s="1"/>
  <c r="S890" i="1"/>
  <c r="Z890" i="1" s="1"/>
  <c r="S891" i="1"/>
  <c r="Z891" i="1" s="1"/>
  <c r="S892" i="1"/>
  <c r="Z892" i="1" s="1"/>
  <c r="S893" i="1"/>
  <c r="Z893" i="1" s="1"/>
  <c r="S894" i="1"/>
  <c r="Z894" i="1" s="1"/>
  <c r="S895" i="1"/>
  <c r="Z895" i="1" s="1"/>
  <c r="S896" i="1"/>
  <c r="Z896" i="1" s="1"/>
  <c r="S897" i="1"/>
  <c r="Z897" i="1" s="1"/>
  <c r="S898" i="1"/>
  <c r="Z898" i="1" s="1"/>
  <c r="S899" i="1"/>
  <c r="Z899" i="1" s="1"/>
  <c r="S900" i="1"/>
  <c r="Z900" i="1" s="1"/>
  <c r="S901" i="1"/>
  <c r="Z901" i="1" s="1"/>
  <c r="S902" i="1"/>
  <c r="Z902" i="1" s="1"/>
  <c r="S903" i="1"/>
  <c r="Z903" i="1" s="1"/>
  <c r="S904" i="1"/>
  <c r="Z904" i="1" s="1"/>
  <c r="S905" i="1"/>
  <c r="Z905" i="1" s="1"/>
  <c r="S906" i="1"/>
  <c r="Z906" i="1" s="1"/>
  <c r="S907" i="1"/>
  <c r="Z907" i="1" s="1"/>
  <c r="S908" i="1"/>
  <c r="Z908" i="1" s="1"/>
  <c r="S909" i="1"/>
  <c r="Z909" i="1" s="1"/>
  <c r="S910" i="1"/>
  <c r="Z910" i="1" s="1"/>
  <c r="S911" i="1"/>
  <c r="Z911" i="1" s="1"/>
  <c r="S912" i="1"/>
  <c r="Z912" i="1" s="1"/>
  <c r="S913" i="1"/>
  <c r="Z913" i="1" s="1"/>
  <c r="S914" i="1"/>
  <c r="Z914" i="1" s="1"/>
  <c r="S915" i="1"/>
  <c r="Z915" i="1" s="1"/>
  <c r="S916" i="1"/>
  <c r="Z916" i="1" s="1"/>
  <c r="S917" i="1"/>
  <c r="Z917" i="1" s="1"/>
  <c r="S918" i="1"/>
  <c r="Z918" i="1" s="1"/>
  <c r="S919" i="1"/>
  <c r="Z919" i="1" s="1"/>
  <c r="S920" i="1"/>
  <c r="Z920" i="1" s="1"/>
  <c r="S921" i="1"/>
  <c r="Z921" i="1" s="1"/>
  <c r="S922" i="1"/>
  <c r="Z922" i="1" s="1"/>
  <c r="S923" i="1"/>
  <c r="Z923" i="1" s="1"/>
  <c r="S924" i="1"/>
  <c r="Z924" i="1" s="1"/>
  <c r="S925" i="1"/>
  <c r="Z925" i="1" s="1"/>
  <c r="S926" i="1"/>
  <c r="Z926" i="1" s="1"/>
  <c r="S927" i="1"/>
  <c r="Z927" i="1" s="1"/>
  <c r="S928" i="1"/>
  <c r="Z928" i="1" s="1"/>
  <c r="S929" i="1"/>
  <c r="Z929" i="1" s="1"/>
  <c r="S930" i="1"/>
  <c r="Z930" i="1" s="1"/>
  <c r="S931" i="1"/>
  <c r="Z931" i="1" s="1"/>
  <c r="S932" i="1"/>
  <c r="Z932" i="1" s="1"/>
  <c r="S933" i="1"/>
  <c r="Z933" i="1" s="1"/>
  <c r="S934" i="1"/>
  <c r="Z934" i="1" s="1"/>
  <c r="S935" i="1"/>
  <c r="Z935" i="1" s="1"/>
  <c r="S936" i="1"/>
  <c r="Z936" i="1" s="1"/>
  <c r="S937" i="1"/>
  <c r="Z937" i="1" s="1"/>
  <c r="S938" i="1"/>
  <c r="Z938" i="1" s="1"/>
  <c r="S939" i="1"/>
  <c r="Z939" i="1" s="1"/>
  <c r="S940" i="1"/>
  <c r="Z940" i="1" s="1"/>
  <c r="S941" i="1"/>
  <c r="Z941" i="1" s="1"/>
  <c r="S942" i="1"/>
  <c r="Z942" i="1" s="1"/>
  <c r="S943" i="1"/>
  <c r="Z943" i="1" s="1"/>
  <c r="S944" i="1"/>
  <c r="Z944" i="1" s="1"/>
  <c r="S945" i="1"/>
  <c r="Z945" i="1" s="1"/>
  <c r="S946" i="1"/>
  <c r="Z946" i="1" s="1"/>
  <c r="S947" i="1"/>
  <c r="Z947" i="1" s="1"/>
  <c r="S948" i="1"/>
  <c r="Z948" i="1" s="1"/>
  <c r="S949" i="1"/>
  <c r="Z949" i="1" s="1"/>
  <c r="S950" i="1"/>
  <c r="Z950" i="1" s="1"/>
  <c r="S951" i="1"/>
  <c r="Z951" i="1" s="1"/>
  <c r="S952" i="1"/>
  <c r="Z952" i="1" s="1"/>
  <c r="S953" i="1"/>
  <c r="Z953" i="1" s="1"/>
  <c r="S954" i="1"/>
  <c r="Z954" i="1" s="1"/>
  <c r="S955" i="1"/>
  <c r="Z955" i="1" s="1"/>
  <c r="S956" i="1"/>
  <c r="Z956" i="1" s="1"/>
  <c r="S957" i="1"/>
  <c r="Z957" i="1" s="1"/>
  <c r="S958" i="1"/>
  <c r="Z958" i="1" s="1"/>
  <c r="S959" i="1"/>
  <c r="Z959" i="1" s="1"/>
  <c r="S960" i="1"/>
  <c r="Z960" i="1" s="1"/>
  <c r="S961" i="1"/>
  <c r="Z961" i="1" s="1"/>
  <c r="S962" i="1"/>
  <c r="Z962" i="1" s="1"/>
  <c r="S963" i="1"/>
  <c r="Z963" i="1" s="1"/>
  <c r="S964" i="1"/>
  <c r="Z964" i="1" s="1"/>
  <c r="S965" i="1"/>
  <c r="Z965" i="1" s="1"/>
  <c r="S966" i="1"/>
  <c r="Z966" i="1" s="1"/>
  <c r="S967" i="1"/>
  <c r="Z967" i="1" s="1"/>
  <c r="S968" i="1"/>
  <c r="Z968" i="1" s="1"/>
  <c r="S969" i="1"/>
  <c r="Z969" i="1" s="1"/>
  <c r="S970" i="1"/>
  <c r="Z970" i="1" s="1"/>
  <c r="S971" i="1"/>
  <c r="Z971" i="1" s="1"/>
  <c r="S972" i="1"/>
  <c r="Z972" i="1" s="1"/>
  <c r="S973" i="1"/>
  <c r="Z973" i="1" s="1"/>
  <c r="S974" i="1"/>
  <c r="Z974" i="1" s="1"/>
  <c r="S975" i="1"/>
  <c r="Z975" i="1" s="1"/>
  <c r="S976" i="1"/>
  <c r="Z976" i="1" s="1"/>
  <c r="S977" i="1"/>
  <c r="Z977" i="1" s="1"/>
  <c r="S978" i="1"/>
  <c r="Z978" i="1" s="1"/>
  <c r="S979" i="1"/>
  <c r="Z979" i="1" s="1"/>
  <c r="S980" i="1"/>
  <c r="Z980" i="1" s="1"/>
  <c r="S981" i="1"/>
  <c r="Z981" i="1" s="1"/>
  <c r="S982" i="1"/>
  <c r="Z982" i="1" s="1"/>
  <c r="S983" i="1"/>
  <c r="Z983" i="1" s="1"/>
  <c r="S984" i="1"/>
  <c r="Z984" i="1" s="1"/>
  <c r="S985" i="1"/>
  <c r="Z985" i="1" s="1"/>
  <c r="S986" i="1"/>
  <c r="Z986" i="1" s="1"/>
  <c r="S987" i="1"/>
  <c r="Z987" i="1" s="1"/>
  <c r="S988" i="1"/>
  <c r="Z988" i="1" s="1"/>
  <c r="S989" i="1"/>
  <c r="Z989" i="1" s="1"/>
  <c r="S990" i="1"/>
  <c r="Z990" i="1" s="1"/>
  <c r="S991" i="1"/>
  <c r="Z991" i="1" s="1"/>
  <c r="S992" i="1"/>
  <c r="Z992" i="1" s="1"/>
  <c r="S993" i="1"/>
  <c r="Z993" i="1" s="1"/>
  <c r="S994" i="1"/>
  <c r="Z994" i="1" s="1"/>
  <c r="S995" i="1"/>
  <c r="Z995" i="1" s="1"/>
  <c r="S996" i="1"/>
  <c r="Z996" i="1" s="1"/>
  <c r="S997" i="1"/>
  <c r="Z997" i="1" s="1"/>
  <c r="S998" i="1"/>
  <c r="Z998" i="1" s="1"/>
  <c r="S999" i="1"/>
  <c r="Z999" i="1" s="1"/>
  <c r="S1000" i="1"/>
  <c r="Z1000" i="1" s="1"/>
  <c r="S1001" i="1"/>
  <c r="Z1001" i="1" s="1"/>
  <c r="S1002" i="1"/>
  <c r="Z1002" i="1" s="1"/>
  <c r="S1003" i="1"/>
  <c r="Z1003" i="1" s="1"/>
  <c r="S1004" i="1"/>
  <c r="Z1004" i="1" s="1"/>
  <c r="S1005" i="1"/>
  <c r="Z1005" i="1" s="1"/>
  <c r="S1006" i="1"/>
  <c r="Z1006" i="1" s="1"/>
  <c r="S1007" i="1"/>
  <c r="Z1007" i="1" s="1"/>
  <c r="S1008" i="1"/>
  <c r="Z1008" i="1" s="1"/>
  <c r="S1009" i="1"/>
  <c r="Z1009" i="1" s="1"/>
  <c r="S1010" i="1"/>
  <c r="Z1010" i="1" s="1"/>
  <c r="S1011" i="1"/>
  <c r="Z1011" i="1" s="1"/>
  <c r="S1012" i="1"/>
  <c r="Z1012" i="1" s="1"/>
  <c r="S1013" i="1"/>
  <c r="Z1013" i="1" s="1"/>
  <c r="S1014" i="1"/>
  <c r="Z1014" i="1" s="1"/>
  <c r="S1015" i="1"/>
  <c r="Z1015" i="1" s="1"/>
  <c r="S1016" i="1"/>
  <c r="Z1016" i="1" s="1"/>
  <c r="S1017" i="1"/>
  <c r="Z1017" i="1" s="1"/>
  <c r="S1018" i="1"/>
  <c r="Z1018" i="1" s="1"/>
  <c r="S1019" i="1"/>
  <c r="Z1019" i="1" s="1"/>
  <c r="S1020" i="1"/>
  <c r="Z1020" i="1" s="1"/>
  <c r="S1021" i="1"/>
  <c r="Z1021" i="1" s="1"/>
  <c r="S1022" i="1"/>
  <c r="Z1022" i="1" s="1"/>
  <c r="S1023" i="1"/>
  <c r="Z1023" i="1" s="1"/>
  <c r="S1024" i="1"/>
  <c r="Z1024" i="1" s="1"/>
  <c r="S1025" i="1"/>
  <c r="Z1025" i="1" s="1"/>
  <c r="S1026" i="1"/>
  <c r="Z1026" i="1" s="1"/>
  <c r="S1027" i="1"/>
  <c r="Z1027" i="1" s="1"/>
  <c r="S1028" i="1"/>
  <c r="Z1028" i="1" s="1"/>
  <c r="S1029" i="1"/>
  <c r="Z1029" i="1" s="1"/>
  <c r="S1030" i="1"/>
  <c r="Z1030" i="1" s="1"/>
  <c r="S1031" i="1"/>
  <c r="Z1031" i="1" s="1"/>
  <c r="S1032" i="1"/>
  <c r="Z1032" i="1" s="1"/>
  <c r="S1033" i="1"/>
  <c r="Z1033" i="1" s="1"/>
  <c r="S1034" i="1"/>
  <c r="Z1034" i="1" s="1"/>
  <c r="S1035" i="1"/>
  <c r="Z1035" i="1" s="1"/>
  <c r="S1036" i="1"/>
  <c r="Z1036" i="1" s="1"/>
  <c r="S1037" i="1"/>
  <c r="Z1037" i="1" s="1"/>
  <c r="S1038" i="1"/>
  <c r="Z1038" i="1" s="1"/>
  <c r="S1039" i="1"/>
  <c r="Z1039" i="1" s="1"/>
  <c r="S1040" i="1"/>
  <c r="Z1040" i="1" s="1"/>
  <c r="S1041" i="1"/>
  <c r="Z1041" i="1" s="1"/>
  <c r="S1042" i="1"/>
  <c r="Z1042" i="1" s="1"/>
  <c r="S1043" i="1"/>
  <c r="Z1043" i="1" s="1"/>
  <c r="S1044" i="1"/>
  <c r="Z1044" i="1" s="1"/>
  <c r="S1045" i="1"/>
  <c r="Z1045" i="1" s="1"/>
  <c r="S1046" i="1"/>
  <c r="Z1046" i="1" s="1"/>
  <c r="S1047" i="1"/>
  <c r="Z1047" i="1" s="1"/>
  <c r="S1048" i="1"/>
  <c r="Z1048" i="1" s="1"/>
  <c r="S1049" i="1"/>
  <c r="Z1049" i="1" s="1"/>
  <c r="S1050" i="1"/>
  <c r="Z1050" i="1" s="1"/>
  <c r="S1051" i="1"/>
  <c r="Z1051" i="1" s="1"/>
  <c r="S1052" i="1"/>
  <c r="Z1052" i="1" s="1"/>
  <c r="S1053" i="1"/>
  <c r="Z1053" i="1" s="1"/>
  <c r="S1054" i="1"/>
  <c r="Z1054" i="1" s="1"/>
  <c r="S1055" i="1"/>
  <c r="Z1055" i="1" s="1"/>
  <c r="S1056" i="1"/>
  <c r="Z1056" i="1" s="1"/>
  <c r="S1057" i="1"/>
  <c r="Z1057" i="1" s="1"/>
  <c r="S1058" i="1"/>
  <c r="Z1058" i="1" s="1"/>
  <c r="S1059" i="1"/>
  <c r="Z1059" i="1" s="1"/>
  <c r="S1060" i="1"/>
  <c r="Z1060" i="1" s="1"/>
  <c r="S1061" i="1"/>
  <c r="Z1061" i="1" s="1"/>
  <c r="S1062" i="1"/>
  <c r="Z1062" i="1" s="1"/>
  <c r="S1063" i="1"/>
  <c r="Z1063" i="1" s="1"/>
  <c r="S1064" i="1"/>
  <c r="Z1064" i="1" s="1"/>
  <c r="S1065" i="1"/>
  <c r="Z1065" i="1" s="1"/>
  <c r="S1066" i="1"/>
  <c r="Z1066" i="1" s="1"/>
  <c r="S1067" i="1"/>
  <c r="Z1067" i="1" s="1"/>
  <c r="S1068" i="1"/>
  <c r="Z1068" i="1" s="1"/>
  <c r="S1069" i="1"/>
  <c r="Z1069" i="1" s="1"/>
  <c r="S1070" i="1"/>
  <c r="Z1070" i="1" s="1"/>
  <c r="S1071" i="1"/>
  <c r="Z1071" i="1" s="1"/>
  <c r="S1072" i="1"/>
  <c r="Z1072" i="1" s="1"/>
  <c r="S1073" i="1"/>
  <c r="Z1073" i="1" s="1"/>
  <c r="S1074" i="1"/>
  <c r="Z1074" i="1" s="1"/>
  <c r="S1075" i="1"/>
  <c r="Z1075" i="1" s="1"/>
  <c r="S1076" i="1"/>
  <c r="Z1076" i="1" s="1"/>
  <c r="S1077" i="1"/>
  <c r="Z1077" i="1" s="1"/>
  <c r="S1078" i="1"/>
  <c r="Z1078" i="1" s="1"/>
  <c r="S1079" i="1"/>
  <c r="Z1079" i="1" s="1"/>
  <c r="S1080" i="1"/>
  <c r="Z1080" i="1" s="1"/>
  <c r="S1081" i="1"/>
  <c r="Z1081" i="1" s="1"/>
  <c r="S1082" i="1"/>
  <c r="Z1082" i="1" s="1"/>
  <c r="S1083" i="1"/>
  <c r="Z1083" i="1" s="1"/>
  <c r="S1084" i="1"/>
  <c r="Z1084" i="1" s="1"/>
  <c r="S1085" i="1"/>
  <c r="Z1085" i="1" s="1"/>
  <c r="S1086" i="1"/>
  <c r="Z1086" i="1" s="1"/>
  <c r="S1087" i="1"/>
  <c r="Z1087" i="1" s="1"/>
  <c r="S1088" i="1"/>
  <c r="Z1088" i="1" s="1"/>
  <c r="S1089" i="1"/>
  <c r="Z1089" i="1" s="1"/>
  <c r="S1090" i="1"/>
  <c r="Z1090" i="1" s="1"/>
  <c r="S1091" i="1"/>
  <c r="Z1091" i="1" s="1"/>
  <c r="S1092" i="1"/>
  <c r="Z1092" i="1" s="1"/>
  <c r="S1093" i="1"/>
  <c r="Z1093" i="1" s="1"/>
  <c r="S1094" i="1"/>
  <c r="Z1094" i="1" s="1"/>
  <c r="S1095" i="1"/>
  <c r="Z1095" i="1" s="1"/>
  <c r="S1096" i="1"/>
  <c r="Z1096" i="1" s="1"/>
  <c r="S1097" i="1"/>
  <c r="Z1097" i="1" s="1"/>
  <c r="S1098" i="1"/>
  <c r="Z1098" i="1" s="1"/>
  <c r="S1099" i="1"/>
  <c r="Z1099" i="1" s="1"/>
  <c r="S1100" i="1"/>
  <c r="Z1100" i="1" s="1"/>
  <c r="S1101" i="1"/>
  <c r="Z1101" i="1" s="1"/>
  <c r="S1102" i="1"/>
  <c r="Z1102" i="1" s="1"/>
  <c r="S1103" i="1"/>
  <c r="Z1103" i="1" s="1"/>
  <c r="S1104" i="1"/>
  <c r="Z1104" i="1" s="1"/>
  <c r="S1105" i="1"/>
  <c r="Z1105" i="1" s="1"/>
  <c r="S1106" i="1"/>
  <c r="Z1106" i="1" s="1"/>
  <c r="S1107" i="1"/>
  <c r="Z1107" i="1" s="1"/>
  <c r="S1108" i="1"/>
  <c r="Z1108" i="1" s="1"/>
  <c r="S1109" i="1"/>
  <c r="Z1109" i="1" s="1"/>
  <c r="S1110" i="1"/>
  <c r="Z1110" i="1" s="1"/>
  <c r="S1111" i="1"/>
  <c r="Z1111" i="1" s="1"/>
  <c r="S1112" i="1"/>
  <c r="Z1112" i="1" s="1"/>
  <c r="S1113" i="1"/>
  <c r="Z1113" i="1" s="1"/>
  <c r="S1114" i="1"/>
  <c r="Z1114" i="1" s="1"/>
  <c r="S1115" i="1"/>
  <c r="Z1115" i="1" s="1"/>
  <c r="S1116" i="1"/>
  <c r="Z1116" i="1" s="1"/>
  <c r="S1117" i="1"/>
  <c r="Z1117" i="1" s="1"/>
  <c r="S1118" i="1"/>
  <c r="Z1118" i="1" s="1"/>
  <c r="S1119" i="1"/>
  <c r="Z1119" i="1" s="1"/>
  <c r="S1120" i="1"/>
  <c r="Z1120" i="1" s="1"/>
  <c r="S1121" i="1"/>
  <c r="Z1121" i="1" s="1"/>
  <c r="S1122" i="1"/>
  <c r="Z1122" i="1" s="1"/>
  <c r="S1123" i="1"/>
  <c r="Z1123" i="1" s="1"/>
  <c r="S1124" i="1"/>
  <c r="Z1124" i="1" s="1"/>
  <c r="S1125" i="1"/>
  <c r="Z1125" i="1" s="1"/>
  <c r="S1126" i="1"/>
  <c r="Z1126" i="1" s="1"/>
  <c r="S1127" i="1"/>
  <c r="Z1127" i="1" s="1"/>
  <c r="S1128" i="1"/>
  <c r="Z1128" i="1" s="1"/>
  <c r="S1129" i="1"/>
  <c r="Z1129" i="1" s="1"/>
  <c r="S1130" i="1"/>
  <c r="Z1130" i="1" s="1"/>
  <c r="S1131" i="1"/>
  <c r="Z1131" i="1" s="1"/>
  <c r="S1132" i="1"/>
  <c r="Z1132" i="1" s="1"/>
  <c r="S1133" i="1"/>
  <c r="Z1133" i="1" s="1"/>
  <c r="S1134" i="1"/>
  <c r="Z1134" i="1" s="1"/>
  <c r="S1135" i="1"/>
  <c r="Z1135" i="1" s="1"/>
  <c r="S1136" i="1"/>
  <c r="Z1136" i="1" s="1"/>
  <c r="S1137" i="1"/>
  <c r="Z1137" i="1" s="1"/>
  <c r="S1138" i="1"/>
  <c r="Z1138" i="1" s="1"/>
  <c r="S1139" i="1"/>
  <c r="Z1139" i="1" s="1"/>
  <c r="S1140" i="1"/>
  <c r="Z1140" i="1" s="1"/>
  <c r="S1141" i="1"/>
  <c r="Z1141" i="1" s="1"/>
  <c r="S1142" i="1"/>
  <c r="Z1142" i="1" s="1"/>
  <c r="S1143" i="1"/>
  <c r="Z1143" i="1" s="1"/>
  <c r="S1144" i="1"/>
  <c r="Z1144" i="1" s="1"/>
  <c r="S1145" i="1"/>
  <c r="Z1145" i="1" s="1"/>
  <c r="S1146" i="1"/>
  <c r="Z1146" i="1" s="1"/>
  <c r="S1147" i="1"/>
  <c r="Z1147" i="1" s="1"/>
  <c r="S1148" i="1"/>
  <c r="Z1148" i="1" s="1"/>
  <c r="S1149" i="1"/>
  <c r="Z1149" i="1" s="1"/>
  <c r="S1150" i="1"/>
  <c r="Z1150" i="1" s="1"/>
  <c r="S1151" i="1"/>
  <c r="Z1151" i="1" s="1"/>
  <c r="S1152" i="1"/>
  <c r="Z1152" i="1" s="1"/>
  <c r="S1153" i="1"/>
  <c r="Z1153" i="1" s="1"/>
  <c r="S1154" i="1"/>
  <c r="Z1154" i="1" s="1"/>
  <c r="S1155" i="1"/>
  <c r="Z1155" i="1" s="1"/>
  <c r="S1156" i="1"/>
  <c r="Z1156" i="1" s="1"/>
  <c r="S1157" i="1"/>
  <c r="Z1157" i="1" s="1"/>
  <c r="S1158" i="1"/>
  <c r="Z1158" i="1" s="1"/>
  <c r="S1159" i="1"/>
  <c r="Z1159" i="1" s="1"/>
  <c r="S1160" i="1"/>
  <c r="Z1160" i="1" s="1"/>
  <c r="S1161" i="1"/>
  <c r="Z1161" i="1" s="1"/>
  <c r="S1162" i="1"/>
  <c r="Z1162" i="1" s="1"/>
  <c r="S1163" i="1"/>
  <c r="Z1163" i="1" s="1"/>
  <c r="S1164" i="1"/>
  <c r="Z1164" i="1" s="1"/>
  <c r="S1165" i="1"/>
  <c r="Z1165" i="1" s="1"/>
  <c r="S1166" i="1"/>
  <c r="Z1166" i="1" s="1"/>
  <c r="S1167" i="1"/>
  <c r="Z1167" i="1" s="1"/>
  <c r="S1168" i="1"/>
  <c r="Z1168" i="1" s="1"/>
  <c r="S1169" i="1"/>
  <c r="Z1169" i="1" s="1"/>
  <c r="S1170" i="1"/>
  <c r="Z1170" i="1" s="1"/>
  <c r="S1171" i="1"/>
  <c r="Z1171" i="1" s="1"/>
  <c r="S1172" i="1"/>
  <c r="Z1172" i="1" s="1"/>
  <c r="S1173" i="1"/>
  <c r="Z1173" i="1" s="1"/>
  <c r="S1174" i="1"/>
  <c r="Z1174" i="1" s="1"/>
  <c r="S1175" i="1"/>
  <c r="Z1175" i="1" s="1"/>
  <c r="S1176" i="1"/>
  <c r="Z1176" i="1" s="1"/>
  <c r="S1177" i="1"/>
  <c r="Z1177" i="1" s="1"/>
  <c r="S1178" i="1"/>
  <c r="Z1178" i="1" s="1"/>
  <c r="S1179" i="1"/>
  <c r="Z1179" i="1" s="1"/>
  <c r="S1180" i="1"/>
  <c r="Z1180" i="1" s="1"/>
  <c r="S1181" i="1"/>
  <c r="Z1181" i="1" s="1"/>
  <c r="S1182" i="1"/>
  <c r="Z1182" i="1" s="1"/>
  <c r="S1183" i="1"/>
  <c r="Z1183" i="1" s="1"/>
  <c r="S1184" i="1"/>
  <c r="Z1184" i="1" s="1"/>
  <c r="S1185" i="1"/>
  <c r="Z1185" i="1" s="1"/>
  <c r="S1186" i="1"/>
  <c r="Z1186" i="1" s="1"/>
  <c r="S1187" i="1"/>
  <c r="Z1187" i="1" s="1"/>
  <c r="S1188" i="1"/>
  <c r="Z1188" i="1" s="1"/>
  <c r="S1189" i="1"/>
  <c r="Z1189" i="1" s="1"/>
  <c r="S1190" i="1"/>
  <c r="Z1190" i="1" s="1"/>
  <c r="S1191" i="1"/>
  <c r="Z1191" i="1" s="1"/>
  <c r="S1192" i="1"/>
  <c r="Z1192" i="1" s="1"/>
  <c r="S1193" i="1"/>
  <c r="Z1193" i="1" s="1"/>
  <c r="S1194" i="1"/>
  <c r="Z1194" i="1" s="1"/>
  <c r="S1195" i="1"/>
  <c r="Z1195" i="1" s="1"/>
  <c r="S1196" i="1"/>
  <c r="Z1196" i="1" s="1"/>
  <c r="S1197" i="1"/>
  <c r="Z1197" i="1" s="1"/>
  <c r="S1198" i="1"/>
  <c r="Z1198" i="1" s="1"/>
  <c r="S1199" i="1"/>
  <c r="Z1199" i="1" s="1"/>
  <c r="S1200" i="1"/>
  <c r="Z1200" i="1" s="1"/>
  <c r="S1201" i="1"/>
  <c r="Z1201" i="1" s="1"/>
  <c r="S1202" i="1"/>
  <c r="Z1202" i="1" s="1"/>
  <c r="S1203" i="1"/>
  <c r="Z1203" i="1" s="1"/>
  <c r="S1204" i="1"/>
  <c r="Z1204" i="1" s="1"/>
  <c r="S1205" i="1"/>
  <c r="Z1205" i="1" s="1"/>
  <c r="S1206" i="1"/>
  <c r="Z1206" i="1" s="1"/>
  <c r="S1207" i="1"/>
  <c r="Z1207" i="1" s="1"/>
  <c r="S1208" i="1"/>
  <c r="Z1208" i="1" s="1"/>
  <c r="S1209" i="1"/>
  <c r="Z1209" i="1" s="1"/>
  <c r="S1210" i="1"/>
  <c r="Z1210" i="1" s="1"/>
  <c r="S1211" i="1"/>
  <c r="Z1211" i="1" s="1"/>
  <c r="S1212" i="1"/>
  <c r="Z1212" i="1" s="1"/>
  <c r="S1213" i="1"/>
  <c r="Z1213" i="1" s="1"/>
  <c r="S1214" i="1"/>
  <c r="Z1214" i="1" s="1"/>
  <c r="S1215" i="1"/>
  <c r="Z1215" i="1" s="1"/>
  <c r="S1216" i="1"/>
  <c r="Z1216" i="1" s="1"/>
  <c r="S1217" i="1"/>
  <c r="Z1217" i="1" s="1"/>
  <c r="S1218" i="1"/>
  <c r="Z1218" i="1" s="1"/>
  <c r="S1219" i="1"/>
  <c r="Z1219" i="1" s="1"/>
  <c r="S1220" i="1"/>
  <c r="Z1220" i="1" s="1"/>
  <c r="S1221" i="1"/>
  <c r="Z1221" i="1" s="1"/>
  <c r="S1222" i="1"/>
  <c r="Z1222" i="1" s="1"/>
  <c r="S1223" i="1"/>
  <c r="Z1223" i="1" s="1"/>
  <c r="S1224" i="1"/>
  <c r="Z1224" i="1" s="1"/>
  <c r="S1225" i="1"/>
  <c r="Z1225" i="1" s="1"/>
  <c r="S1226" i="1"/>
  <c r="Z1226" i="1" s="1"/>
  <c r="S1227" i="1"/>
  <c r="Z1227" i="1" s="1"/>
  <c r="S1228" i="1"/>
  <c r="Z1228" i="1" s="1"/>
  <c r="S1229" i="1"/>
  <c r="Z1229" i="1" s="1"/>
  <c r="S1230" i="1"/>
  <c r="Z1230" i="1" s="1"/>
  <c r="S1231" i="1"/>
  <c r="Z1231" i="1" s="1"/>
  <c r="S1232" i="1"/>
  <c r="Z1232" i="1" s="1"/>
  <c r="S1233" i="1"/>
  <c r="Z1233" i="1" s="1"/>
  <c r="S1234" i="1"/>
  <c r="Z1234" i="1" s="1"/>
  <c r="S1235" i="1"/>
  <c r="Z1235" i="1" s="1"/>
  <c r="S1236" i="1"/>
  <c r="Z1236" i="1" s="1"/>
  <c r="S1237" i="1"/>
  <c r="Z1237" i="1" s="1"/>
  <c r="S1238" i="1"/>
  <c r="Z1238" i="1" s="1"/>
  <c r="S1239" i="1"/>
  <c r="Z1239" i="1" s="1"/>
  <c r="S1240" i="1"/>
  <c r="Z1240" i="1" s="1"/>
  <c r="S1241" i="1"/>
  <c r="Z1241" i="1" s="1"/>
  <c r="S1242" i="1"/>
  <c r="Z1242" i="1" s="1"/>
  <c r="S1243" i="1"/>
  <c r="Z1243" i="1" s="1"/>
  <c r="S1244" i="1"/>
  <c r="Z1244" i="1" s="1"/>
  <c r="S1245" i="1"/>
  <c r="Z1245" i="1" s="1"/>
  <c r="S1246" i="1"/>
  <c r="Z1246" i="1" s="1"/>
  <c r="S1247" i="1"/>
  <c r="Z1247" i="1" s="1"/>
  <c r="S1248" i="1"/>
  <c r="Z1248" i="1" s="1"/>
  <c r="S1249" i="1"/>
  <c r="Z1249" i="1" s="1"/>
  <c r="S1250" i="1"/>
  <c r="Z1250" i="1" s="1"/>
  <c r="S1251" i="1"/>
  <c r="Z1251" i="1" s="1"/>
  <c r="S1252" i="1"/>
  <c r="Z1252" i="1" s="1"/>
  <c r="S1253" i="1"/>
  <c r="Z1253" i="1" s="1"/>
  <c r="S1254" i="1"/>
  <c r="Z1254" i="1" s="1"/>
  <c r="S1255" i="1"/>
  <c r="Z1255" i="1" s="1"/>
  <c r="S1256" i="1"/>
  <c r="Z1256" i="1" s="1"/>
  <c r="S1257" i="1"/>
  <c r="Z1257" i="1" s="1"/>
  <c r="S1258" i="1"/>
  <c r="Z1258" i="1" s="1"/>
  <c r="S1259" i="1"/>
  <c r="Z1259" i="1" s="1"/>
  <c r="S1260" i="1"/>
  <c r="Z1260" i="1" s="1"/>
  <c r="S1261" i="1"/>
  <c r="Z1261" i="1" s="1"/>
  <c r="S1262" i="1"/>
  <c r="Z1262" i="1" s="1"/>
  <c r="S1263" i="1"/>
  <c r="Z1263" i="1" s="1"/>
  <c r="S1264" i="1"/>
  <c r="Z1264" i="1" s="1"/>
  <c r="S1265" i="1"/>
  <c r="Z1265" i="1" s="1"/>
  <c r="S1266" i="1"/>
  <c r="Z1266" i="1" s="1"/>
  <c r="S1267" i="1"/>
  <c r="Z1267" i="1" s="1"/>
  <c r="S1268" i="1"/>
  <c r="Z1268" i="1" s="1"/>
  <c r="S1269" i="1"/>
  <c r="Z1269" i="1" s="1"/>
  <c r="S1270" i="1"/>
  <c r="Z1270" i="1" s="1"/>
  <c r="S1271" i="1"/>
  <c r="Z1271" i="1" s="1"/>
  <c r="S1272" i="1"/>
  <c r="Z1272" i="1" s="1"/>
  <c r="S1273" i="1"/>
  <c r="Z1273" i="1" s="1"/>
  <c r="S1274" i="1"/>
  <c r="Z1274" i="1" s="1"/>
  <c r="S1275" i="1"/>
  <c r="Z1275" i="1" s="1"/>
  <c r="S1276" i="1"/>
  <c r="Z1276" i="1" s="1"/>
  <c r="S1277" i="1"/>
  <c r="Z1277" i="1" s="1"/>
  <c r="S1278" i="1"/>
  <c r="Z1278" i="1" s="1"/>
  <c r="S1279" i="1"/>
  <c r="Z1279" i="1" s="1"/>
  <c r="S1280" i="1"/>
  <c r="Z1280" i="1" s="1"/>
  <c r="S1281" i="1"/>
  <c r="Z1281" i="1" s="1"/>
  <c r="S1282" i="1"/>
  <c r="Z1282" i="1" s="1"/>
  <c r="S1283" i="1"/>
  <c r="Z1283" i="1" s="1"/>
  <c r="S1284" i="1"/>
  <c r="Z1284" i="1" s="1"/>
  <c r="S1285" i="1"/>
  <c r="Z1285" i="1" s="1"/>
  <c r="S1286" i="1"/>
  <c r="Z1286" i="1" s="1"/>
  <c r="S1287" i="1"/>
  <c r="Z1287" i="1" s="1"/>
  <c r="S1288" i="1"/>
  <c r="Z1288" i="1" s="1"/>
  <c r="S1289" i="1"/>
  <c r="Z1289" i="1" s="1"/>
  <c r="S1290" i="1"/>
  <c r="Z1290" i="1" s="1"/>
  <c r="S1291" i="1"/>
  <c r="Z1291" i="1" s="1"/>
  <c r="S1292" i="1"/>
  <c r="Z1292" i="1" s="1"/>
  <c r="S1293" i="1"/>
  <c r="Z1293" i="1" s="1"/>
  <c r="S1294" i="1"/>
  <c r="Z1294" i="1" s="1"/>
  <c r="S1295" i="1"/>
  <c r="Z1295" i="1" s="1"/>
  <c r="S1296" i="1"/>
  <c r="Z1296" i="1" s="1"/>
  <c r="S1297" i="1"/>
  <c r="Z1297" i="1" s="1"/>
  <c r="S1298" i="1"/>
  <c r="Z1298" i="1" s="1"/>
  <c r="S1299" i="1"/>
  <c r="Z1299" i="1" s="1"/>
  <c r="S1300" i="1"/>
  <c r="Z1300" i="1" s="1"/>
  <c r="S1301" i="1"/>
  <c r="Z1301" i="1" s="1"/>
  <c r="S1302" i="1"/>
  <c r="Z1302" i="1" s="1"/>
  <c r="S1303" i="1"/>
  <c r="Z1303" i="1" s="1"/>
  <c r="S1304" i="1"/>
  <c r="Z1304" i="1" s="1"/>
  <c r="S1305" i="1"/>
  <c r="Z1305" i="1" s="1"/>
  <c r="S1306" i="1"/>
  <c r="Z1306" i="1" s="1"/>
  <c r="S1307" i="1"/>
  <c r="Z1307" i="1" s="1"/>
  <c r="S1308" i="1"/>
  <c r="Z1308" i="1" s="1"/>
  <c r="S1309" i="1"/>
  <c r="Z1309" i="1" s="1"/>
  <c r="S1310" i="1"/>
  <c r="Z1310" i="1" s="1"/>
  <c r="S1311" i="1"/>
  <c r="Z1311" i="1" s="1"/>
  <c r="S1312" i="1"/>
  <c r="Z1312" i="1" s="1"/>
  <c r="S1313" i="1"/>
  <c r="Z1313" i="1" s="1"/>
  <c r="S1314" i="1"/>
  <c r="Z1314" i="1" s="1"/>
  <c r="S1315" i="1"/>
  <c r="Z1315" i="1" s="1"/>
  <c r="S1316" i="1"/>
  <c r="Z1316" i="1" s="1"/>
  <c r="S1317" i="1"/>
  <c r="Z1317" i="1" s="1"/>
  <c r="S1318" i="1"/>
  <c r="Z1318" i="1" s="1"/>
  <c r="S1319" i="1"/>
  <c r="Z1319" i="1" s="1"/>
  <c r="S1320" i="1"/>
  <c r="Z1320" i="1" s="1"/>
  <c r="S1321" i="1"/>
  <c r="Z1321" i="1" s="1"/>
  <c r="S1322" i="1"/>
  <c r="Z1322" i="1" s="1"/>
  <c r="S1323" i="1"/>
  <c r="Z1323" i="1" s="1"/>
  <c r="S1324" i="1"/>
  <c r="Z1324" i="1" s="1"/>
  <c r="S1325" i="1"/>
  <c r="Z1325" i="1" s="1"/>
  <c r="S1326" i="1"/>
  <c r="Z1326" i="1" s="1"/>
  <c r="S1327" i="1"/>
  <c r="Z1327" i="1" s="1"/>
  <c r="S1328" i="1"/>
  <c r="Z1328" i="1" s="1"/>
  <c r="S1329" i="1"/>
  <c r="Z1329" i="1" s="1"/>
  <c r="S1330" i="1"/>
  <c r="Z1330" i="1" s="1"/>
  <c r="S1331" i="1"/>
  <c r="Z1331" i="1" s="1"/>
  <c r="S1332" i="1"/>
  <c r="Z1332" i="1" s="1"/>
  <c r="S1333" i="1"/>
  <c r="Z1333" i="1" s="1"/>
  <c r="S1334" i="1"/>
  <c r="Z1334" i="1" s="1"/>
  <c r="S1335" i="1"/>
  <c r="Z1335" i="1" s="1"/>
  <c r="S1336" i="1"/>
  <c r="Z1336" i="1" s="1"/>
  <c r="S1337" i="1"/>
  <c r="Z1337" i="1" s="1"/>
  <c r="S1338" i="1"/>
  <c r="Z1338" i="1" s="1"/>
  <c r="S1339" i="1"/>
  <c r="Z1339" i="1" s="1"/>
  <c r="S1340" i="1"/>
  <c r="Z1340" i="1" s="1"/>
  <c r="S1341" i="1"/>
  <c r="Z1341" i="1" s="1"/>
  <c r="S1342" i="1"/>
  <c r="Z1342" i="1" s="1"/>
  <c r="S1343" i="1"/>
  <c r="Z1343" i="1" s="1"/>
  <c r="S1344" i="1"/>
  <c r="Z1344" i="1" s="1"/>
  <c r="S1345" i="1"/>
  <c r="Z1345" i="1" s="1"/>
  <c r="S1346" i="1"/>
  <c r="Z1346" i="1" s="1"/>
  <c r="S1347" i="1"/>
  <c r="Z1347" i="1" s="1"/>
  <c r="S1348" i="1"/>
  <c r="Z1348" i="1" s="1"/>
  <c r="S1349" i="1"/>
  <c r="Z1349" i="1" s="1"/>
  <c r="S1350" i="1"/>
  <c r="Z1350" i="1" s="1"/>
  <c r="S1351" i="1"/>
  <c r="Z1351" i="1" s="1"/>
  <c r="S1352" i="1"/>
  <c r="Z1352" i="1" s="1"/>
  <c r="S1353" i="1"/>
  <c r="Z1353" i="1" s="1"/>
  <c r="S1354" i="1"/>
  <c r="Z1354" i="1" s="1"/>
  <c r="S1355" i="1"/>
  <c r="Z1355" i="1" s="1"/>
  <c r="S1356" i="1"/>
  <c r="Z1356" i="1" s="1"/>
  <c r="S1357" i="1"/>
  <c r="Z1357" i="1" s="1"/>
  <c r="S1358" i="1"/>
  <c r="Z1358" i="1" s="1"/>
  <c r="S1359" i="1"/>
  <c r="Z1359" i="1" s="1"/>
  <c r="S1360" i="1"/>
  <c r="Z1360" i="1" s="1"/>
  <c r="S1361" i="1"/>
  <c r="Z1361" i="1" s="1"/>
  <c r="S1362" i="1"/>
  <c r="Z1362" i="1" s="1"/>
  <c r="S1363" i="1"/>
  <c r="Z1363" i="1" s="1"/>
  <c r="S1364" i="1"/>
  <c r="Z1364" i="1" s="1"/>
  <c r="S1365" i="1"/>
  <c r="Z1365" i="1" s="1"/>
  <c r="S1366" i="1"/>
  <c r="Z1366" i="1" s="1"/>
  <c r="S1367" i="1"/>
  <c r="Z1367" i="1" s="1"/>
  <c r="S1368" i="1"/>
  <c r="Z1368" i="1" s="1"/>
  <c r="S1369" i="1"/>
  <c r="Z1369" i="1" s="1"/>
  <c r="S1370" i="1"/>
  <c r="Z1370" i="1" s="1"/>
  <c r="S1371" i="1"/>
  <c r="Z1371" i="1" s="1"/>
  <c r="S1372" i="1"/>
  <c r="Z1372" i="1" s="1"/>
  <c r="S1373" i="1"/>
  <c r="Z1373" i="1" s="1"/>
  <c r="S1374" i="1"/>
  <c r="Z1374" i="1" s="1"/>
  <c r="S1375" i="1"/>
  <c r="Z1375" i="1" s="1"/>
  <c r="S1376" i="1"/>
  <c r="Z1376" i="1" s="1"/>
  <c r="S1377" i="1"/>
  <c r="Z1377" i="1" s="1"/>
  <c r="S1378" i="1"/>
  <c r="Z1378" i="1" s="1"/>
  <c r="S1379" i="1"/>
  <c r="Z1379" i="1" s="1"/>
  <c r="S1380" i="1"/>
  <c r="Z1380" i="1" s="1"/>
  <c r="S1381" i="1"/>
  <c r="Z1381" i="1" s="1"/>
  <c r="S1382" i="1"/>
  <c r="Z1382" i="1" s="1"/>
  <c r="S1383" i="1"/>
  <c r="Z1383" i="1" s="1"/>
  <c r="S1384" i="1"/>
  <c r="Z1384" i="1" s="1"/>
  <c r="S1385" i="1"/>
  <c r="Z1385" i="1" s="1"/>
  <c r="S1386" i="1"/>
  <c r="Z1386" i="1" s="1"/>
  <c r="S1387" i="1"/>
  <c r="Z1387" i="1" s="1"/>
  <c r="S1388" i="1"/>
  <c r="Z1388" i="1" s="1"/>
  <c r="S1389" i="1"/>
  <c r="Z1389" i="1" s="1"/>
  <c r="S1390" i="1"/>
  <c r="Z1390" i="1" s="1"/>
  <c r="S1391" i="1"/>
  <c r="Z1391" i="1" s="1"/>
  <c r="S1392" i="1"/>
  <c r="Z1392" i="1" s="1"/>
  <c r="S1393" i="1"/>
  <c r="Z1393" i="1" s="1"/>
  <c r="S1394" i="1"/>
  <c r="Z1394" i="1" s="1"/>
  <c r="S1395" i="1"/>
  <c r="Z1395" i="1" s="1"/>
  <c r="S1396" i="1"/>
  <c r="Z1396" i="1" s="1"/>
  <c r="S1397" i="1"/>
  <c r="Z1397" i="1" s="1"/>
  <c r="S1398" i="1"/>
  <c r="Z1398" i="1" s="1"/>
  <c r="S1399" i="1"/>
  <c r="Z1399" i="1" s="1"/>
  <c r="S1400" i="1"/>
  <c r="Z1400" i="1" s="1"/>
  <c r="S1401" i="1"/>
  <c r="Z1401" i="1" s="1"/>
  <c r="S1402" i="1"/>
  <c r="Z1402" i="1" s="1"/>
  <c r="S1403" i="1"/>
  <c r="Z1403" i="1" s="1"/>
  <c r="S1404" i="1"/>
  <c r="Z1404" i="1" s="1"/>
  <c r="S1405" i="1"/>
  <c r="Z1405" i="1" s="1"/>
  <c r="S1406" i="1"/>
  <c r="Z1406" i="1" s="1"/>
  <c r="S1407" i="1"/>
  <c r="Z1407" i="1" s="1"/>
  <c r="S1408" i="1"/>
  <c r="Z1408" i="1" s="1"/>
  <c r="S1409" i="1"/>
  <c r="Z1409" i="1" s="1"/>
  <c r="S1410" i="1"/>
  <c r="Z1410" i="1" s="1"/>
  <c r="S1411" i="1"/>
  <c r="Z1411" i="1" s="1"/>
  <c r="S1412" i="1"/>
  <c r="Z1412" i="1" s="1"/>
  <c r="S1413" i="1"/>
  <c r="Z1413" i="1" s="1"/>
  <c r="S1414" i="1"/>
  <c r="Z1414" i="1" s="1"/>
  <c r="S1415" i="1"/>
  <c r="Z1415" i="1" s="1"/>
  <c r="S1416" i="1"/>
  <c r="Z1416" i="1" s="1"/>
  <c r="S1417" i="1"/>
  <c r="Z1417" i="1" s="1"/>
  <c r="S1418" i="1"/>
  <c r="Z1418" i="1" s="1"/>
  <c r="S1419" i="1"/>
  <c r="Z1419" i="1" s="1"/>
  <c r="S1420" i="1"/>
  <c r="Z1420" i="1" s="1"/>
  <c r="S1421" i="1"/>
  <c r="Z1421" i="1" s="1"/>
  <c r="S1422" i="1"/>
  <c r="Z1422" i="1" s="1"/>
  <c r="S1423" i="1"/>
  <c r="Z1423" i="1" s="1"/>
  <c r="S1424" i="1"/>
  <c r="Z1424" i="1" s="1"/>
  <c r="S1425" i="1"/>
  <c r="Z1425" i="1" s="1"/>
  <c r="S1426" i="1"/>
  <c r="Z1426" i="1" s="1"/>
  <c r="S1427" i="1"/>
  <c r="Z1427" i="1" s="1"/>
  <c r="S1428" i="1"/>
  <c r="Z1428" i="1" s="1"/>
  <c r="S1429" i="1"/>
  <c r="Z1429" i="1" s="1"/>
  <c r="S1430" i="1"/>
  <c r="Z1430" i="1" s="1"/>
  <c r="S1431" i="1"/>
  <c r="Z1431" i="1" s="1"/>
  <c r="S1432" i="1"/>
  <c r="Z1432" i="1" s="1"/>
  <c r="S1433" i="1"/>
  <c r="Z1433" i="1" s="1"/>
  <c r="S1434" i="1"/>
  <c r="Z1434" i="1" s="1"/>
  <c r="S1435" i="1"/>
  <c r="Z1435" i="1" s="1"/>
  <c r="S1436" i="1"/>
  <c r="Z1436" i="1" s="1"/>
  <c r="S1437" i="1"/>
  <c r="Z1437" i="1" s="1"/>
  <c r="S1438" i="1"/>
  <c r="Z1438" i="1" s="1"/>
  <c r="S1439" i="1"/>
  <c r="Z1439" i="1" s="1"/>
  <c r="S1440" i="1"/>
  <c r="Z1440" i="1" s="1"/>
  <c r="S1441" i="1"/>
  <c r="Z1441" i="1" s="1"/>
  <c r="S1442" i="1"/>
  <c r="Z1442" i="1" s="1"/>
  <c r="S1443" i="1"/>
  <c r="Z1443" i="1" s="1"/>
  <c r="S1444" i="1"/>
  <c r="Z1444" i="1" s="1"/>
  <c r="S1445" i="1"/>
  <c r="Z1445" i="1" s="1"/>
  <c r="S1446" i="1"/>
  <c r="Z1446" i="1" s="1"/>
  <c r="S1447" i="1"/>
  <c r="Z1447" i="1" s="1"/>
  <c r="S1448" i="1"/>
  <c r="Z1448" i="1" s="1"/>
  <c r="S1449" i="1"/>
  <c r="Z1449" i="1" s="1"/>
  <c r="S1450" i="1"/>
  <c r="Z1450" i="1" s="1"/>
  <c r="S1451" i="1"/>
  <c r="Z1451" i="1" s="1"/>
  <c r="S1452" i="1"/>
  <c r="Z1452" i="1" s="1"/>
  <c r="S1453" i="1"/>
  <c r="Z1453" i="1" s="1"/>
  <c r="S1454" i="1"/>
  <c r="Z1454" i="1" s="1"/>
  <c r="S1455" i="1"/>
  <c r="Z1455" i="1" s="1"/>
  <c r="S1456" i="1"/>
  <c r="Z1456" i="1" s="1"/>
  <c r="S1457" i="1"/>
  <c r="Z1457" i="1" s="1"/>
  <c r="S1458" i="1"/>
  <c r="Z1458" i="1" s="1"/>
  <c r="S1459" i="1"/>
  <c r="Z1459" i="1" s="1"/>
  <c r="S1460" i="1"/>
  <c r="Z1460" i="1" s="1"/>
  <c r="S1461" i="1"/>
  <c r="Z1461" i="1" s="1"/>
  <c r="S1462" i="1"/>
  <c r="Z1462" i="1" s="1"/>
  <c r="S1463" i="1"/>
  <c r="Z1463" i="1" s="1"/>
  <c r="S1464" i="1"/>
  <c r="Z1464" i="1" s="1"/>
  <c r="S1465" i="1"/>
  <c r="Z1465" i="1" s="1"/>
  <c r="S1466" i="1"/>
  <c r="Z1466" i="1" s="1"/>
  <c r="S1467" i="1"/>
  <c r="Z1467" i="1" s="1"/>
  <c r="S1468" i="1"/>
  <c r="Z1468" i="1" s="1"/>
  <c r="S1469" i="1"/>
  <c r="Z1469" i="1" s="1"/>
  <c r="S1470" i="1"/>
  <c r="Z1470" i="1" s="1"/>
  <c r="S1471" i="1"/>
  <c r="Z1471" i="1" s="1"/>
  <c r="S1472" i="1"/>
  <c r="Z1472" i="1" s="1"/>
  <c r="S1473" i="1"/>
  <c r="Z1473" i="1" s="1"/>
  <c r="S1474" i="1"/>
  <c r="Z1474" i="1" s="1"/>
  <c r="S1475" i="1"/>
  <c r="Z1475" i="1" s="1"/>
  <c r="S1476" i="1"/>
  <c r="Z1476" i="1" s="1"/>
  <c r="S1477" i="1"/>
  <c r="Z1477" i="1" s="1"/>
  <c r="S1478" i="1"/>
  <c r="Z1478" i="1" s="1"/>
  <c r="S1479" i="1"/>
  <c r="Z1479" i="1" s="1"/>
  <c r="S1480" i="1"/>
  <c r="Z1480" i="1" s="1"/>
  <c r="S1481" i="1"/>
  <c r="Z1481" i="1" s="1"/>
  <c r="S1482" i="1"/>
  <c r="Z1482" i="1" s="1"/>
  <c r="S1483" i="1"/>
  <c r="Z1483" i="1" s="1"/>
  <c r="S1484" i="1"/>
  <c r="Z1484" i="1" s="1"/>
  <c r="S1485" i="1"/>
  <c r="Z1485" i="1" s="1"/>
  <c r="S1486" i="1"/>
  <c r="Z1486" i="1" s="1"/>
  <c r="S1487" i="1"/>
  <c r="Z1487" i="1" s="1"/>
  <c r="S1488" i="1"/>
  <c r="Z1488" i="1" s="1"/>
  <c r="S1489" i="1"/>
  <c r="Z1489" i="1" s="1"/>
  <c r="S1490" i="1"/>
  <c r="Z1490" i="1" s="1"/>
  <c r="S1491" i="1"/>
  <c r="Z1491" i="1" s="1"/>
  <c r="S1492" i="1"/>
  <c r="Z1492" i="1" s="1"/>
  <c r="S1493" i="1"/>
  <c r="Z1493" i="1" s="1"/>
  <c r="S1494" i="1"/>
  <c r="Z1494" i="1" s="1"/>
  <c r="S1495" i="1"/>
  <c r="Z1495" i="1" s="1"/>
  <c r="S1496" i="1"/>
  <c r="Z1496" i="1" s="1"/>
  <c r="S1497" i="1"/>
  <c r="Z1497" i="1" s="1"/>
  <c r="S1498" i="1"/>
  <c r="Z1498" i="1" s="1"/>
  <c r="S1499" i="1"/>
  <c r="Z1499" i="1" s="1"/>
  <c r="S1500" i="1"/>
  <c r="Z1500" i="1" s="1"/>
  <c r="S1501" i="1"/>
  <c r="Z1501" i="1" s="1"/>
  <c r="S1502" i="1"/>
  <c r="Z1502" i="1" s="1"/>
  <c r="S1503" i="1"/>
  <c r="Z1503" i="1" s="1"/>
  <c r="S1504" i="1"/>
  <c r="Z1504" i="1" s="1"/>
  <c r="S1505" i="1"/>
  <c r="Z1505" i="1" s="1"/>
  <c r="S1506" i="1"/>
  <c r="Z1506" i="1" s="1"/>
  <c r="S1507" i="1"/>
  <c r="Z1507" i="1" s="1"/>
  <c r="S1508" i="1"/>
  <c r="Z1508" i="1" s="1"/>
  <c r="S1509" i="1"/>
  <c r="Z1509" i="1" s="1"/>
  <c r="S1510" i="1"/>
  <c r="Z1510" i="1" s="1"/>
  <c r="S1511" i="1"/>
  <c r="Z1511" i="1" s="1"/>
  <c r="S1512" i="1"/>
  <c r="Z1512" i="1" s="1"/>
  <c r="S1513" i="1"/>
  <c r="Z1513" i="1" s="1"/>
  <c r="S1514" i="1"/>
  <c r="Z1514" i="1" s="1"/>
  <c r="S1515" i="1"/>
  <c r="Z1515" i="1" s="1"/>
  <c r="S1516" i="1"/>
  <c r="Z1516" i="1" s="1"/>
  <c r="S1517" i="1"/>
  <c r="Z1517" i="1" s="1"/>
  <c r="S1518" i="1"/>
  <c r="Z1518" i="1" s="1"/>
  <c r="S1519" i="1"/>
  <c r="Z1519" i="1" s="1"/>
  <c r="S1520" i="1"/>
  <c r="Z1520" i="1" s="1"/>
  <c r="S1521" i="1"/>
  <c r="Z1521" i="1" s="1"/>
  <c r="S1522" i="1"/>
  <c r="Z1522" i="1" s="1"/>
  <c r="S1523" i="1"/>
  <c r="Z1523" i="1" s="1"/>
  <c r="S1524" i="1"/>
  <c r="Z1524" i="1" s="1"/>
  <c r="S1525" i="1"/>
  <c r="Z1525" i="1" s="1"/>
  <c r="S1526" i="1"/>
  <c r="Z1526" i="1" s="1"/>
  <c r="S1527" i="1"/>
  <c r="Z1527" i="1" s="1"/>
  <c r="S1528" i="1"/>
  <c r="Z1528" i="1" s="1"/>
  <c r="S1529" i="1"/>
  <c r="Z1529" i="1" s="1"/>
  <c r="S1530" i="1"/>
  <c r="Z1530" i="1" s="1"/>
  <c r="S1531" i="1"/>
  <c r="Z1531" i="1" s="1"/>
  <c r="S1532" i="1"/>
  <c r="Z1532" i="1" s="1"/>
  <c r="S1533" i="1"/>
  <c r="Z1533" i="1" s="1"/>
  <c r="S1534" i="1"/>
  <c r="Z1534" i="1" s="1"/>
  <c r="S1535" i="1"/>
  <c r="Z1535" i="1" s="1"/>
  <c r="S1536" i="1"/>
  <c r="Z1536" i="1" s="1"/>
  <c r="S1537" i="1"/>
  <c r="Z1537" i="1" s="1"/>
  <c r="S1538" i="1"/>
  <c r="Z1538" i="1" s="1"/>
  <c r="S1539" i="1"/>
  <c r="Z1539" i="1" s="1"/>
  <c r="S1540" i="1"/>
  <c r="Z1540" i="1" s="1"/>
  <c r="S1541" i="1"/>
  <c r="Z1541" i="1" s="1"/>
  <c r="S1542" i="1"/>
  <c r="Z1542" i="1" s="1"/>
  <c r="S1543" i="1"/>
  <c r="Z1543" i="1" s="1"/>
  <c r="S1544" i="1"/>
  <c r="Z1544" i="1" s="1"/>
  <c r="S1545" i="1"/>
  <c r="Z1545" i="1" s="1"/>
  <c r="S1546" i="1"/>
  <c r="Z1546" i="1" s="1"/>
  <c r="S1547" i="1"/>
  <c r="Z1547" i="1" s="1"/>
  <c r="S1548" i="1"/>
  <c r="Z1548" i="1" s="1"/>
  <c r="S1549" i="1"/>
  <c r="Z1549" i="1" s="1"/>
  <c r="S1550" i="1"/>
  <c r="Z1550" i="1" s="1"/>
  <c r="S1551" i="1"/>
  <c r="Z1551" i="1" s="1"/>
  <c r="S1552" i="1"/>
  <c r="Z1552" i="1" s="1"/>
  <c r="S1553" i="1"/>
  <c r="Z1553" i="1" s="1"/>
  <c r="S1554" i="1"/>
  <c r="Z1554" i="1" s="1"/>
  <c r="S1555" i="1"/>
  <c r="Z1555" i="1" s="1"/>
  <c r="S1556" i="1"/>
  <c r="Z1556" i="1" s="1"/>
  <c r="S1557" i="1"/>
  <c r="Z1557" i="1" s="1"/>
  <c r="S1558" i="1"/>
  <c r="Z1558" i="1" s="1"/>
  <c r="S1559" i="1"/>
  <c r="Z1559" i="1" s="1"/>
  <c r="S1560" i="1"/>
  <c r="Z1560" i="1" s="1"/>
  <c r="S1561" i="1"/>
  <c r="Z1561" i="1" s="1"/>
  <c r="S1562" i="1"/>
  <c r="Z1562" i="1" s="1"/>
  <c r="S1563" i="1"/>
  <c r="Z1563" i="1" s="1"/>
  <c r="S1564" i="1"/>
  <c r="Z1564" i="1" s="1"/>
  <c r="S1565" i="1"/>
  <c r="Z1565" i="1" s="1"/>
  <c r="S1566" i="1"/>
  <c r="Z1566" i="1" s="1"/>
  <c r="S1567" i="1"/>
  <c r="Z1567" i="1" s="1"/>
  <c r="S1568" i="1"/>
  <c r="Z1568" i="1" s="1"/>
  <c r="S1569" i="1"/>
  <c r="Z1569" i="1" s="1"/>
  <c r="S1570" i="1"/>
  <c r="Z1570" i="1" s="1"/>
  <c r="S1571" i="1"/>
  <c r="Z1571" i="1" s="1"/>
  <c r="S1572" i="1"/>
  <c r="Z1572" i="1" s="1"/>
  <c r="S1573" i="1"/>
  <c r="Z1573" i="1" s="1"/>
  <c r="S1574" i="1"/>
  <c r="Z1574" i="1" s="1"/>
  <c r="S1575" i="1"/>
  <c r="Z1575" i="1" s="1"/>
  <c r="S1576" i="1"/>
  <c r="Z1576" i="1" s="1"/>
  <c r="S1577" i="1"/>
  <c r="Z1577" i="1" s="1"/>
  <c r="S1578" i="1"/>
  <c r="Z1578" i="1" s="1"/>
  <c r="S1579" i="1"/>
  <c r="Z1579" i="1" s="1"/>
  <c r="S1580" i="1"/>
  <c r="Z1580" i="1" s="1"/>
  <c r="S1581" i="1"/>
  <c r="Z1581" i="1" s="1"/>
  <c r="S1582" i="1"/>
  <c r="Z1582" i="1" s="1"/>
  <c r="S1583" i="1"/>
  <c r="Z1583" i="1" s="1"/>
  <c r="S1584" i="1"/>
  <c r="Z1584" i="1" s="1"/>
  <c r="S1585" i="1"/>
  <c r="Z1585" i="1" s="1"/>
  <c r="S1586" i="1"/>
  <c r="Z1586" i="1" s="1"/>
  <c r="S1587" i="1"/>
  <c r="Z1587" i="1" s="1"/>
  <c r="S1588" i="1"/>
  <c r="Z1588" i="1" s="1"/>
  <c r="S1589" i="1"/>
  <c r="Z1589" i="1" s="1"/>
  <c r="S1590" i="1"/>
  <c r="Z1590" i="1" s="1"/>
  <c r="S1591" i="1"/>
  <c r="Z1591" i="1" s="1"/>
  <c r="S1592" i="1"/>
  <c r="Z1592" i="1" s="1"/>
  <c r="S1593" i="1"/>
  <c r="Z1593" i="1" s="1"/>
  <c r="S1594" i="1"/>
  <c r="Z1594" i="1" s="1"/>
  <c r="S1595" i="1"/>
  <c r="Z1595" i="1" s="1"/>
  <c r="S1596" i="1"/>
  <c r="Z1596" i="1" s="1"/>
  <c r="S1597" i="1"/>
  <c r="Z1597" i="1" s="1"/>
  <c r="S1598" i="1"/>
  <c r="Z1598" i="1" s="1"/>
  <c r="S1599" i="1"/>
  <c r="Z1599" i="1" s="1"/>
  <c r="S1600" i="1"/>
  <c r="Z1600" i="1" s="1"/>
  <c r="S1601" i="1"/>
  <c r="Z1601" i="1" s="1"/>
  <c r="S1602" i="1"/>
  <c r="Z1602" i="1" s="1"/>
  <c r="S1603" i="1"/>
  <c r="Z1603" i="1" s="1"/>
  <c r="S1604" i="1"/>
  <c r="Z1604" i="1" s="1"/>
  <c r="S1605" i="1"/>
  <c r="Z1605" i="1" s="1"/>
  <c r="S1606" i="1"/>
  <c r="Z1606" i="1" s="1"/>
  <c r="S1607" i="1"/>
  <c r="Z1607" i="1" s="1"/>
  <c r="S1608" i="1"/>
  <c r="Z1608" i="1" s="1"/>
  <c r="S1609" i="1"/>
  <c r="Z1609" i="1" s="1"/>
  <c r="S1610" i="1"/>
  <c r="Z1610" i="1" s="1"/>
  <c r="S1611" i="1"/>
  <c r="Z1611" i="1" s="1"/>
  <c r="S1612" i="1"/>
  <c r="Z1612" i="1" s="1"/>
  <c r="S1613" i="1"/>
  <c r="Z1613" i="1" s="1"/>
  <c r="S1614" i="1"/>
  <c r="Z1614" i="1" s="1"/>
  <c r="S1615" i="1"/>
  <c r="Z1615" i="1" s="1"/>
  <c r="S1616" i="1"/>
  <c r="Z1616" i="1" s="1"/>
  <c r="S1617" i="1"/>
  <c r="Z1617" i="1" s="1"/>
  <c r="S1618" i="1"/>
  <c r="Z1618" i="1" s="1"/>
  <c r="S1619" i="1"/>
  <c r="Z1619" i="1" s="1"/>
  <c r="S1620" i="1"/>
  <c r="Z1620" i="1" s="1"/>
  <c r="S1621" i="1"/>
  <c r="Z1621" i="1" s="1"/>
  <c r="S1622" i="1"/>
  <c r="Z1622" i="1" s="1"/>
  <c r="S1623" i="1"/>
  <c r="Z1623" i="1" s="1"/>
  <c r="S1624" i="1"/>
  <c r="Z1624" i="1" s="1"/>
  <c r="S1625" i="1"/>
  <c r="Z1625" i="1" s="1"/>
  <c r="S1626" i="1"/>
  <c r="Z1626" i="1" s="1"/>
  <c r="S1627" i="1"/>
  <c r="Z1627" i="1" s="1"/>
  <c r="S1628" i="1"/>
  <c r="Z1628" i="1" s="1"/>
  <c r="S1629" i="1"/>
  <c r="Z1629" i="1" s="1"/>
  <c r="S1630" i="1"/>
  <c r="Z1630" i="1" s="1"/>
  <c r="S1631" i="1"/>
  <c r="Z1631" i="1" s="1"/>
  <c r="S1632" i="1"/>
  <c r="Z1632" i="1" s="1"/>
  <c r="S1633" i="1"/>
  <c r="Z1633" i="1" s="1"/>
  <c r="S1634" i="1"/>
  <c r="Z1634" i="1" s="1"/>
  <c r="S1635" i="1"/>
  <c r="Z1635" i="1" s="1"/>
  <c r="S1636" i="1"/>
  <c r="Z1636" i="1" s="1"/>
  <c r="S1637" i="1"/>
  <c r="Z1637" i="1" s="1"/>
  <c r="S1638" i="1"/>
  <c r="Z1638" i="1" s="1"/>
  <c r="S1639" i="1"/>
  <c r="Z1639" i="1" s="1"/>
  <c r="S1640" i="1"/>
  <c r="Z1640" i="1" s="1"/>
  <c r="S1641" i="1"/>
  <c r="Z1641" i="1" s="1"/>
  <c r="S1642" i="1"/>
  <c r="Z1642" i="1" s="1"/>
  <c r="S1643" i="1"/>
  <c r="Z1643" i="1" s="1"/>
  <c r="S1644" i="1"/>
  <c r="Z1644" i="1" s="1"/>
  <c r="S1645" i="1"/>
  <c r="Z1645" i="1" s="1"/>
  <c r="S1646" i="1"/>
  <c r="Z1646" i="1" s="1"/>
  <c r="S1647" i="1"/>
  <c r="Z1647" i="1" s="1"/>
  <c r="S1648" i="1"/>
  <c r="Z1648" i="1" s="1"/>
  <c r="S1649" i="1"/>
  <c r="Z1649" i="1" s="1"/>
  <c r="S1650" i="1"/>
  <c r="Z1650" i="1" s="1"/>
  <c r="S1651" i="1"/>
  <c r="Z1651" i="1" s="1"/>
  <c r="S1652" i="1"/>
  <c r="Z1652" i="1" s="1"/>
  <c r="S1653" i="1"/>
  <c r="Z1653" i="1" s="1"/>
  <c r="S1654" i="1"/>
  <c r="Z1654" i="1" s="1"/>
  <c r="S1655" i="1"/>
  <c r="Z1655" i="1" s="1"/>
  <c r="S1656" i="1"/>
  <c r="Z1656" i="1" s="1"/>
  <c r="S1657" i="1"/>
  <c r="Z1657" i="1" s="1"/>
  <c r="S1658" i="1"/>
  <c r="Z1658" i="1" s="1"/>
  <c r="S1659" i="1"/>
  <c r="Z1659" i="1" s="1"/>
  <c r="S1660" i="1"/>
  <c r="Z1660" i="1" s="1"/>
  <c r="S1661" i="1"/>
  <c r="Z1661" i="1" s="1"/>
  <c r="S1662" i="1"/>
  <c r="Z1662" i="1" s="1"/>
  <c r="S1663" i="1"/>
  <c r="Z1663" i="1" s="1"/>
  <c r="S1664" i="1"/>
  <c r="Z1664" i="1" s="1"/>
  <c r="S1665" i="1"/>
  <c r="Z1665" i="1" s="1"/>
  <c r="S1666" i="1"/>
  <c r="Z1666" i="1" s="1"/>
  <c r="S1667" i="1"/>
  <c r="Z1667" i="1" s="1"/>
  <c r="S1668" i="1"/>
  <c r="Z1668" i="1" s="1"/>
  <c r="S1669" i="1"/>
  <c r="Z1669" i="1" s="1"/>
  <c r="S1670" i="1"/>
  <c r="Z1670" i="1" s="1"/>
  <c r="S1671" i="1"/>
  <c r="Z1671" i="1" s="1"/>
  <c r="S1672" i="1"/>
  <c r="Z1672" i="1" s="1"/>
  <c r="S1673" i="1"/>
  <c r="Z1673" i="1" s="1"/>
  <c r="S1674" i="1"/>
  <c r="Z1674" i="1" s="1"/>
  <c r="S1675" i="1"/>
  <c r="Z1675" i="1" s="1"/>
  <c r="S1676" i="1"/>
  <c r="Z1676" i="1" s="1"/>
  <c r="S1677" i="1"/>
  <c r="Z1677" i="1" s="1"/>
  <c r="S1678" i="1"/>
  <c r="Z1678" i="1" s="1"/>
  <c r="S1679" i="1"/>
  <c r="Z1679" i="1" s="1"/>
  <c r="S1680" i="1"/>
  <c r="Z1680" i="1" s="1"/>
  <c r="S1681" i="1"/>
  <c r="Z1681" i="1" s="1"/>
  <c r="S1682" i="1"/>
  <c r="Z1682" i="1" s="1"/>
  <c r="S1683" i="1"/>
  <c r="Z1683" i="1" s="1"/>
  <c r="S1684" i="1"/>
  <c r="Z1684" i="1" s="1"/>
  <c r="S1685" i="1"/>
  <c r="Z1685" i="1" s="1"/>
  <c r="S1686" i="1"/>
  <c r="Z1686" i="1" s="1"/>
  <c r="S1687" i="1"/>
  <c r="Z1687" i="1" s="1"/>
  <c r="S1688" i="1"/>
  <c r="Z1688" i="1" s="1"/>
  <c r="S1689" i="1"/>
  <c r="Z1689" i="1" s="1"/>
  <c r="S1690" i="1"/>
  <c r="Z1690" i="1" s="1"/>
  <c r="S1691" i="1"/>
  <c r="Z1691" i="1" s="1"/>
  <c r="S1692" i="1"/>
  <c r="Z1692" i="1" s="1"/>
  <c r="S1693" i="1"/>
  <c r="Z1693" i="1" s="1"/>
  <c r="S1694" i="1"/>
  <c r="Z1694" i="1" s="1"/>
  <c r="S1695" i="1"/>
  <c r="Z1695" i="1" s="1"/>
  <c r="S1696" i="1"/>
  <c r="Z1696" i="1" s="1"/>
  <c r="S1697" i="1"/>
  <c r="Z1697" i="1" s="1"/>
  <c r="S1698" i="1"/>
  <c r="Z1698" i="1" s="1"/>
  <c r="S1699" i="1"/>
  <c r="Z1699" i="1" s="1"/>
  <c r="S1700" i="1"/>
  <c r="Z1700" i="1" s="1"/>
  <c r="S1701" i="1"/>
  <c r="Z1701" i="1" s="1"/>
  <c r="S1702" i="1"/>
  <c r="Z1702" i="1" s="1"/>
  <c r="S1703" i="1"/>
  <c r="Z1703" i="1" s="1"/>
  <c r="S1704" i="1"/>
  <c r="Z1704" i="1" s="1"/>
  <c r="S1705" i="1"/>
  <c r="Z1705" i="1" s="1"/>
  <c r="S1706" i="1"/>
  <c r="Z1706" i="1" s="1"/>
  <c r="S1707" i="1"/>
  <c r="Z1707" i="1" s="1"/>
  <c r="S1708" i="1"/>
  <c r="Z1708" i="1" s="1"/>
  <c r="S1709" i="1"/>
  <c r="Z1709" i="1" s="1"/>
  <c r="S1710" i="1"/>
  <c r="Z1710" i="1" s="1"/>
  <c r="S1711" i="1"/>
  <c r="Z1711" i="1" s="1"/>
  <c r="S1712" i="1"/>
  <c r="Z1712" i="1" s="1"/>
  <c r="S1713" i="1"/>
  <c r="Z1713" i="1" s="1"/>
  <c r="S1714" i="1"/>
  <c r="Z1714" i="1" s="1"/>
  <c r="S1715" i="1"/>
  <c r="Z1715" i="1" s="1"/>
  <c r="S1716" i="1"/>
  <c r="Z1716" i="1" s="1"/>
  <c r="S1717" i="1"/>
  <c r="Z1717" i="1" s="1"/>
  <c r="S1718" i="1"/>
  <c r="Z1718" i="1" s="1"/>
  <c r="S1719" i="1"/>
  <c r="Z1719" i="1" s="1"/>
  <c r="S1720" i="1"/>
  <c r="Z1720" i="1" s="1"/>
  <c r="S1721" i="1"/>
  <c r="Z1721" i="1" s="1"/>
  <c r="S1722" i="1"/>
  <c r="Z1722" i="1" s="1"/>
  <c r="S1723" i="1"/>
  <c r="Z1723" i="1" s="1"/>
  <c r="S1724" i="1"/>
  <c r="Z1724" i="1" s="1"/>
  <c r="S1725" i="1"/>
  <c r="Z1725" i="1" s="1"/>
  <c r="S1726" i="1"/>
  <c r="Z1726" i="1" s="1"/>
  <c r="S1727" i="1"/>
  <c r="Z1727" i="1" s="1"/>
  <c r="S1728" i="1"/>
  <c r="Z1728" i="1" s="1"/>
  <c r="S1729" i="1"/>
  <c r="Z1729" i="1" s="1"/>
  <c r="S1730" i="1"/>
  <c r="Z1730" i="1" s="1"/>
  <c r="S1731" i="1"/>
  <c r="Z1731" i="1" s="1"/>
  <c r="S1732" i="1"/>
  <c r="Z1732" i="1" s="1"/>
  <c r="S1733" i="1"/>
  <c r="Z1733" i="1" s="1"/>
  <c r="S1734" i="1"/>
  <c r="Z1734" i="1" s="1"/>
  <c r="S1735" i="1"/>
  <c r="Z1735" i="1" s="1"/>
  <c r="S1736" i="1"/>
  <c r="Z1736" i="1" s="1"/>
  <c r="S1737" i="1"/>
  <c r="Z1737" i="1" s="1"/>
  <c r="S1738" i="1"/>
  <c r="Z1738" i="1" s="1"/>
  <c r="S1739" i="1"/>
  <c r="Z1739" i="1" s="1"/>
  <c r="S1740" i="1"/>
  <c r="Z1740" i="1" s="1"/>
  <c r="S1741" i="1"/>
  <c r="Z1741" i="1" s="1"/>
  <c r="S1742" i="1"/>
  <c r="Z1742" i="1" s="1"/>
  <c r="S1743" i="1"/>
  <c r="Z1743" i="1" s="1"/>
  <c r="S1744" i="1"/>
  <c r="Z1744" i="1" s="1"/>
  <c r="S1745" i="1"/>
  <c r="Z1745" i="1" s="1"/>
  <c r="S1746" i="1"/>
  <c r="Z1746" i="1" s="1"/>
  <c r="S1747" i="1"/>
  <c r="Z1747" i="1" s="1"/>
  <c r="S1748" i="1"/>
  <c r="Z1748" i="1" s="1"/>
  <c r="S1749" i="1"/>
  <c r="Z1749" i="1" s="1"/>
  <c r="S1750" i="1"/>
  <c r="Z1750" i="1" s="1"/>
  <c r="S1751" i="1"/>
  <c r="Z1751" i="1" s="1"/>
  <c r="S1752" i="1"/>
  <c r="Z1752" i="1" s="1"/>
  <c r="S1753" i="1"/>
  <c r="Z1753" i="1" s="1"/>
  <c r="S1754" i="1"/>
  <c r="Z1754" i="1" s="1"/>
  <c r="S1755" i="1"/>
  <c r="Z1755" i="1" s="1"/>
  <c r="S1756" i="1"/>
  <c r="Z1756" i="1" s="1"/>
  <c r="S1757" i="1"/>
  <c r="Z1757" i="1" s="1"/>
  <c r="S1758" i="1"/>
  <c r="Z1758" i="1" s="1"/>
  <c r="S1759" i="1"/>
  <c r="Z1759" i="1" s="1"/>
  <c r="S1760" i="1"/>
  <c r="Z1760" i="1" s="1"/>
  <c r="S1761" i="1"/>
  <c r="Z1761" i="1" s="1"/>
  <c r="S1762" i="1"/>
  <c r="Z1762" i="1" s="1"/>
  <c r="S1763" i="1"/>
  <c r="Z1763" i="1" s="1"/>
  <c r="S1764" i="1"/>
  <c r="Z1764" i="1" s="1"/>
  <c r="S1765" i="1"/>
  <c r="Z1765" i="1" s="1"/>
  <c r="S1766" i="1"/>
  <c r="Z1766" i="1" s="1"/>
  <c r="S1767" i="1"/>
  <c r="Z1767" i="1" s="1"/>
  <c r="S1768" i="1"/>
  <c r="Z1768" i="1" s="1"/>
  <c r="S1769" i="1"/>
  <c r="Z1769" i="1" s="1"/>
  <c r="S1770" i="1"/>
  <c r="Z1770" i="1" s="1"/>
  <c r="S1771" i="1"/>
  <c r="Z1771" i="1" s="1"/>
  <c r="S1772" i="1"/>
  <c r="Z1772" i="1" s="1"/>
  <c r="S1773" i="1"/>
  <c r="Z1773" i="1" s="1"/>
  <c r="S1774" i="1"/>
  <c r="Z1774" i="1" s="1"/>
  <c r="S1775" i="1"/>
  <c r="Z1775" i="1" s="1"/>
  <c r="S1776" i="1"/>
  <c r="Z1776" i="1" s="1"/>
  <c r="S1777" i="1"/>
  <c r="Z1777" i="1" s="1"/>
  <c r="S1778" i="1"/>
  <c r="Z1778" i="1" s="1"/>
  <c r="S1779" i="1"/>
  <c r="Z1779" i="1" s="1"/>
  <c r="S1780" i="1"/>
  <c r="Z1780" i="1" s="1"/>
  <c r="S1781" i="1"/>
  <c r="Z1781" i="1" s="1"/>
  <c r="S1782" i="1"/>
  <c r="Z1782" i="1" s="1"/>
  <c r="S1783" i="1"/>
  <c r="Z1783" i="1" s="1"/>
  <c r="S1784" i="1"/>
  <c r="Z1784" i="1" s="1"/>
  <c r="S1785" i="1"/>
  <c r="Z1785" i="1" s="1"/>
  <c r="S1786" i="1"/>
  <c r="Z1786" i="1" s="1"/>
  <c r="S1787" i="1"/>
  <c r="Z1787" i="1" s="1"/>
  <c r="S1788" i="1"/>
  <c r="Z1788" i="1" s="1"/>
  <c r="S1789" i="1"/>
  <c r="Z1789" i="1" s="1"/>
  <c r="S1790" i="1"/>
  <c r="Z1790" i="1" s="1"/>
  <c r="S1791" i="1"/>
  <c r="Z1791" i="1" s="1"/>
  <c r="S1792" i="1"/>
  <c r="Z1792" i="1" s="1"/>
  <c r="S1793" i="1"/>
  <c r="Z1793" i="1" s="1"/>
  <c r="S1794" i="1"/>
  <c r="Z1794" i="1" s="1"/>
  <c r="S1795" i="1"/>
  <c r="Z1795" i="1" s="1"/>
  <c r="S1796" i="1"/>
  <c r="Z1796" i="1" s="1"/>
  <c r="S1797" i="1"/>
  <c r="Z1797" i="1" s="1"/>
  <c r="S1798" i="1"/>
  <c r="Z1798" i="1" s="1"/>
  <c r="S1799" i="1"/>
  <c r="Z1799" i="1" s="1"/>
  <c r="S1800" i="1"/>
  <c r="Z1800" i="1" s="1"/>
  <c r="S1801" i="1"/>
  <c r="Z1801" i="1" s="1"/>
  <c r="S1802" i="1"/>
  <c r="Z1802" i="1" s="1"/>
  <c r="S1803" i="1"/>
  <c r="Z1803" i="1" s="1"/>
  <c r="S1804" i="1"/>
  <c r="Z1804" i="1" s="1"/>
  <c r="S1805" i="1"/>
  <c r="Z1805" i="1" s="1"/>
  <c r="S1806" i="1"/>
  <c r="Z1806" i="1" s="1"/>
  <c r="S1807" i="1"/>
  <c r="Z1807" i="1" s="1"/>
  <c r="S1808" i="1"/>
  <c r="Z1808" i="1" s="1"/>
  <c r="S1809" i="1"/>
  <c r="Z1809" i="1" s="1"/>
  <c r="S1810" i="1"/>
  <c r="Z1810" i="1" s="1"/>
  <c r="S1811" i="1"/>
  <c r="Z1811" i="1" s="1"/>
  <c r="S1812" i="1"/>
  <c r="Z1812" i="1" s="1"/>
  <c r="S1813" i="1"/>
  <c r="Z1813" i="1" s="1"/>
  <c r="S1814" i="1"/>
  <c r="Z1814" i="1" s="1"/>
  <c r="S1815" i="1"/>
  <c r="Z1815" i="1" s="1"/>
  <c r="S1816" i="1"/>
  <c r="Z1816" i="1" s="1"/>
  <c r="S1817" i="1"/>
  <c r="Z1817" i="1" s="1"/>
  <c r="S1818" i="1"/>
  <c r="Z1818" i="1" s="1"/>
  <c r="S1819" i="1"/>
  <c r="Z1819" i="1" s="1"/>
  <c r="S1820" i="1"/>
  <c r="Z1820" i="1" s="1"/>
  <c r="S1821" i="1"/>
  <c r="Z1821" i="1" s="1"/>
  <c r="S1822" i="1"/>
  <c r="Z1822" i="1" s="1"/>
  <c r="S1823" i="1"/>
  <c r="Z1823" i="1" s="1"/>
  <c r="S1824" i="1"/>
  <c r="Z1824" i="1" s="1"/>
  <c r="S1825" i="1"/>
  <c r="Z1825" i="1" s="1"/>
  <c r="S1826" i="1"/>
  <c r="Z1826" i="1" s="1"/>
  <c r="S1827" i="1"/>
  <c r="Z1827" i="1" s="1"/>
  <c r="S1828" i="1"/>
  <c r="Z1828" i="1" s="1"/>
  <c r="S1829" i="1"/>
  <c r="Z1829" i="1" s="1"/>
  <c r="S1830" i="1"/>
  <c r="Z1830" i="1" s="1"/>
  <c r="S1831" i="1"/>
  <c r="Z1831" i="1" s="1"/>
  <c r="S1832" i="1"/>
  <c r="Z1832" i="1" s="1"/>
  <c r="S1833" i="1"/>
  <c r="Z1833" i="1" s="1"/>
  <c r="S1834" i="1"/>
  <c r="Z1834" i="1" s="1"/>
  <c r="S1835" i="1"/>
  <c r="Z1835" i="1" s="1"/>
  <c r="S1836" i="1"/>
  <c r="Z1836" i="1" s="1"/>
  <c r="S1837" i="1"/>
  <c r="Z1837" i="1" s="1"/>
  <c r="S1838" i="1"/>
  <c r="Z1838" i="1" s="1"/>
  <c r="S1839" i="1"/>
  <c r="Z1839" i="1" s="1"/>
  <c r="S1840" i="1"/>
  <c r="Z1840" i="1" s="1"/>
  <c r="S1841" i="1"/>
  <c r="Z1841" i="1" s="1"/>
  <c r="S1842" i="1"/>
  <c r="Z1842" i="1" s="1"/>
  <c r="S1843" i="1"/>
  <c r="Z1843" i="1" s="1"/>
  <c r="S1844" i="1"/>
  <c r="Z1844" i="1" s="1"/>
  <c r="S1845" i="1"/>
  <c r="Z1845" i="1" s="1"/>
  <c r="S1846" i="1"/>
  <c r="Z1846" i="1" s="1"/>
  <c r="S1847" i="1"/>
  <c r="Z1847" i="1" s="1"/>
  <c r="S1848" i="1"/>
  <c r="Z1848" i="1" s="1"/>
  <c r="S1849" i="1"/>
  <c r="Z1849" i="1" s="1"/>
  <c r="S1850" i="1"/>
  <c r="Z1850" i="1" s="1"/>
  <c r="S1851" i="1"/>
  <c r="Z1851" i="1" s="1"/>
  <c r="S1852" i="1"/>
  <c r="Z1852" i="1" s="1"/>
  <c r="S1853" i="1"/>
  <c r="Z1853" i="1" s="1"/>
  <c r="S1854" i="1"/>
  <c r="Z1854" i="1" s="1"/>
  <c r="S1855" i="1"/>
  <c r="Z1855" i="1" s="1"/>
  <c r="S1856" i="1"/>
  <c r="Z1856" i="1" s="1"/>
  <c r="S1857" i="1"/>
  <c r="Z1857" i="1" s="1"/>
  <c r="S1858" i="1"/>
  <c r="Z1858" i="1" s="1"/>
  <c r="S1859" i="1"/>
  <c r="Z1859" i="1" s="1"/>
  <c r="S1860" i="1"/>
  <c r="Z1860" i="1" s="1"/>
  <c r="S1861" i="1"/>
  <c r="Z1861" i="1" s="1"/>
  <c r="S1862" i="1"/>
  <c r="Z1862" i="1" s="1"/>
  <c r="S1863" i="1"/>
  <c r="Z1863" i="1" s="1"/>
  <c r="S1864" i="1"/>
  <c r="Z1864" i="1" s="1"/>
  <c r="S1865" i="1"/>
  <c r="Z1865" i="1" s="1"/>
  <c r="S1866" i="1"/>
  <c r="Z1866" i="1" s="1"/>
  <c r="S1867" i="1"/>
  <c r="Z1867" i="1" s="1"/>
  <c r="S1868" i="1"/>
  <c r="Z1868" i="1" s="1"/>
  <c r="S1869" i="1"/>
  <c r="Z1869" i="1" s="1"/>
  <c r="S1870" i="1"/>
  <c r="Z1870" i="1" s="1"/>
  <c r="S1871" i="1"/>
  <c r="Z1871" i="1" s="1"/>
  <c r="S1872" i="1"/>
  <c r="Z1872" i="1" s="1"/>
  <c r="S1873" i="1"/>
  <c r="Z1873" i="1" s="1"/>
  <c r="S1874" i="1"/>
  <c r="Z1874" i="1" s="1"/>
  <c r="S1875" i="1"/>
  <c r="Z1875" i="1" s="1"/>
  <c r="S1876" i="1"/>
  <c r="Z1876" i="1" s="1"/>
  <c r="S1877" i="1"/>
  <c r="Z1877" i="1" s="1"/>
  <c r="S1878" i="1"/>
  <c r="Z1878" i="1" s="1"/>
  <c r="S1879" i="1"/>
  <c r="Z1879" i="1" s="1"/>
  <c r="S1880" i="1"/>
  <c r="Z1880" i="1" s="1"/>
  <c r="S1881" i="1"/>
  <c r="Z1881" i="1" s="1"/>
  <c r="S1882" i="1"/>
  <c r="Z1882" i="1" s="1"/>
  <c r="S1883" i="1"/>
  <c r="Z1883" i="1" s="1"/>
  <c r="S1884" i="1"/>
  <c r="Z1884" i="1" s="1"/>
  <c r="S1885" i="1"/>
  <c r="Z1885" i="1" s="1"/>
  <c r="S1886" i="1"/>
  <c r="Z1886" i="1" s="1"/>
  <c r="S1887" i="1"/>
  <c r="Z1887" i="1" s="1"/>
  <c r="S1888" i="1"/>
  <c r="Z1888" i="1" s="1"/>
  <c r="S1889" i="1"/>
  <c r="Z1889" i="1" s="1"/>
  <c r="S1890" i="1"/>
  <c r="Z1890" i="1" s="1"/>
  <c r="S1891" i="1"/>
  <c r="Z1891" i="1" s="1"/>
  <c r="S1892" i="1"/>
  <c r="Z1892" i="1" s="1"/>
  <c r="S1893" i="1"/>
  <c r="Z1893" i="1" s="1"/>
  <c r="S1894" i="1"/>
  <c r="Z1894" i="1" s="1"/>
  <c r="S1895" i="1"/>
  <c r="Z1895" i="1" s="1"/>
  <c r="S1896" i="1"/>
  <c r="Z1896" i="1" s="1"/>
  <c r="S1897" i="1"/>
  <c r="Z1897" i="1" s="1"/>
  <c r="S1898" i="1"/>
  <c r="Z1898" i="1" s="1"/>
  <c r="S1899" i="1"/>
  <c r="Z1899" i="1" s="1"/>
  <c r="S1900" i="1"/>
  <c r="Z1900" i="1" s="1"/>
  <c r="S1901" i="1"/>
  <c r="Z1901" i="1" s="1"/>
  <c r="S1902" i="1"/>
  <c r="Z1902" i="1" s="1"/>
  <c r="S1903" i="1"/>
  <c r="Z1903" i="1" s="1"/>
  <c r="S1904" i="1"/>
  <c r="Z1904" i="1" s="1"/>
  <c r="S1905" i="1"/>
  <c r="Z1905" i="1" s="1"/>
  <c r="S1906" i="1"/>
  <c r="Z1906" i="1" s="1"/>
  <c r="S1907" i="1"/>
  <c r="Z1907" i="1" s="1"/>
  <c r="S1908" i="1"/>
  <c r="Z1908" i="1" s="1"/>
  <c r="S1909" i="1"/>
  <c r="Z1909" i="1" s="1"/>
  <c r="S1910" i="1"/>
  <c r="Z1910" i="1" s="1"/>
  <c r="S1911" i="1"/>
  <c r="Z1911" i="1" s="1"/>
  <c r="S1912" i="1"/>
  <c r="Z1912" i="1" s="1"/>
  <c r="S1913" i="1"/>
  <c r="Z1913" i="1" s="1"/>
  <c r="S1914" i="1"/>
  <c r="Z1914" i="1" s="1"/>
  <c r="S1915" i="1"/>
  <c r="Z1915" i="1" s="1"/>
  <c r="S1916" i="1"/>
  <c r="Z1916" i="1" s="1"/>
  <c r="S1917" i="1"/>
  <c r="Z1917" i="1" s="1"/>
  <c r="S1918" i="1"/>
  <c r="Z1918" i="1" s="1"/>
  <c r="S1919" i="1"/>
  <c r="Z1919" i="1" s="1"/>
  <c r="S1920" i="1"/>
  <c r="Z1920" i="1" s="1"/>
  <c r="S1921" i="1"/>
  <c r="Z1921" i="1" s="1"/>
  <c r="S1922" i="1"/>
  <c r="Z1922" i="1" s="1"/>
  <c r="S1923" i="1"/>
  <c r="Z1923" i="1" s="1"/>
  <c r="S1924" i="1"/>
  <c r="Z1924" i="1" s="1"/>
  <c r="S1925" i="1"/>
  <c r="Z1925" i="1" s="1"/>
  <c r="S1926" i="1"/>
  <c r="Z1926" i="1" s="1"/>
  <c r="S1927" i="1"/>
  <c r="Z1927" i="1" s="1"/>
  <c r="S1928" i="1"/>
  <c r="Z1928" i="1" s="1"/>
  <c r="S1929" i="1"/>
  <c r="Z1929" i="1" s="1"/>
  <c r="S1930" i="1"/>
  <c r="Z1930" i="1" s="1"/>
  <c r="S1931" i="1"/>
  <c r="Z1931" i="1" s="1"/>
  <c r="S1932" i="1"/>
  <c r="Z1932" i="1" s="1"/>
  <c r="S1933" i="1"/>
  <c r="Z1933" i="1" s="1"/>
  <c r="S1934" i="1"/>
  <c r="Z1934" i="1" s="1"/>
  <c r="S1935" i="1"/>
  <c r="Z1935" i="1" s="1"/>
  <c r="S1936" i="1"/>
  <c r="Z1936" i="1" s="1"/>
  <c r="S1937" i="1"/>
  <c r="Z1937" i="1" s="1"/>
  <c r="S1938" i="1"/>
  <c r="Z1938" i="1" s="1"/>
  <c r="S1939" i="1"/>
  <c r="Z1939" i="1" s="1"/>
  <c r="S1940" i="1"/>
  <c r="Z1940" i="1" s="1"/>
  <c r="S1941" i="1"/>
  <c r="Z1941" i="1" s="1"/>
  <c r="S1942" i="1"/>
  <c r="Z1942" i="1" s="1"/>
  <c r="S1943" i="1"/>
  <c r="Z1943" i="1" s="1"/>
  <c r="S1944" i="1"/>
  <c r="Z1944" i="1" s="1"/>
  <c r="S1945" i="1"/>
  <c r="Z1945" i="1" s="1"/>
  <c r="S1946" i="1"/>
  <c r="Z1946" i="1" s="1"/>
  <c r="S1947" i="1"/>
  <c r="Z1947" i="1" s="1"/>
  <c r="S1948" i="1"/>
  <c r="Z1948" i="1" s="1"/>
  <c r="S1949" i="1"/>
  <c r="Z1949" i="1" s="1"/>
  <c r="S1950" i="1"/>
  <c r="Z1950" i="1" s="1"/>
  <c r="S1951" i="1"/>
  <c r="Z1951" i="1" s="1"/>
  <c r="S1952" i="1"/>
  <c r="Z1952" i="1" s="1"/>
  <c r="S1953" i="1"/>
  <c r="Z1953" i="1" s="1"/>
  <c r="S1954" i="1"/>
  <c r="Z1954" i="1" s="1"/>
  <c r="S1955" i="1"/>
  <c r="Z1955" i="1" s="1"/>
  <c r="S1956" i="1"/>
  <c r="Z1956" i="1" s="1"/>
  <c r="S1957" i="1"/>
  <c r="Z1957" i="1" s="1"/>
  <c r="S1958" i="1"/>
  <c r="Z1958" i="1" s="1"/>
  <c r="S1959" i="1"/>
  <c r="Z1959" i="1" s="1"/>
  <c r="S1960" i="1"/>
  <c r="Z1960" i="1" s="1"/>
  <c r="S1961" i="1"/>
  <c r="Z1961" i="1" s="1"/>
  <c r="S1962" i="1"/>
  <c r="Z1962" i="1" s="1"/>
  <c r="S1963" i="1"/>
  <c r="Z1963" i="1" s="1"/>
  <c r="S1964" i="1"/>
  <c r="Z1964" i="1" s="1"/>
  <c r="S1965" i="1"/>
  <c r="Z1965" i="1" s="1"/>
  <c r="S1966" i="1"/>
  <c r="Z1966" i="1" s="1"/>
  <c r="S1967" i="1"/>
  <c r="Z1967" i="1" s="1"/>
  <c r="S1968" i="1"/>
  <c r="Z1968" i="1" s="1"/>
  <c r="S1969" i="1"/>
  <c r="Z1969" i="1" s="1"/>
  <c r="S1970" i="1"/>
  <c r="Z1970" i="1" s="1"/>
  <c r="S1971" i="1"/>
  <c r="Z1971" i="1" s="1"/>
  <c r="S1972" i="1"/>
  <c r="Z1972" i="1" s="1"/>
  <c r="S1973" i="1"/>
  <c r="Z1973" i="1" s="1"/>
  <c r="S1974" i="1"/>
  <c r="Z1974" i="1" s="1"/>
  <c r="S1975" i="1"/>
  <c r="Z1975" i="1" s="1"/>
  <c r="S1976" i="1"/>
  <c r="Z1976" i="1" s="1"/>
  <c r="S1977" i="1"/>
  <c r="Z1977" i="1" s="1"/>
  <c r="S1978" i="1"/>
  <c r="Z1978" i="1" s="1"/>
  <c r="S1979" i="1"/>
  <c r="Z1979" i="1" s="1"/>
  <c r="S1980" i="1"/>
  <c r="Z1980" i="1" s="1"/>
  <c r="S1981" i="1"/>
  <c r="Z1981" i="1" s="1"/>
  <c r="S1982" i="1"/>
  <c r="Z1982" i="1" s="1"/>
  <c r="S1983" i="1"/>
  <c r="Z1983" i="1" s="1"/>
  <c r="S1984" i="1"/>
  <c r="Z1984" i="1" s="1"/>
  <c r="S1985" i="1"/>
  <c r="Z1985" i="1" s="1"/>
  <c r="S1986" i="1"/>
  <c r="Z1986" i="1" s="1"/>
  <c r="S1987" i="1"/>
  <c r="Z1987" i="1" s="1"/>
  <c r="S1988" i="1"/>
  <c r="Z1988" i="1" s="1"/>
  <c r="S1989" i="1"/>
  <c r="Z1989" i="1" s="1"/>
  <c r="S1990" i="1"/>
  <c r="Z1990" i="1" s="1"/>
  <c r="S1991" i="1"/>
  <c r="Z1991" i="1" s="1"/>
  <c r="S1992" i="1"/>
  <c r="Z1992" i="1" s="1"/>
  <c r="S1993" i="1"/>
  <c r="Z1993" i="1" s="1"/>
  <c r="S1994" i="1"/>
  <c r="Z1994" i="1" s="1"/>
  <c r="S1995" i="1"/>
  <c r="Z1995" i="1" s="1"/>
  <c r="S1996" i="1"/>
  <c r="Z1996" i="1" s="1"/>
  <c r="S1997" i="1"/>
  <c r="Z1997" i="1" s="1"/>
  <c r="S1998" i="1"/>
  <c r="Z1998" i="1" s="1"/>
  <c r="S1999" i="1"/>
  <c r="Z1999" i="1" s="1"/>
  <c r="S2000" i="1"/>
  <c r="Z2000" i="1" s="1"/>
  <c r="S2001" i="1"/>
  <c r="Z2001" i="1" s="1"/>
  <c r="S2002" i="1"/>
  <c r="Z2002" i="1" s="1"/>
  <c r="S2003" i="1"/>
  <c r="Z2003" i="1" s="1"/>
  <c r="S2004" i="1"/>
  <c r="Z2004" i="1" s="1"/>
  <c r="S2005" i="1"/>
  <c r="Z2005" i="1" s="1"/>
  <c r="S2006" i="1"/>
  <c r="Z2006" i="1" s="1"/>
  <c r="S2007" i="1"/>
  <c r="Z2007" i="1" s="1"/>
  <c r="S2008" i="1"/>
  <c r="Z2008" i="1" s="1"/>
  <c r="S2009" i="1"/>
  <c r="Z2009" i="1" s="1"/>
  <c r="S2010" i="1"/>
  <c r="Z2010" i="1" s="1"/>
  <c r="S2011" i="1"/>
  <c r="Z2011" i="1" s="1"/>
  <c r="S2012" i="1"/>
  <c r="Z2012" i="1" s="1"/>
  <c r="S2013" i="1"/>
  <c r="Z2013" i="1" s="1"/>
  <c r="S2014" i="1"/>
  <c r="Z2014" i="1" s="1"/>
  <c r="S2015" i="1"/>
  <c r="Z2015" i="1" s="1"/>
  <c r="S2016" i="1"/>
  <c r="Z2016" i="1" s="1"/>
  <c r="S2017" i="1"/>
  <c r="Z2017" i="1" s="1"/>
  <c r="S2018" i="1"/>
  <c r="Z2018" i="1" s="1"/>
  <c r="S2019" i="1"/>
  <c r="Z2019" i="1" s="1"/>
  <c r="S2020" i="1"/>
  <c r="Z2020" i="1" s="1"/>
  <c r="S2021" i="1"/>
  <c r="Z2021" i="1" s="1"/>
  <c r="S2022" i="1"/>
  <c r="Z2022" i="1" s="1"/>
  <c r="S2023" i="1"/>
  <c r="Z2023" i="1" s="1"/>
  <c r="S2024" i="1"/>
  <c r="Z2024" i="1" s="1"/>
  <c r="S2025" i="1"/>
  <c r="Z2025" i="1" s="1"/>
  <c r="S2026" i="1"/>
  <c r="Z2026" i="1" s="1"/>
  <c r="S2027" i="1"/>
  <c r="Z2027" i="1" s="1"/>
  <c r="S2028" i="1"/>
  <c r="Z2028" i="1" s="1"/>
  <c r="S2029" i="1"/>
  <c r="Z2029" i="1" s="1"/>
  <c r="S2030" i="1"/>
  <c r="Z2030" i="1" s="1"/>
  <c r="S2031" i="1"/>
  <c r="Z2031" i="1" s="1"/>
  <c r="S2032" i="1"/>
  <c r="Z2032" i="1" s="1"/>
  <c r="S2033" i="1"/>
  <c r="Z2033" i="1" s="1"/>
  <c r="S2034" i="1"/>
  <c r="Z2034" i="1" s="1"/>
  <c r="S2035" i="1"/>
  <c r="Z2035" i="1" s="1"/>
  <c r="S2036" i="1"/>
  <c r="Z2036" i="1" s="1"/>
  <c r="S2037" i="1"/>
  <c r="Z2037" i="1" s="1"/>
  <c r="S2038" i="1"/>
  <c r="Z2038" i="1" s="1"/>
  <c r="S2039" i="1"/>
  <c r="Z2039" i="1" s="1"/>
  <c r="S2040" i="1"/>
  <c r="Z2040" i="1" s="1"/>
  <c r="S2041" i="1"/>
  <c r="Z2041" i="1" s="1"/>
  <c r="S2042" i="1"/>
  <c r="Z2042" i="1" s="1"/>
  <c r="S2043" i="1"/>
  <c r="Z2043" i="1" s="1"/>
  <c r="S2044" i="1"/>
  <c r="Z2044" i="1" s="1"/>
  <c r="S2045" i="1"/>
  <c r="Z2045" i="1" s="1"/>
  <c r="S2046" i="1"/>
  <c r="Z2046" i="1" s="1"/>
  <c r="S2047" i="1"/>
  <c r="Z2047" i="1" s="1"/>
  <c r="S2048" i="1"/>
  <c r="Z2048" i="1" s="1"/>
  <c r="S2049" i="1"/>
  <c r="Z2049" i="1" s="1"/>
  <c r="S2050" i="1"/>
  <c r="Z2050" i="1" s="1"/>
  <c r="S2051" i="1"/>
  <c r="Z2051" i="1" s="1"/>
  <c r="S2052" i="1"/>
  <c r="Z2052" i="1" s="1"/>
  <c r="S2053" i="1"/>
  <c r="Z2053" i="1" s="1"/>
  <c r="S2054" i="1"/>
  <c r="Z2054" i="1" s="1"/>
  <c r="S2055" i="1"/>
  <c r="Z2055" i="1" s="1"/>
  <c r="S2056" i="1"/>
  <c r="Z2056" i="1" s="1"/>
  <c r="S2057" i="1"/>
  <c r="Z2057" i="1" s="1"/>
  <c r="S2058" i="1"/>
  <c r="Z2058" i="1" s="1"/>
  <c r="S2059" i="1"/>
  <c r="Z2059" i="1" s="1"/>
  <c r="S2060" i="1"/>
  <c r="Z2060" i="1" s="1"/>
  <c r="S2061" i="1"/>
  <c r="Z2061" i="1" s="1"/>
  <c r="S2062" i="1"/>
  <c r="Z2062" i="1" s="1"/>
  <c r="S2063" i="1"/>
  <c r="Z2063" i="1" s="1"/>
  <c r="S2064" i="1"/>
  <c r="Z2064" i="1" s="1"/>
  <c r="S2065" i="1"/>
  <c r="Z2065" i="1" s="1"/>
  <c r="S2066" i="1"/>
  <c r="Z2066" i="1" s="1"/>
  <c r="S2067" i="1"/>
  <c r="Z2067" i="1" s="1"/>
  <c r="S2068" i="1"/>
  <c r="Z2068" i="1" s="1"/>
  <c r="S2069" i="1"/>
  <c r="Z2069" i="1" s="1"/>
  <c r="S2070" i="1"/>
  <c r="Z2070" i="1" s="1"/>
  <c r="S2071" i="1"/>
  <c r="Z2071" i="1" s="1"/>
  <c r="S2072" i="1"/>
  <c r="Z2072" i="1" s="1"/>
  <c r="S2073" i="1"/>
  <c r="Z2073" i="1" s="1"/>
  <c r="S2074" i="1"/>
  <c r="Z2074" i="1" s="1"/>
  <c r="S2075" i="1"/>
  <c r="Z2075" i="1" s="1"/>
  <c r="S2076" i="1"/>
  <c r="Z2076" i="1" s="1"/>
  <c r="S2077" i="1"/>
  <c r="Z2077" i="1" s="1"/>
  <c r="S2078" i="1"/>
  <c r="Z2078" i="1" s="1"/>
  <c r="S2079" i="1"/>
  <c r="Z2079" i="1" s="1"/>
  <c r="S2080" i="1"/>
  <c r="Z2080" i="1" s="1"/>
  <c r="S2081" i="1"/>
  <c r="Z2081" i="1" s="1"/>
  <c r="S2082" i="1"/>
  <c r="Z2082" i="1" s="1"/>
  <c r="S2083" i="1"/>
  <c r="Z2083" i="1" s="1"/>
  <c r="S2084" i="1"/>
  <c r="Z2084" i="1" s="1"/>
  <c r="S2085" i="1"/>
  <c r="Z2085" i="1" s="1"/>
  <c r="S2086" i="1"/>
  <c r="Z2086" i="1" s="1"/>
  <c r="S2087" i="1"/>
  <c r="Z2087" i="1" s="1"/>
  <c r="S2088" i="1"/>
  <c r="Z2088" i="1" s="1"/>
  <c r="S2089" i="1"/>
  <c r="Z2089" i="1" s="1"/>
  <c r="S2090" i="1"/>
  <c r="Z2090" i="1" s="1"/>
  <c r="S2091" i="1"/>
  <c r="Z2091" i="1" s="1"/>
  <c r="S2092" i="1"/>
  <c r="Z2092" i="1" s="1"/>
  <c r="S2093" i="1"/>
  <c r="Z2093" i="1" s="1"/>
  <c r="S2094" i="1"/>
  <c r="Z2094" i="1" s="1"/>
  <c r="S2095" i="1"/>
  <c r="Z2095" i="1" s="1"/>
  <c r="S2096" i="1"/>
  <c r="Z2096" i="1" s="1"/>
  <c r="S2097" i="1"/>
  <c r="Z2097" i="1" s="1"/>
  <c r="S2098" i="1"/>
  <c r="Z2098" i="1" s="1"/>
  <c r="S2099" i="1"/>
  <c r="Z2099" i="1" s="1"/>
  <c r="S2100" i="1"/>
  <c r="Z2100" i="1" s="1"/>
  <c r="S2101" i="1"/>
  <c r="Z2101" i="1" s="1"/>
  <c r="S2102" i="1"/>
  <c r="Z2102" i="1" s="1"/>
  <c r="S2103" i="1"/>
  <c r="Z2103" i="1" s="1"/>
  <c r="S2104" i="1"/>
  <c r="Z2104" i="1" s="1"/>
  <c r="S2105" i="1"/>
  <c r="Z2105" i="1" s="1"/>
  <c r="S2106" i="1"/>
  <c r="Z2106" i="1" s="1"/>
  <c r="S2107" i="1"/>
  <c r="Z2107" i="1" s="1"/>
  <c r="S2108" i="1"/>
  <c r="Z2108" i="1" s="1"/>
  <c r="S2109" i="1"/>
  <c r="Z2109" i="1" s="1"/>
  <c r="S2110" i="1"/>
  <c r="Z2110" i="1" s="1"/>
  <c r="S2111" i="1"/>
  <c r="Z2111" i="1" s="1"/>
  <c r="S2112" i="1"/>
  <c r="Z2112" i="1" s="1"/>
  <c r="S2113" i="1"/>
  <c r="Z2113" i="1" s="1"/>
  <c r="S2114" i="1"/>
  <c r="Z2114" i="1" s="1"/>
  <c r="S2115" i="1"/>
  <c r="Z2115" i="1" s="1"/>
  <c r="S2116" i="1"/>
  <c r="Z2116" i="1" s="1"/>
  <c r="S2117" i="1"/>
  <c r="Z2117" i="1" s="1"/>
  <c r="S2118" i="1"/>
  <c r="Z2118" i="1" s="1"/>
  <c r="S2119" i="1"/>
  <c r="Z2119" i="1" s="1"/>
  <c r="S2120" i="1"/>
  <c r="Z2120" i="1" s="1"/>
  <c r="S2121" i="1"/>
  <c r="Z2121" i="1" s="1"/>
  <c r="S2122" i="1"/>
  <c r="Z2122" i="1" s="1"/>
  <c r="S2123" i="1"/>
  <c r="Z2123" i="1" s="1"/>
  <c r="S2124" i="1"/>
  <c r="Z2124" i="1" s="1"/>
  <c r="S2125" i="1"/>
  <c r="Z2125" i="1" s="1"/>
  <c r="S2126" i="1"/>
  <c r="Z2126" i="1" s="1"/>
  <c r="S2127" i="1"/>
  <c r="Z2127" i="1" s="1"/>
  <c r="S2128" i="1"/>
  <c r="Z2128" i="1" s="1"/>
  <c r="S2129" i="1"/>
  <c r="Z2129" i="1" s="1"/>
  <c r="S2130" i="1"/>
  <c r="Z2130" i="1" s="1"/>
  <c r="S2131" i="1"/>
  <c r="Z2131" i="1" s="1"/>
  <c r="S2132" i="1"/>
  <c r="Z2132" i="1" s="1"/>
  <c r="S2133" i="1"/>
  <c r="Z2133" i="1" s="1"/>
  <c r="S2134" i="1"/>
  <c r="Z2134" i="1" s="1"/>
  <c r="S2135" i="1"/>
  <c r="Z2135" i="1" s="1"/>
  <c r="S2136" i="1"/>
  <c r="Z2136" i="1" s="1"/>
  <c r="S2137" i="1"/>
  <c r="Z2137" i="1" s="1"/>
  <c r="S2138" i="1"/>
  <c r="Z2138" i="1" s="1"/>
  <c r="S2139" i="1"/>
  <c r="Z2139" i="1" s="1"/>
  <c r="S2140" i="1"/>
  <c r="Z2140" i="1" s="1"/>
  <c r="S2141" i="1"/>
  <c r="Z2141" i="1" s="1"/>
  <c r="S2142" i="1"/>
  <c r="Z2142" i="1" s="1"/>
  <c r="S2143" i="1"/>
  <c r="Z2143" i="1" s="1"/>
  <c r="S2144" i="1"/>
  <c r="Z2144" i="1" s="1"/>
  <c r="S2145" i="1"/>
  <c r="Z2145" i="1" s="1"/>
  <c r="S2146" i="1"/>
  <c r="Z2146" i="1" s="1"/>
  <c r="S2147" i="1"/>
  <c r="Z2147" i="1" s="1"/>
  <c r="S2148" i="1"/>
  <c r="Z2148" i="1" s="1"/>
  <c r="S2149" i="1"/>
  <c r="Z2149" i="1" s="1"/>
  <c r="S2150" i="1"/>
  <c r="Z2150" i="1" s="1"/>
  <c r="S2151" i="1"/>
  <c r="Z2151" i="1" s="1"/>
  <c r="S2152" i="1"/>
  <c r="Z2152" i="1" s="1"/>
  <c r="S2153" i="1"/>
  <c r="Z2153" i="1" s="1"/>
  <c r="S2154" i="1"/>
  <c r="Z2154" i="1" s="1"/>
  <c r="S2155" i="1"/>
  <c r="Z2155" i="1" s="1"/>
  <c r="S2156" i="1"/>
  <c r="Z2156" i="1" s="1"/>
  <c r="S2157" i="1"/>
  <c r="Z2157" i="1" s="1"/>
  <c r="S2158" i="1"/>
  <c r="Z2158" i="1" s="1"/>
  <c r="S2159" i="1"/>
  <c r="Z2159" i="1" s="1"/>
  <c r="S2160" i="1"/>
  <c r="Z2160" i="1" s="1"/>
  <c r="S2161" i="1"/>
  <c r="Z2161" i="1" s="1"/>
  <c r="S2162" i="1"/>
  <c r="Z2162" i="1" s="1"/>
  <c r="S2163" i="1"/>
  <c r="Z2163" i="1" s="1"/>
  <c r="S2164" i="1"/>
  <c r="Z2164" i="1" s="1"/>
  <c r="S2165" i="1"/>
  <c r="Z2165" i="1" s="1"/>
  <c r="S2166" i="1"/>
  <c r="Z2166" i="1" s="1"/>
  <c r="S2167" i="1"/>
  <c r="Z2167" i="1" s="1"/>
  <c r="S2168" i="1"/>
  <c r="Z2168" i="1" s="1"/>
  <c r="S2169" i="1"/>
  <c r="Z2169" i="1" s="1"/>
  <c r="S2170" i="1"/>
  <c r="Z2170" i="1" s="1"/>
  <c r="S2171" i="1"/>
  <c r="Z2171" i="1" s="1"/>
  <c r="S2172" i="1"/>
  <c r="Z2172" i="1" s="1"/>
  <c r="S2173" i="1"/>
  <c r="Z2173" i="1" s="1"/>
  <c r="S2174" i="1"/>
  <c r="Z2174" i="1" s="1"/>
  <c r="S2175" i="1"/>
  <c r="Z2175" i="1" s="1"/>
  <c r="S2176" i="1"/>
  <c r="Z2176" i="1" s="1"/>
  <c r="S2177" i="1"/>
  <c r="Z2177" i="1" s="1"/>
  <c r="S2178" i="1"/>
  <c r="Z2178" i="1" s="1"/>
  <c r="S2179" i="1"/>
  <c r="Z2179" i="1" s="1"/>
  <c r="S2180" i="1"/>
  <c r="Z2180" i="1" s="1"/>
  <c r="S2181" i="1"/>
  <c r="Z2181" i="1" s="1"/>
  <c r="S2182" i="1"/>
  <c r="Z2182" i="1" s="1"/>
  <c r="S2183" i="1"/>
  <c r="Z2183" i="1" s="1"/>
  <c r="S2184" i="1"/>
  <c r="Z2184" i="1" s="1"/>
  <c r="S2185" i="1"/>
  <c r="Z2185" i="1" s="1"/>
  <c r="S2186" i="1"/>
  <c r="Z2186" i="1" s="1"/>
  <c r="S2187" i="1"/>
  <c r="Z2187" i="1" s="1"/>
  <c r="S2188" i="1"/>
  <c r="Z2188" i="1" s="1"/>
  <c r="S2189" i="1"/>
  <c r="Z2189" i="1" s="1"/>
  <c r="S2190" i="1"/>
  <c r="Z2190" i="1" s="1"/>
  <c r="S2191" i="1"/>
  <c r="Z2191" i="1" s="1"/>
  <c r="S2192" i="1"/>
  <c r="Z2192" i="1" s="1"/>
  <c r="S2193" i="1"/>
  <c r="Z2193" i="1" s="1"/>
  <c r="S2194" i="1"/>
  <c r="Z2194" i="1" s="1"/>
  <c r="S2195" i="1"/>
  <c r="Z2195" i="1" s="1"/>
  <c r="S2196" i="1"/>
  <c r="Z2196" i="1" s="1"/>
  <c r="S2197" i="1"/>
  <c r="Z2197" i="1" s="1"/>
  <c r="S2198" i="1"/>
  <c r="Z2198" i="1" s="1"/>
  <c r="S2199" i="1"/>
  <c r="Z2199" i="1" s="1"/>
  <c r="S2200" i="1"/>
  <c r="Z2200" i="1" s="1"/>
  <c r="S2201" i="1"/>
  <c r="Z2201" i="1" s="1"/>
  <c r="S2202" i="1"/>
  <c r="Z2202" i="1" s="1"/>
  <c r="S2203" i="1"/>
  <c r="Z2203" i="1" s="1"/>
  <c r="S2204" i="1"/>
  <c r="Z2204" i="1" s="1"/>
  <c r="S2205" i="1"/>
  <c r="Z2205" i="1" s="1"/>
  <c r="S2206" i="1"/>
  <c r="Z2206" i="1" s="1"/>
  <c r="S2207" i="1"/>
  <c r="Z2207" i="1" s="1"/>
  <c r="S2208" i="1"/>
  <c r="Z2208" i="1" s="1"/>
  <c r="S2209" i="1"/>
  <c r="Z2209" i="1" s="1"/>
  <c r="S2210" i="1"/>
  <c r="Z2210" i="1" s="1"/>
  <c r="S2211" i="1"/>
  <c r="Z2211" i="1" s="1"/>
  <c r="S2212" i="1"/>
  <c r="Z2212" i="1" s="1"/>
  <c r="S2213" i="1"/>
  <c r="Z2213" i="1" s="1"/>
  <c r="S2214" i="1"/>
  <c r="Z2214" i="1" s="1"/>
  <c r="S2215" i="1"/>
  <c r="Z2215" i="1" s="1"/>
  <c r="S2216" i="1"/>
  <c r="Z2216" i="1" s="1"/>
  <c r="S2217" i="1"/>
  <c r="Z2217" i="1" s="1"/>
  <c r="S2218" i="1"/>
  <c r="Z2218" i="1" s="1"/>
  <c r="S2219" i="1"/>
  <c r="Z2219" i="1" s="1"/>
  <c r="S2220" i="1"/>
  <c r="Z2220" i="1" s="1"/>
  <c r="S2221" i="1"/>
  <c r="Z2221" i="1" s="1"/>
  <c r="S2222" i="1"/>
  <c r="Z2222" i="1" s="1"/>
  <c r="S2223" i="1"/>
  <c r="Z2223" i="1" s="1"/>
  <c r="S2224" i="1"/>
  <c r="Z2224" i="1" s="1"/>
  <c r="S2225" i="1"/>
  <c r="Z2225" i="1" s="1"/>
  <c r="S2226" i="1"/>
  <c r="Z2226" i="1" s="1"/>
  <c r="S2227" i="1"/>
  <c r="Z2227" i="1" s="1"/>
  <c r="S2228" i="1"/>
  <c r="Z2228" i="1" s="1"/>
  <c r="S2229" i="1"/>
  <c r="Z2229" i="1" s="1"/>
  <c r="S2230" i="1"/>
  <c r="Z2230" i="1" s="1"/>
  <c r="S2231" i="1"/>
  <c r="Z2231" i="1" s="1"/>
  <c r="S2232" i="1"/>
  <c r="Z2232" i="1" s="1"/>
  <c r="S2233" i="1"/>
  <c r="Z2233" i="1" s="1"/>
  <c r="S2234" i="1"/>
  <c r="Z2234" i="1" s="1"/>
  <c r="S2235" i="1"/>
  <c r="Z2235" i="1" s="1"/>
  <c r="S2236" i="1"/>
  <c r="Z2236" i="1" s="1"/>
  <c r="S2237" i="1"/>
  <c r="Z2237" i="1" s="1"/>
  <c r="S2238" i="1"/>
  <c r="Z2238" i="1" s="1"/>
  <c r="S2239" i="1"/>
  <c r="Z2239" i="1" s="1"/>
  <c r="S2240" i="1"/>
  <c r="Z2240" i="1" s="1"/>
  <c r="S2241" i="1"/>
  <c r="Z2241" i="1" s="1"/>
  <c r="S2242" i="1"/>
  <c r="Z2242" i="1" s="1"/>
  <c r="S2243" i="1"/>
  <c r="Z2243" i="1" s="1"/>
  <c r="S2244" i="1"/>
  <c r="Z2244" i="1" s="1"/>
  <c r="S2245" i="1"/>
  <c r="Z2245" i="1" s="1"/>
  <c r="S2246" i="1"/>
  <c r="Z2246" i="1" s="1"/>
  <c r="S2247" i="1"/>
  <c r="Z2247" i="1" s="1"/>
  <c r="S2248" i="1"/>
  <c r="Z2248" i="1" s="1"/>
  <c r="S2249" i="1"/>
  <c r="Z2249" i="1" s="1"/>
  <c r="S2250" i="1"/>
  <c r="Z2250" i="1" s="1"/>
  <c r="S2251" i="1"/>
  <c r="Z2251" i="1" s="1"/>
  <c r="S2252" i="1"/>
  <c r="Z2252" i="1" s="1"/>
  <c r="S2253" i="1"/>
  <c r="Z2253" i="1" s="1"/>
  <c r="S2254" i="1"/>
  <c r="Z2254" i="1" s="1"/>
  <c r="S2255" i="1"/>
  <c r="Z2255" i="1" s="1"/>
  <c r="S2256" i="1"/>
  <c r="Z2256" i="1" s="1"/>
  <c r="S2257" i="1"/>
  <c r="Z2257" i="1" s="1"/>
  <c r="S2258" i="1"/>
  <c r="Z2258" i="1" s="1"/>
  <c r="S2259" i="1"/>
  <c r="Z2259" i="1" s="1"/>
  <c r="S2260" i="1"/>
  <c r="Z2260" i="1" s="1"/>
  <c r="S2261" i="1"/>
  <c r="Z2261" i="1" s="1"/>
  <c r="S2262" i="1"/>
  <c r="Z2262" i="1" s="1"/>
  <c r="S2263" i="1"/>
  <c r="Z2263" i="1" s="1"/>
  <c r="S2264" i="1"/>
  <c r="Z2264" i="1" s="1"/>
  <c r="S2265" i="1"/>
  <c r="Z2265" i="1" s="1"/>
  <c r="S2266" i="1"/>
  <c r="Z2266" i="1" s="1"/>
  <c r="S2267" i="1"/>
  <c r="Z2267" i="1" s="1"/>
  <c r="S2268" i="1"/>
  <c r="Z2268" i="1" s="1"/>
  <c r="S2269" i="1"/>
  <c r="Z2269" i="1" s="1"/>
  <c r="S2270" i="1"/>
  <c r="Z2270" i="1" s="1"/>
  <c r="S2271" i="1"/>
  <c r="Z2271" i="1" s="1"/>
  <c r="S2272" i="1"/>
  <c r="Z2272" i="1" s="1"/>
  <c r="S2273" i="1"/>
  <c r="Z2273" i="1" s="1"/>
  <c r="S2274" i="1"/>
  <c r="Z2274" i="1" s="1"/>
  <c r="S2275" i="1"/>
  <c r="Z2275" i="1" s="1"/>
  <c r="S2276" i="1"/>
  <c r="Z2276" i="1" s="1"/>
  <c r="S2277" i="1"/>
  <c r="Z2277" i="1" s="1"/>
  <c r="S2278" i="1"/>
  <c r="Z2278" i="1" s="1"/>
  <c r="S2279" i="1"/>
  <c r="Z2279" i="1" s="1"/>
  <c r="S2280" i="1"/>
  <c r="Z2280" i="1" s="1"/>
  <c r="S2281" i="1"/>
  <c r="Z2281" i="1" s="1"/>
  <c r="S2282" i="1"/>
  <c r="Z2282" i="1" s="1"/>
  <c r="S2283" i="1"/>
  <c r="Z2283" i="1" s="1"/>
  <c r="S2284" i="1"/>
  <c r="Z2284" i="1" s="1"/>
  <c r="S2285" i="1"/>
  <c r="Z2285" i="1" s="1"/>
  <c r="S2286" i="1"/>
  <c r="Z2286" i="1" s="1"/>
  <c r="S2287" i="1"/>
  <c r="Z2287" i="1" s="1"/>
  <c r="S2288" i="1"/>
  <c r="Z2288" i="1" s="1"/>
  <c r="S2289" i="1"/>
  <c r="Z2289" i="1" s="1"/>
  <c r="S2290" i="1"/>
  <c r="Z2290" i="1" s="1"/>
  <c r="S2291" i="1"/>
  <c r="Z2291" i="1" s="1"/>
  <c r="S2292" i="1"/>
  <c r="Z2292" i="1" s="1"/>
  <c r="S2293" i="1"/>
  <c r="Z2293" i="1" s="1"/>
  <c r="S2294" i="1"/>
  <c r="Z2294" i="1" s="1"/>
  <c r="S2295" i="1"/>
  <c r="Z2295" i="1" s="1"/>
  <c r="S2296" i="1"/>
  <c r="Z2296" i="1" s="1"/>
  <c r="S2297" i="1"/>
  <c r="Z2297" i="1" s="1"/>
  <c r="S2298" i="1"/>
  <c r="Z2298" i="1" s="1"/>
  <c r="S2299" i="1"/>
  <c r="Z2299" i="1" s="1"/>
  <c r="S2300" i="1"/>
  <c r="Z2300" i="1" s="1"/>
  <c r="S2301" i="1"/>
  <c r="Z2301" i="1" s="1"/>
  <c r="S2302" i="1"/>
  <c r="Z2302" i="1" s="1"/>
  <c r="S2303" i="1"/>
  <c r="Z2303" i="1" s="1"/>
  <c r="S2304" i="1"/>
  <c r="Z2304" i="1" s="1"/>
  <c r="S2305" i="1"/>
  <c r="Z2305" i="1" s="1"/>
  <c r="S2306" i="1"/>
  <c r="Z2306" i="1" s="1"/>
  <c r="S2307" i="1"/>
  <c r="Z2307" i="1" s="1"/>
  <c r="S2308" i="1"/>
  <c r="Z2308" i="1" s="1"/>
  <c r="S2309" i="1"/>
  <c r="Z2309" i="1" s="1"/>
  <c r="S2310" i="1"/>
  <c r="Z2310" i="1" s="1"/>
  <c r="S2311" i="1"/>
  <c r="Z2311" i="1" s="1"/>
  <c r="S2312" i="1"/>
  <c r="Z2312" i="1" s="1"/>
  <c r="S2313" i="1"/>
  <c r="Z2313" i="1" s="1"/>
  <c r="S2314" i="1"/>
  <c r="Z2314" i="1" s="1"/>
  <c r="S2315" i="1"/>
  <c r="Z2315" i="1" s="1"/>
  <c r="S2316" i="1"/>
  <c r="Z2316" i="1" s="1"/>
  <c r="S2317" i="1"/>
  <c r="Z2317" i="1" s="1"/>
  <c r="S2318" i="1"/>
  <c r="Z2318" i="1" s="1"/>
  <c r="S2319" i="1"/>
  <c r="Z2319" i="1" s="1"/>
  <c r="S2320" i="1"/>
  <c r="Z2320" i="1" s="1"/>
  <c r="S2321" i="1"/>
  <c r="Z2321" i="1" s="1"/>
  <c r="S2322" i="1"/>
  <c r="Z2322" i="1" s="1"/>
  <c r="S2323" i="1"/>
  <c r="Z2323" i="1" s="1"/>
  <c r="S2324" i="1"/>
  <c r="Z2324" i="1" s="1"/>
  <c r="S2325" i="1"/>
  <c r="Z2325" i="1" s="1"/>
  <c r="S2326" i="1"/>
  <c r="Z2326" i="1" s="1"/>
  <c r="S2327" i="1"/>
  <c r="Z2327" i="1" s="1"/>
  <c r="S2328" i="1"/>
  <c r="Z2328" i="1" s="1"/>
  <c r="S2329" i="1"/>
  <c r="Z2329" i="1" s="1"/>
  <c r="S2330" i="1"/>
  <c r="Z2330" i="1" s="1"/>
  <c r="S2331" i="1"/>
  <c r="Z2331" i="1" s="1"/>
  <c r="S2332" i="1"/>
  <c r="Z2332" i="1" s="1"/>
  <c r="S2333" i="1"/>
  <c r="Z2333" i="1" s="1"/>
  <c r="S2334" i="1"/>
  <c r="Z2334" i="1" s="1"/>
  <c r="S2335" i="1"/>
  <c r="Z2335" i="1" s="1"/>
  <c r="S2336" i="1"/>
  <c r="Z2336" i="1" s="1"/>
  <c r="S2337" i="1"/>
  <c r="Z2337" i="1" s="1"/>
  <c r="S2338" i="1"/>
  <c r="Z2338" i="1" s="1"/>
  <c r="S2339" i="1"/>
  <c r="Z2339" i="1" s="1"/>
  <c r="S2340" i="1"/>
  <c r="Z2340" i="1" s="1"/>
  <c r="S2341" i="1"/>
  <c r="Z2341" i="1" s="1"/>
  <c r="S2342" i="1"/>
  <c r="Z2342" i="1" s="1"/>
  <c r="S2343" i="1"/>
  <c r="Z2343" i="1" s="1"/>
  <c r="S2344" i="1"/>
  <c r="Z2344" i="1" s="1"/>
  <c r="S2345" i="1"/>
  <c r="Z2345" i="1" s="1"/>
  <c r="S2346" i="1"/>
  <c r="Z2346" i="1" s="1"/>
  <c r="S2347" i="1"/>
  <c r="Z2347" i="1" s="1"/>
  <c r="S2348" i="1"/>
  <c r="Z2348" i="1" s="1"/>
  <c r="S2349" i="1"/>
  <c r="Z2349" i="1" s="1"/>
  <c r="S2350" i="1"/>
  <c r="Z2350" i="1" s="1"/>
  <c r="S2351" i="1"/>
  <c r="Z2351" i="1" s="1"/>
  <c r="S2352" i="1"/>
  <c r="Z2352" i="1" s="1"/>
  <c r="S2353" i="1"/>
  <c r="Z2353" i="1" s="1"/>
  <c r="S2354" i="1"/>
  <c r="Z2354" i="1" s="1"/>
  <c r="S2355" i="1"/>
  <c r="Z2355" i="1" s="1"/>
  <c r="S2356" i="1"/>
  <c r="Z2356" i="1" s="1"/>
  <c r="S2357" i="1"/>
  <c r="Z2357" i="1" s="1"/>
  <c r="S2358" i="1"/>
  <c r="Z2358" i="1" s="1"/>
  <c r="S2359" i="1"/>
  <c r="Z2359" i="1" s="1"/>
  <c r="S2360" i="1"/>
  <c r="Z2360" i="1" s="1"/>
  <c r="S2361" i="1"/>
  <c r="Z2361" i="1" s="1"/>
  <c r="S2362" i="1"/>
  <c r="Z2362" i="1" s="1"/>
  <c r="S2363" i="1"/>
  <c r="Z2363" i="1" s="1"/>
  <c r="S2364" i="1"/>
  <c r="Z2364" i="1" s="1"/>
  <c r="S2365" i="1"/>
  <c r="Z2365" i="1" s="1"/>
  <c r="S2366" i="1"/>
  <c r="Z2366" i="1" s="1"/>
  <c r="S2367" i="1"/>
  <c r="Z2367" i="1" s="1"/>
  <c r="S2368" i="1"/>
  <c r="Z2368" i="1" s="1"/>
  <c r="S2369" i="1"/>
  <c r="Z2369" i="1" s="1"/>
  <c r="S2370" i="1"/>
  <c r="Z2370" i="1" s="1"/>
  <c r="S2371" i="1"/>
  <c r="Z2371" i="1" s="1"/>
  <c r="S2372" i="1"/>
  <c r="Z2372" i="1" s="1"/>
  <c r="S2373" i="1"/>
  <c r="Z2373" i="1" s="1"/>
  <c r="S2374" i="1"/>
  <c r="Z2374" i="1" s="1"/>
  <c r="S2375" i="1"/>
  <c r="Z2375" i="1" s="1"/>
  <c r="S2376" i="1"/>
  <c r="Z2376" i="1" s="1"/>
  <c r="S2377" i="1"/>
  <c r="Z2377" i="1" s="1"/>
  <c r="S2378" i="1"/>
  <c r="Z2378" i="1" s="1"/>
  <c r="S2379" i="1"/>
  <c r="Z2379" i="1" s="1"/>
  <c r="S2380" i="1"/>
  <c r="Z2380" i="1" s="1"/>
  <c r="S2381" i="1"/>
  <c r="Z2381" i="1" s="1"/>
  <c r="S2382" i="1"/>
  <c r="Z2382" i="1" s="1"/>
  <c r="S2383" i="1"/>
  <c r="Z2383" i="1" s="1"/>
  <c r="S2384" i="1"/>
  <c r="Z2384" i="1" s="1"/>
  <c r="S2385" i="1"/>
  <c r="Z2385" i="1" s="1"/>
  <c r="S2386" i="1"/>
  <c r="Z2386" i="1" s="1"/>
  <c r="S2387" i="1"/>
  <c r="Z2387" i="1" s="1"/>
  <c r="S2388" i="1"/>
  <c r="Z2388" i="1" s="1"/>
  <c r="S2389" i="1"/>
  <c r="Z2389" i="1" s="1"/>
  <c r="S2390" i="1"/>
  <c r="Z2390" i="1" s="1"/>
  <c r="S2391" i="1"/>
  <c r="Z2391" i="1" s="1"/>
  <c r="S2392" i="1"/>
  <c r="Z2392" i="1" s="1"/>
  <c r="S2393" i="1"/>
  <c r="Z2393" i="1" s="1"/>
  <c r="S2394" i="1"/>
  <c r="Z2394" i="1" s="1"/>
  <c r="S2395" i="1"/>
  <c r="Z2395" i="1" s="1"/>
  <c r="S2396" i="1"/>
  <c r="Z2396" i="1" s="1"/>
  <c r="S2397" i="1"/>
  <c r="Z2397" i="1" s="1"/>
  <c r="S2398" i="1"/>
  <c r="Z2398" i="1" s="1"/>
  <c r="S2399" i="1"/>
  <c r="Z2399" i="1" s="1"/>
  <c r="S2400" i="1"/>
  <c r="Z2400" i="1" s="1"/>
  <c r="S2401" i="1"/>
  <c r="Z2401" i="1" s="1"/>
  <c r="S2402" i="1"/>
  <c r="Z2402" i="1" s="1"/>
  <c r="S2403" i="1"/>
  <c r="Z2403" i="1" s="1"/>
  <c r="S2404" i="1"/>
  <c r="Z2404" i="1" s="1"/>
  <c r="S2405" i="1"/>
  <c r="Z2405" i="1" s="1"/>
  <c r="S2406" i="1"/>
  <c r="Z2406" i="1" s="1"/>
  <c r="S2407" i="1"/>
  <c r="Z2407" i="1" s="1"/>
  <c r="S2408" i="1"/>
  <c r="Z2408" i="1" s="1"/>
  <c r="S2409" i="1"/>
  <c r="Z2409" i="1" s="1"/>
  <c r="S2410" i="1"/>
  <c r="Z2410" i="1" s="1"/>
  <c r="S2411" i="1"/>
  <c r="Z2411" i="1" s="1"/>
  <c r="S2412" i="1"/>
  <c r="Z2412" i="1" s="1"/>
  <c r="S2413" i="1"/>
  <c r="Z2413" i="1" s="1"/>
  <c r="S2414" i="1"/>
  <c r="Z2414" i="1" s="1"/>
  <c r="S2415" i="1"/>
  <c r="Z2415" i="1" s="1"/>
  <c r="S2416" i="1"/>
  <c r="Z2416" i="1" s="1"/>
  <c r="S2417" i="1"/>
  <c r="Z2417" i="1" s="1"/>
  <c r="S2418" i="1"/>
  <c r="Z2418" i="1" s="1"/>
  <c r="S2419" i="1"/>
  <c r="Z2419" i="1" s="1"/>
  <c r="S2420" i="1"/>
  <c r="Z2420" i="1" s="1"/>
  <c r="S2421" i="1"/>
  <c r="Z2421" i="1" s="1"/>
  <c r="S2422" i="1"/>
  <c r="Z2422" i="1" s="1"/>
  <c r="S2423" i="1"/>
  <c r="Z2423" i="1" s="1"/>
  <c r="S2424" i="1"/>
  <c r="Z2424" i="1" s="1"/>
  <c r="S2425" i="1"/>
  <c r="Z2425" i="1" s="1"/>
  <c r="S2426" i="1"/>
  <c r="Z2426" i="1" s="1"/>
  <c r="S2427" i="1"/>
  <c r="Z2427" i="1" s="1"/>
  <c r="S2428" i="1"/>
  <c r="Z2428" i="1" s="1"/>
  <c r="S2429" i="1"/>
  <c r="Z2429" i="1" s="1"/>
  <c r="S2430" i="1"/>
  <c r="Z2430" i="1" s="1"/>
  <c r="S2431" i="1"/>
  <c r="Z2431" i="1" s="1"/>
  <c r="S2432" i="1"/>
  <c r="Z2432" i="1" s="1"/>
  <c r="S2433" i="1"/>
  <c r="Z2433" i="1" s="1"/>
  <c r="S2434" i="1"/>
  <c r="Z2434" i="1" s="1"/>
  <c r="S2435" i="1"/>
  <c r="Z2435" i="1" s="1"/>
  <c r="S2436" i="1"/>
  <c r="Z2436" i="1" s="1"/>
  <c r="S2437" i="1"/>
  <c r="Z2437" i="1" s="1"/>
  <c r="S2438" i="1"/>
  <c r="Z2438" i="1" s="1"/>
  <c r="S2439" i="1"/>
  <c r="Z2439" i="1" s="1"/>
  <c r="S2440" i="1"/>
  <c r="Z2440" i="1" s="1"/>
  <c r="S2441" i="1"/>
  <c r="Z2441" i="1" s="1"/>
  <c r="S2442" i="1"/>
  <c r="Z2442" i="1" s="1"/>
  <c r="S2443" i="1"/>
  <c r="Z2443" i="1" s="1"/>
  <c r="S2444" i="1"/>
  <c r="Z2444" i="1" s="1"/>
  <c r="S2445" i="1"/>
  <c r="Z2445" i="1" s="1"/>
  <c r="S2446" i="1"/>
  <c r="Z2446" i="1" s="1"/>
  <c r="S2447" i="1"/>
  <c r="Z2447" i="1" s="1"/>
  <c r="S2448" i="1"/>
  <c r="Z2448" i="1" s="1"/>
  <c r="S2449" i="1"/>
  <c r="Z2449" i="1" s="1"/>
  <c r="S2450" i="1"/>
  <c r="Z2450" i="1" s="1"/>
  <c r="S2451" i="1"/>
  <c r="Z2451" i="1" s="1"/>
  <c r="S2452" i="1"/>
  <c r="Z2452" i="1" s="1"/>
  <c r="S2453" i="1"/>
  <c r="Z2453" i="1" s="1"/>
  <c r="S2454" i="1"/>
  <c r="Z2454" i="1" s="1"/>
  <c r="S2455" i="1"/>
  <c r="Z2455" i="1" s="1"/>
  <c r="S2456" i="1"/>
  <c r="Z2456" i="1" s="1"/>
  <c r="S2457" i="1"/>
  <c r="Z2457" i="1" s="1"/>
  <c r="S2458" i="1"/>
  <c r="Z2458" i="1" s="1"/>
  <c r="S2459" i="1"/>
  <c r="Z2459" i="1" s="1"/>
  <c r="S2460" i="1"/>
  <c r="Z2460" i="1" s="1"/>
  <c r="S2461" i="1"/>
  <c r="Z2461" i="1" s="1"/>
  <c r="S2462" i="1"/>
  <c r="Z2462" i="1" s="1"/>
  <c r="S2463" i="1"/>
  <c r="Z2463" i="1" s="1"/>
  <c r="S2464" i="1"/>
  <c r="Z2464" i="1" s="1"/>
  <c r="S2465" i="1"/>
  <c r="Z2465" i="1" s="1"/>
  <c r="S2466" i="1"/>
  <c r="Z2466" i="1" s="1"/>
  <c r="S2467" i="1"/>
  <c r="Z2467" i="1" s="1"/>
  <c r="S2468" i="1"/>
  <c r="Z2468" i="1" s="1"/>
  <c r="S2469" i="1"/>
  <c r="Z2469" i="1" s="1"/>
  <c r="S2470" i="1"/>
  <c r="Z2470" i="1" s="1"/>
  <c r="S2471" i="1"/>
  <c r="Z2471" i="1" s="1"/>
  <c r="S2472" i="1"/>
  <c r="Z2472" i="1" s="1"/>
  <c r="S2473" i="1"/>
  <c r="Z2473" i="1" s="1"/>
  <c r="S2474" i="1"/>
  <c r="Z2474" i="1" s="1"/>
  <c r="S2475" i="1"/>
  <c r="Z2475" i="1" s="1"/>
  <c r="S2476" i="1"/>
  <c r="Z2476" i="1" s="1"/>
  <c r="S2477" i="1"/>
  <c r="Z2477" i="1" s="1"/>
  <c r="S2478" i="1"/>
  <c r="Z2478" i="1" s="1"/>
  <c r="S2479" i="1"/>
  <c r="Z2479" i="1" s="1"/>
  <c r="S2480" i="1"/>
  <c r="Z2480" i="1" s="1"/>
  <c r="S2481" i="1"/>
  <c r="Z2481" i="1" s="1"/>
  <c r="S2482" i="1"/>
  <c r="Z2482" i="1" s="1"/>
  <c r="S2483" i="1"/>
  <c r="Z2483" i="1" s="1"/>
  <c r="S2484" i="1"/>
  <c r="Z2484" i="1" s="1"/>
  <c r="S2485" i="1"/>
  <c r="Z2485" i="1" s="1"/>
  <c r="S2486" i="1"/>
  <c r="Z2486" i="1" s="1"/>
  <c r="S2487" i="1"/>
  <c r="Z2487" i="1" s="1"/>
  <c r="S2488" i="1"/>
  <c r="Z2488" i="1" s="1"/>
  <c r="S2489" i="1"/>
  <c r="Z2489" i="1" s="1"/>
  <c r="S2490" i="1"/>
  <c r="Z2490" i="1" s="1"/>
  <c r="S2491" i="1"/>
  <c r="Z2491" i="1" s="1"/>
  <c r="S2492" i="1"/>
  <c r="Z2492" i="1" s="1"/>
  <c r="S2493" i="1"/>
  <c r="Z2493" i="1" s="1"/>
  <c r="S2494" i="1"/>
  <c r="Z2494" i="1" s="1"/>
  <c r="S2495" i="1"/>
  <c r="Z2495" i="1" s="1"/>
  <c r="S2496" i="1"/>
  <c r="Z2496" i="1" s="1"/>
  <c r="S2497" i="1"/>
  <c r="Z2497" i="1" s="1"/>
  <c r="S2498" i="1"/>
  <c r="Z2498" i="1" s="1"/>
  <c r="S2499" i="1"/>
  <c r="Z2499" i="1" s="1"/>
  <c r="S2500" i="1"/>
  <c r="Z2500" i="1" s="1"/>
  <c r="S2501" i="1"/>
  <c r="Z2501" i="1" s="1"/>
  <c r="S2502" i="1"/>
  <c r="Z2502" i="1" s="1"/>
  <c r="S2503" i="1"/>
  <c r="Z2503" i="1" s="1"/>
  <c r="S2504" i="1"/>
  <c r="Z2504" i="1" s="1"/>
  <c r="S2505" i="1"/>
  <c r="Z2505" i="1" s="1"/>
  <c r="S2506" i="1"/>
  <c r="Z2506" i="1" s="1"/>
  <c r="S2507" i="1"/>
  <c r="Z2507" i="1" s="1"/>
  <c r="S2508" i="1"/>
  <c r="Z2508" i="1" s="1"/>
  <c r="S2509" i="1"/>
  <c r="Z2509" i="1" s="1"/>
  <c r="S2510" i="1"/>
  <c r="Z2510" i="1" s="1"/>
  <c r="S2511" i="1"/>
  <c r="Z2511" i="1" s="1"/>
  <c r="S2512" i="1"/>
  <c r="Z2512" i="1" s="1"/>
  <c r="S2513" i="1"/>
  <c r="Z2513" i="1" s="1"/>
  <c r="S2514" i="1"/>
  <c r="Z2514" i="1" s="1"/>
  <c r="S2515" i="1"/>
  <c r="Z2515" i="1" s="1"/>
  <c r="S2516" i="1"/>
  <c r="Z2516" i="1" s="1"/>
  <c r="S2517" i="1"/>
  <c r="Z2517" i="1" s="1"/>
  <c r="S2518" i="1"/>
  <c r="Z2518" i="1" s="1"/>
  <c r="S2519" i="1"/>
  <c r="Z2519" i="1" s="1"/>
  <c r="S2520" i="1"/>
  <c r="Z2520" i="1" s="1"/>
  <c r="S2521" i="1"/>
  <c r="Z2521" i="1" s="1"/>
  <c r="S2522" i="1"/>
  <c r="Z2522" i="1" s="1"/>
  <c r="S2523" i="1"/>
  <c r="Z2523" i="1" s="1"/>
  <c r="S2524" i="1"/>
  <c r="Z2524" i="1" s="1"/>
  <c r="S2525" i="1"/>
  <c r="Z2525" i="1" s="1"/>
  <c r="S2526" i="1"/>
  <c r="Z2526" i="1" s="1"/>
  <c r="S2527" i="1"/>
  <c r="Z2527" i="1" s="1"/>
  <c r="S2528" i="1"/>
  <c r="Z2528" i="1" s="1"/>
  <c r="S2529" i="1"/>
  <c r="Z2529" i="1" s="1"/>
  <c r="S2530" i="1"/>
  <c r="Z2530" i="1" s="1"/>
  <c r="S2531" i="1"/>
  <c r="Z2531" i="1" s="1"/>
  <c r="S2532" i="1"/>
  <c r="Z2532" i="1" s="1"/>
  <c r="S2533" i="1"/>
  <c r="Z2533" i="1" s="1"/>
  <c r="S2534" i="1"/>
  <c r="Z2534" i="1" s="1"/>
  <c r="S2535" i="1"/>
  <c r="Z2535" i="1" s="1"/>
  <c r="S2536" i="1"/>
  <c r="Z2536" i="1" s="1"/>
  <c r="S2537" i="1"/>
  <c r="Z2537" i="1" s="1"/>
  <c r="S2538" i="1"/>
  <c r="Z2538" i="1" s="1"/>
  <c r="S2539" i="1"/>
  <c r="Z2539" i="1" s="1"/>
  <c r="S2540" i="1"/>
  <c r="Z2540" i="1" s="1"/>
  <c r="S2541" i="1"/>
  <c r="Z2541" i="1" s="1"/>
  <c r="S2542" i="1"/>
  <c r="Z2542" i="1" s="1"/>
  <c r="S2543" i="1"/>
  <c r="Z2543" i="1" s="1"/>
  <c r="S2544" i="1"/>
  <c r="Z2544" i="1" s="1"/>
  <c r="S2545" i="1"/>
  <c r="Z2545" i="1" s="1"/>
  <c r="S2546" i="1"/>
  <c r="Z2546" i="1" s="1"/>
  <c r="S2547" i="1"/>
  <c r="Z2547" i="1" s="1"/>
  <c r="S2548" i="1"/>
  <c r="Z2548" i="1" s="1"/>
  <c r="S2549" i="1"/>
  <c r="Z2549" i="1" s="1"/>
  <c r="S2550" i="1"/>
  <c r="Z2550" i="1" s="1"/>
  <c r="S2551" i="1"/>
  <c r="Z2551" i="1" s="1"/>
  <c r="S2552" i="1"/>
  <c r="Z2552" i="1" s="1"/>
  <c r="S2553" i="1"/>
  <c r="Z2553" i="1" s="1"/>
  <c r="S2554" i="1"/>
  <c r="Z2554" i="1" s="1"/>
  <c r="S2555" i="1"/>
  <c r="Z2555" i="1" s="1"/>
  <c r="S2556" i="1"/>
  <c r="Z2556" i="1" s="1"/>
  <c r="S2557" i="1"/>
  <c r="Z2557" i="1" s="1"/>
  <c r="S2558" i="1"/>
  <c r="Z2558" i="1" s="1"/>
  <c r="S2559" i="1"/>
  <c r="Z2559" i="1" s="1"/>
  <c r="S2560" i="1"/>
  <c r="Z2560" i="1" s="1"/>
  <c r="S2561" i="1"/>
  <c r="Z2561" i="1" s="1"/>
  <c r="S2562" i="1"/>
  <c r="Z2562" i="1" s="1"/>
  <c r="S2563" i="1"/>
  <c r="Z2563" i="1" s="1"/>
  <c r="S2564" i="1"/>
  <c r="Z2564" i="1" s="1"/>
  <c r="S2565" i="1"/>
  <c r="Z2565" i="1" s="1"/>
  <c r="S2566" i="1"/>
  <c r="Z2566" i="1" s="1"/>
  <c r="S2567" i="1"/>
  <c r="Z2567" i="1" s="1"/>
  <c r="S2568" i="1"/>
  <c r="Z2568" i="1" s="1"/>
  <c r="S2569" i="1"/>
  <c r="Z2569" i="1" s="1"/>
  <c r="S2570" i="1"/>
  <c r="Z2570" i="1" s="1"/>
  <c r="S2571" i="1"/>
  <c r="Z2571" i="1" s="1"/>
  <c r="S2572" i="1"/>
  <c r="Z2572" i="1" s="1"/>
  <c r="S2573" i="1"/>
  <c r="Z2573" i="1" s="1"/>
  <c r="S2574" i="1"/>
  <c r="Z2574" i="1" s="1"/>
  <c r="S2575" i="1"/>
  <c r="Z2575" i="1" s="1"/>
  <c r="S2576" i="1"/>
  <c r="Z2576" i="1" s="1"/>
  <c r="S2577" i="1"/>
  <c r="Z2577" i="1" s="1"/>
  <c r="S2578" i="1"/>
  <c r="Z2578" i="1" s="1"/>
  <c r="S2579" i="1"/>
  <c r="Z2579" i="1" s="1"/>
  <c r="S2580" i="1"/>
  <c r="Z2580" i="1" s="1"/>
  <c r="S2581" i="1"/>
  <c r="Z2581" i="1" s="1"/>
  <c r="S2582" i="1"/>
  <c r="Z2582" i="1" s="1"/>
  <c r="S2583" i="1"/>
  <c r="Z2583" i="1" s="1"/>
  <c r="S2584" i="1"/>
  <c r="Z2584" i="1" s="1"/>
  <c r="S2585" i="1"/>
  <c r="Z2585" i="1" s="1"/>
  <c r="S2586" i="1"/>
  <c r="Z2586" i="1" s="1"/>
  <c r="S2587" i="1"/>
  <c r="Z2587" i="1" s="1"/>
  <c r="S2588" i="1"/>
  <c r="Z2588" i="1" s="1"/>
  <c r="S2589" i="1"/>
  <c r="Z2589" i="1" s="1"/>
  <c r="S2590" i="1"/>
  <c r="Z2590" i="1" s="1"/>
  <c r="S2591" i="1"/>
  <c r="Z2591" i="1" s="1"/>
  <c r="S2592" i="1"/>
  <c r="Z2592" i="1" s="1"/>
  <c r="S2593" i="1"/>
  <c r="Z2593" i="1" s="1"/>
  <c r="S2594" i="1"/>
  <c r="Z2594" i="1" s="1"/>
  <c r="S2595" i="1"/>
  <c r="Z2595" i="1" s="1"/>
  <c r="S2596" i="1"/>
  <c r="Z2596" i="1" s="1"/>
  <c r="S2597" i="1"/>
  <c r="Z2597" i="1" s="1"/>
  <c r="S2598" i="1"/>
  <c r="Z2598" i="1" s="1"/>
  <c r="S2599" i="1"/>
  <c r="Z2599" i="1" s="1"/>
  <c r="S2600" i="1"/>
  <c r="Z2600" i="1" s="1"/>
  <c r="S2601" i="1"/>
  <c r="Z2601" i="1" s="1"/>
  <c r="S2602" i="1"/>
  <c r="Z2602" i="1" s="1"/>
  <c r="S2603" i="1"/>
  <c r="Z2603" i="1" s="1"/>
  <c r="S2604" i="1"/>
  <c r="Z2604" i="1" s="1"/>
  <c r="S2605" i="1"/>
  <c r="Z2605" i="1" s="1"/>
  <c r="S2606" i="1"/>
  <c r="Z2606" i="1" s="1"/>
  <c r="S2607" i="1"/>
  <c r="Z2607" i="1" s="1"/>
  <c r="S2608" i="1"/>
  <c r="Z2608" i="1" s="1"/>
  <c r="S2609" i="1"/>
  <c r="Z2609" i="1" s="1"/>
  <c r="S2610" i="1"/>
  <c r="Z2610" i="1" s="1"/>
  <c r="S2611" i="1"/>
  <c r="Z2611" i="1" s="1"/>
  <c r="S2612" i="1"/>
  <c r="Z2612" i="1" s="1"/>
  <c r="S2613" i="1"/>
  <c r="Z2613" i="1" s="1"/>
  <c r="S2614" i="1"/>
  <c r="Z2614" i="1" s="1"/>
  <c r="S2615" i="1"/>
  <c r="Z2615" i="1" s="1"/>
  <c r="S2616" i="1"/>
  <c r="Z2616" i="1" s="1"/>
  <c r="S2617" i="1"/>
  <c r="Z2617" i="1" s="1"/>
  <c r="S2618" i="1"/>
  <c r="Z2618" i="1" s="1"/>
  <c r="S2619" i="1"/>
  <c r="Z2619" i="1" s="1"/>
  <c r="S2620" i="1"/>
  <c r="Z2620" i="1" s="1"/>
  <c r="S2621" i="1"/>
  <c r="Z2621" i="1" s="1"/>
  <c r="S2622" i="1"/>
  <c r="Z2622" i="1" s="1"/>
  <c r="S2623" i="1"/>
  <c r="Z2623" i="1" s="1"/>
  <c r="S2624" i="1"/>
  <c r="Z2624" i="1" s="1"/>
  <c r="S2625" i="1"/>
  <c r="Z2625" i="1" s="1"/>
  <c r="S2626" i="1"/>
  <c r="Z2626" i="1" s="1"/>
  <c r="S2627" i="1"/>
  <c r="Z2627" i="1" s="1"/>
  <c r="S2628" i="1"/>
  <c r="Z2628" i="1" s="1"/>
  <c r="S2629" i="1"/>
  <c r="Z2629" i="1" s="1"/>
  <c r="S2630" i="1"/>
  <c r="Z2630" i="1" s="1"/>
  <c r="S2631" i="1"/>
  <c r="Z2631" i="1" s="1"/>
  <c r="S2632" i="1"/>
  <c r="Z2632" i="1" s="1"/>
  <c r="S2633" i="1"/>
  <c r="Z2633" i="1" s="1"/>
  <c r="S2634" i="1"/>
  <c r="Z2634" i="1" s="1"/>
  <c r="S2635" i="1"/>
  <c r="Z2635" i="1" s="1"/>
  <c r="S2636" i="1"/>
  <c r="Z2636" i="1" s="1"/>
  <c r="S2637" i="1"/>
  <c r="Z2637" i="1" s="1"/>
  <c r="S2638" i="1"/>
  <c r="Z2638" i="1" s="1"/>
  <c r="S2639" i="1"/>
  <c r="Z2639" i="1" s="1"/>
  <c r="S2640" i="1"/>
  <c r="Z2640" i="1" s="1"/>
  <c r="S2641" i="1"/>
  <c r="Z2641" i="1" s="1"/>
  <c r="S2642" i="1"/>
  <c r="Z2642" i="1" s="1"/>
  <c r="S2643" i="1"/>
  <c r="Z2643" i="1" s="1"/>
  <c r="S2644" i="1"/>
  <c r="Z2644" i="1" s="1"/>
  <c r="S2645" i="1"/>
  <c r="Z2645" i="1" s="1"/>
  <c r="S2646" i="1"/>
  <c r="Z2646" i="1" s="1"/>
  <c r="S2647" i="1"/>
  <c r="Z2647" i="1" s="1"/>
  <c r="S2648" i="1"/>
  <c r="Z2648" i="1" s="1"/>
  <c r="S2649" i="1"/>
  <c r="Z2649" i="1" s="1"/>
  <c r="S2650" i="1"/>
  <c r="Z2650" i="1" s="1"/>
  <c r="S2651" i="1"/>
  <c r="Z2651" i="1" s="1"/>
  <c r="S2652" i="1"/>
  <c r="Z2652" i="1" s="1"/>
  <c r="S2653" i="1"/>
  <c r="Z2653" i="1" s="1"/>
  <c r="S2654" i="1"/>
  <c r="Z2654" i="1" s="1"/>
  <c r="S2655" i="1"/>
  <c r="Z2655" i="1" s="1"/>
  <c r="S2656" i="1"/>
  <c r="Z2656" i="1" s="1"/>
  <c r="S2657" i="1"/>
  <c r="Z2657" i="1" s="1"/>
  <c r="S2658" i="1"/>
  <c r="Z2658" i="1" s="1"/>
  <c r="S2659" i="1"/>
  <c r="Z2659" i="1" s="1"/>
  <c r="S2660" i="1"/>
  <c r="Z2660" i="1" s="1"/>
  <c r="S2661" i="1"/>
  <c r="Z2661" i="1" s="1"/>
  <c r="S2662" i="1"/>
  <c r="Z2662" i="1" s="1"/>
  <c r="S2663" i="1"/>
  <c r="Z2663" i="1" s="1"/>
  <c r="S2664" i="1"/>
  <c r="Z2664" i="1" s="1"/>
  <c r="S2665" i="1"/>
  <c r="Z2665" i="1" s="1"/>
  <c r="S2666" i="1"/>
  <c r="Z2666" i="1" s="1"/>
  <c r="S2667" i="1"/>
  <c r="Z2667" i="1" s="1"/>
  <c r="S2668" i="1"/>
  <c r="Z2668" i="1" s="1"/>
  <c r="S2669" i="1"/>
  <c r="Z2669" i="1" s="1"/>
  <c r="S2670" i="1"/>
  <c r="Z2670" i="1" s="1"/>
  <c r="S2671" i="1"/>
  <c r="Z2671" i="1" s="1"/>
  <c r="S2672" i="1"/>
  <c r="Z2672" i="1" s="1"/>
  <c r="S2673" i="1"/>
  <c r="Z2673" i="1" s="1"/>
  <c r="S2674" i="1"/>
  <c r="Z2674" i="1" s="1"/>
  <c r="S2675" i="1"/>
  <c r="Z2675" i="1" s="1"/>
  <c r="S2676" i="1"/>
  <c r="Z2676" i="1" s="1"/>
  <c r="S2677" i="1"/>
  <c r="Z2677" i="1" s="1"/>
  <c r="S2678" i="1"/>
  <c r="Z2678" i="1" s="1"/>
  <c r="S2679" i="1"/>
  <c r="Z2679" i="1" s="1"/>
  <c r="S2680" i="1"/>
  <c r="Z2680" i="1" s="1"/>
  <c r="S2681" i="1"/>
  <c r="Z2681" i="1" s="1"/>
  <c r="S2682" i="1"/>
  <c r="Z2682" i="1" s="1"/>
  <c r="S2683" i="1"/>
  <c r="Z2683" i="1" s="1"/>
  <c r="S2684" i="1"/>
  <c r="Z2684" i="1" s="1"/>
  <c r="S2685" i="1"/>
  <c r="Z2685" i="1" s="1"/>
  <c r="S2686" i="1"/>
  <c r="Z2686" i="1" s="1"/>
  <c r="S2687" i="1"/>
  <c r="Z2687" i="1" s="1"/>
  <c r="S2688" i="1"/>
  <c r="Z2688" i="1" s="1"/>
  <c r="S2689" i="1"/>
  <c r="Z2689" i="1" s="1"/>
  <c r="S2690" i="1"/>
  <c r="Z2690" i="1" s="1"/>
  <c r="S2691" i="1"/>
  <c r="Z2691" i="1" s="1"/>
  <c r="S2692" i="1"/>
  <c r="Z2692" i="1" s="1"/>
  <c r="S2693" i="1"/>
  <c r="Z2693" i="1" s="1"/>
  <c r="S2694" i="1"/>
  <c r="Z2694" i="1" s="1"/>
  <c r="S2695" i="1"/>
  <c r="Z2695" i="1" s="1"/>
  <c r="S2696" i="1"/>
  <c r="Z2696" i="1" s="1"/>
  <c r="S2697" i="1"/>
  <c r="Z2697" i="1" s="1"/>
  <c r="S2698" i="1"/>
  <c r="Z2698" i="1" s="1"/>
  <c r="S2699" i="1"/>
  <c r="Z2699" i="1" s="1"/>
  <c r="S2700" i="1"/>
  <c r="Z2700" i="1" s="1"/>
  <c r="S2701" i="1"/>
  <c r="Z2701" i="1" s="1"/>
  <c r="S2702" i="1"/>
  <c r="Z2702" i="1" s="1"/>
  <c r="S2703" i="1"/>
  <c r="Z2703" i="1" s="1"/>
  <c r="S2704" i="1"/>
  <c r="Z2704" i="1" s="1"/>
  <c r="S2705" i="1"/>
  <c r="Z2705" i="1" s="1"/>
  <c r="S2706" i="1"/>
  <c r="Z2706" i="1" s="1"/>
  <c r="S2707" i="1"/>
  <c r="Z2707" i="1" s="1"/>
  <c r="S2708" i="1"/>
  <c r="Z2708" i="1" s="1"/>
  <c r="S2709" i="1"/>
  <c r="Z2709" i="1" s="1"/>
  <c r="S2710" i="1"/>
  <c r="Z2710" i="1" s="1"/>
  <c r="S2711" i="1"/>
  <c r="Z2711" i="1" s="1"/>
  <c r="S2712" i="1"/>
  <c r="Z2712" i="1" s="1"/>
  <c r="S2713" i="1"/>
  <c r="Z2713" i="1" s="1"/>
  <c r="S2714" i="1"/>
  <c r="Z2714" i="1" s="1"/>
  <c r="S2715" i="1"/>
  <c r="Z2715" i="1" s="1"/>
  <c r="S2716" i="1"/>
  <c r="Z2716" i="1" s="1"/>
  <c r="S2717" i="1"/>
  <c r="Z2717" i="1" s="1"/>
  <c r="S2718" i="1"/>
  <c r="Z2718" i="1" s="1"/>
  <c r="S2719" i="1"/>
  <c r="Z2719" i="1" s="1"/>
  <c r="S2720" i="1"/>
  <c r="Z2720" i="1" s="1"/>
  <c r="S2721" i="1"/>
  <c r="Z2721" i="1" s="1"/>
  <c r="S2722" i="1"/>
  <c r="Z2722" i="1" s="1"/>
  <c r="S2723" i="1"/>
  <c r="Z2723" i="1" s="1"/>
  <c r="S2724" i="1"/>
  <c r="Z2724" i="1" s="1"/>
  <c r="S2725" i="1"/>
  <c r="Z2725" i="1" s="1"/>
  <c r="S2726" i="1"/>
  <c r="Z2726" i="1" s="1"/>
  <c r="S2727" i="1"/>
  <c r="Z2727" i="1" s="1"/>
  <c r="S2728" i="1"/>
  <c r="Z2728" i="1" s="1"/>
  <c r="S2729" i="1"/>
  <c r="Z2729" i="1" s="1"/>
  <c r="S2730" i="1"/>
  <c r="Z2730" i="1" s="1"/>
  <c r="S2731" i="1"/>
  <c r="Z2731" i="1" s="1"/>
  <c r="S2732" i="1"/>
  <c r="Z2732" i="1" s="1"/>
  <c r="S2733" i="1"/>
  <c r="Z2733" i="1" s="1"/>
  <c r="S2734" i="1"/>
  <c r="Z2734" i="1" s="1"/>
  <c r="S2735" i="1"/>
  <c r="Z2735" i="1" s="1"/>
  <c r="S2736" i="1"/>
  <c r="Z2736" i="1" s="1"/>
  <c r="S2737" i="1"/>
  <c r="Z2737" i="1" s="1"/>
  <c r="S2738" i="1"/>
  <c r="Z2738" i="1" s="1"/>
  <c r="S2739" i="1"/>
  <c r="Z2739" i="1" s="1"/>
  <c r="S2740" i="1"/>
  <c r="Z2740" i="1" s="1"/>
  <c r="S2741" i="1"/>
  <c r="Z2741" i="1" s="1"/>
  <c r="S2742" i="1"/>
  <c r="Z2742" i="1" s="1"/>
  <c r="S2743" i="1"/>
  <c r="Z2743" i="1" s="1"/>
  <c r="S2744" i="1"/>
  <c r="Z2744" i="1" s="1"/>
  <c r="S2745" i="1"/>
  <c r="Z2745" i="1" s="1"/>
  <c r="S2746" i="1"/>
  <c r="Z2746" i="1" s="1"/>
  <c r="S2747" i="1"/>
  <c r="Z2747" i="1" s="1"/>
  <c r="S2748" i="1"/>
  <c r="Z2748" i="1" s="1"/>
  <c r="S2749" i="1"/>
  <c r="Z2749" i="1" s="1"/>
  <c r="S2750" i="1"/>
  <c r="Z2750" i="1" s="1"/>
  <c r="S2751" i="1"/>
  <c r="Z2751" i="1" s="1"/>
  <c r="S2752" i="1"/>
  <c r="Z2752" i="1" s="1"/>
  <c r="S2753" i="1"/>
  <c r="Z2753" i="1" s="1"/>
  <c r="S2754" i="1"/>
  <c r="Z2754" i="1" s="1"/>
  <c r="S2755" i="1"/>
  <c r="Z2755" i="1" s="1"/>
  <c r="S2756" i="1"/>
  <c r="Z2756" i="1" s="1"/>
  <c r="S2757" i="1"/>
  <c r="Z2757" i="1" s="1"/>
  <c r="S2758" i="1"/>
  <c r="Z2758" i="1" s="1"/>
  <c r="S2759" i="1"/>
  <c r="Z2759" i="1" s="1"/>
  <c r="S2760" i="1"/>
  <c r="Z2760" i="1" s="1"/>
  <c r="S2761" i="1"/>
  <c r="Z2761" i="1" s="1"/>
  <c r="S2762" i="1"/>
  <c r="Z2762" i="1" s="1"/>
  <c r="S2763" i="1"/>
  <c r="Z2763" i="1" s="1"/>
  <c r="S2764" i="1"/>
  <c r="Z2764" i="1" s="1"/>
  <c r="S2765" i="1"/>
  <c r="Z2765" i="1" s="1"/>
  <c r="S2766" i="1"/>
  <c r="Z2766" i="1" s="1"/>
  <c r="S2767" i="1"/>
  <c r="Z2767" i="1" s="1"/>
  <c r="S2768" i="1"/>
  <c r="Z2768" i="1" s="1"/>
  <c r="S2769" i="1"/>
  <c r="Z2769" i="1" s="1"/>
  <c r="S2770" i="1"/>
  <c r="Z2770" i="1" s="1"/>
  <c r="S2771" i="1"/>
  <c r="Z2771" i="1" s="1"/>
  <c r="S2772" i="1"/>
  <c r="Z2772" i="1" s="1"/>
  <c r="S2773" i="1"/>
  <c r="Z2773" i="1" s="1"/>
  <c r="S2774" i="1"/>
  <c r="Z2774" i="1" s="1"/>
  <c r="S2775" i="1"/>
  <c r="Z2775" i="1" s="1"/>
  <c r="S2776" i="1"/>
  <c r="Z2776" i="1" s="1"/>
  <c r="S2777" i="1"/>
  <c r="Z2777" i="1" s="1"/>
  <c r="S2778" i="1"/>
  <c r="Z2778" i="1" s="1"/>
  <c r="S2779" i="1"/>
  <c r="Z2779" i="1" s="1"/>
  <c r="S2780" i="1"/>
  <c r="Z2780" i="1" s="1"/>
  <c r="S2781" i="1"/>
  <c r="Z2781" i="1" s="1"/>
  <c r="S2782" i="1"/>
  <c r="Z2782" i="1" s="1"/>
  <c r="S2783" i="1"/>
  <c r="Z2783" i="1" s="1"/>
  <c r="S2784" i="1"/>
  <c r="Z2784" i="1" s="1"/>
  <c r="S2785" i="1"/>
  <c r="Z2785" i="1" s="1"/>
  <c r="S2786" i="1"/>
  <c r="Z2786" i="1" s="1"/>
  <c r="S2787" i="1"/>
  <c r="Z2787" i="1" s="1"/>
  <c r="S2788" i="1"/>
  <c r="Z2788" i="1" s="1"/>
  <c r="S2789" i="1"/>
  <c r="Z2789" i="1" s="1"/>
  <c r="S2790" i="1"/>
  <c r="Z2790" i="1" s="1"/>
  <c r="S2791" i="1"/>
  <c r="Z2791" i="1" s="1"/>
  <c r="S2792" i="1"/>
  <c r="Z2792" i="1" s="1"/>
  <c r="S2793" i="1"/>
  <c r="Z2793" i="1" s="1"/>
  <c r="S2794" i="1"/>
  <c r="Z2794" i="1" s="1"/>
  <c r="S2795" i="1"/>
  <c r="Z2795" i="1" s="1"/>
  <c r="S2796" i="1"/>
  <c r="Z2796" i="1" s="1"/>
  <c r="S2797" i="1"/>
  <c r="Z2797" i="1" s="1"/>
  <c r="S2798" i="1"/>
  <c r="Z2798" i="1" s="1"/>
  <c r="S2799" i="1"/>
  <c r="Z2799" i="1" s="1"/>
  <c r="S2800" i="1"/>
  <c r="Z2800" i="1" s="1"/>
  <c r="S2801" i="1"/>
  <c r="Z2801" i="1" s="1"/>
  <c r="S2802" i="1"/>
  <c r="Z2802" i="1" s="1"/>
  <c r="S2803" i="1"/>
  <c r="Z2803" i="1" s="1"/>
  <c r="S2804" i="1"/>
  <c r="Z2804" i="1" s="1"/>
  <c r="S2805" i="1"/>
  <c r="Z2805" i="1" s="1"/>
  <c r="S2806" i="1"/>
  <c r="Z2806" i="1" s="1"/>
  <c r="S2807" i="1"/>
  <c r="Z2807" i="1" s="1"/>
  <c r="S2808" i="1"/>
  <c r="Z2808" i="1" s="1"/>
  <c r="S2809" i="1"/>
  <c r="Z2809" i="1" s="1"/>
  <c r="S2810" i="1"/>
  <c r="Z2810" i="1" s="1"/>
  <c r="S2811" i="1"/>
  <c r="Z2811" i="1" s="1"/>
  <c r="S2812" i="1"/>
  <c r="Z2812" i="1" s="1"/>
  <c r="S2813" i="1"/>
  <c r="Z2813" i="1" s="1"/>
  <c r="S2814" i="1"/>
  <c r="Z2814" i="1" s="1"/>
  <c r="S2815" i="1"/>
  <c r="Z2815" i="1" s="1"/>
  <c r="S2816" i="1"/>
  <c r="Z2816" i="1" s="1"/>
  <c r="S2817" i="1"/>
  <c r="Z2817" i="1" s="1"/>
  <c r="S2818" i="1"/>
  <c r="Z2818" i="1" s="1"/>
  <c r="S2819" i="1"/>
  <c r="Z2819" i="1" s="1"/>
  <c r="S2820" i="1"/>
  <c r="Z2820" i="1" s="1"/>
  <c r="S2821" i="1"/>
  <c r="Z2821" i="1" s="1"/>
  <c r="S2822" i="1"/>
  <c r="Z2822" i="1" s="1"/>
  <c r="S2823" i="1"/>
  <c r="Z2823" i="1" s="1"/>
  <c r="S2824" i="1"/>
  <c r="Z2824" i="1" s="1"/>
  <c r="S2825" i="1"/>
  <c r="Z2825" i="1" s="1"/>
  <c r="S2826" i="1"/>
  <c r="Z2826" i="1" s="1"/>
  <c r="S2827" i="1"/>
  <c r="Z2827" i="1" s="1"/>
  <c r="S2828" i="1"/>
  <c r="Z2828" i="1" s="1"/>
  <c r="S2829" i="1"/>
  <c r="Z2829" i="1" s="1"/>
  <c r="S2830" i="1"/>
  <c r="Z2830" i="1" s="1"/>
  <c r="S2831" i="1"/>
  <c r="Z2831" i="1" s="1"/>
  <c r="S2832" i="1"/>
  <c r="Z2832" i="1" s="1"/>
  <c r="S2833" i="1"/>
  <c r="Z2833" i="1" s="1"/>
  <c r="S2834" i="1"/>
  <c r="Z2834" i="1" s="1"/>
  <c r="S2835" i="1"/>
  <c r="Z2835" i="1" s="1"/>
  <c r="S2836" i="1"/>
  <c r="Z2836" i="1" s="1"/>
  <c r="S2837" i="1"/>
  <c r="Z2837" i="1" s="1"/>
  <c r="S2838" i="1"/>
  <c r="Z2838" i="1" s="1"/>
  <c r="S2839" i="1"/>
  <c r="Z2839" i="1" s="1"/>
  <c r="S2840" i="1"/>
  <c r="Z2840" i="1" s="1"/>
  <c r="S2841" i="1"/>
  <c r="Z2841" i="1" s="1"/>
  <c r="S2842" i="1"/>
  <c r="Z2842" i="1" s="1"/>
  <c r="S2843" i="1"/>
  <c r="Z2843" i="1" s="1"/>
  <c r="S2844" i="1"/>
  <c r="Z2844" i="1" s="1"/>
  <c r="S2845" i="1"/>
  <c r="Z2845" i="1" s="1"/>
  <c r="S2846" i="1"/>
  <c r="Z2846" i="1" s="1"/>
  <c r="S2847" i="1"/>
  <c r="Z2847" i="1" s="1"/>
  <c r="S2848" i="1"/>
  <c r="Z2848" i="1" s="1"/>
  <c r="S2849" i="1"/>
  <c r="Z2849" i="1" s="1"/>
  <c r="S2850" i="1"/>
  <c r="Z2850" i="1" s="1"/>
  <c r="S2851" i="1"/>
  <c r="Z2851" i="1" s="1"/>
  <c r="S2852" i="1"/>
  <c r="Z2852" i="1" s="1"/>
  <c r="S2853" i="1"/>
  <c r="Z2853" i="1" s="1"/>
  <c r="S2854" i="1"/>
  <c r="Z2854" i="1" s="1"/>
  <c r="S2855" i="1"/>
  <c r="Z2855" i="1" s="1"/>
  <c r="S2856" i="1"/>
  <c r="Z2856" i="1" s="1"/>
  <c r="S2857" i="1"/>
  <c r="Z2857" i="1" s="1"/>
  <c r="S2858" i="1"/>
  <c r="Z2858" i="1" s="1"/>
  <c r="S2859" i="1"/>
  <c r="Z2859" i="1" s="1"/>
  <c r="S2860" i="1"/>
  <c r="Z2860" i="1" s="1"/>
  <c r="S2861" i="1"/>
  <c r="Z2861" i="1" s="1"/>
  <c r="S2862" i="1"/>
  <c r="Z2862" i="1" s="1"/>
  <c r="S2863" i="1"/>
  <c r="Z2863" i="1" s="1"/>
  <c r="S2864" i="1"/>
  <c r="Z2864" i="1" s="1"/>
  <c r="S2865" i="1"/>
  <c r="Z2865" i="1" s="1"/>
  <c r="S2866" i="1"/>
  <c r="Z2866" i="1" s="1"/>
  <c r="S2867" i="1"/>
  <c r="Z2867" i="1" s="1"/>
  <c r="S2868" i="1"/>
  <c r="Z2868" i="1" s="1"/>
  <c r="S2869" i="1"/>
  <c r="Z2869" i="1" s="1"/>
  <c r="S2870" i="1"/>
  <c r="Z2870" i="1" s="1"/>
  <c r="S2871" i="1"/>
  <c r="Z2871" i="1" s="1"/>
  <c r="S2872" i="1"/>
  <c r="Z2872" i="1" s="1"/>
  <c r="S2873" i="1"/>
  <c r="Z2873" i="1" s="1"/>
  <c r="S2874" i="1"/>
  <c r="Z2874" i="1" s="1"/>
  <c r="S2875" i="1"/>
  <c r="Z2875" i="1" s="1"/>
  <c r="S2876" i="1"/>
  <c r="Z2876" i="1" s="1"/>
  <c r="S2877" i="1"/>
  <c r="Z2877" i="1" s="1"/>
  <c r="S2878" i="1"/>
  <c r="Z2878" i="1" s="1"/>
  <c r="S2879" i="1"/>
  <c r="Z2879" i="1" s="1"/>
  <c r="S2880" i="1"/>
  <c r="Z2880" i="1" s="1"/>
  <c r="S2881" i="1"/>
  <c r="Z2881" i="1" s="1"/>
  <c r="S2882" i="1"/>
  <c r="Z2882" i="1" s="1"/>
  <c r="S2883" i="1"/>
  <c r="Z2883" i="1" s="1"/>
  <c r="S2884" i="1"/>
  <c r="Z2884" i="1" s="1"/>
  <c r="S2885" i="1"/>
  <c r="Z2885" i="1" s="1"/>
  <c r="S2886" i="1"/>
  <c r="Z2886" i="1" s="1"/>
  <c r="S2887" i="1"/>
  <c r="Z2887" i="1" s="1"/>
  <c r="S2888" i="1"/>
  <c r="Z2888" i="1" s="1"/>
  <c r="S2889" i="1"/>
  <c r="Z2889" i="1" s="1"/>
  <c r="S2890" i="1"/>
  <c r="Z2890" i="1" s="1"/>
  <c r="S2891" i="1"/>
  <c r="Z2891" i="1" s="1"/>
  <c r="S2892" i="1"/>
  <c r="Z2892" i="1" s="1"/>
  <c r="S2893" i="1"/>
  <c r="Z2893" i="1" s="1"/>
  <c r="S2894" i="1"/>
  <c r="Z2894" i="1" s="1"/>
  <c r="S2895" i="1"/>
  <c r="Z2895" i="1" s="1"/>
  <c r="S2896" i="1"/>
  <c r="Z2896" i="1" s="1"/>
  <c r="S2897" i="1"/>
  <c r="Z2897" i="1" s="1"/>
  <c r="S2898" i="1"/>
  <c r="Z2898" i="1" s="1"/>
  <c r="S2899" i="1"/>
  <c r="Z2899" i="1" s="1"/>
  <c r="S2900" i="1"/>
  <c r="Z2900" i="1" s="1"/>
  <c r="S2901" i="1"/>
  <c r="Z2901" i="1" s="1"/>
  <c r="S2902" i="1"/>
  <c r="Z2902" i="1" s="1"/>
  <c r="S2903" i="1"/>
  <c r="Z2903" i="1" s="1"/>
  <c r="S2904" i="1"/>
  <c r="Z2904" i="1" s="1"/>
  <c r="S2905" i="1"/>
  <c r="Z2905" i="1" s="1"/>
  <c r="S2906" i="1"/>
  <c r="Z2906" i="1" s="1"/>
  <c r="S2907" i="1"/>
  <c r="Z2907" i="1" s="1"/>
  <c r="S2908" i="1"/>
  <c r="Z2908" i="1" s="1"/>
  <c r="S2909" i="1"/>
  <c r="Z2909" i="1" s="1"/>
  <c r="S2910" i="1"/>
  <c r="Z2910" i="1" s="1"/>
  <c r="S2911" i="1"/>
  <c r="Z2911" i="1" s="1"/>
  <c r="S2912" i="1"/>
  <c r="Z2912" i="1" s="1"/>
  <c r="S2913" i="1"/>
  <c r="Z2913" i="1" s="1"/>
  <c r="S2914" i="1"/>
  <c r="Z2914" i="1" s="1"/>
  <c r="S2915" i="1"/>
  <c r="Z2915" i="1" s="1"/>
  <c r="S2916" i="1"/>
  <c r="Z2916" i="1" s="1"/>
  <c r="S2917" i="1"/>
  <c r="Z2917" i="1" s="1"/>
  <c r="S2918" i="1"/>
  <c r="Z2918" i="1" s="1"/>
  <c r="S2919" i="1"/>
  <c r="Z2919" i="1" s="1"/>
  <c r="S2920" i="1"/>
  <c r="Z2920" i="1" s="1"/>
  <c r="S2921" i="1"/>
  <c r="Z2921" i="1" s="1"/>
  <c r="S2922" i="1"/>
  <c r="Z2922" i="1" s="1"/>
  <c r="S2923" i="1"/>
  <c r="Z2923" i="1" s="1"/>
  <c r="S2924" i="1"/>
  <c r="Z2924" i="1" s="1"/>
  <c r="S2925" i="1"/>
  <c r="Z2925" i="1" s="1"/>
  <c r="S2926" i="1"/>
  <c r="Z2926" i="1" s="1"/>
  <c r="S2927" i="1"/>
  <c r="Z2927" i="1" s="1"/>
  <c r="S2928" i="1"/>
  <c r="Z2928" i="1" s="1"/>
  <c r="S2929" i="1"/>
  <c r="Z2929" i="1" s="1"/>
  <c r="S2930" i="1"/>
  <c r="Z2930" i="1" s="1"/>
  <c r="S2931" i="1"/>
  <c r="Z2931" i="1" s="1"/>
  <c r="S2932" i="1"/>
  <c r="Z2932" i="1" s="1"/>
  <c r="S2933" i="1"/>
  <c r="Z2933" i="1" s="1"/>
  <c r="S2934" i="1"/>
  <c r="Z2934" i="1" s="1"/>
  <c r="S2935" i="1"/>
  <c r="Z2935" i="1" s="1"/>
  <c r="S2936" i="1"/>
  <c r="Z2936" i="1" s="1"/>
  <c r="S2937" i="1"/>
  <c r="Z2937" i="1" s="1"/>
  <c r="S2938" i="1"/>
  <c r="Z2938" i="1" s="1"/>
  <c r="S2939" i="1"/>
  <c r="Z2939" i="1" s="1"/>
  <c r="S2940" i="1"/>
  <c r="Z2940" i="1" s="1"/>
  <c r="S2941" i="1"/>
  <c r="Z2941" i="1" s="1"/>
  <c r="S2942" i="1"/>
  <c r="Z2942" i="1" s="1"/>
  <c r="S2943" i="1"/>
  <c r="Z2943" i="1" s="1"/>
  <c r="S2944" i="1"/>
  <c r="Z2944" i="1" s="1"/>
  <c r="S2945" i="1"/>
  <c r="Z2945" i="1" s="1"/>
  <c r="S2946" i="1"/>
  <c r="Z2946" i="1" s="1"/>
  <c r="S2947" i="1"/>
  <c r="Z2947" i="1" s="1"/>
  <c r="S2948" i="1"/>
  <c r="Z2948" i="1" s="1"/>
  <c r="S2949" i="1"/>
  <c r="Z2949" i="1" s="1"/>
  <c r="S2950" i="1"/>
  <c r="Z2950" i="1" s="1"/>
  <c r="S2951" i="1"/>
  <c r="Z2951" i="1" s="1"/>
  <c r="S2952" i="1"/>
  <c r="Z2952" i="1" s="1"/>
  <c r="S2953" i="1"/>
  <c r="Z2953" i="1" s="1"/>
  <c r="S2954" i="1"/>
  <c r="Z2954" i="1" s="1"/>
  <c r="S2955" i="1"/>
  <c r="Z2955" i="1" s="1"/>
  <c r="S2956" i="1"/>
  <c r="Z2956" i="1" s="1"/>
  <c r="S2957" i="1"/>
  <c r="Z2957" i="1" s="1"/>
  <c r="S2958" i="1"/>
  <c r="Z2958" i="1" s="1"/>
  <c r="S2959" i="1"/>
  <c r="Z2959" i="1" s="1"/>
  <c r="S2960" i="1"/>
  <c r="Z2960" i="1" s="1"/>
  <c r="S2961" i="1"/>
  <c r="Z2961" i="1" s="1"/>
  <c r="S2962" i="1"/>
  <c r="Z2962" i="1" s="1"/>
  <c r="S2963" i="1"/>
  <c r="Z2963" i="1" s="1"/>
  <c r="S2964" i="1"/>
  <c r="Z2964" i="1" s="1"/>
  <c r="S2965" i="1"/>
  <c r="Z2965" i="1" s="1"/>
  <c r="S2966" i="1"/>
  <c r="Z2966" i="1" s="1"/>
  <c r="S2967" i="1"/>
  <c r="Z2967" i="1" s="1"/>
  <c r="S2968" i="1"/>
  <c r="Z2968" i="1" s="1"/>
  <c r="S2969" i="1"/>
  <c r="Z2969" i="1" s="1"/>
  <c r="S2970" i="1"/>
  <c r="Z2970" i="1" s="1"/>
  <c r="S2971" i="1"/>
  <c r="Z2971" i="1" s="1"/>
  <c r="S2972" i="1"/>
  <c r="Z2972" i="1" s="1"/>
  <c r="S2973" i="1"/>
  <c r="Z2973" i="1" s="1"/>
  <c r="S2974" i="1"/>
  <c r="Z2974" i="1" s="1"/>
  <c r="S2975" i="1"/>
  <c r="Z2975" i="1" s="1"/>
  <c r="S2976" i="1"/>
  <c r="Z2976" i="1" s="1"/>
  <c r="S2977" i="1"/>
  <c r="Z2977" i="1" s="1"/>
  <c r="S2978" i="1"/>
  <c r="Z2978" i="1" s="1"/>
  <c r="S2979" i="1"/>
  <c r="Z2979" i="1" s="1"/>
  <c r="S2980" i="1"/>
  <c r="Z2980" i="1" s="1"/>
  <c r="S2981" i="1"/>
  <c r="Z2981" i="1" s="1"/>
  <c r="S2982" i="1"/>
  <c r="Z2982" i="1" s="1"/>
  <c r="S2983" i="1"/>
  <c r="Z2983" i="1" s="1"/>
  <c r="S2984" i="1"/>
  <c r="Z2984" i="1" s="1"/>
  <c r="S2985" i="1"/>
  <c r="Z2985" i="1" s="1"/>
  <c r="S2986" i="1"/>
  <c r="Z2986" i="1" s="1"/>
  <c r="S2987" i="1"/>
  <c r="Z2987" i="1" s="1"/>
  <c r="S2988" i="1"/>
  <c r="Z2988" i="1" s="1"/>
  <c r="S2989" i="1"/>
  <c r="Z2989" i="1" s="1"/>
  <c r="S2990" i="1"/>
  <c r="Z2990" i="1" s="1"/>
  <c r="S2991" i="1"/>
  <c r="Z2991" i="1" s="1"/>
  <c r="S2992" i="1"/>
  <c r="Z2992" i="1" s="1"/>
  <c r="S2993" i="1"/>
  <c r="Z2993" i="1" s="1"/>
  <c r="S2994" i="1"/>
  <c r="Z2994" i="1" s="1"/>
  <c r="S2995" i="1"/>
  <c r="Z2995" i="1" s="1"/>
  <c r="S2996" i="1"/>
  <c r="Z2996" i="1" s="1"/>
  <c r="S2997" i="1"/>
  <c r="Z2997" i="1" s="1"/>
  <c r="S2998" i="1"/>
  <c r="Z2998" i="1" s="1"/>
  <c r="S2999" i="1"/>
  <c r="Z2999" i="1" s="1"/>
  <c r="S3000" i="1"/>
  <c r="Z3000" i="1" s="1"/>
  <c r="S3001" i="1"/>
  <c r="Z3001" i="1" s="1"/>
  <c r="S3002" i="1"/>
  <c r="Z3002" i="1" s="1"/>
  <c r="S3003" i="1"/>
  <c r="Z3003" i="1" s="1"/>
  <c r="S3004" i="1"/>
  <c r="Z3004" i="1" s="1"/>
  <c r="S3005" i="1"/>
  <c r="Z3005" i="1" s="1"/>
  <c r="S3006" i="1"/>
  <c r="Z3006" i="1" s="1"/>
  <c r="S3007" i="1"/>
  <c r="Z3007" i="1" s="1"/>
  <c r="S3008" i="1"/>
  <c r="Z3008" i="1" s="1"/>
  <c r="S3009" i="1"/>
  <c r="Z3009" i="1" s="1"/>
  <c r="S3010" i="1"/>
  <c r="Z3010" i="1" s="1"/>
  <c r="S3011" i="1"/>
  <c r="Z3011" i="1" s="1"/>
  <c r="S3012" i="1"/>
  <c r="Z3012" i="1" s="1"/>
  <c r="S3013" i="1"/>
  <c r="Z3013" i="1" s="1"/>
  <c r="S3014" i="1"/>
  <c r="Z3014" i="1" s="1"/>
  <c r="S3015" i="1"/>
  <c r="Z3015" i="1" s="1"/>
  <c r="S3016" i="1"/>
  <c r="Z3016" i="1" s="1"/>
  <c r="S3017" i="1"/>
  <c r="Z3017" i="1" s="1"/>
  <c r="S3018" i="1"/>
  <c r="Z3018" i="1" s="1"/>
  <c r="S3019" i="1"/>
  <c r="Z3019" i="1" s="1"/>
  <c r="S3020" i="1"/>
  <c r="Z3020" i="1" s="1"/>
  <c r="S3021" i="1"/>
  <c r="Z3021" i="1" s="1"/>
  <c r="S3022" i="1"/>
  <c r="Z3022" i="1" s="1"/>
  <c r="S3023" i="1"/>
  <c r="Z3023" i="1" s="1"/>
  <c r="S3024" i="1"/>
  <c r="Z3024" i="1" s="1"/>
  <c r="S3025" i="1"/>
  <c r="Z3025" i="1" s="1"/>
  <c r="S3026" i="1"/>
  <c r="Z3026" i="1" s="1"/>
  <c r="S3027" i="1"/>
  <c r="Z3027" i="1" s="1"/>
  <c r="S3028" i="1"/>
  <c r="Z3028" i="1" s="1"/>
  <c r="S3029" i="1"/>
  <c r="Z3029" i="1" s="1"/>
  <c r="S3030" i="1"/>
  <c r="Z3030" i="1" s="1"/>
  <c r="S3031" i="1"/>
  <c r="Z3031" i="1" s="1"/>
  <c r="S3032" i="1"/>
  <c r="Z3032" i="1" s="1"/>
  <c r="S3033" i="1"/>
  <c r="Z3033" i="1" s="1"/>
  <c r="S3034" i="1"/>
  <c r="Z3034" i="1" s="1"/>
  <c r="S3035" i="1"/>
  <c r="Z3035" i="1" s="1"/>
  <c r="S3036" i="1"/>
  <c r="Z3036" i="1" s="1"/>
  <c r="S3037" i="1"/>
  <c r="Z3037" i="1" s="1"/>
  <c r="S3038" i="1"/>
  <c r="Z3038" i="1" s="1"/>
  <c r="S3039" i="1"/>
  <c r="Z3039" i="1" s="1"/>
  <c r="S3040" i="1"/>
  <c r="Z3040" i="1" s="1"/>
  <c r="S3041" i="1"/>
  <c r="Z3041" i="1" s="1"/>
  <c r="S3042" i="1"/>
  <c r="Z3042" i="1" s="1"/>
  <c r="S3043" i="1"/>
  <c r="Z3043" i="1" s="1"/>
  <c r="S3044" i="1"/>
  <c r="Z3044" i="1" s="1"/>
  <c r="S3045" i="1"/>
  <c r="Z3045" i="1" s="1"/>
  <c r="S3046" i="1"/>
  <c r="Z3046" i="1" s="1"/>
  <c r="S3047" i="1"/>
  <c r="Z3047" i="1" s="1"/>
  <c r="S3048" i="1"/>
  <c r="Z3048" i="1" s="1"/>
  <c r="S3049" i="1"/>
  <c r="Z3049" i="1" s="1"/>
  <c r="S3050" i="1"/>
  <c r="Z3050" i="1" s="1"/>
  <c r="S3051" i="1"/>
  <c r="Z3051" i="1" s="1"/>
  <c r="S3052" i="1"/>
  <c r="Z3052" i="1" s="1"/>
  <c r="S3053" i="1"/>
  <c r="Z3053" i="1" s="1"/>
  <c r="S3054" i="1"/>
  <c r="Z3054" i="1" s="1"/>
  <c r="S3055" i="1"/>
  <c r="Z3055" i="1" s="1"/>
  <c r="S3056" i="1"/>
  <c r="Z3056" i="1" s="1"/>
  <c r="S3057" i="1"/>
  <c r="Z3057" i="1" s="1"/>
  <c r="S3058" i="1"/>
  <c r="Z3058" i="1" s="1"/>
  <c r="S3059" i="1"/>
  <c r="Z3059" i="1" s="1"/>
  <c r="S3060" i="1"/>
  <c r="Z3060" i="1" s="1"/>
  <c r="S3061" i="1"/>
  <c r="Z3061" i="1" s="1"/>
  <c r="S3062" i="1"/>
  <c r="Z3062" i="1" s="1"/>
  <c r="S3063" i="1"/>
  <c r="Z3063" i="1" s="1"/>
  <c r="S3064" i="1"/>
  <c r="Z3064" i="1" s="1"/>
  <c r="S3065" i="1"/>
  <c r="Z3065" i="1" s="1"/>
  <c r="S3066" i="1"/>
  <c r="Z3066" i="1" s="1"/>
  <c r="S3067" i="1"/>
  <c r="Z3067" i="1" s="1"/>
  <c r="S3068" i="1"/>
  <c r="Z3068" i="1" s="1"/>
  <c r="S3069" i="1"/>
  <c r="Z3069" i="1" s="1"/>
  <c r="S3070" i="1"/>
  <c r="Z3070" i="1" s="1"/>
  <c r="S3071" i="1"/>
  <c r="Z3071" i="1" s="1"/>
  <c r="S3072" i="1"/>
  <c r="Z3072" i="1" s="1"/>
  <c r="S3073" i="1"/>
  <c r="Z3073" i="1" s="1"/>
  <c r="S3074" i="1"/>
  <c r="Z3074" i="1" s="1"/>
  <c r="S3075" i="1"/>
  <c r="Z3075" i="1" s="1"/>
  <c r="S3076" i="1"/>
  <c r="Z3076" i="1" s="1"/>
  <c r="S3077" i="1"/>
  <c r="Z3077" i="1" s="1"/>
  <c r="S3078" i="1"/>
  <c r="Z3078" i="1" s="1"/>
  <c r="S3079" i="1"/>
  <c r="Z3079" i="1" s="1"/>
  <c r="S3080" i="1"/>
  <c r="Z3080" i="1" s="1"/>
  <c r="S3081" i="1"/>
  <c r="Z3081" i="1" s="1"/>
  <c r="S3082" i="1"/>
  <c r="Z3082" i="1" s="1"/>
  <c r="S3083" i="1"/>
  <c r="Z3083" i="1" s="1"/>
  <c r="S3084" i="1"/>
  <c r="Z3084" i="1" s="1"/>
  <c r="S3085" i="1"/>
  <c r="Z3085" i="1" s="1"/>
  <c r="S3086" i="1"/>
  <c r="Z3086" i="1" s="1"/>
  <c r="S3087" i="1"/>
  <c r="Z3087" i="1" s="1"/>
  <c r="S3088" i="1"/>
  <c r="Z3088" i="1" s="1"/>
  <c r="S3089" i="1"/>
  <c r="Z3089" i="1" s="1"/>
  <c r="S3090" i="1"/>
  <c r="Z3090" i="1" s="1"/>
  <c r="S3091" i="1"/>
  <c r="Z3091" i="1" s="1"/>
  <c r="S3092" i="1"/>
  <c r="Z3092" i="1" s="1"/>
  <c r="S3093" i="1"/>
  <c r="Z3093" i="1" s="1"/>
  <c r="S3094" i="1"/>
  <c r="Z3094" i="1" s="1"/>
  <c r="S3095" i="1"/>
  <c r="Z3095" i="1" s="1"/>
  <c r="S3096" i="1"/>
  <c r="Z3096" i="1" s="1"/>
  <c r="S3097" i="1"/>
  <c r="Z3097" i="1" s="1"/>
  <c r="S3098" i="1"/>
  <c r="Z3098" i="1" s="1"/>
  <c r="S3099" i="1"/>
  <c r="Z3099" i="1" s="1"/>
  <c r="S3100" i="1"/>
  <c r="Z3100" i="1" s="1"/>
  <c r="S3101" i="1"/>
  <c r="Z3101" i="1" s="1"/>
  <c r="S3102" i="1"/>
  <c r="Z3102" i="1" s="1"/>
  <c r="S3103" i="1"/>
  <c r="Z3103" i="1" s="1"/>
  <c r="S3104" i="1"/>
  <c r="Z3104" i="1" s="1"/>
  <c r="S3105" i="1"/>
  <c r="Z3105" i="1" s="1"/>
  <c r="S3106" i="1"/>
  <c r="Z3106" i="1" s="1"/>
  <c r="S3107" i="1"/>
  <c r="Z3107" i="1" s="1"/>
  <c r="S3108" i="1"/>
  <c r="Z3108" i="1" s="1"/>
  <c r="S3109" i="1"/>
  <c r="Z3109" i="1" s="1"/>
  <c r="S3110" i="1"/>
  <c r="Z3110" i="1" s="1"/>
  <c r="S3111" i="1"/>
  <c r="Z3111" i="1" s="1"/>
  <c r="S3112" i="1"/>
  <c r="Z3112" i="1" s="1"/>
  <c r="S3113" i="1"/>
  <c r="Z3113" i="1" s="1"/>
  <c r="S3114" i="1"/>
  <c r="Z3114" i="1" s="1"/>
  <c r="S3115" i="1"/>
  <c r="Z3115" i="1" s="1"/>
  <c r="S3116" i="1"/>
  <c r="Z3116" i="1" s="1"/>
  <c r="S3117" i="1"/>
  <c r="Z3117" i="1" s="1"/>
  <c r="S3118" i="1"/>
  <c r="Z3118" i="1" s="1"/>
  <c r="S3119" i="1"/>
  <c r="Z3119" i="1" s="1"/>
  <c r="S3120" i="1"/>
  <c r="Z3120" i="1" s="1"/>
  <c r="S3121" i="1"/>
  <c r="Z3121" i="1" s="1"/>
  <c r="S3122" i="1"/>
  <c r="Z3122" i="1" s="1"/>
  <c r="S3123" i="1"/>
  <c r="Z3123" i="1" s="1"/>
  <c r="S3124" i="1"/>
  <c r="Z3124" i="1" s="1"/>
  <c r="S3125" i="1"/>
  <c r="Z3125" i="1" s="1"/>
  <c r="S3126" i="1"/>
  <c r="Z3126" i="1" s="1"/>
  <c r="S3127" i="1"/>
  <c r="Z3127" i="1" s="1"/>
  <c r="S3128" i="1"/>
  <c r="Z3128" i="1" s="1"/>
  <c r="S3129" i="1"/>
  <c r="Z3129" i="1" s="1"/>
  <c r="S3130" i="1"/>
  <c r="Z3130" i="1" s="1"/>
  <c r="S3131" i="1"/>
  <c r="Z3131" i="1" s="1"/>
  <c r="S3132" i="1"/>
  <c r="Z3132" i="1" s="1"/>
  <c r="S3133" i="1"/>
  <c r="Z3133" i="1" s="1"/>
  <c r="S3134" i="1"/>
  <c r="Z3134" i="1" s="1"/>
  <c r="S3135" i="1"/>
  <c r="Z3135" i="1" s="1"/>
  <c r="S3136" i="1"/>
  <c r="Z3136" i="1" s="1"/>
  <c r="S3137" i="1"/>
  <c r="Z3137" i="1" s="1"/>
  <c r="S3138" i="1"/>
  <c r="Z3138" i="1" s="1"/>
  <c r="S3139" i="1"/>
  <c r="Z3139" i="1" s="1"/>
  <c r="S3140" i="1"/>
  <c r="Z3140" i="1" s="1"/>
  <c r="S3141" i="1"/>
  <c r="Z3141" i="1" s="1"/>
  <c r="S3142" i="1"/>
  <c r="Z3142" i="1" s="1"/>
  <c r="S3143" i="1"/>
  <c r="Z3143" i="1" s="1"/>
  <c r="S3144" i="1"/>
  <c r="Z3144" i="1" s="1"/>
  <c r="S3145" i="1"/>
  <c r="Z3145" i="1" s="1"/>
  <c r="S3146" i="1"/>
  <c r="Z3146" i="1" s="1"/>
  <c r="S3147" i="1"/>
  <c r="Z3147" i="1" s="1"/>
  <c r="S3148" i="1"/>
  <c r="Z3148" i="1" s="1"/>
  <c r="S3149" i="1"/>
  <c r="Z3149" i="1" s="1"/>
  <c r="S3150" i="1"/>
  <c r="Z3150" i="1" s="1"/>
  <c r="S3151" i="1"/>
  <c r="Z3151" i="1" s="1"/>
  <c r="S3152" i="1"/>
  <c r="Z3152" i="1" s="1"/>
  <c r="S3153" i="1"/>
  <c r="Z3153" i="1" s="1"/>
  <c r="S3154" i="1"/>
  <c r="Z3154" i="1" s="1"/>
  <c r="S3155" i="1"/>
  <c r="Z3155" i="1" s="1"/>
  <c r="S3156" i="1"/>
  <c r="Z3156" i="1" s="1"/>
  <c r="S3157" i="1"/>
  <c r="Z3157" i="1" s="1"/>
  <c r="S3158" i="1"/>
  <c r="Z3158" i="1" s="1"/>
  <c r="S3159" i="1"/>
  <c r="Z3159" i="1" s="1"/>
  <c r="S3160" i="1"/>
  <c r="Z3160" i="1" s="1"/>
  <c r="S3161" i="1"/>
  <c r="Z3161" i="1" s="1"/>
  <c r="S3162" i="1"/>
  <c r="Z3162" i="1" s="1"/>
  <c r="S3163" i="1"/>
  <c r="Z3163" i="1" s="1"/>
  <c r="S3164" i="1"/>
  <c r="Z3164" i="1" s="1"/>
  <c r="S3165" i="1"/>
  <c r="Z3165" i="1" s="1"/>
  <c r="S3166" i="1"/>
  <c r="Z3166" i="1" s="1"/>
  <c r="S3167" i="1"/>
  <c r="Z3167" i="1" s="1"/>
  <c r="S3168" i="1"/>
  <c r="Z3168" i="1" s="1"/>
  <c r="S3169" i="1"/>
  <c r="Z3169" i="1" s="1"/>
  <c r="S3170" i="1"/>
  <c r="Z3170" i="1" s="1"/>
  <c r="S3171" i="1"/>
  <c r="Z3171" i="1" s="1"/>
  <c r="S3172" i="1"/>
  <c r="Z3172" i="1" s="1"/>
  <c r="S3173" i="1"/>
  <c r="Z3173" i="1" s="1"/>
  <c r="S3174" i="1"/>
  <c r="Z3174" i="1" s="1"/>
  <c r="S3175" i="1"/>
  <c r="Z3175" i="1" s="1"/>
  <c r="S3176" i="1"/>
  <c r="Z3176" i="1" s="1"/>
  <c r="S3177" i="1"/>
  <c r="Z3177" i="1" s="1"/>
  <c r="S3178" i="1"/>
  <c r="Z3178" i="1" s="1"/>
  <c r="S3179" i="1"/>
  <c r="Z3179" i="1" s="1"/>
  <c r="S3180" i="1"/>
  <c r="Z3180" i="1" s="1"/>
  <c r="S3181" i="1"/>
  <c r="Z3181" i="1" s="1"/>
  <c r="S3182" i="1"/>
  <c r="Z3182" i="1" s="1"/>
  <c r="S3183" i="1"/>
  <c r="Z3183" i="1" s="1"/>
  <c r="S3184" i="1"/>
  <c r="Z3184" i="1" s="1"/>
  <c r="S3185" i="1"/>
  <c r="Z3185" i="1" s="1"/>
  <c r="S3186" i="1"/>
  <c r="Z3186" i="1" s="1"/>
  <c r="S3187" i="1"/>
  <c r="Z3187" i="1" s="1"/>
  <c r="S3188" i="1"/>
  <c r="Z3188" i="1" s="1"/>
  <c r="S3189" i="1"/>
  <c r="Z3189" i="1" s="1"/>
  <c r="S3190" i="1"/>
  <c r="Z3190" i="1" s="1"/>
  <c r="S3191" i="1"/>
  <c r="Z3191" i="1" s="1"/>
  <c r="S3192" i="1"/>
  <c r="Z3192" i="1" s="1"/>
  <c r="S3193" i="1"/>
  <c r="Z3193" i="1" s="1"/>
  <c r="S3194" i="1"/>
  <c r="Z3194" i="1" s="1"/>
  <c r="S3195" i="1"/>
  <c r="Z3195" i="1" s="1"/>
  <c r="S3196" i="1"/>
  <c r="Z3196" i="1" s="1"/>
  <c r="S3197" i="1"/>
  <c r="Z3197" i="1" s="1"/>
  <c r="S3198" i="1"/>
  <c r="Z3198" i="1" s="1"/>
  <c r="S3199" i="1"/>
  <c r="Z3199" i="1" s="1"/>
  <c r="S3200" i="1"/>
  <c r="Z3200" i="1" s="1"/>
  <c r="S3201" i="1"/>
  <c r="Z3201" i="1" s="1"/>
  <c r="S3202" i="1"/>
  <c r="Z3202" i="1" s="1"/>
  <c r="S3203" i="1"/>
  <c r="Z3203" i="1" s="1"/>
  <c r="S3204" i="1"/>
  <c r="Z3204" i="1" s="1"/>
  <c r="S3205" i="1"/>
  <c r="Z3205" i="1" s="1"/>
  <c r="S3206" i="1"/>
  <c r="Z3206" i="1" s="1"/>
  <c r="S3207" i="1"/>
  <c r="Z3207" i="1" s="1"/>
  <c r="S3208" i="1"/>
  <c r="Z3208" i="1" s="1"/>
  <c r="S3209" i="1"/>
  <c r="Z3209" i="1" s="1"/>
  <c r="S3210" i="1"/>
  <c r="Z3210" i="1" s="1"/>
  <c r="S3211" i="1"/>
  <c r="Z3211" i="1" s="1"/>
  <c r="S3212" i="1"/>
  <c r="Z3212" i="1" s="1"/>
  <c r="S3213" i="1"/>
  <c r="Z3213" i="1" s="1"/>
  <c r="S3214" i="1"/>
  <c r="Z3214" i="1" s="1"/>
  <c r="S3215" i="1"/>
  <c r="Z3215" i="1" s="1"/>
  <c r="S3216" i="1"/>
  <c r="Z3216" i="1" s="1"/>
  <c r="S3217" i="1"/>
  <c r="Z3217" i="1" s="1"/>
  <c r="S3218" i="1"/>
  <c r="Z3218" i="1" s="1"/>
  <c r="S3219" i="1"/>
  <c r="Z3219" i="1" s="1"/>
  <c r="S3220" i="1"/>
  <c r="Z3220" i="1" s="1"/>
  <c r="S3221" i="1"/>
  <c r="Z3221" i="1" s="1"/>
  <c r="S3222" i="1"/>
  <c r="Z3222" i="1" s="1"/>
  <c r="S3223" i="1"/>
  <c r="Z3223" i="1" s="1"/>
  <c r="S3224" i="1"/>
  <c r="Z3224" i="1" s="1"/>
  <c r="S3225" i="1"/>
  <c r="Z3225" i="1" s="1"/>
  <c r="S3226" i="1"/>
  <c r="Z3226" i="1" s="1"/>
  <c r="S3227" i="1"/>
  <c r="Z3227" i="1" s="1"/>
  <c r="S3228" i="1"/>
  <c r="Z3228" i="1" s="1"/>
  <c r="S3229" i="1"/>
  <c r="Z3229" i="1" s="1"/>
  <c r="S3230" i="1"/>
  <c r="Z3230" i="1" s="1"/>
  <c r="S3231" i="1"/>
  <c r="Z3231" i="1" s="1"/>
  <c r="S3232" i="1"/>
  <c r="Z3232" i="1" s="1"/>
  <c r="S3233" i="1"/>
  <c r="Z3233" i="1" s="1"/>
  <c r="S3234" i="1"/>
  <c r="Z3234" i="1" s="1"/>
  <c r="S3235" i="1"/>
  <c r="Z3235" i="1" s="1"/>
  <c r="S3236" i="1"/>
  <c r="Z3236" i="1" s="1"/>
  <c r="S3237" i="1"/>
  <c r="Z3237" i="1" s="1"/>
  <c r="S3238" i="1"/>
  <c r="Z3238" i="1" s="1"/>
  <c r="S3239" i="1"/>
  <c r="Z3239" i="1" s="1"/>
  <c r="S3240" i="1"/>
  <c r="Z3240" i="1" s="1"/>
  <c r="S3241" i="1"/>
  <c r="Z3241" i="1" s="1"/>
  <c r="S3242" i="1"/>
  <c r="Z3242" i="1" s="1"/>
  <c r="S3243" i="1"/>
  <c r="Z3243" i="1" s="1"/>
  <c r="S3244" i="1"/>
  <c r="Z3244" i="1" s="1"/>
  <c r="S3245" i="1"/>
  <c r="Z3245" i="1" s="1"/>
  <c r="S3246" i="1"/>
  <c r="Z3246" i="1" s="1"/>
  <c r="S3247" i="1"/>
  <c r="Z3247" i="1" s="1"/>
  <c r="S3248" i="1"/>
  <c r="Z3248" i="1" s="1"/>
  <c r="S3249" i="1"/>
  <c r="Z3249" i="1" s="1"/>
  <c r="S3250" i="1"/>
  <c r="Z3250" i="1" s="1"/>
  <c r="S3251" i="1"/>
  <c r="Z3251" i="1" s="1"/>
  <c r="S3252" i="1"/>
  <c r="Z3252" i="1" s="1"/>
  <c r="S3253" i="1"/>
  <c r="Z3253" i="1" s="1"/>
  <c r="S3254" i="1"/>
  <c r="Z3254" i="1" s="1"/>
  <c r="S3255" i="1"/>
  <c r="Z3255" i="1" s="1"/>
  <c r="S3256" i="1"/>
  <c r="Z3256" i="1" s="1"/>
  <c r="S3257" i="1"/>
  <c r="Z3257" i="1" s="1"/>
  <c r="S3258" i="1"/>
  <c r="Z3258" i="1" s="1"/>
  <c r="S3259" i="1"/>
  <c r="Z3259" i="1" s="1"/>
  <c r="S3260" i="1"/>
  <c r="Z3260" i="1" s="1"/>
  <c r="S3261" i="1"/>
  <c r="Z3261" i="1" s="1"/>
  <c r="S3262" i="1"/>
  <c r="Z3262" i="1" s="1"/>
  <c r="S3263" i="1"/>
  <c r="Z3263" i="1" s="1"/>
  <c r="S3264" i="1"/>
  <c r="Z3264" i="1" s="1"/>
  <c r="S3265" i="1"/>
  <c r="Z3265" i="1" s="1"/>
  <c r="S3266" i="1"/>
  <c r="Z3266" i="1" s="1"/>
  <c r="S3267" i="1"/>
  <c r="Z3267" i="1" s="1"/>
  <c r="S3268" i="1"/>
  <c r="Z3268" i="1" s="1"/>
  <c r="S3269" i="1"/>
  <c r="Z3269" i="1" s="1"/>
  <c r="S3270" i="1"/>
  <c r="Z3270" i="1" s="1"/>
  <c r="S3271" i="1"/>
  <c r="Z3271" i="1" s="1"/>
  <c r="S3272" i="1"/>
  <c r="Z3272" i="1" s="1"/>
  <c r="S3273" i="1"/>
  <c r="Z3273" i="1" s="1"/>
  <c r="S3274" i="1"/>
  <c r="Z3274" i="1" s="1"/>
  <c r="S3275" i="1"/>
  <c r="Z3275" i="1" s="1"/>
  <c r="S3276" i="1"/>
  <c r="Z3276" i="1" s="1"/>
  <c r="S3277" i="1"/>
  <c r="Z3277" i="1" s="1"/>
  <c r="S3278" i="1"/>
  <c r="Z3278" i="1" s="1"/>
  <c r="S3279" i="1"/>
  <c r="Z3279" i="1" s="1"/>
  <c r="S3280" i="1"/>
  <c r="Z3280" i="1" s="1"/>
  <c r="S3281" i="1"/>
  <c r="Z3281" i="1" s="1"/>
  <c r="S3282" i="1"/>
  <c r="Z3282" i="1" s="1"/>
  <c r="S3283" i="1"/>
  <c r="Z3283" i="1" s="1"/>
  <c r="S3284" i="1"/>
  <c r="Z3284" i="1" s="1"/>
  <c r="S3285" i="1"/>
  <c r="Z3285" i="1" s="1"/>
  <c r="S3286" i="1"/>
  <c r="Z3286" i="1" s="1"/>
  <c r="S3287" i="1"/>
  <c r="Z3287" i="1" s="1"/>
  <c r="S3288" i="1"/>
  <c r="Z3288" i="1" s="1"/>
  <c r="S3289" i="1"/>
  <c r="Z3289" i="1" s="1"/>
  <c r="S3290" i="1"/>
  <c r="Z3290" i="1" s="1"/>
  <c r="S3291" i="1"/>
  <c r="Z3291" i="1" s="1"/>
  <c r="S3292" i="1"/>
  <c r="Z3292" i="1" s="1"/>
  <c r="S3293" i="1"/>
  <c r="Z3293" i="1" s="1"/>
  <c r="S3294" i="1"/>
  <c r="Z3294" i="1" s="1"/>
  <c r="S3295" i="1"/>
  <c r="Z3295" i="1" s="1"/>
  <c r="S3296" i="1"/>
  <c r="Z3296" i="1" s="1"/>
  <c r="S3297" i="1"/>
  <c r="Z3297" i="1" s="1"/>
  <c r="S3298" i="1"/>
  <c r="Z3298" i="1" s="1"/>
  <c r="S3299" i="1"/>
  <c r="Z3299" i="1" s="1"/>
  <c r="S3300" i="1"/>
  <c r="Z3300" i="1" s="1"/>
  <c r="S3301" i="1"/>
  <c r="Z3301" i="1" s="1"/>
  <c r="S3302" i="1"/>
  <c r="Z3302" i="1" s="1"/>
  <c r="S3303" i="1"/>
  <c r="Z3303" i="1" s="1"/>
  <c r="S3304" i="1"/>
  <c r="Z3304" i="1" s="1"/>
  <c r="S3305" i="1"/>
  <c r="Z3305" i="1" s="1"/>
  <c r="S3306" i="1"/>
  <c r="Z3306" i="1" s="1"/>
  <c r="S3307" i="1"/>
  <c r="Z3307" i="1" s="1"/>
  <c r="S3308" i="1"/>
  <c r="Z3308" i="1" s="1"/>
  <c r="S3309" i="1"/>
  <c r="Z3309" i="1" s="1"/>
  <c r="S3310" i="1"/>
  <c r="Z3310" i="1" s="1"/>
  <c r="S3311" i="1"/>
  <c r="Z3311" i="1" s="1"/>
  <c r="S3312" i="1"/>
  <c r="Z3312" i="1" s="1"/>
  <c r="S3313" i="1"/>
  <c r="Z3313" i="1" s="1"/>
  <c r="S3314" i="1"/>
  <c r="Z3314" i="1" s="1"/>
  <c r="S3315" i="1"/>
  <c r="Z3315" i="1" s="1"/>
  <c r="S3316" i="1"/>
  <c r="Z3316" i="1" s="1"/>
  <c r="S3317" i="1"/>
  <c r="Z3317" i="1" s="1"/>
  <c r="S3318" i="1"/>
  <c r="Z3318" i="1" s="1"/>
  <c r="S3319" i="1"/>
  <c r="Z3319" i="1" s="1"/>
  <c r="S3320" i="1"/>
  <c r="Z3320" i="1" s="1"/>
  <c r="S3321" i="1"/>
  <c r="Z3321" i="1" s="1"/>
  <c r="S3322" i="1"/>
  <c r="Z3322" i="1" s="1"/>
  <c r="S3323" i="1"/>
  <c r="Z3323" i="1" s="1"/>
  <c r="S3324" i="1"/>
  <c r="Z3324" i="1" s="1"/>
  <c r="S3325" i="1"/>
  <c r="Z3325" i="1" s="1"/>
  <c r="S3326" i="1"/>
  <c r="Z3326" i="1" s="1"/>
  <c r="S3327" i="1"/>
  <c r="Z3327" i="1" s="1"/>
  <c r="S3328" i="1"/>
  <c r="Z3328" i="1" s="1"/>
  <c r="S3329" i="1"/>
  <c r="Z3329" i="1" s="1"/>
  <c r="S3330" i="1"/>
  <c r="Z3330" i="1" s="1"/>
  <c r="S3331" i="1"/>
  <c r="Z3331" i="1" s="1"/>
  <c r="S3332" i="1"/>
  <c r="Z3332" i="1" s="1"/>
  <c r="S3333" i="1"/>
  <c r="Z3333" i="1" s="1"/>
  <c r="S3334" i="1"/>
  <c r="Z3334" i="1" s="1"/>
  <c r="S3335" i="1"/>
  <c r="Z3335" i="1" s="1"/>
  <c r="S3336" i="1"/>
  <c r="Z3336" i="1" s="1"/>
  <c r="S3337" i="1"/>
  <c r="Z3337" i="1" s="1"/>
  <c r="S3338" i="1"/>
  <c r="Z3338" i="1" s="1"/>
  <c r="S3339" i="1"/>
  <c r="Z3339" i="1" s="1"/>
  <c r="S3340" i="1"/>
  <c r="Z3340" i="1" s="1"/>
  <c r="S3341" i="1"/>
  <c r="Z3341" i="1" s="1"/>
  <c r="S3342" i="1"/>
  <c r="Z3342" i="1" s="1"/>
  <c r="S3343" i="1"/>
  <c r="Z3343" i="1" s="1"/>
  <c r="S3344" i="1"/>
  <c r="Z3344" i="1" s="1"/>
  <c r="S3345" i="1"/>
  <c r="Z3345" i="1" s="1"/>
  <c r="S3346" i="1"/>
  <c r="Z3346" i="1" s="1"/>
  <c r="S3347" i="1"/>
  <c r="Z3347" i="1" s="1"/>
  <c r="S3348" i="1"/>
  <c r="Z3348" i="1" s="1"/>
  <c r="S3349" i="1"/>
  <c r="Z3349" i="1" s="1"/>
  <c r="S3350" i="1"/>
  <c r="Z3350" i="1" s="1"/>
  <c r="S3351" i="1"/>
  <c r="Z3351" i="1" s="1"/>
  <c r="S3352" i="1"/>
  <c r="Z3352" i="1" s="1"/>
  <c r="S3353" i="1"/>
  <c r="Z3353" i="1" s="1"/>
  <c r="S3354" i="1"/>
  <c r="Z3354" i="1" s="1"/>
  <c r="S3355" i="1"/>
  <c r="Z3355" i="1" s="1"/>
  <c r="S3356" i="1"/>
  <c r="Z3356" i="1" s="1"/>
  <c r="S3357" i="1"/>
  <c r="Z3357" i="1" s="1"/>
  <c r="S3358" i="1"/>
  <c r="Z3358" i="1" s="1"/>
  <c r="S3359" i="1"/>
  <c r="Z3359" i="1" s="1"/>
  <c r="S3360" i="1"/>
  <c r="Z3360" i="1" s="1"/>
  <c r="S3361" i="1"/>
  <c r="Z3361" i="1" s="1"/>
  <c r="S3362" i="1"/>
  <c r="Z3362" i="1" s="1"/>
  <c r="S3363" i="1"/>
  <c r="Z3363" i="1" s="1"/>
  <c r="S3364" i="1"/>
  <c r="Z3364" i="1" s="1"/>
  <c r="S3365" i="1"/>
  <c r="Z3365" i="1" s="1"/>
  <c r="S3366" i="1"/>
  <c r="Z3366" i="1" s="1"/>
  <c r="S3367" i="1"/>
  <c r="Z3367" i="1" s="1"/>
  <c r="S3368" i="1"/>
  <c r="Z3368" i="1" s="1"/>
  <c r="S3369" i="1"/>
  <c r="Z3369" i="1" s="1"/>
  <c r="S3370" i="1"/>
  <c r="Z3370" i="1" s="1"/>
  <c r="S3371" i="1"/>
  <c r="Z3371" i="1" s="1"/>
  <c r="S3372" i="1"/>
  <c r="Z3372" i="1" s="1"/>
  <c r="S3373" i="1"/>
  <c r="Z3373" i="1" s="1"/>
  <c r="S3374" i="1"/>
  <c r="Z3374" i="1" s="1"/>
  <c r="S3375" i="1"/>
  <c r="Z3375" i="1" s="1"/>
  <c r="S3376" i="1"/>
  <c r="Z3376" i="1" s="1"/>
  <c r="S3377" i="1"/>
  <c r="Z3377" i="1" s="1"/>
  <c r="S3378" i="1"/>
  <c r="Z3378" i="1" s="1"/>
  <c r="S3379" i="1"/>
  <c r="Z3379" i="1" s="1"/>
  <c r="S3380" i="1"/>
  <c r="Z3380" i="1" s="1"/>
  <c r="S3381" i="1"/>
  <c r="Z3381" i="1" s="1"/>
  <c r="S3382" i="1"/>
  <c r="Z3382" i="1" s="1"/>
  <c r="S3383" i="1"/>
  <c r="Z3383" i="1" s="1"/>
  <c r="S3384" i="1"/>
  <c r="Z3384" i="1" s="1"/>
  <c r="S3385" i="1"/>
  <c r="Z3385" i="1" s="1"/>
  <c r="S3386" i="1"/>
  <c r="Z3386" i="1" s="1"/>
  <c r="S3387" i="1"/>
  <c r="Z3387" i="1" s="1"/>
  <c r="S3388" i="1"/>
  <c r="Z3388" i="1" s="1"/>
  <c r="S3389" i="1"/>
  <c r="Z3389" i="1" s="1"/>
  <c r="S3390" i="1"/>
  <c r="Z3390" i="1" s="1"/>
  <c r="S3391" i="1"/>
  <c r="Z3391" i="1" s="1"/>
  <c r="S3392" i="1"/>
  <c r="Z3392" i="1" s="1"/>
  <c r="S3393" i="1"/>
  <c r="Z3393" i="1" s="1"/>
  <c r="S3394" i="1"/>
  <c r="Z3394" i="1" s="1"/>
  <c r="S3395" i="1"/>
  <c r="Z3395" i="1" s="1"/>
  <c r="S3396" i="1"/>
  <c r="Z3396" i="1" s="1"/>
  <c r="S3397" i="1"/>
  <c r="Z3397" i="1" s="1"/>
  <c r="S3398" i="1"/>
  <c r="Z3398" i="1" s="1"/>
  <c r="S3399" i="1"/>
  <c r="Z3399" i="1" s="1"/>
  <c r="S3400" i="1"/>
  <c r="Z3400" i="1" s="1"/>
  <c r="S3401" i="1"/>
  <c r="Z3401" i="1" s="1"/>
  <c r="S3402" i="1"/>
  <c r="Z3402" i="1" s="1"/>
  <c r="S3403" i="1"/>
  <c r="Z3403" i="1" s="1"/>
  <c r="S3404" i="1"/>
  <c r="Z3404" i="1" s="1"/>
  <c r="S3405" i="1"/>
  <c r="Z3405" i="1" s="1"/>
  <c r="S3406" i="1"/>
  <c r="Z3406" i="1" s="1"/>
  <c r="S3407" i="1"/>
  <c r="Z3407" i="1" s="1"/>
  <c r="S3408" i="1"/>
  <c r="Z3408" i="1" s="1"/>
  <c r="S3409" i="1"/>
  <c r="Z3409" i="1" s="1"/>
  <c r="S3410" i="1"/>
  <c r="Z3410" i="1" s="1"/>
  <c r="S3411" i="1"/>
  <c r="Z3411" i="1" s="1"/>
  <c r="S3412" i="1"/>
  <c r="Z3412" i="1" s="1"/>
  <c r="S3413" i="1"/>
  <c r="Z3413" i="1" s="1"/>
  <c r="S3414" i="1"/>
  <c r="Z3414" i="1" s="1"/>
  <c r="S3415" i="1"/>
  <c r="Z3415" i="1" s="1"/>
  <c r="S3416" i="1"/>
  <c r="Z3416" i="1" s="1"/>
  <c r="S3417" i="1"/>
  <c r="Z3417" i="1" s="1"/>
  <c r="S3418" i="1"/>
  <c r="Z3418" i="1" s="1"/>
  <c r="S3419" i="1"/>
  <c r="Z3419" i="1" s="1"/>
  <c r="S3420" i="1"/>
  <c r="Z3420" i="1" s="1"/>
  <c r="S3421" i="1"/>
  <c r="Z3421" i="1" s="1"/>
  <c r="S3422" i="1"/>
  <c r="Z3422" i="1" s="1"/>
  <c r="S3423" i="1"/>
  <c r="Z3423" i="1" s="1"/>
  <c r="S3424" i="1"/>
  <c r="Z3424" i="1" s="1"/>
  <c r="S3425" i="1"/>
  <c r="Z3425" i="1" s="1"/>
  <c r="S3426" i="1"/>
  <c r="Z3426" i="1" s="1"/>
  <c r="S3427" i="1"/>
  <c r="Z3427" i="1" s="1"/>
  <c r="S3428" i="1"/>
  <c r="Z3428" i="1" s="1"/>
  <c r="S3429" i="1"/>
  <c r="Z3429" i="1" s="1"/>
  <c r="S3430" i="1"/>
  <c r="Z3430" i="1" s="1"/>
  <c r="S3431" i="1"/>
  <c r="Z3431" i="1" s="1"/>
  <c r="S3432" i="1"/>
  <c r="Z3432" i="1" s="1"/>
  <c r="S3433" i="1"/>
  <c r="Z3433" i="1" s="1"/>
  <c r="S3434" i="1"/>
  <c r="Z3434" i="1" s="1"/>
  <c r="S3435" i="1"/>
  <c r="Z3435" i="1" s="1"/>
  <c r="S3436" i="1"/>
  <c r="Z3436" i="1" s="1"/>
  <c r="S3437" i="1"/>
  <c r="Z3437" i="1" s="1"/>
  <c r="S3438" i="1"/>
  <c r="Z3438" i="1" s="1"/>
  <c r="S3439" i="1"/>
  <c r="Z3439" i="1" s="1"/>
  <c r="S3440" i="1"/>
  <c r="Z3440" i="1" s="1"/>
  <c r="S3441" i="1"/>
  <c r="Z3441" i="1" s="1"/>
  <c r="S3442" i="1"/>
  <c r="Z3442" i="1" s="1"/>
  <c r="S3443" i="1"/>
  <c r="Z3443" i="1" s="1"/>
  <c r="S3444" i="1"/>
  <c r="Z3444" i="1" s="1"/>
  <c r="S3445" i="1"/>
  <c r="Z3445" i="1" s="1"/>
  <c r="S3446" i="1"/>
  <c r="Z3446" i="1" s="1"/>
  <c r="S3447" i="1"/>
  <c r="Z3447" i="1" s="1"/>
  <c r="S3448" i="1"/>
  <c r="Z3448" i="1" s="1"/>
  <c r="S3449" i="1"/>
  <c r="Z3449" i="1" s="1"/>
  <c r="S3450" i="1"/>
  <c r="Z3450" i="1" s="1"/>
  <c r="S3451" i="1"/>
  <c r="Z3451" i="1" s="1"/>
  <c r="S3452" i="1"/>
  <c r="Z3452" i="1" s="1"/>
  <c r="S3453" i="1"/>
  <c r="Z3453" i="1" s="1"/>
  <c r="S3454" i="1"/>
  <c r="Z3454" i="1" s="1"/>
  <c r="S3455" i="1"/>
  <c r="Z3455" i="1" s="1"/>
  <c r="S3456" i="1"/>
  <c r="Z3456" i="1" s="1"/>
  <c r="S3457" i="1"/>
  <c r="Z3457" i="1" s="1"/>
  <c r="S3458" i="1"/>
  <c r="Z3458" i="1" s="1"/>
  <c r="S3459" i="1"/>
  <c r="Z3459" i="1" s="1"/>
  <c r="S3460" i="1"/>
  <c r="Z3460" i="1" s="1"/>
  <c r="S3461" i="1"/>
  <c r="Z3461" i="1" s="1"/>
  <c r="S3462" i="1"/>
  <c r="Z3462" i="1" s="1"/>
  <c r="S3463" i="1"/>
  <c r="Z3463" i="1" s="1"/>
  <c r="S3464" i="1"/>
  <c r="Z3464" i="1" s="1"/>
  <c r="S3465" i="1"/>
  <c r="Z3465" i="1" s="1"/>
  <c r="S3466" i="1"/>
  <c r="Z3466" i="1" s="1"/>
  <c r="S3467" i="1"/>
  <c r="Z3467" i="1" s="1"/>
  <c r="S3468" i="1"/>
  <c r="Z3468" i="1" s="1"/>
  <c r="S3469" i="1"/>
  <c r="Z3469" i="1" s="1"/>
  <c r="S3470" i="1"/>
  <c r="Z3470" i="1" s="1"/>
  <c r="S3471" i="1"/>
  <c r="Z3471" i="1" s="1"/>
  <c r="S3472" i="1"/>
  <c r="Z3472" i="1" s="1"/>
  <c r="S3473" i="1"/>
  <c r="Z3473" i="1" s="1"/>
  <c r="S3474" i="1"/>
  <c r="Z3474" i="1" s="1"/>
  <c r="S3475" i="1"/>
  <c r="Z3475" i="1" s="1"/>
  <c r="S3476" i="1"/>
  <c r="Z3476" i="1" s="1"/>
  <c r="S3477" i="1"/>
  <c r="Z3477" i="1" s="1"/>
  <c r="S3478" i="1"/>
  <c r="Z3478" i="1" s="1"/>
  <c r="S3479" i="1"/>
  <c r="Z3479" i="1" s="1"/>
  <c r="S3480" i="1"/>
  <c r="Z3480" i="1" s="1"/>
  <c r="S3481" i="1"/>
  <c r="Z3481" i="1" s="1"/>
  <c r="S3482" i="1"/>
  <c r="Z3482" i="1" s="1"/>
  <c r="S3483" i="1"/>
  <c r="Z3483" i="1" s="1"/>
  <c r="S3484" i="1"/>
  <c r="Z3484" i="1" s="1"/>
  <c r="S3485" i="1"/>
  <c r="Z3485" i="1" s="1"/>
  <c r="S3486" i="1"/>
  <c r="Z3486" i="1" s="1"/>
  <c r="S3487" i="1"/>
  <c r="Z3487" i="1" s="1"/>
  <c r="S3488" i="1"/>
  <c r="Z3488" i="1" s="1"/>
  <c r="S3489" i="1"/>
  <c r="Z3489" i="1" s="1"/>
  <c r="S3490" i="1"/>
  <c r="Z3490" i="1" s="1"/>
  <c r="S3491" i="1"/>
  <c r="Z3491" i="1" s="1"/>
  <c r="S3492" i="1"/>
  <c r="Z3492" i="1" s="1"/>
  <c r="S3493" i="1"/>
  <c r="Z3493" i="1" s="1"/>
  <c r="S3494" i="1"/>
  <c r="Z3494" i="1" s="1"/>
  <c r="S3495" i="1"/>
  <c r="Z3495" i="1" s="1"/>
  <c r="S3496" i="1"/>
  <c r="Z3496" i="1" s="1"/>
  <c r="S3497" i="1"/>
  <c r="Z3497" i="1" s="1"/>
  <c r="S3498" i="1"/>
  <c r="Z3498" i="1" s="1"/>
  <c r="S3499" i="1"/>
  <c r="Z3499" i="1" s="1"/>
  <c r="S3500" i="1"/>
  <c r="Z3500" i="1" s="1"/>
  <c r="S3501" i="1"/>
  <c r="Z3501" i="1" s="1"/>
  <c r="S3502" i="1"/>
  <c r="Z3502" i="1" s="1"/>
  <c r="S3503" i="1"/>
  <c r="Z3503" i="1" s="1"/>
  <c r="S3504" i="1"/>
  <c r="Z3504" i="1" s="1"/>
  <c r="S3505" i="1"/>
  <c r="Z3505" i="1" s="1"/>
  <c r="S3506" i="1"/>
  <c r="Z3506" i="1" s="1"/>
  <c r="S3507" i="1"/>
  <c r="Z3507" i="1" s="1"/>
  <c r="S3508" i="1"/>
  <c r="Z3508" i="1" s="1"/>
  <c r="S3509" i="1"/>
  <c r="Z3509" i="1" s="1"/>
  <c r="S3510" i="1"/>
  <c r="Z3510" i="1" s="1"/>
  <c r="S3511" i="1"/>
  <c r="Z3511" i="1" s="1"/>
  <c r="S3512" i="1"/>
  <c r="Z3512" i="1" s="1"/>
  <c r="S3513" i="1"/>
  <c r="Z3513" i="1" s="1"/>
  <c r="S3514" i="1"/>
  <c r="Z3514" i="1" s="1"/>
  <c r="S3515" i="1"/>
  <c r="Z3515" i="1" s="1"/>
  <c r="S3516" i="1"/>
  <c r="Z3516" i="1" s="1"/>
  <c r="S3517" i="1"/>
  <c r="Z3517" i="1" s="1"/>
  <c r="S3518" i="1"/>
  <c r="Z3518" i="1" s="1"/>
  <c r="S3519" i="1"/>
  <c r="Z3519" i="1" s="1"/>
  <c r="S3520" i="1"/>
  <c r="Z3520" i="1" s="1"/>
  <c r="S3521" i="1"/>
  <c r="Z3521" i="1" s="1"/>
  <c r="S3522" i="1"/>
  <c r="Z3522" i="1" s="1"/>
  <c r="S3523" i="1"/>
  <c r="Z3523" i="1" s="1"/>
  <c r="S3524" i="1"/>
  <c r="Z3524" i="1" s="1"/>
  <c r="S3525" i="1"/>
  <c r="Z3525" i="1" s="1"/>
  <c r="S3526" i="1"/>
  <c r="Z3526" i="1" s="1"/>
  <c r="S3527" i="1"/>
  <c r="Z3527" i="1" s="1"/>
  <c r="S3528" i="1"/>
  <c r="Z3528" i="1" s="1"/>
  <c r="S3529" i="1"/>
  <c r="Z3529" i="1" s="1"/>
  <c r="S3530" i="1"/>
  <c r="Z3530" i="1" s="1"/>
  <c r="S3531" i="1"/>
  <c r="Z3531" i="1" s="1"/>
  <c r="S3532" i="1"/>
  <c r="Z3532" i="1" s="1"/>
  <c r="S3533" i="1"/>
  <c r="Z3533" i="1" s="1"/>
  <c r="S3534" i="1"/>
  <c r="Z3534" i="1" s="1"/>
  <c r="S3535" i="1"/>
  <c r="Z3535" i="1" s="1"/>
  <c r="S3536" i="1"/>
  <c r="Z3536" i="1" s="1"/>
  <c r="S3537" i="1"/>
  <c r="Z3537" i="1" s="1"/>
  <c r="S3538" i="1"/>
  <c r="Z3538" i="1" s="1"/>
  <c r="S3539" i="1"/>
  <c r="Z3539" i="1" s="1"/>
  <c r="S3540" i="1"/>
  <c r="Z3540" i="1" s="1"/>
  <c r="S3541" i="1"/>
  <c r="Z3541" i="1" s="1"/>
  <c r="S3542" i="1"/>
  <c r="Z3542" i="1" s="1"/>
  <c r="S3543" i="1"/>
  <c r="Z3543" i="1" s="1"/>
  <c r="S3544" i="1"/>
  <c r="Z3544" i="1" s="1"/>
  <c r="S3545" i="1"/>
  <c r="Z3545" i="1" s="1"/>
  <c r="S3546" i="1"/>
  <c r="Z3546" i="1" s="1"/>
  <c r="S3547" i="1"/>
  <c r="Z3547" i="1" s="1"/>
  <c r="S3548" i="1"/>
  <c r="Z3548" i="1" s="1"/>
  <c r="S3549" i="1"/>
  <c r="Z3549" i="1" s="1"/>
  <c r="S3550" i="1"/>
  <c r="Z3550" i="1" s="1"/>
  <c r="S3551" i="1"/>
  <c r="Z3551" i="1" s="1"/>
  <c r="S3552" i="1"/>
  <c r="Z3552" i="1" s="1"/>
  <c r="S3553" i="1"/>
  <c r="Z3553" i="1" s="1"/>
  <c r="S3554" i="1"/>
  <c r="Z3554" i="1" s="1"/>
  <c r="S3555" i="1"/>
  <c r="Z3555" i="1" s="1"/>
  <c r="S3556" i="1"/>
  <c r="Z3556" i="1" s="1"/>
  <c r="S3557" i="1"/>
  <c r="Z3557" i="1" s="1"/>
  <c r="S3558" i="1"/>
  <c r="Z3558" i="1" s="1"/>
  <c r="S3559" i="1"/>
  <c r="Z3559" i="1" s="1"/>
  <c r="S3560" i="1"/>
  <c r="Z3560" i="1" s="1"/>
  <c r="S3561" i="1"/>
  <c r="Z3561" i="1" s="1"/>
  <c r="S3562" i="1"/>
  <c r="Z3562" i="1" s="1"/>
  <c r="S3563" i="1"/>
  <c r="Z3563" i="1" s="1"/>
  <c r="S3564" i="1"/>
  <c r="Z3564" i="1" s="1"/>
  <c r="S3565" i="1"/>
  <c r="Z3565" i="1" s="1"/>
  <c r="S3566" i="1"/>
  <c r="Z3566" i="1" s="1"/>
  <c r="S3567" i="1"/>
  <c r="Z3567" i="1" s="1"/>
  <c r="S3568" i="1"/>
  <c r="Z3568" i="1" s="1"/>
  <c r="S3569" i="1"/>
  <c r="Z3569" i="1" s="1"/>
  <c r="S3570" i="1"/>
  <c r="Z3570" i="1" s="1"/>
  <c r="S3571" i="1"/>
  <c r="Z3571" i="1" s="1"/>
  <c r="S3572" i="1"/>
  <c r="Z3572" i="1" s="1"/>
  <c r="S3573" i="1"/>
  <c r="Z3573" i="1" s="1"/>
  <c r="S3574" i="1"/>
  <c r="Z3574" i="1" s="1"/>
  <c r="S3575" i="1"/>
  <c r="Z3575" i="1" s="1"/>
  <c r="S3576" i="1"/>
  <c r="Z3576" i="1" s="1"/>
  <c r="S3577" i="1"/>
  <c r="Z3577" i="1" s="1"/>
  <c r="S3578" i="1"/>
  <c r="Z3578" i="1" s="1"/>
  <c r="S3579" i="1"/>
  <c r="Z3579" i="1" s="1"/>
  <c r="S3580" i="1"/>
  <c r="Z3580" i="1" s="1"/>
  <c r="S3581" i="1"/>
  <c r="Z3581" i="1" s="1"/>
  <c r="S3582" i="1"/>
  <c r="Z3582" i="1" s="1"/>
  <c r="S3583" i="1"/>
  <c r="Z3583" i="1" s="1"/>
  <c r="S3584" i="1"/>
  <c r="Z3584" i="1" s="1"/>
  <c r="S3585" i="1"/>
  <c r="Z3585" i="1" s="1"/>
  <c r="S3586" i="1"/>
  <c r="Z3586" i="1" s="1"/>
  <c r="S3587" i="1"/>
  <c r="Z3587" i="1" s="1"/>
  <c r="S3588" i="1"/>
  <c r="Z3588" i="1" s="1"/>
  <c r="S3589" i="1"/>
  <c r="Z3589" i="1" s="1"/>
  <c r="S3590" i="1"/>
  <c r="Z3590" i="1" s="1"/>
  <c r="S3591" i="1"/>
  <c r="Z3591" i="1" s="1"/>
  <c r="S3592" i="1"/>
  <c r="Z3592" i="1" s="1"/>
  <c r="S3593" i="1"/>
  <c r="Z3593" i="1" s="1"/>
  <c r="S3594" i="1"/>
  <c r="Z3594" i="1" s="1"/>
  <c r="S3595" i="1"/>
  <c r="Z3595" i="1" s="1"/>
  <c r="S3596" i="1"/>
  <c r="Z3596" i="1" s="1"/>
  <c r="S3597" i="1"/>
  <c r="Z3597" i="1" s="1"/>
  <c r="S3598" i="1"/>
  <c r="Z3598" i="1" s="1"/>
  <c r="S3599" i="1"/>
  <c r="Z3599" i="1" s="1"/>
  <c r="S3600" i="1"/>
  <c r="Z3600" i="1" s="1"/>
  <c r="S3601" i="1"/>
  <c r="Z3601" i="1" s="1"/>
  <c r="S3602" i="1"/>
  <c r="Z3602" i="1" s="1"/>
  <c r="S3603" i="1"/>
  <c r="Z3603" i="1" s="1"/>
  <c r="S3604" i="1"/>
  <c r="Z3604" i="1" s="1"/>
  <c r="S3605" i="1"/>
  <c r="Z3605" i="1" s="1"/>
  <c r="S3606" i="1"/>
  <c r="Z3606" i="1" s="1"/>
  <c r="S3607" i="1"/>
  <c r="Z3607" i="1" s="1"/>
  <c r="S3608" i="1"/>
  <c r="Z3608" i="1" s="1"/>
  <c r="S3609" i="1"/>
  <c r="Z3609" i="1" s="1"/>
  <c r="S3610" i="1"/>
  <c r="Z3610" i="1" s="1"/>
  <c r="S3611" i="1"/>
  <c r="Z3611" i="1" s="1"/>
  <c r="S3612" i="1"/>
  <c r="Z3612" i="1" s="1"/>
  <c r="S3613" i="1"/>
  <c r="Z3613" i="1" s="1"/>
  <c r="S3614" i="1"/>
  <c r="Z3614" i="1" s="1"/>
  <c r="S3615" i="1"/>
  <c r="Z3615" i="1" s="1"/>
  <c r="S3616" i="1"/>
  <c r="Z3616" i="1" s="1"/>
  <c r="S3617" i="1"/>
  <c r="Z3617" i="1" s="1"/>
  <c r="S3618" i="1"/>
  <c r="Z3618" i="1" s="1"/>
  <c r="S3619" i="1"/>
  <c r="Z3619" i="1" s="1"/>
  <c r="S3620" i="1"/>
  <c r="Z3620" i="1" s="1"/>
  <c r="S3621" i="1"/>
  <c r="Z3621" i="1" s="1"/>
  <c r="S3622" i="1"/>
  <c r="Z3622" i="1" s="1"/>
  <c r="S3623" i="1"/>
  <c r="Z3623" i="1" s="1"/>
  <c r="S3624" i="1"/>
  <c r="Z3624" i="1" s="1"/>
  <c r="S3625" i="1"/>
  <c r="Z3625" i="1" s="1"/>
  <c r="S3626" i="1"/>
  <c r="Z3626" i="1" s="1"/>
  <c r="S3627" i="1"/>
  <c r="Z3627" i="1" s="1"/>
  <c r="S3628" i="1"/>
  <c r="Z3628" i="1" s="1"/>
  <c r="S3629" i="1"/>
  <c r="Z3629" i="1" s="1"/>
  <c r="S3630" i="1"/>
  <c r="Z3630" i="1" s="1"/>
  <c r="S3631" i="1"/>
  <c r="Z3631" i="1" s="1"/>
  <c r="S3632" i="1"/>
  <c r="Z3632" i="1" s="1"/>
  <c r="S3633" i="1"/>
  <c r="Z3633" i="1" s="1"/>
  <c r="S3634" i="1"/>
  <c r="Z3634" i="1" s="1"/>
  <c r="S3635" i="1"/>
  <c r="Z3635" i="1" s="1"/>
  <c r="S3636" i="1"/>
  <c r="Z3636" i="1" s="1"/>
  <c r="S3637" i="1"/>
  <c r="Z3637" i="1" s="1"/>
  <c r="S3638" i="1"/>
  <c r="Z3638" i="1" s="1"/>
  <c r="S3639" i="1"/>
  <c r="Z3639" i="1" s="1"/>
  <c r="S3640" i="1"/>
  <c r="Z3640" i="1" s="1"/>
  <c r="S3641" i="1"/>
  <c r="Z3641" i="1" s="1"/>
  <c r="S3642" i="1"/>
  <c r="Z3642" i="1" s="1"/>
  <c r="S3643" i="1"/>
  <c r="Z3643" i="1" s="1"/>
  <c r="S3644" i="1"/>
  <c r="Z3644" i="1" s="1"/>
  <c r="S3645" i="1"/>
  <c r="Z3645" i="1" s="1"/>
  <c r="S3646" i="1"/>
  <c r="Z3646" i="1" s="1"/>
  <c r="S3647" i="1"/>
  <c r="Z3647" i="1" s="1"/>
  <c r="S3648" i="1"/>
  <c r="Z3648" i="1" s="1"/>
  <c r="S3649" i="1"/>
  <c r="Z3649" i="1" s="1"/>
  <c r="S3650" i="1"/>
  <c r="Z3650" i="1" s="1"/>
  <c r="S3651" i="1"/>
  <c r="Z3651" i="1" s="1"/>
  <c r="S3652" i="1"/>
  <c r="Z3652" i="1" s="1"/>
  <c r="S3653" i="1"/>
  <c r="Z3653" i="1" s="1"/>
  <c r="S3654" i="1"/>
  <c r="Z3654" i="1" s="1"/>
  <c r="S3655" i="1"/>
  <c r="Z3655" i="1" s="1"/>
  <c r="S3656" i="1"/>
  <c r="Z3656" i="1" s="1"/>
  <c r="S3657" i="1"/>
  <c r="Z3657" i="1" s="1"/>
  <c r="S3658" i="1"/>
  <c r="Z3658" i="1" s="1"/>
  <c r="S3659" i="1"/>
  <c r="Z3659" i="1" s="1"/>
  <c r="S3660" i="1"/>
  <c r="Z3660" i="1" s="1"/>
  <c r="S3661" i="1"/>
  <c r="Z3661" i="1" s="1"/>
  <c r="S3662" i="1"/>
  <c r="Z3662" i="1" s="1"/>
  <c r="S3663" i="1"/>
  <c r="Z3663" i="1" s="1"/>
  <c r="S3664" i="1"/>
  <c r="Z3664" i="1" s="1"/>
  <c r="S3665" i="1"/>
  <c r="Z3665" i="1" s="1"/>
  <c r="S3666" i="1"/>
  <c r="Z3666" i="1" s="1"/>
  <c r="S3667" i="1"/>
  <c r="Z3667" i="1" s="1"/>
  <c r="S3668" i="1"/>
  <c r="Z3668" i="1" s="1"/>
  <c r="S3697" i="1"/>
  <c r="Z3697" i="1" s="1"/>
  <c r="S3698" i="1"/>
  <c r="Z3698" i="1" s="1"/>
  <c r="S3699" i="1"/>
  <c r="Z3699" i="1" s="1"/>
  <c r="S3700" i="1"/>
  <c r="Z3700" i="1" s="1"/>
  <c r="S3701" i="1"/>
  <c r="Z3701" i="1" s="1"/>
  <c r="S3702" i="1"/>
  <c r="Z3702" i="1" s="1"/>
  <c r="S3703" i="1"/>
  <c r="Z3703" i="1" s="1"/>
  <c r="S3704" i="1"/>
  <c r="Z3704" i="1" s="1"/>
  <c r="S3705" i="1"/>
  <c r="Z3705" i="1" s="1"/>
  <c r="S3706" i="1"/>
  <c r="Z3706" i="1" s="1"/>
  <c r="S3707" i="1"/>
  <c r="Z3707" i="1" s="1"/>
  <c r="S3708" i="1"/>
  <c r="Z3708" i="1" s="1"/>
  <c r="S3709" i="1"/>
  <c r="Z3709" i="1" s="1"/>
  <c r="S3710" i="1"/>
  <c r="Z3710" i="1" s="1"/>
  <c r="S3711" i="1"/>
  <c r="Z3711" i="1" s="1"/>
  <c r="S3712" i="1"/>
  <c r="Z3712" i="1" s="1"/>
  <c r="S3713" i="1"/>
  <c r="Z3713" i="1" s="1"/>
  <c r="S3714" i="1"/>
  <c r="Z3714" i="1" s="1"/>
  <c r="S3715" i="1"/>
  <c r="Z3715" i="1" s="1"/>
  <c r="S3716" i="1"/>
  <c r="Z3716" i="1" s="1"/>
  <c r="S3717" i="1"/>
  <c r="Z3717" i="1" s="1"/>
  <c r="S3718" i="1"/>
  <c r="Z3718" i="1" s="1"/>
  <c r="S3719" i="1"/>
  <c r="Z3719" i="1" s="1"/>
  <c r="S3720" i="1"/>
  <c r="Z3720" i="1" s="1"/>
  <c r="S3721" i="1"/>
  <c r="Z3721" i="1" s="1"/>
  <c r="S3722" i="1"/>
  <c r="Z3722" i="1" s="1"/>
  <c r="S3723" i="1"/>
  <c r="Z3723" i="1" s="1"/>
  <c r="S3724" i="1"/>
  <c r="Z3724" i="1" s="1"/>
  <c r="S3725" i="1"/>
  <c r="Z3725" i="1" s="1"/>
  <c r="S3726" i="1"/>
  <c r="Z3726" i="1" s="1"/>
  <c r="S3727" i="1"/>
  <c r="Z3727" i="1" s="1"/>
  <c r="S3728" i="1"/>
  <c r="Z3728" i="1" s="1"/>
  <c r="S3729" i="1"/>
  <c r="Z3729" i="1" s="1"/>
  <c r="S3730" i="1"/>
  <c r="Z3730" i="1" s="1"/>
  <c r="S3731" i="1"/>
  <c r="Z3731" i="1" s="1"/>
  <c r="S3732" i="1"/>
  <c r="Z3732" i="1" s="1"/>
  <c r="S3733" i="1"/>
  <c r="Z3733" i="1" s="1"/>
  <c r="S3734" i="1"/>
  <c r="Z3734" i="1" s="1"/>
  <c r="S3735" i="1"/>
  <c r="Z3735" i="1" s="1"/>
  <c r="S3736" i="1"/>
  <c r="Z3736" i="1" s="1"/>
  <c r="S3737" i="1"/>
  <c r="Z3737" i="1" s="1"/>
  <c r="S3738" i="1"/>
  <c r="Z3738" i="1" s="1"/>
  <c r="S3739" i="1"/>
  <c r="Z3739" i="1" s="1"/>
  <c r="S3740" i="1"/>
  <c r="Z3740" i="1" s="1"/>
  <c r="S3741" i="1"/>
  <c r="Z3741" i="1" s="1"/>
  <c r="S3742" i="1"/>
  <c r="Z3742" i="1" s="1"/>
  <c r="S3743" i="1"/>
  <c r="Z3743" i="1" s="1"/>
  <c r="S3744" i="1"/>
  <c r="Z3744" i="1" s="1"/>
  <c r="S3745" i="1"/>
  <c r="Z3745" i="1" s="1"/>
  <c r="S3746" i="1"/>
  <c r="Z3746" i="1" s="1"/>
  <c r="S3747" i="1"/>
  <c r="Z3747" i="1" s="1"/>
  <c r="S3748" i="1"/>
  <c r="Z3748" i="1" s="1"/>
  <c r="S3749" i="1"/>
  <c r="Z3749" i="1" s="1"/>
  <c r="S3750" i="1"/>
  <c r="Z3750" i="1" s="1"/>
  <c r="S3751" i="1"/>
  <c r="Z3751" i="1" s="1"/>
  <c r="S3752" i="1"/>
  <c r="Z3752" i="1" s="1"/>
  <c r="S3753" i="1"/>
  <c r="Z3753" i="1" s="1"/>
  <c r="S3754" i="1"/>
  <c r="Z3754" i="1" s="1"/>
  <c r="S3755" i="1"/>
  <c r="Z3755" i="1" s="1"/>
  <c r="S3756" i="1"/>
  <c r="Z3756" i="1" s="1"/>
  <c r="S3757" i="1"/>
  <c r="Z3757" i="1" s="1"/>
  <c r="S3758" i="1"/>
  <c r="Z3758" i="1" s="1"/>
  <c r="S3759" i="1"/>
  <c r="Z3759" i="1" s="1"/>
  <c r="S3760" i="1"/>
  <c r="Z3760" i="1" s="1"/>
  <c r="S3761" i="1"/>
  <c r="Z3761" i="1" s="1"/>
  <c r="S3762" i="1"/>
  <c r="Z3762" i="1" s="1"/>
  <c r="S3763" i="1"/>
  <c r="Z3763" i="1" s="1"/>
  <c r="S3764" i="1"/>
  <c r="Z3764" i="1" s="1"/>
  <c r="S3765" i="1"/>
  <c r="Z3765" i="1" s="1"/>
  <c r="S3766" i="1"/>
  <c r="Z3766" i="1" s="1"/>
  <c r="S3767" i="1"/>
  <c r="Z3767" i="1" s="1"/>
  <c r="S3768" i="1"/>
  <c r="Z3768" i="1" s="1"/>
  <c r="S3769" i="1"/>
  <c r="Z3769" i="1" s="1"/>
  <c r="S3770" i="1"/>
  <c r="Z3770" i="1" s="1"/>
  <c r="S3771" i="1"/>
  <c r="Z3771" i="1" s="1"/>
  <c r="S3772" i="1"/>
  <c r="Z3772" i="1" s="1"/>
  <c r="S3773" i="1"/>
  <c r="Z3773" i="1" s="1"/>
  <c r="S3774" i="1"/>
  <c r="Z3774" i="1" s="1"/>
  <c r="S3775" i="1"/>
  <c r="Z3775" i="1" s="1"/>
  <c r="S3776" i="1"/>
  <c r="Z3776" i="1" s="1"/>
  <c r="S3777" i="1"/>
  <c r="Z3777" i="1" s="1"/>
  <c r="S3778" i="1"/>
  <c r="Z3778" i="1" s="1"/>
  <c r="S3779" i="1"/>
  <c r="Z3779" i="1" s="1"/>
  <c r="S3780" i="1"/>
  <c r="Z3780" i="1" s="1"/>
  <c r="S3781" i="1"/>
  <c r="Z3781" i="1" s="1"/>
  <c r="S3782" i="1"/>
  <c r="Z3782" i="1" s="1"/>
  <c r="S3783" i="1"/>
  <c r="Z3783" i="1" s="1"/>
  <c r="S3784" i="1"/>
  <c r="Z3784" i="1" s="1"/>
  <c r="S3785" i="1"/>
  <c r="Z3785" i="1" s="1"/>
  <c r="S3786" i="1"/>
  <c r="Z3786" i="1" s="1"/>
  <c r="S3787" i="1"/>
  <c r="Z3787" i="1" s="1"/>
  <c r="S3788" i="1"/>
  <c r="Z3788" i="1" s="1"/>
  <c r="S3789" i="1"/>
  <c r="Z3789" i="1" s="1"/>
  <c r="S3790" i="1"/>
  <c r="Z3790" i="1" s="1"/>
  <c r="S3791" i="1"/>
  <c r="Z3791" i="1" s="1"/>
  <c r="S3792" i="1"/>
  <c r="Z3792" i="1" s="1"/>
  <c r="S3793" i="1"/>
  <c r="Z3793" i="1" s="1"/>
  <c r="S3794" i="1"/>
  <c r="Z3794" i="1" s="1"/>
  <c r="S3795" i="1"/>
  <c r="Z3795" i="1" s="1"/>
  <c r="S3796" i="1"/>
  <c r="Z3796" i="1" s="1"/>
  <c r="S3797" i="1"/>
  <c r="Z3797" i="1" s="1"/>
  <c r="S3798" i="1"/>
  <c r="Z3798" i="1" s="1"/>
  <c r="S3799" i="1"/>
  <c r="Z3799" i="1" s="1"/>
  <c r="S3800" i="1"/>
  <c r="Z3800" i="1" s="1"/>
  <c r="S3801" i="1"/>
  <c r="Z3801" i="1" s="1"/>
  <c r="S3802" i="1"/>
  <c r="Z3802" i="1" s="1"/>
  <c r="S3803" i="1"/>
  <c r="Z3803" i="1" s="1"/>
  <c r="S3804" i="1"/>
  <c r="Z3804" i="1" s="1"/>
  <c r="S3805" i="1"/>
  <c r="Z3805" i="1" s="1"/>
  <c r="S3806" i="1"/>
  <c r="Z3806" i="1" s="1"/>
  <c r="S3807" i="1"/>
  <c r="Z3807" i="1" s="1"/>
  <c r="S3808" i="1"/>
  <c r="Z3808" i="1" s="1"/>
  <c r="S3809" i="1"/>
  <c r="Z3809" i="1" s="1"/>
  <c r="S3810" i="1"/>
  <c r="Z3810" i="1" s="1"/>
  <c r="S3811" i="1"/>
  <c r="Z3811" i="1" s="1"/>
  <c r="S3812" i="1"/>
  <c r="Z3812" i="1" s="1"/>
  <c r="S3813" i="1"/>
  <c r="Z3813" i="1" s="1"/>
  <c r="S3814" i="1"/>
  <c r="Z3814" i="1" s="1"/>
  <c r="S3815" i="1"/>
  <c r="Z3815" i="1" s="1"/>
  <c r="S3816" i="1"/>
  <c r="Z3816" i="1" s="1"/>
  <c r="S3817" i="1"/>
  <c r="Z3817" i="1" s="1"/>
  <c r="S3818" i="1"/>
  <c r="Z3818" i="1" s="1"/>
  <c r="S3819" i="1"/>
  <c r="Z3819" i="1" s="1"/>
  <c r="S3820" i="1"/>
  <c r="Z3820" i="1" s="1"/>
  <c r="S3821" i="1"/>
  <c r="Z3821" i="1" s="1"/>
  <c r="S3822" i="1"/>
  <c r="Z3822" i="1" s="1"/>
  <c r="S3823" i="1"/>
  <c r="Z3823" i="1" s="1"/>
  <c r="S3824" i="1"/>
  <c r="Z3824" i="1" s="1"/>
  <c r="S3825" i="1"/>
  <c r="Z3825" i="1" s="1"/>
  <c r="S3826" i="1"/>
  <c r="Z3826" i="1" s="1"/>
  <c r="S3827" i="1"/>
  <c r="Z3827" i="1" s="1"/>
  <c r="S3828" i="1"/>
  <c r="Z3828" i="1" s="1"/>
  <c r="S3829" i="1"/>
  <c r="Z3829" i="1" s="1"/>
  <c r="S3830" i="1"/>
  <c r="Z3830" i="1" s="1"/>
  <c r="S3831" i="1"/>
  <c r="Z3831" i="1" s="1"/>
  <c r="S3832" i="1"/>
  <c r="Z3832" i="1" s="1"/>
  <c r="S3833" i="1"/>
  <c r="Z3833" i="1" s="1"/>
  <c r="S3834" i="1"/>
  <c r="Z3834" i="1" s="1"/>
  <c r="S3835" i="1"/>
  <c r="Z3835" i="1" s="1"/>
  <c r="S3836" i="1"/>
  <c r="Z3836" i="1" s="1"/>
  <c r="S3837" i="1"/>
  <c r="Z3837" i="1" s="1"/>
  <c r="S3838" i="1"/>
  <c r="Z3838" i="1" s="1"/>
  <c r="S3839" i="1"/>
  <c r="Z3839" i="1" s="1"/>
  <c r="S3840" i="1"/>
  <c r="Z3840" i="1" s="1"/>
  <c r="S3841" i="1"/>
  <c r="Z3841" i="1" s="1"/>
  <c r="S3842" i="1"/>
  <c r="Z3842" i="1" s="1"/>
  <c r="S3843" i="1"/>
  <c r="Z3843" i="1" s="1"/>
  <c r="S3844" i="1"/>
  <c r="Z3844" i="1" s="1"/>
  <c r="S3845" i="1"/>
  <c r="Z3845" i="1" s="1"/>
  <c r="S3846" i="1"/>
  <c r="Z3846" i="1" s="1"/>
  <c r="S3847" i="1"/>
  <c r="Z3847" i="1" s="1"/>
  <c r="S3848" i="1"/>
  <c r="Z3848" i="1" s="1"/>
  <c r="S3849" i="1"/>
  <c r="Z3849" i="1" s="1"/>
  <c r="S3850" i="1"/>
  <c r="Z3850" i="1" s="1"/>
  <c r="S3851" i="1"/>
  <c r="Z3851" i="1" s="1"/>
  <c r="S3852" i="1"/>
  <c r="Z3852" i="1" s="1"/>
  <c r="S3853" i="1"/>
  <c r="Z3853" i="1" s="1"/>
  <c r="S3854" i="1"/>
  <c r="Z3854" i="1" s="1"/>
  <c r="S3855" i="1"/>
  <c r="Z3855" i="1" s="1"/>
  <c r="S3856" i="1"/>
  <c r="Z3856" i="1" s="1"/>
  <c r="S3857" i="1"/>
  <c r="Z3857" i="1" s="1"/>
  <c r="S3858" i="1"/>
  <c r="Z3858" i="1" s="1"/>
  <c r="S3859" i="1"/>
  <c r="Z3859" i="1" s="1"/>
  <c r="S3860" i="1"/>
  <c r="Z3860" i="1" s="1"/>
  <c r="S3861" i="1"/>
  <c r="Z3861" i="1" s="1"/>
  <c r="S3862" i="1"/>
  <c r="Z3862" i="1" s="1"/>
  <c r="S3863" i="1"/>
  <c r="Z3863" i="1" s="1"/>
  <c r="S3864" i="1"/>
  <c r="Z3864" i="1" s="1"/>
  <c r="S3865" i="1"/>
  <c r="Z3865" i="1" s="1"/>
  <c r="S3866" i="1"/>
  <c r="Z3866" i="1" s="1"/>
  <c r="S3867" i="1"/>
  <c r="Z3867" i="1" s="1"/>
  <c r="S3868" i="1"/>
  <c r="Z3868" i="1" s="1"/>
  <c r="S3869" i="1"/>
  <c r="Z3869" i="1" s="1"/>
  <c r="S3870" i="1"/>
  <c r="Z3870" i="1" s="1"/>
  <c r="S3871" i="1"/>
  <c r="Z3871" i="1" s="1"/>
  <c r="S3872" i="1"/>
  <c r="Z3872" i="1" s="1"/>
  <c r="S3873" i="1"/>
  <c r="Z3873" i="1" s="1"/>
  <c r="S3874" i="1"/>
  <c r="Z3874" i="1" s="1"/>
  <c r="S3875" i="1"/>
  <c r="Z3875" i="1" s="1"/>
  <c r="S3876" i="1"/>
  <c r="Z3876" i="1" s="1"/>
  <c r="S3877" i="1"/>
  <c r="Z3877" i="1" s="1"/>
  <c r="S3878" i="1"/>
  <c r="Z3878" i="1" s="1"/>
  <c r="S3879" i="1"/>
  <c r="Z3879" i="1" s="1"/>
  <c r="S3880" i="1"/>
  <c r="Z3880" i="1" s="1"/>
  <c r="S3881" i="1"/>
  <c r="Z3881" i="1" s="1"/>
  <c r="S3882" i="1"/>
  <c r="Z3882" i="1" s="1"/>
  <c r="S3883" i="1"/>
  <c r="Z3883" i="1" s="1"/>
  <c r="S3884" i="1"/>
  <c r="Z3884" i="1" s="1"/>
  <c r="S3885" i="1"/>
  <c r="Z3885" i="1" s="1"/>
  <c r="S3886" i="1"/>
  <c r="Z3886" i="1" s="1"/>
  <c r="S3887" i="1"/>
  <c r="Z3887" i="1" s="1"/>
  <c r="S3888" i="1"/>
  <c r="Z3888" i="1" s="1"/>
  <c r="S3889" i="1"/>
  <c r="Z3889" i="1" s="1"/>
  <c r="S3890" i="1"/>
  <c r="Z3890" i="1" s="1"/>
  <c r="S3891" i="1"/>
  <c r="Z3891" i="1" s="1"/>
  <c r="S3892" i="1"/>
  <c r="Z3892" i="1" s="1"/>
  <c r="S3893" i="1"/>
  <c r="Z3893" i="1" s="1"/>
  <c r="S3894" i="1"/>
  <c r="Z3894" i="1" s="1"/>
  <c r="S3895" i="1"/>
  <c r="Z3895" i="1" s="1"/>
  <c r="S3896" i="1"/>
  <c r="Z3896" i="1" s="1"/>
  <c r="S3897" i="1"/>
  <c r="Z3897" i="1" s="1"/>
  <c r="S3898" i="1"/>
  <c r="Z3898" i="1" s="1"/>
  <c r="S3899" i="1"/>
  <c r="Z3899" i="1" s="1"/>
  <c r="S3900" i="1"/>
  <c r="Z3900" i="1" s="1"/>
  <c r="S3901" i="1"/>
  <c r="Z3901" i="1" s="1"/>
  <c r="S3902" i="1"/>
  <c r="Z3902" i="1" s="1"/>
  <c r="S3903" i="1"/>
  <c r="Z3903" i="1" s="1"/>
  <c r="S3904" i="1"/>
  <c r="Z3904" i="1" s="1"/>
  <c r="S3905" i="1"/>
  <c r="Z3905" i="1" s="1"/>
  <c r="S3906" i="1"/>
  <c r="Z3906" i="1" s="1"/>
  <c r="S3907" i="1"/>
  <c r="Z3907" i="1" s="1"/>
  <c r="S3908" i="1"/>
  <c r="Z3908" i="1" s="1"/>
  <c r="S3909" i="1"/>
  <c r="Z3909" i="1" s="1"/>
  <c r="S3910" i="1"/>
  <c r="Z3910" i="1" s="1"/>
  <c r="S3911" i="1"/>
  <c r="Z3911" i="1" s="1"/>
  <c r="S3912" i="1"/>
  <c r="Z3912" i="1" s="1"/>
  <c r="S3913" i="1"/>
  <c r="Z3913" i="1" s="1"/>
  <c r="S3914" i="1"/>
  <c r="Z3914" i="1" s="1"/>
  <c r="S3915" i="1"/>
  <c r="Z3915" i="1" s="1"/>
  <c r="S3916" i="1"/>
  <c r="Z3916" i="1" s="1"/>
  <c r="S3917" i="1"/>
  <c r="Z3917" i="1" s="1"/>
  <c r="S3918" i="1"/>
  <c r="Z3918" i="1" s="1"/>
  <c r="S3919" i="1"/>
  <c r="Z3919" i="1" s="1"/>
  <c r="S3920" i="1"/>
  <c r="Z3920" i="1" s="1"/>
  <c r="S3921" i="1"/>
  <c r="Z3921" i="1" s="1"/>
  <c r="S3922" i="1"/>
  <c r="Z3922" i="1" s="1"/>
  <c r="S3923" i="1"/>
  <c r="Z3923" i="1" s="1"/>
  <c r="S3924" i="1"/>
  <c r="Z3924" i="1" s="1"/>
  <c r="S3925" i="1"/>
  <c r="Z3925" i="1" s="1"/>
  <c r="S3926" i="1"/>
  <c r="Z3926" i="1" s="1"/>
  <c r="S3927" i="1"/>
  <c r="Z3927" i="1" s="1"/>
  <c r="S3928" i="1"/>
  <c r="Z3928" i="1" s="1"/>
  <c r="S3929" i="1"/>
  <c r="Z3929" i="1" s="1"/>
  <c r="S3930" i="1"/>
  <c r="Z3930" i="1" s="1"/>
  <c r="S3931" i="1"/>
  <c r="Z3931" i="1" s="1"/>
  <c r="S3932" i="1"/>
  <c r="Z3932" i="1" s="1"/>
  <c r="S3933" i="1"/>
  <c r="Z3933" i="1" s="1"/>
  <c r="S3934" i="1"/>
  <c r="Z3934" i="1" s="1"/>
  <c r="S3935" i="1"/>
  <c r="Z3935" i="1" s="1"/>
  <c r="S3936" i="1"/>
  <c r="Z3936" i="1" s="1"/>
  <c r="S3937" i="1"/>
  <c r="Z3937" i="1" s="1"/>
  <c r="S3938" i="1"/>
  <c r="Z3938" i="1" s="1"/>
  <c r="S3939" i="1"/>
  <c r="Z3939" i="1" s="1"/>
  <c r="S3940" i="1"/>
  <c r="Z3940" i="1" s="1"/>
  <c r="S3941" i="1"/>
  <c r="Z3941" i="1" s="1"/>
  <c r="S3942" i="1"/>
  <c r="Z3942" i="1" s="1"/>
  <c r="S3943" i="1"/>
  <c r="Z3943" i="1" s="1"/>
  <c r="S3944" i="1"/>
  <c r="Z3944" i="1" s="1"/>
  <c r="S3945" i="1"/>
  <c r="Z3945" i="1" s="1"/>
  <c r="S3946" i="1"/>
  <c r="Z3946" i="1" s="1"/>
  <c r="S3947" i="1"/>
  <c r="Z3947" i="1" s="1"/>
  <c r="S3948" i="1"/>
  <c r="Z3948" i="1" s="1"/>
  <c r="S3949" i="1"/>
  <c r="Z3949" i="1" s="1"/>
  <c r="S3950" i="1"/>
  <c r="Z3950" i="1" s="1"/>
  <c r="S3951" i="1"/>
  <c r="Z3951" i="1" s="1"/>
  <c r="S3952" i="1"/>
  <c r="Z3952" i="1" s="1"/>
  <c r="S3953" i="1"/>
  <c r="Z3953" i="1" s="1"/>
  <c r="S3954" i="1"/>
  <c r="Z3954" i="1" s="1"/>
  <c r="S3955" i="1"/>
  <c r="Z3955" i="1" s="1"/>
  <c r="S3956" i="1"/>
  <c r="Z3956" i="1" s="1"/>
  <c r="S3957" i="1"/>
  <c r="Z3957" i="1" s="1"/>
  <c r="S3958" i="1"/>
  <c r="Z3958" i="1" s="1"/>
  <c r="S3959" i="1"/>
  <c r="Z3959" i="1" s="1"/>
  <c r="S3960" i="1"/>
  <c r="Z3960" i="1" s="1"/>
  <c r="S3961" i="1"/>
  <c r="Z3961" i="1" s="1"/>
  <c r="S3962" i="1"/>
  <c r="Z3962" i="1" s="1"/>
  <c r="S3963" i="1"/>
  <c r="Z3963" i="1" s="1"/>
  <c r="S3964" i="1"/>
  <c r="Z3964" i="1" s="1"/>
  <c r="S3965" i="1"/>
  <c r="Z3965" i="1" s="1"/>
  <c r="S3966" i="1"/>
  <c r="Z3966" i="1" s="1"/>
  <c r="S3967" i="1"/>
  <c r="Z3967" i="1" s="1"/>
  <c r="S3968" i="1"/>
  <c r="Z3968" i="1" s="1"/>
  <c r="S3969" i="1"/>
  <c r="Z3969" i="1" s="1"/>
  <c r="S3970" i="1"/>
  <c r="Z3970" i="1" s="1"/>
  <c r="S3971" i="1"/>
  <c r="Z3971" i="1" s="1"/>
  <c r="S3972" i="1"/>
  <c r="Z3972" i="1" s="1"/>
  <c r="S3973" i="1"/>
  <c r="Z3973" i="1" s="1"/>
  <c r="S3974" i="1"/>
  <c r="Z3974" i="1" s="1"/>
  <c r="S3975" i="1"/>
  <c r="Z3975" i="1" s="1"/>
  <c r="S3976" i="1"/>
  <c r="Z3976" i="1" s="1"/>
  <c r="S3977" i="1"/>
  <c r="Z3977" i="1" s="1"/>
  <c r="S3978" i="1"/>
  <c r="Z3978" i="1" s="1"/>
  <c r="S3979" i="1"/>
  <c r="Z3979" i="1" s="1"/>
  <c r="S3980" i="1"/>
  <c r="Z3980" i="1" s="1"/>
  <c r="S3981" i="1"/>
  <c r="Z3981" i="1" s="1"/>
  <c r="S3982" i="1"/>
  <c r="Z3982" i="1" s="1"/>
  <c r="S3983" i="1"/>
  <c r="Z3983" i="1" s="1"/>
  <c r="S3984" i="1"/>
  <c r="Z3984" i="1" s="1"/>
  <c r="S3985" i="1"/>
  <c r="Z3985" i="1" s="1"/>
  <c r="S3986" i="1"/>
  <c r="Z3986" i="1" s="1"/>
  <c r="S3987" i="1"/>
  <c r="Z3987" i="1" s="1"/>
  <c r="S3988" i="1"/>
  <c r="Z3988" i="1" s="1"/>
  <c r="S3989" i="1"/>
  <c r="Z3989" i="1" s="1"/>
  <c r="S3990" i="1"/>
  <c r="Z3990" i="1" s="1"/>
  <c r="S3991" i="1"/>
  <c r="Z3991" i="1" s="1"/>
  <c r="S3992" i="1"/>
  <c r="Z3992" i="1" s="1"/>
  <c r="S3993" i="1"/>
  <c r="Z3993" i="1" s="1"/>
  <c r="S3994" i="1"/>
  <c r="Z3994" i="1" s="1"/>
  <c r="S3995" i="1"/>
  <c r="Z3995" i="1" s="1"/>
  <c r="S3996" i="1"/>
  <c r="Z3996" i="1" s="1"/>
  <c r="S3997" i="1"/>
  <c r="Z3997" i="1" s="1"/>
  <c r="S3998" i="1"/>
  <c r="Z3998" i="1" s="1"/>
  <c r="S3999" i="1"/>
  <c r="Z3999" i="1" s="1"/>
  <c r="S4000" i="1"/>
  <c r="Z4000" i="1" s="1"/>
  <c r="S4001" i="1"/>
  <c r="Z4001" i="1" s="1"/>
  <c r="S4002" i="1"/>
  <c r="Z4002" i="1" s="1"/>
  <c r="S4003" i="1"/>
  <c r="Z4003" i="1" s="1"/>
  <c r="S4004" i="1"/>
  <c r="Z4004" i="1" s="1"/>
  <c r="S4005" i="1"/>
  <c r="Z4005" i="1" s="1"/>
  <c r="S4006" i="1"/>
  <c r="Z4006" i="1" s="1"/>
  <c r="S4007" i="1"/>
  <c r="Z4007" i="1" s="1"/>
  <c r="S4008" i="1"/>
  <c r="Z4008" i="1" s="1"/>
  <c r="S4009" i="1"/>
  <c r="Z4009" i="1" s="1"/>
  <c r="S4010" i="1"/>
  <c r="Z4010" i="1" s="1"/>
  <c r="S4011" i="1"/>
  <c r="Z4011" i="1" s="1"/>
  <c r="S4012" i="1"/>
  <c r="Z4012" i="1" s="1"/>
  <c r="S4013" i="1"/>
  <c r="Z4013" i="1" s="1"/>
  <c r="S4014" i="1"/>
  <c r="Z4014" i="1" s="1"/>
  <c r="S4015" i="1"/>
  <c r="Z4015" i="1" s="1"/>
  <c r="S4016" i="1"/>
  <c r="Z4016" i="1" s="1"/>
  <c r="S4017" i="1"/>
  <c r="Z4017" i="1" s="1"/>
  <c r="S4018" i="1"/>
  <c r="Z4018" i="1" s="1"/>
  <c r="S4019" i="1"/>
  <c r="Z4019" i="1" s="1"/>
  <c r="S4020" i="1"/>
  <c r="Z4020" i="1" s="1"/>
  <c r="S4021" i="1"/>
  <c r="Z4021" i="1" s="1"/>
  <c r="S4022" i="1"/>
  <c r="Z4022" i="1" s="1"/>
  <c r="S4023" i="1"/>
  <c r="Z4023" i="1" s="1"/>
  <c r="S4024" i="1"/>
  <c r="Z4024" i="1" s="1"/>
  <c r="S4025" i="1"/>
  <c r="Z4025" i="1" s="1"/>
  <c r="S4026" i="1"/>
  <c r="Z4026" i="1" s="1"/>
  <c r="S4027" i="1"/>
  <c r="Z4027" i="1" s="1"/>
  <c r="S4028" i="1"/>
  <c r="Z4028" i="1" s="1"/>
  <c r="S4029" i="1"/>
  <c r="Z4029" i="1" s="1"/>
  <c r="S4030" i="1"/>
  <c r="Z4030" i="1" s="1"/>
  <c r="S4031" i="1"/>
  <c r="Z4031" i="1" s="1"/>
  <c r="S4032" i="1"/>
  <c r="Z4032" i="1" s="1"/>
  <c r="S4033" i="1"/>
  <c r="Z4033" i="1" s="1"/>
  <c r="S4034" i="1"/>
  <c r="Z4034" i="1" s="1"/>
  <c r="S4035" i="1"/>
  <c r="Z4035" i="1" s="1"/>
  <c r="S4036" i="1"/>
  <c r="Z4036" i="1" s="1"/>
  <c r="S4037" i="1"/>
  <c r="Z4037" i="1" s="1"/>
  <c r="S4038" i="1"/>
  <c r="Z4038" i="1" s="1"/>
  <c r="S4039" i="1"/>
  <c r="Z4039" i="1" s="1"/>
  <c r="S4040" i="1"/>
  <c r="Z4040" i="1" s="1"/>
  <c r="S4041" i="1"/>
  <c r="Z4041" i="1" s="1"/>
  <c r="S4042" i="1"/>
  <c r="Z4042" i="1" s="1"/>
  <c r="S4043" i="1"/>
  <c r="Z4043" i="1" s="1"/>
  <c r="S4044" i="1"/>
  <c r="Z4044" i="1" s="1"/>
  <c r="S4045" i="1"/>
  <c r="Z4045" i="1" s="1"/>
  <c r="S4046" i="1"/>
  <c r="Z4046" i="1" s="1"/>
  <c r="S4047" i="1"/>
  <c r="Z4047" i="1" s="1"/>
  <c r="S4048" i="1"/>
  <c r="Z4048" i="1" s="1"/>
  <c r="S4049" i="1"/>
  <c r="Z4049" i="1" s="1"/>
  <c r="S4050" i="1"/>
  <c r="Z4050" i="1" s="1"/>
  <c r="S4051" i="1"/>
  <c r="Z4051" i="1" s="1"/>
  <c r="S4052" i="1"/>
  <c r="Z4052" i="1" s="1"/>
  <c r="S4053" i="1"/>
  <c r="Z4053" i="1" s="1"/>
  <c r="S4054" i="1"/>
  <c r="Z4054" i="1" s="1"/>
  <c r="S4055" i="1"/>
  <c r="Z4055" i="1" s="1"/>
  <c r="S4056" i="1"/>
  <c r="Z4056" i="1" s="1"/>
  <c r="S4057" i="1"/>
  <c r="Z4057" i="1" s="1"/>
  <c r="S4058" i="1"/>
  <c r="Z4058" i="1" s="1"/>
  <c r="S4059" i="1"/>
  <c r="Z4059" i="1" s="1"/>
  <c r="S4060" i="1"/>
  <c r="Z4060" i="1" s="1"/>
  <c r="S4061" i="1"/>
  <c r="Z4061" i="1" s="1"/>
  <c r="S4062" i="1"/>
  <c r="Z4062" i="1" s="1"/>
  <c r="S4063" i="1"/>
  <c r="Z4063" i="1" s="1"/>
  <c r="S4064" i="1"/>
  <c r="Z4064" i="1" s="1"/>
  <c r="S4065" i="1"/>
  <c r="Z4065" i="1" s="1"/>
  <c r="S4066" i="1"/>
  <c r="Z4066" i="1" s="1"/>
  <c r="S4067" i="1"/>
  <c r="Z4067" i="1" s="1"/>
  <c r="S4068" i="1"/>
  <c r="Z4068" i="1" s="1"/>
  <c r="S4069" i="1"/>
  <c r="Z4069" i="1" s="1"/>
  <c r="S4070" i="1"/>
  <c r="Z4070" i="1" s="1"/>
  <c r="S4071" i="1"/>
  <c r="Z4071" i="1" s="1"/>
  <c r="S4072" i="1"/>
  <c r="Z4072" i="1" s="1"/>
  <c r="S4073" i="1"/>
  <c r="Z4073" i="1" s="1"/>
  <c r="S4074" i="1"/>
  <c r="Z4074" i="1" s="1"/>
  <c r="S4075" i="1"/>
  <c r="Z4075" i="1" s="1"/>
  <c r="S4076" i="1"/>
  <c r="Z4076" i="1" s="1"/>
  <c r="S4077" i="1"/>
  <c r="Z4077" i="1" s="1"/>
  <c r="S4078" i="1"/>
  <c r="Z4078" i="1" s="1"/>
  <c r="S4079" i="1"/>
  <c r="Z4079" i="1" s="1"/>
  <c r="S4080" i="1"/>
  <c r="Z4080" i="1" s="1"/>
  <c r="S4081" i="1"/>
  <c r="Z4081" i="1" s="1"/>
  <c r="S4082" i="1"/>
  <c r="Z4082" i="1" s="1"/>
  <c r="S4083" i="1"/>
  <c r="Z4083" i="1" s="1"/>
  <c r="S4084" i="1"/>
  <c r="Z4084" i="1" s="1"/>
  <c r="S4085" i="1"/>
  <c r="Z4085" i="1" s="1"/>
  <c r="S4086" i="1"/>
  <c r="Z4086" i="1" s="1"/>
  <c r="S4087" i="1"/>
  <c r="Z4087" i="1" s="1"/>
  <c r="S4088" i="1"/>
  <c r="Z4088" i="1" s="1"/>
  <c r="S4089" i="1"/>
  <c r="Z4089" i="1" s="1"/>
  <c r="S4090" i="1"/>
  <c r="Z4090" i="1" s="1"/>
  <c r="S4091" i="1"/>
  <c r="Z4091" i="1" s="1"/>
  <c r="S4092" i="1"/>
  <c r="Z4092" i="1" s="1"/>
  <c r="S4093" i="1"/>
  <c r="Z4093" i="1" s="1"/>
  <c r="S4094" i="1"/>
  <c r="Z4094" i="1" s="1"/>
  <c r="S4095" i="1"/>
  <c r="Z4095" i="1" s="1"/>
  <c r="S4096" i="1"/>
  <c r="Z4096" i="1" s="1"/>
  <c r="S4097" i="1"/>
  <c r="Z4097" i="1" s="1"/>
  <c r="S4098" i="1"/>
  <c r="Z4098" i="1" s="1"/>
  <c r="S4099" i="1"/>
  <c r="Z4099" i="1" s="1"/>
  <c r="S4100" i="1"/>
  <c r="Z4100" i="1" s="1"/>
  <c r="S4101" i="1"/>
  <c r="Z4101" i="1" s="1"/>
  <c r="S4102" i="1"/>
  <c r="Z4102" i="1" s="1"/>
  <c r="S4103" i="1"/>
  <c r="Z4103" i="1" s="1"/>
  <c r="S4104" i="1"/>
  <c r="Z4104" i="1" s="1"/>
  <c r="S4105" i="1"/>
  <c r="Z4105" i="1" s="1"/>
  <c r="S4106" i="1"/>
  <c r="Z4106" i="1" s="1"/>
  <c r="S4107" i="1"/>
  <c r="Z4107" i="1" s="1"/>
  <c r="S4108" i="1"/>
  <c r="Z4108" i="1" s="1"/>
  <c r="S4109" i="1"/>
  <c r="Z4109" i="1" s="1"/>
  <c r="S4110" i="1"/>
  <c r="Z4110" i="1" s="1"/>
  <c r="S4111" i="1"/>
  <c r="Z4111" i="1" s="1"/>
  <c r="S4112" i="1"/>
  <c r="Z4112" i="1" s="1"/>
  <c r="S4113" i="1"/>
  <c r="Z4113" i="1" s="1"/>
  <c r="S4114" i="1"/>
  <c r="Z4114" i="1" s="1"/>
  <c r="S4115" i="1"/>
  <c r="Z4115" i="1" s="1"/>
  <c r="S4116" i="1"/>
  <c r="Z4116" i="1" s="1"/>
  <c r="S4117" i="1"/>
  <c r="Z4117" i="1" s="1"/>
  <c r="S4118" i="1"/>
  <c r="Z4118" i="1" s="1"/>
  <c r="S4119" i="1"/>
  <c r="Z4119" i="1" s="1"/>
  <c r="S4120" i="1"/>
  <c r="Z4120" i="1" s="1"/>
  <c r="S4121" i="1"/>
  <c r="Z4121" i="1" s="1"/>
  <c r="S4122" i="1"/>
  <c r="Z4122" i="1" s="1"/>
  <c r="S4123" i="1"/>
  <c r="Z4123" i="1" s="1"/>
  <c r="S4124" i="1"/>
  <c r="Z4124" i="1" s="1"/>
  <c r="S4125" i="1"/>
  <c r="Z4125" i="1" s="1"/>
  <c r="S4126" i="1"/>
  <c r="Z4126" i="1" s="1"/>
  <c r="S4127" i="1"/>
  <c r="Z4127" i="1" s="1"/>
  <c r="S4128" i="1"/>
  <c r="Z4128" i="1" s="1"/>
  <c r="S4129" i="1"/>
  <c r="Z4129" i="1" s="1"/>
  <c r="S4130" i="1"/>
  <c r="Z4130" i="1" s="1"/>
  <c r="S4131" i="1"/>
  <c r="Z4131" i="1" s="1"/>
  <c r="S4132" i="1"/>
  <c r="Z4132" i="1" s="1"/>
  <c r="S4133" i="1"/>
  <c r="Z4133" i="1" s="1"/>
  <c r="S4134" i="1"/>
  <c r="Z4134" i="1" s="1"/>
  <c r="S4135" i="1"/>
  <c r="Z4135" i="1" s="1"/>
  <c r="S4136" i="1"/>
  <c r="Z4136" i="1" s="1"/>
  <c r="S4137" i="1"/>
  <c r="Z4137" i="1" s="1"/>
  <c r="S4138" i="1"/>
  <c r="Z4138" i="1" s="1"/>
  <c r="S4139" i="1"/>
  <c r="Z4139" i="1" s="1"/>
  <c r="S4140" i="1"/>
  <c r="Z4140" i="1" s="1"/>
  <c r="S4141" i="1"/>
  <c r="Z4141" i="1" s="1"/>
  <c r="S4142" i="1"/>
  <c r="Z4142" i="1" s="1"/>
  <c r="S4143" i="1"/>
  <c r="Z4143" i="1" s="1"/>
  <c r="S4144" i="1"/>
  <c r="Z4144" i="1" s="1"/>
  <c r="S4145" i="1"/>
  <c r="Z4145" i="1" s="1"/>
  <c r="S4146" i="1"/>
  <c r="Z4146" i="1" s="1"/>
  <c r="S4147" i="1"/>
  <c r="Z4147" i="1" s="1"/>
  <c r="S4148" i="1"/>
  <c r="Z4148" i="1" s="1"/>
  <c r="S4149" i="1"/>
  <c r="Z4149" i="1" s="1"/>
  <c r="S4150" i="1"/>
  <c r="Z4150" i="1" s="1"/>
  <c r="S4151" i="1"/>
  <c r="Z4151" i="1" s="1"/>
  <c r="S4152" i="1"/>
  <c r="Z4152" i="1" s="1"/>
  <c r="S4153" i="1"/>
  <c r="Z4153" i="1" s="1"/>
  <c r="S4154" i="1"/>
  <c r="Z4154" i="1" s="1"/>
  <c r="S4155" i="1"/>
  <c r="Z4155" i="1" s="1"/>
  <c r="S4156" i="1"/>
  <c r="Z4156" i="1" s="1"/>
  <c r="S4157" i="1"/>
  <c r="Z4157" i="1" s="1"/>
  <c r="S4158" i="1"/>
  <c r="Z4158" i="1" s="1"/>
  <c r="S4159" i="1"/>
  <c r="Z4159" i="1" s="1"/>
  <c r="S4160" i="1"/>
  <c r="Z4160" i="1" s="1"/>
  <c r="S4161" i="1"/>
  <c r="Z4161" i="1" s="1"/>
  <c r="S4162" i="1"/>
  <c r="Z4162" i="1" s="1"/>
  <c r="S4163" i="1"/>
  <c r="Z4163" i="1" s="1"/>
  <c r="S4164" i="1"/>
  <c r="Z4164" i="1" s="1"/>
  <c r="S4165" i="1"/>
  <c r="Z4165" i="1" s="1"/>
  <c r="S4166" i="1"/>
  <c r="Z4166" i="1" s="1"/>
  <c r="S4167" i="1"/>
  <c r="Z4167" i="1" s="1"/>
  <c r="S4168" i="1"/>
  <c r="Z4168" i="1" s="1"/>
  <c r="S4169" i="1"/>
  <c r="Z4169" i="1" s="1"/>
  <c r="S4170" i="1"/>
  <c r="Z4170" i="1" s="1"/>
  <c r="S4171" i="1"/>
  <c r="Z4171" i="1" s="1"/>
  <c r="S4172" i="1"/>
  <c r="Z4172" i="1" s="1"/>
  <c r="S4173" i="1"/>
  <c r="Z4173" i="1" s="1"/>
  <c r="S4174" i="1"/>
  <c r="Z4174" i="1" s="1"/>
  <c r="S4175" i="1"/>
  <c r="Z4175" i="1" s="1"/>
  <c r="S4176" i="1"/>
  <c r="Z4176" i="1" s="1"/>
  <c r="S4177" i="1"/>
  <c r="Z4177" i="1" s="1"/>
  <c r="S4178" i="1"/>
  <c r="Z4178" i="1" s="1"/>
  <c r="S4179" i="1"/>
  <c r="Z4179" i="1" s="1"/>
  <c r="S4180" i="1"/>
  <c r="Z4180" i="1" s="1"/>
  <c r="S4181" i="1"/>
  <c r="Z4181" i="1" s="1"/>
  <c r="S4182" i="1"/>
  <c r="Z4182" i="1" s="1"/>
  <c r="S4183" i="1"/>
  <c r="Z4183" i="1" s="1"/>
  <c r="S4184" i="1"/>
  <c r="Z4184" i="1" s="1"/>
  <c r="S4185" i="1"/>
  <c r="Z4185" i="1" s="1"/>
  <c r="S4186" i="1"/>
  <c r="Z4186" i="1" s="1"/>
  <c r="S4187" i="1"/>
  <c r="Z4187" i="1" s="1"/>
  <c r="S4188" i="1"/>
  <c r="Z4188" i="1" s="1"/>
  <c r="S4189" i="1"/>
  <c r="Z4189" i="1" s="1"/>
  <c r="S4190" i="1"/>
  <c r="Z4190" i="1" s="1"/>
  <c r="S4191" i="1"/>
  <c r="Z4191" i="1" s="1"/>
  <c r="S4192" i="1"/>
  <c r="Z4192" i="1" s="1"/>
  <c r="S4193" i="1"/>
  <c r="Z4193" i="1" s="1"/>
  <c r="S4194" i="1"/>
  <c r="Z4194" i="1" s="1"/>
  <c r="S4195" i="1"/>
  <c r="Z4195" i="1" s="1"/>
  <c r="S4196" i="1"/>
  <c r="Z4196" i="1" s="1"/>
  <c r="S4197" i="1"/>
  <c r="Z4197" i="1" s="1"/>
  <c r="S4198" i="1"/>
  <c r="Z4198" i="1" s="1"/>
  <c r="S4199" i="1"/>
  <c r="Z4199" i="1" s="1"/>
  <c r="S4200" i="1"/>
  <c r="Z4200" i="1" s="1"/>
  <c r="S4201" i="1"/>
  <c r="Z4201" i="1" s="1"/>
  <c r="S4202" i="1"/>
  <c r="Z4202" i="1" s="1"/>
  <c r="S4203" i="1"/>
  <c r="Z4203" i="1" s="1"/>
  <c r="S4204" i="1"/>
  <c r="Z4204" i="1" s="1"/>
  <c r="S4205" i="1"/>
  <c r="Z4205" i="1" s="1"/>
  <c r="S4206" i="1"/>
  <c r="Z4206" i="1" s="1"/>
  <c r="S4207" i="1"/>
  <c r="Z4207" i="1" s="1"/>
  <c r="S4208" i="1"/>
  <c r="Z4208" i="1" s="1"/>
  <c r="S4209" i="1"/>
  <c r="Z4209" i="1" s="1"/>
  <c r="S4210" i="1"/>
  <c r="Z4210" i="1" s="1"/>
  <c r="S4211" i="1"/>
  <c r="Z4211" i="1" s="1"/>
  <c r="S4212" i="1"/>
  <c r="Z4212" i="1" s="1"/>
  <c r="S4213" i="1"/>
  <c r="Z4213" i="1" s="1"/>
  <c r="S4214" i="1"/>
  <c r="Z4214" i="1" s="1"/>
  <c r="S4215" i="1"/>
  <c r="Z4215" i="1" s="1"/>
  <c r="S4216" i="1"/>
  <c r="Z4216" i="1" s="1"/>
  <c r="S4217" i="1"/>
  <c r="Z4217" i="1" s="1"/>
  <c r="S4218" i="1"/>
  <c r="Z4218" i="1" s="1"/>
  <c r="S4219" i="1"/>
  <c r="Z4219" i="1" s="1"/>
  <c r="S4220" i="1"/>
  <c r="Z4220" i="1" s="1"/>
  <c r="S4221" i="1"/>
  <c r="Z4221" i="1" s="1"/>
  <c r="S4222" i="1"/>
  <c r="Z4222" i="1" s="1"/>
  <c r="S4223" i="1"/>
  <c r="Z4223" i="1" s="1"/>
  <c r="S4224" i="1"/>
  <c r="Z4224" i="1" s="1"/>
  <c r="S4225" i="1"/>
  <c r="Z4225" i="1" s="1"/>
  <c r="S4226" i="1"/>
  <c r="Z4226" i="1" s="1"/>
  <c r="S4227" i="1"/>
  <c r="Z4227" i="1" s="1"/>
  <c r="S4228" i="1"/>
  <c r="Z4228" i="1" s="1"/>
  <c r="S4229" i="1"/>
  <c r="Z4229" i="1" s="1"/>
  <c r="S4230" i="1"/>
  <c r="Z4230" i="1" s="1"/>
  <c r="S4231" i="1"/>
  <c r="Z4231" i="1" s="1"/>
  <c r="S4232" i="1"/>
  <c r="Z4232" i="1" s="1"/>
  <c r="S4233" i="1"/>
  <c r="Z4233" i="1" s="1"/>
  <c r="S4234" i="1"/>
  <c r="Z4234" i="1" s="1"/>
  <c r="S4235" i="1"/>
  <c r="Z4235" i="1" s="1"/>
  <c r="S4236" i="1"/>
  <c r="Z4236" i="1" s="1"/>
  <c r="S4237" i="1"/>
  <c r="Z4237" i="1" s="1"/>
  <c r="S4238" i="1"/>
  <c r="Z4238" i="1" s="1"/>
  <c r="S4239" i="1"/>
  <c r="Z4239" i="1" s="1"/>
  <c r="S4240" i="1"/>
  <c r="Z4240" i="1" s="1"/>
  <c r="S4241" i="1"/>
  <c r="Z4241" i="1" s="1"/>
  <c r="S4242" i="1"/>
  <c r="Z4242" i="1" s="1"/>
  <c r="S4243" i="1"/>
  <c r="Z4243" i="1" s="1"/>
  <c r="S4244" i="1"/>
  <c r="Z4244" i="1" s="1"/>
  <c r="S4245" i="1"/>
  <c r="Z4245" i="1" s="1"/>
  <c r="S4246" i="1"/>
  <c r="Z4246" i="1" s="1"/>
  <c r="S4247" i="1"/>
  <c r="Z4247" i="1" s="1"/>
  <c r="S4248" i="1"/>
  <c r="Z4248" i="1" s="1"/>
  <c r="S4249" i="1"/>
  <c r="Z4249" i="1" s="1"/>
  <c r="S4250" i="1"/>
  <c r="Z4250" i="1" s="1"/>
  <c r="S4251" i="1"/>
  <c r="Z4251" i="1" s="1"/>
  <c r="S4252" i="1"/>
  <c r="Z4252" i="1" s="1"/>
  <c r="S4253" i="1"/>
  <c r="Z4253" i="1" s="1"/>
  <c r="S4254" i="1"/>
  <c r="Z4254" i="1" s="1"/>
  <c r="S4255" i="1"/>
  <c r="Z4255" i="1" s="1"/>
  <c r="S4256" i="1"/>
  <c r="Z4256" i="1" s="1"/>
  <c r="S4257" i="1"/>
  <c r="Z4257" i="1" s="1"/>
  <c r="S4258" i="1"/>
  <c r="Z4258" i="1" s="1"/>
  <c r="S4259" i="1"/>
  <c r="Z4259" i="1" s="1"/>
  <c r="S4260" i="1"/>
  <c r="Z4260" i="1" s="1"/>
  <c r="S4261" i="1"/>
  <c r="Z4261" i="1" s="1"/>
  <c r="S4262" i="1"/>
  <c r="Z4262" i="1" s="1"/>
  <c r="S4263" i="1"/>
  <c r="Z4263" i="1" s="1"/>
  <c r="S4264" i="1"/>
  <c r="Z4264" i="1" s="1"/>
  <c r="S4265" i="1"/>
  <c r="Z4265" i="1" s="1"/>
  <c r="S4266" i="1"/>
  <c r="Z4266" i="1" s="1"/>
  <c r="S4267" i="1"/>
  <c r="Z4267" i="1" s="1"/>
  <c r="S4268" i="1"/>
  <c r="Z4268" i="1" s="1"/>
  <c r="S4269" i="1"/>
  <c r="Z4269" i="1" s="1"/>
  <c r="S4270" i="1"/>
  <c r="Z4270" i="1" s="1"/>
  <c r="S4271" i="1"/>
  <c r="Z4271" i="1" s="1"/>
  <c r="S4272" i="1"/>
  <c r="Z4272" i="1" s="1"/>
  <c r="S4273" i="1"/>
  <c r="Z4273" i="1" s="1"/>
  <c r="S4274" i="1"/>
  <c r="Z4274" i="1" s="1"/>
  <c r="S4275" i="1"/>
  <c r="Z4275" i="1" s="1"/>
  <c r="S4276" i="1"/>
  <c r="Z4276" i="1" s="1"/>
  <c r="S4277" i="1"/>
  <c r="Z4277" i="1" s="1"/>
  <c r="S4278" i="1"/>
  <c r="Z4278" i="1" s="1"/>
  <c r="S4279" i="1"/>
  <c r="Z4279" i="1" s="1"/>
  <c r="S4280" i="1"/>
  <c r="Z4280" i="1" s="1"/>
  <c r="S4281" i="1"/>
  <c r="Z4281" i="1" s="1"/>
  <c r="S4282" i="1"/>
  <c r="Z4282" i="1" s="1"/>
  <c r="S4283" i="1"/>
  <c r="Z4283" i="1" s="1"/>
  <c r="S4284" i="1"/>
  <c r="Z4284" i="1" s="1"/>
  <c r="S4285" i="1"/>
  <c r="Z4285" i="1" s="1"/>
  <c r="S4286" i="1"/>
  <c r="Z4286" i="1" s="1"/>
  <c r="S4287" i="1"/>
  <c r="Z4287" i="1" s="1"/>
  <c r="S4288" i="1"/>
  <c r="Z4288" i="1" s="1"/>
  <c r="S4289" i="1"/>
  <c r="Z4289" i="1" s="1"/>
  <c r="S4290" i="1"/>
  <c r="Z4290" i="1" s="1"/>
  <c r="S4291" i="1"/>
  <c r="Z4291" i="1" s="1"/>
  <c r="S4292" i="1"/>
  <c r="Z4292" i="1" s="1"/>
  <c r="S4293" i="1"/>
  <c r="Z4293" i="1" s="1"/>
  <c r="S4294" i="1"/>
  <c r="Z4294" i="1" s="1"/>
  <c r="S4295" i="1"/>
  <c r="Z4295" i="1" s="1"/>
  <c r="S4296" i="1"/>
  <c r="Z4296" i="1" s="1"/>
  <c r="S4297" i="1"/>
  <c r="Z4297" i="1" s="1"/>
  <c r="S4298" i="1"/>
  <c r="Z4298" i="1" s="1"/>
  <c r="S4299" i="1"/>
  <c r="Z4299" i="1" s="1"/>
  <c r="S4300" i="1"/>
  <c r="Z4300" i="1" s="1"/>
  <c r="S4301" i="1"/>
  <c r="Z4301" i="1" s="1"/>
  <c r="S4302" i="1"/>
  <c r="Z4302" i="1" s="1"/>
  <c r="S4303" i="1"/>
  <c r="Z4303" i="1" s="1"/>
  <c r="S4304" i="1"/>
  <c r="Z4304" i="1" s="1"/>
  <c r="S4305" i="1"/>
  <c r="Z4305" i="1" s="1"/>
  <c r="S4306" i="1"/>
  <c r="Z4306" i="1" s="1"/>
  <c r="S4307" i="1"/>
  <c r="Z4307" i="1" s="1"/>
  <c r="S4308" i="1"/>
  <c r="Z4308" i="1" s="1"/>
  <c r="S4309" i="1"/>
  <c r="Z4309" i="1" s="1"/>
  <c r="S4310" i="1"/>
  <c r="Z4310" i="1" s="1"/>
  <c r="S4311" i="1"/>
  <c r="Z4311" i="1" s="1"/>
  <c r="S4312" i="1"/>
  <c r="Z4312" i="1" s="1"/>
  <c r="S4313" i="1"/>
  <c r="Z4313" i="1" s="1"/>
  <c r="S4314" i="1"/>
  <c r="Z4314" i="1" s="1"/>
  <c r="S4315" i="1"/>
  <c r="Z4315" i="1" s="1"/>
  <c r="S4316" i="1"/>
  <c r="Z4316" i="1" s="1"/>
  <c r="S4317" i="1"/>
  <c r="Z4317" i="1" s="1"/>
  <c r="S4318" i="1"/>
  <c r="Z4318" i="1" s="1"/>
  <c r="S4319" i="1"/>
  <c r="Z4319" i="1" s="1"/>
  <c r="S4320" i="1"/>
  <c r="Z4320" i="1" s="1"/>
  <c r="S4321" i="1"/>
  <c r="Z4321" i="1" s="1"/>
  <c r="S4322" i="1"/>
  <c r="Z4322" i="1" s="1"/>
  <c r="S4323" i="1"/>
  <c r="Z4323" i="1" s="1"/>
  <c r="S4324" i="1"/>
  <c r="Z4324" i="1" s="1"/>
  <c r="S4325" i="1"/>
  <c r="Z4325" i="1" s="1"/>
  <c r="S4326" i="1"/>
  <c r="Z4326" i="1" s="1"/>
  <c r="S4327" i="1"/>
  <c r="Z4327" i="1" s="1"/>
  <c r="S4328" i="1"/>
  <c r="Z4328" i="1" s="1"/>
  <c r="S4329" i="1"/>
  <c r="Z4329" i="1" s="1"/>
  <c r="S4330" i="1"/>
  <c r="Z4330" i="1" s="1"/>
  <c r="S4331" i="1"/>
  <c r="Z4331" i="1" s="1"/>
  <c r="S4332" i="1"/>
  <c r="Z4332" i="1" s="1"/>
  <c r="S4333" i="1"/>
  <c r="Z4333" i="1" s="1"/>
  <c r="S4334" i="1"/>
  <c r="Z4334" i="1" s="1"/>
  <c r="S4335" i="1"/>
  <c r="Z4335" i="1" s="1"/>
  <c r="S4336" i="1"/>
  <c r="Z4336" i="1" s="1"/>
  <c r="S4337" i="1"/>
  <c r="Z4337" i="1" s="1"/>
  <c r="S4338" i="1"/>
  <c r="Z4338" i="1" s="1"/>
  <c r="S4339" i="1"/>
  <c r="Z4339" i="1" s="1"/>
  <c r="S4340" i="1"/>
  <c r="Z4340" i="1" s="1"/>
  <c r="S4341" i="1"/>
  <c r="Z4341" i="1" s="1"/>
  <c r="S4342" i="1"/>
  <c r="Z4342" i="1" s="1"/>
  <c r="S4343" i="1"/>
  <c r="Z4343" i="1" s="1"/>
  <c r="S4344" i="1"/>
  <c r="Z4344" i="1" s="1"/>
  <c r="S4345" i="1"/>
  <c r="Z4345" i="1" s="1"/>
  <c r="S4346" i="1"/>
  <c r="Z4346" i="1" s="1"/>
  <c r="S4347" i="1"/>
  <c r="Z4347" i="1" s="1"/>
  <c r="S4348" i="1"/>
  <c r="Z4348" i="1" s="1"/>
  <c r="S4349" i="1"/>
  <c r="Z4349" i="1" s="1"/>
  <c r="S4350" i="1"/>
  <c r="Z4350" i="1" s="1"/>
  <c r="S4351" i="1"/>
  <c r="Z4351" i="1" s="1"/>
  <c r="S4352" i="1"/>
  <c r="Z4352" i="1" s="1"/>
  <c r="S4353" i="1"/>
  <c r="Z4353" i="1" s="1"/>
  <c r="S4354" i="1"/>
  <c r="Z4354" i="1" s="1"/>
  <c r="S4355" i="1"/>
  <c r="Z4355" i="1" s="1"/>
  <c r="S4356" i="1"/>
  <c r="Z4356" i="1" s="1"/>
  <c r="S4357" i="1"/>
  <c r="Z4357" i="1" s="1"/>
  <c r="S4358" i="1"/>
  <c r="Z4358" i="1" s="1"/>
  <c r="S4359" i="1"/>
  <c r="Z4359" i="1" s="1"/>
  <c r="S4360" i="1"/>
  <c r="Z4360" i="1" s="1"/>
  <c r="S4361" i="1"/>
  <c r="Z4361" i="1" s="1"/>
  <c r="S4362" i="1"/>
  <c r="Z4362" i="1" s="1"/>
  <c r="S4363" i="1"/>
  <c r="Z4363" i="1" s="1"/>
  <c r="S4364" i="1"/>
  <c r="Z4364" i="1" s="1"/>
  <c r="S4365" i="1"/>
  <c r="Z4365" i="1" s="1"/>
  <c r="S4366" i="1"/>
  <c r="Z4366" i="1" s="1"/>
  <c r="S4367" i="1"/>
  <c r="Z4367" i="1" s="1"/>
  <c r="S4368" i="1"/>
  <c r="Z4368" i="1" s="1"/>
  <c r="S4369" i="1"/>
  <c r="Z4369" i="1" s="1"/>
  <c r="S4370" i="1"/>
  <c r="Z4370" i="1" s="1"/>
  <c r="S4371" i="1"/>
  <c r="U4371" i="1" s="1"/>
  <c r="S4372" i="1"/>
  <c r="Z4372" i="1" s="1"/>
  <c r="S4373" i="1"/>
  <c r="Z4373" i="1" s="1"/>
  <c r="S4374" i="1"/>
  <c r="Z4374" i="1" s="1"/>
  <c r="S4375" i="1"/>
  <c r="Z4375" i="1" s="1"/>
  <c r="S4376" i="1"/>
  <c r="U4376" i="1" s="1"/>
  <c r="S4377" i="1"/>
  <c r="S4378" i="1"/>
  <c r="Z4378" i="1" s="1"/>
  <c r="S4379" i="1"/>
  <c r="Z4379" i="1" s="1"/>
  <c r="S4380" i="1"/>
  <c r="U4380" i="1" s="1"/>
  <c r="S4381" i="1"/>
  <c r="Z4381" i="1" s="1"/>
  <c r="O3904" i="1"/>
  <c r="P3904" i="1" s="1"/>
  <c r="Q3904" i="1"/>
  <c r="U3904" i="1"/>
  <c r="O4381" i="1"/>
  <c r="Q4381" i="1"/>
  <c r="AD4381" i="1"/>
  <c r="AE4381" i="1"/>
  <c r="O4371" i="1"/>
  <c r="P4371" i="1" s="1"/>
  <c r="O4372" i="1"/>
  <c r="O4373" i="1"/>
  <c r="P4373" i="1" s="1"/>
  <c r="O4374" i="1"/>
  <c r="P4374" i="1" s="1"/>
  <c r="O4375" i="1"/>
  <c r="O4376" i="1"/>
  <c r="P4376" i="1" s="1"/>
  <c r="O4377" i="1"/>
  <c r="P4377" i="1" s="1"/>
  <c r="O4378" i="1"/>
  <c r="P4378" i="1" s="1"/>
  <c r="O4379" i="1"/>
  <c r="P4379" i="1" s="1"/>
  <c r="O4380" i="1"/>
  <c r="P4380" i="1" s="1"/>
  <c r="Q4371" i="1"/>
  <c r="Q4372" i="1"/>
  <c r="Q4373" i="1"/>
  <c r="Q4374" i="1"/>
  <c r="Q4375" i="1"/>
  <c r="Q4376" i="1"/>
  <c r="Q4377" i="1"/>
  <c r="Q4378" i="1"/>
  <c r="Q4379" i="1"/>
  <c r="Q4380" i="1"/>
  <c r="U4379" i="1" l="1"/>
  <c r="U4377" i="1"/>
  <c r="V4377" i="1" s="1"/>
  <c r="Z4377" i="1"/>
  <c r="U4381" i="1"/>
  <c r="V4381" i="1" s="1"/>
  <c r="Z4380" i="1"/>
  <c r="Z4376" i="1"/>
  <c r="Z4371" i="1"/>
  <c r="R3904" i="1"/>
  <c r="X3904" i="1" s="1"/>
  <c r="Y3904" i="1" s="1"/>
  <c r="V3904" i="1"/>
  <c r="R4379" i="1"/>
  <c r="X4379" i="1" s="1"/>
  <c r="Y4379" i="1" s="1"/>
  <c r="R4377" i="1"/>
  <c r="X4377" i="1" s="1"/>
  <c r="Y4377" i="1" s="1"/>
  <c r="P4381" i="1"/>
  <c r="R4381" i="1" s="1"/>
  <c r="X4381" i="1" s="1"/>
  <c r="Y4381" i="1" s="1"/>
  <c r="U4373" i="1"/>
  <c r="V4373" i="1" s="1"/>
  <c r="U4375" i="1"/>
  <c r="V4375" i="1" s="1"/>
  <c r="U4374" i="1"/>
  <c r="V4374" i="1" s="1"/>
  <c r="U4372" i="1"/>
  <c r="V4372" i="1" s="1"/>
  <c r="R4378" i="1"/>
  <c r="R4376" i="1"/>
  <c r="X4376" i="1" s="1"/>
  <c r="Y4376" i="1" s="1"/>
  <c r="R4371" i="1"/>
  <c r="X4371" i="1" s="1"/>
  <c r="Y4371" i="1" s="1"/>
  <c r="P4375" i="1"/>
  <c r="R4375" i="1" s="1"/>
  <c r="P4372" i="1"/>
  <c r="R4372" i="1" s="1"/>
  <c r="R4380" i="1"/>
  <c r="X4380" i="1" s="1"/>
  <c r="Y4380" i="1" s="1"/>
  <c r="V4371" i="1"/>
  <c r="V4376" i="1"/>
  <c r="V4379" i="1"/>
  <c r="V4380" i="1"/>
  <c r="U4378" i="1"/>
  <c r="R4374" i="1"/>
  <c r="R4373" i="1"/>
  <c r="X4375" i="1" l="1"/>
  <c r="Y4375" i="1" s="1"/>
  <c r="X4372" i="1"/>
  <c r="Y4372" i="1" s="1"/>
  <c r="X4378" i="1"/>
  <c r="Y4378" i="1" s="1"/>
  <c r="V4378" i="1"/>
  <c r="X4373" i="1"/>
  <c r="Y4373" i="1" s="1"/>
  <c r="X4374" i="1"/>
  <c r="Y4374" i="1" s="1"/>
  <c r="K4361" i="1" l="1"/>
  <c r="K4362" i="1"/>
  <c r="K4363" i="1"/>
  <c r="K4360" i="1"/>
  <c r="O4360" i="1"/>
  <c r="Q4360" i="1"/>
  <c r="U4360" i="1"/>
  <c r="O4361" i="1"/>
  <c r="Q4361" i="1"/>
  <c r="U4361" i="1"/>
  <c r="O4362" i="1"/>
  <c r="P4362" i="1" s="1"/>
  <c r="Q4362" i="1"/>
  <c r="U4362" i="1"/>
  <c r="O4363" i="1"/>
  <c r="Q4363" i="1"/>
  <c r="U4363" i="1"/>
  <c r="P4361" i="1" l="1"/>
  <c r="R4361" i="1" s="1"/>
  <c r="X4361" i="1" s="1"/>
  <c r="Y4361" i="1" s="1"/>
  <c r="P4360" i="1"/>
  <c r="R4360" i="1" s="1"/>
  <c r="X4360" i="1" s="1"/>
  <c r="Y4360" i="1" s="1"/>
  <c r="P4363" i="1"/>
  <c r="R4363" i="1" s="1"/>
  <c r="V4360" i="1"/>
  <c r="R4362" i="1"/>
  <c r="V4361" i="1"/>
  <c r="V4362" i="1"/>
  <c r="V4363" i="1"/>
  <c r="X4363" i="1" l="1"/>
  <c r="Y4363" i="1" s="1"/>
  <c r="X4362" i="1"/>
  <c r="Y4362" i="1" s="1"/>
  <c r="O3739" i="1" l="1"/>
  <c r="P3739" i="1" s="1"/>
  <c r="U3739" i="1"/>
  <c r="O4364" i="1"/>
  <c r="P4364" i="1" s="1"/>
  <c r="O4365" i="1"/>
  <c r="P4365" i="1" s="1"/>
  <c r="O4366" i="1"/>
  <c r="P4366" i="1" s="1"/>
  <c r="O4367" i="1"/>
  <c r="P4367" i="1" s="1"/>
  <c r="O4368" i="1"/>
  <c r="P4368" i="1" s="1"/>
  <c r="O4369" i="1"/>
  <c r="O4370" i="1"/>
  <c r="P4370" i="1" s="1"/>
  <c r="Q4364" i="1"/>
  <c r="Q4365" i="1"/>
  <c r="Q4366" i="1"/>
  <c r="Q4367" i="1"/>
  <c r="Q4368" i="1"/>
  <c r="Q4369" i="1"/>
  <c r="Q4370" i="1"/>
  <c r="U4364" i="1"/>
  <c r="U4368" i="1"/>
  <c r="U4369" i="1"/>
  <c r="U4370" i="1"/>
  <c r="Q3739" i="1" l="1"/>
  <c r="R3739" i="1" s="1"/>
  <c r="U4365" i="1"/>
  <c r="V4365" i="1" s="1"/>
  <c r="R4366" i="1"/>
  <c r="V3739" i="1"/>
  <c r="R4370" i="1"/>
  <c r="X4370" i="1" s="1"/>
  <c r="Y4370" i="1" s="1"/>
  <c r="R4365" i="1"/>
  <c r="R4364" i="1"/>
  <c r="X4364" i="1" s="1"/>
  <c r="Y4364" i="1" s="1"/>
  <c r="V4370" i="1"/>
  <c r="P4369" i="1"/>
  <c r="R4369" i="1" s="1"/>
  <c r="X4369" i="1" s="1"/>
  <c r="Y4369" i="1" s="1"/>
  <c r="U4367" i="1"/>
  <c r="V4367" i="1" s="1"/>
  <c r="U4366" i="1"/>
  <c r="V4368" i="1"/>
  <c r="V4369" i="1"/>
  <c r="R4368" i="1"/>
  <c r="X4368" i="1" s="1"/>
  <c r="Y4368" i="1" s="1"/>
  <c r="R4367" i="1"/>
  <c r="V4364" i="1"/>
  <c r="O4359" i="1"/>
  <c r="P4359" i="1" s="1"/>
  <c r="U4359" i="1"/>
  <c r="O4358" i="1"/>
  <c r="P4358" i="1" s="1"/>
  <c r="U4358" i="1"/>
  <c r="O4335" i="1"/>
  <c r="P4335" i="1" s="1"/>
  <c r="O4336" i="1"/>
  <c r="P4336" i="1" s="1"/>
  <c r="O4337" i="1"/>
  <c r="P4337" i="1" s="1"/>
  <c r="O4338" i="1"/>
  <c r="P4338" i="1" s="1"/>
  <c r="O4339" i="1"/>
  <c r="P4339" i="1" s="1"/>
  <c r="O4340" i="1"/>
  <c r="P4340" i="1" s="1"/>
  <c r="O4341" i="1"/>
  <c r="P4341" i="1" s="1"/>
  <c r="O4342" i="1"/>
  <c r="P4342" i="1" s="1"/>
  <c r="O4343" i="1"/>
  <c r="O4344" i="1"/>
  <c r="P4344" i="1" s="1"/>
  <c r="O4345" i="1"/>
  <c r="O4346" i="1"/>
  <c r="O4347" i="1"/>
  <c r="P4347" i="1" s="1"/>
  <c r="O4348" i="1"/>
  <c r="P4348" i="1" s="1"/>
  <c r="O4349" i="1"/>
  <c r="P4349" i="1" s="1"/>
  <c r="O4350" i="1"/>
  <c r="P4350" i="1" s="1"/>
  <c r="O4351" i="1"/>
  <c r="P4351" i="1" s="1"/>
  <c r="O4352" i="1"/>
  <c r="P4352" i="1" s="1"/>
  <c r="O4353" i="1"/>
  <c r="P4353" i="1" s="1"/>
  <c r="O4354" i="1"/>
  <c r="P4354" i="1" s="1"/>
  <c r="O4355" i="1"/>
  <c r="O4356" i="1"/>
  <c r="P4356" i="1" s="1"/>
  <c r="O4357"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U4336" i="1"/>
  <c r="U4337" i="1"/>
  <c r="U4339" i="1"/>
  <c r="V4339" i="1" s="1"/>
  <c r="U4340" i="1"/>
  <c r="U4341" i="1"/>
  <c r="V4341" i="1" s="1"/>
  <c r="U4342" i="1"/>
  <c r="V4342" i="1" s="1"/>
  <c r="U4343" i="1"/>
  <c r="U4344" i="1"/>
  <c r="U4348" i="1"/>
  <c r="U4349" i="1"/>
  <c r="U4350" i="1"/>
  <c r="V4350" i="1" s="1"/>
  <c r="U4351" i="1"/>
  <c r="V4351" i="1" s="1"/>
  <c r="U4352" i="1"/>
  <c r="U4354" i="1"/>
  <c r="U4355" i="1"/>
  <c r="U4356" i="1"/>
  <c r="U4346" i="1"/>
  <c r="V4346" i="1" s="1"/>
  <c r="O4200" i="1"/>
  <c r="P4200" i="1" s="1"/>
  <c r="O4201" i="1"/>
  <c r="P4201" i="1" s="1"/>
  <c r="O4202" i="1"/>
  <c r="P4202" i="1" s="1"/>
  <c r="O4203" i="1"/>
  <c r="P4203" i="1" s="1"/>
  <c r="O4204" i="1"/>
  <c r="P4204" i="1" s="1"/>
  <c r="O4205" i="1"/>
  <c r="P4205" i="1" s="1"/>
  <c r="O4206" i="1"/>
  <c r="P4206" i="1" s="1"/>
  <c r="O4207" i="1"/>
  <c r="P4207" i="1" s="1"/>
  <c r="O4208" i="1"/>
  <c r="P4208" i="1" s="1"/>
  <c r="O4209" i="1"/>
  <c r="P4209" i="1" s="1"/>
  <c r="O4210" i="1"/>
  <c r="P4210" i="1" s="1"/>
  <c r="O4211" i="1"/>
  <c r="P4211" i="1" s="1"/>
  <c r="O4212" i="1"/>
  <c r="P4212" i="1" s="1"/>
  <c r="O4213" i="1"/>
  <c r="O4214" i="1"/>
  <c r="P4214" i="1" s="1"/>
  <c r="O4215" i="1"/>
  <c r="O4216" i="1"/>
  <c r="P4216" i="1" s="1"/>
  <c r="O4217" i="1"/>
  <c r="P4217" i="1" s="1"/>
  <c r="O4218" i="1"/>
  <c r="P4218" i="1" s="1"/>
  <c r="O4219" i="1"/>
  <c r="P4219" i="1" s="1"/>
  <c r="O4220" i="1"/>
  <c r="P4220" i="1" s="1"/>
  <c r="O4221" i="1"/>
  <c r="P4221" i="1" s="1"/>
  <c r="O4222" i="1"/>
  <c r="P4222" i="1" s="1"/>
  <c r="O4223" i="1"/>
  <c r="P4223" i="1" s="1"/>
  <c r="O4224" i="1"/>
  <c r="P4224" i="1" s="1"/>
  <c r="O4225" i="1"/>
  <c r="P4225" i="1" s="1"/>
  <c r="O4226" i="1"/>
  <c r="P4226" i="1" s="1"/>
  <c r="O4227" i="1"/>
  <c r="P4227" i="1" s="1"/>
  <c r="O4228" i="1"/>
  <c r="P4228" i="1" s="1"/>
  <c r="O4229" i="1"/>
  <c r="P4229" i="1" s="1"/>
  <c r="O4230" i="1"/>
  <c r="P4230" i="1" s="1"/>
  <c r="O4231" i="1"/>
  <c r="P4231" i="1" s="1"/>
  <c r="O4232" i="1"/>
  <c r="P4232" i="1" s="1"/>
  <c r="O4233" i="1"/>
  <c r="P4233" i="1" s="1"/>
  <c r="O4234" i="1"/>
  <c r="O4235" i="1"/>
  <c r="P4235" i="1" s="1"/>
  <c r="O4236" i="1"/>
  <c r="P4236" i="1" s="1"/>
  <c r="O4237" i="1"/>
  <c r="P4237" i="1" s="1"/>
  <c r="O4238" i="1"/>
  <c r="P4238" i="1" s="1"/>
  <c r="O4239" i="1"/>
  <c r="P4239" i="1" s="1"/>
  <c r="O4240" i="1"/>
  <c r="P4240" i="1" s="1"/>
  <c r="O4241" i="1"/>
  <c r="P4241" i="1" s="1"/>
  <c r="O4242" i="1"/>
  <c r="P4242" i="1" s="1"/>
  <c r="O4243" i="1"/>
  <c r="P4243" i="1" s="1"/>
  <c r="O4244" i="1"/>
  <c r="P4244" i="1" s="1"/>
  <c r="O4245" i="1"/>
  <c r="P4245" i="1" s="1"/>
  <c r="O4246" i="1"/>
  <c r="P4246" i="1" s="1"/>
  <c r="O4247" i="1"/>
  <c r="P4247" i="1" s="1"/>
  <c r="O4248" i="1"/>
  <c r="P4248" i="1" s="1"/>
  <c r="O4249" i="1"/>
  <c r="P4249" i="1" s="1"/>
  <c r="O4250" i="1"/>
  <c r="P4250" i="1" s="1"/>
  <c r="O4251" i="1"/>
  <c r="P4251" i="1" s="1"/>
  <c r="O4252" i="1"/>
  <c r="P4252" i="1" s="1"/>
  <c r="O4253" i="1"/>
  <c r="P4253" i="1" s="1"/>
  <c r="O4254" i="1"/>
  <c r="P4254" i="1" s="1"/>
  <c r="O4255" i="1"/>
  <c r="P4255" i="1" s="1"/>
  <c r="O4256" i="1"/>
  <c r="P4256" i="1" s="1"/>
  <c r="O4257" i="1"/>
  <c r="P4257" i="1" s="1"/>
  <c r="O4258" i="1"/>
  <c r="P4258" i="1" s="1"/>
  <c r="O4259" i="1"/>
  <c r="P4259" i="1" s="1"/>
  <c r="O4260" i="1"/>
  <c r="P4260" i="1" s="1"/>
  <c r="O4261" i="1"/>
  <c r="P4261" i="1" s="1"/>
  <c r="O4262" i="1"/>
  <c r="P4262" i="1" s="1"/>
  <c r="O4263" i="1"/>
  <c r="O4264" i="1"/>
  <c r="P4264" i="1" s="1"/>
  <c r="O4265" i="1"/>
  <c r="P4265" i="1" s="1"/>
  <c r="O4266" i="1"/>
  <c r="P4266" i="1" s="1"/>
  <c r="O4267" i="1"/>
  <c r="P4267" i="1" s="1"/>
  <c r="O4268" i="1"/>
  <c r="P4268" i="1" s="1"/>
  <c r="O4269" i="1"/>
  <c r="P4269" i="1" s="1"/>
  <c r="O4270" i="1"/>
  <c r="P4270" i="1" s="1"/>
  <c r="O4271" i="1"/>
  <c r="P4271" i="1" s="1"/>
  <c r="O4272" i="1"/>
  <c r="P4272" i="1" s="1"/>
  <c r="O4273" i="1"/>
  <c r="P4273" i="1" s="1"/>
  <c r="O4274" i="1"/>
  <c r="P4274" i="1" s="1"/>
  <c r="O4275" i="1"/>
  <c r="P4275" i="1" s="1"/>
  <c r="O4276" i="1"/>
  <c r="P4276" i="1" s="1"/>
  <c r="O4277" i="1"/>
  <c r="P4277" i="1" s="1"/>
  <c r="O4278" i="1"/>
  <c r="P4278" i="1" s="1"/>
  <c r="O4279" i="1"/>
  <c r="P4279" i="1" s="1"/>
  <c r="O4280" i="1"/>
  <c r="P4280" i="1" s="1"/>
  <c r="O4281" i="1"/>
  <c r="P4281" i="1" s="1"/>
  <c r="O4282" i="1"/>
  <c r="P4282" i="1" s="1"/>
  <c r="O4283" i="1"/>
  <c r="P4283" i="1" s="1"/>
  <c r="O4284" i="1"/>
  <c r="P4284" i="1" s="1"/>
  <c r="O4285" i="1"/>
  <c r="P4285" i="1" s="1"/>
  <c r="O4286" i="1"/>
  <c r="P4286" i="1" s="1"/>
  <c r="O4287" i="1"/>
  <c r="P4287" i="1" s="1"/>
  <c r="O4288" i="1"/>
  <c r="P4288" i="1" s="1"/>
  <c r="O4289" i="1"/>
  <c r="P4289" i="1" s="1"/>
  <c r="O4290" i="1"/>
  <c r="P4290" i="1" s="1"/>
  <c r="O4291" i="1"/>
  <c r="P4291" i="1" s="1"/>
  <c r="O4292" i="1"/>
  <c r="P4292" i="1" s="1"/>
  <c r="O4293" i="1"/>
  <c r="P4293" i="1" s="1"/>
  <c r="O4294" i="1"/>
  <c r="O4295" i="1"/>
  <c r="P4295" i="1" s="1"/>
  <c r="O4296" i="1"/>
  <c r="P4296" i="1" s="1"/>
  <c r="O4297" i="1"/>
  <c r="P4297" i="1" s="1"/>
  <c r="O4298" i="1"/>
  <c r="P4298" i="1" s="1"/>
  <c r="O4299" i="1"/>
  <c r="P4299" i="1" s="1"/>
  <c r="O4300" i="1"/>
  <c r="P4300" i="1" s="1"/>
  <c r="O4301" i="1"/>
  <c r="P4301" i="1" s="1"/>
  <c r="O4302" i="1"/>
  <c r="P4302" i="1" s="1"/>
  <c r="O4303" i="1"/>
  <c r="P4303" i="1" s="1"/>
  <c r="O4304" i="1"/>
  <c r="P4304" i="1" s="1"/>
  <c r="O4305" i="1"/>
  <c r="P4305" i="1" s="1"/>
  <c r="O4306" i="1"/>
  <c r="P4306" i="1" s="1"/>
  <c r="O4307" i="1"/>
  <c r="P4307" i="1" s="1"/>
  <c r="O4308" i="1"/>
  <c r="P4308" i="1" s="1"/>
  <c r="O4309" i="1"/>
  <c r="P4309" i="1" s="1"/>
  <c r="O4310" i="1"/>
  <c r="P4310" i="1" s="1"/>
  <c r="O4311" i="1"/>
  <c r="O4312" i="1"/>
  <c r="P4312" i="1" s="1"/>
  <c r="O4313" i="1"/>
  <c r="P4313" i="1" s="1"/>
  <c r="O4314" i="1"/>
  <c r="P4314" i="1" s="1"/>
  <c r="O4315" i="1"/>
  <c r="P4315" i="1" s="1"/>
  <c r="O4316" i="1"/>
  <c r="P4316" i="1" s="1"/>
  <c r="O4317" i="1"/>
  <c r="P4317" i="1" s="1"/>
  <c r="O4318" i="1"/>
  <c r="P4318" i="1" s="1"/>
  <c r="O4319" i="1"/>
  <c r="P4319" i="1" s="1"/>
  <c r="O4320" i="1"/>
  <c r="P4320" i="1" s="1"/>
  <c r="O4321" i="1"/>
  <c r="P4321" i="1" s="1"/>
  <c r="O4322" i="1"/>
  <c r="P4322" i="1" s="1"/>
  <c r="O4323" i="1"/>
  <c r="P4323" i="1" s="1"/>
  <c r="O4324" i="1"/>
  <c r="O4325" i="1"/>
  <c r="P4325" i="1" s="1"/>
  <c r="O4326" i="1"/>
  <c r="P4326" i="1" s="1"/>
  <c r="O4327" i="1"/>
  <c r="O4328" i="1"/>
  <c r="P4328" i="1" s="1"/>
  <c r="O4329" i="1"/>
  <c r="P4329" i="1" s="1"/>
  <c r="O4330" i="1"/>
  <c r="P4330" i="1" s="1"/>
  <c r="O4331" i="1"/>
  <c r="P4331" i="1" s="1"/>
  <c r="O4332" i="1"/>
  <c r="P4332" i="1" s="1"/>
  <c r="O4333" i="1"/>
  <c r="O4334" i="1"/>
  <c r="P4334" i="1" s="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U4200" i="1"/>
  <c r="V4200" i="1" s="1"/>
  <c r="U4202" i="1"/>
  <c r="V4202" i="1" s="1"/>
  <c r="U4203" i="1"/>
  <c r="U4204" i="1"/>
  <c r="V4204" i="1" s="1"/>
  <c r="U4205" i="1"/>
  <c r="V4205" i="1" s="1"/>
  <c r="U4206" i="1"/>
  <c r="U4207" i="1"/>
  <c r="V4207" i="1" s="1"/>
  <c r="U4208" i="1"/>
  <c r="V4208" i="1" s="1"/>
  <c r="U4209" i="1"/>
  <c r="V4209" i="1" s="1"/>
  <c r="U4211" i="1"/>
  <c r="U4216" i="1"/>
  <c r="V4216" i="1" s="1"/>
  <c r="U4217" i="1"/>
  <c r="V4217" i="1" s="1"/>
  <c r="U4218" i="1"/>
  <c r="U4221" i="1"/>
  <c r="V4221" i="1" s="1"/>
  <c r="U4222" i="1"/>
  <c r="V4222" i="1" s="1"/>
  <c r="U4223" i="1"/>
  <c r="U4224" i="1"/>
  <c r="U4229" i="1"/>
  <c r="V4229" i="1" s="1"/>
  <c r="U4230" i="1"/>
  <c r="U4232" i="1"/>
  <c r="V4232" i="1" s="1"/>
  <c r="U4233" i="1"/>
  <c r="U4234" i="1"/>
  <c r="U4235" i="1"/>
  <c r="U4236" i="1"/>
  <c r="V4236" i="1" s="1"/>
  <c r="U4238" i="1"/>
  <c r="U4242" i="1"/>
  <c r="U4245" i="1"/>
  <c r="V4245" i="1" s="1"/>
  <c r="U4246" i="1"/>
  <c r="U4247" i="1"/>
  <c r="U4249" i="1"/>
  <c r="V4249" i="1" s="1"/>
  <c r="U4250" i="1"/>
  <c r="U4251" i="1"/>
  <c r="U4252" i="1"/>
  <c r="V4252" i="1" s="1"/>
  <c r="U4254" i="1"/>
  <c r="U4258" i="1"/>
  <c r="U4259" i="1"/>
  <c r="U4260" i="1"/>
  <c r="V4260" i="1" s="1"/>
  <c r="U4262" i="1"/>
  <c r="U4263" i="1"/>
  <c r="U4264" i="1"/>
  <c r="V4264" i="1" s="1"/>
  <c r="U4265" i="1"/>
  <c r="V4265" i="1" s="1"/>
  <c r="U4266" i="1"/>
  <c r="U4268" i="1"/>
  <c r="V4268" i="1" s="1"/>
  <c r="U4271" i="1"/>
  <c r="U4272" i="1"/>
  <c r="V4272" i="1" s="1"/>
  <c r="U4273" i="1"/>
  <c r="V4273" i="1" s="1"/>
  <c r="U4274" i="1"/>
  <c r="U4275" i="1"/>
  <c r="U4276" i="1"/>
  <c r="U4277" i="1"/>
  <c r="V4277" i="1" s="1"/>
  <c r="U4278" i="1"/>
  <c r="U4279" i="1"/>
  <c r="U4280" i="1"/>
  <c r="V4280" i="1" s="1"/>
  <c r="U4281" i="1"/>
  <c r="V4281" i="1" s="1"/>
  <c r="U4283" i="1"/>
  <c r="U4285" i="1"/>
  <c r="V4285" i="1" s="1"/>
  <c r="U4286" i="1"/>
  <c r="U4287" i="1"/>
  <c r="U4288" i="1"/>
  <c r="V4288" i="1" s="1"/>
  <c r="U4290" i="1"/>
  <c r="U4292" i="1"/>
  <c r="V4292" i="1" s="1"/>
  <c r="U4293" i="1"/>
  <c r="U4295" i="1"/>
  <c r="U4296" i="1"/>
  <c r="V4296" i="1" s="1"/>
  <c r="U4299" i="1"/>
  <c r="U4300" i="1"/>
  <c r="V4300" i="1" s="1"/>
  <c r="U4301" i="1"/>
  <c r="V4301" i="1" s="1"/>
  <c r="U4302" i="1"/>
  <c r="U4303" i="1"/>
  <c r="U4307" i="1"/>
  <c r="U4309" i="1"/>
  <c r="V4309" i="1" s="1"/>
  <c r="U4310" i="1"/>
  <c r="U4313" i="1"/>
  <c r="V4313" i="1" s="1"/>
  <c r="U4314" i="1"/>
  <c r="U4317" i="1"/>
  <c r="V4317" i="1" s="1"/>
  <c r="U4318" i="1"/>
  <c r="U4319" i="1"/>
  <c r="U4320" i="1"/>
  <c r="V4320" i="1" s="1"/>
  <c r="U4321" i="1"/>
  <c r="U4322" i="1"/>
  <c r="U4326" i="1"/>
  <c r="U4327" i="1"/>
  <c r="V4327" i="1" s="1"/>
  <c r="U4328" i="1"/>
  <c r="V4328" i="1" s="1"/>
  <c r="U4329" i="1"/>
  <c r="V4329" i="1" s="1"/>
  <c r="U4330" i="1"/>
  <c r="V4330" i="1" s="1"/>
  <c r="U4331" i="1"/>
  <c r="U4332" i="1"/>
  <c r="V4332" i="1" s="1"/>
  <c r="U4334" i="1"/>
  <c r="X4365" i="1" l="1"/>
  <c r="Y4365" i="1" s="1"/>
  <c r="X4366" i="1"/>
  <c r="Y4366" i="1" s="1"/>
  <c r="X3739" i="1"/>
  <c r="Y3739" i="1" s="1"/>
  <c r="X4367" i="1"/>
  <c r="Y4367" i="1" s="1"/>
  <c r="V4366" i="1"/>
  <c r="R4293" i="1"/>
  <c r="X4293" i="1" s="1"/>
  <c r="Y4293" i="1" s="1"/>
  <c r="R4245" i="1"/>
  <c r="X4245" i="1" s="1"/>
  <c r="Y4245" i="1" s="1"/>
  <c r="U4255" i="1"/>
  <c r="V4255" i="1" s="1"/>
  <c r="U4243" i="1"/>
  <c r="V4243" i="1" s="1"/>
  <c r="R4272" i="1"/>
  <c r="X4272" i="1" s="1"/>
  <c r="Y4272" i="1" s="1"/>
  <c r="U4267" i="1"/>
  <c r="V4267" i="1" s="1"/>
  <c r="U4257" i="1"/>
  <c r="V4257" i="1" s="1"/>
  <c r="R4352" i="1"/>
  <c r="X4352" i="1" s="1"/>
  <c r="Y4352" i="1" s="1"/>
  <c r="U4240" i="1"/>
  <c r="V4240" i="1" s="1"/>
  <c r="Q4359" i="1"/>
  <c r="R4359" i="1" s="1"/>
  <c r="V4359" i="1"/>
  <c r="U4316" i="1"/>
  <c r="V4316" i="1" s="1"/>
  <c r="U4231" i="1"/>
  <c r="V4231" i="1" s="1"/>
  <c r="R4282" i="1"/>
  <c r="R4258" i="1"/>
  <c r="X4258" i="1" s="1"/>
  <c r="Y4258" i="1" s="1"/>
  <c r="U4315" i="1"/>
  <c r="V4315" i="1" s="1"/>
  <c r="U4219" i="1"/>
  <c r="V4219" i="1" s="1"/>
  <c r="U4312" i="1"/>
  <c r="V4312" i="1" s="1"/>
  <c r="R4304" i="1"/>
  <c r="U4306" i="1"/>
  <c r="V4306" i="1" s="1"/>
  <c r="U4291" i="1"/>
  <c r="V4291" i="1" s="1"/>
  <c r="U4261" i="1"/>
  <c r="V4261" i="1" s="1"/>
  <c r="U4228" i="1"/>
  <c r="V4228" i="1" s="1"/>
  <c r="R4246" i="1"/>
  <c r="X4246" i="1" s="1"/>
  <c r="Y4246" i="1" s="1"/>
  <c r="R4281" i="1"/>
  <c r="X4281" i="1" s="1"/>
  <c r="Y4281" i="1" s="1"/>
  <c r="U4220" i="1"/>
  <c r="V4220" i="1" s="1"/>
  <c r="U4345" i="1"/>
  <c r="V4345" i="1" s="1"/>
  <c r="R4340" i="1"/>
  <c r="X4340" i="1" s="1"/>
  <c r="Y4340" i="1" s="1"/>
  <c r="U4305" i="1"/>
  <c r="V4305" i="1" s="1"/>
  <c r="U4256" i="1"/>
  <c r="V4256" i="1" s="1"/>
  <c r="U4304" i="1"/>
  <c r="V4304" i="1" s="1"/>
  <c r="U4244" i="1"/>
  <c r="V4244" i="1" s="1"/>
  <c r="R4280" i="1"/>
  <c r="X4280" i="1" s="1"/>
  <c r="Y4280" i="1" s="1"/>
  <c r="U4241" i="1"/>
  <c r="V4241" i="1" s="1"/>
  <c r="U4237" i="1"/>
  <c r="V4237" i="1" s="1"/>
  <c r="R4225" i="1"/>
  <c r="R4330" i="1"/>
  <c r="X4330" i="1" s="1"/>
  <c r="Y4330" i="1" s="1"/>
  <c r="U4353" i="1"/>
  <c r="V4353" i="1" s="1"/>
  <c r="R4351" i="1"/>
  <c r="X4351" i="1" s="1"/>
  <c r="Y4351" i="1" s="1"/>
  <c r="R4339" i="1"/>
  <c r="X4339" i="1" s="1"/>
  <c r="Y4339" i="1" s="1"/>
  <c r="R4342" i="1"/>
  <c r="X4342" i="1" s="1"/>
  <c r="Y4342" i="1" s="1"/>
  <c r="R4321" i="1"/>
  <c r="X4321" i="1" s="1"/>
  <c r="Y4321" i="1" s="1"/>
  <c r="R4285" i="1"/>
  <c r="X4285" i="1" s="1"/>
  <c r="Y4285" i="1" s="1"/>
  <c r="R4349" i="1"/>
  <c r="X4349" i="1" s="1"/>
  <c r="Y4349" i="1" s="1"/>
  <c r="R4337" i="1"/>
  <c r="X4337" i="1" s="1"/>
  <c r="Y4337" i="1" s="1"/>
  <c r="U4325" i="1"/>
  <c r="V4325" i="1" s="1"/>
  <c r="U4289" i="1"/>
  <c r="V4289" i="1" s="1"/>
  <c r="R4332" i="1"/>
  <c r="X4332" i="1" s="1"/>
  <c r="Y4332" i="1" s="1"/>
  <c r="R4320" i="1"/>
  <c r="X4320" i="1" s="1"/>
  <c r="Y4320" i="1" s="1"/>
  <c r="R4296" i="1"/>
  <c r="X4296" i="1" s="1"/>
  <c r="Y4296" i="1" s="1"/>
  <c r="R4284" i="1"/>
  <c r="R4248" i="1"/>
  <c r="R4224" i="1"/>
  <c r="X4224" i="1" s="1"/>
  <c r="Y4224" i="1" s="1"/>
  <c r="R4200" i="1"/>
  <c r="X4200" i="1" s="1"/>
  <c r="Y4200" i="1" s="1"/>
  <c r="R4348" i="1"/>
  <c r="X4348" i="1" s="1"/>
  <c r="Y4348" i="1" s="1"/>
  <c r="R4336" i="1"/>
  <c r="X4336" i="1" s="1"/>
  <c r="Y4336" i="1" s="1"/>
  <c r="R4288" i="1"/>
  <c r="X4288" i="1" s="1"/>
  <c r="Y4288" i="1" s="1"/>
  <c r="R4252" i="1"/>
  <c r="X4252" i="1" s="1"/>
  <c r="Y4252" i="1" s="1"/>
  <c r="R4228" i="1"/>
  <c r="R4216" i="1"/>
  <c r="X4216" i="1" s="1"/>
  <c r="Y4216" i="1" s="1"/>
  <c r="U4324" i="1"/>
  <c r="V4324" i="1" s="1"/>
  <c r="U4214" i="1"/>
  <c r="V4214" i="1" s="1"/>
  <c r="P4333" i="1"/>
  <c r="R4333" i="1" s="1"/>
  <c r="U4212" i="1"/>
  <c r="V4212" i="1" s="1"/>
  <c r="R4305" i="1"/>
  <c r="R4233" i="1"/>
  <c r="X4233" i="1" s="1"/>
  <c r="Y4233" i="1" s="1"/>
  <c r="R4316" i="1"/>
  <c r="U4308" i="1"/>
  <c r="V4308" i="1" s="1"/>
  <c r="U4338" i="1"/>
  <c r="V4338" i="1" s="1"/>
  <c r="R4326" i="1"/>
  <c r="X4326" i="1" s="1"/>
  <c r="Y4326" i="1" s="1"/>
  <c r="R4314" i="1"/>
  <c r="X4314" i="1" s="1"/>
  <c r="Y4314" i="1" s="1"/>
  <c r="R4302" i="1"/>
  <c r="X4302" i="1" s="1"/>
  <c r="Y4302" i="1" s="1"/>
  <c r="R4290" i="1"/>
  <c r="X4290" i="1" s="1"/>
  <c r="Y4290" i="1" s="1"/>
  <c r="R4278" i="1"/>
  <c r="X4278" i="1" s="1"/>
  <c r="Y4278" i="1" s="1"/>
  <c r="R4266" i="1"/>
  <c r="X4266" i="1" s="1"/>
  <c r="Y4266" i="1" s="1"/>
  <c r="R4254" i="1"/>
  <c r="X4254" i="1" s="1"/>
  <c r="Y4254" i="1" s="1"/>
  <c r="R4242" i="1"/>
  <c r="X4242" i="1" s="1"/>
  <c r="Y4242" i="1" s="1"/>
  <c r="R4230" i="1"/>
  <c r="X4230" i="1" s="1"/>
  <c r="Y4230" i="1" s="1"/>
  <c r="R4218" i="1"/>
  <c r="X4218" i="1" s="1"/>
  <c r="Y4218" i="1" s="1"/>
  <c r="R4206" i="1"/>
  <c r="X4206" i="1" s="1"/>
  <c r="Y4206" i="1" s="1"/>
  <c r="R4354" i="1"/>
  <c r="X4354" i="1" s="1"/>
  <c r="Y4354" i="1" s="1"/>
  <c r="Q4358" i="1"/>
  <c r="R4358" i="1" s="1"/>
  <c r="X4358" i="1" s="1"/>
  <c r="Y4358" i="1" s="1"/>
  <c r="V4354" i="1"/>
  <c r="V4358" i="1"/>
  <c r="R4261" i="1"/>
  <c r="U4213" i="1"/>
  <c r="U4253" i="1"/>
  <c r="V4253" i="1" s="1"/>
  <c r="U4227" i="1"/>
  <c r="V4227" i="1" s="1"/>
  <c r="U4210" i="1"/>
  <c r="V4210" i="1" s="1"/>
  <c r="P4213" i="1"/>
  <c r="R4213" i="1" s="1"/>
  <c r="U4323" i="1"/>
  <c r="U4248" i="1"/>
  <c r="V4248" i="1" s="1"/>
  <c r="U4226" i="1"/>
  <c r="V4226" i="1" s="1"/>
  <c r="R4317" i="1"/>
  <c r="X4317" i="1" s="1"/>
  <c r="Y4317" i="1" s="1"/>
  <c r="R4318" i="1"/>
  <c r="X4318" i="1" s="1"/>
  <c r="Y4318" i="1" s="1"/>
  <c r="R4306" i="1"/>
  <c r="R4353" i="1"/>
  <c r="R4341" i="1"/>
  <c r="X4341" i="1" s="1"/>
  <c r="Y4341" i="1" s="1"/>
  <c r="R4273" i="1"/>
  <c r="X4273" i="1" s="1"/>
  <c r="Y4273" i="1" s="1"/>
  <c r="U4225" i="1"/>
  <c r="V4225" i="1" s="1"/>
  <c r="U4357" i="1"/>
  <c r="V4357" i="1" s="1"/>
  <c r="U4311" i="1"/>
  <c r="V4311" i="1" s="1"/>
  <c r="U4269" i="1"/>
  <c r="V4269" i="1" s="1"/>
  <c r="R4328" i="1"/>
  <c r="X4328" i="1" s="1"/>
  <c r="Y4328" i="1" s="1"/>
  <c r="R4256" i="1"/>
  <c r="P4346" i="1"/>
  <c r="R4346" i="1" s="1"/>
  <c r="U4201" i="1"/>
  <c r="V4201" i="1" s="1"/>
  <c r="R4303" i="1"/>
  <c r="X4303" i="1" s="1"/>
  <c r="Y4303" i="1" s="1"/>
  <c r="R4291" i="1"/>
  <c r="R4255" i="1"/>
  <c r="R4219" i="1"/>
  <c r="R4350" i="1"/>
  <c r="X4350" i="1" s="1"/>
  <c r="Y4350" i="1" s="1"/>
  <c r="R4338" i="1"/>
  <c r="R4344" i="1"/>
  <c r="X4344" i="1" s="1"/>
  <c r="Y4344" i="1" s="1"/>
  <c r="R4309" i="1"/>
  <c r="X4309" i="1" s="1"/>
  <c r="Y4309" i="1" s="1"/>
  <c r="R4249" i="1"/>
  <c r="X4249" i="1" s="1"/>
  <c r="Y4249" i="1" s="1"/>
  <c r="R4257" i="1"/>
  <c r="R4264" i="1"/>
  <c r="X4264" i="1" s="1"/>
  <c r="Y4264" i="1" s="1"/>
  <c r="R4347" i="1"/>
  <c r="R4335" i="1"/>
  <c r="R4201" i="1"/>
  <c r="U4333" i="1"/>
  <c r="U4215" i="1"/>
  <c r="V4215" i="1" s="1"/>
  <c r="R4221" i="1"/>
  <c r="X4221" i="1" s="1"/>
  <c r="Y4221" i="1" s="1"/>
  <c r="R4356" i="1"/>
  <c r="X4356" i="1" s="1"/>
  <c r="Y4356" i="1" s="1"/>
  <c r="V4318" i="1"/>
  <c r="V4258" i="1"/>
  <c r="V4246" i="1"/>
  <c r="V4276" i="1"/>
  <c r="V4321" i="1"/>
  <c r="V4224" i="1"/>
  <c r="V4279" i="1"/>
  <c r="U4294" i="1"/>
  <c r="R4312" i="1"/>
  <c r="R4276" i="1"/>
  <c r="X4276" i="1" s="1"/>
  <c r="P4234" i="1"/>
  <c r="R4234" i="1" s="1"/>
  <c r="V4352" i="1"/>
  <c r="V4340" i="1"/>
  <c r="V4303" i="1"/>
  <c r="V4293" i="1"/>
  <c r="R4231" i="1"/>
  <c r="R4222" i="1"/>
  <c r="X4222" i="1" s="1"/>
  <c r="Y4222" i="1" s="1"/>
  <c r="R4210" i="1"/>
  <c r="R4232" i="1"/>
  <c r="X4232" i="1" s="1"/>
  <c r="Y4232" i="1" s="1"/>
  <c r="U4270" i="1"/>
  <c r="U4298" i="1"/>
  <c r="V4298" i="1" s="1"/>
  <c r="R4268" i="1"/>
  <c r="X4268" i="1" s="1"/>
  <c r="Y4268" i="1" s="1"/>
  <c r="P4294" i="1"/>
  <c r="R4294" i="1" s="1"/>
  <c r="R4270" i="1"/>
  <c r="V4349" i="1"/>
  <c r="V4337" i="1"/>
  <c r="U4297" i="1"/>
  <c r="R4208" i="1"/>
  <c r="X4208" i="1" s="1"/>
  <c r="Y4208" i="1" s="1"/>
  <c r="R4329" i="1"/>
  <c r="R4269" i="1"/>
  <c r="R4209" i="1"/>
  <c r="U4284" i="1"/>
  <c r="V4284" i="1" s="1"/>
  <c r="R4292" i="1"/>
  <c r="X4292" i="1" s="1"/>
  <c r="Y4292" i="1" s="1"/>
  <c r="R4244" i="1"/>
  <c r="P4327" i="1"/>
  <c r="R4327" i="1" s="1"/>
  <c r="R4267" i="1"/>
  <c r="R4243" i="1"/>
  <c r="R4207" i="1"/>
  <c r="U4282" i="1"/>
  <c r="V4234" i="1"/>
  <c r="V4233" i="1"/>
  <c r="R4220" i="1"/>
  <c r="P4324" i="1"/>
  <c r="R4324" i="1" s="1"/>
  <c r="R4300" i="1"/>
  <c r="R4240" i="1"/>
  <c r="R4204" i="1"/>
  <c r="V4355" i="1"/>
  <c r="V4343" i="1"/>
  <c r="R4237" i="1"/>
  <c r="R4323" i="1"/>
  <c r="R4299" i="1"/>
  <c r="X4299" i="1" s="1"/>
  <c r="Y4299" i="1" s="1"/>
  <c r="R4287" i="1"/>
  <c r="X4287" i="1" s="1"/>
  <c r="Y4287" i="1" s="1"/>
  <c r="R4275" i="1"/>
  <c r="X4275" i="1" s="1"/>
  <c r="Y4275" i="1" s="1"/>
  <c r="P4263" i="1"/>
  <c r="R4263" i="1" s="1"/>
  <c r="R4251" i="1"/>
  <c r="X4251" i="1" s="1"/>
  <c r="Y4251" i="1" s="1"/>
  <c r="R4239" i="1"/>
  <c r="P4215" i="1"/>
  <c r="R4215" i="1" s="1"/>
  <c r="R4203" i="1"/>
  <c r="X4203" i="1" s="1"/>
  <c r="Y4203" i="1" s="1"/>
  <c r="P4311" i="1"/>
  <c r="R4311" i="1" s="1"/>
  <c r="R4227" i="1"/>
  <c r="U4239" i="1"/>
  <c r="R4315" i="1"/>
  <c r="R4279" i="1"/>
  <c r="X4279" i="1" s="1"/>
  <c r="R4297" i="1"/>
  <c r="R4236" i="1"/>
  <c r="X4236" i="1" s="1"/>
  <c r="Y4236" i="1" s="1"/>
  <c r="R4334" i="1"/>
  <c r="X4334" i="1" s="1"/>
  <c r="Y4334" i="1" s="1"/>
  <c r="R4310" i="1"/>
  <c r="X4310" i="1" s="1"/>
  <c r="Y4310" i="1" s="1"/>
  <c r="R4286" i="1"/>
  <c r="X4286" i="1" s="1"/>
  <c r="Y4286" i="1" s="1"/>
  <c r="R4262" i="1"/>
  <c r="X4262" i="1" s="1"/>
  <c r="Y4262" i="1" s="1"/>
  <c r="R4238" i="1"/>
  <c r="X4238" i="1" s="1"/>
  <c r="Y4238" i="1" s="1"/>
  <c r="R4214" i="1"/>
  <c r="R4308" i="1"/>
  <c r="R4260" i="1"/>
  <c r="X4260" i="1" s="1"/>
  <c r="Y4260" i="1" s="1"/>
  <c r="R4212" i="1"/>
  <c r="P4357" i="1"/>
  <c r="R4357" i="1" s="1"/>
  <c r="P4345" i="1"/>
  <c r="R4345" i="1" s="1"/>
  <c r="V4348" i="1"/>
  <c r="V4336" i="1"/>
  <c r="U4347" i="1"/>
  <c r="U4335" i="1"/>
  <c r="P4355" i="1"/>
  <c r="R4355" i="1" s="1"/>
  <c r="P4343" i="1"/>
  <c r="R4343" i="1" s="1"/>
  <c r="V4356" i="1"/>
  <c r="V4344" i="1"/>
  <c r="R4322" i="1"/>
  <c r="X4322" i="1" s="1"/>
  <c r="R4298" i="1"/>
  <c r="R4274" i="1"/>
  <c r="X4274" i="1" s="1"/>
  <c r="Y4274" i="1" s="1"/>
  <c r="R4250" i="1"/>
  <c r="X4250" i="1" s="1"/>
  <c r="Y4250" i="1" s="1"/>
  <c r="R4226" i="1"/>
  <c r="R4202" i="1"/>
  <c r="R4325" i="1"/>
  <c r="R4313" i="1"/>
  <c r="X4313" i="1" s="1"/>
  <c r="Y4313" i="1" s="1"/>
  <c r="R4301" i="1"/>
  <c r="X4301" i="1" s="1"/>
  <c r="Y4301" i="1" s="1"/>
  <c r="R4289" i="1"/>
  <c r="R4277" i="1"/>
  <c r="X4277" i="1" s="1"/>
  <c r="Y4277" i="1" s="1"/>
  <c r="R4265" i="1"/>
  <c r="X4265" i="1" s="1"/>
  <c r="Y4265" i="1" s="1"/>
  <c r="R4253" i="1"/>
  <c r="R4241" i="1"/>
  <c r="R4229" i="1"/>
  <c r="X4229" i="1" s="1"/>
  <c r="Y4229" i="1" s="1"/>
  <c r="R4217" i="1"/>
  <c r="X4217" i="1" s="1"/>
  <c r="Y4217" i="1" s="1"/>
  <c r="R4205" i="1"/>
  <c r="X4205" i="1" s="1"/>
  <c r="Y4205" i="1" s="1"/>
  <c r="V4326" i="1"/>
  <c r="V4314" i="1"/>
  <c r="V4302" i="1"/>
  <c r="V4290" i="1"/>
  <c r="V4278" i="1"/>
  <c r="V4266" i="1"/>
  <c r="V4254" i="1"/>
  <c r="V4242" i="1"/>
  <c r="V4230" i="1"/>
  <c r="V4218" i="1"/>
  <c r="V4206" i="1"/>
  <c r="V4334" i="1"/>
  <c r="V4322" i="1"/>
  <c r="V4310" i="1"/>
  <c r="V4274" i="1"/>
  <c r="V4262" i="1"/>
  <c r="V4238" i="1"/>
  <c r="V4286" i="1"/>
  <c r="V4250" i="1"/>
  <c r="V4331" i="1"/>
  <c r="V4319" i="1"/>
  <c r="V4307" i="1"/>
  <c r="V4295" i="1"/>
  <c r="V4283" i="1"/>
  <c r="V4271" i="1"/>
  <c r="V4259" i="1"/>
  <c r="V4247" i="1"/>
  <c r="V4235" i="1"/>
  <c r="V4223" i="1"/>
  <c r="V4211" i="1"/>
  <c r="V4299" i="1"/>
  <c r="V4287" i="1"/>
  <c r="V4275" i="1"/>
  <c r="V4263" i="1"/>
  <c r="V4251" i="1"/>
  <c r="V4203" i="1"/>
  <c r="R4331" i="1"/>
  <c r="X4331" i="1" s="1"/>
  <c r="R4319" i="1"/>
  <c r="X4319" i="1" s="1"/>
  <c r="R4307" i="1"/>
  <c r="X4307" i="1" s="1"/>
  <c r="R4295" i="1"/>
  <c r="R4283" i="1"/>
  <c r="X4283" i="1" s="1"/>
  <c r="R4271" i="1"/>
  <c r="R4259" i="1"/>
  <c r="R4247" i="1"/>
  <c r="R4235" i="1"/>
  <c r="X4235" i="1" s="1"/>
  <c r="R4223" i="1"/>
  <c r="R4211" i="1"/>
  <c r="X4211" i="1" s="1"/>
  <c r="O4199" i="1"/>
  <c r="P4199" i="1" s="1"/>
  <c r="Q4199" i="1"/>
  <c r="U4199" i="1"/>
  <c r="O4090" i="1"/>
  <c r="P4090" i="1" s="1"/>
  <c r="O4091" i="1"/>
  <c r="P4091" i="1" s="1"/>
  <c r="O4092" i="1"/>
  <c r="P4092" i="1" s="1"/>
  <c r="O4093" i="1"/>
  <c r="P4093" i="1" s="1"/>
  <c r="O4094" i="1"/>
  <c r="P4094" i="1" s="1"/>
  <c r="O4095" i="1"/>
  <c r="P4095" i="1" s="1"/>
  <c r="O4096" i="1"/>
  <c r="P4096" i="1" s="1"/>
  <c r="O4097" i="1"/>
  <c r="P4097" i="1" s="1"/>
  <c r="O4098" i="1"/>
  <c r="P4098" i="1" s="1"/>
  <c r="O4099" i="1"/>
  <c r="P4099" i="1" s="1"/>
  <c r="O4100" i="1"/>
  <c r="O4101" i="1"/>
  <c r="P4101" i="1" s="1"/>
  <c r="O4102" i="1"/>
  <c r="P4102" i="1" s="1"/>
  <c r="O4103" i="1"/>
  <c r="P4103" i="1" s="1"/>
  <c r="O4104" i="1"/>
  <c r="P4104" i="1" s="1"/>
  <c r="O4105" i="1"/>
  <c r="P4105" i="1" s="1"/>
  <c r="O4106" i="1"/>
  <c r="P4106" i="1" s="1"/>
  <c r="O4107" i="1"/>
  <c r="P4107" i="1" s="1"/>
  <c r="O4108" i="1"/>
  <c r="P4108" i="1" s="1"/>
  <c r="O4109" i="1"/>
  <c r="P4109" i="1" s="1"/>
  <c r="O4110" i="1"/>
  <c r="P4110" i="1" s="1"/>
  <c r="O4111" i="1"/>
  <c r="P4111" i="1" s="1"/>
  <c r="O4112" i="1"/>
  <c r="O4113" i="1"/>
  <c r="P4113" i="1" s="1"/>
  <c r="O4114" i="1"/>
  <c r="P4114" i="1" s="1"/>
  <c r="O4115" i="1"/>
  <c r="P4115" i="1" s="1"/>
  <c r="O4116" i="1"/>
  <c r="P4116" i="1" s="1"/>
  <c r="O4117" i="1"/>
  <c r="P4117" i="1" s="1"/>
  <c r="O4118" i="1"/>
  <c r="P4118" i="1" s="1"/>
  <c r="O4119" i="1"/>
  <c r="P4119" i="1" s="1"/>
  <c r="O4120" i="1"/>
  <c r="P4120" i="1" s="1"/>
  <c r="O4121" i="1"/>
  <c r="P4121" i="1" s="1"/>
  <c r="O4122" i="1"/>
  <c r="P4122" i="1" s="1"/>
  <c r="O4123" i="1"/>
  <c r="P4123" i="1" s="1"/>
  <c r="O4124" i="1"/>
  <c r="O4125" i="1"/>
  <c r="P4125" i="1" s="1"/>
  <c r="O4126" i="1"/>
  <c r="P4126" i="1" s="1"/>
  <c r="O4127" i="1"/>
  <c r="P4127" i="1" s="1"/>
  <c r="O4128" i="1"/>
  <c r="P4128" i="1" s="1"/>
  <c r="O4129" i="1"/>
  <c r="P4129" i="1" s="1"/>
  <c r="O4130" i="1"/>
  <c r="P4130" i="1" s="1"/>
  <c r="O4131" i="1"/>
  <c r="P4131" i="1" s="1"/>
  <c r="O4132" i="1"/>
  <c r="P4132" i="1" s="1"/>
  <c r="O4133" i="1"/>
  <c r="O4134" i="1"/>
  <c r="P4134" i="1" s="1"/>
  <c r="O4135" i="1"/>
  <c r="P4135" i="1" s="1"/>
  <c r="O4136" i="1"/>
  <c r="O4137" i="1"/>
  <c r="P4137" i="1" s="1"/>
  <c r="O4138" i="1"/>
  <c r="P4138" i="1" s="1"/>
  <c r="O4139" i="1"/>
  <c r="P4139" i="1" s="1"/>
  <c r="O4140" i="1"/>
  <c r="P4140" i="1" s="1"/>
  <c r="O4141" i="1"/>
  <c r="P4141" i="1" s="1"/>
  <c r="O4142" i="1"/>
  <c r="P4142" i="1" s="1"/>
  <c r="O4143" i="1"/>
  <c r="P4143" i="1" s="1"/>
  <c r="O4144" i="1"/>
  <c r="P4144" i="1" s="1"/>
  <c r="O4145" i="1"/>
  <c r="P4145" i="1" s="1"/>
  <c r="O4146" i="1"/>
  <c r="P4146" i="1" s="1"/>
  <c r="O4147" i="1"/>
  <c r="P4147" i="1" s="1"/>
  <c r="O4148" i="1"/>
  <c r="O4149" i="1"/>
  <c r="P4149" i="1" s="1"/>
  <c r="O4150" i="1"/>
  <c r="P4150" i="1" s="1"/>
  <c r="O4151" i="1"/>
  <c r="P4151" i="1" s="1"/>
  <c r="O4152" i="1"/>
  <c r="P4152" i="1" s="1"/>
  <c r="O4153" i="1"/>
  <c r="P4153" i="1" s="1"/>
  <c r="O4154" i="1"/>
  <c r="P4154" i="1" s="1"/>
  <c r="O4155" i="1"/>
  <c r="P4155" i="1" s="1"/>
  <c r="O4156" i="1"/>
  <c r="P4156" i="1" s="1"/>
  <c r="O4157" i="1"/>
  <c r="P4157" i="1" s="1"/>
  <c r="O4158" i="1"/>
  <c r="P4158" i="1" s="1"/>
  <c r="O4159" i="1"/>
  <c r="P4159" i="1" s="1"/>
  <c r="O4160" i="1"/>
  <c r="O4161" i="1"/>
  <c r="P4161" i="1" s="1"/>
  <c r="O4162" i="1"/>
  <c r="P4162" i="1" s="1"/>
  <c r="O4163" i="1"/>
  <c r="P4163" i="1" s="1"/>
  <c r="O4164" i="1"/>
  <c r="P4164" i="1" s="1"/>
  <c r="O4165" i="1"/>
  <c r="P4165" i="1" s="1"/>
  <c r="O4166" i="1"/>
  <c r="P4166" i="1" s="1"/>
  <c r="O4167" i="1"/>
  <c r="P4167" i="1" s="1"/>
  <c r="O4168" i="1"/>
  <c r="P4168" i="1" s="1"/>
  <c r="O4169" i="1"/>
  <c r="P4169" i="1" s="1"/>
  <c r="O4170" i="1"/>
  <c r="P4170" i="1" s="1"/>
  <c r="O4171" i="1"/>
  <c r="P4171" i="1" s="1"/>
  <c r="O4172" i="1"/>
  <c r="O4173" i="1"/>
  <c r="P4173" i="1" s="1"/>
  <c r="O4174" i="1"/>
  <c r="P4174" i="1" s="1"/>
  <c r="O4175" i="1"/>
  <c r="P4175" i="1" s="1"/>
  <c r="O4176" i="1"/>
  <c r="P4176" i="1" s="1"/>
  <c r="O4177" i="1"/>
  <c r="P4177" i="1" s="1"/>
  <c r="O4178" i="1"/>
  <c r="P4178" i="1" s="1"/>
  <c r="O4179" i="1"/>
  <c r="P4179" i="1" s="1"/>
  <c r="O4180" i="1"/>
  <c r="P4180" i="1" s="1"/>
  <c r="O4181" i="1"/>
  <c r="P4181" i="1" s="1"/>
  <c r="O4182" i="1"/>
  <c r="P4182" i="1" s="1"/>
  <c r="O4183" i="1"/>
  <c r="P4183" i="1" s="1"/>
  <c r="O4184" i="1"/>
  <c r="O4185" i="1"/>
  <c r="P4185" i="1" s="1"/>
  <c r="O4186" i="1"/>
  <c r="P4186" i="1" s="1"/>
  <c r="O4187" i="1"/>
  <c r="P4187" i="1" s="1"/>
  <c r="O4188" i="1"/>
  <c r="P4188" i="1" s="1"/>
  <c r="O4189" i="1"/>
  <c r="P4189" i="1" s="1"/>
  <c r="O4190" i="1"/>
  <c r="P4190" i="1" s="1"/>
  <c r="O4191" i="1"/>
  <c r="P4191" i="1" s="1"/>
  <c r="O4192" i="1"/>
  <c r="P4192" i="1" s="1"/>
  <c r="O4193" i="1"/>
  <c r="P4193" i="1" s="1"/>
  <c r="O4194" i="1"/>
  <c r="P4194" i="1" s="1"/>
  <c r="O4195" i="1"/>
  <c r="P4195" i="1" s="1"/>
  <c r="O4196" i="1"/>
  <c r="O4197" i="1"/>
  <c r="P4197" i="1" s="1"/>
  <c r="O4198" i="1"/>
  <c r="P4198" i="1" s="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U4090" i="1"/>
  <c r="U4092" i="1"/>
  <c r="U4093" i="1"/>
  <c r="V4093" i="1" s="1"/>
  <c r="U4094" i="1"/>
  <c r="U4095" i="1"/>
  <c r="U4097" i="1"/>
  <c r="U4098" i="1"/>
  <c r="V4098" i="1" s="1"/>
  <c r="U4099" i="1"/>
  <c r="V4099" i="1" s="1"/>
  <c r="U4100" i="1"/>
  <c r="U4101" i="1"/>
  <c r="V4101" i="1" s="1"/>
  <c r="U4102" i="1"/>
  <c r="U4103" i="1"/>
  <c r="V4103" i="1" s="1"/>
  <c r="U4104" i="1"/>
  <c r="U4106" i="1"/>
  <c r="U4109" i="1"/>
  <c r="U4111" i="1"/>
  <c r="V4111" i="1" s="1"/>
  <c r="U4112" i="1"/>
  <c r="U4113" i="1"/>
  <c r="V4113" i="1" s="1"/>
  <c r="U4114" i="1"/>
  <c r="U4115" i="1"/>
  <c r="V4115" i="1" s="1"/>
  <c r="U4116" i="1"/>
  <c r="U4118" i="1"/>
  <c r="U4119" i="1"/>
  <c r="U4121" i="1"/>
  <c r="U4122" i="1"/>
  <c r="V4122" i="1" s="1"/>
  <c r="U4124" i="1"/>
  <c r="U4125" i="1"/>
  <c r="V4125" i="1" s="1"/>
  <c r="U4126" i="1"/>
  <c r="U4127" i="1"/>
  <c r="V4127" i="1" s="1"/>
  <c r="U4128" i="1"/>
  <c r="U4129" i="1"/>
  <c r="V4129" i="1" s="1"/>
  <c r="U4130" i="1"/>
  <c r="U4131" i="1"/>
  <c r="U4133" i="1"/>
  <c r="U4135" i="1"/>
  <c r="V4135" i="1" s="1"/>
  <c r="U4136" i="1"/>
  <c r="U4137" i="1"/>
  <c r="V4137" i="1" s="1"/>
  <c r="U4138" i="1"/>
  <c r="U4140" i="1"/>
  <c r="U4141" i="1"/>
  <c r="V4141" i="1" s="1"/>
  <c r="U4142" i="1"/>
  <c r="U4143" i="1"/>
  <c r="U4145" i="1"/>
  <c r="U4146" i="1"/>
  <c r="V4146" i="1" s="1"/>
  <c r="U4148" i="1"/>
  <c r="U4150" i="1"/>
  <c r="U4151" i="1"/>
  <c r="V4151" i="1" s="1"/>
  <c r="U4152" i="1"/>
  <c r="U4154" i="1"/>
  <c r="U4155" i="1"/>
  <c r="U4157" i="1"/>
  <c r="U4159" i="1"/>
  <c r="V4159" i="1" s="1"/>
  <c r="U4160" i="1"/>
  <c r="U4161" i="1"/>
  <c r="V4161" i="1" s="1"/>
  <c r="U4162" i="1"/>
  <c r="U4164" i="1"/>
  <c r="U4166" i="1"/>
  <c r="U4169" i="1"/>
  <c r="U4170" i="1"/>
  <c r="V4170" i="1" s="1"/>
  <c r="U4172" i="1"/>
  <c r="U4174" i="1"/>
  <c r="U4175" i="1"/>
  <c r="V4175" i="1" s="1"/>
  <c r="U4176" i="1"/>
  <c r="U4177" i="1"/>
  <c r="V4177" i="1" s="1"/>
  <c r="U4178" i="1"/>
  <c r="U4181" i="1"/>
  <c r="U4182" i="1"/>
  <c r="V4182" i="1" s="1"/>
  <c r="U4183" i="1"/>
  <c r="V4183" i="1" s="1"/>
  <c r="U4184" i="1"/>
  <c r="U4185" i="1"/>
  <c r="V4185" i="1" s="1"/>
  <c r="U4186" i="1"/>
  <c r="U4188" i="1"/>
  <c r="U4190" i="1"/>
  <c r="U4191" i="1"/>
  <c r="U4193" i="1"/>
  <c r="U4194" i="1"/>
  <c r="V4194" i="1" s="1"/>
  <c r="U4196" i="1"/>
  <c r="U4198" i="1"/>
  <c r="U4091" i="1"/>
  <c r="V4091" i="1" s="1"/>
  <c r="O3787" i="1"/>
  <c r="P3787" i="1" s="1"/>
  <c r="Q3787" i="1"/>
  <c r="U3787" i="1"/>
  <c r="O4088" i="1"/>
  <c r="P4088" i="1" s="1"/>
  <c r="Q4088" i="1"/>
  <c r="U4088" i="1"/>
  <c r="Q4087" i="1"/>
  <c r="Q4084" i="1"/>
  <c r="Q4076" i="1"/>
  <c r="Q4075" i="1"/>
  <c r="Q4071" i="1"/>
  <c r="Q4068" i="1"/>
  <c r="Q4034" i="1"/>
  <c r="Q4028" i="1"/>
  <c r="Q4027" i="1"/>
  <c r="Q4025" i="1"/>
  <c r="Q4023" i="1"/>
  <c r="Q4013" i="1"/>
  <c r="Q4012" i="1"/>
  <c r="Q4009" i="1"/>
  <c r="Q4001" i="1"/>
  <c r="Q4000" i="1"/>
  <c r="Q3990" i="1"/>
  <c r="Q3989" i="1"/>
  <c r="Q3978" i="1"/>
  <c r="Q3977" i="1"/>
  <c r="Q3976" i="1"/>
  <c r="Q3975" i="1"/>
  <c r="Q3974" i="1"/>
  <c r="Q3971" i="1"/>
  <c r="Q3970" i="1"/>
  <c r="Q3968" i="1"/>
  <c r="Q3967" i="1"/>
  <c r="Q3966" i="1"/>
  <c r="O3965" i="1"/>
  <c r="P3965" i="1" s="1"/>
  <c r="O3966" i="1"/>
  <c r="P3966" i="1" s="1"/>
  <c r="O3967" i="1"/>
  <c r="P3967" i="1" s="1"/>
  <c r="O3968" i="1"/>
  <c r="P3968" i="1" s="1"/>
  <c r="O3969" i="1"/>
  <c r="P3969" i="1" s="1"/>
  <c r="O3970" i="1"/>
  <c r="P3970" i="1" s="1"/>
  <c r="O3971" i="1"/>
  <c r="P3971" i="1" s="1"/>
  <c r="O3972" i="1"/>
  <c r="P3972" i="1" s="1"/>
  <c r="O3973" i="1"/>
  <c r="P3973" i="1" s="1"/>
  <c r="O3974" i="1"/>
  <c r="P3974" i="1" s="1"/>
  <c r="O3975" i="1"/>
  <c r="P3975" i="1" s="1"/>
  <c r="O3976" i="1"/>
  <c r="P3976" i="1" s="1"/>
  <c r="O3977" i="1"/>
  <c r="P3977" i="1" s="1"/>
  <c r="O3978" i="1"/>
  <c r="P3978" i="1" s="1"/>
  <c r="O3979" i="1"/>
  <c r="P3979" i="1" s="1"/>
  <c r="O3980" i="1"/>
  <c r="P3980" i="1" s="1"/>
  <c r="O3981" i="1"/>
  <c r="P3981" i="1" s="1"/>
  <c r="O3982" i="1"/>
  <c r="P3982" i="1" s="1"/>
  <c r="O3983" i="1"/>
  <c r="P3983" i="1" s="1"/>
  <c r="O3984" i="1"/>
  <c r="P3984" i="1" s="1"/>
  <c r="O3985" i="1"/>
  <c r="P3985" i="1" s="1"/>
  <c r="O3986" i="1"/>
  <c r="P3986" i="1" s="1"/>
  <c r="O3987" i="1"/>
  <c r="P3987" i="1" s="1"/>
  <c r="O3988" i="1"/>
  <c r="P3988" i="1" s="1"/>
  <c r="O3989" i="1"/>
  <c r="P3989" i="1" s="1"/>
  <c r="O3990" i="1"/>
  <c r="P3990" i="1" s="1"/>
  <c r="O3991" i="1"/>
  <c r="P3991" i="1" s="1"/>
  <c r="O3992" i="1"/>
  <c r="P3992" i="1" s="1"/>
  <c r="O3993" i="1"/>
  <c r="P3993" i="1" s="1"/>
  <c r="O3994" i="1"/>
  <c r="P3994" i="1" s="1"/>
  <c r="O3995" i="1"/>
  <c r="P3995" i="1" s="1"/>
  <c r="O3996" i="1"/>
  <c r="P3996" i="1" s="1"/>
  <c r="O3997" i="1"/>
  <c r="P3997" i="1" s="1"/>
  <c r="O3998" i="1"/>
  <c r="P3998" i="1" s="1"/>
  <c r="O3999" i="1"/>
  <c r="P3999" i="1" s="1"/>
  <c r="O4000" i="1"/>
  <c r="P4000" i="1" s="1"/>
  <c r="O4001" i="1"/>
  <c r="P4001" i="1" s="1"/>
  <c r="O4002" i="1"/>
  <c r="P4002" i="1" s="1"/>
  <c r="O4003" i="1"/>
  <c r="P4003" i="1" s="1"/>
  <c r="O4004" i="1"/>
  <c r="P4004" i="1" s="1"/>
  <c r="O4005" i="1"/>
  <c r="P4005" i="1" s="1"/>
  <c r="O4006" i="1"/>
  <c r="P4006" i="1" s="1"/>
  <c r="O4007" i="1"/>
  <c r="P4007" i="1" s="1"/>
  <c r="O4008" i="1"/>
  <c r="P4008" i="1" s="1"/>
  <c r="O4009" i="1"/>
  <c r="P4009" i="1" s="1"/>
  <c r="O4010" i="1"/>
  <c r="P4010" i="1" s="1"/>
  <c r="O4011" i="1"/>
  <c r="P4011" i="1" s="1"/>
  <c r="O4012" i="1"/>
  <c r="P4012" i="1" s="1"/>
  <c r="O4013" i="1"/>
  <c r="P4013" i="1" s="1"/>
  <c r="O4014" i="1"/>
  <c r="P4014" i="1" s="1"/>
  <c r="O4015" i="1"/>
  <c r="P4015" i="1" s="1"/>
  <c r="O4016" i="1"/>
  <c r="P4016" i="1" s="1"/>
  <c r="O4017" i="1"/>
  <c r="P4017" i="1" s="1"/>
  <c r="O4018" i="1"/>
  <c r="P4018" i="1" s="1"/>
  <c r="O4019" i="1"/>
  <c r="P4019" i="1" s="1"/>
  <c r="O4020" i="1"/>
  <c r="P4020" i="1" s="1"/>
  <c r="O4021" i="1"/>
  <c r="P4021" i="1" s="1"/>
  <c r="O4022" i="1"/>
  <c r="P4022" i="1" s="1"/>
  <c r="O4023" i="1"/>
  <c r="P4023" i="1" s="1"/>
  <c r="O4024" i="1"/>
  <c r="P4024" i="1" s="1"/>
  <c r="O4025" i="1"/>
  <c r="P4025" i="1" s="1"/>
  <c r="O4026" i="1"/>
  <c r="P4026" i="1" s="1"/>
  <c r="O4027" i="1"/>
  <c r="P4027" i="1" s="1"/>
  <c r="O4028" i="1"/>
  <c r="P4028" i="1" s="1"/>
  <c r="O4029" i="1"/>
  <c r="P4029" i="1" s="1"/>
  <c r="O4030" i="1"/>
  <c r="P4030" i="1" s="1"/>
  <c r="O4031" i="1"/>
  <c r="P4031" i="1" s="1"/>
  <c r="O4032" i="1"/>
  <c r="P4032" i="1" s="1"/>
  <c r="O4033" i="1"/>
  <c r="P4033" i="1" s="1"/>
  <c r="O4034" i="1"/>
  <c r="P4034" i="1" s="1"/>
  <c r="O4035" i="1"/>
  <c r="P4035" i="1" s="1"/>
  <c r="O4036" i="1"/>
  <c r="P4036" i="1" s="1"/>
  <c r="O4037" i="1"/>
  <c r="P4037" i="1" s="1"/>
  <c r="O4038" i="1"/>
  <c r="P4038" i="1" s="1"/>
  <c r="O4039" i="1"/>
  <c r="P4039" i="1" s="1"/>
  <c r="O4040" i="1"/>
  <c r="O4041" i="1"/>
  <c r="P4041" i="1" s="1"/>
  <c r="Q4041" i="1" s="1"/>
  <c r="R4041" i="1" s="1"/>
  <c r="O4042" i="1"/>
  <c r="P4042" i="1" s="1"/>
  <c r="Q4042" i="1" s="1"/>
  <c r="O4043" i="1"/>
  <c r="O4044" i="1"/>
  <c r="P4044" i="1" s="1"/>
  <c r="O4045" i="1"/>
  <c r="P4045" i="1" s="1"/>
  <c r="O4046" i="1"/>
  <c r="P4046" i="1" s="1"/>
  <c r="O4047" i="1"/>
  <c r="P4047" i="1" s="1"/>
  <c r="O4048" i="1"/>
  <c r="P4048" i="1" s="1"/>
  <c r="O4049" i="1"/>
  <c r="P4049" i="1" s="1"/>
  <c r="O4050" i="1"/>
  <c r="P4050" i="1" s="1"/>
  <c r="O4051" i="1"/>
  <c r="P4051" i="1" s="1"/>
  <c r="O4052" i="1"/>
  <c r="P4052" i="1" s="1"/>
  <c r="O4053" i="1"/>
  <c r="P4053" i="1" s="1"/>
  <c r="O4054" i="1"/>
  <c r="P4054" i="1" s="1"/>
  <c r="Q4054" i="1" s="1"/>
  <c r="O4055" i="1"/>
  <c r="P4055" i="1" s="1"/>
  <c r="Q4055" i="1" s="1"/>
  <c r="O4056" i="1"/>
  <c r="P4056" i="1" s="1"/>
  <c r="Q4056" i="1" s="1"/>
  <c r="O4057" i="1"/>
  <c r="P4057" i="1" s="1"/>
  <c r="O4058" i="1"/>
  <c r="O4059" i="1"/>
  <c r="P4059" i="1" s="1"/>
  <c r="O4060" i="1"/>
  <c r="P4060" i="1" s="1"/>
  <c r="O4061" i="1"/>
  <c r="O4062" i="1"/>
  <c r="P4062" i="1" s="1"/>
  <c r="O4063" i="1"/>
  <c r="P4063" i="1" s="1"/>
  <c r="O4064" i="1"/>
  <c r="P4064" i="1" s="1"/>
  <c r="O4065" i="1"/>
  <c r="P4065" i="1" s="1"/>
  <c r="O4066" i="1"/>
  <c r="P4066" i="1" s="1"/>
  <c r="O4067" i="1"/>
  <c r="P4067" i="1" s="1"/>
  <c r="O4068" i="1"/>
  <c r="P4068" i="1" s="1"/>
  <c r="O4069" i="1"/>
  <c r="P4069" i="1" s="1"/>
  <c r="O4070" i="1"/>
  <c r="P4070" i="1" s="1"/>
  <c r="O4071" i="1"/>
  <c r="P4071" i="1" s="1"/>
  <c r="O4072" i="1"/>
  <c r="P4072" i="1" s="1"/>
  <c r="O4073" i="1"/>
  <c r="P4073" i="1" s="1"/>
  <c r="O4074" i="1"/>
  <c r="P4074" i="1" s="1"/>
  <c r="O4075" i="1"/>
  <c r="P4075" i="1" s="1"/>
  <c r="O4076" i="1"/>
  <c r="P4076" i="1" s="1"/>
  <c r="O4077" i="1"/>
  <c r="P4077" i="1" s="1"/>
  <c r="O4078" i="1"/>
  <c r="P4078" i="1" s="1"/>
  <c r="O4079" i="1"/>
  <c r="P4079" i="1" s="1"/>
  <c r="O4080" i="1"/>
  <c r="P4080" i="1" s="1"/>
  <c r="Q4080" i="1" s="1"/>
  <c r="O4081" i="1"/>
  <c r="P4081" i="1" s="1"/>
  <c r="O4082" i="1"/>
  <c r="O4083" i="1"/>
  <c r="P4083" i="1" s="1"/>
  <c r="O4084" i="1"/>
  <c r="P4084" i="1" s="1"/>
  <c r="O4085" i="1"/>
  <c r="O4086" i="1"/>
  <c r="P4086" i="1" s="1"/>
  <c r="O4087" i="1"/>
  <c r="P4087" i="1" s="1"/>
  <c r="O4089" i="1"/>
  <c r="P4089" i="1" s="1"/>
  <c r="Q3969" i="1"/>
  <c r="Q3984" i="1"/>
  <c r="Q3997" i="1"/>
  <c r="Q3999" i="1"/>
  <c r="Q4007" i="1"/>
  <c r="Q4008" i="1"/>
  <c r="Q4010" i="1"/>
  <c r="Q4024" i="1"/>
  <c r="Q4026" i="1"/>
  <c r="Q4029" i="1"/>
  <c r="Q4031" i="1"/>
  <c r="Q4032" i="1"/>
  <c r="Q4033" i="1"/>
  <c r="Q4065" i="1"/>
  <c r="Q4067" i="1"/>
  <c r="Q4069" i="1"/>
  <c r="Q4070" i="1"/>
  <c r="Q4073" i="1"/>
  <c r="Q4074" i="1"/>
  <c r="Q4077" i="1"/>
  <c r="Q4079" i="1"/>
  <c r="U3967" i="1"/>
  <c r="V3967" i="1" s="1"/>
  <c r="U3968" i="1"/>
  <c r="V3968" i="1" s="1"/>
  <c r="U3969" i="1"/>
  <c r="U3970" i="1"/>
  <c r="V3970" i="1" s="1"/>
  <c r="U3971" i="1"/>
  <c r="U3972" i="1"/>
  <c r="U3973" i="1"/>
  <c r="U3974" i="1"/>
  <c r="U3975" i="1"/>
  <c r="U3976" i="1"/>
  <c r="V3976" i="1" s="1"/>
  <c r="U3978" i="1"/>
  <c r="V3978" i="1" s="1"/>
  <c r="U3979" i="1"/>
  <c r="V3979" i="1" s="1"/>
  <c r="U3980" i="1"/>
  <c r="V3980" i="1" s="1"/>
  <c r="U3981" i="1"/>
  <c r="U3982" i="1"/>
  <c r="V3982" i="1" s="1"/>
  <c r="U3983" i="1"/>
  <c r="U3984" i="1"/>
  <c r="U3986" i="1"/>
  <c r="U3987" i="1"/>
  <c r="U3988" i="1"/>
  <c r="U3991" i="1"/>
  <c r="V3991" i="1" s="1"/>
  <c r="U3992" i="1"/>
  <c r="V3992" i="1" s="1"/>
  <c r="U3993" i="1"/>
  <c r="U3995" i="1"/>
  <c r="U3996" i="1"/>
  <c r="U3998" i="1"/>
  <c r="U3999" i="1"/>
  <c r="U4003" i="1"/>
  <c r="V4003" i="1" s="1"/>
  <c r="U4004" i="1"/>
  <c r="V4004" i="1" s="1"/>
  <c r="U4005" i="1"/>
  <c r="U4006" i="1"/>
  <c r="V4006" i="1" s="1"/>
  <c r="U4007" i="1"/>
  <c r="U4008" i="1"/>
  <c r="U4009" i="1"/>
  <c r="U4010" i="1"/>
  <c r="U4011" i="1"/>
  <c r="U4012" i="1"/>
  <c r="U4014" i="1"/>
  <c r="V4014" i="1" s="1"/>
  <c r="U4016" i="1"/>
  <c r="V4016" i="1" s="1"/>
  <c r="U4017" i="1"/>
  <c r="U4019" i="1"/>
  <c r="U4020" i="1"/>
  <c r="U4022" i="1"/>
  <c r="U4023" i="1"/>
  <c r="U4027" i="1"/>
  <c r="V4027" i="1" s="1"/>
  <c r="U4029" i="1"/>
  <c r="U4030" i="1"/>
  <c r="V4030" i="1" s="1"/>
  <c r="U4031" i="1"/>
  <c r="U4032" i="1"/>
  <c r="U4034" i="1"/>
  <c r="U4035" i="1"/>
  <c r="U4036" i="1"/>
  <c r="U4039" i="1"/>
  <c r="V4039" i="1" s="1"/>
  <c r="U4040" i="1"/>
  <c r="V4040" i="1" s="1"/>
  <c r="U4041" i="1"/>
  <c r="U4043" i="1"/>
  <c r="U4044" i="1"/>
  <c r="U4045" i="1"/>
  <c r="U4046" i="1"/>
  <c r="U4047" i="1"/>
  <c r="U4048" i="1"/>
  <c r="V4048" i="1" s="1"/>
  <c r="U4050" i="1"/>
  <c r="V4050" i="1" s="1"/>
  <c r="U4051" i="1"/>
  <c r="V4051" i="1" s="1"/>
  <c r="U4053" i="1"/>
  <c r="U4054" i="1"/>
  <c r="V4054" i="1" s="1"/>
  <c r="U4055" i="1"/>
  <c r="U4056" i="1"/>
  <c r="U4058" i="1"/>
  <c r="U4059" i="1"/>
  <c r="U4060" i="1"/>
  <c r="U4063" i="1"/>
  <c r="V4063" i="1" s="1"/>
  <c r="U4065" i="1"/>
  <c r="U4067" i="1"/>
  <c r="U4068" i="1"/>
  <c r="U4070" i="1"/>
  <c r="U4071" i="1"/>
  <c r="U4075" i="1"/>
  <c r="V4075" i="1" s="1"/>
  <c r="U4076" i="1"/>
  <c r="V4076" i="1" s="1"/>
  <c r="U4077" i="1"/>
  <c r="U4078" i="1"/>
  <c r="V4078" i="1" s="1"/>
  <c r="U4079" i="1"/>
  <c r="U4080" i="1"/>
  <c r="U4082" i="1"/>
  <c r="U4083" i="1"/>
  <c r="U4084" i="1"/>
  <c r="U4086" i="1"/>
  <c r="V4086" i="1" s="1"/>
  <c r="U4089" i="1"/>
  <c r="V4089" i="1" s="1"/>
  <c r="Q3818" i="1"/>
  <c r="Q3817" i="1"/>
  <c r="Q3806" i="1"/>
  <c r="O3953" i="1"/>
  <c r="P3953" i="1" s="1"/>
  <c r="O3954" i="1"/>
  <c r="P3954" i="1" s="1"/>
  <c r="O3955" i="1"/>
  <c r="P3955" i="1" s="1"/>
  <c r="O3956" i="1"/>
  <c r="P3956" i="1" s="1"/>
  <c r="O3957" i="1"/>
  <c r="P3957" i="1" s="1"/>
  <c r="O3958" i="1"/>
  <c r="P3958" i="1" s="1"/>
  <c r="O3959" i="1"/>
  <c r="P3959" i="1" s="1"/>
  <c r="O3960" i="1"/>
  <c r="P3960" i="1" s="1"/>
  <c r="O3961" i="1"/>
  <c r="P3961" i="1" s="1"/>
  <c r="O3962" i="1"/>
  <c r="P3962" i="1" s="1"/>
  <c r="O3963" i="1"/>
  <c r="P3963" i="1" s="1"/>
  <c r="O3964" i="1"/>
  <c r="O3945" i="1"/>
  <c r="P3945" i="1" s="1"/>
  <c r="O3946" i="1"/>
  <c r="P3946" i="1" s="1"/>
  <c r="O3947" i="1"/>
  <c r="P3947" i="1" s="1"/>
  <c r="O3948" i="1"/>
  <c r="P3948" i="1" s="1"/>
  <c r="O3949" i="1"/>
  <c r="P3949" i="1" s="1"/>
  <c r="O3950" i="1"/>
  <c r="P3950" i="1" s="1"/>
  <c r="O3951" i="1"/>
  <c r="P3951" i="1" s="1"/>
  <c r="O3952" i="1"/>
  <c r="P3952" i="1" s="1"/>
  <c r="Q3945" i="1"/>
  <c r="Q3946" i="1"/>
  <c r="Q3947" i="1"/>
  <c r="Q3948" i="1"/>
  <c r="Q3949" i="1"/>
  <c r="Q3950" i="1"/>
  <c r="Q3951" i="1"/>
  <c r="Q3952" i="1"/>
  <c r="U3945" i="1"/>
  <c r="U3948" i="1"/>
  <c r="V3948" i="1" s="1"/>
  <c r="U3950" i="1"/>
  <c r="V3950" i="1" s="1"/>
  <c r="U3952" i="1"/>
  <c r="O3935" i="1"/>
  <c r="P3935" i="1" s="1"/>
  <c r="O3936" i="1"/>
  <c r="O3937" i="1"/>
  <c r="P3937" i="1" s="1"/>
  <c r="O3938" i="1"/>
  <c r="P3938" i="1" s="1"/>
  <c r="O3939" i="1"/>
  <c r="P3939" i="1" s="1"/>
  <c r="O3940" i="1"/>
  <c r="P3940" i="1" s="1"/>
  <c r="O3941" i="1"/>
  <c r="O3942" i="1"/>
  <c r="P3942" i="1" s="1"/>
  <c r="O3943" i="1"/>
  <c r="O3944" i="1"/>
  <c r="P3944" i="1" s="1"/>
  <c r="Q3935" i="1"/>
  <c r="Q3936" i="1"/>
  <c r="Q3937" i="1"/>
  <c r="Q3938" i="1"/>
  <c r="Q3939" i="1"/>
  <c r="Q3940" i="1"/>
  <c r="Q3941" i="1"/>
  <c r="Q3942" i="1"/>
  <c r="Q3943" i="1"/>
  <c r="Q3944" i="1"/>
  <c r="U3935" i="1"/>
  <c r="U3936" i="1"/>
  <c r="V3936" i="1" s="1"/>
  <c r="U3938" i="1"/>
  <c r="U3940" i="1"/>
  <c r="V3940" i="1" s="1"/>
  <c r="U3941" i="1"/>
  <c r="U3942" i="1"/>
  <c r="U3943" i="1"/>
  <c r="U3944" i="1"/>
  <c r="V3944" i="1" s="1"/>
  <c r="O3934" i="1"/>
  <c r="P3934" i="1" s="1"/>
  <c r="Q3934" i="1"/>
  <c r="U3934" i="1"/>
  <c r="O3931" i="1"/>
  <c r="P3931" i="1" s="1"/>
  <c r="O3932" i="1"/>
  <c r="P3932" i="1" s="1"/>
  <c r="O3933" i="1"/>
  <c r="P3933" i="1" s="1"/>
  <c r="Q3931" i="1"/>
  <c r="Q3932" i="1"/>
  <c r="Q3933" i="1"/>
  <c r="U3931" i="1"/>
  <c r="U3932" i="1"/>
  <c r="O3928" i="1"/>
  <c r="P3928" i="1" s="1"/>
  <c r="O3929" i="1"/>
  <c r="P3929" i="1" s="1"/>
  <c r="O3930" i="1"/>
  <c r="P3930" i="1" s="1"/>
  <c r="Q3928" i="1"/>
  <c r="Q3929" i="1"/>
  <c r="Q3930" i="1"/>
  <c r="U3929" i="1"/>
  <c r="V3929" i="1" s="1"/>
  <c r="U3930" i="1"/>
  <c r="O3927" i="1"/>
  <c r="P3927" i="1" s="1"/>
  <c r="Q3927" i="1"/>
  <c r="O3925" i="1"/>
  <c r="P3925" i="1" s="1"/>
  <c r="O3926" i="1"/>
  <c r="P3926" i="1" s="1"/>
  <c r="Q3925" i="1"/>
  <c r="Q3926" i="1"/>
  <c r="O3923" i="1"/>
  <c r="P3923" i="1" s="1"/>
  <c r="O3924" i="1"/>
  <c r="P3924" i="1" s="1"/>
  <c r="Q3923" i="1"/>
  <c r="Q3924" i="1"/>
  <c r="O3922" i="1"/>
  <c r="P3922" i="1" s="1"/>
  <c r="Q3922" i="1"/>
  <c r="U3922" i="1"/>
  <c r="O3921" i="1"/>
  <c r="P3921" i="1" s="1"/>
  <c r="Q3921" i="1"/>
  <c r="U3921" i="1"/>
  <c r="O3918" i="1"/>
  <c r="P3918" i="1" s="1"/>
  <c r="O3919" i="1"/>
  <c r="P3919" i="1" s="1"/>
  <c r="O3920" i="1"/>
  <c r="P3920" i="1" s="1"/>
  <c r="Q3918" i="1"/>
  <c r="Q3919" i="1"/>
  <c r="Q3920" i="1"/>
  <c r="U3919" i="1"/>
  <c r="V3919" i="1" s="1"/>
  <c r="U3920" i="1"/>
  <c r="O3916" i="1"/>
  <c r="P3916" i="1" s="1"/>
  <c r="O3917" i="1"/>
  <c r="P3917" i="1" s="1"/>
  <c r="Q3916" i="1"/>
  <c r="Q3917" i="1"/>
  <c r="U3917" i="1"/>
  <c r="V3917" i="1" s="1"/>
  <c r="O3914" i="1"/>
  <c r="P3914" i="1" s="1"/>
  <c r="O3915" i="1"/>
  <c r="P3915" i="1" s="1"/>
  <c r="Q3914" i="1"/>
  <c r="Q3915" i="1"/>
  <c r="U3915" i="1"/>
  <c r="O3913" i="1"/>
  <c r="P3913" i="1" s="1"/>
  <c r="Q3913" i="1"/>
  <c r="O3912" i="1"/>
  <c r="P3912" i="1" s="1"/>
  <c r="Q3912" i="1"/>
  <c r="U3912" i="1"/>
  <c r="V3912" i="1" s="1"/>
  <c r="O3911" i="1"/>
  <c r="P3911" i="1" s="1"/>
  <c r="Q3911" i="1"/>
  <c r="U3911" i="1"/>
  <c r="O3910" i="1"/>
  <c r="P3910" i="1" s="1"/>
  <c r="Q3910" i="1"/>
  <c r="O3907" i="1"/>
  <c r="P3907" i="1" s="1"/>
  <c r="O3908" i="1"/>
  <c r="P3908" i="1" s="1"/>
  <c r="O3909" i="1"/>
  <c r="P3909" i="1" s="1"/>
  <c r="Q3907" i="1"/>
  <c r="Q3908" i="1"/>
  <c r="Q3909" i="1"/>
  <c r="U3907" i="1"/>
  <c r="U3908" i="1"/>
  <c r="U3909" i="1"/>
  <c r="O3906" i="1"/>
  <c r="P3906" i="1" s="1"/>
  <c r="Q3906" i="1"/>
  <c r="U3906" i="1"/>
  <c r="O3899" i="1"/>
  <c r="P3899" i="1" s="1"/>
  <c r="O3900" i="1"/>
  <c r="P3900" i="1" s="1"/>
  <c r="O3901" i="1"/>
  <c r="P3901" i="1" s="1"/>
  <c r="O3902" i="1"/>
  <c r="P3902" i="1" s="1"/>
  <c r="O3903" i="1"/>
  <c r="P3903" i="1" s="1"/>
  <c r="O3905" i="1"/>
  <c r="P3905" i="1" s="1"/>
  <c r="Q3899" i="1"/>
  <c r="Q3900" i="1"/>
  <c r="Q3901" i="1"/>
  <c r="Q3902" i="1"/>
  <c r="Q3903" i="1"/>
  <c r="Q3905" i="1"/>
  <c r="U3899" i="1"/>
  <c r="U3900" i="1"/>
  <c r="U3901" i="1"/>
  <c r="U3902" i="1"/>
  <c r="U3903" i="1"/>
  <c r="U3905" i="1"/>
  <c r="V3905" i="1" s="1"/>
  <c r="O3898" i="1"/>
  <c r="P3898" i="1" s="1"/>
  <c r="Q3898" i="1"/>
  <c r="U3898" i="1"/>
  <c r="O3895" i="1"/>
  <c r="P3895" i="1" s="1"/>
  <c r="O3896" i="1"/>
  <c r="P3896" i="1" s="1"/>
  <c r="O3897" i="1"/>
  <c r="P3897" i="1" s="1"/>
  <c r="Q3895" i="1"/>
  <c r="Q3896" i="1"/>
  <c r="Q3897" i="1"/>
  <c r="U3895" i="1"/>
  <c r="U3896" i="1"/>
  <c r="V3896" i="1" s="1"/>
  <c r="U3897" i="1"/>
  <c r="O3892" i="1"/>
  <c r="P3892" i="1" s="1"/>
  <c r="O3893" i="1"/>
  <c r="P3893" i="1" s="1"/>
  <c r="O3894" i="1"/>
  <c r="P3894" i="1" s="1"/>
  <c r="Q3892" i="1"/>
  <c r="Q3893" i="1"/>
  <c r="Q3894" i="1"/>
  <c r="U3893" i="1"/>
  <c r="V3893" i="1" s="1"/>
  <c r="U3894" i="1"/>
  <c r="O3891" i="1"/>
  <c r="P3891" i="1" s="1"/>
  <c r="Q3891" i="1"/>
  <c r="U3891" i="1"/>
  <c r="O3889" i="1"/>
  <c r="P3889" i="1" s="1"/>
  <c r="O3890" i="1"/>
  <c r="P3890" i="1" s="1"/>
  <c r="Q3889" i="1"/>
  <c r="Q3890" i="1"/>
  <c r="O3888" i="1"/>
  <c r="P3888" i="1" s="1"/>
  <c r="Q3888" i="1"/>
  <c r="U3888" i="1"/>
  <c r="O3886" i="1"/>
  <c r="P3886" i="1" s="1"/>
  <c r="O3887" i="1"/>
  <c r="P3887" i="1" s="1"/>
  <c r="Q3886" i="1"/>
  <c r="Q3887" i="1"/>
  <c r="U3887" i="1"/>
  <c r="V3887" i="1" s="1"/>
  <c r="O3883" i="1"/>
  <c r="P3883" i="1" s="1"/>
  <c r="O3884" i="1"/>
  <c r="P3884" i="1" s="1"/>
  <c r="O3885" i="1"/>
  <c r="P3885" i="1" s="1"/>
  <c r="Q3883" i="1"/>
  <c r="Q3884" i="1"/>
  <c r="Q3885" i="1"/>
  <c r="U3884" i="1"/>
  <c r="V3884" i="1" s="1"/>
  <c r="U3885" i="1"/>
  <c r="O3881" i="1"/>
  <c r="P3881" i="1" s="1"/>
  <c r="O3882" i="1"/>
  <c r="P3882" i="1" s="1"/>
  <c r="Q3881" i="1"/>
  <c r="Q3882" i="1"/>
  <c r="O3880" i="1"/>
  <c r="P3880" i="1" s="1"/>
  <c r="Q3880" i="1"/>
  <c r="U3880" i="1"/>
  <c r="O3879" i="1"/>
  <c r="P3879" i="1" s="1"/>
  <c r="Q3879" i="1"/>
  <c r="U3879" i="1"/>
  <c r="O3878" i="1"/>
  <c r="P3878" i="1" s="1"/>
  <c r="Q3878" i="1"/>
  <c r="U3878" i="1"/>
  <c r="O3877" i="1"/>
  <c r="P3877" i="1" s="1"/>
  <c r="Q3877" i="1"/>
  <c r="U3877" i="1"/>
  <c r="O3874" i="1"/>
  <c r="P3874" i="1" s="1"/>
  <c r="O3875" i="1"/>
  <c r="P3875" i="1" s="1"/>
  <c r="O3876" i="1"/>
  <c r="P3876" i="1" s="1"/>
  <c r="Q3874" i="1"/>
  <c r="Q3875" i="1"/>
  <c r="Q3876" i="1"/>
  <c r="U3874" i="1"/>
  <c r="V3874" i="1" s="1"/>
  <c r="U3875" i="1"/>
  <c r="U3876" i="1"/>
  <c r="O3873" i="1"/>
  <c r="P3873" i="1" s="1"/>
  <c r="Q3873" i="1"/>
  <c r="U3873" i="1"/>
  <c r="O3872" i="1"/>
  <c r="P3872" i="1" s="1"/>
  <c r="Q3872" i="1"/>
  <c r="U3872" i="1"/>
  <c r="O3870" i="1"/>
  <c r="P3870" i="1" s="1"/>
  <c r="O3871" i="1"/>
  <c r="P3871" i="1" s="1"/>
  <c r="Q3870" i="1"/>
  <c r="Q3871" i="1"/>
  <c r="O3867" i="1"/>
  <c r="P3867" i="1" s="1"/>
  <c r="O3868" i="1"/>
  <c r="P3868" i="1" s="1"/>
  <c r="O3869" i="1"/>
  <c r="P3869" i="1" s="1"/>
  <c r="Q3867" i="1"/>
  <c r="Q3868" i="1"/>
  <c r="Q3869" i="1"/>
  <c r="U3867" i="1"/>
  <c r="V3867" i="1" s="1"/>
  <c r="U3868" i="1"/>
  <c r="U3869" i="1"/>
  <c r="O3866" i="1"/>
  <c r="P3866" i="1" s="1"/>
  <c r="Q3866" i="1"/>
  <c r="U3866" i="1"/>
  <c r="O3865" i="1"/>
  <c r="P3865" i="1" s="1"/>
  <c r="Q3865" i="1"/>
  <c r="U3865" i="1"/>
  <c r="O3861" i="1"/>
  <c r="P3861" i="1" s="1"/>
  <c r="O3862" i="1"/>
  <c r="P3862" i="1" s="1"/>
  <c r="O3863" i="1"/>
  <c r="P3863" i="1" s="1"/>
  <c r="O3864" i="1"/>
  <c r="P3864" i="1" s="1"/>
  <c r="Q3861" i="1"/>
  <c r="Q3862" i="1"/>
  <c r="Q3863" i="1"/>
  <c r="Q3864" i="1"/>
  <c r="U3863" i="1"/>
  <c r="V3863" i="1" s="1"/>
  <c r="O3860" i="1"/>
  <c r="P3860" i="1" s="1"/>
  <c r="Q3860" i="1"/>
  <c r="U3860" i="1"/>
  <c r="O3859" i="1"/>
  <c r="P3859" i="1" s="1"/>
  <c r="Q3859" i="1"/>
  <c r="O3856" i="1"/>
  <c r="P3856" i="1" s="1"/>
  <c r="O3857" i="1"/>
  <c r="P3857" i="1" s="1"/>
  <c r="O3858" i="1"/>
  <c r="P3858" i="1" s="1"/>
  <c r="Q3856" i="1"/>
  <c r="Q3857" i="1"/>
  <c r="Q3858" i="1"/>
  <c r="U3856" i="1"/>
  <c r="U3857" i="1"/>
  <c r="U3858" i="1"/>
  <c r="O3852" i="1"/>
  <c r="P3852" i="1" s="1"/>
  <c r="O3853" i="1"/>
  <c r="P3853" i="1" s="1"/>
  <c r="O3854" i="1"/>
  <c r="P3854" i="1" s="1"/>
  <c r="O3855" i="1"/>
  <c r="P3855" i="1" s="1"/>
  <c r="Q3852" i="1"/>
  <c r="Q3853" i="1"/>
  <c r="Q3854" i="1"/>
  <c r="Q3855" i="1"/>
  <c r="U3853" i="1"/>
  <c r="U3854" i="1"/>
  <c r="V3854" i="1" s="1"/>
  <c r="O3851" i="1"/>
  <c r="P3851" i="1" s="1"/>
  <c r="Q3851" i="1"/>
  <c r="U3851" i="1"/>
  <c r="O3850" i="1"/>
  <c r="P3850" i="1" s="1"/>
  <c r="Q3850" i="1"/>
  <c r="U3850" i="1"/>
  <c r="O3847" i="1"/>
  <c r="P3847" i="1" s="1"/>
  <c r="O3848" i="1"/>
  <c r="P3848" i="1" s="1"/>
  <c r="O3849" i="1"/>
  <c r="P3849" i="1" s="1"/>
  <c r="Q3847" i="1"/>
  <c r="Q3848" i="1"/>
  <c r="Q3849" i="1"/>
  <c r="U3848" i="1"/>
  <c r="V3848" i="1" s="1"/>
  <c r="U3849" i="1"/>
  <c r="O3846" i="1"/>
  <c r="P3846" i="1" s="1"/>
  <c r="Q3846" i="1"/>
  <c r="U3846" i="1"/>
  <c r="V3846" i="1" s="1"/>
  <c r="O3845" i="1"/>
  <c r="P3845" i="1" s="1"/>
  <c r="Q3845" i="1"/>
  <c r="U3845" i="1"/>
  <c r="O3844" i="1"/>
  <c r="P3844" i="1" s="1"/>
  <c r="Q3844" i="1"/>
  <c r="U3844" i="1"/>
  <c r="O3842" i="1"/>
  <c r="P3842" i="1" s="1"/>
  <c r="O3843" i="1"/>
  <c r="P3843" i="1" s="1"/>
  <c r="Q3842" i="1"/>
  <c r="Q3843" i="1"/>
  <c r="U3842" i="1"/>
  <c r="V3842" i="1" s="1"/>
  <c r="O3838" i="1"/>
  <c r="P3838" i="1" s="1"/>
  <c r="O3839" i="1"/>
  <c r="P3839" i="1" s="1"/>
  <c r="O3840" i="1"/>
  <c r="P3840" i="1" s="1"/>
  <c r="O3841" i="1"/>
  <c r="P3841" i="1" s="1"/>
  <c r="Q3838" i="1"/>
  <c r="Q3839" i="1"/>
  <c r="Q3840" i="1"/>
  <c r="Q3841" i="1"/>
  <c r="U3839" i="1"/>
  <c r="U3840" i="1"/>
  <c r="V3840" i="1" s="1"/>
  <c r="U3841" i="1"/>
  <c r="V3841" i="1" s="1"/>
  <c r="O3806" i="1"/>
  <c r="P3806" i="1" s="1"/>
  <c r="O3807" i="1"/>
  <c r="P3807" i="1" s="1"/>
  <c r="O3808" i="1"/>
  <c r="P3808" i="1" s="1"/>
  <c r="O3809" i="1"/>
  <c r="P3809" i="1" s="1"/>
  <c r="O3810" i="1"/>
  <c r="P3810" i="1" s="1"/>
  <c r="O3811" i="1"/>
  <c r="P3811" i="1" s="1"/>
  <c r="O3812" i="1"/>
  <c r="P3812" i="1" s="1"/>
  <c r="O3813" i="1"/>
  <c r="P3813" i="1" s="1"/>
  <c r="O3814" i="1"/>
  <c r="P3814" i="1" s="1"/>
  <c r="O3815" i="1"/>
  <c r="P3815" i="1" s="1"/>
  <c r="O3816" i="1"/>
  <c r="P3816" i="1" s="1"/>
  <c r="O3817" i="1"/>
  <c r="P3817" i="1" s="1"/>
  <c r="O3818" i="1"/>
  <c r="P3818" i="1" s="1"/>
  <c r="O3819" i="1"/>
  <c r="P3819" i="1" s="1"/>
  <c r="O3820" i="1"/>
  <c r="P3820" i="1" s="1"/>
  <c r="O3821" i="1"/>
  <c r="P3821" i="1" s="1"/>
  <c r="O3822" i="1"/>
  <c r="P3822" i="1" s="1"/>
  <c r="O3823" i="1"/>
  <c r="P3823" i="1" s="1"/>
  <c r="O3824" i="1"/>
  <c r="P3824" i="1" s="1"/>
  <c r="O3825" i="1"/>
  <c r="P3825" i="1" s="1"/>
  <c r="O3826" i="1"/>
  <c r="P3826" i="1" s="1"/>
  <c r="O3827" i="1"/>
  <c r="P3827" i="1" s="1"/>
  <c r="O3828" i="1"/>
  <c r="P3828" i="1" s="1"/>
  <c r="O3829" i="1"/>
  <c r="P3829" i="1" s="1"/>
  <c r="O3830" i="1"/>
  <c r="P3830" i="1" s="1"/>
  <c r="O3831" i="1"/>
  <c r="P3831" i="1" s="1"/>
  <c r="O3832" i="1"/>
  <c r="P3832" i="1" s="1"/>
  <c r="O3833" i="1"/>
  <c r="P3833" i="1" s="1"/>
  <c r="O3834" i="1"/>
  <c r="P3834" i="1" s="1"/>
  <c r="O3835" i="1"/>
  <c r="P3835" i="1" s="1"/>
  <c r="O3836" i="1"/>
  <c r="P3836" i="1" s="1"/>
  <c r="O3837" i="1"/>
  <c r="P3837" i="1" s="1"/>
  <c r="Q3807" i="1"/>
  <c r="Q3808" i="1"/>
  <c r="Q3809" i="1"/>
  <c r="Q3810" i="1"/>
  <c r="Q3811" i="1"/>
  <c r="Q3812" i="1"/>
  <c r="Q3813" i="1"/>
  <c r="Q3814" i="1"/>
  <c r="Q3815" i="1"/>
  <c r="Q3816" i="1"/>
  <c r="Q3819" i="1"/>
  <c r="Q3820" i="1"/>
  <c r="Q3821" i="1"/>
  <c r="Q3822" i="1"/>
  <c r="Q3823" i="1"/>
  <c r="Q3824" i="1"/>
  <c r="Q3825" i="1"/>
  <c r="Q3826" i="1"/>
  <c r="Q3827" i="1"/>
  <c r="Q3828" i="1"/>
  <c r="Q3829" i="1"/>
  <c r="Q3830" i="1"/>
  <c r="Q3831" i="1"/>
  <c r="Q3832" i="1"/>
  <c r="Q3833" i="1"/>
  <c r="Q3834" i="1"/>
  <c r="Q3835" i="1"/>
  <c r="Q3836" i="1"/>
  <c r="Q3837" i="1"/>
  <c r="U3814" i="1"/>
  <c r="U3817" i="1"/>
  <c r="U3818" i="1"/>
  <c r="V3818" i="1" s="1"/>
  <c r="U3821" i="1"/>
  <c r="V3821" i="1" s="1"/>
  <c r="U3822" i="1"/>
  <c r="V3822" i="1" s="1"/>
  <c r="U3826" i="1"/>
  <c r="U3828" i="1"/>
  <c r="V3828" i="1" s="1"/>
  <c r="U3834" i="1"/>
  <c r="V3834" i="1" s="1"/>
  <c r="O3804" i="1"/>
  <c r="P3804" i="1" s="1"/>
  <c r="O3805" i="1"/>
  <c r="P3805" i="1" s="1"/>
  <c r="Q3804" i="1"/>
  <c r="Q3805" i="1"/>
  <c r="O3802" i="1"/>
  <c r="O3803" i="1"/>
  <c r="P3803" i="1" s="1"/>
  <c r="Q3802" i="1"/>
  <c r="Q3803" i="1"/>
  <c r="U3802" i="1"/>
  <c r="O3790" i="1"/>
  <c r="P3790" i="1" s="1"/>
  <c r="O3791" i="1"/>
  <c r="O3792" i="1"/>
  <c r="O3793" i="1"/>
  <c r="P3793" i="1" s="1"/>
  <c r="O3794" i="1"/>
  <c r="P3794" i="1" s="1"/>
  <c r="O3795" i="1"/>
  <c r="O3796" i="1"/>
  <c r="P3796" i="1" s="1"/>
  <c r="O3797" i="1"/>
  <c r="P3797" i="1" s="1"/>
  <c r="O3798" i="1"/>
  <c r="O3799" i="1"/>
  <c r="O3800" i="1"/>
  <c r="O3801" i="1"/>
  <c r="P3801" i="1" s="1"/>
  <c r="Q3790" i="1"/>
  <c r="Q3791" i="1"/>
  <c r="Q3792" i="1"/>
  <c r="Q3793" i="1"/>
  <c r="Q3794" i="1"/>
  <c r="Q3795" i="1"/>
  <c r="Q3796" i="1"/>
  <c r="Q3797" i="1"/>
  <c r="Q3798" i="1"/>
  <c r="Q3799" i="1"/>
  <c r="Q3800" i="1"/>
  <c r="Q3801" i="1"/>
  <c r="U3793" i="1"/>
  <c r="U3795" i="1"/>
  <c r="U3798" i="1"/>
  <c r="V3798" i="1" s="1"/>
  <c r="U3799" i="1"/>
  <c r="V3799" i="1" s="1"/>
  <c r="U3800" i="1"/>
  <c r="V3800" i="1" s="1"/>
  <c r="O3769" i="1"/>
  <c r="P3769" i="1" s="1"/>
  <c r="O3770" i="1"/>
  <c r="P3770" i="1" s="1"/>
  <c r="O3771" i="1"/>
  <c r="P3771" i="1" s="1"/>
  <c r="O3772" i="1"/>
  <c r="P3772" i="1" s="1"/>
  <c r="O3773" i="1"/>
  <c r="P3773" i="1" s="1"/>
  <c r="O3774" i="1"/>
  <c r="P3774" i="1" s="1"/>
  <c r="O3775" i="1"/>
  <c r="P3775" i="1" s="1"/>
  <c r="O3776" i="1"/>
  <c r="P3776" i="1" s="1"/>
  <c r="O3777" i="1"/>
  <c r="P3777" i="1" s="1"/>
  <c r="O3778" i="1"/>
  <c r="P3778" i="1" s="1"/>
  <c r="O3779" i="1"/>
  <c r="P3779" i="1" s="1"/>
  <c r="O3780" i="1"/>
  <c r="P3780" i="1" s="1"/>
  <c r="O3781" i="1"/>
  <c r="P3781" i="1" s="1"/>
  <c r="O3782" i="1"/>
  <c r="P3782" i="1" s="1"/>
  <c r="O3783" i="1"/>
  <c r="P3783" i="1" s="1"/>
  <c r="O3784" i="1"/>
  <c r="P3784" i="1" s="1"/>
  <c r="O3785" i="1"/>
  <c r="P3785" i="1" s="1"/>
  <c r="O3786" i="1"/>
  <c r="P3786" i="1" s="1"/>
  <c r="O3788" i="1"/>
  <c r="P3788" i="1" s="1"/>
  <c r="O3789" i="1"/>
  <c r="P3789" i="1" s="1"/>
  <c r="Q3769" i="1"/>
  <c r="Q3770" i="1"/>
  <c r="Q3771" i="1"/>
  <c r="Q3772" i="1"/>
  <c r="Q3773" i="1"/>
  <c r="Q3774" i="1"/>
  <c r="Q3775" i="1"/>
  <c r="Q3776" i="1"/>
  <c r="Q3777" i="1"/>
  <c r="Q3778" i="1"/>
  <c r="Q3779" i="1"/>
  <c r="Q3780" i="1"/>
  <c r="Q3781" i="1"/>
  <c r="Q3782" i="1"/>
  <c r="Q3783" i="1"/>
  <c r="Q3784" i="1"/>
  <c r="Q3785" i="1"/>
  <c r="Q3786" i="1"/>
  <c r="Q3788" i="1"/>
  <c r="Q3789" i="1"/>
  <c r="U3770" i="1"/>
  <c r="U3771" i="1"/>
  <c r="V3771" i="1" s="1"/>
  <c r="U3775" i="1"/>
  <c r="U3779" i="1"/>
  <c r="U3780" i="1"/>
  <c r="V3780" i="1" s="1"/>
  <c r="U3781" i="1"/>
  <c r="V3781" i="1" s="1"/>
  <c r="U3782" i="1"/>
  <c r="U3783" i="1"/>
  <c r="V3783" i="1" s="1"/>
  <c r="U3788" i="1"/>
  <c r="O3756" i="1"/>
  <c r="P3756" i="1" s="1"/>
  <c r="O3757" i="1"/>
  <c r="P3757" i="1" s="1"/>
  <c r="O3758" i="1"/>
  <c r="P3758" i="1" s="1"/>
  <c r="O3759" i="1"/>
  <c r="P3759" i="1" s="1"/>
  <c r="O3760" i="1"/>
  <c r="P3760" i="1" s="1"/>
  <c r="O3761" i="1"/>
  <c r="P3761" i="1" s="1"/>
  <c r="O3762" i="1"/>
  <c r="P3762" i="1" s="1"/>
  <c r="O3763" i="1"/>
  <c r="P3763" i="1" s="1"/>
  <c r="O3764" i="1"/>
  <c r="P3764" i="1" s="1"/>
  <c r="O3765" i="1"/>
  <c r="P3765" i="1" s="1"/>
  <c r="O3766" i="1"/>
  <c r="O3767" i="1"/>
  <c r="P3767" i="1" s="1"/>
  <c r="O3768" i="1"/>
  <c r="P3768" i="1" s="1"/>
  <c r="Q3756" i="1"/>
  <c r="Q3757" i="1"/>
  <c r="Q3758" i="1"/>
  <c r="Q3759" i="1"/>
  <c r="Q3760" i="1"/>
  <c r="Q3761" i="1"/>
  <c r="Q3762" i="1"/>
  <c r="Q3763" i="1"/>
  <c r="Q3764" i="1"/>
  <c r="Q3765" i="1"/>
  <c r="Q3766" i="1"/>
  <c r="Q3767" i="1"/>
  <c r="Q3768" i="1"/>
  <c r="U3756" i="1"/>
  <c r="U3758" i="1"/>
  <c r="U3761" i="1"/>
  <c r="U3763" i="1"/>
  <c r="V3763" i="1" s="1"/>
  <c r="U3764" i="1"/>
  <c r="U3765" i="1"/>
  <c r="V3765" i="1" s="1"/>
  <c r="U3767" i="1"/>
  <c r="U3768" i="1"/>
  <c r="O3743" i="1"/>
  <c r="P3743" i="1" s="1"/>
  <c r="O3744" i="1"/>
  <c r="P3744" i="1" s="1"/>
  <c r="O3745" i="1"/>
  <c r="P3745" i="1" s="1"/>
  <c r="O3746" i="1"/>
  <c r="P3746" i="1" s="1"/>
  <c r="O3747" i="1"/>
  <c r="P3747" i="1" s="1"/>
  <c r="O3748" i="1"/>
  <c r="P3748" i="1" s="1"/>
  <c r="O3749" i="1"/>
  <c r="P3749" i="1" s="1"/>
  <c r="O3750" i="1"/>
  <c r="P3750" i="1" s="1"/>
  <c r="O3751" i="1"/>
  <c r="P3751" i="1" s="1"/>
  <c r="O3752" i="1"/>
  <c r="O3753" i="1"/>
  <c r="P3753" i="1" s="1"/>
  <c r="O3754" i="1"/>
  <c r="P3754" i="1" s="1"/>
  <c r="O3755" i="1"/>
  <c r="P3755" i="1" s="1"/>
  <c r="Q3743" i="1"/>
  <c r="Q3744" i="1"/>
  <c r="Q3745" i="1"/>
  <c r="Q3746" i="1"/>
  <c r="Q3747" i="1"/>
  <c r="Q3748" i="1"/>
  <c r="Q3749" i="1"/>
  <c r="Q3750" i="1"/>
  <c r="Q3751" i="1"/>
  <c r="Q3752" i="1"/>
  <c r="Q3753" i="1"/>
  <c r="Q3754" i="1"/>
  <c r="Q3755" i="1"/>
  <c r="U3743" i="1"/>
  <c r="U3744" i="1"/>
  <c r="U3747" i="1"/>
  <c r="V3747" i="1" s="1"/>
  <c r="U3748" i="1"/>
  <c r="U3749" i="1"/>
  <c r="V3749" i="1" s="1"/>
  <c r="U3750" i="1"/>
  <c r="U3751" i="1"/>
  <c r="U3753" i="1"/>
  <c r="U3755" i="1"/>
  <c r="O3742" i="1"/>
  <c r="P3742" i="1" s="1"/>
  <c r="U3742" i="1"/>
  <c r="AD3742" i="1"/>
  <c r="AE3742" i="1"/>
  <c r="X4325" i="1" l="1"/>
  <c r="Y4325" i="1" s="1"/>
  <c r="X4244" i="1"/>
  <c r="Y4244" i="1" s="1"/>
  <c r="X4219" i="1"/>
  <c r="Y4219" i="1" s="1"/>
  <c r="X4261" i="1"/>
  <c r="Y4261" i="1" s="1"/>
  <c r="X4255" i="1"/>
  <c r="Y4255" i="1" s="1"/>
  <c r="X4306" i="1"/>
  <c r="Y4306" i="1" s="1"/>
  <c r="X4243" i="1"/>
  <c r="Y4243" i="1" s="1"/>
  <c r="X4240" i="1"/>
  <c r="Y4240" i="1" s="1"/>
  <c r="X4241" i="1"/>
  <c r="Y4241" i="1" s="1"/>
  <c r="X4215" i="1"/>
  <c r="Y4215" i="1" s="1"/>
  <c r="X4308" i="1"/>
  <c r="Y4308" i="1" s="1"/>
  <c r="X4231" i="1"/>
  <c r="Y4231" i="1" s="1"/>
  <c r="X4304" i="1"/>
  <c r="Y4304" i="1" s="1"/>
  <c r="X4239" i="1"/>
  <c r="Y4239" i="1" s="1"/>
  <c r="X4257" i="1"/>
  <c r="Y4257" i="1" s="1"/>
  <c r="X4214" i="1"/>
  <c r="Y4214" i="1" s="1"/>
  <c r="X4289" i="1"/>
  <c r="Y4289" i="1" s="1"/>
  <c r="X4305" i="1"/>
  <c r="Y4305" i="1" s="1"/>
  <c r="X4338" i="1"/>
  <c r="Y4338" i="1" s="1"/>
  <c r="X4353" i="1"/>
  <c r="Y4353" i="1" s="1"/>
  <c r="X4316" i="1"/>
  <c r="Y4316" i="1" s="1"/>
  <c r="X4323" i="1"/>
  <c r="Y4323" i="1" s="1"/>
  <c r="X4248" i="1"/>
  <c r="Y4248" i="1" s="1"/>
  <c r="X4359" i="1"/>
  <c r="Y4359" i="1" s="1"/>
  <c r="V4323" i="1"/>
  <c r="X4253" i="1"/>
  <c r="Y4253" i="1" s="1"/>
  <c r="X4256" i="1"/>
  <c r="Y4256" i="1" s="1"/>
  <c r="X4210" i="1"/>
  <c r="Y4210" i="1" s="1"/>
  <c r="X4312" i="1"/>
  <c r="Y4312" i="1" s="1"/>
  <c r="X4291" i="1"/>
  <c r="Y4291" i="1" s="1"/>
  <c r="X4220" i="1"/>
  <c r="Y4220" i="1" s="1"/>
  <c r="V4239" i="1"/>
  <c r="X4228" i="1"/>
  <c r="Y4228" i="1" s="1"/>
  <c r="X4201" i="1"/>
  <c r="Y4201" i="1" s="1"/>
  <c r="X4298" i="1"/>
  <c r="Y4298" i="1" s="1"/>
  <c r="X4212" i="1"/>
  <c r="Y4212" i="1" s="1"/>
  <c r="X4225" i="1"/>
  <c r="Y4225" i="1" s="1"/>
  <c r="X4346" i="1"/>
  <c r="Y4346" i="1" s="1"/>
  <c r="X4284" i="1"/>
  <c r="Y4284" i="1" s="1"/>
  <c r="V4213" i="1"/>
  <c r="X4213" i="1"/>
  <c r="Y4213" i="1" s="1"/>
  <c r="X4202" i="1"/>
  <c r="Y4202" i="1" s="1"/>
  <c r="X4227" i="1"/>
  <c r="Y4227" i="1" s="1"/>
  <c r="V4333" i="1"/>
  <c r="X4333" i="1"/>
  <c r="Y4333" i="1" s="1"/>
  <c r="X4226" i="1"/>
  <c r="Y4226" i="1" s="1"/>
  <c r="Y4322" i="1"/>
  <c r="X4234" i="1"/>
  <c r="Y4234" i="1" s="1"/>
  <c r="X4343" i="1"/>
  <c r="Y4343" i="1" s="1"/>
  <c r="X4327" i="1"/>
  <c r="Y4327" i="1" s="1"/>
  <c r="X4355" i="1"/>
  <c r="Y4355" i="1" s="1"/>
  <c r="X4311" i="1"/>
  <c r="Y4311" i="1" s="1"/>
  <c r="X4263" i="1"/>
  <c r="Y4263" i="1" s="1"/>
  <c r="X4345" i="1"/>
  <c r="Y4345" i="1" s="1"/>
  <c r="X4357" i="1"/>
  <c r="Y4357" i="1" s="1"/>
  <c r="X4237" i="1"/>
  <c r="Y4237" i="1" s="1"/>
  <c r="X4300" i="1"/>
  <c r="Y4300" i="1" s="1"/>
  <c r="X4267" i="1"/>
  <c r="Y4267" i="1" s="1"/>
  <c r="X4324" i="1"/>
  <c r="Y4324" i="1" s="1"/>
  <c r="V4270" i="1"/>
  <c r="X4270" i="1"/>
  <c r="Y4270" i="1" s="1"/>
  <c r="V4282" i="1"/>
  <c r="X4282" i="1"/>
  <c r="Y4282" i="1" s="1"/>
  <c r="X4335" i="1"/>
  <c r="Y4335" i="1" s="1"/>
  <c r="V4335" i="1"/>
  <c r="X4209" i="1"/>
  <c r="Y4209" i="1" s="1"/>
  <c r="X4347" i="1"/>
  <c r="Y4347" i="1" s="1"/>
  <c r="V4347" i="1"/>
  <c r="X4269" i="1"/>
  <c r="Y4269" i="1" s="1"/>
  <c r="X4329" i="1"/>
  <c r="Y4329" i="1" s="1"/>
  <c r="Y4276" i="1"/>
  <c r="Y4279" i="1"/>
  <c r="X4204" i="1"/>
  <c r="Y4204" i="1" s="1"/>
  <c r="X4207" i="1"/>
  <c r="Y4207" i="1" s="1"/>
  <c r="V4297" i="1"/>
  <c r="X4297" i="1"/>
  <c r="Y4297" i="1" s="1"/>
  <c r="X4315" i="1"/>
  <c r="Y4315" i="1" s="1"/>
  <c r="V4294" i="1"/>
  <c r="X4294" i="1"/>
  <c r="Y4294" i="1" s="1"/>
  <c r="Y4235" i="1"/>
  <c r="X4247" i="1"/>
  <c r="Y4247" i="1" s="1"/>
  <c r="Y4283" i="1"/>
  <c r="X4259" i="1"/>
  <c r="Y4259" i="1" s="1"/>
  <c r="Y4307" i="1"/>
  <c r="Y4319" i="1"/>
  <c r="X4271" i="1"/>
  <c r="Y4271" i="1" s="1"/>
  <c r="Y4331" i="1"/>
  <c r="Y4211" i="1"/>
  <c r="X4223" i="1"/>
  <c r="Y4223" i="1" s="1"/>
  <c r="X4295" i="1"/>
  <c r="Y4295" i="1" s="1"/>
  <c r="R4199" i="1"/>
  <c r="X4199" i="1" s="1"/>
  <c r="V4199" i="1"/>
  <c r="U4163" i="1"/>
  <c r="V4163" i="1" s="1"/>
  <c r="U4134" i="1"/>
  <c r="V4134" i="1" s="1"/>
  <c r="U4123" i="1"/>
  <c r="V4123" i="1" s="1"/>
  <c r="U4107" i="1"/>
  <c r="V4107" i="1" s="1"/>
  <c r="R4175" i="1"/>
  <c r="X4175" i="1" s="1"/>
  <c r="R4139" i="1"/>
  <c r="R4127" i="1"/>
  <c r="X4127" i="1" s="1"/>
  <c r="Y4127" i="1" s="1"/>
  <c r="R4115" i="1"/>
  <c r="X4115" i="1" s="1"/>
  <c r="Y4115" i="1" s="1"/>
  <c r="U4195" i="1"/>
  <c r="V4195" i="1" s="1"/>
  <c r="U4173" i="1"/>
  <c r="V4173" i="1" s="1"/>
  <c r="R4197" i="1"/>
  <c r="R4185" i="1"/>
  <c r="X4185" i="1" s="1"/>
  <c r="Y4185" i="1" s="1"/>
  <c r="U4149" i="1"/>
  <c r="V4149" i="1" s="1"/>
  <c r="U4139" i="1"/>
  <c r="V4139" i="1" s="1"/>
  <c r="R4095" i="1"/>
  <c r="X4095" i="1" s="1"/>
  <c r="Y4095" i="1" s="1"/>
  <c r="R4163" i="1"/>
  <c r="U4187" i="1"/>
  <c r="V4187" i="1" s="1"/>
  <c r="U4158" i="1"/>
  <c r="V4158" i="1" s="1"/>
  <c r="R4195" i="1"/>
  <c r="R4183" i="1"/>
  <c r="X4183" i="1" s="1"/>
  <c r="Y4183" i="1" s="1"/>
  <c r="R4171" i="1"/>
  <c r="R4159" i="1"/>
  <c r="X4159" i="1" s="1"/>
  <c r="Y4159" i="1" s="1"/>
  <c r="R4147" i="1"/>
  <c r="R4135" i="1"/>
  <c r="X4135" i="1" s="1"/>
  <c r="Y4135" i="1" s="1"/>
  <c r="R4123" i="1"/>
  <c r="R4111" i="1"/>
  <c r="X4111" i="1" s="1"/>
  <c r="Y4111" i="1" s="1"/>
  <c r="U4153" i="1"/>
  <c r="V4153" i="1" s="1"/>
  <c r="R4193" i="1"/>
  <c r="X4193" i="1" s="1"/>
  <c r="Y4193" i="1" s="1"/>
  <c r="R4157" i="1"/>
  <c r="X4157" i="1" s="1"/>
  <c r="Y4157" i="1" s="1"/>
  <c r="R4109" i="1"/>
  <c r="X4109" i="1" s="1"/>
  <c r="Y4109" i="1" s="1"/>
  <c r="R4107" i="1"/>
  <c r="U4189" i="1"/>
  <c r="V4189" i="1" s="1"/>
  <c r="R4189" i="1"/>
  <c r="R4177" i="1"/>
  <c r="X4177" i="1" s="1"/>
  <c r="Y4177" i="1" s="1"/>
  <c r="R4165" i="1"/>
  <c r="R4129" i="1"/>
  <c r="X4129" i="1" s="1"/>
  <c r="Y4129" i="1" s="1"/>
  <c r="U4117" i="1"/>
  <c r="V4117" i="1" s="1"/>
  <c r="U4179" i="1"/>
  <c r="V4179" i="1" s="1"/>
  <c r="U4110" i="1"/>
  <c r="V4110" i="1" s="1"/>
  <c r="R4181" i="1"/>
  <c r="X4181" i="1" s="1"/>
  <c r="Y4181" i="1" s="1"/>
  <c r="U4105" i="1"/>
  <c r="V4105" i="1" s="1"/>
  <c r="U4171" i="1"/>
  <c r="V4171" i="1" s="1"/>
  <c r="P4133" i="1"/>
  <c r="R4133" i="1" s="1"/>
  <c r="X4133" i="1" s="1"/>
  <c r="Y4133" i="1" s="1"/>
  <c r="R4194" i="1"/>
  <c r="X4194" i="1" s="1"/>
  <c r="Y4194" i="1" s="1"/>
  <c r="R4182" i="1"/>
  <c r="X4182" i="1" s="1"/>
  <c r="R4170" i="1"/>
  <c r="X4170" i="1" s="1"/>
  <c r="Y4170" i="1" s="1"/>
  <c r="R4158" i="1"/>
  <c r="R4146" i="1"/>
  <c r="X4146" i="1" s="1"/>
  <c r="Y4146" i="1" s="1"/>
  <c r="R4134" i="1"/>
  <c r="R4122" i="1"/>
  <c r="X4122" i="1" s="1"/>
  <c r="Y4122" i="1" s="1"/>
  <c r="R4110" i="1"/>
  <c r="R4141" i="1"/>
  <c r="X4141" i="1" s="1"/>
  <c r="Y4141" i="1" s="1"/>
  <c r="U4167" i="1"/>
  <c r="U4165" i="1"/>
  <c r="V4165" i="1" s="1"/>
  <c r="U4197" i="1"/>
  <c r="V4197" i="1" s="1"/>
  <c r="R4191" i="1"/>
  <c r="X4191" i="1" s="1"/>
  <c r="Y4191" i="1" s="1"/>
  <c r="R4179" i="1"/>
  <c r="R4167" i="1"/>
  <c r="R4143" i="1"/>
  <c r="X4143" i="1" s="1"/>
  <c r="Y4143" i="1" s="1"/>
  <c r="R4131" i="1"/>
  <c r="X4131" i="1" s="1"/>
  <c r="Y4131" i="1" s="1"/>
  <c r="R4119" i="1"/>
  <c r="X4119" i="1" s="1"/>
  <c r="Y4119" i="1" s="1"/>
  <c r="R4187" i="1"/>
  <c r="R4155" i="1"/>
  <c r="X4155" i="1" s="1"/>
  <c r="Y4155" i="1" s="1"/>
  <c r="R4169" i="1"/>
  <c r="X4169" i="1" s="1"/>
  <c r="Y4169" i="1" s="1"/>
  <c r="R4145" i="1"/>
  <c r="X4145" i="1" s="1"/>
  <c r="Y4145" i="1" s="1"/>
  <c r="R4121" i="1"/>
  <c r="X4121" i="1" s="1"/>
  <c r="Y4121" i="1" s="1"/>
  <c r="R4097" i="1"/>
  <c r="X4097" i="1" s="1"/>
  <c r="Y4097" i="1" s="1"/>
  <c r="R4153" i="1"/>
  <c r="R4093" i="1"/>
  <c r="X4093" i="1" s="1"/>
  <c r="Y4093" i="1" s="1"/>
  <c r="R4117" i="1"/>
  <c r="R4091" i="1"/>
  <c r="X4091" i="1" s="1"/>
  <c r="R4151" i="1"/>
  <c r="R4103" i="1"/>
  <c r="X4103" i="1" s="1"/>
  <c r="U4147" i="1"/>
  <c r="V4147" i="1" s="1"/>
  <c r="R4173" i="1"/>
  <c r="R4161" i="1"/>
  <c r="X4161" i="1" s="1"/>
  <c r="Y4161" i="1" s="1"/>
  <c r="R4149" i="1"/>
  <c r="R4137" i="1"/>
  <c r="X4137" i="1" s="1"/>
  <c r="Y4137" i="1" s="1"/>
  <c r="R4125" i="1"/>
  <c r="X4125" i="1" s="1"/>
  <c r="Y4125" i="1" s="1"/>
  <c r="R4113" i="1"/>
  <c r="X4113" i="1" s="1"/>
  <c r="Y4113" i="1" s="1"/>
  <c r="R4101" i="1"/>
  <c r="X4101" i="1" s="1"/>
  <c r="Y4101" i="1" s="1"/>
  <c r="R4105" i="1"/>
  <c r="R4098" i="1"/>
  <c r="X4098" i="1" s="1"/>
  <c r="Y4098" i="1" s="1"/>
  <c r="R4198" i="1"/>
  <c r="X4198" i="1" s="1"/>
  <c r="Y4198" i="1" s="1"/>
  <c r="R4174" i="1"/>
  <c r="X4174" i="1" s="1"/>
  <c r="Y4174" i="1" s="1"/>
  <c r="R4150" i="1"/>
  <c r="X4150" i="1" s="1"/>
  <c r="Y4150" i="1" s="1"/>
  <c r="R4126" i="1"/>
  <c r="X4126" i="1" s="1"/>
  <c r="Y4126" i="1" s="1"/>
  <c r="R4102" i="1"/>
  <c r="X4102" i="1" s="1"/>
  <c r="Y4102" i="1" s="1"/>
  <c r="R4099" i="1"/>
  <c r="X4099" i="1" s="1"/>
  <c r="Y4099" i="1" s="1"/>
  <c r="R4186" i="1"/>
  <c r="X4186" i="1" s="1"/>
  <c r="Y4186" i="1" s="1"/>
  <c r="R4162" i="1"/>
  <c r="X4162" i="1" s="1"/>
  <c r="Y4162" i="1" s="1"/>
  <c r="R4138" i="1"/>
  <c r="X4138" i="1" s="1"/>
  <c r="Y4138" i="1" s="1"/>
  <c r="R4114" i="1"/>
  <c r="X4114" i="1" s="1"/>
  <c r="Y4114" i="1" s="1"/>
  <c r="R4090" i="1"/>
  <c r="X4090" i="1" s="1"/>
  <c r="Y4090" i="1" s="1"/>
  <c r="V4196" i="1"/>
  <c r="V4184" i="1"/>
  <c r="V4172" i="1"/>
  <c r="V4160" i="1"/>
  <c r="V4148" i="1"/>
  <c r="V4136" i="1"/>
  <c r="V4124" i="1"/>
  <c r="V4112" i="1"/>
  <c r="V4100" i="1"/>
  <c r="V4193" i="1"/>
  <c r="V4181" i="1"/>
  <c r="V4169" i="1"/>
  <c r="V4157" i="1"/>
  <c r="V4145" i="1"/>
  <c r="V4133" i="1"/>
  <c r="V4121" i="1"/>
  <c r="V4109" i="1"/>
  <c r="V4097" i="1"/>
  <c r="V4190" i="1"/>
  <c r="V4178" i="1"/>
  <c r="V4166" i="1"/>
  <c r="V4154" i="1"/>
  <c r="V4142" i="1"/>
  <c r="V4130" i="1"/>
  <c r="V4118" i="1"/>
  <c r="V4106" i="1"/>
  <c r="V4094" i="1"/>
  <c r="V4188" i="1"/>
  <c r="V4176" i="1"/>
  <c r="V4164" i="1"/>
  <c r="V4152" i="1"/>
  <c r="V4140" i="1"/>
  <c r="V4128" i="1"/>
  <c r="V4116" i="1"/>
  <c r="V4104" i="1"/>
  <c r="V4092" i="1"/>
  <c r="V4198" i="1"/>
  <c r="V4186" i="1"/>
  <c r="V4174" i="1"/>
  <c r="V4162" i="1"/>
  <c r="V4150" i="1"/>
  <c r="V4138" i="1"/>
  <c r="V4126" i="1"/>
  <c r="V4114" i="1"/>
  <c r="V4102" i="1"/>
  <c r="V4090" i="1"/>
  <c r="V4191" i="1"/>
  <c r="V4155" i="1"/>
  <c r="V4143" i="1"/>
  <c r="V4131" i="1"/>
  <c r="V4119" i="1"/>
  <c r="V4095" i="1"/>
  <c r="U4192" i="1"/>
  <c r="U4180" i="1"/>
  <c r="U4168" i="1"/>
  <c r="U4156" i="1"/>
  <c r="U4144" i="1"/>
  <c r="U4132" i="1"/>
  <c r="U4120" i="1"/>
  <c r="U4108" i="1"/>
  <c r="U4096" i="1"/>
  <c r="P4196" i="1"/>
  <c r="R4196" i="1" s="1"/>
  <c r="P4184" i="1"/>
  <c r="R4184" i="1" s="1"/>
  <c r="P4172" i="1"/>
  <c r="R4172" i="1" s="1"/>
  <c r="X4172" i="1" s="1"/>
  <c r="P4160" i="1"/>
  <c r="R4160" i="1" s="1"/>
  <c r="P4148" i="1"/>
  <c r="R4148" i="1" s="1"/>
  <c r="P4136" i="1"/>
  <c r="R4136" i="1" s="1"/>
  <c r="P4124" i="1"/>
  <c r="R4124" i="1" s="1"/>
  <c r="P4112" i="1"/>
  <c r="R4112" i="1" s="1"/>
  <c r="P4100" i="1"/>
  <c r="R4100" i="1" s="1"/>
  <c r="R4192" i="1"/>
  <c r="R4180" i="1"/>
  <c r="R4168" i="1"/>
  <c r="R4156" i="1"/>
  <c r="R4144" i="1"/>
  <c r="R4132" i="1"/>
  <c r="R4120" i="1"/>
  <c r="R4108" i="1"/>
  <c r="R4096" i="1"/>
  <c r="R4190" i="1"/>
  <c r="R4178" i="1"/>
  <c r="X4178" i="1" s="1"/>
  <c r="R4166" i="1"/>
  <c r="X4166" i="1" s="1"/>
  <c r="R4154" i="1"/>
  <c r="R4142" i="1"/>
  <c r="X4142" i="1" s="1"/>
  <c r="R4130" i="1"/>
  <c r="X4130" i="1" s="1"/>
  <c r="R4118" i="1"/>
  <c r="X4118" i="1" s="1"/>
  <c r="R4106" i="1"/>
  <c r="X4106" i="1" s="1"/>
  <c r="R4094" i="1"/>
  <c r="X4094" i="1" s="1"/>
  <c r="R4188" i="1"/>
  <c r="X4188" i="1" s="1"/>
  <c r="R4176" i="1"/>
  <c r="R4164" i="1"/>
  <c r="R4152" i="1"/>
  <c r="X4152" i="1" s="1"/>
  <c r="R4140" i="1"/>
  <c r="X4140" i="1" s="1"/>
  <c r="R4128" i="1"/>
  <c r="X4128" i="1" s="1"/>
  <c r="R4116" i="1"/>
  <c r="X4116" i="1" s="1"/>
  <c r="R4104" i="1"/>
  <c r="X4104" i="1" s="1"/>
  <c r="R4092" i="1"/>
  <c r="U3959" i="1"/>
  <c r="V3959" i="1" s="1"/>
  <c r="U3955" i="1"/>
  <c r="V3955" i="1" s="1"/>
  <c r="U3954" i="1"/>
  <c r="V3954" i="1" s="1"/>
  <c r="U3958" i="1"/>
  <c r="V3958" i="1" s="1"/>
  <c r="U3960" i="1"/>
  <c r="V3960" i="1" s="1"/>
  <c r="U3956" i="1"/>
  <c r="V3956" i="1" s="1"/>
  <c r="U3957" i="1"/>
  <c r="V3957" i="1" s="1"/>
  <c r="U3962" i="1"/>
  <c r="V3962" i="1" s="1"/>
  <c r="U3961" i="1"/>
  <c r="V3961" i="1" s="1"/>
  <c r="U3953" i="1"/>
  <c r="V3953" i="1" s="1"/>
  <c r="V3787" i="1"/>
  <c r="R3787" i="1"/>
  <c r="U3964" i="1"/>
  <c r="V3964" i="1" s="1"/>
  <c r="U3963" i="1"/>
  <c r="V3963" i="1" s="1"/>
  <c r="R4088" i="1"/>
  <c r="X4088" i="1" s="1"/>
  <c r="Y4088" i="1" s="1"/>
  <c r="V4088" i="1"/>
  <c r="Q4015" i="1"/>
  <c r="R4015" i="1" s="1"/>
  <c r="Q4004" i="1"/>
  <c r="R4004" i="1" s="1"/>
  <c r="X4004" i="1" s="1"/>
  <c r="Y4004" i="1" s="1"/>
  <c r="Q3995" i="1"/>
  <c r="R3995" i="1" s="1"/>
  <c r="X3995" i="1" s="1"/>
  <c r="Y3995" i="1" s="1"/>
  <c r="Q3996" i="1"/>
  <c r="R3996" i="1" s="1"/>
  <c r="X3996" i="1" s="1"/>
  <c r="Y3996" i="1" s="1"/>
  <c r="Q4072" i="1"/>
  <c r="R4072" i="1" s="1"/>
  <c r="Q4022" i="1"/>
  <c r="R4022" i="1" s="1"/>
  <c r="Y4022" i="1" s="1"/>
  <c r="Q3972" i="1"/>
  <c r="R3972" i="1" s="1"/>
  <c r="X3972" i="1" s="1"/>
  <c r="Y3972" i="1" s="1"/>
  <c r="Q3983" i="1"/>
  <c r="R3983" i="1" s="1"/>
  <c r="X3983" i="1" s="1"/>
  <c r="Y3983" i="1" s="1"/>
  <c r="Q4011" i="1"/>
  <c r="R4011" i="1" s="1"/>
  <c r="X4011" i="1" s="1"/>
  <c r="Y4011" i="1" s="1"/>
  <c r="Q3979" i="1"/>
  <c r="R3979" i="1" s="1"/>
  <c r="X3979" i="1" s="1"/>
  <c r="Y3979" i="1" s="1"/>
  <c r="Q4020" i="1"/>
  <c r="R4020" i="1" s="1"/>
  <c r="X4020" i="1" s="1"/>
  <c r="Y4020" i="1" s="1"/>
  <c r="Q3991" i="1"/>
  <c r="R3991" i="1" s="1"/>
  <c r="X3991" i="1" s="1"/>
  <c r="Y3991" i="1" s="1"/>
  <c r="Q4035" i="1"/>
  <c r="R4035" i="1" s="1"/>
  <c r="X4035" i="1" s="1"/>
  <c r="Y4035" i="1" s="1"/>
  <c r="Q4002" i="1"/>
  <c r="R4002" i="1" s="1"/>
  <c r="Q4017" i="1"/>
  <c r="R4017" i="1" s="1"/>
  <c r="X4017" i="1" s="1"/>
  <c r="Y4017" i="1" s="1"/>
  <c r="Q4016" i="1"/>
  <c r="R4016" i="1" s="1"/>
  <c r="X4016" i="1" s="1"/>
  <c r="Y4016" i="1" s="1"/>
  <c r="Q3998" i="1"/>
  <c r="R3998" i="1" s="1"/>
  <c r="X3998" i="1" s="1"/>
  <c r="Q4014" i="1"/>
  <c r="R4014" i="1" s="1"/>
  <c r="X4014" i="1" s="1"/>
  <c r="Y4014" i="1" s="1"/>
  <c r="Q3993" i="1"/>
  <c r="R3993" i="1" s="1"/>
  <c r="X3993" i="1" s="1"/>
  <c r="Y3993" i="1" s="1"/>
  <c r="Q3992" i="1"/>
  <c r="R3992" i="1" s="1"/>
  <c r="X3992" i="1" s="1"/>
  <c r="Y3992" i="1" s="1"/>
  <c r="Q3981" i="1"/>
  <c r="R3981" i="1" s="1"/>
  <c r="X3981" i="1" s="1"/>
  <c r="Y3981" i="1" s="1"/>
  <c r="Q4005" i="1"/>
  <c r="R4005" i="1" s="1"/>
  <c r="X4005" i="1" s="1"/>
  <c r="Y4005" i="1" s="1"/>
  <c r="Q4019" i="1"/>
  <c r="R4019" i="1" s="1"/>
  <c r="X4019" i="1" s="1"/>
  <c r="Y4019" i="1" s="1"/>
  <c r="Q3982" i="1"/>
  <c r="R3982" i="1" s="1"/>
  <c r="X3982" i="1" s="1"/>
  <c r="Y3982" i="1" s="1"/>
  <c r="U4072" i="1"/>
  <c r="V4072" i="1" s="1"/>
  <c r="Q3973" i="1"/>
  <c r="R3973" i="1" s="1"/>
  <c r="Q3987" i="1"/>
  <c r="R3987" i="1" s="1"/>
  <c r="X3987" i="1" s="1"/>
  <c r="Y3987" i="1" s="1"/>
  <c r="Q3988" i="1"/>
  <c r="R3988" i="1" s="1"/>
  <c r="X3988" i="1" s="1"/>
  <c r="Y3988" i="1" s="1"/>
  <c r="R4069" i="1"/>
  <c r="Q4021" i="1"/>
  <c r="R4021" i="1" s="1"/>
  <c r="Q3986" i="1"/>
  <c r="R3986" i="1" s="1"/>
  <c r="X3986" i="1" s="1"/>
  <c r="Y3986" i="1" s="1"/>
  <c r="Q4003" i="1"/>
  <c r="R4003" i="1" s="1"/>
  <c r="X4003" i="1" s="1"/>
  <c r="Y4003" i="1" s="1"/>
  <c r="Q3985" i="1"/>
  <c r="R3985" i="1" s="1"/>
  <c r="Q3980" i="1"/>
  <c r="R3980" i="1" s="1"/>
  <c r="X3980" i="1" s="1"/>
  <c r="Y3980" i="1" s="1"/>
  <c r="Q4078" i="1"/>
  <c r="R4078" i="1" s="1"/>
  <c r="X4078" i="1" s="1"/>
  <c r="Y4078" i="1" s="1"/>
  <c r="Q4066" i="1"/>
  <c r="R4066" i="1" s="1"/>
  <c r="Q3994" i="1"/>
  <c r="R3994" i="1" s="1"/>
  <c r="Q4006" i="1"/>
  <c r="R4006" i="1" s="1"/>
  <c r="X4006" i="1" s="1"/>
  <c r="Y4006" i="1" s="1"/>
  <c r="Q4018" i="1"/>
  <c r="R4018" i="1" s="1"/>
  <c r="Q4030" i="1"/>
  <c r="R4030" i="1" s="1"/>
  <c r="X4030" i="1" s="1"/>
  <c r="Y4030" i="1" s="1"/>
  <c r="U3990" i="1"/>
  <c r="V3990" i="1" s="1"/>
  <c r="U4074" i="1"/>
  <c r="V4074" i="1" s="1"/>
  <c r="Q4062" i="1"/>
  <c r="R4062" i="1" s="1"/>
  <c r="U4002" i="1"/>
  <c r="V4002" i="1" s="1"/>
  <c r="Q4059" i="1"/>
  <c r="R4059" i="1" s="1"/>
  <c r="X4059" i="1" s="1"/>
  <c r="Y4059" i="1" s="1"/>
  <c r="Q4089" i="1"/>
  <c r="R4089" i="1" s="1"/>
  <c r="X4089" i="1" s="1"/>
  <c r="Y4089" i="1" s="1"/>
  <c r="U4033" i="1"/>
  <c r="V4033" i="1" s="1"/>
  <c r="U4026" i="1"/>
  <c r="V4026" i="1" s="1"/>
  <c r="R4023" i="1"/>
  <c r="X4023" i="1" s="1"/>
  <c r="Y4023" i="1" s="1"/>
  <c r="R4068" i="1"/>
  <c r="X4068" i="1" s="1"/>
  <c r="Y4068" i="1" s="1"/>
  <c r="U4024" i="1"/>
  <c r="V4024" i="1" s="1"/>
  <c r="Q4053" i="1"/>
  <c r="R4053" i="1" s="1"/>
  <c r="X4053" i="1" s="1"/>
  <c r="Y4053" i="1" s="1"/>
  <c r="U4069" i="1"/>
  <c r="V4069" i="1" s="1"/>
  <c r="U4066" i="1"/>
  <c r="V4066" i="1" s="1"/>
  <c r="U4000" i="1"/>
  <c r="V4000" i="1" s="1"/>
  <c r="Q4052" i="1"/>
  <c r="R4052" i="1" s="1"/>
  <c r="U4064" i="1"/>
  <c r="V4064" i="1" s="1"/>
  <c r="U3997" i="1"/>
  <c r="V3997" i="1" s="1"/>
  <c r="Q4050" i="1"/>
  <c r="R4050" i="1" s="1"/>
  <c r="X4050" i="1" s="1"/>
  <c r="Y4050" i="1" s="1"/>
  <c r="P4043" i="1"/>
  <c r="Q4043" i="1" s="1"/>
  <c r="U4062" i="1"/>
  <c r="V4062" i="1" s="1"/>
  <c r="U3994" i="1"/>
  <c r="V3994" i="1" s="1"/>
  <c r="Q4045" i="1"/>
  <c r="R4045" i="1" s="1"/>
  <c r="X4045" i="1" s="1"/>
  <c r="Y4045" i="1" s="1"/>
  <c r="U4052" i="1"/>
  <c r="V4052" i="1" s="1"/>
  <c r="Q4086" i="1"/>
  <c r="R4086" i="1" s="1"/>
  <c r="X4086" i="1" s="1"/>
  <c r="Y4086" i="1" s="1"/>
  <c r="Q4083" i="1"/>
  <c r="R4083" i="1" s="1"/>
  <c r="X4083" i="1" s="1"/>
  <c r="Y4083" i="1" s="1"/>
  <c r="Q4039" i="1"/>
  <c r="R4039" i="1" s="1"/>
  <c r="X4039" i="1" s="1"/>
  <c r="Y4039" i="1" s="1"/>
  <c r="U4038" i="1"/>
  <c r="V4038" i="1" s="1"/>
  <c r="U4028" i="1"/>
  <c r="V4028" i="1" s="1"/>
  <c r="U3966" i="1"/>
  <c r="V3966" i="1" s="1"/>
  <c r="Q4046" i="1"/>
  <c r="R4046" i="1" s="1"/>
  <c r="X4046" i="1" s="1"/>
  <c r="Y4046" i="1" s="1"/>
  <c r="R3974" i="1"/>
  <c r="X3974" i="1" s="1"/>
  <c r="Y3974" i="1" s="1"/>
  <c r="Q4064" i="1"/>
  <c r="R4064" i="1" s="1"/>
  <c r="U4018" i="1"/>
  <c r="V4018" i="1" s="1"/>
  <c r="Q4063" i="1"/>
  <c r="R4063" i="1" s="1"/>
  <c r="X4063" i="1" s="1"/>
  <c r="Y4063" i="1" s="1"/>
  <c r="Q4051" i="1"/>
  <c r="R4051" i="1" s="1"/>
  <c r="X4051" i="1" s="1"/>
  <c r="Y4051" i="1" s="1"/>
  <c r="Q4038" i="1"/>
  <c r="R4038" i="1" s="1"/>
  <c r="P4040" i="1"/>
  <c r="Q4036" i="1"/>
  <c r="R4036" i="1" s="1"/>
  <c r="X4036" i="1" s="1"/>
  <c r="Y4036" i="1" s="1"/>
  <c r="P4085" i="1"/>
  <c r="Q4085" i="1" s="1"/>
  <c r="P4061" i="1"/>
  <c r="Q4061" i="1" s="1"/>
  <c r="R4061" i="1" s="1"/>
  <c r="U4081" i="1"/>
  <c r="V4081" i="1" s="1"/>
  <c r="Q4048" i="1"/>
  <c r="R4048" i="1" s="1"/>
  <c r="X4048" i="1" s="1"/>
  <c r="Y4048" i="1" s="1"/>
  <c r="P4082" i="1"/>
  <c r="Q4082" i="1" s="1"/>
  <c r="R4082" i="1" s="1"/>
  <c r="X4082" i="1" s="1"/>
  <c r="P4058" i="1"/>
  <c r="Q4058" i="1" s="1"/>
  <c r="R4058" i="1" s="1"/>
  <c r="X4058" i="1" s="1"/>
  <c r="Y4058" i="1" s="1"/>
  <c r="U4042" i="1"/>
  <c r="V4042" i="1" s="1"/>
  <c r="Q4060" i="1"/>
  <c r="R4060" i="1" s="1"/>
  <c r="X4060" i="1" s="1"/>
  <c r="Q4047" i="1"/>
  <c r="R4047" i="1" s="1"/>
  <c r="X4047" i="1" s="1"/>
  <c r="Y4047" i="1" s="1"/>
  <c r="Q4081" i="1"/>
  <c r="R4081" i="1" s="1"/>
  <c r="Y4081" i="1" s="1"/>
  <c r="Q4057" i="1"/>
  <c r="R4057" i="1" s="1"/>
  <c r="Y4057" i="1" s="1"/>
  <c r="Q4044" i="1"/>
  <c r="R4044" i="1" s="1"/>
  <c r="X4044" i="1" s="1"/>
  <c r="Y4044" i="1" s="1"/>
  <c r="R4076" i="1"/>
  <c r="X4076" i="1" s="1"/>
  <c r="Y4076" i="1" s="1"/>
  <c r="R4071" i="1"/>
  <c r="X4071" i="1" s="1"/>
  <c r="Y4071" i="1" s="1"/>
  <c r="R3999" i="1"/>
  <c r="X3999" i="1" s="1"/>
  <c r="Y3999" i="1" s="1"/>
  <c r="Q4037" i="1"/>
  <c r="R4037" i="1" s="1"/>
  <c r="Q4049" i="1"/>
  <c r="R4049" i="1" s="1"/>
  <c r="R4029" i="1"/>
  <c r="X4029" i="1" s="1"/>
  <c r="Y4029" i="1" s="1"/>
  <c r="U4057" i="1"/>
  <c r="V4057" i="1" s="1"/>
  <c r="U4021" i="1"/>
  <c r="V4021" i="1" s="1"/>
  <c r="U3985" i="1"/>
  <c r="V3985" i="1" s="1"/>
  <c r="Q3965" i="1"/>
  <c r="R3965" i="1" s="1"/>
  <c r="R4065" i="1"/>
  <c r="X4065" i="1" s="1"/>
  <c r="Y4065" i="1" s="1"/>
  <c r="R4077" i="1"/>
  <c r="X4077" i="1" s="1"/>
  <c r="Y4077" i="1" s="1"/>
  <c r="R3969" i="1"/>
  <c r="X3969" i="1" s="1"/>
  <c r="Y3969" i="1" s="1"/>
  <c r="R4013" i="1"/>
  <c r="R4087" i="1"/>
  <c r="R4075" i="1"/>
  <c r="X4075" i="1" s="1"/>
  <c r="Y4075" i="1" s="1"/>
  <c r="R4027" i="1"/>
  <c r="X4027" i="1" s="1"/>
  <c r="Y4027" i="1" s="1"/>
  <c r="R3967" i="1"/>
  <c r="X3967" i="1" s="1"/>
  <c r="Y3967" i="1" s="1"/>
  <c r="R4056" i="1"/>
  <c r="X4056" i="1" s="1"/>
  <c r="Y4056" i="1" s="1"/>
  <c r="R4032" i="1"/>
  <c r="X4032" i="1" s="1"/>
  <c r="Y4032" i="1" s="1"/>
  <c r="R4073" i="1"/>
  <c r="R3989" i="1"/>
  <c r="R3975" i="1"/>
  <c r="X3975" i="1" s="1"/>
  <c r="Y3975" i="1" s="1"/>
  <c r="V4084" i="1"/>
  <c r="V4060" i="1"/>
  <c r="V4036" i="1"/>
  <c r="V4012" i="1"/>
  <c r="V3988" i="1"/>
  <c r="U4087" i="1"/>
  <c r="V4087" i="1" s="1"/>
  <c r="U4015" i="1"/>
  <c r="V4015" i="1" s="1"/>
  <c r="R4079" i="1"/>
  <c r="X4079" i="1" s="1"/>
  <c r="Y4079" i="1" s="1"/>
  <c r="R3977" i="1"/>
  <c r="R4084" i="1"/>
  <c r="X4084" i="1" s="1"/>
  <c r="Y4084" i="1" s="1"/>
  <c r="R4024" i="1"/>
  <c r="R4012" i="1"/>
  <c r="X4012" i="1" s="1"/>
  <c r="Y4012" i="1" s="1"/>
  <c r="R4000" i="1"/>
  <c r="R3976" i="1"/>
  <c r="X3976" i="1" s="1"/>
  <c r="Y3976" i="1" s="1"/>
  <c r="R4054" i="1"/>
  <c r="X4054" i="1" s="1"/>
  <c r="Y4054" i="1" s="1"/>
  <c r="R4042" i="1"/>
  <c r="R3970" i="1"/>
  <c r="X3970" i="1" s="1"/>
  <c r="Y3970" i="1" s="1"/>
  <c r="R4055" i="1"/>
  <c r="X4055" i="1" s="1"/>
  <c r="Y4055" i="1" s="1"/>
  <c r="R4034" i="1"/>
  <c r="X4034" i="1" s="1"/>
  <c r="Y4034" i="1" s="1"/>
  <c r="R3971" i="1"/>
  <c r="X3971" i="1" s="1"/>
  <c r="Y3971" i="1" s="1"/>
  <c r="R4033" i="1"/>
  <c r="R4009" i="1"/>
  <c r="X4009" i="1" s="1"/>
  <c r="R3997" i="1"/>
  <c r="R4028" i="1"/>
  <c r="R3968" i="1"/>
  <c r="X3968" i="1" s="1"/>
  <c r="Y3968" i="1" s="1"/>
  <c r="R4031" i="1"/>
  <c r="X4031" i="1" s="1"/>
  <c r="Y4031" i="1" s="1"/>
  <c r="R4010" i="1"/>
  <c r="X4010" i="1" s="1"/>
  <c r="Y4010" i="1" s="1"/>
  <c r="R4070" i="1"/>
  <c r="X4070" i="1" s="1"/>
  <c r="Y4070" i="1" s="1"/>
  <c r="R4008" i="1"/>
  <c r="X4008" i="1" s="1"/>
  <c r="Y4008" i="1" s="1"/>
  <c r="R4007" i="1"/>
  <c r="X4007" i="1" s="1"/>
  <c r="Y4007" i="1" s="1"/>
  <c r="R4067" i="1"/>
  <c r="X4067" i="1" s="1"/>
  <c r="Y4067" i="1" s="1"/>
  <c r="R3984" i="1"/>
  <c r="X3984" i="1" s="1"/>
  <c r="Y3984" i="1" s="1"/>
  <c r="R4025" i="1"/>
  <c r="R4001" i="1"/>
  <c r="R4074" i="1"/>
  <c r="R4026" i="1"/>
  <c r="R3990" i="1"/>
  <c r="R3978" i="1"/>
  <c r="X3978" i="1" s="1"/>
  <c r="Y3978" i="1" s="1"/>
  <c r="R3966" i="1"/>
  <c r="R4080" i="1"/>
  <c r="X4080" i="1" s="1"/>
  <c r="Y4080" i="1" s="1"/>
  <c r="V4020" i="1"/>
  <c r="V4077" i="1"/>
  <c r="V4065" i="1"/>
  <c r="V4053" i="1"/>
  <c r="V4041" i="1"/>
  <c r="X4041" i="1"/>
  <c r="Y4041" i="1" s="1"/>
  <c r="V4029" i="1"/>
  <c r="V4017" i="1"/>
  <c r="V4005" i="1"/>
  <c r="V3993" i="1"/>
  <c r="V3981" i="1"/>
  <c r="V3969" i="1"/>
  <c r="V4083" i="1"/>
  <c r="V4071" i="1"/>
  <c r="V4059" i="1"/>
  <c r="V4047" i="1"/>
  <c r="V4035" i="1"/>
  <c r="V4023" i="1"/>
  <c r="V4011" i="1"/>
  <c r="V3999" i="1"/>
  <c r="V3987" i="1"/>
  <c r="V3975" i="1"/>
  <c r="V4082" i="1"/>
  <c r="V4070" i="1"/>
  <c r="V4058" i="1"/>
  <c r="V4046" i="1"/>
  <c r="V4034" i="1"/>
  <c r="V4022" i="1"/>
  <c r="V4010" i="1"/>
  <c r="V3998" i="1"/>
  <c r="V3986" i="1"/>
  <c r="V3974" i="1"/>
  <c r="V4080" i="1"/>
  <c r="V4068" i="1"/>
  <c r="V4056" i="1"/>
  <c r="V4044" i="1"/>
  <c r="V4032" i="1"/>
  <c r="V4008" i="1"/>
  <c r="V3996" i="1"/>
  <c r="V3984" i="1"/>
  <c r="V3972" i="1"/>
  <c r="V4079" i="1"/>
  <c r="V4067" i="1"/>
  <c r="V4055" i="1"/>
  <c r="V4043" i="1"/>
  <c r="V4031" i="1"/>
  <c r="V4019" i="1"/>
  <c r="V4007" i="1"/>
  <c r="V3995" i="1"/>
  <c r="V3983" i="1"/>
  <c r="V3971" i="1"/>
  <c r="V4045" i="1"/>
  <c r="V4009" i="1"/>
  <c r="V3973" i="1"/>
  <c r="U4085" i="1"/>
  <c r="U4073" i="1"/>
  <c r="U4061" i="1"/>
  <c r="U4049" i="1"/>
  <c r="U4037" i="1"/>
  <c r="U4025" i="1"/>
  <c r="U4013" i="1"/>
  <c r="U4001" i="1"/>
  <c r="U3989" i="1"/>
  <c r="U3977" i="1"/>
  <c r="U3965" i="1"/>
  <c r="Q3963" i="1"/>
  <c r="R3963" i="1" s="1"/>
  <c r="Q3961" i="1"/>
  <c r="R3961" i="1" s="1"/>
  <c r="Q3957" i="1"/>
  <c r="R3957" i="1" s="1"/>
  <c r="Q3962" i="1"/>
  <c r="R3962" i="1" s="1"/>
  <c r="Q3960" i="1"/>
  <c r="R3960" i="1" s="1"/>
  <c r="Q3958" i="1"/>
  <c r="R3958" i="1" s="1"/>
  <c r="Q3956" i="1"/>
  <c r="R3956" i="1" s="1"/>
  <c r="Q3953" i="1"/>
  <c r="R3953" i="1" s="1"/>
  <c r="Q3954" i="1"/>
  <c r="R3954" i="1" s="1"/>
  <c r="Q3955" i="1"/>
  <c r="R3955" i="1" s="1"/>
  <c r="Q3959" i="1"/>
  <c r="R3959" i="1" s="1"/>
  <c r="P3964" i="1"/>
  <c r="R3947" i="1"/>
  <c r="U3946" i="1"/>
  <c r="V3946" i="1" s="1"/>
  <c r="R3939" i="1"/>
  <c r="R3952" i="1"/>
  <c r="X3952" i="1" s="1"/>
  <c r="Y3952" i="1" s="1"/>
  <c r="R3951" i="1"/>
  <c r="R3940" i="1"/>
  <c r="X3940" i="1" s="1"/>
  <c r="R3950" i="1"/>
  <c r="X3950" i="1" s="1"/>
  <c r="Y3950" i="1" s="1"/>
  <c r="R3942" i="1"/>
  <c r="X3942" i="1" s="1"/>
  <c r="Y3942" i="1" s="1"/>
  <c r="U3933" i="1"/>
  <c r="V3933" i="1" s="1"/>
  <c r="R3946" i="1"/>
  <c r="R3948" i="1"/>
  <c r="R3945" i="1"/>
  <c r="X3945" i="1" s="1"/>
  <c r="Y3945" i="1" s="1"/>
  <c r="R3949" i="1"/>
  <c r="U3951" i="1"/>
  <c r="V3951" i="1" s="1"/>
  <c r="R3938" i="1"/>
  <c r="X3938" i="1" s="1"/>
  <c r="Y3938" i="1" s="1"/>
  <c r="V3945" i="1"/>
  <c r="V3952" i="1"/>
  <c r="R3944" i="1"/>
  <c r="X3944" i="1" s="1"/>
  <c r="Y3944" i="1" s="1"/>
  <c r="R3937" i="1"/>
  <c r="R3934" i="1"/>
  <c r="X3934" i="1" s="1"/>
  <c r="Y3934" i="1" s="1"/>
  <c r="P3936" i="1"/>
  <c r="R3936" i="1" s="1"/>
  <c r="X3936" i="1" s="1"/>
  <c r="Y3936" i="1" s="1"/>
  <c r="R3935" i="1"/>
  <c r="U3939" i="1"/>
  <c r="V3939" i="1" s="1"/>
  <c r="U3949" i="1"/>
  <c r="U3947" i="1"/>
  <c r="R3931" i="1"/>
  <c r="X3931" i="1" s="1"/>
  <c r="Y3931" i="1" s="1"/>
  <c r="R3925" i="1"/>
  <c r="V3935" i="1"/>
  <c r="V3942" i="1"/>
  <c r="V3941" i="1"/>
  <c r="V3938" i="1"/>
  <c r="U3937" i="1"/>
  <c r="P3943" i="1"/>
  <c r="R3943" i="1" s="1"/>
  <c r="P3941" i="1"/>
  <c r="R3941" i="1" s="1"/>
  <c r="V3943" i="1"/>
  <c r="V3934" i="1"/>
  <c r="R3933" i="1"/>
  <c r="R3932" i="1"/>
  <c r="X3932" i="1" s="1"/>
  <c r="Y3932" i="1" s="1"/>
  <c r="V3932" i="1"/>
  <c r="V3931" i="1"/>
  <c r="U3928" i="1"/>
  <c r="V3928" i="1" s="1"/>
  <c r="R3928" i="1"/>
  <c r="R3918" i="1"/>
  <c r="R3930" i="1"/>
  <c r="X3930" i="1" s="1"/>
  <c r="Y3930" i="1" s="1"/>
  <c r="R3929" i="1"/>
  <c r="X3929" i="1" s="1"/>
  <c r="Y3929" i="1" s="1"/>
  <c r="U3926" i="1"/>
  <c r="V3926" i="1" s="1"/>
  <c r="V3930" i="1"/>
  <c r="R3926" i="1"/>
  <c r="U3927" i="1"/>
  <c r="V3927" i="1" s="1"/>
  <c r="R3927" i="1"/>
  <c r="U3925" i="1"/>
  <c r="U3923" i="1"/>
  <c r="V3923" i="1" s="1"/>
  <c r="R3921" i="1"/>
  <c r="X3921" i="1" s="1"/>
  <c r="Y3921" i="1" s="1"/>
  <c r="R3920" i="1"/>
  <c r="X3920" i="1" s="1"/>
  <c r="Y3920" i="1" s="1"/>
  <c r="R3923" i="1"/>
  <c r="U3924" i="1"/>
  <c r="R3924" i="1"/>
  <c r="V3922" i="1"/>
  <c r="R3922" i="1"/>
  <c r="X3922" i="1" s="1"/>
  <c r="U3918" i="1"/>
  <c r="V3918" i="1" s="1"/>
  <c r="V3921" i="1"/>
  <c r="U3916" i="1"/>
  <c r="V3916" i="1" s="1"/>
  <c r="R3919" i="1"/>
  <c r="X3919" i="1" s="1"/>
  <c r="Y3919" i="1" s="1"/>
  <c r="V3920" i="1"/>
  <c r="R3917" i="1"/>
  <c r="X3917" i="1" s="1"/>
  <c r="Y3917" i="1" s="1"/>
  <c r="U3914" i="1"/>
  <c r="V3914" i="1" s="1"/>
  <c r="R3916" i="1"/>
  <c r="R3914" i="1"/>
  <c r="V3915" i="1"/>
  <c r="R3915" i="1"/>
  <c r="X3915" i="1" s="1"/>
  <c r="U3913" i="1"/>
  <c r="V3913" i="1" s="1"/>
  <c r="R3913" i="1"/>
  <c r="R3912" i="1"/>
  <c r="R3911" i="1"/>
  <c r="X3911" i="1" s="1"/>
  <c r="Y3911" i="1" s="1"/>
  <c r="R3909" i="1"/>
  <c r="X3909" i="1" s="1"/>
  <c r="Y3909" i="1" s="1"/>
  <c r="R3907" i="1"/>
  <c r="X3907" i="1" s="1"/>
  <c r="Y3907" i="1" s="1"/>
  <c r="R3910" i="1"/>
  <c r="U3910" i="1"/>
  <c r="V3910" i="1" s="1"/>
  <c r="V3911" i="1"/>
  <c r="R3900" i="1"/>
  <c r="X3900" i="1" s="1"/>
  <c r="Y3900" i="1" s="1"/>
  <c r="R3908" i="1"/>
  <c r="X3908" i="1" s="1"/>
  <c r="V3908" i="1"/>
  <c r="V3907" i="1"/>
  <c r="V3909" i="1"/>
  <c r="R3895" i="1"/>
  <c r="X3895" i="1" s="1"/>
  <c r="Y3895" i="1" s="1"/>
  <c r="R3906" i="1"/>
  <c r="X3906" i="1" s="1"/>
  <c r="Y3906" i="1" s="1"/>
  <c r="R3905" i="1"/>
  <c r="X3905" i="1" s="1"/>
  <c r="Y3905" i="1" s="1"/>
  <c r="R3899" i="1"/>
  <c r="X3899" i="1" s="1"/>
  <c r="Y3899" i="1" s="1"/>
  <c r="V3906" i="1"/>
  <c r="V3903" i="1"/>
  <c r="V3902" i="1"/>
  <c r="V3901" i="1"/>
  <c r="V3899" i="1"/>
  <c r="V3900" i="1"/>
  <c r="R3903" i="1"/>
  <c r="R3902" i="1"/>
  <c r="R3901" i="1"/>
  <c r="U3892" i="1"/>
  <c r="V3892" i="1" s="1"/>
  <c r="V3898" i="1"/>
  <c r="R3884" i="1"/>
  <c r="X3884" i="1" s="1"/>
  <c r="Y3884" i="1" s="1"/>
  <c r="R3896" i="1"/>
  <c r="X3896" i="1" s="1"/>
  <c r="Y3896" i="1" s="1"/>
  <c r="R3898" i="1"/>
  <c r="V3897" i="1"/>
  <c r="V3895" i="1"/>
  <c r="R3897" i="1"/>
  <c r="R3867" i="1"/>
  <c r="X3867" i="1" s="1"/>
  <c r="Y3867" i="1" s="1"/>
  <c r="R3894" i="1"/>
  <c r="X3894" i="1" s="1"/>
  <c r="Y3894" i="1" s="1"/>
  <c r="R3893" i="1"/>
  <c r="X3893" i="1" s="1"/>
  <c r="Y3893" i="1" s="1"/>
  <c r="R3888" i="1"/>
  <c r="X3888" i="1" s="1"/>
  <c r="Y3888" i="1" s="1"/>
  <c r="R3892" i="1"/>
  <c r="V3894" i="1"/>
  <c r="U3889" i="1"/>
  <c r="V3889" i="1" s="1"/>
  <c r="V3891" i="1"/>
  <c r="R3891" i="1"/>
  <c r="U3890" i="1"/>
  <c r="R3890" i="1"/>
  <c r="R3889" i="1"/>
  <c r="V3888" i="1"/>
  <c r="U3883" i="1"/>
  <c r="V3883" i="1" s="1"/>
  <c r="R3886" i="1"/>
  <c r="U3886" i="1"/>
  <c r="U3882" i="1"/>
  <c r="V3882" i="1" s="1"/>
  <c r="R3887" i="1"/>
  <c r="R3880" i="1"/>
  <c r="X3880" i="1" s="1"/>
  <c r="Y3880" i="1" s="1"/>
  <c r="R3883" i="1"/>
  <c r="V3885" i="1"/>
  <c r="R3876" i="1"/>
  <c r="X3876" i="1" s="1"/>
  <c r="Y3876" i="1" s="1"/>
  <c r="R3874" i="1"/>
  <c r="X3874" i="1" s="1"/>
  <c r="Y3874" i="1" s="1"/>
  <c r="R3878" i="1"/>
  <c r="X3878" i="1" s="1"/>
  <c r="Y3878" i="1" s="1"/>
  <c r="R3885" i="1"/>
  <c r="R3881" i="1"/>
  <c r="U3881" i="1"/>
  <c r="R3882" i="1"/>
  <c r="V3880" i="1"/>
  <c r="R3879" i="1"/>
  <c r="X3879" i="1" s="1"/>
  <c r="Y3879" i="1" s="1"/>
  <c r="V3879" i="1"/>
  <c r="V3878" i="1"/>
  <c r="R3875" i="1"/>
  <c r="X3875" i="1" s="1"/>
  <c r="Y3875" i="1" s="1"/>
  <c r="R3877" i="1"/>
  <c r="X3877" i="1" s="1"/>
  <c r="V3877" i="1"/>
  <c r="R3873" i="1"/>
  <c r="X3873" i="1" s="1"/>
  <c r="Y3873" i="1" s="1"/>
  <c r="R3869" i="1"/>
  <c r="X3869" i="1" s="1"/>
  <c r="Y3869" i="1" s="1"/>
  <c r="V3876" i="1"/>
  <c r="V3875" i="1"/>
  <c r="V3873" i="1"/>
  <c r="R3872" i="1"/>
  <c r="X3872" i="1" s="1"/>
  <c r="Y3872" i="1" s="1"/>
  <c r="V3872" i="1"/>
  <c r="U3871" i="1"/>
  <c r="V3871" i="1" s="1"/>
  <c r="U3870" i="1"/>
  <c r="V3870" i="1" s="1"/>
  <c r="R3870" i="1"/>
  <c r="R3847" i="1"/>
  <c r="R3871" i="1"/>
  <c r="U3855" i="1"/>
  <c r="V3855" i="1" s="1"/>
  <c r="V3869" i="1"/>
  <c r="V3868" i="1"/>
  <c r="R3868" i="1"/>
  <c r="R3866" i="1"/>
  <c r="X3866" i="1" s="1"/>
  <c r="Y3866" i="1" s="1"/>
  <c r="U3864" i="1"/>
  <c r="V3864" i="1" s="1"/>
  <c r="V3866" i="1"/>
  <c r="R3860" i="1"/>
  <c r="X3860" i="1" s="1"/>
  <c r="Y3860" i="1" s="1"/>
  <c r="R3864" i="1"/>
  <c r="R3863" i="1"/>
  <c r="X3863" i="1" s="1"/>
  <c r="Y3863" i="1" s="1"/>
  <c r="R3862" i="1"/>
  <c r="R3861" i="1"/>
  <c r="R3865" i="1"/>
  <c r="X3865" i="1" s="1"/>
  <c r="V3865" i="1"/>
  <c r="R3858" i="1"/>
  <c r="X3858" i="1" s="1"/>
  <c r="Y3858" i="1" s="1"/>
  <c r="R3856" i="1"/>
  <c r="X3856" i="1" s="1"/>
  <c r="Y3856" i="1" s="1"/>
  <c r="U3862" i="1"/>
  <c r="U3861" i="1"/>
  <c r="V3860" i="1"/>
  <c r="U3859" i="1"/>
  <c r="V3859" i="1" s="1"/>
  <c r="R3859" i="1"/>
  <c r="R3852" i="1"/>
  <c r="V3858" i="1"/>
  <c r="V3857" i="1"/>
  <c r="V3856" i="1"/>
  <c r="V3853" i="1"/>
  <c r="R3857" i="1"/>
  <c r="R3811" i="1"/>
  <c r="R3855" i="1"/>
  <c r="R3854" i="1"/>
  <c r="R3853" i="1"/>
  <c r="R3820" i="1"/>
  <c r="R3808" i="1"/>
  <c r="U3852" i="1"/>
  <c r="V3851" i="1"/>
  <c r="R3848" i="1"/>
  <c r="U3847" i="1"/>
  <c r="V3847" i="1" s="1"/>
  <c r="R3851" i="1"/>
  <c r="R3850" i="1"/>
  <c r="X3850" i="1" s="1"/>
  <c r="Y3850" i="1" s="1"/>
  <c r="V3850" i="1"/>
  <c r="V3849" i="1"/>
  <c r="R3849" i="1"/>
  <c r="X3849" i="1" s="1"/>
  <c r="R3838" i="1"/>
  <c r="R3846" i="1"/>
  <c r="X3846" i="1" s="1"/>
  <c r="Y3846" i="1" s="1"/>
  <c r="U3824" i="1"/>
  <c r="V3824" i="1" s="1"/>
  <c r="R3845" i="1"/>
  <c r="X3845" i="1" s="1"/>
  <c r="V3845" i="1"/>
  <c r="U3843" i="1"/>
  <c r="V3843" i="1" s="1"/>
  <c r="R3844" i="1"/>
  <c r="X3844" i="1" s="1"/>
  <c r="Y3844" i="1" s="1"/>
  <c r="V3844" i="1"/>
  <c r="R3835" i="1"/>
  <c r="U3827" i="1"/>
  <c r="V3827" i="1" s="1"/>
  <c r="R3824" i="1"/>
  <c r="R3840" i="1"/>
  <c r="X3840" i="1" s="1"/>
  <c r="Y3840" i="1" s="1"/>
  <c r="R3836" i="1"/>
  <c r="R3842" i="1"/>
  <c r="X3842" i="1" s="1"/>
  <c r="U3816" i="1"/>
  <c r="V3816" i="1" s="1"/>
  <c r="U3815" i="1"/>
  <c r="V3815" i="1" s="1"/>
  <c r="R3833" i="1"/>
  <c r="R3821" i="1"/>
  <c r="X3821" i="1" s="1"/>
  <c r="Y3821" i="1" s="1"/>
  <c r="R3809" i="1"/>
  <c r="R3843" i="1"/>
  <c r="R3841" i="1"/>
  <c r="R3839" i="1"/>
  <c r="X3839" i="1" s="1"/>
  <c r="Y3839" i="1" s="1"/>
  <c r="V3839" i="1"/>
  <c r="U3838" i="1"/>
  <c r="R3819" i="1"/>
  <c r="U3835" i="1"/>
  <c r="V3835" i="1" s="1"/>
  <c r="R3832" i="1"/>
  <c r="R3816" i="1"/>
  <c r="R3831" i="1"/>
  <c r="U3833" i="1"/>
  <c r="V3833" i="1" s="1"/>
  <c r="U3830" i="1"/>
  <c r="V3830" i="1" s="1"/>
  <c r="U3810" i="1"/>
  <c r="V3810" i="1" s="1"/>
  <c r="U3812" i="1"/>
  <c r="V3812" i="1" s="1"/>
  <c r="U3811" i="1"/>
  <c r="U3829" i="1"/>
  <c r="V3829" i="1" s="1"/>
  <c r="U3809" i="1"/>
  <c r="V3809" i="1" s="1"/>
  <c r="U3823" i="1"/>
  <c r="V3823" i="1" s="1"/>
  <c r="R3807" i="1"/>
  <c r="R3828" i="1"/>
  <c r="X3828" i="1" s="1"/>
  <c r="U3792" i="1"/>
  <c r="V3792" i="1" s="1"/>
  <c r="R3825" i="1"/>
  <c r="R3827" i="1"/>
  <c r="R3815" i="1"/>
  <c r="U3806" i="1"/>
  <c r="V3806" i="1" s="1"/>
  <c r="R3826" i="1"/>
  <c r="X3826" i="1" s="1"/>
  <c r="R3823" i="1"/>
  <c r="U3836" i="1"/>
  <c r="R3830" i="1"/>
  <c r="R3818" i="1"/>
  <c r="X3818" i="1" s="1"/>
  <c r="R3806" i="1"/>
  <c r="R3829" i="1"/>
  <c r="R3817" i="1"/>
  <c r="X3817" i="1" s="1"/>
  <c r="Y3817" i="1" s="1"/>
  <c r="R3837" i="1"/>
  <c r="R3834" i="1"/>
  <c r="X3834" i="1" s="1"/>
  <c r="R3822" i="1"/>
  <c r="X3822" i="1" s="1"/>
  <c r="R3810" i="1"/>
  <c r="R3814" i="1"/>
  <c r="X3814" i="1" s="1"/>
  <c r="Y3814" i="1" s="1"/>
  <c r="R3813" i="1"/>
  <c r="R3812" i="1"/>
  <c r="V3826" i="1"/>
  <c r="V3814" i="1"/>
  <c r="V3817" i="1"/>
  <c r="U3837" i="1"/>
  <c r="U3825" i="1"/>
  <c r="U3813" i="1"/>
  <c r="U3790" i="1"/>
  <c r="V3790" i="1" s="1"/>
  <c r="U3832" i="1"/>
  <c r="U3820" i="1"/>
  <c r="U3808" i="1"/>
  <c r="U3831" i="1"/>
  <c r="U3819" i="1"/>
  <c r="U3807" i="1"/>
  <c r="U3791" i="1"/>
  <c r="V3791" i="1" s="1"/>
  <c r="R3790" i="1"/>
  <c r="U3804" i="1"/>
  <c r="V3804" i="1" s="1"/>
  <c r="U3805" i="1"/>
  <c r="V3805" i="1" s="1"/>
  <c r="R3805" i="1"/>
  <c r="R3804" i="1"/>
  <c r="U3797" i="1"/>
  <c r="V3797" i="1" s="1"/>
  <c r="U3796" i="1"/>
  <c r="V3796" i="1" s="1"/>
  <c r="U3778" i="1"/>
  <c r="V3778" i="1" s="1"/>
  <c r="U3803" i="1"/>
  <c r="V3803" i="1" s="1"/>
  <c r="R3796" i="1"/>
  <c r="R3793" i="1"/>
  <c r="X3793" i="1" s="1"/>
  <c r="Y3793" i="1" s="1"/>
  <c r="U3769" i="1"/>
  <c r="V3769" i="1" s="1"/>
  <c r="R3794" i="1"/>
  <c r="R3797" i="1"/>
  <c r="P3802" i="1"/>
  <c r="R3802" i="1" s="1"/>
  <c r="V3802" i="1"/>
  <c r="V3795" i="1"/>
  <c r="V3793" i="1"/>
  <c r="U3757" i="1"/>
  <c r="V3757" i="1" s="1"/>
  <c r="P3800" i="1"/>
  <c r="R3800" i="1" s="1"/>
  <c r="X3800" i="1" s="1"/>
  <c r="Y3800" i="1" s="1"/>
  <c r="P3799" i="1"/>
  <c r="R3799" i="1" s="1"/>
  <c r="X3799" i="1" s="1"/>
  <c r="Y3799" i="1" s="1"/>
  <c r="U3794" i="1"/>
  <c r="P3798" i="1"/>
  <c r="R3798" i="1" s="1"/>
  <c r="X3798" i="1" s="1"/>
  <c r="Y3798" i="1" s="1"/>
  <c r="U3801" i="1"/>
  <c r="V3801" i="1" s="1"/>
  <c r="R3803" i="1"/>
  <c r="R3801" i="1"/>
  <c r="P3795" i="1"/>
  <c r="R3795" i="1" s="1"/>
  <c r="X3795" i="1" s="1"/>
  <c r="Y3795" i="1" s="1"/>
  <c r="R3780" i="1"/>
  <c r="X3780" i="1" s="1"/>
  <c r="Y3780" i="1" s="1"/>
  <c r="P3792" i="1"/>
  <c r="R3792" i="1" s="1"/>
  <c r="P3791" i="1"/>
  <c r="R3791" i="1" s="1"/>
  <c r="R3783" i="1"/>
  <c r="X3783" i="1" s="1"/>
  <c r="Y3783" i="1" s="1"/>
  <c r="R3771" i="1"/>
  <c r="X3771" i="1" s="1"/>
  <c r="Y3771" i="1" s="1"/>
  <c r="R3777" i="1"/>
  <c r="R3786" i="1"/>
  <c r="R3774" i="1"/>
  <c r="U3789" i="1"/>
  <c r="R3789" i="1"/>
  <c r="U3776" i="1"/>
  <c r="R3784" i="1"/>
  <c r="R3772" i="1"/>
  <c r="R3782" i="1"/>
  <c r="X3782" i="1" s="1"/>
  <c r="Y3782" i="1" s="1"/>
  <c r="R3770" i="1"/>
  <c r="X3770" i="1" s="1"/>
  <c r="Y3770" i="1" s="1"/>
  <c r="R3773" i="1"/>
  <c r="R3778" i="1"/>
  <c r="R3776" i="1"/>
  <c r="R3788" i="1"/>
  <c r="X3788" i="1" s="1"/>
  <c r="Y3788" i="1" s="1"/>
  <c r="R3775" i="1"/>
  <c r="X3775" i="1" s="1"/>
  <c r="Y3775" i="1" s="1"/>
  <c r="R3785" i="1"/>
  <c r="U3777" i="1"/>
  <c r="R3779" i="1"/>
  <c r="X3779" i="1" s="1"/>
  <c r="Y3779" i="1" s="1"/>
  <c r="R3781" i="1"/>
  <c r="X3781" i="1" s="1"/>
  <c r="Y3781" i="1" s="1"/>
  <c r="R3769" i="1"/>
  <c r="V3779" i="1"/>
  <c r="V3788" i="1"/>
  <c r="V3775" i="1"/>
  <c r="V3782" i="1"/>
  <c r="V3770" i="1"/>
  <c r="U3786" i="1"/>
  <c r="U3774" i="1"/>
  <c r="U3785" i="1"/>
  <c r="U3773" i="1"/>
  <c r="U3784" i="1"/>
  <c r="U3772" i="1"/>
  <c r="R3758" i="1"/>
  <c r="X3758" i="1" s="1"/>
  <c r="Y3758" i="1" s="1"/>
  <c r="R3749" i="1"/>
  <c r="X3749" i="1" s="1"/>
  <c r="Y3749" i="1" s="1"/>
  <c r="U3766" i="1"/>
  <c r="V3766" i="1" s="1"/>
  <c r="R3765" i="1"/>
  <c r="X3765" i="1" s="1"/>
  <c r="Y3765" i="1" s="1"/>
  <c r="R3759" i="1"/>
  <c r="R3768" i="1"/>
  <c r="X3768" i="1" s="1"/>
  <c r="Y3768" i="1" s="1"/>
  <c r="R3767" i="1"/>
  <c r="X3767" i="1" s="1"/>
  <c r="Y3767" i="1" s="1"/>
  <c r="U3754" i="1"/>
  <c r="V3754" i="1" s="1"/>
  <c r="U3760" i="1"/>
  <c r="V3760" i="1" s="1"/>
  <c r="U3759" i="1"/>
  <c r="V3759" i="1" s="1"/>
  <c r="R3763" i="1"/>
  <c r="X3763" i="1" s="1"/>
  <c r="Y3763" i="1" s="1"/>
  <c r="R3757" i="1"/>
  <c r="R3761" i="1"/>
  <c r="X3761" i="1" s="1"/>
  <c r="Y3761" i="1" s="1"/>
  <c r="R3756" i="1"/>
  <c r="X3756" i="1" s="1"/>
  <c r="Y3756" i="1" s="1"/>
  <c r="R3764" i="1"/>
  <c r="X3764" i="1" s="1"/>
  <c r="Y3764" i="1" s="1"/>
  <c r="V3764" i="1"/>
  <c r="V3758" i="1"/>
  <c r="V3768" i="1"/>
  <c r="V3756" i="1"/>
  <c r="V3767" i="1"/>
  <c r="V3761" i="1"/>
  <c r="U3762" i="1"/>
  <c r="P3766" i="1"/>
  <c r="R3766" i="1" s="1"/>
  <c r="R3762" i="1"/>
  <c r="U3745" i="1"/>
  <c r="V3745" i="1" s="1"/>
  <c r="R3760" i="1"/>
  <c r="U3752" i="1"/>
  <c r="V3752" i="1" s="1"/>
  <c r="R3751" i="1"/>
  <c r="R3750" i="1"/>
  <c r="X3750" i="1" s="1"/>
  <c r="Y3750" i="1" s="1"/>
  <c r="R3744" i="1"/>
  <c r="X3744" i="1" s="1"/>
  <c r="Y3744" i="1" s="1"/>
  <c r="V3751" i="1"/>
  <c r="R3755" i="1"/>
  <c r="X3755" i="1" s="1"/>
  <c r="Y3755" i="1" s="1"/>
  <c r="R3743" i="1"/>
  <c r="X3743" i="1" s="1"/>
  <c r="Y3743" i="1" s="1"/>
  <c r="R3753" i="1"/>
  <c r="X3753" i="1" s="1"/>
  <c r="Y3753" i="1" s="1"/>
  <c r="U3746" i="1"/>
  <c r="V3746" i="1" s="1"/>
  <c r="R3746" i="1"/>
  <c r="V3750" i="1"/>
  <c r="V3748" i="1"/>
  <c r="V3753" i="1"/>
  <c r="V3744" i="1"/>
  <c r="V3755" i="1"/>
  <c r="V3743" i="1"/>
  <c r="P3752" i="1"/>
  <c r="R3752" i="1" s="1"/>
  <c r="R3748" i="1"/>
  <c r="X3748" i="1" s="1"/>
  <c r="R3747" i="1"/>
  <c r="R3745" i="1"/>
  <c r="R3754" i="1"/>
  <c r="Q3742" i="1"/>
  <c r="R3742" i="1" s="1"/>
  <c r="X3742" i="1" s="1"/>
  <c r="Y3742" i="1" s="1"/>
  <c r="V3742" i="1"/>
  <c r="Y4199" i="1" l="1"/>
  <c r="X4195" i="1"/>
  <c r="Y4195" i="1" s="1"/>
  <c r="X4197" i="1"/>
  <c r="Y4197" i="1" s="1"/>
  <c r="X4107" i="1"/>
  <c r="Y4107" i="1" s="1"/>
  <c r="X4163" i="1"/>
  <c r="Y4163" i="1" s="1"/>
  <c r="X4110" i="1"/>
  <c r="Y4110" i="1" s="1"/>
  <c r="X4179" i="1"/>
  <c r="Y4179" i="1" s="1"/>
  <c r="X4123" i="1"/>
  <c r="Y4123" i="1" s="1"/>
  <c r="Y4175" i="1"/>
  <c r="X4134" i="1"/>
  <c r="Y4134" i="1" s="1"/>
  <c r="X4139" i="1"/>
  <c r="Y4139" i="1" s="1"/>
  <c r="X4147" i="1"/>
  <c r="Y4147" i="1" s="1"/>
  <c r="X4189" i="1"/>
  <c r="Y4189" i="1" s="1"/>
  <c r="X4173" i="1"/>
  <c r="Y4173" i="1" s="1"/>
  <c r="X4158" i="1"/>
  <c r="Y4158" i="1" s="1"/>
  <c r="X4187" i="1"/>
  <c r="Y4187" i="1" s="1"/>
  <c r="X3955" i="1"/>
  <c r="Y3955" i="1" s="1"/>
  <c r="X4149" i="1"/>
  <c r="Y4149" i="1" s="1"/>
  <c r="X4167" i="1"/>
  <c r="Y4167" i="1" s="1"/>
  <c r="X3957" i="1"/>
  <c r="Y3957" i="1" s="1"/>
  <c r="Y4091" i="1"/>
  <c r="X4117" i="1"/>
  <c r="Y4117" i="1" s="1"/>
  <c r="X4153" i="1"/>
  <c r="Y4153" i="1" s="1"/>
  <c r="X4105" i="1"/>
  <c r="Y4105" i="1" s="1"/>
  <c r="X3961" i="1"/>
  <c r="Y3961" i="1" s="1"/>
  <c r="Y4103" i="1"/>
  <c r="X4165" i="1"/>
  <c r="Y4165" i="1" s="1"/>
  <c r="X4151" i="1"/>
  <c r="Y4151" i="1" s="1"/>
  <c r="Y4182" i="1"/>
  <c r="V4167" i="1"/>
  <c r="X4171" i="1"/>
  <c r="Y4171" i="1" s="1"/>
  <c r="X4196" i="1"/>
  <c r="Y4196" i="1" s="1"/>
  <c r="X4100" i="1"/>
  <c r="Y4100" i="1" s="1"/>
  <c r="X4112" i="1"/>
  <c r="Y4112" i="1" s="1"/>
  <c r="X4124" i="1"/>
  <c r="Y4124" i="1" s="1"/>
  <c r="X4136" i="1"/>
  <c r="Y4136" i="1" s="1"/>
  <c r="X4148" i="1"/>
  <c r="Y4148" i="1" s="1"/>
  <c r="X4160" i="1"/>
  <c r="Y4160" i="1" s="1"/>
  <c r="X4184" i="1"/>
  <c r="Y4184" i="1" s="1"/>
  <c r="Y4142" i="1"/>
  <c r="Y4166" i="1"/>
  <c r="Y4104" i="1"/>
  <c r="Y4178" i="1"/>
  <c r="V4096" i="1"/>
  <c r="X4096" i="1"/>
  <c r="Y4096" i="1" s="1"/>
  <c r="Y4116" i="1"/>
  <c r="V4108" i="1"/>
  <c r="X4108" i="1"/>
  <c r="Y4108" i="1" s="1"/>
  <c r="X4190" i="1"/>
  <c r="Y4190" i="1" s="1"/>
  <c r="Y4128" i="1"/>
  <c r="V4120" i="1"/>
  <c r="X4120" i="1"/>
  <c r="Y4120" i="1" s="1"/>
  <c r="Y4140" i="1"/>
  <c r="V4132" i="1"/>
  <c r="X4132" i="1"/>
  <c r="Y4132" i="1" s="1"/>
  <c r="Y4152" i="1"/>
  <c r="V4144" i="1"/>
  <c r="X4144" i="1"/>
  <c r="Y4144" i="1" s="1"/>
  <c r="Y4094" i="1"/>
  <c r="V4156" i="1"/>
  <c r="X4156" i="1"/>
  <c r="Y4156" i="1" s="1"/>
  <c r="X4092" i="1"/>
  <c r="Y4092" i="1" s="1"/>
  <c r="X4164" i="1"/>
  <c r="Y4164" i="1" s="1"/>
  <c r="Y4106" i="1"/>
  <c r="V4168" i="1"/>
  <c r="X4168" i="1"/>
  <c r="Y4168" i="1" s="1"/>
  <c r="Y4188" i="1"/>
  <c r="Y4118" i="1"/>
  <c r="V4180" i="1"/>
  <c r="X4180" i="1"/>
  <c r="Y4180" i="1" s="1"/>
  <c r="X4176" i="1"/>
  <c r="Y4176" i="1" s="1"/>
  <c r="X4154" i="1"/>
  <c r="Y4154" i="1" s="1"/>
  <c r="Y4130" i="1"/>
  <c r="V4192" i="1"/>
  <c r="X4192" i="1"/>
  <c r="Y4192" i="1" s="1"/>
  <c r="Y4172" i="1"/>
  <c r="X3958" i="1"/>
  <c r="Y3958" i="1" s="1"/>
  <c r="X3954" i="1"/>
  <c r="Y3954" i="1" s="1"/>
  <c r="X3959" i="1"/>
  <c r="Y3959" i="1" s="1"/>
  <c r="X3962" i="1"/>
  <c r="X3953" i="1"/>
  <c r="Y3953" i="1" s="1"/>
  <c r="X3960" i="1"/>
  <c r="Y3960" i="1" s="1"/>
  <c r="X3956" i="1"/>
  <c r="Y3956" i="1" s="1"/>
  <c r="X3963" i="1"/>
  <c r="Y3963" i="1" s="1"/>
  <c r="X3787" i="1"/>
  <c r="Y3787" i="1" s="1"/>
  <c r="X3990" i="1"/>
  <c r="Y3990" i="1" s="1"/>
  <c r="X3997" i="1"/>
  <c r="Y3997" i="1" s="1"/>
  <c r="X4069" i="1"/>
  <c r="Y4069" i="1" s="1"/>
  <c r="X4072" i="1"/>
  <c r="Y4072" i="1" s="1"/>
  <c r="X4026" i="1"/>
  <c r="Y4026" i="1" s="1"/>
  <c r="X4002" i="1"/>
  <c r="Y4002" i="1" s="1"/>
  <c r="X4074" i="1"/>
  <c r="Y4074" i="1" s="1"/>
  <c r="X4028" i="1"/>
  <c r="Y4028" i="1" s="1"/>
  <c r="X4066" i="1"/>
  <c r="Y4066" i="1" s="1"/>
  <c r="X4024" i="1"/>
  <c r="Y4024" i="1" s="1"/>
  <c r="X4052" i="1"/>
  <c r="Y4052" i="1" s="1"/>
  <c r="X4018" i="1"/>
  <c r="Y4018" i="1" s="1"/>
  <c r="X4033" i="1"/>
  <c r="Y4033" i="1" s="1"/>
  <c r="X4042" i="1"/>
  <c r="Y4042" i="1" s="1"/>
  <c r="X4038" i="1"/>
  <c r="Y4038" i="1" s="1"/>
  <c r="X3966" i="1"/>
  <c r="Y3966" i="1" s="1"/>
  <c r="X4021" i="1"/>
  <c r="X4000" i="1"/>
  <c r="Y4000" i="1" s="1"/>
  <c r="X4064" i="1"/>
  <c r="Y4064" i="1" s="1"/>
  <c r="X4022" i="1"/>
  <c r="R4043" i="1"/>
  <c r="X4043" i="1" s="1"/>
  <c r="Y4043" i="1" s="1"/>
  <c r="X4081" i="1"/>
  <c r="X4062" i="1"/>
  <c r="X3985" i="1"/>
  <c r="Y3985" i="1" s="1"/>
  <c r="X3994" i="1"/>
  <c r="Y3994" i="1" s="1"/>
  <c r="X4015" i="1"/>
  <c r="Y4015" i="1" s="1"/>
  <c r="X4087" i="1"/>
  <c r="Y4087" i="1" s="1"/>
  <c r="R4085" i="1"/>
  <c r="X4085" i="1" s="1"/>
  <c r="Y4085" i="1" s="1"/>
  <c r="X4057" i="1"/>
  <c r="Q4040" i="1"/>
  <c r="R4040" i="1" s="1"/>
  <c r="X4040" i="1" s="1"/>
  <c r="Y4040" i="1" s="1"/>
  <c r="Y3998" i="1"/>
  <c r="Y4082" i="1"/>
  <c r="Y4060" i="1"/>
  <c r="Y4062" i="1"/>
  <c r="Y4009" i="1"/>
  <c r="Y4021" i="1"/>
  <c r="X3973" i="1"/>
  <c r="Y3973" i="1" s="1"/>
  <c r="V3965" i="1"/>
  <c r="X3965" i="1"/>
  <c r="Y3965" i="1" s="1"/>
  <c r="V3977" i="1"/>
  <c r="X3977" i="1"/>
  <c r="Y3977" i="1" s="1"/>
  <c r="V3989" i="1"/>
  <c r="X3989" i="1"/>
  <c r="Y3989" i="1" s="1"/>
  <c r="V4001" i="1"/>
  <c r="X4001" i="1"/>
  <c r="Y4001" i="1" s="1"/>
  <c r="V4013" i="1"/>
  <c r="X4013" i="1"/>
  <c r="Y4013" i="1" s="1"/>
  <c r="V4025" i="1"/>
  <c r="X4025" i="1"/>
  <c r="Y4025" i="1" s="1"/>
  <c r="V4037" i="1"/>
  <c r="X4037" i="1"/>
  <c r="Y4037" i="1" s="1"/>
  <c r="V4049" i="1"/>
  <c r="X4049" i="1"/>
  <c r="Y4049" i="1" s="1"/>
  <c r="V4061" i="1"/>
  <c r="X4061" i="1"/>
  <c r="Y4061" i="1" s="1"/>
  <c r="V4073" i="1"/>
  <c r="X4073" i="1"/>
  <c r="Y4073" i="1" s="1"/>
  <c r="V4085" i="1"/>
  <c r="Y3962" i="1"/>
  <c r="Q3964" i="1"/>
  <c r="R3964" i="1" s="1"/>
  <c r="X3964" i="1" s="1"/>
  <c r="Y3964" i="1" s="1"/>
  <c r="X3946" i="1"/>
  <c r="Y3946" i="1" s="1"/>
  <c r="X3951" i="1"/>
  <c r="Y3951" i="1" s="1"/>
  <c r="X3933" i="1"/>
  <c r="Y3933" i="1" s="1"/>
  <c r="Y3940" i="1"/>
  <c r="X3939" i="1"/>
  <c r="Y3939" i="1" s="1"/>
  <c r="X3948" i="1"/>
  <c r="Y3948" i="1" s="1"/>
  <c r="X3935" i="1"/>
  <c r="Y3935" i="1" s="1"/>
  <c r="X3928" i="1"/>
  <c r="Y3928" i="1" s="1"/>
  <c r="V3947" i="1"/>
  <c r="X3947" i="1"/>
  <c r="Y3947" i="1" s="1"/>
  <c r="X3949" i="1"/>
  <c r="Y3949" i="1" s="1"/>
  <c r="V3949" i="1"/>
  <c r="X3941" i="1"/>
  <c r="Y3941" i="1" s="1"/>
  <c r="X3943" i="1"/>
  <c r="Y3943" i="1" s="1"/>
  <c r="X3937" i="1"/>
  <c r="Y3937" i="1" s="1"/>
  <c r="V3937" i="1"/>
  <c r="X3926" i="1"/>
  <c r="Y3926" i="1" s="1"/>
  <c r="X3923" i="1"/>
  <c r="Y3923" i="1" s="1"/>
  <c r="X3927" i="1"/>
  <c r="Y3927" i="1" s="1"/>
  <c r="V3925" i="1"/>
  <c r="X3925" i="1"/>
  <c r="Y3925" i="1" s="1"/>
  <c r="V3924" i="1"/>
  <c r="X3924" i="1"/>
  <c r="Y3924" i="1" s="1"/>
  <c r="X3916" i="1"/>
  <c r="Y3916" i="1" s="1"/>
  <c r="Y3922" i="1"/>
  <c r="X3918" i="1"/>
  <c r="Y3918" i="1" s="1"/>
  <c r="X3914" i="1"/>
  <c r="Y3914" i="1" s="1"/>
  <c r="Y3915" i="1"/>
  <c r="X3913" i="1"/>
  <c r="Y3913" i="1" s="1"/>
  <c r="X3912" i="1"/>
  <c r="Y3912" i="1" s="1"/>
  <c r="X3910" i="1"/>
  <c r="Y3910" i="1" s="1"/>
  <c r="Y3908" i="1"/>
  <c r="X3892" i="1"/>
  <c r="Y3892" i="1" s="1"/>
  <c r="X3901" i="1"/>
  <c r="Y3901" i="1" s="1"/>
  <c r="X3902" i="1"/>
  <c r="Y3902" i="1" s="1"/>
  <c r="X3903" i="1"/>
  <c r="Y3903" i="1" s="1"/>
  <c r="X3898" i="1"/>
  <c r="Y3898" i="1" s="1"/>
  <c r="X3897" i="1"/>
  <c r="Y3897" i="1" s="1"/>
  <c r="X3891" i="1"/>
  <c r="Y3891" i="1" s="1"/>
  <c r="V3890" i="1"/>
  <c r="X3890" i="1"/>
  <c r="Y3890" i="1" s="1"/>
  <c r="X3889" i="1"/>
  <c r="Y3889" i="1" s="1"/>
  <c r="X3883" i="1"/>
  <c r="Y3883" i="1" s="1"/>
  <c r="X3882" i="1"/>
  <c r="Y3882" i="1" s="1"/>
  <c r="V3886" i="1"/>
  <c r="X3886" i="1"/>
  <c r="Y3886" i="1" s="1"/>
  <c r="X3887" i="1"/>
  <c r="Y3887" i="1" s="1"/>
  <c r="X3885" i="1"/>
  <c r="Y3885" i="1" s="1"/>
  <c r="V3881" i="1"/>
  <c r="X3881" i="1"/>
  <c r="Y3881" i="1" s="1"/>
  <c r="Y3877" i="1"/>
  <c r="X3870" i="1"/>
  <c r="Y3870" i="1" s="1"/>
  <c r="X3871" i="1"/>
  <c r="Y3871" i="1" s="1"/>
  <c r="X3855" i="1"/>
  <c r="Y3855" i="1" s="1"/>
  <c r="X3864" i="1"/>
  <c r="Y3864" i="1" s="1"/>
  <c r="X3868" i="1"/>
  <c r="Y3868" i="1" s="1"/>
  <c r="Y3865" i="1"/>
  <c r="V3861" i="1"/>
  <c r="X3861" i="1"/>
  <c r="Y3861" i="1" s="1"/>
  <c r="V3862" i="1"/>
  <c r="X3862" i="1"/>
  <c r="Y3862" i="1" s="1"/>
  <c r="X3859" i="1"/>
  <c r="Y3859" i="1" s="1"/>
  <c r="X3811" i="1"/>
  <c r="Y3811" i="1" s="1"/>
  <c r="X3853" i="1"/>
  <c r="Y3853" i="1" s="1"/>
  <c r="X3854" i="1"/>
  <c r="Y3854" i="1" s="1"/>
  <c r="X3857" i="1"/>
  <c r="Y3857" i="1" s="1"/>
  <c r="X3848" i="1"/>
  <c r="Y3848" i="1" s="1"/>
  <c r="X3847" i="1"/>
  <c r="Y3847" i="1" s="1"/>
  <c r="V3852" i="1"/>
  <c r="X3852" i="1"/>
  <c r="Y3852" i="1" s="1"/>
  <c r="X3791" i="1"/>
  <c r="Y3791" i="1" s="1"/>
  <c r="X3851" i="1"/>
  <c r="Y3851" i="1" s="1"/>
  <c r="Y3849" i="1"/>
  <c r="X3836" i="1"/>
  <c r="Y3836" i="1" s="1"/>
  <c r="X3843" i="1"/>
  <c r="Y3843" i="1" s="1"/>
  <c r="Y3845" i="1"/>
  <c r="X3824" i="1"/>
  <c r="Y3824" i="1" s="1"/>
  <c r="X3827" i="1"/>
  <c r="Y3827" i="1" s="1"/>
  <c r="X3829" i="1"/>
  <c r="Y3829" i="1" s="1"/>
  <c r="X3835" i="1"/>
  <c r="Y3835" i="1" s="1"/>
  <c r="Y3842" i="1"/>
  <c r="X3792" i="1"/>
  <c r="Y3792" i="1" s="1"/>
  <c r="X3816" i="1"/>
  <c r="Y3816" i="1" s="1"/>
  <c r="X3812" i="1"/>
  <c r="Y3812" i="1" s="1"/>
  <c r="V3836" i="1"/>
  <c r="V3811" i="1"/>
  <c r="X3841" i="1"/>
  <c r="Y3841" i="1" s="1"/>
  <c r="X3815" i="1"/>
  <c r="Y3815" i="1" s="1"/>
  <c r="X3823" i="1"/>
  <c r="Y3823" i="1" s="1"/>
  <c r="X3810" i="1"/>
  <c r="Y3810" i="1" s="1"/>
  <c r="Y3822" i="1"/>
  <c r="X3833" i="1"/>
  <c r="Y3833" i="1" s="1"/>
  <c r="X3803" i="1"/>
  <c r="Y3803" i="1" s="1"/>
  <c r="Y3828" i="1"/>
  <c r="V3838" i="1"/>
  <c r="X3838" i="1"/>
  <c r="Y3838" i="1" s="1"/>
  <c r="Y3818" i="1"/>
  <c r="X3830" i="1"/>
  <c r="Y3830" i="1" s="1"/>
  <c r="X3809" i="1"/>
  <c r="Y3809" i="1" s="1"/>
  <c r="X3778" i="1"/>
  <c r="Y3778" i="1" s="1"/>
  <c r="Y3826" i="1"/>
  <c r="Y3834" i="1"/>
  <c r="X3790" i="1"/>
  <c r="Y3790" i="1" s="1"/>
  <c r="X3806" i="1"/>
  <c r="Y3806" i="1" s="1"/>
  <c r="V3807" i="1"/>
  <c r="X3807" i="1"/>
  <c r="Y3807" i="1" s="1"/>
  <c r="V3808" i="1"/>
  <c r="X3808" i="1"/>
  <c r="Y3808" i="1" s="1"/>
  <c r="V3819" i="1"/>
  <c r="X3819" i="1"/>
  <c r="Y3819" i="1" s="1"/>
  <c r="V3831" i="1"/>
  <c r="X3831" i="1"/>
  <c r="Y3831" i="1" s="1"/>
  <c r="X3813" i="1"/>
  <c r="Y3813" i="1" s="1"/>
  <c r="V3813" i="1"/>
  <c r="V3820" i="1"/>
  <c r="X3820" i="1"/>
  <c r="Y3820" i="1" s="1"/>
  <c r="X3825" i="1"/>
  <c r="Y3825" i="1" s="1"/>
  <c r="V3825" i="1"/>
  <c r="V3832" i="1"/>
  <c r="X3832" i="1"/>
  <c r="Y3832" i="1" s="1"/>
  <c r="X3837" i="1"/>
  <c r="Y3837" i="1" s="1"/>
  <c r="V3837" i="1"/>
  <c r="X3805" i="1"/>
  <c r="Y3805" i="1" s="1"/>
  <c r="X3804" i="1"/>
  <c r="Y3804" i="1" s="1"/>
  <c r="X3797" i="1"/>
  <c r="Y3797" i="1" s="1"/>
  <c r="X3769" i="1"/>
  <c r="Y3769" i="1" s="1"/>
  <c r="X3796" i="1"/>
  <c r="Y3796" i="1" s="1"/>
  <c r="X3802" i="1"/>
  <c r="Y3802" i="1" s="1"/>
  <c r="X3801" i="1"/>
  <c r="Y3801" i="1" s="1"/>
  <c r="V3794" i="1"/>
  <c r="X3794" i="1"/>
  <c r="Y3794" i="1" s="1"/>
  <c r="X3776" i="1"/>
  <c r="Y3776" i="1" s="1"/>
  <c r="X3757" i="1"/>
  <c r="Y3757" i="1" s="1"/>
  <c r="X3777" i="1"/>
  <c r="Y3777" i="1" s="1"/>
  <c r="V3776" i="1"/>
  <c r="X3789" i="1"/>
  <c r="Y3789" i="1" s="1"/>
  <c r="V3789" i="1"/>
  <c r="V3777" i="1"/>
  <c r="X3785" i="1"/>
  <c r="Y3785" i="1" s="1"/>
  <c r="V3785" i="1"/>
  <c r="X3786" i="1"/>
  <c r="Y3786" i="1" s="1"/>
  <c r="V3786" i="1"/>
  <c r="X3773" i="1"/>
  <c r="Y3773" i="1" s="1"/>
  <c r="V3773" i="1"/>
  <c r="X3774" i="1"/>
  <c r="Y3774" i="1" s="1"/>
  <c r="V3774" i="1"/>
  <c r="V3772" i="1"/>
  <c r="X3772" i="1"/>
  <c r="Y3772" i="1" s="1"/>
  <c r="V3784" i="1"/>
  <c r="X3784" i="1"/>
  <c r="Y3784" i="1" s="1"/>
  <c r="X3759" i="1"/>
  <c r="Y3759" i="1" s="1"/>
  <c r="X3754" i="1"/>
  <c r="Y3754" i="1" s="1"/>
  <c r="X3766" i="1"/>
  <c r="Y3766" i="1" s="1"/>
  <c r="V3762" i="1"/>
  <c r="X3762" i="1"/>
  <c r="Y3762" i="1" s="1"/>
  <c r="X3760" i="1"/>
  <c r="Y3760" i="1" s="1"/>
  <c r="X3751" i="1"/>
  <c r="Y3751" i="1" s="1"/>
  <c r="X3746" i="1"/>
  <c r="Y3746" i="1" s="1"/>
  <c r="X3752" i="1"/>
  <c r="Y3752" i="1" s="1"/>
  <c r="X3745" i="1"/>
  <c r="Y3745" i="1" s="1"/>
  <c r="X3747" i="1"/>
  <c r="Y3747" i="1" s="1"/>
  <c r="Y3748" i="1"/>
  <c r="O3741" i="1"/>
  <c r="P3741" i="1" s="1"/>
  <c r="O3740" i="1"/>
  <c r="P3740" i="1" s="1"/>
  <c r="U3740" i="1"/>
  <c r="O3738" i="1"/>
  <c r="P3738" i="1" s="1"/>
  <c r="Q3738" i="1" s="1"/>
  <c r="Q3741" i="1" l="1"/>
  <c r="R3741" i="1" s="1"/>
  <c r="Q3740" i="1"/>
  <c r="R3740" i="1" s="1"/>
  <c r="U3741" i="1"/>
  <c r="V3741" i="1" s="1"/>
  <c r="V3740" i="1"/>
  <c r="R3738" i="1"/>
  <c r="U3738" i="1"/>
  <c r="X3741" i="1" l="1"/>
  <c r="Y3741" i="1" s="1"/>
  <c r="X3740" i="1"/>
  <c r="Y3740" i="1" s="1"/>
  <c r="X3738" i="1"/>
  <c r="Y3738" i="1" s="1"/>
  <c r="V3738" i="1"/>
  <c r="O3737" i="1" l="1"/>
  <c r="Q3737" i="1"/>
  <c r="U3737" i="1"/>
  <c r="AD3737" i="1"/>
  <c r="AE3737" i="1"/>
  <c r="P3737" i="1" l="1"/>
  <c r="R3737" i="1" s="1"/>
  <c r="X3737" i="1" s="1"/>
  <c r="Y3737" i="1" s="1"/>
  <c r="V3737" i="1"/>
  <c r="O3612" i="1" l="1"/>
  <c r="P3612" i="1" s="1"/>
  <c r="O3613" i="1"/>
  <c r="P3613" i="1" s="1"/>
  <c r="O3614" i="1"/>
  <c r="P3614" i="1" s="1"/>
  <c r="O3615" i="1"/>
  <c r="P3615" i="1" s="1"/>
  <c r="O3616" i="1"/>
  <c r="P3616" i="1" s="1"/>
  <c r="O3617" i="1"/>
  <c r="O3618" i="1"/>
  <c r="O3619" i="1"/>
  <c r="P3619" i="1" s="1"/>
  <c r="O3620" i="1"/>
  <c r="P3620" i="1" s="1"/>
  <c r="O3621" i="1"/>
  <c r="P3621" i="1" s="1"/>
  <c r="O3622" i="1"/>
  <c r="P3622" i="1" s="1"/>
  <c r="O3623" i="1"/>
  <c r="P3623" i="1" s="1"/>
  <c r="O3624" i="1"/>
  <c r="P3624" i="1" s="1"/>
  <c r="O3625" i="1"/>
  <c r="P3625" i="1" s="1"/>
  <c r="O3626" i="1"/>
  <c r="P3626" i="1" s="1"/>
  <c r="O3627" i="1"/>
  <c r="P3627" i="1" s="1"/>
  <c r="O3628" i="1"/>
  <c r="P3628" i="1" s="1"/>
  <c r="O3629" i="1"/>
  <c r="P3629" i="1" s="1"/>
  <c r="O3630" i="1"/>
  <c r="P3630" i="1" s="1"/>
  <c r="O3631" i="1"/>
  <c r="P3631" i="1" s="1"/>
  <c r="O3632" i="1"/>
  <c r="P3632" i="1" s="1"/>
  <c r="O3633" i="1"/>
  <c r="P3633" i="1" s="1"/>
  <c r="O3634" i="1"/>
  <c r="P3634" i="1" s="1"/>
  <c r="O3635" i="1"/>
  <c r="O3636" i="1"/>
  <c r="P3636" i="1" s="1"/>
  <c r="O3637" i="1"/>
  <c r="P3637" i="1" s="1"/>
  <c r="O3638" i="1"/>
  <c r="P3638" i="1" s="1"/>
  <c r="O3639" i="1"/>
  <c r="P3639" i="1" s="1"/>
  <c r="O3640" i="1"/>
  <c r="P3640" i="1" s="1"/>
  <c r="O3641" i="1"/>
  <c r="P3641" i="1" s="1"/>
  <c r="O3642" i="1"/>
  <c r="P3642" i="1" s="1"/>
  <c r="O3643" i="1"/>
  <c r="P3643" i="1" s="1"/>
  <c r="O3644" i="1"/>
  <c r="P3644" i="1" s="1"/>
  <c r="O3645" i="1"/>
  <c r="P3645" i="1" s="1"/>
  <c r="O3646" i="1"/>
  <c r="P3646" i="1" s="1"/>
  <c r="O3647" i="1"/>
  <c r="P3647" i="1" s="1"/>
  <c r="O3648" i="1"/>
  <c r="P3648" i="1" s="1"/>
  <c r="O3649" i="1"/>
  <c r="P3649" i="1" s="1"/>
  <c r="O3650" i="1"/>
  <c r="P3650" i="1" s="1"/>
  <c r="O3651" i="1"/>
  <c r="P3651" i="1" s="1"/>
  <c r="O3652" i="1"/>
  <c r="O3653" i="1"/>
  <c r="O3654" i="1"/>
  <c r="O3655" i="1"/>
  <c r="P3655" i="1" s="1"/>
  <c r="O3656" i="1"/>
  <c r="P3656" i="1" s="1"/>
  <c r="O3657" i="1"/>
  <c r="P3657" i="1" s="1"/>
  <c r="O3658" i="1"/>
  <c r="P3658" i="1" s="1"/>
  <c r="O3659" i="1"/>
  <c r="P3659" i="1" s="1"/>
  <c r="O3660" i="1"/>
  <c r="P3660" i="1" s="1"/>
  <c r="O3661" i="1"/>
  <c r="P3661" i="1" s="1"/>
  <c r="O3662" i="1"/>
  <c r="P3662" i="1" s="1"/>
  <c r="O3663" i="1"/>
  <c r="P3663" i="1" s="1"/>
  <c r="O3664" i="1"/>
  <c r="P3664" i="1" s="1"/>
  <c r="O3665" i="1"/>
  <c r="P3665" i="1" s="1"/>
  <c r="O3666" i="1"/>
  <c r="P3666" i="1" s="1"/>
  <c r="O3667" i="1"/>
  <c r="P3667" i="1" s="1"/>
  <c r="O3668" i="1"/>
  <c r="P3668" i="1" s="1"/>
  <c r="O3669" i="1"/>
  <c r="P3669" i="1" s="1"/>
  <c r="O3670" i="1"/>
  <c r="P3670" i="1" s="1"/>
  <c r="O3671" i="1"/>
  <c r="O3672" i="1"/>
  <c r="P3672" i="1" s="1"/>
  <c r="Q3672" i="1" s="1"/>
  <c r="O3673" i="1"/>
  <c r="P3673" i="1" s="1"/>
  <c r="O3674" i="1"/>
  <c r="P3674" i="1" s="1"/>
  <c r="O3675" i="1"/>
  <c r="P3675" i="1" s="1"/>
  <c r="O3676" i="1"/>
  <c r="P3676" i="1" s="1"/>
  <c r="Q3676" i="1" s="1"/>
  <c r="O3677" i="1"/>
  <c r="P3677" i="1" s="1"/>
  <c r="O3678" i="1"/>
  <c r="P3678" i="1" s="1"/>
  <c r="O3679" i="1"/>
  <c r="P3679" i="1" s="1"/>
  <c r="O3680" i="1"/>
  <c r="P3680" i="1" s="1"/>
  <c r="O3681" i="1"/>
  <c r="O3682" i="1"/>
  <c r="P3682" i="1" s="1"/>
  <c r="O3683" i="1"/>
  <c r="P3683" i="1" s="1"/>
  <c r="O3684" i="1"/>
  <c r="P3684" i="1" s="1"/>
  <c r="Q3684" i="1" s="1"/>
  <c r="O3685" i="1"/>
  <c r="P3685" i="1" s="1"/>
  <c r="O3686" i="1"/>
  <c r="P3686" i="1" s="1"/>
  <c r="O3687" i="1"/>
  <c r="P3687" i="1" s="1"/>
  <c r="O3688" i="1"/>
  <c r="P3688" i="1" s="1"/>
  <c r="O3689" i="1"/>
  <c r="O3690" i="1"/>
  <c r="O3691" i="1"/>
  <c r="P3691" i="1" s="1"/>
  <c r="O3692" i="1"/>
  <c r="P3692" i="1" s="1"/>
  <c r="O3693" i="1"/>
  <c r="P3693" i="1" s="1"/>
  <c r="O3694" i="1"/>
  <c r="P3694" i="1" s="1"/>
  <c r="O3695" i="1"/>
  <c r="P3695" i="1" s="1"/>
  <c r="O3696" i="1"/>
  <c r="P3696" i="1" s="1"/>
  <c r="O3697" i="1"/>
  <c r="P3697" i="1" s="1"/>
  <c r="O3698" i="1"/>
  <c r="P3698" i="1" s="1"/>
  <c r="O3699" i="1"/>
  <c r="P3699" i="1" s="1"/>
  <c r="O3700" i="1"/>
  <c r="P3700" i="1" s="1"/>
  <c r="O3701" i="1"/>
  <c r="P3701" i="1" s="1"/>
  <c r="O3702" i="1"/>
  <c r="P3702" i="1" s="1"/>
  <c r="O3703" i="1"/>
  <c r="P3703" i="1" s="1"/>
  <c r="O3704" i="1"/>
  <c r="P3704" i="1" s="1"/>
  <c r="O3705" i="1"/>
  <c r="P3705" i="1" s="1"/>
  <c r="O3706" i="1"/>
  <c r="P3706" i="1" s="1"/>
  <c r="O3707" i="1"/>
  <c r="O3708" i="1"/>
  <c r="P3708" i="1" s="1"/>
  <c r="O3709" i="1"/>
  <c r="P3709" i="1" s="1"/>
  <c r="O3710" i="1"/>
  <c r="P3710" i="1" s="1"/>
  <c r="O3711" i="1"/>
  <c r="P3711" i="1" s="1"/>
  <c r="O3712" i="1"/>
  <c r="P3712" i="1" s="1"/>
  <c r="O3713" i="1"/>
  <c r="P3713" i="1" s="1"/>
  <c r="O3714" i="1"/>
  <c r="P3714" i="1" s="1"/>
  <c r="O3715" i="1"/>
  <c r="O3716" i="1"/>
  <c r="P3716" i="1" s="1"/>
  <c r="O3717" i="1"/>
  <c r="P3717" i="1" s="1"/>
  <c r="O3718" i="1"/>
  <c r="P3718" i="1" s="1"/>
  <c r="O3719" i="1"/>
  <c r="P3719" i="1" s="1"/>
  <c r="O3720" i="1"/>
  <c r="P3720" i="1" s="1"/>
  <c r="O3721" i="1"/>
  <c r="P3721" i="1" s="1"/>
  <c r="O3722" i="1"/>
  <c r="P3722" i="1" s="1"/>
  <c r="O3723" i="1"/>
  <c r="P3723" i="1" s="1"/>
  <c r="O3724" i="1"/>
  <c r="O3725" i="1"/>
  <c r="O3726" i="1"/>
  <c r="O3727" i="1"/>
  <c r="P3727" i="1" s="1"/>
  <c r="O3728" i="1"/>
  <c r="P3728" i="1" s="1"/>
  <c r="O3729" i="1"/>
  <c r="P3729" i="1" s="1"/>
  <c r="O3730" i="1"/>
  <c r="P3730" i="1" s="1"/>
  <c r="O3731" i="1"/>
  <c r="P3731" i="1" s="1"/>
  <c r="O3732" i="1"/>
  <c r="P3732" i="1" s="1"/>
  <c r="O3733" i="1"/>
  <c r="P3733" i="1" s="1"/>
  <c r="O3734" i="1"/>
  <c r="P3734" i="1" s="1"/>
  <c r="O3735" i="1"/>
  <c r="P3735" i="1" s="1"/>
  <c r="O3736" i="1"/>
  <c r="P3736" i="1" s="1"/>
  <c r="U3612" i="1"/>
  <c r="V3612" i="1" s="1"/>
  <c r="U3613" i="1"/>
  <c r="U3615" i="1"/>
  <c r="U3616" i="1"/>
  <c r="V3616" i="1" s="1"/>
  <c r="U3617" i="1"/>
  <c r="U3618" i="1"/>
  <c r="U3619" i="1"/>
  <c r="V3619" i="1" s="1"/>
  <c r="U3620" i="1"/>
  <c r="U3621" i="1"/>
  <c r="U3622" i="1"/>
  <c r="U3623" i="1"/>
  <c r="V3623" i="1" s="1"/>
  <c r="U3625" i="1"/>
  <c r="U3626" i="1"/>
  <c r="U3627" i="1"/>
  <c r="U3628" i="1"/>
  <c r="V3628" i="1" s="1"/>
  <c r="U3629" i="1"/>
  <c r="U3630" i="1"/>
  <c r="U3632" i="1"/>
  <c r="U3634" i="1"/>
  <c r="U3635" i="1"/>
  <c r="V3635" i="1" s="1"/>
  <c r="U3637" i="1"/>
  <c r="U3638" i="1"/>
  <c r="U3639" i="1"/>
  <c r="U3640" i="1"/>
  <c r="V3640" i="1" s="1"/>
  <c r="U3641" i="1"/>
  <c r="U3643" i="1"/>
  <c r="V3643" i="1" s="1"/>
  <c r="U3644" i="1"/>
  <c r="U3645" i="1"/>
  <c r="U3646" i="1"/>
  <c r="U3647" i="1"/>
  <c r="V3647" i="1" s="1"/>
  <c r="U3648" i="1"/>
  <c r="V3648" i="1" s="1"/>
  <c r="U3649" i="1"/>
  <c r="U3651" i="1"/>
  <c r="U3652" i="1"/>
  <c r="V3652" i="1" s="1"/>
  <c r="U3653" i="1"/>
  <c r="U3654" i="1"/>
  <c r="U3656" i="1"/>
  <c r="U3657" i="1"/>
  <c r="U3658" i="1"/>
  <c r="U3660" i="1"/>
  <c r="V3660" i="1" s="1"/>
  <c r="U3661" i="1"/>
  <c r="U3662" i="1"/>
  <c r="U3663" i="1"/>
  <c r="U3664" i="1"/>
  <c r="V3664" i="1" s="1"/>
  <c r="U3667" i="1"/>
  <c r="V3667" i="1" s="1"/>
  <c r="U3668" i="1"/>
  <c r="U3697" i="1"/>
  <c r="U3699" i="1"/>
  <c r="U3700" i="1"/>
  <c r="U3701" i="1"/>
  <c r="V3701" i="1" s="1"/>
  <c r="U3702" i="1"/>
  <c r="U3703" i="1"/>
  <c r="U3704" i="1"/>
  <c r="U3705" i="1"/>
  <c r="U3706" i="1"/>
  <c r="U3708" i="1"/>
  <c r="V3708" i="1" s="1"/>
  <c r="U3709" i="1"/>
  <c r="U3710" i="1"/>
  <c r="U3711" i="1"/>
  <c r="U3712" i="1"/>
  <c r="V3712" i="1" s="1"/>
  <c r="U3716" i="1"/>
  <c r="U3717" i="1"/>
  <c r="U3718" i="1"/>
  <c r="U3721" i="1"/>
  <c r="U3722" i="1"/>
  <c r="U3723" i="1"/>
  <c r="U3724" i="1"/>
  <c r="U3725" i="1"/>
  <c r="V3725" i="1" s="1"/>
  <c r="U3726" i="1"/>
  <c r="U3727" i="1"/>
  <c r="U3728" i="1"/>
  <c r="U3730" i="1"/>
  <c r="U3731" i="1"/>
  <c r="U3733" i="1"/>
  <c r="U3735" i="1"/>
  <c r="U3736" i="1"/>
  <c r="E3696" i="1"/>
  <c r="S3696" i="1" s="1"/>
  <c r="Z3696" i="1" s="1"/>
  <c r="E3695" i="1"/>
  <c r="S3695" i="1" s="1"/>
  <c r="Z3695" i="1" s="1"/>
  <c r="E3694" i="1"/>
  <c r="S3694" i="1" s="1"/>
  <c r="Z3694" i="1" s="1"/>
  <c r="E3693" i="1"/>
  <c r="S3693" i="1" s="1"/>
  <c r="Z3693" i="1" s="1"/>
  <c r="E3692" i="1"/>
  <c r="S3692" i="1" s="1"/>
  <c r="Z3692" i="1" s="1"/>
  <c r="E3691" i="1"/>
  <c r="S3691" i="1" s="1"/>
  <c r="Z3691" i="1" s="1"/>
  <c r="E3690" i="1"/>
  <c r="S3690" i="1" s="1"/>
  <c r="Z3690" i="1" s="1"/>
  <c r="E3689" i="1"/>
  <c r="S3689" i="1" s="1"/>
  <c r="Z3689" i="1" s="1"/>
  <c r="E3688" i="1"/>
  <c r="S3688" i="1" s="1"/>
  <c r="Z3688" i="1" s="1"/>
  <c r="E3687" i="1"/>
  <c r="S3687" i="1" s="1"/>
  <c r="Z3687" i="1" s="1"/>
  <c r="E3686" i="1"/>
  <c r="S3686" i="1" s="1"/>
  <c r="Z3686" i="1" s="1"/>
  <c r="E3685" i="1"/>
  <c r="S3685" i="1" s="1"/>
  <c r="Z3685" i="1" s="1"/>
  <c r="E3684" i="1"/>
  <c r="S3684" i="1" s="1"/>
  <c r="Z3684" i="1" s="1"/>
  <c r="E3683" i="1"/>
  <c r="S3683" i="1" s="1"/>
  <c r="Z3683" i="1" s="1"/>
  <c r="E3682" i="1"/>
  <c r="S3682" i="1" s="1"/>
  <c r="Z3682" i="1" s="1"/>
  <c r="E3681" i="1"/>
  <c r="S3681" i="1" s="1"/>
  <c r="Z3681" i="1" s="1"/>
  <c r="E3680" i="1"/>
  <c r="S3680" i="1" s="1"/>
  <c r="Z3680" i="1" s="1"/>
  <c r="E3679" i="1"/>
  <c r="S3679" i="1" s="1"/>
  <c r="Z3679" i="1" s="1"/>
  <c r="E3678" i="1"/>
  <c r="S3678" i="1" s="1"/>
  <c r="Z3678" i="1" s="1"/>
  <c r="E3677" i="1"/>
  <c r="S3677" i="1" s="1"/>
  <c r="Z3677" i="1" s="1"/>
  <c r="E3676" i="1"/>
  <c r="S3676" i="1" s="1"/>
  <c r="Z3676" i="1" s="1"/>
  <c r="E3675" i="1"/>
  <c r="S3675" i="1" s="1"/>
  <c r="Z3675" i="1" s="1"/>
  <c r="E3674" i="1"/>
  <c r="S3674" i="1" s="1"/>
  <c r="Z3674" i="1" s="1"/>
  <c r="E3673" i="1"/>
  <c r="S3673" i="1" s="1"/>
  <c r="Z3673" i="1" s="1"/>
  <c r="E3672" i="1"/>
  <c r="S3672" i="1" s="1"/>
  <c r="Z3672" i="1" s="1"/>
  <c r="E3671" i="1"/>
  <c r="S3671" i="1" s="1"/>
  <c r="Z3671" i="1" s="1"/>
  <c r="E3670" i="1"/>
  <c r="S3670" i="1" s="1"/>
  <c r="Z3670" i="1" s="1"/>
  <c r="E3669" i="1"/>
  <c r="S3669" i="1" s="1"/>
  <c r="Z3669" i="1" s="1"/>
  <c r="O3609" i="1"/>
  <c r="P3609" i="1" s="1"/>
  <c r="O3610" i="1"/>
  <c r="P3610" i="1" s="1"/>
  <c r="O3611" i="1"/>
  <c r="P3611" i="1" s="1"/>
  <c r="Q3609" i="1"/>
  <c r="Q3610" i="1"/>
  <c r="Q3611" i="1"/>
  <c r="U3609" i="1"/>
  <c r="V3609" i="1" s="1"/>
  <c r="U3611" i="1"/>
  <c r="O3604" i="1"/>
  <c r="P3604" i="1" s="1"/>
  <c r="O3605" i="1"/>
  <c r="P3605" i="1" s="1"/>
  <c r="O3606" i="1"/>
  <c r="O3607" i="1"/>
  <c r="O3608" i="1"/>
  <c r="P3608" i="1" s="1"/>
  <c r="Q3604" i="1"/>
  <c r="Q3605" i="1"/>
  <c r="Q3606" i="1"/>
  <c r="Q3607" i="1"/>
  <c r="Q3608" i="1"/>
  <c r="U3604" i="1"/>
  <c r="V3604" i="1" s="1"/>
  <c r="U3605" i="1"/>
  <c r="U3607" i="1"/>
  <c r="V3607" i="1" s="1"/>
  <c r="U3608" i="1"/>
  <c r="Q3692" i="1" l="1"/>
  <c r="R3692" i="1" s="1"/>
  <c r="Q3680" i="1"/>
  <c r="R3680" i="1" s="1"/>
  <c r="Q3694" i="1"/>
  <c r="R3694" i="1" s="1"/>
  <c r="U3713" i="1"/>
  <c r="V3713" i="1" s="1"/>
  <c r="U3707" i="1"/>
  <c r="V3707" i="1" s="1"/>
  <c r="U3659" i="1"/>
  <c r="V3659" i="1" s="1"/>
  <c r="U3633" i="1"/>
  <c r="V3633" i="1" s="1"/>
  <c r="Q3686" i="1"/>
  <c r="R3686" i="1" s="1"/>
  <c r="Q3731" i="1"/>
  <c r="R3731" i="1" s="1"/>
  <c r="X3731" i="1" s="1"/>
  <c r="Y3731" i="1" s="1"/>
  <c r="Q3629" i="1"/>
  <c r="R3629" i="1" s="1"/>
  <c r="X3629" i="1" s="1"/>
  <c r="Y3629" i="1" s="1"/>
  <c r="Q3618" i="1"/>
  <c r="Q3725" i="1"/>
  <c r="Q3621" i="1"/>
  <c r="R3621" i="1" s="1"/>
  <c r="X3621" i="1" s="1"/>
  <c r="Y3621" i="1" s="1"/>
  <c r="Q3633" i="1"/>
  <c r="R3633" i="1" s="1"/>
  <c r="Q3657" i="1"/>
  <c r="R3657" i="1" s="1"/>
  <c r="X3657" i="1" s="1"/>
  <c r="Y3657" i="1" s="1"/>
  <c r="Q3623" i="1"/>
  <c r="R3623" i="1" s="1"/>
  <c r="X3623" i="1" s="1"/>
  <c r="Y3623" i="1" s="1"/>
  <c r="Q3612" i="1"/>
  <c r="R3612" i="1" s="1"/>
  <c r="X3612" i="1" s="1"/>
  <c r="Y3612" i="1" s="1"/>
  <c r="Q3624" i="1"/>
  <c r="R3624" i="1" s="1"/>
  <c r="Q3636" i="1"/>
  <c r="R3636" i="1" s="1"/>
  <c r="Q3613" i="1"/>
  <c r="R3613" i="1" s="1"/>
  <c r="X3613" i="1" s="1"/>
  <c r="Y3613" i="1" s="1"/>
  <c r="Q3625" i="1"/>
  <c r="R3625" i="1" s="1"/>
  <c r="X3625" i="1" s="1"/>
  <c r="Y3625" i="1" s="1"/>
  <c r="Q3637" i="1"/>
  <c r="R3637" i="1" s="1"/>
  <c r="X3637" i="1" s="1"/>
  <c r="Y3637" i="1" s="1"/>
  <c r="U3614" i="1"/>
  <c r="V3614" i="1" s="1"/>
  <c r="U3719" i="1"/>
  <c r="V3719" i="1" s="1"/>
  <c r="Q3674" i="1"/>
  <c r="R3674" i="1" s="1"/>
  <c r="U3715" i="1"/>
  <c r="V3715" i="1" s="1"/>
  <c r="Q3696" i="1"/>
  <c r="R3696" i="1" s="1"/>
  <c r="Q3688" i="1"/>
  <c r="R3688" i="1" s="1"/>
  <c r="U3636" i="1"/>
  <c r="V3636" i="1" s="1"/>
  <c r="U3624" i="1"/>
  <c r="V3624" i="1" s="1"/>
  <c r="Q3682" i="1"/>
  <c r="R3682" i="1" s="1"/>
  <c r="P3652" i="1"/>
  <c r="Q3670" i="1"/>
  <c r="R3670" i="1" s="1"/>
  <c r="Q3642" i="1"/>
  <c r="R3642" i="1" s="1"/>
  <c r="U3655" i="1"/>
  <c r="V3655" i="1" s="1"/>
  <c r="Q3683" i="1"/>
  <c r="R3683" i="1" s="1"/>
  <c r="Q3699" i="1"/>
  <c r="R3699" i="1" s="1"/>
  <c r="U3720" i="1"/>
  <c r="V3720" i="1" s="1"/>
  <c r="Q3703" i="1"/>
  <c r="R3703" i="1" s="1"/>
  <c r="X3703" i="1" s="1"/>
  <c r="Y3703" i="1" s="1"/>
  <c r="Q3643" i="1"/>
  <c r="R3643" i="1" s="1"/>
  <c r="X3643" i="1" s="1"/>
  <c r="Y3643" i="1" s="1"/>
  <c r="R3676" i="1"/>
  <c r="U3631" i="1"/>
  <c r="V3631" i="1" s="1"/>
  <c r="Q3695" i="1"/>
  <c r="R3695" i="1" s="1"/>
  <c r="R3672" i="1"/>
  <c r="Q3700" i="1"/>
  <c r="R3700" i="1" s="1"/>
  <c r="X3700" i="1" s="1"/>
  <c r="Y3700" i="1" s="1"/>
  <c r="P3724" i="1"/>
  <c r="Q3641" i="1"/>
  <c r="R3641" i="1" s="1"/>
  <c r="X3641" i="1" s="1"/>
  <c r="Y3641" i="1" s="1"/>
  <c r="Q3665" i="1"/>
  <c r="R3665" i="1" s="1"/>
  <c r="Q3677" i="1"/>
  <c r="R3677" i="1" s="1"/>
  <c r="U3642" i="1"/>
  <c r="V3642" i="1" s="1"/>
  <c r="Q3678" i="1"/>
  <c r="R3678" i="1" s="1"/>
  <c r="U3734" i="1"/>
  <c r="V3734" i="1" s="1"/>
  <c r="U3698" i="1"/>
  <c r="V3698" i="1" s="1"/>
  <c r="Q3645" i="1"/>
  <c r="R3645" i="1" s="1"/>
  <c r="X3645" i="1" s="1"/>
  <c r="Y3645" i="1" s="1"/>
  <c r="P3715" i="1"/>
  <c r="Q3715" i="1" s="1"/>
  <c r="U3732" i="1"/>
  <c r="V3732" i="1" s="1"/>
  <c r="Q3702" i="1"/>
  <c r="R3702" i="1" s="1"/>
  <c r="X3702" i="1" s="1"/>
  <c r="Y3702" i="1" s="1"/>
  <c r="Q3644" i="1"/>
  <c r="R3644" i="1" s="1"/>
  <c r="X3644" i="1" s="1"/>
  <c r="Q3714" i="1"/>
  <c r="R3714" i="1" s="1"/>
  <c r="Q3687" i="1"/>
  <c r="R3687" i="1" s="1"/>
  <c r="P3681" i="1"/>
  <c r="Q3656" i="1"/>
  <c r="R3656" i="1" s="1"/>
  <c r="X3656" i="1" s="1"/>
  <c r="U3714" i="1"/>
  <c r="V3714" i="1" s="1"/>
  <c r="Q3669" i="1"/>
  <c r="R3669" i="1" s="1"/>
  <c r="Q3662" i="1"/>
  <c r="R3662" i="1" s="1"/>
  <c r="X3662" i="1" s="1"/>
  <c r="Y3662" i="1" s="1"/>
  <c r="U3650" i="1"/>
  <c r="V3650" i="1" s="1"/>
  <c r="Q3668" i="1"/>
  <c r="R3668" i="1" s="1"/>
  <c r="Q3667" i="1"/>
  <c r="R3667" i="1" s="1"/>
  <c r="X3667" i="1" s="1"/>
  <c r="Y3667" i="1" s="1"/>
  <c r="Q3638" i="1"/>
  <c r="R3638" i="1" s="1"/>
  <c r="X3638" i="1" s="1"/>
  <c r="Y3638" i="1" s="1"/>
  <c r="Q3614" i="1"/>
  <c r="R3614" i="1" s="1"/>
  <c r="R3684" i="1"/>
  <c r="V3703" i="1"/>
  <c r="V3726" i="1"/>
  <c r="V3702" i="1"/>
  <c r="V3662" i="1"/>
  <c r="V3638" i="1"/>
  <c r="V3626" i="1"/>
  <c r="V3727" i="1"/>
  <c r="V3736" i="1"/>
  <c r="V3724" i="1"/>
  <c r="V3700" i="1"/>
  <c r="V3722" i="1"/>
  <c r="V3710" i="1"/>
  <c r="V3657" i="1"/>
  <c r="V3645" i="1"/>
  <c r="V3621" i="1"/>
  <c r="V3654" i="1"/>
  <c r="V3630" i="1"/>
  <c r="V3618" i="1"/>
  <c r="V3731" i="1"/>
  <c r="V3717" i="1"/>
  <c r="V3705" i="1"/>
  <c r="V3653" i="1"/>
  <c r="V3641" i="1"/>
  <c r="V3629" i="1"/>
  <c r="V3617" i="1"/>
  <c r="U3666" i="1"/>
  <c r="P3726" i="1"/>
  <c r="P3690" i="1"/>
  <c r="Q3690" i="1" s="1"/>
  <c r="P3654" i="1"/>
  <c r="Q3654" i="1" s="1"/>
  <c r="R3654" i="1" s="1"/>
  <c r="X3654" i="1" s="1"/>
  <c r="Y3654" i="1" s="1"/>
  <c r="P3618" i="1"/>
  <c r="U3729" i="1"/>
  <c r="U3665" i="1"/>
  <c r="P3725" i="1"/>
  <c r="P3707" i="1"/>
  <c r="P3689" i="1"/>
  <c r="P3671" i="1"/>
  <c r="P3653" i="1"/>
  <c r="P3635" i="1"/>
  <c r="P3617" i="1"/>
  <c r="Q3617" i="1" s="1"/>
  <c r="U3679" i="1"/>
  <c r="U3669" i="1"/>
  <c r="V3711" i="1"/>
  <c r="U3694" i="1"/>
  <c r="V3658" i="1"/>
  <c r="V3634" i="1"/>
  <c r="U3671" i="1"/>
  <c r="U3683" i="1"/>
  <c r="U3695" i="1"/>
  <c r="V3733" i="1"/>
  <c r="V3721" i="1"/>
  <c r="V3709" i="1"/>
  <c r="V3697" i="1"/>
  <c r="U3693" i="1"/>
  <c r="V3699" i="1"/>
  <c r="U3682" i="1"/>
  <c r="U3684" i="1"/>
  <c r="V3668" i="1"/>
  <c r="V3656" i="1"/>
  <c r="V3632" i="1"/>
  <c r="V3620" i="1"/>
  <c r="V3625" i="1"/>
  <c r="U3670" i="1"/>
  <c r="U3672" i="1"/>
  <c r="U3696" i="1"/>
  <c r="V3644" i="1"/>
  <c r="U3673" i="1"/>
  <c r="U3685" i="1"/>
  <c r="V3637" i="1"/>
  <c r="V3723" i="1"/>
  <c r="V3646" i="1"/>
  <c r="V3718" i="1"/>
  <c r="U3691" i="1"/>
  <c r="V3735" i="1"/>
  <c r="V3622" i="1"/>
  <c r="U3674" i="1"/>
  <c r="U3686" i="1"/>
  <c r="V3730" i="1"/>
  <c r="V3706" i="1"/>
  <c r="U3675" i="1"/>
  <c r="U3687" i="1"/>
  <c r="U3681" i="1"/>
  <c r="U3676" i="1"/>
  <c r="U3688" i="1"/>
  <c r="V3728" i="1"/>
  <c r="V3716" i="1"/>
  <c r="V3704" i="1"/>
  <c r="U3677" i="1"/>
  <c r="V3663" i="1"/>
  <c r="V3651" i="1"/>
  <c r="V3639" i="1"/>
  <c r="V3627" i="1"/>
  <c r="V3615" i="1"/>
  <c r="U3689" i="1"/>
  <c r="U3678" i="1"/>
  <c r="U3690" i="1"/>
  <c r="V3661" i="1"/>
  <c r="V3649" i="1"/>
  <c r="V3613" i="1"/>
  <c r="U3680" i="1"/>
  <c r="U3692" i="1"/>
  <c r="U3610" i="1"/>
  <c r="V3610" i="1" s="1"/>
  <c r="R3610" i="1"/>
  <c r="V3611" i="1"/>
  <c r="R3611" i="1"/>
  <c r="R3609" i="1"/>
  <c r="R3605" i="1"/>
  <c r="X3605" i="1" s="1"/>
  <c r="Y3605" i="1" s="1"/>
  <c r="U3606" i="1"/>
  <c r="V3606" i="1" s="1"/>
  <c r="R3604" i="1"/>
  <c r="X3604" i="1" s="1"/>
  <c r="Y3604" i="1" s="1"/>
  <c r="V3608" i="1"/>
  <c r="V3605" i="1"/>
  <c r="R3608" i="1"/>
  <c r="X3608" i="1" s="1"/>
  <c r="P3606" i="1"/>
  <c r="R3606" i="1" s="1"/>
  <c r="P3607" i="1"/>
  <c r="R3607" i="1" s="1"/>
  <c r="R3725" i="1" l="1"/>
  <c r="X3725" i="1" s="1"/>
  <c r="Y3725" i="1" s="1"/>
  <c r="R3617" i="1"/>
  <c r="X3617" i="1" s="1"/>
  <c r="Y3617" i="1" s="1"/>
  <c r="X3633" i="1"/>
  <c r="Y3633" i="1" s="1"/>
  <c r="R3618" i="1"/>
  <c r="X3618" i="1" s="1"/>
  <c r="Y3618" i="1" s="1"/>
  <c r="Q3626" i="1"/>
  <c r="R3626" i="1" s="1"/>
  <c r="X3626" i="1" s="1"/>
  <c r="Y3626" i="1" s="1"/>
  <c r="Q3713" i="1"/>
  <c r="R3713" i="1" s="1"/>
  <c r="X3713" i="1" s="1"/>
  <c r="Y3713" i="1" s="1"/>
  <c r="Q3701" i="1"/>
  <c r="R3701" i="1" s="1"/>
  <c r="X3701" i="1" s="1"/>
  <c r="Y3701" i="1" s="1"/>
  <c r="Q3650" i="1"/>
  <c r="R3650" i="1" s="1"/>
  <c r="X3650" i="1" s="1"/>
  <c r="Y3650" i="1" s="1"/>
  <c r="Q3726" i="1"/>
  <c r="R3726" i="1" s="1"/>
  <c r="X3726" i="1" s="1"/>
  <c r="Y3726" i="1" s="1"/>
  <c r="X3636" i="1"/>
  <c r="Y3636" i="1" s="1"/>
  <c r="X3624" i="1"/>
  <c r="Y3624" i="1" s="1"/>
  <c r="Q3661" i="1"/>
  <c r="R3661" i="1" s="1"/>
  <c r="X3661" i="1" s="1"/>
  <c r="Y3661" i="1" s="1"/>
  <c r="X3714" i="1"/>
  <c r="Y3714" i="1" s="1"/>
  <c r="X3614" i="1"/>
  <c r="Y3614" i="1" s="1"/>
  <c r="Q3704" i="1"/>
  <c r="R3704" i="1" s="1"/>
  <c r="X3704" i="1" s="1"/>
  <c r="Q3717" i="1"/>
  <c r="R3717" i="1" s="1"/>
  <c r="X3717" i="1" s="1"/>
  <c r="Y3717" i="1" s="1"/>
  <c r="Q3685" i="1"/>
  <c r="R3685" i="1" s="1"/>
  <c r="X3685" i="1" s="1"/>
  <c r="Y3685" i="1" s="1"/>
  <c r="Q3655" i="1"/>
  <c r="R3655" i="1" s="1"/>
  <c r="X3655" i="1" s="1"/>
  <c r="Y3655" i="1" s="1"/>
  <c r="Q3673" i="1"/>
  <c r="R3673" i="1" s="1"/>
  <c r="X3673" i="1" s="1"/>
  <c r="Y3673" i="1" s="1"/>
  <c r="Q3666" i="1"/>
  <c r="R3666" i="1" s="1"/>
  <c r="X3666" i="1" s="1"/>
  <c r="Y3666" i="1" s="1"/>
  <c r="Q3691" i="1"/>
  <c r="R3691" i="1" s="1"/>
  <c r="X3691" i="1" s="1"/>
  <c r="Y3691" i="1" s="1"/>
  <c r="Q3679" i="1"/>
  <c r="R3679" i="1" s="1"/>
  <c r="X3679" i="1" s="1"/>
  <c r="Y3679" i="1" s="1"/>
  <c r="Q3710" i="1"/>
  <c r="R3710" i="1" s="1"/>
  <c r="X3710" i="1" s="1"/>
  <c r="Y3710" i="1" s="1"/>
  <c r="Q3733" i="1"/>
  <c r="R3733" i="1" s="1"/>
  <c r="X3733" i="1" s="1"/>
  <c r="Y3733" i="1" s="1"/>
  <c r="Q3658" i="1"/>
  <c r="R3658" i="1" s="1"/>
  <c r="X3658" i="1" s="1"/>
  <c r="Q3698" i="1"/>
  <c r="R3698" i="1" s="1"/>
  <c r="X3698" i="1" s="1"/>
  <c r="Y3698" i="1" s="1"/>
  <c r="Q3721" i="1"/>
  <c r="R3721" i="1" s="1"/>
  <c r="X3721" i="1" s="1"/>
  <c r="Y3721" i="1" s="1"/>
  <c r="Q3646" i="1"/>
  <c r="R3646" i="1" s="1"/>
  <c r="X3646" i="1" s="1"/>
  <c r="Q3631" i="1"/>
  <c r="R3631" i="1" s="1"/>
  <c r="X3631" i="1" s="1"/>
  <c r="Y3631" i="1" s="1"/>
  <c r="Q3709" i="1"/>
  <c r="R3709" i="1" s="1"/>
  <c r="X3709" i="1" s="1"/>
  <c r="Y3709" i="1" s="1"/>
  <c r="Q3707" i="1"/>
  <c r="R3707" i="1" s="1"/>
  <c r="X3707" i="1" s="1"/>
  <c r="Y3707" i="1" s="1"/>
  <c r="Q3675" i="1"/>
  <c r="R3675" i="1" s="1"/>
  <c r="X3675" i="1" s="1"/>
  <c r="Y3675" i="1" s="1"/>
  <c r="Q3649" i="1"/>
  <c r="R3649" i="1" s="1"/>
  <c r="X3649" i="1" s="1"/>
  <c r="Y3649" i="1" s="1"/>
  <c r="Q3693" i="1"/>
  <c r="R3693" i="1" s="1"/>
  <c r="X3693" i="1" s="1"/>
  <c r="Y3693" i="1" s="1"/>
  <c r="Q3730" i="1"/>
  <c r="R3730" i="1" s="1"/>
  <c r="X3730" i="1" s="1"/>
  <c r="Q3718" i="1"/>
  <c r="R3718" i="1" s="1"/>
  <c r="X3718" i="1" s="1"/>
  <c r="Q3634" i="1"/>
  <c r="R3634" i="1" s="1"/>
  <c r="X3634" i="1" s="1"/>
  <c r="Q3619" i="1"/>
  <c r="R3619" i="1" s="1"/>
  <c r="X3619" i="1" s="1"/>
  <c r="Y3619" i="1" s="1"/>
  <c r="Q3630" i="1"/>
  <c r="R3630" i="1" s="1"/>
  <c r="X3630" i="1" s="1"/>
  <c r="Y3630" i="1" s="1"/>
  <c r="Q3664" i="1"/>
  <c r="R3664" i="1" s="1"/>
  <c r="X3664" i="1" s="1"/>
  <c r="Q3697" i="1"/>
  <c r="R3697" i="1" s="1"/>
  <c r="X3697" i="1" s="1"/>
  <c r="Y3697" i="1" s="1"/>
  <c r="Q3719" i="1"/>
  <c r="R3719" i="1" s="1"/>
  <c r="X3719" i="1" s="1"/>
  <c r="Y3719" i="1" s="1"/>
  <c r="Q3622" i="1"/>
  <c r="R3622" i="1" s="1"/>
  <c r="X3622" i="1" s="1"/>
  <c r="Y3622" i="1" s="1"/>
  <c r="Q3632" i="1"/>
  <c r="R3632" i="1" s="1"/>
  <c r="X3632" i="1" s="1"/>
  <c r="Q3652" i="1"/>
  <c r="R3652" i="1" s="1"/>
  <c r="Q3663" i="1"/>
  <c r="R3663" i="1" s="1"/>
  <c r="X3663" i="1" s="1"/>
  <c r="Q3648" i="1"/>
  <c r="R3648" i="1" s="1"/>
  <c r="X3648" i="1" s="1"/>
  <c r="Y3648" i="1" s="1"/>
  <c r="Q3705" i="1"/>
  <c r="R3705" i="1" s="1"/>
  <c r="X3705" i="1" s="1"/>
  <c r="Y3705" i="1" s="1"/>
  <c r="Q3706" i="1"/>
  <c r="R3706" i="1" s="1"/>
  <c r="X3706" i="1" s="1"/>
  <c r="Y3706" i="1" s="1"/>
  <c r="Q3659" i="1"/>
  <c r="R3659" i="1" s="1"/>
  <c r="X3659" i="1" s="1"/>
  <c r="Y3659" i="1" s="1"/>
  <c r="Q3620" i="1"/>
  <c r="R3620" i="1" s="1"/>
  <c r="X3620" i="1" s="1"/>
  <c r="Y3620" i="1" s="1"/>
  <c r="Q3708" i="1"/>
  <c r="R3708" i="1" s="1"/>
  <c r="X3708" i="1" s="1"/>
  <c r="Y3708" i="1" s="1"/>
  <c r="Q3732" i="1"/>
  <c r="R3732" i="1" s="1"/>
  <c r="X3732" i="1" s="1"/>
  <c r="Y3732" i="1" s="1"/>
  <c r="Q3640" i="1"/>
  <c r="R3640" i="1" s="1"/>
  <c r="X3640" i="1" s="1"/>
  <c r="Q3651" i="1"/>
  <c r="R3651" i="1" s="1"/>
  <c r="X3651" i="1" s="1"/>
  <c r="Y3651" i="1" s="1"/>
  <c r="Q3660" i="1"/>
  <c r="R3660" i="1" s="1"/>
  <c r="X3660" i="1" s="1"/>
  <c r="Y3660" i="1" s="1"/>
  <c r="Q3716" i="1"/>
  <c r="R3716" i="1" s="1"/>
  <c r="X3716" i="1" s="1"/>
  <c r="Q3635" i="1"/>
  <c r="R3635" i="1" s="1"/>
  <c r="X3635" i="1" s="1"/>
  <c r="Y3635" i="1" s="1"/>
  <c r="Q3628" i="1"/>
  <c r="R3628" i="1" s="1"/>
  <c r="X3628" i="1" s="1"/>
  <c r="Q3639" i="1"/>
  <c r="R3639" i="1" s="1"/>
  <c r="X3639" i="1" s="1"/>
  <c r="Q3729" i="1"/>
  <c r="R3729" i="1" s="1"/>
  <c r="X3729" i="1" s="1"/>
  <c r="Y3729" i="1" s="1"/>
  <c r="Q3736" i="1"/>
  <c r="R3736" i="1" s="1"/>
  <c r="X3736" i="1" s="1"/>
  <c r="Y3736" i="1" s="1"/>
  <c r="Q3616" i="1"/>
  <c r="R3616" i="1" s="1"/>
  <c r="Q3627" i="1"/>
  <c r="R3627" i="1" s="1"/>
  <c r="X3627" i="1" s="1"/>
  <c r="Y3627" i="1" s="1"/>
  <c r="Q3728" i="1"/>
  <c r="R3728" i="1" s="1"/>
  <c r="X3728" i="1" s="1"/>
  <c r="Y3728" i="1" s="1"/>
  <c r="Q3727" i="1"/>
  <c r="R3727" i="1" s="1"/>
  <c r="X3727" i="1" s="1"/>
  <c r="Y3727" i="1" s="1"/>
  <c r="Q3724" i="1"/>
  <c r="R3724" i="1" s="1"/>
  <c r="X3724" i="1" s="1"/>
  <c r="Y3724" i="1" s="1"/>
  <c r="Q3720" i="1"/>
  <c r="R3720" i="1" s="1"/>
  <c r="X3720" i="1" s="1"/>
  <c r="Y3720" i="1" s="1"/>
  <c r="Q3615" i="1"/>
  <c r="R3615" i="1" s="1"/>
  <c r="X3615" i="1" s="1"/>
  <c r="Y3615" i="1" s="1"/>
  <c r="Q3712" i="1"/>
  <c r="R3712" i="1" s="1"/>
  <c r="Q3735" i="1"/>
  <c r="R3735" i="1" s="1"/>
  <c r="X3735" i="1" s="1"/>
  <c r="Q3723" i="1"/>
  <c r="R3723" i="1" s="1"/>
  <c r="X3723" i="1" s="1"/>
  <c r="Q3734" i="1"/>
  <c r="R3734" i="1" s="1"/>
  <c r="X3734" i="1" s="1"/>
  <c r="Y3734" i="1" s="1"/>
  <c r="Q3647" i="1"/>
  <c r="R3647" i="1" s="1"/>
  <c r="X3647" i="1" s="1"/>
  <c r="Y3647" i="1" s="1"/>
  <c r="Q3711" i="1"/>
  <c r="R3711" i="1" s="1"/>
  <c r="X3711" i="1" s="1"/>
  <c r="Y3711" i="1" s="1"/>
  <c r="Q3722" i="1"/>
  <c r="R3722" i="1" s="1"/>
  <c r="X3722" i="1" s="1"/>
  <c r="Y3722" i="1" s="1"/>
  <c r="R3690" i="1"/>
  <c r="X3690" i="1" s="1"/>
  <c r="Y3690" i="1" s="1"/>
  <c r="Q3681" i="1"/>
  <c r="R3681" i="1" s="1"/>
  <c r="X3681" i="1" s="1"/>
  <c r="Y3681" i="1" s="1"/>
  <c r="X3642" i="1"/>
  <c r="Y3642" i="1" s="1"/>
  <c r="Q3671" i="1"/>
  <c r="R3671" i="1" s="1"/>
  <c r="X3671" i="1" s="1"/>
  <c r="Y3671" i="1" s="1"/>
  <c r="R3715" i="1"/>
  <c r="X3715" i="1" s="1"/>
  <c r="Y3715" i="1" s="1"/>
  <c r="Q3689" i="1"/>
  <c r="R3689" i="1" s="1"/>
  <c r="X3689" i="1" s="1"/>
  <c r="Y3689" i="1" s="1"/>
  <c r="Q3653" i="1"/>
  <c r="R3653" i="1" s="1"/>
  <c r="X3653" i="1" s="1"/>
  <c r="Y3653" i="1" s="1"/>
  <c r="V3729" i="1"/>
  <c r="V3666" i="1"/>
  <c r="V3665" i="1"/>
  <c r="X3665" i="1"/>
  <c r="Y3665" i="1" s="1"/>
  <c r="Y3644" i="1"/>
  <c r="V3689" i="1"/>
  <c r="X3669" i="1"/>
  <c r="Y3669" i="1" s="1"/>
  <c r="V3669" i="1"/>
  <c r="V3677" i="1"/>
  <c r="X3677" i="1"/>
  <c r="Y3677" i="1" s="1"/>
  <c r="V3681" i="1"/>
  <c r="V3696" i="1"/>
  <c r="X3696" i="1"/>
  <c r="Y3696" i="1" s="1"/>
  <c r="V3674" i="1"/>
  <c r="X3674" i="1"/>
  <c r="Y3674" i="1" s="1"/>
  <c r="V3671" i="1"/>
  <c r="X3668" i="1"/>
  <c r="Y3668" i="1" s="1"/>
  <c r="V3675" i="1"/>
  <c r="X3670" i="1"/>
  <c r="Y3670" i="1" s="1"/>
  <c r="V3670" i="1"/>
  <c r="V3684" i="1"/>
  <c r="X3684" i="1"/>
  <c r="Y3684" i="1" s="1"/>
  <c r="X3683" i="1"/>
  <c r="Y3683" i="1" s="1"/>
  <c r="V3683" i="1"/>
  <c r="Y3656" i="1"/>
  <c r="V3679" i="1"/>
  <c r="X3678" i="1"/>
  <c r="Y3678" i="1" s="1"/>
  <c r="V3678" i="1"/>
  <c r="X3695" i="1"/>
  <c r="Y3695" i="1" s="1"/>
  <c r="V3695" i="1"/>
  <c r="V3672" i="1"/>
  <c r="X3672" i="1"/>
  <c r="Y3672" i="1" s="1"/>
  <c r="X3610" i="1"/>
  <c r="Y3610" i="1" s="1"/>
  <c r="V3685" i="1"/>
  <c r="X3680" i="1"/>
  <c r="Y3680" i="1" s="1"/>
  <c r="V3680" i="1"/>
  <c r="V3676" i="1"/>
  <c r="X3676" i="1"/>
  <c r="Y3676" i="1" s="1"/>
  <c r="V3686" i="1"/>
  <c r="X3686" i="1"/>
  <c r="Y3686" i="1" s="1"/>
  <c r="V3693" i="1"/>
  <c r="V3687" i="1"/>
  <c r="X3687" i="1"/>
  <c r="Y3687" i="1" s="1"/>
  <c r="V3690" i="1"/>
  <c r="V3691" i="1"/>
  <c r="X3682" i="1"/>
  <c r="Y3682" i="1" s="1"/>
  <c r="V3682" i="1"/>
  <c r="X3694" i="1"/>
  <c r="Y3694" i="1" s="1"/>
  <c r="V3694" i="1"/>
  <c r="X3692" i="1"/>
  <c r="Y3692" i="1" s="1"/>
  <c r="V3692" i="1"/>
  <c r="V3688" i="1"/>
  <c r="X3688" i="1"/>
  <c r="Y3688" i="1" s="1"/>
  <c r="V3673" i="1"/>
  <c r="X3699" i="1"/>
  <c r="Y3699" i="1" s="1"/>
  <c r="X3611" i="1"/>
  <c r="Y3611" i="1" s="1"/>
  <c r="X3609" i="1"/>
  <c r="Y3609" i="1" s="1"/>
  <c r="X3606" i="1"/>
  <c r="Y3606" i="1" s="1"/>
  <c r="Y3608" i="1"/>
  <c r="X3607" i="1"/>
  <c r="Y3607" i="1" s="1"/>
  <c r="Y3658" i="1" l="1"/>
  <c r="Y3664" i="1"/>
  <c r="Y3716" i="1"/>
  <c r="Y3704" i="1"/>
  <c r="Y3628" i="1"/>
  <c r="Y3663" i="1"/>
  <c r="Y3730" i="1"/>
  <c r="Y3639" i="1"/>
  <c r="Y3640" i="1"/>
  <c r="Y3634" i="1"/>
  <c r="Y3646" i="1"/>
  <c r="Y3723" i="1"/>
  <c r="Y3632" i="1"/>
  <c r="Y3735" i="1"/>
  <c r="X3712" i="1"/>
  <c r="Y3712" i="1" s="1"/>
  <c r="X3616" i="1"/>
  <c r="Y3616" i="1" s="1"/>
  <c r="X3652" i="1"/>
  <c r="Y3652" i="1" s="1"/>
  <c r="Y3718" i="1"/>
  <c r="O3504" i="1"/>
  <c r="P3504" i="1" s="1"/>
  <c r="O3505" i="1"/>
  <c r="P3505" i="1" s="1"/>
  <c r="O3506" i="1"/>
  <c r="P3506" i="1" s="1"/>
  <c r="O3507" i="1"/>
  <c r="P3507" i="1" s="1"/>
  <c r="O3508" i="1"/>
  <c r="P3508" i="1" s="1"/>
  <c r="O3509" i="1"/>
  <c r="P3509" i="1" s="1"/>
  <c r="O3510" i="1"/>
  <c r="P3510" i="1" s="1"/>
  <c r="O3511" i="1"/>
  <c r="P3511" i="1" s="1"/>
  <c r="O3512" i="1"/>
  <c r="P3512" i="1" s="1"/>
  <c r="O3513" i="1"/>
  <c r="P3513" i="1" s="1"/>
  <c r="O3514" i="1"/>
  <c r="P3514" i="1" s="1"/>
  <c r="O3515" i="1"/>
  <c r="P3515" i="1" s="1"/>
  <c r="O3516" i="1"/>
  <c r="P3516" i="1" s="1"/>
  <c r="O3517" i="1"/>
  <c r="P3517" i="1" s="1"/>
  <c r="O3518" i="1"/>
  <c r="P3518" i="1" s="1"/>
  <c r="O3519" i="1"/>
  <c r="P3519" i="1" s="1"/>
  <c r="O3520" i="1"/>
  <c r="P3520" i="1" s="1"/>
  <c r="O3521" i="1"/>
  <c r="P3521" i="1" s="1"/>
  <c r="O3522" i="1"/>
  <c r="P3522" i="1" s="1"/>
  <c r="O3523" i="1"/>
  <c r="P3523" i="1" s="1"/>
  <c r="O3524" i="1"/>
  <c r="P3524" i="1" s="1"/>
  <c r="O3525" i="1"/>
  <c r="P3525" i="1" s="1"/>
  <c r="O3526" i="1"/>
  <c r="P3526" i="1" s="1"/>
  <c r="O3527" i="1"/>
  <c r="P3527" i="1" s="1"/>
  <c r="O3528" i="1"/>
  <c r="P3528" i="1" s="1"/>
  <c r="O3529" i="1"/>
  <c r="P3529" i="1" s="1"/>
  <c r="O3530" i="1"/>
  <c r="P3530" i="1" s="1"/>
  <c r="O3531" i="1"/>
  <c r="P3531" i="1" s="1"/>
  <c r="O3532" i="1"/>
  <c r="P3532" i="1" s="1"/>
  <c r="O3533" i="1"/>
  <c r="P3533" i="1" s="1"/>
  <c r="O3534" i="1"/>
  <c r="P3534" i="1" s="1"/>
  <c r="O3535" i="1"/>
  <c r="P3535" i="1" s="1"/>
  <c r="O3536" i="1"/>
  <c r="P3536" i="1" s="1"/>
  <c r="O3537" i="1"/>
  <c r="P3537" i="1" s="1"/>
  <c r="O3538" i="1"/>
  <c r="P3538" i="1" s="1"/>
  <c r="O3539" i="1"/>
  <c r="P3539" i="1" s="1"/>
  <c r="O3540" i="1"/>
  <c r="P3540" i="1" s="1"/>
  <c r="O3541" i="1"/>
  <c r="P3541" i="1" s="1"/>
  <c r="O3542" i="1"/>
  <c r="P3542" i="1" s="1"/>
  <c r="O3543" i="1"/>
  <c r="P3543" i="1" s="1"/>
  <c r="O3544" i="1"/>
  <c r="P3544" i="1" s="1"/>
  <c r="O3545" i="1"/>
  <c r="P3545" i="1" s="1"/>
  <c r="O3546" i="1"/>
  <c r="P3546" i="1" s="1"/>
  <c r="O3547" i="1"/>
  <c r="P3547" i="1" s="1"/>
  <c r="O3548" i="1"/>
  <c r="P3548" i="1" s="1"/>
  <c r="O3549" i="1"/>
  <c r="P3549" i="1" s="1"/>
  <c r="O3550" i="1"/>
  <c r="P3550" i="1" s="1"/>
  <c r="O3551" i="1"/>
  <c r="P3551" i="1" s="1"/>
  <c r="O3552" i="1"/>
  <c r="P3552" i="1" s="1"/>
  <c r="O3553" i="1"/>
  <c r="P3553" i="1" s="1"/>
  <c r="O3554" i="1"/>
  <c r="P3554" i="1" s="1"/>
  <c r="O3555" i="1"/>
  <c r="P3555" i="1" s="1"/>
  <c r="O3556" i="1"/>
  <c r="P3556" i="1" s="1"/>
  <c r="O3557" i="1"/>
  <c r="P3557" i="1" s="1"/>
  <c r="O3558" i="1"/>
  <c r="P3558" i="1" s="1"/>
  <c r="O3559" i="1"/>
  <c r="P3559" i="1" s="1"/>
  <c r="O3560" i="1"/>
  <c r="P3560" i="1" s="1"/>
  <c r="O3561" i="1"/>
  <c r="P3561" i="1" s="1"/>
  <c r="O3562" i="1"/>
  <c r="P3562" i="1" s="1"/>
  <c r="O3563" i="1"/>
  <c r="P3563" i="1" s="1"/>
  <c r="O3564" i="1"/>
  <c r="P3564" i="1" s="1"/>
  <c r="O3565" i="1"/>
  <c r="P3565" i="1" s="1"/>
  <c r="O3566" i="1"/>
  <c r="P3566" i="1" s="1"/>
  <c r="O3567" i="1"/>
  <c r="P3567" i="1" s="1"/>
  <c r="O3568" i="1"/>
  <c r="P3568" i="1" s="1"/>
  <c r="O3569" i="1"/>
  <c r="P3569" i="1" s="1"/>
  <c r="O3570" i="1"/>
  <c r="P3570" i="1" s="1"/>
  <c r="O3571" i="1"/>
  <c r="P3571" i="1" s="1"/>
  <c r="O3572" i="1"/>
  <c r="P3572" i="1" s="1"/>
  <c r="O3573" i="1"/>
  <c r="P3573" i="1" s="1"/>
  <c r="O3574" i="1"/>
  <c r="P3574" i="1" s="1"/>
  <c r="O3575" i="1"/>
  <c r="P3575" i="1" s="1"/>
  <c r="O3576" i="1"/>
  <c r="P3576" i="1" s="1"/>
  <c r="O3577" i="1"/>
  <c r="P3577" i="1" s="1"/>
  <c r="O3578" i="1"/>
  <c r="P3578" i="1" s="1"/>
  <c r="O3579" i="1"/>
  <c r="P3579" i="1" s="1"/>
  <c r="O3580" i="1"/>
  <c r="P3580" i="1" s="1"/>
  <c r="O3581" i="1"/>
  <c r="P3581" i="1" s="1"/>
  <c r="O3582" i="1"/>
  <c r="P3582" i="1" s="1"/>
  <c r="O3583" i="1"/>
  <c r="P3583" i="1" s="1"/>
  <c r="O3584" i="1"/>
  <c r="P3584" i="1" s="1"/>
  <c r="O3585" i="1"/>
  <c r="P3585" i="1" s="1"/>
  <c r="O3586" i="1"/>
  <c r="P3586" i="1" s="1"/>
  <c r="O3587" i="1"/>
  <c r="P3587" i="1" s="1"/>
  <c r="O3588" i="1"/>
  <c r="P3588" i="1" s="1"/>
  <c r="O3589" i="1"/>
  <c r="P3589" i="1" s="1"/>
  <c r="O3590" i="1"/>
  <c r="P3590" i="1" s="1"/>
  <c r="O3591" i="1"/>
  <c r="P3591" i="1" s="1"/>
  <c r="O3592" i="1"/>
  <c r="P3592" i="1" s="1"/>
  <c r="O3593" i="1"/>
  <c r="P3593" i="1" s="1"/>
  <c r="O3594" i="1"/>
  <c r="P3594" i="1" s="1"/>
  <c r="O3595" i="1"/>
  <c r="P3595" i="1" s="1"/>
  <c r="O3596" i="1"/>
  <c r="P3596" i="1" s="1"/>
  <c r="Q3596" i="1" s="1"/>
  <c r="O3597" i="1"/>
  <c r="P3597" i="1" s="1"/>
  <c r="O3598" i="1"/>
  <c r="P3598" i="1" s="1"/>
  <c r="O3599" i="1"/>
  <c r="P3599" i="1" s="1"/>
  <c r="O3600" i="1"/>
  <c r="P3600" i="1" s="1"/>
  <c r="O3601" i="1"/>
  <c r="P3601" i="1" s="1"/>
  <c r="O3602" i="1"/>
  <c r="P3602" i="1" s="1"/>
  <c r="O3603" i="1"/>
  <c r="P3603" i="1" s="1"/>
  <c r="U3505" i="1"/>
  <c r="V3505" i="1" s="1"/>
  <c r="U3508" i="1"/>
  <c r="U3510" i="1"/>
  <c r="U3511" i="1"/>
  <c r="U3513" i="1"/>
  <c r="U3514" i="1"/>
  <c r="U3515" i="1"/>
  <c r="V3515" i="1" s="1"/>
  <c r="U3518" i="1"/>
  <c r="V3518" i="1" s="1"/>
  <c r="U3519" i="1"/>
  <c r="V3519" i="1" s="1"/>
  <c r="U3520" i="1"/>
  <c r="U3522" i="1"/>
  <c r="U3523" i="1"/>
  <c r="U3524" i="1"/>
  <c r="U3525" i="1"/>
  <c r="U3526" i="1"/>
  <c r="U3527" i="1"/>
  <c r="V3527" i="1" s="1"/>
  <c r="U3529" i="1"/>
  <c r="V3529" i="1" s="1"/>
  <c r="U3532" i="1"/>
  <c r="U3534" i="1"/>
  <c r="U3535" i="1"/>
  <c r="U3537" i="1"/>
  <c r="U3538" i="1"/>
  <c r="U3542" i="1"/>
  <c r="V3542" i="1" s="1"/>
  <c r="U3543" i="1"/>
  <c r="V3543" i="1" s="1"/>
  <c r="U3544" i="1"/>
  <c r="U3545" i="1"/>
  <c r="V3545" i="1" s="1"/>
  <c r="U3546" i="1"/>
  <c r="U3547" i="1"/>
  <c r="U3548" i="1"/>
  <c r="U3549" i="1"/>
  <c r="U3550" i="1"/>
  <c r="U3551" i="1"/>
  <c r="V3551" i="1" s="1"/>
  <c r="U3553" i="1"/>
  <c r="V3553" i="1" s="1"/>
  <c r="U3556" i="1"/>
  <c r="U3557" i="1"/>
  <c r="V3557" i="1" s="1"/>
  <c r="U3558" i="1"/>
  <c r="U3559" i="1"/>
  <c r="U3561" i="1"/>
  <c r="U3562" i="1"/>
  <c r="U3563" i="1"/>
  <c r="V3563" i="1" s="1"/>
  <c r="U3568" i="1"/>
  <c r="U3569" i="1"/>
  <c r="V3569" i="1" s="1"/>
  <c r="U3570" i="1"/>
  <c r="U3571" i="1"/>
  <c r="U3572" i="1"/>
  <c r="U3573" i="1"/>
  <c r="U3574" i="1"/>
  <c r="U3577" i="1"/>
  <c r="V3577" i="1" s="1"/>
  <c r="U3578" i="1"/>
  <c r="V3578" i="1" s="1"/>
  <c r="U3579" i="1"/>
  <c r="V3579" i="1" s="1"/>
  <c r="U3580" i="1"/>
  <c r="U3581" i="1"/>
  <c r="V3581" i="1" s="1"/>
  <c r="U3582" i="1"/>
  <c r="U3583" i="1"/>
  <c r="U3585" i="1"/>
  <c r="U3586" i="1"/>
  <c r="U3591" i="1"/>
  <c r="V3591" i="1" s="1"/>
  <c r="U3592" i="1"/>
  <c r="U3594" i="1"/>
  <c r="U3595" i="1"/>
  <c r="U3596" i="1"/>
  <c r="U3597" i="1"/>
  <c r="U3598" i="1"/>
  <c r="U3599" i="1"/>
  <c r="V3599" i="1" s="1"/>
  <c r="U3601" i="1"/>
  <c r="V3601" i="1" s="1"/>
  <c r="Q3522" i="1" l="1"/>
  <c r="R3522" i="1" s="1"/>
  <c r="X3522" i="1" s="1"/>
  <c r="Y3522" i="1" s="1"/>
  <c r="Q3548" i="1"/>
  <c r="R3548" i="1" s="1"/>
  <c r="X3548" i="1" s="1"/>
  <c r="Y3548" i="1" s="1"/>
  <c r="Q3506" i="1"/>
  <c r="R3506" i="1" s="1"/>
  <c r="Q3566" i="1"/>
  <c r="R3566" i="1" s="1"/>
  <c r="Q3539" i="1"/>
  <c r="R3539" i="1" s="1"/>
  <c r="Q3570" i="1"/>
  <c r="R3570" i="1" s="1"/>
  <c r="X3570" i="1" s="1"/>
  <c r="Y3570" i="1" s="1"/>
  <c r="Q3564" i="1"/>
  <c r="R3564" i="1" s="1"/>
  <c r="Q3558" i="1"/>
  <c r="Q3516" i="1"/>
  <c r="R3516" i="1" s="1"/>
  <c r="Q3587" i="1"/>
  <c r="R3587" i="1" s="1"/>
  <c r="Q3538" i="1"/>
  <c r="R3538" i="1" s="1"/>
  <c r="X3538" i="1" s="1"/>
  <c r="Y3538" i="1" s="1"/>
  <c r="Q3594" i="1"/>
  <c r="R3594" i="1" s="1"/>
  <c r="X3594" i="1" s="1"/>
  <c r="Y3594" i="1" s="1"/>
  <c r="Q3510" i="1"/>
  <c r="R3510" i="1" s="1"/>
  <c r="X3510" i="1" s="1"/>
  <c r="Y3510" i="1" s="1"/>
  <c r="Q3597" i="1"/>
  <c r="R3597" i="1" s="1"/>
  <c r="X3597" i="1" s="1"/>
  <c r="Y3597" i="1" s="1"/>
  <c r="Q3512" i="1"/>
  <c r="R3512" i="1" s="1"/>
  <c r="Q3555" i="1"/>
  <c r="R3555" i="1" s="1"/>
  <c r="Q3602" i="1"/>
  <c r="R3602" i="1" s="1"/>
  <c r="Q3542" i="1"/>
  <c r="R3542" i="1" s="1"/>
  <c r="X3542" i="1" s="1"/>
  <c r="Y3542" i="1" s="1"/>
  <c r="Q3590" i="1"/>
  <c r="R3590" i="1" s="1"/>
  <c r="Q3530" i="1"/>
  <c r="R3530" i="1" s="1"/>
  <c r="Q3578" i="1"/>
  <c r="R3578" i="1" s="1"/>
  <c r="X3578" i="1" s="1"/>
  <c r="Y3578" i="1" s="1"/>
  <c r="Q3598" i="1"/>
  <c r="R3598" i="1" s="1"/>
  <c r="X3598" i="1" s="1"/>
  <c r="Q3541" i="1"/>
  <c r="R3541" i="1" s="1"/>
  <c r="Q3575" i="1"/>
  <c r="R3575" i="1" s="1"/>
  <c r="Q3588" i="1"/>
  <c r="R3588" i="1" s="1"/>
  <c r="Q3505" i="1"/>
  <c r="R3505" i="1" s="1"/>
  <c r="X3505" i="1" s="1"/>
  <c r="Y3505" i="1" s="1"/>
  <c r="Q3584" i="1"/>
  <c r="R3584" i="1" s="1"/>
  <c r="Q3540" i="1"/>
  <c r="R3540" i="1" s="1"/>
  <c r="Q3536" i="1"/>
  <c r="R3536" i="1" s="1"/>
  <c r="Q3599" i="1"/>
  <c r="R3599" i="1" s="1"/>
  <c r="X3599" i="1" s="1"/>
  <c r="Y3599" i="1" s="1"/>
  <c r="Q3553" i="1"/>
  <c r="R3553" i="1" s="1"/>
  <c r="X3553" i="1" s="1"/>
  <c r="Y3553" i="1" s="1"/>
  <c r="Q3563" i="1"/>
  <c r="R3563" i="1" s="1"/>
  <c r="X3563" i="1" s="1"/>
  <c r="Y3563" i="1" s="1"/>
  <c r="Q3554" i="1"/>
  <c r="R3554" i="1" s="1"/>
  <c r="Q3527" i="1"/>
  <c r="R3527" i="1" s="1"/>
  <c r="X3527" i="1" s="1"/>
  <c r="Y3527" i="1" s="1"/>
  <c r="Q3551" i="1"/>
  <c r="R3551" i="1" s="1"/>
  <c r="X3551" i="1" s="1"/>
  <c r="Y3551" i="1" s="1"/>
  <c r="Q3518" i="1"/>
  <c r="R3518" i="1" s="1"/>
  <c r="X3518" i="1" s="1"/>
  <c r="Y3518" i="1" s="1"/>
  <c r="Q3577" i="1"/>
  <c r="R3577" i="1" s="1"/>
  <c r="X3577" i="1" s="1"/>
  <c r="Q3546" i="1"/>
  <c r="R3546" i="1" s="1"/>
  <c r="X3546" i="1" s="1"/>
  <c r="Y3546" i="1" s="1"/>
  <c r="Q3515" i="1"/>
  <c r="R3515" i="1" s="1"/>
  <c r="X3515" i="1" s="1"/>
  <c r="Y3515" i="1" s="1"/>
  <c r="Q3589" i="1"/>
  <c r="R3589" i="1" s="1"/>
  <c r="Q3549" i="1"/>
  <c r="R3549" i="1" s="1"/>
  <c r="X3549" i="1" s="1"/>
  <c r="Y3549" i="1" s="1"/>
  <c r="Q3603" i="1"/>
  <c r="R3603" i="1" s="1"/>
  <c r="Q3586" i="1"/>
  <c r="R3586" i="1" s="1"/>
  <c r="X3586" i="1" s="1"/>
  <c r="Y3586" i="1" s="1"/>
  <c r="Q3524" i="1"/>
  <c r="R3524" i="1" s="1"/>
  <c r="X3524" i="1" s="1"/>
  <c r="Y3524" i="1" s="1"/>
  <c r="Q3526" i="1"/>
  <c r="R3526" i="1" s="1"/>
  <c r="X3526" i="1" s="1"/>
  <c r="Q3525" i="1"/>
  <c r="R3525" i="1" s="1"/>
  <c r="X3525" i="1" s="1"/>
  <c r="Y3525" i="1" s="1"/>
  <c r="Q3601" i="1"/>
  <c r="R3601" i="1" s="1"/>
  <c r="X3601" i="1" s="1"/>
  <c r="Y3601" i="1" s="1"/>
  <c r="Q3579" i="1"/>
  <c r="R3579" i="1" s="1"/>
  <c r="X3579" i="1" s="1"/>
  <c r="Y3579" i="1" s="1"/>
  <c r="Q3560" i="1"/>
  <c r="R3560" i="1" s="1"/>
  <c r="Q3562" i="1"/>
  <c r="R3562" i="1" s="1"/>
  <c r="X3562" i="1" s="1"/>
  <c r="Y3562" i="1" s="1"/>
  <c r="Q3573" i="1"/>
  <c r="R3573" i="1" s="1"/>
  <c r="X3573" i="1" s="1"/>
  <c r="Y3573" i="1" s="1"/>
  <c r="Q3514" i="1"/>
  <c r="R3514" i="1" s="1"/>
  <c r="X3514" i="1" s="1"/>
  <c r="Y3514" i="1" s="1"/>
  <c r="Q3574" i="1"/>
  <c r="R3574" i="1" s="1"/>
  <c r="X3574" i="1" s="1"/>
  <c r="Y3574" i="1" s="1"/>
  <c r="Q3531" i="1"/>
  <c r="R3531" i="1" s="1"/>
  <c r="Q3572" i="1"/>
  <c r="R3572" i="1" s="1"/>
  <c r="X3572" i="1" s="1"/>
  <c r="Y3572" i="1" s="1"/>
  <c r="Q3550" i="1"/>
  <c r="R3550" i="1" s="1"/>
  <c r="X3550" i="1" s="1"/>
  <c r="Y3550" i="1" s="1"/>
  <c r="Q3529" i="1"/>
  <c r="R3529" i="1" s="1"/>
  <c r="X3529" i="1" s="1"/>
  <c r="Y3529" i="1" s="1"/>
  <c r="Q3507" i="1"/>
  <c r="R3507" i="1" s="1"/>
  <c r="Q3600" i="1"/>
  <c r="R3600" i="1" s="1"/>
  <c r="Q3585" i="1"/>
  <c r="R3585" i="1" s="1"/>
  <c r="X3585" i="1" s="1"/>
  <c r="Y3585" i="1" s="1"/>
  <c r="Q3567" i="1"/>
  <c r="R3567" i="1" s="1"/>
  <c r="Q3552" i="1"/>
  <c r="R3552" i="1" s="1"/>
  <c r="Q3537" i="1"/>
  <c r="R3537" i="1" s="1"/>
  <c r="X3537" i="1" s="1"/>
  <c r="Y3537" i="1" s="1"/>
  <c r="Q3519" i="1"/>
  <c r="R3519" i="1" s="1"/>
  <c r="X3519" i="1" s="1"/>
  <c r="Y3519" i="1" s="1"/>
  <c r="Q3504" i="1"/>
  <c r="R3504" i="1" s="1"/>
  <c r="Q3582" i="1"/>
  <c r="R3582" i="1" s="1"/>
  <c r="X3582" i="1" s="1"/>
  <c r="Y3582" i="1" s="1"/>
  <c r="Q3565" i="1"/>
  <c r="R3565" i="1" s="1"/>
  <c r="Q3534" i="1"/>
  <c r="R3534" i="1" s="1"/>
  <c r="X3534" i="1" s="1"/>
  <c r="Y3534" i="1" s="1"/>
  <c r="Q3517" i="1"/>
  <c r="R3517" i="1" s="1"/>
  <c r="Q3591" i="1"/>
  <c r="R3591" i="1" s="1"/>
  <c r="X3591" i="1" s="1"/>
  <c r="Y3591" i="1" s="1"/>
  <c r="Q3576" i="1"/>
  <c r="R3576" i="1" s="1"/>
  <c r="Q3561" i="1"/>
  <c r="R3561" i="1" s="1"/>
  <c r="X3561" i="1" s="1"/>
  <c r="Y3561" i="1" s="1"/>
  <c r="Q3543" i="1"/>
  <c r="R3543" i="1" s="1"/>
  <c r="X3543" i="1" s="1"/>
  <c r="Y3543" i="1" s="1"/>
  <c r="Q3528" i="1"/>
  <c r="R3528" i="1" s="1"/>
  <c r="Q3513" i="1"/>
  <c r="R3513" i="1" s="1"/>
  <c r="X3513" i="1" s="1"/>
  <c r="Y3513" i="1" s="1"/>
  <c r="Q3595" i="1"/>
  <c r="R3595" i="1" s="1"/>
  <c r="X3595" i="1" s="1"/>
  <c r="Y3595" i="1" s="1"/>
  <c r="Q3583" i="1"/>
  <c r="R3583" i="1" s="1"/>
  <c r="X3583" i="1" s="1"/>
  <c r="Y3583" i="1" s="1"/>
  <c r="Q3571" i="1"/>
  <c r="R3571" i="1" s="1"/>
  <c r="X3571" i="1" s="1"/>
  <c r="Y3571" i="1" s="1"/>
  <c r="Q3559" i="1"/>
  <c r="R3559" i="1" s="1"/>
  <c r="X3559" i="1" s="1"/>
  <c r="Y3559" i="1" s="1"/>
  <c r="Q3547" i="1"/>
  <c r="R3547" i="1" s="1"/>
  <c r="X3547" i="1" s="1"/>
  <c r="Y3547" i="1" s="1"/>
  <c r="Q3535" i="1"/>
  <c r="R3535" i="1" s="1"/>
  <c r="X3535" i="1" s="1"/>
  <c r="Y3535" i="1" s="1"/>
  <c r="Q3523" i="1"/>
  <c r="R3523" i="1" s="1"/>
  <c r="X3523" i="1" s="1"/>
  <c r="Y3523" i="1" s="1"/>
  <c r="Q3511" i="1"/>
  <c r="R3511" i="1" s="1"/>
  <c r="X3511" i="1" s="1"/>
  <c r="Y3511" i="1" s="1"/>
  <c r="Q3593" i="1"/>
  <c r="R3593" i="1" s="1"/>
  <c r="Q3581" i="1"/>
  <c r="R3581" i="1" s="1"/>
  <c r="X3581" i="1" s="1"/>
  <c r="Y3581" i="1" s="1"/>
  <c r="Q3569" i="1"/>
  <c r="R3569" i="1" s="1"/>
  <c r="X3569" i="1" s="1"/>
  <c r="Y3569" i="1" s="1"/>
  <c r="Q3557" i="1"/>
  <c r="R3557" i="1" s="1"/>
  <c r="X3557" i="1" s="1"/>
  <c r="Y3557" i="1" s="1"/>
  <c r="Q3545" i="1"/>
  <c r="R3545" i="1" s="1"/>
  <c r="X3545" i="1" s="1"/>
  <c r="Y3545" i="1" s="1"/>
  <c r="Q3533" i="1"/>
  <c r="R3533" i="1" s="1"/>
  <c r="Q3521" i="1"/>
  <c r="R3521" i="1" s="1"/>
  <c r="Q3509" i="1"/>
  <c r="R3509" i="1" s="1"/>
  <c r="Q3592" i="1"/>
  <c r="R3592" i="1" s="1"/>
  <c r="X3592" i="1" s="1"/>
  <c r="Y3592" i="1" s="1"/>
  <c r="Q3580" i="1"/>
  <c r="R3580" i="1" s="1"/>
  <c r="X3580" i="1" s="1"/>
  <c r="Y3580" i="1" s="1"/>
  <c r="Q3568" i="1"/>
  <c r="R3568" i="1" s="1"/>
  <c r="X3568" i="1" s="1"/>
  <c r="Y3568" i="1" s="1"/>
  <c r="Q3556" i="1"/>
  <c r="R3556" i="1" s="1"/>
  <c r="X3556" i="1" s="1"/>
  <c r="Y3556" i="1" s="1"/>
  <c r="Q3544" i="1"/>
  <c r="R3544" i="1" s="1"/>
  <c r="X3544" i="1" s="1"/>
  <c r="Y3544" i="1" s="1"/>
  <c r="Q3532" i="1"/>
  <c r="R3532" i="1" s="1"/>
  <c r="X3532" i="1" s="1"/>
  <c r="Y3532" i="1" s="1"/>
  <c r="Q3520" i="1"/>
  <c r="R3520" i="1" s="1"/>
  <c r="X3520" i="1" s="1"/>
  <c r="Y3520" i="1" s="1"/>
  <c r="Q3508" i="1"/>
  <c r="R3508" i="1" s="1"/>
  <c r="X3508" i="1" s="1"/>
  <c r="Y3508" i="1" s="1"/>
  <c r="U3521" i="1"/>
  <c r="V3521" i="1" s="1"/>
  <c r="U3509" i="1"/>
  <c r="V3509" i="1" s="1"/>
  <c r="U3575" i="1"/>
  <c r="V3575" i="1" s="1"/>
  <c r="U3533" i="1"/>
  <c r="V3533" i="1" s="1"/>
  <c r="U3566" i="1"/>
  <c r="V3566" i="1" s="1"/>
  <c r="U3593" i="1"/>
  <c r="V3593" i="1" s="1"/>
  <c r="U3536" i="1"/>
  <c r="V3536" i="1" s="1"/>
  <c r="U3530" i="1"/>
  <c r="V3530" i="1" s="1"/>
  <c r="U3602" i="1"/>
  <c r="V3602" i="1" s="1"/>
  <c r="U3590" i="1"/>
  <c r="V3590" i="1" s="1"/>
  <c r="U3506" i="1"/>
  <c r="V3506" i="1" s="1"/>
  <c r="U3554" i="1"/>
  <c r="V3554" i="1" s="1"/>
  <c r="R3558" i="1"/>
  <c r="X3558" i="1" s="1"/>
  <c r="Y3558" i="1" s="1"/>
  <c r="U3531" i="1"/>
  <c r="V3531" i="1" s="1"/>
  <c r="U3567" i="1"/>
  <c r="V3567" i="1" s="1"/>
  <c r="U3603" i="1"/>
  <c r="V3603" i="1" s="1"/>
  <c r="U3560" i="1"/>
  <c r="V3560" i="1" s="1"/>
  <c r="U3555" i="1"/>
  <c r="V3555" i="1" s="1"/>
  <c r="U3584" i="1"/>
  <c r="V3584" i="1" s="1"/>
  <c r="U3512" i="1"/>
  <c r="V3512" i="1" s="1"/>
  <c r="U3507" i="1"/>
  <c r="V3507" i="1" s="1"/>
  <c r="U3589" i="1"/>
  <c r="V3589" i="1" s="1"/>
  <c r="U3565" i="1"/>
  <c r="V3565" i="1" s="1"/>
  <c r="U3541" i="1"/>
  <c r="V3541" i="1" s="1"/>
  <c r="U3517" i="1"/>
  <c r="V3517" i="1" s="1"/>
  <c r="R3596" i="1"/>
  <c r="X3596" i="1" s="1"/>
  <c r="Y3596" i="1" s="1"/>
  <c r="U3587" i="1"/>
  <c r="V3587" i="1" s="1"/>
  <c r="U3539" i="1"/>
  <c r="V3539" i="1" s="1"/>
  <c r="V3598" i="1"/>
  <c r="V3574" i="1"/>
  <c r="V3550" i="1"/>
  <c r="V3526" i="1"/>
  <c r="V3586" i="1"/>
  <c r="V3562" i="1"/>
  <c r="V3538" i="1"/>
  <c r="V3514" i="1"/>
  <c r="V3597" i="1"/>
  <c r="V3585" i="1"/>
  <c r="V3573" i="1"/>
  <c r="V3561" i="1"/>
  <c r="V3549" i="1"/>
  <c r="V3537" i="1"/>
  <c r="V3525" i="1"/>
  <c r="V3513" i="1"/>
  <c r="V3595" i="1"/>
  <c r="V3583" i="1"/>
  <c r="V3571" i="1"/>
  <c r="V3559" i="1"/>
  <c r="V3547" i="1"/>
  <c r="V3535" i="1"/>
  <c r="V3523" i="1"/>
  <c r="V3511" i="1"/>
  <c r="V3594" i="1"/>
  <c r="V3582" i="1"/>
  <c r="V3570" i="1"/>
  <c r="V3558" i="1"/>
  <c r="V3546" i="1"/>
  <c r="V3522" i="1"/>
  <c r="V3510" i="1"/>
  <c r="V3534" i="1"/>
  <c r="V3592" i="1"/>
  <c r="V3580" i="1"/>
  <c r="V3568" i="1"/>
  <c r="V3556" i="1"/>
  <c r="V3544" i="1"/>
  <c r="V3532" i="1"/>
  <c r="V3520" i="1"/>
  <c r="V3508" i="1"/>
  <c r="V3596" i="1"/>
  <c r="V3572" i="1"/>
  <c r="V3548" i="1"/>
  <c r="V3524" i="1"/>
  <c r="U3600" i="1"/>
  <c r="U3588" i="1"/>
  <c r="U3576" i="1"/>
  <c r="U3564" i="1"/>
  <c r="U3552" i="1"/>
  <c r="U3540" i="1"/>
  <c r="U3528" i="1"/>
  <c r="U3516" i="1"/>
  <c r="U3504" i="1"/>
  <c r="X3530" i="1" l="1"/>
  <c r="Y3530" i="1" s="1"/>
  <c r="X3533" i="1"/>
  <c r="Y3533" i="1" s="1"/>
  <c r="X3593" i="1"/>
  <c r="Y3593" i="1" s="1"/>
  <c r="X3603" i="1"/>
  <c r="Y3603" i="1" s="1"/>
  <c r="X3602" i="1"/>
  <c r="Y3602" i="1" s="1"/>
  <c r="X3531" i="1"/>
  <c r="Y3531" i="1" s="1"/>
  <c r="X3575" i="1"/>
  <c r="Y3575" i="1" s="1"/>
  <c r="X3566" i="1"/>
  <c r="Y3566" i="1" s="1"/>
  <c r="X3512" i="1"/>
  <c r="Y3512" i="1" s="1"/>
  <c r="X3521" i="1"/>
  <c r="Y3521" i="1" s="1"/>
  <c r="X3554" i="1"/>
  <c r="Y3554" i="1" s="1"/>
  <c r="X3590" i="1"/>
  <c r="Y3590" i="1" s="1"/>
  <c r="X3509" i="1"/>
  <c r="Y3509" i="1" s="1"/>
  <c r="X3567" i="1"/>
  <c r="Y3567" i="1" s="1"/>
  <c r="X3536" i="1"/>
  <c r="Y3536" i="1" s="1"/>
  <c r="X3517" i="1"/>
  <c r="Y3517" i="1" s="1"/>
  <c r="X3565" i="1"/>
  <c r="Y3565" i="1" s="1"/>
  <c r="X3506" i="1"/>
  <c r="Y3506" i="1" s="1"/>
  <c r="Y3577" i="1"/>
  <c r="X3584" i="1"/>
  <c r="Y3584" i="1" s="1"/>
  <c r="X3555" i="1"/>
  <c r="Y3555" i="1" s="1"/>
  <c r="X3507" i="1"/>
  <c r="Y3507" i="1" s="1"/>
  <c r="X3541" i="1"/>
  <c r="Y3541" i="1" s="1"/>
  <c r="X3539" i="1"/>
  <c r="Y3539" i="1" s="1"/>
  <c r="X3587" i="1"/>
  <c r="Y3587" i="1" s="1"/>
  <c r="X3560" i="1"/>
  <c r="Y3560" i="1" s="1"/>
  <c r="Y3598" i="1"/>
  <c r="Y3526" i="1"/>
  <c r="X3589" i="1"/>
  <c r="Y3589" i="1" s="1"/>
  <c r="V3504" i="1"/>
  <c r="X3504" i="1"/>
  <c r="Y3504" i="1" s="1"/>
  <c r="V3576" i="1"/>
  <c r="X3576" i="1"/>
  <c r="Y3576" i="1" s="1"/>
  <c r="V3516" i="1"/>
  <c r="X3516" i="1"/>
  <c r="Y3516" i="1" s="1"/>
  <c r="V3528" i="1"/>
  <c r="X3528" i="1"/>
  <c r="Y3528" i="1" s="1"/>
  <c r="V3540" i="1"/>
  <c r="X3540" i="1"/>
  <c r="Y3540" i="1" s="1"/>
  <c r="V3600" i="1"/>
  <c r="X3600" i="1"/>
  <c r="Y3600" i="1" s="1"/>
  <c r="V3552" i="1"/>
  <c r="X3552" i="1"/>
  <c r="Y3552" i="1" s="1"/>
  <c r="V3564" i="1"/>
  <c r="X3564" i="1"/>
  <c r="Y3564" i="1" s="1"/>
  <c r="V3588" i="1"/>
  <c r="X3588" i="1"/>
  <c r="Y3588" i="1" s="1"/>
  <c r="O2687" i="1" l="1"/>
  <c r="P2687" i="1" s="1"/>
  <c r="O2688" i="1"/>
  <c r="P2688" i="1" s="1"/>
  <c r="O2689" i="1"/>
  <c r="P2689" i="1" s="1"/>
  <c r="Q2687" i="1"/>
  <c r="Q2688" i="1"/>
  <c r="Q2689" i="1"/>
  <c r="U2687" i="1"/>
  <c r="V2687" i="1" s="1"/>
  <c r="U2688" i="1"/>
  <c r="V2688" i="1" s="1"/>
  <c r="U2689" i="1"/>
  <c r="O2686" i="1"/>
  <c r="P2686" i="1" s="1"/>
  <c r="Q2686" i="1"/>
  <c r="U2686" i="1"/>
  <c r="O2690" i="1"/>
  <c r="P2690" i="1" s="1"/>
  <c r="Q2690" i="1"/>
  <c r="O2691" i="1"/>
  <c r="P2691" i="1" s="1"/>
  <c r="Q2691" i="1"/>
  <c r="U2691" i="1"/>
  <c r="O2692" i="1"/>
  <c r="P2692" i="1" s="1"/>
  <c r="Q2692" i="1"/>
  <c r="U2692" i="1"/>
  <c r="O2685" i="1"/>
  <c r="P2685" i="1" s="1"/>
  <c r="Q2685" i="1"/>
  <c r="O3502" i="1"/>
  <c r="P3502" i="1" s="1"/>
  <c r="O3503" i="1"/>
  <c r="P3503" i="1" s="1"/>
  <c r="Q3502" i="1"/>
  <c r="AD3502" i="1"/>
  <c r="AD3503" i="1"/>
  <c r="AE3502" i="1"/>
  <c r="AE3503" i="1"/>
  <c r="O3501" i="1"/>
  <c r="P3501" i="1" s="1"/>
  <c r="Q3501" i="1"/>
  <c r="U3501" i="1"/>
  <c r="AD3501" i="1"/>
  <c r="AE3501" i="1"/>
  <c r="O3500" i="1"/>
  <c r="P3500" i="1" s="1"/>
  <c r="Q3500" i="1"/>
  <c r="U3500" i="1"/>
  <c r="Q3503" i="1" l="1"/>
  <c r="R3503" i="1" s="1"/>
  <c r="R2689" i="1"/>
  <c r="X2689" i="1" s="1"/>
  <c r="Y2689" i="1" s="1"/>
  <c r="R2687" i="1"/>
  <c r="X2687" i="1" s="1"/>
  <c r="Y2687" i="1" s="1"/>
  <c r="R2690" i="1"/>
  <c r="R2688" i="1"/>
  <c r="X2688" i="1" s="1"/>
  <c r="V2689" i="1"/>
  <c r="R2686" i="1"/>
  <c r="R2692" i="1"/>
  <c r="X2692" i="1" s="1"/>
  <c r="V2686" i="1"/>
  <c r="U2690" i="1"/>
  <c r="V2690" i="1" s="1"/>
  <c r="R2691" i="1"/>
  <c r="X2691" i="1" s="1"/>
  <c r="V2691" i="1"/>
  <c r="V2692" i="1"/>
  <c r="R2685" i="1"/>
  <c r="U2685" i="1"/>
  <c r="V2685" i="1" s="1"/>
  <c r="U3503" i="1"/>
  <c r="V3503" i="1" s="1"/>
  <c r="U3502" i="1"/>
  <c r="V3502" i="1" s="1"/>
  <c r="R3502" i="1"/>
  <c r="R3501" i="1"/>
  <c r="V3501" i="1"/>
  <c r="R3500" i="1"/>
  <c r="X3500" i="1" s="1"/>
  <c r="V3500" i="1"/>
  <c r="O3250" i="1"/>
  <c r="P3250" i="1" s="1"/>
  <c r="O3251" i="1"/>
  <c r="P3251" i="1" s="1"/>
  <c r="O3252" i="1"/>
  <c r="P3252" i="1" s="1"/>
  <c r="O3253" i="1"/>
  <c r="P3253" i="1" s="1"/>
  <c r="O3254" i="1"/>
  <c r="P3254" i="1" s="1"/>
  <c r="O3255" i="1"/>
  <c r="P3255" i="1" s="1"/>
  <c r="O3256" i="1"/>
  <c r="P3256" i="1" s="1"/>
  <c r="O3257" i="1"/>
  <c r="P3257" i="1" s="1"/>
  <c r="O3258" i="1"/>
  <c r="P3258" i="1" s="1"/>
  <c r="O3259" i="1"/>
  <c r="P3259" i="1" s="1"/>
  <c r="O3260" i="1"/>
  <c r="P3260" i="1" s="1"/>
  <c r="O3261" i="1"/>
  <c r="P3261" i="1" s="1"/>
  <c r="O3262" i="1"/>
  <c r="P3262" i="1" s="1"/>
  <c r="Q3262" i="1" s="1"/>
  <c r="O3263" i="1"/>
  <c r="P3263" i="1" s="1"/>
  <c r="O3264" i="1"/>
  <c r="P3264" i="1" s="1"/>
  <c r="O3265" i="1"/>
  <c r="P3265" i="1" s="1"/>
  <c r="O3266" i="1"/>
  <c r="O3267" i="1"/>
  <c r="P3267" i="1" s="1"/>
  <c r="O3268" i="1"/>
  <c r="P3268" i="1" s="1"/>
  <c r="O3269" i="1"/>
  <c r="P3269" i="1" s="1"/>
  <c r="O3270" i="1"/>
  <c r="P3270" i="1" s="1"/>
  <c r="O3271" i="1"/>
  <c r="P3271" i="1" s="1"/>
  <c r="O3272" i="1"/>
  <c r="P3272" i="1" s="1"/>
  <c r="O3273" i="1"/>
  <c r="P3273" i="1" s="1"/>
  <c r="O3274" i="1"/>
  <c r="P3274" i="1" s="1"/>
  <c r="O3275" i="1"/>
  <c r="P3275" i="1" s="1"/>
  <c r="O3276" i="1"/>
  <c r="P3276" i="1" s="1"/>
  <c r="O3277" i="1"/>
  <c r="P3277" i="1" s="1"/>
  <c r="O3278" i="1"/>
  <c r="P3278" i="1" s="1"/>
  <c r="O3279" i="1"/>
  <c r="O3280" i="1"/>
  <c r="P3280" i="1" s="1"/>
  <c r="O3281" i="1"/>
  <c r="P3281" i="1" s="1"/>
  <c r="O3282" i="1"/>
  <c r="P3282" i="1" s="1"/>
  <c r="O3283" i="1"/>
  <c r="P3283" i="1" s="1"/>
  <c r="O3284" i="1"/>
  <c r="P3284" i="1" s="1"/>
  <c r="O3285" i="1"/>
  <c r="P3285" i="1" s="1"/>
  <c r="O3286" i="1"/>
  <c r="P3286" i="1" s="1"/>
  <c r="O3287" i="1"/>
  <c r="P3287" i="1" s="1"/>
  <c r="O3288" i="1"/>
  <c r="P3288" i="1" s="1"/>
  <c r="O3289" i="1"/>
  <c r="P3289" i="1" s="1"/>
  <c r="O3290" i="1"/>
  <c r="O3291" i="1"/>
  <c r="P3291" i="1" s="1"/>
  <c r="O3292" i="1"/>
  <c r="P3292" i="1" s="1"/>
  <c r="O3293" i="1"/>
  <c r="P3293" i="1" s="1"/>
  <c r="O3294" i="1"/>
  <c r="P3294" i="1" s="1"/>
  <c r="O3295" i="1"/>
  <c r="O3296" i="1"/>
  <c r="P3296" i="1" s="1"/>
  <c r="O3297" i="1"/>
  <c r="P3297" i="1" s="1"/>
  <c r="O3298" i="1"/>
  <c r="P3298" i="1" s="1"/>
  <c r="O3299" i="1"/>
  <c r="P3299" i="1" s="1"/>
  <c r="O3300" i="1"/>
  <c r="P3300" i="1" s="1"/>
  <c r="O3301" i="1"/>
  <c r="O3302" i="1"/>
  <c r="O3303" i="1"/>
  <c r="P3303" i="1" s="1"/>
  <c r="O3304" i="1"/>
  <c r="P3304" i="1" s="1"/>
  <c r="O3305" i="1"/>
  <c r="P3305" i="1" s="1"/>
  <c r="O3306" i="1"/>
  <c r="P3306" i="1" s="1"/>
  <c r="O3307" i="1"/>
  <c r="P3307" i="1" s="1"/>
  <c r="O3308" i="1"/>
  <c r="P3308" i="1" s="1"/>
  <c r="O3309" i="1"/>
  <c r="P3309" i="1" s="1"/>
  <c r="O3310" i="1"/>
  <c r="P3310" i="1" s="1"/>
  <c r="O3311" i="1"/>
  <c r="P3311" i="1" s="1"/>
  <c r="O3312" i="1"/>
  <c r="P3312" i="1" s="1"/>
  <c r="O3313" i="1"/>
  <c r="P3313" i="1" s="1"/>
  <c r="O3314" i="1"/>
  <c r="P3314" i="1" s="1"/>
  <c r="O3315" i="1"/>
  <c r="P3315" i="1" s="1"/>
  <c r="O3316" i="1"/>
  <c r="P3316" i="1" s="1"/>
  <c r="O3317" i="1"/>
  <c r="P3317" i="1" s="1"/>
  <c r="O3318" i="1"/>
  <c r="P3318" i="1" s="1"/>
  <c r="O3319" i="1"/>
  <c r="P3319" i="1" s="1"/>
  <c r="O3320" i="1"/>
  <c r="P3320" i="1" s="1"/>
  <c r="O3321" i="1"/>
  <c r="P3321" i="1" s="1"/>
  <c r="O3322" i="1"/>
  <c r="O3323" i="1"/>
  <c r="O3324" i="1"/>
  <c r="P3324" i="1" s="1"/>
  <c r="O3325" i="1"/>
  <c r="P3325" i="1" s="1"/>
  <c r="O3326" i="1"/>
  <c r="P3326" i="1" s="1"/>
  <c r="O3327" i="1"/>
  <c r="P3327" i="1" s="1"/>
  <c r="O3328" i="1"/>
  <c r="P3328" i="1" s="1"/>
  <c r="O3329" i="1"/>
  <c r="P3329" i="1" s="1"/>
  <c r="O3330" i="1"/>
  <c r="P3330" i="1" s="1"/>
  <c r="O3331" i="1"/>
  <c r="P3331" i="1" s="1"/>
  <c r="O3332" i="1"/>
  <c r="O3333" i="1"/>
  <c r="P3333" i="1" s="1"/>
  <c r="O3334" i="1"/>
  <c r="P3334" i="1" s="1"/>
  <c r="O3335" i="1"/>
  <c r="P3335" i="1" s="1"/>
  <c r="O3336" i="1"/>
  <c r="P3336" i="1" s="1"/>
  <c r="O3337" i="1"/>
  <c r="P3337" i="1" s="1"/>
  <c r="O3338" i="1"/>
  <c r="P3338" i="1" s="1"/>
  <c r="O3339" i="1"/>
  <c r="O3340" i="1"/>
  <c r="P3340" i="1" s="1"/>
  <c r="O3341" i="1"/>
  <c r="P3341" i="1" s="1"/>
  <c r="O3342" i="1"/>
  <c r="P3342" i="1" s="1"/>
  <c r="O3343" i="1"/>
  <c r="P3343" i="1" s="1"/>
  <c r="O3344" i="1"/>
  <c r="P3344" i="1" s="1"/>
  <c r="O3345" i="1"/>
  <c r="P3345" i="1" s="1"/>
  <c r="O3346" i="1"/>
  <c r="P3346" i="1" s="1"/>
  <c r="Q3346" i="1" s="1"/>
  <c r="O3347" i="1"/>
  <c r="P3347" i="1" s="1"/>
  <c r="O3348" i="1"/>
  <c r="P3348" i="1" s="1"/>
  <c r="O3349" i="1"/>
  <c r="P3349" i="1" s="1"/>
  <c r="O3350" i="1"/>
  <c r="P3350" i="1" s="1"/>
  <c r="O3351" i="1"/>
  <c r="P3351" i="1" s="1"/>
  <c r="O3352" i="1"/>
  <c r="P3352" i="1" s="1"/>
  <c r="O3353" i="1"/>
  <c r="P3353" i="1" s="1"/>
  <c r="O3354" i="1"/>
  <c r="O3355" i="1"/>
  <c r="P3355" i="1" s="1"/>
  <c r="O3356" i="1"/>
  <c r="P3356" i="1" s="1"/>
  <c r="O3357" i="1"/>
  <c r="P3357" i="1" s="1"/>
  <c r="O3358" i="1"/>
  <c r="P3358" i="1" s="1"/>
  <c r="Q3358" i="1" s="1"/>
  <c r="O3359" i="1"/>
  <c r="P3359" i="1" s="1"/>
  <c r="O3360" i="1"/>
  <c r="P3360" i="1" s="1"/>
  <c r="O3361" i="1"/>
  <c r="O3362" i="1"/>
  <c r="O3363" i="1"/>
  <c r="P3363" i="1" s="1"/>
  <c r="O3364" i="1"/>
  <c r="P3364" i="1" s="1"/>
  <c r="O3365" i="1"/>
  <c r="P3365" i="1" s="1"/>
  <c r="O3366" i="1"/>
  <c r="P3366" i="1" s="1"/>
  <c r="O3367" i="1"/>
  <c r="O3368" i="1"/>
  <c r="P3368" i="1" s="1"/>
  <c r="O3369" i="1"/>
  <c r="P3369" i="1" s="1"/>
  <c r="O3370" i="1"/>
  <c r="P3370" i="1" s="1"/>
  <c r="O3371" i="1"/>
  <c r="P3371" i="1" s="1"/>
  <c r="O3372" i="1"/>
  <c r="P3372" i="1" s="1"/>
  <c r="O3373" i="1"/>
  <c r="P3373" i="1" s="1"/>
  <c r="O3374" i="1"/>
  <c r="P3374" i="1" s="1"/>
  <c r="O3375" i="1"/>
  <c r="P3375" i="1" s="1"/>
  <c r="O3376" i="1"/>
  <c r="P3376" i="1" s="1"/>
  <c r="O3377" i="1"/>
  <c r="P3377" i="1" s="1"/>
  <c r="O3378" i="1"/>
  <c r="P3378" i="1" s="1"/>
  <c r="O3379" i="1"/>
  <c r="P3379" i="1" s="1"/>
  <c r="O3380" i="1"/>
  <c r="P3380" i="1" s="1"/>
  <c r="O3381" i="1"/>
  <c r="P3381" i="1" s="1"/>
  <c r="O3382" i="1"/>
  <c r="P3382" i="1" s="1"/>
  <c r="O3383" i="1"/>
  <c r="P3383" i="1" s="1"/>
  <c r="O3384" i="1"/>
  <c r="P3384" i="1" s="1"/>
  <c r="Q3384" i="1" s="1"/>
  <c r="O3385" i="1"/>
  <c r="P3385" i="1" s="1"/>
  <c r="O3386" i="1"/>
  <c r="P3386" i="1" s="1"/>
  <c r="O3387" i="1"/>
  <c r="P3387" i="1" s="1"/>
  <c r="O3388" i="1"/>
  <c r="P3388" i="1" s="1"/>
  <c r="O3389" i="1"/>
  <c r="P3389" i="1" s="1"/>
  <c r="O3390" i="1"/>
  <c r="P3390" i="1" s="1"/>
  <c r="O3391" i="1"/>
  <c r="O3392" i="1"/>
  <c r="P3392" i="1" s="1"/>
  <c r="O3393" i="1"/>
  <c r="P3393" i="1" s="1"/>
  <c r="O3394" i="1"/>
  <c r="P3394" i="1" s="1"/>
  <c r="O3395" i="1"/>
  <c r="P3395" i="1" s="1"/>
  <c r="O3396" i="1"/>
  <c r="P3396" i="1" s="1"/>
  <c r="O3397" i="1"/>
  <c r="P3397" i="1" s="1"/>
  <c r="O3398" i="1"/>
  <c r="P3398" i="1" s="1"/>
  <c r="O3399" i="1"/>
  <c r="P3399" i="1" s="1"/>
  <c r="O3400" i="1"/>
  <c r="P3400" i="1" s="1"/>
  <c r="O3401" i="1"/>
  <c r="O3402" i="1"/>
  <c r="O3403" i="1"/>
  <c r="P3403" i="1" s="1"/>
  <c r="O3404" i="1"/>
  <c r="P3404" i="1" s="1"/>
  <c r="O3405" i="1"/>
  <c r="P3405" i="1" s="1"/>
  <c r="O3406" i="1"/>
  <c r="P3406" i="1" s="1"/>
  <c r="O3407" i="1"/>
  <c r="P3407" i="1" s="1"/>
  <c r="O3408" i="1"/>
  <c r="P3408" i="1" s="1"/>
  <c r="O3409" i="1"/>
  <c r="P3409" i="1" s="1"/>
  <c r="O3410" i="1"/>
  <c r="P3410" i="1" s="1"/>
  <c r="O3411" i="1"/>
  <c r="P3411" i="1" s="1"/>
  <c r="O3412" i="1"/>
  <c r="P3412" i="1" s="1"/>
  <c r="O3413" i="1"/>
  <c r="P3413" i="1" s="1"/>
  <c r="O3414" i="1"/>
  <c r="P3414" i="1" s="1"/>
  <c r="O3415" i="1"/>
  <c r="P3415" i="1" s="1"/>
  <c r="Q3415" i="1" s="1"/>
  <c r="O3416" i="1"/>
  <c r="P3416" i="1" s="1"/>
  <c r="O3417" i="1"/>
  <c r="O3418" i="1"/>
  <c r="P3418" i="1" s="1"/>
  <c r="O3419" i="1"/>
  <c r="P3419" i="1" s="1"/>
  <c r="O3420" i="1"/>
  <c r="P3420" i="1" s="1"/>
  <c r="O3421" i="1"/>
  <c r="P3421" i="1" s="1"/>
  <c r="O3422" i="1"/>
  <c r="P3422" i="1" s="1"/>
  <c r="O3423" i="1"/>
  <c r="P3423" i="1" s="1"/>
  <c r="O3424" i="1"/>
  <c r="P3424" i="1" s="1"/>
  <c r="O3425" i="1"/>
  <c r="P3425" i="1" s="1"/>
  <c r="O3426" i="1"/>
  <c r="P3426" i="1" s="1"/>
  <c r="O3427" i="1"/>
  <c r="P3427" i="1" s="1"/>
  <c r="O3428" i="1"/>
  <c r="P3428" i="1" s="1"/>
  <c r="O3429" i="1"/>
  <c r="P3429" i="1" s="1"/>
  <c r="O3430" i="1"/>
  <c r="P3430" i="1" s="1"/>
  <c r="O3431" i="1"/>
  <c r="P3431" i="1" s="1"/>
  <c r="O3432" i="1"/>
  <c r="P3432" i="1" s="1"/>
  <c r="O3433" i="1"/>
  <c r="P3433" i="1" s="1"/>
  <c r="O3434" i="1"/>
  <c r="O3435" i="1"/>
  <c r="P3435" i="1" s="1"/>
  <c r="O3436" i="1"/>
  <c r="P3436" i="1" s="1"/>
  <c r="O3437" i="1"/>
  <c r="P3437" i="1" s="1"/>
  <c r="O3438" i="1"/>
  <c r="O3439" i="1"/>
  <c r="O3440" i="1"/>
  <c r="P3440" i="1" s="1"/>
  <c r="O3441" i="1"/>
  <c r="P3441" i="1" s="1"/>
  <c r="O3442" i="1"/>
  <c r="P3442" i="1" s="1"/>
  <c r="Q3442" i="1" s="1"/>
  <c r="O3443" i="1"/>
  <c r="P3443" i="1" s="1"/>
  <c r="O3444" i="1"/>
  <c r="O3445" i="1"/>
  <c r="P3445" i="1" s="1"/>
  <c r="O3446" i="1"/>
  <c r="P3446" i="1" s="1"/>
  <c r="O3447" i="1"/>
  <c r="P3447" i="1" s="1"/>
  <c r="O3448" i="1"/>
  <c r="P3448" i="1" s="1"/>
  <c r="O3449" i="1"/>
  <c r="O3450" i="1"/>
  <c r="P3450" i="1" s="1"/>
  <c r="O3451" i="1"/>
  <c r="P3451" i="1" s="1"/>
  <c r="O3452" i="1"/>
  <c r="P3452" i="1" s="1"/>
  <c r="O3453" i="1"/>
  <c r="P3453" i="1" s="1"/>
  <c r="O3454" i="1"/>
  <c r="O3455" i="1"/>
  <c r="P3455" i="1" s="1"/>
  <c r="O3456" i="1"/>
  <c r="P3456" i="1" s="1"/>
  <c r="O3457" i="1"/>
  <c r="O3458" i="1"/>
  <c r="P3458" i="1" s="1"/>
  <c r="O3459" i="1"/>
  <c r="P3459" i="1" s="1"/>
  <c r="O3460" i="1"/>
  <c r="P3460" i="1" s="1"/>
  <c r="O3461" i="1"/>
  <c r="P3461" i="1" s="1"/>
  <c r="O3462" i="1"/>
  <c r="P3462" i="1" s="1"/>
  <c r="O3463" i="1"/>
  <c r="P3463" i="1" s="1"/>
  <c r="O3464" i="1"/>
  <c r="P3464" i="1" s="1"/>
  <c r="O3465" i="1"/>
  <c r="P3465" i="1" s="1"/>
  <c r="O3466" i="1"/>
  <c r="P3466" i="1" s="1"/>
  <c r="O3467" i="1"/>
  <c r="P3467" i="1" s="1"/>
  <c r="O3468" i="1"/>
  <c r="P3468" i="1" s="1"/>
  <c r="O3469" i="1"/>
  <c r="P3469" i="1" s="1"/>
  <c r="Q3469" i="1" s="1"/>
  <c r="O3470" i="1"/>
  <c r="P3470" i="1" s="1"/>
  <c r="O3471" i="1"/>
  <c r="P3471" i="1" s="1"/>
  <c r="O3472" i="1"/>
  <c r="P3472" i="1" s="1"/>
  <c r="O3473" i="1"/>
  <c r="P3473" i="1" s="1"/>
  <c r="O3474" i="1"/>
  <c r="P3474" i="1" s="1"/>
  <c r="O3475" i="1"/>
  <c r="P3475" i="1" s="1"/>
  <c r="O3476" i="1"/>
  <c r="P3476" i="1" s="1"/>
  <c r="O3477" i="1"/>
  <c r="P3477" i="1" s="1"/>
  <c r="O3478" i="1"/>
  <c r="O3479" i="1"/>
  <c r="P3479" i="1" s="1"/>
  <c r="O3480" i="1"/>
  <c r="P3480" i="1" s="1"/>
  <c r="O3481" i="1"/>
  <c r="P3481" i="1" s="1"/>
  <c r="O3482" i="1"/>
  <c r="P3482" i="1" s="1"/>
  <c r="O3483" i="1"/>
  <c r="P3483" i="1" s="1"/>
  <c r="O3484" i="1"/>
  <c r="O3485" i="1"/>
  <c r="P3485" i="1" s="1"/>
  <c r="O3486" i="1"/>
  <c r="P3486" i="1" s="1"/>
  <c r="O3487" i="1"/>
  <c r="P3487" i="1" s="1"/>
  <c r="O3488" i="1"/>
  <c r="P3488" i="1" s="1"/>
  <c r="O3489" i="1"/>
  <c r="P3489" i="1" s="1"/>
  <c r="O3490" i="1"/>
  <c r="P3490" i="1" s="1"/>
  <c r="O3491" i="1"/>
  <c r="P3491" i="1" s="1"/>
  <c r="O3492" i="1"/>
  <c r="P3492" i="1" s="1"/>
  <c r="O3493" i="1"/>
  <c r="O3494" i="1"/>
  <c r="P3494" i="1" s="1"/>
  <c r="O3495" i="1"/>
  <c r="P3495" i="1" s="1"/>
  <c r="O3496" i="1"/>
  <c r="P3496" i="1" s="1"/>
  <c r="O3497" i="1"/>
  <c r="O3498" i="1"/>
  <c r="P3498" i="1" s="1"/>
  <c r="O3499" i="1"/>
  <c r="P3499" i="1" s="1"/>
  <c r="Q3251" i="1"/>
  <c r="Q3252" i="1"/>
  <c r="Q3253" i="1"/>
  <c r="Q3254" i="1"/>
  <c r="Q3255" i="1"/>
  <c r="Q3257" i="1"/>
  <c r="Q3258" i="1"/>
  <c r="Q3304" i="1"/>
  <c r="Q3305" i="1"/>
  <c r="Q3306" i="1"/>
  <c r="Q3307" i="1"/>
  <c r="Q3308" i="1"/>
  <c r="Q3309" i="1"/>
  <c r="Q3310" i="1"/>
  <c r="Q3311" i="1"/>
  <c r="Q3312" i="1"/>
  <c r="Q3313" i="1"/>
  <c r="Q3314" i="1"/>
  <c r="Q3315" i="1"/>
  <c r="Q3316" i="1"/>
  <c r="Q3317" i="1"/>
  <c r="Q3318" i="1"/>
  <c r="Q3319" i="1"/>
  <c r="Q3320" i="1"/>
  <c r="Q3321" i="1"/>
  <c r="Q3322" i="1"/>
  <c r="Q3324" i="1"/>
  <c r="Q3325" i="1"/>
  <c r="Q3326" i="1"/>
  <c r="Q3327" i="1"/>
  <c r="Q3328" i="1"/>
  <c r="Q3331" i="1"/>
  <c r="Q3332" i="1"/>
  <c r="Q3334" i="1"/>
  <c r="Q3335" i="1"/>
  <c r="Q3336" i="1"/>
  <c r="Q3337" i="1"/>
  <c r="Q3338" i="1"/>
  <c r="Q3341" i="1"/>
  <c r="Q3342" i="1"/>
  <c r="Q3343" i="1"/>
  <c r="Q3344" i="1"/>
  <c r="Q3372" i="1"/>
  <c r="Q3373" i="1"/>
  <c r="Q3374" i="1"/>
  <c r="Q3375" i="1"/>
  <c r="Q3376" i="1"/>
  <c r="Q3378" i="1"/>
  <c r="Q3379" i="1"/>
  <c r="Q3395" i="1"/>
  <c r="Q3396" i="1"/>
  <c r="Q3397" i="1"/>
  <c r="Q3400" i="1"/>
  <c r="Q3401" i="1"/>
  <c r="Q3402" i="1"/>
  <c r="Q3403" i="1"/>
  <c r="Q3404" i="1"/>
  <c r="Q3405" i="1"/>
  <c r="Q3409" i="1"/>
  <c r="Q3410" i="1"/>
  <c r="Q3411" i="1"/>
  <c r="Q3416" i="1"/>
  <c r="Q3417" i="1"/>
  <c r="Q3418" i="1"/>
  <c r="Q3419" i="1"/>
  <c r="Q3420" i="1"/>
  <c r="Q3421" i="1"/>
  <c r="Q3422" i="1"/>
  <c r="Q3423" i="1"/>
  <c r="Q3424" i="1"/>
  <c r="Q3425" i="1"/>
  <c r="Q3426" i="1"/>
  <c r="Q3427" i="1"/>
  <c r="Q3428" i="1"/>
  <c r="Q3429" i="1"/>
  <c r="Q3430" i="1"/>
  <c r="Q3431" i="1"/>
  <c r="Q3440" i="1"/>
  <c r="Q3441" i="1"/>
  <c r="Q3447" i="1"/>
  <c r="Q3448" i="1"/>
  <c r="Q3449" i="1"/>
  <c r="Q3451" i="1"/>
  <c r="Q3452" i="1"/>
  <c r="Q3453" i="1"/>
  <c r="Q3455" i="1"/>
  <c r="Q3456" i="1"/>
  <c r="Q3457" i="1"/>
  <c r="Q3458" i="1"/>
  <c r="Q3459" i="1"/>
  <c r="Q3460" i="1"/>
  <c r="Q3461" i="1"/>
  <c r="Q3462" i="1"/>
  <c r="Q3470" i="1"/>
  <c r="Q3472" i="1"/>
  <c r="Q3473" i="1"/>
  <c r="Q3474" i="1"/>
  <c r="Q3475" i="1"/>
  <c r="Q3476" i="1"/>
  <c r="Q3480" i="1"/>
  <c r="Q3481" i="1"/>
  <c r="Q3482" i="1"/>
  <c r="Q3483" i="1"/>
  <c r="Q3484" i="1"/>
  <c r="Q3485" i="1"/>
  <c r="Q3486" i="1"/>
  <c r="Q3487" i="1"/>
  <c r="Q3488" i="1"/>
  <c r="Q3490" i="1"/>
  <c r="Q3491" i="1"/>
  <c r="Q3492" i="1"/>
  <c r="Q3493" i="1"/>
  <c r="Q3494" i="1"/>
  <c r="Q3495" i="1"/>
  <c r="Q3496" i="1"/>
  <c r="Q3497" i="1"/>
  <c r="Q3498" i="1"/>
  <c r="Q3499" i="1"/>
  <c r="U3250" i="1"/>
  <c r="V3250" i="1" s="1"/>
  <c r="U3251" i="1"/>
  <c r="U3252" i="1"/>
  <c r="U3253" i="1"/>
  <c r="V3253" i="1" s="1"/>
  <c r="U3255" i="1"/>
  <c r="U3257" i="1"/>
  <c r="V3257" i="1" s="1"/>
  <c r="U3258" i="1"/>
  <c r="U3259" i="1"/>
  <c r="U3260" i="1"/>
  <c r="U3261" i="1"/>
  <c r="U3262" i="1"/>
  <c r="V3262" i="1" s="1"/>
  <c r="U3263" i="1"/>
  <c r="U3264" i="1"/>
  <c r="V3264" i="1" s="1"/>
  <c r="U3266" i="1"/>
  <c r="V3266" i="1" s="1"/>
  <c r="U3267" i="1"/>
  <c r="V3267" i="1" s="1"/>
  <c r="U3270" i="1"/>
  <c r="V3270" i="1" s="1"/>
  <c r="U3271" i="1"/>
  <c r="U3273" i="1"/>
  <c r="V3273" i="1" s="1"/>
  <c r="U3275" i="1"/>
  <c r="V3275" i="1" s="1"/>
  <c r="U3276" i="1"/>
  <c r="U3280" i="1"/>
  <c r="V3280" i="1" s="1"/>
  <c r="U3283" i="1"/>
  <c r="V3283" i="1" s="1"/>
  <c r="U3286" i="1"/>
  <c r="V3286" i="1" s="1"/>
  <c r="U3287" i="1"/>
  <c r="U3288" i="1"/>
  <c r="V3288" i="1" s="1"/>
  <c r="U3290" i="1"/>
  <c r="V3290" i="1" s="1"/>
  <c r="U3291" i="1"/>
  <c r="U3292" i="1"/>
  <c r="V3292" i="1" s="1"/>
  <c r="U3296" i="1"/>
  <c r="U3297" i="1"/>
  <c r="V3297" i="1" s="1"/>
  <c r="U3301" i="1"/>
  <c r="V3301" i="1" s="1"/>
  <c r="U3302" i="1"/>
  <c r="V3302" i="1" s="1"/>
  <c r="U3303" i="1"/>
  <c r="U3305" i="1"/>
  <c r="U3307" i="1"/>
  <c r="V3307" i="1" s="1"/>
  <c r="U3311" i="1"/>
  <c r="V3311" i="1" s="1"/>
  <c r="U3312" i="1"/>
  <c r="V3312" i="1" s="1"/>
  <c r="U3317" i="1"/>
  <c r="U3319" i="1"/>
  <c r="V3319" i="1" s="1"/>
  <c r="U3320" i="1"/>
  <c r="V3320" i="1" s="1"/>
  <c r="U3324" i="1"/>
  <c r="V3324" i="1" s="1"/>
  <c r="U3325" i="1"/>
  <c r="V3325" i="1" s="1"/>
  <c r="U3327" i="1"/>
  <c r="U3328" i="1"/>
  <c r="V3328" i="1" s="1"/>
  <c r="U3330" i="1"/>
  <c r="U3331" i="1"/>
  <c r="V3331" i="1" s="1"/>
  <c r="U3333" i="1"/>
  <c r="U3337" i="1"/>
  <c r="V3337" i="1" s="1"/>
  <c r="U3339" i="1"/>
  <c r="V3339" i="1" s="1"/>
  <c r="U3340" i="1"/>
  <c r="V3340" i="1" s="1"/>
  <c r="U3342" i="1"/>
  <c r="V3342" i="1" s="1"/>
  <c r="U3343" i="1"/>
  <c r="V3343" i="1" s="1"/>
  <c r="U3344" i="1"/>
  <c r="V3344" i="1" s="1"/>
  <c r="U3346" i="1"/>
  <c r="U3347" i="1"/>
  <c r="V3347" i="1" s="1"/>
  <c r="U3349" i="1"/>
  <c r="V3349" i="1" s="1"/>
  <c r="U3352" i="1"/>
  <c r="U3359" i="1"/>
  <c r="U3362" i="1"/>
  <c r="V3362" i="1" s="1"/>
  <c r="U3363" i="1"/>
  <c r="U3364" i="1"/>
  <c r="V3364" i="1" s="1"/>
  <c r="U3365" i="1"/>
  <c r="V3365" i="1" s="1"/>
  <c r="U3366" i="1"/>
  <c r="V3366" i="1" s="1"/>
  <c r="U3368" i="1"/>
  <c r="U3369" i="1"/>
  <c r="V3369" i="1" s="1"/>
  <c r="U3370" i="1"/>
  <c r="U3371" i="1"/>
  <c r="V3371" i="1" s="1"/>
  <c r="U3372" i="1"/>
  <c r="V3372" i="1" s="1"/>
  <c r="U3374" i="1"/>
  <c r="V3374" i="1" s="1"/>
  <c r="U3376" i="1"/>
  <c r="V3376" i="1" s="1"/>
  <c r="U3380" i="1"/>
  <c r="V3380" i="1" s="1"/>
  <c r="U3381" i="1"/>
  <c r="V3381" i="1" s="1"/>
  <c r="U3383" i="1"/>
  <c r="V3383" i="1" s="1"/>
  <c r="U3386" i="1"/>
  <c r="U3387" i="1"/>
  <c r="U3390" i="1"/>
  <c r="V3390" i="1" s="1"/>
  <c r="U3391" i="1"/>
  <c r="V3391" i="1" s="1"/>
  <c r="U3392" i="1"/>
  <c r="U3394" i="1"/>
  <c r="U3395" i="1"/>
  <c r="V3395" i="1" s="1"/>
  <c r="U3396" i="1"/>
  <c r="V3396" i="1" s="1"/>
  <c r="U3397" i="1"/>
  <c r="U3398" i="1"/>
  <c r="V3398" i="1" s="1"/>
  <c r="U3406" i="1"/>
  <c r="V3406" i="1" s="1"/>
  <c r="U3408" i="1"/>
  <c r="U3410" i="1"/>
  <c r="V3410" i="1" s="1"/>
  <c r="U3411" i="1"/>
  <c r="U3412" i="1"/>
  <c r="V3412" i="1" s="1"/>
  <c r="U3414" i="1"/>
  <c r="U3418" i="1"/>
  <c r="V3418" i="1" s="1"/>
  <c r="U3421" i="1"/>
  <c r="V3421" i="1" s="1"/>
  <c r="U3424" i="1"/>
  <c r="V3424" i="1" s="1"/>
  <c r="U3425" i="1"/>
  <c r="V3425" i="1" s="1"/>
  <c r="U3426" i="1"/>
  <c r="U3427" i="1"/>
  <c r="V3427" i="1" s="1"/>
  <c r="U3428" i="1"/>
  <c r="V3428" i="1" s="1"/>
  <c r="U3431" i="1"/>
  <c r="U3432" i="1"/>
  <c r="U3433" i="1"/>
  <c r="U3434" i="1"/>
  <c r="V3434" i="1" s="1"/>
  <c r="U3436" i="1"/>
  <c r="U3438" i="1"/>
  <c r="V3438" i="1" s="1"/>
  <c r="U3441" i="1"/>
  <c r="V3441" i="1" s="1"/>
  <c r="U3442" i="1"/>
  <c r="V3442" i="1" s="1"/>
  <c r="U3445" i="1"/>
  <c r="U3446" i="1"/>
  <c r="U3449" i="1"/>
  <c r="V3449" i="1" s="1"/>
  <c r="U3450" i="1"/>
  <c r="V3450" i="1" s="1"/>
  <c r="U3452" i="1"/>
  <c r="V3452" i="1" s="1"/>
  <c r="U3453" i="1"/>
  <c r="V3453" i="1" s="1"/>
  <c r="U3454" i="1"/>
  <c r="V3454" i="1" s="1"/>
  <c r="U3455" i="1"/>
  <c r="V3455" i="1" s="1"/>
  <c r="U3456" i="1"/>
  <c r="U3457" i="1"/>
  <c r="U3458" i="1"/>
  <c r="U3462" i="1"/>
  <c r="U3464" i="1"/>
  <c r="V3464" i="1" s="1"/>
  <c r="U3465" i="1"/>
  <c r="U3466" i="1"/>
  <c r="U3467" i="1"/>
  <c r="U3468" i="1"/>
  <c r="U3469" i="1"/>
  <c r="V3469" i="1" s="1"/>
  <c r="U3472" i="1"/>
  <c r="V3472" i="1" s="1"/>
  <c r="U3474" i="1"/>
  <c r="U3476" i="1"/>
  <c r="U3477" i="1"/>
  <c r="U3478" i="1"/>
  <c r="V3478" i="1" s="1"/>
  <c r="U3479" i="1"/>
  <c r="V3479" i="1" s="1"/>
  <c r="U3483" i="1"/>
  <c r="V3483" i="1" s="1"/>
  <c r="U3487" i="1"/>
  <c r="V3487" i="1" s="1"/>
  <c r="U3490" i="1"/>
  <c r="V3490" i="1" s="1"/>
  <c r="U3492" i="1"/>
  <c r="V3492" i="1" s="1"/>
  <c r="U3493" i="1"/>
  <c r="V3493" i="1" s="1"/>
  <c r="U3494" i="1"/>
  <c r="V3494" i="1" s="1"/>
  <c r="U3495" i="1"/>
  <c r="V3495" i="1" s="1"/>
  <c r="U3499" i="1"/>
  <c r="V3499" i="1" s="1"/>
  <c r="AD3447" i="1"/>
  <c r="AE3447" i="1"/>
  <c r="O3227" i="1"/>
  <c r="P3227" i="1" s="1"/>
  <c r="O2837" i="1"/>
  <c r="P2837" i="1" s="1"/>
  <c r="Q2837" i="1"/>
  <c r="U2837" i="1"/>
  <c r="O3243" i="1"/>
  <c r="P3243" i="1" s="1"/>
  <c r="O3244" i="1"/>
  <c r="P3244" i="1" s="1"/>
  <c r="O3245" i="1"/>
  <c r="P3245" i="1" s="1"/>
  <c r="O3246" i="1"/>
  <c r="P3246" i="1" s="1"/>
  <c r="O3247" i="1"/>
  <c r="P3247" i="1" s="1"/>
  <c r="O3248" i="1"/>
  <c r="P3248" i="1" s="1"/>
  <c r="O3249" i="1"/>
  <c r="P3249" i="1" s="1"/>
  <c r="Q3243" i="1"/>
  <c r="U3243" i="1"/>
  <c r="U3244" i="1"/>
  <c r="U3245" i="1"/>
  <c r="U3248" i="1"/>
  <c r="U3249" i="1"/>
  <c r="Q3446" i="1" l="1"/>
  <c r="Q3300" i="1"/>
  <c r="Q3271" i="1"/>
  <c r="Q3265" i="1"/>
  <c r="R3265" i="1" s="1"/>
  <c r="Q3283" i="1"/>
  <c r="R3283" i="1" s="1"/>
  <c r="X3283" i="1" s="1"/>
  <c r="Y3283" i="1" s="1"/>
  <c r="Q3268" i="1"/>
  <c r="R3268" i="1" s="1"/>
  <c r="Q3385" i="1"/>
  <c r="R3385" i="1" s="1"/>
  <c r="Q3269" i="1"/>
  <c r="R3269" i="1" s="1"/>
  <c r="Q3355" i="1"/>
  <c r="R3355" i="1" s="1"/>
  <c r="Q3289" i="1"/>
  <c r="R3289" i="1" s="1"/>
  <c r="Q3264" i="1"/>
  <c r="Q3297" i="1"/>
  <c r="R3297" i="1" s="1"/>
  <c r="X3297" i="1" s="1"/>
  <c r="Q3260" i="1"/>
  <c r="R3260" i="1" s="1"/>
  <c r="X3260" i="1" s="1"/>
  <c r="Y3260" i="1" s="1"/>
  <c r="Q3392" i="1"/>
  <c r="R3392" i="1" s="1"/>
  <c r="X3392" i="1" s="1"/>
  <c r="Y3392" i="1" s="1"/>
  <c r="Q3287" i="1"/>
  <c r="R3287" i="1" s="1"/>
  <c r="X3287" i="1" s="1"/>
  <c r="Y3287" i="1" s="1"/>
  <c r="Q3284" i="1"/>
  <c r="R3284" i="1" s="1"/>
  <c r="Q3356" i="1"/>
  <c r="R3356" i="1" s="1"/>
  <c r="Q3261" i="1"/>
  <c r="R3261" i="1" s="1"/>
  <c r="X3261" i="1" s="1"/>
  <c r="Y3261" i="1" s="1"/>
  <c r="Q3286" i="1"/>
  <c r="R3286" i="1" s="1"/>
  <c r="Q3259" i="1"/>
  <c r="R3259" i="1" s="1"/>
  <c r="X3259" i="1" s="1"/>
  <c r="Y3259" i="1" s="1"/>
  <c r="Q3275" i="1"/>
  <c r="R3275" i="1" s="1"/>
  <c r="X3275" i="1" s="1"/>
  <c r="Y3275" i="1" s="1"/>
  <c r="Q3371" i="1"/>
  <c r="R3371" i="1" s="1"/>
  <c r="X3371" i="1" s="1"/>
  <c r="Y3371" i="1" s="1"/>
  <c r="Q3349" i="1"/>
  <c r="R3349" i="1" s="1"/>
  <c r="Q3365" i="1"/>
  <c r="R3365" i="1" s="1"/>
  <c r="X3365" i="1" s="1"/>
  <c r="Y3365" i="1" s="1"/>
  <c r="Q3282" i="1"/>
  <c r="R3282" i="1" s="1"/>
  <c r="Q3360" i="1"/>
  <c r="R3360" i="1" s="1"/>
  <c r="Q3281" i="1"/>
  <c r="R3281" i="1" s="1"/>
  <c r="Q3408" i="1"/>
  <c r="R3408" i="1" s="1"/>
  <c r="X3408" i="1" s="1"/>
  <c r="Y3408" i="1" s="1"/>
  <c r="Q3382" i="1"/>
  <c r="R3382" i="1" s="1"/>
  <c r="Q3280" i="1"/>
  <c r="R3280" i="1" s="1"/>
  <c r="X3280" i="1" s="1"/>
  <c r="Y3280" i="1" s="1"/>
  <c r="Q3348" i="1"/>
  <c r="R3348" i="1" s="1"/>
  <c r="Q3366" i="1"/>
  <c r="R3366" i="1" s="1"/>
  <c r="X3366" i="1" s="1"/>
  <c r="Y3366" i="1" s="1"/>
  <c r="Q3350" i="1"/>
  <c r="R3350" i="1" s="1"/>
  <c r="Q3278" i="1"/>
  <c r="R3278" i="1" s="1"/>
  <c r="Q3386" i="1"/>
  <c r="R3386" i="1" s="1"/>
  <c r="X3386" i="1" s="1"/>
  <c r="Y3386" i="1" s="1"/>
  <c r="Q3347" i="1"/>
  <c r="R3347" i="1" s="1"/>
  <c r="X3347" i="1" s="1"/>
  <c r="Y3347" i="1" s="1"/>
  <c r="Q3393" i="1"/>
  <c r="R3393" i="1" s="1"/>
  <c r="Q3298" i="1"/>
  <c r="R3298" i="1" s="1"/>
  <c r="Q3277" i="1"/>
  <c r="R3277" i="1" s="1"/>
  <c r="Q3388" i="1"/>
  <c r="R3388" i="1" s="1"/>
  <c r="Q3368" i="1"/>
  <c r="R3368" i="1" s="1"/>
  <c r="X3368" i="1" s="1"/>
  <c r="Y3368" i="1" s="1"/>
  <c r="Q3296" i="1"/>
  <c r="R3296" i="1" s="1"/>
  <c r="X3296" i="1" s="1"/>
  <c r="Y3296" i="1" s="1"/>
  <c r="Q3272" i="1"/>
  <c r="R3272" i="1" s="1"/>
  <c r="Q3381" i="1"/>
  <c r="R3381" i="1" s="1"/>
  <c r="X3381" i="1" s="1"/>
  <c r="Y3381" i="1" s="1"/>
  <c r="Q3364" i="1"/>
  <c r="R3364" i="1" s="1"/>
  <c r="X3364" i="1" s="1"/>
  <c r="Y3364" i="1" s="1"/>
  <c r="Q3292" i="1"/>
  <c r="R3292" i="1" s="1"/>
  <c r="X3292" i="1" s="1"/>
  <c r="Y3292" i="1" s="1"/>
  <c r="Q3276" i="1"/>
  <c r="R3276" i="1" s="1"/>
  <c r="X3276" i="1" s="1"/>
  <c r="Y3276" i="1" s="1"/>
  <c r="Q3357" i="1"/>
  <c r="R3357" i="1" s="1"/>
  <c r="Q3288" i="1"/>
  <c r="R3288" i="1" s="1"/>
  <c r="X3288" i="1" s="1"/>
  <c r="Y3288" i="1" s="1"/>
  <c r="Q3274" i="1"/>
  <c r="R3274" i="1" s="1"/>
  <c r="Q3394" i="1"/>
  <c r="R3394" i="1" s="1"/>
  <c r="X3394" i="1" s="1"/>
  <c r="Y3394" i="1" s="1"/>
  <c r="Q3406" i="1"/>
  <c r="R3406" i="1" s="1"/>
  <c r="Q3273" i="1"/>
  <c r="R3273" i="1" s="1"/>
  <c r="X3273" i="1" s="1"/>
  <c r="Q3479" i="1"/>
  <c r="R3479" i="1" s="1"/>
  <c r="Q3390" i="1"/>
  <c r="R3390" i="1" s="1"/>
  <c r="X3390" i="1" s="1"/>
  <c r="Y3390" i="1" s="1"/>
  <c r="Q3359" i="1"/>
  <c r="R3359" i="1" s="1"/>
  <c r="X3359" i="1" s="1"/>
  <c r="Y3359" i="1" s="1"/>
  <c r="Q3345" i="1"/>
  <c r="R3345" i="1" s="1"/>
  <c r="Q3285" i="1"/>
  <c r="R3285" i="1" s="1"/>
  <c r="Q3477" i="1"/>
  <c r="R3477" i="1" s="1"/>
  <c r="X3477" i="1" s="1"/>
  <c r="Y3477" i="1" s="1"/>
  <c r="Q3389" i="1"/>
  <c r="R3389" i="1" s="1"/>
  <c r="Q3299" i="1"/>
  <c r="R3299" i="1" s="1"/>
  <c r="Q3370" i="1"/>
  <c r="R3370" i="1" s="1"/>
  <c r="X3370" i="1" s="1"/>
  <c r="Q3353" i="1"/>
  <c r="R3353" i="1" s="1"/>
  <c r="Q3294" i="1"/>
  <c r="R3294" i="1" s="1"/>
  <c r="Q3412" i="1"/>
  <c r="R3412" i="1" s="1"/>
  <c r="X3412" i="1" s="1"/>
  <c r="Y3412" i="1" s="1"/>
  <c r="Q3383" i="1"/>
  <c r="R3383" i="1" s="1"/>
  <c r="X3383" i="1" s="1"/>
  <c r="Y3383" i="1" s="1"/>
  <c r="Q3369" i="1"/>
  <c r="R3369" i="1" s="1"/>
  <c r="Q3352" i="1"/>
  <c r="R3352" i="1" s="1"/>
  <c r="X3352" i="1" s="1"/>
  <c r="Y3352" i="1" s="1"/>
  <c r="Q3293" i="1"/>
  <c r="R3293" i="1" s="1"/>
  <c r="Q3263" i="1"/>
  <c r="R3263" i="1" s="1"/>
  <c r="X3263" i="1" s="1"/>
  <c r="Y3263" i="1" s="1"/>
  <c r="Q3363" i="1"/>
  <c r="R3363" i="1" s="1"/>
  <c r="X3363" i="1" s="1"/>
  <c r="Y3363" i="1" s="1"/>
  <c r="Q3351" i="1"/>
  <c r="R3351" i="1" s="1"/>
  <c r="Q3270" i="1"/>
  <c r="R3270" i="1" s="1"/>
  <c r="X3270" i="1" s="1"/>
  <c r="Y3270" i="1" s="1"/>
  <c r="Q3471" i="1"/>
  <c r="R3471" i="1" s="1"/>
  <c r="Q3387" i="1"/>
  <c r="R3387" i="1" s="1"/>
  <c r="X3387" i="1" s="1"/>
  <c r="Y3387" i="1" s="1"/>
  <c r="Q3291" i="1"/>
  <c r="R3291" i="1" s="1"/>
  <c r="X3291" i="1" s="1"/>
  <c r="Y3291" i="1" s="1"/>
  <c r="Q3267" i="1"/>
  <c r="R3267" i="1" s="1"/>
  <c r="Q3435" i="1"/>
  <c r="R3435" i="1" s="1"/>
  <c r="Q3377" i="1"/>
  <c r="R3377" i="1" s="1"/>
  <c r="Q3333" i="1"/>
  <c r="R3333" i="1" s="1"/>
  <c r="X3333" i="1" s="1"/>
  <c r="Y3333" i="1" s="1"/>
  <c r="Q3450" i="1"/>
  <c r="R3450" i="1" s="1"/>
  <c r="Q3489" i="1"/>
  <c r="R3489" i="1" s="1"/>
  <c r="Q3407" i="1"/>
  <c r="R3407" i="1" s="1"/>
  <c r="Q3413" i="1"/>
  <c r="R3413" i="1" s="1"/>
  <c r="Q3303" i="1"/>
  <c r="R3303" i="1" s="1"/>
  <c r="X3303" i="1" s="1"/>
  <c r="Y3303" i="1" s="1"/>
  <c r="Q3340" i="1"/>
  <c r="R3340" i="1" s="1"/>
  <c r="X3340" i="1" s="1"/>
  <c r="Y3340" i="1" s="1"/>
  <c r="Q3445" i="1"/>
  <c r="R3445" i="1" s="1"/>
  <c r="X3445" i="1" s="1"/>
  <c r="Y3445" i="1" s="1"/>
  <c r="Q3330" i="1"/>
  <c r="R3330" i="1" s="1"/>
  <c r="X3330" i="1" s="1"/>
  <c r="Y3330" i="1" s="1"/>
  <c r="Q3329" i="1"/>
  <c r="R3329" i="1" s="1"/>
  <c r="Q3398" i="1"/>
  <c r="R3398" i="1" s="1"/>
  <c r="Q3433" i="1"/>
  <c r="R3433" i="1" s="1"/>
  <c r="X3433" i="1" s="1"/>
  <c r="Q3468" i="1"/>
  <c r="R3468" i="1" s="1"/>
  <c r="X3468" i="1" s="1"/>
  <c r="Y3468" i="1" s="1"/>
  <c r="Q3464" i="1"/>
  <c r="R3464" i="1" s="1"/>
  <c r="Q3256" i="1"/>
  <c r="R3256" i="1" s="1"/>
  <c r="Q3443" i="1"/>
  <c r="R3443" i="1" s="1"/>
  <c r="Q3466" i="1"/>
  <c r="R3466" i="1" s="1"/>
  <c r="X3466" i="1" s="1"/>
  <c r="Q3436" i="1"/>
  <c r="R3436" i="1" s="1"/>
  <c r="X3436" i="1" s="1"/>
  <c r="Y3436" i="1" s="1"/>
  <c r="Q3432" i="1"/>
  <c r="R3432" i="1" s="1"/>
  <c r="X3432" i="1" s="1"/>
  <c r="Y3432" i="1" s="1"/>
  <c r="Q3380" i="1"/>
  <c r="R3380" i="1" s="1"/>
  <c r="X3380" i="1" s="1"/>
  <c r="Y3380" i="1" s="1"/>
  <c r="Q3467" i="1"/>
  <c r="R3467" i="1" s="1"/>
  <c r="X3467" i="1" s="1"/>
  <c r="Y3467" i="1" s="1"/>
  <c r="Q3414" i="1"/>
  <c r="R3414" i="1" s="1"/>
  <c r="X3414" i="1" s="1"/>
  <c r="Y3414" i="1" s="1"/>
  <c r="Q3465" i="1"/>
  <c r="R3465" i="1" s="1"/>
  <c r="X3465" i="1" s="1"/>
  <c r="Y3465" i="1" s="1"/>
  <c r="Q3437" i="1"/>
  <c r="R3437" i="1" s="1"/>
  <c r="Q3399" i="1"/>
  <c r="R3399" i="1" s="1"/>
  <c r="Q3463" i="1"/>
  <c r="R3463" i="1" s="1"/>
  <c r="Q3227" i="1"/>
  <c r="R3227" i="1" s="1"/>
  <c r="Q3249" i="1"/>
  <c r="R3249" i="1" s="1"/>
  <c r="X3249" i="1" s="1"/>
  <c r="Y3249" i="1" s="1"/>
  <c r="Q3245" i="1"/>
  <c r="R3245" i="1" s="1"/>
  <c r="X3245" i="1" s="1"/>
  <c r="Y3245" i="1" s="1"/>
  <c r="Q3246" i="1"/>
  <c r="R3246" i="1" s="1"/>
  <c r="Q3244" i="1"/>
  <c r="R3244" i="1" s="1"/>
  <c r="X3244" i="1" s="1"/>
  <c r="Y3244" i="1" s="1"/>
  <c r="Q3248" i="1"/>
  <c r="R3248" i="1" s="1"/>
  <c r="X3248" i="1" s="1"/>
  <c r="Y3248" i="1" s="1"/>
  <c r="Q3247" i="1"/>
  <c r="R3247" i="1" s="1"/>
  <c r="Y2692" i="1"/>
  <c r="Y2691" i="1"/>
  <c r="Y2688" i="1"/>
  <c r="X2686" i="1"/>
  <c r="Y2686" i="1" s="1"/>
  <c r="X2690" i="1"/>
  <c r="Y2690" i="1" s="1"/>
  <c r="X2685" i="1"/>
  <c r="Y2685" i="1" s="1"/>
  <c r="Q3250" i="1"/>
  <c r="R3250" i="1" s="1"/>
  <c r="X3250" i="1" s="1"/>
  <c r="Y3250" i="1" s="1"/>
  <c r="U3439" i="1"/>
  <c r="V3439" i="1" s="1"/>
  <c r="U3402" i="1"/>
  <c r="V3402" i="1" s="1"/>
  <c r="X3502" i="1"/>
  <c r="Y3502" i="1" s="1"/>
  <c r="R3482" i="1"/>
  <c r="R3481" i="1"/>
  <c r="R3469" i="1"/>
  <c r="X3469" i="1" s="1"/>
  <c r="Y3469" i="1" s="1"/>
  <c r="R3425" i="1"/>
  <c r="X3425" i="1" s="1"/>
  <c r="Y3425" i="1" s="1"/>
  <c r="R3418" i="1"/>
  <c r="X3418" i="1" s="1"/>
  <c r="Y3418" i="1" s="1"/>
  <c r="R3403" i="1"/>
  <c r="R3396" i="1"/>
  <c r="X3396" i="1" s="1"/>
  <c r="Y3396" i="1" s="1"/>
  <c r="R3324" i="1"/>
  <c r="X3324" i="1" s="1"/>
  <c r="Y3324" i="1" s="1"/>
  <c r="R3312" i="1"/>
  <c r="X3312" i="1" s="1"/>
  <c r="Y3312" i="1" s="1"/>
  <c r="X3503" i="1"/>
  <c r="Y3503" i="1" s="1"/>
  <c r="X3501" i="1"/>
  <c r="Y3501" i="1" s="1"/>
  <c r="U3279" i="1"/>
  <c r="V3279" i="1" s="1"/>
  <c r="U3486" i="1"/>
  <c r="V3486" i="1" s="1"/>
  <c r="U3430" i="1"/>
  <c r="V3430" i="1" s="1"/>
  <c r="Y3500" i="1"/>
  <c r="R3346" i="1"/>
  <c r="X3346" i="1" s="1"/>
  <c r="Y3346" i="1" s="1"/>
  <c r="R3319" i="1"/>
  <c r="X3319" i="1" s="1"/>
  <c r="Y3319" i="1" s="1"/>
  <c r="R3411" i="1"/>
  <c r="X3411" i="1" s="1"/>
  <c r="Y3411" i="1" s="1"/>
  <c r="U3489" i="1"/>
  <c r="V3489" i="1" s="1"/>
  <c r="U3403" i="1"/>
  <c r="V3403" i="1" s="1"/>
  <c r="U3401" i="1"/>
  <c r="V3401" i="1" s="1"/>
  <c r="U3278" i="1"/>
  <c r="V3278" i="1" s="1"/>
  <c r="U3385" i="1"/>
  <c r="V3385" i="1" s="1"/>
  <c r="U3361" i="1"/>
  <c r="V3361" i="1" s="1"/>
  <c r="U3423" i="1"/>
  <c r="V3423" i="1" s="1"/>
  <c r="R3314" i="1"/>
  <c r="U3416" i="1"/>
  <c r="V3416" i="1" s="1"/>
  <c r="U3496" i="1"/>
  <c r="V3496" i="1" s="1"/>
  <c r="U3351" i="1"/>
  <c r="V3351" i="1" s="1"/>
  <c r="U3268" i="1"/>
  <c r="V3268" i="1" s="1"/>
  <c r="U3482" i="1"/>
  <c r="V3482" i="1" s="1"/>
  <c r="U3329" i="1"/>
  <c r="V3329" i="1" s="1"/>
  <c r="U3256" i="1"/>
  <c r="V3256" i="1" s="1"/>
  <c r="R3499" i="1"/>
  <c r="X3499" i="1" s="1"/>
  <c r="Y3499" i="1" s="1"/>
  <c r="R3491" i="1"/>
  <c r="R3486" i="1"/>
  <c r="R3397" i="1"/>
  <c r="X3397" i="1" s="1"/>
  <c r="Y3397" i="1" s="1"/>
  <c r="U3481" i="1"/>
  <c r="V3481" i="1" s="1"/>
  <c r="U3488" i="1"/>
  <c r="V3488" i="1" s="1"/>
  <c r="U3336" i="1"/>
  <c r="V3336" i="1" s="1"/>
  <c r="U3284" i="1"/>
  <c r="V3284" i="1" s="1"/>
  <c r="U3417" i="1"/>
  <c r="V3417" i="1" s="1"/>
  <c r="U3382" i="1"/>
  <c r="V3382" i="1" s="1"/>
  <c r="R3496" i="1"/>
  <c r="U3323" i="1"/>
  <c r="V3323" i="1" s="1"/>
  <c r="R3400" i="1"/>
  <c r="R3384" i="1"/>
  <c r="R3375" i="1"/>
  <c r="R3326" i="1"/>
  <c r="R3254" i="1"/>
  <c r="U3367" i="1"/>
  <c r="V3367" i="1" s="1"/>
  <c r="R3336" i="1"/>
  <c r="R3252" i="1"/>
  <c r="X3252" i="1" s="1"/>
  <c r="Y3252" i="1" s="1"/>
  <c r="U3451" i="1"/>
  <c r="V3451" i="1" s="1"/>
  <c r="U3358" i="1"/>
  <c r="V3358" i="1" s="1"/>
  <c r="R3344" i="1"/>
  <c r="X3344" i="1" s="1"/>
  <c r="Y3344" i="1" s="1"/>
  <c r="R3316" i="1"/>
  <c r="R3306" i="1"/>
  <c r="U3389" i="1"/>
  <c r="V3389" i="1" s="1"/>
  <c r="U3491" i="1"/>
  <c r="V3491" i="1" s="1"/>
  <c r="U3444" i="1"/>
  <c r="V3444" i="1" s="1"/>
  <c r="R3472" i="1"/>
  <c r="X3472" i="1" s="1"/>
  <c r="Y3472" i="1" s="1"/>
  <c r="U3304" i="1"/>
  <c r="V3304" i="1" s="1"/>
  <c r="R3416" i="1"/>
  <c r="U3353" i="1"/>
  <c r="V3353" i="1" s="1"/>
  <c r="R3313" i="1"/>
  <c r="U3350" i="1"/>
  <c r="V3350" i="1" s="1"/>
  <c r="U3480" i="1"/>
  <c r="V3480" i="1" s="1"/>
  <c r="U3308" i="1"/>
  <c r="V3308" i="1" s="1"/>
  <c r="R3404" i="1"/>
  <c r="V3263" i="1"/>
  <c r="V3252" i="1"/>
  <c r="V3387" i="1"/>
  <c r="U3356" i="1"/>
  <c r="V3356" i="1" s="1"/>
  <c r="U3322" i="1"/>
  <c r="V3322" i="1" s="1"/>
  <c r="U3299" i="1"/>
  <c r="V3299" i="1" s="1"/>
  <c r="R3442" i="1"/>
  <c r="X3442" i="1" s="1"/>
  <c r="Y3442" i="1" s="1"/>
  <c r="R3427" i="1"/>
  <c r="X3427" i="1" s="1"/>
  <c r="Y3427" i="1" s="1"/>
  <c r="R3310" i="1"/>
  <c r="R3251" i="1"/>
  <c r="X3251" i="1" s="1"/>
  <c r="Y3251" i="1" s="1"/>
  <c r="U3377" i="1"/>
  <c r="V3377" i="1" s="1"/>
  <c r="U3354" i="1"/>
  <c r="V3354" i="1" s="1"/>
  <c r="U3295" i="1"/>
  <c r="V3295" i="1" s="1"/>
  <c r="U3315" i="1"/>
  <c r="V3315" i="1" s="1"/>
  <c r="U3497" i="1"/>
  <c r="V3497" i="1" s="1"/>
  <c r="R3320" i="1"/>
  <c r="X3320" i="1" s="1"/>
  <c r="Y3320" i="1" s="1"/>
  <c r="U3285" i="1"/>
  <c r="V3285" i="1" s="1"/>
  <c r="R3317" i="1"/>
  <c r="X3317" i="1" s="1"/>
  <c r="Y3317" i="1" s="1"/>
  <c r="R3424" i="1"/>
  <c r="X3424" i="1" s="1"/>
  <c r="Y3424" i="1" s="1"/>
  <c r="R3460" i="1"/>
  <c r="V3260" i="1"/>
  <c r="U3409" i="1"/>
  <c r="V3409" i="1" s="1"/>
  <c r="R3495" i="1"/>
  <c r="X3495" i="1" s="1"/>
  <c r="Y3495" i="1" s="1"/>
  <c r="R3488" i="1"/>
  <c r="R3480" i="1"/>
  <c r="P3439" i="1"/>
  <c r="P3417" i="1"/>
  <c r="R3417" i="1" s="1"/>
  <c r="R3328" i="1"/>
  <c r="X3328" i="1" s="1"/>
  <c r="Y3328" i="1" s="1"/>
  <c r="P3323" i="1"/>
  <c r="R3311" i="1"/>
  <c r="X3311" i="1" s="1"/>
  <c r="Y3311" i="1" s="1"/>
  <c r="P3302" i="1"/>
  <c r="P3279" i="1"/>
  <c r="U3470" i="1"/>
  <c r="V3470" i="1" s="1"/>
  <c r="U3419" i="1"/>
  <c r="V3419" i="1" s="1"/>
  <c r="V3305" i="1"/>
  <c r="V3467" i="1"/>
  <c r="U3498" i="1"/>
  <c r="V3498" i="1" s="1"/>
  <c r="U3485" i="1"/>
  <c r="V3485" i="1" s="1"/>
  <c r="U3475" i="1"/>
  <c r="V3475" i="1" s="1"/>
  <c r="U3463" i="1"/>
  <c r="U3443" i="1"/>
  <c r="V3443" i="1" s="1"/>
  <c r="U3393" i="1"/>
  <c r="V3393" i="1" s="1"/>
  <c r="U3373" i="1"/>
  <c r="V3373" i="1" s="1"/>
  <c r="U3357" i="1"/>
  <c r="V3357" i="1" s="1"/>
  <c r="U3345" i="1"/>
  <c r="V3345" i="1" s="1"/>
  <c r="U3335" i="1"/>
  <c r="V3335" i="1" s="1"/>
  <c r="U3298" i="1"/>
  <c r="V3298" i="1" s="1"/>
  <c r="U3274" i="1"/>
  <c r="V3274" i="1" s="1"/>
  <c r="V3370" i="1"/>
  <c r="V3462" i="1"/>
  <c r="R3492" i="1"/>
  <c r="X3492" i="1" s="1"/>
  <c r="Y3492" i="1" s="1"/>
  <c r="P3402" i="1"/>
  <c r="R3402" i="1" s="1"/>
  <c r="U3318" i="1"/>
  <c r="V3318" i="1" s="1"/>
  <c r="U3484" i="1"/>
  <c r="V3484" i="1" s="1"/>
  <c r="U3473" i="1"/>
  <c r="V3473" i="1" s="1"/>
  <c r="U3461" i="1"/>
  <c r="V3461" i="1" s="1"/>
  <c r="U3435" i="1"/>
  <c r="V3435" i="1" s="1"/>
  <c r="U3413" i="1"/>
  <c r="V3413" i="1" s="1"/>
  <c r="U3407" i="1"/>
  <c r="V3407" i="1" s="1"/>
  <c r="U3399" i="1"/>
  <c r="V3399" i="1" s="1"/>
  <c r="U3355" i="1"/>
  <c r="U3332" i="1"/>
  <c r="V3332" i="1" s="1"/>
  <c r="U3316" i="1"/>
  <c r="V3316" i="1" s="1"/>
  <c r="U3306" i="1"/>
  <c r="V3306" i="1" s="1"/>
  <c r="U3272" i="1"/>
  <c r="P3438" i="1"/>
  <c r="P3361" i="1"/>
  <c r="P3290" i="1"/>
  <c r="P3266" i="1"/>
  <c r="R3431" i="1"/>
  <c r="X3431" i="1" s="1"/>
  <c r="Y3431" i="1" s="1"/>
  <c r="U3429" i="1"/>
  <c r="U3415" i="1"/>
  <c r="V3415" i="1" s="1"/>
  <c r="U3313" i="1"/>
  <c r="V3313" i="1" s="1"/>
  <c r="U3471" i="1"/>
  <c r="U3460" i="1"/>
  <c r="V3460" i="1" s="1"/>
  <c r="U3448" i="1"/>
  <c r="V3448" i="1" s="1"/>
  <c r="V3433" i="1"/>
  <c r="U3420" i="1"/>
  <c r="U3405" i="1"/>
  <c r="V3405" i="1" s="1"/>
  <c r="U3379" i="1"/>
  <c r="U3334" i="1"/>
  <c r="V3330" i="1"/>
  <c r="U3314" i="1"/>
  <c r="U3310" i="1"/>
  <c r="V3310" i="1" s="1"/>
  <c r="U3294" i="1"/>
  <c r="U3282" i="1"/>
  <c r="V3258" i="1"/>
  <c r="R3341" i="1"/>
  <c r="U3459" i="1"/>
  <c r="U3440" i="1"/>
  <c r="V3440" i="1" s="1"/>
  <c r="U3404" i="1"/>
  <c r="V3404" i="1" s="1"/>
  <c r="U3388" i="1"/>
  <c r="V3388" i="1" s="1"/>
  <c r="U3378" i="1"/>
  <c r="V3378" i="1" s="1"/>
  <c r="U3341" i="1"/>
  <c r="V3341" i="1" s="1"/>
  <c r="U3293" i="1"/>
  <c r="U3281" i="1"/>
  <c r="U3269" i="1"/>
  <c r="V3269" i="1" s="1"/>
  <c r="P3434" i="1"/>
  <c r="R3426" i="1"/>
  <c r="X3426" i="1" s="1"/>
  <c r="Y3426" i="1" s="1"/>
  <c r="R3257" i="1"/>
  <c r="X3257" i="1" s="1"/>
  <c r="Y3257" i="1" s="1"/>
  <c r="V3287" i="1"/>
  <c r="P3362" i="1"/>
  <c r="R3459" i="1"/>
  <c r="R3447" i="1"/>
  <c r="U3447" i="1"/>
  <c r="V3447" i="1" s="1"/>
  <c r="V3363" i="1"/>
  <c r="V3327" i="1"/>
  <c r="U3309" i="1"/>
  <c r="V3309" i="1" s="1"/>
  <c r="R3378" i="1"/>
  <c r="R3453" i="1"/>
  <c r="X3453" i="1" s="1"/>
  <c r="Y3453" i="1" s="1"/>
  <c r="R3395" i="1"/>
  <c r="X3395" i="1" s="1"/>
  <c r="Y3395" i="1" s="1"/>
  <c r="R3337" i="1"/>
  <c r="X3337" i="1" s="1"/>
  <c r="Y3337" i="1" s="1"/>
  <c r="R3307" i="1"/>
  <c r="X3307" i="1" s="1"/>
  <c r="Y3307" i="1" s="1"/>
  <c r="R3451" i="1"/>
  <c r="R3325" i="1"/>
  <c r="X3325" i="1" s="1"/>
  <c r="Y3325" i="1" s="1"/>
  <c r="R3304" i="1"/>
  <c r="R3264" i="1"/>
  <c r="R3474" i="1"/>
  <c r="X3474" i="1" s="1"/>
  <c r="Y3474" i="1" s="1"/>
  <c r="R3448" i="1"/>
  <c r="R3372" i="1"/>
  <c r="X3372" i="1" s="1"/>
  <c r="Y3372" i="1" s="1"/>
  <c r="R3456" i="1"/>
  <c r="X3456" i="1" s="1"/>
  <c r="Y3456" i="1" s="1"/>
  <c r="R3358" i="1"/>
  <c r="R3420" i="1"/>
  <c r="R3452" i="1"/>
  <c r="X3452" i="1" s="1"/>
  <c r="Y3452" i="1" s="1"/>
  <c r="R3429" i="1"/>
  <c r="R3428" i="1"/>
  <c r="X3428" i="1" s="1"/>
  <c r="Y3428" i="1" s="1"/>
  <c r="R3421" i="1"/>
  <c r="X3421" i="1" s="1"/>
  <c r="Y3421" i="1" s="1"/>
  <c r="R3331" i="1"/>
  <c r="X3331" i="1" s="1"/>
  <c r="Y3331" i="1" s="1"/>
  <c r="R3305" i="1"/>
  <c r="R3334" i="1"/>
  <c r="R3462" i="1"/>
  <c r="X3462" i="1" s="1"/>
  <c r="Y3462" i="1" s="1"/>
  <c r="R3258" i="1"/>
  <c r="R3441" i="1"/>
  <c r="X3441" i="1" s="1"/>
  <c r="Y3441" i="1" s="1"/>
  <c r="R3253" i="1"/>
  <c r="X3253" i="1" s="1"/>
  <c r="R3483" i="1"/>
  <c r="X3483" i="1" s="1"/>
  <c r="Y3483" i="1" s="1"/>
  <c r="R3423" i="1"/>
  <c r="R3327" i="1"/>
  <c r="X3327" i="1" s="1"/>
  <c r="R3458" i="1"/>
  <c r="X3458" i="1" s="1"/>
  <c r="Y3458" i="1" s="1"/>
  <c r="R3405" i="1"/>
  <c r="R3379" i="1"/>
  <c r="R3342" i="1"/>
  <c r="X3342" i="1" s="1"/>
  <c r="Y3342" i="1" s="1"/>
  <c r="V3468" i="1"/>
  <c r="V3255" i="1"/>
  <c r="V3446" i="1"/>
  <c r="U3437" i="1"/>
  <c r="U3422" i="1"/>
  <c r="U3400" i="1"/>
  <c r="V3400" i="1" s="1"/>
  <c r="U3384" i="1"/>
  <c r="U3375" i="1"/>
  <c r="U3360" i="1"/>
  <c r="U3338" i="1"/>
  <c r="U3326" i="1"/>
  <c r="U3321" i="1"/>
  <c r="U3300" i="1"/>
  <c r="U3289" i="1"/>
  <c r="U3277" i="1"/>
  <c r="U3265" i="1"/>
  <c r="U3254" i="1"/>
  <c r="V3476" i="1"/>
  <c r="V3466" i="1"/>
  <c r="V3474" i="1"/>
  <c r="V3456" i="1"/>
  <c r="V3394" i="1"/>
  <c r="V3261" i="1"/>
  <c r="V3251" i="1"/>
  <c r="U3348" i="1"/>
  <c r="V3271" i="1"/>
  <c r="P3454" i="1"/>
  <c r="P3401" i="1"/>
  <c r="R3401" i="1" s="1"/>
  <c r="P3339" i="1"/>
  <c r="P3322" i="1"/>
  <c r="R3322" i="1" s="1"/>
  <c r="P3301" i="1"/>
  <c r="R3487" i="1"/>
  <c r="X3487" i="1" s="1"/>
  <c r="Y3487" i="1" s="1"/>
  <c r="R3374" i="1"/>
  <c r="R3470" i="1"/>
  <c r="R3440" i="1"/>
  <c r="R3419" i="1"/>
  <c r="P3391" i="1"/>
  <c r="P3367" i="1"/>
  <c r="P3332" i="1"/>
  <c r="R3332" i="1" s="1"/>
  <c r="P3497" i="1"/>
  <c r="R3497" i="1" s="1"/>
  <c r="P3449" i="1"/>
  <c r="R3449" i="1" s="1"/>
  <c r="R3461" i="1"/>
  <c r="R3309" i="1"/>
  <c r="V3291" i="1"/>
  <c r="V3411" i="1"/>
  <c r="R3476" i="1"/>
  <c r="X3476" i="1" s="1"/>
  <c r="Y3476" i="1" s="1"/>
  <c r="P3457" i="1"/>
  <c r="R3457" i="1" s="1"/>
  <c r="X3457" i="1" s="1"/>
  <c r="P3354" i="1"/>
  <c r="P3295" i="1"/>
  <c r="R3446" i="1"/>
  <c r="X3446" i="1" s="1"/>
  <c r="R3422" i="1"/>
  <c r="R3338" i="1"/>
  <c r="R3321" i="1"/>
  <c r="R3300" i="1"/>
  <c r="R3430" i="1"/>
  <c r="R3255" i="1"/>
  <c r="P3444" i="1"/>
  <c r="R3271" i="1"/>
  <c r="R3343" i="1"/>
  <c r="X3343" i="1" s="1"/>
  <c r="Y3343" i="1" s="1"/>
  <c r="R3315" i="1"/>
  <c r="V3458" i="1"/>
  <c r="V3436" i="1"/>
  <c r="V3477" i="1"/>
  <c r="V3465" i="1"/>
  <c r="V3445" i="1"/>
  <c r="V3431" i="1"/>
  <c r="V3457" i="1"/>
  <c r="V3276" i="1"/>
  <c r="V3397" i="1"/>
  <c r="V3317" i="1"/>
  <c r="V3352" i="1"/>
  <c r="V3414" i="1"/>
  <c r="V3359" i="1"/>
  <c r="V3368" i="1"/>
  <c r="V3296" i="1"/>
  <c r="V3392" i="1"/>
  <c r="V3303" i="1"/>
  <c r="V3259" i="1"/>
  <c r="V3333" i="1"/>
  <c r="V3426" i="1"/>
  <c r="V3408" i="1"/>
  <c r="V3432" i="1"/>
  <c r="V3386" i="1"/>
  <c r="R3490" i="1"/>
  <c r="R3415" i="1"/>
  <c r="R3308" i="1"/>
  <c r="P3493" i="1"/>
  <c r="R3493" i="1" s="1"/>
  <c r="P3478" i="1"/>
  <c r="V3346" i="1"/>
  <c r="R3473" i="1"/>
  <c r="R3318" i="1"/>
  <c r="P3484" i="1"/>
  <c r="R3484" i="1" s="1"/>
  <c r="R3262" i="1"/>
  <c r="R3498" i="1"/>
  <c r="R3475" i="1"/>
  <c r="R3373" i="1"/>
  <c r="R3335" i="1"/>
  <c r="R3494" i="1"/>
  <c r="R3410" i="1"/>
  <c r="R3376" i="1"/>
  <c r="R3485" i="1"/>
  <c r="R3455" i="1"/>
  <c r="R3409" i="1"/>
  <c r="U3227" i="1"/>
  <c r="V3227" i="1" s="1"/>
  <c r="U3247" i="1"/>
  <c r="V3247" i="1" s="1"/>
  <c r="R2837" i="1"/>
  <c r="V2837" i="1"/>
  <c r="R3243" i="1"/>
  <c r="X3243" i="1" s="1"/>
  <c r="Y3243" i="1" s="1"/>
  <c r="U3246" i="1"/>
  <c r="V3246" i="1" s="1"/>
  <c r="V3244" i="1"/>
  <c r="V3243" i="1"/>
  <c r="V3248" i="1"/>
  <c r="V3245" i="1"/>
  <c r="V3249" i="1"/>
  <c r="O3238" i="1"/>
  <c r="P3238" i="1" s="1"/>
  <c r="Q3238" i="1"/>
  <c r="O3239" i="1"/>
  <c r="P3239" i="1" s="1"/>
  <c r="Q3239" i="1"/>
  <c r="U3239" i="1"/>
  <c r="Q3362" i="1" l="1"/>
  <c r="R3362" i="1" s="1"/>
  <c r="X3362" i="1" s="1"/>
  <c r="Y3362" i="1" s="1"/>
  <c r="Q3266" i="1"/>
  <c r="R3266" i="1" s="1"/>
  <c r="X3266" i="1" s="1"/>
  <c r="Y3266" i="1" s="1"/>
  <c r="Q3290" i="1"/>
  <c r="R3290" i="1" s="1"/>
  <c r="X3290" i="1" s="1"/>
  <c r="Y3290" i="1" s="1"/>
  <c r="Q3295" i="1"/>
  <c r="R3295" i="1" s="1"/>
  <c r="X3295" i="1" s="1"/>
  <c r="Y3295" i="1" s="1"/>
  <c r="Q3367" i="1"/>
  <c r="R3367" i="1" s="1"/>
  <c r="X3367" i="1" s="1"/>
  <c r="Y3367" i="1" s="1"/>
  <c r="Q3354" i="1"/>
  <c r="R3354" i="1" s="1"/>
  <c r="X3354" i="1" s="1"/>
  <c r="Y3354" i="1" s="1"/>
  <c r="Q3454" i="1"/>
  <c r="R3454" i="1" s="1"/>
  <c r="X3454" i="1" s="1"/>
  <c r="Y3454" i="1" s="1"/>
  <c r="Q3361" i="1"/>
  <c r="R3361" i="1" s="1"/>
  <c r="X3361" i="1" s="1"/>
  <c r="Y3361" i="1" s="1"/>
  <c r="Q3391" i="1"/>
  <c r="R3391" i="1" s="1"/>
  <c r="X3391" i="1" s="1"/>
  <c r="Y3391" i="1" s="1"/>
  <c r="Q3478" i="1"/>
  <c r="R3478" i="1" s="1"/>
  <c r="X3478" i="1" s="1"/>
  <c r="Y3478" i="1" s="1"/>
  <c r="Q3279" i="1"/>
  <c r="R3279" i="1" s="1"/>
  <c r="X3279" i="1" s="1"/>
  <c r="Y3279" i="1" s="1"/>
  <c r="Q3444" i="1"/>
  <c r="R3444" i="1" s="1"/>
  <c r="X3444" i="1" s="1"/>
  <c r="Y3444" i="1" s="1"/>
  <c r="Q3301" i="1"/>
  <c r="R3301" i="1" s="1"/>
  <c r="X3301" i="1" s="1"/>
  <c r="Y3301" i="1" s="1"/>
  <c r="Q3302" i="1"/>
  <c r="R3302" i="1" s="1"/>
  <c r="X3302" i="1" s="1"/>
  <c r="Y3302" i="1" s="1"/>
  <c r="Q3323" i="1"/>
  <c r="R3323" i="1" s="1"/>
  <c r="X3323" i="1" s="1"/>
  <c r="Y3323" i="1" s="1"/>
  <c r="Q3438" i="1"/>
  <c r="R3438" i="1" s="1"/>
  <c r="X3438" i="1" s="1"/>
  <c r="Y3438" i="1" s="1"/>
  <c r="Q3434" i="1"/>
  <c r="R3434" i="1" s="1"/>
  <c r="X3434" i="1" s="1"/>
  <c r="Y3434" i="1" s="1"/>
  <c r="Q3439" i="1"/>
  <c r="R3439" i="1" s="1"/>
  <c r="X3439" i="1" s="1"/>
  <c r="Y3439" i="1" s="1"/>
  <c r="Q3339" i="1"/>
  <c r="R3339" i="1" s="1"/>
  <c r="X3339" i="1" s="1"/>
  <c r="Y3339" i="1" s="1"/>
  <c r="X3322" i="1"/>
  <c r="Y3322" i="1" s="1"/>
  <c r="X3430" i="1"/>
  <c r="Y3430" i="1" s="1"/>
  <c r="X3385" i="1"/>
  <c r="Y3385" i="1" s="1"/>
  <c r="X3268" i="1"/>
  <c r="Y3268" i="1" s="1"/>
  <c r="X3389" i="1"/>
  <c r="Y3389" i="1" s="1"/>
  <c r="X3401" i="1"/>
  <c r="Y3401" i="1" s="1"/>
  <c r="X3402" i="1"/>
  <c r="Y3402" i="1" s="1"/>
  <c r="X3403" i="1"/>
  <c r="Y3403" i="1" s="1"/>
  <c r="X3304" i="1"/>
  <c r="Y3304" i="1" s="1"/>
  <c r="X3329" i="1"/>
  <c r="Y3329" i="1" s="1"/>
  <c r="X3336" i="1"/>
  <c r="Y3336" i="1" s="1"/>
  <c r="X3497" i="1"/>
  <c r="Y3497" i="1" s="1"/>
  <c r="X3314" i="1"/>
  <c r="Y3314" i="1" s="1"/>
  <c r="X3315" i="1"/>
  <c r="Y3315" i="1" s="1"/>
  <c r="X3407" i="1"/>
  <c r="Y3407" i="1" s="1"/>
  <c r="X3417" i="1"/>
  <c r="Y3417" i="1" s="1"/>
  <c r="X3489" i="1"/>
  <c r="Y3489" i="1" s="1"/>
  <c r="X3256" i="1"/>
  <c r="Y3256" i="1" s="1"/>
  <c r="X3350" i="1"/>
  <c r="Y3350" i="1" s="1"/>
  <c r="X3377" i="1"/>
  <c r="Y3377" i="1" s="1"/>
  <c r="X3351" i="1"/>
  <c r="Y3351" i="1" s="1"/>
  <c r="X3486" i="1"/>
  <c r="Y3486" i="1" s="1"/>
  <c r="X3419" i="1"/>
  <c r="Y3419" i="1" s="1"/>
  <c r="X3488" i="1"/>
  <c r="Y3488" i="1" s="1"/>
  <c r="X3491" i="1"/>
  <c r="Y3491" i="1" s="1"/>
  <c r="X3440" i="1"/>
  <c r="Y3440" i="1" s="1"/>
  <c r="X3423" i="1"/>
  <c r="Y3423" i="1" s="1"/>
  <c r="X3481" i="1"/>
  <c r="Y3481" i="1" s="1"/>
  <c r="V3314" i="1"/>
  <c r="X3278" i="1"/>
  <c r="Y3278" i="1" s="1"/>
  <c r="X3460" i="1"/>
  <c r="Y3460" i="1" s="1"/>
  <c r="X3482" i="1"/>
  <c r="Y3482" i="1" s="1"/>
  <c r="X3496" i="1"/>
  <c r="Y3496" i="1" s="1"/>
  <c r="X3416" i="1"/>
  <c r="Y3416" i="1" s="1"/>
  <c r="X3341" i="1"/>
  <c r="Y3341" i="1" s="1"/>
  <c r="X3461" i="1"/>
  <c r="Y3461" i="1" s="1"/>
  <c r="X3284" i="1"/>
  <c r="Y3284" i="1" s="1"/>
  <c r="Y3370" i="1"/>
  <c r="X3316" i="1"/>
  <c r="Y3316" i="1" s="1"/>
  <c r="X3358" i="1"/>
  <c r="Y3358" i="1" s="1"/>
  <c r="X3299" i="1"/>
  <c r="Y3299" i="1" s="1"/>
  <c r="X3285" i="1"/>
  <c r="Y3285" i="1" s="1"/>
  <c r="X3306" i="1"/>
  <c r="Y3306" i="1" s="1"/>
  <c r="X3310" i="1"/>
  <c r="Y3310" i="1" s="1"/>
  <c r="X3356" i="1"/>
  <c r="Y3356" i="1" s="1"/>
  <c r="X3480" i="1"/>
  <c r="Y3480" i="1" s="1"/>
  <c r="X3451" i="1"/>
  <c r="Y3451" i="1" s="1"/>
  <c r="X3413" i="1"/>
  <c r="Y3413" i="1" s="1"/>
  <c r="X3269" i="1"/>
  <c r="Y3269" i="1" s="1"/>
  <c r="X3353" i="1"/>
  <c r="Y3353" i="1" s="1"/>
  <c r="X3447" i="1"/>
  <c r="Y3447" i="1" s="1"/>
  <c r="X3388" i="1"/>
  <c r="Y3388" i="1" s="1"/>
  <c r="X3404" i="1"/>
  <c r="Y3404" i="1" s="1"/>
  <c r="X3309" i="1"/>
  <c r="Y3309" i="1" s="1"/>
  <c r="X3420" i="1"/>
  <c r="Y3420" i="1" s="1"/>
  <c r="V3420" i="1"/>
  <c r="X3305" i="1"/>
  <c r="Y3305" i="1" s="1"/>
  <c r="V3294" i="1"/>
  <c r="X3294" i="1"/>
  <c r="Y3294" i="1" s="1"/>
  <c r="X3379" i="1"/>
  <c r="Y3379" i="1" s="1"/>
  <c r="V3379" i="1"/>
  <c r="V3429" i="1"/>
  <c r="X3429" i="1"/>
  <c r="Y3429" i="1" s="1"/>
  <c r="Y3253" i="1"/>
  <c r="X3400" i="1"/>
  <c r="Y3400" i="1" s="1"/>
  <c r="X3313" i="1"/>
  <c r="Y3313" i="1" s="1"/>
  <c r="Y3327" i="1"/>
  <c r="Y3297" i="1"/>
  <c r="X3349" i="1"/>
  <c r="Y3349" i="1" s="1"/>
  <c r="X3406" i="1"/>
  <c r="Y3406" i="1" s="1"/>
  <c r="X3264" i="1"/>
  <c r="Y3264" i="1" s="1"/>
  <c r="X3471" i="1"/>
  <c r="Y3471" i="1" s="1"/>
  <c r="V3471" i="1"/>
  <c r="V3463" i="1"/>
  <c r="X3463" i="1"/>
  <c r="Y3463" i="1" s="1"/>
  <c r="X3378" i="1"/>
  <c r="Y3378" i="1" s="1"/>
  <c r="X3405" i="1"/>
  <c r="Y3405" i="1" s="1"/>
  <c r="X3448" i="1"/>
  <c r="Y3448" i="1" s="1"/>
  <c r="X3281" i="1"/>
  <c r="Y3281" i="1" s="1"/>
  <c r="V3281" i="1"/>
  <c r="Y3433" i="1"/>
  <c r="V3459" i="1"/>
  <c r="X3459" i="1"/>
  <c r="Y3459" i="1" s="1"/>
  <c r="X3267" i="1"/>
  <c r="Y3267" i="1" s="1"/>
  <c r="X3293" i="1"/>
  <c r="Y3293" i="1" s="1"/>
  <c r="V3293" i="1"/>
  <c r="X3258" i="1"/>
  <c r="Y3258" i="1" s="1"/>
  <c r="V3272" i="1"/>
  <c r="X3272" i="1"/>
  <c r="Y3272" i="1" s="1"/>
  <c r="V3282" i="1"/>
  <c r="X3282" i="1"/>
  <c r="Y3282" i="1" s="1"/>
  <c r="X3334" i="1"/>
  <c r="Y3334" i="1" s="1"/>
  <c r="V3334" i="1"/>
  <c r="X3355" i="1"/>
  <c r="Y3355" i="1" s="1"/>
  <c r="V3355" i="1"/>
  <c r="X3449" i="1"/>
  <c r="Y3449" i="1" s="1"/>
  <c r="X3332" i="1"/>
  <c r="Y3332" i="1" s="1"/>
  <c r="X3374" i="1"/>
  <c r="Y3374" i="1" s="1"/>
  <c r="V3277" i="1"/>
  <c r="X3277" i="1"/>
  <c r="Y3277" i="1" s="1"/>
  <c r="X3382" i="1"/>
  <c r="Y3382" i="1" s="1"/>
  <c r="X3271" i="1"/>
  <c r="Y3271" i="1" s="1"/>
  <c r="V3289" i="1"/>
  <c r="X3289" i="1"/>
  <c r="Y3289" i="1" s="1"/>
  <c r="V3338" i="1"/>
  <c r="X3338" i="1"/>
  <c r="Y3338" i="1" s="1"/>
  <c r="X3470" i="1"/>
  <c r="Y3470" i="1" s="1"/>
  <c r="V3360" i="1"/>
  <c r="X3360" i="1"/>
  <c r="Y3360" i="1" s="1"/>
  <c r="X3437" i="1"/>
  <c r="Y3437" i="1" s="1"/>
  <c r="V3437" i="1"/>
  <c r="X3255" i="1"/>
  <c r="Y3255" i="1" s="1"/>
  <c r="X3398" i="1"/>
  <c r="Y3398" i="1" s="1"/>
  <c r="V3300" i="1"/>
  <c r="X3300" i="1"/>
  <c r="Y3300" i="1" s="1"/>
  <c r="X3348" i="1"/>
  <c r="Y3348" i="1" s="1"/>
  <c r="V3348" i="1"/>
  <c r="Y3457" i="1"/>
  <c r="Y3446" i="1"/>
  <c r="X3254" i="1"/>
  <c r="Y3254" i="1" s="1"/>
  <c r="V3254" i="1"/>
  <c r="V3321" i="1"/>
  <c r="X3321" i="1"/>
  <c r="Y3321" i="1" s="1"/>
  <c r="V3375" i="1"/>
  <c r="X3375" i="1"/>
  <c r="Y3375" i="1" s="1"/>
  <c r="X3464" i="1"/>
  <c r="Y3464" i="1" s="1"/>
  <c r="V3265" i="1"/>
  <c r="X3265" i="1"/>
  <c r="Y3265" i="1" s="1"/>
  <c r="X3326" i="1"/>
  <c r="Y3326" i="1" s="1"/>
  <c r="V3326" i="1"/>
  <c r="X3384" i="1"/>
  <c r="Y3384" i="1" s="1"/>
  <c r="V3384" i="1"/>
  <c r="Y3466" i="1"/>
  <c r="X3422" i="1"/>
  <c r="Y3422" i="1" s="1"/>
  <c r="V3422" i="1"/>
  <c r="X3484" i="1"/>
  <c r="Y3484" i="1" s="1"/>
  <c r="X3493" i="1"/>
  <c r="Y3493" i="1" s="1"/>
  <c r="X3399" i="1"/>
  <c r="Y3399" i="1" s="1"/>
  <c r="X3274" i="1"/>
  <c r="Y3274" i="1" s="1"/>
  <c r="X3435" i="1"/>
  <c r="Y3435" i="1" s="1"/>
  <c r="X3490" i="1"/>
  <c r="Y3490" i="1" s="1"/>
  <c r="X3345" i="1"/>
  <c r="Y3345" i="1" s="1"/>
  <c r="X3498" i="1"/>
  <c r="Y3498" i="1" s="1"/>
  <c r="X3376" i="1"/>
  <c r="Y3376" i="1" s="1"/>
  <c r="X3494" i="1"/>
  <c r="Y3494" i="1" s="1"/>
  <c r="X3318" i="1"/>
  <c r="Y3318" i="1" s="1"/>
  <c r="X3410" i="1"/>
  <c r="Y3410" i="1" s="1"/>
  <c r="X3450" i="1"/>
  <c r="Y3450" i="1" s="1"/>
  <c r="X3473" i="1"/>
  <c r="Y3473" i="1" s="1"/>
  <c r="X3298" i="1"/>
  <c r="Y3298" i="1" s="1"/>
  <c r="X3335" i="1"/>
  <c r="Y3335" i="1" s="1"/>
  <c r="X3485" i="1"/>
  <c r="Y3485" i="1" s="1"/>
  <c r="X3479" i="1"/>
  <c r="Y3479" i="1" s="1"/>
  <c r="X3373" i="1"/>
  <c r="Y3373" i="1" s="1"/>
  <c r="X3357" i="1"/>
  <c r="Y3357" i="1" s="1"/>
  <c r="X3262" i="1"/>
  <c r="Y3262" i="1" s="1"/>
  <c r="X3308" i="1"/>
  <c r="Y3308" i="1" s="1"/>
  <c r="X3393" i="1"/>
  <c r="Y3393" i="1" s="1"/>
  <c r="X3443" i="1"/>
  <c r="Y3443" i="1" s="1"/>
  <c r="X3409" i="1"/>
  <c r="Y3409" i="1" s="1"/>
  <c r="X3369" i="1"/>
  <c r="Y3369" i="1" s="1"/>
  <c r="Y3273" i="1"/>
  <c r="X3455" i="1"/>
  <c r="Y3455" i="1" s="1"/>
  <c r="X3475" i="1"/>
  <c r="Y3475" i="1" s="1"/>
  <c r="X3415" i="1"/>
  <c r="Y3415" i="1" s="1"/>
  <c r="X3286" i="1"/>
  <c r="Y3286" i="1" s="1"/>
  <c r="X3227" i="1"/>
  <c r="Y3227" i="1" s="1"/>
  <c r="X3247" i="1"/>
  <c r="Y3247" i="1" s="1"/>
  <c r="X2837" i="1"/>
  <c r="Y2837" i="1" s="1"/>
  <c r="X3246" i="1"/>
  <c r="Y3246" i="1" s="1"/>
  <c r="R3239" i="1"/>
  <c r="X3239" i="1" s="1"/>
  <c r="Y3239" i="1" s="1"/>
  <c r="U3238" i="1"/>
  <c r="V3238" i="1" s="1"/>
  <c r="R3238" i="1"/>
  <c r="V3239" i="1"/>
  <c r="X3238" i="1" l="1"/>
  <c r="Y3238" i="1" s="1"/>
  <c r="O3240" i="1" l="1"/>
  <c r="P3240" i="1" s="1"/>
  <c r="O3241" i="1"/>
  <c r="P3241" i="1" s="1"/>
  <c r="O3242" i="1"/>
  <c r="Q3240" i="1"/>
  <c r="Q3241" i="1"/>
  <c r="Q3242" i="1"/>
  <c r="U3241" i="1"/>
  <c r="U3242" i="1"/>
  <c r="R3241" i="1" l="1"/>
  <c r="X3241" i="1" s="1"/>
  <c r="Y3241" i="1" s="1"/>
  <c r="R3240" i="1"/>
  <c r="U3240" i="1"/>
  <c r="V3240" i="1" s="1"/>
  <c r="V3242" i="1"/>
  <c r="V3241" i="1"/>
  <c r="P3242" i="1"/>
  <c r="R3242" i="1" s="1"/>
  <c r="O3229" i="1"/>
  <c r="O3230" i="1"/>
  <c r="P3230" i="1" s="1"/>
  <c r="Q3230" i="1" s="1"/>
  <c r="O3231" i="1"/>
  <c r="P3231" i="1" s="1"/>
  <c r="O3232" i="1"/>
  <c r="P3232" i="1" s="1"/>
  <c r="O3233" i="1"/>
  <c r="P3233" i="1" s="1"/>
  <c r="O3234" i="1"/>
  <c r="P3234" i="1" s="1"/>
  <c r="O3235" i="1"/>
  <c r="P3235" i="1" s="1"/>
  <c r="Q3235" i="1" s="1"/>
  <c r="O3236" i="1"/>
  <c r="P3236" i="1" s="1"/>
  <c r="O3237" i="1"/>
  <c r="P3237" i="1" s="1"/>
  <c r="U3229" i="1"/>
  <c r="U3230" i="1"/>
  <c r="U3231" i="1"/>
  <c r="U3232" i="1"/>
  <c r="V3232" i="1" s="1"/>
  <c r="U3233" i="1"/>
  <c r="U3235" i="1"/>
  <c r="U3237" i="1"/>
  <c r="V3237" i="1" s="1"/>
  <c r="Q3231" i="1" l="1"/>
  <c r="R3231" i="1" s="1"/>
  <c r="X3231" i="1" s="1"/>
  <c r="Y3231" i="1" s="1"/>
  <c r="Q3232" i="1"/>
  <c r="R3232" i="1" s="1"/>
  <c r="X3232" i="1" s="1"/>
  <c r="Y3232" i="1" s="1"/>
  <c r="Q3237" i="1"/>
  <c r="R3237" i="1" s="1"/>
  <c r="X3237" i="1" s="1"/>
  <c r="Y3237" i="1" s="1"/>
  <c r="Q3236" i="1"/>
  <c r="R3236" i="1" s="1"/>
  <c r="Q3234" i="1"/>
  <c r="R3234" i="1" s="1"/>
  <c r="Q3233" i="1"/>
  <c r="R3233" i="1" s="1"/>
  <c r="X3233" i="1" s="1"/>
  <c r="Y3233" i="1" s="1"/>
  <c r="X3240" i="1"/>
  <c r="Y3240" i="1" s="1"/>
  <c r="X3242" i="1"/>
  <c r="Y3242" i="1" s="1"/>
  <c r="U3236" i="1"/>
  <c r="V3236" i="1" s="1"/>
  <c r="U3234" i="1"/>
  <c r="V3234" i="1" s="1"/>
  <c r="R3230" i="1"/>
  <c r="X3230" i="1" s="1"/>
  <c r="Y3230" i="1" s="1"/>
  <c r="V3229" i="1"/>
  <c r="V3230" i="1"/>
  <c r="V3235" i="1"/>
  <c r="V3233" i="1"/>
  <c r="R3235" i="1"/>
  <c r="P3229" i="1"/>
  <c r="V3231" i="1"/>
  <c r="Q3229" i="1" l="1"/>
  <c r="R3229" i="1" s="1"/>
  <c r="X3229" i="1" s="1"/>
  <c r="Y3229" i="1" s="1"/>
  <c r="X3236" i="1"/>
  <c r="Y3236" i="1" s="1"/>
  <c r="X3234" i="1"/>
  <c r="Y3234" i="1" s="1"/>
  <c r="X3235" i="1"/>
  <c r="Y3235" i="1" s="1"/>
  <c r="O3218" i="1" l="1"/>
  <c r="P3218" i="1" s="1"/>
  <c r="O3219" i="1"/>
  <c r="P3219" i="1" s="1"/>
  <c r="O3220" i="1"/>
  <c r="P3220" i="1" s="1"/>
  <c r="O3221" i="1"/>
  <c r="P3221" i="1" s="1"/>
  <c r="O3222" i="1"/>
  <c r="P3222" i="1" s="1"/>
  <c r="O3223" i="1"/>
  <c r="P3223" i="1" s="1"/>
  <c r="Q3223" i="1" s="1"/>
  <c r="O3224" i="1"/>
  <c r="O3225" i="1"/>
  <c r="P3225" i="1" s="1"/>
  <c r="O3226" i="1"/>
  <c r="P3226" i="1" s="1"/>
  <c r="O3228" i="1"/>
  <c r="P3228" i="1" s="1"/>
  <c r="Q3220" i="1"/>
  <c r="U3218" i="1"/>
  <c r="V3218" i="1" s="1"/>
  <c r="U3219" i="1"/>
  <c r="V3219" i="1" s="1"/>
  <c r="U3220" i="1"/>
  <c r="U3221" i="1"/>
  <c r="V3221" i="1" s="1"/>
  <c r="U3223" i="1"/>
  <c r="U3226" i="1"/>
  <c r="V3226" i="1" s="1"/>
  <c r="Q3228" i="1" l="1"/>
  <c r="R3228" i="1" s="1"/>
  <c r="Q3218" i="1"/>
  <c r="R3218" i="1" s="1"/>
  <c r="X3218" i="1" s="1"/>
  <c r="Y3218" i="1" s="1"/>
  <c r="Q3219" i="1"/>
  <c r="R3219" i="1" s="1"/>
  <c r="X3219" i="1" s="1"/>
  <c r="Y3219" i="1" s="1"/>
  <c r="Q3226" i="1"/>
  <c r="R3226" i="1" s="1"/>
  <c r="X3226" i="1" s="1"/>
  <c r="Y3226" i="1" s="1"/>
  <c r="Q3225" i="1"/>
  <c r="R3225" i="1" s="1"/>
  <c r="Q3221" i="1"/>
  <c r="R3221" i="1" s="1"/>
  <c r="Q3222" i="1"/>
  <c r="R3222" i="1" s="1"/>
  <c r="R3220" i="1"/>
  <c r="X3220" i="1" s="1"/>
  <c r="Y3220" i="1" s="1"/>
  <c r="U3224" i="1"/>
  <c r="V3224" i="1" s="1"/>
  <c r="R3223" i="1"/>
  <c r="X3223" i="1" s="1"/>
  <c r="Y3223" i="1" s="1"/>
  <c r="U3228" i="1"/>
  <c r="U3222" i="1"/>
  <c r="V3223" i="1"/>
  <c r="V3220" i="1"/>
  <c r="U3225" i="1"/>
  <c r="P3224" i="1"/>
  <c r="Q3224" i="1" l="1"/>
  <c r="R3224" i="1" s="1"/>
  <c r="X3224" i="1" s="1"/>
  <c r="Y3224" i="1" s="1"/>
  <c r="X3222" i="1"/>
  <c r="Y3222" i="1" s="1"/>
  <c r="X3228" i="1"/>
  <c r="Y3228" i="1" s="1"/>
  <c r="V3228" i="1"/>
  <c r="V3222" i="1"/>
  <c r="X3221" i="1"/>
  <c r="Y3221" i="1" s="1"/>
  <c r="X3225" i="1"/>
  <c r="Y3225" i="1" s="1"/>
  <c r="V3225" i="1"/>
  <c r="O3212" i="1" l="1"/>
  <c r="P3212" i="1" s="1"/>
  <c r="O3213" i="1"/>
  <c r="P3213" i="1" s="1"/>
  <c r="O3214" i="1"/>
  <c r="P3214" i="1" s="1"/>
  <c r="O3215" i="1"/>
  <c r="P3215" i="1" s="1"/>
  <c r="O3216" i="1"/>
  <c r="P3216" i="1" s="1"/>
  <c r="O3217" i="1"/>
  <c r="P3217" i="1" s="1"/>
  <c r="Q3212" i="1"/>
  <c r="Q3213" i="1"/>
  <c r="Q3214" i="1"/>
  <c r="Q3215" i="1"/>
  <c r="Q3216" i="1"/>
  <c r="Q3217" i="1"/>
  <c r="U3212" i="1"/>
  <c r="U3213" i="1"/>
  <c r="U3214" i="1"/>
  <c r="U3215" i="1"/>
  <c r="U3216" i="1"/>
  <c r="U3217" i="1"/>
  <c r="V3217" i="1" s="1"/>
  <c r="O3209" i="1"/>
  <c r="P3209" i="1" s="1"/>
  <c r="O3210" i="1"/>
  <c r="P3210" i="1" s="1"/>
  <c r="O3211" i="1"/>
  <c r="P3211" i="1" s="1"/>
  <c r="Q3209" i="1"/>
  <c r="Q3210" i="1"/>
  <c r="Q3211" i="1"/>
  <c r="U3209" i="1"/>
  <c r="U3210" i="1"/>
  <c r="U3211" i="1"/>
  <c r="O3193" i="1"/>
  <c r="P3193" i="1" s="1"/>
  <c r="O3194" i="1"/>
  <c r="P3194" i="1" s="1"/>
  <c r="O3195" i="1"/>
  <c r="P3195" i="1" s="1"/>
  <c r="O3196" i="1"/>
  <c r="P3196" i="1" s="1"/>
  <c r="O3197" i="1"/>
  <c r="P3197" i="1" s="1"/>
  <c r="O3198" i="1"/>
  <c r="P3198" i="1" s="1"/>
  <c r="O3199" i="1"/>
  <c r="P3199" i="1" s="1"/>
  <c r="O3200" i="1"/>
  <c r="P3200" i="1" s="1"/>
  <c r="O3201" i="1"/>
  <c r="P3201" i="1" s="1"/>
  <c r="O3202" i="1"/>
  <c r="P3202" i="1" s="1"/>
  <c r="O3203" i="1"/>
  <c r="P3203" i="1" s="1"/>
  <c r="O3204" i="1"/>
  <c r="P3204" i="1" s="1"/>
  <c r="O3205" i="1"/>
  <c r="P3205" i="1" s="1"/>
  <c r="O3206" i="1"/>
  <c r="P3206" i="1" s="1"/>
  <c r="O3207" i="1"/>
  <c r="P3207" i="1" s="1"/>
  <c r="O3208" i="1"/>
  <c r="P3208" i="1" s="1"/>
  <c r="Q3193" i="1"/>
  <c r="Q3194" i="1"/>
  <c r="Q3195" i="1"/>
  <c r="Q3196" i="1"/>
  <c r="Q3197" i="1"/>
  <c r="Q3198" i="1"/>
  <c r="Q3199" i="1"/>
  <c r="Q3200" i="1"/>
  <c r="Q3201" i="1"/>
  <c r="Q3202" i="1"/>
  <c r="Q3203" i="1"/>
  <c r="Q3204" i="1"/>
  <c r="Q3205" i="1"/>
  <c r="Q3206" i="1"/>
  <c r="Q3207" i="1"/>
  <c r="Q3208" i="1"/>
  <c r="U3193" i="1"/>
  <c r="U3194" i="1"/>
  <c r="U3199" i="1"/>
  <c r="U3201" i="1"/>
  <c r="U3202" i="1"/>
  <c r="U3203" i="1"/>
  <c r="U3204" i="1"/>
  <c r="U3205" i="1"/>
  <c r="U3206" i="1"/>
  <c r="U3207" i="1"/>
  <c r="V3207" i="1" s="1"/>
  <c r="U3208" i="1"/>
  <c r="O3189" i="1"/>
  <c r="P3189" i="1" s="1"/>
  <c r="O3190" i="1"/>
  <c r="P3190" i="1" s="1"/>
  <c r="O3191" i="1"/>
  <c r="P3191" i="1" s="1"/>
  <c r="O3192" i="1"/>
  <c r="P3192" i="1" s="1"/>
  <c r="Q3189" i="1"/>
  <c r="Q3190" i="1"/>
  <c r="Q3191" i="1"/>
  <c r="Q3192" i="1"/>
  <c r="U3189" i="1"/>
  <c r="U3190" i="1"/>
  <c r="U3191" i="1"/>
  <c r="V3191" i="1" s="1"/>
  <c r="U3192" i="1"/>
  <c r="V3192" i="1" s="1"/>
  <c r="O3188" i="1"/>
  <c r="P3188" i="1" s="1"/>
  <c r="Q3188" i="1"/>
  <c r="U3188" i="1"/>
  <c r="O3184" i="1"/>
  <c r="P3184" i="1" s="1"/>
  <c r="O3185" i="1"/>
  <c r="P3185" i="1" s="1"/>
  <c r="O3186" i="1"/>
  <c r="P3186" i="1" s="1"/>
  <c r="O3187" i="1"/>
  <c r="P3187" i="1" s="1"/>
  <c r="Q3184" i="1"/>
  <c r="Q3185" i="1"/>
  <c r="Q3186" i="1"/>
  <c r="Q3187" i="1"/>
  <c r="U3185" i="1"/>
  <c r="U3186" i="1"/>
  <c r="U3187" i="1"/>
  <c r="V3187" i="1" s="1"/>
  <c r="O3179" i="1"/>
  <c r="O3180" i="1"/>
  <c r="O3181" i="1"/>
  <c r="O3182" i="1"/>
  <c r="O3183" i="1"/>
  <c r="P3183" i="1" s="1"/>
  <c r="Q3179" i="1"/>
  <c r="Q3180" i="1"/>
  <c r="Q3181" i="1"/>
  <c r="Q3182" i="1"/>
  <c r="Q3183" i="1"/>
  <c r="U3179" i="1"/>
  <c r="V3179" i="1" s="1"/>
  <c r="U3183" i="1"/>
  <c r="V3183" i="1" s="1"/>
  <c r="O3175" i="1"/>
  <c r="P3175" i="1" s="1"/>
  <c r="O3176" i="1"/>
  <c r="P3176" i="1" s="1"/>
  <c r="O3177" i="1"/>
  <c r="P3177" i="1" s="1"/>
  <c r="O3178" i="1"/>
  <c r="P3178" i="1" s="1"/>
  <c r="Q3175" i="1"/>
  <c r="Q3176" i="1"/>
  <c r="Q3177" i="1"/>
  <c r="Q3178" i="1"/>
  <c r="U3176" i="1"/>
  <c r="V3176" i="1" s="1"/>
  <c r="U3177" i="1"/>
  <c r="U3178" i="1"/>
  <c r="V3178" i="1" s="1"/>
  <c r="O3161" i="1"/>
  <c r="P3161" i="1" s="1"/>
  <c r="O3162" i="1"/>
  <c r="P3162" i="1" s="1"/>
  <c r="O3163" i="1"/>
  <c r="P3163" i="1" s="1"/>
  <c r="O3164" i="1"/>
  <c r="P3164" i="1" s="1"/>
  <c r="O3165" i="1"/>
  <c r="P3165" i="1" s="1"/>
  <c r="O3166" i="1"/>
  <c r="P3166" i="1" s="1"/>
  <c r="O3167" i="1"/>
  <c r="P3167" i="1" s="1"/>
  <c r="O3168" i="1"/>
  <c r="P3168" i="1" s="1"/>
  <c r="O3169" i="1"/>
  <c r="O3170" i="1"/>
  <c r="P3170" i="1" s="1"/>
  <c r="O3171" i="1"/>
  <c r="P3171" i="1" s="1"/>
  <c r="O3172" i="1"/>
  <c r="P3172" i="1" s="1"/>
  <c r="O3173" i="1"/>
  <c r="P3173" i="1" s="1"/>
  <c r="O3174" i="1"/>
  <c r="P3174" i="1" s="1"/>
  <c r="Q3161" i="1"/>
  <c r="Q3162" i="1"/>
  <c r="Q3163" i="1"/>
  <c r="Q3164" i="1"/>
  <c r="Q3165" i="1"/>
  <c r="Q3166" i="1"/>
  <c r="Q3167" i="1"/>
  <c r="Q3168" i="1"/>
  <c r="Q3169" i="1"/>
  <c r="Q3170" i="1"/>
  <c r="Q3171" i="1"/>
  <c r="Q3172" i="1"/>
  <c r="Q3173" i="1"/>
  <c r="Q3174" i="1"/>
  <c r="U3164" i="1"/>
  <c r="U3167" i="1"/>
  <c r="U3168" i="1"/>
  <c r="V3168" i="1" s="1"/>
  <c r="U3169" i="1"/>
  <c r="V3169" i="1" s="1"/>
  <c r="U3171" i="1"/>
  <c r="U3172" i="1"/>
  <c r="V3172" i="1" s="1"/>
  <c r="U3197" i="1" l="1"/>
  <c r="V3197" i="1" s="1"/>
  <c r="U3196" i="1"/>
  <c r="V3196" i="1" s="1"/>
  <c r="R3217" i="1"/>
  <c r="X3217" i="1" s="1"/>
  <c r="Y3217" i="1" s="1"/>
  <c r="R3206" i="1"/>
  <c r="X3206" i="1" s="1"/>
  <c r="Y3206" i="1" s="1"/>
  <c r="R3194" i="1"/>
  <c r="X3194" i="1" s="1"/>
  <c r="U3198" i="1"/>
  <c r="V3198" i="1" s="1"/>
  <c r="U3174" i="1"/>
  <c r="V3174" i="1" s="1"/>
  <c r="R3208" i="1"/>
  <c r="X3208" i="1" s="1"/>
  <c r="Y3208" i="1" s="1"/>
  <c r="R3196" i="1"/>
  <c r="U3162" i="1"/>
  <c r="V3162" i="1" s="1"/>
  <c r="U3195" i="1"/>
  <c r="V3195" i="1" s="1"/>
  <c r="R3212" i="1"/>
  <c r="X3212" i="1" s="1"/>
  <c r="Y3212" i="1" s="1"/>
  <c r="V3216" i="1"/>
  <c r="V3215" i="1"/>
  <c r="V3212" i="1"/>
  <c r="V3214" i="1"/>
  <c r="V3213" i="1"/>
  <c r="R3203" i="1"/>
  <c r="X3203" i="1" s="1"/>
  <c r="Y3203" i="1" s="1"/>
  <c r="R3216" i="1"/>
  <c r="R3215" i="1"/>
  <c r="R3195" i="1"/>
  <c r="R3201" i="1"/>
  <c r="X3201" i="1" s="1"/>
  <c r="Y3201" i="1" s="1"/>
  <c r="R3211" i="1"/>
  <c r="X3211" i="1" s="1"/>
  <c r="R3214" i="1"/>
  <c r="R3204" i="1"/>
  <c r="X3204" i="1" s="1"/>
  <c r="Y3204" i="1" s="1"/>
  <c r="R3202" i="1"/>
  <c r="X3202" i="1" s="1"/>
  <c r="Y3202" i="1" s="1"/>
  <c r="R3200" i="1"/>
  <c r="R3213" i="1"/>
  <c r="X3213" i="1" s="1"/>
  <c r="U3200" i="1"/>
  <c r="V3200" i="1" s="1"/>
  <c r="R3199" i="1"/>
  <c r="X3199" i="1" s="1"/>
  <c r="Y3199" i="1" s="1"/>
  <c r="V3211" i="1"/>
  <c r="V3208" i="1"/>
  <c r="V3210" i="1"/>
  <c r="V3209" i="1"/>
  <c r="V3203" i="1"/>
  <c r="R3209" i="1"/>
  <c r="R3210" i="1"/>
  <c r="X3210" i="1" s="1"/>
  <c r="R3189" i="1"/>
  <c r="X3189" i="1" s="1"/>
  <c r="Y3189" i="1" s="1"/>
  <c r="R3198" i="1"/>
  <c r="R3197" i="1"/>
  <c r="R3207" i="1"/>
  <c r="X3207" i="1" s="1"/>
  <c r="Y3207" i="1" s="1"/>
  <c r="R3205" i="1"/>
  <c r="X3205" i="1" s="1"/>
  <c r="Y3205" i="1" s="1"/>
  <c r="R3193" i="1"/>
  <c r="X3193" i="1" s="1"/>
  <c r="Y3193" i="1" s="1"/>
  <c r="V3199" i="1"/>
  <c r="V3201" i="1"/>
  <c r="V3206" i="1"/>
  <c r="V3194" i="1"/>
  <c r="V3205" i="1"/>
  <c r="V3193" i="1"/>
  <c r="V3204" i="1"/>
  <c r="V3202" i="1"/>
  <c r="R3164" i="1"/>
  <c r="X3164" i="1" s="1"/>
  <c r="Y3164" i="1" s="1"/>
  <c r="R3187" i="1"/>
  <c r="X3187" i="1" s="1"/>
  <c r="Y3187" i="1" s="1"/>
  <c r="R3192" i="1"/>
  <c r="X3192" i="1" s="1"/>
  <c r="Y3192" i="1" s="1"/>
  <c r="R3186" i="1"/>
  <c r="X3186" i="1" s="1"/>
  <c r="Y3186" i="1" s="1"/>
  <c r="R3191" i="1"/>
  <c r="X3191" i="1" s="1"/>
  <c r="Y3191" i="1" s="1"/>
  <c r="R3190" i="1"/>
  <c r="X3190" i="1" s="1"/>
  <c r="Y3190" i="1" s="1"/>
  <c r="V3189" i="1"/>
  <c r="V3190" i="1"/>
  <c r="R3185" i="1"/>
  <c r="X3185" i="1" s="1"/>
  <c r="Y3185" i="1" s="1"/>
  <c r="R3184" i="1"/>
  <c r="U3182" i="1"/>
  <c r="V3182" i="1" s="1"/>
  <c r="R3188" i="1"/>
  <c r="X3188" i="1" s="1"/>
  <c r="Y3188" i="1" s="1"/>
  <c r="V3188" i="1"/>
  <c r="U3181" i="1"/>
  <c r="V3181" i="1" s="1"/>
  <c r="U3163" i="1"/>
  <c r="V3163" i="1" s="1"/>
  <c r="V3186" i="1"/>
  <c r="V3185" i="1"/>
  <c r="U3184" i="1"/>
  <c r="P3179" i="1"/>
  <c r="R3179" i="1" s="1"/>
  <c r="X3179" i="1" s="1"/>
  <c r="Y3179" i="1" s="1"/>
  <c r="U3180" i="1"/>
  <c r="V3180" i="1" s="1"/>
  <c r="R3171" i="1"/>
  <c r="X3171" i="1" s="1"/>
  <c r="Y3171" i="1" s="1"/>
  <c r="U3166" i="1"/>
  <c r="V3166" i="1" s="1"/>
  <c r="P3182" i="1"/>
  <c r="R3182" i="1" s="1"/>
  <c r="R3183" i="1"/>
  <c r="P3181" i="1"/>
  <c r="R3181" i="1" s="1"/>
  <c r="R3170" i="1"/>
  <c r="R3175" i="1"/>
  <c r="R3178" i="1"/>
  <c r="X3178" i="1" s="1"/>
  <c r="Y3178" i="1" s="1"/>
  <c r="R3167" i="1"/>
  <c r="X3167" i="1" s="1"/>
  <c r="Y3167" i="1" s="1"/>
  <c r="P3180" i="1"/>
  <c r="R3180" i="1" s="1"/>
  <c r="R3177" i="1"/>
  <c r="X3177" i="1" s="1"/>
  <c r="Y3177" i="1" s="1"/>
  <c r="R3176" i="1"/>
  <c r="X3176" i="1" s="1"/>
  <c r="Y3176" i="1" s="1"/>
  <c r="R3166" i="1"/>
  <c r="V3177" i="1"/>
  <c r="U3175" i="1"/>
  <c r="U3165" i="1"/>
  <c r="V3165" i="1" s="1"/>
  <c r="R3165" i="1"/>
  <c r="R3163" i="1"/>
  <c r="R3174" i="1"/>
  <c r="R3162" i="1"/>
  <c r="R3168" i="1"/>
  <c r="X3168" i="1" s="1"/>
  <c r="Y3168" i="1" s="1"/>
  <c r="R3173" i="1"/>
  <c r="R3161" i="1"/>
  <c r="V3167" i="1"/>
  <c r="V3164" i="1"/>
  <c r="V3171" i="1"/>
  <c r="U3173" i="1"/>
  <c r="U3161" i="1"/>
  <c r="P3169" i="1"/>
  <c r="R3169" i="1" s="1"/>
  <c r="U3170" i="1"/>
  <c r="R3172" i="1"/>
  <c r="O3160" i="1"/>
  <c r="P3160" i="1" s="1"/>
  <c r="U3160" i="1"/>
  <c r="AD3160" i="1"/>
  <c r="AE3160" i="1"/>
  <c r="O3159" i="1"/>
  <c r="P3159" i="1" s="1"/>
  <c r="U3159" i="1"/>
  <c r="AD3159" i="1"/>
  <c r="AE3159" i="1"/>
  <c r="O3146" i="1"/>
  <c r="P3146" i="1" s="1"/>
  <c r="O3147" i="1"/>
  <c r="P3147" i="1" s="1"/>
  <c r="O3148" i="1"/>
  <c r="P3148" i="1" s="1"/>
  <c r="O3149" i="1"/>
  <c r="P3149" i="1" s="1"/>
  <c r="O3150" i="1"/>
  <c r="P3150" i="1" s="1"/>
  <c r="O3151" i="1"/>
  <c r="P3151" i="1" s="1"/>
  <c r="O3152" i="1"/>
  <c r="P3152" i="1" s="1"/>
  <c r="O3153" i="1"/>
  <c r="O3154" i="1"/>
  <c r="P3154" i="1" s="1"/>
  <c r="O3155" i="1"/>
  <c r="P3155" i="1" s="1"/>
  <c r="O3156" i="1"/>
  <c r="P3156" i="1" s="1"/>
  <c r="O3157" i="1"/>
  <c r="P3157" i="1" s="1"/>
  <c r="O3158" i="1"/>
  <c r="P3158" i="1" s="1"/>
  <c r="Q3146" i="1"/>
  <c r="Q3147" i="1"/>
  <c r="Q3148" i="1"/>
  <c r="Q3149" i="1"/>
  <c r="Q3150" i="1"/>
  <c r="Q3151" i="1"/>
  <c r="Q3152" i="1"/>
  <c r="Q3153" i="1"/>
  <c r="Q3154" i="1"/>
  <c r="Q3155" i="1"/>
  <c r="Q3156" i="1"/>
  <c r="Q3157" i="1"/>
  <c r="Q3158" i="1"/>
  <c r="U3146" i="1"/>
  <c r="U3150" i="1"/>
  <c r="U3151" i="1"/>
  <c r="V3151" i="1" s="1"/>
  <c r="U3153" i="1"/>
  <c r="U3155" i="1"/>
  <c r="U3156" i="1"/>
  <c r="V3156" i="1" s="1"/>
  <c r="O3141" i="1"/>
  <c r="P3141" i="1" s="1"/>
  <c r="O3142" i="1"/>
  <c r="P3142" i="1" s="1"/>
  <c r="O3143" i="1"/>
  <c r="O3144" i="1"/>
  <c r="P3144" i="1" s="1"/>
  <c r="O3145" i="1"/>
  <c r="Q3141" i="1"/>
  <c r="Q3142" i="1"/>
  <c r="Q3143" i="1"/>
  <c r="Q3144" i="1"/>
  <c r="Q3145" i="1"/>
  <c r="U3142" i="1"/>
  <c r="U3143" i="1"/>
  <c r="U3144" i="1"/>
  <c r="U3145" i="1"/>
  <c r="Q3160" i="1" l="1"/>
  <c r="R3160" i="1" s="1"/>
  <c r="X3160" i="1" s="1"/>
  <c r="Y3160" i="1" s="1"/>
  <c r="Q3159" i="1"/>
  <c r="R3159" i="1" s="1"/>
  <c r="X3159" i="1" s="1"/>
  <c r="Y3159" i="1" s="1"/>
  <c r="X3197" i="1"/>
  <c r="Y3197" i="1" s="1"/>
  <c r="X3196" i="1"/>
  <c r="Y3196" i="1" s="1"/>
  <c r="X3198" i="1"/>
  <c r="Y3198" i="1" s="1"/>
  <c r="X3162" i="1"/>
  <c r="Y3162" i="1" s="1"/>
  <c r="X3195" i="1"/>
  <c r="Y3195" i="1" s="1"/>
  <c r="X3174" i="1"/>
  <c r="Y3174" i="1" s="1"/>
  <c r="Y3194" i="1"/>
  <c r="Y3211" i="1"/>
  <c r="X3214" i="1"/>
  <c r="Y3214" i="1" s="1"/>
  <c r="X3200" i="1"/>
  <c r="Y3200" i="1" s="1"/>
  <c r="Y3213" i="1"/>
  <c r="X3215" i="1"/>
  <c r="Y3215" i="1" s="1"/>
  <c r="X3216" i="1"/>
  <c r="Y3216" i="1" s="1"/>
  <c r="X3209" i="1"/>
  <c r="Y3209" i="1" s="1"/>
  <c r="Y3210" i="1"/>
  <c r="X3166" i="1"/>
  <c r="Y3166" i="1" s="1"/>
  <c r="V3184" i="1"/>
  <c r="X3184" i="1"/>
  <c r="Y3184" i="1" s="1"/>
  <c r="X3165" i="1"/>
  <c r="Y3165" i="1" s="1"/>
  <c r="X3180" i="1"/>
  <c r="Y3180" i="1" s="1"/>
  <c r="X3182" i="1"/>
  <c r="Y3182" i="1" s="1"/>
  <c r="X3183" i="1"/>
  <c r="Y3183" i="1" s="1"/>
  <c r="X3181" i="1"/>
  <c r="Y3181" i="1" s="1"/>
  <c r="R3151" i="1"/>
  <c r="X3151" i="1" s="1"/>
  <c r="Y3151" i="1" s="1"/>
  <c r="X3163" i="1"/>
  <c r="Y3163" i="1" s="1"/>
  <c r="V3175" i="1"/>
  <c r="X3175" i="1"/>
  <c r="Y3175" i="1" s="1"/>
  <c r="X3169" i="1"/>
  <c r="Y3169" i="1" s="1"/>
  <c r="V3161" i="1"/>
  <c r="X3161" i="1"/>
  <c r="Y3161" i="1" s="1"/>
  <c r="U3149" i="1"/>
  <c r="V3149" i="1" s="1"/>
  <c r="R3148" i="1"/>
  <c r="V3173" i="1"/>
  <c r="X3173" i="1"/>
  <c r="Y3173" i="1" s="1"/>
  <c r="X3172" i="1"/>
  <c r="Y3172" i="1" s="1"/>
  <c r="U3148" i="1"/>
  <c r="V3148" i="1" s="1"/>
  <c r="V3170" i="1"/>
  <c r="X3170" i="1"/>
  <c r="Y3170" i="1" s="1"/>
  <c r="U3157" i="1"/>
  <c r="V3157" i="1" s="1"/>
  <c r="R3146" i="1"/>
  <c r="X3146" i="1" s="1"/>
  <c r="Y3146" i="1" s="1"/>
  <c r="V3160" i="1"/>
  <c r="U3158" i="1"/>
  <c r="V3158" i="1" s="1"/>
  <c r="R3155" i="1"/>
  <c r="X3155" i="1" s="1"/>
  <c r="Y3155" i="1" s="1"/>
  <c r="U3152" i="1"/>
  <c r="V3152" i="1" s="1"/>
  <c r="P3153" i="1"/>
  <c r="R3153" i="1" s="1"/>
  <c r="X3153" i="1" s="1"/>
  <c r="Y3153" i="1" s="1"/>
  <c r="R3152" i="1"/>
  <c r="R3149" i="1"/>
  <c r="R3147" i="1"/>
  <c r="R3142" i="1"/>
  <c r="X3142" i="1" s="1"/>
  <c r="Y3142" i="1" s="1"/>
  <c r="R3141" i="1"/>
  <c r="R3158" i="1"/>
  <c r="V3150" i="1"/>
  <c r="V3159" i="1"/>
  <c r="U3147" i="1"/>
  <c r="U3154" i="1"/>
  <c r="V3154" i="1" s="1"/>
  <c r="V3146" i="1"/>
  <c r="R3156" i="1"/>
  <c r="X3156" i="1" s="1"/>
  <c r="Y3156" i="1" s="1"/>
  <c r="R3154" i="1"/>
  <c r="R3150" i="1"/>
  <c r="X3150" i="1" s="1"/>
  <c r="Y3150" i="1" s="1"/>
  <c r="V3153" i="1"/>
  <c r="V3155" i="1"/>
  <c r="U3141" i="1"/>
  <c r="V3141" i="1" s="1"/>
  <c r="R3144" i="1"/>
  <c r="X3144" i="1" s="1"/>
  <c r="Y3144" i="1" s="1"/>
  <c r="R3157" i="1"/>
  <c r="V3145" i="1"/>
  <c r="V3143" i="1"/>
  <c r="V3142" i="1"/>
  <c r="V3144" i="1"/>
  <c r="P3145" i="1"/>
  <c r="R3145" i="1" s="1"/>
  <c r="P3143" i="1"/>
  <c r="R3143" i="1" s="1"/>
  <c r="X3152" i="1" l="1"/>
  <c r="Y3152" i="1" s="1"/>
  <c r="X3149" i="1"/>
  <c r="Y3149" i="1" s="1"/>
  <c r="X3148" i="1"/>
  <c r="Y3148" i="1" s="1"/>
  <c r="X3158" i="1"/>
  <c r="Y3158" i="1" s="1"/>
  <c r="X3147" i="1"/>
  <c r="Y3147" i="1" s="1"/>
  <c r="V3147" i="1"/>
  <c r="X3154" i="1"/>
  <c r="Y3154" i="1" s="1"/>
  <c r="X3157" i="1"/>
  <c r="Y3157" i="1" s="1"/>
  <c r="X3141" i="1"/>
  <c r="Y3141" i="1" s="1"/>
  <c r="X3143" i="1"/>
  <c r="Y3143" i="1" s="1"/>
  <c r="X3145" i="1"/>
  <c r="Y3145" i="1" s="1"/>
  <c r="O3134" i="1" l="1"/>
  <c r="P3134" i="1" s="1"/>
  <c r="O3135" i="1"/>
  <c r="P3135" i="1" s="1"/>
  <c r="O3136" i="1"/>
  <c r="P3136" i="1" s="1"/>
  <c r="O3137" i="1"/>
  <c r="P3137" i="1" s="1"/>
  <c r="O3138" i="1"/>
  <c r="O3139" i="1"/>
  <c r="P3139" i="1" s="1"/>
  <c r="O3140" i="1"/>
  <c r="P3140" i="1" s="1"/>
  <c r="Q3134" i="1"/>
  <c r="Q3135" i="1"/>
  <c r="Q3136" i="1"/>
  <c r="Q3137" i="1"/>
  <c r="Q3138" i="1"/>
  <c r="Q3139" i="1"/>
  <c r="Q3140" i="1"/>
  <c r="U3134" i="1"/>
  <c r="U3136" i="1"/>
  <c r="V3136" i="1" s="1"/>
  <c r="U3139" i="1"/>
  <c r="U3140" i="1"/>
  <c r="U3135" i="1" l="1"/>
  <c r="V3135" i="1" s="1"/>
  <c r="R3140" i="1"/>
  <c r="X3140" i="1" s="1"/>
  <c r="Y3140" i="1" s="1"/>
  <c r="R3139" i="1"/>
  <c r="X3139" i="1" s="1"/>
  <c r="Y3139" i="1" s="1"/>
  <c r="U3138" i="1"/>
  <c r="V3138" i="1" s="1"/>
  <c r="U3137" i="1"/>
  <c r="V3137" i="1" s="1"/>
  <c r="R3137" i="1"/>
  <c r="R3135" i="1"/>
  <c r="R3134" i="1"/>
  <c r="X3134" i="1" s="1"/>
  <c r="V3134" i="1"/>
  <c r="V3140" i="1"/>
  <c r="V3139" i="1"/>
  <c r="R3136" i="1"/>
  <c r="P3138" i="1"/>
  <c r="R3138" i="1" s="1"/>
  <c r="X3135" i="1" l="1"/>
  <c r="Y3135" i="1" s="1"/>
  <c r="X3137" i="1"/>
  <c r="Y3137" i="1" s="1"/>
  <c r="Y3134" i="1"/>
  <c r="X3138" i="1"/>
  <c r="Y3138" i="1" s="1"/>
  <c r="X3136" i="1"/>
  <c r="Y3136" i="1" s="1"/>
  <c r="O3117" i="1" l="1"/>
  <c r="P3117" i="1" s="1"/>
  <c r="O3118" i="1"/>
  <c r="P3118" i="1" s="1"/>
  <c r="O3119" i="1"/>
  <c r="O3120" i="1"/>
  <c r="O3121" i="1"/>
  <c r="O3122" i="1"/>
  <c r="P3122" i="1" s="1"/>
  <c r="O3123" i="1"/>
  <c r="P3123" i="1" s="1"/>
  <c r="O3124" i="1"/>
  <c r="O3125" i="1"/>
  <c r="P3125" i="1" s="1"/>
  <c r="Q3125" i="1" s="1"/>
  <c r="O3126" i="1"/>
  <c r="P3126" i="1" s="1"/>
  <c r="Q3126" i="1" s="1"/>
  <c r="O3127" i="1"/>
  <c r="O3128" i="1"/>
  <c r="P3128" i="1" s="1"/>
  <c r="O3129" i="1"/>
  <c r="P3129" i="1" s="1"/>
  <c r="Q3129" i="1" s="1"/>
  <c r="O3130" i="1"/>
  <c r="P3130" i="1" s="1"/>
  <c r="Q3130" i="1" s="1"/>
  <c r="O3131" i="1"/>
  <c r="O3132" i="1"/>
  <c r="O3133" i="1"/>
  <c r="U3118" i="1"/>
  <c r="V3118" i="1" s="1"/>
  <c r="U3119" i="1"/>
  <c r="U3123" i="1"/>
  <c r="U3124" i="1"/>
  <c r="U3126" i="1"/>
  <c r="V3126" i="1" s="1"/>
  <c r="U3128" i="1"/>
  <c r="V3128" i="1" s="1"/>
  <c r="U3131" i="1"/>
  <c r="O3115" i="1"/>
  <c r="P3115" i="1" s="1"/>
  <c r="O3116" i="1"/>
  <c r="P3116" i="1" s="1"/>
  <c r="Q3115" i="1"/>
  <c r="Q3116" i="1"/>
  <c r="Q3117" i="1" l="1"/>
  <c r="R3117" i="1" s="1"/>
  <c r="Q3128" i="1"/>
  <c r="R3128" i="1" s="1"/>
  <c r="X3128" i="1" s="1"/>
  <c r="Y3128" i="1" s="1"/>
  <c r="Q3118" i="1"/>
  <c r="R3118" i="1" s="1"/>
  <c r="X3118" i="1" s="1"/>
  <c r="Y3118" i="1" s="1"/>
  <c r="Q3123" i="1"/>
  <c r="R3123" i="1" s="1"/>
  <c r="X3123" i="1" s="1"/>
  <c r="Y3123" i="1" s="1"/>
  <c r="Q3122" i="1"/>
  <c r="R3122" i="1" s="1"/>
  <c r="R3126" i="1"/>
  <c r="X3126" i="1" s="1"/>
  <c r="Y3126" i="1" s="1"/>
  <c r="U3117" i="1"/>
  <c r="V3117" i="1" s="1"/>
  <c r="U3127" i="1"/>
  <c r="V3127" i="1" s="1"/>
  <c r="R3129" i="1"/>
  <c r="U3129" i="1"/>
  <c r="V3129" i="1" s="1"/>
  <c r="U3132" i="1"/>
  <c r="V3132" i="1" s="1"/>
  <c r="U3130" i="1"/>
  <c r="V3130" i="1" s="1"/>
  <c r="P3124" i="1"/>
  <c r="R3125" i="1"/>
  <c r="U3120" i="1"/>
  <c r="V3120" i="1" s="1"/>
  <c r="R3130" i="1"/>
  <c r="V3131" i="1"/>
  <c r="V3119" i="1"/>
  <c r="V3124" i="1"/>
  <c r="V3123" i="1"/>
  <c r="U3115" i="1"/>
  <c r="V3115" i="1" s="1"/>
  <c r="U3125" i="1"/>
  <c r="P3133" i="1"/>
  <c r="P3121" i="1"/>
  <c r="P3132" i="1"/>
  <c r="P3120" i="1"/>
  <c r="P3131" i="1"/>
  <c r="P3119" i="1"/>
  <c r="U3122" i="1"/>
  <c r="U3133" i="1"/>
  <c r="U3121" i="1"/>
  <c r="P3127" i="1"/>
  <c r="R3115" i="1"/>
  <c r="U3116" i="1"/>
  <c r="R3116" i="1"/>
  <c r="Q3127" i="1" l="1"/>
  <c r="R3127" i="1" s="1"/>
  <c r="X3127" i="1" s="1"/>
  <c r="Y3127" i="1" s="1"/>
  <c r="Q3119" i="1"/>
  <c r="R3119" i="1" s="1"/>
  <c r="Q3124" i="1"/>
  <c r="R3124" i="1" s="1"/>
  <c r="X3124" i="1" s="1"/>
  <c r="Y3124" i="1" s="1"/>
  <c r="Q3132" i="1"/>
  <c r="R3132" i="1" s="1"/>
  <c r="X3132" i="1" s="1"/>
  <c r="Y3132" i="1" s="1"/>
  <c r="Q3133" i="1"/>
  <c r="R3133" i="1" s="1"/>
  <c r="X3133" i="1" s="1"/>
  <c r="Y3133" i="1" s="1"/>
  <c r="Q3121" i="1"/>
  <c r="R3121" i="1" s="1"/>
  <c r="X3121" i="1" s="1"/>
  <c r="Y3121" i="1" s="1"/>
  <c r="Q3131" i="1"/>
  <c r="R3131" i="1" s="1"/>
  <c r="X3131" i="1" s="1"/>
  <c r="Y3131" i="1" s="1"/>
  <c r="Q3120" i="1"/>
  <c r="R3120" i="1" s="1"/>
  <c r="X3120" i="1" s="1"/>
  <c r="Y3120" i="1" s="1"/>
  <c r="X3117" i="1"/>
  <c r="Y3117" i="1" s="1"/>
  <c r="X3130" i="1"/>
  <c r="Y3130" i="1" s="1"/>
  <c r="X3129" i="1"/>
  <c r="Y3129" i="1" s="1"/>
  <c r="X3122" i="1"/>
  <c r="Y3122" i="1" s="1"/>
  <c r="V3122" i="1"/>
  <c r="V3125" i="1"/>
  <c r="X3125" i="1"/>
  <c r="Y3125" i="1" s="1"/>
  <c r="V3121" i="1"/>
  <c r="V3133" i="1"/>
  <c r="X3115" i="1"/>
  <c r="Y3115" i="1" s="1"/>
  <c r="V3116" i="1"/>
  <c r="X3116" i="1"/>
  <c r="Y3116" i="1" s="1"/>
  <c r="X3119" i="1" l="1"/>
  <c r="Y3119" i="1"/>
  <c r="O3100" i="1"/>
  <c r="P3100" i="1" s="1"/>
  <c r="O3101" i="1"/>
  <c r="P3101" i="1" s="1"/>
  <c r="O3102" i="1"/>
  <c r="P3102" i="1" s="1"/>
  <c r="O3103" i="1"/>
  <c r="P3103" i="1" s="1"/>
  <c r="O3104" i="1"/>
  <c r="P3104" i="1" s="1"/>
  <c r="O3105" i="1"/>
  <c r="P3105" i="1" s="1"/>
  <c r="O3106" i="1"/>
  <c r="P3106" i="1" s="1"/>
  <c r="O3107" i="1"/>
  <c r="P3107" i="1" s="1"/>
  <c r="O3108" i="1"/>
  <c r="P3108" i="1" s="1"/>
  <c r="O3109" i="1"/>
  <c r="P3109" i="1" s="1"/>
  <c r="O3110" i="1"/>
  <c r="P3110" i="1" s="1"/>
  <c r="O3111" i="1"/>
  <c r="P3111" i="1" s="1"/>
  <c r="O3112" i="1"/>
  <c r="P3112" i="1" s="1"/>
  <c r="O3113" i="1"/>
  <c r="O3114" i="1"/>
  <c r="P3114" i="1" s="1"/>
  <c r="Q3100" i="1"/>
  <c r="Q3101" i="1"/>
  <c r="Q3102" i="1"/>
  <c r="Q3103" i="1"/>
  <c r="Q3104" i="1"/>
  <c r="Q3105" i="1"/>
  <c r="Q3106" i="1"/>
  <c r="Q3107" i="1"/>
  <c r="Q3108" i="1"/>
  <c r="Q3109" i="1"/>
  <c r="Q3110" i="1"/>
  <c r="Q3111" i="1"/>
  <c r="Q3112" i="1"/>
  <c r="Q3113" i="1"/>
  <c r="Q3114" i="1"/>
  <c r="U3102" i="1"/>
  <c r="U3103" i="1"/>
  <c r="U3104" i="1"/>
  <c r="U3105" i="1"/>
  <c r="U3109" i="1"/>
  <c r="V3109" i="1" s="1"/>
  <c r="U3111" i="1"/>
  <c r="U3113" i="1"/>
  <c r="V3113" i="1" s="1"/>
  <c r="O3099" i="1"/>
  <c r="U3099" i="1"/>
  <c r="U3101" i="1" l="1"/>
  <c r="V3101" i="1" s="1"/>
  <c r="R3100" i="1"/>
  <c r="R3112" i="1"/>
  <c r="U3108" i="1"/>
  <c r="V3108" i="1" s="1"/>
  <c r="R3103" i="1"/>
  <c r="X3103" i="1" s="1"/>
  <c r="Y3103" i="1" s="1"/>
  <c r="R3102" i="1"/>
  <c r="X3102" i="1" s="1"/>
  <c r="Y3102" i="1" s="1"/>
  <c r="U3107" i="1"/>
  <c r="V3107" i="1" s="1"/>
  <c r="R3107" i="1"/>
  <c r="U3112" i="1"/>
  <c r="V3112" i="1" s="1"/>
  <c r="U3106" i="1"/>
  <c r="V3106" i="1" s="1"/>
  <c r="U3100" i="1"/>
  <c r="V3100" i="1" s="1"/>
  <c r="R3106" i="1"/>
  <c r="R3105" i="1"/>
  <c r="X3105" i="1" s="1"/>
  <c r="Y3105" i="1" s="1"/>
  <c r="R3104" i="1"/>
  <c r="X3104" i="1" s="1"/>
  <c r="Y3104" i="1" s="1"/>
  <c r="U3110" i="1"/>
  <c r="V3110" i="1" s="1"/>
  <c r="R3114" i="1"/>
  <c r="V3102" i="1"/>
  <c r="U3114" i="1"/>
  <c r="R3110" i="1"/>
  <c r="R3109" i="1"/>
  <c r="X3109" i="1" s="1"/>
  <c r="Y3109" i="1" s="1"/>
  <c r="R3108" i="1"/>
  <c r="R3101" i="1"/>
  <c r="P3113" i="1"/>
  <c r="R3113" i="1" s="1"/>
  <c r="X3113" i="1" s="1"/>
  <c r="Y3113" i="1" s="1"/>
  <c r="V3111" i="1"/>
  <c r="V3105" i="1"/>
  <c r="V3104" i="1"/>
  <c r="V3103" i="1"/>
  <c r="R3111" i="1"/>
  <c r="X3111" i="1" s="1"/>
  <c r="P3099" i="1"/>
  <c r="Q3099" i="1" s="1"/>
  <c r="R3099" i="1" s="1"/>
  <c r="X3099" i="1" s="1"/>
  <c r="Y3099" i="1" s="1"/>
  <c r="V3099" i="1"/>
  <c r="X3101" i="1" l="1"/>
  <c r="Y3101" i="1" s="1"/>
  <c r="X3108" i="1"/>
  <c r="Y3108" i="1" s="1"/>
  <c r="X3106" i="1"/>
  <c r="Y3106" i="1" s="1"/>
  <c r="X3107" i="1"/>
  <c r="Y3107" i="1" s="1"/>
  <c r="X3112" i="1"/>
  <c r="Y3112" i="1" s="1"/>
  <c r="X3100" i="1"/>
  <c r="Y3100" i="1" s="1"/>
  <c r="X3110" i="1"/>
  <c r="Y3110" i="1" s="1"/>
  <c r="V3114" i="1"/>
  <c r="X3114" i="1"/>
  <c r="Y3114" i="1" s="1"/>
  <c r="Y3111" i="1"/>
  <c r="O3098" i="1" l="1"/>
  <c r="P3098" i="1" s="1"/>
  <c r="U3098" i="1"/>
  <c r="O3097" i="1"/>
  <c r="P3097" i="1" s="1"/>
  <c r="U3097" i="1"/>
  <c r="O3087" i="1"/>
  <c r="O3088" i="1"/>
  <c r="P3088" i="1" s="1"/>
  <c r="O3089" i="1"/>
  <c r="P3089" i="1" s="1"/>
  <c r="O3090" i="1"/>
  <c r="P3090" i="1" s="1"/>
  <c r="O3091" i="1"/>
  <c r="P3091" i="1" s="1"/>
  <c r="O3092" i="1"/>
  <c r="P3092" i="1" s="1"/>
  <c r="O3093" i="1"/>
  <c r="P3093" i="1" s="1"/>
  <c r="Q3093" i="1" s="1"/>
  <c r="O3094" i="1"/>
  <c r="P3094" i="1" s="1"/>
  <c r="O3095" i="1"/>
  <c r="P3095" i="1" s="1"/>
  <c r="O3096" i="1"/>
  <c r="P3096" i="1" s="1"/>
  <c r="U3087" i="1"/>
  <c r="U3090" i="1"/>
  <c r="V3090" i="1" s="1"/>
  <c r="U3092" i="1"/>
  <c r="U3093" i="1"/>
  <c r="V3093" i="1" s="1"/>
  <c r="O3064" i="1"/>
  <c r="P3064" i="1" s="1"/>
  <c r="O3065" i="1"/>
  <c r="P3065" i="1" s="1"/>
  <c r="O3066" i="1"/>
  <c r="P3066" i="1" s="1"/>
  <c r="O3067" i="1"/>
  <c r="P3067" i="1" s="1"/>
  <c r="O3068" i="1"/>
  <c r="P3068" i="1" s="1"/>
  <c r="O3069" i="1"/>
  <c r="P3069" i="1" s="1"/>
  <c r="O3070" i="1"/>
  <c r="P3070" i="1" s="1"/>
  <c r="O3071" i="1"/>
  <c r="P3071" i="1" s="1"/>
  <c r="O3072" i="1"/>
  <c r="P3072" i="1" s="1"/>
  <c r="O3073" i="1"/>
  <c r="O3074" i="1"/>
  <c r="P3074" i="1" s="1"/>
  <c r="O3075" i="1"/>
  <c r="P3075" i="1" s="1"/>
  <c r="O3076" i="1"/>
  <c r="P3076" i="1" s="1"/>
  <c r="O3077" i="1"/>
  <c r="P3077" i="1" s="1"/>
  <c r="O3078" i="1"/>
  <c r="P3078" i="1" s="1"/>
  <c r="O3079" i="1"/>
  <c r="P3079" i="1" s="1"/>
  <c r="O3080" i="1"/>
  <c r="P3080" i="1" s="1"/>
  <c r="O3081" i="1"/>
  <c r="P3081" i="1" s="1"/>
  <c r="O3082" i="1"/>
  <c r="P3082" i="1" s="1"/>
  <c r="O3083" i="1"/>
  <c r="P3083" i="1" s="1"/>
  <c r="O3084" i="1"/>
  <c r="P3084" i="1" s="1"/>
  <c r="O3085" i="1"/>
  <c r="O3086" i="1"/>
  <c r="P3086" i="1" s="1"/>
  <c r="U3064" i="1"/>
  <c r="V3064" i="1" s="1"/>
  <c r="U3067" i="1"/>
  <c r="V3067" i="1" s="1"/>
  <c r="U3069" i="1"/>
  <c r="U3073" i="1"/>
  <c r="V3073" i="1" s="1"/>
  <c r="U3074" i="1"/>
  <c r="U3076" i="1"/>
  <c r="V3076" i="1" s="1"/>
  <c r="U3078" i="1"/>
  <c r="U3079" i="1"/>
  <c r="V3079" i="1" s="1"/>
  <c r="U3081" i="1"/>
  <c r="U3082" i="1"/>
  <c r="V3082" i="1" s="1"/>
  <c r="U3085" i="1"/>
  <c r="V3085" i="1" s="1"/>
  <c r="U3086" i="1"/>
  <c r="O3063" i="1"/>
  <c r="P3063" i="1" s="1"/>
  <c r="U3063" i="1"/>
  <c r="O3061" i="1"/>
  <c r="P3061" i="1" s="1"/>
  <c r="O3062" i="1"/>
  <c r="P3062" i="1" s="1"/>
  <c r="U3061" i="1"/>
  <c r="V3061" i="1" s="1"/>
  <c r="O3047" i="1"/>
  <c r="P3047" i="1" s="1"/>
  <c r="O3048" i="1"/>
  <c r="P3048" i="1" s="1"/>
  <c r="O3049" i="1"/>
  <c r="P3049" i="1" s="1"/>
  <c r="Q3049" i="1" s="1"/>
  <c r="O3050" i="1"/>
  <c r="P3050" i="1" s="1"/>
  <c r="O3051" i="1"/>
  <c r="P3051" i="1" s="1"/>
  <c r="O3052" i="1"/>
  <c r="P3052" i="1" s="1"/>
  <c r="O3053" i="1"/>
  <c r="P3053" i="1" s="1"/>
  <c r="O3054" i="1"/>
  <c r="P3054" i="1" s="1"/>
  <c r="O3055" i="1"/>
  <c r="P3055" i="1" s="1"/>
  <c r="O3056" i="1"/>
  <c r="P3056" i="1" s="1"/>
  <c r="O3057" i="1"/>
  <c r="P3057" i="1" s="1"/>
  <c r="O3058" i="1"/>
  <c r="P3058" i="1" s="1"/>
  <c r="O3059" i="1"/>
  <c r="P3059" i="1" s="1"/>
  <c r="O3060" i="1"/>
  <c r="P3060" i="1" s="1"/>
  <c r="U3047" i="1"/>
  <c r="V3047" i="1" s="1"/>
  <c r="U3049" i="1"/>
  <c r="U3050" i="1"/>
  <c r="U3051" i="1"/>
  <c r="U3052" i="1"/>
  <c r="U3053" i="1"/>
  <c r="V3053" i="1" s="1"/>
  <c r="U3054" i="1"/>
  <c r="V3054" i="1" s="1"/>
  <c r="U3057" i="1"/>
  <c r="O3040" i="1"/>
  <c r="P3040" i="1" s="1"/>
  <c r="O3041" i="1"/>
  <c r="P3041" i="1" s="1"/>
  <c r="O3042" i="1"/>
  <c r="P3042" i="1" s="1"/>
  <c r="O3043" i="1"/>
  <c r="P3043" i="1" s="1"/>
  <c r="O3044" i="1"/>
  <c r="P3044" i="1" s="1"/>
  <c r="O3045" i="1"/>
  <c r="P3045" i="1" s="1"/>
  <c r="O3046" i="1"/>
  <c r="P3046" i="1" s="1"/>
  <c r="U3040" i="1"/>
  <c r="V3040" i="1" s="1"/>
  <c r="U3041" i="1"/>
  <c r="U3042" i="1"/>
  <c r="U3043" i="1"/>
  <c r="U3045" i="1"/>
  <c r="U3046" i="1"/>
  <c r="O3033" i="1"/>
  <c r="P3033" i="1" s="1"/>
  <c r="O3034" i="1"/>
  <c r="P3034" i="1" s="1"/>
  <c r="O3035" i="1"/>
  <c r="P3035" i="1" s="1"/>
  <c r="O3036" i="1"/>
  <c r="P3036" i="1" s="1"/>
  <c r="O3037" i="1"/>
  <c r="P3037" i="1" s="1"/>
  <c r="O3038" i="1"/>
  <c r="P3038" i="1" s="1"/>
  <c r="O3039" i="1"/>
  <c r="P3039" i="1" s="1"/>
  <c r="U3034" i="1"/>
  <c r="U3036" i="1"/>
  <c r="U3038" i="1"/>
  <c r="U3039" i="1"/>
  <c r="O3030" i="1"/>
  <c r="P3030" i="1" s="1"/>
  <c r="O3031" i="1"/>
  <c r="P3031" i="1" s="1"/>
  <c r="O3032" i="1"/>
  <c r="P3032" i="1" s="1"/>
  <c r="U3030" i="1"/>
  <c r="U3032" i="1"/>
  <c r="O3025" i="1"/>
  <c r="O3026" i="1"/>
  <c r="P3026" i="1" s="1"/>
  <c r="O3027" i="1"/>
  <c r="P3027" i="1" s="1"/>
  <c r="O3028" i="1"/>
  <c r="P3028" i="1" s="1"/>
  <c r="O3029" i="1"/>
  <c r="U3025" i="1"/>
  <c r="U3026" i="1"/>
  <c r="U3027" i="1"/>
  <c r="O3024" i="1"/>
  <c r="P3024" i="1" s="1"/>
  <c r="U3024" i="1"/>
  <c r="O3023" i="1"/>
  <c r="P3023" i="1" s="1"/>
  <c r="U3023" i="1"/>
  <c r="O3020" i="1"/>
  <c r="P3020" i="1" s="1"/>
  <c r="O3021" i="1"/>
  <c r="P3021" i="1" s="1"/>
  <c r="O3022" i="1"/>
  <c r="P3022" i="1" s="1"/>
  <c r="U3020" i="1"/>
  <c r="V3020" i="1" s="1"/>
  <c r="U3021" i="1"/>
  <c r="U3022" i="1"/>
  <c r="V3022" i="1" s="1"/>
  <c r="O2967" i="1"/>
  <c r="P2967" i="1" s="1"/>
  <c r="O2968" i="1"/>
  <c r="P2968" i="1" s="1"/>
  <c r="O2969" i="1"/>
  <c r="O2970" i="1"/>
  <c r="O2971" i="1"/>
  <c r="P2971" i="1" s="1"/>
  <c r="O2972" i="1"/>
  <c r="P2972" i="1" s="1"/>
  <c r="O2973" i="1"/>
  <c r="P2973" i="1" s="1"/>
  <c r="O2974" i="1"/>
  <c r="P2974" i="1" s="1"/>
  <c r="O2975" i="1"/>
  <c r="P2975" i="1" s="1"/>
  <c r="O2976" i="1"/>
  <c r="O2977" i="1"/>
  <c r="O2978" i="1"/>
  <c r="P2978" i="1" s="1"/>
  <c r="O2979" i="1"/>
  <c r="P2979" i="1" s="1"/>
  <c r="O2980" i="1"/>
  <c r="P2980" i="1" s="1"/>
  <c r="O2981" i="1"/>
  <c r="O2982" i="1"/>
  <c r="O2983" i="1"/>
  <c r="O2984" i="1"/>
  <c r="P2984" i="1" s="1"/>
  <c r="O2985" i="1"/>
  <c r="P2985" i="1" s="1"/>
  <c r="O2986" i="1"/>
  <c r="P2986" i="1" s="1"/>
  <c r="O2987" i="1"/>
  <c r="P2987" i="1" s="1"/>
  <c r="O2988" i="1"/>
  <c r="O2989" i="1"/>
  <c r="O2990" i="1"/>
  <c r="P2990" i="1" s="1"/>
  <c r="O2991" i="1"/>
  <c r="P2991" i="1" s="1"/>
  <c r="O2992" i="1"/>
  <c r="P2992" i="1" s="1"/>
  <c r="O2993" i="1"/>
  <c r="O2994" i="1"/>
  <c r="O2995" i="1"/>
  <c r="P2995" i="1" s="1"/>
  <c r="O2996" i="1"/>
  <c r="P2996" i="1" s="1"/>
  <c r="O2997" i="1"/>
  <c r="P2997" i="1" s="1"/>
  <c r="O2998" i="1"/>
  <c r="P2998" i="1" s="1"/>
  <c r="O2999" i="1"/>
  <c r="P2999" i="1" s="1"/>
  <c r="O3000" i="1"/>
  <c r="O3001" i="1"/>
  <c r="O3002" i="1"/>
  <c r="P3002" i="1" s="1"/>
  <c r="O3003" i="1"/>
  <c r="P3003" i="1" s="1"/>
  <c r="O3004" i="1"/>
  <c r="P3004" i="1" s="1"/>
  <c r="O3005" i="1"/>
  <c r="O3006" i="1"/>
  <c r="O3007" i="1"/>
  <c r="O3008" i="1"/>
  <c r="P3008" i="1" s="1"/>
  <c r="O3009" i="1"/>
  <c r="P3009" i="1" s="1"/>
  <c r="O3010" i="1"/>
  <c r="P3010" i="1" s="1"/>
  <c r="O3011" i="1"/>
  <c r="P3011" i="1" s="1"/>
  <c r="O3012" i="1"/>
  <c r="O3013" i="1"/>
  <c r="O3014" i="1"/>
  <c r="P3014" i="1" s="1"/>
  <c r="O3015" i="1"/>
  <c r="P3015" i="1" s="1"/>
  <c r="O3016" i="1"/>
  <c r="P3016" i="1" s="1"/>
  <c r="O3017" i="1"/>
  <c r="O3018" i="1"/>
  <c r="O3019" i="1"/>
  <c r="P3019" i="1" s="1"/>
  <c r="U2967" i="1"/>
  <c r="V2967" i="1" s="1"/>
  <c r="U2968" i="1"/>
  <c r="U2969" i="1"/>
  <c r="U2970" i="1"/>
  <c r="V2970" i="1" s="1"/>
  <c r="U2971" i="1"/>
  <c r="V2971" i="1" s="1"/>
  <c r="U2972" i="1"/>
  <c r="U2973" i="1"/>
  <c r="U2974" i="1"/>
  <c r="U2980" i="1"/>
  <c r="U2981" i="1"/>
  <c r="U2982" i="1"/>
  <c r="V2982" i="1" s="1"/>
  <c r="U2983" i="1"/>
  <c r="V2983" i="1" s="1"/>
  <c r="U2984" i="1"/>
  <c r="U2985" i="1"/>
  <c r="U2986" i="1"/>
  <c r="U2988" i="1"/>
  <c r="V2988" i="1" s="1"/>
  <c r="U2989" i="1"/>
  <c r="V2989" i="1" s="1"/>
  <c r="U2992" i="1"/>
  <c r="U2993" i="1"/>
  <c r="U2994" i="1"/>
  <c r="V2994" i="1" s="1"/>
  <c r="U2996" i="1"/>
  <c r="U2997" i="1"/>
  <c r="U2998" i="1"/>
  <c r="U3000" i="1"/>
  <c r="V3000" i="1" s="1"/>
  <c r="U3001" i="1"/>
  <c r="V3001" i="1" s="1"/>
  <c r="U3002" i="1"/>
  <c r="V3002" i="1" s="1"/>
  <c r="U3003" i="1"/>
  <c r="V3003" i="1" s="1"/>
  <c r="U3004" i="1"/>
  <c r="U3005" i="1"/>
  <c r="U3008" i="1"/>
  <c r="U3009" i="1"/>
  <c r="U3010" i="1"/>
  <c r="U3012" i="1"/>
  <c r="V3012" i="1" s="1"/>
  <c r="U3013" i="1"/>
  <c r="V3013" i="1" s="1"/>
  <c r="U3014" i="1"/>
  <c r="V3014" i="1" s="1"/>
  <c r="U3015" i="1"/>
  <c r="V3015" i="1" s="1"/>
  <c r="U3016" i="1"/>
  <c r="U3017" i="1"/>
  <c r="O2966" i="1"/>
  <c r="P2966" i="1" s="1"/>
  <c r="U2966" i="1"/>
  <c r="O2963" i="1"/>
  <c r="P2963" i="1" s="1"/>
  <c r="O2964" i="1"/>
  <c r="O2965" i="1"/>
  <c r="P2965" i="1" s="1"/>
  <c r="U2964" i="1"/>
  <c r="U2965" i="1"/>
  <c r="O2962" i="1"/>
  <c r="P2962" i="1" s="1"/>
  <c r="AD2962" i="1"/>
  <c r="AE2962" i="1"/>
  <c r="Q3050" i="1" l="1"/>
  <c r="R3050" i="1" s="1"/>
  <c r="X3050" i="1" s="1"/>
  <c r="Y3050" i="1" s="1"/>
  <c r="Q3090" i="1"/>
  <c r="R3090" i="1" s="1"/>
  <c r="X3090" i="1" s="1"/>
  <c r="Y3090" i="1" s="1"/>
  <c r="Q3076" i="1"/>
  <c r="R3076" i="1" s="1"/>
  <c r="X3076" i="1" s="1"/>
  <c r="Y3076" i="1" s="1"/>
  <c r="Q3042" i="1"/>
  <c r="R3042" i="1" s="1"/>
  <c r="X3042" i="1" s="1"/>
  <c r="Y3042" i="1" s="1"/>
  <c r="Q3088" i="1"/>
  <c r="R3088" i="1" s="1"/>
  <c r="Q3022" i="1"/>
  <c r="R3022" i="1" s="1"/>
  <c r="X3022" i="1" s="1"/>
  <c r="Y3022" i="1" s="1"/>
  <c r="Q3009" i="1"/>
  <c r="R3009" i="1" s="1"/>
  <c r="X3009" i="1" s="1"/>
  <c r="Y3009" i="1" s="1"/>
  <c r="Q3041" i="1"/>
  <c r="R3041" i="1" s="1"/>
  <c r="X3041" i="1" s="1"/>
  <c r="Y3041" i="1" s="1"/>
  <c r="Q3021" i="1"/>
  <c r="R3021" i="1" s="1"/>
  <c r="Q2999" i="1"/>
  <c r="R2999" i="1" s="1"/>
  <c r="Q3015" i="1"/>
  <c r="R3015" i="1" s="1"/>
  <c r="X3015" i="1" s="1"/>
  <c r="Y3015" i="1" s="1"/>
  <c r="Q3020" i="1"/>
  <c r="R3020" i="1" s="1"/>
  <c r="X3020" i="1" s="1"/>
  <c r="Y3020" i="1" s="1"/>
  <c r="Q2987" i="1"/>
  <c r="R2987" i="1" s="1"/>
  <c r="Q2985" i="1"/>
  <c r="R2985" i="1" s="1"/>
  <c r="X2985" i="1" s="1"/>
  <c r="Y2985" i="1" s="1"/>
  <c r="Q3064" i="1"/>
  <c r="R3064" i="1" s="1"/>
  <c r="X3064" i="1" s="1"/>
  <c r="Y3064" i="1" s="1"/>
  <c r="Q2997" i="1"/>
  <c r="R2997" i="1" s="1"/>
  <c r="X2997" i="1" s="1"/>
  <c r="Y2997" i="1" s="1"/>
  <c r="Q3094" i="1"/>
  <c r="R3094" i="1" s="1"/>
  <c r="Q3056" i="1"/>
  <c r="R3056" i="1" s="1"/>
  <c r="Q2973" i="1"/>
  <c r="R2973" i="1" s="1"/>
  <c r="X2973" i="1" s="1"/>
  <c r="Y2973" i="1" s="1"/>
  <c r="Q3053" i="1"/>
  <c r="R3053" i="1" s="1"/>
  <c r="X3053" i="1" s="1"/>
  <c r="Y3053" i="1" s="1"/>
  <c r="Q3023" i="1"/>
  <c r="R3023" i="1" s="1"/>
  <c r="Q3084" i="1"/>
  <c r="R3084" i="1" s="1"/>
  <c r="Q3082" i="1"/>
  <c r="R3082" i="1" s="1"/>
  <c r="X3082" i="1" s="1"/>
  <c r="Y3082" i="1" s="1"/>
  <c r="Q2991" i="1"/>
  <c r="R2991" i="1" s="1"/>
  <c r="Q3040" i="1"/>
  <c r="R3040" i="1" s="1"/>
  <c r="X3040" i="1" s="1"/>
  <c r="Q3070" i="1"/>
  <c r="R3070" i="1" s="1"/>
  <c r="Q2963" i="1"/>
  <c r="R2963" i="1" s="1"/>
  <c r="Q2979" i="1"/>
  <c r="R2979" i="1" s="1"/>
  <c r="Q3030" i="1"/>
  <c r="R3030" i="1" s="1"/>
  <c r="X3030" i="1" s="1"/>
  <c r="Q3096" i="1"/>
  <c r="R3096" i="1" s="1"/>
  <c r="Q3098" i="1"/>
  <c r="R3098" i="1" s="1"/>
  <c r="Q3095" i="1"/>
  <c r="R3095" i="1" s="1"/>
  <c r="Q2966" i="1"/>
  <c r="R2966" i="1" s="1"/>
  <c r="Q3011" i="1"/>
  <c r="R3011" i="1" s="1"/>
  <c r="Q2975" i="1"/>
  <c r="R2975" i="1" s="1"/>
  <c r="Q3024" i="1"/>
  <c r="R3024" i="1" s="1"/>
  <c r="X3024" i="1" s="1"/>
  <c r="Y3024" i="1" s="1"/>
  <c r="Q3039" i="1"/>
  <c r="R3039" i="1" s="1"/>
  <c r="X3039" i="1" s="1"/>
  <c r="Y3039" i="1" s="1"/>
  <c r="Q3054" i="1"/>
  <c r="R3054" i="1" s="1"/>
  <c r="X3054" i="1" s="1"/>
  <c r="Y3054" i="1" s="1"/>
  <c r="Q3072" i="1"/>
  <c r="R3072" i="1" s="1"/>
  <c r="Q3033" i="1"/>
  <c r="R3033" i="1" s="1"/>
  <c r="Q3046" i="1"/>
  <c r="R3046" i="1" s="1"/>
  <c r="X3046" i="1" s="1"/>
  <c r="Y3046" i="1" s="1"/>
  <c r="Q3003" i="1"/>
  <c r="R3003" i="1" s="1"/>
  <c r="X3003" i="1" s="1"/>
  <c r="Y3003" i="1" s="1"/>
  <c r="Q2967" i="1"/>
  <c r="R2967" i="1" s="1"/>
  <c r="X2967" i="1" s="1"/>
  <c r="Y2967" i="1" s="1"/>
  <c r="Q3044" i="1"/>
  <c r="R3044" i="1" s="1"/>
  <c r="Q3052" i="1"/>
  <c r="R3052" i="1" s="1"/>
  <c r="X3052" i="1" s="1"/>
  <c r="Y3052" i="1" s="1"/>
  <c r="Q3067" i="1"/>
  <c r="R3067" i="1" s="1"/>
  <c r="X3067" i="1" s="1"/>
  <c r="Q2965" i="1"/>
  <c r="R2965" i="1" s="1"/>
  <c r="X2965" i="1" s="1"/>
  <c r="Q3002" i="1"/>
  <c r="R3002" i="1" s="1"/>
  <c r="X3002" i="1" s="1"/>
  <c r="Y3002" i="1" s="1"/>
  <c r="Q3032" i="1"/>
  <c r="R3032" i="1" s="1"/>
  <c r="X3032" i="1" s="1"/>
  <c r="Q3043" i="1"/>
  <c r="R3043" i="1" s="1"/>
  <c r="X3043" i="1" s="1"/>
  <c r="Q3066" i="1"/>
  <c r="R3066" i="1" s="1"/>
  <c r="Q3097" i="1"/>
  <c r="R3097" i="1" s="1"/>
  <c r="Q2990" i="1"/>
  <c r="R2990" i="1" s="1"/>
  <c r="Q3063" i="1"/>
  <c r="R3063" i="1" s="1"/>
  <c r="X3063" i="1" s="1"/>
  <c r="Y3063" i="1" s="1"/>
  <c r="Q3078" i="1"/>
  <c r="R3078" i="1" s="1"/>
  <c r="X3078" i="1" s="1"/>
  <c r="Q3014" i="1"/>
  <c r="R3014" i="1" s="1"/>
  <c r="X3014" i="1" s="1"/>
  <c r="Y3014" i="1" s="1"/>
  <c r="Q2978" i="1"/>
  <c r="R2978" i="1" s="1"/>
  <c r="Q3055" i="1"/>
  <c r="R3055" i="1" s="1"/>
  <c r="Q3075" i="1"/>
  <c r="R3075" i="1" s="1"/>
  <c r="Q3086" i="1"/>
  <c r="R3086" i="1" s="1"/>
  <c r="X3086" i="1" s="1"/>
  <c r="Y3086" i="1" s="1"/>
  <c r="Q3074" i="1"/>
  <c r="R3074" i="1" s="1"/>
  <c r="X3074" i="1" s="1"/>
  <c r="Y3074" i="1" s="1"/>
  <c r="Q3010" i="1"/>
  <c r="R3010" i="1" s="1"/>
  <c r="X3010" i="1" s="1"/>
  <c r="Y3010" i="1" s="1"/>
  <c r="Q2998" i="1"/>
  <c r="R2998" i="1" s="1"/>
  <c r="X2998" i="1" s="1"/>
  <c r="Y2998" i="1" s="1"/>
  <c r="Q2986" i="1"/>
  <c r="R2986" i="1" s="1"/>
  <c r="X2986" i="1" s="1"/>
  <c r="Y2986" i="1" s="1"/>
  <c r="Q2974" i="1"/>
  <c r="R2974" i="1" s="1"/>
  <c r="X2974" i="1" s="1"/>
  <c r="Y2974" i="1" s="1"/>
  <c r="Q3038" i="1"/>
  <c r="R3038" i="1" s="1"/>
  <c r="X3038" i="1" s="1"/>
  <c r="Q3051" i="1"/>
  <c r="R3051" i="1" s="1"/>
  <c r="X3051" i="1" s="1"/>
  <c r="Y3051" i="1" s="1"/>
  <c r="Q3083" i="1"/>
  <c r="R3083" i="1" s="1"/>
  <c r="Q3071" i="1"/>
  <c r="R3071" i="1" s="1"/>
  <c r="Q3037" i="1"/>
  <c r="R3037" i="1" s="1"/>
  <c r="Q3008" i="1"/>
  <c r="R3008" i="1" s="1"/>
  <c r="X3008" i="1" s="1"/>
  <c r="Y3008" i="1" s="1"/>
  <c r="Q2996" i="1"/>
  <c r="R2996" i="1" s="1"/>
  <c r="X2996" i="1" s="1"/>
  <c r="Y2996" i="1" s="1"/>
  <c r="Q2984" i="1"/>
  <c r="R2984" i="1" s="1"/>
  <c r="X2984" i="1" s="1"/>
  <c r="Y2984" i="1" s="1"/>
  <c r="Q2972" i="1"/>
  <c r="R2972" i="1" s="1"/>
  <c r="X2972" i="1" s="1"/>
  <c r="Y2972" i="1" s="1"/>
  <c r="Q3031" i="1"/>
  <c r="R3031" i="1" s="1"/>
  <c r="Q3036" i="1"/>
  <c r="R3036" i="1" s="1"/>
  <c r="X3036" i="1" s="1"/>
  <c r="Y3036" i="1" s="1"/>
  <c r="Q3081" i="1"/>
  <c r="R3081" i="1" s="1"/>
  <c r="X3081" i="1" s="1"/>
  <c r="Y3081" i="1" s="1"/>
  <c r="Q3069" i="1"/>
  <c r="R3069" i="1" s="1"/>
  <c r="X3069" i="1" s="1"/>
  <c r="Y3069" i="1" s="1"/>
  <c r="Q3019" i="1"/>
  <c r="R3019" i="1" s="1"/>
  <c r="Q2995" i="1"/>
  <c r="R2995" i="1" s="1"/>
  <c r="Q2971" i="1"/>
  <c r="R2971" i="1" s="1"/>
  <c r="X2971" i="1" s="1"/>
  <c r="Y2971" i="1" s="1"/>
  <c r="Q3035" i="1"/>
  <c r="R3035" i="1" s="1"/>
  <c r="Q3060" i="1"/>
  <c r="R3060" i="1" s="1"/>
  <c r="Q3048" i="1"/>
  <c r="R3048" i="1" s="1"/>
  <c r="Q3062" i="1"/>
  <c r="R3062" i="1" s="1"/>
  <c r="Q3080" i="1"/>
  <c r="R3080" i="1" s="1"/>
  <c r="Q3068" i="1"/>
  <c r="R3068" i="1" s="1"/>
  <c r="Q3092" i="1"/>
  <c r="R3092" i="1" s="1"/>
  <c r="X3092" i="1" s="1"/>
  <c r="Y3092" i="1" s="1"/>
  <c r="Q3028" i="1"/>
  <c r="R3028" i="1" s="1"/>
  <c r="Q3034" i="1"/>
  <c r="R3034" i="1" s="1"/>
  <c r="X3034" i="1" s="1"/>
  <c r="Y3034" i="1" s="1"/>
  <c r="Q3059" i="1"/>
  <c r="R3059" i="1" s="1"/>
  <c r="Q3047" i="1"/>
  <c r="R3047" i="1" s="1"/>
  <c r="X3047" i="1" s="1"/>
  <c r="Y3047" i="1" s="1"/>
  <c r="Q3061" i="1"/>
  <c r="R3061" i="1" s="1"/>
  <c r="X3061" i="1" s="1"/>
  <c r="Y3061" i="1" s="1"/>
  <c r="Q3079" i="1"/>
  <c r="R3079" i="1" s="1"/>
  <c r="X3079" i="1" s="1"/>
  <c r="Y3079" i="1" s="1"/>
  <c r="Q3091" i="1"/>
  <c r="R3091" i="1" s="1"/>
  <c r="Q3027" i="1"/>
  <c r="R3027" i="1" s="1"/>
  <c r="X3027" i="1" s="1"/>
  <c r="Y3027" i="1" s="1"/>
  <c r="Q3058" i="1"/>
  <c r="R3058" i="1" s="1"/>
  <c r="Q3016" i="1"/>
  <c r="R3016" i="1" s="1"/>
  <c r="X3016" i="1" s="1"/>
  <c r="Y3016" i="1" s="1"/>
  <c r="Q3004" i="1"/>
  <c r="R3004" i="1" s="1"/>
  <c r="X3004" i="1" s="1"/>
  <c r="Y3004" i="1" s="1"/>
  <c r="Q2992" i="1"/>
  <c r="R2992" i="1" s="1"/>
  <c r="X2992" i="1" s="1"/>
  <c r="Y2992" i="1" s="1"/>
  <c r="Q2980" i="1"/>
  <c r="R2980" i="1" s="1"/>
  <c r="Q2968" i="1"/>
  <c r="R2968" i="1" s="1"/>
  <c r="X2968" i="1" s="1"/>
  <c r="Y2968" i="1" s="1"/>
  <c r="Q3026" i="1"/>
  <c r="R3026" i="1" s="1"/>
  <c r="X3026" i="1" s="1"/>
  <c r="Y3026" i="1" s="1"/>
  <c r="Q3045" i="1"/>
  <c r="R3045" i="1" s="1"/>
  <c r="X3045" i="1" s="1"/>
  <c r="Y3045" i="1" s="1"/>
  <c r="Q3057" i="1"/>
  <c r="R3057" i="1" s="1"/>
  <c r="Q3077" i="1"/>
  <c r="R3077" i="1" s="1"/>
  <c r="Q3065" i="1"/>
  <c r="R3065" i="1" s="1"/>
  <c r="Q3089" i="1"/>
  <c r="R3089" i="1" s="1"/>
  <c r="U3096" i="1"/>
  <c r="V3096" i="1" s="1"/>
  <c r="V3098" i="1"/>
  <c r="U3091" i="1"/>
  <c r="V3091" i="1" s="1"/>
  <c r="U3089" i="1"/>
  <c r="V3089" i="1" s="1"/>
  <c r="U3088" i="1"/>
  <c r="V3088" i="1" s="1"/>
  <c r="R3093" i="1"/>
  <c r="X3093" i="1" s="1"/>
  <c r="Y3093" i="1" s="1"/>
  <c r="V3097" i="1"/>
  <c r="U3084" i="1"/>
  <c r="V3084" i="1" s="1"/>
  <c r="U3083" i="1"/>
  <c r="U3075" i="1"/>
  <c r="V3075" i="1" s="1"/>
  <c r="U3072" i="1"/>
  <c r="V3072" i="1" s="1"/>
  <c r="U3071" i="1"/>
  <c r="V3071" i="1" s="1"/>
  <c r="U3062" i="1"/>
  <c r="V3062" i="1" s="1"/>
  <c r="V3092" i="1"/>
  <c r="V3087" i="1"/>
  <c r="U3095" i="1"/>
  <c r="P3087" i="1"/>
  <c r="U3094" i="1"/>
  <c r="U3070" i="1"/>
  <c r="V3070" i="1" s="1"/>
  <c r="U3066" i="1"/>
  <c r="V3066" i="1" s="1"/>
  <c r="V3069" i="1"/>
  <c r="V3086" i="1"/>
  <c r="V3074" i="1"/>
  <c r="V3081" i="1"/>
  <c r="U3037" i="1"/>
  <c r="V3037" i="1" s="1"/>
  <c r="U3080" i="1"/>
  <c r="U3068" i="1"/>
  <c r="V3078" i="1"/>
  <c r="U3077" i="1"/>
  <c r="U3065" i="1"/>
  <c r="P3085" i="1"/>
  <c r="Q3085" i="1" s="1"/>
  <c r="P3073" i="1"/>
  <c r="Q3073" i="1" s="1"/>
  <c r="V3063" i="1"/>
  <c r="U3035" i="1"/>
  <c r="V3035" i="1" s="1"/>
  <c r="U3060" i="1"/>
  <c r="V3060" i="1" s="1"/>
  <c r="U3059" i="1"/>
  <c r="V3059" i="1" s="1"/>
  <c r="U3058" i="1"/>
  <c r="V3058" i="1" s="1"/>
  <c r="R3049" i="1"/>
  <c r="X3049" i="1" s="1"/>
  <c r="Y3049" i="1" s="1"/>
  <c r="U3048" i="1"/>
  <c r="V3048" i="1" s="1"/>
  <c r="V3052" i="1"/>
  <c r="V3051" i="1"/>
  <c r="V3050" i="1"/>
  <c r="V3049" i="1"/>
  <c r="V3057" i="1"/>
  <c r="U3044" i="1"/>
  <c r="U3056" i="1"/>
  <c r="U3055" i="1"/>
  <c r="V3043" i="1"/>
  <c r="V3046" i="1"/>
  <c r="V3045" i="1"/>
  <c r="U3033" i="1"/>
  <c r="V3042" i="1"/>
  <c r="V3041" i="1"/>
  <c r="V3036" i="1"/>
  <c r="V3034" i="1"/>
  <c r="V3039" i="1"/>
  <c r="V3038" i="1"/>
  <c r="V3032" i="1"/>
  <c r="V3030" i="1"/>
  <c r="U3031" i="1"/>
  <c r="V3025" i="1"/>
  <c r="V3027" i="1"/>
  <c r="V3026" i="1"/>
  <c r="P3029" i="1"/>
  <c r="Q3029" i="1" s="1"/>
  <c r="U2976" i="1"/>
  <c r="V2976" i="1" s="1"/>
  <c r="U3029" i="1"/>
  <c r="P3025" i="1"/>
  <c r="U3028" i="1"/>
  <c r="V3024" i="1"/>
  <c r="U3007" i="1"/>
  <c r="V3007" i="1" s="1"/>
  <c r="U2995" i="1"/>
  <c r="V2995" i="1" s="1"/>
  <c r="U3019" i="1"/>
  <c r="V3019" i="1" s="1"/>
  <c r="U2977" i="1"/>
  <c r="V2977" i="1" s="1"/>
  <c r="U3018" i="1"/>
  <c r="V3018" i="1" s="1"/>
  <c r="U2963" i="1"/>
  <c r="V2963" i="1" s="1"/>
  <c r="V3023" i="1"/>
  <c r="U3006" i="1"/>
  <c r="V3006" i="1" s="1"/>
  <c r="U2975" i="1"/>
  <c r="V2975" i="1" s="1"/>
  <c r="U2999" i="1"/>
  <c r="V2999" i="1" s="1"/>
  <c r="U2979" i="1"/>
  <c r="V2979" i="1" s="1"/>
  <c r="U2978" i="1"/>
  <c r="V2978" i="1" s="1"/>
  <c r="V3021" i="1"/>
  <c r="U2991" i="1"/>
  <c r="V2991" i="1" s="1"/>
  <c r="U2990" i="1"/>
  <c r="V2990" i="1" s="1"/>
  <c r="U3011" i="1"/>
  <c r="V3011" i="1" s="1"/>
  <c r="U2987" i="1"/>
  <c r="V2987" i="1" s="1"/>
  <c r="P3007" i="1"/>
  <c r="P2983" i="1"/>
  <c r="V3005" i="1"/>
  <c r="V2969" i="1"/>
  <c r="V3016" i="1"/>
  <c r="V2980" i="1"/>
  <c r="V2993" i="1"/>
  <c r="V2981" i="1"/>
  <c r="V3004" i="1"/>
  <c r="V2992" i="1"/>
  <c r="V2968" i="1"/>
  <c r="V3010" i="1"/>
  <c r="V2998" i="1"/>
  <c r="V2986" i="1"/>
  <c r="V2974" i="1"/>
  <c r="V3009" i="1"/>
  <c r="V2997" i="1"/>
  <c r="V2985" i="1"/>
  <c r="V2973" i="1"/>
  <c r="V3017" i="1"/>
  <c r="V3008" i="1"/>
  <c r="V2996" i="1"/>
  <c r="V2984" i="1"/>
  <c r="V2972" i="1"/>
  <c r="P3018" i="1"/>
  <c r="Q3018" i="1" s="1"/>
  <c r="P3006" i="1"/>
  <c r="P2994" i="1"/>
  <c r="Q2994" i="1" s="1"/>
  <c r="P2982" i="1"/>
  <c r="Q2982" i="1" s="1"/>
  <c r="P2970" i="1"/>
  <c r="Q2970" i="1" s="1"/>
  <c r="P3017" i="1"/>
  <c r="P3005" i="1"/>
  <c r="P2993" i="1"/>
  <c r="Q2993" i="1" s="1"/>
  <c r="P2981" i="1"/>
  <c r="P2969" i="1"/>
  <c r="Q2969" i="1" s="1"/>
  <c r="P3013" i="1"/>
  <c r="P3001" i="1"/>
  <c r="P2989" i="1"/>
  <c r="P2977" i="1"/>
  <c r="P3012" i="1"/>
  <c r="P3000" i="1"/>
  <c r="P2988" i="1"/>
  <c r="P2976" i="1"/>
  <c r="V2966" i="1"/>
  <c r="P2964" i="1"/>
  <c r="V2965" i="1"/>
  <c r="V2964" i="1"/>
  <c r="Q2962" i="1"/>
  <c r="R2962" i="1" s="1"/>
  <c r="U2962" i="1"/>
  <c r="Q2964" i="1" l="1"/>
  <c r="R2964" i="1" s="1"/>
  <c r="X2964" i="1" s="1"/>
  <c r="Y2964" i="1" s="1"/>
  <c r="R2993" i="1"/>
  <c r="X2993" i="1" s="1"/>
  <c r="Y2993" i="1" s="1"/>
  <c r="Q3005" i="1"/>
  <c r="R3005" i="1" s="1"/>
  <c r="X3005" i="1" s="1"/>
  <c r="Y3005" i="1" s="1"/>
  <c r="Q2989" i="1"/>
  <c r="R2989" i="1" s="1"/>
  <c r="X2989" i="1" s="1"/>
  <c r="Y2989" i="1" s="1"/>
  <c r="Q3013" i="1"/>
  <c r="R3013" i="1" s="1"/>
  <c r="X3013" i="1" s="1"/>
  <c r="Y3013" i="1" s="1"/>
  <c r="Q2976" i="1"/>
  <c r="R2976" i="1" s="1"/>
  <c r="X2976" i="1" s="1"/>
  <c r="Y2976" i="1" s="1"/>
  <c r="Q2988" i="1"/>
  <c r="R2988" i="1" s="1"/>
  <c r="X2988" i="1" s="1"/>
  <c r="Y2988" i="1" s="1"/>
  <c r="R2970" i="1"/>
  <c r="X2970" i="1" s="1"/>
  <c r="Y2970" i="1" s="1"/>
  <c r="R3029" i="1"/>
  <c r="X3029" i="1" s="1"/>
  <c r="Y3029" i="1" s="1"/>
  <c r="Q3087" i="1"/>
  <c r="R3087" i="1" s="1"/>
  <c r="X3087" i="1" s="1"/>
  <c r="Y3087" i="1" s="1"/>
  <c r="Q3000" i="1"/>
  <c r="R3000" i="1" s="1"/>
  <c r="X3000" i="1" s="1"/>
  <c r="Y3000" i="1" s="1"/>
  <c r="R2982" i="1"/>
  <c r="X2982" i="1" s="1"/>
  <c r="Y2982" i="1" s="1"/>
  <c r="Q3012" i="1"/>
  <c r="R3012" i="1" s="1"/>
  <c r="X3012" i="1" s="1"/>
  <c r="Y3012" i="1" s="1"/>
  <c r="R2994" i="1"/>
  <c r="X2994" i="1" s="1"/>
  <c r="Y2994" i="1" s="1"/>
  <c r="Q2977" i="1"/>
  <c r="R2977" i="1" s="1"/>
  <c r="X2977" i="1" s="1"/>
  <c r="Y2977" i="1" s="1"/>
  <c r="Q3025" i="1"/>
  <c r="R3025" i="1" s="1"/>
  <c r="X3025" i="1" s="1"/>
  <c r="Y3025" i="1" s="1"/>
  <c r="R3018" i="1"/>
  <c r="X3018" i="1" s="1"/>
  <c r="Y3018" i="1" s="1"/>
  <c r="Q3001" i="1"/>
  <c r="R3001" i="1" s="1"/>
  <c r="X3001" i="1" s="1"/>
  <c r="Y3001" i="1" s="1"/>
  <c r="R3073" i="1"/>
  <c r="X3073" i="1" s="1"/>
  <c r="Y3073" i="1" s="1"/>
  <c r="R2969" i="1"/>
  <c r="X2969" i="1" s="1"/>
  <c r="Y2969" i="1" s="1"/>
  <c r="R3085" i="1"/>
  <c r="X3085" i="1" s="1"/>
  <c r="Y3085" i="1" s="1"/>
  <c r="Q2983" i="1"/>
  <c r="R2983" i="1" s="1"/>
  <c r="X2983" i="1" s="1"/>
  <c r="Y2983" i="1" s="1"/>
  <c r="Q3017" i="1"/>
  <c r="R3017" i="1" s="1"/>
  <c r="X3017" i="1" s="1"/>
  <c r="Y3017" i="1" s="1"/>
  <c r="Q3007" i="1"/>
  <c r="R3007" i="1" s="1"/>
  <c r="X3007" i="1" s="1"/>
  <c r="Y3007" i="1" s="1"/>
  <c r="Q2981" i="1"/>
  <c r="R2981" i="1" s="1"/>
  <c r="X2981" i="1" s="1"/>
  <c r="Y2981" i="1" s="1"/>
  <c r="Q3006" i="1"/>
  <c r="R3006" i="1" s="1"/>
  <c r="X3006" i="1" s="1"/>
  <c r="Y3006" i="1" s="1"/>
  <c r="X3084" i="1"/>
  <c r="Y3084" i="1" s="1"/>
  <c r="X3089" i="1"/>
  <c r="Y3089" i="1" s="1"/>
  <c r="X3075" i="1"/>
  <c r="Y3075" i="1" s="1"/>
  <c r="X3096" i="1"/>
  <c r="Y3096" i="1" s="1"/>
  <c r="X3083" i="1"/>
  <c r="Y3083" i="1" s="1"/>
  <c r="X3088" i="1"/>
  <c r="Y3088" i="1" s="1"/>
  <c r="V3083" i="1"/>
  <c r="X3098" i="1"/>
  <c r="Y3098" i="1" s="1"/>
  <c r="X3062" i="1"/>
  <c r="Y3062" i="1" s="1"/>
  <c r="Y3067" i="1"/>
  <c r="X3072" i="1"/>
  <c r="Y3072" i="1" s="1"/>
  <c r="Y3040" i="1"/>
  <c r="X3070" i="1"/>
  <c r="Y3070" i="1" s="1"/>
  <c r="X3071" i="1"/>
  <c r="Y3071" i="1" s="1"/>
  <c r="X3033" i="1"/>
  <c r="Y3033" i="1" s="1"/>
  <c r="X3097" i="1"/>
  <c r="Y3097" i="1" s="1"/>
  <c r="X3066" i="1"/>
  <c r="Y3066" i="1" s="1"/>
  <c r="X3095" i="1"/>
  <c r="Y3095" i="1" s="1"/>
  <c r="V3095" i="1"/>
  <c r="Y3078" i="1"/>
  <c r="X3091" i="1"/>
  <c r="Y3091" i="1" s="1"/>
  <c r="X3094" i="1"/>
  <c r="Y3094" i="1" s="1"/>
  <c r="V3094" i="1"/>
  <c r="X3077" i="1"/>
  <c r="Y3077" i="1" s="1"/>
  <c r="V3077" i="1"/>
  <c r="X3068" i="1"/>
  <c r="Y3068" i="1" s="1"/>
  <c r="V3068" i="1"/>
  <c r="X3080" i="1"/>
  <c r="Y3080" i="1" s="1"/>
  <c r="V3080" i="1"/>
  <c r="X3035" i="1"/>
  <c r="Y3035" i="1" s="1"/>
  <c r="X3065" i="1"/>
  <c r="Y3065" i="1" s="1"/>
  <c r="V3065" i="1"/>
  <c r="X3060" i="1"/>
  <c r="Y3060" i="1" s="1"/>
  <c r="X3059" i="1"/>
  <c r="Y3059" i="1" s="1"/>
  <c r="X3058" i="1"/>
  <c r="Y3058" i="1" s="1"/>
  <c r="V3033" i="1"/>
  <c r="X3037" i="1"/>
  <c r="Y3037" i="1" s="1"/>
  <c r="X3055" i="1"/>
  <c r="Y3055" i="1" s="1"/>
  <c r="V3055" i="1"/>
  <c r="X3057" i="1"/>
  <c r="Y3057" i="1" s="1"/>
  <c r="Y3043" i="1"/>
  <c r="V3056" i="1"/>
  <c r="X3056" i="1"/>
  <c r="Y3056" i="1" s="1"/>
  <c r="X3044" i="1"/>
  <c r="Y3044" i="1" s="1"/>
  <c r="V3044" i="1"/>
  <c r="X3048" i="1"/>
  <c r="Y3048" i="1" s="1"/>
  <c r="Y3038" i="1"/>
  <c r="Y3030" i="1"/>
  <c r="Y3032" i="1"/>
  <c r="V3031" i="1"/>
  <c r="X3031" i="1"/>
  <c r="Y3031" i="1" s="1"/>
  <c r="X2990" i="1"/>
  <c r="Y2990" i="1" s="1"/>
  <c r="X3028" i="1"/>
  <c r="Y3028" i="1" s="1"/>
  <c r="V3028" i="1"/>
  <c r="V3029" i="1"/>
  <c r="X2975" i="1"/>
  <c r="Y2975" i="1" s="1"/>
  <c r="X2995" i="1"/>
  <c r="Y2995" i="1" s="1"/>
  <c r="X3011" i="1"/>
  <c r="Y3011" i="1" s="1"/>
  <c r="X2999" i="1"/>
  <c r="Y2999" i="1" s="1"/>
  <c r="X2987" i="1"/>
  <c r="Y2987" i="1" s="1"/>
  <c r="X2978" i="1"/>
  <c r="Y2978" i="1" s="1"/>
  <c r="X2979" i="1"/>
  <c r="Y2979" i="1" s="1"/>
  <c r="X3023" i="1"/>
  <c r="Y3023" i="1" s="1"/>
  <c r="X3019" i="1"/>
  <c r="Y3019" i="1" s="1"/>
  <c r="X2980" i="1"/>
  <c r="Y2980" i="1" s="1"/>
  <c r="X2991" i="1"/>
  <c r="Y2991" i="1" s="1"/>
  <c r="X3021" i="1"/>
  <c r="Y3021" i="1" s="1"/>
  <c r="X2963" i="1"/>
  <c r="Y2963" i="1" s="1"/>
  <c r="X2966" i="1"/>
  <c r="Y2966" i="1" s="1"/>
  <c r="Y2965" i="1"/>
  <c r="V2962" i="1"/>
  <c r="X2962" i="1"/>
  <c r="Y2962" i="1" s="1"/>
  <c r="O2956" i="1" l="1"/>
  <c r="P2956" i="1" s="1"/>
  <c r="O2957" i="1"/>
  <c r="P2957" i="1" s="1"/>
  <c r="O2958" i="1"/>
  <c r="P2958" i="1" s="1"/>
  <c r="O2959" i="1"/>
  <c r="P2959" i="1" s="1"/>
  <c r="O2960" i="1"/>
  <c r="P2960" i="1" s="1"/>
  <c r="O2961" i="1"/>
  <c r="P2961" i="1" s="1"/>
  <c r="U2956" i="1"/>
  <c r="U2957" i="1"/>
  <c r="U2958" i="1"/>
  <c r="U2959" i="1"/>
  <c r="U2960" i="1"/>
  <c r="U2961" i="1"/>
  <c r="O2955" i="1"/>
  <c r="P2955" i="1" s="1"/>
  <c r="AD2955" i="1"/>
  <c r="AE2955" i="1"/>
  <c r="Q2960" i="1" l="1"/>
  <c r="R2960" i="1" s="1"/>
  <c r="X2960" i="1" s="1"/>
  <c r="Y2960" i="1" s="1"/>
  <c r="Q2961" i="1"/>
  <c r="R2961" i="1" s="1"/>
  <c r="X2961" i="1" s="1"/>
  <c r="Y2961" i="1" s="1"/>
  <c r="Q2959" i="1"/>
  <c r="R2959" i="1" s="1"/>
  <c r="X2959" i="1" s="1"/>
  <c r="Q2958" i="1"/>
  <c r="R2958" i="1" s="1"/>
  <c r="Q2957" i="1"/>
  <c r="R2957" i="1" s="1"/>
  <c r="Q2956" i="1"/>
  <c r="R2956" i="1" s="1"/>
  <c r="X2956" i="1" s="1"/>
  <c r="V2960" i="1"/>
  <c r="V2959" i="1"/>
  <c r="V2958" i="1"/>
  <c r="V2957" i="1"/>
  <c r="V2956" i="1"/>
  <c r="V2961" i="1"/>
  <c r="Q2955" i="1"/>
  <c r="R2955" i="1" s="1"/>
  <c r="U2955" i="1"/>
  <c r="V2955" i="1" s="1"/>
  <c r="Y2959" i="1" l="1"/>
  <c r="X2957" i="1"/>
  <c r="Y2957" i="1" s="1"/>
  <c r="Y2956" i="1"/>
  <c r="X2958" i="1"/>
  <c r="Y2958" i="1" s="1"/>
  <c r="X2955" i="1"/>
  <c r="Y2955" i="1" s="1"/>
  <c r="O2954" i="1" l="1"/>
  <c r="P2954" i="1" s="1"/>
  <c r="Q2954" i="1"/>
  <c r="U2954" i="1"/>
  <c r="O2953" i="1"/>
  <c r="P2953" i="1" s="1"/>
  <c r="Q2953" i="1"/>
  <c r="O2857" i="1"/>
  <c r="P2857" i="1" s="1"/>
  <c r="O2858" i="1"/>
  <c r="P2858" i="1" s="1"/>
  <c r="O2859" i="1"/>
  <c r="P2859" i="1" s="1"/>
  <c r="O2860" i="1"/>
  <c r="P2860" i="1" s="1"/>
  <c r="O2861" i="1"/>
  <c r="P2861" i="1" s="1"/>
  <c r="O2862" i="1"/>
  <c r="P2862" i="1" s="1"/>
  <c r="O2863" i="1"/>
  <c r="P2863" i="1" s="1"/>
  <c r="O2864" i="1"/>
  <c r="P2864" i="1" s="1"/>
  <c r="O2865" i="1"/>
  <c r="P2865" i="1" s="1"/>
  <c r="O2866" i="1"/>
  <c r="P2866" i="1" s="1"/>
  <c r="O2867" i="1"/>
  <c r="O2868" i="1"/>
  <c r="O2869" i="1"/>
  <c r="P2869" i="1" s="1"/>
  <c r="O2870" i="1"/>
  <c r="P2870" i="1" s="1"/>
  <c r="O2871" i="1"/>
  <c r="P2871" i="1" s="1"/>
  <c r="O2872" i="1"/>
  <c r="P2872" i="1" s="1"/>
  <c r="O2873" i="1"/>
  <c r="P2873" i="1" s="1"/>
  <c r="O2874" i="1"/>
  <c r="P2874" i="1" s="1"/>
  <c r="O2875" i="1"/>
  <c r="P2875" i="1" s="1"/>
  <c r="O2876" i="1"/>
  <c r="P2876" i="1" s="1"/>
  <c r="O2877" i="1"/>
  <c r="P2877" i="1" s="1"/>
  <c r="O2878" i="1"/>
  <c r="P2878" i="1" s="1"/>
  <c r="O2879" i="1"/>
  <c r="O2880" i="1"/>
  <c r="P2880" i="1" s="1"/>
  <c r="O2881" i="1"/>
  <c r="P2881" i="1" s="1"/>
  <c r="Q2881" i="1" s="1"/>
  <c r="O2882" i="1"/>
  <c r="P2882" i="1" s="1"/>
  <c r="O2883" i="1"/>
  <c r="P2883" i="1" s="1"/>
  <c r="O2884" i="1"/>
  <c r="P2884" i="1" s="1"/>
  <c r="O2885" i="1"/>
  <c r="P2885" i="1" s="1"/>
  <c r="O2886" i="1"/>
  <c r="P2886" i="1" s="1"/>
  <c r="O2887" i="1"/>
  <c r="P2887" i="1" s="1"/>
  <c r="O2888" i="1"/>
  <c r="P2888" i="1" s="1"/>
  <c r="O2889" i="1"/>
  <c r="P2889" i="1" s="1"/>
  <c r="Q2889" i="1" s="1"/>
  <c r="O2890" i="1"/>
  <c r="P2890" i="1" s="1"/>
  <c r="O2891" i="1"/>
  <c r="O2892" i="1"/>
  <c r="O2893" i="1"/>
  <c r="P2893" i="1" s="1"/>
  <c r="O2894" i="1"/>
  <c r="O2895" i="1"/>
  <c r="P2895" i="1" s="1"/>
  <c r="O2896" i="1"/>
  <c r="P2896" i="1" s="1"/>
  <c r="O2897" i="1"/>
  <c r="P2897" i="1" s="1"/>
  <c r="O2898" i="1"/>
  <c r="P2898" i="1" s="1"/>
  <c r="O2899" i="1"/>
  <c r="P2899" i="1" s="1"/>
  <c r="O2900" i="1"/>
  <c r="P2900" i="1" s="1"/>
  <c r="O2901" i="1"/>
  <c r="P2901" i="1" s="1"/>
  <c r="O2902" i="1"/>
  <c r="P2902" i="1" s="1"/>
  <c r="O2903" i="1"/>
  <c r="O2904" i="1"/>
  <c r="P2904" i="1" s="1"/>
  <c r="O2905" i="1"/>
  <c r="P2905" i="1" s="1"/>
  <c r="O2906" i="1"/>
  <c r="P2906" i="1" s="1"/>
  <c r="O2907" i="1"/>
  <c r="P2907" i="1" s="1"/>
  <c r="O2908" i="1"/>
  <c r="P2908" i="1" s="1"/>
  <c r="O2909" i="1"/>
  <c r="P2909" i="1" s="1"/>
  <c r="O2910" i="1"/>
  <c r="P2910" i="1" s="1"/>
  <c r="O2911" i="1"/>
  <c r="P2911" i="1" s="1"/>
  <c r="O2912" i="1"/>
  <c r="P2912" i="1" s="1"/>
  <c r="O2913" i="1"/>
  <c r="P2913" i="1" s="1"/>
  <c r="O2914" i="1"/>
  <c r="P2914" i="1" s="1"/>
  <c r="Q2914" i="1" s="1"/>
  <c r="O2915" i="1"/>
  <c r="O2916" i="1"/>
  <c r="P2916" i="1" s="1"/>
  <c r="O2917" i="1"/>
  <c r="P2917" i="1" s="1"/>
  <c r="O2918" i="1"/>
  <c r="P2918" i="1" s="1"/>
  <c r="O2919" i="1"/>
  <c r="P2919" i="1" s="1"/>
  <c r="O2920" i="1"/>
  <c r="P2920" i="1" s="1"/>
  <c r="O2921" i="1"/>
  <c r="P2921" i="1" s="1"/>
  <c r="O2922" i="1"/>
  <c r="P2922" i="1" s="1"/>
  <c r="O2923" i="1"/>
  <c r="P2923" i="1" s="1"/>
  <c r="O2924" i="1"/>
  <c r="P2924" i="1" s="1"/>
  <c r="O2925" i="1"/>
  <c r="P2925" i="1" s="1"/>
  <c r="Q2925" i="1" s="1"/>
  <c r="O2926" i="1"/>
  <c r="P2926" i="1" s="1"/>
  <c r="O2927" i="1"/>
  <c r="O2928" i="1"/>
  <c r="P2928" i="1" s="1"/>
  <c r="O2929" i="1"/>
  <c r="P2929" i="1" s="1"/>
  <c r="O2930" i="1"/>
  <c r="P2930" i="1" s="1"/>
  <c r="O2931" i="1"/>
  <c r="P2931" i="1" s="1"/>
  <c r="O2932" i="1"/>
  <c r="P2932" i="1" s="1"/>
  <c r="O2933" i="1"/>
  <c r="P2933" i="1" s="1"/>
  <c r="O2934" i="1"/>
  <c r="P2934" i="1" s="1"/>
  <c r="O2935" i="1"/>
  <c r="P2935" i="1" s="1"/>
  <c r="O2936" i="1"/>
  <c r="P2936" i="1" s="1"/>
  <c r="Q2936" i="1" s="1"/>
  <c r="O2937" i="1"/>
  <c r="P2937" i="1" s="1"/>
  <c r="O2938" i="1"/>
  <c r="O2939" i="1"/>
  <c r="O2940" i="1"/>
  <c r="O2941" i="1"/>
  <c r="P2941" i="1" s="1"/>
  <c r="O2942" i="1"/>
  <c r="P2942" i="1" s="1"/>
  <c r="O2943" i="1"/>
  <c r="P2943" i="1" s="1"/>
  <c r="O2944" i="1"/>
  <c r="P2944" i="1" s="1"/>
  <c r="O2945" i="1"/>
  <c r="P2945" i="1" s="1"/>
  <c r="O2946" i="1"/>
  <c r="P2946" i="1" s="1"/>
  <c r="O2947" i="1"/>
  <c r="P2947" i="1" s="1"/>
  <c r="O2948" i="1"/>
  <c r="P2948" i="1" s="1"/>
  <c r="O2949" i="1"/>
  <c r="P2949" i="1" s="1"/>
  <c r="O2950" i="1"/>
  <c r="O2951" i="1"/>
  <c r="P2951" i="1" s="1"/>
  <c r="Q2951" i="1" s="1"/>
  <c r="O2952" i="1"/>
  <c r="Q2857" i="1"/>
  <c r="Q2858" i="1"/>
  <c r="Q2859" i="1"/>
  <c r="Q2860" i="1"/>
  <c r="Q2861" i="1"/>
  <c r="Q2862" i="1"/>
  <c r="Q2864" i="1"/>
  <c r="Q2865" i="1"/>
  <c r="Q2866" i="1"/>
  <c r="U2862" i="1"/>
  <c r="U2863" i="1"/>
  <c r="U2865" i="1"/>
  <c r="V2865" i="1" s="1"/>
  <c r="U2867" i="1"/>
  <c r="V2867" i="1" s="1"/>
  <c r="U2869" i="1"/>
  <c r="U2872" i="1"/>
  <c r="V2872" i="1" s="1"/>
  <c r="U2874" i="1"/>
  <c r="U2875" i="1"/>
  <c r="U2877" i="1"/>
  <c r="V2877" i="1" s="1"/>
  <c r="U2881" i="1"/>
  <c r="U2882" i="1"/>
  <c r="U2883" i="1"/>
  <c r="V2883" i="1" s="1"/>
  <c r="U2884" i="1"/>
  <c r="V2884" i="1" s="1"/>
  <c r="U2887" i="1"/>
  <c r="U2889" i="1"/>
  <c r="V2889" i="1" s="1"/>
  <c r="U2890" i="1"/>
  <c r="V2890" i="1" s="1"/>
  <c r="U2891" i="1"/>
  <c r="V2891" i="1" s="1"/>
  <c r="U2893" i="1"/>
  <c r="U2898" i="1"/>
  <c r="U2899" i="1"/>
  <c r="U2901" i="1"/>
  <c r="V2901" i="1" s="1"/>
  <c r="U2902" i="1"/>
  <c r="V2902" i="1" s="1"/>
  <c r="U2903" i="1"/>
  <c r="V2903" i="1" s="1"/>
  <c r="U2904" i="1"/>
  <c r="U2906" i="1"/>
  <c r="U2907" i="1"/>
  <c r="V2907" i="1" s="1"/>
  <c r="U2910" i="1"/>
  <c r="U2911" i="1"/>
  <c r="U2914" i="1"/>
  <c r="V2914" i="1" s="1"/>
  <c r="U2916" i="1"/>
  <c r="V2916" i="1" s="1"/>
  <c r="U2917" i="1"/>
  <c r="U2919" i="1"/>
  <c r="V2919" i="1" s="1"/>
  <c r="U2922" i="1"/>
  <c r="U2923" i="1"/>
  <c r="U2924" i="1"/>
  <c r="V2924" i="1" s="1"/>
  <c r="U2926" i="1"/>
  <c r="V2926" i="1" s="1"/>
  <c r="U2927" i="1"/>
  <c r="V2927" i="1" s="1"/>
  <c r="U2928" i="1"/>
  <c r="V2928" i="1" s="1"/>
  <c r="U2929" i="1"/>
  <c r="U2931" i="1"/>
  <c r="V2931" i="1" s="1"/>
  <c r="U2933" i="1"/>
  <c r="U2934" i="1"/>
  <c r="U2936" i="1"/>
  <c r="V2936" i="1" s="1"/>
  <c r="U2937" i="1"/>
  <c r="V2937" i="1" s="1"/>
  <c r="U2939" i="1"/>
  <c r="U2942" i="1"/>
  <c r="V2942" i="1" s="1"/>
  <c r="U2945" i="1"/>
  <c r="U2946" i="1"/>
  <c r="U2947" i="1"/>
  <c r="V2947" i="1" s="1"/>
  <c r="U2948" i="1"/>
  <c r="V2948" i="1" s="1"/>
  <c r="U2949" i="1"/>
  <c r="V2949" i="1" s="1"/>
  <c r="U2952" i="1"/>
  <c r="U2857" i="1"/>
  <c r="V2857" i="1" s="1"/>
  <c r="U2858" i="1"/>
  <c r="O2855" i="1"/>
  <c r="P2855" i="1" s="1"/>
  <c r="O2856" i="1"/>
  <c r="P2856" i="1" s="1"/>
  <c r="O2851" i="1"/>
  <c r="P2851" i="1" s="1"/>
  <c r="O2852" i="1"/>
  <c r="P2852" i="1" s="1"/>
  <c r="O2853" i="1"/>
  <c r="P2853" i="1" s="1"/>
  <c r="O2854" i="1"/>
  <c r="P2854" i="1" s="1"/>
  <c r="O2850" i="1"/>
  <c r="P2850" i="1" s="1"/>
  <c r="Q2850" i="1"/>
  <c r="AD2850" i="1"/>
  <c r="AE2850" i="1"/>
  <c r="O2849" i="1"/>
  <c r="P2849" i="1" s="1"/>
  <c r="Q2849" i="1"/>
  <c r="U2849" i="1"/>
  <c r="AD2849" i="1"/>
  <c r="AE2849" i="1"/>
  <c r="Q2863" i="1" l="1"/>
  <c r="R2863" i="1" s="1"/>
  <c r="X2863" i="1" s="1"/>
  <c r="Y2863" i="1" s="1"/>
  <c r="Q2877" i="1"/>
  <c r="Q2884" i="1"/>
  <c r="R2884" i="1" s="1"/>
  <c r="X2884" i="1" s="1"/>
  <c r="Y2884" i="1" s="1"/>
  <c r="Q2906" i="1"/>
  <c r="Q2883" i="1"/>
  <c r="R2883" i="1" s="1"/>
  <c r="X2883" i="1" s="1"/>
  <c r="Y2883" i="1" s="1"/>
  <c r="Q2920" i="1"/>
  <c r="R2920" i="1" s="1"/>
  <c r="Q2918" i="1"/>
  <c r="R2918" i="1" s="1"/>
  <c r="Q2882" i="1"/>
  <c r="R2882" i="1" s="1"/>
  <c r="X2882" i="1" s="1"/>
  <c r="Y2882" i="1" s="1"/>
  <c r="Q2856" i="1"/>
  <c r="R2856" i="1" s="1"/>
  <c r="Q2878" i="1"/>
  <c r="R2878" i="1" s="1"/>
  <c r="Q2876" i="1"/>
  <c r="R2876" i="1" s="1"/>
  <c r="Q2930" i="1"/>
  <c r="R2930" i="1" s="1"/>
  <c r="Q2895" i="1"/>
  <c r="R2895" i="1" s="1"/>
  <c r="Q2945" i="1"/>
  <c r="R2945" i="1" s="1"/>
  <c r="X2945" i="1" s="1"/>
  <c r="Y2945" i="1" s="1"/>
  <c r="Q2921" i="1"/>
  <c r="R2921" i="1" s="1"/>
  <c r="Q2919" i="1"/>
  <c r="R2919" i="1" s="1"/>
  <c r="X2919" i="1" s="1"/>
  <c r="Y2919" i="1" s="1"/>
  <c r="Q2871" i="1"/>
  <c r="R2871" i="1" s="1"/>
  <c r="Q2909" i="1"/>
  <c r="R2909" i="1" s="1"/>
  <c r="Q2942" i="1"/>
  <c r="R2942" i="1" s="1"/>
  <c r="X2942" i="1" s="1"/>
  <c r="Y2942" i="1" s="1"/>
  <c r="Q2902" i="1"/>
  <c r="R2902" i="1" s="1"/>
  <c r="X2902" i="1" s="1"/>
  <c r="Y2902" i="1" s="1"/>
  <c r="Q2873" i="1"/>
  <c r="R2873" i="1" s="1"/>
  <c r="Q2933" i="1"/>
  <c r="R2933" i="1" s="1"/>
  <c r="X2933" i="1" s="1"/>
  <c r="Y2933" i="1" s="1"/>
  <c r="Q2900" i="1"/>
  <c r="R2900" i="1" s="1"/>
  <c r="Q2932" i="1"/>
  <c r="R2932" i="1" s="1"/>
  <c r="Q2897" i="1"/>
  <c r="R2897" i="1" s="1"/>
  <c r="Q2931" i="1"/>
  <c r="R2931" i="1" s="1"/>
  <c r="X2931" i="1" s="1"/>
  <c r="Y2931" i="1" s="1"/>
  <c r="Q2896" i="1"/>
  <c r="R2896" i="1" s="1"/>
  <c r="Q2912" i="1"/>
  <c r="R2912" i="1" s="1"/>
  <c r="Q2917" i="1"/>
  <c r="R2917" i="1" s="1"/>
  <c r="X2917" i="1" s="1"/>
  <c r="Y2917" i="1" s="1"/>
  <c r="Q2949" i="1"/>
  <c r="R2949" i="1" s="1"/>
  <c r="X2949" i="1" s="1"/>
  <c r="Q2948" i="1"/>
  <c r="R2948" i="1" s="1"/>
  <c r="Q2913" i="1"/>
  <c r="R2913" i="1" s="1"/>
  <c r="Q2898" i="1"/>
  <c r="R2898" i="1" s="1"/>
  <c r="X2898" i="1" s="1"/>
  <c r="Y2898" i="1" s="1"/>
  <c r="Q2937" i="1"/>
  <c r="R2937" i="1" s="1"/>
  <c r="X2937" i="1" s="1"/>
  <c r="Q2916" i="1"/>
  <c r="R2916" i="1" s="1"/>
  <c r="X2916" i="1" s="1"/>
  <c r="Q2944" i="1"/>
  <c r="R2944" i="1" s="1"/>
  <c r="Q2924" i="1"/>
  <c r="R2924" i="1" s="1"/>
  <c r="X2924" i="1" s="1"/>
  <c r="Y2924" i="1" s="1"/>
  <c r="Q2908" i="1"/>
  <c r="R2908" i="1" s="1"/>
  <c r="Q2888" i="1"/>
  <c r="R2888" i="1" s="1"/>
  <c r="Q2870" i="1"/>
  <c r="R2870" i="1" s="1"/>
  <c r="Q2943" i="1"/>
  <c r="R2943" i="1" s="1"/>
  <c r="Q2907" i="1"/>
  <c r="R2907" i="1" s="1"/>
  <c r="X2907" i="1" s="1"/>
  <c r="Y2907" i="1" s="1"/>
  <c r="Q2885" i="1"/>
  <c r="R2885" i="1" s="1"/>
  <c r="Q2869" i="1"/>
  <c r="R2869" i="1" s="1"/>
  <c r="X2869" i="1" s="1"/>
  <c r="Y2869" i="1" s="1"/>
  <c r="Q2901" i="1"/>
  <c r="R2901" i="1" s="1"/>
  <c r="Q2926" i="1"/>
  <c r="R2926" i="1" s="1"/>
  <c r="X2926" i="1" s="1"/>
  <c r="Y2926" i="1" s="1"/>
  <c r="Q2910" i="1"/>
  <c r="R2910" i="1" s="1"/>
  <c r="X2910" i="1" s="1"/>
  <c r="Y2910" i="1" s="1"/>
  <c r="Q2890" i="1"/>
  <c r="R2890" i="1" s="1"/>
  <c r="X2890" i="1" s="1"/>
  <c r="Y2890" i="1" s="1"/>
  <c r="Q2872" i="1"/>
  <c r="R2872" i="1" s="1"/>
  <c r="X2872" i="1" s="1"/>
  <c r="Y2872" i="1" s="1"/>
  <c r="Q2899" i="1"/>
  <c r="R2899" i="1" s="1"/>
  <c r="X2899" i="1" s="1"/>
  <c r="Q2880" i="1"/>
  <c r="R2880" i="1" s="1"/>
  <c r="Q2923" i="1"/>
  <c r="R2923" i="1" s="1"/>
  <c r="X2923" i="1" s="1"/>
  <c r="Y2923" i="1" s="1"/>
  <c r="Q2893" i="1"/>
  <c r="R2893" i="1" s="1"/>
  <c r="X2893" i="1" s="1"/>
  <c r="Y2893" i="1" s="1"/>
  <c r="Q2905" i="1"/>
  <c r="R2905" i="1" s="1"/>
  <c r="Q2935" i="1"/>
  <c r="R2935" i="1" s="1"/>
  <c r="Q2922" i="1"/>
  <c r="R2922" i="1" s="1"/>
  <c r="X2922" i="1" s="1"/>
  <c r="Y2922" i="1" s="1"/>
  <c r="Q2947" i="1"/>
  <c r="R2947" i="1" s="1"/>
  <c r="X2947" i="1" s="1"/>
  <c r="Y2947" i="1" s="1"/>
  <c r="Q2934" i="1"/>
  <c r="R2934" i="1" s="1"/>
  <c r="X2934" i="1" s="1"/>
  <c r="Y2934" i="1" s="1"/>
  <c r="Q2946" i="1"/>
  <c r="R2946" i="1" s="1"/>
  <c r="X2946" i="1" s="1"/>
  <c r="Y2946" i="1" s="1"/>
  <c r="Q2904" i="1"/>
  <c r="R2904" i="1" s="1"/>
  <c r="X2904" i="1" s="1"/>
  <c r="Y2904" i="1" s="1"/>
  <c r="Q2929" i="1"/>
  <c r="R2929" i="1" s="1"/>
  <c r="X2929" i="1" s="1"/>
  <c r="Y2929" i="1" s="1"/>
  <c r="Q2887" i="1"/>
  <c r="R2887" i="1" s="1"/>
  <c r="X2887" i="1" s="1"/>
  <c r="Y2887" i="1" s="1"/>
  <c r="Q2875" i="1"/>
  <c r="R2875" i="1" s="1"/>
  <c r="X2875" i="1" s="1"/>
  <c r="Y2875" i="1" s="1"/>
  <c r="Q2941" i="1"/>
  <c r="R2941" i="1" s="1"/>
  <c r="Q2928" i="1"/>
  <c r="R2928" i="1" s="1"/>
  <c r="X2928" i="1" s="1"/>
  <c r="Y2928" i="1" s="1"/>
  <c r="Q2886" i="1"/>
  <c r="R2886" i="1" s="1"/>
  <c r="Q2874" i="1"/>
  <c r="R2874" i="1" s="1"/>
  <c r="X2874" i="1" s="1"/>
  <c r="Y2874" i="1" s="1"/>
  <c r="Q2911" i="1"/>
  <c r="R2911" i="1" s="1"/>
  <c r="X2911" i="1" s="1"/>
  <c r="Y2911" i="1" s="1"/>
  <c r="Q2854" i="1"/>
  <c r="R2854" i="1" s="1"/>
  <c r="Q2853" i="1"/>
  <c r="R2853" i="1" s="1"/>
  <c r="Q2852" i="1"/>
  <c r="R2852" i="1" s="1"/>
  <c r="Q2851" i="1"/>
  <c r="R2851" i="1" s="1"/>
  <c r="Q2855" i="1"/>
  <c r="R2855" i="1" s="1"/>
  <c r="U2860" i="1"/>
  <c r="V2860" i="1" s="1"/>
  <c r="U2859" i="1"/>
  <c r="V2859" i="1" s="1"/>
  <c r="R2954" i="1"/>
  <c r="X2954" i="1" s="1"/>
  <c r="Y2954" i="1" s="1"/>
  <c r="V2954" i="1"/>
  <c r="U2953" i="1"/>
  <c r="V2953" i="1" s="1"/>
  <c r="R2953" i="1"/>
  <c r="U2880" i="1"/>
  <c r="V2880" i="1" s="1"/>
  <c r="U2908" i="1"/>
  <c r="V2908" i="1" s="1"/>
  <c r="U2943" i="1"/>
  <c r="V2943" i="1" s="1"/>
  <c r="U2920" i="1"/>
  <c r="V2920" i="1" s="1"/>
  <c r="U2896" i="1"/>
  <c r="V2896" i="1" s="1"/>
  <c r="U2892" i="1"/>
  <c r="V2892" i="1" s="1"/>
  <c r="R2861" i="1"/>
  <c r="U2940" i="1"/>
  <c r="V2940" i="1" s="1"/>
  <c r="U2878" i="1"/>
  <c r="V2878" i="1" s="1"/>
  <c r="U2868" i="1"/>
  <c r="V2868" i="1" s="1"/>
  <c r="U2925" i="1"/>
  <c r="V2925" i="1" s="1"/>
  <c r="R2862" i="1"/>
  <c r="X2862" i="1" s="1"/>
  <c r="Y2862" i="1" s="1"/>
  <c r="R2860" i="1"/>
  <c r="R2858" i="1"/>
  <c r="X2858" i="1" s="1"/>
  <c r="Y2858" i="1" s="1"/>
  <c r="U2941" i="1"/>
  <c r="U2871" i="1"/>
  <c r="V2871" i="1" s="1"/>
  <c r="R2881" i="1"/>
  <c r="X2881" i="1" s="1"/>
  <c r="Y2881" i="1" s="1"/>
  <c r="U2870" i="1"/>
  <c r="V2870" i="1" s="1"/>
  <c r="U2935" i="1"/>
  <c r="V2935" i="1" s="1"/>
  <c r="U2895" i="1"/>
  <c r="V2895" i="1" s="1"/>
  <c r="U2866" i="1"/>
  <c r="V2866" i="1" s="1"/>
  <c r="U2930" i="1"/>
  <c r="V2930" i="1" s="1"/>
  <c r="U2894" i="1"/>
  <c r="V2894" i="1" s="1"/>
  <c r="U2950" i="1"/>
  <c r="V2950" i="1" s="1"/>
  <c r="V2869" i="1"/>
  <c r="V2929" i="1"/>
  <c r="R2914" i="1"/>
  <c r="X2914" i="1" s="1"/>
  <c r="Y2914" i="1" s="1"/>
  <c r="R2866" i="1"/>
  <c r="U2938" i="1"/>
  <c r="V2938" i="1" s="1"/>
  <c r="P2939" i="1"/>
  <c r="U2915" i="1"/>
  <c r="V2915" i="1" s="1"/>
  <c r="V2858" i="1"/>
  <c r="U2913" i="1"/>
  <c r="V2913" i="1" s="1"/>
  <c r="R2951" i="1"/>
  <c r="R2859" i="1"/>
  <c r="R2906" i="1"/>
  <c r="X2906" i="1" s="1"/>
  <c r="Y2906" i="1" s="1"/>
  <c r="V2906" i="1"/>
  <c r="R2857" i="1"/>
  <c r="X2857" i="1" s="1"/>
  <c r="Y2857" i="1" s="1"/>
  <c r="V2904" i="1"/>
  <c r="V2917" i="1"/>
  <c r="V2893" i="1"/>
  <c r="V2881" i="1"/>
  <c r="V2939" i="1"/>
  <c r="U2951" i="1"/>
  <c r="U2879" i="1"/>
  <c r="V2879" i="1" s="1"/>
  <c r="U2864" i="1"/>
  <c r="V2864" i="1" s="1"/>
  <c r="P2940" i="1"/>
  <c r="P2868" i="1"/>
  <c r="U2905" i="1"/>
  <c r="U2918" i="1"/>
  <c r="U2876" i="1"/>
  <c r="V2876" i="1" s="1"/>
  <c r="P2952" i="1"/>
  <c r="P2894" i="1"/>
  <c r="R2864" i="1"/>
  <c r="V2882" i="1"/>
  <c r="U2888" i="1"/>
  <c r="V2888" i="1" s="1"/>
  <c r="P2892" i="1"/>
  <c r="V2952" i="1"/>
  <c r="U2886" i="1"/>
  <c r="U2900" i="1"/>
  <c r="V2900" i="1" s="1"/>
  <c r="U2912" i="1"/>
  <c r="V2912" i="1" s="1"/>
  <c r="V2899" i="1"/>
  <c r="V2946" i="1"/>
  <c r="V2923" i="1"/>
  <c r="V2887" i="1"/>
  <c r="V2875" i="1"/>
  <c r="V2863" i="1"/>
  <c r="V2934" i="1"/>
  <c r="V2911" i="1"/>
  <c r="V2945" i="1"/>
  <c r="V2933" i="1"/>
  <c r="V2922" i="1"/>
  <c r="V2910" i="1"/>
  <c r="V2898" i="1"/>
  <c r="V2874" i="1"/>
  <c r="V2862" i="1"/>
  <c r="R2936" i="1"/>
  <c r="R2925" i="1"/>
  <c r="R2889" i="1"/>
  <c r="R2877" i="1"/>
  <c r="R2865" i="1"/>
  <c r="P2950" i="1"/>
  <c r="P2938" i="1"/>
  <c r="P2927" i="1"/>
  <c r="P2915" i="1"/>
  <c r="P2903" i="1"/>
  <c r="P2891" i="1"/>
  <c r="P2879" i="1"/>
  <c r="P2867" i="1"/>
  <c r="U2944" i="1"/>
  <c r="U2932" i="1"/>
  <c r="U2921" i="1"/>
  <c r="U2909" i="1"/>
  <c r="U2897" i="1"/>
  <c r="U2885" i="1"/>
  <c r="U2873" i="1"/>
  <c r="U2861" i="1"/>
  <c r="U2856" i="1"/>
  <c r="V2856" i="1" s="1"/>
  <c r="U2855" i="1"/>
  <c r="V2855" i="1" s="1"/>
  <c r="U2853" i="1"/>
  <c r="V2853" i="1" s="1"/>
  <c r="U2854" i="1"/>
  <c r="V2854" i="1" s="1"/>
  <c r="U2852" i="1"/>
  <c r="V2852" i="1" s="1"/>
  <c r="R2850" i="1"/>
  <c r="U2851" i="1"/>
  <c r="U2850" i="1"/>
  <c r="V2850" i="1" s="1"/>
  <c r="V2849" i="1"/>
  <c r="R2849" i="1"/>
  <c r="Q2938" i="1" l="1"/>
  <c r="R2938" i="1" s="1"/>
  <c r="X2938" i="1" s="1"/>
  <c r="Y2938" i="1" s="1"/>
  <c r="Q2939" i="1"/>
  <c r="R2939" i="1" s="1"/>
  <c r="X2939" i="1" s="1"/>
  <c r="Y2939" i="1" s="1"/>
  <c r="Q2879" i="1"/>
  <c r="R2879" i="1" s="1"/>
  <c r="X2879" i="1" s="1"/>
  <c r="Y2879" i="1" s="1"/>
  <c r="Q2892" i="1"/>
  <c r="R2892" i="1" s="1"/>
  <c r="X2892" i="1" s="1"/>
  <c r="Y2892" i="1" s="1"/>
  <c r="Q2915" i="1"/>
  <c r="R2915" i="1" s="1"/>
  <c r="X2915" i="1" s="1"/>
  <c r="Y2915" i="1" s="1"/>
  <c r="Q2891" i="1"/>
  <c r="R2891" i="1" s="1"/>
  <c r="X2891" i="1" s="1"/>
  <c r="Y2891" i="1" s="1"/>
  <c r="Q2927" i="1"/>
  <c r="R2927" i="1" s="1"/>
  <c r="X2927" i="1" s="1"/>
  <c r="Y2927" i="1" s="1"/>
  <c r="Q2903" i="1"/>
  <c r="R2903" i="1" s="1"/>
  <c r="X2903" i="1" s="1"/>
  <c r="Y2903" i="1" s="1"/>
  <c r="Q2940" i="1"/>
  <c r="R2940" i="1" s="1"/>
  <c r="X2940" i="1" s="1"/>
  <c r="Y2940" i="1" s="1"/>
  <c r="Q2894" i="1"/>
  <c r="R2894" i="1" s="1"/>
  <c r="X2894" i="1" s="1"/>
  <c r="Y2894" i="1" s="1"/>
  <c r="Q2952" i="1"/>
  <c r="R2952" i="1" s="1"/>
  <c r="X2952" i="1" s="1"/>
  <c r="Y2952" i="1" s="1"/>
  <c r="Q2867" i="1"/>
  <c r="R2867" i="1" s="1"/>
  <c r="X2867" i="1" s="1"/>
  <c r="Y2867" i="1" s="1"/>
  <c r="Q2950" i="1"/>
  <c r="R2950" i="1" s="1"/>
  <c r="X2950" i="1" s="1"/>
  <c r="Y2950" i="1" s="1"/>
  <c r="Q2868" i="1"/>
  <c r="R2868" i="1" s="1"/>
  <c r="X2868" i="1" s="1"/>
  <c r="Y2868" i="1" s="1"/>
  <c r="X2860" i="1"/>
  <c r="Y2860" i="1" s="1"/>
  <c r="X2859" i="1"/>
  <c r="Y2859" i="1" s="1"/>
  <c r="X2953" i="1"/>
  <c r="Y2953" i="1" s="1"/>
  <c r="X2880" i="1"/>
  <c r="Y2880" i="1" s="1"/>
  <c r="X2943" i="1"/>
  <c r="Y2943" i="1" s="1"/>
  <c r="X2870" i="1"/>
  <c r="Y2870" i="1" s="1"/>
  <c r="X2871" i="1"/>
  <c r="Y2871" i="1" s="1"/>
  <c r="X2908" i="1"/>
  <c r="Y2908" i="1" s="1"/>
  <c r="X2878" i="1"/>
  <c r="Y2878" i="1" s="1"/>
  <c r="X2896" i="1"/>
  <c r="Y2896" i="1" s="1"/>
  <c r="X2920" i="1"/>
  <c r="Y2920" i="1" s="1"/>
  <c r="X2930" i="1"/>
  <c r="Y2930" i="1" s="1"/>
  <c r="X2935" i="1"/>
  <c r="Y2935" i="1" s="1"/>
  <c r="X2866" i="1"/>
  <c r="Y2866" i="1" s="1"/>
  <c r="X2864" i="1"/>
  <c r="Y2864" i="1" s="1"/>
  <c r="X2895" i="1"/>
  <c r="Y2895" i="1" s="1"/>
  <c r="X2941" i="1"/>
  <c r="Y2941" i="1" s="1"/>
  <c r="V2941" i="1"/>
  <c r="X2900" i="1"/>
  <c r="Y2900" i="1" s="1"/>
  <c r="X2888" i="1"/>
  <c r="Y2888" i="1" s="1"/>
  <c r="X2886" i="1"/>
  <c r="Y2886" i="1" s="1"/>
  <c r="Y2899" i="1"/>
  <c r="Y2949" i="1"/>
  <c r="V2886" i="1"/>
  <c r="X2918" i="1"/>
  <c r="Y2918" i="1" s="1"/>
  <c r="V2918" i="1"/>
  <c r="X2951" i="1"/>
  <c r="Y2951" i="1" s="1"/>
  <c r="V2951" i="1"/>
  <c r="Y2937" i="1"/>
  <c r="V2905" i="1"/>
  <c r="X2905" i="1"/>
  <c r="Y2905" i="1" s="1"/>
  <c r="X2912" i="1"/>
  <c r="Y2912" i="1" s="1"/>
  <c r="X2876" i="1"/>
  <c r="Y2876" i="1" s="1"/>
  <c r="Y2916" i="1"/>
  <c r="X2925" i="1"/>
  <c r="Y2925" i="1" s="1"/>
  <c r="V2861" i="1"/>
  <c r="X2861" i="1"/>
  <c r="Y2861" i="1" s="1"/>
  <c r="X2865" i="1"/>
  <c r="Y2865" i="1" s="1"/>
  <c r="V2873" i="1"/>
  <c r="X2873" i="1"/>
  <c r="Y2873" i="1" s="1"/>
  <c r="X2877" i="1"/>
  <c r="Y2877" i="1" s="1"/>
  <c r="V2932" i="1"/>
  <c r="X2932" i="1"/>
  <c r="Y2932" i="1" s="1"/>
  <c r="V2944" i="1"/>
  <c r="X2944" i="1"/>
  <c r="Y2944" i="1" s="1"/>
  <c r="V2885" i="1"/>
  <c r="X2885" i="1"/>
  <c r="Y2885" i="1" s="1"/>
  <c r="X2889" i="1"/>
  <c r="Y2889" i="1" s="1"/>
  <c r="V2897" i="1"/>
  <c r="X2897" i="1"/>
  <c r="Y2897" i="1" s="1"/>
  <c r="X2901" i="1"/>
  <c r="Y2901" i="1" s="1"/>
  <c r="V2909" i="1"/>
  <c r="X2909" i="1"/>
  <c r="Y2909" i="1" s="1"/>
  <c r="X2913" i="1"/>
  <c r="Y2913" i="1" s="1"/>
  <c r="X2948" i="1"/>
  <c r="Y2948" i="1" s="1"/>
  <c r="V2921" i="1"/>
  <c r="X2921" i="1"/>
  <c r="Y2921" i="1" s="1"/>
  <c r="X2936" i="1"/>
  <c r="Y2936" i="1" s="1"/>
  <c r="X2853" i="1"/>
  <c r="Y2853" i="1" s="1"/>
  <c r="X2852" i="1"/>
  <c r="Y2852" i="1" s="1"/>
  <c r="X2855" i="1"/>
  <c r="Y2855" i="1" s="1"/>
  <c r="X2856" i="1"/>
  <c r="Y2856" i="1" s="1"/>
  <c r="X2854" i="1"/>
  <c r="Y2854" i="1" s="1"/>
  <c r="V2851" i="1"/>
  <c r="X2851" i="1"/>
  <c r="Y2851" i="1" s="1"/>
  <c r="X2850" i="1"/>
  <c r="Y2850" i="1" s="1"/>
  <c r="X2849" i="1"/>
  <c r="Y2849" i="1" s="1"/>
  <c r="O2838" i="1" l="1"/>
  <c r="P2838" i="1" s="1"/>
  <c r="O2839" i="1"/>
  <c r="P2839" i="1" s="1"/>
  <c r="O2840" i="1"/>
  <c r="P2840" i="1" s="1"/>
  <c r="O2841" i="1"/>
  <c r="P2841" i="1" s="1"/>
  <c r="O2842" i="1"/>
  <c r="P2842" i="1" s="1"/>
  <c r="O2843" i="1"/>
  <c r="O2844" i="1"/>
  <c r="P2844" i="1" s="1"/>
  <c r="O2845" i="1"/>
  <c r="P2845" i="1" s="1"/>
  <c r="Q2845" i="1" s="1"/>
  <c r="O2846" i="1"/>
  <c r="O2847" i="1"/>
  <c r="P2847" i="1" s="1"/>
  <c r="O2848" i="1"/>
  <c r="Q2839" i="1" l="1"/>
  <c r="R2839" i="1" s="1"/>
  <c r="Q2838" i="1"/>
  <c r="R2838" i="1" s="1"/>
  <c r="Q2844" i="1"/>
  <c r="R2844" i="1" s="1"/>
  <c r="Q2842" i="1"/>
  <c r="R2842" i="1" s="1"/>
  <c r="Q2840" i="1"/>
  <c r="R2840" i="1" s="1"/>
  <c r="Q2847" i="1"/>
  <c r="R2847" i="1" s="1"/>
  <c r="Q2841" i="1"/>
  <c r="R2841" i="1" s="1"/>
  <c r="U2847" i="1"/>
  <c r="V2847" i="1" s="1"/>
  <c r="U2845" i="1"/>
  <c r="V2845" i="1" s="1"/>
  <c r="U2840" i="1"/>
  <c r="V2840" i="1" s="1"/>
  <c r="U2842" i="1"/>
  <c r="V2842" i="1" s="1"/>
  <c r="U2839" i="1"/>
  <c r="V2839" i="1" s="1"/>
  <c r="U2848" i="1"/>
  <c r="V2848" i="1" s="1"/>
  <c r="U2846" i="1"/>
  <c r="V2846" i="1" s="1"/>
  <c r="U2841" i="1"/>
  <c r="V2841" i="1" s="1"/>
  <c r="U2838" i="1"/>
  <c r="V2838" i="1" s="1"/>
  <c r="U2844" i="1"/>
  <c r="V2844" i="1" s="1"/>
  <c r="U2843" i="1"/>
  <c r="V2843" i="1" s="1"/>
  <c r="P2848" i="1"/>
  <c r="R2845" i="1"/>
  <c r="P2846" i="1"/>
  <c r="P2843" i="1"/>
  <c r="Q2843" i="1" s="1"/>
  <c r="Q2846" i="1" l="1"/>
  <c r="R2846" i="1" s="1"/>
  <c r="X2846" i="1" s="1"/>
  <c r="Y2846" i="1" s="1"/>
  <c r="R2843" i="1"/>
  <c r="X2843" i="1" s="1"/>
  <c r="Y2843" i="1" s="1"/>
  <c r="Q2848" i="1"/>
  <c r="R2848" i="1" s="1"/>
  <c r="X2848" i="1" s="1"/>
  <c r="Y2848" i="1" s="1"/>
  <c r="X2845" i="1"/>
  <c r="Y2845" i="1" s="1"/>
  <c r="X2840" i="1"/>
  <c r="Y2840" i="1" s="1"/>
  <c r="X2838" i="1"/>
  <c r="Y2838" i="1" s="1"/>
  <c r="X2842" i="1"/>
  <c r="Y2842" i="1" s="1"/>
  <c r="X2839" i="1"/>
  <c r="Y2839" i="1" s="1"/>
  <c r="X2841" i="1"/>
  <c r="Y2841" i="1" s="1"/>
  <c r="X2844" i="1"/>
  <c r="Y2844" i="1" s="1"/>
  <c r="X2847" i="1"/>
  <c r="Y2847" i="1" s="1"/>
  <c r="O2653" i="1" l="1"/>
  <c r="P2653" i="1" s="1"/>
  <c r="O2654" i="1"/>
  <c r="P2654" i="1" s="1"/>
  <c r="O2655" i="1"/>
  <c r="P2655" i="1" s="1"/>
  <c r="O2656" i="1"/>
  <c r="P2656" i="1" s="1"/>
  <c r="O2657" i="1"/>
  <c r="P2657" i="1" s="1"/>
  <c r="O2658" i="1"/>
  <c r="P2658" i="1" s="1"/>
  <c r="Q2658" i="1" s="1"/>
  <c r="O2659" i="1"/>
  <c r="P2659" i="1" s="1"/>
  <c r="O2660" i="1"/>
  <c r="P2660" i="1" s="1"/>
  <c r="O2661" i="1"/>
  <c r="P2661" i="1" s="1"/>
  <c r="O2662" i="1"/>
  <c r="P2662" i="1" s="1"/>
  <c r="O2663" i="1"/>
  <c r="P2663" i="1" s="1"/>
  <c r="O2664" i="1"/>
  <c r="P2664" i="1" s="1"/>
  <c r="O2665" i="1"/>
  <c r="P2665" i="1" s="1"/>
  <c r="O2666" i="1"/>
  <c r="P2666" i="1" s="1"/>
  <c r="O2667" i="1"/>
  <c r="P2667" i="1" s="1"/>
  <c r="O2668" i="1"/>
  <c r="P2668" i="1" s="1"/>
  <c r="O2669" i="1"/>
  <c r="P2669" i="1" s="1"/>
  <c r="O2670" i="1"/>
  <c r="P2670" i="1" s="1"/>
  <c r="O2671" i="1"/>
  <c r="O2672" i="1"/>
  <c r="P2672" i="1" s="1"/>
  <c r="O2673" i="1"/>
  <c r="P2673" i="1" s="1"/>
  <c r="O2674" i="1"/>
  <c r="P2674" i="1" s="1"/>
  <c r="O2675" i="1"/>
  <c r="P2675" i="1" s="1"/>
  <c r="O2676" i="1"/>
  <c r="P2676" i="1" s="1"/>
  <c r="O2677" i="1"/>
  <c r="P2677" i="1" s="1"/>
  <c r="O2678" i="1"/>
  <c r="P2678" i="1" s="1"/>
  <c r="O2679" i="1"/>
  <c r="P2679" i="1" s="1"/>
  <c r="O2680" i="1"/>
  <c r="O2681" i="1"/>
  <c r="P2681" i="1" s="1"/>
  <c r="O2682" i="1"/>
  <c r="P2682" i="1" s="1"/>
  <c r="O2683" i="1"/>
  <c r="P2683" i="1" s="1"/>
  <c r="O2684" i="1"/>
  <c r="P2684" i="1" s="1"/>
  <c r="O2693" i="1"/>
  <c r="P2693" i="1" s="1"/>
  <c r="O2694" i="1"/>
  <c r="P2694" i="1" s="1"/>
  <c r="O2695" i="1"/>
  <c r="P2695" i="1" s="1"/>
  <c r="O2696" i="1"/>
  <c r="P2696" i="1" s="1"/>
  <c r="O2697" i="1"/>
  <c r="P2697" i="1" s="1"/>
  <c r="O2698" i="1"/>
  <c r="P2698" i="1" s="1"/>
  <c r="O2699" i="1"/>
  <c r="O2700" i="1"/>
  <c r="P2700" i="1" s="1"/>
  <c r="O2701" i="1"/>
  <c r="P2701" i="1" s="1"/>
  <c r="O2702" i="1"/>
  <c r="P2702" i="1" s="1"/>
  <c r="O2703" i="1"/>
  <c r="P2703" i="1" s="1"/>
  <c r="O2704" i="1"/>
  <c r="P2704" i="1" s="1"/>
  <c r="O2705" i="1"/>
  <c r="P2705" i="1" s="1"/>
  <c r="O2706" i="1"/>
  <c r="P2706" i="1" s="1"/>
  <c r="O2707" i="1"/>
  <c r="P2707" i="1" s="1"/>
  <c r="O2708" i="1"/>
  <c r="O2709" i="1"/>
  <c r="O2710" i="1"/>
  <c r="P2710" i="1" s="1"/>
  <c r="O2711" i="1"/>
  <c r="P2711" i="1" s="1"/>
  <c r="O2712" i="1"/>
  <c r="P2712" i="1" s="1"/>
  <c r="O2713" i="1"/>
  <c r="P2713" i="1" s="1"/>
  <c r="O2714" i="1"/>
  <c r="P2714" i="1" s="1"/>
  <c r="O2715" i="1"/>
  <c r="P2715" i="1" s="1"/>
  <c r="O2716" i="1"/>
  <c r="P2716" i="1" s="1"/>
  <c r="O2717" i="1"/>
  <c r="P2717" i="1" s="1"/>
  <c r="O2718" i="1"/>
  <c r="O2719" i="1"/>
  <c r="P2719" i="1" s="1"/>
  <c r="O2720" i="1"/>
  <c r="O2721" i="1"/>
  <c r="P2721" i="1" s="1"/>
  <c r="O2722" i="1"/>
  <c r="P2722" i="1" s="1"/>
  <c r="O2723" i="1"/>
  <c r="P2723" i="1" s="1"/>
  <c r="O2724" i="1"/>
  <c r="P2724" i="1" s="1"/>
  <c r="O2725" i="1"/>
  <c r="P2725" i="1" s="1"/>
  <c r="O2726" i="1"/>
  <c r="P2726" i="1" s="1"/>
  <c r="O2727" i="1"/>
  <c r="P2727" i="1" s="1"/>
  <c r="O2728" i="1"/>
  <c r="P2728" i="1" s="1"/>
  <c r="O2729" i="1"/>
  <c r="O2730" i="1"/>
  <c r="P2730" i="1" s="1"/>
  <c r="O2731" i="1"/>
  <c r="P2731" i="1" s="1"/>
  <c r="O2732" i="1"/>
  <c r="O2733" i="1"/>
  <c r="P2733" i="1" s="1"/>
  <c r="O2734" i="1"/>
  <c r="P2734" i="1" s="1"/>
  <c r="O2735" i="1"/>
  <c r="P2735" i="1" s="1"/>
  <c r="O2736" i="1"/>
  <c r="P2736" i="1" s="1"/>
  <c r="O2737" i="1"/>
  <c r="P2737" i="1" s="1"/>
  <c r="O2738" i="1"/>
  <c r="P2738" i="1" s="1"/>
  <c r="O2739" i="1"/>
  <c r="P2739" i="1" s="1"/>
  <c r="O2740" i="1"/>
  <c r="P2740" i="1" s="1"/>
  <c r="O2741" i="1"/>
  <c r="O2742" i="1"/>
  <c r="P2742" i="1" s="1"/>
  <c r="O2743" i="1"/>
  <c r="O2744" i="1"/>
  <c r="O2745" i="1"/>
  <c r="P2745" i="1" s="1"/>
  <c r="O2746" i="1"/>
  <c r="P2746" i="1" s="1"/>
  <c r="O2747" i="1"/>
  <c r="P2747" i="1" s="1"/>
  <c r="O2748" i="1"/>
  <c r="P2748" i="1" s="1"/>
  <c r="O2749" i="1"/>
  <c r="P2749" i="1" s="1"/>
  <c r="O2750" i="1"/>
  <c r="P2750" i="1" s="1"/>
  <c r="O2751" i="1"/>
  <c r="P2751" i="1" s="1"/>
  <c r="O2752" i="1"/>
  <c r="P2752" i="1" s="1"/>
  <c r="O2753" i="1"/>
  <c r="P2753" i="1" s="1"/>
  <c r="O2754" i="1"/>
  <c r="P2754" i="1" s="1"/>
  <c r="O2755" i="1"/>
  <c r="O2756" i="1"/>
  <c r="P2756" i="1" s="1"/>
  <c r="O2757" i="1"/>
  <c r="P2757" i="1" s="1"/>
  <c r="O2758" i="1"/>
  <c r="P2758" i="1" s="1"/>
  <c r="O2759" i="1"/>
  <c r="P2759" i="1" s="1"/>
  <c r="O2760" i="1"/>
  <c r="P2760" i="1" s="1"/>
  <c r="O2761" i="1"/>
  <c r="P2761" i="1" s="1"/>
  <c r="O2762" i="1"/>
  <c r="P2762" i="1" s="1"/>
  <c r="O2763" i="1"/>
  <c r="O2764" i="1"/>
  <c r="P2764" i="1" s="1"/>
  <c r="O2765" i="1"/>
  <c r="P2765" i="1" s="1"/>
  <c r="O2766" i="1"/>
  <c r="O2767" i="1"/>
  <c r="P2767" i="1" s="1"/>
  <c r="O2768" i="1"/>
  <c r="P2768" i="1" s="1"/>
  <c r="O2769" i="1"/>
  <c r="P2769" i="1" s="1"/>
  <c r="O2770" i="1"/>
  <c r="P2770" i="1" s="1"/>
  <c r="O2771" i="1"/>
  <c r="P2771" i="1" s="1"/>
  <c r="O2772" i="1"/>
  <c r="P2772" i="1" s="1"/>
  <c r="O2773" i="1"/>
  <c r="P2773" i="1" s="1"/>
  <c r="O2774" i="1"/>
  <c r="P2774" i="1" s="1"/>
  <c r="O2775" i="1"/>
  <c r="O2776" i="1"/>
  <c r="P2776" i="1" s="1"/>
  <c r="O2777" i="1"/>
  <c r="P2777" i="1" s="1"/>
  <c r="O2778" i="1"/>
  <c r="O2779" i="1"/>
  <c r="P2779" i="1" s="1"/>
  <c r="O2780" i="1"/>
  <c r="P2780" i="1" s="1"/>
  <c r="O2781" i="1"/>
  <c r="P2781" i="1" s="1"/>
  <c r="O2782" i="1"/>
  <c r="P2782" i="1" s="1"/>
  <c r="O2783" i="1"/>
  <c r="P2783" i="1" s="1"/>
  <c r="O2784" i="1"/>
  <c r="P2784" i="1" s="1"/>
  <c r="O2785" i="1"/>
  <c r="P2785" i="1" s="1"/>
  <c r="O2786" i="1"/>
  <c r="O2787" i="1"/>
  <c r="P2787" i="1" s="1"/>
  <c r="O2788" i="1"/>
  <c r="P2788" i="1" s="1"/>
  <c r="O2789" i="1"/>
  <c r="O2790" i="1"/>
  <c r="P2790" i="1" s="1"/>
  <c r="O2791" i="1"/>
  <c r="P2791" i="1" s="1"/>
  <c r="O2792" i="1"/>
  <c r="P2792" i="1" s="1"/>
  <c r="O2793" i="1"/>
  <c r="P2793" i="1" s="1"/>
  <c r="O2794" i="1"/>
  <c r="P2794" i="1" s="1"/>
  <c r="O2795" i="1"/>
  <c r="P2795" i="1" s="1"/>
  <c r="O2796" i="1"/>
  <c r="P2796" i="1" s="1"/>
  <c r="O2797" i="1"/>
  <c r="P2797" i="1" s="1"/>
  <c r="O2798" i="1"/>
  <c r="O2799" i="1"/>
  <c r="P2799" i="1" s="1"/>
  <c r="O2800" i="1"/>
  <c r="P2800" i="1" s="1"/>
  <c r="O2801" i="1"/>
  <c r="O2802" i="1"/>
  <c r="P2802" i="1" s="1"/>
  <c r="O2803" i="1"/>
  <c r="P2803" i="1" s="1"/>
  <c r="O2804" i="1"/>
  <c r="P2804" i="1" s="1"/>
  <c r="O2805" i="1"/>
  <c r="P2805" i="1" s="1"/>
  <c r="O2806" i="1"/>
  <c r="P2806" i="1" s="1"/>
  <c r="O2807" i="1"/>
  <c r="P2807" i="1" s="1"/>
  <c r="O2808" i="1"/>
  <c r="P2808" i="1" s="1"/>
  <c r="O2809" i="1"/>
  <c r="P2809" i="1" s="1"/>
  <c r="O2810" i="1"/>
  <c r="O2811" i="1"/>
  <c r="P2811" i="1" s="1"/>
  <c r="O2812" i="1"/>
  <c r="P2812" i="1" s="1"/>
  <c r="O2813" i="1"/>
  <c r="O2814" i="1"/>
  <c r="P2814" i="1" s="1"/>
  <c r="O2815" i="1"/>
  <c r="P2815" i="1" s="1"/>
  <c r="O2816" i="1"/>
  <c r="P2816" i="1" s="1"/>
  <c r="O2817" i="1"/>
  <c r="P2817" i="1" s="1"/>
  <c r="O2818" i="1"/>
  <c r="P2818" i="1" s="1"/>
  <c r="O2819" i="1"/>
  <c r="P2819" i="1" s="1"/>
  <c r="O2820" i="1"/>
  <c r="P2820" i="1" s="1"/>
  <c r="O2821" i="1"/>
  <c r="P2821" i="1" s="1"/>
  <c r="O2822" i="1"/>
  <c r="O2823" i="1"/>
  <c r="P2823" i="1" s="1"/>
  <c r="O2824" i="1"/>
  <c r="O2825" i="1"/>
  <c r="O2826" i="1"/>
  <c r="P2826" i="1" s="1"/>
  <c r="Q2826" i="1" s="1"/>
  <c r="O2827" i="1"/>
  <c r="P2827" i="1" s="1"/>
  <c r="O2828" i="1"/>
  <c r="P2828" i="1" s="1"/>
  <c r="O2829" i="1"/>
  <c r="O2830" i="1"/>
  <c r="P2830" i="1" s="1"/>
  <c r="O2831" i="1"/>
  <c r="P2831" i="1" s="1"/>
  <c r="O2832" i="1"/>
  <c r="P2832" i="1" s="1"/>
  <c r="O2833" i="1"/>
  <c r="O2834" i="1"/>
  <c r="O2835" i="1"/>
  <c r="O2836" i="1"/>
  <c r="P2836" i="1" s="1"/>
  <c r="Q2654" i="1"/>
  <c r="Q2659" i="1"/>
  <c r="Q2660" i="1"/>
  <c r="Q2668" i="1"/>
  <c r="Q2669" i="1"/>
  <c r="Q2672" i="1"/>
  <c r="Q2675" i="1"/>
  <c r="Q2677" i="1"/>
  <c r="Q2678" i="1"/>
  <c r="Q2682" i="1"/>
  <c r="Q2684" i="1"/>
  <c r="Q2693" i="1"/>
  <c r="Q2695" i="1"/>
  <c r="Q2715" i="1"/>
  <c r="Q2716" i="1"/>
  <c r="Q2723" i="1"/>
  <c r="Q2724" i="1"/>
  <c r="Q2725" i="1"/>
  <c r="Q2739" i="1"/>
  <c r="Q2749" i="1"/>
  <c r="Q2750" i="1"/>
  <c r="Q2759" i="1"/>
  <c r="Q2768" i="1"/>
  <c r="Q2772" i="1"/>
  <c r="Q2773" i="1"/>
  <c r="Q2778" i="1"/>
  <c r="Q2780" i="1"/>
  <c r="Q2783" i="1"/>
  <c r="Q2784" i="1"/>
  <c r="Q2785" i="1"/>
  <c r="Q2786" i="1"/>
  <c r="Q2790" i="1"/>
  <c r="Q2791" i="1"/>
  <c r="Q2792" i="1"/>
  <c r="Q2796" i="1"/>
  <c r="Q2798" i="1"/>
  <c r="Q2799" i="1"/>
  <c r="Q2800" i="1"/>
  <c r="Q2825" i="1"/>
  <c r="Q2827" i="1"/>
  <c r="Q2832" i="1"/>
  <c r="Q2833" i="1"/>
  <c r="Q2836" i="1"/>
  <c r="U2654" i="1"/>
  <c r="V2654" i="1" s="1"/>
  <c r="U2659" i="1"/>
  <c r="V2659" i="1" s="1"/>
  <c r="U2666" i="1"/>
  <c r="V2666" i="1" s="1"/>
  <c r="U2667" i="1"/>
  <c r="V2667" i="1" s="1"/>
  <c r="U2672" i="1"/>
  <c r="V2672" i="1" s="1"/>
  <c r="U2677" i="1"/>
  <c r="V2677" i="1" s="1"/>
  <c r="U2679" i="1"/>
  <c r="V2679" i="1" s="1"/>
  <c r="U2682" i="1"/>
  <c r="V2682" i="1" s="1"/>
  <c r="U2695" i="1"/>
  <c r="V2695" i="1" s="1"/>
  <c r="U2702" i="1"/>
  <c r="V2702" i="1" s="1"/>
  <c r="U2707" i="1"/>
  <c r="V2707" i="1" s="1"/>
  <c r="U2717" i="1"/>
  <c r="V2717" i="1" s="1"/>
  <c r="U2721" i="1"/>
  <c r="V2721" i="1" s="1"/>
  <c r="U2722" i="1"/>
  <c r="V2722" i="1" s="1"/>
  <c r="U2723" i="1"/>
  <c r="V2723" i="1" s="1"/>
  <c r="U2730" i="1"/>
  <c r="V2730" i="1" s="1"/>
  <c r="U2733" i="1"/>
  <c r="V2733" i="1" s="1"/>
  <c r="U2742" i="1"/>
  <c r="V2742" i="1" s="1"/>
  <c r="U2745" i="1"/>
  <c r="V2745" i="1" s="1"/>
  <c r="U2747" i="1"/>
  <c r="V2747" i="1" s="1"/>
  <c r="U2751" i="1"/>
  <c r="V2751" i="1" s="1"/>
  <c r="U2752" i="1"/>
  <c r="V2752" i="1" s="1"/>
  <c r="U2753" i="1"/>
  <c r="V2753" i="1" s="1"/>
  <c r="U2756" i="1"/>
  <c r="V2756" i="1" s="1"/>
  <c r="U2765" i="1"/>
  <c r="V2765" i="1" s="1"/>
  <c r="U2767" i="1"/>
  <c r="V2767" i="1" s="1"/>
  <c r="U2769" i="1"/>
  <c r="V2769" i="1" s="1"/>
  <c r="U2771" i="1"/>
  <c r="V2771" i="1" s="1"/>
  <c r="U2776" i="1"/>
  <c r="V2776" i="1" s="1"/>
  <c r="U2779" i="1"/>
  <c r="V2779" i="1" s="1"/>
  <c r="U2787" i="1"/>
  <c r="V2787" i="1" s="1"/>
  <c r="U2790" i="1"/>
  <c r="V2790" i="1" s="1"/>
  <c r="U2791" i="1"/>
  <c r="V2791" i="1" s="1"/>
  <c r="U2797" i="1"/>
  <c r="V2797" i="1" s="1"/>
  <c r="U2799" i="1"/>
  <c r="V2799" i="1" s="1"/>
  <c r="U2802" i="1"/>
  <c r="V2802" i="1" s="1"/>
  <c r="U2809" i="1"/>
  <c r="V2809" i="1" s="1"/>
  <c r="U2811" i="1"/>
  <c r="V2811" i="1" s="1"/>
  <c r="U2814" i="1"/>
  <c r="V2814" i="1" s="1"/>
  <c r="U2826" i="1"/>
  <c r="V2826" i="1" s="1"/>
  <c r="U2832" i="1"/>
  <c r="V2832" i="1" s="1"/>
  <c r="U2836" i="1"/>
  <c r="V2836" i="1" s="1"/>
  <c r="O2605" i="1"/>
  <c r="P2605" i="1" s="1"/>
  <c r="O2606" i="1"/>
  <c r="P2606" i="1" s="1"/>
  <c r="O2607" i="1"/>
  <c r="P2607" i="1" s="1"/>
  <c r="O2608" i="1"/>
  <c r="P2608" i="1" s="1"/>
  <c r="O2609" i="1"/>
  <c r="P2609" i="1" s="1"/>
  <c r="O2610" i="1"/>
  <c r="P2610" i="1" s="1"/>
  <c r="O2611" i="1"/>
  <c r="P2611" i="1" s="1"/>
  <c r="O2612" i="1"/>
  <c r="P2612" i="1" s="1"/>
  <c r="O2613" i="1"/>
  <c r="P2613" i="1" s="1"/>
  <c r="O2614" i="1"/>
  <c r="P2614" i="1" s="1"/>
  <c r="O2615" i="1"/>
  <c r="P2615" i="1" s="1"/>
  <c r="O2616" i="1"/>
  <c r="P2616" i="1" s="1"/>
  <c r="O2617" i="1"/>
  <c r="P2617" i="1" s="1"/>
  <c r="O2618" i="1"/>
  <c r="O2619" i="1"/>
  <c r="P2619" i="1" s="1"/>
  <c r="O2620" i="1"/>
  <c r="P2620" i="1" s="1"/>
  <c r="O2621" i="1"/>
  <c r="P2621" i="1" s="1"/>
  <c r="O2622" i="1"/>
  <c r="P2622" i="1" s="1"/>
  <c r="O2623" i="1"/>
  <c r="P2623" i="1" s="1"/>
  <c r="O2624" i="1"/>
  <c r="P2624" i="1" s="1"/>
  <c r="O2625" i="1"/>
  <c r="P2625" i="1" s="1"/>
  <c r="O2626" i="1"/>
  <c r="P2626" i="1" s="1"/>
  <c r="O2627" i="1"/>
  <c r="P2627" i="1" s="1"/>
  <c r="O2628" i="1"/>
  <c r="P2628" i="1" s="1"/>
  <c r="O2629" i="1"/>
  <c r="P2629" i="1" s="1"/>
  <c r="O2630" i="1"/>
  <c r="P2630" i="1" s="1"/>
  <c r="O2631" i="1"/>
  <c r="P2631" i="1" s="1"/>
  <c r="O2632" i="1"/>
  <c r="P2632" i="1" s="1"/>
  <c r="O2633" i="1"/>
  <c r="P2633" i="1" s="1"/>
  <c r="O2634" i="1"/>
  <c r="P2634" i="1" s="1"/>
  <c r="O2635" i="1"/>
  <c r="P2635" i="1" s="1"/>
  <c r="O2636" i="1"/>
  <c r="P2636" i="1" s="1"/>
  <c r="O2637" i="1"/>
  <c r="P2637" i="1" s="1"/>
  <c r="O2638" i="1"/>
  <c r="P2638" i="1" s="1"/>
  <c r="O2639" i="1"/>
  <c r="P2639" i="1" s="1"/>
  <c r="O2640" i="1"/>
  <c r="P2640" i="1" s="1"/>
  <c r="O2641" i="1"/>
  <c r="P2641" i="1" s="1"/>
  <c r="O2642" i="1"/>
  <c r="P2642" i="1" s="1"/>
  <c r="O2643" i="1"/>
  <c r="P2643" i="1" s="1"/>
  <c r="O2644" i="1"/>
  <c r="P2644" i="1" s="1"/>
  <c r="O2645" i="1"/>
  <c r="P2645" i="1" s="1"/>
  <c r="O2646" i="1"/>
  <c r="P2646" i="1" s="1"/>
  <c r="O2647" i="1"/>
  <c r="P2647" i="1" s="1"/>
  <c r="O2648" i="1"/>
  <c r="P2648" i="1" s="1"/>
  <c r="O2649" i="1"/>
  <c r="P2649" i="1" s="1"/>
  <c r="O2650" i="1"/>
  <c r="P2650" i="1" s="1"/>
  <c r="O2651" i="1"/>
  <c r="O2652" i="1"/>
  <c r="P2652" i="1" s="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U2640" i="1"/>
  <c r="U2641" i="1"/>
  <c r="V2641" i="1" s="1"/>
  <c r="U2642" i="1"/>
  <c r="V2642" i="1" s="1"/>
  <c r="U2643" i="1"/>
  <c r="U2645" i="1"/>
  <c r="V2645" i="1" s="1"/>
  <c r="U2646" i="1"/>
  <c r="V2646" i="1" s="1"/>
  <c r="U2647" i="1"/>
  <c r="V2647" i="1" s="1"/>
  <c r="AD2605" i="1"/>
  <c r="AD2606" i="1"/>
  <c r="AD2607" i="1"/>
  <c r="AD2608" i="1"/>
  <c r="AD2609" i="1"/>
  <c r="AD2610" i="1"/>
  <c r="AD2611" i="1"/>
  <c r="AD2612" i="1"/>
  <c r="AD2613" i="1"/>
  <c r="AD2614" i="1"/>
  <c r="AD2615" i="1"/>
  <c r="AD2616" i="1"/>
  <c r="AD2617" i="1"/>
  <c r="AD2618" i="1"/>
  <c r="AD2619" i="1"/>
  <c r="AD2620" i="1"/>
  <c r="AD2621" i="1"/>
  <c r="AD2622" i="1"/>
  <c r="AD2623" i="1"/>
  <c r="AD2624" i="1"/>
  <c r="AD2625" i="1"/>
  <c r="AD2626" i="1"/>
  <c r="AD2627" i="1"/>
  <c r="AD2628" i="1"/>
  <c r="AD2629" i="1"/>
  <c r="AD2630" i="1"/>
  <c r="AD2631" i="1"/>
  <c r="AD2632" i="1"/>
  <c r="AD2633" i="1"/>
  <c r="AD2634" i="1"/>
  <c r="AD2635" i="1"/>
  <c r="AD2636" i="1"/>
  <c r="AD2637" i="1"/>
  <c r="AD2638" i="1"/>
  <c r="AD2639" i="1"/>
  <c r="AD2640" i="1"/>
  <c r="AD2641" i="1"/>
  <c r="AD2642" i="1"/>
  <c r="AD2643" i="1"/>
  <c r="AD2644" i="1"/>
  <c r="AD2645" i="1"/>
  <c r="AD2646" i="1"/>
  <c r="AD2647" i="1"/>
  <c r="AD2648" i="1"/>
  <c r="AD2649" i="1"/>
  <c r="AD2650" i="1"/>
  <c r="AD2651" i="1"/>
  <c r="AD2652" i="1"/>
  <c r="AE2605" i="1"/>
  <c r="AE2606" i="1"/>
  <c r="AE2607" i="1"/>
  <c r="AE2608" i="1"/>
  <c r="AE2609" i="1"/>
  <c r="AE2610" i="1"/>
  <c r="AE2611" i="1"/>
  <c r="AE2612" i="1"/>
  <c r="AE2613" i="1"/>
  <c r="AE2614" i="1"/>
  <c r="AE2615" i="1"/>
  <c r="AE2616" i="1"/>
  <c r="AE2617" i="1"/>
  <c r="AE2618" i="1"/>
  <c r="AE2619" i="1"/>
  <c r="AE2620" i="1"/>
  <c r="AE2621" i="1"/>
  <c r="AE2622" i="1"/>
  <c r="AE2623" i="1"/>
  <c r="AE2624" i="1"/>
  <c r="AE2625" i="1"/>
  <c r="AE2626" i="1"/>
  <c r="AE2627" i="1"/>
  <c r="AE2628" i="1"/>
  <c r="AE2629" i="1"/>
  <c r="AE2630" i="1"/>
  <c r="AE2631" i="1"/>
  <c r="AE2632" i="1"/>
  <c r="AE2633" i="1"/>
  <c r="AE2634" i="1"/>
  <c r="AE2635" i="1"/>
  <c r="AE2636" i="1"/>
  <c r="AE2637" i="1"/>
  <c r="AE2638" i="1"/>
  <c r="AE2639" i="1"/>
  <c r="AE2640" i="1"/>
  <c r="AE2641" i="1"/>
  <c r="AE2642" i="1"/>
  <c r="AE2643" i="1"/>
  <c r="AE2644" i="1"/>
  <c r="AE2645" i="1"/>
  <c r="AE2646" i="1"/>
  <c r="AE2647" i="1"/>
  <c r="AE2648" i="1"/>
  <c r="AE2649" i="1"/>
  <c r="AE2650" i="1"/>
  <c r="AE2651" i="1"/>
  <c r="AE2652" i="1"/>
  <c r="O2601" i="1"/>
  <c r="P2601" i="1" s="1"/>
  <c r="O2602" i="1"/>
  <c r="P2602" i="1" s="1"/>
  <c r="O2603" i="1"/>
  <c r="P2603" i="1" s="1"/>
  <c r="O2604" i="1"/>
  <c r="P2604" i="1" s="1"/>
  <c r="Q2601" i="1"/>
  <c r="Q2602" i="1"/>
  <c r="Q2603" i="1"/>
  <c r="Q2604" i="1"/>
  <c r="U2603" i="1"/>
  <c r="V2603" i="1" s="1"/>
  <c r="AD2601" i="1"/>
  <c r="AD2602" i="1"/>
  <c r="AD2603" i="1"/>
  <c r="AD2604" i="1"/>
  <c r="AE2601" i="1"/>
  <c r="AE2602" i="1"/>
  <c r="AE2603" i="1"/>
  <c r="AE2604" i="1"/>
  <c r="O2585" i="1"/>
  <c r="P2585" i="1" s="1"/>
  <c r="O2586" i="1"/>
  <c r="P2586" i="1" s="1"/>
  <c r="O2587" i="1"/>
  <c r="P2587" i="1" s="1"/>
  <c r="O2588" i="1"/>
  <c r="P2588" i="1" s="1"/>
  <c r="O2589" i="1"/>
  <c r="P2589" i="1" s="1"/>
  <c r="O2590" i="1"/>
  <c r="P2590" i="1" s="1"/>
  <c r="O2591" i="1"/>
  <c r="P2591" i="1" s="1"/>
  <c r="O2592" i="1"/>
  <c r="P2592" i="1" s="1"/>
  <c r="O2593" i="1"/>
  <c r="P2593" i="1" s="1"/>
  <c r="O2594" i="1"/>
  <c r="P2594" i="1" s="1"/>
  <c r="O2595" i="1"/>
  <c r="P2595" i="1" s="1"/>
  <c r="O2596" i="1"/>
  <c r="P2596" i="1" s="1"/>
  <c r="O2597" i="1"/>
  <c r="P2597" i="1" s="1"/>
  <c r="O2598" i="1"/>
  <c r="P2598" i="1" s="1"/>
  <c r="O2599" i="1"/>
  <c r="P2599" i="1" s="1"/>
  <c r="O2600" i="1"/>
  <c r="P2600" i="1" s="1"/>
  <c r="Q2585" i="1"/>
  <c r="Q2586" i="1"/>
  <c r="Q2587" i="1"/>
  <c r="Q2588" i="1"/>
  <c r="Q2589" i="1"/>
  <c r="Q2590" i="1"/>
  <c r="Q2591" i="1"/>
  <c r="Q2592" i="1"/>
  <c r="Q2593" i="1"/>
  <c r="Q2594" i="1"/>
  <c r="Q2595" i="1"/>
  <c r="Q2596" i="1"/>
  <c r="Q2597" i="1"/>
  <c r="Q2598" i="1"/>
  <c r="Q2599" i="1"/>
  <c r="Q2600" i="1"/>
  <c r="U2589" i="1"/>
  <c r="V2589" i="1" s="1"/>
  <c r="U2590" i="1"/>
  <c r="V2590" i="1" s="1"/>
  <c r="U2591" i="1"/>
  <c r="V2591" i="1" s="1"/>
  <c r="U2592" i="1"/>
  <c r="U2595" i="1"/>
  <c r="U2596" i="1"/>
  <c r="U2598" i="1"/>
  <c r="U2599" i="1"/>
  <c r="U2600" i="1"/>
  <c r="V2600" i="1" s="1"/>
  <c r="AD2585" i="1"/>
  <c r="AD2586" i="1"/>
  <c r="AD2587" i="1"/>
  <c r="AD2588" i="1"/>
  <c r="AD2589" i="1"/>
  <c r="AD2590" i="1"/>
  <c r="AD2591" i="1"/>
  <c r="AD2592" i="1"/>
  <c r="AD2593" i="1"/>
  <c r="AD2594" i="1"/>
  <c r="AD2595" i="1"/>
  <c r="AD2596" i="1"/>
  <c r="AD2597" i="1"/>
  <c r="AD2598" i="1"/>
  <c r="AD2599" i="1"/>
  <c r="AD2600" i="1"/>
  <c r="AE2585" i="1"/>
  <c r="AE2586" i="1"/>
  <c r="AE2587" i="1"/>
  <c r="AE2588" i="1"/>
  <c r="AE2589" i="1"/>
  <c r="AE2590" i="1"/>
  <c r="AE2591" i="1"/>
  <c r="AE2592" i="1"/>
  <c r="AE2593" i="1"/>
  <c r="AE2594" i="1"/>
  <c r="AE2595" i="1"/>
  <c r="AE2596" i="1"/>
  <c r="AE2597" i="1"/>
  <c r="AE2598" i="1"/>
  <c r="AE2599" i="1"/>
  <c r="AE2600" i="1"/>
  <c r="O2556" i="1"/>
  <c r="P2556" i="1" s="1"/>
  <c r="O2557" i="1"/>
  <c r="P2557" i="1" s="1"/>
  <c r="O2558" i="1"/>
  <c r="P2558" i="1" s="1"/>
  <c r="O2559" i="1"/>
  <c r="O2560" i="1"/>
  <c r="P2560" i="1" s="1"/>
  <c r="O2561" i="1"/>
  <c r="O2562" i="1"/>
  <c r="P2562" i="1" s="1"/>
  <c r="O2563" i="1"/>
  <c r="P2563" i="1" s="1"/>
  <c r="O2564" i="1"/>
  <c r="P2564" i="1" s="1"/>
  <c r="O2565" i="1"/>
  <c r="P2565" i="1" s="1"/>
  <c r="O2566" i="1"/>
  <c r="P2566" i="1" s="1"/>
  <c r="O2567" i="1"/>
  <c r="O2568" i="1"/>
  <c r="O2569" i="1"/>
  <c r="P2569" i="1" s="1"/>
  <c r="O2570" i="1"/>
  <c r="O2571" i="1"/>
  <c r="O2572" i="1"/>
  <c r="P2572" i="1" s="1"/>
  <c r="O2573" i="1"/>
  <c r="O2574" i="1"/>
  <c r="P2574" i="1" s="1"/>
  <c r="O2575" i="1"/>
  <c r="P2575" i="1" s="1"/>
  <c r="O2576" i="1"/>
  <c r="P2576" i="1" s="1"/>
  <c r="O2577" i="1"/>
  <c r="P2577" i="1" s="1"/>
  <c r="O2578" i="1"/>
  <c r="P2578" i="1" s="1"/>
  <c r="O2579" i="1"/>
  <c r="O2580" i="1"/>
  <c r="P2580" i="1" s="1"/>
  <c r="O2581" i="1"/>
  <c r="P2581" i="1" s="1"/>
  <c r="O2582" i="1"/>
  <c r="P2582" i="1" s="1"/>
  <c r="O2583" i="1"/>
  <c r="O2584" i="1"/>
  <c r="P2584" i="1" s="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U2556" i="1"/>
  <c r="U2561" i="1"/>
  <c r="U2564" i="1"/>
  <c r="U2567" i="1"/>
  <c r="U2569" i="1"/>
  <c r="V2569" i="1" s="1"/>
  <c r="U2570" i="1"/>
  <c r="U2572" i="1"/>
  <c r="V2572" i="1" s="1"/>
  <c r="U2573" i="1"/>
  <c r="U2576" i="1"/>
  <c r="U2579" i="1"/>
  <c r="U2580" i="1"/>
  <c r="U2581" i="1"/>
  <c r="U2582" i="1"/>
  <c r="U2584" i="1"/>
  <c r="V2584" i="1" s="1"/>
  <c r="AD2556" i="1"/>
  <c r="AD2557" i="1"/>
  <c r="AD2558" i="1"/>
  <c r="AD2559" i="1"/>
  <c r="AD2560" i="1"/>
  <c r="AD2561" i="1"/>
  <c r="AD2562" i="1"/>
  <c r="AD2563" i="1"/>
  <c r="AD2564" i="1"/>
  <c r="AD2565" i="1"/>
  <c r="AD2566" i="1"/>
  <c r="AD2567" i="1"/>
  <c r="AD2568" i="1"/>
  <c r="AD2569" i="1"/>
  <c r="AD2570" i="1"/>
  <c r="AD2571" i="1"/>
  <c r="AD2572" i="1"/>
  <c r="AD2573" i="1"/>
  <c r="AD2574" i="1"/>
  <c r="AD2575" i="1"/>
  <c r="AD2576" i="1"/>
  <c r="AD2577" i="1"/>
  <c r="AD2578" i="1"/>
  <c r="AD2579" i="1"/>
  <c r="AD2580" i="1"/>
  <c r="AD2581" i="1"/>
  <c r="AD2582" i="1"/>
  <c r="AD2583" i="1"/>
  <c r="AD2584" i="1"/>
  <c r="AE2556" i="1"/>
  <c r="AE2557" i="1"/>
  <c r="AE2558" i="1"/>
  <c r="AE2559" i="1"/>
  <c r="AE2560" i="1"/>
  <c r="AE2561" i="1"/>
  <c r="AE2562" i="1"/>
  <c r="AE2563" i="1"/>
  <c r="AE2564" i="1"/>
  <c r="AE2565" i="1"/>
  <c r="AE2566" i="1"/>
  <c r="AE2567" i="1"/>
  <c r="AE2568" i="1"/>
  <c r="AE2569" i="1"/>
  <c r="AE2570" i="1"/>
  <c r="AE2571" i="1"/>
  <c r="AE2572" i="1"/>
  <c r="AE2573" i="1"/>
  <c r="AE2574" i="1"/>
  <c r="AE2575" i="1"/>
  <c r="AE2576" i="1"/>
  <c r="AE2577" i="1"/>
  <c r="AE2578" i="1"/>
  <c r="AE2579" i="1"/>
  <c r="AE2580" i="1"/>
  <c r="AE2581" i="1"/>
  <c r="AE2582" i="1"/>
  <c r="AE2583" i="1"/>
  <c r="AE2584" i="1"/>
  <c r="O2526" i="1"/>
  <c r="P2526" i="1" s="1"/>
  <c r="O2527" i="1"/>
  <c r="O2528" i="1"/>
  <c r="P2528" i="1" s="1"/>
  <c r="O2529" i="1"/>
  <c r="P2529" i="1" s="1"/>
  <c r="O2530" i="1"/>
  <c r="P2530" i="1" s="1"/>
  <c r="O2531" i="1"/>
  <c r="P2531" i="1" s="1"/>
  <c r="O2532" i="1"/>
  <c r="P2532" i="1" s="1"/>
  <c r="O2533" i="1"/>
  <c r="P2533" i="1" s="1"/>
  <c r="O2534" i="1"/>
  <c r="P2534" i="1" s="1"/>
  <c r="O2535" i="1"/>
  <c r="P2535" i="1" s="1"/>
  <c r="O2536" i="1"/>
  <c r="P2536" i="1" s="1"/>
  <c r="O2537" i="1"/>
  <c r="P2537" i="1" s="1"/>
  <c r="O2538" i="1"/>
  <c r="P2538" i="1" s="1"/>
  <c r="O2539" i="1"/>
  <c r="P2539" i="1" s="1"/>
  <c r="O2540" i="1"/>
  <c r="P2540" i="1" s="1"/>
  <c r="O2541" i="1"/>
  <c r="P2541" i="1" s="1"/>
  <c r="O2542" i="1"/>
  <c r="P2542" i="1" s="1"/>
  <c r="O2543" i="1"/>
  <c r="P2543" i="1" s="1"/>
  <c r="O2544" i="1"/>
  <c r="O2545" i="1"/>
  <c r="O2546" i="1"/>
  <c r="P2546" i="1" s="1"/>
  <c r="O2547" i="1"/>
  <c r="P2547" i="1" s="1"/>
  <c r="O2548" i="1"/>
  <c r="P2548" i="1" s="1"/>
  <c r="O2549" i="1"/>
  <c r="P2549" i="1" s="1"/>
  <c r="O2550" i="1"/>
  <c r="P2550" i="1" s="1"/>
  <c r="O2551" i="1"/>
  <c r="P2551" i="1" s="1"/>
  <c r="O2552" i="1"/>
  <c r="P2552" i="1" s="1"/>
  <c r="O2553" i="1"/>
  <c r="P2553" i="1" s="1"/>
  <c r="O2554" i="1"/>
  <c r="P2554" i="1" s="1"/>
  <c r="O2555" i="1"/>
  <c r="P2555" i="1" s="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U2526" i="1"/>
  <c r="U2528" i="1"/>
  <c r="U2529" i="1"/>
  <c r="V2529" i="1" s="1"/>
  <c r="U2530" i="1"/>
  <c r="U2531" i="1"/>
  <c r="U2532" i="1"/>
  <c r="V2532" i="1" s="1"/>
  <c r="U2535" i="1"/>
  <c r="U2537" i="1"/>
  <c r="U2538" i="1"/>
  <c r="U2540" i="1"/>
  <c r="U2542" i="1"/>
  <c r="U2544" i="1"/>
  <c r="U2545" i="1"/>
  <c r="V2545" i="1" s="1"/>
  <c r="U2546" i="1"/>
  <c r="V2546" i="1" s="1"/>
  <c r="U2547" i="1"/>
  <c r="U2548" i="1"/>
  <c r="U2549" i="1"/>
  <c r="U2550" i="1"/>
  <c r="U2551" i="1"/>
  <c r="U2552" i="1"/>
  <c r="U2554" i="1"/>
  <c r="AD2526" i="1"/>
  <c r="AD2527" i="1"/>
  <c r="AD2528" i="1"/>
  <c r="AD2529" i="1"/>
  <c r="AD2530" i="1"/>
  <c r="AD2531" i="1"/>
  <c r="AD2532" i="1"/>
  <c r="AD2533" i="1"/>
  <c r="AD2534" i="1"/>
  <c r="AD2535" i="1"/>
  <c r="AD2536" i="1"/>
  <c r="AD2537" i="1"/>
  <c r="AD2538" i="1"/>
  <c r="AD2539" i="1"/>
  <c r="AD2540" i="1"/>
  <c r="AD2541" i="1"/>
  <c r="AD2542" i="1"/>
  <c r="AD2543" i="1"/>
  <c r="AD2544" i="1"/>
  <c r="AD2545" i="1"/>
  <c r="AD2546" i="1"/>
  <c r="AD2547" i="1"/>
  <c r="AD2548" i="1"/>
  <c r="AD2549" i="1"/>
  <c r="AD2550" i="1"/>
  <c r="AD2551" i="1"/>
  <c r="AD2552" i="1"/>
  <c r="AD2553" i="1"/>
  <c r="AD2554" i="1"/>
  <c r="AD2555" i="1"/>
  <c r="AE2526" i="1"/>
  <c r="AE2527" i="1"/>
  <c r="AE2528" i="1"/>
  <c r="AE2529" i="1"/>
  <c r="AE2530" i="1"/>
  <c r="AE2531" i="1"/>
  <c r="AE2532" i="1"/>
  <c r="AE2533" i="1"/>
  <c r="AE2534" i="1"/>
  <c r="AE2535" i="1"/>
  <c r="AE2536" i="1"/>
  <c r="AE2537" i="1"/>
  <c r="AE2538" i="1"/>
  <c r="AE2539" i="1"/>
  <c r="AE2540" i="1"/>
  <c r="AE2541" i="1"/>
  <c r="AE2542" i="1"/>
  <c r="AE2543" i="1"/>
  <c r="AE2544" i="1"/>
  <c r="AE2545" i="1"/>
  <c r="AE2546" i="1"/>
  <c r="AE2547" i="1"/>
  <c r="AE2548" i="1"/>
  <c r="AE2549" i="1"/>
  <c r="AE2550" i="1"/>
  <c r="AE2551" i="1"/>
  <c r="AE2552" i="1"/>
  <c r="AE2553" i="1"/>
  <c r="AE2554" i="1"/>
  <c r="AE2555" i="1"/>
  <c r="Q2765" i="1" l="1"/>
  <c r="R2765" i="1" s="1"/>
  <c r="X2765" i="1" s="1"/>
  <c r="Y2765" i="1" s="1"/>
  <c r="Q2777" i="1"/>
  <c r="R2777" i="1" s="1"/>
  <c r="Q2753" i="1"/>
  <c r="R2753" i="1" s="1"/>
  <c r="X2753" i="1" s="1"/>
  <c r="Y2753" i="1" s="1"/>
  <c r="Q2737" i="1"/>
  <c r="R2737" i="1" s="1"/>
  <c r="Q2736" i="1"/>
  <c r="R2736" i="1" s="1"/>
  <c r="Q2823" i="1"/>
  <c r="R2823" i="1" s="1"/>
  <c r="Q2781" i="1"/>
  <c r="R2781" i="1" s="1"/>
  <c r="Q2787" i="1"/>
  <c r="R2787" i="1" s="1"/>
  <c r="X2787" i="1" s="1"/>
  <c r="Y2787" i="1" s="1"/>
  <c r="Q2712" i="1"/>
  <c r="R2712" i="1" s="1"/>
  <c r="Q2751" i="1"/>
  <c r="R2751" i="1" s="1"/>
  <c r="X2751" i="1" s="1"/>
  <c r="Y2751" i="1" s="1"/>
  <c r="Q2774" i="1"/>
  <c r="R2774" i="1" s="1"/>
  <c r="Q2710" i="1"/>
  <c r="R2710" i="1" s="1"/>
  <c r="Q2797" i="1"/>
  <c r="R2797" i="1" s="1"/>
  <c r="X2797" i="1" s="1"/>
  <c r="Y2797" i="1" s="1"/>
  <c r="Q2738" i="1"/>
  <c r="R2738" i="1" s="1"/>
  <c r="Q2828" i="1"/>
  <c r="R2828" i="1" s="1"/>
  <c r="Q2793" i="1"/>
  <c r="R2793" i="1" s="1"/>
  <c r="Q2805" i="1"/>
  <c r="R2805" i="1" s="1"/>
  <c r="Q2788" i="1"/>
  <c r="R2788" i="1" s="1"/>
  <c r="Q2804" i="1"/>
  <c r="R2804" i="1" s="1"/>
  <c r="Q2803" i="1"/>
  <c r="R2803" i="1" s="1"/>
  <c r="Q2767" i="1"/>
  <c r="R2767" i="1" s="1"/>
  <c r="X2767" i="1" s="1"/>
  <c r="Y2767" i="1" s="1"/>
  <c r="Q2756" i="1"/>
  <c r="R2756" i="1" s="1"/>
  <c r="X2756" i="1" s="1"/>
  <c r="Y2756" i="1" s="1"/>
  <c r="Q2754" i="1"/>
  <c r="R2754" i="1" s="1"/>
  <c r="Q2782" i="1"/>
  <c r="R2782" i="1" s="1"/>
  <c r="Q2764" i="1"/>
  <c r="R2764" i="1" s="1"/>
  <c r="Q2758" i="1"/>
  <c r="R2758" i="1" s="1"/>
  <c r="Q2735" i="1"/>
  <c r="R2735" i="1" s="1"/>
  <c r="Q2807" i="1"/>
  <c r="R2807" i="1" s="1"/>
  <c r="Q2779" i="1"/>
  <c r="R2779" i="1" s="1"/>
  <c r="X2779" i="1" s="1"/>
  <c r="Y2779" i="1" s="1"/>
  <c r="Q2757" i="1"/>
  <c r="R2757" i="1" s="1"/>
  <c r="Q2734" i="1"/>
  <c r="R2734" i="1" s="1"/>
  <c r="Q2806" i="1"/>
  <c r="R2806" i="1" s="1"/>
  <c r="Q2733" i="1"/>
  <c r="R2733" i="1" s="1"/>
  <c r="X2733" i="1" s="1"/>
  <c r="Y2733" i="1" s="1"/>
  <c r="Q2802" i="1"/>
  <c r="R2802" i="1" s="1"/>
  <c r="X2802" i="1" s="1"/>
  <c r="Y2802" i="1" s="1"/>
  <c r="Q2673" i="1"/>
  <c r="R2673" i="1" s="1"/>
  <c r="Q2667" i="1"/>
  <c r="R2667" i="1" s="1"/>
  <c r="X2667" i="1" s="1"/>
  <c r="Y2667" i="1" s="1"/>
  <c r="Q2666" i="1"/>
  <c r="R2666" i="1" s="1"/>
  <c r="X2666" i="1" s="1"/>
  <c r="Y2666" i="1" s="1"/>
  <c r="Q2662" i="1"/>
  <c r="R2662" i="1" s="1"/>
  <c r="Q2681" i="1"/>
  <c r="R2681" i="1" s="1"/>
  <c r="Q2655" i="1"/>
  <c r="R2655" i="1" s="1"/>
  <c r="Q2714" i="1"/>
  <c r="R2714" i="1" s="1"/>
  <c r="Q2696" i="1"/>
  <c r="R2696" i="1" s="1"/>
  <c r="Q2683" i="1"/>
  <c r="R2683" i="1" s="1"/>
  <c r="Q2664" i="1"/>
  <c r="R2664" i="1" s="1"/>
  <c r="Q2711" i="1"/>
  <c r="R2711" i="1" s="1"/>
  <c r="Q2674" i="1"/>
  <c r="R2674" i="1" s="1"/>
  <c r="Q2701" i="1"/>
  <c r="R2701" i="1" s="1"/>
  <c r="Q2698" i="1"/>
  <c r="R2698" i="1" s="1"/>
  <c r="Q2665" i="1"/>
  <c r="R2665" i="1" s="1"/>
  <c r="Q2702" i="1"/>
  <c r="R2702" i="1" s="1"/>
  <c r="X2702" i="1" s="1"/>
  <c r="Y2702" i="1" s="1"/>
  <c r="Q2697" i="1"/>
  <c r="R2697" i="1" s="1"/>
  <c r="Q2700" i="1"/>
  <c r="R2700" i="1" s="1"/>
  <c r="Q2722" i="1"/>
  <c r="R2722" i="1" s="1"/>
  <c r="X2722" i="1" s="1"/>
  <c r="Y2722" i="1" s="1"/>
  <c r="Q2653" i="1"/>
  <c r="R2653" i="1" s="1"/>
  <c r="Q2713" i="1"/>
  <c r="R2713" i="1" s="1"/>
  <c r="Q2721" i="1"/>
  <c r="R2721" i="1" s="1"/>
  <c r="X2721" i="1" s="1"/>
  <c r="Y2721" i="1" s="1"/>
  <c r="Q2663" i="1"/>
  <c r="R2663" i="1" s="1"/>
  <c r="Q2830" i="1"/>
  <c r="R2830" i="1" s="1"/>
  <c r="Q2661" i="1"/>
  <c r="R2661" i="1" s="1"/>
  <c r="Q2657" i="1"/>
  <c r="R2657" i="1" s="1"/>
  <c r="Q2670" i="1"/>
  <c r="R2670" i="1" s="1"/>
  <c r="Q2819" i="1"/>
  <c r="R2819" i="1" s="1"/>
  <c r="Q2795" i="1"/>
  <c r="R2795" i="1" s="1"/>
  <c r="Q2831" i="1"/>
  <c r="R2831" i="1" s="1"/>
  <c r="Q2752" i="1"/>
  <c r="R2752" i="1" s="1"/>
  <c r="X2752" i="1" s="1"/>
  <c r="Y2752" i="1" s="1"/>
  <c r="Q2707" i="1"/>
  <c r="R2707" i="1" s="1"/>
  <c r="X2707" i="1" s="1"/>
  <c r="Y2707" i="1" s="1"/>
  <c r="Q2656" i="1"/>
  <c r="R2656" i="1" s="1"/>
  <c r="Q2794" i="1"/>
  <c r="R2794" i="1" s="1"/>
  <c r="Q2676" i="1"/>
  <c r="R2676" i="1" s="1"/>
  <c r="Q2748" i="1"/>
  <c r="R2748" i="1" s="1"/>
  <c r="Q2705" i="1"/>
  <c r="R2705" i="1" s="1"/>
  <c r="Q2727" i="1"/>
  <c r="R2727" i="1" s="1"/>
  <c r="Q2703" i="1"/>
  <c r="R2703" i="1" s="1"/>
  <c r="Q2717" i="1"/>
  <c r="R2717" i="1" s="1"/>
  <c r="X2717" i="1" s="1"/>
  <c r="Y2717" i="1" s="1"/>
  <c r="Q2761" i="1"/>
  <c r="R2761" i="1" s="1"/>
  <c r="Q2731" i="1"/>
  <c r="R2731" i="1" s="1"/>
  <c r="Q2770" i="1"/>
  <c r="R2770" i="1" s="1"/>
  <c r="Q2730" i="1"/>
  <c r="R2730" i="1" s="1"/>
  <c r="X2730" i="1" s="1"/>
  <c r="Y2730" i="1" s="1"/>
  <c r="Q2747" i="1"/>
  <c r="R2747" i="1" s="1"/>
  <c r="X2747" i="1" s="1"/>
  <c r="Y2747" i="1" s="1"/>
  <c r="Q2745" i="1"/>
  <c r="R2745" i="1" s="1"/>
  <c r="X2745" i="1" s="1"/>
  <c r="Y2745" i="1" s="1"/>
  <c r="Q2769" i="1"/>
  <c r="R2769" i="1" s="1"/>
  <c r="X2769" i="1" s="1"/>
  <c r="Y2769" i="1" s="1"/>
  <c r="Q2742" i="1"/>
  <c r="R2742" i="1" s="1"/>
  <c r="X2742" i="1" s="1"/>
  <c r="Y2742" i="1" s="1"/>
  <c r="Q2706" i="1"/>
  <c r="R2706" i="1" s="1"/>
  <c r="Q2704" i="1"/>
  <c r="R2704" i="1" s="1"/>
  <c r="Q2694" i="1"/>
  <c r="R2694" i="1" s="1"/>
  <c r="Q2762" i="1"/>
  <c r="R2762" i="1" s="1"/>
  <c r="Q2740" i="1"/>
  <c r="R2740" i="1" s="1"/>
  <c r="Q2728" i="1"/>
  <c r="R2728" i="1" s="1"/>
  <c r="Q2809" i="1"/>
  <c r="R2809" i="1" s="1"/>
  <c r="X2809" i="1" s="1"/>
  <c r="Y2809" i="1" s="1"/>
  <c r="Q2808" i="1"/>
  <c r="R2808" i="1" s="1"/>
  <c r="Q2760" i="1"/>
  <c r="R2760" i="1" s="1"/>
  <c r="Q2726" i="1"/>
  <c r="R2726" i="1" s="1"/>
  <c r="Q2771" i="1"/>
  <c r="R2771" i="1" s="1"/>
  <c r="X2771" i="1" s="1"/>
  <c r="Y2771" i="1" s="1"/>
  <c r="Q2746" i="1"/>
  <c r="R2746" i="1" s="1"/>
  <c r="U2827" i="1"/>
  <c r="V2827" i="1" s="1"/>
  <c r="Q2818" i="1"/>
  <c r="R2818" i="1" s="1"/>
  <c r="U2710" i="1"/>
  <c r="V2710" i="1" s="1"/>
  <c r="Q2821" i="1"/>
  <c r="R2821" i="1" s="1"/>
  <c r="Q2719" i="1"/>
  <c r="R2719" i="1" s="1"/>
  <c r="Q2812" i="1"/>
  <c r="R2812" i="1" s="1"/>
  <c r="Q2776" i="1"/>
  <c r="R2776" i="1" s="1"/>
  <c r="X2776" i="1" s="1"/>
  <c r="Y2776" i="1" s="1"/>
  <c r="Q2820" i="1"/>
  <c r="R2820" i="1" s="1"/>
  <c r="Q2816" i="1"/>
  <c r="R2816" i="1" s="1"/>
  <c r="Q2817" i="1"/>
  <c r="R2817" i="1" s="1"/>
  <c r="Q2815" i="1"/>
  <c r="R2815" i="1" s="1"/>
  <c r="Q2814" i="1"/>
  <c r="R2814" i="1" s="1"/>
  <c r="X2814" i="1" s="1"/>
  <c r="Y2814" i="1" s="1"/>
  <c r="Q2679" i="1"/>
  <c r="R2679" i="1" s="1"/>
  <c r="X2679" i="1" s="1"/>
  <c r="Y2679" i="1" s="1"/>
  <c r="Q2811" i="1"/>
  <c r="R2811" i="1" s="1"/>
  <c r="X2811" i="1" s="1"/>
  <c r="Y2811" i="1" s="1"/>
  <c r="U2700" i="1"/>
  <c r="V2700" i="1" s="1"/>
  <c r="U2792" i="1"/>
  <c r="V2792" i="1" s="1"/>
  <c r="U2759" i="1"/>
  <c r="V2759" i="1" s="1"/>
  <c r="U2678" i="1"/>
  <c r="V2678" i="1" s="1"/>
  <c r="U2757" i="1"/>
  <c r="V2757" i="1" s="1"/>
  <c r="U2701" i="1"/>
  <c r="V2701" i="1" s="1"/>
  <c r="U2668" i="1"/>
  <c r="V2668" i="1" s="1"/>
  <c r="U2817" i="1"/>
  <c r="V2817" i="1" s="1"/>
  <c r="U2764" i="1"/>
  <c r="V2764" i="1" s="1"/>
  <c r="U2788" i="1"/>
  <c r="V2788" i="1" s="1"/>
  <c r="U2736" i="1"/>
  <c r="V2736" i="1" s="1"/>
  <c r="U2662" i="1"/>
  <c r="V2662" i="1" s="1"/>
  <c r="U2735" i="1"/>
  <c r="V2735" i="1" s="1"/>
  <c r="U2734" i="1"/>
  <c r="V2734" i="1" s="1"/>
  <c r="U2829" i="1"/>
  <c r="V2829" i="1" s="1"/>
  <c r="U2711" i="1"/>
  <c r="V2711" i="1" s="1"/>
  <c r="U2758" i="1"/>
  <c r="V2758" i="1" s="1"/>
  <c r="U2803" i="1"/>
  <c r="V2803" i="1" s="1"/>
  <c r="U2724" i="1"/>
  <c r="V2724" i="1" s="1"/>
  <c r="U2793" i="1"/>
  <c r="V2793" i="1" s="1"/>
  <c r="U2810" i="1"/>
  <c r="V2810" i="1" s="1"/>
  <c r="U2729" i="1"/>
  <c r="V2729" i="1" s="1"/>
  <c r="U2782" i="1"/>
  <c r="V2782" i="1" s="1"/>
  <c r="U2712" i="1"/>
  <c r="V2712" i="1" s="1"/>
  <c r="U2823" i="1"/>
  <c r="V2823" i="1" s="1"/>
  <c r="U2768" i="1"/>
  <c r="V2768" i="1" s="1"/>
  <c r="U2656" i="1"/>
  <c r="V2656" i="1" s="1"/>
  <c r="U2693" i="1"/>
  <c r="V2693" i="1" s="1"/>
  <c r="U2610" i="1"/>
  <c r="V2610" i="1" s="1"/>
  <c r="U2608" i="1"/>
  <c r="V2608" i="1" s="1"/>
  <c r="U2616" i="1"/>
  <c r="V2616" i="1" s="1"/>
  <c r="U2653" i="1"/>
  <c r="V2653" i="1" s="1"/>
  <c r="U2831" i="1"/>
  <c r="V2831" i="1" s="1"/>
  <c r="U2615" i="1"/>
  <c r="V2615" i="1" s="1"/>
  <c r="U2614" i="1"/>
  <c r="V2614" i="1" s="1"/>
  <c r="U2613" i="1"/>
  <c r="V2613" i="1" s="1"/>
  <c r="U2612" i="1"/>
  <c r="V2612" i="1" s="1"/>
  <c r="U2611" i="1"/>
  <c r="V2611" i="1" s="1"/>
  <c r="U2828" i="1"/>
  <c r="V2828" i="1" s="1"/>
  <c r="U2673" i="1"/>
  <c r="V2673" i="1" s="1"/>
  <c r="U2609" i="1"/>
  <c r="V2609" i="1" s="1"/>
  <c r="U2607" i="1"/>
  <c r="V2607" i="1" s="1"/>
  <c r="U2619" i="1"/>
  <c r="V2619" i="1" s="1"/>
  <c r="U2606" i="1"/>
  <c r="V2606" i="1" s="1"/>
  <c r="U2804" i="1"/>
  <c r="V2804" i="1" s="1"/>
  <c r="U2618" i="1"/>
  <c r="V2618" i="1" s="1"/>
  <c r="U2816" i="1"/>
  <c r="V2816" i="1" s="1"/>
  <c r="U2683" i="1"/>
  <c r="V2683" i="1" s="1"/>
  <c r="U2815" i="1"/>
  <c r="V2815" i="1" s="1"/>
  <c r="U2781" i="1"/>
  <c r="V2781" i="1" s="1"/>
  <c r="U2748" i="1"/>
  <c r="V2748" i="1" s="1"/>
  <c r="U2718" i="1"/>
  <c r="V2718" i="1" s="1"/>
  <c r="U2681" i="1"/>
  <c r="V2681" i="1" s="1"/>
  <c r="U2660" i="1"/>
  <c r="V2660" i="1" s="1"/>
  <c r="U2780" i="1"/>
  <c r="V2780" i="1" s="1"/>
  <c r="U2617" i="1"/>
  <c r="V2617" i="1" s="1"/>
  <c r="U2605" i="1"/>
  <c r="V2605" i="1" s="1"/>
  <c r="U2805" i="1"/>
  <c r="V2805" i="1" s="1"/>
  <c r="U2770" i="1"/>
  <c r="V2770" i="1" s="1"/>
  <c r="U2746" i="1"/>
  <c r="V2746" i="1" s="1"/>
  <c r="U2674" i="1"/>
  <c r="V2674" i="1" s="1"/>
  <c r="U2762" i="1"/>
  <c r="V2762" i="1" s="1"/>
  <c r="U2819" i="1"/>
  <c r="V2819" i="1" s="1"/>
  <c r="U2728" i="1"/>
  <c r="V2728" i="1" s="1"/>
  <c r="U2696" i="1"/>
  <c r="V2696" i="1" s="1"/>
  <c r="U2664" i="1"/>
  <c r="V2664" i="1" s="1"/>
  <c r="R2658" i="1"/>
  <c r="U2830" i="1"/>
  <c r="V2830" i="1" s="1"/>
  <c r="U2807" i="1"/>
  <c r="V2807" i="1" s="1"/>
  <c r="U2763" i="1"/>
  <c r="V2763" i="1" s="1"/>
  <c r="U2655" i="1"/>
  <c r="V2655" i="1" s="1"/>
  <c r="U2806" i="1"/>
  <c r="V2806" i="1" s="1"/>
  <c r="U2738" i="1"/>
  <c r="V2738" i="1" s="1"/>
  <c r="U2719" i="1"/>
  <c r="V2719" i="1" s="1"/>
  <c r="U2783" i="1"/>
  <c r="V2783" i="1" s="1"/>
  <c r="U2760" i="1"/>
  <c r="V2760" i="1" s="1"/>
  <c r="U2737" i="1"/>
  <c r="V2737" i="1" s="1"/>
  <c r="U2714" i="1"/>
  <c r="V2714" i="1" s="1"/>
  <c r="U2713" i="1"/>
  <c r="V2713" i="1" s="1"/>
  <c r="U2684" i="1"/>
  <c r="V2684" i="1" s="1"/>
  <c r="U2663" i="1"/>
  <c r="V2663" i="1" s="1"/>
  <c r="U2818" i="1"/>
  <c r="V2818" i="1" s="1"/>
  <c r="U2795" i="1"/>
  <c r="V2795" i="1" s="1"/>
  <c r="U2772" i="1"/>
  <c r="V2772" i="1" s="1"/>
  <c r="U2794" i="1"/>
  <c r="V2794" i="1" s="1"/>
  <c r="U2750" i="1"/>
  <c r="V2750" i="1" s="1"/>
  <c r="R2796" i="1"/>
  <c r="U2749" i="1"/>
  <c r="V2749" i="1" s="1"/>
  <c r="U2726" i="1"/>
  <c r="V2726" i="1" s="1"/>
  <c r="U2703" i="1"/>
  <c r="V2703" i="1" s="1"/>
  <c r="U2725" i="1"/>
  <c r="V2725" i="1" s="1"/>
  <c r="U2658" i="1"/>
  <c r="V2658" i="1" s="1"/>
  <c r="U2775" i="1"/>
  <c r="V2775" i="1" s="1"/>
  <c r="U2741" i="1"/>
  <c r="V2741" i="1" s="1"/>
  <c r="U2774" i="1"/>
  <c r="V2774" i="1" s="1"/>
  <c r="U2740" i="1"/>
  <c r="V2740" i="1" s="1"/>
  <c r="U2822" i="1"/>
  <c r="V2822" i="1" s="1"/>
  <c r="U2706" i="1"/>
  <c r="V2706" i="1" s="1"/>
  <c r="U2821" i="1"/>
  <c r="V2821" i="1" s="1"/>
  <c r="U2786" i="1"/>
  <c r="V2786" i="1" s="1"/>
  <c r="U2720" i="1"/>
  <c r="V2720" i="1" s="1"/>
  <c r="U2705" i="1"/>
  <c r="V2705" i="1" s="1"/>
  <c r="U2785" i="1"/>
  <c r="V2785" i="1" s="1"/>
  <c r="U2784" i="1"/>
  <c r="V2784" i="1" s="1"/>
  <c r="U2833" i="1"/>
  <c r="V2833" i="1" s="1"/>
  <c r="U2798" i="1"/>
  <c r="V2798" i="1" s="1"/>
  <c r="U2716" i="1"/>
  <c r="V2716" i="1" s="1"/>
  <c r="U2676" i="1"/>
  <c r="V2676" i="1" s="1"/>
  <c r="R2654" i="1"/>
  <c r="X2654" i="1" s="1"/>
  <c r="Y2654" i="1" s="1"/>
  <c r="U2801" i="1"/>
  <c r="V2801" i="1" s="1"/>
  <c r="U2800" i="1"/>
  <c r="V2800" i="1" s="1"/>
  <c r="U2732" i="1"/>
  <c r="V2732" i="1" s="1"/>
  <c r="U2813" i="1"/>
  <c r="V2813" i="1" s="1"/>
  <c r="U2731" i="1"/>
  <c r="V2731" i="1" s="1"/>
  <c r="U2661" i="1"/>
  <c r="V2661" i="1" s="1"/>
  <c r="U2812" i="1"/>
  <c r="V2812" i="1" s="1"/>
  <c r="U2744" i="1"/>
  <c r="V2744" i="1" s="1"/>
  <c r="U2670" i="1"/>
  <c r="V2670" i="1" s="1"/>
  <c r="R2675" i="1"/>
  <c r="U2825" i="1"/>
  <c r="V2825" i="1" s="1"/>
  <c r="U2743" i="1"/>
  <c r="V2743" i="1" s="1"/>
  <c r="U2669" i="1"/>
  <c r="V2669" i="1" s="1"/>
  <c r="U2824" i="1"/>
  <c r="V2824" i="1" s="1"/>
  <c r="U2755" i="1"/>
  <c r="V2755" i="1" s="1"/>
  <c r="U2835" i="1"/>
  <c r="V2835" i="1" s="1"/>
  <c r="U2754" i="1"/>
  <c r="V2754" i="1" s="1"/>
  <c r="U2834" i="1"/>
  <c r="V2834" i="1" s="1"/>
  <c r="U2766" i="1"/>
  <c r="V2766" i="1" s="1"/>
  <c r="U2698" i="1"/>
  <c r="V2698" i="1" s="1"/>
  <c r="U2697" i="1"/>
  <c r="V2697" i="1" s="1"/>
  <c r="U2778" i="1"/>
  <c r="V2778" i="1" s="1"/>
  <c r="U2708" i="1"/>
  <c r="V2708" i="1" s="1"/>
  <c r="U2789" i="1"/>
  <c r="V2789" i="1" s="1"/>
  <c r="U2777" i="1"/>
  <c r="V2777" i="1" s="1"/>
  <c r="U2796" i="1"/>
  <c r="V2796" i="1" s="1"/>
  <c r="U2657" i="1"/>
  <c r="V2657" i="1" s="1"/>
  <c r="U2808" i="1"/>
  <c r="V2808" i="1" s="1"/>
  <c r="U2665" i="1"/>
  <c r="V2665" i="1" s="1"/>
  <c r="U2820" i="1"/>
  <c r="V2820" i="1" s="1"/>
  <c r="U2675" i="1"/>
  <c r="V2675" i="1" s="1"/>
  <c r="U2694" i="1"/>
  <c r="V2694" i="1" s="1"/>
  <c r="U2704" i="1"/>
  <c r="V2704" i="1" s="1"/>
  <c r="U2715" i="1"/>
  <c r="V2715" i="1" s="1"/>
  <c r="U2727" i="1"/>
  <c r="V2727" i="1" s="1"/>
  <c r="U2739" i="1"/>
  <c r="V2739" i="1" s="1"/>
  <c r="U2761" i="1"/>
  <c r="V2761" i="1" s="1"/>
  <c r="U2773" i="1"/>
  <c r="V2773" i="1" s="1"/>
  <c r="U2709" i="1"/>
  <c r="V2709" i="1" s="1"/>
  <c r="U2699" i="1"/>
  <c r="V2699" i="1" s="1"/>
  <c r="U2680" i="1"/>
  <c r="V2680" i="1" s="1"/>
  <c r="U2671" i="1"/>
  <c r="V2671" i="1" s="1"/>
  <c r="U2621" i="1"/>
  <c r="V2621" i="1" s="1"/>
  <c r="R2723" i="1"/>
  <c r="X2723" i="1" s="1"/>
  <c r="Y2723" i="1" s="1"/>
  <c r="R2768" i="1"/>
  <c r="R2695" i="1"/>
  <c r="X2695" i="1" s="1"/>
  <c r="Y2695" i="1" s="1"/>
  <c r="R2659" i="1"/>
  <c r="X2659" i="1" s="1"/>
  <c r="Y2659" i="1" s="1"/>
  <c r="U2620" i="1"/>
  <c r="V2620" i="1" s="1"/>
  <c r="R2800" i="1"/>
  <c r="R2827" i="1"/>
  <c r="R2750" i="1"/>
  <c r="R2792" i="1"/>
  <c r="U2626" i="1"/>
  <c r="V2626" i="1" s="1"/>
  <c r="R2784" i="1"/>
  <c r="R2739" i="1"/>
  <c r="R2716" i="1"/>
  <c r="R2677" i="1"/>
  <c r="X2677" i="1" s="1"/>
  <c r="Y2677" i="1" s="1"/>
  <c r="R2637" i="1"/>
  <c r="R2551" i="1"/>
  <c r="X2551" i="1" s="1"/>
  <c r="Y2551" i="1" s="1"/>
  <c r="R2785" i="1"/>
  <c r="R2725" i="1"/>
  <c r="R2539" i="1"/>
  <c r="U2634" i="1"/>
  <c r="V2634" i="1" s="1"/>
  <c r="U2633" i="1"/>
  <c r="V2633" i="1" s="1"/>
  <c r="R2682" i="1"/>
  <c r="X2682" i="1" s="1"/>
  <c r="Y2682" i="1" s="1"/>
  <c r="R2773" i="1"/>
  <c r="U2627" i="1"/>
  <c r="V2627" i="1" s="1"/>
  <c r="P2824" i="1"/>
  <c r="R2638" i="1"/>
  <c r="R2749" i="1"/>
  <c r="R2660" i="1"/>
  <c r="R2678" i="1"/>
  <c r="R2668" i="1"/>
  <c r="R2715" i="1"/>
  <c r="R2832" i="1"/>
  <c r="X2832" i="1" s="1"/>
  <c r="Y2832" i="1" s="1"/>
  <c r="R2650" i="1"/>
  <c r="U2639" i="1"/>
  <c r="V2639" i="1" s="1"/>
  <c r="U2625" i="1"/>
  <c r="V2625" i="1" s="1"/>
  <c r="U2637" i="1"/>
  <c r="V2637" i="1" s="1"/>
  <c r="U2624" i="1"/>
  <c r="V2624" i="1" s="1"/>
  <c r="U2636" i="1"/>
  <c r="V2636" i="1" s="1"/>
  <c r="U2623" i="1"/>
  <c r="V2623" i="1" s="1"/>
  <c r="U2635" i="1"/>
  <c r="V2635" i="1" s="1"/>
  <c r="R2622" i="1"/>
  <c r="R2780" i="1"/>
  <c r="P2743" i="1"/>
  <c r="P2708" i="1"/>
  <c r="R2693" i="1"/>
  <c r="U2632" i="1"/>
  <c r="V2632" i="1" s="1"/>
  <c r="U2631" i="1"/>
  <c r="V2631" i="1" s="1"/>
  <c r="R2772" i="1"/>
  <c r="U2630" i="1"/>
  <c r="V2630" i="1" s="1"/>
  <c r="R2791" i="1"/>
  <c r="X2791" i="1" s="1"/>
  <c r="Y2791" i="1" s="1"/>
  <c r="U2629" i="1"/>
  <c r="V2629" i="1" s="1"/>
  <c r="R2672" i="1"/>
  <c r="X2672" i="1" s="1"/>
  <c r="Y2672" i="1" s="1"/>
  <c r="R2836" i="1"/>
  <c r="X2836" i="1" s="1"/>
  <c r="Y2836" i="1" s="1"/>
  <c r="P2834" i="1"/>
  <c r="R2826" i="1"/>
  <c r="X2826" i="1" s="1"/>
  <c r="Y2826" i="1" s="1"/>
  <c r="R2799" i="1"/>
  <c r="X2799" i="1" s="1"/>
  <c r="Y2799" i="1" s="1"/>
  <c r="R2790" i="1"/>
  <c r="X2790" i="1" s="1"/>
  <c r="Y2790" i="1" s="1"/>
  <c r="R2783" i="1"/>
  <c r="R2759" i="1"/>
  <c r="R2724" i="1"/>
  <c r="R2684" i="1"/>
  <c r="R2669" i="1"/>
  <c r="U2622" i="1"/>
  <c r="V2622" i="1" s="1"/>
  <c r="R2648" i="1"/>
  <c r="P2835" i="1"/>
  <c r="P2825" i="1"/>
  <c r="R2825" i="1" s="1"/>
  <c r="P2813" i="1"/>
  <c r="P2801" i="1"/>
  <c r="P2789" i="1"/>
  <c r="P2778" i="1"/>
  <c r="R2778" i="1" s="1"/>
  <c r="P2766" i="1"/>
  <c r="P2755" i="1"/>
  <c r="P2744" i="1"/>
  <c r="P2732" i="1"/>
  <c r="P2720" i="1"/>
  <c r="P2709" i="1"/>
  <c r="P2699" i="1"/>
  <c r="P2680" i="1"/>
  <c r="P2671" i="1"/>
  <c r="R2652" i="1"/>
  <c r="P2833" i="1"/>
  <c r="R2833" i="1" s="1"/>
  <c r="P2822" i="1"/>
  <c r="P2810" i="1"/>
  <c r="P2798" i="1"/>
  <c r="R2798" i="1" s="1"/>
  <c r="P2786" i="1"/>
  <c r="R2786" i="1" s="1"/>
  <c r="P2775" i="1"/>
  <c r="P2763" i="1"/>
  <c r="P2741" i="1"/>
  <c r="P2729" i="1"/>
  <c r="P2718" i="1"/>
  <c r="U2628" i="1"/>
  <c r="V2628" i="1" s="1"/>
  <c r="U2638" i="1"/>
  <c r="V2638" i="1" s="1"/>
  <c r="P2829" i="1"/>
  <c r="R2635" i="1"/>
  <c r="R2623" i="1"/>
  <c r="R2608" i="1"/>
  <c r="R2649" i="1"/>
  <c r="R2625" i="1"/>
  <c r="R2624" i="1"/>
  <c r="R2612" i="1"/>
  <c r="R2629" i="1"/>
  <c r="U2574" i="1"/>
  <c r="V2574" i="1" s="1"/>
  <c r="R2628" i="1"/>
  <c r="U2543" i="1"/>
  <c r="V2543" i="1" s="1"/>
  <c r="R2532" i="1"/>
  <c r="X2532" i="1" s="1"/>
  <c r="Y2532" i="1" s="1"/>
  <c r="R2614" i="1"/>
  <c r="R2613" i="1"/>
  <c r="U2588" i="1"/>
  <c r="V2588" i="1" s="1"/>
  <c r="R2634" i="1"/>
  <c r="R2610" i="1"/>
  <c r="U2593" i="1"/>
  <c r="V2593" i="1" s="1"/>
  <c r="R2607" i="1"/>
  <c r="R2597" i="1"/>
  <c r="R2604" i="1"/>
  <c r="U2534" i="1"/>
  <c r="V2534" i="1" s="1"/>
  <c r="U2533" i="1"/>
  <c r="V2533" i="1" s="1"/>
  <c r="R2641" i="1"/>
  <c r="X2641" i="1" s="1"/>
  <c r="Y2641" i="1" s="1"/>
  <c r="R2595" i="1"/>
  <c r="X2595" i="1" s="1"/>
  <c r="Y2595" i="1" s="1"/>
  <c r="U2604" i="1"/>
  <c r="V2604" i="1" s="1"/>
  <c r="R2601" i="1"/>
  <c r="U2644" i="1"/>
  <c r="V2644" i="1" s="1"/>
  <c r="R2627" i="1"/>
  <c r="R2615" i="1"/>
  <c r="R2626" i="1"/>
  <c r="R2636" i="1"/>
  <c r="R2647" i="1"/>
  <c r="X2647" i="1" s="1"/>
  <c r="Y2647" i="1" s="1"/>
  <c r="R2611" i="1"/>
  <c r="R2578" i="1"/>
  <c r="R2566" i="1"/>
  <c r="R2621" i="1"/>
  <c r="R2609" i="1"/>
  <c r="V2643" i="1"/>
  <c r="U2555" i="1"/>
  <c r="V2555" i="1" s="1"/>
  <c r="U2587" i="1"/>
  <c r="V2587" i="1" s="1"/>
  <c r="R2602" i="1"/>
  <c r="R2616" i="1"/>
  <c r="R2593" i="1"/>
  <c r="R2642" i="1"/>
  <c r="X2642" i="1" s="1"/>
  <c r="Y2642" i="1" s="1"/>
  <c r="U2652" i="1"/>
  <c r="U2649" i="1"/>
  <c r="U2651" i="1"/>
  <c r="V2651" i="1" s="1"/>
  <c r="R2640" i="1"/>
  <c r="X2640" i="1" s="1"/>
  <c r="Y2640" i="1" s="1"/>
  <c r="R2646" i="1"/>
  <c r="X2646" i="1" s="1"/>
  <c r="Y2646" i="1" s="1"/>
  <c r="U2586" i="1"/>
  <c r="V2586" i="1" s="1"/>
  <c r="U2557" i="1"/>
  <c r="V2557" i="1" s="1"/>
  <c r="U2650" i="1"/>
  <c r="V2650" i="1" s="1"/>
  <c r="R2639" i="1"/>
  <c r="R2620" i="1"/>
  <c r="R2645" i="1"/>
  <c r="X2645" i="1" s="1"/>
  <c r="Y2645" i="1" s="1"/>
  <c r="R2633" i="1"/>
  <c r="R2644" i="1"/>
  <c r="R2632" i="1"/>
  <c r="U2566" i="1"/>
  <c r="V2566" i="1" s="1"/>
  <c r="R2643" i="1"/>
  <c r="X2643" i="1" s="1"/>
  <c r="Y2643" i="1" s="1"/>
  <c r="R2631" i="1"/>
  <c r="R2619" i="1"/>
  <c r="R2630" i="1"/>
  <c r="R2606" i="1"/>
  <c r="R2603" i="1"/>
  <c r="X2603" i="1" s="1"/>
  <c r="Y2603" i="1" s="1"/>
  <c r="P2618" i="1"/>
  <c r="R2618" i="1" s="1"/>
  <c r="R2617" i="1"/>
  <c r="R2605" i="1"/>
  <c r="U2648" i="1"/>
  <c r="U2594" i="1"/>
  <c r="V2594" i="1" s="1"/>
  <c r="R2589" i="1"/>
  <c r="X2589" i="1" s="1"/>
  <c r="Y2589" i="1" s="1"/>
  <c r="P2651" i="1"/>
  <c r="R2651" i="1" s="1"/>
  <c r="V2640" i="1"/>
  <c r="R2598" i="1"/>
  <c r="X2598" i="1" s="1"/>
  <c r="Y2598" i="1" s="1"/>
  <c r="R2553" i="1"/>
  <c r="R2541" i="1"/>
  <c r="R2582" i="1"/>
  <c r="X2582" i="1" s="1"/>
  <c r="Y2582" i="1" s="1"/>
  <c r="R2586" i="1"/>
  <c r="R2558" i="1"/>
  <c r="R2556" i="1"/>
  <c r="X2556" i="1" s="1"/>
  <c r="Y2556" i="1" s="1"/>
  <c r="R2585" i="1"/>
  <c r="R2592" i="1"/>
  <c r="X2592" i="1" s="1"/>
  <c r="Y2592" i="1" s="1"/>
  <c r="R2596" i="1"/>
  <c r="X2596" i="1" s="1"/>
  <c r="Y2596" i="1" s="1"/>
  <c r="U2602" i="1"/>
  <c r="U2601" i="1"/>
  <c r="U2553" i="1"/>
  <c r="V2553" i="1" s="1"/>
  <c r="U2578" i="1"/>
  <c r="V2578" i="1" s="1"/>
  <c r="R2536" i="1"/>
  <c r="R2591" i="1"/>
  <c r="X2591" i="1" s="1"/>
  <c r="Y2591" i="1" s="1"/>
  <c r="U2541" i="1"/>
  <c r="V2541" i="1" s="1"/>
  <c r="U2539" i="1"/>
  <c r="V2539" i="1" s="1"/>
  <c r="R2564" i="1"/>
  <c r="X2564" i="1" s="1"/>
  <c r="Y2564" i="1" s="1"/>
  <c r="R2600" i="1"/>
  <c r="X2600" i="1" s="1"/>
  <c r="Y2600" i="1" s="1"/>
  <c r="R2588" i="1"/>
  <c r="R2531" i="1"/>
  <c r="X2531" i="1" s="1"/>
  <c r="Y2531" i="1" s="1"/>
  <c r="U2568" i="1"/>
  <c r="V2568" i="1" s="1"/>
  <c r="R2594" i="1"/>
  <c r="R2590" i="1"/>
  <c r="X2590" i="1" s="1"/>
  <c r="Y2590" i="1" s="1"/>
  <c r="P2570" i="1"/>
  <c r="R2570" i="1" s="1"/>
  <c r="R2599" i="1"/>
  <c r="X2599" i="1" s="1"/>
  <c r="Y2599" i="1" s="1"/>
  <c r="R2587" i="1"/>
  <c r="R2562" i="1"/>
  <c r="V2592" i="1"/>
  <c r="V2580" i="1"/>
  <c r="V2556" i="1"/>
  <c r="V2595" i="1"/>
  <c r="V2599" i="1"/>
  <c r="V2598" i="1"/>
  <c r="V2581" i="1"/>
  <c r="V2596" i="1"/>
  <c r="R2580" i="1"/>
  <c r="U2562" i="1"/>
  <c r="V2562" i="1" s="1"/>
  <c r="R2576" i="1"/>
  <c r="X2576" i="1" s="1"/>
  <c r="P2568" i="1"/>
  <c r="R2568" i="1" s="1"/>
  <c r="U2536" i="1"/>
  <c r="V2536" i="1" s="1"/>
  <c r="U2597" i="1"/>
  <c r="U2585" i="1"/>
  <c r="P2527" i="1"/>
  <c r="R2527" i="1" s="1"/>
  <c r="U2560" i="1"/>
  <c r="V2560" i="1" s="1"/>
  <c r="R2584" i="1"/>
  <c r="X2584" i="1" s="1"/>
  <c r="Y2584" i="1" s="1"/>
  <c r="R2572" i="1"/>
  <c r="X2572" i="1" s="1"/>
  <c r="Y2572" i="1" s="1"/>
  <c r="R2560" i="1"/>
  <c r="R2543" i="1"/>
  <c r="U2558" i="1"/>
  <c r="V2558" i="1" s="1"/>
  <c r="R2555" i="1"/>
  <c r="R2574" i="1"/>
  <c r="R2581" i="1"/>
  <c r="X2581" i="1" s="1"/>
  <c r="R2569" i="1"/>
  <c r="R2557" i="1"/>
  <c r="R2577" i="1"/>
  <c r="R2565" i="1"/>
  <c r="R2534" i="1"/>
  <c r="V2573" i="1"/>
  <c r="V2548" i="1"/>
  <c r="V2564" i="1"/>
  <c r="V2561" i="1"/>
  <c r="V2576" i="1"/>
  <c r="V2551" i="1"/>
  <c r="V2544" i="1"/>
  <c r="V2579" i="1"/>
  <c r="V2567" i="1"/>
  <c r="V2531" i="1"/>
  <c r="R2548" i="1"/>
  <c r="X2548" i="1" s="1"/>
  <c r="P2545" i="1"/>
  <c r="R2545" i="1" s="1"/>
  <c r="U2577" i="1"/>
  <c r="U2565" i="1"/>
  <c r="R2575" i="1"/>
  <c r="R2563" i="1"/>
  <c r="P2573" i="1"/>
  <c r="R2573" i="1" s="1"/>
  <c r="P2561" i="1"/>
  <c r="R2561" i="1" s="1"/>
  <c r="R2546" i="1"/>
  <c r="P2544" i="1"/>
  <c r="R2544" i="1" s="1"/>
  <c r="X2544" i="1" s="1"/>
  <c r="R2547" i="1"/>
  <c r="X2547" i="1" s="1"/>
  <c r="Y2547" i="1" s="1"/>
  <c r="V2582" i="1"/>
  <c r="V2570" i="1"/>
  <c r="U2575" i="1"/>
  <c r="U2563" i="1"/>
  <c r="P2583" i="1"/>
  <c r="R2583" i="1" s="1"/>
  <c r="P2571" i="1"/>
  <c r="R2571" i="1" s="1"/>
  <c r="P2559" i="1"/>
  <c r="R2559" i="1" s="1"/>
  <c r="U2527" i="1"/>
  <c r="R2529" i="1"/>
  <c r="X2529" i="1" s="1"/>
  <c r="Y2529" i="1" s="1"/>
  <c r="R2535" i="1"/>
  <c r="X2535" i="1" s="1"/>
  <c r="U2583" i="1"/>
  <c r="U2571" i="1"/>
  <c r="U2559" i="1"/>
  <c r="P2579" i="1"/>
  <c r="R2579" i="1" s="1"/>
  <c r="P2567" i="1"/>
  <c r="R2567" i="1" s="1"/>
  <c r="R2533" i="1"/>
  <c r="V2554" i="1"/>
  <c r="V2542" i="1"/>
  <c r="V2530" i="1"/>
  <c r="V2552" i="1"/>
  <c r="V2540" i="1"/>
  <c r="V2528" i="1"/>
  <c r="V2550" i="1"/>
  <c r="V2538" i="1"/>
  <c r="V2526" i="1"/>
  <c r="V2549" i="1"/>
  <c r="V2537" i="1"/>
  <c r="V2547" i="1"/>
  <c r="V2535" i="1"/>
  <c r="R2554" i="1"/>
  <c r="X2554" i="1" s="1"/>
  <c r="R2542" i="1"/>
  <c r="X2542" i="1" s="1"/>
  <c r="R2530" i="1"/>
  <c r="X2530" i="1" s="1"/>
  <c r="R2552" i="1"/>
  <c r="R2540" i="1"/>
  <c r="X2540" i="1" s="1"/>
  <c r="R2528" i="1"/>
  <c r="X2528" i="1" s="1"/>
  <c r="R2550" i="1"/>
  <c r="X2550" i="1" s="1"/>
  <c r="R2538" i="1"/>
  <c r="X2538" i="1" s="1"/>
  <c r="R2526" i="1"/>
  <c r="R2549" i="1"/>
  <c r="X2549" i="1" s="1"/>
  <c r="R2537" i="1"/>
  <c r="Q2835" i="1" l="1"/>
  <c r="R2835" i="1" s="1"/>
  <c r="X2835" i="1" s="1"/>
  <c r="Y2835" i="1" s="1"/>
  <c r="Q2763" i="1"/>
  <c r="R2763" i="1" s="1"/>
  <c r="X2763" i="1" s="1"/>
  <c r="Y2763" i="1" s="1"/>
  <c r="Q2834" i="1"/>
  <c r="R2834" i="1" s="1"/>
  <c r="X2834" i="1" s="1"/>
  <c r="Y2834" i="1" s="1"/>
  <c r="Q2824" i="1"/>
  <c r="R2824" i="1" s="1"/>
  <c r="X2824" i="1" s="1"/>
  <c r="Y2824" i="1" s="1"/>
  <c r="Q2755" i="1"/>
  <c r="R2755" i="1" s="1"/>
  <c r="X2755" i="1" s="1"/>
  <c r="Y2755" i="1" s="1"/>
  <c r="Q2766" i="1"/>
  <c r="R2766" i="1" s="1"/>
  <c r="X2766" i="1" s="1"/>
  <c r="Y2766" i="1" s="1"/>
  <c r="Q2829" i="1"/>
  <c r="R2829" i="1" s="1"/>
  <c r="X2829" i="1" s="1"/>
  <c r="Y2829" i="1" s="1"/>
  <c r="Q2789" i="1"/>
  <c r="R2789" i="1" s="1"/>
  <c r="X2789" i="1" s="1"/>
  <c r="Y2789" i="1" s="1"/>
  <c r="Q2801" i="1"/>
  <c r="R2801" i="1" s="1"/>
  <c r="X2801" i="1" s="1"/>
  <c r="Y2801" i="1" s="1"/>
  <c r="Q2822" i="1"/>
  <c r="R2822" i="1" s="1"/>
  <c r="X2822" i="1" s="1"/>
  <c r="Y2822" i="1" s="1"/>
  <c r="Q2680" i="1"/>
  <c r="R2680" i="1" s="1"/>
  <c r="X2680" i="1" s="1"/>
  <c r="Y2680" i="1" s="1"/>
  <c r="Q2720" i="1"/>
  <c r="R2720" i="1" s="1"/>
  <c r="X2720" i="1" s="1"/>
  <c r="Y2720" i="1" s="1"/>
  <c r="Q2671" i="1"/>
  <c r="R2671" i="1" s="1"/>
  <c r="X2671" i="1" s="1"/>
  <c r="Y2671" i="1" s="1"/>
  <c r="Q2699" i="1"/>
  <c r="R2699" i="1" s="1"/>
  <c r="X2699" i="1" s="1"/>
  <c r="Y2699" i="1" s="1"/>
  <c r="Q2775" i="1"/>
  <c r="R2775" i="1" s="1"/>
  <c r="X2775" i="1" s="1"/>
  <c r="Y2775" i="1" s="1"/>
  <c r="X2710" i="1"/>
  <c r="Y2710" i="1" s="1"/>
  <c r="X2612" i="1"/>
  <c r="Y2612" i="1" s="1"/>
  <c r="X2736" i="1"/>
  <c r="Y2736" i="1" s="1"/>
  <c r="X2605" i="1"/>
  <c r="Y2605" i="1" s="1"/>
  <c r="X2615" i="1"/>
  <c r="Y2615" i="1" s="1"/>
  <c r="X2759" i="1"/>
  <c r="Y2759" i="1" s="1"/>
  <c r="X2678" i="1"/>
  <c r="Y2678" i="1" s="1"/>
  <c r="X2817" i="1"/>
  <c r="Y2817" i="1" s="1"/>
  <c r="X2663" i="1"/>
  <c r="Y2663" i="1" s="1"/>
  <c r="X2673" i="1"/>
  <c r="Y2673" i="1" s="1"/>
  <c r="X2700" i="1"/>
  <c r="Y2700" i="1" s="1"/>
  <c r="X2711" i="1"/>
  <c r="Y2711" i="1" s="1"/>
  <c r="X2764" i="1"/>
  <c r="Y2764" i="1" s="1"/>
  <c r="X2610" i="1"/>
  <c r="Y2610" i="1" s="1"/>
  <c r="Q2718" i="1"/>
  <c r="R2718" i="1" s="1"/>
  <c r="X2718" i="1" s="1"/>
  <c r="Y2718" i="1" s="1"/>
  <c r="Q2708" i="1"/>
  <c r="R2708" i="1" s="1"/>
  <c r="X2708" i="1" s="1"/>
  <c r="Y2708" i="1" s="1"/>
  <c r="Q2729" i="1"/>
  <c r="R2729" i="1" s="1"/>
  <c r="X2729" i="1" s="1"/>
  <c r="Y2729" i="1" s="1"/>
  <c r="Q2741" i="1"/>
  <c r="R2741" i="1" s="1"/>
  <c r="X2741" i="1" s="1"/>
  <c r="Y2741" i="1" s="1"/>
  <c r="Q2743" i="1"/>
  <c r="R2743" i="1" s="1"/>
  <c r="X2743" i="1" s="1"/>
  <c r="Y2743" i="1" s="1"/>
  <c r="Q2709" i="1"/>
  <c r="R2709" i="1" s="1"/>
  <c r="X2709" i="1" s="1"/>
  <c r="Y2709" i="1" s="1"/>
  <c r="Q2732" i="1"/>
  <c r="R2732" i="1" s="1"/>
  <c r="X2732" i="1" s="1"/>
  <c r="Y2732" i="1" s="1"/>
  <c r="X2827" i="1"/>
  <c r="Y2827" i="1" s="1"/>
  <c r="Q2744" i="1"/>
  <c r="R2744" i="1" s="1"/>
  <c r="X2744" i="1" s="1"/>
  <c r="Y2744" i="1" s="1"/>
  <c r="X2782" i="1"/>
  <c r="Y2782" i="1" s="1"/>
  <c r="X2662" i="1"/>
  <c r="Y2662" i="1" s="1"/>
  <c r="X2780" i="1"/>
  <c r="Y2780" i="1" s="1"/>
  <c r="X2800" i="1"/>
  <c r="Y2800" i="1" s="1"/>
  <c r="Q2810" i="1"/>
  <c r="R2810" i="1" s="1"/>
  <c r="X2810" i="1" s="1"/>
  <c r="Y2810" i="1" s="1"/>
  <c r="Q2813" i="1"/>
  <c r="R2813" i="1" s="1"/>
  <c r="X2813" i="1" s="1"/>
  <c r="Y2813" i="1" s="1"/>
  <c r="X2805" i="1"/>
  <c r="Y2805" i="1" s="1"/>
  <c r="X2757" i="1"/>
  <c r="Y2757" i="1" s="1"/>
  <c r="X2724" i="1"/>
  <c r="Y2724" i="1" s="1"/>
  <c r="X2701" i="1"/>
  <c r="Y2701" i="1" s="1"/>
  <c r="X2616" i="1"/>
  <c r="Y2616" i="1" s="1"/>
  <c r="X2770" i="1"/>
  <c r="Y2770" i="1" s="1"/>
  <c r="X2823" i="1"/>
  <c r="Y2823" i="1" s="1"/>
  <c r="X2803" i="1"/>
  <c r="Y2803" i="1" s="1"/>
  <c r="X2792" i="1"/>
  <c r="Y2792" i="1" s="1"/>
  <c r="X2833" i="1"/>
  <c r="Y2833" i="1" s="1"/>
  <c r="X2712" i="1"/>
  <c r="Y2712" i="1" s="1"/>
  <c r="X2606" i="1"/>
  <c r="Y2606" i="1" s="1"/>
  <c r="X2758" i="1"/>
  <c r="Y2758" i="1" s="1"/>
  <c r="X2735" i="1"/>
  <c r="Y2735" i="1" s="1"/>
  <c r="X2734" i="1"/>
  <c r="Y2734" i="1" s="1"/>
  <c r="X2726" i="1"/>
  <c r="Y2726" i="1" s="1"/>
  <c r="X2668" i="1"/>
  <c r="Y2668" i="1" s="1"/>
  <c r="X2713" i="1"/>
  <c r="Y2713" i="1" s="1"/>
  <c r="X2793" i="1"/>
  <c r="Y2793" i="1" s="1"/>
  <c r="X2660" i="1"/>
  <c r="Y2660" i="1" s="1"/>
  <c r="X2768" i="1"/>
  <c r="Y2768" i="1" s="1"/>
  <c r="X2828" i="1"/>
  <c r="Y2828" i="1" s="1"/>
  <c r="X2786" i="1"/>
  <c r="Y2786" i="1" s="1"/>
  <c r="X2818" i="1"/>
  <c r="Y2818" i="1" s="1"/>
  <c r="X2749" i="1"/>
  <c r="Y2749" i="1" s="1"/>
  <c r="X2788" i="1"/>
  <c r="Y2788" i="1" s="1"/>
  <c r="X2661" i="1"/>
  <c r="Y2661" i="1" s="1"/>
  <c r="X2674" i="1"/>
  <c r="Y2674" i="1" s="1"/>
  <c r="X2781" i="1"/>
  <c r="Y2781" i="1" s="1"/>
  <c r="X2653" i="1"/>
  <c r="Y2653" i="1" s="1"/>
  <c r="X2772" i="1"/>
  <c r="Y2772" i="1" s="1"/>
  <c r="X2656" i="1"/>
  <c r="Y2656" i="1" s="1"/>
  <c r="X2819" i="1"/>
  <c r="Y2819" i="1" s="1"/>
  <c r="X2609" i="1"/>
  <c r="Y2609" i="1" s="1"/>
  <c r="X2804" i="1"/>
  <c r="Y2804" i="1" s="1"/>
  <c r="X2783" i="1"/>
  <c r="Y2783" i="1" s="1"/>
  <c r="X2746" i="1"/>
  <c r="Y2746" i="1" s="1"/>
  <c r="X2693" i="1"/>
  <c r="Y2693" i="1" s="1"/>
  <c r="X2737" i="1"/>
  <c r="Y2737" i="1" s="1"/>
  <c r="X2704" i="1"/>
  <c r="Y2704" i="1" s="1"/>
  <c r="X2637" i="1"/>
  <c r="Y2637" i="1" s="1"/>
  <c r="X2617" i="1"/>
  <c r="Y2617" i="1" s="1"/>
  <c r="X2613" i="1"/>
  <c r="Y2613" i="1" s="1"/>
  <c r="X2696" i="1"/>
  <c r="Y2696" i="1" s="1"/>
  <c r="X2618" i="1"/>
  <c r="Y2618" i="1" s="1"/>
  <c r="X2614" i="1"/>
  <c r="Y2614" i="1" s="1"/>
  <c r="X2795" i="1"/>
  <c r="Y2795" i="1" s="1"/>
  <c r="X2812" i="1"/>
  <c r="Y2812" i="1" s="1"/>
  <c r="X2611" i="1"/>
  <c r="Y2611" i="1" s="1"/>
  <c r="X2608" i="1"/>
  <c r="Y2608" i="1" s="1"/>
  <c r="X2719" i="1"/>
  <c r="Y2719" i="1" s="1"/>
  <c r="X2815" i="1"/>
  <c r="Y2815" i="1" s="1"/>
  <c r="X2816" i="1"/>
  <c r="Y2816" i="1" s="1"/>
  <c r="X2762" i="1"/>
  <c r="Y2762" i="1" s="1"/>
  <c r="X2630" i="1"/>
  <c r="Y2630" i="1" s="1"/>
  <c r="X2626" i="1"/>
  <c r="Y2626" i="1" s="1"/>
  <c r="X2635" i="1"/>
  <c r="Y2635" i="1" s="1"/>
  <c r="X2798" i="1"/>
  <c r="Y2798" i="1" s="1"/>
  <c r="X2728" i="1"/>
  <c r="Y2728" i="1" s="1"/>
  <c r="X2698" i="1"/>
  <c r="Y2698" i="1" s="1"/>
  <c r="X2607" i="1"/>
  <c r="Y2607" i="1" s="1"/>
  <c r="X2725" i="1"/>
  <c r="Y2725" i="1" s="1"/>
  <c r="X2658" i="1"/>
  <c r="Y2658" i="1" s="1"/>
  <c r="X2714" i="1"/>
  <c r="Y2714" i="1" s="1"/>
  <c r="X2785" i="1"/>
  <c r="Y2785" i="1" s="1"/>
  <c r="X2777" i="1"/>
  <c r="Y2777" i="1" s="1"/>
  <c r="X2619" i="1"/>
  <c r="Y2619" i="1" s="1"/>
  <c r="X2778" i="1"/>
  <c r="Y2778" i="1" s="1"/>
  <c r="X2715" i="1"/>
  <c r="Y2715" i="1" s="1"/>
  <c r="X2697" i="1"/>
  <c r="Y2697" i="1" s="1"/>
  <c r="X2738" i="1"/>
  <c r="Y2738" i="1" s="1"/>
  <c r="X2705" i="1"/>
  <c r="Y2705" i="1" s="1"/>
  <c r="X2821" i="1"/>
  <c r="Y2821" i="1" s="1"/>
  <c r="X2796" i="1"/>
  <c r="Y2796" i="1" s="1"/>
  <c r="X2664" i="1"/>
  <c r="Y2664" i="1" s="1"/>
  <c r="X2748" i="1"/>
  <c r="Y2748" i="1" s="1"/>
  <c r="X2740" i="1"/>
  <c r="Y2740" i="1" s="1"/>
  <c r="X2831" i="1"/>
  <c r="Y2831" i="1" s="1"/>
  <c r="X2750" i="1"/>
  <c r="Y2750" i="1" s="1"/>
  <c r="X2669" i="1"/>
  <c r="Y2669" i="1" s="1"/>
  <c r="X2676" i="1"/>
  <c r="Y2676" i="1" s="1"/>
  <c r="X2655" i="1"/>
  <c r="Y2655" i="1" s="1"/>
  <c r="X2774" i="1"/>
  <c r="Y2774" i="1" s="1"/>
  <c r="X2794" i="1"/>
  <c r="Y2794" i="1" s="1"/>
  <c r="X2716" i="1"/>
  <c r="Y2716" i="1" s="1"/>
  <c r="X2830" i="1"/>
  <c r="Y2830" i="1" s="1"/>
  <c r="X2825" i="1"/>
  <c r="Y2825" i="1" s="1"/>
  <c r="X2681" i="1"/>
  <c r="Y2681" i="1" s="1"/>
  <c r="X2683" i="1"/>
  <c r="Y2683" i="1" s="1"/>
  <c r="X2773" i="1"/>
  <c r="Y2773" i="1" s="1"/>
  <c r="X2665" i="1"/>
  <c r="Y2665" i="1" s="1"/>
  <c r="X2684" i="1"/>
  <c r="Y2684" i="1" s="1"/>
  <c r="X2703" i="1"/>
  <c r="Y2703" i="1" s="1"/>
  <c r="X2784" i="1"/>
  <c r="Y2784" i="1" s="1"/>
  <c r="X2694" i="1"/>
  <c r="Y2694" i="1" s="1"/>
  <c r="X2675" i="1"/>
  <c r="Y2675" i="1" s="1"/>
  <c r="X2760" i="1"/>
  <c r="Y2760" i="1" s="1"/>
  <c r="X2806" i="1"/>
  <c r="Y2806" i="1" s="1"/>
  <c r="X2754" i="1"/>
  <c r="Y2754" i="1" s="1"/>
  <c r="X2820" i="1"/>
  <c r="Y2820" i="1" s="1"/>
  <c r="X2706" i="1"/>
  <c r="Y2706" i="1" s="1"/>
  <c r="X2807" i="1"/>
  <c r="Y2807" i="1" s="1"/>
  <c r="X2739" i="1"/>
  <c r="Y2739" i="1" s="1"/>
  <c r="X2727" i="1"/>
  <c r="Y2727" i="1" s="1"/>
  <c r="X2633" i="1"/>
  <c r="Y2633" i="1" s="1"/>
  <c r="X2731" i="1"/>
  <c r="Y2731" i="1" s="1"/>
  <c r="X2670" i="1"/>
  <c r="Y2670" i="1" s="1"/>
  <c r="X2761" i="1"/>
  <c r="Y2761" i="1" s="1"/>
  <c r="X2808" i="1"/>
  <c r="Y2808" i="1" s="1"/>
  <c r="X2657" i="1"/>
  <c r="Y2657" i="1" s="1"/>
  <c r="X2621" i="1"/>
  <c r="Y2621" i="1" s="1"/>
  <c r="X2627" i="1"/>
  <c r="Y2627" i="1" s="1"/>
  <c r="X2624" i="1"/>
  <c r="Y2624" i="1" s="1"/>
  <c r="X2625" i="1"/>
  <c r="Y2625" i="1" s="1"/>
  <c r="X2620" i="1"/>
  <c r="Y2620" i="1" s="1"/>
  <c r="X2636" i="1"/>
  <c r="Y2636" i="1" s="1"/>
  <c r="X2623" i="1"/>
  <c r="Y2623" i="1" s="1"/>
  <c r="X2638" i="1"/>
  <c r="Y2638" i="1" s="1"/>
  <c r="X2634" i="1"/>
  <c r="Y2634" i="1" s="1"/>
  <c r="X2632" i="1"/>
  <c r="Y2632" i="1" s="1"/>
  <c r="X2534" i="1"/>
  <c r="Y2534" i="1" s="1"/>
  <c r="X2644" i="1"/>
  <c r="Y2644" i="1" s="1"/>
  <c r="X2631" i="1"/>
  <c r="Y2631" i="1" s="1"/>
  <c r="X2639" i="1"/>
  <c r="Y2639" i="1" s="1"/>
  <c r="X2622" i="1"/>
  <c r="Y2622" i="1" s="1"/>
  <c r="X2629" i="1"/>
  <c r="Y2629" i="1" s="1"/>
  <c r="X2628" i="1"/>
  <c r="Y2628" i="1" s="1"/>
  <c r="X2541" i="1"/>
  <c r="Y2541" i="1" s="1"/>
  <c r="X2543" i="1"/>
  <c r="Y2543" i="1" s="1"/>
  <c r="X2539" i="1"/>
  <c r="Y2539" i="1" s="1"/>
  <c r="X2588" i="1"/>
  <c r="Y2588" i="1" s="1"/>
  <c r="X2604" i="1"/>
  <c r="Y2604" i="1" s="1"/>
  <c r="X2593" i="1"/>
  <c r="Y2593" i="1" s="1"/>
  <c r="X2586" i="1"/>
  <c r="Y2586" i="1" s="1"/>
  <c r="X2594" i="1"/>
  <c r="Y2594" i="1" s="1"/>
  <c r="X2557" i="1"/>
  <c r="Y2557" i="1" s="1"/>
  <c r="X2558" i="1"/>
  <c r="Y2558" i="1" s="1"/>
  <c r="X2650" i="1"/>
  <c r="Y2650" i="1" s="1"/>
  <c r="V2649" i="1"/>
  <c r="X2649" i="1"/>
  <c r="Y2649" i="1" s="1"/>
  <c r="X2555" i="1"/>
  <c r="Y2555" i="1" s="1"/>
  <c r="X2566" i="1"/>
  <c r="Y2566" i="1" s="1"/>
  <c r="X2553" i="1"/>
  <c r="Y2553" i="1" s="1"/>
  <c r="X2578" i="1"/>
  <c r="Y2578" i="1" s="1"/>
  <c r="X2587" i="1"/>
  <c r="Y2587" i="1" s="1"/>
  <c r="V2648" i="1"/>
  <c r="X2648" i="1"/>
  <c r="Y2648" i="1" s="1"/>
  <c r="X2652" i="1"/>
  <c r="Y2652" i="1" s="1"/>
  <c r="V2652" i="1"/>
  <c r="X2651" i="1"/>
  <c r="Y2651" i="1" s="1"/>
  <c r="X2570" i="1"/>
  <c r="Y2570" i="1" s="1"/>
  <c r="V2601" i="1"/>
  <c r="X2601" i="1"/>
  <c r="Y2601" i="1" s="1"/>
  <c r="Y2576" i="1"/>
  <c r="V2602" i="1"/>
  <c r="X2602" i="1"/>
  <c r="Y2602" i="1" s="1"/>
  <c r="X2562" i="1"/>
  <c r="Y2562" i="1" s="1"/>
  <c r="X2568" i="1"/>
  <c r="Y2568" i="1" s="1"/>
  <c r="X2536" i="1"/>
  <c r="Y2536" i="1" s="1"/>
  <c r="X2533" i="1"/>
  <c r="Y2533" i="1" s="1"/>
  <c r="Y2581" i="1"/>
  <c r="V2585" i="1"/>
  <c r="X2585" i="1"/>
  <c r="Y2585" i="1" s="1"/>
  <c r="X2574" i="1"/>
  <c r="Y2574" i="1" s="1"/>
  <c r="V2597" i="1"/>
  <c r="X2597" i="1"/>
  <c r="Y2597" i="1" s="1"/>
  <c r="X2569" i="1"/>
  <c r="Y2569" i="1" s="1"/>
  <c r="X2560" i="1"/>
  <c r="Y2560" i="1" s="1"/>
  <c r="X2580" i="1"/>
  <c r="Y2580" i="1" s="1"/>
  <c r="X2567" i="1"/>
  <c r="Y2567" i="1" s="1"/>
  <c r="X2573" i="1"/>
  <c r="Y2573" i="1" s="1"/>
  <c r="X2545" i="1"/>
  <c r="Y2545" i="1" s="1"/>
  <c r="X2579" i="1"/>
  <c r="Y2579" i="1" s="1"/>
  <c r="X2546" i="1"/>
  <c r="Y2546" i="1" s="1"/>
  <c r="Y2535" i="1"/>
  <c r="X2559" i="1"/>
  <c r="Y2559" i="1" s="1"/>
  <c r="V2559" i="1"/>
  <c r="V2563" i="1"/>
  <c r="X2563" i="1"/>
  <c r="Y2563" i="1" s="1"/>
  <c r="X2561" i="1"/>
  <c r="Y2561" i="1" s="1"/>
  <c r="Y2548" i="1"/>
  <c r="X2571" i="1"/>
  <c r="Y2571" i="1" s="1"/>
  <c r="V2571" i="1"/>
  <c r="V2575" i="1"/>
  <c r="X2575" i="1"/>
  <c r="Y2575" i="1" s="1"/>
  <c r="X2583" i="1"/>
  <c r="Y2583" i="1" s="1"/>
  <c r="V2583" i="1"/>
  <c r="V2565" i="1"/>
  <c r="X2565" i="1"/>
  <c r="Y2565" i="1" s="1"/>
  <c r="V2527" i="1"/>
  <c r="X2527" i="1"/>
  <c r="Y2527" i="1" s="1"/>
  <c r="V2577" i="1"/>
  <c r="X2577" i="1"/>
  <c r="Y2577" i="1" s="1"/>
  <c r="Y2544" i="1"/>
  <c r="Y2538" i="1"/>
  <c r="Y2550" i="1"/>
  <c r="Y2542" i="1"/>
  <c r="X2537" i="1"/>
  <c r="Y2537" i="1" s="1"/>
  <c r="Y2554" i="1"/>
  <c r="Y2549" i="1"/>
  <c r="Y2530" i="1"/>
  <c r="Y2528" i="1"/>
  <c r="X2526" i="1"/>
  <c r="Y2526" i="1" s="1"/>
  <c r="X2552" i="1"/>
  <c r="Y2552" i="1" s="1"/>
  <c r="Y2540" i="1"/>
  <c r="O2515" i="1" l="1"/>
  <c r="P2515" i="1" s="1"/>
  <c r="O2516" i="1"/>
  <c r="P2516" i="1" s="1"/>
  <c r="O2517" i="1"/>
  <c r="P2517" i="1" s="1"/>
  <c r="O2518" i="1"/>
  <c r="P2518" i="1" s="1"/>
  <c r="O2519" i="1"/>
  <c r="P2519" i="1" s="1"/>
  <c r="O2520" i="1"/>
  <c r="P2520" i="1" s="1"/>
  <c r="O2521" i="1"/>
  <c r="P2521" i="1" s="1"/>
  <c r="O2522" i="1"/>
  <c r="P2522" i="1" s="1"/>
  <c r="O2523" i="1"/>
  <c r="P2523" i="1" s="1"/>
  <c r="O2524" i="1"/>
  <c r="Q2524" i="1" s="1"/>
  <c r="O2525" i="1"/>
  <c r="Q2525" i="1" s="1"/>
  <c r="U2515" i="1"/>
  <c r="U2516" i="1"/>
  <c r="U2518" i="1"/>
  <c r="U2520" i="1"/>
  <c r="U2521" i="1"/>
  <c r="U2523" i="1"/>
  <c r="AD2515" i="1"/>
  <c r="AD2516" i="1"/>
  <c r="AD2517" i="1"/>
  <c r="AD2518" i="1"/>
  <c r="AD2519" i="1"/>
  <c r="AD2520" i="1"/>
  <c r="AD2521" i="1"/>
  <c r="AD2522" i="1"/>
  <c r="AD2523" i="1"/>
  <c r="AD2524" i="1"/>
  <c r="AD2525" i="1"/>
  <c r="AE2515" i="1"/>
  <c r="AE2516" i="1"/>
  <c r="AE2517" i="1"/>
  <c r="AE2518" i="1"/>
  <c r="AE2519" i="1"/>
  <c r="AE2520" i="1"/>
  <c r="AE2521" i="1"/>
  <c r="AE2522" i="1"/>
  <c r="AE2523" i="1"/>
  <c r="AE2524" i="1"/>
  <c r="AE2525" i="1"/>
  <c r="Q2518" i="1" l="1"/>
  <c r="R2518" i="1" s="1"/>
  <c r="X2518" i="1" s="1"/>
  <c r="Q2520" i="1"/>
  <c r="R2520" i="1" s="1"/>
  <c r="X2520" i="1" s="1"/>
  <c r="Y2520" i="1" s="1"/>
  <c r="Q2519" i="1"/>
  <c r="R2519" i="1" s="1"/>
  <c r="Q2515" i="1"/>
  <c r="R2515" i="1" s="1"/>
  <c r="X2515" i="1" s="1"/>
  <c r="Y2515" i="1" s="1"/>
  <c r="Q2523" i="1"/>
  <c r="R2523" i="1" s="1"/>
  <c r="X2523" i="1" s="1"/>
  <c r="Y2523" i="1" s="1"/>
  <c r="Q2522" i="1"/>
  <c r="R2522" i="1" s="1"/>
  <c r="Q2521" i="1"/>
  <c r="R2521" i="1" s="1"/>
  <c r="X2521" i="1" s="1"/>
  <c r="Y2521" i="1" s="1"/>
  <c r="Q2517" i="1"/>
  <c r="R2517" i="1" s="1"/>
  <c r="Q2516" i="1"/>
  <c r="R2516" i="1" s="1"/>
  <c r="X2516" i="1" s="1"/>
  <c r="Y2516" i="1" s="1"/>
  <c r="U2525" i="1"/>
  <c r="V2525" i="1" s="1"/>
  <c r="U2524" i="1"/>
  <c r="V2524" i="1" s="1"/>
  <c r="U2522" i="1"/>
  <c r="V2523" i="1"/>
  <c r="V2521" i="1"/>
  <c r="V2520" i="1"/>
  <c r="V2516" i="1"/>
  <c r="V2515" i="1"/>
  <c r="U2519" i="1"/>
  <c r="V2518" i="1"/>
  <c r="U2517" i="1"/>
  <c r="P2525" i="1"/>
  <c r="R2525" i="1" s="1"/>
  <c r="P2524" i="1"/>
  <c r="R2524" i="1" s="1"/>
  <c r="X2522" i="1" l="1"/>
  <c r="Y2522" i="1" s="1"/>
  <c r="V2522" i="1"/>
  <c r="Y2518" i="1"/>
  <c r="X2524" i="1"/>
  <c r="Y2524" i="1" s="1"/>
  <c r="X2525" i="1"/>
  <c r="Y2525" i="1" s="1"/>
  <c r="X2517" i="1"/>
  <c r="Y2517" i="1" s="1"/>
  <c r="V2517" i="1"/>
  <c r="X2519" i="1"/>
  <c r="Y2519" i="1" s="1"/>
  <c r="V2519" i="1"/>
  <c r="O2153" i="1" l="1"/>
  <c r="P2153" i="1" s="1"/>
  <c r="O2154" i="1"/>
  <c r="P2154" i="1" s="1"/>
  <c r="O2155" i="1"/>
  <c r="O2156" i="1"/>
  <c r="P2156" i="1" s="1"/>
  <c r="O2157" i="1"/>
  <c r="P2157" i="1" s="1"/>
  <c r="O2158" i="1"/>
  <c r="P2158" i="1" s="1"/>
  <c r="O2159" i="1"/>
  <c r="P2159" i="1" s="1"/>
  <c r="O2160" i="1"/>
  <c r="P2160" i="1" s="1"/>
  <c r="O2161" i="1"/>
  <c r="P2161" i="1" s="1"/>
  <c r="O2162" i="1"/>
  <c r="P2162" i="1" s="1"/>
  <c r="O2163" i="1"/>
  <c r="O2164" i="1"/>
  <c r="P2164" i="1" s="1"/>
  <c r="O2165" i="1"/>
  <c r="P2165" i="1" s="1"/>
  <c r="O2166" i="1"/>
  <c r="P2166" i="1" s="1"/>
  <c r="O2167" i="1"/>
  <c r="P2167" i="1" s="1"/>
  <c r="O2168" i="1"/>
  <c r="P2168" i="1" s="1"/>
  <c r="O2169" i="1"/>
  <c r="P2169" i="1" s="1"/>
  <c r="O2170" i="1"/>
  <c r="P2170" i="1" s="1"/>
  <c r="O2171" i="1"/>
  <c r="P2171" i="1" s="1"/>
  <c r="O2172" i="1"/>
  <c r="P2172" i="1" s="1"/>
  <c r="O2173" i="1"/>
  <c r="P2173" i="1" s="1"/>
  <c r="O2174" i="1"/>
  <c r="P2174" i="1" s="1"/>
  <c r="O2175" i="1"/>
  <c r="O2176" i="1"/>
  <c r="P2176" i="1" s="1"/>
  <c r="O2177" i="1"/>
  <c r="P2177" i="1" s="1"/>
  <c r="O2178" i="1"/>
  <c r="P2178" i="1" s="1"/>
  <c r="O2179" i="1"/>
  <c r="P2179" i="1" s="1"/>
  <c r="O2180" i="1"/>
  <c r="P2180" i="1" s="1"/>
  <c r="O2181" i="1"/>
  <c r="P2181" i="1" s="1"/>
  <c r="O2182" i="1"/>
  <c r="P2182" i="1" s="1"/>
  <c r="O2183" i="1"/>
  <c r="P2183" i="1" s="1"/>
  <c r="O2184" i="1"/>
  <c r="P2184" i="1" s="1"/>
  <c r="O2185" i="1"/>
  <c r="P2185" i="1" s="1"/>
  <c r="O2186" i="1"/>
  <c r="P2186" i="1" s="1"/>
  <c r="O2187" i="1"/>
  <c r="O2188" i="1"/>
  <c r="P2188" i="1" s="1"/>
  <c r="O2189" i="1"/>
  <c r="P2189" i="1" s="1"/>
  <c r="O2190" i="1"/>
  <c r="P2190" i="1" s="1"/>
  <c r="O2191" i="1"/>
  <c r="P2191" i="1" s="1"/>
  <c r="O2192" i="1"/>
  <c r="P2192" i="1" s="1"/>
  <c r="O2193" i="1"/>
  <c r="P2193" i="1" s="1"/>
  <c r="O2194" i="1"/>
  <c r="P2194" i="1" s="1"/>
  <c r="O2195" i="1"/>
  <c r="P2195" i="1" s="1"/>
  <c r="O2196" i="1"/>
  <c r="P2196" i="1" s="1"/>
  <c r="O2197" i="1"/>
  <c r="P2197" i="1" s="1"/>
  <c r="O2198" i="1"/>
  <c r="P2198" i="1" s="1"/>
  <c r="O2199" i="1"/>
  <c r="O2200" i="1"/>
  <c r="P2200" i="1" s="1"/>
  <c r="O2201" i="1"/>
  <c r="P2201" i="1" s="1"/>
  <c r="O2202" i="1"/>
  <c r="P2202" i="1" s="1"/>
  <c r="O2203" i="1"/>
  <c r="P2203" i="1" s="1"/>
  <c r="O2204" i="1"/>
  <c r="P2204" i="1" s="1"/>
  <c r="O2205" i="1"/>
  <c r="P2205" i="1" s="1"/>
  <c r="O2206" i="1"/>
  <c r="P2206" i="1" s="1"/>
  <c r="O2207" i="1"/>
  <c r="P2207" i="1" s="1"/>
  <c r="O2208" i="1"/>
  <c r="P2208" i="1" s="1"/>
  <c r="O2209" i="1"/>
  <c r="P2209" i="1" s="1"/>
  <c r="O2210" i="1"/>
  <c r="P2210" i="1" s="1"/>
  <c r="O2211" i="1"/>
  <c r="O2212" i="1"/>
  <c r="P2212" i="1" s="1"/>
  <c r="O2213" i="1"/>
  <c r="P2213" i="1" s="1"/>
  <c r="O2214" i="1"/>
  <c r="P2214" i="1" s="1"/>
  <c r="O2215" i="1"/>
  <c r="P2215" i="1" s="1"/>
  <c r="O2216" i="1"/>
  <c r="P2216" i="1" s="1"/>
  <c r="O2217" i="1"/>
  <c r="P2217" i="1" s="1"/>
  <c r="O2218" i="1"/>
  <c r="P2218" i="1" s="1"/>
  <c r="O2219" i="1"/>
  <c r="P2219" i="1" s="1"/>
  <c r="O2220" i="1"/>
  <c r="P2220" i="1" s="1"/>
  <c r="O2221" i="1"/>
  <c r="P2221" i="1" s="1"/>
  <c r="O2222" i="1"/>
  <c r="P2222" i="1" s="1"/>
  <c r="O2223" i="1"/>
  <c r="O2224" i="1"/>
  <c r="P2224" i="1" s="1"/>
  <c r="O2225" i="1"/>
  <c r="P2225" i="1" s="1"/>
  <c r="O2226" i="1"/>
  <c r="P2226" i="1" s="1"/>
  <c r="O2227" i="1"/>
  <c r="P2227" i="1" s="1"/>
  <c r="O2228" i="1"/>
  <c r="P2228" i="1" s="1"/>
  <c r="O2229" i="1"/>
  <c r="P2229" i="1" s="1"/>
  <c r="O2230" i="1"/>
  <c r="P2230" i="1" s="1"/>
  <c r="O2231" i="1"/>
  <c r="P2231" i="1" s="1"/>
  <c r="O2232" i="1"/>
  <c r="P2232" i="1" s="1"/>
  <c r="O2233" i="1"/>
  <c r="P2233" i="1" s="1"/>
  <c r="O2234" i="1"/>
  <c r="P2234" i="1" s="1"/>
  <c r="O2235" i="1"/>
  <c r="O2236" i="1"/>
  <c r="P2236" i="1" s="1"/>
  <c r="O2237" i="1"/>
  <c r="P2237" i="1" s="1"/>
  <c r="O2238" i="1"/>
  <c r="P2238" i="1" s="1"/>
  <c r="O2239" i="1"/>
  <c r="P2239" i="1" s="1"/>
  <c r="O2240" i="1"/>
  <c r="P2240" i="1" s="1"/>
  <c r="O2241" i="1"/>
  <c r="P2241" i="1" s="1"/>
  <c r="O2242" i="1"/>
  <c r="P2242" i="1" s="1"/>
  <c r="O2243" i="1"/>
  <c r="P2243" i="1" s="1"/>
  <c r="O2244" i="1"/>
  <c r="P2244" i="1" s="1"/>
  <c r="O2245" i="1"/>
  <c r="P2245" i="1" s="1"/>
  <c r="O2246" i="1"/>
  <c r="P2246" i="1" s="1"/>
  <c r="O2247" i="1"/>
  <c r="O2248" i="1"/>
  <c r="P2248" i="1" s="1"/>
  <c r="O2249" i="1"/>
  <c r="P2249" i="1" s="1"/>
  <c r="O2250" i="1"/>
  <c r="P2250" i="1" s="1"/>
  <c r="O2251" i="1"/>
  <c r="P2251" i="1" s="1"/>
  <c r="O2252" i="1"/>
  <c r="P2252" i="1" s="1"/>
  <c r="O2253" i="1"/>
  <c r="P2253" i="1" s="1"/>
  <c r="O2254" i="1"/>
  <c r="P2254" i="1" s="1"/>
  <c r="O2255" i="1"/>
  <c r="P2255" i="1" s="1"/>
  <c r="O2256" i="1"/>
  <c r="P2256" i="1" s="1"/>
  <c r="O2257" i="1"/>
  <c r="P2257" i="1" s="1"/>
  <c r="O2258" i="1"/>
  <c r="P2258" i="1" s="1"/>
  <c r="O2259" i="1"/>
  <c r="O2260" i="1"/>
  <c r="P2260" i="1" s="1"/>
  <c r="O2261" i="1"/>
  <c r="P2261" i="1" s="1"/>
  <c r="O2262" i="1"/>
  <c r="P2262" i="1" s="1"/>
  <c r="O2263" i="1"/>
  <c r="P2263" i="1" s="1"/>
  <c r="O2264" i="1"/>
  <c r="P2264" i="1" s="1"/>
  <c r="O2265" i="1"/>
  <c r="P2265" i="1" s="1"/>
  <c r="O2266" i="1"/>
  <c r="P2266" i="1" s="1"/>
  <c r="O2267" i="1"/>
  <c r="P2267" i="1" s="1"/>
  <c r="O2268" i="1"/>
  <c r="P2268" i="1" s="1"/>
  <c r="O2269" i="1"/>
  <c r="P2269" i="1" s="1"/>
  <c r="O2270" i="1"/>
  <c r="P2270" i="1" s="1"/>
  <c r="O2271" i="1"/>
  <c r="O2272" i="1"/>
  <c r="P2272" i="1" s="1"/>
  <c r="O2273" i="1"/>
  <c r="P2273" i="1" s="1"/>
  <c r="O2274" i="1"/>
  <c r="P2274" i="1" s="1"/>
  <c r="O2275" i="1"/>
  <c r="P2275" i="1" s="1"/>
  <c r="O2276" i="1"/>
  <c r="P2276" i="1" s="1"/>
  <c r="O2277" i="1"/>
  <c r="P2277" i="1" s="1"/>
  <c r="O2278" i="1"/>
  <c r="P2278" i="1" s="1"/>
  <c r="O2279" i="1"/>
  <c r="P2279" i="1" s="1"/>
  <c r="O2280" i="1"/>
  <c r="P2280" i="1" s="1"/>
  <c r="O2281" i="1"/>
  <c r="P2281" i="1" s="1"/>
  <c r="O2282" i="1"/>
  <c r="P2282" i="1" s="1"/>
  <c r="O2283" i="1"/>
  <c r="O2284" i="1"/>
  <c r="P2284" i="1" s="1"/>
  <c r="O2285" i="1"/>
  <c r="P2285" i="1" s="1"/>
  <c r="O2286" i="1"/>
  <c r="P2286" i="1" s="1"/>
  <c r="O2287" i="1"/>
  <c r="P2287" i="1" s="1"/>
  <c r="O2288" i="1"/>
  <c r="P2288" i="1" s="1"/>
  <c r="O2289" i="1"/>
  <c r="P2289" i="1" s="1"/>
  <c r="O2290" i="1"/>
  <c r="P2290" i="1" s="1"/>
  <c r="O2291" i="1"/>
  <c r="P2291" i="1" s="1"/>
  <c r="O2292" i="1"/>
  <c r="P2292" i="1" s="1"/>
  <c r="O2293" i="1"/>
  <c r="P2293" i="1" s="1"/>
  <c r="O2294" i="1"/>
  <c r="P2294" i="1" s="1"/>
  <c r="O2295" i="1"/>
  <c r="Q2295" i="1" s="1"/>
  <c r="O2296" i="1"/>
  <c r="P2296" i="1" s="1"/>
  <c r="O2297" i="1"/>
  <c r="P2297" i="1" s="1"/>
  <c r="O2298" i="1"/>
  <c r="P2298" i="1" s="1"/>
  <c r="O2299" i="1"/>
  <c r="P2299" i="1" s="1"/>
  <c r="O2300" i="1"/>
  <c r="P2300" i="1" s="1"/>
  <c r="O2301" i="1"/>
  <c r="P2301" i="1" s="1"/>
  <c r="O2302" i="1"/>
  <c r="P2302" i="1" s="1"/>
  <c r="O2303" i="1"/>
  <c r="P2303" i="1" s="1"/>
  <c r="O2304" i="1"/>
  <c r="P2304" i="1" s="1"/>
  <c r="O2305" i="1"/>
  <c r="P2305" i="1" s="1"/>
  <c r="O2306" i="1"/>
  <c r="P2306" i="1" s="1"/>
  <c r="O2307" i="1"/>
  <c r="O2308" i="1"/>
  <c r="P2308" i="1" s="1"/>
  <c r="O2309" i="1"/>
  <c r="P2309" i="1" s="1"/>
  <c r="O2310" i="1"/>
  <c r="P2310" i="1" s="1"/>
  <c r="O2311" i="1"/>
  <c r="P2311" i="1" s="1"/>
  <c r="O2312" i="1"/>
  <c r="P2312" i="1" s="1"/>
  <c r="O2313" i="1"/>
  <c r="P2313" i="1" s="1"/>
  <c r="O2314" i="1"/>
  <c r="P2314" i="1" s="1"/>
  <c r="O2315" i="1"/>
  <c r="P2315" i="1" s="1"/>
  <c r="O2316" i="1"/>
  <c r="P2316" i="1" s="1"/>
  <c r="O2317" i="1"/>
  <c r="P2317" i="1" s="1"/>
  <c r="O2318" i="1"/>
  <c r="P2318" i="1" s="1"/>
  <c r="O2319" i="1"/>
  <c r="O2320" i="1"/>
  <c r="P2320" i="1" s="1"/>
  <c r="O2321" i="1"/>
  <c r="P2321" i="1" s="1"/>
  <c r="O2322" i="1"/>
  <c r="P2322" i="1" s="1"/>
  <c r="O2323" i="1"/>
  <c r="P2323" i="1" s="1"/>
  <c r="O2324" i="1"/>
  <c r="P2324" i="1" s="1"/>
  <c r="O2325" i="1"/>
  <c r="P2325" i="1" s="1"/>
  <c r="O2326" i="1"/>
  <c r="P2326" i="1" s="1"/>
  <c r="O2327" i="1"/>
  <c r="P2327" i="1" s="1"/>
  <c r="O2328" i="1"/>
  <c r="P2328" i="1" s="1"/>
  <c r="O2329" i="1"/>
  <c r="P2329" i="1" s="1"/>
  <c r="O2330" i="1"/>
  <c r="P2330" i="1" s="1"/>
  <c r="O2331" i="1"/>
  <c r="O2332" i="1"/>
  <c r="P2332" i="1" s="1"/>
  <c r="O2333" i="1"/>
  <c r="P2333" i="1" s="1"/>
  <c r="O2334" i="1"/>
  <c r="P2334" i="1" s="1"/>
  <c r="O2335" i="1"/>
  <c r="O2336" i="1"/>
  <c r="P2336" i="1" s="1"/>
  <c r="O2337" i="1"/>
  <c r="P2337" i="1" s="1"/>
  <c r="O2338" i="1"/>
  <c r="P2338" i="1" s="1"/>
  <c r="O2339" i="1"/>
  <c r="P2339" i="1" s="1"/>
  <c r="O2340" i="1"/>
  <c r="P2340" i="1" s="1"/>
  <c r="O2341" i="1"/>
  <c r="P2341" i="1" s="1"/>
  <c r="O2342" i="1"/>
  <c r="P2342" i="1" s="1"/>
  <c r="O2343" i="1"/>
  <c r="Q2343" i="1" s="1"/>
  <c r="O2344" i="1"/>
  <c r="P2344" i="1" s="1"/>
  <c r="O2345" i="1"/>
  <c r="P2345" i="1" s="1"/>
  <c r="O2346" i="1"/>
  <c r="P2346" i="1" s="1"/>
  <c r="O2347" i="1"/>
  <c r="P2347" i="1" s="1"/>
  <c r="O2348" i="1"/>
  <c r="P2348" i="1" s="1"/>
  <c r="O2349" i="1"/>
  <c r="P2349" i="1" s="1"/>
  <c r="O2350" i="1"/>
  <c r="P2350" i="1" s="1"/>
  <c r="O2351" i="1"/>
  <c r="P2351" i="1" s="1"/>
  <c r="O2352" i="1"/>
  <c r="P2352" i="1" s="1"/>
  <c r="O2353" i="1"/>
  <c r="P2353" i="1" s="1"/>
  <c r="O2354" i="1"/>
  <c r="P2354" i="1" s="1"/>
  <c r="O2355" i="1"/>
  <c r="Q2355" i="1" s="1"/>
  <c r="O2356" i="1"/>
  <c r="P2356" i="1" s="1"/>
  <c r="O2357" i="1"/>
  <c r="P2357" i="1" s="1"/>
  <c r="O2358" i="1"/>
  <c r="P2358" i="1" s="1"/>
  <c r="O2359" i="1"/>
  <c r="P2359" i="1" s="1"/>
  <c r="O2360" i="1"/>
  <c r="P2360" i="1" s="1"/>
  <c r="O2361" i="1"/>
  <c r="P2361" i="1" s="1"/>
  <c r="O2362" i="1"/>
  <c r="P2362" i="1" s="1"/>
  <c r="O2363" i="1"/>
  <c r="P2363" i="1" s="1"/>
  <c r="O2364" i="1"/>
  <c r="P2364" i="1" s="1"/>
  <c r="O2365" i="1"/>
  <c r="P2365" i="1" s="1"/>
  <c r="O2366" i="1"/>
  <c r="P2366" i="1" s="1"/>
  <c r="O2367" i="1"/>
  <c r="Q2367" i="1" s="1"/>
  <c r="O2368" i="1"/>
  <c r="P2368" i="1" s="1"/>
  <c r="O2369" i="1"/>
  <c r="P2369" i="1" s="1"/>
  <c r="O2370" i="1"/>
  <c r="P2370" i="1" s="1"/>
  <c r="O2371" i="1"/>
  <c r="P2371" i="1" s="1"/>
  <c r="O2372" i="1"/>
  <c r="P2372" i="1" s="1"/>
  <c r="O2373" i="1"/>
  <c r="P2373" i="1" s="1"/>
  <c r="O2374" i="1"/>
  <c r="P2374" i="1" s="1"/>
  <c r="O2375" i="1"/>
  <c r="P2375" i="1" s="1"/>
  <c r="O2376" i="1"/>
  <c r="P2376" i="1" s="1"/>
  <c r="O2377" i="1"/>
  <c r="P2377" i="1" s="1"/>
  <c r="O2378" i="1"/>
  <c r="P2378" i="1" s="1"/>
  <c r="O2379" i="1"/>
  <c r="Q2379" i="1" s="1"/>
  <c r="O2380" i="1"/>
  <c r="P2380" i="1" s="1"/>
  <c r="O2381" i="1"/>
  <c r="P2381" i="1" s="1"/>
  <c r="O2382" i="1"/>
  <c r="P2382" i="1" s="1"/>
  <c r="O2383" i="1"/>
  <c r="P2383" i="1" s="1"/>
  <c r="O2384" i="1"/>
  <c r="P2384" i="1" s="1"/>
  <c r="O2385" i="1"/>
  <c r="P2385" i="1" s="1"/>
  <c r="O2386" i="1"/>
  <c r="P2386" i="1" s="1"/>
  <c r="O2387" i="1"/>
  <c r="P2387" i="1" s="1"/>
  <c r="O2388" i="1"/>
  <c r="P2388" i="1" s="1"/>
  <c r="O2389" i="1"/>
  <c r="P2389" i="1" s="1"/>
  <c r="O2390" i="1"/>
  <c r="P2390" i="1" s="1"/>
  <c r="O2391" i="1"/>
  <c r="Q2391" i="1" s="1"/>
  <c r="O2392" i="1"/>
  <c r="P2392" i="1" s="1"/>
  <c r="O2393" i="1"/>
  <c r="P2393" i="1" s="1"/>
  <c r="O2394" i="1"/>
  <c r="P2394" i="1" s="1"/>
  <c r="O2395" i="1"/>
  <c r="P2395" i="1" s="1"/>
  <c r="O2396" i="1"/>
  <c r="P2396" i="1" s="1"/>
  <c r="O2397" i="1"/>
  <c r="Q2397" i="1" s="1"/>
  <c r="O2398" i="1"/>
  <c r="P2398" i="1" s="1"/>
  <c r="O2399" i="1"/>
  <c r="P2399" i="1" s="1"/>
  <c r="O2400" i="1"/>
  <c r="P2400" i="1" s="1"/>
  <c r="O2401" i="1"/>
  <c r="P2401" i="1" s="1"/>
  <c r="O2402" i="1"/>
  <c r="P2402" i="1" s="1"/>
  <c r="O2403" i="1"/>
  <c r="O2404" i="1"/>
  <c r="P2404" i="1" s="1"/>
  <c r="O2405" i="1"/>
  <c r="P2405" i="1" s="1"/>
  <c r="O2406" i="1"/>
  <c r="P2406" i="1" s="1"/>
  <c r="O2407" i="1"/>
  <c r="Q2407" i="1" s="1"/>
  <c r="O2408" i="1"/>
  <c r="P2408" i="1" s="1"/>
  <c r="O2409" i="1"/>
  <c r="P2409" i="1" s="1"/>
  <c r="O2410" i="1"/>
  <c r="P2410" i="1" s="1"/>
  <c r="O2411" i="1"/>
  <c r="P2411" i="1" s="1"/>
  <c r="O2412" i="1"/>
  <c r="P2412" i="1" s="1"/>
  <c r="O2413" i="1"/>
  <c r="P2413" i="1" s="1"/>
  <c r="O2414" i="1"/>
  <c r="P2414" i="1" s="1"/>
  <c r="O2415" i="1"/>
  <c r="Q2415" i="1" s="1"/>
  <c r="O2416" i="1"/>
  <c r="P2416" i="1" s="1"/>
  <c r="O2417" i="1"/>
  <c r="P2417" i="1" s="1"/>
  <c r="O2418" i="1"/>
  <c r="P2418" i="1" s="1"/>
  <c r="O2419" i="1"/>
  <c r="P2419" i="1" s="1"/>
  <c r="O2420" i="1"/>
  <c r="P2420" i="1" s="1"/>
  <c r="O2421" i="1"/>
  <c r="P2421" i="1" s="1"/>
  <c r="O2422" i="1"/>
  <c r="P2422" i="1" s="1"/>
  <c r="O2423" i="1"/>
  <c r="P2423" i="1" s="1"/>
  <c r="O2424" i="1"/>
  <c r="P2424" i="1" s="1"/>
  <c r="O2425" i="1"/>
  <c r="P2425" i="1" s="1"/>
  <c r="O2426" i="1"/>
  <c r="P2426" i="1" s="1"/>
  <c r="O2427" i="1"/>
  <c r="Q2427" i="1" s="1"/>
  <c r="O2428" i="1"/>
  <c r="P2428" i="1" s="1"/>
  <c r="O2429" i="1"/>
  <c r="P2429" i="1" s="1"/>
  <c r="O2430" i="1"/>
  <c r="P2430" i="1" s="1"/>
  <c r="O2431" i="1"/>
  <c r="Q2431" i="1" s="1"/>
  <c r="O2432" i="1"/>
  <c r="P2432" i="1" s="1"/>
  <c r="O2433" i="1"/>
  <c r="P2433" i="1" s="1"/>
  <c r="O2434" i="1"/>
  <c r="P2434" i="1" s="1"/>
  <c r="O2435" i="1"/>
  <c r="P2435" i="1" s="1"/>
  <c r="O2436" i="1"/>
  <c r="P2436" i="1" s="1"/>
  <c r="O2437" i="1"/>
  <c r="P2437" i="1" s="1"/>
  <c r="O2438" i="1"/>
  <c r="P2438" i="1" s="1"/>
  <c r="O2439" i="1"/>
  <c r="O2440" i="1"/>
  <c r="P2440" i="1" s="1"/>
  <c r="O2441" i="1"/>
  <c r="P2441" i="1" s="1"/>
  <c r="O2442" i="1"/>
  <c r="P2442" i="1" s="1"/>
  <c r="O2443" i="1"/>
  <c r="O2444" i="1"/>
  <c r="P2444" i="1" s="1"/>
  <c r="O2445" i="1"/>
  <c r="P2445" i="1" s="1"/>
  <c r="O2446" i="1"/>
  <c r="P2446" i="1" s="1"/>
  <c r="O2447" i="1"/>
  <c r="P2447" i="1" s="1"/>
  <c r="O2448" i="1"/>
  <c r="P2448" i="1" s="1"/>
  <c r="O2449" i="1"/>
  <c r="P2449" i="1" s="1"/>
  <c r="O2450" i="1"/>
  <c r="P2450" i="1" s="1"/>
  <c r="O2451" i="1"/>
  <c r="Q2451" i="1" s="1"/>
  <c r="O2452" i="1"/>
  <c r="P2452" i="1" s="1"/>
  <c r="O2453" i="1"/>
  <c r="P2453" i="1" s="1"/>
  <c r="O2454" i="1"/>
  <c r="P2454" i="1" s="1"/>
  <c r="O2455" i="1"/>
  <c r="P2455" i="1" s="1"/>
  <c r="O2456" i="1"/>
  <c r="P2456" i="1" s="1"/>
  <c r="O2457" i="1"/>
  <c r="P2457" i="1" s="1"/>
  <c r="O2458" i="1"/>
  <c r="P2458" i="1" s="1"/>
  <c r="O2459" i="1"/>
  <c r="P2459" i="1" s="1"/>
  <c r="O2460" i="1"/>
  <c r="P2460" i="1" s="1"/>
  <c r="O2461" i="1"/>
  <c r="P2461" i="1" s="1"/>
  <c r="O2462" i="1"/>
  <c r="P2462" i="1" s="1"/>
  <c r="O2463" i="1"/>
  <c r="Q2463" i="1" s="1"/>
  <c r="O2464" i="1"/>
  <c r="P2464" i="1" s="1"/>
  <c r="O2465" i="1"/>
  <c r="P2465" i="1" s="1"/>
  <c r="O2466" i="1"/>
  <c r="P2466" i="1" s="1"/>
  <c r="O2467" i="1"/>
  <c r="Q2467" i="1" s="1"/>
  <c r="O2468" i="1"/>
  <c r="P2468" i="1" s="1"/>
  <c r="O2469" i="1"/>
  <c r="P2469" i="1" s="1"/>
  <c r="O2470" i="1"/>
  <c r="P2470" i="1" s="1"/>
  <c r="O2471" i="1"/>
  <c r="P2471" i="1" s="1"/>
  <c r="O2472" i="1"/>
  <c r="P2472" i="1" s="1"/>
  <c r="O2473" i="1"/>
  <c r="P2473" i="1" s="1"/>
  <c r="O2474" i="1"/>
  <c r="P2474" i="1" s="1"/>
  <c r="O2475" i="1"/>
  <c r="Q2475" i="1" s="1"/>
  <c r="O2476" i="1"/>
  <c r="P2476" i="1" s="1"/>
  <c r="O2477" i="1"/>
  <c r="P2477" i="1" s="1"/>
  <c r="O2478" i="1"/>
  <c r="P2478" i="1" s="1"/>
  <c r="O2479" i="1"/>
  <c r="Q2479" i="1" s="1"/>
  <c r="O2480" i="1"/>
  <c r="P2480" i="1" s="1"/>
  <c r="O2481" i="1"/>
  <c r="P2481" i="1" s="1"/>
  <c r="O2482" i="1"/>
  <c r="P2482" i="1" s="1"/>
  <c r="O2483" i="1"/>
  <c r="P2483" i="1" s="1"/>
  <c r="O2484" i="1"/>
  <c r="P2484" i="1" s="1"/>
  <c r="O2485" i="1"/>
  <c r="P2485" i="1" s="1"/>
  <c r="O2486" i="1"/>
  <c r="P2486" i="1" s="1"/>
  <c r="O2487" i="1"/>
  <c r="Q2487" i="1" s="1"/>
  <c r="O2488" i="1"/>
  <c r="P2488" i="1" s="1"/>
  <c r="O2489" i="1"/>
  <c r="P2489" i="1" s="1"/>
  <c r="O2490" i="1"/>
  <c r="P2490" i="1" s="1"/>
  <c r="O2491" i="1"/>
  <c r="Q2491" i="1" s="1"/>
  <c r="O2492" i="1"/>
  <c r="P2492" i="1" s="1"/>
  <c r="O2493" i="1"/>
  <c r="P2493" i="1" s="1"/>
  <c r="O2494" i="1"/>
  <c r="P2494" i="1" s="1"/>
  <c r="O2495" i="1"/>
  <c r="P2495" i="1" s="1"/>
  <c r="O2496" i="1"/>
  <c r="P2496" i="1" s="1"/>
  <c r="O2497" i="1"/>
  <c r="P2497" i="1" s="1"/>
  <c r="O2498" i="1"/>
  <c r="P2498" i="1" s="1"/>
  <c r="O2499" i="1"/>
  <c r="Q2499" i="1" s="1"/>
  <c r="O2500" i="1"/>
  <c r="P2500" i="1" s="1"/>
  <c r="O2501" i="1"/>
  <c r="P2501" i="1" s="1"/>
  <c r="O2502" i="1"/>
  <c r="P2502" i="1" s="1"/>
  <c r="O2503" i="1"/>
  <c r="P2503" i="1" s="1"/>
  <c r="O2504" i="1"/>
  <c r="P2504" i="1" s="1"/>
  <c r="O2505" i="1"/>
  <c r="P2505" i="1" s="1"/>
  <c r="O2506" i="1"/>
  <c r="P2506" i="1" s="1"/>
  <c r="O2507" i="1"/>
  <c r="P2507" i="1" s="1"/>
  <c r="O2508" i="1"/>
  <c r="P2508" i="1" s="1"/>
  <c r="O2509" i="1"/>
  <c r="P2509" i="1" s="1"/>
  <c r="O2510" i="1"/>
  <c r="P2510" i="1" s="1"/>
  <c r="O2511" i="1"/>
  <c r="Q2511" i="1" s="1"/>
  <c r="O2512" i="1"/>
  <c r="P2512" i="1" s="1"/>
  <c r="O2513" i="1"/>
  <c r="P2513" i="1" s="1"/>
  <c r="O2514" i="1"/>
  <c r="P2514" i="1" s="1"/>
  <c r="P2155"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5" i="1"/>
  <c r="Q2286" i="1"/>
  <c r="Q2287" i="1"/>
  <c r="Q2288" i="1"/>
  <c r="Q2289" i="1"/>
  <c r="Q2290" i="1"/>
  <c r="Q2291" i="1"/>
  <c r="Q2292" i="1"/>
  <c r="Q2297" i="1"/>
  <c r="Q2298"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1" i="1"/>
  <c r="Q2332" i="1"/>
  <c r="Q2333" i="1"/>
  <c r="Q2334" i="1"/>
  <c r="Q2335" i="1"/>
  <c r="Q2336" i="1"/>
  <c r="Q2337" i="1"/>
  <c r="Q2341" i="1"/>
  <c r="Q2400" i="1"/>
  <c r="Q2401" i="1"/>
  <c r="Q2402" i="1"/>
  <c r="Q2403" i="1"/>
  <c r="Q2404" i="1"/>
  <c r="Q2405" i="1"/>
  <c r="Q2436" i="1"/>
  <c r="Q2437" i="1"/>
  <c r="Q2438" i="1"/>
  <c r="Q2439" i="1"/>
  <c r="Q2440" i="1"/>
  <c r="Q2441" i="1"/>
  <c r="Q2442" i="1"/>
  <c r="Q2443" i="1"/>
  <c r="Q2444" i="1"/>
  <c r="Q2445" i="1"/>
  <c r="Q2446" i="1"/>
  <c r="Q2495" i="1"/>
  <c r="Q2506" i="1"/>
  <c r="Q2507" i="1"/>
  <c r="Q2508" i="1"/>
  <c r="Q2509" i="1"/>
  <c r="Q2514" i="1"/>
  <c r="U2153" i="1"/>
  <c r="V2153" i="1" s="1"/>
  <c r="U2154" i="1"/>
  <c r="V2154" i="1" s="1"/>
  <c r="U2156" i="1"/>
  <c r="V2156" i="1" s="1"/>
  <c r="U2158" i="1"/>
  <c r="V2158" i="1" s="1"/>
  <c r="U2160" i="1"/>
  <c r="V2160" i="1" s="1"/>
  <c r="U2161" i="1"/>
  <c r="V2161" i="1" s="1"/>
  <c r="U2163" i="1"/>
  <c r="V2163" i="1" s="1"/>
  <c r="U2164" i="1"/>
  <c r="V2164" i="1" s="1"/>
  <c r="U2165" i="1"/>
  <c r="V2165" i="1" s="1"/>
  <c r="U2166" i="1"/>
  <c r="V2166" i="1" s="1"/>
  <c r="U2168" i="1"/>
  <c r="U2169" i="1"/>
  <c r="V2169" i="1" s="1"/>
  <c r="U2171" i="1"/>
  <c r="V2171" i="1" s="1"/>
  <c r="U2172" i="1"/>
  <c r="V2172" i="1" s="1"/>
  <c r="U2173" i="1"/>
  <c r="V2173" i="1" s="1"/>
  <c r="U2175" i="1"/>
  <c r="V2175" i="1" s="1"/>
  <c r="U2176" i="1"/>
  <c r="V2176" i="1" s="1"/>
  <c r="U2178" i="1"/>
  <c r="V2178" i="1" s="1"/>
  <c r="U2179" i="1"/>
  <c r="V2179" i="1" s="1"/>
  <c r="U2180" i="1"/>
  <c r="U2181" i="1"/>
  <c r="V2181" i="1" s="1"/>
  <c r="U2182" i="1"/>
  <c r="U2184" i="1"/>
  <c r="V2184" i="1" s="1"/>
  <c r="U2185" i="1"/>
  <c r="V2185" i="1" s="1"/>
  <c r="U2186" i="1"/>
  <c r="V2186" i="1" s="1"/>
  <c r="U2187" i="1"/>
  <c r="V2187" i="1" s="1"/>
  <c r="U2189" i="1"/>
  <c r="V2189" i="1" s="1"/>
  <c r="U2190" i="1"/>
  <c r="V2190" i="1" s="1"/>
  <c r="U2191" i="1"/>
  <c r="V2191" i="1" s="1"/>
  <c r="U2193" i="1"/>
  <c r="V2193" i="1" s="1"/>
  <c r="U2194" i="1"/>
  <c r="V2194" i="1" s="1"/>
  <c r="U2196" i="1"/>
  <c r="V2196" i="1" s="1"/>
  <c r="U2197" i="1"/>
  <c r="V2197" i="1" s="1"/>
  <c r="U2199" i="1"/>
  <c r="V2199" i="1" s="1"/>
  <c r="U2201" i="1"/>
  <c r="V2201" i="1" s="1"/>
  <c r="U2202" i="1"/>
  <c r="V2202" i="1" s="1"/>
  <c r="U2204" i="1"/>
  <c r="U2206" i="1"/>
  <c r="U2207" i="1"/>
  <c r="V2207" i="1" s="1"/>
  <c r="U2208" i="1"/>
  <c r="V2208" i="1" s="1"/>
  <c r="U2209" i="1"/>
  <c r="V2209" i="1" s="1"/>
  <c r="U2210" i="1"/>
  <c r="V2210" i="1" s="1"/>
  <c r="U2211" i="1"/>
  <c r="V2211" i="1" s="1"/>
  <c r="U2213" i="1"/>
  <c r="V2213" i="1" s="1"/>
  <c r="U2214" i="1"/>
  <c r="V2214" i="1" s="1"/>
  <c r="U2216" i="1"/>
  <c r="V2216" i="1" s="1"/>
  <c r="U2217" i="1"/>
  <c r="V2217" i="1" s="1"/>
  <c r="U2218" i="1"/>
  <c r="V2218" i="1" s="1"/>
  <c r="U2219" i="1"/>
  <c r="V2219" i="1" s="1"/>
  <c r="U2220" i="1"/>
  <c r="V2220" i="1" s="1"/>
  <c r="U2221" i="1"/>
  <c r="V2221" i="1" s="1"/>
  <c r="U2224" i="1"/>
  <c r="V2224" i="1" s="1"/>
  <c r="U2225" i="1"/>
  <c r="V2225" i="1" s="1"/>
  <c r="U2226" i="1"/>
  <c r="V2226" i="1" s="1"/>
  <c r="U2227" i="1"/>
  <c r="V2227" i="1" s="1"/>
  <c r="U2228" i="1"/>
  <c r="V2228" i="1" s="1"/>
  <c r="U2232" i="1"/>
  <c r="V2232" i="1" s="1"/>
  <c r="U2233" i="1"/>
  <c r="V2233" i="1" s="1"/>
  <c r="U2236" i="1"/>
  <c r="V2236" i="1" s="1"/>
  <c r="U2237" i="1"/>
  <c r="V2237" i="1" s="1"/>
  <c r="U2238" i="1"/>
  <c r="V2238" i="1" s="1"/>
  <c r="U2239" i="1"/>
  <c r="V2239" i="1" s="1"/>
  <c r="U2240" i="1"/>
  <c r="V2240" i="1" s="1"/>
  <c r="U2241" i="1"/>
  <c r="V2241" i="1" s="1"/>
  <c r="U2244" i="1"/>
  <c r="V2244" i="1" s="1"/>
  <c r="U2245" i="1"/>
  <c r="V2245" i="1" s="1"/>
  <c r="U2246" i="1"/>
  <c r="U2247" i="1"/>
  <c r="V2247" i="1" s="1"/>
  <c r="U2250" i="1"/>
  <c r="V2250" i="1" s="1"/>
  <c r="U2252" i="1"/>
  <c r="U2253" i="1"/>
  <c r="V2253" i="1" s="1"/>
  <c r="U2255" i="1"/>
  <c r="V2255" i="1" s="1"/>
  <c r="U2256" i="1"/>
  <c r="V2256" i="1" s="1"/>
  <c r="U2257" i="1"/>
  <c r="V2257" i="1" s="1"/>
  <c r="U2258" i="1"/>
  <c r="V2258" i="1" s="1"/>
  <c r="U2259" i="1"/>
  <c r="V2259" i="1" s="1"/>
  <c r="U2260" i="1"/>
  <c r="V2260" i="1" s="1"/>
  <c r="U2261" i="1"/>
  <c r="V2261" i="1" s="1"/>
  <c r="U2262" i="1"/>
  <c r="V2262" i="1" s="1"/>
  <c r="U2265" i="1"/>
  <c r="V2265" i="1" s="1"/>
  <c r="U2267" i="1"/>
  <c r="V2267" i="1" s="1"/>
  <c r="U2268" i="1"/>
  <c r="V2268" i="1" s="1"/>
  <c r="U2269" i="1"/>
  <c r="V2269" i="1" s="1"/>
  <c r="U2270" i="1"/>
  <c r="V2270" i="1" s="1"/>
  <c r="U2271" i="1"/>
  <c r="V2271" i="1" s="1"/>
  <c r="U2273" i="1"/>
  <c r="V2273" i="1" s="1"/>
  <c r="U2274" i="1"/>
  <c r="V2274" i="1" s="1"/>
  <c r="U2275" i="1"/>
  <c r="V2275" i="1" s="1"/>
  <c r="U2276" i="1"/>
  <c r="V2276" i="1" s="1"/>
  <c r="U2280" i="1"/>
  <c r="V2280" i="1" s="1"/>
  <c r="U2281" i="1"/>
  <c r="V2281" i="1" s="1"/>
  <c r="U2282" i="1"/>
  <c r="V2282" i="1" s="1"/>
  <c r="U2283" i="1"/>
  <c r="V2283" i="1" s="1"/>
  <c r="U2285" i="1"/>
  <c r="V2285" i="1" s="1"/>
  <c r="U2286" i="1"/>
  <c r="V2286" i="1" s="1"/>
  <c r="U2287" i="1"/>
  <c r="U2289" i="1"/>
  <c r="V2289" i="1" s="1"/>
  <c r="U2292" i="1"/>
  <c r="V2292" i="1" s="1"/>
  <c r="U2293" i="1"/>
  <c r="V2293" i="1" s="1"/>
  <c r="U2294" i="1"/>
  <c r="V2294" i="1" s="1"/>
  <c r="U2296" i="1"/>
  <c r="V2296" i="1" s="1"/>
  <c r="U2297" i="1"/>
  <c r="V2297" i="1" s="1"/>
  <c r="U2298" i="1"/>
  <c r="V2298" i="1" s="1"/>
  <c r="U2300" i="1"/>
  <c r="V2300" i="1" s="1"/>
  <c r="U2301" i="1"/>
  <c r="V2301" i="1" s="1"/>
  <c r="U2302" i="1"/>
  <c r="V2302" i="1" s="1"/>
  <c r="U2303" i="1"/>
  <c r="V2303" i="1" s="1"/>
  <c r="U2304" i="1"/>
  <c r="V2304" i="1" s="1"/>
  <c r="U2305" i="1"/>
  <c r="V2305" i="1" s="1"/>
  <c r="U2309" i="1"/>
  <c r="V2309" i="1" s="1"/>
  <c r="U2310" i="1"/>
  <c r="V2310" i="1" s="1"/>
  <c r="U2312" i="1"/>
  <c r="V2312" i="1" s="1"/>
  <c r="U2315" i="1"/>
  <c r="U2316" i="1"/>
  <c r="V2316" i="1" s="1"/>
  <c r="U2317" i="1"/>
  <c r="V2317" i="1" s="1"/>
  <c r="U2318" i="1"/>
  <c r="V2318" i="1" s="1"/>
  <c r="U2319" i="1"/>
  <c r="V2319" i="1" s="1"/>
  <c r="U2321" i="1"/>
  <c r="V2321" i="1" s="1"/>
  <c r="U2322" i="1"/>
  <c r="V2322" i="1" s="1"/>
  <c r="U2323" i="1"/>
  <c r="U2324" i="1"/>
  <c r="V2324" i="1" s="1"/>
  <c r="U2325" i="1"/>
  <c r="V2325" i="1" s="1"/>
  <c r="U2328" i="1"/>
  <c r="V2328" i="1" s="1"/>
  <c r="U2329" i="1"/>
  <c r="V2329" i="1" s="1"/>
  <c r="U2330" i="1"/>
  <c r="V2330" i="1" s="1"/>
  <c r="U2331" i="1"/>
  <c r="V2331" i="1" s="1"/>
  <c r="U2333" i="1"/>
  <c r="V2333" i="1" s="1"/>
  <c r="U2334" i="1"/>
  <c r="V2334" i="1" s="1"/>
  <c r="U2335" i="1"/>
  <c r="V2335" i="1" s="1"/>
  <c r="U2338" i="1"/>
  <c r="V2338" i="1" s="1"/>
  <c r="U2339" i="1"/>
  <c r="V2339" i="1" s="1"/>
  <c r="U2340" i="1"/>
  <c r="V2340" i="1" s="1"/>
  <c r="U2341" i="1"/>
  <c r="V2341" i="1" s="1"/>
  <c r="U2343" i="1"/>
  <c r="V2343" i="1" s="1"/>
  <c r="U2344" i="1"/>
  <c r="V2344" i="1" s="1"/>
  <c r="U2346" i="1"/>
  <c r="V2346" i="1" s="1"/>
  <c r="U2348" i="1"/>
  <c r="U2350" i="1"/>
  <c r="V2350" i="1" s="1"/>
  <c r="U2352" i="1"/>
  <c r="V2352" i="1" s="1"/>
  <c r="U2353" i="1"/>
  <c r="V2353" i="1" s="1"/>
  <c r="U2354" i="1"/>
  <c r="U2355" i="1"/>
  <c r="V2355" i="1" s="1"/>
  <c r="U2356" i="1"/>
  <c r="V2356" i="1" s="1"/>
  <c r="U2357" i="1"/>
  <c r="V2357" i="1" s="1"/>
  <c r="U2358" i="1"/>
  <c r="V2358" i="1" s="1"/>
  <c r="U2361" i="1"/>
  <c r="V2361" i="1" s="1"/>
  <c r="U2362" i="1"/>
  <c r="U2363" i="1"/>
  <c r="V2363" i="1" s="1"/>
  <c r="U2364" i="1"/>
  <c r="V2364" i="1" s="1"/>
  <c r="U2365" i="1"/>
  <c r="V2365" i="1" s="1"/>
  <c r="U2370" i="1"/>
  <c r="V2370" i="1" s="1"/>
  <c r="U2371" i="1"/>
  <c r="U2373" i="1"/>
  <c r="V2373" i="1" s="1"/>
  <c r="U2374" i="1"/>
  <c r="V2374" i="1" s="1"/>
  <c r="U2376" i="1"/>
  <c r="V2376" i="1" s="1"/>
  <c r="U2377" i="1"/>
  <c r="V2377" i="1" s="1"/>
  <c r="U2378" i="1"/>
  <c r="V2378" i="1" s="1"/>
  <c r="U2382" i="1"/>
  <c r="V2382" i="1" s="1"/>
  <c r="U2383" i="1"/>
  <c r="V2383" i="1" s="1"/>
  <c r="U2384" i="1"/>
  <c r="V2384" i="1" s="1"/>
  <c r="U2385" i="1"/>
  <c r="V2385" i="1" s="1"/>
  <c r="U2387" i="1"/>
  <c r="V2387" i="1" s="1"/>
  <c r="U2388" i="1"/>
  <c r="V2388" i="1" s="1"/>
  <c r="U2389" i="1"/>
  <c r="V2389" i="1" s="1"/>
  <c r="U2390" i="1"/>
  <c r="V2390" i="1" s="1"/>
  <c r="U2391" i="1"/>
  <c r="V2391" i="1" s="1"/>
  <c r="U2392" i="1"/>
  <c r="V2392" i="1" s="1"/>
  <c r="U2394" i="1"/>
  <c r="V2394" i="1" s="1"/>
  <c r="U2396" i="1"/>
  <c r="V2396" i="1" s="1"/>
  <c r="U2397" i="1"/>
  <c r="V2397" i="1" s="1"/>
  <c r="U2398" i="1"/>
  <c r="V2398" i="1" s="1"/>
  <c r="U2399" i="1"/>
  <c r="V2399" i="1" s="1"/>
  <c r="U2400" i="1"/>
  <c r="V2400" i="1" s="1"/>
  <c r="U2401" i="1"/>
  <c r="V2401" i="1" s="1"/>
  <c r="U2402" i="1"/>
  <c r="V2402" i="1" s="1"/>
  <c r="U2403" i="1"/>
  <c r="V2403" i="1" s="1"/>
  <c r="U2404" i="1"/>
  <c r="V2404" i="1" s="1"/>
  <c r="U2405" i="1"/>
  <c r="U2406" i="1"/>
  <c r="V2406" i="1" s="1"/>
  <c r="U2409" i="1"/>
  <c r="V2409" i="1" s="1"/>
  <c r="U2411" i="1"/>
  <c r="V2411" i="1" s="1"/>
  <c r="U2412" i="1"/>
  <c r="V2412" i="1" s="1"/>
  <c r="U2413" i="1"/>
  <c r="V2413" i="1" s="1"/>
  <c r="U2415" i="1"/>
  <c r="V2415" i="1" s="1"/>
  <c r="U2416" i="1"/>
  <c r="V2416" i="1" s="1"/>
  <c r="U2417" i="1"/>
  <c r="V2417" i="1" s="1"/>
  <c r="U2418" i="1"/>
  <c r="V2418" i="1" s="1"/>
  <c r="U2419" i="1"/>
  <c r="V2419" i="1" s="1"/>
  <c r="U2420" i="1"/>
  <c r="V2420" i="1" s="1"/>
  <c r="U2421" i="1"/>
  <c r="V2421" i="1" s="1"/>
  <c r="U2422" i="1"/>
  <c r="V2422" i="1" s="1"/>
  <c r="U2423" i="1"/>
  <c r="V2423" i="1" s="1"/>
  <c r="U2424" i="1"/>
  <c r="V2424" i="1" s="1"/>
  <c r="U2425" i="1"/>
  <c r="V2425" i="1" s="1"/>
  <c r="U2427" i="1"/>
  <c r="V2427" i="1" s="1"/>
  <c r="U2429" i="1"/>
  <c r="V2429" i="1" s="1"/>
  <c r="U2430" i="1"/>
  <c r="V2430" i="1" s="1"/>
  <c r="U2431" i="1"/>
  <c r="V2431" i="1" s="1"/>
  <c r="U2432" i="1"/>
  <c r="V2432" i="1" s="1"/>
  <c r="U2434" i="1"/>
  <c r="V2434" i="1" s="1"/>
  <c r="U2436" i="1"/>
  <c r="V2436" i="1" s="1"/>
  <c r="U2437" i="1"/>
  <c r="V2437" i="1" s="1"/>
  <c r="U2439" i="1"/>
  <c r="V2439" i="1" s="1"/>
  <c r="U2440" i="1"/>
  <c r="V2440" i="1" s="1"/>
  <c r="U2441" i="1"/>
  <c r="V2441" i="1" s="1"/>
  <c r="U2442" i="1"/>
  <c r="V2442" i="1" s="1"/>
  <c r="U2444" i="1"/>
  <c r="V2444" i="1" s="1"/>
  <c r="U2445" i="1"/>
  <c r="V2445" i="1" s="1"/>
  <c r="U2446" i="1"/>
  <c r="V2446" i="1" s="1"/>
  <c r="U2447" i="1"/>
  <c r="V2447" i="1" s="1"/>
  <c r="U2448" i="1"/>
  <c r="V2448" i="1" s="1"/>
  <c r="U2449" i="1"/>
  <c r="V2449" i="1" s="1"/>
  <c r="U2450" i="1"/>
  <c r="V2450" i="1" s="1"/>
  <c r="U2451" i="1"/>
  <c r="V2451" i="1" s="1"/>
  <c r="U2452" i="1"/>
  <c r="V2452" i="1" s="1"/>
  <c r="U2456" i="1"/>
  <c r="U2459" i="1"/>
  <c r="V2459" i="1" s="1"/>
  <c r="U2460" i="1"/>
  <c r="V2460" i="1" s="1"/>
  <c r="U2461" i="1"/>
  <c r="V2461" i="1" s="1"/>
  <c r="U2462" i="1"/>
  <c r="V2462" i="1" s="1"/>
  <c r="U2463" i="1"/>
  <c r="V2463" i="1" s="1"/>
  <c r="U2465" i="1"/>
  <c r="V2465" i="1" s="1"/>
  <c r="U2466" i="1"/>
  <c r="V2466" i="1" s="1"/>
  <c r="U2468" i="1"/>
  <c r="V2468" i="1" s="1"/>
  <c r="U2473" i="1"/>
  <c r="V2473" i="1" s="1"/>
  <c r="U2474" i="1"/>
  <c r="V2474" i="1" s="1"/>
  <c r="U2475" i="1"/>
  <c r="V2475" i="1" s="1"/>
  <c r="U2476" i="1"/>
  <c r="V2476" i="1" s="1"/>
  <c r="U2478" i="1"/>
  <c r="V2478" i="1" s="1"/>
  <c r="U2481" i="1"/>
  <c r="V2481" i="1" s="1"/>
  <c r="U2485" i="1"/>
  <c r="V2485" i="1" s="1"/>
  <c r="U2487" i="1"/>
  <c r="V2487" i="1" s="1"/>
  <c r="U2488" i="1"/>
  <c r="U2489" i="1"/>
  <c r="V2489" i="1" s="1"/>
  <c r="U2490" i="1"/>
  <c r="V2490" i="1" s="1"/>
  <c r="U2493" i="1"/>
  <c r="V2493" i="1" s="1"/>
  <c r="U2495" i="1"/>
  <c r="V2495" i="1" s="1"/>
  <c r="U2496" i="1"/>
  <c r="V2496" i="1" s="1"/>
  <c r="U2497" i="1"/>
  <c r="V2497" i="1" s="1"/>
  <c r="U2498" i="1"/>
  <c r="V2498" i="1" s="1"/>
  <c r="U2499" i="1"/>
  <c r="V2499" i="1" s="1"/>
  <c r="U2500" i="1"/>
  <c r="V2500" i="1" s="1"/>
  <c r="U2501" i="1"/>
  <c r="V2501" i="1" s="1"/>
  <c r="U2502" i="1"/>
  <c r="V2502" i="1" s="1"/>
  <c r="U2505" i="1"/>
  <c r="V2505" i="1" s="1"/>
  <c r="U2506" i="1"/>
  <c r="V2506" i="1" s="1"/>
  <c r="U2507" i="1"/>
  <c r="V2507" i="1" s="1"/>
  <c r="U2508" i="1"/>
  <c r="V2508" i="1" s="1"/>
  <c r="U2509" i="1"/>
  <c r="V2509" i="1" s="1"/>
  <c r="U2511" i="1"/>
  <c r="V2511" i="1" s="1"/>
  <c r="U2513" i="1"/>
  <c r="V2513" i="1" s="1"/>
  <c r="AD2153" i="1"/>
  <c r="AD2154" i="1"/>
  <c r="AD2155" i="1"/>
  <c r="AD2156" i="1"/>
  <c r="AD2157" i="1"/>
  <c r="AD2158" i="1"/>
  <c r="AD2159" i="1"/>
  <c r="AD2160" i="1"/>
  <c r="AD2161" i="1"/>
  <c r="AD2162" i="1"/>
  <c r="AD2163" i="1"/>
  <c r="AD2164" i="1"/>
  <c r="AD2165" i="1"/>
  <c r="AD2166" i="1"/>
  <c r="AD2167" i="1"/>
  <c r="AD2168" i="1"/>
  <c r="AD2169" i="1"/>
  <c r="AD2170" i="1"/>
  <c r="AD2171" i="1"/>
  <c r="AD2172" i="1"/>
  <c r="AD2173" i="1"/>
  <c r="AD2174" i="1"/>
  <c r="AD2175" i="1"/>
  <c r="AD2176" i="1"/>
  <c r="AD2177" i="1"/>
  <c r="AD2178" i="1"/>
  <c r="AD2179" i="1"/>
  <c r="AD2180" i="1"/>
  <c r="AD2181" i="1"/>
  <c r="AD2182" i="1"/>
  <c r="AD2183" i="1"/>
  <c r="AD2184" i="1"/>
  <c r="AD2185" i="1"/>
  <c r="AD2186" i="1"/>
  <c r="AD2187" i="1"/>
  <c r="AD2188" i="1"/>
  <c r="AD2189" i="1"/>
  <c r="AD2190" i="1"/>
  <c r="AD2191" i="1"/>
  <c r="AD2192" i="1"/>
  <c r="AD2193" i="1"/>
  <c r="AD2194" i="1"/>
  <c r="AD2195" i="1"/>
  <c r="AD2196" i="1"/>
  <c r="AD2197" i="1"/>
  <c r="AD2198" i="1"/>
  <c r="AD2199" i="1"/>
  <c r="AD2200" i="1"/>
  <c r="AD2201" i="1"/>
  <c r="AD2202" i="1"/>
  <c r="AD2203" i="1"/>
  <c r="AD2204" i="1"/>
  <c r="AD2205" i="1"/>
  <c r="AD2206" i="1"/>
  <c r="AD2207" i="1"/>
  <c r="AD2208" i="1"/>
  <c r="AD2209" i="1"/>
  <c r="AD2210" i="1"/>
  <c r="AD2211" i="1"/>
  <c r="AD2212" i="1"/>
  <c r="AD2213" i="1"/>
  <c r="AD2214" i="1"/>
  <c r="AD2215" i="1"/>
  <c r="AD2216" i="1"/>
  <c r="AD2217" i="1"/>
  <c r="AD2218" i="1"/>
  <c r="AD2219" i="1"/>
  <c r="AD2220" i="1"/>
  <c r="AD2221" i="1"/>
  <c r="AD2222" i="1"/>
  <c r="AD2223" i="1"/>
  <c r="AD2224" i="1"/>
  <c r="AD2225" i="1"/>
  <c r="AD2226" i="1"/>
  <c r="AD2227" i="1"/>
  <c r="AD2228" i="1"/>
  <c r="AD2229" i="1"/>
  <c r="AD2230" i="1"/>
  <c r="AD2231" i="1"/>
  <c r="AD2232" i="1"/>
  <c r="AD2233" i="1"/>
  <c r="AD2234" i="1"/>
  <c r="AD2235" i="1"/>
  <c r="AD2236" i="1"/>
  <c r="AD2237" i="1"/>
  <c r="AD2238" i="1"/>
  <c r="AD2239" i="1"/>
  <c r="AD2240" i="1"/>
  <c r="AD2241" i="1"/>
  <c r="AD2242" i="1"/>
  <c r="AD2243" i="1"/>
  <c r="AD2244" i="1"/>
  <c r="AD2245" i="1"/>
  <c r="AD2246" i="1"/>
  <c r="AD2247" i="1"/>
  <c r="AD2248" i="1"/>
  <c r="AD2249" i="1"/>
  <c r="AD2250" i="1"/>
  <c r="AD2251" i="1"/>
  <c r="AD2252" i="1"/>
  <c r="AD2253" i="1"/>
  <c r="AD2254" i="1"/>
  <c r="AD2255" i="1"/>
  <c r="AD2256" i="1"/>
  <c r="AD2257" i="1"/>
  <c r="AD2258" i="1"/>
  <c r="AD2259" i="1"/>
  <c r="AD2260" i="1"/>
  <c r="AD2261" i="1"/>
  <c r="AD2262" i="1"/>
  <c r="AD2263" i="1"/>
  <c r="AD2264" i="1"/>
  <c r="AD2265" i="1"/>
  <c r="AD2266" i="1"/>
  <c r="AD2267" i="1"/>
  <c r="AD2268" i="1"/>
  <c r="AD2269" i="1"/>
  <c r="AD2270" i="1"/>
  <c r="AD2271" i="1"/>
  <c r="AD2272" i="1"/>
  <c r="AD2273" i="1"/>
  <c r="AD2274" i="1"/>
  <c r="AD2275" i="1"/>
  <c r="AD2276" i="1"/>
  <c r="AD2277" i="1"/>
  <c r="AD2278" i="1"/>
  <c r="AD2279" i="1"/>
  <c r="AD2280" i="1"/>
  <c r="AD2281" i="1"/>
  <c r="AD2282" i="1"/>
  <c r="AD2283" i="1"/>
  <c r="AD2284" i="1"/>
  <c r="AD2285" i="1"/>
  <c r="AD2286" i="1"/>
  <c r="AD2287" i="1"/>
  <c r="AD2288" i="1"/>
  <c r="AD2289" i="1"/>
  <c r="AD2290" i="1"/>
  <c r="AD2291" i="1"/>
  <c r="AD2292" i="1"/>
  <c r="AD2293" i="1"/>
  <c r="AD2294" i="1"/>
  <c r="AD2295" i="1"/>
  <c r="AD2296" i="1"/>
  <c r="AD2297" i="1"/>
  <c r="AD2298" i="1"/>
  <c r="AD2299" i="1"/>
  <c r="AD2300" i="1"/>
  <c r="AD2301" i="1"/>
  <c r="AD2302" i="1"/>
  <c r="AD2303" i="1"/>
  <c r="AD2304" i="1"/>
  <c r="AD2305" i="1"/>
  <c r="AD2306" i="1"/>
  <c r="AD2307" i="1"/>
  <c r="AD2308" i="1"/>
  <c r="AD2309" i="1"/>
  <c r="AD2310" i="1"/>
  <c r="AD2311" i="1"/>
  <c r="AD2312" i="1"/>
  <c r="AD2313" i="1"/>
  <c r="AD2314" i="1"/>
  <c r="AD2315" i="1"/>
  <c r="AD2316" i="1"/>
  <c r="AD2317" i="1"/>
  <c r="AD2318" i="1"/>
  <c r="AD2319" i="1"/>
  <c r="AD2320" i="1"/>
  <c r="AD2321" i="1"/>
  <c r="AD2322" i="1"/>
  <c r="AD2323" i="1"/>
  <c r="AD2324" i="1"/>
  <c r="AD2325" i="1"/>
  <c r="AD2326" i="1"/>
  <c r="AD2327" i="1"/>
  <c r="AD2328" i="1"/>
  <c r="AD2329" i="1"/>
  <c r="AD2330" i="1"/>
  <c r="AD2331" i="1"/>
  <c r="AD2332" i="1"/>
  <c r="AD2333" i="1"/>
  <c r="AD2334" i="1"/>
  <c r="AD2335" i="1"/>
  <c r="AD2336" i="1"/>
  <c r="AD2337" i="1"/>
  <c r="AD2338" i="1"/>
  <c r="AD2339" i="1"/>
  <c r="AD2340" i="1"/>
  <c r="AD2341" i="1"/>
  <c r="AD2342" i="1"/>
  <c r="AD2343" i="1"/>
  <c r="AD2344" i="1"/>
  <c r="AD2345" i="1"/>
  <c r="AD2346" i="1"/>
  <c r="AD2347" i="1"/>
  <c r="AD2348" i="1"/>
  <c r="AD2349" i="1"/>
  <c r="AD2350" i="1"/>
  <c r="AD2351" i="1"/>
  <c r="AD2352" i="1"/>
  <c r="AD2353" i="1"/>
  <c r="AD2354" i="1"/>
  <c r="AD2355" i="1"/>
  <c r="AD2356" i="1"/>
  <c r="AD2357" i="1"/>
  <c r="AD2358" i="1"/>
  <c r="AD2359" i="1"/>
  <c r="AD2360" i="1"/>
  <c r="AD2361" i="1"/>
  <c r="AD2362" i="1"/>
  <c r="AD2363" i="1"/>
  <c r="AD2364" i="1"/>
  <c r="AD2365" i="1"/>
  <c r="AD2366" i="1"/>
  <c r="AD2367" i="1"/>
  <c r="AD2368" i="1"/>
  <c r="AD2369" i="1"/>
  <c r="AD2370" i="1"/>
  <c r="AD2371" i="1"/>
  <c r="AD2372" i="1"/>
  <c r="AD2373" i="1"/>
  <c r="AD2374" i="1"/>
  <c r="AD2375" i="1"/>
  <c r="AD2376" i="1"/>
  <c r="AD2377" i="1"/>
  <c r="AD2378" i="1"/>
  <c r="AD2379" i="1"/>
  <c r="AD2380" i="1"/>
  <c r="AD2381" i="1"/>
  <c r="AD2382" i="1"/>
  <c r="AD2383" i="1"/>
  <c r="AD2384" i="1"/>
  <c r="AD2385" i="1"/>
  <c r="AD2386" i="1"/>
  <c r="AD2387" i="1"/>
  <c r="AD2388" i="1"/>
  <c r="AD2389" i="1"/>
  <c r="AD2390" i="1"/>
  <c r="AD2391" i="1"/>
  <c r="AD2392" i="1"/>
  <c r="AD2393" i="1"/>
  <c r="AD2394" i="1"/>
  <c r="AD2395" i="1"/>
  <c r="AD2396" i="1"/>
  <c r="AD2397" i="1"/>
  <c r="AD2398" i="1"/>
  <c r="AD2399" i="1"/>
  <c r="AD2400" i="1"/>
  <c r="AD2401" i="1"/>
  <c r="AD2402" i="1"/>
  <c r="AD2403" i="1"/>
  <c r="AD2404" i="1"/>
  <c r="AD2405" i="1"/>
  <c r="AD2406" i="1"/>
  <c r="AD2407" i="1"/>
  <c r="AD2408" i="1"/>
  <c r="AD2409" i="1"/>
  <c r="AD2410" i="1"/>
  <c r="AD2411" i="1"/>
  <c r="AD2412" i="1"/>
  <c r="AD2413" i="1"/>
  <c r="AD2414" i="1"/>
  <c r="AD2415" i="1"/>
  <c r="AD2416" i="1"/>
  <c r="AD2417" i="1"/>
  <c r="AD2418" i="1"/>
  <c r="AD2419" i="1"/>
  <c r="AD2420" i="1"/>
  <c r="AD2421" i="1"/>
  <c r="AD2422" i="1"/>
  <c r="AD2423" i="1"/>
  <c r="AD2424" i="1"/>
  <c r="AD2425" i="1"/>
  <c r="AD2426" i="1"/>
  <c r="AD2427" i="1"/>
  <c r="AD2428" i="1"/>
  <c r="AD2429" i="1"/>
  <c r="AD2430" i="1"/>
  <c r="AD2431" i="1"/>
  <c r="AD2432" i="1"/>
  <c r="AD2433" i="1"/>
  <c r="AD2434" i="1"/>
  <c r="AD2435" i="1"/>
  <c r="AD2436" i="1"/>
  <c r="AD2437" i="1"/>
  <c r="AD2438" i="1"/>
  <c r="AD2439" i="1"/>
  <c r="AD2440" i="1"/>
  <c r="AD2441" i="1"/>
  <c r="AD2442" i="1"/>
  <c r="AD2443" i="1"/>
  <c r="AD2444" i="1"/>
  <c r="AD2445" i="1"/>
  <c r="AD2446" i="1"/>
  <c r="AD2447" i="1"/>
  <c r="AD2448" i="1"/>
  <c r="AD2449" i="1"/>
  <c r="AD2450" i="1"/>
  <c r="AD2451" i="1"/>
  <c r="AD2452" i="1"/>
  <c r="AD2453" i="1"/>
  <c r="AD2454" i="1"/>
  <c r="AD2455" i="1"/>
  <c r="AD2456" i="1"/>
  <c r="AD2457" i="1"/>
  <c r="AD2458" i="1"/>
  <c r="AD2459" i="1"/>
  <c r="AD2460" i="1"/>
  <c r="AD2461" i="1"/>
  <c r="AD2462" i="1"/>
  <c r="AD2463" i="1"/>
  <c r="AD2464" i="1"/>
  <c r="AD2465" i="1"/>
  <c r="AD2466" i="1"/>
  <c r="AD2467" i="1"/>
  <c r="AD2468" i="1"/>
  <c r="AD2469" i="1"/>
  <c r="AD2470" i="1"/>
  <c r="AD2471" i="1"/>
  <c r="AD2472" i="1"/>
  <c r="AD2473" i="1"/>
  <c r="AD2474" i="1"/>
  <c r="AD2475" i="1"/>
  <c r="AD2476" i="1"/>
  <c r="AD2477" i="1"/>
  <c r="AD2478" i="1"/>
  <c r="AD2479" i="1"/>
  <c r="AD2480" i="1"/>
  <c r="AD2481" i="1"/>
  <c r="AD2482" i="1"/>
  <c r="AD2483" i="1"/>
  <c r="AD2484" i="1"/>
  <c r="AD2485" i="1"/>
  <c r="AD2486" i="1"/>
  <c r="AD2487" i="1"/>
  <c r="AD2488" i="1"/>
  <c r="AD2489" i="1"/>
  <c r="AD2490" i="1"/>
  <c r="AD2491" i="1"/>
  <c r="AD2492" i="1"/>
  <c r="AD2493" i="1"/>
  <c r="AD2494" i="1"/>
  <c r="AD2495" i="1"/>
  <c r="AD2496" i="1"/>
  <c r="AD2497" i="1"/>
  <c r="AD2498" i="1"/>
  <c r="AD2499" i="1"/>
  <c r="AD2500" i="1"/>
  <c r="AD2501" i="1"/>
  <c r="AD2502" i="1"/>
  <c r="AD2503" i="1"/>
  <c r="AD2504" i="1"/>
  <c r="AD2505" i="1"/>
  <c r="AD2506" i="1"/>
  <c r="AD2507" i="1"/>
  <c r="AD2508" i="1"/>
  <c r="AD2509" i="1"/>
  <c r="AD2510" i="1"/>
  <c r="AD2511" i="1"/>
  <c r="AD2512" i="1"/>
  <c r="AD2513" i="1"/>
  <c r="AD2514" i="1"/>
  <c r="AE2153" i="1"/>
  <c r="AE2154" i="1"/>
  <c r="AE2155" i="1"/>
  <c r="AE2156" i="1"/>
  <c r="AE2157" i="1"/>
  <c r="AE2158" i="1"/>
  <c r="AE2159" i="1"/>
  <c r="AE2160" i="1"/>
  <c r="AE2161" i="1"/>
  <c r="AE2162" i="1"/>
  <c r="AE2163" i="1"/>
  <c r="AE2164" i="1"/>
  <c r="AE2165" i="1"/>
  <c r="AE2166" i="1"/>
  <c r="AE2167" i="1"/>
  <c r="AE2168" i="1"/>
  <c r="AE2169" i="1"/>
  <c r="AE2170" i="1"/>
  <c r="AE2171" i="1"/>
  <c r="AE2172" i="1"/>
  <c r="AE2173" i="1"/>
  <c r="AE2174" i="1"/>
  <c r="AE2175" i="1"/>
  <c r="AE2176" i="1"/>
  <c r="AE2177" i="1"/>
  <c r="AE2178" i="1"/>
  <c r="AE2179" i="1"/>
  <c r="AE2180" i="1"/>
  <c r="AE2181" i="1"/>
  <c r="AE2182" i="1"/>
  <c r="AE2183" i="1"/>
  <c r="AE2184" i="1"/>
  <c r="AE2185" i="1"/>
  <c r="AE2186" i="1"/>
  <c r="AE2187" i="1"/>
  <c r="AE2188" i="1"/>
  <c r="AE2189" i="1"/>
  <c r="AE2190" i="1"/>
  <c r="AE2191" i="1"/>
  <c r="AE2192" i="1"/>
  <c r="AE2193" i="1"/>
  <c r="AE2194" i="1"/>
  <c r="AE2195" i="1"/>
  <c r="AE2196" i="1"/>
  <c r="AE2197" i="1"/>
  <c r="AE2198" i="1"/>
  <c r="AE2199" i="1"/>
  <c r="AE2200" i="1"/>
  <c r="AE2201" i="1"/>
  <c r="AE2202" i="1"/>
  <c r="AE2203" i="1"/>
  <c r="AE2204" i="1"/>
  <c r="AE2205" i="1"/>
  <c r="AE2206" i="1"/>
  <c r="AE2207" i="1"/>
  <c r="AE2208" i="1"/>
  <c r="AE2209" i="1"/>
  <c r="AE2210" i="1"/>
  <c r="AE2211" i="1"/>
  <c r="AE2212" i="1"/>
  <c r="AE2213" i="1"/>
  <c r="AE2214" i="1"/>
  <c r="AE2215" i="1"/>
  <c r="AE2216" i="1"/>
  <c r="AE2217" i="1"/>
  <c r="AE2218" i="1"/>
  <c r="AE2219" i="1"/>
  <c r="AE2220" i="1"/>
  <c r="AE2221" i="1"/>
  <c r="AE2222" i="1"/>
  <c r="AE2223" i="1"/>
  <c r="AE2224" i="1"/>
  <c r="AE2225" i="1"/>
  <c r="AE2226" i="1"/>
  <c r="AE2227" i="1"/>
  <c r="AE2228" i="1"/>
  <c r="AE2229" i="1"/>
  <c r="AE2230" i="1"/>
  <c r="AE2231" i="1"/>
  <c r="AE2232" i="1"/>
  <c r="AE2233" i="1"/>
  <c r="AE2234" i="1"/>
  <c r="AE2235" i="1"/>
  <c r="AE2236" i="1"/>
  <c r="AE2237" i="1"/>
  <c r="AE2238" i="1"/>
  <c r="AE2239" i="1"/>
  <c r="AE2240" i="1"/>
  <c r="AE2241" i="1"/>
  <c r="AE2242" i="1"/>
  <c r="AE2243" i="1"/>
  <c r="AE2244" i="1"/>
  <c r="AE2245" i="1"/>
  <c r="AE2246" i="1"/>
  <c r="AE2247" i="1"/>
  <c r="AE2248" i="1"/>
  <c r="AE2249" i="1"/>
  <c r="AE2250" i="1"/>
  <c r="AE2251" i="1"/>
  <c r="AE2252" i="1"/>
  <c r="AE2253" i="1"/>
  <c r="AE2254" i="1"/>
  <c r="AE2255" i="1"/>
  <c r="AE2256" i="1"/>
  <c r="AE2257" i="1"/>
  <c r="AE2258" i="1"/>
  <c r="AE2259" i="1"/>
  <c r="AE2260" i="1"/>
  <c r="AE2261" i="1"/>
  <c r="AE2262" i="1"/>
  <c r="AE2263" i="1"/>
  <c r="AE2264" i="1"/>
  <c r="AE2265" i="1"/>
  <c r="AE2266" i="1"/>
  <c r="AE2267" i="1"/>
  <c r="AE2268" i="1"/>
  <c r="AE2269" i="1"/>
  <c r="AE2270" i="1"/>
  <c r="AE2271" i="1"/>
  <c r="AE2272" i="1"/>
  <c r="AE2273" i="1"/>
  <c r="AE2274" i="1"/>
  <c r="AE2275" i="1"/>
  <c r="AE2276" i="1"/>
  <c r="AE2277" i="1"/>
  <c r="AE2278" i="1"/>
  <c r="AE2279"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2371" i="1"/>
  <c r="AE2372" i="1"/>
  <c r="AE2373" i="1"/>
  <c r="AE2374" i="1"/>
  <c r="AE2375" i="1"/>
  <c r="AE2376" i="1"/>
  <c r="AE2377" i="1"/>
  <c r="AE2378" i="1"/>
  <c r="AE2379" i="1"/>
  <c r="AE2380" i="1"/>
  <c r="AE2381" i="1"/>
  <c r="AE2382" i="1"/>
  <c r="AE2383" i="1"/>
  <c r="AE2384" i="1"/>
  <c r="AE2385" i="1"/>
  <c r="AE2386" i="1"/>
  <c r="AE2387" i="1"/>
  <c r="AE2388" i="1"/>
  <c r="AE2389" i="1"/>
  <c r="AE2390" i="1"/>
  <c r="AE2391" i="1"/>
  <c r="AE2392" i="1"/>
  <c r="AE2393" i="1"/>
  <c r="AE2394" i="1"/>
  <c r="AE2395" i="1"/>
  <c r="AE2396" i="1"/>
  <c r="AE2397"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3" i="1"/>
  <c r="AE2434" i="1"/>
  <c r="AE2435" i="1"/>
  <c r="AE2436"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2503" i="1"/>
  <c r="AE2504" i="1"/>
  <c r="AE2505" i="1"/>
  <c r="AE2506" i="1"/>
  <c r="AE2507" i="1"/>
  <c r="AE2508" i="1"/>
  <c r="AE2509" i="1"/>
  <c r="AE2510" i="1"/>
  <c r="AE2511" i="1"/>
  <c r="AE2512" i="1"/>
  <c r="AE2513" i="1"/>
  <c r="AE2514" i="1"/>
  <c r="O2152" i="1"/>
  <c r="P2152" i="1" s="1"/>
  <c r="U2152" i="1"/>
  <c r="AD2152" i="1"/>
  <c r="AE2152" i="1"/>
  <c r="O2150" i="1"/>
  <c r="P2150" i="1" s="1"/>
  <c r="O2151" i="1"/>
  <c r="P2151" i="1" s="1"/>
  <c r="AD2150" i="1"/>
  <c r="AD2151" i="1"/>
  <c r="AE2150" i="1"/>
  <c r="AE2151" i="1"/>
  <c r="Q2413" i="1" l="1"/>
  <c r="Q2369" i="1"/>
  <c r="R2369" i="1" s="1"/>
  <c r="Q2351" i="1"/>
  <c r="R2351" i="1" s="1"/>
  <c r="Q2423" i="1"/>
  <c r="R2423" i="1" s="1"/>
  <c r="X2423" i="1" s="1"/>
  <c r="Y2423" i="1" s="1"/>
  <c r="Q2435" i="1"/>
  <c r="R2435" i="1" s="1"/>
  <c r="Q2432" i="1"/>
  <c r="R2432" i="1" s="1"/>
  <c r="X2432" i="1" s="1"/>
  <c r="Y2432" i="1" s="1"/>
  <c r="Q2365" i="1"/>
  <c r="R2365" i="1" s="1"/>
  <c r="X2365" i="1" s="1"/>
  <c r="Y2365" i="1" s="1"/>
  <c r="Q2374" i="1"/>
  <c r="Q2353" i="1"/>
  <c r="R2353" i="1" s="1"/>
  <c r="X2353" i="1" s="1"/>
  <c r="Y2353" i="1" s="1"/>
  <c r="Q2389" i="1"/>
  <c r="R2389" i="1" s="1"/>
  <c r="X2389" i="1" s="1"/>
  <c r="Q2377" i="1"/>
  <c r="R2377" i="1" s="1"/>
  <c r="X2377" i="1" s="1"/>
  <c r="Y2377" i="1" s="1"/>
  <c r="Q2425" i="1"/>
  <c r="R2425" i="1" s="1"/>
  <c r="Q2392" i="1"/>
  <c r="Q2344" i="1"/>
  <c r="R2344" i="1" s="1"/>
  <c r="X2344" i="1" s="1"/>
  <c r="Y2344" i="1" s="1"/>
  <c r="Q2428" i="1"/>
  <c r="R2428" i="1" s="1"/>
  <c r="Q2380" i="1"/>
  <c r="R2380" i="1" s="1"/>
  <c r="Q2416" i="1"/>
  <c r="R2416" i="1" s="1"/>
  <c r="X2416" i="1" s="1"/>
  <c r="Y2416" i="1" s="1"/>
  <c r="Q2368" i="1"/>
  <c r="R2368" i="1" s="1"/>
  <c r="Q2356" i="1"/>
  <c r="R2356" i="1" s="1"/>
  <c r="Q2346" i="1"/>
  <c r="R2346" i="1" s="1"/>
  <c r="X2346" i="1" s="1"/>
  <c r="Y2346" i="1" s="1"/>
  <c r="Q2366" i="1"/>
  <c r="R2366" i="1" s="1"/>
  <c r="Q2304" i="1"/>
  <c r="R2304" i="1" s="1"/>
  <c r="X2304" i="1" s="1"/>
  <c r="Y2304" i="1" s="1"/>
  <c r="Q2370" i="1"/>
  <c r="R2370" i="1" s="1"/>
  <c r="X2370" i="1" s="1"/>
  <c r="Y2370" i="1" s="1"/>
  <c r="Q2426" i="1"/>
  <c r="R2426" i="1" s="1"/>
  <c r="Q2383" i="1"/>
  <c r="R2383" i="1" s="1"/>
  <c r="X2383" i="1" s="1"/>
  <c r="Y2383" i="1" s="1"/>
  <c r="Q2364" i="1"/>
  <c r="R2364" i="1" s="1"/>
  <c r="X2364" i="1" s="1"/>
  <c r="Y2364" i="1" s="1"/>
  <c r="Q2382" i="1"/>
  <c r="Q2299" i="1"/>
  <c r="R2299" i="1" s="1"/>
  <c r="Q2342" i="1"/>
  <c r="R2342" i="1" s="1"/>
  <c r="Q2385" i="1"/>
  <c r="R2385" i="1" s="1"/>
  <c r="X2385" i="1" s="1"/>
  <c r="Y2385" i="1" s="1"/>
  <c r="Q2347" i="1"/>
  <c r="R2347" i="1" s="1"/>
  <c r="Q2361" i="1"/>
  <c r="R2361" i="1" s="1"/>
  <c r="X2361" i="1" s="1"/>
  <c r="Y2361" i="1" s="1"/>
  <c r="Q2338" i="1"/>
  <c r="R2338" i="1" s="1"/>
  <c r="Q2357" i="1"/>
  <c r="R2357" i="1" s="1"/>
  <c r="X2357" i="1" s="1"/>
  <c r="Y2357" i="1" s="1"/>
  <c r="Q2345" i="1"/>
  <c r="R2345" i="1" s="1"/>
  <c r="Q2387" i="1"/>
  <c r="R2387" i="1" s="1"/>
  <c r="X2387" i="1" s="1"/>
  <c r="Y2387" i="1" s="1"/>
  <c r="Q2378" i="1"/>
  <c r="R2378" i="1" s="1"/>
  <c r="X2378" i="1" s="1"/>
  <c r="Y2378" i="1" s="1"/>
  <c r="Q2359" i="1"/>
  <c r="R2359" i="1" s="1"/>
  <c r="Q2371" i="1"/>
  <c r="R2371" i="1" s="1"/>
  <c r="X2371" i="1" s="1"/>
  <c r="Y2371" i="1" s="1"/>
  <c r="Q2354" i="1"/>
  <c r="R2354" i="1" s="1"/>
  <c r="X2354" i="1" s="1"/>
  <c r="Y2354" i="1" s="1"/>
  <c r="Q2420" i="1"/>
  <c r="R2420" i="1" s="1"/>
  <c r="X2420" i="1" s="1"/>
  <c r="Y2420" i="1" s="1"/>
  <c r="Q2390" i="1"/>
  <c r="R2390" i="1" s="1"/>
  <c r="X2390" i="1" s="1"/>
  <c r="Y2390" i="1" s="1"/>
  <c r="Q2373" i="1"/>
  <c r="R2373" i="1" s="1"/>
  <c r="X2373" i="1" s="1"/>
  <c r="Y2373" i="1" s="1"/>
  <c r="Q2340" i="1"/>
  <c r="R2340" i="1" s="1"/>
  <c r="X2340" i="1" s="1"/>
  <c r="Y2340" i="1" s="1"/>
  <c r="Q2418" i="1"/>
  <c r="R2418" i="1" s="1"/>
  <c r="X2418" i="1" s="1"/>
  <c r="Y2418" i="1" s="1"/>
  <c r="Q2414" i="1"/>
  <c r="R2414" i="1" s="1"/>
  <c r="Q2386" i="1"/>
  <c r="R2386" i="1" s="1"/>
  <c r="Q2358" i="1"/>
  <c r="R2358" i="1" s="1"/>
  <c r="X2358" i="1" s="1"/>
  <c r="Y2358" i="1" s="1"/>
  <c r="Q2434" i="1"/>
  <c r="Q2417" i="1"/>
  <c r="R2417" i="1" s="1"/>
  <c r="X2417" i="1" s="1"/>
  <c r="Y2417" i="1" s="1"/>
  <c r="Q2352" i="1"/>
  <c r="R2352" i="1" s="1"/>
  <c r="X2352" i="1" s="1"/>
  <c r="Y2352" i="1" s="1"/>
  <c r="Q2339" i="1"/>
  <c r="R2339" i="1" s="1"/>
  <c r="X2339" i="1" s="1"/>
  <c r="Y2339" i="1" s="1"/>
  <c r="Q2430" i="1"/>
  <c r="Q2376" i="1"/>
  <c r="R2376" i="1" s="1"/>
  <c r="X2376" i="1" s="1"/>
  <c r="Y2376" i="1" s="1"/>
  <c r="Q2363" i="1"/>
  <c r="Q2350" i="1"/>
  <c r="R2350" i="1" s="1"/>
  <c r="Q2429" i="1"/>
  <c r="R2429" i="1" s="1"/>
  <c r="X2429" i="1" s="1"/>
  <c r="Y2429" i="1" s="1"/>
  <c r="Q2388" i="1"/>
  <c r="R2388" i="1" s="1"/>
  <c r="X2388" i="1" s="1"/>
  <c r="Y2388" i="1" s="1"/>
  <c r="Q2375" i="1"/>
  <c r="R2375" i="1" s="1"/>
  <c r="Q2362" i="1"/>
  <c r="R2362" i="1" s="1"/>
  <c r="X2362" i="1" s="1"/>
  <c r="Y2362" i="1" s="1"/>
  <c r="Q2349" i="1"/>
  <c r="Q2422" i="1"/>
  <c r="R2422" i="1" s="1"/>
  <c r="X2422" i="1" s="1"/>
  <c r="Y2422" i="1" s="1"/>
  <c r="Q2381" i="1"/>
  <c r="R2381" i="1" s="1"/>
  <c r="Q2424" i="1"/>
  <c r="R2424" i="1" s="1"/>
  <c r="X2424" i="1" s="1"/>
  <c r="Y2424" i="1" s="1"/>
  <c r="Q2412" i="1"/>
  <c r="R2412" i="1" s="1"/>
  <c r="X2412" i="1" s="1"/>
  <c r="Y2412" i="1" s="1"/>
  <c r="Q2433" i="1"/>
  <c r="R2433" i="1" s="1"/>
  <c r="Q2421" i="1"/>
  <c r="R2421" i="1" s="1"/>
  <c r="X2421" i="1" s="1"/>
  <c r="Y2421" i="1" s="1"/>
  <c r="Q2384" i="1"/>
  <c r="R2384" i="1" s="1"/>
  <c r="X2384" i="1" s="1"/>
  <c r="Y2384" i="1" s="1"/>
  <c r="Q2372" i="1"/>
  <c r="R2372" i="1" s="1"/>
  <c r="Q2360" i="1"/>
  <c r="R2360" i="1" s="1"/>
  <c r="Q2348" i="1"/>
  <c r="R2348" i="1" s="1"/>
  <c r="X2348" i="1" s="1"/>
  <c r="Y2348" i="1" s="1"/>
  <c r="Q2419" i="1"/>
  <c r="R2419" i="1" s="1"/>
  <c r="X2419" i="1" s="1"/>
  <c r="Y2419" i="1" s="1"/>
  <c r="Q2300" i="1"/>
  <c r="R2300" i="1" s="1"/>
  <c r="X2300" i="1" s="1"/>
  <c r="Y2300" i="1" s="1"/>
  <c r="Q2301" i="1"/>
  <c r="R2301" i="1" s="1"/>
  <c r="X2301" i="1" s="1"/>
  <c r="Y2301" i="1" s="1"/>
  <c r="Q2303" i="1"/>
  <c r="R2303" i="1" s="1"/>
  <c r="X2303" i="1" s="1"/>
  <c r="Y2303" i="1" s="1"/>
  <c r="Q2502" i="1"/>
  <c r="R2502" i="1" s="1"/>
  <c r="X2502" i="1" s="1"/>
  <c r="Y2502" i="1" s="1"/>
  <c r="Q2501" i="1"/>
  <c r="R2501" i="1" s="1"/>
  <c r="X2501" i="1" s="1"/>
  <c r="Y2501" i="1" s="1"/>
  <c r="Q2302" i="1"/>
  <c r="R2302" i="1" s="1"/>
  <c r="Q2500" i="1"/>
  <c r="R2500" i="1" s="1"/>
  <c r="Q2447" i="1"/>
  <c r="R2447" i="1" s="1"/>
  <c r="X2447" i="1" s="1"/>
  <c r="Y2447" i="1" s="1"/>
  <c r="Q2293" i="1"/>
  <c r="R2293" i="1" s="1"/>
  <c r="X2293" i="1" s="1"/>
  <c r="Y2293" i="1" s="1"/>
  <c r="Q2411" i="1"/>
  <c r="R2411" i="1" s="1"/>
  <c r="X2411" i="1" s="1"/>
  <c r="Y2411" i="1" s="1"/>
  <c r="Q2396" i="1"/>
  <c r="R2396" i="1" s="1"/>
  <c r="X2396" i="1" s="1"/>
  <c r="Y2396" i="1" s="1"/>
  <c r="Q2399" i="1"/>
  <c r="R2399" i="1" s="1"/>
  <c r="X2399" i="1" s="1"/>
  <c r="Y2399" i="1" s="1"/>
  <c r="Q2398" i="1"/>
  <c r="R2398" i="1" s="1"/>
  <c r="X2398" i="1" s="1"/>
  <c r="Y2398" i="1" s="1"/>
  <c r="Q2408" i="1"/>
  <c r="R2408" i="1" s="1"/>
  <c r="Q2497" i="1"/>
  <c r="R2497" i="1" s="1"/>
  <c r="X2497" i="1" s="1"/>
  <c r="Y2497" i="1" s="1"/>
  <c r="Q2409" i="1"/>
  <c r="R2409" i="1" s="1"/>
  <c r="X2409" i="1" s="1"/>
  <c r="Y2409" i="1" s="1"/>
  <c r="Q2455" i="1"/>
  <c r="R2455" i="1" s="1"/>
  <c r="Q2410" i="1"/>
  <c r="R2410" i="1" s="1"/>
  <c r="Q2457" i="1"/>
  <c r="R2457" i="1" s="1"/>
  <c r="Q2450" i="1"/>
  <c r="R2450" i="1" s="1"/>
  <c r="X2450" i="1" s="1"/>
  <c r="Y2450" i="1" s="1"/>
  <c r="Q2496" i="1"/>
  <c r="R2496" i="1" s="1"/>
  <c r="X2496" i="1" s="1"/>
  <c r="Y2496" i="1" s="1"/>
  <c r="Q2460" i="1"/>
  <c r="R2460" i="1" s="1"/>
  <c r="X2460" i="1" s="1"/>
  <c r="Y2460" i="1" s="1"/>
  <c r="Q2454" i="1"/>
  <c r="R2454" i="1" s="1"/>
  <c r="Q2458" i="1"/>
  <c r="R2458" i="1" s="1"/>
  <c r="Q2296" i="1"/>
  <c r="R2296" i="1" s="1"/>
  <c r="X2296" i="1" s="1"/>
  <c r="Y2296" i="1" s="1"/>
  <c r="Q2453" i="1"/>
  <c r="R2453" i="1" s="1"/>
  <c r="Q2452" i="1"/>
  <c r="R2452" i="1" s="1"/>
  <c r="X2452" i="1" s="1"/>
  <c r="Y2452" i="1" s="1"/>
  <c r="Q2459" i="1"/>
  <c r="R2459" i="1" s="1"/>
  <c r="X2459" i="1" s="1"/>
  <c r="Y2459" i="1" s="1"/>
  <c r="Q2456" i="1"/>
  <c r="R2456" i="1" s="1"/>
  <c r="X2456" i="1" s="1"/>
  <c r="Y2456" i="1" s="1"/>
  <c r="Q2394" i="1"/>
  <c r="R2394" i="1" s="1"/>
  <c r="X2394" i="1" s="1"/>
  <c r="Y2394" i="1" s="1"/>
  <c r="Q2505" i="1"/>
  <c r="R2505" i="1" s="1"/>
  <c r="X2505" i="1" s="1"/>
  <c r="Y2505" i="1" s="1"/>
  <c r="Q2503" i="1"/>
  <c r="R2503" i="1" s="1"/>
  <c r="Q2504" i="1"/>
  <c r="R2504" i="1" s="1"/>
  <c r="Q2393" i="1"/>
  <c r="R2393" i="1" s="1"/>
  <c r="Q2395" i="1"/>
  <c r="R2395" i="1" s="1"/>
  <c r="Q2294" i="1"/>
  <c r="R2294" i="1" s="1"/>
  <c r="X2294" i="1" s="1"/>
  <c r="Y2294" i="1" s="1"/>
  <c r="Q2513" i="1"/>
  <c r="R2513" i="1" s="1"/>
  <c r="Q2494" i="1"/>
  <c r="R2494" i="1" s="1"/>
  <c r="Q2493" i="1"/>
  <c r="R2493" i="1" s="1"/>
  <c r="X2493" i="1" s="1"/>
  <c r="Y2493" i="1" s="1"/>
  <c r="Q2492" i="1"/>
  <c r="R2492" i="1" s="1"/>
  <c r="Q2498" i="1"/>
  <c r="R2498" i="1" s="1"/>
  <c r="X2498" i="1" s="1"/>
  <c r="Y2498" i="1" s="1"/>
  <c r="Q2510" i="1"/>
  <c r="R2510" i="1" s="1"/>
  <c r="Q2150" i="1"/>
  <c r="R2150" i="1" s="1"/>
  <c r="Q2151" i="1"/>
  <c r="R2151" i="1" s="1"/>
  <c r="Q2152" i="1"/>
  <c r="R2152" i="1" s="1"/>
  <c r="X2152" i="1" s="1"/>
  <c r="Y2152" i="1" s="1"/>
  <c r="Q2512" i="1"/>
  <c r="R2512" i="1" s="1"/>
  <c r="Q2330" i="1"/>
  <c r="R2330" i="1" s="1"/>
  <c r="X2330" i="1" s="1"/>
  <c r="Y2330" i="1" s="1"/>
  <c r="Q2481" i="1"/>
  <c r="R2481" i="1" s="1"/>
  <c r="X2481" i="1" s="1"/>
  <c r="Y2481" i="1" s="1"/>
  <c r="Q2470" i="1"/>
  <c r="R2470" i="1" s="1"/>
  <c r="Q2477" i="1"/>
  <c r="R2477" i="1" s="1"/>
  <c r="Q2473" i="1"/>
  <c r="R2473" i="1" s="1"/>
  <c r="X2473" i="1" s="1"/>
  <c r="Y2473" i="1" s="1"/>
  <c r="Q2472" i="1"/>
  <c r="R2472" i="1" s="1"/>
  <c r="Q2464" i="1"/>
  <c r="R2464" i="1" s="1"/>
  <c r="Q2486" i="1"/>
  <c r="R2486" i="1" s="1"/>
  <c r="Q2483" i="1"/>
  <c r="R2483" i="1" s="1"/>
  <c r="Q2476" i="1"/>
  <c r="R2476" i="1" s="1"/>
  <c r="X2476" i="1" s="1"/>
  <c r="Y2476" i="1" s="1"/>
  <c r="Q2474" i="1"/>
  <c r="R2474" i="1" s="1"/>
  <c r="X2474" i="1" s="1"/>
  <c r="Y2474" i="1" s="1"/>
  <c r="Q2471" i="1"/>
  <c r="R2471" i="1" s="1"/>
  <c r="Q2465" i="1"/>
  <c r="R2465" i="1" s="1"/>
  <c r="X2465" i="1" s="1"/>
  <c r="Y2465" i="1" s="1"/>
  <c r="Q2485" i="1"/>
  <c r="R2485" i="1" s="1"/>
  <c r="X2485" i="1" s="1"/>
  <c r="Y2485" i="1" s="1"/>
  <c r="Q2484" i="1"/>
  <c r="R2484" i="1" s="1"/>
  <c r="Q2482" i="1"/>
  <c r="R2482" i="1" s="1"/>
  <c r="Q2468" i="1"/>
  <c r="R2468" i="1" s="1"/>
  <c r="X2468" i="1" s="1"/>
  <c r="Y2468" i="1" s="1"/>
  <c r="Q2480" i="1"/>
  <c r="R2480" i="1" s="1"/>
  <c r="Q2469" i="1"/>
  <c r="R2469" i="1" s="1"/>
  <c r="Q2478" i="1"/>
  <c r="R2478" i="1" s="1"/>
  <c r="X2478" i="1" s="1"/>
  <c r="Y2478" i="1" s="1"/>
  <c r="Q2466" i="1"/>
  <c r="R2466" i="1" s="1"/>
  <c r="X2466" i="1" s="1"/>
  <c r="Y2466" i="1" s="1"/>
  <c r="Q2406" i="1"/>
  <c r="R2406" i="1" s="1"/>
  <c r="X2406" i="1" s="1"/>
  <c r="Y2406" i="1" s="1"/>
  <c r="Q2462" i="1"/>
  <c r="R2462" i="1" s="1"/>
  <c r="X2462" i="1" s="1"/>
  <c r="Y2462" i="1" s="1"/>
  <c r="Q2461" i="1"/>
  <c r="R2461" i="1" s="1"/>
  <c r="X2461" i="1" s="1"/>
  <c r="Y2461" i="1" s="1"/>
  <c r="Q2489" i="1"/>
  <c r="R2489" i="1" s="1"/>
  <c r="Q2284" i="1"/>
  <c r="R2284" i="1" s="1"/>
  <c r="Q2488" i="1"/>
  <c r="R2488" i="1" s="1"/>
  <c r="X2488" i="1" s="1"/>
  <c r="Y2488" i="1" s="1"/>
  <c r="Q2490" i="1"/>
  <c r="R2490" i="1" s="1"/>
  <c r="X2490" i="1" s="1"/>
  <c r="Y2490" i="1" s="1"/>
  <c r="Q2449" i="1"/>
  <c r="R2449" i="1" s="1"/>
  <c r="X2449" i="1" s="1"/>
  <c r="Y2449" i="1" s="1"/>
  <c r="Q2448" i="1"/>
  <c r="R2448" i="1" s="1"/>
  <c r="X2448" i="1" s="1"/>
  <c r="Y2448" i="1" s="1"/>
  <c r="R2181" i="1"/>
  <c r="X2181" i="1" s="1"/>
  <c r="Y2181" i="1" s="1"/>
  <c r="U2428" i="1"/>
  <c r="V2428" i="1" s="1"/>
  <c r="U2393" i="1"/>
  <c r="V2393" i="1" s="1"/>
  <c r="U2381" i="1"/>
  <c r="V2381" i="1" s="1"/>
  <c r="U2177" i="1"/>
  <c r="V2177" i="1" s="1"/>
  <c r="U2453" i="1"/>
  <c r="V2453" i="1" s="1"/>
  <c r="R2184" i="1"/>
  <c r="X2184" i="1" s="1"/>
  <c r="Y2184" i="1" s="1"/>
  <c r="U2438" i="1"/>
  <c r="V2438" i="1" s="1"/>
  <c r="U2337" i="1"/>
  <c r="V2337" i="1" s="1"/>
  <c r="U2320" i="1"/>
  <c r="V2320" i="1" s="1"/>
  <c r="U2308" i="1"/>
  <c r="V2308" i="1" s="1"/>
  <c r="U2284" i="1"/>
  <c r="V2284" i="1" s="1"/>
  <c r="U2248" i="1"/>
  <c r="V2248" i="1" s="1"/>
  <c r="U2464" i="1"/>
  <c r="V2464" i="1" s="1"/>
  <c r="U2223" i="1"/>
  <c r="V2223" i="1" s="1"/>
  <c r="U2368" i="1"/>
  <c r="V2368" i="1" s="1"/>
  <c r="U2212" i="1"/>
  <c r="V2212" i="1" s="1"/>
  <c r="R2267" i="1"/>
  <c r="X2267" i="1" s="1"/>
  <c r="Y2267" i="1" s="1"/>
  <c r="R2195" i="1"/>
  <c r="R2159" i="1"/>
  <c r="U2332" i="1"/>
  <c r="V2332" i="1" s="1"/>
  <c r="U2272" i="1"/>
  <c r="V2272" i="1" s="1"/>
  <c r="R2405" i="1"/>
  <c r="X2405" i="1" s="1"/>
  <c r="Y2405" i="1" s="1"/>
  <c r="R2225" i="1"/>
  <c r="X2225" i="1" s="1"/>
  <c r="Y2225" i="1" s="1"/>
  <c r="U2510" i="1"/>
  <c r="V2510" i="1" s="1"/>
  <c r="U2426" i="1"/>
  <c r="V2426" i="1" s="1"/>
  <c r="U2307" i="1"/>
  <c r="V2307" i="1" s="1"/>
  <c r="U2200" i="1"/>
  <c r="V2200" i="1" s="1"/>
  <c r="U2306" i="1"/>
  <c r="V2306" i="1" s="1"/>
  <c r="U2198" i="1"/>
  <c r="V2198" i="1" s="1"/>
  <c r="U2486" i="1"/>
  <c r="V2486" i="1" s="1"/>
  <c r="U2295" i="1"/>
  <c r="V2295" i="1" s="1"/>
  <c r="U2188" i="1"/>
  <c r="V2188" i="1" s="1"/>
  <c r="U2479" i="1"/>
  <c r="V2479" i="1" s="1"/>
  <c r="R2400" i="1"/>
  <c r="X2400" i="1" s="1"/>
  <c r="Y2400" i="1" s="1"/>
  <c r="U2366" i="1"/>
  <c r="V2366" i="1" s="1"/>
  <c r="U2162" i="1"/>
  <c r="V2162" i="1" s="1"/>
  <c r="R2363" i="1"/>
  <c r="X2363" i="1" s="1"/>
  <c r="Y2363" i="1" s="1"/>
  <c r="R2219" i="1"/>
  <c r="X2219" i="1" s="1"/>
  <c r="Y2219" i="1" s="1"/>
  <c r="U2342" i="1"/>
  <c r="V2342" i="1" s="1"/>
  <c r="R2325" i="1"/>
  <c r="X2325" i="1" s="1"/>
  <c r="Y2325" i="1" s="1"/>
  <c r="R2157" i="1"/>
  <c r="R2189" i="1"/>
  <c r="X2189" i="1" s="1"/>
  <c r="Y2189" i="1" s="1"/>
  <c r="U2249" i="1"/>
  <c r="V2249" i="1" s="1"/>
  <c r="R2249" i="1"/>
  <c r="U2234" i="1"/>
  <c r="V2234" i="1" s="1"/>
  <c r="U2174" i="1"/>
  <c r="V2174" i="1" s="1"/>
  <c r="U2482" i="1"/>
  <c r="V2482" i="1" s="1"/>
  <c r="U2414" i="1"/>
  <c r="V2414" i="1" s="1"/>
  <c r="U2222" i="1"/>
  <c r="V2222" i="1" s="1"/>
  <c r="R2507" i="1"/>
  <c r="X2507" i="1" s="1"/>
  <c r="Y2507" i="1" s="1"/>
  <c r="R2279" i="1"/>
  <c r="R2243" i="1"/>
  <c r="R2213" i="1"/>
  <c r="X2213" i="1" s="1"/>
  <c r="Y2213" i="1" s="1"/>
  <c r="U2326" i="1"/>
  <c r="V2326" i="1" s="1"/>
  <c r="R2237" i="1"/>
  <c r="X2237" i="1" s="1"/>
  <c r="Y2237" i="1" s="1"/>
  <c r="U2254" i="1"/>
  <c r="V2254" i="1" s="1"/>
  <c r="R2508" i="1"/>
  <c r="X2508" i="1" s="1"/>
  <c r="Y2508" i="1" s="1"/>
  <c r="U2291" i="1"/>
  <c r="V2291" i="1" s="1"/>
  <c r="U2454" i="1"/>
  <c r="V2454" i="1" s="1"/>
  <c r="U2512" i="1"/>
  <c r="V2512" i="1" s="1"/>
  <c r="U2231" i="1"/>
  <c r="V2231" i="1" s="1"/>
  <c r="U2279" i="1"/>
  <c r="V2279" i="1" s="1"/>
  <c r="U2483" i="1"/>
  <c r="V2483" i="1" s="1"/>
  <c r="U2375" i="1"/>
  <c r="V2375" i="1" s="1"/>
  <c r="R2220" i="1"/>
  <c r="X2220" i="1" s="1"/>
  <c r="Y2220" i="1" s="1"/>
  <c r="U2471" i="1"/>
  <c r="V2471" i="1" s="1"/>
  <c r="U2351" i="1"/>
  <c r="V2351" i="1" s="1"/>
  <c r="U2243" i="1"/>
  <c r="V2243" i="1" s="1"/>
  <c r="U2433" i="1"/>
  <c r="V2433" i="1" s="1"/>
  <c r="U2469" i="1"/>
  <c r="V2469" i="1" s="1"/>
  <c r="U2288" i="1"/>
  <c r="V2288" i="1" s="1"/>
  <c r="U2205" i="1"/>
  <c r="V2205" i="1" s="1"/>
  <c r="U2157" i="1"/>
  <c r="V2157" i="1" s="1"/>
  <c r="R2281" i="1"/>
  <c r="X2281" i="1" s="1"/>
  <c r="Y2281" i="1" s="1"/>
  <c r="R2328" i="1"/>
  <c r="X2328" i="1" s="1"/>
  <c r="Y2328" i="1" s="1"/>
  <c r="R2280" i="1"/>
  <c r="X2280" i="1" s="1"/>
  <c r="Y2280" i="1" s="1"/>
  <c r="U2457" i="1"/>
  <c r="V2457" i="1" s="1"/>
  <c r="U2410" i="1"/>
  <c r="V2410" i="1" s="1"/>
  <c r="U2277" i="1"/>
  <c r="V2277" i="1" s="1"/>
  <c r="R2316" i="1"/>
  <c r="X2316" i="1" s="1"/>
  <c r="Y2316" i="1" s="1"/>
  <c r="U2484" i="1"/>
  <c r="V2484" i="1" s="1"/>
  <c r="U2408" i="1"/>
  <c r="V2408" i="1" s="1"/>
  <c r="U2313" i="1"/>
  <c r="V2313" i="1" s="1"/>
  <c r="U2349" i="1"/>
  <c r="V2349" i="1" s="1"/>
  <c r="U2229" i="1"/>
  <c r="V2229" i="1" s="1"/>
  <c r="U2264" i="1"/>
  <c r="V2264" i="1" s="1"/>
  <c r="R2201" i="1"/>
  <c r="X2201" i="1" s="1"/>
  <c r="Y2201" i="1" s="1"/>
  <c r="R2165" i="1"/>
  <c r="X2165" i="1" s="1"/>
  <c r="Y2165" i="1" s="1"/>
  <c r="R2404" i="1"/>
  <c r="X2404" i="1" s="1"/>
  <c r="Y2404" i="1" s="1"/>
  <c r="R2272" i="1"/>
  <c r="R2260" i="1"/>
  <c r="X2260" i="1" s="1"/>
  <c r="Y2260" i="1" s="1"/>
  <c r="R2236" i="1"/>
  <c r="X2236" i="1" s="1"/>
  <c r="Y2236" i="1" s="1"/>
  <c r="R2224" i="1"/>
  <c r="X2224" i="1" s="1"/>
  <c r="Y2224" i="1" s="1"/>
  <c r="R2188" i="1"/>
  <c r="R2164" i="1"/>
  <c r="X2164" i="1" s="1"/>
  <c r="Y2164" i="1" s="1"/>
  <c r="R2244" i="1"/>
  <c r="X2244" i="1" s="1"/>
  <c r="Y2244" i="1" s="1"/>
  <c r="U2314" i="1"/>
  <c r="V2314" i="1" s="1"/>
  <c r="U2278" i="1"/>
  <c r="V2278" i="1" s="1"/>
  <c r="U2470" i="1"/>
  <c r="V2470" i="1" s="1"/>
  <c r="U2242" i="1"/>
  <c r="V2242" i="1" s="1"/>
  <c r="U2494" i="1"/>
  <c r="V2494" i="1" s="1"/>
  <c r="U2386" i="1"/>
  <c r="V2386" i="1" s="1"/>
  <c r="U2266" i="1"/>
  <c r="V2266" i="1" s="1"/>
  <c r="U2230" i="1"/>
  <c r="V2230" i="1" s="1"/>
  <c r="R2154" i="1"/>
  <c r="X2154" i="1" s="1"/>
  <c r="Y2154" i="1" s="1"/>
  <c r="U2458" i="1"/>
  <c r="V2458" i="1" s="1"/>
  <c r="R2292" i="1"/>
  <c r="X2292" i="1" s="1"/>
  <c r="Y2292" i="1" s="1"/>
  <c r="R2256" i="1"/>
  <c r="X2256" i="1" s="1"/>
  <c r="Y2256" i="1" s="1"/>
  <c r="V2405" i="1"/>
  <c r="U2380" i="1"/>
  <c r="V2380" i="1" s="1"/>
  <c r="U2347" i="1"/>
  <c r="V2347" i="1" s="1"/>
  <c r="R2438" i="1"/>
  <c r="R2402" i="1"/>
  <c r="R2318" i="1"/>
  <c r="X2318" i="1" s="1"/>
  <c r="Y2318" i="1" s="1"/>
  <c r="R2306" i="1"/>
  <c r="U2477" i="1"/>
  <c r="V2477" i="1" s="1"/>
  <c r="U2379" i="1"/>
  <c r="V2379" i="1" s="1"/>
  <c r="U2345" i="1"/>
  <c r="V2345" i="1" s="1"/>
  <c r="U2435" i="1"/>
  <c r="V2435" i="1" s="1"/>
  <c r="U2203" i="1"/>
  <c r="V2203" i="1" s="1"/>
  <c r="U2159" i="1"/>
  <c r="V2159" i="1" s="1"/>
  <c r="R2232" i="1"/>
  <c r="X2232" i="1" s="1"/>
  <c r="Y2232" i="1" s="1"/>
  <c r="R2495" i="1"/>
  <c r="X2495" i="1" s="1"/>
  <c r="Y2495" i="1" s="1"/>
  <c r="R2327" i="1"/>
  <c r="R2315" i="1"/>
  <c r="X2315" i="1" s="1"/>
  <c r="Y2315" i="1" s="1"/>
  <c r="R2291" i="1"/>
  <c r="R2255" i="1"/>
  <c r="X2255" i="1" s="1"/>
  <c r="Y2255" i="1" s="1"/>
  <c r="R2231" i="1"/>
  <c r="R2207" i="1"/>
  <c r="X2207" i="1" s="1"/>
  <c r="Y2207" i="1" s="1"/>
  <c r="R2183" i="1"/>
  <c r="R2171" i="1"/>
  <c r="X2171" i="1" s="1"/>
  <c r="Y2171" i="1" s="1"/>
  <c r="U2514" i="1"/>
  <c r="V2514" i="1" s="1"/>
  <c r="U2472" i="1"/>
  <c r="V2472" i="1" s="1"/>
  <c r="U2455" i="1"/>
  <c r="V2455" i="1" s="1"/>
  <c r="U2369" i="1"/>
  <c r="V2369" i="1" s="1"/>
  <c r="U2155" i="1"/>
  <c r="V2155" i="1" s="1"/>
  <c r="R2217" i="1"/>
  <c r="X2217" i="1" s="1"/>
  <c r="Y2217" i="1" s="1"/>
  <c r="R2208" i="1"/>
  <c r="X2208" i="1" s="1"/>
  <c r="Y2208" i="1" s="1"/>
  <c r="R2155" i="1"/>
  <c r="R2444" i="1"/>
  <c r="X2444" i="1" s="1"/>
  <c r="Y2444" i="1" s="1"/>
  <c r="R2336" i="1"/>
  <c r="R2324" i="1"/>
  <c r="X2324" i="1" s="1"/>
  <c r="Y2324" i="1" s="1"/>
  <c r="R2312" i="1"/>
  <c r="X2312" i="1" s="1"/>
  <c r="Y2312" i="1" s="1"/>
  <c r="R2323" i="1"/>
  <c r="X2323" i="1" s="1"/>
  <c r="Y2323" i="1" s="1"/>
  <c r="R2311" i="1"/>
  <c r="R2287" i="1"/>
  <c r="X2287" i="1" s="1"/>
  <c r="Y2287" i="1" s="1"/>
  <c r="R2275" i="1"/>
  <c r="X2275" i="1" s="1"/>
  <c r="Y2275" i="1" s="1"/>
  <c r="U2503" i="1"/>
  <c r="V2503" i="1" s="1"/>
  <c r="U2467" i="1"/>
  <c r="V2467" i="1" s="1"/>
  <c r="U2299" i="1"/>
  <c r="V2299" i="1" s="1"/>
  <c r="R2514" i="1"/>
  <c r="R2305" i="1"/>
  <c r="X2305" i="1" s="1"/>
  <c r="Y2305" i="1" s="1"/>
  <c r="R2321" i="1"/>
  <c r="X2321" i="1" s="1"/>
  <c r="Y2321" i="1" s="1"/>
  <c r="R2273" i="1"/>
  <c r="X2273" i="1" s="1"/>
  <c r="Y2273" i="1" s="1"/>
  <c r="U2443" i="1"/>
  <c r="V2443" i="1" s="1"/>
  <c r="R2333" i="1"/>
  <c r="X2333" i="1" s="1"/>
  <c r="Y2333" i="1" s="1"/>
  <c r="R2309" i="1"/>
  <c r="X2309" i="1" s="1"/>
  <c r="Y2309" i="1" s="1"/>
  <c r="R2285" i="1"/>
  <c r="X2285" i="1" s="1"/>
  <c r="Y2285" i="1" s="1"/>
  <c r="R2261" i="1"/>
  <c r="X2261" i="1" s="1"/>
  <c r="Y2261" i="1" s="1"/>
  <c r="U2480" i="1"/>
  <c r="V2480" i="1" s="1"/>
  <c r="R2440" i="1"/>
  <c r="X2440" i="1" s="1"/>
  <c r="Y2440" i="1" s="1"/>
  <c r="R2332" i="1"/>
  <c r="R2308" i="1"/>
  <c r="R2200" i="1"/>
  <c r="R2172" i="1"/>
  <c r="X2172" i="1" s="1"/>
  <c r="Y2172" i="1" s="1"/>
  <c r="V2362" i="1"/>
  <c r="V2206" i="1"/>
  <c r="V2182" i="1"/>
  <c r="V2348" i="1"/>
  <c r="V2252" i="1"/>
  <c r="V2180" i="1"/>
  <c r="V2168" i="1"/>
  <c r="V2456" i="1"/>
  <c r="U2367" i="1"/>
  <c r="V2367" i="1" s="1"/>
  <c r="U2327" i="1"/>
  <c r="V2327" i="1" s="1"/>
  <c r="U2290" i="1"/>
  <c r="R2197" i="1"/>
  <c r="X2197" i="1" s="1"/>
  <c r="Y2197" i="1" s="1"/>
  <c r="V2488" i="1"/>
  <c r="V2246" i="1"/>
  <c r="U2395" i="1"/>
  <c r="V2395" i="1" s="1"/>
  <c r="U2251" i="1"/>
  <c r="V2251" i="1" s="1"/>
  <c r="U2492" i="1"/>
  <c r="V2492" i="1" s="1"/>
  <c r="U2195" i="1"/>
  <c r="V2195" i="1" s="1"/>
  <c r="R2238" i="1"/>
  <c r="X2238" i="1" s="1"/>
  <c r="Y2238" i="1" s="1"/>
  <c r="U2491" i="1"/>
  <c r="V2491" i="1" s="1"/>
  <c r="U2504" i="1"/>
  <c r="U2360" i="1"/>
  <c r="V2360" i="1" s="1"/>
  <c r="U2235" i="1"/>
  <c r="V2235" i="1" s="1"/>
  <c r="U2170" i="1"/>
  <c r="R2341" i="1"/>
  <c r="X2341" i="1" s="1"/>
  <c r="Y2341" i="1" s="1"/>
  <c r="R2262" i="1"/>
  <c r="X2262" i="1" s="1"/>
  <c r="Y2262" i="1" s="1"/>
  <c r="R2233" i="1"/>
  <c r="X2233" i="1" s="1"/>
  <c r="Y2233" i="1" s="1"/>
  <c r="U2192" i="1"/>
  <c r="V2354" i="1"/>
  <c r="U2336" i="1"/>
  <c r="V2336" i="1" s="1"/>
  <c r="R2297" i="1"/>
  <c r="X2297" i="1" s="1"/>
  <c r="Y2297" i="1" s="1"/>
  <c r="R2177" i="1"/>
  <c r="P2397" i="1"/>
  <c r="R2397" i="1" s="1"/>
  <c r="X2397" i="1" s="1"/>
  <c r="Y2397" i="1" s="1"/>
  <c r="U2372" i="1"/>
  <c r="P2479" i="1"/>
  <c r="R2479" i="1" s="1"/>
  <c r="P2443" i="1"/>
  <c r="R2443" i="1" s="1"/>
  <c r="P2407" i="1"/>
  <c r="R2407" i="1" s="1"/>
  <c r="P2335" i="1"/>
  <c r="R2335" i="1" s="1"/>
  <c r="X2335" i="1" s="1"/>
  <c r="Y2335" i="1" s="1"/>
  <c r="U2183" i="1"/>
  <c r="V2183" i="1" s="1"/>
  <c r="R2442" i="1"/>
  <c r="X2442" i="1" s="1"/>
  <c r="Y2442" i="1" s="1"/>
  <c r="R2334" i="1"/>
  <c r="X2334" i="1" s="1"/>
  <c r="Y2334" i="1" s="1"/>
  <c r="R2310" i="1"/>
  <c r="X2310" i="1" s="1"/>
  <c r="Y2310" i="1" s="1"/>
  <c r="R2298" i="1"/>
  <c r="X2298" i="1" s="1"/>
  <c r="Y2298" i="1" s="1"/>
  <c r="R2274" i="1"/>
  <c r="X2274" i="1" s="1"/>
  <c r="Y2274" i="1" s="1"/>
  <c r="R2190" i="1"/>
  <c r="X2190" i="1" s="1"/>
  <c r="R2166" i="1"/>
  <c r="X2166" i="1" s="1"/>
  <c r="Y2166" i="1" s="1"/>
  <c r="R2382" i="1"/>
  <c r="X2382" i="1" s="1"/>
  <c r="Y2382" i="1" s="1"/>
  <c r="R2173" i="1"/>
  <c r="X2173" i="1" s="1"/>
  <c r="R2253" i="1"/>
  <c r="X2253" i="1" s="1"/>
  <c r="Y2253" i="1" s="1"/>
  <c r="R2436" i="1"/>
  <c r="X2436" i="1" s="1"/>
  <c r="Y2436" i="1" s="1"/>
  <c r="R2268" i="1"/>
  <c r="X2268" i="1" s="1"/>
  <c r="Y2268" i="1" s="1"/>
  <c r="R2196" i="1"/>
  <c r="X2196" i="1" s="1"/>
  <c r="Y2196" i="1" s="1"/>
  <c r="R2160" i="1"/>
  <c r="X2160" i="1" s="1"/>
  <c r="Y2160" i="1" s="1"/>
  <c r="R2317" i="1"/>
  <c r="X2317" i="1" s="1"/>
  <c r="Y2317" i="1" s="1"/>
  <c r="R2209" i="1"/>
  <c r="X2209" i="1" s="1"/>
  <c r="Y2209" i="1" s="1"/>
  <c r="R2282" i="1"/>
  <c r="X2282" i="1" s="1"/>
  <c r="Y2282" i="1" s="1"/>
  <c r="R2270" i="1"/>
  <c r="X2270" i="1" s="1"/>
  <c r="Y2270" i="1" s="1"/>
  <c r="R2258" i="1"/>
  <c r="X2258" i="1" s="1"/>
  <c r="Y2258" i="1" s="1"/>
  <c r="R2246" i="1"/>
  <c r="X2246" i="1" s="1"/>
  <c r="Y2246" i="1" s="1"/>
  <c r="R2234" i="1"/>
  <c r="R2222" i="1"/>
  <c r="R2210" i="1"/>
  <c r="X2210" i="1" s="1"/>
  <c r="Y2210" i="1" s="1"/>
  <c r="R2198" i="1"/>
  <c r="R2186" i="1"/>
  <c r="X2186" i="1" s="1"/>
  <c r="Y2186" i="1" s="1"/>
  <c r="R2174" i="1"/>
  <c r="R2162" i="1"/>
  <c r="R2434" i="1"/>
  <c r="X2434" i="1" s="1"/>
  <c r="Y2434" i="1" s="1"/>
  <c r="R2326" i="1"/>
  <c r="R2314" i="1"/>
  <c r="R2290" i="1"/>
  <c r="R2278" i="1"/>
  <c r="R2254" i="1"/>
  <c r="R2242" i="1"/>
  <c r="R2218" i="1"/>
  <c r="X2218" i="1" s="1"/>
  <c r="Y2218" i="1" s="1"/>
  <c r="R2206" i="1"/>
  <c r="R2182" i="1"/>
  <c r="X2182" i="1" s="1"/>
  <c r="Y2182" i="1" s="1"/>
  <c r="R2170" i="1"/>
  <c r="R2509" i="1"/>
  <c r="X2509" i="1" s="1"/>
  <c r="Y2509" i="1" s="1"/>
  <c r="R2437" i="1"/>
  <c r="X2437" i="1" s="1"/>
  <c r="Y2437" i="1" s="1"/>
  <c r="R2413" i="1"/>
  <c r="X2413" i="1" s="1"/>
  <c r="Y2413" i="1" s="1"/>
  <c r="R2401" i="1"/>
  <c r="X2401" i="1" s="1"/>
  <c r="Y2401" i="1" s="1"/>
  <c r="R2329" i="1"/>
  <c r="X2329" i="1" s="1"/>
  <c r="Y2329" i="1" s="1"/>
  <c r="R2257" i="1"/>
  <c r="X2257" i="1" s="1"/>
  <c r="Y2257" i="1" s="1"/>
  <c r="R2221" i="1"/>
  <c r="X2221" i="1" s="1"/>
  <c r="Y2221" i="1" s="1"/>
  <c r="R2185" i="1"/>
  <c r="X2185" i="1" s="1"/>
  <c r="R2269" i="1"/>
  <c r="X2269" i="1" s="1"/>
  <c r="Y2269" i="1" s="1"/>
  <c r="R2161" i="1"/>
  <c r="X2161" i="1" s="1"/>
  <c r="Y2161" i="1" s="1"/>
  <c r="R2245" i="1"/>
  <c r="X2245" i="1" s="1"/>
  <c r="Y2245" i="1" s="1"/>
  <c r="R2226" i="1"/>
  <c r="X2226" i="1" s="1"/>
  <c r="Y2226" i="1" s="1"/>
  <c r="R2202" i="1"/>
  <c r="X2202" i="1" s="1"/>
  <c r="Y2202" i="1" s="1"/>
  <c r="R2288" i="1"/>
  <c r="R2276" i="1"/>
  <c r="X2276" i="1" s="1"/>
  <c r="Y2276" i="1" s="1"/>
  <c r="R2264" i="1"/>
  <c r="R2252" i="1"/>
  <c r="X2252" i="1" s="1"/>
  <c r="R2240" i="1"/>
  <c r="X2240" i="1" s="1"/>
  <c r="Y2240" i="1" s="1"/>
  <c r="R2228" i="1"/>
  <c r="X2228" i="1" s="1"/>
  <c r="Y2228" i="1" s="1"/>
  <c r="R2216" i="1"/>
  <c r="X2216" i="1" s="1"/>
  <c r="Y2216" i="1" s="1"/>
  <c r="R2204" i="1"/>
  <c r="X2204" i="1" s="1"/>
  <c r="Y2204" i="1" s="1"/>
  <c r="R2192" i="1"/>
  <c r="R2180" i="1"/>
  <c r="X2180" i="1" s="1"/>
  <c r="Y2180" i="1" s="1"/>
  <c r="R2168" i="1"/>
  <c r="X2168" i="1" s="1"/>
  <c r="Y2168" i="1" s="1"/>
  <c r="R2156" i="1"/>
  <c r="X2156" i="1" s="1"/>
  <c r="Y2156" i="1" s="1"/>
  <c r="R2263" i="1"/>
  <c r="R2251" i="1"/>
  <c r="R2239" i="1"/>
  <c r="X2239" i="1" s="1"/>
  <c r="Y2239" i="1" s="1"/>
  <c r="R2227" i="1"/>
  <c r="X2227" i="1" s="1"/>
  <c r="Y2227" i="1" s="1"/>
  <c r="R2215" i="1"/>
  <c r="R2203" i="1"/>
  <c r="R2191" i="1"/>
  <c r="X2191" i="1" s="1"/>
  <c r="Y2191" i="1" s="1"/>
  <c r="R2179" i="1"/>
  <c r="X2179" i="1" s="1"/>
  <c r="Y2179" i="1" s="1"/>
  <c r="R2167" i="1"/>
  <c r="R2430" i="1"/>
  <c r="X2430" i="1" s="1"/>
  <c r="Y2430" i="1" s="1"/>
  <c r="R2322" i="1"/>
  <c r="X2322" i="1" s="1"/>
  <c r="Y2322" i="1" s="1"/>
  <c r="R2286" i="1"/>
  <c r="X2286" i="1" s="1"/>
  <c r="Y2286" i="1" s="1"/>
  <c r="R2250" i="1"/>
  <c r="X2250" i="1" s="1"/>
  <c r="Y2250" i="1" s="1"/>
  <c r="R2214" i="1"/>
  <c r="X2214" i="1" s="1"/>
  <c r="Y2214" i="1" s="1"/>
  <c r="R2178" i="1"/>
  <c r="X2178" i="1" s="1"/>
  <c r="Y2178" i="1" s="1"/>
  <c r="R2289" i="1"/>
  <c r="X2289" i="1" s="1"/>
  <c r="Y2289" i="1" s="1"/>
  <c r="R2392" i="1"/>
  <c r="X2392" i="1" s="1"/>
  <c r="Y2392" i="1" s="1"/>
  <c r="R2320" i="1"/>
  <c r="R2248" i="1"/>
  <c r="R2212" i="1"/>
  <c r="R2349" i="1"/>
  <c r="R2313" i="1"/>
  <c r="R2277" i="1"/>
  <c r="R2241" i="1"/>
  <c r="X2241" i="1" s="1"/>
  <c r="Y2241" i="1" s="1"/>
  <c r="R2205" i="1"/>
  <c r="R2169" i="1"/>
  <c r="X2169" i="1" s="1"/>
  <c r="Y2169" i="1" s="1"/>
  <c r="P2491" i="1"/>
  <c r="R2491" i="1" s="1"/>
  <c r="R2446" i="1"/>
  <c r="X2446" i="1" s="1"/>
  <c r="Y2446" i="1" s="1"/>
  <c r="R2374" i="1"/>
  <c r="X2374" i="1" s="1"/>
  <c r="Y2374" i="1" s="1"/>
  <c r="R2266" i="1"/>
  <c r="R2230" i="1"/>
  <c r="R2194" i="1"/>
  <c r="R2158" i="1"/>
  <c r="R2506" i="1"/>
  <c r="X2506" i="1" s="1"/>
  <c r="Y2506" i="1" s="1"/>
  <c r="R2337" i="1"/>
  <c r="R2265" i="1"/>
  <c r="X2265" i="1" s="1"/>
  <c r="Y2265" i="1" s="1"/>
  <c r="R2229" i="1"/>
  <c r="R2193" i="1"/>
  <c r="X2193" i="1" s="1"/>
  <c r="Y2193" i="1" s="1"/>
  <c r="P2467" i="1"/>
  <c r="R2467" i="1" s="1"/>
  <c r="P2431" i="1"/>
  <c r="R2431" i="1" s="1"/>
  <c r="R2445" i="1"/>
  <c r="X2445" i="1" s="1"/>
  <c r="Y2445" i="1" s="1"/>
  <c r="R2441" i="1"/>
  <c r="X2441" i="1" s="1"/>
  <c r="Y2441" i="1" s="1"/>
  <c r="R2176" i="1"/>
  <c r="X2176" i="1" s="1"/>
  <c r="Y2176" i="1" s="1"/>
  <c r="R2153" i="1"/>
  <c r="X2153" i="1" s="1"/>
  <c r="Y2153" i="1" s="1"/>
  <c r="P2511" i="1"/>
  <c r="R2511" i="1" s="1"/>
  <c r="P2499" i="1"/>
  <c r="R2499" i="1" s="1"/>
  <c r="P2487" i="1"/>
  <c r="R2487" i="1" s="1"/>
  <c r="P2475" i="1"/>
  <c r="R2475" i="1" s="1"/>
  <c r="P2463" i="1"/>
  <c r="R2463" i="1" s="1"/>
  <c r="P2451" i="1"/>
  <c r="R2451" i="1" s="1"/>
  <c r="P2439" i="1"/>
  <c r="R2439" i="1" s="1"/>
  <c r="P2427" i="1"/>
  <c r="R2427" i="1" s="1"/>
  <c r="P2415" i="1"/>
  <c r="R2415" i="1" s="1"/>
  <c r="P2403" i="1"/>
  <c r="R2403" i="1" s="1"/>
  <c r="P2391" i="1"/>
  <c r="R2391" i="1" s="1"/>
  <c r="P2379" i="1"/>
  <c r="R2379" i="1" s="1"/>
  <c r="P2367" i="1"/>
  <c r="R2367" i="1" s="1"/>
  <c r="P2355" i="1"/>
  <c r="R2355" i="1" s="1"/>
  <c r="P2343" i="1"/>
  <c r="R2343" i="1" s="1"/>
  <c r="P2331" i="1"/>
  <c r="R2331" i="1" s="1"/>
  <c r="P2319" i="1"/>
  <c r="R2319" i="1" s="1"/>
  <c r="P2307" i="1"/>
  <c r="R2307" i="1" s="1"/>
  <c r="P2295" i="1"/>
  <c r="R2295" i="1" s="1"/>
  <c r="P2283" i="1"/>
  <c r="R2283" i="1" s="1"/>
  <c r="P2271" i="1"/>
  <c r="R2271" i="1" s="1"/>
  <c r="P2259" i="1"/>
  <c r="R2259" i="1" s="1"/>
  <c r="P2247" i="1"/>
  <c r="R2247" i="1" s="1"/>
  <c r="P2235" i="1"/>
  <c r="R2235" i="1" s="1"/>
  <c r="P2223" i="1"/>
  <c r="R2223" i="1" s="1"/>
  <c r="P2211" i="1"/>
  <c r="R2211" i="1" s="1"/>
  <c r="P2199" i="1"/>
  <c r="R2199" i="1" s="1"/>
  <c r="P2187" i="1"/>
  <c r="R2187" i="1" s="1"/>
  <c r="P2175" i="1"/>
  <c r="R2175" i="1" s="1"/>
  <c r="P2163" i="1"/>
  <c r="R2163" i="1" s="1"/>
  <c r="V2315" i="1"/>
  <c r="V2204" i="1"/>
  <c r="V2323" i="1"/>
  <c r="V2287" i="1"/>
  <c r="V2371" i="1"/>
  <c r="U2407" i="1"/>
  <c r="U2359" i="1"/>
  <c r="U2311" i="1"/>
  <c r="U2263" i="1"/>
  <c r="U2215" i="1"/>
  <c r="U2167" i="1"/>
  <c r="V2152" i="1"/>
  <c r="U2150" i="1"/>
  <c r="V2150" i="1" s="1"/>
  <c r="U2151" i="1"/>
  <c r="X2337" i="1" l="1"/>
  <c r="Y2337" i="1" s="1"/>
  <c r="X2428" i="1"/>
  <c r="Y2428" i="1" s="1"/>
  <c r="X2157" i="1"/>
  <c r="Y2157" i="1" s="1"/>
  <c r="X2279" i="1"/>
  <c r="Y2279" i="1" s="1"/>
  <c r="X2453" i="1"/>
  <c r="Y2453" i="1" s="1"/>
  <c r="X2234" i="1"/>
  <c r="Y2234" i="1" s="1"/>
  <c r="X2229" i="1"/>
  <c r="Y2229" i="1" s="1"/>
  <c r="X2320" i="1"/>
  <c r="Y2320" i="1" s="1"/>
  <c r="X2266" i="1"/>
  <c r="Y2266" i="1" s="1"/>
  <c r="X2469" i="1"/>
  <c r="Y2469" i="1" s="1"/>
  <c r="X2482" i="1"/>
  <c r="Y2482" i="1" s="1"/>
  <c r="X2479" i="1"/>
  <c r="Y2479" i="1" s="1"/>
  <c r="X2205" i="1"/>
  <c r="Y2205" i="1" s="1"/>
  <c r="X2366" i="1"/>
  <c r="Y2366" i="1" s="1"/>
  <c r="X2375" i="1"/>
  <c r="Y2375" i="1" s="1"/>
  <c r="X2248" i="1"/>
  <c r="Y2248" i="1" s="1"/>
  <c r="X2284" i="1"/>
  <c r="Y2284" i="1" s="1"/>
  <c r="X2291" i="1"/>
  <c r="Y2291" i="1" s="1"/>
  <c r="X2484" i="1"/>
  <c r="Y2484" i="1" s="1"/>
  <c r="X2254" i="1"/>
  <c r="Y2254" i="1" s="1"/>
  <c r="X2381" i="1"/>
  <c r="Y2381" i="1" s="1"/>
  <c r="X2222" i="1"/>
  <c r="Y2222" i="1" s="1"/>
  <c r="X2177" i="1"/>
  <c r="Y2177" i="1" s="1"/>
  <c r="X2306" i="1"/>
  <c r="Y2306" i="1" s="1"/>
  <c r="X2230" i="1"/>
  <c r="Y2230" i="1" s="1"/>
  <c r="X2393" i="1"/>
  <c r="Y2393" i="1" s="1"/>
  <c r="X2313" i="1"/>
  <c r="Y2313" i="1" s="1"/>
  <c r="X2438" i="1"/>
  <c r="Y2438" i="1" s="1"/>
  <c r="X2277" i="1"/>
  <c r="Y2277" i="1" s="1"/>
  <c r="X2203" i="1"/>
  <c r="Y2203" i="1" s="1"/>
  <c r="X2426" i="1"/>
  <c r="Y2426" i="1" s="1"/>
  <c r="X2272" i="1"/>
  <c r="Y2272" i="1" s="1"/>
  <c r="X2351" i="1"/>
  <c r="Y2351" i="1" s="1"/>
  <c r="X2464" i="1"/>
  <c r="Y2464" i="1" s="1"/>
  <c r="X2264" i="1"/>
  <c r="Y2264" i="1" s="1"/>
  <c r="X2200" i="1"/>
  <c r="Y2200" i="1" s="1"/>
  <c r="X2314" i="1"/>
  <c r="Y2314" i="1" s="1"/>
  <c r="X2174" i="1"/>
  <c r="Y2174" i="1" s="1"/>
  <c r="X2155" i="1"/>
  <c r="Y2155" i="1" s="1"/>
  <c r="X2342" i="1"/>
  <c r="Y2342" i="1" s="1"/>
  <c r="X2486" i="1"/>
  <c r="Y2486" i="1" s="1"/>
  <c r="X2368" i="1"/>
  <c r="Y2368" i="1" s="1"/>
  <c r="X2249" i="1"/>
  <c r="Y2249" i="1" s="1"/>
  <c r="X2347" i="1"/>
  <c r="Y2347" i="1" s="1"/>
  <c r="X2471" i="1"/>
  <c r="Y2471" i="1" s="1"/>
  <c r="X2510" i="1"/>
  <c r="Y2510" i="1" s="1"/>
  <c r="X2188" i="1"/>
  <c r="Y2188" i="1" s="1"/>
  <c r="X2198" i="1"/>
  <c r="Y2198" i="1" s="1"/>
  <c r="X2231" i="1"/>
  <c r="Y2231" i="1" s="1"/>
  <c r="X2494" i="1"/>
  <c r="Y2494" i="1" s="1"/>
  <c r="X2414" i="1"/>
  <c r="Y2414" i="1" s="1"/>
  <c r="X2483" i="1"/>
  <c r="Y2483" i="1" s="1"/>
  <c r="X2491" i="1"/>
  <c r="Y2491" i="1" s="1"/>
  <c r="X2243" i="1"/>
  <c r="Y2243" i="1" s="1"/>
  <c r="X2369" i="1"/>
  <c r="Y2369" i="1" s="1"/>
  <c r="X2457" i="1"/>
  <c r="Y2457" i="1" s="1"/>
  <c r="X2458" i="1"/>
  <c r="Y2458" i="1" s="1"/>
  <c r="X2514" i="1"/>
  <c r="Y2514" i="1" s="1"/>
  <c r="X2512" i="1"/>
  <c r="Y2512" i="1" s="1"/>
  <c r="Y2389" i="1"/>
  <c r="X2288" i="1"/>
  <c r="Y2288" i="1" s="1"/>
  <c r="X2443" i="1"/>
  <c r="Y2443" i="1" s="1"/>
  <c r="X2349" i="1"/>
  <c r="Y2349" i="1" s="1"/>
  <c r="X2408" i="1"/>
  <c r="Y2408" i="1" s="1"/>
  <c r="X2503" i="1"/>
  <c r="Y2503" i="1" s="1"/>
  <c r="X2480" i="1"/>
  <c r="Y2480" i="1" s="1"/>
  <c r="X2435" i="1"/>
  <c r="Y2435" i="1" s="1"/>
  <c r="Y2173" i="1"/>
  <c r="X2433" i="1"/>
  <c r="Y2433" i="1" s="1"/>
  <c r="X2477" i="1"/>
  <c r="Y2477" i="1" s="1"/>
  <c r="X2159" i="1"/>
  <c r="Y2159" i="1" s="1"/>
  <c r="X2380" i="1"/>
  <c r="Y2380" i="1" s="1"/>
  <c r="X2183" i="1"/>
  <c r="Y2183" i="1" s="1"/>
  <c r="X2251" i="1"/>
  <c r="Y2251" i="1" s="1"/>
  <c r="X2386" i="1"/>
  <c r="Y2386" i="1" s="1"/>
  <c r="X2336" i="1"/>
  <c r="Y2336" i="1" s="1"/>
  <c r="X2492" i="1"/>
  <c r="Y2492" i="1" s="1"/>
  <c r="X2327" i="1"/>
  <c r="Y2327" i="1" s="1"/>
  <c r="X2278" i="1"/>
  <c r="Y2278" i="1" s="1"/>
  <c r="X2402" i="1"/>
  <c r="Y2402" i="1" s="1"/>
  <c r="X2308" i="1"/>
  <c r="Y2308" i="1" s="1"/>
  <c r="Y2190" i="1"/>
  <c r="X2395" i="1"/>
  <c r="Y2395" i="1" s="1"/>
  <c r="X2472" i="1"/>
  <c r="Y2472" i="1" s="1"/>
  <c r="X2332" i="1"/>
  <c r="Y2332" i="1" s="1"/>
  <c r="X2455" i="1"/>
  <c r="Y2455" i="1" s="1"/>
  <c r="X2299" i="1"/>
  <c r="Y2299" i="1" s="1"/>
  <c r="X2345" i="1"/>
  <c r="Y2345" i="1" s="1"/>
  <c r="Y2185" i="1"/>
  <c r="X2360" i="1"/>
  <c r="Y2360" i="1" s="1"/>
  <c r="X2162" i="1"/>
  <c r="Y2162" i="1" s="1"/>
  <c r="X2454" i="1"/>
  <c r="Y2454" i="1" s="1"/>
  <c r="V2170" i="1"/>
  <c r="X2170" i="1"/>
  <c r="Y2170" i="1" s="1"/>
  <c r="V2290" i="1"/>
  <c r="X2290" i="1"/>
  <c r="Y2290" i="1" s="1"/>
  <c r="X2350" i="1"/>
  <c r="Y2350" i="1" s="1"/>
  <c r="X2425" i="1"/>
  <c r="Y2425" i="1" s="1"/>
  <c r="X2192" i="1"/>
  <c r="Y2192" i="1" s="1"/>
  <c r="V2192" i="1"/>
  <c r="V2504" i="1"/>
  <c r="X2504" i="1"/>
  <c r="Y2504" i="1" s="1"/>
  <c r="X2195" i="1"/>
  <c r="Y2195" i="1" s="1"/>
  <c r="Y2252" i="1"/>
  <c r="X2206" i="1"/>
  <c r="Y2206" i="1" s="1"/>
  <c r="V2372" i="1"/>
  <c r="X2372" i="1"/>
  <c r="Y2372" i="1" s="1"/>
  <c r="X2242" i="1"/>
  <c r="Y2242" i="1" s="1"/>
  <c r="X2470" i="1"/>
  <c r="Y2470" i="1" s="1"/>
  <c r="X2326" i="1"/>
  <c r="Y2326" i="1" s="1"/>
  <c r="X2467" i="1"/>
  <c r="Y2467" i="1" s="1"/>
  <c r="X2356" i="1"/>
  <c r="Y2356" i="1" s="1"/>
  <c r="X2500" i="1"/>
  <c r="Y2500" i="1" s="1"/>
  <c r="X2302" i="1"/>
  <c r="Y2302" i="1" s="1"/>
  <c r="X2194" i="1"/>
  <c r="Y2194" i="1" s="1"/>
  <c r="X2489" i="1"/>
  <c r="Y2489" i="1" s="1"/>
  <c r="X2513" i="1"/>
  <c r="Y2513" i="1" s="1"/>
  <c r="X2338" i="1"/>
  <c r="Y2338" i="1" s="1"/>
  <c r="X2410" i="1"/>
  <c r="Y2410" i="1" s="1"/>
  <c r="X2212" i="1"/>
  <c r="Y2212" i="1" s="1"/>
  <c r="X2431" i="1"/>
  <c r="Y2431" i="1" s="1"/>
  <c r="X2158" i="1"/>
  <c r="Y2158" i="1" s="1"/>
  <c r="X2187" i="1"/>
  <c r="Y2187" i="1" s="1"/>
  <c r="X2451" i="1"/>
  <c r="Y2451" i="1" s="1"/>
  <c r="X2427" i="1"/>
  <c r="Y2427" i="1" s="1"/>
  <c r="X2211" i="1"/>
  <c r="Y2211" i="1" s="1"/>
  <c r="X2475" i="1"/>
  <c r="Y2475" i="1" s="1"/>
  <c r="X2307" i="1"/>
  <c r="Y2307" i="1" s="1"/>
  <c r="X2223" i="1"/>
  <c r="Y2223" i="1" s="1"/>
  <c r="X2487" i="1"/>
  <c r="Y2487" i="1" s="1"/>
  <c r="X2199" i="1"/>
  <c r="Y2199" i="1" s="1"/>
  <c r="X2343" i="1"/>
  <c r="Y2343" i="1" s="1"/>
  <c r="X2259" i="1"/>
  <c r="Y2259" i="1" s="1"/>
  <c r="X2271" i="1"/>
  <c r="Y2271" i="1" s="1"/>
  <c r="X2499" i="1"/>
  <c r="Y2499" i="1" s="1"/>
  <c r="X2235" i="1"/>
  <c r="Y2235" i="1" s="1"/>
  <c r="X2415" i="1"/>
  <c r="Y2415" i="1" s="1"/>
  <c r="X2331" i="1"/>
  <c r="Y2331" i="1" s="1"/>
  <c r="X2355" i="1"/>
  <c r="Y2355" i="1" s="1"/>
  <c r="X2379" i="1"/>
  <c r="Y2379" i="1" s="1"/>
  <c r="X2163" i="1"/>
  <c r="Y2163" i="1" s="1"/>
  <c r="X2283" i="1"/>
  <c r="Y2283" i="1" s="1"/>
  <c r="X2511" i="1"/>
  <c r="Y2511" i="1" s="1"/>
  <c r="X2295" i="1"/>
  <c r="Y2295" i="1" s="1"/>
  <c r="X2403" i="1"/>
  <c r="Y2403" i="1" s="1"/>
  <c r="X2175" i="1"/>
  <c r="Y2175" i="1" s="1"/>
  <c r="X2463" i="1"/>
  <c r="Y2463" i="1" s="1"/>
  <c r="X2407" i="1"/>
  <c r="Y2407" i="1" s="1"/>
  <c r="V2407" i="1"/>
  <c r="X2263" i="1"/>
  <c r="Y2263" i="1" s="1"/>
  <c r="V2263" i="1"/>
  <c r="X2311" i="1"/>
  <c r="Y2311" i="1" s="1"/>
  <c r="V2311" i="1"/>
  <c r="X2247" i="1"/>
  <c r="Y2247" i="1" s="1"/>
  <c r="X2391" i="1"/>
  <c r="Y2391" i="1" s="1"/>
  <c r="X2215" i="1"/>
  <c r="Y2215" i="1" s="1"/>
  <c r="V2215" i="1"/>
  <c r="X2367" i="1"/>
  <c r="Y2367" i="1" s="1"/>
  <c r="X2439" i="1"/>
  <c r="Y2439" i="1" s="1"/>
  <c r="X2319" i="1"/>
  <c r="Y2319" i="1" s="1"/>
  <c r="X2359" i="1"/>
  <c r="Y2359" i="1" s="1"/>
  <c r="V2359" i="1"/>
  <c r="X2167" i="1"/>
  <c r="Y2167" i="1" s="1"/>
  <c r="V2167" i="1"/>
  <c r="X2150" i="1"/>
  <c r="Y2150" i="1" s="1"/>
  <c r="V2151" i="1"/>
  <c r="X2151" i="1"/>
  <c r="Y2151" i="1" s="1"/>
  <c r="O2149" i="1" l="1"/>
  <c r="Q2149" i="1" s="1"/>
  <c r="U2149" i="1"/>
  <c r="AD2149" i="1"/>
  <c r="AE2149" i="1"/>
  <c r="O2148" i="1"/>
  <c r="P2148" i="1" s="1"/>
  <c r="U2148" i="1"/>
  <c r="AD2148" i="1"/>
  <c r="AE2148" i="1"/>
  <c r="O2147" i="1"/>
  <c r="P2147" i="1" s="1"/>
  <c r="U2147" i="1"/>
  <c r="AD2147" i="1"/>
  <c r="AE2147" i="1"/>
  <c r="O2146" i="1"/>
  <c r="P2146" i="1" s="1"/>
  <c r="U2146" i="1"/>
  <c r="AD2146" i="1"/>
  <c r="AE2146" i="1"/>
  <c r="O2145" i="1"/>
  <c r="P2145" i="1" s="1"/>
  <c r="U2145" i="1"/>
  <c r="AD2145" i="1"/>
  <c r="AE2145" i="1"/>
  <c r="O2144" i="1"/>
  <c r="P2144" i="1" s="1"/>
  <c r="U2144" i="1"/>
  <c r="AD2144" i="1"/>
  <c r="AE2144" i="1"/>
  <c r="O2143" i="1"/>
  <c r="P2143" i="1" s="1"/>
  <c r="U2143" i="1"/>
  <c r="AD2143" i="1"/>
  <c r="AE2143" i="1"/>
  <c r="O2142" i="1"/>
  <c r="P2142" i="1" s="1"/>
  <c r="U2142" i="1"/>
  <c r="AD2142" i="1"/>
  <c r="AE2142" i="1"/>
  <c r="O2141" i="1"/>
  <c r="P2141" i="1" s="1"/>
  <c r="U2141" i="1"/>
  <c r="AD2141" i="1"/>
  <c r="AE2141" i="1"/>
  <c r="O2140" i="1"/>
  <c r="P2140" i="1" s="1"/>
  <c r="U2140" i="1"/>
  <c r="AD2140" i="1"/>
  <c r="AE2140" i="1"/>
  <c r="O2139" i="1"/>
  <c r="P2139" i="1" s="1"/>
  <c r="U2139" i="1"/>
  <c r="AD2139" i="1"/>
  <c r="AE2139" i="1"/>
  <c r="O2138" i="1"/>
  <c r="P2138" i="1" s="1"/>
  <c r="U2138" i="1"/>
  <c r="AD2138" i="1"/>
  <c r="AE2138" i="1"/>
  <c r="O2137" i="1"/>
  <c r="P2137" i="1" s="1"/>
  <c r="AD2137" i="1"/>
  <c r="AE2137" i="1"/>
  <c r="Q2144" i="1" l="1"/>
  <c r="R2144" i="1" s="1"/>
  <c r="Q2138" i="1"/>
  <c r="R2138" i="1" s="1"/>
  <c r="X2138" i="1" s="1"/>
  <c r="Q2146" i="1"/>
  <c r="R2146" i="1" s="1"/>
  <c r="X2146" i="1" s="1"/>
  <c r="Y2146" i="1" s="1"/>
  <c r="Q2148" i="1"/>
  <c r="R2148" i="1" s="1"/>
  <c r="Q2140" i="1"/>
  <c r="R2140" i="1" s="1"/>
  <c r="X2140" i="1" s="1"/>
  <c r="Y2140" i="1" s="1"/>
  <c r="Q2142" i="1"/>
  <c r="R2142" i="1" s="1"/>
  <c r="Q2137" i="1"/>
  <c r="R2137" i="1" s="1"/>
  <c r="Q2139" i="1"/>
  <c r="R2139" i="1" s="1"/>
  <c r="X2139" i="1" s="1"/>
  <c r="Y2139" i="1" s="1"/>
  <c r="Q2141" i="1"/>
  <c r="R2141" i="1" s="1"/>
  <c r="Q2143" i="1"/>
  <c r="R2143" i="1" s="1"/>
  <c r="X2143" i="1" s="1"/>
  <c r="Y2143" i="1" s="1"/>
  <c r="Q2145" i="1"/>
  <c r="R2145" i="1" s="1"/>
  <c r="X2145" i="1" s="1"/>
  <c r="Y2145" i="1" s="1"/>
  <c r="Q2147" i="1"/>
  <c r="R2147" i="1" s="1"/>
  <c r="X2147" i="1" s="1"/>
  <c r="Y2147" i="1" s="1"/>
  <c r="P2149" i="1"/>
  <c r="R2149" i="1" s="1"/>
  <c r="X2149" i="1" s="1"/>
  <c r="Y2149" i="1" s="1"/>
  <c r="V2149" i="1"/>
  <c r="V2148" i="1"/>
  <c r="V2147" i="1"/>
  <c r="V2146" i="1"/>
  <c r="V2145" i="1"/>
  <c r="V2144" i="1"/>
  <c r="V2143" i="1"/>
  <c r="V2142" i="1"/>
  <c r="V2141" i="1"/>
  <c r="V2140" i="1"/>
  <c r="V2139" i="1"/>
  <c r="V2138" i="1"/>
  <c r="U2137" i="1"/>
  <c r="X2148" i="1" l="1"/>
  <c r="Y2148" i="1" s="1"/>
  <c r="X2144" i="1"/>
  <c r="Y2144" i="1" s="1"/>
  <c r="X2142" i="1"/>
  <c r="Y2142" i="1" s="1"/>
  <c r="X2141" i="1"/>
  <c r="Y2141" i="1" s="1"/>
  <c r="Y2138" i="1"/>
  <c r="V2137" i="1"/>
  <c r="X2137" i="1"/>
  <c r="Y2137" i="1" s="1"/>
  <c r="O2136" i="1"/>
  <c r="P2136" i="1" s="1"/>
  <c r="U2136" i="1"/>
  <c r="AD2136" i="1"/>
  <c r="AE2136" i="1"/>
  <c r="O2134" i="1"/>
  <c r="P2134" i="1" s="1"/>
  <c r="O2135" i="1"/>
  <c r="P2135" i="1" s="1"/>
  <c r="AD2134" i="1"/>
  <c r="AD2135" i="1"/>
  <c r="AE2134" i="1"/>
  <c r="AE2135" i="1"/>
  <c r="O2132" i="1"/>
  <c r="P2132" i="1" s="1"/>
  <c r="O2133" i="1"/>
  <c r="P2133" i="1" s="1"/>
  <c r="AD2132" i="1"/>
  <c r="AD2133" i="1"/>
  <c r="AE2132" i="1"/>
  <c r="AE2133" i="1"/>
  <c r="O2130" i="1"/>
  <c r="P2130" i="1" s="1"/>
  <c r="O2131" i="1"/>
  <c r="P2131" i="1" s="1"/>
  <c r="AD2130" i="1"/>
  <c r="AD2131" i="1"/>
  <c r="AE2130" i="1"/>
  <c r="AE2131" i="1"/>
  <c r="O2127" i="1"/>
  <c r="P2127" i="1" s="1"/>
  <c r="O2128" i="1"/>
  <c r="P2128" i="1" s="1"/>
  <c r="O2129" i="1"/>
  <c r="P2129" i="1" s="1"/>
  <c r="U2127" i="1"/>
  <c r="U2128" i="1"/>
  <c r="U2129" i="1"/>
  <c r="AD2127" i="1"/>
  <c r="AD2128" i="1"/>
  <c r="AD2129" i="1"/>
  <c r="AE2127" i="1"/>
  <c r="AE2128" i="1"/>
  <c r="AE2129" i="1"/>
  <c r="O2125" i="1"/>
  <c r="P2125" i="1" s="1"/>
  <c r="O2126" i="1"/>
  <c r="P2126" i="1" s="1"/>
  <c r="AD2125" i="1"/>
  <c r="AD2126" i="1"/>
  <c r="AE2125" i="1"/>
  <c r="AE2126" i="1"/>
  <c r="O2123" i="1"/>
  <c r="P2123" i="1" s="1"/>
  <c r="O2124" i="1"/>
  <c r="P2124" i="1" s="1"/>
  <c r="AD2123" i="1"/>
  <c r="AD2124" i="1"/>
  <c r="AE2123" i="1"/>
  <c r="AE2124" i="1"/>
  <c r="O2122" i="1"/>
  <c r="P2122" i="1" s="1"/>
  <c r="U2122" i="1"/>
  <c r="AD2122" i="1"/>
  <c r="AE2122" i="1"/>
  <c r="O2120" i="1"/>
  <c r="P2120" i="1" s="1"/>
  <c r="O2121" i="1"/>
  <c r="P2121" i="1" s="1"/>
  <c r="AD2120" i="1"/>
  <c r="AD2121" i="1"/>
  <c r="AE2120" i="1"/>
  <c r="AE2121" i="1"/>
  <c r="O2119" i="1"/>
  <c r="P2119" i="1" s="1"/>
  <c r="U2119" i="1"/>
  <c r="AD2119" i="1"/>
  <c r="AE2119" i="1"/>
  <c r="O2116" i="1"/>
  <c r="P2116" i="1" s="1"/>
  <c r="O2117" i="1"/>
  <c r="P2117" i="1" s="1"/>
  <c r="O2118" i="1"/>
  <c r="P2118" i="1" s="1"/>
  <c r="U2116" i="1"/>
  <c r="V2116" i="1" s="1"/>
  <c r="U2117" i="1"/>
  <c r="V2117" i="1" s="1"/>
  <c r="U2118" i="1"/>
  <c r="V2118" i="1" s="1"/>
  <c r="AD2116" i="1"/>
  <c r="AD2117" i="1"/>
  <c r="AD2118" i="1"/>
  <c r="AE2116" i="1"/>
  <c r="AE2117" i="1"/>
  <c r="AE2118" i="1"/>
  <c r="O2112" i="1"/>
  <c r="P2112" i="1" s="1"/>
  <c r="O2113" i="1"/>
  <c r="P2113" i="1" s="1"/>
  <c r="O2114" i="1"/>
  <c r="P2114" i="1" s="1"/>
  <c r="O2115" i="1"/>
  <c r="P2115" i="1" s="1"/>
  <c r="U2115" i="1"/>
  <c r="V2115" i="1" s="1"/>
  <c r="AD2112" i="1"/>
  <c r="AD2113" i="1"/>
  <c r="AD2114" i="1"/>
  <c r="AD2115" i="1"/>
  <c r="AE2112" i="1"/>
  <c r="AE2113" i="1"/>
  <c r="AE2114" i="1"/>
  <c r="AE2115" i="1"/>
  <c r="Q2119" i="1" l="1"/>
  <c r="R2119" i="1" s="1"/>
  <c r="X2119" i="1" s="1"/>
  <c r="Q2134" i="1"/>
  <c r="R2134" i="1" s="1"/>
  <c r="Q2117" i="1"/>
  <c r="R2117" i="1" s="1"/>
  <c r="X2117" i="1" s="1"/>
  <c r="Y2117" i="1" s="1"/>
  <c r="Q2135" i="1"/>
  <c r="R2135" i="1" s="1"/>
  <c r="Q2115" i="1"/>
  <c r="R2115" i="1" s="1"/>
  <c r="Q2120" i="1"/>
  <c r="R2120" i="1" s="1"/>
  <c r="Q2114" i="1"/>
  <c r="R2114" i="1" s="1"/>
  <c r="Q2125" i="1"/>
  <c r="R2125" i="1" s="1"/>
  <c r="Q2129" i="1"/>
  <c r="R2129" i="1" s="1"/>
  <c r="Q2128" i="1"/>
  <c r="R2128" i="1" s="1"/>
  <c r="X2128" i="1" s="1"/>
  <c r="Y2128" i="1" s="1"/>
  <c r="Q2132" i="1"/>
  <c r="R2132" i="1" s="1"/>
  <c r="Q2127" i="1"/>
  <c r="R2127" i="1" s="1"/>
  <c r="Q2130" i="1"/>
  <c r="R2130" i="1" s="1"/>
  <c r="Q2116" i="1"/>
  <c r="R2116" i="1" s="1"/>
  <c r="X2116" i="1" s="1"/>
  <c r="Y2116" i="1" s="1"/>
  <c r="Q2124" i="1"/>
  <c r="R2124" i="1" s="1"/>
  <c r="Q2126" i="1"/>
  <c r="R2126" i="1" s="1"/>
  <c r="Q2123" i="1"/>
  <c r="R2123" i="1" s="1"/>
  <c r="Q2136" i="1"/>
  <c r="R2136" i="1" s="1"/>
  <c r="X2136" i="1" s="1"/>
  <c r="Y2136" i="1" s="1"/>
  <c r="Q2122" i="1"/>
  <c r="R2122" i="1" s="1"/>
  <c r="Q2112" i="1"/>
  <c r="R2112" i="1" s="1"/>
  <c r="Q2113" i="1"/>
  <c r="R2113" i="1" s="1"/>
  <c r="Q2121" i="1"/>
  <c r="R2121" i="1" s="1"/>
  <c r="Q2131" i="1"/>
  <c r="R2131" i="1" s="1"/>
  <c r="Q2133" i="1"/>
  <c r="R2133" i="1" s="1"/>
  <c r="Q2118" i="1"/>
  <c r="R2118" i="1" s="1"/>
  <c r="U2130" i="1"/>
  <c r="V2130" i="1" s="1"/>
  <c r="U2132" i="1"/>
  <c r="V2132" i="1" s="1"/>
  <c r="U2135" i="1"/>
  <c r="V2135" i="1" s="1"/>
  <c r="V2136" i="1"/>
  <c r="U2134" i="1"/>
  <c r="U2133" i="1"/>
  <c r="U2126" i="1"/>
  <c r="V2126" i="1" s="1"/>
  <c r="U2131" i="1"/>
  <c r="U2124" i="1"/>
  <c r="V2124" i="1" s="1"/>
  <c r="U2123" i="1"/>
  <c r="V2123" i="1" s="1"/>
  <c r="V2129" i="1"/>
  <c r="V2128" i="1"/>
  <c r="V2127" i="1"/>
  <c r="U2125" i="1"/>
  <c r="V2122" i="1"/>
  <c r="U2120" i="1"/>
  <c r="V2120" i="1" s="1"/>
  <c r="U2121" i="1"/>
  <c r="U2114" i="1"/>
  <c r="V2114" i="1" s="1"/>
  <c r="V2119" i="1"/>
  <c r="U2113" i="1"/>
  <c r="U2112" i="1"/>
  <c r="O2111" i="1"/>
  <c r="P2111" i="1" s="1"/>
  <c r="U2111" i="1"/>
  <c r="AD2111" i="1"/>
  <c r="AE2111" i="1"/>
  <c r="O2110" i="1"/>
  <c r="P2110" i="1" s="1"/>
  <c r="Q2110" i="1"/>
  <c r="U2110" i="1"/>
  <c r="AD2110" i="1"/>
  <c r="AE2110" i="1"/>
  <c r="O2109" i="1"/>
  <c r="P2109" i="1" s="1"/>
  <c r="U2109" i="1"/>
  <c r="AD2109" i="1"/>
  <c r="AE2109" i="1"/>
  <c r="O2107" i="1"/>
  <c r="P2107" i="1" s="1"/>
  <c r="O2108" i="1"/>
  <c r="P2108" i="1" s="1"/>
  <c r="U2107" i="1"/>
  <c r="V2107" i="1" s="1"/>
  <c r="AD2107" i="1"/>
  <c r="AD2108" i="1"/>
  <c r="AE2107" i="1"/>
  <c r="AE2108" i="1"/>
  <c r="O2106" i="1"/>
  <c r="P2106" i="1" s="1"/>
  <c r="U2106" i="1"/>
  <c r="AD2106" i="1"/>
  <c r="AE2106" i="1"/>
  <c r="O2104" i="1"/>
  <c r="P2104" i="1" s="1"/>
  <c r="O2105" i="1"/>
  <c r="P2105" i="1" s="1"/>
  <c r="AD2104" i="1"/>
  <c r="AD2105" i="1"/>
  <c r="AE2104" i="1"/>
  <c r="AE2105" i="1"/>
  <c r="O2103" i="1"/>
  <c r="P2103" i="1" s="1"/>
  <c r="U2103" i="1"/>
  <c r="AD2103" i="1"/>
  <c r="AE2103" i="1"/>
  <c r="O2102" i="1"/>
  <c r="P2102" i="1" s="1"/>
  <c r="U2102" i="1"/>
  <c r="AD2102" i="1"/>
  <c r="AE2102" i="1"/>
  <c r="O2101" i="1"/>
  <c r="P2101" i="1" s="1"/>
  <c r="U2101" i="1"/>
  <c r="AD2101" i="1"/>
  <c r="AE2101" i="1"/>
  <c r="Q2103" i="1" l="1"/>
  <c r="R2103" i="1" s="1"/>
  <c r="X2103" i="1" s="1"/>
  <c r="Y2103" i="1" s="1"/>
  <c r="Q2101" i="1"/>
  <c r="R2101" i="1" s="1"/>
  <c r="X2101" i="1" s="1"/>
  <c r="Y2101" i="1" s="1"/>
  <c r="Q2106" i="1"/>
  <c r="R2106" i="1" s="1"/>
  <c r="X2106" i="1" s="1"/>
  <c r="Y2106" i="1" s="1"/>
  <c r="Q2111" i="1"/>
  <c r="R2111" i="1" s="1"/>
  <c r="X2111" i="1" s="1"/>
  <c r="Y2111" i="1" s="1"/>
  <c r="Q2109" i="1"/>
  <c r="R2109" i="1" s="1"/>
  <c r="X2109" i="1" s="1"/>
  <c r="Y2109" i="1" s="1"/>
  <c r="Q2104" i="1"/>
  <c r="R2104" i="1" s="1"/>
  <c r="Q2102" i="1"/>
  <c r="R2102" i="1" s="1"/>
  <c r="Q2105" i="1"/>
  <c r="R2105" i="1" s="1"/>
  <c r="Q2108" i="1"/>
  <c r="R2108" i="1" s="1"/>
  <c r="Q2107" i="1"/>
  <c r="R2107" i="1" s="1"/>
  <c r="X2107" i="1" s="1"/>
  <c r="Y2107" i="1" s="1"/>
  <c r="X2130" i="1"/>
  <c r="Y2130" i="1" s="1"/>
  <c r="X2135" i="1"/>
  <c r="Y2135" i="1" s="1"/>
  <c r="X2132" i="1"/>
  <c r="Y2132" i="1" s="1"/>
  <c r="X2126" i="1"/>
  <c r="Y2126" i="1" s="1"/>
  <c r="V2134" i="1"/>
  <c r="X2134" i="1"/>
  <c r="Y2134" i="1" s="1"/>
  <c r="V2133" i="1"/>
  <c r="X2133" i="1"/>
  <c r="Y2133" i="1" s="1"/>
  <c r="X2124" i="1"/>
  <c r="Y2124" i="1" s="1"/>
  <c r="V2131" i="1"/>
  <c r="X2131" i="1"/>
  <c r="Y2131" i="1" s="1"/>
  <c r="X2123" i="1"/>
  <c r="Y2123" i="1" s="1"/>
  <c r="X2127" i="1"/>
  <c r="Y2127" i="1" s="1"/>
  <c r="X2129" i="1"/>
  <c r="Y2129" i="1" s="1"/>
  <c r="V2125" i="1"/>
  <c r="X2125" i="1"/>
  <c r="Y2125" i="1" s="1"/>
  <c r="X2120" i="1"/>
  <c r="Y2120" i="1" s="1"/>
  <c r="X2122" i="1"/>
  <c r="Y2122" i="1" s="1"/>
  <c r="V2121" i="1"/>
  <c r="X2121" i="1"/>
  <c r="Y2121" i="1" s="1"/>
  <c r="Y2119" i="1"/>
  <c r="X2114" i="1"/>
  <c r="Y2114" i="1" s="1"/>
  <c r="X2118" i="1"/>
  <c r="Y2118" i="1" s="1"/>
  <c r="V2112" i="1"/>
  <c r="X2112" i="1"/>
  <c r="Y2112" i="1" s="1"/>
  <c r="V2113" i="1"/>
  <c r="X2113" i="1"/>
  <c r="Y2113" i="1" s="1"/>
  <c r="X2115" i="1"/>
  <c r="Y2115" i="1" s="1"/>
  <c r="V2111" i="1"/>
  <c r="V2110" i="1"/>
  <c r="U2108" i="1"/>
  <c r="V2108" i="1" s="1"/>
  <c r="R2110" i="1"/>
  <c r="U2104" i="1"/>
  <c r="V2104" i="1" s="1"/>
  <c r="V2109" i="1"/>
  <c r="V2106" i="1"/>
  <c r="U2105" i="1"/>
  <c r="V2103" i="1"/>
  <c r="V2102" i="1"/>
  <c r="V2101" i="1"/>
  <c r="X2104" i="1" l="1"/>
  <c r="Y2104" i="1" s="1"/>
  <c r="X2108" i="1"/>
  <c r="Y2108" i="1" s="1"/>
  <c r="X2110" i="1"/>
  <c r="Y2110" i="1" s="1"/>
  <c r="V2105" i="1"/>
  <c r="X2105" i="1"/>
  <c r="Y2105" i="1" s="1"/>
  <c r="X2102" i="1"/>
  <c r="Y2102" i="1" s="1"/>
  <c r="O2100" i="1" l="1"/>
  <c r="P2100" i="1" s="1"/>
  <c r="U2100" i="1"/>
  <c r="AD2100" i="1"/>
  <c r="AE2100" i="1"/>
  <c r="O2099" i="1"/>
  <c r="P2099" i="1" s="1"/>
  <c r="U2099" i="1"/>
  <c r="AD2099" i="1"/>
  <c r="AE2099" i="1"/>
  <c r="O2098" i="1"/>
  <c r="P2098" i="1" s="1"/>
  <c r="U2098" i="1"/>
  <c r="AD2098" i="1"/>
  <c r="AE2098" i="1"/>
  <c r="O2097" i="1"/>
  <c r="P2097" i="1" s="1"/>
  <c r="U2097" i="1"/>
  <c r="AD2097" i="1"/>
  <c r="AE2097" i="1"/>
  <c r="O2096" i="1"/>
  <c r="P2096" i="1" s="1"/>
  <c r="U2096" i="1"/>
  <c r="AD2096" i="1"/>
  <c r="AE2096" i="1"/>
  <c r="Q2097" i="1" l="1"/>
  <c r="R2097" i="1" s="1"/>
  <c r="X2097" i="1" s="1"/>
  <c r="Y2097" i="1" s="1"/>
  <c r="Q2099" i="1"/>
  <c r="R2099" i="1" s="1"/>
  <c r="X2099" i="1" s="1"/>
  <c r="Y2099" i="1" s="1"/>
  <c r="Q2096" i="1"/>
  <c r="R2096" i="1" s="1"/>
  <c r="X2096" i="1" s="1"/>
  <c r="Y2096" i="1" s="1"/>
  <c r="Q2098" i="1"/>
  <c r="R2098" i="1" s="1"/>
  <c r="X2098" i="1" s="1"/>
  <c r="Y2098" i="1" s="1"/>
  <c r="Q2100" i="1"/>
  <c r="R2100" i="1" s="1"/>
  <c r="X2100" i="1" s="1"/>
  <c r="Y2100" i="1" s="1"/>
  <c r="V2100" i="1"/>
  <c r="V2099" i="1"/>
  <c r="V2098" i="1"/>
  <c r="V2097" i="1"/>
  <c r="V2096" i="1"/>
  <c r="O2094" i="1" l="1"/>
  <c r="P2094" i="1" s="1"/>
  <c r="O2095" i="1"/>
  <c r="P2095" i="1" s="1"/>
  <c r="Q2095" i="1" s="1"/>
  <c r="U2094" i="1"/>
  <c r="AD2094" i="1"/>
  <c r="AD2095" i="1"/>
  <c r="AE2094" i="1"/>
  <c r="AE2095" i="1"/>
  <c r="Q2094" i="1" l="1"/>
  <c r="R2094" i="1" s="1"/>
  <c r="X2094" i="1" s="1"/>
  <c r="Y2094" i="1" s="1"/>
  <c r="R2095" i="1"/>
  <c r="V2094" i="1"/>
  <c r="U2095" i="1"/>
  <c r="X2095" i="1" l="1"/>
  <c r="Y2095" i="1" s="1"/>
  <c r="V2095" i="1"/>
  <c r="O1952" i="1" l="1"/>
  <c r="P1952" i="1" s="1"/>
  <c r="U1952" i="1"/>
  <c r="V1952" i="1" s="1"/>
  <c r="O1953" i="1"/>
  <c r="P1953" i="1" s="1"/>
  <c r="U1953" i="1"/>
  <c r="V1953" i="1" s="1"/>
  <c r="O2088" i="1"/>
  <c r="P2088" i="1" s="1"/>
  <c r="O2089" i="1"/>
  <c r="P2089" i="1" s="1"/>
  <c r="O2090" i="1"/>
  <c r="P2090" i="1" s="1"/>
  <c r="O2091" i="1"/>
  <c r="P2091" i="1" s="1"/>
  <c r="O2092" i="1"/>
  <c r="P2092" i="1" s="1"/>
  <c r="O2093" i="1"/>
  <c r="P2093" i="1" s="1"/>
  <c r="U2091" i="1"/>
  <c r="AD2088" i="1"/>
  <c r="AD2089" i="1"/>
  <c r="AD2090" i="1"/>
  <c r="AD2091" i="1"/>
  <c r="AD2092" i="1"/>
  <c r="AD2093" i="1"/>
  <c r="AE2088" i="1"/>
  <c r="AE2089" i="1"/>
  <c r="AE2090" i="1"/>
  <c r="AE2091" i="1"/>
  <c r="AE2092" i="1"/>
  <c r="AE2093" i="1"/>
  <c r="Q1953" i="1" l="1"/>
  <c r="R1953" i="1" s="1"/>
  <c r="Q2091" i="1"/>
  <c r="R2091" i="1" s="1"/>
  <c r="X2091" i="1" s="1"/>
  <c r="Y2091" i="1" s="1"/>
  <c r="Q1952" i="1"/>
  <c r="R1952" i="1" s="1"/>
  <c r="Q2089" i="1"/>
  <c r="R2089" i="1" s="1"/>
  <c r="Q2092" i="1"/>
  <c r="R2092" i="1" s="1"/>
  <c r="Q2093" i="1"/>
  <c r="R2093" i="1" s="1"/>
  <c r="Q2090" i="1"/>
  <c r="R2090" i="1" s="1"/>
  <c r="Q2088" i="1"/>
  <c r="R2088" i="1" s="1"/>
  <c r="U2093" i="1"/>
  <c r="V2093" i="1" s="1"/>
  <c r="U2092" i="1"/>
  <c r="V2092" i="1" s="1"/>
  <c r="U2088" i="1"/>
  <c r="V2088" i="1" s="1"/>
  <c r="V2091" i="1"/>
  <c r="U2090" i="1"/>
  <c r="U2089" i="1"/>
  <c r="X2093" i="1" l="1"/>
  <c r="Y2093" i="1" s="1"/>
  <c r="X2092" i="1"/>
  <c r="Y2092" i="1" s="1"/>
  <c r="X2088" i="1"/>
  <c r="Y2088" i="1" s="1"/>
  <c r="V2089" i="1"/>
  <c r="X2089" i="1"/>
  <c r="Y2089" i="1" s="1"/>
  <c r="V2090" i="1"/>
  <c r="X2090" i="1"/>
  <c r="Y2090" i="1" s="1"/>
  <c r="O2086" i="1" l="1"/>
  <c r="P2086" i="1" s="1"/>
  <c r="O2087" i="1"/>
  <c r="P2087" i="1" s="1"/>
  <c r="U2086" i="1"/>
  <c r="AD2086" i="1"/>
  <c r="AD2087" i="1"/>
  <c r="AE2086" i="1"/>
  <c r="AE2087" i="1"/>
  <c r="O2083" i="1"/>
  <c r="P2083" i="1" s="1"/>
  <c r="O2084" i="1"/>
  <c r="Q2084" i="1" s="1"/>
  <c r="O2085" i="1"/>
  <c r="P2085" i="1" s="1"/>
  <c r="U2083" i="1"/>
  <c r="V2083" i="1" s="1"/>
  <c r="U2085" i="1"/>
  <c r="AD2083" i="1"/>
  <c r="AD2084" i="1"/>
  <c r="AD2085" i="1"/>
  <c r="AE2083" i="1"/>
  <c r="AE2084" i="1"/>
  <c r="AE2085" i="1"/>
  <c r="Q2087" i="1" l="1"/>
  <c r="R2087" i="1" s="1"/>
  <c r="Q2085" i="1"/>
  <c r="Q2083" i="1"/>
  <c r="R2083" i="1" s="1"/>
  <c r="X2083" i="1" s="1"/>
  <c r="Y2083" i="1" s="1"/>
  <c r="Q2086" i="1"/>
  <c r="R2086" i="1" s="1"/>
  <c r="X2086" i="1" s="1"/>
  <c r="Y2086" i="1" s="1"/>
  <c r="U2084" i="1"/>
  <c r="V2084" i="1" s="1"/>
  <c r="U2087" i="1"/>
  <c r="V2087" i="1" s="1"/>
  <c r="V2086" i="1"/>
  <c r="P2084" i="1"/>
  <c r="R2084" i="1" s="1"/>
  <c r="V2085" i="1"/>
  <c r="R2085" i="1"/>
  <c r="X2087" i="1" l="1"/>
  <c r="Y2087" i="1" s="1"/>
  <c r="X2084" i="1"/>
  <c r="Y2084" i="1" s="1"/>
  <c r="X2085" i="1"/>
  <c r="Y2085" i="1" s="1"/>
  <c r="O2081" i="1" l="1"/>
  <c r="P2081" i="1" s="1"/>
  <c r="O2082" i="1"/>
  <c r="P2082" i="1" s="1"/>
  <c r="AD2081" i="1"/>
  <c r="AD2082" i="1"/>
  <c r="AE2081" i="1"/>
  <c r="AE2082" i="1"/>
  <c r="O2080" i="1"/>
  <c r="P2080" i="1" s="1"/>
  <c r="U2080" i="1"/>
  <c r="AD2080" i="1"/>
  <c r="AE2080" i="1"/>
  <c r="O2076" i="1"/>
  <c r="P2076" i="1" s="1"/>
  <c r="O2077" i="1"/>
  <c r="P2077" i="1" s="1"/>
  <c r="O2078" i="1"/>
  <c r="P2078" i="1" s="1"/>
  <c r="O2079" i="1"/>
  <c r="P2079" i="1" s="1"/>
  <c r="AD2076" i="1"/>
  <c r="AD2077" i="1"/>
  <c r="AD2078" i="1"/>
  <c r="AD2079" i="1"/>
  <c r="AE2076" i="1"/>
  <c r="AE2077" i="1"/>
  <c r="AE2078" i="1"/>
  <c r="AE2079" i="1"/>
  <c r="O2075" i="1"/>
  <c r="P2075" i="1" s="1"/>
  <c r="U2075" i="1"/>
  <c r="AD2075" i="1"/>
  <c r="AE2075" i="1"/>
  <c r="O2074" i="1"/>
  <c r="P2074" i="1" s="1"/>
  <c r="U2074" i="1"/>
  <c r="AD2074" i="1"/>
  <c r="AE2074" i="1"/>
  <c r="O2072" i="1"/>
  <c r="P2072" i="1" s="1"/>
  <c r="O2073" i="1"/>
  <c r="P2073" i="1" s="1"/>
  <c r="U2072" i="1"/>
  <c r="V2072" i="1" s="1"/>
  <c r="AD2072" i="1"/>
  <c r="AD2073" i="1"/>
  <c r="AE2072" i="1"/>
  <c r="AE2073" i="1"/>
  <c r="O2069" i="1"/>
  <c r="P2069" i="1" s="1"/>
  <c r="O2070" i="1"/>
  <c r="P2070" i="1" s="1"/>
  <c r="O2071" i="1"/>
  <c r="P2071" i="1" s="1"/>
  <c r="U2069" i="1"/>
  <c r="U2070" i="1"/>
  <c r="U2071" i="1"/>
  <c r="AD2069" i="1"/>
  <c r="AD2070" i="1"/>
  <c r="AD2071" i="1"/>
  <c r="AE2069" i="1"/>
  <c r="AE2070" i="1"/>
  <c r="AE2071" i="1"/>
  <c r="O2067" i="1"/>
  <c r="P2067" i="1" s="1"/>
  <c r="O2068" i="1"/>
  <c r="P2068" i="1" s="1"/>
  <c r="U2067" i="1"/>
  <c r="AD2067" i="1"/>
  <c r="AD2068" i="1"/>
  <c r="AE2067" i="1"/>
  <c r="AE2068" i="1"/>
  <c r="O2065" i="1"/>
  <c r="P2065" i="1" s="1"/>
  <c r="O2066" i="1"/>
  <c r="P2066" i="1" s="1"/>
  <c r="U2065" i="1"/>
  <c r="V2065" i="1" s="1"/>
  <c r="AD2065" i="1"/>
  <c r="AD2066" i="1"/>
  <c r="AE2065" i="1"/>
  <c r="AE2066" i="1"/>
  <c r="O2062" i="1"/>
  <c r="P2062" i="1" s="1"/>
  <c r="O2063" i="1"/>
  <c r="P2063" i="1" s="1"/>
  <c r="O2064" i="1"/>
  <c r="P2064" i="1" s="1"/>
  <c r="U2062" i="1"/>
  <c r="U2063" i="1"/>
  <c r="U2064" i="1"/>
  <c r="AD2062" i="1"/>
  <c r="AD2063" i="1"/>
  <c r="AD2064" i="1"/>
  <c r="AE2062" i="1"/>
  <c r="AE2063" i="1"/>
  <c r="AE2064" i="1"/>
  <c r="O2060" i="1"/>
  <c r="P2060" i="1" s="1"/>
  <c r="O2061" i="1"/>
  <c r="P2061" i="1" s="1"/>
  <c r="U2060" i="1"/>
  <c r="V2060" i="1" s="1"/>
  <c r="AD2060" i="1"/>
  <c r="AD2061" i="1"/>
  <c r="AE2060" i="1"/>
  <c r="AE2061" i="1"/>
  <c r="O2059" i="1"/>
  <c r="P2059" i="1" s="1"/>
  <c r="U2059" i="1"/>
  <c r="AD2059" i="1"/>
  <c r="AE2059" i="1"/>
  <c r="O2058" i="1"/>
  <c r="P2058" i="1" s="1"/>
  <c r="U2058" i="1"/>
  <c r="AD2058" i="1"/>
  <c r="AE2058" i="1"/>
  <c r="O2057" i="1"/>
  <c r="P2057" i="1" s="1"/>
  <c r="U2057" i="1"/>
  <c r="AD2057" i="1"/>
  <c r="AE2057" i="1"/>
  <c r="O2055" i="1"/>
  <c r="P2055" i="1" s="1"/>
  <c r="O2056" i="1"/>
  <c r="P2056" i="1" s="1"/>
  <c r="AD2055" i="1"/>
  <c r="AD2056" i="1"/>
  <c r="AE2055" i="1"/>
  <c r="AE2056" i="1"/>
  <c r="O2051" i="1"/>
  <c r="P2051" i="1" s="1"/>
  <c r="O2052" i="1"/>
  <c r="P2052" i="1" s="1"/>
  <c r="O2053" i="1"/>
  <c r="P2053" i="1" s="1"/>
  <c r="O2054" i="1"/>
  <c r="P2054" i="1" s="1"/>
  <c r="AD2051" i="1"/>
  <c r="AD2052" i="1"/>
  <c r="AD2053" i="1"/>
  <c r="AD2054" i="1"/>
  <c r="AE2051" i="1"/>
  <c r="AE2052" i="1"/>
  <c r="AE2053" i="1"/>
  <c r="AE2054" i="1"/>
  <c r="O2049" i="1"/>
  <c r="P2049" i="1" s="1"/>
  <c r="O2050" i="1"/>
  <c r="P2050" i="1" s="1"/>
  <c r="AD2049" i="1"/>
  <c r="AD2050" i="1"/>
  <c r="AE2049" i="1"/>
  <c r="AE2050" i="1"/>
  <c r="O2048" i="1"/>
  <c r="P2048" i="1" s="1"/>
  <c r="U2048" i="1"/>
  <c r="AD2048" i="1"/>
  <c r="AE2048" i="1"/>
  <c r="O2047" i="1"/>
  <c r="P2047" i="1" s="1"/>
  <c r="U2047" i="1"/>
  <c r="AD2047" i="1"/>
  <c r="AE2047" i="1"/>
  <c r="O2046" i="1"/>
  <c r="P2046" i="1" s="1"/>
  <c r="U2046" i="1"/>
  <c r="AD2046" i="1"/>
  <c r="AE2046" i="1"/>
  <c r="O2045" i="1"/>
  <c r="P2045" i="1" s="1"/>
  <c r="U2045" i="1"/>
  <c r="AD2045" i="1"/>
  <c r="AE2045" i="1"/>
  <c r="O2044" i="1"/>
  <c r="P2044" i="1" s="1"/>
  <c r="U2044" i="1"/>
  <c r="AD2044" i="1"/>
  <c r="AE2044" i="1"/>
  <c r="O2043" i="1"/>
  <c r="P2043" i="1" s="1"/>
  <c r="U2043" i="1"/>
  <c r="AD2043" i="1"/>
  <c r="AE2043" i="1"/>
  <c r="O2039" i="1"/>
  <c r="P2039" i="1" s="1"/>
  <c r="O2040" i="1"/>
  <c r="P2040" i="1" s="1"/>
  <c r="O2041" i="1"/>
  <c r="P2041" i="1" s="1"/>
  <c r="O2042" i="1"/>
  <c r="P2042" i="1" s="1"/>
  <c r="U2039" i="1"/>
  <c r="U2040" i="1"/>
  <c r="AD2039" i="1"/>
  <c r="AD2040" i="1"/>
  <c r="AD2041" i="1"/>
  <c r="AD2042" i="1"/>
  <c r="AE2039" i="1"/>
  <c r="AE2040" i="1"/>
  <c r="AE2041" i="1"/>
  <c r="AE2042" i="1"/>
  <c r="O2037" i="1"/>
  <c r="P2037" i="1" s="1"/>
  <c r="O2038" i="1"/>
  <c r="P2038" i="1" s="1"/>
  <c r="AD2037" i="1"/>
  <c r="AD2038" i="1"/>
  <c r="AE2037" i="1"/>
  <c r="AE2038" i="1"/>
  <c r="O2034" i="1"/>
  <c r="P2034" i="1" s="1"/>
  <c r="O2035" i="1"/>
  <c r="P2035" i="1" s="1"/>
  <c r="O2036" i="1"/>
  <c r="P2036" i="1" s="1"/>
  <c r="U2034" i="1"/>
  <c r="U2035" i="1"/>
  <c r="V2035" i="1" s="1"/>
  <c r="U2036" i="1"/>
  <c r="AD2034" i="1"/>
  <c r="AD2035" i="1"/>
  <c r="AD2036" i="1"/>
  <c r="AE2034" i="1"/>
  <c r="AE2035" i="1"/>
  <c r="AE2036" i="1"/>
  <c r="O2033" i="1"/>
  <c r="P2033" i="1" s="1"/>
  <c r="U2033" i="1"/>
  <c r="AD2033" i="1"/>
  <c r="AE2033" i="1"/>
  <c r="O2032" i="1"/>
  <c r="P2032" i="1" s="1"/>
  <c r="U2032" i="1"/>
  <c r="AD2032" i="1"/>
  <c r="AE2032" i="1"/>
  <c r="O2031" i="1"/>
  <c r="P2031" i="1" s="1"/>
  <c r="U2031" i="1"/>
  <c r="AD2031" i="1"/>
  <c r="AE2031" i="1"/>
  <c r="O2026" i="1"/>
  <c r="P2026" i="1" s="1"/>
  <c r="O2027" i="1"/>
  <c r="P2027" i="1" s="1"/>
  <c r="O2028" i="1"/>
  <c r="P2028" i="1" s="1"/>
  <c r="O2029" i="1"/>
  <c r="P2029" i="1" s="1"/>
  <c r="O2030" i="1"/>
  <c r="P2030" i="1" s="1"/>
  <c r="U2026" i="1"/>
  <c r="U2027" i="1"/>
  <c r="U2028" i="1"/>
  <c r="AD2026" i="1"/>
  <c r="AD2027" i="1"/>
  <c r="AD2028" i="1"/>
  <c r="AD2029" i="1"/>
  <c r="AD2030" i="1"/>
  <c r="AE2026" i="1"/>
  <c r="AE2027" i="1"/>
  <c r="AE2028" i="1"/>
  <c r="AE2029" i="1"/>
  <c r="AE2030" i="1"/>
  <c r="O2024" i="1"/>
  <c r="P2024" i="1" s="1"/>
  <c r="O2025" i="1"/>
  <c r="P2025" i="1" s="1"/>
  <c r="AD2024" i="1"/>
  <c r="AD2025" i="1"/>
  <c r="AE2024" i="1"/>
  <c r="AE2025" i="1"/>
  <c r="O2021" i="1"/>
  <c r="P2021" i="1" s="1"/>
  <c r="O2022" i="1"/>
  <c r="P2022" i="1" s="1"/>
  <c r="O2023" i="1"/>
  <c r="P2023" i="1" s="1"/>
  <c r="U2021" i="1"/>
  <c r="U2022" i="1"/>
  <c r="AD2021" i="1"/>
  <c r="AD2022" i="1"/>
  <c r="AD2023" i="1"/>
  <c r="AE2021" i="1"/>
  <c r="AE2022" i="1"/>
  <c r="AE2023" i="1"/>
  <c r="O2020" i="1"/>
  <c r="P2020" i="1" s="1"/>
  <c r="U2020" i="1"/>
  <c r="AD2020" i="1"/>
  <c r="AE2020" i="1"/>
  <c r="O2017" i="1"/>
  <c r="P2017" i="1" s="1"/>
  <c r="O2018" i="1"/>
  <c r="P2018" i="1" s="1"/>
  <c r="O2019" i="1"/>
  <c r="P2019" i="1" s="1"/>
  <c r="U2017" i="1"/>
  <c r="V2017" i="1" s="1"/>
  <c r="U2018" i="1"/>
  <c r="U2019" i="1"/>
  <c r="AD2017" i="1"/>
  <c r="AD2018" i="1"/>
  <c r="AD2019" i="1"/>
  <c r="AE2017" i="1"/>
  <c r="AE2018" i="1"/>
  <c r="AE2019" i="1"/>
  <c r="Q2060" i="1" l="1"/>
  <c r="R2060" i="1" s="1"/>
  <c r="X2060" i="1" s="1"/>
  <c r="Y2060" i="1" s="1"/>
  <c r="Q2061" i="1"/>
  <c r="R2061" i="1" s="1"/>
  <c r="Q2036" i="1"/>
  <c r="R2036" i="1" s="1"/>
  <c r="Q2065" i="1"/>
  <c r="R2065" i="1" s="1"/>
  <c r="X2065" i="1" s="1"/>
  <c r="Y2065" i="1" s="1"/>
  <c r="Q2062" i="1"/>
  <c r="R2062" i="1" s="1"/>
  <c r="Q2066" i="1"/>
  <c r="R2066" i="1" s="1"/>
  <c r="Q2067" i="1"/>
  <c r="R2067" i="1" s="1"/>
  <c r="Q2018" i="1"/>
  <c r="R2018" i="1" s="1"/>
  <c r="X2018" i="1" s="1"/>
  <c r="Y2018" i="1" s="1"/>
  <c r="Q2038" i="1"/>
  <c r="R2038" i="1" s="1"/>
  <c r="Q2074" i="1"/>
  <c r="R2074" i="1" s="1"/>
  <c r="X2074" i="1" s="1"/>
  <c r="Y2074" i="1" s="1"/>
  <c r="Q2035" i="1"/>
  <c r="R2035" i="1" s="1"/>
  <c r="X2035" i="1" s="1"/>
  <c r="Y2035" i="1" s="1"/>
  <c r="Q2063" i="1"/>
  <c r="R2063" i="1" s="1"/>
  <c r="X2063" i="1" s="1"/>
  <c r="Q2068" i="1"/>
  <c r="R2068" i="1" s="1"/>
  <c r="Q2052" i="1"/>
  <c r="R2052" i="1" s="1"/>
  <c r="Q2071" i="1"/>
  <c r="R2071" i="1" s="1"/>
  <c r="X2071" i="1" s="1"/>
  <c r="Y2071" i="1" s="1"/>
  <c r="Q2055" i="1"/>
  <c r="R2055" i="1" s="1"/>
  <c r="Q2040" i="1"/>
  <c r="R2040" i="1" s="1"/>
  <c r="X2040" i="1" s="1"/>
  <c r="Y2040" i="1" s="1"/>
  <c r="Q2019" i="1"/>
  <c r="R2019" i="1" s="1"/>
  <c r="Q2039" i="1"/>
  <c r="R2039" i="1" s="1"/>
  <c r="X2039" i="1" s="1"/>
  <c r="Y2039" i="1" s="1"/>
  <c r="Q2037" i="1"/>
  <c r="R2037" i="1" s="1"/>
  <c r="Q2051" i="1"/>
  <c r="R2051" i="1" s="1"/>
  <c r="Q2077" i="1"/>
  <c r="R2077" i="1" s="1"/>
  <c r="Q2034" i="1"/>
  <c r="R2034" i="1" s="1"/>
  <c r="X2034" i="1" s="1"/>
  <c r="Q2056" i="1"/>
  <c r="R2056" i="1" s="1"/>
  <c r="Q2076" i="1"/>
  <c r="R2076" i="1" s="1"/>
  <c r="Q2050" i="1"/>
  <c r="R2050" i="1" s="1"/>
  <c r="Q2070" i="1"/>
  <c r="R2070" i="1" s="1"/>
  <c r="Q2049" i="1"/>
  <c r="R2049" i="1" s="1"/>
  <c r="Q2069" i="1"/>
  <c r="R2069" i="1" s="1"/>
  <c r="X2069" i="1" s="1"/>
  <c r="Y2069" i="1" s="1"/>
  <c r="Q2073" i="1"/>
  <c r="R2073" i="1" s="1"/>
  <c r="Q2072" i="1"/>
  <c r="R2072" i="1" s="1"/>
  <c r="X2072" i="1" s="1"/>
  <c r="Y2072" i="1" s="1"/>
  <c r="Q2075" i="1"/>
  <c r="R2075" i="1" s="1"/>
  <c r="Q2064" i="1"/>
  <c r="R2064" i="1" s="1"/>
  <c r="X2064" i="1" s="1"/>
  <c r="Y2064" i="1" s="1"/>
  <c r="Q2082" i="1"/>
  <c r="R2082" i="1" s="1"/>
  <c r="Q2081" i="1"/>
  <c r="R2081" i="1" s="1"/>
  <c r="Q2080" i="1"/>
  <c r="R2080" i="1" s="1"/>
  <c r="X2080" i="1" s="1"/>
  <c r="Y2080" i="1" s="1"/>
  <c r="Q2042" i="1"/>
  <c r="R2042" i="1" s="1"/>
  <c r="Q2043" i="1"/>
  <c r="R2043" i="1" s="1"/>
  <c r="X2043" i="1" s="1"/>
  <c r="Y2043" i="1" s="1"/>
  <c r="Q2045" i="1"/>
  <c r="R2045" i="1" s="1"/>
  <c r="Q2047" i="1"/>
  <c r="R2047" i="1" s="1"/>
  <c r="Q2054" i="1"/>
  <c r="R2054" i="1" s="1"/>
  <c r="Q2057" i="1"/>
  <c r="R2057" i="1" s="1"/>
  <c r="X2057" i="1" s="1"/>
  <c r="Y2057" i="1" s="1"/>
  <c r="Q2059" i="1"/>
  <c r="R2059" i="1" s="1"/>
  <c r="Q2041" i="1"/>
  <c r="R2041" i="1" s="1"/>
  <c r="Q2053" i="1"/>
  <c r="R2053" i="1" s="1"/>
  <c r="Q2027" i="1"/>
  <c r="R2027" i="1" s="1"/>
  <c r="X2027" i="1" s="1"/>
  <c r="Y2027" i="1" s="1"/>
  <c r="Q2023" i="1"/>
  <c r="R2023" i="1" s="1"/>
  <c r="Q2044" i="1"/>
  <c r="R2044" i="1" s="1"/>
  <c r="Q2046" i="1"/>
  <c r="R2046" i="1" s="1"/>
  <c r="X2046" i="1" s="1"/>
  <c r="Y2046" i="1" s="1"/>
  <c r="Q2048" i="1"/>
  <c r="R2048" i="1" s="1"/>
  <c r="Q2058" i="1"/>
  <c r="R2058" i="1" s="1"/>
  <c r="Q2079" i="1"/>
  <c r="R2079" i="1" s="1"/>
  <c r="Q2032" i="1"/>
  <c r="R2032" i="1" s="1"/>
  <c r="Q2078" i="1"/>
  <c r="R2078" i="1" s="1"/>
  <c r="Q2022" i="1"/>
  <c r="R2022" i="1" s="1"/>
  <c r="X2022" i="1" s="1"/>
  <c r="Y2022" i="1" s="1"/>
  <c r="Q2025" i="1"/>
  <c r="R2025" i="1" s="1"/>
  <c r="Q2021" i="1"/>
  <c r="R2021" i="1" s="1"/>
  <c r="X2021" i="1" s="1"/>
  <c r="Q2030" i="1"/>
  <c r="R2030" i="1" s="1"/>
  <c r="Q2029" i="1"/>
  <c r="R2029" i="1" s="1"/>
  <c r="Q2017" i="1"/>
  <c r="R2017" i="1" s="1"/>
  <c r="X2017" i="1" s="1"/>
  <c r="Y2017" i="1" s="1"/>
  <c r="Q2026" i="1"/>
  <c r="R2026" i="1" s="1"/>
  <c r="X2026" i="1" s="1"/>
  <c r="Y2026" i="1" s="1"/>
  <c r="Q2024" i="1"/>
  <c r="R2024" i="1" s="1"/>
  <c r="Q2028" i="1"/>
  <c r="R2028" i="1" s="1"/>
  <c r="X2028" i="1" s="1"/>
  <c r="Y2028" i="1" s="1"/>
  <c r="Q2031" i="1"/>
  <c r="R2031" i="1" s="1"/>
  <c r="Q2033" i="1"/>
  <c r="R2033" i="1" s="1"/>
  <c r="Q2020" i="1"/>
  <c r="R2020" i="1" s="1"/>
  <c r="U2082" i="1"/>
  <c r="V2082" i="1" s="1"/>
  <c r="U2081" i="1"/>
  <c r="V2081" i="1" s="1"/>
  <c r="U2077" i="1"/>
  <c r="V2077" i="1" s="1"/>
  <c r="V2080" i="1"/>
  <c r="U2079" i="1"/>
  <c r="V2079" i="1" s="1"/>
  <c r="U2078" i="1"/>
  <c r="V2078" i="1" s="1"/>
  <c r="U2076" i="1"/>
  <c r="V2075" i="1"/>
  <c r="V2074" i="1"/>
  <c r="U2073" i="1"/>
  <c r="V2073" i="1" s="1"/>
  <c r="U2066" i="1"/>
  <c r="V2066" i="1" s="1"/>
  <c r="U2068" i="1"/>
  <c r="V2068" i="1" s="1"/>
  <c r="V2071" i="1"/>
  <c r="V2070" i="1"/>
  <c r="V2069" i="1"/>
  <c r="V2067" i="1"/>
  <c r="V2064" i="1"/>
  <c r="V2063" i="1"/>
  <c r="V2062" i="1"/>
  <c r="U2061" i="1"/>
  <c r="V2059" i="1"/>
  <c r="V2058" i="1"/>
  <c r="U2049" i="1"/>
  <c r="V2049" i="1" s="1"/>
  <c r="V2057" i="1"/>
  <c r="U2056" i="1"/>
  <c r="V2056" i="1" s="1"/>
  <c r="U2055" i="1"/>
  <c r="V2055" i="1" s="1"/>
  <c r="U2054" i="1"/>
  <c r="V2054" i="1" s="1"/>
  <c r="U2053" i="1"/>
  <c r="V2053" i="1" s="1"/>
  <c r="U2052" i="1"/>
  <c r="V2052" i="1" s="1"/>
  <c r="U2051" i="1"/>
  <c r="U2050" i="1"/>
  <c r="V2048" i="1"/>
  <c r="V2047" i="1"/>
  <c r="V2046" i="1"/>
  <c r="V2045" i="1"/>
  <c r="U2042" i="1"/>
  <c r="V2042" i="1" s="1"/>
  <c r="U2041" i="1"/>
  <c r="V2041" i="1" s="1"/>
  <c r="V2044" i="1"/>
  <c r="V2043" i="1"/>
  <c r="U2038" i="1"/>
  <c r="V2038" i="1" s="1"/>
  <c r="U2037" i="1"/>
  <c r="V2037" i="1" s="1"/>
  <c r="V2040" i="1"/>
  <c r="V2039" i="1"/>
  <c r="V2034" i="1"/>
  <c r="V2036" i="1"/>
  <c r="V2033" i="1"/>
  <c r="V2032" i="1"/>
  <c r="U2030" i="1"/>
  <c r="V2030" i="1" s="1"/>
  <c r="V2031" i="1"/>
  <c r="U2024" i="1"/>
  <c r="V2024" i="1" s="1"/>
  <c r="V2027" i="1"/>
  <c r="V2028" i="1"/>
  <c r="V2026" i="1"/>
  <c r="U2023" i="1"/>
  <c r="V2023" i="1" s="1"/>
  <c r="U2029" i="1"/>
  <c r="U2025" i="1"/>
  <c r="V2021" i="1"/>
  <c r="V2022" i="1"/>
  <c r="V2020" i="1"/>
  <c r="V2018" i="1"/>
  <c r="V2019" i="1"/>
  <c r="X2068" i="1" l="1"/>
  <c r="Y2068" i="1" s="1"/>
  <c r="X2082" i="1"/>
  <c r="Y2082" i="1" s="1"/>
  <c r="X2081" i="1"/>
  <c r="Y2081" i="1" s="1"/>
  <c r="X2077" i="1"/>
  <c r="Y2077" i="1" s="1"/>
  <c r="X2078" i="1"/>
  <c r="Y2078" i="1" s="1"/>
  <c r="X2079" i="1"/>
  <c r="Y2079" i="1" s="1"/>
  <c r="X2066" i="1"/>
  <c r="Y2066" i="1" s="1"/>
  <c r="V2076" i="1"/>
  <c r="X2076" i="1"/>
  <c r="Y2076" i="1" s="1"/>
  <c r="X2075" i="1"/>
  <c r="Y2075" i="1" s="1"/>
  <c r="X2070" i="1"/>
  <c r="Y2070" i="1" s="1"/>
  <c r="X2073" i="1"/>
  <c r="Y2073" i="1" s="1"/>
  <c r="X2067" i="1"/>
  <c r="Y2067" i="1" s="1"/>
  <c r="Y2063" i="1"/>
  <c r="X2062" i="1"/>
  <c r="Y2062" i="1" s="1"/>
  <c r="V2061" i="1"/>
  <c r="X2061" i="1"/>
  <c r="Y2061" i="1" s="1"/>
  <c r="X2049" i="1"/>
  <c r="Y2049" i="1" s="1"/>
  <c r="X2059" i="1"/>
  <c r="Y2059" i="1" s="1"/>
  <c r="X2058" i="1"/>
  <c r="Y2058" i="1" s="1"/>
  <c r="X2054" i="1"/>
  <c r="Y2054" i="1" s="1"/>
  <c r="X2055" i="1"/>
  <c r="Y2055" i="1" s="1"/>
  <c r="X2056" i="1"/>
  <c r="Y2056" i="1" s="1"/>
  <c r="X2052" i="1"/>
  <c r="Y2052" i="1" s="1"/>
  <c r="X2053" i="1"/>
  <c r="Y2053" i="1" s="1"/>
  <c r="V2051" i="1"/>
  <c r="X2051" i="1"/>
  <c r="Y2051" i="1" s="1"/>
  <c r="V2050" i="1"/>
  <c r="X2050" i="1"/>
  <c r="Y2050" i="1" s="1"/>
  <c r="X2048" i="1"/>
  <c r="Y2048" i="1" s="1"/>
  <c r="X2047" i="1"/>
  <c r="Y2047" i="1" s="1"/>
  <c r="X2042" i="1"/>
  <c r="Y2042" i="1" s="1"/>
  <c r="X2041" i="1"/>
  <c r="Y2041" i="1" s="1"/>
  <c r="X2037" i="1"/>
  <c r="Y2037" i="1" s="1"/>
  <c r="X2045" i="1"/>
  <c r="Y2045" i="1" s="1"/>
  <c r="X2044" i="1"/>
  <c r="Y2044" i="1" s="1"/>
  <c r="X2038" i="1"/>
  <c r="Y2038" i="1" s="1"/>
  <c r="Y2034" i="1"/>
  <c r="X2030" i="1"/>
  <c r="Y2030" i="1" s="1"/>
  <c r="X2036" i="1"/>
  <c r="Y2036" i="1" s="1"/>
  <c r="X2033" i="1"/>
  <c r="Y2033" i="1" s="1"/>
  <c r="X2032" i="1"/>
  <c r="Y2032" i="1" s="1"/>
  <c r="X2023" i="1"/>
  <c r="Y2023" i="1" s="1"/>
  <c r="X2024" i="1"/>
  <c r="Y2024" i="1" s="1"/>
  <c r="X2031" i="1"/>
  <c r="Y2031" i="1" s="1"/>
  <c r="Y2021" i="1"/>
  <c r="X2029" i="1"/>
  <c r="Y2029" i="1" s="1"/>
  <c r="V2029" i="1"/>
  <c r="V2025" i="1"/>
  <c r="X2025" i="1"/>
  <c r="Y2025" i="1" s="1"/>
  <c r="X2020" i="1"/>
  <c r="Y2020" i="1" s="1"/>
  <c r="X2019" i="1"/>
  <c r="Y2019" i="1" s="1"/>
  <c r="O2005" i="1" l="1"/>
  <c r="P2005" i="1" s="1"/>
  <c r="O2006" i="1"/>
  <c r="P2006" i="1" s="1"/>
  <c r="O2007" i="1"/>
  <c r="Q2007" i="1" s="1"/>
  <c r="O2008" i="1"/>
  <c r="P2008" i="1" s="1"/>
  <c r="O2009" i="1"/>
  <c r="P2009" i="1" s="1"/>
  <c r="O2010" i="1"/>
  <c r="P2010" i="1" s="1"/>
  <c r="O2011" i="1"/>
  <c r="P2011" i="1" s="1"/>
  <c r="O2012" i="1"/>
  <c r="P2012" i="1" s="1"/>
  <c r="O2013" i="1"/>
  <c r="Q2013" i="1" s="1"/>
  <c r="O2014" i="1"/>
  <c r="P2014" i="1" s="1"/>
  <c r="O2015" i="1"/>
  <c r="P2015" i="1" s="1"/>
  <c r="O2016" i="1"/>
  <c r="P2016" i="1" s="1"/>
  <c r="Q2005" i="1"/>
  <c r="Q2006" i="1"/>
  <c r="U2007" i="1"/>
  <c r="V2007" i="1" s="1"/>
  <c r="U2009" i="1"/>
  <c r="V2009" i="1" s="1"/>
  <c r="U2011" i="1"/>
  <c r="V2011" i="1" s="1"/>
  <c r="U2013" i="1"/>
  <c r="U2015" i="1"/>
  <c r="V2015" i="1" s="1"/>
  <c r="U2016" i="1"/>
  <c r="V2016" i="1" s="1"/>
  <c r="AD2005" i="1"/>
  <c r="AD2006" i="1"/>
  <c r="AD2007" i="1"/>
  <c r="AD2008" i="1"/>
  <c r="AD2009" i="1"/>
  <c r="AD2010" i="1"/>
  <c r="AD2011" i="1"/>
  <c r="AD2012" i="1"/>
  <c r="AD2013" i="1"/>
  <c r="AD2014" i="1"/>
  <c r="AD2015" i="1"/>
  <c r="AD2016" i="1"/>
  <c r="AE2005" i="1"/>
  <c r="AE2006" i="1"/>
  <c r="AE2007" i="1"/>
  <c r="AE2008" i="1"/>
  <c r="AE2009" i="1"/>
  <c r="AE2010" i="1"/>
  <c r="AE2011" i="1"/>
  <c r="AE2012" i="1"/>
  <c r="AE2013" i="1"/>
  <c r="AE2014" i="1"/>
  <c r="AE2015" i="1"/>
  <c r="AE2016" i="1"/>
  <c r="O2004" i="1"/>
  <c r="P2004" i="1" s="1"/>
  <c r="AD2004" i="1"/>
  <c r="AE2004" i="1"/>
  <c r="Q2008" i="1" l="1"/>
  <c r="R2008" i="1" s="1"/>
  <c r="Q2014" i="1"/>
  <c r="Q2012" i="1"/>
  <c r="Q2011" i="1"/>
  <c r="Q2010" i="1"/>
  <c r="R2010" i="1" s="1"/>
  <c r="Q2009" i="1"/>
  <c r="R2009" i="1" s="1"/>
  <c r="X2009" i="1" s="1"/>
  <c r="Y2009" i="1" s="1"/>
  <c r="Q2015" i="1"/>
  <c r="R2015" i="1" s="1"/>
  <c r="X2015" i="1" s="1"/>
  <c r="Y2015" i="1" s="1"/>
  <c r="Q2016" i="1"/>
  <c r="R2016" i="1" s="1"/>
  <c r="X2016" i="1" s="1"/>
  <c r="Y2016" i="1" s="1"/>
  <c r="Q2004" i="1"/>
  <c r="R2004" i="1" s="1"/>
  <c r="R2005" i="1"/>
  <c r="R2011" i="1"/>
  <c r="X2011" i="1" s="1"/>
  <c r="Y2011" i="1" s="1"/>
  <c r="U2010" i="1"/>
  <c r="V2010" i="1" s="1"/>
  <c r="U2008" i="1"/>
  <c r="V2008" i="1" s="1"/>
  <c r="U2005" i="1"/>
  <c r="V2005" i="1" s="1"/>
  <c r="U2006" i="1"/>
  <c r="V2006" i="1" s="1"/>
  <c r="R2014" i="1"/>
  <c r="V2013" i="1"/>
  <c r="U2012" i="1"/>
  <c r="V2012" i="1" s="1"/>
  <c r="P2013" i="1"/>
  <c r="R2013" i="1" s="1"/>
  <c r="U2014" i="1"/>
  <c r="R2006" i="1"/>
  <c r="P2007" i="1"/>
  <c r="R2007" i="1" s="1"/>
  <c r="X2007" i="1" s="1"/>
  <c r="Y2007" i="1" s="1"/>
  <c r="R2012" i="1"/>
  <c r="U2004" i="1"/>
  <c r="V2004" i="1" s="1"/>
  <c r="X2010" i="1" l="1"/>
  <c r="Y2010" i="1" s="1"/>
  <c r="X2005" i="1"/>
  <c r="Y2005" i="1" s="1"/>
  <c r="X2006" i="1"/>
  <c r="Y2006" i="1" s="1"/>
  <c r="X2008" i="1"/>
  <c r="Y2008" i="1" s="1"/>
  <c r="X2013" i="1"/>
  <c r="Y2013" i="1" s="1"/>
  <c r="V2014" i="1"/>
  <c r="X2014" i="1"/>
  <c r="Y2014" i="1" s="1"/>
  <c r="X2012" i="1"/>
  <c r="Y2012" i="1" s="1"/>
  <c r="X2004" i="1"/>
  <c r="Y2004" i="1" s="1"/>
  <c r="O2003" i="1"/>
  <c r="P2003" i="1" s="1"/>
  <c r="AD2003" i="1"/>
  <c r="AE2003" i="1"/>
  <c r="Q2003" i="1" l="1"/>
  <c r="R2003" i="1" s="1"/>
  <c r="U2003" i="1"/>
  <c r="V2003" i="1" s="1"/>
  <c r="X2003" i="1" l="1"/>
  <c r="Y2003" i="1" s="1"/>
  <c r="O2002" i="1" l="1"/>
  <c r="Q2002" i="1" s="1"/>
  <c r="U2002" i="1"/>
  <c r="AD2002" i="1"/>
  <c r="AE2002" i="1"/>
  <c r="P2002" i="1" l="1"/>
  <c r="R2002" i="1" s="1"/>
  <c r="X2002" i="1" s="1"/>
  <c r="Y2002" i="1" s="1"/>
  <c r="V2002" i="1"/>
  <c r="O2001" i="1" l="1"/>
  <c r="Q2001" i="1" s="1"/>
  <c r="U2001" i="1"/>
  <c r="AD2001" i="1"/>
  <c r="AE2001" i="1"/>
  <c r="O2000" i="1"/>
  <c r="P2000" i="1" s="1"/>
  <c r="AD2000" i="1"/>
  <c r="AE2000" i="1"/>
  <c r="O1999" i="1"/>
  <c r="P1999" i="1" s="1"/>
  <c r="U1999" i="1"/>
  <c r="AD1999" i="1"/>
  <c r="AE1999" i="1"/>
  <c r="O1998" i="1"/>
  <c r="P1998" i="1" s="1"/>
  <c r="U1998" i="1"/>
  <c r="AD1998" i="1"/>
  <c r="AE1998" i="1"/>
  <c r="O1997" i="1"/>
  <c r="P1997" i="1" s="1"/>
  <c r="U1997" i="1"/>
  <c r="AD1997" i="1"/>
  <c r="AE1997" i="1"/>
  <c r="O1996" i="1"/>
  <c r="P1996" i="1" s="1"/>
  <c r="AD1996" i="1"/>
  <c r="AE1996" i="1"/>
  <c r="O1995" i="1"/>
  <c r="P1995" i="1" s="1"/>
  <c r="U1995" i="1"/>
  <c r="AD1995" i="1"/>
  <c r="AE1995" i="1"/>
  <c r="O1994" i="1"/>
  <c r="Q1994" i="1" s="1"/>
  <c r="AD1994" i="1"/>
  <c r="AE1994" i="1"/>
  <c r="O1993" i="1"/>
  <c r="P1993" i="1" s="1"/>
  <c r="AD1993" i="1"/>
  <c r="AE1993" i="1"/>
  <c r="O1992" i="1"/>
  <c r="P1992" i="1" s="1"/>
  <c r="AD1992" i="1"/>
  <c r="AE1992" i="1"/>
  <c r="O1991" i="1"/>
  <c r="P1991" i="1" s="1"/>
  <c r="U1991" i="1"/>
  <c r="AD1991" i="1"/>
  <c r="AE1991" i="1"/>
  <c r="O1990" i="1"/>
  <c r="P1990" i="1" s="1"/>
  <c r="AD1990" i="1"/>
  <c r="AE1990" i="1"/>
  <c r="O1989" i="1"/>
  <c r="P1989" i="1" s="1"/>
  <c r="U1989" i="1"/>
  <c r="AD1989" i="1"/>
  <c r="AE1989" i="1"/>
  <c r="O1988" i="1"/>
  <c r="P1988" i="1" s="1"/>
  <c r="AD1988" i="1"/>
  <c r="AE1988" i="1"/>
  <c r="O1987" i="1"/>
  <c r="P1987" i="1" s="1"/>
  <c r="AD1987" i="1"/>
  <c r="AE1987" i="1"/>
  <c r="Q1999" i="1" l="1"/>
  <c r="R1999" i="1" s="1"/>
  <c r="X1999" i="1" s="1"/>
  <c r="Q1988" i="1"/>
  <c r="R1988" i="1" s="1"/>
  <c r="Q1990" i="1"/>
  <c r="R1990" i="1" s="1"/>
  <c r="Q1992" i="1"/>
  <c r="Q1996" i="1"/>
  <c r="R1996" i="1" s="1"/>
  <c r="Q1998" i="1"/>
  <c r="R1998" i="1" s="1"/>
  <c r="X1998" i="1" s="1"/>
  <c r="Y1998" i="1" s="1"/>
  <c r="Q2000" i="1"/>
  <c r="R2000" i="1" s="1"/>
  <c r="Q1987" i="1"/>
  <c r="R1987" i="1" s="1"/>
  <c r="Q1989" i="1"/>
  <c r="R1989" i="1" s="1"/>
  <c r="X1989" i="1" s="1"/>
  <c r="Y1989" i="1" s="1"/>
  <c r="Q1991" i="1"/>
  <c r="R1991" i="1" s="1"/>
  <c r="X1991" i="1" s="1"/>
  <c r="Y1991" i="1" s="1"/>
  <c r="Q1993" i="1"/>
  <c r="R1993" i="1" s="1"/>
  <c r="Q1995" i="1"/>
  <c r="R1995" i="1" s="1"/>
  <c r="X1995" i="1" s="1"/>
  <c r="Y1995" i="1" s="1"/>
  <c r="Q1997" i="1"/>
  <c r="R1997" i="1" s="1"/>
  <c r="X1997" i="1" s="1"/>
  <c r="P2001" i="1"/>
  <c r="R2001" i="1" s="1"/>
  <c r="X2001" i="1" s="1"/>
  <c r="Y2001" i="1" s="1"/>
  <c r="V2001" i="1"/>
  <c r="U2000" i="1"/>
  <c r="V2000" i="1" s="1"/>
  <c r="V1999" i="1"/>
  <c r="V1998" i="1"/>
  <c r="V1997" i="1"/>
  <c r="U1996" i="1"/>
  <c r="V1996" i="1" s="1"/>
  <c r="V1995" i="1"/>
  <c r="U1994" i="1"/>
  <c r="V1994" i="1" s="1"/>
  <c r="P1994" i="1"/>
  <c r="R1994" i="1" s="1"/>
  <c r="U1993" i="1"/>
  <c r="V1993" i="1" s="1"/>
  <c r="U1992" i="1"/>
  <c r="V1992" i="1" s="1"/>
  <c r="R1992" i="1"/>
  <c r="U1988" i="1"/>
  <c r="V1988" i="1" s="1"/>
  <c r="V1991" i="1"/>
  <c r="U1990" i="1"/>
  <c r="V1990" i="1" s="1"/>
  <c r="V1989" i="1"/>
  <c r="U1987" i="1"/>
  <c r="V1987" i="1" s="1"/>
  <c r="O1986" i="1"/>
  <c r="Q1986" i="1" s="1"/>
  <c r="AD1986" i="1"/>
  <c r="AE1986" i="1"/>
  <c r="O1985" i="1"/>
  <c r="P1985" i="1" s="1"/>
  <c r="AD1985" i="1"/>
  <c r="AE1985" i="1"/>
  <c r="O1984" i="1"/>
  <c r="Q1984" i="1" s="1"/>
  <c r="AD1984" i="1"/>
  <c r="AE1984" i="1"/>
  <c r="Q1985" i="1" l="1"/>
  <c r="X2000" i="1"/>
  <c r="Y2000" i="1" s="1"/>
  <c r="Y1999" i="1"/>
  <c r="X1994" i="1"/>
  <c r="Y1994" i="1" s="1"/>
  <c r="Y1997" i="1"/>
  <c r="X1996" i="1"/>
  <c r="Y1996" i="1" s="1"/>
  <c r="X1992" i="1"/>
  <c r="Y1992" i="1" s="1"/>
  <c r="X1987" i="1"/>
  <c r="Y1987" i="1" s="1"/>
  <c r="X1993" i="1"/>
  <c r="Y1993" i="1" s="1"/>
  <c r="X1990" i="1"/>
  <c r="Y1990" i="1" s="1"/>
  <c r="X1988" i="1"/>
  <c r="Y1988" i="1" s="1"/>
  <c r="R1985" i="1"/>
  <c r="U1986" i="1"/>
  <c r="V1986" i="1" s="1"/>
  <c r="P1986" i="1"/>
  <c r="R1986" i="1" s="1"/>
  <c r="U1984" i="1"/>
  <c r="V1984" i="1" s="1"/>
  <c r="U1985" i="1"/>
  <c r="P1984" i="1"/>
  <c r="R1984" i="1" s="1"/>
  <c r="O1983" i="1"/>
  <c r="P1983" i="1" s="1"/>
  <c r="U1983" i="1"/>
  <c r="AD1983" i="1"/>
  <c r="AE1983" i="1"/>
  <c r="O1982" i="1"/>
  <c r="P1982" i="1" s="1"/>
  <c r="U1982" i="1"/>
  <c r="AD1982" i="1"/>
  <c r="AE1982" i="1"/>
  <c r="O1976" i="1"/>
  <c r="P1976" i="1" s="1"/>
  <c r="O1977" i="1"/>
  <c r="P1977" i="1" s="1"/>
  <c r="O1978" i="1"/>
  <c r="P1978" i="1" s="1"/>
  <c r="O1979" i="1"/>
  <c r="P1979" i="1" s="1"/>
  <c r="O1980" i="1"/>
  <c r="Q1980" i="1" s="1"/>
  <c r="O1981" i="1"/>
  <c r="P1981" i="1" s="1"/>
  <c r="U1976" i="1"/>
  <c r="U1977" i="1"/>
  <c r="U1978" i="1"/>
  <c r="U1981" i="1"/>
  <c r="V1981" i="1" s="1"/>
  <c r="AD1976" i="1"/>
  <c r="AD1977" i="1"/>
  <c r="AD1978" i="1"/>
  <c r="AD1979" i="1"/>
  <c r="AD1980" i="1"/>
  <c r="AD1981" i="1"/>
  <c r="AE1976" i="1"/>
  <c r="AE1977" i="1"/>
  <c r="AE1978" i="1"/>
  <c r="AE1979" i="1"/>
  <c r="AE1980" i="1"/>
  <c r="AE1981" i="1"/>
  <c r="O1969" i="1"/>
  <c r="P1969" i="1" s="1"/>
  <c r="O1970" i="1"/>
  <c r="P1970" i="1" s="1"/>
  <c r="O1971" i="1"/>
  <c r="P1971" i="1" s="1"/>
  <c r="O1972" i="1"/>
  <c r="Q1972" i="1" s="1"/>
  <c r="O1973" i="1"/>
  <c r="P1973" i="1" s="1"/>
  <c r="O1974" i="1"/>
  <c r="P1974" i="1" s="1"/>
  <c r="O1975" i="1"/>
  <c r="P1975" i="1" s="1"/>
  <c r="U1969" i="1"/>
  <c r="U1970" i="1"/>
  <c r="U1971" i="1"/>
  <c r="V1971" i="1" s="1"/>
  <c r="U1973" i="1"/>
  <c r="V1973" i="1" s="1"/>
  <c r="AD1969" i="1"/>
  <c r="AD1970" i="1"/>
  <c r="AD1971" i="1"/>
  <c r="AD1972" i="1"/>
  <c r="AD1973" i="1"/>
  <c r="AD1974" i="1"/>
  <c r="AD1975" i="1"/>
  <c r="AE1969" i="1"/>
  <c r="AE1970" i="1"/>
  <c r="AE1971" i="1"/>
  <c r="AE1972" i="1"/>
  <c r="AE1973" i="1"/>
  <c r="AE1974" i="1"/>
  <c r="AE1975" i="1"/>
  <c r="O1966" i="1"/>
  <c r="P1966" i="1" s="1"/>
  <c r="O1967" i="1"/>
  <c r="P1967" i="1" s="1"/>
  <c r="O1968" i="1"/>
  <c r="P1968" i="1" s="1"/>
  <c r="U1966" i="1"/>
  <c r="V1966" i="1" s="1"/>
  <c r="U1967" i="1"/>
  <c r="U1968" i="1"/>
  <c r="AD1966" i="1"/>
  <c r="AD1967" i="1"/>
  <c r="AD1968" i="1"/>
  <c r="AE1966" i="1"/>
  <c r="AE1967" i="1"/>
  <c r="AE1968" i="1"/>
  <c r="O1965" i="1"/>
  <c r="P1965" i="1" s="1"/>
  <c r="AD1965" i="1"/>
  <c r="AE1965" i="1"/>
  <c r="O1964" i="1"/>
  <c r="P1964" i="1" s="1"/>
  <c r="U1964" i="1"/>
  <c r="O1963" i="1"/>
  <c r="Q1963" i="1" s="1"/>
  <c r="U1963" i="1"/>
  <c r="AD1963" i="1"/>
  <c r="AE1963" i="1"/>
  <c r="O1962" i="1"/>
  <c r="P1962" i="1" s="1"/>
  <c r="AD1962" i="1"/>
  <c r="AE1962" i="1"/>
  <c r="O1957" i="1"/>
  <c r="P1957" i="1" s="1"/>
  <c r="O1958" i="1"/>
  <c r="P1958" i="1" s="1"/>
  <c r="O1959" i="1"/>
  <c r="P1959" i="1" s="1"/>
  <c r="O1960" i="1"/>
  <c r="Q1960" i="1" s="1"/>
  <c r="O1961" i="1"/>
  <c r="Q1961" i="1" s="1"/>
  <c r="U1957" i="1"/>
  <c r="V1957" i="1" s="1"/>
  <c r="U1958" i="1"/>
  <c r="U1961" i="1"/>
  <c r="AD1957" i="1"/>
  <c r="AD1958" i="1"/>
  <c r="AD1959" i="1"/>
  <c r="AD1960" i="1"/>
  <c r="AD1961" i="1"/>
  <c r="AE1957" i="1"/>
  <c r="AE1958" i="1"/>
  <c r="AE1959" i="1"/>
  <c r="AE1960" i="1"/>
  <c r="AE1961" i="1"/>
  <c r="O1955" i="1"/>
  <c r="P1955" i="1" s="1"/>
  <c r="O1956" i="1"/>
  <c r="P1956" i="1" s="1"/>
  <c r="AD1955" i="1"/>
  <c r="AD1956" i="1"/>
  <c r="AE1955" i="1"/>
  <c r="AE1956" i="1"/>
  <c r="O1954" i="1"/>
  <c r="P1954" i="1" s="1"/>
  <c r="AD1954" i="1"/>
  <c r="AE1954" i="1"/>
  <c r="AD1953" i="1"/>
  <c r="AE1953" i="1"/>
  <c r="Q1976" i="1" l="1"/>
  <c r="R1976" i="1" s="1"/>
  <c r="X1976" i="1" s="1"/>
  <c r="Y1976" i="1" s="1"/>
  <c r="Q1977" i="1"/>
  <c r="R1977" i="1" s="1"/>
  <c r="X1977" i="1" s="1"/>
  <c r="Y1977" i="1" s="1"/>
  <c r="Q1962" i="1"/>
  <c r="R1962" i="1" s="1"/>
  <c r="Q1964" i="1"/>
  <c r="R1964" i="1" s="1"/>
  <c r="Q1959" i="1"/>
  <c r="R1959" i="1" s="1"/>
  <c r="Q1958" i="1"/>
  <c r="R1958" i="1" s="1"/>
  <c r="X1958" i="1" s="1"/>
  <c r="Y1958" i="1" s="1"/>
  <c r="Q1969" i="1"/>
  <c r="R1969" i="1" s="1"/>
  <c r="X1969" i="1" s="1"/>
  <c r="Y1969" i="1" s="1"/>
  <c r="Q1957" i="1"/>
  <c r="R1957" i="1" s="1"/>
  <c r="X1957" i="1" s="1"/>
  <c r="Y1957" i="1" s="1"/>
  <c r="Q1982" i="1"/>
  <c r="R1982" i="1" s="1"/>
  <c r="X1982" i="1" s="1"/>
  <c r="Q1965" i="1"/>
  <c r="R1965" i="1" s="1"/>
  <c r="Q1975" i="1"/>
  <c r="R1975" i="1" s="1"/>
  <c r="Q1983" i="1"/>
  <c r="R1983" i="1" s="1"/>
  <c r="X1983" i="1" s="1"/>
  <c r="Y1983" i="1" s="1"/>
  <c r="Q1954" i="1"/>
  <c r="R1954" i="1" s="1"/>
  <c r="Q1974" i="1"/>
  <c r="R1974" i="1" s="1"/>
  <c r="Q1968" i="1"/>
  <c r="R1968" i="1" s="1"/>
  <c r="X1968" i="1" s="1"/>
  <c r="Y1968" i="1" s="1"/>
  <c r="Q1973" i="1"/>
  <c r="R1973" i="1" s="1"/>
  <c r="X1973" i="1" s="1"/>
  <c r="Y1973" i="1" s="1"/>
  <c r="Q1981" i="1"/>
  <c r="R1981" i="1" s="1"/>
  <c r="X1981" i="1" s="1"/>
  <c r="Y1981" i="1" s="1"/>
  <c r="Q1967" i="1"/>
  <c r="R1967" i="1" s="1"/>
  <c r="X1967" i="1" s="1"/>
  <c r="Y1967" i="1" s="1"/>
  <c r="Q1956" i="1"/>
  <c r="R1956" i="1" s="1"/>
  <c r="Q1966" i="1"/>
  <c r="R1966" i="1" s="1"/>
  <c r="X1966" i="1" s="1"/>
  <c r="Y1966" i="1" s="1"/>
  <c r="Q1971" i="1"/>
  <c r="R1971" i="1" s="1"/>
  <c r="X1971" i="1" s="1"/>
  <c r="Y1971" i="1" s="1"/>
  <c r="Q1979" i="1"/>
  <c r="R1979" i="1" s="1"/>
  <c r="Q1955" i="1"/>
  <c r="R1955" i="1" s="1"/>
  <c r="Q1970" i="1"/>
  <c r="R1970" i="1" s="1"/>
  <c r="X1970" i="1" s="1"/>
  <c r="Q1978" i="1"/>
  <c r="R1978" i="1" s="1"/>
  <c r="X1978" i="1" s="1"/>
  <c r="Y1978" i="1" s="1"/>
  <c r="X1986" i="1"/>
  <c r="Y1986" i="1" s="1"/>
  <c r="X1984" i="1"/>
  <c r="Y1984" i="1" s="1"/>
  <c r="V1985" i="1"/>
  <c r="X1985" i="1"/>
  <c r="Y1985" i="1" s="1"/>
  <c r="U1965" i="1"/>
  <c r="V1965" i="1" s="1"/>
  <c r="U1980" i="1"/>
  <c r="V1980" i="1" s="1"/>
  <c r="V1983" i="1"/>
  <c r="U1974" i="1"/>
  <c r="V1974" i="1" s="1"/>
  <c r="V1977" i="1"/>
  <c r="V1982" i="1"/>
  <c r="U1975" i="1"/>
  <c r="V1975" i="1" s="1"/>
  <c r="P1980" i="1"/>
  <c r="R1980" i="1" s="1"/>
  <c r="U1962" i="1"/>
  <c r="V1962" i="1" s="1"/>
  <c r="U1979" i="1"/>
  <c r="V1978" i="1"/>
  <c r="V1976" i="1"/>
  <c r="U1972" i="1"/>
  <c r="V1972" i="1" s="1"/>
  <c r="V1970" i="1"/>
  <c r="P1972" i="1"/>
  <c r="R1972" i="1" s="1"/>
  <c r="V1969" i="1"/>
  <c r="V1967" i="1"/>
  <c r="V1968" i="1"/>
  <c r="V1964" i="1"/>
  <c r="U1956" i="1"/>
  <c r="V1956" i="1" s="1"/>
  <c r="U1959" i="1"/>
  <c r="V1959" i="1" s="1"/>
  <c r="V1963" i="1"/>
  <c r="P1963" i="1"/>
  <c r="R1963" i="1" s="1"/>
  <c r="V1961" i="1"/>
  <c r="V1958" i="1"/>
  <c r="P1961" i="1"/>
  <c r="R1961" i="1" s="1"/>
  <c r="P1960" i="1"/>
  <c r="R1960" i="1" s="1"/>
  <c r="U1960" i="1"/>
  <c r="U1955" i="1"/>
  <c r="U1954" i="1"/>
  <c r="V1954" i="1" s="1"/>
  <c r="X1975" i="1" l="1"/>
  <c r="Y1975" i="1" s="1"/>
  <c r="X1962" i="1"/>
  <c r="Y1962" i="1" s="1"/>
  <c r="X1953" i="1"/>
  <c r="Y1953" i="1" s="1"/>
  <c r="X1980" i="1"/>
  <c r="Y1980" i="1" s="1"/>
  <c r="V1979" i="1"/>
  <c r="X1979" i="1"/>
  <c r="Y1979" i="1" s="1"/>
  <c r="Y1982" i="1"/>
  <c r="X1956" i="1"/>
  <c r="Y1956" i="1" s="1"/>
  <c r="X1972" i="1"/>
  <c r="Y1972" i="1" s="1"/>
  <c r="Y1970" i="1"/>
  <c r="X1974" i="1"/>
  <c r="Y1974" i="1" s="1"/>
  <c r="X1965" i="1"/>
  <c r="Y1965" i="1" s="1"/>
  <c r="X1964" i="1"/>
  <c r="Y1964" i="1" s="1"/>
  <c r="X1959" i="1"/>
  <c r="Y1959" i="1" s="1"/>
  <c r="X1963" i="1"/>
  <c r="Y1963" i="1" s="1"/>
  <c r="X1961" i="1"/>
  <c r="Y1961" i="1" s="1"/>
  <c r="X1954" i="1"/>
  <c r="Y1954" i="1" s="1"/>
  <c r="X1960" i="1"/>
  <c r="Y1960" i="1" s="1"/>
  <c r="V1960" i="1"/>
  <c r="V1955" i="1"/>
  <c r="X1955" i="1"/>
  <c r="Y1955" i="1" s="1"/>
  <c r="O1945" i="1" l="1"/>
  <c r="P1945" i="1" s="1"/>
  <c r="O1946" i="1"/>
  <c r="P1946" i="1" s="1"/>
  <c r="U1945" i="1"/>
  <c r="V1945" i="1" s="1"/>
  <c r="AD1945" i="1"/>
  <c r="AD1946" i="1"/>
  <c r="AE1945" i="1"/>
  <c r="AE1946" i="1"/>
  <c r="O1944" i="1"/>
  <c r="P1944" i="1" s="1"/>
  <c r="O1947" i="1"/>
  <c r="P1947" i="1" s="1"/>
  <c r="O1948" i="1"/>
  <c r="P1948" i="1" s="1"/>
  <c r="U1944" i="1"/>
  <c r="V1944" i="1" s="1"/>
  <c r="U1947" i="1"/>
  <c r="AD1944" i="1"/>
  <c r="AD1947" i="1"/>
  <c r="AD1948" i="1"/>
  <c r="AE1944" i="1"/>
  <c r="AE1947" i="1"/>
  <c r="AE1948" i="1"/>
  <c r="O1943" i="1"/>
  <c r="P1943" i="1" s="1"/>
  <c r="U1943" i="1"/>
  <c r="AD1943" i="1"/>
  <c r="AE1943" i="1"/>
  <c r="O1949" i="1"/>
  <c r="P1949" i="1" s="1"/>
  <c r="U1949" i="1"/>
  <c r="AD1949" i="1"/>
  <c r="AE1949" i="1"/>
  <c r="O1950" i="1"/>
  <c r="P1950" i="1" s="1"/>
  <c r="AD1950" i="1"/>
  <c r="AE1950" i="1"/>
  <c r="O1951" i="1"/>
  <c r="P1951" i="1" s="1"/>
  <c r="U1951" i="1"/>
  <c r="AD1951" i="1"/>
  <c r="AE1951" i="1"/>
  <c r="Q1945" i="1" l="1"/>
  <c r="R1945" i="1" s="1"/>
  <c r="X1945" i="1" s="1"/>
  <c r="Y1945" i="1" s="1"/>
  <c r="Q1944" i="1"/>
  <c r="R1944" i="1" s="1"/>
  <c r="X1944" i="1" s="1"/>
  <c r="Q1946" i="1"/>
  <c r="R1946" i="1" s="1"/>
  <c r="Q1947" i="1"/>
  <c r="R1947" i="1" s="1"/>
  <c r="Q1948" i="1"/>
  <c r="R1948" i="1" s="1"/>
  <c r="Q1951" i="1"/>
  <c r="R1951" i="1" s="1"/>
  <c r="Q1949" i="1"/>
  <c r="R1949" i="1" s="1"/>
  <c r="Q1950" i="1"/>
  <c r="R1950" i="1" s="1"/>
  <c r="Q1943" i="1"/>
  <c r="R1943" i="1" s="1"/>
  <c r="U1948" i="1"/>
  <c r="V1948" i="1" s="1"/>
  <c r="U1946" i="1"/>
  <c r="V1946" i="1" s="1"/>
  <c r="V1947" i="1"/>
  <c r="V1943" i="1"/>
  <c r="V1949" i="1"/>
  <c r="U1950" i="1"/>
  <c r="V1950" i="1" s="1"/>
  <c r="V1951" i="1"/>
  <c r="X1948" i="1" l="1"/>
  <c r="Y1948" i="1" s="1"/>
  <c r="X1946" i="1"/>
  <c r="Y1946" i="1" s="1"/>
  <c r="X1947" i="1"/>
  <c r="Y1947" i="1" s="1"/>
  <c r="Y1944" i="1"/>
  <c r="X1949" i="1"/>
  <c r="Y1949" i="1" s="1"/>
  <c r="X1943" i="1"/>
  <c r="Y1943" i="1" s="1"/>
  <c r="X1951" i="1"/>
  <c r="Y1951" i="1" s="1"/>
  <c r="X1950" i="1"/>
  <c r="Y1950" i="1" s="1"/>
  <c r="AD1952" i="1" l="1"/>
  <c r="AE1952" i="1"/>
  <c r="O1942" i="1"/>
  <c r="P1942" i="1" s="1"/>
  <c r="U1942" i="1"/>
  <c r="AD1942" i="1"/>
  <c r="AE1942" i="1"/>
  <c r="O1941" i="1"/>
  <c r="P1941" i="1" s="1"/>
  <c r="U1941" i="1"/>
  <c r="AD1941" i="1"/>
  <c r="AE1941" i="1"/>
  <c r="O1940" i="1"/>
  <c r="P1940" i="1" s="1"/>
  <c r="AD1940" i="1"/>
  <c r="AE1940" i="1"/>
  <c r="O1939" i="1"/>
  <c r="Q1939" i="1" s="1"/>
  <c r="AD1939" i="1"/>
  <c r="AE1939" i="1"/>
  <c r="O1938" i="1"/>
  <c r="P1938" i="1" s="1"/>
  <c r="U1938" i="1"/>
  <c r="AD1938" i="1"/>
  <c r="AE1938" i="1"/>
  <c r="Q1940" i="1" l="1"/>
  <c r="Q1938" i="1"/>
  <c r="Q1942" i="1"/>
  <c r="R1942" i="1" s="1"/>
  <c r="X1942" i="1" s="1"/>
  <c r="Y1942" i="1" s="1"/>
  <c r="Q1941" i="1"/>
  <c r="R1941" i="1" s="1"/>
  <c r="X1941" i="1" s="1"/>
  <c r="Y1941" i="1" s="1"/>
  <c r="V1942" i="1"/>
  <c r="U1940" i="1"/>
  <c r="V1940" i="1" s="1"/>
  <c r="V1941" i="1"/>
  <c r="R1940" i="1"/>
  <c r="P1939" i="1"/>
  <c r="R1939" i="1" s="1"/>
  <c r="R1938" i="1"/>
  <c r="X1938" i="1" s="1"/>
  <c r="Y1938" i="1" s="1"/>
  <c r="U1939" i="1"/>
  <c r="V1938" i="1"/>
  <c r="O1937" i="1"/>
  <c r="P1937" i="1" s="1"/>
  <c r="Q1937" i="1"/>
  <c r="AD1937" i="1"/>
  <c r="AE1937" i="1"/>
  <c r="O1936" i="1"/>
  <c r="P1936" i="1" s="1"/>
  <c r="Q1936" i="1"/>
  <c r="U1936" i="1"/>
  <c r="AD1936" i="1"/>
  <c r="AE1936" i="1"/>
  <c r="X1952" i="1" l="1"/>
  <c r="Y1952" i="1" s="1"/>
  <c r="X1940" i="1"/>
  <c r="Y1940" i="1" s="1"/>
  <c r="X1939" i="1"/>
  <c r="Y1939" i="1" s="1"/>
  <c r="V1939" i="1"/>
  <c r="U1937" i="1"/>
  <c r="V1937" i="1" s="1"/>
  <c r="R1937" i="1"/>
  <c r="R1936" i="1"/>
  <c r="X1936" i="1" s="1"/>
  <c r="Y1936" i="1" s="1"/>
  <c r="V1936" i="1"/>
  <c r="O1935" i="1"/>
  <c r="P1935" i="1" s="1"/>
  <c r="U1935" i="1"/>
  <c r="AD1935" i="1"/>
  <c r="AE1935" i="1"/>
  <c r="O1929" i="1"/>
  <c r="P1929" i="1" s="1"/>
  <c r="O1930" i="1"/>
  <c r="P1930" i="1" s="1"/>
  <c r="O1931" i="1"/>
  <c r="P1931" i="1" s="1"/>
  <c r="O1932" i="1"/>
  <c r="P1932" i="1" s="1"/>
  <c r="O1933" i="1"/>
  <c r="P1933" i="1" s="1"/>
  <c r="O1934" i="1"/>
  <c r="P1934" i="1" s="1"/>
  <c r="U1929" i="1"/>
  <c r="V1929" i="1" s="1"/>
  <c r="U1930" i="1"/>
  <c r="V1930" i="1" s="1"/>
  <c r="U1931" i="1"/>
  <c r="V1931" i="1" s="1"/>
  <c r="U1933" i="1"/>
  <c r="V1933" i="1" s="1"/>
  <c r="U1934" i="1"/>
  <c r="V1934" i="1" s="1"/>
  <c r="AD1929" i="1"/>
  <c r="AD1930" i="1"/>
  <c r="AD1931" i="1"/>
  <c r="AD1932" i="1"/>
  <c r="AD1933" i="1"/>
  <c r="AD1934" i="1"/>
  <c r="AE1929" i="1"/>
  <c r="AE1930" i="1"/>
  <c r="AE1931" i="1"/>
  <c r="AE1932" i="1"/>
  <c r="AE1933" i="1"/>
  <c r="AE1934" i="1"/>
  <c r="O1908" i="1"/>
  <c r="Q1908" i="1" s="1"/>
  <c r="O1909" i="1"/>
  <c r="P1909" i="1" s="1"/>
  <c r="O1910" i="1"/>
  <c r="P1910" i="1" s="1"/>
  <c r="O1911" i="1"/>
  <c r="P1911" i="1" s="1"/>
  <c r="O1912" i="1"/>
  <c r="P1912" i="1" s="1"/>
  <c r="O1913" i="1"/>
  <c r="Q1913" i="1" s="1"/>
  <c r="O1914" i="1"/>
  <c r="P1914" i="1" s="1"/>
  <c r="O1915" i="1"/>
  <c r="P1915" i="1" s="1"/>
  <c r="O1916" i="1"/>
  <c r="P1916" i="1" s="1"/>
  <c r="O1917" i="1"/>
  <c r="Q1917" i="1" s="1"/>
  <c r="O1918" i="1"/>
  <c r="P1918" i="1" s="1"/>
  <c r="O1919" i="1"/>
  <c r="Q1919" i="1" s="1"/>
  <c r="O1920" i="1"/>
  <c r="P1920" i="1" s="1"/>
  <c r="O1921" i="1"/>
  <c r="P1921" i="1" s="1"/>
  <c r="O1922" i="1"/>
  <c r="P1922" i="1" s="1"/>
  <c r="O1923" i="1"/>
  <c r="P1923" i="1" s="1"/>
  <c r="O1924" i="1"/>
  <c r="P1924" i="1" s="1"/>
  <c r="O1925" i="1"/>
  <c r="Q1925" i="1" s="1"/>
  <c r="O1926" i="1"/>
  <c r="P1926" i="1" s="1"/>
  <c r="O1927" i="1"/>
  <c r="P1927" i="1" s="1"/>
  <c r="O1928" i="1"/>
  <c r="Q1928" i="1" s="1"/>
  <c r="U1909" i="1"/>
  <c r="U1911" i="1"/>
  <c r="U1912" i="1"/>
  <c r="U1917" i="1"/>
  <c r="U1918" i="1"/>
  <c r="V1918" i="1" s="1"/>
  <c r="U1919" i="1"/>
  <c r="U1921" i="1"/>
  <c r="U1923" i="1"/>
  <c r="U1924" i="1"/>
  <c r="U1926" i="1"/>
  <c r="V1926" i="1" s="1"/>
  <c r="U1927" i="1"/>
  <c r="V1927" i="1" s="1"/>
  <c r="AD1908" i="1"/>
  <c r="AD1909" i="1"/>
  <c r="AD1910" i="1"/>
  <c r="AD1911" i="1"/>
  <c r="AD1912" i="1"/>
  <c r="AD1913" i="1"/>
  <c r="AD1914" i="1"/>
  <c r="AD1915" i="1"/>
  <c r="AD1916" i="1"/>
  <c r="AD1917" i="1"/>
  <c r="AD1918" i="1"/>
  <c r="AD1919" i="1"/>
  <c r="AD1920" i="1"/>
  <c r="AD1921" i="1"/>
  <c r="AD1922" i="1"/>
  <c r="AD1923" i="1"/>
  <c r="AD1924" i="1"/>
  <c r="AD1925" i="1"/>
  <c r="AD1926" i="1"/>
  <c r="AD1927" i="1"/>
  <c r="AD1928"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O1899" i="1"/>
  <c r="P1899" i="1" s="1"/>
  <c r="O1900" i="1"/>
  <c r="P1900" i="1" s="1"/>
  <c r="O1901" i="1"/>
  <c r="P1901" i="1" s="1"/>
  <c r="O1902" i="1"/>
  <c r="P1902" i="1" s="1"/>
  <c r="O1903" i="1"/>
  <c r="P1903" i="1" s="1"/>
  <c r="O1904" i="1"/>
  <c r="P1904" i="1" s="1"/>
  <c r="O1905" i="1"/>
  <c r="P1905" i="1" s="1"/>
  <c r="O1906" i="1"/>
  <c r="P1906" i="1" s="1"/>
  <c r="O1907" i="1"/>
  <c r="Q1907" i="1" s="1"/>
  <c r="U1899" i="1"/>
  <c r="U1900" i="1"/>
  <c r="U1902" i="1"/>
  <c r="U1903" i="1"/>
  <c r="U1904" i="1"/>
  <c r="U1906" i="1"/>
  <c r="V1906" i="1" s="1"/>
  <c r="AD1899" i="1"/>
  <c r="AD1900" i="1"/>
  <c r="AD1901" i="1"/>
  <c r="AD1902" i="1"/>
  <c r="AD1903" i="1"/>
  <c r="AD1904" i="1"/>
  <c r="AD1905" i="1"/>
  <c r="AD1906" i="1"/>
  <c r="AD1907" i="1"/>
  <c r="AE1899" i="1"/>
  <c r="AE1900" i="1"/>
  <c r="AE1901" i="1"/>
  <c r="AE1902" i="1"/>
  <c r="AE1903" i="1"/>
  <c r="AE1904" i="1"/>
  <c r="AE1905" i="1"/>
  <c r="AE1906" i="1"/>
  <c r="AE1907" i="1"/>
  <c r="O1897" i="1"/>
  <c r="P1897" i="1" s="1"/>
  <c r="O1898" i="1"/>
  <c r="P1898" i="1" s="1"/>
  <c r="U1897" i="1"/>
  <c r="V1897" i="1" s="1"/>
  <c r="AD1897" i="1"/>
  <c r="AD1898" i="1"/>
  <c r="AE1897" i="1"/>
  <c r="AE1898" i="1"/>
  <c r="O1896" i="1"/>
  <c r="P1896" i="1" s="1"/>
  <c r="U1896" i="1"/>
  <c r="AD1896" i="1"/>
  <c r="AE1896" i="1"/>
  <c r="O1895" i="1"/>
  <c r="P1895" i="1" s="1"/>
  <c r="AD1895" i="1"/>
  <c r="AE1895" i="1"/>
  <c r="O1894" i="1"/>
  <c r="P1894" i="1" s="1"/>
  <c r="AD1894" i="1"/>
  <c r="AE1894" i="1"/>
  <c r="O1891" i="1"/>
  <c r="P1891" i="1" s="1"/>
  <c r="O1892" i="1"/>
  <c r="P1892" i="1" s="1"/>
  <c r="O1893" i="1"/>
  <c r="P1893" i="1" s="1"/>
  <c r="U1891" i="1"/>
  <c r="V1891" i="1" s="1"/>
  <c r="U1892" i="1"/>
  <c r="U1893" i="1"/>
  <c r="AD1891" i="1"/>
  <c r="AD1892" i="1"/>
  <c r="AD1893" i="1"/>
  <c r="AE1891" i="1"/>
  <c r="AE1892" i="1"/>
  <c r="AE1893" i="1"/>
  <c r="O1890" i="1"/>
  <c r="P1890" i="1" s="1"/>
  <c r="U1890" i="1"/>
  <c r="AD1890" i="1"/>
  <c r="AE1890" i="1"/>
  <c r="O1888" i="1"/>
  <c r="P1888" i="1" s="1"/>
  <c r="O1889" i="1"/>
  <c r="P1889" i="1" s="1"/>
  <c r="U1888" i="1"/>
  <c r="V1888" i="1" s="1"/>
  <c r="AD1888" i="1"/>
  <c r="AD1889" i="1"/>
  <c r="AE1888" i="1"/>
  <c r="AE1889" i="1"/>
  <c r="O1887" i="1"/>
  <c r="P1887" i="1" s="1"/>
  <c r="U1887" i="1"/>
  <c r="AD1887" i="1"/>
  <c r="AE1887" i="1"/>
  <c r="O1886" i="1"/>
  <c r="P1886" i="1" s="1"/>
  <c r="U1886" i="1"/>
  <c r="AD1886" i="1"/>
  <c r="AE1886" i="1"/>
  <c r="O1883" i="1"/>
  <c r="P1883" i="1" s="1"/>
  <c r="O1884" i="1"/>
  <c r="P1884" i="1" s="1"/>
  <c r="O1885" i="1"/>
  <c r="P1885" i="1" s="1"/>
  <c r="U1883" i="1"/>
  <c r="V1883" i="1" s="1"/>
  <c r="U1884" i="1"/>
  <c r="U1885" i="1"/>
  <c r="AD1883" i="1"/>
  <c r="AD1884" i="1"/>
  <c r="AD1885" i="1"/>
  <c r="AE1883" i="1"/>
  <c r="AE1884" i="1"/>
  <c r="AE1885" i="1"/>
  <c r="O1882" i="1"/>
  <c r="P1882" i="1" s="1"/>
  <c r="AD1882" i="1"/>
  <c r="AE1882" i="1"/>
  <c r="O1881" i="1"/>
  <c r="P1881" i="1" s="1"/>
  <c r="U1881" i="1"/>
  <c r="AD1881" i="1"/>
  <c r="AE1881" i="1"/>
  <c r="O1880" i="1"/>
  <c r="P1880" i="1" s="1"/>
  <c r="Q1880" i="1"/>
  <c r="U1880" i="1"/>
  <c r="AD1880" i="1"/>
  <c r="AE1880" i="1"/>
  <c r="O1879" i="1"/>
  <c r="P1879" i="1" s="1"/>
  <c r="U1879" i="1"/>
  <c r="AD1879" i="1"/>
  <c r="AE1879" i="1"/>
  <c r="O1878" i="1"/>
  <c r="P1878" i="1" s="1"/>
  <c r="U1878" i="1"/>
  <c r="AD1878" i="1"/>
  <c r="AE1878" i="1"/>
  <c r="O1877" i="1"/>
  <c r="P1877" i="1" s="1"/>
  <c r="U1877" i="1"/>
  <c r="V1877" i="1" s="1"/>
  <c r="AD1877" i="1"/>
  <c r="AE1877" i="1"/>
  <c r="O1876" i="1"/>
  <c r="P1876" i="1" s="1"/>
  <c r="U1876" i="1"/>
  <c r="AD1876" i="1"/>
  <c r="AE1876" i="1"/>
  <c r="O1875" i="1"/>
  <c r="P1875" i="1" s="1"/>
  <c r="U1875" i="1"/>
  <c r="AD1875" i="1"/>
  <c r="AE1875" i="1"/>
  <c r="O1874" i="1"/>
  <c r="P1874" i="1" s="1"/>
  <c r="U1874" i="1"/>
  <c r="AD1874" i="1"/>
  <c r="AE1874" i="1"/>
  <c r="O1873" i="1"/>
  <c r="P1873" i="1" s="1"/>
  <c r="U1873" i="1"/>
  <c r="V1873" i="1" s="1"/>
  <c r="AD1873" i="1"/>
  <c r="AE1873" i="1"/>
  <c r="O1871" i="1"/>
  <c r="P1871" i="1" s="1"/>
  <c r="O1872" i="1"/>
  <c r="P1872" i="1" s="1"/>
  <c r="U1872" i="1"/>
  <c r="AD1871" i="1"/>
  <c r="AD1872" i="1"/>
  <c r="AE1871" i="1"/>
  <c r="AE1872" i="1"/>
  <c r="O1868" i="1"/>
  <c r="P1868" i="1" s="1"/>
  <c r="O1869" i="1"/>
  <c r="P1869" i="1" s="1"/>
  <c r="O1870" i="1"/>
  <c r="P1870" i="1" s="1"/>
  <c r="U1870" i="1"/>
  <c r="AD1868" i="1"/>
  <c r="AD1869" i="1"/>
  <c r="AD1870" i="1"/>
  <c r="AE1868" i="1"/>
  <c r="AE1869" i="1"/>
  <c r="AE1870" i="1"/>
  <c r="O1865" i="1"/>
  <c r="P1865" i="1" s="1"/>
  <c r="O1866" i="1"/>
  <c r="P1866" i="1" s="1"/>
  <c r="O1867" i="1"/>
  <c r="P1867" i="1" s="1"/>
  <c r="U1865" i="1"/>
  <c r="U1866" i="1"/>
  <c r="AD1865" i="1"/>
  <c r="AD1866" i="1"/>
  <c r="AD1867" i="1"/>
  <c r="AE1865" i="1"/>
  <c r="AE1866" i="1"/>
  <c r="AE1867" i="1"/>
  <c r="O1863" i="1"/>
  <c r="P1863" i="1" s="1"/>
  <c r="O1864" i="1"/>
  <c r="P1864" i="1" s="1"/>
  <c r="U1863" i="1"/>
  <c r="V1863" i="1" s="1"/>
  <c r="U1864" i="1"/>
  <c r="AD1863" i="1"/>
  <c r="AD1864" i="1"/>
  <c r="AE1863" i="1"/>
  <c r="AE1864" i="1"/>
  <c r="O1861" i="1"/>
  <c r="P1861" i="1" s="1"/>
  <c r="O1862" i="1"/>
  <c r="Q1862" i="1" s="1"/>
  <c r="U1861" i="1"/>
  <c r="U1862" i="1"/>
  <c r="AD1861" i="1"/>
  <c r="AD1862" i="1"/>
  <c r="AE1861" i="1"/>
  <c r="AE1862" i="1"/>
  <c r="O1857" i="1"/>
  <c r="P1857" i="1" s="1"/>
  <c r="O1858" i="1"/>
  <c r="Q1858" i="1" s="1"/>
  <c r="O1859" i="1"/>
  <c r="Q1859" i="1" s="1"/>
  <c r="O1860" i="1"/>
  <c r="Q1860" i="1" s="1"/>
  <c r="U1857" i="1"/>
  <c r="V1857" i="1" s="1"/>
  <c r="U1858" i="1"/>
  <c r="AD1857" i="1"/>
  <c r="AD1858" i="1"/>
  <c r="AD1859" i="1"/>
  <c r="AD1860" i="1"/>
  <c r="AE1857" i="1"/>
  <c r="AE1858" i="1"/>
  <c r="AE1859" i="1"/>
  <c r="AE1860" i="1"/>
  <c r="O1856" i="1"/>
  <c r="P1856" i="1" s="1"/>
  <c r="AD1856" i="1"/>
  <c r="AE1856" i="1"/>
  <c r="O1855" i="1"/>
  <c r="P1855" i="1" s="1"/>
  <c r="U1855" i="1"/>
  <c r="AD1855" i="1"/>
  <c r="AE1855" i="1"/>
  <c r="O1831" i="1"/>
  <c r="P1831" i="1" s="1"/>
  <c r="O1832" i="1"/>
  <c r="P1832" i="1" s="1"/>
  <c r="O1833" i="1"/>
  <c r="P1833" i="1" s="1"/>
  <c r="O1834" i="1"/>
  <c r="P1834" i="1" s="1"/>
  <c r="O1835" i="1"/>
  <c r="P1835" i="1" s="1"/>
  <c r="O1836" i="1"/>
  <c r="P1836" i="1" s="1"/>
  <c r="O1837" i="1"/>
  <c r="P1837" i="1" s="1"/>
  <c r="O1838" i="1"/>
  <c r="P1838" i="1" s="1"/>
  <c r="O1839" i="1"/>
  <c r="P1839" i="1" s="1"/>
  <c r="O1840" i="1"/>
  <c r="P1840" i="1" s="1"/>
  <c r="O1841" i="1"/>
  <c r="Q1841" i="1" s="1"/>
  <c r="O1842" i="1"/>
  <c r="Q1842" i="1" s="1"/>
  <c r="O1843" i="1"/>
  <c r="Q1843" i="1" s="1"/>
  <c r="O1844" i="1"/>
  <c r="P1844" i="1" s="1"/>
  <c r="O1845" i="1"/>
  <c r="P1845" i="1" s="1"/>
  <c r="O1846" i="1"/>
  <c r="P1846" i="1" s="1"/>
  <c r="O1847" i="1"/>
  <c r="P1847" i="1" s="1"/>
  <c r="O1848" i="1"/>
  <c r="P1848" i="1" s="1"/>
  <c r="O1849" i="1"/>
  <c r="P1849" i="1" s="1"/>
  <c r="O1850" i="1"/>
  <c r="Q1850" i="1" s="1"/>
  <c r="O1851" i="1"/>
  <c r="P1851" i="1" s="1"/>
  <c r="O1852" i="1"/>
  <c r="P1852" i="1" s="1"/>
  <c r="O1853" i="1"/>
  <c r="Q1853" i="1" s="1"/>
  <c r="O1854" i="1"/>
  <c r="P1854" i="1" s="1"/>
  <c r="Q1831" i="1"/>
  <c r="U1836" i="1"/>
  <c r="V1836" i="1" s="1"/>
  <c r="U1837" i="1"/>
  <c r="V1837" i="1" s="1"/>
  <c r="U1838" i="1"/>
  <c r="V1838" i="1" s="1"/>
  <c r="U1839" i="1"/>
  <c r="V1839" i="1" s="1"/>
  <c r="U1840" i="1"/>
  <c r="V1840" i="1" s="1"/>
  <c r="U1845" i="1"/>
  <c r="V1845" i="1" s="1"/>
  <c r="U1846" i="1"/>
  <c r="V1846" i="1" s="1"/>
  <c r="U1847" i="1"/>
  <c r="V1847" i="1" s="1"/>
  <c r="U1848" i="1"/>
  <c r="V1848" i="1" s="1"/>
  <c r="U1850" i="1"/>
  <c r="V1850" i="1" s="1"/>
  <c r="AD1831" i="1"/>
  <c r="AD1832" i="1"/>
  <c r="AD1833" i="1"/>
  <c r="AD1834" i="1"/>
  <c r="AD1835" i="1"/>
  <c r="AD1836" i="1"/>
  <c r="AD1837" i="1"/>
  <c r="AD1838" i="1"/>
  <c r="AD1839" i="1"/>
  <c r="AD1840" i="1"/>
  <c r="AD1841" i="1"/>
  <c r="AD1842" i="1"/>
  <c r="AD1843" i="1"/>
  <c r="AD1844" i="1"/>
  <c r="AD1845" i="1"/>
  <c r="AD1846" i="1"/>
  <c r="AD1847" i="1"/>
  <c r="AD1848" i="1"/>
  <c r="AD1849" i="1"/>
  <c r="AD1850" i="1"/>
  <c r="AD1851" i="1"/>
  <c r="AD1852" i="1"/>
  <c r="AD1853" i="1"/>
  <c r="AD1854" i="1"/>
  <c r="AE1831" i="1"/>
  <c r="AE1832" i="1"/>
  <c r="AE1833" i="1"/>
  <c r="AE1834" i="1"/>
  <c r="AE1835" i="1"/>
  <c r="AE1836" i="1"/>
  <c r="AE1837" i="1"/>
  <c r="AE1838" i="1"/>
  <c r="AE1839" i="1"/>
  <c r="AE1840" i="1"/>
  <c r="AE1841" i="1"/>
  <c r="AE1842" i="1"/>
  <c r="AE1843" i="1"/>
  <c r="AE1844" i="1"/>
  <c r="AE1845" i="1"/>
  <c r="AE1846" i="1"/>
  <c r="AE1847" i="1"/>
  <c r="AE1848" i="1"/>
  <c r="AE1849" i="1"/>
  <c r="AE1850" i="1"/>
  <c r="AE1851" i="1"/>
  <c r="AE1852" i="1"/>
  <c r="AE1853" i="1"/>
  <c r="AE1854" i="1"/>
  <c r="O1829" i="1"/>
  <c r="P1829" i="1" s="1"/>
  <c r="O1830" i="1"/>
  <c r="P1830" i="1" s="1"/>
  <c r="U1830" i="1"/>
  <c r="AD1829" i="1"/>
  <c r="AD1830" i="1"/>
  <c r="AE1829" i="1"/>
  <c r="AE1830" i="1"/>
  <c r="O1828" i="1"/>
  <c r="P1828" i="1" s="1"/>
  <c r="U1828" i="1"/>
  <c r="AD1828" i="1"/>
  <c r="AE1828" i="1"/>
  <c r="O1824" i="1"/>
  <c r="P1824" i="1" s="1"/>
  <c r="O1825" i="1"/>
  <c r="P1825" i="1" s="1"/>
  <c r="O1826" i="1"/>
  <c r="P1826" i="1" s="1"/>
  <c r="O1827" i="1"/>
  <c r="P1827" i="1" s="1"/>
  <c r="U1824" i="1"/>
  <c r="V1824" i="1" s="1"/>
  <c r="U1825" i="1"/>
  <c r="U1826" i="1"/>
  <c r="V1826" i="1" s="1"/>
  <c r="U1827" i="1"/>
  <c r="AD1824" i="1"/>
  <c r="AD1825" i="1"/>
  <c r="AD1826" i="1"/>
  <c r="AD1827" i="1"/>
  <c r="AE1824" i="1"/>
  <c r="AE1825" i="1"/>
  <c r="AE1826" i="1"/>
  <c r="AE1827" i="1"/>
  <c r="O1823" i="1"/>
  <c r="P1823" i="1" s="1"/>
  <c r="U1823" i="1"/>
  <c r="AD1823" i="1"/>
  <c r="AE1823" i="1"/>
  <c r="O1805" i="1"/>
  <c r="P1805" i="1" s="1"/>
  <c r="O1806" i="1"/>
  <c r="P1806" i="1" s="1"/>
  <c r="O1807" i="1"/>
  <c r="P1807" i="1" s="1"/>
  <c r="O1808" i="1"/>
  <c r="P1808" i="1" s="1"/>
  <c r="O1809" i="1"/>
  <c r="P1809" i="1" s="1"/>
  <c r="O1810" i="1"/>
  <c r="P1810" i="1" s="1"/>
  <c r="O1811" i="1"/>
  <c r="P1811" i="1" s="1"/>
  <c r="O1812" i="1"/>
  <c r="P1812" i="1" s="1"/>
  <c r="O1813" i="1"/>
  <c r="P1813" i="1" s="1"/>
  <c r="O1814" i="1"/>
  <c r="P1814" i="1" s="1"/>
  <c r="O1815" i="1"/>
  <c r="P1815" i="1" s="1"/>
  <c r="O1816" i="1"/>
  <c r="P1816" i="1" s="1"/>
  <c r="O1817" i="1"/>
  <c r="P1817" i="1" s="1"/>
  <c r="O1818" i="1"/>
  <c r="P1818" i="1" s="1"/>
  <c r="O1819" i="1"/>
  <c r="P1819" i="1" s="1"/>
  <c r="O1820" i="1"/>
  <c r="P1820" i="1" s="1"/>
  <c r="O1821" i="1"/>
  <c r="P1821" i="1" s="1"/>
  <c r="O1822" i="1"/>
  <c r="P1822" i="1" s="1"/>
  <c r="U1805" i="1"/>
  <c r="U1806" i="1"/>
  <c r="U1807" i="1"/>
  <c r="U1808" i="1"/>
  <c r="U1809" i="1"/>
  <c r="U1810" i="1"/>
  <c r="U1811" i="1"/>
  <c r="U1812" i="1"/>
  <c r="V1812" i="1" s="1"/>
  <c r="U1813" i="1"/>
  <c r="U1814" i="1"/>
  <c r="U1815" i="1"/>
  <c r="U1816" i="1"/>
  <c r="U1817" i="1"/>
  <c r="U1818" i="1"/>
  <c r="U1819" i="1"/>
  <c r="U1820" i="1"/>
  <c r="U1821" i="1"/>
  <c r="U1822" i="1"/>
  <c r="AD1805" i="1"/>
  <c r="AD1806" i="1"/>
  <c r="AD1807" i="1"/>
  <c r="AD1808" i="1"/>
  <c r="AD1809" i="1"/>
  <c r="AD1810" i="1"/>
  <c r="AD1811" i="1"/>
  <c r="AD1812" i="1"/>
  <c r="AD1813" i="1"/>
  <c r="AD1814" i="1"/>
  <c r="AD1815" i="1"/>
  <c r="AD1816" i="1"/>
  <c r="AD1817" i="1"/>
  <c r="AD1818" i="1"/>
  <c r="AD1819" i="1"/>
  <c r="AD1820" i="1"/>
  <c r="AD1821" i="1"/>
  <c r="AD1822" i="1"/>
  <c r="AE1805" i="1"/>
  <c r="AE1806" i="1"/>
  <c r="AE1807" i="1"/>
  <c r="AE1808" i="1"/>
  <c r="AE1809" i="1"/>
  <c r="AE1810" i="1"/>
  <c r="AE1811" i="1"/>
  <c r="AE1812" i="1"/>
  <c r="AE1813" i="1"/>
  <c r="AE1814" i="1"/>
  <c r="AE1815" i="1"/>
  <c r="AE1816" i="1"/>
  <c r="AE1817" i="1"/>
  <c r="AE1818" i="1"/>
  <c r="AE1819" i="1"/>
  <c r="AE1820" i="1"/>
  <c r="AE1821" i="1"/>
  <c r="AE1822" i="1"/>
  <c r="O1802" i="1"/>
  <c r="P1802" i="1" s="1"/>
  <c r="O1803" i="1"/>
  <c r="P1803" i="1" s="1"/>
  <c r="O1804" i="1"/>
  <c r="P1804" i="1" s="1"/>
  <c r="U1802" i="1"/>
  <c r="U1803" i="1"/>
  <c r="U1804" i="1"/>
  <c r="AD1802" i="1"/>
  <c r="AD1803" i="1"/>
  <c r="AD1804" i="1"/>
  <c r="AE1802" i="1"/>
  <c r="AE1803" i="1"/>
  <c r="AE1804" i="1"/>
  <c r="O1801" i="1"/>
  <c r="P1801" i="1" s="1"/>
  <c r="AD1801" i="1"/>
  <c r="AE1801" i="1"/>
  <c r="O1793" i="1"/>
  <c r="P1793" i="1" s="1"/>
  <c r="O1794" i="1"/>
  <c r="P1794" i="1" s="1"/>
  <c r="O1795" i="1"/>
  <c r="P1795" i="1" s="1"/>
  <c r="O1796" i="1"/>
  <c r="P1796" i="1" s="1"/>
  <c r="O1797" i="1"/>
  <c r="P1797" i="1" s="1"/>
  <c r="O1798" i="1"/>
  <c r="P1798" i="1" s="1"/>
  <c r="O1799" i="1"/>
  <c r="P1799" i="1" s="1"/>
  <c r="O1800" i="1"/>
  <c r="P1800" i="1" s="1"/>
  <c r="U1798" i="1"/>
  <c r="V1798" i="1" s="1"/>
  <c r="U1800" i="1"/>
  <c r="V1800" i="1" s="1"/>
  <c r="AD1793" i="1"/>
  <c r="AD1794" i="1"/>
  <c r="AD1795" i="1"/>
  <c r="AD1796" i="1"/>
  <c r="AD1797" i="1"/>
  <c r="AD1798" i="1"/>
  <c r="AD1799" i="1"/>
  <c r="AD1800" i="1"/>
  <c r="AE1793" i="1"/>
  <c r="AE1794" i="1"/>
  <c r="AE1795" i="1"/>
  <c r="AE1796" i="1"/>
  <c r="AE1797" i="1"/>
  <c r="AE1798" i="1"/>
  <c r="AE1799" i="1"/>
  <c r="AE1800" i="1"/>
  <c r="O1792" i="1"/>
  <c r="P1792" i="1" s="1"/>
  <c r="Q1792" i="1"/>
  <c r="U1792" i="1"/>
  <c r="AD1792" i="1"/>
  <c r="AE1792" i="1"/>
  <c r="O1755" i="1"/>
  <c r="P1755" i="1" s="1"/>
  <c r="O1756" i="1"/>
  <c r="P1756" i="1" s="1"/>
  <c r="O1757" i="1"/>
  <c r="P1757" i="1" s="1"/>
  <c r="O1758" i="1"/>
  <c r="P1758" i="1" s="1"/>
  <c r="O1759" i="1"/>
  <c r="P1759" i="1" s="1"/>
  <c r="O1760" i="1"/>
  <c r="P1760" i="1" s="1"/>
  <c r="O1761" i="1"/>
  <c r="P1761" i="1" s="1"/>
  <c r="O1762" i="1"/>
  <c r="O1763" i="1"/>
  <c r="P1763" i="1" s="1"/>
  <c r="O1764" i="1"/>
  <c r="P1764" i="1" s="1"/>
  <c r="O1765" i="1"/>
  <c r="P1765" i="1" s="1"/>
  <c r="O1766" i="1"/>
  <c r="P1766" i="1" s="1"/>
  <c r="O1767" i="1"/>
  <c r="P1767" i="1" s="1"/>
  <c r="O1768" i="1"/>
  <c r="P1768" i="1" s="1"/>
  <c r="O1769" i="1"/>
  <c r="P1769" i="1" s="1"/>
  <c r="O1770" i="1"/>
  <c r="P1770" i="1" s="1"/>
  <c r="O1771" i="1"/>
  <c r="P1771" i="1" s="1"/>
  <c r="O1772" i="1"/>
  <c r="P1772" i="1" s="1"/>
  <c r="O1773" i="1"/>
  <c r="P1773" i="1" s="1"/>
  <c r="O1774" i="1"/>
  <c r="P1774" i="1" s="1"/>
  <c r="O1775" i="1"/>
  <c r="P1775" i="1" s="1"/>
  <c r="O1776" i="1"/>
  <c r="P1776" i="1" s="1"/>
  <c r="O1777" i="1"/>
  <c r="O1778" i="1"/>
  <c r="P1778" i="1" s="1"/>
  <c r="O1779" i="1"/>
  <c r="P1779" i="1" s="1"/>
  <c r="O1780" i="1"/>
  <c r="P1780" i="1" s="1"/>
  <c r="O1781" i="1"/>
  <c r="P1781" i="1" s="1"/>
  <c r="O1782" i="1"/>
  <c r="P1782" i="1" s="1"/>
  <c r="O1783" i="1"/>
  <c r="P1783" i="1" s="1"/>
  <c r="O1784" i="1"/>
  <c r="P1784" i="1" s="1"/>
  <c r="O1785" i="1"/>
  <c r="P1785" i="1" s="1"/>
  <c r="O1786" i="1"/>
  <c r="P1786" i="1" s="1"/>
  <c r="O1787" i="1"/>
  <c r="P1787" i="1" s="1"/>
  <c r="O1788" i="1"/>
  <c r="P1788" i="1" s="1"/>
  <c r="O1789" i="1"/>
  <c r="O1790" i="1"/>
  <c r="P1790" i="1" s="1"/>
  <c r="O1791" i="1"/>
  <c r="P1791" i="1" s="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U1755" i="1"/>
  <c r="U1756" i="1"/>
  <c r="U1757" i="1"/>
  <c r="V1757" i="1" s="1"/>
  <c r="U1759" i="1"/>
  <c r="U1760" i="1"/>
  <c r="V1760" i="1" s="1"/>
  <c r="U1762" i="1"/>
  <c r="U1763" i="1"/>
  <c r="V1763" i="1" s="1"/>
  <c r="U1766" i="1"/>
  <c r="V1766" i="1" s="1"/>
  <c r="U1767" i="1"/>
  <c r="U1768" i="1"/>
  <c r="U1769" i="1"/>
  <c r="V1769" i="1" s="1"/>
  <c r="U1771" i="1"/>
  <c r="U1774" i="1"/>
  <c r="U1775" i="1"/>
  <c r="V1775" i="1" s="1"/>
  <c r="U1777" i="1"/>
  <c r="U1779" i="1"/>
  <c r="U1780" i="1"/>
  <c r="U1781" i="1"/>
  <c r="V1781" i="1" s="1"/>
  <c r="U1783" i="1"/>
  <c r="U1786" i="1"/>
  <c r="U1787" i="1"/>
  <c r="V1787" i="1" s="1"/>
  <c r="U1789" i="1"/>
  <c r="V1789" i="1" s="1"/>
  <c r="U1790" i="1"/>
  <c r="V1790" i="1" s="1"/>
  <c r="U1791" i="1"/>
  <c r="AD1755" i="1"/>
  <c r="AD1756" i="1"/>
  <c r="AD1757" i="1"/>
  <c r="AD1758" i="1"/>
  <c r="AD1759" i="1"/>
  <c r="AD1760" i="1"/>
  <c r="AD1761" i="1"/>
  <c r="AD1762" i="1"/>
  <c r="AD1763" i="1"/>
  <c r="AD1764" i="1"/>
  <c r="AD1765" i="1"/>
  <c r="AD1766" i="1"/>
  <c r="AD1767" i="1"/>
  <c r="AD1768" i="1"/>
  <c r="AD1769" i="1"/>
  <c r="AD1770" i="1"/>
  <c r="AD1771" i="1"/>
  <c r="AD1772" i="1"/>
  <c r="AD1773" i="1"/>
  <c r="AD1774" i="1"/>
  <c r="AD1775" i="1"/>
  <c r="AD1776" i="1"/>
  <c r="AD1777" i="1"/>
  <c r="AD1778" i="1"/>
  <c r="AD1779" i="1"/>
  <c r="AD1780" i="1"/>
  <c r="AD1781" i="1"/>
  <c r="AD1782" i="1"/>
  <c r="AD1783" i="1"/>
  <c r="AD1784" i="1"/>
  <c r="AD1785" i="1"/>
  <c r="AD1786" i="1"/>
  <c r="AD1787" i="1"/>
  <c r="AD1788" i="1"/>
  <c r="AD1789" i="1"/>
  <c r="AD1790" i="1"/>
  <c r="AD1791" i="1"/>
  <c r="AE1755" i="1"/>
  <c r="AE1756" i="1"/>
  <c r="AE1757" i="1"/>
  <c r="AE1758" i="1"/>
  <c r="AE1759" i="1"/>
  <c r="AE1760"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O1754" i="1"/>
  <c r="P1754" i="1" s="1"/>
  <c r="Q1754" i="1"/>
  <c r="U1754" i="1"/>
  <c r="AD1754" i="1"/>
  <c r="AE1754" i="1"/>
  <c r="O1752" i="1"/>
  <c r="P1752" i="1" s="1"/>
  <c r="O1753" i="1"/>
  <c r="P1753" i="1" s="1"/>
  <c r="Q1752" i="1"/>
  <c r="Q1753" i="1"/>
  <c r="AD1752" i="1"/>
  <c r="AD1753" i="1"/>
  <c r="AE1752" i="1"/>
  <c r="AE1753" i="1"/>
  <c r="O1751" i="1"/>
  <c r="P1751" i="1" s="1"/>
  <c r="Q1751" i="1"/>
  <c r="U1751" i="1"/>
  <c r="AD1751" i="1"/>
  <c r="AE1751" i="1"/>
  <c r="O1750" i="1"/>
  <c r="P1750" i="1" s="1"/>
  <c r="Q1750" i="1"/>
  <c r="U1750" i="1"/>
  <c r="AD1750" i="1"/>
  <c r="AE1750" i="1"/>
  <c r="O1748" i="1"/>
  <c r="P1748" i="1" s="1"/>
  <c r="O1749" i="1"/>
  <c r="P1749" i="1" s="1"/>
  <c r="Q1748" i="1"/>
  <c r="Q1749" i="1"/>
  <c r="U1748" i="1"/>
  <c r="AD1748" i="1"/>
  <c r="AD1749" i="1"/>
  <c r="AE1748" i="1"/>
  <c r="AE1749" i="1"/>
  <c r="O1747" i="1"/>
  <c r="P1747" i="1" s="1"/>
  <c r="Q1747" i="1"/>
  <c r="AD1747" i="1"/>
  <c r="AE1747" i="1"/>
  <c r="O1744" i="1"/>
  <c r="P1744" i="1" s="1"/>
  <c r="O1745" i="1"/>
  <c r="P1745" i="1" s="1"/>
  <c r="O1746" i="1"/>
  <c r="P1746" i="1" s="1"/>
  <c r="Q1744" i="1"/>
  <c r="Q1745" i="1"/>
  <c r="Q1746" i="1"/>
  <c r="AD1744" i="1"/>
  <c r="AD1745" i="1"/>
  <c r="AD1746" i="1"/>
  <c r="AE1744" i="1"/>
  <c r="AE1745" i="1"/>
  <c r="AE1746" i="1"/>
  <c r="O1743" i="1"/>
  <c r="P1743" i="1" s="1"/>
  <c r="Q1743" i="1"/>
  <c r="AD1743" i="1"/>
  <c r="AE1743" i="1"/>
  <c r="O1723" i="1"/>
  <c r="P1723" i="1" s="1"/>
  <c r="O1724" i="1"/>
  <c r="P1724" i="1" s="1"/>
  <c r="O1725" i="1"/>
  <c r="P1725" i="1" s="1"/>
  <c r="O1726" i="1"/>
  <c r="P1726" i="1" s="1"/>
  <c r="O1727" i="1"/>
  <c r="P1727" i="1" s="1"/>
  <c r="O1728" i="1"/>
  <c r="P1728" i="1" s="1"/>
  <c r="O1729" i="1"/>
  <c r="P1729" i="1" s="1"/>
  <c r="O1730" i="1"/>
  <c r="P1730" i="1" s="1"/>
  <c r="O1731" i="1"/>
  <c r="P1731" i="1" s="1"/>
  <c r="O1732" i="1"/>
  <c r="P1732" i="1" s="1"/>
  <c r="O1733" i="1"/>
  <c r="P1733" i="1" s="1"/>
  <c r="O1734" i="1"/>
  <c r="P1734" i="1" s="1"/>
  <c r="O1735" i="1"/>
  <c r="P1735" i="1" s="1"/>
  <c r="O1736" i="1"/>
  <c r="P1736" i="1" s="1"/>
  <c r="O1737" i="1"/>
  <c r="P1737" i="1" s="1"/>
  <c r="O1738" i="1"/>
  <c r="P1738" i="1" s="1"/>
  <c r="O1739" i="1"/>
  <c r="P1739" i="1" s="1"/>
  <c r="O1740" i="1"/>
  <c r="P1740" i="1" s="1"/>
  <c r="O1741" i="1"/>
  <c r="P1741" i="1" s="1"/>
  <c r="O1742" i="1"/>
  <c r="P1742" i="1" s="1"/>
  <c r="Q1723" i="1"/>
  <c r="Q1724" i="1"/>
  <c r="Q1725" i="1"/>
  <c r="Q1726" i="1"/>
  <c r="Q1727" i="1"/>
  <c r="Q1728" i="1"/>
  <c r="Q1729" i="1"/>
  <c r="Q1730" i="1"/>
  <c r="Q1731" i="1"/>
  <c r="Q1732" i="1"/>
  <c r="Q1733" i="1"/>
  <c r="Q1734" i="1"/>
  <c r="Q1735" i="1"/>
  <c r="Q1736" i="1"/>
  <c r="Q1737" i="1"/>
  <c r="Q1738" i="1"/>
  <c r="Q1739" i="1"/>
  <c r="Q1740" i="1"/>
  <c r="Q1741" i="1"/>
  <c r="Q1742" i="1"/>
  <c r="U1727" i="1"/>
  <c r="U1729" i="1"/>
  <c r="U1731" i="1"/>
  <c r="U1732" i="1"/>
  <c r="U1734" i="1"/>
  <c r="U1739" i="1"/>
  <c r="U1741" i="1"/>
  <c r="AD1723" i="1"/>
  <c r="AD1724" i="1"/>
  <c r="AD1725" i="1"/>
  <c r="AD1726" i="1"/>
  <c r="AD1727" i="1"/>
  <c r="AD1728" i="1"/>
  <c r="AD1729" i="1"/>
  <c r="AD1730" i="1"/>
  <c r="AD1731" i="1"/>
  <c r="AD1732" i="1"/>
  <c r="AD1733" i="1"/>
  <c r="AD1734" i="1"/>
  <c r="AD1735" i="1"/>
  <c r="AD1736" i="1"/>
  <c r="AD1737" i="1"/>
  <c r="AD1738" i="1"/>
  <c r="AD1739" i="1"/>
  <c r="AD1740" i="1"/>
  <c r="AD1741" i="1"/>
  <c r="AD1742" i="1"/>
  <c r="AE1723" i="1"/>
  <c r="AE1724" i="1"/>
  <c r="AE1725" i="1"/>
  <c r="AE1726" i="1"/>
  <c r="AE1727" i="1"/>
  <c r="AE1728" i="1"/>
  <c r="AE1729" i="1"/>
  <c r="AE1730" i="1"/>
  <c r="AE1731" i="1"/>
  <c r="AE1732" i="1"/>
  <c r="AE1733" i="1"/>
  <c r="AE1734" i="1"/>
  <c r="AE1735" i="1"/>
  <c r="AE1736" i="1"/>
  <c r="AE1737" i="1"/>
  <c r="AE1738" i="1"/>
  <c r="AE1739" i="1"/>
  <c r="AE1740" i="1"/>
  <c r="AE1741" i="1"/>
  <c r="AE1742" i="1"/>
  <c r="O1721" i="1"/>
  <c r="P1721" i="1" s="1"/>
  <c r="O1722" i="1"/>
  <c r="P1722" i="1" s="1"/>
  <c r="Q1721" i="1"/>
  <c r="Q1722" i="1"/>
  <c r="U1721" i="1"/>
  <c r="U1722" i="1"/>
  <c r="V1722" i="1" s="1"/>
  <c r="AD1721" i="1"/>
  <c r="AD1722" i="1"/>
  <c r="AE1721" i="1"/>
  <c r="AE1722" i="1"/>
  <c r="O1720" i="1"/>
  <c r="P1720" i="1" s="1"/>
  <c r="Q1720" i="1"/>
  <c r="U1720" i="1"/>
  <c r="AD1720" i="1"/>
  <c r="AE1720" i="1"/>
  <c r="O1717" i="1"/>
  <c r="P1717" i="1" s="1"/>
  <c r="O1718" i="1"/>
  <c r="P1718" i="1" s="1"/>
  <c r="O1719" i="1"/>
  <c r="P1719" i="1" s="1"/>
  <c r="Q1717" i="1"/>
  <c r="Q1718" i="1"/>
  <c r="Q1719" i="1"/>
  <c r="U1717" i="1"/>
  <c r="V1717" i="1" s="1"/>
  <c r="U1718" i="1"/>
  <c r="U1719" i="1"/>
  <c r="AD1717" i="1"/>
  <c r="AD1718" i="1"/>
  <c r="AD1719" i="1"/>
  <c r="AE1717" i="1"/>
  <c r="AE1718" i="1"/>
  <c r="AE1719" i="1"/>
  <c r="O1716" i="1"/>
  <c r="P1716" i="1" s="1"/>
  <c r="Q1716" i="1"/>
  <c r="U1716" i="1"/>
  <c r="AD1716" i="1"/>
  <c r="AE1716" i="1"/>
  <c r="O1715" i="1"/>
  <c r="P1715" i="1" s="1"/>
  <c r="Q1715" i="1"/>
  <c r="U1715" i="1"/>
  <c r="AD1715" i="1"/>
  <c r="AE1715" i="1"/>
  <c r="O1698" i="1"/>
  <c r="O1699" i="1"/>
  <c r="P1699" i="1" s="1"/>
  <c r="O1700" i="1"/>
  <c r="P1700" i="1" s="1"/>
  <c r="O1701" i="1"/>
  <c r="P1701" i="1" s="1"/>
  <c r="O1702" i="1"/>
  <c r="P1702" i="1" s="1"/>
  <c r="O1703" i="1"/>
  <c r="P1703" i="1" s="1"/>
  <c r="O1704" i="1"/>
  <c r="O1705" i="1"/>
  <c r="P1705" i="1" s="1"/>
  <c r="O1706" i="1"/>
  <c r="P1706" i="1" s="1"/>
  <c r="O1707" i="1"/>
  <c r="P1707" i="1" s="1"/>
  <c r="O1708" i="1"/>
  <c r="O1709" i="1"/>
  <c r="O1710" i="1"/>
  <c r="O1711" i="1"/>
  <c r="P1711" i="1" s="1"/>
  <c r="O1712" i="1"/>
  <c r="P1712" i="1" s="1"/>
  <c r="O1713" i="1"/>
  <c r="P1713" i="1" s="1"/>
  <c r="O1714" i="1"/>
  <c r="P1714" i="1" s="1"/>
  <c r="Q1698" i="1"/>
  <c r="Q1699" i="1"/>
  <c r="Q1700" i="1"/>
  <c r="Q1701" i="1"/>
  <c r="Q1702" i="1"/>
  <c r="Q1703" i="1"/>
  <c r="Q1704" i="1"/>
  <c r="Q1705" i="1"/>
  <c r="Q1706" i="1"/>
  <c r="Q1707" i="1"/>
  <c r="Q1708" i="1"/>
  <c r="Q1709" i="1"/>
  <c r="Q1710" i="1"/>
  <c r="Q1711" i="1"/>
  <c r="Q1712" i="1"/>
  <c r="Q1713" i="1"/>
  <c r="Q1714" i="1"/>
  <c r="U1698" i="1"/>
  <c r="U1699" i="1"/>
  <c r="V1699" i="1" s="1"/>
  <c r="U1700" i="1"/>
  <c r="U1701" i="1"/>
  <c r="U1703" i="1"/>
  <c r="U1704" i="1"/>
  <c r="V1704" i="1" s="1"/>
  <c r="U1705" i="1"/>
  <c r="V1705" i="1" s="1"/>
  <c r="U1706" i="1"/>
  <c r="V1706" i="1" s="1"/>
  <c r="U1707" i="1"/>
  <c r="V1707" i="1" s="1"/>
  <c r="U1708" i="1"/>
  <c r="U1709" i="1"/>
  <c r="U1710" i="1"/>
  <c r="U1712" i="1"/>
  <c r="U1713" i="1"/>
  <c r="AD1698" i="1"/>
  <c r="AD1699" i="1"/>
  <c r="AD1700" i="1"/>
  <c r="AD1701" i="1"/>
  <c r="AD1702" i="1"/>
  <c r="AD1703" i="1"/>
  <c r="AD1704" i="1"/>
  <c r="AD1705" i="1"/>
  <c r="AD1706" i="1"/>
  <c r="AD1707" i="1"/>
  <c r="AD1708" i="1"/>
  <c r="AD1709" i="1"/>
  <c r="AD1710" i="1"/>
  <c r="AD1711" i="1"/>
  <c r="AD1712" i="1"/>
  <c r="AD1713" i="1"/>
  <c r="AD1714" i="1"/>
  <c r="AE1698" i="1"/>
  <c r="AE1699" i="1"/>
  <c r="AE1700" i="1"/>
  <c r="AE1701" i="1"/>
  <c r="AE1702" i="1"/>
  <c r="AE1703" i="1"/>
  <c r="AE1704" i="1"/>
  <c r="AE1705" i="1"/>
  <c r="AE1706" i="1"/>
  <c r="AE1707" i="1"/>
  <c r="AE1708" i="1"/>
  <c r="AE1709" i="1"/>
  <c r="AE1710" i="1"/>
  <c r="AE1711" i="1"/>
  <c r="AE1712" i="1"/>
  <c r="AE1713" i="1"/>
  <c r="AE1714" i="1"/>
  <c r="O1692" i="1"/>
  <c r="P1692" i="1" s="1"/>
  <c r="O1693" i="1"/>
  <c r="P1693" i="1" s="1"/>
  <c r="O1694" i="1"/>
  <c r="P1694" i="1" s="1"/>
  <c r="O1695" i="1"/>
  <c r="P1695" i="1" s="1"/>
  <c r="O1696" i="1"/>
  <c r="P1696" i="1" s="1"/>
  <c r="O1697" i="1"/>
  <c r="P1697" i="1" s="1"/>
  <c r="Q1692" i="1"/>
  <c r="Q1693" i="1"/>
  <c r="Q1694" i="1"/>
  <c r="Q1695" i="1"/>
  <c r="Q1696" i="1"/>
  <c r="Q1697" i="1"/>
  <c r="U1693" i="1"/>
  <c r="V1693" i="1" s="1"/>
  <c r="U1694" i="1"/>
  <c r="U1695" i="1"/>
  <c r="U1696" i="1"/>
  <c r="V1696" i="1" s="1"/>
  <c r="U1697" i="1"/>
  <c r="V1697" i="1" s="1"/>
  <c r="AD1692" i="1"/>
  <c r="AD1693" i="1"/>
  <c r="AD1694" i="1"/>
  <c r="AD1695" i="1"/>
  <c r="AD1696" i="1"/>
  <c r="AD1697" i="1"/>
  <c r="AE1692" i="1"/>
  <c r="AE1693" i="1"/>
  <c r="AE1694" i="1"/>
  <c r="AE1695" i="1"/>
  <c r="AE1696" i="1"/>
  <c r="AE1697" i="1"/>
  <c r="O1690" i="1"/>
  <c r="P1690" i="1" s="1"/>
  <c r="O1691" i="1"/>
  <c r="P1691" i="1" s="1"/>
  <c r="Q1690" i="1"/>
  <c r="Q1691" i="1"/>
  <c r="U1691" i="1"/>
  <c r="V1691" i="1" s="1"/>
  <c r="AD1690" i="1"/>
  <c r="AD1691" i="1"/>
  <c r="AE1690" i="1"/>
  <c r="AE1691" i="1"/>
  <c r="O1689" i="1"/>
  <c r="P1689" i="1" s="1"/>
  <c r="Q1689" i="1"/>
  <c r="U1689" i="1"/>
  <c r="AD1689" i="1"/>
  <c r="AE1689" i="1"/>
  <c r="O1686" i="1"/>
  <c r="P1686" i="1" s="1"/>
  <c r="O1687" i="1"/>
  <c r="P1687" i="1" s="1"/>
  <c r="O1688" i="1"/>
  <c r="P1688" i="1" s="1"/>
  <c r="Q1686" i="1"/>
  <c r="Q1687" i="1"/>
  <c r="Q1688" i="1"/>
  <c r="U1686" i="1"/>
  <c r="V1686" i="1" s="1"/>
  <c r="U1687" i="1"/>
  <c r="U1688" i="1"/>
  <c r="AD1686" i="1"/>
  <c r="AD1687" i="1"/>
  <c r="AD1688" i="1"/>
  <c r="AE1686" i="1"/>
  <c r="AE1687" i="1"/>
  <c r="AE1688" i="1"/>
  <c r="O1682" i="1"/>
  <c r="P1682" i="1" s="1"/>
  <c r="O1683" i="1"/>
  <c r="P1683" i="1" s="1"/>
  <c r="O1684" i="1"/>
  <c r="P1684" i="1" s="1"/>
  <c r="O1685" i="1"/>
  <c r="P1685" i="1" s="1"/>
  <c r="Q1682" i="1"/>
  <c r="Q1683" i="1"/>
  <c r="Q1684" i="1"/>
  <c r="Q1685" i="1"/>
  <c r="U1682" i="1"/>
  <c r="U1683" i="1"/>
  <c r="U1685" i="1"/>
  <c r="V1685" i="1" s="1"/>
  <c r="AD1682" i="1"/>
  <c r="AD1683" i="1"/>
  <c r="AD1684" i="1"/>
  <c r="AD1685" i="1"/>
  <c r="AE1682" i="1"/>
  <c r="AE1683" i="1"/>
  <c r="AE1684" i="1"/>
  <c r="AE1685" i="1"/>
  <c r="O1681" i="1"/>
  <c r="P1681" i="1" s="1"/>
  <c r="Q1681" i="1"/>
  <c r="U1681" i="1"/>
  <c r="AD1681" i="1"/>
  <c r="AE1681" i="1"/>
  <c r="O1680" i="1"/>
  <c r="P1680" i="1" s="1"/>
  <c r="Q1680" i="1"/>
  <c r="AD1680" i="1"/>
  <c r="AE1680" i="1"/>
  <c r="O1679" i="1"/>
  <c r="P1679" i="1" s="1"/>
  <c r="Q1679" i="1"/>
  <c r="U1679" i="1"/>
  <c r="AD1679" i="1"/>
  <c r="AE1679" i="1"/>
  <c r="O1643" i="1"/>
  <c r="P1643" i="1" s="1"/>
  <c r="O1644" i="1"/>
  <c r="P1644" i="1" s="1"/>
  <c r="O1645" i="1"/>
  <c r="P1645" i="1" s="1"/>
  <c r="O1646" i="1"/>
  <c r="P1646" i="1" s="1"/>
  <c r="O1647" i="1"/>
  <c r="P1647" i="1" s="1"/>
  <c r="O1648" i="1"/>
  <c r="O1649" i="1"/>
  <c r="P1649" i="1" s="1"/>
  <c r="O1650" i="1"/>
  <c r="P1650" i="1" s="1"/>
  <c r="O1651" i="1"/>
  <c r="O1652" i="1"/>
  <c r="O1653" i="1"/>
  <c r="P1653" i="1" s="1"/>
  <c r="O1654" i="1"/>
  <c r="P1654" i="1" s="1"/>
  <c r="O1655" i="1"/>
  <c r="P1655" i="1" s="1"/>
  <c r="O1656" i="1"/>
  <c r="O1657" i="1"/>
  <c r="P1657" i="1" s="1"/>
  <c r="O1658" i="1"/>
  <c r="P1658" i="1" s="1"/>
  <c r="O1659" i="1"/>
  <c r="O1660" i="1"/>
  <c r="P1660" i="1" s="1"/>
  <c r="O1661" i="1"/>
  <c r="P1661" i="1" s="1"/>
  <c r="O1662" i="1"/>
  <c r="P1662" i="1" s="1"/>
  <c r="O1663" i="1"/>
  <c r="P1663" i="1" s="1"/>
  <c r="O1664" i="1"/>
  <c r="P1664" i="1" s="1"/>
  <c r="O1665" i="1"/>
  <c r="P1665" i="1" s="1"/>
  <c r="O1666" i="1"/>
  <c r="P1666" i="1" s="1"/>
  <c r="O1667" i="1"/>
  <c r="P1667" i="1" s="1"/>
  <c r="O1668" i="1"/>
  <c r="O1669" i="1"/>
  <c r="P1669" i="1" s="1"/>
  <c r="O1670" i="1"/>
  <c r="O1671" i="1"/>
  <c r="O1672" i="1"/>
  <c r="P1672" i="1" s="1"/>
  <c r="O1673" i="1"/>
  <c r="P1673" i="1" s="1"/>
  <c r="O1674" i="1"/>
  <c r="O1675" i="1"/>
  <c r="P1675" i="1" s="1"/>
  <c r="O1676" i="1"/>
  <c r="O1677" i="1"/>
  <c r="O1678"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U1669" i="1"/>
  <c r="U1670" i="1"/>
  <c r="V1670" i="1" s="1"/>
  <c r="U1671" i="1"/>
  <c r="V1671" i="1" s="1"/>
  <c r="U1672" i="1"/>
  <c r="V1672" i="1" s="1"/>
  <c r="U1675" i="1"/>
  <c r="V1675" i="1" s="1"/>
  <c r="U1676" i="1"/>
  <c r="AD1643" i="1"/>
  <c r="AD1644" i="1"/>
  <c r="AD1645" i="1"/>
  <c r="AD1646" i="1"/>
  <c r="AD1647" i="1"/>
  <c r="AD1648" i="1"/>
  <c r="AD1649" i="1"/>
  <c r="AD1650" i="1"/>
  <c r="AD1651" i="1"/>
  <c r="AD1652" i="1"/>
  <c r="AD1653" i="1"/>
  <c r="AD1654" i="1"/>
  <c r="AD1655" i="1"/>
  <c r="AD1656" i="1"/>
  <c r="AD1657" i="1"/>
  <c r="AD1658" i="1"/>
  <c r="AD1659" i="1"/>
  <c r="AD1660" i="1"/>
  <c r="AD1661" i="1"/>
  <c r="AD1662" i="1"/>
  <c r="AD1663" i="1"/>
  <c r="AD1664" i="1"/>
  <c r="AD1665" i="1"/>
  <c r="AD1666" i="1"/>
  <c r="AD1667" i="1"/>
  <c r="AD1668" i="1"/>
  <c r="AD1669" i="1"/>
  <c r="AD1670" i="1"/>
  <c r="AD1671" i="1"/>
  <c r="AD1672" i="1"/>
  <c r="AD1673" i="1"/>
  <c r="AD1674" i="1"/>
  <c r="AD1675" i="1"/>
  <c r="AD1676" i="1"/>
  <c r="AD1677" i="1"/>
  <c r="AD1678" i="1"/>
  <c r="AE1643" i="1"/>
  <c r="AE1644" i="1"/>
  <c r="AE1645" i="1"/>
  <c r="AE1646" i="1"/>
  <c r="AE1647" i="1"/>
  <c r="AE1648" i="1"/>
  <c r="AE1649" i="1"/>
  <c r="AE1650" i="1"/>
  <c r="AE1651" i="1"/>
  <c r="AE1652" i="1"/>
  <c r="AE1653" i="1"/>
  <c r="AE1654" i="1"/>
  <c r="AE1655" i="1"/>
  <c r="AE1656" i="1"/>
  <c r="AE1657" i="1"/>
  <c r="AE1658" i="1"/>
  <c r="AE1659" i="1"/>
  <c r="AE1660" i="1"/>
  <c r="AE1661" i="1"/>
  <c r="AE1662" i="1"/>
  <c r="AE1663" i="1"/>
  <c r="AE1664" i="1"/>
  <c r="AE1665" i="1"/>
  <c r="AE1666" i="1"/>
  <c r="AE1667" i="1"/>
  <c r="AE1668" i="1"/>
  <c r="AE1669" i="1"/>
  <c r="AE1670" i="1"/>
  <c r="AE1671" i="1"/>
  <c r="AE1672" i="1"/>
  <c r="AE1673" i="1"/>
  <c r="AE1674" i="1"/>
  <c r="AE1675" i="1"/>
  <c r="AE1676" i="1"/>
  <c r="AE1677" i="1"/>
  <c r="AE1678" i="1"/>
  <c r="O1642" i="1"/>
  <c r="P1642" i="1" s="1"/>
  <c r="Q1642" i="1"/>
  <c r="AD1642" i="1"/>
  <c r="AE1642" i="1"/>
  <c r="O1641" i="1"/>
  <c r="P1641" i="1" s="1"/>
  <c r="Q1641" i="1"/>
  <c r="U1641" i="1"/>
  <c r="AD1641" i="1"/>
  <c r="AE1641" i="1"/>
  <c r="O1640" i="1"/>
  <c r="P1640" i="1" s="1"/>
  <c r="Q1640" i="1"/>
  <c r="U1640" i="1"/>
  <c r="AD1640" i="1"/>
  <c r="AE1640" i="1"/>
  <c r="O1639" i="1"/>
  <c r="P1639" i="1" s="1"/>
  <c r="U1639" i="1"/>
  <c r="AD1639" i="1"/>
  <c r="AE1639" i="1"/>
  <c r="O1638" i="1"/>
  <c r="P1638" i="1" s="1"/>
  <c r="Q1638" i="1"/>
  <c r="U1638" i="1"/>
  <c r="AD1638" i="1"/>
  <c r="AE1638" i="1"/>
  <c r="O1636" i="1"/>
  <c r="P1636" i="1" s="1"/>
  <c r="O1637" i="1"/>
  <c r="P1637" i="1" s="1"/>
  <c r="Q1636" i="1"/>
  <c r="Q1637" i="1"/>
  <c r="U1637" i="1"/>
  <c r="V1637" i="1" s="1"/>
  <c r="AD1636" i="1"/>
  <c r="AD1637" i="1"/>
  <c r="AE1636" i="1"/>
  <c r="AE1637" i="1"/>
  <c r="O1635" i="1"/>
  <c r="P1635" i="1" s="1"/>
  <c r="Q1635" i="1"/>
  <c r="AD1635" i="1"/>
  <c r="AE1635" i="1"/>
  <c r="O1633" i="1"/>
  <c r="P1633" i="1" s="1"/>
  <c r="O1634" i="1"/>
  <c r="P1634" i="1" s="1"/>
  <c r="AD1633" i="1"/>
  <c r="AD1634" i="1"/>
  <c r="AE1633" i="1"/>
  <c r="AE1634" i="1"/>
  <c r="O1631" i="1"/>
  <c r="P1631" i="1" s="1"/>
  <c r="O1632" i="1"/>
  <c r="P1632" i="1" s="1"/>
  <c r="AD1631" i="1"/>
  <c r="AD1632" i="1"/>
  <c r="AE1631" i="1"/>
  <c r="AE1632" i="1"/>
  <c r="O1626" i="1"/>
  <c r="P1626" i="1" s="1"/>
  <c r="O1627" i="1"/>
  <c r="P1627" i="1" s="1"/>
  <c r="O1628" i="1"/>
  <c r="Q1628" i="1" s="1"/>
  <c r="O1629" i="1"/>
  <c r="Q1629" i="1" s="1"/>
  <c r="O1630" i="1"/>
  <c r="P1630" i="1" s="1"/>
  <c r="U1626" i="1"/>
  <c r="U1627" i="1"/>
  <c r="U1628" i="1"/>
  <c r="U1630" i="1"/>
  <c r="AD1626" i="1"/>
  <c r="AD1627" i="1"/>
  <c r="AD1628" i="1"/>
  <c r="AD1629" i="1"/>
  <c r="AD1630" i="1"/>
  <c r="AE1626" i="1"/>
  <c r="AE1627" i="1"/>
  <c r="AE1628" i="1"/>
  <c r="AE1629" i="1"/>
  <c r="AE1630" i="1"/>
  <c r="O1619" i="1"/>
  <c r="P1619" i="1" s="1"/>
  <c r="O1620" i="1"/>
  <c r="P1620" i="1" s="1"/>
  <c r="O1621" i="1"/>
  <c r="P1621" i="1" s="1"/>
  <c r="O1622" i="1"/>
  <c r="P1622" i="1" s="1"/>
  <c r="O1623" i="1"/>
  <c r="Q1623" i="1" s="1"/>
  <c r="O1624" i="1"/>
  <c r="P1624" i="1" s="1"/>
  <c r="O1625" i="1"/>
  <c r="P1625" i="1" s="1"/>
  <c r="U1619" i="1"/>
  <c r="U1620" i="1"/>
  <c r="U1621" i="1"/>
  <c r="V1621" i="1" s="1"/>
  <c r="U1622" i="1"/>
  <c r="V1622" i="1" s="1"/>
  <c r="U1625" i="1"/>
  <c r="AD1619" i="1"/>
  <c r="AD1620" i="1"/>
  <c r="AD1621" i="1"/>
  <c r="AD1622" i="1"/>
  <c r="AD1623" i="1"/>
  <c r="AD1624" i="1"/>
  <c r="AD1625" i="1"/>
  <c r="AE1619" i="1"/>
  <c r="AE1620" i="1"/>
  <c r="AE1621" i="1"/>
  <c r="AE1622" i="1"/>
  <c r="AE1623" i="1"/>
  <c r="AE1624" i="1"/>
  <c r="AE1625" i="1"/>
  <c r="O1617" i="1"/>
  <c r="P1617" i="1" s="1"/>
  <c r="O1618" i="1"/>
  <c r="P1618" i="1" s="1"/>
  <c r="AD1617" i="1"/>
  <c r="AD1618" i="1"/>
  <c r="AE1617" i="1"/>
  <c r="AE1618" i="1"/>
  <c r="O1616" i="1"/>
  <c r="P1616" i="1" s="1"/>
  <c r="U1616" i="1"/>
  <c r="AD1616" i="1"/>
  <c r="AE1616" i="1"/>
  <c r="O1615" i="1"/>
  <c r="P1615" i="1" s="1"/>
  <c r="U1615" i="1"/>
  <c r="AD1615" i="1"/>
  <c r="AE1615" i="1"/>
  <c r="O1614" i="1"/>
  <c r="P1614" i="1" s="1"/>
  <c r="U1614" i="1"/>
  <c r="AD1614" i="1"/>
  <c r="AE1614" i="1"/>
  <c r="O1613" i="1"/>
  <c r="P1613" i="1" s="1"/>
  <c r="U1613" i="1"/>
  <c r="AD1613" i="1"/>
  <c r="AE1613" i="1"/>
  <c r="O1611" i="1"/>
  <c r="P1611" i="1" s="1"/>
  <c r="O1612" i="1"/>
  <c r="P1612" i="1" s="1"/>
  <c r="U1611" i="1"/>
  <c r="V1611" i="1" s="1"/>
  <c r="AD1611" i="1"/>
  <c r="AD1612" i="1"/>
  <c r="AE1611" i="1"/>
  <c r="AE1612" i="1"/>
  <c r="O1610" i="1"/>
  <c r="P1610" i="1" s="1"/>
  <c r="U1610" i="1"/>
  <c r="AD1610" i="1"/>
  <c r="AE1610" i="1"/>
  <c r="O1609" i="1"/>
  <c r="P1609" i="1" s="1"/>
  <c r="AD1609" i="1"/>
  <c r="AE1609" i="1"/>
  <c r="O1607" i="1"/>
  <c r="P1607" i="1" s="1"/>
  <c r="O1608" i="1"/>
  <c r="P1608" i="1" s="1"/>
  <c r="U1607" i="1"/>
  <c r="V1607" i="1" s="1"/>
  <c r="AD1607" i="1"/>
  <c r="AD1608" i="1"/>
  <c r="AE1607" i="1"/>
  <c r="AE1608" i="1"/>
  <c r="O1606" i="1"/>
  <c r="P1606" i="1" s="1"/>
  <c r="AD1606" i="1"/>
  <c r="AE1606" i="1"/>
  <c r="O1605" i="1"/>
  <c r="P1605" i="1" s="1"/>
  <c r="Q1605" i="1"/>
  <c r="U1605" i="1"/>
  <c r="AD1605" i="1"/>
  <c r="AE1605" i="1"/>
  <c r="O1603" i="1"/>
  <c r="P1603" i="1" s="1"/>
  <c r="O1604" i="1"/>
  <c r="P1604" i="1" s="1"/>
  <c r="U1604" i="1"/>
  <c r="V1604" i="1" s="1"/>
  <c r="AD1603" i="1"/>
  <c r="AD1604" i="1"/>
  <c r="AE1603" i="1"/>
  <c r="AE1604" i="1"/>
  <c r="O1602" i="1"/>
  <c r="P1602" i="1" s="1"/>
  <c r="U1602" i="1"/>
  <c r="AD1602" i="1"/>
  <c r="AE1602" i="1"/>
  <c r="O1601" i="1"/>
  <c r="P1601" i="1" s="1"/>
  <c r="U1601" i="1"/>
  <c r="AD1601" i="1"/>
  <c r="AE1601" i="1"/>
  <c r="O1599" i="1"/>
  <c r="P1599" i="1" s="1"/>
  <c r="O1600" i="1"/>
  <c r="P1600" i="1" s="1"/>
  <c r="U1599" i="1"/>
  <c r="AD1599" i="1"/>
  <c r="AD1600" i="1"/>
  <c r="AE1599" i="1"/>
  <c r="AE1600" i="1"/>
  <c r="O1597" i="1"/>
  <c r="O1598" i="1"/>
  <c r="P1598" i="1" s="1"/>
  <c r="AD1597" i="1"/>
  <c r="AD1598" i="1"/>
  <c r="AE1597" i="1"/>
  <c r="AE1598" i="1"/>
  <c r="O1595" i="1"/>
  <c r="P1595" i="1" s="1"/>
  <c r="O1596" i="1"/>
  <c r="P1596" i="1" s="1"/>
  <c r="AD1595" i="1"/>
  <c r="AD1596" i="1"/>
  <c r="AE1595" i="1"/>
  <c r="AE1596" i="1"/>
  <c r="O1594" i="1"/>
  <c r="P1594" i="1" s="1"/>
  <c r="U1594" i="1"/>
  <c r="AD1594" i="1"/>
  <c r="AE1594" i="1"/>
  <c r="O1593" i="1"/>
  <c r="P1593" i="1" s="1"/>
  <c r="U1593" i="1"/>
  <c r="AD1593" i="1"/>
  <c r="AE1593" i="1"/>
  <c r="O1592" i="1"/>
  <c r="P1592" i="1" s="1"/>
  <c r="U1592" i="1"/>
  <c r="AD1592" i="1"/>
  <c r="AE1592" i="1"/>
  <c r="O1590" i="1"/>
  <c r="Q1590" i="1" s="1"/>
  <c r="O1591" i="1"/>
  <c r="P1591" i="1" s="1"/>
  <c r="U1591" i="1"/>
  <c r="V1591" i="1" s="1"/>
  <c r="AD1590" i="1"/>
  <c r="AD1591" i="1"/>
  <c r="AE1590" i="1"/>
  <c r="AE1591" i="1"/>
  <c r="O1589" i="1"/>
  <c r="P1589" i="1" s="1"/>
  <c r="U1589" i="1"/>
  <c r="V1589" i="1" s="1"/>
  <c r="AD1589" i="1"/>
  <c r="AE1589" i="1"/>
  <c r="O1588" i="1"/>
  <c r="P1588" i="1" s="1"/>
  <c r="U1588" i="1"/>
  <c r="AD1588" i="1"/>
  <c r="AE1588" i="1"/>
  <c r="O1584" i="1"/>
  <c r="P1584" i="1" s="1"/>
  <c r="O1585" i="1"/>
  <c r="P1585" i="1" s="1"/>
  <c r="O1586" i="1"/>
  <c r="P1586" i="1" s="1"/>
  <c r="O1587" i="1"/>
  <c r="P1587" i="1" s="1"/>
  <c r="U1587" i="1"/>
  <c r="V1587" i="1" s="1"/>
  <c r="AD1584" i="1"/>
  <c r="AD1585" i="1"/>
  <c r="AD1586" i="1"/>
  <c r="AD1587" i="1"/>
  <c r="AE1584" i="1"/>
  <c r="AE1585" i="1"/>
  <c r="AE1586" i="1"/>
  <c r="AE1587" i="1"/>
  <c r="O1582" i="1"/>
  <c r="P1582" i="1" s="1"/>
  <c r="O1583" i="1"/>
  <c r="P1583" i="1" s="1"/>
  <c r="U1582" i="1"/>
  <c r="AD1582" i="1"/>
  <c r="AD1583" i="1"/>
  <c r="AE1582" i="1"/>
  <c r="AE1583" i="1"/>
  <c r="O1581" i="1"/>
  <c r="P1581" i="1" s="1"/>
  <c r="U1581" i="1"/>
  <c r="AD1581" i="1"/>
  <c r="AE1581" i="1"/>
  <c r="O1579" i="1"/>
  <c r="P1579" i="1" s="1"/>
  <c r="O1580" i="1"/>
  <c r="P1580" i="1" s="1"/>
  <c r="U1580" i="1"/>
  <c r="V1580" i="1" s="1"/>
  <c r="AD1579" i="1"/>
  <c r="AD1580" i="1"/>
  <c r="AE1579" i="1"/>
  <c r="AE1580" i="1"/>
  <c r="O1574" i="1"/>
  <c r="Q1574" i="1" s="1"/>
  <c r="O1575" i="1"/>
  <c r="P1575" i="1" s="1"/>
  <c r="O1576" i="1"/>
  <c r="P1576" i="1" s="1"/>
  <c r="O1577" i="1"/>
  <c r="P1577" i="1" s="1"/>
  <c r="O1578" i="1"/>
  <c r="Q1578" i="1" s="1"/>
  <c r="U1574" i="1"/>
  <c r="U1575" i="1"/>
  <c r="U1576" i="1"/>
  <c r="U1578" i="1"/>
  <c r="AD1574" i="1"/>
  <c r="AD1575" i="1"/>
  <c r="AD1576" i="1"/>
  <c r="AD1577" i="1"/>
  <c r="AD1578" i="1"/>
  <c r="AE1574" i="1"/>
  <c r="AE1575" i="1"/>
  <c r="AE1576" i="1"/>
  <c r="AE1577" i="1"/>
  <c r="AE1578" i="1"/>
  <c r="O1570" i="1"/>
  <c r="P1570" i="1" s="1"/>
  <c r="O1571" i="1"/>
  <c r="P1571" i="1" s="1"/>
  <c r="O1572" i="1"/>
  <c r="P1572" i="1" s="1"/>
  <c r="O1573" i="1"/>
  <c r="P1573" i="1" s="1"/>
  <c r="U1571" i="1"/>
  <c r="AD1570" i="1"/>
  <c r="AD1571" i="1"/>
  <c r="AD1572" i="1"/>
  <c r="AD1573" i="1"/>
  <c r="AE1570" i="1"/>
  <c r="AE1571" i="1"/>
  <c r="AE1572" i="1"/>
  <c r="AE1573" i="1"/>
  <c r="O1569" i="1"/>
  <c r="P1569" i="1" s="1"/>
  <c r="U1569" i="1"/>
  <c r="AD1569" i="1"/>
  <c r="AE1569" i="1"/>
  <c r="O1566" i="1"/>
  <c r="P1566" i="1" s="1"/>
  <c r="O1567" i="1"/>
  <c r="P1567" i="1" s="1"/>
  <c r="O1568" i="1"/>
  <c r="P1568" i="1" s="1"/>
  <c r="U1567" i="1"/>
  <c r="U1568" i="1"/>
  <c r="V1568" i="1" s="1"/>
  <c r="AD1566" i="1"/>
  <c r="AD1567" i="1"/>
  <c r="AD1568" i="1"/>
  <c r="AE1566" i="1"/>
  <c r="AE1567" i="1"/>
  <c r="AE1568" i="1"/>
  <c r="O1565" i="1"/>
  <c r="P1565" i="1" s="1"/>
  <c r="U1565" i="1"/>
  <c r="AD1565" i="1"/>
  <c r="AE1565" i="1"/>
  <c r="O1564" i="1"/>
  <c r="P1564" i="1" s="1"/>
  <c r="U1564" i="1"/>
  <c r="AD1564" i="1"/>
  <c r="AE1564" i="1"/>
  <c r="O1562" i="1"/>
  <c r="P1562" i="1" s="1"/>
  <c r="O1563" i="1"/>
  <c r="P1563" i="1" s="1"/>
  <c r="AD1562" i="1"/>
  <c r="AD1563" i="1"/>
  <c r="AE1562" i="1"/>
  <c r="AE1563" i="1"/>
  <c r="O1561" i="1"/>
  <c r="P1561" i="1" s="1"/>
  <c r="U1561" i="1"/>
  <c r="AD1561" i="1"/>
  <c r="AE1561" i="1"/>
  <c r="O1560" i="1"/>
  <c r="P1560" i="1" s="1"/>
  <c r="AD1560" i="1"/>
  <c r="AE1560" i="1"/>
  <c r="O1559" i="1"/>
  <c r="P1559" i="1" s="1"/>
  <c r="AD1559" i="1"/>
  <c r="AE1559" i="1"/>
  <c r="O1558" i="1"/>
  <c r="P1558" i="1" s="1"/>
  <c r="AD1558" i="1"/>
  <c r="AE1558" i="1"/>
  <c r="O1557" i="1"/>
  <c r="P1557" i="1" s="1"/>
  <c r="AD1557" i="1"/>
  <c r="AE1557" i="1"/>
  <c r="O1556" i="1"/>
  <c r="P1556" i="1" s="1"/>
  <c r="AD1556" i="1"/>
  <c r="AE1556" i="1"/>
  <c r="O1554" i="1"/>
  <c r="P1554" i="1" s="1"/>
  <c r="O1555" i="1"/>
  <c r="P1555" i="1" s="1"/>
  <c r="AD1554" i="1"/>
  <c r="AD1555" i="1"/>
  <c r="AE1554" i="1"/>
  <c r="AE1555" i="1"/>
  <c r="O1553" i="1"/>
  <c r="P1553" i="1" s="1"/>
  <c r="U1553" i="1"/>
  <c r="AD1553" i="1"/>
  <c r="AE1553" i="1"/>
  <c r="O1552" i="1"/>
  <c r="P1552" i="1" s="1"/>
  <c r="U1552" i="1"/>
  <c r="AD1552" i="1"/>
  <c r="AE1552" i="1"/>
  <c r="O1551" i="1"/>
  <c r="P1551" i="1" s="1"/>
  <c r="U1551" i="1"/>
  <c r="AD1551" i="1"/>
  <c r="AE1551" i="1"/>
  <c r="O1550" i="1"/>
  <c r="P1550" i="1" s="1"/>
  <c r="U1550" i="1"/>
  <c r="AD1550" i="1"/>
  <c r="AE1550" i="1"/>
  <c r="O1549" i="1"/>
  <c r="P1549" i="1" s="1"/>
  <c r="AD1549" i="1"/>
  <c r="AE1549" i="1"/>
  <c r="O1548" i="1"/>
  <c r="P1548" i="1" s="1"/>
  <c r="U1548" i="1"/>
  <c r="AD1548" i="1"/>
  <c r="AE1548" i="1"/>
  <c r="O1547" i="1"/>
  <c r="P1547" i="1" s="1"/>
  <c r="U1547" i="1"/>
  <c r="AD1547" i="1"/>
  <c r="AE1547" i="1"/>
  <c r="O1546" i="1"/>
  <c r="P1546" i="1" s="1"/>
  <c r="AD1546" i="1"/>
  <c r="AE1546" i="1"/>
  <c r="O1545" i="1"/>
  <c r="P1545" i="1" s="1"/>
  <c r="U1545" i="1"/>
  <c r="AD1545" i="1"/>
  <c r="AE1545" i="1"/>
  <c r="O1544" i="1"/>
  <c r="P1544" i="1" s="1"/>
  <c r="U1544" i="1"/>
  <c r="AD1544" i="1"/>
  <c r="AE1544" i="1"/>
  <c r="O1543" i="1"/>
  <c r="P1543" i="1" s="1"/>
  <c r="U1543" i="1"/>
  <c r="AD1543" i="1"/>
  <c r="AE1543" i="1"/>
  <c r="O1542" i="1"/>
  <c r="P1542" i="1" s="1"/>
  <c r="U1542" i="1"/>
  <c r="AD1542" i="1"/>
  <c r="AE1542" i="1"/>
  <c r="O1541" i="1"/>
  <c r="P1541" i="1" s="1"/>
  <c r="U1541" i="1"/>
  <c r="AD1541" i="1"/>
  <c r="AE1541" i="1"/>
  <c r="O1538" i="1"/>
  <c r="Q1538" i="1" s="1"/>
  <c r="O1539" i="1"/>
  <c r="P1539" i="1" s="1"/>
  <c r="O1540" i="1"/>
  <c r="P1540" i="1" s="1"/>
  <c r="U1539" i="1"/>
  <c r="V1539" i="1" s="1"/>
  <c r="U1540" i="1"/>
  <c r="AD1538" i="1"/>
  <c r="AD1539" i="1"/>
  <c r="AD1540" i="1"/>
  <c r="AE1538" i="1"/>
  <c r="AE1539" i="1"/>
  <c r="AE1540" i="1"/>
  <c r="O1537" i="1"/>
  <c r="P1537" i="1" s="1"/>
  <c r="AD1537" i="1"/>
  <c r="AE1537" i="1"/>
  <c r="O1536" i="1"/>
  <c r="P1536" i="1" s="1"/>
  <c r="U1536" i="1"/>
  <c r="AD1536" i="1"/>
  <c r="AE1536" i="1"/>
  <c r="O1535" i="1"/>
  <c r="P1535" i="1" s="1"/>
  <c r="U1535" i="1"/>
  <c r="AD1535" i="1"/>
  <c r="AE1535" i="1"/>
  <c r="O1534" i="1"/>
  <c r="P1534" i="1" s="1"/>
  <c r="AD1534" i="1"/>
  <c r="AE1534" i="1"/>
  <c r="O1533" i="1"/>
  <c r="P1533" i="1" s="1"/>
  <c r="U1533" i="1"/>
  <c r="AD1533" i="1"/>
  <c r="AE1533" i="1"/>
  <c r="O1532" i="1"/>
  <c r="P1532" i="1" s="1"/>
  <c r="U1532" i="1"/>
  <c r="AD1532" i="1"/>
  <c r="AE1532" i="1"/>
  <c r="O1531" i="1"/>
  <c r="P1531" i="1" s="1"/>
  <c r="U1531" i="1"/>
  <c r="AD1531" i="1"/>
  <c r="AE1531" i="1"/>
  <c r="O1527" i="1"/>
  <c r="P1527" i="1" s="1"/>
  <c r="O1528" i="1"/>
  <c r="P1528" i="1" s="1"/>
  <c r="O1529" i="1"/>
  <c r="P1529" i="1" s="1"/>
  <c r="O1530" i="1"/>
  <c r="P1530" i="1" s="1"/>
  <c r="U1528" i="1"/>
  <c r="U1529" i="1"/>
  <c r="V1529" i="1" s="1"/>
  <c r="AD1527" i="1"/>
  <c r="AD1528" i="1"/>
  <c r="AD1529" i="1"/>
  <c r="AD1530" i="1"/>
  <c r="AE1527" i="1"/>
  <c r="AE1528" i="1"/>
  <c r="AE1529" i="1"/>
  <c r="AE1530" i="1"/>
  <c r="O1526" i="1"/>
  <c r="P1526" i="1" s="1"/>
  <c r="AD1526" i="1"/>
  <c r="AE1526" i="1"/>
  <c r="O1525" i="1"/>
  <c r="P1525" i="1" s="1"/>
  <c r="AD1525" i="1"/>
  <c r="AE1525" i="1"/>
  <c r="O1524" i="1"/>
  <c r="P1524" i="1" s="1"/>
  <c r="AD1524" i="1"/>
  <c r="AE1524" i="1"/>
  <c r="O1523" i="1"/>
  <c r="P1523" i="1" s="1"/>
  <c r="U1523" i="1"/>
  <c r="AD1523" i="1"/>
  <c r="AE1523" i="1"/>
  <c r="O1519" i="1"/>
  <c r="P1519" i="1" s="1"/>
  <c r="O1520" i="1"/>
  <c r="P1520" i="1" s="1"/>
  <c r="O1521" i="1"/>
  <c r="P1521" i="1" s="1"/>
  <c r="O1522" i="1"/>
  <c r="P1522" i="1" s="1"/>
  <c r="AD1519" i="1"/>
  <c r="AD1520" i="1"/>
  <c r="AD1521" i="1"/>
  <c r="AD1522" i="1"/>
  <c r="AE1519" i="1"/>
  <c r="AE1520" i="1"/>
  <c r="AE1521" i="1"/>
  <c r="AE1522" i="1"/>
  <c r="O1518" i="1"/>
  <c r="P1518" i="1" s="1"/>
  <c r="U1518" i="1"/>
  <c r="AD1518" i="1"/>
  <c r="AE1518" i="1"/>
  <c r="O1517" i="1"/>
  <c r="P1517" i="1" s="1"/>
  <c r="U1517" i="1"/>
  <c r="AD1517" i="1"/>
  <c r="AE1517" i="1"/>
  <c r="O1516" i="1"/>
  <c r="P1516" i="1" s="1"/>
  <c r="AD1516" i="1"/>
  <c r="AE1516" i="1"/>
  <c r="O1514" i="1"/>
  <c r="P1514" i="1" s="1"/>
  <c r="O1515" i="1"/>
  <c r="Q1515" i="1" s="1"/>
  <c r="U1515" i="1"/>
  <c r="V1515" i="1" s="1"/>
  <c r="AD1514" i="1"/>
  <c r="AD1515" i="1"/>
  <c r="AE1514" i="1"/>
  <c r="AE1515" i="1"/>
  <c r="Q1878" i="1" l="1"/>
  <c r="Q1630" i="1"/>
  <c r="Q1620" i="1"/>
  <c r="Q1632" i="1"/>
  <c r="Q1621" i="1"/>
  <c r="Q1626" i="1"/>
  <c r="Q1634" i="1"/>
  <c r="Q1876" i="1"/>
  <c r="Q1627" i="1"/>
  <c r="Q1619" i="1"/>
  <c r="Q1625" i="1"/>
  <c r="R1625" i="1" s="1"/>
  <c r="X1625" i="1" s="1"/>
  <c r="Y1625" i="1" s="1"/>
  <c r="Q1624" i="1"/>
  <c r="R1624" i="1" s="1"/>
  <c r="Q1875" i="1"/>
  <c r="Q1877" i="1"/>
  <c r="Q1622" i="1"/>
  <c r="Q1631" i="1"/>
  <c r="R1631" i="1" s="1"/>
  <c r="Q1633" i="1"/>
  <c r="Q1595" i="1"/>
  <c r="Q1577" i="1"/>
  <c r="Q1591" i="1"/>
  <c r="Q1596" i="1"/>
  <c r="Q1893" i="1"/>
  <c r="Q1886" i="1"/>
  <c r="R1886" i="1" s="1"/>
  <c r="X1886" i="1" s="1"/>
  <c r="Q1544" i="1"/>
  <c r="R1544" i="1" s="1"/>
  <c r="Q1540" i="1"/>
  <c r="Q1888" i="1"/>
  <c r="Q1575" i="1"/>
  <c r="R1575" i="1" s="1"/>
  <c r="X1575" i="1" s="1"/>
  <c r="Y1575" i="1" s="1"/>
  <c r="Q1585" i="1"/>
  <c r="R1585" i="1" s="1"/>
  <c r="Q1892" i="1"/>
  <c r="R1892" i="1" s="1"/>
  <c r="X1892" i="1" s="1"/>
  <c r="Q1891" i="1"/>
  <c r="R1891" i="1" s="1"/>
  <c r="Q1582" i="1"/>
  <c r="Q1550" i="1"/>
  <c r="R1550" i="1" s="1"/>
  <c r="X1550" i="1" s="1"/>
  <c r="Q1546" i="1"/>
  <c r="Q1516" i="1"/>
  <c r="Q1518" i="1"/>
  <c r="R1518" i="1" s="1"/>
  <c r="X1518" i="1" s="1"/>
  <c r="Y1518" i="1" s="1"/>
  <c r="Q1529" i="1"/>
  <c r="R1529" i="1" s="1"/>
  <c r="X1529" i="1" s="1"/>
  <c r="Y1529" i="1" s="1"/>
  <c r="Q1536" i="1"/>
  <c r="Q1563" i="1"/>
  <c r="Q1528" i="1"/>
  <c r="R1528" i="1" s="1"/>
  <c r="X1528" i="1" s="1"/>
  <c r="Y1528" i="1" s="1"/>
  <c r="Q1534" i="1"/>
  <c r="R1534" i="1" s="1"/>
  <c r="Q1556" i="1"/>
  <c r="R1556" i="1" s="1"/>
  <c r="Q1573" i="1"/>
  <c r="Q1581" i="1"/>
  <c r="Q1571" i="1"/>
  <c r="Q1895" i="1"/>
  <c r="R1895" i="1" s="1"/>
  <c r="Q1552" i="1"/>
  <c r="Q1885" i="1"/>
  <c r="R1885" i="1" s="1"/>
  <c r="X1885" i="1" s="1"/>
  <c r="Y1885" i="1" s="1"/>
  <c r="Q1897" i="1"/>
  <c r="R1897" i="1" s="1"/>
  <c r="X1897" i="1" s="1"/>
  <c r="Y1897" i="1" s="1"/>
  <c r="Q1517" i="1"/>
  <c r="Q1521" i="1"/>
  <c r="Q1548" i="1"/>
  <c r="R1548" i="1" s="1"/>
  <c r="X1548" i="1" s="1"/>
  <c r="Y1548" i="1" s="1"/>
  <c r="Q1580" i="1"/>
  <c r="R1580" i="1" s="1"/>
  <c r="Q1587" i="1"/>
  <c r="R1587" i="1" s="1"/>
  <c r="X1587" i="1" s="1"/>
  <c r="Y1587" i="1" s="1"/>
  <c r="Q1520" i="1"/>
  <c r="Q1586" i="1"/>
  <c r="Q1542" i="1"/>
  <c r="Q1584" i="1"/>
  <c r="Q1560" i="1"/>
  <c r="Q1564" i="1"/>
  <c r="R1564" i="1" s="1"/>
  <c r="X1564" i="1" s="1"/>
  <c r="Q1884" i="1"/>
  <c r="R1884" i="1" s="1"/>
  <c r="X1884" i="1" s="1"/>
  <c r="Q1524" i="1"/>
  <c r="Q1526" i="1"/>
  <c r="Q1532" i="1"/>
  <c r="R1532" i="1" s="1"/>
  <c r="X1532" i="1" s="1"/>
  <c r="Y1532" i="1" s="1"/>
  <c r="Q1570" i="1"/>
  <c r="R1570" i="1" s="1"/>
  <c r="Q1583" i="1"/>
  <c r="R1583" i="1" s="1"/>
  <c r="Q1593" i="1"/>
  <c r="Q1883" i="1"/>
  <c r="Q1589" i="1"/>
  <c r="Q1555" i="1"/>
  <c r="Q1562" i="1"/>
  <c r="Q1576" i="1"/>
  <c r="R1576" i="1" s="1"/>
  <c r="X1576" i="1" s="1"/>
  <c r="Y1576" i="1" s="1"/>
  <c r="Q1898" i="1"/>
  <c r="R1898" i="1" s="1"/>
  <c r="Q1554" i="1"/>
  <c r="Q1559" i="1"/>
  <c r="Q1561" i="1"/>
  <c r="R1561" i="1" s="1"/>
  <c r="X1561" i="1" s="1"/>
  <c r="Y1561" i="1" s="1"/>
  <c r="Q1565" i="1"/>
  <c r="R1565" i="1" s="1"/>
  <c r="X1565" i="1" s="1"/>
  <c r="Y1565" i="1" s="1"/>
  <c r="Q1569" i="1"/>
  <c r="R1569" i="1" s="1"/>
  <c r="X1569" i="1" s="1"/>
  <c r="Y1569" i="1" s="1"/>
  <c r="Q1535" i="1"/>
  <c r="Q1537" i="1"/>
  <c r="Q1541" i="1"/>
  <c r="R1541" i="1" s="1"/>
  <c r="X1541" i="1" s="1"/>
  <c r="Y1541" i="1" s="1"/>
  <c r="Q1543" i="1"/>
  <c r="Q1545" i="1"/>
  <c r="Q1547" i="1"/>
  <c r="R1547" i="1" s="1"/>
  <c r="X1547" i="1" s="1"/>
  <c r="Y1547" i="1" s="1"/>
  <c r="Q1549" i="1"/>
  <c r="R1549" i="1" s="1"/>
  <c r="Q1551" i="1"/>
  <c r="Q1553" i="1"/>
  <c r="Q1557" i="1"/>
  <c r="R1557" i="1" s="1"/>
  <c r="Q1514" i="1"/>
  <c r="R1514" i="1" s="1"/>
  <c r="Q1523" i="1"/>
  <c r="R1523" i="1" s="1"/>
  <c r="X1523" i="1" s="1"/>
  <c r="Y1523" i="1" s="1"/>
  <c r="Q1525" i="1"/>
  <c r="Q1530" i="1"/>
  <c r="Q1531" i="1"/>
  <c r="R1531" i="1" s="1"/>
  <c r="X1531" i="1" s="1"/>
  <c r="Q1568" i="1"/>
  <c r="Q1592" i="1"/>
  <c r="Q1594" i="1"/>
  <c r="R1594" i="1" s="1"/>
  <c r="X1594" i="1" s="1"/>
  <c r="Y1594" i="1" s="1"/>
  <c r="Q1890" i="1"/>
  <c r="R1890" i="1" s="1"/>
  <c r="X1890" i="1" s="1"/>
  <c r="Y1890" i="1" s="1"/>
  <c r="Q1894" i="1"/>
  <c r="R1894" i="1" s="1"/>
  <c r="Q1567" i="1"/>
  <c r="Q1579" i="1"/>
  <c r="R1579" i="1" s="1"/>
  <c r="Q1539" i="1"/>
  <c r="R1539" i="1" s="1"/>
  <c r="X1539" i="1" s="1"/>
  <c r="Y1539" i="1" s="1"/>
  <c r="Q1566" i="1"/>
  <c r="R1566" i="1" s="1"/>
  <c r="Q1519" i="1"/>
  <c r="Q1527" i="1"/>
  <c r="Q1639" i="1"/>
  <c r="R1639" i="1" s="1"/>
  <c r="X1639" i="1" s="1"/>
  <c r="Y1639" i="1" s="1"/>
  <c r="Q1874" i="1"/>
  <c r="R1874" i="1" s="1"/>
  <c r="X1874" i="1" s="1"/>
  <c r="Y1874" i="1" s="1"/>
  <c r="Q1935" i="1"/>
  <c r="R1935" i="1" s="1"/>
  <c r="X1935" i="1" s="1"/>
  <c r="Y1935" i="1" s="1"/>
  <c r="Q1588" i="1"/>
  <c r="R1588" i="1" s="1"/>
  <c r="X1588" i="1" s="1"/>
  <c r="Y1588" i="1" s="1"/>
  <c r="Q1558" i="1"/>
  <c r="R1558" i="1" s="1"/>
  <c r="Q1572" i="1"/>
  <c r="Q1896" i="1"/>
  <c r="R1896" i="1" s="1"/>
  <c r="X1896" i="1" s="1"/>
  <c r="Q1533" i="1"/>
  <c r="R1533" i="1" s="1"/>
  <c r="X1533" i="1" s="1"/>
  <c r="Q1889" i="1"/>
  <c r="R1889" i="1" s="1"/>
  <c r="Q1887" i="1"/>
  <c r="R1887" i="1" s="1"/>
  <c r="X1887" i="1" s="1"/>
  <c r="Y1887" i="1" s="1"/>
  <c r="Q1522" i="1"/>
  <c r="R1522" i="1" s="1"/>
  <c r="Q1603" i="1"/>
  <c r="R1603" i="1" s="1"/>
  <c r="Q1608" i="1"/>
  <c r="R1608" i="1" s="1"/>
  <c r="Q1604" i="1"/>
  <c r="R1604" i="1" s="1"/>
  <c r="Q1607" i="1"/>
  <c r="R1607" i="1" s="1"/>
  <c r="X1607" i="1" s="1"/>
  <c r="Q1602" i="1"/>
  <c r="R1602" i="1" s="1"/>
  <c r="X1602" i="1" s="1"/>
  <c r="Y1602" i="1" s="1"/>
  <c r="Q1606" i="1"/>
  <c r="R1606" i="1" s="1"/>
  <c r="Q1931" i="1"/>
  <c r="R1931" i="1" s="1"/>
  <c r="X1931" i="1" s="1"/>
  <c r="Q1847" i="1"/>
  <c r="R1847" i="1" s="1"/>
  <c r="X1847" i="1" s="1"/>
  <c r="Y1847" i="1" s="1"/>
  <c r="Q1930" i="1"/>
  <c r="R1930" i="1" s="1"/>
  <c r="X1930" i="1" s="1"/>
  <c r="Q1929" i="1"/>
  <c r="R1929" i="1" s="1"/>
  <c r="X1929" i="1" s="1"/>
  <c r="Q1835" i="1"/>
  <c r="R1835" i="1" s="1"/>
  <c r="Q1852" i="1"/>
  <c r="R1852" i="1" s="1"/>
  <c r="Q1833" i="1"/>
  <c r="R1833" i="1" s="1"/>
  <c r="Q1849" i="1"/>
  <c r="R1849" i="1" s="1"/>
  <c r="Q1837" i="1"/>
  <c r="R1837" i="1" s="1"/>
  <c r="X1837" i="1" s="1"/>
  <c r="Y1837" i="1" s="1"/>
  <c r="Q1901" i="1"/>
  <c r="R1901" i="1" s="1"/>
  <c r="Q1845" i="1"/>
  <c r="R1845" i="1" s="1"/>
  <c r="X1845" i="1" s="1"/>
  <c r="Y1845" i="1" s="1"/>
  <c r="Q1832" i="1"/>
  <c r="R1832" i="1" s="1"/>
  <c r="Q1814" i="1"/>
  <c r="R1814" i="1" s="1"/>
  <c r="X1814" i="1" s="1"/>
  <c r="Q1844" i="1"/>
  <c r="R1844" i="1" s="1"/>
  <c r="Q1916" i="1"/>
  <c r="R1916" i="1" s="1"/>
  <c r="Q1815" i="1"/>
  <c r="R1815" i="1" s="1"/>
  <c r="X1815" i="1" s="1"/>
  <c r="Q1813" i="1"/>
  <c r="R1813" i="1" s="1"/>
  <c r="X1813" i="1" s="1"/>
  <c r="Y1813" i="1" s="1"/>
  <c r="Q1918" i="1"/>
  <c r="R1918" i="1" s="1"/>
  <c r="X1918" i="1" s="1"/>
  <c r="Q1840" i="1"/>
  <c r="R1840" i="1" s="1"/>
  <c r="X1840" i="1" s="1"/>
  <c r="Y1840" i="1" s="1"/>
  <c r="Q1819" i="1"/>
  <c r="R1819" i="1" s="1"/>
  <c r="X1819" i="1" s="1"/>
  <c r="Q1818" i="1"/>
  <c r="R1818" i="1" s="1"/>
  <c r="X1818" i="1" s="1"/>
  <c r="Q1830" i="1"/>
  <c r="R1830" i="1" s="1"/>
  <c r="X1830" i="1" s="1"/>
  <c r="Q1839" i="1"/>
  <c r="R1839" i="1" s="1"/>
  <c r="X1839" i="1" s="1"/>
  <c r="Y1839" i="1" s="1"/>
  <c r="Q1812" i="1"/>
  <c r="R1812" i="1" s="1"/>
  <c r="X1812" i="1" s="1"/>
  <c r="Y1812" i="1" s="1"/>
  <c r="Q1807" i="1"/>
  <c r="R1807" i="1" s="1"/>
  <c r="X1807" i="1" s="1"/>
  <c r="Q1806" i="1"/>
  <c r="R1806" i="1" s="1"/>
  <c r="X1806" i="1" s="1"/>
  <c r="Q1805" i="1"/>
  <c r="R1805" i="1" s="1"/>
  <c r="X1805" i="1" s="1"/>
  <c r="Q1854" i="1"/>
  <c r="R1854" i="1" s="1"/>
  <c r="Q1804" i="1"/>
  <c r="R1804" i="1" s="1"/>
  <c r="X1804" i="1" s="1"/>
  <c r="Y1804" i="1" s="1"/>
  <c r="Q1846" i="1"/>
  <c r="R1846" i="1" s="1"/>
  <c r="X1846" i="1" s="1"/>
  <c r="Y1846" i="1" s="1"/>
  <c r="Q1803" i="1"/>
  <c r="R1803" i="1" s="1"/>
  <c r="X1803" i="1" s="1"/>
  <c r="Y1803" i="1" s="1"/>
  <c r="Q1811" i="1"/>
  <c r="R1811" i="1" s="1"/>
  <c r="X1811" i="1" s="1"/>
  <c r="Y1811" i="1" s="1"/>
  <c r="Q1802" i="1"/>
  <c r="R1802" i="1" s="1"/>
  <c r="Q1906" i="1"/>
  <c r="R1906" i="1" s="1"/>
  <c r="X1906" i="1" s="1"/>
  <c r="Y1906" i="1" s="1"/>
  <c r="Q1905" i="1"/>
  <c r="R1905" i="1" s="1"/>
  <c r="Q1816" i="1"/>
  <c r="R1816" i="1" s="1"/>
  <c r="Q1826" i="1"/>
  <c r="R1826" i="1" s="1"/>
  <c r="X1826" i="1" s="1"/>
  <c r="Y1826" i="1" s="1"/>
  <c r="Q1851" i="1"/>
  <c r="R1851" i="1" s="1"/>
  <c r="Q1838" i="1"/>
  <c r="R1838" i="1" s="1"/>
  <c r="X1838" i="1" s="1"/>
  <c r="Y1838" i="1" s="1"/>
  <c r="Q1904" i="1"/>
  <c r="R1904" i="1" s="1"/>
  <c r="X1904" i="1" s="1"/>
  <c r="Y1904" i="1" s="1"/>
  <c r="Q1834" i="1"/>
  <c r="R1834" i="1" s="1"/>
  <c r="Q1800" i="1"/>
  <c r="R1800" i="1" s="1"/>
  <c r="X1800" i="1" s="1"/>
  <c r="Q1903" i="1"/>
  <c r="R1903" i="1" s="1"/>
  <c r="Q1799" i="1"/>
  <c r="R1799" i="1" s="1"/>
  <c r="Q1902" i="1"/>
  <c r="R1902" i="1" s="1"/>
  <c r="X1902" i="1" s="1"/>
  <c r="Y1902" i="1" s="1"/>
  <c r="Q1836" i="1"/>
  <c r="R1836" i="1" s="1"/>
  <c r="X1836" i="1" s="1"/>
  <c r="Y1836" i="1" s="1"/>
  <c r="Q1817" i="1"/>
  <c r="R1817" i="1" s="1"/>
  <c r="Q1829" i="1"/>
  <c r="R1829" i="1" s="1"/>
  <c r="Q1900" i="1"/>
  <c r="R1900" i="1" s="1"/>
  <c r="X1900" i="1" s="1"/>
  <c r="Y1900" i="1" s="1"/>
  <c r="Q1927" i="1"/>
  <c r="R1927" i="1" s="1"/>
  <c r="X1927" i="1" s="1"/>
  <c r="Y1927" i="1" s="1"/>
  <c r="Q1915" i="1"/>
  <c r="R1915" i="1" s="1"/>
  <c r="Q1798" i="1"/>
  <c r="R1798" i="1" s="1"/>
  <c r="Q1827" i="1"/>
  <c r="R1827" i="1" s="1"/>
  <c r="Q1828" i="1"/>
  <c r="R1828" i="1" s="1"/>
  <c r="X1828" i="1" s="1"/>
  <c r="Q1899" i="1"/>
  <c r="R1899" i="1" s="1"/>
  <c r="X1899" i="1" s="1"/>
  <c r="Y1899" i="1" s="1"/>
  <c r="Q1926" i="1"/>
  <c r="R1926" i="1" s="1"/>
  <c r="Q1914" i="1"/>
  <c r="R1914" i="1" s="1"/>
  <c r="Q1848" i="1"/>
  <c r="R1848" i="1" s="1"/>
  <c r="X1848" i="1" s="1"/>
  <c r="Y1848" i="1" s="1"/>
  <c r="Q1797" i="1"/>
  <c r="R1797" i="1" s="1"/>
  <c r="Q1796" i="1"/>
  <c r="R1796" i="1" s="1"/>
  <c r="Q1822" i="1"/>
  <c r="R1822" i="1" s="1"/>
  <c r="X1822" i="1" s="1"/>
  <c r="Y1822" i="1" s="1"/>
  <c r="Q1810" i="1"/>
  <c r="R1810" i="1" s="1"/>
  <c r="X1810" i="1" s="1"/>
  <c r="Y1810" i="1" s="1"/>
  <c r="Q1825" i="1"/>
  <c r="R1825" i="1" s="1"/>
  <c r="X1825" i="1" s="1"/>
  <c r="Y1825" i="1" s="1"/>
  <c r="Q1924" i="1"/>
  <c r="R1924" i="1" s="1"/>
  <c r="X1924" i="1" s="1"/>
  <c r="Q1912" i="1"/>
  <c r="R1912" i="1" s="1"/>
  <c r="X1912" i="1" s="1"/>
  <c r="Q1795" i="1"/>
  <c r="R1795" i="1" s="1"/>
  <c r="Q1821" i="1"/>
  <c r="R1821" i="1" s="1"/>
  <c r="X1821" i="1" s="1"/>
  <c r="Y1821" i="1" s="1"/>
  <c r="Q1809" i="1"/>
  <c r="R1809" i="1" s="1"/>
  <c r="X1809" i="1" s="1"/>
  <c r="Y1809" i="1" s="1"/>
  <c r="Q1824" i="1"/>
  <c r="R1824" i="1" s="1"/>
  <c r="X1824" i="1" s="1"/>
  <c r="Y1824" i="1" s="1"/>
  <c r="Q1923" i="1"/>
  <c r="R1923" i="1" s="1"/>
  <c r="X1923" i="1" s="1"/>
  <c r="Q1911" i="1"/>
  <c r="R1911" i="1" s="1"/>
  <c r="X1911" i="1" s="1"/>
  <c r="Q1794" i="1"/>
  <c r="R1794" i="1" s="1"/>
  <c r="Q1820" i="1"/>
  <c r="R1820" i="1" s="1"/>
  <c r="Q1808" i="1"/>
  <c r="R1808" i="1" s="1"/>
  <c r="Q1922" i="1"/>
  <c r="R1922" i="1" s="1"/>
  <c r="Q1910" i="1"/>
  <c r="R1910" i="1" s="1"/>
  <c r="Q1934" i="1"/>
  <c r="R1934" i="1" s="1"/>
  <c r="X1934" i="1" s="1"/>
  <c r="Y1934" i="1" s="1"/>
  <c r="Q1793" i="1"/>
  <c r="R1793" i="1" s="1"/>
  <c r="Q1921" i="1"/>
  <c r="R1921" i="1" s="1"/>
  <c r="Q1909" i="1"/>
  <c r="R1909" i="1" s="1"/>
  <c r="X1909" i="1" s="1"/>
  <c r="Y1909" i="1" s="1"/>
  <c r="Q1933" i="1"/>
  <c r="R1933" i="1" s="1"/>
  <c r="X1933" i="1" s="1"/>
  <c r="Q1801" i="1"/>
  <c r="R1801" i="1" s="1"/>
  <c r="Q1823" i="1"/>
  <c r="R1823" i="1" s="1"/>
  <c r="X1823" i="1" s="1"/>
  <c r="Y1823" i="1" s="1"/>
  <c r="Q1920" i="1"/>
  <c r="R1920" i="1" s="1"/>
  <c r="Q1932" i="1"/>
  <c r="R1932" i="1" s="1"/>
  <c r="Q1610" i="1"/>
  <c r="R1610" i="1" s="1"/>
  <c r="X1610" i="1" s="1"/>
  <c r="Q1612" i="1"/>
  <c r="R1612" i="1" s="1"/>
  <c r="Q1611" i="1"/>
  <c r="R1611" i="1" s="1"/>
  <c r="X1611" i="1" s="1"/>
  <c r="Y1611" i="1" s="1"/>
  <c r="Q1614" i="1"/>
  <c r="R1614" i="1" s="1"/>
  <c r="X1614" i="1" s="1"/>
  <c r="Y1614" i="1" s="1"/>
  <c r="Q1609" i="1"/>
  <c r="R1609" i="1" s="1"/>
  <c r="Q1613" i="1"/>
  <c r="R1613" i="1" s="1"/>
  <c r="X1613" i="1" s="1"/>
  <c r="Y1613" i="1" s="1"/>
  <c r="Q1615" i="1"/>
  <c r="R1615" i="1" s="1"/>
  <c r="X1615" i="1" s="1"/>
  <c r="Y1615" i="1" s="1"/>
  <c r="Q1599" i="1"/>
  <c r="R1599" i="1" s="1"/>
  <c r="X1599" i="1" s="1"/>
  <c r="Y1599" i="1" s="1"/>
  <c r="Q1873" i="1"/>
  <c r="R1873" i="1" s="1"/>
  <c r="X1873" i="1" s="1"/>
  <c r="Y1873" i="1" s="1"/>
  <c r="Q1870" i="1"/>
  <c r="R1870" i="1" s="1"/>
  <c r="X1870" i="1" s="1"/>
  <c r="Y1870" i="1" s="1"/>
  <c r="Q1598" i="1"/>
  <c r="R1598" i="1" s="1"/>
  <c r="Q1867" i="1"/>
  <c r="R1867" i="1" s="1"/>
  <c r="Q1601" i="1"/>
  <c r="R1601" i="1" s="1"/>
  <c r="Q1855" i="1"/>
  <c r="R1855" i="1" s="1"/>
  <c r="X1855" i="1" s="1"/>
  <c r="Y1855" i="1" s="1"/>
  <c r="Q1865" i="1"/>
  <c r="R1865" i="1" s="1"/>
  <c r="Q1866" i="1"/>
  <c r="R1866" i="1" s="1"/>
  <c r="X1866" i="1" s="1"/>
  <c r="Y1866" i="1" s="1"/>
  <c r="P1597" i="1"/>
  <c r="Q1597" i="1"/>
  <c r="Q1857" i="1"/>
  <c r="R1857" i="1" s="1"/>
  <c r="X1857" i="1" s="1"/>
  <c r="Y1857" i="1" s="1"/>
  <c r="Q1869" i="1"/>
  <c r="R1869" i="1" s="1"/>
  <c r="Q1864" i="1"/>
  <c r="R1864" i="1" s="1"/>
  <c r="X1864" i="1" s="1"/>
  <c r="Y1864" i="1" s="1"/>
  <c r="Q1868" i="1"/>
  <c r="R1868" i="1" s="1"/>
  <c r="Q1872" i="1"/>
  <c r="R1872" i="1" s="1"/>
  <c r="X1872" i="1" s="1"/>
  <c r="Y1872" i="1" s="1"/>
  <c r="Q1861" i="1"/>
  <c r="R1861" i="1" s="1"/>
  <c r="X1861" i="1" s="1"/>
  <c r="Y1861" i="1" s="1"/>
  <c r="Q1863" i="1"/>
  <c r="R1863" i="1" s="1"/>
  <c r="X1863" i="1" s="1"/>
  <c r="Y1863" i="1" s="1"/>
  <c r="Q1871" i="1"/>
  <c r="R1871" i="1" s="1"/>
  <c r="Q1856" i="1"/>
  <c r="R1856" i="1" s="1"/>
  <c r="Q1600" i="1"/>
  <c r="R1600" i="1" s="1"/>
  <c r="Q1879" i="1"/>
  <c r="R1879" i="1" s="1"/>
  <c r="Q1881" i="1"/>
  <c r="R1881" i="1" s="1"/>
  <c r="X1881" i="1" s="1"/>
  <c r="Y1881" i="1" s="1"/>
  <c r="Q1618" i="1"/>
  <c r="R1618" i="1" s="1"/>
  <c r="Q1617" i="1"/>
  <c r="R1617" i="1" s="1"/>
  <c r="Q1616" i="1"/>
  <c r="R1616" i="1" s="1"/>
  <c r="X1616" i="1" s="1"/>
  <c r="Y1616" i="1" s="1"/>
  <c r="Q1882" i="1"/>
  <c r="R1882" i="1" s="1"/>
  <c r="U1831" i="1"/>
  <c r="V1831" i="1" s="1"/>
  <c r="X1937" i="1"/>
  <c r="Y1937" i="1" s="1"/>
  <c r="U1916" i="1"/>
  <c r="V1916" i="1" s="1"/>
  <c r="V1935" i="1"/>
  <c r="U1932" i="1"/>
  <c r="V1932" i="1" s="1"/>
  <c r="U1910" i="1"/>
  <c r="V1910" i="1" s="1"/>
  <c r="U1901" i="1"/>
  <c r="V1901" i="1" s="1"/>
  <c r="U1922" i="1"/>
  <c r="V1922" i="1" s="1"/>
  <c r="U1920" i="1"/>
  <c r="V1920" i="1" s="1"/>
  <c r="U1915" i="1"/>
  <c r="V1915" i="1" s="1"/>
  <c r="P1928" i="1"/>
  <c r="R1928" i="1" s="1"/>
  <c r="U1925" i="1"/>
  <c r="U1914" i="1"/>
  <c r="V1914" i="1" s="1"/>
  <c r="P1913" i="1"/>
  <c r="R1913" i="1" s="1"/>
  <c r="U1913" i="1"/>
  <c r="V1913" i="1" s="1"/>
  <c r="P1908" i="1"/>
  <c r="R1908" i="1" s="1"/>
  <c r="U1928" i="1"/>
  <c r="U1908" i="1"/>
  <c r="P1925" i="1"/>
  <c r="R1925" i="1" s="1"/>
  <c r="V1904" i="1"/>
  <c r="V1919" i="1"/>
  <c r="V1917" i="1"/>
  <c r="V1924" i="1"/>
  <c r="V1912" i="1"/>
  <c r="V1923" i="1"/>
  <c r="V1911" i="1"/>
  <c r="V1921" i="1"/>
  <c r="V1909" i="1"/>
  <c r="U1907" i="1"/>
  <c r="P1907" i="1"/>
  <c r="R1907" i="1" s="1"/>
  <c r="P1919" i="1"/>
  <c r="R1919" i="1" s="1"/>
  <c r="U1905" i="1"/>
  <c r="V1905" i="1" s="1"/>
  <c r="P1917" i="1"/>
  <c r="R1917" i="1" s="1"/>
  <c r="V1903" i="1"/>
  <c r="V1902" i="1"/>
  <c r="V1900" i="1"/>
  <c r="V1899" i="1"/>
  <c r="U1895" i="1"/>
  <c r="V1895" i="1" s="1"/>
  <c r="U1898" i="1"/>
  <c r="V1896" i="1"/>
  <c r="U1894" i="1"/>
  <c r="V1894" i="1" s="1"/>
  <c r="R1888" i="1"/>
  <c r="X1888" i="1" s="1"/>
  <c r="Y1888" i="1" s="1"/>
  <c r="V1893" i="1"/>
  <c r="V1892" i="1"/>
  <c r="R1893" i="1"/>
  <c r="U1889" i="1"/>
  <c r="V1889" i="1" s="1"/>
  <c r="V1890" i="1"/>
  <c r="V1887" i="1"/>
  <c r="V1886" i="1"/>
  <c r="U1882" i="1"/>
  <c r="V1882" i="1" s="1"/>
  <c r="R1883" i="1"/>
  <c r="X1883" i="1" s="1"/>
  <c r="Y1883" i="1" s="1"/>
  <c r="V1885" i="1"/>
  <c r="V1884" i="1"/>
  <c r="V1881" i="1"/>
  <c r="R1877" i="1"/>
  <c r="X1877" i="1" s="1"/>
  <c r="Y1877" i="1" s="1"/>
  <c r="R1880" i="1"/>
  <c r="X1880" i="1" s="1"/>
  <c r="Y1880" i="1" s="1"/>
  <c r="V1880" i="1"/>
  <c r="V1879" i="1"/>
  <c r="R1878" i="1"/>
  <c r="X1878" i="1" s="1"/>
  <c r="Y1878" i="1" s="1"/>
  <c r="V1878" i="1"/>
  <c r="R1875" i="1"/>
  <c r="X1875" i="1" s="1"/>
  <c r="Y1875" i="1" s="1"/>
  <c r="R1876" i="1"/>
  <c r="X1876" i="1" s="1"/>
  <c r="Y1876" i="1" s="1"/>
  <c r="V1876" i="1"/>
  <c r="V1875" i="1"/>
  <c r="V1874" i="1"/>
  <c r="U1867" i="1"/>
  <c r="V1867" i="1" s="1"/>
  <c r="U1860" i="1"/>
  <c r="V1860" i="1" s="1"/>
  <c r="V1872" i="1"/>
  <c r="U1869" i="1"/>
  <c r="U1871" i="1"/>
  <c r="V1866" i="1"/>
  <c r="V1870" i="1"/>
  <c r="U1868" i="1"/>
  <c r="V1865" i="1"/>
  <c r="V1864" i="1"/>
  <c r="V1862" i="1"/>
  <c r="V1861" i="1"/>
  <c r="P1862" i="1"/>
  <c r="R1862" i="1" s="1"/>
  <c r="U1856" i="1"/>
  <c r="V1856" i="1" s="1"/>
  <c r="P1860" i="1"/>
  <c r="R1860" i="1" s="1"/>
  <c r="V1858" i="1"/>
  <c r="P1859" i="1"/>
  <c r="R1859" i="1" s="1"/>
  <c r="P1858" i="1"/>
  <c r="R1858" i="1" s="1"/>
  <c r="U1859" i="1"/>
  <c r="V1855" i="1"/>
  <c r="U1854" i="1"/>
  <c r="V1854" i="1" s="1"/>
  <c r="U1829" i="1"/>
  <c r="V1829" i="1" s="1"/>
  <c r="U1835" i="1"/>
  <c r="V1835" i="1" s="1"/>
  <c r="U1834" i="1"/>
  <c r="V1834" i="1" s="1"/>
  <c r="U1849" i="1"/>
  <c r="V1849" i="1" s="1"/>
  <c r="U1843" i="1"/>
  <c r="V1843" i="1" s="1"/>
  <c r="U1842" i="1"/>
  <c r="V1842" i="1" s="1"/>
  <c r="U1833" i="1"/>
  <c r="V1833" i="1" s="1"/>
  <c r="U1853" i="1"/>
  <c r="V1853" i="1" s="1"/>
  <c r="U1852" i="1"/>
  <c r="V1852" i="1" s="1"/>
  <c r="U1841" i="1"/>
  <c r="V1841" i="1" s="1"/>
  <c r="U1851" i="1"/>
  <c r="V1851" i="1" s="1"/>
  <c r="U1832" i="1"/>
  <c r="V1832" i="1" s="1"/>
  <c r="U1844" i="1"/>
  <c r="V1844" i="1" s="1"/>
  <c r="P1841" i="1"/>
  <c r="R1841" i="1" s="1"/>
  <c r="R1831" i="1"/>
  <c r="P1843" i="1"/>
  <c r="R1843" i="1" s="1"/>
  <c r="P1853" i="1"/>
  <c r="R1853" i="1" s="1"/>
  <c r="P1850" i="1"/>
  <c r="R1850" i="1" s="1"/>
  <c r="X1850" i="1" s="1"/>
  <c r="Y1850" i="1" s="1"/>
  <c r="P1842" i="1"/>
  <c r="R1842" i="1" s="1"/>
  <c r="V1830" i="1"/>
  <c r="V1827" i="1"/>
  <c r="V1828" i="1"/>
  <c r="V1825" i="1"/>
  <c r="U1758" i="1"/>
  <c r="V1758" i="1" s="1"/>
  <c r="U1782" i="1"/>
  <c r="V1782" i="1" s="1"/>
  <c r="U1794" i="1"/>
  <c r="V1794" i="1" s="1"/>
  <c r="R1768" i="1"/>
  <c r="X1768" i="1" s="1"/>
  <c r="Y1768" i="1" s="1"/>
  <c r="V1814" i="1"/>
  <c r="V1813" i="1"/>
  <c r="V1811" i="1"/>
  <c r="V1822" i="1"/>
  <c r="V1810" i="1"/>
  <c r="V1816" i="1"/>
  <c r="V1821" i="1"/>
  <c r="V1809" i="1"/>
  <c r="V1823" i="1"/>
  <c r="U1784" i="1"/>
  <c r="V1784" i="1" s="1"/>
  <c r="U1797" i="1"/>
  <c r="V1797" i="1" s="1"/>
  <c r="V1820" i="1"/>
  <c r="V1808" i="1"/>
  <c r="V1819" i="1"/>
  <c r="V1807" i="1"/>
  <c r="V1806" i="1"/>
  <c r="V1818" i="1"/>
  <c r="V1817" i="1"/>
  <c r="V1805" i="1"/>
  <c r="V1815" i="1"/>
  <c r="U1778" i="1"/>
  <c r="V1778" i="1" s="1"/>
  <c r="U1770" i="1"/>
  <c r="V1770" i="1" s="1"/>
  <c r="V1804" i="1"/>
  <c r="V1803" i="1"/>
  <c r="V1802" i="1"/>
  <c r="U1773" i="1"/>
  <c r="V1773" i="1" s="1"/>
  <c r="U1801" i="1"/>
  <c r="V1801" i="1" s="1"/>
  <c r="R1779" i="1"/>
  <c r="X1779" i="1" s="1"/>
  <c r="Y1779" i="1" s="1"/>
  <c r="R1776" i="1"/>
  <c r="R1764" i="1"/>
  <c r="U1799" i="1"/>
  <c r="V1799" i="1" s="1"/>
  <c r="R1786" i="1"/>
  <c r="X1786" i="1" s="1"/>
  <c r="Y1786" i="1" s="1"/>
  <c r="U1785" i="1"/>
  <c r="V1785" i="1" s="1"/>
  <c r="R1788" i="1"/>
  <c r="R1785" i="1"/>
  <c r="R1773" i="1"/>
  <c r="U1796" i="1"/>
  <c r="V1796" i="1" s="1"/>
  <c r="R1783" i="1"/>
  <c r="X1783" i="1" s="1"/>
  <c r="Y1783" i="1" s="1"/>
  <c r="R1771" i="1"/>
  <c r="X1771" i="1" s="1"/>
  <c r="Y1771" i="1" s="1"/>
  <c r="R1761" i="1"/>
  <c r="R1738" i="1"/>
  <c r="R1726" i="1"/>
  <c r="U1772" i="1"/>
  <c r="V1772" i="1" s="1"/>
  <c r="U1788" i="1"/>
  <c r="V1788" i="1" s="1"/>
  <c r="R1734" i="1"/>
  <c r="X1734" i="1" s="1"/>
  <c r="Y1734" i="1" s="1"/>
  <c r="R1750" i="1"/>
  <c r="X1750" i="1" s="1"/>
  <c r="Y1750" i="1" s="1"/>
  <c r="U1795" i="1"/>
  <c r="U1793" i="1"/>
  <c r="R1747" i="1"/>
  <c r="R1780" i="1"/>
  <c r="X1780" i="1" s="1"/>
  <c r="Y1780" i="1" s="1"/>
  <c r="R1767" i="1"/>
  <c r="X1767" i="1" s="1"/>
  <c r="Y1767" i="1" s="1"/>
  <c r="R1755" i="1"/>
  <c r="X1755" i="1" s="1"/>
  <c r="Y1755" i="1" s="1"/>
  <c r="R1791" i="1"/>
  <c r="X1791" i="1" s="1"/>
  <c r="Y1791" i="1" s="1"/>
  <c r="V1777" i="1"/>
  <c r="V1792" i="1"/>
  <c r="R1743" i="1"/>
  <c r="U1765" i="1"/>
  <c r="V1765" i="1" s="1"/>
  <c r="R1774" i="1"/>
  <c r="X1774" i="1" s="1"/>
  <c r="Y1774" i="1" s="1"/>
  <c r="R1787" i="1"/>
  <c r="X1787" i="1" s="1"/>
  <c r="Y1787" i="1" s="1"/>
  <c r="R1775" i="1"/>
  <c r="X1775" i="1" s="1"/>
  <c r="Y1775" i="1" s="1"/>
  <c r="R1763" i="1"/>
  <c r="X1763" i="1" s="1"/>
  <c r="U1764" i="1"/>
  <c r="V1764" i="1" s="1"/>
  <c r="R1729" i="1"/>
  <c r="X1729" i="1" s="1"/>
  <c r="Y1729" i="1" s="1"/>
  <c r="R1745" i="1"/>
  <c r="R1744" i="1"/>
  <c r="U1753" i="1"/>
  <c r="V1753" i="1" s="1"/>
  <c r="P1762" i="1"/>
  <c r="R1762" i="1" s="1"/>
  <c r="X1762" i="1" s="1"/>
  <c r="Y1762" i="1" s="1"/>
  <c r="R1725" i="1"/>
  <c r="R1754" i="1"/>
  <c r="X1754" i="1" s="1"/>
  <c r="Y1754" i="1" s="1"/>
  <c r="U1761" i="1"/>
  <c r="V1761" i="1" s="1"/>
  <c r="R1784" i="1"/>
  <c r="R1772" i="1"/>
  <c r="R1760" i="1"/>
  <c r="X1760" i="1" s="1"/>
  <c r="Y1760" i="1" s="1"/>
  <c r="R1756" i="1"/>
  <c r="X1756" i="1" s="1"/>
  <c r="P1777" i="1"/>
  <c r="R1777" i="1" s="1"/>
  <c r="R1759" i="1"/>
  <c r="X1759" i="1" s="1"/>
  <c r="Y1759" i="1" s="1"/>
  <c r="R1765" i="1"/>
  <c r="R1723" i="1"/>
  <c r="U1776" i="1"/>
  <c r="V1776" i="1" s="1"/>
  <c r="R1782" i="1"/>
  <c r="R1770" i="1"/>
  <c r="R1758" i="1"/>
  <c r="R1781" i="1"/>
  <c r="X1781" i="1" s="1"/>
  <c r="Y1781" i="1" s="1"/>
  <c r="R1769" i="1"/>
  <c r="X1769" i="1" s="1"/>
  <c r="R1757" i="1"/>
  <c r="X1757" i="1" s="1"/>
  <c r="Y1757" i="1" s="1"/>
  <c r="R1792" i="1"/>
  <c r="X1792" i="1" s="1"/>
  <c r="P1789" i="1"/>
  <c r="R1789" i="1" s="1"/>
  <c r="X1789" i="1" s="1"/>
  <c r="Y1789" i="1" s="1"/>
  <c r="V1786" i="1"/>
  <c r="V1774" i="1"/>
  <c r="V1762" i="1"/>
  <c r="V1783" i="1"/>
  <c r="V1771" i="1"/>
  <c r="V1759" i="1"/>
  <c r="V1780" i="1"/>
  <c r="V1768" i="1"/>
  <c r="V1756" i="1"/>
  <c r="V1791" i="1"/>
  <c r="V1779" i="1"/>
  <c r="V1767" i="1"/>
  <c r="V1755" i="1"/>
  <c r="R1753" i="1"/>
  <c r="R1790" i="1"/>
  <c r="X1790" i="1" s="1"/>
  <c r="R1778" i="1"/>
  <c r="R1766" i="1"/>
  <c r="X1766" i="1" s="1"/>
  <c r="V1754" i="1"/>
  <c r="U1752" i="1"/>
  <c r="R1752" i="1"/>
  <c r="V1751" i="1"/>
  <c r="U1744" i="1"/>
  <c r="V1744" i="1" s="1"/>
  <c r="R1751" i="1"/>
  <c r="V1750" i="1"/>
  <c r="U1749" i="1"/>
  <c r="V1749" i="1" s="1"/>
  <c r="U1745" i="1"/>
  <c r="V1745" i="1" s="1"/>
  <c r="R1746" i="1"/>
  <c r="R1749" i="1"/>
  <c r="V1748" i="1"/>
  <c r="U1747" i="1"/>
  <c r="V1747" i="1" s="1"/>
  <c r="R1748" i="1"/>
  <c r="X1748" i="1" s="1"/>
  <c r="U1746" i="1"/>
  <c r="V1746" i="1" s="1"/>
  <c r="U1742" i="1"/>
  <c r="V1742" i="1" s="1"/>
  <c r="U1736" i="1"/>
  <c r="V1736" i="1" s="1"/>
  <c r="U1730" i="1"/>
  <c r="V1730" i="1" s="1"/>
  <c r="U1723" i="1"/>
  <c r="V1723" i="1" s="1"/>
  <c r="R1728" i="1"/>
  <c r="R1707" i="1"/>
  <c r="X1707" i="1" s="1"/>
  <c r="Y1707" i="1" s="1"/>
  <c r="U1724" i="1"/>
  <c r="V1724" i="1" s="1"/>
  <c r="R1693" i="1"/>
  <c r="X1693" i="1" s="1"/>
  <c r="Y1693" i="1" s="1"/>
  <c r="U1743" i="1"/>
  <c r="V1743" i="1" s="1"/>
  <c r="R1730" i="1"/>
  <c r="U1735" i="1"/>
  <c r="V1735" i="1" s="1"/>
  <c r="R1733" i="1"/>
  <c r="R1666" i="1"/>
  <c r="R1741" i="1"/>
  <c r="X1741" i="1" s="1"/>
  <c r="Y1741" i="1" s="1"/>
  <c r="R1740" i="1"/>
  <c r="R1731" i="1"/>
  <c r="X1731" i="1" s="1"/>
  <c r="Y1731" i="1" s="1"/>
  <c r="R1739" i="1"/>
  <c r="V1734" i="1"/>
  <c r="V1739" i="1"/>
  <c r="V1727" i="1"/>
  <c r="R1742" i="1"/>
  <c r="R1705" i="1"/>
  <c r="X1705" i="1" s="1"/>
  <c r="Y1705" i="1" s="1"/>
  <c r="U1733" i="1"/>
  <c r="V1733" i="1" s="1"/>
  <c r="R1732" i="1"/>
  <c r="X1732" i="1" s="1"/>
  <c r="U1666" i="1"/>
  <c r="V1666" i="1" s="1"/>
  <c r="R1718" i="1"/>
  <c r="X1718" i="1" s="1"/>
  <c r="Y1718" i="1" s="1"/>
  <c r="R1721" i="1"/>
  <c r="X1721" i="1" s="1"/>
  <c r="Y1721" i="1" s="1"/>
  <c r="R1717" i="1"/>
  <c r="X1717" i="1" s="1"/>
  <c r="Y1717" i="1" s="1"/>
  <c r="R1737" i="1"/>
  <c r="R1735" i="1"/>
  <c r="R1727" i="1"/>
  <c r="X1727" i="1" s="1"/>
  <c r="Y1727" i="1" s="1"/>
  <c r="R1684" i="1"/>
  <c r="R1716" i="1"/>
  <c r="X1716" i="1" s="1"/>
  <c r="Y1716" i="1" s="1"/>
  <c r="R1736" i="1"/>
  <c r="R1724" i="1"/>
  <c r="V1731" i="1"/>
  <c r="V1732" i="1"/>
  <c r="U1740" i="1"/>
  <c r="U1728" i="1"/>
  <c r="U1738" i="1"/>
  <c r="U1726" i="1"/>
  <c r="V1741" i="1"/>
  <c r="V1729" i="1"/>
  <c r="U1737" i="1"/>
  <c r="U1725" i="1"/>
  <c r="V1721" i="1"/>
  <c r="U1645" i="1"/>
  <c r="V1645" i="1" s="1"/>
  <c r="R1722" i="1"/>
  <c r="V1719" i="1"/>
  <c r="V1720" i="1"/>
  <c r="R1719" i="1"/>
  <c r="X1719" i="1" s="1"/>
  <c r="R1720" i="1"/>
  <c r="X1720" i="1" s="1"/>
  <c r="V1718" i="1"/>
  <c r="R1682" i="1"/>
  <c r="X1682" i="1" s="1"/>
  <c r="Y1682" i="1" s="1"/>
  <c r="R1711" i="1"/>
  <c r="U1656" i="1"/>
  <c r="V1656" i="1" s="1"/>
  <c r="R1703" i="1"/>
  <c r="X1703" i="1" s="1"/>
  <c r="Y1703" i="1" s="1"/>
  <c r="R1712" i="1"/>
  <c r="X1712" i="1" s="1"/>
  <c r="Y1712" i="1" s="1"/>
  <c r="U1650" i="1"/>
  <c r="V1650" i="1" s="1"/>
  <c r="R1714" i="1"/>
  <c r="R1702" i="1"/>
  <c r="U1646" i="1"/>
  <c r="V1646" i="1" s="1"/>
  <c r="R1713" i="1"/>
  <c r="X1713" i="1" s="1"/>
  <c r="Y1713" i="1" s="1"/>
  <c r="R1701" i="1"/>
  <c r="X1701" i="1" s="1"/>
  <c r="Y1701" i="1" s="1"/>
  <c r="R1700" i="1"/>
  <c r="X1700" i="1" s="1"/>
  <c r="Y1700" i="1" s="1"/>
  <c r="U1644" i="1"/>
  <c r="V1644" i="1" s="1"/>
  <c r="V1716" i="1"/>
  <c r="U1643" i="1"/>
  <c r="V1643" i="1" s="1"/>
  <c r="R1687" i="1"/>
  <c r="X1687" i="1" s="1"/>
  <c r="Y1687" i="1" s="1"/>
  <c r="R1699" i="1"/>
  <c r="X1699" i="1" s="1"/>
  <c r="Y1699" i="1" s="1"/>
  <c r="R1654" i="1"/>
  <c r="U1711" i="1"/>
  <c r="V1711" i="1" s="1"/>
  <c r="U1690" i="1"/>
  <c r="V1690" i="1" s="1"/>
  <c r="U1648" i="1"/>
  <c r="V1648" i="1" s="1"/>
  <c r="R1697" i="1"/>
  <c r="X1697" i="1" s="1"/>
  <c r="Y1697" i="1" s="1"/>
  <c r="V1703" i="1"/>
  <c r="V1715" i="1"/>
  <c r="R1696" i="1"/>
  <c r="X1696" i="1" s="1"/>
  <c r="Y1696" i="1" s="1"/>
  <c r="R1715" i="1"/>
  <c r="X1715" i="1" s="1"/>
  <c r="U1649" i="1"/>
  <c r="V1649" i="1" s="1"/>
  <c r="R1692" i="1"/>
  <c r="V1710" i="1"/>
  <c r="V1698" i="1"/>
  <c r="V1709" i="1"/>
  <c r="V1708" i="1"/>
  <c r="V1713" i="1"/>
  <c r="V1701" i="1"/>
  <c r="V1712" i="1"/>
  <c r="V1700" i="1"/>
  <c r="R1706" i="1"/>
  <c r="P1704" i="1"/>
  <c r="R1704" i="1" s="1"/>
  <c r="U1665" i="1"/>
  <c r="V1665" i="1" s="1"/>
  <c r="U1659" i="1"/>
  <c r="V1659" i="1" s="1"/>
  <c r="R1689" i="1"/>
  <c r="X1689" i="1" s="1"/>
  <c r="Y1689" i="1" s="1"/>
  <c r="U1692" i="1"/>
  <c r="U1657" i="1"/>
  <c r="V1657" i="1" s="1"/>
  <c r="R1657" i="1"/>
  <c r="U1714" i="1"/>
  <c r="U1702" i="1"/>
  <c r="P1710" i="1"/>
  <c r="R1710" i="1" s="1"/>
  <c r="X1710" i="1" s="1"/>
  <c r="P1698" i="1"/>
  <c r="R1698" i="1" s="1"/>
  <c r="P1709" i="1"/>
  <c r="R1709" i="1" s="1"/>
  <c r="U1647" i="1"/>
  <c r="V1647" i="1" s="1"/>
  <c r="P1708" i="1"/>
  <c r="R1708" i="1" s="1"/>
  <c r="U1653" i="1"/>
  <c r="V1653" i="1" s="1"/>
  <c r="U1652" i="1"/>
  <c r="V1652" i="1" s="1"/>
  <c r="R1686" i="1"/>
  <c r="X1686" i="1" s="1"/>
  <c r="Y1686" i="1" s="1"/>
  <c r="R1690" i="1"/>
  <c r="V1694" i="1"/>
  <c r="V1695" i="1"/>
  <c r="R1695" i="1"/>
  <c r="X1695" i="1" s="1"/>
  <c r="R1694" i="1"/>
  <c r="U1664" i="1"/>
  <c r="V1664" i="1" s="1"/>
  <c r="R1691" i="1"/>
  <c r="X1691" i="1" s="1"/>
  <c r="U1662" i="1"/>
  <c r="V1662" i="1" s="1"/>
  <c r="U1660" i="1"/>
  <c r="V1660" i="1" s="1"/>
  <c r="U1658" i="1"/>
  <c r="V1658" i="1" s="1"/>
  <c r="U1655" i="1"/>
  <c r="V1655" i="1" s="1"/>
  <c r="U1668" i="1"/>
  <c r="V1668" i="1" s="1"/>
  <c r="U1654" i="1"/>
  <c r="V1654" i="1" s="1"/>
  <c r="U1667" i="1"/>
  <c r="V1667" i="1" s="1"/>
  <c r="U1661" i="1"/>
  <c r="V1661" i="1" s="1"/>
  <c r="U1677" i="1"/>
  <c r="V1677" i="1" s="1"/>
  <c r="U1663" i="1"/>
  <c r="V1663" i="1" s="1"/>
  <c r="U1651" i="1"/>
  <c r="V1651" i="1" s="1"/>
  <c r="V1687" i="1"/>
  <c r="V1689" i="1"/>
  <c r="U1678" i="1"/>
  <c r="V1678" i="1" s="1"/>
  <c r="V1688" i="1"/>
  <c r="R1688" i="1"/>
  <c r="X1688" i="1" s="1"/>
  <c r="U1674" i="1"/>
  <c r="V1674" i="1" s="1"/>
  <c r="R1685" i="1"/>
  <c r="X1685" i="1" s="1"/>
  <c r="Y1685" i="1" s="1"/>
  <c r="R1683" i="1"/>
  <c r="X1683" i="1" s="1"/>
  <c r="Y1683" i="1" s="1"/>
  <c r="V1683" i="1"/>
  <c r="V1682" i="1"/>
  <c r="U1684" i="1"/>
  <c r="R1643" i="1"/>
  <c r="R1645" i="1"/>
  <c r="R1667" i="1"/>
  <c r="R1675" i="1"/>
  <c r="X1675" i="1" s="1"/>
  <c r="Y1675" i="1" s="1"/>
  <c r="R1663" i="1"/>
  <c r="R1650" i="1"/>
  <c r="R1673" i="1"/>
  <c r="R1661" i="1"/>
  <c r="R1649" i="1"/>
  <c r="U1680" i="1"/>
  <c r="V1680" i="1" s="1"/>
  <c r="V1676" i="1"/>
  <c r="V1681" i="1"/>
  <c r="U1673" i="1"/>
  <c r="V1673" i="1" s="1"/>
  <c r="P1651" i="1"/>
  <c r="R1651" i="1" s="1"/>
  <c r="P1676" i="1"/>
  <c r="R1676" i="1" s="1"/>
  <c r="X1676" i="1" s="1"/>
  <c r="Y1676" i="1" s="1"/>
  <c r="R1647" i="1"/>
  <c r="P1674" i="1"/>
  <c r="R1674" i="1" s="1"/>
  <c r="R1658" i="1"/>
  <c r="R1646" i="1"/>
  <c r="R1669" i="1"/>
  <c r="X1669" i="1" s="1"/>
  <c r="Y1669" i="1" s="1"/>
  <c r="R1655" i="1"/>
  <c r="R1681" i="1"/>
  <c r="X1681" i="1" s="1"/>
  <c r="R1662" i="1"/>
  <c r="R1665" i="1"/>
  <c r="R1653" i="1"/>
  <c r="V1669" i="1"/>
  <c r="P1671" i="1"/>
  <c r="R1671" i="1" s="1"/>
  <c r="P1659" i="1"/>
  <c r="R1659" i="1" s="1"/>
  <c r="P1670" i="1"/>
  <c r="R1670" i="1" s="1"/>
  <c r="R1644" i="1"/>
  <c r="P1668" i="1"/>
  <c r="R1668" i="1" s="1"/>
  <c r="P1656" i="1"/>
  <c r="R1656" i="1" s="1"/>
  <c r="R1660" i="1"/>
  <c r="R1672" i="1"/>
  <c r="P1678" i="1"/>
  <c r="R1678" i="1" s="1"/>
  <c r="P1648" i="1"/>
  <c r="R1648" i="1" s="1"/>
  <c r="P1677" i="1"/>
  <c r="R1677" i="1" s="1"/>
  <c r="R1664" i="1"/>
  <c r="R1680" i="1"/>
  <c r="V1679" i="1"/>
  <c r="P1652" i="1"/>
  <c r="R1652" i="1" s="1"/>
  <c r="R1679" i="1"/>
  <c r="U1642" i="1"/>
  <c r="R1642" i="1"/>
  <c r="V1641" i="1"/>
  <c r="R1641" i="1"/>
  <c r="R1640" i="1"/>
  <c r="X1640" i="1" s="1"/>
  <c r="Y1640" i="1" s="1"/>
  <c r="V1640" i="1"/>
  <c r="R1638" i="1"/>
  <c r="X1638" i="1" s="1"/>
  <c r="Y1638" i="1" s="1"/>
  <c r="U1635" i="1"/>
  <c r="V1635" i="1" s="1"/>
  <c r="V1639" i="1"/>
  <c r="R1637" i="1"/>
  <c r="X1637" i="1" s="1"/>
  <c r="Y1637" i="1" s="1"/>
  <c r="U1636" i="1"/>
  <c r="V1636" i="1" s="1"/>
  <c r="V1638" i="1"/>
  <c r="R1636" i="1"/>
  <c r="R1635" i="1"/>
  <c r="U1631" i="1"/>
  <c r="V1631" i="1" s="1"/>
  <c r="U1633" i="1"/>
  <c r="V1633" i="1" s="1"/>
  <c r="U1632" i="1"/>
  <c r="V1632" i="1" s="1"/>
  <c r="R1626" i="1"/>
  <c r="X1626" i="1" s="1"/>
  <c r="Y1626" i="1" s="1"/>
  <c r="R1632" i="1"/>
  <c r="R1633" i="1"/>
  <c r="U1634" i="1"/>
  <c r="R1627" i="1"/>
  <c r="X1627" i="1" s="1"/>
  <c r="Y1627" i="1" s="1"/>
  <c r="R1634" i="1"/>
  <c r="R1619" i="1"/>
  <c r="X1619" i="1" s="1"/>
  <c r="Y1619" i="1" s="1"/>
  <c r="R1630" i="1"/>
  <c r="X1630" i="1" s="1"/>
  <c r="Y1630" i="1" s="1"/>
  <c r="V1626" i="1"/>
  <c r="V1630" i="1"/>
  <c r="V1627" i="1"/>
  <c r="V1628" i="1"/>
  <c r="P1629" i="1"/>
  <c r="R1629" i="1" s="1"/>
  <c r="P1628" i="1"/>
  <c r="R1628" i="1" s="1"/>
  <c r="U1624" i="1"/>
  <c r="R1622" i="1"/>
  <c r="X1622" i="1" s="1"/>
  <c r="Y1622" i="1" s="1"/>
  <c r="R1620" i="1"/>
  <c r="X1620" i="1" s="1"/>
  <c r="Y1620" i="1" s="1"/>
  <c r="U1623" i="1"/>
  <c r="V1623" i="1" s="1"/>
  <c r="U1629" i="1"/>
  <c r="V1620" i="1"/>
  <c r="V1619" i="1"/>
  <c r="V1625" i="1"/>
  <c r="R1621" i="1"/>
  <c r="P1623" i="1"/>
  <c r="R1623" i="1" s="1"/>
  <c r="U1617" i="1"/>
  <c r="V1617" i="1" s="1"/>
  <c r="U1618" i="1"/>
  <c r="V1618" i="1" s="1"/>
  <c r="V1616" i="1"/>
  <c r="V1615" i="1"/>
  <c r="V1613" i="1"/>
  <c r="V1614" i="1"/>
  <c r="U1612" i="1"/>
  <c r="V1610" i="1"/>
  <c r="U1609" i="1"/>
  <c r="V1609" i="1" s="1"/>
  <c r="U1608" i="1"/>
  <c r="V1608" i="1" s="1"/>
  <c r="U1606" i="1"/>
  <c r="V1606" i="1" s="1"/>
  <c r="V1605" i="1"/>
  <c r="U1603" i="1"/>
  <c r="V1603" i="1" s="1"/>
  <c r="R1605" i="1"/>
  <c r="V1602" i="1"/>
  <c r="V1601" i="1"/>
  <c r="U1600" i="1"/>
  <c r="V1600" i="1" s="1"/>
  <c r="V1599" i="1"/>
  <c r="U1597" i="1"/>
  <c r="V1597" i="1" s="1"/>
  <c r="U1598" i="1"/>
  <c r="R1542" i="1"/>
  <c r="X1542" i="1" s="1"/>
  <c r="Y1542" i="1" s="1"/>
  <c r="R1554" i="1"/>
  <c r="R1593" i="1"/>
  <c r="X1593" i="1" s="1"/>
  <c r="Y1593" i="1" s="1"/>
  <c r="R1536" i="1"/>
  <c r="X1536" i="1" s="1"/>
  <c r="Y1536" i="1" s="1"/>
  <c r="R1577" i="1"/>
  <c r="U1596" i="1"/>
  <c r="V1596" i="1" s="1"/>
  <c r="R1526" i="1"/>
  <c r="R1584" i="1"/>
  <c r="U1595" i="1"/>
  <c r="V1595" i="1" s="1"/>
  <c r="R1527" i="1"/>
  <c r="R1596" i="1"/>
  <c r="R1552" i="1"/>
  <c r="X1552" i="1" s="1"/>
  <c r="Y1552" i="1" s="1"/>
  <c r="R1582" i="1"/>
  <c r="X1582" i="1" s="1"/>
  <c r="Y1582" i="1" s="1"/>
  <c r="P1590" i="1"/>
  <c r="R1590" i="1" s="1"/>
  <c r="R1555" i="1"/>
  <c r="R1595" i="1"/>
  <c r="U1590" i="1"/>
  <c r="V1590" i="1" s="1"/>
  <c r="V1594" i="1"/>
  <c r="V1593" i="1"/>
  <c r="R1591" i="1"/>
  <c r="X1591" i="1" s="1"/>
  <c r="V1592" i="1"/>
  <c r="R1592" i="1"/>
  <c r="U1566" i="1"/>
  <c r="V1566" i="1" s="1"/>
  <c r="R1586" i="1"/>
  <c r="U1583" i="1"/>
  <c r="V1583" i="1" s="1"/>
  <c r="U1586" i="1"/>
  <c r="V1586" i="1" s="1"/>
  <c r="U1585" i="1"/>
  <c r="V1585" i="1" s="1"/>
  <c r="R1589" i="1"/>
  <c r="V1588" i="1"/>
  <c r="U1584" i="1"/>
  <c r="V1582" i="1"/>
  <c r="U1572" i="1"/>
  <c r="V1572" i="1" s="1"/>
  <c r="U1579" i="1"/>
  <c r="V1579" i="1" s="1"/>
  <c r="V1581" i="1"/>
  <c r="R1581" i="1"/>
  <c r="X1581" i="1" s="1"/>
  <c r="R1551" i="1"/>
  <c r="X1551" i="1" s="1"/>
  <c r="Y1551" i="1" s="1"/>
  <c r="R1519" i="1"/>
  <c r="R1524" i="1"/>
  <c r="R1559" i="1"/>
  <c r="U1577" i="1"/>
  <c r="R1535" i="1"/>
  <c r="X1535" i="1" s="1"/>
  <c r="Y1535" i="1" s="1"/>
  <c r="R1537" i="1"/>
  <c r="P1538" i="1"/>
  <c r="R1538" i="1" s="1"/>
  <c r="R1553" i="1"/>
  <c r="X1553" i="1" s="1"/>
  <c r="Y1553" i="1" s="1"/>
  <c r="R1543" i="1"/>
  <c r="X1543" i="1" s="1"/>
  <c r="Y1543" i="1" s="1"/>
  <c r="R1545" i="1"/>
  <c r="X1545" i="1" s="1"/>
  <c r="Y1545" i="1" s="1"/>
  <c r="V1578" i="1"/>
  <c r="V1576" i="1"/>
  <c r="V1575" i="1"/>
  <c r="P1578" i="1"/>
  <c r="R1578" i="1" s="1"/>
  <c r="V1574" i="1"/>
  <c r="U1573" i="1"/>
  <c r="V1573" i="1" s="1"/>
  <c r="P1574" i="1"/>
  <c r="R1574" i="1" s="1"/>
  <c r="R1572" i="1"/>
  <c r="R1571" i="1"/>
  <c r="X1571" i="1" s="1"/>
  <c r="R1573" i="1"/>
  <c r="V1571" i="1"/>
  <c r="U1570" i="1"/>
  <c r="U1563" i="1"/>
  <c r="V1563" i="1" s="1"/>
  <c r="V1569" i="1"/>
  <c r="R1568" i="1"/>
  <c r="X1568" i="1" s="1"/>
  <c r="Y1568" i="1" s="1"/>
  <c r="V1567" i="1"/>
  <c r="U1560" i="1"/>
  <c r="V1560" i="1" s="1"/>
  <c r="R1567" i="1"/>
  <c r="V1565" i="1"/>
  <c r="U1559" i="1"/>
  <c r="V1559" i="1" s="1"/>
  <c r="U1562" i="1"/>
  <c r="V1562" i="1" s="1"/>
  <c r="V1564" i="1"/>
  <c r="U1557" i="1"/>
  <c r="V1557" i="1" s="1"/>
  <c r="R1563" i="1"/>
  <c r="R1562" i="1"/>
  <c r="V1561" i="1"/>
  <c r="U1554" i="1"/>
  <c r="V1554" i="1" s="1"/>
  <c r="R1560" i="1"/>
  <c r="U1558" i="1"/>
  <c r="V1558" i="1" s="1"/>
  <c r="U1549" i="1"/>
  <c r="V1549" i="1" s="1"/>
  <c r="U1556" i="1"/>
  <c r="U1555" i="1"/>
  <c r="V1553" i="1"/>
  <c r="V1552" i="1"/>
  <c r="V1551" i="1"/>
  <c r="U1546" i="1"/>
  <c r="V1546" i="1" s="1"/>
  <c r="V1550" i="1"/>
  <c r="V1548" i="1"/>
  <c r="V1547" i="1"/>
  <c r="U1537" i="1"/>
  <c r="V1537" i="1" s="1"/>
  <c r="R1546" i="1"/>
  <c r="V1545" i="1"/>
  <c r="V1544" i="1"/>
  <c r="V1543" i="1"/>
  <c r="V1542" i="1"/>
  <c r="U1538" i="1"/>
  <c r="V1538" i="1" s="1"/>
  <c r="V1541" i="1"/>
  <c r="V1540" i="1"/>
  <c r="R1540" i="1"/>
  <c r="X1540" i="1" s="1"/>
  <c r="V1536" i="1"/>
  <c r="V1535" i="1"/>
  <c r="U1516" i="1"/>
  <c r="V1516" i="1" s="1"/>
  <c r="U1525" i="1"/>
  <c r="V1525" i="1" s="1"/>
  <c r="U1534" i="1"/>
  <c r="V1534" i="1" s="1"/>
  <c r="V1533" i="1"/>
  <c r="V1532" i="1"/>
  <c r="U1520" i="1"/>
  <c r="V1520" i="1" s="1"/>
  <c r="V1528" i="1"/>
  <c r="V1531" i="1"/>
  <c r="U1530" i="1"/>
  <c r="V1530" i="1" s="1"/>
  <c r="R1530" i="1"/>
  <c r="U1526" i="1"/>
  <c r="V1526" i="1" s="1"/>
  <c r="U1527" i="1"/>
  <c r="U1524" i="1"/>
  <c r="V1524" i="1" s="1"/>
  <c r="R1525" i="1"/>
  <c r="U1521" i="1"/>
  <c r="V1521" i="1" s="1"/>
  <c r="R1520" i="1"/>
  <c r="R1521" i="1"/>
  <c r="V1523" i="1"/>
  <c r="U1522" i="1"/>
  <c r="V1522" i="1" s="1"/>
  <c r="U1519" i="1"/>
  <c r="V1518" i="1"/>
  <c r="R1517" i="1"/>
  <c r="X1517" i="1" s="1"/>
  <c r="Y1517" i="1" s="1"/>
  <c r="V1517" i="1"/>
  <c r="R1516" i="1"/>
  <c r="P1515" i="1"/>
  <c r="R1515" i="1" s="1"/>
  <c r="X1515" i="1" s="1"/>
  <c r="Y1515" i="1" s="1"/>
  <c r="U1514" i="1"/>
  <c r="R1597" i="1" l="1"/>
  <c r="X1597" i="1" s="1"/>
  <c r="Y1597" i="1" s="1"/>
  <c r="X1831" i="1"/>
  <c r="Y1831" i="1" s="1"/>
  <c r="X1910" i="1"/>
  <c r="Y1910" i="1" s="1"/>
  <c r="X1901" i="1"/>
  <c r="Y1901" i="1" s="1"/>
  <c r="X1916" i="1"/>
  <c r="Y1916" i="1" s="1"/>
  <c r="X1920" i="1"/>
  <c r="Y1920" i="1" s="1"/>
  <c r="X1932" i="1"/>
  <c r="Y1932" i="1" s="1"/>
  <c r="X1915" i="1"/>
  <c r="Y1915" i="1" s="1"/>
  <c r="X1922" i="1"/>
  <c r="Y1922" i="1" s="1"/>
  <c r="X1914" i="1"/>
  <c r="Y1914" i="1" s="1"/>
  <c r="Y1931" i="1"/>
  <c r="Y1933" i="1"/>
  <c r="Y1929" i="1"/>
  <c r="Y1930" i="1"/>
  <c r="X1913" i="1"/>
  <c r="Y1913" i="1" s="1"/>
  <c r="X1926" i="1"/>
  <c r="Y1926" i="1" s="1"/>
  <c r="X1921" i="1"/>
  <c r="Y1921" i="1" s="1"/>
  <c r="V1908" i="1"/>
  <c r="X1908" i="1"/>
  <c r="Y1908" i="1" s="1"/>
  <c r="Y1918" i="1"/>
  <c r="V1928" i="1"/>
  <c r="X1928" i="1"/>
  <c r="Y1928" i="1" s="1"/>
  <c r="X1895" i="1"/>
  <c r="Y1895" i="1" s="1"/>
  <c r="X1925" i="1"/>
  <c r="Y1925" i="1" s="1"/>
  <c r="V1925" i="1"/>
  <c r="X1917" i="1"/>
  <c r="Y1917" i="1" s="1"/>
  <c r="X1919" i="1"/>
  <c r="Y1919" i="1" s="1"/>
  <c r="X1905" i="1"/>
  <c r="Y1905" i="1" s="1"/>
  <c r="Y1911" i="1"/>
  <c r="Y1923" i="1"/>
  <c r="Y1912" i="1"/>
  <c r="Y1924" i="1"/>
  <c r="V1907" i="1"/>
  <c r="X1907" i="1"/>
  <c r="Y1907" i="1" s="1"/>
  <c r="X1903" i="1"/>
  <c r="Y1903" i="1" s="1"/>
  <c r="Y1896" i="1"/>
  <c r="V1898" i="1"/>
  <c r="X1898" i="1"/>
  <c r="Y1898" i="1" s="1"/>
  <c r="Y1892" i="1"/>
  <c r="X1894" i="1"/>
  <c r="Y1894" i="1" s="1"/>
  <c r="X1891" i="1"/>
  <c r="Y1891" i="1" s="1"/>
  <c r="X1889" i="1"/>
  <c r="Y1889" i="1" s="1"/>
  <c r="X1893" i="1"/>
  <c r="Y1893" i="1" s="1"/>
  <c r="Y1886" i="1"/>
  <c r="X1882" i="1"/>
  <c r="Y1882" i="1" s="1"/>
  <c r="Y1884" i="1"/>
  <c r="X1879" i="1"/>
  <c r="Y1879" i="1" s="1"/>
  <c r="X1867" i="1"/>
  <c r="Y1867" i="1" s="1"/>
  <c r="V1871" i="1"/>
  <c r="X1871" i="1"/>
  <c r="Y1871" i="1" s="1"/>
  <c r="X1869" i="1"/>
  <c r="Y1869" i="1" s="1"/>
  <c r="V1869" i="1"/>
  <c r="V1868" i="1"/>
  <c r="X1868" i="1"/>
  <c r="Y1868" i="1" s="1"/>
  <c r="X1865" i="1"/>
  <c r="Y1865" i="1" s="1"/>
  <c r="X1862" i="1"/>
  <c r="Y1862" i="1" s="1"/>
  <c r="X1835" i="1"/>
  <c r="Y1835" i="1" s="1"/>
  <c r="X1854" i="1"/>
  <c r="Y1854" i="1" s="1"/>
  <c r="X1856" i="1"/>
  <c r="Y1856" i="1" s="1"/>
  <c r="X1860" i="1"/>
  <c r="Y1860" i="1" s="1"/>
  <c r="X1858" i="1"/>
  <c r="Y1858" i="1" s="1"/>
  <c r="X1859" i="1"/>
  <c r="Y1859" i="1" s="1"/>
  <c r="V1859" i="1"/>
  <c r="X1834" i="1"/>
  <c r="Y1834" i="1" s="1"/>
  <c r="X1849" i="1"/>
  <c r="Y1849" i="1" s="1"/>
  <c r="X1829" i="1"/>
  <c r="Y1829" i="1" s="1"/>
  <c r="X1852" i="1"/>
  <c r="Y1852" i="1" s="1"/>
  <c r="X1843" i="1"/>
  <c r="Y1843" i="1" s="1"/>
  <c r="X1853" i="1"/>
  <c r="Y1853" i="1" s="1"/>
  <c r="X1841" i="1"/>
  <c r="Y1841" i="1" s="1"/>
  <c r="X1833" i="1"/>
  <c r="Y1833" i="1" s="1"/>
  <c r="X1851" i="1"/>
  <c r="Y1851" i="1" s="1"/>
  <c r="X1844" i="1"/>
  <c r="Y1844" i="1" s="1"/>
  <c r="X1832" i="1"/>
  <c r="Y1832" i="1" s="1"/>
  <c r="X1842" i="1"/>
  <c r="Y1842" i="1" s="1"/>
  <c r="X1827" i="1"/>
  <c r="Y1827" i="1" s="1"/>
  <c r="X1794" i="1"/>
  <c r="Y1794" i="1" s="1"/>
  <c r="Y1830" i="1"/>
  <c r="Y1828" i="1"/>
  <c r="X1782" i="1"/>
  <c r="Y1782" i="1" s="1"/>
  <c r="Y1814" i="1"/>
  <c r="X1773" i="1"/>
  <c r="Y1773" i="1" s="1"/>
  <c r="X1758" i="1"/>
  <c r="Y1758" i="1" s="1"/>
  <c r="X1784" i="1"/>
  <c r="Y1784" i="1" s="1"/>
  <c r="X1778" i="1"/>
  <c r="Y1778" i="1" s="1"/>
  <c r="X1797" i="1"/>
  <c r="Y1797" i="1" s="1"/>
  <c r="X1816" i="1"/>
  <c r="Y1816" i="1" s="1"/>
  <c r="Y1806" i="1"/>
  <c r="X1788" i="1"/>
  <c r="Y1788" i="1" s="1"/>
  <c r="X1801" i="1"/>
  <c r="Y1801" i="1" s="1"/>
  <c r="Y1818" i="1"/>
  <c r="Y1807" i="1"/>
  <c r="Y1819" i="1"/>
  <c r="X1808" i="1"/>
  <c r="Y1808" i="1" s="1"/>
  <c r="Y1815" i="1"/>
  <c r="X1817" i="1"/>
  <c r="Y1817" i="1" s="1"/>
  <c r="X1820" i="1"/>
  <c r="Y1820" i="1" s="1"/>
  <c r="Y1805" i="1"/>
  <c r="X1772" i="1"/>
  <c r="Y1772" i="1" s="1"/>
  <c r="X1798" i="1"/>
  <c r="Y1798" i="1" s="1"/>
  <c r="X1785" i="1"/>
  <c r="Y1785" i="1" s="1"/>
  <c r="X1802" i="1"/>
  <c r="Y1802" i="1" s="1"/>
  <c r="X1796" i="1"/>
  <c r="Y1796" i="1" s="1"/>
  <c r="X1799" i="1"/>
  <c r="Y1799" i="1" s="1"/>
  <c r="X1777" i="1"/>
  <c r="Y1777" i="1" s="1"/>
  <c r="V1793" i="1"/>
  <c r="X1793" i="1"/>
  <c r="Y1793" i="1" s="1"/>
  <c r="Y1756" i="1"/>
  <c r="Y1769" i="1"/>
  <c r="V1795" i="1"/>
  <c r="X1795" i="1"/>
  <c r="Y1795" i="1" s="1"/>
  <c r="Y1763" i="1"/>
  <c r="Y1800" i="1"/>
  <c r="X1770" i="1"/>
  <c r="Y1770" i="1" s="1"/>
  <c r="X1761" i="1"/>
  <c r="Y1761" i="1" s="1"/>
  <c r="Y1792" i="1"/>
  <c r="X1776" i="1"/>
  <c r="Y1776" i="1" s="1"/>
  <c r="X1753" i="1"/>
  <c r="Y1753" i="1" s="1"/>
  <c r="X1764" i="1"/>
  <c r="Y1764" i="1" s="1"/>
  <c r="X1765" i="1"/>
  <c r="Y1765" i="1" s="1"/>
  <c r="Y1790" i="1"/>
  <c r="Y1766" i="1"/>
  <c r="X1746" i="1"/>
  <c r="Y1746" i="1" s="1"/>
  <c r="X1645" i="1"/>
  <c r="Y1645" i="1" s="1"/>
  <c r="X1743" i="1"/>
  <c r="Y1743" i="1" s="1"/>
  <c r="X1736" i="1"/>
  <c r="Y1736" i="1" s="1"/>
  <c r="X1749" i="1"/>
  <c r="Y1749" i="1" s="1"/>
  <c r="V1752" i="1"/>
  <c r="X1752" i="1"/>
  <c r="Y1752" i="1" s="1"/>
  <c r="X1742" i="1"/>
  <c r="Y1742" i="1" s="1"/>
  <c r="X1747" i="1"/>
  <c r="Y1747" i="1" s="1"/>
  <c r="X1730" i="1"/>
  <c r="Y1730" i="1" s="1"/>
  <c r="X1744" i="1"/>
  <c r="Y1744" i="1" s="1"/>
  <c r="X1751" i="1"/>
  <c r="Y1751" i="1" s="1"/>
  <c r="X1745" i="1"/>
  <c r="Y1745" i="1" s="1"/>
  <c r="Y1748" i="1"/>
  <c r="X1723" i="1"/>
  <c r="Y1723" i="1" s="1"/>
  <c r="X1735" i="1"/>
  <c r="Y1735" i="1" s="1"/>
  <c r="X1733" i="1"/>
  <c r="Y1733" i="1" s="1"/>
  <c r="X1739" i="1"/>
  <c r="Y1739" i="1" s="1"/>
  <c r="X1724" i="1"/>
  <c r="Y1724" i="1" s="1"/>
  <c r="X1666" i="1"/>
  <c r="Y1666" i="1" s="1"/>
  <c r="Y1732" i="1"/>
  <c r="X1711" i="1"/>
  <c r="Y1711" i="1" s="1"/>
  <c r="X1728" i="1"/>
  <c r="Y1728" i="1" s="1"/>
  <c r="V1728" i="1"/>
  <c r="X1647" i="1"/>
  <c r="Y1647" i="1" s="1"/>
  <c r="X1650" i="1"/>
  <c r="Y1650" i="1" s="1"/>
  <c r="V1725" i="1"/>
  <c r="X1725" i="1"/>
  <c r="Y1725" i="1" s="1"/>
  <c r="X1740" i="1"/>
  <c r="Y1740" i="1" s="1"/>
  <c r="V1740" i="1"/>
  <c r="V1737" i="1"/>
  <c r="X1737" i="1"/>
  <c r="Y1737" i="1" s="1"/>
  <c r="V1726" i="1"/>
  <c r="X1726" i="1"/>
  <c r="Y1726" i="1" s="1"/>
  <c r="V1738" i="1"/>
  <c r="X1738" i="1"/>
  <c r="Y1738" i="1" s="1"/>
  <c r="X1656" i="1"/>
  <c r="Y1656" i="1" s="1"/>
  <c r="X1667" i="1"/>
  <c r="Y1667" i="1" s="1"/>
  <c r="X1722" i="1"/>
  <c r="Y1722" i="1" s="1"/>
  <c r="Y1720" i="1"/>
  <c r="Y1719" i="1"/>
  <c r="X1646" i="1"/>
  <c r="Y1646" i="1" s="1"/>
  <c r="X1643" i="1"/>
  <c r="Y1643" i="1" s="1"/>
  <c r="X1649" i="1"/>
  <c r="Y1649" i="1" s="1"/>
  <c r="X1690" i="1"/>
  <c r="Y1690" i="1" s="1"/>
  <c r="X1658" i="1"/>
  <c r="Y1658" i="1" s="1"/>
  <c r="Y1715" i="1"/>
  <c r="X1653" i="1"/>
  <c r="Y1653" i="1" s="1"/>
  <c r="X1655" i="1"/>
  <c r="Y1655" i="1" s="1"/>
  <c r="X1709" i="1"/>
  <c r="Y1709" i="1" s="1"/>
  <c r="X1704" i="1"/>
  <c r="Y1704" i="1" s="1"/>
  <c r="V1692" i="1"/>
  <c r="X1692" i="1"/>
  <c r="Y1692" i="1" s="1"/>
  <c r="X1665" i="1"/>
  <c r="Y1665" i="1" s="1"/>
  <c r="X1662" i="1"/>
  <c r="Y1662" i="1" s="1"/>
  <c r="X1664" i="1"/>
  <c r="Y1664" i="1" s="1"/>
  <c r="X1657" i="1"/>
  <c r="Y1657" i="1" s="1"/>
  <c r="X1651" i="1"/>
  <c r="Y1651" i="1" s="1"/>
  <c r="X1698" i="1"/>
  <c r="Y1698" i="1" s="1"/>
  <c r="X1661" i="1"/>
  <c r="Y1661" i="1" s="1"/>
  <c r="X1702" i="1"/>
  <c r="Y1702" i="1" s="1"/>
  <c r="V1702" i="1"/>
  <c r="X1714" i="1"/>
  <c r="Y1714" i="1" s="1"/>
  <c r="V1714" i="1"/>
  <c r="X1706" i="1"/>
  <c r="Y1706" i="1" s="1"/>
  <c r="X1708" i="1"/>
  <c r="Y1708" i="1" s="1"/>
  <c r="Y1691" i="1"/>
  <c r="Y1710" i="1"/>
  <c r="X1654" i="1"/>
  <c r="Y1654" i="1" s="1"/>
  <c r="X1663" i="1"/>
  <c r="Y1663" i="1" s="1"/>
  <c r="Y1695" i="1"/>
  <c r="X1694" i="1"/>
  <c r="Y1694" i="1" s="1"/>
  <c r="X1677" i="1"/>
  <c r="Y1677" i="1" s="1"/>
  <c r="X1673" i="1"/>
  <c r="Y1673" i="1" s="1"/>
  <c r="X1674" i="1"/>
  <c r="Y1674" i="1" s="1"/>
  <c r="Y1688" i="1"/>
  <c r="V1684" i="1"/>
  <c r="X1684" i="1"/>
  <c r="Y1684" i="1" s="1"/>
  <c r="Y1681" i="1"/>
  <c r="X1671" i="1"/>
  <c r="Y1671" i="1" s="1"/>
  <c r="X1659" i="1"/>
  <c r="Y1659" i="1" s="1"/>
  <c r="X1668" i="1"/>
  <c r="Y1668" i="1" s="1"/>
  <c r="X1678" i="1"/>
  <c r="Y1678" i="1" s="1"/>
  <c r="X1670" i="1"/>
  <c r="Y1670" i="1" s="1"/>
  <c r="X1660" i="1"/>
  <c r="Y1660" i="1" s="1"/>
  <c r="X1680" i="1"/>
  <c r="Y1680" i="1" s="1"/>
  <c r="X1635" i="1"/>
  <c r="Y1635" i="1" s="1"/>
  <c r="X1644" i="1"/>
  <c r="Y1644" i="1" s="1"/>
  <c r="X1648" i="1"/>
  <c r="Y1648" i="1" s="1"/>
  <c r="X1672" i="1"/>
  <c r="Y1672" i="1" s="1"/>
  <c r="X1652" i="1"/>
  <c r="Y1652" i="1" s="1"/>
  <c r="X1679" i="1"/>
  <c r="Y1679" i="1" s="1"/>
  <c r="X1642" i="1"/>
  <c r="Y1642" i="1" s="1"/>
  <c r="V1642" i="1"/>
  <c r="X1641" i="1"/>
  <c r="Y1641" i="1" s="1"/>
  <c r="X1636" i="1"/>
  <c r="Y1636" i="1" s="1"/>
  <c r="X1631" i="1"/>
  <c r="Y1631" i="1" s="1"/>
  <c r="X1633" i="1"/>
  <c r="Y1633" i="1" s="1"/>
  <c r="X1632" i="1"/>
  <c r="Y1632" i="1" s="1"/>
  <c r="X1624" i="1"/>
  <c r="Y1624" i="1" s="1"/>
  <c r="V1634" i="1"/>
  <c r="X1634" i="1"/>
  <c r="Y1634" i="1" s="1"/>
  <c r="X1628" i="1"/>
  <c r="Y1628" i="1" s="1"/>
  <c r="X1629" i="1"/>
  <c r="Y1629" i="1" s="1"/>
  <c r="V1629" i="1"/>
  <c r="V1624" i="1"/>
  <c r="X1623" i="1"/>
  <c r="Y1623" i="1" s="1"/>
  <c r="X1621" i="1"/>
  <c r="Y1621" i="1" s="1"/>
  <c r="X1617" i="1"/>
  <c r="Y1617" i="1" s="1"/>
  <c r="X1618" i="1"/>
  <c r="Y1618" i="1" s="1"/>
  <c r="V1612" i="1"/>
  <c r="X1612" i="1"/>
  <c r="Y1612" i="1" s="1"/>
  <c r="X1609" i="1"/>
  <c r="Y1609" i="1" s="1"/>
  <c r="Y1610" i="1"/>
  <c r="X1603" i="1"/>
  <c r="Y1603" i="1" s="1"/>
  <c r="X1608" i="1"/>
  <c r="Y1608" i="1" s="1"/>
  <c r="X1606" i="1"/>
  <c r="Y1606" i="1" s="1"/>
  <c r="Y1607" i="1"/>
  <c r="X1605" i="1"/>
  <c r="Y1605" i="1" s="1"/>
  <c r="X1604" i="1"/>
  <c r="Y1604" i="1" s="1"/>
  <c r="X1600" i="1"/>
  <c r="Y1600" i="1" s="1"/>
  <c r="X1601" i="1"/>
  <c r="Y1601" i="1" s="1"/>
  <c r="V1598" i="1"/>
  <c r="X1598" i="1"/>
  <c r="Y1598" i="1" s="1"/>
  <c r="X1596" i="1"/>
  <c r="Y1596" i="1" s="1"/>
  <c r="X1577" i="1"/>
  <c r="Y1577" i="1" s="1"/>
  <c r="X1590" i="1"/>
  <c r="Y1590" i="1" s="1"/>
  <c r="X1595" i="1"/>
  <c r="Y1595" i="1" s="1"/>
  <c r="Y1591" i="1"/>
  <c r="X1566" i="1"/>
  <c r="Y1566" i="1" s="1"/>
  <c r="X1583" i="1"/>
  <c r="Y1583" i="1" s="1"/>
  <c r="X1592" i="1"/>
  <c r="Y1592" i="1" s="1"/>
  <c r="V1577" i="1"/>
  <c r="X1579" i="1"/>
  <c r="Y1579" i="1" s="1"/>
  <c r="X1585" i="1"/>
  <c r="Y1585" i="1" s="1"/>
  <c r="X1586" i="1"/>
  <c r="Y1586" i="1" s="1"/>
  <c r="X1589" i="1"/>
  <c r="Y1589" i="1" s="1"/>
  <c r="V1584" i="1"/>
  <c r="X1584" i="1"/>
  <c r="Y1584" i="1" s="1"/>
  <c r="X1573" i="1"/>
  <c r="Y1573" i="1" s="1"/>
  <c r="Y1581" i="1"/>
  <c r="X1580" i="1"/>
  <c r="Y1580" i="1" s="1"/>
  <c r="X1574" i="1"/>
  <c r="Y1574" i="1" s="1"/>
  <c r="X1578" i="1"/>
  <c r="Y1578" i="1" s="1"/>
  <c r="Y1571" i="1"/>
  <c r="X1563" i="1"/>
  <c r="Y1563" i="1" s="1"/>
  <c r="X1572" i="1"/>
  <c r="Y1572" i="1" s="1"/>
  <c r="V1570" i="1"/>
  <c r="X1570" i="1"/>
  <c r="Y1570" i="1" s="1"/>
  <c r="X1560" i="1"/>
  <c r="Y1560" i="1" s="1"/>
  <c r="X1567" i="1"/>
  <c r="Y1567" i="1" s="1"/>
  <c r="X1562" i="1"/>
  <c r="Y1562" i="1" s="1"/>
  <c r="X1559" i="1"/>
  <c r="Y1559" i="1" s="1"/>
  <c r="X1557" i="1"/>
  <c r="Y1557" i="1" s="1"/>
  <c r="Y1564" i="1"/>
  <c r="X1549" i="1"/>
  <c r="Y1549" i="1" s="1"/>
  <c r="X1554" i="1"/>
  <c r="Y1554" i="1" s="1"/>
  <c r="X1558" i="1"/>
  <c r="Y1558" i="1" s="1"/>
  <c r="V1556" i="1"/>
  <c r="X1556" i="1"/>
  <c r="Y1556" i="1" s="1"/>
  <c r="V1555" i="1"/>
  <c r="X1555" i="1"/>
  <c r="Y1555" i="1" s="1"/>
  <c r="Y1550" i="1"/>
  <c r="X1537" i="1"/>
  <c r="Y1537" i="1" s="1"/>
  <c r="X1546" i="1"/>
  <c r="Y1546" i="1" s="1"/>
  <c r="X1544" i="1"/>
  <c r="Y1544" i="1" s="1"/>
  <c r="X1516" i="1"/>
  <c r="Y1516" i="1" s="1"/>
  <c r="X1538" i="1"/>
  <c r="Y1538" i="1" s="1"/>
  <c r="Y1540" i="1"/>
  <c r="X1534" i="1"/>
  <c r="Y1534" i="1" s="1"/>
  <c r="X1526" i="1"/>
  <c r="Y1526" i="1" s="1"/>
  <c r="Y1533" i="1"/>
  <c r="X1520" i="1"/>
  <c r="Y1520" i="1" s="1"/>
  <c r="Y1531" i="1"/>
  <c r="X1530" i="1"/>
  <c r="Y1530" i="1" s="1"/>
  <c r="V1527" i="1"/>
  <c r="X1527" i="1"/>
  <c r="Y1527" i="1" s="1"/>
  <c r="X1522" i="1"/>
  <c r="Y1522" i="1" s="1"/>
  <c r="X1524" i="1"/>
  <c r="Y1524" i="1" s="1"/>
  <c r="X1525" i="1"/>
  <c r="Y1525" i="1" s="1"/>
  <c r="X1521" i="1"/>
  <c r="Y1521" i="1" s="1"/>
  <c r="V1519" i="1"/>
  <c r="X1519" i="1"/>
  <c r="Y1519" i="1" s="1"/>
  <c r="V1514" i="1"/>
  <c r="X1514" i="1"/>
  <c r="Y1514" i="1" s="1"/>
  <c r="O1511" i="1" l="1"/>
  <c r="P1511" i="1" s="1"/>
  <c r="O1512" i="1"/>
  <c r="P1512" i="1" s="1"/>
  <c r="O1513" i="1"/>
  <c r="P1513" i="1" s="1"/>
  <c r="U1511" i="1"/>
  <c r="U1512" i="1"/>
  <c r="U1513" i="1"/>
  <c r="AD1511" i="1"/>
  <c r="AD1512" i="1"/>
  <c r="AD1513" i="1"/>
  <c r="AE1511" i="1"/>
  <c r="AE1512" i="1"/>
  <c r="AE1513" i="1"/>
  <c r="O1509" i="1"/>
  <c r="P1509" i="1" s="1"/>
  <c r="O1510" i="1"/>
  <c r="P1510" i="1" s="1"/>
  <c r="U1510" i="1"/>
  <c r="V1510" i="1" s="1"/>
  <c r="AD1509" i="1"/>
  <c r="AD1510" i="1"/>
  <c r="AE1509" i="1"/>
  <c r="AE1510" i="1"/>
  <c r="O1507" i="1"/>
  <c r="P1507" i="1" s="1"/>
  <c r="O1508" i="1"/>
  <c r="P1508" i="1" s="1"/>
  <c r="U1507" i="1"/>
  <c r="V1507" i="1" s="1"/>
  <c r="AD1507" i="1"/>
  <c r="AD1508" i="1"/>
  <c r="AE1507" i="1"/>
  <c r="AE1508" i="1"/>
  <c r="O1506" i="1"/>
  <c r="P1506" i="1" s="1"/>
  <c r="U1506" i="1"/>
  <c r="AD1506" i="1"/>
  <c r="AE1506" i="1"/>
  <c r="O1504" i="1"/>
  <c r="P1504" i="1" s="1"/>
  <c r="O1505" i="1"/>
  <c r="P1505" i="1" s="1"/>
  <c r="U1505" i="1"/>
  <c r="AD1504" i="1"/>
  <c r="AD1505" i="1"/>
  <c r="AE1504" i="1"/>
  <c r="AE1505" i="1"/>
  <c r="O1502" i="1"/>
  <c r="P1502" i="1" s="1"/>
  <c r="O1503" i="1"/>
  <c r="P1503" i="1" s="1"/>
  <c r="U1502" i="1"/>
  <c r="U1503" i="1"/>
  <c r="V1503" i="1" s="1"/>
  <c r="AD1502" i="1"/>
  <c r="AD1503" i="1"/>
  <c r="AE1502" i="1"/>
  <c r="AE1503" i="1"/>
  <c r="O1501" i="1"/>
  <c r="P1501" i="1" s="1"/>
  <c r="U1501" i="1"/>
  <c r="AD1501" i="1"/>
  <c r="AE1501" i="1"/>
  <c r="O1499" i="1"/>
  <c r="P1499" i="1" s="1"/>
  <c r="O1500" i="1"/>
  <c r="P1500" i="1" s="1"/>
  <c r="U1499" i="1"/>
  <c r="V1499" i="1" s="1"/>
  <c r="AD1499" i="1"/>
  <c r="AD1500" i="1"/>
  <c r="AE1499" i="1"/>
  <c r="AE1500" i="1"/>
  <c r="O1497" i="1"/>
  <c r="P1497" i="1" s="1"/>
  <c r="O1498" i="1"/>
  <c r="P1498" i="1" s="1"/>
  <c r="AD1497" i="1"/>
  <c r="AD1498" i="1"/>
  <c r="AE1497" i="1"/>
  <c r="AE1498" i="1"/>
  <c r="O1496" i="1"/>
  <c r="P1496" i="1" s="1"/>
  <c r="U1496" i="1"/>
  <c r="AD1496" i="1"/>
  <c r="AE1496" i="1"/>
  <c r="O1494" i="1"/>
  <c r="P1494" i="1" s="1"/>
  <c r="O1495" i="1"/>
  <c r="P1495" i="1" s="1"/>
  <c r="U1494" i="1"/>
  <c r="V1494" i="1" s="1"/>
  <c r="U1495" i="1"/>
  <c r="V1495" i="1" s="1"/>
  <c r="AD1494" i="1"/>
  <c r="AD1495" i="1"/>
  <c r="AE1494" i="1"/>
  <c r="AE1495" i="1"/>
  <c r="O1493" i="1"/>
  <c r="P1493" i="1" s="1"/>
  <c r="U1493" i="1"/>
  <c r="V1493" i="1" s="1"/>
  <c r="AD1493" i="1"/>
  <c r="AE1493" i="1"/>
  <c r="O1492" i="1"/>
  <c r="P1492" i="1" s="1"/>
  <c r="U1492" i="1"/>
  <c r="AD1492" i="1"/>
  <c r="AE1492" i="1"/>
  <c r="O1489" i="1"/>
  <c r="P1489" i="1" s="1"/>
  <c r="O1490" i="1"/>
  <c r="P1490" i="1" s="1"/>
  <c r="O1491" i="1"/>
  <c r="P1491" i="1" s="1"/>
  <c r="AD1489" i="1"/>
  <c r="AD1490" i="1"/>
  <c r="AD1491" i="1"/>
  <c r="AE1489" i="1"/>
  <c r="AE1490" i="1"/>
  <c r="AE1491" i="1"/>
  <c r="O1487" i="1"/>
  <c r="P1487" i="1" s="1"/>
  <c r="O1488" i="1"/>
  <c r="P1488" i="1" s="1"/>
  <c r="U1487" i="1"/>
  <c r="U1488" i="1"/>
  <c r="V1488" i="1" s="1"/>
  <c r="AD1487" i="1"/>
  <c r="AD1488" i="1"/>
  <c r="AE1487" i="1"/>
  <c r="AE1488" i="1"/>
  <c r="Q1512" i="1" l="1"/>
  <c r="R1512" i="1" s="1"/>
  <c r="Q1511" i="1"/>
  <c r="R1511" i="1" s="1"/>
  <c r="Q1513" i="1"/>
  <c r="R1513" i="1" s="1"/>
  <c r="X1513" i="1" s="1"/>
  <c r="Q1509" i="1"/>
  <c r="R1509" i="1" s="1"/>
  <c r="Q1507" i="1"/>
  <c r="R1507" i="1" s="1"/>
  <c r="X1507" i="1" s="1"/>
  <c r="Y1507" i="1" s="1"/>
  <c r="Q1510" i="1"/>
  <c r="R1510" i="1" s="1"/>
  <c r="X1510" i="1" s="1"/>
  <c r="Y1510" i="1" s="1"/>
  <c r="Q1487" i="1"/>
  <c r="R1487" i="1" s="1"/>
  <c r="X1487" i="1" s="1"/>
  <c r="Y1487" i="1" s="1"/>
  <c r="Q1489" i="1"/>
  <c r="R1489" i="1" s="1"/>
  <c r="Q1503" i="1"/>
  <c r="R1503" i="1" s="1"/>
  <c r="X1503" i="1" s="1"/>
  <c r="Y1503" i="1" s="1"/>
  <c r="Q1505" i="1"/>
  <c r="R1505" i="1" s="1"/>
  <c r="X1505" i="1" s="1"/>
  <c r="Y1505" i="1" s="1"/>
  <c r="Q1495" i="1"/>
  <c r="R1495" i="1" s="1"/>
  <c r="X1495" i="1" s="1"/>
  <c r="Y1495" i="1" s="1"/>
  <c r="Q1491" i="1"/>
  <c r="R1491" i="1" s="1"/>
  <c r="Q1490" i="1"/>
  <c r="R1490" i="1" s="1"/>
  <c r="Q1494" i="1"/>
  <c r="R1494" i="1" s="1"/>
  <c r="X1494" i="1" s="1"/>
  <c r="Y1494" i="1" s="1"/>
  <c r="Q1498" i="1"/>
  <c r="R1498" i="1" s="1"/>
  <c r="Q1500" i="1"/>
  <c r="R1500" i="1" s="1"/>
  <c r="Q1497" i="1"/>
  <c r="R1497" i="1" s="1"/>
  <c r="Q1499" i="1"/>
  <c r="R1499" i="1" s="1"/>
  <c r="X1499" i="1" s="1"/>
  <c r="Y1499" i="1" s="1"/>
  <c r="Q1488" i="1"/>
  <c r="R1488" i="1" s="1"/>
  <c r="X1488" i="1" s="1"/>
  <c r="Y1488" i="1" s="1"/>
  <c r="Q1502" i="1"/>
  <c r="R1502" i="1" s="1"/>
  <c r="X1502" i="1" s="1"/>
  <c r="Y1502" i="1" s="1"/>
  <c r="Q1504" i="1"/>
  <c r="R1504" i="1" s="1"/>
  <c r="Q1508" i="1"/>
  <c r="R1508" i="1" s="1"/>
  <c r="Q1492" i="1"/>
  <c r="R1492" i="1" s="1"/>
  <c r="X1492" i="1" s="1"/>
  <c r="Y1492" i="1" s="1"/>
  <c r="Q1496" i="1"/>
  <c r="R1496" i="1" s="1"/>
  <c r="Q1506" i="1"/>
  <c r="R1506" i="1" s="1"/>
  <c r="X1506" i="1" s="1"/>
  <c r="Y1506" i="1" s="1"/>
  <c r="Q1493" i="1"/>
  <c r="R1493" i="1" s="1"/>
  <c r="X1493" i="1" s="1"/>
  <c r="Y1493" i="1" s="1"/>
  <c r="Q1501" i="1"/>
  <c r="R1501" i="1" s="1"/>
  <c r="X1501" i="1" s="1"/>
  <c r="Y1501" i="1" s="1"/>
  <c r="U1504" i="1"/>
  <c r="V1504" i="1" s="1"/>
  <c r="V1513" i="1"/>
  <c r="V1512" i="1"/>
  <c r="V1511" i="1"/>
  <c r="U1509" i="1"/>
  <c r="U1508" i="1"/>
  <c r="V1508" i="1" s="1"/>
  <c r="V1505" i="1"/>
  <c r="V1506" i="1"/>
  <c r="V1502" i="1"/>
  <c r="V1501" i="1"/>
  <c r="U1498" i="1"/>
  <c r="V1498" i="1" s="1"/>
  <c r="U1500" i="1"/>
  <c r="V1500" i="1" s="1"/>
  <c r="U1497" i="1"/>
  <c r="V1496" i="1"/>
  <c r="V1492" i="1"/>
  <c r="U1491" i="1"/>
  <c r="V1491" i="1" s="1"/>
  <c r="U1490" i="1"/>
  <c r="V1490" i="1" s="1"/>
  <c r="U1489" i="1"/>
  <c r="V1487" i="1"/>
  <c r="O1486" i="1"/>
  <c r="P1486" i="1" s="1"/>
  <c r="U1486" i="1"/>
  <c r="AD1486" i="1"/>
  <c r="AE1486" i="1"/>
  <c r="O1485" i="1"/>
  <c r="Q1485" i="1" s="1"/>
  <c r="U1485" i="1"/>
  <c r="AD1485" i="1"/>
  <c r="AE1485" i="1"/>
  <c r="O1484" i="1"/>
  <c r="P1484" i="1" s="1"/>
  <c r="U1484" i="1"/>
  <c r="AD1484" i="1"/>
  <c r="AE1484" i="1"/>
  <c r="Q1484" i="1" l="1"/>
  <c r="R1484" i="1" s="1"/>
  <c r="X1484" i="1" s="1"/>
  <c r="Q1486" i="1"/>
  <c r="R1486" i="1" s="1"/>
  <c r="X1486" i="1" s="1"/>
  <c r="Y1486" i="1" s="1"/>
  <c r="X1512" i="1"/>
  <c r="Y1512" i="1" s="1"/>
  <c r="Y1513" i="1"/>
  <c r="X1491" i="1"/>
  <c r="Y1491" i="1" s="1"/>
  <c r="X1504" i="1"/>
  <c r="Y1504" i="1" s="1"/>
  <c r="X1508" i="1"/>
  <c r="Y1508" i="1" s="1"/>
  <c r="X1511" i="1"/>
  <c r="Y1511" i="1" s="1"/>
  <c r="V1509" i="1"/>
  <c r="X1509" i="1"/>
  <c r="Y1509" i="1" s="1"/>
  <c r="X1498" i="1"/>
  <c r="Y1498" i="1" s="1"/>
  <c r="X1500" i="1"/>
  <c r="Y1500" i="1" s="1"/>
  <c r="V1497" i="1"/>
  <c r="X1497" i="1"/>
  <c r="Y1497" i="1" s="1"/>
  <c r="X1496" i="1"/>
  <c r="Y1496" i="1" s="1"/>
  <c r="X1490" i="1"/>
  <c r="Y1490" i="1" s="1"/>
  <c r="V1489" i="1"/>
  <c r="X1489" i="1"/>
  <c r="Y1489" i="1" s="1"/>
  <c r="P1485" i="1"/>
  <c r="R1485" i="1" s="1"/>
  <c r="X1485" i="1" s="1"/>
  <c r="Y1485" i="1" s="1"/>
  <c r="V1486" i="1"/>
  <c r="V1485" i="1"/>
  <c r="V1484" i="1"/>
  <c r="O1483" i="1"/>
  <c r="P1483" i="1" s="1"/>
  <c r="Q1483" i="1"/>
  <c r="U1483" i="1"/>
  <c r="AD1483" i="1"/>
  <c r="AE1483" i="1"/>
  <c r="O1482" i="1"/>
  <c r="P1482" i="1" s="1"/>
  <c r="Q1482" i="1"/>
  <c r="U1482" i="1"/>
  <c r="AD1482" i="1"/>
  <c r="AE1482" i="1"/>
  <c r="O1481" i="1"/>
  <c r="P1481" i="1" s="1"/>
  <c r="Q1481" i="1"/>
  <c r="U1481" i="1"/>
  <c r="AD1481" i="1"/>
  <c r="AE1481" i="1"/>
  <c r="O1479" i="1"/>
  <c r="P1479" i="1" s="1"/>
  <c r="O1480" i="1"/>
  <c r="P1480" i="1" s="1"/>
  <c r="Q1479" i="1"/>
  <c r="Q1480" i="1"/>
  <c r="AD1479" i="1"/>
  <c r="AD1480" i="1"/>
  <c r="AE1479" i="1"/>
  <c r="AE1480" i="1"/>
  <c r="O1478" i="1"/>
  <c r="P1478" i="1" s="1"/>
  <c r="Q1478" i="1"/>
  <c r="U1478" i="1"/>
  <c r="AD1478" i="1"/>
  <c r="AE1478" i="1"/>
  <c r="O1477" i="1"/>
  <c r="P1477" i="1" s="1"/>
  <c r="Q1477" i="1"/>
  <c r="U1477" i="1"/>
  <c r="AD1477" i="1"/>
  <c r="AE1477" i="1"/>
  <c r="O1476" i="1"/>
  <c r="P1476" i="1" s="1"/>
  <c r="Q1476" i="1"/>
  <c r="AD1476" i="1"/>
  <c r="AE1476" i="1"/>
  <c r="O1473" i="1"/>
  <c r="P1473" i="1" s="1"/>
  <c r="O1474" i="1"/>
  <c r="P1474" i="1" s="1"/>
  <c r="O1475" i="1"/>
  <c r="P1475" i="1" s="1"/>
  <c r="Q1473" i="1"/>
  <c r="Q1474" i="1"/>
  <c r="Q1475" i="1"/>
  <c r="U1473" i="1"/>
  <c r="U1474" i="1"/>
  <c r="U1475" i="1"/>
  <c r="AD1473" i="1"/>
  <c r="AD1474" i="1"/>
  <c r="AD1475" i="1"/>
  <c r="AE1473" i="1"/>
  <c r="AE1474" i="1"/>
  <c r="AE1475" i="1"/>
  <c r="O1472" i="1"/>
  <c r="P1472" i="1" s="1"/>
  <c r="Q1472" i="1"/>
  <c r="U1472" i="1"/>
  <c r="AD1472" i="1"/>
  <c r="AE1472" i="1"/>
  <c r="O1471" i="1"/>
  <c r="P1471" i="1" s="1"/>
  <c r="Q1471" i="1"/>
  <c r="U1471" i="1"/>
  <c r="AD1471" i="1"/>
  <c r="AE1471" i="1"/>
  <c r="O1470" i="1"/>
  <c r="P1470" i="1" s="1"/>
  <c r="Q1470" i="1"/>
  <c r="U1470" i="1"/>
  <c r="AD1470" i="1"/>
  <c r="AE1470" i="1"/>
  <c r="Y1484" i="1" l="1"/>
  <c r="V1483" i="1"/>
  <c r="R1483" i="1"/>
  <c r="R1479" i="1"/>
  <c r="V1482" i="1"/>
  <c r="R1482" i="1"/>
  <c r="V1481" i="1"/>
  <c r="R1474" i="1"/>
  <c r="X1474" i="1" s="1"/>
  <c r="Y1474" i="1" s="1"/>
  <c r="U1480" i="1"/>
  <c r="V1480" i="1" s="1"/>
  <c r="R1481" i="1"/>
  <c r="U1479" i="1"/>
  <c r="R1480" i="1"/>
  <c r="U1476" i="1"/>
  <c r="V1476" i="1" s="1"/>
  <c r="V1478" i="1"/>
  <c r="R1475" i="1"/>
  <c r="X1475" i="1" s="1"/>
  <c r="Y1475" i="1" s="1"/>
  <c r="R1478" i="1"/>
  <c r="V1477" i="1"/>
  <c r="R1473" i="1"/>
  <c r="R1477" i="1"/>
  <c r="R1470" i="1"/>
  <c r="X1470" i="1" s="1"/>
  <c r="Y1470" i="1" s="1"/>
  <c r="R1476" i="1"/>
  <c r="V1475" i="1"/>
  <c r="V1473" i="1"/>
  <c r="V1474" i="1"/>
  <c r="V1472" i="1"/>
  <c r="R1472" i="1"/>
  <c r="V1471" i="1"/>
  <c r="R1471" i="1"/>
  <c r="X1471" i="1" s="1"/>
  <c r="V1470" i="1"/>
  <c r="X1483" i="1" l="1"/>
  <c r="Y1483" i="1" s="1"/>
  <c r="X1480" i="1"/>
  <c r="Y1480" i="1" s="1"/>
  <c r="X1482" i="1"/>
  <c r="Y1482" i="1" s="1"/>
  <c r="X1481" i="1"/>
  <c r="Y1481" i="1" s="1"/>
  <c r="V1479" i="1"/>
  <c r="X1479" i="1"/>
  <c r="Y1479" i="1" s="1"/>
  <c r="X1473" i="1"/>
  <c r="Y1473" i="1" s="1"/>
  <c r="X1478" i="1"/>
  <c r="Y1478" i="1" s="1"/>
  <c r="X1477" i="1"/>
  <c r="Y1477" i="1" s="1"/>
  <c r="X1476" i="1"/>
  <c r="Y1476" i="1" s="1"/>
  <c r="X1472" i="1"/>
  <c r="Y1472" i="1" s="1"/>
  <c r="Y1471" i="1"/>
  <c r="O1469" i="1" l="1"/>
  <c r="P1469" i="1" s="1"/>
  <c r="U1469" i="1"/>
  <c r="AD1469" i="1"/>
  <c r="AE1469" i="1"/>
  <c r="O1467" i="1"/>
  <c r="P1467" i="1" s="1"/>
  <c r="O1468" i="1"/>
  <c r="P1468" i="1" s="1"/>
  <c r="AD1467" i="1"/>
  <c r="AD1468" i="1"/>
  <c r="AE1467" i="1"/>
  <c r="AE1468" i="1"/>
  <c r="O1465" i="1"/>
  <c r="P1465" i="1" s="1"/>
  <c r="O1466" i="1"/>
  <c r="P1466" i="1" s="1"/>
  <c r="U1465" i="1"/>
  <c r="U1466" i="1"/>
  <c r="AD1465" i="1"/>
  <c r="AD1466" i="1"/>
  <c r="AE1465" i="1"/>
  <c r="AE1466" i="1"/>
  <c r="O1464" i="1"/>
  <c r="P1464" i="1" s="1"/>
  <c r="AD1464" i="1"/>
  <c r="AE1464" i="1"/>
  <c r="O1463" i="1"/>
  <c r="P1463" i="1" s="1"/>
  <c r="U1463" i="1"/>
  <c r="AD1463" i="1"/>
  <c r="AE1463" i="1"/>
  <c r="O1462" i="1"/>
  <c r="P1462" i="1" s="1"/>
  <c r="U1462" i="1"/>
  <c r="AD1462" i="1"/>
  <c r="AE1462" i="1"/>
  <c r="O1460" i="1"/>
  <c r="P1460" i="1" s="1"/>
  <c r="O1461" i="1"/>
  <c r="P1461" i="1" s="1"/>
  <c r="U1460" i="1"/>
  <c r="V1460" i="1" s="1"/>
  <c r="AD1460" i="1"/>
  <c r="AD1461" i="1"/>
  <c r="AE1460" i="1"/>
  <c r="AE1461" i="1"/>
  <c r="O1457" i="1"/>
  <c r="P1457" i="1" s="1"/>
  <c r="O1458" i="1"/>
  <c r="P1458" i="1" s="1"/>
  <c r="O1459" i="1"/>
  <c r="P1459" i="1" s="1"/>
  <c r="U1458" i="1"/>
  <c r="U1459" i="1"/>
  <c r="AD1457" i="1"/>
  <c r="AD1458" i="1"/>
  <c r="AD1459" i="1"/>
  <c r="AE1457" i="1"/>
  <c r="AE1458" i="1"/>
  <c r="AE1459" i="1"/>
  <c r="Q1468" i="1" l="1"/>
  <c r="R1468" i="1" s="1"/>
  <c r="Q1467" i="1"/>
  <c r="R1467" i="1" s="1"/>
  <c r="Q1469" i="1"/>
  <c r="R1469" i="1" s="1"/>
  <c r="Q1457" i="1"/>
  <c r="R1457" i="1" s="1"/>
  <c r="Q1461" i="1"/>
  <c r="R1461" i="1" s="1"/>
  <c r="Q1460" i="1"/>
  <c r="R1460" i="1" s="1"/>
  <c r="Q1466" i="1"/>
  <c r="R1466" i="1" s="1"/>
  <c r="X1466" i="1" s="1"/>
  <c r="Y1466" i="1" s="1"/>
  <c r="Q1459" i="1"/>
  <c r="R1459" i="1" s="1"/>
  <c r="X1459" i="1" s="1"/>
  <c r="Y1459" i="1" s="1"/>
  <c r="Q1458" i="1"/>
  <c r="R1458" i="1" s="1"/>
  <c r="X1458" i="1" s="1"/>
  <c r="Y1458" i="1" s="1"/>
  <c r="Q1465" i="1"/>
  <c r="R1465" i="1" s="1"/>
  <c r="X1465" i="1" s="1"/>
  <c r="Y1465" i="1" s="1"/>
  <c r="Q1462" i="1"/>
  <c r="R1462" i="1" s="1"/>
  <c r="Q1464" i="1"/>
  <c r="R1464" i="1" s="1"/>
  <c r="Q1463" i="1"/>
  <c r="R1463" i="1" s="1"/>
  <c r="U1467" i="1"/>
  <c r="V1467" i="1" s="1"/>
  <c r="U1464" i="1"/>
  <c r="V1464" i="1" s="1"/>
  <c r="U1468" i="1"/>
  <c r="V1468" i="1" s="1"/>
  <c r="V1469" i="1"/>
  <c r="V1466" i="1"/>
  <c r="V1465" i="1"/>
  <c r="V1463" i="1"/>
  <c r="V1462" i="1"/>
  <c r="U1461" i="1"/>
  <c r="V1461" i="1" s="1"/>
  <c r="U1457" i="1"/>
  <c r="V1457" i="1" s="1"/>
  <c r="V1459" i="1"/>
  <c r="V1458" i="1"/>
  <c r="X1467" i="1" l="1"/>
  <c r="Y1467" i="1" s="1"/>
  <c r="X1464" i="1"/>
  <c r="Y1464" i="1" s="1"/>
  <c r="X1468" i="1"/>
  <c r="Y1468" i="1" s="1"/>
  <c r="X1469" i="1"/>
  <c r="Y1469" i="1" s="1"/>
  <c r="X1463" i="1"/>
  <c r="Y1463" i="1" s="1"/>
  <c r="X1462" i="1"/>
  <c r="Y1462" i="1" s="1"/>
  <c r="X1460" i="1"/>
  <c r="Y1460" i="1" s="1"/>
  <c r="X1461" i="1"/>
  <c r="Y1461" i="1" s="1"/>
  <c r="X1457" i="1"/>
  <c r="Y1457" i="1" s="1"/>
  <c r="O1455" i="1" l="1"/>
  <c r="P1455" i="1" s="1"/>
  <c r="O1456" i="1"/>
  <c r="P1456" i="1" s="1"/>
  <c r="AD1455" i="1"/>
  <c r="AD1456" i="1"/>
  <c r="AE1455" i="1"/>
  <c r="AE1456" i="1"/>
  <c r="O1453" i="1"/>
  <c r="P1453" i="1" s="1"/>
  <c r="O1454" i="1"/>
  <c r="P1454" i="1" s="1"/>
  <c r="AD1453" i="1"/>
  <c r="AD1454" i="1"/>
  <c r="AE1453" i="1"/>
  <c r="AE1454" i="1"/>
  <c r="O1451" i="1"/>
  <c r="P1451" i="1" s="1"/>
  <c r="O1452" i="1"/>
  <c r="P1452" i="1" s="1"/>
  <c r="AD1451" i="1"/>
  <c r="AD1452" i="1"/>
  <c r="AE1451" i="1"/>
  <c r="AE1452" i="1"/>
  <c r="O1449" i="1"/>
  <c r="P1449" i="1" s="1"/>
  <c r="O1450" i="1"/>
  <c r="P1450" i="1" s="1"/>
  <c r="AD1449" i="1"/>
  <c r="AD1450" i="1"/>
  <c r="AE1449" i="1"/>
  <c r="AE1450" i="1"/>
  <c r="Q1455" i="1" l="1"/>
  <c r="Q1456" i="1"/>
  <c r="R1456" i="1" s="1"/>
  <c r="Q1453" i="1"/>
  <c r="R1453" i="1" s="1"/>
  <c r="Q1454" i="1"/>
  <c r="Q1451" i="1"/>
  <c r="R1451" i="1" s="1"/>
  <c r="Q1449" i="1"/>
  <c r="R1449" i="1" s="1"/>
  <c r="Q1450" i="1"/>
  <c r="R1450" i="1" s="1"/>
  <c r="Q1452" i="1"/>
  <c r="R1452" i="1" s="1"/>
  <c r="U1456" i="1"/>
  <c r="V1456" i="1" s="1"/>
  <c r="R1454" i="1"/>
  <c r="U1453" i="1"/>
  <c r="V1453" i="1" s="1"/>
  <c r="U1455" i="1"/>
  <c r="V1455" i="1" s="1"/>
  <c r="R1455" i="1"/>
  <c r="U1454" i="1"/>
  <c r="V1454" i="1" s="1"/>
  <c r="U1452" i="1"/>
  <c r="V1452" i="1" s="1"/>
  <c r="U1451" i="1"/>
  <c r="U1449" i="1"/>
  <c r="U1450" i="1"/>
  <c r="Q7" i="1"/>
  <c r="Q8"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8" i="1"/>
  <c r="Q1199" i="1"/>
  <c r="Q1200" i="1"/>
  <c r="Q1201" i="1"/>
  <c r="Q1202" i="1"/>
  <c r="Q1203" i="1"/>
  <c r="Q1204" i="1"/>
  <c r="Q1205"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D4" i="2"/>
  <c r="E4" i="2" s="1"/>
  <c r="F4" i="2" s="1"/>
  <c r="G4" i="2" s="1"/>
  <c r="H4" i="2" s="1"/>
  <c r="I4" i="2" s="1"/>
  <c r="J4" i="2" s="1"/>
  <c r="K4" i="2" s="1"/>
  <c r="L4" i="2" s="1"/>
  <c r="M4" i="2" s="1"/>
  <c r="N4" i="2" s="1"/>
  <c r="AD378" i="1"/>
  <c r="AD566" i="1"/>
  <c r="AD654" i="1"/>
  <c r="AD755" i="1"/>
  <c r="AD917" i="1"/>
  <c r="AD999" i="1"/>
  <c r="AD1114" i="1"/>
  <c r="AD1154" i="1"/>
  <c r="AD1164" i="1"/>
  <c r="AD1192" i="1"/>
  <c r="AD1207" i="1"/>
  <c r="AD1224" i="1"/>
  <c r="AD1234" i="1"/>
  <c r="AD1238" i="1"/>
  <c r="AD1242" i="1"/>
  <c r="AD1244" i="1"/>
  <c r="AD1251" i="1"/>
  <c r="AD1252" i="1"/>
  <c r="AD1255" i="1"/>
  <c r="AD1272" i="1"/>
  <c r="AD1279" i="1"/>
  <c r="AD1288" i="1"/>
  <c r="AD1290" i="1"/>
  <c r="AD1292" i="1"/>
  <c r="AD1297" i="1"/>
  <c r="AD1298" i="1"/>
  <c r="AD1305" i="1"/>
  <c r="AD1323" i="1"/>
  <c r="AD1327" i="1"/>
  <c r="AD1333" i="1"/>
  <c r="AD1341" i="1"/>
  <c r="AD1342" i="1"/>
  <c r="AD1345" i="1"/>
  <c r="AD1346" i="1"/>
  <c r="AD1351" i="1"/>
  <c r="AD1365" i="1"/>
  <c r="AD1366" i="1"/>
  <c r="AD1373" i="1"/>
  <c r="AD1374" i="1"/>
  <c r="AD1376" i="1"/>
  <c r="AD1377" i="1"/>
  <c r="AD1392" i="1"/>
  <c r="AD1397" i="1"/>
  <c r="AD1398" i="1"/>
  <c r="AD1402" i="1"/>
  <c r="AD1403" i="1"/>
  <c r="AD1410" i="1"/>
  <c r="AD1411" i="1"/>
  <c r="AD1412" i="1"/>
  <c r="AD1426" i="1"/>
  <c r="AD1428" i="1"/>
  <c r="AD1434" i="1"/>
  <c r="AD1435" i="1"/>
  <c r="AD1442" i="1"/>
  <c r="AD1443" i="1"/>
  <c r="AD1444" i="1"/>
  <c r="AD1445" i="1"/>
  <c r="AD1446" i="1"/>
  <c r="Q1" i="3"/>
  <c r="P1" i="3"/>
  <c r="O1" i="3"/>
  <c r="N1" i="3"/>
  <c r="M1" i="3"/>
  <c r="L1" i="3"/>
  <c r="K1" i="3"/>
  <c r="J1" i="3"/>
  <c r="I1" i="3"/>
  <c r="H1" i="3"/>
  <c r="G1" i="3"/>
  <c r="F1" i="3"/>
  <c r="E1" i="3"/>
  <c r="D1" i="3"/>
  <c r="C1" i="3"/>
  <c r="B1" i="3"/>
  <c r="A1" i="3"/>
  <c r="X1456" i="1" l="1"/>
  <c r="Y1456" i="1" s="1"/>
  <c r="X1454" i="1"/>
  <c r="Y1454" i="1" s="1"/>
  <c r="X1453" i="1"/>
  <c r="Y1453" i="1" s="1"/>
  <c r="X1455" i="1"/>
  <c r="Y1455" i="1" s="1"/>
  <c r="X1452" i="1"/>
  <c r="Y1452" i="1" s="1"/>
  <c r="V1451" i="1"/>
  <c r="X1451" i="1"/>
  <c r="Y1451" i="1" s="1"/>
  <c r="V1450" i="1"/>
  <c r="X1450" i="1"/>
  <c r="Y1450" i="1" s="1"/>
  <c r="X1449" i="1"/>
  <c r="Y1449" i="1" s="1"/>
  <c r="V1449" i="1"/>
  <c r="AD1350" i="1"/>
  <c r="AD1304" i="1"/>
  <c r="AD1254" i="1"/>
  <c r="AD1206" i="1"/>
  <c r="AD997" i="1"/>
  <c r="AD923" i="1"/>
  <c r="AD751" i="1"/>
  <c r="AD1430" i="1"/>
  <c r="AD1332" i="1"/>
  <c r="AD1287" i="1"/>
  <c r="AD1237" i="1"/>
  <c r="AD1200" i="1"/>
  <c r="AD1144" i="1"/>
  <c r="AD649" i="1"/>
  <c r="AE8" i="1"/>
  <c r="AE4" i="1"/>
  <c r="AE5" i="1"/>
  <c r="AE11" i="1"/>
  <c r="AE6" i="1"/>
  <c r="AE19" i="1"/>
  <c r="AE35" i="1"/>
  <c r="AE51" i="1"/>
  <c r="AE67" i="1"/>
  <c r="AE83" i="1"/>
  <c r="AE99" i="1"/>
  <c r="AE115" i="1"/>
  <c r="AE131" i="1"/>
  <c r="AE147" i="1"/>
  <c r="AE163" i="1"/>
  <c r="AE179" i="1"/>
  <c r="AE195" i="1"/>
  <c r="AE211" i="1"/>
  <c r="AE227" i="1"/>
  <c r="AE243" i="1"/>
  <c r="AE259" i="1"/>
  <c r="AE275" i="1"/>
  <c r="AE291" i="1"/>
  <c r="AE307" i="1"/>
  <c r="AE323" i="1"/>
  <c r="AE339" i="1"/>
  <c r="AE28" i="1"/>
  <c r="AE45" i="1"/>
  <c r="AE62" i="1"/>
  <c r="AE79" i="1"/>
  <c r="AE96" i="1"/>
  <c r="AE113" i="1"/>
  <c r="AE130" i="1"/>
  <c r="AE148" i="1"/>
  <c r="AE165" i="1"/>
  <c r="AE182" i="1"/>
  <c r="AE199" i="1"/>
  <c r="AE216" i="1"/>
  <c r="AE233" i="1"/>
  <c r="AE250" i="1"/>
  <c r="AE267" i="1"/>
  <c r="AE284" i="1"/>
  <c r="AE301" i="1"/>
  <c r="AE318" i="1"/>
  <c r="AE335" i="1"/>
  <c r="AE12" i="1"/>
  <c r="AE29" i="1"/>
  <c r="AE46" i="1"/>
  <c r="AE63" i="1"/>
  <c r="AE80" i="1"/>
  <c r="AE97" i="1"/>
  <c r="AE114" i="1"/>
  <c r="AE132" i="1"/>
  <c r="AE149" i="1"/>
  <c r="AE166" i="1"/>
  <c r="AE183" i="1"/>
  <c r="AE200" i="1"/>
  <c r="AE217" i="1"/>
  <c r="AE9" i="1"/>
  <c r="AE10" i="1"/>
  <c r="AE15" i="1"/>
  <c r="AE34" i="1"/>
  <c r="AE54" i="1"/>
  <c r="AE73" i="1"/>
  <c r="AE92" i="1"/>
  <c r="AE111" i="1"/>
  <c r="AE133" i="1"/>
  <c r="AE152" i="1"/>
  <c r="AE171" i="1"/>
  <c r="AE190" i="1"/>
  <c r="AE209" i="1"/>
  <c r="AE229" i="1"/>
  <c r="AE247" i="1"/>
  <c r="AE265" i="1"/>
  <c r="AE283" i="1"/>
  <c r="AE302" i="1"/>
  <c r="AE320" i="1"/>
  <c r="AE338" i="1"/>
  <c r="AE16" i="1"/>
  <c r="AE36" i="1"/>
  <c r="AE55" i="1"/>
  <c r="AE74" i="1"/>
  <c r="AE93" i="1"/>
  <c r="AE112" i="1"/>
  <c r="AE134" i="1"/>
  <c r="AE153" i="1"/>
  <c r="AE172" i="1"/>
  <c r="AE191" i="1"/>
  <c r="AE210" i="1"/>
  <c r="AE230" i="1"/>
  <c r="AE248" i="1"/>
  <c r="AE266" i="1"/>
  <c r="AE285" i="1"/>
  <c r="AE303" i="1"/>
  <c r="AE321" i="1"/>
  <c r="AE340" i="1"/>
  <c r="AE17" i="1"/>
  <c r="AE37" i="1"/>
  <c r="AE56" i="1"/>
  <c r="AE18" i="1"/>
  <c r="AE38" i="1"/>
  <c r="AE57" i="1"/>
  <c r="AE76" i="1"/>
  <c r="AE95" i="1"/>
  <c r="AE117" i="1"/>
  <c r="AE136" i="1"/>
  <c r="AE155" i="1"/>
  <c r="AE174" i="1"/>
  <c r="AE193" i="1"/>
  <c r="AE213" i="1"/>
  <c r="AE232" i="1"/>
  <c r="AE251" i="1"/>
  <c r="AE269" i="1"/>
  <c r="AE287" i="1"/>
  <c r="AE305" i="1"/>
  <c r="AE324" i="1"/>
  <c r="AE342" i="1"/>
  <c r="AE20" i="1"/>
  <c r="AE39" i="1"/>
  <c r="AE58" i="1"/>
  <c r="AE77" i="1"/>
  <c r="AE98" i="1"/>
  <c r="AE118" i="1"/>
  <c r="AE137" i="1"/>
  <c r="AE156" i="1"/>
  <c r="AE175" i="1"/>
  <c r="AE194" i="1"/>
  <c r="AE214" i="1"/>
  <c r="AE234" i="1"/>
  <c r="AE252" i="1"/>
  <c r="AE270" i="1"/>
  <c r="AE288" i="1"/>
  <c r="AE306" i="1"/>
  <c r="AE325" i="1"/>
  <c r="AE21" i="1"/>
  <c r="AE40" i="1"/>
  <c r="AE59" i="1"/>
  <c r="AE78" i="1"/>
  <c r="AE100" i="1"/>
  <c r="AE119" i="1"/>
  <c r="AE138" i="1"/>
  <c r="AE157" i="1"/>
  <c r="AE176" i="1"/>
  <c r="AE196" i="1"/>
  <c r="AE215" i="1"/>
  <c r="AE235" i="1"/>
  <c r="AE253" i="1"/>
  <c r="AE271" i="1"/>
  <c r="AE289" i="1"/>
  <c r="AE308" i="1"/>
  <c r="AE326" i="1"/>
  <c r="AE23" i="1"/>
  <c r="AE42" i="1"/>
  <c r="AE61" i="1"/>
  <c r="AE82" i="1"/>
  <c r="AE102" i="1"/>
  <c r="AE121" i="1"/>
  <c r="AE140" i="1"/>
  <c r="AE159" i="1"/>
  <c r="AE178" i="1"/>
  <c r="AE198" i="1"/>
  <c r="AE219" i="1"/>
  <c r="AE237" i="1"/>
  <c r="AE255" i="1"/>
  <c r="AE273" i="1"/>
  <c r="AE292" i="1"/>
  <c r="AE310" i="1"/>
  <c r="AE328" i="1"/>
  <c r="AE24" i="1"/>
  <c r="AE43" i="1"/>
  <c r="AE64" i="1"/>
  <c r="AE84" i="1"/>
  <c r="AE103" i="1"/>
  <c r="AE122" i="1"/>
  <c r="AE141" i="1"/>
  <c r="AE160" i="1"/>
  <c r="AE180" i="1"/>
  <c r="AE201" i="1"/>
  <c r="AE220" i="1"/>
  <c r="AE238" i="1"/>
  <c r="AE256" i="1"/>
  <c r="AE274" i="1"/>
  <c r="AE293" i="1"/>
  <c r="AE311" i="1"/>
  <c r="AE329" i="1"/>
  <c r="AE26" i="1"/>
  <c r="AE66" i="1"/>
  <c r="AE101" i="1"/>
  <c r="AE129" i="1"/>
  <c r="AE168" i="1"/>
  <c r="AE204" i="1"/>
  <c r="AE239" i="1"/>
  <c r="AE268" i="1"/>
  <c r="AE299" i="1"/>
  <c r="AE333" i="1"/>
  <c r="AE27" i="1"/>
  <c r="AE68" i="1"/>
  <c r="AE104" i="1"/>
  <c r="AE135" i="1"/>
  <c r="AE169" i="1"/>
  <c r="AE205" i="1"/>
  <c r="AE240" i="1"/>
  <c r="AE272" i="1"/>
  <c r="AE300" i="1"/>
  <c r="AE334" i="1"/>
  <c r="AE30" i="1"/>
  <c r="AE69" i="1"/>
  <c r="AE105" i="1"/>
  <c r="AE139" i="1"/>
  <c r="AE170" i="1"/>
  <c r="AE206" i="1"/>
  <c r="AE241" i="1"/>
  <c r="AE276" i="1"/>
  <c r="AE304" i="1"/>
  <c r="AE336" i="1"/>
  <c r="AE31" i="1"/>
  <c r="AE70" i="1"/>
  <c r="AE106" i="1"/>
  <c r="AE142" i="1"/>
  <c r="AE173" i="1"/>
  <c r="AE207" i="1"/>
  <c r="AE242" i="1"/>
  <c r="AE277" i="1"/>
  <c r="AE309" i="1"/>
  <c r="AE337" i="1"/>
  <c r="AE32" i="1"/>
  <c r="AE71" i="1"/>
  <c r="AE107" i="1"/>
  <c r="AE143" i="1"/>
  <c r="AE177" i="1"/>
  <c r="AE208" i="1"/>
  <c r="AE244" i="1"/>
  <c r="AE278" i="1"/>
  <c r="AE33" i="1"/>
  <c r="AE72" i="1"/>
  <c r="AE108" i="1"/>
  <c r="AE144" i="1"/>
  <c r="AE181" i="1"/>
  <c r="AE212" i="1"/>
  <c r="AE245" i="1"/>
  <c r="AE279" i="1"/>
  <c r="AE313" i="1"/>
  <c r="AE44" i="1"/>
  <c r="AE81" i="1"/>
  <c r="AE110" i="1"/>
  <c r="AE146" i="1"/>
  <c r="AE185" i="1"/>
  <c r="AE221" i="1"/>
  <c r="AE249" i="1"/>
  <c r="AE281" i="1"/>
  <c r="AE315" i="1"/>
  <c r="AE47" i="1"/>
  <c r="AE85" i="1"/>
  <c r="AE116" i="1"/>
  <c r="AE150" i="1"/>
  <c r="AE186" i="1"/>
  <c r="AE222" i="1"/>
  <c r="AE254" i="1"/>
  <c r="AE282" i="1"/>
  <c r="AE60" i="1"/>
  <c r="AE127" i="1"/>
  <c r="AE202" i="1"/>
  <c r="AE263" i="1"/>
  <c r="AE327" i="1"/>
  <c r="AE65" i="1"/>
  <c r="AE128" i="1"/>
  <c r="AE203" i="1"/>
  <c r="AE264" i="1"/>
  <c r="AE330" i="1"/>
  <c r="AE7" i="1"/>
  <c r="AE75" i="1"/>
  <c r="AE145" i="1"/>
  <c r="AE218" i="1"/>
  <c r="AE280" i="1"/>
  <c r="AE331" i="1"/>
  <c r="AE86" i="1"/>
  <c r="AE151" i="1"/>
  <c r="AE223" i="1"/>
  <c r="AE286" i="1"/>
  <c r="AE332" i="1"/>
  <c r="AE88" i="1"/>
  <c r="AE158" i="1"/>
  <c r="AE225" i="1"/>
  <c r="AE294" i="1"/>
  <c r="AE14" i="1"/>
  <c r="AE90" i="1"/>
  <c r="AE162" i="1"/>
  <c r="AE228" i="1"/>
  <c r="AE296" i="1"/>
  <c r="AE22" i="1"/>
  <c r="AE91" i="1"/>
  <c r="AE164" i="1"/>
  <c r="AE231" i="1"/>
  <c r="AE297" i="1"/>
  <c r="AE87" i="1"/>
  <c r="AE192" i="1"/>
  <c r="AE316" i="1"/>
  <c r="AE89" i="1"/>
  <c r="AE197" i="1"/>
  <c r="AE317" i="1"/>
  <c r="AE94" i="1"/>
  <c r="AE224" i="1"/>
  <c r="AE319" i="1"/>
  <c r="AE123" i="1"/>
  <c r="AE246" i="1"/>
  <c r="AE125" i="1"/>
  <c r="AE258" i="1"/>
  <c r="AE13" i="1"/>
  <c r="AE126" i="1"/>
  <c r="AE260" i="1"/>
  <c r="AE184" i="1"/>
  <c r="AE187" i="1"/>
  <c r="AE188" i="1"/>
  <c r="AE25" i="1"/>
  <c r="AE189" i="1"/>
  <c r="AE41" i="1"/>
  <c r="AE226" i="1"/>
  <c r="AE48" i="1"/>
  <c r="AE236" i="1"/>
  <c r="AE49" i="1"/>
  <c r="AE257" i="1"/>
  <c r="AE50" i="1"/>
  <c r="AE261" i="1"/>
  <c r="AE52" i="1"/>
  <c r="AE262" i="1"/>
  <c r="AE53" i="1"/>
  <c r="AE290" i="1"/>
  <c r="AE298" i="1"/>
  <c r="AE343" i="1"/>
  <c r="AE358" i="1"/>
  <c r="AE374" i="1"/>
  <c r="AE390" i="1"/>
  <c r="AE406" i="1"/>
  <c r="AE422" i="1"/>
  <c r="AE438" i="1"/>
  <c r="AE454" i="1"/>
  <c r="AE470" i="1"/>
  <c r="AE486" i="1"/>
  <c r="AE502" i="1"/>
  <c r="AE518" i="1"/>
  <c r="AE534" i="1"/>
  <c r="AE550" i="1"/>
  <c r="AE565" i="1"/>
  <c r="AE581" i="1"/>
  <c r="AE597" i="1"/>
  <c r="AE613" i="1"/>
  <c r="AE629" i="1"/>
  <c r="AE645" i="1"/>
  <c r="AE661" i="1"/>
  <c r="AE677" i="1"/>
  <c r="AE693" i="1"/>
  <c r="AE709" i="1"/>
  <c r="AE725" i="1"/>
  <c r="AE741" i="1"/>
  <c r="AE757" i="1"/>
  <c r="AE772" i="1"/>
  <c r="AE788" i="1"/>
  <c r="AE804" i="1"/>
  <c r="AE820" i="1"/>
  <c r="AE836" i="1"/>
  <c r="AE866" i="1"/>
  <c r="AE882" i="1"/>
  <c r="AE898" i="1"/>
  <c r="AE913" i="1"/>
  <c r="AE929" i="1"/>
  <c r="AE945" i="1"/>
  <c r="AE312" i="1"/>
  <c r="AE344" i="1"/>
  <c r="AE314" i="1"/>
  <c r="AE345" i="1"/>
  <c r="AE360" i="1"/>
  <c r="AE376" i="1"/>
  <c r="AE392" i="1"/>
  <c r="AE408" i="1"/>
  <c r="AE424" i="1"/>
  <c r="AE440" i="1"/>
  <c r="AE456" i="1"/>
  <c r="AE472" i="1"/>
  <c r="AE488" i="1"/>
  <c r="AE504" i="1"/>
  <c r="AE520" i="1"/>
  <c r="AE536" i="1"/>
  <c r="AE552" i="1"/>
  <c r="AE567" i="1"/>
  <c r="AE583" i="1"/>
  <c r="AE599" i="1"/>
  <c r="AE615" i="1"/>
  <c r="AE631" i="1"/>
  <c r="AE647" i="1"/>
  <c r="AE663" i="1"/>
  <c r="AE679" i="1"/>
  <c r="AE695" i="1"/>
  <c r="AE711" i="1"/>
  <c r="AE727" i="1"/>
  <c r="AE743" i="1"/>
  <c r="AE759" i="1"/>
  <c r="AE322" i="1"/>
  <c r="AE341" i="1"/>
  <c r="AE347" i="1"/>
  <c r="AE349" i="1"/>
  <c r="AE295" i="1"/>
  <c r="AE350" i="1"/>
  <c r="AE368" i="1"/>
  <c r="AE386" i="1"/>
  <c r="AE404" i="1"/>
  <c r="AE423" i="1"/>
  <c r="AE442" i="1"/>
  <c r="AE460" i="1"/>
  <c r="AE478" i="1"/>
  <c r="AE496" i="1"/>
  <c r="AE514" i="1"/>
  <c r="AE532" i="1"/>
  <c r="AE551" i="1"/>
  <c r="AE569" i="1"/>
  <c r="AE587" i="1"/>
  <c r="AE605" i="1"/>
  <c r="AE623" i="1"/>
  <c r="AE641" i="1"/>
  <c r="AE659" i="1"/>
  <c r="AE678" i="1"/>
  <c r="AE697" i="1"/>
  <c r="AE715" i="1"/>
  <c r="AE733" i="1"/>
  <c r="AE751" i="1"/>
  <c r="AE768" i="1"/>
  <c r="AE785" i="1"/>
  <c r="AE802" i="1"/>
  <c r="AE819" i="1"/>
  <c r="AE837" i="1"/>
  <c r="AE852" i="1"/>
  <c r="AE869" i="1"/>
  <c r="AE886" i="1"/>
  <c r="AE902" i="1"/>
  <c r="AE919" i="1"/>
  <c r="AE936" i="1"/>
  <c r="AE953" i="1"/>
  <c r="AE969" i="1"/>
  <c r="AE985" i="1"/>
  <c r="AE1001" i="1"/>
  <c r="AE1017" i="1"/>
  <c r="AE1033" i="1"/>
  <c r="AE1049" i="1"/>
  <c r="AE1065" i="1"/>
  <c r="AE1081" i="1"/>
  <c r="AE1097" i="1"/>
  <c r="AE1113" i="1"/>
  <c r="AE351" i="1"/>
  <c r="AE369" i="1"/>
  <c r="AE387" i="1"/>
  <c r="AE405" i="1"/>
  <c r="AE425" i="1"/>
  <c r="AE443" i="1"/>
  <c r="AE461" i="1"/>
  <c r="AE479" i="1"/>
  <c r="AE497" i="1"/>
  <c r="AE515" i="1"/>
  <c r="AE533" i="1"/>
  <c r="AE553" i="1"/>
  <c r="AE570" i="1"/>
  <c r="AE588" i="1"/>
  <c r="AE606" i="1"/>
  <c r="AE624" i="1"/>
  <c r="AE642" i="1"/>
  <c r="AE660" i="1"/>
  <c r="AE680" i="1"/>
  <c r="AE698" i="1"/>
  <c r="AE716" i="1"/>
  <c r="AE734" i="1"/>
  <c r="AE752" i="1"/>
  <c r="AE769" i="1"/>
  <c r="AE786" i="1"/>
  <c r="AE803" i="1"/>
  <c r="AE821" i="1"/>
  <c r="AE838" i="1"/>
  <c r="AE853" i="1"/>
  <c r="AE870" i="1"/>
  <c r="AE887" i="1"/>
  <c r="AE903" i="1"/>
  <c r="AE920" i="1"/>
  <c r="AE937" i="1"/>
  <c r="AE954" i="1"/>
  <c r="AE970" i="1"/>
  <c r="AE986" i="1"/>
  <c r="AE1002" i="1"/>
  <c r="AE1018" i="1"/>
  <c r="AE1034" i="1"/>
  <c r="AE1050" i="1"/>
  <c r="AE1066" i="1"/>
  <c r="AE1082" i="1"/>
  <c r="AE1098" i="1"/>
  <c r="AE352" i="1"/>
  <c r="AE370" i="1"/>
  <c r="AE388" i="1"/>
  <c r="AE407" i="1"/>
  <c r="AE426" i="1"/>
  <c r="AE444" i="1"/>
  <c r="AE462" i="1"/>
  <c r="AE480" i="1"/>
  <c r="AE498" i="1"/>
  <c r="AE516" i="1"/>
  <c r="AE535" i="1"/>
  <c r="AE554" i="1"/>
  <c r="AE571" i="1"/>
  <c r="AE589" i="1"/>
  <c r="AE607" i="1"/>
  <c r="AE625" i="1"/>
  <c r="AE643" i="1"/>
  <c r="AE662" i="1"/>
  <c r="AE681" i="1"/>
  <c r="AE699" i="1"/>
  <c r="AE717" i="1"/>
  <c r="AE735" i="1"/>
  <c r="AE753" i="1"/>
  <c r="AE770" i="1"/>
  <c r="AE787" i="1"/>
  <c r="AE805" i="1"/>
  <c r="AE822" i="1"/>
  <c r="AE839" i="1"/>
  <c r="AE854" i="1"/>
  <c r="AE871" i="1"/>
  <c r="AE888" i="1"/>
  <c r="AE904" i="1"/>
  <c r="AE921" i="1"/>
  <c r="AE938" i="1"/>
  <c r="AE955" i="1"/>
  <c r="AE971" i="1"/>
  <c r="AE987" i="1"/>
  <c r="AE1003" i="1"/>
  <c r="AE1019" i="1"/>
  <c r="AE1035" i="1"/>
  <c r="AE1051" i="1"/>
  <c r="AE1067" i="1"/>
  <c r="AE1083" i="1"/>
  <c r="AE1099" i="1"/>
  <c r="AE353" i="1"/>
  <c r="AE371" i="1"/>
  <c r="AE389" i="1"/>
  <c r="AE409" i="1"/>
  <c r="AE427" i="1"/>
  <c r="AE445" i="1"/>
  <c r="AE463" i="1"/>
  <c r="AE481" i="1"/>
  <c r="AE499" i="1"/>
  <c r="AE517" i="1"/>
  <c r="AE537" i="1"/>
  <c r="AE555" i="1"/>
  <c r="AE572" i="1"/>
  <c r="AE590" i="1"/>
  <c r="AE608" i="1"/>
  <c r="AE626" i="1"/>
  <c r="AE644" i="1"/>
  <c r="AE664" i="1"/>
  <c r="AE682" i="1"/>
  <c r="AE700" i="1"/>
  <c r="AE718" i="1"/>
  <c r="AE736" i="1"/>
  <c r="AE754" i="1"/>
  <c r="AE771" i="1"/>
  <c r="AE789" i="1"/>
  <c r="AE806" i="1"/>
  <c r="AE823" i="1"/>
  <c r="AE840" i="1"/>
  <c r="AE855" i="1"/>
  <c r="AE872" i="1"/>
  <c r="AE889" i="1"/>
  <c r="AE905" i="1"/>
  <c r="AE922" i="1"/>
  <c r="AE939" i="1"/>
  <c r="AE956" i="1"/>
  <c r="AE972" i="1"/>
  <c r="AE988" i="1"/>
  <c r="AE1004" i="1"/>
  <c r="AE1020" i="1"/>
  <c r="AE1036" i="1"/>
  <c r="AE1052" i="1"/>
  <c r="AE1068" i="1"/>
  <c r="AE1084" i="1"/>
  <c r="AE1100" i="1"/>
  <c r="AE355" i="1"/>
  <c r="AE373" i="1"/>
  <c r="AE393" i="1"/>
  <c r="AE411" i="1"/>
  <c r="AE429" i="1"/>
  <c r="AE447" i="1"/>
  <c r="AE465" i="1"/>
  <c r="AE483" i="1"/>
  <c r="AE501" i="1"/>
  <c r="AE521" i="1"/>
  <c r="AE539" i="1"/>
  <c r="AE557" i="1"/>
  <c r="AE574" i="1"/>
  <c r="AE592" i="1"/>
  <c r="AE610" i="1"/>
  <c r="AE628" i="1"/>
  <c r="AE648" i="1"/>
  <c r="AE666" i="1"/>
  <c r="AE684" i="1"/>
  <c r="AE702" i="1"/>
  <c r="AE720" i="1"/>
  <c r="AE738" i="1"/>
  <c r="AE756" i="1"/>
  <c r="AE774" i="1"/>
  <c r="AE791" i="1"/>
  <c r="AE808" i="1"/>
  <c r="AE825" i="1"/>
  <c r="AE842" i="1"/>
  <c r="AE857" i="1"/>
  <c r="AE874" i="1"/>
  <c r="AE891" i="1"/>
  <c r="AE907" i="1"/>
  <c r="AE924" i="1"/>
  <c r="AE941" i="1"/>
  <c r="AE958" i="1"/>
  <c r="AE974" i="1"/>
  <c r="AE990" i="1"/>
  <c r="AE1006" i="1"/>
  <c r="AE1022" i="1"/>
  <c r="AE1038" i="1"/>
  <c r="AE1054" i="1"/>
  <c r="AE1070" i="1"/>
  <c r="AE1086" i="1"/>
  <c r="AE1102" i="1"/>
  <c r="AE357" i="1"/>
  <c r="AE377" i="1"/>
  <c r="AE395" i="1"/>
  <c r="AE413" i="1"/>
  <c r="AE431" i="1"/>
  <c r="AE449" i="1"/>
  <c r="AE467" i="1"/>
  <c r="AE485" i="1"/>
  <c r="AE505" i="1"/>
  <c r="AE523" i="1"/>
  <c r="AE541" i="1"/>
  <c r="AE559" i="1"/>
  <c r="AE576" i="1"/>
  <c r="AE594" i="1"/>
  <c r="AE612" i="1"/>
  <c r="AE632" i="1"/>
  <c r="AE650" i="1"/>
  <c r="AE668" i="1"/>
  <c r="AE686" i="1"/>
  <c r="AE704" i="1"/>
  <c r="AE722" i="1"/>
  <c r="AE740" i="1"/>
  <c r="AE760" i="1"/>
  <c r="AE776" i="1"/>
  <c r="AE793" i="1"/>
  <c r="AE810" i="1"/>
  <c r="AE827" i="1"/>
  <c r="AE844" i="1"/>
  <c r="AE859" i="1"/>
  <c r="AE876" i="1"/>
  <c r="AE893" i="1"/>
  <c r="AE909" i="1"/>
  <c r="AE926" i="1"/>
  <c r="AE943" i="1"/>
  <c r="AE960" i="1"/>
  <c r="AE976" i="1"/>
  <c r="AE992" i="1"/>
  <c r="AE1008" i="1"/>
  <c r="AE1024" i="1"/>
  <c r="AE1040" i="1"/>
  <c r="AE1056" i="1"/>
  <c r="AE1072" i="1"/>
  <c r="AE1088" i="1"/>
  <c r="AE1104" i="1"/>
  <c r="AE359" i="1"/>
  <c r="AE378" i="1"/>
  <c r="AE396" i="1"/>
  <c r="AE414" i="1"/>
  <c r="AE432" i="1"/>
  <c r="AE450" i="1"/>
  <c r="AE468" i="1"/>
  <c r="AE487" i="1"/>
  <c r="AE506" i="1"/>
  <c r="AE524" i="1"/>
  <c r="AE542" i="1"/>
  <c r="AE577" i="1"/>
  <c r="AE595" i="1"/>
  <c r="AE614" i="1"/>
  <c r="AE633" i="1"/>
  <c r="AE651" i="1"/>
  <c r="AE669" i="1"/>
  <c r="AE687" i="1"/>
  <c r="AE705" i="1"/>
  <c r="AE723" i="1"/>
  <c r="AE742" i="1"/>
  <c r="AE761" i="1"/>
  <c r="AE777" i="1"/>
  <c r="AE794" i="1"/>
  <c r="AE811" i="1"/>
  <c r="AE828" i="1"/>
  <c r="AE845" i="1"/>
  <c r="AE860" i="1"/>
  <c r="AE877" i="1"/>
  <c r="AE894" i="1"/>
  <c r="AE910" i="1"/>
  <c r="AE927" i="1"/>
  <c r="AE944" i="1"/>
  <c r="AE961" i="1"/>
  <c r="AE977" i="1"/>
  <c r="AE993" i="1"/>
  <c r="AE1009" i="1"/>
  <c r="AE1025" i="1"/>
  <c r="AE1041" i="1"/>
  <c r="AE1057" i="1"/>
  <c r="AE1073" i="1"/>
  <c r="AE1089" i="1"/>
  <c r="AE1105" i="1"/>
  <c r="AE109" i="1"/>
  <c r="AE154" i="1"/>
  <c r="AE380" i="1"/>
  <c r="AE412" i="1"/>
  <c r="AE441" i="1"/>
  <c r="AE475" i="1"/>
  <c r="AE509" i="1"/>
  <c r="AE543" i="1"/>
  <c r="AE573" i="1"/>
  <c r="AE603" i="1"/>
  <c r="AE637" i="1"/>
  <c r="AE671" i="1"/>
  <c r="AE703" i="1"/>
  <c r="AE732" i="1"/>
  <c r="AE765" i="1"/>
  <c r="AE797" i="1"/>
  <c r="AE829" i="1"/>
  <c r="AE856" i="1"/>
  <c r="AE884" i="1"/>
  <c r="AE915" i="1"/>
  <c r="AE947" i="1"/>
  <c r="AE975" i="1"/>
  <c r="AE1000" i="1"/>
  <c r="AE1030" i="1"/>
  <c r="AE1060" i="1"/>
  <c r="AE1090" i="1"/>
  <c r="AE1117" i="1"/>
  <c r="AE1133" i="1"/>
  <c r="AE1149" i="1"/>
  <c r="AE346" i="1"/>
  <c r="AE381" i="1"/>
  <c r="AE415" i="1"/>
  <c r="AE446" i="1"/>
  <c r="AE476" i="1"/>
  <c r="AE510" i="1"/>
  <c r="AE544" i="1"/>
  <c r="AE575" i="1"/>
  <c r="AE604" i="1"/>
  <c r="AE638" i="1"/>
  <c r="AE672" i="1"/>
  <c r="AE706" i="1"/>
  <c r="AE737" i="1"/>
  <c r="AE766" i="1"/>
  <c r="AE798" i="1"/>
  <c r="AE830" i="1"/>
  <c r="AE858" i="1"/>
  <c r="AE885" i="1"/>
  <c r="AE916" i="1"/>
  <c r="AE948" i="1"/>
  <c r="AE978" i="1"/>
  <c r="AE1005" i="1"/>
  <c r="AE1031" i="1"/>
  <c r="AE1061" i="1"/>
  <c r="AE1091" i="1"/>
  <c r="AE1118" i="1"/>
  <c r="AE1134" i="1"/>
  <c r="AE1150" i="1"/>
  <c r="AE1160" i="1"/>
  <c r="AE348" i="1"/>
  <c r="AE382" i="1"/>
  <c r="AE416" i="1"/>
  <c r="AE448" i="1"/>
  <c r="AE477" i="1"/>
  <c r="AE511" i="1"/>
  <c r="AE545" i="1"/>
  <c r="AE578" i="1"/>
  <c r="AE609" i="1"/>
  <c r="AE639" i="1"/>
  <c r="AE673" i="1"/>
  <c r="AE707" i="1"/>
  <c r="AE739" i="1"/>
  <c r="AE767" i="1"/>
  <c r="AE799" i="1"/>
  <c r="AE831" i="1"/>
  <c r="AE861" i="1"/>
  <c r="AE890" i="1"/>
  <c r="AE917" i="1"/>
  <c r="AE949" i="1"/>
  <c r="AE979" i="1"/>
  <c r="AE1007" i="1"/>
  <c r="AE1032" i="1"/>
  <c r="AE1062" i="1"/>
  <c r="AE1092" i="1"/>
  <c r="AE1119" i="1"/>
  <c r="AE1135" i="1"/>
  <c r="AE1151" i="1"/>
  <c r="AE120" i="1"/>
  <c r="AE383" i="1"/>
  <c r="AE417" i="1"/>
  <c r="AE451" i="1"/>
  <c r="AE482" i="1"/>
  <c r="AE512" i="1"/>
  <c r="AE546" i="1"/>
  <c r="AE579" i="1"/>
  <c r="AE611" i="1"/>
  <c r="AE640" i="1"/>
  <c r="AE674" i="1"/>
  <c r="AE708" i="1"/>
  <c r="AE744" i="1"/>
  <c r="AE773" i="1"/>
  <c r="AE800" i="1"/>
  <c r="AE832" i="1"/>
  <c r="AE862" i="1"/>
  <c r="AE892" i="1"/>
  <c r="AE918" i="1"/>
  <c r="AE950" i="1"/>
  <c r="AE980" i="1"/>
  <c r="AE1010" i="1"/>
  <c r="AE1037" i="1"/>
  <c r="AE1063" i="1"/>
  <c r="AE1093" i="1"/>
  <c r="AE1114" i="1"/>
  <c r="AE1120" i="1"/>
  <c r="AE1136" i="1"/>
  <c r="AE1152" i="1"/>
  <c r="AE161" i="1"/>
  <c r="AE356" i="1"/>
  <c r="AE385" i="1"/>
  <c r="AE419" i="1"/>
  <c r="AE453" i="1"/>
  <c r="AE489" i="1"/>
  <c r="AE519" i="1"/>
  <c r="AE548" i="1"/>
  <c r="AE582" i="1"/>
  <c r="AE617" i="1"/>
  <c r="AE649" i="1"/>
  <c r="AE676" i="1"/>
  <c r="AE712" i="1"/>
  <c r="AE746" i="1"/>
  <c r="AE778" i="1"/>
  <c r="AE807" i="1"/>
  <c r="AE834" i="1"/>
  <c r="AE864" i="1"/>
  <c r="AE896" i="1"/>
  <c r="AE925" i="1"/>
  <c r="AE952" i="1"/>
  <c r="AE982" i="1"/>
  <c r="AE1012" i="1"/>
  <c r="AE1042" i="1"/>
  <c r="AE1069" i="1"/>
  <c r="AE1095" i="1"/>
  <c r="AE1122" i="1"/>
  <c r="AE1138" i="1"/>
  <c r="AE1154" i="1"/>
  <c r="AE167" i="1"/>
  <c r="AE361" i="1"/>
  <c r="AE391" i="1"/>
  <c r="AE420" i="1"/>
  <c r="AE455" i="1"/>
  <c r="AE490" i="1"/>
  <c r="AE522" i="1"/>
  <c r="AE549" i="1"/>
  <c r="AE584" i="1"/>
  <c r="AE618" i="1"/>
  <c r="AE652" i="1"/>
  <c r="AE683" i="1"/>
  <c r="AE713" i="1"/>
  <c r="AE362" i="1"/>
  <c r="AE394" i="1"/>
  <c r="AE421" i="1"/>
  <c r="AE457" i="1"/>
  <c r="AE491" i="1"/>
  <c r="AE525" i="1"/>
  <c r="AE556" i="1"/>
  <c r="AE585" i="1"/>
  <c r="AE619" i="1"/>
  <c r="AE653" i="1"/>
  <c r="AE685" i="1"/>
  <c r="AE714" i="1"/>
  <c r="AE748" i="1"/>
  <c r="AE780" i="1"/>
  <c r="AE812" i="1"/>
  <c r="AE841" i="1"/>
  <c r="AE867" i="1"/>
  <c r="AE899" i="1"/>
  <c r="AE930" i="1"/>
  <c r="AE959" i="1"/>
  <c r="AE984" i="1"/>
  <c r="AE1014" i="1"/>
  <c r="AE1044" i="1"/>
  <c r="AE1074" i="1"/>
  <c r="AE1101" i="1"/>
  <c r="AE1115" i="1"/>
  <c r="AE1124" i="1"/>
  <c r="AE1140" i="1"/>
  <c r="AE364" i="1"/>
  <c r="AE398" i="1"/>
  <c r="AE430" i="1"/>
  <c r="AE459" i="1"/>
  <c r="AE493" i="1"/>
  <c r="AE527" i="1"/>
  <c r="AE560" i="1"/>
  <c r="AE591" i="1"/>
  <c r="AE621" i="1"/>
  <c r="AE655" i="1"/>
  <c r="AE689" i="1"/>
  <c r="AE721" i="1"/>
  <c r="AE365" i="1"/>
  <c r="AE399" i="1"/>
  <c r="AE433" i="1"/>
  <c r="AE464" i="1"/>
  <c r="AE494" i="1"/>
  <c r="AE528" i="1"/>
  <c r="AE561" i="1"/>
  <c r="AE593" i="1"/>
  <c r="AE622" i="1"/>
  <c r="AE656" i="1"/>
  <c r="AE690" i="1"/>
  <c r="AE724" i="1"/>
  <c r="AE372" i="1"/>
  <c r="AE402" i="1"/>
  <c r="AE436" i="1"/>
  <c r="AE471" i="1"/>
  <c r="AE503" i="1"/>
  <c r="AE531" i="1"/>
  <c r="AE564" i="1"/>
  <c r="AE600" i="1"/>
  <c r="AE634" i="1"/>
  <c r="AE665" i="1"/>
  <c r="AE694" i="1"/>
  <c r="AE729" i="1"/>
  <c r="AE434" i="1"/>
  <c r="AE513" i="1"/>
  <c r="AE601" i="1"/>
  <c r="AE691" i="1"/>
  <c r="AE762" i="1"/>
  <c r="AE813" i="1"/>
  <c r="AE851" i="1"/>
  <c r="AE901" i="1"/>
  <c r="AE951" i="1"/>
  <c r="AE996" i="1"/>
  <c r="AE1045" i="1"/>
  <c r="AE1085" i="1"/>
  <c r="AE1127" i="1"/>
  <c r="AE1153" i="1"/>
  <c r="AE1180" i="1"/>
  <c r="AE1199" i="1"/>
  <c r="AE435" i="1"/>
  <c r="AE526" i="1"/>
  <c r="AE602" i="1"/>
  <c r="AE692" i="1"/>
  <c r="AE763" i="1"/>
  <c r="AE814" i="1"/>
  <c r="AE906" i="1"/>
  <c r="AE957" i="1"/>
  <c r="AE997" i="1"/>
  <c r="AE1046" i="1"/>
  <c r="AE1087" i="1"/>
  <c r="AE1116" i="1"/>
  <c r="AE1128" i="1"/>
  <c r="AE1181" i="1"/>
  <c r="AE1200" i="1"/>
  <c r="AE124" i="1"/>
  <c r="AE354" i="1"/>
  <c r="AE437" i="1"/>
  <c r="AE529" i="1"/>
  <c r="AE616" i="1"/>
  <c r="AE696" i="1"/>
  <c r="AE815" i="1"/>
  <c r="AE863" i="1"/>
  <c r="AE908" i="1"/>
  <c r="AE962" i="1"/>
  <c r="AE998" i="1"/>
  <c r="AE1047" i="1"/>
  <c r="AE1094" i="1"/>
  <c r="AE1129" i="1"/>
  <c r="AE1182" i="1"/>
  <c r="AE1201" i="1"/>
  <c r="AE367" i="1"/>
  <c r="AE458" i="1"/>
  <c r="AE540" i="1"/>
  <c r="AE630" i="1"/>
  <c r="AE719" i="1"/>
  <c r="AE779" i="1"/>
  <c r="AE818" i="1"/>
  <c r="AE873" i="1"/>
  <c r="AE914" i="1"/>
  <c r="AE965" i="1"/>
  <c r="AE1013" i="1"/>
  <c r="AE1055" i="1"/>
  <c r="AE1106" i="1"/>
  <c r="AE1132" i="1"/>
  <c r="AE1155" i="1"/>
  <c r="AE1162" i="1"/>
  <c r="AE1185" i="1"/>
  <c r="AE1204" i="1"/>
  <c r="AE375" i="1"/>
  <c r="AE466" i="1"/>
  <c r="AE547" i="1"/>
  <c r="AE635" i="1"/>
  <c r="AE726" i="1"/>
  <c r="AE781" i="1"/>
  <c r="AE824" i="1"/>
  <c r="AE875" i="1"/>
  <c r="AE923" i="1"/>
  <c r="AE966" i="1"/>
  <c r="AE1015" i="1"/>
  <c r="AE1058" i="1"/>
  <c r="AE1107" i="1"/>
  <c r="AE379" i="1"/>
  <c r="AE469" i="1"/>
  <c r="AE558" i="1"/>
  <c r="AE636" i="1"/>
  <c r="AE728" i="1"/>
  <c r="AE782" i="1"/>
  <c r="AE826" i="1"/>
  <c r="AE878" i="1"/>
  <c r="AE928" i="1"/>
  <c r="AE967" i="1"/>
  <c r="AE1016" i="1"/>
  <c r="AE1059" i="1"/>
  <c r="AE1108" i="1"/>
  <c r="AE1139" i="1"/>
  <c r="AE1157" i="1"/>
  <c r="AE1164" i="1"/>
  <c r="AE1187" i="1"/>
  <c r="AE384" i="1"/>
  <c r="AE473" i="1"/>
  <c r="AE562" i="1"/>
  <c r="AE646" i="1"/>
  <c r="AE730" i="1"/>
  <c r="AE783" i="1"/>
  <c r="AE833" i="1"/>
  <c r="AE879" i="1"/>
  <c r="AE931" i="1"/>
  <c r="AE968" i="1"/>
  <c r="AE1021" i="1"/>
  <c r="AE1064" i="1"/>
  <c r="AE1109" i="1"/>
  <c r="AE1141" i="1"/>
  <c r="AE1158" i="1"/>
  <c r="AE1165" i="1"/>
  <c r="AE1188" i="1"/>
  <c r="AE1191" i="1"/>
  <c r="AE397" i="1"/>
  <c r="AE474" i="1"/>
  <c r="AE563" i="1"/>
  <c r="AE654" i="1"/>
  <c r="AE731" i="1"/>
  <c r="AE784" i="1"/>
  <c r="AE835" i="1"/>
  <c r="AE880" i="1"/>
  <c r="AE932" i="1"/>
  <c r="AE973" i="1"/>
  <c r="AE1023" i="1"/>
  <c r="AE1071" i="1"/>
  <c r="AE1110" i="1"/>
  <c r="AE400" i="1"/>
  <c r="AE484" i="1"/>
  <c r="AE566" i="1"/>
  <c r="AE657" i="1"/>
  <c r="AE745" i="1"/>
  <c r="AE790" i="1"/>
  <c r="AE843" i="1"/>
  <c r="AE881" i="1"/>
  <c r="AE933" i="1"/>
  <c r="AE981" i="1"/>
  <c r="AE1026" i="1"/>
  <c r="AE1075" i="1"/>
  <c r="AE1111" i="1"/>
  <c r="AE410" i="1"/>
  <c r="AE500" i="1"/>
  <c r="AE586" i="1"/>
  <c r="AE670" i="1"/>
  <c r="AE750" i="1"/>
  <c r="AE796" i="1"/>
  <c r="AE848" i="1"/>
  <c r="AE897" i="1"/>
  <c r="AE940" i="1"/>
  <c r="AE991" i="1"/>
  <c r="AE1029" i="1"/>
  <c r="AE1078" i="1"/>
  <c r="AE507" i="1"/>
  <c r="AE747" i="1"/>
  <c r="AE865" i="1"/>
  <c r="AE994" i="1"/>
  <c r="AE1112" i="1"/>
  <c r="AE1147" i="1"/>
  <c r="AE1209" i="1"/>
  <c r="AE1225" i="1"/>
  <c r="AE508" i="1"/>
  <c r="AE749" i="1"/>
  <c r="AE868" i="1"/>
  <c r="AE995" i="1"/>
  <c r="AE1148" i="1"/>
  <c r="AE1210" i="1"/>
  <c r="AE1226" i="1"/>
  <c r="AE1241" i="1"/>
  <c r="AE1257" i="1"/>
  <c r="AE1273" i="1"/>
  <c r="AE1289" i="1"/>
  <c r="AE1304" i="1"/>
  <c r="AE1320" i="1"/>
  <c r="AE1336" i="1"/>
  <c r="AE1352" i="1"/>
  <c r="AE530" i="1"/>
  <c r="AE755" i="1"/>
  <c r="AE883" i="1"/>
  <c r="AE999" i="1"/>
  <c r="AE1159" i="1"/>
  <c r="AE1174" i="1"/>
  <c r="AE1211" i="1"/>
  <c r="AE1227" i="1"/>
  <c r="AE1242" i="1"/>
  <c r="AE1258" i="1"/>
  <c r="AE1274" i="1"/>
  <c r="AE1290" i="1"/>
  <c r="AE1305" i="1"/>
  <c r="AE1321" i="1"/>
  <c r="AE1337" i="1"/>
  <c r="AE1353" i="1"/>
  <c r="AE580" i="1"/>
  <c r="AE775" i="1"/>
  <c r="AE1028" i="1"/>
  <c r="AE1123" i="1"/>
  <c r="AE1166" i="1"/>
  <c r="AE1177" i="1"/>
  <c r="AE1194" i="1"/>
  <c r="AE1214" i="1"/>
  <c r="AE1230" i="1"/>
  <c r="AE1245" i="1"/>
  <c r="AE1261" i="1"/>
  <c r="AE1277" i="1"/>
  <c r="AE1293" i="1"/>
  <c r="AE1308" i="1"/>
  <c r="AE1324" i="1"/>
  <c r="AE1340" i="1"/>
  <c r="AE1356" i="1"/>
  <c r="AE363" i="1"/>
  <c r="AE596" i="1"/>
  <c r="AE792" i="1"/>
  <c r="AE911" i="1"/>
  <c r="AE1039" i="1"/>
  <c r="AE1125" i="1"/>
  <c r="AE366" i="1"/>
  <c r="AE598" i="1"/>
  <c r="AE795" i="1"/>
  <c r="AE912" i="1"/>
  <c r="AE1043" i="1"/>
  <c r="AE1126" i="1"/>
  <c r="AE1179" i="1"/>
  <c r="AE1196" i="1"/>
  <c r="AE1216" i="1"/>
  <c r="AE401" i="1"/>
  <c r="AE620" i="1"/>
  <c r="AE801" i="1"/>
  <c r="AE934" i="1"/>
  <c r="AE1048" i="1"/>
  <c r="AE1130" i="1"/>
  <c r="AE1183" i="1"/>
  <c r="AE1197" i="1"/>
  <c r="AE1217" i="1"/>
  <c r="AE403" i="1"/>
  <c r="AE627" i="1"/>
  <c r="AE809" i="1"/>
  <c r="AE935" i="1"/>
  <c r="AE1053" i="1"/>
  <c r="AE1131" i="1"/>
  <c r="AE418" i="1"/>
  <c r="AE658" i="1"/>
  <c r="AE816" i="1"/>
  <c r="AE942" i="1"/>
  <c r="AE1076" i="1"/>
  <c r="AE1137" i="1"/>
  <c r="AE452" i="1"/>
  <c r="AE688" i="1"/>
  <c r="AE847" i="1"/>
  <c r="AE964" i="1"/>
  <c r="AE1080" i="1"/>
  <c r="AE1144" i="1"/>
  <c r="AE428" i="1"/>
  <c r="AE895" i="1"/>
  <c r="AE1145" i="1"/>
  <c r="AE1215" i="1"/>
  <c r="AE1237" i="1"/>
  <c r="AE1255" i="1"/>
  <c r="AE1276" i="1"/>
  <c r="AE1296" i="1"/>
  <c r="AE1314" i="1"/>
  <c r="AE1333" i="1"/>
  <c r="AE1354" i="1"/>
  <c r="AE1378" i="1"/>
  <c r="AE1394" i="1"/>
  <c r="AE439" i="1"/>
  <c r="AE900" i="1"/>
  <c r="AE1146" i="1"/>
  <c r="AE1218" i="1"/>
  <c r="AE1238" i="1"/>
  <c r="AE1256" i="1"/>
  <c r="AE1278" i="1"/>
  <c r="AE1297" i="1"/>
  <c r="AE1315" i="1"/>
  <c r="AE1334" i="1"/>
  <c r="AE1355" i="1"/>
  <c r="AE538" i="1"/>
  <c r="AE983" i="1"/>
  <c r="AE1221" i="1"/>
  <c r="AE1240" i="1"/>
  <c r="AE1262" i="1"/>
  <c r="AE1281" i="1"/>
  <c r="AE1300" i="1"/>
  <c r="AE1318" i="1"/>
  <c r="AE1339" i="1"/>
  <c r="AE1359" i="1"/>
  <c r="AE568" i="1"/>
  <c r="AE989" i="1"/>
  <c r="AE667" i="1"/>
  <c r="AE1011" i="1"/>
  <c r="AE675" i="1"/>
  <c r="AE1027" i="1"/>
  <c r="AE1176" i="1"/>
  <c r="AE1193" i="1"/>
  <c r="AE1224" i="1"/>
  <c r="AE1246" i="1"/>
  <c r="AE1265" i="1"/>
  <c r="AE1284" i="1"/>
  <c r="AE1302" i="1"/>
  <c r="AE1323" i="1"/>
  <c r="AE1343" i="1"/>
  <c r="AE701" i="1"/>
  <c r="AE1077" i="1"/>
  <c r="AE1178" i="1"/>
  <c r="AE1195" i="1"/>
  <c r="AE710" i="1"/>
  <c r="AE1079" i="1"/>
  <c r="AE846" i="1"/>
  <c r="AE849" i="1"/>
  <c r="AE1142" i="1"/>
  <c r="AE1096" i="1"/>
  <c r="AE1207" i="1"/>
  <c r="AE1239" i="1"/>
  <c r="AE1266" i="1"/>
  <c r="AE1291" i="1"/>
  <c r="AE1316" i="1"/>
  <c r="AE1344" i="1"/>
  <c r="AE1367" i="1"/>
  <c r="AE1384" i="1"/>
  <c r="AE1103" i="1"/>
  <c r="AE1208" i="1"/>
  <c r="AE1267" i="1"/>
  <c r="AE1292" i="1"/>
  <c r="AE1317" i="1"/>
  <c r="AE1345" i="1"/>
  <c r="AE1368" i="1"/>
  <c r="AE1385" i="1"/>
  <c r="AE1121" i="1"/>
  <c r="AE1212" i="1"/>
  <c r="AE1243" i="1"/>
  <c r="AE1268" i="1"/>
  <c r="AE1294" i="1"/>
  <c r="AE1319" i="1"/>
  <c r="AE1346" i="1"/>
  <c r="AE1369" i="1"/>
  <c r="AE1386" i="1"/>
  <c r="AE1401" i="1"/>
  <c r="AE1143" i="1"/>
  <c r="AE1175" i="1"/>
  <c r="AE1213" i="1"/>
  <c r="AE1244" i="1"/>
  <c r="AE1269" i="1"/>
  <c r="AE1295" i="1"/>
  <c r="AE1322" i="1"/>
  <c r="AE1347" i="1"/>
  <c r="AE1370" i="1"/>
  <c r="AE1387" i="1"/>
  <c r="AE1184" i="1"/>
  <c r="AE1219" i="1"/>
  <c r="AE1247" i="1"/>
  <c r="AE1270" i="1"/>
  <c r="AE1298" i="1"/>
  <c r="AE1325" i="1"/>
  <c r="AE1348" i="1"/>
  <c r="AE1371" i="1"/>
  <c r="AE1388" i="1"/>
  <c r="AE1186" i="1"/>
  <c r="AE1192" i="1"/>
  <c r="AE1189" i="1"/>
  <c r="AE1198" i="1"/>
  <c r="AE1156" i="1"/>
  <c r="AE1190" i="1"/>
  <c r="AE1202" i="1"/>
  <c r="AE1223" i="1"/>
  <c r="AE1250" i="1"/>
  <c r="AE1275" i="1"/>
  <c r="AE1301" i="1"/>
  <c r="AE1328" i="1"/>
  <c r="AE1351" i="1"/>
  <c r="AE1374" i="1"/>
  <c r="AE1391" i="1"/>
  <c r="AE492" i="1"/>
  <c r="AE1203" i="1"/>
  <c r="AE1228" i="1"/>
  <c r="AE1251" i="1"/>
  <c r="AE1279" i="1"/>
  <c r="AE1303" i="1"/>
  <c r="AE1329" i="1"/>
  <c r="AE1357" i="1"/>
  <c r="AE1375" i="1"/>
  <c r="AE1392" i="1"/>
  <c r="AE495" i="1"/>
  <c r="AE1205" i="1"/>
  <c r="AE758" i="1"/>
  <c r="AE1231" i="1"/>
  <c r="AE1253" i="1"/>
  <c r="AE1282" i="1"/>
  <c r="AE1307" i="1"/>
  <c r="AE1331" i="1"/>
  <c r="AE850" i="1"/>
  <c r="AE1234" i="1"/>
  <c r="AE1260" i="1"/>
  <c r="AE1286" i="1"/>
  <c r="AE1311" i="1"/>
  <c r="AE1338" i="1"/>
  <c r="AE1232" i="1"/>
  <c r="AE1287" i="1"/>
  <c r="AE1349" i="1"/>
  <c r="AE1381" i="1"/>
  <c r="AE1409" i="1"/>
  <c r="AE1425" i="1"/>
  <c r="AE1441" i="1"/>
  <c r="AE1233" i="1"/>
  <c r="AE1288" i="1"/>
  <c r="AE1350" i="1"/>
  <c r="AE1382" i="1"/>
  <c r="AE1410" i="1"/>
  <c r="AE1426" i="1"/>
  <c r="AE1442" i="1"/>
  <c r="AD7" i="1"/>
  <c r="AD26" i="1"/>
  <c r="AD42" i="1"/>
  <c r="AD58" i="1"/>
  <c r="AD74" i="1"/>
  <c r="AD90" i="1"/>
  <c r="AD106" i="1"/>
  <c r="AD122" i="1"/>
  <c r="AD138" i="1"/>
  <c r="AD154" i="1"/>
  <c r="AD170" i="1"/>
  <c r="AD186" i="1"/>
  <c r="AD202" i="1"/>
  <c r="AD218" i="1"/>
  <c r="AD234" i="1"/>
  <c r="AD250" i="1"/>
  <c r="AD266" i="1"/>
  <c r="AD282" i="1"/>
  <c r="AD298" i="1"/>
  <c r="AD314" i="1"/>
  <c r="AD330" i="1"/>
  <c r="AE764" i="1"/>
  <c r="AE1235" i="1"/>
  <c r="AE1299" i="1"/>
  <c r="AE1358" i="1"/>
  <c r="AE1383" i="1"/>
  <c r="AE1411" i="1"/>
  <c r="AE1427" i="1"/>
  <c r="AE1443" i="1"/>
  <c r="AD8" i="1"/>
  <c r="AE817" i="1"/>
  <c r="AE1236" i="1"/>
  <c r="AE1360" i="1"/>
  <c r="AE1389" i="1"/>
  <c r="AE1395" i="1"/>
  <c r="AE1412" i="1"/>
  <c r="AE1428" i="1"/>
  <c r="AE1444" i="1"/>
  <c r="AD4" i="1"/>
  <c r="AE963" i="1"/>
  <c r="AE1249" i="1"/>
  <c r="AE1309" i="1"/>
  <c r="AE1393" i="1"/>
  <c r="AE1397" i="1"/>
  <c r="AE1414" i="1"/>
  <c r="AE1430" i="1"/>
  <c r="AE1446" i="1"/>
  <c r="AE1252" i="1"/>
  <c r="AE1310" i="1"/>
  <c r="AE1363" i="1"/>
  <c r="AE1254" i="1"/>
  <c r="AE1312" i="1"/>
  <c r="AE1364" i="1"/>
  <c r="AE1399" i="1"/>
  <c r="AE1416" i="1"/>
  <c r="AE1432" i="1"/>
  <c r="AE1448" i="1"/>
  <c r="AD10" i="1"/>
  <c r="AE1259" i="1"/>
  <c r="AE1313" i="1"/>
  <c r="AE1365" i="1"/>
  <c r="AE1400" i="1"/>
  <c r="AE1417" i="1"/>
  <c r="AE1433" i="1"/>
  <c r="AD5" i="1"/>
  <c r="AD11" i="1"/>
  <c r="AE1263" i="1"/>
  <c r="AE1326" i="1"/>
  <c r="AE1366" i="1"/>
  <c r="AE1264" i="1"/>
  <c r="AE1327" i="1"/>
  <c r="AE1372" i="1"/>
  <c r="AE1220" i="1"/>
  <c r="AE1280" i="1"/>
  <c r="AE1335" i="1"/>
  <c r="AE1377" i="1"/>
  <c r="AE1406" i="1"/>
  <c r="AE1422" i="1"/>
  <c r="AE1438" i="1"/>
  <c r="AE1161" i="1"/>
  <c r="AE1362" i="1"/>
  <c r="AE1379" i="1"/>
  <c r="AE1398" i="1"/>
  <c r="AE1431" i="1"/>
  <c r="AD14" i="1"/>
  <c r="AD31" i="1"/>
  <c r="AD48" i="1"/>
  <c r="AD65" i="1"/>
  <c r="AD82" i="1"/>
  <c r="AD99" i="1"/>
  <c r="AD116" i="1"/>
  <c r="AD133" i="1"/>
  <c r="AD150" i="1"/>
  <c r="AD167" i="1"/>
  <c r="AD184" i="1"/>
  <c r="AD201" i="1"/>
  <c r="AD219" i="1"/>
  <c r="AD236" i="1"/>
  <c r="AD253" i="1"/>
  <c r="AD270" i="1"/>
  <c r="AD287" i="1"/>
  <c r="AD304" i="1"/>
  <c r="AD321" i="1"/>
  <c r="AD338" i="1"/>
  <c r="AE1380" i="1"/>
  <c r="AE1402" i="1"/>
  <c r="AE1434" i="1"/>
  <c r="AD6" i="1"/>
  <c r="AD15" i="1"/>
  <c r="AD32" i="1"/>
  <c r="AD49" i="1"/>
  <c r="AD66" i="1"/>
  <c r="AD83" i="1"/>
  <c r="AD100" i="1"/>
  <c r="AD117" i="1"/>
  <c r="AD134" i="1"/>
  <c r="AD151" i="1"/>
  <c r="AD168" i="1"/>
  <c r="AD185" i="1"/>
  <c r="AD203" i="1"/>
  <c r="AD220" i="1"/>
  <c r="AD237" i="1"/>
  <c r="AD254" i="1"/>
  <c r="AD271" i="1"/>
  <c r="AD288" i="1"/>
  <c r="AD305" i="1"/>
  <c r="AD322" i="1"/>
  <c r="AD339" i="1"/>
  <c r="AE946" i="1"/>
  <c r="AE1206" i="1"/>
  <c r="AE1390" i="1"/>
  <c r="AE1403" i="1"/>
  <c r="AE1435" i="1"/>
  <c r="AD16" i="1"/>
  <c r="AD33" i="1"/>
  <c r="AD50" i="1"/>
  <c r="AD67" i="1"/>
  <c r="AD84" i="1"/>
  <c r="AD101" i="1"/>
  <c r="AD118" i="1"/>
  <c r="AD135" i="1"/>
  <c r="AD152" i="1"/>
  <c r="AD169" i="1"/>
  <c r="AD187" i="1"/>
  <c r="AD204" i="1"/>
  <c r="AD221" i="1"/>
  <c r="AD238" i="1"/>
  <c r="AD255" i="1"/>
  <c r="AD272" i="1"/>
  <c r="AD289" i="1"/>
  <c r="AD306" i="1"/>
  <c r="AD323" i="1"/>
  <c r="AD340" i="1"/>
  <c r="AE1229" i="1"/>
  <c r="AE1405" i="1"/>
  <c r="AE1437" i="1"/>
  <c r="AD18" i="1"/>
  <c r="AD35" i="1"/>
  <c r="AD52" i="1"/>
  <c r="AD69" i="1"/>
  <c r="AD86" i="1"/>
  <c r="AD103" i="1"/>
  <c r="AD120" i="1"/>
  <c r="AD137" i="1"/>
  <c r="AD155" i="1"/>
  <c r="AD172" i="1"/>
  <c r="AD189" i="1"/>
  <c r="AD206" i="1"/>
  <c r="AD223" i="1"/>
  <c r="AD240" i="1"/>
  <c r="AD257" i="1"/>
  <c r="AD274" i="1"/>
  <c r="AD291" i="1"/>
  <c r="AD308" i="1"/>
  <c r="AD325" i="1"/>
  <c r="AD342" i="1"/>
  <c r="AE1248" i="1"/>
  <c r="AE1407" i="1"/>
  <c r="AE1439" i="1"/>
  <c r="AD9" i="1"/>
  <c r="AE1271" i="1"/>
  <c r="AE1408" i="1"/>
  <c r="AE1440" i="1"/>
  <c r="AE1272" i="1"/>
  <c r="AE1413" i="1"/>
  <c r="AE1445" i="1"/>
  <c r="AD21" i="1"/>
  <c r="AD38" i="1"/>
  <c r="AD55" i="1"/>
  <c r="AD72" i="1"/>
  <c r="AD89" i="1"/>
  <c r="AD107" i="1"/>
  <c r="AD124" i="1"/>
  <c r="AD141" i="1"/>
  <c r="AD158" i="1"/>
  <c r="AD175" i="1"/>
  <c r="AD192" i="1"/>
  <c r="AD209" i="1"/>
  <c r="AD226" i="1"/>
  <c r="AD243" i="1"/>
  <c r="AD260" i="1"/>
  <c r="AD277" i="1"/>
  <c r="AD294" i="1"/>
  <c r="AD311" i="1"/>
  <c r="AD328" i="1"/>
  <c r="AE1283" i="1"/>
  <c r="AE1415" i="1"/>
  <c r="AE1447" i="1"/>
  <c r="AE1285" i="1"/>
  <c r="AE1418" i="1"/>
  <c r="AE1163" i="1"/>
  <c r="AE1341" i="1"/>
  <c r="AE1423" i="1"/>
  <c r="AE1222" i="1"/>
  <c r="AD24" i="1"/>
  <c r="AD47" i="1"/>
  <c r="AD75" i="1"/>
  <c r="AD97" i="1"/>
  <c r="AD125" i="1"/>
  <c r="AD147" i="1"/>
  <c r="AD174" i="1"/>
  <c r="AD197" i="1"/>
  <c r="AD224" i="1"/>
  <c r="AD247" i="1"/>
  <c r="AD273" i="1"/>
  <c r="AD297" i="1"/>
  <c r="AD320" i="1"/>
  <c r="AD345" i="1"/>
  <c r="AD360" i="1"/>
  <c r="AD376" i="1"/>
  <c r="AD392" i="1"/>
  <c r="AD408" i="1"/>
  <c r="AD424" i="1"/>
  <c r="AE1306" i="1"/>
  <c r="AD25" i="1"/>
  <c r="AD51" i="1"/>
  <c r="AD76" i="1"/>
  <c r="AD98" i="1"/>
  <c r="AD126" i="1"/>
  <c r="AD148" i="1"/>
  <c r="AD176" i="1"/>
  <c r="AD198" i="1"/>
  <c r="AD225" i="1"/>
  <c r="AD248" i="1"/>
  <c r="AD275" i="1"/>
  <c r="AD299" i="1"/>
  <c r="AD324" i="1"/>
  <c r="AE1330" i="1"/>
  <c r="AD27" i="1"/>
  <c r="AD53" i="1"/>
  <c r="AD77" i="1"/>
  <c r="AD102" i="1"/>
  <c r="AD127" i="1"/>
  <c r="AD149" i="1"/>
  <c r="AD177" i="1"/>
  <c r="AD199" i="1"/>
  <c r="AD227" i="1"/>
  <c r="AD249" i="1"/>
  <c r="AD276" i="1"/>
  <c r="AD300" i="1"/>
  <c r="AD326" i="1"/>
  <c r="AE1342" i="1"/>
  <c r="AE1404" i="1"/>
  <c r="AD29" i="1"/>
  <c r="AD56" i="1"/>
  <c r="AD79" i="1"/>
  <c r="AD105" i="1"/>
  <c r="AD129" i="1"/>
  <c r="AD156" i="1"/>
  <c r="AD179" i="1"/>
  <c r="AD205" i="1"/>
  <c r="AD229" i="1"/>
  <c r="AD252" i="1"/>
  <c r="AD279" i="1"/>
  <c r="AD302" i="1"/>
  <c r="AD329" i="1"/>
  <c r="AE1419" i="1"/>
  <c r="AD30" i="1"/>
  <c r="AD57" i="1"/>
  <c r="AD80" i="1"/>
  <c r="AD108" i="1"/>
  <c r="AD130" i="1"/>
  <c r="AD157" i="1"/>
  <c r="AD180" i="1"/>
  <c r="AD207" i="1"/>
  <c r="AD230" i="1"/>
  <c r="AD256" i="1"/>
  <c r="AD280" i="1"/>
  <c r="AD303" i="1"/>
  <c r="AD331" i="1"/>
  <c r="AE1420" i="1"/>
  <c r="AD34" i="1"/>
  <c r="AD59" i="1"/>
  <c r="AD81" i="1"/>
  <c r="AD109" i="1"/>
  <c r="AD131" i="1"/>
  <c r="AD159" i="1"/>
  <c r="AD181" i="1"/>
  <c r="AD208" i="1"/>
  <c r="AD231" i="1"/>
  <c r="AD258" i="1"/>
  <c r="AD281" i="1"/>
  <c r="AD307" i="1"/>
  <c r="AD332" i="1"/>
  <c r="AE1361" i="1"/>
  <c r="AE1421" i="1"/>
  <c r="AD36" i="1"/>
  <c r="AD60" i="1"/>
  <c r="AD85" i="1"/>
  <c r="AD110" i="1"/>
  <c r="AD132" i="1"/>
  <c r="AD160" i="1"/>
  <c r="AD182" i="1"/>
  <c r="AD210" i="1"/>
  <c r="AD232" i="1"/>
  <c r="AD259" i="1"/>
  <c r="AD283" i="1"/>
  <c r="AD309" i="1"/>
  <c r="AD333" i="1"/>
  <c r="AE1424" i="1"/>
  <c r="AD37" i="1"/>
  <c r="AD61" i="1"/>
  <c r="AD87" i="1"/>
  <c r="AD111" i="1"/>
  <c r="AD136" i="1"/>
  <c r="AD161" i="1"/>
  <c r="AD183" i="1"/>
  <c r="AD211" i="1"/>
  <c r="AD233" i="1"/>
  <c r="AD261" i="1"/>
  <c r="AD284" i="1"/>
  <c r="AD310" i="1"/>
  <c r="AD334" i="1"/>
  <c r="AE1429" i="1"/>
  <c r="AD12" i="1"/>
  <c r="AD39" i="1"/>
  <c r="AD62" i="1"/>
  <c r="AD88" i="1"/>
  <c r="AD112" i="1"/>
  <c r="AD139" i="1"/>
  <c r="AD162" i="1"/>
  <c r="AD188" i="1"/>
  <c r="AD212" i="1"/>
  <c r="AD235" i="1"/>
  <c r="AD262" i="1"/>
  <c r="AD285" i="1"/>
  <c r="AD312" i="1"/>
  <c r="AD335" i="1"/>
  <c r="AD20" i="1"/>
  <c r="AD44" i="1"/>
  <c r="AD70" i="1"/>
  <c r="AD94" i="1"/>
  <c r="AD119" i="1"/>
  <c r="AD144" i="1"/>
  <c r="AD166" i="1"/>
  <c r="AD194" i="1"/>
  <c r="AD216" i="1"/>
  <c r="AD244" i="1"/>
  <c r="AD267" i="1"/>
  <c r="AD293" i="1"/>
  <c r="AD317" i="1"/>
  <c r="AD22" i="1"/>
  <c r="AD92" i="1"/>
  <c r="AD153" i="1"/>
  <c r="AD217" i="1"/>
  <c r="AD290" i="1"/>
  <c r="AD23" i="1"/>
  <c r="AD93" i="1"/>
  <c r="AD163" i="1"/>
  <c r="AD222" i="1"/>
  <c r="AD292" i="1"/>
  <c r="AD365" i="1"/>
  <c r="AD382" i="1"/>
  <c r="AD399" i="1"/>
  <c r="AD416" i="1"/>
  <c r="AD433" i="1"/>
  <c r="AD449" i="1"/>
  <c r="AD465" i="1"/>
  <c r="AD481" i="1"/>
  <c r="AD497" i="1"/>
  <c r="AD513" i="1"/>
  <c r="AD529" i="1"/>
  <c r="AD545" i="1"/>
  <c r="AD560" i="1"/>
  <c r="AD576" i="1"/>
  <c r="AD592" i="1"/>
  <c r="AD608" i="1"/>
  <c r="AD624" i="1"/>
  <c r="AD640" i="1"/>
  <c r="AD656" i="1"/>
  <c r="AD672" i="1"/>
  <c r="AD688" i="1"/>
  <c r="AD704" i="1"/>
  <c r="AD720" i="1"/>
  <c r="AD736" i="1"/>
  <c r="AD752" i="1"/>
  <c r="AD767" i="1"/>
  <c r="AD783" i="1"/>
  <c r="AD799" i="1"/>
  <c r="AD815" i="1"/>
  <c r="AD831" i="1"/>
  <c r="AD847" i="1"/>
  <c r="AD861" i="1"/>
  <c r="AD877" i="1"/>
  <c r="AD893" i="1"/>
  <c r="AD908" i="1"/>
  <c r="AD924" i="1"/>
  <c r="AD940" i="1"/>
  <c r="AD956" i="1"/>
  <c r="AD972" i="1"/>
  <c r="AD988" i="1"/>
  <c r="AD1004" i="1"/>
  <c r="AD1020" i="1"/>
  <c r="AD1036" i="1"/>
  <c r="AD1052" i="1"/>
  <c r="AD1068" i="1"/>
  <c r="AD28" i="1"/>
  <c r="AD95" i="1"/>
  <c r="AD164" i="1"/>
  <c r="AD228" i="1"/>
  <c r="AD295" i="1"/>
  <c r="AD349" i="1"/>
  <c r="AD366" i="1"/>
  <c r="AD383" i="1"/>
  <c r="AD400" i="1"/>
  <c r="AD417" i="1"/>
  <c r="AD434" i="1"/>
  <c r="AD450" i="1"/>
  <c r="AD466" i="1"/>
  <c r="AD43" i="1"/>
  <c r="AD113" i="1"/>
  <c r="AD173" i="1"/>
  <c r="AD242" i="1"/>
  <c r="AD313" i="1"/>
  <c r="AD352" i="1"/>
  <c r="AD369" i="1"/>
  <c r="AD386" i="1"/>
  <c r="AD403" i="1"/>
  <c r="AD420" i="1"/>
  <c r="AD437" i="1"/>
  <c r="AD453" i="1"/>
  <c r="AD469" i="1"/>
  <c r="AD485" i="1"/>
  <c r="AD501" i="1"/>
  <c r="AD517" i="1"/>
  <c r="AD45" i="1"/>
  <c r="AD114" i="1"/>
  <c r="AD178" i="1"/>
  <c r="AD245" i="1"/>
  <c r="AD315" i="1"/>
  <c r="AD46" i="1"/>
  <c r="AD115" i="1"/>
  <c r="AD190" i="1"/>
  <c r="AD246" i="1"/>
  <c r="AD316" i="1"/>
  <c r="AD54" i="1"/>
  <c r="AD121" i="1"/>
  <c r="AD191" i="1"/>
  <c r="AD251" i="1"/>
  <c r="AD318" i="1"/>
  <c r="AD63" i="1"/>
  <c r="AD123" i="1"/>
  <c r="AD193" i="1"/>
  <c r="AD263" i="1"/>
  <c r="AD319" i="1"/>
  <c r="AD64" i="1"/>
  <c r="AD128" i="1"/>
  <c r="AD195" i="1"/>
  <c r="AD264" i="1"/>
  <c r="AD327" i="1"/>
  <c r="AD13" i="1"/>
  <c r="AD73" i="1"/>
  <c r="AD143" i="1"/>
  <c r="AD213" i="1"/>
  <c r="AD269" i="1"/>
  <c r="AD341" i="1"/>
  <c r="AD17" i="1"/>
  <c r="AD196" i="1"/>
  <c r="AD361" i="1"/>
  <c r="AD381" i="1"/>
  <c r="AD404" i="1"/>
  <c r="AD425" i="1"/>
  <c r="AD444" i="1"/>
  <c r="AD463" i="1"/>
  <c r="AD483" i="1"/>
  <c r="AD502" i="1"/>
  <c r="AD520" i="1"/>
  <c r="AD537" i="1"/>
  <c r="AD554" i="1"/>
  <c r="AD570" i="1"/>
  <c r="AD587" i="1"/>
  <c r="AD604" i="1"/>
  <c r="AD621" i="1"/>
  <c r="AD638" i="1"/>
  <c r="AD655" i="1"/>
  <c r="AD673" i="1"/>
  <c r="AD690" i="1"/>
  <c r="AD707" i="1"/>
  <c r="AD724" i="1"/>
  <c r="AD741" i="1"/>
  <c r="AD758" i="1"/>
  <c r="AD774" i="1"/>
  <c r="AD791" i="1"/>
  <c r="AD808" i="1"/>
  <c r="AD825" i="1"/>
  <c r="AD842" i="1"/>
  <c r="AD857" i="1"/>
  <c r="AD874" i="1"/>
  <c r="AD891" i="1"/>
  <c r="AD907" i="1"/>
  <c r="AD925" i="1"/>
  <c r="AD942" i="1"/>
  <c r="AD959" i="1"/>
  <c r="AD976" i="1"/>
  <c r="AD993" i="1"/>
  <c r="AD1010" i="1"/>
  <c r="AD1027" i="1"/>
  <c r="AD1044" i="1"/>
  <c r="AD1061" i="1"/>
  <c r="AD1078" i="1"/>
  <c r="AD1094" i="1"/>
  <c r="AD1110" i="1"/>
  <c r="AD1116" i="1"/>
  <c r="AD1132" i="1"/>
  <c r="AD1148" i="1"/>
  <c r="AD19" i="1"/>
  <c r="AD200" i="1"/>
  <c r="AD362" i="1"/>
  <c r="AD384" i="1"/>
  <c r="AD405" i="1"/>
  <c r="AD426" i="1"/>
  <c r="AD445" i="1"/>
  <c r="AD464" i="1"/>
  <c r="AD484" i="1"/>
  <c r="AD503" i="1"/>
  <c r="AD521" i="1"/>
  <c r="AD538" i="1"/>
  <c r="AD555" i="1"/>
  <c r="AD571" i="1"/>
  <c r="AD588" i="1"/>
  <c r="AD605" i="1"/>
  <c r="AD622" i="1"/>
  <c r="AD639" i="1"/>
  <c r="AD657" i="1"/>
  <c r="AD674" i="1"/>
  <c r="AD691" i="1"/>
  <c r="AD708" i="1"/>
  <c r="AD725" i="1"/>
  <c r="AD742" i="1"/>
  <c r="AD759" i="1"/>
  <c r="AD775" i="1"/>
  <c r="AD792" i="1"/>
  <c r="AD809" i="1"/>
  <c r="AD826" i="1"/>
  <c r="AD843" i="1"/>
  <c r="AD858" i="1"/>
  <c r="AD875" i="1"/>
  <c r="AD892" i="1"/>
  <c r="AD909" i="1"/>
  <c r="AD926" i="1"/>
  <c r="AD943" i="1"/>
  <c r="AD960" i="1"/>
  <c r="AD977" i="1"/>
  <c r="AD994" i="1"/>
  <c r="AD1011" i="1"/>
  <c r="AD1028" i="1"/>
  <c r="AD1045" i="1"/>
  <c r="AD1062" i="1"/>
  <c r="AD1079" i="1"/>
  <c r="AD1095" i="1"/>
  <c r="AD1111" i="1"/>
  <c r="AD40" i="1"/>
  <c r="AD214" i="1"/>
  <c r="AD343" i="1"/>
  <c r="AD363" i="1"/>
  <c r="AD385" i="1"/>
  <c r="AD406" i="1"/>
  <c r="AD427" i="1"/>
  <c r="AD446" i="1"/>
  <c r="AD467" i="1"/>
  <c r="AD486" i="1"/>
  <c r="AD504" i="1"/>
  <c r="AD522" i="1"/>
  <c r="AD539" i="1"/>
  <c r="AD556" i="1"/>
  <c r="AD572" i="1"/>
  <c r="AD589" i="1"/>
  <c r="AD606" i="1"/>
  <c r="AD623" i="1"/>
  <c r="AD641" i="1"/>
  <c r="AD658" i="1"/>
  <c r="AD675" i="1"/>
  <c r="AD692" i="1"/>
  <c r="AD709" i="1"/>
  <c r="AD726" i="1"/>
  <c r="AD743" i="1"/>
  <c r="AD760" i="1"/>
  <c r="AD776" i="1"/>
  <c r="AD793" i="1"/>
  <c r="AD810" i="1"/>
  <c r="AD827" i="1"/>
  <c r="AD844" i="1"/>
  <c r="AD859" i="1"/>
  <c r="AD876" i="1"/>
  <c r="AD894" i="1"/>
  <c r="AD910" i="1"/>
  <c r="AD927" i="1"/>
  <c r="AD944" i="1"/>
  <c r="AD961" i="1"/>
  <c r="AD978" i="1"/>
  <c r="AD995" i="1"/>
  <c r="AD1012" i="1"/>
  <c r="AD1029" i="1"/>
  <c r="AD1046" i="1"/>
  <c r="AD1063" i="1"/>
  <c r="AD1080" i="1"/>
  <c r="AD1096" i="1"/>
  <c r="AD1112" i="1"/>
  <c r="AD71" i="1"/>
  <c r="AD241" i="1"/>
  <c r="AD347" i="1"/>
  <c r="AD368" i="1"/>
  <c r="AD389" i="1"/>
  <c r="AD410" i="1"/>
  <c r="AD430" i="1"/>
  <c r="AD451" i="1"/>
  <c r="AD471" i="1"/>
  <c r="AD489" i="1"/>
  <c r="AD507" i="1"/>
  <c r="AD525" i="1"/>
  <c r="AD542" i="1"/>
  <c r="AD559" i="1"/>
  <c r="AD575" i="1"/>
  <c r="AD593" i="1"/>
  <c r="AD610" i="1"/>
  <c r="AD627" i="1"/>
  <c r="AD644" i="1"/>
  <c r="AD661" i="1"/>
  <c r="AD678" i="1"/>
  <c r="AD695" i="1"/>
  <c r="AD712" i="1"/>
  <c r="AD729" i="1"/>
  <c r="AD746" i="1"/>
  <c r="AD763" i="1"/>
  <c r="AD779" i="1"/>
  <c r="AD796" i="1"/>
  <c r="AD813" i="1"/>
  <c r="AD830" i="1"/>
  <c r="AD848" i="1"/>
  <c r="AD863" i="1"/>
  <c r="AD880" i="1"/>
  <c r="AD897" i="1"/>
  <c r="AD913" i="1"/>
  <c r="AD930" i="1"/>
  <c r="AD947" i="1"/>
  <c r="AD964" i="1"/>
  <c r="AD981" i="1"/>
  <c r="AD998" i="1"/>
  <c r="AD1015" i="1"/>
  <c r="AD1032" i="1"/>
  <c r="AD1049" i="1"/>
  <c r="AD1066" i="1"/>
  <c r="AD1083" i="1"/>
  <c r="AD1099" i="1"/>
  <c r="AE1332" i="1"/>
  <c r="AD78" i="1"/>
  <c r="AD265" i="1"/>
  <c r="AD91" i="1"/>
  <c r="AD268" i="1"/>
  <c r="AD350" i="1"/>
  <c r="AD371" i="1"/>
  <c r="AD391" i="1"/>
  <c r="AD412" i="1"/>
  <c r="AD432" i="1"/>
  <c r="AD454" i="1"/>
  <c r="AD473" i="1"/>
  <c r="AD491" i="1"/>
  <c r="AD509" i="1"/>
  <c r="AD527" i="1"/>
  <c r="AD544" i="1"/>
  <c r="AD561" i="1"/>
  <c r="AD578" i="1"/>
  <c r="AD595" i="1"/>
  <c r="AD612" i="1"/>
  <c r="AD629" i="1"/>
  <c r="AD646" i="1"/>
  <c r="AD663" i="1"/>
  <c r="AD680" i="1"/>
  <c r="AD697" i="1"/>
  <c r="AD714" i="1"/>
  <c r="AD731" i="1"/>
  <c r="AD748" i="1"/>
  <c r="AD764" i="1"/>
  <c r="AD781" i="1"/>
  <c r="AD798" i="1"/>
  <c r="AD816" i="1"/>
  <c r="AD833" i="1"/>
  <c r="AD850" i="1"/>
  <c r="AD865" i="1"/>
  <c r="AD882" i="1"/>
  <c r="AD899" i="1"/>
  <c r="AD915" i="1"/>
  <c r="AD932" i="1"/>
  <c r="AD949" i="1"/>
  <c r="AD966" i="1"/>
  <c r="AD983" i="1"/>
  <c r="AD1000" i="1"/>
  <c r="AD1017" i="1"/>
  <c r="AD1034" i="1"/>
  <c r="AD1051" i="1"/>
  <c r="AD1069" i="1"/>
  <c r="AD1085" i="1"/>
  <c r="AD1101" i="1"/>
  <c r="AE1396" i="1"/>
  <c r="AD96" i="1"/>
  <c r="AD278" i="1"/>
  <c r="AD351" i="1"/>
  <c r="AD372" i="1"/>
  <c r="AD393" i="1"/>
  <c r="AD413" i="1"/>
  <c r="AD435" i="1"/>
  <c r="AD455" i="1"/>
  <c r="AD474" i="1"/>
  <c r="AD492" i="1"/>
  <c r="AD510" i="1"/>
  <c r="AD528" i="1"/>
  <c r="AD546" i="1"/>
  <c r="AD562" i="1"/>
  <c r="AD579" i="1"/>
  <c r="AD596" i="1"/>
  <c r="AD613" i="1"/>
  <c r="AD630" i="1"/>
  <c r="AD647" i="1"/>
  <c r="AD664" i="1"/>
  <c r="AD681" i="1"/>
  <c r="AD698" i="1"/>
  <c r="AD715" i="1"/>
  <c r="AD732" i="1"/>
  <c r="AD749" i="1"/>
  <c r="AD765" i="1"/>
  <c r="AD782" i="1"/>
  <c r="AD800" i="1"/>
  <c r="AD817" i="1"/>
  <c r="AD834" i="1"/>
  <c r="AD851" i="1"/>
  <c r="AD866" i="1"/>
  <c r="AD883" i="1"/>
  <c r="AD900" i="1"/>
  <c r="AD916" i="1"/>
  <c r="AD933" i="1"/>
  <c r="AD950" i="1"/>
  <c r="AD967" i="1"/>
  <c r="AD984" i="1"/>
  <c r="AD1001" i="1"/>
  <c r="AD1018" i="1"/>
  <c r="AD1035" i="1"/>
  <c r="AD1053" i="1"/>
  <c r="AD1070" i="1"/>
  <c r="AD1086" i="1"/>
  <c r="AD1102" i="1"/>
  <c r="AE1436" i="1"/>
  <c r="AD104" i="1"/>
  <c r="AD286" i="1"/>
  <c r="AD140" i="1"/>
  <c r="AD296" i="1"/>
  <c r="AE1376" i="1"/>
  <c r="AD146" i="1"/>
  <c r="AD337" i="1"/>
  <c r="AD355" i="1"/>
  <c r="AD388" i="1"/>
  <c r="AD421" i="1"/>
  <c r="AD456" i="1"/>
  <c r="AD482" i="1"/>
  <c r="AD514" i="1"/>
  <c r="AD541" i="1"/>
  <c r="AD567" i="1"/>
  <c r="AD597" i="1"/>
  <c r="AD620" i="1"/>
  <c r="AD650" i="1"/>
  <c r="AD677" i="1"/>
  <c r="AD703" i="1"/>
  <c r="AD733" i="1"/>
  <c r="AD757" i="1"/>
  <c r="AD786" i="1"/>
  <c r="AD812" i="1"/>
  <c r="AD839" i="1"/>
  <c r="AD867" i="1"/>
  <c r="AD890" i="1"/>
  <c r="AD919" i="1"/>
  <c r="AD946" i="1"/>
  <c r="AD973" i="1"/>
  <c r="AD1002" i="1"/>
  <c r="AD1026" i="1"/>
  <c r="AD1056" i="1"/>
  <c r="AD1082" i="1"/>
  <c r="AD1107" i="1"/>
  <c r="AD1123" i="1"/>
  <c r="AD1140" i="1"/>
  <c r="AD1160" i="1"/>
  <c r="AD1183" i="1"/>
  <c r="AD1202" i="1"/>
  <c r="AD356" i="1"/>
  <c r="AD390" i="1"/>
  <c r="AD422" i="1"/>
  <c r="AD457" i="1"/>
  <c r="AD487" i="1"/>
  <c r="AD515" i="1"/>
  <c r="AD543" i="1"/>
  <c r="AD568" i="1"/>
  <c r="AD598" i="1"/>
  <c r="AD625" i="1"/>
  <c r="AD651" i="1"/>
  <c r="AD679" i="1"/>
  <c r="AD705" i="1"/>
  <c r="AD734" i="1"/>
  <c r="AD761" i="1"/>
  <c r="AD787" i="1"/>
  <c r="AD814" i="1"/>
  <c r="AD840" i="1"/>
  <c r="AD868" i="1"/>
  <c r="AD895" i="1"/>
  <c r="AD920" i="1"/>
  <c r="AD948" i="1"/>
  <c r="AD974" i="1"/>
  <c r="AD1003" i="1"/>
  <c r="AD1030" i="1"/>
  <c r="AD1057" i="1"/>
  <c r="AD1084" i="1"/>
  <c r="AD1108" i="1"/>
  <c r="AD1124" i="1"/>
  <c r="AD1141" i="1"/>
  <c r="AD1155" i="1"/>
  <c r="AD1161" i="1"/>
  <c r="AD1184" i="1"/>
  <c r="AD1203" i="1"/>
  <c r="AD1212" i="1"/>
  <c r="AD1228" i="1"/>
  <c r="AD1243" i="1"/>
  <c r="AD1259" i="1"/>
  <c r="AD1275" i="1"/>
  <c r="AD1291" i="1"/>
  <c r="AD1306" i="1"/>
  <c r="AD1322" i="1"/>
  <c r="AD1338" i="1"/>
  <c r="AD1354" i="1"/>
  <c r="AD357" i="1"/>
  <c r="AD394" i="1"/>
  <c r="AD423" i="1"/>
  <c r="AD458" i="1"/>
  <c r="AD488" i="1"/>
  <c r="AD516" i="1"/>
  <c r="AD547" i="1"/>
  <c r="AD569" i="1"/>
  <c r="AD599" i="1"/>
  <c r="AD626" i="1"/>
  <c r="AD652" i="1"/>
  <c r="AD682" i="1"/>
  <c r="AD706" i="1"/>
  <c r="AD735" i="1"/>
  <c r="AD762" i="1"/>
  <c r="AD788" i="1"/>
  <c r="AD818" i="1"/>
  <c r="AD841" i="1"/>
  <c r="AD869" i="1"/>
  <c r="AD896" i="1"/>
  <c r="AD921" i="1"/>
  <c r="AD951" i="1"/>
  <c r="AD975" i="1"/>
  <c r="AD1005" i="1"/>
  <c r="AD1031" i="1"/>
  <c r="AD1058" i="1"/>
  <c r="AD1087" i="1"/>
  <c r="AD1109" i="1"/>
  <c r="AD1125" i="1"/>
  <c r="AD1142" i="1"/>
  <c r="AD1156" i="1"/>
  <c r="AD1162" i="1"/>
  <c r="AD1185" i="1"/>
  <c r="AD1204" i="1"/>
  <c r="AD41" i="1"/>
  <c r="AD358" i="1"/>
  <c r="AD395" i="1"/>
  <c r="AD428" i="1"/>
  <c r="AD459" i="1"/>
  <c r="AD490" i="1"/>
  <c r="AD518" i="1"/>
  <c r="AD548" i="1"/>
  <c r="AD573" i="1"/>
  <c r="AD600" i="1"/>
  <c r="AD628" i="1"/>
  <c r="AD653" i="1"/>
  <c r="AD683" i="1"/>
  <c r="AD710" i="1"/>
  <c r="AD737" i="1"/>
  <c r="AD789" i="1"/>
  <c r="AD819" i="1"/>
  <c r="AD845" i="1"/>
  <c r="AD870" i="1"/>
  <c r="AD898" i="1"/>
  <c r="AD922" i="1"/>
  <c r="AD952" i="1"/>
  <c r="AD979" i="1"/>
  <c r="AD1006" i="1"/>
  <c r="AD1033" i="1"/>
  <c r="AD1059" i="1"/>
  <c r="AD1088" i="1"/>
  <c r="AD1113" i="1"/>
  <c r="AD1126" i="1"/>
  <c r="AD1143" i="1"/>
  <c r="AD1157" i="1"/>
  <c r="AD1163" i="1"/>
  <c r="AD1186" i="1"/>
  <c r="AD1205" i="1"/>
  <c r="AE1373" i="1"/>
  <c r="AD142" i="1"/>
  <c r="AD364" i="1"/>
  <c r="AD397" i="1"/>
  <c r="AD431" i="1"/>
  <c r="AD461" i="1"/>
  <c r="AD494" i="1"/>
  <c r="AD523" i="1"/>
  <c r="AD550" i="1"/>
  <c r="AD577" i="1"/>
  <c r="AD602" i="1"/>
  <c r="AD632" i="1"/>
  <c r="AD659" i="1"/>
  <c r="AD685" i="1"/>
  <c r="AD713" i="1"/>
  <c r="AD739" i="1"/>
  <c r="AD768" i="1"/>
  <c r="AD794" i="1"/>
  <c r="AD821" i="1"/>
  <c r="AD849" i="1"/>
  <c r="AD872" i="1"/>
  <c r="AD901" i="1"/>
  <c r="AD928" i="1"/>
  <c r="AD954" i="1"/>
  <c r="AD982" i="1"/>
  <c r="AD1008" i="1"/>
  <c r="AD1038" i="1"/>
  <c r="AD1064" i="1"/>
  <c r="AD1090" i="1"/>
  <c r="AD1128" i="1"/>
  <c r="AD1145" i="1"/>
  <c r="AD1165" i="1"/>
  <c r="AD1188" i="1"/>
  <c r="AD1191" i="1"/>
  <c r="AD145" i="1"/>
  <c r="AD367" i="1"/>
  <c r="AD398" i="1"/>
  <c r="AD436" i="1"/>
  <c r="AD462" i="1"/>
  <c r="AD495" i="1"/>
  <c r="AD524" i="1"/>
  <c r="AD551" i="1"/>
  <c r="AD580" i="1"/>
  <c r="AD603" i="1"/>
  <c r="AD633" i="1"/>
  <c r="AD660" i="1"/>
  <c r="AD686" i="1"/>
  <c r="AD716" i="1"/>
  <c r="AD740" i="1"/>
  <c r="AD769" i="1"/>
  <c r="AD795" i="1"/>
  <c r="AD822" i="1"/>
  <c r="AD873" i="1"/>
  <c r="AD902" i="1"/>
  <c r="AD929" i="1"/>
  <c r="AD955" i="1"/>
  <c r="AD985" i="1"/>
  <c r="AD1009" i="1"/>
  <c r="AD1039" i="1"/>
  <c r="AD1065" i="1"/>
  <c r="AD1091" i="1"/>
  <c r="AD165" i="1"/>
  <c r="AD370" i="1"/>
  <c r="AD401" i="1"/>
  <c r="AD438" i="1"/>
  <c r="AD468" i="1"/>
  <c r="AD496" i="1"/>
  <c r="AD526" i="1"/>
  <c r="AD552" i="1"/>
  <c r="AD581" i="1"/>
  <c r="AD607" i="1"/>
  <c r="AD634" i="1"/>
  <c r="AD662" i="1"/>
  <c r="AD687" i="1"/>
  <c r="AD717" i="1"/>
  <c r="AD744" i="1"/>
  <c r="AD770" i="1"/>
  <c r="AD797" i="1"/>
  <c r="AD823" i="1"/>
  <c r="AD878" i="1"/>
  <c r="AD903" i="1"/>
  <c r="AD931" i="1"/>
  <c r="AD957" i="1"/>
  <c r="AD986" i="1"/>
  <c r="AD1013" i="1"/>
  <c r="AD1040" i="1"/>
  <c r="AD1067" i="1"/>
  <c r="AD1092" i="1"/>
  <c r="AD1130" i="1"/>
  <c r="AD1147" i="1"/>
  <c r="AD1174" i="1"/>
  <c r="AD1190" i="1"/>
  <c r="AD1193" i="1"/>
  <c r="AD171" i="1"/>
  <c r="AD373" i="1"/>
  <c r="AD402" i="1"/>
  <c r="AD439" i="1"/>
  <c r="AD470" i="1"/>
  <c r="AD498" i="1"/>
  <c r="AD530" i="1"/>
  <c r="AD553" i="1"/>
  <c r="AD582" i="1"/>
  <c r="AD609" i="1"/>
  <c r="AD635" i="1"/>
  <c r="AD665" i="1"/>
  <c r="AD689" i="1"/>
  <c r="AD718" i="1"/>
  <c r="AD745" i="1"/>
  <c r="AD771" i="1"/>
  <c r="AD801" i="1"/>
  <c r="AD824" i="1"/>
  <c r="AD852" i="1"/>
  <c r="AD879" i="1"/>
  <c r="AD904" i="1"/>
  <c r="AD934" i="1"/>
  <c r="AD958" i="1"/>
  <c r="AD987" i="1"/>
  <c r="AD1014" i="1"/>
  <c r="AD1041" i="1"/>
  <c r="AD1071" i="1"/>
  <c r="AD1093" i="1"/>
  <c r="AD1131" i="1"/>
  <c r="AD1149" i="1"/>
  <c r="AD1175" i="1"/>
  <c r="AD1194" i="1"/>
  <c r="AD215" i="1"/>
  <c r="AD374" i="1"/>
  <c r="AD407" i="1"/>
  <c r="AD440" i="1"/>
  <c r="AD472" i="1"/>
  <c r="AD499" i="1"/>
  <c r="AD531" i="1"/>
  <c r="AD557" i="1"/>
  <c r="AD583" i="1"/>
  <c r="AD611" i="1"/>
  <c r="AD636" i="1"/>
  <c r="AD666" i="1"/>
  <c r="AD693" i="1"/>
  <c r="AD719" i="1"/>
  <c r="AD747" i="1"/>
  <c r="AD772" i="1"/>
  <c r="AD802" i="1"/>
  <c r="AD828" i="1"/>
  <c r="AD853" i="1"/>
  <c r="AD881" i="1"/>
  <c r="AD905" i="1"/>
  <c r="AD935" i="1"/>
  <c r="AD962" i="1"/>
  <c r="AD989" i="1"/>
  <c r="AD1016" i="1"/>
  <c r="AD1042" i="1"/>
  <c r="AD1072" i="1"/>
  <c r="AD1097" i="1"/>
  <c r="AD239" i="1"/>
  <c r="AD375" i="1"/>
  <c r="AD409" i="1"/>
  <c r="AD441" i="1"/>
  <c r="AD475" i="1"/>
  <c r="AD500" i="1"/>
  <c r="AD532" i="1"/>
  <c r="AD558" i="1"/>
  <c r="AD584" i="1"/>
  <c r="AD614" i="1"/>
  <c r="AD637" i="1"/>
  <c r="AD667" i="1"/>
  <c r="AD694" i="1"/>
  <c r="AD721" i="1"/>
  <c r="AD750" i="1"/>
  <c r="AD773" i="1"/>
  <c r="AD803" i="1"/>
  <c r="AD829" i="1"/>
  <c r="AD854" i="1"/>
  <c r="AD884" i="1"/>
  <c r="AD906" i="1"/>
  <c r="AD936" i="1"/>
  <c r="AD963" i="1"/>
  <c r="AD990" i="1"/>
  <c r="AD1019" i="1"/>
  <c r="AD1043" i="1"/>
  <c r="AD1073" i="1"/>
  <c r="AD1098" i="1"/>
  <c r="AD348" i="1"/>
  <c r="AD379" i="1"/>
  <c r="AD415" i="1"/>
  <c r="AD447" i="1"/>
  <c r="AD478" i="1"/>
  <c r="AD508" i="1"/>
  <c r="AD535" i="1"/>
  <c r="AD564" i="1"/>
  <c r="AD590" i="1"/>
  <c r="AD617" i="1"/>
  <c r="AD645" i="1"/>
  <c r="AD670" i="1"/>
  <c r="AD700" i="1"/>
  <c r="AD727" i="1"/>
  <c r="AD754" i="1"/>
  <c r="AD780" i="1"/>
  <c r="AD806" i="1"/>
  <c r="AD836" i="1"/>
  <c r="AD860" i="1"/>
  <c r="AD887" i="1"/>
  <c r="AD914" i="1"/>
  <c r="AD939" i="1"/>
  <c r="AD969" i="1"/>
  <c r="AD996" i="1"/>
  <c r="AD1023" i="1"/>
  <c r="AD1050" i="1"/>
  <c r="AD1076" i="1"/>
  <c r="AD1104" i="1"/>
  <c r="AD411" i="1"/>
  <c r="AD506" i="1"/>
  <c r="AD591" i="1"/>
  <c r="AD676" i="1"/>
  <c r="AD766" i="1"/>
  <c r="AD855" i="1"/>
  <c r="AD938" i="1"/>
  <c r="AD1024" i="1"/>
  <c r="AD1106" i="1"/>
  <c r="AD1117" i="1"/>
  <c r="AD1146" i="1"/>
  <c r="AD1201" i="1"/>
  <c r="AD68" i="1"/>
  <c r="AD414" i="1"/>
  <c r="AD511" i="1"/>
  <c r="AD594" i="1"/>
  <c r="AD684" i="1"/>
  <c r="AD777" i="1"/>
  <c r="AD856" i="1"/>
  <c r="AD941" i="1"/>
  <c r="AD1025" i="1"/>
  <c r="AD1118" i="1"/>
  <c r="AD1150" i="1"/>
  <c r="AD1208" i="1"/>
  <c r="AD1225" i="1"/>
  <c r="AD1241" i="1"/>
  <c r="AD1258" i="1"/>
  <c r="AD1276" i="1"/>
  <c r="AD1293" i="1"/>
  <c r="AD1309" i="1"/>
  <c r="AD1326" i="1"/>
  <c r="AD1343" i="1"/>
  <c r="AD1360" i="1"/>
  <c r="AD301" i="1"/>
  <c r="AD418" i="1"/>
  <c r="AD512" i="1"/>
  <c r="AD601" i="1"/>
  <c r="AD696" i="1"/>
  <c r="AD778" i="1"/>
  <c r="AD862" i="1"/>
  <c r="AD945" i="1"/>
  <c r="AD1037" i="1"/>
  <c r="AD1119" i="1"/>
  <c r="AD1151" i="1"/>
  <c r="AD336" i="1"/>
  <c r="AD419" i="1"/>
  <c r="AD519" i="1"/>
  <c r="AD615" i="1"/>
  <c r="AD699" i="1"/>
  <c r="AD784" i="1"/>
  <c r="AD864" i="1"/>
  <c r="AD953" i="1"/>
  <c r="AD1047" i="1"/>
  <c r="AD1120" i="1"/>
  <c r="AD1152" i="1"/>
  <c r="AD429" i="1"/>
  <c r="AD533" i="1"/>
  <c r="AD616" i="1"/>
  <c r="AD701" i="1"/>
  <c r="AD785" i="1"/>
  <c r="AD871" i="1"/>
  <c r="AD965" i="1"/>
  <c r="AD1048" i="1"/>
  <c r="AD1121" i="1"/>
  <c r="AD1153" i="1"/>
  <c r="AD1159" i="1"/>
  <c r="AD442" i="1"/>
  <c r="AD534" i="1"/>
  <c r="AD618" i="1"/>
  <c r="AD702" i="1"/>
  <c r="AD790" i="1"/>
  <c r="AD885" i="1"/>
  <c r="AD968" i="1"/>
  <c r="AD1054" i="1"/>
  <c r="AD344" i="1"/>
  <c r="AD443" i="1"/>
  <c r="AD536" i="1"/>
  <c r="AD619" i="1"/>
  <c r="AD711" i="1"/>
  <c r="AD804" i="1"/>
  <c r="AD886" i="1"/>
  <c r="AD970" i="1"/>
  <c r="AD1055" i="1"/>
  <c r="AD346" i="1"/>
  <c r="AD448" i="1"/>
  <c r="AD540" i="1"/>
  <c r="AD631" i="1"/>
  <c r="AD722" i="1"/>
  <c r="AD805" i="1"/>
  <c r="AD888" i="1"/>
  <c r="AD971" i="1"/>
  <c r="AD1060" i="1"/>
  <c r="AD1129" i="1"/>
  <c r="AD1178" i="1"/>
  <c r="AD353" i="1"/>
  <c r="AD452" i="1"/>
  <c r="AD549" i="1"/>
  <c r="AD642" i="1"/>
  <c r="AD723" i="1"/>
  <c r="AD807" i="1"/>
  <c r="AD889" i="1"/>
  <c r="AD980" i="1"/>
  <c r="AD1074" i="1"/>
  <c r="AD1133" i="1"/>
  <c r="AD1179" i="1"/>
  <c r="AD354" i="1"/>
  <c r="AD460" i="1"/>
  <c r="AD643" i="1"/>
  <c r="AD728" i="1"/>
  <c r="AD811" i="1"/>
  <c r="AD991" i="1"/>
  <c r="AD1075" i="1"/>
  <c r="AD359" i="1"/>
  <c r="AD476" i="1"/>
  <c r="AD563" i="1"/>
  <c r="AD648" i="1"/>
  <c r="AD730" i="1"/>
  <c r="AD820" i="1"/>
  <c r="AD911" i="1"/>
  <c r="AD992" i="1"/>
  <c r="AD1077" i="1"/>
  <c r="AD1135" i="1"/>
  <c r="AD1181" i="1"/>
  <c r="AD1195" i="1"/>
  <c r="AD380" i="1"/>
  <c r="AD480" i="1"/>
  <c r="AD574" i="1"/>
  <c r="AD668" i="1"/>
  <c r="AD753" i="1"/>
  <c r="AD837" i="1"/>
  <c r="AD918" i="1"/>
  <c r="AD1007" i="1"/>
  <c r="AD1100" i="1"/>
  <c r="AD669" i="1"/>
  <c r="AD1021" i="1"/>
  <c r="AD1158" i="1"/>
  <c r="AD1197" i="1"/>
  <c r="AD1221" i="1"/>
  <c r="AD1239" i="1"/>
  <c r="AD1256" i="1"/>
  <c r="AD1274" i="1"/>
  <c r="AD1294" i="1"/>
  <c r="AD1311" i="1"/>
  <c r="AD1329" i="1"/>
  <c r="AD1347" i="1"/>
  <c r="AD1378" i="1"/>
  <c r="AD1394" i="1"/>
  <c r="AD1399" i="1"/>
  <c r="AD1415" i="1"/>
  <c r="AD1431" i="1"/>
  <c r="AD1447" i="1"/>
  <c r="AD671" i="1"/>
  <c r="AD1022" i="1"/>
  <c r="AD1115" i="1"/>
  <c r="AD1198" i="1"/>
  <c r="AD1222" i="1"/>
  <c r="AD1257" i="1"/>
  <c r="AD1277" i="1"/>
  <c r="AD1295" i="1"/>
  <c r="AD1312" i="1"/>
  <c r="AD1330" i="1"/>
  <c r="AD1348" i="1"/>
  <c r="AD1363" i="1"/>
  <c r="AD1379" i="1"/>
  <c r="AD1400" i="1"/>
  <c r="AD1416" i="1"/>
  <c r="AD1432" i="1"/>
  <c r="AD1448" i="1"/>
  <c r="AD377" i="1"/>
  <c r="AD738" i="1"/>
  <c r="AD1081" i="1"/>
  <c r="AD1199" i="1"/>
  <c r="AD1223" i="1"/>
  <c r="AD1240" i="1"/>
  <c r="AD1260" i="1"/>
  <c r="AD1278" i="1"/>
  <c r="AD1296" i="1"/>
  <c r="AD1313" i="1"/>
  <c r="AD1331" i="1"/>
  <c r="AD1349" i="1"/>
  <c r="AD1364" i="1"/>
  <c r="AD1380" i="1"/>
  <c r="AD1401" i="1"/>
  <c r="AD1417" i="1"/>
  <c r="AD1433" i="1"/>
  <c r="AD396" i="1"/>
  <c r="AD756" i="1"/>
  <c r="AD1105" i="1"/>
  <c r="AD1127" i="1"/>
  <c r="AD1166" i="1"/>
  <c r="AD1177" i="1"/>
  <c r="AD1209" i="1"/>
  <c r="AD1227" i="1"/>
  <c r="AD1245" i="1"/>
  <c r="AD1263" i="1"/>
  <c r="AD1281" i="1"/>
  <c r="AD1299" i="1"/>
  <c r="AD1316" i="1"/>
  <c r="AD1334" i="1"/>
  <c r="AD1352" i="1"/>
  <c r="AD1367" i="1"/>
  <c r="AD1383" i="1"/>
  <c r="AD1404" i="1"/>
  <c r="AD1420" i="1"/>
  <c r="AD1436" i="1"/>
  <c r="AD1210" i="1"/>
  <c r="AD1229" i="1"/>
  <c r="AD1264" i="1"/>
  <c r="AD1282" i="1"/>
  <c r="AD1300" i="1"/>
  <c r="AD1335" i="1"/>
  <c r="AD1353" i="1"/>
  <c r="AD1361" i="1"/>
  <c r="AD1384" i="1"/>
  <c r="AD1421" i="1"/>
  <c r="AD1388" i="1"/>
  <c r="AD1425" i="1"/>
  <c r="AD477" i="1"/>
  <c r="AD832" i="1"/>
  <c r="AD1134" i="1"/>
  <c r="AD1180" i="1"/>
  <c r="AD1246" i="1"/>
  <c r="AD1317" i="1"/>
  <c r="AD1368" i="1"/>
  <c r="AD1405" i="1"/>
  <c r="AD1437" i="1"/>
  <c r="AD479" i="1"/>
  <c r="AD835" i="1"/>
  <c r="AD1136" i="1"/>
  <c r="AD1182" i="1"/>
  <c r="AD1211" i="1"/>
  <c r="AD1230" i="1"/>
  <c r="AD1247" i="1"/>
  <c r="AD1265" i="1"/>
  <c r="AD1283" i="1"/>
  <c r="AD1318" i="1"/>
  <c r="AD1336" i="1"/>
  <c r="AD1355" i="1"/>
  <c r="AD1362" i="1"/>
  <c r="AD1369" i="1"/>
  <c r="AD1385" i="1"/>
  <c r="AD1406" i="1"/>
  <c r="AD1422" i="1"/>
  <c r="AD1438" i="1"/>
  <c r="AD1267" i="1"/>
  <c r="AD1387" i="1"/>
  <c r="AD1424" i="1"/>
  <c r="AD1372" i="1"/>
  <c r="AD1409" i="1"/>
  <c r="AD493" i="1"/>
  <c r="AD838" i="1"/>
  <c r="AD1137" i="1"/>
  <c r="AD1187" i="1"/>
  <c r="AD1213" i="1"/>
  <c r="AD1231" i="1"/>
  <c r="AD1248" i="1"/>
  <c r="AD1266" i="1"/>
  <c r="AD1284" i="1"/>
  <c r="AD1301" i="1"/>
  <c r="AD1319" i="1"/>
  <c r="AD1337" i="1"/>
  <c r="AD1356" i="1"/>
  <c r="AD1370" i="1"/>
  <c r="AD1386" i="1"/>
  <c r="AD1407" i="1"/>
  <c r="AD1423" i="1"/>
  <c r="AD1439" i="1"/>
  <c r="AD1214" i="1"/>
  <c r="AD1249" i="1"/>
  <c r="AD1285" i="1"/>
  <c r="AD1320" i="1"/>
  <c r="AD1339" i="1"/>
  <c r="AD1371" i="1"/>
  <c r="AD1408" i="1"/>
  <c r="AD1440" i="1"/>
  <c r="AD505" i="1"/>
  <c r="AD846" i="1"/>
  <c r="AD1138" i="1"/>
  <c r="AD1189" i="1"/>
  <c r="AD1232" i="1"/>
  <c r="AD1302" i="1"/>
  <c r="AD1357" i="1"/>
  <c r="AD1441" i="1"/>
  <c r="AD565" i="1"/>
  <c r="AD912" i="1"/>
  <c r="AD1139" i="1"/>
  <c r="AD1215" i="1"/>
  <c r="AD1233" i="1"/>
  <c r="AD1250" i="1"/>
  <c r="AD1268" i="1"/>
  <c r="AD1286" i="1"/>
  <c r="AD1303" i="1"/>
  <c r="AD1321" i="1"/>
  <c r="AD1340" i="1"/>
  <c r="AD1358" i="1"/>
  <c r="AD586" i="1"/>
  <c r="AD937" i="1"/>
  <c r="AD1218" i="1"/>
  <c r="AD1236" i="1"/>
  <c r="AD1253" i="1"/>
  <c r="AD1271" i="1"/>
  <c r="AD1289" i="1"/>
  <c r="AD1307" i="1"/>
  <c r="AD1325" i="1"/>
  <c r="AD1344" i="1"/>
  <c r="AD1375" i="1"/>
  <c r="AD1391" i="1"/>
  <c r="AD1396" i="1"/>
  <c r="AD1429" i="1"/>
  <c r="AD1395" i="1"/>
  <c r="AD1328" i="1"/>
  <c r="AD1280" i="1"/>
  <c r="AD1235" i="1"/>
  <c r="AD1196" i="1"/>
  <c r="AD1122" i="1"/>
  <c r="AD585" i="1"/>
  <c r="AD1427" i="1"/>
  <c r="AD1393" i="1"/>
  <c r="AD1324" i="1"/>
  <c r="AD1273" i="1"/>
  <c r="AD1226" i="1"/>
  <c r="AD387" i="1"/>
  <c r="AD1390" i="1"/>
  <c r="AD1315" i="1"/>
  <c r="AD1270" i="1"/>
  <c r="AD1220" i="1"/>
  <c r="AD1419" i="1"/>
  <c r="AD1418" i="1"/>
  <c r="AD1389" i="1"/>
  <c r="AD1314" i="1"/>
  <c r="AD1269" i="1"/>
  <c r="AD1219" i="1"/>
  <c r="AD1382" i="1"/>
  <c r="AD1310" i="1"/>
  <c r="AD1262" i="1"/>
  <c r="AD1217" i="1"/>
  <c r="AD1176" i="1"/>
  <c r="AD1103" i="1"/>
  <c r="AD1414" i="1"/>
  <c r="AD1413" i="1"/>
  <c r="AD1381" i="1"/>
  <c r="AD1359" i="1"/>
  <c r="AD1308" i="1"/>
  <c r="AD1261" i="1"/>
  <c r="AD1216" i="1"/>
  <c r="AD1089" i="1"/>
  <c r="O1160" i="1" l="1"/>
  <c r="P1160" i="1" s="1"/>
  <c r="O1161" i="1"/>
  <c r="P1161" i="1" s="1"/>
  <c r="O1162" i="1"/>
  <c r="P1162" i="1" s="1"/>
  <c r="O1163" i="1"/>
  <c r="P1163" i="1" s="1"/>
  <c r="O1164" i="1"/>
  <c r="P1164" i="1" s="1"/>
  <c r="O1165" i="1"/>
  <c r="P1165" i="1" s="1"/>
  <c r="O1166" i="1"/>
  <c r="P1166" i="1" s="1"/>
  <c r="O1159" i="1"/>
  <c r="P1159" i="1" s="1"/>
  <c r="U1162" i="1" l="1"/>
  <c r="V1162" i="1" s="1"/>
  <c r="U1161" i="1"/>
  <c r="V1161" i="1" s="1"/>
  <c r="U1166" i="1"/>
  <c r="V1166" i="1" s="1"/>
  <c r="U1159" i="1"/>
  <c r="V1159" i="1" s="1"/>
  <c r="U1165" i="1"/>
  <c r="V1165" i="1" s="1"/>
  <c r="U1164" i="1"/>
  <c r="V1164" i="1" s="1"/>
  <c r="U1163" i="1"/>
  <c r="V1163" i="1" s="1"/>
  <c r="U1160" i="1"/>
  <c r="V1160" i="1" s="1"/>
  <c r="R1165" i="1"/>
  <c r="R1166" i="1"/>
  <c r="R1160" i="1"/>
  <c r="R1162" i="1"/>
  <c r="R1161" i="1"/>
  <c r="R1163" i="1"/>
  <c r="R1164" i="1"/>
  <c r="R1159" i="1"/>
  <c r="X1161" i="1" l="1"/>
  <c r="Y1161" i="1" s="1"/>
  <c r="X1166" i="1"/>
  <c r="Y1166" i="1" s="1"/>
  <c r="X1162" i="1"/>
  <c r="Y1162" i="1" s="1"/>
  <c r="X1165" i="1"/>
  <c r="Y1165" i="1" s="1"/>
  <c r="X1160" i="1"/>
  <c r="Y1160" i="1" s="1"/>
  <c r="X1164" i="1"/>
  <c r="Y1164" i="1" s="1"/>
  <c r="X1163" i="1"/>
  <c r="Y1163" i="1" s="1"/>
  <c r="X1159" i="1"/>
  <c r="Y1159" i="1" s="1"/>
  <c r="O1448" i="1" l="1"/>
  <c r="O1447" i="1"/>
  <c r="O1446" i="1"/>
  <c r="O1445" i="1"/>
  <c r="O1444" i="1"/>
  <c r="O1443" i="1"/>
  <c r="O1442" i="1"/>
  <c r="O1441" i="1"/>
  <c r="O1440" i="1"/>
  <c r="O1439" i="1"/>
  <c r="O1438" i="1"/>
  <c r="O1435" i="1"/>
  <c r="O1436" i="1"/>
  <c r="O1437" i="1"/>
  <c r="O1434" i="1"/>
  <c r="O1433" i="1"/>
  <c r="O1432" i="1"/>
  <c r="O1431" i="1"/>
  <c r="O1430" i="1"/>
  <c r="O1429" i="1"/>
  <c r="O1428" i="1"/>
  <c r="O1427" i="1"/>
  <c r="O1426" i="1"/>
  <c r="O1425" i="1"/>
  <c r="O1424" i="1"/>
  <c r="O1422" i="1"/>
  <c r="O1423" i="1"/>
  <c r="O1421" i="1"/>
  <c r="O1420" i="1"/>
  <c r="O1419" i="1"/>
  <c r="O1418" i="1"/>
  <c r="O1417" i="1"/>
  <c r="O1416" i="1"/>
  <c r="O1415" i="1"/>
  <c r="O1413" i="1"/>
  <c r="O1414" i="1"/>
  <c r="O1412" i="1"/>
  <c r="O1410" i="1"/>
  <c r="O1411" i="1"/>
  <c r="O1409" i="1"/>
  <c r="O1408" i="1"/>
  <c r="O1407" i="1"/>
  <c r="O1406" i="1"/>
  <c r="O1405" i="1"/>
  <c r="O1404" i="1"/>
  <c r="O1402" i="1"/>
  <c r="O1403" i="1"/>
  <c r="O1401" i="1"/>
  <c r="O1400" i="1"/>
  <c r="O1399" i="1"/>
  <c r="O1397" i="1"/>
  <c r="O1398" i="1"/>
  <c r="O1396" i="1"/>
  <c r="O1395" i="1"/>
  <c r="O1394" i="1"/>
  <c r="P1394" i="1" s="1"/>
  <c r="O1393" i="1"/>
  <c r="P1393" i="1" s="1"/>
  <c r="O1392" i="1"/>
  <c r="P1392" i="1" s="1"/>
  <c r="O1391" i="1"/>
  <c r="P1391" i="1" s="1"/>
  <c r="O1390" i="1"/>
  <c r="P1390" i="1" s="1"/>
  <c r="O1389" i="1"/>
  <c r="P1389" i="1" s="1"/>
  <c r="O1387" i="1"/>
  <c r="P1387" i="1" s="1"/>
  <c r="O1388" i="1"/>
  <c r="P1388" i="1" s="1"/>
  <c r="O1386" i="1"/>
  <c r="P1386" i="1" s="1"/>
  <c r="O1385" i="1"/>
  <c r="P1385" i="1" s="1"/>
  <c r="O1384" i="1"/>
  <c r="P1384" i="1" s="1"/>
  <c r="O1383" i="1"/>
  <c r="P1383" i="1" s="1"/>
  <c r="O1382" i="1"/>
  <c r="P1382" i="1" s="1"/>
  <c r="O1380" i="1"/>
  <c r="P1380" i="1" s="1"/>
  <c r="O1381" i="1"/>
  <c r="P1381" i="1" s="1"/>
  <c r="O1379" i="1"/>
  <c r="P1379" i="1" s="1"/>
  <c r="O1377" i="1"/>
  <c r="P1377" i="1" s="1"/>
  <c r="O1378" i="1"/>
  <c r="P1378" i="1" s="1"/>
  <c r="O1376" i="1"/>
  <c r="P1376" i="1" s="1"/>
  <c r="O1375" i="1"/>
  <c r="P1375" i="1" s="1"/>
  <c r="O1374" i="1"/>
  <c r="P1374" i="1" s="1"/>
  <c r="O1373" i="1"/>
  <c r="P1373" i="1" s="1"/>
  <c r="O1372" i="1"/>
  <c r="P1372" i="1" s="1"/>
  <c r="O1370" i="1"/>
  <c r="P1370" i="1" s="1"/>
  <c r="O1371" i="1"/>
  <c r="P1371" i="1" s="1"/>
  <c r="O1368" i="1"/>
  <c r="P1368" i="1" s="1"/>
  <c r="O1369" i="1"/>
  <c r="P1369" i="1" s="1"/>
  <c r="O1367" i="1"/>
  <c r="P1367" i="1" s="1"/>
  <c r="O1366" i="1"/>
  <c r="P1366" i="1" s="1"/>
  <c r="O1365" i="1"/>
  <c r="P1365" i="1" s="1"/>
  <c r="O1363" i="1"/>
  <c r="P1363" i="1" s="1"/>
  <c r="O1364" i="1"/>
  <c r="P1364" i="1" s="1"/>
  <c r="P1398" i="1" l="1"/>
  <c r="Q1398" i="1"/>
  <c r="P1405" i="1"/>
  <c r="Q1405" i="1"/>
  <c r="P1417" i="1"/>
  <c r="Q1417" i="1"/>
  <c r="P1429" i="1"/>
  <c r="Q1429" i="1"/>
  <c r="P1447" i="1"/>
  <c r="Q1447" i="1"/>
  <c r="P1436" i="1"/>
  <c r="Q1436" i="1"/>
  <c r="P1428" i="1"/>
  <c r="Q1428" i="1"/>
  <c r="P1423" i="1"/>
  <c r="Q1423" i="1"/>
  <c r="P1395" i="1"/>
  <c r="Q1395" i="1"/>
  <c r="P1401" i="1"/>
  <c r="Q1401" i="1"/>
  <c r="P1407" i="1"/>
  <c r="Q1407" i="1"/>
  <c r="P1419" i="1"/>
  <c r="Q1419" i="1"/>
  <c r="P1425" i="1"/>
  <c r="Q1425" i="1"/>
  <c r="P1431" i="1"/>
  <c r="Q1431" i="1"/>
  <c r="P1435" i="1"/>
  <c r="Q1435" i="1"/>
  <c r="P1443" i="1"/>
  <c r="Q1443" i="1"/>
  <c r="P1414" i="1"/>
  <c r="Q1414" i="1"/>
  <c r="P1416" i="1"/>
  <c r="Q1416" i="1"/>
  <c r="P1440" i="1"/>
  <c r="Q1440" i="1"/>
  <c r="P1396" i="1"/>
  <c r="Q1396" i="1"/>
  <c r="P1408" i="1"/>
  <c r="Q1408" i="1"/>
  <c r="P1413" i="1"/>
  <c r="Q1413" i="1"/>
  <c r="P1420" i="1"/>
  <c r="Q1420" i="1"/>
  <c r="P1426" i="1"/>
  <c r="Q1426" i="1"/>
  <c r="P1432" i="1"/>
  <c r="Q1432" i="1"/>
  <c r="P1438" i="1"/>
  <c r="Q1438" i="1"/>
  <c r="P1444" i="1"/>
  <c r="Q1444" i="1"/>
  <c r="P1403" i="1"/>
  <c r="Q1403" i="1"/>
  <c r="P1402" i="1"/>
  <c r="Q1402" i="1"/>
  <c r="P1409" i="1"/>
  <c r="Q1409" i="1"/>
  <c r="P1415" i="1"/>
  <c r="Q1415" i="1"/>
  <c r="P1421" i="1"/>
  <c r="Q1421" i="1"/>
  <c r="P1427" i="1"/>
  <c r="Q1427" i="1"/>
  <c r="P1433" i="1"/>
  <c r="Q1433" i="1"/>
  <c r="P1439" i="1"/>
  <c r="Q1439" i="1"/>
  <c r="P1445" i="1"/>
  <c r="Q1445" i="1"/>
  <c r="P1446" i="1"/>
  <c r="Q1446" i="1"/>
  <c r="P1404" i="1"/>
  <c r="Q1404" i="1"/>
  <c r="P1397" i="1"/>
  <c r="Q1397" i="1"/>
  <c r="P1434" i="1"/>
  <c r="Q1434" i="1"/>
  <c r="P1411" i="1"/>
  <c r="Q1411" i="1"/>
  <c r="P1399" i="1"/>
  <c r="Q1399" i="1"/>
  <c r="P1410" i="1"/>
  <c r="Q1410" i="1"/>
  <c r="P1422" i="1"/>
  <c r="Q1422" i="1"/>
  <c r="P1441" i="1"/>
  <c r="Q1441" i="1"/>
  <c r="P1400" i="1"/>
  <c r="Q1400" i="1"/>
  <c r="P1406" i="1"/>
  <c r="Q1406" i="1"/>
  <c r="P1412" i="1"/>
  <c r="Q1412" i="1"/>
  <c r="P1418" i="1"/>
  <c r="Q1418" i="1"/>
  <c r="P1424" i="1"/>
  <c r="Q1424" i="1"/>
  <c r="P1430" i="1"/>
  <c r="Q1430" i="1"/>
  <c r="P1437" i="1"/>
  <c r="Q1437" i="1"/>
  <c r="P1442" i="1"/>
  <c r="Q1442" i="1"/>
  <c r="P1448" i="1"/>
  <c r="Q1448" i="1"/>
  <c r="U1369" i="1"/>
  <c r="V1369" i="1" s="1"/>
  <c r="U1372" i="1"/>
  <c r="V1372" i="1" s="1"/>
  <c r="U1376" i="1"/>
  <c r="V1376" i="1" s="1"/>
  <c r="U1384" i="1"/>
  <c r="V1384" i="1" s="1"/>
  <c r="U1392" i="1"/>
  <c r="V1392" i="1" s="1"/>
  <c r="U1401" i="1"/>
  <c r="V1401" i="1" s="1"/>
  <c r="U1405" i="1"/>
  <c r="V1405" i="1" s="1"/>
  <c r="U1409" i="1"/>
  <c r="V1409" i="1" s="1"/>
  <c r="U1417" i="1"/>
  <c r="V1417" i="1" s="1"/>
  <c r="U1421" i="1"/>
  <c r="V1421" i="1" s="1"/>
  <c r="U1425" i="1"/>
  <c r="V1425" i="1" s="1"/>
  <c r="U1429" i="1"/>
  <c r="V1429" i="1" s="1"/>
  <c r="U1433" i="1"/>
  <c r="V1433" i="1" s="1"/>
  <c r="U1441" i="1"/>
  <c r="V1441" i="1" s="1"/>
  <c r="U1445" i="1"/>
  <c r="V1445" i="1" s="1"/>
  <c r="U1368" i="1"/>
  <c r="V1368" i="1" s="1"/>
  <c r="U1413" i="1"/>
  <c r="V1413" i="1" s="1"/>
  <c r="U1365" i="1"/>
  <c r="V1365" i="1" s="1"/>
  <c r="U1373" i="1"/>
  <c r="V1373" i="1" s="1"/>
  <c r="U1385" i="1"/>
  <c r="V1385" i="1" s="1"/>
  <c r="U1389" i="1"/>
  <c r="V1389" i="1" s="1"/>
  <c r="U1406" i="1"/>
  <c r="V1406" i="1" s="1"/>
  <c r="U1418" i="1"/>
  <c r="V1418" i="1" s="1"/>
  <c r="U1426" i="1"/>
  <c r="V1426" i="1" s="1"/>
  <c r="U1430" i="1"/>
  <c r="V1430" i="1" s="1"/>
  <c r="U1434" i="1"/>
  <c r="V1434" i="1" s="1"/>
  <c r="U1438" i="1"/>
  <c r="V1438" i="1" s="1"/>
  <c r="U1446" i="1"/>
  <c r="V1446" i="1" s="1"/>
  <c r="U1366" i="1"/>
  <c r="V1366" i="1" s="1"/>
  <c r="U1371" i="1"/>
  <c r="V1371" i="1" s="1"/>
  <c r="U1382" i="1"/>
  <c r="V1382" i="1" s="1"/>
  <c r="U1386" i="1"/>
  <c r="V1386" i="1" s="1"/>
  <c r="U1390" i="1"/>
  <c r="V1390" i="1" s="1"/>
  <c r="U1394" i="1"/>
  <c r="V1394" i="1" s="1"/>
  <c r="U1395" i="1"/>
  <c r="V1395" i="1" s="1"/>
  <c r="U1399" i="1"/>
  <c r="V1399" i="1" s="1"/>
  <c r="U1407" i="1"/>
  <c r="V1407" i="1" s="1"/>
  <c r="U1415" i="1"/>
  <c r="V1415" i="1" s="1"/>
  <c r="U1419" i="1"/>
  <c r="V1419" i="1" s="1"/>
  <c r="U1427" i="1"/>
  <c r="V1427" i="1" s="1"/>
  <c r="U1431" i="1"/>
  <c r="V1431" i="1" s="1"/>
  <c r="U1437" i="1"/>
  <c r="V1437" i="1" s="1"/>
  <c r="U1439" i="1"/>
  <c r="V1439" i="1" s="1"/>
  <c r="U1443" i="1"/>
  <c r="V1443" i="1" s="1"/>
  <c r="U1447" i="1"/>
  <c r="V1447" i="1" s="1"/>
  <c r="U1436" i="1"/>
  <c r="V1436" i="1" s="1"/>
  <c r="U1377" i="1"/>
  <c r="V1377" i="1" s="1"/>
  <c r="U1379" i="1"/>
  <c r="V1379" i="1" s="1"/>
  <c r="U1391" i="1"/>
  <c r="V1391" i="1" s="1"/>
  <c r="U1396" i="1"/>
  <c r="V1396" i="1" s="1"/>
  <c r="U1400" i="1"/>
  <c r="V1400" i="1" s="1"/>
  <c r="U1404" i="1"/>
  <c r="U1408" i="1"/>
  <c r="V1408" i="1" s="1"/>
  <c r="U1412" i="1"/>
  <c r="V1412" i="1" s="1"/>
  <c r="U1416" i="1"/>
  <c r="V1416" i="1" s="1"/>
  <c r="U1420" i="1"/>
  <c r="V1420" i="1" s="1"/>
  <c r="U1424" i="1"/>
  <c r="V1424" i="1" s="1"/>
  <c r="U1428" i="1"/>
  <c r="V1428" i="1" s="1"/>
  <c r="U1432" i="1"/>
  <c r="V1432" i="1" s="1"/>
  <c r="U1435" i="1"/>
  <c r="V1435" i="1" s="1"/>
  <c r="U1440" i="1"/>
  <c r="V1440" i="1" s="1"/>
  <c r="U1444" i="1"/>
  <c r="V1444" i="1" s="1"/>
  <c r="U1448" i="1"/>
  <c r="V1448" i="1" s="1"/>
  <c r="R1381" i="1"/>
  <c r="R1365" i="1"/>
  <c r="R1368" i="1"/>
  <c r="R1373" i="1"/>
  <c r="R1380" i="1"/>
  <c r="R1385" i="1"/>
  <c r="R1389" i="1"/>
  <c r="R1393" i="1"/>
  <c r="R1378" i="1"/>
  <c r="R1366" i="1"/>
  <c r="R1374" i="1"/>
  <c r="R1377" i="1"/>
  <c r="R1382" i="1"/>
  <c r="R1386" i="1"/>
  <c r="R1390" i="1"/>
  <c r="R1394" i="1"/>
  <c r="R1371" i="1"/>
  <c r="R1367" i="1"/>
  <c r="R1370" i="1"/>
  <c r="R1375" i="1"/>
  <c r="R1379" i="1"/>
  <c r="R1383" i="1"/>
  <c r="R1391" i="1"/>
  <c r="R1388" i="1"/>
  <c r="R1364" i="1"/>
  <c r="R1363" i="1"/>
  <c r="R1372" i="1"/>
  <c r="R1376" i="1"/>
  <c r="R1384" i="1"/>
  <c r="R1387" i="1"/>
  <c r="R1392" i="1"/>
  <c r="R1369" i="1"/>
  <c r="U1442" i="1"/>
  <c r="U1423" i="1"/>
  <c r="U1422" i="1"/>
  <c r="U1414" i="1"/>
  <c r="U1411" i="1"/>
  <c r="U1410" i="1"/>
  <c r="U1403" i="1"/>
  <c r="U1398" i="1"/>
  <c r="U1402" i="1"/>
  <c r="U1397" i="1"/>
  <c r="U1393" i="1"/>
  <c r="U1388" i="1"/>
  <c r="U1387" i="1"/>
  <c r="U1383" i="1"/>
  <c r="U1380" i="1"/>
  <c r="U1378" i="1"/>
  <c r="U1381" i="1"/>
  <c r="U1374" i="1"/>
  <c r="U1375" i="1"/>
  <c r="U1370" i="1"/>
  <c r="U1367" i="1"/>
  <c r="U1364" i="1"/>
  <c r="U1363" i="1"/>
  <c r="R1442" i="1" l="1"/>
  <c r="X1442" i="1" s="1"/>
  <c r="Y1442" i="1" s="1"/>
  <c r="R1406" i="1"/>
  <c r="X1406" i="1" s="1"/>
  <c r="Y1406" i="1" s="1"/>
  <c r="R1411" i="1"/>
  <c r="X1411" i="1" s="1"/>
  <c r="Y1411" i="1" s="1"/>
  <c r="R1439" i="1"/>
  <c r="X1439" i="1" s="1"/>
  <c r="Y1439" i="1" s="1"/>
  <c r="R1402" i="1"/>
  <c r="X1402" i="1" s="1"/>
  <c r="Y1402" i="1" s="1"/>
  <c r="R1420" i="1"/>
  <c r="X1420" i="1" s="1"/>
  <c r="Y1420" i="1" s="1"/>
  <c r="R1433" i="1"/>
  <c r="X1433" i="1" s="1"/>
  <c r="Y1433" i="1" s="1"/>
  <c r="R1443" i="1"/>
  <c r="X1443" i="1" s="1"/>
  <c r="Y1443" i="1" s="1"/>
  <c r="R1414" i="1"/>
  <c r="X1414" i="1" s="1"/>
  <c r="Y1414" i="1" s="1"/>
  <c r="R1407" i="1"/>
  <c r="X1407" i="1" s="1"/>
  <c r="Y1407" i="1" s="1"/>
  <c r="R1423" i="1"/>
  <c r="X1423" i="1" s="1"/>
  <c r="Y1423" i="1" s="1"/>
  <c r="R1432" i="1"/>
  <c r="X1432" i="1" s="1"/>
  <c r="Y1432" i="1" s="1"/>
  <c r="R1437" i="1"/>
  <c r="X1437" i="1" s="1"/>
  <c r="Y1437" i="1" s="1"/>
  <c r="R1400" i="1"/>
  <c r="X1400" i="1" s="1"/>
  <c r="Y1400" i="1" s="1"/>
  <c r="R1434" i="1"/>
  <c r="X1434" i="1" s="1"/>
  <c r="Y1434" i="1" s="1"/>
  <c r="R1403" i="1"/>
  <c r="X1403" i="1" s="1"/>
  <c r="Y1403" i="1" s="1"/>
  <c r="R1413" i="1"/>
  <c r="X1413" i="1" s="1"/>
  <c r="Y1413" i="1" s="1"/>
  <c r="R1401" i="1"/>
  <c r="X1401" i="1" s="1"/>
  <c r="Y1401" i="1" s="1"/>
  <c r="R1429" i="1"/>
  <c r="X1429" i="1" s="1"/>
  <c r="Y1429" i="1" s="1"/>
  <c r="R1424" i="1"/>
  <c r="X1424" i="1" s="1"/>
  <c r="Y1424" i="1" s="1"/>
  <c r="R1404" i="1"/>
  <c r="X1404" i="1" s="1"/>
  <c r="Y1404" i="1" s="1"/>
  <c r="R1421" i="1"/>
  <c r="X1421" i="1" s="1"/>
  <c r="Y1421" i="1" s="1"/>
  <c r="R1438" i="1"/>
  <c r="X1438" i="1" s="1"/>
  <c r="Y1438" i="1" s="1"/>
  <c r="R1396" i="1"/>
  <c r="X1396" i="1" s="1"/>
  <c r="Y1396" i="1" s="1"/>
  <c r="R1405" i="1"/>
  <c r="X1405" i="1" s="1"/>
  <c r="Y1405" i="1" s="1"/>
  <c r="R1418" i="1"/>
  <c r="X1418" i="1" s="1"/>
  <c r="Y1418" i="1" s="1"/>
  <c r="R1410" i="1"/>
  <c r="X1410" i="1" s="1"/>
  <c r="Y1410" i="1" s="1"/>
  <c r="R1446" i="1"/>
  <c r="X1446" i="1" s="1"/>
  <c r="Y1446" i="1" s="1"/>
  <c r="R1415" i="1"/>
  <c r="X1415" i="1" s="1"/>
  <c r="Y1415" i="1" s="1"/>
  <c r="R1440" i="1"/>
  <c r="X1440" i="1" s="1"/>
  <c r="Y1440" i="1" s="1"/>
  <c r="R1425" i="1"/>
  <c r="X1425" i="1" s="1"/>
  <c r="Y1425" i="1" s="1"/>
  <c r="R1428" i="1"/>
  <c r="X1428" i="1" s="1"/>
  <c r="Y1428" i="1" s="1"/>
  <c r="R1398" i="1"/>
  <c r="X1398" i="1" s="1"/>
  <c r="Y1398" i="1" s="1"/>
  <c r="R1447" i="1"/>
  <c r="X1447" i="1" s="1"/>
  <c r="Y1447" i="1" s="1"/>
  <c r="R1441" i="1"/>
  <c r="X1441" i="1" s="1"/>
  <c r="Y1441" i="1" s="1"/>
  <c r="R1444" i="1"/>
  <c r="X1444" i="1" s="1"/>
  <c r="Y1444" i="1" s="1"/>
  <c r="R1445" i="1"/>
  <c r="X1445" i="1" s="1"/>
  <c r="Y1445" i="1" s="1"/>
  <c r="R1419" i="1"/>
  <c r="X1419" i="1" s="1"/>
  <c r="Y1419" i="1" s="1"/>
  <c r="R1436" i="1"/>
  <c r="X1436" i="1" s="1"/>
  <c r="Y1436" i="1" s="1"/>
  <c r="R1430" i="1"/>
  <c r="X1430" i="1" s="1"/>
  <c r="Y1430" i="1" s="1"/>
  <c r="R1397" i="1"/>
  <c r="X1397" i="1" s="1"/>
  <c r="Y1397" i="1" s="1"/>
  <c r="R1427" i="1"/>
  <c r="X1427" i="1" s="1"/>
  <c r="Y1427" i="1" s="1"/>
  <c r="R1416" i="1"/>
  <c r="X1416" i="1" s="1"/>
  <c r="Y1416" i="1" s="1"/>
  <c r="R1426" i="1"/>
  <c r="X1426" i="1" s="1"/>
  <c r="Y1426" i="1" s="1"/>
  <c r="R1412" i="1"/>
  <c r="X1412" i="1" s="1"/>
  <c r="Y1412" i="1" s="1"/>
  <c r="R1448" i="1"/>
  <c r="X1448" i="1" s="1"/>
  <c r="Y1448" i="1" s="1"/>
  <c r="R1408" i="1"/>
  <c r="X1408" i="1" s="1"/>
  <c r="Y1408" i="1" s="1"/>
  <c r="R1435" i="1"/>
  <c r="X1435" i="1" s="1"/>
  <c r="Y1435" i="1" s="1"/>
  <c r="R1417" i="1"/>
  <c r="X1417" i="1" s="1"/>
  <c r="Y1417" i="1" s="1"/>
  <c r="R1409" i="1"/>
  <c r="X1409" i="1" s="1"/>
  <c r="Y1409" i="1" s="1"/>
  <c r="R1399" i="1"/>
  <c r="X1399" i="1" s="1"/>
  <c r="Y1399" i="1" s="1"/>
  <c r="R1422" i="1"/>
  <c r="X1422" i="1" s="1"/>
  <c r="Y1422" i="1" s="1"/>
  <c r="R1431" i="1"/>
  <c r="X1431" i="1" s="1"/>
  <c r="Y1431" i="1" s="1"/>
  <c r="R1395" i="1"/>
  <c r="X1395" i="1" s="1"/>
  <c r="Y1395" i="1" s="1"/>
  <c r="X1372" i="1"/>
  <c r="Y1372" i="1" s="1"/>
  <c r="X1385" i="1"/>
  <c r="Y1385" i="1" s="1"/>
  <c r="X1392" i="1"/>
  <c r="Y1392" i="1" s="1"/>
  <c r="X1376" i="1"/>
  <c r="Y1376" i="1" s="1"/>
  <c r="X1384" i="1"/>
  <c r="Y1384" i="1" s="1"/>
  <c r="X1365" i="1"/>
  <c r="Y1365" i="1" s="1"/>
  <c r="X1369" i="1"/>
  <c r="Y1369" i="1" s="1"/>
  <c r="X1373" i="1"/>
  <c r="Y1373" i="1" s="1"/>
  <c r="X1379" i="1"/>
  <c r="Y1379" i="1" s="1"/>
  <c r="X1390" i="1"/>
  <c r="Y1390" i="1" s="1"/>
  <c r="X1382" i="1"/>
  <c r="Y1382" i="1" s="1"/>
  <c r="V1404" i="1"/>
  <c r="X1368" i="1"/>
  <c r="Y1368" i="1" s="1"/>
  <c r="X1371" i="1"/>
  <c r="Y1371" i="1" s="1"/>
  <c r="X1394" i="1"/>
  <c r="Y1394" i="1" s="1"/>
  <c r="X1389" i="1"/>
  <c r="Y1389" i="1" s="1"/>
  <c r="X1386" i="1"/>
  <c r="Y1386" i="1" s="1"/>
  <c r="X1377" i="1"/>
  <c r="Y1377" i="1" s="1"/>
  <c r="X1370" i="1"/>
  <c r="Y1370" i="1" s="1"/>
  <c r="X1381" i="1"/>
  <c r="Y1381" i="1" s="1"/>
  <c r="X1375" i="1"/>
  <c r="Y1375" i="1" s="1"/>
  <c r="X1367" i="1"/>
  <c r="Y1367" i="1" s="1"/>
  <c r="V1374" i="1"/>
  <c r="X1374" i="1"/>
  <c r="Y1374" i="1" s="1"/>
  <c r="V1383" i="1"/>
  <c r="X1383" i="1"/>
  <c r="Y1383" i="1" s="1"/>
  <c r="V1393" i="1"/>
  <c r="X1393" i="1"/>
  <c r="Y1393" i="1" s="1"/>
  <c r="V1442" i="1"/>
  <c r="V1411" i="1"/>
  <c r="V1380" i="1"/>
  <c r="X1380" i="1"/>
  <c r="Y1380" i="1" s="1"/>
  <c r="V1402" i="1"/>
  <c r="X1363" i="1"/>
  <c r="Y1363" i="1" s="1"/>
  <c r="X1387" i="1"/>
  <c r="Y1387" i="1" s="1"/>
  <c r="X1364" i="1"/>
  <c r="Y1364" i="1" s="1"/>
  <c r="V1388" i="1"/>
  <c r="X1388" i="1"/>
  <c r="Y1388" i="1" s="1"/>
  <c r="V1398" i="1"/>
  <c r="V1378" i="1"/>
  <c r="X1378" i="1"/>
  <c r="Y1378" i="1" s="1"/>
  <c r="V1423" i="1"/>
  <c r="V1403" i="1"/>
  <c r="V1414" i="1"/>
  <c r="X1391" i="1"/>
  <c r="Y1391" i="1" s="1"/>
  <c r="X1366" i="1"/>
  <c r="Y1366" i="1" s="1"/>
  <c r="V1422" i="1"/>
  <c r="V1410" i="1"/>
  <c r="V1397" i="1"/>
  <c r="V1387" i="1"/>
  <c r="V1381" i="1"/>
  <c r="V1375" i="1"/>
  <c r="V1370" i="1"/>
  <c r="V1367" i="1"/>
  <c r="V1363" i="1"/>
  <c r="V1364" i="1"/>
  <c r="O1361" i="1" l="1"/>
  <c r="O1362" i="1"/>
  <c r="P1362" i="1" l="1"/>
  <c r="Q1362" i="1"/>
  <c r="P1361" i="1"/>
  <c r="Q1361" i="1"/>
  <c r="U1362" i="1"/>
  <c r="V1362" i="1" s="1"/>
  <c r="U1361" i="1"/>
  <c r="V1361" i="1" s="1"/>
  <c r="R1361" i="1" l="1"/>
  <c r="X1361" i="1" s="1"/>
  <c r="Y1361" i="1" s="1"/>
  <c r="R1362" i="1"/>
  <c r="X1362" i="1" s="1"/>
  <c r="Y1362" i="1" s="1"/>
  <c r="O1360" i="1" l="1"/>
  <c r="O1345" i="1"/>
  <c r="O1346" i="1"/>
  <c r="O1347" i="1"/>
  <c r="O1348" i="1"/>
  <c r="O1349" i="1"/>
  <c r="O1350" i="1"/>
  <c r="O1351" i="1"/>
  <c r="O1352" i="1"/>
  <c r="O1353" i="1"/>
  <c r="O1354" i="1"/>
  <c r="O1355" i="1"/>
  <c r="O1356" i="1"/>
  <c r="O1357" i="1"/>
  <c r="O1358" i="1"/>
  <c r="O1359" i="1"/>
  <c r="O1340" i="1"/>
  <c r="O1341" i="1"/>
  <c r="O1342" i="1"/>
  <c r="O1343" i="1"/>
  <c r="O1344" i="1"/>
  <c r="O1337" i="1"/>
  <c r="O1338" i="1"/>
  <c r="O1339" i="1"/>
  <c r="O1334" i="1"/>
  <c r="O1335" i="1"/>
  <c r="O1336" i="1"/>
  <c r="O1332" i="1"/>
  <c r="O1333" i="1"/>
  <c r="O1331" i="1"/>
  <c r="O1316" i="1"/>
  <c r="O1317" i="1"/>
  <c r="O1318" i="1"/>
  <c r="O1319" i="1"/>
  <c r="O1320" i="1"/>
  <c r="O1321" i="1"/>
  <c r="O1322" i="1"/>
  <c r="O1323" i="1"/>
  <c r="O1324" i="1"/>
  <c r="O1325" i="1"/>
  <c r="O1326" i="1"/>
  <c r="O1327" i="1"/>
  <c r="O1328" i="1"/>
  <c r="O1329" i="1"/>
  <c r="O1330" i="1"/>
  <c r="O1311" i="1"/>
  <c r="O1312" i="1"/>
  <c r="O1313" i="1"/>
  <c r="O1314" i="1"/>
  <c r="O1315" i="1"/>
  <c r="O1309" i="1"/>
  <c r="O1310" i="1"/>
  <c r="O1308" i="1"/>
  <c r="O1306" i="1"/>
  <c r="O1307" i="1"/>
  <c r="O1301" i="1"/>
  <c r="O1302" i="1"/>
  <c r="O1303" i="1"/>
  <c r="O1304" i="1"/>
  <c r="O1305" i="1"/>
  <c r="O1300" i="1"/>
  <c r="O1295" i="1"/>
  <c r="O1296" i="1"/>
  <c r="O1297" i="1"/>
  <c r="O1298" i="1"/>
  <c r="O1299" i="1"/>
  <c r="O1276" i="1"/>
  <c r="O1277" i="1"/>
  <c r="O1278" i="1"/>
  <c r="O1279" i="1"/>
  <c r="O1280" i="1"/>
  <c r="O1281" i="1"/>
  <c r="O1282" i="1"/>
  <c r="O1283" i="1"/>
  <c r="O1284" i="1"/>
  <c r="O1285" i="1"/>
  <c r="O1286" i="1"/>
  <c r="O1287" i="1"/>
  <c r="O1288" i="1"/>
  <c r="O1289" i="1"/>
  <c r="O1290" i="1"/>
  <c r="O1291" i="1"/>
  <c r="O1292" i="1"/>
  <c r="O1293" i="1"/>
  <c r="O1294" i="1"/>
  <c r="O1275" i="1"/>
  <c r="O1268" i="1"/>
  <c r="O1269" i="1"/>
  <c r="O1270" i="1"/>
  <c r="O1271" i="1"/>
  <c r="O1272" i="1"/>
  <c r="O1273" i="1"/>
  <c r="O1274" i="1"/>
  <c r="O1265" i="1"/>
  <c r="O1266" i="1"/>
  <c r="O1267" i="1"/>
  <c r="O1264" i="1"/>
  <c r="O1262" i="1"/>
  <c r="O1263" i="1"/>
  <c r="O1252" i="1"/>
  <c r="O1253" i="1"/>
  <c r="O1254" i="1"/>
  <c r="O1255" i="1"/>
  <c r="O1256" i="1"/>
  <c r="O1257" i="1"/>
  <c r="O1258" i="1"/>
  <c r="O1259" i="1"/>
  <c r="O1260" i="1"/>
  <c r="O1261" i="1"/>
  <c r="O1251" i="1"/>
  <c r="O1242" i="1"/>
  <c r="O1243" i="1"/>
  <c r="O1244" i="1"/>
  <c r="O1245" i="1"/>
  <c r="O1246" i="1"/>
  <c r="O1247" i="1"/>
  <c r="O1248" i="1"/>
  <c r="O1249" i="1"/>
  <c r="O1250" i="1"/>
  <c r="O1241" i="1"/>
  <c r="O1240"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07" i="1"/>
  <c r="O1208" i="1"/>
  <c r="O1206" i="1"/>
  <c r="O1204" i="1"/>
  <c r="P1204" i="1" s="1"/>
  <c r="O1205" i="1"/>
  <c r="P1205" i="1" s="1"/>
  <c r="O1203" i="1"/>
  <c r="P1203" i="1" s="1"/>
  <c r="O1201" i="1"/>
  <c r="P1201" i="1" s="1"/>
  <c r="O1202" i="1"/>
  <c r="P1202" i="1" s="1"/>
  <c r="O1198" i="1"/>
  <c r="P1198" i="1" s="1"/>
  <c r="O1199" i="1"/>
  <c r="P1199" i="1" s="1"/>
  <c r="O1200" i="1"/>
  <c r="P1200" i="1" s="1"/>
  <c r="O1197" i="1"/>
  <c r="O1195" i="1"/>
  <c r="O1196" i="1"/>
  <c r="O1194" i="1"/>
  <c r="O1191" i="1"/>
  <c r="O1192" i="1"/>
  <c r="O1193" i="1"/>
  <c r="O1190" i="1"/>
  <c r="P1190" i="1" s="1"/>
  <c r="O1186" i="1"/>
  <c r="P1186" i="1" s="1"/>
  <c r="O1187" i="1"/>
  <c r="P1187" i="1" s="1"/>
  <c r="O1188" i="1"/>
  <c r="P1188" i="1" s="1"/>
  <c r="O1189" i="1"/>
  <c r="P1189" i="1" s="1"/>
  <c r="O1185" i="1"/>
  <c r="P1185" i="1" s="1"/>
  <c r="O1184" i="1"/>
  <c r="P1184" i="1" s="1"/>
  <c r="O1183" i="1"/>
  <c r="P1183" i="1" s="1"/>
  <c r="O1182" i="1"/>
  <c r="P1182" i="1" s="1"/>
  <c r="O1181" i="1"/>
  <c r="P1181" i="1" s="1"/>
  <c r="O1179" i="1"/>
  <c r="P1179" i="1" s="1"/>
  <c r="O1180" i="1"/>
  <c r="P1180" i="1" s="1"/>
  <c r="O1174" i="1"/>
  <c r="P1174" i="1" s="1"/>
  <c r="O1175" i="1"/>
  <c r="P1175" i="1" s="1"/>
  <c r="O1176" i="1"/>
  <c r="P1176" i="1" s="1"/>
  <c r="O1177" i="1"/>
  <c r="P1177" i="1" s="1"/>
  <c r="O1178" i="1"/>
  <c r="P1178" i="1" s="1"/>
  <c r="O1173" i="1"/>
  <c r="P1173" i="1" s="1"/>
  <c r="O1172" i="1"/>
  <c r="P1172" i="1" s="1"/>
  <c r="O1171" i="1"/>
  <c r="P1171" i="1" s="1"/>
  <c r="O1170" i="1"/>
  <c r="P1170" i="1" s="1"/>
  <c r="O1168" i="1"/>
  <c r="P1168" i="1" s="1"/>
  <c r="O1169" i="1"/>
  <c r="P1169" i="1" s="1"/>
  <c r="O1167" i="1"/>
  <c r="P1167" i="1" s="1"/>
  <c r="O1158" i="1"/>
  <c r="O1157" i="1"/>
  <c r="O1156" i="1"/>
  <c r="O1155" i="1"/>
  <c r="O1153" i="1"/>
  <c r="Q1153" i="1" s="1"/>
  <c r="O1154" i="1"/>
  <c r="Q1154" i="1" s="1"/>
  <c r="O1149" i="1"/>
  <c r="Q1149" i="1" s="1"/>
  <c r="O1150" i="1"/>
  <c r="Q1150" i="1" s="1"/>
  <c r="O1151" i="1"/>
  <c r="Q1151" i="1" s="1"/>
  <c r="O1152" i="1"/>
  <c r="Q1152" i="1" s="1"/>
  <c r="O1145" i="1"/>
  <c r="Q1145" i="1" s="1"/>
  <c r="O1146" i="1"/>
  <c r="Q1146" i="1" s="1"/>
  <c r="O1147" i="1"/>
  <c r="Q1147" i="1" s="1"/>
  <c r="O1148" i="1"/>
  <c r="Q1148" i="1" s="1"/>
  <c r="O1142" i="1"/>
  <c r="Q1142" i="1" s="1"/>
  <c r="O1143" i="1"/>
  <c r="Q1143" i="1" s="1"/>
  <c r="O1144" i="1"/>
  <c r="Q1144" i="1" s="1"/>
  <c r="O1138" i="1"/>
  <c r="Q1138" i="1" s="1"/>
  <c r="O1139" i="1"/>
  <c r="Q1139" i="1" s="1"/>
  <c r="O1140" i="1"/>
  <c r="Q1140" i="1" s="1"/>
  <c r="O1141" i="1"/>
  <c r="Q1141" i="1" s="1"/>
  <c r="O1134" i="1"/>
  <c r="Q1134" i="1" s="1"/>
  <c r="O1135" i="1"/>
  <c r="Q1135" i="1" s="1"/>
  <c r="O1136" i="1"/>
  <c r="Q1136" i="1" s="1"/>
  <c r="O1137" i="1"/>
  <c r="Q1137" i="1" s="1"/>
  <c r="O1132" i="1"/>
  <c r="Q1132" i="1" s="1"/>
  <c r="O1133" i="1"/>
  <c r="Q1133" i="1" s="1"/>
  <c r="O1130" i="1"/>
  <c r="Q1130" i="1" s="1"/>
  <c r="O1131" i="1"/>
  <c r="Q1131" i="1" s="1"/>
  <c r="O1127" i="1"/>
  <c r="Q1127" i="1" s="1"/>
  <c r="O1128" i="1"/>
  <c r="Q1128" i="1" s="1"/>
  <c r="O1129" i="1"/>
  <c r="Q1129" i="1" s="1"/>
  <c r="O1125" i="1"/>
  <c r="Q1125" i="1" s="1"/>
  <c r="O1126" i="1"/>
  <c r="Q1126" i="1" s="1"/>
  <c r="O1122" i="1"/>
  <c r="Q1122" i="1" s="1"/>
  <c r="O1123" i="1"/>
  <c r="Q1123" i="1" s="1"/>
  <c r="O1124" i="1"/>
  <c r="Q1124" i="1" s="1"/>
  <c r="O1117" i="1"/>
  <c r="Q1117" i="1" s="1"/>
  <c r="O1118" i="1"/>
  <c r="Q1118" i="1" s="1"/>
  <c r="O1119" i="1"/>
  <c r="Q1119" i="1" s="1"/>
  <c r="O1120" i="1"/>
  <c r="Q1120" i="1" s="1"/>
  <c r="O1121" i="1"/>
  <c r="Q1121" i="1" s="1"/>
  <c r="O1116" i="1"/>
  <c r="O1115" i="1"/>
  <c r="O1114" i="1"/>
  <c r="P1337" i="1" l="1"/>
  <c r="Q1337" i="1"/>
  <c r="P1233" i="1"/>
  <c r="Q1233" i="1"/>
  <c r="P1232" i="1"/>
  <c r="Q1232" i="1"/>
  <c r="P1219" i="1"/>
  <c r="Q1219" i="1"/>
  <c r="P1230" i="1"/>
  <c r="Q1230" i="1"/>
  <c r="P1218" i="1"/>
  <c r="Q1218" i="1"/>
  <c r="P1249" i="1"/>
  <c r="Q1249" i="1"/>
  <c r="P1257" i="1"/>
  <c r="Q1257" i="1"/>
  <c r="P1287" i="1"/>
  <c r="Q1287" i="1"/>
  <c r="P1307" i="1"/>
  <c r="Q1307" i="1"/>
  <c r="P1327" i="1"/>
  <c r="Q1327" i="1"/>
  <c r="P1343" i="1"/>
  <c r="Q1343" i="1"/>
  <c r="P1354" i="1"/>
  <c r="Q1354" i="1"/>
  <c r="P1229" i="1"/>
  <c r="Q1229" i="1"/>
  <c r="P1217" i="1"/>
  <c r="Q1217" i="1"/>
  <c r="P1241" i="1"/>
  <c r="Q1241" i="1"/>
  <c r="P1248" i="1"/>
  <c r="Q1248" i="1"/>
  <c r="P1256" i="1"/>
  <c r="Q1256" i="1"/>
  <c r="P1274" i="1"/>
  <c r="Q1274" i="1"/>
  <c r="P1286" i="1"/>
  <c r="Q1286" i="1"/>
  <c r="P1306" i="1"/>
  <c r="Q1306" i="1"/>
  <c r="P1315" i="1"/>
  <c r="Q1315" i="1"/>
  <c r="P1326" i="1"/>
  <c r="Q1326" i="1"/>
  <c r="P1331" i="1"/>
  <c r="Q1331" i="1"/>
  <c r="P1342" i="1"/>
  <c r="Q1342" i="1"/>
  <c r="P1353" i="1"/>
  <c r="Q1353" i="1"/>
  <c r="P1216" i="1"/>
  <c r="Q1216" i="1"/>
  <c r="P1247" i="1"/>
  <c r="Q1247" i="1"/>
  <c r="P1325" i="1"/>
  <c r="Q1325" i="1"/>
  <c r="P1341" i="1"/>
  <c r="Q1341" i="1"/>
  <c r="P1352" i="1"/>
  <c r="Q1352" i="1"/>
  <c r="P1228" i="1"/>
  <c r="Q1228" i="1"/>
  <c r="P1255" i="1"/>
  <c r="Q1255" i="1"/>
  <c r="P1273" i="1"/>
  <c r="Q1273" i="1"/>
  <c r="P1285" i="1"/>
  <c r="Q1285" i="1"/>
  <c r="P1314" i="1"/>
  <c r="Q1314" i="1"/>
  <c r="P1206" i="1"/>
  <c r="Q1206" i="1"/>
  <c r="P1239" i="1"/>
  <c r="Q1239" i="1"/>
  <c r="P1227" i="1"/>
  <c r="Q1227" i="1"/>
  <c r="P1215" i="1"/>
  <c r="Q1215" i="1"/>
  <c r="P1246" i="1"/>
  <c r="Q1246" i="1"/>
  <c r="P1254" i="1"/>
  <c r="Q1254" i="1"/>
  <c r="P1267" i="1"/>
  <c r="Q1267" i="1"/>
  <c r="P1272" i="1"/>
  <c r="Q1272" i="1"/>
  <c r="P1284" i="1"/>
  <c r="Q1284" i="1"/>
  <c r="P1308" i="1"/>
  <c r="Q1308" i="1"/>
  <c r="P1313" i="1"/>
  <c r="Q1313" i="1"/>
  <c r="P1324" i="1"/>
  <c r="Q1324" i="1"/>
  <c r="P1339" i="1"/>
  <c r="Q1339" i="1"/>
  <c r="P1340" i="1"/>
  <c r="Q1340" i="1"/>
  <c r="P1351" i="1"/>
  <c r="Q1351" i="1"/>
  <c r="P1238" i="1"/>
  <c r="Q1238" i="1"/>
  <c r="P1226" i="1"/>
  <c r="Q1226" i="1"/>
  <c r="P1214" i="1"/>
  <c r="Q1214" i="1"/>
  <c r="P1245" i="1"/>
  <c r="Q1245" i="1"/>
  <c r="P1253" i="1"/>
  <c r="Q1253" i="1"/>
  <c r="P1266" i="1"/>
  <c r="Q1266" i="1"/>
  <c r="P1271" i="1"/>
  <c r="Q1271" i="1"/>
  <c r="P1283" i="1"/>
  <c r="Q1283" i="1"/>
  <c r="P1312" i="1"/>
  <c r="Q1312" i="1"/>
  <c r="P1323" i="1"/>
  <c r="Q1323" i="1"/>
  <c r="P1333" i="1"/>
  <c r="Q1333" i="1"/>
  <c r="P1338" i="1"/>
  <c r="Q1338" i="1"/>
  <c r="P1350" i="1"/>
  <c r="Q1350" i="1"/>
  <c r="P1237" i="1"/>
  <c r="Q1237" i="1"/>
  <c r="P1225" i="1"/>
  <c r="Q1225" i="1"/>
  <c r="P1213" i="1"/>
  <c r="Q1213" i="1"/>
  <c r="P1244" i="1"/>
  <c r="Q1244" i="1"/>
  <c r="P1252" i="1"/>
  <c r="Q1252" i="1"/>
  <c r="P1265" i="1"/>
  <c r="Q1265" i="1"/>
  <c r="P1270" i="1"/>
  <c r="Q1270" i="1"/>
  <c r="P1294" i="1"/>
  <c r="Q1294" i="1"/>
  <c r="P1282" i="1"/>
  <c r="Q1282" i="1"/>
  <c r="P1299" i="1"/>
  <c r="Q1299" i="1"/>
  <c r="P1305" i="1"/>
  <c r="Q1305" i="1"/>
  <c r="P1311" i="1"/>
  <c r="Q1311" i="1"/>
  <c r="P1322" i="1"/>
  <c r="Q1322" i="1"/>
  <c r="P1332" i="1"/>
  <c r="Q1332" i="1"/>
  <c r="P1349" i="1"/>
  <c r="Q1349" i="1"/>
  <c r="P1208" i="1"/>
  <c r="Q1208" i="1"/>
  <c r="P1236" i="1"/>
  <c r="Q1236" i="1"/>
  <c r="P1224" i="1"/>
  <c r="Q1224" i="1"/>
  <c r="P1212" i="1"/>
  <c r="Q1212" i="1"/>
  <c r="P1243" i="1"/>
  <c r="Q1243" i="1"/>
  <c r="P1269" i="1"/>
  <c r="Q1269" i="1"/>
  <c r="P1293" i="1"/>
  <c r="Q1293" i="1"/>
  <c r="P1281" i="1"/>
  <c r="Q1281" i="1"/>
  <c r="P1298" i="1"/>
  <c r="Q1298" i="1"/>
  <c r="P1304" i="1"/>
  <c r="Q1304" i="1"/>
  <c r="P1310" i="1"/>
  <c r="Q1310" i="1"/>
  <c r="P1321" i="1"/>
  <c r="Q1321" i="1"/>
  <c r="P1348" i="1"/>
  <c r="Q1348" i="1"/>
  <c r="P1207" i="1"/>
  <c r="Q1207" i="1"/>
  <c r="P1235" i="1"/>
  <c r="Q1235" i="1"/>
  <c r="P1223" i="1"/>
  <c r="Q1223" i="1"/>
  <c r="P1211" i="1"/>
  <c r="Q1211" i="1"/>
  <c r="P1242" i="1"/>
  <c r="Q1242" i="1"/>
  <c r="P1268" i="1"/>
  <c r="Q1268" i="1"/>
  <c r="P1292" i="1"/>
  <c r="Q1292" i="1"/>
  <c r="P1280" i="1"/>
  <c r="Q1280" i="1"/>
  <c r="P1297" i="1"/>
  <c r="Q1297" i="1"/>
  <c r="P1303" i="1"/>
  <c r="Q1303" i="1"/>
  <c r="P1309" i="1"/>
  <c r="Q1309" i="1"/>
  <c r="P1320" i="1"/>
  <c r="Q1320" i="1"/>
  <c r="P1359" i="1"/>
  <c r="Q1359" i="1"/>
  <c r="P1347" i="1"/>
  <c r="Q1347" i="1"/>
  <c r="P1234" i="1"/>
  <c r="Q1234" i="1"/>
  <c r="P1222" i="1"/>
  <c r="Q1222" i="1"/>
  <c r="P1210" i="1"/>
  <c r="Q1210" i="1"/>
  <c r="P1261" i="1"/>
  <c r="Q1261" i="1"/>
  <c r="P1263" i="1"/>
  <c r="Q1263" i="1"/>
  <c r="P1291" i="1"/>
  <c r="Q1291" i="1"/>
  <c r="P1279" i="1"/>
  <c r="Q1279" i="1"/>
  <c r="P1296" i="1"/>
  <c r="Q1296" i="1"/>
  <c r="P1302" i="1"/>
  <c r="Q1302" i="1"/>
  <c r="P1319" i="1"/>
  <c r="Q1319" i="1"/>
  <c r="P1358" i="1"/>
  <c r="Q1358" i="1"/>
  <c r="P1346" i="1"/>
  <c r="Q1346" i="1"/>
  <c r="P1209" i="1"/>
  <c r="Q1209" i="1"/>
  <c r="P1251" i="1"/>
  <c r="Q1251" i="1"/>
  <c r="P1260" i="1"/>
  <c r="Q1260" i="1"/>
  <c r="P1262" i="1"/>
  <c r="Q1262" i="1"/>
  <c r="P1275" i="1"/>
  <c r="Q1275" i="1"/>
  <c r="P1290" i="1"/>
  <c r="Q1290" i="1"/>
  <c r="P1278" i="1"/>
  <c r="Q1278" i="1"/>
  <c r="P1295" i="1"/>
  <c r="Q1295" i="1"/>
  <c r="P1301" i="1"/>
  <c r="Q1301" i="1"/>
  <c r="P1330" i="1"/>
  <c r="Q1330" i="1"/>
  <c r="P1318" i="1"/>
  <c r="Q1318" i="1"/>
  <c r="P1336" i="1"/>
  <c r="Q1336" i="1"/>
  <c r="P1357" i="1"/>
  <c r="Q1357" i="1"/>
  <c r="P1345" i="1"/>
  <c r="Q1345" i="1"/>
  <c r="P1289" i="1"/>
  <c r="Q1289" i="1"/>
  <c r="P1277" i="1"/>
  <c r="Q1277" i="1"/>
  <c r="P1329" i="1"/>
  <c r="Q1329" i="1"/>
  <c r="P1317" i="1"/>
  <c r="Q1317" i="1"/>
  <c r="P1335" i="1"/>
  <c r="Q1335" i="1"/>
  <c r="P1356" i="1"/>
  <c r="Q1356" i="1"/>
  <c r="P1221" i="1"/>
  <c r="Q1221" i="1"/>
  <c r="P1220" i="1"/>
  <c r="Q1220" i="1"/>
  <c r="P1259" i="1"/>
  <c r="Q1259" i="1"/>
  <c r="P1231" i="1"/>
  <c r="Q1231" i="1"/>
  <c r="P1240" i="1"/>
  <c r="Q1240" i="1"/>
  <c r="P1250" i="1"/>
  <c r="Q1250" i="1"/>
  <c r="P1258" i="1"/>
  <c r="Q1258" i="1"/>
  <c r="P1264" i="1"/>
  <c r="Q1264" i="1"/>
  <c r="P1288" i="1"/>
  <c r="Q1288" i="1"/>
  <c r="P1276" i="1"/>
  <c r="Q1276" i="1"/>
  <c r="P1300" i="1"/>
  <c r="Q1300" i="1"/>
  <c r="P1328" i="1"/>
  <c r="Q1328" i="1"/>
  <c r="P1316" i="1"/>
  <c r="Q1316" i="1"/>
  <c r="P1334" i="1"/>
  <c r="Q1334" i="1"/>
  <c r="P1344" i="1"/>
  <c r="Q1344" i="1"/>
  <c r="P1355" i="1"/>
  <c r="Q1355" i="1"/>
  <c r="P1360" i="1"/>
  <c r="Q1360" i="1"/>
  <c r="P1191" i="1"/>
  <c r="Q1191" i="1"/>
  <c r="P1194" i="1"/>
  <c r="Q1194" i="1"/>
  <c r="P1196" i="1"/>
  <c r="Q1196" i="1"/>
  <c r="P1195" i="1"/>
  <c r="Q1195" i="1"/>
  <c r="P1192" i="1"/>
  <c r="Q1192" i="1"/>
  <c r="P1197" i="1"/>
  <c r="Q1197" i="1"/>
  <c r="P1193" i="1"/>
  <c r="Q1193" i="1"/>
  <c r="P1155" i="1"/>
  <c r="Q1155" i="1"/>
  <c r="P1156" i="1"/>
  <c r="Q1156" i="1"/>
  <c r="P1157" i="1"/>
  <c r="Q1157" i="1"/>
  <c r="P1158" i="1"/>
  <c r="Q1158" i="1"/>
  <c r="P1115" i="1"/>
  <c r="Q1115" i="1"/>
  <c r="P1116" i="1"/>
  <c r="Q1116" i="1"/>
  <c r="P1114" i="1"/>
  <c r="Q1114" i="1"/>
  <c r="U1115" i="1"/>
  <c r="V1115" i="1" s="1"/>
  <c r="U1128" i="1"/>
  <c r="V1128" i="1" s="1"/>
  <c r="U1134" i="1"/>
  <c r="V1134" i="1" s="1"/>
  <c r="U1138" i="1"/>
  <c r="V1138" i="1" s="1"/>
  <c r="U1168" i="1"/>
  <c r="V1168" i="1" s="1"/>
  <c r="U1192" i="1"/>
  <c r="V1192" i="1" s="1"/>
  <c r="U1195" i="1"/>
  <c r="V1195" i="1" s="1"/>
  <c r="U1232" i="1"/>
  <c r="V1232" i="1" s="1"/>
  <c r="U1224" i="1"/>
  <c r="V1224" i="1" s="1"/>
  <c r="U1247" i="1"/>
  <c r="V1247" i="1" s="1"/>
  <c r="U1287" i="1"/>
  <c r="V1287" i="1" s="1"/>
  <c r="U1279" i="1"/>
  <c r="V1279" i="1" s="1"/>
  <c r="U1298" i="1"/>
  <c r="V1298" i="1" s="1"/>
  <c r="U1302" i="1"/>
  <c r="V1302" i="1" s="1"/>
  <c r="U1306" i="1"/>
  <c r="V1306" i="1" s="1"/>
  <c r="U1325" i="1"/>
  <c r="V1325" i="1" s="1"/>
  <c r="U1317" i="1"/>
  <c r="V1317" i="1" s="1"/>
  <c r="U1335" i="1"/>
  <c r="V1335" i="1" s="1"/>
  <c r="U1356" i="1"/>
  <c r="V1356" i="1" s="1"/>
  <c r="U1127" i="1"/>
  <c r="V1127" i="1" s="1"/>
  <c r="U1157" i="1"/>
  <c r="V1157" i="1" s="1"/>
  <c r="U1173" i="1"/>
  <c r="V1173" i="1" s="1"/>
  <c r="U1191" i="1"/>
  <c r="V1191" i="1" s="1"/>
  <c r="U1205" i="1"/>
  <c r="V1205" i="1" s="1"/>
  <c r="U1240" i="1"/>
  <c r="V1240" i="1" s="1"/>
  <c r="U1261" i="1"/>
  <c r="V1261" i="1" s="1"/>
  <c r="U1264" i="1"/>
  <c r="V1264" i="1" s="1"/>
  <c r="U1294" i="1"/>
  <c r="V1294" i="1" s="1"/>
  <c r="U1286" i="1"/>
  <c r="V1286" i="1" s="1"/>
  <c r="U1278" i="1"/>
  <c r="V1278" i="1" s="1"/>
  <c r="U1297" i="1"/>
  <c r="V1297" i="1" s="1"/>
  <c r="U1301" i="1"/>
  <c r="V1301" i="1" s="1"/>
  <c r="U1315" i="1"/>
  <c r="V1315" i="1" s="1"/>
  <c r="U1324" i="1"/>
  <c r="V1324" i="1" s="1"/>
  <c r="U1316" i="1"/>
  <c r="V1316" i="1" s="1"/>
  <c r="U1331" i="1"/>
  <c r="V1331" i="1" s="1"/>
  <c r="U1334" i="1"/>
  <c r="V1334" i="1" s="1"/>
  <c r="U1132" i="1"/>
  <c r="V1132" i="1" s="1"/>
  <c r="U1204" i="1"/>
  <c r="V1204" i="1" s="1"/>
  <c r="U1245" i="1"/>
  <c r="V1245" i="1" s="1"/>
  <c r="U1260" i="1"/>
  <c r="V1260" i="1" s="1"/>
  <c r="U1252" i="1"/>
  <c r="V1252" i="1" s="1"/>
  <c r="U1296" i="1"/>
  <c r="V1296" i="1" s="1"/>
  <c r="U1300" i="1"/>
  <c r="V1300" i="1" s="1"/>
  <c r="U1323" i="1"/>
  <c r="V1323" i="1" s="1"/>
  <c r="U1354" i="1"/>
  <c r="V1354" i="1" s="1"/>
  <c r="U1346" i="1"/>
  <c r="V1346" i="1" s="1"/>
  <c r="U1152" i="1"/>
  <c r="V1152" i="1" s="1"/>
  <c r="U1154" i="1"/>
  <c r="V1154" i="1" s="1"/>
  <c r="U1158" i="1"/>
  <c r="V1158" i="1" s="1"/>
  <c r="U1170" i="1"/>
  <c r="V1170" i="1" s="1"/>
  <c r="U1189" i="1"/>
  <c r="V1189" i="1" s="1"/>
  <c r="U1190" i="1"/>
  <c r="V1190" i="1" s="1"/>
  <c r="U1197" i="1"/>
  <c r="V1197" i="1" s="1"/>
  <c r="U1202" i="1"/>
  <c r="V1202" i="1" s="1"/>
  <c r="U1206" i="1"/>
  <c r="V1206" i="1" s="1"/>
  <c r="U1237" i="1"/>
  <c r="V1237" i="1" s="1"/>
  <c r="U1229" i="1"/>
  <c r="V1229" i="1" s="1"/>
  <c r="U1221" i="1"/>
  <c r="V1221" i="1" s="1"/>
  <c r="U1213" i="1"/>
  <c r="V1213" i="1" s="1"/>
  <c r="U1241" i="1"/>
  <c r="V1241" i="1" s="1"/>
  <c r="U1259" i="1"/>
  <c r="V1259" i="1" s="1"/>
  <c r="U1267" i="1"/>
  <c r="V1267" i="1" s="1"/>
  <c r="U1272" i="1"/>
  <c r="V1272" i="1" s="1"/>
  <c r="U1292" i="1"/>
  <c r="V1292" i="1" s="1"/>
  <c r="U1276" i="1"/>
  <c r="V1276" i="1" s="1"/>
  <c r="U1308" i="1"/>
  <c r="V1308" i="1" s="1"/>
  <c r="U1313" i="1"/>
  <c r="V1313" i="1" s="1"/>
  <c r="U1322" i="1"/>
  <c r="V1322" i="1" s="1"/>
  <c r="U1333" i="1"/>
  <c r="V1333" i="1" s="1"/>
  <c r="U1344" i="1"/>
  <c r="V1344" i="1" s="1"/>
  <c r="U1345" i="1"/>
  <c r="V1345" i="1" s="1"/>
  <c r="U1114" i="1"/>
  <c r="V1114" i="1" s="1"/>
  <c r="U1120" i="1"/>
  <c r="V1120" i="1" s="1"/>
  <c r="U1125" i="1"/>
  <c r="V1125" i="1" s="1"/>
  <c r="U1147" i="1"/>
  <c r="V1147" i="1" s="1"/>
  <c r="U1151" i="1"/>
  <c r="V1151" i="1" s="1"/>
  <c r="U1177" i="1"/>
  <c r="V1177" i="1" s="1"/>
  <c r="U1188" i="1"/>
  <c r="V1188" i="1" s="1"/>
  <c r="U1201" i="1"/>
  <c r="V1201" i="1" s="1"/>
  <c r="U1220" i="1"/>
  <c r="V1220" i="1" s="1"/>
  <c r="U1258" i="1"/>
  <c r="V1258" i="1" s="1"/>
  <c r="U1266" i="1"/>
  <c r="V1266" i="1" s="1"/>
  <c r="U1271" i="1"/>
  <c r="V1271" i="1" s="1"/>
  <c r="U1312" i="1"/>
  <c r="V1312" i="1" s="1"/>
  <c r="U1329" i="1"/>
  <c r="V1329" i="1" s="1"/>
  <c r="U1321" i="1"/>
  <c r="V1321" i="1" s="1"/>
  <c r="U1332" i="1"/>
  <c r="V1332" i="1" s="1"/>
  <c r="U1352" i="1"/>
  <c r="V1352" i="1" s="1"/>
  <c r="U1116" i="1"/>
  <c r="V1116" i="1" s="1"/>
  <c r="U1119" i="1"/>
  <c r="V1119" i="1" s="1"/>
  <c r="U1124" i="1"/>
  <c r="V1124" i="1" s="1"/>
  <c r="U1137" i="1"/>
  <c r="V1137" i="1" s="1"/>
  <c r="U1141" i="1"/>
  <c r="V1141" i="1" s="1"/>
  <c r="U1144" i="1"/>
  <c r="V1144" i="1" s="1"/>
  <c r="U1150" i="1"/>
  <c r="V1150" i="1" s="1"/>
  <c r="U1155" i="1"/>
  <c r="V1155" i="1" s="1"/>
  <c r="U1167" i="1"/>
  <c r="V1167" i="1" s="1"/>
  <c r="U1176" i="1"/>
  <c r="V1176" i="1" s="1"/>
  <c r="U1180" i="1"/>
  <c r="V1180" i="1" s="1"/>
  <c r="U1187" i="1"/>
  <c r="V1187" i="1" s="1"/>
  <c r="U1200" i="1"/>
  <c r="V1200" i="1" s="1"/>
  <c r="U1208" i="1"/>
  <c r="V1208" i="1" s="1"/>
  <c r="U1250" i="1"/>
  <c r="V1250" i="1" s="1"/>
  <c r="U1242" i="1"/>
  <c r="V1242" i="1" s="1"/>
  <c r="U1257" i="1"/>
  <c r="V1257" i="1" s="1"/>
  <c r="U1263" i="1"/>
  <c r="V1263" i="1" s="1"/>
  <c r="U1290" i="1"/>
  <c r="V1290" i="1" s="1"/>
  <c r="U1305" i="1"/>
  <c r="V1305" i="1" s="1"/>
  <c r="U1310" i="1"/>
  <c r="V1310" i="1" s="1"/>
  <c r="U1328" i="1"/>
  <c r="V1328" i="1" s="1"/>
  <c r="U1320" i="1"/>
  <c r="V1320" i="1" s="1"/>
  <c r="U1339" i="1"/>
  <c r="V1339" i="1" s="1"/>
  <c r="U1342" i="1"/>
  <c r="V1342" i="1" s="1"/>
  <c r="U1359" i="1"/>
  <c r="V1359" i="1" s="1"/>
  <c r="U1140" i="1"/>
  <c r="V1140" i="1" s="1"/>
  <c r="U1145" i="1"/>
  <c r="V1145" i="1" s="1"/>
  <c r="U1149" i="1"/>
  <c r="V1149" i="1" s="1"/>
  <c r="U1175" i="1"/>
  <c r="V1175" i="1" s="1"/>
  <c r="U1179" i="1"/>
  <c r="V1179" i="1" s="1"/>
  <c r="U1186" i="1"/>
  <c r="V1186" i="1" s="1"/>
  <c r="U1199" i="1"/>
  <c r="V1199" i="1" s="1"/>
  <c r="U1207" i="1"/>
  <c r="V1207" i="1" s="1"/>
  <c r="U1234" i="1"/>
  <c r="V1234" i="1" s="1"/>
  <c r="U1226" i="1"/>
  <c r="V1226" i="1" s="1"/>
  <c r="U1210" i="1"/>
  <c r="V1210" i="1" s="1"/>
  <c r="U1256" i="1"/>
  <c r="V1256" i="1" s="1"/>
  <c r="U1262" i="1"/>
  <c r="V1262" i="1" s="1"/>
  <c r="U1269" i="1"/>
  <c r="V1269" i="1" s="1"/>
  <c r="U1289" i="1"/>
  <c r="V1289" i="1" s="1"/>
  <c r="U1281" i="1"/>
  <c r="V1281" i="1" s="1"/>
  <c r="U1304" i="1"/>
  <c r="V1304" i="1" s="1"/>
  <c r="U1309" i="1"/>
  <c r="V1309" i="1" s="1"/>
  <c r="U1319" i="1"/>
  <c r="V1319" i="1" s="1"/>
  <c r="U1338" i="1"/>
  <c r="V1338" i="1" s="1"/>
  <c r="U1341" i="1"/>
  <c r="V1341" i="1" s="1"/>
  <c r="U1117" i="1"/>
  <c r="V1117" i="1" s="1"/>
  <c r="U1122" i="1"/>
  <c r="V1122" i="1" s="1"/>
  <c r="U1135" i="1"/>
  <c r="V1135" i="1" s="1"/>
  <c r="U1139" i="1"/>
  <c r="V1139" i="1" s="1"/>
  <c r="U1142" i="1"/>
  <c r="V1142" i="1" s="1"/>
  <c r="U1156" i="1"/>
  <c r="V1156" i="1" s="1"/>
  <c r="U1169" i="1"/>
  <c r="V1169" i="1" s="1"/>
  <c r="U1196" i="1"/>
  <c r="V1196" i="1" s="1"/>
  <c r="U1225" i="1"/>
  <c r="V1225" i="1" s="1"/>
  <c r="U1217" i="1"/>
  <c r="V1217" i="1" s="1"/>
  <c r="U1248" i="1"/>
  <c r="V1248" i="1" s="1"/>
  <c r="U1251" i="1"/>
  <c r="V1251" i="1" s="1"/>
  <c r="U1255" i="1"/>
  <c r="V1255" i="1" s="1"/>
  <c r="U1268" i="1"/>
  <c r="V1268" i="1" s="1"/>
  <c r="U1288" i="1"/>
  <c r="V1288" i="1" s="1"/>
  <c r="U1280" i="1"/>
  <c r="V1280" i="1" s="1"/>
  <c r="U1299" i="1"/>
  <c r="V1299" i="1" s="1"/>
  <c r="U1303" i="1"/>
  <c r="V1303" i="1" s="1"/>
  <c r="U1307" i="1"/>
  <c r="V1307" i="1" s="1"/>
  <c r="U1337" i="1"/>
  <c r="V1337" i="1" s="1"/>
  <c r="U1340" i="1"/>
  <c r="V1340" i="1" s="1"/>
  <c r="U1357" i="1"/>
  <c r="V1357" i="1" s="1"/>
  <c r="U1349" i="1"/>
  <c r="V1349" i="1" s="1"/>
  <c r="P1119" i="1"/>
  <c r="R1119" i="1" s="1"/>
  <c r="P1129" i="1"/>
  <c r="R1129" i="1" s="1"/>
  <c r="P1136" i="1"/>
  <c r="R1136" i="1" s="1"/>
  <c r="P1140" i="1"/>
  <c r="R1140" i="1" s="1"/>
  <c r="P1118" i="1"/>
  <c r="R1118" i="1" s="1"/>
  <c r="P1128" i="1"/>
  <c r="R1128" i="1" s="1"/>
  <c r="P1133" i="1"/>
  <c r="R1133" i="1" s="1"/>
  <c r="P1135" i="1"/>
  <c r="R1135" i="1" s="1"/>
  <c r="P1139" i="1"/>
  <c r="R1139" i="1" s="1"/>
  <c r="P1117" i="1"/>
  <c r="R1117" i="1" s="1"/>
  <c r="P1127" i="1"/>
  <c r="R1127" i="1" s="1"/>
  <c r="P1132" i="1"/>
  <c r="R1132" i="1" s="1"/>
  <c r="P1134" i="1"/>
  <c r="R1134" i="1" s="1"/>
  <c r="P1138" i="1"/>
  <c r="R1138" i="1" s="1"/>
  <c r="P1126" i="1"/>
  <c r="R1126" i="1" s="1"/>
  <c r="P1154" i="1"/>
  <c r="R1154" i="1" s="1"/>
  <c r="P1125" i="1"/>
  <c r="R1125" i="1" s="1"/>
  <c r="P1153" i="1"/>
  <c r="R1153" i="1" s="1"/>
  <c r="P1131" i="1"/>
  <c r="R1131" i="1" s="1"/>
  <c r="P1130" i="1"/>
  <c r="R1130" i="1" s="1"/>
  <c r="P1148" i="1"/>
  <c r="R1148" i="1" s="1"/>
  <c r="P1152" i="1"/>
  <c r="R1152" i="1" s="1"/>
  <c r="P1124" i="1"/>
  <c r="R1124" i="1" s="1"/>
  <c r="P1144" i="1"/>
  <c r="R1144" i="1" s="1"/>
  <c r="P1147" i="1"/>
  <c r="R1147" i="1" s="1"/>
  <c r="P1151" i="1"/>
  <c r="R1151" i="1" s="1"/>
  <c r="P1121" i="1"/>
  <c r="R1121" i="1" s="1"/>
  <c r="P1123" i="1"/>
  <c r="R1123" i="1" s="1"/>
  <c r="P1143" i="1"/>
  <c r="R1143" i="1" s="1"/>
  <c r="P1146" i="1"/>
  <c r="R1146" i="1" s="1"/>
  <c r="P1150" i="1"/>
  <c r="R1150" i="1" s="1"/>
  <c r="P1120" i="1"/>
  <c r="R1120" i="1" s="1"/>
  <c r="P1122" i="1"/>
  <c r="R1122" i="1" s="1"/>
  <c r="P1137" i="1"/>
  <c r="R1137" i="1" s="1"/>
  <c r="P1141" i="1"/>
  <c r="R1141" i="1" s="1"/>
  <c r="P1142" i="1"/>
  <c r="R1142" i="1" s="1"/>
  <c r="P1145" i="1"/>
  <c r="R1145" i="1" s="1"/>
  <c r="P1149" i="1"/>
  <c r="R1149" i="1" s="1"/>
  <c r="R1205" i="1"/>
  <c r="R1170" i="1"/>
  <c r="R1174" i="1"/>
  <c r="R1182" i="1"/>
  <c r="R1190" i="1"/>
  <c r="R1204" i="1"/>
  <c r="R1202" i="1"/>
  <c r="R1167" i="1"/>
  <c r="R1171" i="1"/>
  <c r="R1183" i="1"/>
  <c r="R1201" i="1"/>
  <c r="R1180" i="1"/>
  <c r="R1172" i="1"/>
  <c r="R1179" i="1"/>
  <c r="R1184" i="1"/>
  <c r="R1189" i="1"/>
  <c r="R1203" i="1"/>
  <c r="R1188" i="1"/>
  <c r="R1200" i="1"/>
  <c r="R1169" i="1"/>
  <c r="R1178" i="1"/>
  <c r="R1187" i="1"/>
  <c r="R1199" i="1"/>
  <c r="R1168" i="1"/>
  <c r="R1173" i="1"/>
  <c r="R1177" i="1"/>
  <c r="R1181" i="1"/>
  <c r="R1185" i="1"/>
  <c r="R1186" i="1"/>
  <c r="R1198" i="1"/>
  <c r="R1175" i="1"/>
  <c r="R1176" i="1"/>
  <c r="U1216" i="1"/>
  <c r="U1243" i="1"/>
  <c r="U1351" i="1"/>
  <c r="U1358" i="1"/>
  <c r="U1353" i="1"/>
  <c r="U1311" i="1"/>
  <c r="U1350" i="1"/>
  <c r="U1348" i="1"/>
  <c r="U1360" i="1"/>
  <c r="U1355" i="1"/>
  <c r="U1347" i="1"/>
  <c r="U1343" i="1"/>
  <c r="U1336" i="1"/>
  <c r="U1314" i="1"/>
  <c r="U1327" i="1"/>
  <c r="U1330" i="1"/>
  <c r="U1326" i="1"/>
  <c r="U1318" i="1"/>
  <c r="U1291" i="1"/>
  <c r="U1277" i="1"/>
  <c r="U1282" i="1"/>
  <c r="U1295" i="1"/>
  <c r="U1274" i="1"/>
  <c r="U1283" i="1"/>
  <c r="U1293" i="1"/>
  <c r="U1285" i="1"/>
  <c r="U1284" i="1"/>
  <c r="U1253" i="1"/>
  <c r="U1275" i="1"/>
  <c r="U1273" i="1"/>
  <c r="U1270" i="1"/>
  <c r="U1265" i="1"/>
  <c r="U1254" i="1"/>
  <c r="U1249" i="1"/>
  <c r="U1246" i="1"/>
  <c r="U1214" i="1"/>
  <c r="U1222" i="1"/>
  <c r="U1244" i="1"/>
  <c r="U1233" i="1"/>
  <c r="U1236" i="1"/>
  <c r="U1212" i="1"/>
  <c r="U1230" i="1"/>
  <c r="U1218" i="1"/>
  <c r="U1231" i="1"/>
  <c r="U1209" i="1"/>
  <c r="U1239" i="1"/>
  <c r="U1228" i="1"/>
  <c r="U1238" i="1"/>
  <c r="U1215" i="1"/>
  <c r="U1223" i="1"/>
  <c r="U1235" i="1"/>
  <c r="U1227" i="1"/>
  <c r="U1219" i="1"/>
  <c r="U1211" i="1"/>
  <c r="U1203" i="1"/>
  <c r="U1198" i="1"/>
  <c r="U1193" i="1"/>
  <c r="U1194" i="1"/>
  <c r="U1184" i="1"/>
  <c r="U1185" i="1"/>
  <c r="U1183" i="1"/>
  <c r="U1181" i="1"/>
  <c r="U1182" i="1"/>
  <c r="U1174" i="1"/>
  <c r="U1178" i="1"/>
  <c r="U1172" i="1"/>
  <c r="U1171" i="1"/>
  <c r="U1131" i="1"/>
  <c r="U1121" i="1"/>
  <c r="U1123" i="1"/>
  <c r="U1143" i="1"/>
  <c r="U1133" i="1"/>
  <c r="U1129" i="1"/>
  <c r="U1153" i="1"/>
  <c r="U1118" i="1"/>
  <c r="U1146" i="1"/>
  <c r="U1130" i="1"/>
  <c r="U1126" i="1"/>
  <c r="U1148" i="1"/>
  <c r="U1136" i="1"/>
  <c r="R1223" i="1" l="1"/>
  <c r="R1209" i="1"/>
  <c r="R1226" i="1"/>
  <c r="R1325" i="1"/>
  <c r="R1229" i="1"/>
  <c r="R1234" i="1"/>
  <c r="R1270" i="1"/>
  <c r="R1230" i="1"/>
  <c r="R1220" i="1"/>
  <c r="R1272" i="1"/>
  <c r="R1360" i="1"/>
  <c r="X1360" i="1" s="1"/>
  <c r="Y1360" i="1" s="1"/>
  <c r="R1300" i="1"/>
  <c r="X1300" i="1" s="1"/>
  <c r="Y1300" i="1" s="1"/>
  <c r="R1240" i="1"/>
  <c r="R1335" i="1"/>
  <c r="R1297" i="1"/>
  <c r="R1212" i="1"/>
  <c r="X1212" i="1" s="1"/>
  <c r="Y1212" i="1" s="1"/>
  <c r="R1257" i="1"/>
  <c r="R1336" i="1"/>
  <c r="R1280" i="1"/>
  <c r="R1235" i="1"/>
  <c r="R1224" i="1"/>
  <c r="R1238" i="1"/>
  <c r="R1317" i="1"/>
  <c r="X1317" i="1" s="1"/>
  <c r="Y1317" i="1" s="1"/>
  <c r="R1346" i="1"/>
  <c r="X1346" i="1" s="1"/>
  <c r="Y1346" i="1" s="1"/>
  <c r="R1347" i="1"/>
  <c r="R1298" i="1"/>
  <c r="R1322" i="1"/>
  <c r="R1283" i="1"/>
  <c r="R1246" i="1"/>
  <c r="R1288" i="1"/>
  <c r="R1318" i="1"/>
  <c r="R1275" i="1"/>
  <c r="R1266" i="1"/>
  <c r="R1334" i="1"/>
  <c r="R1264" i="1"/>
  <c r="X1264" i="1" s="1"/>
  <c r="Y1264" i="1" s="1"/>
  <c r="R1277" i="1"/>
  <c r="X1277" i="1" s="1"/>
  <c r="Y1277" i="1" s="1"/>
  <c r="R1330" i="1"/>
  <c r="R1262" i="1"/>
  <c r="R1319" i="1"/>
  <c r="R1333" i="1"/>
  <c r="X1333" i="1" s="1"/>
  <c r="Y1333" i="1" s="1"/>
  <c r="R1340" i="1"/>
  <c r="R1286" i="1"/>
  <c r="X1286" i="1" s="1"/>
  <c r="Y1286" i="1" s="1"/>
  <c r="R1233" i="1"/>
  <c r="R1261" i="1"/>
  <c r="R1293" i="1"/>
  <c r="R1308" i="1"/>
  <c r="R1247" i="1"/>
  <c r="X1247" i="1" s="1"/>
  <c r="Y1247" i="1" s="1"/>
  <c r="R1216" i="1"/>
  <c r="X1216" i="1" s="1"/>
  <c r="Y1216" i="1" s="1"/>
  <c r="R1241" i="1"/>
  <c r="R1258" i="1"/>
  <c r="R1221" i="1"/>
  <c r="R1260" i="1"/>
  <c r="X1260" i="1" s="1"/>
  <c r="Y1260" i="1" s="1"/>
  <c r="R1242" i="1"/>
  <c r="R1321" i="1"/>
  <c r="X1321" i="1" s="1"/>
  <c r="Y1321" i="1" s="1"/>
  <c r="R1269" i="1"/>
  <c r="R1349" i="1"/>
  <c r="R1282" i="1"/>
  <c r="R1323" i="1"/>
  <c r="R1245" i="1"/>
  <c r="X1245" i="1" s="1"/>
  <c r="Y1245" i="1" s="1"/>
  <c r="R1339" i="1"/>
  <c r="X1339" i="1" s="1"/>
  <c r="Y1339" i="1" s="1"/>
  <c r="R1267" i="1"/>
  <c r="X1267" i="1" s="1"/>
  <c r="Y1267" i="1" s="1"/>
  <c r="R1206" i="1"/>
  <c r="R1274" i="1"/>
  <c r="R1354" i="1"/>
  <c r="X1354" i="1" s="1"/>
  <c r="Y1354" i="1" s="1"/>
  <c r="R1249" i="1"/>
  <c r="R1312" i="1"/>
  <c r="R1251" i="1"/>
  <c r="X1251" i="1" s="1"/>
  <c r="Y1251" i="1" s="1"/>
  <c r="R1225" i="1"/>
  <c r="R1232" i="1"/>
  <c r="R1348" i="1"/>
  <c r="R1253" i="1"/>
  <c r="X1253" i="1" s="1"/>
  <c r="Y1253" i="1" s="1"/>
  <c r="R1228" i="1"/>
  <c r="X1228" i="1" s="1"/>
  <c r="Y1228" i="1" s="1"/>
  <c r="R1250" i="1"/>
  <c r="X1250" i="1" s="1"/>
  <c r="Y1250" i="1" s="1"/>
  <c r="R1356" i="1"/>
  <c r="R1345" i="1"/>
  <c r="R1295" i="1"/>
  <c r="R1296" i="1"/>
  <c r="X1296" i="1" s="1"/>
  <c r="Y1296" i="1" s="1"/>
  <c r="R1222" i="1"/>
  <c r="R1310" i="1"/>
  <c r="R1254" i="1"/>
  <c r="R1314" i="1"/>
  <c r="R1341" i="1"/>
  <c r="R1279" i="1"/>
  <c r="X1279" i="1" s="1"/>
  <c r="Y1279" i="1" s="1"/>
  <c r="R1304" i="1"/>
  <c r="X1304" i="1" s="1"/>
  <c r="Y1304" i="1" s="1"/>
  <c r="R1219" i="1"/>
  <c r="R1337" i="1"/>
  <c r="R1218" i="1"/>
  <c r="R1237" i="1"/>
  <c r="R1291" i="1"/>
  <c r="R1311" i="1"/>
  <c r="R1265" i="1"/>
  <c r="R1273" i="1"/>
  <c r="R1315" i="1"/>
  <c r="R1289" i="1"/>
  <c r="R1285" i="1"/>
  <c r="X1285" i="1" s="1"/>
  <c r="Y1285" i="1" s="1"/>
  <c r="R1252" i="1"/>
  <c r="X1252" i="1" s="1"/>
  <c r="Y1252" i="1" s="1"/>
  <c r="R1227" i="1"/>
  <c r="R1207" i="1"/>
  <c r="R1329" i="1"/>
  <c r="R1359" i="1"/>
  <c r="X1359" i="1" s="1"/>
  <c r="Y1359" i="1" s="1"/>
  <c r="R1292" i="1"/>
  <c r="X1292" i="1" s="1"/>
  <c r="Y1292" i="1" s="1"/>
  <c r="R1344" i="1"/>
  <c r="X1344" i="1" s="1"/>
  <c r="Y1344" i="1" s="1"/>
  <c r="R1358" i="1"/>
  <c r="R1281" i="1"/>
  <c r="R1236" i="1"/>
  <c r="R1305" i="1"/>
  <c r="R1338" i="1"/>
  <c r="X1338" i="1" s="1"/>
  <c r="Y1338" i="1" s="1"/>
  <c r="R1351" i="1"/>
  <c r="X1351" i="1" s="1"/>
  <c r="Y1351" i="1" s="1"/>
  <c r="R1284" i="1"/>
  <c r="R1255" i="1"/>
  <c r="R1217" i="1"/>
  <c r="R1259" i="1"/>
  <c r="X1259" i="1" s="1"/>
  <c r="Y1259" i="1" s="1"/>
  <c r="R1306" i="1"/>
  <c r="X1306" i="1" s="1"/>
  <c r="Y1306" i="1" s="1"/>
  <c r="R1210" i="1"/>
  <c r="R1263" i="1"/>
  <c r="R1326" i="1"/>
  <c r="R1355" i="1"/>
  <c r="R1276" i="1"/>
  <c r="R1231" i="1"/>
  <c r="X1231" i="1" s="1"/>
  <c r="Y1231" i="1" s="1"/>
  <c r="R1290" i="1"/>
  <c r="X1290" i="1" s="1"/>
  <c r="Y1290" i="1" s="1"/>
  <c r="R1350" i="1"/>
  <c r="R1271" i="1"/>
  <c r="R1215" i="1"/>
  <c r="R1307" i="1"/>
  <c r="X1307" i="1" s="1"/>
  <c r="Y1307" i="1" s="1"/>
  <c r="R1244" i="1"/>
  <c r="R1239" i="1"/>
  <c r="X1239" i="1" s="1"/>
  <c r="Y1239" i="1" s="1"/>
  <c r="R1316" i="1"/>
  <c r="R1301" i="1"/>
  <c r="R1302" i="1"/>
  <c r="X1302" i="1" s="1"/>
  <c r="Y1302" i="1" s="1"/>
  <c r="R1309" i="1"/>
  <c r="R1213" i="1"/>
  <c r="X1213" i="1" s="1"/>
  <c r="Y1213" i="1" s="1"/>
  <c r="R1352" i="1"/>
  <c r="X1352" i="1" s="1"/>
  <c r="Y1352" i="1" s="1"/>
  <c r="R1331" i="1"/>
  <c r="R1343" i="1"/>
  <c r="R1327" i="1"/>
  <c r="R1320" i="1"/>
  <c r="X1320" i="1" s="1"/>
  <c r="Y1320" i="1" s="1"/>
  <c r="R1268" i="1"/>
  <c r="R1208" i="1"/>
  <c r="R1299" i="1"/>
  <c r="R1353" i="1"/>
  <c r="R1342" i="1"/>
  <c r="R1328" i="1"/>
  <c r="R1303" i="1"/>
  <c r="X1303" i="1" s="1"/>
  <c r="Y1303" i="1" s="1"/>
  <c r="R1211" i="1"/>
  <c r="X1211" i="1" s="1"/>
  <c r="Y1211" i="1" s="1"/>
  <c r="R1243" i="1"/>
  <c r="R1332" i="1"/>
  <c r="R1294" i="1"/>
  <c r="R1214" i="1"/>
  <c r="X1214" i="1" s="1"/>
  <c r="Y1214" i="1" s="1"/>
  <c r="R1324" i="1"/>
  <c r="X1324" i="1" s="1"/>
  <c r="Y1324" i="1" s="1"/>
  <c r="R1256" i="1"/>
  <c r="R1357" i="1"/>
  <c r="R1278" i="1"/>
  <c r="R1313" i="1"/>
  <c r="R1248" i="1"/>
  <c r="R1287" i="1"/>
  <c r="X1287" i="1" s="1"/>
  <c r="Y1287" i="1" s="1"/>
  <c r="R1196" i="1"/>
  <c r="X1196" i="1" s="1"/>
  <c r="Y1196" i="1" s="1"/>
  <c r="R1192" i="1"/>
  <c r="X1192" i="1" s="1"/>
  <c r="Y1192" i="1" s="1"/>
  <c r="R1194" i="1"/>
  <c r="R1197" i="1"/>
  <c r="X1197" i="1" s="1"/>
  <c r="Y1197" i="1" s="1"/>
  <c r="R1195" i="1"/>
  <c r="X1195" i="1" s="1"/>
  <c r="Y1195" i="1" s="1"/>
  <c r="R1193" i="1"/>
  <c r="R1191" i="1"/>
  <c r="X1191" i="1" s="1"/>
  <c r="Y1191" i="1" s="1"/>
  <c r="R1157" i="1"/>
  <c r="X1157" i="1" s="1"/>
  <c r="Y1157" i="1" s="1"/>
  <c r="R1156" i="1"/>
  <c r="X1156" i="1" s="1"/>
  <c r="Y1156" i="1" s="1"/>
  <c r="R1158" i="1"/>
  <c r="X1158" i="1" s="1"/>
  <c r="Y1158" i="1" s="1"/>
  <c r="R1155" i="1"/>
  <c r="X1155" i="1" s="1"/>
  <c r="Y1155" i="1" s="1"/>
  <c r="R1115" i="1"/>
  <c r="X1115" i="1" s="1"/>
  <c r="Y1115" i="1" s="1"/>
  <c r="R1116" i="1"/>
  <c r="X1116" i="1" s="1"/>
  <c r="Y1116" i="1" s="1"/>
  <c r="R1114" i="1"/>
  <c r="X1114" i="1" s="1"/>
  <c r="Y1114" i="1" s="1"/>
  <c r="X1145" i="1"/>
  <c r="Y1145" i="1" s="1"/>
  <c r="X1276" i="1"/>
  <c r="Y1276" i="1" s="1"/>
  <c r="X1312" i="1"/>
  <c r="Y1312" i="1" s="1"/>
  <c r="X1206" i="1"/>
  <c r="Y1206" i="1" s="1"/>
  <c r="X1325" i="1"/>
  <c r="Y1325" i="1" s="1"/>
  <c r="X1187" i="1"/>
  <c r="Y1187" i="1" s="1"/>
  <c r="X1220" i="1"/>
  <c r="Y1220" i="1" s="1"/>
  <c r="X1134" i="1"/>
  <c r="Y1134" i="1" s="1"/>
  <c r="X1313" i="1"/>
  <c r="Y1313" i="1" s="1"/>
  <c r="X1323" i="1"/>
  <c r="Y1323" i="1" s="1"/>
  <c r="X1232" i="1"/>
  <c r="Y1232" i="1" s="1"/>
  <c r="X1204" i="1"/>
  <c r="Y1204" i="1" s="1"/>
  <c r="X1301" i="1"/>
  <c r="Y1301" i="1" s="1"/>
  <c r="X1135" i="1"/>
  <c r="Y1135" i="1" s="1"/>
  <c r="X1310" i="1"/>
  <c r="Y1310" i="1" s="1"/>
  <c r="X1329" i="1"/>
  <c r="Y1329" i="1" s="1"/>
  <c r="X1315" i="1"/>
  <c r="Y1315" i="1" s="1"/>
  <c r="X1180" i="1"/>
  <c r="Y1180" i="1" s="1"/>
  <c r="X1241" i="1"/>
  <c r="Y1241" i="1" s="1"/>
  <c r="X1224" i="1"/>
  <c r="Y1224" i="1" s="1"/>
  <c r="X1147" i="1"/>
  <c r="Y1147" i="1" s="1"/>
  <c r="X1128" i="1"/>
  <c r="Y1128" i="1" s="1"/>
  <c r="X1294" i="1"/>
  <c r="Y1294" i="1" s="1"/>
  <c r="X1308" i="1"/>
  <c r="Y1308" i="1" s="1"/>
  <c r="X1124" i="1"/>
  <c r="Y1124" i="1" s="1"/>
  <c r="X1242" i="1"/>
  <c r="Y1242" i="1" s="1"/>
  <c r="X1280" i="1"/>
  <c r="Y1280" i="1" s="1"/>
  <c r="X1151" i="1"/>
  <c r="Y1151" i="1" s="1"/>
  <c r="X1176" i="1"/>
  <c r="Y1176" i="1" s="1"/>
  <c r="X1345" i="1"/>
  <c r="Y1345" i="1" s="1"/>
  <c r="X1125" i="1"/>
  <c r="Y1125" i="1" s="1"/>
  <c r="X1281" i="1"/>
  <c r="Y1281" i="1" s="1"/>
  <c r="X1226" i="1"/>
  <c r="Y1226" i="1" s="1"/>
  <c r="X1186" i="1"/>
  <c r="Y1186" i="1" s="1"/>
  <c r="X1167" i="1"/>
  <c r="Y1167" i="1" s="1"/>
  <c r="X1309" i="1"/>
  <c r="Y1309" i="1" s="1"/>
  <c r="X1256" i="1"/>
  <c r="Y1256" i="1" s="1"/>
  <c r="X1257" i="1"/>
  <c r="Y1257" i="1" s="1"/>
  <c r="X1278" i="1"/>
  <c r="Y1278" i="1" s="1"/>
  <c r="X1328" i="1"/>
  <c r="Y1328" i="1" s="1"/>
  <c r="X1119" i="1"/>
  <c r="Y1119" i="1" s="1"/>
  <c r="X1169" i="1"/>
  <c r="Y1169" i="1" s="1"/>
  <c r="X1357" i="1"/>
  <c r="Y1357" i="1" s="1"/>
  <c r="X1137" i="1"/>
  <c r="Y1137" i="1" s="1"/>
  <c r="X1299" i="1"/>
  <c r="Y1299" i="1" s="1"/>
  <c r="X1237" i="1"/>
  <c r="Y1237" i="1" s="1"/>
  <c r="X1152" i="1"/>
  <c r="Y1152" i="1" s="1"/>
  <c r="X1189" i="1"/>
  <c r="Y1189" i="1" s="1"/>
  <c r="X1322" i="1"/>
  <c r="Y1322" i="1" s="1"/>
  <c r="X1138" i="1"/>
  <c r="Y1138" i="1" s="1"/>
  <c r="X1263" i="1"/>
  <c r="Y1263" i="1" s="1"/>
  <c r="X1202" i="1"/>
  <c r="Y1202" i="1" s="1"/>
  <c r="X1177" i="1"/>
  <c r="Y1177" i="1" s="1"/>
  <c r="X1132" i="1"/>
  <c r="Y1132" i="1" s="1"/>
  <c r="X1127" i="1"/>
  <c r="Y1127" i="1" s="1"/>
  <c r="X1258" i="1"/>
  <c r="Y1258" i="1" s="1"/>
  <c r="X1201" i="1"/>
  <c r="Y1201" i="1" s="1"/>
  <c r="X1141" i="1"/>
  <c r="Y1141" i="1" s="1"/>
  <c r="X1316" i="1"/>
  <c r="Y1316" i="1" s="1"/>
  <c r="X1170" i="1"/>
  <c r="Y1170" i="1" s="1"/>
  <c r="X1210" i="1"/>
  <c r="Y1210" i="1" s="1"/>
  <c r="X1248" i="1"/>
  <c r="Y1248" i="1" s="1"/>
  <c r="X1335" i="1"/>
  <c r="Y1335" i="1" s="1"/>
  <c r="X1342" i="1"/>
  <c r="Y1342" i="1" s="1"/>
  <c r="X1154" i="1"/>
  <c r="Y1154" i="1" s="1"/>
  <c r="X1229" i="1"/>
  <c r="Y1229" i="1" s="1"/>
  <c r="X1168" i="1"/>
  <c r="Y1168" i="1" s="1"/>
  <c r="X1240" i="1"/>
  <c r="Y1240" i="1" s="1"/>
  <c r="X1297" i="1"/>
  <c r="Y1297" i="1" s="1"/>
  <c r="X1331" i="1"/>
  <c r="Y1331" i="1" s="1"/>
  <c r="X1266" i="1"/>
  <c r="Y1266" i="1" s="1"/>
  <c r="X1188" i="1"/>
  <c r="Y1188" i="1" s="1"/>
  <c r="X1190" i="1"/>
  <c r="Y1190" i="1" s="1"/>
  <c r="X1272" i="1"/>
  <c r="Y1272" i="1" s="1"/>
  <c r="X1255" i="1"/>
  <c r="Y1255" i="1" s="1"/>
  <c r="X1349" i="1"/>
  <c r="Y1349" i="1" s="1"/>
  <c r="X1319" i="1"/>
  <c r="Y1319" i="1" s="1"/>
  <c r="X1142" i="1"/>
  <c r="Y1142" i="1" s="1"/>
  <c r="X1225" i="1"/>
  <c r="Y1225" i="1" s="1"/>
  <c r="X1144" i="1"/>
  <c r="Y1144" i="1" s="1"/>
  <c r="X1207" i="1"/>
  <c r="Y1207" i="1" s="1"/>
  <c r="X1337" i="1"/>
  <c r="Y1337" i="1" s="1"/>
  <c r="X1117" i="1"/>
  <c r="Y1117" i="1" s="1"/>
  <c r="X1175" i="1"/>
  <c r="Y1175" i="1" s="1"/>
  <c r="X1269" i="1"/>
  <c r="Y1269" i="1" s="1"/>
  <c r="X1356" i="1"/>
  <c r="Y1356" i="1" s="1"/>
  <c r="X1261" i="1"/>
  <c r="Y1261" i="1" s="1"/>
  <c r="X1199" i="1"/>
  <c r="Y1199" i="1" s="1"/>
  <c r="X1334" i="1"/>
  <c r="Y1334" i="1" s="1"/>
  <c r="X1120" i="1"/>
  <c r="Y1120" i="1" s="1"/>
  <c r="X1221" i="1"/>
  <c r="Y1221" i="1" s="1"/>
  <c r="X1341" i="1"/>
  <c r="Y1341" i="1" s="1"/>
  <c r="X1140" i="1"/>
  <c r="Y1140" i="1" s="1"/>
  <c r="X1208" i="1"/>
  <c r="Y1208" i="1" s="1"/>
  <c r="X1289" i="1"/>
  <c r="Y1289" i="1" s="1"/>
  <c r="X1200" i="1"/>
  <c r="Y1200" i="1" s="1"/>
  <c r="X1305" i="1"/>
  <c r="Y1305" i="1" s="1"/>
  <c r="X1173" i="1"/>
  <c r="Y1173" i="1" s="1"/>
  <c r="X1298" i="1"/>
  <c r="Y1298" i="1" s="1"/>
  <c r="X1205" i="1"/>
  <c r="Y1205" i="1" s="1"/>
  <c r="X1271" i="1"/>
  <c r="Y1271" i="1" s="1"/>
  <c r="X1150" i="1"/>
  <c r="Y1150" i="1" s="1"/>
  <c r="X1288" i="1"/>
  <c r="Y1288" i="1" s="1"/>
  <c r="X1217" i="1"/>
  <c r="Y1217" i="1" s="1"/>
  <c r="X1268" i="1"/>
  <c r="Y1268" i="1" s="1"/>
  <c r="X1234" i="1"/>
  <c r="Y1234" i="1" s="1"/>
  <c r="X1149" i="1"/>
  <c r="Y1149" i="1" s="1"/>
  <c r="X1139" i="1"/>
  <c r="Y1139" i="1" s="1"/>
  <c r="X1179" i="1"/>
  <c r="Y1179" i="1" s="1"/>
  <c r="X1332" i="1"/>
  <c r="Y1332" i="1" s="1"/>
  <c r="X1340" i="1"/>
  <c r="Y1340" i="1" s="1"/>
  <c r="X1122" i="1"/>
  <c r="Y1122" i="1" s="1"/>
  <c r="X1262" i="1"/>
  <c r="Y1262" i="1" s="1"/>
  <c r="X1326" i="1"/>
  <c r="Y1326" i="1" s="1"/>
  <c r="X1227" i="1"/>
  <c r="Y1227" i="1" s="1"/>
  <c r="X1244" i="1"/>
  <c r="Y1244" i="1" s="1"/>
  <c r="X1318" i="1"/>
  <c r="Y1318" i="1" s="1"/>
  <c r="X1238" i="1"/>
  <c r="Y1238" i="1" s="1"/>
  <c r="X1219" i="1"/>
  <c r="Y1219" i="1" s="1"/>
  <c r="X1194" i="1"/>
  <c r="Y1194" i="1" s="1"/>
  <c r="X1136" i="1"/>
  <c r="Y1136" i="1" s="1"/>
  <c r="X1148" i="1"/>
  <c r="Y1148" i="1" s="1"/>
  <c r="X1130" i="1"/>
  <c r="Y1130" i="1" s="1"/>
  <c r="X1275" i="1"/>
  <c r="Y1275" i="1" s="1"/>
  <c r="X1295" i="1"/>
  <c r="Y1295" i="1" s="1"/>
  <c r="X1348" i="1"/>
  <c r="Y1348" i="1" s="1"/>
  <c r="X1265" i="1"/>
  <c r="Y1265" i="1" s="1"/>
  <c r="X1343" i="1"/>
  <c r="Y1343" i="1" s="1"/>
  <c r="X1185" i="1"/>
  <c r="Y1185" i="1" s="1"/>
  <c r="X1203" i="1"/>
  <c r="Y1203" i="1" s="1"/>
  <c r="X1126" i="1"/>
  <c r="Y1126" i="1" s="1"/>
  <c r="V1121" i="1"/>
  <c r="X1121" i="1"/>
  <c r="Y1121" i="1" s="1"/>
  <c r="X1118" i="1"/>
  <c r="Y1118" i="1" s="1"/>
  <c r="V1133" i="1"/>
  <c r="X1133" i="1"/>
  <c r="Y1133" i="1" s="1"/>
  <c r="V1131" i="1"/>
  <c r="X1131" i="1"/>
  <c r="Y1131" i="1" s="1"/>
  <c r="V1129" i="1"/>
  <c r="X1129" i="1"/>
  <c r="Y1129" i="1" s="1"/>
  <c r="V1143" i="1"/>
  <c r="X1143" i="1"/>
  <c r="Y1143" i="1" s="1"/>
  <c r="X1146" i="1"/>
  <c r="Y1146" i="1" s="1"/>
  <c r="X1153" i="1"/>
  <c r="Y1153" i="1" s="1"/>
  <c r="V1123" i="1"/>
  <c r="X1123" i="1"/>
  <c r="Y1123" i="1" s="1"/>
  <c r="X1236" i="1"/>
  <c r="Y1236" i="1" s="1"/>
  <c r="X1174" i="1"/>
  <c r="Y1174" i="1" s="1"/>
  <c r="V1193" i="1"/>
  <c r="X1193" i="1"/>
  <c r="Y1193" i="1" s="1"/>
  <c r="V1214" i="1"/>
  <c r="V1254" i="1"/>
  <c r="X1254" i="1"/>
  <c r="Y1254" i="1" s="1"/>
  <c r="X1270" i="1"/>
  <c r="Y1270" i="1" s="1"/>
  <c r="V1311" i="1"/>
  <c r="X1311" i="1"/>
  <c r="Y1311" i="1" s="1"/>
  <c r="V1358" i="1"/>
  <c r="X1358" i="1"/>
  <c r="Y1358" i="1" s="1"/>
  <c r="X1223" i="1"/>
  <c r="Y1223" i="1" s="1"/>
  <c r="X1215" i="1"/>
  <c r="Y1215" i="1" s="1"/>
  <c r="V1233" i="1"/>
  <c r="X1233" i="1"/>
  <c r="Y1233" i="1" s="1"/>
  <c r="X1246" i="1"/>
  <c r="Y1246" i="1" s="1"/>
  <c r="V1273" i="1"/>
  <c r="X1273" i="1"/>
  <c r="Y1273" i="1" s="1"/>
  <c r="V1253" i="1"/>
  <c r="X1293" i="1"/>
  <c r="Y1293" i="1" s="1"/>
  <c r="V1330" i="1"/>
  <c r="X1330" i="1"/>
  <c r="Y1330" i="1" s="1"/>
  <c r="X1327" i="1"/>
  <c r="Y1327" i="1" s="1"/>
  <c r="V1178" i="1"/>
  <c r="X1178" i="1"/>
  <c r="Y1178" i="1" s="1"/>
  <c r="X1182" i="1"/>
  <c r="Y1182" i="1" s="1"/>
  <c r="X1209" i="1"/>
  <c r="Y1209" i="1" s="1"/>
  <c r="V1222" i="1"/>
  <c r="X1222" i="1"/>
  <c r="Y1222" i="1" s="1"/>
  <c r="V1314" i="1"/>
  <c r="X1314" i="1"/>
  <c r="Y1314" i="1" s="1"/>
  <c r="V1198" i="1"/>
  <c r="X1198" i="1"/>
  <c r="Y1198" i="1" s="1"/>
  <c r="V1284" i="1"/>
  <c r="X1284" i="1"/>
  <c r="Y1284" i="1" s="1"/>
  <c r="V1291" i="1"/>
  <c r="X1291" i="1"/>
  <c r="Y1291" i="1" s="1"/>
  <c r="X1218" i="1"/>
  <c r="Y1218" i="1" s="1"/>
  <c r="X1282" i="1"/>
  <c r="Y1282" i="1" s="1"/>
  <c r="X1336" i="1"/>
  <c r="Y1336" i="1" s="1"/>
  <c r="X1347" i="1"/>
  <c r="Y1347" i="1" s="1"/>
  <c r="X1171" i="1"/>
  <c r="Y1171" i="1" s="1"/>
  <c r="X1181" i="1"/>
  <c r="Y1181" i="1" s="1"/>
  <c r="V1283" i="1"/>
  <c r="X1283" i="1"/>
  <c r="Y1283" i="1" s="1"/>
  <c r="V1277" i="1"/>
  <c r="X1355" i="1"/>
  <c r="Y1355" i="1" s="1"/>
  <c r="X1183" i="1"/>
  <c r="Y1183" i="1" s="1"/>
  <c r="V1230" i="1"/>
  <c r="X1230" i="1"/>
  <c r="Y1230" i="1" s="1"/>
  <c r="V1249" i="1"/>
  <c r="X1249" i="1"/>
  <c r="Y1249" i="1" s="1"/>
  <c r="X1274" i="1"/>
  <c r="Y1274" i="1" s="1"/>
  <c r="X1350" i="1"/>
  <c r="Y1350" i="1" s="1"/>
  <c r="X1184" i="1"/>
  <c r="Y1184" i="1" s="1"/>
  <c r="X1172" i="1"/>
  <c r="Y1172" i="1" s="1"/>
  <c r="X1235" i="1"/>
  <c r="Y1235" i="1" s="1"/>
  <c r="V1353" i="1"/>
  <c r="X1353" i="1"/>
  <c r="Y1353" i="1" s="1"/>
  <c r="X1243" i="1"/>
  <c r="Y1243" i="1" s="1"/>
  <c r="V1216" i="1"/>
  <c r="V1243" i="1"/>
  <c r="V1351" i="1"/>
  <c r="V1348" i="1"/>
  <c r="V1350" i="1"/>
  <c r="V1360" i="1"/>
  <c r="V1347" i="1"/>
  <c r="V1355" i="1"/>
  <c r="V1343" i="1"/>
  <c r="V1327" i="1"/>
  <c r="V1336" i="1"/>
  <c r="V1318" i="1"/>
  <c r="V1326" i="1"/>
  <c r="V1274" i="1"/>
  <c r="V1295" i="1"/>
  <c r="V1282" i="1"/>
  <c r="V1293" i="1"/>
  <c r="V1285" i="1"/>
  <c r="V1275" i="1"/>
  <c r="V1270" i="1"/>
  <c r="V1265" i="1"/>
  <c r="V1236" i="1"/>
  <c r="V1212" i="1"/>
  <c r="V1246" i="1"/>
  <c r="V1218" i="1"/>
  <c r="V1244" i="1"/>
  <c r="V1228" i="1"/>
  <c r="V1238" i="1"/>
  <c r="V1239" i="1"/>
  <c r="V1223" i="1"/>
  <c r="V1209" i="1"/>
  <c r="V1215" i="1"/>
  <c r="V1231" i="1"/>
  <c r="V1211" i="1"/>
  <c r="V1219" i="1"/>
  <c r="V1227" i="1"/>
  <c r="V1235" i="1"/>
  <c r="V1203" i="1"/>
  <c r="V1194" i="1"/>
  <c r="V1184" i="1"/>
  <c r="V1185" i="1"/>
  <c r="V1183" i="1"/>
  <c r="V1181" i="1"/>
  <c r="V1182" i="1"/>
  <c r="V1174" i="1"/>
  <c r="V1172" i="1"/>
  <c r="V1171" i="1"/>
  <c r="V1118" i="1"/>
  <c r="V1146" i="1"/>
  <c r="V1153" i="1"/>
  <c r="V1148" i="1"/>
  <c r="V1130" i="1"/>
  <c r="V1126" i="1"/>
  <c r="V1136" i="1"/>
  <c r="O124" i="1" l="1"/>
  <c r="P124" i="1" s="1"/>
  <c r="O125" i="1"/>
  <c r="P125" i="1" s="1"/>
  <c r="O126" i="1"/>
  <c r="P126" i="1" s="1"/>
  <c r="O127" i="1"/>
  <c r="P127" i="1" s="1"/>
  <c r="O128" i="1"/>
  <c r="P128" i="1" s="1"/>
  <c r="O129" i="1"/>
  <c r="P129" i="1" s="1"/>
  <c r="O130" i="1"/>
  <c r="P130" i="1" s="1"/>
  <c r="O131" i="1"/>
  <c r="P131" i="1" s="1"/>
  <c r="O132" i="1"/>
  <c r="P132" i="1" s="1"/>
  <c r="O133" i="1"/>
  <c r="P133" i="1" s="1"/>
  <c r="O134" i="1"/>
  <c r="P134" i="1" s="1"/>
  <c r="O135" i="1"/>
  <c r="P135" i="1" s="1"/>
  <c r="O136" i="1"/>
  <c r="P136" i="1" s="1"/>
  <c r="O137" i="1"/>
  <c r="P137" i="1" s="1"/>
  <c r="O138" i="1"/>
  <c r="P138" i="1" s="1"/>
  <c r="O139" i="1"/>
  <c r="P139" i="1" s="1"/>
  <c r="O140" i="1"/>
  <c r="P140" i="1" s="1"/>
  <c r="O141" i="1"/>
  <c r="P141" i="1" s="1"/>
  <c r="O142" i="1"/>
  <c r="P142" i="1" s="1"/>
  <c r="O143" i="1"/>
  <c r="P143" i="1" s="1"/>
  <c r="O144" i="1"/>
  <c r="P144" i="1" s="1"/>
  <c r="O145" i="1"/>
  <c r="P145" i="1" s="1"/>
  <c r="O146" i="1"/>
  <c r="P146" i="1" s="1"/>
  <c r="O147" i="1"/>
  <c r="P147" i="1" s="1"/>
  <c r="O148" i="1"/>
  <c r="P148" i="1" s="1"/>
  <c r="O149" i="1"/>
  <c r="P149" i="1" s="1"/>
  <c r="O150" i="1"/>
  <c r="P150" i="1" s="1"/>
  <c r="O151" i="1"/>
  <c r="P151" i="1" s="1"/>
  <c r="O152" i="1"/>
  <c r="P152" i="1" s="1"/>
  <c r="O153" i="1"/>
  <c r="P153" i="1" s="1"/>
  <c r="O154" i="1"/>
  <c r="P154" i="1" s="1"/>
  <c r="O155" i="1"/>
  <c r="P155" i="1" s="1"/>
  <c r="O156" i="1"/>
  <c r="P156" i="1" s="1"/>
  <c r="O157" i="1"/>
  <c r="P157" i="1" s="1"/>
  <c r="O158" i="1"/>
  <c r="P158" i="1" s="1"/>
  <c r="O159" i="1"/>
  <c r="P159" i="1" s="1"/>
  <c r="O160" i="1"/>
  <c r="P160" i="1" s="1"/>
  <c r="O161" i="1"/>
  <c r="P161" i="1" s="1"/>
  <c r="O162" i="1"/>
  <c r="P162" i="1" s="1"/>
  <c r="O163" i="1"/>
  <c r="P163" i="1" s="1"/>
  <c r="O164" i="1"/>
  <c r="P164" i="1" s="1"/>
  <c r="O165" i="1"/>
  <c r="P165" i="1" s="1"/>
  <c r="O166" i="1"/>
  <c r="P166" i="1" s="1"/>
  <c r="O167" i="1"/>
  <c r="P167" i="1" s="1"/>
  <c r="O168" i="1"/>
  <c r="P168" i="1" s="1"/>
  <c r="O169" i="1"/>
  <c r="P169" i="1" s="1"/>
  <c r="O170" i="1"/>
  <c r="P170" i="1" s="1"/>
  <c r="O171" i="1"/>
  <c r="P171" i="1" s="1"/>
  <c r="O172" i="1"/>
  <c r="P172" i="1" s="1"/>
  <c r="O173" i="1"/>
  <c r="P173" i="1" s="1"/>
  <c r="O174" i="1"/>
  <c r="P174" i="1" s="1"/>
  <c r="O175" i="1"/>
  <c r="P175" i="1" s="1"/>
  <c r="O176" i="1"/>
  <c r="P176" i="1" s="1"/>
  <c r="O177" i="1"/>
  <c r="P177" i="1" s="1"/>
  <c r="O178" i="1"/>
  <c r="P178" i="1" s="1"/>
  <c r="O179" i="1"/>
  <c r="P179" i="1" s="1"/>
  <c r="O180" i="1"/>
  <c r="P180" i="1" s="1"/>
  <c r="O181" i="1"/>
  <c r="P181" i="1" s="1"/>
  <c r="O182" i="1"/>
  <c r="P182" i="1" s="1"/>
  <c r="O183" i="1"/>
  <c r="P183" i="1" s="1"/>
  <c r="O184" i="1"/>
  <c r="P184" i="1" s="1"/>
  <c r="O185" i="1"/>
  <c r="P185" i="1" s="1"/>
  <c r="O186" i="1"/>
  <c r="P186" i="1" s="1"/>
  <c r="O187" i="1"/>
  <c r="P187" i="1" s="1"/>
  <c r="O188" i="1"/>
  <c r="P188" i="1" s="1"/>
  <c r="O189" i="1"/>
  <c r="P189" i="1" s="1"/>
  <c r="O190" i="1"/>
  <c r="P190" i="1" s="1"/>
  <c r="O191" i="1"/>
  <c r="P191" i="1" s="1"/>
  <c r="O192" i="1"/>
  <c r="P192" i="1" s="1"/>
  <c r="O193" i="1"/>
  <c r="P193" i="1" s="1"/>
  <c r="O194" i="1"/>
  <c r="P194" i="1" s="1"/>
  <c r="O195" i="1"/>
  <c r="P195" i="1" s="1"/>
  <c r="O196" i="1"/>
  <c r="P196" i="1" s="1"/>
  <c r="O197" i="1"/>
  <c r="P197" i="1" s="1"/>
  <c r="O198" i="1"/>
  <c r="P198" i="1" s="1"/>
  <c r="O199" i="1"/>
  <c r="P199" i="1" s="1"/>
  <c r="O200" i="1"/>
  <c r="P200" i="1" s="1"/>
  <c r="O201" i="1"/>
  <c r="P201" i="1" s="1"/>
  <c r="O202" i="1"/>
  <c r="P202" i="1" s="1"/>
  <c r="O203" i="1"/>
  <c r="P203" i="1" s="1"/>
  <c r="O204" i="1"/>
  <c r="P204" i="1" s="1"/>
  <c r="O205" i="1"/>
  <c r="P205" i="1" s="1"/>
  <c r="O206" i="1"/>
  <c r="P206" i="1" s="1"/>
  <c r="O207" i="1"/>
  <c r="P207" i="1" s="1"/>
  <c r="O208" i="1"/>
  <c r="P208" i="1" s="1"/>
  <c r="O209" i="1"/>
  <c r="P209" i="1" s="1"/>
  <c r="O210" i="1"/>
  <c r="P210" i="1" s="1"/>
  <c r="O211" i="1"/>
  <c r="P211" i="1" s="1"/>
  <c r="O212" i="1"/>
  <c r="P212" i="1" s="1"/>
  <c r="O213" i="1"/>
  <c r="P213" i="1" s="1"/>
  <c r="O214" i="1"/>
  <c r="P214" i="1" s="1"/>
  <c r="O215" i="1"/>
  <c r="P215" i="1" s="1"/>
  <c r="O216" i="1"/>
  <c r="P216" i="1" s="1"/>
  <c r="O217" i="1"/>
  <c r="P217" i="1" s="1"/>
  <c r="O218" i="1"/>
  <c r="P218" i="1" s="1"/>
  <c r="O219" i="1"/>
  <c r="P219" i="1" s="1"/>
  <c r="O220" i="1"/>
  <c r="P220" i="1" s="1"/>
  <c r="O221" i="1"/>
  <c r="P221" i="1" s="1"/>
  <c r="O222" i="1"/>
  <c r="P222" i="1" s="1"/>
  <c r="O223" i="1"/>
  <c r="P223" i="1" s="1"/>
  <c r="O224" i="1"/>
  <c r="P224" i="1" s="1"/>
  <c r="O225" i="1"/>
  <c r="P225" i="1" s="1"/>
  <c r="O226" i="1"/>
  <c r="P226" i="1" s="1"/>
  <c r="O227" i="1"/>
  <c r="P227" i="1" s="1"/>
  <c r="O228" i="1"/>
  <c r="P228" i="1" s="1"/>
  <c r="O229" i="1"/>
  <c r="P229" i="1" s="1"/>
  <c r="O230" i="1"/>
  <c r="P230" i="1" s="1"/>
  <c r="O231" i="1"/>
  <c r="P231" i="1" s="1"/>
  <c r="O232" i="1"/>
  <c r="P232" i="1" s="1"/>
  <c r="O233" i="1"/>
  <c r="P233" i="1" s="1"/>
  <c r="O234" i="1"/>
  <c r="P234" i="1" s="1"/>
  <c r="O235" i="1"/>
  <c r="P235" i="1" s="1"/>
  <c r="O236" i="1"/>
  <c r="P236" i="1" s="1"/>
  <c r="O237" i="1"/>
  <c r="P237" i="1" s="1"/>
  <c r="O238" i="1"/>
  <c r="P238" i="1" s="1"/>
  <c r="O239" i="1"/>
  <c r="P239" i="1" s="1"/>
  <c r="O240" i="1"/>
  <c r="P240" i="1" s="1"/>
  <c r="O241" i="1"/>
  <c r="P241" i="1" s="1"/>
  <c r="O242" i="1"/>
  <c r="P242" i="1" s="1"/>
  <c r="O243" i="1"/>
  <c r="P243" i="1" s="1"/>
  <c r="O244" i="1"/>
  <c r="P244" i="1" s="1"/>
  <c r="O245" i="1"/>
  <c r="P245" i="1" s="1"/>
  <c r="O246" i="1"/>
  <c r="P246" i="1" s="1"/>
  <c r="O247" i="1"/>
  <c r="P247" i="1" s="1"/>
  <c r="O248" i="1"/>
  <c r="P248" i="1" s="1"/>
  <c r="O249" i="1"/>
  <c r="P249" i="1" s="1"/>
  <c r="O250" i="1"/>
  <c r="P250" i="1" s="1"/>
  <c r="O251" i="1"/>
  <c r="P251" i="1" s="1"/>
  <c r="O252" i="1"/>
  <c r="P252" i="1" s="1"/>
  <c r="O253" i="1"/>
  <c r="P253" i="1" s="1"/>
  <c r="O254" i="1"/>
  <c r="P254" i="1" s="1"/>
  <c r="O255" i="1"/>
  <c r="P255" i="1" s="1"/>
  <c r="O256" i="1"/>
  <c r="P256" i="1" s="1"/>
  <c r="O257" i="1"/>
  <c r="P257" i="1" s="1"/>
  <c r="O258" i="1"/>
  <c r="P258" i="1" s="1"/>
  <c r="O259" i="1"/>
  <c r="P259" i="1" s="1"/>
  <c r="O260" i="1"/>
  <c r="P260" i="1" s="1"/>
  <c r="O261" i="1"/>
  <c r="P261" i="1" s="1"/>
  <c r="O262" i="1"/>
  <c r="P262" i="1" s="1"/>
  <c r="O263" i="1"/>
  <c r="P263" i="1" s="1"/>
  <c r="O264" i="1"/>
  <c r="P264" i="1" s="1"/>
  <c r="O265" i="1"/>
  <c r="P265" i="1" s="1"/>
  <c r="O266" i="1"/>
  <c r="P266" i="1" s="1"/>
  <c r="O267" i="1"/>
  <c r="P267" i="1" s="1"/>
  <c r="O268" i="1"/>
  <c r="P268" i="1" s="1"/>
  <c r="O269" i="1"/>
  <c r="P269" i="1" s="1"/>
  <c r="O270" i="1"/>
  <c r="P270" i="1" s="1"/>
  <c r="O271" i="1"/>
  <c r="P271" i="1" s="1"/>
  <c r="O272" i="1"/>
  <c r="P272" i="1" s="1"/>
  <c r="O273" i="1"/>
  <c r="P273" i="1" s="1"/>
  <c r="O274" i="1"/>
  <c r="P274" i="1" s="1"/>
  <c r="O275" i="1"/>
  <c r="P275" i="1" s="1"/>
  <c r="O276" i="1"/>
  <c r="P276" i="1" s="1"/>
  <c r="O277" i="1"/>
  <c r="P277" i="1" s="1"/>
  <c r="O278" i="1"/>
  <c r="P278" i="1" s="1"/>
  <c r="O279" i="1"/>
  <c r="P279" i="1" s="1"/>
  <c r="O280" i="1"/>
  <c r="P280" i="1" s="1"/>
  <c r="O281" i="1"/>
  <c r="P281" i="1" s="1"/>
  <c r="O282" i="1"/>
  <c r="P282" i="1" s="1"/>
  <c r="O283" i="1"/>
  <c r="P283" i="1" s="1"/>
  <c r="O284" i="1"/>
  <c r="P284" i="1" s="1"/>
  <c r="O285" i="1"/>
  <c r="P285" i="1" s="1"/>
  <c r="O286" i="1"/>
  <c r="P286" i="1" s="1"/>
  <c r="O287" i="1"/>
  <c r="P287" i="1" s="1"/>
  <c r="O288" i="1"/>
  <c r="P288" i="1" s="1"/>
  <c r="O289" i="1"/>
  <c r="P289" i="1" s="1"/>
  <c r="O290" i="1"/>
  <c r="P290" i="1" s="1"/>
  <c r="O291" i="1"/>
  <c r="P291" i="1" s="1"/>
  <c r="O292" i="1"/>
  <c r="P292" i="1" s="1"/>
  <c r="O293" i="1"/>
  <c r="P293" i="1" s="1"/>
  <c r="O294" i="1"/>
  <c r="P294" i="1" s="1"/>
  <c r="O295" i="1"/>
  <c r="P295" i="1" s="1"/>
  <c r="O296" i="1"/>
  <c r="P296" i="1" s="1"/>
  <c r="O297" i="1"/>
  <c r="P297" i="1" s="1"/>
  <c r="O298" i="1"/>
  <c r="P298" i="1" s="1"/>
  <c r="O299" i="1"/>
  <c r="P299" i="1" s="1"/>
  <c r="O300" i="1"/>
  <c r="P300" i="1" s="1"/>
  <c r="O301" i="1"/>
  <c r="P301" i="1" s="1"/>
  <c r="O302" i="1"/>
  <c r="P302" i="1" s="1"/>
  <c r="O303" i="1"/>
  <c r="P303" i="1" s="1"/>
  <c r="O304" i="1"/>
  <c r="P304" i="1" s="1"/>
  <c r="O305" i="1"/>
  <c r="P305" i="1" s="1"/>
  <c r="O306" i="1"/>
  <c r="P306" i="1" s="1"/>
  <c r="O307" i="1"/>
  <c r="P307" i="1" s="1"/>
  <c r="O308" i="1"/>
  <c r="P308" i="1" s="1"/>
  <c r="O309" i="1"/>
  <c r="P309" i="1" s="1"/>
  <c r="O310" i="1"/>
  <c r="P310" i="1" s="1"/>
  <c r="O311" i="1"/>
  <c r="P311" i="1" s="1"/>
  <c r="O312" i="1"/>
  <c r="P312" i="1" s="1"/>
  <c r="O313" i="1"/>
  <c r="P313" i="1" s="1"/>
  <c r="O314" i="1"/>
  <c r="P314" i="1" s="1"/>
  <c r="O315" i="1"/>
  <c r="P315" i="1" s="1"/>
  <c r="O316" i="1"/>
  <c r="P316" i="1" s="1"/>
  <c r="O317" i="1"/>
  <c r="P317" i="1" s="1"/>
  <c r="O318" i="1"/>
  <c r="P318" i="1" s="1"/>
  <c r="O319" i="1"/>
  <c r="P319" i="1" s="1"/>
  <c r="O320" i="1"/>
  <c r="P320" i="1" s="1"/>
  <c r="O321" i="1"/>
  <c r="P321" i="1" s="1"/>
  <c r="O322" i="1"/>
  <c r="P322" i="1" s="1"/>
  <c r="O323" i="1"/>
  <c r="P323" i="1" s="1"/>
  <c r="O324" i="1"/>
  <c r="P324" i="1" s="1"/>
  <c r="O325" i="1"/>
  <c r="P325" i="1" s="1"/>
  <c r="O326" i="1"/>
  <c r="P326" i="1" s="1"/>
  <c r="O327" i="1"/>
  <c r="P327" i="1" s="1"/>
  <c r="O328" i="1"/>
  <c r="P328" i="1" s="1"/>
  <c r="O329" i="1"/>
  <c r="P329" i="1" s="1"/>
  <c r="O330" i="1"/>
  <c r="P330" i="1" s="1"/>
  <c r="O331" i="1"/>
  <c r="P331" i="1" s="1"/>
  <c r="O332" i="1"/>
  <c r="P332" i="1" s="1"/>
  <c r="O333" i="1"/>
  <c r="P333" i="1" s="1"/>
  <c r="O334" i="1"/>
  <c r="P334" i="1" s="1"/>
  <c r="O335" i="1"/>
  <c r="P335" i="1" s="1"/>
  <c r="O336" i="1"/>
  <c r="P336" i="1" s="1"/>
  <c r="O337" i="1"/>
  <c r="P337" i="1" s="1"/>
  <c r="O338" i="1"/>
  <c r="P338" i="1" s="1"/>
  <c r="O339" i="1"/>
  <c r="P339" i="1" s="1"/>
  <c r="O340" i="1"/>
  <c r="P340" i="1" s="1"/>
  <c r="O341" i="1"/>
  <c r="P341" i="1" s="1"/>
  <c r="O342" i="1"/>
  <c r="P342" i="1" s="1"/>
  <c r="O343" i="1"/>
  <c r="P343" i="1" s="1"/>
  <c r="O344" i="1"/>
  <c r="P344" i="1" s="1"/>
  <c r="O345" i="1"/>
  <c r="P345" i="1" s="1"/>
  <c r="O346" i="1"/>
  <c r="P346" i="1" s="1"/>
  <c r="O347" i="1"/>
  <c r="P347" i="1" s="1"/>
  <c r="O348" i="1"/>
  <c r="P348" i="1" s="1"/>
  <c r="O349" i="1"/>
  <c r="P349" i="1" s="1"/>
  <c r="O350" i="1"/>
  <c r="P350" i="1" s="1"/>
  <c r="O351" i="1"/>
  <c r="P351" i="1" s="1"/>
  <c r="O352" i="1"/>
  <c r="P352" i="1" s="1"/>
  <c r="O353" i="1"/>
  <c r="P353" i="1" s="1"/>
  <c r="O354" i="1"/>
  <c r="P354" i="1" s="1"/>
  <c r="O355" i="1"/>
  <c r="P355" i="1" s="1"/>
  <c r="O356" i="1"/>
  <c r="P356" i="1" s="1"/>
  <c r="O357" i="1"/>
  <c r="P357" i="1" s="1"/>
  <c r="O358" i="1"/>
  <c r="P358" i="1" s="1"/>
  <c r="O359" i="1"/>
  <c r="P359" i="1" s="1"/>
  <c r="O360" i="1"/>
  <c r="P360" i="1" s="1"/>
  <c r="O361" i="1"/>
  <c r="P361" i="1" s="1"/>
  <c r="O362" i="1"/>
  <c r="P362" i="1" s="1"/>
  <c r="O363" i="1"/>
  <c r="P363" i="1" s="1"/>
  <c r="O364" i="1"/>
  <c r="P364" i="1" s="1"/>
  <c r="O365" i="1"/>
  <c r="P365" i="1" s="1"/>
  <c r="O366" i="1"/>
  <c r="P366" i="1" s="1"/>
  <c r="O367" i="1"/>
  <c r="P367" i="1" s="1"/>
  <c r="O368" i="1"/>
  <c r="P368" i="1" s="1"/>
  <c r="O369" i="1"/>
  <c r="P369" i="1" s="1"/>
  <c r="O370" i="1"/>
  <c r="P370" i="1" s="1"/>
  <c r="O371" i="1"/>
  <c r="P371" i="1" s="1"/>
  <c r="O372" i="1"/>
  <c r="P372" i="1" s="1"/>
  <c r="O373" i="1"/>
  <c r="P373" i="1" s="1"/>
  <c r="O374" i="1"/>
  <c r="P374" i="1" s="1"/>
  <c r="O375" i="1"/>
  <c r="P375" i="1" s="1"/>
  <c r="O376" i="1"/>
  <c r="P376" i="1" s="1"/>
  <c r="O377" i="1"/>
  <c r="P377" i="1" s="1"/>
  <c r="O378" i="1"/>
  <c r="P378" i="1" s="1"/>
  <c r="O379" i="1"/>
  <c r="P379" i="1" s="1"/>
  <c r="O380" i="1"/>
  <c r="P380" i="1" s="1"/>
  <c r="O381" i="1"/>
  <c r="P381" i="1" s="1"/>
  <c r="O382" i="1"/>
  <c r="P382" i="1" s="1"/>
  <c r="O383" i="1"/>
  <c r="P383" i="1" s="1"/>
  <c r="O384" i="1"/>
  <c r="P384" i="1" s="1"/>
  <c r="O385" i="1"/>
  <c r="P385" i="1" s="1"/>
  <c r="O386" i="1"/>
  <c r="P386" i="1" s="1"/>
  <c r="O387" i="1"/>
  <c r="P387" i="1" s="1"/>
  <c r="O388" i="1"/>
  <c r="P388" i="1" s="1"/>
  <c r="O389" i="1"/>
  <c r="P389" i="1" s="1"/>
  <c r="O390" i="1"/>
  <c r="P390" i="1" s="1"/>
  <c r="O391" i="1"/>
  <c r="P391" i="1" s="1"/>
  <c r="O392" i="1"/>
  <c r="P392" i="1" s="1"/>
  <c r="O393" i="1"/>
  <c r="P393" i="1" s="1"/>
  <c r="O394" i="1"/>
  <c r="P394" i="1" s="1"/>
  <c r="O395" i="1"/>
  <c r="P395" i="1" s="1"/>
  <c r="O396" i="1"/>
  <c r="P396" i="1" s="1"/>
  <c r="O397" i="1"/>
  <c r="P397" i="1" s="1"/>
  <c r="O398" i="1"/>
  <c r="P398" i="1" s="1"/>
  <c r="O399" i="1"/>
  <c r="P399" i="1" s="1"/>
  <c r="O400" i="1"/>
  <c r="P400" i="1" s="1"/>
  <c r="O401" i="1"/>
  <c r="P401" i="1" s="1"/>
  <c r="O402" i="1"/>
  <c r="P402" i="1" s="1"/>
  <c r="O403" i="1"/>
  <c r="P403" i="1" s="1"/>
  <c r="O404" i="1"/>
  <c r="P404" i="1" s="1"/>
  <c r="O405" i="1"/>
  <c r="P405" i="1" s="1"/>
  <c r="O406" i="1"/>
  <c r="P406" i="1" s="1"/>
  <c r="O407" i="1"/>
  <c r="P407" i="1" s="1"/>
  <c r="O408" i="1"/>
  <c r="P408" i="1" s="1"/>
  <c r="O409" i="1"/>
  <c r="P409" i="1" s="1"/>
  <c r="O410" i="1"/>
  <c r="P410" i="1" s="1"/>
  <c r="O411" i="1"/>
  <c r="P411" i="1" s="1"/>
  <c r="O412" i="1"/>
  <c r="P412" i="1" s="1"/>
  <c r="O413" i="1"/>
  <c r="P413" i="1" s="1"/>
  <c r="O414" i="1"/>
  <c r="P414" i="1" s="1"/>
  <c r="O415" i="1"/>
  <c r="P415" i="1" s="1"/>
  <c r="O416" i="1"/>
  <c r="P416" i="1" s="1"/>
  <c r="O417" i="1"/>
  <c r="P417" i="1" s="1"/>
  <c r="O418" i="1"/>
  <c r="P418" i="1" s="1"/>
  <c r="O419" i="1"/>
  <c r="P419" i="1" s="1"/>
  <c r="O420" i="1"/>
  <c r="P420" i="1" s="1"/>
  <c r="O421" i="1"/>
  <c r="P421" i="1" s="1"/>
  <c r="O422" i="1"/>
  <c r="P422" i="1" s="1"/>
  <c r="O423" i="1"/>
  <c r="P423" i="1" s="1"/>
  <c r="O424" i="1"/>
  <c r="P424" i="1" s="1"/>
  <c r="O425" i="1"/>
  <c r="P425" i="1" s="1"/>
  <c r="O426" i="1"/>
  <c r="P426" i="1" s="1"/>
  <c r="O427" i="1"/>
  <c r="P427" i="1" s="1"/>
  <c r="O428" i="1"/>
  <c r="P428" i="1" s="1"/>
  <c r="O429" i="1"/>
  <c r="P429" i="1" s="1"/>
  <c r="O430" i="1"/>
  <c r="P430" i="1" s="1"/>
  <c r="O431" i="1"/>
  <c r="P431" i="1" s="1"/>
  <c r="O432" i="1"/>
  <c r="P432" i="1" s="1"/>
  <c r="O433" i="1"/>
  <c r="P433" i="1" s="1"/>
  <c r="O434" i="1"/>
  <c r="P434" i="1" s="1"/>
  <c r="O435" i="1"/>
  <c r="P435" i="1" s="1"/>
  <c r="O436" i="1"/>
  <c r="P436" i="1" s="1"/>
  <c r="O437" i="1"/>
  <c r="P437" i="1" s="1"/>
  <c r="O438" i="1"/>
  <c r="P438" i="1" s="1"/>
  <c r="O439" i="1"/>
  <c r="P439" i="1" s="1"/>
  <c r="O440" i="1"/>
  <c r="P440" i="1" s="1"/>
  <c r="O441" i="1"/>
  <c r="P441" i="1" s="1"/>
  <c r="O442" i="1"/>
  <c r="P442" i="1" s="1"/>
  <c r="O443" i="1"/>
  <c r="P443" i="1" s="1"/>
  <c r="O444" i="1"/>
  <c r="P444" i="1" s="1"/>
  <c r="O445" i="1"/>
  <c r="P445" i="1" s="1"/>
  <c r="O446" i="1"/>
  <c r="P446" i="1" s="1"/>
  <c r="O447" i="1"/>
  <c r="P447" i="1" s="1"/>
  <c r="O448" i="1"/>
  <c r="P448" i="1" s="1"/>
  <c r="O449" i="1"/>
  <c r="P449" i="1" s="1"/>
  <c r="O450" i="1"/>
  <c r="P450" i="1" s="1"/>
  <c r="O451" i="1"/>
  <c r="P451" i="1" s="1"/>
  <c r="O452" i="1"/>
  <c r="P452" i="1" s="1"/>
  <c r="O453" i="1"/>
  <c r="P453" i="1" s="1"/>
  <c r="O454" i="1"/>
  <c r="P454" i="1" s="1"/>
  <c r="O455" i="1"/>
  <c r="P455" i="1" s="1"/>
  <c r="O456" i="1"/>
  <c r="P456" i="1" s="1"/>
  <c r="O457" i="1"/>
  <c r="P457" i="1" s="1"/>
  <c r="O458" i="1"/>
  <c r="P458" i="1" s="1"/>
  <c r="O459" i="1"/>
  <c r="P459" i="1" s="1"/>
  <c r="O460" i="1"/>
  <c r="P460" i="1" s="1"/>
  <c r="O461" i="1"/>
  <c r="P461" i="1" s="1"/>
  <c r="O462" i="1"/>
  <c r="P462" i="1" s="1"/>
  <c r="O463" i="1"/>
  <c r="P463" i="1" s="1"/>
  <c r="O464" i="1"/>
  <c r="P464" i="1" s="1"/>
  <c r="O465" i="1"/>
  <c r="P465" i="1" s="1"/>
  <c r="O466" i="1"/>
  <c r="P466" i="1" s="1"/>
  <c r="O467" i="1"/>
  <c r="P467" i="1" s="1"/>
  <c r="O468" i="1"/>
  <c r="P468" i="1" s="1"/>
  <c r="O469" i="1"/>
  <c r="P469" i="1" s="1"/>
  <c r="O470" i="1"/>
  <c r="P470" i="1" s="1"/>
  <c r="O471" i="1"/>
  <c r="P471" i="1" s="1"/>
  <c r="O472" i="1"/>
  <c r="P472" i="1" s="1"/>
  <c r="O473" i="1"/>
  <c r="P473" i="1" s="1"/>
  <c r="O474" i="1"/>
  <c r="P474" i="1" s="1"/>
  <c r="O475" i="1"/>
  <c r="P475" i="1" s="1"/>
  <c r="O476" i="1"/>
  <c r="P476" i="1" s="1"/>
  <c r="O477" i="1"/>
  <c r="P477" i="1" s="1"/>
  <c r="O478" i="1"/>
  <c r="P478" i="1" s="1"/>
  <c r="O479" i="1"/>
  <c r="P479" i="1" s="1"/>
  <c r="O480" i="1"/>
  <c r="P480" i="1" s="1"/>
  <c r="O481" i="1"/>
  <c r="P481" i="1" s="1"/>
  <c r="O482" i="1"/>
  <c r="P482" i="1" s="1"/>
  <c r="O483" i="1"/>
  <c r="P483" i="1" s="1"/>
  <c r="O484" i="1"/>
  <c r="P484" i="1" s="1"/>
  <c r="O485" i="1"/>
  <c r="P485" i="1" s="1"/>
  <c r="O486" i="1"/>
  <c r="P486" i="1" s="1"/>
  <c r="O487" i="1"/>
  <c r="P487" i="1" s="1"/>
  <c r="O488" i="1"/>
  <c r="P488" i="1" s="1"/>
  <c r="O489" i="1"/>
  <c r="P489" i="1" s="1"/>
  <c r="O490" i="1"/>
  <c r="P490" i="1" s="1"/>
  <c r="O491" i="1"/>
  <c r="P491" i="1" s="1"/>
  <c r="O492" i="1"/>
  <c r="P492" i="1" s="1"/>
  <c r="O493" i="1"/>
  <c r="P493" i="1" s="1"/>
  <c r="O494" i="1"/>
  <c r="P494" i="1" s="1"/>
  <c r="O495" i="1"/>
  <c r="P495" i="1" s="1"/>
  <c r="O496" i="1"/>
  <c r="P496" i="1" s="1"/>
  <c r="O497" i="1"/>
  <c r="P497" i="1" s="1"/>
  <c r="O498" i="1"/>
  <c r="P498" i="1" s="1"/>
  <c r="O499" i="1"/>
  <c r="P499" i="1" s="1"/>
  <c r="O500" i="1"/>
  <c r="P500" i="1" s="1"/>
  <c r="O501" i="1"/>
  <c r="P501" i="1" s="1"/>
  <c r="O502" i="1"/>
  <c r="P502" i="1" s="1"/>
  <c r="O503" i="1"/>
  <c r="P503" i="1" s="1"/>
  <c r="O504" i="1"/>
  <c r="P504" i="1" s="1"/>
  <c r="O505" i="1"/>
  <c r="P505" i="1" s="1"/>
  <c r="O506" i="1"/>
  <c r="P506" i="1" s="1"/>
  <c r="O507" i="1"/>
  <c r="P507" i="1" s="1"/>
  <c r="O508" i="1"/>
  <c r="P508" i="1" s="1"/>
  <c r="O509" i="1"/>
  <c r="P509" i="1" s="1"/>
  <c r="O510" i="1"/>
  <c r="P510" i="1" s="1"/>
  <c r="O511" i="1"/>
  <c r="P511" i="1" s="1"/>
  <c r="O512" i="1"/>
  <c r="P512" i="1" s="1"/>
  <c r="O513" i="1"/>
  <c r="P513" i="1" s="1"/>
  <c r="O514" i="1"/>
  <c r="P514" i="1" s="1"/>
  <c r="O515" i="1"/>
  <c r="P515" i="1" s="1"/>
  <c r="O516" i="1"/>
  <c r="P516" i="1" s="1"/>
  <c r="O517" i="1"/>
  <c r="P517" i="1" s="1"/>
  <c r="O518" i="1"/>
  <c r="P518" i="1" s="1"/>
  <c r="O519" i="1"/>
  <c r="P519" i="1" s="1"/>
  <c r="O520" i="1"/>
  <c r="P520" i="1" s="1"/>
  <c r="O521" i="1"/>
  <c r="P521" i="1" s="1"/>
  <c r="O522" i="1"/>
  <c r="P522" i="1" s="1"/>
  <c r="O523" i="1"/>
  <c r="P523" i="1" s="1"/>
  <c r="O524" i="1"/>
  <c r="P524" i="1" s="1"/>
  <c r="O525" i="1"/>
  <c r="P525" i="1" s="1"/>
  <c r="O526" i="1"/>
  <c r="P526" i="1" s="1"/>
  <c r="O527" i="1"/>
  <c r="P527" i="1" s="1"/>
  <c r="O528" i="1"/>
  <c r="P528" i="1" s="1"/>
  <c r="O529" i="1"/>
  <c r="P529" i="1" s="1"/>
  <c r="O530" i="1"/>
  <c r="P530" i="1" s="1"/>
  <c r="O531" i="1"/>
  <c r="P531" i="1" s="1"/>
  <c r="O532" i="1"/>
  <c r="P532" i="1" s="1"/>
  <c r="O533" i="1"/>
  <c r="P533" i="1" s="1"/>
  <c r="O534" i="1"/>
  <c r="P534" i="1" s="1"/>
  <c r="O535" i="1"/>
  <c r="P535" i="1" s="1"/>
  <c r="O536" i="1"/>
  <c r="P536" i="1" s="1"/>
  <c r="O537" i="1"/>
  <c r="P537" i="1" s="1"/>
  <c r="O538" i="1"/>
  <c r="P538" i="1" s="1"/>
  <c r="O539" i="1"/>
  <c r="P539" i="1" s="1"/>
  <c r="O540" i="1"/>
  <c r="P540" i="1" s="1"/>
  <c r="O541" i="1"/>
  <c r="P541" i="1" s="1"/>
  <c r="O542" i="1"/>
  <c r="P542" i="1" s="1"/>
  <c r="O543" i="1"/>
  <c r="P543" i="1" s="1"/>
  <c r="O544" i="1"/>
  <c r="P544" i="1" s="1"/>
  <c r="O545" i="1"/>
  <c r="P545" i="1" s="1"/>
  <c r="O546" i="1"/>
  <c r="P546" i="1" s="1"/>
  <c r="O547" i="1"/>
  <c r="P547" i="1" s="1"/>
  <c r="O548" i="1"/>
  <c r="P548" i="1" s="1"/>
  <c r="O549" i="1"/>
  <c r="P549" i="1" s="1"/>
  <c r="O550" i="1"/>
  <c r="P550" i="1" s="1"/>
  <c r="O551" i="1"/>
  <c r="P551" i="1" s="1"/>
  <c r="O552" i="1"/>
  <c r="P552" i="1" s="1"/>
  <c r="O553" i="1"/>
  <c r="P553" i="1" s="1"/>
  <c r="O554" i="1"/>
  <c r="P554" i="1" s="1"/>
  <c r="O555" i="1"/>
  <c r="P555" i="1" s="1"/>
  <c r="O556" i="1"/>
  <c r="P556" i="1" s="1"/>
  <c r="O557" i="1"/>
  <c r="P557" i="1" s="1"/>
  <c r="O558" i="1"/>
  <c r="P558" i="1" s="1"/>
  <c r="O559" i="1"/>
  <c r="P559" i="1" s="1"/>
  <c r="O560" i="1"/>
  <c r="P560" i="1" s="1"/>
  <c r="O561" i="1"/>
  <c r="P561" i="1" s="1"/>
  <c r="O562" i="1"/>
  <c r="P562" i="1" s="1"/>
  <c r="O563" i="1"/>
  <c r="P563" i="1" s="1"/>
  <c r="O564" i="1"/>
  <c r="P564" i="1" s="1"/>
  <c r="O565" i="1"/>
  <c r="P565" i="1" s="1"/>
  <c r="O566" i="1"/>
  <c r="P566" i="1" s="1"/>
  <c r="O567" i="1"/>
  <c r="P567" i="1" s="1"/>
  <c r="O568" i="1"/>
  <c r="P568" i="1" s="1"/>
  <c r="O569" i="1"/>
  <c r="P569" i="1" s="1"/>
  <c r="O570" i="1"/>
  <c r="P570" i="1" s="1"/>
  <c r="O571" i="1"/>
  <c r="P571" i="1" s="1"/>
  <c r="O572" i="1"/>
  <c r="P572" i="1" s="1"/>
  <c r="O573" i="1"/>
  <c r="P573" i="1" s="1"/>
  <c r="O574" i="1"/>
  <c r="P574" i="1" s="1"/>
  <c r="O575" i="1"/>
  <c r="P575" i="1" s="1"/>
  <c r="O576" i="1"/>
  <c r="P576" i="1" s="1"/>
  <c r="O577" i="1"/>
  <c r="P577" i="1" s="1"/>
  <c r="O578" i="1"/>
  <c r="P578" i="1" s="1"/>
  <c r="O579" i="1"/>
  <c r="P579" i="1" s="1"/>
  <c r="O580" i="1"/>
  <c r="P580" i="1" s="1"/>
  <c r="O581" i="1"/>
  <c r="P581" i="1" s="1"/>
  <c r="O582" i="1"/>
  <c r="P582" i="1" s="1"/>
  <c r="O583" i="1"/>
  <c r="P583" i="1" s="1"/>
  <c r="O584" i="1"/>
  <c r="P584" i="1" s="1"/>
  <c r="O585" i="1"/>
  <c r="P585" i="1" s="1"/>
  <c r="O586" i="1"/>
  <c r="P586" i="1" s="1"/>
  <c r="O587" i="1"/>
  <c r="P587" i="1" s="1"/>
  <c r="O588" i="1"/>
  <c r="P588" i="1" s="1"/>
  <c r="O589" i="1"/>
  <c r="P589" i="1" s="1"/>
  <c r="O590" i="1"/>
  <c r="P590" i="1" s="1"/>
  <c r="O591" i="1"/>
  <c r="P591" i="1" s="1"/>
  <c r="O592" i="1"/>
  <c r="P592" i="1" s="1"/>
  <c r="O593" i="1"/>
  <c r="P593" i="1" s="1"/>
  <c r="O594" i="1"/>
  <c r="P594" i="1" s="1"/>
  <c r="O595" i="1"/>
  <c r="P595" i="1" s="1"/>
  <c r="O596" i="1"/>
  <c r="P596" i="1" s="1"/>
  <c r="O597" i="1"/>
  <c r="P597" i="1" s="1"/>
  <c r="O598" i="1"/>
  <c r="P598" i="1" s="1"/>
  <c r="O599" i="1"/>
  <c r="P599" i="1" s="1"/>
  <c r="O600" i="1"/>
  <c r="P600" i="1" s="1"/>
  <c r="O601" i="1"/>
  <c r="P601" i="1" s="1"/>
  <c r="O602" i="1"/>
  <c r="P602" i="1" s="1"/>
  <c r="O603" i="1"/>
  <c r="P603" i="1" s="1"/>
  <c r="O604" i="1"/>
  <c r="P604" i="1" s="1"/>
  <c r="O605" i="1"/>
  <c r="P605" i="1" s="1"/>
  <c r="O606" i="1"/>
  <c r="P606" i="1" s="1"/>
  <c r="O607" i="1"/>
  <c r="P607" i="1" s="1"/>
  <c r="O608" i="1"/>
  <c r="P608" i="1" s="1"/>
  <c r="O609" i="1"/>
  <c r="P609" i="1" s="1"/>
  <c r="O610" i="1"/>
  <c r="P610" i="1" s="1"/>
  <c r="O611" i="1"/>
  <c r="P611" i="1" s="1"/>
  <c r="O612" i="1"/>
  <c r="P612" i="1" s="1"/>
  <c r="O613" i="1"/>
  <c r="P613" i="1" s="1"/>
  <c r="O614" i="1"/>
  <c r="P614" i="1" s="1"/>
  <c r="O615" i="1"/>
  <c r="P615" i="1" s="1"/>
  <c r="O616" i="1"/>
  <c r="P616" i="1" s="1"/>
  <c r="O617" i="1"/>
  <c r="P617" i="1" s="1"/>
  <c r="O618" i="1"/>
  <c r="P618" i="1" s="1"/>
  <c r="O619" i="1"/>
  <c r="P619" i="1" s="1"/>
  <c r="O620" i="1"/>
  <c r="P620" i="1" s="1"/>
  <c r="O621" i="1"/>
  <c r="P621" i="1" s="1"/>
  <c r="O622" i="1"/>
  <c r="P622" i="1" s="1"/>
  <c r="O623" i="1"/>
  <c r="P623" i="1" s="1"/>
  <c r="O624" i="1"/>
  <c r="P624" i="1" s="1"/>
  <c r="O625" i="1"/>
  <c r="P625" i="1" s="1"/>
  <c r="O626" i="1"/>
  <c r="P626" i="1" s="1"/>
  <c r="O627" i="1"/>
  <c r="P627" i="1" s="1"/>
  <c r="O628" i="1"/>
  <c r="P628" i="1" s="1"/>
  <c r="O629" i="1"/>
  <c r="P629" i="1" s="1"/>
  <c r="O630" i="1"/>
  <c r="P630" i="1" s="1"/>
  <c r="O631" i="1"/>
  <c r="P631" i="1" s="1"/>
  <c r="O632" i="1"/>
  <c r="P632" i="1" s="1"/>
  <c r="O633" i="1"/>
  <c r="P633" i="1" s="1"/>
  <c r="O634" i="1"/>
  <c r="P634" i="1" s="1"/>
  <c r="O635" i="1"/>
  <c r="P635" i="1" s="1"/>
  <c r="O636" i="1"/>
  <c r="P636" i="1" s="1"/>
  <c r="O637" i="1"/>
  <c r="P637" i="1" s="1"/>
  <c r="O638" i="1"/>
  <c r="P638" i="1" s="1"/>
  <c r="O639" i="1"/>
  <c r="P639" i="1" s="1"/>
  <c r="O640" i="1"/>
  <c r="P640" i="1" s="1"/>
  <c r="O641" i="1"/>
  <c r="P641" i="1" s="1"/>
  <c r="O642" i="1"/>
  <c r="P642" i="1" s="1"/>
  <c r="O643" i="1"/>
  <c r="P643" i="1" s="1"/>
  <c r="O644" i="1"/>
  <c r="P644" i="1" s="1"/>
  <c r="O645" i="1"/>
  <c r="P645" i="1" s="1"/>
  <c r="O646" i="1"/>
  <c r="P646" i="1" s="1"/>
  <c r="O647" i="1"/>
  <c r="P647" i="1" s="1"/>
  <c r="O648" i="1"/>
  <c r="P648" i="1" s="1"/>
  <c r="O649" i="1"/>
  <c r="P649" i="1" s="1"/>
  <c r="O650" i="1"/>
  <c r="P650" i="1" s="1"/>
  <c r="O651" i="1"/>
  <c r="P651" i="1" s="1"/>
  <c r="O652" i="1"/>
  <c r="P652" i="1" s="1"/>
  <c r="O653" i="1"/>
  <c r="P653" i="1" s="1"/>
  <c r="O654" i="1"/>
  <c r="P654" i="1" s="1"/>
  <c r="O655" i="1"/>
  <c r="P655" i="1" s="1"/>
  <c r="O656" i="1"/>
  <c r="P656" i="1" s="1"/>
  <c r="O657" i="1"/>
  <c r="P657" i="1" s="1"/>
  <c r="O658" i="1"/>
  <c r="P658" i="1" s="1"/>
  <c r="O659" i="1"/>
  <c r="P659" i="1" s="1"/>
  <c r="O660" i="1"/>
  <c r="P660" i="1" s="1"/>
  <c r="O661" i="1"/>
  <c r="P661" i="1" s="1"/>
  <c r="O662" i="1"/>
  <c r="P662" i="1" s="1"/>
  <c r="O663" i="1"/>
  <c r="P663" i="1" s="1"/>
  <c r="O664" i="1"/>
  <c r="P664" i="1" s="1"/>
  <c r="O665" i="1"/>
  <c r="P665" i="1" s="1"/>
  <c r="O666" i="1"/>
  <c r="P666" i="1" s="1"/>
  <c r="O667" i="1"/>
  <c r="P667" i="1" s="1"/>
  <c r="O668" i="1"/>
  <c r="P668" i="1" s="1"/>
  <c r="O669" i="1"/>
  <c r="P669" i="1" s="1"/>
  <c r="O670" i="1"/>
  <c r="P670" i="1" s="1"/>
  <c r="O671" i="1"/>
  <c r="P671" i="1" s="1"/>
  <c r="O672" i="1"/>
  <c r="P672" i="1" s="1"/>
  <c r="O673" i="1"/>
  <c r="P673" i="1" s="1"/>
  <c r="O674" i="1"/>
  <c r="P674" i="1" s="1"/>
  <c r="O675" i="1"/>
  <c r="P675" i="1" s="1"/>
  <c r="O676" i="1"/>
  <c r="P676" i="1" s="1"/>
  <c r="O677" i="1"/>
  <c r="P677" i="1" s="1"/>
  <c r="O678" i="1"/>
  <c r="P678" i="1" s="1"/>
  <c r="O679" i="1"/>
  <c r="P679" i="1" s="1"/>
  <c r="O680" i="1"/>
  <c r="P680" i="1" s="1"/>
  <c r="O681" i="1"/>
  <c r="P681" i="1" s="1"/>
  <c r="O682" i="1"/>
  <c r="P682" i="1" s="1"/>
  <c r="O683" i="1"/>
  <c r="P683" i="1" s="1"/>
  <c r="O684" i="1"/>
  <c r="P684" i="1" s="1"/>
  <c r="O685" i="1"/>
  <c r="P685" i="1" s="1"/>
  <c r="O686" i="1"/>
  <c r="P686" i="1" s="1"/>
  <c r="O687" i="1"/>
  <c r="P687" i="1" s="1"/>
  <c r="O688" i="1"/>
  <c r="P688" i="1" s="1"/>
  <c r="O689" i="1"/>
  <c r="P689" i="1" s="1"/>
  <c r="O690" i="1"/>
  <c r="P690" i="1" s="1"/>
  <c r="O691" i="1"/>
  <c r="P691" i="1" s="1"/>
  <c r="O692" i="1"/>
  <c r="P692" i="1" s="1"/>
  <c r="O693" i="1"/>
  <c r="P693" i="1" s="1"/>
  <c r="O694" i="1"/>
  <c r="P694" i="1" s="1"/>
  <c r="O695" i="1"/>
  <c r="P695" i="1" s="1"/>
  <c r="O696" i="1"/>
  <c r="P696" i="1" s="1"/>
  <c r="O697" i="1"/>
  <c r="P697" i="1" s="1"/>
  <c r="O698" i="1"/>
  <c r="P698" i="1" s="1"/>
  <c r="O699" i="1"/>
  <c r="P699" i="1" s="1"/>
  <c r="O700" i="1"/>
  <c r="P700" i="1" s="1"/>
  <c r="O701" i="1"/>
  <c r="P701" i="1" s="1"/>
  <c r="O702" i="1"/>
  <c r="P702" i="1" s="1"/>
  <c r="O703" i="1"/>
  <c r="P703" i="1" s="1"/>
  <c r="O704" i="1"/>
  <c r="P704" i="1" s="1"/>
  <c r="O705" i="1"/>
  <c r="P705" i="1" s="1"/>
  <c r="O706" i="1"/>
  <c r="P706" i="1" s="1"/>
  <c r="O707" i="1"/>
  <c r="P707" i="1" s="1"/>
  <c r="O708" i="1"/>
  <c r="P708" i="1" s="1"/>
  <c r="O709" i="1"/>
  <c r="P709" i="1" s="1"/>
  <c r="O710" i="1"/>
  <c r="P710" i="1" s="1"/>
  <c r="O711" i="1"/>
  <c r="P711" i="1" s="1"/>
  <c r="O712" i="1"/>
  <c r="P712" i="1" s="1"/>
  <c r="O713" i="1"/>
  <c r="P713" i="1" s="1"/>
  <c r="O714" i="1"/>
  <c r="P714" i="1" s="1"/>
  <c r="O715" i="1"/>
  <c r="P715" i="1" s="1"/>
  <c r="O716" i="1"/>
  <c r="P716" i="1" s="1"/>
  <c r="O717" i="1"/>
  <c r="P717" i="1" s="1"/>
  <c r="O718" i="1"/>
  <c r="P718" i="1" s="1"/>
  <c r="O719" i="1"/>
  <c r="P719" i="1" s="1"/>
  <c r="O720" i="1"/>
  <c r="P720" i="1" s="1"/>
  <c r="O721" i="1"/>
  <c r="P721" i="1" s="1"/>
  <c r="O722" i="1"/>
  <c r="P722" i="1" s="1"/>
  <c r="O723" i="1"/>
  <c r="P723" i="1" s="1"/>
  <c r="O724" i="1"/>
  <c r="P724" i="1" s="1"/>
  <c r="O725" i="1"/>
  <c r="P725" i="1" s="1"/>
  <c r="O726" i="1"/>
  <c r="P726" i="1" s="1"/>
  <c r="O727" i="1"/>
  <c r="P727" i="1" s="1"/>
  <c r="O728" i="1"/>
  <c r="P728" i="1" s="1"/>
  <c r="O729" i="1"/>
  <c r="P729" i="1" s="1"/>
  <c r="O730" i="1"/>
  <c r="P730" i="1" s="1"/>
  <c r="O731" i="1"/>
  <c r="P731" i="1" s="1"/>
  <c r="O732" i="1"/>
  <c r="P732" i="1" s="1"/>
  <c r="O733" i="1"/>
  <c r="P733" i="1" s="1"/>
  <c r="O734" i="1"/>
  <c r="P734" i="1" s="1"/>
  <c r="O735" i="1"/>
  <c r="P735" i="1" s="1"/>
  <c r="O736" i="1"/>
  <c r="P736" i="1" s="1"/>
  <c r="O737" i="1"/>
  <c r="P737" i="1" s="1"/>
  <c r="O738" i="1"/>
  <c r="P738" i="1" s="1"/>
  <c r="O739" i="1"/>
  <c r="P739" i="1" s="1"/>
  <c r="O740" i="1"/>
  <c r="P740" i="1" s="1"/>
  <c r="O741" i="1"/>
  <c r="P741" i="1" s="1"/>
  <c r="O742" i="1"/>
  <c r="P742" i="1" s="1"/>
  <c r="O743" i="1"/>
  <c r="P743" i="1" s="1"/>
  <c r="O744" i="1"/>
  <c r="P744" i="1" s="1"/>
  <c r="O745" i="1"/>
  <c r="P745" i="1" s="1"/>
  <c r="O746" i="1"/>
  <c r="P746" i="1" s="1"/>
  <c r="O747" i="1"/>
  <c r="P747" i="1" s="1"/>
  <c r="O748" i="1"/>
  <c r="P748" i="1" s="1"/>
  <c r="O749" i="1"/>
  <c r="P749" i="1" s="1"/>
  <c r="O750" i="1"/>
  <c r="P750" i="1" s="1"/>
  <c r="O751" i="1"/>
  <c r="P751" i="1" s="1"/>
  <c r="O752" i="1"/>
  <c r="P752" i="1" s="1"/>
  <c r="O753" i="1"/>
  <c r="P753" i="1" s="1"/>
  <c r="O754" i="1"/>
  <c r="P754" i="1" s="1"/>
  <c r="O755" i="1"/>
  <c r="P755" i="1" s="1"/>
  <c r="O756" i="1"/>
  <c r="P756" i="1" s="1"/>
  <c r="O757" i="1"/>
  <c r="P757" i="1" s="1"/>
  <c r="O758" i="1"/>
  <c r="P758" i="1" s="1"/>
  <c r="O759" i="1"/>
  <c r="P759" i="1" s="1"/>
  <c r="O760" i="1"/>
  <c r="P760" i="1" s="1"/>
  <c r="O761" i="1"/>
  <c r="P761" i="1" s="1"/>
  <c r="O762" i="1"/>
  <c r="P762" i="1" s="1"/>
  <c r="O763" i="1"/>
  <c r="P763" i="1" s="1"/>
  <c r="O764" i="1"/>
  <c r="P764" i="1" s="1"/>
  <c r="O765" i="1"/>
  <c r="P765" i="1" s="1"/>
  <c r="O766" i="1"/>
  <c r="P766" i="1" s="1"/>
  <c r="O767" i="1"/>
  <c r="P767" i="1" s="1"/>
  <c r="O768" i="1"/>
  <c r="P768" i="1" s="1"/>
  <c r="O769" i="1"/>
  <c r="P769"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O782" i="1"/>
  <c r="P782" i="1" s="1"/>
  <c r="O783" i="1"/>
  <c r="P783" i="1" s="1"/>
  <c r="O784" i="1"/>
  <c r="P784" i="1" s="1"/>
  <c r="O785" i="1"/>
  <c r="P785" i="1" s="1"/>
  <c r="O786" i="1"/>
  <c r="P786" i="1" s="1"/>
  <c r="O787" i="1"/>
  <c r="P787" i="1" s="1"/>
  <c r="O788" i="1"/>
  <c r="P788" i="1" s="1"/>
  <c r="O789" i="1"/>
  <c r="P789" i="1" s="1"/>
  <c r="O790" i="1"/>
  <c r="P790" i="1" s="1"/>
  <c r="O791" i="1"/>
  <c r="P791" i="1" s="1"/>
  <c r="O792" i="1"/>
  <c r="P792" i="1" s="1"/>
  <c r="O793" i="1"/>
  <c r="P793" i="1" s="1"/>
  <c r="O794" i="1"/>
  <c r="P794" i="1" s="1"/>
  <c r="O795" i="1"/>
  <c r="P795" i="1" s="1"/>
  <c r="O796" i="1"/>
  <c r="P796" i="1" s="1"/>
  <c r="O797" i="1"/>
  <c r="P797" i="1" s="1"/>
  <c r="O798" i="1"/>
  <c r="P798" i="1" s="1"/>
  <c r="O799" i="1"/>
  <c r="P799" i="1" s="1"/>
  <c r="O800" i="1"/>
  <c r="P800" i="1" s="1"/>
  <c r="O801" i="1"/>
  <c r="P801" i="1" s="1"/>
  <c r="O802" i="1"/>
  <c r="P802" i="1" s="1"/>
  <c r="O803" i="1"/>
  <c r="P803" i="1" s="1"/>
  <c r="O804" i="1"/>
  <c r="P804" i="1" s="1"/>
  <c r="O805" i="1"/>
  <c r="P805" i="1" s="1"/>
  <c r="O806" i="1"/>
  <c r="P806" i="1" s="1"/>
  <c r="O807" i="1"/>
  <c r="P807" i="1" s="1"/>
  <c r="O808" i="1"/>
  <c r="P808" i="1" s="1"/>
  <c r="O809" i="1"/>
  <c r="P809" i="1" s="1"/>
  <c r="O810" i="1"/>
  <c r="P810" i="1" s="1"/>
  <c r="O811" i="1"/>
  <c r="P811" i="1" s="1"/>
  <c r="O812" i="1"/>
  <c r="P812" i="1" s="1"/>
  <c r="O813" i="1"/>
  <c r="P813" i="1" s="1"/>
  <c r="O814" i="1"/>
  <c r="P814" i="1" s="1"/>
  <c r="O815" i="1"/>
  <c r="P815" i="1" s="1"/>
  <c r="O816" i="1"/>
  <c r="P816" i="1" s="1"/>
  <c r="O817" i="1"/>
  <c r="P817" i="1" s="1"/>
  <c r="O818" i="1"/>
  <c r="P818" i="1" s="1"/>
  <c r="O819" i="1"/>
  <c r="P819" i="1" s="1"/>
  <c r="O820" i="1"/>
  <c r="P820" i="1" s="1"/>
  <c r="O821" i="1"/>
  <c r="P821" i="1" s="1"/>
  <c r="O822" i="1"/>
  <c r="P822" i="1" s="1"/>
  <c r="O823" i="1"/>
  <c r="P823" i="1" s="1"/>
  <c r="O824" i="1"/>
  <c r="P824" i="1" s="1"/>
  <c r="O825" i="1"/>
  <c r="P825" i="1" s="1"/>
  <c r="O826" i="1"/>
  <c r="P826" i="1" s="1"/>
  <c r="O827" i="1"/>
  <c r="P827" i="1" s="1"/>
  <c r="O828" i="1"/>
  <c r="P828" i="1" s="1"/>
  <c r="O829" i="1"/>
  <c r="P829" i="1" s="1"/>
  <c r="O830" i="1"/>
  <c r="P830" i="1" s="1"/>
  <c r="O831" i="1"/>
  <c r="P831" i="1" s="1"/>
  <c r="O832" i="1"/>
  <c r="P832" i="1" s="1"/>
  <c r="O833" i="1"/>
  <c r="P833" i="1" s="1"/>
  <c r="O834" i="1"/>
  <c r="P834" i="1" s="1"/>
  <c r="O835" i="1"/>
  <c r="P835" i="1" s="1"/>
  <c r="O836" i="1"/>
  <c r="P836" i="1" s="1"/>
  <c r="O837" i="1"/>
  <c r="P837" i="1" s="1"/>
  <c r="O838" i="1"/>
  <c r="P838" i="1" s="1"/>
  <c r="O839" i="1"/>
  <c r="P839" i="1" s="1"/>
  <c r="O840" i="1"/>
  <c r="P840" i="1" s="1"/>
  <c r="O841" i="1"/>
  <c r="P841" i="1" s="1"/>
  <c r="O842" i="1"/>
  <c r="P842" i="1" s="1"/>
  <c r="O843" i="1"/>
  <c r="P843" i="1" s="1"/>
  <c r="O844" i="1"/>
  <c r="P844" i="1" s="1"/>
  <c r="O845" i="1"/>
  <c r="P845" i="1" s="1"/>
  <c r="O846" i="1"/>
  <c r="P846" i="1" s="1"/>
  <c r="O847" i="1"/>
  <c r="P847" i="1" s="1"/>
  <c r="O848" i="1"/>
  <c r="P848" i="1" s="1"/>
  <c r="O849" i="1"/>
  <c r="P849" i="1" s="1"/>
  <c r="O850" i="1"/>
  <c r="P850" i="1" s="1"/>
  <c r="O851" i="1"/>
  <c r="P851" i="1" s="1"/>
  <c r="O852" i="1"/>
  <c r="P852" i="1" s="1"/>
  <c r="O853" i="1"/>
  <c r="P853" i="1" s="1"/>
  <c r="O854" i="1"/>
  <c r="P854" i="1" s="1"/>
  <c r="O855" i="1"/>
  <c r="P855" i="1" s="1"/>
  <c r="O856" i="1"/>
  <c r="P856" i="1" s="1"/>
  <c r="O857" i="1"/>
  <c r="P857" i="1" s="1"/>
  <c r="O858" i="1"/>
  <c r="P858" i="1" s="1"/>
  <c r="O859" i="1"/>
  <c r="P859" i="1" s="1"/>
  <c r="O860" i="1"/>
  <c r="P860" i="1" s="1"/>
  <c r="O861" i="1"/>
  <c r="P861" i="1" s="1"/>
  <c r="O862" i="1"/>
  <c r="P862" i="1" s="1"/>
  <c r="O863" i="1"/>
  <c r="P863" i="1" s="1"/>
  <c r="O864" i="1"/>
  <c r="P864" i="1" s="1"/>
  <c r="O865" i="1"/>
  <c r="P865" i="1" s="1"/>
  <c r="O866" i="1"/>
  <c r="P866" i="1" s="1"/>
  <c r="O867" i="1"/>
  <c r="P867" i="1" s="1"/>
  <c r="O868" i="1"/>
  <c r="P868" i="1" s="1"/>
  <c r="O869" i="1"/>
  <c r="P869" i="1" s="1"/>
  <c r="O870" i="1"/>
  <c r="P870" i="1" s="1"/>
  <c r="O871" i="1"/>
  <c r="P871" i="1" s="1"/>
  <c r="O872" i="1"/>
  <c r="P872" i="1" s="1"/>
  <c r="O873" i="1"/>
  <c r="P873" i="1" s="1"/>
  <c r="O874" i="1"/>
  <c r="P874" i="1" s="1"/>
  <c r="O875" i="1"/>
  <c r="P875" i="1" s="1"/>
  <c r="O876" i="1"/>
  <c r="P876" i="1" s="1"/>
  <c r="O877" i="1"/>
  <c r="P877" i="1" s="1"/>
  <c r="O878" i="1"/>
  <c r="P878" i="1" s="1"/>
  <c r="O879" i="1"/>
  <c r="P879" i="1" s="1"/>
  <c r="O880" i="1"/>
  <c r="P880" i="1" s="1"/>
  <c r="O881" i="1"/>
  <c r="P881" i="1" s="1"/>
  <c r="O882" i="1"/>
  <c r="P882" i="1" s="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O895" i="1"/>
  <c r="P895" i="1" s="1"/>
  <c r="O896" i="1"/>
  <c r="P896" i="1" s="1"/>
  <c r="O897" i="1"/>
  <c r="P897" i="1" s="1"/>
  <c r="O898" i="1"/>
  <c r="P898" i="1" s="1"/>
  <c r="O899" i="1"/>
  <c r="P899" i="1" s="1"/>
  <c r="O900" i="1"/>
  <c r="P900" i="1" s="1"/>
  <c r="O901" i="1"/>
  <c r="P901" i="1" s="1"/>
  <c r="O902" i="1"/>
  <c r="P902" i="1" s="1"/>
  <c r="O903" i="1"/>
  <c r="P903" i="1" s="1"/>
  <c r="O904" i="1"/>
  <c r="P904" i="1" s="1"/>
  <c r="O905" i="1"/>
  <c r="P905" i="1" s="1"/>
  <c r="O906" i="1"/>
  <c r="P906" i="1" s="1"/>
  <c r="O907" i="1"/>
  <c r="P907" i="1" s="1"/>
  <c r="O908" i="1"/>
  <c r="P908" i="1" s="1"/>
  <c r="O909" i="1"/>
  <c r="P909" i="1" s="1"/>
  <c r="O910" i="1"/>
  <c r="P910" i="1" s="1"/>
  <c r="O911" i="1"/>
  <c r="P911" i="1" s="1"/>
  <c r="O912" i="1"/>
  <c r="P912" i="1" s="1"/>
  <c r="O913" i="1"/>
  <c r="P913" i="1" s="1"/>
  <c r="O914" i="1"/>
  <c r="P914" i="1" s="1"/>
  <c r="O915" i="1"/>
  <c r="P915" i="1" s="1"/>
  <c r="O916" i="1"/>
  <c r="P916" i="1" s="1"/>
  <c r="O917" i="1"/>
  <c r="P917" i="1" s="1"/>
  <c r="O918" i="1"/>
  <c r="P918" i="1" s="1"/>
  <c r="O919" i="1"/>
  <c r="P919" i="1" s="1"/>
  <c r="O920" i="1"/>
  <c r="P920" i="1" s="1"/>
  <c r="O921" i="1"/>
  <c r="P921" i="1" s="1"/>
  <c r="O922" i="1"/>
  <c r="P922" i="1" s="1"/>
  <c r="O923" i="1"/>
  <c r="P923" i="1" s="1"/>
  <c r="O924" i="1"/>
  <c r="P924" i="1" s="1"/>
  <c r="O925" i="1"/>
  <c r="P925" i="1" s="1"/>
  <c r="O926" i="1"/>
  <c r="P926" i="1" s="1"/>
  <c r="O927" i="1"/>
  <c r="P927" i="1" s="1"/>
  <c r="O928" i="1"/>
  <c r="P928" i="1" s="1"/>
  <c r="O929" i="1"/>
  <c r="P929" i="1" s="1"/>
  <c r="O930" i="1"/>
  <c r="P930" i="1" s="1"/>
  <c r="O931" i="1"/>
  <c r="P931" i="1" s="1"/>
  <c r="O932" i="1"/>
  <c r="P932" i="1" s="1"/>
  <c r="O933" i="1"/>
  <c r="P933" i="1" s="1"/>
  <c r="O934" i="1"/>
  <c r="P934" i="1" s="1"/>
  <c r="O935" i="1"/>
  <c r="P935" i="1" s="1"/>
  <c r="O936" i="1"/>
  <c r="P936" i="1" s="1"/>
  <c r="O937" i="1"/>
  <c r="P937" i="1" s="1"/>
  <c r="O938" i="1"/>
  <c r="P938" i="1" s="1"/>
  <c r="O939" i="1"/>
  <c r="P939" i="1" s="1"/>
  <c r="O940" i="1"/>
  <c r="P940" i="1" s="1"/>
  <c r="O941" i="1"/>
  <c r="P941" i="1" s="1"/>
  <c r="O942" i="1"/>
  <c r="P942" i="1" s="1"/>
  <c r="O943" i="1"/>
  <c r="P943" i="1" s="1"/>
  <c r="O944" i="1"/>
  <c r="P944" i="1" s="1"/>
  <c r="O945" i="1"/>
  <c r="P945" i="1" s="1"/>
  <c r="O946" i="1"/>
  <c r="P946" i="1" s="1"/>
  <c r="O947" i="1"/>
  <c r="P947" i="1" s="1"/>
  <c r="O948" i="1"/>
  <c r="P948" i="1" s="1"/>
  <c r="O949" i="1"/>
  <c r="P949" i="1" s="1"/>
  <c r="O950" i="1"/>
  <c r="P950" i="1" s="1"/>
  <c r="O951" i="1"/>
  <c r="P951" i="1" s="1"/>
  <c r="O952" i="1"/>
  <c r="P952" i="1" s="1"/>
  <c r="O953" i="1"/>
  <c r="P953" i="1" s="1"/>
  <c r="O954" i="1"/>
  <c r="P954" i="1" s="1"/>
  <c r="O955" i="1"/>
  <c r="P955" i="1" s="1"/>
  <c r="O956" i="1"/>
  <c r="P956" i="1" s="1"/>
  <c r="O957" i="1"/>
  <c r="P957" i="1" s="1"/>
  <c r="O958" i="1"/>
  <c r="P958" i="1" s="1"/>
  <c r="O959" i="1"/>
  <c r="P959" i="1" s="1"/>
  <c r="O960" i="1"/>
  <c r="P960" i="1" s="1"/>
  <c r="O961" i="1"/>
  <c r="P961" i="1" s="1"/>
  <c r="O962" i="1"/>
  <c r="P962" i="1" s="1"/>
  <c r="O963" i="1"/>
  <c r="P963" i="1" s="1"/>
  <c r="O964" i="1"/>
  <c r="P964" i="1" s="1"/>
  <c r="O965" i="1"/>
  <c r="P965" i="1" s="1"/>
  <c r="O966" i="1"/>
  <c r="P966" i="1" s="1"/>
  <c r="O967" i="1"/>
  <c r="P967" i="1" s="1"/>
  <c r="O968" i="1"/>
  <c r="P968" i="1" s="1"/>
  <c r="O969" i="1"/>
  <c r="P969" i="1" s="1"/>
  <c r="O970" i="1"/>
  <c r="P970" i="1" s="1"/>
  <c r="O971" i="1"/>
  <c r="P971" i="1" s="1"/>
  <c r="O972" i="1"/>
  <c r="P972" i="1" s="1"/>
  <c r="O973" i="1"/>
  <c r="P973" i="1" s="1"/>
  <c r="O974" i="1"/>
  <c r="P974" i="1" s="1"/>
  <c r="O975" i="1"/>
  <c r="P975" i="1" s="1"/>
  <c r="O976" i="1"/>
  <c r="P976" i="1" s="1"/>
  <c r="O977" i="1"/>
  <c r="P977" i="1" s="1"/>
  <c r="O978" i="1"/>
  <c r="P978" i="1" s="1"/>
  <c r="O979" i="1"/>
  <c r="P979" i="1" s="1"/>
  <c r="O980" i="1"/>
  <c r="P980" i="1" s="1"/>
  <c r="O981" i="1"/>
  <c r="P981" i="1" s="1"/>
  <c r="O982" i="1"/>
  <c r="P982" i="1" s="1"/>
  <c r="O983" i="1"/>
  <c r="P983" i="1" s="1"/>
  <c r="O984" i="1"/>
  <c r="P984" i="1" s="1"/>
  <c r="O985" i="1"/>
  <c r="P985" i="1" s="1"/>
  <c r="O986" i="1"/>
  <c r="P986" i="1" s="1"/>
  <c r="O987" i="1"/>
  <c r="P987" i="1" s="1"/>
  <c r="O988" i="1"/>
  <c r="P988" i="1" s="1"/>
  <c r="O989" i="1"/>
  <c r="P989" i="1" s="1"/>
  <c r="O990" i="1"/>
  <c r="P990" i="1" s="1"/>
  <c r="O991" i="1"/>
  <c r="P991" i="1" s="1"/>
  <c r="O992" i="1"/>
  <c r="P992" i="1" s="1"/>
  <c r="O993" i="1"/>
  <c r="P993" i="1" s="1"/>
  <c r="O994" i="1"/>
  <c r="P994" i="1" s="1"/>
  <c r="O995" i="1"/>
  <c r="P995" i="1" s="1"/>
  <c r="O996" i="1"/>
  <c r="P996" i="1" s="1"/>
  <c r="O997" i="1"/>
  <c r="P997" i="1" s="1"/>
  <c r="O998" i="1"/>
  <c r="P998" i="1" s="1"/>
  <c r="O999" i="1"/>
  <c r="P999" i="1" s="1"/>
  <c r="O1000" i="1"/>
  <c r="P1000" i="1" s="1"/>
  <c r="O1001" i="1"/>
  <c r="P1001" i="1" s="1"/>
  <c r="O1002" i="1"/>
  <c r="P1002" i="1" s="1"/>
  <c r="O1003" i="1"/>
  <c r="P1003" i="1" s="1"/>
  <c r="O1004" i="1"/>
  <c r="P1004" i="1" s="1"/>
  <c r="O1005" i="1"/>
  <c r="P1005" i="1" s="1"/>
  <c r="O1006" i="1"/>
  <c r="P1006" i="1" s="1"/>
  <c r="O1007" i="1"/>
  <c r="P1007" i="1" s="1"/>
  <c r="O1008" i="1"/>
  <c r="P1008" i="1" s="1"/>
  <c r="O1009" i="1"/>
  <c r="P1009" i="1" s="1"/>
  <c r="O1010" i="1"/>
  <c r="P1010" i="1" s="1"/>
  <c r="O1011" i="1"/>
  <c r="P1011" i="1" s="1"/>
  <c r="O1012" i="1"/>
  <c r="P1012" i="1" s="1"/>
  <c r="O1013" i="1"/>
  <c r="P1013" i="1" s="1"/>
  <c r="O1014" i="1"/>
  <c r="P1014" i="1" s="1"/>
  <c r="O1015" i="1"/>
  <c r="P1015" i="1" s="1"/>
  <c r="O1016" i="1"/>
  <c r="P1016" i="1" s="1"/>
  <c r="O1017" i="1"/>
  <c r="P1017" i="1" s="1"/>
  <c r="O1018" i="1"/>
  <c r="P1018" i="1" s="1"/>
  <c r="O1019" i="1"/>
  <c r="P1019" i="1" s="1"/>
  <c r="O1020" i="1"/>
  <c r="P1020" i="1" s="1"/>
  <c r="O1021" i="1"/>
  <c r="P1021" i="1" s="1"/>
  <c r="O1022" i="1"/>
  <c r="P1022" i="1" s="1"/>
  <c r="O1023" i="1"/>
  <c r="P1023" i="1" s="1"/>
  <c r="O1024" i="1"/>
  <c r="P1024" i="1" s="1"/>
  <c r="O1025" i="1"/>
  <c r="P1025" i="1" s="1"/>
  <c r="O1026" i="1"/>
  <c r="P1026" i="1" s="1"/>
  <c r="O1027" i="1"/>
  <c r="P1027" i="1" s="1"/>
  <c r="O1028" i="1"/>
  <c r="P1028" i="1" s="1"/>
  <c r="O1029" i="1"/>
  <c r="P1029" i="1" s="1"/>
  <c r="O1030" i="1"/>
  <c r="P1030" i="1" s="1"/>
  <c r="O1031" i="1"/>
  <c r="P1031" i="1" s="1"/>
  <c r="O1032" i="1"/>
  <c r="P1032" i="1" s="1"/>
  <c r="O1033" i="1"/>
  <c r="P1033" i="1" s="1"/>
  <c r="O1034" i="1"/>
  <c r="P1034" i="1" s="1"/>
  <c r="O1035" i="1"/>
  <c r="P1035" i="1" s="1"/>
  <c r="O1036" i="1"/>
  <c r="P1036" i="1" s="1"/>
  <c r="O1037" i="1"/>
  <c r="P1037" i="1" s="1"/>
  <c r="O1038" i="1"/>
  <c r="P1038" i="1" s="1"/>
  <c r="O1039" i="1"/>
  <c r="P1039" i="1" s="1"/>
  <c r="O1040" i="1"/>
  <c r="P1040" i="1" s="1"/>
  <c r="O1041" i="1"/>
  <c r="P1041" i="1" s="1"/>
  <c r="O1042" i="1"/>
  <c r="P1042" i="1" s="1"/>
  <c r="O1043" i="1"/>
  <c r="P1043" i="1" s="1"/>
  <c r="O1044" i="1"/>
  <c r="P1044" i="1" s="1"/>
  <c r="O1045" i="1"/>
  <c r="P1045" i="1" s="1"/>
  <c r="O1046" i="1"/>
  <c r="P1046" i="1" s="1"/>
  <c r="O1047" i="1"/>
  <c r="P1047" i="1" s="1"/>
  <c r="O1048" i="1"/>
  <c r="P1048" i="1" s="1"/>
  <c r="O1049" i="1"/>
  <c r="P1049" i="1" s="1"/>
  <c r="O1050" i="1"/>
  <c r="P1050" i="1" s="1"/>
  <c r="O1051" i="1"/>
  <c r="P1051" i="1" s="1"/>
  <c r="O1052" i="1"/>
  <c r="P1052" i="1" s="1"/>
  <c r="O1053" i="1"/>
  <c r="P1053" i="1" s="1"/>
  <c r="O1054" i="1"/>
  <c r="P1054" i="1" s="1"/>
  <c r="O1055" i="1"/>
  <c r="P1055" i="1" s="1"/>
  <c r="O1056" i="1"/>
  <c r="P1056" i="1" s="1"/>
  <c r="O1057" i="1"/>
  <c r="P1057" i="1" s="1"/>
  <c r="O1058" i="1"/>
  <c r="P1058" i="1" s="1"/>
  <c r="O1059" i="1"/>
  <c r="P1059" i="1" s="1"/>
  <c r="O1060" i="1"/>
  <c r="P1060" i="1" s="1"/>
  <c r="O1061" i="1"/>
  <c r="P1061" i="1" s="1"/>
  <c r="O1062" i="1"/>
  <c r="P1062" i="1" s="1"/>
  <c r="O1063" i="1"/>
  <c r="P1063" i="1" s="1"/>
  <c r="O1064" i="1"/>
  <c r="P1064" i="1" s="1"/>
  <c r="O1065" i="1"/>
  <c r="P1065" i="1" s="1"/>
  <c r="O1066" i="1"/>
  <c r="P1066" i="1" s="1"/>
  <c r="O1067" i="1"/>
  <c r="P1067" i="1" s="1"/>
  <c r="O1068" i="1"/>
  <c r="P1068" i="1" s="1"/>
  <c r="O1069" i="1"/>
  <c r="P1069" i="1" s="1"/>
  <c r="O1070" i="1"/>
  <c r="P1070" i="1" s="1"/>
  <c r="O1071" i="1"/>
  <c r="P1071" i="1" s="1"/>
  <c r="O1072" i="1"/>
  <c r="P1072" i="1" s="1"/>
  <c r="O1073" i="1"/>
  <c r="P1073" i="1" s="1"/>
  <c r="O1074" i="1"/>
  <c r="P1074" i="1" s="1"/>
  <c r="O1075" i="1"/>
  <c r="P1075" i="1" s="1"/>
  <c r="O1076" i="1"/>
  <c r="P1076" i="1" s="1"/>
  <c r="O1077" i="1"/>
  <c r="P1077" i="1" s="1"/>
  <c r="O1078" i="1"/>
  <c r="P1078" i="1" s="1"/>
  <c r="O1079" i="1"/>
  <c r="P1079" i="1" s="1"/>
  <c r="O1080" i="1"/>
  <c r="P1080" i="1" s="1"/>
  <c r="O1081" i="1"/>
  <c r="P1081" i="1" s="1"/>
  <c r="O1082" i="1"/>
  <c r="P1082" i="1" s="1"/>
  <c r="O1083" i="1"/>
  <c r="P1083" i="1" s="1"/>
  <c r="O1084" i="1"/>
  <c r="P1084" i="1" s="1"/>
  <c r="O1085" i="1"/>
  <c r="P1085" i="1" s="1"/>
  <c r="O1086" i="1"/>
  <c r="P1086" i="1" s="1"/>
  <c r="O1087" i="1"/>
  <c r="P1087" i="1" s="1"/>
  <c r="O1088" i="1"/>
  <c r="P1088" i="1" s="1"/>
  <c r="O1089" i="1"/>
  <c r="P1089" i="1" s="1"/>
  <c r="O1090" i="1"/>
  <c r="P1090" i="1" s="1"/>
  <c r="O1091" i="1"/>
  <c r="P1091" i="1" s="1"/>
  <c r="O1092" i="1"/>
  <c r="P1092" i="1" s="1"/>
  <c r="O1093" i="1"/>
  <c r="P1093" i="1" s="1"/>
  <c r="O1094" i="1"/>
  <c r="P1094" i="1" s="1"/>
  <c r="O1095" i="1"/>
  <c r="P1095" i="1" s="1"/>
  <c r="O1096" i="1"/>
  <c r="P1096" i="1" s="1"/>
  <c r="O1097" i="1"/>
  <c r="P1097" i="1" s="1"/>
  <c r="O1098" i="1"/>
  <c r="P1098" i="1" s="1"/>
  <c r="O1099" i="1"/>
  <c r="P1099" i="1" s="1"/>
  <c r="O1100" i="1"/>
  <c r="P1100" i="1" s="1"/>
  <c r="O1101" i="1"/>
  <c r="P1101" i="1" s="1"/>
  <c r="O1102" i="1"/>
  <c r="P1102" i="1" s="1"/>
  <c r="O1103" i="1"/>
  <c r="P1103" i="1" s="1"/>
  <c r="O1104" i="1"/>
  <c r="P1104" i="1" s="1"/>
  <c r="O1105" i="1"/>
  <c r="P1105" i="1" s="1"/>
  <c r="O1106" i="1"/>
  <c r="P1106" i="1" s="1"/>
  <c r="O1107" i="1"/>
  <c r="P1107" i="1" s="1"/>
  <c r="O1108" i="1"/>
  <c r="P1108" i="1" s="1"/>
  <c r="O1109" i="1"/>
  <c r="P1109" i="1" s="1"/>
  <c r="O1110" i="1"/>
  <c r="P1110" i="1" s="1"/>
  <c r="O1111" i="1"/>
  <c r="P1111" i="1" s="1"/>
  <c r="O1112" i="1"/>
  <c r="P1112" i="1" s="1"/>
  <c r="O1113" i="1"/>
  <c r="P1113" i="1" s="1"/>
  <c r="O4" i="1"/>
  <c r="Q4" i="1" s="1"/>
  <c r="O5" i="1"/>
  <c r="O6" i="1"/>
  <c r="O7" i="1"/>
  <c r="P7" i="1" s="1"/>
  <c r="O8" i="1"/>
  <c r="P8" i="1" s="1"/>
  <c r="O9" i="1"/>
  <c r="O10" i="1"/>
  <c r="O11" i="1"/>
  <c r="O12" i="1"/>
  <c r="P12" i="1" s="1"/>
  <c r="O13" i="1"/>
  <c r="P13" i="1" s="1"/>
  <c r="O14" i="1"/>
  <c r="P14" i="1" s="1"/>
  <c r="O15" i="1"/>
  <c r="P15" i="1" s="1"/>
  <c r="O16" i="1"/>
  <c r="P16" i="1" s="1"/>
  <c r="O17" i="1"/>
  <c r="P17" i="1" s="1"/>
  <c r="O18" i="1"/>
  <c r="P18" i="1" s="1"/>
  <c r="O19" i="1"/>
  <c r="P19" i="1" s="1"/>
  <c r="O20" i="1"/>
  <c r="P20" i="1" s="1"/>
  <c r="O21" i="1"/>
  <c r="P21" i="1" s="1"/>
  <c r="O22" i="1"/>
  <c r="P22" i="1" s="1"/>
  <c r="O23" i="1"/>
  <c r="P23" i="1" s="1"/>
  <c r="O24" i="1"/>
  <c r="P24" i="1" s="1"/>
  <c r="O25" i="1"/>
  <c r="P25" i="1" s="1"/>
  <c r="O26" i="1"/>
  <c r="P26" i="1" s="1"/>
  <c r="O27" i="1"/>
  <c r="P27" i="1" s="1"/>
  <c r="O28" i="1"/>
  <c r="P28" i="1" s="1"/>
  <c r="O29" i="1"/>
  <c r="P29" i="1" s="1"/>
  <c r="O30" i="1"/>
  <c r="P30" i="1" s="1"/>
  <c r="O31" i="1"/>
  <c r="P31" i="1" s="1"/>
  <c r="O32" i="1"/>
  <c r="P32" i="1" s="1"/>
  <c r="O33" i="1"/>
  <c r="P33" i="1" s="1"/>
  <c r="O34" i="1"/>
  <c r="P34" i="1" s="1"/>
  <c r="O35" i="1"/>
  <c r="P35" i="1" s="1"/>
  <c r="O36" i="1"/>
  <c r="P36" i="1" s="1"/>
  <c r="O37" i="1"/>
  <c r="P37" i="1" s="1"/>
  <c r="O38" i="1"/>
  <c r="P38" i="1" s="1"/>
  <c r="O39" i="1"/>
  <c r="P39" i="1" s="1"/>
  <c r="O40" i="1"/>
  <c r="P40" i="1" s="1"/>
  <c r="O41" i="1"/>
  <c r="P41" i="1" s="1"/>
  <c r="O42" i="1"/>
  <c r="P42" i="1" s="1"/>
  <c r="O43" i="1"/>
  <c r="P43" i="1" s="1"/>
  <c r="O44" i="1"/>
  <c r="P44" i="1" s="1"/>
  <c r="O45" i="1"/>
  <c r="P45" i="1" s="1"/>
  <c r="O46" i="1"/>
  <c r="P46" i="1" s="1"/>
  <c r="O47" i="1"/>
  <c r="P47" i="1" s="1"/>
  <c r="O48" i="1"/>
  <c r="P48" i="1" s="1"/>
  <c r="O49" i="1"/>
  <c r="P49" i="1" s="1"/>
  <c r="O50" i="1"/>
  <c r="P50" i="1" s="1"/>
  <c r="O51" i="1"/>
  <c r="P51" i="1" s="1"/>
  <c r="O52" i="1"/>
  <c r="P52" i="1" s="1"/>
  <c r="O53" i="1"/>
  <c r="P53" i="1" s="1"/>
  <c r="O54" i="1"/>
  <c r="P54" i="1" s="1"/>
  <c r="O55" i="1"/>
  <c r="P55" i="1" s="1"/>
  <c r="O56" i="1"/>
  <c r="P56" i="1" s="1"/>
  <c r="O57" i="1"/>
  <c r="P57" i="1" s="1"/>
  <c r="O58" i="1"/>
  <c r="P58" i="1" s="1"/>
  <c r="O59" i="1"/>
  <c r="P59" i="1" s="1"/>
  <c r="O60" i="1"/>
  <c r="P60" i="1" s="1"/>
  <c r="O61" i="1"/>
  <c r="P61" i="1" s="1"/>
  <c r="O62" i="1"/>
  <c r="P62" i="1" s="1"/>
  <c r="O63" i="1"/>
  <c r="P63" i="1" s="1"/>
  <c r="O64" i="1"/>
  <c r="P64" i="1" s="1"/>
  <c r="O65" i="1"/>
  <c r="P65" i="1" s="1"/>
  <c r="O66" i="1"/>
  <c r="P66" i="1" s="1"/>
  <c r="O67" i="1"/>
  <c r="P67" i="1" s="1"/>
  <c r="O68" i="1"/>
  <c r="P68" i="1" s="1"/>
  <c r="O69" i="1"/>
  <c r="P69" i="1" s="1"/>
  <c r="O70" i="1"/>
  <c r="P70" i="1" s="1"/>
  <c r="O71" i="1"/>
  <c r="P71" i="1" s="1"/>
  <c r="O72" i="1"/>
  <c r="P72" i="1" s="1"/>
  <c r="O73" i="1"/>
  <c r="P73" i="1" s="1"/>
  <c r="O74" i="1"/>
  <c r="P74" i="1" s="1"/>
  <c r="O75" i="1"/>
  <c r="P75" i="1" s="1"/>
  <c r="O76" i="1"/>
  <c r="P76" i="1" s="1"/>
  <c r="O77" i="1"/>
  <c r="P77" i="1" s="1"/>
  <c r="O78" i="1"/>
  <c r="P78" i="1" s="1"/>
  <c r="O79" i="1"/>
  <c r="P79" i="1" s="1"/>
  <c r="O80" i="1"/>
  <c r="P80" i="1" s="1"/>
  <c r="O81" i="1"/>
  <c r="P81" i="1" s="1"/>
  <c r="O82" i="1"/>
  <c r="P82" i="1" s="1"/>
  <c r="O83" i="1"/>
  <c r="P83" i="1" s="1"/>
  <c r="O84" i="1"/>
  <c r="P84" i="1" s="1"/>
  <c r="O85" i="1"/>
  <c r="P85" i="1" s="1"/>
  <c r="O86" i="1"/>
  <c r="P86" i="1" s="1"/>
  <c r="O87" i="1"/>
  <c r="P87" i="1" s="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P109" i="1" s="1"/>
  <c r="O110" i="1"/>
  <c r="P110" i="1" s="1"/>
  <c r="O111" i="1"/>
  <c r="P111" i="1" s="1"/>
  <c r="O112" i="1"/>
  <c r="P112" i="1" s="1"/>
  <c r="O113" i="1"/>
  <c r="P113" i="1" s="1"/>
  <c r="O114" i="1"/>
  <c r="P114" i="1" s="1"/>
  <c r="O115" i="1"/>
  <c r="P115" i="1" s="1"/>
  <c r="O116" i="1"/>
  <c r="P116" i="1" s="1"/>
  <c r="O117" i="1"/>
  <c r="P117" i="1" s="1"/>
  <c r="O118" i="1"/>
  <c r="P118" i="1" s="1"/>
  <c r="O119" i="1"/>
  <c r="P119" i="1" s="1"/>
  <c r="O120" i="1"/>
  <c r="P120" i="1" s="1"/>
  <c r="O121" i="1"/>
  <c r="P121" i="1" s="1"/>
  <c r="O122" i="1"/>
  <c r="P122" i="1" s="1"/>
  <c r="O123" i="1"/>
  <c r="P123" i="1" s="1"/>
  <c r="P11" i="1" l="1"/>
  <c r="Q11" i="1"/>
  <c r="P10" i="1"/>
  <c r="Q10" i="1"/>
  <c r="R10" i="1" s="1"/>
  <c r="P5" i="1"/>
  <c r="Q5" i="1"/>
  <c r="P6" i="1"/>
  <c r="Q6" i="1"/>
  <c r="P9" i="1"/>
  <c r="Q9" i="1"/>
  <c r="P4" i="1"/>
  <c r="R123" i="1"/>
  <c r="R122" i="1"/>
  <c r="R121" i="1"/>
  <c r="R120" i="1"/>
  <c r="R119" i="1"/>
  <c r="R118" i="1"/>
  <c r="R117" i="1"/>
  <c r="R116" i="1"/>
  <c r="R115" i="1"/>
  <c r="R114" i="1"/>
  <c r="R113" i="1"/>
  <c r="R112" i="1"/>
  <c r="R111" i="1"/>
  <c r="R110" i="1"/>
  <c r="R109" i="1"/>
  <c r="R108" i="1"/>
  <c r="R107" i="1"/>
  <c r="R106" i="1"/>
  <c r="R105" i="1"/>
  <c r="R104" i="1"/>
  <c r="R103" i="1"/>
  <c r="R102" i="1"/>
  <c r="R101" i="1"/>
  <c r="R100" i="1"/>
  <c r="R99" i="1"/>
  <c r="R98" i="1"/>
  <c r="R97" i="1"/>
  <c r="R96" i="1"/>
  <c r="R95" i="1"/>
  <c r="R94" i="1"/>
  <c r="R93" i="1"/>
  <c r="R92" i="1"/>
  <c r="R91" i="1"/>
  <c r="R90" i="1"/>
  <c r="R89" i="1"/>
  <c r="R88" i="1"/>
  <c r="R87" i="1"/>
  <c r="R86" i="1"/>
  <c r="R85" i="1"/>
  <c r="R84" i="1"/>
  <c r="R83" i="1"/>
  <c r="R82" i="1"/>
  <c r="R81" i="1"/>
  <c r="R80" i="1"/>
  <c r="R79" i="1"/>
  <c r="R78" i="1"/>
  <c r="R77" i="1"/>
  <c r="R76" i="1"/>
  <c r="R75" i="1"/>
  <c r="R74" i="1"/>
  <c r="R73" i="1"/>
  <c r="R72" i="1"/>
  <c r="R71" i="1"/>
  <c r="R70" i="1"/>
  <c r="R69" i="1"/>
  <c r="R68" i="1"/>
  <c r="R67" i="1"/>
  <c r="R66" i="1"/>
  <c r="R65" i="1"/>
  <c r="R64" i="1"/>
  <c r="R63" i="1"/>
  <c r="R62" i="1"/>
  <c r="R61" i="1"/>
  <c r="R60" i="1"/>
  <c r="R59" i="1"/>
  <c r="R58" i="1"/>
  <c r="R57" i="1"/>
  <c r="R56" i="1"/>
  <c r="R55" i="1"/>
  <c r="R54" i="1"/>
  <c r="R53" i="1"/>
  <c r="R52" i="1"/>
  <c r="R51" i="1"/>
  <c r="R50" i="1"/>
  <c r="R49" i="1"/>
  <c r="R48" i="1"/>
  <c r="R47" i="1"/>
  <c r="R46" i="1"/>
  <c r="R45" i="1"/>
  <c r="R44" i="1"/>
  <c r="R43" i="1"/>
  <c r="R42" i="1"/>
  <c r="R41" i="1"/>
  <c r="R40" i="1"/>
  <c r="R39" i="1"/>
  <c r="R38" i="1"/>
  <c r="R37" i="1"/>
  <c r="R36" i="1"/>
  <c r="R35" i="1"/>
  <c r="R34" i="1"/>
  <c r="R33" i="1"/>
  <c r="R32" i="1"/>
  <c r="R31" i="1"/>
  <c r="R30" i="1"/>
  <c r="R29" i="1"/>
  <c r="R28" i="1"/>
  <c r="R27" i="1"/>
  <c r="R26" i="1"/>
  <c r="R25" i="1"/>
  <c r="R24" i="1"/>
  <c r="R23" i="1"/>
  <c r="R22" i="1"/>
  <c r="R21" i="1"/>
  <c r="R20" i="1"/>
  <c r="R19" i="1"/>
  <c r="R18" i="1"/>
  <c r="R17" i="1"/>
  <c r="R16" i="1"/>
  <c r="R15" i="1"/>
  <c r="R14" i="1"/>
  <c r="R13" i="1"/>
  <c r="R12" i="1"/>
  <c r="R11" i="1"/>
  <c r="R8" i="1"/>
  <c r="R7" i="1"/>
  <c r="R6" i="1"/>
  <c r="R1113" i="1"/>
  <c r="R1112" i="1"/>
  <c r="R1111" i="1"/>
  <c r="R1110" i="1"/>
  <c r="R1109" i="1"/>
  <c r="R1108" i="1"/>
  <c r="R1107" i="1"/>
  <c r="R1106" i="1"/>
  <c r="R1105" i="1"/>
  <c r="R1104" i="1"/>
  <c r="R1103" i="1"/>
  <c r="R1102" i="1"/>
  <c r="R1101" i="1"/>
  <c r="R1100" i="1"/>
  <c r="R1099" i="1"/>
  <c r="R1098" i="1"/>
  <c r="R1097" i="1"/>
  <c r="R1096" i="1"/>
  <c r="R1095" i="1"/>
  <c r="R1094" i="1"/>
  <c r="R1093" i="1"/>
  <c r="R1092" i="1"/>
  <c r="R1091" i="1"/>
  <c r="R1090" i="1"/>
  <c r="R1089" i="1"/>
  <c r="R1088" i="1"/>
  <c r="R1087" i="1"/>
  <c r="R1086" i="1"/>
  <c r="R1085" i="1"/>
  <c r="R1084" i="1"/>
  <c r="R1083" i="1"/>
  <c r="R1082" i="1"/>
  <c r="R1081" i="1"/>
  <c r="R1080" i="1"/>
  <c r="R1079" i="1"/>
  <c r="R1078" i="1"/>
  <c r="R1077" i="1"/>
  <c r="R1076" i="1"/>
  <c r="R1075" i="1"/>
  <c r="R1074" i="1"/>
  <c r="R1073" i="1"/>
  <c r="R1072" i="1"/>
  <c r="R1071" i="1"/>
  <c r="R1070" i="1"/>
  <c r="R1069" i="1"/>
  <c r="R1068" i="1"/>
  <c r="R1067" i="1"/>
  <c r="R1066" i="1"/>
  <c r="R1065" i="1"/>
  <c r="R1064" i="1"/>
  <c r="R1063" i="1"/>
  <c r="R1062" i="1"/>
  <c r="R1061" i="1"/>
  <c r="R1060" i="1"/>
  <c r="R1059" i="1"/>
  <c r="R1058" i="1"/>
  <c r="R1057" i="1"/>
  <c r="R1056" i="1"/>
  <c r="R1055" i="1"/>
  <c r="R1054" i="1"/>
  <c r="R1053" i="1"/>
  <c r="R1052" i="1"/>
  <c r="R1051" i="1"/>
  <c r="R1050" i="1"/>
  <c r="R1049" i="1"/>
  <c r="R1048" i="1"/>
  <c r="R1047" i="1"/>
  <c r="R1046" i="1"/>
  <c r="R1045" i="1"/>
  <c r="R1044" i="1"/>
  <c r="R1043" i="1"/>
  <c r="R1042" i="1"/>
  <c r="R1041" i="1"/>
  <c r="R1040" i="1"/>
  <c r="R1039" i="1"/>
  <c r="R1038" i="1"/>
  <c r="R1037" i="1"/>
  <c r="R1036" i="1"/>
  <c r="R1035" i="1"/>
  <c r="R1034" i="1"/>
  <c r="R1033" i="1"/>
  <c r="R1032" i="1"/>
  <c r="R1031" i="1"/>
  <c r="R1030" i="1"/>
  <c r="R1029" i="1"/>
  <c r="R1028" i="1"/>
  <c r="R1027" i="1"/>
  <c r="R1026" i="1"/>
  <c r="R1025" i="1"/>
  <c r="R1024" i="1"/>
  <c r="R1023" i="1"/>
  <c r="R1022" i="1"/>
  <c r="R1021" i="1"/>
  <c r="R1020" i="1"/>
  <c r="R1019" i="1"/>
  <c r="R1018" i="1"/>
  <c r="R1017" i="1"/>
  <c r="R1016" i="1"/>
  <c r="R1015" i="1"/>
  <c r="R1014" i="1"/>
  <c r="R1013" i="1"/>
  <c r="R1012" i="1"/>
  <c r="R1011" i="1"/>
  <c r="R1010" i="1"/>
  <c r="R1009" i="1"/>
  <c r="R1008" i="1"/>
  <c r="R1007" i="1"/>
  <c r="R1006" i="1"/>
  <c r="R1005" i="1"/>
  <c r="R1004" i="1"/>
  <c r="R1003" i="1"/>
  <c r="R1002" i="1"/>
  <c r="R1001" i="1"/>
  <c r="R1000" i="1"/>
  <c r="R999" i="1"/>
  <c r="R998" i="1"/>
  <c r="R997" i="1"/>
  <c r="R996" i="1"/>
  <c r="R995" i="1"/>
  <c r="R994" i="1"/>
  <c r="R993" i="1"/>
  <c r="R992" i="1"/>
  <c r="R991" i="1"/>
  <c r="R990" i="1"/>
  <c r="R989" i="1"/>
  <c r="R988" i="1"/>
  <c r="R987" i="1"/>
  <c r="R986" i="1"/>
  <c r="R985" i="1"/>
  <c r="R984" i="1"/>
  <c r="R983" i="1"/>
  <c r="R982" i="1"/>
  <c r="R981" i="1"/>
  <c r="R980" i="1"/>
  <c r="R979" i="1"/>
  <c r="R978" i="1"/>
  <c r="R977" i="1"/>
  <c r="R976" i="1"/>
  <c r="R975" i="1"/>
  <c r="R974" i="1"/>
  <c r="R973" i="1"/>
  <c r="R972" i="1"/>
  <c r="R971" i="1"/>
  <c r="R970" i="1"/>
  <c r="R969" i="1"/>
  <c r="R968" i="1"/>
  <c r="R967" i="1"/>
  <c r="R966" i="1"/>
  <c r="R965" i="1"/>
  <c r="R964" i="1"/>
  <c r="R963" i="1"/>
  <c r="R962" i="1"/>
  <c r="R961" i="1"/>
  <c r="R960" i="1"/>
  <c r="R959" i="1"/>
  <c r="R958" i="1"/>
  <c r="R957" i="1"/>
  <c r="R956" i="1"/>
  <c r="R955" i="1"/>
  <c r="R954" i="1"/>
  <c r="R953" i="1"/>
  <c r="R952" i="1"/>
  <c r="R951" i="1"/>
  <c r="R950" i="1"/>
  <c r="R949" i="1"/>
  <c r="R948" i="1"/>
  <c r="R947" i="1"/>
  <c r="R946" i="1"/>
  <c r="R945" i="1"/>
  <c r="R944" i="1"/>
  <c r="R943" i="1"/>
  <c r="R942" i="1"/>
  <c r="R941" i="1"/>
  <c r="R940" i="1"/>
  <c r="R939" i="1"/>
  <c r="R938"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61" i="1"/>
  <c r="R860" i="1"/>
  <c r="R859" i="1"/>
  <c r="R858" i="1"/>
  <c r="R857" i="1"/>
  <c r="R856" i="1"/>
  <c r="R855" i="1"/>
  <c r="R854" i="1"/>
  <c r="R853" i="1"/>
  <c r="R852" i="1"/>
  <c r="R851" i="1"/>
  <c r="R850" i="1"/>
  <c r="R849" i="1"/>
  <c r="R848" i="1"/>
  <c r="R847" i="1"/>
  <c r="R846" i="1"/>
  <c r="R845" i="1"/>
  <c r="R844" i="1"/>
  <c r="R843" i="1"/>
  <c r="R842" i="1"/>
  <c r="R841" i="1"/>
  <c r="R840" i="1"/>
  <c r="R839" i="1"/>
  <c r="R838" i="1"/>
  <c r="R837" i="1"/>
  <c r="R836" i="1"/>
  <c r="R835" i="1"/>
  <c r="R834" i="1"/>
  <c r="R833" i="1"/>
  <c r="R832" i="1"/>
  <c r="R831" i="1"/>
  <c r="R830" i="1"/>
  <c r="R829" i="1"/>
  <c r="R828" i="1"/>
  <c r="R827" i="1"/>
  <c r="R826" i="1"/>
  <c r="R825" i="1"/>
  <c r="R824" i="1"/>
  <c r="R823" i="1"/>
  <c r="R822" i="1"/>
  <c r="R821" i="1"/>
  <c r="R820" i="1"/>
  <c r="R819" i="1"/>
  <c r="R818" i="1"/>
  <c r="R817" i="1"/>
  <c r="R816" i="1"/>
  <c r="R815" i="1"/>
  <c r="R814" i="1"/>
  <c r="R813" i="1"/>
  <c r="R812" i="1"/>
  <c r="R811" i="1"/>
  <c r="R810" i="1"/>
  <c r="R809" i="1"/>
  <c r="R808" i="1"/>
  <c r="R807" i="1"/>
  <c r="R806" i="1"/>
  <c r="R805" i="1"/>
  <c r="R804" i="1"/>
  <c r="R803" i="1"/>
  <c r="R802" i="1"/>
  <c r="R801" i="1"/>
  <c r="R800" i="1"/>
  <c r="R799" i="1"/>
  <c r="R798" i="1"/>
  <c r="R797" i="1"/>
  <c r="R796" i="1"/>
  <c r="R795" i="1"/>
  <c r="R794" i="1"/>
  <c r="R793" i="1"/>
  <c r="R792" i="1"/>
  <c r="R791" i="1"/>
  <c r="R790" i="1"/>
  <c r="R789" i="1"/>
  <c r="R788" i="1"/>
  <c r="R787" i="1"/>
  <c r="R786" i="1"/>
  <c r="R785" i="1"/>
  <c r="R784" i="1"/>
  <c r="R783" i="1"/>
  <c r="R782" i="1"/>
  <c r="R781" i="1"/>
  <c r="R780" i="1"/>
  <c r="R779" i="1"/>
  <c r="R778" i="1"/>
  <c r="R777" i="1"/>
  <c r="R776" i="1"/>
  <c r="R775" i="1"/>
  <c r="R774" i="1"/>
  <c r="R773" i="1"/>
  <c r="R772" i="1"/>
  <c r="R771" i="1"/>
  <c r="R770" i="1"/>
  <c r="R769" i="1"/>
  <c r="R768" i="1"/>
  <c r="R767" i="1"/>
  <c r="R766" i="1"/>
  <c r="R765" i="1"/>
  <c r="R764" i="1"/>
  <c r="R763" i="1"/>
  <c r="R762" i="1"/>
  <c r="R761" i="1"/>
  <c r="R760" i="1"/>
  <c r="R759" i="1"/>
  <c r="R758" i="1"/>
  <c r="R757" i="1"/>
  <c r="R756" i="1"/>
  <c r="R755" i="1"/>
  <c r="R754" i="1"/>
  <c r="R753" i="1"/>
  <c r="R752" i="1"/>
  <c r="R751" i="1"/>
  <c r="R750" i="1"/>
  <c r="R749" i="1"/>
  <c r="R748" i="1"/>
  <c r="R747" i="1"/>
  <c r="R746" i="1"/>
  <c r="R745" i="1"/>
  <c r="R744" i="1"/>
  <c r="R743" i="1"/>
  <c r="R742" i="1"/>
  <c r="R741" i="1"/>
  <c r="R740" i="1"/>
  <c r="R739" i="1"/>
  <c r="R738" i="1"/>
  <c r="R737" i="1"/>
  <c r="R736" i="1"/>
  <c r="R735" i="1"/>
  <c r="R734" i="1"/>
  <c r="R733" i="1"/>
  <c r="R732" i="1"/>
  <c r="R731" i="1"/>
  <c r="R730" i="1"/>
  <c r="R729" i="1"/>
  <c r="R728" i="1"/>
  <c r="R727" i="1"/>
  <c r="R726" i="1"/>
  <c r="R725" i="1"/>
  <c r="R724" i="1"/>
  <c r="R723" i="1"/>
  <c r="R722" i="1"/>
  <c r="R721" i="1"/>
  <c r="R720" i="1"/>
  <c r="R719" i="1"/>
  <c r="R718" i="1"/>
  <c r="R717" i="1"/>
  <c r="R716" i="1"/>
  <c r="R715" i="1"/>
  <c r="R714" i="1"/>
  <c r="R713" i="1"/>
  <c r="R712" i="1"/>
  <c r="R711" i="1"/>
  <c r="R710" i="1"/>
  <c r="R709" i="1"/>
  <c r="R708" i="1"/>
  <c r="R707" i="1"/>
  <c r="R706" i="1"/>
  <c r="R705" i="1"/>
  <c r="R704" i="1"/>
  <c r="R703" i="1"/>
  <c r="R702" i="1"/>
  <c r="R701" i="1"/>
  <c r="R700" i="1"/>
  <c r="R699" i="1"/>
  <c r="R698" i="1"/>
  <c r="R697" i="1"/>
  <c r="R696" i="1"/>
  <c r="R695"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6" i="1"/>
  <c r="R655" i="1"/>
  <c r="R654" i="1"/>
  <c r="R653" i="1"/>
  <c r="R652" i="1"/>
  <c r="R651" i="1"/>
  <c r="R650" i="1"/>
  <c r="R649" i="1"/>
  <c r="R648" i="1"/>
  <c r="R647" i="1"/>
  <c r="R646" i="1"/>
  <c r="R645" i="1"/>
  <c r="R644" i="1"/>
  <c r="R643" i="1"/>
  <c r="R642" i="1"/>
  <c r="R641" i="1"/>
  <c r="R640" i="1"/>
  <c r="R639" i="1"/>
  <c r="R638" i="1"/>
  <c r="R637" i="1"/>
  <c r="R636" i="1"/>
  <c r="R635" i="1"/>
  <c r="R634" i="1"/>
  <c r="R633" i="1"/>
  <c r="R632" i="1"/>
  <c r="R631" i="1"/>
  <c r="R630" i="1"/>
  <c r="R629" i="1"/>
  <c r="R628" i="1"/>
  <c r="R627" i="1"/>
  <c r="R626" i="1"/>
  <c r="R625" i="1"/>
  <c r="R624" i="1"/>
  <c r="R623" i="1"/>
  <c r="R622" i="1"/>
  <c r="R621" i="1"/>
  <c r="R620" i="1"/>
  <c r="R619" i="1"/>
  <c r="R618" i="1"/>
  <c r="R617" i="1"/>
  <c r="R616" i="1"/>
  <c r="R615" i="1"/>
  <c r="R614" i="1"/>
  <c r="R613" i="1"/>
  <c r="R612" i="1"/>
  <c r="R611" i="1"/>
  <c r="R610" i="1"/>
  <c r="R609" i="1"/>
  <c r="R608" i="1"/>
  <c r="R607" i="1"/>
  <c r="R606" i="1"/>
  <c r="R605" i="1"/>
  <c r="R604" i="1"/>
  <c r="R603" i="1"/>
  <c r="R602" i="1"/>
  <c r="R601" i="1"/>
  <c r="R600" i="1"/>
  <c r="R599" i="1"/>
  <c r="R598" i="1"/>
  <c r="R597" i="1"/>
  <c r="R596" i="1"/>
  <c r="R595"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6" i="1"/>
  <c r="R565" i="1"/>
  <c r="R564" i="1"/>
  <c r="R563" i="1"/>
  <c r="R562" i="1"/>
  <c r="R561" i="1"/>
  <c r="R560" i="1"/>
  <c r="R559" i="1"/>
  <c r="R558" i="1"/>
  <c r="R557" i="1"/>
  <c r="R556" i="1"/>
  <c r="R555" i="1"/>
  <c r="R554" i="1"/>
  <c r="R553" i="1"/>
  <c r="R552" i="1"/>
  <c r="R551" i="1"/>
  <c r="R550" i="1"/>
  <c r="R549" i="1"/>
  <c r="R548" i="1"/>
  <c r="R547" i="1"/>
  <c r="R546" i="1"/>
  <c r="R545" i="1"/>
  <c r="R544" i="1"/>
  <c r="R543" i="1"/>
  <c r="R542" i="1"/>
  <c r="R541" i="1"/>
  <c r="R540" i="1"/>
  <c r="R539" i="1"/>
  <c r="R538" i="1"/>
  <c r="R537" i="1"/>
  <c r="R536" i="1"/>
  <c r="R535" i="1"/>
  <c r="R534" i="1"/>
  <c r="R533" i="1"/>
  <c r="R532" i="1"/>
  <c r="R531" i="1"/>
  <c r="R530" i="1"/>
  <c r="R529" i="1"/>
  <c r="R528" i="1"/>
  <c r="R527" i="1"/>
  <c r="R526" i="1"/>
  <c r="R525" i="1"/>
  <c r="R524" i="1"/>
  <c r="R523" i="1"/>
  <c r="R522" i="1"/>
  <c r="R521" i="1"/>
  <c r="R520" i="1"/>
  <c r="R519" i="1"/>
  <c r="R518" i="1"/>
  <c r="R517" i="1"/>
  <c r="R516" i="1"/>
  <c r="R515" i="1"/>
  <c r="R514" i="1"/>
  <c r="R513" i="1"/>
  <c r="R512" i="1"/>
  <c r="R511" i="1"/>
  <c r="R510" i="1"/>
  <c r="R509" i="1"/>
  <c r="R508" i="1"/>
  <c r="R507" i="1"/>
  <c r="R506" i="1"/>
  <c r="R505" i="1"/>
  <c r="R504" i="1"/>
  <c r="R503" i="1"/>
  <c r="R502" i="1"/>
  <c r="R501" i="1"/>
  <c r="R500" i="1"/>
  <c r="R499" i="1"/>
  <c r="R498" i="1"/>
  <c r="R497" i="1"/>
  <c r="R496" i="1"/>
  <c r="R495" i="1"/>
  <c r="R494" i="1"/>
  <c r="R493" i="1"/>
  <c r="R492" i="1"/>
  <c r="R491" i="1"/>
  <c r="R490" i="1"/>
  <c r="R489" i="1"/>
  <c r="R488" i="1"/>
  <c r="R487" i="1"/>
  <c r="R486" i="1"/>
  <c r="R485" i="1"/>
  <c r="R484" i="1"/>
  <c r="R483" i="1"/>
  <c r="R482" i="1"/>
  <c r="R481" i="1"/>
  <c r="R480" i="1"/>
  <c r="R479" i="1"/>
  <c r="R478" i="1"/>
  <c r="R477" i="1"/>
  <c r="R476" i="1"/>
  <c r="R475" i="1"/>
  <c r="R474" i="1"/>
  <c r="R473" i="1"/>
  <c r="R472" i="1"/>
  <c r="R471" i="1"/>
  <c r="R470" i="1"/>
  <c r="R469" i="1"/>
  <c r="R468" i="1"/>
  <c r="R467" i="1"/>
  <c r="R466" i="1"/>
  <c r="R465" i="1"/>
  <c r="R464" i="1"/>
  <c r="R463" i="1"/>
  <c r="R462" i="1"/>
  <c r="R461" i="1"/>
  <c r="R460" i="1"/>
  <c r="R459" i="1"/>
  <c r="R458" i="1"/>
  <c r="R457" i="1"/>
  <c r="R456" i="1"/>
  <c r="R455" i="1"/>
  <c r="R454" i="1"/>
  <c r="R453" i="1"/>
  <c r="R452" i="1"/>
  <c r="R451" i="1"/>
  <c r="R450" i="1"/>
  <c r="R449" i="1"/>
  <c r="R448" i="1"/>
  <c r="R447" i="1"/>
  <c r="R446" i="1"/>
  <c r="R445" i="1"/>
  <c r="R444" i="1"/>
  <c r="R443" i="1"/>
  <c r="R442" i="1"/>
  <c r="R441" i="1"/>
  <c r="R440" i="1"/>
  <c r="R439" i="1"/>
  <c r="R438" i="1"/>
  <c r="R437" i="1"/>
  <c r="R436" i="1"/>
  <c r="R435" i="1"/>
  <c r="R434" i="1"/>
  <c r="R433" i="1"/>
  <c r="R432" i="1"/>
  <c r="R431" i="1"/>
  <c r="R430" i="1"/>
  <c r="R429" i="1"/>
  <c r="R428" i="1"/>
  <c r="R427" i="1"/>
  <c r="R426" i="1"/>
  <c r="R425" i="1"/>
  <c r="R424" i="1"/>
  <c r="R423" i="1"/>
  <c r="R422" i="1"/>
  <c r="R421" i="1"/>
  <c r="R420" i="1"/>
  <c r="R419" i="1"/>
  <c r="R418" i="1"/>
  <c r="R417" i="1"/>
  <c r="R416" i="1"/>
  <c r="R415" i="1"/>
  <c r="R414" i="1"/>
  <c r="R413" i="1"/>
  <c r="R412" i="1"/>
  <c r="R411" i="1"/>
  <c r="R410" i="1"/>
  <c r="R409" i="1"/>
  <c r="R408" i="1"/>
  <c r="R407" i="1"/>
  <c r="R406" i="1"/>
  <c r="R405" i="1"/>
  <c r="R404" i="1"/>
  <c r="R403" i="1"/>
  <c r="R402" i="1"/>
  <c r="R401" i="1"/>
  <c r="R400" i="1"/>
  <c r="R399" i="1"/>
  <c r="R398" i="1"/>
  <c r="R397" i="1"/>
  <c r="R396" i="1"/>
  <c r="R395" i="1"/>
  <c r="R394" i="1"/>
  <c r="R393" i="1"/>
  <c r="R392" i="1"/>
  <c r="R391" i="1"/>
  <c r="R390" i="1"/>
  <c r="R389" i="1"/>
  <c r="R388" i="1"/>
  <c r="R387" i="1"/>
  <c r="R386" i="1"/>
  <c r="R385" i="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c r="R347" i="1"/>
  <c r="R346" i="1"/>
  <c r="R345" i="1"/>
  <c r="R344" i="1"/>
  <c r="R343" i="1"/>
  <c r="R342" i="1"/>
  <c r="R341" i="1"/>
  <c r="R340" i="1"/>
  <c r="R339" i="1"/>
  <c r="R338" i="1"/>
  <c r="R337" i="1"/>
  <c r="R336" i="1"/>
  <c r="R335" i="1"/>
  <c r="R334" i="1"/>
  <c r="R333" i="1"/>
  <c r="R332" i="1"/>
  <c r="R331" i="1"/>
  <c r="R330" i="1"/>
  <c r="R329" i="1"/>
  <c r="R328" i="1"/>
  <c r="R327" i="1"/>
  <c r="R326" i="1"/>
  <c r="R325" i="1"/>
  <c r="R324" i="1"/>
  <c r="R323" i="1"/>
  <c r="R322" i="1"/>
  <c r="R321" i="1"/>
  <c r="R320" i="1"/>
  <c r="R319" i="1"/>
  <c r="R318" i="1"/>
  <c r="R317" i="1"/>
  <c r="R316" i="1"/>
  <c r="R315" i="1"/>
  <c r="R314" i="1"/>
  <c r="R313" i="1"/>
  <c r="R312" i="1"/>
  <c r="R311" i="1"/>
  <c r="R310" i="1"/>
  <c r="R309" i="1"/>
  <c r="R308" i="1"/>
  <c r="R307" i="1"/>
  <c r="R306" i="1"/>
  <c r="R305" i="1"/>
  <c r="R304" i="1"/>
  <c r="R303" i="1"/>
  <c r="R302" i="1"/>
  <c r="R301" i="1"/>
  <c r="R300" i="1"/>
  <c r="R299" i="1"/>
  <c r="R298" i="1"/>
  <c r="R297" i="1"/>
  <c r="R296" i="1"/>
  <c r="R295" i="1"/>
  <c r="R294"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8" i="1"/>
  <c r="R227" i="1"/>
  <c r="R226" i="1"/>
  <c r="R225" i="1"/>
  <c r="R224" i="1"/>
  <c r="R223" i="1"/>
  <c r="R222" i="1"/>
  <c r="R221" i="1"/>
  <c r="R220"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6" i="1"/>
  <c r="R175" i="1"/>
  <c r="R174" i="1"/>
  <c r="R173" i="1"/>
  <c r="R172"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U144" i="1"/>
  <c r="V144" i="1" s="1"/>
  <c r="U1070" i="1"/>
  <c r="U809" i="1"/>
  <c r="U559" i="1"/>
  <c r="V559" i="1" s="1"/>
  <c r="U275" i="1"/>
  <c r="U251" i="1"/>
  <c r="U203" i="1"/>
  <c r="U1102" i="1"/>
  <c r="V1102" i="1" s="1"/>
  <c r="U1042" i="1"/>
  <c r="V1042" i="1" s="1"/>
  <c r="U994" i="1"/>
  <c r="U922" i="1"/>
  <c r="U781" i="1"/>
  <c r="V781" i="1" s="1"/>
  <c r="U662" i="1"/>
  <c r="U590" i="1"/>
  <c r="U447" i="1"/>
  <c r="U1072" i="1"/>
  <c r="V1072" i="1" s="1"/>
  <c r="U1012" i="1"/>
  <c r="U916" i="1"/>
  <c r="U680" i="1"/>
  <c r="V680" i="1" s="1"/>
  <c r="U608" i="1"/>
  <c r="V608" i="1" s="1"/>
  <c r="U549" i="1"/>
  <c r="U489" i="1"/>
  <c r="U429" i="1"/>
  <c r="V429" i="1" s="1"/>
  <c r="U381" i="1"/>
  <c r="U253" i="1"/>
  <c r="U241" i="1"/>
  <c r="U229" i="1"/>
  <c r="V229" i="1" s="1"/>
  <c r="U205" i="1"/>
  <c r="V205" i="1" s="1"/>
  <c r="U193" i="1"/>
  <c r="V193" i="1" s="1"/>
  <c r="U50" i="1"/>
  <c r="V50" i="1" s="1"/>
  <c r="U1082" i="1"/>
  <c r="V1082" i="1" s="1"/>
  <c r="U1010" i="1"/>
  <c r="V1010" i="1" s="1"/>
  <c r="U902" i="1"/>
  <c r="U726" i="1"/>
  <c r="U654" i="1"/>
  <c r="V654" i="1" s="1"/>
  <c r="U570" i="1"/>
  <c r="V570" i="1" s="1"/>
  <c r="U367" i="1"/>
  <c r="U1078" i="1"/>
  <c r="V1078" i="1" s="1"/>
  <c r="U1030" i="1"/>
  <c r="U982" i="1"/>
  <c r="U934" i="1"/>
  <c r="V934" i="1" s="1"/>
  <c r="U887" i="1"/>
  <c r="U817" i="1"/>
  <c r="U769" i="1"/>
  <c r="U698" i="1"/>
  <c r="U566" i="1"/>
  <c r="U531" i="1"/>
  <c r="U495" i="1"/>
  <c r="U459" i="1"/>
  <c r="U351" i="1"/>
  <c r="V351" i="1" s="1"/>
  <c r="U331" i="1"/>
  <c r="V331" i="1" s="1"/>
  <c r="U199" i="1"/>
  <c r="U127" i="1"/>
  <c r="U898" i="1"/>
  <c r="U482" i="1"/>
  <c r="U342" i="1"/>
  <c r="U258" i="1"/>
  <c r="U1108" i="1"/>
  <c r="V1108" i="1" s="1"/>
  <c r="U1036" i="1"/>
  <c r="U988" i="1"/>
  <c r="U928" i="1"/>
  <c r="U857" i="1"/>
  <c r="V857" i="1" s="1"/>
  <c r="U823" i="1"/>
  <c r="U787" i="1"/>
  <c r="V787" i="1" s="1"/>
  <c r="U704" i="1"/>
  <c r="U632" i="1"/>
  <c r="V632" i="1" s="1"/>
  <c r="U560" i="1"/>
  <c r="V560" i="1" s="1"/>
  <c r="U477" i="1"/>
  <c r="U122" i="1"/>
  <c r="V122" i="1" s="1"/>
  <c r="U62" i="1"/>
  <c r="V62" i="1" s="1"/>
  <c r="U974" i="1"/>
  <c r="U891" i="1"/>
  <c r="U833" i="1"/>
  <c r="V833" i="1" s="1"/>
  <c r="U630" i="1"/>
  <c r="V630" i="1" s="1"/>
  <c r="U131" i="1"/>
  <c r="U910" i="1"/>
  <c r="V910" i="1" s="1"/>
  <c r="U841" i="1"/>
  <c r="U793" i="1"/>
  <c r="U758" i="1"/>
  <c r="V758" i="1" s="1"/>
  <c r="U710" i="1"/>
  <c r="V710" i="1" s="1"/>
  <c r="U638" i="1"/>
  <c r="U307" i="1"/>
  <c r="V307" i="1" s="1"/>
  <c r="U271" i="1"/>
  <c r="V271" i="1" s="1"/>
  <c r="U116" i="1"/>
  <c r="V116" i="1" s="1"/>
  <c r="U104" i="1"/>
  <c r="U92" i="1"/>
  <c r="V92" i="1" s="1"/>
  <c r="U80" i="1"/>
  <c r="V80" i="1" s="1"/>
  <c r="U68" i="1"/>
  <c r="V68" i="1" s="1"/>
  <c r="U56" i="1"/>
  <c r="V56" i="1" s="1"/>
  <c r="U44" i="1"/>
  <c r="V44" i="1" s="1"/>
  <c r="U32" i="1"/>
  <c r="V32" i="1" s="1"/>
  <c r="U20" i="1"/>
  <c r="V20" i="1" s="1"/>
  <c r="U1100" i="1"/>
  <c r="V1100" i="1" s="1"/>
  <c r="U1064" i="1"/>
  <c r="U1040" i="1"/>
  <c r="U1028" i="1"/>
  <c r="U1016" i="1"/>
  <c r="U968" i="1"/>
  <c r="V968" i="1" s="1"/>
  <c r="U956" i="1"/>
  <c r="U932" i="1"/>
  <c r="U839" i="1"/>
  <c r="V839" i="1" s="1"/>
  <c r="U827" i="1"/>
  <c r="V827" i="1" s="1"/>
  <c r="U803" i="1"/>
  <c r="U767" i="1"/>
  <c r="U756" i="1"/>
  <c r="U720" i="1"/>
  <c r="U696" i="1"/>
  <c r="U672" i="1"/>
  <c r="U636" i="1"/>
  <c r="U612" i="1"/>
  <c r="V612" i="1" s="1"/>
  <c r="U600" i="1"/>
  <c r="U564" i="1"/>
  <c r="U361" i="1"/>
  <c r="V361" i="1" s="1"/>
  <c r="U349" i="1"/>
  <c r="U341" i="1"/>
  <c r="U329" i="1"/>
  <c r="V329" i="1" s="1"/>
  <c r="U317" i="1"/>
  <c r="V317" i="1" s="1"/>
  <c r="U293" i="1"/>
  <c r="U257" i="1"/>
  <c r="U245" i="1"/>
  <c r="U233" i="1"/>
  <c r="U221" i="1"/>
  <c r="U209" i="1"/>
  <c r="U197" i="1"/>
  <c r="U185" i="1"/>
  <c r="U173" i="1"/>
  <c r="U161" i="1"/>
  <c r="U149" i="1"/>
  <c r="V149" i="1" s="1"/>
  <c r="U98" i="1"/>
  <c r="V98" i="1" s="1"/>
  <c r="U914" i="1"/>
  <c r="U867" i="1"/>
  <c r="U785" i="1"/>
  <c r="U702" i="1"/>
  <c r="U263" i="1"/>
  <c r="V263" i="1" s="1"/>
  <c r="U239" i="1"/>
  <c r="U191" i="1"/>
  <c r="U1066" i="1"/>
  <c r="V1066" i="1" s="1"/>
  <c r="U1006" i="1"/>
  <c r="U899" i="1"/>
  <c r="U829" i="1"/>
  <c r="V829" i="1" s="1"/>
  <c r="U746" i="1"/>
  <c r="V746" i="1" s="1"/>
  <c r="U115" i="1"/>
  <c r="V115" i="1" s="1"/>
  <c r="U103" i="1"/>
  <c r="V103" i="1" s="1"/>
  <c r="U91" i="1"/>
  <c r="V91" i="1" s="1"/>
  <c r="U79" i="1"/>
  <c r="V79" i="1" s="1"/>
  <c r="U67" i="1"/>
  <c r="V67" i="1" s="1"/>
  <c r="U55" i="1"/>
  <c r="V55" i="1" s="1"/>
  <c r="U43" i="1"/>
  <c r="V43" i="1" s="1"/>
  <c r="U31" i="1"/>
  <c r="V31" i="1" s="1"/>
  <c r="U19" i="1"/>
  <c r="V19" i="1" s="1"/>
  <c r="U4" i="1"/>
  <c r="V4" i="1" s="1"/>
  <c r="U1111" i="1"/>
  <c r="U1087" i="1"/>
  <c r="U1075" i="1"/>
  <c r="U1051" i="1"/>
  <c r="U1039" i="1"/>
  <c r="V1039" i="1" s="1"/>
  <c r="U1027" i="1"/>
  <c r="V1027" i="1" s="1"/>
  <c r="U1015" i="1"/>
  <c r="U1003" i="1"/>
  <c r="U979" i="1"/>
  <c r="U967" i="1"/>
  <c r="U955" i="1"/>
  <c r="U931" i="1"/>
  <c r="U907" i="1"/>
  <c r="V907" i="1" s="1"/>
  <c r="U896" i="1"/>
  <c r="U884" i="1"/>
  <c r="U790" i="1"/>
  <c r="U766" i="1"/>
  <c r="U755" i="1"/>
  <c r="V755" i="1" s="1"/>
  <c r="U743" i="1"/>
  <c r="U719" i="1"/>
  <c r="U695" i="1"/>
  <c r="U683" i="1"/>
  <c r="U671" i="1"/>
  <c r="U659" i="1"/>
  <c r="U623" i="1"/>
  <c r="V623" i="1" s="1"/>
  <c r="U611" i="1"/>
  <c r="V611" i="1" s="1"/>
  <c r="U587" i="1"/>
  <c r="U575" i="1"/>
  <c r="U552" i="1"/>
  <c r="V552" i="1" s="1"/>
  <c r="U540" i="1"/>
  <c r="V540" i="1" s="1"/>
  <c r="U516" i="1"/>
  <c r="U504" i="1"/>
  <c r="U480" i="1"/>
  <c r="U456" i="1"/>
  <c r="U444" i="1"/>
  <c r="U408" i="1"/>
  <c r="U396" i="1"/>
  <c r="V396" i="1" s="1"/>
  <c r="U372" i="1"/>
  <c r="U304" i="1"/>
  <c r="U268" i="1"/>
  <c r="V268" i="1" s="1"/>
  <c r="U256" i="1"/>
  <c r="U184" i="1"/>
  <c r="U148" i="1"/>
  <c r="V148" i="1" s="1"/>
  <c r="U1096" i="1"/>
  <c r="U869" i="1"/>
  <c r="U811" i="1"/>
  <c r="U740" i="1"/>
  <c r="U668" i="1"/>
  <c r="U453" i="1"/>
  <c r="U393" i="1"/>
  <c r="U289" i="1"/>
  <c r="U855" i="1"/>
  <c r="U618" i="1"/>
  <c r="U451" i="1"/>
  <c r="V451" i="1" s="1"/>
  <c r="U391" i="1"/>
  <c r="V391" i="1" s="1"/>
  <c r="U1018" i="1"/>
  <c r="U946" i="1"/>
  <c r="U875" i="1"/>
  <c r="U805" i="1"/>
  <c r="V805" i="1" s="1"/>
  <c r="U734" i="1"/>
  <c r="V734" i="1" s="1"/>
  <c r="U674" i="1"/>
  <c r="U223" i="1"/>
  <c r="U151" i="1"/>
  <c r="V151" i="1" s="1"/>
  <c r="U1110" i="1"/>
  <c r="V1110" i="1" s="1"/>
  <c r="U1098" i="1"/>
  <c r="U1086" i="1"/>
  <c r="U1062" i="1"/>
  <c r="V1062" i="1" s="1"/>
  <c r="U1050" i="1"/>
  <c r="V1050" i="1" s="1"/>
  <c r="U1038" i="1"/>
  <c r="U1014" i="1"/>
  <c r="U1002" i="1"/>
  <c r="U978" i="1"/>
  <c r="U954" i="1"/>
  <c r="V954" i="1" s="1"/>
  <c r="U918" i="1"/>
  <c r="U906" i="1"/>
  <c r="U895" i="1"/>
  <c r="U871" i="1"/>
  <c r="U859" i="1"/>
  <c r="U849" i="1"/>
  <c r="U837" i="1"/>
  <c r="V837" i="1" s="1"/>
  <c r="U825" i="1"/>
  <c r="U813" i="1"/>
  <c r="U801" i="1"/>
  <c r="U789" i="1"/>
  <c r="U777" i="1"/>
  <c r="U765" i="1"/>
  <c r="U742" i="1"/>
  <c r="V742" i="1" s="1"/>
  <c r="U718" i="1"/>
  <c r="V718" i="1" s="1"/>
  <c r="U706" i="1"/>
  <c r="V706" i="1" s="1"/>
  <c r="U694" i="1"/>
  <c r="U670" i="1"/>
  <c r="V670" i="1" s="1"/>
  <c r="U658" i="1"/>
  <c r="V658" i="1" s="1"/>
  <c r="U646" i="1"/>
  <c r="U634" i="1"/>
  <c r="U622" i="1"/>
  <c r="U610" i="1"/>
  <c r="U586" i="1"/>
  <c r="U562" i="1"/>
  <c r="U539" i="1"/>
  <c r="U527" i="1"/>
  <c r="U515" i="1"/>
  <c r="U503" i="1"/>
  <c r="U491" i="1"/>
  <c r="V491" i="1" s="1"/>
  <c r="U479" i="1"/>
  <c r="U467" i="1"/>
  <c r="U455" i="1"/>
  <c r="U443" i="1"/>
  <c r="U431" i="1"/>
  <c r="U419" i="1"/>
  <c r="U395" i="1"/>
  <c r="U371" i="1"/>
  <c r="U348" i="1"/>
  <c r="U339" i="1"/>
  <c r="U327" i="1"/>
  <c r="U291" i="1"/>
  <c r="U279" i="1"/>
  <c r="U243" i="1"/>
  <c r="U231" i="1"/>
  <c r="U219" i="1"/>
  <c r="U171" i="1"/>
  <c r="U147" i="1"/>
  <c r="V147" i="1" s="1"/>
  <c r="U135" i="1"/>
  <c r="U110" i="1"/>
  <c r="V110" i="1" s="1"/>
  <c r="U26" i="1"/>
  <c r="V26" i="1" s="1"/>
  <c r="U986" i="1"/>
  <c r="V986" i="1" s="1"/>
  <c r="U750" i="1"/>
  <c r="U970" i="1"/>
  <c r="V970" i="1" s="1"/>
  <c r="U863" i="1"/>
  <c r="U602" i="1"/>
  <c r="U555" i="1"/>
  <c r="U411" i="1"/>
  <c r="U283" i="1"/>
  <c r="U1109" i="1"/>
  <c r="U1097" i="1"/>
  <c r="U1061" i="1"/>
  <c r="U1049" i="1"/>
  <c r="U1025" i="1"/>
  <c r="U1013" i="1"/>
  <c r="U1001" i="1"/>
  <c r="U965" i="1"/>
  <c r="V965" i="1" s="1"/>
  <c r="U953" i="1"/>
  <c r="U917" i="1"/>
  <c r="U882" i="1"/>
  <c r="U870" i="1"/>
  <c r="U858" i="1"/>
  <c r="U824" i="1"/>
  <c r="U788" i="1"/>
  <c r="U753" i="1"/>
  <c r="U693" i="1"/>
  <c r="U681" i="1"/>
  <c r="U657" i="1"/>
  <c r="U645" i="1"/>
  <c r="V645" i="1" s="1"/>
  <c r="U597" i="1"/>
  <c r="U585" i="1"/>
  <c r="U561" i="1"/>
  <c r="V561" i="1" s="1"/>
  <c r="U526" i="1"/>
  <c r="U514" i="1"/>
  <c r="U502" i="1"/>
  <c r="U490" i="1"/>
  <c r="U454" i="1"/>
  <c r="U382" i="1"/>
  <c r="U358" i="1"/>
  <c r="U338" i="1"/>
  <c r="U326" i="1"/>
  <c r="V326" i="1" s="1"/>
  <c r="U314" i="1"/>
  <c r="V314" i="1" s="1"/>
  <c r="U302" i="1"/>
  <c r="U290" i="1"/>
  <c r="U266" i="1"/>
  <c r="V266" i="1" s="1"/>
  <c r="U242" i="1"/>
  <c r="U230" i="1"/>
  <c r="U218" i="1"/>
  <c r="U206" i="1"/>
  <c r="U170" i="1"/>
  <c r="U158" i="1"/>
  <c r="U146" i="1"/>
  <c r="U134" i="1"/>
  <c r="U1095" i="1"/>
  <c r="V1095" i="1" s="1"/>
  <c r="U1083" i="1"/>
  <c r="U1071" i="1"/>
  <c r="U1059" i="1"/>
  <c r="U1035" i="1"/>
  <c r="U1023" i="1"/>
  <c r="U999" i="1"/>
  <c r="U987" i="1"/>
  <c r="U963" i="1"/>
  <c r="U951" i="1"/>
  <c r="U939" i="1"/>
  <c r="U927" i="1"/>
  <c r="U915" i="1"/>
  <c r="U903" i="1"/>
  <c r="U892" i="1"/>
  <c r="U880" i="1"/>
  <c r="U868" i="1"/>
  <c r="U856" i="1"/>
  <c r="U846" i="1"/>
  <c r="U834" i="1"/>
  <c r="U822" i="1"/>
  <c r="U798" i="1"/>
  <c r="U786" i="1"/>
  <c r="U763" i="1"/>
  <c r="U751" i="1"/>
  <c r="V751" i="1" s="1"/>
  <c r="U727" i="1"/>
  <c r="U715" i="1"/>
  <c r="U703" i="1"/>
  <c r="U679" i="1"/>
  <c r="U667" i="1"/>
  <c r="U655" i="1"/>
  <c r="U643" i="1"/>
  <c r="U631" i="1"/>
  <c r="U607" i="1"/>
  <c r="U595" i="1"/>
  <c r="U571" i="1"/>
  <c r="U524" i="1"/>
  <c r="U500" i="1"/>
  <c r="U488" i="1"/>
  <c r="U464" i="1"/>
  <c r="V464" i="1" s="1"/>
  <c r="U452" i="1"/>
  <c r="U440" i="1"/>
  <c r="U428" i="1"/>
  <c r="U416" i="1"/>
  <c r="U368" i="1"/>
  <c r="U356" i="1"/>
  <c r="U345" i="1"/>
  <c r="U336" i="1"/>
  <c r="U252" i="1"/>
  <c r="U228" i="1"/>
  <c r="U216" i="1"/>
  <c r="U180" i="1"/>
  <c r="U156" i="1"/>
  <c r="U1084" i="1"/>
  <c r="U1024" i="1"/>
  <c r="U964" i="1"/>
  <c r="U904" i="1"/>
  <c r="U847" i="1"/>
  <c r="U799" i="1"/>
  <c r="U728" i="1"/>
  <c r="U656" i="1"/>
  <c r="U596" i="1"/>
  <c r="V596" i="1" s="1"/>
  <c r="U513" i="1"/>
  <c r="U441" i="1"/>
  <c r="V441" i="1" s="1"/>
  <c r="U369" i="1"/>
  <c r="U74" i="1"/>
  <c r="V74" i="1" s="1"/>
  <c r="U38" i="1"/>
  <c r="U1106" i="1"/>
  <c r="U1046" i="1"/>
  <c r="U938" i="1"/>
  <c r="U547" i="1"/>
  <c r="U1048" i="1"/>
  <c r="U976" i="1"/>
  <c r="U893" i="1"/>
  <c r="U716" i="1"/>
  <c r="U620" i="1"/>
  <c r="V620" i="1" s="1"/>
  <c r="U572" i="1"/>
  <c r="U501" i="1"/>
  <c r="U405" i="1"/>
  <c r="U1094" i="1"/>
  <c r="U1022" i="1"/>
  <c r="U962" i="1"/>
  <c r="U738" i="1"/>
  <c r="U335" i="1"/>
  <c r="U121" i="1"/>
  <c r="V121" i="1" s="1"/>
  <c r="U109" i="1"/>
  <c r="V109" i="1" s="1"/>
  <c r="U97" i="1"/>
  <c r="U85" i="1"/>
  <c r="V85" i="1" s="1"/>
  <c r="U73" i="1"/>
  <c r="V73" i="1" s="1"/>
  <c r="U61" i="1"/>
  <c r="V61" i="1" s="1"/>
  <c r="U49" i="1"/>
  <c r="U37" i="1"/>
  <c r="V37" i="1" s="1"/>
  <c r="U25" i="1"/>
  <c r="V25" i="1" s="1"/>
  <c r="U13" i="1"/>
  <c r="U997" i="1"/>
  <c r="V997" i="1" s="1"/>
  <c r="U985" i="1"/>
  <c r="U854" i="1"/>
  <c r="U844" i="1"/>
  <c r="U713" i="1"/>
  <c r="U701" i="1"/>
  <c r="U569" i="1"/>
  <c r="U558" i="1"/>
  <c r="U426" i="1"/>
  <c r="V426" i="1" s="1"/>
  <c r="U414" i="1"/>
  <c r="U1060" i="1"/>
  <c r="U1000" i="1"/>
  <c r="U952" i="1"/>
  <c r="U881" i="1"/>
  <c r="U835" i="1"/>
  <c r="U692" i="1"/>
  <c r="U644" i="1"/>
  <c r="U584" i="1"/>
  <c r="U537" i="1"/>
  <c r="U465" i="1"/>
  <c r="U417" i="1"/>
  <c r="U357" i="1"/>
  <c r="U157" i="1"/>
  <c r="U309" i="1"/>
  <c r="U273" i="1"/>
  <c r="U261" i="1"/>
  <c r="U249" i="1"/>
  <c r="U237" i="1"/>
  <c r="U201" i="1"/>
  <c r="U189" i="1"/>
  <c r="U177" i="1"/>
  <c r="V177" i="1" s="1"/>
  <c r="U165" i="1"/>
  <c r="U129" i="1"/>
  <c r="U86" i="1"/>
  <c r="U14" i="1"/>
  <c r="V14" i="1" s="1"/>
  <c r="U594" i="1"/>
  <c r="U523" i="1"/>
  <c r="U311" i="1"/>
  <c r="U1055" i="1"/>
  <c r="U1031" i="1"/>
  <c r="U1007" i="1"/>
  <c r="U544" i="1"/>
  <c r="U460" i="1"/>
  <c r="U332" i="1"/>
  <c r="U320" i="1"/>
  <c r="U296" i="1"/>
  <c r="U260" i="1"/>
  <c r="U236" i="1"/>
  <c r="U224" i="1"/>
  <c r="U200" i="1"/>
  <c r="U188" i="1"/>
  <c r="U152" i="1"/>
  <c r="U280" i="1"/>
  <c r="U226" i="1"/>
  <c r="U202" i="1"/>
  <c r="U240" i="1"/>
  <c r="U647" i="1"/>
  <c r="U406" i="1"/>
  <c r="U313" i="1"/>
  <c r="U264" i="1"/>
  <c r="U989" i="1"/>
  <c r="U929" i="1"/>
  <c r="U836" i="1"/>
  <c r="U633" i="1"/>
  <c r="U466" i="1"/>
  <c r="U418" i="1"/>
  <c r="U722" i="1"/>
  <c r="U1112" i="1"/>
  <c r="U1004" i="1"/>
  <c r="U980" i="1"/>
  <c r="U944" i="1"/>
  <c r="U885" i="1"/>
  <c r="U873" i="1"/>
  <c r="U815" i="1"/>
  <c r="U791" i="1"/>
  <c r="U744" i="1"/>
  <c r="U732" i="1"/>
  <c r="U684" i="1"/>
  <c r="U660" i="1"/>
  <c r="U588" i="1"/>
  <c r="U493" i="1"/>
  <c r="U421" i="1"/>
  <c r="U397" i="1"/>
  <c r="U373" i="1"/>
  <c r="U1085" i="1"/>
  <c r="U1073" i="1"/>
  <c r="U1037" i="1"/>
  <c r="U977" i="1"/>
  <c r="U941" i="1"/>
  <c r="U905" i="1"/>
  <c r="U848" i="1"/>
  <c r="U812" i="1"/>
  <c r="U800" i="1"/>
  <c r="U776" i="1"/>
  <c r="U741" i="1"/>
  <c r="U729" i="1"/>
  <c r="U717" i="1"/>
  <c r="U705" i="1"/>
  <c r="U669" i="1"/>
  <c r="U621" i="1"/>
  <c r="U609" i="1"/>
  <c r="U573" i="1"/>
  <c r="U538" i="1"/>
  <c r="U478" i="1"/>
  <c r="U442" i="1"/>
  <c r="U430" i="1"/>
  <c r="U394" i="1"/>
  <c r="U370" i="1"/>
  <c r="U347" i="1"/>
  <c r="U940" i="1"/>
  <c r="U775" i="1"/>
  <c r="U337" i="1"/>
  <c r="U301" i="1"/>
  <c r="U277" i="1"/>
  <c r="U265" i="1"/>
  <c r="U217" i="1"/>
  <c r="U169" i="1"/>
  <c r="U145" i="1"/>
  <c r="U133" i="1"/>
  <c r="U1107" i="1"/>
  <c r="U1047" i="1"/>
  <c r="U1011" i="1"/>
  <c r="U975" i="1"/>
  <c r="U810" i="1"/>
  <c r="U774" i="1"/>
  <c r="U739" i="1"/>
  <c r="U691" i="1"/>
  <c r="U619" i="1"/>
  <c r="U583" i="1"/>
  <c r="U548" i="1"/>
  <c r="U536" i="1"/>
  <c r="U512" i="1"/>
  <c r="U476" i="1"/>
  <c r="U404" i="1"/>
  <c r="U392" i="1"/>
  <c r="U380" i="1"/>
  <c r="U762" i="1"/>
  <c r="U678" i="1"/>
  <c r="U642" i="1"/>
  <c r="U511" i="1"/>
  <c r="U499" i="1"/>
  <c r="U355" i="1"/>
  <c r="U686" i="1"/>
  <c r="U324" i="1"/>
  <c r="U312" i="1"/>
  <c r="U300" i="1"/>
  <c r="U288" i="1"/>
  <c r="U276" i="1"/>
  <c r="U204" i="1"/>
  <c r="U192" i="1"/>
  <c r="U168" i="1"/>
  <c r="U132" i="1"/>
  <c r="U323" i="1"/>
  <c r="U287" i="1"/>
  <c r="U215" i="1"/>
  <c r="U179" i="1"/>
  <c r="U295" i="1"/>
  <c r="U187" i="1"/>
  <c r="U163" i="1"/>
  <c r="U139" i="1"/>
  <c r="U254" i="1"/>
  <c r="U297" i="1"/>
  <c r="U225" i="1"/>
  <c r="U308" i="1"/>
  <c r="U164" i="1"/>
  <c r="U140" i="1"/>
  <c r="U328" i="1"/>
  <c r="U244" i="1"/>
  <c r="U872" i="1"/>
  <c r="U384" i="1"/>
  <c r="U183" i="1"/>
  <c r="U1067" i="1"/>
  <c r="U983" i="1"/>
  <c r="U911" i="1"/>
  <c r="U842" i="1"/>
  <c r="U770" i="1"/>
  <c r="U639" i="1"/>
  <c r="U532" i="1"/>
  <c r="U1103" i="1"/>
  <c r="U995" i="1"/>
  <c r="U935" i="1"/>
  <c r="U864" i="1"/>
  <c r="U818" i="1"/>
  <c r="U759" i="1"/>
  <c r="U687" i="1"/>
  <c r="U627" i="1"/>
  <c r="U579" i="1"/>
  <c r="U508" i="1"/>
  <c r="U412" i="1"/>
  <c r="U1079" i="1"/>
  <c r="U900" i="1"/>
  <c r="U830" i="1"/>
  <c r="U747" i="1"/>
  <c r="U699" i="1"/>
  <c r="U615" i="1"/>
  <c r="U567" i="1"/>
  <c r="U484" i="1"/>
  <c r="U424" i="1"/>
  <c r="U364" i="1"/>
  <c r="U959" i="1"/>
  <c r="U794" i="1"/>
  <c r="U711" i="1"/>
  <c r="U472" i="1"/>
  <c r="U400" i="1"/>
  <c r="U923" i="1"/>
  <c r="U852" i="1"/>
  <c r="U782" i="1"/>
  <c r="U723" i="1"/>
  <c r="U651" i="1"/>
  <c r="U388" i="1"/>
  <c r="U1043" i="1"/>
  <c r="U971" i="1"/>
  <c r="U888" i="1"/>
  <c r="U675" i="1"/>
  <c r="U603" i="1"/>
  <c r="U556" i="1"/>
  <c r="U496" i="1"/>
  <c r="U436" i="1"/>
  <c r="U352" i="1"/>
  <c r="U376" i="1"/>
  <c r="U1054" i="1"/>
  <c r="U519" i="1"/>
  <c r="U1088" i="1"/>
  <c r="U1076" i="1"/>
  <c r="U1052" i="1"/>
  <c r="U992" i="1"/>
  <c r="U920" i="1"/>
  <c r="U897" i="1"/>
  <c r="U861" i="1"/>
  <c r="U851" i="1"/>
  <c r="U708" i="1"/>
  <c r="U624" i="1"/>
  <c r="U576" i="1"/>
  <c r="U553" i="1"/>
  <c r="U541" i="1"/>
  <c r="U529" i="1"/>
  <c r="U505" i="1"/>
  <c r="U481" i="1"/>
  <c r="U469" i="1"/>
  <c r="U457" i="1"/>
  <c r="U445" i="1"/>
  <c r="U409" i="1"/>
  <c r="U385" i="1"/>
  <c r="U1034" i="1"/>
  <c r="V1034" i="1" s="1"/>
  <c r="U998" i="1"/>
  <c r="U950" i="1"/>
  <c r="U821" i="1"/>
  <c r="U773" i="1"/>
  <c r="U714" i="1"/>
  <c r="U690" i="1"/>
  <c r="U606" i="1"/>
  <c r="U582" i="1"/>
  <c r="U487" i="1"/>
  <c r="U475" i="1"/>
  <c r="U463" i="1"/>
  <c r="U439" i="1"/>
  <c r="U427" i="1"/>
  <c r="U415" i="1"/>
  <c r="U379" i="1"/>
  <c r="U344" i="1"/>
  <c r="U969" i="1"/>
  <c r="U1099" i="1"/>
  <c r="U943" i="1"/>
  <c r="U838" i="1"/>
  <c r="U826" i="1"/>
  <c r="U802" i="1"/>
  <c r="U528" i="1"/>
  <c r="U432" i="1"/>
  <c r="U360" i="1"/>
  <c r="U340" i="1"/>
  <c r="U316" i="1"/>
  <c r="U232" i="1"/>
  <c r="U172" i="1"/>
  <c r="U160" i="1"/>
  <c r="U136" i="1"/>
  <c r="U990" i="1"/>
  <c r="U966" i="1"/>
  <c r="U930" i="1"/>
  <c r="U883" i="1"/>
  <c r="U754" i="1"/>
  <c r="U730" i="1"/>
  <c r="U598" i="1"/>
  <c r="U574" i="1"/>
  <c r="U551" i="1"/>
  <c r="U303" i="1"/>
  <c r="U267" i="1"/>
  <c r="U195" i="1"/>
  <c r="U159" i="1"/>
  <c r="U407" i="1"/>
  <c r="U333" i="1"/>
  <c r="U321" i="1"/>
  <c r="U213" i="1"/>
  <c r="U153" i="1"/>
  <c r="U284" i="1"/>
  <c r="U248" i="1"/>
  <c r="U212" i="1"/>
  <c r="U176" i="1"/>
  <c r="U247" i="1"/>
  <c r="U175" i="1"/>
  <c r="U305" i="1"/>
  <c r="U281" i="1"/>
  <c r="U125" i="1"/>
  <c r="U143" i="1"/>
  <c r="U1101" i="1"/>
  <c r="U757" i="1"/>
  <c r="U661" i="1"/>
  <c r="U554" i="1"/>
  <c r="U398" i="1"/>
  <c r="U150" i="1"/>
  <c r="U1029" i="1"/>
  <c r="U945" i="1"/>
  <c r="U745" i="1"/>
  <c r="U601" i="1"/>
  <c r="U470" i="1"/>
  <c r="U362" i="1"/>
  <c r="U330" i="1"/>
  <c r="U198" i="1"/>
  <c r="U1113" i="1"/>
  <c r="U1041" i="1"/>
  <c r="U957" i="1"/>
  <c r="U886" i="1"/>
  <c r="U804" i="1"/>
  <c r="U733" i="1"/>
  <c r="U625" i="1"/>
  <c r="U530" i="1"/>
  <c r="U422" i="1"/>
  <c r="U138" i="1"/>
  <c r="U1065" i="1"/>
  <c r="U780" i="1"/>
  <c r="U685" i="1"/>
  <c r="U565" i="1"/>
  <c r="U458" i="1"/>
  <c r="U270" i="1"/>
  <c r="U186" i="1"/>
  <c r="U909" i="1"/>
  <c r="U816" i="1"/>
  <c r="U697" i="1"/>
  <c r="U446" i="1"/>
  <c r="U386" i="1"/>
  <c r="U318" i="1"/>
  <c r="U234" i="1"/>
  <c r="U673" i="1"/>
  <c r="U542" i="1"/>
  <c r="U294" i="1"/>
  <c r="U210" i="1"/>
  <c r="U981" i="1"/>
  <c r="U874" i="1"/>
  <c r="U768" i="1"/>
  <c r="U374" i="1"/>
  <c r="U126" i="1"/>
  <c r="U1053" i="1"/>
  <c r="U589" i="1"/>
  <c r="U494" i="1"/>
  <c r="U410" i="1"/>
  <c r="U282" i="1"/>
  <c r="U174" i="1"/>
  <c r="U993" i="1"/>
  <c r="U840" i="1"/>
  <c r="U637" i="1"/>
  <c r="U222" i="1"/>
  <c r="U1089" i="1"/>
  <c r="U1017" i="1"/>
  <c r="U921" i="1"/>
  <c r="U828" i="1"/>
  <c r="U709" i="1"/>
  <c r="U613" i="1"/>
  <c r="U518" i="1"/>
  <c r="U350" i="1"/>
  <c r="U306" i="1"/>
  <c r="U162" i="1"/>
  <c r="U1090" i="1"/>
  <c r="U958" i="1"/>
  <c r="U650" i="1"/>
  <c r="U626" i="1"/>
  <c r="U614" i="1"/>
  <c r="U578" i="1"/>
  <c r="U543" i="1"/>
  <c r="U507" i="1"/>
  <c r="U483" i="1"/>
  <c r="U471" i="1"/>
  <c r="U435" i="1"/>
  <c r="U423" i="1"/>
  <c r="U399" i="1"/>
  <c r="U363" i="1"/>
  <c r="U908" i="1"/>
  <c r="U779" i="1"/>
  <c r="U517" i="1"/>
  <c r="U433" i="1"/>
  <c r="U860" i="1"/>
  <c r="U850" i="1"/>
  <c r="U814" i="1"/>
  <c r="U731" i="1"/>
  <c r="U635" i="1"/>
  <c r="U599" i="1"/>
  <c r="U1074" i="1"/>
  <c r="U1026" i="1"/>
  <c r="U942" i="1"/>
  <c r="U682" i="1"/>
  <c r="U648" i="1"/>
  <c r="U269" i="1"/>
  <c r="U137" i="1"/>
  <c r="U292" i="1"/>
  <c r="U208" i="1"/>
  <c r="U196" i="1"/>
  <c r="U124" i="1"/>
  <c r="U383" i="1"/>
  <c r="U359" i="1"/>
  <c r="U315" i="1"/>
  <c r="U255" i="1"/>
  <c r="U894" i="1"/>
  <c r="U764" i="1"/>
  <c r="U550" i="1"/>
  <c r="U278" i="1"/>
  <c r="U194" i="1"/>
  <c r="U182" i="1"/>
  <c r="U468" i="1"/>
  <c r="U1058" i="1"/>
  <c r="U926" i="1"/>
  <c r="U879" i="1"/>
  <c r="U845" i="1"/>
  <c r="U797" i="1"/>
  <c r="U666" i="1"/>
  <c r="U535" i="1"/>
  <c r="U420" i="1"/>
  <c r="U227" i="1"/>
  <c r="U167" i="1"/>
  <c r="U250" i="1"/>
  <c r="U319" i="1"/>
  <c r="U235" i="1"/>
  <c r="U211" i="1"/>
  <c r="U525" i="1"/>
  <c r="U403" i="1"/>
  <c r="U346" i="1"/>
  <c r="U752" i="1"/>
  <c r="U299" i="1"/>
  <c r="U155" i="1"/>
  <c r="U334" i="1"/>
  <c r="U322" i="1"/>
  <c r="U310" i="1"/>
  <c r="U298" i="1"/>
  <c r="U286" i="1"/>
  <c r="U274" i="1"/>
  <c r="U262" i="1"/>
  <c r="U238" i="1"/>
  <c r="U214" i="1"/>
  <c r="U190" i="1"/>
  <c r="U178" i="1"/>
  <c r="U166" i="1"/>
  <c r="U154" i="1"/>
  <c r="U142" i="1"/>
  <c r="U130" i="1"/>
  <c r="U1091" i="1"/>
  <c r="U1019" i="1"/>
  <c r="U947" i="1"/>
  <c r="U876" i="1"/>
  <c r="U806" i="1"/>
  <c r="U735" i="1"/>
  <c r="U663" i="1"/>
  <c r="U591" i="1"/>
  <c r="U520" i="1"/>
  <c r="U448" i="1"/>
  <c r="U387" i="1"/>
  <c r="U375" i="1"/>
  <c r="U1077" i="1"/>
  <c r="U1005" i="1"/>
  <c r="U933" i="1"/>
  <c r="U862" i="1"/>
  <c r="U649" i="1"/>
  <c r="U577" i="1"/>
  <c r="U506" i="1"/>
  <c r="U434" i="1"/>
  <c r="U792" i="1"/>
  <c r="U721" i="1"/>
  <c r="U285" i="1"/>
  <c r="U141" i="1"/>
  <c r="U259" i="1"/>
  <c r="U1063" i="1"/>
  <c r="U991" i="1"/>
  <c r="U919" i="1"/>
  <c r="U778" i="1"/>
  <c r="U563" i="1"/>
  <c r="U492" i="1"/>
  <c r="U707" i="1"/>
  <c r="U272" i="1"/>
  <c r="U128" i="1"/>
  <c r="U246" i="1"/>
  <c r="U220" i="1"/>
  <c r="U325" i="1"/>
  <c r="U181" i="1"/>
  <c r="U207" i="1"/>
  <c r="U1081" i="1"/>
  <c r="U961" i="1"/>
  <c r="U866" i="1"/>
  <c r="U761" i="1"/>
  <c r="U593" i="1"/>
  <c r="U641" i="1"/>
  <c r="U522" i="1"/>
  <c r="U366" i="1"/>
  <c r="U1080" i="1"/>
  <c r="U1045" i="1"/>
  <c r="U937" i="1"/>
  <c r="U820" i="1"/>
  <c r="U725" i="1"/>
  <c r="U629" i="1"/>
  <c r="U510" i="1"/>
  <c r="U438" i="1"/>
  <c r="U1093" i="1"/>
  <c r="U973" i="1"/>
  <c r="U890" i="1"/>
  <c r="U784" i="1"/>
  <c r="U689" i="1"/>
  <c r="U617" i="1"/>
  <c r="U498" i="1"/>
  <c r="U390" i="1"/>
  <c r="U1069" i="1"/>
  <c r="U949" i="1"/>
  <c r="U832" i="1"/>
  <c r="U749" i="1"/>
  <c r="U581" i="1"/>
  <c r="U878" i="1"/>
  <c r="U462" i="1"/>
  <c r="U354" i="1"/>
  <c r="U1092" i="1"/>
  <c r="U1033" i="1"/>
  <c r="U925" i="1"/>
  <c r="U796" i="1"/>
  <c r="U677" i="1"/>
  <c r="U605" i="1"/>
  <c r="U486" i="1"/>
  <c r="U402" i="1"/>
  <c r="U1021" i="1"/>
  <c r="U901" i="1"/>
  <c r="U474" i="1"/>
  <c r="U378" i="1"/>
  <c r="U1104" i="1"/>
  <c r="U1057" i="1"/>
  <c r="U913" i="1"/>
  <c r="U808" i="1"/>
  <c r="U737" i="1"/>
  <c r="U653" i="1"/>
  <c r="U534" i="1"/>
  <c r="U343" i="1"/>
  <c r="U1105" i="1"/>
  <c r="U1009" i="1"/>
  <c r="U772" i="1"/>
  <c r="U665" i="1"/>
  <c r="U546" i="1"/>
  <c r="U450" i="1"/>
  <c r="U1068" i="1"/>
  <c r="U1056" i="1"/>
  <c r="U1044" i="1"/>
  <c r="U1032" i="1"/>
  <c r="U1020" i="1"/>
  <c r="U1008" i="1"/>
  <c r="U996" i="1"/>
  <c r="U984" i="1"/>
  <c r="U972" i="1"/>
  <c r="U960" i="1"/>
  <c r="U948" i="1"/>
  <c r="U936" i="1"/>
  <c r="U924" i="1"/>
  <c r="U912" i="1"/>
  <c r="U889" i="1"/>
  <c r="U877" i="1"/>
  <c r="U865" i="1"/>
  <c r="U853" i="1"/>
  <c r="U843" i="1"/>
  <c r="U831" i="1"/>
  <c r="U819" i="1"/>
  <c r="U807" i="1"/>
  <c r="U795" i="1"/>
  <c r="U783" i="1"/>
  <c r="U771" i="1"/>
  <c r="U760" i="1"/>
  <c r="U748" i="1"/>
  <c r="U736" i="1"/>
  <c r="U724" i="1"/>
  <c r="U712" i="1"/>
  <c r="U700" i="1"/>
  <c r="U688" i="1"/>
  <c r="U676" i="1"/>
  <c r="U664" i="1"/>
  <c r="U652" i="1"/>
  <c r="U640" i="1"/>
  <c r="U628" i="1"/>
  <c r="U616" i="1"/>
  <c r="U604" i="1"/>
  <c r="U592" i="1"/>
  <c r="U580" i="1"/>
  <c r="U568" i="1"/>
  <c r="U557" i="1"/>
  <c r="U545" i="1"/>
  <c r="U533" i="1"/>
  <c r="U521" i="1"/>
  <c r="U509" i="1"/>
  <c r="U497" i="1"/>
  <c r="U485" i="1"/>
  <c r="U473" i="1"/>
  <c r="U461" i="1"/>
  <c r="U449" i="1"/>
  <c r="U437" i="1"/>
  <c r="U425" i="1"/>
  <c r="U413" i="1"/>
  <c r="U401" i="1"/>
  <c r="U389" i="1"/>
  <c r="U377" i="1"/>
  <c r="U365" i="1"/>
  <c r="U353" i="1"/>
  <c r="U118" i="1"/>
  <c r="U106" i="1"/>
  <c r="U94" i="1"/>
  <c r="U82" i="1"/>
  <c r="U70" i="1"/>
  <c r="U58" i="1"/>
  <c r="U46" i="1"/>
  <c r="U34" i="1"/>
  <c r="U22" i="1"/>
  <c r="U117" i="1"/>
  <c r="U105" i="1"/>
  <c r="U93" i="1"/>
  <c r="U81" i="1"/>
  <c r="U69" i="1"/>
  <c r="U57" i="1"/>
  <c r="U45" i="1"/>
  <c r="U33" i="1"/>
  <c r="U21" i="1"/>
  <c r="U9" i="1"/>
  <c r="U8" i="1"/>
  <c r="U114" i="1"/>
  <c r="U102" i="1"/>
  <c r="U90" i="1"/>
  <c r="U78" i="1"/>
  <c r="U66" i="1"/>
  <c r="U54" i="1"/>
  <c r="U42" i="1"/>
  <c r="U30" i="1"/>
  <c r="U18" i="1"/>
  <c r="U7" i="1"/>
  <c r="U113" i="1"/>
  <c r="U101" i="1"/>
  <c r="U89" i="1"/>
  <c r="U77" i="1"/>
  <c r="U65" i="1"/>
  <c r="U53" i="1"/>
  <c r="U41" i="1"/>
  <c r="U29" i="1"/>
  <c r="U17" i="1"/>
  <c r="U11" i="1"/>
  <c r="U112" i="1"/>
  <c r="U100" i="1"/>
  <c r="U88" i="1"/>
  <c r="U76" i="1"/>
  <c r="U64" i="1"/>
  <c r="U52" i="1"/>
  <c r="U40" i="1"/>
  <c r="U28" i="1"/>
  <c r="U16" i="1"/>
  <c r="U10" i="1"/>
  <c r="U123" i="1"/>
  <c r="U111" i="1"/>
  <c r="U99" i="1"/>
  <c r="U87" i="1"/>
  <c r="U75" i="1"/>
  <c r="U63" i="1"/>
  <c r="U51" i="1"/>
  <c r="U39" i="1"/>
  <c r="U27" i="1"/>
  <c r="U15" i="1"/>
  <c r="U6" i="1"/>
  <c r="U120" i="1"/>
  <c r="U108" i="1"/>
  <c r="U96" i="1"/>
  <c r="U84" i="1"/>
  <c r="U72" i="1"/>
  <c r="U60" i="1"/>
  <c r="U48" i="1"/>
  <c r="U36" i="1"/>
  <c r="U24" i="1"/>
  <c r="U12" i="1"/>
  <c r="U5" i="1"/>
  <c r="U119" i="1"/>
  <c r="U107" i="1"/>
  <c r="U95" i="1"/>
  <c r="U83" i="1"/>
  <c r="U71" i="1"/>
  <c r="U59" i="1"/>
  <c r="U47" i="1"/>
  <c r="U35" i="1"/>
  <c r="U23" i="1"/>
  <c r="R5" i="1" l="1"/>
  <c r="R9" i="1"/>
  <c r="R4" i="1"/>
  <c r="X4" i="1" s="1"/>
  <c r="Y4" i="1" s="1"/>
  <c r="Q1" i="1"/>
  <c r="X890" i="1"/>
  <c r="Y890" i="1" s="1"/>
  <c r="X510" i="1"/>
  <c r="Y510" i="1" s="1"/>
  <c r="X689" i="1"/>
  <c r="Y689" i="1" s="1"/>
  <c r="X897" i="1"/>
  <c r="Y897" i="1" s="1"/>
  <c r="X481" i="1"/>
  <c r="Y481" i="1" s="1"/>
  <c r="X581" i="1"/>
  <c r="Y581" i="1" s="1"/>
  <c r="X521" i="1"/>
  <c r="Y521" i="1" s="1"/>
  <c r="X1069" i="1"/>
  <c r="Y1069" i="1" s="1"/>
  <c r="X534" i="1"/>
  <c r="Y534" i="1" s="1"/>
  <c r="X450" i="1"/>
  <c r="Y450" i="1" s="1"/>
  <c r="X937" i="1"/>
  <c r="Y937" i="1" s="1"/>
  <c r="X269" i="1"/>
  <c r="Y269" i="1" s="1"/>
  <c r="X582" i="1"/>
  <c r="Y582" i="1" s="1"/>
  <c r="X401" i="1"/>
  <c r="Y401" i="1" s="1"/>
  <c r="X677" i="1"/>
  <c r="Y677" i="1" s="1"/>
  <c r="X924" i="1"/>
  <c r="Y924" i="1" s="1"/>
  <c r="X712" i="1"/>
  <c r="Y712" i="1" s="1"/>
  <c r="X778" i="1"/>
  <c r="Y778" i="1" s="1"/>
  <c r="X757" i="1"/>
  <c r="Y757" i="1" s="1"/>
  <c r="X733" i="1"/>
  <c r="Y733" i="1" s="1"/>
  <c r="X748" i="1"/>
  <c r="Y748" i="1" s="1"/>
  <c r="X1105" i="1"/>
  <c r="Y1105" i="1" s="1"/>
  <c r="X409" i="1"/>
  <c r="Y409" i="1" s="1"/>
  <c r="X12" i="1"/>
  <c r="Y12" i="1" s="1"/>
  <c r="X17" i="1"/>
  <c r="Y17" i="1" s="1"/>
  <c r="X42" i="1"/>
  <c r="Y42" i="1" s="1"/>
  <c r="X36" i="1"/>
  <c r="Y36" i="1" s="1"/>
  <c r="X529" i="1"/>
  <c r="Y529" i="1" s="1"/>
  <c r="X1057" i="1"/>
  <c r="Y1057" i="1" s="1"/>
  <c r="X828" i="1"/>
  <c r="Y828" i="1" s="1"/>
  <c r="X93" i="1"/>
  <c r="Y93" i="1" s="1"/>
  <c r="X760" i="1"/>
  <c r="Y760" i="1" s="1"/>
  <c r="X390" i="1"/>
  <c r="Y390" i="1" s="1"/>
  <c r="X137" i="1"/>
  <c r="Y137" i="1" s="1"/>
  <c r="X648" i="1"/>
  <c r="Y648" i="1" s="1"/>
  <c r="X350" i="1"/>
  <c r="Y350" i="1" s="1"/>
  <c r="X908" i="1"/>
  <c r="Y908" i="1" s="1"/>
  <c r="X1068" i="1"/>
  <c r="Y1068" i="1" s="1"/>
  <c r="X832" i="1"/>
  <c r="Y832" i="1" s="1"/>
  <c r="X448" i="1"/>
  <c r="Y448" i="1" s="1"/>
  <c r="X399" i="1"/>
  <c r="Y399" i="1" s="1"/>
  <c r="X958" i="1"/>
  <c r="Y958" i="1" s="1"/>
  <c r="X306" i="1"/>
  <c r="Y306" i="1" s="1"/>
  <c r="X874" i="1"/>
  <c r="Y874" i="1" s="1"/>
  <c r="X398" i="1"/>
  <c r="Y398" i="1" s="1"/>
  <c r="X624" i="1"/>
  <c r="Y624" i="1" s="1"/>
  <c r="X761" i="1"/>
  <c r="Y761" i="1" s="1"/>
  <c r="X377" i="1"/>
  <c r="Y377" i="1" s="1"/>
  <c r="X486" i="1"/>
  <c r="Y486" i="1" s="1"/>
  <c r="X435" i="1"/>
  <c r="Y435" i="1" s="1"/>
  <c r="X592" i="1"/>
  <c r="Y592" i="1" s="1"/>
  <c r="X862" i="1"/>
  <c r="Y862" i="1" s="1"/>
  <c r="X1052" i="1"/>
  <c r="Y1052" i="1" s="1"/>
  <c r="X1076" i="1"/>
  <c r="Y1076" i="1" s="1"/>
  <c r="X108" i="1"/>
  <c r="Y108" i="1" s="1"/>
  <c r="X52" i="1"/>
  <c r="Y52" i="1" s="1"/>
  <c r="X604" i="1"/>
  <c r="Y604" i="1" s="1"/>
  <c r="X154" i="1"/>
  <c r="Y154" i="1" s="1"/>
  <c r="X1053" i="1"/>
  <c r="Y1053" i="1" s="1"/>
  <c r="X457" i="1"/>
  <c r="Y457" i="1" s="1"/>
  <c r="X76" i="1"/>
  <c r="Y76" i="1" s="1"/>
  <c r="X69" i="1"/>
  <c r="Y69" i="1" s="1"/>
  <c r="X1045" i="1"/>
  <c r="Y1045" i="1" s="1"/>
  <c r="X506" i="1"/>
  <c r="Y506" i="1" s="1"/>
  <c r="X770" i="1"/>
  <c r="Y770" i="1" s="1"/>
  <c r="X660" i="1"/>
  <c r="Y660" i="1" s="1"/>
  <c r="X593" i="1"/>
  <c r="Y593" i="1" s="1"/>
  <c r="X272" i="1"/>
  <c r="Y272" i="1" s="1"/>
  <c r="X423" i="1"/>
  <c r="Y423" i="1" s="1"/>
  <c r="X1113" i="1"/>
  <c r="Y1113" i="1" s="1"/>
  <c r="X169" i="1"/>
  <c r="Y169" i="1" s="1"/>
  <c r="X107" i="1"/>
  <c r="Y107" i="1" s="1"/>
  <c r="X119" i="1"/>
  <c r="Y119" i="1" s="1"/>
  <c r="X961" i="1"/>
  <c r="Y961" i="1" s="1"/>
  <c r="X815" i="1"/>
  <c r="Y815" i="1" s="1"/>
  <c r="X99" i="1"/>
  <c r="Y99" i="1" s="1"/>
  <c r="X53" i="1"/>
  <c r="Y53" i="1" s="1"/>
  <c r="X913" i="1"/>
  <c r="Y913" i="1" s="1"/>
  <c r="X250" i="1"/>
  <c r="Y250" i="1" s="1"/>
  <c r="X1088" i="1"/>
  <c r="Y1088" i="1" s="1"/>
  <c r="X517" i="1"/>
  <c r="Y517" i="1" s="1"/>
  <c r="X281" i="1"/>
  <c r="Y281" i="1" s="1"/>
  <c r="X385" i="1"/>
  <c r="Y385" i="1" s="1"/>
  <c r="X397" i="1"/>
  <c r="Y397" i="1" s="1"/>
  <c r="X58" i="1"/>
  <c r="Y58" i="1" s="1"/>
  <c r="X736" i="1"/>
  <c r="Y736" i="1" s="1"/>
  <c r="X591" i="1"/>
  <c r="Y591" i="1" s="1"/>
  <c r="X1044" i="1"/>
  <c r="Y1044" i="1" s="1"/>
  <c r="X494" i="1"/>
  <c r="Y494" i="1" s="1"/>
  <c r="X909" i="1"/>
  <c r="Y909" i="1" s="1"/>
  <c r="X498" i="1"/>
  <c r="Y498" i="1" s="1"/>
  <c r="X735" i="1"/>
  <c r="Y735" i="1" s="1"/>
  <c r="X11" i="1"/>
  <c r="Y11" i="1" s="1"/>
  <c r="X577" i="1"/>
  <c r="Y577" i="1" s="1"/>
  <c r="X35" i="1"/>
  <c r="Y35" i="1" s="1"/>
  <c r="X96" i="1"/>
  <c r="Y96" i="1" s="1"/>
  <c r="X40" i="1"/>
  <c r="Y40" i="1" s="1"/>
  <c r="X89" i="1"/>
  <c r="Y89" i="1" s="1"/>
  <c r="X33" i="1"/>
  <c r="Y33" i="1" s="1"/>
  <c r="X664" i="1"/>
  <c r="Y664" i="1" s="1"/>
  <c r="X807" i="1"/>
  <c r="Y807" i="1" s="1"/>
  <c r="X948" i="1"/>
  <c r="Y948" i="1" s="1"/>
  <c r="X737" i="1"/>
  <c r="Y737" i="1" s="1"/>
  <c r="X299" i="1"/>
  <c r="Y299" i="1" s="1"/>
  <c r="X346" i="1"/>
  <c r="Y346" i="1" s="1"/>
  <c r="X525" i="1"/>
  <c r="Y525" i="1" s="1"/>
  <c r="X15" i="1"/>
  <c r="Y15" i="1" s="1"/>
  <c r="X45" i="1"/>
  <c r="Y45" i="1" s="1"/>
  <c r="X70" i="1"/>
  <c r="Y70" i="1" s="1"/>
  <c r="X1019" i="1"/>
  <c r="Y1019" i="1" s="1"/>
  <c r="X851" i="1"/>
  <c r="Y851" i="1" s="1"/>
  <c r="X39" i="1"/>
  <c r="Y39" i="1" s="1"/>
  <c r="X853" i="1"/>
  <c r="Y853" i="1" s="1"/>
  <c r="X483" i="1"/>
  <c r="Y483" i="1" s="1"/>
  <c r="X95" i="1"/>
  <c r="Y95" i="1" s="1"/>
  <c r="X725" i="1"/>
  <c r="Y725" i="1" s="1"/>
  <c r="X118" i="1"/>
  <c r="Y118" i="1" s="1"/>
  <c r="X54" i="1"/>
  <c r="Y54" i="1" s="1"/>
  <c r="X402" i="1"/>
  <c r="Y402" i="1" s="1"/>
  <c r="X214" i="1"/>
  <c r="Y214" i="1" s="1"/>
  <c r="X125" i="1"/>
  <c r="Y125" i="1" s="1"/>
  <c r="X541" i="1"/>
  <c r="Y541" i="1" s="1"/>
  <c r="X603" i="1"/>
  <c r="Y603" i="1" s="1"/>
  <c r="X744" i="1"/>
  <c r="Y744" i="1" s="1"/>
  <c r="X675" i="1"/>
  <c r="Y675" i="1" s="1"/>
  <c r="X179" i="1"/>
  <c r="Y179" i="1" s="1"/>
  <c r="X819" i="1"/>
  <c r="Y819" i="1" s="1"/>
  <c r="X960" i="1"/>
  <c r="Y960" i="1" s="1"/>
  <c r="X866" i="1"/>
  <c r="Y866" i="1" s="1"/>
  <c r="X433" i="1"/>
  <c r="Y433" i="1" s="1"/>
  <c r="X700" i="1"/>
  <c r="Y700" i="1" s="1"/>
  <c r="X921" i="1"/>
  <c r="Y921" i="1" s="1"/>
  <c r="X885" i="1"/>
  <c r="Y885" i="1" s="1"/>
  <c r="X629" i="1"/>
  <c r="Y629" i="1" s="1"/>
  <c r="X130" i="1"/>
  <c r="Y130" i="1" s="1"/>
  <c r="X265" i="1"/>
  <c r="Y265" i="1" s="1"/>
  <c r="X63" i="1"/>
  <c r="Y63" i="1" s="1"/>
  <c r="X59" i="1"/>
  <c r="Y59" i="1" s="1"/>
  <c r="X27" i="1"/>
  <c r="Y27" i="1" s="1"/>
  <c r="X64" i="1"/>
  <c r="Y64" i="1" s="1"/>
  <c r="X113" i="1"/>
  <c r="Y113" i="1" s="1"/>
  <c r="X57" i="1"/>
  <c r="Y57" i="1" s="1"/>
  <c r="X82" i="1"/>
  <c r="Y82" i="1" s="1"/>
  <c r="X71" i="1"/>
  <c r="Y71" i="1" s="1"/>
  <c r="X18" i="1"/>
  <c r="Y18" i="1" s="1"/>
  <c r="X83" i="1"/>
  <c r="Y83" i="1" s="1"/>
  <c r="X51" i="1"/>
  <c r="Y51" i="1" s="1"/>
  <c r="X30" i="1"/>
  <c r="Y30" i="1" s="1"/>
  <c r="X106" i="1"/>
  <c r="Y106" i="1" s="1"/>
  <c r="X24" i="1"/>
  <c r="Y24" i="1" s="1"/>
  <c r="X75" i="1"/>
  <c r="Y75" i="1" s="1"/>
  <c r="X29" i="1"/>
  <c r="Y29" i="1" s="1"/>
  <c r="X7" i="1"/>
  <c r="Y7" i="1" s="1"/>
  <c r="X100" i="1"/>
  <c r="Y100" i="1" s="1"/>
  <c r="X60" i="1"/>
  <c r="Y60" i="1" s="1"/>
  <c r="X65" i="1"/>
  <c r="Y65" i="1" s="1"/>
  <c r="X22" i="1"/>
  <c r="Y22" i="1" s="1"/>
  <c r="X48" i="1"/>
  <c r="Y48" i="1" s="1"/>
  <c r="X72" i="1"/>
  <c r="Y72" i="1" s="1"/>
  <c r="X102" i="1"/>
  <c r="Y102" i="1" s="1"/>
  <c r="X41" i="1"/>
  <c r="Y41" i="1" s="1"/>
  <c r="X66" i="1"/>
  <c r="Y66" i="1" s="1"/>
  <c r="X117" i="1"/>
  <c r="Y117" i="1" s="1"/>
  <c r="X123" i="1"/>
  <c r="Y123" i="1" s="1"/>
  <c r="X16" i="1"/>
  <c r="Y16" i="1" s="1"/>
  <c r="X23" i="1"/>
  <c r="Y23" i="1" s="1"/>
  <c r="X84" i="1"/>
  <c r="Y84" i="1" s="1"/>
  <c r="X28" i="1"/>
  <c r="Y28" i="1" s="1"/>
  <c r="X461" i="1"/>
  <c r="Y461" i="1" s="1"/>
  <c r="X889" i="1"/>
  <c r="Y889" i="1" s="1"/>
  <c r="X1032" i="1"/>
  <c r="Y1032" i="1" s="1"/>
  <c r="X462" i="1"/>
  <c r="Y462" i="1" s="1"/>
  <c r="X820" i="1"/>
  <c r="Y820" i="1" s="1"/>
  <c r="X641" i="1"/>
  <c r="Y641" i="1" s="1"/>
  <c r="X128" i="1"/>
  <c r="Y128" i="1" s="1"/>
  <c r="X259" i="1"/>
  <c r="Y259" i="1" s="1"/>
  <c r="X473" i="1"/>
  <c r="Y473" i="1" s="1"/>
  <c r="X616" i="1"/>
  <c r="Y616" i="1" s="1"/>
  <c r="X1021" i="1"/>
  <c r="Y1021" i="1" s="1"/>
  <c r="X878" i="1"/>
  <c r="Y878" i="1" s="1"/>
  <c r="X166" i="1"/>
  <c r="Y166" i="1" s="1"/>
  <c r="X1026" i="1"/>
  <c r="Y1026" i="1" s="1"/>
  <c r="X993" i="1"/>
  <c r="Y993" i="1" s="1"/>
  <c r="X138" i="1"/>
  <c r="Y138" i="1" s="1"/>
  <c r="X886" i="1"/>
  <c r="Y886" i="1" s="1"/>
  <c r="X159" i="1"/>
  <c r="Y159" i="1" s="1"/>
  <c r="X802" i="1"/>
  <c r="Y802" i="1" s="1"/>
  <c r="X436" i="1"/>
  <c r="Y436" i="1" s="1"/>
  <c r="X1079" i="1"/>
  <c r="Y1079" i="1" s="1"/>
  <c r="X864" i="1"/>
  <c r="Y864" i="1" s="1"/>
  <c r="X485" i="1"/>
  <c r="Y485" i="1" s="1"/>
  <c r="X628" i="1"/>
  <c r="Y628" i="1" s="1"/>
  <c r="X771" i="1"/>
  <c r="Y771" i="1" s="1"/>
  <c r="X912" i="1"/>
  <c r="Y912" i="1" s="1"/>
  <c r="X1056" i="1"/>
  <c r="Y1056" i="1" s="1"/>
  <c r="X343" i="1"/>
  <c r="Y343" i="1" s="1"/>
  <c r="X749" i="1"/>
  <c r="Y749" i="1" s="1"/>
  <c r="X492" i="1"/>
  <c r="Y492" i="1" s="1"/>
  <c r="X649" i="1"/>
  <c r="Y649" i="1" s="1"/>
  <c r="X806" i="1"/>
  <c r="Y806" i="1" s="1"/>
  <c r="X178" i="1"/>
  <c r="Y178" i="1" s="1"/>
  <c r="X666" i="1"/>
  <c r="Y666" i="1" s="1"/>
  <c r="X353" i="1"/>
  <c r="Y353" i="1" s="1"/>
  <c r="X497" i="1"/>
  <c r="Y497" i="1" s="1"/>
  <c r="X640" i="1"/>
  <c r="Y640" i="1" s="1"/>
  <c r="X783" i="1"/>
  <c r="Y783" i="1" s="1"/>
  <c r="X1080" i="1"/>
  <c r="Y1080" i="1" s="1"/>
  <c r="X207" i="1"/>
  <c r="Y207" i="1" s="1"/>
  <c r="X246" i="1"/>
  <c r="Y246" i="1" s="1"/>
  <c r="X876" i="1"/>
  <c r="Y876" i="1" s="1"/>
  <c r="X190" i="1"/>
  <c r="Y190" i="1" s="1"/>
  <c r="X752" i="1"/>
  <c r="Y752" i="1" s="1"/>
  <c r="X1074" i="1"/>
  <c r="Y1074" i="1" s="1"/>
  <c r="X374" i="1"/>
  <c r="Y374" i="1" s="1"/>
  <c r="X1041" i="1"/>
  <c r="Y1041" i="1" s="1"/>
  <c r="X365" i="1"/>
  <c r="Y365" i="1" s="1"/>
  <c r="X509" i="1"/>
  <c r="Y509" i="1" s="1"/>
  <c r="X652" i="1"/>
  <c r="Y652" i="1" s="1"/>
  <c r="X795" i="1"/>
  <c r="Y795" i="1" s="1"/>
  <c r="X936" i="1"/>
  <c r="Y936" i="1" s="1"/>
  <c r="X653" i="1"/>
  <c r="Y653" i="1" s="1"/>
  <c r="X949" i="1"/>
  <c r="Y949" i="1" s="1"/>
  <c r="X617" i="1"/>
  <c r="Y617" i="1" s="1"/>
  <c r="X563" i="1"/>
  <c r="Y563" i="1" s="1"/>
  <c r="X933" i="1"/>
  <c r="Y933" i="1" s="1"/>
  <c r="X947" i="1"/>
  <c r="Y947" i="1" s="1"/>
  <c r="X211" i="1"/>
  <c r="Y211" i="1" s="1"/>
  <c r="X181" i="1"/>
  <c r="Y181" i="1" s="1"/>
  <c r="X1005" i="1"/>
  <c r="Y1005" i="1" s="1"/>
  <c r="X238" i="1"/>
  <c r="Y238" i="1" s="1"/>
  <c r="X879" i="1"/>
  <c r="Y879" i="1" s="1"/>
  <c r="X359" i="1"/>
  <c r="Y359" i="1" s="1"/>
  <c r="X613" i="1"/>
  <c r="Y613" i="1" s="1"/>
  <c r="X270" i="1"/>
  <c r="Y270" i="1" s="1"/>
  <c r="X690" i="1"/>
  <c r="Y690" i="1" s="1"/>
  <c r="X723" i="1"/>
  <c r="Y723" i="1" s="1"/>
  <c r="X400" i="1"/>
  <c r="Y400" i="1" s="1"/>
  <c r="X424" i="1"/>
  <c r="Y424" i="1" s="1"/>
  <c r="X1067" i="1"/>
  <c r="Y1067" i="1" s="1"/>
  <c r="X295" i="1"/>
  <c r="Y295" i="1" s="1"/>
  <c r="X573" i="1"/>
  <c r="Y573" i="1" s="1"/>
  <c r="X905" i="1"/>
  <c r="Y905" i="1" s="1"/>
  <c r="X389" i="1"/>
  <c r="Y389" i="1" s="1"/>
  <c r="X533" i="1"/>
  <c r="Y533" i="1" s="1"/>
  <c r="X676" i="1"/>
  <c r="Y676" i="1" s="1"/>
  <c r="X808" i="1"/>
  <c r="Y808" i="1" s="1"/>
  <c r="X605" i="1"/>
  <c r="Y605" i="1" s="1"/>
  <c r="X784" i="1"/>
  <c r="Y784" i="1" s="1"/>
  <c r="X325" i="1"/>
  <c r="Y325" i="1" s="1"/>
  <c r="X919" i="1"/>
  <c r="Y919" i="1" s="1"/>
  <c r="X545" i="1"/>
  <c r="Y545" i="1" s="1"/>
  <c r="X688" i="1"/>
  <c r="Y688" i="1" s="1"/>
  <c r="X831" i="1"/>
  <c r="Y831" i="1" s="1"/>
  <c r="X972" i="1"/>
  <c r="Y972" i="1" s="1"/>
  <c r="X1104" i="1"/>
  <c r="Y1104" i="1" s="1"/>
  <c r="X220" i="1"/>
  <c r="Y220" i="1" s="1"/>
  <c r="X991" i="1"/>
  <c r="Y991" i="1" s="1"/>
  <c r="X721" i="1"/>
  <c r="Y721" i="1" s="1"/>
  <c r="X274" i="1"/>
  <c r="Y274" i="1" s="1"/>
  <c r="X550" i="1"/>
  <c r="Y550" i="1" s="1"/>
  <c r="X731" i="1"/>
  <c r="Y731" i="1" s="1"/>
  <c r="X543" i="1"/>
  <c r="Y543" i="1" s="1"/>
  <c r="X222" i="1"/>
  <c r="Y222" i="1" s="1"/>
  <c r="X294" i="1"/>
  <c r="Y294" i="1" s="1"/>
  <c r="X234" i="1"/>
  <c r="Y234" i="1" s="1"/>
  <c r="X386" i="1"/>
  <c r="Y386" i="1" s="1"/>
  <c r="X413" i="1"/>
  <c r="Y413" i="1" s="1"/>
  <c r="X557" i="1"/>
  <c r="Y557" i="1" s="1"/>
  <c r="X843" i="1"/>
  <c r="Y843" i="1" s="1"/>
  <c r="X984" i="1"/>
  <c r="Y984" i="1" s="1"/>
  <c r="X546" i="1"/>
  <c r="Y546" i="1" s="1"/>
  <c r="X796" i="1"/>
  <c r="Y796" i="1" s="1"/>
  <c r="X973" i="1"/>
  <c r="Y973" i="1" s="1"/>
  <c r="X1081" i="1"/>
  <c r="Y1081" i="1" s="1"/>
  <c r="X1063" i="1"/>
  <c r="Y1063" i="1" s="1"/>
  <c r="X425" i="1"/>
  <c r="Y425" i="1" s="1"/>
  <c r="X568" i="1"/>
  <c r="Y568" i="1" s="1"/>
  <c r="X996" i="1"/>
  <c r="Y996" i="1" s="1"/>
  <c r="X665" i="1"/>
  <c r="Y665" i="1" s="1"/>
  <c r="X925" i="1"/>
  <c r="Y925" i="1" s="1"/>
  <c r="X1092" i="1"/>
  <c r="Y1092" i="1" s="1"/>
  <c r="X1093" i="1"/>
  <c r="Y1093" i="1" s="1"/>
  <c r="X366" i="1"/>
  <c r="Y366" i="1" s="1"/>
  <c r="X34" i="1"/>
  <c r="Y34" i="1" s="1"/>
  <c r="X437" i="1"/>
  <c r="Y437" i="1" s="1"/>
  <c r="X580" i="1"/>
  <c r="Y580" i="1" s="1"/>
  <c r="X724" i="1"/>
  <c r="Y724" i="1" s="1"/>
  <c r="X865" i="1"/>
  <c r="Y865" i="1" s="1"/>
  <c r="X1008" i="1"/>
  <c r="Y1008" i="1" s="1"/>
  <c r="X772" i="1"/>
  <c r="Y772" i="1" s="1"/>
  <c r="X378" i="1"/>
  <c r="Y378" i="1" s="1"/>
  <c r="X1033" i="1"/>
  <c r="Y1033" i="1" s="1"/>
  <c r="X387" i="1"/>
  <c r="Y387" i="1" s="1"/>
  <c r="X520" i="1"/>
  <c r="Y520" i="1" s="1"/>
  <c r="X310" i="1"/>
  <c r="Y310" i="1" s="1"/>
  <c r="X403" i="1"/>
  <c r="Y403" i="1" s="1"/>
  <c r="X182" i="1"/>
  <c r="Y182" i="1" s="1"/>
  <c r="X894" i="1"/>
  <c r="Y894" i="1" s="1"/>
  <c r="X196" i="1"/>
  <c r="Y196" i="1" s="1"/>
  <c r="X860" i="1"/>
  <c r="Y860" i="1" s="1"/>
  <c r="X626" i="1"/>
  <c r="Y626" i="1" s="1"/>
  <c r="X114" i="1"/>
  <c r="Y114" i="1" s="1"/>
  <c r="X21" i="1"/>
  <c r="Y21" i="1" s="1"/>
  <c r="X46" i="1"/>
  <c r="Y46" i="1" s="1"/>
  <c r="X449" i="1"/>
  <c r="Y449" i="1" s="1"/>
  <c r="X877" i="1"/>
  <c r="Y877" i="1" s="1"/>
  <c r="X1020" i="1"/>
  <c r="Y1020" i="1" s="1"/>
  <c r="X1009" i="1"/>
  <c r="Y1009" i="1" s="1"/>
  <c r="X474" i="1"/>
  <c r="Y474" i="1" s="1"/>
  <c r="X354" i="1"/>
  <c r="Y354" i="1" s="1"/>
  <c r="X522" i="1"/>
  <c r="Y522" i="1" s="1"/>
  <c r="X707" i="1"/>
  <c r="Y707" i="1" s="1"/>
  <c r="X434" i="1"/>
  <c r="Y434" i="1" s="1"/>
  <c r="X322" i="1"/>
  <c r="Y322" i="1" s="1"/>
  <c r="X194" i="1"/>
  <c r="Y194" i="1" s="1"/>
  <c r="X637" i="1"/>
  <c r="Y637" i="1" s="1"/>
  <c r="X673" i="1"/>
  <c r="Y673" i="1" s="1"/>
  <c r="X321" i="1"/>
  <c r="Y321" i="1" s="1"/>
  <c r="X930" i="1"/>
  <c r="Y930" i="1" s="1"/>
  <c r="X830" i="1"/>
  <c r="Y830" i="1" s="1"/>
  <c r="X384" i="1"/>
  <c r="Y384" i="1" s="1"/>
  <c r="X140" i="1"/>
  <c r="Y140" i="1" s="1"/>
  <c r="X276" i="1"/>
  <c r="Y276" i="1" s="1"/>
  <c r="X663" i="1"/>
  <c r="Y663" i="1" s="1"/>
  <c r="X535" i="1"/>
  <c r="Y535" i="1" s="1"/>
  <c r="X292" i="1"/>
  <c r="Y292" i="1" s="1"/>
  <c r="X363" i="1"/>
  <c r="Y363" i="1" s="1"/>
  <c r="X840" i="1"/>
  <c r="Y840" i="1" s="1"/>
  <c r="X589" i="1"/>
  <c r="Y589" i="1" s="1"/>
  <c r="X804" i="1"/>
  <c r="Y804" i="1" s="1"/>
  <c r="X1029" i="1"/>
  <c r="Y1029" i="1" s="1"/>
  <c r="X1101" i="1"/>
  <c r="Y1101" i="1" s="1"/>
  <c r="X176" i="1"/>
  <c r="Y176" i="1" s="1"/>
  <c r="X333" i="1"/>
  <c r="Y333" i="1" s="1"/>
  <c r="X1034" i="1"/>
  <c r="Y1034" i="1" s="1"/>
  <c r="X469" i="1"/>
  <c r="Y469" i="1" s="1"/>
  <c r="X352" i="1"/>
  <c r="Y352" i="1" s="1"/>
  <c r="X308" i="1"/>
  <c r="Y308" i="1" s="1"/>
  <c r="X300" i="1"/>
  <c r="Y300" i="1" s="1"/>
  <c r="X512" i="1"/>
  <c r="Y512" i="1" s="1"/>
  <c r="X1107" i="1"/>
  <c r="Y1107" i="1" s="1"/>
  <c r="X430" i="1"/>
  <c r="Y430" i="1" s="1"/>
  <c r="X776" i="1"/>
  <c r="Y776" i="1" s="1"/>
  <c r="X836" i="1"/>
  <c r="Y836" i="1" s="1"/>
  <c r="X957" i="1"/>
  <c r="Y957" i="1" s="1"/>
  <c r="X247" i="1"/>
  <c r="Y247" i="1" s="1"/>
  <c r="X248" i="1"/>
  <c r="Y248" i="1" s="1"/>
  <c r="X990" i="1"/>
  <c r="Y990" i="1" s="1"/>
  <c r="X826" i="1"/>
  <c r="Y826" i="1" s="1"/>
  <c r="X920" i="1"/>
  <c r="Y920" i="1" s="1"/>
  <c r="X496" i="1"/>
  <c r="Y496" i="1" s="1"/>
  <c r="X284" i="1"/>
  <c r="Y284" i="1" s="1"/>
  <c r="X172" i="1"/>
  <c r="Y172" i="1" s="1"/>
  <c r="X388" i="1"/>
  <c r="Y388" i="1" s="1"/>
  <c r="X995" i="1"/>
  <c r="Y995" i="1" s="1"/>
  <c r="X911" i="1"/>
  <c r="Y911" i="1" s="1"/>
  <c r="X183" i="1"/>
  <c r="Y183" i="1" s="1"/>
  <c r="X163" i="1"/>
  <c r="Y163" i="1" s="1"/>
  <c r="X548" i="1"/>
  <c r="Y548" i="1" s="1"/>
  <c r="X775" i="1"/>
  <c r="Y775" i="1" s="1"/>
  <c r="X478" i="1"/>
  <c r="Y478" i="1" s="1"/>
  <c r="X812" i="1"/>
  <c r="Y812" i="1" s="1"/>
  <c r="X471" i="1"/>
  <c r="Y471" i="1" s="1"/>
  <c r="X518" i="1"/>
  <c r="Y518" i="1" s="1"/>
  <c r="X768" i="1"/>
  <c r="Y768" i="1" s="1"/>
  <c r="X186" i="1"/>
  <c r="Y186" i="1" s="1"/>
  <c r="X303" i="1"/>
  <c r="Y303" i="1" s="1"/>
  <c r="X551" i="1"/>
  <c r="Y551" i="1" s="1"/>
  <c r="X969" i="1"/>
  <c r="Y969" i="1" s="1"/>
  <c r="X376" i="1"/>
  <c r="Y376" i="1" s="1"/>
  <c r="X651" i="1"/>
  <c r="Y651" i="1" s="1"/>
  <c r="X364" i="1"/>
  <c r="Y364" i="1" s="1"/>
  <c r="X1103" i="1"/>
  <c r="Y1103" i="1" s="1"/>
  <c r="X983" i="1"/>
  <c r="Y983" i="1" s="1"/>
  <c r="X187" i="1"/>
  <c r="Y187" i="1" s="1"/>
  <c r="X583" i="1"/>
  <c r="Y583" i="1" s="1"/>
  <c r="X145" i="1"/>
  <c r="Y145" i="1" s="1"/>
  <c r="X538" i="1"/>
  <c r="Y538" i="1" s="1"/>
  <c r="X1077" i="1"/>
  <c r="Y1077" i="1" s="1"/>
  <c r="X1091" i="1"/>
  <c r="Y1091" i="1" s="1"/>
  <c r="X262" i="1"/>
  <c r="Y262" i="1" s="1"/>
  <c r="X383" i="1"/>
  <c r="Y383" i="1" s="1"/>
  <c r="X635" i="1"/>
  <c r="Y635" i="1" s="1"/>
  <c r="X507" i="1"/>
  <c r="Y507" i="1" s="1"/>
  <c r="X709" i="1"/>
  <c r="Y709" i="1" s="1"/>
  <c r="X981" i="1"/>
  <c r="Y981" i="1" s="1"/>
  <c r="X210" i="1"/>
  <c r="Y210" i="1" s="1"/>
  <c r="X150" i="1"/>
  <c r="Y150" i="1" s="1"/>
  <c r="X305" i="1"/>
  <c r="Y305" i="1" s="1"/>
  <c r="X598" i="1"/>
  <c r="Y598" i="1" s="1"/>
  <c r="X1099" i="1"/>
  <c r="Y1099" i="1" s="1"/>
  <c r="X714" i="1"/>
  <c r="Y714" i="1" s="1"/>
  <c r="X782" i="1"/>
  <c r="Y782" i="1" s="1"/>
  <c r="X472" i="1"/>
  <c r="Y472" i="1" s="1"/>
  <c r="X407" i="1"/>
  <c r="Y407" i="1" s="1"/>
  <c r="X360" i="1"/>
  <c r="Y360" i="1" s="1"/>
  <c r="X971" i="1"/>
  <c r="Y971" i="1" s="1"/>
  <c r="X711" i="1"/>
  <c r="Y711" i="1" s="1"/>
  <c r="X567" i="1"/>
  <c r="Y567" i="1" s="1"/>
  <c r="X225" i="1"/>
  <c r="Y225" i="1" s="1"/>
  <c r="X132" i="1"/>
  <c r="Y132" i="1" s="1"/>
  <c r="X739" i="1"/>
  <c r="Y739" i="1" s="1"/>
  <c r="X977" i="1"/>
  <c r="Y977" i="1" s="1"/>
  <c r="X406" i="1"/>
  <c r="Y406" i="1" s="1"/>
  <c r="X141" i="1"/>
  <c r="Y141" i="1" s="1"/>
  <c r="X792" i="1"/>
  <c r="Y792" i="1" s="1"/>
  <c r="X286" i="1"/>
  <c r="Y286" i="1" s="1"/>
  <c r="X1058" i="1"/>
  <c r="Y1058" i="1" s="1"/>
  <c r="X315" i="1"/>
  <c r="Y315" i="1" s="1"/>
  <c r="X814" i="1"/>
  <c r="Y814" i="1" s="1"/>
  <c r="X779" i="1"/>
  <c r="Y779" i="1" s="1"/>
  <c r="X578" i="1"/>
  <c r="Y578" i="1" s="1"/>
  <c r="X318" i="1"/>
  <c r="Y318" i="1" s="1"/>
  <c r="X446" i="1"/>
  <c r="Y446" i="1" s="1"/>
  <c r="X470" i="1"/>
  <c r="Y470" i="1" s="1"/>
  <c r="X554" i="1"/>
  <c r="Y554" i="1" s="1"/>
  <c r="X730" i="1"/>
  <c r="Y730" i="1" s="1"/>
  <c r="X432" i="1"/>
  <c r="Y432" i="1" s="1"/>
  <c r="X379" i="1"/>
  <c r="Y379" i="1" s="1"/>
  <c r="X1043" i="1"/>
  <c r="Y1043" i="1" s="1"/>
  <c r="X923" i="1"/>
  <c r="Y923" i="1" s="1"/>
  <c r="X794" i="1"/>
  <c r="Y794" i="1" s="1"/>
  <c r="X579" i="1"/>
  <c r="Y579" i="1" s="1"/>
  <c r="X168" i="1"/>
  <c r="Y168" i="1" s="1"/>
  <c r="X285" i="1"/>
  <c r="Y285" i="1" s="1"/>
  <c r="X375" i="1"/>
  <c r="Y375" i="1" s="1"/>
  <c r="X682" i="1"/>
  <c r="Y682" i="1" s="1"/>
  <c r="X850" i="1"/>
  <c r="Y850" i="1" s="1"/>
  <c r="X614" i="1"/>
  <c r="Y614" i="1" s="1"/>
  <c r="X697" i="1"/>
  <c r="Y697" i="1" s="1"/>
  <c r="X530" i="1"/>
  <c r="Y530" i="1" s="1"/>
  <c r="X153" i="1"/>
  <c r="Y153" i="1" s="1"/>
  <c r="X528" i="1"/>
  <c r="Y528" i="1" s="1"/>
  <c r="X415" i="1"/>
  <c r="Y415" i="1" s="1"/>
  <c r="X708" i="1"/>
  <c r="Y708" i="1" s="1"/>
  <c r="X959" i="1"/>
  <c r="Y959" i="1" s="1"/>
  <c r="X627" i="1"/>
  <c r="Y627" i="1" s="1"/>
  <c r="X192" i="1"/>
  <c r="Y192" i="1" s="1"/>
  <c r="X380" i="1"/>
  <c r="Y380" i="1" s="1"/>
  <c r="X810" i="1"/>
  <c r="Y810" i="1" s="1"/>
  <c r="X705" i="1"/>
  <c r="Y705" i="1" s="1"/>
  <c r="X1073" i="1"/>
  <c r="Y1073" i="1" s="1"/>
  <c r="X226" i="1"/>
  <c r="Y226" i="1" s="1"/>
  <c r="X410" i="1"/>
  <c r="Y410" i="1" s="1"/>
  <c r="X542" i="1"/>
  <c r="Y542" i="1" s="1"/>
  <c r="X816" i="1"/>
  <c r="Y816" i="1" s="1"/>
  <c r="X625" i="1"/>
  <c r="Y625" i="1" s="1"/>
  <c r="X330" i="1"/>
  <c r="Y330" i="1" s="1"/>
  <c r="X745" i="1"/>
  <c r="Y745" i="1" s="1"/>
  <c r="X213" i="1"/>
  <c r="Y213" i="1" s="1"/>
  <c r="X883" i="1"/>
  <c r="Y883" i="1" s="1"/>
  <c r="X445" i="1"/>
  <c r="Y445" i="1" s="1"/>
  <c r="X747" i="1"/>
  <c r="Y747" i="1" s="1"/>
  <c r="X687" i="1"/>
  <c r="Y687" i="1" s="1"/>
  <c r="X204" i="1"/>
  <c r="Y204" i="1" s="1"/>
  <c r="X392" i="1"/>
  <c r="Y392" i="1" s="1"/>
  <c r="X347" i="1"/>
  <c r="Y347" i="1" s="1"/>
  <c r="X717" i="1"/>
  <c r="Y717" i="1" s="1"/>
  <c r="X1085" i="1"/>
  <c r="Y1085" i="1" s="1"/>
  <c r="X421" i="1"/>
  <c r="Y421" i="1" s="1"/>
  <c r="X404" i="1"/>
  <c r="Y404" i="1" s="1"/>
  <c r="X1011" i="1"/>
  <c r="Y1011" i="1" s="1"/>
  <c r="X370" i="1"/>
  <c r="Y370" i="1" s="1"/>
  <c r="X729" i="1"/>
  <c r="Y729" i="1" s="1"/>
  <c r="X466" i="1"/>
  <c r="Y466" i="1" s="1"/>
  <c r="X900" i="1"/>
  <c r="Y900" i="1" s="1"/>
  <c r="X639" i="1"/>
  <c r="Y639" i="1" s="1"/>
  <c r="X872" i="1"/>
  <c r="Y872" i="1" s="1"/>
  <c r="X288" i="1"/>
  <c r="Y288" i="1" s="1"/>
  <c r="X476" i="1"/>
  <c r="Y476" i="1" s="1"/>
  <c r="X14" i="1"/>
  <c r="Y14" i="1" s="1"/>
  <c r="X73" i="1"/>
  <c r="Y73" i="1" s="1"/>
  <c r="X428" i="1"/>
  <c r="Y428" i="1" s="1"/>
  <c r="X935" i="1"/>
  <c r="Y935" i="1" s="1"/>
  <c r="X842" i="1"/>
  <c r="Y842" i="1" s="1"/>
  <c r="X328" i="1"/>
  <c r="Y328" i="1" s="1"/>
  <c r="X312" i="1"/>
  <c r="Y312" i="1" s="1"/>
  <c r="X536" i="1"/>
  <c r="Y536" i="1" s="1"/>
  <c r="X800" i="1"/>
  <c r="Y800" i="1" s="1"/>
  <c r="X684" i="1"/>
  <c r="Y684" i="1" s="1"/>
  <c r="X929" i="1"/>
  <c r="Y929" i="1" s="1"/>
  <c r="X260" i="1"/>
  <c r="Y260" i="1" s="1"/>
  <c r="X1007" i="1"/>
  <c r="Y1007" i="1" s="1"/>
  <c r="X86" i="1"/>
  <c r="Y86" i="1" s="1"/>
  <c r="X997" i="1"/>
  <c r="Y997" i="1" s="1"/>
  <c r="X85" i="1"/>
  <c r="Y85" i="1" s="1"/>
  <c r="X1106" i="1"/>
  <c r="Y1106" i="1" s="1"/>
  <c r="X441" i="1"/>
  <c r="Y441" i="1" s="1"/>
  <c r="X751" i="1"/>
  <c r="Y751" i="1" s="1"/>
  <c r="X915" i="1"/>
  <c r="Y915" i="1" s="1"/>
  <c r="X999" i="1"/>
  <c r="Y999" i="1" s="1"/>
  <c r="X1095" i="1"/>
  <c r="Y1095" i="1" s="1"/>
  <c r="X314" i="1"/>
  <c r="Y314" i="1" s="1"/>
  <c r="X240" i="1"/>
  <c r="Y240" i="1" s="1"/>
  <c r="X152" i="1"/>
  <c r="Y152" i="1" s="1"/>
  <c r="X594" i="1"/>
  <c r="Y594" i="1" s="1"/>
  <c r="X249" i="1"/>
  <c r="Y249" i="1" s="1"/>
  <c r="X25" i="1"/>
  <c r="Y25" i="1" s="1"/>
  <c r="X620" i="1"/>
  <c r="Y620" i="1" s="1"/>
  <c r="X74" i="1"/>
  <c r="Y74" i="1" s="1"/>
  <c r="X452" i="1"/>
  <c r="Y452" i="1" s="1"/>
  <c r="X571" i="1"/>
  <c r="Y571" i="1" s="1"/>
  <c r="X667" i="1"/>
  <c r="Y667" i="1" s="1"/>
  <c r="X763" i="1"/>
  <c r="Y763" i="1" s="1"/>
  <c r="X927" i="1"/>
  <c r="Y927" i="1" s="1"/>
  <c r="X326" i="1"/>
  <c r="Y326" i="1" s="1"/>
  <c r="X484" i="1"/>
  <c r="Y484" i="1" s="1"/>
  <c r="X412" i="1"/>
  <c r="Y412" i="1" s="1"/>
  <c r="X215" i="1"/>
  <c r="Y215" i="1" s="1"/>
  <c r="X691" i="1"/>
  <c r="Y691" i="1" s="1"/>
  <c r="X941" i="1"/>
  <c r="Y941" i="1" s="1"/>
  <c r="X188" i="1"/>
  <c r="Y188" i="1" s="1"/>
  <c r="X261" i="1"/>
  <c r="Y261" i="1" s="1"/>
  <c r="X1000" i="1"/>
  <c r="Y1000" i="1" s="1"/>
  <c r="X37" i="1"/>
  <c r="Y37" i="1" s="1"/>
  <c r="X109" i="1"/>
  <c r="Y109" i="1" s="1"/>
  <c r="X738" i="1"/>
  <c r="Y738" i="1" s="1"/>
  <c r="X716" i="1"/>
  <c r="Y716" i="1" s="1"/>
  <c r="X596" i="1"/>
  <c r="Y596" i="1" s="1"/>
  <c r="X964" i="1"/>
  <c r="Y964" i="1" s="1"/>
  <c r="X336" i="1"/>
  <c r="Y336" i="1" s="1"/>
  <c r="X464" i="1"/>
  <c r="Y464" i="1" s="1"/>
  <c r="X595" i="1"/>
  <c r="Y595" i="1" s="1"/>
  <c r="X679" i="1"/>
  <c r="Y679" i="1" s="1"/>
  <c r="X774" i="1"/>
  <c r="Y774" i="1" s="1"/>
  <c r="X1037" i="1"/>
  <c r="Y1037" i="1" s="1"/>
  <c r="X313" i="1"/>
  <c r="Y313" i="1" s="1"/>
  <c r="X332" i="1"/>
  <c r="Y332" i="1" s="1"/>
  <c r="X177" i="1"/>
  <c r="Y177" i="1" s="1"/>
  <c r="X121" i="1"/>
  <c r="Y121" i="1" s="1"/>
  <c r="X893" i="1"/>
  <c r="Y893" i="1" s="1"/>
  <c r="X368" i="1"/>
  <c r="Y368" i="1" s="1"/>
  <c r="X798" i="1"/>
  <c r="Y798" i="1" s="1"/>
  <c r="X951" i="1"/>
  <c r="Y951" i="1" s="1"/>
  <c r="X266" i="1"/>
  <c r="Y266" i="1" s="1"/>
  <c r="X311" i="1"/>
  <c r="Y311" i="1" s="1"/>
  <c r="X426" i="1"/>
  <c r="Y426" i="1" s="1"/>
  <c r="X854" i="1"/>
  <c r="Y854" i="1" s="1"/>
  <c r="X61" i="1"/>
  <c r="Y61" i="1" s="1"/>
  <c r="X180" i="1"/>
  <c r="Y180" i="1" s="1"/>
  <c r="X416" i="1"/>
  <c r="Y416" i="1" s="1"/>
  <c r="X631" i="1"/>
  <c r="Y631" i="1" s="1"/>
  <c r="X715" i="1"/>
  <c r="Y715" i="1" s="1"/>
  <c r="X822" i="1"/>
  <c r="Y822" i="1" s="1"/>
  <c r="X1109" i="1"/>
  <c r="Y1109" i="1" s="1"/>
  <c r="X135" i="1"/>
  <c r="Y135" i="1" s="1"/>
  <c r="X467" i="1"/>
  <c r="Y467" i="1" s="1"/>
  <c r="X742" i="1"/>
  <c r="Y742" i="1" s="1"/>
  <c r="X151" i="1"/>
  <c r="Y151" i="1" s="1"/>
  <c r="X805" i="1"/>
  <c r="Y805" i="1" s="1"/>
  <c r="X451" i="1"/>
  <c r="Y451" i="1" s="1"/>
  <c r="X1096" i="1"/>
  <c r="Y1096" i="1" s="1"/>
  <c r="X184" i="1"/>
  <c r="Y184" i="1" s="1"/>
  <c r="X396" i="1"/>
  <c r="Y396" i="1" s="1"/>
  <c r="X623" i="1"/>
  <c r="Y623" i="1" s="1"/>
  <c r="X907" i="1"/>
  <c r="Y907" i="1" s="1"/>
  <c r="X1015" i="1"/>
  <c r="Y1015" i="1" s="1"/>
  <c r="X43" i="1"/>
  <c r="Y43" i="1" s="1"/>
  <c r="X115" i="1"/>
  <c r="Y115" i="1" s="1"/>
  <c r="X526" i="1"/>
  <c r="Y526" i="1" s="1"/>
  <c r="X681" i="1"/>
  <c r="Y681" i="1" s="1"/>
  <c r="X870" i="1"/>
  <c r="Y870" i="1" s="1"/>
  <c r="X970" i="1"/>
  <c r="Y970" i="1" s="1"/>
  <c r="X147" i="1"/>
  <c r="Y147" i="1" s="1"/>
  <c r="X658" i="1"/>
  <c r="Y658" i="1" s="1"/>
  <c r="X837" i="1"/>
  <c r="Y837" i="1" s="1"/>
  <c r="X1050" i="1"/>
  <c r="Y1050" i="1" s="1"/>
  <c r="X875" i="1"/>
  <c r="Y875" i="1" s="1"/>
  <c r="X453" i="1"/>
  <c r="Y453" i="1" s="1"/>
  <c r="X256" i="1"/>
  <c r="Y256" i="1" s="1"/>
  <c r="X408" i="1"/>
  <c r="Y408" i="1" s="1"/>
  <c r="X540" i="1"/>
  <c r="Y540" i="1" s="1"/>
  <c r="X755" i="1"/>
  <c r="Y755" i="1" s="1"/>
  <c r="X1027" i="1"/>
  <c r="Y1027" i="1" s="1"/>
  <c r="X382" i="1"/>
  <c r="Y382" i="1" s="1"/>
  <c r="X561" i="1"/>
  <c r="Y561" i="1" s="1"/>
  <c r="X882" i="1"/>
  <c r="Y882" i="1" s="1"/>
  <c r="X1025" i="1"/>
  <c r="Y1025" i="1" s="1"/>
  <c r="X327" i="1"/>
  <c r="Y327" i="1" s="1"/>
  <c r="X419" i="1"/>
  <c r="Y419" i="1" s="1"/>
  <c r="X491" i="1"/>
  <c r="Y491" i="1" s="1"/>
  <c r="X670" i="1"/>
  <c r="Y670" i="1" s="1"/>
  <c r="X954" i="1"/>
  <c r="Y954" i="1" s="1"/>
  <c r="X1062" i="1"/>
  <c r="Y1062" i="1" s="1"/>
  <c r="X268" i="1"/>
  <c r="Y268" i="1" s="1"/>
  <c r="X552" i="1"/>
  <c r="Y552" i="1" s="1"/>
  <c r="X1039" i="1"/>
  <c r="Y1039" i="1" s="1"/>
  <c r="X67" i="1"/>
  <c r="Y67" i="1" s="1"/>
  <c r="X829" i="1"/>
  <c r="Y829" i="1" s="1"/>
  <c r="X146" i="1"/>
  <c r="Y146" i="1" s="1"/>
  <c r="X411" i="1"/>
  <c r="Y411" i="1" s="1"/>
  <c r="X219" i="1"/>
  <c r="Y219" i="1" s="1"/>
  <c r="X503" i="1"/>
  <c r="Y503" i="1" s="1"/>
  <c r="X789" i="1"/>
  <c r="Y789" i="1" s="1"/>
  <c r="X1086" i="1"/>
  <c r="Y1086" i="1" s="1"/>
  <c r="X490" i="1"/>
  <c r="Y490" i="1" s="1"/>
  <c r="X26" i="1"/>
  <c r="Y26" i="1" s="1"/>
  <c r="X231" i="1"/>
  <c r="Y231" i="1" s="1"/>
  <c r="X515" i="1"/>
  <c r="Y515" i="1" s="1"/>
  <c r="X706" i="1"/>
  <c r="Y706" i="1" s="1"/>
  <c r="X801" i="1"/>
  <c r="Y801" i="1" s="1"/>
  <c r="X871" i="1"/>
  <c r="Y871" i="1" s="1"/>
  <c r="X1098" i="1"/>
  <c r="Y1098" i="1" s="1"/>
  <c r="X674" i="1"/>
  <c r="Y674" i="1" s="1"/>
  <c r="X587" i="1"/>
  <c r="Y587" i="1" s="1"/>
  <c r="X695" i="1"/>
  <c r="Y695" i="1" s="1"/>
  <c r="X884" i="1"/>
  <c r="Y884" i="1" s="1"/>
  <c r="X19" i="1"/>
  <c r="Y19" i="1" s="1"/>
  <c r="X91" i="1"/>
  <c r="Y91" i="1" s="1"/>
  <c r="X1006" i="1"/>
  <c r="Y1006" i="1" s="1"/>
  <c r="X645" i="1"/>
  <c r="Y645" i="1" s="1"/>
  <c r="X824" i="1"/>
  <c r="Y824" i="1" s="1"/>
  <c r="X965" i="1"/>
  <c r="Y965" i="1" s="1"/>
  <c r="X986" i="1"/>
  <c r="Y986" i="1" s="1"/>
  <c r="X110" i="1"/>
  <c r="Y110" i="1" s="1"/>
  <c r="X243" i="1"/>
  <c r="Y243" i="1" s="1"/>
  <c r="X348" i="1"/>
  <c r="Y348" i="1" s="1"/>
  <c r="X455" i="1"/>
  <c r="Y455" i="1" s="1"/>
  <c r="X718" i="1"/>
  <c r="Y718" i="1" s="1"/>
  <c r="X1110" i="1"/>
  <c r="Y1110" i="1" s="1"/>
  <c r="X734" i="1"/>
  <c r="Y734" i="1" s="1"/>
  <c r="X391" i="1"/>
  <c r="Y391" i="1" s="1"/>
  <c r="X148" i="1"/>
  <c r="Y148" i="1" s="1"/>
  <c r="X611" i="1"/>
  <c r="Y611" i="1" s="1"/>
  <c r="X263" i="1"/>
  <c r="Y263" i="1" s="1"/>
  <c r="X68" i="1"/>
  <c r="Y68" i="1" s="1"/>
  <c r="X307" i="1"/>
  <c r="Y307" i="1" s="1"/>
  <c r="X638" i="1"/>
  <c r="Y638" i="1" s="1"/>
  <c r="X833" i="1"/>
  <c r="Y833" i="1" s="1"/>
  <c r="X857" i="1"/>
  <c r="Y857" i="1" s="1"/>
  <c r="X817" i="1"/>
  <c r="Y817" i="1" s="1"/>
  <c r="X1082" i="1"/>
  <c r="Y1082" i="1" s="1"/>
  <c r="X229" i="1"/>
  <c r="Y229" i="1" s="1"/>
  <c r="X549" i="1"/>
  <c r="Y549" i="1" s="1"/>
  <c r="X1102" i="1"/>
  <c r="Y1102" i="1" s="1"/>
  <c r="X55" i="1"/>
  <c r="Y55" i="1" s="1"/>
  <c r="X746" i="1"/>
  <c r="Y746" i="1" s="1"/>
  <c r="X98" i="1"/>
  <c r="Y98" i="1" s="1"/>
  <c r="X317" i="1"/>
  <c r="Y317" i="1" s="1"/>
  <c r="X827" i="1"/>
  <c r="Y827" i="1" s="1"/>
  <c r="X80" i="1"/>
  <c r="Y80" i="1" s="1"/>
  <c r="X710" i="1"/>
  <c r="Y710" i="1" s="1"/>
  <c r="X891" i="1"/>
  <c r="Y891" i="1" s="1"/>
  <c r="X560" i="1"/>
  <c r="Y560" i="1" s="1"/>
  <c r="X331" i="1"/>
  <c r="Y331" i="1" s="1"/>
  <c r="X570" i="1"/>
  <c r="Y570" i="1" s="1"/>
  <c r="X608" i="1"/>
  <c r="Y608" i="1" s="1"/>
  <c r="X781" i="1"/>
  <c r="Y781" i="1" s="1"/>
  <c r="X149" i="1"/>
  <c r="Y149" i="1" s="1"/>
  <c r="X329" i="1"/>
  <c r="Y329" i="1" s="1"/>
  <c r="X361" i="1"/>
  <c r="Y361" i="1" s="1"/>
  <c r="X839" i="1"/>
  <c r="Y839" i="1" s="1"/>
  <c r="X20" i="1"/>
  <c r="Y20" i="1" s="1"/>
  <c r="X92" i="1"/>
  <c r="Y92" i="1" s="1"/>
  <c r="X758" i="1"/>
  <c r="Y758" i="1" s="1"/>
  <c r="X632" i="1"/>
  <c r="Y632" i="1" s="1"/>
  <c r="X934" i="1"/>
  <c r="Y934" i="1" s="1"/>
  <c r="X654" i="1"/>
  <c r="Y654" i="1" s="1"/>
  <c r="X253" i="1"/>
  <c r="Y253" i="1" s="1"/>
  <c r="X680" i="1"/>
  <c r="Y680" i="1" s="1"/>
  <c r="X144" i="1"/>
  <c r="Y144" i="1" s="1"/>
  <c r="X79" i="1"/>
  <c r="Y79" i="1" s="1"/>
  <c r="X233" i="1"/>
  <c r="Y233" i="1" s="1"/>
  <c r="X564" i="1"/>
  <c r="Y564" i="1" s="1"/>
  <c r="X932" i="1"/>
  <c r="Y932" i="1" s="1"/>
  <c r="X32" i="1"/>
  <c r="Y32" i="1" s="1"/>
  <c r="X131" i="1"/>
  <c r="Y131" i="1" s="1"/>
  <c r="X62" i="1"/>
  <c r="Y62" i="1" s="1"/>
  <c r="X982" i="1"/>
  <c r="Y982" i="1" s="1"/>
  <c r="X50" i="1"/>
  <c r="Y50" i="1" s="1"/>
  <c r="X381" i="1"/>
  <c r="Y381" i="1" s="1"/>
  <c r="X173" i="1"/>
  <c r="Y173" i="1" s="1"/>
  <c r="X600" i="1"/>
  <c r="Y600" i="1" s="1"/>
  <c r="X1100" i="1"/>
  <c r="Y1100" i="1" s="1"/>
  <c r="X44" i="1"/>
  <c r="Y44" i="1" s="1"/>
  <c r="X116" i="1"/>
  <c r="Y116" i="1" s="1"/>
  <c r="X122" i="1"/>
  <c r="Y122" i="1" s="1"/>
  <c r="X787" i="1"/>
  <c r="Y787" i="1" s="1"/>
  <c r="X1108" i="1"/>
  <c r="Y1108" i="1" s="1"/>
  <c r="X1030" i="1"/>
  <c r="Y1030" i="1" s="1"/>
  <c r="X193" i="1"/>
  <c r="Y193" i="1" s="1"/>
  <c r="X429" i="1"/>
  <c r="Y429" i="1" s="1"/>
  <c r="X1012" i="1"/>
  <c r="Y1012" i="1" s="1"/>
  <c r="X31" i="1"/>
  <c r="Y31" i="1" s="1"/>
  <c r="X103" i="1"/>
  <c r="Y103" i="1" s="1"/>
  <c r="X1066" i="1"/>
  <c r="Y1066" i="1" s="1"/>
  <c r="X612" i="1"/>
  <c r="Y612" i="1" s="1"/>
  <c r="X968" i="1"/>
  <c r="Y968" i="1" s="1"/>
  <c r="X56" i="1"/>
  <c r="Y56" i="1" s="1"/>
  <c r="X271" i="1"/>
  <c r="Y271" i="1" s="1"/>
  <c r="X910" i="1"/>
  <c r="Y910" i="1" s="1"/>
  <c r="X630" i="1"/>
  <c r="Y630" i="1" s="1"/>
  <c r="X351" i="1"/>
  <c r="Y351" i="1" s="1"/>
  <c r="X1078" i="1"/>
  <c r="Y1078" i="1" s="1"/>
  <c r="X1010" i="1"/>
  <c r="Y1010" i="1" s="1"/>
  <c r="X205" i="1"/>
  <c r="Y205" i="1" s="1"/>
  <c r="X489" i="1"/>
  <c r="Y489" i="1" s="1"/>
  <c r="X1072" i="1"/>
  <c r="Y1072" i="1" s="1"/>
  <c r="X1042" i="1"/>
  <c r="Y1042" i="1" s="1"/>
  <c r="X559" i="1"/>
  <c r="Y559" i="1" s="1"/>
  <c r="V47" i="1"/>
  <c r="X47" i="1"/>
  <c r="Y47" i="1" s="1"/>
  <c r="V5" i="1"/>
  <c r="X5" i="1"/>
  <c r="Y5" i="1" s="1"/>
  <c r="V120" i="1"/>
  <c r="X120" i="1"/>
  <c r="Y120" i="1" s="1"/>
  <c r="V6" i="1"/>
  <c r="X6" i="1"/>
  <c r="Y6" i="1" s="1"/>
  <c r="V87" i="1"/>
  <c r="X87" i="1"/>
  <c r="Y87" i="1" s="1"/>
  <c r="V111" i="1"/>
  <c r="X111" i="1"/>
  <c r="Y111" i="1" s="1"/>
  <c r="V10" i="1"/>
  <c r="X10" i="1"/>
  <c r="Y10" i="1" s="1"/>
  <c r="V88" i="1"/>
  <c r="X88" i="1"/>
  <c r="Y88" i="1" s="1"/>
  <c r="V112" i="1"/>
  <c r="X112" i="1"/>
  <c r="Y112" i="1" s="1"/>
  <c r="V77" i="1"/>
  <c r="X77" i="1"/>
  <c r="Y77" i="1" s="1"/>
  <c r="V101" i="1"/>
  <c r="X101" i="1"/>
  <c r="Y101" i="1" s="1"/>
  <c r="V78" i="1"/>
  <c r="X78" i="1"/>
  <c r="Y78" i="1" s="1"/>
  <c r="V90" i="1"/>
  <c r="X90" i="1"/>
  <c r="Y90" i="1" s="1"/>
  <c r="V8" i="1"/>
  <c r="V9" i="1"/>
  <c r="X9" i="1"/>
  <c r="Y9" i="1" s="1"/>
  <c r="V81" i="1"/>
  <c r="X81" i="1"/>
  <c r="Y81" i="1" s="1"/>
  <c r="V105" i="1"/>
  <c r="X105" i="1"/>
  <c r="Y105" i="1" s="1"/>
  <c r="V94" i="1"/>
  <c r="X94" i="1"/>
  <c r="Y94" i="1" s="1"/>
  <c r="V901" i="1"/>
  <c r="X901" i="1"/>
  <c r="Y901" i="1" s="1"/>
  <c r="V438" i="1"/>
  <c r="X438" i="1"/>
  <c r="Y438" i="1" s="1"/>
  <c r="V142" i="1"/>
  <c r="X142" i="1"/>
  <c r="Y142" i="1" s="1"/>
  <c r="V298" i="1"/>
  <c r="X298" i="1"/>
  <c r="Y298" i="1" s="1"/>
  <c r="V334" i="1"/>
  <c r="X334" i="1"/>
  <c r="Y334" i="1" s="1"/>
  <c r="V155" i="1"/>
  <c r="X155" i="1"/>
  <c r="Y155" i="1" s="1"/>
  <c r="V235" i="1"/>
  <c r="X235" i="1"/>
  <c r="Y235" i="1" s="1"/>
  <c r="V319" i="1"/>
  <c r="X319" i="1"/>
  <c r="Y319" i="1" s="1"/>
  <c r="V167" i="1"/>
  <c r="X167" i="1"/>
  <c r="Y167" i="1" s="1"/>
  <c r="V227" i="1"/>
  <c r="X227" i="1"/>
  <c r="Y227" i="1" s="1"/>
  <c r="V420" i="1"/>
  <c r="X420" i="1"/>
  <c r="Y420" i="1" s="1"/>
  <c r="V797" i="1"/>
  <c r="X797" i="1"/>
  <c r="Y797" i="1" s="1"/>
  <c r="V845" i="1"/>
  <c r="X845" i="1"/>
  <c r="Y845" i="1" s="1"/>
  <c r="V926" i="1"/>
  <c r="X926" i="1"/>
  <c r="Y926" i="1" s="1"/>
  <c r="V468" i="1"/>
  <c r="X468" i="1"/>
  <c r="Y468" i="1" s="1"/>
  <c r="V255" i="1"/>
  <c r="X255" i="1"/>
  <c r="Y255" i="1" s="1"/>
  <c r="V124" i="1"/>
  <c r="X124" i="1"/>
  <c r="Y124" i="1" s="1"/>
  <c r="V208" i="1"/>
  <c r="X208" i="1"/>
  <c r="Y208" i="1" s="1"/>
  <c r="V942" i="1"/>
  <c r="X942" i="1"/>
  <c r="Y942" i="1" s="1"/>
  <c r="V599" i="1"/>
  <c r="X599" i="1"/>
  <c r="Y599" i="1" s="1"/>
  <c r="V650" i="1"/>
  <c r="X650" i="1"/>
  <c r="Y650" i="1" s="1"/>
  <c r="V1090" i="1"/>
  <c r="X1090" i="1"/>
  <c r="Y1090" i="1" s="1"/>
  <c r="V162" i="1"/>
  <c r="X162" i="1"/>
  <c r="Y162" i="1" s="1"/>
  <c r="V1017" i="1"/>
  <c r="X1017" i="1"/>
  <c r="Y1017" i="1" s="1"/>
  <c r="V1089" i="1"/>
  <c r="X1089" i="1"/>
  <c r="Y1089" i="1" s="1"/>
  <c r="V174" i="1"/>
  <c r="X174" i="1"/>
  <c r="Y174" i="1" s="1"/>
  <c r="V282" i="1"/>
  <c r="X282" i="1"/>
  <c r="Y282" i="1" s="1"/>
  <c r="V126" i="1"/>
  <c r="X126" i="1"/>
  <c r="Y126" i="1" s="1"/>
  <c r="V458" i="1"/>
  <c r="X458" i="1"/>
  <c r="Y458" i="1" s="1"/>
  <c r="V565" i="1"/>
  <c r="X565" i="1"/>
  <c r="Y565" i="1" s="1"/>
  <c r="V685" i="1"/>
  <c r="X685" i="1"/>
  <c r="Y685" i="1" s="1"/>
  <c r="V780" i="1"/>
  <c r="X780" i="1"/>
  <c r="Y780" i="1" s="1"/>
  <c r="V1065" i="1"/>
  <c r="X1065" i="1"/>
  <c r="Y1065" i="1" s="1"/>
  <c r="V422" i="1"/>
  <c r="X422" i="1"/>
  <c r="Y422" i="1" s="1"/>
  <c r="V198" i="1"/>
  <c r="X198" i="1"/>
  <c r="Y198" i="1" s="1"/>
  <c r="V362" i="1"/>
  <c r="X362" i="1"/>
  <c r="Y362" i="1" s="1"/>
  <c r="V601" i="1"/>
  <c r="X601" i="1"/>
  <c r="Y601" i="1" s="1"/>
  <c r="V945" i="1"/>
  <c r="X945" i="1"/>
  <c r="Y945" i="1" s="1"/>
  <c r="V661" i="1"/>
  <c r="X661" i="1"/>
  <c r="Y661" i="1" s="1"/>
  <c r="V143" i="1"/>
  <c r="X143" i="1"/>
  <c r="Y143" i="1" s="1"/>
  <c r="V175" i="1"/>
  <c r="X175" i="1"/>
  <c r="Y175" i="1" s="1"/>
  <c r="V212" i="1"/>
  <c r="X212" i="1"/>
  <c r="Y212" i="1" s="1"/>
  <c r="V195" i="1"/>
  <c r="X195" i="1"/>
  <c r="Y195" i="1" s="1"/>
  <c r="V267" i="1"/>
  <c r="X267" i="1"/>
  <c r="Y267" i="1" s="1"/>
  <c r="V574" i="1"/>
  <c r="X574" i="1"/>
  <c r="Y574" i="1" s="1"/>
  <c r="V754" i="1"/>
  <c r="X754" i="1"/>
  <c r="Y754" i="1" s="1"/>
  <c r="V966" i="1"/>
  <c r="X966" i="1"/>
  <c r="Y966" i="1" s="1"/>
  <c r="V136" i="1"/>
  <c r="X136" i="1"/>
  <c r="Y136" i="1" s="1"/>
  <c r="V160" i="1"/>
  <c r="X160" i="1"/>
  <c r="Y160" i="1" s="1"/>
  <c r="V232" i="1"/>
  <c r="X232" i="1"/>
  <c r="Y232" i="1" s="1"/>
  <c r="V316" i="1"/>
  <c r="X316" i="1"/>
  <c r="Y316" i="1" s="1"/>
  <c r="V340" i="1"/>
  <c r="X340" i="1"/>
  <c r="Y340" i="1" s="1"/>
  <c r="V838" i="1"/>
  <c r="X838" i="1"/>
  <c r="Y838" i="1" s="1"/>
  <c r="V943" i="1"/>
  <c r="X943" i="1"/>
  <c r="Y943" i="1" s="1"/>
  <c r="V344" i="1"/>
  <c r="X344" i="1"/>
  <c r="Y344" i="1" s="1"/>
  <c r="V427" i="1"/>
  <c r="X427" i="1"/>
  <c r="Y427" i="1" s="1"/>
  <c r="V439" i="1"/>
  <c r="X439" i="1"/>
  <c r="Y439" i="1" s="1"/>
  <c r="V463" i="1"/>
  <c r="X463" i="1"/>
  <c r="Y463" i="1" s="1"/>
  <c r="V475" i="1"/>
  <c r="X475" i="1"/>
  <c r="Y475" i="1" s="1"/>
  <c r="V487" i="1"/>
  <c r="X487" i="1"/>
  <c r="Y487" i="1" s="1"/>
  <c r="V606" i="1"/>
  <c r="X606" i="1"/>
  <c r="Y606" i="1" s="1"/>
  <c r="V773" i="1"/>
  <c r="X773" i="1"/>
  <c r="Y773" i="1" s="1"/>
  <c r="V821" i="1"/>
  <c r="X821" i="1"/>
  <c r="Y821" i="1" s="1"/>
  <c r="V950" i="1"/>
  <c r="X950" i="1"/>
  <c r="Y950" i="1" s="1"/>
  <c r="V998" i="1"/>
  <c r="X998" i="1"/>
  <c r="Y998" i="1" s="1"/>
  <c r="V505" i="1"/>
  <c r="X505" i="1"/>
  <c r="Y505" i="1" s="1"/>
  <c r="V553" i="1"/>
  <c r="X553" i="1"/>
  <c r="Y553" i="1" s="1"/>
  <c r="V576" i="1"/>
  <c r="X576" i="1"/>
  <c r="Y576" i="1" s="1"/>
  <c r="V861" i="1"/>
  <c r="X861" i="1"/>
  <c r="Y861" i="1" s="1"/>
  <c r="V992" i="1"/>
  <c r="X992" i="1"/>
  <c r="Y992" i="1" s="1"/>
  <c r="V519" i="1"/>
  <c r="X519" i="1"/>
  <c r="Y519" i="1" s="1"/>
  <c r="V1054" i="1"/>
  <c r="X1054" i="1"/>
  <c r="Y1054" i="1" s="1"/>
  <c r="V556" i="1"/>
  <c r="X556" i="1"/>
  <c r="Y556" i="1" s="1"/>
  <c r="V888" i="1"/>
  <c r="X888" i="1"/>
  <c r="Y888" i="1" s="1"/>
  <c r="V852" i="1"/>
  <c r="X852" i="1"/>
  <c r="Y852" i="1" s="1"/>
  <c r="V615" i="1"/>
  <c r="X615" i="1"/>
  <c r="Y615" i="1" s="1"/>
  <c r="V699" i="1"/>
  <c r="X699" i="1"/>
  <c r="Y699" i="1" s="1"/>
  <c r="V508" i="1"/>
  <c r="X508" i="1"/>
  <c r="Y508" i="1" s="1"/>
  <c r="V759" i="1"/>
  <c r="X759" i="1"/>
  <c r="Y759" i="1" s="1"/>
  <c r="V818" i="1"/>
  <c r="X818" i="1"/>
  <c r="Y818" i="1" s="1"/>
  <c r="V532" i="1"/>
  <c r="X532" i="1"/>
  <c r="Y532" i="1" s="1"/>
  <c r="V244" i="1"/>
  <c r="X244" i="1"/>
  <c r="Y244" i="1" s="1"/>
  <c r="V164" i="1"/>
  <c r="X164" i="1"/>
  <c r="Y164" i="1" s="1"/>
  <c r="V297" i="1"/>
  <c r="X297" i="1"/>
  <c r="Y297" i="1" s="1"/>
  <c r="V254" i="1"/>
  <c r="X254" i="1"/>
  <c r="Y254" i="1" s="1"/>
  <c r="V139" i="1"/>
  <c r="X139" i="1"/>
  <c r="Y139" i="1" s="1"/>
  <c r="V287" i="1"/>
  <c r="X287" i="1"/>
  <c r="Y287" i="1" s="1"/>
  <c r="V323" i="1"/>
  <c r="X323" i="1"/>
  <c r="Y323" i="1" s="1"/>
  <c r="V324" i="1"/>
  <c r="X324" i="1"/>
  <c r="Y324" i="1" s="1"/>
  <c r="V686" i="1"/>
  <c r="X686" i="1"/>
  <c r="Y686" i="1" s="1"/>
  <c r="V355" i="1"/>
  <c r="X355" i="1"/>
  <c r="Y355" i="1" s="1"/>
  <c r="V499" i="1"/>
  <c r="X499" i="1"/>
  <c r="Y499" i="1" s="1"/>
  <c r="V511" i="1"/>
  <c r="X511" i="1"/>
  <c r="Y511" i="1" s="1"/>
  <c r="V642" i="1"/>
  <c r="X642" i="1"/>
  <c r="Y642" i="1" s="1"/>
  <c r="V678" i="1"/>
  <c r="X678" i="1"/>
  <c r="Y678" i="1" s="1"/>
  <c r="V762" i="1"/>
  <c r="X762" i="1"/>
  <c r="Y762" i="1" s="1"/>
  <c r="V619" i="1"/>
  <c r="X619" i="1"/>
  <c r="Y619" i="1" s="1"/>
  <c r="V975" i="1"/>
  <c r="X975" i="1"/>
  <c r="Y975" i="1" s="1"/>
  <c r="V1047" i="1"/>
  <c r="X1047" i="1"/>
  <c r="Y1047" i="1" s="1"/>
  <c r="V133" i="1"/>
  <c r="X133" i="1"/>
  <c r="Y133" i="1" s="1"/>
  <c r="V217" i="1"/>
  <c r="X217" i="1"/>
  <c r="Y217" i="1" s="1"/>
  <c r="V277" i="1"/>
  <c r="X277" i="1"/>
  <c r="Y277" i="1" s="1"/>
  <c r="V301" i="1"/>
  <c r="X301" i="1"/>
  <c r="Y301" i="1" s="1"/>
  <c r="V337" i="1"/>
  <c r="X337" i="1"/>
  <c r="Y337" i="1" s="1"/>
  <c r="V940" i="1"/>
  <c r="X940" i="1"/>
  <c r="Y940" i="1" s="1"/>
  <c r="V394" i="1"/>
  <c r="X394" i="1"/>
  <c r="Y394" i="1" s="1"/>
  <c r="V442" i="1"/>
  <c r="X442" i="1"/>
  <c r="Y442" i="1" s="1"/>
  <c r="V609" i="1"/>
  <c r="X609" i="1"/>
  <c r="Y609" i="1" s="1"/>
  <c r="V621" i="1"/>
  <c r="X621" i="1"/>
  <c r="Y621" i="1" s="1"/>
  <c r="V669" i="1"/>
  <c r="X669" i="1"/>
  <c r="Y669" i="1" s="1"/>
  <c r="V741" i="1"/>
  <c r="X741" i="1"/>
  <c r="Y741" i="1" s="1"/>
  <c r="V373" i="1"/>
  <c r="X373" i="1"/>
  <c r="Y373" i="1" s="1"/>
  <c r="V493" i="1"/>
  <c r="X493" i="1"/>
  <c r="Y493" i="1" s="1"/>
  <c r="V588" i="1"/>
  <c r="X588" i="1"/>
  <c r="Y588" i="1" s="1"/>
  <c r="V732" i="1"/>
  <c r="X732" i="1"/>
  <c r="Y732" i="1" s="1"/>
  <c r="V791" i="1"/>
  <c r="X791" i="1"/>
  <c r="Y791" i="1" s="1"/>
  <c r="V873" i="1"/>
  <c r="X873" i="1"/>
  <c r="Y873" i="1" s="1"/>
  <c r="V944" i="1"/>
  <c r="X944" i="1"/>
  <c r="Y944" i="1" s="1"/>
  <c r="V980" i="1"/>
  <c r="X980" i="1"/>
  <c r="Y980" i="1" s="1"/>
  <c r="V1004" i="1"/>
  <c r="X1004" i="1"/>
  <c r="Y1004" i="1" s="1"/>
  <c r="V1112" i="1"/>
  <c r="X1112" i="1"/>
  <c r="Y1112" i="1" s="1"/>
  <c r="V722" i="1"/>
  <c r="X722" i="1"/>
  <c r="Y722" i="1" s="1"/>
  <c r="V418" i="1"/>
  <c r="X418" i="1"/>
  <c r="Y418" i="1" s="1"/>
  <c r="V633" i="1"/>
  <c r="X633" i="1"/>
  <c r="Y633" i="1" s="1"/>
  <c r="V989" i="1"/>
  <c r="X989" i="1"/>
  <c r="Y989" i="1" s="1"/>
  <c r="V264" i="1"/>
  <c r="X264" i="1"/>
  <c r="Y264" i="1" s="1"/>
  <c r="V647" i="1"/>
  <c r="X647" i="1"/>
  <c r="Y647" i="1" s="1"/>
  <c r="V202" i="1"/>
  <c r="X202" i="1"/>
  <c r="Y202" i="1" s="1"/>
  <c r="V280" i="1"/>
  <c r="X280" i="1"/>
  <c r="Y280" i="1" s="1"/>
  <c r="V200" i="1"/>
  <c r="X200" i="1"/>
  <c r="Y200" i="1" s="1"/>
  <c r="V224" i="1"/>
  <c r="X224" i="1"/>
  <c r="Y224" i="1" s="1"/>
  <c r="V236" i="1"/>
  <c r="X236" i="1"/>
  <c r="Y236" i="1" s="1"/>
  <c r="V296" i="1"/>
  <c r="X296" i="1"/>
  <c r="Y296" i="1" s="1"/>
  <c r="V320" i="1"/>
  <c r="X320" i="1"/>
  <c r="Y320" i="1" s="1"/>
  <c r="V460" i="1"/>
  <c r="X460" i="1"/>
  <c r="Y460" i="1" s="1"/>
  <c r="V544" i="1"/>
  <c r="X544" i="1"/>
  <c r="Y544" i="1" s="1"/>
  <c r="V1031" i="1"/>
  <c r="X1031" i="1"/>
  <c r="Y1031" i="1" s="1"/>
  <c r="V1055" i="1"/>
  <c r="X1055" i="1"/>
  <c r="Y1055" i="1" s="1"/>
  <c r="V523" i="1"/>
  <c r="X523" i="1"/>
  <c r="Y523" i="1" s="1"/>
  <c r="V129" i="1"/>
  <c r="X129" i="1"/>
  <c r="Y129" i="1" s="1"/>
  <c r="V165" i="1"/>
  <c r="X165" i="1"/>
  <c r="Y165" i="1" s="1"/>
  <c r="V189" i="1"/>
  <c r="X189" i="1"/>
  <c r="Y189" i="1" s="1"/>
  <c r="V201" i="1"/>
  <c r="X201" i="1"/>
  <c r="Y201" i="1" s="1"/>
  <c r="V237" i="1"/>
  <c r="X237" i="1"/>
  <c r="Y237" i="1" s="1"/>
  <c r="V273" i="1"/>
  <c r="X273" i="1"/>
  <c r="Y273" i="1" s="1"/>
  <c r="V309" i="1"/>
  <c r="X309" i="1"/>
  <c r="Y309" i="1" s="1"/>
  <c r="V157" i="1"/>
  <c r="X157" i="1"/>
  <c r="Y157" i="1" s="1"/>
  <c r="V357" i="1"/>
  <c r="X357" i="1"/>
  <c r="Y357" i="1" s="1"/>
  <c r="V417" i="1"/>
  <c r="X417" i="1"/>
  <c r="Y417" i="1" s="1"/>
  <c r="V465" i="1"/>
  <c r="X465" i="1"/>
  <c r="Y465" i="1" s="1"/>
  <c r="V537" i="1"/>
  <c r="X537" i="1"/>
  <c r="Y537" i="1" s="1"/>
  <c r="V584" i="1"/>
  <c r="X584" i="1"/>
  <c r="Y584" i="1" s="1"/>
  <c r="V644" i="1"/>
  <c r="X644" i="1"/>
  <c r="Y644" i="1" s="1"/>
  <c r="V692" i="1"/>
  <c r="X692" i="1"/>
  <c r="Y692" i="1" s="1"/>
  <c r="V835" i="1"/>
  <c r="X835" i="1"/>
  <c r="Y835" i="1" s="1"/>
  <c r="V881" i="1"/>
  <c r="X881" i="1"/>
  <c r="Y881" i="1" s="1"/>
  <c r="V952" i="1"/>
  <c r="X952" i="1"/>
  <c r="Y952" i="1" s="1"/>
  <c r="V1060" i="1"/>
  <c r="X1060" i="1"/>
  <c r="Y1060" i="1" s="1"/>
  <c r="V414" i="1"/>
  <c r="X414" i="1"/>
  <c r="Y414" i="1" s="1"/>
  <c r="V558" i="1"/>
  <c r="X558" i="1"/>
  <c r="Y558" i="1" s="1"/>
  <c r="V569" i="1"/>
  <c r="X569" i="1"/>
  <c r="Y569" i="1" s="1"/>
  <c r="V701" i="1"/>
  <c r="X701" i="1"/>
  <c r="Y701" i="1" s="1"/>
  <c r="V713" i="1"/>
  <c r="X713" i="1"/>
  <c r="Y713" i="1" s="1"/>
  <c r="V844" i="1"/>
  <c r="X844" i="1"/>
  <c r="Y844" i="1" s="1"/>
  <c r="V985" i="1"/>
  <c r="X985" i="1"/>
  <c r="Y985" i="1" s="1"/>
  <c r="V13" i="1"/>
  <c r="X13" i="1"/>
  <c r="Y13" i="1" s="1"/>
  <c r="V49" i="1"/>
  <c r="X49" i="1"/>
  <c r="Y49" i="1" s="1"/>
  <c r="V97" i="1"/>
  <c r="X97" i="1"/>
  <c r="Y97" i="1" s="1"/>
  <c r="V335" i="1"/>
  <c r="X335" i="1"/>
  <c r="Y335" i="1" s="1"/>
  <c r="V962" i="1"/>
  <c r="X962" i="1"/>
  <c r="Y962" i="1" s="1"/>
  <c r="V1022" i="1"/>
  <c r="X1022" i="1"/>
  <c r="Y1022" i="1" s="1"/>
  <c r="V1094" i="1"/>
  <c r="X1094" i="1"/>
  <c r="Y1094" i="1" s="1"/>
  <c r="V405" i="1"/>
  <c r="X405" i="1"/>
  <c r="Y405" i="1" s="1"/>
  <c r="V501" i="1"/>
  <c r="X501" i="1"/>
  <c r="Y501" i="1" s="1"/>
  <c r="V572" i="1"/>
  <c r="X572" i="1"/>
  <c r="Y572" i="1" s="1"/>
  <c r="V976" i="1"/>
  <c r="X976" i="1"/>
  <c r="Y976" i="1" s="1"/>
  <c r="V1048" i="1"/>
  <c r="X1048" i="1"/>
  <c r="Y1048" i="1" s="1"/>
  <c r="V547" i="1"/>
  <c r="X547" i="1"/>
  <c r="Y547" i="1" s="1"/>
  <c r="V938" i="1"/>
  <c r="X938" i="1"/>
  <c r="Y938" i="1" s="1"/>
  <c r="V1046" i="1"/>
  <c r="X1046" i="1"/>
  <c r="Y1046" i="1" s="1"/>
  <c r="V38" i="1"/>
  <c r="X38" i="1"/>
  <c r="Y38" i="1" s="1"/>
  <c r="V369" i="1"/>
  <c r="X369" i="1"/>
  <c r="Y369" i="1" s="1"/>
  <c r="V513" i="1"/>
  <c r="X513" i="1"/>
  <c r="Y513" i="1" s="1"/>
  <c r="V656" i="1"/>
  <c r="X656" i="1"/>
  <c r="Y656" i="1" s="1"/>
  <c r="V728" i="1"/>
  <c r="X728" i="1"/>
  <c r="Y728" i="1" s="1"/>
  <c r="V799" i="1"/>
  <c r="X799" i="1"/>
  <c r="Y799" i="1" s="1"/>
  <c r="V847" i="1"/>
  <c r="X847" i="1"/>
  <c r="Y847" i="1" s="1"/>
  <c r="V904" i="1"/>
  <c r="X904" i="1"/>
  <c r="Y904" i="1" s="1"/>
  <c r="V1024" i="1"/>
  <c r="X1024" i="1"/>
  <c r="Y1024" i="1" s="1"/>
  <c r="V1084" i="1"/>
  <c r="X1084" i="1"/>
  <c r="Y1084" i="1" s="1"/>
  <c r="V156" i="1"/>
  <c r="X156" i="1"/>
  <c r="Y156" i="1" s="1"/>
  <c r="V216" i="1"/>
  <c r="X216" i="1"/>
  <c r="Y216" i="1" s="1"/>
  <c r="V228" i="1"/>
  <c r="X228" i="1"/>
  <c r="Y228" i="1" s="1"/>
  <c r="V252" i="1"/>
  <c r="X252" i="1"/>
  <c r="Y252" i="1" s="1"/>
  <c r="V345" i="1"/>
  <c r="X345" i="1"/>
  <c r="Y345" i="1" s="1"/>
  <c r="V356" i="1"/>
  <c r="X356" i="1"/>
  <c r="Y356" i="1" s="1"/>
  <c r="V440" i="1"/>
  <c r="X440" i="1"/>
  <c r="Y440" i="1" s="1"/>
  <c r="V488" i="1"/>
  <c r="X488" i="1"/>
  <c r="Y488" i="1" s="1"/>
  <c r="V500" i="1"/>
  <c r="X500" i="1"/>
  <c r="Y500" i="1" s="1"/>
  <c r="V524" i="1"/>
  <c r="X524" i="1"/>
  <c r="Y524" i="1" s="1"/>
  <c r="V607" i="1"/>
  <c r="X607" i="1"/>
  <c r="Y607" i="1" s="1"/>
  <c r="V643" i="1"/>
  <c r="X643" i="1"/>
  <c r="Y643" i="1" s="1"/>
  <c r="V655" i="1"/>
  <c r="X655" i="1"/>
  <c r="Y655" i="1" s="1"/>
  <c r="V703" i="1"/>
  <c r="X703" i="1"/>
  <c r="Y703" i="1" s="1"/>
  <c r="V727" i="1"/>
  <c r="X727" i="1"/>
  <c r="Y727" i="1" s="1"/>
  <c r="V786" i="1"/>
  <c r="X786" i="1"/>
  <c r="Y786" i="1" s="1"/>
  <c r="V834" i="1"/>
  <c r="X834" i="1"/>
  <c r="Y834" i="1" s="1"/>
  <c r="V846" i="1"/>
  <c r="X846" i="1"/>
  <c r="Y846" i="1" s="1"/>
  <c r="V856" i="1"/>
  <c r="X856" i="1"/>
  <c r="Y856" i="1" s="1"/>
  <c r="V868" i="1"/>
  <c r="X868" i="1"/>
  <c r="Y868" i="1" s="1"/>
  <c r="V880" i="1"/>
  <c r="X880" i="1"/>
  <c r="Y880" i="1" s="1"/>
  <c r="V892" i="1"/>
  <c r="X892" i="1"/>
  <c r="Y892" i="1" s="1"/>
  <c r="V903" i="1"/>
  <c r="X903" i="1"/>
  <c r="Y903" i="1" s="1"/>
  <c r="V939" i="1"/>
  <c r="X939" i="1"/>
  <c r="Y939" i="1" s="1"/>
  <c r="V963" i="1"/>
  <c r="X963" i="1"/>
  <c r="Y963" i="1" s="1"/>
  <c r="V987" i="1"/>
  <c r="X987" i="1"/>
  <c r="Y987" i="1" s="1"/>
  <c r="V1023" i="1"/>
  <c r="X1023" i="1"/>
  <c r="Y1023" i="1" s="1"/>
  <c r="V1035" i="1"/>
  <c r="X1035" i="1"/>
  <c r="Y1035" i="1" s="1"/>
  <c r="V1059" i="1"/>
  <c r="X1059" i="1"/>
  <c r="Y1059" i="1" s="1"/>
  <c r="V1071" i="1"/>
  <c r="X1071" i="1"/>
  <c r="Y1071" i="1" s="1"/>
  <c r="V1083" i="1"/>
  <c r="X1083" i="1"/>
  <c r="Y1083" i="1" s="1"/>
  <c r="V134" i="1"/>
  <c r="X134" i="1"/>
  <c r="Y134" i="1" s="1"/>
  <c r="V158" i="1"/>
  <c r="V170" i="1"/>
  <c r="X170" i="1"/>
  <c r="Y170" i="1" s="1"/>
  <c r="V206" i="1"/>
  <c r="X206" i="1"/>
  <c r="Y206" i="1" s="1"/>
  <c r="V218" i="1"/>
  <c r="X218" i="1"/>
  <c r="Y218" i="1" s="1"/>
  <c r="V230" i="1"/>
  <c r="X230" i="1"/>
  <c r="Y230" i="1" s="1"/>
  <c r="V242" i="1"/>
  <c r="X242" i="1"/>
  <c r="Y242" i="1" s="1"/>
  <c r="V290" i="1"/>
  <c r="X290" i="1"/>
  <c r="Y290" i="1" s="1"/>
  <c r="V302" i="1"/>
  <c r="X302" i="1"/>
  <c r="Y302" i="1" s="1"/>
  <c r="V338" i="1"/>
  <c r="V358" i="1"/>
  <c r="X358" i="1"/>
  <c r="Y358" i="1" s="1"/>
  <c r="V454" i="1"/>
  <c r="X454" i="1"/>
  <c r="Y454" i="1" s="1"/>
  <c r="V502" i="1"/>
  <c r="X502" i="1"/>
  <c r="Y502" i="1" s="1"/>
  <c r="V514" i="1"/>
  <c r="X514" i="1"/>
  <c r="Y514" i="1" s="1"/>
  <c r="V585" i="1"/>
  <c r="X585" i="1"/>
  <c r="Y585" i="1" s="1"/>
  <c r="V597" i="1"/>
  <c r="X597" i="1"/>
  <c r="Y597" i="1" s="1"/>
  <c r="V657" i="1"/>
  <c r="X657" i="1"/>
  <c r="Y657" i="1" s="1"/>
  <c r="V693" i="1"/>
  <c r="V753" i="1"/>
  <c r="X753" i="1"/>
  <c r="Y753" i="1" s="1"/>
  <c r="V858" i="1"/>
  <c r="V917" i="1"/>
  <c r="X917" i="1"/>
  <c r="Y917" i="1" s="1"/>
  <c r="V953" i="1"/>
  <c r="X953" i="1"/>
  <c r="Y953" i="1" s="1"/>
  <c r="V1001" i="1"/>
  <c r="X1001" i="1"/>
  <c r="Y1001" i="1" s="1"/>
  <c r="V1013" i="1"/>
  <c r="X1013" i="1"/>
  <c r="Y1013" i="1" s="1"/>
  <c r="V1049" i="1"/>
  <c r="X1049" i="1"/>
  <c r="Y1049" i="1" s="1"/>
  <c r="V1061" i="1"/>
  <c r="X1061" i="1"/>
  <c r="Y1061" i="1" s="1"/>
  <c r="V1097" i="1"/>
  <c r="X1097" i="1"/>
  <c r="Y1097" i="1" s="1"/>
  <c r="V283" i="1"/>
  <c r="X283" i="1"/>
  <c r="Y283" i="1" s="1"/>
  <c r="V555" i="1"/>
  <c r="X555" i="1"/>
  <c r="Y555" i="1" s="1"/>
  <c r="V602" i="1"/>
  <c r="X602" i="1"/>
  <c r="Y602" i="1" s="1"/>
  <c r="V863" i="1"/>
  <c r="X863" i="1"/>
  <c r="Y863" i="1" s="1"/>
  <c r="V750" i="1"/>
  <c r="X750" i="1"/>
  <c r="Y750" i="1" s="1"/>
  <c r="V171" i="1"/>
  <c r="X171" i="1"/>
  <c r="Y171" i="1" s="1"/>
  <c r="V279" i="1"/>
  <c r="X279" i="1"/>
  <c r="Y279" i="1" s="1"/>
  <c r="V291" i="1"/>
  <c r="X291" i="1"/>
  <c r="Y291" i="1" s="1"/>
  <c r="V339" i="1"/>
  <c r="X339" i="1"/>
  <c r="Y339" i="1" s="1"/>
  <c r="V371" i="1"/>
  <c r="X371" i="1"/>
  <c r="Y371" i="1" s="1"/>
  <c r="V395" i="1"/>
  <c r="X395" i="1"/>
  <c r="Y395" i="1" s="1"/>
  <c r="V431" i="1"/>
  <c r="X431" i="1"/>
  <c r="Y431" i="1" s="1"/>
  <c r="V443" i="1"/>
  <c r="X443" i="1"/>
  <c r="Y443" i="1" s="1"/>
  <c r="V479" i="1"/>
  <c r="X479" i="1"/>
  <c r="Y479" i="1" s="1"/>
  <c r="V527" i="1"/>
  <c r="X527" i="1"/>
  <c r="Y527" i="1" s="1"/>
  <c r="V539" i="1"/>
  <c r="X539" i="1"/>
  <c r="Y539" i="1" s="1"/>
  <c r="V562" i="1"/>
  <c r="X562" i="1"/>
  <c r="Y562" i="1" s="1"/>
  <c r="V586" i="1"/>
  <c r="X586" i="1"/>
  <c r="Y586" i="1" s="1"/>
  <c r="V610" i="1"/>
  <c r="X610" i="1"/>
  <c r="Y610" i="1" s="1"/>
  <c r="V622" i="1"/>
  <c r="X622" i="1"/>
  <c r="Y622" i="1" s="1"/>
  <c r="V634" i="1"/>
  <c r="X634" i="1"/>
  <c r="Y634" i="1" s="1"/>
  <c r="V646" i="1"/>
  <c r="X646" i="1"/>
  <c r="Y646" i="1" s="1"/>
  <c r="V694" i="1"/>
  <c r="X694" i="1"/>
  <c r="Y694" i="1" s="1"/>
  <c r="V765" i="1"/>
  <c r="X765" i="1"/>
  <c r="Y765" i="1" s="1"/>
  <c r="V777" i="1"/>
  <c r="X777" i="1"/>
  <c r="Y777" i="1" s="1"/>
  <c r="V813" i="1"/>
  <c r="X813" i="1"/>
  <c r="Y813" i="1" s="1"/>
  <c r="V825" i="1"/>
  <c r="X825" i="1"/>
  <c r="Y825" i="1" s="1"/>
  <c r="V849" i="1"/>
  <c r="X849" i="1"/>
  <c r="Y849" i="1" s="1"/>
  <c r="V859" i="1"/>
  <c r="X859" i="1"/>
  <c r="Y859" i="1" s="1"/>
  <c r="V895" i="1"/>
  <c r="X895" i="1"/>
  <c r="Y895" i="1" s="1"/>
  <c r="V906" i="1"/>
  <c r="X906" i="1"/>
  <c r="Y906" i="1" s="1"/>
  <c r="V918" i="1"/>
  <c r="X918" i="1"/>
  <c r="Y918" i="1" s="1"/>
  <c r="V978" i="1"/>
  <c r="X978" i="1"/>
  <c r="Y978" i="1" s="1"/>
  <c r="V1002" i="1"/>
  <c r="X1002" i="1"/>
  <c r="Y1002" i="1" s="1"/>
  <c r="V1014" i="1"/>
  <c r="X1014" i="1"/>
  <c r="Y1014" i="1" s="1"/>
  <c r="V1038" i="1"/>
  <c r="X1038" i="1"/>
  <c r="Y1038" i="1" s="1"/>
  <c r="V223" i="1"/>
  <c r="X223" i="1"/>
  <c r="Y223" i="1" s="1"/>
  <c r="V946" i="1"/>
  <c r="X946" i="1"/>
  <c r="Y946" i="1" s="1"/>
  <c r="V1018" i="1"/>
  <c r="X1018" i="1"/>
  <c r="Y1018" i="1" s="1"/>
  <c r="V618" i="1"/>
  <c r="X618" i="1"/>
  <c r="Y618" i="1" s="1"/>
  <c r="V855" i="1"/>
  <c r="X855" i="1"/>
  <c r="Y855" i="1" s="1"/>
  <c r="V289" i="1"/>
  <c r="X289" i="1"/>
  <c r="Y289" i="1" s="1"/>
  <c r="V393" i="1"/>
  <c r="X393" i="1"/>
  <c r="Y393" i="1" s="1"/>
  <c r="V668" i="1"/>
  <c r="X668" i="1"/>
  <c r="Y668" i="1" s="1"/>
  <c r="V740" i="1"/>
  <c r="X740" i="1"/>
  <c r="Y740" i="1" s="1"/>
  <c r="V811" i="1"/>
  <c r="X811" i="1"/>
  <c r="Y811" i="1" s="1"/>
  <c r="V869" i="1"/>
  <c r="X869" i="1"/>
  <c r="Y869" i="1" s="1"/>
  <c r="V304" i="1"/>
  <c r="X304" i="1"/>
  <c r="Y304" i="1" s="1"/>
  <c r="V372" i="1"/>
  <c r="X372" i="1"/>
  <c r="Y372" i="1" s="1"/>
  <c r="V444" i="1"/>
  <c r="X444" i="1"/>
  <c r="Y444" i="1" s="1"/>
  <c r="V456" i="1"/>
  <c r="X456" i="1"/>
  <c r="Y456" i="1" s="1"/>
  <c r="V480" i="1"/>
  <c r="X480" i="1"/>
  <c r="Y480" i="1" s="1"/>
  <c r="V504" i="1"/>
  <c r="X504" i="1"/>
  <c r="Y504" i="1" s="1"/>
  <c r="V516" i="1"/>
  <c r="X516" i="1"/>
  <c r="Y516" i="1" s="1"/>
  <c r="V575" i="1"/>
  <c r="X575" i="1"/>
  <c r="Y575" i="1" s="1"/>
  <c r="V659" i="1"/>
  <c r="X659" i="1"/>
  <c r="Y659" i="1" s="1"/>
  <c r="V671" i="1"/>
  <c r="X671" i="1"/>
  <c r="Y671" i="1" s="1"/>
  <c r="V683" i="1"/>
  <c r="X683" i="1"/>
  <c r="Y683" i="1" s="1"/>
  <c r="V719" i="1"/>
  <c r="X719" i="1"/>
  <c r="Y719" i="1" s="1"/>
  <c r="V743" i="1"/>
  <c r="X743" i="1"/>
  <c r="Y743" i="1" s="1"/>
  <c r="V766" i="1"/>
  <c r="X766" i="1"/>
  <c r="Y766" i="1" s="1"/>
  <c r="V790" i="1"/>
  <c r="X790" i="1"/>
  <c r="Y790" i="1" s="1"/>
  <c r="V896" i="1"/>
  <c r="X896" i="1"/>
  <c r="Y896" i="1" s="1"/>
  <c r="V931" i="1"/>
  <c r="X931" i="1"/>
  <c r="Y931" i="1" s="1"/>
  <c r="V955" i="1"/>
  <c r="X955" i="1"/>
  <c r="Y955" i="1" s="1"/>
  <c r="V967" i="1"/>
  <c r="X967" i="1"/>
  <c r="Y967" i="1" s="1"/>
  <c r="V979" i="1"/>
  <c r="X979" i="1"/>
  <c r="Y979" i="1" s="1"/>
  <c r="V1003" i="1"/>
  <c r="X1003" i="1"/>
  <c r="Y1003" i="1" s="1"/>
  <c r="V1051" i="1"/>
  <c r="X1051" i="1"/>
  <c r="Y1051" i="1" s="1"/>
  <c r="V1075" i="1"/>
  <c r="X1075" i="1"/>
  <c r="Y1075" i="1" s="1"/>
  <c r="V1087" i="1"/>
  <c r="X1087" i="1"/>
  <c r="Y1087" i="1" s="1"/>
  <c r="V1111" i="1"/>
  <c r="X1111" i="1"/>
  <c r="Y1111" i="1" s="1"/>
  <c r="V899" i="1"/>
  <c r="X899" i="1"/>
  <c r="Y899" i="1" s="1"/>
  <c r="V191" i="1"/>
  <c r="X191" i="1"/>
  <c r="Y191" i="1" s="1"/>
  <c r="V239" i="1"/>
  <c r="X239" i="1"/>
  <c r="Y239" i="1" s="1"/>
  <c r="V702" i="1"/>
  <c r="X702" i="1"/>
  <c r="Y702" i="1" s="1"/>
  <c r="V785" i="1"/>
  <c r="X785" i="1"/>
  <c r="Y785" i="1" s="1"/>
  <c r="V867" i="1"/>
  <c r="X867" i="1"/>
  <c r="Y867" i="1" s="1"/>
  <c r="V914" i="1"/>
  <c r="X914" i="1"/>
  <c r="Y914" i="1" s="1"/>
  <c r="V161" i="1"/>
  <c r="X161" i="1"/>
  <c r="Y161" i="1" s="1"/>
  <c r="V185" i="1"/>
  <c r="X185" i="1"/>
  <c r="Y185" i="1" s="1"/>
  <c r="V197" i="1"/>
  <c r="X197" i="1"/>
  <c r="Y197" i="1" s="1"/>
  <c r="V209" i="1"/>
  <c r="X209" i="1"/>
  <c r="Y209" i="1" s="1"/>
  <c r="V221" i="1"/>
  <c r="X221" i="1"/>
  <c r="Y221" i="1" s="1"/>
  <c r="V245" i="1"/>
  <c r="X245" i="1"/>
  <c r="Y245" i="1" s="1"/>
  <c r="V257" i="1"/>
  <c r="X257" i="1"/>
  <c r="Y257" i="1" s="1"/>
  <c r="V293" i="1"/>
  <c r="X293" i="1"/>
  <c r="Y293" i="1" s="1"/>
  <c r="V341" i="1"/>
  <c r="X341" i="1"/>
  <c r="Y341" i="1" s="1"/>
  <c r="V349" i="1"/>
  <c r="X349" i="1"/>
  <c r="Y349" i="1" s="1"/>
  <c r="V636" i="1"/>
  <c r="X636" i="1"/>
  <c r="Y636" i="1" s="1"/>
  <c r="V672" i="1"/>
  <c r="X672" i="1"/>
  <c r="Y672" i="1" s="1"/>
  <c r="V696" i="1"/>
  <c r="X696" i="1"/>
  <c r="Y696" i="1" s="1"/>
  <c r="V720" i="1"/>
  <c r="X720" i="1"/>
  <c r="Y720" i="1" s="1"/>
  <c r="V756" i="1"/>
  <c r="X756" i="1"/>
  <c r="Y756" i="1" s="1"/>
  <c r="V767" i="1"/>
  <c r="X767" i="1"/>
  <c r="Y767" i="1" s="1"/>
  <c r="V803" i="1"/>
  <c r="X803" i="1"/>
  <c r="Y803" i="1" s="1"/>
  <c r="V956" i="1"/>
  <c r="X956" i="1"/>
  <c r="Y956" i="1" s="1"/>
  <c r="V1016" i="1"/>
  <c r="X1016" i="1"/>
  <c r="Y1016" i="1" s="1"/>
  <c r="V1028" i="1"/>
  <c r="X1028" i="1"/>
  <c r="Y1028" i="1" s="1"/>
  <c r="V1040" i="1"/>
  <c r="X1040" i="1"/>
  <c r="Y1040" i="1" s="1"/>
  <c r="V1064" i="1"/>
  <c r="X1064" i="1"/>
  <c r="Y1064" i="1" s="1"/>
  <c r="V104" i="1"/>
  <c r="X104" i="1"/>
  <c r="Y104" i="1" s="1"/>
  <c r="V793" i="1"/>
  <c r="X793" i="1"/>
  <c r="Y793" i="1" s="1"/>
  <c r="V841" i="1"/>
  <c r="X841" i="1"/>
  <c r="Y841" i="1" s="1"/>
  <c r="V974" i="1"/>
  <c r="X974" i="1"/>
  <c r="Y974" i="1" s="1"/>
  <c r="V477" i="1"/>
  <c r="X477" i="1"/>
  <c r="Y477" i="1" s="1"/>
  <c r="V704" i="1"/>
  <c r="X704" i="1"/>
  <c r="Y704" i="1" s="1"/>
  <c r="V823" i="1"/>
  <c r="X823" i="1"/>
  <c r="Y823" i="1" s="1"/>
  <c r="V928" i="1"/>
  <c r="X928" i="1"/>
  <c r="Y928" i="1" s="1"/>
  <c r="V988" i="1"/>
  <c r="X988" i="1"/>
  <c r="Y988" i="1" s="1"/>
  <c r="V1036" i="1"/>
  <c r="X1036" i="1"/>
  <c r="Y1036" i="1" s="1"/>
  <c r="V258" i="1"/>
  <c r="X258" i="1"/>
  <c r="Y258" i="1" s="1"/>
  <c r="V342" i="1"/>
  <c r="X342" i="1"/>
  <c r="Y342" i="1" s="1"/>
  <c r="V482" i="1"/>
  <c r="X482" i="1"/>
  <c r="Y482" i="1" s="1"/>
  <c r="V898" i="1"/>
  <c r="X898" i="1"/>
  <c r="Y898" i="1" s="1"/>
  <c r="V127" i="1"/>
  <c r="X127" i="1"/>
  <c r="Y127" i="1" s="1"/>
  <c r="V199" i="1"/>
  <c r="X199" i="1"/>
  <c r="Y199" i="1" s="1"/>
  <c r="V459" i="1"/>
  <c r="X459" i="1"/>
  <c r="Y459" i="1" s="1"/>
  <c r="V495" i="1"/>
  <c r="X495" i="1"/>
  <c r="Y495" i="1" s="1"/>
  <c r="V531" i="1"/>
  <c r="X531" i="1"/>
  <c r="Y531" i="1" s="1"/>
  <c r="V566" i="1"/>
  <c r="X566" i="1"/>
  <c r="Y566" i="1" s="1"/>
  <c r="V698" i="1"/>
  <c r="X698" i="1"/>
  <c r="Y698" i="1" s="1"/>
  <c r="V769" i="1"/>
  <c r="X769" i="1"/>
  <c r="Y769" i="1" s="1"/>
  <c r="V887" i="1"/>
  <c r="X887" i="1"/>
  <c r="Y887" i="1" s="1"/>
  <c r="V367" i="1"/>
  <c r="X367" i="1"/>
  <c r="Y367" i="1" s="1"/>
  <c r="V726" i="1"/>
  <c r="X726" i="1"/>
  <c r="Y726" i="1" s="1"/>
  <c r="V902" i="1"/>
  <c r="X902" i="1"/>
  <c r="Y902" i="1" s="1"/>
  <c r="V241" i="1"/>
  <c r="X241" i="1"/>
  <c r="Y241" i="1" s="1"/>
  <c r="V916" i="1"/>
  <c r="X916" i="1"/>
  <c r="Y916" i="1" s="1"/>
  <c r="V447" i="1"/>
  <c r="X447" i="1"/>
  <c r="Y447" i="1" s="1"/>
  <c r="V590" i="1"/>
  <c r="X590" i="1"/>
  <c r="Y590" i="1" s="1"/>
  <c r="V662" i="1"/>
  <c r="X662" i="1"/>
  <c r="Y662" i="1" s="1"/>
  <c r="V922" i="1"/>
  <c r="X922" i="1"/>
  <c r="Y922" i="1" s="1"/>
  <c r="V994" i="1"/>
  <c r="X994" i="1"/>
  <c r="Y994" i="1" s="1"/>
  <c r="V203" i="1"/>
  <c r="X203" i="1"/>
  <c r="Y203" i="1" s="1"/>
  <c r="V251" i="1"/>
  <c r="X251" i="1"/>
  <c r="Y251" i="1" s="1"/>
  <c r="V275" i="1"/>
  <c r="X275" i="1"/>
  <c r="Y275" i="1" s="1"/>
  <c r="V809" i="1"/>
  <c r="X809" i="1"/>
  <c r="Y809" i="1" s="1"/>
  <c r="V1070" i="1"/>
  <c r="X1070" i="1"/>
  <c r="Y1070" i="1" s="1"/>
  <c r="V788" i="1"/>
  <c r="V173" i="1"/>
  <c r="V801" i="1"/>
  <c r="V490" i="1"/>
  <c r="V763" i="1"/>
  <c r="V870" i="1"/>
  <c r="V1106" i="1"/>
  <c r="V416" i="1"/>
  <c r="V249" i="1"/>
  <c r="V526" i="1"/>
  <c r="V927" i="1"/>
  <c r="V882" i="1"/>
  <c r="V893" i="1"/>
  <c r="V571" i="1"/>
  <c r="V311" i="1"/>
  <c r="V1007" i="1"/>
  <c r="V243" i="1"/>
  <c r="V822" i="1"/>
  <c r="V348" i="1"/>
  <c r="V332" i="1"/>
  <c r="V915" i="1"/>
  <c r="V152" i="1"/>
  <c r="V716" i="1"/>
  <c r="V631" i="1"/>
  <c r="V1015" i="1"/>
  <c r="V549" i="1"/>
  <c r="V587" i="1"/>
  <c r="V674" i="1"/>
  <c r="V817" i="1"/>
  <c r="V1030" i="1"/>
  <c r="V871" i="1"/>
  <c r="V419" i="1"/>
  <c r="V1012" i="1"/>
  <c r="V231" i="1"/>
  <c r="V135" i="1"/>
  <c r="V638" i="1"/>
  <c r="V600" i="1"/>
  <c r="V1098" i="1"/>
  <c r="V1096" i="1"/>
  <c r="V884" i="1"/>
  <c r="V1006" i="1"/>
  <c r="V515" i="1"/>
  <c r="V253" i="1"/>
  <c r="V382" i="1"/>
  <c r="V250" i="1"/>
  <c r="V86" i="1"/>
  <c r="V300" i="1"/>
  <c r="V594" i="1"/>
  <c r="V452" i="1"/>
  <c r="V687" i="1"/>
  <c r="V489" i="1"/>
  <c r="V213" i="1"/>
  <c r="V824" i="1"/>
  <c r="V1086" i="1"/>
  <c r="V854" i="1"/>
  <c r="V453" i="1"/>
  <c r="V256" i="1"/>
  <c r="V891" i="1"/>
  <c r="V875" i="1"/>
  <c r="V455" i="1"/>
  <c r="V951" i="1"/>
  <c r="V885" i="1"/>
  <c r="V667" i="1"/>
  <c r="V1025" i="1"/>
  <c r="V327" i="1"/>
  <c r="V471" i="1"/>
  <c r="V567" i="1"/>
  <c r="V240" i="1"/>
  <c r="V226" i="1"/>
  <c r="V1073" i="1"/>
  <c r="V681" i="1"/>
  <c r="V715" i="1"/>
  <c r="V260" i="1"/>
  <c r="V408" i="1"/>
  <c r="V999" i="1"/>
  <c r="V812" i="1"/>
  <c r="V397" i="1"/>
  <c r="V851" i="1"/>
  <c r="V180" i="1"/>
  <c r="V225" i="1"/>
  <c r="V421" i="1"/>
  <c r="V313" i="1"/>
  <c r="V219" i="1"/>
  <c r="V860" i="1"/>
  <c r="V428" i="1"/>
  <c r="V1109" i="1"/>
  <c r="V467" i="1"/>
  <c r="V184" i="1"/>
  <c r="V406" i="1"/>
  <c r="V815" i="1"/>
  <c r="V146" i="1"/>
  <c r="V131" i="1"/>
  <c r="V381" i="1"/>
  <c r="V595" i="1"/>
  <c r="V789" i="1"/>
  <c r="V964" i="1"/>
  <c r="V1000" i="1"/>
  <c r="V336" i="1"/>
  <c r="V411" i="1"/>
  <c r="V503" i="1"/>
  <c r="V679" i="1"/>
  <c r="V470" i="1"/>
  <c r="V982" i="1"/>
  <c r="V261" i="1"/>
  <c r="V564" i="1"/>
  <c r="V932" i="1"/>
  <c r="V233" i="1"/>
  <c r="V738" i="1"/>
  <c r="V798" i="1"/>
  <c r="V368" i="1"/>
  <c r="V695" i="1"/>
  <c r="V969" i="1"/>
  <c r="V723" i="1"/>
  <c r="V911" i="1"/>
  <c r="V802" i="1"/>
  <c r="V981" i="1"/>
  <c r="V697" i="1"/>
  <c r="V183" i="1"/>
  <c r="V169" i="1"/>
  <c r="V400" i="1"/>
  <c r="V188" i="1"/>
  <c r="V360" i="1"/>
  <c r="V684" i="1"/>
  <c r="V1058" i="1"/>
  <c r="V182" i="1"/>
  <c r="V390" i="1"/>
  <c r="V635" i="1"/>
  <c r="V306" i="1"/>
  <c r="V627" i="1"/>
  <c r="V286" i="1"/>
  <c r="V528" i="1"/>
  <c r="V214" i="1"/>
  <c r="V1076" i="1"/>
  <c r="X8" i="1"/>
  <c r="Y8" i="1" s="1"/>
  <c r="V247" i="1"/>
  <c r="V929" i="1"/>
  <c r="V222" i="1"/>
  <c r="V46" i="1"/>
  <c r="V117" i="1"/>
  <c r="V30" i="1"/>
  <c r="V18" i="1"/>
  <c r="V66" i="1"/>
  <c r="V45" i="1"/>
  <c r="V483" i="1"/>
  <c r="V384" i="1"/>
  <c r="V446" i="1"/>
  <c r="V58" i="1"/>
  <c r="V72" i="1"/>
  <c r="V318" i="1"/>
  <c r="V518" i="1"/>
  <c r="V292" i="1"/>
  <c r="V89" i="1"/>
  <c r="V64" i="1"/>
  <c r="V11" i="1"/>
  <c r="V7" i="1"/>
  <c r="V660" i="1"/>
  <c r="V466" i="1"/>
  <c r="V34" i="1"/>
  <c r="V33" i="1"/>
  <c r="V54" i="1"/>
  <c r="V744" i="1"/>
  <c r="V836" i="1"/>
  <c r="V435" i="1"/>
  <c r="V308" i="1"/>
  <c r="V347" i="1"/>
  <c r="V476" i="1"/>
  <c r="V691" i="1"/>
  <c r="V215" i="1"/>
  <c r="V276" i="1"/>
  <c r="V145" i="1"/>
  <c r="V370" i="1"/>
  <c r="V538" i="1"/>
  <c r="V776" i="1"/>
  <c r="V905" i="1"/>
  <c r="V380" i="1"/>
  <c r="V583" i="1"/>
  <c r="V810" i="1"/>
  <c r="V132" i="1"/>
  <c r="V288" i="1"/>
  <c r="V775" i="1"/>
  <c r="V573" i="1"/>
  <c r="V705" i="1"/>
  <c r="V800" i="1"/>
  <c r="V1037" i="1"/>
  <c r="V392" i="1"/>
  <c r="V1011" i="1"/>
  <c r="V328" i="1"/>
  <c r="V140" i="1"/>
  <c r="V163" i="1"/>
  <c r="V168" i="1"/>
  <c r="V265" i="1"/>
  <c r="V430" i="1"/>
  <c r="V717" i="1"/>
  <c r="V941" i="1"/>
  <c r="V404" i="1"/>
  <c r="V512" i="1"/>
  <c r="V739" i="1"/>
  <c r="V187" i="1"/>
  <c r="V192" i="1"/>
  <c r="V312" i="1"/>
  <c r="V729" i="1"/>
  <c r="V848" i="1"/>
  <c r="V977" i="1"/>
  <c r="V1085" i="1"/>
  <c r="V872" i="1"/>
  <c r="V536" i="1"/>
  <c r="V1107" i="1"/>
  <c r="V295" i="1"/>
  <c r="V179" i="1"/>
  <c r="V204" i="1"/>
  <c r="V478" i="1"/>
  <c r="V548" i="1"/>
  <c r="V774" i="1"/>
  <c r="V794" i="1"/>
  <c r="V125" i="1"/>
  <c r="V333" i="1"/>
  <c r="V303" i="1"/>
  <c r="V598" i="1"/>
  <c r="V172" i="1"/>
  <c r="V1099" i="1"/>
  <c r="V379" i="1"/>
  <c r="V385" i="1"/>
  <c r="V481" i="1"/>
  <c r="V651" i="1"/>
  <c r="V1103" i="1"/>
  <c r="V603" i="1"/>
  <c r="V959" i="1"/>
  <c r="V281" i="1"/>
  <c r="V159" i="1"/>
  <c r="V415" i="1"/>
  <c r="V624" i="1"/>
  <c r="V983" i="1"/>
  <c r="V675" i="1"/>
  <c r="V305" i="1"/>
  <c r="V248" i="1"/>
  <c r="V153" i="1"/>
  <c r="V730" i="1"/>
  <c r="V990" i="1"/>
  <c r="V826" i="1"/>
  <c r="V690" i="1"/>
  <c r="V409" i="1"/>
  <c r="V529" i="1"/>
  <c r="V708" i="1"/>
  <c r="V1088" i="1"/>
  <c r="V782" i="1"/>
  <c r="V364" i="1"/>
  <c r="V747" i="1"/>
  <c r="V412" i="1"/>
  <c r="V1067" i="1"/>
  <c r="V376" i="1"/>
  <c r="V352" i="1"/>
  <c r="V102" i="1"/>
  <c r="V284" i="1"/>
  <c r="V582" i="1"/>
  <c r="V714" i="1"/>
  <c r="V445" i="1"/>
  <c r="V541" i="1"/>
  <c r="V897" i="1"/>
  <c r="V424" i="1"/>
  <c r="V830" i="1"/>
  <c r="V864" i="1"/>
  <c r="V639" i="1"/>
  <c r="V436" i="1"/>
  <c r="V971" i="1"/>
  <c r="V472" i="1"/>
  <c r="V176" i="1"/>
  <c r="V551" i="1"/>
  <c r="V883" i="1"/>
  <c r="V432" i="1"/>
  <c r="V457" i="1"/>
  <c r="V920" i="1"/>
  <c r="V388" i="1"/>
  <c r="V923" i="1"/>
  <c r="V484" i="1"/>
  <c r="V900" i="1"/>
  <c r="V579" i="1"/>
  <c r="V935" i="1"/>
  <c r="V770" i="1"/>
  <c r="V407" i="1"/>
  <c r="V496" i="1"/>
  <c r="V1043" i="1"/>
  <c r="V711" i="1"/>
  <c r="V321" i="1"/>
  <c r="V930" i="1"/>
  <c r="V469" i="1"/>
  <c r="V1052" i="1"/>
  <c r="V1079" i="1"/>
  <c r="V995" i="1"/>
  <c r="V842" i="1"/>
  <c r="V42" i="1"/>
  <c r="V27" i="1"/>
  <c r="V22" i="1"/>
  <c r="V315" i="1"/>
  <c r="V517" i="1"/>
  <c r="V423" i="1"/>
  <c r="V543" i="1"/>
  <c r="V211" i="1"/>
  <c r="V764" i="1"/>
  <c r="V269" i="1"/>
  <c r="V1053" i="1"/>
  <c r="V294" i="1"/>
  <c r="V270" i="1"/>
  <c r="V625" i="1"/>
  <c r="V1113" i="1"/>
  <c r="V330" i="1"/>
  <c r="V745" i="1"/>
  <c r="V554" i="1"/>
  <c r="V196" i="1"/>
  <c r="V1074" i="1"/>
  <c r="V850" i="1"/>
  <c r="V908" i="1"/>
  <c r="V138" i="1"/>
  <c r="V894" i="1"/>
  <c r="V613" i="1"/>
  <c r="V768" i="1"/>
  <c r="V733" i="1"/>
  <c r="V578" i="1"/>
  <c r="V637" i="1"/>
  <c r="V359" i="1"/>
  <c r="V709" i="1"/>
  <c r="V874" i="1"/>
  <c r="V816" i="1"/>
  <c r="V804" i="1"/>
  <c r="V1029" i="1"/>
  <c r="V757" i="1"/>
  <c r="V550" i="1"/>
  <c r="V648" i="1"/>
  <c r="V682" i="1"/>
  <c r="V840" i="1"/>
  <c r="V535" i="1"/>
  <c r="V879" i="1"/>
  <c r="V194" i="1"/>
  <c r="V828" i="1"/>
  <c r="V410" i="1"/>
  <c r="V909" i="1"/>
  <c r="V886" i="1"/>
  <c r="V278" i="1"/>
  <c r="V383" i="1"/>
  <c r="V137" i="1"/>
  <c r="V363" i="1"/>
  <c r="V614" i="1"/>
  <c r="V993" i="1"/>
  <c r="V731" i="1"/>
  <c r="V958" i="1"/>
  <c r="V921" i="1"/>
  <c r="V494" i="1"/>
  <c r="V542" i="1"/>
  <c r="V957" i="1"/>
  <c r="V150" i="1"/>
  <c r="V1101" i="1"/>
  <c r="V1026" i="1"/>
  <c r="V433" i="1"/>
  <c r="V779" i="1"/>
  <c r="V399" i="1"/>
  <c r="V507" i="1"/>
  <c r="V626" i="1"/>
  <c r="V666" i="1"/>
  <c r="V814" i="1"/>
  <c r="V350" i="1"/>
  <c r="V589" i="1"/>
  <c r="V374" i="1"/>
  <c r="V210" i="1"/>
  <c r="V673" i="1"/>
  <c r="V234" i="1"/>
  <c r="V386" i="1"/>
  <c r="V186" i="1"/>
  <c r="V530" i="1"/>
  <c r="V1041" i="1"/>
  <c r="V398" i="1"/>
  <c r="V24" i="1"/>
  <c r="V52" i="1"/>
  <c r="V106" i="1"/>
  <c r="V99" i="1"/>
  <c r="V40" i="1"/>
  <c r="V107" i="1"/>
  <c r="V114" i="1"/>
  <c r="V207" i="1"/>
  <c r="V272" i="1"/>
  <c r="V141" i="1"/>
  <c r="V375" i="1"/>
  <c r="V130" i="1"/>
  <c r="V310" i="1"/>
  <c r="V346" i="1"/>
  <c r="V1063" i="1"/>
  <c r="V1005" i="1"/>
  <c r="V387" i="1"/>
  <c r="V663" i="1"/>
  <c r="V285" i="1"/>
  <c r="V238" i="1"/>
  <c r="V322" i="1"/>
  <c r="V403" i="1"/>
  <c r="V181" i="1"/>
  <c r="V492" i="1"/>
  <c r="V434" i="1"/>
  <c r="V520" i="1"/>
  <c r="V876" i="1"/>
  <c r="V1091" i="1"/>
  <c r="V752" i="1"/>
  <c r="V525" i="1"/>
  <c r="V246" i="1"/>
  <c r="V778" i="1"/>
  <c r="V259" i="1"/>
  <c r="V577" i="1"/>
  <c r="V862" i="1"/>
  <c r="V154" i="1"/>
  <c r="V262" i="1"/>
  <c r="V325" i="1"/>
  <c r="V735" i="1"/>
  <c r="V220" i="1"/>
  <c r="V919" i="1"/>
  <c r="V649" i="1"/>
  <c r="V166" i="1"/>
  <c r="V274" i="1"/>
  <c r="V299" i="1"/>
  <c r="V721" i="1"/>
  <c r="V933" i="1"/>
  <c r="V1077" i="1"/>
  <c r="V591" i="1"/>
  <c r="V178" i="1"/>
  <c r="V128" i="1"/>
  <c r="V506" i="1"/>
  <c r="V806" i="1"/>
  <c r="V947" i="1"/>
  <c r="V707" i="1"/>
  <c r="V563" i="1"/>
  <c r="V991" i="1"/>
  <c r="V792" i="1"/>
  <c r="V190" i="1"/>
  <c r="V448" i="1"/>
  <c r="V1019" i="1"/>
  <c r="V57" i="1"/>
  <c r="V890" i="1"/>
  <c r="V510" i="1"/>
  <c r="V36" i="1"/>
  <c r="V878" i="1"/>
  <c r="V973" i="1"/>
  <c r="V60" i="1"/>
  <c r="V29" i="1"/>
  <c r="V629" i="1"/>
  <c r="V450" i="1"/>
  <c r="V1105" i="1"/>
  <c r="V377" i="1"/>
  <c r="V449" i="1"/>
  <c r="V521" i="1"/>
  <c r="V592" i="1"/>
  <c r="V664" i="1"/>
  <c r="V736" i="1"/>
  <c r="V807" i="1"/>
  <c r="V877" i="1"/>
  <c r="V948" i="1"/>
  <c r="V1020" i="1"/>
  <c r="V378" i="1"/>
  <c r="V546" i="1"/>
  <c r="V113" i="1"/>
  <c r="V389" i="1"/>
  <c r="V461" i="1"/>
  <c r="V533" i="1"/>
  <c r="V604" i="1"/>
  <c r="V676" i="1"/>
  <c r="V748" i="1"/>
  <c r="V819" i="1"/>
  <c r="V889" i="1"/>
  <c r="V960" i="1"/>
  <c r="V1032" i="1"/>
  <c r="V1057" i="1"/>
  <c r="V486" i="1"/>
  <c r="V949" i="1"/>
  <c r="V1081" i="1"/>
  <c r="V534" i="1"/>
  <c r="V605" i="1"/>
  <c r="V1069" i="1"/>
  <c r="V1080" i="1"/>
  <c r="V653" i="1"/>
  <c r="V677" i="1"/>
  <c r="V593" i="1"/>
  <c r="V401" i="1"/>
  <c r="V473" i="1"/>
  <c r="V545" i="1"/>
  <c r="V616" i="1"/>
  <c r="V688" i="1"/>
  <c r="V760" i="1"/>
  <c r="V831" i="1"/>
  <c r="V972" i="1"/>
  <c r="V1044" i="1"/>
  <c r="V665" i="1"/>
  <c r="V1104" i="1"/>
  <c r="V474" i="1"/>
  <c r="V1092" i="1"/>
  <c r="V354" i="1"/>
  <c r="V498" i="1"/>
  <c r="V1093" i="1"/>
  <c r="V725" i="1"/>
  <c r="V366" i="1"/>
  <c r="V737" i="1"/>
  <c r="V796" i="1"/>
  <c r="V581" i="1"/>
  <c r="V761" i="1"/>
  <c r="V413" i="1"/>
  <c r="V485" i="1"/>
  <c r="V557" i="1"/>
  <c r="V628" i="1"/>
  <c r="V700" i="1"/>
  <c r="V771" i="1"/>
  <c r="V843" i="1"/>
  <c r="V912" i="1"/>
  <c r="V984" i="1"/>
  <c r="V1056" i="1"/>
  <c r="V772" i="1"/>
  <c r="V462" i="1"/>
  <c r="V617" i="1"/>
  <c r="V820" i="1"/>
  <c r="V808" i="1"/>
  <c r="V925" i="1"/>
  <c r="V749" i="1"/>
  <c r="V866" i="1"/>
  <c r="V353" i="1"/>
  <c r="V425" i="1"/>
  <c r="V497" i="1"/>
  <c r="V568" i="1"/>
  <c r="V640" i="1"/>
  <c r="V712" i="1"/>
  <c r="V783" i="1"/>
  <c r="V853" i="1"/>
  <c r="V924" i="1"/>
  <c r="V996" i="1"/>
  <c r="V1068" i="1"/>
  <c r="V1021" i="1"/>
  <c r="V689" i="1"/>
  <c r="V937" i="1"/>
  <c r="V522" i="1"/>
  <c r="V343" i="1"/>
  <c r="V913" i="1"/>
  <c r="V402" i="1"/>
  <c r="V1033" i="1"/>
  <c r="V832" i="1"/>
  <c r="V961" i="1"/>
  <c r="V365" i="1"/>
  <c r="V437" i="1"/>
  <c r="V509" i="1"/>
  <c r="V580" i="1"/>
  <c r="V652" i="1"/>
  <c r="V724" i="1"/>
  <c r="V795" i="1"/>
  <c r="V865" i="1"/>
  <c r="V936" i="1"/>
  <c r="V1008" i="1"/>
  <c r="V1009" i="1"/>
  <c r="V784" i="1"/>
  <c r="V1045" i="1"/>
  <c r="V641" i="1"/>
  <c r="X338" i="1"/>
  <c r="Y338" i="1" s="1"/>
  <c r="V35" i="1"/>
  <c r="V119" i="1"/>
  <c r="X788" i="1"/>
  <c r="Y788" i="1" s="1"/>
  <c r="X848" i="1"/>
  <c r="Y848" i="1" s="1"/>
  <c r="V96" i="1"/>
  <c r="V69" i="1"/>
  <c r="X858" i="1"/>
  <c r="Y858" i="1" s="1"/>
  <c r="V17" i="1"/>
  <c r="V39" i="1"/>
  <c r="V123" i="1"/>
  <c r="V118" i="1"/>
  <c r="V70" i="1"/>
  <c r="X693" i="1"/>
  <c r="Y693" i="1" s="1"/>
  <c r="X158" i="1"/>
  <c r="Y158" i="1" s="1"/>
  <c r="V71" i="1"/>
  <c r="V16" i="1"/>
  <c r="V53" i="1"/>
  <c r="X764" i="1"/>
  <c r="Y764" i="1" s="1"/>
  <c r="V75" i="1"/>
  <c r="X278" i="1"/>
  <c r="Y278" i="1" s="1"/>
  <c r="V15" i="1"/>
  <c r="V82" i="1"/>
  <c r="V100" i="1"/>
  <c r="V65" i="1"/>
  <c r="V83" i="1"/>
  <c r="V23" i="1"/>
  <c r="V28" i="1"/>
  <c r="V95" i="1"/>
  <c r="V21" i="1"/>
  <c r="V93" i="1"/>
  <c r="V76" i="1"/>
  <c r="V41" i="1"/>
  <c r="V51" i="1"/>
  <c r="V63" i="1"/>
  <c r="V108" i="1"/>
  <c r="V59" i="1"/>
  <c r="V84" i="1"/>
  <c r="V48" i="1"/>
  <c r="V12" i="1"/>
  <c r="AE3804" i="1" l="1"/>
  <c r="AD3804" i="1"/>
  <c r="AD3819" i="1"/>
  <c r="AE3819" i="1"/>
  <c r="AD3610" i="1"/>
  <c r="AE3610" i="1"/>
  <c r="AD3852" i="1"/>
  <c r="AE3852" i="1"/>
  <c r="AD4059" i="1"/>
  <c r="AE4059" i="1"/>
  <c r="AE4203" i="1"/>
  <c r="AD4203" i="1"/>
  <c r="AD4044" i="1"/>
  <c r="AE4044" i="1"/>
  <c r="AD3594" i="1"/>
  <c r="AE3594" i="1"/>
  <c r="AD3334" i="1"/>
  <c r="AE3334" i="1"/>
  <c r="AE3076" i="1"/>
  <c r="AD3076" i="1"/>
  <c r="AE4251" i="1"/>
  <c r="AD4251" i="1"/>
  <c r="AD4124" i="1"/>
  <c r="AE4124" i="1"/>
  <c r="AE3222" i="1"/>
  <c r="AD3222" i="1"/>
  <c r="AE4172" i="1"/>
  <c r="AD4172" i="1"/>
  <c r="AD3722" i="1"/>
  <c r="AE3722" i="1"/>
  <c r="AD3270" i="1"/>
  <c r="AE3270" i="1"/>
  <c r="AE4123" i="1"/>
  <c r="AD4123" i="1"/>
  <c r="AD4060" i="1"/>
  <c r="AE4060" i="1"/>
  <c r="AE3350" i="1"/>
  <c r="AD3350" i="1"/>
  <c r="AE3980" i="1"/>
  <c r="AD3980" i="1"/>
  <c r="AD3463" i="1"/>
  <c r="AE3463" i="1"/>
  <c r="AE4379" i="1"/>
  <c r="AD4379" i="1"/>
  <c r="AD4252" i="1"/>
  <c r="AE4252" i="1"/>
  <c r="AE4364" i="1"/>
  <c r="AD4364" i="1"/>
  <c r="AD3916" i="1"/>
  <c r="AE3916" i="1"/>
  <c r="AD3530" i="1"/>
  <c r="AE3530" i="1"/>
  <c r="AE3206" i="1"/>
  <c r="AD3206" i="1"/>
  <c r="AE4315" i="1"/>
  <c r="AD4315" i="1"/>
  <c r="AD3995" i="1"/>
  <c r="AE3995" i="1"/>
  <c r="AD4348" i="1"/>
  <c r="AE4348" i="1"/>
  <c r="AD4028" i="1"/>
  <c r="AE4028" i="1"/>
  <c r="AD3900" i="1"/>
  <c r="AE3900" i="1"/>
  <c r="AE3706" i="1"/>
  <c r="AD3706" i="1"/>
  <c r="AE3642" i="1"/>
  <c r="AD3642" i="1"/>
  <c r="AE3578" i="1"/>
  <c r="AD3578" i="1"/>
  <c r="AD3318" i="1"/>
  <c r="AE3318" i="1"/>
  <c r="AD3254" i="1"/>
  <c r="AE3254" i="1"/>
  <c r="AD3060" i="1"/>
  <c r="AE3060" i="1"/>
  <c r="AD4363" i="1"/>
  <c r="AE4363" i="1"/>
  <c r="AE4299" i="1"/>
  <c r="AD4299" i="1"/>
  <c r="AE4107" i="1"/>
  <c r="AD4107" i="1"/>
  <c r="AD4043" i="1"/>
  <c r="AE4043" i="1"/>
  <c r="AD3979" i="1"/>
  <c r="AE3979" i="1"/>
  <c r="AD4380" i="1"/>
  <c r="AE4380" i="1"/>
  <c r="AE3479" i="1"/>
  <c r="AD3479" i="1"/>
  <c r="AD4139" i="1"/>
  <c r="AE4139" i="1"/>
  <c r="AE3868" i="1"/>
  <c r="AD3868" i="1"/>
  <c r="AD3092" i="1"/>
  <c r="AE3092" i="1"/>
  <c r="AE3947" i="1"/>
  <c r="AD3947" i="1"/>
  <c r="AE4300" i="1"/>
  <c r="AD4300" i="1"/>
  <c r="AD3658" i="1"/>
  <c r="AE3658" i="1"/>
  <c r="AD3140" i="1"/>
  <c r="AE3140" i="1"/>
  <c r="AE4156" i="1"/>
  <c r="AD4156" i="1"/>
  <c r="AD4220" i="1"/>
  <c r="AE4220" i="1"/>
  <c r="AD3836" i="1"/>
  <c r="AE3836" i="1"/>
  <c r="AD3514" i="1"/>
  <c r="AE3514" i="1"/>
  <c r="AD3190" i="1"/>
  <c r="AE3190" i="1"/>
  <c r="AE4171" i="1"/>
  <c r="AD4171" i="1"/>
  <c r="AE3739" i="1"/>
  <c r="AD3739" i="1"/>
  <c r="AD3286" i="1"/>
  <c r="AE3286" i="1"/>
  <c r="AE4075" i="1"/>
  <c r="AD4075" i="1"/>
  <c r="AE4316" i="1"/>
  <c r="AD4316" i="1"/>
  <c r="AE3546" i="1"/>
  <c r="AD3546" i="1"/>
  <c r="AD4188" i="1"/>
  <c r="AE4188" i="1"/>
  <c r="AD3932" i="1"/>
  <c r="AE3932" i="1"/>
  <c r="AD3674" i="1"/>
  <c r="AE3674" i="1"/>
  <c r="AD3156" i="1"/>
  <c r="AE3156" i="1"/>
  <c r="AD4011" i="1"/>
  <c r="AE4011" i="1"/>
  <c r="AE4108" i="1"/>
  <c r="AD4108" i="1"/>
  <c r="AD3398" i="1"/>
  <c r="AE3398" i="1"/>
  <c r="AE4187" i="1"/>
  <c r="AD4187" i="1"/>
  <c r="AE4284" i="1"/>
  <c r="AD4284" i="1"/>
  <c r="AE3964" i="1"/>
  <c r="AD3964" i="1"/>
  <c r="AE3382" i="1"/>
  <c r="AD3382" i="1"/>
  <c r="AE4092" i="1"/>
  <c r="AD4092" i="1"/>
  <c r="AD3772" i="1"/>
  <c r="AE3772" i="1"/>
  <c r="AD3446" i="1"/>
  <c r="AE3446" i="1"/>
  <c r="AE3124" i="1"/>
  <c r="AD3124" i="1"/>
  <c r="AE4235" i="1"/>
  <c r="AD4235" i="1"/>
  <c r="AD3883" i="1"/>
  <c r="AE3883" i="1"/>
  <c r="AE3414" i="1"/>
  <c r="AD3414" i="1"/>
  <c r="AE4267" i="1"/>
  <c r="AD4267" i="1"/>
  <c r="AE4331" i="1"/>
  <c r="AD4331" i="1"/>
  <c r="AD3996" i="1"/>
  <c r="AE3996" i="1"/>
  <c r="AE3028" i="1"/>
  <c r="AD3028" i="1"/>
  <c r="AE4236" i="1"/>
  <c r="AD4236" i="1"/>
  <c r="AE3788" i="1"/>
  <c r="AD3788" i="1"/>
  <c r="AE4332" i="1"/>
  <c r="AD4332" i="1"/>
  <c r="AD4268" i="1"/>
  <c r="AE4268" i="1"/>
  <c r="AD4204" i="1"/>
  <c r="AE4204" i="1"/>
  <c r="AD4140" i="1"/>
  <c r="AE4140" i="1"/>
  <c r="AE4076" i="1"/>
  <c r="AD4076" i="1"/>
  <c r="AD4012" i="1"/>
  <c r="AE4012" i="1"/>
  <c r="AE3948" i="1"/>
  <c r="AD3948" i="1"/>
  <c r="AE3884" i="1"/>
  <c r="AD3884" i="1"/>
  <c r="AE3820" i="1"/>
  <c r="AD3820" i="1"/>
  <c r="AD3756" i="1"/>
  <c r="AE3756" i="1"/>
  <c r="AE3690" i="1"/>
  <c r="AD3690" i="1"/>
  <c r="AD3626" i="1"/>
  <c r="AE3626" i="1"/>
  <c r="AE3562" i="1"/>
  <c r="AD3562" i="1"/>
  <c r="AE3495" i="1"/>
  <c r="AD3495" i="1"/>
  <c r="AE3430" i="1"/>
  <c r="AD3430" i="1"/>
  <c r="AD3366" i="1"/>
  <c r="AE3366" i="1"/>
  <c r="AE3302" i="1"/>
  <c r="AD3302" i="1"/>
  <c r="AE3238" i="1"/>
  <c r="AD3238" i="1"/>
  <c r="AE3174" i="1"/>
  <c r="AD3174" i="1"/>
  <c r="AE3108" i="1"/>
  <c r="AD3108" i="1"/>
  <c r="AD3044" i="1"/>
  <c r="AE3044" i="1"/>
  <c r="AE4347" i="1"/>
  <c r="AD4347" i="1"/>
  <c r="AD4283" i="1"/>
  <c r="AE4283" i="1"/>
  <c r="AE4219" i="1"/>
  <c r="AD4219" i="1"/>
  <c r="AD4155" i="1"/>
  <c r="AE4155" i="1"/>
  <c r="AD4091" i="1"/>
  <c r="AE4091" i="1"/>
  <c r="AE4027" i="1"/>
  <c r="AD4027" i="1"/>
  <c r="AD3755" i="1"/>
  <c r="AE3755" i="1"/>
  <c r="AE3393" i="1"/>
  <c r="AD3393" i="1"/>
  <c r="AE3689" i="1"/>
  <c r="AD3689" i="1"/>
  <c r="AE3625" i="1"/>
  <c r="AD3625" i="1"/>
  <c r="AE3561" i="1"/>
  <c r="AD3561" i="1"/>
  <c r="AE3494" i="1"/>
  <c r="AD3494" i="1"/>
  <c r="AE3429" i="1"/>
  <c r="AD3429" i="1"/>
  <c r="AE3365" i="1"/>
  <c r="AD3365" i="1"/>
  <c r="AD3301" i="1"/>
  <c r="AE3301" i="1"/>
  <c r="AD3237" i="1"/>
  <c r="AE3237" i="1"/>
  <c r="AD3173" i="1"/>
  <c r="AE3173" i="1"/>
  <c r="AD3107" i="1"/>
  <c r="AE3107" i="1"/>
  <c r="AD3043" i="1"/>
  <c r="AE3043" i="1"/>
  <c r="AE4346" i="1"/>
  <c r="AD4346" i="1"/>
  <c r="AE4282" i="1"/>
  <c r="AD4282" i="1"/>
  <c r="AD4218" i="1"/>
  <c r="AE4218" i="1"/>
  <c r="AD4154" i="1"/>
  <c r="AE4154" i="1"/>
  <c r="AD4090" i="1"/>
  <c r="AE4090" i="1"/>
  <c r="AE4026" i="1"/>
  <c r="AD4026" i="1"/>
  <c r="AD3962" i="1"/>
  <c r="AE3962" i="1"/>
  <c r="AD3898" i="1"/>
  <c r="AE3898" i="1"/>
  <c r="AE3834" i="1"/>
  <c r="AD3834" i="1"/>
  <c r="AD3770" i="1"/>
  <c r="AE3770" i="1"/>
  <c r="AD3704" i="1"/>
  <c r="AE3704" i="1"/>
  <c r="AE3640" i="1"/>
  <c r="AD3640" i="1"/>
  <c r="AD3576" i="1"/>
  <c r="AE3576" i="1"/>
  <c r="AD3512" i="1"/>
  <c r="AE3512" i="1"/>
  <c r="AE3444" i="1"/>
  <c r="AD3444" i="1"/>
  <c r="AE3380" i="1"/>
  <c r="AD3380" i="1"/>
  <c r="AE3316" i="1"/>
  <c r="AD3316" i="1"/>
  <c r="AE3252" i="1"/>
  <c r="AD3252" i="1"/>
  <c r="AD3188" i="1"/>
  <c r="AE3188" i="1"/>
  <c r="AD3122" i="1"/>
  <c r="AE3122" i="1"/>
  <c r="AD3058" i="1"/>
  <c r="AE3058" i="1"/>
  <c r="AE4361" i="1"/>
  <c r="AD4361" i="1"/>
  <c r="AD4297" i="1"/>
  <c r="AE4297" i="1"/>
  <c r="AD4233" i="1"/>
  <c r="AE4233" i="1"/>
  <c r="AD4169" i="1"/>
  <c r="AE4169" i="1"/>
  <c r="AD4105" i="1"/>
  <c r="AE4105" i="1"/>
  <c r="AD4041" i="1"/>
  <c r="AE4041" i="1"/>
  <c r="AD3977" i="1"/>
  <c r="AE3977" i="1"/>
  <c r="AE3913" i="1"/>
  <c r="AD3913" i="1"/>
  <c r="AE3849" i="1"/>
  <c r="AD3849" i="1"/>
  <c r="AD3785" i="1"/>
  <c r="AE3785" i="1"/>
  <c r="AD3719" i="1"/>
  <c r="AE3719" i="1"/>
  <c r="AD3655" i="1"/>
  <c r="AE3655" i="1"/>
  <c r="AD3591" i="1"/>
  <c r="AE3591" i="1"/>
  <c r="AD3527" i="1"/>
  <c r="AE3527" i="1"/>
  <c r="AE3460" i="1"/>
  <c r="AD3460" i="1"/>
  <c r="AE3395" i="1"/>
  <c r="AD3395" i="1"/>
  <c r="AE3331" i="1"/>
  <c r="AD3331" i="1"/>
  <c r="AD3267" i="1"/>
  <c r="AE3267" i="1"/>
  <c r="AE3203" i="1"/>
  <c r="AD3203" i="1"/>
  <c r="AE3137" i="1"/>
  <c r="AD3137" i="1"/>
  <c r="AE3073" i="1"/>
  <c r="AD3073" i="1"/>
  <c r="AD4375" i="1"/>
  <c r="AE4375" i="1"/>
  <c r="AD4311" i="1"/>
  <c r="AE4311" i="1"/>
  <c r="AD4247" i="1"/>
  <c r="AE4247" i="1"/>
  <c r="AE4183" i="1"/>
  <c r="AD4183" i="1"/>
  <c r="AE4119" i="1"/>
  <c r="AD4119" i="1"/>
  <c r="AD4055" i="1"/>
  <c r="AE4055" i="1"/>
  <c r="AD3991" i="1"/>
  <c r="AE3991" i="1"/>
  <c r="AE3927" i="1"/>
  <c r="AD3927" i="1"/>
  <c r="AD3863" i="1"/>
  <c r="AE3863" i="1"/>
  <c r="AD3799" i="1"/>
  <c r="AE3799" i="1"/>
  <c r="AE3733" i="1"/>
  <c r="AD3733" i="1"/>
  <c r="AE3669" i="1"/>
  <c r="AD3669" i="1"/>
  <c r="AD3605" i="1"/>
  <c r="AE3605" i="1"/>
  <c r="AD3541" i="1"/>
  <c r="AE3541" i="1"/>
  <c r="AD3474" i="1"/>
  <c r="AE3474" i="1"/>
  <c r="AD3281" i="1"/>
  <c r="AE3281" i="1"/>
  <c r="AE3151" i="1"/>
  <c r="AD3151" i="1"/>
  <c r="AD3458" i="1"/>
  <c r="AE3458" i="1"/>
  <c r="AD3931" i="1"/>
  <c r="AE3931" i="1"/>
  <c r="AD3867" i="1"/>
  <c r="AE3867" i="1"/>
  <c r="AD3803" i="1"/>
  <c r="AE3803" i="1"/>
  <c r="AD3738" i="1"/>
  <c r="AE3738" i="1"/>
  <c r="AE3673" i="1"/>
  <c r="AD3673" i="1"/>
  <c r="AD3609" i="1"/>
  <c r="AE3609" i="1"/>
  <c r="AD3545" i="1"/>
  <c r="AE3545" i="1"/>
  <c r="AE3478" i="1"/>
  <c r="AD3478" i="1"/>
  <c r="AD3413" i="1"/>
  <c r="AE3413" i="1"/>
  <c r="AD3349" i="1"/>
  <c r="AE3349" i="1"/>
  <c r="AD3285" i="1"/>
  <c r="AE3285" i="1"/>
  <c r="AD3221" i="1"/>
  <c r="AE3221" i="1"/>
  <c r="AD3155" i="1"/>
  <c r="AE3155" i="1"/>
  <c r="AD3091" i="1"/>
  <c r="AE3091" i="1"/>
  <c r="AE3027" i="1"/>
  <c r="AD3027" i="1"/>
  <c r="AE4330" i="1"/>
  <c r="AD4330" i="1"/>
  <c r="AD4266" i="1"/>
  <c r="AE4266" i="1"/>
  <c r="AD4202" i="1"/>
  <c r="AE4202" i="1"/>
  <c r="AE4138" i="1"/>
  <c r="AD4138" i="1"/>
  <c r="AD4074" i="1"/>
  <c r="AE4074" i="1"/>
  <c r="AE4010" i="1"/>
  <c r="AD4010" i="1"/>
  <c r="AD3946" i="1"/>
  <c r="AE3946" i="1"/>
  <c r="AD3882" i="1"/>
  <c r="AE3882" i="1"/>
  <c r="AD3818" i="1"/>
  <c r="AE3818" i="1"/>
  <c r="AD3754" i="1"/>
  <c r="AE3754" i="1"/>
  <c r="AE3688" i="1"/>
  <c r="AD3688" i="1"/>
  <c r="AE3624" i="1"/>
  <c r="AD3624" i="1"/>
  <c r="AD3560" i="1"/>
  <c r="AE3560" i="1"/>
  <c r="AD3493" i="1"/>
  <c r="AE3493" i="1"/>
  <c r="AD3428" i="1"/>
  <c r="AE3428" i="1"/>
  <c r="AD3364" i="1"/>
  <c r="AE3364" i="1"/>
  <c r="AD3300" i="1"/>
  <c r="AE3300" i="1"/>
  <c r="AE3236" i="1"/>
  <c r="AD3236" i="1"/>
  <c r="AE3172" i="1"/>
  <c r="AD3172" i="1"/>
  <c r="AD3106" i="1"/>
  <c r="AE3106" i="1"/>
  <c r="AE3042" i="1"/>
  <c r="AD3042" i="1"/>
  <c r="AE4345" i="1"/>
  <c r="AD4345" i="1"/>
  <c r="AD4281" i="1"/>
  <c r="AE4281" i="1"/>
  <c r="AD4217" i="1"/>
  <c r="AE4217" i="1"/>
  <c r="AE4153" i="1"/>
  <c r="AD4153" i="1"/>
  <c r="AE4089" i="1"/>
  <c r="AD4089" i="1"/>
  <c r="AE4025" i="1"/>
  <c r="AD4025" i="1"/>
  <c r="AE3961" i="1"/>
  <c r="AD3961" i="1"/>
  <c r="AD3897" i="1"/>
  <c r="AE3897" i="1"/>
  <c r="AD3833" i="1"/>
  <c r="AE3833" i="1"/>
  <c r="AE3769" i="1"/>
  <c r="AD3769" i="1"/>
  <c r="AE3703" i="1"/>
  <c r="AD3703" i="1"/>
  <c r="AE3639" i="1"/>
  <c r="AD3639" i="1"/>
  <c r="AE3575" i="1"/>
  <c r="AD3575" i="1"/>
  <c r="AE3511" i="1"/>
  <c r="AD3511" i="1"/>
  <c r="AE3443" i="1"/>
  <c r="AD3443" i="1"/>
  <c r="AE3379" i="1"/>
  <c r="AD3379" i="1"/>
  <c r="AD3315" i="1"/>
  <c r="AE3315" i="1"/>
  <c r="AE3251" i="1"/>
  <c r="AD3251" i="1"/>
  <c r="AE3187" i="1"/>
  <c r="AD3187" i="1"/>
  <c r="AE3121" i="1"/>
  <c r="AD3121" i="1"/>
  <c r="AD3057" i="1"/>
  <c r="AE3057" i="1"/>
  <c r="AD4359" i="1"/>
  <c r="AE4359" i="1"/>
  <c r="AE4295" i="1"/>
  <c r="AD4295" i="1"/>
  <c r="AE4231" i="1"/>
  <c r="AD4231" i="1"/>
  <c r="AD4167" i="1"/>
  <c r="AE4167" i="1"/>
  <c r="AD4103" i="1"/>
  <c r="AE4103" i="1"/>
  <c r="AE4039" i="1"/>
  <c r="AD4039" i="1"/>
  <c r="AE3975" i="1"/>
  <c r="AD3975" i="1"/>
  <c r="AD3911" i="1"/>
  <c r="AE3911" i="1"/>
  <c r="AD3847" i="1"/>
  <c r="AE3847" i="1"/>
  <c r="AD3783" i="1"/>
  <c r="AE3783" i="1"/>
  <c r="AD3717" i="1"/>
  <c r="AE3717" i="1"/>
  <c r="AD3653" i="1"/>
  <c r="AE3653" i="1"/>
  <c r="AE3589" i="1"/>
  <c r="AD3589" i="1"/>
  <c r="AE3525" i="1"/>
  <c r="AD3525" i="1"/>
  <c r="AE3345" i="1"/>
  <c r="AD3345" i="1"/>
  <c r="AE3915" i="1"/>
  <c r="AD3915" i="1"/>
  <c r="AD3851" i="1"/>
  <c r="AE3851" i="1"/>
  <c r="AD3787" i="1"/>
  <c r="AE3787" i="1"/>
  <c r="AE3721" i="1"/>
  <c r="AD3721" i="1"/>
  <c r="AD3657" i="1"/>
  <c r="AE3657" i="1"/>
  <c r="AD3593" i="1"/>
  <c r="AE3593" i="1"/>
  <c r="AD3529" i="1"/>
  <c r="AE3529" i="1"/>
  <c r="AD3462" i="1"/>
  <c r="AE3462" i="1"/>
  <c r="AE3397" i="1"/>
  <c r="AD3397" i="1"/>
  <c r="AD3333" i="1"/>
  <c r="AE3333" i="1"/>
  <c r="AD3269" i="1"/>
  <c r="AE3269" i="1"/>
  <c r="AD3205" i="1"/>
  <c r="AE3205" i="1"/>
  <c r="AD3139" i="1"/>
  <c r="AE3139" i="1"/>
  <c r="AE3075" i="1"/>
  <c r="AD3075" i="1"/>
  <c r="AE4378" i="1"/>
  <c r="AD4378" i="1"/>
  <c r="AE4314" i="1"/>
  <c r="AD4314" i="1"/>
  <c r="AE4250" i="1"/>
  <c r="AD4250" i="1"/>
  <c r="AE4186" i="1"/>
  <c r="AD4186" i="1"/>
  <c r="AE4122" i="1"/>
  <c r="AD4122" i="1"/>
  <c r="AD4058" i="1"/>
  <c r="AE4058" i="1"/>
  <c r="AD3994" i="1"/>
  <c r="AE3994" i="1"/>
  <c r="AD3930" i="1"/>
  <c r="AE3930" i="1"/>
  <c r="AE3866" i="1"/>
  <c r="AD3866" i="1"/>
  <c r="AD3802" i="1"/>
  <c r="AE3802" i="1"/>
  <c r="AD3736" i="1"/>
  <c r="AE3736" i="1"/>
  <c r="AD3672" i="1"/>
  <c r="AE3672" i="1"/>
  <c r="AE3608" i="1"/>
  <c r="AD3608" i="1"/>
  <c r="AE3544" i="1"/>
  <c r="AD3544" i="1"/>
  <c r="AE3477" i="1"/>
  <c r="AD3477" i="1"/>
  <c r="AD3412" i="1"/>
  <c r="AE3412" i="1"/>
  <c r="AD3348" i="1"/>
  <c r="AE3348" i="1"/>
  <c r="AD3284" i="1"/>
  <c r="AE3284" i="1"/>
  <c r="AE3220" i="1"/>
  <c r="AD3220" i="1"/>
  <c r="AD3154" i="1"/>
  <c r="AE3154" i="1"/>
  <c r="AD3090" i="1"/>
  <c r="AE3090" i="1"/>
  <c r="AD3026" i="1"/>
  <c r="AE3026" i="1"/>
  <c r="AE4329" i="1"/>
  <c r="AD4329" i="1"/>
  <c r="AE4265" i="1"/>
  <c r="AD4265" i="1"/>
  <c r="AE4201" i="1"/>
  <c r="AD4201" i="1"/>
  <c r="AE4137" i="1"/>
  <c r="AD4137" i="1"/>
  <c r="AE4073" i="1"/>
  <c r="AD4073" i="1"/>
  <c r="AD4009" i="1"/>
  <c r="AE4009" i="1"/>
  <c r="AE3945" i="1"/>
  <c r="AD3945" i="1"/>
  <c r="AD3881" i="1"/>
  <c r="AE3881" i="1"/>
  <c r="AD3817" i="1"/>
  <c r="AE3817" i="1"/>
  <c r="AE3753" i="1"/>
  <c r="AD3753" i="1"/>
  <c r="AE3687" i="1"/>
  <c r="AD3687" i="1"/>
  <c r="AE3623" i="1"/>
  <c r="AD3623" i="1"/>
  <c r="AE3559" i="1"/>
  <c r="AD3559" i="1"/>
  <c r="AD3492" i="1"/>
  <c r="AE3492" i="1"/>
  <c r="AE3427" i="1"/>
  <c r="AD3427" i="1"/>
  <c r="AE3363" i="1"/>
  <c r="AD3363" i="1"/>
  <c r="AE3299" i="1"/>
  <c r="AD3299" i="1"/>
  <c r="AE3235" i="1"/>
  <c r="AD3235" i="1"/>
  <c r="AD3171" i="1"/>
  <c r="AE3171" i="1"/>
  <c r="AE3105" i="1"/>
  <c r="AD3105" i="1"/>
  <c r="AE3041" i="1"/>
  <c r="AD3041" i="1"/>
  <c r="AD4343" i="1"/>
  <c r="AE4343" i="1"/>
  <c r="AE4279" i="1"/>
  <c r="AD4279" i="1"/>
  <c r="AE4215" i="1"/>
  <c r="AD4215" i="1"/>
  <c r="AD4151" i="1"/>
  <c r="AE4151" i="1"/>
  <c r="AE4087" i="1"/>
  <c r="AD4087" i="1"/>
  <c r="AE4023" i="1"/>
  <c r="AD4023" i="1"/>
  <c r="AD3959" i="1"/>
  <c r="AE3959" i="1"/>
  <c r="AD3895" i="1"/>
  <c r="AE3895" i="1"/>
  <c r="AE3831" i="1"/>
  <c r="AD3831" i="1"/>
  <c r="AD3767" i="1"/>
  <c r="AE3767" i="1"/>
  <c r="AD3701" i="1"/>
  <c r="AE3701" i="1"/>
  <c r="AE3637" i="1"/>
  <c r="AD3637" i="1"/>
  <c r="AE3573" i="1"/>
  <c r="AD3573" i="1"/>
  <c r="AE3509" i="1"/>
  <c r="AD3509" i="1"/>
  <c r="AE3217" i="1"/>
  <c r="AD3217" i="1"/>
  <c r="AE3963" i="1"/>
  <c r="AD3963" i="1"/>
  <c r="AD3899" i="1"/>
  <c r="AE3899" i="1"/>
  <c r="AE3835" i="1"/>
  <c r="AD3835" i="1"/>
  <c r="AE3771" i="1"/>
  <c r="AD3771" i="1"/>
  <c r="AE3705" i="1"/>
  <c r="AD3705" i="1"/>
  <c r="AE3641" i="1"/>
  <c r="AD3641" i="1"/>
  <c r="AD3577" i="1"/>
  <c r="AE3577" i="1"/>
  <c r="AD3513" i="1"/>
  <c r="AE3513" i="1"/>
  <c r="AE3445" i="1"/>
  <c r="AD3445" i="1"/>
  <c r="AD3381" i="1"/>
  <c r="AE3381" i="1"/>
  <c r="AE3317" i="1"/>
  <c r="AD3317" i="1"/>
  <c r="AD3253" i="1"/>
  <c r="AE3253" i="1"/>
  <c r="AE3189" i="1"/>
  <c r="AD3189" i="1"/>
  <c r="AD3123" i="1"/>
  <c r="AE3123" i="1"/>
  <c r="AE3059" i="1"/>
  <c r="AD3059" i="1"/>
  <c r="AE4362" i="1"/>
  <c r="AD4362" i="1"/>
  <c r="AE4298" i="1"/>
  <c r="AD4298" i="1"/>
  <c r="AE4234" i="1"/>
  <c r="AD4234" i="1"/>
  <c r="AE4170" i="1"/>
  <c r="AD4170" i="1"/>
  <c r="AD4106" i="1"/>
  <c r="AE4106" i="1"/>
  <c r="AD4042" i="1"/>
  <c r="AE4042" i="1"/>
  <c r="AE3978" i="1"/>
  <c r="AD3978" i="1"/>
  <c r="AD3914" i="1"/>
  <c r="AE3914" i="1"/>
  <c r="AE3850" i="1"/>
  <c r="AD3850" i="1"/>
  <c r="AE3786" i="1"/>
  <c r="AD3786" i="1"/>
  <c r="AE3720" i="1"/>
  <c r="AD3720" i="1"/>
  <c r="AE3656" i="1"/>
  <c r="AD3656" i="1"/>
  <c r="AD3592" i="1"/>
  <c r="AE3592" i="1"/>
  <c r="AD3528" i="1"/>
  <c r="AE3528" i="1"/>
  <c r="AD3461" i="1"/>
  <c r="AE3461" i="1"/>
  <c r="AD3396" i="1"/>
  <c r="AE3396" i="1"/>
  <c r="AD3332" i="1"/>
  <c r="AE3332" i="1"/>
  <c r="AD3268" i="1"/>
  <c r="AE3268" i="1"/>
  <c r="AD3204" i="1"/>
  <c r="AE3204" i="1"/>
  <c r="AD3138" i="1"/>
  <c r="AE3138" i="1"/>
  <c r="AD3074" i="1"/>
  <c r="AE3074" i="1"/>
  <c r="AE4377" i="1"/>
  <c r="AD4377" i="1"/>
  <c r="AE4313" i="1"/>
  <c r="AD4313" i="1"/>
  <c r="AE4249" i="1"/>
  <c r="AD4249" i="1"/>
  <c r="AD4185" i="1"/>
  <c r="AE4185" i="1"/>
  <c r="AE4121" i="1"/>
  <c r="AD4121" i="1"/>
  <c r="AD4057" i="1"/>
  <c r="AE4057" i="1"/>
  <c r="AE3993" i="1"/>
  <c r="AD3993" i="1"/>
  <c r="AD3929" i="1"/>
  <c r="AE3929" i="1"/>
  <c r="AD3865" i="1"/>
  <c r="AE3865" i="1"/>
  <c r="AE3801" i="1"/>
  <c r="AD3801" i="1"/>
  <c r="AE3735" i="1"/>
  <c r="AD3735" i="1"/>
  <c r="AD3671" i="1"/>
  <c r="AE3671" i="1"/>
  <c r="AE3607" i="1"/>
  <c r="AD3607" i="1"/>
  <c r="AD3543" i="1"/>
  <c r="AE3543" i="1"/>
  <c r="AD3476" i="1"/>
  <c r="AE3476" i="1"/>
  <c r="AD3411" i="1"/>
  <c r="AE3411" i="1"/>
  <c r="AD3347" i="1"/>
  <c r="AE3347" i="1"/>
  <c r="AE3283" i="1"/>
  <c r="AD3283" i="1"/>
  <c r="AD3219" i="1"/>
  <c r="AE3219" i="1"/>
  <c r="AD3153" i="1"/>
  <c r="AE3153" i="1"/>
  <c r="AE3089" i="1"/>
  <c r="AD3089" i="1"/>
  <c r="AD3025" i="1"/>
  <c r="AE3025" i="1"/>
  <c r="AD4327" i="1"/>
  <c r="AE4327" i="1"/>
  <c r="AD4263" i="1"/>
  <c r="AE4263" i="1"/>
  <c r="AD4199" i="1"/>
  <c r="AE4199" i="1"/>
  <c r="AD4135" i="1"/>
  <c r="AE4135" i="1"/>
  <c r="AE4071" i="1"/>
  <c r="AD4071" i="1"/>
  <c r="AE4007" i="1"/>
  <c r="AD4007" i="1"/>
  <c r="AD3943" i="1"/>
  <c r="AE3943" i="1"/>
  <c r="AE3879" i="1"/>
  <c r="AD3879" i="1"/>
  <c r="AD3815" i="1"/>
  <c r="AE3815" i="1"/>
  <c r="AE3751" i="1"/>
  <c r="AD3751" i="1"/>
  <c r="AD3685" i="1"/>
  <c r="AE3685" i="1"/>
  <c r="AE3621" i="1"/>
  <c r="AD3621" i="1"/>
  <c r="AE3557" i="1"/>
  <c r="AD3557" i="1"/>
  <c r="AD3409" i="1"/>
  <c r="AE3409" i="1"/>
  <c r="AE3329" i="1"/>
  <c r="AD3329" i="1"/>
  <c r="AE3602" i="1"/>
  <c r="AD3602" i="1"/>
  <c r="AD3087" i="1"/>
  <c r="AE3087" i="1"/>
  <c r="AD3023" i="1"/>
  <c r="AE3023" i="1"/>
  <c r="AE4307" i="1"/>
  <c r="AD4307" i="1"/>
  <c r="AE4213" i="1"/>
  <c r="AD4213" i="1"/>
  <c r="AE4120" i="1"/>
  <c r="AD4120" i="1"/>
  <c r="AD4030" i="1"/>
  <c r="AE4030" i="1"/>
  <c r="AD3936" i="1"/>
  <c r="AE3936" i="1"/>
  <c r="AE3842" i="1"/>
  <c r="AD3842" i="1"/>
  <c r="AE3748" i="1"/>
  <c r="AD3748" i="1"/>
  <c r="AE3652" i="1"/>
  <c r="AD3652" i="1"/>
  <c r="AD3563" i="1"/>
  <c r="AE3563" i="1"/>
  <c r="AD3466" i="1"/>
  <c r="AE3466" i="1"/>
  <c r="AD3371" i="1"/>
  <c r="AE3371" i="1"/>
  <c r="AE3277" i="1"/>
  <c r="AD3277" i="1"/>
  <c r="AD3183" i="1"/>
  <c r="AE3183" i="1"/>
  <c r="AD3088" i="1"/>
  <c r="AE3088" i="1"/>
  <c r="AD3003" i="1"/>
  <c r="AE3003" i="1"/>
  <c r="AE2937" i="1"/>
  <c r="AD2937" i="1"/>
  <c r="AE2873" i="1"/>
  <c r="AD2873" i="1"/>
  <c r="AE2807" i="1"/>
  <c r="AD2807" i="1"/>
  <c r="AE2743" i="1"/>
  <c r="AD2743" i="1"/>
  <c r="AE2679" i="1"/>
  <c r="AD2679" i="1"/>
  <c r="AE4351" i="1"/>
  <c r="AD4351" i="1"/>
  <c r="AD4287" i="1"/>
  <c r="AE4287" i="1"/>
  <c r="AE4207" i="1"/>
  <c r="AD4207" i="1"/>
  <c r="AE4143" i="1"/>
  <c r="AD4143" i="1"/>
  <c r="AD4079" i="1"/>
  <c r="AE4079" i="1"/>
  <c r="AD4015" i="1"/>
  <c r="AE4015" i="1"/>
  <c r="AE4305" i="1"/>
  <c r="AD4305" i="1"/>
  <c r="AD4211" i="1"/>
  <c r="AE4211" i="1"/>
  <c r="AE4096" i="1"/>
  <c r="AD4096" i="1"/>
  <c r="AE4002" i="1"/>
  <c r="AD4002" i="1"/>
  <c r="AE3908" i="1"/>
  <c r="AD3908" i="1"/>
  <c r="AD3814" i="1"/>
  <c r="AE3814" i="1"/>
  <c r="AE3723" i="1"/>
  <c r="AD3723" i="1"/>
  <c r="AE3629" i="1"/>
  <c r="AD3629" i="1"/>
  <c r="AD3535" i="1"/>
  <c r="AE3535" i="1"/>
  <c r="AD3437" i="1"/>
  <c r="AE3437" i="1"/>
  <c r="AE3343" i="1"/>
  <c r="AD3343" i="1"/>
  <c r="AE3250" i="1"/>
  <c r="AD3250" i="1"/>
  <c r="AD3158" i="1"/>
  <c r="AE3158" i="1"/>
  <c r="AD3064" i="1"/>
  <c r="AE3064" i="1"/>
  <c r="AD2985" i="1"/>
  <c r="AE2985" i="1"/>
  <c r="AE2919" i="1"/>
  <c r="AD2919" i="1"/>
  <c r="AE2855" i="1"/>
  <c r="AD2855" i="1"/>
  <c r="AE2789" i="1"/>
  <c r="AD2789" i="1"/>
  <c r="AE2725" i="1"/>
  <c r="AD2725" i="1"/>
  <c r="AE2661" i="1"/>
  <c r="AD2661" i="1"/>
  <c r="AD4317" i="1"/>
  <c r="AE4317" i="1"/>
  <c r="AD4253" i="1"/>
  <c r="AE4253" i="1"/>
  <c r="AE4173" i="1"/>
  <c r="AD4173" i="1"/>
  <c r="AE4109" i="1"/>
  <c r="AD4109" i="1"/>
  <c r="AE4029" i="1"/>
  <c r="AD4029" i="1"/>
  <c r="AD4304" i="1"/>
  <c r="AE4304" i="1"/>
  <c r="AD4210" i="1"/>
  <c r="AE4210" i="1"/>
  <c r="AE4069" i="1"/>
  <c r="AD4069" i="1"/>
  <c r="AE3976" i="1"/>
  <c r="AD3976" i="1"/>
  <c r="AD3860" i="1"/>
  <c r="AE3860" i="1"/>
  <c r="AE3581" i="1"/>
  <c r="AD3581" i="1"/>
  <c r="AD4301" i="1"/>
  <c r="AE4301" i="1"/>
  <c r="AD4221" i="1"/>
  <c r="AE4221" i="1"/>
  <c r="AE4157" i="1"/>
  <c r="AD4157" i="1"/>
  <c r="AE4093" i="1"/>
  <c r="AD4093" i="1"/>
  <c r="AE4013" i="1"/>
  <c r="AD4013" i="1"/>
  <c r="AE4278" i="1"/>
  <c r="AD4278" i="1"/>
  <c r="AE4163" i="1"/>
  <c r="AD4163" i="1"/>
  <c r="AE4048" i="1"/>
  <c r="AD4048" i="1"/>
  <c r="AE3954" i="1"/>
  <c r="AD3954" i="1"/>
  <c r="AE3696" i="1"/>
  <c r="AD3696" i="1"/>
  <c r="AE3265" i="1"/>
  <c r="AD3265" i="1"/>
  <c r="AD3201" i="1"/>
  <c r="AE3201" i="1"/>
  <c r="AE3135" i="1"/>
  <c r="AD3135" i="1"/>
  <c r="AD3071" i="1"/>
  <c r="AE3071" i="1"/>
  <c r="AE4376" i="1"/>
  <c r="AD4376" i="1"/>
  <c r="AD4286" i="1"/>
  <c r="AE4286" i="1"/>
  <c r="AE4192" i="1"/>
  <c r="AD4192" i="1"/>
  <c r="AE4098" i="1"/>
  <c r="AD4098" i="1"/>
  <c r="AD4004" i="1"/>
  <c r="AE4004" i="1"/>
  <c r="AD3910" i="1"/>
  <c r="AE3910" i="1"/>
  <c r="AD3821" i="1"/>
  <c r="AE3821" i="1"/>
  <c r="AE3725" i="1"/>
  <c r="AD3725" i="1"/>
  <c r="AE3631" i="1"/>
  <c r="AD3631" i="1"/>
  <c r="AD3537" i="1"/>
  <c r="AE3537" i="1"/>
  <c r="AE3439" i="1"/>
  <c r="AD3439" i="1"/>
  <c r="AE3346" i="1"/>
  <c r="AD3346" i="1"/>
  <c r="AE3256" i="1"/>
  <c r="AD3256" i="1"/>
  <c r="AD3162" i="1"/>
  <c r="AE3162" i="1"/>
  <c r="AE3066" i="1"/>
  <c r="AD3066" i="1"/>
  <c r="AE2987" i="1"/>
  <c r="AD2987" i="1"/>
  <c r="AE2921" i="1"/>
  <c r="AD2921" i="1"/>
  <c r="AD2857" i="1"/>
  <c r="AE2857" i="1"/>
  <c r="AD2791" i="1"/>
  <c r="AE2791" i="1"/>
  <c r="AD2727" i="1"/>
  <c r="AE2727" i="1"/>
  <c r="AD2663" i="1"/>
  <c r="AE2663" i="1"/>
  <c r="AE4335" i="1"/>
  <c r="AD4335" i="1"/>
  <c r="AD4271" i="1"/>
  <c r="AE4271" i="1"/>
  <c r="AD4191" i="1"/>
  <c r="AE4191" i="1"/>
  <c r="AE4127" i="1"/>
  <c r="AD4127" i="1"/>
  <c r="AE4063" i="1"/>
  <c r="AD4063" i="1"/>
  <c r="AE4373" i="1"/>
  <c r="AD4373" i="1"/>
  <c r="AD4280" i="1"/>
  <c r="AE4280" i="1"/>
  <c r="AE4190" i="1"/>
  <c r="AD4190" i="1"/>
  <c r="AE4070" i="1"/>
  <c r="AD4070" i="1"/>
  <c r="AE3981" i="1"/>
  <c r="AD3981" i="1"/>
  <c r="AD3887" i="1"/>
  <c r="AE3887" i="1"/>
  <c r="AE3793" i="1"/>
  <c r="AD3793" i="1"/>
  <c r="AE3697" i="1"/>
  <c r="AD3697" i="1"/>
  <c r="AE3603" i="1"/>
  <c r="AD3603" i="1"/>
  <c r="AE3510" i="1"/>
  <c r="AD3510" i="1"/>
  <c r="AE3416" i="1"/>
  <c r="AD3416" i="1"/>
  <c r="AE3322" i="1"/>
  <c r="AD3322" i="1"/>
  <c r="AE3228" i="1"/>
  <c r="AD3228" i="1"/>
  <c r="AD3132" i="1"/>
  <c r="AE3132" i="1"/>
  <c r="AE3038" i="1"/>
  <c r="AD3038" i="1"/>
  <c r="AD2969" i="1"/>
  <c r="AE2969" i="1"/>
  <c r="AE2903" i="1"/>
  <c r="AD2903" i="1"/>
  <c r="AD2837" i="1"/>
  <c r="AE2837" i="1"/>
  <c r="AD2773" i="1"/>
  <c r="AE2773" i="1"/>
  <c r="AD2709" i="1"/>
  <c r="AE2709" i="1"/>
  <c r="AD4365" i="1"/>
  <c r="AE4365" i="1"/>
  <c r="AD4285" i="1"/>
  <c r="AE4285" i="1"/>
  <c r="AD4205" i="1"/>
  <c r="AE4205" i="1"/>
  <c r="AE4141" i="1"/>
  <c r="AD4141" i="1"/>
  <c r="AE4061" i="1"/>
  <c r="AD4061" i="1"/>
  <c r="AE4372" i="1"/>
  <c r="AD4372" i="1"/>
  <c r="AD4257" i="1"/>
  <c r="AE4257" i="1"/>
  <c r="AE4142" i="1"/>
  <c r="AD4142" i="1"/>
  <c r="AE4022" i="1"/>
  <c r="AD4022" i="1"/>
  <c r="AD3675" i="1"/>
  <c r="AE3675" i="1"/>
  <c r="AE3441" i="1"/>
  <c r="AD3441" i="1"/>
  <c r="AE3377" i="1"/>
  <c r="AD3377" i="1"/>
  <c r="AE3313" i="1"/>
  <c r="AD3313" i="1"/>
  <c r="AD3249" i="1"/>
  <c r="AE3249" i="1"/>
  <c r="AE3185" i="1"/>
  <c r="AD3185" i="1"/>
  <c r="AD3119" i="1"/>
  <c r="AE3119" i="1"/>
  <c r="AE3055" i="1"/>
  <c r="AD3055" i="1"/>
  <c r="AE4354" i="1"/>
  <c r="AD4354" i="1"/>
  <c r="AE4260" i="1"/>
  <c r="AD4260" i="1"/>
  <c r="AD4166" i="1"/>
  <c r="AE4166" i="1"/>
  <c r="AE4077" i="1"/>
  <c r="AD4077" i="1"/>
  <c r="AE3983" i="1"/>
  <c r="AD3983" i="1"/>
  <c r="AD3889" i="1"/>
  <c r="AE3889" i="1"/>
  <c r="AE3795" i="1"/>
  <c r="AD3795" i="1"/>
  <c r="AD3699" i="1"/>
  <c r="AE3699" i="1"/>
  <c r="AE3606" i="1"/>
  <c r="AD3606" i="1"/>
  <c r="AE3516" i="1"/>
  <c r="AD3516" i="1"/>
  <c r="AE3418" i="1"/>
  <c r="AD3418" i="1"/>
  <c r="AE3324" i="1"/>
  <c r="AD3324" i="1"/>
  <c r="AE3230" i="1"/>
  <c r="AD3230" i="1"/>
  <c r="AD3134" i="1"/>
  <c r="AE3134" i="1"/>
  <c r="AE3045" i="1"/>
  <c r="AD3045" i="1"/>
  <c r="AE2971" i="1"/>
  <c r="AD2971" i="1"/>
  <c r="AE2905" i="1"/>
  <c r="AD2905" i="1"/>
  <c r="AE2839" i="1"/>
  <c r="AD2839" i="1"/>
  <c r="AD2775" i="1"/>
  <c r="AE2775" i="1"/>
  <c r="AD2711" i="1"/>
  <c r="AE2711" i="1"/>
  <c r="AD1169" i="1"/>
  <c r="AE1169" i="1"/>
  <c r="AE4319" i="1"/>
  <c r="AD4319" i="1"/>
  <c r="AD4255" i="1"/>
  <c r="AE4255" i="1"/>
  <c r="AE4175" i="1"/>
  <c r="AD4175" i="1"/>
  <c r="AD4111" i="1"/>
  <c r="AE4111" i="1"/>
  <c r="AE4047" i="1"/>
  <c r="AD4047" i="1"/>
  <c r="AD4352" i="1"/>
  <c r="AE4352" i="1"/>
  <c r="AD4258" i="1"/>
  <c r="AE4258" i="1"/>
  <c r="AE4164" i="1"/>
  <c r="AD4164" i="1"/>
  <c r="AD4049" i="1"/>
  <c r="AE4049" i="1"/>
  <c r="AE3955" i="1"/>
  <c r="AD3955" i="1"/>
  <c r="AE3861" i="1"/>
  <c r="AD3861" i="1"/>
  <c r="AE3768" i="1"/>
  <c r="AD3768" i="1"/>
  <c r="AE3676" i="1"/>
  <c r="AD3676" i="1"/>
  <c r="AD3582" i="1"/>
  <c r="AE3582" i="1"/>
  <c r="AE3485" i="1"/>
  <c r="AD3485" i="1"/>
  <c r="AE3390" i="1"/>
  <c r="AD3390" i="1"/>
  <c r="AD3296" i="1"/>
  <c r="AE3296" i="1"/>
  <c r="AD3207" i="1"/>
  <c r="AE3207" i="1"/>
  <c r="AE3111" i="1"/>
  <c r="AD3111" i="1"/>
  <c r="AD3017" i="1"/>
  <c r="AE3017" i="1"/>
  <c r="AE2951" i="1"/>
  <c r="AD2951" i="1"/>
  <c r="AD2887" i="1"/>
  <c r="AE2887" i="1"/>
  <c r="AD2821" i="1"/>
  <c r="AE2821" i="1"/>
  <c r="AD2757" i="1"/>
  <c r="AE2757" i="1"/>
  <c r="AD2693" i="1"/>
  <c r="AE2693" i="1"/>
  <c r="AE3792" i="1"/>
  <c r="AD3792" i="1"/>
  <c r="AD3490" i="1"/>
  <c r="AE3490" i="1"/>
  <c r="AE3425" i="1"/>
  <c r="AD3425" i="1"/>
  <c r="AE3361" i="1"/>
  <c r="AD3361" i="1"/>
  <c r="AE3297" i="1"/>
  <c r="AD3297" i="1"/>
  <c r="AE3233" i="1"/>
  <c r="AD3233" i="1"/>
  <c r="AE3169" i="1"/>
  <c r="AD3169" i="1"/>
  <c r="AE3103" i="1"/>
  <c r="AD3103" i="1"/>
  <c r="AE3039" i="1"/>
  <c r="AD3039" i="1"/>
  <c r="AD4333" i="1"/>
  <c r="AE4333" i="1"/>
  <c r="AD4239" i="1"/>
  <c r="AE4239" i="1"/>
  <c r="AE4145" i="1"/>
  <c r="AD4145" i="1"/>
  <c r="AE4051" i="1"/>
  <c r="AD4051" i="1"/>
  <c r="AE3957" i="1"/>
  <c r="AD3957" i="1"/>
  <c r="AE3864" i="1"/>
  <c r="AD3864" i="1"/>
  <c r="AD3774" i="1"/>
  <c r="AE3774" i="1"/>
  <c r="AD3678" i="1"/>
  <c r="AE3678" i="1"/>
  <c r="AD3584" i="1"/>
  <c r="AE3584" i="1"/>
  <c r="AD3487" i="1"/>
  <c r="AE3487" i="1"/>
  <c r="AD3392" i="1"/>
  <c r="AE3392" i="1"/>
  <c r="AE3303" i="1"/>
  <c r="AD3303" i="1"/>
  <c r="AD3209" i="1"/>
  <c r="AE3209" i="1"/>
  <c r="AD3113" i="1"/>
  <c r="AE3113" i="1"/>
  <c r="AE3019" i="1"/>
  <c r="AD3019" i="1"/>
  <c r="AE2953" i="1"/>
  <c r="AD2953" i="1"/>
  <c r="AD2889" i="1"/>
  <c r="AE2889" i="1"/>
  <c r="AD2823" i="1"/>
  <c r="AE2823" i="1"/>
  <c r="AD2759" i="1"/>
  <c r="AE2759" i="1"/>
  <c r="AD2695" i="1"/>
  <c r="AE2695" i="1"/>
  <c r="AE4367" i="1"/>
  <c r="AD4367" i="1"/>
  <c r="AE4303" i="1"/>
  <c r="AD4303" i="1"/>
  <c r="AE4223" i="1"/>
  <c r="AD4223" i="1"/>
  <c r="AD4159" i="1"/>
  <c r="AE4159" i="1"/>
  <c r="AE4095" i="1"/>
  <c r="AD4095" i="1"/>
  <c r="AD4031" i="1"/>
  <c r="AE4031" i="1"/>
  <c r="AE4326" i="1"/>
  <c r="AD4326" i="1"/>
  <c r="AD4237" i="1"/>
  <c r="AE4237" i="1"/>
  <c r="AE4117" i="1"/>
  <c r="AD4117" i="1"/>
  <c r="AD4024" i="1"/>
  <c r="AE4024" i="1"/>
  <c r="AD3934" i="1"/>
  <c r="AE3934" i="1"/>
  <c r="AD3840" i="1"/>
  <c r="AE3840" i="1"/>
  <c r="AE3746" i="1"/>
  <c r="AD3746" i="1"/>
  <c r="AD3650" i="1"/>
  <c r="AE3650" i="1"/>
  <c r="AE3556" i="1"/>
  <c r="AD3556" i="1"/>
  <c r="AE3464" i="1"/>
  <c r="AD3464" i="1"/>
  <c r="AD3369" i="1"/>
  <c r="AE3369" i="1"/>
  <c r="AD3275" i="1"/>
  <c r="AE3275" i="1"/>
  <c r="AE3181" i="1"/>
  <c r="AD3181" i="1"/>
  <c r="AE3085" i="1"/>
  <c r="AD3085" i="1"/>
  <c r="AD3001" i="1"/>
  <c r="AE3001" i="1"/>
  <c r="AE2935" i="1"/>
  <c r="AD2935" i="1"/>
  <c r="AE2871" i="1"/>
  <c r="AD2871" i="1"/>
  <c r="AD2805" i="1"/>
  <c r="AE2805" i="1"/>
  <c r="AD2741" i="1"/>
  <c r="AE2741" i="1"/>
  <c r="AE2677" i="1"/>
  <c r="AD2677" i="1"/>
  <c r="AD4349" i="1"/>
  <c r="AE4349" i="1"/>
  <c r="AE4269" i="1"/>
  <c r="AD4269" i="1"/>
  <c r="AD4189" i="1"/>
  <c r="AE4189" i="1"/>
  <c r="AD4125" i="1"/>
  <c r="AE4125" i="1"/>
  <c r="AD4045" i="1"/>
  <c r="AE4045" i="1"/>
  <c r="AE4325" i="1"/>
  <c r="AD4325" i="1"/>
  <c r="AD4232" i="1"/>
  <c r="AE4232" i="1"/>
  <c r="AD4116" i="1"/>
  <c r="AE4116" i="1"/>
  <c r="AE4001" i="1"/>
  <c r="AD4001" i="1"/>
  <c r="AE3886" i="1"/>
  <c r="AD3886" i="1"/>
  <c r="AD3766" i="1"/>
  <c r="AE3766" i="1"/>
  <c r="AE3508" i="1"/>
  <c r="AD3508" i="1"/>
  <c r="AE3415" i="1"/>
  <c r="AD3415" i="1"/>
  <c r="AE3321" i="1"/>
  <c r="AD3321" i="1"/>
  <c r="AE3227" i="1"/>
  <c r="AD3227" i="1"/>
  <c r="AE3131" i="1"/>
  <c r="AD3131" i="1"/>
  <c r="AE3037" i="1"/>
  <c r="AD3037" i="1"/>
  <c r="AD2968" i="1"/>
  <c r="AE2968" i="1"/>
  <c r="AD2902" i="1"/>
  <c r="AE2902" i="1"/>
  <c r="AD2836" i="1"/>
  <c r="AE2836" i="1"/>
  <c r="AD2772" i="1"/>
  <c r="AE2772" i="1"/>
  <c r="AD2708" i="1"/>
  <c r="AE2708" i="1"/>
  <c r="AE4368" i="1"/>
  <c r="AD4368" i="1"/>
  <c r="AE4274" i="1"/>
  <c r="AD4274" i="1"/>
  <c r="AE4133" i="1"/>
  <c r="AD4133" i="1"/>
  <c r="AE4040" i="1"/>
  <c r="AD4040" i="1"/>
  <c r="AE4248" i="1"/>
  <c r="AD4248" i="1"/>
  <c r="AE4097" i="1"/>
  <c r="AD4097" i="1"/>
  <c r="AE3973" i="1"/>
  <c r="AD3973" i="1"/>
  <c r="AD3859" i="1"/>
  <c r="AE3859" i="1"/>
  <c r="AD3747" i="1"/>
  <c r="AE3747" i="1"/>
  <c r="AD3632" i="1"/>
  <c r="AE3632" i="1"/>
  <c r="AD3518" i="1"/>
  <c r="AE3518" i="1"/>
  <c r="AD3400" i="1"/>
  <c r="AE3400" i="1"/>
  <c r="AD3282" i="1"/>
  <c r="AE3282" i="1"/>
  <c r="AE3167" i="1"/>
  <c r="AD3167" i="1"/>
  <c r="AD3051" i="1"/>
  <c r="AE3051" i="1"/>
  <c r="AD2961" i="1"/>
  <c r="AE2961" i="1"/>
  <c r="AD2881" i="1"/>
  <c r="AE2881" i="1"/>
  <c r="AD2800" i="1"/>
  <c r="AE2800" i="1"/>
  <c r="AD2721" i="1"/>
  <c r="AE2721" i="1"/>
  <c r="AD4340" i="1"/>
  <c r="AE4340" i="1"/>
  <c r="AE4174" i="1"/>
  <c r="AD4174" i="1"/>
  <c r="AE4371" i="1"/>
  <c r="AD4371" i="1"/>
  <c r="AD4184" i="1"/>
  <c r="AE4184" i="1"/>
  <c r="AD3972" i="1"/>
  <c r="AE3972" i="1"/>
  <c r="AD3858" i="1"/>
  <c r="AE3858" i="1"/>
  <c r="AE3744" i="1"/>
  <c r="AD3744" i="1"/>
  <c r="AE3630" i="1"/>
  <c r="AD3630" i="1"/>
  <c r="AE3517" i="1"/>
  <c r="AD3517" i="1"/>
  <c r="AD3399" i="1"/>
  <c r="AE3399" i="1"/>
  <c r="AE3280" i="1"/>
  <c r="AD3280" i="1"/>
  <c r="AE3166" i="1"/>
  <c r="AD3166" i="1"/>
  <c r="AD3050" i="1"/>
  <c r="AE3050" i="1"/>
  <c r="AD2960" i="1"/>
  <c r="AE2960" i="1"/>
  <c r="AE2880" i="1"/>
  <c r="AD2880" i="1"/>
  <c r="AD2799" i="1"/>
  <c r="AE2799" i="1"/>
  <c r="AD2720" i="1"/>
  <c r="AE2720" i="1"/>
  <c r="AD4358" i="1"/>
  <c r="AE4358" i="1"/>
  <c r="AD4228" i="1"/>
  <c r="AE4228" i="1"/>
  <c r="AD4082" i="1"/>
  <c r="AE4082" i="1"/>
  <c r="AD3928" i="1"/>
  <c r="AE3928" i="1"/>
  <c r="AD3848" i="1"/>
  <c r="AE3848" i="1"/>
  <c r="AE3784" i="1"/>
  <c r="AD3784" i="1"/>
  <c r="AE3670" i="1"/>
  <c r="AD3670" i="1"/>
  <c r="AE3590" i="1"/>
  <c r="AD3590" i="1"/>
  <c r="AD3491" i="1"/>
  <c r="AE3491" i="1"/>
  <c r="AD4245" i="1"/>
  <c r="AE4245" i="1"/>
  <c r="AE4126" i="1"/>
  <c r="AD4126" i="1"/>
  <c r="AD3971" i="1"/>
  <c r="AE3971" i="1"/>
  <c r="AE3857" i="1"/>
  <c r="AD3857" i="1"/>
  <c r="AE3712" i="1"/>
  <c r="AD3712" i="1"/>
  <c r="AD3598" i="1"/>
  <c r="AE3598" i="1"/>
  <c r="AD3481" i="1"/>
  <c r="AE3481" i="1"/>
  <c r="AE3362" i="1"/>
  <c r="AD3362" i="1"/>
  <c r="AE3247" i="1"/>
  <c r="AD3247" i="1"/>
  <c r="AE3133" i="1"/>
  <c r="AD3133" i="1"/>
  <c r="AE3020" i="1"/>
  <c r="AD3020" i="1"/>
  <c r="AE2939" i="1"/>
  <c r="AD2939" i="1"/>
  <c r="AD2860" i="1"/>
  <c r="AE2860" i="1"/>
  <c r="AD2779" i="1"/>
  <c r="AE2779" i="1"/>
  <c r="AD3484" i="1"/>
  <c r="AE3484" i="1"/>
  <c r="AE3389" i="1"/>
  <c r="AD3389" i="1"/>
  <c r="AD3295" i="1"/>
  <c r="AE3295" i="1"/>
  <c r="AE3202" i="1"/>
  <c r="AD3202" i="1"/>
  <c r="AD3110" i="1"/>
  <c r="AE3110" i="1"/>
  <c r="AD3016" i="1"/>
  <c r="AE3016" i="1"/>
  <c r="AE2950" i="1"/>
  <c r="AD2950" i="1"/>
  <c r="AD2886" i="1"/>
  <c r="AE2886" i="1"/>
  <c r="AE2820" i="1"/>
  <c r="AD2820" i="1"/>
  <c r="AE2756" i="1"/>
  <c r="AD2756" i="1"/>
  <c r="AE2692" i="1"/>
  <c r="AD2692" i="1"/>
  <c r="AD4342" i="1"/>
  <c r="AE4342" i="1"/>
  <c r="AD4227" i="1"/>
  <c r="AE4227" i="1"/>
  <c r="AD4112" i="1"/>
  <c r="AE4112" i="1"/>
  <c r="AD4374" i="1"/>
  <c r="AE4374" i="1"/>
  <c r="AE4222" i="1"/>
  <c r="AD4222" i="1"/>
  <c r="AD4064" i="1"/>
  <c r="AE4064" i="1"/>
  <c r="AE3949" i="1"/>
  <c r="AD3949" i="1"/>
  <c r="AD3830" i="1"/>
  <c r="AE3830" i="1"/>
  <c r="AD3714" i="1"/>
  <c r="AE3714" i="1"/>
  <c r="AD3600" i="1"/>
  <c r="AE3600" i="1"/>
  <c r="AD3483" i="1"/>
  <c r="AE3483" i="1"/>
  <c r="AD3370" i="1"/>
  <c r="AE3370" i="1"/>
  <c r="AD3257" i="1"/>
  <c r="AE3257" i="1"/>
  <c r="AE3141" i="1"/>
  <c r="AD3141" i="1"/>
  <c r="AD3022" i="1"/>
  <c r="AE3022" i="1"/>
  <c r="AD2941" i="1"/>
  <c r="AE2941" i="1"/>
  <c r="AD2862" i="1"/>
  <c r="AE2862" i="1"/>
  <c r="AE2781" i="1"/>
  <c r="AD2781" i="1"/>
  <c r="AE2702" i="1"/>
  <c r="AD2702" i="1"/>
  <c r="AD4302" i="1"/>
  <c r="AE4302" i="1"/>
  <c r="AD4101" i="1"/>
  <c r="AE4101" i="1"/>
  <c r="AD4310" i="1"/>
  <c r="AE4310" i="1"/>
  <c r="AD4094" i="1"/>
  <c r="AE4094" i="1"/>
  <c r="AE3944" i="1"/>
  <c r="AD3944" i="1"/>
  <c r="AE3829" i="1"/>
  <c r="AD3829" i="1"/>
  <c r="AD3713" i="1"/>
  <c r="AE3713" i="1"/>
  <c r="AD3599" i="1"/>
  <c r="AE3599" i="1"/>
  <c r="AD3482" i="1"/>
  <c r="AE3482" i="1"/>
  <c r="AE3367" i="1"/>
  <c r="AD3367" i="1"/>
  <c r="AE3255" i="1"/>
  <c r="AD3255" i="1"/>
  <c r="AE3136" i="1"/>
  <c r="AD3136" i="1"/>
  <c r="AD3021" i="1"/>
  <c r="AE3021" i="1"/>
  <c r="AE2940" i="1"/>
  <c r="AD2940" i="1"/>
  <c r="AD2861" i="1"/>
  <c r="AE2861" i="1"/>
  <c r="AE2780" i="1"/>
  <c r="AD2780" i="1"/>
  <c r="AE2701" i="1"/>
  <c r="AD2701" i="1"/>
  <c r="AD4339" i="1"/>
  <c r="AE4339" i="1"/>
  <c r="AE4136" i="1"/>
  <c r="AD4136" i="1"/>
  <c r="AD4008" i="1"/>
  <c r="AE4008" i="1"/>
  <c r="AE3912" i="1"/>
  <c r="AD3912" i="1"/>
  <c r="AE3832" i="1"/>
  <c r="AD3832" i="1"/>
  <c r="AD3752" i="1"/>
  <c r="AE3752" i="1"/>
  <c r="AD3654" i="1"/>
  <c r="AE3654" i="1"/>
  <c r="AD3574" i="1"/>
  <c r="AE3574" i="1"/>
  <c r="AE4370" i="1"/>
  <c r="AD4370" i="1"/>
  <c r="AD4216" i="1"/>
  <c r="AE4216" i="1"/>
  <c r="AD4062" i="1"/>
  <c r="AE4062" i="1"/>
  <c r="AE3942" i="1"/>
  <c r="AD3942" i="1"/>
  <c r="AD3828" i="1"/>
  <c r="AE3828" i="1"/>
  <c r="AE3683" i="1"/>
  <c r="AD3683" i="1"/>
  <c r="AD3569" i="1"/>
  <c r="AE3569" i="1"/>
  <c r="AD3452" i="1"/>
  <c r="AE3452" i="1"/>
  <c r="AD3337" i="1"/>
  <c r="AE3337" i="1"/>
  <c r="AD3223" i="1"/>
  <c r="AE3223" i="1"/>
  <c r="AD3102" i="1"/>
  <c r="AE3102" i="1"/>
  <c r="AE2998" i="1"/>
  <c r="AD2998" i="1"/>
  <c r="AE2917" i="1"/>
  <c r="AD2917" i="1"/>
  <c r="AE2838" i="1"/>
  <c r="AD2838" i="1"/>
  <c r="AE2760" i="1"/>
  <c r="AD2760" i="1"/>
  <c r="AE3933" i="1"/>
  <c r="AD3933" i="1"/>
  <c r="AD3839" i="1"/>
  <c r="AE3839" i="1"/>
  <c r="AE3745" i="1"/>
  <c r="AD3745" i="1"/>
  <c r="AD3649" i="1"/>
  <c r="AE3649" i="1"/>
  <c r="AD3555" i="1"/>
  <c r="AE3555" i="1"/>
  <c r="AE3459" i="1"/>
  <c r="AD3459" i="1"/>
  <c r="AE3368" i="1"/>
  <c r="AD3368" i="1"/>
  <c r="AE3274" i="1"/>
  <c r="AD3274" i="1"/>
  <c r="AD3180" i="1"/>
  <c r="AE3180" i="1"/>
  <c r="AD3084" i="1"/>
  <c r="AE3084" i="1"/>
  <c r="AE3000" i="1"/>
  <c r="AD3000" i="1"/>
  <c r="AD2934" i="1"/>
  <c r="AE2934" i="1"/>
  <c r="AD2870" i="1"/>
  <c r="AE2870" i="1"/>
  <c r="AD2804" i="1"/>
  <c r="AE2804" i="1"/>
  <c r="AD2740" i="1"/>
  <c r="AE2740" i="1"/>
  <c r="AD2676" i="1"/>
  <c r="AE2676" i="1"/>
  <c r="AE4321" i="1"/>
  <c r="AD4321" i="1"/>
  <c r="AD4206" i="1"/>
  <c r="AE4206" i="1"/>
  <c r="AE4086" i="1"/>
  <c r="AD4086" i="1"/>
  <c r="AD4341" i="1"/>
  <c r="AE4341" i="1"/>
  <c r="AE4158" i="1"/>
  <c r="AD4158" i="1"/>
  <c r="AD4034" i="1"/>
  <c r="AE4034" i="1"/>
  <c r="AD3920" i="1"/>
  <c r="AE3920" i="1"/>
  <c r="AE3806" i="1"/>
  <c r="AD3806" i="1"/>
  <c r="AE3686" i="1"/>
  <c r="AD3686" i="1"/>
  <c r="AD3571" i="1"/>
  <c r="AE3571" i="1"/>
  <c r="AD3454" i="1"/>
  <c r="AE3454" i="1"/>
  <c r="AE3339" i="1"/>
  <c r="AD3339" i="1"/>
  <c r="AE3225" i="1"/>
  <c r="AD3225" i="1"/>
  <c r="AD3109" i="1"/>
  <c r="AE3109" i="1"/>
  <c r="AE3002" i="1"/>
  <c r="AD3002" i="1"/>
  <c r="AE2922" i="1"/>
  <c r="AD2922" i="1"/>
  <c r="AE2841" i="1"/>
  <c r="AD2841" i="1"/>
  <c r="AD2762" i="1"/>
  <c r="AE2762" i="1"/>
  <c r="AD2683" i="1"/>
  <c r="AE2683" i="1"/>
  <c r="AD4229" i="1"/>
  <c r="AE4229" i="1"/>
  <c r="AD4083" i="1"/>
  <c r="AE4083" i="1"/>
  <c r="AE4277" i="1"/>
  <c r="AD4277" i="1"/>
  <c r="AD4033" i="1"/>
  <c r="AE4033" i="1"/>
  <c r="AE3919" i="1"/>
  <c r="AD3919" i="1"/>
  <c r="AE3805" i="1"/>
  <c r="AD3805" i="1"/>
  <c r="AD3684" i="1"/>
  <c r="AE3684" i="1"/>
  <c r="AD3570" i="1"/>
  <c r="AE3570" i="1"/>
  <c r="AE3453" i="1"/>
  <c r="AD3453" i="1"/>
  <c r="AE3338" i="1"/>
  <c r="AD3338" i="1"/>
  <c r="AE3224" i="1"/>
  <c r="AD3224" i="1"/>
  <c r="AD3104" i="1"/>
  <c r="AE3104" i="1"/>
  <c r="AD2999" i="1"/>
  <c r="AE2999" i="1"/>
  <c r="AD2920" i="1"/>
  <c r="AE2920" i="1"/>
  <c r="AE2840" i="1"/>
  <c r="AD2840" i="1"/>
  <c r="AD2761" i="1"/>
  <c r="AE2761" i="1"/>
  <c r="AD2682" i="1"/>
  <c r="AE2682" i="1"/>
  <c r="AE4320" i="1"/>
  <c r="AD4320" i="1"/>
  <c r="AD4118" i="1"/>
  <c r="AE4118" i="1"/>
  <c r="AE3992" i="1"/>
  <c r="AD3992" i="1"/>
  <c r="AD3896" i="1"/>
  <c r="AE3896" i="1"/>
  <c r="AD3816" i="1"/>
  <c r="AE3816" i="1"/>
  <c r="AE3734" i="1"/>
  <c r="AD3734" i="1"/>
  <c r="AE3638" i="1"/>
  <c r="AD3638" i="1"/>
  <c r="AE3558" i="1"/>
  <c r="AD3558" i="1"/>
  <c r="AD4309" i="1"/>
  <c r="AE4309" i="1"/>
  <c r="AD4182" i="1"/>
  <c r="AE4182" i="1"/>
  <c r="AE4032" i="1"/>
  <c r="AD4032" i="1"/>
  <c r="AE3918" i="1"/>
  <c r="AD3918" i="1"/>
  <c r="AD3775" i="1"/>
  <c r="AE3775" i="1"/>
  <c r="AD3659" i="1"/>
  <c r="AE3659" i="1"/>
  <c r="AD3540" i="1"/>
  <c r="AE3540" i="1"/>
  <c r="AE3422" i="1"/>
  <c r="AD3422" i="1"/>
  <c r="AE3308" i="1"/>
  <c r="AD3308" i="1"/>
  <c r="AD3194" i="1"/>
  <c r="AE3194" i="1"/>
  <c r="AE3078" i="1"/>
  <c r="AD3078" i="1"/>
  <c r="AD2979" i="1"/>
  <c r="AE2979" i="1"/>
  <c r="AD2898" i="1"/>
  <c r="AE2898" i="1"/>
  <c r="AD2817" i="1"/>
  <c r="AE2817" i="1"/>
  <c r="AD2738" i="1"/>
  <c r="AE2738" i="1"/>
  <c r="AD3907" i="1"/>
  <c r="AE3907" i="1"/>
  <c r="AD3813" i="1"/>
  <c r="AE3813" i="1"/>
  <c r="AE3718" i="1"/>
  <c r="AD3718" i="1"/>
  <c r="AE3628" i="1"/>
  <c r="AD3628" i="1"/>
  <c r="AE3534" i="1"/>
  <c r="AD3534" i="1"/>
  <c r="AE3436" i="1"/>
  <c r="AD3436" i="1"/>
  <c r="AD3342" i="1"/>
  <c r="AE3342" i="1"/>
  <c r="AD3248" i="1"/>
  <c r="AE3248" i="1"/>
  <c r="AE3157" i="1"/>
  <c r="AD3157" i="1"/>
  <c r="AD3063" i="1"/>
  <c r="AE3063" i="1"/>
  <c r="AD2984" i="1"/>
  <c r="AE2984" i="1"/>
  <c r="AD2918" i="1"/>
  <c r="AE2918" i="1"/>
  <c r="AD2854" i="1"/>
  <c r="AE2854" i="1"/>
  <c r="AD2788" i="1"/>
  <c r="AE2788" i="1"/>
  <c r="AE2724" i="1"/>
  <c r="AD2724" i="1"/>
  <c r="AD2660" i="1"/>
  <c r="AE2660" i="1"/>
  <c r="AE4296" i="1"/>
  <c r="AD4296" i="1"/>
  <c r="AE4180" i="1"/>
  <c r="AD4180" i="1"/>
  <c r="AD4065" i="1"/>
  <c r="AE4065" i="1"/>
  <c r="AD4312" i="1"/>
  <c r="AE4312" i="1"/>
  <c r="AD4128" i="1"/>
  <c r="AE4128" i="1"/>
  <c r="AE4005" i="1"/>
  <c r="AD4005" i="1"/>
  <c r="AD3891" i="1"/>
  <c r="AE3891" i="1"/>
  <c r="AD3777" i="1"/>
  <c r="AE3777" i="1"/>
  <c r="AE3661" i="1"/>
  <c r="AD3661" i="1"/>
  <c r="AE3547" i="1"/>
  <c r="AD3547" i="1"/>
  <c r="AD3424" i="1"/>
  <c r="AE3424" i="1"/>
  <c r="AE3310" i="1"/>
  <c r="AD3310" i="1"/>
  <c r="AE3196" i="1"/>
  <c r="AD3196" i="1"/>
  <c r="AD3080" i="1"/>
  <c r="AE3080" i="1"/>
  <c r="AE2981" i="1"/>
  <c r="AD2981" i="1"/>
  <c r="AD2900" i="1"/>
  <c r="AE2900" i="1"/>
  <c r="AD2819" i="1"/>
  <c r="AE2819" i="1"/>
  <c r="AD2742" i="1"/>
  <c r="AE2742" i="1"/>
  <c r="AD2664" i="1"/>
  <c r="AE2664" i="1"/>
  <c r="AD4193" i="1"/>
  <c r="AE4193" i="1"/>
  <c r="AE4046" i="1"/>
  <c r="AD4046" i="1"/>
  <c r="AE4246" i="1"/>
  <c r="AD4246" i="1"/>
  <c r="AD4003" i="1"/>
  <c r="AE4003" i="1"/>
  <c r="AE3890" i="1"/>
  <c r="AD3890" i="1"/>
  <c r="AE3776" i="1"/>
  <c r="AD3776" i="1"/>
  <c r="AD3660" i="1"/>
  <c r="AE3660" i="1"/>
  <c r="AE3542" i="1"/>
  <c r="AD3542" i="1"/>
  <c r="AE3423" i="1"/>
  <c r="AD3423" i="1"/>
  <c r="AE3309" i="1"/>
  <c r="AD3309" i="1"/>
  <c r="AD3195" i="1"/>
  <c r="AE3195" i="1"/>
  <c r="AD3079" i="1"/>
  <c r="AE3079" i="1"/>
  <c r="AD2980" i="1"/>
  <c r="AE2980" i="1"/>
  <c r="AD2899" i="1"/>
  <c r="AE2899" i="1"/>
  <c r="AD2818" i="1"/>
  <c r="AE2818" i="1"/>
  <c r="AD2739" i="1"/>
  <c r="AE2739" i="1"/>
  <c r="AD2662" i="1"/>
  <c r="AE2662" i="1"/>
  <c r="AE4264" i="1"/>
  <c r="AD4264" i="1"/>
  <c r="AE4100" i="1"/>
  <c r="AD4100" i="1"/>
  <c r="AE3960" i="1"/>
  <c r="AD3960" i="1"/>
  <c r="AE3880" i="1"/>
  <c r="AD3880" i="1"/>
  <c r="AE3800" i="1"/>
  <c r="AD3800" i="1"/>
  <c r="AE3702" i="1"/>
  <c r="AD3702" i="1"/>
  <c r="AE3622" i="1"/>
  <c r="AD3622" i="1"/>
  <c r="AD3526" i="1"/>
  <c r="AE3526" i="1"/>
  <c r="AE4276" i="1"/>
  <c r="AD4276" i="1"/>
  <c r="AD4152" i="1"/>
  <c r="AE4152" i="1"/>
  <c r="AD4000" i="1"/>
  <c r="AE4000" i="1"/>
  <c r="AE3888" i="1"/>
  <c r="AD3888" i="1"/>
  <c r="AE3743" i="1"/>
  <c r="AD3743" i="1"/>
  <c r="AD3627" i="1"/>
  <c r="AE3627" i="1"/>
  <c r="AD3515" i="1"/>
  <c r="AE3515" i="1"/>
  <c r="AD3394" i="1"/>
  <c r="AE3394" i="1"/>
  <c r="AD3279" i="1"/>
  <c r="AE3279" i="1"/>
  <c r="AE3165" i="1"/>
  <c r="AD3165" i="1"/>
  <c r="AE3049" i="1"/>
  <c r="AD3049" i="1"/>
  <c r="AE2959" i="1"/>
  <c r="AD2959" i="1"/>
  <c r="AD2879" i="1"/>
  <c r="AE2879" i="1"/>
  <c r="AD2798" i="1"/>
  <c r="AE2798" i="1"/>
  <c r="AE2719" i="1"/>
  <c r="AD2719" i="1"/>
  <c r="AD2681" i="1"/>
  <c r="AE2681" i="1"/>
  <c r="AD4318" i="1"/>
  <c r="AE4318" i="1"/>
  <c r="AE4369" i="1"/>
  <c r="AD4369" i="1"/>
  <c r="AE4214" i="1"/>
  <c r="AD4214" i="1"/>
  <c r="AE3999" i="1"/>
  <c r="AD3999" i="1"/>
  <c r="AD3885" i="1"/>
  <c r="AE3885" i="1"/>
  <c r="AD3773" i="1"/>
  <c r="AE3773" i="1"/>
  <c r="AD3597" i="1"/>
  <c r="AE3597" i="1"/>
  <c r="AD3480" i="1"/>
  <c r="AE3480" i="1"/>
  <c r="AE3360" i="1"/>
  <c r="AD3360" i="1"/>
  <c r="AE3246" i="1"/>
  <c r="AD3246" i="1"/>
  <c r="AD3130" i="1"/>
  <c r="AE3130" i="1"/>
  <c r="AE3018" i="1"/>
  <c r="AD3018" i="1"/>
  <c r="AD2938" i="1"/>
  <c r="AE2938" i="1"/>
  <c r="AD2859" i="1"/>
  <c r="AE2859" i="1"/>
  <c r="AD2778" i="1"/>
  <c r="AE2778" i="1"/>
  <c r="AD2699" i="1"/>
  <c r="AE2699" i="1"/>
  <c r="AE4337" i="1"/>
  <c r="AD4337" i="1"/>
  <c r="AD4134" i="1"/>
  <c r="AE4134" i="1"/>
  <c r="AE3974" i="1"/>
  <c r="AD3974" i="1"/>
  <c r="AD3878" i="1"/>
  <c r="AE3878" i="1"/>
  <c r="AE3750" i="1"/>
  <c r="AD3750" i="1"/>
  <c r="AE3668" i="1"/>
  <c r="AD3668" i="1"/>
  <c r="AD3588" i="1"/>
  <c r="AE3588" i="1"/>
  <c r="AD4366" i="1"/>
  <c r="AE4366" i="1"/>
  <c r="AE4178" i="1"/>
  <c r="AD4178" i="1"/>
  <c r="AE4054" i="1"/>
  <c r="AD4054" i="1"/>
  <c r="AE3939" i="1"/>
  <c r="AD3939" i="1"/>
  <c r="AE3796" i="1"/>
  <c r="AD3796" i="1"/>
  <c r="AD3648" i="1"/>
  <c r="AE3648" i="1"/>
  <c r="AE3536" i="1"/>
  <c r="AD3536" i="1"/>
  <c r="AE3419" i="1"/>
  <c r="AD3419" i="1"/>
  <c r="AD3305" i="1"/>
  <c r="AE3305" i="1"/>
  <c r="AD3191" i="1"/>
  <c r="AE3191" i="1"/>
  <c r="AE3070" i="1"/>
  <c r="AD3070" i="1"/>
  <c r="AD2976" i="1"/>
  <c r="AE2976" i="1"/>
  <c r="AD2895" i="1"/>
  <c r="AE2895" i="1"/>
  <c r="AD2814" i="1"/>
  <c r="AE2814" i="1"/>
  <c r="AD2735" i="1"/>
  <c r="AE2735" i="1"/>
  <c r="AD2656" i="1"/>
  <c r="AE2656" i="1"/>
  <c r="AE4132" i="1"/>
  <c r="AD4132" i="1"/>
  <c r="AD3940" i="1"/>
  <c r="AE3940" i="1"/>
  <c r="AD3844" i="1"/>
  <c r="AE3844" i="1"/>
  <c r="AE3698" i="1"/>
  <c r="AD3698" i="1"/>
  <c r="AE3586" i="1"/>
  <c r="AD3586" i="1"/>
  <c r="AE3506" i="1"/>
  <c r="AD3506" i="1"/>
  <c r="AE4016" i="1"/>
  <c r="AD4016" i="1"/>
  <c r="AD3759" i="1"/>
  <c r="AE3759" i="1"/>
  <c r="AE3614" i="1"/>
  <c r="AD3614" i="1"/>
  <c r="AD3468" i="1"/>
  <c r="AE3468" i="1"/>
  <c r="AD3353" i="1"/>
  <c r="AE3353" i="1"/>
  <c r="AD3239" i="1"/>
  <c r="AE3239" i="1"/>
  <c r="AE3118" i="1"/>
  <c r="AD3118" i="1"/>
  <c r="AD3009" i="1"/>
  <c r="AE3009" i="1"/>
  <c r="AD2928" i="1"/>
  <c r="AE2928" i="1"/>
  <c r="AD2847" i="1"/>
  <c r="AE2847" i="1"/>
  <c r="AD2659" i="1"/>
  <c r="AE2659" i="1"/>
  <c r="AE4209" i="1"/>
  <c r="AD4209" i="1"/>
  <c r="AD4308" i="1"/>
  <c r="AE4308" i="1"/>
  <c r="AE4181" i="1"/>
  <c r="AD4181" i="1"/>
  <c r="AD3970" i="1"/>
  <c r="AE3970" i="1"/>
  <c r="AD3856" i="1"/>
  <c r="AE3856" i="1"/>
  <c r="AE3741" i="1"/>
  <c r="AD3741" i="1"/>
  <c r="AD3568" i="1"/>
  <c r="AE3568" i="1"/>
  <c r="AE3451" i="1"/>
  <c r="AD3451" i="1"/>
  <c r="AE3336" i="1"/>
  <c r="AD3336" i="1"/>
  <c r="AE3218" i="1"/>
  <c r="AD3218" i="1"/>
  <c r="AD3101" i="1"/>
  <c r="AE3101" i="1"/>
  <c r="AD2997" i="1"/>
  <c r="AE2997" i="1"/>
  <c r="AD2916" i="1"/>
  <c r="AE2916" i="1"/>
  <c r="AD2835" i="1"/>
  <c r="AE2835" i="1"/>
  <c r="AD2758" i="1"/>
  <c r="AE2758" i="1"/>
  <c r="AD2680" i="1"/>
  <c r="AE2680" i="1"/>
  <c r="AE4262" i="1"/>
  <c r="AD4262" i="1"/>
  <c r="AE4080" i="1"/>
  <c r="AD4080" i="1"/>
  <c r="AE3958" i="1"/>
  <c r="AD3958" i="1"/>
  <c r="AE3862" i="1"/>
  <c r="AD3862" i="1"/>
  <c r="AD3732" i="1"/>
  <c r="AE3732" i="1"/>
  <c r="AD3636" i="1"/>
  <c r="AE3636" i="1"/>
  <c r="AE3572" i="1"/>
  <c r="AD3572" i="1"/>
  <c r="AE4336" i="1"/>
  <c r="AD4336" i="1"/>
  <c r="AE4148" i="1"/>
  <c r="AD4148" i="1"/>
  <c r="AE4021" i="1"/>
  <c r="AD4021" i="1"/>
  <c r="AD3909" i="1"/>
  <c r="AE3909" i="1"/>
  <c r="AD3764" i="1"/>
  <c r="AE3764" i="1"/>
  <c r="AD3619" i="1"/>
  <c r="AE3619" i="1"/>
  <c r="AD3505" i="1"/>
  <c r="AE3505" i="1"/>
  <c r="AE3387" i="1"/>
  <c r="AD3387" i="1"/>
  <c r="AD3273" i="1"/>
  <c r="AE3273" i="1"/>
  <c r="AE3161" i="1"/>
  <c r="AD3161" i="1"/>
  <c r="AE3046" i="1"/>
  <c r="AD3046" i="1"/>
  <c r="AE2956" i="1"/>
  <c r="AD2956" i="1"/>
  <c r="AD2876" i="1"/>
  <c r="AE2876" i="1"/>
  <c r="AD2795" i="1"/>
  <c r="AE2795" i="1"/>
  <c r="AD2716" i="1"/>
  <c r="AE2716" i="1"/>
  <c r="AD4334" i="1"/>
  <c r="AE4334" i="1"/>
  <c r="AE4114" i="1"/>
  <c r="AD4114" i="1"/>
  <c r="AD3924" i="1"/>
  <c r="AE3924" i="1"/>
  <c r="AD3812" i="1"/>
  <c r="AE3812" i="1"/>
  <c r="AD3666" i="1"/>
  <c r="AE3666" i="1"/>
  <c r="AD3554" i="1"/>
  <c r="AE3554" i="1"/>
  <c r="AD4323" i="1"/>
  <c r="AE4323" i="1"/>
  <c r="AD3987" i="1"/>
  <c r="AE3987" i="1"/>
  <c r="AE3728" i="1"/>
  <c r="AD3728" i="1"/>
  <c r="AD3585" i="1"/>
  <c r="AE3585" i="1"/>
  <c r="AE3435" i="1"/>
  <c r="AD3435" i="1"/>
  <c r="AE3323" i="1"/>
  <c r="AD3323" i="1"/>
  <c r="AD3210" i="1"/>
  <c r="AE3210" i="1"/>
  <c r="AD3094" i="1"/>
  <c r="AE3094" i="1"/>
  <c r="AE2990" i="1"/>
  <c r="AD2990" i="1"/>
  <c r="AD2909" i="1"/>
  <c r="AE2909" i="1"/>
  <c r="AD2828" i="1"/>
  <c r="AE2828" i="1"/>
  <c r="AE4357" i="1"/>
  <c r="AD4357" i="1"/>
  <c r="AE4099" i="1"/>
  <c r="AD4099" i="1"/>
  <c r="AD4275" i="1"/>
  <c r="AE4275" i="1"/>
  <c r="AD4150" i="1"/>
  <c r="AE4150" i="1"/>
  <c r="AD3941" i="1"/>
  <c r="AE3941" i="1"/>
  <c r="AE3827" i="1"/>
  <c r="AD3827" i="1"/>
  <c r="AD3711" i="1"/>
  <c r="AE3711" i="1"/>
  <c r="AE3539" i="1"/>
  <c r="AD3539" i="1"/>
  <c r="AD3421" i="1"/>
  <c r="AE3421" i="1"/>
  <c r="AE3307" i="1"/>
  <c r="AD3307" i="1"/>
  <c r="AE3193" i="1"/>
  <c r="AD3193" i="1"/>
  <c r="AD3077" i="1"/>
  <c r="AE3077" i="1"/>
  <c r="AE2978" i="1"/>
  <c r="AD2978" i="1"/>
  <c r="AD2897" i="1"/>
  <c r="AE2897" i="1"/>
  <c r="AD2816" i="1"/>
  <c r="AE2816" i="1"/>
  <c r="AD2737" i="1"/>
  <c r="AE2737" i="1"/>
  <c r="AD2658" i="1"/>
  <c r="AE2658" i="1"/>
  <c r="AE4226" i="1"/>
  <c r="AD4226" i="1"/>
  <c r="AE4006" i="1"/>
  <c r="AD4006" i="1"/>
  <c r="AD3926" i="1"/>
  <c r="AE3926" i="1"/>
  <c r="AE3846" i="1"/>
  <c r="AD3846" i="1"/>
  <c r="AD3716" i="1"/>
  <c r="AE3716" i="1"/>
  <c r="AD3620" i="1"/>
  <c r="AE3620" i="1"/>
  <c r="AD3524" i="1"/>
  <c r="AE3524" i="1"/>
  <c r="AD4272" i="1"/>
  <c r="AE4272" i="1"/>
  <c r="AE4115" i="1"/>
  <c r="AD4115" i="1"/>
  <c r="AE3997" i="1"/>
  <c r="AD3997" i="1"/>
  <c r="AD3854" i="1"/>
  <c r="AE3854" i="1"/>
  <c r="AD3709" i="1"/>
  <c r="AE3709" i="1"/>
  <c r="AD3595" i="1"/>
  <c r="AE3595" i="1"/>
  <c r="AE3473" i="1"/>
  <c r="AD3473" i="1"/>
  <c r="AD3358" i="1"/>
  <c r="AE3358" i="1"/>
  <c r="AD3244" i="1"/>
  <c r="AE3244" i="1"/>
  <c r="AD3128" i="1"/>
  <c r="AE3128" i="1"/>
  <c r="AE3014" i="1"/>
  <c r="AD3014" i="1"/>
  <c r="AD2933" i="1"/>
  <c r="AE2933" i="1"/>
  <c r="AE2856" i="1"/>
  <c r="AD2856" i="1"/>
  <c r="AD2776" i="1"/>
  <c r="AE2776" i="1"/>
  <c r="AD2697" i="1"/>
  <c r="AE2697" i="1"/>
  <c r="AD4224" i="1"/>
  <c r="AE4224" i="1"/>
  <c r="AD3988" i="1"/>
  <c r="AE3988" i="1"/>
  <c r="AE3892" i="1"/>
  <c r="AD3892" i="1"/>
  <c r="AD3780" i="1"/>
  <c r="AE3780" i="1"/>
  <c r="AE3634" i="1"/>
  <c r="AD3634" i="1"/>
  <c r="AD3538" i="1"/>
  <c r="AE3538" i="1"/>
  <c r="AE4292" i="1"/>
  <c r="AD4292" i="1"/>
  <c r="AD3902" i="1"/>
  <c r="AE3902" i="1"/>
  <c r="AD3667" i="1"/>
  <c r="AE3667" i="1"/>
  <c r="AE3553" i="1"/>
  <c r="AD3553" i="1"/>
  <c r="AD3406" i="1"/>
  <c r="AE3406" i="1"/>
  <c r="AD3292" i="1"/>
  <c r="AE3292" i="1"/>
  <c r="AD3178" i="1"/>
  <c r="AE3178" i="1"/>
  <c r="AE3062" i="1"/>
  <c r="AD3062" i="1"/>
  <c r="AE2970" i="1"/>
  <c r="AD2970" i="1"/>
  <c r="AD2890" i="1"/>
  <c r="AE2890" i="1"/>
  <c r="AD2809" i="1"/>
  <c r="AE2809" i="1"/>
  <c r="AE2700" i="1"/>
  <c r="AD2700" i="1"/>
  <c r="AD4338" i="1"/>
  <c r="AE4338" i="1"/>
  <c r="AE4081" i="1"/>
  <c r="AD4081" i="1"/>
  <c r="AE4244" i="1"/>
  <c r="AD4244" i="1"/>
  <c r="AE4088" i="1"/>
  <c r="AD4088" i="1"/>
  <c r="AE3917" i="1"/>
  <c r="AD3917" i="1"/>
  <c r="AD3798" i="1"/>
  <c r="AE3798" i="1"/>
  <c r="AE3682" i="1"/>
  <c r="AD3682" i="1"/>
  <c r="AE3507" i="1"/>
  <c r="AD3507" i="1"/>
  <c r="AE3391" i="1"/>
  <c r="AD3391" i="1"/>
  <c r="AD3278" i="1"/>
  <c r="AE3278" i="1"/>
  <c r="AD3164" i="1"/>
  <c r="AE3164" i="1"/>
  <c r="AE3048" i="1"/>
  <c r="AD3048" i="1"/>
  <c r="AD2958" i="1"/>
  <c r="AE2958" i="1"/>
  <c r="AE2878" i="1"/>
  <c r="AD2878" i="1"/>
  <c r="AE2797" i="1"/>
  <c r="AD2797" i="1"/>
  <c r="AE2718" i="1"/>
  <c r="AD2718" i="1"/>
  <c r="AD4356" i="1"/>
  <c r="AE4356" i="1"/>
  <c r="AD4208" i="1"/>
  <c r="AE4208" i="1"/>
  <c r="AD3990" i="1"/>
  <c r="AE3990" i="1"/>
  <c r="AE3894" i="1"/>
  <c r="AD3894" i="1"/>
  <c r="AE3782" i="1"/>
  <c r="AD3782" i="1"/>
  <c r="AE3700" i="1"/>
  <c r="AD3700" i="1"/>
  <c r="AD3604" i="1"/>
  <c r="AE3604" i="1"/>
  <c r="AD3489" i="1"/>
  <c r="AE3489" i="1"/>
  <c r="AE4242" i="1"/>
  <c r="AD4242" i="1"/>
  <c r="AE4084" i="1"/>
  <c r="AD4084" i="1"/>
  <c r="AD3968" i="1"/>
  <c r="AE3968" i="1"/>
  <c r="AD3825" i="1"/>
  <c r="AE3825" i="1"/>
  <c r="AE3680" i="1"/>
  <c r="AD3680" i="1"/>
  <c r="AD3566" i="1"/>
  <c r="AE3566" i="1"/>
  <c r="AD3449" i="1"/>
  <c r="AE3449" i="1"/>
  <c r="AD3330" i="1"/>
  <c r="AE3330" i="1"/>
  <c r="AE3215" i="1"/>
  <c r="AD3215" i="1"/>
  <c r="AD3099" i="1"/>
  <c r="AE3099" i="1"/>
  <c r="AE2995" i="1"/>
  <c r="AD2995" i="1"/>
  <c r="AD2914" i="1"/>
  <c r="AE2914" i="1"/>
  <c r="AE2833" i="1"/>
  <c r="AD2833" i="1"/>
  <c r="AE2754" i="1"/>
  <c r="AD2754" i="1"/>
  <c r="AE2675" i="1"/>
  <c r="AD2675" i="1"/>
  <c r="AE4168" i="1"/>
  <c r="AD4168" i="1"/>
  <c r="AD3956" i="1"/>
  <c r="AE3956" i="1"/>
  <c r="AE3876" i="1"/>
  <c r="AD3876" i="1"/>
  <c r="AD3730" i="1"/>
  <c r="AE3730" i="1"/>
  <c r="AE3618" i="1"/>
  <c r="AD3618" i="1"/>
  <c r="AE3522" i="1"/>
  <c r="AD3522" i="1"/>
  <c r="AE4198" i="1"/>
  <c r="AD4198" i="1"/>
  <c r="AE3873" i="1"/>
  <c r="AD3873" i="1"/>
  <c r="AD3643" i="1"/>
  <c r="AE3643" i="1"/>
  <c r="AD3497" i="1"/>
  <c r="AE3497" i="1"/>
  <c r="AE3378" i="1"/>
  <c r="AD3378" i="1"/>
  <c r="AE3263" i="1"/>
  <c r="AD3263" i="1"/>
  <c r="AD3147" i="1"/>
  <c r="AE3147" i="1"/>
  <c r="AD3033" i="1"/>
  <c r="AE3033" i="1"/>
  <c r="AE2947" i="1"/>
  <c r="AD2947" i="1"/>
  <c r="AE2868" i="1"/>
  <c r="AD2868" i="1"/>
  <c r="AE2787" i="1"/>
  <c r="AD2787" i="1"/>
  <c r="AD2730" i="1"/>
  <c r="AE2730" i="1"/>
  <c r="AE1173" i="1"/>
  <c r="AD1173" i="1"/>
  <c r="D14" i="2" s="1"/>
  <c r="AE4053" i="1"/>
  <c r="AD4053" i="1"/>
  <c r="AE4072" i="1"/>
  <c r="AD4072" i="1"/>
  <c r="AE3791" i="1"/>
  <c r="AD3791" i="1"/>
  <c r="AD3520" i="1"/>
  <c r="AE3520" i="1"/>
  <c r="AE3327" i="1"/>
  <c r="AD3327" i="1"/>
  <c r="AD3145" i="1"/>
  <c r="AE3145" i="1"/>
  <c r="AD2977" i="1"/>
  <c r="AE2977" i="1"/>
  <c r="AE2848" i="1"/>
  <c r="AD2848" i="1"/>
  <c r="AD2723" i="1"/>
  <c r="AE2723" i="1"/>
  <c r="AE4038" i="1"/>
  <c r="AD4038" i="1"/>
  <c r="AD3845" i="1"/>
  <c r="AE3845" i="1"/>
  <c r="AD3587" i="1"/>
  <c r="AE3587" i="1"/>
  <c r="AE3925" i="1"/>
  <c r="AD3925" i="1"/>
  <c r="AD3749" i="1"/>
  <c r="AE3749" i="1"/>
  <c r="AD3519" i="1"/>
  <c r="AE3519" i="1"/>
  <c r="AE3326" i="1"/>
  <c r="AD3326" i="1"/>
  <c r="AE3144" i="1"/>
  <c r="AD3144" i="1"/>
  <c r="AD2975" i="1"/>
  <c r="AE2975" i="1"/>
  <c r="AD2846" i="1"/>
  <c r="AE2846" i="1"/>
  <c r="AD2722" i="1"/>
  <c r="AE2722" i="1"/>
  <c r="AE4037" i="1"/>
  <c r="AD4037" i="1"/>
  <c r="AE3843" i="1"/>
  <c r="AD3843" i="1"/>
  <c r="AE3679" i="1"/>
  <c r="AD3679" i="1"/>
  <c r="AE3376" i="1"/>
  <c r="AD3376" i="1"/>
  <c r="AE3264" i="1"/>
  <c r="AD3264" i="1"/>
  <c r="AE3184" i="1"/>
  <c r="AD3184" i="1"/>
  <c r="AD4212" i="1"/>
  <c r="AE4212" i="1"/>
  <c r="AD3969" i="1"/>
  <c r="AE3969" i="1"/>
  <c r="AD3694" i="1"/>
  <c r="AE3694" i="1"/>
  <c r="AD3373" i="1"/>
  <c r="AE3373" i="1"/>
  <c r="AD3095" i="1"/>
  <c r="AE3095" i="1"/>
  <c r="AD2943" i="1"/>
  <c r="AE2943" i="1"/>
  <c r="AD2812" i="1"/>
  <c r="AE2812" i="1"/>
  <c r="AD2687" i="1"/>
  <c r="AE2687" i="1"/>
  <c r="AD4036" i="1"/>
  <c r="AE4036" i="1"/>
  <c r="AD3407" i="1"/>
  <c r="AE3407" i="1"/>
  <c r="AD4066" i="1"/>
  <c r="AE4066" i="1"/>
  <c r="AD3693" i="1"/>
  <c r="AE3693" i="1"/>
  <c r="AE3504" i="1"/>
  <c r="AD3504" i="1"/>
  <c r="AE3231" i="1"/>
  <c r="AD3231" i="1"/>
  <c r="AD3040" i="1"/>
  <c r="AE3040" i="1"/>
  <c r="AD2908" i="1"/>
  <c r="AE2908" i="1"/>
  <c r="AD2782" i="1"/>
  <c r="AE2782" i="1"/>
  <c r="AD3778" i="1"/>
  <c r="AE3778" i="1"/>
  <c r="AD2710" i="1"/>
  <c r="AE2710" i="1"/>
  <c r="AD4291" i="1"/>
  <c r="AE4291" i="1"/>
  <c r="AD4035" i="1"/>
  <c r="AE4035" i="1"/>
  <c r="AD4019" i="1"/>
  <c r="AE4019" i="1"/>
  <c r="AD3651" i="1"/>
  <c r="AE3651" i="1"/>
  <c r="AD3469" i="1"/>
  <c r="AE3469" i="1"/>
  <c r="AE3288" i="1"/>
  <c r="AD3288" i="1"/>
  <c r="AD3097" i="1"/>
  <c r="AE3097" i="1"/>
  <c r="AD2945" i="1"/>
  <c r="AE2945" i="1"/>
  <c r="AD2815" i="1"/>
  <c r="AE2815" i="1"/>
  <c r="AD2690" i="1"/>
  <c r="AE2690" i="1"/>
  <c r="AD3985" i="1"/>
  <c r="AE3985" i="1"/>
  <c r="AD3823" i="1"/>
  <c r="AE3823" i="1"/>
  <c r="AD3565" i="1"/>
  <c r="AE3565" i="1"/>
  <c r="AE3877" i="1"/>
  <c r="AD3877" i="1"/>
  <c r="AE3695" i="1"/>
  <c r="AD3695" i="1"/>
  <c r="AE3467" i="1"/>
  <c r="AD3467" i="1"/>
  <c r="AD3287" i="1"/>
  <c r="AE3287" i="1"/>
  <c r="AD3096" i="1"/>
  <c r="AE3096" i="1"/>
  <c r="AD2944" i="1"/>
  <c r="AE2944" i="1"/>
  <c r="AD2813" i="1"/>
  <c r="AE2813" i="1"/>
  <c r="AD2688" i="1"/>
  <c r="AE2688" i="1"/>
  <c r="AE3984" i="1"/>
  <c r="AD3984" i="1"/>
  <c r="AE3822" i="1"/>
  <c r="AD3822" i="1"/>
  <c r="AE3457" i="1"/>
  <c r="AD3457" i="1"/>
  <c r="AE3344" i="1"/>
  <c r="AD3344" i="1"/>
  <c r="AE3232" i="1"/>
  <c r="AD3232" i="1"/>
  <c r="AE3168" i="1"/>
  <c r="AD3168" i="1"/>
  <c r="AD4165" i="1"/>
  <c r="AE4165" i="1"/>
  <c r="AD3837" i="1"/>
  <c r="AE3837" i="1"/>
  <c r="AE3646" i="1"/>
  <c r="AD3646" i="1"/>
  <c r="AD3325" i="1"/>
  <c r="AE3325" i="1"/>
  <c r="AE3047" i="1"/>
  <c r="AD3047" i="1"/>
  <c r="AD2910" i="1"/>
  <c r="AE2910" i="1"/>
  <c r="AD2783" i="1"/>
  <c r="AE2783" i="1"/>
  <c r="AD2654" i="1"/>
  <c r="AE2654" i="1"/>
  <c r="AD3488" i="1"/>
  <c r="AE3488" i="1"/>
  <c r="AE3359" i="1"/>
  <c r="AD3359" i="1"/>
  <c r="AE3967" i="1"/>
  <c r="AD3967" i="1"/>
  <c r="AD3645" i="1"/>
  <c r="AE3645" i="1"/>
  <c r="AE3372" i="1"/>
  <c r="AD3372" i="1"/>
  <c r="AE3182" i="1"/>
  <c r="AD3182" i="1"/>
  <c r="AD3006" i="1"/>
  <c r="AE3006" i="1"/>
  <c r="AD2875" i="1"/>
  <c r="AE2875" i="1"/>
  <c r="AD2748" i="1"/>
  <c r="AE2748" i="1"/>
  <c r="AE2768" i="1"/>
  <c r="AD2768" i="1"/>
  <c r="AE2689" i="1"/>
  <c r="AD2689" i="1"/>
  <c r="AE4273" i="1"/>
  <c r="AD4273" i="1"/>
  <c r="AE4017" i="1"/>
  <c r="AD4017" i="1"/>
  <c r="AD3982" i="1"/>
  <c r="AE3982" i="1"/>
  <c r="AD3612" i="1"/>
  <c r="AE3612" i="1"/>
  <c r="AD3420" i="1"/>
  <c r="AE3420" i="1"/>
  <c r="AE3240" i="1"/>
  <c r="AD3240" i="1"/>
  <c r="AD3053" i="1"/>
  <c r="AE3053" i="1"/>
  <c r="AE2912" i="1"/>
  <c r="AD2912" i="1"/>
  <c r="AE2785" i="1"/>
  <c r="AD2785" i="1"/>
  <c r="AE2657" i="1"/>
  <c r="AD2657" i="1"/>
  <c r="AD3938" i="1"/>
  <c r="AE3938" i="1"/>
  <c r="AE3727" i="1"/>
  <c r="AD3727" i="1"/>
  <c r="AE4068" i="1"/>
  <c r="AD4068" i="1"/>
  <c r="AE3838" i="1"/>
  <c r="AD3838" i="1"/>
  <c r="AD3647" i="1"/>
  <c r="AE3647" i="1"/>
  <c r="AE3417" i="1"/>
  <c r="AD3417" i="1"/>
  <c r="AD3234" i="1"/>
  <c r="AE3234" i="1"/>
  <c r="AE3052" i="1"/>
  <c r="AD3052" i="1"/>
  <c r="AD2911" i="1"/>
  <c r="AE2911" i="1"/>
  <c r="AE2784" i="1"/>
  <c r="AD2784" i="1"/>
  <c r="AE2655" i="1"/>
  <c r="AD2655" i="1"/>
  <c r="AD3937" i="1"/>
  <c r="AE3937" i="1"/>
  <c r="AD3797" i="1"/>
  <c r="AE3797" i="1"/>
  <c r="AD3440" i="1"/>
  <c r="AE3440" i="1"/>
  <c r="AD3328" i="1"/>
  <c r="AE3328" i="1"/>
  <c r="AE3216" i="1"/>
  <c r="AD3216" i="1"/>
  <c r="AE3150" i="1"/>
  <c r="AD3150" i="1"/>
  <c r="AE4113" i="1"/>
  <c r="AD4113" i="1"/>
  <c r="AE3789" i="1"/>
  <c r="AD3789" i="1"/>
  <c r="AE3465" i="1"/>
  <c r="AD3465" i="1"/>
  <c r="AD3276" i="1"/>
  <c r="AE3276" i="1"/>
  <c r="AE3007" i="1"/>
  <c r="AD3007" i="1"/>
  <c r="AE2877" i="1"/>
  <c r="AD2877" i="1"/>
  <c r="AE2750" i="1"/>
  <c r="AD2750" i="1"/>
  <c r="AD4328" i="1"/>
  <c r="AE4328" i="1"/>
  <c r="AD3472" i="1"/>
  <c r="AE3472" i="1"/>
  <c r="AD4261" i="1"/>
  <c r="AE4261" i="1"/>
  <c r="AE3923" i="1"/>
  <c r="AD3923" i="1"/>
  <c r="AD3601" i="1"/>
  <c r="AE3601" i="1"/>
  <c r="AD3320" i="1"/>
  <c r="AE3320" i="1"/>
  <c r="AE3142" i="1"/>
  <c r="AD3142" i="1"/>
  <c r="AE2973" i="1"/>
  <c r="AD2973" i="1"/>
  <c r="AD2844" i="1"/>
  <c r="AE2844" i="1"/>
  <c r="AD2749" i="1"/>
  <c r="AE2749" i="1"/>
  <c r="AD2670" i="1"/>
  <c r="AE2670" i="1"/>
  <c r="AE4254" i="1"/>
  <c r="AD4254" i="1"/>
  <c r="AD4270" i="1"/>
  <c r="AE4270" i="1"/>
  <c r="AD3841" i="1"/>
  <c r="AE3841" i="1"/>
  <c r="AD3564" i="1"/>
  <c r="AE3564" i="1"/>
  <c r="AE3375" i="1"/>
  <c r="AD3375" i="1"/>
  <c r="AD3192" i="1"/>
  <c r="AE3192" i="1"/>
  <c r="AE3010" i="1"/>
  <c r="AD3010" i="1"/>
  <c r="AD2883" i="1"/>
  <c r="AE2883" i="1"/>
  <c r="AD2752" i="1"/>
  <c r="AE2752" i="1"/>
  <c r="AD4243" i="1"/>
  <c r="AE4243" i="1"/>
  <c r="AE3870" i="1"/>
  <c r="AD3870" i="1"/>
  <c r="AE3633" i="1"/>
  <c r="AD3633" i="1"/>
  <c r="AD4018" i="1"/>
  <c r="AE4018" i="1"/>
  <c r="AE3790" i="1"/>
  <c r="AD3790" i="1"/>
  <c r="AD3611" i="1"/>
  <c r="AE3611" i="1"/>
  <c r="AD3374" i="1"/>
  <c r="AE3374" i="1"/>
  <c r="AE3186" i="1"/>
  <c r="AD3186" i="1"/>
  <c r="AE3008" i="1"/>
  <c r="AD3008" i="1"/>
  <c r="AD2882" i="1"/>
  <c r="AE2882" i="1"/>
  <c r="AD2751" i="1"/>
  <c r="AE2751" i="1"/>
  <c r="AD4241" i="1"/>
  <c r="AE4241" i="1"/>
  <c r="AD3869" i="1"/>
  <c r="AE3869" i="1"/>
  <c r="AE3726" i="1"/>
  <c r="AD3726" i="1"/>
  <c r="AD3408" i="1"/>
  <c r="AE3408" i="1"/>
  <c r="AE3312" i="1"/>
  <c r="AD3312" i="1"/>
  <c r="AD3200" i="1"/>
  <c r="AE3200" i="1"/>
  <c r="AE4360" i="1"/>
  <c r="AD4360" i="1"/>
  <c r="AD4067" i="1"/>
  <c r="AE4067" i="1"/>
  <c r="AD3740" i="1"/>
  <c r="AE3740" i="1"/>
  <c r="AE3410" i="1"/>
  <c r="AD3410" i="1"/>
  <c r="AD3143" i="1"/>
  <c r="AE3143" i="1"/>
  <c r="AE2974" i="1"/>
  <c r="AD2974" i="1"/>
  <c r="AE2845" i="1"/>
  <c r="AD2845" i="1"/>
  <c r="AD2717" i="1"/>
  <c r="AE2717" i="1"/>
  <c r="AE4240" i="1"/>
  <c r="AD4240" i="1"/>
  <c r="AE3456" i="1"/>
  <c r="AD3456" i="1"/>
  <c r="AE4162" i="1"/>
  <c r="AD4162" i="1"/>
  <c r="AD3875" i="1"/>
  <c r="AE3875" i="1"/>
  <c r="AD3552" i="1"/>
  <c r="AE3552" i="1"/>
  <c r="AD3272" i="1"/>
  <c r="AE3272" i="1"/>
  <c r="AE3093" i="1"/>
  <c r="AD3093" i="1"/>
  <c r="AE2942" i="1"/>
  <c r="AD2942" i="1"/>
  <c r="AD2811" i="1"/>
  <c r="AE2811" i="1"/>
  <c r="AD2686" i="1"/>
  <c r="AE2686" i="1"/>
  <c r="AE3935" i="1"/>
  <c r="AD3935" i="1"/>
  <c r="AD3583" i="1"/>
  <c r="AE3583" i="1"/>
  <c r="AE3294" i="1"/>
  <c r="AD3294" i="1"/>
  <c r="AD3148" i="1"/>
  <c r="AE3148" i="1"/>
  <c r="AE4161" i="1"/>
  <c r="AD4161" i="1"/>
  <c r="AE3966" i="1"/>
  <c r="AD3966" i="1"/>
  <c r="AD3781" i="1"/>
  <c r="AE3781" i="1"/>
  <c r="AE3596" i="1"/>
  <c r="AD3596" i="1"/>
  <c r="AD3271" i="1"/>
  <c r="AE3271" i="1"/>
  <c r="AD3086" i="1"/>
  <c r="AE3086" i="1"/>
  <c r="AE2936" i="1"/>
  <c r="AD2936" i="1"/>
  <c r="AD2810" i="1"/>
  <c r="AE2810" i="1"/>
  <c r="AD2685" i="1"/>
  <c r="AE2685" i="1"/>
  <c r="AE4179" i="1"/>
  <c r="AD4179" i="1"/>
  <c r="AE3357" i="1"/>
  <c r="AD3357" i="1"/>
  <c r="AD3081" i="1"/>
  <c r="AE3081" i="1"/>
  <c r="AD4144" i="1"/>
  <c r="AE4144" i="1"/>
  <c r="AD2704" i="1"/>
  <c r="AE2704" i="1"/>
  <c r="AD3127" i="1"/>
  <c r="AE3127" i="1"/>
  <c r="AD2706" i="1"/>
  <c r="AE2706" i="1"/>
  <c r="AD3013" i="1"/>
  <c r="AE3013" i="1"/>
  <c r="AE3580" i="1"/>
  <c r="AD3580" i="1"/>
  <c r="AE2842" i="1"/>
  <c r="AD2842" i="1"/>
  <c r="AE3613" i="1"/>
  <c r="AD3613" i="1"/>
  <c r="AD3531" i="1"/>
  <c r="AE3531" i="1"/>
  <c r="AD2774" i="1"/>
  <c r="AE2774" i="1"/>
  <c r="AE3355" i="1"/>
  <c r="AD3355" i="1"/>
  <c r="AD1170" i="1"/>
  <c r="K6" i="2" s="1"/>
  <c r="AE1170" i="1"/>
  <c r="AE2906" i="1"/>
  <c r="AD2906" i="1"/>
  <c r="AD3763" i="1"/>
  <c r="AE3763" i="1"/>
  <c r="AD2967" i="1"/>
  <c r="AE2967" i="1"/>
  <c r="AD3810" i="1"/>
  <c r="AE3810" i="1"/>
  <c r="AD3715" i="1"/>
  <c r="AE3715" i="1"/>
  <c r="AD2678" i="1"/>
  <c r="AE2678" i="1"/>
  <c r="AD2712" i="1"/>
  <c r="AE2712" i="1"/>
  <c r="AE3758" i="1"/>
  <c r="AD3758" i="1"/>
  <c r="AD3261" i="1"/>
  <c r="AE3261" i="1"/>
  <c r="AD2667" i="1"/>
  <c r="AE2667" i="1"/>
  <c r="AE4050" i="1"/>
  <c r="AD4050" i="1"/>
  <c r="AD3548" i="1"/>
  <c r="AE3548" i="1"/>
  <c r="AE2901" i="1"/>
  <c r="AD2901" i="1"/>
  <c r="AD2770" i="1"/>
  <c r="AE2770" i="1"/>
  <c r="AD3757" i="1"/>
  <c r="AE3757" i="1"/>
  <c r="AE3226" i="1"/>
  <c r="AD3226" i="1"/>
  <c r="AD4146" i="1"/>
  <c r="AE4146" i="1"/>
  <c r="AD3146" i="1"/>
  <c r="AE3146" i="1"/>
  <c r="AE2691" i="1"/>
  <c r="AD2691" i="1"/>
  <c r="AE3762" i="1"/>
  <c r="AD3762" i="1"/>
  <c r="AE3266" i="1"/>
  <c r="AD3266" i="1"/>
  <c r="AD2673" i="1"/>
  <c r="AE2673" i="1"/>
  <c r="AE3211" i="1"/>
  <c r="AD3211" i="1"/>
  <c r="AE2964" i="1"/>
  <c r="AD2964" i="1"/>
  <c r="AD2827" i="1"/>
  <c r="AE2827" i="1"/>
  <c r="AD4020" i="1"/>
  <c r="AE4020" i="1"/>
  <c r="AD2891" i="1"/>
  <c r="AE2891" i="1"/>
  <c r="AD3177" i="1"/>
  <c r="AE3177" i="1"/>
  <c r="AE3120" i="1"/>
  <c r="AD3120" i="1"/>
  <c r="AE2986" i="1"/>
  <c r="AD2986" i="1"/>
  <c r="AE3402" i="1"/>
  <c r="AD3402" i="1"/>
  <c r="AD2923" i="1"/>
  <c r="AE2923" i="1"/>
  <c r="AD3431" i="1"/>
  <c r="AE3431" i="1"/>
  <c r="AD2653" i="1"/>
  <c r="AE2653" i="1"/>
  <c r="AD3794" i="1"/>
  <c r="AE3794" i="1"/>
  <c r="AD3471" i="1"/>
  <c r="AE3471" i="1"/>
  <c r="AD3262" i="1"/>
  <c r="AE3262" i="1"/>
  <c r="AE3116" i="1"/>
  <c r="AD3116" i="1"/>
  <c r="AE4110" i="1"/>
  <c r="AD4110" i="1"/>
  <c r="AE3922" i="1"/>
  <c r="AD3922" i="1"/>
  <c r="AD3731" i="1"/>
  <c r="AE3731" i="1"/>
  <c r="AD3551" i="1"/>
  <c r="AE3551" i="1"/>
  <c r="AD3229" i="1"/>
  <c r="AE3229" i="1"/>
  <c r="AD3036" i="1"/>
  <c r="AE3036" i="1"/>
  <c r="AE2907" i="1"/>
  <c r="AD2907" i="1"/>
  <c r="AD2777" i="1"/>
  <c r="AE2777" i="1"/>
  <c r="AE1964" i="1"/>
  <c r="AD1964" i="1"/>
  <c r="AD3486" i="1"/>
  <c r="AE3486" i="1"/>
  <c r="AE3341" i="1"/>
  <c r="AD3341" i="1"/>
  <c r="AE3032" i="1"/>
  <c r="AD3032" i="1"/>
  <c r="AD4288" i="1"/>
  <c r="AE4288" i="1"/>
  <c r="AD2746" i="1"/>
  <c r="AE2746" i="1"/>
  <c r="AD2745" i="1"/>
  <c r="AE2745" i="1"/>
  <c r="AE2931" i="1"/>
  <c r="AD2931" i="1"/>
  <c r="AE3499" i="1"/>
  <c r="AD3499" i="1"/>
  <c r="AD2671" i="1"/>
  <c r="AE2671" i="1"/>
  <c r="AD3681" i="1"/>
  <c r="AE3681" i="1"/>
  <c r="AD3496" i="1"/>
  <c r="AE3496" i="1"/>
  <c r="AE3311" i="1"/>
  <c r="AD3311" i="1"/>
  <c r="AE2744" i="1"/>
  <c r="AD2744" i="1"/>
  <c r="AD4322" i="1"/>
  <c r="AE4322" i="1"/>
  <c r="AD3664" i="1"/>
  <c r="AE3664" i="1"/>
  <c r="AD4129" i="1"/>
  <c r="AE4129" i="1"/>
  <c r="AD2801" i="1"/>
  <c r="AE2801" i="1"/>
  <c r="AD3663" i="1"/>
  <c r="AE3663" i="1"/>
  <c r="AD2949" i="1"/>
  <c r="AE2949" i="1"/>
  <c r="AD2884" i="1"/>
  <c r="AE2884" i="1"/>
  <c r="AE2996" i="1"/>
  <c r="AD2996" i="1"/>
  <c r="AE3126" i="1"/>
  <c r="AD3126" i="1"/>
  <c r="AD4256" i="1"/>
  <c r="AE4256" i="1"/>
  <c r="AE3760" i="1"/>
  <c r="AD3760" i="1"/>
  <c r="AE2888" i="1"/>
  <c r="AD2888" i="1"/>
  <c r="AD2864" i="1"/>
  <c r="AE2864" i="1"/>
  <c r="AD2665" i="1"/>
  <c r="AE2665" i="1"/>
  <c r="AD3708" i="1"/>
  <c r="AE3708" i="1"/>
  <c r="AD2925" i="1"/>
  <c r="AE2925" i="1"/>
  <c r="AE3056" i="1"/>
  <c r="AD3056" i="1"/>
  <c r="AD3197" i="1"/>
  <c r="AE3197" i="1"/>
  <c r="AE3567" i="1"/>
  <c r="AD3567" i="1"/>
  <c r="AD2666" i="1"/>
  <c r="AE2666" i="1"/>
  <c r="AD2790" i="1"/>
  <c r="AE2790" i="1"/>
  <c r="AE4238" i="1"/>
  <c r="AD4238" i="1"/>
  <c r="AD3724" i="1"/>
  <c r="AE3724" i="1"/>
  <c r="AD3455" i="1"/>
  <c r="AE3455" i="1"/>
  <c r="AD3214" i="1"/>
  <c r="AE3214" i="1"/>
  <c r="AE4306" i="1"/>
  <c r="AD4306" i="1"/>
  <c r="AD4056" i="1"/>
  <c r="AE4056" i="1"/>
  <c r="AE3874" i="1"/>
  <c r="AD3874" i="1"/>
  <c r="AE3692" i="1"/>
  <c r="AD3692" i="1"/>
  <c r="AE3500" i="1"/>
  <c r="AD3500" i="1"/>
  <c r="AE3179" i="1"/>
  <c r="AD3179" i="1"/>
  <c r="AD3005" i="1"/>
  <c r="AE3005" i="1"/>
  <c r="AE2874" i="1"/>
  <c r="AD2874" i="1"/>
  <c r="AE2747" i="1"/>
  <c r="AD2747" i="1"/>
  <c r="AD4355" i="1"/>
  <c r="AE4355" i="1"/>
  <c r="AE3470" i="1"/>
  <c r="AD3470" i="1"/>
  <c r="AE4350" i="1"/>
  <c r="AD4350" i="1"/>
  <c r="AD3906" i="1"/>
  <c r="AE3906" i="1"/>
  <c r="AD3448" i="1"/>
  <c r="AE3448" i="1"/>
  <c r="AD3175" i="1"/>
  <c r="AE3175" i="1"/>
  <c r="AE2994" i="1"/>
  <c r="AD2994" i="1"/>
  <c r="AD2867" i="1"/>
  <c r="AE2867" i="1"/>
  <c r="AE2802" i="1"/>
  <c r="AD2802" i="1"/>
  <c r="AE4289" i="1"/>
  <c r="AD4289" i="1"/>
  <c r="AD3011" i="1"/>
  <c r="AE3011" i="1"/>
  <c r="AD4104" i="1"/>
  <c r="AE4104" i="1"/>
  <c r="AE3031" i="1"/>
  <c r="AD3031" i="1"/>
  <c r="AE2982" i="1"/>
  <c r="AD2982" i="1"/>
  <c r="AD3356" i="1"/>
  <c r="AE3356" i="1"/>
  <c r="AE2696" i="1"/>
  <c r="AD2696" i="1"/>
  <c r="AE2915" i="1"/>
  <c r="AD2915" i="1"/>
  <c r="AD3199" i="1"/>
  <c r="AE3199" i="1"/>
  <c r="AE2863" i="1"/>
  <c r="AD2863" i="1"/>
  <c r="AE2988" i="1"/>
  <c r="AD2988" i="1"/>
  <c r="AE3024" i="1"/>
  <c r="AD3024" i="1"/>
  <c r="AD3242" i="1"/>
  <c r="AE3242" i="1"/>
  <c r="AE3807" i="1"/>
  <c r="AD3807" i="1"/>
  <c r="AE2669" i="1"/>
  <c r="AD2669" i="1"/>
  <c r="AE3163" i="1"/>
  <c r="AD3163" i="1"/>
  <c r="AD3289" i="1"/>
  <c r="AE3289" i="1"/>
  <c r="AE1167" i="1"/>
  <c r="AE4130" i="1"/>
  <c r="AD4130" i="1"/>
  <c r="AE3383" i="1"/>
  <c r="AD3383" i="1"/>
  <c r="AE3012" i="1"/>
  <c r="AD3012" i="1"/>
  <c r="AE3903" i="1"/>
  <c r="AD3903" i="1"/>
  <c r="AD3112" i="1"/>
  <c r="AE3112" i="1"/>
  <c r="AD3811" i="1"/>
  <c r="AE3811" i="1"/>
  <c r="AD2954" i="1"/>
  <c r="AE2954" i="1"/>
  <c r="AD2753" i="1"/>
  <c r="AE2753" i="1"/>
  <c r="AD4052" i="1"/>
  <c r="AE4052" i="1"/>
  <c r="AE3306" i="1"/>
  <c r="AD3306" i="1"/>
  <c r="AD3213" i="1"/>
  <c r="AE3213" i="1"/>
  <c r="AD2896" i="1"/>
  <c r="AE2896" i="1"/>
  <c r="AD1168" i="1"/>
  <c r="L9" i="2" s="1"/>
  <c r="AE1168" i="1"/>
  <c r="AE3662" i="1"/>
  <c r="AD3662" i="1"/>
  <c r="AE3952" i="1"/>
  <c r="AD3952" i="1"/>
  <c r="AE2894" i="1"/>
  <c r="AD2894" i="1"/>
  <c r="AE3061" i="1"/>
  <c r="AD3061" i="1"/>
  <c r="AE2694" i="1"/>
  <c r="AD2694" i="1"/>
  <c r="AE2866" i="1"/>
  <c r="AD2866" i="1"/>
  <c r="AE3855" i="1"/>
  <c r="AD3855" i="1"/>
  <c r="AD3432" i="1"/>
  <c r="AE3432" i="1"/>
  <c r="AD2829" i="1"/>
  <c r="AE2829" i="1"/>
  <c r="AD4200" i="1"/>
  <c r="AE4200" i="1"/>
  <c r="AD4225" i="1"/>
  <c r="AE4225" i="1"/>
  <c r="AD2731" i="1"/>
  <c r="AE2731" i="1"/>
  <c r="AD3083" i="1"/>
  <c r="AE3083" i="1"/>
  <c r="AE2806" i="1"/>
  <c r="AD2806" i="1"/>
  <c r="AE3615" i="1"/>
  <c r="AD3615" i="1"/>
  <c r="AD2825" i="1"/>
  <c r="AE2825" i="1"/>
  <c r="AE2992" i="1"/>
  <c r="AD2992" i="1"/>
  <c r="AD3241" i="1"/>
  <c r="AE3241" i="1"/>
  <c r="AE3100" i="1"/>
  <c r="AD3100" i="1"/>
  <c r="AE2872" i="1"/>
  <c r="AD2872" i="1"/>
  <c r="AD2715" i="1"/>
  <c r="AE2715" i="1"/>
  <c r="AE4149" i="1"/>
  <c r="AD4149" i="1"/>
  <c r="AE3677" i="1"/>
  <c r="AD3677" i="1"/>
  <c r="AE3438" i="1"/>
  <c r="AD3438" i="1"/>
  <c r="AE3198" i="1"/>
  <c r="AD3198" i="1"/>
  <c r="AD4259" i="1"/>
  <c r="AE4259" i="1"/>
  <c r="AE4014" i="1"/>
  <c r="AD4014" i="1"/>
  <c r="AD3826" i="1"/>
  <c r="AE3826" i="1"/>
  <c r="AE3644" i="1"/>
  <c r="AD3644" i="1"/>
  <c r="AD3319" i="1"/>
  <c r="AE3319" i="1"/>
  <c r="AD3129" i="1"/>
  <c r="AE3129" i="1"/>
  <c r="AE2972" i="1"/>
  <c r="AD2972" i="1"/>
  <c r="AD2843" i="1"/>
  <c r="AE2843" i="1"/>
  <c r="AD2714" i="1"/>
  <c r="AE2714" i="1"/>
  <c r="AE4294" i="1"/>
  <c r="AD4294" i="1"/>
  <c r="AE3405" i="1"/>
  <c r="AD3405" i="1"/>
  <c r="AD4197" i="1"/>
  <c r="AE4197" i="1"/>
  <c r="AD2930" i="1"/>
  <c r="AE2930" i="1"/>
  <c r="AD2803" i="1"/>
  <c r="AE2803" i="1"/>
  <c r="AE2674" i="1"/>
  <c r="AD2674" i="1"/>
  <c r="AD4176" i="1"/>
  <c r="AE4176" i="1"/>
  <c r="AE3965" i="1"/>
  <c r="AD3965" i="1"/>
  <c r="AE3298" i="1"/>
  <c r="AD3298" i="1"/>
  <c r="AD2957" i="1"/>
  <c r="AE2957" i="1"/>
  <c r="AD2755" i="1"/>
  <c r="AE2755" i="1"/>
  <c r="AD3872" i="1"/>
  <c r="AE3872" i="1"/>
  <c r="AD4353" i="1"/>
  <c r="AE4353" i="1"/>
  <c r="AE3523" i="1"/>
  <c r="AD3523" i="1"/>
  <c r="AE3170" i="1"/>
  <c r="AD3170" i="1"/>
  <c r="AE2983" i="1"/>
  <c r="AD2983" i="1"/>
  <c r="AD2771" i="1"/>
  <c r="AE2771" i="1"/>
  <c r="AD3893" i="1"/>
  <c r="AE3893" i="1"/>
  <c r="AD3068" i="1"/>
  <c r="AE3068" i="1"/>
  <c r="AE2852" i="1"/>
  <c r="AD2852" i="1"/>
  <c r="AE2948" i="1"/>
  <c r="AD2948" i="1"/>
  <c r="AD2786" i="1"/>
  <c r="AE2786" i="1"/>
  <c r="AE3809" i="1"/>
  <c r="AD3809" i="1"/>
  <c r="AE3291" i="1"/>
  <c r="AD3291" i="1"/>
  <c r="AE3761" i="1"/>
  <c r="AD3761" i="1"/>
  <c r="AE2705" i="1"/>
  <c r="AD2705" i="1"/>
  <c r="AD3290" i="1"/>
  <c r="AE3290" i="1"/>
  <c r="AD2893" i="1"/>
  <c r="AE2893" i="1"/>
  <c r="AE4324" i="1"/>
  <c r="AD4324" i="1"/>
  <c r="AE3388" i="1"/>
  <c r="AD3388" i="1"/>
  <c r="AE3054" i="1"/>
  <c r="AD3054" i="1"/>
  <c r="AE2732" i="1"/>
  <c r="AD2732" i="1"/>
  <c r="AE3824" i="1"/>
  <c r="AD3824" i="1"/>
  <c r="AE3385" i="1"/>
  <c r="AD3385" i="1"/>
  <c r="AD3921" i="1"/>
  <c r="AE3921" i="1"/>
  <c r="AE3258" i="1"/>
  <c r="AD3258" i="1"/>
  <c r="AE3115" i="1"/>
  <c r="AD3115" i="1"/>
  <c r="AD3475" i="1"/>
  <c r="AE3475" i="1"/>
  <c r="AD3707" i="1"/>
  <c r="AE3707" i="1"/>
  <c r="AE2765" i="1"/>
  <c r="AD2765" i="1"/>
  <c r="AD2729" i="1"/>
  <c r="AE2729" i="1"/>
  <c r="AD2991" i="1"/>
  <c r="AE2991" i="1"/>
  <c r="AD3853" i="1"/>
  <c r="AE3853" i="1"/>
  <c r="AE2728" i="1"/>
  <c r="AD2728" i="1"/>
  <c r="AE2913" i="1"/>
  <c r="AD2913" i="1"/>
  <c r="AE3314" i="1"/>
  <c r="AD3314" i="1"/>
  <c r="AE3989" i="1"/>
  <c r="AD3989" i="1"/>
  <c r="AD2713" i="1"/>
  <c r="AE2713" i="1"/>
  <c r="AE4147" i="1"/>
  <c r="AD4147" i="1"/>
  <c r="AD3635" i="1"/>
  <c r="AE3635" i="1"/>
  <c r="AD3403" i="1"/>
  <c r="AE3403" i="1"/>
  <c r="AD3125" i="1"/>
  <c r="AE3125" i="1"/>
  <c r="AD2965" i="1"/>
  <c r="AE2965" i="1"/>
  <c r="AD2832" i="1"/>
  <c r="AE2832" i="1"/>
  <c r="AE2707" i="1"/>
  <c r="AD2707" i="1"/>
  <c r="AE4290" i="1"/>
  <c r="AD4290" i="1"/>
  <c r="AE4196" i="1"/>
  <c r="AD4196" i="1"/>
  <c r="AE3442" i="1"/>
  <c r="AD3442" i="1"/>
  <c r="AE3072" i="1"/>
  <c r="AD3072" i="1"/>
  <c r="AE2858" i="1"/>
  <c r="AD2858" i="1"/>
  <c r="AD1172" i="1"/>
  <c r="AE1172" i="1"/>
  <c r="AD3765" i="1"/>
  <c r="AE3765" i="1"/>
  <c r="AE4195" i="1"/>
  <c r="AD4195" i="1"/>
  <c r="AD3149" i="1"/>
  <c r="AE3149" i="1"/>
  <c r="AE2904" i="1"/>
  <c r="AD2904" i="1"/>
  <c r="AD2703" i="1"/>
  <c r="AE2703" i="1"/>
  <c r="AD2869" i="1"/>
  <c r="AE2869" i="1"/>
  <c r="AD3953" i="1"/>
  <c r="AE3953" i="1"/>
  <c r="AD3293" i="1"/>
  <c r="AE3293" i="1"/>
  <c r="AD2952" i="1"/>
  <c r="AE2952" i="1"/>
  <c r="AD2698" i="1"/>
  <c r="AE2698" i="1"/>
  <c r="AD3729" i="1"/>
  <c r="AE3729" i="1"/>
  <c r="AE3030" i="1"/>
  <c r="AD3030" i="1"/>
  <c r="AD2932" i="1"/>
  <c r="AE2932" i="1"/>
  <c r="AE4344" i="1"/>
  <c r="AD4344" i="1"/>
  <c r="AE3521" i="1"/>
  <c r="AD3521" i="1"/>
  <c r="AE3212" i="1"/>
  <c r="AD3212" i="1"/>
  <c r="AD2851" i="1"/>
  <c r="AE2851" i="1"/>
  <c r="AD3808" i="1"/>
  <c r="AE3808" i="1"/>
  <c r="AD3354" i="1"/>
  <c r="AE3354" i="1"/>
  <c r="AE2993" i="1"/>
  <c r="AD2993" i="1"/>
  <c r="AD2736" i="1"/>
  <c r="AE2736" i="1"/>
  <c r="AD3691" i="1"/>
  <c r="AE3691" i="1"/>
  <c r="AD2946" i="1"/>
  <c r="AE2946" i="1"/>
  <c r="AE3426" i="1"/>
  <c r="AD3426" i="1"/>
  <c r="AD2989" i="1"/>
  <c r="AE2989" i="1"/>
  <c r="AD4177" i="1"/>
  <c r="AE4177" i="1"/>
  <c r="AE3616" i="1"/>
  <c r="AD3616" i="1"/>
  <c r="AD3259" i="1"/>
  <c r="AE3259" i="1"/>
  <c r="AD3617" i="1"/>
  <c r="AE3617" i="1"/>
  <c r="AE2684" i="1"/>
  <c r="AD2684" i="1"/>
  <c r="AE2926" i="1"/>
  <c r="AD2926" i="1"/>
  <c r="AE3905" i="1"/>
  <c r="AD3905" i="1"/>
  <c r="AD3904" i="1"/>
  <c r="AE3904" i="1"/>
  <c r="AD2726" i="1"/>
  <c r="AE2726" i="1"/>
  <c r="AE3152" i="1"/>
  <c r="AD3152" i="1"/>
  <c r="AE3176" i="1"/>
  <c r="AD3176" i="1"/>
  <c r="AD3710" i="1"/>
  <c r="AE3710" i="1"/>
  <c r="AE2766" i="1"/>
  <c r="AD2766" i="1"/>
  <c r="AD2826" i="1"/>
  <c r="AE2826" i="1"/>
  <c r="AE3351" i="1"/>
  <c r="AD3351" i="1"/>
  <c r="AD3533" i="1"/>
  <c r="AE3533" i="1"/>
  <c r="AD2808" i="1"/>
  <c r="AE2808" i="1"/>
  <c r="AD2924" i="1"/>
  <c r="AE2924" i="1"/>
  <c r="AD3532" i="1"/>
  <c r="AE3532" i="1"/>
  <c r="AE3034" i="1"/>
  <c r="AD3034" i="1"/>
  <c r="AD4160" i="1"/>
  <c r="AE4160" i="1"/>
  <c r="AD2668" i="1"/>
  <c r="AE2668" i="1"/>
  <c r="AE2822" i="1"/>
  <c r="AD2822" i="1"/>
  <c r="AD3098" i="1"/>
  <c r="AE3098" i="1"/>
  <c r="AE3550" i="1"/>
  <c r="AD3550" i="1"/>
  <c r="AE4230" i="1"/>
  <c r="AD4230" i="1"/>
  <c r="AD3386" i="1"/>
  <c r="AE3386" i="1"/>
  <c r="AD2963" i="1"/>
  <c r="AE2963" i="1"/>
  <c r="AD2865" i="1"/>
  <c r="AE2865" i="1"/>
  <c r="AE3069" i="1"/>
  <c r="AD3069" i="1"/>
  <c r="AD2853" i="1"/>
  <c r="AE2853" i="1"/>
  <c r="AD1171" i="1"/>
  <c r="AE1171" i="1"/>
  <c r="AD3871" i="1"/>
  <c r="AE3871" i="1"/>
  <c r="AE3208" i="1"/>
  <c r="AD3208" i="1"/>
  <c r="AE3015" i="1"/>
  <c r="AD3015" i="1"/>
  <c r="AE2885" i="1"/>
  <c r="AD2885" i="1"/>
  <c r="AD4194" i="1"/>
  <c r="AE4194" i="1"/>
  <c r="AE3665" i="1"/>
  <c r="AD3665" i="1"/>
  <c r="AD3004" i="1"/>
  <c r="AE3004" i="1"/>
  <c r="AD2796" i="1"/>
  <c r="AE2796" i="1"/>
  <c r="AD3901" i="1"/>
  <c r="AE3901" i="1"/>
  <c r="AE3245" i="1"/>
  <c r="AD3245" i="1"/>
  <c r="AE2966" i="1"/>
  <c r="AD2966" i="1"/>
  <c r="AE2834" i="1"/>
  <c r="AD2834" i="1"/>
  <c r="AE4102" i="1"/>
  <c r="AD4102" i="1"/>
  <c r="AE3434" i="1"/>
  <c r="AD3434" i="1"/>
  <c r="AD3067" i="1"/>
  <c r="AE3067" i="1"/>
  <c r="AD2794" i="1"/>
  <c r="AE2794" i="1"/>
  <c r="AD3304" i="1"/>
  <c r="AE3304" i="1"/>
  <c r="AD3029" i="1"/>
  <c r="AE3029" i="1"/>
  <c r="AD2769" i="1"/>
  <c r="AE2769" i="1"/>
  <c r="AD3951" i="1"/>
  <c r="AE3951" i="1"/>
  <c r="AE3433" i="1"/>
  <c r="AD3433" i="1"/>
  <c r="AE3065" i="1"/>
  <c r="AD3065" i="1"/>
  <c r="AE2793" i="1"/>
  <c r="AD2793" i="1"/>
  <c r="AE3998" i="1"/>
  <c r="AD3998" i="1"/>
  <c r="AE3243" i="1"/>
  <c r="AD3243" i="1"/>
  <c r="AE2672" i="1"/>
  <c r="AD2672" i="1"/>
  <c r="AE3117" i="1"/>
  <c r="AD3117" i="1"/>
  <c r="AD2830" i="1"/>
  <c r="AE2830" i="1"/>
  <c r="AE4131" i="1"/>
  <c r="AD4131" i="1"/>
  <c r="AE3549" i="1"/>
  <c r="AD3549" i="1"/>
  <c r="AD2927" i="1"/>
  <c r="AE2927" i="1"/>
  <c r="AD2929" i="1"/>
  <c r="AE2929" i="1"/>
  <c r="AD3335" i="1"/>
  <c r="AE3335" i="1"/>
  <c r="AE2733" i="1"/>
  <c r="AD2733" i="1"/>
  <c r="AD3384" i="1"/>
  <c r="AE3384" i="1"/>
  <c r="AD2767" i="1"/>
  <c r="AE2767" i="1"/>
  <c r="AD3404" i="1"/>
  <c r="AE3404" i="1"/>
  <c r="AD3950" i="1"/>
  <c r="AE3950" i="1"/>
  <c r="AD3352" i="1"/>
  <c r="AE3352" i="1"/>
  <c r="AE3114" i="1"/>
  <c r="AD3114" i="1"/>
  <c r="AE4078" i="1"/>
  <c r="AD4078" i="1"/>
  <c r="AD2831" i="1"/>
  <c r="AE2831" i="1"/>
  <c r="AE3035" i="1"/>
  <c r="AD3035" i="1"/>
  <c r="AD3579" i="1"/>
  <c r="AE3579" i="1"/>
  <c r="AD2764" i="1"/>
  <c r="AE2764" i="1"/>
  <c r="AD3401" i="1"/>
  <c r="AE3401" i="1"/>
  <c r="AD2824" i="1"/>
  <c r="AE2824" i="1"/>
  <c r="AD3340" i="1"/>
  <c r="AE3340" i="1"/>
  <c r="AE2763" i="1"/>
  <c r="AD2763" i="1"/>
  <c r="AE3260" i="1"/>
  <c r="AD3260" i="1"/>
  <c r="AD4293" i="1"/>
  <c r="AE4293" i="1"/>
  <c r="AE2734" i="1"/>
  <c r="AD2734" i="1"/>
  <c r="AD3082" i="1"/>
  <c r="AE3082" i="1"/>
  <c r="AE3450" i="1"/>
  <c r="AD3450" i="1"/>
  <c r="AE4085" i="1"/>
  <c r="AD4085" i="1"/>
  <c r="AE2892" i="1"/>
  <c r="AD2892" i="1"/>
  <c r="AD3779" i="1"/>
  <c r="AE3779" i="1"/>
  <c r="AE2792" i="1"/>
  <c r="AD2792" i="1"/>
  <c r="AE3986" i="1"/>
  <c r="AD3986" i="1"/>
  <c r="AE3498" i="1"/>
  <c r="AD3498" i="1"/>
  <c r="AD1167" i="1"/>
  <c r="E29" i="2" l="1"/>
  <c r="G7" i="2"/>
  <c r="D21" i="2"/>
  <c r="J15" i="2"/>
  <c r="G25" i="2"/>
  <c r="J28" i="2"/>
  <c r="L26" i="2"/>
  <c r="I22" i="2"/>
  <c r="J7" i="2"/>
  <c r="C25" i="2"/>
  <c r="G30" i="2"/>
  <c r="E11" i="2"/>
  <c r="G14" i="2"/>
  <c r="E22" i="2"/>
  <c r="G10" i="2"/>
  <c r="D7" i="2"/>
  <c r="E5" i="2"/>
  <c r="E8" i="2"/>
  <c r="J13" i="2"/>
  <c r="J26" i="2"/>
  <c r="I20" i="2"/>
  <c r="C15" i="2"/>
  <c r="N27" i="2"/>
  <c r="H11" i="2"/>
  <c r="L16" i="2"/>
  <c r="I10" i="2"/>
  <c r="E28" i="2"/>
  <c r="D29" i="2"/>
  <c r="M30" i="2"/>
  <c r="D23" i="2"/>
  <c r="H32" i="2"/>
  <c r="J31" i="2"/>
  <c r="K14" i="2"/>
  <c r="I14" i="2"/>
  <c r="N18" i="2"/>
  <c r="G23" i="2"/>
  <c r="D10" i="2"/>
  <c r="I8" i="2"/>
  <c r="J30" i="2"/>
  <c r="F5" i="2"/>
  <c r="G16" i="2"/>
  <c r="L32" i="2"/>
  <c r="J27" i="2"/>
  <c r="C20" i="2"/>
  <c r="M15" i="2"/>
  <c r="K28" i="2"/>
  <c r="I17" i="2"/>
  <c r="D20" i="2"/>
  <c r="E6" i="2"/>
  <c r="H6" i="2"/>
  <c r="I12" i="2"/>
  <c r="J23" i="2"/>
  <c r="J11" i="2"/>
  <c r="H8" i="2"/>
  <c r="F27" i="2"/>
  <c r="E13" i="2"/>
  <c r="I30" i="2"/>
  <c r="K11" i="2"/>
  <c r="N8" i="2"/>
  <c r="C26" i="2"/>
  <c r="D32" i="2"/>
  <c r="J8" i="2"/>
  <c r="K19" i="2"/>
  <c r="N15" i="2"/>
  <c r="L18" i="2"/>
  <c r="I18" i="2"/>
  <c r="I16" i="2"/>
  <c r="H7" i="2"/>
  <c r="F24" i="2"/>
  <c r="F8" i="2"/>
  <c r="H27" i="2"/>
  <c r="N10" i="2"/>
  <c r="G19" i="2"/>
  <c r="C28" i="2"/>
  <c r="J19" i="2"/>
  <c r="I11" i="2"/>
  <c r="L12" i="2"/>
  <c r="C31" i="2"/>
  <c r="C32" i="2"/>
  <c r="N5" i="2"/>
  <c r="G26" i="2"/>
  <c r="D12" i="2"/>
  <c r="L21" i="2"/>
  <c r="D11" i="2"/>
  <c r="K21" i="2"/>
  <c r="E19" i="2"/>
  <c r="L30" i="2"/>
  <c r="K22" i="2"/>
  <c r="I19" i="2"/>
  <c r="E18" i="2"/>
  <c r="H17" i="2"/>
  <c r="L27" i="2"/>
  <c r="D13" i="2"/>
  <c r="L29" i="2"/>
  <c r="H13" i="2"/>
  <c r="G21" i="2"/>
  <c r="G12" i="2"/>
  <c r="I21" i="2"/>
  <c r="H26" i="2"/>
  <c r="J29" i="2"/>
  <c r="N29" i="2"/>
  <c r="M5" i="2"/>
  <c r="F7" i="2"/>
  <c r="G31" i="2"/>
  <c r="I7" i="2"/>
  <c r="K26" i="2"/>
  <c r="F13" i="2"/>
  <c r="N7" i="2"/>
  <c r="C6" i="2"/>
  <c r="J21" i="2"/>
  <c r="M23" i="2"/>
  <c r="M32" i="2"/>
  <c r="F6" i="2"/>
  <c r="M8" i="2"/>
  <c r="L14" i="2"/>
  <c r="L15" i="2"/>
  <c r="H21" i="2"/>
  <c r="K15" i="2"/>
  <c r="I29" i="2"/>
  <c r="L17" i="2"/>
  <c r="I26" i="2"/>
  <c r="J25" i="2"/>
  <c r="N30" i="2"/>
  <c r="K25" i="2"/>
  <c r="J32" i="2"/>
  <c r="I27" i="2"/>
  <c r="M11" i="2"/>
  <c r="L5" i="2"/>
  <c r="D18" i="2"/>
  <c r="C27" i="2"/>
  <c r="H18" i="2"/>
  <c r="C13" i="2"/>
  <c r="E15" i="2"/>
  <c r="H20" i="2"/>
  <c r="F23" i="2"/>
  <c r="D30" i="2"/>
  <c r="K17" i="2"/>
  <c r="K12" i="2"/>
  <c r="E27" i="2"/>
  <c r="D22" i="2"/>
  <c r="I5" i="2"/>
  <c r="M17" i="2"/>
  <c r="C23" i="2"/>
  <c r="F22" i="2"/>
  <c r="N14" i="2"/>
  <c r="L6" i="2"/>
  <c r="G13" i="2"/>
  <c r="D6" i="2"/>
  <c r="E7" i="2"/>
  <c r="M25" i="2"/>
  <c r="F18" i="2"/>
  <c r="D9" i="2"/>
  <c r="K23" i="2"/>
  <c r="L28" i="2"/>
  <c r="H10" i="2"/>
  <c r="D31" i="2"/>
  <c r="J24" i="2"/>
  <c r="E17" i="2"/>
  <c r="N20" i="2"/>
  <c r="H31" i="2"/>
  <c r="C5" i="2"/>
  <c r="G5" i="2"/>
  <c r="D27" i="2"/>
  <c r="I31" i="2"/>
  <c r="F16" i="2"/>
  <c r="F19" i="2"/>
  <c r="N26" i="2"/>
  <c r="J14" i="2"/>
  <c r="M18" i="2"/>
  <c r="G22" i="2"/>
  <c r="D8" i="2"/>
  <c r="H29" i="2"/>
  <c r="C11" i="2"/>
  <c r="J5" i="2"/>
  <c r="N17" i="2"/>
  <c r="I32" i="2"/>
  <c r="D17" i="2"/>
  <c r="D16" i="2"/>
  <c r="G8" i="2"/>
  <c r="C21" i="2"/>
  <c r="I23" i="2"/>
  <c r="G17" i="2"/>
  <c r="N16" i="2"/>
  <c r="L25" i="2"/>
  <c r="F20" i="2"/>
  <c r="J16" i="2"/>
  <c r="F25" i="2"/>
  <c r="E14" i="2"/>
  <c r="M7" i="2"/>
  <c r="M12" i="2"/>
  <c r="C18" i="2"/>
  <c r="K9" i="2"/>
  <c r="N24" i="2"/>
  <c r="N31" i="2"/>
  <c r="M13" i="2"/>
  <c r="D15" i="2"/>
  <c r="E25" i="2"/>
  <c r="E21" i="2"/>
  <c r="M19" i="2"/>
  <c r="M31" i="2"/>
  <c r="K10" i="2"/>
  <c r="J6" i="2"/>
  <c r="H24" i="2"/>
  <c r="J22" i="2"/>
  <c r="E16" i="2"/>
  <c r="E24" i="2"/>
  <c r="D19" i="2"/>
  <c r="I6" i="2"/>
  <c r="N11" i="2"/>
  <c r="L22" i="2"/>
  <c r="C24" i="2"/>
  <c r="N12" i="2"/>
  <c r="E30" i="2"/>
  <c r="G29" i="2"/>
  <c r="C19" i="2"/>
  <c r="G9" i="2"/>
  <c r="C22" i="2"/>
  <c r="C14" i="2"/>
  <c r="L31" i="2"/>
  <c r="K5" i="2"/>
  <c r="K16" i="2"/>
  <c r="K18" i="2"/>
  <c r="L10" i="2"/>
  <c r="L23" i="2"/>
  <c r="F14" i="2"/>
  <c r="K29" i="2"/>
  <c r="M22" i="2"/>
  <c r="F17" i="2"/>
  <c r="M26" i="2"/>
  <c r="G20" i="2"/>
  <c r="G6" i="2"/>
  <c r="J9" i="2"/>
  <c r="J10" i="2"/>
  <c r="E32" i="2"/>
  <c r="K13" i="2"/>
  <c r="C17" i="2"/>
  <c r="M9" i="2"/>
  <c r="N23" i="2"/>
  <c r="F9" i="2"/>
  <c r="L24" i="2"/>
  <c r="H12" i="2"/>
  <c r="C30" i="2"/>
  <c r="M10" i="2"/>
  <c r="E23" i="2"/>
  <c r="J18" i="2"/>
  <c r="D28" i="2"/>
  <c r="I13" i="2"/>
  <c r="F15" i="2"/>
  <c r="E12" i="2"/>
  <c r="G15" i="2"/>
  <c r="H16" i="2"/>
  <c r="M28" i="2"/>
  <c r="L8" i="2"/>
  <c r="H14" i="2"/>
  <c r="G11" i="2"/>
  <c r="H19" i="2"/>
  <c r="E9" i="2"/>
  <c r="M24" i="2"/>
  <c r="N28" i="2"/>
  <c r="C10" i="2"/>
  <c r="I24" i="2"/>
  <c r="F32" i="2"/>
  <c r="D5" i="2"/>
  <c r="K27" i="2"/>
  <c r="G32" i="2"/>
  <c r="D25" i="2"/>
  <c r="G27" i="2"/>
  <c r="C29" i="2"/>
  <c r="C9" i="2"/>
  <c r="K31" i="2"/>
  <c r="E26" i="2"/>
  <c r="I25" i="2"/>
  <c r="F29" i="2"/>
  <c r="H30" i="2"/>
  <c r="F31" i="2"/>
  <c r="C16" i="2"/>
  <c r="H15" i="2"/>
  <c r="G18" i="2"/>
  <c r="F11" i="2"/>
  <c r="N13" i="2"/>
  <c r="E20" i="2"/>
  <c r="F30" i="2"/>
  <c r="L7" i="2"/>
  <c r="G28" i="2"/>
  <c r="K7" i="2"/>
  <c r="G24" i="2"/>
  <c r="M21" i="2"/>
  <c r="N6" i="2"/>
  <c r="C7" i="2"/>
  <c r="N9" i="2"/>
  <c r="L13" i="2"/>
  <c r="H28" i="2"/>
  <c r="N25" i="2"/>
  <c r="L20" i="2"/>
  <c r="F12" i="2"/>
  <c r="J20" i="2"/>
  <c r="C8" i="2"/>
  <c r="F26" i="2"/>
  <c r="K30" i="2"/>
  <c r="K20" i="2"/>
  <c r="J12" i="2"/>
  <c r="F28" i="2"/>
  <c r="F10" i="2"/>
  <c r="K8" i="2"/>
  <c r="I15" i="2"/>
  <c r="H22" i="2"/>
  <c r="N19" i="2"/>
  <c r="M27" i="2"/>
  <c r="H5" i="2"/>
  <c r="I9" i="2"/>
  <c r="E10" i="2"/>
  <c r="D26" i="2"/>
  <c r="M6" i="2"/>
  <c r="L11" i="2"/>
  <c r="D24" i="2"/>
  <c r="M14" i="2"/>
  <c r="I28" i="2"/>
  <c r="H9" i="2"/>
  <c r="F21" i="2"/>
  <c r="K32" i="2"/>
  <c r="J17" i="2"/>
  <c r="M16" i="2"/>
  <c r="M20" i="2"/>
  <c r="M29" i="2"/>
  <c r="K24" i="2"/>
  <c r="N21" i="2"/>
  <c r="H25" i="2"/>
  <c r="N22" i="2"/>
  <c r="C12" i="2"/>
  <c r="H23" i="2"/>
  <c r="L19" i="2"/>
  <c r="N32" i="2"/>
  <c r="E31" i="2"/>
  <c r="E2" i="2" l="1"/>
  <c r="D2" i="2"/>
  <c r="G2" i="2"/>
  <c r="C2" i="2"/>
  <c r="L2" i="2"/>
  <c r="N2" i="2"/>
  <c r="J2" i="2"/>
  <c r="K2" i="2"/>
  <c r="I2" i="2"/>
  <c r="F2" i="2"/>
  <c r="M2" i="2"/>
  <c r="H2" i="2"/>
</calcChain>
</file>

<file path=xl/sharedStrings.xml><?xml version="1.0" encoding="utf-8"?>
<sst xmlns="http://schemas.openxmlformats.org/spreadsheetml/2006/main" count="95685" uniqueCount="25869">
  <si>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</si>
  <si>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</si>
  <si>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</si>
  <si>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</si>
  <si>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</si>
  <si>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</si>
  <si>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</si>
  <si>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</si>
  <si>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</si>
  <si>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</si>
  <si>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</si>
  <si>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</si>
  <si>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</si>
  <si>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</si>
  <si>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</si>
  <si>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</si>
  <si>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</si>
  <si>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</si>
  <si>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</si>
  <si>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</si>
  <si>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</si>
  <si>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</si>
  <si>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</si>
  <si>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</si>
  <si>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</si>
  <si>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</si>
  <si>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</si>
  <si>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</si>
  <si>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</si>
  <si>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</si>
  <si>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</si>
  <si>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SATRA-025</t>
  </si>
  <si>
    <t>TRUNG TÂM ĐIỀU HÀNH SATRAFOODS</t>
  </si>
  <si>
    <t>SATRA-027</t>
  </si>
  <si>
    <t>Trung Tâm Thương Mại Satra Củ Chi</t>
  </si>
  <si>
    <t>SATRA-020</t>
  </si>
  <si>
    <t>TTTM Satra đường Phạm Hùng</t>
  </si>
  <si>
    <t>SATRA-028</t>
  </si>
  <si>
    <t>CHI NHÁNH TỔNG CÔNG TY THƯƠNG MẠI SÀI GÒN- TNHH MTV- TRUNG TÂM THƯƠNG MẠI SATRA VÕ VĂN KIỆT</t>
  </si>
  <si>
    <t>SATRA-004</t>
  </si>
  <si>
    <t>CN TCT TM SÀI GÒN – TNHH MTV – SIÊU THỊ SÀI GÒN</t>
  </si>
  <si>
    <t>Hàng trả</t>
  </si>
  <si>
    <t>00012330</t>
  </si>
  <si>
    <t>00006647</t>
  </si>
  <si>
    <t>00008859</t>
  </si>
  <si>
    <t>00011853</t>
  </si>
  <si>
    <t>00023850</t>
  </si>
  <si>
    <t>00040677</t>
  </si>
  <si>
    <t>P-000222002</t>
  </si>
  <si>
    <t>00042621</t>
  </si>
  <si>
    <t>P-000222715</t>
  </si>
  <si>
    <t>Tồn đầu kỳ</t>
  </si>
  <si>
    <t>BH2346776</t>
  </si>
  <si>
    <t>BH2352219</t>
  </si>
  <si>
    <t>BH2352957</t>
  </si>
  <si>
    <t>BH2341395</t>
  </si>
  <si>
    <t>BH2342162</t>
  </si>
  <si>
    <t>BH2372436</t>
  </si>
  <si>
    <t>00071296</t>
  </si>
  <si>
    <t>P-000218645</t>
  </si>
  <si>
    <t>BH2342897</t>
  </si>
  <si>
    <t>BH2342996</t>
  </si>
  <si>
    <t>CircleK</t>
  </si>
  <si>
    <t>CÔNG TY TNHH VÒNG TRÒN ĐỎ</t>
  </si>
  <si>
    <t>CircleK Lô CR2-12, Số 107 Đại Lộ Tôn Dật Tiên, Khu A, Phú Mỹ Hưng</t>
  </si>
  <si>
    <t>CircleK 103 Trương Định</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</si>
  <si>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</si>
  <si>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00000025</t>
  </si>
  <si>
    <t>CircleK 292 Điện Biên Phủ</t>
  </si>
  <si>
    <t>CircleK Số 27 Nguyễn Gia Trí</t>
  </si>
  <si>
    <t>CircleK Một phần của căn nhà số 586 - 588 Quang Trung, Quận Gò Vấp</t>
  </si>
  <si>
    <t>CircleK 73-75 Trần Trọng Cung</t>
  </si>
  <si>
    <t>CircleK 26 Nguyễn Thái Bình</t>
  </si>
  <si>
    <t>CircleK Vườn Lài</t>
  </si>
  <si>
    <t>CircleK RS3 06-07, Richstar Residence, 239 - 241 &amp; 278 Hòa Bình</t>
  </si>
  <si>
    <t>CircleK 184 Lê Đức Thọ</t>
  </si>
  <si>
    <t>CircleK 83 Đường Số 3, Khu Phố 4</t>
  </si>
  <si>
    <t>CircleK-017</t>
  </si>
  <si>
    <t>CHI NHÁNH CÔNG TY TNHH VÒNG TRÒN ĐỎ TẠI CẦN THƠ</t>
  </si>
  <si>
    <t>CircleK 118 Đường 3/2</t>
  </si>
  <si>
    <t>CircleK 59 Nguyễn Văn Cừ</t>
  </si>
  <si>
    <t>CircleK-027</t>
  </si>
  <si>
    <t>CHI NHÁNH CÔNG TY TNHH VÒNG TRÒN ĐỎ TẠI KIÊN GIANG</t>
  </si>
  <si>
    <t>CircleK 139-141 Âu Dương Lân</t>
  </si>
  <si>
    <t>CircleK 67 Lê Đức Thọ</t>
  </si>
  <si>
    <t>CircleK 16 Ấp Bắc</t>
  </si>
  <si>
    <t>CircleK 8A/11D1 Thái Văn Lung</t>
  </si>
  <si>
    <t>CircleK L1-02 Tầng 1 Cao ốc Chung Cư SaiGon Mia, Đường số 9A Chung Cư Cụm 3,4 - Khu Dân Cư Trung Sơn</t>
  </si>
  <si>
    <t>CircleK A1.09 Sunrise City View - Khu Phức Hợp Căn Hộ Nhật Hoa, 33 Nguyễn Hữu Thọ</t>
  </si>
  <si>
    <t>CircleK 37 đường số 9A, Khu dân cư Trung Sơn</t>
  </si>
  <si>
    <t>CircleK 58-60 Hoa Cúc</t>
  </si>
  <si>
    <t>CircleK 22 Phan Xích Long</t>
  </si>
  <si>
    <t>CircleK Số 74 Nguyễn Văn Thương</t>
  </si>
  <si>
    <t>CircleK 190B Phan Văn Trị</t>
  </si>
  <si>
    <t>00001505</t>
  </si>
  <si>
    <t>CircleK 31 Bà Huyện Thanh Quan</t>
  </si>
  <si>
    <t>CircleK 41 Yên Thế</t>
  </si>
  <si>
    <t>CircleK 3-5 Lý Tự Trọng</t>
  </si>
  <si>
    <t>CircleK 485 Huỳnh Tấn Phát</t>
  </si>
  <si>
    <t>CircleK-028</t>
  </si>
  <si>
    <t>CHI NHÁNH CÔNG TY TNHH VÒNG TRÒN ĐỎ TẠI KHÁNH HÒA</t>
  </si>
  <si>
    <t>CircleK 19 Lê Thánh Tôn, Nha Trang, Khánh Hòa</t>
  </si>
  <si>
    <t>CircleK Phú Mỹ Hưng - 12 Tân Trào</t>
  </si>
  <si>
    <t>CircleK Số 18 Trần Phú, Nha Trang, Khánh Hòa</t>
  </si>
  <si>
    <t>CircleK 69B Phạm Văn Hai</t>
  </si>
  <si>
    <t>CircleK 225A Hoàng Hoa Thám</t>
  </si>
  <si>
    <t>CircleK 78-80 Đồng Đen</t>
  </si>
  <si>
    <t>CircleK 144 Lê Trọng Tấn</t>
  </si>
  <si>
    <t>CircleK 17 Cao Thắng</t>
  </si>
  <si>
    <t>CircleK 309 Nguyễn Văn Khối</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</si>
  <si>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</si>
  <si>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 60 Lâm Văn Bền</t>
  </si>
  <si>
    <t>CircleK 525 Tô Hiến Thành</t>
  </si>
  <si>
    <t>CircleK 128 Hai Bà Trưng</t>
  </si>
  <si>
    <t>CircleK 704 Sư Vạn Hạnh</t>
  </si>
  <si>
    <t>CircleK Số 15 Nguyễn Ảnh Thủ</t>
  </si>
  <si>
    <t>CircleK 36-38 Trần Thái Tông</t>
  </si>
  <si>
    <t>00001869</t>
  </si>
  <si>
    <t>CircleK 13 Tôn Đản</t>
  </si>
  <si>
    <t>00001870</t>
  </si>
  <si>
    <t>CircleK 22 Nguyễn Trường Tộ</t>
  </si>
  <si>
    <t>00001877</t>
  </si>
  <si>
    <t>00001878</t>
  </si>
  <si>
    <t>CircleK 273 Lê Thánh Tôn</t>
  </si>
  <si>
    <t>00001879</t>
  </si>
  <si>
    <t>CircleK 82 Nguyễn Huệ</t>
  </si>
  <si>
    <t>CircleK-012</t>
  </si>
  <si>
    <t>CHI NHÁNH CÔNG TY TNHH VÒNG TRÒN ĐỎ TẠI BÀ RỊA-VŨNG TÀU</t>
  </si>
  <si>
    <t>00001880</t>
  </si>
  <si>
    <t>CircleK 152 Hoàng Hoa Thám</t>
  </si>
  <si>
    <t>00001881</t>
  </si>
  <si>
    <t>CircleK 15 đường Trần Hữu Duyệt, Nha Trang, Khánh Hòa</t>
  </si>
  <si>
    <t>00001882</t>
  </si>
  <si>
    <t>CircleK Số 06 Tháp Bà, Nha Trang, Khánh Hòa</t>
  </si>
  <si>
    <t>00001883</t>
  </si>
  <si>
    <t>CircleK 271 Phạm Ngũ Lão</t>
  </si>
  <si>
    <t>00001884</t>
  </si>
  <si>
    <t>CircleK 27Bis Tôn Thất Tùng</t>
  </si>
  <si>
    <t>00001885</t>
  </si>
  <si>
    <t>CircleK 32A-32B Bùi Thị Xuân</t>
  </si>
  <si>
    <t>00001886</t>
  </si>
  <si>
    <t>CircleK 285 Cách Mạng Tháng Tám</t>
  </si>
  <si>
    <t>CircleK 319 Lý Thường Kiệt</t>
  </si>
  <si>
    <t>CircleK-011</t>
  </si>
  <si>
    <t>CHI NHÁNH TẠI BÌNH DƯƠNG CÔNG TY TNHH VÒNG TRÒN ĐỎ</t>
  </si>
  <si>
    <t>CircleK 105 Lê Trọng Tấn, Khu Phố Bình Đường 2</t>
  </si>
  <si>
    <t>CircleK 87 Trần Nguyên Đán</t>
  </si>
  <si>
    <t>CircleK 50 Nhất Chi Mai</t>
  </si>
  <si>
    <t>CircleK L3-SH01 Toà nhà Landmart 3, Vinhomes Central Park, 720A Điện Biên Phủ</t>
  </si>
  <si>
    <t>CircleK 720A Điện Biên Phủ</t>
  </si>
  <si>
    <t>CircleK 44 Huỳnh Văn Bánh</t>
  </si>
  <si>
    <t>CircleK 190 Lê Văn Thọ</t>
  </si>
  <si>
    <t>CircleK 619 Lê Đức Thọ</t>
  </si>
  <si>
    <t>CircleK 02 Đường Nội Khu Hưng Gia IV</t>
  </si>
  <si>
    <t>CircleK Số 92B Hòa Bình</t>
  </si>
  <si>
    <t>CircleK 17H-17K Dương Đình Nghệ</t>
  </si>
  <si>
    <t>CircleK 58 Lữ Gia</t>
  </si>
  <si>
    <t>CircleK Số 21 Nguyễn Văn Tráng</t>
  </si>
  <si>
    <t>CircleK 69 Nguyễn Khắc Nhu</t>
  </si>
  <si>
    <t>CircleK 58 Phạm Văn Nghị, Khu Sky Garden 2-Phú Mỹ Hưng</t>
  </si>
  <si>
    <t>CircleK 2 Nguyễn Khắc Viện</t>
  </si>
  <si>
    <t>CircleK Tầng trệt số 210 - 212 Cao Lỗ</t>
  </si>
  <si>
    <t>CircleK 172 Nguyễn Thị Tần</t>
  </si>
  <si>
    <t>CircleK 134A Đường 3/2</t>
  </si>
  <si>
    <t>CircleK 271 Lê Văn Thọ</t>
  </si>
  <si>
    <t>CircleK 92 Hậu Giang</t>
  </si>
  <si>
    <t>CircleK Kiot Khu Vực Mặt Tiền Kinh Dương Vương - 395 Kinh Dương Vương</t>
  </si>
  <si>
    <t>CircleK 193 Đường Số 1</t>
  </si>
  <si>
    <t>CircleK 529 Sư Vạn Hạnh</t>
  </si>
  <si>
    <t>CircleK Số 449 Đường Lê Văn Việt</t>
  </si>
  <si>
    <t>CircleK 353A Tân Sơn Nhì</t>
  </si>
  <si>
    <t>CircleK 18A15 Tăng Nhơn Phú</t>
  </si>
  <si>
    <t>CircleK 6A Nguyễn Chánh, Nha Trang, Khánh Hòa</t>
  </si>
  <si>
    <t>CircleK 223 Đặng Văn Bi</t>
  </si>
  <si>
    <t>CircleK Căn Số A1-00.04 Tháp A1, Khu Chung Cư Phức Hợp Lô M1 74 Nguyễn Cơ Thạch</t>
  </si>
  <si>
    <t>CircleK SAV.3-00.27 Toà Nhà The Sun Avenue, Tầng Trệt, Tháp S3, Số 28 Mai Chí Thọ</t>
  </si>
  <si>
    <t>CircleK Số 119 đường Trần Não</t>
  </si>
  <si>
    <t>CircleK Tầng Trệt - Số 167 Phạm Hữu Lầu, Tổ 17, Khu Phố 1</t>
  </si>
  <si>
    <t>CircleK 129 Trần Văn Khéo</t>
  </si>
  <si>
    <t>CircleK-022</t>
  </si>
  <si>
    <t>CHI NHÁNH CÔNG TY TNHH VÒNG TRÒN ĐỎ TẠI TIỀN GIANG</t>
  </si>
  <si>
    <t>CircleK Số 269B Lê Văn Phẩm, Phường 6, Thành phố Mỹ Tho</t>
  </si>
  <si>
    <t>CircleK 376 Đường 30/4</t>
  </si>
  <si>
    <t>CircleK 108A-108B Đường Mậu Thân</t>
  </si>
  <si>
    <t>CircleK 474 Trần Thị Năm</t>
  </si>
  <si>
    <t>CircleK 162 Nguyễn Công Trứ</t>
  </si>
  <si>
    <t>CircleK 165-167 Lê Thánh Tôn</t>
  </si>
  <si>
    <t>CircleK 188 Nguyễn Thị Minh Khai</t>
  </si>
  <si>
    <t>CircleK 131 Trần Đình Xu</t>
  </si>
  <si>
    <t>CircleK 59 Đông Du</t>
  </si>
  <si>
    <t>CircleK 43 Phạm Ngọc Thạch</t>
  </si>
  <si>
    <t>CircleK 402 Nguyễn Thị Thập</t>
  </si>
  <si>
    <t>CircleK 402 Hà Huy Tập</t>
  </si>
  <si>
    <t>CircleK A10/7 Ấp 2</t>
  </si>
  <si>
    <t>CircleK 55 Đường S11</t>
  </si>
  <si>
    <t>CircleK Số 275 Võ Nguyên Giáp</t>
  </si>
  <si>
    <t>CircleK 66C Hoàng Diệu 2</t>
  </si>
  <si>
    <t>CircleK 277 Âu Dương Lân</t>
  </si>
  <si>
    <t>CircleK 257A Nguyễn Trãi</t>
  </si>
  <si>
    <t>CircleK 69 Hồ Tùng Mậu</t>
  </si>
  <si>
    <t>CircleK 609 Xô Viết Nghệ Tĩnh</t>
  </si>
  <si>
    <t>CircleK E9-3 và E9-4 đường 3 tháng 2</t>
  </si>
  <si>
    <t>CircleK Số 80C Trần Chiên, Khu Vực Thạnh Mỹ</t>
  </si>
  <si>
    <t>CircleK-020</t>
  </si>
  <si>
    <t>CHI NHÁNH CÔNG TY TNHH VÒNG TRÒN ĐỎ TẠI AN GIANG</t>
  </si>
  <si>
    <t>CircleK 328/2A Đường Hùng Vương</t>
  </si>
  <si>
    <t>CircleK Số 130-132 đường Nguyễn Trung Trực</t>
  </si>
  <si>
    <t>CircleK 184A-184B Nguyễn Xí</t>
  </si>
  <si>
    <t>CircleK Số 142/7A Xô Viết Nghệ Tĩnh</t>
  </si>
  <si>
    <t>CircleK 197A-199 Điện Biên Phủ</t>
  </si>
  <si>
    <t>CircleK 103 Trần Huy Liệu</t>
  </si>
  <si>
    <t>CircleK 135-137 Lê Văn Sỹ</t>
  </si>
  <si>
    <t>CircleK 220 Nguyễn Trọng Tuyển</t>
  </si>
  <si>
    <t>CircleK 240 Hoàng Diệu 2, Khu Phố 5, Phường Linh Chiểu, Thành phố Thủ Đức</t>
  </si>
  <si>
    <t>CircleK S34-2 Sky Garden 3 - Phú Mỹ Hưng, Đại Lộ Nguyễn Văn Linh</t>
  </si>
  <si>
    <t>CircleK 6 Thảo Điền</t>
  </si>
  <si>
    <t>CircleK Tầng Trệt Số 264-266 Âu Dương Lân</t>
  </si>
  <si>
    <t>CircleK 62 Nguyễn Khoái</t>
  </si>
  <si>
    <t>CircleK 126 Đường Số 15</t>
  </si>
  <si>
    <t>CircleK 2H Trần Nhân Tôn</t>
  </si>
  <si>
    <t>CircleK 5A Đường Chợ Lớn</t>
  </si>
  <si>
    <t>CircleK 150 Nguyễn Thị Nhỏ</t>
  </si>
  <si>
    <t>CircleK 04 Phổ Quang</t>
  </si>
  <si>
    <t>CircleK 2 Trần Khắc Chân</t>
  </si>
  <si>
    <t>CircleK Ô 8, DC35, Giao lộ đường D1 và đường D33, KDC Việt - Sing</t>
  </si>
  <si>
    <t>CircleK 59 Ngô Văn Sở</t>
  </si>
  <si>
    <t>CircleK 26 Phan Văn Trị</t>
  </si>
  <si>
    <t>CircleK 124 Phổ Quang</t>
  </si>
  <si>
    <t>CircleK 113 Nguyễn Gia Trí</t>
  </si>
  <si>
    <t>CircleK 295 Đỗ Xuân Hợp, khu phố 4</t>
  </si>
  <si>
    <t>CircleK 386-388 Dương Quảng Hàm, Phường 5, Quận Gò Vấp</t>
  </si>
  <si>
    <t>CircleK 155 Ung Văn Khiêm</t>
  </si>
  <si>
    <t>CircleK 306 Cao Thắng</t>
  </si>
  <si>
    <t>CircleK 264 Độc Lập</t>
  </si>
  <si>
    <t>CircleK 1.01 tại tầng 1, Tòa nhà chung cư S7.01 thuộc Khu nhà ở cao tầng - Dự án Khu dân cư và Công viên Phước Thiện tại số 88 đường Phước Thiện, khu phố Phước Thiện, Phường Long Bình, Thành phố Thủ Đức</t>
  </si>
  <si>
    <t>CircleK 809B – 811 Tạ Quang Bửu</t>
  </si>
  <si>
    <t>CircleK 42 Đường Phạm Nhữ Tăng</t>
  </si>
  <si>
    <t>CircleK 45 Thống Nhất</t>
  </si>
  <si>
    <t>CircleK 128 Lê Đức Thọ</t>
  </si>
  <si>
    <t>CircleK Số 05 Lý Thường Kiệt, Tỉnh Tiền Giang, Việt Nam</t>
  </si>
  <si>
    <t>CircleK 4C Biệt Thự, Tỉnh Khánh Hòa, Việt Nam</t>
  </si>
  <si>
    <t>CircleK 144 - 146 Lâm Văn Bền</t>
  </si>
  <si>
    <t>CircleK 180 Nguyễn Hồng Đào</t>
  </si>
  <si>
    <t>CircleK 469 Thống Nhất</t>
  </si>
  <si>
    <t>CircleK 14 Nguyễn Văn Bảo</t>
  </si>
  <si>
    <t>CircleK 29 Lê Lợi</t>
  </si>
  <si>
    <t>CircleK 4-6 Đường Số 10</t>
  </si>
  <si>
    <t>CircleK 364 Võ Văn Ngân, Khu phố 3, Phường Bình Thọ, Thành phố Thủ Đức</t>
  </si>
  <si>
    <t>CircleK 259 Đường số 7</t>
  </si>
  <si>
    <t>CircleK 160 Đường Số 19</t>
  </si>
  <si>
    <t>CircleK 75 Thành Thái</t>
  </si>
  <si>
    <t>CircleK Số 127 Lê Văn Việt</t>
  </si>
  <si>
    <t>CircleK A67 Nguyễn Trãi</t>
  </si>
  <si>
    <t>CircleK Số 1 Công Trường Tự Do</t>
  </si>
  <si>
    <t>CircleK 42 Đường C</t>
  </si>
  <si>
    <t>CircleK-021</t>
  </si>
  <si>
    <t>CHI NHÁNH CÔNG TY TNHH VÒNG TRÒN ĐỎ TẠI ĐỒNG NAI</t>
  </si>
  <si>
    <t>CircleK 144 Đường Phan Trung, Khu phố 7</t>
  </si>
  <si>
    <t>CircleK Số 99 đường 3 tháng 2</t>
  </si>
  <si>
    <t>CircleK 371 Nguyễn Kiệm</t>
  </si>
  <si>
    <t>CircleK EA3-01-01 Tòa nhà Era Town</t>
  </si>
  <si>
    <t>CircleK 416 Phan Huy Ích</t>
  </si>
  <si>
    <t>CircleK 1.01 tại tầng 1, Tòa nhà chung cư S9.01 thuộc Khu nhà ở cao tầng - Dự án Khu dân cư và Công viên Phước Thiện tại số 88 đường Phước Thiện, khu phố Phước Thiện, Phường Long Bình, Thành phố Thủ Đức</t>
  </si>
  <si>
    <t>CircleK 315B Bùi Hữu Nghĩa</t>
  </si>
  <si>
    <t>CircleK Khu vực C2 - Cảng Hàng không Quốc tế Tân Sơn Nhất</t>
  </si>
  <si>
    <t>CircleK 9 Nguyễn Kim</t>
  </si>
  <si>
    <t>CircleK 11 Nguyễn Văn Tráng</t>
  </si>
  <si>
    <t>CircleK 1 Đường Số 1</t>
  </si>
  <si>
    <t>CircleK 62 Phạm Ngọc Thạch</t>
  </si>
  <si>
    <t>CircleK Số 15-17 Đường Số 3 Khu Dân Cư Phú Mỹ</t>
  </si>
  <si>
    <t>CircleK 73/5 Võ Văn Kiệt</t>
  </si>
  <si>
    <t>CircleK 139 Hai Bà Trưng</t>
  </si>
  <si>
    <t>CircleK 295 Dương Bá Trạc</t>
  </si>
  <si>
    <t>CircleK 160 Bùi Thị Xuân</t>
  </si>
  <si>
    <t>CircleK 65C Nguyễn Thái Học</t>
  </si>
  <si>
    <t>CircleK 174 Trần Văn Ơn</t>
  </si>
  <si>
    <t>CircleK Một phần diện tích căn nhà số 944 Lê Văn Lương, Nhà Bè</t>
  </si>
  <si>
    <t>CircleK 62 Man Thiện</t>
  </si>
  <si>
    <t>CircleK 06 Quách Văn Tuấn</t>
  </si>
  <si>
    <t>CircleK Số 1347 Đường Nguyễn Ái Quốc, Khu Phố 6</t>
  </si>
  <si>
    <t>CircleK 21 Thạch Lam</t>
  </si>
  <si>
    <t>CircleK 290C An Dương Vương</t>
  </si>
  <si>
    <t>CircleK 81 Trần Bình Trọng</t>
  </si>
  <si>
    <t>CircleK 374 Lê Văn Sỹ</t>
  </si>
  <si>
    <t>CircleK 508 Cách Mạng Tháng 8</t>
  </si>
  <si>
    <t>CircleK 171B Hoàng Hoa Thám</t>
  </si>
  <si>
    <t>CircleK 15C Nguyễn Thị Minh Khai</t>
  </si>
  <si>
    <t>CircleK A24 Đường Số 4</t>
  </si>
  <si>
    <t>CircleK 55 Thảo Điền, Thủ Đức</t>
  </si>
  <si>
    <t>CircleK 18 Lê Lai, Quận 1</t>
  </si>
  <si>
    <t>CircleK 15 Bùi Bằng Đoàn</t>
  </si>
  <si>
    <t>CircleK 1.11 tại tầng 1, Tòa nhà chung cư BS10 thuộc Khu nhà ở cao tầng - Dự án Khu dân cư và Công viên Phước Thiện</t>
  </si>
  <si>
    <t>CircleK 621 Nguyễn Thị Thập</t>
  </si>
  <si>
    <t>CircleK Tầng trệt Phòng G04 - Tòa nhà PetroVietnam Tower tại số 1 - 5 Lê Duẩn</t>
  </si>
  <si>
    <t>CircleK Một phần diện tích căn nhà số 42 Lê Lợi, Q1</t>
  </si>
  <si>
    <t>CircleK 18 Bình Phú</t>
  </si>
  <si>
    <t>CircleK 683A Âu Cơ</t>
  </si>
  <si>
    <t>CircleK 45 Lý Tự Trọng</t>
  </si>
  <si>
    <t>CircleK 106 Hoàng Diệu</t>
  </si>
  <si>
    <t>CircleK Một phần tầng trệt và một phần lầu 1 số 44 Nguyễn Huệ</t>
  </si>
  <si>
    <t>CircleK 273 Trần Bình Trọng</t>
  </si>
  <si>
    <t>CircleK 116 Phổ Quang</t>
  </si>
  <si>
    <t>CircleK 47 Nguyễn Huệ</t>
  </si>
  <si>
    <t>BH2354457</t>
  </si>
  <si>
    <t>00048577</t>
  </si>
  <si>
    <t>PR-12083307-SG0327 - CircleK 364 Võ Văn Ngân, Khu phố 3, Phường Bình Thọ, Thành phố Thủ Đức</t>
  </si>
  <si>
    <t>BH2354592</t>
  </si>
  <si>
    <t>00048769</t>
  </si>
  <si>
    <t>PR-12101637-SG0127 - CircleK 160 Đường Số 19</t>
  </si>
  <si>
    <t>BH2354596</t>
  </si>
  <si>
    <t>00048771</t>
  </si>
  <si>
    <t>PR-12103807-SG0347 - CircleK Một phần diện tích căn nhà số 944 Lê Văn Lương, Nhà Bè</t>
  </si>
  <si>
    <t>BH2354599</t>
  </si>
  <si>
    <t>00048772</t>
  </si>
  <si>
    <t>PR-12102889-SG0262 - CircleK 69 Nguyễn Khắc Nhu</t>
  </si>
  <si>
    <t>BH2354654</t>
  </si>
  <si>
    <t>00049077</t>
  </si>
  <si>
    <t>PR-12112527-SG0195 - CircleK 62 Man Thiện</t>
  </si>
  <si>
    <t>BH2354659</t>
  </si>
  <si>
    <t>00049092</t>
  </si>
  <si>
    <t>PR-12111571-SG0100 - CircleK 32A-32B Bùi Thị Xuân</t>
  </si>
  <si>
    <t>BH2354660</t>
  </si>
  <si>
    <t>00049094</t>
  </si>
  <si>
    <t>PR-12112401-SG0184 - CircleK A24 Đường Số 4</t>
  </si>
  <si>
    <t>BH2354661</t>
  </si>
  <si>
    <t>00049095</t>
  </si>
  <si>
    <t>PR-12112237-SG0167 - CircleK 621 Nguyễn Thị Thập</t>
  </si>
  <si>
    <t>BH2354663</t>
  </si>
  <si>
    <t>00049097</t>
  </si>
  <si>
    <t>PR-12113859-SG0317 - CircleK Tầng Trệt - Số 167 Phạm Hữu Lầu, Tổ 17, Khu Phố 1</t>
  </si>
  <si>
    <t>BH2354669</t>
  </si>
  <si>
    <t>00049103</t>
  </si>
  <si>
    <t>PR-12098029-SG0287 - CircleK 311 Nguyễn Tri Phương</t>
  </si>
  <si>
    <t>BH2354670</t>
  </si>
  <si>
    <t>00049104</t>
  </si>
  <si>
    <t>PR-12086970-SG0189 - CircleK 42 Đường Phạm Nhữ Tăng</t>
  </si>
  <si>
    <t>BH2354671</t>
  </si>
  <si>
    <t>00049112</t>
  </si>
  <si>
    <t>PR-12107486-SG0349 - CircleK 55 Thảo Điền, Thủ Đức</t>
  </si>
  <si>
    <t>BH2354674</t>
  </si>
  <si>
    <t>00049113</t>
  </si>
  <si>
    <t>PR-12111843-SG0137 - CircleK 193 Đường Số 1</t>
  </si>
  <si>
    <t>BH2354741</t>
  </si>
  <si>
    <t>00049234</t>
  </si>
  <si>
    <t>PR-12133028-SG0200 - CircleK 02 Đường Nội Khu Hưng Gia IV</t>
  </si>
  <si>
    <t>BH2354744</t>
  </si>
  <si>
    <t>00049236</t>
  </si>
  <si>
    <t>PR-12133490-SG0228 - CircleK 165-167 Lê Thánh Tôn</t>
  </si>
  <si>
    <t>BH2354757</t>
  </si>
  <si>
    <t>00049243</t>
  </si>
  <si>
    <t>PR-12117023-SG0199 - CircleK Số 449 Đường Lê Văn Việt</t>
  </si>
  <si>
    <t>BH2354762</t>
  </si>
  <si>
    <t>00049244</t>
  </si>
  <si>
    <t>PR-12132188-SG0144 - CircleK 82 Nguyễn Huệ</t>
  </si>
  <si>
    <t>BH2354763</t>
  </si>
  <si>
    <t>00049245</t>
  </si>
  <si>
    <t>PR-12119343-SG0258 - CircleK 15C Nguyễn Thị Minh Khai</t>
  </si>
  <si>
    <t>BH2354784</t>
  </si>
  <si>
    <t>00049320</t>
  </si>
  <si>
    <t>PR-12132936-SG0197 - CircleK 525 Tô Hiến Thành</t>
  </si>
  <si>
    <t>BH2354807</t>
  </si>
  <si>
    <t>00049340</t>
  </si>
  <si>
    <t>PR-12121275-SG0051 - CircleK 87 Trần Nguyên Đán</t>
  </si>
  <si>
    <t>BH2354810</t>
  </si>
  <si>
    <t>00049341</t>
  </si>
  <si>
    <t>PR-12120007-SG0235 - CircleK 113 Nguyễn Gia Trí</t>
  </si>
  <si>
    <t>BH2354848</t>
  </si>
  <si>
    <t>00049417</t>
  </si>
  <si>
    <t>PR-12121297-SG0223 - CircleK 26 Nguyễn Thái Bình</t>
  </si>
  <si>
    <t>BH2354862</t>
  </si>
  <si>
    <t>00049418</t>
  </si>
  <si>
    <t>PR-12146666-SG0346 - CircleK 139 Hai Bà Trưng</t>
  </si>
  <si>
    <t>BH2354863</t>
  </si>
  <si>
    <t>00049419</t>
  </si>
  <si>
    <t>PR-12146798-SG0353 - CircleK 106 Hoàng Diệu</t>
  </si>
  <si>
    <t>BH2354864</t>
  </si>
  <si>
    <t>00049420</t>
  </si>
  <si>
    <t>PR-12157309-SG0340 - CircleK 37 đường số 9A, Khu dân cư Trung Sơn</t>
  </si>
  <si>
    <t>BH2354865</t>
  </si>
  <si>
    <t>00049421</t>
  </si>
  <si>
    <t>PR-12149691-SG0114 - CircleK 42 Đường C</t>
  </si>
  <si>
    <t>BH2354866</t>
  </si>
  <si>
    <t>00049422</t>
  </si>
  <si>
    <t>PR-12139682-SG0188 - CircleK 73-75 Trần Trọng Cung</t>
  </si>
  <si>
    <t>BH2354867</t>
  </si>
  <si>
    <t>00049423</t>
  </si>
  <si>
    <t>PR-12154607-SG0042 - CircleK 13 Tôn Đản</t>
  </si>
  <si>
    <t>BH2354868</t>
  </si>
  <si>
    <t>00049472</t>
  </si>
  <si>
    <t>PR-12156779-SG0292 - CircleK 150 Nguyễn Thị Nhỏ</t>
  </si>
  <si>
    <t>BH2354869</t>
  </si>
  <si>
    <t>00049473</t>
  </si>
  <si>
    <t>PR-12140484-SG0292 - CircleK 150 Nguyễn Thị Nhỏ</t>
  </si>
  <si>
    <t>BH2354870</t>
  </si>
  <si>
    <t>00049495</t>
  </si>
  <si>
    <t>PR-12156827-SG0298 - CircleK 17H-17K Dương Đình Nghệ</t>
  </si>
  <si>
    <t>BH2354871</t>
  </si>
  <si>
    <t>00049496</t>
  </si>
  <si>
    <t>PR-12134584-SG0281 - CircleK 273 Trần Bình Trọng</t>
  </si>
  <si>
    <t>BH2354872</t>
  </si>
  <si>
    <t>00049497</t>
  </si>
  <si>
    <t>PR-12134018-SG0259 - CircleK 37C Thuận Kiều</t>
  </si>
  <si>
    <t>BH2354873</t>
  </si>
  <si>
    <t>00049498</t>
  </si>
  <si>
    <t>PR-12121271-SG0344 - CircleK 73/5 Võ Văn Kiệt</t>
  </si>
  <si>
    <t>BH2354874</t>
  </si>
  <si>
    <t>00049537</t>
  </si>
  <si>
    <t>PR-12139096-SG0035 - CircleK 704 Sư Vạn Hạnh</t>
  </si>
  <si>
    <t>BH2354884</t>
  </si>
  <si>
    <t>00050189</t>
  </si>
  <si>
    <t>PR-12150953-SG0309 - CircleK 416 Phan Huy Ích</t>
  </si>
  <si>
    <t>BH2354885</t>
  </si>
  <si>
    <t>00050200</t>
  </si>
  <si>
    <t>PR-12139946-SG0220 - CircleK 16 Ấp Bắc</t>
  </si>
  <si>
    <t>BH2354894</t>
  </si>
  <si>
    <t>00050213</t>
  </si>
  <si>
    <t>PR-12140164-SG0239 - CircleK 69B Phạm Văn Hai</t>
  </si>
  <si>
    <t>BH2354896</t>
  </si>
  <si>
    <t>00050220</t>
  </si>
  <si>
    <t>PR-12144522-SG0060 - CircleK 220 Nguyễn Trọng Tuyển</t>
  </si>
  <si>
    <t>BH2354970</t>
  </si>
  <si>
    <t>00050285</t>
  </si>
  <si>
    <t>PR-12165614-SG0150 - CircleK 2 Nguyễn Khắc Viện</t>
  </si>
  <si>
    <t>BH2354975</t>
  </si>
  <si>
    <t>00050286</t>
  </si>
  <si>
    <t>PR-12161342-SG0328 - CircleK 386-388 Dương Quảng Hàm, Phường 5, Quận Gò Vấp</t>
  </si>
  <si>
    <t>BH2354986</t>
  </si>
  <si>
    <t>00050287</t>
  </si>
  <si>
    <t>PR-12146114-SG0290 - CircleK 264 Độc Lập</t>
  </si>
  <si>
    <t>BH2354988</t>
  </si>
  <si>
    <t>00050288</t>
  </si>
  <si>
    <t>PR-12151147-SG0329 - CircleK Số 92B Hòa Bình</t>
  </si>
  <si>
    <t>BH2354989</t>
  </si>
  <si>
    <t>00050289</t>
  </si>
  <si>
    <t>PR-12122091-SG0236 - CircleK RS3 06-07, Richstar Residence, 239 - 241 &amp; 278 Hòa Bình</t>
  </si>
  <si>
    <t>BH2355092</t>
  </si>
  <si>
    <t>00050703</t>
  </si>
  <si>
    <t>PR-12161410-SG0335 - 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</si>
  <si>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BH2355093</t>
  </si>
  <si>
    <t>00050704</t>
  </si>
  <si>
    <t>PR-12161278-SG0323 - CircleK 1.01 tại tầng 1, Tòa nhà chung cư S9.01 thuộc Khu nhà ở cao tầng - Dự án Khu dân cư và Công viên Phước Thiện tại số 88 đường Phước Thiện, khu phố Phước Thiện, Phường Long Bình, Thành phố Thủ Đức</t>
  </si>
  <si>
    <t>BH2355105</t>
  </si>
  <si>
    <t>00050718</t>
  </si>
  <si>
    <t>PR-12157093-SG0318 - CircleK Tầng trệt số 210 - 212 Cao Lỗ</t>
  </si>
  <si>
    <t>BH2355108</t>
  </si>
  <si>
    <t>00050719</t>
  </si>
  <si>
    <t>PR-12176691-SG0231 - CircleK 259 Đường số 7</t>
  </si>
  <si>
    <t>BH2355211</t>
  </si>
  <si>
    <t>00050861</t>
  </si>
  <si>
    <t>PR-12197011-SG0159 - CircleK 402 Hà Huy Tập</t>
  </si>
  <si>
    <t>BH2355212</t>
  </si>
  <si>
    <t>00050862</t>
  </si>
  <si>
    <t>PR-12181809-SG0268 - CircleK Phú Mỹ Hưng - 12 Tân Trào</t>
  </si>
  <si>
    <t>BH2355222</t>
  </si>
  <si>
    <t>00050863</t>
  </si>
  <si>
    <t>PR-12187577-SG0036 - CircleK 31 Bà Huyện Thanh Quan</t>
  </si>
  <si>
    <t>BH2355224</t>
  </si>
  <si>
    <t>00050874</t>
  </si>
  <si>
    <t>PR-12177879-SG0330 - CircleK 240 Hoàng Diệu 2, Khu Phố 5, Phường Linh Chiểu, Thành phố Thủ Đức</t>
  </si>
  <si>
    <t>BH2355228</t>
  </si>
  <si>
    <t>00050875</t>
  </si>
  <si>
    <t>PR-12165170-SG0095 - CircleK 190B Phan Văn Trị</t>
  </si>
  <si>
    <t>BH2355229</t>
  </si>
  <si>
    <t>00050876</t>
  </si>
  <si>
    <t>PR-12196689-SG0131 - CircleK 197A-199 Điện Biên Phủ</t>
  </si>
  <si>
    <t>BH2355230</t>
  </si>
  <si>
    <t>00050877</t>
  </si>
  <si>
    <t>PR-12197731-SG0217 - CircleK 475 Điện Biên Phủ</t>
  </si>
  <si>
    <t>BH2355237</t>
  </si>
  <si>
    <t>00050878</t>
  </si>
  <si>
    <t>PR-12198977-SG0296 - CircleK 619 Lê Đức Thọ</t>
  </si>
  <si>
    <t>BH2355240</t>
  </si>
  <si>
    <t>00050879</t>
  </si>
  <si>
    <t>PR-12189147-SG0277 - CircleK 36-38 Trần Thái Tông</t>
  </si>
  <si>
    <t>BH2355241</t>
  </si>
  <si>
    <t>00050880</t>
  </si>
  <si>
    <t>PR-12196211-SG0090 - CircleK 171B Hoàng Hoa Thám</t>
  </si>
  <si>
    <t>BH2355245</t>
  </si>
  <si>
    <t>00050881</t>
  </si>
  <si>
    <t>PR-12189393-SG0294 - CircleK 633 Tỉnh Lộ 10</t>
  </si>
  <si>
    <t>BH2355246</t>
  </si>
  <si>
    <t>00050882</t>
  </si>
  <si>
    <t>PR-12183157-SG0146 - CircleK 18 Bình Phú</t>
  </si>
  <si>
    <t>BH2355284</t>
  </si>
  <si>
    <t>00050954</t>
  </si>
  <si>
    <t>PR-12208828-SG0100 - CircleK 32A-32B Bùi Thị Xuân</t>
  </si>
  <si>
    <t>BH2355285</t>
  </si>
  <si>
    <t>00050955</t>
  </si>
  <si>
    <t>PR-12203928-SG0169 - CircleK 59 Đông Du</t>
  </si>
  <si>
    <t>BH2355287</t>
  </si>
  <si>
    <t>00050956</t>
  </si>
  <si>
    <t>PR-12208642-SG0059 - CircleK 273 Lê Thánh Tôn</t>
  </si>
  <si>
    <t>BH2355295</t>
  </si>
  <si>
    <t>00050965</t>
  </si>
  <si>
    <t>PR-12177349-SG0297 - CircleK Căn Số A1-00.04 Tháp A1, Khu Chung Cư Phức Hợp Lô M1 74 Nguyễn Cơ Thạch</t>
  </si>
  <si>
    <t>BH2355296</t>
  </si>
  <si>
    <t>00050966</t>
  </si>
  <si>
    <t>PR-12198191-SG0252 - CircleK SAV.3-00.27 Toà Nhà The Sun Avenue, Tầng Trệt, Tháp S3, Số 28 Mai Chí Thọ</t>
  </si>
  <si>
    <t>BH2355302</t>
  </si>
  <si>
    <t>00050977</t>
  </si>
  <si>
    <t>PR-12209866-SG0266 - CircleK 103 Trần Huy Liệu</t>
  </si>
  <si>
    <t>BH2355368</t>
  </si>
  <si>
    <t>00051032</t>
  </si>
  <si>
    <t>PR-12204918-SG0317 - CircleK Tầng Trệt - Số 167 Phạm Hữu Lầu, Tổ 17, Khu Phố 1</t>
  </si>
  <si>
    <t>BH2355372</t>
  </si>
  <si>
    <t>00051033</t>
  </si>
  <si>
    <t>PR-12221059-SG0289 - CircleK 126 Đường Số 15</t>
  </si>
  <si>
    <t>BH2355373</t>
  </si>
  <si>
    <t>00051034</t>
  </si>
  <si>
    <t>PR-12220191-SG0200 - CircleK 02 Đường Nội Khu Hưng Gia IV</t>
  </si>
  <si>
    <t>BH2355374</t>
  </si>
  <si>
    <t>00051035</t>
  </si>
  <si>
    <t>PR-12214835-SG0269 - CircleK 285 Cách Mạng Tháng Tám</t>
  </si>
  <si>
    <t>BH2355377</t>
  </si>
  <si>
    <t>00051454</t>
  </si>
  <si>
    <t>PR-12208922-SG0129 - CircleK 184 Lê Đức Thọ</t>
  </si>
  <si>
    <t>BH2355378</t>
  </si>
  <si>
    <t>00051455</t>
  </si>
  <si>
    <t>PR-12209302-SG0176 - CircleK 1 Đường Số 1</t>
  </si>
  <si>
    <t>BH2355379</t>
  </si>
  <si>
    <t>00051476</t>
  </si>
  <si>
    <t>PR-12221387-SG0313 - CircleK 271 Lê Văn Thọ</t>
  </si>
  <si>
    <t>BH2355380</t>
  </si>
  <si>
    <t>00051487</t>
  </si>
  <si>
    <t>PR-12220321-SG0207 - CircleK 371 Nguyễn Kiệm</t>
  </si>
  <si>
    <t>BH2355383</t>
  </si>
  <si>
    <t>00051520</t>
  </si>
  <si>
    <t>PR-12198235-SG0255 - CircleK 809B – 811 Tạ Quang Bửu</t>
  </si>
  <si>
    <t>BH2355602</t>
  </si>
  <si>
    <t>00051950</t>
  </si>
  <si>
    <t>PR-12225680-SG0338 - CircleK Một phần tầng trệt và một phần lầu 1 số 44 Nguyễn Huệ</t>
  </si>
  <si>
    <t>BH2355609</t>
  </si>
  <si>
    <t>00051964</t>
  </si>
  <si>
    <t>PR-12231203-SG0290 - CircleK 264 Độc Lập</t>
  </si>
  <si>
    <t>BH2355610</t>
  </si>
  <si>
    <t>00051965</t>
  </si>
  <si>
    <t>PR-12229827-SG0155 - CircleK 144 Lê Trọng Tấn</t>
  </si>
  <si>
    <t>BH2355619</t>
  </si>
  <si>
    <t>00051973</t>
  </si>
  <si>
    <t>PR-12200768-BD7015 - CircleK Ô 8, DC35, Giao lộ đường D1 và đường D33, KDC Việt - Sing</t>
  </si>
  <si>
    <t>BH2355623</t>
  </si>
  <si>
    <t>00051999</t>
  </si>
  <si>
    <t>PR-12231749-SG0343 - CircleK Khu vực C2 - Cảng Hàng không Quốc tế Tân Sơn Nhất</t>
  </si>
  <si>
    <t>BH2355690</t>
  </si>
  <si>
    <t>00052351</t>
  </si>
  <si>
    <t>PR-12251624-SG0332 - CircleK Một phần của căn nhà số 586 - 588 Quang Trung, Quận Gò Vấp</t>
  </si>
  <si>
    <t>BH2355699</t>
  </si>
  <si>
    <t>00052362</t>
  </si>
  <si>
    <t>PR-12258260-SG0400 - CircleK A10/7 Ấp 2</t>
  </si>
  <si>
    <t>BH2355700</t>
  </si>
  <si>
    <t>00052363</t>
  </si>
  <si>
    <t>PR-12251414-SG0303 - CircleK Thương Mại Dịch Vụ SH01, Cao Ốc Thoại Ngọc Hầu (Resgreen Tower) - 7A Thoại Ngọc Hầu</t>
  </si>
  <si>
    <t>BH2355703</t>
  </si>
  <si>
    <t>00052366</t>
  </si>
  <si>
    <t>PR-12256148-SG0182 - CircleK EA3-01-01 Tòa nhà Era Town</t>
  </si>
  <si>
    <t>BH2355705</t>
  </si>
  <si>
    <t>00052367</t>
  </si>
  <si>
    <t>PR-12213633-SG0053 - CircleK Số 1 Công Trường Tự Do</t>
  </si>
  <si>
    <t>BH2355711</t>
  </si>
  <si>
    <t>00052368</t>
  </si>
  <si>
    <t>PR-12231381-SG0308 - CircleK 22 Phan Xích Long</t>
  </si>
  <si>
    <t>BH2355712</t>
  </si>
  <si>
    <t>00052369</t>
  </si>
  <si>
    <t>PR-12224678-SG0190 - CircleK 58-60 Hoa Cúc</t>
  </si>
  <si>
    <t>BH2355713</t>
  </si>
  <si>
    <t>00052370</t>
  </si>
  <si>
    <t>PR-12224794-SG0205 - CircleK 609 Xô Viết Nghệ Tĩnh</t>
  </si>
  <si>
    <t>BH2355715</t>
  </si>
  <si>
    <t>00052371</t>
  </si>
  <si>
    <t>PR-12250612-SG0163 - CircleK 50 Nhất Chi Mai</t>
  </si>
  <si>
    <t>BH2355823</t>
  </si>
  <si>
    <t>00052473</t>
  </si>
  <si>
    <t>PR-12263490-SG0348 - CircleK Tầng trệt Phòng G04 - Tòa nhà PetroVietnam Tower tại số 1 - 5 Lê Duẩn</t>
  </si>
  <si>
    <t>BH2355826</t>
  </si>
  <si>
    <t>00052474</t>
  </si>
  <si>
    <t>PR-12275247-SG0134 - CircleK 58 Phạm Văn Nghị, Khu Sky Garden 2-Phú Mỹ Hưng</t>
  </si>
  <si>
    <t>BH2355831</t>
  </si>
  <si>
    <t>00052475</t>
  </si>
  <si>
    <t>PR-12277001-SG0250 - CircleK 271 Phạm Ngũ Lão</t>
  </si>
  <si>
    <t>BH2355834</t>
  </si>
  <si>
    <t>00052476</t>
  </si>
  <si>
    <t>PR-12254820-NT0011 - CircleK 96B/3 Trần Phú, Nha Trang, Khánh Hòa</t>
  </si>
  <si>
    <t>BH2355840</t>
  </si>
  <si>
    <t>00052485</t>
  </si>
  <si>
    <t>PR-12231835-SG0351 - CircleK 1.11 tại tầng 1, Tòa nhà chung cư BS10 thuộc Khu nhà ở cao tầng - Dự án Khu dân cư và Công viên Phước Thiện</t>
  </si>
  <si>
    <t>BH2355862</t>
  </si>
  <si>
    <t>00052510</t>
  </si>
  <si>
    <t>PR-12267754-SG0081 - CircleK 290C An Dương Vương</t>
  </si>
  <si>
    <t>BH2355864</t>
  </si>
  <si>
    <t>00052512</t>
  </si>
  <si>
    <t>PR-12262482-SG0127 - CircleK 160 Đường Số 19</t>
  </si>
  <si>
    <t>BH2355885</t>
  </si>
  <si>
    <t>00052573</t>
  </si>
  <si>
    <t>PR-12288427-SG0277 - CircleK 36-38 Trần Thái Tông</t>
  </si>
  <si>
    <t>BH2355894</t>
  </si>
  <si>
    <t>00052582</t>
  </si>
  <si>
    <t>PR-12282719-SG0115 - CircleK 257A Nguyễn Trãi</t>
  </si>
  <si>
    <t>BH2355904</t>
  </si>
  <si>
    <t>00052590</t>
  </si>
  <si>
    <t>PR-12275995-SG0188 - CircleK 73-75 Trần Trọng Cung</t>
  </si>
  <si>
    <t>BH2356012</t>
  </si>
  <si>
    <t>00052677</t>
  </si>
  <si>
    <t>PR-12298395-SG0228 - CircleK 165-167 Lê Thánh Tôn</t>
  </si>
  <si>
    <t>BH2356013</t>
  </si>
  <si>
    <t>00052678</t>
  </si>
  <si>
    <t>PR-12297411-SG0100 - CircleK 32A-32B Bùi Thị Xuân</t>
  </si>
  <si>
    <t>BH2356023</t>
  </si>
  <si>
    <t>00052689</t>
  </si>
  <si>
    <t>PR-12277115-SG0264 - CircleK 83 Đường Số 3, Khu Phố 4</t>
  </si>
  <si>
    <t>BH2356027</t>
  </si>
  <si>
    <t>00052844</t>
  </si>
  <si>
    <t>PR-12298345-SG0226 - CircleK L3-SH01 Toà nhà Landmart 3, Vinhomes Central Park, 720A Điện Biên Phủ</t>
  </si>
  <si>
    <t>BH2356028</t>
  </si>
  <si>
    <t>00052845</t>
  </si>
  <si>
    <t>PR-12298193-SG0212 - CircleK 292 Điện Biên Phủ</t>
  </si>
  <si>
    <t>BH2356032</t>
  </si>
  <si>
    <t>00052867</t>
  </si>
  <si>
    <t>PR-12262322-SG0060 - CircleK 220 Nguyễn Trọng Tuyển</t>
  </si>
  <si>
    <t>BH2356036</t>
  </si>
  <si>
    <t>00052936</t>
  </si>
  <si>
    <t>PR-12283853-SG0324 - CircleK 128 Lê Đức Thọ</t>
  </si>
  <si>
    <t>BH2356037</t>
  </si>
  <si>
    <t>00052937</t>
  </si>
  <si>
    <t>PR-12276561-SG0223 - CircleK 26 Nguyễn Thái Bình</t>
  </si>
  <si>
    <t>BH2356204</t>
  </si>
  <si>
    <t>00053728</t>
  </si>
  <si>
    <t>PR-12307325-SG0137 - CircleK 193 Đường Số 1</t>
  </si>
  <si>
    <t>BH2356291</t>
  </si>
  <si>
    <t>00053762</t>
  </si>
  <si>
    <t>PR-12289163-SG0347 - CircleK Một phần diện tích căn nhà số 944 Lê Văn Lương, Nhà Bè</t>
  </si>
  <si>
    <t>BH2356347</t>
  </si>
  <si>
    <t>00054186</t>
  </si>
  <si>
    <t>PR-12320939-SG0265 - CircleK L1-02 Tầng 1 Cao ốc Chung Cư SaiGon Mia, Đường số 9A Chung Cư Cụm 3,4 - Khu Dân Cư Trung Sơn</t>
  </si>
  <si>
    <t>BH2356352</t>
  </si>
  <si>
    <t>00054189</t>
  </si>
  <si>
    <t>PR-12320809-SG0252 - CircleK SAV.3-00.27 Toà Nhà The Sun Avenue, Tầng Trệt, Tháp S3, Số 28 Mai Chí Thọ</t>
  </si>
  <si>
    <t>BH2356353</t>
  </si>
  <si>
    <t>00054190</t>
  </si>
  <si>
    <t>PR-12313953-SG0297 - CircleK Căn Số A1-00.04 Tháp A1, Khu Chung Cư Phức Hợp Lô M1 74 Nguyễn Cơ Thạch</t>
  </si>
  <si>
    <t>BH2356356</t>
  </si>
  <si>
    <t>00054202</t>
  </si>
  <si>
    <t>PR-12321147-SG0281 - CircleK 273 Trần Bình Trọng</t>
  </si>
  <si>
    <t>BH2356357</t>
  </si>
  <si>
    <t>00054203</t>
  </si>
  <si>
    <t>PR-12319417-SG0122 - CircleK 58 Lữ Gia</t>
  </si>
  <si>
    <t>BH2356480</t>
  </si>
  <si>
    <t>00054356</t>
  </si>
  <si>
    <t>PR-12345269-SG0342 - CircleK Một phần diện tích căn nhà số 42 Lê Lợi, Q1</t>
  </si>
  <si>
    <t>BH2356481</t>
  </si>
  <si>
    <t>00054357</t>
  </si>
  <si>
    <t>PR-12343263-SG0262 - CircleK 69 Nguyễn Khắc Nhu</t>
  </si>
  <si>
    <t>BH2356482</t>
  </si>
  <si>
    <t>00054358</t>
  </si>
  <si>
    <t>PR-12326811-SG0077 - CircleK 11 Nguyễn Văn Tráng</t>
  </si>
  <si>
    <t>BH2356483</t>
  </si>
  <si>
    <t>00054359</t>
  </si>
  <si>
    <t>PR-12340157-SG0040 - CircleK 65C Nguyễn Thái Học</t>
  </si>
  <si>
    <t>BH2356484</t>
  </si>
  <si>
    <t>00054360</t>
  </si>
  <si>
    <t>PR-12340477-SG0059 - CircleK 273 Lê Thánh Tôn</t>
  </si>
  <si>
    <t>BH2356501</t>
  </si>
  <si>
    <t>00054387</t>
  </si>
  <si>
    <t>PR-12319461-SG0130 - CircleK 172 Nguyễn Thị Tần</t>
  </si>
  <si>
    <t>BH2356519</t>
  </si>
  <si>
    <t>00054403</t>
  </si>
  <si>
    <t>PR-12333013-SG0293 - CircleK 485 Huỳnh Tấn Phát</t>
  </si>
  <si>
    <t>BH2356520</t>
  </si>
  <si>
    <t>00054404</t>
  </si>
  <si>
    <t>PR-12340675-SG0072 - CircleK 45 Tân Mỹ</t>
  </si>
  <si>
    <t>BH2356616</t>
  </si>
  <si>
    <t>00054478</t>
  </si>
  <si>
    <t>PR-12355897-SG0345 - CircleK 295 Dương Bá Trạc</t>
  </si>
  <si>
    <t>BH2356626</t>
  </si>
  <si>
    <t>00054491</t>
  </si>
  <si>
    <t>PR-12346071-VT3018 - CircleK 152 Hoàng Hoa Thám</t>
  </si>
  <si>
    <t>BH2356627</t>
  </si>
  <si>
    <t>00054492</t>
  </si>
  <si>
    <t>PR-12333475-VT3010 - CircleK 26 Phan Văn Trị</t>
  </si>
  <si>
    <t>BH2356719</t>
  </si>
  <si>
    <t>00054897</t>
  </si>
  <si>
    <t>PR-12342025-SG0174 - CircleK 683A Âu Cơ</t>
  </si>
  <si>
    <t>BH2356722</t>
  </si>
  <si>
    <t>00055026</t>
  </si>
  <si>
    <t>PR-12355693-SG0331 - CircleK Số 21 Nguyễn Văn Tráng</t>
  </si>
  <si>
    <t>BH2356723</t>
  </si>
  <si>
    <t>00055027</t>
  </si>
  <si>
    <t>PR-12354101-SG0169 - CircleK 59 Đông Du</t>
  </si>
  <si>
    <t>BH2356724</t>
  </si>
  <si>
    <t>00055049</t>
  </si>
  <si>
    <t>PR-12364148-SG0091 - CircleK 162 Nguyễn Công Trứ</t>
  </si>
  <si>
    <t>BH2356732</t>
  </si>
  <si>
    <t>00055092</t>
  </si>
  <si>
    <t>PR-12352815-SG0014 - CircleK Lô CR2-12, Số 107 Đại Lộ Tôn Dật Tiên, Khu A, Phú Mỹ Hưng</t>
  </si>
  <si>
    <t>BH2356733</t>
  </si>
  <si>
    <t>00055093</t>
  </si>
  <si>
    <t>PR-12360642-SG0256 - CircleK A1.09 Sunrise City View - Khu Phức Hợp Căn Hộ Nhật Hoa, 33 Nguyễn Hữu Thọ</t>
  </si>
  <si>
    <t>BH2356744</t>
  </si>
  <si>
    <t>00055707</t>
  </si>
  <si>
    <t>PR-12349603-SG0354 - CircleK 116 Phổ Quang</t>
  </si>
  <si>
    <t>BH2356745</t>
  </si>
  <si>
    <t>00055708</t>
  </si>
  <si>
    <t>PR-12349085-SG0296 - CircleK 619 Lê Đức Thọ</t>
  </si>
  <si>
    <t>BH2356747</t>
  </si>
  <si>
    <t>00055709</t>
  </si>
  <si>
    <t>PR-12354139-SG0176 - CircleK 1 Đường Số 1</t>
  </si>
  <si>
    <t>BH2356749</t>
  </si>
  <si>
    <t>00055710</t>
  </si>
  <si>
    <t>PR-12366342-SG0320 - CircleK 190 Lê Văn Thọ</t>
  </si>
  <si>
    <t>BH2356750</t>
  </si>
  <si>
    <t>00055711</t>
  </si>
  <si>
    <t>PR-12344339-SG0307 - CircleK 55 Đường S11</t>
  </si>
  <si>
    <t>BH2356756</t>
  </si>
  <si>
    <t>00055712</t>
  </si>
  <si>
    <t>PR-12341245-SG0131 - CircleK 197A-199 Điện Biên Phủ</t>
  </si>
  <si>
    <t>BH2356928</t>
  </si>
  <si>
    <t>00055771</t>
  </si>
  <si>
    <t>PR-12354583-SG0231 - CircleK 259 Đường số 7</t>
  </si>
  <si>
    <t>BH2356930</t>
  </si>
  <si>
    <t>00055773</t>
  </si>
  <si>
    <t>PR-12333053-SG0294 - CircleK 633 Tỉnh Lộ 10</t>
  </si>
  <si>
    <t>BH2357057</t>
  </si>
  <si>
    <t>00055805</t>
  </si>
  <si>
    <t>PR-12373736-SG0182 - CircleK EA3-01-01 Tòa nhà Era Town</t>
  </si>
  <si>
    <t>BH2357078</t>
  </si>
  <si>
    <t>00055817</t>
  </si>
  <si>
    <t>PR-12373558-SG0163 - CircleK 50 Nhất Chi Mai</t>
  </si>
  <si>
    <t>BH2357093</t>
  </si>
  <si>
    <t>00056305</t>
  </si>
  <si>
    <t>PR-12374074-SG0234 - CircleK 81 Trần Bình Trọng</t>
  </si>
  <si>
    <t>BH2357094</t>
  </si>
  <si>
    <t>00056306</t>
  </si>
  <si>
    <t>PR-12344251-SG0305 - CircleK 297 Nguyễn Duy Dương</t>
  </si>
  <si>
    <t>BH2357096</t>
  </si>
  <si>
    <t>00056307</t>
  </si>
  <si>
    <t>PR-12373448-SG0148 - CircleK 5A Đường Chợ Lớn</t>
  </si>
  <si>
    <t>BH2357100</t>
  </si>
  <si>
    <t>00056308</t>
  </si>
  <si>
    <t>PR-12379644-SG0162 - CircleK 41 Yên Thế</t>
  </si>
  <si>
    <t>BH2357157</t>
  </si>
  <si>
    <t>00056380</t>
  </si>
  <si>
    <t>PR-12325151-SG0175 - CircleK 66C Hoàng Diệu 2</t>
  </si>
  <si>
    <t>BH2357269</t>
  </si>
  <si>
    <t>00056519</t>
  </si>
  <si>
    <t>PR-12397283-SG0317 - CircleK Tầng Trệt - Số 167 Phạm Hữu Lầu, Tổ 17, Khu Phố 1</t>
  </si>
  <si>
    <t>BH2357272</t>
  </si>
  <si>
    <t>00056520</t>
  </si>
  <si>
    <t>PR-12395939-SG0228 - CircleK 165-167 Lê Thánh Tôn</t>
  </si>
  <si>
    <t>BH2357273</t>
  </si>
  <si>
    <t>00056521</t>
  </si>
  <si>
    <t>PR-12395217-SG0182 - CircleK EA3-01-01 Tòa nhà Era Town</t>
  </si>
  <si>
    <t>BH2357277</t>
  </si>
  <si>
    <t>00056557</t>
  </si>
  <si>
    <t>PR-12396461-SG0272 - CircleK 14 Nguyễn Văn Bảo</t>
  </si>
  <si>
    <t>BH2357282</t>
  </si>
  <si>
    <t>00056565</t>
  </si>
  <si>
    <t>PR-12382074-SG0258 - CircleK 15C Nguyễn Thị Minh Khai</t>
  </si>
  <si>
    <t>BH2357292</t>
  </si>
  <si>
    <t>00056573</t>
  </si>
  <si>
    <t>PR-12397241-SG0315 - CircleK Tầng Trệt Số 264-266 Âu Dương Lân</t>
  </si>
  <si>
    <t>BH2357294</t>
  </si>
  <si>
    <t>00056574</t>
  </si>
  <si>
    <t>PR-12397307-SG0318 - CircleK Tầng trệt số 210 - 212 Cao Lỗ</t>
  </si>
  <si>
    <t>BH2357336</t>
  </si>
  <si>
    <t>00056648</t>
  </si>
  <si>
    <t>PR-12395337-SG0190 - CircleK 58-60 Hoa Cúc</t>
  </si>
  <si>
    <t>BH2357337</t>
  </si>
  <si>
    <t>00056649</t>
  </si>
  <si>
    <t>PR-12386005-SG0217 - CircleK 475 Điện Biên Phủ</t>
  </si>
  <si>
    <t>BH2357338</t>
  </si>
  <si>
    <t>00056650</t>
  </si>
  <si>
    <t>PR-12396943-SG0300 - CircleK Số 27 Nguyễn Gia Trí</t>
  </si>
  <si>
    <t>BH2357341</t>
  </si>
  <si>
    <t>00056651</t>
  </si>
  <si>
    <t>PR-12406521-SG0050 - CircleK 45 Lý Tự Trọng</t>
  </si>
  <si>
    <t>BH2357342</t>
  </si>
  <si>
    <t>00056652</t>
  </si>
  <si>
    <t>PR-12408277-SG0229 - CircleK 306 Cao Thắng</t>
  </si>
  <si>
    <t>BH2357343</t>
  </si>
  <si>
    <t>00056653</t>
  </si>
  <si>
    <t>PR-12408997-SG0289 - CircleK 126 Đường Số 15</t>
  </si>
  <si>
    <t>BH2357351</t>
  </si>
  <si>
    <t>00056659</t>
  </si>
  <si>
    <t>PR-12394335-SG0127 - CircleK 160 Đường Số 19</t>
  </si>
  <si>
    <t>BH2357355</t>
  </si>
  <si>
    <t>00056660</t>
  </si>
  <si>
    <t>PR-12401879-SG0325 - CircleK Số 15 Nguyễn Ảnh Thủ</t>
  </si>
  <si>
    <t>BH2357356</t>
  </si>
  <si>
    <t>00056661</t>
  </si>
  <si>
    <t>PR-12400795-SG0117 - CircleK 67 Lê Đức Thọ</t>
  </si>
  <si>
    <t>BH2357378</t>
  </si>
  <si>
    <t>00056728</t>
  </si>
  <si>
    <t>PR-12420415-SG0247 - CircleK 720A Điện Biên Phủ</t>
  </si>
  <si>
    <t>BH2357379</t>
  </si>
  <si>
    <t>00056729</t>
  </si>
  <si>
    <t>PR-12413216-SG0131 - CircleK 197A-199 Điện Biên Phủ</t>
  </si>
  <si>
    <t>BH2357380</t>
  </si>
  <si>
    <t>00056730</t>
  </si>
  <si>
    <t>PR-12420957-SG0297 - CircleK Căn Số A1-00.04 Tháp A1, Khu Chung Cư Phức Hợp Lô M1 74 Nguyễn Cơ Thạch</t>
  </si>
  <si>
    <t>BH2357384</t>
  </si>
  <si>
    <t>00056731</t>
  </si>
  <si>
    <t>PR-12386275-SG0264 - CircleK 83 Đường Số 3, Khu Phố 4</t>
  </si>
  <si>
    <t>BH2357394</t>
  </si>
  <si>
    <t>00056744</t>
  </si>
  <si>
    <t>PR-12420747-SG0287 - CircleK 311 Nguyễn Tri Phương</t>
  </si>
  <si>
    <t>BH2357402</t>
  </si>
  <si>
    <t>00057003</t>
  </si>
  <si>
    <t>PR-12419325-SG0144 - CircleK 82 Nguyễn Huệ</t>
  </si>
  <si>
    <t>BH2357404</t>
  </si>
  <si>
    <t>00057014</t>
  </si>
  <si>
    <t>PR-12387199-SG0347 - CircleK Một phần diện tích căn nhà số 944 Lê Văn Lương, Nhà Bè</t>
  </si>
  <si>
    <t>BH2357429</t>
  </si>
  <si>
    <t>00057793</t>
  </si>
  <si>
    <t>PR-12409125-SG0298 - CircleK 17H-17K Dương Đình Nghệ</t>
  </si>
  <si>
    <t>BH2357434</t>
  </si>
  <si>
    <t>00057794</t>
  </si>
  <si>
    <t>PR-12397011-SG0303 - CircleK Thương Mại Dịch Vụ SH01, Cao Ốc Thoại Ngọc Hầu (Resgreen Tower) - 7A Thoại Ngọc Hầu</t>
  </si>
  <si>
    <t>BH2357444</t>
  </si>
  <si>
    <t>00057814</t>
  </si>
  <si>
    <t>PR-12419241-SG0137 - CircleK 193 Đường Số 1</t>
  </si>
  <si>
    <t>BH2357655</t>
  </si>
  <si>
    <t>00057890</t>
  </si>
  <si>
    <t>PR-12444702-SG0346 - CircleK 139 Hai Bà Trưng</t>
  </si>
  <si>
    <t>BH2357656</t>
  </si>
  <si>
    <t>00057891</t>
  </si>
  <si>
    <t>PR-12444090-SG0321 - CircleK 47 Nguyễn Huệ</t>
  </si>
  <si>
    <t>BH2357657</t>
  </si>
  <si>
    <t>00057892</t>
  </si>
  <si>
    <t>PR-12427225-SG0251 - CircleK 188 Nguyễn Thị Minh Khai</t>
  </si>
  <si>
    <t>BH2357660</t>
  </si>
  <si>
    <t>00057893</t>
  </si>
  <si>
    <t>PR-12442688-SG0262 - CircleK 69 Nguyễn Khắc Nhu</t>
  </si>
  <si>
    <t>BH2357692</t>
  </si>
  <si>
    <t>00057901</t>
  </si>
  <si>
    <t>PR-12425007-SG0311 - CircleK 44 Huỳnh Văn Bánh</t>
  </si>
  <si>
    <t>BH2357694</t>
  </si>
  <si>
    <t>00057902</t>
  </si>
  <si>
    <t>PR-12439486-SG0053 - CircleK Số 1 Công Trường Tự Do</t>
  </si>
  <si>
    <t>BH2357696</t>
  </si>
  <si>
    <t>00057903</t>
  </si>
  <si>
    <t>PR-12439440-SG0051 - CircleK 87 Trần Nguyên Đán</t>
  </si>
  <si>
    <t>BH2357703</t>
  </si>
  <si>
    <t>00057904</t>
  </si>
  <si>
    <t>PR-12433436-SG0294 - CircleK 633 Tỉnh Lộ 10</t>
  </si>
  <si>
    <t>BH2357724</t>
  </si>
  <si>
    <t>00057905</t>
  </si>
  <si>
    <t>PR-12432742-SG0223 - CircleK 26 Nguyễn Thái Bình</t>
  </si>
  <si>
    <t>BH2357738</t>
  </si>
  <si>
    <t>00057921</t>
  </si>
  <si>
    <t>PR-12443586-SG0302 - CircleK 474 Trần Thị Năm</t>
  </si>
  <si>
    <t>BH2357941</t>
  </si>
  <si>
    <t>00057974</t>
  </si>
  <si>
    <t>PR-12448646-SG0256 - CircleK A1.09 Sunrise City View - Khu Phức Hợp Căn Hộ Nhật Hoa, 33 Nguyễn Hữu Thọ</t>
  </si>
  <si>
    <t>BH2357943</t>
  </si>
  <si>
    <t>00057975</t>
  </si>
  <si>
    <t>PR-12433034-SG0269 - CircleK 285 Cách Mạng Tháng Tám</t>
  </si>
  <si>
    <t>BH2357945</t>
  </si>
  <si>
    <t>00057990</t>
  </si>
  <si>
    <t>PR-12443986-SG0315 - CircleK Tầng Trệt Số 264-266 Âu Dương Lân</t>
  </si>
  <si>
    <t>BH2357952</t>
  </si>
  <si>
    <t>00057996</t>
  </si>
  <si>
    <t>PR-12454005-SG0252 - CircleK SAV.3-00.27 Toà Nhà The Sun Avenue, Tầng Trệt, Tháp S3, Số 28 Mai Chí Thọ</t>
  </si>
  <si>
    <t>BH2357983</t>
  </si>
  <si>
    <t>00058000</t>
  </si>
  <si>
    <t>PR-12409425-SG0327 - CircleK 364 Võ Văn Ngân, Khu phố 3, Phường Bình Thọ, Thành phố Thủ Đức</t>
  </si>
  <si>
    <t>BH2358068</t>
  </si>
  <si>
    <t>00058066</t>
  </si>
  <si>
    <t>PR-12463526-SG0131 - CircleK 197A-199 Điện Biên Phủ</t>
  </si>
  <si>
    <t>BH2358077</t>
  </si>
  <si>
    <t>00058067</t>
  </si>
  <si>
    <t>PR-12458356-SG0212 - CircleK 292 Điện Biên Phủ</t>
  </si>
  <si>
    <t>BH2358079</t>
  </si>
  <si>
    <t>00058082</t>
  </si>
  <si>
    <t>PR-12465228-SG0299 - CircleK 04 Phổ Quang</t>
  </si>
  <si>
    <t>BH2358082</t>
  </si>
  <si>
    <t>00058083</t>
  </si>
  <si>
    <t>PR-12449148-SG0332 - CircleK Một phần của căn nhà số 586 - 588 Quang Trung, Quận Gò Vấp</t>
  </si>
  <si>
    <t>BH2358153</t>
  </si>
  <si>
    <t>00058984</t>
  </si>
  <si>
    <t>PR-12448206-SG0174 - CircleK 683A Âu Cơ</t>
  </si>
  <si>
    <t>BH2358192</t>
  </si>
  <si>
    <t>00058999</t>
  </si>
  <si>
    <t>PR-12469781-SG0306 - CircleK 469 Thống Nhất</t>
  </si>
  <si>
    <t>BH2358207</t>
  </si>
  <si>
    <t>00059001</t>
  </si>
  <si>
    <t>PR-12473558-SG0061 - CircleK S34-2 Sky Garden 3 - Phú Mỹ Hưng, Đại Lộ Nguyễn Văn Linh</t>
  </si>
  <si>
    <t>BH2358432</t>
  </si>
  <si>
    <t>00059426</t>
  </si>
  <si>
    <t>PR-12441438-SG0188 - CircleK 73-75 Trần Trọng Cung</t>
  </si>
  <si>
    <t>BH2358447</t>
  </si>
  <si>
    <t>00059442</t>
  </si>
  <si>
    <t>PR-12485952-SG0277 - CircleK 36-38 Trần Thái Tông</t>
  </si>
  <si>
    <t>BH2358466</t>
  </si>
  <si>
    <t>00059483</t>
  </si>
  <si>
    <t>PR-12482988-NT0005 - CircleK Số 18 Trần Phú, Nha Trang, Khánh Hòa</t>
  </si>
  <si>
    <t>BH2358481</t>
  </si>
  <si>
    <t>00059498</t>
  </si>
  <si>
    <t>PR-12454315-SG0279 - CircleK Kiot Khu Vực Mặt Tiền Kinh Dương Vương - 395 Kinh Dương Vương</t>
  </si>
  <si>
    <t>BH2358486</t>
  </si>
  <si>
    <t>00059499</t>
  </si>
  <si>
    <t>PR-12475110-SG0231 - CircleK 259 Đường số 7</t>
  </si>
  <si>
    <t>BH2358498</t>
  </si>
  <si>
    <t>00059512</t>
  </si>
  <si>
    <t>PR-12475642-SG0288 - CircleK 223 Đặng Văn Bi</t>
  </si>
  <si>
    <t>BH2358536</t>
  </si>
  <si>
    <t>00059601</t>
  </si>
  <si>
    <t>PR-12505382-SG0159 - CircleK 402 Hà Huy Tập</t>
  </si>
  <si>
    <t>BH2358538</t>
  </si>
  <si>
    <t>00059602</t>
  </si>
  <si>
    <t>PR-12506712-SG0265 - CircleK L1-02 Tầng 1 Cao ốc Chung Cư SaiGon Mia, Đường số 9A Chung Cư Cụm 3,4 - Khu Dân Cư Trung Sơn</t>
  </si>
  <si>
    <t>BH2358539</t>
  </si>
  <si>
    <t>00059603</t>
  </si>
  <si>
    <t>PR-12491766-SG0182 - CircleK EA3-01-01 Tòa nhà Era Town</t>
  </si>
  <si>
    <t>BH2358540</t>
  </si>
  <si>
    <t>00059604</t>
  </si>
  <si>
    <t>PR-12491402-SG0100 - CircleK 32A-32B Bùi Thị Xuân</t>
  </si>
  <si>
    <t>BH2358545</t>
  </si>
  <si>
    <t>00059613</t>
  </si>
  <si>
    <t>PR-12492126-SG0258 - CircleK 15C Nguyễn Thị Minh Khai</t>
  </si>
  <si>
    <t>BH2358546</t>
  </si>
  <si>
    <t>00059614</t>
  </si>
  <si>
    <t>PR-12504598-SG0091 - CircleK 162 Nguyễn Công Trứ</t>
  </si>
  <si>
    <t>BH2358547</t>
  </si>
  <si>
    <t>00059615</t>
  </si>
  <si>
    <t>PR-12489574-SG0072 - CircleK 45 Tân Mỹ</t>
  </si>
  <si>
    <t>BH2358551</t>
  </si>
  <si>
    <t>00059632</t>
  </si>
  <si>
    <t>PR-12508510-SG0400 - CircleK A10/7 Ấp 2</t>
  </si>
  <si>
    <t>BH2358552</t>
  </si>
  <si>
    <t>00059634</t>
  </si>
  <si>
    <t>PR-12506166-SG0226 - CircleK L3-SH01 Toà nhà Landmart 3, Vinhomes Central Park, 720A Điện Biên Phủ</t>
  </si>
  <si>
    <t>BH2358553</t>
  </si>
  <si>
    <t>00059635</t>
  </si>
  <si>
    <t>PR-12490314-SG0275 - CircleK 184A-184B Nguyễn Xí</t>
  </si>
  <si>
    <t>BH2358585</t>
  </si>
  <si>
    <t>00059706</t>
  </si>
  <si>
    <t>PR-12496856-SG0335 - 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</si>
  <si>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BH2358595</t>
  </si>
  <si>
    <t>00059715</t>
  </si>
  <si>
    <t>PR-12503880-NT0011 - CircleK 96B/3 Trần Phú, Nha Trang, Khánh Hòa</t>
  </si>
  <si>
    <t>BH2358619</t>
  </si>
  <si>
    <t>00059741</t>
  </si>
  <si>
    <t>PR-12513152-SG0344 - CircleK 73/5 Võ Văn Kiệt</t>
  </si>
  <si>
    <t>BH2358652</t>
  </si>
  <si>
    <t>00059790</t>
  </si>
  <si>
    <t>PR-12522871-SG0312 - CircleK 319 Lý Thường Kiệt</t>
  </si>
  <si>
    <t>BH2358653</t>
  </si>
  <si>
    <t>00059791</t>
  </si>
  <si>
    <t>PR-12522445-SG0250 - CircleK 271 Phạm Ngũ Lão</t>
  </si>
  <si>
    <t>BH2358654</t>
  </si>
  <si>
    <t>00059792</t>
  </si>
  <si>
    <t>PR-12523143-SG0338 - CircleK Một phần tầng trệt và một phần lầu 1 số 44 Nguyễn Huệ</t>
  </si>
  <si>
    <t>BH2358670</t>
  </si>
  <si>
    <t>00059801</t>
  </si>
  <si>
    <t>PR-12517593-SG0236 - CircleK RS3 06-07, Richstar Residence, 239 - 241 &amp; 278 Hòa Bình</t>
  </si>
  <si>
    <t>BH2358675</t>
  </si>
  <si>
    <t>00059803</t>
  </si>
  <si>
    <t>PR-12518171-SG0301 - CircleK 135 Nguyễn Cửu Đàm</t>
  </si>
  <si>
    <t>BH2358690</t>
  </si>
  <si>
    <t>00059877</t>
  </si>
  <si>
    <t>PR-12493666-SG0341 - CircleK Số 119 đường Trần Não</t>
  </si>
  <si>
    <t>BH2358694</t>
  </si>
  <si>
    <t>00060521</t>
  </si>
  <si>
    <t>PR-12476643-BD7002 - CircleK 508 Cách Mạng Tháng 8</t>
  </si>
  <si>
    <t>BH2358838</t>
  </si>
  <si>
    <t>00060745</t>
  </si>
  <si>
    <t>PR-12494690-BD7004 - CircleK Số 1347 Đường Nguyễn Ái Quốc, Khu Phố 6</t>
  </si>
  <si>
    <t>BH2358859</t>
  </si>
  <si>
    <t>00060750</t>
  </si>
  <si>
    <t>PR-12537642-SG0169 - CircleK 59 Đông Du</t>
  </si>
  <si>
    <t>BH2358860</t>
  </si>
  <si>
    <t>00060751</t>
  </si>
  <si>
    <t>PR-12534113-SG0285 - CircleK Citizen Apartment, Trung Son Residential quarter</t>
  </si>
  <si>
    <t>BH2358861</t>
  </si>
  <si>
    <t>00060752</t>
  </si>
  <si>
    <t>PR-12533377-SG0182 - CircleK EA3-01-01 Tòa nhà Era Town</t>
  </si>
  <si>
    <t>BH2358902</t>
  </si>
  <si>
    <t>00060766</t>
  </si>
  <si>
    <t>PR-12492016-SG0234 - CircleK 81 Trần Bình Trọng</t>
  </si>
  <si>
    <t>BH2358913</t>
  </si>
  <si>
    <t>00060767</t>
  </si>
  <si>
    <t>PR-12537144-SG0129 - CircleK 184 Lê Đức Thọ</t>
  </si>
  <si>
    <t>BH2359132</t>
  </si>
  <si>
    <t>00061186</t>
  </si>
  <si>
    <t>PR-12548960-SG0345 - CircleK 295 Dương Bá Trạc</t>
  </si>
  <si>
    <t>BH2359133</t>
  </si>
  <si>
    <t>00061187</t>
  </si>
  <si>
    <t>PR-12548754-SG0331 - CircleK Số 21 Nguyễn Văn Tráng</t>
  </si>
  <si>
    <t>BH2359135</t>
  </si>
  <si>
    <t>00061197</t>
  </si>
  <si>
    <t>PR-12547302-SG0162 - CircleK 41 Yên Thế</t>
  </si>
  <si>
    <t>BH2359246</t>
  </si>
  <si>
    <t>00061279</t>
  </si>
  <si>
    <t>PR-12566686-SG0201 - CircleK 45 Cao Thắng</t>
  </si>
  <si>
    <t>BH2359247</t>
  </si>
  <si>
    <t>00061280</t>
  </si>
  <si>
    <t>PR-12565228-SG0100 - CircleK 32A-32B Bùi Thị Xuân</t>
  </si>
  <si>
    <t>BH2359248</t>
  </si>
  <si>
    <t>00061281</t>
  </si>
  <si>
    <t>PR-12565842-SG0150 - CircleK 2 Nguyễn Khắc Viện</t>
  </si>
  <si>
    <t>BH20251047</t>
  </si>
  <si>
    <t>00061337</t>
  </si>
  <si>
    <t>PR-12547574-SG0205 - CircleK 609 Xô Viết Nghệ Tĩnh</t>
  </si>
  <si>
    <t>BH20251067</t>
  </si>
  <si>
    <t>00061356</t>
  </si>
  <si>
    <t>PR-12547392-SG0174 - CircleK 683A Âu Cơ</t>
  </si>
  <si>
    <t>BH20251068</t>
  </si>
  <si>
    <t>00061357</t>
  </si>
  <si>
    <t>PR-12566512-SG0187 - CircleK Vườn Lài</t>
  </si>
  <si>
    <t>BH20251069</t>
  </si>
  <si>
    <t>00061358</t>
  </si>
  <si>
    <t>PR-12577991-SG0161 - CircleK 353A Tân Sơn Nhì</t>
  </si>
  <si>
    <t>BH20250192</t>
  </si>
  <si>
    <t>00061467</t>
  </si>
  <si>
    <t>PR-12573493-SG0252 - CircleK SAV.3-00.27 Toà Nhà The Sun Avenue, Tầng Trệt, Tháp S3, Số 28 Mai Chí Thọ</t>
  </si>
  <si>
    <t>BH20250396</t>
  </si>
  <si>
    <t>00061468</t>
  </si>
  <si>
    <t>PR-12539272-BD7015 - CircleK Ô 8, DC35, Giao lộ đường D1 và đường D33, KDC Việt - Sing</t>
  </si>
  <si>
    <t>BH20250402</t>
  </si>
  <si>
    <t>00062555</t>
  </si>
  <si>
    <t>PR-12569762-VT3018 - CircleK 152 Hoàng Hoa Thám</t>
  </si>
  <si>
    <t>BH20250421</t>
  </si>
  <si>
    <t>00062662</t>
  </si>
  <si>
    <t>PR-12579253-SG0332 - CircleK Một phần của căn nhà số 586 - 588 Quang Trung, Quận Gò Vấp</t>
  </si>
  <si>
    <t>BH20251108</t>
  </si>
  <si>
    <t>00061451</t>
  </si>
  <si>
    <t>PR-12578385-SG0222 - CircleK 529 Sư Vạn Hạnh</t>
  </si>
  <si>
    <t>BH20251115</t>
  </si>
  <si>
    <t>00061452</t>
  </si>
  <si>
    <t>PR-12586987-SG0035 - CircleK 704 Sư Vạn Hạnh</t>
  </si>
  <si>
    <t>BH20251116</t>
  </si>
  <si>
    <t>00061453</t>
  </si>
  <si>
    <t>PR-12589751-SG0317 - CircleK Tầng Trệt - Số 167 Phạm Hữu Lầu, Tổ 17, Khu Phố 1</t>
  </si>
  <si>
    <t>BH20250501</t>
  </si>
  <si>
    <t>00062754</t>
  </si>
  <si>
    <t>PR-12588351-SG0199 - CircleK Số 449 Đường Lê Văn Việt</t>
  </si>
  <si>
    <t>BH20250529</t>
  </si>
  <si>
    <t>00062778</t>
  </si>
  <si>
    <t>PR-12598344-SG0184 - CircleK A24 Đường Số 4</t>
  </si>
  <si>
    <t>BH20250530</t>
  </si>
  <si>
    <t>00062779</t>
  </si>
  <si>
    <t>PR-12598418-SG0200 - CircleK 02 Đường Nội Khu Hưng Gia IV</t>
  </si>
  <si>
    <t>BH20250536</t>
  </si>
  <si>
    <t>00062780</t>
  </si>
  <si>
    <t>PR-12599440-SG0320 - CircleK 190 Lê Văn Thọ</t>
  </si>
  <si>
    <t>BH20250554</t>
  </si>
  <si>
    <t>00063215</t>
  </si>
  <si>
    <t>PR-12603888-SG0289 - CircleK 126 Đường Số 15</t>
  </si>
  <si>
    <t>BH20250558</t>
  </si>
  <si>
    <t>00063216</t>
  </si>
  <si>
    <t>PR-12610464-SG0353 - CircleK 106 Hoàng Diệu</t>
  </si>
  <si>
    <t>BH20250559</t>
  </si>
  <si>
    <t>00063217</t>
  </si>
  <si>
    <t>PR-12599642-SG0342 - CircleK Một phần diện tích căn nhà số 42 Lê Lợi, Q1</t>
  </si>
  <si>
    <t>BH20250560</t>
  </si>
  <si>
    <t>00063218</t>
  </si>
  <si>
    <t>PR-12607574-SG0050 - CircleK 45 Lý Tự Trọng</t>
  </si>
  <si>
    <t>BH20250576</t>
  </si>
  <si>
    <t>00063237</t>
  </si>
  <si>
    <t>PR-12599318-SG0308 - CircleK 22 Phan Xích Long</t>
  </si>
  <si>
    <t>BH20250577</t>
  </si>
  <si>
    <t>00063238</t>
  </si>
  <si>
    <t>PR-12597850-SG0131 - CircleK 197A-199 Điện Biên Phủ</t>
  </si>
  <si>
    <t>BH/207/202640</t>
  </si>
  <si>
    <t>00063318</t>
  </si>
  <si>
    <t>PR-12612503-SG0059 - CircleK 273 Lê Thánh Tôn</t>
  </si>
  <si>
    <t>BH/207/202667</t>
  </si>
  <si>
    <t>00063356</t>
  </si>
  <si>
    <t>PR-12604306-SG0324 - CircleK 128 Lê Đức Thọ</t>
  </si>
  <si>
    <t>BH/207/202670</t>
  </si>
  <si>
    <t>00063357</t>
  </si>
  <si>
    <t>PR-12618074-SG0198 - CircleK 92 Hậu Giang</t>
  </si>
  <si>
    <t>BH/207/202753</t>
  </si>
  <si>
    <t>00063513</t>
  </si>
  <si>
    <t>PR-12628201-SG0264 - CircleK 83 Đường Số 3, Khu Phố 4</t>
  </si>
  <si>
    <t>BH/207/202770</t>
  </si>
  <si>
    <t>00063734</t>
  </si>
  <si>
    <t>PR-12625511-NT0005 - CircleK Số 18 Trần Phú, Nha Trang, Khánh Hòa</t>
  </si>
  <si>
    <t>BH/207/202780</t>
  </si>
  <si>
    <t>00063893</t>
  </si>
  <si>
    <t>PR-12628609-SG0290 - CircleK 264 Độc Lập</t>
  </si>
  <si>
    <t>BH/207/202782</t>
  </si>
  <si>
    <t>00063915</t>
  </si>
  <si>
    <t>PR-12614381-SG0155 - CircleK 144 Lê Trọng Tấn</t>
  </si>
  <si>
    <t>BH/207/202784</t>
  </si>
  <si>
    <t>00063916</t>
  </si>
  <si>
    <t>PR-12628875-SG0307 - CircleK 55 Đường S11</t>
  </si>
  <si>
    <t>BH/207/2025267</t>
  </si>
  <si>
    <t>00064713</t>
  </si>
  <si>
    <t>PR-12615644-BD7004 - CircleK Số 1347 Đường Nguyễn Ái Quốc, Khu Phố 6</t>
  </si>
  <si>
    <t>BH/207/2025317</t>
  </si>
  <si>
    <t>00064741</t>
  </si>
  <si>
    <t>PR-12633782-SG0351 - CircleK 1.11 tại tầng 1, Tòa nhà chung cư BS10 thuộc Khu nhà ở cao tầng - Dự án Khu dân cư và Công viên Phước Thiện</t>
  </si>
  <si>
    <t>BH/207/2025343</t>
  </si>
  <si>
    <t>00064766</t>
  </si>
  <si>
    <t>PR-12658662-SG0265 - CircleK L1-02 Tầng 1 Cao ốc Chung Cư SaiGon Mia, Đường số 9A Chung Cư Cụm 3,4 - Khu Dân Cư Trung Sơn</t>
  </si>
  <si>
    <t>BH/207/2025346</t>
  </si>
  <si>
    <t>00064767</t>
  </si>
  <si>
    <t>PR-12647453-SG0188 - CircleK 73-75 Trần Trọng Cung</t>
  </si>
  <si>
    <t>BH/207/2025389</t>
  </si>
  <si>
    <t>00065350</t>
  </si>
  <si>
    <t>PR-12639142-BD7003 - CircleK 174 Trần Văn Ơn</t>
  </si>
  <si>
    <t>BH/207/2025394</t>
  </si>
  <si>
    <t>00065404</t>
  </si>
  <si>
    <t>PR-12670616-SG0348 - CircleK Tầng trệt Phòng G04 - Tòa nhà PetroVietnam Tower tại số 1 - 5 Lê Duẩn</t>
  </si>
  <si>
    <t>BH/207/2025400</t>
  </si>
  <si>
    <t>00065406</t>
  </si>
  <si>
    <t>PR-12670346-SG0330 - CircleK 240 Hoàng Diệu 2, Khu Phố 5, Phường Linh Chiểu, Thành phố Thủ Đức</t>
  </si>
  <si>
    <t>BH/207/2025416</t>
  </si>
  <si>
    <t>00065413</t>
  </si>
  <si>
    <t>PR-12657716-SG0163 - CircleK 50 Nhất Chi Mai</t>
  </si>
  <si>
    <t>BH/207/2025420</t>
  </si>
  <si>
    <t>00065430</t>
  </si>
  <si>
    <t>PR-12663074-SG0232 - CircleK 139-141 Âu Dương Lân</t>
  </si>
  <si>
    <t>BH/207/2025421</t>
  </si>
  <si>
    <t>00065431</t>
  </si>
  <si>
    <t>PR-12658508-SG0255 - CircleK 809B – 811 Tạ Quang Bửu</t>
  </si>
  <si>
    <t>BH/207/2025432</t>
  </si>
  <si>
    <t>00065441</t>
  </si>
  <si>
    <t>PR-12638688-SG0347 - CircleK Một phần diện tích căn nhà số 944 Lê Văn Lương, Nhà Bè</t>
  </si>
  <si>
    <t>BH/207/2025435</t>
  </si>
  <si>
    <t>00065442</t>
  </si>
  <si>
    <t>PR-12668810-SG0200 - CircleK 02 Đường Nội Khu Hưng Gia IV</t>
  </si>
  <si>
    <t>BH/207/2025640</t>
  </si>
  <si>
    <t>00065505</t>
  </si>
  <si>
    <t>PR-12669750-SG0279 - CircleK Kiot Khu Vực Mặt Tiền Kinh Dương Vương - 395 Kinh Dương Vương</t>
  </si>
  <si>
    <t>BH/207/2025704</t>
  </si>
  <si>
    <t>00065609</t>
  </si>
  <si>
    <t>PR-12687681-SG0144 - CircleK 82 Nguyễn Huệ</t>
  </si>
  <si>
    <t>BH/207/2025705</t>
  </si>
  <si>
    <t>00065610</t>
  </si>
  <si>
    <t>PR-12672859-SG0072 - CircleK 45 Tân Mỹ</t>
  </si>
  <si>
    <t>BH/207/2025737</t>
  </si>
  <si>
    <t>00065646</t>
  </si>
  <si>
    <t>PR-12688081-SG0174 - CircleK 683A Âu Cơ</t>
  </si>
  <si>
    <t>BH/207/2025738</t>
  </si>
  <si>
    <t>00065647</t>
  </si>
  <si>
    <t>PR-12675727-SG0310 - CircleK 78-80 Đồng Đen</t>
  </si>
  <si>
    <t>BH/207/2025768</t>
  </si>
  <si>
    <t>00065655</t>
  </si>
  <si>
    <t>PR-12690027-SG0302 - CircleK 474 Trần Thị Năm</t>
  </si>
  <si>
    <t>BH/207/2025781</t>
  </si>
  <si>
    <t>00065679</t>
  </si>
  <si>
    <t>PR-12679871-SG0127 - CircleK 160 Đường Số 19</t>
  </si>
  <si>
    <t>BH/207/2025817</t>
  </si>
  <si>
    <t>00065732</t>
  </si>
  <si>
    <t>PR-12698134-SG0115 - CircleK 257A Nguyễn Trãi</t>
  </si>
  <si>
    <t>BH/207/2025819</t>
  </si>
  <si>
    <t>00065733</t>
  </si>
  <si>
    <t>PR-12703431-SG0250 - CircleK 271 Phạm Ngũ Lão</t>
  </si>
  <si>
    <t>BH/207/2025825</t>
  </si>
  <si>
    <t>00065734</t>
  </si>
  <si>
    <t>PR-12707481-SG0050 - CircleK 45 Lý Tự Trọng</t>
  </si>
  <si>
    <t>BH/207/2025833</t>
  </si>
  <si>
    <t>00065745</t>
  </si>
  <si>
    <t>PR-12670490-SG0339 - CircleK 1.01 tại tầng 1, Tòa nhà chung cư S7.01 thuộc Khu nhà ở cao tầng - Dự án Khu dân cư và Công viên Phước Thiện tại số 88 đường Phước Thiện, khu phố Phước Thiện, Phường Long Bình, Thành phố Thủ Đức</t>
  </si>
  <si>
    <t>BH/207/2025838</t>
  </si>
  <si>
    <t>00065746</t>
  </si>
  <si>
    <t>PR-12662726-SG0156 - CircleK 295 Đỗ Xuân Hợp, khu phố 4</t>
  </si>
  <si>
    <t>BH/207/2025857</t>
  </si>
  <si>
    <t>00066538</t>
  </si>
  <si>
    <t>PR-12702665-SG0095 - CircleK 190B Phan Văn Trị</t>
  </si>
  <si>
    <t>BH/207/2025859</t>
  </si>
  <si>
    <t>00066539</t>
  </si>
  <si>
    <t>PR-12703287-SG0225 - CircleK Số 74 Nguyễn Văn Thương</t>
  </si>
  <si>
    <t>BH/207/2025864</t>
  </si>
  <si>
    <t>00066561</t>
  </si>
  <si>
    <t>PR-12699712-SG0308 - CircleK 22 Phan Xích Long</t>
  </si>
  <si>
    <t>BH/207/2025865</t>
  </si>
  <si>
    <t>00066562</t>
  </si>
  <si>
    <t>PR-12674725-SG0060 - CircleK 220 Nguyễn Trọng Tuyển</t>
  </si>
  <si>
    <t>BH/207/2025910</t>
  </si>
  <si>
    <t>00066823</t>
  </si>
  <si>
    <t>PR-12707689-SG0059 - CircleK 273 Lê Thánh Tôn</t>
  </si>
  <si>
    <t>BH/207/2025911</t>
  </si>
  <si>
    <t>00066824</t>
  </si>
  <si>
    <t>PR-12703565-SG0274 - CircleK 144 - 146 Lâm Văn Bền</t>
  </si>
  <si>
    <t>BH/207/2025912</t>
  </si>
  <si>
    <t>00066825</t>
  </si>
  <si>
    <t>PR-12703547-SG0273 - CircleK 60 Lâm Văn Bền</t>
  </si>
  <si>
    <t>BH/207/2025918</t>
  </si>
  <si>
    <t>00066828</t>
  </si>
  <si>
    <t>PR-12714714-SG0325 - CircleK Số 15 Nguyễn Ảnh Thủ</t>
  </si>
  <si>
    <t>BH/207/2025935</t>
  </si>
  <si>
    <t>00066848</t>
  </si>
  <si>
    <t>PR-12710197-SG0341 - CircleK Số 119 đường Trần Não</t>
  </si>
  <si>
    <t>BH/207/20251329</t>
  </si>
  <si>
    <t>00066997</t>
  </si>
  <si>
    <t>PR-12728350-SG0130 - CircleK 172 Nguyễn Thị Tần</t>
  </si>
  <si>
    <t>BH/207/20251330</t>
  </si>
  <si>
    <t>00066998</t>
  </si>
  <si>
    <t>PR-12699764-SG0315 - CircleK Tầng Trệt Số 264-266 Âu Dương Lân</t>
  </si>
  <si>
    <t>BH/207/20251345</t>
  </si>
  <si>
    <t>00067005</t>
  </si>
  <si>
    <t>PR-12729806-SG0289 - CircleK 126 Đường Số 15</t>
  </si>
  <si>
    <t>BH/207/20251346</t>
  </si>
  <si>
    <t>00067006</t>
  </si>
  <si>
    <t>PR-12729186-SG0229 - CircleK 306 Cao Thắng</t>
  </si>
  <si>
    <t>BH/207/20251347</t>
  </si>
  <si>
    <t>00067007</t>
  </si>
  <si>
    <t>PR-12723261-SG0188 - CircleK 73-75 Trần Trọng Cung</t>
  </si>
  <si>
    <t>BH/207/20251434</t>
  </si>
  <si>
    <t>00067047</t>
  </si>
  <si>
    <t>PR-12709083-SG0234 - CircleK 81 Trần Bình Trọng</t>
  </si>
  <si>
    <t>BH2370439</t>
  </si>
  <si>
    <t>00069005</t>
  </si>
  <si>
    <t>PR-12778394-SG0342 - CircleK Một phần diện tích căn nhà số 42 Lê Lợi, Q1</t>
  </si>
  <si>
    <t>BH2370465</t>
  </si>
  <si>
    <t>00069034</t>
  </si>
  <si>
    <t>PR-12780828-SG0035 - CircleK 704 Sư Vạn Hạnh</t>
  </si>
  <si>
    <t>BH2370471</t>
  </si>
  <si>
    <t>00069037</t>
  </si>
  <si>
    <t>PR-12785544-SG0036 - CircleK 31 Bà Huyện Thanh Quan</t>
  </si>
  <si>
    <t>BH2370474</t>
  </si>
  <si>
    <t>00069038</t>
  </si>
  <si>
    <t>PR-12787888-SG0293 - CircleK 485 Huỳnh Tấn Phát</t>
  </si>
  <si>
    <t>BH2370527</t>
  </si>
  <si>
    <t>00069118</t>
  </si>
  <si>
    <t>PR-12777812-SG0279 - CircleK Kiot Khu Vực Mặt Tiền Kinh Dương Vương - 395 Kinh Dương Vương</t>
  </si>
  <si>
    <t>BH2370532</t>
  </si>
  <si>
    <t>00069123</t>
  </si>
  <si>
    <t>PR-12787222-SG0231 - CircleK 259 Đường số 7</t>
  </si>
  <si>
    <t>BH2370535</t>
  </si>
  <si>
    <t>00069124</t>
  </si>
  <si>
    <t>PR-12781314-SG0182 - CircleK EA3-01-01 Tòa nhà Era Town</t>
  </si>
  <si>
    <t>BH2370536</t>
  </si>
  <si>
    <t>00069125</t>
  </si>
  <si>
    <t>PR-12773434-SG0317 - CircleK Tầng Trệt - Số 167 Phạm Hữu Lầu, Tổ 17, Khu Phố 1</t>
  </si>
  <si>
    <t>BH2370599</t>
  </si>
  <si>
    <t>00069209</t>
  </si>
  <si>
    <t>PR-12806618-SG0258 - CircleK 15C Nguyễn Thị Minh Khai</t>
  </si>
  <si>
    <t>BH2370604</t>
  </si>
  <si>
    <t>00069210</t>
  </si>
  <si>
    <t>PR-12812647-SG0347 - CircleK Một phần diện tích căn nhà số 944 Lê Văn Lương, Nhà Bè</t>
  </si>
  <si>
    <t>BH2370605</t>
  </si>
  <si>
    <t>00069211</t>
  </si>
  <si>
    <t>PR-12808036-SG0338 - CircleK Một phần tầng trệt và một phần lầu 1 số 44 Nguyễn Huệ</t>
  </si>
  <si>
    <t>BH2370652</t>
  </si>
  <si>
    <t>00069290</t>
  </si>
  <si>
    <t>PR-12825380-SG0091 - CircleK 162 Nguyễn Công Trứ</t>
  </si>
  <si>
    <t>BH2370669</t>
  </si>
  <si>
    <t>00070338</t>
  </si>
  <si>
    <t>PR-12781852-SG0255 - CircleK 809B – 811 Tạ Quang Bửu</t>
  </si>
  <si>
    <t>BH2370670</t>
  </si>
  <si>
    <t>00070339</t>
  </si>
  <si>
    <t>PR-12788246-SG0318 - CircleK Tầng trệt số 210 - 212 Cao Lỗ</t>
  </si>
  <si>
    <t>BH2370671</t>
  </si>
  <si>
    <t>00070340</t>
  </si>
  <si>
    <t>PR-12804992-SG0130 - CircleK 172 Nguyễn Thị Tần</t>
  </si>
  <si>
    <t>BH2370681</t>
  </si>
  <si>
    <t>00070341</t>
  </si>
  <si>
    <t>PR-12811791-SG0207 - CircleK 371 Nguyễn Kiệm</t>
  </si>
  <si>
    <t>BH2370690</t>
  </si>
  <si>
    <t>00070350</t>
  </si>
  <si>
    <t>PR-12827284-SG0309 - CircleK 416 Phan Huy Ích</t>
  </si>
  <si>
    <t>BH2370691</t>
  </si>
  <si>
    <t>00070351</t>
  </si>
  <si>
    <t>PR-12806112-SG0220 - CircleK 16 Ấp Bắc</t>
  </si>
  <si>
    <t>BH2370825</t>
  </si>
  <si>
    <t>00070433</t>
  </si>
  <si>
    <t>PR-12835561-SG0222 - CircleK 529 Sư Vạn Hạnh</t>
  </si>
  <si>
    <t>BH2372293</t>
  </si>
  <si>
    <t>00071084</t>
  </si>
  <si>
    <t>PR-12846648-SG0320 - CircleK 190 Lê Văn Thọ</t>
  </si>
  <si>
    <t>BH2372415</t>
  </si>
  <si>
    <t>00071267</t>
  </si>
  <si>
    <t>PR-12863702-SG0163 - CircleK 50 Nhất Chi Mai</t>
  </si>
  <si>
    <t>BH2372431</t>
  </si>
  <si>
    <t>00071269</t>
  </si>
  <si>
    <t>PR-12849724-SG0310 - CircleK 78-80 Đồng Đen</t>
  </si>
  <si>
    <t>BH2372434</t>
  </si>
  <si>
    <t>00071292</t>
  </si>
  <si>
    <t>PR-12841036-SG0315 - CircleK Tầng Trệt Số 264-266 Âu Dương Lân</t>
  </si>
  <si>
    <t>BH2372439</t>
  </si>
  <si>
    <t>00071293</t>
  </si>
  <si>
    <t>PR-12871471-SG0400 - CircleK A10/7 Ấp 2</t>
  </si>
  <si>
    <t>BH2372449</t>
  </si>
  <si>
    <t>00071304</t>
  </si>
  <si>
    <t>PR-12837324-BD7015 - CircleK Ô 8, DC35, Giao lộ đường D1 và đường D33, KDC Việt - Sing</t>
  </si>
  <si>
    <t>BH2372454</t>
  </si>
  <si>
    <t>00071308</t>
  </si>
  <si>
    <t>PR-12846842-SG0342 - CircleK Một phần diện tích căn nhà số 42 Lê Lợi, Q1</t>
  </si>
  <si>
    <t>BH2372457</t>
  </si>
  <si>
    <t>00071309</t>
  </si>
  <si>
    <t>PR-12855903-SG0106 - CircleK 43 Phạm Ngọc Thạch</t>
  </si>
  <si>
    <t>BH2372499</t>
  </si>
  <si>
    <t>00071587</t>
  </si>
  <si>
    <t>PR-12852757-SG0159 - CircleK 402 Hà Huy Tập</t>
  </si>
  <si>
    <t>BH2372507</t>
  </si>
  <si>
    <t>00071651</t>
  </si>
  <si>
    <t>PR-12875571-SG0234 - CircleK 81 Trần Bình Trọng</t>
  </si>
  <si>
    <t>BH2372511</t>
  </si>
  <si>
    <t>00071938</t>
  </si>
  <si>
    <t>PR-12845894-SG0252 - CircleK SAV.3-00.27 Toà Nhà The Sun Avenue, Tầng Trệt, Tháp S3, Số 28 Mai Chí Thọ</t>
  </si>
  <si>
    <t>BH2372512</t>
  </si>
  <si>
    <t>00071939</t>
  </si>
  <si>
    <t>PR-12851538-SG0264 - CircleK 83 Đường Số 3, Khu Phố 4</t>
  </si>
  <si>
    <t>00002413</t>
  </si>
  <si>
    <t>SG/HT2025090207</t>
  </si>
  <si>
    <t>00003513</t>
  </si>
  <si>
    <t>ĐÃ KIỂM TRA - Hàng trả - CIRCLE K - CircleK-SG0266 - CircleK 103 Trần Huy Liệu (PTH/RRS20250906592SG0266 - 06/09/2025)</t>
  </si>
  <si>
    <t>SG/HTRRS20250911826</t>
  </si>
  <si>
    <t>00003095</t>
  </si>
  <si>
    <t>ĐÃ KIỂM TRA - Hàng trả - CIRCLE K - CircleK-SG0197 - CircleK 525 Tô Hiến Thành (Phiếu trả ngày: 16/09/2025)</t>
  </si>
  <si>
    <t>SG/HT2025090166</t>
  </si>
  <si>
    <t>00003075</t>
  </si>
  <si>
    <t>ĐÃ KIỂM TRA - Hàng trả - CIRCLE K - CircleK-SG0332 - CircleK Một phần của căn nhà số 586 - 588 Quang Trung, Quận Gò Vấp (PTH/RRS20250916150SG0332 - 16/09/2025)</t>
  </si>
  <si>
    <t>SG/HT2025090803</t>
  </si>
  <si>
    <t>00003864</t>
  </si>
  <si>
    <t>Hàng trả (chưa xác định được số phiếu hàng trả)</t>
  </si>
  <si>
    <t>SG/HT2025090804</t>
  </si>
  <si>
    <t>00003875</t>
  </si>
  <si>
    <t>SG/HTTHN042658</t>
  </si>
  <si>
    <t>00004103</t>
  </si>
  <si>
    <t>SG/HTTHN042306</t>
  </si>
  <si>
    <t>00004427</t>
  </si>
  <si>
    <t>Hàng trả - chưa xác định phiếu trả hàng</t>
  </si>
  <si>
    <t>SG/HTTHN042305</t>
  </si>
  <si>
    <t>00004399</t>
  </si>
  <si>
    <t>SG/HT30102562</t>
  </si>
  <si>
    <t>00000011</t>
  </si>
  <si>
    <t>Hàng trả - chưa xác định số phiếu trả hàng</t>
  </si>
  <si>
    <t>MDV/PVH/00105</t>
  </si>
  <si>
    <t>3816,3821,3833,3838,3895,3902</t>
  </si>
  <si>
    <t>CHI PHÍ HỖ TRỢ T8.2025</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</si>
  <si>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</si>
  <si>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</si>
  <si>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</si>
  <si>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</si>
  <si>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</si>
  <si>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</si>
  <si>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CircleK-010</t>
  </si>
  <si>
    <t>CHI NHÁNH CÔNG TY TNHH VÒNG TRÒN ĐỎ TẠI HÀ NỘI</t>
  </si>
  <si>
    <t>CircleK-024</t>
  </si>
  <si>
    <t>CHI NHÁNH CÔNG TY TNHH VÒNG TRÒN ĐỎ TẠI BẮC NINH</t>
  </si>
  <si>
    <t>00001898</t>
  </si>
  <si>
    <t>00001899</t>
  </si>
  <si>
    <t>00001900</t>
  </si>
  <si>
    <t>00001902</t>
  </si>
  <si>
    <t>00001903</t>
  </si>
  <si>
    <t>CircleK-029</t>
  </si>
  <si>
    <t>CHI NHÁNH CÔNG TY TNHH VÒNG TRÒN ĐỎ TẠI THÁI NGUYÊN</t>
  </si>
  <si>
    <t>CircleK 62-64 Kênh Dương</t>
  </si>
  <si>
    <t>BH2326083</t>
  </si>
  <si>
    <t>00049056</t>
  </si>
  <si>
    <t>PR-12108211-HN2059 - CircleK 97 Văn Cao</t>
  </si>
  <si>
    <t>BH2326134</t>
  </si>
  <si>
    <t>00048817</t>
  </si>
  <si>
    <t>PR-12088850-HN2092 - CircleK 07 Đường Thanh Niên</t>
  </si>
  <si>
    <t>BH2326135</t>
  </si>
  <si>
    <t>00048818</t>
  </si>
  <si>
    <t>PR-12090614-HN2237 - CircleK TMDV-11, Tòa N04, Dự án Khu nhà ở xã hội Ecohome 3 tại ô đất ký hiệu B11-HH2</t>
  </si>
  <si>
    <t>BH2326136</t>
  </si>
  <si>
    <t>00048819</t>
  </si>
  <si>
    <t>PR-12088380-HN2015 - CircleK 14 Hồ Tùng Mậu</t>
  </si>
  <si>
    <t>BH2326137</t>
  </si>
  <si>
    <t>00048820</t>
  </si>
  <si>
    <t>PR-12088660-HN2064 - CircleK 28 Nguyễn Phong Sắc, Tổ 9</t>
  </si>
  <si>
    <t>BH2326138</t>
  </si>
  <si>
    <t>00048821</t>
  </si>
  <si>
    <t>PR-12088736-HN2078 - CircleK Số 7 Ngõ 34 Phố Mai Anh Tuấn</t>
  </si>
  <si>
    <t>BH2326140</t>
  </si>
  <si>
    <t>00048823</t>
  </si>
  <si>
    <t>PR-12089938-HN2186 - CircleK 33 Dương Văn Bé</t>
  </si>
  <si>
    <t>BH2326141</t>
  </si>
  <si>
    <t>00048824</t>
  </si>
  <si>
    <t>PR-12090188-HN2206 - CircleK Số 176D + 176E Trương Định</t>
  </si>
  <si>
    <t>BH2326142</t>
  </si>
  <si>
    <t>00048825</t>
  </si>
  <si>
    <t>PR-12086126-HN2281 - CircleK Số 16 phố Hàng Mắm</t>
  </si>
  <si>
    <t>BH2326143</t>
  </si>
  <si>
    <t>00048826</t>
  </si>
  <si>
    <t>PR-12084666-HN2087 - CircleK Ch17, Tầng 1 Và Tầng 2, C-36 Tầng, Ô Đất Ct2, Kđt Mới Kim Văn - Kim Lũ</t>
  </si>
  <si>
    <t>BH2326144</t>
  </si>
  <si>
    <t>00048827</t>
  </si>
  <si>
    <t>PR-12084710-HN2090 - CircleK Số 1 Đường Tây Hồ</t>
  </si>
  <si>
    <t>BH2326145</t>
  </si>
  <si>
    <t>00048828</t>
  </si>
  <si>
    <t>PR-12099885-HN2167 - CircleK 20 Nguyên Hồng</t>
  </si>
  <si>
    <t>BH2326146</t>
  </si>
  <si>
    <t>00048829</t>
  </si>
  <si>
    <t>PR-12096059-HN2226 - CircleK Tầng 1 (P01, P02, P03), Tòa nhà X2, số 70 phố Nguyên Hồng</t>
  </si>
  <si>
    <t>BH2326147</t>
  </si>
  <si>
    <t>00048830</t>
  </si>
  <si>
    <t>PR-12099903-HN2168 - CircleK 170 Nguyễn Đổng Chi</t>
  </si>
  <si>
    <t>BH2326148</t>
  </si>
  <si>
    <t>00048831</t>
  </si>
  <si>
    <t>PR-12095839-HN2197 - CircleK B3-06, Khu Chức Năng Đô Thị Thành Phố Xanh</t>
  </si>
  <si>
    <t>BH2326149</t>
  </si>
  <si>
    <t>00048832</t>
  </si>
  <si>
    <t>PR-12099441-HN2118 - CircleK 370 Nguyễn Trãi</t>
  </si>
  <si>
    <t>BH2326168</t>
  </si>
  <si>
    <t>00049057</t>
  </si>
  <si>
    <t>PR-12107991-HN2026 - CircleK 13-C12 Tập Thể Đại Học Ngoại Ngữ</t>
  </si>
  <si>
    <t>BH2326169</t>
  </si>
  <si>
    <t>00049058</t>
  </si>
  <si>
    <t>PR-12110495-HN2269 - CircleK Tầng 1, Tòa 24T2, Khu đô thị Trung Hòa - Nhân Chính, Cầu Giấy, Hà Nội</t>
  </si>
  <si>
    <t>BH2326170</t>
  </si>
  <si>
    <t>00049059</t>
  </si>
  <si>
    <t>PR-12105290-HN2177 - CircleK 12 Tam Trinh</t>
  </si>
  <si>
    <t>BH2326171</t>
  </si>
  <si>
    <t>00049060</t>
  </si>
  <si>
    <t>PR-12109753-HN2215 - CircleK 75 Hàng Bông</t>
  </si>
  <si>
    <t>BH2326172</t>
  </si>
  <si>
    <t>00049061</t>
  </si>
  <si>
    <t>PR-12105810-HN2245 - CircleK 37A Sài Đồng</t>
  </si>
  <si>
    <t>BH2326173</t>
  </si>
  <si>
    <t>00049062</t>
  </si>
  <si>
    <t>PR-12108557-HN2095 - CircleK Lô 28 Khu Nhà Ở Thấp Tầng Tt4, Khu Đô Thị Mỹ Đình - Mễ Trì</t>
  </si>
  <si>
    <t>BH2326174</t>
  </si>
  <si>
    <t>00049063</t>
  </si>
  <si>
    <t>PR-12108693-HN2111 - CircleK Tầng 1, Tòa Nhà Ats, 252 Hoàng Quốc Việt</t>
  </si>
  <si>
    <t>BH2326175</t>
  </si>
  <si>
    <t>00049064</t>
  </si>
  <si>
    <t>PR-12110179-HN2243 - CircleK Căn Thương mại dịch vụ số Z38M.2.TMDV05A, dự án khu đô thị mới Tây Mỗ - Đại Mỗ - Vinhomes Park</t>
  </si>
  <si>
    <t>BH2326176</t>
  </si>
  <si>
    <t>00049065</t>
  </si>
  <si>
    <t>PR-12108577-HN2098 - CircleK 3 Xuân Diệu</t>
  </si>
  <si>
    <t>BH2326177</t>
  </si>
  <si>
    <t>00049066</t>
  </si>
  <si>
    <t>PR-12109463-HN2178 - CircleK 14 Khương Hạ</t>
  </si>
  <si>
    <t>BH2326181</t>
  </si>
  <si>
    <t>00049096</t>
  </si>
  <si>
    <t>PR-12074875-HL4006 - CircleK Số 114 đường Hạ Long, Phường Bãi Cháy, Thành phố Hạ Long</t>
  </si>
  <si>
    <t>BH2326249</t>
  </si>
  <si>
    <t>00049182</t>
  </si>
  <si>
    <t>PR-12125804-HN2057 - CircleK Căn Hộ C1-A Khu Nhà Ở Số 6 Đội Nhân</t>
  </si>
  <si>
    <t>BH2326251</t>
  </si>
  <si>
    <t>00049183</t>
  </si>
  <si>
    <t>PR-12125214-HN2001 - CircleK Số 9-1E Khu Đô Thị Trung Yên</t>
  </si>
  <si>
    <t>BH2326252</t>
  </si>
  <si>
    <t>00049184</t>
  </si>
  <si>
    <t>PR-12128244-HN2192 - CircleK 15 Dương Khuê</t>
  </si>
  <si>
    <t>BH2326253</t>
  </si>
  <si>
    <t>00049185</t>
  </si>
  <si>
    <t>PR-12129522-HN2249 - CircleK 181 Nguyễn Ngọc Vũ</t>
  </si>
  <si>
    <t>BH2326254</t>
  </si>
  <si>
    <t>00049186</t>
  </si>
  <si>
    <t>PR-12128324-HN2194 - CircleK Căn Hộ Số 01Sh20 Và 02Sh20, Thuộc Tòa Nhà S2.15 (T26M-2), Tại Lô Đất B2-Ct03, Vinhomes Ocean Park</t>
  </si>
  <si>
    <t>BH2326255</t>
  </si>
  <si>
    <t>00049187</t>
  </si>
  <si>
    <t>PR-12120789-HN2200 - CircleK Số 01Sh22 Và 02Sh22, Ô Đất B2-Ct02, Tòa U26-2 (S2.08) Dự Án Khu Đô Thị Gia Lâm - Vinhomes Ocean Park</t>
  </si>
  <si>
    <t>BH2326256</t>
  </si>
  <si>
    <t>00049188</t>
  </si>
  <si>
    <t>PR-12122697-HN2264 - CircleK Số 86 Ngô Xuân Quảng, Gia Lâm, Hà Nội</t>
  </si>
  <si>
    <t>BH2326257</t>
  </si>
  <si>
    <t>00049190</t>
  </si>
  <si>
    <t>PR-12120341-HN2173 - CircleK Số Bt16B5-03, Làng Việt Kiều Châu Âu, Khu Đô Thị Mới Mỗ Lao</t>
  </si>
  <si>
    <t>BH2326258</t>
  </si>
  <si>
    <t>00049192</t>
  </si>
  <si>
    <t>PR-12122269-HN2218 - CircleK TT01A-11, Khu nhà ở thấp tầng thuộc Dự án Khu chung cư quốc tế Hoàng Thành City tại Khu Cổ Ngựa</t>
  </si>
  <si>
    <t>BH2326259</t>
  </si>
  <si>
    <t>00049193</t>
  </si>
  <si>
    <t>PR-12128892-HN2227 - CircleK 06 Vũ Trọng Khánh</t>
  </si>
  <si>
    <t>BH2326260</t>
  </si>
  <si>
    <t>00049195</t>
  </si>
  <si>
    <t>PR-12128956-HN2229 - CircleK 46 Phùng Hưng</t>
  </si>
  <si>
    <t>BH2326261</t>
  </si>
  <si>
    <t>00049196</t>
  </si>
  <si>
    <t>PR-12120927-HN2154 - CircleK Số A1 Khu Đầm Trấu</t>
  </si>
  <si>
    <t>BH2326262</t>
  </si>
  <si>
    <t>00049197</t>
  </si>
  <si>
    <t>PR-12115601-HN2170 - CircleK Số 5 Ngách 2A/6 Trần Khát Chân, Tổ Dân Phố 1</t>
  </si>
  <si>
    <t>BH2326263</t>
  </si>
  <si>
    <t>00049198</t>
  </si>
  <si>
    <t>PR-12121667-HN2013 - CircleK 38 Đào Duy Từ</t>
  </si>
  <si>
    <t>BH2326264</t>
  </si>
  <si>
    <t>00049199</t>
  </si>
  <si>
    <t>PR-12127042-HN2138 - CircleK Tầng 1 Và Tầng 2 Số 85 Hàng Mã</t>
  </si>
  <si>
    <t>BH2326265</t>
  </si>
  <si>
    <t>00049202</t>
  </si>
  <si>
    <t>PR-12128636-HN2210 - CircleK 29 Hàng Phèn</t>
  </si>
  <si>
    <t>BH2326266</t>
  </si>
  <si>
    <t>00049204</t>
  </si>
  <si>
    <t>PR-12128766-HN2214 - CircleK 67 Cửa Nam</t>
  </si>
  <si>
    <t>BH2326267</t>
  </si>
  <si>
    <t>00049206</t>
  </si>
  <si>
    <t>PR-12114813-HN2034 - CircleK Ô D22, Nơ 12 Khu Đô Thị Mới Định Công</t>
  </si>
  <si>
    <t>BH2326268</t>
  </si>
  <si>
    <t>00049208</t>
  </si>
  <si>
    <t>PR-12129786-HN2263 - CircleK CH01-09, Số 17 đường Gamuda Gardens 2-2, Hoàng Mai</t>
  </si>
  <si>
    <t>BH2326269</t>
  </si>
  <si>
    <t>00049210</t>
  </si>
  <si>
    <t>PR-12125564-HN2040 - CircleK 139 H Chiến Thắng</t>
  </si>
  <si>
    <t>BH2326270</t>
  </si>
  <si>
    <t>00049213</t>
  </si>
  <si>
    <t>PR-12127090-HN2139 - CircleK 218 Nguyễn Huy Tưởng, Tổ 19</t>
  </si>
  <si>
    <t>BH2326271</t>
  </si>
  <si>
    <t>00049215</t>
  </si>
  <si>
    <t>PR-12127858-HN2178 - CircleK 14 Khương Hạ</t>
  </si>
  <si>
    <t>BH2326272</t>
  </si>
  <si>
    <t>00049217</t>
  </si>
  <si>
    <t>PR-12125706-HN2048 - CircleK N1H1, Số 1 Đường Nguyễn Hoàng</t>
  </si>
  <si>
    <t>BH2326273</t>
  </si>
  <si>
    <t>00049219</t>
  </si>
  <si>
    <t>PR-12125898-HN2065 - CircleK N03-T2 Khu Đoàn Ngoại Giao</t>
  </si>
  <si>
    <t>BH2326274</t>
  </si>
  <si>
    <t>00049221</t>
  </si>
  <si>
    <t>PR-12120495-HN2174 - CircleK Lô 41, Khu Nhà Ở Thấp Tt4, Khu Đô Thị Mỹ Đình - Sông Đà</t>
  </si>
  <si>
    <t>BH2326275</t>
  </si>
  <si>
    <t>00049222</t>
  </si>
  <si>
    <t>PR-12128730-HN2213 - CircleK Thương Mại_03, Tầng 1, Nhà Ở Cao Tầng N03-T6, Khu Đoàn Ngoại Giao</t>
  </si>
  <si>
    <t>BH2326276</t>
  </si>
  <si>
    <t>00049225</t>
  </si>
  <si>
    <t>PR-12129056-HN2232 - CircleK Diện tích Thương mại số GS101S25, tầng 1, thuộc Tòa nhà số GS1 (U39.1) Lô đất F3-CH01, Dự án Khu đô thị mới Tây Mỗ - Đại Mỗ - Vinhomes Park (Vinhomes Smart City</t>
  </si>
  <si>
    <t>BH2326277</t>
  </si>
  <si>
    <t>00049227</t>
  </si>
  <si>
    <t>PR-12118301-HN2274 - CircleK Cửa hàng số 01SH08A, Tòa S2.03 - Z34.1 (F1-CH03-1) Dự án khu đô thị mới Tây Mỗ, Đại Mỗ, Nam Từ Liêm</t>
  </si>
  <si>
    <t>BH2326301</t>
  </si>
  <si>
    <t>00049277</t>
  </si>
  <si>
    <t>PR-12138706-HN2242 - CircleK Số 02 đường Hồ Ngọc Lân, Bắc Ninh</t>
  </si>
  <si>
    <t>BH2326302</t>
  </si>
  <si>
    <t>00049312</t>
  </si>
  <si>
    <t>PR-12130556-ND8002 - CircleK Số MRA-095A, đường nội bộ Khu biệt thự Thủy Nguyên, Khu đô thị và thương mại Văn Giang (Ecopark)</t>
  </si>
  <si>
    <t>BH2326304</t>
  </si>
  <si>
    <t>00049289</t>
  </si>
  <si>
    <t>PR-12137722-HN2116 - CircleK 62 Phố Trần Hưng Đạo</t>
  </si>
  <si>
    <t>BH2326305</t>
  </si>
  <si>
    <t>00049290</t>
  </si>
  <si>
    <t>PR-12137764-HN2122 - CircleK 18 Nguyễn Khánh Toàn</t>
  </si>
  <si>
    <t>BH2326306</t>
  </si>
  <si>
    <t>00049291</t>
  </si>
  <si>
    <t>PR-12137800-HN2126 - CircleK Tầng 1, Số 01 Lê Văn Thiêm</t>
  </si>
  <si>
    <t>BH2326307</t>
  </si>
  <si>
    <t>00049292</t>
  </si>
  <si>
    <t>PR-12138006-HN2151 - CircleK 54 + 56 Lĩnh Nam</t>
  </si>
  <si>
    <t>BH2326308</t>
  </si>
  <si>
    <t>00049294</t>
  </si>
  <si>
    <t>PR-12141534-HN2021 - CircleK 177 Xuân Thủy</t>
  </si>
  <si>
    <t>BH2326309</t>
  </si>
  <si>
    <t>00049295</t>
  </si>
  <si>
    <t>PR-12141594-HN2037 - CircleK Tầng Trệt, Somerset Hoa Binh, 106 Hoàng Quốc Việt</t>
  </si>
  <si>
    <t>BH2326310</t>
  </si>
  <si>
    <t>00049296</t>
  </si>
  <si>
    <t>PR-12141622-HN2041 - CircleK Số 01, Nhà C2, Khu Tập Thể Quân Đội Nam Đồng</t>
  </si>
  <si>
    <t>BH2326311</t>
  </si>
  <si>
    <t>00049297</t>
  </si>
  <si>
    <t>PR-12141700-HN2049 - CircleK 36 Phố Tràng Tiền</t>
  </si>
  <si>
    <t>BH2326312</t>
  </si>
  <si>
    <t>00049298</t>
  </si>
  <si>
    <t>PR-12141736-HN2052 - CircleK 288 Đường Giải Phóng</t>
  </si>
  <si>
    <t>BH2326313</t>
  </si>
  <si>
    <t>00049299</t>
  </si>
  <si>
    <t>PR-12141888-HN2093 - CircleK 49 Hàng Chuối</t>
  </si>
  <si>
    <t>BH2326314</t>
  </si>
  <si>
    <t>00049300</t>
  </si>
  <si>
    <t>PR-12142234-HN2129 - CircleK 17 Tô Ngọc Vân</t>
  </si>
  <si>
    <t>BH2326315</t>
  </si>
  <si>
    <t>00049301</t>
  </si>
  <si>
    <t>PR-12142406-HN2152 - CircleK 118 Tuệ Tĩnh</t>
  </si>
  <si>
    <t>BH2326316</t>
  </si>
  <si>
    <t>00049302</t>
  </si>
  <si>
    <t>PR-12142726-HN2172 - CircleK A4-A5, Tòa A, Khối B, Imperial Sky Garden, Số 423 Minh Khai</t>
  </si>
  <si>
    <t>BH2326317</t>
  </si>
  <si>
    <t>00049303</t>
  </si>
  <si>
    <t>PR-12143132-HN2203 - CircleK Số 1Sh09 Và Số 2Sh09, Tòa S1.05 (Z34.1), Lô Đất F1-Ch01 - 5 Khu Đô Thị Mới Tây Mỗ, Đại Mỗ - Vinhomes Park (Vinhomes Smart City)</t>
  </si>
  <si>
    <t>BH2326318</t>
  </si>
  <si>
    <t>00049304</t>
  </si>
  <si>
    <t>PR-12143192-HN2209 - CircleK V11-A01, Lô Đất Ttdv 01, Khu Đô Thị Mới An Hưng</t>
  </si>
  <si>
    <t>BH2326319</t>
  </si>
  <si>
    <t>00049305</t>
  </si>
  <si>
    <t>PR-12143260-HN2212 - CircleK Số 18 Phố Hàng Gai</t>
  </si>
  <si>
    <t>BH2326320</t>
  </si>
  <si>
    <t>00049306</t>
  </si>
  <si>
    <t>PR-12143446-HN2230 - CircleK  Số 205 Lạc Long Quân</t>
  </si>
  <si>
    <t>BH2326321</t>
  </si>
  <si>
    <t>00049307</t>
  </si>
  <si>
    <t>PR-12143472-HN2231 - CircleK Số 1A Vạn Phúc</t>
  </si>
  <si>
    <t>BH2326322</t>
  </si>
  <si>
    <t>00049308</t>
  </si>
  <si>
    <t>PR-12143490-HN2233 - CircleK Ô L7, Khu đấu giá Quyền sử dụng đất, đoạn đường Cầu Bươu</t>
  </si>
  <si>
    <t>BH2326323</t>
  </si>
  <si>
    <t>00049309</t>
  </si>
  <si>
    <t>PR-12143562-HN2243 - CircleK Căn Thương mại dịch vụ số Z38M.2.TMDV05A, dự án khu đô thị mới Tây Mỗ - Đại Mỗ - Vinhomes Park</t>
  </si>
  <si>
    <t>BH2326324</t>
  </si>
  <si>
    <t>00049310</t>
  </si>
  <si>
    <t>PR-12143816-HN2261 - CircleK Số 3 đường Lạc Long Quân, Cầu Giấy, Hà Nội</t>
  </si>
  <si>
    <t>BH2326325</t>
  </si>
  <si>
    <t>00049311</t>
  </si>
  <si>
    <t>PR-12143984-HN2273 - CircleK Số 100 phố Trung Kính, Cầu Giấy</t>
  </si>
  <si>
    <t>BH2326352</t>
  </si>
  <si>
    <t>00049384</t>
  </si>
  <si>
    <t>PR-12115107-HN2091 - CircleK 17 Liễu Giai</t>
  </si>
  <si>
    <t>BH2326353</t>
  </si>
  <si>
    <t>00049385</t>
  </si>
  <si>
    <t>PR-12152719-HN2136 - CircleK 138 Phố Đội Cấn</t>
  </si>
  <si>
    <t>BH2326354</t>
  </si>
  <si>
    <t>00049386</t>
  </si>
  <si>
    <t>PR-12147539-HN2047 - CircleK 2 Hoàng Ngân</t>
  </si>
  <si>
    <t>BH2326355</t>
  </si>
  <si>
    <t>00049387</t>
  </si>
  <si>
    <t>PR-12152345-HN2102 - CircleK 420 Đê La Thành</t>
  </si>
  <si>
    <t>BH2326356</t>
  </si>
  <si>
    <t>00049388</t>
  </si>
  <si>
    <t>PR-12148055-HN2163 - CircleK 380 Khâm Thiên</t>
  </si>
  <si>
    <t>BH2326357</t>
  </si>
  <si>
    <t>00049389</t>
  </si>
  <si>
    <t>PR-12153933-HN2241 - CircleK Số 2 Ngõ 11 Phố Lương Định Của</t>
  </si>
  <si>
    <t>BH2326358</t>
  </si>
  <si>
    <t>00049390</t>
  </si>
  <si>
    <t>PR-12154101-HN2254 - PR-12154101-HN2254</t>
  </si>
  <si>
    <t>BH2326359</t>
  </si>
  <si>
    <t>00049391</t>
  </si>
  <si>
    <t>PR-12154033-HN2246 - CircleK 92 đường Trâu Quỳ</t>
  </si>
  <si>
    <t>BH2326360</t>
  </si>
  <si>
    <t>00049393</t>
  </si>
  <si>
    <t>PR-12153325-HN2193 - CircleK No-24, Lk13, Khu Đất Dịch Vụ, Đất Ở Hà Trì</t>
  </si>
  <si>
    <t>BH2326361</t>
  </si>
  <si>
    <t>00049394</t>
  </si>
  <si>
    <t>PR-12148087-HN2170 - CircleK Số 5 Ngách 2A/6 Trần Khát Chân, Tổ Dân Phố 1</t>
  </si>
  <si>
    <t>BH2326362</t>
  </si>
  <si>
    <t>00049395</t>
  </si>
  <si>
    <t>PR-12153445-HN2207 - CircleK Số 42 + 42A Phố Lạc Trung</t>
  </si>
  <si>
    <t>BH2326363</t>
  </si>
  <si>
    <t>00049396</t>
  </si>
  <si>
    <t>PR-12147919-HN2145 - CircleK 69 Kim Đồng</t>
  </si>
  <si>
    <t>BH2326364</t>
  </si>
  <si>
    <t>00049397</t>
  </si>
  <si>
    <t>PR-12153195-HN2180 - CircleK Lô 7, Khu Di Dân Đền Lừ 2</t>
  </si>
  <si>
    <t>BH2326365</t>
  </si>
  <si>
    <t>00049398</t>
  </si>
  <si>
    <t>PR-12153721-HN2228 - Circle K Vinhomes Green Bay 103 - tầng 1- G3</t>
  </si>
  <si>
    <t>BH2326366</t>
  </si>
  <si>
    <t>00049399</t>
  </si>
  <si>
    <t>PR-12154217-HN2267 - CircleK Số 6 Phố Nhổn, TDP Nguyên Xá 3, Bắc Từ Liêm, Hà Nội</t>
  </si>
  <si>
    <t>BH2326367</t>
  </si>
  <si>
    <t>00049392</t>
  </si>
  <si>
    <t>PR-12152525-HN2121 - CircleK 45 Hào Nam</t>
  </si>
  <si>
    <t>BH2326368</t>
  </si>
  <si>
    <t>00049400</t>
  </si>
  <si>
    <t>PR-12154299-HN2274 - CircleK Cửa hàng số 01SH08A, Tòa S2.03 - Z34.1 (F1-CH03-1) Dự án khu đô thị mới Tây Mỗ, Đại Mỗ, Nam Từ Liêm</t>
  </si>
  <si>
    <t>BH2326369</t>
  </si>
  <si>
    <t>00049401</t>
  </si>
  <si>
    <t>PR-12151975-HN2054 - CircleK 292 Hoàng Văn Thái</t>
  </si>
  <si>
    <t>BH2326370</t>
  </si>
  <si>
    <t>00049402</t>
  </si>
  <si>
    <t>PR-12152543-HN2126 - CircleK Tầng 1, Số 01 Lê Văn Thiêm</t>
  </si>
  <si>
    <t>BH2326371</t>
  </si>
  <si>
    <t>00049403</t>
  </si>
  <si>
    <t>PR-12153687-HN2220 - Circle K Tầng 1 lô thương mại dịch vụ 02 tòa G1-G2</t>
  </si>
  <si>
    <t>BH2326372</t>
  </si>
  <si>
    <t>00049404</t>
  </si>
  <si>
    <t>PR-12151665-HL4001 - CircleK Số 1 lô A6, KĐT Mới phía đông Hòn Cặp Bè, tổ 4, khu 4A</t>
  </si>
  <si>
    <t>BH2326406</t>
  </si>
  <si>
    <t>00050250</t>
  </si>
  <si>
    <t>PR-12158170-HN2092 - CircleK 07 Đường Thanh Niên</t>
  </si>
  <si>
    <t>BH2326407</t>
  </si>
  <si>
    <t>00050251</t>
  </si>
  <si>
    <t>PR-12158430-HN2149 - CircleK 152 +154 Phó Đức Chính</t>
  </si>
  <si>
    <t>BH2326408</t>
  </si>
  <si>
    <t>00050252</t>
  </si>
  <si>
    <t>PR-12158112-HN2068 - CircleK 155 Lê Văn Hiến</t>
  </si>
  <si>
    <t>BH2326409</t>
  </si>
  <si>
    <t>00050253</t>
  </si>
  <si>
    <t>PR-12164186-HN2243 - CircleK Căn Thương mại dịch vụ số Z38M.2.TMDV05A, dự án khu đô thị mới Tây Mỗ - Đại Mỗ - Vinhomes Park</t>
  </si>
  <si>
    <t>BH2326410</t>
  </si>
  <si>
    <t>00050254</t>
  </si>
  <si>
    <t>PR-12161962-HN2001 - CircleK Số 9-1E Khu Đô Thị Trung Yên</t>
  </si>
  <si>
    <t>BH2326411</t>
  </si>
  <si>
    <t>00050255</t>
  </si>
  <si>
    <t>PR-12162832-HN2117 - CircleK Số 8 Ngõ 91 Nguyễn Chí Thanh</t>
  </si>
  <si>
    <t>BH2326412</t>
  </si>
  <si>
    <t>00050256</t>
  </si>
  <si>
    <t>PR-12158416-HN2147 - CircleK 848 Đường Láng</t>
  </si>
  <si>
    <t>BH2326413</t>
  </si>
  <si>
    <t>00050257</t>
  </si>
  <si>
    <t>PR-12163846-HN2211 - CircleK Số 123 Phố Tôn Đức Thắng</t>
  </si>
  <si>
    <t>BH2326414</t>
  </si>
  <si>
    <t>00050258</t>
  </si>
  <si>
    <t>PR-12164342-HN2259 - CircleK Diện tích thương mại số 1S02, tầng 1, Tòa nhà số P2 (T30M-1) tại lô đất B5-CT04</t>
  </si>
  <si>
    <t>BH2326415</t>
  </si>
  <si>
    <t>00050259</t>
  </si>
  <si>
    <t>PR-12158658-HN2181 - CircleK Lk10 - 15, Khu Đô Thị Mới Văn Phú</t>
  </si>
  <si>
    <t>BH2326416</t>
  </si>
  <si>
    <t>00050260</t>
  </si>
  <si>
    <t>PR-12163644-HN2198 - CircleK Số 264 Phố Bạch Mai, Tổ 4</t>
  </si>
  <si>
    <t>BH2326417</t>
  </si>
  <si>
    <t>00050261</t>
  </si>
  <si>
    <t>PR-12163896-HN2216 - CircleK 114 Mai Hắc Đế</t>
  </si>
  <si>
    <t>BH2326418</t>
  </si>
  <si>
    <t>00050262</t>
  </si>
  <si>
    <t>PR-12164380-HN2268 - CircleK Số 36 +38 Hàng Buồm, Quận Hoàn Kiếm</t>
  </si>
  <si>
    <t>BH2326419</t>
  </si>
  <si>
    <t>00050263</t>
  </si>
  <si>
    <t>PR-12159290-HN2251 - CircleK Số 568 + 570 Đường Trương Định</t>
  </si>
  <si>
    <t>BH2326420</t>
  </si>
  <si>
    <t>00050264</t>
  </si>
  <si>
    <t>PR-12164416-HN2272 - CircleK Lô 35 TT8, đường Quang Lai, Thanh Trì, Hà Nội</t>
  </si>
  <si>
    <t>BH2326421</t>
  </si>
  <si>
    <t>00050265</t>
  </si>
  <si>
    <t>PR-12158510-HN2157 - CircleK N8-A10 Nguyễn Thị Thập, Kđt Mới Trung Hòa Nhân Chính</t>
  </si>
  <si>
    <t>BH2326446</t>
  </si>
  <si>
    <t>00050659</t>
  </si>
  <si>
    <t>PR-12172589-HN2012 - CircleK 16B Hàng Than</t>
  </si>
  <si>
    <t>BH2326447</t>
  </si>
  <si>
    <t>00050660</t>
  </si>
  <si>
    <t>PR-12168581-HN2070 - CircleK Tầng 1, Ct3D Cổ Nhuế, Dự Án Chung Cư Cổ Nhuế</t>
  </si>
  <si>
    <t>BH2326448</t>
  </si>
  <si>
    <t>00050661</t>
  </si>
  <si>
    <t>PR-12168527-HN2063 - CircleK 03 Phạm Tuấn Tài, Tổ 7</t>
  </si>
  <si>
    <t>BH2326449</t>
  </si>
  <si>
    <t>00050662</t>
  </si>
  <si>
    <t>PR-12169443-HN2192 - CircleK 15 Dương Khuê</t>
  </si>
  <si>
    <t>BH2326450</t>
  </si>
  <si>
    <t>00050663</t>
  </si>
  <si>
    <t>PR-12172695-HN2024 - CircleK P101B+102B Nhà A8 Khương Thượng</t>
  </si>
  <si>
    <t>BH2326451</t>
  </si>
  <si>
    <t>00050664</t>
  </si>
  <si>
    <t>PR-12169295-HN2179 - CircleK Số Bt11-Vt26, Khu Nhà Ở Xa La</t>
  </si>
  <si>
    <t>BH2326452</t>
  </si>
  <si>
    <t>00050665</t>
  </si>
  <si>
    <t>PR-12173989-HN2184 - CircleK Nhà Số 359, Block 36, Ô H-Tt5, Khu Nhà Ở Hi Brand, Khu Đô Thị Mới Văn Phú</t>
  </si>
  <si>
    <t>BH2326453</t>
  </si>
  <si>
    <t>00050666</t>
  </si>
  <si>
    <t>PR-12170171-HN2277 - CircleK Số 81 Phố Huế</t>
  </si>
  <si>
    <t>BH2326454</t>
  </si>
  <si>
    <t>00050667</t>
  </si>
  <si>
    <t>PR-12168483-HN2056 - CircleK 83 Hàng Điếu</t>
  </si>
  <si>
    <t>BH2326455</t>
  </si>
  <si>
    <t>00050668</t>
  </si>
  <si>
    <t>PR-12174245-HN2210 - CircleK 29 Hàng Phèn</t>
  </si>
  <si>
    <t>BH2326456</t>
  </si>
  <si>
    <t>00050669</t>
  </si>
  <si>
    <t>PR-12169577-HN2208 - CircleK Số 173 Đường Tam Trinh, Hoàng Mai</t>
  </si>
  <si>
    <t>BH2326457</t>
  </si>
  <si>
    <t>00050670</t>
  </si>
  <si>
    <t>PR-12174011-HN2185 - CircleK Số 252, Tổ 11, Đường Ngọc Thụy</t>
  </si>
  <si>
    <t>BH2326458</t>
  </si>
  <si>
    <t>00050672</t>
  </si>
  <si>
    <t>PR-12174063-HN2188 - CircleK 315 Ngọc Lâm</t>
  </si>
  <si>
    <t>BH2326459</t>
  </si>
  <si>
    <t>00050673</t>
  </si>
  <si>
    <t>PR-12173105-HN2098 - CircleK 3 Xuân Diệu</t>
  </si>
  <si>
    <t>BH2326460</t>
  </si>
  <si>
    <t>00050674</t>
  </si>
  <si>
    <t>PR-12174557-HN2233 - CircleK Ô L7, Khu đấu giá Quyền sử dụng đất, đoạn đường Cầu Bươu</t>
  </si>
  <si>
    <t>BH2326461</t>
  </si>
  <si>
    <t>00050675</t>
  </si>
  <si>
    <t>PR-12169669-HN2217 - CircleK 53 Triều Khúc</t>
  </si>
  <si>
    <t>BH2326462</t>
  </si>
  <si>
    <t>00050676</t>
  </si>
  <si>
    <t>PR-12169747-HN2234 - CircleK 93 Hoàng Văn Thái</t>
  </si>
  <si>
    <t>BH2326463</t>
  </si>
  <si>
    <t>00050671</t>
  </si>
  <si>
    <t>PR-12169695-HN2221 - CircleK S05 Park 03, Vinhomes Time City Park Hill</t>
  </si>
  <si>
    <t>BH2326486</t>
  </si>
  <si>
    <t>00050699</t>
  </si>
  <si>
    <t>PR-12144086-HP6001 - CircleK 261A Trần Nguyên Hãn</t>
  </si>
  <si>
    <t>BH2326487</t>
  </si>
  <si>
    <t>00050700</t>
  </si>
  <si>
    <t>PR-12144138-HP6014 - CircleK Số 388 +388A Tô Hiệu</t>
  </si>
  <si>
    <t>BH2326520</t>
  </si>
  <si>
    <t>00050760</t>
  </si>
  <si>
    <t>PR-12184705-HL4007 - CircleK Số 550, Tổ 3, Khu phố 9A, đường Hạ Long, Phường Bãi Cháy, Thành phố Hạ Long</t>
  </si>
  <si>
    <t>BH2326521</t>
  </si>
  <si>
    <t>00050761</t>
  </si>
  <si>
    <t>PR-12194659-HN2271 - CircleK Số 341 Nguyễn Cao, Bắc Ninh</t>
  </si>
  <si>
    <t>BH2326522</t>
  </si>
  <si>
    <t>00050762</t>
  </si>
  <si>
    <t>PR-12187237-HP6006 - CircleK 372-374 Lạch Tray</t>
  </si>
  <si>
    <t>BH2326523</t>
  </si>
  <si>
    <t>00050763</t>
  </si>
  <si>
    <t>PR-12194971-HP6010 - CircleK 341 Lot 22 Lê Hồng Phong</t>
  </si>
  <si>
    <t>BH2326524</t>
  </si>
  <si>
    <t>00050764</t>
  </si>
  <si>
    <t>PR-12195045-HP6013 - CircleK - 27 Trần Hưng Đạo</t>
  </si>
  <si>
    <t>BH2326525</t>
  </si>
  <si>
    <t>00050765</t>
  </si>
  <si>
    <t>PR-12195173-HP6018 - CircleK Số 183 phố Văn Cao, Hải Phòng</t>
  </si>
  <si>
    <t>BH2326526</t>
  </si>
  <si>
    <t>00050781</t>
  </si>
  <si>
    <t>PR-12179221-HN2113 - CircleK Tầng 1 Và Tầng 2, Số 442 Đội Cấn</t>
  </si>
  <si>
    <t>BH2326527</t>
  </si>
  <si>
    <t>00050782</t>
  </si>
  <si>
    <t>PR-12192459-HN2144 - CircleK 65 Vạn Bảo</t>
  </si>
  <si>
    <t>BH2326528</t>
  </si>
  <si>
    <t>00050783</t>
  </si>
  <si>
    <t>PR-12192703-HN2155 - CircleK 92 Đào Tấn</t>
  </si>
  <si>
    <t>BH2326529</t>
  </si>
  <si>
    <t>00050784</t>
  </si>
  <si>
    <t>PR-12193009-HN2175 - CircleK 16 Văn Cao</t>
  </si>
  <si>
    <t>BH2326530</t>
  </si>
  <si>
    <t>00050785</t>
  </si>
  <si>
    <t>PR-12191901-HN2110 - CircleK 31 Trần Quốc Hoàn</t>
  </si>
  <si>
    <t>BH2326531</t>
  </si>
  <si>
    <t>00050786</t>
  </si>
  <si>
    <t>PR-12191957-HN2114 - CircleK 7 Nguyễn Thị Định</t>
  </si>
  <si>
    <t>BH2326532</t>
  </si>
  <si>
    <t>00050787</t>
  </si>
  <si>
    <t>PR-12194259-HN2248 - CircleK Lô 16-D, Khu nhà ở tháp tầng A10</t>
  </si>
  <si>
    <t>BH2326533</t>
  </si>
  <si>
    <t>00050788</t>
  </si>
  <si>
    <t>PR-12194727-HN2273 - CircleK Số 100 phố Trung Kính, Cầu Giấy</t>
  </si>
  <si>
    <t>BH2326534</t>
  </si>
  <si>
    <t>00050789</t>
  </si>
  <si>
    <t>PR-12190951-HN2015 - CircleK 14 Hồ Tùng Mậu</t>
  </si>
  <si>
    <t>BH2326535</t>
  </si>
  <si>
    <t>00050790</t>
  </si>
  <si>
    <t>PR-12184921-HN2036 - CircleK 105 Chùa Láng</t>
  </si>
  <si>
    <t>BH2326536</t>
  </si>
  <si>
    <t>00050791</t>
  </si>
  <si>
    <t>PR-12191125-HN2041 - CircleK Số 01, Nhà C2, Khu Tập Thể Quân Đội Nam Đồng</t>
  </si>
  <si>
    <t>BH2326537</t>
  </si>
  <si>
    <t>00050792</t>
  </si>
  <si>
    <t>PR-12179837-HN2201 - CircleK 49 + 51 Phố Trần Quang Diệu, Tổ 102</t>
  </si>
  <si>
    <t>BH2326538</t>
  </si>
  <si>
    <t>00050793</t>
  </si>
  <si>
    <t>PR-12186385-HN2202 - CircleK Số 01Sh06 Và Số 02Sh06, Ô Đất B2-Ct03, Tòa L26 (S2.11), Dự Án Khu Đô Thị Gia Lâm - Vinhomes Ocean Park</t>
  </si>
  <si>
    <t>BH2326539</t>
  </si>
  <si>
    <t>00050794</t>
  </si>
  <si>
    <t>PR-12186403-HN2204 - CircleK Số 01S15A, Tòa U26 (S2.03), Ô Đất B2-Ct01, Dự Án Khu Đô Thị Gia Lâm - Vinhomes Ocean Park</t>
  </si>
  <si>
    <t>BH2326540</t>
  </si>
  <si>
    <t>00050795</t>
  </si>
  <si>
    <t>PR-12186787-HN2239 - CircleK CT04-Tòa S1.09 Gia Lâm</t>
  </si>
  <si>
    <t>BH2326541</t>
  </si>
  <si>
    <t>00050796</t>
  </si>
  <si>
    <t>PR-12191565-HN2083 - CircleK 51-Lk6A-C17 Đô Thị Mỗ Lao</t>
  </si>
  <si>
    <t>BH2326542</t>
  </si>
  <si>
    <t>00050797</t>
  </si>
  <si>
    <t>PR-12193573-HN2209 - CircleK V11-A01, Lô Đất Ttdv 01, Khu Đô Thị Mới An Hưng</t>
  </si>
  <si>
    <t>BH2326543</t>
  </si>
  <si>
    <t>00050798</t>
  </si>
  <si>
    <t>PR-12193793-HN2227 - CircleK 06 Vũ Trọng Khánh</t>
  </si>
  <si>
    <t>BH2326544</t>
  </si>
  <si>
    <t>00050799</t>
  </si>
  <si>
    <t>PR-12186059-HN2177 - CircleK 12 Tam Trinh</t>
  </si>
  <si>
    <t>BH2326545</t>
  </si>
  <si>
    <t>00050800</t>
  </si>
  <si>
    <t>PR-12186091-HN2182 - CircleK 3 Quỳnh Mai</t>
  </si>
  <si>
    <t>BH2326546</t>
  </si>
  <si>
    <t>00050801</t>
  </si>
  <si>
    <t>PR-12185011-HN2056 - CircleK 83 Hàng Điếu</t>
  </si>
  <si>
    <t>BH2326547</t>
  </si>
  <si>
    <t>00050802</t>
  </si>
  <si>
    <t>PR-12180043-HN2225 - CircleK 25 Phố Nhà Thờ</t>
  </si>
  <si>
    <t>BH2326548</t>
  </si>
  <si>
    <t>00050803</t>
  </si>
  <si>
    <t>PR-12187181-HN2281 - CircleK Số 16 phố Hàng Mắm</t>
  </si>
  <si>
    <t>BH2326549</t>
  </si>
  <si>
    <t>00050804</t>
  </si>
  <si>
    <t>PR-12193049-HN2176 - CircleK 164 Nguyễn Văn Cừ</t>
  </si>
  <si>
    <t>BH2326550</t>
  </si>
  <si>
    <t>00050805</t>
  </si>
  <si>
    <t>PR-12191765-HN2095 - CircleK Lô 28 Khu Nhà Ở Thấp Tầng Tt4, Khu Đô Thị Mỹ Đình - Mễ Trì</t>
  </si>
  <si>
    <t>BH2326551</t>
  </si>
  <si>
    <t>00050806</t>
  </si>
  <si>
    <t>PR-12185731-HN2153 - CircleK Lô 37 Khu Nhà Ở Thấp Tầng Tt1, Dự Án Khu Đô Thị Mới Mỹ Đình Mễ Trì</t>
  </si>
  <si>
    <t>BH2326552</t>
  </si>
  <si>
    <t>00050807</t>
  </si>
  <si>
    <t>PR-12186749-HN2237 - CircleK TMDV-11, Tòa N04, Dự án Khu nhà ở xã hội Ecohome 3 tại ô đất ký hiệu B11-HH2</t>
  </si>
  <si>
    <t>BH2326553</t>
  </si>
  <si>
    <t>00050808</t>
  </si>
  <si>
    <t>PR-12191679-HN2090 - CircleK Số 1 Đường Tây Hồ</t>
  </si>
  <si>
    <t>BH2326554</t>
  </si>
  <si>
    <t>00050809</t>
  </si>
  <si>
    <t>PR-12191231-HN2052 - CircleK 288 Đường Giải Phóng</t>
  </si>
  <si>
    <t>BH2326555</t>
  </si>
  <si>
    <t>00050810</t>
  </si>
  <si>
    <t>PR-12191273-HN2053 - CircleK 197+198 Tổ 6 Vũ Trọng Phụng</t>
  </si>
  <si>
    <t>BH2326556</t>
  </si>
  <si>
    <t>00050811</t>
  </si>
  <si>
    <t>PR-12192037-HN2118 - CircleK 370 Nguyễn Trãi</t>
  </si>
  <si>
    <t>BH2326557</t>
  </si>
  <si>
    <t>00050812</t>
  </si>
  <si>
    <t>PR-12192769-HN2157 - CircleK N8-A10 Nguyễn Thị Thập, Kđt Mới Trung Hòa Nhân Chính</t>
  </si>
  <si>
    <t>BH2326558</t>
  </si>
  <si>
    <t>00050813</t>
  </si>
  <si>
    <t>PR-12185833-HN2158 - CircleK 48 Ngõ 116 Phố Nhân Hòa</t>
  </si>
  <si>
    <t>BH2326559</t>
  </si>
  <si>
    <t>00050814</t>
  </si>
  <si>
    <t>PR-12186275-HN2196 - CircleK 118 Định Công</t>
  </si>
  <si>
    <t>BH2326931</t>
  </si>
  <si>
    <t>00050901</t>
  </si>
  <si>
    <t>PR-12208196-HN2276 - CircleK Số 1, ngõ 41, phố Nguyễn Chí Thanh, Ba Đình</t>
  </si>
  <si>
    <t>BH2326938</t>
  </si>
  <si>
    <t>00052008</t>
  </si>
  <si>
    <t>PR-12205680-HN2021 - CircleK 177 Xuân Thủy</t>
  </si>
  <si>
    <t>BH2326939</t>
  </si>
  <si>
    <t>00050903</t>
  </si>
  <si>
    <t>PR-12201222-HN2064 - CircleK 28 Nguyễn Phong Sắc, Tổ 9</t>
  </si>
  <si>
    <t>BH2326941</t>
  </si>
  <si>
    <t>00050904</t>
  </si>
  <si>
    <t>PR-12206016-HN2077 - CircleK 162 Mai Dịch</t>
  </si>
  <si>
    <t>BH2326942</t>
  </si>
  <si>
    <t>00050905</t>
  </si>
  <si>
    <t>PR-12206510-HN2131 - CircleK Tầng 1, Số 125 Hoàng Ngân</t>
  </si>
  <si>
    <t>BH2326945</t>
  </si>
  <si>
    <t>00050906</t>
  </si>
  <si>
    <t>PR-12207628-HN2219 - CircleK - 14 Thái Hà</t>
  </si>
  <si>
    <t>BH2326947</t>
  </si>
  <si>
    <t>00050907</t>
  </si>
  <si>
    <t>PR-12202630-HN2236 - CircleK Căn Thương mại dịch vụ số L26M.TMDV03 (Căn TMDV 03, tầng 1, khối L26M tức tòa M1), dự án Masteri Waterfront - Lô đất B3-CT03, Dự án Khu đô thị Gia Lâm (Vinhomes Ocean Park)</t>
  </si>
  <si>
    <t>BH2326950</t>
  </si>
  <si>
    <t>00050908</t>
  </si>
  <si>
    <t>PR-12206906-HN2172 - CircleK A4-A5, Tòa A, Khối B, Imperial Sky Garden, Số 423 Minh Khai</t>
  </si>
  <si>
    <t>BH2326955</t>
  </si>
  <si>
    <t>00050909</t>
  </si>
  <si>
    <t>PR-12201870-HN2151 - CircleK 54 + 56 Lĩnh Nam</t>
  </si>
  <si>
    <t>BH2326956</t>
  </si>
  <si>
    <t>00050910</t>
  </si>
  <si>
    <t>PR-12207378-HN2208 - CircleK Số 173 Đường Tam Trinh, Hoàng Mai</t>
  </si>
  <si>
    <t>BH2326958</t>
  </si>
  <si>
    <t>00050911</t>
  </si>
  <si>
    <t>PR-12207902-HN2250 - CircleK Số 177 phố Vĩnh Hưng</t>
  </si>
  <si>
    <t>BH2326959</t>
  </si>
  <si>
    <t>00050912</t>
  </si>
  <si>
    <t>PR-12201724-HN2134 - CircleK 73 Đường Xuân La</t>
  </si>
  <si>
    <t>BH2326961</t>
  </si>
  <si>
    <t>00050913</t>
  </si>
  <si>
    <t>PR-12202230-HN2191 - CircleK 293 Thụy Khuê</t>
  </si>
  <si>
    <t>BH2326962</t>
  </si>
  <si>
    <t>00050914</t>
  </si>
  <si>
    <t>PR-12202964-HN2265 - CircleK Số 2 ngõ 612 Lạc Long Quân, Tây Hồ, Hà Nội</t>
  </si>
  <si>
    <t>BH2326964</t>
  </si>
  <si>
    <t>00050915</t>
  </si>
  <si>
    <t>PR-12205754-HN2029 - CircleK 46 Lê Trọng Tấn</t>
  </si>
  <si>
    <t>BH2327373</t>
  </si>
  <si>
    <t>00051001</t>
  </si>
  <si>
    <t>PR-12211465-HN2010 - CircleK 5-4A Khu Đô Thị Mới Trung Yên</t>
  </si>
  <si>
    <t>BH2327377</t>
  </si>
  <si>
    <t>00051008</t>
  </si>
  <si>
    <t>PR-12212023-HN2109 - CircleK Tầng 1, Khách Sạn Hồng Hà, Số 204 Phố Trần Quang Khải</t>
  </si>
  <si>
    <t>BH2327378</t>
  </si>
  <si>
    <t>00051013</t>
  </si>
  <si>
    <t>PR-12212129-HN2139 - CircleK 218 Nguyễn Huy Tưởng, Tổ 19</t>
  </si>
  <si>
    <t>BH2327379</t>
  </si>
  <si>
    <t>00051005</t>
  </si>
  <si>
    <t>PR-12212305-HN2169 - CircleK 25 Ngô Thì Nhậm</t>
  </si>
  <si>
    <t>BH2327380</t>
  </si>
  <si>
    <t>00051007</t>
  </si>
  <si>
    <t>PR-12215989-HN2049 - CircleK 36 Phố Tràng Tiền</t>
  </si>
  <si>
    <t>BH2327382</t>
  </si>
  <si>
    <t>00051002</t>
  </si>
  <si>
    <t>PR-12216659-HN2122 - CircleK 18 Nguyễn Khánh Toàn</t>
  </si>
  <si>
    <t>BH2327383</t>
  </si>
  <si>
    <t>00051003</t>
  </si>
  <si>
    <t>PR-12216803-HN2133 - CircleK 91 Khâm Thiên</t>
  </si>
  <si>
    <t>BH2327384</t>
  </si>
  <si>
    <t>00051011</t>
  </si>
  <si>
    <t>PR-12217233-HN2166 - CircleK 38 Xuân La</t>
  </si>
  <si>
    <t>BH2327385</t>
  </si>
  <si>
    <t>00051006</t>
  </si>
  <si>
    <t>PR-12217283-HN2171 - CircleK 149C Lò Đúc</t>
  </si>
  <si>
    <t>BH2327387</t>
  </si>
  <si>
    <t>00051009</t>
  </si>
  <si>
    <t>PR-12217791-HN2210 - CircleK 29 Hàng Phèn</t>
  </si>
  <si>
    <t>BH2327388</t>
  </si>
  <si>
    <t>00051010</t>
  </si>
  <si>
    <t>PR-12218137-HN2232 - CircleK Diện tích Thương mại số GS101S25, tầng 1, thuộc Tòa nhà số GS1 (U39.1) Lô đất F3-CH01, Dự án Khu đô thị mới Tây Mỗ - Đại Mỗ - Vinhomes Park (Vinhomes Smart City</t>
  </si>
  <si>
    <t>BH2327389</t>
  </si>
  <si>
    <t>00051014</t>
  </si>
  <si>
    <t>PR-12218325-HN2244 - CircleK Nhà 18T1 khu đô thị mới Trung Hòa - Nhân Chính</t>
  </si>
  <si>
    <t>BH2327390</t>
  </si>
  <si>
    <t>00051012</t>
  </si>
  <si>
    <t>PR-12218561-HN2272 - CircleK Lô 35 TT8, đường Quang Lai, Thanh Trì, Hà Nội</t>
  </si>
  <si>
    <t>BH2327391</t>
  </si>
  <si>
    <t>00051004</t>
  </si>
  <si>
    <t>PR-12218677-HN2275 - CircleK Số nhà 33, phố Pháo Đài Láng, Đống Đa</t>
  </si>
  <si>
    <t>BH2327514</t>
  </si>
  <si>
    <t>00051931</t>
  </si>
  <si>
    <t>PR-12226643-HN2092 - CircleK 07 Đường Thanh Niên</t>
  </si>
  <si>
    <t>BH2327515</t>
  </si>
  <si>
    <t>00051932</t>
  </si>
  <si>
    <t>PR-12227169-HN2143 - CircleK 94 Phố Linh Lang</t>
  </si>
  <si>
    <t>BH2327516</t>
  </si>
  <si>
    <t>00051933</t>
  </si>
  <si>
    <t>PR-12222596-HN2065 - CircleK N03-T2 Khu Đoàn Ngoại Giao</t>
  </si>
  <si>
    <t>BH2327517</t>
  </si>
  <si>
    <t>00051934</t>
  </si>
  <si>
    <t>PR-12226771-HN2104 - CircleK 171 Lương Thế Vinh</t>
  </si>
  <si>
    <t>BH2327518</t>
  </si>
  <si>
    <t>00051935</t>
  </si>
  <si>
    <t>PR-12227497-HN2174 - CircleK Lô 41, Khu Nhà Ở Thấp Tt4, Khu Đô Thị Mỹ Đình - Sông Đà</t>
  </si>
  <si>
    <t>BH2327519</t>
  </si>
  <si>
    <t>00051936</t>
  </si>
  <si>
    <t>PR-12223904-HN2267 - CircleK Số 6 Phố Nhổn, TDP Nguyên Xá 3, Bắc Từ Liêm, Hà Nội</t>
  </si>
  <si>
    <t>BH2327520</t>
  </si>
  <si>
    <t>00051937</t>
  </si>
  <si>
    <t>PR-12223568-HN2226 - CircleK Tầng 1 (P01, P02, P03), Tòa nhà X2, số 70 phố Nguyên Hồng</t>
  </si>
  <si>
    <t>BH2327521</t>
  </si>
  <si>
    <t>00051938</t>
  </si>
  <si>
    <t>PR-12226535-HN2082 - CircleK Ct3-Ct4, The Pride, Khu Đô Thị Mới An Hưng,</t>
  </si>
  <si>
    <t>BH2327522</t>
  </si>
  <si>
    <t>00051939</t>
  </si>
  <si>
    <t>PR-12227583-HN2178 - CircleK 14 Khương Hạ</t>
  </si>
  <si>
    <t>BH2327523</t>
  </si>
  <si>
    <t>00051928</t>
  </si>
  <si>
    <t>PR-12225810-TN0002 - CircleK Số 104 đường Z115, Tổ 2, Thái Nguyên</t>
  </si>
  <si>
    <t>BH2327524</t>
  </si>
  <si>
    <t>00051929</t>
  </si>
  <si>
    <t>PR-12231909-TN0004 - CircleK Số 439 đường Lương Ngọc Quyến, Thái Nguyên</t>
  </si>
  <si>
    <t>BH2327525</t>
  </si>
  <si>
    <t>00051930</t>
  </si>
  <si>
    <t>PR-12210762-TN0002 - CircleK Số 104 đường Z115, Tổ 2, Thái Nguyên</t>
  </si>
  <si>
    <t>BH2327576</t>
  </si>
  <si>
    <t>00052327</t>
  </si>
  <si>
    <t>PR-12248192-HL4006 - CircleK Số 114 đường Hạ Long, Phường Bãi Cháy, Thành phố Hạ Long</t>
  </si>
  <si>
    <t>BH2327577</t>
  </si>
  <si>
    <t>00052328</t>
  </si>
  <si>
    <t>PR-12252492-HN2074 - CircleK 126 Nam Cao</t>
  </si>
  <si>
    <t>BH2327578</t>
  </si>
  <si>
    <t>00052329</t>
  </si>
  <si>
    <t>PR-12252942-HN2121 - CircleK 45 Hào Nam</t>
  </si>
  <si>
    <t>BH2327579</t>
  </si>
  <si>
    <t>00052330</t>
  </si>
  <si>
    <t>PR-12249052-HN2194 - CircleK Căn Hộ Số 01Sh20 Và 02Sh20, Thuộc Tòa Nhà S2.15 (T26M-2), Tại Lô Đất B2-Ct03, Vinhomes Ocean Park</t>
  </si>
  <si>
    <t>BH2327580</t>
  </si>
  <si>
    <t>00052331</t>
  </si>
  <si>
    <t>PR-12249506-HN2243 - CircleK Căn Thương mại dịch vụ số Z38M.2.TMDV05A, dự án khu đô thị mới Tây Mỗ - Đại Mỗ - Vinhomes Park</t>
  </si>
  <si>
    <t>BH2327581</t>
  </si>
  <si>
    <t>00052332</t>
  </si>
  <si>
    <t>PR-12253052-HN2129 - CircleK 17 Tô Ngọc Vân</t>
  </si>
  <si>
    <t>BH2327582</t>
  </si>
  <si>
    <t>00052333</t>
  </si>
  <si>
    <t>PR-12254036-HN2220 - Circle K Tầng 1 lô thương mại dịch vụ 02 tòa G1-G2</t>
  </si>
  <si>
    <t>BH2327619</t>
  </si>
  <si>
    <t>00052434</t>
  </si>
  <si>
    <t>PR-12261824-HN2175 - CircleK 16 Văn Cao</t>
  </si>
  <si>
    <t>BH2327621</t>
  </si>
  <si>
    <t>00052435</t>
  </si>
  <si>
    <t>PR-12270599-HN2122 - CircleK 18 Nguyễn Khánh Toàn</t>
  </si>
  <si>
    <t>BH2327622</t>
  </si>
  <si>
    <t>00052436</t>
  </si>
  <si>
    <t>PR-12271327-HN2160 - CircleK 68 Tôn Thất Tùng</t>
  </si>
  <si>
    <t>BH2327623</t>
  </si>
  <si>
    <t>00052437</t>
  </si>
  <si>
    <t>PR-12272567-HN2241 - CircleK Số 2 Ngõ 11 Phố Lương Định Của</t>
  </si>
  <si>
    <t>BH2327626</t>
  </si>
  <si>
    <t>00052438</t>
  </si>
  <si>
    <t>PR-12271105-HN2152 - CircleK 118 Tuệ Tĩnh</t>
  </si>
  <si>
    <t>BH2327627</t>
  </si>
  <si>
    <t>00052439</t>
  </si>
  <si>
    <t>PR-12271447-HN2172 - CircleK A4-A5, Tòa A, Khối B, Imperial Sky Garden, Số 423 Minh Khai</t>
  </si>
  <si>
    <t>BH2327632</t>
  </si>
  <si>
    <t>00052440</t>
  </si>
  <si>
    <t>PR-12272089-HN2210 - CircleK 29 Hàng Phèn</t>
  </si>
  <si>
    <t>BH2327633</t>
  </si>
  <si>
    <t>00052441</t>
  </si>
  <si>
    <t>PR-12272533-HN2240 - CircleK 49 Phan Chu Trinh</t>
  </si>
  <si>
    <t>BH2327634</t>
  </si>
  <si>
    <t>00052442</t>
  </si>
  <si>
    <t>PR-12272839-HN2256 - CircleK Số 161 + 177 phố Hàng Bạc</t>
  </si>
  <si>
    <t>BH2327637</t>
  </si>
  <si>
    <t>00052443</t>
  </si>
  <si>
    <t>PR-12271809-HN2188 - CircleK 315 Ngọc Lâm</t>
  </si>
  <si>
    <t>BH2327640</t>
  </si>
  <si>
    <t>00052444</t>
  </si>
  <si>
    <t>PR-12265504-HN2174 - CircleK Lô 41, Khu Nhà Ở Thấp Tt4, Khu Đô Thị Mỹ Đình - Sông Đà</t>
  </si>
  <si>
    <t>BH2327641</t>
  </si>
  <si>
    <t>00052445</t>
  </si>
  <si>
    <t>PR-12272641-HN2243 - CircleK Căn Thương mại dịch vụ số Z38M.2.TMDV05A, dự án khu đô thị mới Tây Mỗ - Đại Mỗ - Vinhomes Park</t>
  </si>
  <si>
    <t>BH2327645</t>
  </si>
  <si>
    <t>00052446</t>
  </si>
  <si>
    <t>PR-12263608-HN2089 - CircleK Thửa Đất Số 22, Lô 6 Khu 4.1Cc, Tuyến Láng Hạ-Thanh Xuân</t>
  </si>
  <si>
    <t>BH2327646</t>
  </si>
  <si>
    <t>00052447</t>
  </si>
  <si>
    <t>PR-12267334-HN2158 - CircleK 48 Ngõ 116 Phố Nhân Hòa</t>
  </si>
  <si>
    <t>BH2327647</t>
  </si>
  <si>
    <t>00052448</t>
  </si>
  <si>
    <t>PR-12272219-HN2217 - CircleK 53 Triều Khúc</t>
  </si>
  <si>
    <t>BH2327650</t>
  </si>
  <si>
    <t>00052449</t>
  </si>
  <si>
    <t>PR-12264706-HN2091 - CircleK 17 Liễu Giai</t>
  </si>
  <si>
    <t>BH2328203</t>
  </si>
  <si>
    <t>00052548</t>
  </si>
  <si>
    <t>PR-12284879-HN2078 - CircleK Số 7 Ngõ 34 Phố Mai Anh Tuấn</t>
  </si>
  <si>
    <t>BH2328204</t>
  </si>
  <si>
    <t>00052549</t>
  </si>
  <si>
    <t>PR-12285845-HN2211 - CircleK Số 123 Phố Tôn Đức Thắng</t>
  </si>
  <si>
    <t>BH2328205</t>
  </si>
  <si>
    <t>00052550</t>
  </si>
  <si>
    <t>PR-12281705-HN2241 - CircleK Số 2 Ngõ 11 Phố Lương Định Của</t>
  </si>
  <si>
    <t>BH2328206</t>
  </si>
  <si>
    <t>00052551</t>
  </si>
  <si>
    <t>PR-12280579-HN2116 - CircleK 62 Phố Trần Hưng Đạo</t>
  </si>
  <si>
    <t>BH2328207</t>
  </si>
  <si>
    <t>00052552</t>
  </si>
  <si>
    <t>PR-12281393-HN2212 - CircleK Số 18 Phố Hàng Gai</t>
  </si>
  <si>
    <t>BH2328208</t>
  </si>
  <si>
    <t>00052553</t>
  </si>
  <si>
    <t>PR-12279981-HN2034 - CircleK Ô D22, Nơ 12 Khu Đô Thị Mới Định Công</t>
  </si>
  <si>
    <t>BH2328219</t>
  </si>
  <si>
    <t>00052554</t>
  </si>
  <si>
    <t>PR-12280453-HN2098 - CircleK 3 Xuân Diệu</t>
  </si>
  <si>
    <t>BH2328220</t>
  </si>
  <si>
    <t>00052555</t>
  </si>
  <si>
    <t>PR-12281929-HN2265 - CircleK Số 2 ngõ 612 Lạc Long Quân, Tây Hồ, Hà Nội</t>
  </si>
  <si>
    <t>BH2328221</t>
  </si>
  <si>
    <t>00052556</t>
  </si>
  <si>
    <t>PR-12284677-HN2029 - CircleK 46 Lê Trọng Tấn</t>
  </si>
  <si>
    <t>BH2328222</t>
  </si>
  <si>
    <t>00052557</t>
  </si>
  <si>
    <t>PR-12284953-HN2101 - CircleK 70 Ngụy Như Kon Tum</t>
  </si>
  <si>
    <t>BH2328579</t>
  </si>
  <si>
    <t>00052651</t>
  </si>
  <si>
    <t>PR-12295143-HN2166 - CircleK 38 Xuân La</t>
  </si>
  <si>
    <t>BH2328580</t>
  </si>
  <si>
    <t>00052652</t>
  </si>
  <si>
    <t>PR-12295203-HN2170 - CircleK Số 5 Ngách 2A/6 Trần Khát Chân, Tổ Dân Phố 1</t>
  </si>
  <si>
    <t>BH2328582</t>
  </si>
  <si>
    <t>00052654</t>
  </si>
  <si>
    <t>PR-12295329-HN2179 - CircleK Số Bt11-Vt26, Khu Nhà Ở Xa La</t>
  </si>
  <si>
    <t>BH2328586</t>
  </si>
  <si>
    <t>00052655</t>
  </si>
  <si>
    <t>PR-12293937-HN2037 - CircleK Tầng Trệt, Somerset Hoa Binh, 106 Hoàng Quốc Việt</t>
  </si>
  <si>
    <t>BH2328588</t>
  </si>
  <si>
    <t>00052656</t>
  </si>
  <si>
    <t>PR-12294007-HN2047 - CircleK 2 Hoàng Ngân</t>
  </si>
  <si>
    <t>BH2328589</t>
  </si>
  <si>
    <t>00052657</t>
  </si>
  <si>
    <t>PR-12290115-HN2077 - CircleK 162 Mai Dịch</t>
  </si>
  <si>
    <t>BH2328689</t>
  </si>
  <si>
    <t>00053703</t>
  </si>
  <si>
    <t>PR-12303947-HN2057 - CircleK Căn Hộ C1-A Khu Nhà Ở Số 6 Đội Nhân</t>
  </si>
  <si>
    <t>BH2328690</t>
  </si>
  <si>
    <t>00053704</t>
  </si>
  <si>
    <t>PR-12300233-HN2059 - CircleK 97 Văn Cao</t>
  </si>
  <si>
    <t>BH2328691</t>
  </si>
  <si>
    <t>00053705</t>
  </si>
  <si>
    <t>PR-12304695-HN2148 - CircleK 22 Phan Kế Bính</t>
  </si>
  <si>
    <t>BH2328692</t>
  </si>
  <si>
    <t>00053706</t>
  </si>
  <si>
    <t>PR-12304827-HN2164 - CircleK 40 Trung Hòa</t>
  </si>
  <si>
    <t>BH2328693</t>
  </si>
  <si>
    <t>00053707</t>
  </si>
  <si>
    <t>PR-12304409-HN2117 - CircleK Số 8 Ngõ 91 Nguyễn Chí Thanh</t>
  </si>
  <si>
    <t>BH2328694</t>
  </si>
  <si>
    <t>00053708</t>
  </si>
  <si>
    <t>PR-12301195-HN2221 - CircleK S05 Park 03, Vinhomes Time City Park Hill</t>
  </si>
  <si>
    <t>BH2328695</t>
  </si>
  <si>
    <t>00053709</t>
  </si>
  <si>
    <t>PR-12305799-HN2247 - CircleK Diện tích thương mại số 1-31 tại tầng 01 thuộc Khối đế của tòa W1 và W2, Nam Từ Liêm</t>
  </si>
  <si>
    <t>BH2328736</t>
  </si>
  <si>
    <t>00054121</t>
  </si>
  <si>
    <t>PR-12315011-HN2012 - CircleK 16B Hàng Than</t>
  </si>
  <si>
    <t>BH2328737</t>
  </si>
  <si>
    <t>00054122</t>
  </si>
  <si>
    <t>PR-12311745-HN2209 - CircleK V11-A01, Lô Đất Ttdv 01, Khu Đô Thị Mới An Hưng</t>
  </si>
  <si>
    <t>BH2328738</t>
  </si>
  <si>
    <t>00054123</t>
  </si>
  <si>
    <t>PR-12315667-HN2093 - CircleK 49 Hàng Chuối</t>
  </si>
  <si>
    <t>BH2328739</t>
  </si>
  <si>
    <t>00054124</t>
  </si>
  <si>
    <t>PR-12311819-HN2215 - CircleK 75 Hàng Bông</t>
  </si>
  <si>
    <t>BH2328740</t>
  </si>
  <si>
    <t>00054125</t>
  </si>
  <si>
    <t>PR-12316991-HN2180 - CircleK Lô 7, Khu Di Dân Đền Lừ 2</t>
  </si>
  <si>
    <t>BH2328741</t>
  </si>
  <si>
    <t>00054126</t>
  </si>
  <si>
    <t>PR-12316841-HN2168 - CircleK 170 Nguyễn Đổng Chi</t>
  </si>
  <si>
    <t>BH2328742</t>
  </si>
  <si>
    <t>00054127</t>
  </si>
  <si>
    <t>PR-12318231-HN2274 - CircleK Cửa hàng số 01SH08A, Tòa S2.03 - Z34.1 (F1-CH03-1) Dự án khu đô thị mới Tây Mỗ, Đại Mỗ, Nam Từ Liêm</t>
  </si>
  <si>
    <t>BH2328743</t>
  </si>
  <si>
    <t>00054128</t>
  </si>
  <si>
    <t>PR-12311947-HN2234 - CircleK 93 Hoàng Văn Thái</t>
  </si>
  <si>
    <t>BH2328816</t>
  </si>
  <si>
    <t>00054268</t>
  </si>
  <si>
    <t>PR-12334689-HN2057 - CircleK Căn Hộ C1-A Khu Nhà Ở Số 6 Đội Nhân</t>
  </si>
  <si>
    <t>BH2328817</t>
  </si>
  <si>
    <t>00054269</t>
  </si>
  <si>
    <t>PR-12335205-HN2092 - CircleK 07 Đường Thanh Niên</t>
  </si>
  <si>
    <t>BH2328818</t>
  </si>
  <si>
    <t>00054270</t>
  </si>
  <si>
    <t>PR-12336037-HN2136 - CircleK 138 Phố Đội Cấn</t>
  </si>
  <si>
    <t>BH2328819</t>
  </si>
  <si>
    <t>00054271</t>
  </si>
  <si>
    <t>PR-12336421-HN2149 - CircleK 152 +154 Phó Đức Chính</t>
  </si>
  <si>
    <t>BH2328820</t>
  </si>
  <si>
    <t>00054272</t>
  </si>
  <si>
    <t>PR-12334237-HN2015 - CircleK 14 Hồ Tùng Mậu</t>
  </si>
  <si>
    <t>BH2328821</t>
  </si>
  <si>
    <t>00054273</t>
  </si>
  <si>
    <t>PR-12322715-HN2026 - CircleK 13-C12 Tập Thể Đại Học Ngoại Ngữ</t>
  </si>
  <si>
    <t>BH2328822</t>
  </si>
  <si>
    <t>00054274</t>
  </si>
  <si>
    <t>PR-12330433-HN2230 - CircleK  Số 205 Lạc Long Quân</t>
  </si>
  <si>
    <t>BH2328823</t>
  </si>
  <si>
    <t>00054275</t>
  </si>
  <si>
    <t>PR-12330159-HN2201 - CircleK 49 + 51 Phố Trần Quang Diệu, Tổ 102</t>
  </si>
  <si>
    <t>BH2328824</t>
  </si>
  <si>
    <t>00054276</t>
  </si>
  <si>
    <t>PR-12337541-HN2211 - CircleK Số 123 Phố Tôn Đức Thắng</t>
  </si>
  <si>
    <t>BH2328825</t>
  </si>
  <si>
    <t>00054277</t>
  </si>
  <si>
    <t>PR-12334441-HN2041 - CircleK Số 01, Nhà C2, Khu Tập Thể Quân Đội Nam Đồng</t>
  </si>
  <si>
    <t>BH2328826</t>
  </si>
  <si>
    <t>00054278</t>
  </si>
  <si>
    <t>PR-12323775-HN2200 - CircleK Số 01Sh22 Và 02Sh22, Ô Đất B2-Ct02, Tòa U26-2 (S2.08) Dự Án Khu Đô Thị Gia Lâm - Vinhomes Ocean Park</t>
  </si>
  <si>
    <t>BH2328827</t>
  </si>
  <si>
    <t>00054279</t>
  </si>
  <si>
    <t>PR-12330853-HN2259 - CircleK Diện tích thương mại số 1S02, tầng 1, Tòa nhà số P2 (T30M-1) tại lô đất B5-CT04</t>
  </si>
  <si>
    <t>BH2328828</t>
  </si>
  <si>
    <t>00054280</t>
  </si>
  <si>
    <t>PR-12323449-HN2150 - CircleK 12 Trần Phú</t>
  </si>
  <si>
    <t>BH2328829</t>
  </si>
  <si>
    <t>00054281</t>
  </si>
  <si>
    <t>PR-12329651-HN2173 - CircleK Số Bt16B5-03, Làng Việt Kiều Châu Âu, Khu Đô Thị Mới Mỗ Lao</t>
  </si>
  <si>
    <t>BH2328830</t>
  </si>
  <si>
    <t>00054282</t>
  </si>
  <si>
    <t>PR-12329951-HN2193 - CircleK No-24, Lk13, Khu Đất Dịch Vụ, Đất Ở Hà Trì</t>
  </si>
  <si>
    <t>BH2328831</t>
  </si>
  <si>
    <t>00054283</t>
  </si>
  <si>
    <t>PR-12324291-HN2253 - CircleK Căn shophouse SHB7-HH01'B tòa nhà ANLAND 2, Hà Đông</t>
  </si>
  <si>
    <t>BH2328832</t>
  </si>
  <si>
    <t>00054287</t>
  </si>
  <si>
    <t>PR-12329425-HN2154 - CircleK Số A1 Khu Đầm Trấu</t>
  </si>
  <si>
    <t>BH2328833</t>
  </si>
  <si>
    <t>00054288</t>
  </si>
  <si>
    <t>PR-12326253-HN2177 - CircleK 12 Tam Trinh</t>
  </si>
  <si>
    <t>BH2328834</t>
  </si>
  <si>
    <t>00054289</t>
  </si>
  <si>
    <t>PR-12330077-HN2198 - CircleK Số 264 Phố Bạch Mai, Tổ 4</t>
  </si>
  <si>
    <t>BH2328835</t>
  </si>
  <si>
    <t>00054290</t>
  </si>
  <si>
    <t>PR-12337389-HN2206 - CircleK Số 176D + 176E Trương Định</t>
  </si>
  <si>
    <t>BH2328836</t>
  </si>
  <si>
    <t>00054291</t>
  </si>
  <si>
    <t>PR-12329327-HN2145 - CircleK 69 Kim Đồng</t>
  </si>
  <si>
    <t>BH2328837</t>
  </si>
  <si>
    <t>00054292</t>
  </si>
  <si>
    <t>PR-12337241-HN2189 - CircleK Sh0105-Sh0205 Park 8, Kđt Times City Park Hill, Số 25, Ngõ 13 Đường Lĩnh Nam</t>
  </si>
  <si>
    <t>BH2328838</t>
  </si>
  <si>
    <t>00054293</t>
  </si>
  <si>
    <t>PR-12337123-HN2183 - CircleK 111 Nguyễn Sơn</t>
  </si>
  <si>
    <t>BH2328839</t>
  </si>
  <si>
    <t>00054294</t>
  </si>
  <si>
    <t>PR-12329389-HN2153 - CircleK Lô 37 Khu Nhà Ở Thấp Tầng Tt1, Dự Án Khu Đô Thị Mới Mỹ Đình Mễ Trì</t>
  </si>
  <si>
    <t>BH2328840</t>
  </si>
  <si>
    <t>00054295</t>
  </si>
  <si>
    <t>PR-12337973-HN2228 - Circle K Vinhomes Green Bay 103 - tầng 1- G3</t>
  </si>
  <si>
    <t>BH2328841</t>
  </si>
  <si>
    <t>00054296</t>
  </si>
  <si>
    <t>PR-12338075-HN2232 - CircleK Diện tích Thương mại số GS101S25, tầng 1, thuộc Tòa nhà số GS1 (U39.1) Lô đất F3-CH01, Dự án Khu đô thị mới Tây Mỗ - Đại Mỗ - Vinhomes Park (Vinhomes Smart City</t>
  </si>
  <si>
    <t>BH2328842</t>
  </si>
  <si>
    <t>00054297</t>
  </si>
  <si>
    <t>PR-12338829-HN2267 - CircleK Số 6 Phố Nhổn, TDP Nguyên Xá 3, Bắc Từ Liêm, Hà Nội</t>
  </si>
  <si>
    <t>BH2328843</t>
  </si>
  <si>
    <t>00054298</t>
  </si>
  <si>
    <t>PR-12328991-HN2090 - CircleK Số 1 Đường Tây Hồ</t>
  </si>
  <si>
    <t>BH2328844</t>
  </si>
  <si>
    <t>00054299</t>
  </si>
  <si>
    <t>PR-12323317-HN2129 - CircleK 17 Tô Ngọc Vân</t>
  </si>
  <si>
    <t>BH2328845</t>
  </si>
  <si>
    <t>00054300</t>
  </si>
  <si>
    <t>PR-12335987-HN2134 - CircleK 73 Đường Xuân La</t>
  </si>
  <si>
    <t>BH2328846</t>
  </si>
  <si>
    <t>00054301</t>
  </si>
  <si>
    <t>PR-12335729-HN2118 - CircleK 370 Nguyễn Trãi</t>
  </si>
  <si>
    <t>BH2328847</t>
  </si>
  <si>
    <t>00054302</t>
  </si>
  <si>
    <t>PR-12335853-HN2126 - CircleK Tầng 1, Số 01 Lê Văn Thiêm</t>
  </si>
  <si>
    <t>BH2328848</t>
  </si>
  <si>
    <t>00054284</t>
  </si>
  <si>
    <t>PR-12338027-HN2231 - CircleK Số 1A Vạn Phúc</t>
  </si>
  <si>
    <t>BH2329268</t>
  </si>
  <si>
    <t>00054415</t>
  </si>
  <si>
    <t>PR-12350817-HN2111 - CircleK Tầng 1, Tòa Nhà Ats, 252 Hoàng Quốc Việt</t>
  </si>
  <si>
    <t>BH2329269</t>
  </si>
  <si>
    <t>00054416</t>
  </si>
  <si>
    <t>PR-12351597-HN2203 - CircleK Số 1Sh09 Và Số 2Sh09, Tòa S1.05 (Z34.1), Lô Đất F1-Ch01 - 5 Khu Đô Thị Mới Tây Mỗ, Đại Mỗ - Vinhomes Park (Vinhomes Smart City)</t>
  </si>
  <si>
    <t>BH2329270</t>
  </si>
  <si>
    <t>00054417</t>
  </si>
  <si>
    <t>PR-12352075-HN2243 - CircleK Căn Thương mại dịch vụ số Z38M.2.TMDV05A, dự án khu đô thị mới Tây Mỗ - Đại Mỗ - Vinhomes Park</t>
  </si>
  <si>
    <t>BH2329272</t>
  </si>
  <si>
    <t>00054418</t>
  </si>
  <si>
    <t>PR-12347719-HN2241 - CircleK Số 2 Ngõ 11 Phố Lương Định Của</t>
  </si>
  <si>
    <t>BH2329274</t>
  </si>
  <si>
    <t>00054419</t>
  </si>
  <si>
    <t>PR-12350319-HN2049 - CircleK 36 Phố Tràng Tiền</t>
  </si>
  <si>
    <t>BH2329275</t>
  </si>
  <si>
    <t>00054420</t>
  </si>
  <si>
    <t>PR-12352337-HN2268 - CircleK Số 36 +38 Hàng Buồm, Quận Hoàn Kiếm</t>
  </si>
  <si>
    <t>BH2329277</t>
  </si>
  <si>
    <t>00054421</t>
  </si>
  <si>
    <t>PR-12347799-HN2251 - CircleK Số 568 + 570 Đường Trương Định</t>
  </si>
  <si>
    <t>BH2329278</t>
  </si>
  <si>
    <t>00054422</t>
  </si>
  <si>
    <t>PR-12350627-HN2098 - CircleK 3 Xuân Diệu</t>
  </si>
  <si>
    <t>BH2329279</t>
  </si>
  <si>
    <t>00054423</t>
  </si>
  <si>
    <t>PR-12347477-HN2191 - CircleK 293 Thụy Khuê</t>
  </si>
  <si>
    <t>BH2329944</t>
  </si>
  <si>
    <t>00054497</t>
  </si>
  <si>
    <t>PR-12361660-HN2114 - CircleK 7 Nguyễn Thị Định</t>
  </si>
  <si>
    <t>BH2329947</t>
  </si>
  <si>
    <t>00054498</t>
  </si>
  <si>
    <t>PR-12362282-HN2178 - CircleK 14 Khương Hạ</t>
  </si>
  <si>
    <t>BH2330072</t>
  </si>
  <si>
    <t>00054502</t>
  </si>
  <si>
    <t>PR-12362256-HN2175 - CircleK 16 Văn Cao</t>
  </si>
  <si>
    <t>BH2330073</t>
  </si>
  <si>
    <t>00054503</t>
  </si>
  <si>
    <t>PR-12360990-HN2037 - CircleK Tầng Trệt, Somerset Hoa Binh, 106 Hoàng Quốc Việt</t>
  </si>
  <si>
    <t>BH2330074</t>
  </si>
  <si>
    <t>00054504</t>
  </si>
  <si>
    <t>PR-12357422-HN2163 - CircleK 380 Khâm Thiên</t>
  </si>
  <si>
    <t>BH2330075</t>
  </si>
  <si>
    <t>00054505</t>
  </si>
  <si>
    <t>PR-12361240-HN2079 - CircleK 12 Ngô Thì Nhậm</t>
  </si>
  <si>
    <t>BH2330076</t>
  </si>
  <si>
    <t>00054506</t>
  </si>
  <si>
    <t>PR-12357600-HN2184 - CircleK Nhà Số 359, Block 36, Ô H-Tt5, Khu Nhà Ở Hi Brand, Khu Đô Thị Mới Văn Phú</t>
  </si>
  <si>
    <t>BH2330077</t>
  </si>
  <si>
    <t>00054507</t>
  </si>
  <si>
    <t>PR-12362350-HN2185 - CircleK Số 252, Tổ 11, Đường Ngọc Thụy</t>
  </si>
  <si>
    <t>BH2330078</t>
  </si>
  <si>
    <t>00054508</t>
  </si>
  <si>
    <t>PR-12362124-HN2166 - CircleK 38 Xuân La</t>
  </si>
  <si>
    <t>BH2330079</t>
  </si>
  <si>
    <t>00054509</t>
  </si>
  <si>
    <t>PR-12358204-HN2265 - CircleK Số 2 ngõ 612 Lạc Long Quân, Tây Hồ, Hà Nội</t>
  </si>
  <si>
    <t>BH2330133</t>
  </si>
  <si>
    <t>00056254</t>
  </si>
  <si>
    <t>PR-12367186-HN2068 - CircleK 155 Lê Văn Hiến</t>
  </si>
  <si>
    <t>BH2330134</t>
  </si>
  <si>
    <t>00056255</t>
  </si>
  <si>
    <t>PR-12370714-HN2104 - CircleK 171 Lương Thế Vinh</t>
  </si>
  <si>
    <t>BH2330135</t>
  </si>
  <si>
    <t>00056256</t>
  </si>
  <si>
    <t>PR-12367692-HN2168 - CircleK 170 Nguyễn Đổng Chi</t>
  </si>
  <si>
    <t>BH2330136</t>
  </si>
  <si>
    <t>00056270</t>
  </si>
  <si>
    <t>PR-12372234-HN2247 - CircleK Diện tích thương mại số 1-31 tại tầng 01 thuộc Khối đế của tòa W1 và W2, Nam Từ Liêm</t>
  </si>
  <si>
    <t>BH2330137</t>
  </si>
  <si>
    <t>00056283</t>
  </si>
  <si>
    <t>PR-12370130-HN2015 - CircleK 14 Hồ Tùng Mậu</t>
  </si>
  <si>
    <t>BH2330138</t>
  </si>
  <si>
    <t>00056284</t>
  </si>
  <si>
    <t>PR-12377392-HN2021 - CircleK 177 Xuân Thủy</t>
  </si>
  <si>
    <t>BH2330139</t>
  </si>
  <si>
    <t>00056285</t>
  </si>
  <si>
    <t>PR-12370366-HN2063 - CircleK 03 Phạm Tuấn Tài, Tổ 7</t>
  </si>
  <si>
    <t>BH2330140</t>
  </si>
  <si>
    <t>00056286</t>
  </si>
  <si>
    <t>PR-12372566-HN2273 - CircleK Số 100 phố Trung Kính, Cầu Giấy</t>
  </si>
  <si>
    <t>BH2330141</t>
  </si>
  <si>
    <t>00056287</t>
  </si>
  <si>
    <t>PR-12368324-HN2264 - CircleK Số 86 Ngô Xuân Quảng, Gia Lâm, Hà Nội</t>
  </si>
  <si>
    <t>BH2330142</t>
  </si>
  <si>
    <t>00056288</t>
  </si>
  <si>
    <t>PR-12367808-HN2188 - CircleK 315 Ngọc Lâm</t>
  </si>
  <si>
    <t>BH2330150</t>
  </si>
  <si>
    <t>00056313</t>
  </si>
  <si>
    <t>PR-12339381-HP6010 - CircleK 341 Lot 22 Lê Hồng Phong</t>
  </si>
  <si>
    <t>BH2330151</t>
  </si>
  <si>
    <t>00056314</t>
  </si>
  <si>
    <t>PR-12345667-TN0002 - CircleK Số 104 đường Z115, Tổ 2, Thái Nguyên</t>
  </si>
  <si>
    <t>BH2330152</t>
  </si>
  <si>
    <t>00056315</t>
  </si>
  <si>
    <t>PR-12339261-HP6003 - CircleK BH 02-01 dự án Vinhome Imperia Hải Phòng</t>
  </si>
  <si>
    <t>BH2330153</t>
  </si>
  <si>
    <t>00056318</t>
  </si>
  <si>
    <t>PR-12339343-HP6008 - CircleK 31 Hồ Sen</t>
  </si>
  <si>
    <t>BH2330175</t>
  </si>
  <si>
    <t>00056448</t>
  </si>
  <si>
    <t>PR-12367504-HN2143 - CircleK 94 Phố Linh Lang</t>
  </si>
  <si>
    <t>BH2330176</t>
  </si>
  <si>
    <t>00056449</t>
  </si>
  <si>
    <t>PR-12371208-HN2155 - CircleK 92 Đào Tấn</t>
  </si>
  <si>
    <t>BH2330177</t>
  </si>
  <si>
    <t>00056450</t>
  </si>
  <si>
    <t>PR-12367378-HN2121 - CircleK 45 Hào Nam</t>
  </si>
  <si>
    <t>BH2330178</t>
  </si>
  <si>
    <t>00056451</t>
  </si>
  <si>
    <t>PR-12371412-HN2172 - CircleK A4-A5, Tòa A, Khối B, Imperial Sky Garden, Số 423 Minh Khai</t>
  </si>
  <si>
    <t>BH2330179</t>
  </si>
  <si>
    <t>00056452</t>
  </si>
  <si>
    <t>PR-12367112-HN2056 - CircleK 83 Hàng Điếu</t>
  </si>
  <si>
    <t>BH2330180</t>
  </si>
  <si>
    <t>00056453</t>
  </si>
  <si>
    <t>PR-12372330-HN2256 - CircleK Số 161 + 177 phố Hàng Bạc</t>
  </si>
  <si>
    <t>BH2330181</t>
  </si>
  <si>
    <t>00056454</t>
  </si>
  <si>
    <t>PR-12372692-HN2278 - CircleK Số 141 phố Hàng Bông, Hoàn Kiếm</t>
  </si>
  <si>
    <t>BH2330182</t>
  </si>
  <si>
    <t>00056455</t>
  </si>
  <si>
    <t>PR-12377986-HN2138 - CircleK Tầng 1 Và Tầng 2 Số 85 Hàng Mã</t>
  </si>
  <si>
    <t>BH2330183</t>
  </si>
  <si>
    <t>00056456</t>
  </si>
  <si>
    <t>PR-12371536-HN2180 - CircleK Lô 7, Khu Di Dân Đền Lừ 2</t>
  </si>
  <si>
    <t>BH2330184</t>
  </si>
  <si>
    <t>00056457</t>
  </si>
  <si>
    <t>PR-12379116-HN2272 - CircleK Lô 35 TT8, đường Quang Lai, Thanh Trì, Hà Nội</t>
  </si>
  <si>
    <t>BH2330185</t>
  </si>
  <si>
    <t>00056458</t>
  </si>
  <si>
    <t>PR-12378332-HN2178 - CircleK 14 Khương Hạ</t>
  </si>
  <si>
    <t>BH2330416</t>
  </si>
  <si>
    <t>00056525</t>
  </si>
  <si>
    <t>PR-12383203-HN2113 - CircleK Tầng 1 Và Tầng 2, Số 442 Đội Cấn</t>
  </si>
  <si>
    <t>BH2330417</t>
  </si>
  <si>
    <t>00056526</t>
  </si>
  <si>
    <t>PR-12383487-HN2144 - CircleK 65 Vạn Bảo</t>
  </si>
  <si>
    <t>BH2330418</t>
  </si>
  <si>
    <t>00056527</t>
  </si>
  <si>
    <t>PR-12387753-HN2015 - CircleK 14 Hồ Tùng Mậu</t>
  </si>
  <si>
    <t>BH2330419</t>
  </si>
  <si>
    <t>00056528</t>
  </si>
  <si>
    <t>PR-12383863-HN2192 - CircleK 15 Dương Khuê</t>
  </si>
  <si>
    <t>BH2330420</t>
  </si>
  <si>
    <t>00056530</t>
  </si>
  <si>
    <t>PR-12389239-HN2117 - CircleK Số 8 Ngõ 91 Nguyễn Chí Thanh</t>
  </si>
  <si>
    <t>BH2330421</t>
  </si>
  <si>
    <t>00056531</t>
  </si>
  <si>
    <t>PR-12391393-HN2211 - CircleK Số 123 Phố Tôn Đức Thắng</t>
  </si>
  <si>
    <t>BH2330422</t>
  </si>
  <si>
    <t>00056532</t>
  </si>
  <si>
    <t>PR-12391807-HN2229 - CircleK 46 Phùng Hưng</t>
  </si>
  <si>
    <t>BH2330423</t>
  </si>
  <si>
    <t>00056533</t>
  </si>
  <si>
    <t>PR-12383691-HN2170 - CircleK Số 5 Ngách 2A/6 Trần Khát Chân, Tổ Dân Phố 1</t>
  </si>
  <si>
    <t>BH2330424</t>
  </si>
  <si>
    <t>00056534</t>
  </si>
  <si>
    <t>PR-12390567-HN2177 - CircleK 12 Tam Trinh</t>
  </si>
  <si>
    <t>BH2330425</t>
  </si>
  <si>
    <t>00056535</t>
  </si>
  <si>
    <t>PR-12390885-HN2186 - CircleK 33 Dương Văn Bé</t>
  </si>
  <si>
    <t>BH2330426</t>
  </si>
  <si>
    <t>00056537</t>
  </si>
  <si>
    <t>PR-12391167-HN2198 - CircleK Số 264 Phố Bạch Mai, Tổ 4</t>
  </si>
  <si>
    <t>BH2330427</t>
  </si>
  <si>
    <t>00056538</t>
  </si>
  <si>
    <t>PR-12391297-HN2206 - CircleK Số 176D + 176E Trương Định</t>
  </si>
  <si>
    <t>BH2330428</t>
  </si>
  <si>
    <t>00056539</t>
  </si>
  <si>
    <t>PR-12384111-HN2207 - CircleK Số 42 + 42A Phố Lạc Trung</t>
  </si>
  <si>
    <t>BH2330429</t>
  </si>
  <si>
    <t>00056540</t>
  </si>
  <si>
    <t>PR-12383241-HN2116 - CircleK 62 Phố Trần Hưng Đạo</t>
  </si>
  <si>
    <t>BH2330430</t>
  </si>
  <si>
    <t>00056541</t>
  </si>
  <si>
    <t>PR-12392185-HN2240 - CircleK 49 Phan Chu Trinh</t>
  </si>
  <si>
    <t>BH2330431</t>
  </si>
  <si>
    <t>00056542</t>
  </si>
  <si>
    <t>PR-12392805-HN2266 - CircleK Số 2 Hàng Điếu, Quận Hoàn Kiếm</t>
  </si>
  <si>
    <t>BH2330432</t>
  </si>
  <si>
    <t>00056543</t>
  </si>
  <si>
    <t>PR-12384887-HN2279 - CircleK Số 42B Lý Thường Kiệt, Hoàn Kiếm</t>
  </si>
  <si>
    <t>BH2330433</t>
  </si>
  <si>
    <t>00056544</t>
  </si>
  <si>
    <t>PR-12382615-HN2034 - CircleK Ô D22, Nơ 12 Khu Đô Thị Mới Định Công</t>
  </si>
  <si>
    <t>BH2330434</t>
  </si>
  <si>
    <t>00056545</t>
  </si>
  <si>
    <t>PR-12383819-HN2183 - CircleK 111 Nguyễn Sơn</t>
  </si>
  <si>
    <t>BH2330435</t>
  </si>
  <si>
    <t>00056546</t>
  </si>
  <si>
    <t>PR-12390843-HN2185 - CircleK Số 252, Tổ 11, Đường Ngọc Thụy</t>
  </si>
  <si>
    <t>BH2330436</t>
  </si>
  <si>
    <t>00056547</t>
  </si>
  <si>
    <t>PR-12390465-HN2174 - CircleK Lô 41, Khu Nhà Ở Thấp Tt4, Khu Đô Thị Mỹ Đình - Sông Đà</t>
  </si>
  <si>
    <t>BH2330437</t>
  </si>
  <si>
    <t>00056548</t>
  </si>
  <si>
    <t>PR-12383963-HN2197 - CircleK B3-06, Khu Chức Năng Đô Thị Thành Phố Xanh</t>
  </si>
  <si>
    <t>BH2330438</t>
  </si>
  <si>
    <t>00056549</t>
  </si>
  <si>
    <t>PR-12391469-HN2213 - CircleK Thương Mại_03, Tầng 1, Nhà Ở Cao Tầng N03-T6, Khu Đoàn Ngoại Giao</t>
  </si>
  <si>
    <t>BH2330439</t>
  </si>
  <si>
    <t>00056550</t>
  </si>
  <si>
    <t>PR-12384449-HN2243 - CircleK Căn Thương mại dịch vụ số Z38M.2.TMDV05A, dự án khu đô thị mới Tây Mỗ - Đại Mỗ - Vinhomes Park</t>
  </si>
  <si>
    <t>BH2330440</t>
  </si>
  <si>
    <t>00056551</t>
  </si>
  <si>
    <t>PR-12388015-HN2040 - CircleK 139 H Chiến Thắng</t>
  </si>
  <si>
    <t>BH2330441</t>
  </si>
  <si>
    <t>00056552</t>
  </si>
  <si>
    <t>PR-12384399-HN2233 - CircleK Ô L7, Khu đấu giá Quyền sử dụng đất, đoạn đường Cầu Bươu</t>
  </si>
  <si>
    <t>BH2330442</t>
  </si>
  <si>
    <t>00056553</t>
  </si>
  <si>
    <t>PR-12382779-HN2054 - CircleK 292 Hoàng Văn Thái</t>
  </si>
  <si>
    <t>BH2330443</t>
  </si>
  <si>
    <t>00056554</t>
  </si>
  <si>
    <t>PR-12388609-HN2089 - CircleK Thửa Đất Số 22, Lô 6 Khu 4.1Cc, Tuyến Láng Hạ-Thanh Xuân</t>
  </si>
  <si>
    <t>BH2330444</t>
  </si>
  <si>
    <t>00056555</t>
  </si>
  <si>
    <t>PR-12389281-HN2118 - CircleK 370 Nguyễn Trãi</t>
  </si>
  <si>
    <t>BH2330445</t>
  </si>
  <si>
    <t>00056556</t>
  </si>
  <si>
    <t>PR-12391703-HN2220 - Circle K Tầng 1 lô thương mại dịch vụ 02 tòa G1-G2</t>
  </si>
  <si>
    <t>BH2330575</t>
  </si>
  <si>
    <t>00056598</t>
  </si>
  <si>
    <t>PR-12398829-HN2068 - CircleK 155 Lê Văn Hiến</t>
  </si>
  <si>
    <t>BH2330577</t>
  </si>
  <si>
    <t>00056599</t>
  </si>
  <si>
    <t>PR-12403135-HN2070 - CircleK Tầng 1, Ct3D Cổ Nhuế, Dự Án Chung Cư Cổ Nhuế</t>
  </si>
  <si>
    <t>BH2330580</t>
  </si>
  <si>
    <t>00056600</t>
  </si>
  <si>
    <t>PR-12403469-HN2095 - CircleK Lô 28 Khu Nhà Ở Thấp Tầng Tt4, Khu Đô Thị Mỹ Đình - Mễ Trì</t>
  </si>
  <si>
    <t>BH2330581</t>
  </si>
  <si>
    <t>00056601</t>
  </si>
  <si>
    <t>PR-12405853-HN2274 - CircleK Cửa hàng số 01SH08A, Tòa S2.03 - Z34.1 (F1-CH03-1) Dự án khu đô thị mới Tây Mỗ, Đại Mỗ, Nam Từ Liêm</t>
  </si>
  <si>
    <t>BH2330584</t>
  </si>
  <si>
    <t>00056602</t>
  </si>
  <si>
    <t>PR-12402777-HN2021 - CircleK 177 Xuân Thủy</t>
  </si>
  <si>
    <t>BH2330585</t>
  </si>
  <si>
    <t>00056603</t>
  </si>
  <si>
    <t>PR-12404773-HN2193 - CircleK No-24, Lk13, Khu Đất Dịch Vụ, Đất Ở Hà Trì</t>
  </si>
  <si>
    <t>BH2330588</t>
  </si>
  <si>
    <t>00056604</t>
  </si>
  <si>
    <t>PR-12402991-HN2049 - CircleK 36 Phố Tràng Tiền</t>
  </si>
  <si>
    <t>BH2330591</t>
  </si>
  <si>
    <t>00056605</t>
  </si>
  <si>
    <t>PR-12404995-HN2215 - CircleK 75 Hàng Bông</t>
  </si>
  <si>
    <t>BH2330593</t>
  </si>
  <si>
    <t>00056606</t>
  </si>
  <si>
    <t>PR-12398919-HN2087 - CircleK Ch17, Tầng 1 Và Tầng 2, C-36 Tầng, Ô Đất Ct2, Kđt Mới Kim Văn - Kim Lũ</t>
  </si>
  <si>
    <t>BH2330596</t>
  </si>
  <si>
    <t>00056607</t>
  </si>
  <si>
    <t>PR-12404295-HN2158 - CircleK 48 Ngõ 116 Phố Nhân Hòa</t>
  </si>
  <si>
    <t>BH2330598</t>
  </si>
  <si>
    <t>00056608</t>
  </si>
  <si>
    <t>PR-12405057-HN2217 - CircleK 53 Triều Khúc</t>
  </si>
  <si>
    <t>BH2331219</t>
  </si>
  <si>
    <t>00056688</t>
  </si>
  <si>
    <t>PR-12415325-HN2057 - CircleK Căn Hộ C1-A Khu Nhà Ở Số 6 Đội Nhân</t>
  </si>
  <si>
    <t>BH2331221</t>
  </si>
  <si>
    <t>00056689</t>
  </si>
  <si>
    <t>PR-12415147-HN2026 - CircleK 13-C12 Tập Thể Đại Học Ngoại Ngữ</t>
  </si>
  <si>
    <t>BH2331223</t>
  </si>
  <si>
    <t>00056690</t>
  </si>
  <si>
    <t>PR-12417409-HN2230 - CircleK  Số 205 Lạc Long Quân</t>
  </si>
  <si>
    <t>BH2331225</t>
  </si>
  <si>
    <t>00056691</t>
  </si>
  <si>
    <t>PR-12417691-HN2248 - CircleK Lô 16-D, Khu nhà ở tháp tầng A10</t>
  </si>
  <si>
    <t>BH2331226</t>
  </si>
  <si>
    <t>00056692</t>
  </si>
  <si>
    <t>PR-12416553-HN2167 - CircleK 20 Nguyên Hồng</t>
  </si>
  <si>
    <t>BH2331228</t>
  </si>
  <si>
    <t>00056693</t>
  </si>
  <si>
    <t>PR-12417481-HN2236 - CircleK Căn Thương mại dịch vụ số L26M.TMDV03 (Căn TMDV 03, tầng 1, khối L26M tức tòa M1), dự án Masteri Waterfront - Lô đất B3-CT03, Dự án Khu đô thị Gia Lâm (Vinhomes Ocean Park)</t>
  </si>
  <si>
    <t>BH2331229</t>
  </si>
  <si>
    <t>00056694</t>
  </si>
  <si>
    <t>PR-12411074-HN2085 - CircleK 135 Tô Hiệu</t>
  </si>
  <si>
    <t>BH2331230</t>
  </si>
  <si>
    <t>00056695</t>
  </si>
  <si>
    <t>PR-12416343-HN2150 - CircleK 12 Trần Phú</t>
  </si>
  <si>
    <t>BH2331232</t>
  </si>
  <si>
    <t>00056696</t>
  </si>
  <si>
    <t>PR-12411140-HN2093 - CircleK 49 Hàng Chuối</t>
  </si>
  <si>
    <t>BH2331236</t>
  </si>
  <si>
    <t>00056697</t>
  </si>
  <si>
    <t>PR-12411780-HN2195 - CircleK Sô 6 Ngõ 124, Phố Vĩnh Tuy</t>
  </si>
  <si>
    <t>BH2331238</t>
  </si>
  <si>
    <t>00056698</t>
  </si>
  <si>
    <t>PR-12417203-HN2216 - CircleK 114 Mai Hắc Đế</t>
  </si>
  <si>
    <t>BH2331240</t>
  </si>
  <si>
    <t>00056699</t>
  </si>
  <si>
    <t>PR-12412538-HN2281 - CircleK Số 16 phố Hàng Mắm</t>
  </si>
  <si>
    <t>BH2331242</t>
  </si>
  <si>
    <t>00056700</t>
  </si>
  <si>
    <t>PR-12417065-HN2203 - CircleK Số 1Sh09 Và Số 2Sh09, Tòa S1.05 (Z34.1), Lô Đất F1-Ch01 - 5 Khu Đô Thị Mới Tây Mỗ, Đại Mỗ - Vinhomes Park (Vinhomes Smart City)</t>
  </si>
  <si>
    <t>BH2331244</t>
  </si>
  <si>
    <t>00056701</t>
  </si>
  <si>
    <t>PR-12416179-HN2139 - CircleK 218 Nguyễn Huy Tưởng, Tổ 19</t>
  </si>
  <si>
    <t>BH2331292</t>
  </si>
  <si>
    <t>00056702</t>
  </si>
  <si>
    <t>PR-12417605-HN2242 - CircleK Số 02 đường Hồ Ngọc Lân, Bắc Ninh</t>
  </si>
  <si>
    <t>BH2331458</t>
  </si>
  <si>
    <t>00057827</t>
  </si>
  <si>
    <t>PR-12429318-HN2148 - CircleK 22 Phan Kế Bính</t>
  </si>
  <si>
    <t>BH2331459</t>
  </si>
  <si>
    <t>00057828</t>
  </si>
  <si>
    <t>PR-12425413-HN2064 - CircleK 28 Nguyễn Phong Sắc, Tổ 9</t>
  </si>
  <si>
    <t>BH2331460</t>
  </si>
  <si>
    <t>00057829</t>
  </si>
  <si>
    <t>PR-12434868-HN2024 - CircleK P101B+102B Nhà A8 Khương Thượng</t>
  </si>
  <si>
    <t>BH2331461</t>
  </si>
  <si>
    <t>00057830</t>
  </si>
  <si>
    <t>PR-12435018-HN2041 - CircleK Số 01, Nhà C2, Khu Tập Thể Quân Đội Nam Đồng</t>
  </si>
  <si>
    <t>BH2331462</t>
  </si>
  <si>
    <t>00057831</t>
  </si>
  <si>
    <t>PR-12422593-HN2102 - CircleK 420 Đê La Thành</t>
  </si>
  <si>
    <t>BH2331463</t>
  </si>
  <si>
    <t>00057832</t>
  </si>
  <si>
    <t>PR-12429968-HN2201 - CircleK 49 + 51 Phố Trần Quang Diệu, Tổ 102</t>
  </si>
  <si>
    <t>BH2331464</t>
  </si>
  <si>
    <t>00057833</t>
  </si>
  <si>
    <t>PR-12423565-HN2226 - CircleK Tầng 1 (P01, P02, P03), Tòa nhà X2, số 70 phố Nguyên Hồng</t>
  </si>
  <si>
    <t>BH2331465</t>
  </si>
  <si>
    <t>00057834</t>
  </si>
  <si>
    <t>PR-12430530-HN2239 - CircleK CT04-Tòa S1.09 Gia Lâm</t>
  </si>
  <si>
    <t>BH2331466</t>
  </si>
  <si>
    <t>00057836</t>
  </si>
  <si>
    <t>PR-12436624-HN2156 - CircleK 108 Đường 19/5</t>
  </si>
  <si>
    <t>BH2331467</t>
  </si>
  <si>
    <t>00057837</t>
  </si>
  <si>
    <t>PR-12429486-HN2169 - CircleK 25 Ngô Thì Nhậm</t>
  </si>
  <si>
    <t>BH2331468</t>
  </si>
  <si>
    <t>00057838</t>
  </si>
  <si>
    <t>PR-12437564-HN2218 - CircleK TT01A-11, Khu nhà ở thấp tầng thuộc Dự án Khu chung cư quốc tế Hoàng Thành City tại Khu Cổ Ngựa</t>
  </si>
  <si>
    <t>BH2331469</t>
  </si>
  <si>
    <t>00057839</t>
  </si>
  <si>
    <t>PR-12437720-HN2227 - CircleK 06 Vũ Trọng Khánh</t>
  </si>
  <si>
    <t>BH2331470</t>
  </si>
  <si>
    <t>00057840</t>
  </si>
  <si>
    <t>PR-12428672-HN2075 - CircleK Số 1 Ngõ 37 Lê Thanh Nghị</t>
  </si>
  <si>
    <t>BH2331471</t>
  </si>
  <si>
    <t>00057841</t>
  </si>
  <si>
    <t>PR-12429712-HN2182 - CircleK 3 Quỳnh Mai</t>
  </si>
  <si>
    <t>BH2331472</t>
  </si>
  <si>
    <t>00057842</t>
  </si>
  <si>
    <t>PR-12437412-HN2212 - CircleK Số 18 Phố Hàng Gai</t>
  </si>
  <si>
    <t>BH2331473</t>
  </si>
  <si>
    <t>00057843</t>
  </si>
  <si>
    <t>PR-12437454-HN2214 - CircleK 67 Cửa Nam</t>
  </si>
  <si>
    <t>BH2331474</t>
  </si>
  <si>
    <t>00057844</t>
  </si>
  <si>
    <t>PR-12438006-HN2240 - CircleK 49 Phan Chu Trinh</t>
  </si>
  <si>
    <t>BH2331476</t>
  </si>
  <si>
    <t>00057846</t>
  </si>
  <si>
    <t>PR-12423293-HN2190 - CircleK 560A Nguyễn Văn Cừ</t>
  </si>
  <si>
    <t>BH2331477</t>
  </si>
  <si>
    <t>00057847</t>
  </si>
  <si>
    <t>PR-12429556-HN2174 - CircleK Lô 41, Khu Nhà Ở Thấp Tt4, Khu Đô Thị Mỹ Đình - Sông Đà</t>
  </si>
  <si>
    <t>BH2331478</t>
  </si>
  <si>
    <t>00057848</t>
  </si>
  <si>
    <t>PR-12423081-HN2166 - CircleK 38 Xuân La</t>
  </si>
  <si>
    <t>BH2331479</t>
  </si>
  <si>
    <t>00057849</t>
  </si>
  <si>
    <t>PR-12429802-HN2191 - CircleK 293 Thụy Khuê</t>
  </si>
  <si>
    <t>BH2331480</t>
  </si>
  <si>
    <t>00057850</t>
  </si>
  <si>
    <t>PR-12423009-HN2157 - CircleK N8-A10 Nguyễn Thị Thập, Kđt Mới Trung Hòa Nhân Chính</t>
  </si>
  <si>
    <t>BH2331481</t>
  </si>
  <si>
    <t>00057835</t>
  </si>
  <si>
    <t>PR-12423781-HN2254 - CircleK Số 183 phố Chùa Láng</t>
  </si>
  <si>
    <t>BH2331482</t>
  </si>
  <si>
    <t>00057851</t>
  </si>
  <si>
    <t>PR-12404081-HN2143 - CircleK 94 Phố Linh Lang</t>
  </si>
  <si>
    <t>BH2331483</t>
  </si>
  <si>
    <t>00057852</t>
  </si>
  <si>
    <t>PR-12399081-HN2121 - CircleK 45 Hào Nam</t>
  </si>
  <si>
    <t>BH2331484</t>
  </si>
  <si>
    <t>00057853</t>
  </si>
  <si>
    <t>PR-12411910-HN2207 - CircleK Số 42 + 42A Phố Lạc Trung</t>
  </si>
  <si>
    <t>BH2331485</t>
  </si>
  <si>
    <t>00057854</t>
  </si>
  <si>
    <t>PR-12398677-HN2049 - CircleK 36 Phố Tràng Tiền</t>
  </si>
  <si>
    <t>BH2331510</t>
  </si>
  <si>
    <t>00057922</t>
  </si>
  <si>
    <t>PR-12406053-HN2283 - CircleK Số 30 phố Duy Tân, Cầu Giấy</t>
  </si>
  <si>
    <t>BH2331575</t>
  </si>
  <si>
    <t>00057944</t>
  </si>
  <si>
    <t>PR-12450041-HN2015 - CircleK 14 Hồ Tùng Mậu</t>
  </si>
  <si>
    <t>BH2331676</t>
  </si>
  <si>
    <t>00058038</t>
  </si>
  <si>
    <t>PR-12460396-HN2092 - CircleK 07 Đường Thanh Niên</t>
  </si>
  <si>
    <t>BH2331677</t>
  </si>
  <si>
    <t>00058039</t>
  </si>
  <si>
    <t>PR-12456274-HN2163 - CircleK 380 Khâm Thiên</t>
  </si>
  <si>
    <t>BH2331678</t>
  </si>
  <si>
    <t>00058040</t>
  </si>
  <si>
    <t>PR-12456106-HN2138 - CircleK Tầng 1 Và Tầng 2 Số 85 Hàng Mã</t>
  </si>
  <si>
    <t>BH2331679</t>
  </si>
  <si>
    <t>00058041</t>
  </si>
  <si>
    <t>PR-12456812-HN2221 - CircleK S05 Park 03, Vinhomes Time City Park Hill</t>
  </si>
  <si>
    <t>BH2331680</t>
  </si>
  <si>
    <t>00058042</t>
  </si>
  <si>
    <t>PR-12462182-HN2247 - CircleK Diện tích thương mại số 1-31 tại tầng 01 thuộc Khối đế của tòa W1 và W2, Nam Từ Liêm</t>
  </si>
  <si>
    <t>BH2331988</t>
  </si>
  <si>
    <t>00058940</t>
  </si>
  <si>
    <t>PR-12470644-HN2012 - CircleK 16B Hàng Than</t>
  </si>
  <si>
    <t>BH2331989</t>
  </si>
  <si>
    <t>00058941</t>
  </si>
  <si>
    <t>PR-12466689-HN2111 - CircleK Tầng 1, Tòa Nhà Ats, 252 Hoàng Quốc Việt</t>
  </si>
  <si>
    <t>BH2331990</t>
  </si>
  <si>
    <t>00058942</t>
  </si>
  <si>
    <t>PR-12472840-HN2257 - CircleK Số 148 Trần Bình</t>
  </si>
  <si>
    <t>BH2331991</t>
  </si>
  <si>
    <t>00058943</t>
  </si>
  <si>
    <t>PR-12471476-HN2117 - CircleK Số 8 Ngõ 91 Nguyễn Chí Thanh</t>
  </si>
  <si>
    <t>BH2331992</t>
  </si>
  <si>
    <t>00058944</t>
  </si>
  <si>
    <t>PR-12466889-HN2147 - CircleK 848 Đường Láng</t>
  </si>
  <si>
    <t>BH2331993</t>
  </si>
  <si>
    <t>00058945</t>
  </si>
  <si>
    <t>PR-12472302-HN2202 - CircleK Số 01Sh06 Và Số 02Sh06, Ô Đất B2-Ct03, Tòa L26 (S2.11), Dự Án Khu Đô Thị Gia Lâm - Vinhomes Ocean Park</t>
  </si>
  <si>
    <t>BH2331994</t>
  </si>
  <si>
    <t>00058946</t>
  </si>
  <si>
    <t>PR-12467151-HN2181 - CircleK Lk10 - 15, Khu Đô Thị Mới Văn Phú</t>
  </si>
  <si>
    <t>BH2331995</t>
  </si>
  <si>
    <t>00058947</t>
  </si>
  <si>
    <t>PR-12472950-HN2270 - CircleK Số 131 Phố Xốm, Hà Đông</t>
  </si>
  <si>
    <t>BH2332037</t>
  </si>
  <si>
    <t>00059108</t>
  </si>
  <si>
    <t>PR-12480218-HN2021 - CircleK 177 Xuân Thủy</t>
  </si>
  <si>
    <t>BH2332038</t>
  </si>
  <si>
    <t>00059109</t>
  </si>
  <si>
    <t>PR-12478611-HN2273 - CircleK Số 100 phố Trung Kính, Cầu Giấy</t>
  </si>
  <si>
    <t>BH2332039</t>
  </si>
  <si>
    <t>00059110</t>
  </si>
  <si>
    <t>PR-12477973-HN2198 - CircleK Số 264 Phố Bạch Mai, Tổ 4</t>
  </si>
  <si>
    <t>BH2332040</t>
  </si>
  <si>
    <t>00059111</t>
  </si>
  <si>
    <t>PR-12477515-HN2151 - CircleK 54 + 56 Lĩnh Nam</t>
  </si>
  <si>
    <t>BH2332041</t>
  </si>
  <si>
    <t>00059133</t>
  </si>
  <si>
    <t>PR-12482338-HN2243 - CircleK Căn Thương mại dịch vụ số Z38M.2.TMDV05A, dự án khu đô thị mới Tây Mỗ - Đại Mỗ - Vinhomes Park</t>
  </si>
  <si>
    <t>BH2332042</t>
  </si>
  <si>
    <t>00059134</t>
  </si>
  <si>
    <t>PR-12478565-HN2267 - CircleK Số 6 Phố Nhổn, TDP Nguyên Xá 3, Bắc Từ Liêm, Hà Nội</t>
  </si>
  <si>
    <t>BH2332088</t>
  </si>
  <si>
    <t>00059531</t>
  </si>
  <si>
    <t>PR-12500484-HN2113 - CircleK Tầng 1 Và Tầng 2, Số 442 Đội Cấn</t>
  </si>
  <si>
    <t>BH2332089</t>
  </si>
  <si>
    <t>00059532</t>
  </si>
  <si>
    <t>PR-12499580-HN2037 - CircleK Tầng Trệt, Somerset Hoa Binh, 106 Hoàng Quốc Việt</t>
  </si>
  <si>
    <t>BH2332090</t>
  </si>
  <si>
    <t>00059533</t>
  </si>
  <si>
    <t>PR-12500700-HN2128 - CircleK Số 14 Ngõ 106 Hoàng Quốc Việt</t>
  </si>
  <si>
    <t>BH2332091</t>
  </si>
  <si>
    <t>00059534</t>
  </si>
  <si>
    <t>PR-12501056-HN2147 - CircleK 848 Đường Láng</t>
  </si>
  <si>
    <t>BH2332092</t>
  </si>
  <si>
    <t>00059535</t>
  </si>
  <si>
    <t>PR-12495418-HN2241 - CircleK Số 2 Ngõ 11 Phố Lương Định Của</t>
  </si>
  <si>
    <t>BH2332093</t>
  </si>
  <si>
    <t>00059536</t>
  </si>
  <si>
    <t>PR-12496734-HN2204 - CircleK Số 01S15A, Tòa U26 (S2.03), Ô Đất B2-Ct01, Dự Án Khu Đô Thị Gia Lâm - Vinhomes Ocean Park</t>
  </si>
  <si>
    <t>BH2332094</t>
  </si>
  <si>
    <t>00059537</t>
  </si>
  <si>
    <t>PR-12495856-HN2184 - CircleK Nhà Số 359, Block 36, Ô H-Tt5, Khu Nhà Ở Hi Brand, Khu Đô Thị Mới Văn Phú</t>
  </si>
  <si>
    <t>BH2332095</t>
  </si>
  <si>
    <t>00059538</t>
  </si>
  <si>
    <t>PR-12488830-HN2209 - CircleK V11-A01, Lô Đất Ttdv 01, Khu Đô Thị Mới An Hưng</t>
  </si>
  <si>
    <t>BH2332096</t>
  </si>
  <si>
    <t>00059539</t>
  </si>
  <si>
    <t>PR-12492768-HN2154 - CircleK Số A1 Khu Đầm Trấu</t>
  </si>
  <si>
    <t>BH2332097</t>
  </si>
  <si>
    <t>00059540</t>
  </si>
  <si>
    <t>PR-12488590-HN2170 - CircleK Số 5 Ngách 2A/6 Trần Khát Chân, Tổ Dân Phố 1</t>
  </si>
  <si>
    <t>BH2332098</t>
  </si>
  <si>
    <t>00059541</t>
  </si>
  <si>
    <t>PR-12498344-HN2095 - CircleK Lô 28 Khu Nhà Ở Thấp Tầng Tt4, Khu Đô Thị Mỹ Đình - Mễ Trì</t>
  </si>
  <si>
    <t>BH2332099</t>
  </si>
  <si>
    <t>00059542</t>
  </si>
  <si>
    <t>PR-12501952-HN2203 - CircleK Số 1Sh09 Và Số 2Sh09, Tòa S1.05 (Z34.1), Lô Đất F1-Ch01 - 5 Khu Đô Thị Mới Tây Mỗ, Đại Mỗ - Vinhomes Park (Vinhomes Smart City)</t>
  </si>
  <si>
    <t>BH2332100</t>
  </si>
  <si>
    <t>00059543</t>
  </si>
  <si>
    <t>PR-12502448-HN2232 - CircleK Diện tích Thương mại số GS101S25, tầng 1, thuộc Tòa nhà số GS1 (U39.1) Lô đất F3-CH01, Dự án Khu đô thị mới Tây Mỗ - Đại Mỗ - Vinhomes Park (Vinhomes Smart City</t>
  </si>
  <si>
    <t>BH2332101</t>
  </si>
  <si>
    <t>00059544</t>
  </si>
  <si>
    <t>PR-12492884-HN2265 - CircleK Số 2 ngõ 612 Lạc Long Quân, Tây Hồ, Hà Nội</t>
  </si>
  <si>
    <t>BH2332102</t>
  </si>
  <si>
    <t>00059545</t>
  </si>
  <si>
    <t>PR-12499618-HN2040 - CircleK 139 H Chiến Thắng</t>
  </si>
  <si>
    <t>BH2332103</t>
  </si>
  <si>
    <t>00059546</t>
  </si>
  <si>
    <t>PR-12487818-HN2029 - CircleK 46 Lê Trọng Tấn</t>
  </si>
  <si>
    <t>BH2332104</t>
  </si>
  <si>
    <t>00059547</t>
  </si>
  <si>
    <t>PR-12501570-HN2178 - CircleK 14 Khương Hạ</t>
  </si>
  <si>
    <t>BH2332105</t>
  </si>
  <si>
    <t>00059548</t>
  </si>
  <si>
    <t>PR-12502226-HN2217 - CircleK 53 Triều Khúc</t>
  </si>
  <si>
    <t>BH2332106</t>
  </si>
  <si>
    <t>00059549</t>
  </si>
  <si>
    <t>PR-12499204-HL4002 - CircleK Tầng 1, tòa A, khu dịch vụ 7A-8A tòa nhà Lideco Hạ Long</t>
  </si>
  <si>
    <t>BH2332107</t>
  </si>
  <si>
    <t>00059550</t>
  </si>
  <si>
    <t>PR-12499234-HL4006 - CircleK Số 114 đường Hạ Long, Phường Bãi Cháy, Thành phố Hạ Long</t>
  </si>
  <si>
    <t>BH2332108</t>
  </si>
  <si>
    <t>00063306</t>
  </si>
  <si>
    <t>PR-12503712-ND8001 - CircleK Khu nhà phố Vịnh Đảo, TT-PT2C.23, Khu đô thị và thương mại Văn Giang (Ecopark)</t>
  </si>
  <si>
    <t>BH2358257</t>
  </si>
  <si>
    <t>00059681</t>
  </si>
  <si>
    <t>PR-12509912-HN2131 - CircleK Tầng 1, Số 125 Hoàng Ngân</t>
  </si>
  <si>
    <t>BH2358258</t>
  </si>
  <si>
    <t>00059682</t>
  </si>
  <si>
    <t>PR-12509556-HN2078 - CircleK Số 7 Ngõ 34 Phố Mai Anh Tuấn</t>
  </si>
  <si>
    <t>BH2358259</t>
  </si>
  <si>
    <t>00059683</t>
  </si>
  <si>
    <t>PR-12514459-HN2121 - CircleK 45 Hào Nam</t>
  </si>
  <si>
    <t>BH2358260</t>
  </si>
  <si>
    <t>00059684</t>
  </si>
  <si>
    <t>PR-12515231-HN2202 - CircleK Số 01Sh06 Và Số 02Sh06, Ô Đất B2-Ct03, Tòa L26 (S2.11), Dự Án Khu Đô Thị Gia Lâm - Vinhomes Ocean Park</t>
  </si>
  <si>
    <t>BH2358261</t>
  </si>
  <si>
    <t>00059685</t>
  </si>
  <si>
    <t>PR-12515931-HN2274 - CircleK Cửa hàng số 01SH08A, Tòa S2.03 - Z34.1 (F1-CH03-1) Dự án khu đô thị mới Tây Mỗ, Đại Mỗ, Nam Từ Liêm</t>
  </si>
  <si>
    <t>BH2358262</t>
  </si>
  <si>
    <t>00059686</t>
  </si>
  <si>
    <t>PR-12514207-HN2098 - CircleK 3 Xuân Diệu</t>
  </si>
  <si>
    <t>BH2358263</t>
  </si>
  <si>
    <t>00059687</t>
  </si>
  <si>
    <t>PR-12509842-HN2126 - CircleK Tầng 1, Số 01 Lê Văn Thiêm</t>
  </si>
  <si>
    <t>BH2358785</t>
  </si>
  <si>
    <t>00059765</t>
  </si>
  <si>
    <t>PR-12523397-HL4002 - CircleK Tầng 1, tòa A, khu dịch vụ 7A-8A tòa nhà Lideco Hạ Long</t>
  </si>
  <si>
    <t>BH2358885</t>
  </si>
  <si>
    <t>00059766</t>
  </si>
  <si>
    <t>PR-12523823-HN2057 - CircleK Căn Hộ C1-A Khu Nhà Ở Số 6 Đội Nhân</t>
  </si>
  <si>
    <t>BH2358889</t>
  </si>
  <si>
    <t>00059767</t>
  </si>
  <si>
    <t>PR-12525987-HN2267 - CircleK Số 6 Phố Nhổn, TDP Nguyên Xá 3, Bắc Từ Liêm, Hà Nội</t>
  </si>
  <si>
    <t>BH2358892</t>
  </si>
  <si>
    <t>00059768</t>
  </si>
  <si>
    <t>PR-12525927-HN2261 - CircleK Số 3 đường Lạc Long Quân, Cầu Giấy, Hà Nội</t>
  </si>
  <si>
    <t>BH2358895</t>
  </si>
  <si>
    <t>00059774</t>
  </si>
  <si>
    <t>PR-12520585-HN2200 - CircleK Số 01Sh22 Và 02Sh22, Ô Đất B2-Ct02, Tòa U26-2 (S2.08) Dự Án Khu Đô Thị Gia Lâm - Vinhomes Ocean Park</t>
  </si>
  <si>
    <t>BH2358899</t>
  </si>
  <si>
    <t>00059776</t>
  </si>
  <si>
    <t>PR-12525635-HN2236 - CircleK Căn Thương mại dịch vụ số L26M.TMDV03 (Căn TMDV 03, tầng 1, khối L26M tức tòa M1), dự án Masteri Waterfront - Lô đất B3-CT03, Dự án Khu đô thị Gia Lâm (Vinhomes Ocean Park)</t>
  </si>
  <si>
    <t>BH2358903</t>
  </si>
  <si>
    <t>00059782</t>
  </si>
  <si>
    <t>PR-12520053-HN2154 - CircleK Số A1 Khu Đầm Trấu</t>
  </si>
  <si>
    <t>BH2358907</t>
  </si>
  <si>
    <t>00059784</t>
  </si>
  <si>
    <t>PR-12525069-HN2180 - CircleK Lô 7, Khu Di Dân Đền Lừ 2</t>
  </si>
  <si>
    <t>BH2358911</t>
  </si>
  <si>
    <t>00059786</t>
  </si>
  <si>
    <t>PR-12519623-HN2090 - CircleK Số 1 Đường Tây Hồ</t>
  </si>
  <si>
    <t>BH2358915</t>
  </si>
  <si>
    <t>00059788</t>
  </si>
  <si>
    <t>PR-12524449-HN2118 - CircleK 370 Nguyễn Trãi</t>
  </si>
  <si>
    <t>BH20259447</t>
  </si>
  <si>
    <t>00060729</t>
  </si>
  <si>
    <t>PR-12530155-HN2015 - CircleK 14 Hồ Tùng Mậu</t>
  </si>
  <si>
    <t>BH20259448</t>
  </si>
  <si>
    <t>00060730</t>
  </si>
  <si>
    <t>PR-12532333-HN2269 - CircleK Tầng 1, Tòa 24T2, Khu đô thị Trung Hòa - Nhân Chính, Cầu Giấy, Hà Nội</t>
  </si>
  <si>
    <t>BH20259450</t>
  </si>
  <si>
    <t>00060731</t>
  </si>
  <si>
    <t>PR-12532437-HN2280 - CircleK 35/M2, Khu đô thị Yên Hòa</t>
  </si>
  <si>
    <t>BH20259451</t>
  </si>
  <si>
    <t>00060732</t>
  </si>
  <si>
    <t>PR-12532189-HN2260 - CircleK Gian hàng thương mại dịch vụ 1S08, Ô đất B2-CT01, Tòa L26 (S2.05) Dự án Khu đô thị Gia Lâm - Vinhomes Ocean Park</t>
  </si>
  <si>
    <t>BH20259452</t>
  </si>
  <si>
    <t>00060733</t>
  </si>
  <si>
    <t>PR-12531423-HN2191 - CircleK 293 Thụy Khuê</t>
  </si>
  <si>
    <t>BH20259453</t>
  </si>
  <si>
    <t>00060734</t>
  </si>
  <si>
    <t>PR-12536394-HN2272 - CircleK Lô 35 TT8, đường Quang Lai, Thanh Trì, Hà Nội</t>
  </si>
  <si>
    <t>BH20259621</t>
  </si>
  <si>
    <t>00061157</t>
  </si>
  <si>
    <t>PR-12545032-HN2155 - CircleK 92 Đào Tấn</t>
  </si>
  <si>
    <t>BH20259623</t>
  </si>
  <si>
    <t>00061158</t>
  </si>
  <si>
    <t>PR-12545110-HN2163 - CircleK 380 Khâm Thiên</t>
  </si>
  <si>
    <t>BH20259624</t>
  </si>
  <si>
    <t>00061159</t>
  </si>
  <si>
    <t>PR-12541104-HN2211 - CircleK Số 123 Phố Tôn Đức Thắng</t>
  </si>
  <si>
    <t>BH20259625</t>
  </si>
  <si>
    <t>00061160</t>
  </si>
  <si>
    <t>PR-12545244-HN2172 - CircleK A4-A5, Tòa A, Khối B, Imperial Sky Garden, Số 423 Minh Khai</t>
  </si>
  <si>
    <t>BH20259626</t>
  </si>
  <si>
    <t>00061161</t>
  </si>
  <si>
    <t>PR-12540870-HN2195 - CircleK Sô 6 Ngõ 124, Phố Vĩnh Tuy</t>
  </si>
  <si>
    <t>BH20259628</t>
  </si>
  <si>
    <t>00061162</t>
  </si>
  <si>
    <t>PR-12539806-HN2056 - CircleK 83 Hàng Điếu</t>
  </si>
  <si>
    <t>BH20259629</t>
  </si>
  <si>
    <t>00061163</t>
  </si>
  <si>
    <t>PR-12540686-HN2183 - CircleK 111 Nguyễn Sơn</t>
  </si>
  <si>
    <t>BH20259630</t>
  </si>
  <si>
    <t>00061164</t>
  </si>
  <si>
    <t>PR-12540988-HN2205 - CircleK Số 1S11, Tòa S6A (S6.1), Thuộc Khối Nhà S6 (S6.1+S6.2), Khu Công Trình Công Cộng, Thương Mại, Dịch Vụ Và Nhà Ở (Vinhomes Symphony), Lô Đất G4*-Hh16</t>
  </si>
  <si>
    <t>BH20259632</t>
  </si>
  <si>
    <t>00061165</t>
  </si>
  <si>
    <t>PR-12544620-HN2104 - CircleK 171 Lương Thế Vinh</t>
  </si>
  <si>
    <t>BH20259633</t>
  </si>
  <si>
    <t>00061166</t>
  </si>
  <si>
    <t>PR-12545004-HN2153 - CircleK Lô 37 Khu Nhà Ở Thấp Tầng Tt1, Dự Án Khu Đô Thị Mới Mỹ Đình Mễ Trì</t>
  </si>
  <si>
    <t>BH20259634</t>
  </si>
  <si>
    <t>00061167</t>
  </si>
  <si>
    <t>PR-12545486-HN2213 - CircleK Thương Mại_03, Tầng 1, Nhà Ở Cao Tầng N03-T6, Khu Đoàn Ngoại Giao</t>
  </si>
  <si>
    <t>BH20259635</t>
  </si>
  <si>
    <t>00061168</t>
  </si>
  <si>
    <t>PR-12541606-HN2257 - CircleK Số 148 Trần Bình</t>
  </si>
  <si>
    <t>BH20259636</t>
  </si>
  <si>
    <t>00061169</t>
  </si>
  <si>
    <t>PR-12539782-HN2054 - CircleK 292 Hoàng Văn Thái</t>
  </si>
  <si>
    <t>BH202509832</t>
  </si>
  <si>
    <t>00061364</t>
  </si>
  <si>
    <t>PR-12574921-HN2037 - CircleK Tầng Trệt, Somerset Hoa Binh, 106 Hoàng Quốc Việt</t>
  </si>
  <si>
    <t>BH202509834</t>
  </si>
  <si>
    <t>00061365</t>
  </si>
  <si>
    <t>PR-12576179-HN2199 - CircleK Số 1S05, Tòa R1.03 (L31), Lô Đất B5-Ct01, Dự Án Khu Đô Thị Gia Lâm (Vinhomes Ocean Park)</t>
  </si>
  <si>
    <t>BH202509836</t>
  </si>
  <si>
    <t>00061367</t>
  </si>
  <si>
    <t>PR-12563448-HN2254 - CircleK Số 183 phố Chùa Láng</t>
  </si>
  <si>
    <t>BH202509837</t>
  </si>
  <si>
    <t>00061368</t>
  </si>
  <si>
    <t>PR-12563306-HN2243 - CircleK Căn Thương mại dịch vụ số Z38M.2.TMDV05A, dự án khu đô thị mới Tây Mỗ - Đại Mỗ - Vinhomes Park</t>
  </si>
  <si>
    <t>BH202509838</t>
  </si>
  <si>
    <t>00061369</t>
  </si>
  <si>
    <t>PR-12563230-HN2237 - CircleK TMDV-11, Tòa N04, Dự án Khu nhà ở xã hội Ecohome 3 tại ô đất ký hiệu B11-HH2</t>
  </si>
  <si>
    <t>BH202509839</t>
  </si>
  <si>
    <t>00061370</t>
  </si>
  <si>
    <t>PR-12563096-HN2231 - CircleK Số 1A Vạn Phúc</t>
  </si>
  <si>
    <t>BH202509841</t>
  </si>
  <si>
    <t>00061371</t>
  </si>
  <si>
    <t>PR-12562150-HN2164 - CircleK 40 Trung Hòa</t>
  </si>
  <si>
    <t>BH202509842</t>
  </si>
  <si>
    <t>00061372</t>
  </si>
  <si>
    <t>PR-12561624-HN2136 - CircleK 138 Phố Đội Cấn</t>
  </si>
  <si>
    <t>BH202509843</t>
  </si>
  <si>
    <t>00061373</t>
  </si>
  <si>
    <t>PR-12561350-HN2117 - CircleK Số 8 Ngõ 91 Nguyễn Chí Thanh</t>
  </si>
  <si>
    <t>BH202509844</t>
  </si>
  <si>
    <t>00061374</t>
  </si>
  <si>
    <t>PR-12561246-HN2108 - CircleK Tầng 1 Và 2, Tòa Nhà Sannam,78 Phố Duy Tân</t>
  </si>
  <si>
    <t>BH202509845</t>
  </si>
  <si>
    <t>00061377</t>
  </si>
  <si>
    <t>PR-12561088-HN2099 - CircleK 174 Đường Phú Diễn</t>
  </si>
  <si>
    <t>BH202509846</t>
  </si>
  <si>
    <t>00061380</t>
  </si>
  <si>
    <t>PR-12557370-HN2281 - CircleK Số 16 phố Hàng Mắm</t>
  </si>
  <si>
    <t>BH202509847</t>
  </si>
  <si>
    <t>00061383</t>
  </si>
  <si>
    <t>PR-12557196-HN2266 - CircleK Số 2 Hàng Điếu, Quận Hoàn Kiếm</t>
  </si>
  <si>
    <t>BH202509848</t>
  </si>
  <si>
    <t>00061385</t>
  </si>
  <si>
    <t>PR-12556164-HN2198 - CircleK Số 264 Phố Bạch Mai, Tổ 4</t>
  </si>
  <si>
    <t>BH202509849</t>
  </si>
  <si>
    <t>00061387</t>
  </si>
  <si>
    <t>PR-12555876-HN2176 - CircleK 164 Nguyễn Văn Cừ</t>
  </si>
  <si>
    <t>BH202509851</t>
  </si>
  <si>
    <t>00061388</t>
  </si>
  <si>
    <t>PR-12555630-HN2148 - CircleK 22 Phan Kế Bính</t>
  </si>
  <si>
    <t>BH202509852</t>
  </si>
  <si>
    <t>00061389</t>
  </si>
  <si>
    <t>PR-12555274-HN2094 - CircleK 113 Trần Đại Nghĩa</t>
  </si>
  <si>
    <t>BH202509853</t>
  </si>
  <si>
    <t>00061390</t>
  </si>
  <si>
    <t>PR-12555094-HN2064 - CircleK 28 Nguyễn Phong Sắc, Tổ 9</t>
  </si>
  <si>
    <t>BH202509855</t>
  </si>
  <si>
    <t>00061391</t>
  </si>
  <si>
    <t>PR-12550482-HN2215 - CircleK 75 Hàng Bông</t>
  </si>
  <si>
    <t>BH202509857</t>
  </si>
  <si>
    <t>00061393</t>
  </si>
  <si>
    <t>PR-12549492-HN2047 - CircleK 2 Hoàng Ngân</t>
  </si>
  <si>
    <t>BH202509946</t>
  </si>
  <si>
    <t>00061450</t>
  </si>
  <si>
    <t>PR-12554692-HL4007 - CircleK Số 550, Tổ 3, Khu phố 9A, đường Hạ Long, Phường Bãi Cháy, Thành phố Hạ Long</t>
  </si>
  <si>
    <t>BH202510170</t>
  </si>
  <si>
    <t>00062693</t>
  </si>
  <si>
    <t>PR-12584687-HN2092 - CircleK 07 Đường Thanh Niên</t>
  </si>
  <si>
    <t>BH202510171</t>
  </si>
  <si>
    <t>00062694</t>
  </si>
  <si>
    <t>PR-12585071-HN2144 - CircleK 65 Vạn Bảo</t>
  </si>
  <si>
    <t>BH202510172</t>
  </si>
  <si>
    <t>00062695</t>
  </si>
  <si>
    <t>PR-12584921-HN2128 - CircleK Số 14 Ngõ 106 Hoàng Quốc Việt</t>
  </si>
  <si>
    <t>BH202510173</t>
  </si>
  <si>
    <t>00062696</t>
  </si>
  <si>
    <t>PR-12580965-HN2146 - CircleK 286 Kim Ngưu, Tổ 30B</t>
  </si>
  <si>
    <t>BH202510174</t>
  </si>
  <si>
    <t>00062697</t>
  </si>
  <si>
    <t>PR-12581155-HN2171 - CircleK 149C Lò Đúc</t>
  </si>
  <si>
    <t>BH202510175</t>
  </si>
  <si>
    <t>00062698</t>
  </si>
  <si>
    <t>PR-12581217-HN2177 - CircleK 12 Tam Trinh</t>
  </si>
  <si>
    <t>BH202510176</t>
  </si>
  <si>
    <t>00062699</t>
  </si>
  <si>
    <t>PR-12581321-HN2187 - CircleK 142-144 Hồng Mai</t>
  </si>
  <si>
    <t>BH202510177</t>
  </si>
  <si>
    <t>00062700</t>
  </si>
  <si>
    <t>PR-12580277-HN2049 - CircleK 36 Phố Tràng Tiền</t>
  </si>
  <si>
    <t>BH202510178</t>
  </si>
  <si>
    <t>00062701</t>
  </si>
  <si>
    <t>PR-12585931-HN2214 - CircleK 67 Cửa Nam</t>
  </si>
  <si>
    <t>BH202510179</t>
  </si>
  <si>
    <t>00062702</t>
  </si>
  <si>
    <t>PR-12580879-HN2129 - CircleK 17 Tô Ngọc Vân</t>
  </si>
  <si>
    <t>BH202510180</t>
  </si>
  <si>
    <t>00062703</t>
  </si>
  <si>
    <t>PR-12580303-HN2053 - CircleK 197+198 Tổ 6 Vũ Trọng Phụng</t>
  </si>
  <si>
    <t>BH202510181</t>
  </si>
  <si>
    <t>00062704</t>
  </si>
  <si>
    <t>PR-12584717-HN2101 - CircleK 70 Ngụy Như Kon Tum</t>
  </si>
  <si>
    <t>BH202510182</t>
  </si>
  <si>
    <t>00062705</t>
  </si>
  <si>
    <t>PR-12581631-HN2217 - CircleK 53 Triều Khúc</t>
  </si>
  <si>
    <t>BH202510183</t>
  </si>
  <si>
    <t>00062706</t>
  </si>
  <si>
    <t>PR-12591292-HN2122 - CircleK 18 Nguyễn Khánh Toàn</t>
  </si>
  <si>
    <t>BH202510184</t>
  </si>
  <si>
    <t>00062707</t>
  </si>
  <si>
    <t>PR-12591014-HN2086 - CircleK 9 Hương Viên</t>
  </si>
  <si>
    <t>BH202510185</t>
  </si>
  <si>
    <t>00062708</t>
  </si>
  <si>
    <t>PR-12592374-HN2265 - CircleK Số 2 ngõ 612 Lạc Long Quân, Tây Hồ, Hà Nội</t>
  </si>
  <si>
    <t>BH202510186</t>
  </si>
  <si>
    <t>00062709</t>
  </si>
  <si>
    <t>PR-12591076-HN2089 - CircleK Thửa Đất Số 22, Lô 6 Khu 4.1Cc, Tuyến Láng Hạ-Thanh Xuân</t>
  </si>
  <si>
    <t>BH2332353</t>
  </si>
  <si>
    <t>00063176</t>
  </si>
  <si>
    <t>PR-12602142-HN2253 - CircleK Căn shophouse SHB7-HH01'B tòa nhà ANLAND 2, Hà Đông</t>
  </si>
  <si>
    <t>BH2332355</t>
  </si>
  <si>
    <t>00063177</t>
  </si>
  <si>
    <t>PR-12605442-HN2127 - CircleK 74-76 Đồng Xuân</t>
  </si>
  <si>
    <t>BH2332356</t>
  </si>
  <si>
    <t>00063178</t>
  </si>
  <si>
    <t>PR-12605560-HN2138 - CircleK Tầng 1 Và Tầng 2 Số 85 Hàng Mã</t>
  </si>
  <si>
    <t>BH2332358</t>
  </si>
  <si>
    <t>00063179</t>
  </si>
  <si>
    <t>PR-12602250-HN2262 - CircleK Số 1 đường Giáp Bát, Hoàng Mai</t>
  </si>
  <si>
    <t>BH2332360</t>
  </si>
  <si>
    <t>00063180</t>
  </si>
  <si>
    <t>PR-12601566-HN2185 - CircleK Số 252, Tổ 11, Đường Ngọc Thụy</t>
  </si>
  <si>
    <t>BH2332362</t>
  </si>
  <si>
    <t>00063181</t>
  </si>
  <si>
    <t>PR-12601332-HN2158 - CircleK 48 Ngõ 116 Phố Nhân Hòa</t>
  </si>
  <si>
    <t>BH2332364</t>
  </si>
  <si>
    <t>00063172</t>
  </si>
  <si>
    <t>PR-12605068-HN2068 - CircleK 155 Lê Văn Hiến</t>
  </si>
  <si>
    <t>BH2332365</t>
  </si>
  <si>
    <t>00063173</t>
  </si>
  <si>
    <t>PR-12604908-HN2026 - CircleK 13-C12 Tập Thể Đại Học Ngoại Ngữ</t>
  </si>
  <si>
    <t>BH2332366</t>
  </si>
  <si>
    <t>00063174</t>
  </si>
  <si>
    <t>PR-12606564-HN2230 - CircleK  Số 205 Lạc Long Quân</t>
  </si>
  <si>
    <t>BH2332367</t>
  </si>
  <si>
    <t>00063175</t>
  </si>
  <si>
    <t>PR-12606804-HN2246 - CircleK 92 đường Trâu Quỳ</t>
  </si>
  <si>
    <t>BH2359361</t>
  </si>
  <si>
    <t>00063282</t>
  </si>
  <si>
    <t>PR-12617798-HN2208 ( KHÔNG GIAO HÀNG CHỈ MANG PHIẾU ĐI KÝ LẠI THUI) - CircleK Số 173 Đường Tam Trinh, Hoàng Mai</t>
  </si>
  <si>
    <t>BH2359781</t>
  </si>
  <si>
    <t>00063405</t>
  </si>
  <si>
    <t>PR-12619470-HN2149 - CircleK 152 +154 Phó Đức Chính</t>
  </si>
  <si>
    <t>BH2359782</t>
  </si>
  <si>
    <t>00063406</t>
  </si>
  <si>
    <t>PR-12616080-HN2211 - CircleK Số 123 Phố Tôn Đức Thắng</t>
  </si>
  <si>
    <t>BH2359783</t>
  </si>
  <si>
    <t>00063407</t>
  </si>
  <si>
    <t>PR-12631636-HN2241 - CircleK Số 2 Ngõ 11 Phố Lương Định Của</t>
  </si>
  <si>
    <t>BH2359784</t>
  </si>
  <si>
    <t>00063408</t>
  </si>
  <si>
    <t>PR-12623869-HN2209 - CircleK V11-A01, Lô Đất Ttdv 01, Khu Đô Thị Mới An Hưng</t>
  </si>
  <si>
    <t>BH2359785</t>
  </si>
  <si>
    <t>00063409</t>
  </si>
  <si>
    <t>PR-12613669-HN2170 - CircleK Số 5 Ngách 2A/6 Trần Khát Chân, Tổ Dân Phố 1</t>
  </si>
  <si>
    <t>BH2359786</t>
  </si>
  <si>
    <t>00063410</t>
  </si>
  <si>
    <t>PR-12623511-HN2180 - CircleK Lô 7, Khu Di Dân Đền Lừ 2</t>
  </si>
  <si>
    <t>BH2359787</t>
  </si>
  <si>
    <t>00063411</t>
  </si>
  <si>
    <t>PR-12623835-HN2205 - CircleK Số 1S11, Tòa S6A (S6.1), Thuộc Khối Nhà S6 (S6.1+S6.2), Khu Công Trình Công Cộng, Thương Mại, Dịch Vụ Và Nhà Ở (Vinhomes Symphony), Lô Đất G4*-Hh16</t>
  </si>
  <si>
    <t>BH2359788</t>
  </si>
  <si>
    <t>00063412</t>
  </si>
  <si>
    <t>PR-12616750-HN2228 - Circle K Vinhomes Green Bay 103 - tầng 1- G3</t>
  </si>
  <si>
    <t>BH2359789</t>
  </si>
  <si>
    <t>00063418</t>
  </si>
  <si>
    <t>PR-12611167-HN2098 - CircleK 3 Xuân Diệu</t>
  </si>
  <si>
    <t>BH2359790</t>
  </si>
  <si>
    <t>00063421</t>
  </si>
  <si>
    <t>PR-12634718-HN2101 - CircleK 70 Ngụy Như Kon Tum</t>
  </si>
  <si>
    <t>BH2359791</t>
  </si>
  <si>
    <t>00063423</t>
  </si>
  <si>
    <t>PR-12622825-HN2139 - CircleK 218 Nguyễn Huy Tưởng, Tổ 19</t>
  </si>
  <si>
    <t>BH2359992</t>
  </si>
  <si>
    <t>00063466</t>
  </si>
  <si>
    <t>PR-12643131-HN2057 - CircleK Căn Hộ C1-A Khu Nhà Ở Số 6 Đội Nhân</t>
  </si>
  <si>
    <t>BH2359993</t>
  </si>
  <si>
    <t>00063467</t>
  </si>
  <si>
    <t>PR-12643639-HN2113 - CircleK Tầng 1 Và Tầng 2, Số 442 Đội Cấn</t>
  </si>
  <si>
    <t>BH2359994</t>
  </si>
  <si>
    <t>00063468</t>
  </si>
  <si>
    <t>PR-12642849-HN2021 - CircleK 177 Xuân Thủy</t>
  </si>
  <si>
    <t>BH2359995</t>
  </si>
  <si>
    <t>00063469</t>
  </si>
  <si>
    <t>PR-12642939-HN2037 - CircleK Tầng Trệt, Somerset Hoa Binh, 106 Hoàng Quốc Việt</t>
  </si>
  <si>
    <t>BH2359996</t>
  </si>
  <si>
    <t>00063470</t>
  </si>
  <si>
    <t>PR-12643553-HN2108 - CircleK Tầng 1 Và 2, Tòa Nhà Sannam,78 Phố Duy Tân</t>
  </si>
  <si>
    <t>BH2359997</t>
  </si>
  <si>
    <t>00063471</t>
  </si>
  <si>
    <t>PR-12640266-HN2193 - CircleK No-24, Lk13, Khu Đất Dịch Vụ, Đất Ở Hà Trì</t>
  </si>
  <si>
    <t>BH2359998</t>
  </si>
  <si>
    <t>00063472</t>
  </si>
  <si>
    <t>PR-12639698-HN2094 - CircleK 113 Trần Đại Nghĩa</t>
  </si>
  <si>
    <t>BH2359999</t>
  </si>
  <si>
    <t>00063473</t>
  </si>
  <si>
    <t>PR-12639942-HN2146 - CircleK 286 Kim Ngưu, Tổ 30B</t>
  </si>
  <si>
    <t>BH2360000</t>
  </si>
  <si>
    <t>00063474</t>
  </si>
  <si>
    <t>PR-12639726-HN2095 - CircleK Lô 28 Khu Nhà Ở Thấp Tầng Tt4, Khu Đô Thị Mỹ Đình - Mễ Trì</t>
  </si>
  <si>
    <t>BH2360001</t>
  </si>
  <si>
    <t>00063475</t>
  </si>
  <si>
    <t>PR-12644871-HN2203 - CircleK Số 1Sh09 Và Số 2Sh09, Tòa S1.05 (Z34.1), Lô Đất F1-Ch01 - 5 Khu Đô Thị Mới Tây Mỗ, Đại Mỗ - Vinhomes Park (Vinhomes Smart City)</t>
  </si>
  <si>
    <t>BH2360002</t>
  </si>
  <si>
    <t>00063476</t>
  </si>
  <si>
    <t>PR-12645505-HN2243 - CircleK Căn Thương mại dịch vụ số Z38M.2.TMDV05A, dự án khu đô thị mới Tây Mỗ - Đại Mỗ - Vinhomes Park</t>
  </si>
  <si>
    <t>BH2360003</t>
  </si>
  <si>
    <t>00063477</t>
  </si>
  <si>
    <t>PR-12640646-HN2247 - CircleK Diện tích thương mại số 1-31 tại tầng 01 thuộc Khối đế của tòa W1 và W2, Nam Từ Liêm</t>
  </si>
  <si>
    <t>BH2360004</t>
  </si>
  <si>
    <t>00063478</t>
  </si>
  <si>
    <t>PR-12645721-HN2265 - CircleK Số 2 ngõ 612 Lạc Long Quân, Tây Hồ, Hà Nội</t>
  </si>
  <si>
    <t>BH2360110</t>
  </si>
  <si>
    <t>00064681</t>
  </si>
  <si>
    <t>PR-12655440-HN2175 - CircleK 16 Văn Cao</t>
  </si>
  <si>
    <t>BH2360114</t>
  </si>
  <si>
    <t>00064682</t>
  </si>
  <si>
    <t>PR-12653942-HN2010 - CircleK 5-4A Khu Đô Thị Mới Trung Yên</t>
  </si>
  <si>
    <t>BH2360115</t>
  </si>
  <si>
    <t>00064683</t>
  </si>
  <si>
    <t>PR-12654282-HN2063 - CircleK 03 Phạm Tuấn Tài, Tổ 7</t>
  </si>
  <si>
    <t>BH2360116</t>
  </si>
  <si>
    <t>00064684</t>
  </si>
  <si>
    <t>PR-12654318-HN2064 - CircleK 28 Nguyễn Phong Sắc, Tổ 9</t>
  </si>
  <si>
    <t>BH2360118</t>
  </si>
  <si>
    <t>00064685</t>
  </si>
  <si>
    <t>PR-12651244-HN2232 - CircleK Diện tích Thương mại số GS101S25, tầng 1, thuộc Tòa nhà số GS1 (U39.1) Lô đất F3-CH01, Dự án Khu đô thị mới Tây Mỗ - Đại Mỗ - Vinhomes Park (Vinhomes Smart City</t>
  </si>
  <si>
    <t>BH2360119</t>
  </si>
  <si>
    <t>00064686</t>
  </si>
  <si>
    <t>PR-12651592-HN2269 - CircleK Tầng 1, Tòa 24T2, Khu đô thị Trung Hòa - Nhân Chính, Cầu Giấy, Hà Nội</t>
  </si>
  <si>
    <t>BH2360122</t>
  </si>
  <si>
    <t>00064687</t>
  </si>
  <si>
    <t>PR-12650032-HN2041 - CircleK Số 01, Nhà C2, Khu Tập Thể Quân Đội Nam Đồng</t>
  </si>
  <si>
    <t>BH2360123</t>
  </si>
  <si>
    <t>00064688</t>
  </si>
  <si>
    <t>PR-12651300-HN2236 - CircleK Căn Thương mại dịch vụ số L26M.TMDV03 (Căn TMDV 03, tầng 1, khối L26M tức tòa M1), dự án Masteri Waterfront - Lô đất B3-CT03, Dự án Khu đô thị Gia Lâm (Vinhomes Ocean Park)</t>
  </si>
  <si>
    <t>BH2360126</t>
  </si>
  <si>
    <t>00064689</t>
  </si>
  <si>
    <t>PR-12651194-HN2227 - CircleK 06 Vũ Trọng Khánh</t>
  </si>
  <si>
    <t>BH2360128</t>
  </si>
  <si>
    <t>00064690</t>
  </si>
  <si>
    <t>PR-12654362-HN2075 - CircleK Số 1 Ngõ 37 Lê Thanh Nghị</t>
  </si>
  <si>
    <t>BH2360129</t>
  </si>
  <si>
    <t>00064691</t>
  </si>
  <si>
    <t>PR-12655392-HN2172 - CircleK A4-A5, Tòa A, Khối B, Imperial Sky Garden, Số 423 Minh Khai</t>
  </si>
  <si>
    <t>BH2360131</t>
  </si>
  <si>
    <t>00064692</t>
  </si>
  <si>
    <t>PR-12650776-HN2176 - CircleK 164 Nguyễn Văn Cừ</t>
  </si>
  <si>
    <t>BH2360133</t>
  </si>
  <si>
    <t>00064693</t>
  </si>
  <si>
    <t>PR-12650350-HN2098 - CircleK 3 Xuân Diệu</t>
  </si>
  <si>
    <t>BH2360136</t>
  </si>
  <si>
    <t>00064694</t>
  </si>
  <si>
    <t>PR-12650070-HN2052 - CircleK 288 Đường Giải Phóng</t>
  </si>
  <si>
    <t>BH2360138</t>
  </si>
  <si>
    <t>00064695</t>
  </si>
  <si>
    <t>PR-12650378-HN2101 - CircleK 70 Ngụy Như Kon Tum</t>
  </si>
  <si>
    <t>BH2360139</t>
  </si>
  <si>
    <t>00064696</t>
  </si>
  <si>
    <t>PR-12655726-HN2196 - CircleK 118 Định Công</t>
  </si>
  <si>
    <t>BH2360320</t>
  </si>
  <si>
    <t>00065016</t>
  </si>
  <si>
    <t>PR-12664186-HN2001 - CircleK Số 9-1E Khu Đô Thị Trung Yên</t>
  </si>
  <si>
    <t>BH2360321</t>
  </si>
  <si>
    <t>00065038</t>
  </si>
  <si>
    <t>PR-12666468-HN2219 - CircleK - 14 Thái Hà</t>
  </si>
  <si>
    <t>BH2360322</t>
  </si>
  <si>
    <t>00065060</t>
  </si>
  <si>
    <t>PR-12661756-HN2264 - CircleK Số 86 Ngô Xuân Quảng, Gia Lâm, Hà Nội</t>
  </si>
  <si>
    <t>BH2360323</t>
  </si>
  <si>
    <t>00065082</t>
  </si>
  <si>
    <t>PR-12660706-HN2145 - CircleK 69 Kim Đồng</t>
  </si>
  <si>
    <t>BH2360324</t>
  </si>
  <si>
    <t>00065083</t>
  </si>
  <si>
    <t>PR-12665330-HN2129 - CircleK 17 Tô Ngọc Vân</t>
  </si>
  <si>
    <t>BH2360325</t>
  </si>
  <si>
    <t>00065105</t>
  </si>
  <si>
    <t>PR-12665778-HN2157 - CircleK N8-A10 Nguyễn Thị Thập, Kđt Mới Trung Hòa Nhân Chính</t>
  </si>
  <si>
    <t>BH2360326</t>
  </si>
  <si>
    <t>00065106</t>
  </si>
  <si>
    <t>PR-12660320-HN2056 - CircleK 83 Hàng Điếu</t>
  </si>
  <si>
    <t>BH2360327</t>
  </si>
  <si>
    <t>00065128</t>
  </si>
  <si>
    <t>PR-12665280-HN2127 - CircleK 74-76 Đồng Xuân</t>
  </si>
  <si>
    <t>BH2360328</t>
  </si>
  <si>
    <t>00065129</t>
  </si>
  <si>
    <t>PR-12665426-HN2138 - CircleK Tầng 1 Và Tầng 2 Số 85 Hàng Mã</t>
  </si>
  <si>
    <t>BH2360591</t>
  </si>
  <si>
    <t>00065542</t>
  </si>
  <si>
    <t>PR-12674257-HN2148 - CircleK 22 Phan Kế Bính</t>
  </si>
  <si>
    <t>BH2360592</t>
  </si>
  <si>
    <t>00065543</t>
  </si>
  <si>
    <t>PR-12677499-HN2015 - CircleK 14 Hồ Tùng Mậu</t>
  </si>
  <si>
    <t>BH2360593</t>
  </si>
  <si>
    <t>00065544</t>
  </si>
  <si>
    <t>PR-12672055-HN2192 - CircleK 15 Dương Khuê</t>
  </si>
  <si>
    <t>BH2360594</t>
  </si>
  <si>
    <t>00065545</t>
  </si>
  <si>
    <t>PR-12671173-HN2036 - CircleK 105 Chùa Láng</t>
  </si>
  <si>
    <t>BH2360595</t>
  </si>
  <si>
    <t>00065546</t>
  </si>
  <si>
    <t>PR-12682275-HN2024 - CircleK P101B+102B Nhà A8 Khương Thượng</t>
  </si>
  <si>
    <t>BH2360596</t>
  </si>
  <si>
    <t>00065547</t>
  </si>
  <si>
    <t>PR-12682451-HN2041 - CircleK Số 01, Nhà C2, Khu Tập Thể Quân Đội Nam Đồng</t>
  </si>
  <si>
    <t>BH2360597</t>
  </si>
  <si>
    <t>00065548</t>
  </si>
  <si>
    <t>PR-12671823-HN2163 - CircleK 380 Khâm Thiên</t>
  </si>
  <si>
    <t>BH2360598</t>
  </si>
  <si>
    <t>00065549</t>
  </si>
  <si>
    <t>PR-12672115-HN2201 - CircleK 49 + 51 Phố Trần Quang Diệu, Tổ 102</t>
  </si>
  <si>
    <t>BH2360599</t>
  </si>
  <si>
    <t>00065550</t>
  </si>
  <si>
    <t>PR-12685375-HN2241 - CircleK Số 2 Ngõ 11 Phố Lương Định Của</t>
  </si>
  <si>
    <t>BH2360600</t>
  </si>
  <si>
    <t>00065551</t>
  </si>
  <si>
    <t>PR-12671381-HN2082 - CircleK Ct3-Ct4, The Pride, Khu Đô Thị Mới An Hưng,</t>
  </si>
  <si>
    <t>BH2360601</t>
  </si>
  <si>
    <t>00065552</t>
  </si>
  <si>
    <t>PR-12685159-HN2231 - CircleK Số 1A Vạn Phúc</t>
  </si>
  <si>
    <t>BH2360602</t>
  </si>
  <si>
    <t>00065553</t>
  </si>
  <si>
    <t>PR-12684137-HN2172 - CircleK A4-A5, Tòa A, Khối B, Imperial Sky Garden, Số 423 Minh Khai</t>
  </si>
  <si>
    <t>BH2360603</t>
  </si>
  <si>
    <t>00065554</t>
  </si>
  <si>
    <t>PR-12672125-HN2206 - CircleK Số 176D + 176E Trương Định</t>
  </si>
  <si>
    <t>BH2360604</t>
  </si>
  <si>
    <t>00065555</t>
  </si>
  <si>
    <t>PR-12676661-HN2034 - CircleK Ô D22, Nơ 12 Khu Đô Thị Mới Định Công</t>
  </si>
  <si>
    <t>BH2360605</t>
  </si>
  <si>
    <t>00065556</t>
  </si>
  <si>
    <t>PR-12672011-HN2188 - CircleK 315 Ngọc Lâm</t>
  </si>
  <si>
    <t>BH2360606</t>
  </si>
  <si>
    <t>00065557</t>
  </si>
  <si>
    <t>PR-12685495-HN2245 - CircleK 37A Sài Đồng</t>
  </si>
  <si>
    <t>BH2360607</t>
  </si>
  <si>
    <t>00065558</t>
  </si>
  <si>
    <t>PR-12683003-HN2090 - CircleK Số 1 Đường Tây Hồ</t>
  </si>
  <si>
    <t>BH2360608</t>
  </si>
  <si>
    <t>00065559</t>
  </si>
  <si>
    <t>PR-12682409-HN2040 - CircleK 139 H Chiến Thắng</t>
  </si>
  <si>
    <t>BH2360609</t>
  </si>
  <si>
    <t>00065560</t>
  </si>
  <si>
    <t>PR-12682619-HN2054 - CircleK 292 Hoàng Văn Thái</t>
  </si>
  <si>
    <t>BH2360610</t>
  </si>
  <si>
    <t>00065561</t>
  </si>
  <si>
    <t>PR-12683383-HN2118 - CircleK 370 Nguyễn Trãi</t>
  </si>
  <si>
    <t>BH2360611</t>
  </si>
  <si>
    <t>00065562</t>
  </si>
  <si>
    <t>PR-12684279-HN2178 - CircleK 14 Khương Hạ</t>
  </si>
  <si>
    <t>BH2360706</t>
  </si>
  <si>
    <t>00065636</t>
  </si>
  <si>
    <t>PR-12692502-HN2143 - CircleK 94 Phố Linh Lang</t>
  </si>
  <si>
    <t>BH2360709</t>
  </si>
  <si>
    <t>00065639</t>
  </si>
  <si>
    <t>PR-12691932-HN2026 - CircleK 13-C12 Tập Thể Đại Học Ngoại Ngữ</t>
  </si>
  <si>
    <t>BH2360712</t>
  </si>
  <si>
    <t>00065640</t>
  </si>
  <si>
    <t>PR-12693094-HN2226 - CircleK Tầng 1 (P01, P02, P03), Tòa nhà X2, số 70 phố Nguyên Hồng</t>
  </si>
  <si>
    <t>BH2360714</t>
  </si>
  <si>
    <t>00065641</t>
  </si>
  <si>
    <t>PR-12692760-HN2187 - CircleK 142-144 Hồng Mai</t>
  </si>
  <si>
    <t>BH2360716</t>
  </si>
  <si>
    <t>00065642</t>
  </si>
  <si>
    <t>PR-12692408-HN2116 - CircleK 62 Phố Trần Hưng Đạo</t>
  </si>
  <si>
    <t>BH2360719</t>
  </si>
  <si>
    <t>00065643</t>
  </si>
  <si>
    <t>PR-12696630-HN2180 - CircleK Lô 7, Khu Di Dân Đền Lừ 2</t>
  </si>
  <si>
    <t>BH2360721</t>
  </si>
  <si>
    <t>00065644</t>
  </si>
  <si>
    <t>PR-12693302-HN2251 - CircleK Số 568 + 570 Đường Trương Định</t>
  </si>
  <si>
    <t>BH2360723</t>
  </si>
  <si>
    <t>00065645</t>
  </si>
  <si>
    <t>PR-12692812-HN2191 - CircleK 293 Thụy Khuê</t>
  </si>
  <si>
    <t>BH2360885</t>
  </si>
  <si>
    <t>00065700</t>
  </si>
  <si>
    <t>PR-12706617-HN2237 - CircleK TMDV-11, Tòa N04, Dự án Khu nhà ở xã hội Ecohome 3 tại ô đất ký hiệu B11-HH2</t>
  </si>
  <si>
    <t>BH2360886</t>
  </si>
  <si>
    <t>00065701</t>
  </si>
  <si>
    <t>PR-12704751-HN2078 - CircleK Số 7 Ngõ 34 Phố Mai Anh Tuấn</t>
  </si>
  <si>
    <t>BH2360887</t>
  </si>
  <si>
    <t>00065702</t>
  </si>
  <si>
    <t>PR-12705843-HN2179 - CircleK Số Bt11-Vt26, Khu Nhà Ở Xa La</t>
  </si>
  <si>
    <t>BH2360888</t>
  </si>
  <si>
    <t>00065703</t>
  </si>
  <si>
    <t>PR-12706495-HN2231 - CircleK Số 1A Vạn Phúc</t>
  </si>
  <si>
    <t>BH2360889</t>
  </si>
  <si>
    <t>00065704</t>
  </si>
  <si>
    <t>PR-12706279-HN2216 - CircleK 114 Mai Hắc Đế</t>
  </si>
  <si>
    <t>BH2360890</t>
  </si>
  <si>
    <t>00065705</t>
  </si>
  <si>
    <t>PR-12706671-HN2240 - CircleK 49 Phan Chu Trinh</t>
  </si>
  <si>
    <t>BH2360891</t>
  </si>
  <si>
    <t>00065706</t>
  </si>
  <si>
    <t>PR-12705927-HN2185 - CircleK Số 252, Tổ 11, Đường Ngọc Thụy</t>
  </si>
  <si>
    <t>BH2360892</t>
  </si>
  <si>
    <t>00065707</t>
  </si>
  <si>
    <t>PR-12707013-HN2272 - CircleK Lô 35 TT8, đường Quang Lai, Thanh Trì, Hà Nội</t>
  </si>
  <si>
    <t>BH2360893</t>
  </si>
  <si>
    <t>00065708</t>
  </si>
  <si>
    <t>PR-12704519-HN2029 - CircleK 46 Lê Trọng Tấn</t>
  </si>
  <si>
    <t>BH2360894</t>
  </si>
  <si>
    <t>00065709</t>
  </si>
  <si>
    <t>PR-12700917-HN2053 - CircleK 197+198 Tổ 6 Vũ Trọng Phụng</t>
  </si>
  <si>
    <t>BH2360895</t>
  </si>
  <si>
    <t>00065710</t>
  </si>
  <si>
    <t>PR-12705221-HN2126 - CircleK Tầng 1, Số 01 Lê Văn Thiêm</t>
  </si>
  <si>
    <t>BH2360913</t>
  </si>
  <si>
    <t>00065794</t>
  </si>
  <si>
    <t>PR-12702259-HN2282 - Circlek-HN2282</t>
  </si>
  <si>
    <t>BH2361038</t>
  </si>
  <si>
    <t>00066767</t>
  </si>
  <si>
    <t>PR-12711394-HN2102 - CircleK 420 Đê La Thành</t>
  </si>
  <si>
    <t>BH2361039</t>
  </si>
  <si>
    <t>00066768</t>
  </si>
  <si>
    <t>PR-12716194-HN2170 - CircleK Số 5 Ngách 2A/6 Trần Khát Chân, Tổ Dân Phố 1</t>
  </si>
  <si>
    <t>BH2361040</t>
  </si>
  <si>
    <t>00066769</t>
  </si>
  <si>
    <t>PR-12711836-HN2177 - CircleK 12 Tam Trinh</t>
  </si>
  <si>
    <t>BH2361041</t>
  </si>
  <si>
    <t>00066770</t>
  </si>
  <si>
    <t>PR-12716700-HN2215 - CircleK 75 Hàng Bông</t>
  </si>
  <si>
    <t>BH2361042</t>
  </si>
  <si>
    <t>00066771</t>
  </si>
  <si>
    <t>PR-12711994-HN2197 - CircleK B3-06, Khu Chức Năng Đô Thị Thành Phố Xanh</t>
  </si>
  <si>
    <t>BH2361043</t>
  </si>
  <si>
    <t>00066772</t>
  </si>
  <si>
    <t>PR-12712664-HN2257 - CircleK Số 148 Trần Bình</t>
  </si>
  <si>
    <t>BH2361329</t>
  </si>
  <si>
    <t>00066853</t>
  </si>
  <si>
    <t>PR-12726022-HN2144 - CircleK 65 Vạn Bảo</t>
  </si>
  <si>
    <t>BH2361330</t>
  </si>
  <si>
    <t>00066854</t>
  </si>
  <si>
    <t>PR-12721293-HN2147 - CircleK 848 Đường Láng</t>
  </si>
  <si>
    <t>BH2361331</t>
  </si>
  <si>
    <t>00066855</t>
  </si>
  <si>
    <t>PR-12727152-HN2259 - CircleK Diện tích thương mại số 1S02, tầng 1, Tòa nhà số P2 (T30M-1) tại lô đất B5-CT04</t>
  </si>
  <si>
    <t>BH2361332</t>
  </si>
  <si>
    <t>00066856</t>
  </si>
  <si>
    <t>PR-12726866-HN2227 - CircleK 06 Vũ Trọng Khánh</t>
  </si>
  <si>
    <t>BH2361333</t>
  </si>
  <si>
    <t>00066857</t>
  </si>
  <si>
    <t>PR-12721393-HN2171 - CircleK 149C Lò Đúc</t>
  </si>
  <si>
    <t>BH2361334</t>
  </si>
  <si>
    <t>00066858</t>
  </si>
  <si>
    <t>PR-12722249-HN2265 - CircleK Số 2 ngõ 612 Lạc Long Quân, Tây Hồ, Hà Nội</t>
  </si>
  <si>
    <t>BH2361335</t>
  </si>
  <si>
    <t>00066859</t>
  </si>
  <si>
    <t>PR-12720715-HN2007 - CircleK 27 Đinh Tiên Hoàng</t>
  </si>
  <si>
    <t>BH2361336</t>
  </si>
  <si>
    <t>00066860</t>
  </si>
  <si>
    <t>PR-12725924-HN2138 - CircleK Tầng 1 Và Tầng 2 Số 85 Hàng Mã</t>
  </si>
  <si>
    <t>BH2362447</t>
  </si>
  <si>
    <t>00068445</t>
  </si>
  <si>
    <t>PR-12774078-HN2015 - CircleK 14 Hồ Tùng Mậu</t>
  </si>
  <si>
    <t>BH2362448</t>
  </si>
  <si>
    <t>00068446</t>
  </si>
  <si>
    <t>PR-12774146-HN2037 - CircleK Tầng Trệt, Somerset Hoa Binh, 106 Hoàng Quốc Việt</t>
  </si>
  <si>
    <t>BH2362449</t>
  </si>
  <si>
    <t>00068447</t>
  </si>
  <si>
    <t>PR-12774264-HN2064 - CircleK 28 Nguyễn Phong Sắc, Tổ 9</t>
  </si>
  <si>
    <t>BH2362450</t>
  </si>
  <si>
    <t>00068448</t>
  </si>
  <si>
    <t>PR-12774444-HN2108 - CircleK Tầng 1 Và 2, Tòa Nhà Sannam,78 Phố Duy Tân</t>
  </si>
  <si>
    <t>BH2362451</t>
  </si>
  <si>
    <t>00068449</t>
  </si>
  <si>
    <t>PR-12774588-HN2121 - CircleK 45 Hào Nam</t>
  </si>
  <si>
    <t>BH2362452</t>
  </si>
  <si>
    <t>00068450</t>
  </si>
  <si>
    <t>PR-12770994-HN2167 - CircleK 20 Nguyên Hồng</t>
  </si>
  <si>
    <t>BH2362453</t>
  </si>
  <si>
    <t>00068451</t>
  </si>
  <si>
    <t>PR-12771328-HN2211 - CircleK Số 123 Phố Tôn Đức Thắng</t>
  </si>
  <si>
    <t>BH2362454</t>
  </si>
  <si>
    <t>00068452</t>
  </si>
  <si>
    <t>PR-12775044-HN2193 - CircleK No-24, Lk13, Khu Đất Dịch Vụ, Đất Ở Hà Trì</t>
  </si>
  <si>
    <t>BH2362455</t>
  </si>
  <si>
    <t>00068454</t>
  </si>
  <si>
    <t>PR-12774302-HN2075 - CircleK Số 1 Ngõ 37 Lê Thanh Nghị</t>
  </si>
  <si>
    <t>BH2362456</t>
  </si>
  <si>
    <t>00068455</t>
  </si>
  <si>
    <t>PR-12770506-HN2086 - CircleK 9 Hương Viên</t>
  </si>
  <si>
    <t>BH2362457</t>
  </si>
  <si>
    <t>00068456</t>
  </si>
  <si>
    <t>PR-12774740-HN2146 - CircleK 286 Kim Ngưu, Tổ 30B</t>
  </si>
  <si>
    <t>BH2362458</t>
  </si>
  <si>
    <t>00068458</t>
  </si>
  <si>
    <t>PR-12771120-HN2189 - CircleK Sh0105-Sh0205 Park 8, Kđt Times City Park Hill, Số 25, Ngõ 13 Đường Lĩnh Nam</t>
  </si>
  <si>
    <t>BH2362459</t>
  </si>
  <si>
    <t>00068459</t>
  </si>
  <si>
    <t>PR-12771314-HN2208 - CircleK Số 173 Đường Tam Trinh, Hoàng Mai</t>
  </si>
  <si>
    <t>BH2362460</t>
  </si>
  <si>
    <t>00068460</t>
  </si>
  <si>
    <t>PR-12771392-HN2221 - CircleK S05 Park 03, Vinhomes Time City Park Hill</t>
  </si>
  <si>
    <t>BH2362461</t>
  </si>
  <si>
    <t>00068461</t>
  </si>
  <si>
    <t>PR-12770662-HN2095 - CircleK Lô 28 Khu Nhà Ở Thấp Tầng Tt4, Khu Đô Thị Mỹ Đình - Mễ Trì</t>
  </si>
  <si>
    <t>BH2362462</t>
  </si>
  <si>
    <t>00068462</t>
  </si>
  <si>
    <t>PR-12774422-HN2104 - CircleK 171 Lương Thế Vinh</t>
  </si>
  <si>
    <t>BH2362463</t>
  </si>
  <si>
    <t>00068463</t>
  </si>
  <si>
    <t>PR-12775344-HN2243 - CircleK Căn Thương mại dịch vụ số Z38M.2.TMDV05A, dự án khu đô thị mới Tây Mỗ - Đại Mỗ - Vinhomes Park</t>
  </si>
  <si>
    <t>BH2362464</t>
  </si>
  <si>
    <t>00068464</t>
  </si>
  <si>
    <t>PR-12771372-HN2217 - CircleK 53 Triều Khúc</t>
  </si>
  <si>
    <t>BH2362465</t>
  </si>
  <si>
    <t>00068457</t>
  </si>
  <si>
    <t>PR-12771840-HN2277 - CircleK Số 81 Phố Huế</t>
  </si>
  <si>
    <t>BH2362466</t>
  </si>
  <si>
    <t>00068465</t>
  </si>
  <si>
    <t>PR-12774956-HN2178 - CircleK 14 Khương Hạ</t>
  </si>
  <si>
    <t>BH2362593</t>
  </si>
  <si>
    <t>00068964</t>
  </si>
  <si>
    <t>PR-12788730-TN0004 - CircleK Số 439 đường Lương Ngọc Quyến, Thái Nguyên</t>
  </si>
  <si>
    <t>BH2362594</t>
  </si>
  <si>
    <t>00068965</t>
  </si>
  <si>
    <t>PR-12779354-HN2092 - CircleK 07 Đường Thanh Niên</t>
  </si>
  <si>
    <t>BH2362595</t>
  </si>
  <si>
    <t>00068966</t>
  </si>
  <si>
    <t>PR-12784724-HN2230 - CircleK  Số 205 Lạc Long Quân</t>
  </si>
  <si>
    <t>BH2362596</t>
  </si>
  <si>
    <t>00068967</t>
  </si>
  <si>
    <t>PR-12784090-HN2164 - CircleK 40 Trung Hòa</t>
  </si>
  <si>
    <t>BH2362597</t>
  </si>
  <si>
    <t>00068968</t>
  </si>
  <si>
    <t>PR-12780502-HN2261 - CircleK Số 3 đường Lạc Long Quân, Cầu Giấy, Hà Nội</t>
  </si>
  <si>
    <t>BH2362598</t>
  </si>
  <si>
    <t>00068969</t>
  </si>
  <si>
    <t>PR-12783470-HN2102 - CircleK 420 Đê La Thành</t>
  </si>
  <si>
    <t>BH2362599</t>
  </si>
  <si>
    <t>00068970</t>
  </si>
  <si>
    <t>PR-12783604-HN2117 - CircleK Số 8 Ngõ 91 Nguyễn Chí Thanh</t>
  </si>
  <si>
    <t>BH2362600</t>
  </si>
  <si>
    <t>00068971</t>
  </si>
  <si>
    <t>PR-12779698-HN2163 - CircleK 380 Khâm Thiên</t>
  </si>
  <si>
    <t>BH2362601</t>
  </si>
  <si>
    <t>00068972</t>
  </si>
  <si>
    <t>PR-12780098-HN2201 - CircleK 49 + 51 Phố Trần Quang Diệu, Tổ 102</t>
  </si>
  <si>
    <t>BH2362602</t>
  </si>
  <si>
    <t>00068973</t>
  </si>
  <si>
    <t>PR-12784524-HN2211 - CircleK Số 123 Phố Tôn Đức Thắng</t>
  </si>
  <si>
    <t>BH2362603</t>
  </si>
  <si>
    <t>00068974</t>
  </si>
  <si>
    <t>PR-12780242-HN2226 - CircleK Tầng 1 (P01, P02, P03), Tòa nhà X2, số 70 phố Nguyên Hồng</t>
  </si>
  <si>
    <t>BH2362604</t>
  </si>
  <si>
    <t>00068975</t>
  </si>
  <si>
    <t>PR-12784428-HN2204 - CircleK Số 01S15A, Tòa U26 (S2.03), Ô Đất B2-Ct01, Dự Án Khu Đô Thị Gia Lâm - Vinhomes Ocean Park</t>
  </si>
  <si>
    <t>BH2362605</t>
  </si>
  <si>
    <t>00068976</t>
  </si>
  <si>
    <t>PR-12784788-HN2236 - CircleK Căn Thương mại dịch vụ số L26M.TMDV03 (Căn TMDV 03, tầng 1, khối L26M tức tòa M1), dự án Masteri Waterfront - Lô đất B3-CT03, Dự án Khu đô thị Gia Lâm (Vinhomes Ocean Park)</t>
  </si>
  <si>
    <t>BH2362606</t>
  </si>
  <si>
    <t>00068977</t>
  </si>
  <si>
    <t>PR-12783342-HN2079 - CircleK 12 Ngô Thì Nhậm</t>
  </si>
  <si>
    <t>BH2362607</t>
  </si>
  <si>
    <t>00068978</t>
  </si>
  <si>
    <t>PR-12779266-HN2083 - CircleK 51-Lk6A-C17 Đô Thị Mỗ Lao</t>
  </si>
  <si>
    <t>BH2362608</t>
  </si>
  <si>
    <t>00068979</t>
  </si>
  <si>
    <t>PR-12783924-HN2150 - CircleK 12 Trần Phú</t>
  </si>
  <si>
    <t>BH2362609</t>
  </si>
  <si>
    <t>00068980</t>
  </si>
  <si>
    <t>PR-12779656-HN2156 - CircleK 108 Đường 19/5</t>
  </si>
  <si>
    <t>BH2362610</t>
  </si>
  <si>
    <t>00068981</t>
  </si>
  <si>
    <t>PR-12779788-HN2169 - CircleK 25 Ngô Thì Nhậm</t>
  </si>
  <si>
    <t>BH2362611</t>
  </si>
  <si>
    <t>00068982</t>
  </si>
  <si>
    <t>PR-12784282-HN2184 - CircleK Nhà Số 359, Block 36, Ô H-Tt5, Khu Nhà Ở Hi Brand, Khu Đô Thị Mới Văn Phú</t>
  </si>
  <si>
    <t>BH2362612</t>
  </si>
  <si>
    <t>00068983</t>
  </si>
  <si>
    <t>PR-12784688-HN2227 - CircleK 06 Vũ Trọng Khánh</t>
  </si>
  <si>
    <t>BH2362613</t>
  </si>
  <si>
    <t>00068984</t>
  </si>
  <si>
    <t>PR-12779296-HN2086 - CircleK 9 Hương Viên</t>
  </si>
  <si>
    <t>BH2362614</t>
  </si>
  <si>
    <t>00068985</t>
  </si>
  <si>
    <t>PR-12779364-HN2093 - CircleK 49 Hàng Chuối</t>
  </si>
  <si>
    <t>BH2362615</t>
  </si>
  <si>
    <t>00068986</t>
  </si>
  <si>
    <t>PR-12779382-HN2094 - CircleK 113 Trần Đại Nghĩa</t>
  </si>
  <si>
    <t>BH2362616</t>
  </si>
  <si>
    <t>00068987</t>
  </si>
  <si>
    <t>PR-12779594-HN2146 - CircleK 286 Kim Ngưu, Tổ 30B</t>
  </si>
  <si>
    <t>BH2362617</t>
  </si>
  <si>
    <t>00068988</t>
  </si>
  <si>
    <t>PR-12783978-HN2152 - CircleK 118 Tuệ Tĩnh</t>
  </si>
  <si>
    <t>BH2362618</t>
  </si>
  <si>
    <t>00068989</t>
  </si>
  <si>
    <t>PR-12779628-HN2154 - CircleK Số A1 Khu Đầm Trấu</t>
  </si>
  <si>
    <t>BH2362619</t>
  </si>
  <si>
    <t>00068990</t>
  </si>
  <si>
    <t>PR-12779806-HN2170 - CircleK Số 5 Ngách 2A/6 Trần Khát Chân, Tổ Dân Phố 1</t>
  </si>
  <si>
    <t>BH2362620</t>
  </si>
  <si>
    <t>00068991</t>
  </si>
  <si>
    <t>PR-12784622-HN2216 - CircleK 114 Mai Hắc Đế</t>
  </si>
  <si>
    <t>BH2362621</t>
  </si>
  <si>
    <t>00068992</t>
  </si>
  <si>
    <t>PR-12779180-HN2049 - CircleK 36 Phố Tràng Tiền</t>
  </si>
  <si>
    <t>BH2362622</t>
  </si>
  <si>
    <t>00068996</t>
  </si>
  <si>
    <t>PR-12779310-HN2087 - CircleK Ch17, Tầng 1 Và Tầng 2, C-36 Tầng, Ô Đất Ct2, Kđt Mới Kim Văn - Kim Lũ</t>
  </si>
  <si>
    <t>BH2362623</t>
  </si>
  <si>
    <t>00068998</t>
  </si>
  <si>
    <t>PR-12784254-HN2183 - CircleK 111 Nguyễn Sơn</t>
  </si>
  <si>
    <t>BH2362624</t>
  </si>
  <si>
    <t>00068999</t>
  </si>
  <si>
    <t>PR-12779952-HN2190 - CircleK 560A Nguyễn Văn Cừ</t>
  </si>
  <si>
    <t>BH2362625</t>
  </si>
  <si>
    <t>00069000</t>
  </si>
  <si>
    <t>PR-12784710-HN2228 - Circle K Vinhomes Green Bay 103 - tầng 1- G3</t>
  </si>
  <si>
    <t>BH2362626</t>
  </si>
  <si>
    <t>00069001</t>
  </si>
  <si>
    <t>PR-12784900-HN2247 - CircleK Diện tích thương mại số 1-31 tại tầng 01 thuộc Khối đế của tòa W1 và W2, Nam Từ Liêm</t>
  </si>
  <si>
    <t>BH2362627</t>
  </si>
  <si>
    <t>00069002</t>
  </si>
  <si>
    <t>PR-12779976-HN2191 - CircleK 293 Thụy Khuê</t>
  </si>
  <si>
    <t>BH2362628</t>
  </si>
  <si>
    <t>00069003</t>
  </si>
  <si>
    <t>PR-12784388-HN2196 - CircleK 118 Định Công</t>
  </si>
  <si>
    <t>BH2362899</t>
  </si>
  <si>
    <t>00069059</t>
  </si>
  <si>
    <t>PR-12799584-HL4007 - CircleK Số 550, Tổ 3, Khu phố 9A, đường Hạ Long, Phường Bãi Cháy, Thành phố Hạ Long</t>
  </si>
  <si>
    <t>BH2362912</t>
  </si>
  <si>
    <t>00069071</t>
  </si>
  <si>
    <t>PR-12794460-HN2114 - CircleK 7 Nguyễn Thị Định</t>
  </si>
  <si>
    <t>BH2362913</t>
  </si>
  <si>
    <t>00069072</t>
  </si>
  <si>
    <t>PR-12803394-HN2283 - CircleK Số 30 phố Duy Tân, Cầu Giấy</t>
  </si>
  <si>
    <t>BH2362915</t>
  </si>
  <si>
    <t>00069073</t>
  </si>
  <si>
    <t>PR-12802314-HN2219 - CircleK - 14 Thái Hà</t>
  </si>
  <si>
    <t>BH2362917</t>
  </si>
  <si>
    <t>00069074</t>
  </si>
  <si>
    <t>PR-12789298-HN2085 - CircleK 135 Tô Hiệu</t>
  </si>
  <si>
    <t>BH2362926</t>
  </si>
  <si>
    <t>00069075</t>
  </si>
  <si>
    <t>PR-12803360-HN2281 - CircleK Số 16 phố Hàng Mắm</t>
  </si>
  <si>
    <t>BH2362927</t>
  </si>
  <si>
    <t>00069076</t>
  </si>
  <si>
    <t>PR-12789760-HN2176 - CircleK 164 Nguyễn Văn Cừ</t>
  </si>
  <si>
    <t>BH2362928</t>
  </si>
  <si>
    <t>00069077</t>
  </si>
  <si>
    <t>PR-12789638-HN2153 - CircleK Lô 37 Khu Nhà Ở Thấp Tầng Tt1, Dự Án Khu Đô Thị Mới Mỹ Đình Mễ Trì</t>
  </si>
  <si>
    <t>BH2362930</t>
  </si>
  <si>
    <t>00069078</t>
  </si>
  <si>
    <t>PR-12792066-HN2174 - CircleK Lô 41, Khu Nhà Ở Thấp Tt4, Khu Đô Thị Mỹ Đình - Sông Đà</t>
  </si>
  <si>
    <t>BH2362932</t>
  </si>
  <si>
    <t>00069079</t>
  </si>
  <si>
    <t>PR-12789850-HN2197 - CircleK B3-06, Khu Chức Năng Đô Thị Thành Phố Xanh</t>
  </si>
  <si>
    <t>BH2362933</t>
  </si>
  <si>
    <t>00069080</t>
  </si>
  <si>
    <t>PR-12802048-HN2203 - CircleK Số 1Sh09 Và Số 2Sh09, Tòa S1.05 (Z34.1), Lô Đất F1-Ch01 - 5 Khu Đô Thị Mới Tây Mỗ, Đại Mỗ - Vinhomes Park (Vinhomes Smart City)</t>
  </si>
  <si>
    <t>BH2362935</t>
  </si>
  <si>
    <t>00069081</t>
  </si>
  <si>
    <t>PR-12800408-HN2090 - CircleK Số 1 Đường Tây Hồ</t>
  </si>
  <si>
    <t>BH2362937</t>
  </si>
  <si>
    <t>00069082</t>
  </si>
  <si>
    <t>PR-12800068-HN2052 - CircleK 288 Đường Giải Phóng</t>
  </si>
  <si>
    <t>BH2362939</t>
  </si>
  <si>
    <t>00069083</t>
  </si>
  <si>
    <t>PR-12800760-HN2118 - CircleK 370 Nguyễn Trãi</t>
  </si>
  <si>
    <t>BH2362940</t>
  </si>
  <si>
    <t>00069084</t>
  </si>
  <si>
    <t>PR-12794380-HN2158 - CircleK 48 Ngõ 116 Phố Nhân Hòa</t>
  </si>
  <si>
    <t>BH2362942</t>
  </si>
  <si>
    <t>00069085</t>
  </si>
  <si>
    <t>PR-12790000-HN2220 - Circle K Tầng 1 lô thương mại dịch vụ 02 tòa G1-G2</t>
  </si>
  <si>
    <t>BH2362943</t>
  </si>
  <si>
    <t>00069086</t>
  </si>
  <si>
    <t>PR-12795412-HN2244 - CircleK Nhà 18T1 khu đô thị mới Trung Hòa - Nhân Chính</t>
  </si>
  <si>
    <t>BH2363155</t>
  </si>
  <si>
    <t>00069159</t>
  </si>
  <si>
    <t>PR-12813497-HN2057 - CircleK Căn Hộ C1-A Khu Nhà Ở Số 6 Đội Nhân</t>
  </si>
  <si>
    <t>BH2363156</t>
  </si>
  <si>
    <t>00069160</t>
  </si>
  <si>
    <t>PR-12814465-HN2192 - CircleK 15 Dương Khuê</t>
  </si>
  <si>
    <t>BH2363157</t>
  </si>
  <si>
    <t>00069161</t>
  </si>
  <si>
    <t>PR-12809483-HN2127 - CircleK 74-76 Đồng Xuân</t>
  </si>
  <si>
    <t>BH2363508</t>
  </si>
  <si>
    <t>00069251</t>
  </si>
  <si>
    <t>PR-12822820-HN2083 - CircleK 51-Lk6A-C17 Đô Thị Mỗ Lao</t>
  </si>
  <si>
    <t>BH2363509</t>
  </si>
  <si>
    <t>00069252</t>
  </si>
  <si>
    <t>PR-12824048-HN2209 - CircleK V11-A01, Lô Đất Ttdv 01, Khu Đô Thị Mới An Hưng</t>
  </si>
  <si>
    <t>BH2363511</t>
  </si>
  <si>
    <t>00069253</t>
  </si>
  <si>
    <t>PR-12819818-HN2214 - CircleK 67 Cửa Nam</t>
  </si>
  <si>
    <t>BH2363740</t>
  </si>
  <si>
    <t>00070382</t>
  </si>
  <si>
    <t>PR-12833753-HN2210 - CircleK 29 Hàng Phèn</t>
  </si>
  <si>
    <t>BH2363741</t>
  </si>
  <si>
    <t>00070383</t>
  </si>
  <si>
    <t>PR-12833579-HN2180 - CircleK Lô 7, Khu Di Dân Đền Lừ 2</t>
  </si>
  <si>
    <t>BH2363742</t>
  </si>
  <si>
    <t>00070384</t>
  </si>
  <si>
    <t>PR-12828687-HN2098 - CircleK 3 Xuân Diệu</t>
  </si>
  <si>
    <t>BH2363792</t>
  </si>
  <si>
    <t>00070464</t>
  </si>
  <si>
    <t>PR-12828295-HL4008 - CircleK Số nhà 78, Quảng Ninh</t>
  </si>
  <si>
    <t>BH2363823</t>
  </si>
  <si>
    <t>00070989</t>
  </si>
  <si>
    <t>PR-12843574-HN2241 - CircleK Số 2 Ngõ 11 Phố Lương Định Của</t>
  </si>
  <si>
    <t>BH2363824</t>
  </si>
  <si>
    <t>00071000</t>
  </si>
  <si>
    <t>PR-12843030-HN2172 - CircleK A4-A5, Tòa A, Khối B, Imperial Sky Garden, Số 423 Minh Khai</t>
  </si>
  <si>
    <t>BH2363825</t>
  </si>
  <si>
    <t>00071010</t>
  </si>
  <si>
    <t>PR-12838250-HN2187 - CircleK 142-144 Hồng Mai</t>
  </si>
  <si>
    <t>BH2364388</t>
  </si>
  <si>
    <t>00071109</t>
  </si>
  <si>
    <t>PR-12847610-HN2091 - CircleK 17 Liễu Giai</t>
  </si>
  <si>
    <t>BH2364389</t>
  </si>
  <si>
    <t>00071110</t>
  </si>
  <si>
    <t>PR-12859220-HN2136 - CircleK 138 Phố Đội Cấn</t>
  </si>
  <si>
    <t>BH2364390</t>
  </si>
  <si>
    <t>00071111</t>
  </si>
  <si>
    <t>PR-12859324-HN2143 - CircleK 94 Phố Linh Lang</t>
  </si>
  <si>
    <t>BH2364391</t>
  </si>
  <si>
    <t>00071112</t>
  </si>
  <si>
    <t>PR-12858422-HN2064 - CircleK 28 Nguyễn Phong Sắc, Tổ 9</t>
  </si>
  <si>
    <t>BH2364392</t>
  </si>
  <si>
    <t>00071113</t>
  </si>
  <si>
    <t>PR-12850026-HN2108 - CircleK Tầng 1 Và 2, Tòa Nhà Sannam,78 Phố Duy Tân</t>
  </si>
  <si>
    <t>BH2364393</t>
  </si>
  <si>
    <t>00071114</t>
  </si>
  <si>
    <t>PR-12858110-HN2036 - CircleK 105 Chùa Láng</t>
  </si>
  <si>
    <t>BH2364394</t>
  </si>
  <si>
    <t>00071115</t>
  </si>
  <si>
    <t>PR-12858162-HN2041 - CircleK Số 01, Nhà C2, Khu Tập Thể Quân Đội Nam Đồng</t>
  </si>
  <si>
    <t>BH2364395</t>
  </si>
  <si>
    <t>00071116</t>
  </si>
  <si>
    <t>PR-12856701-HN2201 - CircleK 49 + 51 Phố Trần Quang Diệu, Tổ 102</t>
  </si>
  <si>
    <t>BH2364396</t>
  </si>
  <si>
    <t>00071117</t>
  </si>
  <si>
    <t>PR-12856431-HN2154 - CircleK Số A1 Khu Đầm Trấu</t>
  </si>
  <si>
    <t>BH2364397</t>
  </si>
  <si>
    <t>00071118</t>
  </si>
  <si>
    <t>PR-12855067-HN2257 - CircleK Số 148 Trần Bình</t>
  </si>
  <si>
    <t>BH2364398</t>
  </si>
  <si>
    <t>00071119</t>
  </si>
  <si>
    <t>PR-12858812-HN2098 - CircleK 3 Xuân Diệu</t>
  </si>
  <si>
    <t>BH2364399</t>
  </si>
  <si>
    <t>00071120</t>
  </si>
  <si>
    <t>PR-12859728-HN2166 - CircleK 38 Xuân La</t>
  </si>
  <si>
    <t>BH2364400</t>
  </si>
  <si>
    <t>00071121</t>
  </si>
  <si>
    <t>PR-12860226-HN2194 - CircleK Căn Hộ Số 01Sh20 Và 02Sh20, Thuộc Tòa Nhà S2.15 (T26M-2), Tại Lô Đất B2-Ct03, Vinhomes Ocean Park</t>
  </si>
  <si>
    <t>BH2364401</t>
  </si>
  <si>
    <t>00071122</t>
  </si>
  <si>
    <t>PR-12853891-HN2200 - CircleK Số 01Sh22 Và 02Sh22, Ô Đất B2-Ct02, Tòa U26-2 (S2.08) Dự Án Khu Đô Thị Gia Lâm - Vinhomes Ocean Park</t>
  </si>
  <si>
    <t>BH2364402</t>
  </si>
  <si>
    <t>00071123</t>
  </si>
  <si>
    <t>PR-12860340-HN2202 - CircleK Số 01Sh06 Và Số 02Sh06, Ô Đất B2-Ct03, Tòa L26 (S2.11), Dự Án Khu Đô Thị Gia Lâm - Vinhomes Ocean Park</t>
  </si>
  <si>
    <t>BH2364693</t>
  </si>
  <si>
    <t>00071203</t>
  </si>
  <si>
    <t>PR-12872093-HN2037 - CircleK Tầng Trệt, Somerset Hoa Binh, 106 Hoàng Quốc Việt</t>
  </si>
  <si>
    <t>BH2364694</t>
  </si>
  <si>
    <t>00071204</t>
  </si>
  <si>
    <t>PR-12873059-HN2177 - CircleK 12 Tam Trinh</t>
  </si>
  <si>
    <t>BH2364695</t>
  </si>
  <si>
    <t>00071205</t>
  </si>
  <si>
    <t>PR-12867353-HN2034 - CircleK Ô D22, Nơ 12 Khu Đô Thị Mới Định Công</t>
  </si>
  <si>
    <t>BH2364696</t>
  </si>
  <si>
    <t>00071206</t>
  </si>
  <si>
    <t>PR-12868531-HN2191 - CircleK 293 Thụy Khuê</t>
  </si>
  <si>
    <t>BH2364697</t>
  </si>
  <si>
    <t>00071207</t>
  </si>
  <si>
    <t>PR-12873617-HN2233 - CircleK Ô L7, Khu đấu giá Quyền sử dụng đất, đoạn đường Cầu Bươu</t>
  </si>
  <si>
    <t>BH2364698</t>
  </si>
  <si>
    <t>00071208</t>
  </si>
  <si>
    <t>PR-12867827-HN2101 - CircleK 70 Ngụy Như Kon Tum</t>
  </si>
  <si>
    <t>BH2364933</t>
  </si>
  <si>
    <t>00071321</t>
  </si>
  <si>
    <t>PR-12839092-HP6010 - CircleK 341 Lot 22 Lê Hồng Phong</t>
  </si>
  <si>
    <t>BH2365014</t>
  </si>
  <si>
    <t>00071338</t>
  </si>
  <si>
    <t>PR-12869159-HN2260 - CircleK Gian hàng thương mại dịch vụ 1S08, Ô đất B2-CT01, Tòa L26 (S2.05) Dự án Khu đô thị Gia Lâm - Vinhomes Ocean Park</t>
  </si>
  <si>
    <t>00000023</t>
  </si>
  <si>
    <t>00000104</t>
  </si>
  <si>
    <t>00000027</t>
  </si>
  <si>
    <t>00000103</t>
  </si>
  <si>
    <t>00000101</t>
  </si>
  <si>
    <t>00001503</t>
  </si>
  <si>
    <t>00001506</t>
  </si>
  <si>
    <t>00001502</t>
  </si>
  <si>
    <t>00001504</t>
  </si>
  <si>
    <t>00001499</t>
  </si>
  <si>
    <t>00001501</t>
  </si>
  <si>
    <t>00001507</t>
  </si>
  <si>
    <t>00001508</t>
  </si>
  <si>
    <t>HN/HT2025090011</t>
  </si>
  <si>
    <t>00001847</t>
  </si>
  <si>
    <t>Hàng trả - CIRCLE K - CircleK-hn2181 (Phiếu trả ngày: 03/09/2025) , PHIẾU :RRS20250903364HN2181</t>
  </si>
  <si>
    <t>HN/HT2025090004</t>
  </si>
  <si>
    <t>00001895</t>
  </si>
  <si>
    <t>Hàng trả - CIRCLE K - CircleK-hn2087 (Phiếu trả ngày: 03/09/2025), PHIẾU :RRS20250904389HN2087</t>
  </si>
  <si>
    <t>HN/HT2025090055</t>
  </si>
  <si>
    <t>00001867</t>
  </si>
  <si>
    <t>Hàng trả - CIRCLE K - CircleK-hn2231 (Phiếu trả ngày: 11/09/2025) , PHIẾU : RRS20250904421HN2231</t>
  </si>
  <si>
    <t>HN/HT2025090024</t>
  </si>
  <si>
    <t>00001871</t>
  </si>
  <si>
    <t>Hàng trả - CIRCLE K - CircleK-hn2003 (Phiếu trả ngày: 05/09/2025) , PHIẾU : RRS20250905511HN2003</t>
  </si>
  <si>
    <t>HN/HT2025090027</t>
  </si>
  <si>
    <t>00001861</t>
  </si>
  <si>
    <t>Hàng trả - CIRCLE K - CircleK-hn2226 (Phiếu trả ngày: 05/09/2025) , PHIẾU: RRS20250820030HN2226</t>
  </si>
  <si>
    <t>HN/HT2025090033</t>
  </si>
  <si>
    <t>Hàng trả - CIRCLE K - CircleK-hn2240 (Phiếu trả ngày: 08/09/2025), PHIẾU: RRS20250906553HN2240</t>
  </si>
  <si>
    <t>HN/HT2025090105</t>
  </si>
  <si>
    <t>ĐÃ KIỂM TRA- Hàng trả - CIRCLE K - CircleK-hn2200 (Phiếu trả ngày: 07/09/2025)</t>
  </si>
  <si>
    <t>HN/HT2025090115</t>
  </si>
  <si>
    <t>00001851</t>
  </si>
  <si>
    <t>ĐÃ KIỂM TRA - Hàng trả - CIRCLE K - CircleK-hn2202 (Phiếu trả ngày: 08/09/2025)</t>
  </si>
  <si>
    <t>HN/HT2025090147</t>
  </si>
  <si>
    <t>00000021</t>
  </si>
  <si>
    <t>Hàng trả - RRS20250909748TN002 - CircleK-TN0002</t>
  </si>
  <si>
    <t>HN/HT2025090146</t>
  </si>
  <si>
    <t>Hàng trả - RRS20250910818HN2271 - CircleK-HN2271</t>
  </si>
  <si>
    <t>HN/HT2025090117</t>
  </si>
  <si>
    <t>00001858</t>
  </si>
  <si>
    <t>ĐÃ KIỂM TRA- Hàng trả - CIRCLE K - CircleK-hn2029 (Phiếu trả ngày: 10/09/2025)</t>
  </si>
  <si>
    <t>HN/HT2025090177</t>
  </si>
  <si>
    <t>00001872</t>
  </si>
  <si>
    <t>ĐÃ KIỂM TRA - Hàng trả - CIRCLE K - CircleK-hn2244 (Phiếu trả ngày: 25/09/2025)</t>
  </si>
  <si>
    <t>HN/HT2025090032</t>
  </si>
  <si>
    <t>00001874</t>
  </si>
  <si>
    <t>Hàng trả - CIRCLE K - CircleK-hn2239 (Phiếu trả ngày: 08/09/2025)</t>
  </si>
  <si>
    <t>HN/HT2025090074</t>
  </si>
  <si>
    <t>Hàng trả - CIRCLE K - CircleK-hn2253 (Phiếu trả ngày: 12/09/2025), PHIẾU : RRS20250911863HN2253 (11-9) VÀ kèm phiếu RR20250905514HN2253( 11-9) đã xử lý xong</t>
  </si>
  <si>
    <t>HN/HT2025090071</t>
  </si>
  <si>
    <t>00001889</t>
  </si>
  <si>
    <t>Hàng trả - CIRCLE K - CircleK-hn2065 (Phiếu trả ngày: 12/09/2025) , PHIẾU : RRS20250912946HN2065</t>
  </si>
  <si>
    <t>HN/HT2025090173</t>
  </si>
  <si>
    <t>ĐÃ KIỂM TRA - Hàng trả - CIRCLE K - CircleK-hn2195 (Phiếu trả ngày: 12/09/2025)</t>
  </si>
  <si>
    <t>HN/HT2025090079</t>
  </si>
  <si>
    <t>Hàng trả - CircleK 49 Hàng Chuối - CircleK-hn2093 (Phiếu trả ngày: 12/09/2025)- phiếu: RRS20250912910HN2093</t>
  </si>
  <si>
    <t>HN/HT2025090085</t>
  </si>
  <si>
    <t>Hàng trả - CircleK 12 Ngô Thì Nhậm - CircleK-hn2079 (Phiếu trả ngày: 15/09/2025)- phiếu : RRS20250908623HN2079</t>
  </si>
  <si>
    <t>HN/HT2025090087</t>
  </si>
  <si>
    <t>00001875</t>
  </si>
  <si>
    <t>Hàng trả - CircleK Số 8 Ngõ 91 Nguyễn Chí Thanh - CircleK-hn2117 (Phiếu trả ngày: 15/09/2025)- phiếu :RRS20250915102HN2117</t>
  </si>
  <si>
    <t>HN/HT2025090114</t>
  </si>
  <si>
    <t>00001873</t>
  </si>
  <si>
    <t>ĐÃ KIỂM TRA- Hàng trả - CIRCLE K - CircleK-hn2183 (Phiếu trả ngày: 16/09/2025)</t>
  </si>
  <si>
    <t>HN/HT2025090093</t>
  </si>
  <si>
    <t>Hàng trả - CircleK Số 131 Phố Xốm, Hà Đông - CircleK-hn2270 (Phiếu trả ngày: 16/09/2025)- phiếu : RRS20250915123HN2270</t>
  </si>
  <si>
    <t>HN/HT2025090121</t>
  </si>
  <si>
    <t>00001896</t>
  </si>
  <si>
    <t>Hàng trả -CircleK 370 Nguyễn Trãi - CircleK-hn2118 (Phiếu trả ngày: 18/09/2025)- phiếu: RRS20250918271HN2118</t>
  </si>
  <si>
    <t>HN/HT2025090168</t>
  </si>
  <si>
    <t>00001860</t>
  </si>
  <si>
    <t>ĐÃ KIỂM TRA- Hàng trả - CIRCLE K - CircleK-hn2138 (Phiếu trả ngày: 18/09/2025)</t>
  </si>
  <si>
    <t>HN/HT2025090118</t>
  </si>
  <si>
    <t>00001859</t>
  </si>
  <si>
    <t>Hàng trả - CircleK 93 Hoàng Văn Thái - CircleK-hn2234 (Phiếu trả ngày: 18/09/2025)- phiếu : RRS20250812666HN2234</t>
  </si>
  <si>
    <t>HN/HT2025090150</t>
  </si>
  <si>
    <t>00001852</t>
  </si>
  <si>
    <t>Hàng Trả - CircleK 3 Xuân Diệu-( phiếu trả ngày 19-9-) - phiếu: RRS20250919320HN2098</t>
  </si>
  <si>
    <t>HN/HT2025090129</t>
  </si>
  <si>
    <t>00001855</t>
  </si>
  <si>
    <t>Hàng trả -CircleK 17 Tô Ngọc Vân - CircleK-hn2129 (Phiếu trả ngày: 19/09/2025)- phiếu: RRS20250919329HN2129</t>
  </si>
  <si>
    <t>HN/HT2025090125</t>
  </si>
  <si>
    <t>00001854</t>
  </si>
  <si>
    <t>Hàng trả - CircleK Ô D22, Nơ 12 Khu Đô Thị Mới Định Công - CircleK-hn2034 (Phiếu trả ngày: 19/09/2025)- phiếu: RRS20250918282HN2034</t>
  </si>
  <si>
    <t>HN/HT2025090130</t>
  </si>
  <si>
    <t>00001849</t>
  </si>
  <si>
    <t>Hàng trả - CircleK Ô D22, Nơ 12 Khu Đô Thị Mới Định Công - CircleK-hn2034 (Phiếu trả ngày: 19/09/2025)- phiếu: RRS20250827260HN2034</t>
  </si>
  <si>
    <t>HN/HT2025090126</t>
  </si>
  <si>
    <t>00001844</t>
  </si>
  <si>
    <t>Hàng trả - CircleK 3 Xuân Diệu - CircleK-hn2098 (Phiếu trả ngày: 19/09/2025)- phiếu: RRS20250919319HN2098</t>
  </si>
  <si>
    <t>HN/HT2025090167</t>
  </si>
  <si>
    <t>00001862</t>
  </si>
  <si>
    <t>ĐÃ KIỂM TRA - Hàng trả - CIRCLE K - CircleK-hn2104 (Phiếu trả ngày: 20/09/2025)</t>
  </si>
  <si>
    <t>HN/HT2025090174</t>
  </si>
  <si>
    <t>00001848</t>
  </si>
  <si>
    <t>ĐÃ KIỂM TRA - Hàng trả - CIRCLE K - CircleK-hn2221 (Phiếu trả ngày: 22/09/2025)</t>
  </si>
  <si>
    <t>HN/HT2025090170</t>
  </si>
  <si>
    <t>00001853</t>
  </si>
  <si>
    <t>ĐÃ KIỂM TRA - Hàng trả - CIRCLE K - CircleK-hn2169 (Phiếu trả ngày: 22/09/2025)</t>
  </si>
  <si>
    <t>HN/HT-CKHN2205-23/9</t>
  </si>
  <si>
    <t>00001894</t>
  </si>
  <si>
    <t>ĐÃ KIỂM TRA - Hàng trả - CIRCLE K - CircleK Số 1S11, Tòa S6A (S6.1), Thuộc Khối Nhà S6 (S6.1+S6.2), Khu Công Trình Công Cộng, Thương Mại, Dịch Vụ Và Nhà Ở (Vinhomes Symphony), Lô Đất G4*-Hh16 (PTH/RRS20250921394HN2205-  23/09/2025)</t>
  </si>
  <si>
    <t>HN/HT2025090176</t>
  </si>
  <si>
    <t>00001890</t>
  </si>
  <si>
    <t>ĐÃ KIỂM TRA - Hàng trả - CIRCLE K - CircleK-hn2228 (Phiếu trả ngày: 23/09/2025)</t>
  </si>
  <si>
    <t>HN/HT2025090166</t>
  </si>
  <si>
    <t>00001856</t>
  </si>
  <si>
    <t>ĐÃ KIỂM TRA - Hàng trả - CIRCLE K - CircleK-hn2029 (Phiếu trả ngày: 24/09/2025)</t>
  </si>
  <si>
    <t>HN/HT-CKHN2227-24/9</t>
  </si>
  <si>
    <t>00001857</t>
  </si>
  <si>
    <t>ĐÃ KIỂM TRA - Hàng trả - CIRCLE K - CircleK 06 Vũ Trọng Khánh (PTH/RRS20250922427HN2227 - 24/09/2025)</t>
  </si>
  <si>
    <t>HN/HT2025090178</t>
  </si>
  <si>
    <t>ĐÃ KIỂM TRA - Hàng trả - CIRCLE K - CircleK-hn2249 (Phiếu trả ngày: 25/09/2025)</t>
  </si>
  <si>
    <t>HN/HT2025090165</t>
  </si>
  <si>
    <t>ĐÃ KIỂM TRA - Hàng trả - CIRCLE K - CircleK-hn2026 (Phiếu trả ngày: 26/09/2025)</t>
  </si>
  <si>
    <t>HN/HT2025090169</t>
  </si>
  <si>
    <t>00001893</t>
  </si>
  <si>
    <t>ĐÃ KIỂM TRA - Hàng trả - CIRCLE K - CircleK-hn2164 (Phiếu trả ngày: 26/09/2025)</t>
  </si>
  <si>
    <t>HN/HT-CKHN2138-26/9</t>
  </si>
  <si>
    <t>ĐÃ KIỂM TRA - Hàng trả - CIRCLE K - CircleK Tầng 1 Và Tầng 2 Số 85 Hàng Mã (PTH/RRS20250919348HN2138 - 26/09/2025)</t>
  </si>
  <si>
    <t>HN/HT2025090171</t>
  </si>
  <si>
    <t>00001891</t>
  </si>
  <si>
    <t>ĐÃ KIẾM TRA - Hàng trả - CIRCLE K - CircleK-hn2174 (Phiếu trả ngày: 26/09/2025)</t>
  </si>
  <si>
    <t>HN/HT-CKHN2155-27/9</t>
  </si>
  <si>
    <t>00001888</t>
  </si>
  <si>
    <t>ĐÃ KIỂM TRA - Hàng trả - CIRCLE K - CircleK 92 Đào Tấn (PTH/RRS20250927775HN2155 - 27/09/2025)</t>
  </si>
  <si>
    <t>HN/HT2025090258</t>
  </si>
  <si>
    <t>Hàng trả - phiếu RRS20250925703HN2206 - HN2206</t>
  </si>
  <si>
    <t>HN/HT2025090254</t>
  </si>
  <si>
    <t>Hàng trả - phiếu trả RRS20250905493HN2170 - HN2170 phiếu trả 11.09.2025</t>
  </si>
  <si>
    <t>HN/HT2025090240</t>
  </si>
  <si>
    <t>00001864</t>
  </si>
  <si>
    <t>Hàng trả - phiếu RRS20250905483HN2154 - HN2154</t>
  </si>
  <si>
    <t>HN/HT2025090217</t>
  </si>
  <si>
    <t>Hàng trả - phiếu RRS20250922419HL4001 - HL4001</t>
  </si>
  <si>
    <t>HN/HT2025090239</t>
  </si>
  <si>
    <t>00001863</t>
  </si>
  <si>
    <t>Hàng trả - phiếu RRS20250904413HN2191 - HN2191</t>
  </si>
  <si>
    <t>HN/HT2025090273</t>
  </si>
  <si>
    <t>Hàng trả - phiếu RRS20250905515HN2260 - HN2260</t>
  </si>
  <si>
    <t>HN/HT2025090221</t>
  </si>
  <si>
    <t>00001845</t>
  </si>
  <si>
    <t>Hàng trả - phiếu RRS20250823114HN2264 - HN2264</t>
  </si>
  <si>
    <t>HN/HT2025090242</t>
  </si>
  <si>
    <t>00001866</t>
  </si>
  <si>
    <t>Hàng trả - phiếu RRS20250920372HN2248 - HN2248</t>
  </si>
  <si>
    <t>HN/HT2025090213</t>
  </si>
  <si>
    <t>Hàng trả - phiếu RRS20250920357HP6013 - HP6013</t>
  </si>
  <si>
    <t>HN/HT2025090270</t>
  </si>
  <si>
    <t>00001897</t>
  </si>
  <si>
    <t>Hàng trả - phiếu RRS20250914055HN2182 - HN2182</t>
  </si>
  <si>
    <t>HN/HT2025090274</t>
  </si>
  <si>
    <t>Hàng trả - phiếu RRS20250905502HN2167 - HN2167</t>
  </si>
  <si>
    <t>HN/HT2025090255</t>
  </si>
  <si>
    <t>Hàng trả - phiếu RRS20250914056HN2128 - HN2128</t>
  </si>
  <si>
    <t>HN/HT2025090259</t>
  </si>
  <si>
    <t>Hàng trả - phiếu RRS20250925706HN2262 - HN2262</t>
  </si>
  <si>
    <t>HN/HT2025090222</t>
  </si>
  <si>
    <t>00001846</t>
  </si>
  <si>
    <t>Hàng trả - phiếu RRS20250911896HN2182 - HN2182</t>
  </si>
  <si>
    <t>HN/HT2025090215</t>
  </si>
  <si>
    <t>Hàng trả - phiếu RRS20250915084HL4005 - HL4005</t>
  </si>
  <si>
    <t>HN/HT2025090216</t>
  </si>
  <si>
    <t>00000026</t>
  </si>
  <si>
    <t>Hàng trả - phiếu RRS20250903375HL4002 - HL4002</t>
  </si>
  <si>
    <t>HN/HT2025090253</t>
  </si>
  <si>
    <t>Hàng trả - phiếu RR20250905514HN2253( 11-9) - HN2253</t>
  </si>
  <si>
    <t>HN/HT2025090211</t>
  </si>
  <si>
    <t>Hàng trả - phiếu RRS20250914054HP6001 - HP6001</t>
  </si>
  <si>
    <t>HN/HT2025090244</t>
  </si>
  <si>
    <t>00001868</t>
  </si>
  <si>
    <t>Hàng trả - phiếu RRS20250911869HN2040 - HN2040</t>
  </si>
  <si>
    <t>HN/HT2025090212</t>
  </si>
  <si>
    <t>Hàng trả - phiếu RRS20250909740HP6013 - HP6013</t>
  </si>
  <si>
    <t>HN/HT2025090226</t>
  </si>
  <si>
    <t>00001850</t>
  </si>
  <si>
    <t>Hàng trả - phiếu RRS20250917225HN2194 - HN2194</t>
  </si>
  <si>
    <t>HN/HT2025090214</t>
  </si>
  <si>
    <t>00000105</t>
  </si>
  <si>
    <t>Hàng trả - phiếu RRS20250921395HP6005 - HP6005</t>
  </si>
  <si>
    <t>HN/HT2025090252</t>
  </si>
  <si>
    <t>00001876</t>
  </si>
  <si>
    <t>Hàng trả - phiếu RRS20250915082HN2040 - HN2040</t>
  </si>
  <si>
    <t>HN/HT2025090219</t>
  </si>
  <si>
    <t>Hàng trả - phiếu RRS20250911824TN0004 - TN0004</t>
  </si>
  <si>
    <t>HN/HT2025090241</t>
  </si>
  <si>
    <t>00001865</t>
  </si>
  <si>
    <t>Hàng trả - phiếu RRS20250920371HN2248 - HN2248</t>
  </si>
  <si>
    <t>HBTL25012973</t>
  </si>
  <si>
    <t>00001986</t>
  </si>
  <si>
    <t>Hàng trả (chưa xác định được phiếu hàng trả)</t>
  </si>
  <si>
    <t>HBTL25012975</t>
  </si>
  <si>
    <t>00001993</t>
  </si>
  <si>
    <t>HBTL25012974</t>
  </si>
  <si>
    <t>00001987</t>
  </si>
  <si>
    <t>HBTL25012970</t>
  </si>
  <si>
    <t>00001982</t>
  </si>
  <si>
    <t>HBTL25012969</t>
  </si>
  <si>
    <t>00001981</t>
  </si>
  <si>
    <t>HBTL25012972</t>
  </si>
  <si>
    <t>00001985</t>
  </si>
  <si>
    <t>HBTL25012971</t>
  </si>
  <si>
    <t>00001983</t>
  </si>
  <si>
    <t>HBTL25012968</t>
  </si>
  <si>
    <t>00001979</t>
  </si>
  <si>
    <t>HN/HT32510210</t>
  </si>
  <si>
    <t>00002393</t>
  </si>
  <si>
    <t>HN/HT32510207</t>
  </si>
  <si>
    <t>00002390</t>
  </si>
  <si>
    <t>HN/HT32510212</t>
  </si>
  <si>
    <t>00002395</t>
  </si>
  <si>
    <t>HN/HT32510206</t>
  </si>
  <si>
    <t>00002389</t>
  </si>
  <si>
    <t>HN/HT32510209</t>
  </si>
  <si>
    <t>00002392</t>
  </si>
  <si>
    <t>HN/HT32510221</t>
  </si>
  <si>
    <t>HN/HT32510219</t>
  </si>
  <si>
    <t>00002411</t>
  </si>
  <si>
    <t>HN/HT32510211</t>
  </si>
  <si>
    <t>00002394</t>
  </si>
  <si>
    <t>HN/HT32510220</t>
  </si>
  <si>
    <t>00002412</t>
  </si>
  <si>
    <t>HN/HT32510204</t>
  </si>
  <si>
    <t>00002384</t>
  </si>
  <si>
    <t>HN/HT32510216</t>
  </si>
  <si>
    <t>00002400</t>
  </si>
  <si>
    <t>HN/HT32510202</t>
  </si>
  <si>
    <t>HN/HT25092508</t>
  </si>
  <si>
    <t>00000121</t>
  </si>
  <si>
    <t>HN/HT32510217</t>
  </si>
  <si>
    <t>00002407</t>
  </si>
  <si>
    <t>HN/HT32510205</t>
  </si>
  <si>
    <t>00002386</t>
  </si>
  <si>
    <t>HN/HT32510208</t>
  </si>
  <si>
    <t>00002391</t>
  </si>
  <si>
    <t>HN/HT32510214</t>
  </si>
  <si>
    <t>00002397</t>
  </si>
  <si>
    <t>HN/HT32510215</t>
  </si>
  <si>
    <t>00002399</t>
  </si>
  <si>
    <t>HN/HT32510218</t>
  </si>
  <si>
    <t>00002408</t>
  </si>
  <si>
    <t>HN/HT25092509</t>
  </si>
  <si>
    <t>00000125</t>
  </si>
  <si>
    <t>HN/HT32510203</t>
  </si>
  <si>
    <t>00002381</t>
  </si>
  <si>
    <t>HN/HT32510213</t>
  </si>
  <si>
    <t>00002396</t>
  </si>
  <si>
    <t>HN/HTPK0165</t>
  </si>
  <si>
    <t>00002522</t>
  </si>
  <si>
    <t>HN/HTPK0157</t>
  </si>
  <si>
    <t>00002504</t>
  </si>
  <si>
    <t>HN/HTPK0164</t>
  </si>
  <si>
    <t>00002520</t>
  </si>
  <si>
    <t>HN/HTPK0301</t>
  </si>
  <si>
    <t>00002547</t>
  </si>
  <si>
    <t>HN/HTPK0156</t>
  </si>
  <si>
    <t>00002502</t>
  </si>
  <si>
    <t>HN/HTPK0161</t>
  </si>
  <si>
    <t>00002516</t>
  </si>
  <si>
    <t>HN/HTPK0159</t>
  </si>
  <si>
    <t>00002510</t>
  </si>
  <si>
    <t>HN/HTPK0162</t>
  </si>
  <si>
    <t>00002517</t>
  </si>
  <si>
    <t>HN/HTPK0155</t>
  </si>
  <si>
    <t>HN/HTPK0160</t>
  </si>
  <si>
    <t>00002515</t>
  </si>
  <si>
    <t>HN/HTPK0166</t>
  </si>
  <si>
    <t>00002524</t>
  </si>
  <si>
    <t>HN/HTPK0300</t>
  </si>
  <si>
    <t>00002529</t>
  </si>
  <si>
    <t>HN/HTPK0158</t>
  </si>
  <si>
    <t>00002508</t>
  </si>
  <si>
    <t>HN/HTPK0167</t>
  </si>
  <si>
    <t>00002527</t>
  </si>
  <si>
    <t>HN/HTPK0163</t>
  </si>
  <si>
    <t>00002519</t>
  </si>
  <si>
    <t>MDV/C6/00014</t>
  </si>
  <si>
    <t>296,297,299,300,305,307</t>
  </si>
  <si>
    <t>chi phí hỗ trợ T8.2025</t>
  </si>
  <si>
    <t>MDV/C6/00018</t>
  </si>
  <si>
    <t>286,290,291,292,294,297</t>
  </si>
  <si>
    <t>MDV/C6/00017</t>
  </si>
  <si>
    <t>3262,3263,3266,3271,3273,3303</t>
  </si>
  <si>
    <t>MDV/C6/00016</t>
  </si>
  <si>
    <t>317,320,321,324,328,329</t>
  </si>
  <si>
    <t>MDV/C6/00015</t>
  </si>
  <si>
    <t>239,241,244,245,250,251</t>
  </si>
  <si>
    <t>MDV/C6/00013</t>
  </si>
  <si>
    <t>214,218,220,224,225,230</t>
  </si>
  <si>
    <t>EB</t>
  </si>
  <si>
    <t>Công ty TNHH dịch vụ EB</t>
  </si>
  <si>
    <t/>
  </si>
  <si>
    <t>COOP-014</t>
  </si>
  <si>
    <t>CHI NHÁNH LIÊN HIỆP HỢP TÁC XÃ THƯƠNG MẠI TP. HỒ CHÍ MINH - CO.OPMART BẮC GIANG</t>
  </si>
  <si>
    <t>COOPTHANHHOA</t>
  </si>
  <si>
    <t>CÔNG TY TNHH MỘT THÀNH VIÊN CO.OPMART THANH HÓA</t>
  </si>
  <si>
    <t>COOPHAIPHONG</t>
  </si>
  <si>
    <t>CÔNG TY TNHH MỘT THÀNH VIÊN CO.OPMART HẢI PHÒNG</t>
  </si>
  <si>
    <t>COOPHANOI</t>
  </si>
  <si>
    <t>CÔNG TY TNHH MỘT THÀNH VIÊN SÀI GÒN CO.OP HÀ NỘI</t>
  </si>
  <si>
    <t>COOPMARFOUR</t>
  </si>
  <si>
    <t>CÔNG TY TNHH MỘT THÀNH VIÊN MARFOUR</t>
  </si>
  <si>
    <t>TMART</t>
  </si>
  <si>
    <t>CÔNG TY CỔ PHẦN T - MARTSTORES</t>
  </si>
  <si>
    <t>Tmart01051 71. Quầy Hưng Yên</t>
  </si>
  <si>
    <t>KMARKET</t>
  </si>
  <si>
    <t>CÔNG TY TNHH THƯƠNG MẠI K &amp; K TOÀN CẦU</t>
  </si>
  <si>
    <t>K-Market Greenbay</t>
  </si>
  <si>
    <t>SMART</t>
  </si>
  <si>
    <t>CÔNG TY TNHH KINH DOANH THƯƠNG MẠI VÀ DỊCH VỤ SUNSHINE MART</t>
  </si>
  <si>
    <t>Sunshine Mart Center</t>
  </si>
  <si>
    <t>OKONO</t>
  </si>
  <si>
    <t>CÔNG TY TNHH OKONO VIỆT NAM</t>
  </si>
  <si>
    <t>A12TV18 - Cửa hàng OKONO Trung Văn</t>
  </si>
  <si>
    <t>A30HC70 - Cửa hàng OKONO Hoàng Cầu</t>
  </si>
  <si>
    <t>OkonoA30</t>
  </si>
  <si>
    <t>A31LVH85 - Cửa hàng OKONO Lê Văn Hiến</t>
  </si>
  <si>
    <t>A33PT208 - Cửa hàng OKONO 208 Phúc Tân</t>
  </si>
  <si>
    <t>OkonoA33</t>
  </si>
  <si>
    <t>A36TC223 - Cửa hàng OKONO Xuân Đỉnh</t>
  </si>
  <si>
    <t>OkonoA36</t>
  </si>
  <si>
    <t>Tmart01080 99. Quầy Roman Tố Hữu</t>
  </si>
  <si>
    <t>Tmart01047 67. Quầy Trần Thủ Độ</t>
  </si>
  <si>
    <t>COOPFOOD-115</t>
  </si>
  <si>
    <t>CHI NHÁNH - CÔNG TY TNHH MỘT THÀNH VIÊN THỰC PHẨM SAIGON CO.OP - CO.OP FOOD MIỀN BẮC</t>
  </si>
  <si>
    <t>MEGA-001</t>
  </si>
  <si>
    <t>CHI NHÁNH CÔNG TY TNHH MM MEGA MARKET (VIỆT NAM) TẠI THÀNH PHỐ HÀ NỘI</t>
  </si>
  <si>
    <t>COOP-038</t>
  </si>
  <si>
    <t>CHI NHÁNH LIÊN HIỆP HỢP TÁC XÃ THƯƠNG MẠI TP.HỒ CHÍ MINH-CO.OPMART TÂN THÀNH</t>
  </si>
  <si>
    <t>COOPHUE</t>
  </si>
  <si>
    <t>CÔNG TY TNHH MỘT THÀNH VIÊN CO.OP MART HUẾ</t>
  </si>
  <si>
    <t>COOPSAIGONSOCTRANG</t>
  </si>
  <si>
    <t>CÔNG TY TRÁCH NHIỆM HỮU HẠN MỘT THÀNH VIÊN THƯƠNG MẠI SÀI GÒN - SÓC TRĂNG</t>
  </si>
  <si>
    <t>COOP-053</t>
  </si>
  <si>
    <t>CHI NHÁNH LIÊN HIỆP HỢP TÁC XÃ THƯƠNG MẠI TP.HỒ CHÍ MINH - CO.OPMART ĐỒNG PHÚ</t>
  </si>
  <si>
    <t>COOPBAOLOC</t>
  </si>
  <si>
    <t>CÔNG TY TNHH MỘT THÀNH VIÊN SÀI GÒN CO.OP BẢO LỘC</t>
  </si>
  <si>
    <t>COOPSAIGONKIENGIANG</t>
  </si>
  <si>
    <t>CÔNG TY TRÁCH NHIỆM HỮU HẠN THƯƠNG MẠI SÀI GÒN - KIÊN GIANG</t>
  </si>
  <si>
    <t>COOPSAIGONCAMRANH</t>
  </si>
  <si>
    <t>CÔNG TY TNHH MỘT THÀNH VIÊN THƯƠNG MẠI VÀ DỊCH VỤ SÀI GÒN - CAM RANH</t>
  </si>
  <si>
    <t>COOP-021</t>
  </si>
  <si>
    <t>CHI NHÁNH LIÊN HIỆP HỢP TÁC XÃ THƯƠNG MẠI TP. HỒ CHÍ MINH - CO.OPMART QUẢNG BÌNH</t>
  </si>
  <si>
    <t>COOPCAMAU</t>
  </si>
  <si>
    <t>CÔNG TY TNHH MỘT THÀNH VIÊN CO.OPMART CÀ MAU</t>
  </si>
  <si>
    <t>COOPLONGHAU</t>
  </si>
  <si>
    <t>CHI NHÁNH CÔNG TY TNHH MỘT THÀNH VIÊN THỰC PHẨM SAIGON CO.OP - CỬA HÀNG CO.OP FOOD LONG HẬU</t>
  </si>
  <si>
    <t>COOPCAIBE</t>
  </si>
  <si>
    <t>CHI NHÁNH LIÊN HIỆP HỢP TÁC XÃ THƯƠNG MẠI TP. HỒ CHÍ MINH - CO.OPMART CÁI BÈ</t>
  </si>
  <si>
    <t>COOP-046</t>
  </si>
  <si>
    <t>CHI NHÁNH LIÊN HIỆP HỢP TÁC XÃ THƯƠNG MẠI TP.HỒ CHÍ MINH- CO.OP MART CẦN GIUỘC</t>
  </si>
  <si>
    <t>COOP-039</t>
  </si>
  <si>
    <t>CHI NHÁNH LIÊN HIỆP HỢP TÁC XÃ THƯƠNG MẠI TP.HCM - CO.OPMART CAI LẬY</t>
  </si>
  <si>
    <t>COOP-022</t>
  </si>
  <si>
    <t>CHI NHÁNH LIÊN HIỆP HỢP TÁC XÃ THƯƠNG MẠI TP. HỒ CHÍ MINH - CO.OPMART BẾN LỨC</t>
  </si>
  <si>
    <t>COOPRACHGIA</t>
  </si>
  <si>
    <t>CÔNG TY TNHH THƯƠNG MẠI SÀI GÒN CO.OP RẠCH GIÁ</t>
  </si>
  <si>
    <t>COOPSAIGONDONGHA</t>
  </si>
  <si>
    <t>CÔNG TY TRÁCH NHIỆM HỮU HẠN MỘT THÀNH VIÊN THƯƠNG MẠI DỊCH VỤ SÀI GÒN-ĐÔNG HÀ</t>
  </si>
  <si>
    <t>COOPSAIGONBP</t>
  </si>
  <si>
    <t>CÔNG TY TNHH MỘT THÀNH VIÊN THƯƠNG MẠI DỊCH VỤ SÀI GÒN - BÌNH PHƯỚC</t>
  </si>
  <si>
    <t>LOTTE-011</t>
  </si>
  <si>
    <t>CÔNG TY CỔ PHẦN TRUNG TÂM THƯƠNG MẠI LOTTE VIỆT NAM - CHI NHÁNH NHA TRANG</t>
  </si>
  <si>
    <t>COOPNAMSG</t>
  </si>
  <si>
    <t>CÔNG TY TNHH MỘT THÀNH VIÊN SÀI GÒN CO.OP NAM SÀI GÒN</t>
  </si>
  <si>
    <t>COOPNDC</t>
  </si>
  <si>
    <t>CÔNG TY TNHH MỘT THÀNH VIÊN SÀI GÒN CO.OP ĐÌNH CHIỂU</t>
  </si>
  <si>
    <t>COOPNHIEULOC</t>
  </si>
  <si>
    <t>CÔNG TY TNHH MỘT THÀNH VIÊN SÀI GÒN CO.OP NHIÊU LỘC</t>
  </si>
  <si>
    <t>COOP</t>
  </si>
  <si>
    <t>Cửa hàng Co.opFood CC Sky 9</t>
  </si>
  <si>
    <t>COOPXLHN</t>
  </si>
  <si>
    <t>CÔNG TY TNHH MỘT THÀNH VIÊN SÀI GÒN CO.OP XA LỘ HÀ NỘI</t>
  </si>
  <si>
    <t>COOPFAIRPRICE</t>
  </si>
  <si>
    <t>CÔNG TY TNHH SAIGON CO-OP FAIRPRICE</t>
  </si>
  <si>
    <t>COOPTHANGLOI</t>
  </si>
  <si>
    <t>CÔNG TY TNHH MỘT THÀNH VIÊN SÀI GÒN CO.OP THẮNG LỢI</t>
  </si>
  <si>
    <t>COOPPHUNHUAN</t>
  </si>
  <si>
    <t>CÔNG TY TNHH MỘT THÀNH VIÊN SÀI GÒN CO.OP PHÚ NHUẬN</t>
  </si>
  <si>
    <t>COOPTOANTAM</t>
  </si>
  <si>
    <t>CÔNG TY TNHH MỘT THÀNH VIÊN THƯƠNG MẠI DỊCH VỤ SAIGON CO.OP TOÀN TÂM</t>
  </si>
  <si>
    <t>COOPHAUGIANG</t>
  </si>
  <si>
    <t>CÔNG TY TNHH MỘT THÀNH VIÊN SÀI GÒN CO.OP HẬU GIANG</t>
  </si>
  <si>
    <t>COOPANDONG</t>
  </si>
  <si>
    <t>CÔNG TY TNHH MỘT THÀNH VIÊN THƯƠNG MẠI DỊCH VỤ AN ĐÔNG</t>
  </si>
  <si>
    <t>SAIGONHD</t>
  </si>
  <si>
    <t>CÔNG TY CỔ PHẦN SÀI GÒN HD</t>
  </si>
  <si>
    <t>CÔNG TY CỔ PHẦN SÀI GÒN HD / LAVITA CHARM</t>
  </si>
  <si>
    <t>Cửa Hàng Co.opFood Hiệp Bình Chánh</t>
  </si>
  <si>
    <t>COOPBINHTRIEU</t>
  </si>
  <si>
    <t>CÔNG TY TNHH MỘT THÀNH VIÊN CO.OPMART BÌNH TRIỆU</t>
  </si>
  <si>
    <t>COOPRACHMIEU</t>
  </si>
  <si>
    <t>CÔNG TY TNHH MỘT THÀNH VIÊN SÀI GÒN CO.OP RẠCH MIỄU</t>
  </si>
  <si>
    <t>COOP-036</t>
  </si>
  <si>
    <t>CHI NHÁNH LIÊN HIỆP HTX THƯƠNG MẠI TP.HCM - CO.OPMART CHU VĂN AN</t>
  </si>
  <si>
    <t>COOP-018</t>
  </si>
  <si>
    <t>CHI NHÁNH LIÊN HIỆP HỢP TÁC XÃ THƯƠNG MẠI TP. HỒ CHÍ MINH - CO.OPMART VĂN THÁNH</t>
  </si>
  <si>
    <t>COOPMARSIX</t>
  </si>
  <si>
    <t>CÔNG TY TNHH MỘT THÀNH VIÊN MARSIX</t>
  </si>
  <si>
    <t>COOPFINELIFE</t>
  </si>
  <si>
    <t>CÔNG TY TNHH MỘT THÀNH VIÊN CO.OP FINELIFE</t>
  </si>
  <si>
    <t>COOP-020</t>
  </si>
  <si>
    <t>CHI NHÁNH LIÊN HIỆP HỢP TÁC XÃ THƯƠNG MẠI TP. HỒ CHÍ MINH - CO.OPMART NGUYỄN BÌNH</t>
  </si>
  <si>
    <t>Cửa Hàng Co.opFood Nhà Bè</t>
  </si>
  <si>
    <t>CÔNG TY CỔ PHẦN SÀI GÒN HD / Kho bán hàng - Q7 Saigon</t>
  </si>
  <si>
    <t>NHATMINH</t>
  </si>
  <si>
    <t>CÔNG TY TNHH SẢN XUẤT THƯƠNG MẠI DỊCH VỤ NHẬT MINH BAKERY</t>
  </si>
  <si>
    <t>COOPBINHTAN</t>
  </si>
  <si>
    <t>CÔNG TY TNHH MỘT THÀNH VIÊN SÀI GÒN CO.OP BÌNH TÂN</t>
  </si>
  <si>
    <t>COOPDAMSEN</t>
  </si>
  <si>
    <t>CÔNG TY TNHH MỘT THÀNH VIÊN SÀI GÒN CO.OP ĐẦM SEN</t>
  </si>
  <si>
    <t>COOPPHULAM</t>
  </si>
  <si>
    <t>CÔNG TY TNHH MỘT THÀNH VIÊN SÀI GÒN CO.OP PHÚ LÂM</t>
  </si>
  <si>
    <t>COOPHOABINH</t>
  </si>
  <si>
    <t>CÔNG TY TNHH MỘT THÀNH VIÊN CO.OP MART HÒA BÌNH</t>
  </si>
  <si>
    <t>MEGA</t>
  </si>
  <si>
    <t>CÔNG TY TNHH MM MEGA MARKET (VIỆT NAM)</t>
  </si>
  <si>
    <t>MEGA-014</t>
  </si>
  <si>
    <t>CHI NHÁNH CÔNG TY TNHH MM MEGA MARKET (VIỆT NAM) TẠI TỈNH ĐẮK LẮK</t>
  </si>
  <si>
    <t>MEGA-011</t>
  </si>
  <si>
    <t>CHI NHÁNH CÔNG TY TNHH MM MEGA MARKET (VIỆT NAM) TẠI THÀNH PHỐ NHA TRANG</t>
  </si>
  <si>
    <t>MEGA-012</t>
  </si>
  <si>
    <t>CHI NHÁNH CÔNG TY TNHH MM MEGA MARKET (VIỆT NAM) TẠI QUẢNG NINH</t>
  </si>
  <si>
    <t>MEGA-009</t>
  </si>
  <si>
    <t>CHI NHÁNH CÔNG TY TNHH MM MEGA MARKET (VIỆT NAM) TẠI TỈNH BÀ RỊA - VŨNG TÀU</t>
  </si>
  <si>
    <t>MEGA-004</t>
  </si>
  <si>
    <t>CHI NHÁNH CÔNG TY TNHH MM MEGA MARKET (VIỆT NAM) TẠI THÀNH PHỐ ĐÀ NẴNG</t>
  </si>
  <si>
    <t>MEGA-003</t>
  </si>
  <si>
    <t>CHI NHÁNH CÔNG TY TNHH MM MEGA MARKET (VIỆT NAM) TẠI HẢI PHÒNG</t>
  </si>
  <si>
    <t>K-Market Daewoo Starlake</t>
  </si>
  <si>
    <t>MINHCAU</t>
  </si>
  <si>
    <t>CÔNG TY CỔ PHẦN THƯƠNG MẠI VÀ DỊCH VỤ MINH CẦU</t>
  </si>
  <si>
    <t>PTMART</t>
  </si>
  <si>
    <t>CÔNG TY CỔ PHẦN PT</t>
  </si>
  <si>
    <t>PT Mart Hà Đông</t>
  </si>
  <si>
    <t>PTMart 143 Nguyễn Tuân</t>
  </si>
  <si>
    <t>Tmart01081 100. Quầy Trâu Quỳ, Gia Lâm</t>
  </si>
  <si>
    <t>Tmart01001 29. Quầy tòa K-KĐT Dương Nội</t>
  </si>
  <si>
    <t>Tmart03012 131. Quầy Tam Trinh 2</t>
  </si>
  <si>
    <t>Tmart01079 51. Quầy 885 Tam Trinh</t>
  </si>
  <si>
    <t>Tmart01073 92. Quầy Lê Văn Thiêm</t>
  </si>
  <si>
    <t>Tmart01065 84. Quầy Tecco Tứ Hiệp</t>
  </si>
  <si>
    <t>Tmart03008 127. Quầy VOV</t>
  </si>
  <si>
    <t>Tmart01074 93. Quầy 112 Tân Khai</t>
  </si>
  <si>
    <t>Tmart01072 91. Quầy 96 Vĩnh Hưng</t>
  </si>
  <si>
    <t>LOTTE-015</t>
  </si>
  <si>
    <t>CÔNG TY CỔ PHẦN TRUNG TÂM THƯƠNG MẠI LOTTE VIỆT NAM - CHI NHÁNH TÂY HỒ</t>
  </si>
  <si>
    <t>COOP-029</t>
  </si>
  <si>
    <t>CHI NHÁNH LIÊN HIỆP HỢP TÁC XÃ THƯƠNG MẠI TP. HỒ CHÍ MINH - CO.OPMART CHÂU ĐỐC</t>
  </si>
  <si>
    <t>COOP-012</t>
  </si>
  <si>
    <t>CHI NHÁNH LIÊN HIỆP HTX TM TP.HCM - CO.OPMART CAO LÃNH</t>
  </si>
  <si>
    <t>COOPSAIGONTAYNINH</t>
  </si>
  <si>
    <t>CÔNG TY TRÁCH NHIỆM HỮU HẠN THƯƠNG MẠI DỊCH VỤ SÀI GÒN - TÂY NINH</t>
  </si>
  <si>
    <t>COOP-024</t>
  </si>
  <si>
    <t>CHI NHÁNH LIÊN HIỆP HỢP TÁC XÃ THƯƠNG MẠI TP. HỒ CHÍ MINH - CO.OPMART BÀ RỊA</t>
  </si>
  <si>
    <t>COOPVUNGTAU</t>
  </si>
  <si>
    <t>CÔNG TY TNHH TMDV SÀI GÒN VŨNG TÀU</t>
  </si>
  <si>
    <t>COOP-032</t>
  </si>
  <si>
    <t>CHI NHÁNH LIÊN HIỆP HỢP TÁC XÃ THƯƠNG MẠI TP. HỒ CHÍ MINH-CO.OPMART TÂN CHÂU</t>
  </si>
  <si>
    <t>COOP-042</t>
  </si>
  <si>
    <t>CN LIÊN HIỆP HỢP TÁC XÃ THƯƠNG MẠI TP.HỒ CHÍ MINH- CO.OPMART TÂN CHÂU AN GIANG</t>
  </si>
  <si>
    <t>COOPCANTHO</t>
  </si>
  <si>
    <t>CÔNG TY TNHH MỘT THÀNH VIÊN CO.OPMART CẦN THƠ</t>
  </si>
  <si>
    <t>COOP-052</t>
  </si>
  <si>
    <t>CHI NHÁNH LIÊN HIỆP HỢP TÁC XÃ THƯƠNG MẠI TP. HỒ CHÍ MINH-CO.OPMART BÌNH THỦY</t>
  </si>
  <si>
    <t>COOPSAIGONBL2</t>
  </si>
  <si>
    <t>CÔNG TY TNHH MỘT THÀNH VIÊN THƯƠNG MẠI DỊCH VỤ SÀI GÒN-BẠC LIÊU 2</t>
  </si>
  <si>
    <t>COOP-062</t>
  </si>
  <si>
    <t>CHI NHÁNH LIÊN HIỆP HỢP TÁC XÃ THƯƠNG MẠI TP. HỒ CHÍ MINH - CO.OPMART TÂN BIÊN</t>
  </si>
  <si>
    <t>LOTTE-005</t>
  </si>
  <si>
    <t>CÔNG TY CỔ PHẦN TRUNG TÂM THƯƠNG MẠI LOTTE VIỆT NAM - CHI NHÁNH BÀ RỊA VŨNG TÀU</t>
  </si>
  <si>
    <t>Cửa Hàng Co.opFood KDC Thanh Niên</t>
  </si>
  <si>
    <t>COOPDONGTHINH</t>
  </si>
  <si>
    <t>CÔNG TY TNHH THƯƠNG MẠI DỊCH VỤ ĐỒNG THỊNH</t>
  </si>
  <si>
    <t>COOPGOVAP</t>
  </si>
  <si>
    <t>CÔNG TY TNHH MỘT THÀNH VIÊN SÀI GÒN CO.OP GÒ VẤP</t>
  </si>
  <si>
    <t>COOP-058</t>
  </si>
  <si>
    <t>CN LIÊN HIỆP HỢP TÁC XÃ THƯƠNG MẠI TP. HỒ CHÍ MINH - CO.OPMART ĐỖ VĂN DẬY</t>
  </si>
  <si>
    <t>COOPCUCHI</t>
  </si>
  <si>
    <t>CÔNG TY TNHH MỘT THÀNH VIÊN SÀI GÒN CO.OP CỦ CHI</t>
  </si>
  <si>
    <t>COOP-017</t>
  </si>
  <si>
    <t>CHI NHÁNH LIÊN HIỆP HỢP TÁC XÃ THƯƠNG MẠI TP. HỒ CHÍ MINH - CO.OPMART BÌNH DƯƠNG 2</t>
  </si>
  <si>
    <t>CÔNG TY CỔ PHẦN SÀI GÒN HD - Vista Verde</t>
  </si>
  <si>
    <t>COOP-031</t>
  </si>
  <si>
    <t>CHI NHÁNH LIÊN HIỆP HỢP TÁC XÃ THƯƠNG MẠI TP. HỒ CHÍ MINH - CO.OPMART ĐỒNG VĂN CỐNG</t>
  </si>
  <si>
    <t>COOPHOCMON</t>
  </si>
  <si>
    <t>CÔNG TY TNHH MỘT THÀNH VIÊN SÀI GÒN CO.OP HÓC MÔN</t>
  </si>
  <si>
    <t>LOTTE-006</t>
  </si>
  <si>
    <t>CÔNG TY CỔ PHẦN TRUNG TÂM THƯƠNG MẠI LOTTE VIỆT NAM - CHI NHÁNH TÂN BÌNH</t>
  </si>
  <si>
    <t>MEGA-005</t>
  </si>
  <si>
    <t>CHI NHÁNH CÔNG TY TNHH MM MEGA MARKET (VIỆT NAM) TẠI THÀNH PHỐ BIÊN HÒA</t>
  </si>
  <si>
    <t>MEGA-006</t>
  </si>
  <si>
    <t>CHI NHÁNH CÔNG TY TNHH MM MEGA MARKET (VIỆT NAM) TẠI TỈNH AN GIANG</t>
  </si>
  <si>
    <t>MEGA-013</t>
  </si>
  <si>
    <t>CHI NHÁNH CÔNG TY TNHH MM MEGA MARKET ( VIỆT NAM) TẠI TỈNH NGHỆ AN</t>
  </si>
  <si>
    <t>COOP-050</t>
  </si>
  <si>
    <t>CHI NHÁNH LIÊN HIỆP HỢP TÁC XÃ THƯƠNG MẠI TP.HỒ CHÍ MINH - CO.OPMART BÌNH TÂN 2</t>
  </si>
  <si>
    <t>MEGA-008</t>
  </si>
  <si>
    <t>CHI NHÁNH CÔNG TY TNHH MM MEGA MARKET (VIỆT NAM) TẠI TỈNH BÌNH DƯƠNG</t>
  </si>
  <si>
    <t>VITALMART</t>
  </si>
  <si>
    <t>CÔNG TY CỔ PHẦN DỊCH VỤ THƯƠNG MẠI VITAL GO</t>
  </si>
  <si>
    <t>Bán hàng Cửa hàng Vitalmart - Số 108, ngõ 110 Trần Duy Hưng</t>
  </si>
  <si>
    <t>Bán hàng Cửa hàng Vitalmart - Số 27 ngõ 110 Trần Duy Hưng</t>
  </si>
  <si>
    <t>Bán hàng Cửa hàng Vitalmart - Lô 1.04 số 97 Trần Bình</t>
  </si>
  <si>
    <t>Tmart01083 102. Quầy Đại Thanh 3, CT8A</t>
  </si>
  <si>
    <t>Sunshine Mart Tây Hồ</t>
  </si>
  <si>
    <t>Sunshine Mart Dương Văn Bé, Hoàng Mai</t>
  </si>
  <si>
    <t>Tmart01049 69. Quầy 59 Xuân La, Tây Hồ, HN</t>
  </si>
  <si>
    <t>COOPSAIGONPHUYEN</t>
  </si>
  <si>
    <t>CÔNG TY TNHH MỘT THÀNH VIÊN THƯƠNG MẠI DỊCH VỤ SÀI GÒN - PHÚ YÊN</t>
  </si>
  <si>
    <t>COOPCANGIO</t>
  </si>
  <si>
    <t>CÔNG TY TNHH MỘT THÀNH VIÊN CO.OP MART CẦN GIỜ</t>
  </si>
  <si>
    <t>COOP-047</t>
  </si>
  <si>
    <t>CHI NHÁNH LIÊN HIỆP HỢP TÁC XÃ THƯƠNG MẠI TP.HỒ CHÍ MINH - CO.OPMART PHAN RÍ CỬA</t>
  </si>
  <si>
    <t>COOPSAIGONQUANGNGAI</t>
  </si>
  <si>
    <t>CÔNG TY TNHH MỘT THÀNH VIÊN THƯƠNG MẠI SÀI GÒN - QUẢNG NGÃI</t>
  </si>
  <si>
    <t>COOPSAIGONGIALAI</t>
  </si>
  <si>
    <t>CÔNG TY TNHH THƯƠNG MẠI SÀI GÒN - GIA LAI</t>
  </si>
  <si>
    <t>COOP-035</t>
  </si>
  <si>
    <t>CHI NHÁNH LIÊN HIỆP HỢP TÁC XÃ THƯƠNG MẠI TP.HỒ CHÍ MINH - CO.OPMART KON TUM</t>
  </si>
  <si>
    <t>LOTTE-010</t>
  </si>
  <si>
    <t>CÔNG TY CỔ PHẦN TRUNG TÂM THƯƠNG MẠI LOTTE VIỆT NAM - CHI NHÁNH GÒ VẤP</t>
  </si>
  <si>
    <t>COOPBIENHOA</t>
  </si>
  <si>
    <t>CÔNG TY TNHH THƯƠNG MẠI DỊCH VỤ SIÊU THỊ CO.OP MART BIÊN HÒA</t>
  </si>
  <si>
    <t>Cửa Hàng Co.opFood Xuân Hiệp</t>
  </si>
  <si>
    <t>COOP-056</t>
  </si>
  <si>
    <t>CN LIÊN HIỆP HỢP TÁC XÃ THƯƠNG MẠI TP. HỒ CHÍ MINH - CO.OPMART HIỆP THÀNH</t>
  </si>
  <si>
    <t>COOPTRUNGMYTAY</t>
  </si>
  <si>
    <t>CÔNG TY TNHH THƯƠNG MẠI DỊCH VỤ TRUNG MỸ TÂY</t>
  </si>
  <si>
    <t>COOPCONGQUYNH</t>
  </si>
  <si>
    <t>CÔNG TY TNHH MỘT THÀNH VIÊN SÀI GÒN CO.OP CỐNG QUỲNH</t>
  </si>
  <si>
    <t>COOPBINHDONG</t>
  </si>
  <si>
    <t>CÔNG TY TNHH  MỘT THÀNH VIÊN THƯƠNG MẠI DỊCH VỤ BÌNH ĐÔNG</t>
  </si>
  <si>
    <t>FM</t>
  </si>
  <si>
    <t>CÔNG TY TNHH THƯƠNG MẠI LARIA</t>
  </si>
  <si>
    <t>Farmers market DC01 - Nơ Trang Long</t>
  </si>
  <si>
    <t>SEVEN</t>
  </si>
  <si>
    <t>CÔNG TY CỔ PHẦN SEVEN SYSTEM VIỆT NAM</t>
  </si>
  <si>
    <t>SEVEN02</t>
  </si>
  <si>
    <t>CHI NHÁNH CÔNG TY CỔ PHẦN SEVEN SYSTEM VIỆT NAM TẠI BÌNH DƯƠNG</t>
  </si>
  <si>
    <t>MEGA-015</t>
  </si>
  <si>
    <t>CHI NHÁNH CÔNG TY TNHH MM MEGA MARKET (VIỆT NAM) TẠI KIÊN GIANG</t>
  </si>
  <si>
    <t>MEGA-002</t>
  </si>
  <si>
    <t>CHI NHÁNH CÔNG TY TNHH MM MEGA MARKET (VIỆT NAM) TẠI THÀNH PHỐ CẦN THƠ</t>
  </si>
  <si>
    <t>SIBA</t>
  </si>
  <si>
    <t>CHI NHÁNH CÔNG TY CỔ PHẦN SIBA FOOD VIỆT NAM TẠI HÀ NỘI</t>
  </si>
  <si>
    <t>Sibafood Hope Residences</t>
  </si>
  <si>
    <t>COOPSAIGONHATINH</t>
  </si>
  <si>
    <t>CÔNG TY TNHH MỘT THÀNH VIÊN THƯƠNG MẠI VÀ DỊCH VỤ SÀI GÒN - HÀ TĨNH</t>
  </si>
  <si>
    <t>A23TD276 - Cửa hàng OKONO Thượng Đình</t>
  </si>
  <si>
    <t>OkonoA23</t>
  </si>
  <si>
    <t>A06YH271- Cửa hàng OKONO 271 Yên Hòa</t>
  </si>
  <si>
    <t>OkonoA06</t>
  </si>
  <si>
    <t>Tmart00993 23. Quầy CT1 Ngô Thì Nhậm, Hà Đông</t>
  </si>
  <si>
    <t>Tmart00992 22. Quầy CT3 KĐT Văn Khê</t>
  </si>
  <si>
    <t>Tmart00988 19. Quầy Resco Cổ Nhuế</t>
  </si>
  <si>
    <t>Tmart00928 12. Quầy CT12B Kim Văn - Kim Lũ</t>
  </si>
  <si>
    <t>Tmart00619 04. Quầy N3B2 Trần Bình</t>
  </si>
  <si>
    <t>Tmart03006 125. Quầy MIPEC Kiến Hưng</t>
  </si>
  <si>
    <t>Tmart01075 94. 282 Xuân Đỉnh</t>
  </si>
  <si>
    <t>Tmart01061 81. Quầy Victory 2</t>
  </si>
  <si>
    <t>Tmart01048 68. Quầy 32T ĐN-A KĐT Golden An Khánh</t>
  </si>
  <si>
    <t>Tmart01029 49. Nơ 6A, Linh Đàm</t>
  </si>
  <si>
    <t>Tmart01027 120. Quầy Xốm 2</t>
  </si>
  <si>
    <t>Tmart01025 45. Quầy 20 Đức Diễn</t>
  </si>
  <si>
    <t>Tmart01010 34. Quầy tòa HH2A, KĐT The Spark Dương Nội</t>
  </si>
  <si>
    <t>Tmart03002 121. Quầy HH4B Linh Đàm</t>
  </si>
  <si>
    <t>Tmart01078 96. Quầy Ecohome 1</t>
  </si>
  <si>
    <t>Tmart01041 61. Quầy Định Công, số 1 Trần Nguyên Đán</t>
  </si>
  <si>
    <t>LOTTE-008</t>
  </si>
  <si>
    <t>CÔNG TY CỔ PHẦN TRUNG TÂM THƯƠNG MẠI LOTTE VIỆT NAM - CHI NHÁNH BA ĐÌNH</t>
  </si>
  <si>
    <t>Tmart01017 39. Quầy 112 Âu Cơ</t>
  </si>
  <si>
    <t>COOPNHATRANG</t>
  </si>
  <si>
    <t>CÔNG TY TNHH MỘT THÀNH VIÊN CO.OPMART NHA TRANG</t>
  </si>
  <si>
    <t>COOP-045</t>
  </si>
  <si>
    <t>CHI NHÁNH LIÊN HIỆP HỢP TÁC XÃ THƯƠNG MẠI TP.HỒ CHÍ MINH - CO.OPMART DUYÊN HẢI</t>
  </si>
  <si>
    <t>COOP-013</t>
  </si>
  <si>
    <t>CHI NHÁNH LIÊN HIỆP HTX THƯƠNG MẠI TP. HỒ CHÍ MINH - CO.OPMART BẾN TRE</t>
  </si>
  <si>
    <t>COOPSAIGONTRAVINH</t>
  </si>
  <si>
    <t>COOPSAIGONPHANRANG</t>
  </si>
  <si>
    <t>CÔNG TY TRÁCH NHIỆM HỮU HẠN MỘT THÀNH VIÊN THƯƠNG MẠI VÀ DỊCH VỤ SÀI GÒN - PHAN RANG</t>
  </si>
  <si>
    <t>COOPSAIGONPHANTHIET</t>
  </si>
  <si>
    <t>CÔNG TY TNHH MỘT THÀNH VIÊN THƯƠNG MẠI DỊCH VỤ SÀI GÒN - PHAN THIẾT</t>
  </si>
  <si>
    <t>COOP-023</t>
  </si>
  <si>
    <t>CHI NHÁNH LIÊN HIỆP HỢP TÁC XÃ THƯƠNG MẠI TP. HỒ CHÍ MINH - CO.OPMART TÂN AN</t>
  </si>
  <si>
    <t>COOPFOOD-144</t>
  </si>
  <si>
    <t>CHI NHÁNH CÔNG TY TNHH MỘT THÀNH VIÊN THỰC PHẨM SAIGON CO.OP - CO.OP FOOD KHU VỰC CẦN THƠ</t>
  </si>
  <si>
    <t>Cửa Hàng Co.opFood Lê Văn Lương 302</t>
  </si>
  <si>
    <t>Cửa hàng Co.op Food D20 Võ Văn Vân</t>
  </si>
  <si>
    <t>COOP-057</t>
  </si>
  <si>
    <t>CN LIÊN HIỆP HỢP TÁC XÃ THƯƠNG MẠI TP. HỒ CHÍ MINH - CO.OPMART VĨNH LỘC B</t>
  </si>
  <si>
    <t>Tmart00995 25. Quầy CT2 - KĐT Xala</t>
  </si>
  <si>
    <t>Tmart01084 103. Quầy Kosmo</t>
  </si>
  <si>
    <t>Tmart03005 1801. Quầy Cổ Nhuế</t>
  </si>
  <si>
    <t>Tmart01062 82. Quầy H3.2 FLC Đại Mỗ</t>
  </si>
  <si>
    <t>Tmart01021 42. Quầy Ecolife, 58 Tố Hữu</t>
  </si>
  <si>
    <t>Tmart00983 16. Quầy Xala, tòa nhà Hemisco, Xala</t>
  </si>
  <si>
    <t>Tmart01019 40. Quầy 19T6 Kiến Hưng</t>
  </si>
  <si>
    <t>Tmart01003 30. Quầy Ecohome2</t>
  </si>
  <si>
    <t>Tmart00994 24. Quầy Victory Thăng Long</t>
  </si>
  <si>
    <t>Tmart01096 1096. Nhà máy Canon Thăng Long</t>
  </si>
  <si>
    <t>Tmart01087 106. Quầy CT3B Nam Cường, Cổ Nhuế</t>
  </si>
  <si>
    <t>K-Market Capital C6</t>
  </si>
  <si>
    <t>K-Market TT4 Mỹ Đình</t>
  </si>
  <si>
    <t>Tmart00628 03. Quầy 274 Khương Đình</t>
  </si>
  <si>
    <t>CÔNG TY CỔ PHẦN SÀI GÒN HD / RIVERSIDE</t>
  </si>
  <si>
    <t>COOP-043</t>
  </si>
  <si>
    <t>CHI NHÁNH LIÊN HIỆP HỢP TÁC XÃ THƯƠNG MẠI TP. HỒ CHÍ MINH - CO.OPMART PHƯỚC ĐÔNG</t>
  </si>
  <si>
    <t>COOPSAIGONVINHLONG</t>
  </si>
  <si>
    <t>COOPTRANGBANG</t>
  </si>
  <si>
    <t>CÔNG TY TNHH MỘT THÀNH VIÊN CO.OPMART TRẢNG BÀNG</t>
  </si>
  <si>
    <t>COOPSAIGONHAUGIANG</t>
  </si>
  <si>
    <t>CÔNG TY TNHH MTV THƯƠNG MẠI SÀI GÒN - HẬU GIANG</t>
  </si>
  <si>
    <t>COOP-041</t>
  </si>
  <si>
    <t>CHI NHÁNH LIÊN HIỆP HỢP TÁC XÃ THƯƠNG MẠI TP. HỒ CHÍ MINH-CO.OPMART GÒ DẦU</t>
  </si>
  <si>
    <t>COOP-026</t>
  </si>
  <si>
    <t>CHI NHÁNH LIÊN HIỆP HỢP TÁC XÃ THƯƠNG MẠI TP. HỒ CHÍ MINH-CO.OPMART SA ĐÉC</t>
  </si>
  <si>
    <t>COOPNGABAYHG-1</t>
  </si>
  <si>
    <t>CÔNG TY TNHH MỘT THÀNH VIÊN THƯƠNG MẠI DỊCH VỤ SÀI GÒN - HẬU GIANG 2</t>
  </si>
  <si>
    <t>LOTTE-013</t>
  </si>
  <si>
    <t>CÔNG TY CỔ PHẦN TRUNG TÂM THƯƠNG MẠI LOTTE VIỆT NAM - CHI NHÁNH VINH</t>
  </si>
  <si>
    <t>LOTTE-002</t>
  </si>
  <si>
    <t>CÔNG TY CỔ PHẦN TRUNG TÂM THƯƠNG MẠI LOTTE VIỆT NAM - CHI NHÁNH BÌNH THUẬN</t>
  </si>
  <si>
    <t>Cửa Hàng Co.opFood Hồ Văn Long 30</t>
  </si>
  <si>
    <t>Cửa hàng Co.op Food Trương Văn Thành 68</t>
  </si>
  <si>
    <t>LOTTE-003</t>
  </si>
  <si>
    <t>CÔNG TY CỔ PHẦN TRUNG TÂM THƯƠNG MẠI LOTTE VIỆT NAM - CHI NHÁNH BÌNH DƯƠNG</t>
  </si>
  <si>
    <t>COOPFOOD-123</t>
  </si>
  <si>
    <t>CHI NHÁNH CÔNG TY TNHH MỘT THÀNH VIÊN THỰC PHẨM SAIGON CO.OP - CO.OP FOOD KHU VỰC BÌNH DƯƠNG</t>
  </si>
  <si>
    <t>COOPFOOD-116</t>
  </si>
  <si>
    <t>CN CÔNG TY TNHH MTV THỰC PHẨM SAIGON CO.OP - CO.OPFOOD KHU VỰC ĐỒNG NAI</t>
  </si>
  <si>
    <t>LOTTE</t>
  </si>
  <si>
    <t>CÔNG TY CỔ PHẦN TRUNG TÂM THƯƠNG MẠI LOTTE VIỆT NAM</t>
  </si>
  <si>
    <t>Tmart01023 00. Quầy 39 Cầu Diễn</t>
  </si>
  <si>
    <t>Tmart01012 36. Quầy CT2 Xuân Mai, Tô Hiệu</t>
  </si>
  <si>
    <t>Tmart00999 27. Quầy 62 Thanh Liệt (658 Kim Giang mới)</t>
  </si>
  <si>
    <t>Tmart01071 90. Quầy Đại Thanh 2</t>
  </si>
  <si>
    <t>Tmart03011 130. Quầy Thạch Thất</t>
  </si>
  <si>
    <t>Tmart00989 20. Quầy Tân Tây Đô</t>
  </si>
  <si>
    <t>Tmart03013 Quầy Phúc Thọ</t>
  </si>
  <si>
    <t>Tmart01089 108. Quầy Licogi 13</t>
  </si>
  <si>
    <t>COOPSAIGONBUONHO</t>
  </si>
  <si>
    <t>CÔNG TY TNHH SÀI GÒN - BUÔN HỒ</t>
  </si>
  <si>
    <t>COOP-061</t>
  </si>
  <si>
    <t>CHI NHÁNH LIÊN HIỆP HỢP TÁC XÃ THƯƠNG MẠI TP. HỒ CHÍ MINH - CO.OPMART CƯ MGAR</t>
  </si>
  <si>
    <t>COOP-037</t>
  </si>
  <si>
    <t>CHI NHÁNH LIÊN HIỆP HỢP TÁC XÃ THƯƠNG MẠI TP. HỒ CHÍ MINH - CO.OPMART HÀ TIÊN</t>
  </si>
  <si>
    <t>COOP-027</t>
  </si>
  <si>
    <t>CHI NHÁNH LIÊN HIỆP HỢP TÁC XÃ THƯƠNG MẠI TP. HỒ CHÍ MINH - CO.OPMART GÒ CÔNG</t>
  </si>
  <si>
    <t>COOPSAIGONBMT</t>
  </si>
  <si>
    <t>CÔNG TY TNHH  MỘT THÀNH VIÊN THƯƠNG MẠI DỊCH VỤ SÀI GÒN - BUÔN MA THUỘT</t>
  </si>
  <si>
    <t>COOPTAMKY</t>
  </si>
  <si>
    <t>CÔNG TY TNHH MỘT THÀNH VIÊN SÀI GÒN CO.OP TAM KỲ</t>
  </si>
  <si>
    <t>COOPBINHDINH</t>
  </si>
  <si>
    <t>CÔNG TY TNHH MỘT THÀNH VIÊN SÀI GÒN CO.OP BÌNH ĐỊNH</t>
  </si>
  <si>
    <t>COOPDANANG</t>
  </si>
  <si>
    <t>CÔNG TY TNHH MỘT THÀNH VIÊN TMDV SIÊU THỊ CO.OPMART ĐÀ NẴNG</t>
  </si>
  <si>
    <t>COOPTIENGIANGSAIGON</t>
  </si>
  <si>
    <t>CÔNG TY TNHH TMDV TIỀN GIANG - SÀI GÒN</t>
  </si>
  <si>
    <t>COOPSAIGONAG</t>
  </si>
  <si>
    <t>CÔNG TY TNHH THƯƠNG MẠI SÀI GÒN - AN GIANG</t>
  </si>
  <si>
    <t>COOP-016</t>
  </si>
  <si>
    <t>CHI NHÁNH LIÊN HIỆP HỢP TÁC XÃ THƯƠNG MẠI TP. HỒ CHÍ MINH - CO.OPMART ĐĂK NÔNG</t>
  </si>
  <si>
    <t>COOPSAIGONCHUSE</t>
  </si>
  <si>
    <t>CÔNG TY TNHH MỘT THÀNH VIÊN SÀI GÒN - CHƯ SÊ</t>
  </si>
  <si>
    <t>COOP-060</t>
  </si>
  <si>
    <t>CHI NHÁNH LIÊN HIỆP HỢP TÁC XÃ THƯƠNG MẠI TP.HỒ CHÍ MINH - CO.OPMART THOẠI SƠN</t>
  </si>
  <si>
    <t>Farmers market FM07 - An Phú, Shophouse W37-W38-W39 Lumiere Riverside</t>
  </si>
  <si>
    <t>Cửa hàng Co.op Food Hậu Lân</t>
  </si>
  <si>
    <t>Cửa Hàng Co.opFood Tân Thạnh Đông</t>
  </si>
  <si>
    <t>FM4 99 Hoàng Hoa Thám</t>
  </si>
  <si>
    <t>COOP-059</t>
  </si>
  <si>
    <t>CHI NHÁNH LIÊN HIỆP HỢP TÁC XÃ THƯƠNG MẠI TP. HỒ CHÍ MINH - CO.OPMART TÔ KÝ</t>
  </si>
  <si>
    <t>VIETY-001</t>
  </si>
  <si>
    <t>CHI NHÁNH NHA TRANG - CÔNG TY TNHH VIỆT Ý HÀ NỘI CENTER</t>
  </si>
  <si>
    <t>MEGA-007</t>
  </si>
  <si>
    <t>CHI NHÁNH CÔNG TY TNHH MM MEGA MARKET (VIỆT NAM) TẠI TỈNH BÌNH ĐỊNH</t>
  </si>
  <si>
    <t>Tmart00722 09. Quầy Sóc Sơn</t>
  </si>
  <si>
    <t>Tmart00980 15. Quầy 9B Nguyễn Cảnh Dị-KĐT Đại Kim</t>
  </si>
  <si>
    <t>Tmart01067 86. Quầy Nơ 4A Linh Đàm</t>
  </si>
  <si>
    <t>A24LK75 - Cửa hàng OKONO La Khê</t>
  </si>
  <si>
    <t>A18MT20- Cửa hàng OKONO 20/14 Mễ Trì</t>
  </si>
  <si>
    <t>OkonoA18</t>
  </si>
  <si>
    <t>A32PDL64 - Cửa hàng OKONO 64 Pháo Đài Láng</t>
  </si>
  <si>
    <t>A38PL - Cửa hàng OKONO Phú Lãm</t>
  </si>
  <si>
    <t>A27PT401- Cửa hàng OKONO 401 Phúc Tân</t>
  </si>
  <si>
    <t>OkonoA27</t>
  </si>
  <si>
    <t>A08TQV24 - Cửa hàng OKONO Trần Quốc Vượng</t>
  </si>
  <si>
    <t>OkonoA08</t>
  </si>
  <si>
    <t>A17TD202 - Cửa hàng OKONO Trương Định</t>
  </si>
  <si>
    <t>OkonoA17</t>
  </si>
  <si>
    <t>A01VT20-70 - Cửa hàng OKONO Văn Trì</t>
  </si>
  <si>
    <t>OkonoBN01</t>
  </si>
  <si>
    <t>LOTTE-007</t>
  </si>
  <si>
    <t>CÔNG TY CỔ PHẦN TRUNG TÂM THƯƠNG MẠI LOTTE VIỆT NAM - CHI NHÁNH CẦN THƠ</t>
  </si>
  <si>
    <t>Farmers market 06QT - Quang Trung</t>
  </si>
  <si>
    <t>Cửa Hàng Co.opFood Trương Phước Phan 169</t>
  </si>
  <si>
    <t>COOP-063</t>
  </si>
  <si>
    <t>CHI NHÁNH LIÊN HIỆP HỢP TÁC XÃ THƯƠNG MẠI TP. HỒ CHÍ MINH - CO. OPMART DƯƠNG MINH CHÂU</t>
  </si>
  <si>
    <t>COOP-040</t>
  </si>
  <si>
    <t>CHI NHÁNH LIÊN HIỆP HỢP TÁC XÃ THƯƠNG MẠI TP. HỒ CHÍ MINH-CO.OPMART HỒNG NGỰ</t>
  </si>
  <si>
    <t>CÔNG TY CỔ PHẦN SÀI GÒN HD / Kho bán hàng - Celadon C</t>
  </si>
  <si>
    <t>Cửa Hàng Co.opFood Lâm Văn Bền</t>
  </si>
  <si>
    <t>Cửa Hàng Co.opFood Phạm Nhữ Tăng 11</t>
  </si>
  <si>
    <t>Bán hàng Cửa hàng Vitalmart - S401.01S02-S03 Vinhome Smart City - Tây Mỗ</t>
  </si>
  <si>
    <t>Sunshine Mart Bắc Từ Liêm</t>
  </si>
  <si>
    <t>Tmart01070 89. quầy No5 Golden Time, Ecohome 4</t>
  </si>
  <si>
    <t>Tmart03001 119 Quầy Yên Xá</t>
  </si>
  <si>
    <t>Tmart01046 66. Quầy 47 Tân Xuân, Bắc Từ Liêm, HN</t>
  </si>
  <si>
    <t>Tmart01085 104. Quầy 44 Triều Khúc</t>
  </si>
  <si>
    <t>COOPVINHPHUC</t>
  </si>
  <si>
    <t>CÔNG TY TNHH MỘT THÀNH VIÊN CO.OP MART VĨNH PHÚC</t>
  </si>
  <si>
    <t>COOP-054</t>
  </si>
  <si>
    <t>CHI NHÁNH LIÊN HIỆP HỢP TÁC XÃ THƯƠNG MẠI TP. HỒ CHÍ MINH - CO.OPMART SƠN TRÀ</t>
  </si>
  <si>
    <t>COOP-044</t>
  </si>
  <si>
    <t>CHI NHÁNH LIÊN HIỆP HTX THƯƠNG MẠI TP. HỒ CHÍ MINH CO.OPMART VIỆT TRÌ</t>
  </si>
  <si>
    <t>Cửa Hàng Co.opFood CC Rainbow S1.07</t>
  </si>
  <si>
    <t>Cửa Hàng Co.opFood KCN Tây Bắc</t>
  </si>
  <si>
    <t>Cửa Hàng Co.opFood Nguyễn Văn Tạo</t>
  </si>
  <si>
    <t>Tmart01032 52. Quầy Vĩnh Quỳnh</t>
  </si>
  <si>
    <t>A13LT19 - Cửa hàng OKONO 19 Lạc Trung</t>
  </si>
  <si>
    <t>A34TK44 - Cửa hàng OKONO 44 Triều Khúc</t>
  </si>
  <si>
    <t>A16YX85 - Cửa hàng OKONO Yên Xá</t>
  </si>
  <si>
    <t>K-Market Quang Minh</t>
  </si>
  <si>
    <t>K-Market Goldmark Ruby</t>
  </si>
  <si>
    <t>COOP-019</t>
  </si>
  <si>
    <t>CHI NHÁNH LIÊN HIỆP HỢP TÁC XÃ THƯƠNG MẠI TP. HỒ CHÍ MINH - CO.OPMART LAGI</t>
  </si>
  <si>
    <t>Cửa hàng Co.op Food Conic sky</t>
  </si>
  <si>
    <t>Bán hàng Cửa hàng Vitalmart - HM01a-3 Hoàng Thành</t>
  </si>
  <si>
    <t>Tmart01088 107. Quầy Ruby City Phúc Lợi</t>
  </si>
  <si>
    <t>K-Market Thăng Long Number 1</t>
  </si>
  <si>
    <t>K-Market 17T3</t>
  </si>
  <si>
    <t>Tmart03004 123.Quầy 282 Nguyễn Huy Tưởng</t>
  </si>
  <si>
    <t>Cửa Hàng Co.opFood Tam Bình 196</t>
  </si>
  <si>
    <t>COOP-064</t>
  </si>
  <si>
    <t>CHI NHÁNH LIÊN HIỆP HỢP TÁC XÃ THƯƠNG MẠI TP. HỒ CHÍ MINH - CO.OPMART TAM BÌNH</t>
  </si>
  <si>
    <t>Cửa Hàng Co.opFood Nguyễn Thị Sóc 153</t>
  </si>
  <si>
    <t>Cửa Hàng Co.opFood CC Petroland</t>
  </si>
  <si>
    <t>CÔNG TY CỔ PHẦN SÀI GÒN HD / SG PEARL</t>
  </si>
  <si>
    <t>COOP-066</t>
  </si>
  <si>
    <t>CHI NHÁNH LIÊN HIỆP HỢP TÁC XÃ THƯƠNG MẠI TP. HỒ CHÍ MINH - CO.OPMART THÁP MƯỜI</t>
  </si>
  <si>
    <t>Cửa Hàng Co.opFood Tôn Thất Thuyết</t>
  </si>
  <si>
    <t>Cửa Hàng Co.opFood Hoàng Anh Thanh Bình</t>
  </si>
  <si>
    <t>Cửa Hàng Co.opFood Huỳnh Tấn Phát</t>
  </si>
  <si>
    <t>TMARTHATECO</t>
  </si>
  <si>
    <t>TRẦN HẢI ĐĂNG</t>
  </si>
  <si>
    <t>Tmart Store Mỹ Đình, Nam Từ Liêm - A.Đăng</t>
  </si>
  <si>
    <t>Tmart Store Hateco Yên Sở - A.Đăng</t>
  </si>
  <si>
    <t>Tmart Store Nghĩa Đô - A.Đăng</t>
  </si>
  <si>
    <t>Tmart03009 128. Quầy A2 Phương Đông Green Park</t>
  </si>
  <si>
    <t>Tmart00357 01. Quầy 72 Lĩnh Nam</t>
  </si>
  <si>
    <t>COOP-025</t>
  </si>
  <si>
    <t>CHI NHÁNH LIÊN HIỆP HỢP TÁC XÃ THƯƠNG MẠI TP. HỒ CHÍ MINH - CO.OPMART BÌNH DƯƠNG</t>
  </si>
  <si>
    <t>Sibafood 79 Ngọc Hồi</t>
  </si>
  <si>
    <t>Tmart03003 122. Quầy TECCO Diamond</t>
  </si>
  <si>
    <t>Cửa Hàng Co.opFood Lê Văn Lương 1187</t>
  </si>
  <si>
    <t>Bán hàng Cửa hàng Vitalmart - S402 Vinhome Smart City - Tây Mỗ</t>
  </si>
  <si>
    <t>Coopfood CC Happy City</t>
  </si>
  <si>
    <t>Cửa hàng Co.op Food Phan Văn Hân 182</t>
  </si>
  <si>
    <t>Tmart01063 83. Tmart Tòa N02, Ecohome3</t>
  </si>
  <si>
    <t>A09MD340 - Cửa hàng OKONO Mỹ Đình</t>
  </si>
  <si>
    <t>COOPCHOMOI</t>
  </si>
  <si>
    <t>CHI NHÁNH LIÊN HIỆP HỢP TÁC XÃ THƯƠNG MẠI TP. HỒ CHÍ MINH - CO.OPMART CHỢ MỚI</t>
  </si>
  <si>
    <t>LOTTE-001</t>
  </si>
  <si>
    <t>CÔNG TY CỔ PHẦN TRUNG TÂM THƯƠNG MẠI LOTTE VIỆT NAM - CHI NHÁNH ĐỒNG NAI</t>
  </si>
  <si>
    <t>LOTTE-009</t>
  </si>
  <si>
    <t>CÔNG TY CỔ PHẦN TRUNG TÂM THƯƠNG MẠI LOTTE VIỆT NAM - CHI NHÁNH ĐÀ NẴNG</t>
  </si>
  <si>
    <t>LOTTE-004</t>
  </si>
  <si>
    <t>CÔNG TY CỔ PHẦN TRUNG TÂM THƯƠNG MẠI LOTTE VIỆT NAM - CHI NHÁNH ĐỐNG ĐA</t>
  </si>
  <si>
    <t>Tmart01011 35. Quầy tầng 5 tòa GEMEK, KĐT Lê Trọng Tấn</t>
  </si>
  <si>
    <t>Tmart01097 116. Quầy Iris Garden</t>
  </si>
  <si>
    <t>Tmart03007 126. Quầy G1 Sunshine</t>
  </si>
  <si>
    <t>Tmart00644 05. Số 14 Yên Sơn - Chúc Sơn</t>
  </si>
  <si>
    <t>Tmart01000 28. Quầy 485 Vũ Tông Phan</t>
  </si>
  <si>
    <t>Cửa Hàng Co.opFood Quang Trung</t>
  </si>
  <si>
    <t>Cửa Hàng Co.opFood Chung Cư Hà Đô</t>
  </si>
  <si>
    <t>Cửa Hàng Co.opFood Savimex</t>
  </si>
  <si>
    <t>K-Market Royal City R1</t>
  </si>
  <si>
    <t>Tmart00984 17. Quầy 184 Đại Từ</t>
  </si>
  <si>
    <t>Cửa Hàng Co.opFood Tăng Nhơn Phú 26</t>
  </si>
  <si>
    <t>FM5 104 Hai Bà Trưng</t>
  </si>
  <si>
    <t>A14TD32 - Cửa hàng OKONO Trần Điền</t>
  </si>
  <si>
    <t>OkonoA14</t>
  </si>
  <si>
    <t>Bán hàng Cửa hàng Vitalmart - 01.S02 Vinhome Smart City - Tây Mỗ</t>
  </si>
  <si>
    <t>Tmart03010 129. Quầy HH Thái Hà 2</t>
  </si>
  <si>
    <t>K-Market Trung Hòa</t>
  </si>
  <si>
    <t>K-market Mỹ Đình Pearl</t>
  </si>
  <si>
    <t>K-Market Goldmak saphire</t>
  </si>
  <si>
    <t>Tmart01090 109. Quầy Trần Thủ Độ 2, tòa South Building Pháp Vân - Tứ Hiệp</t>
  </si>
  <si>
    <t>FM3 486 Nguyễn Thị Thập</t>
  </si>
  <si>
    <t>PTMart 505 Minh Khai</t>
  </si>
  <si>
    <t>FM1 496 Nguyễn Thị Minh Khai</t>
  </si>
  <si>
    <t>FM2 123 Phan Xích Long</t>
  </si>
  <si>
    <t>Sibafood Thăng Long Capital</t>
  </si>
  <si>
    <t>Sunshine Mart S00502 - S-Mart City Saigon</t>
  </si>
  <si>
    <t>Sunshine Mart Lĩnh Nam, Hoàng Mai</t>
  </si>
  <si>
    <t>LOTTEMART PHÚ THỌ</t>
  </si>
  <si>
    <t>LOTTE940</t>
  </si>
  <si>
    <t>Sibafood Vinhomes Green Bay, Mễ Trì</t>
  </si>
  <si>
    <t>Cửa Hàng Co.opFood CC Diamond Riverside</t>
  </si>
  <si>
    <t>Tmart03014 133. Quầy Đa Sỹ</t>
  </si>
  <si>
    <t>PTMart 201 Minh Khai</t>
  </si>
  <si>
    <t>PTMart Sảnh G2 số 2 Kim Giang</t>
  </si>
  <si>
    <t>PTMart Terra An Hưng</t>
  </si>
  <si>
    <t>AAU</t>
  </si>
  <si>
    <t>CÔNG TY TNHH PHÂN PHỐI Á ÂU</t>
  </si>
  <si>
    <t>BH2345592</t>
  </si>
  <si>
    <t>00020083</t>
  </si>
  <si>
    <t>AAU Diamond</t>
  </si>
  <si>
    <t>BH2345603</t>
  </si>
  <si>
    <t>00020089</t>
  </si>
  <si>
    <t>AAU Tháp Brilliant</t>
  </si>
  <si>
    <t>BH2345605</t>
  </si>
  <si>
    <t>00020091</t>
  </si>
  <si>
    <t>AAU Tòa nhà Sadora, KHAI TRƯƠNG CK 10%</t>
  </si>
  <si>
    <t>Dark Store 03 - Võ Thành Trang Tân Binh</t>
  </si>
  <si>
    <t>Tmart03015 134. Quầy Phú Minh, Sóc Sơn</t>
  </si>
  <si>
    <t>K-Market Golden palace</t>
  </si>
  <si>
    <t>K-Market The Matrix one</t>
  </si>
  <si>
    <t>K-market Emerald</t>
  </si>
  <si>
    <t>K-market CT4 New</t>
  </si>
  <si>
    <t>BH2348249</t>
  </si>
  <si>
    <t>00028232</t>
  </si>
  <si>
    <t>AAU Tòa nhà Sadora</t>
  </si>
  <si>
    <t>BH2348307</t>
  </si>
  <si>
    <t>00028276</t>
  </si>
  <si>
    <t>Tmart03016 135. Quầy 60 Vũ Xuân Thiều</t>
  </si>
  <si>
    <t>CÔNG TY TNHH MỘT THÀNH VIÊN THƯƠNG MẠI SÀI GÒN - VĨNH LONG</t>
  </si>
  <si>
    <t>COOP-049</t>
  </si>
  <si>
    <t>CHI NHÁNH LIÊN HIỆP HỢP TÁC XÃ THƯƠNG MẠI TP. HỒ CHÍ MINH-CO.OPMART CHÂU THÀNH TÂY NINH</t>
  </si>
  <si>
    <t>BH2349751</t>
  </si>
  <si>
    <t>00032729</t>
  </si>
  <si>
    <t>Sibafood S007 - Tòa Mulberry</t>
  </si>
  <si>
    <t>COOP-028</t>
  </si>
  <si>
    <t>CHI NHÁNH LIÊN HIỆP HỢP TÁC XÃ THƯƠNG MẠI TP. HỒ CHÍ MINH - CO.OPMART THỐT NỐT</t>
  </si>
  <si>
    <t>SEVEN03</t>
  </si>
  <si>
    <t>CHI NHÁNH CÔNG TY CỔ PHẦN SEVEN SYSTEM VIỆT NAM TẠI HÀ NỘI</t>
  </si>
  <si>
    <t>VNPOST</t>
  </si>
  <si>
    <t>TỔNG CÔNG TY BƯU ĐIỆN VIỆT NAM</t>
  </si>
  <si>
    <t>COOP-001</t>
  </si>
  <si>
    <t>LIÊN HIỆP HỢP TÁC XÃ THƯƠNG MẠI TP. HỒ CHÍ MINH</t>
  </si>
  <si>
    <t>BN01 - Cửa hàng OKONO Bắc Ninh</t>
  </si>
  <si>
    <t>Điều chỉnh giảm số lượng do khách hàng hoàn trả lại hàng</t>
  </si>
  <si>
    <t>PTMart Tầng 1 Tòa nhà Phú Thịnh Green Park</t>
  </si>
  <si>
    <t>BH2353557</t>
  </si>
  <si>
    <t>00044939</t>
  </si>
  <si>
    <t>DHM02129 - AAU Diamond</t>
  </si>
  <si>
    <t>PTMart 90 Nguyễn Tuân</t>
  </si>
  <si>
    <t>BH2325923</t>
  </si>
  <si>
    <t>00046344</t>
  </si>
  <si>
    <t>BH2325924</t>
  </si>
  <si>
    <t>00046345</t>
  </si>
  <si>
    <t>BH2325925</t>
  </si>
  <si>
    <t>00046346</t>
  </si>
  <si>
    <t>Cửa hàng Vitalmart - S402 Vinhome Smart City - Tây Mỗ</t>
  </si>
  <si>
    <t>BH2354617</t>
  </si>
  <si>
    <t>CÔNG TY TNHH MTV THỰC PHẨM SAIGON CO.OP</t>
  </si>
  <si>
    <t>BH2326490</t>
  </si>
  <si>
    <t>00050701</t>
  </si>
  <si>
    <t>CÔNG TY TRÁCH NHIỆM HỮU HẠN THƯƠNG MẠI DỊCH VỤ SÀI GÒN - TRÀ VINH</t>
  </si>
  <si>
    <t>Tmart03017 Ecohome5</t>
  </si>
  <si>
    <t>BH2330091</t>
  </si>
  <si>
    <t>00055778</t>
  </si>
  <si>
    <t>BH2330092</t>
  </si>
  <si>
    <t>00055779</t>
  </si>
  <si>
    <t>BH2330106</t>
  </si>
  <si>
    <t>00055822</t>
  </si>
  <si>
    <t>BH2330491</t>
  </si>
  <si>
    <t>00056581</t>
  </si>
  <si>
    <t>A36TC223 - Cửa hàng OKONO Xuân Đỉnh, KM GÀ MUỐI 500G X 10% VÀ CHÂN GIÒ MUỐI 300G X 10% TỪ NGÀY 1-9 ĐẾN 30-9</t>
  </si>
  <si>
    <t>BH2330493</t>
  </si>
  <si>
    <t>00056582</t>
  </si>
  <si>
    <t>A30HC70 - Cửa hàng OKONO Hoàng Cầu, KM GÀ MUỐI 500G X 10% VÀ CHÂN GIÒ MUỐI 300G X 10% TỪ NGÀY 1-9 ĐẾN 30-9</t>
  </si>
  <si>
    <t>BH2330495</t>
  </si>
  <si>
    <t>00056583</t>
  </si>
  <si>
    <t>A23TD276 - Cửa hàng OKONO Thượng Đình, KM GÀ MUỐI 500G X 10% VÀ CHÂN GIÒ MUỐI 300G X 10% TỪ NGÀY 1-9 ĐẾN 30-9</t>
  </si>
  <si>
    <t>BH2330497</t>
  </si>
  <si>
    <t>00056584</t>
  </si>
  <si>
    <t>A14TD32 - Cửa hàng OKONO Trần Điền, KM GÀ MUỐI 500G X 10% VÀ CHÂN GIÒ MUỐI 300G X 10% TỪ NGÀY 1-9 ĐẾN 30-9</t>
  </si>
  <si>
    <t>BH2330498</t>
  </si>
  <si>
    <t>00056585</t>
  </si>
  <si>
    <t>A16YX85 - Cửa hàng OKONO Yên Xá, KM GÀ MUỐI 500G X 10% VÀ CHÂN GIÒ MUỐI 300G X 10% TỪ NGÀY 1-9 ĐẾN 30-9</t>
  </si>
  <si>
    <t>BH2331650</t>
  </si>
  <si>
    <t>00058031</t>
  </si>
  <si>
    <t>BH2331651</t>
  </si>
  <si>
    <t>00058032</t>
  </si>
  <si>
    <t>BH2331652</t>
  </si>
  <si>
    <t>00058033</t>
  </si>
  <si>
    <t>BH2331998</t>
  </si>
  <si>
    <t>00058950</t>
  </si>
  <si>
    <t>BH2331999</t>
  </si>
  <si>
    <t>00058951</t>
  </si>
  <si>
    <t>BH2332081</t>
  </si>
  <si>
    <t>00059556</t>
  </si>
  <si>
    <t>BH2332082</t>
  </si>
  <si>
    <t>00059557</t>
  </si>
  <si>
    <t>BH2332083</t>
  </si>
  <si>
    <t>00059558</t>
  </si>
  <si>
    <t>BH20259332</t>
  </si>
  <si>
    <t>00059802</t>
  </si>
  <si>
    <t>Tmart Store Nghĩa Đô - A.Đăng, KM CHÂN GIÒ MUỐI 300G X 15% VÀ GÀ MUỐI 500G X 15% TỪ NGÀY 01-09-2025 ĐẾN 30-09-2025</t>
  </si>
  <si>
    <t>BH20259334</t>
  </si>
  <si>
    <t>00059804</t>
  </si>
  <si>
    <t>Tmart Store Mỹ Đình, Nam Từ Liêm - A.Đăng, KM CHÂN GIÒ MUỐI 300G X 15% VÀ GÀ MUỐI 500G X 15% TỬ NGÀY 01-09-2025 ĐẾN 30-09-2025</t>
  </si>
  <si>
    <t>BH20259336</t>
  </si>
  <si>
    <t>00059805</t>
  </si>
  <si>
    <t>Tmart Store Hateco Yên Sở - A.Đăng, KM CHÂN GIÒ MUỐI 300G X 15% VÀ GÀ MUỐI 500G X 15% TỪ NGÀY 01-09-2025 ĐẾN 30-09-2025</t>
  </si>
  <si>
    <t>BH20259442</t>
  </si>
  <si>
    <t>00060726</t>
  </si>
  <si>
    <t>BH20259443</t>
  </si>
  <si>
    <t>00060727</t>
  </si>
  <si>
    <t>COOP-072</t>
  </si>
  <si>
    <t>CHI NHÁNH LIÊN HIỆP HỢP TÁC XÃ THƯƠNG MẠI TP. HỒ CHÍ MINH - CO.OPMART VŨ YÊN</t>
  </si>
  <si>
    <t>BH202510109</t>
  </si>
  <si>
    <t>00062656</t>
  </si>
  <si>
    <t>BH202510110</t>
  </si>
  <si>
    <t>00062657</t>
  </si>
  <si>
    <t>LONGBEACH-AGG-01-7755</t>
  </si>
  <si>
    <t>CÔNG TY CỔ PHẦN THƯƠNG MẠI LONG BEACH</t>
  </si>
  <si>
    <t>BH2359296</t>
  </si>
  <si>
    <t>00063265</t>
  </si>
  <si>
    <t>BH2359297</t>
  </si>
  <si>
    <t>00063266</t>
  </si>
  <si>
    <t>BH2359298</t>
  </si>
  <si>
    <t>00063267</t>
  </si>
  <si>
    <t>BH2359299</t>
  </si>
  <si>
    <t>00063268</t>
  </si>
  <si>
    <t>BH2359560</t>
  </si>
  <si>
    <t>00063329</t>
  </si>
  <si>
    <t>BH2359582</t>
  </si>
  <si>
    <t>00063339</t>
  </si>
  <si>
    <t>PG00009RE9</t>
  </si>
  <si>
    <t>PG00009RB2</t>
  </si>
  <si>
    <t>BH2359839</t>
  </si>
  <si>
    <t>00063433</t>
  </si>
  <si>
    <t>BH2359840</t>
  </si>
  <si>
    <t>00063434</t>
  </si>
  <si>
    <t>BH2359841</t>
  </si>
  <si>
    <t>00063435</t>
  </si>
  <si>
    <t>BH2359842</t>
  </si>
  <si>
    <t>00063436</t>
  </si>
  <si>
    <t>BH2359843</t>
  </si>
  <si>
    <t>00063437</t>
  </si>
  <si>
    <t>BH2360022</t>
  </si>
  <si>
    <t>BH/207/202757</t>
  </si>
  <si>
    <t>00063947</t>
  </si>
  <si>
    <t>PO-49023 - Farmers market DC01 - Nơ Trang Long</t>
  </si>
  <si>
    <t>BH2360093</t>
  </si>
  <si>
    <t>00064672</t>
  </si>
  <si>
    <t>BH2360094</t>
  </si>
  <si>
    <t>00064673</t>
  </si>
  <si>
    <t>BH2360095</t>
  </si>
  <si>
    <t>00064674</t>
  </si>
  <si>
    <t>BH2360096</t>
  </si>
  <si>
    <t>00064675</t>
  </si>
  <si>
    <t>BH2360149</t>
  </si>
  <si>
    <t>BH2360150</t>
  </si>
  <si>
    <t>BH2360330</t>
  </si>
  <si>
    <t>BH2360331</t>
  </si>
  <si>
    <t>BH2360332</t>
  </si>
  <si>
    <t>BH2360333</t>
  </si>
  <si>
    <t>BH2360334</t>
  </si>
  <si>
    <t>BH2360335</t>
  </si>
  <si>
    <t>BH2360336</t>
  </si>
  <si>
    <t>BH2360337</t>
  </si>
  <si>
    <t>BH2360339</t>
  </si>
  <si>
    <t>BH2360340</t>
  </si>
  <si>
    <t>BH2360342</t>
  </si>
  <si>
    <t>BH2360343</t>
  </si>
  <si>
    <t>BH2360345</t>
  </si>
  <si>
    <t>BH2360346</t>
  </si>
  <si>
    <t>BH2360347</t>
  </si>
  <si>
    <t>BH2360349</t>
  </si>
  <si>
    <t>BH2360350</t>
  </si>
  <si>
    <t>BH2360352</t>
  </si>
  <si>
    <t>BH2360353</t>
  </si>
  <si>
    <t>BH2360354</t>
  </si>
  <si>
    <t>BH2360356</t>
  </si>
  <si>
    <t>BH2360357</t>
  </si>
  <si>
    <t>BH2360359</t>
  </si>
  <si>
    <t>BH2360360</t>
  </si>
  <si>
    <t>BH2360361</t>
  </si>
  <si>
    <t>BH2360362</t>
  </si>
  <si>
    <t>BH2360364</t>
  </si>
  <si>
    <t>BH2360365</t>
  </si>
  <si>
    <t>BH2360366</t>
  </si>
  <si>
    <t>BH2360368</t>
  </si>
  <si>
    <t>BH2360369</t>
  </si>
  <si>
    <t>PG00009S5Q</t>
  </si>
  <si>
    <t>PG00009SE9</t>
  </si>
  <si>
    <t>PG00009SAQ</t>
  </si>
  <si>
    <t>COOP-048</t>
  </si>
  <si>
    <t>CHI NHÁNH LIÊN HIỆP HỢP TÁC XÃ THƯƠNG MẠI TP HỒ CHÍ MINH - CO.OPMART TIỂU CẦN</t>
  </si>
  <si>
    <t>BH/207/2025611</t>
  </si>
  <si>
    <t>00065488</t>
  </si>
  <si>
    <t>PO-49952 - Farmers market DC01 - Nơ Trang Long</t>
  </si>
  <si>
    <t>BH2360584</t>
  </si>
  <si>
    <t>BH2360586</t>
  </si>
  <si>
    <t>00065540</t>
  </si>
  <si>
    <t>BH2360587</t>
  </si>
  <si>
    <t>00065541</t>
  </si>
  <si>
    <t>BH2360588</t>
  </si>
  <si>
    <t>00065537</t>
  </si>
  <si>
    <t>BH2360589</t>
  </si>
  <si>
    <t>00065538</t>
  </si>
  <si>
    <t>BH2360590</t>
  </si>
  <si>
    <t>00065539</t>
  </si>
  <si>
    <t>PG00009TP8</t>
  </si>
  <si>
    <t>PG00009UQH</t>
  </si>
  <si>
    <t>BH2360876</t>
  </si>
  <si>
    <t>BH/207/2025787</t>
  </si>
  <si>
    <t>TC251008-01011-00046</t>
  </si>
  <si>
    <t>BH2360950</t>
  </si>
  <si>
    <t>BH2360951</t>
  </si>
  <si>
    <t>BH2360952</t>
  </si>
  <si>
    <t>BH2360953</t>
  </si>
  <si>
    <t>BH2360954</t>
  </si>
  <si>
    <t>BH2360955</t>
  </si>
  <si>
    <t>BH2360956</t>
  </si>
  <si>
    <t>BH2360958</t>
  </si>
  <si>
    <t>BH2360959</t>
  </si>
  <si>
    <t>BH2361036</t>
  </si>
  <si>
    <t>BH2361083</t>
  </si>
  <si>
    <t>BH2361084</t>
  </si>
  <si>
    <t>BH2361085</t>
  </si>
  <si>
    <t>BH2361086</t>
  </si>
  <si>
    <t>BH2361087</t>
  </si>
  <si>
    <t>BH2361088</t>
  </si>
  <si>
    <t>BH2361089</t>
  </si>
  <si>
    <t>BH2361090</t>
  </si>
  <si>
    <t>BH2361091</t>
  </si>
  <si>
    <t>BH2361092</t>
  </si>
  <si>
    <t>BH/207/2025905</t>
  </si>
  <si>
    <t>251009-01001-00036 - LOTTE NAM SÀI GÒN</t>
  </si>
  <si>
    <t>00067004</t>
  </si>
  <si>
    <t>BH2361542</t>
  </si>
  <si>
    <t>BH2361602</t>
  </si>
  <si>
    <t>BH2361654</t>
  </si>
  <si>
    <t>BH2361806</t>
  </si>
  <si>
    <t>00067072</t>
  </si>
  <si>
    <t>BH2361807</t>
  </si>
  <si>
    <t>00067073</t>
  </si>
  <si>
    <t>BH2361809</t>
  </si>
  <si>
    <t>00067074</t>
  </si>
  <si>
    <t>BH2361810</t>
  </si>
  <si>
    <t>00067075</t>
  </si>
  <si>
    <t>BH2361813</t>
  </si>
  <si>
    <t>BH2361814</t>
  </si>
  <si>
    <t>BH2361815</t>
  </si>
  <si>
    <t>BH2361834</t>
  </si>
  <si>
    <t>00067081</t>
  </si>
  <si>
    <t>BH/207/20251481</t>
  </si>
  <si>
    <t>251013-01001-00448 - LOTTE NAM SÀI GÒN</t>
  </si>
  <si>
    <t>BH/207/20251487</t>
  </si>
  <si>
    <t>00067125</t>
  </si>
  <si>
    <t>po-51352 - Farmers market DC01 - Nơ Trang Long</t>
  </si>
  <si>
    <t>BH2361847</t>
  </si>
  <si>
    <t>00067115</t>
  </si>
  <si>
    <t>PG00009W2M</t>
  </si>
  <si>
    <t>PG00009VZI</t>
  </si>
  <si>
    <t>BH2362426</t>
  </si>
  <si>
    <t>BH2362427</t>
  </si>
  <si>
    <t>BH2362428</t>
  </si>
  <si>
    <t>BH2362429</t>
  </si>
  <si>
    <t>BH2362430</t>
  </si>
  <si>
    <t>BH2362431</t>
  </si>
  <si>
    <t>BH2362432</t>
  </si>
  <si>
    <t>BH2362435</t>
  </si>
  <si>
    <t>BH2362441</t>
  </si>
  <si>
    <t>00068444</t>
  </si>
  <si>
    <t>BH2362467</t>
  </si>
  <si>
    <t>BH2362468</t>
  </si>
  <si>
    <t>BH2362471</t>
  </si>
  <si>
    <t>BH2362472</t>
  </si>
  <si>
    <t>BH2362473</t>
  </si>
  <si>
    <t>BH2362474</t>
  </si>
  <si>
    <t>BH2362475</t>
  </si>
  <si>
    <t>BH2362476</t>
  </si>
  <si>
    <t>BH2362477</t>
  </si>
  <si>
    <t>BH2362478</t>
  </si>
  <si>
    <t>BH2362479</t>
  </si>
  <si>
    <t>BH2362480</t>
  </si>
  <si>
    <t>BH2362481</t>
  </si>
  <si>
    <t>BH2362482</t>
  </si>
  <si>
    <t>BH2362483</t>
  </si>
  <si>
    <t>BH2362484</t>
  </si>
  <si>
    <t>BH2362485</t>
  </si>
  <si>
    <t>BH2362486</t>
  </si>
  <si>
    <t>BH2362487</t>
  </si>
  <si>
    <t>BH2362562</t>
  </si>
  <si>
    <t>BH2362563</t>
  </si>
  <si>
    <t>BH2362564</t>
  </si>
  <si>
    <t>BH2362565</t>
  </si>
  <si>
    <t>BH2362566</t>
  </si>
  <si>
    <t>BH2362800</t>
  </si>
  <si>
    <t>Tmart00357 01. Quầy 72 Lĩnh Nam, CHẠY KM CHÂN GIÒ 300G X15%+ GÀ HUN KHÓI 300G X 15%+ GÀ MUỐI 500G X 15% TỪ NGÀY 1-9 ĐẾN 30-9 - xuất mới do HĐ cũ xuất sai giá</t>
  </si>
  <si>
    <t>PG00009X2X</t>
  </si>
  <si>
    <t>PG00009WZK</t>
  </si>
  <si>
    <t>BH2362892</t>
  </si>
  <si>
    <t>00069054</t>
  </si>
  <si>
    <t>BH2362893</t>
  </si>
  <si>
    <t>00069055</t>
  </si>
  <si>
    <t>BH2362894</t>
  </si>
  <si>
    <t>00069056</t>
  </si>
  <si>
    <t>BH2362895</t>
  </si>
  <si>
    <t>00069057</t>
  </si>
  <si>
    <t>BH2363112</t>
  </si>
  <si>
    <t>00069151</t>
  </si>
  <si>
    <t>BH2363113</t>
  </si>
  <si>
    <t>00069152</t>
  </si>
  <si>
    <t>BH2363115</t>
  </si>
  <si>
    <t>BH2363116</t>
  </si>
  <si>
    <t>BH2363117</t>
  </si>
  <si>
    <t>BH2363118</t>
  </si>
  <si>
    <t>BH2363119</t>
  </si>
  <si>
    <t>BH2363122</t>
  </si>
  <si>
    <t>BH2363159</t>
  </si>
  <si>
    <t>BH2363163</t>
  </si>
  <si>
    <t>00069166</t>
  </si>
  <si>
    <t>K-Market Minato Residence - Hải Phòng ( GIAO VỀ ĐỊA CHỈ: Kmarket Tòa nhà Golden Palace, Mễ Trì, Nam Từ Liêm - GIAO BUỔI SÁNG)</t>
  </si>
  <si>
    <t>BH2363168</t>
  </si>
  <si>
    <t>BH2363191</t>
  </si>
  <si>
    <t>00069168</t>
  </si>
  <si>
    <t>BH2363499</t>
  </si>
  <si>
    <t>BH2363500</t>
  </si>
  <si>
    <t>BH2363501</t>
  </si>
  <si>
    <t>00069249</t>
  </si>
  <si>
    <t>BH2363502</t>
  </si>
  <si>
    <t>00069250</t>
  </si>
  <si>
    <t>PG00009YG0</t>
  </si>
  <si>
    <t>PG00009YCP</t>
  </si>
  <si>
    <t>BH2363692</t>
  </si>
  <si>
    <t>BH2363693</t>
  </si>
  <si>
    <t>BH2363694</t>
  </si>
  <si>
    <t>BH2363696</t>
  </si>
  <si>
    <t>BH2363697</t>
  </si>
  <si>
    <t>BH2363743</t>
  </si>
  <si>
    <t>BH2363744</t>
  </si>
  <si>
    <t>BH2363745</t>
  </si>
  <si>
    <t>BH2363746</t>
  </si>
  <si>
    <t>BH2363747</t>
  </si>
  <si>
    <t>BH2363748</t>
  </si>
  <si>
    <t>BH2363749</t>
  </si>
  <si>
    <t>BH2363750</t>
  </si>
  <si>
    <t>BH2363751</t>
  </si>
  <si>
    <t>BH2363752</t>
  </si>
  <si>
    <t>BH2363753</t>
  </si>
  <si>
    <t>BH2363754</t>
  </si>
  <si>
    <t>BH2363755</t>
  </si>
  <si>
    <t>BH2363756</t>
  </si>
  <si>
    <t>BH2363757</t>
  </si>
  <si>
    <t>BH2370654</t>
  </si>
  <si>
    <t>00069291</t>
  </si>
  <si>
    <t>PO-52929 - FM5 104 Hai Bà Trưng</t>
  </si>
  <si>
    <t>BH2363814</t>
  </si>
  <si>
    <t>00070810</t>
  </si>
  <si>
    <t>00070441</t>
  </si>
  <si>
    <t>00070442</t>
  </si>
  <si>
    <t>00070445</t>
  </si>
  <si>
    <t>PG00009ZHB</t>
  </si>
  <si>
    <t>PG00009ZDV</t>
  </si>
  <si>
    <t>BH2364376</t>
  </si>
  <si>
    <t>BH2364385</t>
  </si>
  <si>
    <t>BH2364386</t>
  </si>
  <si>
    <t>BH2364650</t>
  </si>
  <si>
    <t>BH2364651</t>
  </si>
  <si>
    <t>BH2364652</t>
  </si>
  <si>
    <t>BH2364745</t>
  </si>
  <si>
    <t>00071209</t>
  </si>
  <si>
    <t>BH2364746</t>
  </si>
  <si>
    <t>00071210</t>
  </si>
  <si>
    <t>BH2364748</t>
  </si>
  <si>
    <t>00071211</t>
  </si>
  <si>
    <t>BH2364749</t>
  </si>
  <si>
    <t>00071212</t>
  </si>
  <si>
    <t>BH2364892</t>
  </si>
  <si>
    <t>00071294</t>
  </si>
  <si>
    <t>K-Market Smart City, CK CỐ ĐỊNH 5% + 10 % ĐƠN KHAI TRƯƠNG</t>
  </si>
  <si>
    <t>BH2364973</t>
  </si>
  <si>
    <t>Tmart01079 51. Quầy 885 Tam Trinh, điều chỉnh hóa đơn về 0 do cửa hàng đóng cửa không nhận hàng</t>
  </si>
  <si>
    <t>BH2364975</t>
  </si>
  <si>
    <t>BH2364976</t>
  </si>
  <si>
    <t>PG0000A0VF</t>
  </si>
  <si>
    <t>PG0000A0S0</t>
  </si>
  <si>
    <t>BH2365171</t>
  </si>
  <si>
    <t>BH2365172</t>
  </si>
  <si>
    <t>Bán hàng CÔNG TY CỔ PHẦN T - MARTSTORES theo hóa đơn 00072212</t>
  </si>
  <si>
    <t>BH2365173</t>
  </si>
  <si>
    <t>BH2365174</t>
  </si>
  <si>
    <t>BH2365175</t>
  </si>
  <si>
    <t>BH2365227</t>
  </si>
  <si>
    <t>BH2365229</t>
  </si>
  <si>
    <t>BH2365231</t>
  </si>
  <si>
    <t>BH2365233</t>
  </si>
  <si>
    <t>BH2365236</t>
  </si>
  <si>
    <t>BH2365239</t>
  </si>
  <si>
    <t>BH2365241</t>
  </si>
  <si>
    <t>BH2365243</t>
  </si>
  <si>
    <t>BH2365245</t>
  </si>
  <si>
    <t>BH2365247</t>
  </si>
  <si>
    <t>BH2365249</t>
  </si>
  <si>
    <t>BH2365251</t>
  </si>
  <si>
    <t>BH2365252</t>
  </si>
  <si>
    <t>BH2365255</t>
  </si>
  <si>
    <t>BH2365257</t>
  </si>
  <si>
    <t>BH2365316</t>
  </si>
  <si>
    <t>Hàng Trả - Tmart Store Hateco Yên Sở - A.Đăng - Tmart99999</t>
  </si>
  <si>
    <t>Hàng Trả - Tmart Store Mỹ Đình, Nam Từ Liêm - A.Đăng - Tmart99996</t>
  </si>
  <si>
    <t>HBTL25012085</t>
  </si>
  <si>
    <t>HBTL25012086</t>
  </si>
  <si>
    <t>ĐÃ KIỂM TRA - Hàng trả K-market CT4 New - kmarket0024- SỐ PHIẾU: 20251003-00003</t>
  </si>
  <si>
    <t>HBTL25000003</t>
  </si>
  <si>
    <t>BTLHN2304/128</t>
  </si>
  <si>
    <t>Hàng Trả -Tmart Store Mỹ Đình, Nam Từ Liêm - A.Đăng - Tmart99996</t>
  </si>
  <si>
    <t>HBTL2508001764</t>
  </si>
  <si>
    <t>Hàng trả - Siêu thị Sunshine Garden - smart0005</t>
  </si>
  <si>
    <t>SG/HT301026</t>
  </si>
  <si>
    <t>Hàng trả - CT2 - VIETY-001</t>
  </si>
  <si>
    <t>HN/HT20251002-00003</t>
  </si>
  <si>
    <t>ĐÃ KIỂM TRA - HÀNG TRẢ - K-Market Minato Residence - Hải Phòng - Kmarket0046 - phiếu: 20251002-00003</t>
  </si>
  <si>
    <t>HN/HT20251003-00003</t>
  </si>
  <si>
    <t>HN/HT20251004-00003</t>
  </si>
  <si>
    <t>ĐÃ KIỂM TRA - HÀNG TRẢ - K-Market Goldmak saphire - Kmarket0015 - phiếu: 20251004-00003</t>
  </si>
  <si>
    <t>SG/HT301027</t>
  </si>
  <si>
    <t>SG/HT301028</t>
  </si>
  <si>
    <t>HN/HT20251011-00001</t>
  </si>
  <si>
    <t>ĐÃ KIỂM TRA - HÀNG TRẢ - K-Market The Matrix one - Kmarket0042 - phiếu: 20251011-00001</t>
  </si>
  <si>
    <t>HN/HT20251012-00001</t>
  </si>
  <si>
    <t>ĐÃ KIỂM TRA- HÀNG TRẢ -K-Market Thăng Long Number 1  - Kmarket0032 - phiếu : 20251012-00001</t>
  </si>
  <si>
    <t>Cửa Hàng Co.opFood Phạm Hữu Lầu</t>
  </si>
  <si>
    <t>Cửa Hàng Co.opFood CC Hoàng Anh Riverview</t>
  </si>
  <si>
    <t>Cửa hàng Co.op Food 13 Lê Văn Thịnh</t>
  </si>
  <si>
    <t>Cửa Hàng Co.opFood Quốc lộ 13 cũ</t>
  </si>
  <si>
    <t>SG/HT301029</t>
  </si>
  <si>
    <t>Cửa Hàng Co.opFood CC Westgate</t>
  </si>
  <si>
    <t>HN/HTKD0001</t>
  </si>
  <si>
    <t>ĐÃ KIỂM TRA - Hàng trả - tmart99999 - Tmart Store Hateco Yên Sở - A.Đăng - phiếu: KD0001 - Phiếu ngày (29/10/2025</t>
  </si>
  <si>
    <t>HN/HT20251030-00001</t>
  </si>
  <si>
    <t>ĐÃ KIỂM TRA - Hàng trả - Kmarket0024 - K-market CT4 New - phiếu: 20251030-00001 - Phiếu ngày (30/10/2025</t>
  </si>
  <si>
    <t>HN/HT20251030-00002</t>
  </si>
  <si>
    <t>ĐÃ KIỂM TRA - Hàng trả - Kmarket0008 - K-Market Quang Minh -phiếu: 20251030-00002 - Phiếu ngày (30/10/2025</t>
  </si>
  <si>
    <t>MH002456</t>
  </si>
  <si>
    <t>Hỗ trợ chi phí trưng bày + quảng cáo T05.2025</t>
  </si>
  <si>
    <t>MDV/PVH/00144</t>
  </si>
  <si>
    <t>1731</t>
  </si>
  <si>
    <t>Hỗ trợ doanh số không điều kiện T9/2025, Hỗ trợ quảng cáo 09/2025</t>
  </si>
  <si>
    <t>MDV/PVH/00213</t>
  </si>
  <si>
    <t>Chi phí trưng bày, quảng cáo tháng 10/2025</t>
  </si>
  <si>
    <t>BH2339371</t>
  </si>
  <si>
    <t>Satrafoods 393 Quang Trung</t>
  </si>
  <si>
    <t>BH2339372</t>
  </si>
  <si>
    <t>Satrafoods 551 Thống Nhất</t>
  </si>
  <si>
    <t>BH2339410</t>
  </si>
  <si>
    <t>Satrafoods 48-50 Lê Văn Linh</t>
  </si>
  <si>
    <t>BH2339424</t>
  </si>
  <si>
    <t>Satrafoods 244 Lê Thị Hoa</t>
  </si>
  <si>
    <t>BH2339439</t>
  </si>
  <si>
    <t>Satrafoods A3 Tô Ký Khu nhà ở K82</t>
  </si>
  <si>
    <t>BH2339441</t>
  </si>
  <si>
    <t>Satrafoods 25 Bùi Công Trừng</t>
  </si>
  <si>
    <t>BH2339443</t>
  </si>
  <si>
    <t>Satrafoods PHAN VĂN KHỎE</t>
  </si>
  <si>
    <t>BH2339491</t>
  </si>
  <si>
    <t>Satrafoods 492 Lê Văn Thọ</t>
  </si>
  <si>
    <t>BH2339492</t>
  </si>
  <si>
    <t>Satrafoods 75A, Nguyễn Văn Khạn, TT Củ Chi</t>
  </si>
  <si>
    <t>BH2339541</t>
  </si>
  <si>
    <t>Satrafoods 204-206 Lê Thánh Tôn</t>
  </si>
  <si>
    <t>BH2339558</t>
  </si>
  <si>
    <t>Satrafoods Quốc lộ 50-11</t>
  </si>
  <si>
    <t>BH2339562</t>
  </si>
  <si>
    <t>Satrafoods TRỊNH THỊ MIẾNG</t>
  </si>
  <si>
    <t>BH2339618</t>
  </si>
  <si>
    <t>Satrafoods 187 Phạm Văn Hai</t>
  </si>
  <si>
    <t>BH2339646</t>
  </si>
  <si>
    <t>Satrafoods 1403 Nguyễn Duy Trinh</t>
  </si>
  <si>
    <t>BH2339654</t>
  </si>
  <si>
    <t>Satrafoods 204 Đình Phong Phú</t>
  </si>
  <si>
    <t>BH2339655</t>
  </si>
  <si>
    <t>Satrafoods 88 Lò Lu</t>
  </si>
  <si>
    <t>BH2339673</t>
  </si>
  <si>
    <t>Satrafoods N23 Khu nhà ở Vạn Phúc 1</t>
  </si>
  <si>
    <t>BH2339819</t>
  </si>
  <si>
    <t>Satrafoods 143 Lê Thị Hà</t>
  </si>
  <si>
    <t>BH2339820</t>
  </si>
  <si>
    <t>Satrafoods 803 Tình lộ 7</t>
  </si>
  <si>
    <t>BH2339857</t>
  </si>
  <si>
    <t>Satrafoods KP2 Nguyễn Thị Tú - KCN Vĩnh Lộc</t>
  </si>
  <si>
    <t>BH2339887</t>
  </si>
  <si>
    <t>Satrafoods 80 Nguyễn Thượng Hiền</t>
  </si>
  <si>
    <t>BH2339895</t>
  </si>
  <si>
    <t>Satrafoods 347-353 Hùng Vương</t>
  </si>
  <si>
    <t>BH2339922</t>
  </si>
  <si>
    <t>Satrafoods 642 Nơ Trang Long</t>
  </si>
  <si>
    <t>BH2339926</t>
  </si>
  <si>
    <t>SATRAFOODS 125A-127 Tân Cảng</t>
  </si>
  <si>
    <t>BH2339929</t>
  </si>
  <si>
    <t>Satrafoods 203A Hoàng Hoa Thám</t>
  </si>
  <si>
    <t>BH2339930</t>
  </si>
  <si>
    <t>Satrafoods 240 Phan Đình Phùng</t>
  </si>
  <si>
    <t>BH2339933</t>
  </si>
  <si>
    <t>Satrafoods TÔ KÝ</t>
  </si>
  <si>
    <t>BH2339943</t>
  </si>
  <si>
    <t>Satrafoods 353 Lê Văn Lương</t>
  </si>
  <si>
    <t>BH2339946</t>
  </si>
  <si>
    <t>Satrafoods LÊ VĂN LƯƠNG 3</t>
  </si>
  <si>
    <t>BH2339966</t>
  </si>
  <si>
    <t>Satrafoods 224 Lạc Long Quân</t>
  </si>
  <si>
    <t>BH2340046</t>
  </si>
  <si>
    <t>Satrafoods 60 Hồ Văn Tư</t>
  </si>
  <si>
    <t>BH2340068</t>
  </si>
  <si>
    <t>Satrafoods 728 Tỉnh lộ 8</t>
  </si>
  <si>
    <t>Satrafoods ĐINH ĐỨC THIỆN</t>
  </si>
  <si>
    <t>Satrafoods PHAN VĂN HÂN</t>
  </si>
  <si>
    <t>Satrafoods PHẠM THẾ HIỂN 3</t>
  </si>
  <si>
    <t>Satrafoods HÀ HUY GIÁP 2</t>
  </si>
  <si>
    <t>Satrafoods MAN THIỆN</t>
  </si>
  <si>
    <t>Satrafoods NGUYỄN VĂN ĐẬU</t>
  </si>
  <si>
    <t>Satrafoods TRẦN NHÂN TÔN</t>
  </si>
  <si>
    <t>Satrafoods QUỐC LỘ 50</t>
  </si>
  <si>
    <t>Satrafoods HIỆP BÌNH</t>
  </si>
  <si>
    <t>Satrafoods CỬU LONG</t>
  </si>
  <si>
    <t>Satrafoods THẠCH LAM</t>
  </si>
  <si>
    <t>Satrafoods LÊ ĐỨC THỌ</t>
  </si>
  <si>
    <t>Satrafoods PHẠM THẾ HIỂN 2</t>
  </si>
  <si>
    <t>Satrafoods PHẠM THẾ HIỂN 4</t>
  </si>
  <si>
    <t>Satrafoods UNG VĂN KHIÊM</t>
  </si>
  <si>
    <t>Satrafoods TỈNH LỘ 43</t>
  </si>
  <si>
    <t>Satrafoods 2/89 Hà Huy Giáp</t>
  </si>
  <si>
    <t>Satrafoods KHA VẠN CÂN</t>
  </si>
  <si>
    <t>Satrafoods VÕ VĂN VÂN</t>
  </si>
  <si>
    <t>Satrafoods THẠNH LỘC</t>
  </si>
  <si>
    <t>BH/207/2025265</t>
  </si>
  <si>
    <t>P-005180435 - Satrafoods LÊ THỊ HOA</t>
  </si>
  <si>
    <t>BH/207/2025309</t>
  </si>
  <si>
    <t>P-005178600 - Satrafoods 803 Tỉnh Lộ 7</t>
  </si>
  <si>
    <t>BH/207/2025427</t>
  </si>
  <si>
    <t>P-005177625 - Satrafoods QUỐC LỘ 50 - 2</t>
  </si>
  <si>
    <t>BH/207/2025428</t>
  </si>
  <si>
    <t>P-005181519 - Satrafoods ĐINH ĐỨC THIỆN</t>
  </si>
  <si>
    <t>BH/207/2025443</t>
  </si>
  <si>
    <t>P-005177323 - Satrafoods BÙI CÔNG TRỪNG</t>
  </si>
  <si>
    <t>BH/207/2025649</t>
  </si>
  <si>
    <t>P-005181932 - Satrafoods TRẦN VĂN MƯỜI</t>
  </si>
  <si>
    <t>BH/207/2025761</t>
  </si>
  <si>
    <t>P-005182822 - Satrafoods PHẠM VĂN HAI</t>
  </si>
  <si>
    <t>BH/207/2025773</t>
  </si>
  <si>
    <t>P-005184593 - Satrafoods LÊ THỊ HÀ</t>
  </si>
  <si>
    <t>BH/207/2025774</t>
  </si>
  <si>
    <t>P-005183479 - Satrafoods LÝ THƯỜNG KIỆT</t>
  </si>
  <si>
    <t>BH/207/2025818</t>
  </si>
  <si>
    <t>P-005186550 - Satrafoods LÊ THỊ RIÊNG</t>
  </si>
  <si>
    <t>BH/207/2025821</t>
  </si>
  <si>
    <t>P-005186903 - Satrafoods ĐƯỜNG SỐ 41</t>
  </si>
  <si>
    <t>BH/207/2025830</t>
  </si>
  <si>
    <t>P-005182756 - Satrafoods NGUYỄN DUY TRINH 3</t>
  </si>
  <si>
    <t>BH/207/2025842</t>
  </si>
  <si>
    <t>P-005183024 - Satrafoods THẠCH LAM</t>
  </si>
  <si>
    <t>BH/207/2025869</t>
  </si>
  <si>
    <t>P-005185908 - Satrafoods NGUYỄN THỊ BÚP (TCH 2)</t>
  </si>
  <si>
    <t>BH/207/2025871</t>
  </si>
  <si>
    <t>P-005185949 - Satrafoods KHA VẠN CÂN</t>
  </si>
  <si>
    <t>BH/207/2025914</t>
  </si>
  <si>
    <t>P-005188079 - Satrafoods BÙI CÔNG TRỪNG</t>
  </si>
  <si>
    <t>BH/207/2025915</t>
  </si>
  <si>
    <t>P-005186293 - Satrafoods THẠNH LỘC</t>
  </si>
  <si>
    <t>BH/207/2025925</t>
  </si>
  <si>
    <t>P-005188016 - Satrafoods TÂN CẢNG</t>
  </si>
  <si>
    <t>BH/207/20251313</t>
  </si>
  <si>
    <t>P-005188070 - Satrafoods TỈNH LỘ 43</t>
  </si>
  <si>
    <t>BH/207/20251314</t>
  </si>
  <si>
    <t>P-005188621 - Satrafoods ĐƯỜNG SỐ 2 THỦ ĐỨC</t>
  </si>
  <si>
    <t>BH/207/20251441</t>
  </si>
  <si>
    <t>P-005188748 - Satrafoods QUANG TRUNG</t>
  </si>
  <si>
    <t>BH/207/20251531</t>
  </si>
  <si>
    <t>P-005191988 - Satrafoods LÊ THỊ HOA</t>
  </si>
  <si>
    <t>BH/207/20251534</t>
  </si>
  <si>
    <t>P-005190206 - Satrafoods PHẠM THẾ HIỂN 3</t>
  </si>
  <si>
    <t>BH/207/20251548</t>
  </si>
  <si>
    <t>P-005193081 - Satrafoods NGUYỄN VĂN NI (CỦ CHI 8)</t>
  </si>
  <si>
    <t>BH/207/20251606</t>
  </si>
  <si>
    <t>P-005188761 - SATRAFOODS AN BÌNH (SKY PHÚ ĐÔNG)</t>
  </si>
  <si>
    <t>BH2370446</t>
  </si>
  <si>
    <t>P-005197464 - Satrafoods NGUYỄN THƯỢNG HIỀN</t>
  </si>
  <si>
    <t>BH2370449</t>
  </si>
  <si>
    <t>P-005195082 - Satrafoods LÊ MINH NHỰT</t>
  </si>
  <si>
    <t>BH2370453</t>
  </si>
  <si>
    <t>P-005197475 - Satrafoods NGUYỄN DUY TRINH 2</t>
  </si>
  <si>
    <t>BH2370454</t>
  </si>
  <si>
    <t>P-005196480, CK 10% SP MỚI - Satrafoods 260 Trần Não</t>
  </si>
  <si>
    <t>BH2370457</t>
  </si>
  <si>
    <t>P-005194779 - Satrafoods HÀ HUY GIÁP 2</t>
  </si>
  <si>
    <t>BH2370533</t>
  </si>
  <si>
    <t>P-005199846 - Satrafoods ĐƯỜNG SỐ 41</t>
  </si>
  <si>
    <t>BH2370539</t>
  </si>
  <si>
    <t>P-005199300 - Satrafoods LÊ VĂN LINH</t>
  </si>
  <si>
    <t>BH2370556</t>
  </si>
  <si>
    <t>P-005200129 - Satrafoods TỈNH LỘ 43</t>
  </si>
  <si>
    <t>BH2370663</t>
  </si>
  <si>
    <t>P-005201633 - Satrafoods ĐƯỜNG SỐ 2 THỦ ĐỨC</t>
  </si>
  <si>
    <t>BH2370682</t>
  </si>
  <si>
    <t>P-005199739 - Satrafoods QUANG TRUNG</t>
  </si>
  <si>
    <t>BH2370799</t>
  </si>
  <si>
    <t>P-005203004 - Satrafoods LÊ THỊ HOA</t>
  </si>
  <si>
    <t>BH2370804</t>
  </si>
  <si>
    <t>P-005203188 - Satrafoods LÒ LU</t>
  </si>
  <si>
    <t>BH2370885</t>
  </si>
  <si>
    <t>P-005203668 - Satrafoods PHAN ĐĂNG LƯU</t>
  </si>
  <si>
    <t>BH2370887</t>
  </si>
  <si>
    <t>P-005203887 - Satrafoods NGUYỄN VĂN ĐẬU</t>
  </si>
  <si>
    <t>BH2370898</t>
  </si>
  <si>
    <t>P-005204458 - Satrafoods TÔ KÝ</t>
  </si>
  <si>
    <t>BH2372290</t>
  </si>
  <si>
    <t>P-005204984 - 34C SATRAFOODS HOÀNG NGỌC PHÁCH</t>
  </si>
  <si>
    <t>BH2372291</t>
  </si>
  <si>
    <t>P-005204823 - Satrafoods HƯƠNG LỘ 2 -2</t>
  </si>
  <si>
    <t>BH2372292</t>
  </si>
  <si>
    <t>P-005206562 - Satrafoods THẠNH LỘC</t>
  </si>
  <si>
    <t>BH2372348</t>
  </si>
  <si>
    <t>P-005208460 - Satrafoods THỐNG NHẤT</t>
  </si>
  <si>
    <t>BH2372405</t>
  </si>
  <si>
    <t>P-005207298 - Satrafoods NGUYỄN DUY TRINH 3</t>
  </si>
  <si>
    <t>BH2372425</t>
  </si>
  <si>
    <t>P-005207902 - Satrafoods NGUYỄN VĂN KHẠ (CỦ CHI 5)</t>
  </si>
  <si>
    <t>BH2372441</t>
  </si>
  <si>
    <t>P-005206687 - Satrafoods PHẠM THẾ HIỂN 3</t>
  </si>
  <si>
    <t>BH2372453</t>
  </si>
  <si>
    <t>P-005207745 - Satrafoods LÊ THỊ RIÊNG</t>
  </si>
  <si>
    <t>BH2372466</t>
  </si>
  <si>
    <t>P-005209450 - Satrafoods BÙI CÔNG TRỪNG</t>
  </si>
  <si>
    <t>BH2372517</t>
  </si>
  <si>
    <t>P-005212731 - Satrafoods NGUYỄN THỊ KIỂU 2</t>
  </si>
  <si>
    <t>BH2372540</t>
  </si>
  <si>
    <t>P-005214435 - Satrafoods LÊ THÁNH TÔN</t>
  </si>
  <si>
    <t>BH2372550</t>
  </si>
  <si>
    <t>P-005214201 - Satrafoods PHẠM VĂN HAI</t>
  </si>
  <si>
    <t>BH2372553</t>
  </si>
  <si>
    <t>P-005213805 - Satrafoods QUANG TRUNG</t>
  </si>
  <si>
    <t>BH2372606</t>
  </si>
  <si>
    <t>P-005214145 - Satrafoods TÂN CẢNG</t>
  </si>
  <si>
    <t>BH/207/2025776</t>
  </si>
  <si>
    <t>P-000112466</t>
  </si>
  <si>
    <t>BH2370590</t>
  </si>
  <si>
    <t>P-000113181</t>
  </si>
  <si>
    <t>Satrafoods NGUYỄN XUÂN KHOÁT</t>
  </si>
  <si>
    <t>Satrafoods 166 Bình Thới</t>
  </si>
  <si>
    <t>Satrafoods NGUYỄN ẢNH THỦ 2</t>
  </si>
  <si>
    <t>Satrafoods PHAN HUY ÍCH</t>
  </si>
  <si>
    <t>Satrafoods THÁP MƯỜI</t>
  </si>
  <si>
    <t>Satrafoods CỦ CHI 4</t>
  </si>
  <si>
    <t>HĐ giữ lại để gối đầu 2025</t>
  </si>
  <si>
    <t>00069634</t>
  </si>
  <si>
    <t>CircleK Citizen Apartment, Trung Son Residential quarter</t>
  </si>
  <si>
    <t>CircleK T2,00.01 Toà Nhà Krista 537 Nguyễn Duy Trinh</t>
  </si>
  <si>
    <t>CircleK 135 Nguyễn Cửu Đàm</t>
  </si>
  <si>
    <t>CircleK 459/8A Nguyễn Thị Thập</t>
  </si>
  <si>
    <t>CircleK 633 Tỉnh Lộ 10</t>
  </si>
  <si>
    <t>Circle K 355 Lý Thường Kiệt, Khu phố Thống Nhất 1</t>
  </si>
  <si>
    <t>CircleK 43 Thùy Vân</t>
  </si>
  <si>
    <t>CircleK 1 Thùy Vân</t>
  </si>
  <si>
    <t>CircleK 15 La Văn Cầu</t>
  </si>
  <si>
    <t>CircleK Số 138 Đường 30 Tháng 4</t>
  </si>
  <si>
    <t>CircleK 166 Đường 3/2</t>
  </si>
  <si>
    <t>CircleK 45 Cao Thắng</t>
  </si>
  <si>
    <t>CircleK 37C Thuận Kiều</t>
  </si>
  <si>
    <t>CircleK Tầng Trệt Khối Nhà A, Lô số 20 Đường Võ Nguyên Giáp, Khu Dân Cư Phú An, Khu Đô Thị Mới Nam Sông Cần Thơ</t>
  </si>
  <si>
    <t>CircleK 44 Cửu Long</t>
  </si>
  <si>
    <t>CircleK 87 Cửu Long</t>
  </si>
  <si>
    <t>CircleK 178A Nguyễn Chí Thanh</t>
  </si>
  <si>
    <t>CircleK 78 Nguyễn Đình Chiểu, Nha Trang, Khánh Hòa</t>
  </si>
  <si>
    <t>CircleK 15 Đỗ Quang Đẩu</t>
  </si>
  <si>
    <t>CircleK 32 Nguyễn Hữu Cầu</t>
  </si>
  <si>
    <t>CircleK 14 Ung Văn Khiêm</t>
  </si>
  <si>
    <t>NVK00079</t>
  </si>
  <si>
    <t>Chiết khấu, Hỗ trợ KMARKET T10.2025</t>
  </si>
  <si>
    <t>00029707</t>
  </si>
  <si>
    <t>CÔNG TY CỔ PHẦN SÀI GÒN HD / RIVERSIDE, KT</t>
  </si>
  <si>
    <t>CÔNG TY CỔ PHẦN SÀI GÒN HD / Kho bán hàng - Richmond, KT</t>
  </si>
  <si>
    <t>CÔNG TY CỔ PHẦN SÀI GÒN HD / EMPIRE CITY, KT</t>
  </si>
  <si>
    <t>CÔNG TY CỔ PHẦN SÀI GÒN HD - Picity High, KT</t>
  </si>
  <si>
    <t>CÔNG TY CỔ PHẦN SÀI GÒN HD / Kho bán hàng - Q7 Saigon, KT</t>
  </si>
  <si>
    <t>CÔNG TY CỔ PHẦN SÀI GÒN HD - Vincom 3T2, ĐƠN KT CK 10%</t>
  </si>
  <si>
    <t>CÔNG TY CỔ PHẦN SÀI GÒN HD - Vincom 3T2</t>
  </si>
  <si>
    <t>công nợ gối đầu</t>
  </si>
  <si>
    <t>Sibafood Terra An Hưng</t>
  </si>
  <si>
    <t>A20DKT38 - Cửa hàng OKONO 38/100 Doãn Kế Thiện</t>
  </si>
  <si>
    <t>A07BM353 - Cửa hàng OKONO Bạch Mai</t>
  </si>
  <si>
    <t>A05TK80 - Cửa hàng OKONO 82 Triều Khúc</t>
  </si>
  <si>
    <t>A04YH219 - Cửa hàng OKONO 219 Yên Hòa</t>
  </si>
  <si>
    <t>Hàng trả T05.2025 (trừ thiếu)</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</si>
  <si>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</si>
  <si>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</si>
  <si>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</si>
  <si>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</si>
  <si>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</si>
  <si>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</si>
  <si>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</si>
  <si>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</si>
  <si>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</si>
  <si>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</si>
  <si>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</si>
  <si>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</si>
  <si>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</si>
  <si>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</si>
  <si>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</si>
  <si>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</si>
  <si>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</si>
  <si>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</si>
  <si>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</si>
  <si>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</si>
  <si>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</si>
  <si>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</si>
  <si>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</si>
  <si>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</si>
  <si>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</si>
  <si>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</si>
  <si>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</si>
  <si>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</si>
  <si>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</si>
  <si>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</si>
  <si>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</si>
  <si>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</si>
  <si>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</si>
  <si>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</si>
  <si>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</si>
  <si>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</si>
  <si>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</si>
  <si>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</si>
  <si>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</si>
  <si>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</si>
  <si>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</si>
  <si>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</si>
  <si>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</si>
  <si>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</si>
  <si>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</si>
  <si>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</si>
  <si>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</si>
  <si>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</si>
  <si>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</si>
  <si>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</si>
  <si>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</si>
  <si>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</si>
  <si>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</si>
  <si>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</si>
  <si>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</si>
  <si>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</si>
  <si>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</si>
  <si>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</si>
  <si>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</si>
  <si>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</si>
  <si>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</si>
  <si>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</si>
  <si>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</si>
  <si>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</si>
  <si>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</si>
  <si>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</si>
  <si>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</si>
  <si>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</si>
  <si>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</si>
  <si>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</si>
  <si>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</si>
  <si>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</si>
  <si>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</si>
  <si>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</si>
  <si>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</si>
  <si>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</si>
  <si>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</si>
  <si>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</si>
  <si>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</si>
  <si>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</si>
  <si>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</si>
  <si>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</si>
  <si>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</si>
  <si>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</si>
  <si>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</si>
  <si>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</si>
  <si>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</si>
  <si>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</si>
  <si>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</si>
  <si>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</si>
  <si>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</si>
  <si>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</si>
  <si>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</si>
  <si>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</si>
  <si>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</si>
  <si>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</si>
  <si>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</si>
  <si>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</si>
  <si>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</si>
  <si>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</si>
  <si>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</si>
  <si>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</si>
  <si>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</si>
  <si>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</si>
  <si>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</si>
  <si>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</si>
  <si>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</si>
  <si>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</si>
  <si>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</si>
  <si>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</si>
  <si>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</si>
  <si>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</si>
  <si>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</si>
  <si>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</si>
  <si>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</si>
  <si>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</si>
  <si>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</si>
  <si>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</si>
  <si>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</si>
  <si>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</si>
  <si>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</si>
  <si>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</si>
  <si>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</si>
  <si>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</si>
  <si>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</si>
  <si>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</si>
  <si>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</si>
  <si>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</si>
  <si>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</si>
  <si>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</si>
  <si>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</si>
  <si>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</si>
  <si>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</si>
  <si>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</si>
  <si>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</si>
  <si>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</si>
  <si>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</si>
  <si>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</si>
  <si>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</si>
  <si>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</si>
  <si>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</si>
  <si>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</si>
  <si>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</si>
  <si>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</si>
  <si>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</si>
  <si>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</si>
  <si>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</si>
  <si>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</si>
  <si>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</si>
  <si>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</si>
  <si>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</si>
  <si>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</si>
  <si>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</si>
  <si>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</si>
  <si>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</si>
  <si>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</si>
  <si>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</si>
  <si>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</si>
  <si>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</si>
  <si>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</si>
  <si>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</si>
  <si>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</si>
  <si>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</si>
  <si>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</si>
  <si>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</si>
  <si>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</si>
  <si>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</si>
  <si>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</si>
  <si>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</si>
  <si>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</si>
  <si>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</si>
  <si>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</si>
  <si>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</si>
  <si>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</si>
  <si>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</si>
  <si>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</si>
  <si>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</si>
  <si>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</si>
  <si>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</si>
  <si>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</si>
  <si>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</si>
  <si>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</si>
  <si>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</si>
  <si>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</si>
  <si>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</si>
  <si>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</si>
  <si>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</si>
  <si>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</si>
  <si>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</si>
  <si>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</si>
  <si>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</si>
  <si>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</si>
  <si>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</si>
  <si>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</si>
  <si>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</si>
  <si>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</si>
  <si>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</si>
  <si>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</si>
  <si>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</si>
  <si>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</si>
  <si>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</si>
  <si>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</si>
  <si>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</si>
  <si>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</si>
  <si>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</si>
  <si>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</si>
  <si>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</si>
  <si>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</si>
  <si>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</si>
  <si>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</si>
  <si>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</si>
  <si>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</si>
  <si>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</si>
  <si>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</si>
  <si>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</si>
  <si>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</si>
  <si>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</si>
  <si>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</si>
  <si>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</si>
  <si>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</si>
  <si>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</si>
  <si>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</si>
  <si>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</si>
  <si>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</si>
  <si>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</si>
  <si>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</si>
  <si>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</si>
  <si>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</si>
  <si>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</si>
  <si>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</si>
  <si>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</si>
  <si>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</si>
  <si>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</si>
  <si>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</si>
  <si>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</si>
  <si>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</si>
  <si>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</si>
  <si>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</si>
  <si>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</si>
  <si>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</si>
  <si>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</si>
  <si>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</si>
  <si>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</si>
  <si>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</si>
  <si>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</si>
  <si>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</si>
  <si>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</si>
  <si>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</si>
  <si>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</si>
  <si>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</si>
  <si>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</si>
  <si>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</si>
  <si>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</si>
  <si>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</si>
  <si>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</si>
  <si>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</si>
  <si>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</si>
  <si>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</si>
  <si>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</si>
  <si>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</si>
  <si>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</si>
  <si>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</si>
  <si>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</si>
  <si>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</si>
  <si>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</si>
  <si>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</si>
  <si>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</si>
  <si>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</si>
  <si>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</si>
  <si>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</si>
  <si>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</si>
  <si>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</si>
  <si>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</si>
  <si>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</si>
  <si>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</si>
  <si>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</si>
  <si>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</si>
  <si>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</si>
  <si>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</si>
  <si>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</si>
  <si>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</si>
  <si>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</si>
  <si>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</si>
  <si>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</si>
  <si>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</si>
  <si>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</si>
  <si>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</si>
  <si>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</si>
  <si>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</si>
  <si>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</si>
  <si>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</si>
  <si>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</si>
  <si>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</si>
  <si>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</si>
  <si>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</si>
  <si>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</si>
  <si>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</si>
  <si>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</si>
  <si>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</si>
  <si>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</si>
  <si>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</si>
  <si>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</si>
  <si>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</si>
  <si>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</si>
  <si>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</si>
  <si>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</si>
  <si>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</si>
  <si>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</si>
  <si>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</si>
  <si>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</si>
  <si>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</si>
  <si>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</si>
  <si>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</si>
  <si>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</si>
  <si>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</si>
  <si>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</si>
  <si>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</si>
  <si>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</si>
  <si>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</si>
  <si>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</si>
  <si>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</si>
  <si>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</si>
  <si>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</si>
  <si>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</si>
  <si>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</si>
  <si>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</si>
  <si>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</si>
  <si>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</si>
  <si>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</si>
  <si>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</si>
  <si>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</si>
  <si>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</si>
  <si>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</si>
  <si>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</si>
  <si>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</si>
  <si>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</si>
  <si>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</si>
  <si>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</si>
  <si>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</si>
  <si>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</si>
  <si>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</si>
  <si>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</si>
  <si>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</si>
  <si>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</si>
  <si>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</si>
  <si>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</si>
  <si>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</si>
  <si>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</si>
  <si>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</si>
  <si>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</si>
  <si>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</si>
  <si>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</si>
  <si>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</si>
  <si>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</si>
  <si>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</si>
  <si>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</si>
  <si>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</si>
  <si>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</si>
  <si>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</si>
  <si>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</si>
  <si>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</si>
  <si>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</si>
  <si>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</si>
  <si>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</si>
  <si>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</si>
  <si>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</si>
  <si>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</si>
  <si>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</si>
  <si>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</si>
  <si>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</si>
  <si>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</si>
  <si>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</si>
  <si>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</si>
  <si>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</si>
  <si>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</si>
  <si>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</si>
  <si>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</si>
  <si>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</si>
  <si>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</si>
  <si>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</si>
  <si>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</si>
  <si>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</si>
  <si>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</si>
  <si>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</si>
  <si>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</si>
  <si>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</si>
  <si>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</si>
  <si>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</si>
  <si>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</si>
  <si>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</si>
  <si>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</si>
  <si>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</si>
  <si>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</si>
  <si>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</si>
  <si>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</si>
  <si>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</si>
  <si>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</si>
  <si>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</si>
  <si>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</si>
  <si>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</si>
  <si>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</si>
  <si>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</si>
  <si>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</si>
  <si>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</si>
  <si>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</si>
  <si>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</si>
  <si>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</si>
  <si>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</si>
  <si>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</si>
  <si>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</si>
  <si>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</si>
  <si>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</si>
  <si>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</si>
  <si>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</si>
  <si>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</si>
  <si>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</si>
  <si>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</si>
  <si>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</si>
  <si>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</si>
  <si>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</si>
  <si>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</si>
  <si>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</si>
  <si>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</si>
  <si>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</si>
  <si>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</si>
  <si>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</si>
  <si>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</si>
  <si>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</si>
  <si>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</si>
  <si>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</si>
  <si>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</si>
  <si>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</si>
  <si>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</si>
  <si>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</si>
  <si>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</si>
  <si>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</si>
  <si>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</si>
  <si>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</si>
  <si>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</si>
  <si>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</si>
  <si>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</si>
  <si>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</si>
  <si>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</si>
  <si>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</si>
  <si>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</si>
  <si>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</si>
  <si>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</si>
  <si>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</si>
  <si>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</si>
  <si>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</si>
  <si>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</si>
  <si>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</si>
  <si>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</si>
  <si>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</si>
  <si>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</si>
  <si>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</si>
  <si>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</si>
  <si>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</si>
  <si>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</si>
  <si>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</si>
  <si>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</si>
  <si>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</si>
  <si>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</si>
  <si>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</si>
  <si>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</si>
  <si>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</si>
  <si>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</si>
  <si>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</si>
  <si>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</si>
  <si>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</si>
  <si>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</si>
  <si>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</si>
  <si>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</si>
  <si>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</si>
  <si>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</si>
  <si>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</si>
  <si>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</si>
  <si>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</si>
  <si>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</si>
  <si>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</si>
  <si>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</si>
  <si>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</si>
  <si>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</si>
  <si>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</si>
  <si>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</si>
  <si>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</si>
  <si>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</si>
  <si>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</si>
  <si>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</si>
  <si>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</si>
  <si>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</si>
  <si>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</si>
  <si>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</si>
  <si>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</si>
  <si>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</si>
  <si>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</si>
  <si>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</si>
  <si>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</si>
  <si>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</si>
  <si>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</si>
  <si>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</si>
  <si>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</si>
  <si>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</si>
  <si>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</si>
  <si>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</si>
  <si>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</si>
  <si>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</si>
  <si>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</si>
  <si>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</si>
  <si>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</si>
  <si>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</si>
  <si>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</si>
  <si>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</si>
  <si>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</si>
  <si>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</si>
  <si>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</si>
  <si>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</si>
  <si>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</si>
  <si>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</si>
  <si>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</si>
  <si>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</si>
  <si>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</si>
  <si>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</si>
  <si>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</si>
  <si>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</si>
  <si>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</si>
  <si>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</si>
  <si>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</si>
  <si>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</si>
  <si>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</si>
  <si>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</si>
  <si>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</si>
  <si>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</si>
  <si>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</si>
  <si>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</si>
  <si>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</si>
  <si>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</si>
  <si>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</si>
  <si>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</si>
  <si>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</si>
  <si>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</si>
  <si>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</si>
  <si>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</si>
  <si>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</si>
  <si>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</si>
  <si>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</si>
  <si>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</si>
  <si>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</si>
  <si>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</si>
  <si>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</si>
  <si>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</si>
  <si>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</si>
  <si>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</si>
  <si>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</si>
  <si>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</si>
  <si>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</si>
  <si>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</si>
  <si>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</si>
  <si>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</si>
  <si>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</si>
  <si>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</si>
  <si>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</si>
  <si>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</si>
  <si>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</si>
  <si>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</si>
  <si>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</si>
  <si>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</si>
  <si>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</si>
  <si>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</si>
  <si>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</si>
  <si>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</si>
  <si>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</si>
  <si>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</si>
  <si>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</si>
  <si>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</si>
  <si>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</si>
  <si>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</si>
  <si>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</si>
  <si>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</si>
  <si>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</si>
  <si>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</si>
  <si>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</si>
  <si>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</si>
  <si>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</si>
  <si>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</si>
  <si>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</si>
  <si>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</si>
  <si>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</si>
  <si>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</si>
  <si>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</si>
  <si>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</si>
  <si>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</si>
  <si>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</si>
  <si>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</si>
  <si>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</si>
  <si>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</si>
  <si>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</si>
  <si>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</si>
  <si>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</si>
  <si>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</si>
  <si>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</si>
  <si>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</si>
  <si>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</si>
  <si>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</si>
  <si>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</si>
  <si>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</si>
  <si>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</si>
  <si>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</si>
  <si>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</si>
  <si>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</si>
  <si>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</si>
  <si>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</si>
  <si>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</si>
  <si>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</si>
  <si>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</si>
  <si>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</si>
  <si>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</si>
  <si>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</si>
  <si>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</si>
  <si>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</si>
  <si>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</si>
  <si>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</si>
  <si>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</si>
  <si>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</si>
  <si>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</si>
  <si>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</si>
  <si>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</si>
  <si>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</si>
  <si>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</si>
  <si>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</si>
  <si>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</si>
  <si>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</si>
  <si>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</si>
  <si>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</si>
  <si>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</si>
  <si>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</si>
  <si>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</si>
  <si>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</si>
  <si>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</si>
  <si>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</si>
  <si>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</si>
  <si>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</si>
  <si>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</si>
  <si>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</si>
  <si>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</si>
  <si>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</si>
  <si>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</si>
  <si>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</si>
  <si>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</si>
  <si>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</si>
  <si>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</si>
  <si>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</si>
  <si>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</si>
  <si>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</si>
  <si>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</si>
  <si>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</si>
  <si>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</si>
  <si>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</si>
  <si>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</si>
  <si>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</si>
  <si>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</si>
  <si>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</si>
  <si>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</si>
  <si>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</si>
  <si>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</si>
  <si>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</si>
  <si>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</si>
  <si>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</si>
  <si>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</si>
  <si>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</si>
  <si>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</si>
  <si>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</si>
  <si>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</si>
  <si>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</si>
  <si>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</si>
  <si>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</si>
  <si>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</si>
  <si>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</si>
  <si>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</si>
  <si>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</si>
  <si>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</si>
  <si>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</si>
  <si>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</si>
  <si>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</si>
  <si>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</si>
  <si>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</si>
  <si>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</si>
  <si>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</si>
  <si>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</si>
  <si>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</si>
  <si>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</si>
  <si>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</si>
  <si>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</si>
  <si>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</si>
  <si>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</si>
  <si>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</si>
  <si>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</si>
  <si>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</si>
  <si>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</si>
  <si>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</si>
  <si>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</si>
  <si>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</si>
  <si>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</si>
  <si>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</si>
  <si>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</si>
  <si>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</si>
  <si>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</si>
  <si>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</si>
  <si>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</si>
  <si>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</si>
  <si>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</si>
  <si>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</si>
  <si>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</si>
  <si>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</si>
  <si>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</si>
  <si>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</si>
  <si>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</si>
  <si>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</si>
  <si>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</si>
  <si>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</si>
  <si>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</si>
  <si>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</si>
  <si>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</si>
  <si>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</si>
  <si>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</si>
  <si>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</si>
  <si>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</si>
  <si>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</si>
  <si>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</si>
  <si>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</si>
  <si>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</si>
  <si>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</si>
  <si>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</si>
  <si>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</si>
  <si>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</si>
  <si>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</si>
  <si>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</si>
  <si>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</si>
  <si>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</si>
  <si>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</si>
  <si>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</si>
  <si>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</si>
  <si>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</si>
  <si>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</si>
  <si>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</si>
  <si>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</si>
  <si>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</si>
  <si>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</si>
  <si>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</si>
  <si>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</si>
  <si>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</si>
  <si>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</si>
  <si>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</si>
  <si>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</si>
  <si>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</si>
  <si>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</si>
  <si>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</si>
  <si>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</si>
  <si>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160 Bùi Thị Xuân, Phường Bến Thành, Thành phố Hồ Chí Minh, Việt Nam</t>
  </si>
  <si>
    <t>Circlek; Circlekmiennam; MIENNAM</t>
  </si>
  <si>
    <t>0306182043</t>
  </si>
  <si>
    <t>Số 205 Lạc Long Quân, Phường Tây Hồ, Thành phố Hà Nội, Việt Nam</t>
  </si>
  <si>
    <t>Circlek; Circlekmienbac; MIENBAC</t>
  </si>
  <si>
    <t>0306182043-010</t>
  </si>
  <si>
    <t>TÂY HỒ</t>
  </si>
  <si>
    <t>508 Cách Mạng Tháng Tám, Phường Thủ Dầu Một, Thành phố Hồ Chí Minh, Việt Nam</t>
  </si>
  <si>
    <t>0306182043-011</t>
  </si>
  <si>
    <t>15 La Văn Cầu, Phường Vũng Tàu, Thành phố Hồ Chí Minh, Việt Nam</t>
  </si>
  <si>
    <t>0306182043-012</t>
  </si>
  <si>
    <t>Căn nhà số 01, Lô A6, Khu đô thị mới phía đông Hòn Cặp Bè, Tổ 4, Khu phố 4A, Phường Hạ Long, Tỉnh Quảng Ninh, Việt Nam</t>
  </si>
  <si>
    <t>0306182043-015</t>
  </si>
  <si>
    <t>128 Hai Bà Trưng, Phường Ninh Kiều, Thành phố Cần Thơ, Việt Nam</t>
  </si>
  <si>
    <t>0306182043-017</t>
  </si>
  <si>
    <t>261A đường Trần Nguyên Hãn, Phường An Biên, Thành phố Hải Phòng, Việt Nam</t>
  </si>
  <si>
    <t>0306182043-019</t>
  </si>
  <si>
    <t>Số 155 đường Ung Văn Khiêm, tổ 11, khóm Đông Thành, Phường Long Xuyên, An Giang, Việt Nam</t>
  </si>
  <si>
    <t>0306182043-020</t>
  </si>
  <si>
    <t>Số 1347 Đường Nguyễn Ái Quốc, Khu phố 12, Phường Tam Hiệp, Tỉnh Đồng Nai, Việt Nam</t>
  </si>
  <si>
    <t>0306182043-021</t>
  </si>
  <si>
    <t>30/2 Ấp Bắc, Phường Đạo Thạnh, Tỉnh Đồng Tháp, Việt Nam</t>
  </si>
  <si>
    <t>0306182043-022</t>
  </si>
  <si>
    <t>Số MRA-095A, Đường nội bộ Khu biệt thự Thủy Nguyên, Xã Phụng Công, Tỉnh Hưng Yên, Việt Nam</t>
  </si>
  <si>
    <t>0306182043-023</t>
  </si>
  <si>
    <t>125 Trần Hưng Đạo, Khu phố 4, Phường Kinh Bắc, Tỉnh Bắc Ninh, Việt Nam</t>
  </si>
  <si>
    <t>0306182043-024</t>
  </si>
  <si>
    <t>Bắc Ninh</t>
  </si>
  <si>
    <t>Số 99 đường 3 tháng 2, Phường Rạch Giá, Tỉnh An Giang, Việt Nam</t>
  </si>
  <si>
    <t>0306182043-027</t>
  </si>
  <si>
    <t>Số 6A Nguyễn Chánh, Phường Nha Trang, Tỉnh Khánh Hòa, Việt Nam</t>
  </si>
  <si>
    <t>0306182043-028</t>
  </si>
  <si>
    <t>Số 28 đường Lương Ngọc Quyến, Phường Phan Đình Phùng, Tỉnh Thái Nguyên, Việt Nam</t>
  </si>
  <si>
    <t>0306182043-029</t>
  </si>
  <si>
    <t>Thái Nguyên</t>
  </si>
  <si>
    <t>CircleK-BD7002</t>
  </si>
  <si>
    <t>508 Cách Mạng Tháng Tám, phường Phú Cường, thành phố Thủ Dầu Một, tỉnh Bình Dương</t>
  </si>
  <si>
    <t>CircleK-BD7003</t>
  </si>
  <si>
    <t>174 Trần Văn Ơn, Khu 5, phường Phú Hòa, thành phố Thủ Dầu 1, tỉnh Bình Dương</t>
  </si>
  <si>
    <t>CircleK-BD7004</t>
  </si>
  <si>
    <t>1347 đường Nguyễn Ái Quốc, khu phố 6, phường Tân Tiến, thành phố Biên Hòa, tỉnh Đồng Nai</t>
  </si>
  <si>
    <t>CircleK-BD7005</t>
  </si>
  <si>
    <t>105 Lê Trọng Tấn, khu phố Bình Dương 2, phường An Bình, thành phố Dĩ An, tỉnh Bình Dương</t>
  </si>
  <si>
    <t>CircleK-BD7006</t>
  </si>
  <si>
    <t>355 Lý Thường Kiệt, phu phố Thống Nhất 1, phường Dĩ An, thành phố Dĩ An, tỉnh Bình Dương</t>
  </si>
  <si>
    <t>CircleK-BD7007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</si>
  <si>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</si>
  <si>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</si>
  <si>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</si>
  <si>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</si>
  <si>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</si>
  <si>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</si>
  <si>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</si>
  <si>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</si>
  <si>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</si>
  <si>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</si>
  <si>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</si>
  <si>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</si>
  <si>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</si>
  <si>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</si>
  <si>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</si>
  <si>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</si>
  <si>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</si>
  <si>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</si>
  <si>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</si>
  <si>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</si>
  <si>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</si>
  <si>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</si>
  <si>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</si>
  <si>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</si>
  <si>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</si>
  <si>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</si>
  <si>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</si>
  <si>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</si>
  <si>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</si>
  <si>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</si>
  <si>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128 Hai Bà Trưng, Phường Tân An, Quận Ninh Ninh Kiều, Tỉnh Cần Thơ</t>
  </si>
  <si>
    <t>CircleK-CT5004</t>
  </si>
  <si>
    <t>3-5 Lý Tự Trọng, Phường An Phú, Quận Ninh Ninh Kiều, Tỉnh Cần Thơ</t>
  </si>
  <si>
    <t>CircleK-CT5005</t>
  </si>
  <si>
    <t>129 Trần Văn Khéo, Phường Cái Khế, Quận Ninh Kiều, Tỉnh Cần Thơ</t>
  </si>
  <si>
    <t>CircleK-CT5006</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</si>
  <si>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</si>
  <si>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</si>
  <si>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</si>
  <si>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</si>
  <si>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</si>
  <si>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118 Đường 3/2, Phường Xuân Khánh, Quận Ninh Ninh Kiều, Tỉnh Cần Thơ</t>
  </si>
  <si>
    <t>CircleK-CT5009</t>
  </si>
  <si>
    <t>CircleK 89 Trần Việt Châu</t>
  </si>
  <si>
    <t>89 Trần Việt Châu, Phường An Hòa, Quận Ninh Ninh Kiều, Tỉnh Cần Thơ</t>
  </si>
  <si>
    <t>CircleK-CT5010</t>
  </si>
  <si>
    <t>59 Nguyễn Văn Cừ, Phường An Hòa, Quận Ninh Ninh Kiều, Tỉnh Cần Thơ</t>
  </si>
  <si>
    <t>CircleK-CT5011</t>
  </si>
  <si>
    <t>59 Ngô Văn Sở, Phường Tân An, Quận Ninh Ninh Kiều, Tỉnh Cần Thơ</t>
  </si>
  <si>
    <t>CircleK-CT5012</t>
  </si>
  <si>
    <t>155 Ung Văn Khiêm, Phường Mỹ Xuyên, Thành phố Long Xuyên, Tỉnh An Giang</t>
  </si>
  <si>
    <t>CircleK-CT5013</t>
  </si>
  <si>
    <t>CircleK 97 Võ Thị Sáu</t>
  </si>
  <si>
    <t>97 Võ Thị Sáu, Phường Mỹ Xuyên, Thành phố Long Xuyên, Tỉnh An Giang</t>
  </si>
  <si>
    <t>CircleK-CT5014</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</si>
  <si>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</si>
  <si>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</si>
  <si>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</si>
  <si>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</si>
  <si>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</si>
  <si>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Số 80C Trần Chiên, Khu Vực Thạnh Mỹ, Phường Lê Bình, Quận Cái Răng, Tỉnh Cần Thơ</t>
  </si>
  <si>
    <t>CircleK-CT5017</t>
  </si>
  <si>
    <t>166 Đường 3/2, Phường Hưng Lợi, Quận Ninh Ninh Kiều, Tỉnh Cần Thơ</t>
  </si>
  <si>
    <t>CircleK-CT5018</t>
  </si>
  <si>
    <t>Tầng Trệt Khối Nhà A, Lô số 20 Đường Võ Nguyên Giáp, Khu Dân Cư Phú An, Khu Đô Thị Mới Nam Sông Cần Thơ, Phường Phú Thứ, Quận Cái Răng, Tỉnh Cần Thơ</t>
  </si>
  <si>
    <t>CircleK-CT5019</t>
  </si>
  <si>
    <t>134A Đường 3/2, Phường Hưng Lợi, Quận Ninh Ninh Kiều, Tỉnh Cần Thơ</t>
  </si>
  <si>
    <t>CircleK-CT5020</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</si>
  <si>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</si>
  <si>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</si>
  <si>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</si>
  <si>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</si>
  <si>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</si>
  <si>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</si>
  <si>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</si>
  <si>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</si>
  <si>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</si>
  <si>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Số 269B Lê Văn Phẩm, Phường 6, Thành phố Mỹ Tho, Tỉnh Tiền Giang, Việt Nam</t>
  </si>
  <si>
    <t>CircleK-CT5024</t>
  </si>
  <si>
    <t>Số 99 đường 3 tháng 2, Phường Vĩnh Bảo, Thành phố Rạch Giá, Tỉnh Kiên Giang, Việt Nam</t>
  </si>
  <si>
    <t>CircleK-CT5025</t>
  </si>
  <si>
    <t>E9-3 và E9-4 đường 3 tháng 2, Phường Vĩnh Lạc, Thành phố Rạch Giá, Tỉnh Kiên Giang, Việt Nam</t>
  </si>
  <si>
    <t>CircleK-CT5026</t>
  </si>
  <si>
    <t>Số 130-132 đường Nguyễn Trung Trực, Phường Vĩnh Bảo, Thành phố Rạch Giá, Tỉnh Kiên Giang</t>
  </si>
  <si>
    <t>Phường Vĩnh Bảo</t>
  </si>
  <si>
    <t>CircleK-CT5027</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</si>
  <si>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</si>
  <si>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</si>
  <si>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</si>
  <si>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</si>
  <si>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</si>
  <si>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</si>
  <si>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</si>
  <si>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</si>
  <si>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</si>
  <si>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</si>
  <si>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</si>
  <si>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</si>
  <si>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</si>
  <si>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</si>
  <si>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</si>
  <si>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</si>
  <si>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</si>
  <si>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</si>
  <si>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</si>
  <si>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</si>
  <si>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</si>
  <si>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</si>
  <si>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</si>
  <si>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</si>
  <si>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</si>
  <si>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</si>
  <si>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</si>
  <si>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</si>
  <si>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</si>
  <si>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</si>
  <si>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</si>
  <si>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</si>
  <si>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</si>
  <si>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</si>
  <si>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</si>
  <si>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</si>
  <si>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</si>
  <si>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</si>
  <si>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</si>
  <si>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</si>
  <si>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</si>
  <si>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</si>
  <si>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</si>
  <si>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</si>
  <si>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</si>
  <si>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</si>
  <si>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</si>
  <si>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</si>
  <si>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</si>
  <si>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</si>
  <si>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</si>
  <si>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</si>
  <si>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</si>
  <si>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</si>
  <si>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</si>
  <si>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</si>
  <si>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</si>
  <si>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</si>
  <si>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</si>
  <si>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</si>
  <si>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</si>
  <si>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</si>
  <si>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</si>
  <si>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</si>
  <si>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</si>
  <si>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</si>
  <si>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</si>
  <si>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</si>
  <si>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</si>
  <si>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</si>
  <si>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</si>
  <si>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</si>
  <si>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</si>
  <si>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</si>
  <si>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</si>
  <si>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</si>
  <si>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</si>
  <si>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</si>
  <si>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</si>
  <si>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</si>
  <si>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</si>
  <si>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</si>
  <si>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</si>
  <si>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</si>
  <si>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</si>
  <si>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</si>
  <si>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</si>
  <si>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</si>
  <si>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</si>
  <si>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</si>
  <si>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</si>
  <si>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</si>
  <si>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</si>
  <si>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</si>
  <si>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</si>
  <si>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</si>
  <si>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</si>
  <si>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</si>
  <si>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</si>
  <si>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</si>
  <si>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</si>
  <si>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</si>
  <si>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</si>
  <si>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</si>
  <si>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</si>
  <si>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</si>
  <si>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</si>
  <si>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</si>
  <si>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</si>
  <si>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</si>
  <si>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</si>
  <si>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</si>
  <si>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</si>
  <si>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</si>
  <si>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</si>
  <si>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</si>
  <si>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</si>
  <si>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</si>
  <si>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</si>
  <si>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</si>
  <si>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</si>
  <si>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</si>
  <si>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</si>
  <si>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</si>
  <si>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</si>
  <si>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</si>
  <si>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</si>
  <si>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</si>
  <si>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</si>
  <si>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</si>
  <si>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</si>
  <si>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</si>
  <si>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</si>
  <si>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</si>
  <si>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</si>
  <si>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</si>
  <si>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</si>
  <si>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</si>
  <si>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</si>
  <si>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</si>
  <si>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</si>
  <si>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</si>
  <si>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</si>
  <si>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</si>
  <si>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</si>
  <si>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</si>
  <si>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</si>
  <si>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</si>
  <si>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</si>
  <si>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</si>
  <si>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</si>
  <si>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</si>
  <si>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</si>
  <si>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</si>
  <si>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</si>
  <si>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</si>
  <si>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</si>
  <si>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</si>
  <si>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</si>
  <si>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</si>
  <si>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</si>
  <si>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</si>
  <si>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</si>
  <si>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</si>
  <si>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</si>
  <si>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</si>
  <si>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</si>
  <si>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</si>
  <si>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</si>
  <si>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</si>
  <si>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</si>
  <si>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</si>
  <si>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</si>
  <si>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</si>
  <si>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</si>
  <si>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</si>
  <si>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</si>
  <si>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</si>
  <si>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</si>
  <si>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</si>
  <si>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</si>
  <si>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</si>
  <si>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</si>
  <si>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</si>
  <si>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</si>
  <si>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</si>
  <si>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</si>
  <si>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</si>
  <si>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</si>
  <si>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</si>
  <si>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</si>
  <si>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</si>
  <si>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</si>
  <si>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</si>
  <si>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</si>
  <si>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</si>
  <si>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</si>
  <si>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</si>
  <si>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</si>
  <si>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</si>
  <si>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</si>
  <si>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</si>
  <si>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</si>
  <si>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</si>
  <si>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</si>
  <si>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</si>
  <si>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</si>
  <si>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</si>
  <si>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</si>
  <si>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</si>
  <si>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</si>
  <si>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</si>
  <si>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</si>
  <si>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</si>
  <si>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</si>
  <si>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</si>
  <si>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</si>
  <si>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</si>
  <si>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</si>
  <si>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</si>
  <si>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</si>
  <si>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</si>
  <si>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</si>
  <si>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</si>
  <si>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</si>
  <si>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</si>
  <si>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</si>
  <si>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</si>
  <si>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</si>
  <si>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</si>
  <si>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</si>
  <si>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</si>
  <si>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</si>
  <si>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</si>
  <si>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</si>
  <si>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</si>
  <si>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</si>
  <si>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</si>
  <si>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</si>
  <si>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</si>
  <si>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</si>
  <si>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</si>
  <si>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</si>
  <si>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</si>
  <si>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</si>
  <si>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</si>
  <si>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</si>
  <si>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</si>
  <si>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</si>
  <si>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</si>
  <si>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</si>
  <si>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</si>
  <si>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</si>
  <si>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</si>
  <si>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</si>
  <si>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</si>
  <si>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</si>
  <si>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</si>
  <si>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</si>
  <si>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</si>
  <si>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</si>
  <si>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</si>
  <si>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</si>
  <si>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</si>
  <si>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</si>
  <si>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</si>
  <si>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</si>
  <si>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</si>
  <si>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</si>
  <si>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</si>
  <si>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</si>
  <si>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</si>
  <si>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</si>
  <si>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</si>
  <si>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</si>
  <si>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</si>
  <si>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</si>
  <si>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</si>
  <si>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</si>
  <si>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</si>
  <si>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</si>
  <si>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</si>
  <si>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</si>
  <si>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</si>
  <si>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</si>
  <si>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</si>
  <si>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</si>
  <si>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</si>
  <si>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</si>
  <si>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</si>
  <si>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</si>
  <si>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</si>
  <si>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</si>
  <si>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</si>
  <si>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</si>
  <si>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</si>
  <si>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</si>
  <si>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</si>
  <si>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</si>
  <si>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</si>
  <si>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</si>
  <si>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</si>
  <si>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</si>
  <si>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</si>
  <si>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</si>
  <si>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</si>
  <si>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</si>
  <si>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</si>
  <si>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</si>
  <si>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</si>
  <si>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</si>
  <si>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</si>
  <si>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</si>
  <si>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</si>
  <si>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</si>
  <si>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</si>
  <si>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</si>
  <si>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</si>
  <si>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</si>
  <si>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</si>
  <si>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</si>
  <si>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</si>
  <si>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</si>
  <si>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</si>
  <si>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</si>
  <si>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</si>
  <si>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</si>
  <si>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</si>
  <si>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</si>
  <si>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</si>
  <si>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</si>
  <si>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</si>
  <si>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</si>
  <si>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</si>
  <si>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</si>
  <si>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</si>
  <si>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</si>
  <si>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</si>
  <si>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</si>
  <si>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</si>
  <si>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</si>
  <si>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</si>
  <si>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</si>
  <si>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</si>
  <si>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</si>
  <si>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</si>
  <si>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</si>
  <si>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</si>
  <si>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</si>
  <si>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</si>
  <si>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</si>
  <si>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</si>
  <si>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</si>
  <si>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</si>
  <si>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</si>
  <si>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</si>
  <si>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</si>
  <si>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</si>
  <si>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</si>
  <si>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</si>
  <si>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</si>
  <si>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</si>
  <si>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</si>
  <si>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</si>
  <si>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</si>
  <si>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</si>
  <si>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</si>
  <si>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</si>
  <si>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</si>
  <si>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</si>
  <si>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</si>
  <si>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</si>
  <si>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</si>
  <si>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</si>
  <si>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</si>
  <si>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</si>
  <si>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</si>
  <si>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</si>
  <si>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</si>
  <si>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</si>
  <si>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</si>
  <si>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</si>
  <si>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</si>
  <si>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</si>
  <si>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</si>
  <si>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</si>
  <si>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</si>
  <si>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</si>
  <si>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</si>
  <si>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</si>
  <si>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</si>
  <si>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</si>
  <si>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</si>
  <si>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</si>
  <si>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</si>
  <si>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</si>
  <si>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</si>
  <si>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</si>
  <si>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</si>
  <si>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</si>
  <si>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</si>
  <si>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</si>
  <si>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</si>
  <si>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</si>
  <si>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</si>
  <si>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</si>
  <si>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</si>
  <si>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</si>
  <si>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</si>
  <si>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</si>
  <si>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</si>
  <si>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</si>
  <si>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</si>
  <si>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</si>
  <si>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</si>
  <si>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</si>
  <si>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</si>
  <si>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</si>
  <si>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</si>
  <si>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</si>
  <si>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</si>
  <si>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</si>
  <si>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</si>
  <si>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</si>
  <si>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</si>
  <si>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</si>
  <si>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</si>
  <si>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</si>
  <si>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</si>
  <si>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</si>
  <si>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</si>
  <si>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</si>
  <si>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</si>
  <si>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</si>
  <si>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</si>
  <si>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</si>
  <si>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</si>
  <si>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</si>
  <si>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</si>
  <si>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</si>
  <si>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</si>
  <si>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</si>
  <si>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</si>
  <si>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</si>
  <si>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</si>
  <si>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</si>
  <si>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</si>
  <si>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</si>
  <si>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</si>
  <si>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</si>
  <si>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</si>
  <si>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</si>
  <si>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</si>
  <si>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</si>
  <si>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</si>
  <si>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</si>
  <si>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</si>
  <si>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</si>
  <si>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</si>
  <si>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</si>
  <si>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</si>
  <si>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</si>
  <si>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</si>
  <si>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</si>
  <si>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</si>
  <si>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</si>
  <si>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</si>
  <si>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</si>
  <si>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</si>
  <si>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</si>
  <si>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</si>
  <si>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</si>
  <si>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</si>
  <si>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</si>
  <si>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</si>
  <si>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</si>
  <si>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</si>
  <si>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</si>
  <si>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</si>
  <si>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</si>
  <si>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</si>
  <si>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</si>
  <si>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</si>
  <si>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</si>
  <si>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</si>
  <si>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</si>
  <si>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</si>
  <si>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</si>
  <si>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</si>
  <si>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</si>
  <si>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</si>
  <si>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</si>
  <si>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</si>
  <si>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</si>
  <si>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</si>
  <si>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</si>
  <si>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</si>
  <si>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</si>
  <si>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</si>
  <si>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</si>
  <si>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</si>
  <si>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</si>
  <si>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</si>
  <si>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</si>
  <si>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</si>
  <si>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</si>
  <si>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</si>
  <si>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</si>
  <si>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</si>
  <si>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</si>
  <si>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</si>
  <si>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</si>
  <si>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</si>
  <si>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</si>
  <si>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</si>
  <si>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</si>
  <si>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</si>
  <si>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</si>
  <si>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</si>
  <si>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</si>
  <si>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</si>
  <si>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</si>
  <si>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</si>
  <si>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</si>
  <si>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</si>
  <si>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</si>
  <si>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</si>
  <si>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</si>
  <si>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</si>
  <si>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</si>
  <si>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</si>
  <si>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</si>
  <si>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</si>
  <si>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</si>
  <si>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</si>
  <si>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</si>
  <si>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</si>
  <si>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</si>
  <si>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</si>
  <si>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</si>
  <si>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</si>
  <si>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</si>
  <si>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</si>
  <si>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</si>
  <si>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</si>
  <si>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</si>
  <si>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</si>
  <si>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</si>
  <si>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</si>
  <si>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</si>
  <si>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</si>
  <si>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</si>
  <si>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</si>
  <si>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</si>
  <si>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</si>
  <si>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</si>
  <si>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</si>
  <si>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</si>
  <si>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</si>
  <si>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</si>
  <si>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</si>
  <si>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</si>
  <si>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</si>
  <si>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</si>
  <si>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</si>
  <si>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</si>
  <si>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</si>
  <si>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</si>
  <si>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</si>
  <si>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</si>
  <si>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</si>
  <si>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</si>
  <si>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</si>
  <si>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</si>
  <si>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</si>
  <si>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</si>
  <si>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</si>
  <si>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</si>
  <si>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</si>
  <si>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</si>
  <si>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</si>
  <si>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</si>
  <si>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</si>
  <si>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</si>
  <si>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</si>
  <si>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</si>
  <si>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</si>
  <si>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</si>
  <si>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</si>
  <si>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</si>
  <si>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</si>
  <si>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</si>
  <si>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</si>
  <si>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</si>
  <si>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</si>
  <si>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</si>
  <si>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</si>
  <si>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</si>
  <si>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</si>
  <si>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</si>
  <si>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</si>
  <si>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</si>
  <si>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</si>
  <si>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</si>
  <si>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</si>
  <si>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</si>
  <si>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</si>
  <si>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</si>
  <si>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</si>
  <si>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</si>
  <si>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</si>
  <si>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</si>
  <si>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</si>
  <si>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</si>
  <si>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</si>
  <si>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</si>
  <si>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</si>
  <si>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</si>
  <si>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</si>
  <si>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</si>
  <si>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</si>
  <si>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</si>
  <si>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</si>
  <si>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</si>
  <si>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</si>
  <si>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</si>
  <si>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</si>
  <si>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</si>
  <si>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</si>
  <si>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</si>
  <si>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</si>
  <si>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</si>
  <si>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</si>
  <si>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</si>
  <si>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</si>
  <si>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</si>
  <si>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</si>
  <si>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</si>
  <si>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</si>
  <si>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</si>
  <si>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</si>
  <si>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</si>
  <si>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</si>
  <si>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</si>
  <si>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</si>
  <si>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</si>
  <si>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</si>
  <si>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</si>
  <si>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</si>
  <si>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</si>
  <si>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</si>
  <si>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</si>
  <si>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</si>
  <si>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</si>
  <si>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</si>
  <si>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</si>
  <si>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</si>
  <si>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</si>
  <si>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</si>
  <si>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</si>
  <si>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</si>
  <si>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</si>
  <si>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</si>
  <si>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</si>
  <si>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</si>
  <si>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</si>
  <si>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</si>
  <si>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</si>
  <si>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</si>
  <si>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</si>
  <si>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</si>
  <si>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</si>
  <si>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</si>
  <si>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</si>
  <si>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</si>
  <si>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</si>
  <si>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</si>
  <si>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</si>
  <si>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</si>
  <si>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</si>
  <si>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</si>
  <si>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</si>
  <si>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</si>
  <si>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</si>
  <si>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</si>
  <si>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</si>
  <si>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</si>
  <si>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</si>
  <si>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</si>
  <si>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</si>
  <si>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</si>
  <si>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</si>
  <si>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</si>
  <si>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</si>
  <si>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</si>
  <si>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</si>
  <si>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</si>
  <si>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</si>
  <si>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</si>
  <si>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</si>
  <si>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</si>
  <si>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</si>
  <si>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</si>
  <si>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</si>
  <si>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</si>
  <si>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</si>
  <si>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</si>
  <si>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</si>
  <si>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</si>
  <si>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</si>
  <si>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</si>
  <si>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</si>
  <si>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</si>
  <si>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</si>
  <si>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</si>
  <si>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</si>
  <si>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</si>
  <si>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</si>
  <si>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</si>
  <si>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</si>
  <si>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</si>
  <si>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</si>
  <si>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</si>
  <si>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</si>
  <si>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</si>
  <si>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</si>
  <si>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</si>
  <si>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</si>
  <si>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</si>
  <si>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</si>
  <si>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</si>
  <si>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</si>
  <si>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</si>
  <si>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</si>
  <si>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</si>
  <si>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</si>
  <si>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</si>
  <si>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</si>
  <si>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</si>
  <si>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</si>
  <si>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</si>
  <si>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</si>
  <si>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</si>
  <si>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</si>
  <si>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</si>
  <si>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</si>
  <si>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</si>
  <si>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</si>
  <si>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</si>
  <si>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</si>
  <si>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</si>
  <si>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</si>
  <si>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</si>
  <si>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</si>
  <si>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</si>
  <si>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</si>
  <si>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</si>
  <si>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</si>
  <si>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</si>
  <si>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</si>
  <si>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</si>
  <si>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</si>
  <si>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</si>
  <si>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</si>
  <si>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</si>
  <si>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</si>
  <si>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</si>
  <si>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</si>
  <si>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6A Nguyễn Chánh, Phường Lộc Thọ, Thành phố Nha Trang, Tỉnh Khánh Hòa, Việt Nam</t>
  </si>
  <si>
    <t>Circlek</t>
  </si>
  <si>
    <t>Phường Lộc Thọ</t>
  </si>
  <si>
    <t>CircleK-NT0002</t>
  </si>
  <si>
    <t>78 Nguyễn Đình Chiểu, Phường Vĩnh Phước, Thành phố Nha Trang, Tỉnh Khánh Hòa, Việt Nam</t>
  </si>
  <si>
    <t>Phường Vĩnh Phước</t>
  </si>
  <si>
    <t>CircleK-NT0003</t>
  </si>
  <si>
    <t>15 đường Trần Hữu Duyệt, khu đô thị Vĩnh Điềm Trung, Xã Vĩnh Hiệp, Thành phố Nha Trang, Tỉnh Khánh Hòa, Việt Nam</t>
  </si>
  <si>
    <t>Xã Vĩnh Hiệp</t>
  </si>
  <si>
    <t>CircleK-NT0004</t>
  </si>
  <si>
    <t>4C Biệt Thự, Phường Lộc Thọ, Thành phố Nha Trang, Tỉnh Khánh Hòa, Việt Nam</t>
  </si>
  <si>
    <t>CircleK-NT0005</t>
  </si>
  <si>
    <t>Số 18 Trần Phú, Phường Lộc Thọ, Thành phố Nha Trang, Tỉnh Khánh Hòa, Việt Nam</t>
  </si>
  <si>
    <t>CircleK-NT0009</t>
  </si>
  <si>
    <t>06 Tháp Bà, Phường Vĩnh Thọ, Thành phố Nha Trang, Tỉnh Khánh Hòa, Việt Nam</t>
  </si>
  <si>
    <t>CircleK-NT0010</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</si>
  <si>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</si>
  <si>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</si>
  <si>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</si>
  <si>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</si>
  <si>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</si>
  <si>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</si>
  <si>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</si>
  <si>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</si>
  <si>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</si>
  <si>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</si>
  <si>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</si>
  <si>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</si>
  <si>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</si>
  <si>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75 Thành Thái, phường 14, quận 10, thành phố Hồ Chí Minh</t>
  </si>
  <si>
    <t>Quận 10</t>
  </si>
  <si>
    <t>CircleK-SG0007</t>
  </si>
  <si>
    <t>6 Thảo Điền, khu phố 1, phường Thảo Điền, thành phố Thủ Đức, thành phố Hồ Chí Minh</t>
  </si>
  <si>
    <t>CircleK-SG0012</t>
  </si>
  <si>
    <t>69 Hồ Tùng Maauk, phường Bến Nghé, quận 1, thành phố Hồ Chí Minh</t>
  </si>
  <si>
    <t>CircleK-SG0014</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</si>
  <si>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</si>
  <si>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</si>
  <si>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</si>
  <si>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</si>
  <si>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</si>
  <si>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</si>
  <si>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</si>
  <si>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</si>
  <si>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</si>
  <si>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</si>
  <si>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</si>
  <si>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</si>
  <si>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</si>
  <si>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</si>
  <si>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704 Sư Vạn Hạnh, phường 12, quận 10, thành phố Hồ Chí Minh</t>
  </si>
  <si>
    <t>CircleK-SG0036</t>
  </si>
  <si>
    <t>31 Bà Huyện Thanh Quan, phường Võ Thị Sáu, quận 3, thành phố Hồ Chí Minh</t>
  </si>
  <si>
    <t>CircleK-SG0040</t>
  </si>
  <si>
    <t>65C Nguyễn Thái Học, phường Cầu Ông Lãnh, quận 1, thành phố Hồ Chí Minh</t>
  </si>
  <si>
    <t>CircleK-SG0042</t>
  </si>
  <si>
    <t>13 và C 13/2 Tôn Đản, phường 13, quận 4, thành phố Hồ Chí Minh</t>
  </si>
  <si>
    <t>CircleK-SG0044</t>
  </si>
  <si>
    <t>CircleK 118 Độc Lập</t>
  </si>
  <si>
    <t>118B - 118C Độc Lập, phường Tân Thành, quận Tân Phú, thành phố Hồ Chí Minh</t>
  </si>
  <si>
    <t>CircleK-SG0050</t>
  </si>
  <si>
    <t>45 Lý Tự Trọng, phường Bến Nghé, quận 1, thành phố Hồ Chí Minh</t>
  </si>
  <si>
    <t>CircleK-SG0051</t>
  </si>
  <si>
    <t>87 Trần Nguyên Đán, Phường 1, Quận Bình Thạnh, Thành Phố Hồ Chí Minh, Việt Nam</t>
  </si>
  <si>
    <t>Quận Bình Thạnh</t>
  </si>
  <si>
    <t>CircleK-SG0053</t>
  </si>
  <si>
    <t>Số 1 Công Trường Tự Do, phường 19, quận Bình Thạnh, thành phố Hồ Chí Minh</t>
  </si>
  <si>
    <t>CircleK-SG0054</t>
  </si>
  <si>
    <t>9 Nguyễn Kim, phường 12, quận 5, thành phố Hồ Chí Minh</t>
  </si>
  <si>
    <t>CircleK-SG0055</t>
  </si>
  <si>
    <t>459/8A Nguyễn Thị Thập, Quận 7, Thành phố Hồ Chí Minh</t>
  </si>
  <si>
    <t>CircleK-SG0056</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</si>
  <si>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</si>
  <si>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</si>
  <si>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</si>
  <si>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</si>
  <si>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</si>
  <si>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374 Lê Văn Sỹ, phường 14, quận 3, thành phố Hồ Chí Minh</t>
  </si>
  <si>
    <t>CircleK-SG0059</t>
  </si>
  <si>
    <t>273 Lê Thánh Tôn, phường Bến Thành, quận 1, thành phố Hồ Chí Minh</t>
  </si>
  <si>
    <t>CircleK-SG0060</t>
  </si>
  <si>
    <t>220 Nguyễn Trọng Tuyển, phường 8, quận Phú Nhuận, thành phố Hồ Chí Minh</t>
  </si>
  <si>
    <t>CircleK-SG0061</t>
  </si>
  <si>
    <t>S34-2 Sky Garden 3 - Phú Mỹ Hưng, Đại Lộ Nguyễn Văn Linh, phường Tân Phong, quận 7, thành phố Hồ Chí Minh</t>
  </si>
  <si>
    <t>CircleK-SG0062</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</si>
  <si>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</si>
  <si>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</si>
  <si>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</si>
  <si>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</si>
  <si>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</si>
  <si>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</si>
  <si>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</si>
  <si>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</si>
  <si>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</si>
  <si>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</si>
  <si>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</si>
  <si>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</si>
  <si>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</si>
  <si>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</si>
  <si>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11 Nguyễn Văn Trang, phường Bến Thành, quận 1, thành phố Hồ Chí Minh</t>
  </si>
  <si>
    <t>CircleK-SG0081</t>
  </si>
  <si>
    <t>290C An Dương Vương, phường 4, quận 5, thành phố Hồ Chí Minh, thành phố Hà Nội</t>
  </si>
  <si>
    <t>CircleK-SG0085</t>
  </si>
  <si>
    <t>180 Nguyễn Hồng Đào, phường 14, quận Tân Bình, thành phố Hồ Chí Minh</t>
  </si>
  <si>
    <t>CircleK-SG0086</t>
  </si>
  <si>
    <t>225A Hoàng Hoa Thám, phường 13, quận Tân Bình, thành phố Hồ Chí Minh</t>
  </si>
  <si>
    <t>CircleK-SG0087</t>
  </si>
  <si>
    <t>8A/11D Thái Văn Lung, phường Bến Nghé, quận 1, thành phố Hồ Chí Minh</t>
  </si>
  <si>
    <t>CircleK-SG0088</t>
  </si>
  <si>
    <t>124 Phổ Quang, phường 9, quận Phú Nhuận, thành phố Hồ Chí Minh</t>
  </si>
  <si>
    <t>CircleK-SG0090</t>
  </si>
  <si>
    <t>171B Hoàng Hoa Thám, phường 13, quận Tân Bình, thành phố Hồ Chí Minh</t>
  </si>
  <si>
    <t>CircleK-SG0091</t>
  </si>
  <si>
    <t>162 Nguyễn Công Trứ, phường Nguyễn Thái Bình, quận 1, thành phố Hồ Chí Minh</t>
  </si>
  <si>
    <t>CircleK-SG0093</t>
  </si>
  <si>
    <t>62 Nguyễn Khoái, phường 2, quận 4, thành phố Hồ Chí Minh</t>
  </si>
  <si>
    <t>CircleK-SG0095</t>
  </si>
  <si>
    <t>190B Nguyễn Tri Phương, phường 12, quận Bình Thạnh, Thành phố Hồ Chí Minh</t>
  </si>
  <si>
    <t>CircleK-SG0097</t>
  </si>
  <si>
    <t>315 Bùi Hữu Nghĩa, phường 1, quận Bình Thạnh, thành phố Hồ Chí Minh</t>
  </si>
  <si>
    <t>CircleK-SG0100</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</si>
  <si>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</si>
  <si>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</si>
  <si>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</si>
  <si>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</si>
  <si>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</si>
  <si>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</si>
  <si>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</si>
  <si>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</si>
  <si>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06 Quách Văn Tuấn, phường 12, quận Tân Bình, thành phố Hồ Chí Minh</t>
  </si>
  <si>
    <t>CircleK-SG0106</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</si>
  <si>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</si>
  <si>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</si>
  <si>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</si>
  <si>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</si>
  <si>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</si>
  <si>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</si>
  <si>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</si>
  <si>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</si>
  <si>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42 Đường C, phường Tân Phú, quận 7, thành phố Hồ Chí Minh</t>
  </si>
  <si>
    <t>CircleK-SG0115</t>
  </si>
  <si>
    <t>257A Nguyễn Trãi, phường Nguyễn Cư Trinh, quận 1, thành phố Hồ Chí Minh</t>
  </si>
  <si>
    <t>CircleK-SG0117</t>
  </si>
  <si>
    <t>67 Lê Đức Thọ, phường 7, quận Gò Vấp, thành phố Hồ Chí Minh</t>
  </si>
  <si>
    <t>CircleK-SG0122</t>
  </si>
  <si>
    <t>58 Lữ Gia, phường 15, quận 11, thành phố Hồ Chí Minh</t>
  </si>
  <si>
    <t>CircleK-SG0123</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</si>
  <si>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</si>
  <si>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</si>
  <si>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</si>
  <si>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</si>
  <si>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</si>
  <si>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4-6 Đường số 10, phường 13, quận 6, thành phố Hồ Chí Minh</t>
  </si>
  <si>
    <t>CircleK-SG0127</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</si>
  <si>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</si>
  <si>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</si>
  <si>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</si>
  <si>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</si>
  <si>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</si>
  <si>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</si>
  <si>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184 Lê Đức Thọ, phường 6, quận Gò Vấp, thành phố Hồ Chí Minh</t>
  </si>
  <si>
    <t>CircleK-SG0130</t>
  </si>
  <si>
    <t>172 Nguyễn Thị Tần, Phường Rạch Ông, Quận 8, Thành Phố Hồ Chí Minh, Việt Nam</t>
  </si>
  <si>
    <t>CircleK-SG0131</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</si>
  <si>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</si>
  <si>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</si>
  <si>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</si>
  <si>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</si>
  <si>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</si>
  <si>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</si>
  <si>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58 Phạm Văn Nghị, khu Sky Garden 2 - Phú Mỹ Hưng, phường Tân Phong, quận 7, thành phố Hồ Chí Minh</t>
  </si>
  <si>
    <t>CircleK-SG0136</t>
  </si>
  <si>
    <t>21 Thạch Lam, phường Hiệp Tân, quận Tân Phú, thành phố Hồ Chí Minh</t>
  </si>
  <si>
    <t>CircleK-SG0137</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</si>
  <si>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</si>
  <si>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</si>
  <si>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</si>
  <si>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</si>
  <si>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</si>
  <si>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</si>
  <si>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</si>
  <si>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</si>
  <si>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</si>
  <si>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</si>
  <si>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</si>
  <si>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</si>
  <si>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</si>
  <si>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82 Nguyễn Huệ, phường Bến Nghé, quận 1, thành phố Hồ Chí Minh</t>
  </si>
  <si>
    <t>CircleK-SG0145</t>
  </si>
  <si>
    <t>22 Nguyễn Trường Tộ, phường 13, quận 4, thành phố Hồ Chí Minh</t>
  </si>
  <si>
    <t>CircleK-SG0146</t>
  </si>
  <si>
    <t>18 Bình Phú, phường 11, quận 6, thành phố Hồ Chí Minh</t>
  </si>
  <si>
    <t>CircleK-SG0148</t>
  </si>
  <si>
    <t>5A Đường Chợ Lớn, phường 11, quận 6, thành phố Hồ Chí Minh</t>
  </si>
  <si>
    <t>CircleK-SG0150</t>
  </si>
  <si>
    <t>2 Nguyễn Khắc Viện, phường Tân Phú, quận 7, thành phố Hồ Chí Minh</t>
  </si>
  <si>
    <t>CircleK-SG0154</t>
  </si>
  <si>
    <t>45 Thống Nhất, phường Bình Thọ, thành phố Thủ Đức, thành phố Hồ Chí Minh</t>
  </si>
  <si>
    <t>CircleK-SG0155</t>
  </si>
  <si>
    <t>144 Lê Trọng Tấn, phường Tây Thạnh, quận Tân Phú, thành phố Hồ Chí Minh</t>
  </si>
  <si>
    <t>CircleK-SG0156</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</si>
  <si>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</si>
  <si>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</si>
  <si>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</si>
  <si>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</si>
  <si>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</si>
  <si>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</si>
  <si>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</si>
  <si>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</si>
  <si>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402 Hà Huy Tập - Khu phố Mỹ Khanh, phường Tân Phongm quận 7, thành phố Hồ Chí Minh</t>
  </si>
  <si>
    <t>CircleK-SG0160</t>
  </si>
  <si>
    <t>17 Cao Thắng, phường 3, quận 3, thành phố Hồ Chí Minh</t>
  </si>
  <si>
    <t>CircleK-SG0161</t>
  </si>
  <si>
    <t>353A Tân Sơn Nhì, phường Tân Sơn Nhì, quận Tân Phú, thành phố Hồ Chí Minh</t>
  </si>
  <si>
    <t>CircleK-SG0162</t>
  </si>
  <si>
    <t>41 Yên Thế, Phường 2, quận Tân Bình, thành phố Hồ Chí Minh</t>
  </si>
  <si>
    <t>CircleK-SG0163</t>
  </si>
  <si>
    <t>50 Nhất Chi Mai, phường 13, quận Tân Bình, thành phố Hồ Chí Minh</t>
  </si>
  <si>
    <t>CircleK-SG0164</t>
  </si>
  <si>
    <t>18A15 Tăng Nhơn Phú, phường Phước Long B, thành phố Thủ Đức, thành phố Hồ Chí Minh</t>
  </si>
  <si>
    <t>CircleK-SG0167</t>
  </si>
  <si>
    <t>621 Nguyễn Thị Thập, khu phố 1, phường Tân Hưng, quận 7, thành phố Hồ Chí Minh</t>
  </si>
  <si>
    <t>CircleK-SG0168</t>
  </si>
  <si>
    <t>44 Cửu Long, phường 15, quận 10, thành phố Hồ Chí Minh</t>
  </si>
  <si>
    <t>CircleK-SG0169</t>
  </si>
  <si>
    <t>59 Đông Du, phường Bến Nghé, quận 1, thành phố Hồ Chí Minh, Việt Nam</t>
  </si>
  <si>
    <t>CircleK-SG0174</t>
  </si>
  <si>
    <t>Shop 8, B01.01, Tầng 1, Block B - Cao ốc Thương Mại và Chung cư Âu Cơ, 683A Đường Âu Cơ, phường Tân Thành, quận Tân Phú, thành phố Hồ Chí Minh</t>
  </si>
  <si>
    <t>CircleK-SG0175</t>
  </si>
  <si>
    <t>66C Đường Hoàng Diệu 2, khu phố 3, đường Linh Chiểu, quận Thủ Đức, thành phố Hồ Chí Minh</t>
  </si>
  <si>
    <t>CircleK-SG0176</t>
  </si>
  <si>
    <t>1 Đường số 1, phường 5, quận Gò Vấp, thành phố Hồ Chí Minh</t>
  </si>
  <si>
    <t>CircleK-SG0177</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</si>
  <si>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</si>
  <si>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</si>
  <si>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</si>
  <si>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</si>
  <si>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</si>
  <si>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</si>
  <si>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EA3-01-01 Tòa nhà Era Town, đường 15B, phường Phú Mỹ, quận 7, thành phố Hồ Chí Minh</t>
  </si>
  <si>
    <t>CircleK-SG0183</t>
  </si>
  <si>
    <t>277 Đường Âu Dương Lân, phường Tân Hưng, quận 7, thành phố Hồ Chí Minh</t>
  </si>
  <si>
    <t>CircleK-SG0184</t>
  </si>
  <si>
    <t>A24 Đường D4, phường Tân Hưng, quận 7, thành phố Hồ Chí Minh</t>
  </si>
  <si>
    <t>CircleK-SG0187</t>
  </si>
  <si>
    <t>304-304A Vườn Lài, phường Phú Thọ Hòa quận Tân Phú, thành phố Hồ Chí Minh</t>
  </si>
  <si>
    <t>CircleK-SG0188</t>
  </si>
  <si>
    <t>73-75 Trần Trọng Cung, phường Tân Thuận Đông, quận 7, thành phố Hồ Chí Minh</t>
  </si>
  <si>
    <t>CircleK-SG0189</t>
  </si>
  <si>
    <t>42 Đường Phạm Nhữ Tăng, phường 4, Quận 8, thành phố Hồ Chí Minh, Việt Nam</t>
  </si>
  <si>
    <t>CircleK-SG0190</t>
  </si>
  <si>
    <t>58-60 Hoa Cúc, phường 7, quận Phú Nhuận, thành phố Hồ Chí Minh</t>
  </si>
  <si>
    <t>CircleK-SG0194</t>
  </si>
  <si>
    <t>15 Đỗ Quang Dầu, phường Phạm Ngũ Lão, quận 1, thành phố Hồ Chí Minh</t>
  </si>
  <si>
    <t>CircleK-SG0195</t>
  </si>
  <si>
    <t>62 Đường Man Thiện, phường Tăng Nhơn Phú A, quận 9, thành phố Hồ Chí Minh</t>
  </si>
  <si>
    <t>CircleK-SG0197</t>
  </si>
  <si>
    <t>525 Tô Hiến Thành, phường 14, quận 10, thành phố Hồ Chí Minh</t>
  </si>
  <si>
    <t>CircleK-SG0198</t>
  </si>
  <si>
    <t>92 Hậu Giang, phường 6, quận 6, thành phố Hồ Chí Minh</t>
  </si>
  <si>
    <t>CircleK-SG0199</t>
  </si>
  <si>
    <t>Số 2 Đường 449 - 449E Đường Lê Văn Việt, Phường Tăng Nhơn Phú A, TP. Thủ Đức, TP. Hồ Chí Minh, Viet Nam</t>
  </si>
  <si>
    <t>CircleK-SG0200</t>
  </si>
  <si>
    <t>02 Đường Nội Khu Hưng Gia IV, phường Tân Phong, quận 7, thành phố Hồ Chí Minh, Việt Nam</t>
  </si>
  <si>
    <t>CircleK-SG0201</t>
  </si>
  <si>
    <t>45 Cao Thăng, phường 3, quận 3, thành phố Hồ Chí Minh</t>
  </si>
  <si>
    <t>CircleK-SG0204</t>
  </si>
  <si>
    <t>A67 Nguyễn Trãi, phường Nguyễn Cư Trinh, quận 1, thành phố Hồ Chí Minh</t>
  </si>
  <si>
    <t>CircleK-SG0205</t>
  </si>
  <si>
    <t>609 Xô Viết Nghệ Tĩnh, phường 26, quận Bình Thạnh, thành phố Hồ Chí Minh</t>
  </si>
  <si>
    <t>CircleK-SG0206</t>
  </si>
  <si>
    <t>T2,00.01 Tòa nhà Krista 537 Nguyễn Duy Trinh, phường Bình Trung Đông, thành phố Thủ Đức, thành phố Hồ Chí Minh</t>
  </si>
  <si>
    <t>CircleK-SG0207</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</si>
  <si>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</si>
  <si>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</si>
  <si>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</si>
  <si>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</si>
  <si>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</si>
  <si>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292 Điện Biên Phủ, phường 11, quận Bình Thạnh, thành phố Hồ Chí Minh</t>
  </si>
  <si>
    <t>CircleK-SG0214</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</si>
  <si>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</si>
  <si>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</si>
  <si>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</si>
  <si>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</si>
  <si>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</si>
  <si>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</si>
  <si>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</si>
  <si>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</si>
  <si>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</si>
  <si>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</si>
  <si>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</si>
  <si>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</si>
  <si>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</si>
  <si>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</si>
  <si>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Số 16 Đường Ấp Bắc, phường 13, quận Tân Bình, thành phố Hồ Chí Minh</t>
  </si>
  <si>
    <t>CircleK-SG0222</t>
  </si>
  <si>
    <t>Số 529 Sư Vạn Hạnh, phường 13, quận 10, thành phố Hồ Chí Minh</t>
  </si>
  <si>
    <t>CircleK-SG0223</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</si>
  <si>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</si>
  <si>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</si>
  <si>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</si>
  <si>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</si>
  <si>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</si>
  <si>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74 Nguyễn Văn Thường, phường 25, quận Bình Thạnh, thành phố Hồ Chí Minh</t>
  </si>
  <si>
    <t>CircleK-SG0226</t>
  </si>
  <si>
    <t>Số L3-SH01 Toàn Landmark 3, Vinhomes Central Park, 720A Điện Biên Phủ, phường 22, quận Bình Thạnh, thành phố Hồ Chí Minh</t>
  </si>
  <si>
    <t>CircleK-SG0227</t>
  </si>
  <si>
    <t>Số 131 Trần Đình Xu, phường Nguyễn Cư Trinh, quận 1, thành phố Hồ Chí Minh</t>
  </si>
  <si>
    <t>CircleK-SG0228</t>
  </si>
  <si>
    <t>Số 165-167 Lê Thánh Tôn, phường Bến Thành, quận 1, thành phố Hồ Chí Minh</t>
  </si>
  <si>
    <t>CircleK-SG0229</t>
  </si>
  <si>
    <t>Số 306 Cao Thăng, phường 12, quận 10, thành phố Hồ Chí Minh</t>
  </si>
  <si>
    <t>CircleK-SG0230</t>
  </si>
  <si>
    <t>CircleK 57 Nguyễn Du</t>
  </si>
  <si>
    <t>57 Nguyễn Du, phường Bến Nghé, quận 1, thành phố Hồ Chí Minh</t>
  </si>
  <si>
    <t>CircleK-SG0231</t>
  </si>
  <si>
    <t>Số 259 Đường số 7, phường Bình Trị Đông B, quận Bình Tân, thành phố Hồ Chí Minh</t>
  </si>
  <si>
    <t>CircleK-SG0232</t>
  </si>
  <si>
    <t>139 - 141 Âu Dương Lân, Phường Rạch Ông, Quận 8, Thành Phố Hồ Chí Minh, Việt Nam</t>
  </si>
  <si>
    <t>CircleK-SG0233</t>
  </si>
  <si>
    <t>Số 32 Nguyễn Hữu Cầu, phường Tân Định, quận 1, thành phố Hồ Chí Minh</t>
  </si>
  <si>
    <t>CircleK-SG0234</t>
  </si>
  <si>
    <t>81 Trần Bình Trọng, phường 1, quận 5, thành phố Hồ Chí Minh</t>
  </si>
  <si>
    <t>CircleK-SG0235</t>
  </si>
  <si>
    <t>113 Nguyễn Gia Trí, phường 25, quận Bình Thạnh, thành phố Hồ Chí Minh</t>
  </si>
  <si>
    <t>CircleK-SG0236</t>
  </si>
  <si>
    <t>RS3-SH06 và QS3-SH07 Chung cư Richstar Residence Novaland số 239-241 và 278 Hòa Bình, phường Hiệp Tân, quận Tân Phú, thành phố Hồ Chí Minh</t>
  </si>
  <si>
    <t>CircleK-SG0237</t>
  </si>
  <si>
    <t>2 Trần Khắc Chân, phường Tân Định, quận 1, thành phố Hồ Chí Minh</t>
  </si>
  <si>
    <t>CircleK-SG0239</t>
  </si>
  <si>
    <t>69B Phạm Văn Hai, phường 3, quận Tân Bình, thành phố Hồ Chí Minh</t>
  </si>
  <si>
    <t>CircleK-SG0240</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</si>
  <si>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</si>
  <si>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</si>
  <si>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</si>
  <si>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</si>
  <si>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</si>
  <si>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</si>
  <si>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</si>
  <si>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</si>
  <si>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</si>
  <si>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</si>
  <si>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271 Phạm Ngũ Lão, phường Phạm Ngũ Lão, quận 1, thành phố Hồ Chí Minh</t>
  </si>
  <si>
    <t>CircleK-SG0251</t>
  </si>
  <si>
    <t>188 Nguyễn Thị Minh Khai, phường Võ Thị Sáu, quận 3, thành phố Hồ Chí Minh</t>
  </si>
  <si>
    <t>CircleK-SG0252</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</si>
  <si>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</si>
  <si>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</si>
  <si>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</si>
  <si>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</si>
  <si>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</si>
  <si>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809B-811 Tạ Quang Bửu, phường 5, quận 8, thành phố Hồ Chí Minh</t>
  </si>
  <si>
    <t>CircleK-SG0256</t>
  </si>
  <si>
    <t>A1.09, Sunrise City View - Khu phức hợp căn hộ Nhật Hoa, 33 Nguyễn Hữu Thọ, phường Tân Hưng, quận 7, thành phố Hồ Chí Minh</t>
  </si>
  <si>
    <t>CircleK-SG0258</t>
  </si>
  <si>
    <t>15C Nguyễn Thị Minh Khai, phường Bến Nghé, quận 1, thành phố Hồ Chí Minh</t>
  </si>
  <si>
    <t>CircleK-SG0259</t>
  </si>
  <si>
    <t>37C Thuận Kiều, phường 12, quận 5, thành phố Hồ Chí Minh</t>
  </si>
  <si>
    <t>CircleK-SG0262</t>
  </si>
  <si>
    <t>69 Nguyễn Khắc Nhu, phường Cô Giang, quận 1, thành phố Hồ Chí Minh</t>
  </si>
  <si>
    <t>CircleK-SG0264</t>
  </si>
  <si>
    <t>83 Đường số 3, khu phố 4, phường Bình An, Quận 2, thành phố Hồ Chí Minh</t>
  </si>
  <si>
    <t>CircleK-SG0265</t>
  </si>
  <si>
    <t>L1-02 Tầng 1 Cao ốc Chung cư Saigon Mia, đường số 9A Chung cư Cụm III, IV - Khu dân cư Trung Sơn, xã Bình Hưng, huyện Bình Chánh, thành phố Hồ Chí Minh</t>
  </si>
  <si>
    <t>CircleK-SG0266</t>
  </si>
  <si>
    <t>103 Trần Huy Liệu, phường 12, quận Phú Nhuận, thành phố Hồ Chí Minh</t>
  </si>
  <si>
    <t>CircleK-SG0267</t>
  </si>
  <si>
    <t>87 Cửu Long, phường 15, quận 10, thành phố Hồ Chí Minh</t>
  </si>
  <si>
    <t>CircleK-SG0268</t>
  </si>
  <si>
    <t>Tầng 1 khu trung tâm thương mại tài chính Dầu Khí Phú Mỹ Hưng, Lô C6-01 Khu A Số 12 Tân Trào, quận 7, thành phố Hồ Chí Minh</t>
  </si>
  <si>
    <t>CircleK-SG0269</t>
  </si>
  <si>
    <t>285/94 Cách Mạng Tháng 8, Phường 12, quận 10, thành phố Hồ Chí Minh, Việt Nam</t>
  </si>
  <si>
    <t>CircleK-SG0272</t>
  </si>
  <si>
    <t>14 Nguyễn Văn Bảo, phường 4, quận Gò Vấp, thành phố Hồ Chí Minh</t>
  </si>
  <si>
    <t>CircleK-SG0273</t>
  </si>
  <si>
    <t>Số 60 Lâm Văn Bền, phường Tân Kiểng, quận 7, thành phố Hồ Chí Minh</t>
  </si>
  <si>
    <t>CircleK-SG0274</t>
  </si>
  <si>
    <t>144-146 Lâm Văn Bền, phường Tân Quý, quận 7, thành phố Hồ Chí Minh</t>
  </si>
  <si>
    <t>CircleK-SG0275</t>
  </si>
  <si>
    <t>184A-184B Nguyễn Xí, phường 26, quận Bình Thạnh, thành phố Hồ Chí Minh</t>
  </si>
  <si>
    <t>CircleK-SG0277</t>
  </si>
  <si>
    <t>36-38 Trần Thái Tông, phường 15, quận Tân Bình, thành phố Hồ Chí Minh</t>
  </si>
  <si>
    <t>CircleK-SG0278</t>
  </si>
  <si>
    <t>160 Bùi Thị Xuân, phường Phạm Ngũ Lão, quận 1, thành phố Hồ Chí Minh</t>
  </si>
  <si>
    <t>CircleK-SG0279</t>
  </si>
  <si>
    <t>Kiot khu vực mặt tiền Kinh Dương Vương - 395 Kinh Dương Vương, phường An Lạc, quận Bình Tân, thành phố Hồ Chí Minh</t>
  </si>
  <si>
    <t>CircleK-SG0281</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</si>
  <si>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</si>
  <si>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</si>
  <si>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</si>
  <si>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</si>
  <si>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</si>
  <si>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</si>
  <si>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</si>
  <si>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</si>
  <si>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Số 2H Trần Nhân Tôn, phường 02, quận 10, thành phố Hồ Chí Minh</t>
  </si>
  <si>
    <t>CircleK-SG0285</t>
  </si>
  <si>
    <t>Tầng Trệt, Chung cư Lô 3-4, Cụm 1, Khu dân cư Trung Sơn, đường số 9A, xã Bình Hưng, huyện Bình Chánh, thành phố Hồ Chí Minh</t>
  </si>
  <si>
    <t>CircleK-SG0286</t>
  </si>
  <si>
    <t>402 Nguyễn Thị Thập, phường Tân Quý, quận 7, thành phố Hồ Chí Minh</t>
  </si>
  <si>
    <t>CircleK-SG0287</t>
  </si>
  <si>
    <t>CircleK 311 Nguyễn Tri Phương</t>
  </si>
  <si>
    <t>311 Nguyễn Tri Phương, phường 5, quận 10, thành phố Hồ Chí Minh</t>
  </si>
  <si>
    <t>CircleK-SG0288</t>
  </si>
  <si>
    <t>Số 223 Đặng Văn Bi, khu phố 4, phường Trường Thọ, thành phố Thủ Đức, thành phố Hồ Chí Minh</t>
  </si>
  <si>
    <t>CircleK-SG0289</t>
  </si>
  <si>
    <t>126 Đường số 15, phường Tân Kiểng, quận 7, thành phố Hồ Chí Minh</t>
  </si>
  <si>
    <t>CircleK-SG0290</t>
  </si>
  <si>
    <t>264 Độc Lập, phường Tân Thành, quận Tân Phú, thành phố Hồ Chí Minh</t>
  </si>
  <si>
    <t>CircleK-SG0291</t>
  </si>
  <si>
    <t>Số 135-137 Lê Văn Sỹ, phường 13, quận Phú Nhuận, thành phố Hồ Chí Minh</t>
  </si>
  <si>
    <t>CircleK-SG0292</t>
  </si>
  <si>
    <t>150 Nguyễn Thị Nhỏ, phường 15, quận 11, thành phố Hồ Chí Minh, Việt Nam</t>
  </si>
  <si>
    <t>CircleK-SG0293</t>
  </si>
  <si>
    <t>485 Huỳnh Tấn Phát, phường Tân Thuận Đông, quận 7, thành phố Hồ Chí Minh</t>
  </si>
  <si>
    <t>CircleK-SG0294</t>
  </si>
  <si>
    <t>633 Tỉnh Lộ 10, phường Bình Trị Đông B, quận Bình Tân, thành phố Hồ Chí Minh</t>
  </si>
  <si>
    <t>CircleK-SG0295</t>
  </si>
  <si>
    <t>CircleK 18 Tân Hòa Đông</t>
  </si>
  <si>
    <t>Số 18 Tân Hòa Đông, phường 14, quận 6, thành phố Hồ Chí Minh</t>
  </si>
  <si>
    <t>CircleK-SG0296</t>
  </si>
  <si>
    <t>Số 619 Lê Đức Thọ, phường 16, quận Gò Vấp, thành phố Hồ Chí Minh</t>
  </si>
  <si>
    <t>CircleK-SG0297</t>
  </si>
  <si>
    <t>Căn số A1-00.04 Tháp A1, khu chung cư phức hợp Lô M1 74 Nguyễn Cơ Thạch, phường An Lợi Đông, thành phố Thủ Đức, thành phố Hồ Chí Minh</t>
  </si>
  <si>
    <t>CircleK-SG0298</t>
  </si>
  <si>
    <t>17H-17K Dương Đình Nghệ, phường 8, quận 11, thành phố Hồ Chí Minh</t>
  </si>
  <si>
    <t>CircleK-SG0299</t>
  </si>
  <si>
    <t>Số 4 Phổ Quang, phường 2, quận Tân Bình, thành phố Hồ Chí Minh</t>
  </si>
  <si>
    <t>CircleK-SG0300</t>
  </si>
  <si>
    <t>27 Nguyễn Gia Trí, phường 25, quận Bình Thạnh, thành phố Hồ Chí Minh</t>
  </si>
  <si>
    <t>CircleK-SG0301</t>
  </si>
  <si>
    <t>135 Nguyễn Cửu Đàm, phường Tân Sơn Nhì, quận Tân Phú, thành phố Hồ Chí Minh</t>
  </si>
  <si>
    <t>CircleK-SG0302</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</si>
  <si>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</si>
  <si>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</si>
  <si>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</si>
  <si>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</si>
  <si>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</si>
  <si>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</si>
  <si>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</si>
  <si>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</si>
  <si>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</si>
  <si>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</si>
  <si>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</si>
  <si>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469 Thống Nhất, phường 16, quận Gò Vấp, thành phố Hồ Chí Minh</t>
  </si>
  <si>
    <t>CircleK-SG0307</t>
  </si>
  <si>
    <t>Số 55 Đường S11, phường Tây Thạnh, quận Tân Phú, thành phố Hồ Chí Minh</t>
  </si>
  <si>
    <t>CircleK-SG0308</t>
  </si>
  <si>
    <t>22 Phan Xích Long, phường 03, quận Phú Nhuận, thành phố Hồ Chí Minh</t>
  </si>
  <si>
    <t>CircleK-SG0309</t>
  </si>
  <si>
    <t>Số 416 Phan Huy Ích, phường 12, quận Gò Vấp, thành phố Hồ Chí Minh</t>
  </si>
  <si>
    <t>CircleK-SG0310</t>
  </si>
  <si>
    <t>Số 78-80 Đồng Đen, phường 14, quận Tân Bình, thành phố Hồ Chí Minh</t>
  </si>
  <si>
    <t>CircleK-SG0311</t>
  </si>
  <si>
    <t>Số 44 Huỳnh Văn Bánh, phường 15, quận Phú Nhuận, thành phố Hồ Chí Minh</t>
  </si>
  <si>
    <t>CircleK-SG0312</t>
  </si>
  <si>
    <t>Cửa hàng số 0.13 và 0.14, cửa hàng Cao ốc Thương Mại căn hộ Thuần Việt, số 319 Lý Thường Kiệt, phường 15, quận 11, thành phố Hồ Chí Minh</t>
  </si>
  <si>
    <t>CircleK-SG0313</t>
  </si>
  <si>
    <t>271 Lê Văn Thọ, phường 9, quận Gò Vấp, thành phố Hồ Chí Minh</t>
  </si>
  <si>
    <t>CircleK-SG0314</t>
  </si>
  <si>
    <t>Số 309 Nguyễn Văn Khôi, phường 8, quận Gò Vấp, Thành phố Hồ Chí Minh</t>
  </si>
  <si>
    <t>CircleK-SG0315</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</si>
  <si>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</si>
  <si>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</si>
  <si>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</si>
  <si>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</si>
  <si>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</si>
  <si>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Tầng Trệt - Số 167 Phạm Hữu Lầu, tổ 17, Khu phố 1, phường Phú Mỹ, quận 7, thành phố Hồ Chí Minh</t>
  </si>
  <si>
    <t>CircleK-SG0318</t>
  </si>
  <si>
    <t>Tầng trệt, số 210-212 Cao Lỗ, phường 4, quận 8, thành phố Hồ Chí Minh</t>
  </si>
  <si>
    <t>CircleK-SG0319</t>
  </si>
  <si>
    <t>14 Ung Văn Khiếm, phường 25, quận Bình Thạnh, thành phố Hồ Chí Minh</t>
  </si>
  <si>
    <t>CircleK-SG0320</t>
  </si>
  <si>
    <t>190 Lê Văn Thọ, phường 11, quận Gò Vấp, thành phố Hồ Chí Minh</t>
  </si>
  <si>
    <t>CircleK-SG0321</t>
  </si>
  <si>
    <t>47 Nguyễn Huệ, phường Bến Nghé, quận 1, thành phố Hồ Chí Minh, Việt Nam</t>
  </si>
  <si>
    <t>CircleK-SG0322</t>
  </si>
  <si>
    <t>127 Lê Văn Việt, Khu Phố 3, Phường Hiệp Phú, Thành phố Thủ Đức, Thành phố Hồ Chí Minh, Việt Nam</t>
  </si>
  <si>
    <t>CircleK-SG0323</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</si>
  <si>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</si>
  <si>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</si>
  <si>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</si>
  <si>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128 Lê Đức Thọ, phường 6, quận Gò Vấp, thành phố Hồ Chí Minh, Việt Nam</t>
  </si>
  <si>
    <t>Phường 6</t>
  </si>
  <si>
    <t>CircleK-SG0325</t>
  </si>
  <si>
    <t>15 Nguyễn Ảnh Thủ, Khu phố 1, Phường Trung Mỹ Tây, Quận 12, Thành phố Hồ Chí Minh, Việt Nam</t>
  </si>
  <si>
    <t>CircleK-SG0326</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</si>
  <si>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</si>
  <si>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</si>
  <si>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364 Võ Văn Ngân, Khu phố 3, Phường Bình Thọ, Thành phố Thủ Đức, Thành phố Hồ Chí Minh, Việt Nam</t>
  </si>
  <si>
    <t>Phường Bình Thọ</t>
  </si>
  <si>
    <t>CircleK-SG0328</t>
  </si>
  <si>
    <t>386-388 Dương Quảng Hàm, Phường 5, Quận Gò Vấp, Thành phố Hồ Chí Minh, Việt Nam</t>
  </si>
  <si>
    <t>Phường 5</t>
  </si>
  <si>
    <t>CircleK-SG0329</t>
  </si>
  <si>
    <t>92B Hòa Bình, Phường 5, Quận 11, Thành phố Hồ Chí Minh, Việt Nam</t>
  </si>
  <si>
    <t>CircleK-SG0330</t>
  </si>
  <si>
    <t>240 Hoàng Diệu 2, Khu Phố 5, Phường Linh Chiểu, Thành phố Thủ Đức, Thành phố Hồ Chí Minh, Việt Nam</t>
  </si>
  <si>
    <t>Phường Linh Chiểu</t>
  </si>
  <si>
    <t>CircleK-SG0331</t>
  </si>
  <si>
    <t>Số 21 Nguyễn Văn Tráng, Phường Bến Nghé, Quận 1, Thành phố Hồ Chí Minh, Việt Nam</t>
  </si>
  <si>
    <t>Circlek; Circlekmiennam; MIENBAC</t>
  </si>
  <si>
    <t>CircleK-SG0332</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</si>
  <si>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</si>
  <si>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</si>
  <si>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</si>
  <si>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</si>
  <si>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</si>
  <si>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</si>
  <si>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</si>
  <si>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</si>
  <si>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</si>
  <si>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</si>
  <si>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</si>
  <si>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Một phần tầng trệt và một phần lầu 1 số 44 Nguyễn Huệ, Phường Bến Nghé, Quận 1, Thành phố Hồ Chí Minh, Việt Nam</t>
  </si>
  <si>
    <t>Circlek; Circlekmiennam</t>
  </si>
  <si>
    <t>CircleK-SG0339</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</si>
  <si>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</si>
  <si>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</si>
  <si>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37 đường số 9A, Khu dân cư Trung Sơn, Xã Bình Hưng, Huyện Bình Chánh, Thành Phố Hồ Chí Minh, Việt Nam</t>
  </si>
  <si>
    <t>Xã Bình Hưng</t>
  </si>
  <si>
    <t>CircleK-SG0341</t>
  </si>
  <si>
    <t>Số 119 đường Trần Não, Khu phố 10, Phường An Khánh, Thành phố Thủ Đức, Thành phố Hồ Chí Minh, Việt Nam</t>
  </si>
  <si>
    <t>CircleK-SG0342</t>
  </si>
  <si>
    <t>Một phần diện tích căn nhà số 42 Lê Lợi, Phường Bến Nghé, Quận 1, Thành phố Hồ Chí Minh, Việt Nam</t>
  </si>
  <si>
    <t>CircleK-SG0343</t>
  </si>
  <si>
    <t>Khu vực C2 - Tầng Trệt - Khu vực Thương mại Nhà để xe Ga quốc nội - Cảng Hàng không Quốc tế Tân Sơn Nhất, số 45 Trường Sơn, Phường 2, Quận Tân Bình, Thành phố Hồ Chí Minh, Việt Nam</t>
  </si>
  <si>
    <t>CircleK-SG0344</t>
  </si>
  <si>
    <t>Tầng trệt và lầu 1 AK9-000.05 thuộc Khu công trình hỗn hợp lô F-Akari Hoàng Nam, số 73/5 Võ Văn Kiệt, Phường An Lạc, Quận Bình Tân, Thành phố Hồ Chí Minh, Việt Nam.</t>
  </si>
  <si>
    <t>CircleK-SG0345</t>
  </si>
  <si>
    <t>295 Dương Bá Trạc, Phường Rạch Ông, Quận 8, Thành phố Hồ Chí Minh, Việt Nam</t>
  </si>
  <si>
    <t>CircleK-SG0346</t>
  </si>
  <si>
    <t>139 Hai Bà Trưng, Phường Võ Thị Sáu, Quận 3, Thành phố Hồ Chí Minh, Việt Nam</t>
  </si>
  <si>
    <t>CircleK-SG0347</t>
  </si>
  <si>
    <t>Một phần diện tích căn nhà số 944 Lê Văn Lương, ấp 3, Xã Phước Kiển, Huyện Nhà Bè, Thành phố Hồ Chí Minh, Việt Nam</t>
  </si>
  <si>
    <t>CircleK-SG0348</t>
  </si>
  <si>
    <t>Tầng trệt Phòng G04 - Tòa nhà PetroVietnam Tower tại số 1 - 5 Lê Duẩn, Phường Bến Nghé, Quận 1, Thành phố Hồ Chí Minh, Việt Nam</t>
  </si>
  <si>
    <t>CircleK-SG0349</t>
  </si>
  <si>
    <t>55 Thảo Điền, Khu phố 2, Phường Thảo Điền, Thành phố Thủ Đức, Thành phố Hồ Chí Minh, Việt Nam</t>
  </si>
  <si>
    <t>CircleK-SG0350</t>
  </si>
  <si>
    <t>18 Lê Lai, Phường Bến Thành, Quận 1, Thành phố Hồ Chí Minh, Việt Nam</t>
  </si>
  <si>
    <t>CircleK-SG0351</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</si>
  <si>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</si>
  <si>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</si>
  <si>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106 Hoàng Diệu, Phường 13, Quận 4, Thành phố Hồ Chí Minh, Việt Nam</t>
  </si>
  <si>
    <t>CircleK-SG0354</t>
  </si>
  <si>
    <t>116 Phổ Quang, phường 09, quận Phú Nhuận, thành phố Hồ Chí Minh</t>
  </si>
  <si>
    <t>CircleK-SG0355</t>
  </si>
  <si>
    <t>CircleK 188D Phan Văn Trị</t>
  </si>
  <si>
    <t>188D Phan Văn Trị, Phường Bình Thạnh, Thành phố Hồ Chí Minh, Việt Nam</t>
  </si>
  <si>
    <t>CircleK-SG0400</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</si>
  <si>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</si>
  <si>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</si>
  <si>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</si>
  <si>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</si>
  <si>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</si>
  <si>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</si>
  <si>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</si>
  <si>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</si>
  <si>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</si>
  <si>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</si>
  <si>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</si>
  <si>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</si>
  <si>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</si>
  <si>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</si>
  <si>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</si>
  <si>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</si>
  <si>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</si>
  <si>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</si>
  <si>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</si>
  <si>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</si>
  <si>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</si>
  <si>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</si>
  <si>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</si>
  <si>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</si>
  <si>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</si>
  <si>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</si>
  <si>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</si>
  <si>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</si>
  <si>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</si>
  <si>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</si>
  <si>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</si>
  <si>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</si>
  <si>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</si>
  <si>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</si>
  <si>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</si>
  <si>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</si>
  <si>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</si>
  <si>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</si>
  <si>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</si>
  <si>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</si>
  <si>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</si>
  <si>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</si>
  <si>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</si>
  <si>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</si>
  <si>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</si>
  <si>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</si>
  <si>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</si>
  <si>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</si>
  <si>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</si>
  <si>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</si>
  <si>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</si>
  <si>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</si>
  <si>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</si>
  <si>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</si>
  <si>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</si>
  <si>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</si>
  <si>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</si>
  <si>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</si>
  <si>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</si>
  <si>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</si>
  <si>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</si>
  <si>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</si>
  <si>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</si>
  <si>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</si>
  <si>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</si>
  <si>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</si>
  <si>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</si>
  <si>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</si>
  <si>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</si>
  <si>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</si>
  <si>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</si>
  <si>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</si>
  <si>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</si>
  <si>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</si>
  <si>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</si>
  <si>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</si>
  <si>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</si>
  <si>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</si>
  <si>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</si>
  <si>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</si>
  <si>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</si>
  <si>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</si>
  <si>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</si>
  <si>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</si>
  <si>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</si>
  <si>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</si>
  <si>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</si>
  <si>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</si>
  <si>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</si>
  <si>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</si>
  <si>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</si>
  <si>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</si>
  <si>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</si>
  <si>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</si>
  <si>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</si>
  <si>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</si>
  <si>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</si>
  <si>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</si>
  <si>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</si>
  <si>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</si>
  <si>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</si>
  <si>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</si>
  <si>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</si>
  <si>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</si>
  <si>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</si>
  <si>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</si>
  <si>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</si>
  <si>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</si>
  <si>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</si>
  <si>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</si>
  <si>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</si>
  <si>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</si>
  <si>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</si>
  <si>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</si>
  <si>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</si>
  <si>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</si>
  <si>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</si>
  <si>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</si>
  <si>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</si>
  <si>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</si>
  <si>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</si>
  <si>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</si>
  <si>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</si>
  <si>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</si>
  <si>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</si>
  <si>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</si>
  <si>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</si>
  <si>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</si>
  <si>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</si>
  <si>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</si>
  <si>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</si>
  <si>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</si>
  <si>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</si>
  <si>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</si>
  <si>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</si>
  <si>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</si>
  <si>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</si>
  <si>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</si>
  <si>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</si>
  <si>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</si>
  <si>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</si>
  <si>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</si>
  <si>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</si>
  <si>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</si>
  <si>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</si>
  <si>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</si>
  <si>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</si>
  <si>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</si>
  <si>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</si>
  <si>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</si>
  <si>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</si>
  <si>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</si>
  <si>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</si>
  <si>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</si>
  <si>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</si>
  <si>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</si>
  <si>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</si>
  <si>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</si>
  <si>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</si>
  <si>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</si>
  <si>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</si>
  <si>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</si>
  <si>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</si>
  <si>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</si>
  <si>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</si>
  <si>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</si>
  <si>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</si>
  <si>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</si>
  <si>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</si>
  <si>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</si>
  <si>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</si>
  <si>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</si>
  <si>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</si>
  <si>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</si>
  <si>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</si>
  <si>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</si>
  <si>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</si>
  <si>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</si>
  <si>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</si>
  <si>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</si>
  <si>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</si>
  <si>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</si>
  <si>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</si>
  <si>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</si>
  <si>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</si>
  <si>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</si>
  <si>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</si>
  <si>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</si>
  <si>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</si>
  <si>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</si>
  <si>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</si>
  <si>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</si>
  <si>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</si>
  <si>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</si>
  <si>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</si>
  <si>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</si>
  <si>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</si>
  <si>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</si>
  <si>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</si>
  <si>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</si>
  <si>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26 Tăng Nhơn Phú, Phường Phước Long, TP HCM</t>
  </si>
  <si>
    <t>coop0093</t>
  </si>
  <si>
    <t>Cửa hàng Co.op Food Man Thiện 126A</t>
  </si>
  <si>
    <t>126A Man Thiện, Phường Tăng Nhơn Phú,TP HCM</t>
  </si>
  <si>
    <t>coop0094</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</si>
  <si>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</si>
  <si>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</si>
  <si>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</si>
  <si>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</si>
  <si>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</si>
  <si>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</si>
  <si>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</si>
  <si>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</si>
  <si>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</si>
  <si>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</si>
  <si>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</si>
  <si>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</si>
  <si>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</si>
  <si>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</si>
  <si>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</si>
  <si>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</si>
  <si>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</si>
  <si>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</si>
  <si>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</si>
  <si>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</si>
  <si>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</si>
  <si>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</si>
  <si>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</si>
  <si>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</si>
  <si>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</si>
  <si>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</si>
  <si>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</si>
  <si>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</si>
  <si>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</si>
  <si>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</si>
  <si>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</si>
  <si>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</si>
  <si>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</si>
  <si>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</si>
  <si>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</si>
  <si>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</si>
  <si>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</si>
  <si>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</si>
  <si>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</si>
  <si>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</si>
  <si>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</si>
  <si>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</si>
  <si>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</si>
  <si>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</si>
  <si>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</si>
  <si>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</si>
  <si>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</si>
  <si>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</si>
  <si>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</si>
  <si>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</si>
  <si>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</si>
  <si>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</si>
  <si>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</si>
  <si>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</si>
  <si>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</si>
  <si>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</si>
  <si>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</si>
  <si>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</si>
  <si>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</si>
  <si>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</si>
  <si>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</si>
  <si>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</si>
  <si>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</si>
  <si>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30 Hồ Văn Long, Phường Tân Tạo, TP HCM</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</si>
  <si>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</si>
  <si>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</si>
  <si>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</si>
  <si>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</si>
  <si>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</si>
  <si>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</si>
  <si>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</si>
  <si>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</si>
  <si>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</si>
  <si>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</si>
  <si>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</si>
  <si>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</si>
  <si>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</si>
  <si>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</si>
  <si>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</si>
  <si>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</si>
  <si>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</si>
  <si>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</si>
  <si>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</si>
  <si>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</si>
  <si>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</si>
  <si>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</si>
  <si>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</si>
  <si>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</si>
  <si>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</si>
  <si>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</si>
  <si>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</si>
  <si>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</si>
  <si>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</si>
  <si>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</si>
  <si>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</si>
  <si>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</si>
  <si>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</si>
  <si>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</si>
  <si>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</si>
  <si>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</si>
  <si>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</si>
  <si>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</si>
  <si>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</si>
  <si>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</si>
  <si>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</si>
  <si>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</si>
  <si>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</si>
  <si>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</si>
  <si>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</si>
  <si>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</si>
  <si>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</si>
  <si>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</si>
  <si>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</si>
  <si>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</si>
  <si>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</si>
  <si>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</si>
  <si>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</si>
  <si>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</si>
  <si>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</si>
  <si>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</si>
  <si>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</si>
  <si>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</si>
  <si>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</si>
  <si>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</si>
  <si>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</si>
  <si>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</si>
  <si>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</si>
  <si>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</si>
  <si>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</si>
  <si>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</si>
  <si>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</si>
  <si>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</si>
  <si>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</si>
  <si>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</si>
  <si>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</si>
  <si>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</si>
  <si>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</si>
  <si>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</si>
  <si>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</si>
  <si>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</si>
  <si>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</si>
  <si>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</si>
  <si>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</si>
  <si>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11-13 Phạm Nhữ Tăng, Phường Chánh Hưng, TP HCM</t>
  </si>
  <si>
    <t>coop0163</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</si>
  <si>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</si>
  <si>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</si>
  <si>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</si>
  <si>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</si>
  <si>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</si>
  <si>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</si>
  <si>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</si>
  <si>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Số 1 Đường Phú Lợi, Phường Phú Lợi, Thành phố Hồ Chí Minh, Việt Nam</t>
  </si>
  <si>
    <t>0301175691-017</t>
  </si>
  <si>
    <t>Tầng hầm B1, Trung tâm TMDV, Văn phòng-căn hộ, 561A Điện Biên Phủ, Phường 25, Quận Bình Thạnh, Thành phố Hồ Chí Minh, Việt Nam</t>
  </si>
  <si>
    <t>0301175691-018</t>
  </si>
  <si>
    <t>Phường 25</t>
  </si>
  <si>
    <t>Đường Thống Nhất, Tổ dân phố 4 Tân Thiện, Phường La Gi, Tỉnh Lâm Đồng, Việt Nam</t>
  </si>
  <si>
    <t>0301175691-019</t>
  </si>
  <si>
    <t>18 Nguyễn Bình, Xã Phú Xuân, Huyện Nhà Bè, Thành phố Hồ Chí Minh, Việt Nam</t>
  </si>
  <si>
    <t>0301175691-020</t>
  </si>
  <si>
    <t>coop0209</t>
  </si>
  <si>
    <t>Cửa Hàng Co.opFood  BD Xuyên Á 209</t>
  </si>
  <si>
    <t>209A Xuyên Á, Phường Dĩ An, TP HCM</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</si>
  <si>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</si>
  <si>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</si>
  <si>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</si>
  <si>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</si>
  <si>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</si>
  <si>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</si>
  <si>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</si>
  <si>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</si>
  <si>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</si>
  <si>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</si>
  <si>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</si>
  <si>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</si>
  <si>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</si>
  <si>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</si>
  <si>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</si>
  <si>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</si>
  <si>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</si>
  <si>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</si>
  <si>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</si>
  <si>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</si>
  <si>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</si>
  <si>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</si>
  <si>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</si>
  <si>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</si>
  <si>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</si>
  <si>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</si>
  <si>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</si>
  <si>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</si>
  <si>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</si>
  <si>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</si>
  <si>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</si>
  <si>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</si>
  <si>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</si>
  <si>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</si>
  <si>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Căn thương mại dịch vụ số 0.12, Tầng 1,2, Khối D, Khu Trung tâm thương mại dịch vụ và Nhà ở (Chung cư Westgate), 98 Tân Túc, Xã Tân Nhựt, TP HCM</t>
  </si>
  <si>
    <t>coop02198</t>
  </si>
  <si>
    <t>A01.04 tầng 1, Block A, Hoàng Anh River View, 37 Nguyễn Văn Hưởng, Phường An Khánh, TP HCM</t>
  </si>
  <si>
    <t>coop02199</t>
  </si>
  <si>
    <t>Cửa Hàng Co.opFood Bình Chiểu 72</t>
  </si>
  <si>
    <t>72 Bình Chiểu, Phường Tam Bình, TP HCM</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</si>
  <si>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</si>
  <si>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</si>
  <si>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</si>
  <si>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</si>
  <si>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</si>
  <si>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</si>
  <si>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</si>
  <si>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</si>
  <si>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</si>
  <si>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</si>
  <si>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</si>
  <si>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</si>
  <si>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</si>
  <si>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</si>
  <si>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</si>
  <si>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</si>
  <si>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</si>
  <si>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</si>
  <si>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</si>
  <si>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</si>
  <si>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</si>
  <si>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</si>
  <si>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</si>
  <si>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</si>
  <si>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</si>
  <si>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</si>
  <si>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</si>
  <si>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</si>
  <si>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</si>
  <si>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</si>
  <si>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</si>
  <si>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</si>
  <si>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</si>
  <si>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</si>
  <si>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</si>
  <si>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</si>
  <si>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</si>
  <si>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</si>
  <si>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</si>
  <si>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</si>
  <si>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</si>
  <si>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</si>
  <si>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</si>
  <si>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</si>
  <si>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</si>
  <si>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</si>
  <si>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</si>
  <si>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</si>
  <si>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</si>
  <si>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</si>
  <si>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</si>
  <si>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</si>
  <si>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</si>
  <si>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</si>
  <si>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</si>
  <si>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</si>
  <si>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</si>
  <si>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</si>
  <si>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</si>
  <si>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</si>
  <si>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</si>
  <si>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</si>
  <si>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</si>
  <si>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</si>
  <si>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</si>
  <si>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</si>
  <si>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</si>
  <si>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</si>
  <si>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</si>
  <si>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</si>
  <si>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</si>
  <si>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</si>
  <si>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</si>
  <si>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</si>
  <si>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</si>
  <si>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</si>
  <si>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</si>
  <si>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</si>
  <si>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</si>
  <si>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</si>
  <si>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</si>
  <si>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</si>
  <si>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</si>
  <si>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</si>
  <si>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</si>
  <si>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</si>
  <si>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</si>
  <si>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</si>
  <si>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</si>
  <si>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</si>
  <si>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</si>
  <si>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</si>
  <si>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</si>
  <si>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</si>
  <si>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</si>
  <si>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</si>
  <si>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</si>
  <si>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</si>
  <si>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</si>
  <si>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</si>
  <si>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</si>
  <si>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</si>
  <si>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</si>
  <si>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</si>
  <si>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</si>
  <si>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</si>
  <si>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</si>
  <si>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</si>
  <si>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</si>
  <si>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</si>
  <si>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</si>
  <si>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</si>
  <si>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</si>
  <si>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</si>
  <si>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</si>
  <si>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</si>
  <si>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245 Phạm Hữu Lầu, P.Phú Mỹ ,Q7, HCM</t>
  </si>
  <si>
    <t>coop0259</t>
  </si>
  <si>
    <t>Cửa Hàng Co.opFood Lê Văn Quới</t>
  </si>
  <si>
    <t>439/2 - 441 Lê Văn Quới, Phường Bình Trị Đông, TP HCM</t>
  </si>
  <si>
    <t>Nguyễn Sinh Sắc, Khóm Phú Mỹ, Phường Sa Đéc, Tỉnh Đồng Tháp, Việt Nam</t>
  </si>
  <si>
    <t>0301175691-026</t>
  </si>
  <si>
    <t>coop0260</t>
  </si>
  <si>
    <t>Cửa Hàng Co.opFood Tân Kỳ Tân Quý</t>
  </si>
  <si>
    <t>274 Tân Kỳ Tân Quý, P.Sơn Kỳ , Quận Tân Phú, HCM</t>
  </si>
  <si>
    <t>coop0261</t>
  </si>
  <si>
    <t>1110-1112 Quang Trung, Phường Thông Tây Hội, TP HCM</t>
  </si>
  <si>
    <t>coop0262</t>
  </si>
  <si>
    <t>1273 Huỳnh Tấn Phát, Phường Phú Thuận, TP HCM</t>
  </si>
  <si>
    <t>coop0263</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</si>
  <si>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</si>
  <si>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</si>
  <si>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</si>
  <si>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</si>
  <si>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</si>
  <si>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</si>
  <si>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</si>
  <si>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</si>
  <si>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</si>
  <si>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</si>
  <si>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</si>
  <si>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</si>
  <si>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</si>
  <si>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</si>
  <si>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</si>
  <si>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Đường Trần Công Tường, Khu phố 11, Phường Gò Công, Tỉnh Đồng Tháp, Việt Nam</t>
  </si>
  <si>
    <t>0301175691-027</t>
  </si>
  <si>
    <t>coop0276</t>
  </si>
  <si>
    <t>Số CH1 Đường N4, KCN Tây Bắc Củ Chi, Xã Tân An Hội, TP HCM</t>
  </si>
  <si>
    <t>coop0278</t>
  </si>
  <si>
    <t>Cửa Hàng Co.opFood Phạm Văn Bạch</t>
  </si>
  <si>
    <t>701 Phạm Văn Bạch, Phường An Hội Tây, TP HCM</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</si>
  <si>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</si>
  <si>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</si>
  <si>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</si>
  <si>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</si>
  <si>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</si>
  <si>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</si>
  <si>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</si>
  <si>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</si>
  <si>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</si>
  <si>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</si>
  <si>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</si>
  <si>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</si>
  <si>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</si>
  <si>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</si>
  <si>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</si>
  <si>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</si>
  <si>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</si>
  <si>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</si>
  <si>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</si>
  <si>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</si>
  <si>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</si>
  <si>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</si>
  <si>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</si>
  <si>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</si>
  <si>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</si>
  <si>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</si>
  <si>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</si>
  <si>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</si>
  <si>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</si>
  <si>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</si>
  <si>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</si>
  <si>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</si>
  <si>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</si>
  <si>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</si>
  <si>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</si>
  <si>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</si>
  <si>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</si>
  <si>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</si>
  <si>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</si>
  <si>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</si>
  <si>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</si>
  <si>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</si>
  <si>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</si>
  <si>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</si>
  <si>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</si>
  <si>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Tầng 01 TTTM The CBD, 125 Đồng Văn Cống, Phường Thạnh Mỹ Lợi, Thành phố Thủ Đức, Thành phố Hồ Chí Minh, Việt Nam</t>
  </si>
  <si>
    <t>0301175691-031</t>
  </si>
  <si>
    <t>Phường Thạnh Mỹ Lợi</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</si>
  <si>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</si>
  <si>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</si>
  <si>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</si>
  <si>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</si>
  <si>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</si>
  <si>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</si>
  <si>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</si>
  <si>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Số Nhà 205B Lê Hồng Phong, Phường Kon Tum, Tỉnh Quảng Ngãi, Việt Nam</t>
  </si>
  <si>
    <t>0301175691-035</t>
  </si>
  <si>
    <t>Tầng 1-Tầng 2, Khối A&amp;B, Cao ốc Đất Phương Nam, 241A Chu Văn An, Phường 12, Quận Bình Thạnh, Thành phố Hồ Chí Minh, Việt Nam</t>
  </si>
  <si>
    <t>0301175691-036</t>
  </si>
  <si>
    <t>Số 20 Đường Mạc Công Du, Khu phố 1 Đông Hồ, Phường Hà Tiên, Tỉnh An Giang, Việt Nam</t>
  </si>
  <si>
    <t>0301175691-037</t>
  </si>
  <si>
    <t>Số 1469 đường Độc Lập, phường Phú Mỹ, Thành phố Hồ Chí Minh, Việt Nam</t>
  </si>
  <si>
    <t>0301175691-038</t>
  </si>
  <si>
    <t>Số 79 Đường 30/4, Khu phố 2, Phường Mỹ Phước Tây, Tỉnh Đồng Tháp, Việt Nam</t>
  </si>
  <si>
    <t>0301175691-039</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</si>
  <si>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</si>
  <si>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</si>
  <si>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</si>
  <si>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</si>
  <si>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</si>
  <si>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</si>
  <si>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</si>
  <si>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</si>
  <si>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</si>
  <si>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</si>
  <si>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</si>
  <si>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</si>
  <si>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</si>
  <si>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</si>
  <si>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</si>
  <si>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</si>
  <si>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</si>
  <si>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</si>
  <si>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</si>
  <si>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</si>
  <si>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</si>
  <si>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</si>
  <si>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</si>
  <si>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</si>
  <si>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</si>
  <si>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</si>
  <si>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</si>
  <si>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</si>
  <si>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</si>
  <si>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Quốc lộ 22B, KP Rạch Sơn, Phường Gò Dầu, Tỉnh Tây Ninh, Việt Nam</t>
  </si>
  <si>
    <t>0301175691-041</t>
  </si>
  <si>
    <t>coop0410</t>
  </si>
  <si>
    <t>Cửa hàng Co.op Food Cát Lái</t>
  </si>
  <si>
    <t>615 Nguyễn Thị Định, Phường Cát Lái, TP HCM</t>
  </si>
  <si>
    <t>Khóm Long Thạnh D, Phường Tân Châu, Tỉnh An Giang, Việt Nam</t>
  </si>
  <si>
    <t>0301175691-042</t>
  </si>
  <si>
    <t>KCN Phước Đông, Phường Gia Lộc, Tỉnh Tây Ninh, Việt Nam</t>
  </si>
  <si>
    <t>0301175691-043</t>
  </si>
  <si>
    <t>Số 1606A Đường Hùng Vương, Phường Việt Trì, Tỉnh Phú Thọ, Việt Nam</t>
  </si>
  <si>
    <t>0301175691-044</t>
  </si>
  <si>
    <t>Phú Thọ</t>
  </si>
  <si>
    <t>Đường Lý Thường Kiệt, Phường Duyên Hải, Tỉnh Vĩnh Long, Việt Nam</t>
  </si>
  <si>
    <t>0301175691-045</t>
  </si>
  <si>
    <t>Tuyến tránh QL50, Khu Phố Thanh Ba, Xã Cần Giuộc, Tỉnh Tây Ninh, Việt Nam</t>
  </si>
  <si>
    <t>0301175691-046</t>
  </si>
  <si>
    <t>Thôn Minh Tân 4, xã Phan Rí Cửa, tỉnh Lâm Đồng, Việt Nam</t>
  </si>
  <si>
    <t>0301175691-047</t>
  </si>
  <si>
    <t>Ấp 2, Xã Tiểu Cần, Tỉnh Vĩnh Long, Việt Nam</t>
  </si>
  <si>
    <t>0301175691-048</t>
  </si>
  <si>
    <t>Đường 781, KP3, Xã Châu Thành, Tỉnh Tây Ninh, Việt Nam</t>
  </si>
  <si>
    <t>0301175691-049</t>
  </si>
  <si>
    <t>Tầng trệt - Lầu 1, Khu Chung cư Nhà Sài Gòn, 819 Hương Lộ 2, Phường Bình Trị Đông A, Quận Bình Tân, Thành phố Hồ Chí Minh, Việt Nam</t>
  </si>
  <si>
    <t>0301175691-050</t>
  </si>
  <si>
    <t>Phường Bình Trị Đông A</t>
  </si>
  <si>
    <t>35-37 CMT 8, Phường Bình Thủy, Thành phố Cần Thơ, Việt Nam</t>
  </si>
  <si>
    <t>0301175691-052</t>
  </si>
  <si>
    <t>Đường Cách Mạng Tháng Tám - ĐT.741, Khu phố Tân An, Xã Đồng Phú, Tỉnh Đồng Nai, Việt Nam</t>
  </si>
  <si>
    <t>0301175691-053</t>
  </si>
  <si>
    <t>Lô C2-12 KCN Dịch Vụ Thủy Sản Đà Nẵng, đường Bình Than, Phường Sơn Trà, Thành phố Đà Nẵng, Việt Nam</t>
  </si>
  <si>
    <t>0301175691-054</t>
  </si>
  <si>
    <t>Đà Nẵng</t>
  </si>
  <si>
    <t>276 Nguyễn ảnh Thủ, phường Hiệp Thành, Quận 12, Thành phố Hồ Chí Minh, Việt Nam</t>
  </si>
  <si>
    <t>0301175691-056</t>
  </si>
  <si>
    <t>Số 2 khu tái định cư Vĩnh Lộc B đường số 8, Xã Vĩnh Lộc B, Huyện Bình Chánh, Thành phố Hồ Chí Minh, Việt Nam</t>
  </si>
  <si>
    <t>0301175691-057</t>
  </si>
  <si>
    <t>Số 18 đường Đỗ Văn Dậy, Ấp 3, Xã Tân Hiệp, Huyện Hóc Môn, Thành phố Hồ Chí Minh, Việt Nam</t>
  </si>
  <si>
    <t>0301175691-058</t>
  </si>
  <si>
    <t>Số 557 Đường Tô Ký, phường Trung Mỹ Tây, Quận 12, Thành phố Hồ Chí Minh, Việt Nam</t>
  </si>
  <si>
    <t>0301175691-059</t>
  </si>
  <si>
    <t>Đường Nguyễn Văn Linh, Khóm Bắc Sơn, Thị trấn Núi Sập, Huyện Thoại Sơn, Tỉnh An Giang, Việt Nam</t>
  </si>
  <si>
    <t>0301175691-060</t>
  </si>
  <si>
    <t>Thửa đất 11, Tờ Bản Đồ Số 31, Tổ Dân Phố 2, Đường Hùng Vương, Xã Quảng Phú, Tỉnh Đắk Lắk, Việt Nam</t>
  </si>
  <si>
    <t>0301175691-061</t>
  </si>
  <si>
    <t>Khu Phố 3, Đường Nguyễn Văn Linh, Xã Tân Biên, Tỉnh Tây Ninh, Việt Nam</t>
  </si>
  <si>
    <t>0301175691-062</t>
  </si>
  <si>
    <t>coop0626</t>
  </si>
  <si>
    <t>Cửa hàng Co.op Food CC Bình Phú 1</t>
  </si>
  <si>
    <t>Số 65-67 Đường 20, Phường Bình Phú, TP HCM</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</si>
  <si>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</si>
  <si>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</si>
  <si>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</si>
  <si>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</si>
  <si>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</si>
  <si>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</si>
  <si>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</si>
  <si>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</si>
  <si>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</si>
  <si>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</si>
  <si>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13 Lê Văn Thịnh, Phường Bình Trưng, TP HCM</t>
  </si>
  <si>
    <t>coop0635</t>
  </si>
  <si>
    <t>Cửa Hàng Co.opFood Hoàng Diệu 2</t>
  </si>
  <si>
    <t>135 Hoàng Diệu 2, Phường Linh Trung, Thành phố Thủ Đức, TP.HCM</t>
  </si>
  <si>
    <t>Phường Linh Trung</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</si>
  <si>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</si>
  <si>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</si>
  <si>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</si>
  <si>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</si>
  <si>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</si>
  <si>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</si>
  <si>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</si>
  <si>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</si>
  <si>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</si>
  <si>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</si>
  <si>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</si>
  <si>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</si>
  <si>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</si>
  <si>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</si>
  <si>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</si>
  <si>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</si>
  <si>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</si>
  <si>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</si>
  <si>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</si>
  <si>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</si>
  <si>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</si>
  <si>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</si>
  <si>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</si>
  <si>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</si>
  <si>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</si>
  <si>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</si>
  <si>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</si>
  <si>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</si>
  <si>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</si>
  <si>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</si>
  <si>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</si>
  <si>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</si>
  <si>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</si>
  <si>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</si>
  <si>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</si>
  <si>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</si>
  <si>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</si>
  <si>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</si>
  <si>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</si>
  <si>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</si>
  <si>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</si>
  <si>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</si>
  <si>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</si>
  <si>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</si>
  <si>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</si>
  <si>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</si>
  <si>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</si>
  <si>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</si>
  <si>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</si>
  <si>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</si>
  <si>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</si>
  <si>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</si>
  <si>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</si>
  <si>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</si>
  <si>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</si>
  <si>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</si>
  <si>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</si>
  <si>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</si>
  <si>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</si>
  <si>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</si>
  <si>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</si>
  <si>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</si>
  <si>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</si>
  <si>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</si>
  <si>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</si>
  <si>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</si>
  <si>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</si>
  <si>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</si>
  <si>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</si>
  <si>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</si>
  <si>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</si>
  <si>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</si>
  <si>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</si>
  <si>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</si>
  <si>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</si>
  <si>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</si>
  <si>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</si>
  <si>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</si>
  <si>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</si>
  <si>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</si>
  <si>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</si>
  <si>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</si>
  <si>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</si>
  <si>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</si>
  <si>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</si>
  <si>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</si>
  <si>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</si>
  <si>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</si>
  <si>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</si>
  <si>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</si>
  <si>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</si>
  <si>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</si>
  <si>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</si>
  <si>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</si>
  <si>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</si>
  <si>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</si>
  <si>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</si>
  <si>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</si>
  <si>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</si>
  <si>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</si>
  <si>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</si>
  <si>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</si>
  <si>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</si>
  <si>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</si>
  <si>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</si>
  <si>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</si>
  <si>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</si>
  <si>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</si>
  <si>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</si>
  <si>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</si>
  <si>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</si>
  <si>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</si>
  <si>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</si>
  <si>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</si>
  <si>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</si>
  <si>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</si>
  <si>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</si>
  <si>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</si>
  <si>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</si>
  <si>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</si>
  <si>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</si>
  <si>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</si>
  <si>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</si>
  <si>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</si>
  <si>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</si>
  <si>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</si>
  <si>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153 Nguyễn Thị Sóc, Xã Bà Điểm, TP HCM</t>
  </si>
  <si>
    <t>coop2033</t>
  </si>
  <si>
    <t>Cửa Hàng Co.opFood Tôn Đản</t>
  </si>
  <si>
    <t>167 Tôn Đản, Phường Xóm Chiếu, TP HCM</t>
  </si>
  <si>
    <t>coop2034</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</si>
  <si>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</si>
  <si>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</si>
  <si>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</si>
  <si>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</si>
  <si>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</si>
  <si>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</si>
  <si>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</si>
  <si>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</si>
  <si>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</si>
  <si>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</si>
  <si>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</si>
  <si>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</si>
  <si>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</si>
  <si>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</si>
  <si>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</si>
  <si>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</si>
  <si>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</si>
  <si>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</si>
  <si>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</si>
  <si>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</si>
  <si>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</si>
  <si>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</si>
  <si>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</si>
  <si>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</si>
  <si>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</si>
  <si>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</si>
  <si>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</si>
  <si>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</si>
  <si>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</si>
  <si>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</si>
  <si>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</si>
  <si>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</si>
  <si>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</si>
  <si>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</si>
  <si>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</si>
  <si>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</si>
  <si>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</si>
  <si>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</si>
  <si>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</si>
  <si>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</si>
  <si>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</si>
  <si>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</si>
  <si>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</si>
  <si>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</si>
  <si>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</si>
  <si>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182 Phan Văn Hân, Phường Gia Định, TP HCM</t>
  </si>
  <si>
    <t>coop2066</t>
  </si>
  <si>
    <t>Cửa Hàng Co.opFood Tam Hà 64</t>
  </si>
  <si>
    <t>64 Tam Hà, Phường Tam Bình, TP HCM</t>
  </si>
  <si>
    <t>coop2069</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</si>
  <si>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</si>
  <si>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</si>
  <si>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</si>
  <si>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</si>
  <si>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</si>
  <si>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</si>
  <si>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</si>
  <si>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</si>
  <si>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</si>
  <si>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</si>
  <si>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</si>
  <si>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</si>
  <si>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</si>
  <si>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</si>
  <si>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</si>
  <si>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</si>
  <si>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</si>
  <si>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</si>
  <si>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</si>
  <si>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</si>
  <si>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</si>
  <si>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</si>
  <si>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</si>
  <si>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</si>
  <si>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</si>
  <si>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</si>
  <si>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</si>
  <si>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</si>
  <si>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</si>
  <si>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</si>
  <si>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</si>
  <si>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</si>
  <si>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</si>
  <si>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</si>
  <si>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</si>
  <si>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</si>
  <si>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</si>
  <si>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</si>
  <si>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</si>
  <si>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</si>
  <si>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</si>
  <si>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</si>
  <si>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</si>
  <si>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</si>
  <si>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</si>
  <si>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</si>
  <si>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</si>
  <si>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</si>
  <si>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</si>
  <si>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</si>
  <si>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</si>
  <si>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</si>
  <si>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</si>
  <si>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</si>
  <si>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</si>
  <si>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</si>
  <si>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</si>
  <si>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</si>
  <si>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</si>
  <si>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</si>
  <si>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</si>
  <si>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</si>
  <si>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</si>
  <si>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</si>
  <si>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</si>
  <si>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</si>
  <si>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</si>
  <si>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</si>
  <si>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</si>
  <si>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</si>
  <si>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</si>
  <si>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</si>
  <si>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</si>
  <si>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</si>
  <si>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</si>
  <si>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</si>
  <si>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</si>
  <si>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</si>
  <si>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</si>
  <si>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</si>
  <si>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</si>
  <si>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</si>
  <si>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</si>
  <si>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</si>
  <si>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</si>
  <si>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</si>
  <si>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</si>
  <si>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</si>
  <si>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</si>
  <si>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</si>
  <si>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</si>
  <si>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</si>
  <si>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</si>
  <si>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</si>
  <si>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</si>
  <si>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</si>
  <si>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</si>
  <si>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</si>
  <si>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</si>
  <si>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</si>
  <si>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</si>
  <si>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</si>
  <si>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</si>
  <si>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</si>
  <si>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</si>
  <si>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</si>
  <si>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</si>
  <si>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</si>
  <si>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</si>
  <si>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</si>
  <si>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</si>
  <si>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</si>
  <si>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</si>
  <si>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</si>
  <si>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</si>
  <si>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</si>
  <si>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</si>
  <si>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</si>
  <si>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</si>
  <si>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</si>
  <si>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</si>
  <si>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</si>
  <si>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</si>
  <si>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</si>
  <si>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</si>
  <si>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</si>
  <si>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</si>
  <si>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</si>
  <si>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</si>
  <si>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</si>
  <si>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</si>
  <si>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</si>
  <si>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</si>
  <si>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</si>
  <si>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</si>
  <si>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</si>
  <si>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</si>
  <si>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</si>
  <si>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</si>
  <si>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</si>
  <si>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</si>
  <si>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</si>
  <si>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</si>
  <si>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</si>
  <si>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</si>
  <si>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</si>
  <si>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</si>
  <si>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</si>
  <si>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</si>
  <si>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</si>
  <si>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</si>
  <si>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</si>
  <si>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</si>
  <si>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</si>
  <si>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</si>
  <si>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</si>
  <si>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</si>
  <si>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</si>
  <si>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</si>
  <si>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</si>
  <si>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</si>
  <si>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</si>
  <si>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</si>
  <si>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</si>
  <si>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</si>
  <si>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</si>
  <si>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</si>
  <si>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</si>
  <si>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</si>
  <si>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</si>
  <si>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</si>
  <si>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</si>
  <si>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</si>
  <si>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</si>
  <si>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</si>
  <si>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</si>
  <si>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</si>
  <si>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</si>
  <si>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</si>
  <si>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</si>
  <si>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</si>
  <si>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</si>
  <si>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</si>
  <si>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</si>
  <si>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</si>
  <si>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</si>
  <si>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</si>
  <si>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</si>
  <si>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</si>
  <si>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</si>
  <si>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</si>
  <si>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</si>
  <si>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</si>
  <si>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</si>
  <si>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</si>
  <si>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</si>
  <si>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</si>
  <si>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</si>
  <si>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</si>
  <si>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</si>
  <si>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</si>
  <si>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</si>
  <si>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</si>
  <si>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</si>
  <si>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</si>
  <si>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</si>
  <si>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</si>
  <si>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</si>
  <si>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</si>
  <si>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</si>
  <si>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</si>
  <si>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</si>
  <si>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</si>
  <si>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</si>
  <si>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</si>
  <si>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</si>
  <si>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</si>
  <si>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</si>
  <si>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</si>
  <si>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</si>
  <si>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</si>
  <si>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</si>
  <si>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</si>
  <si>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</si>
  <si>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</si>
  <si>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</si>
  <si>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</si>
  <si>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</si>
  <si>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</si>
  <si>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</si>
  <si>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</si>
  <si>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</si>
  <si>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</si>
  <si>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</si>
  <si>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</si>
  <si>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</si>
  <si>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</si>
  <si>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</si>
  <si>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</si>
  <si>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</si>
  <si>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</si>
  <si>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</si>
  <si>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</si>
  <si>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</si>
  <si>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</si>
  <si>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</si>
  <si>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</si>
  <si>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</si>
  <si>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</si>
  <si>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</si>
  <si>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</si>
  <si>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</si>
  <si>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</si>
  <si>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</si>
  <si>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</si>
  <si>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</si>
  <si>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</si>
  <si>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</si>
  <si>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</si>
  <si>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</si>
  <si>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</si>
  <si>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</si>
  <si>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</si>
  <si>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</si>
  <si>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</si>
  <si>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</si>
  <si>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</si>
  <si>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</si>
  <si>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</si>
  <si>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</si>
  <si>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</si>
  <si>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</si>
  <si>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</si>
  <si>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</si>
  <si>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</si>
  <si>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</si>
  <si>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</si>
  <si>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</si>
  <si>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</si>
  <si>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</si>
  <si>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</si>
  <si>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</si>
  <si>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</si>
  <si>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</si>
  <si>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</si>
  <si>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</si>
  <si>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</si>
  <si>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</si>
  <si>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</si>
  <si>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</si>
  <si>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</si>
  <si>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</si>
  <si>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</si>
  <si>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</si>
  <si>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</si>
  <si>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</si>
  <si>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</si>
  <si>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</si>
  <si>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</si>
  <si>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</si>
  <si>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</si>
  <si>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</si>
  <si>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</si>
  <si>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</si>
  <si>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</si>
  <si>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</si>
  <si>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</si>
  <si>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</si>
  <si>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</si>
  <si>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</si>
  <si>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</si>
  <si>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</si>
  <si>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</si>
  <si>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</si>
  <si>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</si>
  <si>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</si>
  <si>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</si>
  <si>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</si>
  <si>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</si>
  <si>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</si>
  <si>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</si>
  <si>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</si>
  <si>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</si>
  <si>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</si>
  <si>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</si>
  <si>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</si>
  <si>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</si>
  <si>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</si>
  <si>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</si>
  <si>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</si>
  <si>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</si>
  <si>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</si>
  <si>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</si>
  <si>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</si>
  <si>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</si>
  <si>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</si>
  <si>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</si>
  <si>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</si>
  <si>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</si>
  <si>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</si>
  <si>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</si>
  <si>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</si>
  <si>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</si>
  <si>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</si>
  <si>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</si>
  <si>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</si>
  <si>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</si>
  <si>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</si>
  <si>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</si>
  <si>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</si>
  <si>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</si>
  <si>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</si>
  <si>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</si>
  <si>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</si>
  <si>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</si>
  <si>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</si>
  <si>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</si>
  <si>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</si>
  <si>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</si>
  <si>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</si>
  <si>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</si>
  <si>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</si>
  <si>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</si>
  <si>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</si>
  <si>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</si>
  <si>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</si>
  <si>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</si>
  <si>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</si>
  <si>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</si>
  <si>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</si>
  <si>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</si>
  <si>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</si>
  <si>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</si>
  <si>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</si>
  <si>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</si>
  <si>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</si>
  <si>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</si>
  <si>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</si>
  <si>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</si>
  <si>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</si>
  <si>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</si>
  <si>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</si>
  <si>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</si>
  <si>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</si>
  <si>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</si>
  <si>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</si>
  <si>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</si>
  <si>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</si>
  <si>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</si>
  <si>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</si>
  <si>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</si>
  <si>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</si>
  <si>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</si>
  <si>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</si>
  <si>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</si>
  <si>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</si>
  <si>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</si>
  <si>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</si>
  <si>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</si>
  <si>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</si>
  <si>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</si>
  <si>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</si>
  <si>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</si>
  <si>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</si>
  <si>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</si>
  <si>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</si>
  <si>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</si>
  <si>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</si>
  <si>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</si>
  <si>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</si>
  <si>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</si>
  <si>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</si>
  <si>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</si>
  <si>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</si>
  <si>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</si>
  <si>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</si>
  <si>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</si>
  <si>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</si>
  <si>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</si>
  <si>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</si>
  <si>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</si>
  <si>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</si>
  <si>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</si>
  <si>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</si>
  <si>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</si>
  <si>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</si>
  <si>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</si>
  <si>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</si>
  <si>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</si>
  <si>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</si>
  <si>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</si>
  <si>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</si>
  <si>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</si>
  <si>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</si>
  <si>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</si>
  <si>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</si>
  <si>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</si>
  <si>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</si>
  <si>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</si>
  <si>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</si>
  <si>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</si>
  <si>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</si>
  <si>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</si>
  <si>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</si>
  <si>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</si>
  <si>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</si>
  <si>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</si>
  <si>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</si>
  <si>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</si>
  <si>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</si>
  <si>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</si>
  <si>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</si>
  <si>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</si>
  <si>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</si>
  <si>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</si>
  <si>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</si>
  <si>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</si>
  <si>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</si>
  <si>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</si>
  <si>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</si>
  <si>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</si>
  <si>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</si>
  <si>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</si>
  <si>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</si>
  <si>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</si>
  <si>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</si>
  <si>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</si>
  <si>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</si>
  <si>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</si>
  <si>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</si>
  <si>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</si>
  <si>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</si>
  <si>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</si>
  <si>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</si>
  <si>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</si>
  <si>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</si>
  <si>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</si>
  <si>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</si>
  <si>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</si>
  <si>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</si>
  <si>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</si>
  <si>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</si>
  <si>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</si>
  <si>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</si>
  <si>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</si>
  <si>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</si>
  <si>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</si>
  <si>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</si>
  <si>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</si>
  <si>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</si>
  <si>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</si>
  <si>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</si>
  <si>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</si>
  <si>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</si>
  <si>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</si>
  <si>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96 Hùng Vương, Phường An Đông, Thành phố Hồ Chí Minh, Việt Nam</t>
  </si>
  <si>
    <t>0305314931</t>
  </si>
  <si>
    <t>coopannhon</t>
  </si>
  <si>
    <t>Co.opMart An Nhơn</t>
  </si>
  <si>
    <t>TTTM Hoàng Vũ Plaza, QL1A, Phường Bình Định, Tỉnh Gia Lai, VN</t>
  </si>
  <si>
    <t>COOP;MIENNAM</t>
  </si>
  <si>
    <t>Gia Lai</t>
  </si>
  <si>
    <t>Tháp nước đường Trần Phú, Phường 2 Bảo Lộc, Tỉnh Lâm Đồng, Việt Nam</t>
  </si>
  <si>
    <t>5800890304</t>
  </si>
  <si>
    <t>Khu văn phòng lầu 02, Tòa nhà số 121, Đường Phạm Văn Thuận. Phường Tam Hiệp, Tỉnh Đồng Nai, Việt Nam</t>
  </si>
  <si>
    <t>3600753610</t>
  </si>
  <si>
    <t>Số 07, Đường Lê Duẩn, Phường Quy Nhơn, Tỉnh Gia Lai, Việt Nam</t>
  </si>
  <si>
    <t>4100506252</t>
  </si>
  <si>
    <t>40-54 Tuy Lý Vương, Phường Phú Định, Thành phố Hồ Chí Minh, Việt Nam</t>
  </si>
  <si>
    <t>0305547132</t>
  </si>
  <si>
    <t>158 Đường Số 19, Phường An Lạc, Thành phố Hồ Chí Minh, Việt Nam</t>
  </si>
  <si>
    <t>0305389020</t>
  </si>
  <si>
    <t>Số 68/1 Quốc lộ 13, Phường Hiệp Bình Chánh, Thành phố Thủ Đức, Thành phố Hồ Chí Minh, Việt Nam</t>
  </si>
  <si>
    <t>0312302969</t>
  </si>
  <si>
    <t>Khu 2, Xã Cái Bè, Tỉnh Đồng Tháp, Việt Nam</t>
  </si>
  <si>
    <t>0301175691-068</t>
  </si>
  <si>
    <t>Số 09 Trần Hưng Đạo, Phường Tân Thành, Tỉnh Cà Mau, Việt Nam</t>
  </si>
  <si>
    <t>2001269021</t>
  </si>
  <si>
    <t>Số 128, Đường Đào Cử, Ấp Phong Thạnh, Xã Cần Giờ, Thành phố Hồ Chí Minh, Việt Nam</t>
  </si>
  <si>
    <t>0311328890</t>
  </si>
  <si>
    <t>1, Đại lộ Hòa Bình, Phường Ninh Kiều, Thành phố Cần Thơ, Việt Nam</t>
  </si>
  <si>
    <t>1801312884</t>
  </si>
  <si>
    <t>ĐT 942, Ấp Long Hòa, Xã Chợ Mới, Tỉnh An Giang, Việt Nam</t>
  </si>
  <si>
    <t>0301175691-069</t>
  </si>
  <si>
    <t>189C Cống Quỳnh, Phường Cầu Ông Lãnh, Thành phố Hồ Chí Minh, Việt Nam</t>
  </si>
  <si>
    <t>0305784415</t>
  </si>
  <si>
    <t>357 Phan Văn Khải, Ấp Thượng, Xã Củ Chi, Thành phố Hồ Chí Minh, Việt Nam</t>
  </si>
  <si>
    <t>0310178586</t>
  </si>
  <si>
    <t>Tầng trệt, Tầng 1, Tầng 2 (Siêu thị Co.opMart) Khu A, Chung cư Phú Thọ, Phường Phú Thọ, TP.HCM, Việt Nam</t>
  </si>
  <si>
    <t>0305773540</t>
  </si>
  <si>
    <t>478 Điện Biên Phủ, Phường Thanh Khê, Thành phố Đà Nẵng, Việt Nam</t>
  </si>
  <si>
    <t>0401281414</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</si>
  <si>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</si>
  <si>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</si>
  <si>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</si>
  <si>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</si>
  <si>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</si>
  <si>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</si>
  <si>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</si>
  <si>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</si>
  <si>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</si>
  <si>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</si>
  <si>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</si>
  <si>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</si>
  <si>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</si>
  <si>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</si>
  <si>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</si>
  <si>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</si>
  <si>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</si>
  <si>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</si>
  <si>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</si>
  <si>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</si>
  <si>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</si>
  <si>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</si>
  <si>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</si>
  <si>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</si>
  <si>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</si>
  <si>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</si>
  <si>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</si>
  <si>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</si>
  <si>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</si>
  <si>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</si>
  <si>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</si>
  <si>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</si>
  <si>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</si>
  <si>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</si>
  <si>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</si>
  <si>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</si>
  <si>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</si>
  <si>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199-205 Nguyễn Thái Học, Phường Bến Thành, TP.HCM, VN</t>
  </si>
  <si>
    <t>0315815574</t>
  </si>
  <si>
    <t>0309129418-115</t>
  </si>
  <si>
    <t>L2-1, Khu dân cư Phú Gia 2, KP 5, Phường Trảng Dài, Tỉnh Đồng Nai, Việt Nam</t>
  </si>
  <si>
    <t>0309129418-116</t>
  </si>
  <si>
    <t>451 Lê Hồng Phong, Khu phố 8, Phường Phú Lợi, Thành phố Hồ Chí Minh, Việt Nam</t>
  </si>
  <si>
    <t>0309129418-123</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</si>
  <si>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</si>
  <si>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</si>
  <si>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</si>
  <si>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</si>
  <si>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</si>
  <si>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</si>
  <si>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</si>
  <si>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</si>
  <si>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</si>
  <si>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</si>
  <si>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</si>
  <si>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</si>
  <si>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</si>
  <si>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</si>
  <si>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</si>
  <si>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</si>
  <si>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</si>
  <si>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</si>
  <si>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</si>
  <si>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</si>
  <si>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</si>
  <si>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</si>
  <si>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</si>
  <si>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</si>
  <si>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</si>
  <si>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</si>
  <si>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</si>
  <si>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</si>
  <si>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</si>
  <si>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</si>
  <si>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</si>
  <si>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</si>
  <si>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</si>
  <si>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</si>
  <si>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</si>
  <si>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</si>
  <si>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</si>
  <si>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</si>
  <si>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543/1 Phan Văn Trị, Phường Hạnh Thông, Thành phố Hồ Chí Minh, Việt Nam</t>
  </si>
  <si>
    <t>0309120630</t>
  </si>
  <si>
    <t>Tầng 1, tầng 2, tầng 3, Bãi giữ xe Trung tâm thương mại Cát Bi Plaza, số 1 đường Lê Hồng Phong, Phường Ngô Quyền, Thành phố Hải Phòng, Việt Nam</t>
  </si>
  <si>
    <t>0201264531</t>
  </si>
  <si>
    <t>Km số 10 đường Nguyễn Trãi, Phường Hà Đông, Thành phố Hà Nội, Việt Nam</t>
  </si>
  <si>
    <t>MIENBAC; COOP</t>
  </si>
  <si>
    <t>0104287702</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</si>
  <si>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</si>
  <si>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</si>
  <si>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</si>
  <si>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</si>
  <si>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</si>
  <si>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</si>
  <si>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</si>
  <si>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</si>
  <si>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</si>
  <si>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</si>
  <si>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</si>
  <si>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</si>
  <si>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</si>
  <si>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</si>
  <si>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</si>
  <si>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</si>
  <si>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</si>
  <si>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</si>
  <si>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</si>
  <si>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</si>
  <si>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</si>
  <si>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</si>
  <si>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</si>
  <si>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</si>
  <si>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</si>
  <si>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</si>
  <si>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</si>
  <si>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</si>
  <si>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</si>
  <si>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</si>
  <si>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380 Đường Đặng Thúc Vịnh, Ấp 98, Xã Đông Thạnh, Thành phố Hồ Chí Minh, Việt Nam</t>
  </si>
  <si>
    <t>0308425100</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</si>
  <si>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</si>
  <si>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</si>
  <si>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</si>
  <si>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</si>
  <si>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</si>
  <si>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</si>
  <si>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</si>
  <si>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</si>
  <si>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</si>
  <si>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</si>
  <si>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</si>
  <si>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</si>
  <si>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</si>
  <si>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</si>
  <si>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</si>
  <si>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</si>
  <si>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</si>
  <si>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</si>
  <si>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</si>
  <si>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</si>
  <si>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</si>
  <si>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</si>
  <si>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</si>
  <si>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</si>
  <si>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</si>
  <si>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</si>
  <si>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</si>
  <si>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</si>
  <si>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</si>
  <si>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</si>
  <si>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</si>
  <si>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</si>
  <si>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</si>
  <si>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</si>
  <si>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</si>
  <si>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</si>
  <si>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</si>
  <si>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</si>
  <si>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</si>
  <si>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</si>
  <si>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</si>
  <si>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</si>
  <si>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</si>
  <si>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</si>
  <si>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</si>
  <si>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</si>
  <si>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</si>
  <si>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</si>
  <si>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</si>
  <si>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</si>
  <si>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</si>
  <si>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</si>
  <si>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</si>
  <si>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</si>
  <si>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</si>
  <si>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</si>
  <si>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</si>
  <si>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</si>
  <si>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</si>
  <si>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</si>
  <si>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</si>
  <si>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</si>
  <si>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</si>
  <si>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</si>
  <si>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</si>
  <si>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</si>
  <si>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</si>
  <si>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</si>
  <si>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</si>
  <si>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</si>
  <si>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</si>
  <si>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</si>
  <si>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</si>
  <si>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</si>
  <si>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</si>
  <si>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</si>
  <si>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</si>
  <si>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</si>
  <si>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</si>
  <si>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</si>
  <si>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1362 Huỳnh Tấn Phát, Khu Phố 1, Phường Tân Mỹ, Thành phố Hồ Chí Minh, Việt Nam</t>
  </si>
  <si>
    <t>0305770035</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</si>
  <si>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</si>
  <si>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</si>
  <si>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</si>
  <si>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</si>
  <si>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</si>
  <si>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</si>
  <si>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</si>
  <si>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</si>
  <si>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</si>
  <si>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</si>
  <si>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</si>
  <si>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</si>
  <si>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02 Lê Hồng Phong, Phường Nam Nha Trang, Tỉnh Khánh Hòa, Việt Nam</t>
  </si>
  <si>
    <t>4201545466</t>
  </si>
  <si>
    <t>Tầng trệt, Cao ốc SCREC, 974A Trường Sa, Phường Nhiêu Lộc, Thành phố Hồ Chí Minh, Việt Nam</t>
  </si>
  <si>
    <t>0305305768</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</si>
  <si>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</si>
  <si>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</si>
  <si>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</si>
  <si>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</si>
  <si>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</si>
  <si>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571-573 Nguyễn Kiệm, Phường Đức Nhuận, Thành phố Hồ Chí Minh, Việt Nam</t>
  </si>
  <si>
    <t>0305778394</t>
  </si>
  <si>
    <t>Khu Trung Tâm Thương Mại Tổng Hợp 16 Ha, Phường Rạch Giá, Tỉnh An Giang, Việt Nam</t>
  </si>
  <si>
    <t>1701642215</t>
  </si>
  <si>
    <t>Tầng 1 + lửng + tầng 2 của Cao ốc PNTechcons số 48 Hoa Sứ, Phường Cầu Kiệu, Thành phố Hồ Chí Minh, Việt Nam</t>
  </si>
  <si>
    <t>0308123011</t>
  </si>
  <si>
    <t>Số 12 Nguyễn Huệ, Phường Long Xuyên, Tỉnh An Giang, Việt Nam</t>
  </si>
  <si>
    <t>1600674718</t>
  </si>
  <si>
    <t>Số 7, Trần Huỳnh, Phường Bạc Liêu, Tỉnh Cà Mau, Việt Nam</t>
  </si>
  <si>
    <t>1900347461</t>
  </si>
  <si>
    <t>Số 71 đường Nguyễn Tất Thành, Phường Tân An, Tỉnh Đắk Lắk, Việt Nam</t>
  </si>
  <si>
    <t>6000661931</t>
  </si>
  <si>
    <t>Khu trung tâm thương mại Đồng Xoài, đường Phú Riềng Đỏ, Phường Bình Phước, Tỉnh Đồng Nai, Việt Nam</t>
  </si>
  <si>
    <t>3800357413</t>
  </si>
  <si>
    <t>Số 464 đường Hùng Vương, Phường Buôn Hồ, Tỉnh Đắk Lắk, Việt Nam</t>
  </si>
  <si>
    <t>6001561746</t>
  </si>
  <si>
    <t>2038 Hùng Vương, Phường Cam Ranh, Tỉnh Khánh Hòa, Việt Nam</t>
  </si>
  <si>
    <t>4201197554</t>
  </si>
  <si>
    <t>912 Hùng Vương, tổ dân phố 4, Xã Chư Sê, Tỉnh Gia Lai, Việt Nam</t>
  </si>
  <si>
    <t>5901069542</t>
  </si>
  <si>
    <t>Số 02 Trần Hưng Đạo, Phường Đông Hà, Tỉnh Quảng Trị, Việt Nam</t>
  </si>
  <si>
    <t>3200266549</t>
  </si>
  <si>
    <t>Số 21 Đường Cách Mạng Tháng Tám, Phường Pleiku, Tỉnh Gia Lai, Việt Nam</t>
  </si>
  <si>
    <t>5900368395</t>
  </si>
  <si>
    <t>Số 02, Đường Phan Đình Phùng, Phường Thành Sen, Tỉnh Hà Tĩnh, Việt Nam</t>
  </si>
  <si>
    <t>3000986099</t>
  </si>
  <si>
    <t>319 Trần Hưng Đạo, Phường Vị Thanh, Thành phố Cần Thơ, Việt Nam</t>
  </si>
  <si>
    <t>6300028342</t>
  </si>
  <si>
    <t>Số 1332 đường Nguyễn Trung Trực, Phường Rạch Giá, Tỉnh An Giang, Việt Nam</t>
  </si>
  <si>
    <t>1700547135</t>
  </si>
  <si>
    <t>Trung tâm Thương mại Chợ Thanh Hà, Đường Trần Phú, Phường Phan Rang, Tỉnh Khánh Hòa, Việt Nam</t>
  </si>
  <si>
    <t>4500280151</t>
  </si>
  <si>
    <t>Số 1A Nguyễn Tất Thành, Phường Phan Thiết, Tỉnh Lâm Đồng, Việt Nam</t>
  </si>
  <si>
    <t>3400452937</t>
  </si>
  <si>
    <t>Ô Phố B8, Khu Dân Dụng Duy Tân, Phường Tuy Hoà, Tỉnh Đắk Lắk, Việt Nam</t>
  </si>
  <si>
    <t>4400396829</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</si>
  <si>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</si>
  <si>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</si>
  <si>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</si>
  <si>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</si>
  <si>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</si>
  <si>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</si>
  <si>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Số 06 Hùng Vương, Phường Sóc Trăng, Thành phố Cần Thơ, Việt Nam</t>
  </si>
  <si>
    <t>2200271882</t>
  </si>
  <si>
    <t>Số 576, Đường Cách Mạng Tháng Tám, Phường Tân Ninh, Tỉnh Tây Ninh, Việt Nam</t>
  </si>
  <si>
    <t>3900895373</t>
  </si>
  <si>
    <t>Đường Nguyễn Đáng, Khóm 11, Phường Trà Vinh, Tỉnh Vĩnh Long, Việt Nam</t>
  </si>
  <si>
    <t>2100356677</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</si>
  <si>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</si>
  <si>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</si>
  <si>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</si>
  <si>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</si>
  <si>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</si>
  <si>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</si>
  <si>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07 Phan Chu Trinh, Phường Tam Kỳ, Thành phố Đà Nẵng, Việt Nam</t>
  </si>
  <si>
    <t>4000451095</t>
  </si>
  <si>
    <t>Coop-TBD-01-00578</t>
  </si>
  <si>
    <t>CM Thống Nhất</t>
  </si>
  <si>
    <t>Tầng 1-2 Khối A1, Khu TM-DV-Căn hộ Bcons, đường Thống Nhất, phường Đông Hòa, TP Hồ Chí Minh, VN</t>
  </si>
  <si>
    <t>Tầng 1, tầng 2 khối A và B Khu chung cư cao tầng Tân Thới Nhất (Topaz Home), số 102 Đường Phan Văn Hớn, Phường Đông Hưng Thuận, TP.HCM, Việt Nam</t>
  </si>
  <si>
    <t>0305781598</t>
  </si>
  <si>
    <t>Tầng hầm, tầng 1, 2, 3 TTTM HD, đường Phan Chu Trinh, Phường Hạc Thành, Tỉnh Thanh Hoá, Việt Nam</t>
  </si>
  <si>
    <t>2801917948</t>
  </si>
  <si>
    <t>Số 35 đường Ấp Bắc, Phường Đạo Thạnh, Tỉnh Đồng Tháp</t>
  </si>
  <si>
    <t>1200582156</t>
  </si>
  <si>
    <t>COOPTIENHOANG</t>
  </si>
  <si>
    <t>CÔNG TY TNHH MỘT THÀNH VIÊN SÀI GÒN CO.OP TIÊN HOÀNG</t>
  </si>
  <si>
    <t>0305778411</t>
  </si>
  <si>
    <t>Trung Tâm Thương Mại - Văn Hóa - Dịch Vụ - Giải Trí, 497 Hòa Hảo, Phường Diên Hồng, Thành phố Hồ Chí Minh, Việt Nam</t>
  </si>
  <si>
    <t>0313294132</t>
  </si>
  <si>
    <t>Khu phố Lộc An, Phường Trảng Bàng, Tỉnh Tây Ninh, Việt Nam</t>
  </si>
  <si>
    <t>3901170316</t>
  </si>
  <si>
    <t>167/2 Nguyễn Ảnh Thủ, Phường Trung Mỹ Tây, Thành phố Hồ Chí Minh, Việt Nam</t>
  </si>
  <si>
    <t>0305750455</t>
  </si>
  <si>
    <t>Tòa nhà Trung tâm Thương mại SOIVA Plaza, Đường Mê Linh, Phường Vĩnh Phúc, Tỉnh Phú Thọ, Việt Nam</t>
  </si>
  <si>
    <t>2500454301</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</si>
  <si>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</si>
  <si>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</si>
  <si>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</si>
  <si>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</si>
  <si>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</si>
  <si>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</si>
  <si>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</si>
  <si>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</si>
  <si>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</si>
  <si>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</si>
  <si>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</si>
  <si>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</si>
  <si>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</si>
  <si>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</si>
  <si>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</si>
  <si>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</si>
  <si>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</si>
  <si>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</si>
  <si>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</si>
  <si>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</si>
  <si>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</si>
  <si>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</si>
  <si>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</si>
  <si>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</si>
  <si>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</si>
  <si>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</si>
  <si>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</si>
  <si>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</si>
  <si>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</si>
  <si>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</si>
  <si>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</si>
  <si>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</si>
  <si>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</si>
  <si>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</si>
  <si>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</si>
  <si>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</si>
  <si>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</si>
  <si>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</si>
  <si>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</si>
  <si>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</si>
  <si>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</si>
  <si>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</si>
  <si>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</si>
  <si>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</si>
  <si>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</si>
  <si>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</si>
  <si>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</si>
  <si>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</si>
  <si>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</si>
  <si>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</si>
  <si>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</si>
  <si>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</si>
  <si>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</si>
  <si>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</si>
  <si>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</si>
  <si>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</si>
  <si>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</si>
  <si>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</si>
  <si>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</si>
  <si>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</si>
  <si>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</si>
  <si>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</si>
  <si>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</si>
  <si>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</si>
  <si>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</si>
  <si>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</si>
  <si>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</si>
  <si>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</si>
  <si>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</si>
  <si>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</si>
  <si>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</si>
  <si>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</si>
  <si>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</si>
  <si>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</si>
  <si>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</si>
  <si>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</si>
  <si>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</si>
  <si>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</si>
  <si>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</si>
  <si>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</si>
  <si>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</si>
  <si>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</si>
  <si>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</si>
  <si>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</si>
  <si>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</si>
  <si>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</si>
  <si>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</si>
  <si>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</si>
  <si>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</si>
  <si>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</si>
  <si>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</si>
  <si>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</si>
  <si>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</si>
  <si>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</si>
  <si>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</si>
  <si>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</si>
  <si>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</si>
  <si>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</si>
  <si>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</si>
  <si>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</si>
  <si>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</si>
  <si>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</si>
  <si>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</si>
  <si>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</si>
  <si>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</si>
  <si>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</si>
  <si>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</si>
  <si>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</si>
  <si>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</si>
  <si>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</si>
  <si>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</si>
  <si>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</si>
  <si>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</si>
  <si>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</si>
  <si>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</si>
  <si>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</si>
  <si>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</si>
  <si>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</si>
  <si>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</si>
  <si>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</si>
  <si>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</si>
  <si>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</si>
  <si>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</si>
  <si>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</si>
  <si>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</si>
  <si>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</si>
  <si>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</si>
  <si>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</si>
  <si>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</si>
  <si>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</si>
  <si>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</si>
  <si>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</si>
  <si>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</si>
  <si>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</si>
  <si>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</si>
  <si>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</si>
  <si>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</si>
  <si>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</si>
  <si>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</si>
  <si>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</si>
  <si>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</si>
  <si>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</si>
  <si>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</si>
  <si>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</si>
  <si>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</si>
  <si>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</si>
  <si>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</si>
  <si>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</si>
  <si>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</si>
  <si>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</si>
  <si>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</si>
  <si>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</si>
  <si>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</si>
  <si>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</si>
  <si>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</si>
  <si>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</si>
  <si>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</si>
  <si>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</si>
  <si>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</si>
  <si>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</si>
  <si>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</si>
  <si>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</si>
  <si>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</si>
  <si>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</si>
  <si>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</si>
  <si>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</si>
  <si>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</si>
  <si>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</si>
  <si>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</si>
  <si>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</si>
  <si>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</si>
  <si>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</si>
  <si>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</si>
  <si>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</si>
  <si>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</si>
  <si>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</si>
  <si>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</si>
  <si>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</si>
  <si>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</si>
  <si>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</si>
  <si>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</si>
  <si>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</si>
  <si>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</si>
  <si>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</si>
  <si>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</si>
  <si>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</si>
  <si>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</si>
  <si>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</si>
  <si>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</si>
  <si>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</si>
  <si>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</si>
  <si>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</si>
  <si>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</si>
  <si>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</si>
  <si>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</si>
  <si>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</si>
  <si>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</si>
  <si>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</si>
  <si>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</si>
  <si>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</si>
  <si>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</si>
  <si>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</si>
  <si>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</si>
  <si>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</si>
  <si>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</si>
  <si>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</si>
  <si>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</si>
  <si>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</si>
  <si>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</si>
  <si>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</si>
  <si>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</si>
  <si>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</si>
  <si>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</si>
  <si>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</si>
  <si>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</si>
  <si>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</si>
  <si>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</si>
  <si>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</si>
  <si>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</si>
  <si>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</si>
  <si>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</si>
  <si>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</si>
  <si>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</si>
  <si>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</si>
  <si>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</si>
  <si>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</si>
  <si>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</si>
  <si>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</si>
  <si>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</si>
  <si>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</si>
  <si>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</si>
  <si>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</si>
  <si>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</si>
  <si>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</si>
  <si>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</si>
  <si>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</si>
  <si>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</si>
  <si>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</si>
  <si>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</si>
  <si>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</si>
  <si>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</si>
  <si>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</si>
  <si>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</si>
  <si>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</si>
  <si>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</si>
  <si>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</si>
  <si>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</si>
  <si>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</si>
  <si>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</si>
  <si>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</si>
  <si>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</si>
  <si>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</si>
  <si>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</si>
  <si>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</si>
  <si>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</si>
  <si>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</si>
  <si>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</si>
  <si>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</si>
  <si>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</si>
  <si>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</si>
  <si>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</si>
  <si>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</si>
  <si>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</si>
  <si>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</si>
  <si>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</si>
  <si>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</si>
  <si>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</si>
  <si>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</si>
  <si>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</si>
  <si>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</si>
  <si>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</si>
  <si>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</si>
  <si>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</si>
  <si>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</si>
  <si>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</si>
  <si>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</si>
  <si>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</si>
  <si>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</si>
  <si>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</si>
  <si>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</si>
  <si>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</si>
  <si>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</si>
  <si>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</si>
  <si>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</si>
  <si>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</si>
  <si>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</si>
  <si>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</si>
  <si>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</si>
  <si>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</si>
  <si>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</si>
  <si>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</si>
  <si>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</si>
  <si>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</si>
  <si>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</si>
  <si>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</si>
  <si>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</si>
  <si>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</si>
  <si>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</si>
  <si>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</si>
  <si>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</si>
  <si>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</si>
  <si>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</si>
  <si>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</si>
  <si>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</si>
  <si>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</si>
  <si>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</si>
  <si>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</si>
  <si>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</si>
  <si>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</si>
  <si>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</si>
  <si>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</si>
  <si>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</si>
  <si>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</si>
  <si>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</si>
  <si>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</si>
  <si>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</si>
  <si>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</si>
  <si>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</si>
  <si>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</si>
  <si>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</si>
  <si>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</si>
  <si>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</si>
  <si>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</si>
  <si>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</si>
  <si>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</si>
  <si>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</si>
  <si>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</si>
  <si>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</si>
  <si>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</si>
  <si>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</si>
  <si>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</si>
  <si>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</si>
  <si>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</si>
  <si>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</si>
  <si>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</si>
  <si>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</si>
  <si>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</si>
  <si>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</si>
  <si>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</si>
  <si>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</si>
  <si>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</si>
  <si>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</si>
  <si>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</si>
  <si>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</si>
  <si>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</si>
  <si>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</si>
  <si>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</si>
  <si>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</si>
  <si>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</si>
  <si>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</si>
  <si>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</si>
  <si>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</si>
  <si>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</si>
  <si>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</si>
  <si>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</si>
  <si>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</si>
  <si>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</si>
  <si>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</si>
  <si>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</si>
  <si>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</si>
  <si>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</si>
  <si>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</si>
  <si>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</si>
  <si>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</si>
  <si>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</si>
  <si>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</si>
  <si>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</si>
  <si>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</si>
  <si>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</si>
  <si>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</si>
  <si>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</si>
  <si>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</si>
  <si>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</si>
  <si>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</si>
  <si>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</si>
  <si>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</si>
  <si>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</si>
  <si>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</si>
  <si>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</si>
  <si>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</si>
  <si>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</si>
  <si>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</si>
  <si>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</si>
  <si>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</si>
  <si>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</si>
  <si>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</si>
  <si>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</si>
  <si>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</si>
  <si>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</si>
  <si>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</si>
  <si>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</si>
  <si>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</si>
  <si>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</si>
  <si>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</si>
  <si>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</si>
  <si>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</si>
  <si>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</si>
  <si>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</si>
  <si>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</si>
  <si>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</si>
  <si>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</si>
  <si>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</si>
  <si>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</si>
  <si>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</si>
  <si>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</si>
  <si>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</si>
  <si>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</si>
  <si>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</si>
  <si>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</si>
  <si>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</si>
  <si>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</si>
  <si>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</si>
  <si>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</si>
  <si>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</si>
  <si>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</si>
  <si>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</si>
  <si>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</si>
  <si>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</si>
  <si>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</si>
  <si>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</si>
  <si>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</si>
  <si>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</si>
  <si>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</si>
  <si>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</si>
  <si>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</si>
  <si>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</si>
  <si>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</si>
  <si>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</si>
  <si>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</si>
  <si>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</si>
  <si>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</si>
  <si>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</si>
  <si>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</si>
  <si>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</si>
  <si>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</si>
  <si>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</si>
  <si>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</si>
  <si>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</si>
  <si>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</si>
  <si>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</si>
  <si>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</si>
  <si>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</si>
  <si>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</si>
  <si>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</si>
  <si>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</si>
  <si>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</si>
  <si>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</si>
  <si>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</si>
  <si>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</si>
  <si>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</si>
  <si>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</si>
  <si>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</si>
  <si>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</si>
  <si>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</si>
  <si>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</si>
  <si>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</si>
  <si>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</si>
  <si>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</si>
  <si>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</si>
  <si>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</si>
  <si>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</si>
  <si>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</si>
  <si>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</si>
  <si>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</si>
  <si>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</si>
  <si>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</si>
  <si>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</si>
  <si>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</si>
  <si>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</si>
  <si>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</si>
  <si>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</si>
  <si>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</si>
  <si>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</si>
  <si>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</si>
  <si>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</si>
  <si>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</si>
  <si>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</si>
  <si>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</si>
  <si>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</si>
  <si>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</si>
  <si>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</si>
  <si>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</si>
  <si>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</si>
  <si>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</si>
  <si>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</si>
  <si>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</si>
  <si>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</si>
  <si>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</si>
  <si>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</si>
  <si>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</si>
  <si>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</si>
  <si>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</si>
  <si>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</si>
  <si>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</si>
  <si>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</si>
  <si>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</si>
  <si>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</si>
  <si>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</si>
  <si>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</si>
  <si>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</si>
  <si>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</si>
  <si>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</si>
  <si>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</si>
  <si>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</si>
  <si>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</si>
  <si>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</si>
  <si>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</si>
  <si>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</si>
  <si>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</si>
  <si>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</si>
  <si>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</si>
  <si>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</si>
  <si>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</si>
  <si>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</si>
  <si>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</si>
  <si>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</si>
  <si>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</si>
  <si>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</si>
  <si>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</si>
  <si>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</si>
  <si>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</si>
  <si>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</si>
  <si>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</si>
  <si>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</si>
  <si>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</si>
  <si>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</si>
  <si>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</si>
  <si>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</si>
  <si>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</si>
  <si>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</si>
  <si>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</si>
  <si>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</si>
  <si>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</si>
  <si>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</si>
  <si>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</si>
  <si>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</si>
  <si>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</si>
  <si>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</si>
  <si>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</si>
  <si>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</si>
  <si>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</si>
  <si>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</si>
  <si>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</si>
  <si>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</si>
  <si>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</si>
  <si>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</si>
  <si>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</si>
  <si>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</si>
  <si>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</si>
  <si>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</si>
  <si>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</si>
  <si>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</si>
  <si>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</si>
  <si>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</si>
  <si>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</si>
  <si>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</si>
  <si>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</si>
  <si>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</si>
  <si>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</si>
  <si>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</si>
  <si>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</si>
  <si>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</si>
  <si>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</si>
  <si>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</si>
  <si>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</si>
  <si>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</si>
  <si>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496-496A-496B Nguyễn Thị Minh Khai, Phường Bàn Cờ, Thành phố Hồ Chí Minh, Việt Nam</t>
  </si>
  <si>
    <t>0312461711</t>
  </si>
  <si>
    <t>LARIA (FM)</t>
  </si>
  <si>
    <t>fm01</t>
  </si>
  <si>
    <t>496 Nguyễn Thị Minh Khai, P.2, Q.3, HCM</t>
  </si>
  <si>
    <t>fm02</t>
  </si>
  <si>
    <t>123 Phan Xích Long (số củ 218), P.2, Q.Phú Nhuận, HCM</t>
  </si>
  <si>
    <t>fm03</t>
  </si>
  <si>
    <t>486 Nguyễn Thị Thập, P.Tân Quy, Q.7, HCM</t>
  </si>
  <si>
    <t>fm04</t>
  </si>
  <si>
    <t>99 Hoàng Hoa Thám, P.6, Q.Bình Thạnh, HCM</t>
  </si>
  <si>
    <t>fm05</t>
  </si>
  <si>
    <t>104 Hai Bà Trưng, P.Đa kao, Q.1, HCM</t>
  </si>
  <si>
    <t>fm06</t>
  </si>
  <si>
    <t>204 Nơ Trang Long, phường 12, quận Bình Thạnh, thành phố Hồ Chí Minh</t>
  </si>
  <si>
    <t>fm07</t>
  </si>
  <si>
    <t>16 Quang Trung, Phường 10, Quận Gò Vấp, TP. HCM</t>
  </si>
  <si>
    <t>fm08</t>
  </si>
  <si>
    <t>FM07 - An Phú, Shophouse W37-W38-W39 Lumiere Riverside, 275-277 Đ. Xa Lộ Hà Nội, P.An Phú, Thủ Đức, Hồ Chí Minh</t>
  </si>
  <si>
    <t>fm09</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</si>
  <si>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</si>
  <si>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</si>
  <si>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</si>
  <si>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</si>
  <si>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</si>
  <si>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</si>
  <si>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</si>
  <si>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</si>
  <si>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</si>
  <si>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</si>
  <si>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</si>
  <si>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</si>
  <si>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</si>
  <si>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</si>
  <si>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</si>
  <si>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</si>
  <si>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</si>
  <si>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</si>
  <si>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</si>
  <si>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</si>
  <si>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</si>
  <si>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</si>
  <si>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</si>
  <si>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</si>
  <si>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</si>
  <si>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</si>
  <si>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</si>
  <si>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</si>
  <si>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</si>
  <si>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</si>
  <si>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</si>
  <si>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</si>
  <si>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</si>
  <si>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</si>
  <si>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</si>
  <si>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</si>
  <si>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</si>
  <si>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</si>
  <si>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</si>
  <si>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</si>
  <si>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</si>
  <si>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</si>
  <si>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</si>
  <si>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</si>
  <si>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</si>
  <si>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</si>
  <si>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</si>
  <si>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</si>
  <si>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</si>
  <si>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</si>
  <si>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</si>
  <si>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</si>
  <si>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</si>
  <si>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</si>
  <si>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</si>
  <si>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</si>
  <si>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</si>
  <si>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</si>
  <si>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</si>
  <si>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</si>
  <si>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</si>
  <si>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</si>
  <si>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</si>
  <si>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</si>
  <si>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</si>
  <si>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</si>
  <si>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</si>
  <si>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</si>
  <si>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</si>
  <si>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</si>
  <si>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</si>
  <si>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</si>
  <si>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</si>
  <si>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</si>
  <si>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</si>
  <si>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</si>
  <si>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</si>
  <si>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</si>
  <si>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</si>
  <si>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</si>
  <si>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</si>
  <si>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</si>
  <si>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</si>
  <si>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</si>
  <si>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</si>
  <si>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</si>
  <si>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</si>
  <si>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</si>
  <si>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</si>
  <si>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</si>
  <si>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</si>
  <si>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</si>
  <si>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</si>
  <si>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</si>
  <si>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</si>
  <si>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</si>
  <si>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</si>
  <si>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</si>
  <si>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</si>
  <si>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</si>
  <si>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</si>
  <si>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</si>
  <si>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</si>
  <si>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</si>
  <si>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</si>
  <si>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</si>
  <si>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</si>
  <si>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</si>
  <si>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</si>
  <si>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</si>
  <si>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</si>
  <si>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</si>
  <si>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</si>
  <si>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</si>
  <si>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</si>
  <si>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</si>
  <si>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</si>
  <si>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</si>
  <si>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</si>
  <si>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</si>
  <si>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</si>
  <si>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</si>
  <si>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</si>
  <si>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</si>
  <si>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</si>
  <si>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</si>
  <si>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</si>
  <si>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</si>
  <si>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</si>
  <si>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</si>
  <si>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</si>
  <si>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</si>
  <si>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</si>
  <si>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</si>
  <si>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</si>
  <si>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</si>
  <si>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</si>
  <si>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</si>
  <si>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</si>
  <si>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</si>
  <si>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</si>
  <si>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</si>
  <si>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</si>
  <si>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</si>
  <si>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</si>
  <si>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</si>
  <si>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</si>
  <si>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</si>
  <si>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</si>
  <si>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</si>
  <si>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</si>
  <si>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</si>
  <si>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</si>
  <si>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</si>
  <si>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</si>
  <si>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</si>
  <si>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</si>
  <si>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</si>
  <si>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</si>
  <si>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</si>
  <si>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</si>
  <si>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</si>
  <si>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</si>
  <si>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</si>
  <si>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</si>
  <si>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</si>
  <si>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</si>
  <si>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</si>
  <si>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</si>
  <si>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</si>
  <si>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</si>
  <si>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</si>
  <si>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</si>
  <si>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</si>
  <si>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</si>
  <si>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</si>
  <si>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</si>
  <si>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</si>
  <si>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</si>
  <si>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</si>
  <si>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</si>
  <si>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</si>
  <si>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</si>
  <si>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</si>
  <si>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</si>
  <si>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</si>
  <si>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</si>
  <si>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</si>
  <si>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</si>
  <si>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</si>
  <si>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</si>
  <si>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</si>
  <si>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</si>
  <si>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</si>
  <si>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</si>
  <si>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</si>
  <si>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</si>
  <si>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</si>
  <si>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</si>
  <si>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</si>
  <si>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</si>
  <si>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</si>
  <si>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</si>
  <si>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</si>
  <si>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</si>
  <si>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</si>
  <si>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</si>
  <si>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</si>
  <si>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</si>
  <si>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</si>
  <si>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</si>
  <si>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</si>
  <si>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</si>
  <si>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</si>
  <si>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</si>
  <si>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</si>
  <si>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</si>
  <si>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</si>
  <si>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</si>
  <si>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</si>
  <si>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</si>
  <si>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</si>
  <si>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</si>
  <si>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</si>
  <si>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</si>
  <si>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</si>
  <si>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</si>
  <si>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</si>
  <si>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</si>
  <si>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</si>
  <si>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</si>
  <si>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</si>
  <si>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</si>
  <si>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</si>
  <si>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</si>
  <si>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</si>
  <si>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</si>
  <si>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</si>
  <si>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</si>
  <si>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</si>
  <si>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</si>
  <si>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</si>
  <si>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</si>
  <si>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</si>
  <si>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</si>
  <si>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</si>
  <si>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</si>
  <si>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</si>
  <si>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</si>
  <si>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</si>
  <si>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</si>
  <si>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</si>
  <si>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</si>
  <si>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</si>
  <si>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</si>
  <si>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</si>
  <si>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</si>
  <si>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</si>
  <si>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</si>
  <si>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</si>
  <si>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</si>
  <si>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</si>
  <si>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</si>
  <si>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</si>
  <si>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</si>
  <si>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</si>
  <si>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</si>
  <si>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</si>
  <si>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</si>
  <si>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</si>
  <si>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</si>
  <si>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</si>
  <si>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</si>
  <si>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</si>
  <si>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</si>
  <si>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</si>
  <si>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</si>
  <si>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</si>
  <si>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</si>
  <si>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</si>
  <si>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</si>
  <si>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</si>
  <si>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</si>
  <si>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</si>
  <si>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</si>
  <si>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</si>
  <si>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</si>
  <si>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</si>
  <si>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</si>
  <si>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</si>
  <si>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</si>
  <si>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</si>
  <si>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</si>
  <si>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</si>
  <si>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</si>
  <si>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</si>
  <si>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</si>
  <si>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</si>
  <si>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</si>
  <si>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</si>
  <si>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</si>
  <si>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</si>
  <si>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</si>
  <si>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</si>
  <si>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</si>
  <si>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</si>
  <si>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</si>
  <si>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</si>
  <si>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</si>
  <si>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</si>
  <si>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</si>
  <si>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</si>
  <si>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</si>
  <si>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</si>
  <si>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</si>
  <si>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</si>
  <si>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</si>
  <si>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</si>
  <si>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</si>
  <si>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</si>
  <si>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</si>
  <si>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</si>
  <si>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</si>
  <si>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</si>
  <si>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</si>
  <si>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</si>
  <si>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</si>
  <si>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</si>
  <si>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</si>
  <si>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</si>
  <si>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</si>
  <si>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</si>
  <si>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</si>
  <si>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</si>
  <si>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</si>
  <si>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</si>
  <si>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</si>
  <si>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</si>
  <si>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</si>
  <si>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</si>
  <si>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</si>
  <si>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</si>
  <si>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</si>
  <si>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</si>
  <si>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</si>
  <si>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</si>
  <si>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</si>
  <si>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</si>
  <si>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</si>
  <si>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</si>
  <si>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</si>
  <si>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</si>
  <si>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</si>
  <si>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</si>
  <si>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</si>
  <si>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</si>
  <si>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</si>
  <si>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</si>
  <si>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</si>
  <si>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</si>
  <si>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</si>
  <si>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</si>
  <si>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</si>
  <si>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</si>
  <si>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</si>
  <si>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</si>
  <si>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</si>
  <si>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</si>
  <si>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</si>
  <si>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</si>
  <si>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</si>
  <si>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</si>
  <si>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</si>
  <si>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</si>
  <si>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</si>
  <si>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</si>
  <si>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</si>
  <si>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</si>
  <si>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</si>
  <si>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</si>
  <si>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</si>
  <si>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</si>
  <si>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</si>
  <si>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</si>
  <si>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</si>
  <si>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</si>
  <si>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</si>
  <si>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</si>
  <si>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</si>
  <si>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</si>
  <si>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</si>
  <si>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</si>
  <si>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</si>
  <si>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</si>
  <si>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</si>
  <si>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</si>
  <si>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</si>
  <si>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</si>
  <si>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</si>
  <si>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</si>
  <si>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</si>
  <si>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</si>
  <si>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</si>
  <si>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</si>
  <si>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</si>
  <si>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</si>
  <si>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</si>
  <si>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</si>
  <si>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</si>
  <si>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</si>
  <si>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</si>
  <si>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</si>
  <si>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</si>
  <si>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</si>
  <si>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</si>
  <si>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</si>
  <si>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</si>
  <si>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</si>
  <si>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</si>
  <si>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</si>
  <si>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</si>
  <si>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</si>
  <si>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</si>
  <si>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</si>
  <si>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</si>
  <si>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</si>
  <si>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</si>
  <si>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</si>
  <si>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</si>
  <si>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</si>
  <si>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</si>
  <si>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</si>
  <si>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</si>
  <si>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</si>
  <si>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</si>
  <si>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</si>
  <si>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</si>
  <si>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</si>
  <si>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</si>
  <si>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</si>
  <si>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</si>
  <si>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</si>
  <si>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</si>
  <si>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</si>
  <si>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</si>
  <si>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</si>
  <si>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</si>
  <si>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</si>
  <si>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</si>
  <si>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</si>
  <si>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</si>
  <si>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</si>
  <si>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</si>
  <si>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</si>
  <si>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</si>
  <si>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</si>
  <si>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</si>
  <si>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</si>
  <si>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</si>
  <si>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</si>
  <si>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</si>
  <si>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</si>
  <si>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</si>
  <si>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</si>
  <si>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</si>
  <si>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</si>
  <si>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</si>
  <si>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</si>
  <si>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</si>
  <si>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</si>
  <si>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</si>
  <si>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</si>
  <si>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</si>
  <si>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</si>
  <si>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</si>
  <si>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</si>
  <si>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</si>
  <si>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</si>
  <si>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</si>
  <si>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</si>
  <si>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</si>
  <si>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</si>
  <si>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</si>
  <si>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</si>
  <si>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</si>
  <si>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</si>
  <si>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</si>
  <si>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</si>
  <si>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</si>
  <si>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</si>
  <si>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</si>
  <si>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</si>
  <si>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</si>
  <si>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</si>
  <si>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</si>
  <si>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</si>
  <si>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</si>
  <si>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</si>
  <si>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</si>
  <si>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</si>
  <si>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</si>
  <si>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</si>
  <si>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</si>
  <si>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</si>
  <si>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</si>
  <si>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</si>
  <si>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</si>
  <si>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</si>
  <si>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</si>
  <si>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</si>
  <si>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</si>
  <si>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</si>
  <si>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</si>
  <si>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</si>
  <si>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</si>
  <si>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</si>
  <si>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</si>
  <si>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</si>
  <si>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</si>
  <si>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</si>
  <si>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</si>
  <si>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</si>
  <si>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</si>
  <si>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</si>
  <si>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</si>
  <si>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</si>
  <si>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</si>
  <si>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</si>
  <si>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</si>
  <si>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</si>
  <si>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</si>
  <si>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</si>
  <si>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</si>
  <si>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</si>
  <si>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</si>
  <si>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</si>
  <si>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</si>
  <si>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</si>
  <si>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</si>
  <si>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</si>
  <si>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</si>
  <si>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</si>
  <si>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</si>
  <si>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</si>
  <si>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</si>
  <si>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</si>
  <si>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</si>
  <si>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</si>
  <si>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</si>
  <si>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</si>
  <si>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</si>
  <si>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</si>
  <si>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</si>
  <si>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</si>
  <si>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</si>
  <si>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</si>
  <si>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</si>
  <si>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</si>
  <si>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</si>
  <si>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</si>
  <si>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</si>
  <si>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</si>
  <si>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</si>
  <si>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</si>
  <si>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</si>
  <si>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</si>
  <si>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</si>
  <si>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</si>
  <si>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</si>
  <si>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</si>
  <si>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</si>
  <si>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</si>
  <si>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</si>
  <si>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</si>
  <si>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</si>
  <si>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</si>
  <si>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</si>
  <si>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</si>
  <si>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138 - 142 Hai Bà Trưng, Phường Sài Gòn, TP. Hồ Chí Minh</t>
  </si>
  <si>
    <t>0314658576</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</si>
  <si>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</si>
  <si>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</si>
  <si>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</si>
  <si>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</si>
  <si>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</si>
  <si>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</si>
  <si>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</si>
  <si>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</si>
  <si>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</si>
  <si>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</si>
  <si>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</si>
  <si>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</si>
  <si>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</si>
  <si>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</si>
  <si>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</si>
  <si>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</si>
  <si>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</si>
  <si>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</si>
  <si>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</si>
  <si>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</si>
  <si>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</si>
  <si>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</si>
  <si>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</si>
  <si>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</si>
  <si>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</si>
  <si>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</si>
  <si>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</si>
  <si>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</si>
  <si>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</si>
  <si>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</si>
  <si>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</si>
  <si>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</si>
  <si>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</si>
  <si>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</si>
  <si>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</si>
  <si>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</si>
  <si>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</si>
  <si>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</si>
  <si>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</si>
  <si>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</si>
  <si>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</si>
  <si>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</si>
  <si>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</si>
  <si>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</si>
  <si>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</si>
  <si>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</si>
  <si>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</si>
  <si>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</si>
  <si>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</si>
  <si>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</si>
  <si>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</si>
  <si>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</si>
  <si>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</si>
  <si>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</si>
  <si>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</si>
  <si>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</si>
  <si>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</si>
  <si>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</si>
  <si>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</si>
  <si>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</si>
  <si>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</si>
  <si>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</si>
  <si>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</si>
  <si>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</si>
  <si>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</si>
  <si>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</si>
  <si>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</si>
  <si>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</si>
  <si>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</si>
  <si>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</si>
  <si>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</si>
  <si>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</si>
  <si>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</si>
  <si>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</si>
  <si>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</si>
  <si>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</si>
  <si>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</si>
  <si>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</si>
  <si>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</si>
  <si>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</si>
  <si>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</si>
  <si>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</si>
  <si>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</si>
  <si>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</si>
  <si>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</si>
  <si>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</si>
  <si>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</si>
  <si>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</si>
  <si>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</si>
  <si>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</si>
  <si>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</si>
  <si>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</si>
  <si>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</si>
  <si>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</si>
  <si>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</si>
  <si>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</si>
  <si>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</si>
  <si>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</si>
  <si>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</si>
  <si>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</si>
  <si>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</si>
  <si>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</si>
  <si>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</si>
  <si>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</si>
  <si>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</si>
  <si>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</si>
  <si>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</si>
  <si>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</si>
  <si>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</si>
  <si>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</si>
  <si>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</si>
  <si>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</si>
  <si>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</si>
  <si>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</si>
  <si>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</si>
  <si>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</si>
  <si>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</si>
  <si>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</si>
  <si>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</si>
  <si>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</si>
  <si>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</si>
  <si>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</si>
  <si>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</si>
  <si>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</si>
  <si>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</si>
  <si>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</si>
  <si>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</si>
  <si>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</si>
  <si>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</si>
  <si>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</si>
  <si>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</si>
  <si>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</si>
  <si>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</si>
  <si>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</si>
  <si>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</si>
  <si>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</si>
  <si>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</si>
  <si>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</si>
  <si>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</si>
  <si>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</si>
  <si>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</si>
  <si>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</si>
  <si>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</si>
  <si>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</si>
  <si>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</si>
  <si>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</si>
  <si>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</si>
  <si>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</si>
  <si>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</si>
  <si>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</si>
  <si>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</si>
  <si>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</si>
  <si>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</si>
  <si>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</si>
  <si>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</si>
  <si>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</si>
  <si>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</si>
  <si>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</si>
  <si>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</si>
  <si>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</si>
  <si>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</si>
  <si>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</si>
  <si>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</si>
  <si>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</si>
  <si>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</si>
  <si>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</si>
  <si>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</si>
  <si>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</si>
  <si>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</si>
  <si>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</si>
  <si>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</si>
  <si>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</si>
  <si>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</si>
  <si>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</si>
  <si>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</si>
  <si>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</si>
  <si>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</si>
  <si>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</si>
  <si>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</si>
  <si>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</si>
  <si>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</si>
  <si>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</si>
  <si>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</si>
  <si>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</si>
  <si>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</si>
  <si>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</si>
  <si>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</si>
  <si>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</si>
  <si>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</si>
  <si>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</si>
  <si>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</si>
  <si>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</si>
  <si>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</si>
  <si>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</si>
  <si>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</si>
  <si>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</si>
  <si>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</si>
  <si>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</si>
  <si>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</si>
  <si>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</si>
  <si>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</si>
  <si>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</si>
  <si>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</si>
  <si>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</si>
  <si>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</si>
  <si>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</si>
  <si>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</si>
  <si>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</si>
  <si>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</si>
  <si>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</si>
  <si>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</si>
  <si>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</si>
  <si>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</si>
  <si>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</si>
  <si>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</si>
  <si>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</si>
  <si>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</si>
  <si>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</si>
  <si>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</si>
  <si>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</si>
  <si>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</si>
  <si>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</si>
  <si>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</si>
  <si>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</si>
  <si>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</si>
  <si>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</si>
  <si>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</si>
  <si>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</si>
  <si>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</si>
  <si>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</si>
  <si>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</si>
  <si>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</si>
  <si>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</si>
  <si>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</si>
  <si>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</si>
  <si>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</si>
  <si>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</si>
  <si>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</si>
  <si>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</si>
  <si>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</si>
  <si>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</si>
  <si>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</si>
  <si>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</si>
  <si>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</si>
  <si>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</si>
  <si>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</si>
  <si>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</si>
  <si>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</si>
  <si>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</si>
  <si>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</si>
  <si>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</si>
  <si>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</si>
  <si>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</si>
  <si>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</si>
  <si>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</si>
  <si>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</si>
  <si>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</si>
  <si>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</si>
  <si>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</si>
  <si>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</si>
  <si>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</si>
  <si>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</si>
  <si>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</si>
  <si>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</si>
  <si>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</si>
  <si>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</si>
  <si>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</si>
  <si>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</si>
  <si>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</si>
  <si>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</si>
  <si>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</si>
  <si>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</si>
  <si>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</si>
  <si>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</si>
  <si>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</si>
  <si>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</si>
  <si>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</si>
  <si>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</si>
  <si>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</si>
  <si>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</si>
  <si>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</si>
  <si>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</si>
  <si>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</si>
  <si>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</si>
  <si>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</si>
  <si>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</si>
  <si>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</si>
  <si>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</si>
  <si>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</si>
  <si>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</si>
  <si>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</si>
  <si>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</si>
  <si>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</si>
  <si>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</si>
  <si>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</si>
  <si>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</si>
  <si>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</si>
  <si>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</si>
  <si>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</si>
  <si>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</si>
  <si>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</si>
  <si>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</si>
  <si>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</si>
  <si>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</si>
  <si>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</si>
  <si>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</si>
  <si>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</si>
  <si>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</si>
  <si>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</si>
  <si>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</si>
  <si>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</si>
  <si>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</si>
  <si>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</si>
  <si>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</si>
  <si>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</si>
  <si>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</si>
  <si>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</si>
  <si>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</si>
  <si>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</si>
  <si>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</si>
  <si>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</si>
  <si>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</si>
  <si>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</si>
  <si>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</si>
  <si>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</si>
  <si>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</si>
  <si>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</si>
  <si>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</si>
  <si>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</si>
  <si>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</si>
  <si>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</si>
  <si>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</si>
  <si>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</si>
  <si>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</si>
  <si>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</si>
  <si>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</si>
  <si>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</si>
  <si>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</si>
  <si>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</si>
  <si>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</si>
  <si>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</si>
  <si>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</si>
  <si>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</si>
  <si>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</si>
  <si>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</si>
  <si>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</si>
  <si>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</si>
  <si>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</si>
  <si>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</si>
  <si>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</si>
  <si>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</si>
  <si>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</si>
  <si>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</si>
  <si>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</si>
  <si>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</si>
  <si>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</si>
  <si>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</si>
  <si>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</si>
  <si>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</si>
  <si>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</si>
  <si>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</si>
  <si>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</si>
  <si>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</si>
  <si>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</si>
  <si>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</si>
  <si>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</si>
  <si>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</si>
  <si>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</si>
  <si>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</si>
  <si>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</si>
  <si>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</si>
  <si>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</si>
  <si>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</si>
  <si>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</si>
  <si>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</si>
  <si>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</si>
  <si>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</si>
  <si>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</si>
  <si>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</si>
  <si>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</si>
  <si>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</si>
  <si>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</si>
  <si>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</si>
  <si>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</si>
  <si>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</si>
  <si>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</si>
  <si>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</si>
  <si>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</si>
  <si>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</si>
  <si>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</si>
  <si>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</si>
  <si>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</si>
  <si>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</si>
  <si>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</si>
  <si>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</si>
  <si>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</si>
  <si>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</si>
  <si>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</si>
  <si>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</si>
  <si>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</si>
  <si>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</si>
  <si>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</si>
  <si>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</si>
  <si>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</si>
  <si>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</si>
  <si>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</si>
  <si>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</si>
  <si>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</si>
  <si>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</si>
  <si>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</si>
  <si>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</si>
  <si>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</si>
  <si>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</si>
  <si>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</si>
  <si>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</si>
  <si>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</si>
  <si>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</si>
  <si>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</si>
  <si>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</si>
  <si>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</si>
  <si>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</si>
  <si>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</si>
  <si>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</si>
  <si>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</si>
  <si>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</si>
  <si>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</si>
  <si>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</si>
  <si>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</si>
  <si>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</si>
  <si>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</si>
  <si>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</si>
  <si>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</si>
  <si>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</si>
  <si>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</si>
  <si>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</si>
  <si>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</si>
  <si>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</si>
  <si>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</si>
  <si>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</si>
  <si>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</si>
  <si>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</si>
  <si>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</si>
  <si>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</si>
  <si>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</si>
  <si>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</si>
  <si>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</si>
  <si>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</si>
  <si>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</si>
  <si>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</si>
  <si>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</si>
  <si>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</si>
  <si>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</si>
  <si>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</si>
  <si>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</si>
  <si>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</si>
  <si>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</si>
  <si>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</si>
  <si>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</si>
  <si>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</si>
  <si>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</si>
  <si>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</si>
  <si>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</si>
  <si>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</si>
  <si>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</si>
  <si>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</si>
  <si>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</si>
  <si>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</si>
  <si>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</si>
  <si>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</si>
  <si>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</si>
  <si>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</si>
  <si>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</si>
  <si>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</si>
  <si>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</si>
  <si>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</si>
  <si>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</si>
  <si>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</si>
  <si>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</si>
  <si>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</si>
  <si>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</si>
  <si>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</si>
  <si>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</si>
  <si>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</si>
  <si>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</si>
  <si>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</si>
  <si>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</si>
  <si>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</si>
  <si>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</si>
  <si>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</si>
  <si>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</si>
  <si>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</si>
  <si>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</si>
  <si>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</si>
  <si>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</si>
  <si>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</si>
  <si>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</si>
  <si>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</si>
  <si>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</si>
  <si>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</si>
  <si>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</si>
  <si>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</si>
  <si>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</si>
  <si>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</si>
  <si>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</si>
  <si>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</si>
  <si>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</si>
  <si>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</si>
  <si>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</si>
  <si>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</si>
  <si>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</si>
  <si>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</si>
  <si>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</si>
  <si>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</si>
  <si>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</si>
  <si>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</si>
  <si>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</si>
  <si>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</si>
  <si>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</si>
  <si>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</si>
  <si>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</si>
  <si>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</si>
  <si>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</si>
  <si>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</si>
  <si>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</si>
  <si>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</si>
  <si>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</si>
  <si>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</si>
  <si>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</si>
  <si>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</si>
  <si>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</si>
  <si>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</si>
  <si>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</si>
  <si>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</si>
  <si>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</si>
  <si>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</si>
  <si>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</si>
  <si>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</si>
  <si>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</si>
  <si>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</si>
  <si>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</si>
  <si>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</si>
  <si>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</si>
  <si>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</si>
  <si>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</si>
  <si>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</si>
  <si>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</si>
  <si>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</si>
  <si>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</si>
  <si>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</si>
  <si>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</si>
  <si>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</si>
  <si>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</si>
  <si>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</si>
  <si>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</si>
  <si>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</si>
  <si>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</si>
  <si>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</si>
  <si>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</si>
  <si>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</si>
  <si>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</si>
  <si>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</si>
  <si>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</si>
  <si>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</si>
  <si>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</si>
  <si>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</si>
  <si>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</si>
  <si>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</si>
  <si>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</si>
  <si>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</si>
  <si>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</si>
  <si>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</si>
  <si>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</si>
  <si>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</si>
  <si>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</si>
  <si>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</si>
  <si>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</si>
  <si>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</si>
  <si>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</si>
  <si>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</si>
  <si>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</si>
  <si>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</si>
  <si>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</si>
  <si>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</si>
  <si>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</si>
  <si>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</si>
  <si>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</si>
  <si>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</si>
  <si>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</si>
  <si>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</si>
  <si>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</si>
  <si>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</si>
  <si>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</si>
  <si>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</si>
  <si>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</si>
  <si>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</si>
  <si>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</si>
  <si>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</si>
  <si>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</si>
  <si>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</si>
  <si>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</si>
  <si>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</si>
  <si>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</si>
  <si>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</si>
  <si>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</si>
  <si>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</si>
  <si>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</si>
  <si>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</si>
  <si>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</si>
  <si>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</si>
  <si>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</si>
  <si>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</si>
  <si>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</si>
  <si>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</si>
  <si>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</si>
  <si>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</si>
  <si>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</si>
  <si>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</si>
  <si>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</si>
  <si>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</si>
  <si>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</si>
  <si>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</si>
  <si>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</si>
  <si>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</si>
  <si>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</si>
  <si>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</si>
  <si>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</si>
  <si>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</si>
  <si>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</si>
  <si>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</si>
  <si>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</si>
  <si>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</si>
  <si>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</si>
  <si>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</si>
  <si>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</si>
  <si>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</si>
  <si>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</si>
  <si>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</si>
  <si>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</si>
  <si>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</si>
  <si>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</si>
  <si>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</si>
  <si>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</si>
  <si>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</si>
  <si>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</si>
  <si>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</si>
  <si>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</si>
  <si>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</si>
  <si>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</si>
  <si>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</si>
  <si>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</si>
  <si>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</si>
  <si>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</si>
  <si>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</si>
  <si>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</si>
  <si>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</si>
  <si>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</si>
  <si>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</si>
  <si>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</si>
  <si>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</si>
  <si>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</si>
  <si>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</si>
  <si>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</si>
  <si>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</si>
  <si>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</si>
  <si>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</si>
  <si>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</si>
  <si>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</si>
  <si>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</si>
  <si>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</si>
  <si>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</si>
  <si>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</si>
  <si>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</si>
  <si>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</si>
  <si>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</si>
  <si>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</si>
  <si>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</si>
  <si>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</si>
  <si>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</si>
  <si>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</si>
  <si>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</si>
  <si>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</si>
  <si>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</si>
  <si>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</si>
  <si>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</si>
  <si>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</si>
  <si>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</si>
  <si>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</si>
  <si>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</si>
  <si>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</si>
  <si>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</si>
  <si>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</si>
  <si>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</si>
  <si>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</si>
  <si>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</si>
  <si>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</si>
  <si>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</si>
  <si>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</si>
  <si>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</si>
  <si>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</si>
  <si>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</si>
  <si>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</si>
  <si>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</si>
  <si>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</si>
  <si>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</si>
  <si>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</si>
  <si>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</si>
  <si>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</si>
  <si>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</si>
  <si>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</si>
  <si>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</si>
  <si>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</si>
  <si>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</si>
  <si>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</si>
  <si>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</si>
  <si>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</si>
  <si>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</si>
  <si>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</si>
  <si>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</si>
  <si>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</si>
  <si>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</si>
  <si>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</si>
  <si>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</si>
  <si>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</si>
  <si>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</si>
  <si>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</si>
  <si>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</si>
  <si>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</si>
  <si>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</si>
  <si>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</si>
  <si>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</si>
  <si>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</si>
  <si>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</si>
  <si>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</si>
  <si>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</si>
  <si>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</si>
  <si>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</si>
  <si>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</si>
  <si>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</si>
  <si>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</si>
  <si>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</si>
  <si>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</si>
  <si>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</si>
  <si>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</si>
  <si>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</si>
  <si>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</si>
  <si>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</si>
  <si>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</si>
  <si>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</si>
  <si>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</si>
  <si>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</si>
  <si>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</si>
  <si>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</si>
  <si>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</si>
  <si>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</si>
  <si>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</si>
  <si>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</si>
  <si>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</si>
  <si>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</si>
  <si>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</si>
  <si>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</si>
  <si>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</si>
  <si>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</si>
  <si>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</si>
  <si>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</si>
  <si>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</si>
  <si>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</si>
  <si>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</si>
  <si>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</si>
  <si>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</si>
  <si>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</si>
  <si>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</si>
  <si>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</si>
  <si>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</si>
  <si>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</si>
  <si>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</si>
  <si>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</si>
  <si>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</si>
  <si>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</si>
  <si>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</si>
  <si>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</si>
  <si>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</si>
  <si>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</si>
  <si>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</si>
  <si>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</si>
  <si>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</si>
  <si>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</si>
  <si>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</si>
  <si>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</si>
  <si>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</si>
  <si>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</si>
  <si>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</si>
  <si>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</si>
  <si>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</si>
  <si>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</si>
  <si>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</si>
  <si>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</si>
  <si>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</si>
  <si>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</si>
  <si>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</si>
  <si>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</si>
  <si>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</si>
  <si>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</si>
  <si>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</si>
  <si>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</si>
  <si>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</si>
  <si>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</si>
  <si>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</si>
  <si>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</si>
  <si>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</si>
  <si>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</si>
  <si>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</si>
  <si>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</si>
  <si>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</si>
  <si>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</si>
  <si>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</si>
  <si>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</si>
  <si>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</si>
  <si>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</si>
  <si>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</si>
  <si>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</si>
  <si>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</si>
  <si>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</si>
  <si>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</si>
  <si>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</si>
  <si>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</si>
  <si>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</si>
  <si>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</si>
  <si>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</si>
  <si>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</si>
  <si>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</si>
  <si>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</si>
  <si>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</si>
  <si>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</si>
  <si>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</si>
  <si>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</si>
  <si>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</si>
  <si>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</si>
  <si>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</si>
  <si>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</si>
  <si>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</si>
  <si>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</si>
  <si>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</si>
  <si>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</si>
  <si>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</si>
  <si>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</si>
  <si>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</si>
  <si>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</si>
  <si>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</si>
  <si>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</si>
  <si>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</si>
  <si>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</si>
  <si>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</si>
  <si>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</si>
  <si>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</si>
  <si>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</si>
  <si>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</si>
  <si>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</si>
  <si>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</si>
  <si>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</si>
  <si>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</si>
  <si>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</si>
  <si>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</si>
  <si>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</si>
  <si>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</si>
  <si>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</si>
  <si>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</si>
  <si>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</si>
  <si>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</si>
  <si>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</si>
  <si>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</si>
  <si>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</si>
  <si>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</si>
  <si>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</si>
  <si>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</si>
  <si>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</si>
  <si>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</si>
  <si>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</si>
  <si>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</si>
  <si>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</si>
  <si>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</si>
  <si>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</si>
  <si>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</si>
  <si>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</si>
  <si>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</si>
  <si>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</si>
  <si>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</si>
  <si>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</si>
  <si>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</si>
  <si>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</si>
  <si>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</si>
  <si>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</si>
  <si>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</si>
  <si>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</si>
  <si>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</si>
  <si>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</si>
  <si>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</si>
  <si>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</si>
  <si>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</si>
  <si>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</si>
  <si>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</si>
  <si>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</si>
  <si>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</si>
  <si>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</si>
  <si>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</si>
  <si>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</si>
  <si>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</si>
  <si>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</si>
  <si>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</si>
  <si>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</si>
  <si>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</si>
  <si>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</si>
  <si>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</si>
  <si>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</si>
  <si>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</si>
  <si>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</si>
  <si>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</si>
  <si>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</si>
  <si>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</si>
  <si>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</si>
  <si>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</si>
  <si>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</si>
  <si>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</si>
  <si>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</si>
  <si>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</si>
  <si>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</si>
  <si>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</si>
  <si>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</si>
  <si>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</si>
  <si>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</si>
  <si>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</si>
  <si>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</si>
  <si>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</si>
  <si>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</si>
  <si>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</si>
  <si>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</si>
  <si>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</si>
  <si>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</si>
  <si>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</si>
  <si>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</si>
  <si>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</si>
  <si>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</si>
  <si>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</si>
  <si>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</si>
  <si>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</si>
  <si>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</si>
  <si>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</si>
  <si>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</si>
  <si>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</si>
  <si>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</si>
  <si>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</si>
  <si>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</si>
  <si>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</si>
  <si>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</si>
  <si>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</si>
  <si>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</si>
  <si>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</si>
  <si>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</si>
  <si>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</si>
  <si>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</si>
  <si>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</si>
  <si>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</si>
  <si>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</si>
  <si>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</si>
  <si>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</si>
  <si>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</si>
  <si>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</si>
  <si>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</si>
  <si>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</si>
  <si>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</si>
  <si>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</si>
  <si>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</si>
  <si>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</si>
  <si>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</si>
  <si>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</si>
  <si>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</si>
  <si>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</si>
  <si>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</si>
  <si>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</si>
  <si>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</si>
  <si>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</si>
  <si>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</si>
  <si>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</si>
  <si>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</si>
  <si>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</si>
  <si>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</si>
  <si>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</si>
  <si>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</si>
  <si>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</si>
  <si>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</si>
  <si>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</si>
  <si>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</si>
  <si>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</si>
  <si>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</si>
  <si>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</si>
  <si>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</si>
  <si>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</si>
  <si>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</si>
  <si>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</si>
  <si>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</si>
  <si>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</si>
  <si>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</si>
  <si>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</si>
  <si>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</si>
  <si>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</si>
  <si>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</si>
  <si>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</si>
  <si>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</si>
  <si>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</si>
  <si>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</si>
  <si>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</si>
  <si>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</si>
  <si>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</si>
  <si>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</si>
  <si>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</si>
  <si>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</si>
  <si>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</si>
  <si>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</si>
  <si>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</si>
  <si>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</si>
  <si>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</si>
  <si>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</si>
  <si>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</si>
  <si>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</si>
  <si>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</si>
  <si>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</si>
  <si>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</si>
  <si>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</si>
  <si>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</si>
  <si>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</si>
  <si>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</si>
  <si>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</si>
  <si>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</si>
  <si>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</si>
  <si>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</si>
  <si>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</si>
  <si>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</si>
  <si>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</si>
  <si>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</si>
  <si>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</si>
  <si>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</si>
  <si>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</si>
  <si>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</si>
  <si>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</si>
  <si>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</si>
  <si>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</si>
  <si>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</si>
  <si>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</si>
  <si>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</si>
  <si>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</si>
  <si>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</si>
  <si>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</si>
  <si>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</si>
  <si>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</si>
  <si>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</si>
  <si>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</si>
  <si>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</si>
  <si>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</si>
  <si>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</si>
  <si>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</si>
  <si>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</si>
  <si>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</si>
  <si>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</si>
  <si>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</si>
  <si>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</si>
  <si>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</si>
  <si>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</si>
  <si>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</si>
  <si>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</si>
  <si>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</si>
  <si>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</si>
  <si>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</si>
  <si>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</si>
  <si>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</si>
  <si>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</si>
  <si>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</si>
  <si>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</si>
  <si>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</si>
  <si>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</si>
  <si>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</si>
  <si>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</si>
  <si>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</si>
  <si>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</si>
  <si>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</si>
  <si>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</si>
  <si>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</si>
  <si>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</si>
  <si>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</si>
  <si>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</si>
  <si>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</si>
  <si>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</si>
  <si>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</si>
  <si>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</si>
  <si>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</si>
  <si>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</si>
  <si>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</si>
  <si>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</si>
  <si>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</si>
  <si>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</si>
  <si>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</si>
  <si>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</si>
  <si>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</si>
  <si>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</si>
  <si>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</si>
  <si>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</si>
  <si>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</si>
  <si>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</si>
  <si>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</si>
  <si>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</si>
  <si>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</si>
  <si>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</si>
  <si>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</si>
  <si>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</si>
  <si>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</si>
  <si>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</si>
  <si>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</si>
  <si>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</si>
  <si>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</si>
  <si>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</si>
  <si>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</si>
  <si>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</si>
  <si>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</si>
  <si>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</si>
  <si>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</si>
  <si>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</si>
  <si>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</si>
  <si>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</si>
  <si>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</si>
  <si>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</si>
  <si>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</si>
  <si>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</si>
  <si>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</si>
  <si>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</si>
  <si>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</si>
  <si>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</si>
  <si>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Hầm B1 - Tòa nhà Golden Palace, Mễ Trì, Nam Từ Liêm, Hà Nội</t>
  </si>
  <si>
    <t>Kmarket0005</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</si>
  <si>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</si>
  <si>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</si>
  <si>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</si>
  <si>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</si>
  <si>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</si>
  <si>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</si>
  <si>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</si>
  <si>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</si>
  <si>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</si>
  <si>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</si>
  <si>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</si>
  <si>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</si>
  <si>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</si>
  <si>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</si>
  <si>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</si>
  <si>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</si>
  <si>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</si>
  <si>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</si>
  <si>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</si>
  <si>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</si>
  <si>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</si>
  <si>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</si>
  <si>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</si>
  <si>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R1-L01-01B Royal City 72 Nguyễn Trãi, quận Thanh Xuân, thành phố Hà Nội.</t>
  </si>
  <si>
    <t>Phường Thượng Đình</t>
  </si>
  <si>
    <t>Kmarket0013</t>
  </si>
  <si>
    <t>B29, Nguyễn Thị Định, Phường Nhân Chính, Quận Thanh Xuân, Hà Nội</t>
  </si>
  <si>
    <t>Phường Nhân Chính</t>
  </si>
  <si>
    <t>Kmarket0014</t>
  </si>
  <si>
    <t>Tòa nhà Golmark Rubi R2-L1-01, số 136 Hồ Tùng Mậu, Phường Phú Diễn, Q. Bắc Từ Liêm (bên cạnh nghĩa trang Mai Dịch), TP Hà Nội</t>
  </si>
  <si>
    <t>Phường Liên Mạc</t>
  </si>
  <si>
    <t>Kmarket0015</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</si>
  <si>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</si>
  <si>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</si>
  <si>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</si>
  <si>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</si>
  <si>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</si>
  <si>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</si>
  <si>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</si>
  <si>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</si>
  <si>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</si>
  <si>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</si>
  <si>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</si>
  <si>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</si>
  <si>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</si>
  <si>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</si>
  <si>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</si>
  <si>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</si>
  <si>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</si>
  <si>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</si>
  <si>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</si>
  <si>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</si>
  <si>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</si>
  <si>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</si>
  <si>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</si>
  <si>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Tầng 1 của gian hàng thương mại số P1. TM 12, tầng số 01, tòa nhà Pearl  01, khu căn hộ Mỹ đình Pearl, thuộc tổ hợp Mỹ Đình Pearl, khu X3, khu  4.3V, Phường Phú Đô, quận Nam Từ Liêm, TP Hà Nội</t>
  </si>
  <si>
    <t>Kmarket0024</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</si>
  <si>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</si>
  <si>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</si>
  <si>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</si>
  <si>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</si>
  <si>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</si>
  <si>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</si>
  <si>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</si>
  <si>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</si>
  <si>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</si>
  <si>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</si>
  <si>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</si>
  <si>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</si>
  <si>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</si>
  <si>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</si>
  <si>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</si>
  <si>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</si>
  <si>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</si>
  <si>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</si>
  <si>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</si>
  <si>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</si>
  <si>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</si>
  <si>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</si>
  <si>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</si>
  <si>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</si>
  <si>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</si>
  <si>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</si>
  <si>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</si>
  <si>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</si>
  <si>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</si>
  <si>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</si>
  <si>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</si>
  <si>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</si>
  <si>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</si>
  <si>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</si>
  <si>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</si>
  <si>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</si>
  <si>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</si>
  <si>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</si>
  <si>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</si>
  <si>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</si>
  <si>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</si>
  <si>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</si>
  <si>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</si>
  <si>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</si>
  <si>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</si>
  <si>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</si>
  <si>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</si>
  <si>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</si>
  <si>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</si>
  <si>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</si>
  <si>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</si>
  <si>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</si>
  <si>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</si>
  <si>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</si>
  <si>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</si>
  <si>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</si>
  <si>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</si>
  <si>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</si>
  <si>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</si>
  <si>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</si>
  <si>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</si>
  <si>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</si>
  <si>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</si>
  <si>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</si>
  <si>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</si>
  <si>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</si>
  <si>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</si>
  <si>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</si>
  <si>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</si>
  <si>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</si>
  <si>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</si>
  <si>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</si>
  <si>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</si>
  <si>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</si>
  <si>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</si>
  <si>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</si>
  <si>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</si>
  <si>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</si>
  <si>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</si>
  <si>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</si>
  <si>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</si>
  <si>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</si>
  <si>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</si>
  <si>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</si>
  <si>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</si>
  <si>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</si>
  <si>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</si>
  <si>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</si>
  <si>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</si>
  <si>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</si>
  <si>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</si>
  <si>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</si>
  <si>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</si>
  <si>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</si>
  <si>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</si>
  <si>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</si>
  <si>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</si>
  <si>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</si>
  <si>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</si>
  <si>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</si>
  <si>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</si>
  <si>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</si>
  <si>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</si>
  <si>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</si>
  <si>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</si>
  <si>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</si>
  <si>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</si>
  <si>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</si>
  <si>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</si>
  <si>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</si>
  <si>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124 Trần Hưng Đạo, Đặc khu Phú Quốc, An Giang, Việt Nam.</t>
  </si>
  <si>
    <t>MT1; MIENNAM</t>
  </si>
  <si>
    <t>1702297755</t>
  </si>
  <si>
    <t>Số 469, Đường Nguyễn Hữu Thọ, Phường Tân Hưng, Thành phố Hồ Chí Minh, Việt Nam</t>
  </si>
  <si>
    <t>LOTTE; MIENNAM</t>
  </si>
  <si>
    <t>0304741634</t>
  </si>
  <si>
    <t>Lô B-03 Khu thương mại Amata, Quốc lộ 1A, Phường Long Bình, Tỉnh Đồng Nai, Việt Nam</t>
  </si>
  <si>
    <t>0304741634-001</t>
  </si>
  <si>
    <t>Khu dân cư Hùng Vương I, Phường Phú Thủy, Tỉnh Lâm Đồng, Việt Nam</t>
  </si>
  <si>
    <t>0304741634-002</t>
  </si>
  <si>
    <t>Khu đô thị The Seasons Bình Dương, Phường Lái Thiêu, TP. Hồ Chí Minh, Việt Nam</t>
  </si>
  <si>
    <t>0304741634-003</t>
  </si>
  <si>
    <t>Tòa nhà Mipec, 229 Tây Sơn, Phường Ngã Tư Sở, Quận Đống đa, Thành phố Hà Nội, Việt Nam</t>
  </si>
  <si>
    <t>LOTTE; MIENBAC</t>
  </si>
  <si>
    <t>0304741634-004</t>
  </si>
  <si>
    <t>Góc đường 3 tháng 2 và đường Thi Sách, Phường Tam Thắng, TP. Hồ Chí Minh, Việt Nam</t>
  </si>
  <si>
    <t>0304741634-005</t>
  </si>
  <si>
    <t>Số 20, đường Cộng Hòa, Phường Bảy Hiền, Thành phố Hồ Chí Minh, Việt Nam</t>
  </si>
  <si>
    <t>0304741634-006</t>
  </si>
  <si>
    <t>84, Mậu Thân, Phường Cái Khế, Thành phố Cần Thơ, Việt Nam</t>
  </si>
  <si>
    <t>0304741634-007</t>
  </si>
  <si>
    <t>Tầng hầm 1 (B1), Trung tâm Lotte Hà Nội, số 54, đường Liễu Giai, Phường Giảng Võ, Thành phố Hà Nội, Việt Nam</t>
  </si>
  <si>
    <t>0304741634-008</t>
  </si>
  <si>
    <t>GIẢNG VÕ</t>
  </si>
  <si>
    <t>số 06 đường Nại Nam, Phường Hòa Cường, Thành phố Đà Nẵng, Việt Nam</t>
  </si>
  <si>
    <t>0304741634-009</t>
  </si>
  <si>
    <t>Số 18, Đường Phan Văn Trị, Phường Gò Vấp, Thành phố Hồ Chí Minh, Việt Nam</t>
  </si>
  <si>
    <t>0304741634-010</t>
  </si>
  <si>
    <t>Số 58 đường 23/10, Phường Tây Nha Trang, Tỉnh Khánh Hòa, Việt Nam</t>
  </si>
  <si>
    <t>0304741634-011</t>
  </si>
  <si>
    <t>Đại lộ V.I.Lenin, Khối Yên Sơn, Phường Vinh Phú, Tỉnh Nghệ An, Việt Nam</t>
  </si>
  <si>
    <t>0304741634-013</t>
  </si>
  <si>
    <t>Tầng hầm B1, Lotte Mall Hà Nội, Số 272 Võ Chí Công, Phường Tây Hồ, Thành phố Hà Nội, Việt Nam</t>
  </si>
  <si>
    <t>0304741634-015</t>
  </si>
  <si>
    <t>Phường Phú Thượng</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</si>
  <si>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</si>
  <si>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</si>
  <si>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</si>
  <si>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</si>
  <si>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</si>
  <si>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</si>
  <si>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</si>
  <si>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</si>
  <si>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</si>
  <si>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</si>
  <si>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</si>
  <si>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</si>
  <si>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</si>
  <si>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</si>
  <si>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</si>
  <si>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</si>
  <si>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</si>
  <si>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</si>
  <si>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</si>
  <si>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</si>
  <si>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</si>
  <si>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</si>
  <si>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</si>
  <si>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</si>
  <si>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</si>
  <si>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</si>
  <si>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</si>
  <si>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</si>
  <si>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</si>
  <si>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</si>
  <si>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</si>
  <si>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</si>
  <si>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</si>
  <si>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</si>
  <si>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</si>
  <si>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</si>
  <si>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</si>
  <si>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</si>
  <si>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</si>
  <si>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</si>
  <si>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</si>
  <si>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</si>
  <si>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</si>
  <si>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</si>
  <si>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</si>
  <si>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</si>
  <si>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</si>
  <si>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</si>
  <si>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</si>
  <si>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</si>
  <si>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</si>
  <si>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</si>
  <si>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</si>
  <si>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</si>
  <si>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</si>
  <si>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</si>
  <si>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</si>
  <si>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</si>
  <si>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</si>
  <si>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</si>
  <si>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</si>
  <si>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</si>
  <si>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</si>
  <si>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</si>
  <si>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</si>
  <si>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</si>
  <si>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</si>
  <si>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</si>
  <si>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</si>
  <si>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</si>
  <si>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</si>
  <si>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</si>
  <si>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</si>
  <si>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</si>
  <si>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</si>
  <si>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</si>
  <si>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</si>
  <si>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</si>
  <si>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Đường Phạm Văn Đồng, Phường Phú Diễn, Thành phố Hà Nội, Việt Nam</t>
  </si>
  <si>
    <t>Mega Thăng Long; Hà Đông; Thanh Xuân; Hoàng Mai</t>
  </si>
  <si>
    <t>0302249586-001</t>
  </si>
  <si>
    <t>CỔ NHUẾ</t>
  </si>
  <si>
    <t>Khu vực V, Quốc lộ 91B, Phường Tân An, Thành phố Cần Thơ, Việt Nam</t>
  </si>
  <si>
    <t>Mega Hưng Lợi</t>
  </si>
  <si>
    <t>MEGA;MIENNAM</t>
  </si>
  <si>
    <t>0302249586-002</t>
  </si>
  <si>
    <t>Số 2A đường Hồng Bàng, Phường Hồng Bàng, Thành phố Hải Phòng, Việt Nam</t>
  </si>
  <si>
    <t>Mega Hồng Bàng</t>
  </si>
  <si>
    <t>0302249586-003</t>
  </si>
  <si>
    <t>09 Đường Cách Mạng Tháng 8, Phường Hòa Cường, Thành phố Đà Nẵng, Việt Nam</t>
  </si>
  <si>
    <t>Mega Đà Nẵng</t>
  </si>
  <si>
    <t>0302249586-004</t>
  </si>
  <si>
    <t>Khu phố 4, Phường Trấn Biên, Tỉnh Đồng Nai, Việt Nam</t>
  </si>
  <si>
    <t>Mega Biên Hòa</t>
  </si>
  <si>
    <t>0302249586-005</t>
  </si>
  <si>
    <t>Số 1566 Trần Hưng Đạo, Tổ 71, Khóm Đông Thịnh 5, Phường Long Xuyên, Tỉnh An Giang, Việt Nam</t>
  </si>
  <si>
    <t>Mega Long Xuyên</t>
  </si>
  <si>
    <t>0302249586-006</t>
  </si>
  <si>
    <t>Quốc Lộ 1D, Tổ 24, Khu vực 5, Phường Quy Nhơn Nam, Tỉnh Gia Lai, Việt Nam</t>
  </si>
  <si>
    <t>Mega Quy Nhơn</t>
  </si>
  <si>
    <t>0302249586-007</t>
  </si>
  <si>
    <t>Đại lộ Bình Dương, Phường Thủ Dầu Một, Thành phố Hồ Chí Minh, Việt Nam</t>
  </si>
  <si>
    <t>Mega Bình Dương</t>
  </si>
  <si>
    <t>0302249586-008</t>
  </si>
  <si>
    <t>Đường 2 tháng 9 (Quốc lộ 51B), Khu phố 1, Phường Phước Thắng, Thành phố Hồ Chí Minh, Việt Nam</t>
  </si>
  <si>
    <t>Mega Vũng Tàu</t>
  </si>
  <si>
    <t>0302249586-009</t>
  </si>
  <si>
    <t>Đường 23/10, Thôn Võ Cạnh, Phường Tây Nha Trang, Tỉnh Khánh Hòa, Việt Nam</t>
  </si>
  <si>
    <t>Mega Nha Trang</t>
  </si>
  <si>
    <t>0302249586-011</t>
  </si>
  <si>
    <t>Tổ 8, Khu 2, Phường Hà Tu, Tỉnh Quảng Ninh, Việt Nam</t>
  </si>
  <si>
    <t>Mega Hạ Long</t>
  </si>
  <si>
    <t>0302249586-012</t>
  </si>
  <si>
    <t>Đường Ven Sông Lam, Phường Trường Vinh, Tỉnh Nghệ An, Việt Nam</t>
  </si>
  <si>
    <t>Mega Vinh</t>
  </si>
  <si>
    <t>0302249586-013</t>
  </si>
  <si>
    <t>Tổ dân phố 5, đường Đồng Khởi, Phường Tân An, Tỉnh Đắk Lắk, Việt Nam</t>
  </si>
  <si>
    <t>Mega Buôn Ma Thuột</t>
  </si>
  <si>
    <t>0302249586-014</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</si>
  <si>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</si>
  <si>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</si>
  <si>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</si>
  <si>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</si>
  <si>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</si>
  <si>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</si>
  <si>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</si>
  <si>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</si>
  <si>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</si>
  <si>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</si>
  <si>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</si>
  <si>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</si>
  <si>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</si>
  <si>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</si>
  <si>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</si>
  <si>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</si>
  <si>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</si>
  <si>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</si>
  <si>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</si>
  <si>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</si>
  <si>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</si>
  <si>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</si>
  <si>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</si>
  <si>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</si>
  <si>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</si>
  <si>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</si>
  <si>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</si>
  <si>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</si>
  <si>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</si>
  <si>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</si>
  <si>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</si>
  <si>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</si>
  <si>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</si>
  <si>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</si>
  <si>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</si>
  <si>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</si>
  <si>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</si>
  <si>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</si>
  <si>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</si>
  <si>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</si>
  <si>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</si>
  <si>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</si>
  <si>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</si>
  <si>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</si>
  <si>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</si>
  <si>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</si>
  <si>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</si>
  <si>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</si>
  <si>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</si>
  <si>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</si>
  <si>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</si>
  <si>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</si>
  <si>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</si>
  <si>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</si>
  <si>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</si>
  <si>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</si>
  <si>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</si>
  <si>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</si>
  <si>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</si>
  <si>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</si>
  <si>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</si>
  <si>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</si>
  <si>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</si>
  <si>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</si>
  <si>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</si>
  <si>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</si>
  <si>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</si>
  <si>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</si>
  <si>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</si>
  <si>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</si>
  <si>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</si>
  <si>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</si>
  <si>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</si>
  <si>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</si>
  <si>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</si>
  <si>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</si>
  <si>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</si>
  <si>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</si>
  <si>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</si>
  <si>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</si>
  <si>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</si>
  <si>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</si>
  <si>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</si>
  <si>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</si>
  <si>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</si>
  <si>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</si>
  <si>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</si>
  <si>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</si>
  <si>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</si>
  <si>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</si>
  <si>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</si>
  <si>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</si>
  <si>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</si>
  <si>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</si>
  <si>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</si>
  <si>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</si>
  <si>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</si>
  <si>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</si>
  <si>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</si>
  <si>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</si>
  <si>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</si>
  <si>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</si>
  <si>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</si>
  <si>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</si>
  <si>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</si>
  <si>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</si>
  <si>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</si>
  <si>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</si>
  <si>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</si>
  <si>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</si>
  <si>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</si>
  <si>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</si>
  <si>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</si>
  <si>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131 Vũ Tùng, Phường Gia Định, Thành phố Hồ Chí Minh, Việt Nam</t>
  </si>
  <si>
    <t>0313983358</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</si>
  <si>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</si>
  <si>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</si>
  <si>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</si>
  <si>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</si>
  <si>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</si>
  <si>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</si>
  <si>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</si>
  <si>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</si>
  <si>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</si>
  <si>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</si>
  <si>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</si>
  <si>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</si>
  <si>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</si>
  <si>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</si>
  <si>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</si>
  <si>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</si>
  <si>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</si>
  <si>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</si>
  <si>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</si>
  <si>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</si>
  <si>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</si>
  <si>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</si>
  <si>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</si>
  <si>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</si>
  <si>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</si>
  <si>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</si>
  <si>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</si>
  <si>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</si>
  <si>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</si>
  <si>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</si>
  <si>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</si>
  <si>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</si>
  <si>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</si>
  <si>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</si>
  <si>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</si>
  <si>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</si>
  <si>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</si>
  <si>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</si>
  <si>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</si>
  <si>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</si>
  <si>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</si>
  <si>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</si>
  <si>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</si>
  <si>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</si>
  <si>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</si>
  <si>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</si>
  <si>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</si>
  <si>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</si>
  <si>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</si>
  <si>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</si>
  <si>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</si>
  <si>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</si>
  <si>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</si>
  <si>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</si>
  <si>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</si>
  <si>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</si>
  <si>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</si>
  <si>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</si>
  <si>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</si>
  <si>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</si>
  <si>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</si>
  <si>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</si>
  <si>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</si>
  <si>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</si>
  <si>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</si>
  <si>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</si>
  <si>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</si>
  <si>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</si>
  <si>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</si>
  <si>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</si>
  <si>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</si>
  <si>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</si>
  <si>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</si>
  <si>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</si>
  <si>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</si>
  <si>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</si>
  <si>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</si>
  <si>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</si>
  <si>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</si>
  <si>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</si>
  <si>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</si>
  <si>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</si>
  <si>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</si>
  <si>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</si>
  <si>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</si>
  <si>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</si>
  <si>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</si>
  <si>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</si>
  <si>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</si>
  <si>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</si>
  <si>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</si>
  <si>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</si>
  <si>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</si>
  <si>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</si>
  <si>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</si>
  <si>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</si>
  <si>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</si>
  <si>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</si>
  <si>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</si>
  <si>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</si>
  <si>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</si>
  <si>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</si>
  <si>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</si>
  <si>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</si>
  <si>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</si>
  <si>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</si>
  <si>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</si>
  <si>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</si>
  <si>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</si>
  <si>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</si>
  <si>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</si>
  <si>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</si>
  <si>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</si>
  <si>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</si>
  <si>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</si>
  <si>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</si>
  <si>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</si>
  <si>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</si>
  <si>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</si>
  <si>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</si>
  <si>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</si>
  <si>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</si>
  <si>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</si>
  <si>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</si>
  <si>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</si>
  <si>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</si>
  <si>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</si>
  <si>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</si>
  <si>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</si>
  <si>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</si>
  <si>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</si>
  <si>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</si>
  <si>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</si>
  <si>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</si>
  <si>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</si>
  <si>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</si>
  <si>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</si>
  <si>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</si>
  <si>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</si>
  <si>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</si>
  <si>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</si>
  <si>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</si>
  <si>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</si>
  <si>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</si>
  <si>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</si>
  <si>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</si>
  <si>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</si>
  <si>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</si>
  <si>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</si>
  <si>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</si>
  <si>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</si>
  <si>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</si>
  <si>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</si>
  <si>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</si>
  <si>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</si>
  <si>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</si>
  <si>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</si>
  <si>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</si>
  <si>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</si>
  <si>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</si>
  <si>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</si>
  <si>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</si>
  <si>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</si>
  <si>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</si>
  <si>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</si>
  <si>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</si>
  <si>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</si>
  <si>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</si>
  <si>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</si>
  <si>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</si>
  <si>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</si>
  <si>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</si>
  <si>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</si>
  <si>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</si>
  <si>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</si>
  <si>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</si>
  <si>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</si>
  <si>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</si>
  <si>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</si>
  <si>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</si>
  <si>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</si>
  <si>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</si>
  <si>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</si>
  <si>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</si>
  <si>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</si>
  <si>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</si>
  <si>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</si>
  <si>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</si>
  <si>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</si>
  <si>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</si>
  <si>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</si>
  <si>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</si>
  <si>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</si>
  <si>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</si>
  <si>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</si>
  <si>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</si>
  <si>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</si>
  <si>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</si>
  <si>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</si>
  <si>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</si>
  <si>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</si>
  <si>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</si>
  <si>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</si>
  <si>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</si>
  <si>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</si>
  <si>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</si>
  <si>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</si>
  <si>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</si>
  <si>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</si>
  <si>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</si>
  <si>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</si>
  <si>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</si>
  <si>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</si>
  <si>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</si>
  <si>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</si>
  <si>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</si>
  <si>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</si>
  <si>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</si>
  <si>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</si>
  <si>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</si>
  <si>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</si>
  <si>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</si>
  <si>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</si>
  <si>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</si>
  <si>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</si>
  <si>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</si>
  <si>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</si>
  <si>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</si>
  <si>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</si>
  <si>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</si>
  <si>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</si>
  <si>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</si>
  <si>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</si>
  <si>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</si>
  <si>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</si>
  <si>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</si>
  <si>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</si>
  <si>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</si>
  <si>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</si>
  <si>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</si>
  <si>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</si>
  <si>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Số 271 Yên Hòa, Phường Yên Hòa, Thành phố Hà Nội, Việt Nam</t>
  </si>
  <si>
    <t>0107645219</t>
  </si>
  <si>
    <t>yên hòa</t>
  </si>
  <si>
    <t>OkonoA01</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</si>
  <si>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</si>
  <si>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</si>
  <si>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</si>
  <si>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</si>
  <si>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</si>
  <si>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</si>
  <si>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Số 219 Yên Hòa, phường Yên Hòa, quận Cầu Giấy, thành phố Hà Nội</t>
  </si>
  <si>
    <t>OkonoA05</t>
  </si>
  <si>
    <t>Số 80-82 Triều Khúc, Tân Triều, quận Thanh Xuân, thành phố Hà Nội</t>
  </si>
  <si>
    <t>Số 271 Yên Hòa, quận Cầu Giấy, Thành phố Hà Nội</t>
  </si>
  <si>
    <t>OkonoA07</t>
  </si>
  <si>
    <t>353 Bạch Mai, Hai Bà Trưng, thành phố Hà Nội</t>
  </si>
  <si>
    <t>Số 24 Trần Quốc Vượng, quận Cầu Giấy, thành phố Hà Nội</t>
  </si>
  <si>
    <t>OkonoA09</t>
  </si>
  <si>
    <t>Số 340 Mỹ Đình, quận Nam Từ Liêm, thành phố Hà Nội, Việt Nam</t>
  </si>
  <si>
    <t>OkonoA12</t>
  </si>
  <si>
    <t>18 Đại Linh, Trung Văn, quận Nam Từ Liêm, thành phố Hà Nội</t>
  </si>
  <si>
    <t>OkonoA13</t>
  </si>
  <si>
    <t>19 Lạc Trung, phường Vĩnh Tuy, Quận Hai Bà Trưng, Thành phố Hà Nội</t>
  </si>
  <si>
    <t>Phường Vĩnh Tuy</t>
  </si>
  <si>
    <t>Số 34 Trần Điền, Định Công, quận Hoàng Mai, thành phố Hà Nội</t>
  </si>
  <si>
    <t>OkonoA16</t>
  </si>
  <si>
    <t>85-87 Yên Xá, Xã Tân Triều, huyện Thanh Trì, thành phố Hà Nội</t>
  </si>
  <si>
    <t>202 Trương Định, quận Hoàng Mai, thành phố Hà Nội</t>
  </si>
  <si>
    <t>20/14 Mễ Trì Hạ, Quận Nam Từ Liêm, thành phố Hà Nội</t>
  </si>
  <si>
    <t>OkonoA20</t>
  </si>
  <si>
    <t>38/100 Doãn Kế Thiện, Cầu Giấy, Hà Nội</t>
  </si>
  <si>
    <t>OkonoA22</t>
  </si>
  <si>
    <t>A22KG14 - Cửa hàng OKONO 14 Kim Giang</t>
  </si>
  <si>
    <t>14 Kim Giang, Thanh Xuân, Hà Nội</t>
  </si>
  <si>
    <t>276 Thượng Đình, quận Thanh Xuân, thành phố Hà Nội</t>
  </si>
  <si>
    <t>OkonoA24</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</si>
  <si>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</si>
  <si>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</si>
  <si>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</si>
  <si>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</si>
  <si>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</si>
  <si>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</si>
  <si>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</si>
  <si>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401 Phúc Tân, quận Hoàn Kiếm, thành phố Hà Nội</t>
  </si>
  <si>
    <t>OkonoA28</t>
  </si>
  <si>
    <t>A28HN12-170 - Cửa hàng OKONO 12/170 Hoàng Ngân</t>
  </si>
  <si>
    <t>12/170 Hoàng Ngân, quận Cầu Giấy, thành phố Hà Nội</t>
  </si>
  <si>
    <t>Số 70/30 Hoàng Cầu, Đống Đa, thành phố Hà Nội</t>
  </si>
  <si>
    <t>OkonoA31</t>
  </si>
  <si>
    <t>85 Lê Văn Hiến, Bắc Từ Liêm, thành phố Hà Nội</t>
  </si>
  <si>
    <t>OkonoA32</t>
  </si>
  <si>
    <t>64 Pháo Đài Láng, phường Láng Thượng, quận Đống Đa, thành phố Hà Nội</t>
  </si>
  <si>
    <t>208 Phúc Tân, quận Ba Đình, thành phố Hà Nội</t>
  </si>
  <si>
    <t>OkonoA34</t>
  </si>
  <si>
    <t>Số 44 Triều Khúc, Thanh Xuân Nam, quận Thanh Xuân, thành phố Hà Nội</t>
  </si>
  <si>
    <t>OkonoA35</t>
  </si>
  <si>
    <t>A35TDH110 - Cửa hàng OKONO Trần Duy Hưng</t>
  </si>
  <si>
    <t>Số 15B, ngõ 110 Trần Duy Hưng, phường Trung Hòa, quận Cầu Giấy, thành phố Hà Nội</t>
  </si>
  <si>
    <t>số 126 ngõ 355 Xuân Đỉnh, quận Bắc Từ Liêm, thành phố Hà Nội</t>
  </si>
  <si>
    <t>OkonoA38</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</si>
  <si>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</si>
  <si>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</si>
  <si>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</si>
  <si>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</si>
  <si>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</si>
  <si>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</si>
  <si>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</si>
  <si>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</si>
  <si>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</si>
  <si>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</si>
  <si>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</si>
  <si>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</si>
  <si>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</si>
  <si>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</si>
  <si>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</si>
  <si>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</si>
  <si>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</si>
  <si>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</si>
  <si>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</si>
  <si>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</si>
  <si>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</si>
  <si>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</si>
  <si>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</si>
  <si>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</si>
  <si>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</si>
  <si>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</si>
  <si>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</si>
  <si>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</si>
  <si>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</si>
  <si>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</si>
  <si>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</si>
  <si>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</si>
  <si>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</si>
  <si>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Tầng 2, Toà nhà Vinaconex 7, số 19 Đại từ, Phường Định Công, Thành phố Hà Nội, Việt Nam</t>
  </si>
  <si>
    <t>0109023661</t>
  </si>
  <si>
    <t>Đại Kim</t>
  </si>
  <si>
    <t>PTmart0001</t>
  </si>
  <si>
    <t>Sảnh S2, chung cư Hinode, 201 Minh Khai, Hai Bà Trưng, HN</t>
  </si>
  <si>
    <t>PTmart0002</t>
  </si>
  <si>
    <t>Sảnh HH1, chung cư Sông Đà 7, 90 Nguyễn Tuân, HN</t>
  </si>
  <si>
    <t>PTmart0003</t>
  </si>
  <si>
    <t>PTMart 47 Nguyễn Tuân</t>
  </si>
  <si>
    <t>47 Nguyễn Tuân, HN</t>
  </si>
  <si>
    <t>PTmart0004</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</si>
  <si>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</si>
  <si>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</si>
  <si>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</si>
  <si>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</si>
  <si>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</si>
  <si>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</si>
  <si>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</si>
  <si>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</si>
  <si>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</si>
  <si>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105 Chu Văn An, Hà Đông, HN</t>
  </si>
  <si>
    <t>PTmart0008</t>
  </si>
  <si>
    <t>Căn DV06, tòa V1, CC Terra An Hưng, KĐT An Hưng, đường Tố Hữu, P.La Khê, Q.Hà Đông, HN</t>
  </si>
  <si>
    <t>PTmart0009</t>
  </si>
  <si>
    <t>TTTM Sảnh A, khu chung cư Hòa BÌnh Green City, 505 Minh Khai, phường Vĩnh Tuy, quận Hai Bà Trưng, thành phố Hà Nội</t>
  </si>
  <si>
    <t>PTmart0010</t>
  </si>
  <si>
    <t>Sảnh G2 số 2 Kim Giang, Phường Kim Giang, Quận Thanh Xuân, Thành phố Hà Nội</t>
  </si>
  <si>
    <t>PTmart0011</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</si>
  <si>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</si>
  <si>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</si>
  <si>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</si>
  <si>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</si>
  <si>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</si>
  <si>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</si>
  <si>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</si>
  <si>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</si>
  <si>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</si>
  <si>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</si>
  <si>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</si>
  <si>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</si>
  <si>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</si>
  <si>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</si>
  <si>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</si>
  <si>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</si>
  <si>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</si>
  <si>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</si>
  <si>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</si>
  <si>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</si>
  <si>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</si>
  <si>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</si>
  <si>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</si>
  <si>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</si>
  <si>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</si>
  <si>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</si>
  <si>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</si>
  <si>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</si>
  <si>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</si>
  <si>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</si>
  <si>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</si>
  <si>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</si>
  <si>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</si>
  <si>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</si>
  <si>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</si>
  <si>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</si>
  <si>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</si>
  <si>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</si>
  <si>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</si>
  <si>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</si>
  <si>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</si>
  <si>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</si>
  <si>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</si>
  <si>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</si>
  <si>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</si>
  <si>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</si>
  <si>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</si>
  <si>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</si>
  <si>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</si>
  <si>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</si>
  <si>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</si>
  <si>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</si>
  <si>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</si>
  <si>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</si>
  <si>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</si>
  <si>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</si>
  <si>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</si>
  <si>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</si>
  <si>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</si>
  <si>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</si>
  <si>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</si>
  <si>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</si>
  <si>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</si>
  <si>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</si>
  <si>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</si>
  <si>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</si>
  <si>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</si>
  <si>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</si>
  <si>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</si>
  <si>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</si>
  <si>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</si>
  <si>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</si>
  <si>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</si>
  <si>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</si>
  <si>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</si>
  <si>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</si>
  <si>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</si>
  <si>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182 Hồ Văn Huê, Phường Đức Nhuận, Thành phố Hồ Chí Minh, Việt Nam</t>
  </si>
  <si>
    <t>0310767013</t>
  </si>
  <si>
    <t>saigonhd01</t>
  </si>
  <si>
    <t>182 Hồ Văn Huê, Phường 09, Quận Phú Nhuận, Thành phố Hồ Chí Minh, Việt Nam</t>
  </si>
  <si>
    <t>saigonhd02</t>
  </si>
  <si>
    <t>Saphire 1, SG Pearl, 92 Nguyễn Hữu Cảnh, P.22, Q.Bình Thạnh, HCM</t>
  </si>
  <si>
    <t>saigonhd03</t>
  </si>
  <si>
    <t>CÔNG TY CỔ PHẦN SÀI GÒN HD / EMPIRE CIT</t>
  </si>
  <si>
    <t>shop T05-06, Block Tilia ( đường nội bộ N18-D11) Emprie City, thủ Thiêm, Thủ Đức</t>
  </si>
  <si>
    <t>saigonhd04</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</si>
  <si>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</si>
  <si>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</si>
  <si>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</si>
  <si>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</si>
  <si>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</si>
  <si>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Tầng trệt TTTM Lavita Charm, đường số 1, P.Trường Thọ, Tp.thủ Đức, HCM</t>
  </si>
  <si>
    <t>saigonhd07</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</si>
  <si>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</si>
  <si>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</si>
  <si>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</si>
  <si>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</si>
  <si>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</si>
  <si>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</si>
  <si>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</si>
  <si>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</si>
  <si>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</si>
  <si>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Shophouse S1.0.05, Đường N1, Celadon City, phường Sơn Kỳ, quận Tân Phú, thành phố Hồ Chí Minh</t>
  </si>
  <si>
    <t>Phường Sơn Kỳ</t>
  </si>
  <si>
    <t>saigonhd11</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</si>
  <si>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</si>
  <si>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</si>
  <si>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</si>
  <si>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</si>
  <si>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</si>
  <si>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</si>
  <si>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</si>
  <si>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</si>
  <si>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</si>
  <si>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</si>
  <si>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</si>
  <si>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</si>
  <si>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</si>
  <si>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</si>
  <si>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</si>
  <si>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</si>
  <si>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</si>
  <si>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</si>
  <si>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</si>
  <si>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</si>
  <si>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</si>
  <si>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</si>
  <si>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</si>
  <si>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</si>
  <si>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</si>
  <si>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</si>
  <si>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</si>
  <si>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</si>
  <si>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</si>
  <si>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</si>
  <si>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</si>
  <si>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</si>
  <si>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</si>
  <si>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</si>
  <si>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</si>
  <si>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</si>
  <si>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</si>
  <si>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</si>
  <si>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</si>
  <si>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</si>
  <si>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</si>
  <si>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</si>
  <si>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</si>
  <si>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</si>
  <si>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</si>
  <si>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</si>
  <si>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</si>
  <si>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</si>
  <si>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</si>
  <si>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</si>
  <si>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</si>
  <si>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</si>
  <si>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</si>
  <si>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</si>
  <si>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</si>
  <si>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</si>
  <si>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</si>
  <si>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</si>
  <si>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</si>
  <si>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</si>
  <si>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</si>
  <si>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</si>
  <si>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</si>
  <si>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</si>
  <si>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</si>
  <si>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</si>
  <si>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</si>
  <si>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</si>
  <si>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</si>
  <si>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</si>
  <si>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</si>
  <si>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</si>
  <si>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</si>
  <si>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</si>
  <si>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</si>
  <si>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</si>
  <si>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</si>
  <si>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</si>
  <si>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</si>
  <si>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</si>
  <si>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</si>
  <si>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</si>
  <si>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</si>
  <si>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</si>
  <si>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</si>
  <si>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</si>
  <si>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</si>
  <si>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</si>
  <si>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</si>
  <si>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</si>
  <si>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</si>
  <si>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</si>
  <si>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</si>
  <si>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</si>
  <si>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</si>
  <si>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</si>
  <si>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</si>
  <si>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</si>
  <si>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</si>
  <si>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</si>
  <si>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</si>
  <si>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</si>
  <si>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</si>
  <si>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</si>
  <si>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</si>
  <si>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</si>
  <si>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</si>
  <si>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</si>
  <si>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</si>
  <si>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</si>
  <si>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</si>
  <si>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</si>
  <si>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</si>
  <si>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</si>
  <si>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</si>
  <si>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</si>
  <si>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</si>
  <si>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</si>
  <si>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</si>
  <si>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</si>
  <si>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</si>
  <si>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</si>
  <si>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</si>
  <si>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</si>
  <si>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</si>
  <si>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</si>
  <si>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</si>
  <si>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</si>
  <si>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</si>
  <si>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</si>
  <si>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</si>
  <si>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</si>
  <si>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</si>
  <si>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</si>
  <si>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</si>
  <si>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</si>
  <si>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</si>
  <si>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</si>
  <si>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</si>
  <si>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</si>
  <si>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</si>
  <si>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</si>
  <si>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</si>
  <si>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</si>
  <si>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</si>
  <si>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</si>
  <si>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</si>
  <si>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</si>
  <si>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</si>
  <si>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</si>
  <si>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</si>
  <si>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</si>
  <si>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</si>
  <si>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</si>
  <si>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</si>
  <si>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</si>
  <si>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</si>
  <si>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</si>
  <si>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</si>
  <si>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</si>
  <si>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</si>
  <si>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</si>
  <si>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</si>
  <si>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</si>
  <si>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</si>
  <si>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</si>
  <si>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</si>
  <si>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</si>
  <si>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</si>
  <si>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</si>
  <si>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</si>
  <si>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</si>
  <si>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</si>
  <si>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</si>
  <si>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</si>
  <si>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</si>
  <si>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</si>
  <si>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</si>
  <si>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</si>
  <si>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</si>
  <si>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</si>
  <si>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</si>
  <si>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</si>
  <si>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</si>
  <si>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</si>
  <si>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</si>
  <si>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</si>
  <si>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</si>
  <si>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</si>
  <si>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</si>
  <si>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</si>
  <si>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</si>
  <si>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</si>
  <si>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</si>
  <si>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</si>
  <si>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</si>
  <si>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</si>
  <si>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</si>
  <si>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</si>
  <si>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</si>
  <si>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</si>
  <si>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</si>
  <si>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</si>
  <si>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</si>
  <si>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</si>
  <si>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</si>
  <si>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</si>
  <si>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</si>
  <si>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</si>
  <si>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</si>
  <si>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</si>
  <si>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</si>
  <si>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</si>
  <si>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</si>
  <si>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</si>
  <si>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</si>
  <si>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</si>
  <si>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</si>
  <si>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</si>
  <si>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</si>
  <si>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1438F Phạm Thế Hiển, Phường Bình Đông, Tp.HCM</t>
  </si>
  <si>
    <t>satra0048</t>
  </si>
  <si>
    <t>Satrafoods BÌNH ĐIỀN</t>
  </si>
  <si>
    <t>Kiot số 2, Trung tâm thương mại Bình Điền, Đại lộ N V Linh , KP6, Phường 7, Quận 8</t>
  </si>
  <si>
    <t>satra0049</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</si>
  <si>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</si>
  <si>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</si>
  <si>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</si>
  <si>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</si>
  <si>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</si>
  <si>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</si>
  <si>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</si>
  <si>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</si>
  <si>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</si>
  <si>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</si>
  <si>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</si>
  <si>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</si>
  <si>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</si>
  <si>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</si>
  <si>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</si>
  <si>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</si>
  <si>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</si>
  <si>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</si>
  <si>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</si>
  <si>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</si>
  <si>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</si>
  <si>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</si>
  <si>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</si>
  <si>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</si>
  <si>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</si>
  <si>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</si>
  <si>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</si>
  <si>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</si>
  <si>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</si>
  <si>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</si>
  <si>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</si>
  <si>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</si>
  <si>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</si>
  <si>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</si>
  <si>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</si>
  <si>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</si>
  <si>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</si>
  <si>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</si>
  <si>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</si>
  <si>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</si>
  <si>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</si>
  <si>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</si>
  <si>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</si>
  <si>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</si>
  <si>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</si>
  <si>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</si>
  <si>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</si>
  <si>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</si>
  <si>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</si>
  <si>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</si>
  <si>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</si>
  <si>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</si>
  <si>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</si>
  <si>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</si>
  <si>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</si>
  <si>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</si>
  <si>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</si>
  <si>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</si>
  <si>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80 Man Thiện, Phường Tăng Nhơn Phú, TP.HCM</t>
  </si>
  <si>
    <t>satra0070</t>
  </si>
  <si>
    <t>159 Trần Nhân Tôn, Phường Vườn Lài, Tp.HCM</t>
  </si>
  <si>
    <t>satra0071</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</si>
  <si>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</si>
  <si>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</si>
  <si>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</si>
  <si>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</si>
  <si>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</si>
  <si>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</si>
  <si>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</si>
  <si>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</si>
  <si>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</si>
  <si>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</si>
  <si>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</si>
  <si>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</si>
  <si>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</si>
  <si>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</si>
  <si>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</si>
  <si>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</si>
  <si>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</si>
  <si>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</si>
  <si>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</si>
  <si>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</si>
  <si>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</si>
  <si>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</si>
  <si>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</si>
  <si>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</si>
  <si>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</si>
  <si>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</si>
  <si>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</si>
  <si>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</si>
  <si>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</si>
  <si>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</si>
  <si>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</si>
  <si>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</si>
  <si>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</si>
  <si>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</si>
  <si>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</si>
  <si>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</si>
  <si>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</si>
  <si>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</si>
  <si>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</si>
  <si>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</si>
  <si>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</si>
  <si>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</si>
  <si>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</si>
  <si>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</si>
  <si>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</si>
  <si>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</si>
  <si>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</si>
  <si>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</si>
  <si>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</si>
  <si>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</si>
  <si>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</si>
  <si>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</si>
  <si>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</si>
  <si>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412B Hà Huy Giáp, Phường An Phú Đông, Tp.HCM</t>
  </si>
  <si>
    <t>satra0091</t>
  </si>
  <si>
    <t>Satrafoods NGUYỄN THỊ BÚP (TCH 2)</t>
  </si>
  <si>
    <t>281 Nguyễn Thị Búp, Phường Trung Mỹ Tây, Tp.HCM</t>
  </si>
  <si>
    <t>satra0092</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</si>
  <si>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</si>
  <si>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</si>
  <si>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</si>
  <si>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</si>
  <si>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</si>
  <si>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</si>
  <si>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</si>
  <si>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</si>
  <si>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180 Đinh Đức Thiện, Xã Bình Chánh, Tp.HCM</t>
  </si>
  <si>
    <t>satra0096</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</si>
  <si>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</si>
  <si>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</si>
  <si>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</si>
  <si>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</si>
  <si>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</si>
  <si>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</si>
  <si>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</si>
  <si>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</si>
  <si>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</si>
  <si>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</si>
  <si>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</si>
  <si>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</si>
  <si>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</si>
  <si>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</si>
  <si>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</si>
  <si>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</si>
  <si>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</si>
  <si>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</si>
  <si>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</si>
  <si>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</si>
  <si>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</si>
  <si>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</si>
  <si>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</si>
  <si>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</si>
  <si>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</si>
  <si>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</si>
  <si>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</si>
  <si>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</si>
  <si>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</si>
  <si>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</si>
  <si>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</si>
  <si>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</si>
  <si>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</si>
  <si>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</si>
  <si>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</si>
  <si>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</si>
  <si>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</si>
  <si>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</si>
  <si>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</si>
  <si>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</si>
  <si>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</si>
  <si>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</si>
  <si>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</si>
  <si>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</si>
  <si>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</si>
  <si>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</si>
  <si>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</si>
  <si>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</si>
  <si>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</si>
  <si>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</si>
  <si>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</si>
  <si>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</si>
  <si>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</si>
  <si>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</si>
  <si>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</si>
  <si>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</si>
  <si>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</si>
  <si>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</si>
  <si>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</si>
  <si>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</si>
  <si>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</si>
  <si>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</si>
  <si>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</si>
  <si>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</si>
  <si>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</si>
  <si>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</si>
  <si>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</si>
  <si>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</si>
  <si>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</si>
  <si>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</si>
  <si>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</si>
  <si>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</si>
  <si>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</si>
  <si>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</si>
  <si>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</si>
  <si>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</si>
  <si>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</si>
  <si>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</si>
  <si>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</si>
  <si>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</si>
  <si>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</si>
  <si>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184 Ung Văn Khiêm, Phường Thạnh Mỹ Tây, Tp.HCM</t>
  </si>
  <si>
    <t>satra0125</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</si>
  <si>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</si>
  <si>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</si>
  <si>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</si>
  <si>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</si>
  <si>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</si>
  <si>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</si>
  <si>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</si>
  <si>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</si>
  <si>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</si>
  <si>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</si>
  <si>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</si>
  <si>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</si>
  <si>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</si>
  <si>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</si>
  <si>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</si>
  <si>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</si>
  <si>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</si>
  <si>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</si>
  <si>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</si>
  <si>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</si>
  <si>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</si>
  <si>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</si>
  <si>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</si>
  <si>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</si>
  <si>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</si>
  <si>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</si>
  <si>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</si>
  <si>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</si>
  <si>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</si>
  <si>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</si>
  <si>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</si>
  <si>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</si>
  <si>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</si>
  <si>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</si>
  <si>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</si>
  <si>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</si>
  <si>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</si>
  <si>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</si>
  <si>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</si>
  <si>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</si>
  <si>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</si>
  <si>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</si>
  <si>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</si>
  <si>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</si>
  <si>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</si>
  <si>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</si>
  <si>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</si>
  <si>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</si>
  <si>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</si>
  <si>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</si>
  <si>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</si>
  <si>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</si>
  <si>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</si>
  <si>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</si>
  <si>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</si>
  <si>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</si>
  <si>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</si>
  <si>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</si>
  <si>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</si>
  <si>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</si>
  <si>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</si>
  <si>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</si>
  <si>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</si>
  <si>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</si>
  <si>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</si>
  <si>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</si>
  <si>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</si>
  <si>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</si>
  <si>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</si>
  <si>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</si>
  <si>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</si>
  <si>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</si>
  <si>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</si>
  <si>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</si>
  <si>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</si>
  <si>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</si>
  <si>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</si>
  <si>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</si>
  <si>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</si>
  <si>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</si>
  <si>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</si>
  <si>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</si>
  <si>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</si>
  <si>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</si>
  <si>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</si>
  <si>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</si>
  <si>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</si>
  <si>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</si>
  <si>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</si>
  <si>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</si>
  <si>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</si>
  <si>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</si>
  <si>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</si>
  <si>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</si>
  <si>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</si>
  <si>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</si>
  <si>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</si>
  <si>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</si>
  <si>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</si>
  <si>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</si>
  <si>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</si>
  <si>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</si>
  <si>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</si>
  <si>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</si>
  <si>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</si>
  <si>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</si>
  <si>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</si>
  <si>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</si>
  <si>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</si>
  <si>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</si>
  <si>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</si>
  <si>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</si>
  <si>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</si>
  <si>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</si>
  <si>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</si>
  <si>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</si>
  <si>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</si>
  <si>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</si>
  <si>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</si>
  <si>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</si>
  <si>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</si>
  <si>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</si>
  <si>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</si>
  <si>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</si>
  <si>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</si>
  <si>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</si>
  <si>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</si>
  <si>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</si>
  <si>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</si>
  <si>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</si>
  <si>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</si>
  <si>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</si>
  <si>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</si>
  <si>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</si>
  <si>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</si>
  <si>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</si>
  <si>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</si>
  <si>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</si>
  <si>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</si>
  <si>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</si>
  <si>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</si>
  <si>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</si>
  <si>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</si>
  <si>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</si>
  <si>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</si>
  <si>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</si>
  <si>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</si>
  <si>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</si>
  <si>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</si>
  <si>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</si>
  <si>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</si>
  <si>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</si>
  <si>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</si>
  <si>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</si>
  <si>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</si>
  <si>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</si>
  <si>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</si>
  <si>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</si>
  <si>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</si>
  <si>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</si>
  <si>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</si>
  <si>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</si>
  <si>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</si>
  <si>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</si>
  <si>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</si>
  <si>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</si>
  <si>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</si>
  <si>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</si>
  <si>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</si>
  <si>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</si>
  <si>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</si>
  <si>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</si>
  <si>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</si>
  <si>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</si>
  <si>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</si>
  <si>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</si>
  <si>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</si>
  <si>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</si>
  <si>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</si>
  <si>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</si>
  <si>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</si>
  <si>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</si>
  <si>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</si>
  <si>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</si>
  <si>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</si>
  <si>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</si>
  <si>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</si>
  <si>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</si>
  <si>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</si>
  <si>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</si>
  <si>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</si>
  <si>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</si>
  <si>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</si>
  <si>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</si>
  <si>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</si>
  <si>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</si>
  <si>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</si>
  <si>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</si>
  <si>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</si>
  <si>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</si>
  <si>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</si>
  <si>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</si>
  <si>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</si>
  <si>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</si>
  <si>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</si>
  <si>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</si>
  <si>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</si>
  <si>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</si>
  <si>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</si>
  <si>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</si>
  <si>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</si>
  <si>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</si>
  <si>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1182 Kha Vạn Cân, Phường Thủ Đức, Tp.HCM</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</si>
  <si>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</si>
  <si>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</si>
  <si>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</si>
  <si>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</si>
  <si>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</si>
  <si>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</si>
  <si>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</si>
  <si>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</si>
  <si>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</si>
  <si>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</si>
  <si>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</si>
  <si>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</si>
  <si>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</si>
  <si>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</si>
  <si>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</si>
  <si>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</si>
  <si>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</si>
  <si>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</si>
  <si>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</si>
  <si>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</si>
  <si>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</si>
  <si>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</si>
  <si>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</si>
  <si>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</si>
  <si>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</si>
  <si>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</si>
  <si>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</si>
  <si>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</si>
  <si>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</si>
  <si>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</si>
  <si>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</si>
  <si>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</si>
  <si>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</si>
  <si>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</si>
  <si>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</si>
  <si>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</si>
  <si>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</si>
  <si>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</si>
  <si>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</si>
  <si>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</si>
  <si>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</si>
  <si>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</si>
  <si>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187 Hiệp Bình, Phường Hiệp Bình, TP.HCM</t>
  </si>
  <si>
    <t>satra0213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</si>
  <si>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</si>
  <si>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</si>
  <si>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</si>
  <si>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</si>
  <si>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</si>
  <si>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</si>
  <si>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</si>
  <si>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</si>
  <si>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</si>
  <si>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</si>
  <si>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</si>
  <si>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</si>
  <si>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</si>
  <si>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</si>
  <si>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</si>
  <si>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</si>
  <si>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</si>
  <si>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</si>
  <si>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455 Võ Văn Tần, Phường Bàn Cờ, Thành phố Hồ Chí Minh, Việt Nam</t>
  </si>
  <si>
    <t>MIENNAM; SATRA; SATRA025</t>
  </si>
  <si>
    <t>0300100037-025</t>
  </si>
  <si>
    <t>1239 Tỉnh Lộ 8, Ấp Thạnh An 2, Xã Bình Mỹ, Thành phố Hồ Chí Minh, Việt Nam</t>
  </si>
  <si>
    <t>0300100037-027</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</si>
  <si>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</si>
  <si>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</si>
  <si>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</si>
  <si>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</si>
  <si>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</si>
  <si>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</si>
  <si>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</si>
  <si>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</si>
  <si>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</si>
  <si>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</si>
  <si>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</si>
  <si>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</si>
  <si>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</si>
  <si>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</si>
  <si>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</si>
  <si>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</si>
  <si>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</si>
  <si>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</si>
  <si>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</si>
  <si>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</si>
  <si>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</si>
  <si>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</si>
  <si>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</si>
  <si>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</si>
  <si>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</si>
  <si>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</si>
  <si>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</si>
  <si>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</si>
  <si>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</si>
  <si>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</si>
  <si>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</si>
  <si>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</si>
  <si>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</si>
  <si>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</si>
  <si>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</si>
  <si>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</si>
  <si>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</si>
  <si>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</si>
  <si>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</si>
  <si>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</si>
  <si>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</si>
  <si>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</si>
  <si>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</si>
  <si>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</si>
  <si>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</si>
  <si>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B1.01.02, Tầng 1 Khu TM-DV, số 10 Kha Vạn Cân, KP. Bình Đường 02, Phường Dĩ An, Thành phố Hồ Chí Minh, Việt Nam</t>
  </si>
  <si>
    <t>0313330856-002</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</si>
  <si>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</si>
  <si>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</si>
  <si>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</si>
  <si>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</si>
  <si>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</si>
  <si>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</si>
  <si>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</si>
  <si>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</si>
  <si>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</si>
  <si>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</si>
  <si>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</si>
  <si>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</si>
  <si>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</si>
  <si>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</si>
  <si>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</si>
  <si>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</si>
  <si>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</si>
  <si>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</si>
  <si>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</si>
  <si>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</si>
  <si>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</si>
  <si>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</si>
  <si>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</si>
  <si>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Tầng 12A, toà nhà Diamond Flower, Khu đô thị mới N1, số 48, đường Lê Văn Lương, Phường Yên Hòa, Thành phố Hà Nội, Việt Nam</t>
  </si>
  <si>
    <t>siba0001</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</si>
  <si>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</si>
  <si>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</si>
  <si>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</si>
  <si>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</si>
  <si>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</si>
  <si>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</si>
  <si>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</si>
  <si>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</si>
  <si>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</si>
  <si>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</si>
  <si>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</si>
  <si>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</si>
  <si>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</si>
  <si>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</si>
  <si>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</si>
  <si>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</si>
  <si>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</si>
  <si>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</si>
  <si>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</si>
  <si>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</si>
  <si>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</si>
  <si>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</si>
  <si>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</si>
  <si>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</si>
  <si>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</si>
  <si>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</si>
  <si>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</si>
  <si>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</si>
  <si>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</si>
  <si>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</si>
  <si>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</si>
  <si>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</si>
  <si>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</si>
  <si>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</si>
  <si>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</si>
  <si>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</si>
  <si>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</si>
  <si>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</si>
  <si>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</si>
  <si>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</si>
  <si>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</si>
  <si>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</si>
  <si>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</si>
  <si>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</si>
  <si>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</si>
  <si>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S063 - Tầng 1, V4-B08 Lô đất TTDV01, Khu đô thị mới An Hưng, Phường La Khê, Quận Hà Đông, Hà Nội</t>
  </si>
  <si>
    <t>siba0018</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</si>
  <si>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</si>
  <si>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</si>
  <si>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</si>
  <si>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</si>
  <si>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</si>
  <si>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</si>
  <si>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</si>
  <si>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</si>
  <si>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</si>
  <si>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</si>
  <si>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</si>
  <si>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</si>
  <si>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</si>
  <si>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</si>
  <si>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</si>
  <si>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</si>
  <si>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</si>
  <si>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</si>
  <si>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</si>
  <si>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</si>
  <si>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</si>
  <si>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Tầng 1, Tòa nhà Sunshine Center, Số 16, đường Phạm Hùng, Phường Từ Liêm, Thành phố Hà Nội, Việt Nam</t>
  </si>
  <si>
    <t>0109334554</t>
  </si>
  <si>
    <t>Phường Phú Diễn</t>
  </si>
  <si>
    <t>smart0001</t>
  </si>
  <si>
    <t>Tầng 1 tòa R2, KĐT Nam Thăng Long, Phú Thượng, Q.Tây Hồ, HN</t>
  </si>
  <si>
    <t>smart0002</t>
  </si>
  <si>
    <t>Tầng 1, tòa S3 Sunshine city, KĐT Nam Thăng Long, P.Đông Ngạc, Q.Bắc Từ Liêm, HN</t>
  </si>
  <si>
    <t>smart0003</t>
  </si>
  <si>
    <t>Tầng 1 Tòa Sunshine Center, số 16 đường Phạm Hùng, Phường Mỹ Đình 2, Quận Nam Từ Liêm, HN</t>
  </si>
  <si>
    <t>smart0004</t>
  </si>
  <si>
    <t>Ngõ 13, Lĩnh Nam, Mai Động, Hoàng Mai, HN</t>
  </si>
  <si>
    <t>smart0005</t>
  </si>
  <si>
    <t>Đ.Dương Văn Bé, tầng 1 tòa H3 Shunshine Garden, Mai Động, Hoàng Mai, HN</t>
  </si>
  <si>
    <t>smart0006</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</si>
  <si>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</si>
  <si>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</si>
  <si>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</si>
  <si>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</si>
  <si>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</si>
  <si>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</si>
  <si>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</si>
  <si>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</si>
  <si>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</si>
  <si>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</si>
  <si>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</si>
  <si>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</si>
  <si>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</si>
  <si>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</si>
  <si>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</si>
  <si>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</si>
  <si>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</si>
  <si>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</si>
  <si>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</si>
  <si>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</si>
  <si>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</si>
  <si>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</si>
  <si>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</si>
  <si>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</si>
  <si>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</si>
  <si>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</si>
  <si>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</si>
  <si>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</si>
  <si>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</si>
  <si>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</si>
  <si>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</si>
  <si>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</si>
  <si>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</si>
  <si>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</si>
  <si>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</si>
  <si>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</si>
  <si>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</si>
  <si>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</si>
  <si>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</si>
  <si>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</si>
  <si>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</si>
  <si>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</si>
  <si>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</si>
  <si>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</si>
  <si>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</si>
  <si>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</si>
  <si>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</si>
  <si>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</si>
  <si>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</si>
  <si>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</si>
  <si>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</si>
  <si>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</si>
  <si>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</si>
  <si>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</si>
  <si>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</si>
  <si>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</si>
  <si>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</si>
  <si>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</si>
  <si>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</si>
  <si>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</si>
  <si>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</si>
  <si>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</si>
  <si>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</si>
  <si>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</si>
  <si>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</si>
  <si>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</si>
  <si>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</si>
  <si>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</si>
  <si>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</si>
  <si>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</si>
  <si>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</si>
  <si>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</si>
  <si>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</si>
  <si>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</si>
  <si>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</si>
  <si>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</si>
  <si>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</si>
  <si>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</si>
  <si>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</si>
  <si>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</si>
  <si>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</si>
  <si>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</si>
  <si>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</si>
  <si>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</si>
  <si>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</si>
  <si>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</si>
  <si>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</si>
  <si>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</si>
  <si>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</si>
  <si>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</si>
  <si>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</si>
  <si>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</si>
  <si>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</si>
  <si>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</si>
  <si>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</si>
  <si>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</si>
  <si>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</si>
  <si>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</si>
  <si>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</si>
  <si>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</si>
  <si>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</si>
  <si>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</si>
  <si>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</si>
  <si>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</si>
  <si>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</si>
  <si>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</si>
  <si>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</si>
  <si>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</si>
  <si>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</si>
  <si>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</si>
  <si>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</si>
  <si>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</si>
  <si>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</si>
  <si>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</si>
  <si>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</si>
  <si>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</si>
  <si>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</si>
  <si>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</si>
  <si>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</si>
  <si>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</si>
  <si>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</si>
  <si>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</si>
  <si>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</si>
  <si>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</si>
  <si>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</si>
  <si>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</si>
  <si>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</si>
  <si>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</si>
  <si>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</si>
  <si>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</si>
  <si>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</si>
  <si>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</si>
  <si>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</si>
  <si>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</si>
  <si>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</si>
  <si>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</si>
  <si>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</si>
  <si>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</si>
  <si>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</si>
  <si>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</si>
  <si>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</si>
  <si>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</si>
  <si>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</si>
  <si>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</si>
  <si>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</si>
  <si>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</si>
  <si>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</si>
  <si>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</si>
  <si>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</si>
  <si>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</si>
  <si>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</si>
  <si>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</si>
  <si>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</si>
  <si>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</si>
  <si>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</si>
  <si>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</si>
  <si>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</si>
  <si>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</si>
  <si>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</si>
  <si>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</si>
  <si>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</si>
  <si>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</si>
  <si>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</si>
  <si>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</si>
  <si>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</si>
  <si>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</si>
  <si>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</si>
  <si>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</si>
  <si>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</si>
  <si>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</si>
  <si>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</si>
  <si>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</si>
  <si>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</si>
  <si>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</si>
  <si>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</si>
  <si>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</si>
  <si>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</si>
  <si>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</si>
  <si>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</si>
  <si>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</si>
  <si>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</si>
  <si>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</si>
  <si>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</si>
  <si>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</si>
  <si>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</si>
  <si>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</si>
  <si>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</si>
  <si>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</si>
  <si>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</si>
  <si>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</si>
  <si>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</si>
  <si>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</si>
  <si>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</si>
  <si>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</si>
  <si>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</si>
  <si>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</si>
  <si>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</si>
  <si>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</si>
  <si>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</si>
  <si>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</si>
  <si>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</si>
  <si>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</si>
  <si>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</si>
  <si>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</si>
  <si>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</si>
  <si>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</si>
  <si>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</si>
  <si>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</si>
  <si>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</si>
  <si>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</si>
  <si>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</si>
  <si>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</si>
  <si>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</si>
  <si>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</si>
  <si>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</si>
  <si>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</si>
  <si>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</si>
  <si>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</si>
  <si>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</si>
  <si>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</si>
  <si>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</si>
  <si>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</si>
  <si>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</si>
  <si>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</si>
  <si>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</si>
  <si>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</si>
  <si>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</si>
  <si>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</si>
  <si>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</si>
  <si>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</si>
  <si>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</si>
  <si>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</si>
  <si>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</si>
  <si>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</si>
  <si>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</si>
  <si>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</si>
  <si>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</si>
  <si>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</si>
  <si>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</si>
  <si>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</si>
  <si>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</si>
  <si>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</si>
  <si>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</si>
  <si>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</si>
  <si>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</si>
  <si>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</si>
  <si>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</si>
  <si>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</si>
  <si>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</si>
  <si>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</si>
  <si>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</si>
  <si>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</si>
  <si>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</si>
  <si>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</si>
  <si>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</si>
  <si>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</si>
  <si>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</si>
  <si>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</si>
  <si>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</si>
  <si>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</si>
  <si>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</si>
  <si>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</si>
  <si>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</si>
  <si>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</si>
  <si>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</si>
  <si>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</si>
  <si>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</si>
  <si>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</si>
  <si>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</si>
  <si>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</si>
  <si>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</si>
  <si>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</si>
  <si>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</si>
  <si>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</si>
  <si>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</si>
  <si>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</si>
  <si>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</si>
  <si>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</si>
  <si>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</si>
  <si>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</si>
  <si>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</si>
  <si>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</si>
  <si>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</si>
  <si>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</si>
  <si>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</si>
  <si>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</si>
  <si>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</si>
  <si>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</si>
  <si>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</si>
  <si>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</si>
  <si>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</si>
  <si>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</si>
  <si>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</si>
  <si>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</si>
  <si>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</si>
  <si>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</si>
  <si>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</si>
  <si>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</si>
  <si>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</si>
  <si>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</si>
  <si>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</si>
  <si>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</si>
  <si>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</si>
  <si>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</si>
  <si>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</si>
  <si>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</si>
  <si>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</si>
  <si>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</si>
  <si>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</si>
  <si>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</si>
  <si>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</si>
  <si>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</si>
  <si>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</si>
  <si>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</si>
  <si>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</si>
  <si>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</si>
  <si>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</si>
  <si>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</si>
  <si>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</si>
  <si>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</si>
  <si>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</si>
  <si>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</si>
  <si>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</si>
  <si>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</si>
  <si>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</si>
  <si>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Số 6 Biệt thự 2, bán đảo Linh Đàm, Phường Hoàng Liệt, Thành phố Hà Nội, Việt Nam</t>
  </si>
  <si>
    <t>0103973610</t>
  </si>
  <si>
    <t>Hoàng Liệt</t>
  </si>
  <si>
    <t>Tmart00357</t>
  </si>
  <si>
    <t>72 Lĩnh Nam, Hoàng Mai, HN</t>
  </si>
  <si>
    <t>MIENBAC;9%</t>
  </si>
  <si>
    <t>Tmart00619</t>
  </si>
  <si>
    <t>N3B2 Trần Bình, Từ Liêm, HN ( Cổng làng hoa Phú Mỹ )</t>
  </si>
  <si>
    <t>Tmart00628</t>
  </si>
  <si>
    <t>274 Khương Đình, Thanh xuân, HN</t>
  </si>
  <si>
    <t>Tmart00644</t>
  </si>
  <si>
    <t>Số 14 Yên Sơn - Chúc Sơn, Huyện Chương Mỹ, Thành phố Hà Nội</t>
  </si>
  <si>
    <t>Thị trấn Chúc Sơn</t>
  </si>
  <si>
    <t>Tmart00722</t>
  </si>
  <si>
    <t>Tòa nhà Thuần Mão ĐTM Sóc Sơn, HN</t>
  </si>
  <si>
    <t>Tmart00928</t>
  </si>
  <si>
    <t>Tầng 1 , CT12B ĐTM Kim Văn - Kim Lũ, Hoàng Mai, HN</t>
  </si>
  <si>
    <t>Tmart00980</t>
  </si>
  <si>
    <t>9B Nguyễn Cảnh Dị, Đại Kim, Hoàng Mai, Hà Nội</t>
  </si>
  <si>
    <t>Tmart00983</t>
  </si>
  <si>
    <t>Tầng 1 tòa nhà Hemisco, KĐT Xala, Phúc La, Hà Đông, HN</t>
  </si>
  <si>
    <t>Tmart00984</t>
  </si>
  <si>
    <t>184 Đại Từ, Phường Đại Kim, Quận Hoàng Mai, HN</t>
  </si>
  <si>
    <t>Tmart00988</t>
  </si>
  <si>
    <t>Tầng 1, nhà OTC1, KĐT Resco Cổ Nhuế 2, Từ Liêm, HN</t>
  </si>
  <si>
    <t>Tmart00989</t>
  </si>
  <si>
    <t>Tầng 1 Tòa nhà CT12B khu Đô thị mới Tân Tây Đô, Xã Tân Lập, Huyện Đan Phượng, Hà Nội.</t>
  </si>
  <si>
    <t>Tmart00992</t>
  </si>
  <si>
    <t>Tầng 1, Tòa nhà CT3 khu đô thị Văn Khê, Hà Đông, Hà Nội</t>
  </si>
  <si>
    <t>Tmart00993</t>
  </si>
  <si>
    <t>Tầng 1 tòa nhà CT1, chung cư Ngô Thì Nhậm, Hà Đông, Hà Nội</t>
  </si>
  <si>
    <t>Tmart00994</t>
  </si>
  <si>
    <t>Tòa T1 Victory Thăng Long, An Khánh, Hoài Đức, Hà Nội</t>
  </si>
  <si>
    <t>Tmart00995</t>
  </si>
  <si>
    <t>Tầng 1 tòa CT2, KĐT Xala, Hà Đông, HN</t>
  </si>
  <si>
    <t>Tmart00999</t>
  </si>
  <si>
    <t>Số 658 Kim Giang, Xã Thanh Trì, Huyện Thanh Trì, Hà Nội.</t>
  </si>
  <si>
    <t>Tmart01000</t>
  </si>
  <si>
    <t>485 Vũ Tông Phan, Thanh Xuân, Hà Nội</t>
  </si>
  <si>
    <t>Tmart01001</t>
  </si>
  <si>
    <t>Tầng 1, tòa K - cụm HJK - KĐT The Spark Dương Nội, Hà Đông, HN</t>
  </si>
  <si>
    <t>Tmart01003</t>
  </si>
  <si>
    <t>Căn 06+07 tòa C2A chung cư Ecohome2, đường tân xuân, phường đông ngạc, quận bắc từ liêm, HN</t>
  </si>
  <si>
    <t>Tmart01010</t>
  </si>
  <si>
    <t>Tầng 1 -  HH2B KĐT The Spark Dương Nội, phường Yên Nghĩa, quận Hà Đông, Hà Nội</t>
  </si>
  <si>
    <t>Tmart01011</t>
  </si>
  <si>
    <t>Tầng 5 tòa GEMEK, KĐT mới Lê Trọng Tấn, Hoài Đức, HN</t>
  </si>
  <si>
    <t>Tmart01012</t>
  </si>
  <si>
    <t>Tòa CT2 Xuân Mai, Tô Hiệu, phường Hà Cầu, quận Hà Đông, Hà Nội</t>
  </si>
  <si>
    <t>Tmart01017</t>
  </si>
  <si>
    <t>112 Âu Cơ, Tây Hồ, HN</t>
  </si>
  <si>
    <t>Tmart01019</t>
  </si>
  <si>
    <t>Tầng 1, Tòa nhà 19T6 Kiến Hưng, phường Kiến Hưng, Quận Hà Đông, Hà Nội.</t>
  </si>
  <si>
    <t>Tmart01021</t>
  </si>
  <si>
    <t>Tòa Ecolife Capital, 58 Tố Hữu, Nam Từ Liêm, Hà Nội</t>
  </si>
  <si>
    <t>Tmart01023</t>
  </si>
  <si>
    <t>39 Cầu Diễn, Bắc Từ Liêm, HN</t>
  </si>
  <si>
    <t>Tmart01025</t>
  </si>
  <si>
    <t>20 Đức Diễn, Bắc Từ Liêm, HN</t>
  </si>
  <si>
    <t>Tmart01027</t>
  </si>
  <si>
    <t>Số 1 Ngõ 10, Phố Xốm, quận Hà Đông, thành phố Hà Nội</t>
  </si>
  <si>
    <t>Tmart01027-1</t>
  </si>
  <si>
    <t>Tmart01027-1 47. Quầy 69 Phố Xốm</t>
  </si>
  <si>
    <t>Số 69 phố Xốm, Phường Phú Lãm, Quận Hà Đông, Hà Nội</t>
  </si>
  <si>
    <t>Đã đóng cửa</t>
  </si>
  <si>
    <t>Tmart01029</t>
  </si>
  <si>
    <t>Nơ 6A, Bán đảo Linh Đàm, Phường Hoàng Liệt, Quận Hoàng Mai,HN</t>
  </si>
  <si>
    <t>Tmart01032</t>
  </si>
  <si>
    <t>Xóm 2, Thôn Quỳnh Đô, Xã Vĩnh Quỳnh, Huyện Thanh Trì, HN</t>
  </si>
  <si>
    <t>Tmart01036</t>
  </si>
  <si>
    <t>Tmart01036 56. TM02-N03T5 khu ngoại giao đoàn</t>
  </si>
  <si>
    <t>56. TM02-N03T5 khu ngoại giao đoàn, P.Xuân Tảo, Bắc Từ Liêm, HN</t>
  </si>
  <si>
    <t>Tmart01041</t>
  </si>
  <si>
    <t>số 1 Trần Nguyên Đán, P.Định Công, Hoàng Mai, HN</t>
  </si>
  <si>
    <t>Tmart01046</t>
  </si>
  <si>
    <t>47 Tân Xuân, Bắc Từ Liêm, HN</t>
  </si>
  <si>
    <t>Tmart01047</t>
  </si>
  <si>
    <t>Cổng nhà máy Hino, đường Trần Thủ Độ, Q.Hoàng Mai, HN</t>
  </si>
  <si>
    <t>Tmart01048</t>
  </si>
  <si>
    <t>Tầng 1 Tòa Nhà 32T, The Golden An Khánh, Khu đô thị Nam Khánh, Xã An Khánh, Huyện Hoài Đức, Hà Nội</t>
  </si>
  <si>
    <t>Tmart01049</t>
  </si>
  <si>
    <t>Số 59 Xuân La, Phường Xuân La, Quận Tây Hồ, Hà Nội.</t>
  </si>
  <si>
    <t>Tmart01051</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</si>
  <si>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</si>
  <si>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</si>
  <si>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</si>
  <si>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</si>
  <si>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</si>
  <si>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</si>
  <si>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</si>
  <si>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</si>
  <si>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</si>
  <si>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</si>
  <si>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</si>
  <si>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</si>
  <si>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</si>
  <si>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</si>
  <si>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</si>
  <si>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</si>
  <si>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</si>
  <si>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</si>
  <si>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</si>
  <si>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</si>
  <si>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</si>
  <si>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</si>
  <si>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</si>
  <si>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Tòa A Victory 2, KĐT An Khánh, Hoài Đức, HN</t>
  </si>
  <si>
    <t>Tmart01062</t>
  </si>
  <si>
    <t>Tầng 1, H3.2 KĐT FLC Đại Mỗ, Nam Từ Liêm, Hà Nội</t>
  </si>
  <si>
    <t>Tmart01063</t>
  </si>
  <si>
    <t>Tòa N02, Ecohome 3, phường Đông Ngạc, quận Bắc Từ Liêm, Hà Nội</t>
  </si>
  <si>
    <t>Tmart01065</t>
  </si>
  <si>
    <t>Chung cư Tecco Skyville Tower, đường Quan Lai, Ngũ Hiệp, Thanh Trì, Hà Nội</t>
  </si>
  <si>
    <t>Tmart01067</t>
  </si>
  <si>
    <t>Nơ 4A, Bán đảo Linh Đàm, Hoàng Liệt, Hoàng Mai, Hà Nội</t>
  </si>
  <si>
    <t>Tmart01070</t>
  </si>
  <si>
    <t>Tầng 1, tòa No5, khu nhà ở Ecohome 3, Đông Ngạc, Bắc Từ Liêm, Hà Nội</t>
  </si>
  <si>
    <t>Tmart01071</t>
  </si>
  <si>
    <t>CT10C KĐT Đại Thanh, Tả Thanh Oai, Thanh Trì, Hà Nội</t>
  </si>
  <si>
    <t>Tmart01072</t>
  </si>
  <si>
    <t>96 Vĩnh Hưng, phường Vĩnh Hưng, quận Hoàng Mai, Hà Nội</t>
  </si>
  <si>
    <t>Tmart01073</t>
  </si>
  <si>
    <t>Số 2 Lê Văn Thiêm, phường Nhân Chính, Thanh Xuân, Hà Nội</t>
  </si>
  <si>
    <t>Tmart01074</t>
  </si>
  <si>
    <t>112 Tân Khai, phường Tân Khai, Hoàng Mai, Hà Nội</t>
  </si>
  <si>
    <t>Tmart01075</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</si>
  <si>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</si>
  <si>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</si>
  <si>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</si>
  <si>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</si>
  <si>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</si>
  <si>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</si>
  <si>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</si>
  <si>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</si>
  <si>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Tầng 1, tòa E1, KĐT Ecohome 1, Bắc Từ Liêm, HN</t>
  </si>
  <si>
    <t>Tmart01079</t>
  </si>
  <si>
    <t>Số 16, 18 Ngõ 885 Tam Trinh, Phường Yên Sở, Quận Hoàng Mai, Hà Nội</t>
  </si>
  <si>
    <t>Tmart01080</t>
  </si>
  <si>
    <t>Tầng 1 Tháp B2 Tòa nhà Roman Plaza, Phường Đại Mỗ, Quận Nam Từ Liêm, HN</t>
  </si>
  <si>
    <t>Tmart01081</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</si>
  <si>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</si>
  <si>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</si>
  <si>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</si>
  <si>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</si>
  <si>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</si>
  <si>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CT8A KĐT Đại Thanh, Tả Thanh Oai, Thanh Trì, Hà Nội</t>
  </si>
  <si>
    <t>Tmart01084</t>
  </si>
  <si>
    <t>Lô S04, T1, Kosmo Xuân Tảo, Bắc Từ Liêm, HN</t>
  </si>
  <si>
    <t>Tmart01085</t>
  </si>
  <si>
    <t>Tầng 1, Toà nhà PCC1 Thanh Xuân, số 44 Triều Khúc, Phường Thanh Xuân Nam, Quận Thanh Xuân, HN</t>
  </si>
  <si>
    <t>Tmart01086</t>
  </si>
  <si>
    <t>Tmart01086 105. Quầy HomeLand</t>
  </si>
  <si>
    <t>Tmart01087</t>
  </si>
  <si>
    <t>Tầng 1, Tòa nhà CT3B – Khu ĐTM Cổ Nhuế, Đường Phạm Văn Đồng, Phường Cổ Nhuế 1, Quận Bắc Từ Liêm, HN</t>
  </si>
  <si>
    <t>Tmart01088</t>
  </si>
  <si>
    <t>Tầng 1, toà nhà chung cư Ruby CT3 Phúc Lợi, Phường Phúc Lợi, Quận Long Biên, HN sđt: 0377308677</t>
  </si>
  <si>
    <t>Tmart01089</t>
  </si>
  <si>
    <t>Tầng 1, ĐN-B, Licogi 13 ngõ 164 Khuất Duy Tiến, Thanh Xuân, HN</t>
  </si>
  <si>
    <t>Tmart01090</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</si>
  <si>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</si>
  <si>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</si>
  <si>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</si>
  <si>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</si>
  <si>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</si>
  <si>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</si>
  <si>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</si>
  <si>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</si>
  <si>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</si>
  <si>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</si>
  <si>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</si>
  <si>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</si>
  <si>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</si>
  <si>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</si>
  <si>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</si>
  <si>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</si>
  <si>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</si>
  <si>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Nhà máy Canon, KCN Bắc Thăng Long, huyện Đông Anh, HN</t>
  </si>
  <si>
    <t>Tmart01097</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</si>
  <si>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</si>
  <si>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</si>
  <si>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</si>
  <si>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</si>
  <si>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</si>
  <si>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</si>
  <si>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</si>
  <si>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</si>
  <si>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Thôn Yên Xá, xã Tân Triều, huyện Thanh Trì, thành phố Hà Nội</t>
  </si>
  <si>
    <t>Tmart03002</t>
  </si>
  <si>
    <t>Tòa 4B, HH Linh Đàm, Hoàng Liệt, Hoàng Mai, Hà Nội</t>
  </si>
  <si>
    <t>Tmart03002-1</t>
  </si>
  <si>
    <t>Tmart03002-1 120. Quầy Xốm 2</t>
  </si>
  <si>
    <t>Tmart03003</t>
  </si>
  <si>
    <t>Tầng 1, tòa Tecco Diamond, Tứ Hiệp, Thanh Trì, Hà Nội</t>
  </si>
  <si>
    <t>Xã Tứ Hiệp</t>
  </si>
  <si>
    <t>Tmart03004</t>
  </si>
  <si>
    <t>Tầng 1 Chung cư 282 Nguyễn Huy Tưởng, Thanh Xuân, Hà Nội</t>
  </si>
  <si>
    <t>Tmart03005</t>
  </si>
  <si>
    <t>Số 180 Đường Cổ Nhuế, phường Cổ Nhuế, quận Bắc Từ Liêm, thành phố Hà Nội</t>
  </si>
  <si>
    <t>Tmart03006</t>
  </si>
  <si>
    <t>T1 tòa Mipec Kiến Hưng, Hà Đông, thành phố Hà Nội</t>
  </si>
  <si>
    <t>Tmart03007</t>
  </si>
  <si>
    <t>Tòa G1, Sunshine Garden Dương Văn Bé</t>
  </si>
  <si>
    <t>Tmart03008</t>
  </si>
  <si>
    <t>Lô số 01 tòa nhà CT1AB Khu VOV Mễ Trì , Phường Mễ Trì, Quận Nam Từ Liêm, Tp. Hà Nội</t>
  </si>
  <si>
    <t>Tmart03009</t>
  </si>
  <si>
    <t>Tòa A2 CC Phương Đông Green Park - Trần Thủ Độ</t>
  </si>
  <si>
    <t>Tmart03010</t>
  </si>
  <si>
    <t>Lô HH-01.1, Tòa nhà HH, Khu nhà ở xã hội cho cán bộ chiến sỹ Bộ Công An, đường Phạm Văn Đồng, quận Bắc Từ Liêm, TP Hà Nội.</t>
  </si>
  <si>
    <t>Tmart03011</t>
  </si>
  <si>
    <t>Huyện Thạch Thất</t>
  </si>
  <si>
    <t>Tmart03012</t>
  </si>
  <si>
    <t>Chung cư Ngõ 885 Tam Trinh, Phường Yên Sở, Quận Hoàng Mai, Hà Nội</t>
  </si>
  <si>
    <t>Tmart03013</t>
  </si>
  <si>
    <t>Huyện Phúc Thọ</t>
  </si>
  <si>
    <t>Tmart03014</t>
  </si>
  <si>
    <t>Số 1 Đa Sỹ, Kiến Hưng, Hà Đông</t>
  </si>
  <si>
    <t>Tmart03015</t>
  </si>
  <si>
    <t>25 QL 2A, xã Phú Minh, Sóc Sơn</t>
  </si>
  <si>
    <t>Tmart03016</t>
  </si>
  <si>
    <t>60 Vũ Xuân Thiều, Long Biên, HN</t>
  </si>
  <si>
    <t>Tmart03017</t>
  </si>
  <si>
    <t>Ecohome5</t>
  </si>
  <si>
    <t>Tmart99996</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</si>
  <si>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</si>
  <si>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</si>
  <si>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</si>
  <si>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</si>
  <si>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</si>
  <si>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Nghĩa Đô, Q.Cầu Giấy, HN</t>
  </si>
  <si>
    <t>Tmart99999</t>
  </si>
  <si>
    <t>Yên Sở, Q.Hoàng Mai, HN</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</si>
  <si>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</si>
  <si>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</si>
  <si>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</si>
  <si>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</si>
  <si>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</si>
  <si>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</si>
  <si>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</si>
  <si>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</si>
  <si>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</si>
  <si>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</si>
  <si>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</si>
  <si>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</si>
  <si>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</si>
  <si>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</si>
  <si>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</si>
  <si>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</si>
  <si>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</si>
  <si>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</si>
  <si>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</si>
  <si>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</si>
  <si>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</si>
  <si>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</si>
  <si>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</si>
  <si>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</si>
  <si>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</si>
  <si>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</si>
  <si>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</si>
  <si>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</si>
  <si>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</si>
  <si>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</si>
  <si>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</si>
  <si>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</si>
  <si>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</si>
  <si>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</si>
  <si>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</si>
  <si>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</si>
  <si>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</si>
  <si>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</si>
  <si>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</si>
  <si>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</si>
  <si>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</si>
  <si>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</si>
  <si>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</si>
  <si>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</si>
  <si>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</si>
  <si>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</si>
  <si>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</si>
  <si>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</si>
  <si>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</si>
  <si>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</si>
  <si>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</si>
  <si>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</si>
  <si>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</si>
  <si>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</si>
  <si>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</si>
  <si>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</si>
  <si>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</si>
  <si>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</si>
  <si>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</si>
  <si>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</si>
  <si>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</si>
  <si>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</si>
  <si>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</si>
  <si>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</si>
  <si>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</si>
  <si>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</si>
  <si>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</si>
  <si>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</si>
  <si>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</si>
  <si>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</si>
  <si>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</si>
  <si>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</si>
  <si>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</si>
  <si>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</si>
  <si>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</si>
  <si>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</si>
  <si>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</si>
  <si>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</si>
  <si>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</si>
  <si>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</si>
  <si>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</si>
  <si>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</si>
  <si>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</si>
  <si>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</si>
  <si>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</si>
  <si>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</si>
  <si>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</si>
  <si>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</si>
  <si>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</si>
  <si>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</si>
  <si>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</si>
  <si>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</si>
  <si>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</si>
  <si>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</si>
  <si>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</si>
  <si>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</si>
  <si>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</si>
  <si>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</si>
  <si>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</si>
  <si>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</si>
  <si>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</si>
  <si>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</si>
  <si>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</si>
  <si>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</si>
  <si>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</si>
  <si>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</si>
  <si>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</si>
  <si>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</si>
  <si>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</si>
  <si>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</si>
  <si>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</si>
  <si>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</si>
  <si>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</si>
  <si>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</si>
  <si>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</si>
  <si>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</si>
  <si>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</si>
  <si>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</si>
  <si>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</si>
  <si>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</si>
  <si>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</si>
  <si>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</si>
  <si>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</si>
  <si>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</si>
  <si>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</si>
  <si>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</si>
  <si>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</si>
  <si>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</si>
  <si>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</si>
  <si>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</si>
  <si>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</si>
  <si>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</si>
  <si>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</si>
  <si>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</si>
  <si>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</si>
  <si>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</si>
  <si>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</si>
  <si>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</si>
  <si>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</si>
  <si>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</si>
  <si>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</si>
  <si>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</si>
  <si>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</si>
  <si>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</si>
  <si>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</si>
  <si>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</si>
  <si>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</si>
  <si>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</si>
  <si>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</si>
  <si>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</si>
  <si>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</si>
  <si>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</si>
  <si>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</si>
  <si>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</si>
  <si>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</si>
  <si>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</si>
  <si>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</si>
  <si>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</si>
  <si>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</si>
  <si>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</si>
  <si>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</si>
  <si>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</si>
  <si>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</si>
  <si>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</si>
  <si>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</si>
  <si>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</si>
  <si>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</si>
  <si>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</si>
  <si>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</si>
  <si>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</si>
  <si>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</si>
  <si>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</si>
  <si>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</si>
  <si>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</si>
  <si>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</si>
  <si>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</si>
  <si>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</si>
  <si>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</si>
  <si>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</si>
  <si>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</si>
  <si>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</si>
  <si>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</si>
  <si>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</si>
  <si>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</si>
  <si>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</si>
  <si>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</si>
  <si>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</si>
  <si>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</si>
  <si>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</si>
  <si>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</si>
  <si>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</si>
  <si>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</si>
  <si>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</si>
  <si>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</si>
  <si>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</si>
  <si>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</si>
  <si>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</si>
  <si>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</si>
  <si>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</si>
  <si>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</si>
  <si>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</si>
  <si>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</si>
  <si>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</si>
  <si>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</si>
  <si>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</si>
  <si>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</si>
  <si>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</si>
  <si>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</si>
  <si>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</si>
  <si>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</si>
  <si>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</si>
  <si>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</si>
  <si>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</si>
  <si>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</si>
  <si>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</si>
  <si>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</si>
  <si>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</si>
  <si>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</si>
  <si>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</si>
  <si>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</si>
  <si>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</si>
  <si>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</si>
  <si>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</si>
  <si>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</si>
  <si>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</si>
  <si>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</si>
  <si>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</si>
  <si>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</si>
  <si>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</si>
  <si>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</si>
  <si>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</si>
  <si>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</si>
  <si>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</si>
  <si>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</si>
  <si>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</si>
  <si>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</si>
  <si>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</si>
  <si>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</si>
  <si>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</si>
  <si>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</si>
  <si>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</si>
  <si>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</si>
  <si>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</si>
  <si>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</si>
  <si>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</si>
  <si>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</si>
  <si>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</si>
  <si>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</si>
  <si>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</si>
  <si>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</si>
  <si>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</si>
  <si>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</si>
  <si>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</si>
  <si>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</si>
  <si>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</si>
  <si>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</si>
  <si>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</si>
  <si>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</si>
  <si>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</si>
  <si>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</si>
  <si>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</si>
  <si>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</si>
  <si>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</si>
  <si>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</si>
  <si>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</si>
  <si>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</si>
  <si>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</si>
  <si>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</si>
  <si>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</si>
  <si>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</si>
  <si>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</si>
  <si>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</si>
  <si>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</si>
  <si>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</si>
  <si>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</si>
  <si>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</si>
  <si>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</si>
  <si>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</si>
  <si>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</si>
  <si>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</si>
  <si>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</si>
  <si>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</si>
  <si>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</si>
  <si>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</si>
  <si>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</si>
  <si>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</si>
  <si>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</si>
  <si>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</si>
  <si>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</si>
  <si>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</si>
  <si>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</si>
  <si>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</si>
  <si>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</si>
  <si>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</si>
  <si>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</si>
  <si>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</si>
  <si>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</si>
  <si>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</si>
  <si>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</si>
  <si>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</si>
  <si>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</si>
  <si>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</si>
  <si>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</si>
  <si>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</si>
  <si>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</si>
  <si>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</si>
  <si>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</si>
  <si>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</si>
  <si>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</si>
  <si>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</si>
  <si>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</si>
  <si>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</si>
  <si>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</si>
  <si>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</si>
  <si>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</si>
  <si>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</si>
  <si>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</si>
  <si>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</si>
  <si>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</si>
  <si>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</si>
  <si>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</si>
  <si>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</si>
  <si>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</si>
  <si>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</si>
  <si>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</si>
  <si>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</si>
  <si>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</si>
  <si>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</si>
  <si>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</si>
  <si>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</si>
  <si>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</si>
  <si>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</si>
  <si>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</si>
  <si>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</si>
  <si>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</si>
  <si>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</si>
  <si>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</si>
  <si>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</si>
  <si>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</si>
  <si>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</si>
  <si>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</si>
  <si>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</si>
  <si>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</si>
  <si>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</si>
  <si>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</si>
  <si>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</si>
  <si>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</si>
  <si>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</si>
  <si>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</si>
  <si>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</si>
  <si>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</si>
  <si>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</si>
  <si>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</si>
  <si>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</si>
  <si>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</si>
  <si>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</si>
  <si>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</si>
  <si>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</si>
  <si>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</si>
  <si>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</si>
  <si>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</si>
  <si>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</si>
  <si>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</si>
  <si>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</si>
  <si>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</si>
  <si>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</si>
  <si>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</si>
  <si>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</si>
  <si>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</si>
  <si>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</si>
  <si>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</si>
  <si>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</si>
  <si>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</si>
  <si>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</si>
  <si>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</si>
  <si>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</si>
  <si>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</si>
  <si>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</si>
  <si>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</si>
  <si>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</si>
  <si>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</si>
  <si>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</si>
  <si>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</si>
  <si>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</si>
  <si>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</si>
  <si>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</si>
  <si>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</si>
  <si>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</si>
  <si>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</si>
  <si>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</si>
  <si>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</si>
  <si>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</si>
  <si>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</si>
  <si>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</si>
  <si>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</si>
  <si>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</si>
  <si>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</si>
  <si>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</si>
  <si>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</si>
  <si>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</si>
  <si>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</si>
  <si>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</si>
  <si>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</si>
  <si>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</si>
  <si>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</si>
  <si>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</si>
  <si>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</si>
  <si>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</si>
  <si>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</si>
  <si>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</si>
  <si>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</si>
  <si>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</si>
  <si>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</si>
  <si>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</si>
  <si>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</si>
  <si>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</si>
  <si>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</si>
  <si>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</si>
  <si>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</si>
  <si>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</si>
  <si>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</si>
  <si>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</si>
  <si>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</si>
  <si>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</si>
  <si>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</si>
  <si>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</si>
  <si>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</si>
  <si>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</si>
  <si>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</si>
  <si>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</si>
  <si>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</si>
  <si>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</si>
  <si>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</si>
  <si>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</si>
  <si>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</si>
  <si>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</si>
  <si>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</si>
  <si>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</si>
  <si>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</si>
  <si>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</si>
  <si>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</si>
  <si>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</si>
  <si>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</si>
  <si>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</si>
  <si>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</si>
  <si>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</si>
  <si>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</si>
  <si>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</si>
  <si>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</si>
  <si>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</si>
  <si>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</si>
  <si>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</si>
  <si>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</si>
  <si>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</si>
  <si>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</si>
  <si>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</si>
  <si>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</si>
  <si>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</si>
  <si>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</si>
  <si>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</si>
  <si>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</si>
  <si>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</si>
  <si>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</si>
  <si>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</si>
  <si>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</si>
  <si>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</si>
  <si>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</si>
  <si>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</si>
  <si>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</si>
  <si>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</si>
  <si>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</si>
  <si>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</si>
  <si>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</si>
  <si>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</si>
  <si>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</si>
  <si>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</si>
  <si>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</si>
  <si>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</si>
  <si>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</si>
  <si>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</si>
  <si>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</si>
  <si>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</si>
  <si>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</si>
  <si>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</si>
  <si>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</si>
  <si>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</si>
  <si>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</si>
  <si>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</si>
  <si>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</si>
  <si>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</si>
  <si>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</si>
  <si>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</si>
  <si>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</si>
  <si>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</si>
  <si>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</si>
  <si>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</si>
  <si>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</si>
  <si>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</si>
  <si>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</si>
  <si>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</si>
  <si>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</si>
  <si>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</si>
  <si>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</si>
  <si>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</si>
  <si>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</si>
  <si>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</si>
  <si>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</si>
  <si>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</si>
  <si>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</si>
  <si>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</si>
  <si>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</si>
  <si>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</si>
  <si>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</si>
  <si>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</si>
  <si>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</si>
  <si>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</si>
  <si>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</si>
  <si>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</si>
  <si>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</si>
  <si>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</si>
  <si>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</si>
  <si>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</si>
  <si>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</si>
  <si>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</si>
  <si>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</si>
  <si>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</si>
  <si>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</si>
  <si>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</si>
  <si>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</si>
  <si>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</si>
  <si>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</si>
  <si>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</si>
  <si>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</si>
  <si>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</si>
  <si>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</si>
  <si>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</si>
  <si>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</si>
  <si>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</si>
  <si>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</si>
  <si>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</si>
  <si>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</si>
  <si>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</si>
  <si>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</si>
  <si>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</si>
  <si>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</si>
  <si>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</si>
  <si>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</si>
  <si>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</si>
  <si>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</si>
  <si>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</si>
  <si>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</si>
  <si>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</si>
  <si>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</si>
  <si>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</si>
  <si>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</si>
  <si>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</si>
  <si>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</si>
  <si>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</si>
  <si>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</si>
  <si>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</si>
  <si>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</si>
  <si>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</si>
  <si>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</si>
  <si>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</si>
  <si>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</si>
  <si>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</si>
  <si>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</si>
  <si>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</si>
  <si>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</si>
  <si>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</si>
  <si>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</si>
  <si>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</si>
  <si>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</si>
  <si>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</si>
  <si>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</si>
  <si>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</si>
  <si>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</si>
  <si>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</si>
  <si>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</si>
  <si>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</si>
  <si>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</si>
  <si>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</si>
  <si>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</si>
  <si>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</si>
  <si>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</si>
  <si>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</si>
  <si>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</si>
  <si>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</si>
  <si>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</si>
  <si>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</si>
  <si>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</si>
  <si>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</si>
  <si>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</si>
  <si>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</si>
  <si>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</si>
  <si>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</si>
  <si>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</si>
  <si>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</si>
  <si>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</si>
  <si>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</si>
  <si>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</si>
  <si>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</si>
  <si>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</si>
  <si>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</si>
  <si>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</si>
  <si>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</si>
  <si>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</si>
  <si>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</si>
  <si>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</si>
  <si>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</si>
  <si>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</si>
  <si>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</si>
  <si>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</si>
  <si>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</si>
  <si>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</si>
  <si>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</si>
  <si>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</si>
  <si>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</si>
  <si>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</si>
  <si>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</si>
  <si>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</si>
  <si>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</si>
  <si>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</si>
  <si>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</si>
  <si>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</si>
  <si>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</si>
  <si>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</si>
  <si>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</si>
  <si>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</si>
  <si>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</si>
  <si>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</si>
  <si>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</si>
  <si>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</si>
  <si>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</si>
  <si>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</si>
  <si>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</si>
  <si>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</si>
  <si>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</si>
  <si>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</si>
  <si>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</si>
  <si>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</si>
  <si>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</si>
  <si>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</si>
  <si>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</si>
  <si>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</si>
  <si>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</si>
  <si>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</si>
  <si>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</si>
  <si>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</si>
  <si>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</si>
  <si>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</si>
  <si>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</si>
  <si>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</si>
  <si>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</si>
  <si>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</si>
  <si>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</si>
  <si>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</si>
  <si>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</si>
  <si>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</si>
  <si>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</si>
  <si>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</si>
  <si>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</si>
  <si>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</si>
  <si>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</si>
  <si>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</si>
  <si>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</si>
  <si>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</si>
  <si>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</si>
  <si>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</si>
  <si>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</si>
  <si>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</si>
  <si>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</si>
  <si>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</si>
  <si>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</si>
  <si>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</si>
  <si>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</si>
  <si>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</si>
  <si>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</si>
  <si>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</si>
  <si>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</si>
  <si>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</si>
  <si>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</si>
  <si>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</si>
  <si>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</si>
  <si>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</si>
  <si>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</si>
  <si>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</si>
  <si>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</si>
  <si>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</si>
  <si>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</si>
  <si>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</si>
  <si>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</si>
  <si>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</si>
  <si>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</si>
  <si>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</si>
  <si>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</si>
  <si>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</si>
  <si>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</si>
  <si>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</si>
  <si>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</si>
  <si>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</si>
  <si>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</si>
  <si>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</si>
  <si>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</si>
  <si>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</si>
  <si>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</si>
  <si>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</si>
  <si>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</si>
  <si>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</si>
  <si>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</si>
  <si>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</si>
  <si>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</si>
  <si>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</si>
  <si>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</si>
  <si>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</si>
  <si>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</si>
  <si>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</si>
  <si>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</si>
  <si>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</si>
  <si>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</si>
  <si>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</si>
  <si>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</si>
  <si>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</si>
  <si>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</si>
  <si>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</si>
  <si>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</si>
  <si>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</si>
  <si>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</si>
  <si>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</si>
  <si>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</si>
  <si>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</si>
  <si>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</si>
  <si>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</si>
  <si>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</si>
  <si>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</si>
  <si>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</si>
  <si>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</si>
  <si>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</si>
  <si>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</si>
  <si>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</si>
  <si>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</si>
  <si>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</si>
  <si>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</si>
  <si>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</si>
  <si>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</si>
  <si>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</si>
  <si>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</si>
  <si>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</si>
  <si>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</si>
  <si>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</si>
  <si>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</si>
  <si>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</si>
  <si>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</si>
  <si>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</si>
  <si>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</si>
  <si>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</si>
  <si>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</si>
  <si>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</si>
  <si>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</si>
  <si>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</si>
  <si>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</si>
  <si>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</si>
  <si>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</si>
  <si>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</si>
  <si>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</si>
  <si>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</si>
  <si>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</si>
  <si>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</si>
  <si>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</si>
  <si>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</si>
  <si>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</si>
  <si>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</si>
  <si>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</si>
  <si>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</si>
  <si>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</si>
  <si>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</si>
  <si>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</si>
  <si>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</si>
  <si>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</si>
  <si>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</si>
  <si>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</si>
  <si>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</si>
  <si>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</si>
  <si>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</si>
  <si>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</si>
  <si>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</si>
  <si>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</si>
  <si>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</si>
  <si>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</si>
  <si>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</si>
  <si>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</si>
  <si>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</si>
  <si>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</si>
  <si>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</si>
  <si>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</si>
  <si>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</si>
  <si>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</si>
  <si>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</si>
  <si>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</si>
  <si>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</si>
  <si>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</si>
  <si>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</si>
  <si>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</si>
  <si>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</si>
  <si>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</si>
  <si>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</si>
  <si>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</si>
  <si>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</si>
  <si>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</si>
  <si>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</si>
  <si>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</si>
  <si>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</si>
  <si>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</si>
  <si>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</si>
  <si>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</si>
  <si>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</si>
  <si>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</si>
  <si>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</si>
  <si>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</si>
  <si>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</si>
  <si>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</si>
  <si>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</si>
  <si>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</si>
  <si>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</si>
  <si>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</si>
  <si>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</si>
  <si>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</si>
  <si>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</si>
  <si>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</si>
  <si>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</si>
  <si>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</si>
  <si>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</si>
  <si>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</si>
  <si>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</si>
  <si>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</si>
  <si>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</si>
  <si>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</si>
  <si>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</si>
  <si>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</si>
  <si>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</si>
  <si>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</si>
  <si>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</si>
  <si>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</si>
  <si>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</si>
  <si>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</si>
  <si>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</si>
  <si>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</si>
  <si>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</si>
  <si>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</si>
  <si>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</si>
  <si>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</si>
  <si>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</si>
  <si>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</si>
  <si>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</si>
  <si>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</si>
  <si>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</si>
  <si>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</si>
  <si>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</si>
  <si>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</si>
  <si>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</si>
  <si>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</si>
  <si>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</si>
  <si>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</si>
  <si>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</si>
  <si>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</si>
  <si>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</si>
  <si>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</si>
  <si>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</si>
  <si>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</si>
  <si>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</si>
  <si>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</si>
  <si>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</si>
  <si>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</si>
  <si>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</si>
  <si>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</si>
  <si>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</si>
  <si>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</si>
  <si>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</si>
  <si>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</si>
  <si>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</si>
  <si>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</si>
  <si>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</si>
  <si>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</si>
  <si>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</si>
  <si>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</si>
  <si>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</si>
  <si>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</si>
  <si>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</si>
  <si>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</si>
  <si>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</si>
  <si>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</si>
  <si>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</si>
  <si>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</si>
  <si>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</si>
  <si>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</si>
  <si>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</si>
  <si>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</si>
  <si>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</si>
  <si>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</si>
  <si>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</si>
  <si>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</si>
  <si>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</si>
  <si>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</si>
  <si>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</si>
  <si>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</si>
  <si>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</si>
  <si>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</si>
  <si>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</si>
  <si>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</si>
  <si>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</si>
  <si>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</si>
  <si>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</si>
  <si>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</si>
  <si>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</si>
  <si>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</si>
  <si>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</si>
  <si>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</si>
  <si>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</si>
  <si>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</si>
  <si>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</si>
  <si>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</si>
  <si>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</si>
  <si>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</si>
  <si>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</si>
  <si>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</si>
  <si>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</si>
  <si>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</si>
  <si>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</si>
  <si>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</si>
  <si>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</si>
  <si>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</si>
  <si>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</si>
  <si>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</si>
  <si>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</si>
  <si>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</si>
  <si>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</si>
  <si>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</si>
  <si>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</si>
  <si>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</si>
  <si>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</si>
  <si>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</si>
  <si>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</si>
  <si>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</si>
  <si>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</si>
  <si>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</si>
  <si>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</si>
  <si>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</si>
  <si>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</si>
  <si>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</si>
  <si>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</si>
  <si>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</si>
  <si>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</si>
  <si>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</si>
  <si>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</si>
  <si>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</si>
  <si>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</si>
  <si>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</si>
  <si>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</si>
  <si>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</si>
  <si>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</si>
  <si>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</si>
  <si>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</si>
  <si>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</si>
  <si>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</si>
  <si>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</si>
  <si>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</si>
  <si>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</si>
  <si>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</si>
  <si>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</si>
  <si>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</si>
  <si>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</si>
  <si>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</si>
  <si>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</si>
  <si>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</si>
  <si>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</si>
  <si>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</si>
  <si>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</si>
  <si>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</si>
  <si>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</si>
  <si>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</si>
  <si>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</si>
  <si>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</si>
  <si>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</si>
  <si>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</si>
  <si>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</si>
  <si>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</si>
  <si>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</si>
  <si>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</si>
  <si>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</si>
  <si>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</si>
  <si>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</si>
  <si>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</si>
  <si>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</si>
  <si>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</si>
  <si>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</si>
  <si>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</si>
  <si>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</si>
  <si>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</si>
  <si>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</si>
  <si>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</si>
  <si>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</si>
  <si>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</si>
  <si>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</si>
  <si>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</si>
  <si>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</si>
  <si>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</si>
  <si>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</si>
  <si>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</si>
  <si>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</si>
  <si>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</si>
  <si>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</si>
  <si>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</si>
  <si>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</si>
  <si>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</si>
  <si>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</si>
  <si>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</si>
  <si>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</si>
  <si>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</si>
  <si>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</si>
  <si>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</si>
  <si>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</si>
  <si>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</si>
  <si>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</si>
  <si>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</si>
  <si>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</si>
  <si>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</si>
  <si>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</si>
  <si>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</si>
  <si>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</si>
  <si>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</si>
  <si>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</si>
  <si>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</si>
  <si>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</si>
  <si>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</si>
  <si>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</si>
  <si>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</si>
  <si>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</si>
  <si>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</si>
  <si>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</si>
  <si>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</si>
  <si>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</si>
  <si>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</si>
  <si>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</si>
  <si>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</si>
  <si>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</si>
  <si>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</si>
  <si>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</si>
  <si>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</si>
  <si>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</si>
  <si>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</si>
  <si>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</si>
  <si>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</si>
  <si>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</si>
  <si>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</si>
  <si>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</si>
  <si>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</si>
  <si>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</si>
  <si>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</si>
  <si>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</si>
  <si>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</si>
  <si>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</si>
  <si>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</si>
  <si>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</si>
  <si>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</si>
  <si>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</si>
  <si>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</si>
  <si>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</si>
  <si>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</si>
  <si>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</si>
  <si>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</si>
  <si>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</si>
  <si>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</si>
  <si>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</si>
  <si>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</si>
  <si>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</si>
  <si>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</si>
  <si>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</si>
  <si>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</si>
  <si>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</si>
  <si>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</si>
  <si>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</si>
  <si>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</si>
  <si>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</si>
  <si>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</si>
  <si>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</si>
  <si>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</si>
  <si>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</si>
  <si>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</si>
  <si>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</si>
  <si>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</si>
  <si>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</si>
  <si>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</si>
  <si>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</si>
  <si>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</si>
  <si>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</si>
  <si>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</si>
  <si>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</si>
  <si>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</si>
  <si>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</si>
  <si>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</si>
  <si>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</si>
  <si>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</si>
  <si>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</si>
  <si>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</si>
  <si>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</si>
  <si>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</si>
  <si>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</si>
  <si>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</si>
  <si>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</si>
  <si>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</si>
  <si>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</si>
  <si>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</si>
  <si>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</si>
  <si>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</si>
  <si>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</si>
  <si>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</si>
  <si>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</si>
  <si>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</si>
  <si>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</si>
  <si>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</si>
  <si>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</si>
  <si>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</si>
  <si>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</si>
  <si>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</si>
  <si>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</si>
  <si>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</si>
  <si>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</si>
  <si>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</si>
  <si>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</si>
  <si>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</si>
  <si>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</si>
  <si>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</si>
  <si>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</si>
  <si>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</si>
  <si>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</si>
  <si>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</si>
  <si>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</si>
  <si>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</si>
  <si>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</si>
  <si>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</si>
  <si>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</si>
  <si>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</si>
  <si>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</si>
  <si>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</si>
  <si>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</si>
  <si>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</si>
  <si>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</si>
  <si>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</si>
  <si>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</si>
  <si>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</si>
  <si>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</si>
  <si>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</si>
  <si>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</si>
  <si>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</si>
  <si>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</si>
  <si>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</si>
  <si>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</si>
  <si>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</si>
  <si>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</si>
  <si>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</si>
  <si>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</si>
  <si>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</si>
  <si>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</si>
  <si>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</si>
  <si>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</si>
  <si>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</si>
  <si>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</si>
  <si>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</si>
  <si>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</si>
  <si>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</si>
  <si>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</si>
  <si>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</si>
  <si>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</si>
  <si>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</si>
  <si>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</si>
  <si>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</si>
  <si>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</si>
  <si>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</si>
  <si>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</si>
  <si>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</si>
  <si>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</si>
  <si>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</si>
  <si>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</si>
  <si>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</si>
  <si>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</si>
  <si>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</si>
  <si>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</si>
  <si>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</si>
  <si>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</si>
  <si>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</si>
  <si>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</si>
  <si>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</si>
  <si>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</si>
  <si>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</si>
  <si>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</si>
  <si>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</si>
  <si>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</si>
  <si>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</si>
  <si>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</si>
  <si>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</si>
  <si>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</si>
  <si>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</si>
  <si>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</si>
  <si>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</si>
  <si>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</si>
  <si>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</si>
  <si>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</si>
  <si>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</si>
  <si>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</si>
  <si>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</si>
  <si>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</si>
  <si>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</si>
  <si>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</si>
  <si>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</si>
  <si>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</si>
  <si>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</si>
  <si>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</si>
  <si>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</si>
  <si>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</si>
  <si>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</si>
  <si>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</si>
  <si>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</si>
  <si>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</si>
  <si>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</si>
  <si>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</si>
  <si>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</si>
  <si>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</si>
  <si>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</si>
  <si>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</si>
  <si>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</si>
  <si>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</si>
  <si>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</si>
  <si>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</si>
  <si>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</si>
  <si>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</si>
  <si>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</si>
  <si>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</si>
  <si>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</si>
  <si>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</si>
  <si>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</si>
  <si>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</si>
  <si>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</si>
  <si>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</si>
  <si>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</si>
  <si>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</si>
  <si>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</si>
  <si>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</si>
  <si>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</si>
  <si>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</si>
  <si>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</si>
  <si>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</si>
  <si>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</si>
  <si>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</si>
  <si>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</si>
  <si>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</si>
  <si>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</si>
  <si>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</si>
  <si>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</si>
  <si>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</si>
  <si>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</si>
  <si>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</si>
  <si>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</si>
  <si>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</si>
  <si>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</si>
  <si>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</si>
  <si>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</si>
  <si>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</si>
  <si>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</si>
  <si>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</si>
  <si>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</si>
  <si>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</si>
  <si>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</si>
  <si>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</si>
  <si>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</si>
  <si>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</si>
  <si>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</si>
  <si>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</si>
  <si>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</si>
  <si>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</si>
  <si>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</si>
  <si>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</si>
  <si>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</si>
  <si>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</si>
  <si>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</si>
  <si>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</si>
  <si>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</si>
  <si>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</si>
  <si>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</si>
  <si>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</si>
  <si>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</si>
  <si>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</si>
  <si>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</si>
  <si>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</si>
  <si>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</si>
  <si>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</si>
  <si>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</si>
  <si>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</si>
  <si>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</si>
  <si>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</si>
  <si>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</si>
  <si>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</si>
  <si>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</si>
  <si>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</si>
  <si>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</si>
  <si>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</si>
  <si>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</si>
  <si>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</si>
  <si>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</si>
  <si>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</si>
  <si>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</si>
  <si>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</si>
  <si>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</si>
  <si>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</si>
  <si>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</si>
  <si>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</si>
  <si>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</si>
  <si>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</si>
  <si>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</si>
  <si>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</si>
  <si>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</si>
  <si>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</si>
  <si>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</si>
  <si>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</si>
  <si>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</si>
  <si>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</si>
  <si>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</si>
  <si>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</si>
  <si>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</si>
  <si>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</si>
  <si>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</si>
  <si>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</si>
  <si>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</si>
  <si>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</si>
  <si>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</si>
  <si>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</si>
  <si>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</si>
  <si>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</si>
  <si>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</si>
  <si>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</si>
  <si>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</si>
  <si>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</si>
  <si>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</si>
  <si>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</si>
  <si>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</si>
  <si>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</si>
  <si>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</si>
  <si>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</si>
  <si>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</si>
  <si>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</si>
  <si>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</si>
  <si>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</si>
  <si>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</si>
  <si>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</si>
  <si>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</si>
  <si>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</si>
  <si>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</si>
  <si>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</si>
  <si>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</si>
  <si>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</si>
  <si>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</si>
  <si>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</si>
  <si>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</si>
  <si>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</si>
  <si>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</si>
  <si>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</si>
  <si>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</si>
  <si>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</si>
  <si>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</si>
  <si>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</si>
  <si>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</si>
  <si>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</si>
  <si>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</si>
  <si>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</si>
  <si>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</si>
  <si>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</si>
  <si>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</si>
  <si>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</si>
  <si>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</si>
  <si>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</si>
  <si>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</si>
  <si>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</si>
  <si>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</si>
  <si>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</si>
  <si>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</si>
  <si>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</si>
  <si>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</si>
  <si>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</si>
  <si>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</si>
  <si>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</si>
  <si>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</si>
  <si>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</si>
  <si>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</si>
  <si>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</si>
  <si>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</si>
  <si>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</si>
  <si>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</si>
  <si>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</si>
  <si>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</si>
  <si>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</si>
  <si>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</si>
  <si>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</si>
  <si>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</si>
  <si>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</si>
  <si>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</si>
  <si>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</si>
  <si>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</si>
  <si>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</si>
  <si>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</si>
  <si>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</si>
  <si>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</si>
  <si>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</si>
  <si>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</si>
  <si>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</si>
  <si>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</si>
  <si>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</si>
  <si>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</si>
  <si>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</si>
  <si>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</si>
  <si>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</si>
  <si>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</si>
  <si>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</si>
  <si>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</si>
  <si>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</si>
  <si>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</si>
  <si>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</si>
  <si>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</si>
  <si>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</si>
  <si>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</si>
  <si>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</si>
  <si>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</si>
  <si>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</si>
  <si>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</si>
  <si>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</si>
  <si>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</si>
  <si>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</si>
  <si>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</si>
  <si>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</si>
  <si>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</si>
  <si>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</si>
  <si>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</si>
  <si>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</si>
  <si>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</si>
  <si>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</si>
  <si>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</si>
  <si>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</si>
  <si>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</si>
  <si>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</si>
  <si>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</si>
  <si>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</si>
  <si>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</si>
  <si>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</si>
  <si>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</si>
  <si>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</si>
  <si>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</si>
  <si>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</si>
  <si>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</si>
  <si>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</si>
  <si>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</si>
  <si>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</si>
  <si>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</si>
  <si>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</si>
  <si>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</si>
  <si>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</si>
  <si>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</si>
  <si>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</si>
  <si>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</si>
  <si>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</si>
  <si>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</si>
  <si>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</si>
  <si>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</si>
  <si>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</si>
  <si>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</si>
  <si>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</si>
  <si>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</si>
  <si>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</si>
  <si>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</si>
  <si>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</si>
  <si>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</si>
  <si>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</si>
  <si>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</si>
  <si>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</si>
  <si>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</si>
  <si>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</si>
  <si>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</si>
  <si>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</si>
  <si>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</si>
  <si>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</si>
  <si>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</si>
  <si>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</si>
  <si>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</si>
  <si>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</si>
  <si>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</si>
  <si>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</si>
  <si>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</si>
  <si>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</si>
  <si>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</si>
  <si>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</si>
  <si>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</si>
  <si>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</si>
  <si>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</si>
  <si>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</si>
  <si>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</si>
  <si>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</si>
  <si>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</si>
  <si>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</si>
  <si>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</si>
  <si>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</si>
  <si>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</si>
  <si>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</si>
  <si>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</si>
  <si>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</si>
  <si>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</si>
  <si>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</si>
  <si>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</si>
  <si>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</si>
  <si>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</si>
  <si>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</si>
  <si>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</si>
  <si>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</si>
  <si>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</si>
  <si>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</si>
  <si>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</si>
  <si>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</si>
  <si>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</si>
  <si>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</si>
  <si>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</si>
  <si>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</si>
  <si>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</si>
  <si>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</si>
  <si>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</si>
  <si>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</si>
  <si>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</si>
  <si>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</si>
  <si>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</si>
  <si>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</si>
  <si>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</si>
  <si>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</si>
  <si>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</si>
  <si>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</si>
  <si>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</si>
  <si>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</si>
  <si>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</si>
  <si>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</si>
  <si>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</si>
  <si>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</si>
  <si>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</si>
  <si>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</si>
  <si>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</si>
  <si>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</si>
  <si>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</si>
  <si>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</si>
  <si>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</si>
  <si>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</si>
  <si>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</si>
  <si>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</si>
  <si>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</si>
  <si>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</si>
  <si>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</si>
  <si>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</si>
  <si>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</si>
  <si>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</si>
  <si>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</si>
  <si>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</si>
  <si>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</si>
  <si>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</si>
  <si>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</si>
  <si>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</si>
  <si>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</si>
  <si>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</si>
  <si>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</si>
  <si>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</si>
  <si>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</si>
  <si>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</si>
  <si>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</si>
  <si>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</si>
  <si>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</si>
  <si>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</si>
  <si>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</si>
  <si>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</si>
  <si>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</si>
  <si>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</si>
  <si>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</si>
  <si>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</si>
  <si>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</si>
  <si>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</si>
  <si>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</si>
  <si>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</si>
  <si>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</si>
  <si>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</si>
  <si>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</si>
  <si>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</si>
  <si>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</si>
  <si>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</si>
  <si>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</si>
  <si>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</si>
  <si>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</si>
  <si>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</si>
  <si>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</si>
  <si>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</si>
  <si>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</si>
  <si>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</si>
  <si>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</si>
  <si>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</si>
  <si>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</si>
  <si>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</si>
  <si>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</si>
  <si>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</si>
  <si>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</si>
  <si>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</si>
  <si>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</si>
  <si>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</si>
  <si>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</si>
  <si>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</si>
  <si>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</si>
  <si>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</si>
  <si>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</si>
  <si>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</si>
  <si>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</si>
  <si>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</si>
  <si>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</si>
  <si>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</si>
  <si>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</si>
  <si>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</si>
  <si>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</si>
  <si>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</si>
  <si>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</si>
  <si>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</si>
  <si>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</si>
  <si>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</si>
  <si>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</si>
  <si>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</si>
  <si>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</si>
  <si>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</si>
  <si>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</si>
  <si>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</si>
  <si>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</si>
  <si>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</si>
  <si>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</si>
  <si>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</si>
  <si>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</si>
  <si>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</si>
  <si>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</si>
  <si>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</si>
  <si>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</si>
  <si>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</si>
  <si>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</si>
  <si>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</si>
  <si>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</si>
  <si>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</si>
  <si>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</si>
  <si>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</si>
  <si>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</si>
  <si>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</si>
  <si>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</si>
  <si>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</si>
  <si>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</si>
  <si>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</si>
  <si>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</si>
  <si>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</si>
  <si>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</si>
  <si>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</si>
  <si>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</si>
  <si>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</si>
  <si>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</si>
  <si>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</si>
  <si>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</si>
  <si>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</si>
  <si>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</si>
  <si>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</si>
  <si>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</si>
  <si>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</si>
  <si>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</si>
  <si>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</si>
  <si>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</si>
  <si>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</si>
  <si>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</si>
  <si>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</si>
  <si>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</si>
  <si>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</si>
  <si>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</si>
  <si>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</si>
  <si>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</si>
  <si>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</si>
  <si>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</si>
  <si>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</si>
  <si>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</si>
  <si>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</si>
  <si>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</si>
  <si>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</si>
  <si>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</si>
  <si>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</si>
  <si>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</si>
  <si>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</si>
  <si>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</si>
  <si>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</si>
  <si>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</si>
  <si>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</si>
  <si>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</si>
  <si>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</si>
  <si>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</si>
  <si>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</si>
  <si>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</si>
  <si>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</si>
  <si>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</si>
  <si>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</si>
  <si>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</si>
  <si>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</si>
  <si>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</si>
  <si>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</si>
  <si>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</si>
  <si>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</si>
  <si>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</si>
  <si>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</si>
  <si>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</si>
  <si>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</si>
  <si>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</si>
  <si>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</si>
  <si>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</si>
  <si>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</si>
  <si>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</si>
  <si>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</si>
  <si>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</si>
  <si>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</si>
  <si>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</si>
  <si>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</si>
  <si>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</si>
  <si>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</si>
  <si>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</si>
  <si>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</si>
  <si>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</si>
  <si>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</si>
  <si>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</si>
  <si>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</si>
  <si>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</si>
  <si>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</si>
  <si>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</si>
  <si>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</si>
  <si>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</si>
  <si>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</si>
  <si>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</si>
  <si>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</si>
  <si>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</si>
  <si>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</si>
  <si>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</si>
  <si>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</si>
  <si>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</si>
  <si>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</si>
  <si>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</si>
  <si>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</si>
  <si>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</si>
  <si>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</si>
  <si>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</si>
  <si>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</si>
  <si>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</si>
  <si>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</si>
  <si>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</si>
  <si>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</si>
  <si>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</si>
  <si>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</si>
  <si>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</si>
  <si>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</si>
  <si>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</si>
  <si>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</si>
  <si>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</si>
  <si>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</si>
  <si>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</si>
  <si>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</si>
  <si>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</si>
  <si>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</si>
  <si>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</si>
  <si>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</si>
  <si>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</si>
  <si>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</si>
  <si>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</si>
  <si>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</si>
  <si>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</si>
  <si>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</si>
  <si>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</si>
  <si>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</si>
  <si>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</si>
  <si>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</si>
  <si>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</si>
  <si>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</si>
  <si>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</si>
  <si>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</si>
  <si>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</si>
  <si>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</si>
  <si>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</si>
  <si>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</si>
  <si>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</si>
  <si>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</si>
  <si>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</si>
  <si>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</si>
  <si>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</si>
  <si>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</si>
  <si>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</si>
  <si>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</si>
  <si>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</si>
  <si>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</si>
  <si>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</si>
  <si>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</si>
  <si>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</si>
  <si>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</si>
  <si>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</si>
  <si>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</si>
  <si>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</si>
  <si>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</si>
  <si>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</si>
  <si>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</si>
  <si>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</si>
  <si>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</si>
  <si>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</si>
  <si>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</si>
  <si>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</si>
  <si>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</si>
  <si>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</si>
  <si>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</si>
  <si>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</si>
  <si>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</si>
  <si>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</si>
  <si>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</si>
  <si>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</si>
  <si>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</si>
  <si>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</si>
  <si>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</si>
  <si>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</si>
  <si>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</si>
  <si>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</si>
  <si>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</si>
  <si>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</si>
  <si>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</si>
  <si>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</si>
  <si>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</si>
  <si>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</si>
  <si>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</si>
  <si>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</si>
  <si>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</si>
  <si>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</si>
  <si>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</si>
  <si>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</si>
  <si>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</si>
  <si>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</si>
  <si>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</si>
  <si>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</si>
  <si>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</si>
  <si>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</si>
  <si>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</si>
  <si>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</si>
  <si>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</si>
  <si>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</si>
  <si>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</si>
  <si>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</si>
  <si>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</si>
  <si>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</si>
  <si>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</si>
  <si>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</si>
  <si>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</si>
  <si>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</si>
  <si>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</si>
  <si>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</si>
  <si>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</si>
  <si>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</si>
  <si>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</si>
  <si>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</si>
  <si>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</si>
  <si>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</si>
  <si>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</si>
  <si>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</si>
  <si>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</si>
  <si>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</si>
  <si>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</si>
  <si>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</si>
  <si>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</si>
  <si>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</si>
  <si>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</si>
  <si>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</si>
  <si>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</si>
  <si>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</si>
  <si>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</si>
  <si>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</si>
  <si>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</si>
  <si>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</si>
  <si>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</si>
  <si>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</si>
  <si>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</si>
  <si>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</si>
  <si>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</si>
  <si>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</si>
  <si>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</si>
  <si>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</si>
  <si>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</si>
  <si>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</si>
  <si>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</si>
  <si>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</si>
  <si>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</si>
  <si>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</si>
  <si>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</si>
  <si>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</si>
  <si>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</si>
  <si>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</si>
  <si>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</si>
  <si>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</si>
  <si>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</si>
  <si>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</si>
  <si>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</si>
  <si>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</si>
  <si>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</si>
  <si>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</si>
  <si>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</si>
  <si>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</si>
  <si>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</si>
  <si>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</si>
  <si>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</si>
  <si>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</si>
  <si>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</si>
  <si>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</si>
  <si>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</si>
  <si>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</si>
  <si>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</si>
  <si>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</si>
  <si>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</si>
  <si>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</si>
  <si>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</si>
  <si>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</si>
  <si>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</si>
  <si>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</si>
  <si>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</si>
  <si>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</si>
  <si>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</si>
  <si>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</si>
  <si>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</si>
  <si>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</si>
  <si>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</si>
  <si>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</si>
  <si>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</si>
  <si>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</si>
  <si>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</si>
  <si>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</si>
  <si>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</si>
  <si>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</si>
  <si>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</si>
  <si>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</si>
  <si>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</si>
  <si>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</si>
  <si>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</si>
  <si>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</si>
  <si>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</si>
  <si>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</si>
  <si>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</si>
  <si>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</si>
  <si>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</si>
  <si>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</si>
  <si>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</si>
  <si>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</si>
  <si>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</si>
  <si>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</si>
  <si>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</si>
  <si>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</si>
  <si>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</si>
  <si>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</si>
  <si>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</si>
  <si>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</si>
  <si>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</si>
  <si>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</si>
  <si>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</si>
  <si>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</si>
  <si>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</si>
  <si>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</si>
  <si>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</si>
  <si>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</si>
  <si>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</si>
  <si>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</si>
  <si>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</si>
  <si>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</si>
  <si>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</si>
  <si>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</si>
  <si>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</si>
  <si>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</si>
  <si>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</si>
  <si>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</si>
  <si>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</si>
  <si>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</si>
  <si>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</si>
  <si>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</si>
  <si>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</si>
  <si>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</si>
  <si>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</si>
  <si>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</si>
  <si>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</si>
  <si>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</si>
  <si>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</si>
  <si>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</si>
  <si>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</si>
  <si>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</si>
  <si>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</si>
  <si>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</si>
  <si>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</si>
  <si>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</si>
  <si>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</si>
  <si>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</si>
  <si>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</si>
  <si>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</si>
  <si>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</si>
  <si>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</si>
  <si>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</si>
  <si>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</si>
  <si>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</si>
  <si>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</si>
  <si>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</si>
  <si>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</si>
  <si>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</si>
  <si>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</si>
  <si>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</si>
  <si>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</si>
  <si>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</si>
  <si>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</si>
  <si>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</si>
  <si>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</si>
  <si>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</si>
  <si>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</si>
  <si>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</si>
  <si>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</si>
  <si>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</si>
  <si>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</si>
  <si>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</si>
  <si>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</si>
  <si>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</si>
  <si>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</si>
  <si>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</si>
  <si>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</si>
  <si>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</si>
  <si>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</si>
  <si>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</si>
  <si>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</si>
  <si>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</si>
  <si>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</si>
  <si>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</si>
  <si>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</si>
  <si>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</si>
  <si>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</si>
  <si>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</si>
  <si>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</si>
  <si>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</si>
  <si>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</si>
  <si>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</si>
  <si>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</si>
  <si>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</si>
  <si>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</si>
  <si>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</si>
  <si>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</si>
  <si>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</si>
  <si>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</si>
  <si>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</si>
  <si>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</si>
  <si>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</si>
  <si>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</si>
  <si>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</si>
  <si>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</si>
  <si>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</si>
  <si>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</si>
  <si>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</si>
  <si>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</si>
  <si>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</si>
  <si>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</si>
  <si>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</si>
  <si>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</si>
  <si>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</si>
  <si>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</si>
  <si>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</si>
  <si>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</si>
  <si>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</si>
  <si>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</si>
  <si>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</si>
  <si>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</si>
  <si>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</si>
  <si>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</si>
  <si>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</si>
  <si>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</si>
  <si>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</si>
  <si>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</si>
  <si>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</si>
  <si>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</si>
  <si>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</si>
  <si>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</si>
  <si>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</si>
  <si>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</si>
  <si>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</si>
  <si>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</si>
  <si>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</si>
  <si>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</si>
  <si>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</si>
  <si>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</si>
  <si>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</si>
  <si>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</si>
  <si>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</si>
  <si>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</si>
  <si>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</si>
  <si>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</si>
  <si>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</si>
  <si>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</si>
  <si>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</si>
  <si>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</si>
  <si>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</si>
  <si>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</si>
  <si>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</si>
  <si>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</si>
  <si>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</si>
  <si>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</si>
  <si>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</si>
  <si>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</si>
  <si>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</si>
  <si>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</si>
  <si>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</si>
  <si>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</si>
  <si>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</si>
  <si>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</si>
  <si>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</si>
  <si>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</si>
  <si>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</si>
  <si>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</si>
  <si>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</si>
  <si>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</si>
  <si>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</si>
  <si>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</si>
  <si>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</si>
  <si>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</si>
  <si>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</si>
  <si>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</si>
  <si>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</si>
  <si>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</si>
  <si>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</si>
  <si>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</si>
  <si>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</si>
  <si>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</si>
  <si>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</si>
  <si>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</si>
  <si>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</si>
  <si>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</si>
  <si>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</si>
  <si>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</si>
  <si>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</si>
  <si>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</si>
  <si>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</si>
  <si>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</si>
  <si>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</si>
  <si>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</si>
  <si>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</si>
  <si>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</si>
  <si>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</si>
  <si>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</si>
  <si>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</si>
  <si>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</si>
  <si>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</si>
  <si>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</si>
  <si>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</si>
  <si>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</si>
  <si>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</si>
  <si>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</si>
  <si>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</si>
  <si>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</si>
  <si>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</si>
  <si>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</si>
  <si>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</si>
  <si>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</si>
  <si>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</si>
  <si>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</si>
  <si>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</si>
  <si>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</si>
  <si>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</si>
  <si>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</si>
  <si>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</si>
  <si>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</si>
  <si>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</si>
  <si>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</si>
  <si>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</si>
  <si>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</si>
  <si>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</si>
  <si>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</si>
  <si>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</si>
  <si>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</si>
  <si>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</si>
  <si>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</si>
  <si>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</si>
  <si>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</si>
  <si>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</si>
  <si>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</si>
  <si>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</si>
  <si>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</si>
  <si>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</si>
  <si>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</si>
  <si>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</si>
  <si>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</si>
  <si>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</si>
  <si>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</si>
  <si>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</si>
  <si>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</si>
  <si>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</si>
  <si>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</si>
  <si>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</si>
  <si>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</si>
  <si>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</si>
  <si>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</si>
  <si>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</si>
  <si>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</si>
  <si>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</si>
  <si>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</si>
  <si>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</si>
  <si>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</si>
  <si>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</si>
  <si>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</si>
  <si>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</si>
  <si>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</si>
  <si>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</si>
  <si>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</si>
  <si>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</si>
  <si>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</si>
  <si>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</si>
  <si>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</si>
  <si>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</si>
  <si>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</si>
  <si>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</si>
  <si>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</si>
  <si>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</si>
  <si>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</si>
  <si>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</si>
  <si>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</si>
  <si>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</si>
  <si>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</si>
  <si>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</si>
  <si>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</si>
  <si>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</si>
  <si>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</si>
  <si>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</si>
  <si>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</si>
  <si>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</si>
  <si>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</si>
  <si>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</si>
  <si>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</si>
  <si>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</si>
  <si>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</si>
  <si>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</si>
  <si>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</si>
  <si>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</si>
  <si>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</si>
  <si>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</si>
  <si>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</si>
  <si>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</si>
  <si>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</si>
  <si>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</si>
  <si>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</si>
  <si>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</si>
  <si>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</si>
  <si>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</si>
  <si>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</si>
  <si>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</si>
  <si>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</si>
  <si>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</si>
  <si>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</si>
  <si>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</si>
  <si>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</si>
  <si>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</si>
  <si>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</si>
  <si>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</si>
  <si>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</si>
  <si>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</si>
  <si>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</si>
  <si>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</si>
  <si>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</si>
  <si>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</si>
  <si>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</si>
  <si>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</si>
  <si>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</si>
  <si>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</si>
  <si>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</si>
  <si>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</si>
  <si>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</si>
  <si>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</si>
  <si>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</si>
  <si>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</si>
  <si>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</si>
  <si>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</si>
  <si>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</si>
  <si>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</si>
  <si>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</si>
  <si>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</si>
  <si>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</si>
  <si>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</si>
  <si>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</si>
  <si>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</si>
  <si>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</si>
  <si>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</si>
  <si>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</si>
  <si>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</si>
  <si>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</si>
  <si>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</si>
  <si>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</si>
  <si>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</si>
  <si>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</si>
  <si>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</si>
  <si>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</si>
  <si>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</si>
  <si>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</si>
  <si>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</si>
  <si>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</si>
  <si>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</si>
  <si>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</si>
  <si>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</si>
  <si>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</si>
  <si>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</si>
  <si>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</si>
  <si>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</si>
  <si>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</si>
  <si>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</si>
  <si>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</si>
  <si>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</si>
  <si>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</si>
  <si>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</si>
  <si>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</si>
  <si>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</si>
  <si>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</si>
  <si>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</si>
  <si>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</si>
  <si>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</si>
  <si>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</si>
  <si>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</si>
  <si>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</si>
  <si>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</si>
  <si>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</si>
  <si>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</si>
  <si>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</si>
  <si>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</si>
  <si>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</si>
  <si>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</si>
  <si>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</si>
  <si>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</si>
  <si>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</si>
  <si>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</si>
  <si>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</si>
  <si>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</si>
  <si>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</si>
  <si>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</si>
  <si>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</si>
  <si>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</si>
  <si>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</si>
  <si>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</si>
  <si>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</si>
  <si>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</si>
  <si>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</si>
  <si>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</si>
  <si>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</si>
  <si>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</si>
  <si>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</si>
  <si>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</si>
  <si>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</si>
  <si>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</si>
  <si>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</si>
  <si>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</si>
  <si>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</si>
  <si>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</si>
  <si>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</si>
  <si>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</si>
  <si>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</si>
  <si>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</si>
  <si>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</si>
  <si>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</si>
  <si>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</si>
  <si>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</si>
  <si>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</si>
  <si>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</si>
  <si>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</si>
  <si>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</si>
  <si>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</si>
  <si>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</si>
  <si>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</si>
  <si>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</si>
  <si>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</si>
  <si>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</si>
  <si>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</si>
  <si>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</si>
  <si>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</si>
  <si>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</si>
  <si>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</si>
  <si>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</si>
  <si>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</si>
  <si>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</si>
  <si>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</si>
  <si>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</si>
  <si>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</si>
  <si>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</si>
  <si>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</si>
  <si>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</si>
  <si>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</si>
  <si>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</si>
  <si>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</si>
  <si>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</si>
  <si>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</si>
  <si>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</si>
  <si>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</si>
  <si>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</si>
  <si>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</si>
  <si>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</si>
  <si>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</si>
  <si>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</si>
  <si>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</si>
  <si>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</si>
  <si>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</si>
  <si>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</si>
  <si>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</si>
  <si>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</si>
  <si>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</si>
  <si>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</si>
  <si>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</si>
  <si>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</si>
  <si>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</si>
  <si>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</si>
  <si>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</si>
  <si>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</si>
  <si>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</si>
  <si>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</si>
  <si>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</si>
  <si>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</si>
  <si>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</si>
  <si>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</si>
  <si>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</si>
  <si>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</si>
  <si>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</si>
  <si>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</si>
  <si>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</si>
  <si>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</si>
  <si>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</si>
  <si>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</si>
  <si>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</si>
  <si>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</si>
  <si>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</si>
  <si>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</si>
  <si>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</si>
  <si>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</si>
  <si>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</si>
  <si>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</si>
  <si>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</si>
  <si>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</si>
  <si>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</si>
  <si>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</si>
  <si>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</si>
  <si>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</si>
  <si>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</si>
  <si>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</si>
  <si>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</si>
  <si>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</si>
  <si>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</si>
  <si>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</si>
  <si>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</si>
  <si>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</si>
  <si>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</si>
  <si>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</si>
  <si>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</si>
  <si>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</si>
  <si>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</si>
  <si>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</si>
  <si>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</si>
  <si>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</si>
  <si>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</si>
  <si>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</si>
  <si>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</si>
  <si>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</si>
  <si>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</si>
  <si>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</si>
  <si>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</si>
  <si>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</si>
  <si>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</si>
  <si>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</si>
  <si>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</si>
  <si>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</si>
  <si>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</si>
  <si>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</si>
  <si>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</si>
  <si>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</si>
  <si>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</si>
  <si>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</si>
  <si>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</si>
  <si>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</si>
  <si>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</si>
  <si>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</si>
  <si>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</si>
  <si>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</si>
  <si>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</si>
  <si>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</si>
  <si>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</si>
  <si>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</si>
  <si>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</si>
  <si>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</si>
  <si>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</si>
  <si>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</si>
  <si>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</si>
  <si>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</si>
  <si>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</si>
  <si>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</si>
  <si>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</si>
  <si>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</si>
  <si>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</si>
  <si>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</si>
  <si>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</si>
  <si>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</si>
  <si>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</si>
  <si>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</si>
  <si>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</si>
  <si>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</si>
  <si>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</si>
  <si>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</si>
  <si>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</si>
  <si>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</si>
  <si>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</si>
  <si>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</si>
  <si>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</si>
  <si>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</si>
  <si>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</si>
  <si>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</si>
  <si>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</si>
  <si>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</si>
  <si>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</si>
  <si>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</si>
  <si>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</si>
  <si>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</si>
  <si>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</si>
  <si>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</si>
  <si>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</si>
  <si>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</si>
  <si>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</si>
  <si>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</si>
  <si>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</si>
  <si>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</si>
  <si>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</si>
  <si>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</si>
  <si>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</si>
  <si>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</si>
  <si>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</si>
  <si>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</si>
  <si>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</si>
  <si>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</si>
  <si>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</si>
  <si>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</si>
  <si>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</si>
  <si>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</si>
  <si>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</si>
  <si>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</si>
  <si>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</si>
  <si>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</si>
  <si>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</si>
  <si>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</si>
  <si>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</si>
  <si>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</si>
  <si>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</si>
  <si>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</si>
  <si>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</si>
  <si>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</si>
  <si>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</si>
  <si>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</si>
  <si>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</si>
  <si>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</si>
  <si>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</si>
  <si>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</si>
  <si>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</si>
  <si>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</si>
  <si>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</si>
  <si>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</si>
  <si>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</si>
  <si>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</si>
  <si>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</si>
  <si>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</si>
  <si>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</si>
  <si>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</si>
  <si>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</si>
  <si>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</si>
  <si>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</si>
  <si>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</si>
  <si>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</si>
  <si>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</si>
  <si>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</si>
  <si>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</si>
  <si>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</si>
  <si>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</si>
  <si>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</si>
  <si>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</si>
  <si>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</si>
  <si>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</si>
  <si>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</si>
  <si>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</si>
  <si>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</si>
  <si>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</si>
  <si>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</si>
  <si>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</si>
  <si>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</si>
  <si>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</si>
  <si>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</si>
  <si>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</si>
  <si>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</si>
  <si>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</si>
  <si>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</si>
  <si>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</si>
  <si>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</si>
  <si>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</si>
  <si>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</si>
  <si>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</si>
  <si>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</si>
  <si>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</si>
  <si>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</si>
  <si>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</si>
  <si>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</si>
  <si>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</si>
  <si>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</si>
  <si>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</si>
  <si>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</si>
  <si>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</si>
  <si>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</si>
  <si>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</si>
  <si>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</si>
  <si>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</si>
  <si>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</si>
  <si>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</si>
  <si>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</si>
  <si>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</si>
  <si>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</si>
  <si>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</si>
  <si>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</si>
  <si>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</si>
  <si>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</si>
  <si>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</si>
  <si>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</si>
  <si>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</si>
  <si>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</si>
  <si>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</si>
  <si>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</si>
  <si>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</si>
  <si>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</si>
  <si>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</si>
  <si>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</si>
  <si>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</si>
  <si>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</si>
  <si>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</si>
  <si>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</si>
  <si>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</si>
  <si>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</si>
  <si>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</si>
  <si>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</si>
  <si>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</si>
  <si>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</si>
  <si>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</si>
  <si>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</si>
  <si>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</si>
  <si>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</si>
  <si>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</si>
  <si>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</si>
  <si>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</si>
  <si>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</si>
  <si>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</si>
  <si>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</si>
  <si>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</si>
  <si>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</si>
  <si>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</si>
  <si>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</si>
  <si>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</si>
  <si>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</si>
  <si>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</si>
  <si>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</si>
  <si>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</si>
  <si>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</si>
  <si>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</si>
  <si>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</si>
  <si>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</si>
  <si>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</si>
  <si>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</si>
  <si>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</si>
  <si>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</si>
  <si>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</si>
  <si>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</si>
  <si>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</si>
  <si>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</si>
  <si>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</si>
  <si>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</si>
  <si>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</si>
  <si>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</si>
  <si>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</si>
  <si>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</si>
  <si>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</si>
  <si>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</si>
  <si>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</si>
  <si>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</si>
  <si>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</si>
  <si>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</si>
  <si>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</si>
  <si>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</si>
  <si>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</si>
  <si>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</si>
  <si>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</si>
  <si>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</si>
  <si>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</si>
  <si>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</si>
  <si>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</si>
  <si>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</si>
  <si>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</si>
  <si>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</si>
  <si>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</si>
  <si>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</si>
  <si>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</si>
  <si>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</si>
  <si>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</si>
  <si>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</si>
  <si>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</si>
  <si>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</si>
  <si>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</si>
  <si>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</si>
  <si>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</si>
  <si>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</si>
  <si>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</si>
  <si>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</si>
  <si>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</si>
  <si>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</si>
  <si>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</si>
  <si>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</si>
  <si>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</si>
  <si>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</si>
  <si>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</si>
  <si>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</si>
  <si>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</si>
  <si>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</si>
  <si>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</si>
  <si>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</si>
  <si>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</si>
  <si>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</si>
  <si>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</si>
  <si>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</si>
  <si>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</si>
  <si>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</si>
  <si>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</si>
  <si>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</si>
  <si>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</si>
  <si>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</si>
  <si>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</si>
  <si>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</si>
  <si>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</si>
  <si>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</si>
  <si>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</si>
  <si>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</si>
  <si>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</si>
  <si>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</si>
  <si>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</si>
  <si>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</si>
  <si>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</si>
  <si>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</si>
  <si>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</si>
  <si>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</si>
  <si>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</si>
  <si>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</si>
  <si>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</si>
  <si>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</si>
  <si>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</si>
  <si>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</si>
  <si>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</si>
  <si>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</si>
  <si>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</si>
  <si>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</si>
  <si>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</si>
  <si>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</si>
  <si>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</si>
  <si>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</si>
  <si>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</si>
  <si>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</si>
  <si>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</si>
  <si>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</si>
  <si>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</si>
  <si>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</si>
  <si>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</si>
  <si>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</si>
  <si>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</si>
  <si>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</si>
  <si>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</si>
  <si>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</si>
  <si>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</si>
  <si>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</si>
  <si>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</si>
  <si>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</si>
  <si>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</si>
  <si>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</si>
  <si>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</si>
  <si>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</si>
  <si>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</si>
  <si>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</si>
  <si>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</si>
  <si>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</si>
  <si>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</si>
  <si>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</si>
  <si>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</si>
  <si>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</si>
  <si>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</si>
  <si>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</si>
  <si>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</si>
  <si>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</si>
  <si>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</si>
  <si>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</si>
  <si>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</si>
  <si>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</si>
  <si>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</si>
  <si>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</si>
  <si>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</si>
  <si>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</si>
  <si>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</si>
  <si>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</si>
  <si>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</si>
  <si>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</si>
  <si>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</si>
  <si>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</si>
  <si>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</si>
  <si>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</si>
  <si>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</si>
  <si>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</si>
  <si>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</si>
  <si>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</si>
  <si>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</si>
  <si>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</si>
  <si>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</si>
  <si>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</si>
  <si>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</si>
  <si>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</si>
  <si>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</si>
  <si>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</si>
  <si>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</si>
  <si>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</si>
  <si>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</si>
  <si>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</si>
  <si>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</si>
  <si>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</si>
  <si>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</si>
  <si>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</si>
  <si>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</si>
  <si>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</si>
  <si>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</si>
  <si>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</si>
  <si>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</si>
  <si>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</si>
  <si>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</si>
  <si>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</si>
  <si>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</si>
  <si>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</si>
  <si>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</si>
  <si>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</si>
  <si>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</si>
  <si>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</si>
  <si>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</si>
  <si>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</si>
  <si>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</si>
  <si>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</si>
  <si>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</si>
  <si>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</si>
  <si>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</si>
  <si>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</si>
  <si>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</si>
  <si>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</si>
  <si>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</si>
  <si>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</si>
  <si>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</si>
  <si>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</si>
  <si>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</si>
  <si>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</si>
  <si>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</si>
  <si>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</si>
  <si>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</si>
  <si>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</si>
  <si>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</si>
  <si>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</si>
  <si>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</si>
  <si>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</si>
  <si>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</si>
  <si>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</si>
  <si>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</si>
  <si>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</si>
  <si>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</si>
  <si>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</si>
  <si>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</si>
  <si>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</si>
  <si>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</si>
  <si>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</si>
  <si>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</si>
  <si>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</si>
  <si>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</si>
  <si>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</si>
  <si>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</si>
  <si>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</si>
  <si>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</si>
  <si>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</si>
  <si>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</si>
  <si>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</si>
  <si>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</si>
  <si>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</si>
  <si>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</si>
  <si>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</si>
  <si>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</si>
  <si>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</si>
  <si>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</si>
  <si>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</si>
  <si>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</si>
  <si>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</si>
  <si>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</si>
  <si>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</si>
  <si>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</si>
  <si>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</si>
  <si>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</si>
  <si>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</si>
  <si>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</si>
  <si>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</si>
  <si>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</si>
  <si>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</si>
  <si>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</si>
  <si>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</si>
  <si>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</si>
  <si>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</si>
  <si>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</si>
  <si>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</si>
  <si>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</si>
  <si>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</si>
  <si>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</si>
  <si>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</si>
  <si>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</si>
  <si>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</si>
  <si>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</si>
  <si>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</si>
  <si>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</si>
  <si>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</si>
  <si>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</si>
  <si>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</si>
  <si>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</si>
  <si>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</si>
  <si>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</si>
  <si>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</si>
  <si>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</si>
  <si>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</si>
  <si>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</si>
  <si>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</si>
  <si>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</si>
  <si>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</si>
  <si>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</si>
  <si>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</si>
  <si>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</si>
  <si>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</si>
  <si>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</si>
  <si>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</si>
  <si>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</si>
  <si>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</si>
  <si>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</si>
  <si>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</si>
  <si>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</si>
  <si>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</si>
  <si>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</si>
  <si>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</si>
  <si>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</si>
  <si>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</si>
  <si>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</si>
  <si>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</si>
  <si>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</si>
  <si>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</si>
  <si>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</si>
  <si>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</si>
  <si>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</si>
  <si>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</si>
  <si>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</si>
  <si>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</si>
  <si>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</si>
  <si>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</si>
  <si>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</si>
  <si>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</si>
  <si>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</si>
  <si>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</si>
  <si>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</si>
  <si>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</si>
  <si>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</si>
  <si>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</si>
  <si>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</si>
  <si>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</si>
  <si>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</si>
  <si>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</si>
  <si>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</si>
  <si>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</si>
  <si>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</si>
  <si>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</si>
  <si>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</si>
  <si>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</si>
  <si>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</si>
  <si>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</si>
  <si>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</si>
  <si>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</si>
  <si>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</si>
  <si>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</si>
  <si>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</si>
  <si>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</si>
  <si>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</si>
  <si>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</si>
  <si>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</si>
  <si>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</si>
  <si>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</si>
  <si>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</si>
  <si>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</si>
  <si>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</si>
  <si>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</si>
  <si>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</si>
  <si>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</si>
  <si>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</si>
  <si>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</si>
  <si>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</si>
  <si>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</si>
  <si>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</si>
  <si>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</si>
  <si>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</si>
  <si>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</si>
  <si>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</si>
  <si>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</si>
  <si>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</si>
  <si>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</si>
  <si>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</si>
  <si>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</si>
  <si>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</si>
  <si>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</si>
  <si>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</si>
  <si>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</si>
  <si>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</si>
  <si>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</si>
  <si>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</si>
  <si>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</si>
  <si>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</si>
  <si>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</si>
  <si>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</si>
  <si>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</si>
  <si>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</si>
  <si>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</si>
  <si>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</si>
  <si>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</si>
  <si>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</si>
  <si>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</si>
  <si>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</si>
  <si>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</si>
  <si>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</si>
  <si>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</si>
  <si>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</si>
  <si>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</si>
  <si>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</si>
  <si>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</si>
  <si>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</si>
  <si>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</si>
  <si>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</si>
  <si>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</si>
  <si>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</si>
  <si>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</si>
  <si>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</si>
  <si>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</si>
  <si>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</si>
  <si>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</si>
  <si>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</si>
  <si>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</si>
  <si>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</si>
  <si>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</si>
  <si>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</si>
  <si>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</si>
  <si>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</si>
  <si>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</si>
  <si>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</si>
  <si>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</si>
  <si>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</si>
  <si>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</si>
  <si>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</si>
  <si>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</si>
  <si>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</si>
  <si>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</si>
  <si>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</si>
  <si>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</si>
  <si>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</si>
  <si>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</si>
  <si>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</si>
  <si>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</si>
  <si>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</si>
  <si>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</si>
  <si>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</si>
  <si>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</si>
  <si>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</si>
  <si>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</si>
  <si>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</si>
  <si>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</si>
  <si>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</si>
  <si>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</si>
  <si>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</si>
  <si>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</si>
  <si>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</si>
  <si>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</si>
  <si>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</si>
  <si>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</si>
  <si>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</si>
  <si>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</si>
  <si>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</si>
  <si>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</si>
  <si>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</si>
  <si>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</si>
  <si>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</si>
  <si>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</si>
  <si>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</si>
  <si>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</si>
  <si>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</si>
  <si>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</si>
  <si>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</si>
  <si>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</si>
  <si>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</si>
  <si>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</si>
  <si>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</si>
  <si>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</si>
  <si>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</si>
  <si>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</si>
  <si>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</si>
  <si>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</si>
  <si>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</si>
  <si>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</si>
  <si>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</si>
  <si>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</si>
  <si>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</si>
  <si>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</si>
  <si>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</si>
  <si>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</si>
  <si>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</si>
  <si>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</si>
  <si>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</si>
  <si>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</si>
  <si>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</si>
  <si>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</si>
  <si>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</si>
  <si>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</si>
  <si>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</si>
  <si>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</si>
  <si>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</si>
  <si>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</si>
  <si>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</si>
  <si>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</si>
  <si>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</si>
  <si>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</si>
  <si>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</si>
  <si>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</si>
  <si>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</si>
  <si>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</si>
  <si>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</si>
  <si>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</si>
  <si>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</si>
  <si>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</si>
  <si>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</si>
  <si>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</si>
  <si>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</si>
  <si>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</si>
  <si>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</si>
  <si>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</si>
  <si>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</si>
  <si>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</si>
  <si>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</si>
  <si>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</si>
  <si>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</si>
  <si>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</si>
  <si>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</si>
  <si>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</si>
  <si>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</si>
  <si>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</si>
  <si>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</si>
  <si>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</si>
  <si>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</si>
  <si>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</si>
  <si>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</si>
  <si>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</si>
  <si>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</si>
  <si>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</si>
  <si>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</si>
  <si>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</si>
  <si>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</si>
  <si>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</si>
  <si>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</si>
  <si>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</si>
  <si>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</si>
  <si>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</si>
  <si>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</si>
  <si>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</si>
  <si>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</si>
  <si>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</si>
  <si>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</si>
  <si>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</si>
  <si>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</si>
  <si>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</si>
  <si>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</si>
  <si>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</si>
  <si>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</si>
  <si>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</si>
  <si>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</si>
  <si>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</si>
  <si>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</si>
  <si>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</si>
  <si>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</si>
  <si>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</si>
  <si>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</si>
  <si>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</si>
  <si>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</si>
  <si>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</si>
  <si>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</si>
  <si>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</si>
  <si>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</si>
  <si>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</si>
  <si>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</si>
  <si>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</si>
  <si>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</si>
  <si>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</si>
  <si>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</si>
  <si>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</si>
  <si>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</si>
  <si>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</si>
  <si>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</si>
  <si>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</si>
  <si>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</si>
  <si>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</si>
  <si>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</si>
  <si>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</si>
  <si>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</si>
  <si>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</si>
  <si>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</si>
  <si>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</si>
  <si>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</si>
  <si>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</si>
  <si>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</si>
  <si>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</si>
  <si>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</si>
  <si>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</si>
  <si>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</si>
  <si>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</si>
  <si>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</si>
  <si>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</si>
  <si>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</si>
  <si>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</si>
  <si>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</si>
  <si>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</si>
  <si>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</si>
  <si>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</si>
  <si>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</si>
  <si>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</si>
  <si>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</si>
  <si>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</si>
  <si>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</si>
  <si>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</si>
  <si>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</si>
  <si>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</si>
  <si>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</si>
  <si>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</si>
  <si>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</si>
  <si>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</si>
  <si>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</si>
  <si>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</si>
  <si>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</si>
  <si>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</si>
  <si>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</si>
  <si>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</si>
  <si>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</si>
  <si>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</si>
  <si>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</si>
  <si>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</si>
  <si>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</si>
  <si>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</si>
  <si>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</si>
  <si>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</si>
  <si>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</si>
  <si>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</si>
  <si>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</si>
  <si>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</si>
  <si>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</si>
  <si>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</si>
  <si>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</si>
  <si>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</si>
  <si>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</si>
  <si>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</si>
  <si>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</si>
  <si>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</si>
  <si>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</si>
  <si>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</si>
  <si>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</si>
  <si>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</si>
  <si>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</si>
  <si>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</si>
  <si>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</si>
  <si>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</si>
  <si>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</si>
  <si>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</si>
  <si>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</si>
  <si>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</si>
  <si>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</si>
  <si>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</si>
  <si>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</si>
  <si>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</si>
  <si>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</si>
  <si>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</si>
  <si>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</si>
  <si>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</si>
  <si>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</si>
  <si>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</si>
  <si>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</si>
  <si>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</si>
  <si>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</si>
  <si>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</si>
  <si>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</si>
  <si>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</si>
  <si>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</si>
  <si>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</si>
  <si>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</si>
  <si>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</si>
  <si>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</si>
  <si>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</si>
  <si>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</si>
  <si>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</si>
  <si>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</si>
  <si>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</si>
  <si>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</si>
  <si>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</si>
  <si>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</si>
  <si>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</si>
  <si>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</si>
  <si>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</si>
  <si>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</si>
  <si>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</si>
  <si>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</si>
  <si>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</si>
  <si>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</si>
  <si>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</si>
  <si>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</si>
  <si>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</si>
  <si>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</si>
  <si>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</si>
  <si>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</si>
  <si>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</si>
  <si>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</si>
  <si>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</si>
  <si>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</si>
  <si>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</si>
  <si>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</si>
  <si>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</si>
  <si>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</si>
  <si>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</si>
  <si>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</si>
  <si>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</si>
  <si>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</si>
  <si>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</si>
  <si>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</si>
  <si>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</si>
  <si>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</si>
  <si>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</si>
  <si>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</si>
  <si>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</si>
  <si>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</si>
  <si>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</si>
  <si>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</si>
  <si>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</si>
  <si>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</si>
  <si>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</si>
  <si>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</si>
  <si>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</si>
  <si>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</si>
  <si>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</si>
  <si>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</si>
  <si>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</si>
  <si>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</si>
  <si>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</si>
  <si>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</si>
  <si>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</si>
  <si>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</si>
  <si>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</si>
  <si>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</si>
  <si>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</si>
  <si>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</si>
  <si>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</si>
  <si>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</si>
  <si>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</si>
  <si>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</si>
  <si>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</si>
  <si>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</si>
  <si>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</si>
  <si>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</si>
  <si>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</si>
  <si>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</si>
  <si>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</si>
  <si>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</si>
  <si>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</si>
  <si>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</si>
  <si>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</si>
  <si>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</si>
  <si>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</si>
  <si>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</si>
  <si>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</si>
  <si>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</si>
  <si>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</si>
  <si>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</si>
  <si>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</si>
  <si>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</si>
  <si>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</si>
  <si>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</si>
  <si>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</si>
  <si>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</si>
  <si>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</si>
  <si>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</si>
  <si>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</si>
  <si>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</si>
  <si>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</si>
  <si>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</si>
  <si>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</si>
  <si>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</si>
  <si>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</si>
  <si>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</si>
  <si>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</si>
  <si>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</si>
  <si>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</si>
  <si>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</si>
  <si>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</si>
  <si>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</si>
  <si>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</si>
  <si>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</si>
  <si>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</si>
  <si>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</si>
  <si>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</si>
  <si>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</si>
  <si>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</si>
  <si>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</si>
  <si>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</si>
  <si>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</si>
  <si>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</si>
  <si>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</si>
  <si>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</si>
  <si>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</si>
  <si>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</si>
  <si>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</si>
  <si>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</si>
  <si>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</si>
  <si>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</si>
  <si>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</si>
  <si>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</si>
  <si>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</si>
  <si>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</si>
  <si>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</si>
  <si>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</si>
  <si>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</si>
  <si>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</si>
  <si>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</si>
  <si>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</si>
  <si>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</si>
  <si>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</si>
  <si>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</si>
  <si>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</si>
  <si>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</si>
  <si>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</si>
  <si>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</si>
  <si>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</si>
  <si>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</si>
  <si>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</si>
  <si>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</si>
  <si>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</si>
  <si>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</si>
  <si>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</si>
  <si>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</si>
  <si>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</si>
  <si>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</si>
  <si>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</si>
  <si>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</si>
  <si>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</si>
  <si>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</si>
  <si>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</si>
  <si>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</si>
  <si>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</si>
  <si>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</si>
  <si>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</si>
  <si>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</si>
  <si>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</si>
  <si>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</si>
  <si>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</si>
  <si>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</si>
  <si>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</si>
  <si>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</si>
  <si>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</si>
  <si>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</si>
  <si>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</si>
  <si>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</si>
  <si>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</si>
  <si>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</si>
  <si>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</si>
  <si>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</si>
  <si>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</si>
  <si>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</si>
  <si>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</si>
  <si>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</si>
  <si>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</si>
  <si>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</si>
  <si>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</si>
  <si>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</si>
  <si>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</si>
  <si>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</si>
  <si>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</si>
  <si>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</si>
  <si>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</si>
  <si>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</si>
  <si>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</si>
  <si>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</si>
  <si>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</si>
  <si>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</si>
  <si>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</si>
  <si>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</si>
  <si>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</si>
  <si>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</si>
  <si>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</si>
  <si>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</si>
  <si>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</si>
  <si>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</si>
  <si>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</si>
  <si>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</si>
  <si>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</si>
  <si>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</si>
  <si>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</si>
  <si>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</si>
  <si>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</si>
  <si>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</si>
  <si>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</si>
  <si>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</si>
  <si>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</si>
  <si>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</si>
  <si>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</si>
  <si>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</si>
  <si>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</si>
  <si>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</si>
  <si>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</si>
  <si>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</si>
  <si>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</si>
  <si>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</si>
  <si>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</si>
  <si>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</si>
  <si>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</si>
  <si>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</si>
  <si>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</si>
  <si>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</si>
  <si>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</si>
  <si>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</si>
  <si>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</si>
  <si>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</si>
  <si>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</si>
  <si>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</si>
  <si>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</si>
  <si>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</si>
  <si>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</si>
  <si>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</si>
  <si>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</si>
  <si>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</si>
  <si>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</si>
  <si>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</si>
  <si>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</si>
  <si>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</si>
  <si>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</si>
  <si>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</si>
  <si>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</si>
  <si>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</si>
  <si>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</si>
  <si>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</si>
  <si>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</si>
  <si>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</si>
  <si>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</si>
  <si>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</si>
  <si>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</si>
  <si>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</si>
  <si>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</si>
  <si>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</si>
  <si>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</si>
  <si>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</si>
  <si>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</si>
  <si>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</si>
  <si>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</si>
  <si>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</si>
  <si>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</si>
  <si>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</si>
  <si>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</si>
  <si>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</si>
  <si>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</si>
  <si>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</si>
  <si>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</si>
  <si>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</si>
  <si>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</si>
  <si>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</si>
  <si>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</si>
  <si>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</si>
  <si>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</si>
  <si>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</si>
  <si>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</si>
  <si>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</si>
  <si>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</si>
  <si>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</si>
  <si>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</si>
  <si>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</si>
  <si>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</si>
  <si>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</si>
  <si>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</si>
  <si>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</si>
  <si>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</si>
  <si>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</si>
  <si>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</si>
  <si>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</si>
  <si>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</si>
  <si>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</si>
  <si>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</si>
  <si>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</si>
  <si>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</si>
  <si>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</si>
  <si>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</si>
  <si>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</si>
  <si>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</si>
  <si>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</si>
  <si>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</si>
  <si>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</si>
  <si>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</si>
  <si>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</si>
  <si>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</si>
  <si>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</si>
  <si>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</si>
  <si>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</si>
  <si>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</si>
  <si>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</si>
  <si>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</si>
  <si>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</si>
  <si>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</si>
  <si>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</si>
  <si>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</si>
  <si>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</si>
  <si>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</si>
  <si>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</si>
  <si>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</si>
  <si>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</si>
  <si>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</si>
  <si>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</si>
  <si>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</si>
  <si>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</si>
  <si>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</si>
  <si>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</si>
  <si>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</si>
  <si>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</si>
  <si>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</si>
  <si>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</si>
  <si>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</si>
  <si>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</si>
  <si>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</si>
  <si>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</si>
  <si>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</si>
  <si>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</si>
  <si>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</si>
  <si>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</si>
  <si>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</si>
  <si>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</si>
  <si>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</si>
  <si>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</si>
  <si>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</si>
  <si>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</si>
  <si>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</si>
  <si>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</si>
  <si>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</si>
  <si>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</si>
  <si>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</si>
  <si>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</si>
  <si>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</si>
  <si>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</si>
  <si>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</si>
  <si>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</si>
  <si>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</si>
  <si>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</si>
  <si>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</si>
  <si>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</si>
  <si>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</si>
  <si>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</si>
  <si>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</si>
  <si>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</si>
  <si>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</si>
  <si>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</si>
  <si>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</si>
  <si>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</si>
  <si>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</si>
  <si>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</si>
  <si>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</si>
  <si>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</si>
  <si>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</si>
  <si>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</si>
  <si>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</si>
  <si>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</si>
  <si>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</si>
  <si>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</si>
  <si>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</si>
  <si>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</si>
  <si>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</si>
  <si>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</si>
  <si>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</si>
  <si>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</si>
  <si>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</si>
  <si>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</si>
  <si>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</si>
  <si>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</si>
  <si>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</si>
  <si>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</si>
  <si>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</si>
  <si>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</si>
  <si>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</si>
  <si>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</si>
  <si>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</si>
  <si>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</si>
  <si>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</si>
  <si>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</si>
  <si>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</si>
  <si>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</si>
  <si>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</si>
  <si>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</si>
  <si>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</si>
  <si>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</si>
  <si>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</si>
  <si>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</si>
  <si>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</si>
  <si>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</si>
  <si>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</si>
  <si>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</si>
  <si>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</si>
  <si>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</si>
  <si>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</si>
  <si>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</si>
  <si>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</si>
  <si>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</si>
  <si>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</si>
  <si>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</si>
  <si>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</si>
  <si>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</si>
  <si>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</si>
  <si>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</si>
  <si>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</si>
  <si>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</si>
  <si>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</si>
  <si>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</si>
  <si>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</si>
  <si>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</si>
  <si>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</si>
  <si>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</si>
  <si>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</si>
  <si>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</si>
  <si>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</si>
  <si>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</si>
  <si>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</si>
  <si>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</si>
  <si>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</si>
  <si>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</si>
  <si>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</si>
  <si>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</si>
  <si>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</si>
  <si>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</si>
  <si>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</si>
  <si>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</si>
  <si>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</si>
  <si>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</si>
  <si>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</si>
  <si>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</si>
  <si>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</si>
  <si>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</si>
  <si>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</si>
  <si>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</si>
  <si>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</si>
  <si>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</si>
  <si>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</si>
  <si>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</si>
  <si>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</si>
  <si>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</si>
  <si>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</si>
  <si>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</si>
  <si>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</si>
  <si>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</si>
  <si>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</si>
  <si>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</si>
  <si>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</si>
  <si>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</si>
  <si>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</si>
  <si>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</si>
  <si>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</si>
  <si>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</si>
  <si>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</si>
  <si>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</si>
  <si>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</si>
  <si>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</si>
  <si>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</si>
  <si>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</si>
  <si>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</si>
  <si>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</si>
  <si>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</si>
  <si>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</si>
  <si>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</si>
  <si>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</si>
  <si>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</si>
  <si>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</si>
  <si>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</si>
  <si>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</si>
  <si>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</si>
  <si>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</si>
  <si>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</si>
  <si>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</si>
  <si>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</si>
  <si>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</si>
  <si>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</si>
  <si>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</si>
  <si>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</si>
  <si>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</si>
  <si>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</si>
  <si>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</si>
  <si>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</si>
  <si>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</si>
  <si>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</si>
  <si>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</si>
  <si>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</si>
  <si>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</si>
  <si>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</si>
  <si>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</si>
  <si>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</si>
  <si>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</si>
  <si>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</si>
  <si>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</si>
  <si>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</si>
  <si>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</si>
  <si>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</si>
  <si>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</si>
  <si>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</si>
  <si>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</si>
  <si>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</si>
  <si>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</si>
  <si>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</si>
  <si>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</si>
  <si>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</si>
  <si>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</si>
  <si>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</si>
  <si>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</si>
  <si>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</si>
  <si>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</si>
  <si>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</si>
  <si>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</si>
  <si>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</si>
  <si>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</si>
  <si>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</si>
  <si>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</si>
  <si>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</si>
  <si>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</si>
  <si>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</si>
  <si>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</si>
  <si>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</si>
  <si>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</si>
  <si>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</si>
  <si>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</si>
  <si>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</si>
  <si>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</si>
  <si>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</si>
  <si>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</si>
  <si>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</si>
  <si>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</si>
  <si>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</si>
  <si>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</si>
  <si>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</si>
  <si>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</si>
  <si>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</si>
  <si>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</si>
  <si>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</si>
  <si>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</si>
  <si>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</si>
  <si>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</si>
  <si>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</si>
  <si>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</si>
  <si>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</si>
  <si>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</si>
  <si>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</si>
  <si>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</si>
  <si>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</si>
  <si>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</si>
  <si>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</si>
  <si>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</si>
  <si>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</si>
  <si>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</si>
  <si>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</si>
  <si>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</si>
  <si>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</si>
  <si>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</si>
  <si>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</si>
  <si>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</si>
  <si>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</si>
  <si>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</si>
  <si>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</si>
  <si>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</si>
  <si>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</si>
  <si>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</si>
  <si>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</si>
  <si>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</si>
  <si>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</si>
  <si>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</si>
  <si>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</si>
  <si>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</si>
  <si>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</si>
  <si>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</si>
  <si>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</si>
  <si>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</si>
  <si>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</si>
  <si>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</si>
  <si>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</si>
  <si>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</si>
  <si>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</si>
  <si>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</si>
  <si>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</si>
  <si>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</si>
  <si>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</si>
  <si>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</si>
  <si>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</si>
  <si>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</si>
  <si>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</si>
  <si>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</si>
  <si>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</si>
  <si>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</si>
  <si>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</si>
  <si>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</si>
  <si>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</si>
  <si>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</si>
  <si>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</si>
  <si>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</si>
  <si>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</si>
  <si>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</si>
  <si>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</si>
  <si>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</si>
  <si>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</si>
  <si>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</si>
  <si>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</si>
  <si>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</si>
  <si>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</si>
  <si>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</si>
  <si>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</si>
  <si>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</si>
  <si>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</si>
  <si>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</si>
  <si>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</si>
  <si>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</si>
  <si>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</si>
  <si>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</si>
  <si>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</si>
  <si>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</si>
  <si>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</si>
  <si>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</si>
  <si>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</si>
  <si>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</si>
  <si>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</si>
  <si>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</si>
  <si>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</si>
  <si>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</si>
  <si>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</si>
  <si>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</si>
  <si>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</si>
  <si>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</si>
  <si>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</si>
  <si>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</si>
  <si>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</si>
  <si>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</si>
  <si>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</si>
  <si>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</si>
  <si>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</si>
  <si>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</si>
  <si>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</si>
  <si>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</si>
  <si>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</si>
  <si>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</si>
  <si>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</si>
  <si>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</si>
  <si>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</si>
  <si>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</si>
  <si>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</si>
  <si>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</si>
  <si>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</si>
  <si>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</si>
  <si>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</si>
  <si>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</si>
  <si>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</si>
  <si>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</si>
  <si>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</si>
  <si>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</si>
  <si>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</si>
  <si>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</si>
  <si>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</si>
  <si>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</si>
  <si>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</si>
  <si>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</si>
  <si>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</si>
  <si>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</si>
  <si>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</si>
  <si>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</si>
  <si>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</si>
  <si>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</si>
  <si>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</si>
  <si>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</si>
  <si>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</si>
  <si>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</si>
  <si>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</si>
  <si>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</si>
  <si>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</si>
  <si>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</si>
  <si>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</si>
  <si>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</si>
  <si>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</si>
  <si>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</si>
  <si>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</si>
  <si>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</si>
  <si>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</si>
  <si>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</si>
  <si>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</si>
  <si>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</si>
  <si>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</si>
  <si>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</si>
  <si>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</si>
  <si>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</si>
  <si>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</si>
  <si>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</si>
  <si>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</si>
  <si>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</si>
  <si>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</si>
  <si>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</si>
  <si>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</si>
  <si>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</si>
  <si>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</si>
  <si>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</si>
  <si>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</si>
  <si>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</si>
  <si>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</si>
  <si>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</si>
  <si>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</si>
  <si>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</si>
  <si>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</si>
  <si>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</si>
  <si>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</si>
  <si>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</si>
  <si>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</si>
  <si>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</si>
  <si>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</si>
  <si>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</si>
  <si>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</si>
  <si>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</si>
  <si>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</si>
  <si>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</si>
  <si>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</si>
  <si>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</si>
  <si>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</si>
  <si>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</si>
  <si>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</si>
  <si>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</si>
  <si>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</si>
  <si>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</si>
  <si>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</si>
  <si>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</si>
  <si>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</si>
  <si>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</si>
  <si>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</si>
  <si>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</si>
  <si>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</si>
  <si>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</si>
  <si>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</si>
  <si>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</si>
  <si>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</si>
  <si>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</si>
  <si>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</si>
  <si>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</si>
  <si>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</si>
  <si>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</si>
  <si>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</si>
  <si>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</si>
  <si>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</si>
  <si>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</si>
  <si>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</si>
  <si>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</si>
  <si>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</si>
  <si>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</si>
  <si>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</si>
  <si>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</si>
  <si>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</si>
  <si>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</si>
  <si>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</si>
  <si>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</si>
  <si>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</si>
  <si>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</si>
  <si>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</si>
  <si>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</si>
  <si>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</si>
  <si>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</si>
  <si>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</si>
  <si>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</si>
  <si>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</si>
  <si>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</si>
  <si>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</si>
  <si>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</si>
  <si>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</si>
  <si>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</si>
  <si>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</si>
  <si>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</si>
  <si>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</si>
  <si>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</si>
  <si>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</si>
  <si>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</si>
  <si>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</si>
  <si>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</si>
  <si>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</si>
  <si>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</si>
  <si>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</si>
  <si>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</si>
  <si>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</si>
  <si>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</si>
  <si>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</si>
  <si>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</si>
  <si>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</si>
  <si>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</si>
  <si>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</si>
  <si>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</si>
  <si>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</si>
  <si>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</si>
  <si>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</si>
  <si>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</si>
  <si>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</si>
  <si>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</si>
  <si>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</si>
  <si>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</si>
  <si>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</si>
  <si>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</si>
  <si>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</si>
  <si>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</si>
  <si>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</si>
  <si>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</si>
  <si>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</si>
  <si>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</si>
  <si>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</si>
  <si>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</si>
  <si>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</si>
  <si>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</si>
  <si>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</si>
  <si>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</si>
  <si>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</si>
  <si>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</si>
  <si>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</si>
  <si>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</si>
  <si>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</si>
  <si>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</si>
  <si>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</si>
  <si>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</si>
  <si>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</si>
  <si>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</si>
  <si>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</si>
  <si>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</si>
  <si>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</si>
  <si>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</si>
  <si>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</si>
  <si>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</si>
  <si>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</si>
  <si>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</si>
  <si>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</si>
  <si>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</si>
  <si>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</si>
  <si>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</si>
  <si>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</si>
  <si>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</si>
  <si>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</si>
  <si>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</si>
  <si>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</si>
  <si>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</si>
  <si>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</si>
  <si>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</si>
  <si>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</si>
  <si>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</si>
  <si>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</si>
  <si>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</si>
  <si>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</si>
  <si>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</si>
  <si>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</si>
  <si>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</si>
  <si>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</si>
  <si>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</si>
  <si>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</si>
  <si>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</si>
  <si>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</si>
  <si>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</si>
  <si>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</si>
  <si>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</si>
  <si>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</si>
  <si>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</si>
  <si>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</si>
  <si>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</si>
  <si>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</si>
  <si>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</si>
  <si>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</si>
  <si>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</si>
  <si>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</si>
  <si>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</si>
  <si>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</si>
  <si>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</si>
  <si>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</si>
  <si>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</si>
  <si>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</si>
  <si>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</si>
  <si>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</si>
  <si>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</si>
  <si>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</si>
  <si>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</si>
  <si>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</si>
  <si>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</si>
  <si>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</si>
  <si>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</si>
  <si>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</si>
  <si>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</si>
  <si>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</si>
  <si>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</si>
  <si>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</si>
  <si>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</si>
  <si>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</si>
  <si>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</si>
  <si>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</si>
  <si>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</si>
  <si>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</si>
  <si>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</si>
  <si>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</si>
  <si>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</si>
  <si>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</si>
  <si>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</si>
  <si>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</si>
  <si>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</si>
  <si>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</si>
  <si>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</si>
  <si>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</si>
  <si>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</si>
  <si>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</si>
  <si>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</si>
  <si>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</si>
  <si>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</si>
  <si>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</si>
  <si>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</si>
  <si>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</si>
  <si>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</si>
  <si>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</si>
  <si>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</si>
  <si>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</si>
  <si>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</si>
  <si>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</si>
  <si>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</si>
  <si>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</si>
  <si>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</si>
  <si>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</si>
  <si>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</si>
  <si>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</si>
  <si>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</si>
  <si>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</si>
  <si>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</si>
  <si>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</si>
  <si>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</si>
  <si>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</si>
  <si>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</si>
  <si>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</si>
  <si>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</si>
  <si>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</si>
  <si>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</si>
  <si>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</si>
  <si>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</si>
  <si>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</si>
  <si>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</si>
  <si>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</si>
  <si>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</si>
  <si>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</si>
  <si>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</si>
  <si>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</si>
  <si>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</si>
  <si>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</si>
  <si>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</si>
  <si>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</si>
  <si>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</si>
  <si>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</si>
  <si>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</si>
  <si>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</si>
  <si>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</si>
  <si>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</si>
  <si>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</si>
  <si>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</si>
  <si>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</si>
  <si>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</si>
  <si>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</si>
  <si>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</si>
  <si>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</si>
  <si>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</si>
  <si>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</si>
  <si>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</si>
  <si>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</si>
  <si>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</si>
  <si>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</si>
  <si>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</si>
  <si>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</si>
  <si>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</si>
  <si>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</si>
  <si>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</si>
  <si>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</si>
  <si>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</si>
  <si>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</si>
  <si>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</si>
  <si>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</si>
  <si>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</si>
  <si>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</si>
  <si>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</si>
  <si>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</si>
  <si>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</si>
  <si>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</si>
  <si>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</si>
  <si>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</si>
  <si>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</si>
  <si>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</si>
  <si>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</si>
  <si>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</si>
  <si>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</si>
  <si>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</si>
  <si>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</si>
  <si>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</si>
  <si>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</si>
  <si>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</si>
  <si>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</si>
  <si>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</si>
  <si>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</si>
  <si>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</si>
  <si>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</si>
  <si>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</si>
  <si>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</si>
  <si>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</si>
  <si>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</si>
  <si>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</si>
  <si>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</si>
  <si>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</si>
  <si>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</si>
  <si>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</si>
  <si>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</si>
  <si>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</si>
  <si>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</si>
  <si>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</si>
  <si>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</si>
  <si>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</si>
  <si>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</si>
  <si>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</si>
  <si>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</si>
  <si>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</si>
  <si>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</si>
  <si>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</si>
  <si>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</si>
  <si>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</si>
  <si>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</si>
  <si>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</si>
  <si>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</si>
  <si>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</si>
  <si>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</si>
  <si>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</si>
  <si>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</si>
  <si>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</si>
  <si>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</si>
  <si>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</si>
  <si>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</si>
  <si>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</si>
  <si>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</si>
  <si>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</si>
  <si>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</si>
  <si>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</si>
  <si>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</si>
  <si>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</si>
  <si>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</si>
  <si>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</si>
  <si>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</si>
  <si>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</si>
  <si>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</si>
  <si>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</si>
  <si>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</si>
  <si>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</si>
  <si>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</si>
  <si>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</si>
  <si>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</si>
  <si>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</si>
  <si>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</si>
  <si>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</si>
  <si>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</si>
  <si>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</si>
  <si>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</si>
  <si>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</si>
  <si>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</si>
  <si>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</si>
  <si>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</si>
  <si>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</si>
  <si>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</si>
  <si>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</si>
  <si>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</si>
  <si>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</si>
  <si>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</si>
  <si>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</si>
  <si>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</si>
  <si>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</si>
  <si>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</si>
  <si>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</si>
  <si>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</si>
  <si>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</si>
  <si>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</si>
  <si>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</si>
  <si>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</si>
  <si>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</si>
  <si>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</si>
  <si>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</si>
  <si>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</si>
  <si>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</si>
  <si>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</si>
  <si>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</si>
  <si>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</si>
  <si>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</si>
  <si>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</si>
  <si>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</si>
  <si>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</si>
  <si>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</si>
  <si>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</si>
  <si>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</si>
  <si>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</si>
  <si>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</si>
  <si>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</si>
  <si>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</si>
  <si>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</si>
  <si>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</si>
  <si>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</si>
  <si>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</si>
  <si>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</si>
  <si>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</si>
  <si>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</si>
  <si>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</si>
  <si>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</si>
  <si>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</si>
  <si>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</si>
  <si>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</si>
  <si>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</si>
  <si>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</si>
  <si>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</si>
  <si>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</si>
  <si>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</si>
  <si>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</si>
  <si>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</si>
  <si>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</si>
  <si>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</si>
  <si>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</si>
  <si>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</si>
  <si>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</si>
  <si>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</si>
  <si>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</si>
  <si>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</si>
  <si>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</si>
  <si>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</si>
  <si>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</si>
  <si>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</si>
  <si>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</si>
  <si>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</si>
  <si>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</si>
  <si>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</si>
  <si>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</si>
  <si>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</si>
  <si>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</si>
  <si>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</si>
  <si>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</si>
  <si>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</si>
  <si>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</si>
  <si>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</si>
  <si>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</si>
  <si>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</si>
  <si>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</si>
  <si>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</si>
  <si>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</si>
  <si>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</si>
  <si>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</si>
  <si>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</si>
  <si>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</si>
  <si>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</si>
  <si>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</si>
  <si>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</si>
  <si>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</si>
  <si>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</si>
  <si>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</si>
  <si>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</si>
  <si>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</si>
  <si>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</si>
  <si>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</si>
  <si>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</si>
  <si>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</si>
  <si>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</si>
  <si>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</si>
  <si>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</si>
  <si>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</si>
  <si>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</si>
  <si>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</si>
  <si>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</si>
  <si>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</si>
  <si>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</si>
  <si>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</si>
  <si>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</si>
  <si>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</si>
  <si>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</si>
  <si>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</si>
  <si>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</si>
  <si>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</si>
  <si>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</si>
  <si>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</si>
  <si>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</si>
  <si>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</si>
  <si>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</si>
  <si>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</si>
  <si>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</si>
  <si>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</si>
  <si>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</si>
  <si>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</si>
  <si>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</si>
  <si>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</si>
  <si>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</si>
  <si>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</si>
  <si>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</si>
  <si>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</si>
  <si>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</si>
  <si>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</si>
  <si>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</si>
  <si>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</si>
  <si>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</si>
  <si>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</si>
  <si>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</si>
  <si>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</si>
  <si>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</si>
  <si>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</si>
  <si>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</si>
  <si>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</si>
  <si>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</si>
  <si>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</si>
  <si>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</si>
  <si>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</si>
  <si>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</si>
  <si>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</si>
  <si>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</si>
  <si>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</si>
  <si>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</si>
  <si>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</si>
  <si>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</si>
  <si>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</si>
  <si>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</si>
  <si>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</si>
  <si>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</si>
  <si>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</si>
  <si>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</si>
  <si>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</si>
  <si>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</si>
  <si>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</si>
  <si>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</si>
  <si>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</si>
  <si>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</si>
  <si>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</si>
  <si>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</si>
  <si>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</si>
  <si>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</si>
  <si>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</si>
  <si>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</si>
  <si>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</si>
  <si>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</si>
  <si>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</si>
  <si>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</si>
  <si>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</si>
  <si>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</si>
  <si>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</si>
  <si>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</si>
  <si>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</si>
  <si>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</si>
  <si>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</si>
  <si>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</si>
  <si>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</si>
  <si>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</si>
  <si>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</si>
  <si>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</si>
  <si>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</si>
  <si>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</si>
  <si>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</si>
  <si>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</si>
  <si>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</si>
  <si>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</si>
  <si>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</si>
  <si>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</si>
  <si>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</si>
  <si>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</si>
  <si>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</si>
  <si>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</si>
  <si>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</si>
  <si>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</si>
  <si>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</si>
  <si>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</si>
  <si>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</si>
  <si>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</si>
  <si>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</si>
  <si>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</si>
  <si>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</si>
  <si>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</si>
  <si>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</si>
  <si>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</si>
  <si>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</si>
  <si>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</si>
  <si>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</si>
  <si>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</si>
  <si>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</si>
  <si>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</si>
  <si>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</si>
  <si>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</si>
  <si>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</si>
  <si>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</si>
  <si>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</si>
  <si>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</si>
  <si>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</si>
  <si>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</si>
  <si>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</si>
  <si>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</si>
  <si>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</si>
  <si>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</si>
  <si>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</si>
  <si>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</si>
  <si>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</si>
  <si>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</si>
  <si>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</si>
  <si>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</si>
  <si>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</si>
  <si>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</si>
  <si>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</si>
  <si>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</si>
  <si>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</si>
  <si>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</si>
  <si>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</si>
  <si>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</si>
  <si>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</si>
  <si>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</si>
  <si>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</si>
  <si>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</si>
  <si>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</si>
  <si>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</si>
  <si>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</si>
  <si>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</si>
  <si>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</si>
  <si>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</si>
  <si>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</si>
  <si>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</si>
  <si>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</si>
  <si>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</si>
  <si>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</si>
  <si>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</si>
  <si>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</si>
  <si>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</si>
  <si>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</si>
  <si>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</si>
  <si>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</si>
  <si>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</si>
  <si>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</si>
  <si>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</si>
  <si>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</si>
  <si>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</si>
  <si>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</si>
  <si>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</si>
  <si>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</si>
  <si>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</si>
  <si>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</si>
  <si>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</si>
  <si>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</si>
  <si>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</si>
  <si>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</si>
  <si>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</si>
  <si>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</si>
  <si>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</si>
  <si>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</si>
  <si>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</si>
  <si>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</si>
  <si>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</si>
  <si>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</si>
  <si>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</si>
  <si>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</si>
  <si>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</si>
  <si>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</si>
  <si>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</si>
  <si>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</si>
  <si>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</si>
  <si>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</si>
  <si>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</si>
  <si>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</si>
  <si>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</si>
  <si>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</si>
  <si>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</si>
  <si>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</si>
  <si>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</si>
  <si>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</si>
  <si>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</si>
  <si>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</si>
  <si>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</si>
  <si>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</si>
  <si>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</si>
  <si>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</si>
  <si>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</si>
  <si>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</si>
  <si>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</si>
  <si>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</si>
  <si>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</si>
  <si>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</si>
  <si>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</si>
  <si>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</si>
  <si>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</si>
  <si>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</si>
  <si>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</si>
  <si>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</si>
  <si>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</si>
  <si>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</si>
  <si>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</si>
  <si>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</si>
  <si>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</si>
  <si>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</si>
  <si>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</si>
  <si>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</si>
  <si>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</si>
  <si>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</si>
  <si>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</si>
  <si>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</si>
  <si>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</si>
  <si>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</si>
  <si>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</si>
  <si>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</si>
  <si>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</si>
  <si>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</si>
  <si>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</si>
  <si>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</si>
  <si>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</si>
  <si>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</si>
  <si>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</si>
  <si>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</si>
  <si>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</si>
  <si>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</si>
  <si>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</si>
  <si>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</si>
  <si>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</si>
  <si>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</si>
  <si>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</si>
  <si>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</si>
  <si>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</si>
  <si>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</si>
  <si>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</si>
  <si>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</si>
  <si>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</si>
  <si>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</si>
  <si>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</si>
  <si>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</si>
  <si>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</si>
  <si>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</si>
  <si>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</si>
  <si>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</si>
  <si>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</si>
  <si>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</si>
  <si>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</si>
  <si>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</si>
  <si>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</si>
  <si>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</si>
  <si>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</si>
  <si>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</si>
  <si>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</si>
  <si>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</si>
  <si>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</si>
  <si>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</si>
  <si>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</si>
  <si>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</si>
  <si>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</si>
  <si>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</si>
  <si>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</si>
  <si>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</si>
  <si>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</si>
  <si>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</si>
  <si>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</si>
  <si>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</si>
  <si>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</si>
  <si>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</si>
  <si>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</si>
  <si>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</si>
  <si>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</si>
  <si>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</si>
  <si>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</si>
  <si>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</si>
  <si>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</si>
  <si>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</si>
  <si>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</si>
  <si>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</si>
  <si>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</si>
  <si>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</si>
  <si>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</si>
  <si>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</si>
  <si>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</si>
  <si>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</si>
  <si>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</si>
  <si>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</si>
  <si>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</si>
  <si>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</si>
  <si>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</si>
  <si>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</si>
  <si>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</si>
  <si>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</si>
  <si>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</si>
  <si>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</si>
  <si>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</si>
  <si>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</si>
  <si>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</si>
  <si>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</si>
  <si>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</si>
  <si>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</si>
  <si>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</si>
  <si>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</si>
  <si>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</si>
  <si>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</si>
  <si>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</si>
  <si>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</si>
  <si>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</si>
  <si>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</si>
  <si>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</si>
  <si>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</si>
  <si>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</si>
  <si>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</si>
  <si>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</si>
  <si>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</si>
  <si>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</si>
  <si>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</si>
  <si>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</si>
  <si>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</si>
  <si>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</si>
  <si>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</si>
  <si>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</si>
  <si>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</si>
  <si>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</si>
  <si>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</si>
  <si>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</si>
  <si>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</si>
  <si>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</si>
  <si>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</si>
  <si>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</si>
  <si>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</si>
  <si>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</si>
  <si>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</si>
  <si>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</si>
  <si>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</si>
  <si>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</si>
  <si>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</si>
  <si>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</si>
  <si>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</si>
  <si>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</si>
  <si>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</si>
  <si>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</si>
  <si>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</si>
  <si>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</si>
  <si>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</si>
  <si>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</si>
  <si>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</si>
  <si>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</si>
  <si>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</si>
  <si>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</si>
  <si>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</si>
  <si>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</si>
  <si>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</si>
  <si>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</si>
  <si>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</si>
  <si>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</si>
  <si>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</si>
  <si>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</si>
  <si>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</si>
  <si>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</si>
  <si>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</si>
  <si>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</si>
  <si>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</si>
  <si>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</si>
  <si>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</si>
  <si>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</si>
  <si>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</si>
  <si>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</si>
  <si>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</si>
  <si>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</si>
  <si>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</si>
  <si>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</si>
  <si>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</si>
  <si>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</si>
  <si>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</si>
  <si>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</si>
  <si>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</si>
  <si>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</si>
  <si>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</si>
  <si>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</si>
  <si>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</si>
  <si>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</si>
  <si>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</si>
  <si>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</si>
  <si>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</si>
  <si>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</si>
  <si>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</si>
  <si>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</si>
  <si>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</si>
  <si>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</si>
  <si>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</si>
  <si>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</si>
  <si>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</si>
  <si>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</si>
  <si>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</si>
  <si>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</si>
  <si>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</si>
  <si>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</si>
  <si>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</si>
  <si>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</si>
  <si>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</si>
  <si>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</si>
  <si>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</si>
  <si>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</si>
  <si>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</si>
  <si>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</si>
  <si>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</si>
  <si>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</si>
  <si>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</si>
  <si>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</si>
  <si>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</si>
  <si>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</si>
  <si>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</si>
  <si>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</si>
  <si>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</si>
  <si>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</si>
  <si>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</si>
  <si>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</si>
  <si>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</si>
  <si>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</si>
  <si>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</si>
  <si>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</si>
  <si>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</si>
  <si>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</si>
  <si>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</si>
  <si>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</si>
  <si>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</si>
  <si>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</si>
  <si>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</si>
  <si>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</si>
  <si>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</si>
  <si>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</si>
  <si>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</si>
  <si>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</si>
  <si>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</si>
  <si>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</si>
  <si>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</si>
  <si>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</si>
  <si>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</si>
  <si>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</si>
  <si>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</si>
  <si>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</si>
  <si>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</si>
  <si>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</si>
  <si>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</si>
  <si>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</si>
  <si>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</si>
  <si>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</si>
  <si>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</si>
  <si>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</si>
  <si>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</si>
  <si>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</si>
  <si>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</si>
  <si>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</si>
  <si>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</si>
  <si>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</si>
  <si>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</si>
  <si>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</si>
  <si>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</si>
  <si>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</si>
  <si>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</si>
  <si>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</si>
  <si>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</si>
  <si>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</si>
  <si>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</si>
  <si>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</si>
  <si>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</si>
  <si>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</si>
  <si>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</si>
  <si>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</si>
  <si>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</si>
  <si>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</si>
  <si>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</si>
  <si>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</si>
  <si>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</si>
  <si>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</si>
  <si>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</si>
  <si>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</si>
  <si>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</si>
  <si>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</si>
  <si>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</si>
  <si>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</si>
  <si>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</si>
  <si>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</si>
  <si>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</si>
  <si>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</si>
  <si>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</si>
  <si>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</si>
  <si>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</si>
  <si>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</si>
  <si>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</si>
  <si>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</si>
  <si>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</si>
  <si>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</si>
  <si>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</si>
  <si>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</si>
  <si>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</si>
  <si>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</si>
  <si>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</si>
  <si>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</si>
  <si>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</si>
  <si>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</si>
  <si>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</si>
  <si>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</si>
  <si>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</si>
  <si>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</si>
  <si>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</si>
  <si>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</si>
  <si>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</si>
  <si>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</si>
  <si>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</si>
  <si>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</si>
  <si>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</si>
  <si>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</si>
  <si>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</si>
  <si>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</si>
  <si>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</si>
  <si>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</si>
  <si>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</si>
  <si>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</si>
  <si>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</si>
  <si>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</si>
  <si>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</si>
  <si>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</si>
  <si>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</si>
  <si>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</si>
  <si>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</si>
  <si>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</si>
  <si>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</si>
  <si>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</si>
  <si>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</si>
  <si>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</si>
  <si>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</si>
  <si>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</si>
  <si>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</si>
  <si>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</si>
  <si>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</si>
  <si>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</si>
  <si>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</si>
  <si>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</si>
  <si>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</si>
  <si>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</si>
  <si>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</si>
  <si>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</si>
  <si>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</si>
  <si>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</si>
  <si>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</si>
  <si>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</si>
  <si>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</si>
  <si>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</si>
  <si>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</si>
  <si>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</si>
  <si>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</si>
  <si>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</si>
  <si>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</si>
  <si>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</si>
  <si>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</si>
  <si>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</si>
  <si>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</si>
  <si>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</si>
  <si>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</si>
  <si>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</si>
  <si>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</si>
  <si>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</si>
  <si>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</si>
  <si>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</si>
  <si>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</si>
  <si>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</si>
  <si>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</si>
  <si>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</si>
  <si>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</si>
  <si>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</si>
  <si>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</si>
  <si>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</si>
  <si>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</si>
  <si>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</si>
  <si>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</si>
  <si>
    <t>Nhân viên sale</t>
  </si>
  <si>
    <t>BH2373415</t>
  </si>
  <si>
    <t>PDN017990</t>
  </si>
  <si>
    <t>BH2373416</t>
  </si>
  <si>
    <t>PDN017989</t>
  </si>
  <si>
    <t>BH2374568</t>
  </si>
  <si>
    <t>PDN018564</t>
  </si>
  <si>
    <t>BH2374569</t>
  </si>
  <si>
    <t>PDN018563</t>
  </si>
  <si>
    <t>BH2376276</t>
  </si>
  <si>
    <t>PDN018970</t>
  </si>
  <si>
    <t>BH2376277</t>
  </si>
  <si>
    <t>PDN018968</t>
  </si>
  <si>
    <t>BH2378049</t>
  </si>
  <si>
    <t>PDN019921</t>
  </si>
  <si>
    <t>BH2378050</t>
  </si>
  <si>
    <t>PDN019919</t>
  </si>
  <si>
    <t>VIỆT Ý NHA TRANG</t>
  </si>
  <si>
    <t>Bán hàng vitalmart yên hòa</t>
  </si>
  <si>
    <t>BH2369933</t>
  </si>
  <si>
    <t>Bán hàng Cửa hàng Vitalmart - S401.01S02-S03 Vinhome Smart City - Tây Mỗ theo hđ 00082358  , CK CỐ ĐỊNH 7% + KM GÀ MUỐI 500G X 10% VÀ CHÂN GIÒ MUỐI 300G X 10% TỪ NGÀY 1/12 ĐẾN 31/12</t>
  </si>
  <si>
    <t>BH2369934</t>
  </si>
  <si>
    <t>Bán hàng Cửa hàng Vitalmart - 01.S02 Vinhome Smart City - Tây Mỗ  theo hóa đơn 00082359 , CK CỐ ĐỊNH 7% + KM GÀ MUỐI 500G X 10% VÀ CHÂN GIÒ MUỐI 300G X 10% TỪ NGÀY 1/12 ĐẾN 31/12</t>
  </si>
  <si>
    <t>HN/HTV32512021</t>
  </si>
  <si>
    <t>ĐÃ KIỂM TRA - Hàng trả - Vitalmart002 - Cửa hàng Vitalmart - Số 27 ngõ 110 Trần Duy Hưng - phiếu: V32512021 - Phiếu ngày (02/12/2025)</t>
  </si>
  <si>
    <t>HN/HTRRS20251101918</t>
  </si>
  <si>
    <t>ĐÃ KIỂM TRA - Hàng trả - CircleK-HN2220 - Circle K Tầng 1 lô thương mại dịch vụ 02 tòa G1-G2 - 1918 - Phiếu ngày (01/11/2025)- phiếu : RRS20251101918</t>
  </si>
  <si>
    <t>HN/HTRRS20251104135</t>
  </si>
  <si>
    <t>ĐÃ KIỂM TRA - Hàng trả - CircleK-HN2183 - CircleK 111 Nguyễn Sơn - phiếu: RRS20251104135 - Phiếu ngày (04/11/2025)</t>
  </si>
  <si>
    <t>HN/HT20251104073</t>
  </si>
  <si>
    <t>ĐÃ KIỂM TRA - Hàng trả - CircleK-HN2266 - CircleK Số 2 Hàng Điếu, Quận Hoàn Kiếm - phiếu: RRS20251104073 - Phiếu ngày (05/11/2025</t>
  </si>
  <si>
    <t>HN/HT20251104109</t>
  </si>
  <si>
    <t>ĐÃ KIỂM TRA - Hàng trả - CircleK-HN2173 - CircleK Số Bt16B5-03, Làng Việt Kiều Châu Âu, Khu Đô Thị Mới Mỗ Lao -phiếu: RRS20251104109 - Phiếu ngày (06/11/2025</t>
  </si>
  <si>
    <t>HN/HTRRS20250923477</t>
  </si>
  <si>
    <t>ĐÃ KIỂM TRA - Hàng trả - CircleK-HN2148 - CircleK 22 Phan Kế Bính - phiếu: RRS20250923477 - Phiếu ngày (23/09/2025)</t>
  </si>
  <si>
    <t>HN/HT20251111649</t>
  </si>
  <si>
    <t>ĐÃ KIỂM TRA -Hàng trả - CircleK-HN2179 - CircleK Số Bt11-Vt26, Khu Nhà Ở Xa La - phiếu: RRS20251111649 - Phiếu ngày (11/11/2025)</t>
  </si>
  <si>
    <t>SG/HTRRS20251112703</t>
  </si>
  <si>
    <t>ĐÃ KIỂM TRA - Hàng trả - CIRCLE K - CircleK-SG0125 - CircleK 4-6 Đường Số 10- phiếu: RRS20251112703 - (Phiếu trả ngày: 12/11/2025)</t>
  </si>
  <si>
    <t>HN/HTRRS20251113814</t>
  </si>
  <si>
    <t>ĐÃ KIỂM TRA - Hàng trả - CircleK-HN2145 - CircleK 69 Kim Đồng - phiếu: RRS20251113814 - Phiếu ngày (13/11/2025)</t>
  </si>
  <si>
    <t>HN/HTRRS20251113802</t>
  </si>
  <si>
    <t>ĐÃ KIỂM TRA - Hàng trả - CircleK-HN2231 - CircleK Số 1A Vạn Phúc - phiếu:RRS20251113802 - Phiếu ngày (13/11/2025)</t>
  </si>
  <si>
    <t>SG/HTRRS20251114841</t>
  </si>
  <si>
    <t>ĐÃ KIỂM TRA - Hàng trả - CIRCLE K - CircleK-SG0235 - CircleK 113 Nguyễn Gia Trí - phiếu: RRS20251114841 - (Phiếu trả ngày: 14/11/2025)</t>
  </si>
  <si>
    <t>SG/HTRRS20251117948</t>
  </si>
  <si>
    <t>ĐÃ KIỂM TRA - Hàng trả - CIRCLE K - CircleK-SG0225 - CircleK Số 74 Nguyễn Văn Thương - phiếu: RRS20251117948 - (Phiếu trả ngày: 17/11/2025)</t>
  </si>
  <si>
    <t>HN/HTRRS20251110497</t>
  </si>
  <si>
    <t>ĐÃ KIỂM TRA -Hàng trả - CircleK-HN2138 - CircleK Tầng 1 Và Tầng 2 Số 85 Hàng Mã - phiếu: RRS20251110497 - Phiếu ngày (10/11/2025)</t>
  </si>
  <si>
    <t>SG/HTRRS20251119129</t>
  </si>
  <si>
    <t>ĐÃ KIỂM TRA - Hàng trả - CIRCLE K - CircleK-SG0292 - CircleK 150 Nguyễn Thị Nhỏ- phiếu: RRS20251119129-  (Phiếu trả ngày: 19/11/2025)</t>
  </si>
  <si>
    <t>HN/HT17112544</t>
  </si>
  <si>
    <t>Hàng trả - phiếu RRS20251106347HN2225</t>
  </si>
  <si>
    <t>SG/HT220307</t>
  </si>
  <si>
    <t>Hàng trả - phiếu RRS20251007434SG0007</t>
  </si>
  <si>
    <t>HN/HTRRS20251126431</t>
  </si>
  <si>
    <t>ĐÃ KIỂM TRA -Hàng trả - CircleK-HN2014 - CircleK 73 Chùa Láng - phiếu:RRS20251126431 - Phiếu ngày (26/11/2025)</t>
  </si>
  <si>
    <t>HN/HTRRS20251126432</t>
  </si>
  <si>
    <t>ĐÃ KIỂM TRA - Hàng trả - CircleK-HN2014 - CircleK 73 Chùa Láng - phiếu: RRS20251126432 - Phiếu ngày (26/11/2025)</t>
  </si>
  <si>
    <t>SG/HTRRS20251127456</t>
  </si>
  <si>
    <t>ĐÃ KIỂM TRA - Hàng trả - CIRCLE K - CircleK-SG0097 - CircleK 315B Bùi Hữu Nghĩa - phiếu: RRS20251127456 - (Phiếu trả ngày: 27/11/2025)</t>
  </si>
  <si>
    <t>SG/HTTHN043381</t>
  </si>
  <si>
    <t>Hàng trả - phiếu RRS20251107410SG0262</t>
  </si>
  <si>
    <t>HN/HT221112</t>
  </si>
  <si>
    <t>Hàng trả - phiếu RRS20251024653HN2160</t>
  </si>
  <si>
    <t>HN/HT221110</t>
  </si>
  <si>
    <t>Hàng trả - phiếu RRS20250904431HN2145</t>
  </si>
  <si>
    <t>HN/HT221111</t>
  </si>
  <si>
    <t>Hàng trả - phiếu RRS20250927790HN2145</t>
  </si>
  <si>
    <t>SG/HT31102544</t>
  </si>
  <si>
    <t>Hàng trả - phiếu RRS20251117006SG0042</t>
  </si>
  <si>
    <t>HN/HT221114</t>
  </si>
  <si>
    <t>Hàng trả - phiếu RRS20251122249HN2098</t>
  </si>
  <si>
    <t>HN/HT221113</t>
  </si>
  <si>
    <t>Hàng trả - phiếu RRS20251128465HN2091</t>
  </si>
  <si>
    <t>BH2373213</t>
  </si>
  <si>
    <t>PO-54858 - FM3 486 Nguyễn Thị Thập</t>
  </si>
  <si>
    <t>BH2373214</t>
  </si>
  <si>
    <t>PO-54860 - FM5 104 Hai Bà Trưng</t>
  </si>
  <si>
    <t>BH2373215</t>
  </si>
  <si>
    <t>PO-54856 - FM1 496 Nguyễn Thị Minh Khai</t>
  </si>
  <si>
    <t>BH2373334</t>
  </si>
  <si>
    <t>PO-54857 - FM2 123 Phan Xích Long</t>
  </si>
  <si>
    <t>BH2373335</t>
  </si>
  <si>
    <t>PO-54859 - FM4 99 Hoàng Hoa Thám</t>
  </si>
  <si>
    <t>BH2373340</t>
  </si>
  <si>
    <t>PO-54862 - Farmers market FM07 - An Phú, Shophouse W37-W38-W39 Lumiere Riverside</t>
  </si>
  <si>
    <t>BH2373342</t>
  </si>
  <si>
    <t>PO-54861 - Farmers market 06QT - Quang Trung</t>
  </si>
  <si>
    <t>BH2375569</t>
  </si>
  <si>
    <t>PO-57912 - Farmers market DC01 - Nơ Trang Long</t>
  </si>
  <si>
    <t>BH2376260</t>
  </si>
  <si>
    <t>PO-59521 - Farmers market DC01 - Nơ Trang Long</t>
  </si>
  <si>
    <t>BH2376261</t>
  </si>
  <si>
    <t>PO-59247 - Farmers market DC01 - Nơ Trang Long</t>
  </si>
  <si>
    <t>BH2378127</t>
  </si>
  <si>
    <t>PO-62076</t>
  </si>
  <si>
    <t>BH2378128</t>
  </si>
  <si>
    <t>PO-61802</t>
  </si>
  <si>
    <t>BH2378197</t>
  </si>
  <si>
    <t>PO-62515</t>
  </si>
  <si>
    <t>MDV/PVH/00282</t>
  </si>
  <si>
    <t>Chi phí trưng bày, quảng cáo tháng 11/2025</t>
  </si>
  <si>
    <t>BH2365564</t>
  </si>
  <si>
    <t>BH2366331</t>
  </si>
  <si>
    <t>BH2366507</t>
  </si>
  <si>
    <t>BH2366900</t>
  </si>
  <si>
    <t>BH2366901</t>
  </si>
  <si>
    <t>BH2366902</t>
  </si>
  <si>
    <t>BH2368381</t>
  </si>
  <si>
    <t>BH2368981</t>
  </si>
  <si>
    <t>BH2369043</t>
  </si>
  <si>
    <t>BH2370184</t>
  </si>
  <si>
    <t>BH2370185</t>
  </si>
  <si>
    <t>Bán hàng K-Market 17T3 theo hóa đơn 00081198</t>
  </si>
  <si>
    <t>BH2370423</t>
  </si>
  <si>
    <t>Bán hàng K-Market The Matrix one theo hóa đơn 00081304</t>
  </si>
  <si>
    <t>BH2370722</t>
  </si>
  <si>
    <t>Bán hàng K-Market Quang Minh theo hóa đơn 00082296</t>
  </si>
  <si>
    <t>BH2371013</t>
  </si>
  <si>
    <t>Bán hàng K-Market Capital C6 theo hóa đơn 00082422</t>
  </si>
  <si>
    <t>HN/HT20251112-00001</t>
  </si>
  <si>
    <t>ĐÃ KIỂM TRA - Hàng trả - Kmarket0021 - K-Market Capital C6 -phiếu: 20251112-00001 - Phiếu ngày (15/11/2025)</t>
  </si>
  <si>
    <t>HN/HT20251112-00002</t>
  </si>
  <si>
    <t>ĐÃ KIỂM TRA - Hàng trả - Kmarket0014 - K-Market Goldmark Ruby - phiếu: 20251112-00002 - Phiếu ngày (12/11/2025)</t>
  </si>
  <si>
    <t>HN/HT20251122-00001</t>
  </si>
  <si>
    <t>ĐÃ KIỂM TRA - Hàng trả - Kmarket0017 - K-Market Greenbay - phiếu: 20251122-00001 - Phiếu ngày (22/11/2025)</t>
  </si>
  <si>
    <t>HN/HT20251202-00001</t>
  </si>
  <si>
    <t>ĐÃ KIỂM TRA - Hàng trả - K-Market Thăng Long Number 1 - phiếu: 20251202-00001 - Phiếu ngày (02/12/2025)</t>
  </si>
  <si>
    <t>HN/HT20251203-00002</t>
  </si>
  <si>
    <t>ĐÃ KIỂM TRA - Hàng trả - Kmarket0042 - K-Market The Matrix one - phiếu: 20251203-00001 - Phiếu ngày (03/12/2025)</t>
  </si>
  <si>
    <t>HN/HT20251203-00001</t>
  </si>
  <si>
    <t>ĐÃ KIỂM TRA - Hàng trả - Kmarket0024 - K-market CT4 New - phiếu : 20251203-00001 - Phiếu ngày (03/12/2025)</t>
  </si>
  <si>
    <t>NVK00082</t>
  </si>
  <si>
    <t>Chiết khấu, Hỗ trợ KMARKET T11.2025</t>
  </si>
  <si>
    <t>BH2376275</t>
  </si>
  <si>
    <t>đơn longbeach 24/11</t>
  </si>
  <si>
    <t>BH2377681</t>
  </si>
  <si>
    <t>LONGBEACH 5/12</t>
  </si>
  <si>
    <t>BH2378240</t>
  </si>
  <si>
    <t>Bán hàng CÔNG TY CỔ PHẦN THƯƠNG MẠI LONG BEACH theo hóa đơn 00082485</t>
  </si>
  <si>
    <t>SATRA Phạm Hùng</t>
  </si>
  <si>
    <t>SATRA Củ Chi</t>
  </si>
  <si>
    <t>SATRA Võ Văn Kiệt</t>
  </si>
  <si>
    <t>BH2374213</t>
  </si>
  <si>
    <t>TC251110-01009-00048</t>
  </si>
  <si>
    <t>BH2374215</t>
  </si>
  <si>
    <t>TC251110-01016-00029</t>
  </si>
  <si>
    <t>BH2374347</t>
  </si>
  <si>
    <t>TC251110-01013-00240</t>
  </si>
  <si>
    <t>BH2374350</t>
  </si>
  <si>
    <t>TC251110-01006-00071</t>
  </si>
  <si>
    <t>BH2374351</t>
  </si>
  <si>
    <t>TC251110-01004-00163</t>
  </si>
  <si>
    <t>BH2367730</t>
  </si>
  <si>
    <t>Bán hàng CÔNG TY CỔ PHẦN TRUNG TÂM THƯƠNG MẠI LOTTE VIỆT NAM - CHI NHÁNH TÂY HỒ theo hóa đơn 00076765</t>
  </si>
  <si>
    <t>BH2375687</t>
  </si>
  <si>
    <t>TC251119-01016-00014</t>
  </si>
  <si>
    <t>BH2375701</t>
  </si>
  <si>
    <t>251119-01002-00033 - LOTTEMART PHÚ THỌ</t>
  </si>
  <si>
    <t>BH2375703</t>
  </si>
  <si>
    <t>251119-01010-00063</t>
  </si>
  <si>
    <t>BH2375709</t>
  </si>
  <si>
    <t>251117-01012-00362</t>
  </si>
  <si>
    <t>BH2375739</t>
  </si>
  <si>
    <t>251120-01001-00265 - LOTTE NAM SÀI GÒN</t>
  </si>
  <si>
    <t>BH2375740</t>
  </si>
  <si>
    <t>251119-01001-00221 - LOTTE NAM SÀI GÒN</t>
  </si>
  <si>
    <t>BH2375808</t>
  </si>
  <si>
    <t>TC251121-01004-00062</t>
  </si>
  <si>
    <t>BH2375809</t>
  </si>
  <si>
    <t>TC251121-01004-00224</t>
  </si>
  <si>
    <t>BH2375840</t>
  </si>
  <si>
    <t>251120-01012-00299</t>
  </si>
  <si>
    <t>BH2368625</t>
  </si>
  <si>
    <t>Bán hàng CÔNG TY CỔ PHẦN TRUNG TÂM THƯƠNG MẠI LOTTE VIỆT NAM - CHI NHÁNH TÂY HỒ theo hóa đơn 00078466</t>
  </si>
  <si>
    <t>BH2368626</t>
  </si>
  <si>
    <t>Bán hàng CÔNG TY CỔ PHẦN TRUNG TÂM THƯƠNG MẠI LOTTE VIỆT NAM - CHI NHÁNH TÂY HỒ theo hóa đơn 00078467</t>
  </si>
  <si>
    <t>BH2376208</t>
  </si>
  <si>
    <t>251122-01012-00087</t>
  </si>
  <si>
    <t>BH2376209</t>
  </si>
  <si>
    <t>251124-01012-00176</t>
  </si>
  <si>
    <t>BH2376250</t>
  </si>
  <si>
    <t>TC251124-01011-00246</t>
  </si>
  <si>
    <t>BH2376248</t>
  </si>
  <si>
    <t>TC251124-01006-00147</t>
  </si>
  <si>
    <t>BH2376249</t>
  </si>
  <si>
    <t>TC251124-01006-00412</t>
  </si>
  <si>
    <t>BH2376503</t>
  </si>
  <si>
    <t>251125-01001-00074 - LOTTE NAM SÀI GÒN</t>
  </si>
  <si>
    <t>BH2376504</t>
  </si>
  <si>
    <t>251124-01001-00482 - LOTTE NAM SÀI GÒN</t>
  </si>
  <si>
    <t>BH2376585</t>
  </si>
  <si>
    <t>TC251126-01013-00267</t>
  </si>
  <si>
    <t>BH2376586</t>
  </si>
  <si>
    <t>TC251128-01013-00045</t>
  </si>
  <si>
    <t>BH2376587</t>
  </si>
  <si>
    <t>TC251127-01016-00011</t>
  </si>
  <si>
    <t>BH2377268</t>
  </si>
  <si>
    <t>251128-01012-00069</t>
  </si>
  <si>
    <t>BH2377282</t>
  </si>
  <si>
    <t>251128-01005-00079</t>
  </si>
  <si>
    <t>BH2377292</t>
  </si>
  <si>
    <t>251128-01001-00244 - LOTTE NAM SÀI GÒN</t>
  </si>
  <si>
    <t>BH2375534</t>
  </si>
  <si>
    <t>251117-01003-00057</t>
  </si>
  <si>
    <t>BH2369905</t>
  </si>
  <si>
    <t>Bán hàng CÔNG TY CỔ PHẦN TRUNG TÂM THƯƠNG MẠI LOTTE VIỆT NAM - CHI NHÁNH BA ĐÌNH theo hóa đơn 00080212</t>
  </si>
  <si>
    <t>BH2369906</t>
  </si>
  <si>
    <t>Bán hàng CÔNG TY CỔ PHẦN TRUNG TÂM THƯƠNG MẠI LOTTE VIỆT NAM - CHI NHÁNH TÂY HỒ theo hóa đơn 00080213</t>
  </si>
  <si>
    <t>BH2369907</t>
  </si>
  <si>
    <t>Bán hàng CÔNG TY CỔ PHẦN TRUNG TÂM THƯƠNG MẠI LOTTE VIỆT NAM - CHI NHÁNH TÂY HỒ theo hóa đơn 00080214</t>
  </si>
  <si>
    <t>BH2377412</t>
  </si>
  <si>
    <t>251201-01003-00017</t>
  </si>
  <si>
    <t>BH2377413</t>
  </si>
  <si>
    <t>251130-01003-00029</t>
  </si>
  <si>
    <t>BH2377564</t>
  </si>
  <si>
    <t>TC251202-01006-00080</t>
  </si>
  <si>
    <t>BH2377565</t>
  </si>
  <si>
    <t>TC251203-01009-00023</t>
  </si>
  <si>
    <t>BH2377566</t>
  </si>
  <si>
    <t>TC251203-01011-00037</t>
  </si>
  <si>
    <t>BH2377567</t>
  </si>
  <si>
    <t>TC251203-01004-00048</t>
  </si>
  <si>
    <t>BH2377568</t>
  </si>
  <si>
    <t>TC251203-01004-00174</t>
  </si>
  <si>
    <t>BH2377628</t>
  </si>
  <si>
    <t>BH2377651</t>
  </si>
  <si>
    <t>251204-01010-00109</t>
  </si>
  <si>
    <t>BH2378007</t>
  </si>
  <si>
    <t>251205-01005-00076</t>
  </si>
  <si>
    <t>BH2378101</t>
  </si>
  <si>
    <t>TC251208-01009-00035</t>
  </si>
  <si>
    <t>BH2378102</t>
  </si>
  <si>
    <t>TC251208-01016-00012</t>
  </si>
  <si>
    <t>BH2378103</t>
  </si>
  <si>
    <t>BH2378291</t>
  </si>
  <si>
    <t>TC251210-01011-00017</t>
  </si>
  <si>
    <t>BH2378292</t>
  </si>
  <si>
    <t>TC251209-01013-00185</t>
  </si>
  <si>
    <t>BH2378401</t>
  </si>
  <si>
    <t>251211-01012-00328</t>
  </si>
  <si>
    <t>BH2378468</t>
  </si>
  <si>
    <t>BH2378469</t>
  </si>
  <si>
    <t>251211-01001-00299</t>
  </si>
  <si>
    <t>BH2378470</t>
  </si>
  <si>
    <t>BH2373204</t>
  </si>
  <si>
    <t>P-005215656 - Satrafoods NGUYỄN THƯỢNG HIỀN</t>
  </si>
  <si>
    <t>BH2373205</t>
  </si>
  <si>
    <t>P-005215549 - Satrafoods THẠCH LAM</t>
  </si>
  <si>
    <t>BH2373345</t>
  </si>
  <si>
    <t>P-005213841 - Satrafoods DƯƠNG CÔNG KHI</t>
  </si>
  <si>
    <t>BH2373365</t>
  </si>
  <si>
    <t>P-005205605 - Satrafoods LẠC LONG QUÂN 1</t>
  </si>
  <si>
    <t>BH2373412</t>
  </si>
  <si>
    <t>P-005217792 - Satrafoods LÊ VĂN LINH</t>
  </si>
  <si>
    <t>BH2373478</t>
  </si>
  <si>
    <t>P-005219203 - Satrafoods LÊ VĂN LƯƠNG</t>
  </si>
  <si>
    <t>BH2373485</t>
  </si>
  <si>
    <t>P-005219666 - Satrafoods LÊ THỊ HOA</t>
  </si>
  <si>
    <t>BH2373489</t>
  </si>
  <si>
    <t>P-005219661 - Satrafoods LÝ THƯỜNG KIỆT</t>
  </si>
  <si>
    <t>BH2373490</t>
  </si>
  <si>
    <t>P-000113668</t>
  </si>
  <si>
    <t>BH2373552</t>
  </si>
  <si>
    <t>P-005221604 - Satrafoods ĐƯỜNG SỐ 17</t>
  </si>
  <si>
    <t>BH2373567</t>
  </si>
  <si>
    <t>P-005219571 - Satrafoods LÒ LU</t>
  </si>
  <si>
    <t>BH2373689</t>
  </si>
  <si>
    <t>P-005224038 - Satrafoods ĐƯỜNG SỐ 41</t>
  </si>
  <si>
    <t>BH2373701</t>
  </si>
  <si>
    <t>P-005222459 - Satrafoods AN BÌNH</t>
  </si>
  <si>
    <t>BH2373708</t>
  </si>
  <si>
    <t>P-005220358 - Satrafoods LÊ THỊ HÀ</t>
  </si>
  <si>
    <t>BH2373709</t>
  </si>
  <si>
    <t>P-005207083 - Satrafoods 555 Tỉnh Lộ 7 (CỦ CHI 12)</t>
  </si>
  <si>
    <t>BH2373710</t>
  </si>
  <si>
    <t>P-005224367 - Satrafoods TRẦN VĂN MƯỜI</t>
  </si>
  <si>
    <t>BH2374163</t>
  </si>
  <si>
    <t>P-005223998 - Satrafoods PHẠM THẾ HIỂN 3</t>
  </si>
  <si>
    <t>BH2374170</t>
  </si>
  <si>
    <t>P-005224885 - Satrafoods THẠNH LỘC</t>
  </si>
  <si>
    <t>BH2374237</t>
  </si>
  <si>
    <t>P-005227405 - Satrafoods 260 Trần Não</t>
  </si>
  <si>
    <t>BH2374277</t>
  </si>
  <si>
    <t>P-000114363</t>
  </si>
  <si>
    <t>BH2374372</t>
  </si>
  <si>
    <t>P-005226058 - Satrafoods TỈNH LỘ 43</t>
  </si>
  <si>
    <t>BH2374381</t>
  </si>
  <si>
    <t>P-005228522 - Satrafoods LÊ THỊ RIÊNG</t>
  </si>
  <si>
    <t>BH2374391</t>
  </si>
  <si>
    <t>P-005229260 - Satrafoods QUANG TRUNG</t>
  </si>
  <si>
    <t>BH2374407</t>
  </si>
  <si>
    <t>P-005226171 - Satrafoods NGUYỄN THƯỢNG HIỀN</t>
  </si>
  <si>
    <t>BH2374588</t>
  </si>
  <si>
    <t>P-005231218 - Satrafoods TỈNH LỘ 8 (CỦ CHI 9)</t>
  </si>
  <si>
    <t>BH2374589</t>
  </si>
  <si>
    <t>P-005230124 - Satrafoods 803 Tỉnh Lộ 7</t>
  </si>
  <si>
    <t>BH2374595</t>
  </si>
  <si>
    <t>P-005233026 - Satrafoods TRẦN VĂN MƯỜI</t>
  </si>
  <si>
    <t>BH2374598</t>
  </si>
  <si>
    <t>P-005232273 - Satrafoods LÒ LU</t>
  </si>
  <si>
    <t>BH2375422</t>
  </si>
  <si>
    <t>P-005232213 - Satrafoods BÙI CÔNG TRỪNG</t>
  </si>
  <si>
    <t>BH2375558</t>
  </si>
  <si>
    <t>P-005232469 - Satrafoods TÂN CẢNG</t>
  </si>
  <si>
    <t>BH2375565</t>
  </si>
  <si>
    <t>P-005235026 - Satrafoods HOÀNG HOA THÁM</t>
  </si>
  <si>
    <t>BH2375668</t>
  </si>
  <si>
    <t>P-005236999 - Satrafoods PHAN ĐĂNG LƯU</t>
  </si>
  <si>
    <t>BH2375571</t>
  </si>
  <si>
    <t>P-005233646 - Satrafoods ĐƯỜNG SỐ 5C</t>
  </si>
  <si>
    <t>BH2375688</t>
  </si>
  <si>
    <t>P-005237693 - Satrafoods LÊ THỊ HOA</t>
  </si>
  <si>
    <t>BH2375695</t>
  </si>
  <si>
    <t>P-005238217 - Satrafoods LÊ VĂN LƯƠNG</t>
  </si>
  <si>
    <t>BH2375710</t>
  </si>
  <si>
    <t>P-005235235 - Satrafoods TÔ KÝ</t>
  </si>
  <si>
    <t>BH2375737</t>
  </si>
  <si>
    <t>P-005239424 - Satrafoods LÊ THỊ RIÊNG</t>
  </si>
  <si>
    <t>BH2375767</t>
  </si>
  <si>
    <t>P-005235432 - Satrafoods NGUYỄN DUY TRINH 2</t>
  </si>
  <si>
    <t>BH2375825</t>
  </si>
  <si>
    <t>P-005237418 - Satrafoods ĐƯỜNG SỐ 2 THỦ ĐỨC</t>
  </si>
  <si>
    <t>BH2375834</t>
  </si>
  <si>
    <t>P-005241285 - Satrafoods PHẠM VĂN HAI</t>
  </si>
  <si>
    <t>BH2375841</t>
  </si>
  <si>
    <t>P-005240736 - Satrafoods QUANG TRUNG</t>
  </si>
  <si>
    <t>BH2375842</t>
  </si>
  <si>
    <t>P-005239868 - Satrafoods NGUYỄN THỊ BÚP (TCH 2)</t>
  </si>
  <si>
    <t>BH2376207</t>
  </si>
  <si>
    <t>P-005239507 - Satrafoods THỐNG NHẤT</t>
  </si>
  <si>
    <t>BH2376255</t>
  </si>
  <si>
    <t>P-005242634 - Satrafoods TỈNH LỘ 43</t>
  </si>
  <si>
    <t>BH2376269</t>
  </si>
  <si>
    <t>P-000220097</t>
  </si>
  <si>
    <t>BH2376381</t>
  </si>
  <si>
    <t>P-005241942 - Satrafoods LÊ MINH NHỰT</t>
  </si>
  <si>
    <t>BH2376398</t>
  </si>
  <si>
    <t>P-005244124 - Satrafoods ĐƯỜNG SỐ 41</t>
  </si>
  <si>
    <t>BH2376456</t>
  </si>
  <si>
    <t>P-005240658 - Satrafoods LÒ LU</t>
  </si>
  <si>
    <t>BH2376509</t>
  </si>
  <si>
    <t>P-005247418 - Satrafoods LÊ THỊ HOA</t>
  </si>
  <si>
    <t>BH2376510</t>
  </si>
  <si>
    <t>P-005248320 - Satrafoods KHA VẠN CÂN</t>
  </si>
  <si>
    <t>BH2376518</t>
  </si>
  <si>
    <t>P-005245552 - Satrafoods HƯƠNG LỘ 2 -2</t>
  </si>
  <si>
    <t>BH2376593</t>
  </si>
  <si>
    <t>P-005249201 - Satrafoods ĐƯỜNG SỐ 2 THỦ ĐỨC</t>
  </si>
  <si>
    <t>BH2376603</t>
  </si>
  <si>
    <t>P-005244693 - Satrafoods 555 Tỉnh Lộ 7 (CỦ CHI 12)</t>
  </si>
  <si>
    <t>BH2376605</t>
  </si>
  <si>
    <t>P-005244281 - Satrafoods CỦ CHI 1</t>
  </si>
  <si>
    <t>BH2376606</t>
  </si>
  <si>
    <t>P-005242951 - Satrafoods 803 Tỉnh Lộ 7</t>
  </si>
  <si>
    <t>BH2377225</t>
  </si>
  <si>
    <t>P-005247147 - Satrafoods ĐINH ĐỨC THIỆN</t>
  </si>
  <si>
    <t>BH2377272</t>
  </si>
  <si>
    <t>P-005249903 - Satrafoods THẠNH LỘC</t>
  </si>
  <si>
    <t>BH2377287</t>
  </si>
  <si>
    <t>P-005251299 - Satrafoods LÊ THỊ RIÊNG</t>
  </si>
  <si>
    <t>BH2377294</t>
  </si>
  <si>
    <t>P-000013678</t>
  </si>
  <si>
    <t>BH2377295</t>
  </si>
  <si>
    <t>P-005250390 - Satrafoods LẠC LONG QUÂN 1</t>
  </si>
  <si>
    <t>BH2377390</t>
  </si>
  <si>
    <t>P-000115015</t>
  </si>
  <si>
    <t>BH2377392</t>
  </si>
  <si>
    <t>P-005252441 - Satrafoods DƯƠNG CÔNG KHI</t>
  </si>
  <si>
    <t>BH2377403</t>
  </si>
  <si>
    <t>P-005253686 - Satrafoods TRẦN VĂN MƯỜI</t>
  </si>
  <si>
    <t>BH2377429</t>
  </si>
  <si>
    <t>P-005254346 - Satrafoods LÊ THÁNH TÔN</t>
  </si>
  <si>
    <t>BH2377433</t>
  </si>
  <si>
    <t>P-005253280 - Satrafoods ĐƯỜNG SỐ 41</t>
  </si>
  <si>
    <t>BH2377576</t>
  </si>
  <si>
    <t>P-005253952 - Satrafoods LÊ THỊ HOA</t>
  </si>
  <si>
    <t>BH2377577</t>
  </si>
  <si>
    <t>P-005254859 - Satrafoods TỈNH LỘ 43</t>
  </si>
  <si>
    <t>BH2377581</t>
  </si>
  <si>
    <t>P-005254451 - Satrafoods LÊ VĂN LƯƠNG</t>
  </si>
  <si>
    <t>BH2377676</t>
  </si>
  <si>
    <t>P-005257267</t>
  </si>
  <si>
    <t>BH2377677</t>
  </si>
  <si>
    <t>P-005255067</t>
  </si>
  <si>
    <t>BH2377687</t>
  </si>
  <si>
    <t>P-005256671</t>
  </si>
  <si>
    <t>BH2377688</t>
  </si>
  <si>
    <t>P-005254626</t>
  </si>
  <si>
    <t>BH2377689</t>
  </si>
  <si>
    <t>P-005255523</t>
  </si>
  <si>
    <t>BH2377690</t>
  </si>
  <si>
    <t>P-005256387</t>
  </si>
  <si>
    <t>BH2378121</t>
  </si>
  <si>
    <t>P-000232315</t>
  </si>
  <si>
    <t>BH2378141</t>
  </si>
  <si>
    <t>P-005258886</t>
  </si>
  <si>
    <t>BH2378201</t>
  </si>
  <si>
    <t>P-000115753</t>
  </si>
  <si>
    <t>BH2378210</t>
  </si>
  <si>
    <t>P-005260174</t>
  </si>
  <si>
    <t>BH2378232</t>
  </si>
  <si>
    <t>P-005261075</t>
  </si>
  <si>
    <t>BH2378341</t>
  </si>
  <si>
    <t>P-005262588</t>
  </si>
  <si>
    <t>BH2378383</t>
  </si>
  <si>
    <t>P-005261338</t>
  </si>
  <si>
    <t>BH2378476</t>
  </si>
  <si>
    <t>P-005263591</t>
  </si>
  <si>
    <t>BH2378486</t>
  </si>
  <si>
    <t>P-005263349</t>
  </si>
  <si>
    <t>SG/HT2025090216</t>
  </si>
  <si>
    <t>ĐÃ KIỂM TRA - Hàng trả - SATRA - satra0064 - Satrafoods LÒ LU (PTH/I-02309345 - 23/09/2025)</t>
  </si>
  <si>
    <t>SG/HTI-02323744</t>
  </si>
  <si>
    <t>ĐÃ KIỂM TRA - Hàng trả - SATRA - satra0161 - 11/3 Lý Thường Kiệt, Xã Hóc Môn, Tp.HCM (Phiếu trả ngày: 09/10/2025)</t>
  </si>
  <si>
    <t>SG/HTI-02340456</t>
  </si>
  <si>
    <t>ĐÃ KIỂM TRA - Hàng trả - SATRA - satra1225 - SATRA  803 TỈNH LỘ 7 (Phiếu trả ngày: 01/11/2025)- phiếu: INV:I-02340456</t>
  </si>
  <si>
    <t>SG/HT31102529</t>
  </si>
  <si>
    <t>Hàng trả - satra0209 - SATRA N23 VẠN PHÚC - Phiếu: I-02309361</t>
  </si>
  <si>
    <t>SG/HTI-02320806</t>
  </si>
  <si>
    <t>ĐÃ KIỂM TRA - Hàng trả - SATRA - satra0367 - 367A Phan Văn Trị, Phường 11, Quận Bình Thạnh,Tp.Hồ Chí Minh (Phiếu trả ngày: 06/10/2025)</t>
  </si>
  <si>
    <t>SG/HT31102526</t>
  </si>
  <si>
    <t>Hàng trả - satra0012 - SATRA 975 NGUYỄN DUY TRINH - Phiếu: I-02309178</t>
  </si>
  <si>
    <t>SG/HTI-02335131</t>
  </si>
  <si>
    <t>ĐÃ KIỂM TRA - HÀNG TRẢ  - Satrafoods PHAN ĐĂNG LƯU -satra0178 - phiếu : INV:I-02335131</t>
  </si>
  <si>
    <t>SG/HTI-02338295</t>
  </si>
  <si>
    <t>ĐÃ KIỂM TRA - HÀNG TRẢ - Satrafoods NGUYỄN DUY TRINH 3 - satra0062 - Phiếu: INV:I-02338295</t>
  </si>
  <si>
    <t>SG/HT31102525</t>
  </si>
  <si>
    <t>Hàng trả - satra0146 - SATRA 393 QUANG TRUNG - Phiếu: I-02308718</t>
  </si>
  <si>
    <t>SG/HT2025090276</t>
  </si>
  <si>
    <t>ĐÃ KIỂM TRA - Hàng trả - SATRA - satra0095 - Satrafoods ĐINH ĐỨC THIỆN (PTH/I-02319249- 04/10/2025)</t>
  </si>
  <si>
    <t>SG/HTI-02334163</t>
  </si>
  <si>
    <t>ĐÃ KIỂM TRA - Hàng trả - SATRA - satra0064 - SATRA 88 LÒ LU (Phiếu trả ngày: 23/10/2025)- phiếu: INV:I-02334163</t>
  </si>
  <si>
    <t>SG/HT2025090507</t>
  </si>
  <si>
    <t>ĐÃ KIỂM TRA - Hàng trả - SATRA - satra0165 - SATRA 26/13C TRẦN VĂN MƯỜI (PTH/I-02311232 - 25/09/2025)</t>
  </si>
  <si>
    <t>SG/HTI-02323994</t>
  </si>
  <si>
    <t>ĐÃ KIỂM TRA - Hàng trả - SATRA - satra0018 - SATRA 46-48 ĐƯỜNG SỐ 41 (Phiếu trả ngày: 09/10/2025)</t>
  </si>
  <si>
    <t>SG/HTI-02320743</t>
  </si>
  <si>
    <t>ĐÃ KIỂM TRA - Hàng trả - SATRA - satra0088 - SATRA 25 BÙI CÔNG TRỪNG (PTH/I-02320743 -  06/10/2025)</t>
  </si>
  <si>
    <t>SG/HT31102528</t>
  </si>
  <si>
    <t>Hàng trả - satra0178 - SATRA 163 PHAN ĐĂNG LƯU - Phiếu: I-02311093</t>
  </si>
  <si>
    <t>SG/HT2025090217</t>
  </si>
  <si>
    <t>Hàng trả - SATRA - satra0199 - Satrafoods KHA VẠN CÂN (Phiếu trả I-02314746 ngày: 30/09/2025)</t>
  </si>
  <si>
    <t>SG/HTI-02332414</t>
  </si>
  <si>
    <t>ĐÃ KIỂM TRA -Hàng trả - SATRA - satra0141 - SATRA 728 Tỉnh lộ 8 (Phiếu trả ngày: 21/10/2025)- phiếu: INV:I-02332414</t>
  </si>
  <si>
    <t>SG/HTI-02340433</t>
  </si>
  <si>
    <t>ĐÃ KIỂM TRA - Hàng trả - SATRA - satra0555 - SATRA 555 TỈNH LỘ 7 (Phiếu trả ngày: 31/10/2025)- phiếu: INV:I-02340433</t>
  </si>
  <si>
    <t>SG/HT31102527</t>
  </si>
  <si>
    <t>Hàng trả - satra0215 - SATRA 260 TRẦN NÃO - Phiếu: I-02310760</t>
  </si>
  <si>
    <t>SG/HTI-02337652</t>
  </si>
  <si>
    <t>ĐÃ KIỂM TRA - HÀNG TRẢ - Satrafoods THỐNG NHẤT - satra0148 - phiếu : INV:I-02337652</t>
  </si>
  <si>
    <t>SG/HTI-02324319</t>
  </si>
  <si>
    <t>ĐÃ KIỂM TRA - Hàng trả - SATRA - satra0161 - 1146 Phạm Thế Hiển, Phường 5, Quận 8, TP. HCM (Phiếu trả ngày: 10/10/2025)</t>
  </si>
  <si>
    <t>SG/HTI-02333210</t>
  </si>
  <si>
    <t>ĐÃ KIỂM TRA - Hàng trả - SATRA - satra0019 - SATRA 48-50 LÊ VĂN LINH (Phiếu trả ngày: 22/10/2025)- phiếu: INV:I-02333210</t>
  </si>
  <si>
    <t>SG/HTI-02333189</t>
  </si>
  <si>
    <t>ĐÃ KIỂM TRA - Hàng trả - SATRA - satra0006 - SATRA 204-206 LÊ THÁNH TÔN (Phiếu trả ngày: 22/10/2025)- phiếu: INV:I-02333189</t>
  </si>
  <si>
    <t>SG/HTI-02326275</t>
  </si>
  <si>
    <t>ĐÃ KIỂM TRA - Hàng trả - SATRA - satra0300 - SATRA 32 NGUYỄN THỊ KIỂU 2 - phiếu: INV:I-02326275</t>
  </si>
  <si>
    <t>SG/HTI-02330360</t>
  </si>
  <si>
    <t>ĐÃ KIỂM TRA - Hàng trả - SATRA - satra0145 - SATRA 1 LÊ MINH NHỰT, CỦ CHI 13 (Phiếu trả ngày: 18/10/2025)</t>
  </si>
  <si>
    <t>SG/HTI-02323567</t>
  </si>
  <si>
    <t>ĐÃ KIỂM TRA - Hàng trả - SATRA - satra0062 - SATRA 1403 NGUYỄN DUY TRINH (Phiếu trả ngày: 09/10/2025)</t>
  </si>
  <si>
    <t>SG/HTI-02313889</t>
  </si>
  <si>
    <t>ĐÃ KIỂM TRA - Hàng trả - SATRA - satra0035 - SATRA 6-8 ĐƯỜNG SỐ 17 (Phiếu trả ngày: 29/09/2025)</t>
  </si>
  <si>
    <t>SG/HTI-02330059</t>
  </si>
  <si>
    <t>ĐÃ KIỂM TRA - Hàng trả - SATRA - satra0215 - SATRA 260 TRẦN NÃO (Phiếu trả ngày: 18/10/2025)</t>
  </si>
  <si>
    <t>SG/HTI-02318592</t>
  </si>
  <si>
    <t>ĐÃ KIỂM TRA - Hàng trả - SATRA - satra0191 - SATRA 119 THẠCH LAM (PTH/I-02318592 - 03/10/2025)</t>
  </si>
  <si>
    <t>SG/HTI-02339791</t>
  </si>
  <si>
    <t>ĐÃ KIỂM TRA -Hàng trả - SATRA - satra0191 - SATRA 119 THẠCH LAM (Phiếu trả ngày: 30/10/2025)- phiếu: INV:I-02339791</t>
  </si>
  <si>
    <t>SG/HT2025090270</t>
  </si>
  <si>
    <t>ĐÃ KIỂM TRA - Hàng trả - SATRA - satra0088 - Satrafoods BÙI CÔNG TRỪNG (PTH/I-02319241 -  04/10/2025)</t>
  </si>
  <si>
    <t>SG/HTI-02329092</t>
  </si>
  <si>
    <t>ĐÃ KIỂM TRA -Hàng trả - SATRA - satra1226 - SATRA Chung cư Phú Đông, Sky Garden, Dĩ An, Bình Dương (Phiếu trả ngày: 16/10/2025)</t>
  </si>
  <si>
    <t>SG/HT2025090175</t>
  </si>
  <si>
    <t>ĐÃ KIỂM TRA - Hàng trả - SATRA - satra0216 - Satrafoods TÂN CẢNG (PTH/ I-02309472- 23/09/2025)</t>
  </si>
  <si>
    <t>SG/HTI-02324477</t>
  </si>
  <si>
    <t>ĐÃ KIỂM TRA - Hàng trả - SATRA - satra0161 - 3437 Phạm Thế Hiển, Phường Bình Đông, Tp.HCM (Phiếu trả ngày: 10/10/2025)</t>
  </si>
  <si>
    <t>SG/HTI-02328694</t>
  </si>
  <si>
    <t>ĐÃ KIỂM TRA - Hàng trả - SATRA - satra0036 - SATRA 353 LÊ VĂN LƯƠNG - phiếu: INV:I-02328694</t>
  </si>
  <si>
    <t>SG/HTI-02332245</t>
  </si>
  <si>
    <t>ĐÃ KIỂM TRA -Hàng trả - SATRA - satra0133 - SATRA 328 Hương Lộ 2 (Phiếu trả ngày: 21/10/2025)- phiếu: INV:I-02332245</t>
  </si>
  <si>
    <t>SG/HTI-02311065</t>
  </si>
  <si>
    <t>ĐÃ KIỂM TRA - Hàng trả - SATRA - satra0194 - SATRA 78 LÊ VĨNH HÒA (PTH/I-02311065 - 03/10/2025)</t>
  </si>
  <si>
    <t>SG/HT2025090275</t>
  </si>
  <si>
    <t>ĐÃ KIỂM TRA - Hàng trả - SATRA - satra1164 - Satrafoods QUỐC LỘ 50 - 2 (PTH/I-02319170 - 04/10/2025)</t>
  </si>
  <si>
    <t>SG/HTI-02324557</t>
  </si>
  <si>
    <t>ĐÃ KIỂM TRA - Hàng trả - SATRA - satra0092 - SATRA 66 THẠNH LỘC 27 (Phiếu trả ngày: 10/10/2025)</t>
  </si>
  <si>
    <t>SG/HTI-02332309</t>
  </si>
  <si>
    <t>ĐÃ KIỂM TRA -Hàng trả - SATRA - satra0140 - SATRA NGUYỄN VĂN NI (Phiếu trả ngày: 21/10/2025)- phiếu: INV:I-02332309</t>
  </si>
  <si>
    <t>SG/HTI-02343698</t>
  </si>
  <si>
    <t>ĐÃ KIỂM TRA - Hàng trả - SATRA - satra0073 - SATRA 224 LẠC LONG QUÂN- phiếu: INV:I-02343698</t>
  </si>
  <si>
    <t>SG/HTI-02343394</t>
  </si>
  <si>
    <t>ĐÃ KIỂM TRA - Hàng trả - SATRA - satra0207 - SATRA 118A ĐƯỜNG SỐ 2 (Phiếu trả ngày: 03/11/2025)- phiếu: INV:I-02343394</t>
  </si>
  <si>
    <t>SG/HTI-02343383</t>
  </si>
  <si>
    <t>ĐÃ KIỂM TRA - Hàng trả - SATRA - satra0165 - SATRA 26/13C TRẦN VĂN MƯỜI (Phiếu trả ngày: 03/11/2025)- phiếu : INV:I-02343383</t>
  </si>
  <si>
    <t>SG/HTI-02346592</t>
  </si>
  <si>
    <t>ĐÃ KIỂM TRA - HÀNG TRẢ - Satrafoods ĐƯỜNG SỐ 17 - satra0035 - phiếu:INV:I-02346592</t>
  </si>
  <si>
    <t>SG/HTI-02348221</t>
  </si>
  <si>
    <t>ĐÃ KIỂM TRA - Hàng trả - SATRA - satra0199 - SATRA 1182 KHA VẠN CÂN (Phiếu trả ngày: 07/11/2025)- phiếu: INV:I-02348221</t>
  </si>
  <si>
    <t>SG/HTI-02348226</t>
  </si>
  <si>
    <t>ĐÃ KIEM TRA - HÀNG TRẢ - Satrafoods KHA VẠN CÂN - phiếu ngày : 07/11/2025 - phiếu : INV:I-02348226</t>
  </si>
  <si>
    <t>SG/HTI-02351327</t>
  </si>
  <si>
    <t>ĐÃ KIỂM TRA -Hàng trả - SATRA - satra0215 - SATRA 260 TRẦN NÃO (Phiếu trả ngày: 11/11/2025) - phiếu: INV:I-02351327</t>
  </si>
  <si>
    <t>SG/HTI-02352073</t>
  </si>
  <si>
    <t>ĐÃ KIỂM TRA - Hàng trả - SATRA - satra0181 - SATRA 187 PHẠM VĂN HAI (Phiếu trả ngày: 12/11/2025)- phiếu: INV:I-02352073</t>
  </si>
  <si>
    <t>SG/HTI-02352839</t>
  </si>
  <si>
    <t>ĐÃ KIỂM TRA - Hàng trả - SATRA - satra0090 - SATRA 412B HÀ HUY GIÁP 2 (Phiếu trả ngày: 13/11/2025)- phiếu: INV:I-02352839</t>
  </si>
  <si>
    <t>SG/HTI-02352900</t>
  </si>
  <si>
    <t>ĐÃ KIỂM TRA - Hàng trả - SATRA - satra0088 - SATRA 25 BÙI CÔNG TRỪNG (Phiếu trả ngày: 13/11/2025)- phiếu: INV:I-02352900</t>
  </si>
  <si>
    <t>SG/HTI-02352811</t>
  </si>
  <si>
    <t>ĐÃ KIỂM TRA - Hàng trả - SATRA - satra0092 - SATRA 66 THẠNH LỘC 27 (Phiếu trả ngày: 13/11/2025)- phiếu: INV:I-02352811</t>
  </si>
  <si>
    <t>SG/HTI-02354247</t>
  </si>
  <si>
    <t>ĐÃ KIỂM TRA - Hàng trả - SATRA - satra0036 - SATRA 353 LÊ VĂN LƯƠNG (Phiếu trả ngày: 15/11/2025)- phiếu: INV:I-02354247</t>
  </si>
  <si>
    <t>SG/HTI-02355314</t>
  </si>
  <si>
    <t>ĐÃ KIỂM TRA - Hàng trả - SATRA - satra0300 - SATRA 32 NGUYỄN THỊ KIỂU 2 (Phiếu trả ngày: 17/11/2025) - phiếu: INV:I-02355314</t>
  </si>
  <si>
    <t>SG/HTI-02355236</t>
  </si>
  <si>
    <t>ĐÃ KIỂM TRA - Hàng trả - ĐÃ KIỂM TRA - SATRA - satra1226 - SATRA Chung cư Phú Đông, Sky Garden, Dĩ An, Bình Dương - phiếu: INV:I-02355236 -  (Phiếu trả ngày: 17/11/2025)</t>
  </si>
  <si>
    <t>SG/HTI-02356461</t>
  </si>
  <si>
    <t>ĐÃ KIỂM TRA - Hàng trả - SATRA - satra0191 - SATRA 119 THẠCH LAM (Phiếu trả ngày: 18/11/2025)- phiếu: INV:I-02356461</t>
  </si>
  <si>
    <t>BH2377407</t>
  </si>
  <si>
    <t>PG0000ABCR</t>
  </si>
  <si>
    <t>BH2377408</t>
  </si>
  <si>
    <t>PG0000AB9J</t>
  </si>
  <si>
    <t>BH2378234</t>
  </si>
  <si>
    <t>PG0000ACP0</t>
  </si>
  <si>
    <t>BH2378235</t>
  </si>
  <si>
    <t>PG0000ACLT</t>
  </si>
  <si>
    <t>BH2378236</t>
  </si>
  <si>
    <t>PG0000ADPW</t>
  </si>
  <si>
    <t>BH2369759</t>
  </si>
  <si>
    <t>BH2370849</t>
  </si>
  <si>
    <t>BH2365585</t>
  </si>
  <si>
    <t>BH2365772</t>
  </si>
  <si>
    <t>BH2365773</t>
  </si>
  <si>
    <t>BH2373641</t>
  </si>
  <si>
    <t>S005020000241416 - Sunshine Mart S00502 - S-Mart City Saigon</t>
  </si>
  <si>
    <t>BH2368004</t>
  </si>
  <si>
    <t>BH2368300</t>
  </si>
  <si>
    <t>BH2368301</t>
  </si>
  <si>
    <t>BH2370447</t>
  </si>
  <si>
    <t>BH2370850</t>
  </si>
  <si>
    <t>HN/HT2500350</t>
  </si>
  <si>
    <t>ĐÃ KIỂM TRA - Hàng trả - smart0004 -Sunshine Mart Lĩnh Nam, Hoàng Mai -phiếu: ABAB1125112500350 - Phiếu ngày (14/11/2025)</t>
  </si>
  <si>
    <t>112500479</t>
  </si>
  <si>
    <t>Hàng trả - SMART - CÔNG TY TNHH KINH DOANH THƯƠNG MẠI VÀ DỊCH VỤ SUNSHINE MART - 112500479 - Phiếu ngày (22/11/2025)</t>
  </si>
  <si>
    <t>112500474</t>
  </si>
  <si>
    <t>Hàng trả - SMART - CÔNG TY TNHH KINH DOANH THƯƠNG MẠI VÀ DỊCH VỤ SUNSHINE MART - 112500474 - Phiếu ngày (22/11/2025)</t>
  </si>
  <si>
    <t>SG/HT25112500094</t>
  </si>
  <si>
    <t>ĐÃ KIỂM TRA - Hàng trả - SUNSHINE - smart0007 - Sunshine Mart E2- phiếu: S006S0061125112500094-  (Phiếu trả ngày: 04/11/2025)</t>
  </si>
  <si>
    <t>HN/HT041254</t>
  </si>
  <si>
    <t>612xtsmart0002</t>
  </si>
  <si>
    <t>Hàng trả - smart0002 - Sunshine Mart Bắc Từ Liêm - 612xtsmart0002 - Phiếu ngày (06/12/2025)</t>
  </si>
  <si>
    <t>1012xtsmart0003</t>
  </si>
  <si>
    <t>Hàng trả - smart0003 - Sunshine Mart Center - 1012xtsmart0003 - Phiếu ngày (10/12/2025)</t>
  </si>
  <si>
    <t>1012smart0003</t>
  </si>
  <si>
    <t>Hàng trả - smart0003 - Sunshine Mart Center - 1012smart0003 - Phiếu ngày (10/12/2025)</t>
  </si>
  <si>
    <t>1025smart0003</t>
  </si>
  <si>
    <t>Hàng trả - smart0003 - Sunshine Mart Center - 1025smart0003 - Phiếu ngày (10/12/2025)</t>
  </si>
  <si>
    <t>BH2365561</t>
  </si>
  <si>
    <t>BHBĐ Tràng Tiền - PDN003061 - BHBĐ Tràng Tiền</t>
  </si>
  <si>
    <t>BH2365983</t>
  </si>
  <si>
    <t>BHBĐ Kinh Môn - PDN003107, CK CỐ ĐỊNH 5% + KM CHÂN GIÒ MUỐI 300G X 12% TỪ NGÀY 11/10 ĐẾN 10/11</t>
  </si>
  <si>
    <t>BH2366218</t>
  </si>
  <si>
    <t>BHBĐ Sóc Sơn - PDN002283, CK CỐ ĐỊNH 5% + 10% ĐƠN KHAI TRƯƠNG + KM CHÂN GIÒ MUỐI 300G X 12% TỪ NGÀY 11-10-2025 ĐẾN 10-11-2025 (( HỖ TRỢ XUẤT GIÁ GÀ CŨ VÌ ĐƠN ĐẶT 14-10)</t>
  </si>
  <si>
    <t>BH2366219</t>
  </si>
  <si>
    <t>BHBĐ Sơn Lộc - PDN002284, CK CỐ ĐỊNH 5% + 10% ĐƠN KHAI TRƯƠNG + KM CHÂN GIÒ MUỐI 300G X 12% TỪ NGÀY 11-10-2025 ĐẾN 10-11-2025( HỖ TRỢ XUẤT GIÁ GÀ CŨ VÌ ĐƠN ĐẶT 14-10)</t>
  </si>
  <si>
    <t>BH2366674</t>
  </si>
  <si>
    <t>BHBĐ Thanh Trì - PDN002285, CK CỐ ĐỊNH 5% + 10% ĐƠN KHAI TRƯƠNG + KM CHÂN GIÒ MUỐI 300G X 12% TỪ NGÀY 11-10-2025 ĐẾN 10-11-2025( HỖ TRỢ XUẤT GIÁ GÀ CŨ VÌ ĐƠN ĐẶT 14-10)</t>
  </si>
  <si>
    <t>BH2368150</t>
  </si>
  <si>
    <t>BHBĐ Thăng Long, CK CỐ ĐỊNH 5% + CHẠY KM TAI HEO MUỐI 200G X 12% TỪ NGÀY 11-11 ĐẾN 10-12</t>
  </si>
  <si>
    <t>BH2375776</t>
  </si>
  <si>
    <t>PDN003220 - BHBĐ Bình Thạnh</t>
  </si>
  <si>
    <t>BH2369722</t>
  </si>
  <si>
    <t>BHBĐ Giảng Võ - PDN003865</t>
  </si>
  <si>
    <t>BH2377356</t>
  </si>
  <si>
    <t>PDN003683 - BHBĐ Tân Phú</t>
  </si>
  <si>
    <t>BH2370218</t>
  </si>
  <si>
    <t>BH2377674</t>
  </si>
  <si>
    <t>BH2378386</t>
  </si>
  <si>
    <t>BH2370024</t>
  </si>
  <si>
    <t>Bán hàng PTMart 505 Minh Khai , CK 5%</t>
  </si>
  <si>
    <t>BH2370938</t>
  </si>
  <si>
    <t>Bán hàng PT Mart Hà Đông</t>
  </si>
  <si>
    <t>BH2370939</t>
  </si>
  <si>
    <t>Bán hàng PTMart 143 Nguyễn Tuân</t>
  </si>
  <si>
    <t>BH2369911</t>
  </si>
  <si>
    <t>BH2369912</t>
  </si>
  <si>
    <t>BH2369913</t>
  </si>
  <si>
    <t>BH2369914</t>
  </si>
  <si>
    <t>BH2369915</t>
  </si>
  <si>
    <t>BH2369916</t>
  </si>
  <si>
    <t>BH2369917</t>
  </si>
  <si>
    <t>BH2370179</t>
  </si>
  <si>
    <t>Bán hàng A30HC70 - Cửa hàng OKONO Hoàng Cầu theo hóa đơn 00081192</t>
  </si>
  <si>
    <t>BH2370180</t>
  </si>
  <si>
    <t>Bán hàng A14TD32 - Cửa hàng OKONO Trần Điền theo hóa đơn 00081193</t>
  </si>
  <si>
    <t>BH2370181</t>
  </si>
  <si>
    <t>Bán hàng A23TD276 - Cửa hàng OKONO Thượng Đình theo hóa đơn 00081194</t>
  </si>
  <si>
    <t>BH2370182</t>
  </si>
  <si>
    <t>Bán hàng A16YX85 - Cửa hàng OKONO Yên Xá theo hóa đơn 00081195</t>
  </si>
  <si>
    <t>BH2370183</t>
  </si>
  <si>
    <t>Bán hàng A24LK75 - Cửa hàng OKONO La Khê theo hóa đơn 00081196</t>
  </si>
  <si>
    <t>BH2370679</t>
  </si>
  <si>
    <t>Bán hàng A17TD202 - Cửa hàng OKONO Trương Định theo hóa đơn 00082199</t>
  </si>
  <si>
    <t>BH2370680</t>
  </si>
  <si>
    <t>Bán hàng A01VT20-70 - Cửa hàng OKONO Văn Trì theo hóa đơn 00082200</t>
  </si>
  <si>
    <t>BH2371135</t>
  </si>
  <si>
    <t>Bán hàng A30HC70 - Cửa hàng OKONO Hoàng Cầu theo hóa đơn 00083340</t>
  </si>
  <si>
    <t>BH2371136</t>
  </si>
  <si>
    <t>Bán hàng A36TC223 - Cửa hàng OKONO Xuân Đỉnh theo hóa đơn 00083341</t>
  </si>
  <si>
    <t>BH2365439</t>
  </si>
  <si>
    <t>Tmart03012 131. Quầy Tam Trinh 2 ( ĐƠN ĐẶT 1-11 XUẤT GIÁ GÀ MỚI)</t>
  </si>
  <si>
    <t>BH2365465</t>
  </si>
  <si>
    <t>Tmart03007 126. Quầy G1 Sunshine ( ÁP DỤNG GIÁ GÀ MỚI)</t>
  </si>
  <si>
    <t>BH2365466</t>
  </si>
  <si>
    <t>Tmart01041 61. Quầy Định Công, số 1 Trần Nguyên Đán ( ÁP DỤNG GIÁ GÀ MỚI)</t>
  </si>
  <si>
    <t>BH2365471</t>
  </si>
  <si>
    <t>BH2365560</t>
  </si>
  <si>
    <t>Điều chỉnh giảm giá trị hóa đơn 00071333 29/10/2025 về 0 do cửa hàng đóng cửa không nhận hàng</t>
  </si>
  <si>
    <t>BH2365709</t>
  </si>
  <si>
    <t>BH2365770</t>
  </si>
  <si>
    <t>BH2365981</t>
  </si>
  <si>
    <t>BH2366138</t>
  </si>
  <si>
    <t>BH2366139</t>
  </si>
  <si>
    <t>BH2366140</t>
  </si>
  <si>
    <t>BH2366184</t>
  </si>
  <si>
    <t>BH2366185</t>
  </si>
  <si>
    <t>BH2366186</t>
  </si>
  <si>
    <t>BH2366187</t>
  </si>
  <si>
    <t>BH2366188</t>
  </si>
  <si>
    <t>BH2366189</t>
  </si>
  <si>
    <t>BH2366190</t>
  </si>
  <si>
    <t>BH2366192</t>
  </si>
  <si>
    <t>BH2366193</t>
  </si>
  <si>
    <t>BH2366194</t>
  </si>
  <si>
    <t>BH2366195</t>
  </si>
  <si>
    <t>BH2366196</t>
  </si>
  <si>
    <t>BH2366197</t>
  </si>
  <si>
    <t>BH2366198</t>
  </si>
  <si>
    <t>BH2366199</t>
  </si>
  <si>
    <t>BH2366200</t>
  </si>
  <si>
    <t>BH2366201</t>
  </si>
  <si>
    <t>BH2366202</t>
  </si>
  <si>
    <t>BH2366203</t>
  </si>
  <si>
    <t>BH2366204</t>
  </si>
  <si>
    <t>BH2366205</t>
  </si>
  <si>
    <t>BH2366206</t>
  </si>
  <si>
    <t>BH2366207</t>
  </si>
  <si>
    <t>BH2366208</t>
  </si>
  <si>
    <t>BH2366209</t>
  </si>
  <si>
    <t>BH2366210</t>
  </si>
  <si>
    <t>BH2366211</t>
  </si>
  <si>
    <t>BH2366212</t>
  </si>
  <si>
    <t>BH2366213</t>
  </si>
  <si>
    <t>BH2366214</t>
  </si>
  <si>
    <t>BH2366215</t>
  </si>
  <si>
    <t>BH2366216</t>
  </si>
  <si>
    <t>BH2366217</t>
  </si>
  <si>
    <t>BH2366232</t>
  </si>
  <si>
    <t>BH2366741</t>
  </si>
  <si>
    <t>BH2366782</t>
  </si>
  <si>
    <t>BH2366861</t>
  </si>
  <si>
    <t>BH2366862</t>
  </si>
  <si>
    <t>BH2366863</t>
  </si>
  <si>
    <t>BH2366864</t>
  </si>
  <si>
    <t>BH2366896</t>
  </si>
  <si>
    <t>BH2366897</t>
  </si>
  <si>
    <t>BH2366898</t>
  </si>
  <si>
    <t>BH2367045</t>
  </si>
  <si>
    <t>BH2367052</t>
  </si>
  <si>
    <t>BH2367053</t>
  </si>
  <si>
    <t>BH2367126</t>
  </si>
  <si>
    <t>BH2367127</t>
  </si>
  <si>
    <t>BH2367128</t>
  </si>
  <si>
    <t>BH2367129</t>
  </si>
  <si>
    <t>BH2367130</t>
  </si>
  <si>
    <t>BH2367132</t>
  </si>
  <si>
    <t>BH2367209</t>
  </si>
  <si>
    <t>BH2367210</t>
  </si>
  <si>
    <t>BH2367211</t>
  </si>
  <si>
    <t>BH2367212</t>
  </si>
  <si>
    <t>BH2367214</t>
  </si>
  <si>
    <t>BH2367215</t>
  </si>
  <si>
    <t>BH2367229</t>
  </si>
  <si>
    <t>BH2367233</t>
  </si>
  <si>
    <t>BH2367236</t>
  </si>
  <si>
    <t>BH2367240</t>
  </si>
  <si>
    <t>BH2367241</t>
  </si>
  <si>
    <t>BH2367242</t>
  </si>
  <si>
    <t>BH2367243</t>
  </si>
  <si>
    <t>BH2367244</t>
  </si>
  <si>
    <t>BH2367245</t>
  </si>
  <si>
    <t>BH2367246</t>
  </si>
  <si>
    <t>BH2367247</t>
  </si>
  <si>
    <t>BH2367459</t>
  </si>
  <si>
    <t>BH2368045</t>
  </si>
  <si>
    <t>BH2368115</t>
  </si>
  <si>
    <t>BH2368117</t>
  </si>
  <si>
    <t>BH2368118</t>
  </si>
  <si>
    <t>BH2368121</t>
  </si>
  <si>
    <t>BH2368223</t>
  </si>
  <si>
    <t>BH2368224</t>
  </si>
  <si>
    <t>BH2368263</t>
  </si>
  <si>
    <t>BH2368264</t>
  </si>
  <si>
    <t>BH2368265</t>
  </si>
  <si>
    <t>BH2368266</t>
  </si>
  <si>
    <t>BH2368267</t>
  </si>
  <si>
    <t>BH2368268</t>
  </si>
  <si>
    <t>BH2368269</t>
  </si>
  <si>
    <t>BH2368270</t>
  </si>
  <si>
    <t>BH2368271</t>
  </si>
  <si>
    <t>BH2368272</t>
  </si>
  <si>
    <t>BH2368273</t>
  </si>
  <si>
    <t>BH2368274</t>
  </si>
  <si>
    <t>BH2368275</t>
  </si>
  <si>
    <t>BH2368276</t>
  </si>
  <si>
    <t>BH2368277</t>
  </si>
  <si>
    <t>BH2368278</t>
  </si>
  <si>
    <t>BH2368279</t>
  </si>
  <si>
    <t>BH2368280</t>
  </si>
  <si>
    <t>BH2368281</t>
  </si>
  <si>
    <t>BH2368282</t>
  </si>
  <si>
    <t>BH2368295</t>
  </si>
  <si>
    <t>BH2368311</t>
  </si>
  <si>
    <t>BH2368313</t>
  </si>
  <si>
    <t>BH2368314</t>
  </si>
  <si>
    <t>BH2368325</t>
  </si>
  <si>
    <t>BH2368378</t>
  </si>
  <si>
    <t>BH2368379</t>
  </si>
  <si>
    <t>BH2368545</t>
  </si>
  <si>
    <t>BH2368687</t>
  </si>
  <si>
    <t>BH2368889</t>
  </si>
  <si>
    <t>BH2368891</t>
  </si>
  <si>
    <t>BH2368980</t>
  </si>
  <si>
    <t>BH2368988</t>
  </si>
  <si>
    <t>BH2368990</t>
  </si>
  <si>
    <t>BH2368991</t>
  </si>
  <si>
    <t>BH2368992</t>
  </si>
  <si>
    <t>BH2368993</t>
  </si>
  <si>
    <t>BH2368994</t>
  </si>
  <si>
    <t>BH2368995</t>
  </si>
  <si>
    <t>BH2368996</t>
  </si>
  <si>
    <t>BH2368997</t>
  </si>
  <si>
    <t>BH2368998</t>
  </si>
  <si>
    <t>BH2368999</t>
  </si>
  <si>
    <t>BH2369000</t>
  </si>
  <si>
    <t>BH2369001</t>
  </si>
  <si>
    <t>BH2369002</t>
  </si>
  <si>
    <t>BH2369003</t>
  </si>
  <si>
    <t>BH2369004</t>
  </si>
  <si>
    <t>BH2369005</t>
  </si>
  <si>
    <t>BH2369006</t>
  </si>
  <si>
    <t>BH2369007</t>
  </si>
  <si>
    <t>BH2369008</t>
  </si>
  <si>
    <t>BH2369009</t>
  </si>
  <si>
    <t>BH2369010</t>
  </si>
  <si>
    <t>BH2369011</t>
  </si>
  <si>
    <t>BH2369012</t>
  </si>
  <si>
    <t>BH2369013</t>
  </si>
  <si>
    <t>BH2369014</t>
  </si>
  <si>
    <t>BH2369015</t>
  </si>
  <si>
    <t>BH2369016</t>
  </si>
  <si>
    <t>BH2369017</t>
  </si>
  <si>
    <t>BH2369018</t>
  </si>
  <si>
    <t>BH2369019</t>
  </si>
  <si>
    <t>BH2369020</t>
  </si>
  <si>
    <t>BH2369021</t>
  </si>
  <si>
    <t>BH2369022</t>
  </si>
  <si>
    <t>BH2369023</t>
  </si>
  <si>
    <t>BH2369024</t>
  </si>
  <si>
    <t>BH2369025</t>
  </si>
  <si>
    <t>BH2369040</t>
  </si>
  <si>
    <t>BH2369924</t>
  </si>
  <si>
    <t>Bán hàng Tmart01032 52. Quầy Vĩnh Quỳnh theo hóa đơn 00080224, ck cố định 9% + km gà muối 500g x 10% và chân giò muối 300g x 10% từ ngày 01-12 đến 31-12</t>
  </si>
  <si>
    <t>BH2369925</t>
  </si>
  <si>
    <t>Bán hàng Tmart01065 84. Quầy Tecco Tứ Hiệp theo hóa đơn 00080225 , ck cố định 9% + km gà muối 500g x 10% và chân giò muối 300g x 10% từ ngày 01-12 đến 31-12</t>
  </si>
  <si>
    <t>BH2369926</t>
  </si>
  <si>
    <t>Bán hàng Tmart01071 90. Quầy Đại Thanh 2 theo hóa đơn 00080226 , ck cố định 9% + km gà muối 500g x 10% và chân giò muối 300g x 10% từ ngày 01-12 đến 31-12</t>
  </si>
  <si>
    <t>BH2369927</t>
  </si>
  <si>
    <t>Bán hàng Tmart01083 102. Quầy Đại Thanh 3, CT8A theo hóa đơn 00080227 , ck cố định 9% + km gà muối 500g x 10% và chân giò muối 300g x 10% từ ngày 01-12 đến 31-12</t>
  </si>
  <si>
    <t>BH2369928</t>
  </si>
  <si>
    <t>Bán hàng Tmart03001 119 Quầy Yên Xá theo hóa đơn 00080228 , ck cố định 9% + km gà muối 500g x 10% và chân giò muối 300g x 10% từ ngày 01-12 đến 31-12</t>
  </si>
  <si>
    <t>BH2369929</t>
  </si>
  <si>
    <t>Bán hàng Tmart03003 122. Quầy TECCO Diamond theo hóa đơn 00080229 , ck cố định 9% + km gà muối 500g x 10% và chân giò muối 300g x 10% từ ngày 01-12 đến 31-12</t>
  </si>
  <si>
    <t>BH2369936</t>
  </si>
  <si>
    <t>Bán hàng Tmart01047 67. Quầy Trần Thủ Độ theo hóa đơn 00080230 , ck cố định 9% + km gà muối 500g x 10% và chân giò muối 300g x 10% từ ngày 01-12 đến 31-12</t>
  </si>
  <si>
    <t>BH2369937</t>
  </si>
  <si>
    <t>Bán hàng Tmart03009 128. Quầy A2 Phương Đông Green Park theo hóa đơn 00080231 , ck cố định 9% + km gà muối 500g x 10% và chân giò muối 300g x 10% từ ngày 01-12 đến 31-12</t>
  </si>
  <si>
    <t>BH2369985</t>
  </si>
  <si>
    <t>BH2370155</t>
  </si>
  <si>
    <t>Bán hàng Tmart01041 61. Quầy Định Công, số 1 Trần Nguyên Đán theo hóa đơn 00081178 , KM GÀ MUỐI 500G X 10% VÀ CHÂN 300G X 10% TỪ NGÀY 1/12 ĐẾN 31/12</t>
  </si>
  <si>
    <t>BH2370156</t>
  </si>
  <si>
    <t>Bán hàng Tmart00999 27. Quầy 62 Thanh Liệt (658 Kim Giang mới) theo hóa đơn 00081179 , KM GÀ MUỐI 500G X 10% VÀ CHÂN 300G X 10% TỪ NGÀY 1/12 ĐẾN 31/12</t>
  </si>
  <si>
    <t>BH2370157</t>
  </si>
  <si>
    <t>Bán hàng Tmart00928 12. Quầy CT12B Kim Văn - Kim Lũ theo hóa đơn 00081180 , KM GÀ MUỐI 500G X 10% VÀ CHÂN 300G X 10% TỪ NGÀY 1/12 ĐẾN 31/12</t>
  </si>
  <si>
    <t>BH2370186</t>
  </si>
  <si>
    <t>Bán hàng Tmart01041 61. Quầy Định Công, số 1 Trần Nguyên Đán theo hóa đơn 00081199</t>
  </si>
  <si>
    <t>BH2370188</t>
  </si>
  <si>
    <t>Bán hàng Tmart01075 94. 282 Xuân Đỉnh theo hóa đơn 00081200 , KM GÀ MUỐI 500G X 10% VÀ CHÂN GIÒ MUỐI 300G X 10% TỪ NGÀY 1-12 ĐẾN 31-12</t>
  </si>
  <si>
    <t>BH2370189</t>
  </si>
  <si>
    <t>Bán hàng Tmart01073 92. Quầy Lê Văn Thiêm theo hóa đơn 00081201 , KM GÀ MUỐI 500G X 10% VÀ CHÂN GIÒ MUỐI 300G X 10% TỪ NGÀY 1-12 ĐẾN 31-12</t>
  </si>
  <si>
    <t>BH2370191</t>
  </si>
  <si>
    <t>Tmart01048 68. Quầy 32T ĐN-A KĐT Golden An Khánh, KM GÀ MUỐI 500G X 10% VÀ CHÂN GIÒ MUỐI 300G X 10% TỪ NGÀY 1-12 ĐẾN 31-12</t>
  </si>
  <si>
    <t>BH2370192</t>
  </si>
  <si>
    <t>Bán hàng Tmart01025 45. Quầy 20 Đức Diễn theo hóa đơn 00081203 , KM GÀ MUỐI 500G X 10% VÀ CHÂN GIÒ MUỐI 300G X 10% TỪ NGÀY 1-12 ĐẾN 31-12</t>
  </si>
  <si>
    <t>BH2370193</t>
  </si>
  <si>
    <t>Tmart01011 35. Quầy tầng 5 tòa GEMEK, KĐT Lê Trọng Tấn, KM GÀ MUỐI 500G X 10% VÀ CHÂN GIÒ MUỐI 300G X 10% TỪ NGÀY 1-12 ĐẾN 31-12</t>
  </si>
  <si>
    <t>BH2370194</t>
  </si>
  <si>
    <t>Bán hàng Tmart01000 28. Quầy 485 Vũ Tông Phan theo hóa đơn 00081205 , KM GÀ MUỐI 500G X 10% VÀ CHÂN GIÒ MUỐI 300G X 10% TỪ NGÀY 1-12 ĐẾN 31-12</t>
  </si>
  <si>
    <t>BH2370195</t>
  </si>
  <si>
    <t>Bán hàng Tmart03006 125. Quầy MIPEC Kiến Hưng theo hóa đơn 00081206 , KM GÀ MUỐI 500G X 10% VÀ CHÂN GIÒ MUỐI 300G X 10% TỪ NGÀY 1-12 ĐẾN 31-12</t>
  </si>
  <si>
    <t>BH2370197</t>
  </si>
  <si>
    <t>Bán hàng Tmart03017 Ecohome5 theo hóa đơn 00081207 , KM GÀ MUỐI 500G X 10% VÀ CHÂN GIÒ MUỐI 300G X 10% TỪ NGÀY 1-12 ĐẾN 31-12</t>
  </si>
  <si>
    <t>BH2370198</t>
  </si>
  <si>
    <t>Bán hàng Tmart00644 05. Số 14 Yên Sơn - Chúc Sơn theo hóa đơn 00081208 , KM GÀ MUỐI 500G X 10% VÀ CHÂN GIÒ MUỐI 300G X 10% TỪ NGÀY 1-12 ĐẾN 31-12</t>
  </si>
  <si>
    <t>BH2370199</t>
  </si>
  <si>
    <t>Bán hàng Tmart00983 16. Quầy Xala, tòa nhà Hemisco, Xala theo hóa đơn 00081209 , KM GÀ MUỐI 500G X 10% VÀ CHÂN GIÒ MUỐI 300G X 10% TỪ NGÀY 1-12 ĐẾN 31-12</t>
  </si>
  <si>
    <t>BH2370200</t>
  </si>
  <si>
    <t>Bán hàng Tmart00988 19. Quầy Resco Cổ Nhuế theo hóa đơn 00081210 , KM GÀ MUỐI 500G X 10% VÀ CHÂN GIÒ MUỐI 300G X 10% TỪ NGÀY 1-12 ĐẾN 31-12</t>
  </si>
  <si>
    <t>BH2370201</t>
  </si>
  <si>
    <t>Bán hàng Tmart00992 22. Quầy CT3 KĐT Văn Khê theo hóa đơn 00081211 , KM GÀ MUỐI 500G X 10% VÀ CHÂN GIÒ MUỐI 300G X 10% TỪ NGÀY 1-12 ĐẾN 31-12</t>
  </si>
  <si>
    <t>BH2370202</t>
  </si>
  <si>
    <t>Tmart00994 24. Quầy Victory Thăng Long, KM GÀ MUỐI 500G X 10% VÀ CHÂN GIÒ MUỐI 300G X 10% TỪ NGÀY 1-12 ĐẾN 31-12</t>
  </si>
  <si>
    <t>BH2370203</t>
  </si>
  <si>
    <t>Bán hàng Tmart00995 25. Quầy CT2 - KĐT Xala theo hóa đơn 00081213 , KM GÀ MUỐI 500G X 10% VÀ CHÂN GIÒ MUỐI 300G X 10% TỪ NGÀY 1-12 ĐẾN 31-12</t>
  </si>
  <si>
    <t>BH2370204</t>
  </si>
  <si>
    <t>Tmart01096 1096. Nhà máy Canon Thăng Long, KM GÀ MUỐI 500G X 10% VÀ CHÂN GIÒ MUỐI 300G X 10% TỪ NGÀY 1-12 ĐẾN 31-12</t>
  </si>
  <si>
    <t>BH2370205</t>
  </si>
  <si>
    <t>Bán hàng Tmart00628 03. Quầy 274 Khương Đình theo hóa đơn 00081215 , KM GÀ MUỐI 500G X 10% VÀ CHÂN GIÒ MUỐI 300G X 10% TỪ NGÀY 1-12 ĐẾN 31-12</t>
  </si>
  <si>
    <t>BH2370206</t>
  </si>
  <si>
    <t>Bán hàng Tmart01089 108. Quầy Licogi 13 theo hóa đơn 00081216 , KM GÀ MUỐI 500G X 10% VÀ CHÂN GIÒ MUỐI 300G X 10% TỪ NGÀY 1-12 ĐẾN 31-12</t>
  </si>
  <si>
    <t>BH2370371</t>
  </si>
  <si>
    <t>Bán hàng Tmart01049 69. Quầy 59 Xuân La, Tây Hồ, HN theo hóa đơn 00081299</t>
  </si>
  <si>
    <t>BH2370442</t>
  </si>
  <si>
    <t>Bán hàng Tmart01003 30. Quầy Ecohome2 theo hóa đơn 00082056</t>
  </si>
  <si>
    <t>BH2370443</t>
  </si>
  <si>
    <t>Bán hàng Tmart01025 45. Quầy 20 Đức Diễn theo hóa đơn 00082057</t>
  </si>
  <si>
    <t>BH2370444</t>
  </si>
  <si>
    <t>Bán hàng Tmart01096 1096. Nhà máy Canon Thăng Long theo hóa đơn 00082058</t>
  </si>
  <si>
    <t>BH2370445</t>
  </si>
  <si>
    <t>Bán hàng Tmart03006 125. Quầy MIPEC Kiến Hưng theo hóa đơn 00082059</t>
  </si>
  <si>
    <t>BH2370723</t>
  </si>
  <si>
    <t>Bán hàng Tmart01067 86. Quầy Nơ 4A Linh Đàm theo hóa đơn 00082297</t>
  </si>
  <si>
    <t>BH2370941</t>
  </si>
  <si>
    <t>Bán hàng Tmart01088 107. Quầy Ruby City Phúc Lợi theo hóa đơn 00082419</t>
  </si>
  <si>
    <t>BH2370942</t>
  </si>
  <si>
    <t>Bán hàng Tmart03016 135. Quầy 60 Vũ Xuân Thiều theo hóa đơn 00082420</t>
  </si>
  <si>
    <t>BH2371201</t>
  </si>
  <si>
    <t>Bán hàng Tmart03005 1801. Quầy Cổ Nhuế theo hóa đơn 00083354</t>
  </si>
  <si>
    <t>BH2371202</t>
  </si>
  <si>
    <t>Bán hàng Tmart01078 96. Quầy Ecohome 1 theo hóa đơn 00083355</t>
  </si>
  <si>
    <t>BH2371203</t>
  </si>
  <si>
    <t>Bán hàng Tmart01063 83. Tmart Tòa N02, Ecohome3 theo hóa đơn 00083356</t>
  </si>
  <si>
    <t>BH2371204</t>
  </si>
  <si>
    <t>Bán hàng Tmart03017 Ecohome5 theo hóa đơn 00083357</t>
  </si>
  <si>
    <t>BH2371205</t>
  </si>
  <si>
    <t>Bán hàng Tmart03014 133. Quầy Đa Sỹ theo hóa đơn 00083358</t>
  </si>
  <si>
    <t>BH2371206</t>
  </si>
  <si>
    <t>Bán hàng Tmart03009 128. Quầy A2 Phương Đông Green Park theo hóa đơn 00083359</t>
  </si>
  <si>
    <t>BH2371207</t>
  </si>
  <si>
    <t>Bán hàng Tmart03003 122. Quầy TECCO Diamond theo hóa đơn 00083360</t>
  </si>
  <si>
    <t>BH2371208</t>
  </si>
  <si>
    <t>Bán hàng Tmart01096 1096. Nhà máy Canon Thăng Long theo hóa đơn 00083361</t>
  </si>
  <si>
    <t>BH2371209</t>
  </si>
  <si>
    <t>Bán hàng Tmart01088 107. Quầy Ruby City Phúc Lợi theo hóa đơn 00083362</t>
  </si>
  <si>
    <t>BH2371210</t>
  </si>
  <si>
    <t>Bán hàng Tmart01075 94. 282 Xuân Đỉnh theo hóa đơn 00083363</t>
  </si>
  <si>
    <t>BH2371211</t>
  </si>
  <si>
    <t>Bán hàng Tmart01073 92. Quầy Lê Văn Thiêm theo hóa đơn 00083364</t>
  </si>
  <si>
    <t>BH2371212</t>
  </si>
  <si>
    <t>Bán hàng Tmart01072 91. Quầy 96 Vĩnh Hưng theo hóa đơn 00083365</t>
  </si>
  <si>
    <t>BH2371213</t>
  </si>
  <si>
    <t>Bán hàng Tmart01067 86. Quầy Nơ 4A Linh Đàm theo hóa đơn 00083366</t>
  </si>
  <si>
    <t>BH2371214</t>
  </si>
  <si>
    <t>Bán hàng Tmart01061 81. Quầy Victory 2 theo hóa đơn 00083367</t>
  </si>
  <si>
    <t>BH2371215</t>
  </si>
  <si>
    <t>Bán hàng Tmart01049 69. Quầy 59 Xuân La, Tây Hồ, HN theo hóa đơn 00083368</t>
  </si>
  <si>
    <t>BH2371216</t>
  </si>
  <si>
    <t>Bán hàng Tmart01027 120. Quầy Xốm 2 theo hóa đơn 00083369</t>
  </si>
  <si>
    <t>BH2371217</t>
  </si>
  <si>
    <t>Bán hàng Tmart01025 45. Quầy 20 Đức Diễn theo hóa đơn 00083370</t>
  </si>
  <si>
    <t>BH2371218</t>
  </si>
  <si>
    <t>Bán hàng Tmart01019 40. Quầy 19T6 Kiến Hưng theo hóa đơn 00083371</t>
  </si>
  <si>
    <t>BH2371219</t>
  </si>
  <si>
    <t>Bán hàng Tmart01017 39. Quầy 112 Âu Cơ theo hóa đơn 00083372</t>
  </si>
  <si>
    <t>BH2371220</t>
  </si>
  <si>
    <t>Bán hàng Tmart01012 36. Quầy CT2 Xuân Mai, Tô Hiệu theo hóa đơn 00083373</t>
  </si>
  <si>
    <t>BH2371221</t>
  </si>
  <si>
    <t>Bán hàng Tmart01010 34. Quầy tòa HH2A, KĐT The Spark Dương Nội theo hóa đơn 00083374</t>
  </si>
  <si>
    <t>BH2371222</t>
  </si>
  <si>
    <t>Bán hàng Tmart00988 19. Quầy Resco Cổ Nhuế theo hóa đơn 00083375</t>
  </si>
  <si>
    <t>BH2371223</t>
  </si>
  <si>
    <t>Bán hàng Tmart00628 03. Quầy 274 Khương Đình theo hóa đơn 00083376</t>
  </si>
  <si>
    <t>BH2371224</t>
  </si>
  <si>
    <t>Bán hàng Tmart00357 01. Quầy 72 Lĩnh Nam theo hóa đơn 00083377</t>
  </si>
  <si>
    <t>HN/HT11201</t>
  </si>
  <si>
    <t>ĐÃ KIỂM TRA - Hàng trả - Tmart99996 - Tmart Store Mỹ Đình, Nam Từ Liêm - A.Đăng  - Phiếu ngày (01/12/2025)</t>
  </si>
  <si>
    <t>HN/HT021203</t>
  </si>
  <si>
    <t>ĐÃ KIỂM TRA - Hàng trả - Tmart99996 - Tmart Store Mỹ Đình, Nam Từ Liêm - A.Đăng  - Phiếu ngày (02/12/2025)</t>
  </si>
  <si>
    <t>31225tmart99996</t>
  </si>
  <si>
    <t>Hàng trả - Tmart99996 - Tmart Store Mỹ Đình, Nam Từ Liêm - A.Đăng - 31225tmart99996 - Phiếu ngày (18/09/2025)</t>
  </si>
  <si>
    <t>BH2379156</t>
  </si>
  <si>
    <t>PG0000AG4T</t>
  </si>
  <si>
    <t>BH2379157</t>
  </si>
  <si>
    <t>PG0000AG1J</t>
  </si>
  <si>
    <t>BH2379335</t>
  </si>
  <si>
    <t>BH2379349</t>
  </si>
  <si>
    <t>BH2379348</t>
  </si>
  <si>
    <t>BH2379339</t>
  </si>
  <si>
    <t>BH2372536</t>
  </si>
  <si>
    <t>BH2379346</t>
  </si>
  <si>
    <t>BH2379347</t>
  </si>
  <si>
    <t>BH2379342</t>
  </si>
  <si>
    <t>BH2379343</t>
  </si>
  <si>
    <t>BH2379345</t>
  </si>
  <si>
    <t>BH2379341</t>
  </si>
  <si>
    <t>BH2379336</t>
  </si>
  <si>
    <t>BH2379337</t>
  </si>
  <si>
    <t>BH2379344</t>
  </si>
  <si>
    <t>BH2379338</t>
  </si>
  <si>
    <t>BH2379350</t>
  </si>
  <si>
    <t>BH2379340</t>
  </si>
  <si>
    <t>BH2378513</t>
  </si>
  <si>
    <t>251212-01005-00095</t>
  </si>
  <si>
    <t>BH2378467</t>
  </si>
  <si>
    <t>TC251211-01006-00008</t>
  </si>
  <si>
    <t>BH2371774</t>
  </si>
  <si>
    <t>Bán hàng CÔNG TY CỔ PHẦN TRUNG TÂM THƯƠNG MẠI LOTTE VIỆT NAM - CHI NHÁNH TÂY HỒ theo hóa đơn 00084071</t>
  </si>
  <si>
    <t>BH2379036</t>
  </si>
  <si>
    <t>TC251215-01016-00025</t>
  </si>
  <si>
    <t>BH2379044</t>
  </si>
  <si>
    <t>BH2379153</t>
  </si>
  <si>
    <t>251215-01012-00476</t>
  </si>
  <si>
    <t>BH2379211</t>
  </si>
  <si>
    <t>BH2379210</t>
  </si>
  <si>
    <t>BH2379299</t>
  </si>
  <si>
    <t>251218-01012-00202</t>
  </si>
  <si>
    <t>BH2379296</t>
  </si>
  <si>
    <t>BH2379276</t>
  </si>
  <si>
    <t>251215-01003-00089</t>
  </si>
  <si>
    <t>BH2379297</t>
  </si>
  <si>
    <t>BH2379218</t>
  </si>
  <si>
    <t>PO-64205</t>
  </si>
  <si>
    <t>BH2371737</t>
  </si>
  <si>
    <t>Bán hàng A27PT401- Cửa hàng OKONO 401 Phúc Tân theo hóa đơn 00084068</t>
  </si>
  <si>
    <t>BH2372332</t>
  </si>
  <si>
    <t>Bán hàng A18MT20- Cửa hàng OKONO 20/14 Mễ Trì theo hóa đơn 00085219</t>
  </si>
  <si>
    <t>BH2372330</t>
  </si>
  <si>
    <t>Bán hàng A16YX85 - Cửa hàng OKONO Yên Xá theo hóa đơn 00085218</t>
  </si>
  <si>
    <t>BH2372333</t>
  </si>
  <si>
    <t>Bán hàng A36TC223 - Cửa hàng OKONO Xuân Đỉnh theo hóa đơn 00085220</t>
  </si>
  <si>
    <t>BH2379159</t>
  </si>
  <si>
    <t>Đơn longbeach 16/12</t>
  </si>
  <si>
    <t>BH2371588</t>
  </si>
  <si>
    <t>Bán hàng K-market CT4 New theo hóa đơn 00083928</t>
  </si>
  <si>
    <t>BH2372204</t>
  </si>
  <si>
    <t>Bán hàng PTMart 201 Minh Khai</t>
  </si>
  <si>
    <t>BH2372494</t>
  </si>
  <si>
    <t>Bán hàng PTMart 505 Minh Khai</t>
  </si>
  <si>
    <t>BH2378492</t>
  </si>
  <si>
    <t>P-005263423 - Satrafoods BÙI CÔNG TRỪNG</t>
  </si>
  <si>
    <t>BH2378515</t>
  </si>
  <si>
    <t>P-005264111 - Satrafoods NGUYỄN VĂN ĐẬU</t>
  </si>
  <si>
    <t>BH2379039</t>
  </si>
  <si>
    <t>P-005265579</t>
  </si>
  <si>
    <t>BH2378986</t>
  </si>
  <si>
    <t>P-005264528</t>
  </si>
  <si>
    <t>BH2379052</t>
  </si>
  <si>
    <t>P-000221276</t>
  </si>
  <si>
    <t>BH2379086</t>
  </si>
  <si>
    <t>P-005265487</t>
  </si>
  <si>
    <t>BH2379101</t>
  </si>
  <si>
    <t>P-000116069</t>
  </si>
  <si>
    <t>BH2379102</t>
  </si>
  <si>
    <t>P-005267668</t>
  </si>
  <si>
    <t>BH2379099</t>
  </si>
  <si>
    <t>P-005266747</t>
  </si>
  <si>
    <t>BH2379140</t>
  </si>
  <si>
    <t>P-005266448</t>
  </si>
  <si>
    <t>BH2379220</t>
  </si>
  <si>
    <t>P-005269327</t>
  </si>
  <si>
    <t>BH2379231</t>
  </si>
  <si>
    <t>P-005267063</t>
  </si>
  <si>
    <t>BH2379209</t>
  </si>
  <si>
    <t>P-005268237</t>
  </si>
  <si>
    <t>BH2379226</t>
  </si>
  <si>
    <t>P-000014401</t>
  </si>
  <si>
    <t>BH2379304</t>
  </si>
  <si>
    <t>P-005269612</t>
  </si>
  <si>
    <t>BH2379308</t>
  </si>
  <si>
    <t>P-005270321</t>
  </si>
  <si>
    <t>BH2372202</t>
  </si>
  <si>
    <t>BH2371984</t>
  </si>
  <si>
    <t>BH2372026</t>
  </si>
  <si>
    <t>BH2372025</t>
  </si>
  <si>
    <t>BH2372346</t>
  </si>
  <si>
    <t>BH2371931</t>
  </si>
  <si>
    <t>Bán hàng Tmart03012 131. Quầy Tam Trinh 2 theo hóa đơn 00084154</t>
  </si>
  <si>
    <t>BH2371979</t>
  </si>
  <si>
    <t>Bán hàng Tmart00984 17. Quầy 184 Đại Từ theo hóa đơn 00084187</t>
  </si>
  <si>
    <t>BH2371930</t>
  </si>
  <si>
    <t>Bán hàng Tmart03009 128. Quầy A2 Phương Đông Green Park theo hóa đơn 00084153</t>
  </si>
  <si>
    <t>BH2371929</t>
  </si>
  <si>
    <t>Bán hàng Tmart03007 126. Quầy G1 Sunshine theo hóa đơn 00084152</t>
  </si>
  <si>
    <t>BH2371978</t>
  </si>
  <si>
    <t>Bán hàng Tmart00928 12. Quầy CT12B Kim Văn - Kim Lũ theo hóa đơn 00084186</t>
  </si>
  <si>
    <t>BH2371928</t>
  </si>
  <si>
    <t>Bán hàng Tmart01067 86. Quầy Nơ 4A Linh Đàm theo hóa đơn 00084151</t>
  </si>
  <si>
    <t>BH2371827</t>
  </si>
  <si>
    <t>Bán hàng Tmart01047 67. Quầy Trần Thủ Độ theo hóa đơn 00084137</t>
  </si>
  <si>
    <t>BH2371826</t>
  </si>
  <si>
    <t>Bán hàng Tmart03002 121. Quầy HH4B Linh Đàm theo hóa đơn 00084136</t>
  </si>
  <si>
    <t>BH2371927</t>
  </si>
  <si>
    <t>Bán hàng Tmart01029 49. Nơ 6A, Linh Đàm theo hóa đơn 00084150</t>
  </si>
  <si>
    <t>BH2372198</t>
  </si>
  <si>
    <t>Bán hàng Tmart01051 71. Quầy Hưng Yên theo hóa đơn 00084374</t>
  </si>
  <si>
    <t>BH2372261</t>
  </si>
  <si>
    <t>Bán hàng Tmart03012 131. Quầy Tam Trinh 2 theo hóa đơn 00085198</t>
  </si>
  <si>
    <t>BH2372263</t>
  </si>
  <si>
    <t>Bán hàng Tmart01029 49. Nơ 6A, Linh Đàm theo hóa đơn 00085200</t>
  </si>
  <si>
    <t>BH2372364</t>
  </si>
  <si>
    <t>Bán hàng Tmart03017 Ecohome5 theo hóa đơn 00085228 , ck cố định 9% + km gà muối 500g x 10% và chân giò muối 300g x 10% từ ngày 01-12 đến 31-12</t>
  </si>
  <si>
    <t>BH2372374</t>
  </si>
  <si>
    <t>Bán hàng Tmart03013 Quầy Phúc Thọ theo hóa đơn 00085237 , ck cố định 9% + km gà muối 500g x 10% và chân giò muối 300g x 10% từ ngày 01-12 đến 31-12</t>
  </si>
  <si>
    <t>BH2372366</t>
  </si>
  <si>
    <t>Bán hàng Tmart00995 25. Quầy CT2 - KĐT Xala theo hóa đơn 00085229 , ck cố định 9% + km gà muối 500g x 10% và chân giò muối 300g x 10% từ ngày 01-12 đến 31-12</t>
  </si>
  <si>
    <t>BH2372268</t>
  </si>
  <si>
    <t>Bán hàng Tmart00999 27. Quầy 62 Thanh Liệt (658 Kim Giang mới) theo hóa đơn 00085203</t>
  </si>
  <si>
    <t>BH2372361</t>
  </si>
  <si>
    <t>Bán hàng Tmart01000 28. Quầy 485 Vũ Tông Phan theo hóa đơn 00085226 , ck cố định 9% + km gà muối 500g x 10% và chân giò muối 300g x 10% từ ngày 01-12 đến 31-12</t>
  </si>
  <si>
    <t>BH2372267</t>
  </si>
  <si>
    <t>Bán hàng Tmart01041 61. Quầy Định Công, số 1 Trần Nguyên Đán theo hóa đơn 00085202</t>
  </si>
  <si>
    <t>BH2372377</t>
  </si>
  <si>
    <t>Bán hàng Tmart00722 09. Quầy Sóc Sơn theo hóa đơn 00085240 , ck cố định 9% + km gà muối 500g x 10% và chân giò muối 300g x 10% từ ngày 01-12 đến 31-12</t>
  </si>
  <si>
    <t>BH2372373</t>
  </si>
  <si>
    <t>Bán hàng Tmart03004 123.Quầy 282 Nguyễn Huy Tưởng theo hóa đơn 00085236 , ck cố định 9% + km gà muối 500g x 10% và chân giò muối 300g x 10% từ ngày 01-12 đến 31-12</t>
  </si>
  <si>
    <t>BH2372369</t>
  </si>
  <si>
    <t>Bán hàng Tmart01075 94. 282 Xuân Đỉnh theo hóa đơn 00085232 , ck cố định 9% + km gà muối 500g x 10% và chân giò muối 300g x 10% từ ngày 01-12 đến 31-12</t>
  </si>
  <si>
    <t>BH2372375</t>
  </si>
  <si>
    <t>Bán hàng Tmart00628 03. Quầy 274 Khương Đình theo hóa đơn 00085238 , ck cố định 9% + km gà muối 500g x 10% và chân giò muối 300g x 10% từ ngày 01-12 đến 31-12</t>
  </si>
  <si>
    <t>BH2372265</t>
  </si>
  <si>
    <t>Bán hàng Tmart01032 52. Quầy Vĩnh Quỳnh theo hóa đơn 00085201</t>
  </si>
  <si>
    <t>BH2372368</t>
  </si>
  <si>
    <t>Bán hàng Tmart01011 35. Quầy tầng 5 tòa GEMEK, KĐT Lê Trọng Tấn theo hóa đơn 00085231 , ck cố định 9% + km gà muối 500g x 10% và chân giò muối 300g x 10% từ ngày 01-12 đến 31-12</t>
  </si>
  <si>
    <t>BH2372372</t>
  </si>
  <si>
    <t>Bán hàng Tmart01097 116. Quầy Iris Garden theo hóa đơn 00085235 , ck cố định 9% + km gà muối 500g x 10% và chân giò muối 300g x 10% từ ngày 01-12 đến 31-12</t>
  </si>
  <si>
    <t>BH2372367</t>
  </si>
  <si>
    <t>Bán hàng Tmart01001 29. Quầy tòa K-KĐT Dương Nội theo hóa đơn 00085230 , ck cố định 9% + km gà muối 500g x 10% và chân giò muối 300g x 10% từ ngày 01-12 đến 31-12</t>
  </si>
  <si>
    <t>BH2372360</t>
  </si>
  <si>
    <t>Bán hàng Tmart01096 1096. Nhà máy Canon Thăng Long theo hóa đơn 00085225 , ck cố định 9% + km gà muối 500g x 10% và chân giò muối 300g x 10% từ ngày 01-12 đến 31-12</t>
  </si>
  <si>
    <t>BH2372370</t>
  </si>
  <si>
    <t>Bán hàng Tmart01048 68. Quầy 32T ĐN-A KĐT Golden An Khánh theo hóa đơn 00085233 , ck cố định 9% + km gà muối 500g x 10% và chân giò muối 300g x 10% từ ngày 01-12 đến 31-12</t>
  </si>
  <si>
    <t>BH2372260</t>
  </si>
  <si>
    <t>Bán hàng Tmart00357 01. Quầy 72 Lĩnh Nam theo hóa đơn 00085197</t>
  </si>
  <si>
    <t>BH2372359</t>
  </si>
  <si>
    <t>Bán hàng Tmart00644 05. Số 14 Yên Sơn - Chúc Sơn theo hóa đơn 00085224 , ck cố định 9% + km gà muối 500g x 10% và chân giò muối 300g x 10% từ ngày 01-12 đến 31-12</t>
  </si>
  <si>
    <t>BH2372262</t>
  </si>
  <si>
    <t>Bán hàng Tmart03016 135. Quầy 60 Vũ Xuân Thiều theo hóa đơn 00085199</t>
  </si>
  <si>
    <t>BH2372378</t>
  </si>
  <si>
    <t>Bán hàng Tmart00988 19. Quầy Resco Cổ Nhuế theo hóa đơn 00085241 , ck cố định 9% + km gà muối 500g x 10% và chân giò muối 300g x 10% từ ngày 01-12 đến 31-12</t>
  </si>
  <si>
    <t>BH2372259</t>
  </si>
  <si>
    <t>Bán hàng Tmart00984 17. Quầy 184 Đại Từ theo hóa đơn 00085196</t>
  </si>
  <si>
    <t>BH2372371</t>
  </si>
  <si>
    <t>Bán hàng Tmart03006 125. Quầy MIPEC Kiến Hưng theo hóa đơn 00085234 , ck cố định 9% + km gà muối 500g x 10% và chân giò muối 300g x 10% từ ngày 01-12 đến 31-12</t>
  </si>
  <si>
    <t>BH2372376</t>
  </si>
  <si>
    <t>Bán hàng Tmart00983 16. Quầy Xala, tòa nhà Hemisco, Xala theo hóa đơn 00085239 , ck cố định 9% + km gà muối 500g x 10% và chân giò muối 300g x 10% từ ngày 01-12 đến 31-12</t>
  </si>
  <si>
    <t>BH2372363</t>
  </si>
  <si>
    <t>Bán hàng Tmart01023 00. Quầy 39 Cầu Diễn theo hóa đơn 00085227 , ck cố định 9% + km gà muối 500g x 10% và chân giò muối 300g x 10% từ ngày 01-12 đến 31-12</t>
  </si>
  <si>
    <t>BH2371770</t>
  </si>
  <si>
    <t>BH2372492</t>
  </si>
  <si>
    <t>SG/HT22500141</t>
  </si>
  <si>
    <t>SG/HT22500143</t>
  </si>
  <si>
    <t>SG/HT22500142</t>
  </si>
  <si>
    <t>SG/HTRRS20251206804</t>
  </si>
  <si>
    <t>ĐÃ KIỂM TRA - Hàng trả - CIRCLE K - CircleK-SG0212 - CircleK 292 Điện Biên Phủ - phiếu: RRS20251206804 - (Phiếu trả ngày: 06/12/2025)</t>
  </si>
  <si>
    <t>SG/HTRRS20251206809</t>
  </si>
  <si>
    <t>ĐÃ KIỂM TRA - Hàng trả - CIRCLE K - CircleK-SG0053 - CircleK Số 1 Công Trường Tự Do - phiếu: RRS20251206809 - (Phiếu trả ngày: 06/12/2025)</t>
  </si>
  <si>
    <t>SG/HTRRS20251208893</t>
  </si>
  <si>
    <t>ĐÃ KIỂM TRA - Hàng trả - CIRCLE K - CircleK-SG0251 - CircleK 188 Nguyễn Thị Minh Khai (Phiếu trả ngày: 08/12/2025) - phiếu: RRS20251208893</t>
  </si>
  <si>
    <t>BH2379922</t>
  </si>
  <si>
    <t>PO-64459</t>
  </si>
  <si>
    <t>BH2372898</t>
  </si>
  <si>
    <t>Bán hàng K-Market Goldmark Ruby theo hóa đơn 00085957</t>
  </si>
  <si>
    <t>BH2373568</t>
  </si>
  <si>
    <t>Bán hàng K-Market 17T3 theo hóa đơn 00087431</t>
  </si>
  <si>
    <t>BH2379318</t>
  </si>
  <si>
    <t>TC251217-01004-00143</t>
  </si>
  <si>
    <t>BH2379317</t>
  </si>
  <si>
    <t>TC251218-01013-00073</t>
  </si>
  <si>
    <t>BH2372828</t>
  </si>
  <si>
    <t>Bán hàng CÔNG TY CỔ PHẦN TRUNG TÂM THƯƠNG MẠI LOTTE VIỆT NAM - CHI NHÁNH BA ĐÌNH theo hóa đơn 00085940</t>
  </si>
  <si>
    <t>BH2372778</t>
  </si>
  <si>
    <t>Bán hàng CÔNG TY CỔ PHẦN TRUNG TÂM THƯƠNG MẠI LOTTE VIỆT NAM - CHI NHÁNH TÂY HỒ theo hóa đơn 00085928</t>
  </si>
  <si>
    <t>BH2380006</t>
  </si>
  <si>
    <t>251220-01012-00226</t>
  </si>
  <si>
    <t>BH2373397</t>
  </si>
  <si>
    <t>Bán hàng CÔNG TY CỔ PHẦN TRUNG TÂM THƯƠNG MẠI LOTTE VIỆT NAM - CHI NHÁNH TÂY HỒ theo hóa đơn 00087248</t>
  </si>
  <si>
    <t>BH2380456</t>
  </si>
  <si>
    <t>TC251224-01006-00024</t>
  </si>
  <si>
    <t>BH2373399</t>
  </si>
  <si>
    <t>Bán hàng CÔNG TY CỔ PHẦN TRUNG TÂM THƯƠNG MẠI LOTTE VIỆT NAM - CHI NHÁNH TÂY HỒ theo hóa đơn 00087253</t>
  </si>
  <si>
    <t>BH2380474</t>
  </si>
  <si>
    <t>251224-01005-00077</t>
  </si>
  <si>
    <t>BH2380457</t>
  </si>
  <si>
    <t>TC251224-01004-00298</t>
  </si>
  <si>
    <t>BH2380460</t>
  </si>
  <si>
    <t>BH2380459</t>
  </si>
  <si>
    <t>BH2380473</t>
  </si>
  <si>
    <t>251222-01005-00270</t>
  </si>
  <si>
    <t>BH2380455</t>
  </si>
  <si>
    <t>TC251223-01013-00046</t>
  </si>
  <si>
    <t>BH2380566</t>
  </si>
  <si>
    <t>BH2380574</t>
  </si>
  <si>
    <t>251223-01012-00098</t>
  </si>
  <si>
    <t>BH2380565</t>
  </si>
  <si>
    <t>BH2372884</t>
  </si>
  <si>
    <t>Bán hàng A14TD32 - Cửa hàng OKONO Trần Điền theo hóa đơn 00085947</t>
  </si>
  <si>
    <t>BH2372886</t>
  </si>
  <si>
    <t>Bán hàng A23TD276 - Cửa hàng OKONO Thượng Đình theo hóa đơn 00085948</t>
  </si>
  <si>
    <t>BH2372885</t>
  </si>
  <si>
    <t>Bán hàng A18MT20- Cửa hàng OKONO 20/14 Mễ Trì theo hóa đơn 00085954</t>
  </si>
  <si>
    <t>BH2373282</t>
  </si>
  <si>
    <t>BH2380463</t>
  </si>
  <si>
    <t>PG0000AINY</t>
  </si>
  <si>
    <t>BH2380464</t>
  </si>
  <si>
    <t>PG0000AIKV</t>
  </si>
  <si>
    <t>SG/HTRS102701ZZ</t>
  </si>
  <si>
    <t>ĐÃ KIỂM TRA - HÀNG TRẢ - PHIẾU: RS102701ZZ - Khối D, TẦNG 1, THE ART Gia Hòa, 523A ĐỖ XUÂN HỢP - PHIẾU NGÀY: 21/12</t>
  </si>
  <si>
    <t>SG/HTRS109500S1</t>
  </si>
  <si>
    <t>ĐÃ KIỂM TRA - HÀNG TRẢ - PHIẾU: RS109500S1 - TẦNG 1, COBI TOWER II, SỐ 5-7</t>
  </si>
  <si>
    <t>SG/HTRS1117011X</t>
  </si>
  <si>
    <t>ĐÃ KIỂM TRA - HÀNG TRẢ - PHIẾU: RS1117011X - SỐ 250 ĐƯỜNG ĐỀ THÁM - PHIẾU NGÀY: 22/12</t>
  </si>
  <si>
    <t>SG/HTRS107601IU</t>
  </si>
  <si>
    <t>ĐÃ KIỂM TRA - HÀNG TRẢ - PHIẾU: RS107601IU - PHIẾU NGÀY : 22/12 - TÒA S3.05 Vinhomes Grand park, Nguyễn Xiển</t>
  </si>
  <si>
    <t>SG/HTRS107601HW</t>
  </si>
  <si>
    <t>ĐÃ KIỂM TRA - HÀNG TRẢ - PHIẾU : RS107601HW - TÒA S3.05 Vinhomes Grand Park, Nguyễn Xiển - phiếu ngày: 22/12</t>
  </si>
  <si>
    <t>SG/HTRS1170002K</t>
  </si>
  <si>
    <t>ĐÃ KIỂM TRA - HÀNG TRẢ - PHIẾU : RS1170002K - phiếu ngày : 22/12 - Số 269 phạm Ngũ LÃO</t>
  </si>
  <si>
    <t>SG/HTRS11570039</t>
  </si>
  <si>
    <t>ĐÃ KIỂM TRA - HÀNG TRẢ - PHIẾU: RS11570039 - SHOPHOUSE B0.06 Saigon South Residences - phiếu ngày : 23/12</t>
  </si>
  <si>
    <t>SG/HTRS11170130</t>
  </si>
  <si>
    <t>ĐÃ KIỂM TRA - HÀNG TRẢ - PHIẾU : RS11170130 - PHIẾU NGÀY: 22/12 - SỐ 250 ĐƯỜNG ĐỀ THÁM</t>
  </si>
  <si>
    <t>SG/HTRS113200NX</t>
  </si>
  <si>
    <t>ĐÃ KIỂM TRA - HÀNG TRẢ - PHIẾU: RS113200NX - 207 PHẠM NGŨ LÃO - CÔNG TY CỔ PHẦN SEVEN SYSTEM VIỆT NAM</t>
  </si>
  <si>
    <t>SG/HTRS11170123</t>
  </si>
  <si>
    <t>ĐÃ KIỂM TRA - HÀNG TRẢ - PHIẾU: RS11170123 - PHIẾU NGÀY : 22/12 - SỐ 250 ĐƯỜNG ĐỀ THÁM</t>
  </si>
  <si>
    <t>SG/HTRS1164004A</t>
  </si>
  <si>
    <t>ĐÃ KIỂM TRA - HÀNG TRẢ - PHIẾU: RS1164004A - 246 BÙI VIỆN - CÔNG TY CỔ PHẦN SEVEN SYSTEM VIỆT NAM</t>
  </si>
  <si>
    <t>BH2379149</t>
  </si>
  <si>
    <t>PG0000AF2M</t>
  </si>
  <si>
    <t>BH2379151</t>
  </si>
  <si>
    <t>PG0000AEZF</t>
  </si>
  <si>
    <t>BH2372016</t>
  </si>
  <si>
    <t>PG0000AFJZ</t>
  </si>
  <si>
    <t>BH2373120</t>
  </si>
  <si>
    <t>PG0000AGVB</t>
  </si>
  <si>
    <t>BH2373121</t>
  </si>
  <si>
    <t>PG0000AHTZ</t>
  </si>
  <si>
    <t>BH2380419</t>
  </si>
  <si>
    <t>PG0000AHLH</t>
  </si>
  <si>
    <t>BH2380420</t>
  </si>
  <si>
    <t>PG0000AHHW</t>
  </si>
  <si>
    <t>BH2373123</t>
  </si>
  <si>
    <t>PG0000AI2N</t>
  </si>
  <si>
    <t>BH2373122</t>
  </si>
  <si>
    <t>PG0000AIEW</t>
  </si>
  <si>
    <t>BH2373516</t>
  </si>
  <si>
    <t>BH2373112</t>
  </si>
  <si>
    <t>BH2373111</t>
  </si>
  <si>
    <t>BH2373505</t>
  </si>
  <si>
    <t>122500526</t>
  </si>
  <si>
    <t>Hàng trả - smart0001 - Sunshine Mart Tây Hồ - 122500526 - Phiếu ngày (20/12/2025)</t>
  </si>
  <si>
    <t>TMART-HNI-TTX-03018</t>
  </si>
  <si>
    <t>Tmart03018 137. Quầy 358 Nguyễn Trãi</t>
  </si>
  <si>
    <t>137 Quầy 358 Nguyễn Trãi, Thanh Xuân</t>
  </si>
  <si>
    <t>BH2373114</t>
  </si>
  <si>
    <t>Bán hàng Tmart01065 84. Quầy Tecco Tứ Hiệp theo hóa đơn 00086074</t>
  </si>
  <si>
    <t>BH2373118</t>
  </si>
  <si>
    <t>Bán hàng Tmart01047 67. Quầy Trần Thủ Độ theo hóa đơn 00086077</t>
  </si>
  <si>
    <t>BH2373444</t>
  </si>
  <si>
    <t>Bán hàng Tmart03004 123.Quầy 282 Nguyễn Huy Tưởng theo hóa đơn 00087328</t>
  </si>
  <si>
    <t>BH2373458</t>
  </si>
  <si>
    <t>Bán hàng Tmart01019 40. Quầy 19T6 Kiến Hưng theo hóa đơn 00087347</t>
  </si>
  <si>
    <t>BH2373425</t>
  </si>
  <si>
    <t>Bán hàng Tmart00983 16. Quầy Xala, tòa nhà Hemisco, Xala theo hóa đơn 00087309</t>
  </si>
  <si>
    <t>BH2373460</t>
  </si>
  <si>
    <t>Bán hàng Tmart01065 84. Quầy Tecco Tứ Hiệp theo hóa đơn 00087348</t>
  </si>
  <si>
    <t>BH2373437</t>
  </si>
  <si>
    <t>Bán hàng Tmart01072 91. Quầy 96 Vĩnh Hưng theo hóa đơn 00087321</t>
  </si>
  <si>
    <t>BH2373428</t>
  </si>
  <si>
    <t>Bán hàng Tmart01021 42. Quầy Ecolife, 58 Tố Hữu theo hóa đơn 00087312</t>
  </si>
  <si>
    <t>BH2373445</t>
  </si>
  <si>
    <t>Bán hàng Tmart00992 22. Quầy CT3 KĐT Văn Khê theo hóa đơn 00087329</t>
  </si>
  <si>
    <t>BH2373443</t>
  </si>
  <si>
    <t>Bán hàng Tmart01096 1096. Nhà máy Canon Thăng Long theo hóa đơn 00087327</t>
  </si>
  <si>
    <t>BH2373436</t>
  </si>
  <si>
    <t>Bán hàng Tmart01067 86. Quầy Nơ 4A Linh Đàm theo hóa đơn 00087320</t>
  </si>
  <si>
    <t>BH2373455</t>
  </si>
  <si>
    <t>Bán hàng Tmart03018 137. Quầy 358 Nguyễn Trãi theo hóa đơn 00087346 , ck cố định 9% + km gà muối 500g x 10% và chân giò 300g x 10%+ ck 10% đơn khai trương</t>
  </si>
  <si>
    <t>BH2373427</t>
  </si>
  <si>
    <t>Bán hàng Tmart01012 36. Quầy CT2 Xuân Mai, Tô Hiệu theo hóa đơn 00087311</t>
  </si>
  <si>
    <t>BH2373426</t>
  </si>
  <si>
    <t>Bán hàng Tmart01010 34. Quầy tòa HH2A, KĐT The Spark Dương Nội theo hóa đơn 00087310</t>
  </si>
  <si>
    <t>BH2373422</t>
  </si>
  <si>
    <t>Bán hàng Tmart00619 04. Quầy N3B2 Trần Bình theo hóa đơn 00087306</t>
  </si>
  <si>
    <t>BH2373438</t>
  </si>
  <si>
    <t>Bán hàng Tmart01073 92. Quầy Lê Văn Thiêm theo hóa đơn 00087322</t>
  </si>
  <si>
    <t>BH2373421</t>
  </si>
  <si>
    <t>Bán hàng Tmart00357 01. Quầy 72 Lĩnh Nam theo hóa đơn 00087305</t>
  </si>
  <si>
    <t>BH2373423</t>
  </si>
  <si>
    <t>Bán hàng Tmart00722 09. Quầy Sóc Sơn theo hóa đơn 00087307</t>
  </si>
  <si>
    <t>BH2373432</t>
  </si>
  <si>
    <t>Bán hàng Tmart01041 61. Quầy Định Công, số 1 Trần Nguyên Đán theo hóa đơn 00087316</t>
  </si>
  <si>
    <t>BH2373430</t>
  </si>
  <si>
    <t>Bán hàng Tmart01027 120. Quầy Xốm 2 theo hóa đơn 00087314</t>
  </si>
  <si>
    <t>BH2373429</t>
  </si>
  <si>
    <t>Bán hàng Tmart01025 45. Quầy 20 Đức Diễn theo hóa đơn 00087313</t>
  </si>
  <si>
    <t>BH2373434</t>
  </si>
  <si>
    <t>Bán hàng Tmart01049 69. Quầy 59 Xuân La, Tây Hồ, HN theo hóa đơn 00087318</t>
  </si>
  <si>
    <t>BH2373431</t>
  </si>
  <si>
    <t>Bán hàng Tmart01032 52. Quầy Vĩnh Quỳnh theo hóa đơn 00087315</t>
  </si>
  <si>
    <t>BH2373440</t>
  </si>
  <si>
    <t>Bán hàng Tmart01078 96. Quầy Ecohome 1 theo hóa đơn 00087324</t>
  </si>
  <si>
    <t>BH2373435</t>
  </si>
  <si>
    <t>Bán hàng Tmart01063 83. Tmart Tòa N02, Ecohome3 theo hóa đơn 00087319</t>
  </si>
  <si>
    <t>BH2373433</t>
  </si>
  <si>
    <t>Bán hàng Tmart01048 68. Quầy 32T ĐN-A KĐT Golden An Khánh theo hóa đơn 00087317</t>
  </si>
  <si>
    <t>BH2373441</t>
  </si>
  <si>
    <t>Bán hàng Tmart01080 99. Quầy Roman Tố Hữu theo hóa đơn 00087325</t>
  </si>
  <si>
    <t>BH2373446</t>
  </si>
  <si>
    <t>Bán hàng Tmart00995 25. Quầy CT2 - KĐT Xala theo hóa đơn 00087330</t>
  </si>
  <si>
    <t>BH2373442</t>
  </si>
  <si>
    <t>Bán hàng Tmart01089 108. Quầy Licogi 13 theo hóa đơn 00087326</t>
  </si>
  <si>
    <t>BH2373439</t>
  </si>
  <si>
    <t>Bán hàng Tmart01075 94. 282 Xuân Đỉnh theo hóa đơn 00087323</t>
  </si>
  <si>
    <t>BH2373424</t>
  </si>
  <si>
    <t>Bán hàng Tmart00928 12. Quầy CT12B Kim Văn - Kim Lũ theo hóa đơn 00087308</t>
  </si>
  <si>
    <t>BH2380370</t>
  </si>
  <si>
    <t>PDN020878</t>
  </si>
  <si>
    <t>BH2380372</t>
  </si>
  <si>
    <t>PDN020879</t>
  </si>
  <si>
    <t>BH2380371</t>
  </si>
  <si>
    <t>PDN020876</t>
  </si>
  <si>
    <t>BH2373456</t>
  </si>
  <si>
    <t>BH2373457</t>
  </si>
  <si>
    <t>BH2373569</t>
  </si>
  <si>
    <t>BH2373570</t>
  </si>
  <si>
    <t>BH2372887</t>
  </si>
  <si>
    <t>BHBĐ Cầu Diễn - PDN004672</t>
  </si>
  <si>
    <t>BH2380389</t>
  </si>
  <si>
    <t>BH2380492</t>
  </si>
  <si>
    <t>BH2373449</t>
  </si>
  <si>
    <t>BH2380541</t>
  </si>
  <si>
    <t>BH2379355</t>
  </si>
  <si>
    <t>P-005270839</t>
  </si>
  <si>
    <t>BH2379353</t>
  </si>
  <si>
    <t>P-005270887</t>
  </si>
  <si>
    <t>BH2379365</t>
  </si>
  <si>
    <t>P-005268139</t>
  </si>
  <si>
    <t>BH2379368</t>
  </si>
  <si>
    <t>P-005271222</t>
  </si>
  <si>
    <t>BH2379982</t>
  </si>
  <si>
    <t>P-005274361</t>
  </si>
  <si>
    <t>BH2379993</t>
  </si>
  <si>
    <t>P-005273023</t>
  </si>
  <si>
    <t>BH2380388</t>
  </si>
  <si>
    <t>P-005275456</t>
  </si>
  <si>
    <t>BH2380395</t>
  </si>
  <si>
    <t>P-005273670</t>
  </si>
  <si>
    <t>BH2380386</t>
  </si>
  <si>
    <t>P-005273952</t>
  </si>
  <si>
    <t>BH2380414</t>
  </si>
  <si>
    <t>P-005275110</t>
  </si>
  <si>
    <t>BH2380466</t>
  </si>
  <si>
    <t>P-005276426</t>
  </si>
  <si>
    <t>BH2380504</t>
  </si>
  <si>
    <t>P-005276761</t>
  </si>
  <si>
    <t>BH2380539</t>
  </si>
  <si>
    <t>P-005278610</t>
  </si>
  <si>
    <t>BH2380577</t>
  </si>
  <si>
    <t>P-005276740</t>
  </si>
  <si>
    <t>BH2380544</t>
  </si>
  <si>
    <t>P-005274935</t>
  </si>
  <si>
    <t>TTTM Satra Củ Chi</t>
  </si>
  <si>
    <t>SG/HT250110</t>
  </si>
  <si>
    <t>ĐÃ KIỂM TRA - Hàng trả - SATRA - SATRA-027 - TTTM Satra Củ Chi (Phiếu trả ngày: 23/12/2025)</t>
  </si>
  <si>
    <t>ĐÃ KIỂM TRA - Hàng trả - SATRA - SATRA-020 - TTTM Satra đường Phạm Hùng (Phiếu trả ngày: 28/11/2025)- phiếu: PX-00025548</t>
  </si>
  <si>
    <t>Hỗ trợ Q3.2025</t>
  </si>
  <si>
    <t>VD-426-Truy thu hỗ trợ trưng bày-quý 1+2/2025</t>
  </si>
  <si>
    <t>Hỗ trợ T10.2025</t>
  </si>
  <si>
    <t>BH2381028</t>
  </si>
  <si>
    <t>P-000233230</t>
  </si>
  <si>
    <t>Chi phí hỗ trợ tháng 11.2025</t>
  </si>
  <si>
    <t>MDV/PVH/00299</t>
  </si>
  <si>
    <t>BH2381390</t>
  </si>
  <si>
    <t>P-000116730</t>
  </si>
  <si>
    <t>SG/HT030121</t>
  </si>
  <si>
    <t>HÀNG TRẢ - Trung Tâm Thương Mại Satra Củ Chi - SATRA-027</t>
  </si>
  <si>
    <t>SG/HT091201</t>
  </si>
  <si>
    <t>ĐÃ KIỂM TRA - HÀNG TRẢ - Trung Tâm Thương Mại Satra Củ Chi - SATRA-027 - phiếu ngày : 09/12/2025</t>
  </si>
  <si>
    <t>MDV/PVH/00347</t>
  </si>
  <si>
    <t>BH2381293</t>
  </si>
  <si>
    <t>P-000014957</t>
  </si>
  <si>
    <t>BH2381017</t>
  </si>
  <si>
    <t>P-005277898 - Satrafoods HOÀNG HOA THÁM</t>
  </si>
  <si>
    <t>BH2381031</t>
  </si>
  <si>
    <t>P-005273069 - Satrafoods NGUYỄN VĂN KHẠ (CỦ CHI 5)</t>
  </si>
  <si>
    <t>BH2381034</t>
  </si>
  <si>
    <t>P-005276738 - Satrafoods LÝ THƯỜNG KIỆT</t>
  </si>
  <si>
    <t>BH2381039</t>
  </si>
  <si>
    <t>P-005275197 - Satrafoods NGUYỄN THỊ KIỂU 2</t>
  </si>
  <si>
    <t>BH2381177</t>
  </si>
  <si>
    <t>P-005282929 - Satrafoods ĐƯỜNG SỐ 41</t>
  </si>
  <si>
    <t>BH2381191</t>
  </si>
  <si>
    <t>P-005281834 - Satrafoods BÙI CÔNG TRỪNG</t>
  </si>
  <si>
    <t>BH2381211</t>
  </si>
  <si>
    <t>P-005282315 - Satrafoods LÊ VĂN LƯƠNG</t>
  </si>
  <si>
    <t>BH2381231</t>
  </si>
  <si>
    <t>P-005280953 - Satrafoods QUỐC LỘ 50 - 2</t>
  </si>
  <si>
    <t>BH2381297</t>
  </si>
  <si>
    <t>P-005282457 - Satrafoods LÊ THỊ HOA</t>
  </si>
  <si>
    <t>BH2381307</t>
  </si>
  <si>
    <t>P-005282839 - Satrafoods NGUYỄN DUY TRINH 2</t>
  </si>
  <si>
    <t>BH2381324</t>
  </si>
  <si>
    <t>P-005283787 - Satrafoods TỈNH LỘ 43</t>
  </si>
  <si>
    <t>BH2381415</t>
  </si>
  <si>
    <t>P-005282498 - Satrafoods QUANG TRUNG</t>
  </si>
  <si>
    <t>SG/HTI-02380703</t>
  </si>
  <si>
    <t>ĐÃ KIỂM TRA - HÀNG TRẢ - Satrafoods THẠCH LAM - phiếu : INV:I-02380703 - satra0191 - phiếu ngày: 17/12</t>
  </si>
  <si>
    <t>SG/HTI-02360882</t>
  </si>
  <si>
    <t>ĐÃ KIỂM TRA - Hàng trả - SATRA - satra0018 - SATRA 46-48 ĐƯỜNG SỐ 41 (Phiếu trả ngày: 25/11/2025)- phiếu: INV:I-02360882</t>
  </si>
  <si>
    <t>SG/HTI-02356408</t>
  </si>
  <si>
    <t>ĐÃ KIEMR TRA - Hàng trả - SATRA - satra0126 - SATRA 203A HOÀNG HOA THÁM (Phiếu trả ngày: 18/11/2025)- phiếu: INV:I-02356408</t>
  </si>
  <si>
    <t>SG/HTI-02372044</t>
  </si>
  <si>
    <t>ĐÃ KIỂM TRA - Hàng trả - SATRA - satra0130 - SATRA 112 PHAN VĂN HÂN (Phiếu trả ngày: 06/12/2025)- phiếu : INV:I-02372044</t>
  </si>
  <si>
    <t>SG/HTI-02380405</t>
  </si>
  <si>
    <t>ĐÃ KIỂM TRA - Hàng trả - SATRA - satra0035 - SATRA 6-8 ĐƯỜNG SỐ 17 (Phiếu trả ngày: 18/12/2025)- phiếu: INV:I-02380405</t>
  </si>
  <si>
    <t>SG/HTI-02375240</t>
  </si>
  <si>
    <t>ĐÃ KIỂM TRA - Hàng trả - SATRA - satra0006 - SATRA 204-206 LÊ THÁNH TÔN (Phiếu trả ngày: 10/12/2025)- phiếu: INV:I-02375240</t>
  </si>
  <si>
    <t>SG/HTI-02380526</t>
  </si>
  <si>
    <t>ĐÃ KIỂM TRA - HÀNG TRẢ - 34C HOÀNG NGỌC PHÁCH , Phường Phú Thọ Hòa - Phiếu: INV:I-02380526 - phiếu ngày : 17/12</t>
  </si>
  <si>
    <t>SG/HTI-02371999</t>
  </si>
  <si>
    <t>ĐÃ KIỂM TRA - Hàng trả - SATRA - satra0062 - SATRA 1403 NGUYỄN DUY TRINH- phiếu: INV:I-02371999-  (Phiếu trả ngày: 06/12/2025)</t>
  </si>
  <si>
    <t>SG/HTI-02374103</t>
  </si>
  <si>
    <t>ĐÃ KIỂM TRA - Hàng trả - SATRA - satra0137 - SATRA 75A NGUYỄN VĂN KHẠ (Phiếu trả ngày: 09/12/2025)- phiếu: INV:I-02374103</t>
  </si>
  <si>
    <t>SG/HTI-02374868</t>
  </si>
  <si>
    <t>Hàng trả - phiếu I-02374868 - Satrafoods NGUYỄN THƯỢNG HIỀN - satra0154</t>
  </si>
  <si>
    <t>SG/HTI-02358898</t>
  </si>
  <si>
    <t>ĐÃ KIỂM TRA - Hàng trả - SATRA - satra0012 - SATRA 975 NGUYỄN DUY TRINH - phiếu : INV:I-02358898 - (Phiếu trả ngày: 21/11/2025)</t>
  </si>
  <si>
    <t>SG/HTI-02381979</t>
  </si>
  <si>
    <t>ĐÃ KIỂM TRA - Hàng trả - SATRA - satra0126 - SATRA 203A HOÀNG HOA THÁM- phiếu: INV:I-02381979 -  (Phiếu trả ngày: 19/12/2025)</t>
  </si>
  <si>
    <t>SG/HTI-02373718</t>
  </si>
  <si>
    <t>ĐÃ KIỂM TRA - Hàng trả - SATRA - satra0166 - SATRA SỐ 8 DƯƠNG CÔNG KHI (Phiếu trả ngày: 09/12/2025)- phiếu: INV:I-02373718</t>
  </si>
  <si>
    <t>SG/HTI-02363831</t>
  </si>
  <si>
    <t>ĐÃ KIỂM TRA - Hàng trả - SATRA - satra0199 - SATRA 1182 KHA VẠN CÂN (Phiếu trả ngày: 28/11/2025)- phiếu: INV:I-02363831</t>
  </si>
  <si>
    <t>SG/HTI-02380662</t>
  </si>
  <si>
    <t>ĐÃ KIỂM TRA - Hàng trả - SATRA - satra0001 - SATRA 2-4-6 LÊ THỊ RIÊNG (Phiếu trả ngày: 17/12/2025) - phiếu : INV:I-02380662</t>
  </si>
  <si>
    <t>SG/HTI-02362957</t>
  </si>
  <si>
    <t>ĐÃ KIỂM TRA - Hàng trả - SATRA - satra0130 - SATRA 112 PHAN VĂN HÂN (Phiếu trả ngày: 27/11/2025)- phiếu: INV:I-02362957</t>
  </si>
  <si>
    <t>SG/HTI-02369898</t>
  </si>
  <si>
    <t>Hàng trả - phiếu I-02369898 - Satrafoods 260 Trần Não - satra0215</t>
  </si>
  <si>
    <t>SG/HTI-02368030</t>
  </si>
  <si>
    <t>ĐÃ KIỂM TRA - Hàng trả - SATRA - satra0012 - SATRA 975 NGUYỄN DUY TRINH (Phiếu trả ngày: 02/12/2025)- phiếu: INV:I-02368030</t>
  </si>
  <si>
    <t>SG/HTI-02369828</t>
  </si>
  <si>
    <t>ĐÃ KIỂM TRA - Hàng trả - SATRA - satra0213 - SATRA 740 TỈNH LỘ 43 - phiếu: INV:I-02369828 - (Phiếu trả ngày: 04/12/2025)</t>
  </si>
  <si>
    <t>SG/HTI-02366805</t>
  </si>
  <si>
    <t>ĐÃ KIỂM TRA - Hàng trả - SATRA - satra0073 - SATRA 224 LẠC LONG QUÂN (Phiếu trả ngày: 01/12/2025)- phiếu: INV:I-02366805</t>
  </si>
  <si>
    <t>SG/HTI-02363245</t>
  </si>
  <si>
    <t>ĐÃ KIỂM TRA - Hàng trả - SATRA - satra0165 - SATRA 26/13C TRẦN VĂN MƯỜI (Phiếu trả ngày: 27/11/2025)- phiếu: INV:I-02363245</t>
  </si>
  <si>
    <t>SG/HTI-02369315</t>
  </si>
  <si>
    <t>Hàng trả - phiếu I-02369315 - Satrafoods ĐƯỜNG SỐ 41 - satra0018</t>
  </si>
  <si>
    <t>SG/HTI-02369987</t>
  </si>
  <si>
    <t>ĐÃ KIỂM TRA - Hàng trả - SATRA - satra0088 - SATRA 25 BÙI CÔNG TRỪNG (Phiếu trả ngày: 04/12/2025)- phiếu: INV:I-02369987</t>
  </si>
  <si>
    <t>SG/HTI-02364109</t>
  </si>
  <si>
    <t>ĐÃ KIỂM TRA - Hàng trả - SATRA - satra0217 - SATRA 34C HOÀNG NGỌC PHÁCH (Phiếu trả ngày: 28/11/2025)- phiếu: INV:I-02364109</t>
  </si>
  <si>
    <t>HN/HTRRS20251206823</t>
  </si>
  <si>
    <t>ĐÃ KIỂM TRA - Hàng trả - CircleK-HN2088 - CircleK 80 Khu Ao Sen - phiếu: RRS20251206823 - Phiếu ngày (06/12/2025)</t>
  </si>
  <si>
    <t>HN/HTRRS20251201493</t>
  </si>
  <si>
    <t>ĐÃ KIỂM TRA - Hàng trả - CircleK-HN2173 - CircleK Số Bt16B5-03, Làng Việt Kiều Châu Âu, Khu Đô Thị Mới Mỗ Lao - phiếu: RRS20251201493 - Phiếu ngày (01/12/2025)</t>
  </si>
  <si>
    <t>HN/HTRRS20251209948</t>
  </si>
  <si>
    <t>ĐÃ KIỂM TRA - Hàng trả - CircleK-HN2169 - CircleK 25 Ngô Thì Nhậm - phiếu: RRS20251209948 - Phiếu ngày (09/12/2025)</t>
  </si>
  <si>
    <t>51201493</t>
  </si>
  <si>
    <t>Hàng trả - CircleK-HN2173 - CircleK Số Bt16B5-03, Làng Việt Kiều Châu Âu, Khu Đô Thị Mới Mỗ Lao - 51201493 - Phiếu ngày (01/12/2025)</t>
  </si>
  <si>
    <t>SGT/HT2086</t>
  </si>
  <si>
    <t>SGT/HT2087</t>
  </si>
  <si>
    <t>HN/HT20251224-00002</t>
  </si>
  <si>
    <t>ĐÃ KIỂM TRA - Hàng trả - Kmarket0017 - K-Market Greenbay - phiếu: 20251224-00002 - Phiếu ngày (24/12/2025)</t>
  </si>
  <si>
    <t>HN/HT20251212-00001</t>
  </si>
  <si>
    <t>ĐÃ KIỂM TRA - Hàng trả - Kmarket0005 - K-Market 17T3 - phiếu: 20251212-00001 - Phiếu ngày (12/12/2025)</t>
  </si>
  <si>
    <t>HN/HT20251225-00001</t>
  </si>
  <si>
    <t>ĐÃ KIỂM TRA - Hàng trả - Kmarket0034 - K-Market Daewoo Starlake -phiếu: 20251225-00001 - Phiếu ngày (25/12/2025)</t>
  </si>
  <si>
    <t>NVK00085</t>
  </si>
  <si>
    <t>Chiết khấu, Hỗ trợ KMARKET T12.2025</t>
  </si>
  <si>
    <t>MDV/PVH/00355</t>
  </si>
  <si>
    <t>Chi phí trưng bày, quảng cáo tháng 12/2025</t>
  </si>
  <si>
    <t>251204-01001-00024 - LOTTE NAM SÀI GÒN</t>
  </si>
  <si>
    <t>251208-01001-00309 - LOTTE NAM SÀI GÒN</t>
  </si>
  <si>
    <t>251211-01001-00049 - LOTTE NAM SÀI GÒN</t>
  </si>
  <si>
    <t>251210-01001-00295 - LOTTE NAM SÀI GÒN</t>
  </si>
  <si>
    <t>251215-01001-00450 - LOTTE NAM SÀI GÒN</t>
  </si>
  <si>
    <t>251216-01001-00282 - LOTTE NAM SÀI GÒN</t>
  </si>
  <si>
    <t>251217-01001-00231 - LOTTE NAM SÀI GÒN</t>
  </si>
  <si>
    <t>251218-01001-00076 - LOTTE NAM SÀI GÒN</t>
  </si>
  <si>
    <t>251218-01001-00254 - LOTTE NAM SÀI GÒN</t>
  </si>
  <si>
    <t>251222-01001-00341 - LOTTE NAM SÀI GÒN</t>
  </si>
  <si>
    <t>251223-01001-00316 - LOTTE NAM SÀI GÒN</t>
  </si>
  <si>
    <t>251225-01001-00227 - LOTTE NAM SÀI GÒN</t>
  </si>
  <si>
    <t>251225-01001-00342 - LOTTE NAM SÀI GÒN</t>
  </si>
  <si>
    <t>BH2380601</t>
  </si>
  <si>
    <t>TC251226-01013-00053</t>
  </si>
  <si>
    <t>BH2380602</t>
  </si>
  <si>
    <t>TC251225-01016-00222</t>
  </si>
  <si>
    <t>BH2381035</t>
  </si>
  <si>
    <t>251225-01005-00097</t>
  </si>
  <si>
    <t>BH2373843</t>
  </si>
  <si>
    <t>Bán hàng CÔNG TY CỔ PHẦN TRUNG TÂM THƯƠNG MẠI LOTTE VIỆT NAM - CHI NHÁNH TÂY HỒ theo hóa đơn 00088250</t>
  </si>
  <si>
    <t>BH2381111</t>
  </si>
  <si>
    <t>TC251229-01004-00074</t>
  </si>
  <si>
    <t>BH2381112</t>
  </si>
  <si>
    <t>TC251229-01006-00150</t>
  </si>
  <si>
    <t>BH2381113</t>
  </si>
  <si>
    <t>TC251228-01006-00007</t>
  </si>
  <si>
    <t>BH2381114</t>
  </si>
  <si>
    <t>TC251229-01011-00022</t>
  </si>
  <si>
    <t>BH2381185</t>
  </si>
  <si>
    <t>251229-01005-00183</t>
  </si>
  <si>
    <t>BH2381303</t>
  </si>
  <si>
    <t>251230-01012-00030</t>
  </si>
  <si>
    <t>BH2381304</t>
  </si>
  <si>
    <t>251230-01012-00049</t>
  </si>
  <si>
    <t>MDV/PVH/00345</t>
  </si>
  <si>
    <t>phí vận chuyển T11.2025</t>
  </si>
  <si>
    <t>BH2373980</t>
  </si>
  <si>
    <t>BH2373981</t>
  </si>
  <si>
    <t>BH2373982</t>
  </si>
  <si>
    <t>BH2373991</t>
  </si>
  <si>
    <t>BH2373992</t>
  </si>
  <si>
    <t>HN/HT2025090316</t>
  </si>
  <si>
    <t>Hàng trả - A33PT208 - Cửa hàng OKONO 208 Phúc Tân - OkonoA33</t>
  </si>
  <si>
    <t>HN/HT2025090315</t>
  </si>
  <si>
    <t>Hàng trả - A27PT401- Cửa hàng OKONO 401 Phúc Tân - OkonoA27</t>
  </si>
  <si>
    <t>HN/HT2025090313</t>
  </si>
  <si>
    <t>Hàng trả - A08TQV24 - Cửa hàng OKONO Trần Quốc Vượng - OkonoA08</t>
  </si>
  <si>
    <t>HN/HT2025090312</t>
  </si>
  <si>
    <t>HN/HT2025090317</t>
  </si>
  <si>
    <t>HN/HT2025090314</t>
  </si>
  <si>
    <t>Hàng trả - A16YX85 - Cửa hàng OKONO Yên Xá - OkonoA16</t>
  </si>
  <si>
    <t>HN/HT2025090096</t>
  </si>
  <si>
    <t>ĐÃ KIỂM TRA- Hàng trả - OKONO - okonoa30 (Phiếu trả ngày: 16/09/2025)</t>
  </si>
  <si>
    <t>HN/HTA082510081</t>
  </si>
  <si>
    <t>ĐÃ KIỂM TRA - HÀNG TRẢ - A08TQV24 - Cửa hàng OKONO Trần Quốc Vượng  - OkonoA08 - phiếu : A082510081</t>
  </si>
  <si>
    <t>HN/HT2025090132</t>
  </si>
  <si>
    <t>ĐÃ KIỂM TRA - Hàng trả - OKONO - okonoa06 (Phiếu trả ngày: 19/09/2025)</t>
  </si>
  <si>
    <t>HN/HT302509241</t>
  </si>
  <si>
    <t>ĐÃ KIỂM TRA - Hàng trả - OkonoA30 - A30HC70 - Cửa hàng OKONO Hoàng Cầu - phiếu: A302509241</t>
  </si>
  <si>
    <t>MDV/C6/00048</t>
  </si>
  <si>
    <t>Hỗ trợ bán hàng, marketing tháng 09/2025</t>
  </si>
  <si>
    <t>HN/HTXT03020853</t>
  </si>
  <si>
    <t>ĐÃ KIỂM TRA - Hàng trả - PTmart0001 - PTMart 201 Minh Khai - phiếu: XT03020853 - Phiếu ngày (19/12/2025)</t>
  </si>
  <si>
    <t>HN/HTXT03020715</t>
  </si>
  <si>
    <t>ĐÃ KIỂM TRA - Hàng trả - PTmart0007 - PT Mart Hà Đông - phiếu: XT03020715 - Phiếu ngày (11/12/2025)</t>
  </si>
  <si>
    <t>HN/HTXT03020594</t>
  </si>
  <si>
    <t>ĐÃ KIỂM TRA - Hàng trả - PTmart0004 - PTMart 143 Nguyễn Tuân - phiếu: XT03020594 - Phiếu ngày (11/12/2025)</t>
  </si>
  <si>
    <t>BH2373960</t>
  </si>
  <si>
    <t>PG0000AJPS</t>
  </si>
  <si>
    <t>BH2381374</t>
  </si>
  <si>
    <t>PG0000AJXP</t>
  </si>
  <si>
    <t>BH2381375</t>
  </si>
  <si>
    <t>PG0000AJUA</t>
  </si>
  <si>
    <t>BH2373961</t>
  </si>
  <si>
    <t>PG0000AKF1</t>
  </si>
  <si>
    <t>BH2381376</t>
  </si>
  <si>
    <t>PG0000AKZ4</t>
  </si>
  <si>
    <t>BH2381377</t>
  </si>
  <si>
    <t>S00004J4F</t>
  </si>
  <si>
    <t>BH2381680</t>
  </si>
  <si>
    <t>PG0000AMBT</t>
  </si>
  <si>
    <t>BH2381681</t>
  </si>
  <si>
    <t>PG0000AM8J</t>
  </si>
  <si>
    <t>SGT/HTRS113800KQ</t>
  </si>
  <si>
    <t>ĐÃ KIỂM TRA - HÀNG TRẢ - PHIẾU: RS113800KQ - Số 174 Trần Quang Khải - phiếu ngày : 19/12</t>
  </si>
  <si>
    <t>SG/HTRS108400VK</t>
  </si>
  <si>
    <t>ĐÃ KIỂM TRA - HÀNG TRẢ - phiếu: RS108400VK - B-00.002, KDC Lô 6-9, sỐ 02 DƯỜNG SỐ 13 - phiếu ngày 11/12/2025</t>
  </si>
  <si>
    <t>SGT/HTRS109500SC</t>
  </si>
  <si>
    <t>ĐÃ KIỂM TRA - HÀNG TRẢ - PHIẾU : RS109500SC - TẦNG 1, Cobi Tower II, Số 5-7 dường số 8 - phiếu ngày: 29/12</t>
  </si>
  <si>
    <t>SGT/HTRS3001001J</t>
  </si>
  <si>
    <t>ĐÃ KIỂM TRA - HÀNG TRẢ - PHIẾU: RS3001001J - Số 52 Lò Sũ - phiếu ngày : 31/12</t>
  </si>
  <si>
    <t>SG/HT041263</t>
  </si>
  <si>
    <t>ĐÃ KIỂM TRA - HÀNG TRẢ - phiếu: RS1013028H - 23 Tôn Thất Tùng</t>
  </si>
  <si>
    <t>SG/HTRS109600YN</t>
  </si>
  <si>
    <t>ĐÃ KIỂM TRA - HÀNG TRẢ - Phiếu: RS109600YN - Tòa S6.03 Vinhomes Grand park, 88 Phước thiện</t>
  </si>
  <si>
    <t>SG/HT171204</t>
  </si>
  <si>
    <t>ĐÃ KIỂM TRA - HÀNG TRẢ - PHIẾU: RS113800L1 - Số 174 Trần Quang Khải - phiếu ngày : 23/12</t>
  </si>
  <si>
    <t>SG/HT041267</t>
  </si>
  <si>
    <t>ĐÃ KIỂM TRA - HÀNG TRẢ - PHIẾU: RS109500QY - Tầng 1, Cobi Tower II, Số 5-7 Đường Số 8</t>
  </si>
  <si>
    <t>SG/HTRS104401JO</t>
  </si>
  <si>
    <t>ĐÃ KIỂM TRA - HÀNG TRẢ - P3-SH 12 , TÒA NHÀ PARK 3, Vinhomes Central Park, 720A Điện Biên Phủ - phiếu: RS104401JO</t>
  </si>
  <si>
    <t>SG/HTRS113800JV</t>
  </si>
  <si>
    <t>ĐÃ KIỂM TRA - HÀNG TRẢ - 174 TRẦN QUANG KHẢI - PHIẾU: RS113800JV - SEVEN</t>
  </si>
  <si>
    <t>SG/HT041262</t>
  </si>
  <si>
    <t>ĐÃ KIỂM TRA - HÀNG TRẢ - Phiếu: RS1108013T - Cổng số 3, 201B Nguyễn Chí Thanh</t>
  </si>
  <si>
    <t>SG/HT041264</t>
  </si>
  <si>
    <t>ĐÃ KIỂM TRA - HÀNG TRẢ - phiếu: RS1083015Y - Tòa A Lavita Charm , số 58 đường Số 1, kp 6</t>
  </si>
  <si>
    <t>SG/HTRS113800KR</t>
  </si>
  <si>
    <t>ĐÃ KIỂM TRA - HÀNG TRẢ - 174 TRẦN QUANG KHẢI - PHIẾU: RS113800KR - SEVEN</t>
  </si>
  <si>
    <t>BH2373931</t>
  </si>
  <si>
    <t>HN/HT-TM00357-09/08</t>
  </si>
  <si>
    <t>Hàng trả - Sibafood Hope Residences - siba0009</t>
  </si>
  <si>
    <t>HN/HT6001000638</t>
  </si>
  <si>
    <t>ĐÃ KIỂM TRA - HÀNG TRẢ - Sibafood Vinhomes Green Bay, Mễ Trì - siba0001 - phiếu: 6001000638 - PHIẾU NGÀY : 17/12</t>
  </si>
  <si>
    <t>HN/HT6000996018</t>
  </si>
  <si>
    <t>ĐÃ KIỂM TRA - HÀNG TRẢ - Sibafood Thăng Long Capital - siba0005 - phiếu ngày: 15/12 - phiếu: 6000996018</t>
  </si>
  <si>
    <t>HN/HT-TM00357-09/09</t>
  </si>
  <si>
    <t>HN/HT6001000637</t>
  </si>
  <si>
    <t>ĐÃ KIỂM TRA - HÀNG TRẢ - Sibafood Vinhomes Green Bay, Mễ Trì - siba0001 - phiếu :6001000637 - PHIẾU NGÀY: 17/12</t>
  </si>
  <si>
    <t>Sunshine Mart Center, KM CHÂN 300G X 10% VÀ GÀ MUỐI 500G X 10% TỪ NGÀY 1/12 ĐẾN 31/12</t>
  </si>
  <si>
    <t>BH2381209</t>
  </si>
  <si>
    <t>S005020000246203 - Sunshine Mart S00502 - S-Mart City Saigon</t>
  </si>
  <si>
    <t>BH2373989</t>
  </si>
  <si>
    <t>HN/HT22500636</t>
  </si>
  <si>
    <t>Hàng trả - Sunshine Mart Lĩnh Nam, Hoàng Mai - smart0004- phiếu ngày: 23/12</t>
  </si>
  <si>
    <t>SG/HT111211</t>
  </si>
  <si>
    <t>SG/HT111212</t>
  </si>
  <si>
    <t>SG/HT111210</t>
  </si>
  <si>
    <t>SG/HT0121</t>
  </si>
  <si>
    <t>SG/HT0122</t>
  </si>
  <si>
    <t>BH2369930</t>
  </si>
  <si>
    <t>Bán hàng Cửa hàng Vitalmart - Số 108, ngõ 110 Trần Duy Hưng , CK CỐ ĐỊNH 7% + KM GÀ MUỐI 500G X 10% VÀ CHÂN GIÒ MUỐI 300G X 10% TỪ NGÀY 1/12 ĐẾN 31/12</t>
  </si>
  <si>
    <t>BH2369932</t>
  </si>
  <si>
    <t>Bán hàng Cửa hàng Vitalmart - HM01a-3 Hoàng Thành , CK CỐ ĐỊNH 7% + KM GÀ MUỐI 500G X 10% VÀ CHÂN GIÒ MUỐI 300G X 10% TỪ NGÀY 1/12 ĐẾN 31/12</t>
  </si>
  <si>
    <t>BH2370414</t>
  </si>
  <si>
    <t>BH2370419</t>
  </si>
  <si>
    <t>BH2370420</t>
  </si>
  <si>
    <t>BH2370687</t>
  </si>
  <si>
    <t>BH2370724</t>
  </si>
  <si>
    <t>BH2370725</t>
  </si>
  <si>
    <t>BH2371226</t>
  </si>
  <si>
    <t>BH2371751</t>
  </si>
  <si>
    <t>BH2371752</t>
  </si>
  <si>
    <t>BH2371836</t>
  </si>
  <si>
    <t>BH2371925</t>
  </si>
  <si>
    <t>BH2372495</t>
  </si>
  <si>
    <t>BH2372496</t>
  </si>
  <si>
    <t>BH2372497</t>
  </si>
  <si>
    <t>BH2373983</t>
  </si>
  <si>
    <t>BH2373984</t>
  </si>
  <si>
    <t>BH2373988</t>
  </si>
  <si>
    <t>HN/HTV82512241</t>
  </si>
  <si>
    <t>ĐÃ KIỂM TRA - Hàng trả - Vitalmart008 - Cửa hàng Vitalmart - Lô 1.04 số 97 Trần Bình - phiếu: V82512241 - Phiếu ngày (24/12/2025)</t>
  </si>
  <si>
    <t>HN/HTV92512192</t>
  </si>
  <si>
    <t>ĐÃ KIỂM TRA - Hàng trả - Vitalmart006 - Cửa hàng Vitalmart - S401.01S02-S03 Vinhome Smart City - Tây Mỗ - phiếu: V92512192 - Phiếu ngày (22/12/2025)</t>
  </si>
  <si>
    <t>1212tmart</t>
  </si>
  <si>
    <t>Hàng trả - Tmart99996 - Tmart Store Mỹ Đình, Nam Từ Liêm - A.Đăng - 1212tmart - Phiếu ngày (12/12/2025)</t>
  </si>
  <si>
    <t>BHBĐ Thăng Long, CHẠY KM TAI HEO MUỐI 200G X 12% TỪ NGÀY 11/11 ĐẾN 10/12</t>
  </si>
  <si>
    <t>PDN004064 - BHBĐ Phú Nhuận</t>
  </si>
  <si>
    <t>PDN004304 - BHBĐ Phú Nhuận</t>
  </si>
  <si>
    <t>BHBĐ Thăng Long - PDN004448</t>
  </si>
  <si>
    <t>BHBĐ Kinh Môn - PDN004579</t>
  </si>
  <si>
    <t>PDN004744 - BHBĐ Tân Trung</t>
  </si>
  <si>
    <t>BHBĐ Tràng Tiền - PDN004865</t>
  </si>
  <si>
    <t>PDN004404 - BHBĐ Bình Thạnh</t>
  </si>
  <si>
    <t>PDN004761 - BHBĐ Tân Phú</t>
  </si>
  <si>
    <t>BH2373962</t>
  </si>
  <si>
    <t>BHBĐ Thanh Trì - PDN004955</t>
  </si>
  <si>
    <t>BH2373963</t>
  </si>
  <si>
    <t>BH2373964</t>
  </si>
  <si>
    <t>BH2373973</t>
  </si>
  <si>
    <t>Hàng trả - Kmarket Minato Hải Phòng</t>
  </si>
  <si>
    <t>MDV/PVH/00296</t>
  </si>
  <si>
    <t>2135</t>
  </si>
  <si>
    <t>Hỗ trợ doanh số không điều kiện T11/2025, Hỗ trợ quảng cáo 011/2025</t>
  </si>
  <si>
    <t>BH2369508</t>
  </si>
  <si>
    <t>00080057</t>
  </si>
  <si>
    <t>SIÊU THỊ MINH CẦU 2,  KM CHÂN 300G X 15% VÀ CHÂN 500G X 18% TỪ NGÀY 15-11 ĐẾN 15-12</t>
  </si>
  <si>
    <t>BH2369760</t>
  </si>
  <si>
    <t>00080144</t>
  </si>
  <si>
    <t>Minh Cầu 1 (Chị Hà),  KM CHÂN 300G X 15% VÀ CHÂN 500G X 18% TỪ NGÀY 15-11 ĐẾN 15-12</t>
  </si>
  <si>
    <t>BH2370234</t>
  </si>
  <si>
    <t>00081254</t>
  </si>
  <si>
    <t>Minh Cầu 1 (Chị Hà), KM CHÂN GIÒ MUỐI 300G X 15% VÀ CHÂN GIÒ MUỐI 500G X 18% TỪ NGÀY 15/11 ĐẾN 15/12</t>
  </si>
  <si>
    <t>00082165</t>
  </si>
  <si>
    <t>Bán hàng Minh Cầu Gang Thép theo hóa đơn 00082165 , KM CHÂN GIÒ MUỐI 300G X 15% VÀ CHÂN GIÒ MUỐI 500G X 18% TỪ NGÀY 15/11 ĐẾN 15/12</t>
  </si>
  <si>
    <t>BH2371610</t>
  </si>
  <si>
    <t>00083968</t>
  </si>
  <si>
    <t>Bán hàng Minh Cầu Gang Thép  theo hóa đơn 00083968 , KM CHÂN 300G X 15% VÀ CHÂN 500G X 18% TỪ NGÀY 15/11 ĐẾN 15/12</t>
  </si>
  <si>
    <t>BH2371616</t>
  </si>
  <si>
    <t>00083972</t>
  </si>
  <si>
    <t>Bán hàng MINH CẦU MART TRUNG TÂM theo hóa đơn 00083972 , KM CHÂN 300G X 15% VÀ CHÂN 500G X 18% TỪ NGÀY 15/11 ĐẾN 15/12</t>
  </si>
  <si>
    <t>BH2371622</t>
  </si>
  <si>
    <t>00083974</t>
  </si>
  <si>
    <t>Bán hàng SIÊU THỊ MINH CẦU 2 theo hóa đơn 00083974 , KM CHÂN 300G X 15% VÀ CHÂN 500G X 18% TỪ NGÀY 15/11 ĐẾN 15/12</t>
  </si>
  <si>
    <t>BH2371612</t>
  </si>
  <si>
    <t>00083970</t>
  </si>
  <si>
    <t>Bán hàng Minh Cầu 1 (Chị Hà)  theo hóa đơn 00083970, KM CHÂN 300G X 15% VÀ CHÂN 500G X 18% TỪ NGÀY 15/11 ĐẾN 15/12</t>
  </si>
  <si>
    <t>BH2371761</t>
  </si>
  <si>
    <t>00084062</t>
  </si>
  <si>
    <t>Bán hàng Minh cầu Quan Triều theo hóa đơn 00084062</t>
  </si>
  <si>
    <t>BH2371619</t>
  </si>
  <si>
    <t>00083973</t>
  </si>
  <si>
    <t>Bán hàng Minh Cầu Gia Sàng (Chị Hà)  theo hóa đơn 00083973, KM CHÂN 300G X 15% VÀ CHÂN 500G X 18% TỪ NGÀY 15/11 ĐẾN 15/12</t>
  </si>
  <si>
    <t>BH2371613</t>
  </si>
  <si>
    <t>00083971</t>
  </si>
  <si>
    <t>Bán hàng Minh cầu Thịnh Đán  theo hóa đơn 00083971, KM CHÂN 300G X 15% VÀ CHÂN 500G X 18% TỪ NGÀY 15/11 ĐẾN 15/12</t>
  </si>
  <si>
    <t>BH2352364</t>
  </si>
  <si>
    <t>00040902</t>
  </si>
  <si>
    <t>79002 N, KHOÁI 1 - Cửa hàng OsiFood Nguyễn Khoái</t>
  </si>
  <si>
    <t>BH2352524</t>
  </si>
  <si>
    <t>00040989</t>
  </si>
  <si>
    <t>79009 PHỔ QUANG 1 - OsiFood Phổ Quang</t>
  </si>
  <si>
    <t>BH2352750</t>
  </si>
  <si>
    <t>00042428</t>
  </si>
  <si>
    <t>68014 OSF 2/7 - Osifood Bình Lợi</t>
  </si>
  <si>
    <t>BH2352751</t>
  </si>
  <si>
    <t>00042429</t>
  </si>
  <si>
    <t>79004 OSF 2/7 - OsiFood 828A Xô Viết Nghệ Tĩnh</t>
  </si>
  <si>
    <t>BH2352886</t>
  </si>
  <si>
    <t>00042517</t>
  </si>
  <si>
    <t>79005 PHƯỚC LONG 1 - Osifood Phước Long</t>
  </si>
  <si>
    <t>BH2353073</t>
  </si>
  <si>
    <t>00043335</t>
  </si>
  <si>
    <t>BH2353136</t>
  </si>
  <si>
    <t>00043565</t>
  </si>
  <si>
    <t>68001 FUJI NAM LONG1 - OsiFood Fuji Nam Long</t>
  </si>
  <si>
    <t>BH2353388</t>
  </si>
  <si>
    <t>00044177</t>
  </si>
  <si>
    <t>79004 828A XVNT1 - OsiFood 828A Xô Viết Nghệ Tĩnh</t>
  </si>
  <si>
    <t>BH2353392</t>
  </si>
  <si>
    <t>00044181</t>
  </si>
  <si>
    <t>68015 HOMYLAND 1 - OsiFood HomyLand</t>
  </si>
  <si>
    <t>BH2353650</t>
  </si>
  <si>
    <t>00045068</t>
  </si>
  <si>
    <t>68012 AN GIA 1 - OsiFood An Gia Bình Chánh</t>
  </si>
  <si>
    <t>TBH0053</t>
  </si>
  <si>
    <t>00045516</t>
  </si>
  <si>
    <t>68014 BÌNH LỢI 1 - Osifood Bình Lợi</t>
  </si>
  <si>
    <t>TBH0055</t>
  </si>
  <si>
    <t>00045517</t>
  </si>
  <si>
    <t>79004 OSF XVNT 18/7 - OsiFood 828A Xô Viết Nghệ Tĩnh</t>
  </si>
  <si>
    <t>BH2353917</t>
  </si>
  <si>
    <t>00045904</t>
  </si>
  <si>
    <t>68015 OSF 22/7 - OsiFood HomyLand</t>
  </si>
  <si>
    <t>BH2353971</t>
  </si>
  <si>
    <t>00047127</t>
  </si>
  <si>
    <t>79003 OSF 23/7 - Osifood Sky 9</t>
  </si>
  <si>
    <t>BH2354182</t>
  </si>
  <si>
    <t>00047510</t>
  </si>
  <si>
    <t>79012 OSF 26/7 - OsiFood Nguyễn Văn Công</t>
  </si>
  <si>
    <t>BH2354233</t>
  </si>
  <si>
    <t>00047579</t>
  </si>
  <si>
    <t>68014 OSF 26/7 - Osifood Bình Lợi</t>
  </si>
  <si>
    <t>BH2354236</t>
  </si>
  <si>
    <t>00047581</t>
  </si>
  <si>
    <t>79004 OSF 25/7 - OsiFood 828A Xô Viết Nghệ Tĩnh</t>
  </si>
  <si>
    <t>BH2354280</t>
  </si>
  <si>
    <t>00047640</t>
  </si>
  <si>
    <t>68001 NAM LONG 1 - Cửa Hàng Osi Food Fuji Nam Long</t>
  </si>
  <si>
    <t>BH2354318</t>
  </si>
  <si>
    <t>00047677</t>
  </si>
  <si>
    <t>BH2355281</t>
  </si>
  <si>
    <t>00050959</t>
  </si>
  <si>
    <t>79002 OSF 12/8 - Cửa hàng OsiFood Nguyễn Khoái</t>
  </si>
  <si>
    <t>BH2355292</t>
  </si>
  <si>
    <t>00050981</t>
  </si>
  <si>
    <t>68014 OSF 12/8 - Osifood Bình Lợi</t>
  </si>
  <si>
    <t>BH2355294</t>
  </si>
  <si>
    <t>00050983</t>
  </si>
  <si>
    <t>79004 OSF 12/8 - OsiFood 828A Xô Viết Nghệ Tĩnh</t>
  </si>
  <si>
    <t>BH2355386</t>
  </si>
  <si>
    <t>00051705</t>
  </si>
  <si>
    <t>79005 OSF 12/8 - Osifood Phước Long</t>
  </si>
  <si>
    <t>BH2355865</t>
  </si>
  <si>
    <t>00052537</t>
  </si>
  <si>
    <t>79009 OSI PHỔ QUANG1 - OsiFood Phổ Quang</t>
  </si>
  <si>
    <t>BH2355867</t>
  </si>
  <si>
    <t>00052538</t>
  </si>
  <si>
    <t>79012 OIS NVC 1 - OsiFood Nguyễn Văn Công</t>
  </si>
  <si>
    <t>BH2356020</t>
  </si>
  <si>
    <t>00052694</t>
  </si>
  <si>
    <t>68015 OSI HOMYLAND - OsiFood HomyLand</t>
  </si>
  <si>
    <t>BH2356024</t>
  </si>
  <si>
    <t>00053674</t>
  </si>
  <si>
    <t>68014 OSI BÌNH LỢI 1 - Osifood Bình Lợi</t>
  </si>
  <si>
    <t>BH2356025</t>
  </si>
  <si>
    <t>00053675</t>
  </si>
  <si>
    <t>79004 OSI XVNT 1 - OsiFood 828A Xô Viết Nghệ Tĩnh</t>
  </si>
  <si>
    <t>BH2356041</t>
  </si>
  <si>
    <t>00053686</t>
  </si>
  <si>
    <t>68012 OSF 20/8 - OsiFood An Gia Bình Chánh</t>
  </si>
  <si>
    <t>BH2356329</t>
  </si>
  <si>
    <t>00054164</t>
  </si>
  <si>
    <t>79006 OSI OPAL - OsiFood Opal Riverside</t>
  </si>
  <si>
    <t>BH2356514</t>
  </si>
  <si>
    <t>00054401</t>
  </si>
  <si>
    <t>79005 OSF 25/8 - Osifood Phước Long</t>
  </si>
  <si>
    <t>BH2356760</t>
  </si>
  <si>
    <t>00055724</t>
  </si>
  <si>
    <t>68014 OSF 27/8 - Osifood Bình Lợi</t>
  </si>
  <si>
    <t>BH2356985</t>
  </si>
  <si>
    <t>00055799</t>
  </si>
  <si>
    <t>79003 OSF 27/8 - Osifood Sky 9</t>
  </si>
  <si>
    <t>BH2357425</t>
  </si>
  <si>
    <t>00057792</t>
  </si>
  <si>
    <t>79005 osf 3/9 - Osifood Phước Long</t>
  </si>
  <si>
    <t>BH2357954</t>
  </si>
  <si>
    <t>00057999</t>
  </si>
  <si>
    <t>68015 OSF 8/9 - OsiFood HomyLand - OsiFood HomyLand</t>
  </si>
  <si>
    <t>BH2358067</t>
  </si>
  <si>
    <t>00058081</t>
  </si>
  <si>
    <t>79004 828A XVNT 10/9 - OsiFood 828A Xô Viết Nghệ Tĩnh</t>
  </si>
  <si>
    <t>BH2358202</t>
  </si>
  <si>
    <t>00059007</t>
  </si>
  <si>
    <t>79009 OSF 11/9 - OsiFood Phổ Quang</t>
  </si>
  <si>
    <t>BH2358554</t>
  </si>
  <si>
    <t>00059647</t>
  </si>
  <si>
    <t>68014 osi bình lợi 1 - Osifood Bình Lợi</t>
  </si>
  <si>
    <t>BH2358664</t>
  </si>
  <si>
    <t>00059811</t>
  </si>
  <si>
    <t>79012 osi nvc 1 - OsiFood Nguyễn Văn Công</t>
  </si>
  <si>
    <t>BH2358689</t>
  </si>
  <si>
    <t>00060091</t>
  </si>
  <si>
    <t>68015 osi homyland 1 - OsiFood HomyLand</t>
  </si>
  <si>
    <t>BH2358933</t>
  </si>
  <si>
    <t>00060782</t>
  </si>
  <si>
    <t>BH20250508</t>
  </si>
  <si>
    <t>00062765</t>
  </si>
  <si>
    <t>79005 OSF 23/9 - Osifood Phước Long</t>
  </si>
  <si>
    <t>BH20250535</t>
  </si>
  <si>
    <t>00062786</t>
  </si>
  <si>
    <t>79009 phổ quang 25/9 - OsiFood Phổ Quang</t>
  </si>
  <si>
    <t>BH20250575</t>
  </si>
  <si>
    <t>00063239</t>
  </si>
  <si>
    <t>79004 xvnt 25/9 - OsiFood 828A Xô Viết Nghệ Tĩnh</t>
  </si>
  <si>
    <t>BH/207/2025315</t>
  </si>
  <si>
    <t>00064763</t>
  </si>
  <si>
    <t>79003 OSF 26/9 - Osifood Sky 9</t>
  </si>
  <si>
    <t>BH/207/2025610</t>
  </si>
  <si>
    <t>00065487</t>
  </si>
  <si>
    <t>68014 OSF 3/10 - Osifood Bình Lợi</t>
  </si>
  <si>
    <t>BH/207/2025616</t>
  </si>
  <si>
    <t>00065493</t>
  </si>
  <si>
    <t>79004 OSF 3/10 - OsiFood 828A Xô Viết Nghệ Tĩnh</t>
  </si>
  <si>
    <t>BH/207/2025762</t>
  </si>
  <si>
    <t>00065657</t>
  </si>
  <si>
    <t>79009 OSF 6/10 - OsiFood Phổ Quang</t>
  </si>
  <si>
    <t>BH/207/2025858</t>
  </si>
  <si>
    <t>00066714</t>
  </si>
  <si>
    <t>68014 osf 8/10 - Osifood Bình Lợi</t>
  </si>
  <si>
    <t>BH/207/2025897</t>
  </si>
  <si>
    <t>00066803</t>
  </si>
  <si>
    <t>68015 osf 9/10 - OsiFood HomyLand</t>
  </si>
  <si>
    <t>BH/207/20251338</t>
  </si>
  <si>
    <t>68012 OSF 8/10 - OsiFood An Gia Bình Chánh</t>
  </si>
  <si>
    <t>BH2370479</t>
  </si>
  <si>
    <t>00069043</t>
  </si>
  <si>
    <t>79001 osf 16/10 - OsiFood Bình Hòa</t>
  </si>
  <si>
    <t>BH2370840</t>
  </si>
  <si>
    <t>68014 OSF 22/10 - Osifood Bình Lợi</t>
  </si>
  <si>
    <t>BH2370841</t>
  </si>
  <si>
    <t>68014 OSF 20/10 - Osifood Bình Lợi</t>
  </si>
  <si>
    <t>79004 OSF 15/10 - OsiFood 828A Xô Viết Nghệ Tĩnh</t>
  </si>
  <si>
    <t>BH2372403</t>
  </si>
  <si>
    <t>00071255</t>
  </si>
  <si>
    <t>79003 OSF 27/10 - Osifood Sky 9</t>
  </si>
  <si>
    <t>BH2372413</t>
  </si>
  <si>
    <t>00071265</t>
  </si>
  <si>
    <t>79005 OSF 25/10 - Osifood Phước Long</t>
  </si>
  <si>
    <t>BH2372515</t>
  </si>
  <si>
    <t>00071966</t>
  </si>
  <si>
    <t>79009 OSF 29/10 - OsiFood Phổ Quang</t>
  </si>
  <si>
    <t>BH2372601</t>
  </si>
  <si>
    <t>00072396</t>
  </si>
  <si>
    <t>68015 osf 30/10 - OsiFood HomyLand</t>
  </si>
  <si>
    <t>BH2373420</t>
  </si>
  <si>
    <t>00073034</t>
  </si>
  <si>
    <t>79006 osf 3/11 - OsiFood Opal Riverside</t>
  </si>
  <si>
    <t>BH2373506</t>
  </si>
  <si>
    <t>00073129</t>
  </si>
  <si>
    <t>68014 OSF 1/11 - Osifood Bình Lợi</t>
  </si>
  <si>
    <t>BH2373691</t>
  </si>
  <si>
    <t>00074818</t>
  </si>
  <si>
    <t>79009 OSF 6/11 - OsiFood Phổ Quang</t>
  </si>
  <si>
    <t>BH2374524</t>
  </si>
  <si>
    <t>00076066</t>
  </si>
  <si>
    <t>68014 OSF 8/11 - Osifood Bình Lợi</t>
  </si>
  <si>
    <t>BH2375444</t>
  </si>
  <si>
    <t>00076726</t>
  </si>
  <si>
    <t>79001 osf 14/11 - OsiFood Bình Hòa</t>
  </si>
  <si>
    <t>BH2375520</t>
  </si>
  <si>
    <t>00076819</t>
  </si>
  <si>
    <t>68001 OSF 15/11 - OsiFood Fuji Nam Long</t>
  </si>
  <si>
    <t>BH2375522</t>
  </si>
  <si>
    <t>00076821</t>
  </si>
  <si>
    <t>79005 OSF 17/11 - Osifood Phước Long</t>
  </si>
  <si>
    <t>BH2375566</t>
  </si>
  <si>
    <t>00076865</t>
  </si>
  <si>
    <t>79004 OSF 17/11 - OsiFood 828A Xô Viết Nghệ Tĩnh</t>
  </si>
  <si>
    <t>BH2375771</t>
  </si>
  <si>
    <t>00077962</t>
  </si>
  <si>
    <t>68015 osf 20/11 - OsiFood HomyLand</t>
  </si>
  <si>
    <t>BH2376259</t>
  </si>
  <si>
    <t>00078518</t>
  </si>
  <si>
    <t>68014 osf 24/11 - Osifood Bình Lợi</t>
  </si>
  <si>
    <t>BH2376466</t>
  </si>
  <si>
    <t>00078704</t>
  </si>
  <si>
    <t>79009 OSF 26/11 - OsiFood Phổ Quang</t>
  </si>
  <si>
    <t>BH2377346</t>
  </si>
  <si>
    <t>00080187</t>
  </si>
  <si>
    <t>79004 OSF 1/12 - OsiFood 828A Xô Viết Nghệ Tĩnh</t>
  </si>
  <si>
    <t>BH2377671</t>
  </si>
  <si>
    <t>00082074</t>
  </si>
  <si>
    <t>68014 osf 5/12</t>
  </si>
  <si>
    <t>BH2377672</t>
  </si>
  <si>
    <t>00082075</t>
  </si>
  <si>
    <t>79003 osf 5/12</t>
  </si>
  <si>
    <t>BH2378224</t>
  </si>
  <si>
    <t>00082403</t>
  </si>
  <si>
    <t>79005 osf 9/12</t>
  </si>
  <si>
    <t>BH2378320</t>
  </si>
  <si>
    <t>00082511</t>
  </si>
  <si>
    <t>68015 OSF 8/12</t>
  </si>
  <si>
    <t>BH2378516</t>
  </si>
  <si>
    <t>00083896</t>
  </si>
  <si>
    <t>79003 OSF 12/12 - Osifood Sky 9</t>
  </si>
  <si>
    <t>BH2380489</t>
  </si>
  <si>
    <t>00087282</t>
  </si>
  <si>
    <t>68014 OSF 24/12</t>
  </si>
  <si>
    <t>BH2381020</t>
  </si>
  <si>
    <t>00088176</t>
  </si>
  <si>
    <t>68015 OSF 25/12 - OsiFood HomyLand</t>
  </si>
  <si>
    <t>BH2381204</t>
  </si>
  <si>
    <t>00089113</t>
  </si>
  <si>
    <t>79005 OSF 27/12 - Osifood Phước Long</t>
  </si>
  <si>
    <t>Điều chỉnh giảm tiền hàng, tiền thuế của doanh số tháng 07/2025 do chiết khấu thương mại</t>
  </si>
  <si>
    <t>Điều chỉnh giảm tiền hàng, tiền thuế của doanh số tháng 08/2025 do chiết khấu thương mại</t>
  </si>
  <si>
    <t>Điều chỉnh giảm tiền hàng, tiền thuế của doanh số tháng 09/2025 do chiết khấu thương mại</t>
  </si>
  <si>
    <t>00001399</t>
  </si>
  <si>
    <t>Chiết khấu T05.2025</t>
  </si>
  <si>
    <t>00001400</t>
  </si>
  <si>
    <t>Chiết khấu T06.2025</t>
  </si>
  <si>
    <t>Chiết khấu T10.2025</t>
  </si>
  <si>
    <t>HBTL25012105</t>
  </si>
  <si>
    <t>Hàng Trả - OsiFood HomyLand - phiếu : 68015680150725072500569 - nhatminh68015</t>
  </si>
  <si>
    <t>HBTL25012106</t>
  </si>
  <si>
    <t>Hàng Trả - OsiFood An Gia Bình Chánh - phiếu : 68012680120725072500721 - nhatminh68012-1</t>
  </si>
  <si>
    <t>9105401095</t>
  </si>
  <si>
    <t>Hàng Trả - OsiFood 828A Xô Viết Nghệ Tĩnh - phiếu : 79004790040725072500777 - nhatminh79004</t>
  </si>
  <si>
    <t>9105491856</t>
  </si>
  <si>
    <t>Hàng Trả - OsiFood Nguyễn Duy Trinh - phiếu :68006680060725072500919 - nhatminh68006-1</t>
  </si>
  <si>
    <t>9105491853</t>
  </si>
  <si>
    <t>Hàng Trả - phiếu :79012790120725072501225 - OsiFood Nguyễn Văn Công - nhatminh79012</t>
  </si>
  <si>
    <t>9105491855</t>
  </si>
  <si>
    <t>Hàng Trả - OsiFood Fuji Nam Long - phiếu :68001680010725072501274 - nhatminh68001</t>
  </si>
  <si>
    <t>SG/HT2025090741</t>
  </si>
  <si>
    <t>Hàng Trả - phiếu: 79012790120925092500607 - OsiFood Nguyễn Văn Công - nhatminh79012</t>
  </si>
  <si>
    <t>SG/HT092500730</t>
  </si>
  <si>
    <t>ĐÃ KIỂM TRA - Hàng trả - NHẬT MINH (OSIFOODS) - nhatminh79002 - OsiFood Nguyễn Khoái (Phiếu trả ngày: 19/09/2025)</t>
  </si>
  <si>
    <t>HBTL2306/609</t>
  </si>
  <si>
    <t>00001509</t>
  </si>
  <si>
    <t>HBTL2306/177</t>
  </si>
  <si>
    <t>00001500</t>
  </si>
  <si>
    <t>HBTL2306/605</t>
  </si>
  <si>
    <t>HBTL2306/604</t>
  </si>
  <si>
    <t>HBTL2306/176</t>
  </si>
  <si>
    <t>HBTL2306/610</t>
  </si>
  <si>
    <t>00001510</t>
  </si>
  <si>
    <t>HBTL2306/602</t>
  </si>
  <si>
    <t>HBTL2306/601</t>
  </si>
  <si>
    <t>HBTL2306/608</t>
  </si>
  <si>
    <t>HBTL2306/607</t>
  </si>
  <si>
    <t>HBTL2306/606</t>
  </si>
  <si>
    <t>HBTL2306/603</t>
  </si>
  <si>
    <t>SG/HT2500039</t>
  </si>
  <si>
    <t>ĐÃ KIỂM TRA - Hàng trả - NHẬT MINH (OSIFOODS) - nhatminh79003 - Osifood Sky 9 -Phiếu :79003790031025102500039</t>
  </si>
  <si>
    <t>SG/HT102500174</t>
  </si>
  <si>
    <t>ĐÃ KIỂM TRA -Hàng trả - NHẬT MINH (OSIFOODS) - nhatminh79004 - OsiFood 828A Xô Viết Nghệ Tĩnh (PTH/nhatminh79004 - 06/10/2025)</t>
  </si>
  <si>
    <t>SG/HT102500252</t>
  </si>
  <si>
    <t>ĐÃ KIỂM TRA - Hàng trả - NHẬT MINH (OSIFOODS) - nhatminh79009-2 - OsiFood Phổ Quang (Phiếu trả ngày: 08/10/2025)</t>
  </si>
  <si>
    <t>SG/HT2500289</t>
  </si>
  <si>
    <t>ĐÃ KIỂM TRA - Hàng trả - NHẬT MINH (OSIFOODS) - nhatminh79005 - Osifood Phước Long - Phiếu :79005790051025102500289</t>
  </si>
  <si>
    <t>SG/HT00602</t>
  </si>
  <si>
    <t>ĐÃ KIỂM TRA - Hàng trả - NHẬT MINH (OSIFOODS) - nhatminh79001 - OsiFood Bình Hòa (Phiếu trả ngày: 17/10/2025)</t>
  </si>
  <si>
    <t>SG/HT00741</t>
  </si>
  <si>
    <t>ĐÃ KIỂM TRA - Hàng trả - NHẬT MINH (OSIFOODS) - nhatminh68012-1 - OsiFood An Gia Bình Chánh (Phiếu trả ngày: 20/10/2025)</t>
  </si>
  <si>
    <t>SG/HT25102500843</t>
  </si>
  <si>
    <t>ĐÃ KIỂM TRA - Hàng trả - NHẬT MINH (OSIFOODS) - nhatminh79004 - OsiFood 828A Xô Viết Nghệ Tĩnh - phiếu: 25102500843</t>
  </si>
  <si>
    <t>SG/HT220240</t>
  </si>
  <si>
    <t>Hàng trả - NHẬT MINH (OSIFOODS) - nhatminh79005 - Osifood Phước Long (Phiếu trả ngày: 28/10/2025)</t>
  </si>
  <si>
    <t>SG/HT2500064</t>
  </si>
  <si>
    <t>ĐÃ KIỂM TRA - Hàng trả - NHẬT MINH (OSIFOODS) - nhatminh79006 - OsiFood Opal Riverside (Phiếu trả ngày: 03/11/2025)- phiếu: 2500064</t>
  </si>
  <si>
    <t>SG/HT2500534</t>
  </si>
  <si>
    <t>ĐÃ KIỂM TRA - Hàng trả - NHẬT MINH (OSIFOODS) - nhatminh79012 - OsiFood Nguyễn Văn Công (Phiếu trả ngày: 15/11/2025)- phiếu: 2500534</t>
  </si>
  <si>
    <t>SG/HT2500686</t>
  </si>
  <si>
    <t>ĐÃ KIỂM TRA - Hàng trả - NHẬT MINH (OSIFOODS) - nhatminh68015 - OsiFood HomyLand- phiếu: 2500686 (Phiếu trả ngày: 19/11/2025)</t>
  </si>
  <si>
    <t>SG/HT2500974</t>
  </si>
  <si>
    <t>ĐÃ KIỂM TRA - Hàng trả - NHẬT MINH (OSIFOODS) - nhatminh79009-2 - OsiFood Phổ Quang (Phiếu trả ngày: 26/11/2025) - phiếu: 2500974</t>
  </si>
  <si>
    <t>SG/HT2500225</t>
  </si>
  <si>
    <t>ĐÃ KIỂM TRA - Hàng trả - NHẬT MINH (OSIFOODS) - nhatminh79003 - Osifood Sky 9 - phiếu: 2500225 -(Phiếu trả ngày: 07/12/2025)</t>
  </si>
  <si>
    <t>SG/HT2500436</t>
  </si>
  <si>
    <t>ĐÃ KIỂM TRA - HÀNG TRẢ - OsiFood HomyLand - nhatminh68015 - phiếu: 2500436 - phiếu ngày: 11/12/2025</t>
  </si>
  <si>
    <t>SG/HT22501252</t>
  </si>
  <si>
    <t>ĐÃ KIỂM TRA - Hàng trả - NHẬT MINH (OSIFOODS) - nhatminh68015 - OsiFood HomyLand (Phiếu trả ngày: 25/12/2025)</t>
  </si>
  <si>
    <t>SG/HT22500140</t>
  </si>
  <si>
    <t>ĐÃ KIỂM TRA - Hàng trả  - nhatminh79012 - OsiFood Nguyễn Văn Công (Phiếu trả ngày: 04/12/2025)- phiếu: 22500140</t>
  </si>
  <si>
    <t>SG/HT22500169</t>
  </si>
  <si>
    <t>ĐÃ KIỂM TRA - HÀNG TRẢ - Osifood Phước Long - nhatminh79005 - phiếu: 22500169 - phiếu ngày: 05/12</t>
  </si>
  <si>
    <t>SG/HT22500550</t>
  </si>
  <si>
    <t>ĐÃ KIỂM TRA - HÀNG TRẢ - Osifood Sky 9 - nhatminh79003 - phiếu: 22500550 - phiếu ngày: 13/12</t>
  </si>
  <si>
    <t>SG/HT122501279</t>
  </si>
  <si>
    <t>ĐÃ KIỂM TẢ - HÀNG TRẢ - PHIẾU: 122501279  - OsiFood 828A Xô Viết Nghệ Tĩnh - nhatminh79004</t>
  </si>
  <si>
    <t>SG/HT225122501141</t>
  </si>
  <si>
    <t>ĐÃ KIỂM TRA - HÀNG TRẢ - Osifood Sky 9 - PHIẾU: 225122501141- Osifood Sky 9 - nhatminh79003</t>
  </si>
  <si>
    <t>Chiết khấu T11.2025</t>
  </si>
  <si>
    <t>Chiết khấu T12.2025</t>
  </si>
  <si>
    <t>AAU-HCM-Q1-002</t>
  </si>
  <si>
    <t>AAU-HCM-Q2-001</t>
  </si>
  <si>
    <t>AAU-HCM-Q2-003</t>
  </si>
  <si>
    <t>AAU-HCM-TPU-000</t>
  </si>
  <si>
    <t>CircleK-AGG-01-020</t>
  </si>
  <si>
    <t>CircleK-AGG-01-027</t>
  </si>
  <si>
    <t>CircleK-AGG-01-CT5012</t>
  </si>
  <si>
    <t>CircleK-AGG-01-CT5013</t>
  </si>
  <si>
    <t>CircleK-AGG-01-CT5014</t>
  </si>
  <si>
    <t>CircleK-BDG-01-011</t>
  </si>
  <si>
    <t>CircleK-BDG-01-BD7002</t>
  </si>
  <si>
    <t>CircleK-BDG-01-BD7003</t>
  </si>
  <si>
    <t>CircleK-BDG-01-BD7005</t>
  </si>
  <si>
    <t>CircleK-BDG-01-BD7006</t>
  </si>
  <si>
    <t>CircleK-BDG-01-BD7010</t>
  </si>
  <si>
    <t>CircleK-BDG-01-BD7011</t>
  </si>
  <si>
    <t>CircleK-BDG-01-BD7015</t>
  </si>
  <si>
    <t>CircleK-BDG-01-SG0138</t>
  </si>
  <si>
    <t>CircleK-BNH-00-024</t>
  </si>
  <si>
    <t>CircleK-BNH-00-HN2235</t>
  </si>
  <si>
    <t>CircleK-BNH-00-HN2242</t>
  </si>
  <si>
    <t>CircleK-BNH-00-HN2252</t>
  </si>
  <si>
    <t>CircleK-BNH-00-HN2271</t>
  </si>
  <si>
    <t>CircleK-CTO-01-017</t>
  </si>
  <si>
    <t>CircleK-CTO-01-CT5001</t>
  </si>
  <si>
    <t>CircleK-CTO-01-CT5004</t>
  </si>
  <si>
    <t>CircleK-CTO-01-CT5005</t>
  </si>
  <si>
    <t>CircleK-CTO-01-CT5006</t>
  </si>
  <si>
    <t>CircleK-CTO-01-CT5007</t>
  </si>
  <si>
    <t>CircleK-CTO-01-CT5008</t>
  </si>
  <si>
    <t>CircleK-CTO-01-CT5009</t>
  </si>
  <si>
    <t>CircleK-CTO-01-CT5010</t>
  </si>
  <si>
    <t>CircleK-CTO-01-CT5011</t>
  </si>
  <si>
    <t>CircleK-CTO-01-CT5015</t>
  </si>
  <si>
    <t>CircleK-CTO-01-CT5016</t>
  </si>
  <si>
    <t>CircleK-CTO-01-CT5017</t>
  </si>
  <si>
    <t>CircleK-CTO-01-CT5018</t>
  </si>
  <si>
    <t>CircleK-CTO-01-CT5019</t>
  </si>
  <si>
    <t>CircleK-CTO-01-CT5020</t>
  </si>
  <si>
    <t>CircleK-CTO-01-CT5021</t>
  </si>
  <si>
    <t>CircleK-DNI-01-021</t>
  </si>
  <si>
    <t>CircleK-DNI-01-BD7004</t>
  </si>
  <si>
    <t>CircleK-DNI-01-BD7007</t>
  </si>
  <si>
    <t>CircleK-DNI-01-BD7008</t>
  </si>
  <si>
    <t>CircleK-DNI-01-BD7009</t>
  </si>
  <si>
    <t>CircleK-DNI-01-BD7012</t>
  </si>
  <si>
    <t>CircleK-DNI-01-BD7013</t>
  </si>
  <si>
    <t>CircleK-DNI-01-BD7016</t>
  </si>
  <si>
    <t>CircleK-DNI-01-BD7017</t>
  </si>
  <si>
    <t>CircleK-DTP-01-022</t>
  </si>
  <si>
    <t>CircleK-HCM-BTH-SG0051</t>
  </si>
  <si>
    <t>CircleK-HCM-BTH-SG0053</t>
  </si>
  <si>
    <t>CircleK-HCM-BTH-SG0070</t>
  </si>
  <si>
    <t>CircleK-HCM-BTH-SG0095</t>
  </si>
  <si>
    <t>CircleK-HCM-BTH-SG0097</t>
  </si>
  <si>
    <t>CircleK-HCM-BTH-SG0131</t>
  </si>
  <si>
    <t>CircleK-HCM-BTH-SG0157</t>
  </si>
  <si>
    <t>CircleK-HCM-BTH-SG0205</t>
  </si>
  <si>
    <t>CircleK-HCM-BTH-SG0212</t>
  </si>
  <si>
    <t>CircleK-HCM-BTH-SG0217</t>
  </si>
  <si>
    <t>CircleK-HCM-BTH-SG0225</t>
  </si>
  <si>
    <t>CircleK-HCM-BTH-SG0226</t>
  </si>
  <si>
    <t>CircleK-HCM-BTH-SG0235</t>
  </si>
  <si>
    <t>CircleK-HCM-BTH-SG0247</t>
  </si>
  <si>
    <t>CircleK-HCM-BTH-SG0275</t>
  </si>
  <si>
    <t>CircleK-HCM-BTH-SG0300</t>
  </si>
  <si>
    <t>CircleK-HCM-BTH-SG0319</t>
  </si>
  <si>
    <t>CircleK-HCM-BTH-SG0355</t>
  </si>
  <si>
    <t>CircleK-HCM-BTN-SG0127</t>
  </si>
  <si>
    <t>CircleK-HCM-BTN-SG0137</t>
  </si>
  <si>
    <t>CircleK-HCM-BTN-SG0219</t>
  </si>
  <si>
    <t>CircleK-HCM-BTN-SG0231</t>
  </si>
  <si>
    <t>CircleK-HCM-BTN-SG0279</t>
  </si>
  <si>
    <t>CircleK-HCM-BTN-SG0294</t>
  </si>
  <si>
    <t>CircleK-HCM-BTN-SG0344</t>
  </si>
  <si>
    <t>CircleK-HCM-GVP-SG0101</t>
  </si>
  <si>
    <t>CircleK-HCM-GVP-SG0117</t>
  </si>
  <si>
    <t>CircleK-HCM-GVP-SG0129</t>
  </si>
  <si>
    <t>CircleK-HCM-GVP-SG0139</t>
  </si>
  <si>
    <t>CircleK-HCM-GVP-SG0176</t>
  </si>
  <si>
    <t>CircleK-HCM-GVP-SG0207</t>
  </si>
  <si>
    <t>CircleK-HCM-GVP-SG0254</t>
  </si>
  <si>
    <t>CircleK-HCM-GVP-SG0272</t>
  </si>
  <si>
    <t>CircleK 336 Nguyễn Thái Sơn</t>
  </si>
  <si>
    <t>CircleK-HCM-GVP-SG0296</t>
  </si>
  <si>
    <t>CircleK-HCM-GVP-SG0306</t>
  </si>
  <si>
    <t>CircleK-HCM-GVP-SG0309</t>
  </si>
  <si>
    <t>CircleK-HCM-GVP-SG0313</t>
  </si>
  <si>
    <t>CircleK-HCM-GVP-SG0314</t>
  </si>
  <si>
    <t>CircleK-HCM-GVP-SG0320</t>
  </si>
  <si>
    <t>CircleK-HCM-GVP-SG0324</t>
  </si>
  <si>
    <t>CircleK-HCM-GVP-SG0328</t>
  </si>
  <si>
    <t>CircleK-HCM-GVP-SG0332</t>
  </si>
  <si>
    <t>CircleK-HCM-HBC-SG0265</t>
  </si>
  <si>
    <t>CircleK-HCM-HBC-SG0285</t>
  </si>
  <si>
    <t>CircleK-HCM-HBC-SG0340</t>
  </si>
  <si>
    <t>CircleK-HCM-HBC-SG0400</t>
  </si>
  <si>
    <t>CircleK-HCM-HMN-SG0304</t>
  </si>
  <si>
    <t>CircleK-HCM-HNB-SG0347</t>
  </si>
  <si>
    <t>CircleK-HCM-PNN-SG0060</t>
  </si>
  <si>
    <t>CircleK-HCM-PNN-SG0088</t>
  </si>
  <si>
    <t>CircleK-HCM-PNN-SG0190</t>
  </si>
  <si>
    <t>CircleK-HCM-PNN-SG0224</t>
  </si>
  <si>
    <t>CircleK-HCM-PNN-SG0266</t>
  </si>
  <si>
    <t>CircleK-HCM-PNN-SG0291</t>
  </si>
  <si>
    <t>CircleK-HCM-PNN-SG0308</t>
  </si>
  <si>
    <t>CircleK-HCM-PNN-SG0311</t>
  </si>
  <si>
    <t>CircleK-HCM-PNN-SG0354</t>
  </si>
  <si>
    <t>CircleK-HCM-Q1-000</t>
  </si>
  <si>
    <t>CircleK-HCM-Q10-SG0006</t>
  </si>
  <si>
    <t>CircleK-HCM-Q10-SG0034</t>
  </si>
  <si>
    <t>CircleK-HCM-Q10-SG0035</t>
  </si>
  <si>
    <t>CircleK-HCM-Q10-SG0062</t>
  </si>
  <si>
    <t>CircleK-HCM-Q10-SG0109</t>
  </si>
  <si>
    <t>CircleK-HCM-Q10-SG0168</t>
  </si>
  <si>
    <t>CircleK-HCM-Q10-SG0197</t>
  </si>
  <si>
    <t>CircleK-HCM-Q10-SG0222</t>
  </si>
  <si>
    <t>CircleK-HCM-Q10-SG0229</t>
  </si>
  <si>
    <t>CircleK-HCM-Q10-SG0267</t>
  </si>
  <si>
    <t>CircleK-HCM-Q10-SG0269</t>
  </si>
  <si>
    <t>CircleK-HCM-Q10-SG0284</t>
  </si>
  <si>
    <t>CircleK-HCM-Q10-SG0287</t>
  </si>
  <si>
    <t>CircleK-HCM-Q10-SG0305</t>
  </si>
  <si>
    <t>CircleK-HCM-Q11-SG0122</t>
  </si>
  <si>
    <t>CircleK-HCM-Q11-SG0181</t>
  </si>
  <si>
    <t>CircleK-HCM-Q11-SG0292</t>
  </si>
  <si>
    <t>CircleK-HCM-Q11-SG0298</t>
  </si>
  <si>
    <t>CircleK-HCM-Q11-SG0312</t>
  </si>
  <si>
    <t>CircleK-HCM-Q11-SG0329</t>
  </si>
  <si>
    <t>CircleK-HCM-Q12-SG0302</t>
  </si>
  <si>
    <t>CircleK-HCM-Q12-SG0325</t>
  </si>
  <si>
    <t>CircleK-HCM-Q1-SG0001</t>
  </si>
  <si>
    <t>CircleK-HCM-Q1-SG0012</t>
  </si>
  <si>
    <t>CircleK-HCM-Q1-SG0026</t>
  </si>
  <si>
    <t>CircleK-HCM-Q1-SG0040</t>
  </si>
  <si>
    <t>CircleK-HCM-Q1-SG0050</t>
  </si>
  <si>
    <t>CircleK-HCM-Q1-SG0056</t>
  </si>
  <si>
    <t>CircleK-HCM-Q1-SG0059</t>
  </si>
  <si>
    <t>CircleK-HCM-Q1-SG0068</t>
  </si>
  <si>
    <t>CircleK-HCM-Q1-SG0073</t>
  </si>
  <si>
    <t>CircleK-HCM-Q1-SG0077</t>
  </si>
  <si>
    <t>CircleK-HCM-Q1-SG0087</t>
  </si>
  <si>
    <t>CircleK-HCM-Q1-SG0091</t>
  </si>
  <si>
    <t>CircleK-HCM-Q1-SG0100</t>
  </si>
  <si>
    <t>CircleK-HCM-Q1-SG0102</t>
  </si>
  <si>
    <t>CircleK-HCM-Q1-SG0115</t>
  </si>
  <si>
    <t>CircleK-HCM-Q1-SG0144</t>
  </si>
  <si>
    <t>CircleK-HCM-Q1-SG0169</t>
  </si>
  <si>
    <t>CircleK-HCM-Q1-SG0194</t>
  </si>
  <si>
    <t>CircleK-HCM-Q1-SG0204</t>
  </si>
  <si>
    <t>CircleK-HCM-Q1-SG0216</t>
  </si>
  <si>
    <t>CircleK-HCM-Q1-SG0218</t>
  </si>
  <si>
    <t>CircleK-HCM-Q1-SG0227</t>
  </si>
  <si>
    <t>CircleK-HCM-Q1-SG0228</t>
  </si>
  <si>
    <t>CircleK-HCM-Q1-SG0230</t>
  </si>
  <si>
    <t>CircleK-HCM-Q1-SG0233</t>
  </si>
  <si>
    <t>CircleK-HCM-Q1-SG0237</t>
  </si>
  <si>
    <t>CircleK-HCM-Q1-SG0250</t>
  </si>
  <si>
    <t>CircleK-HCM-Q1-SG0258</t>
  </si>
  <si>
    <t>CircleK-HCM-Q1-SG0262</t>
  </si>
  <si>
    <t>CircleK-HCM-Q1-SG0278</t>
  </si>
  <si>
    <t>CircleK-HCM-Q1-SG0321</t>
  </si>
  <si>
    <t>CircleK-HCM-Q1-SG0331</t>
  </si>
  <si>
    <t>CircleK-HCM-Q1-SG0338</t>
  </si>
  <si>
    <t>CircleK-HCM-Q1-SG0342</t>
  </si>
  <si>
    <t>CircleK-HCM-Q1-SG0348</t>
  </si>
  <si>
    <t>CircleK-HCM-Q1-SG0350</t>
  </si>
  <si>
    <t>CircleK-HCM-Q2-SG0007</t>
  </si>
  <si>
    <t>CircleK-HCM-Q2-SG0206</t>
  </si>
  <si>
    <t>CircleK-HCM-Q2-SG0252</t>
  </si>
  <si>
    <t>CircleK-HCM-Q2-SG0264</t>
  </si>
  <si>
    <t>CircleK-HCM-Q2-SG0297</t>
  </si>
  <si>
    <t>CircleK-HCM-Q2-SG0334</t>
  </si>
  <si>
    <t>CircleK-HCM-Q2-SG0341</t>
  </si>
  <si>
    <t>CircleK-HCM-Q2-SG0349</t>
  </si>
  <si>
    <t>CircleK-HCM-Q3-SG0036</t>
  </si>
  <si>
    <t>CircleK-HCM-Q3-SG0058</t>
  </si>
  <si>
    <t>CircleK-HCM-Q3-SG0106</t>
  </si>
  <si>
    <t>CircleK-HCM-Q3-SG0160</t>
  </si>
  <si>
    <t>CircleK-HCM-Q3-SG0201</t>
  </si>
  <si>
    <t>CircleK-HCM-Q3-SG0211</t>
  </si>
  <si>
    <t>CircleK-HCM-Q3-SG0214</t>
  </si>
  <si>
    <t>CircleK-HCM-Q3-SG0240</t>
  </si>
  <si>
    <t>CircleK-HCM-Q3-SG0251</t>
  </si>
  <si>
    <t>CircleK-HCM-Q3-SG0346</t>
  </si>
  <si>
    <t>CircleK-HCM-Q4-SG0031</t>
  </si>
  <si>
    <t>CircleK-HCM-Q4-SG0042</t>
  </si>
  <si>
    <t>CircleK-HCM-Q4-SG0093</t>
  </si>
  <si>
    <t>CircleK-HCM-Q4-SG0145</t>
  </si>
  <si>
    <t>CircleK-HCM-Q4-SG0333</t>
  </si>
  <si>
    <t>CircleK-HCM-Q4-SG0353</t>
  </si>
  <si>
    <t>CircleK-HCM-Q5-SG0054</t>
  </si>
  <si>
    <t>CircleK-HCM-Q5-SG0081</t>
  </si>
  <si>
    <t>CircleK-HCM-Q5-SG0124</t>
  </si>
  <si>
    <t>CircleK-HCM-Q5-SG0234</t>
  </si>
  <si>
    <t>CircleK-HCM-Q5-SG0259</t>
  </si>
  <si>
    <t>CircleK-HCM-Q5-SG0281</t>
  </si>
  <si>
    <t>CircleK-HCM-Q6-SG0125</t>
  </si>
  <si>
    <t>CircleK-HCM-Q6-SG0146</t>
  </si>
  <si>
    <t>CircleK-HCM-Q6-SG0148</t>
  </si>
  <si>
    <t>CircleK-HCM-Q6-SG0198</t>
  </si>
  <si>
    <t>CircleK-HCM-Q6-SG0295</t>
  </si>
  <si>
    <t>CircleK-HCM-Q7-SG0014</t>
  </si>
  <si>
    <t>CircleK-HCM-Q7-SG0055</t>
  </si>
  <si>
    <t>CircleK-HCM-Q7-SG0057</t>
  </si>
  <si>
    <t>CircleK-HCM-Q7-SG0061</t>
  </si>
  <si>
    <t>CircleK-HCM-Q7-SG0072</t>
  </si>
  <si>
    <t>CircleK-HCM-Q7-SG0112</t>
  </si>
  <si>
    <t>CircleK-HCM-Q7-SG0114</t>
  </si>
  <si>
    <t>CircleK-HCM-Q7-SG0123</t>
  </si>
  <si>
    <t>CircleK-HCM-Q7-SG0133</t>
  </si>
  <si>
    <t>CircleK-HCM-Q7-SG0134</t>
  </si>
  <si>
    <t>CircleK-HCM-Q7-SG0143</t>
  </si>
  <si>
    <t>CircleK-HCM-Q7-SG0150</t>
  </si>
  <si>
    <t>CircleK-HCM-Q7-SG0159</t>
  </si>
  <si>
    <t>CircleK-HCM-Q7-SG0167</t>
  </si>
  <si>
    <t>CircleK-HCM-Q7-SG0177</t>
  </si>
  <si>
    <t>CircleK-HCM-Q7-SG0182</t>
  </si>
  <si>
    <t>CircleK-HCM-Q7-SG0183</t>
  </si>
  <si>
    <t>CircleK-HCM-Q7-SG0184</t>
  </si>
  <si>
    <t>CircleK-HCM-Q7-SG0188</t>
  </si>
  <si>
    <t>CircleK-HCM-Q7-SG0200</t>
  </si>
  <si>
    <t>CircleK-HCM-Q7-SG0256</t>
  </si>
  <si>
    <t>CircleK-HCM-Q7-SG0268</t>
  </si>
  <si>
    <t>CircleK-HCM-Q7-SG0273</t>
  </si>
  <si>
    <t>CircleK-HCM-Q7-SG0274</t>
  </si>
  <si>
    <t>CircleK-HCM-Q7-SG0282</t>
  </si>
  <si>
    <t>CircleK-HCM-Q7-SG0286</t>
  </si>
  <si>
    <t>CircleK-HCM-Q7-SG0289</t>
  </si>
  <si>
    <t>CircleK-HCM-Q7-SG0293</t>
  </si>
  <si>
    <t>CircleK-HCM-Q7-SG0317</t>
  </si>
  <si>
    <t>CircleK-HCM-Q8-SG0128</t>
  </si>
  <si>
    <t>CircleK-HCM-Q8-SG0130</t>
  </si>
  <si>
    <t>CircleK-HCM-Q8-SG0189</t>
  </si>
  <si>
    <t>CircleK-HCM-Q8-SG0232</t>
  </si>
  <si>
    <t>CircleK-HCM-Q8-SG0255</t>
  </si>
  <si>
    <t>CircleK-HCM-Q8-SG0315</t>
  </si>
  <si>
    <t>CircleK-HCM-Q8-SG0318</t>
  </si>
  <si>
    <t>CircleK-HCM-Q8-SG0345</t>
  </si>
  <si>
    <t>CircleK-HCM-Q9-SG0156</t>
  </si>
  <si>
    <t>CircleK-HCM-Q9-SG0164</t>
  </si>
  <si>
    <t>CircleK-HCM-Q9-SG0195</t>
  </si>
  <si>
    <t>CircleK-HCM-Q9-SG0199</t>
  </si>
  <si>
    <t>CircleK-HCM-Q9-SG0283</t>
  </si>
  <si>
    <t>CircleK-HCM-Q9-SG0316</t>
  </si>
  <si>
    <t>CircleK-HCM-Q9-SG0322</t>
  </si>
  <si>
    <t>CircleK-HCM-Q9-SG0323</t>
  </si>
  <si>
    <t>CircleK-HCM-Q9-SG0326</t>
  </si>
  <si>
    <t>CircleK-HCM-Q9-SG0335</t>
  </si>
  <si>
    <t>CircleK-HCM-Q9-SG0339</t>
  </si>
  <si>
    <t>CircleK-HCM-Q9-SG0351</t>
  </si>
  <si>
    <t>CircleK-HCM-TBH-SG0085</t>
  </si>
  <si>
    <t>CircleK-HCM-TBH-SG0086</t>
  </si>
  <si>
    <t>CircleK-HCM-TBH-SG0090</t>
  </si>
  <si>
    <t>CircleK-HCM-TBH-SG0103</t>
  </si>
  <si>
    <t>CircleK-HCM-TBH-SG0158</t>
  </si>
  <si>
    <t>CircleK-HCM-TBH-SG0162</t>
  </si>
  <si>
    <t>CircleK-HCM-TBH-SG0163</t>
  </si>
  <si>
    <t>CircleK-HCM-TBH-SG0220</t>
  </si>
  <si>
    <t>CircleK-HCM-TBH-SG0223</t>
  </si>
  <si>
    <t>CircleK-HCM-TBH-SG0239</t>
  </si>
  <si>
    <t>CircleK-HCM-TBH-SG0243</t>
  </si>
  <si>
    <t>CircleK-HCM-TBH-SG0248</t>
  </si>
  <si>
    <t>CircleK-HCM-TBH-SG0277</t>
  </si>
  <si>
    <t>CircleK-HCM-TBH-SG0299</t>
  </si>
  <si>
    <t>CircleK-HCM-TBH-SG0310</t>
  </si>
  <si>
    <t>CircleK-HCM-TBH-SG0343</t>
  </si>
  <si>
    <t>CircleK-HCM-TDC-SG0033</t>
  </si>
  <si>
    <t>CircleK-HCM-TDC-SG0154</t>
  </si>
  <si>
    <t>CircleK-HCM-TDC-SG0175</t>
  </si>
  <si>
    <t>CircleK-HCM-TDC-SG0288</t>
  </si>
  <si>
    <t>CircleK-HCM-TDC-SG0327</t>
  </si>
  <si>
    <t>CircleK-HCM-TDC-SG0330</t>
  </si>
  <si>
    <t>CircleK-HCM-TPU-SG0044</t>
  </si>
  <si>
    <t>CircleK-HCM-TPU-SG0136</t>
  </si>
  <si>
    <t>CircleK-HCM-TPU-SG0141</t>
  </si>
  <si>
    <t>CircleK-HCM-TPU-SG0155</t>
  </si>
  <si>
    <t>CircleK-HCM-TPU-SG0161</t>
  </si>
  <si>
    <t>CircleK-HCM-TPU-SG0174</t>
  </si>
  <si>
    <t>CircleK-HCM-TPU-SG0187</t>
  </si>
  <si>
    <t>CircleK-HCM-TPU-SG0236</t>
  </si>
  <si>
    <t>CircleK-HCM-TPU-SG0290</t>
  </si>
  <si>
    <t>CircleK-HCM-TPU-SG0301</t>
  </si>
  <si>
    <t>CircleK-HCM-TPU-SG0303</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</si>
  <si>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</si>
  <si>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</si>
  <si>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</si>
  <si>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</si>
  <si>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</si>
  <si>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</si>
  <si>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</si>
  <si>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</si>
  <si>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</si>
  <si>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</si>
  <si>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</si>
  <si>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</si>
  <si>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</si>
  <si>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</si>
  <si>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</si>
  <si>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</si>
  <si>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</si>
  <si>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</si>
  <si>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</si>
  <si>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</si>
  <si>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</si>
  <si>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</si>
  <si>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</si>
  <si>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</si>
  <si>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</si>
  <si>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</si>
  <si>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</si>
  <si>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</si>
  <si>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</si>
  <si>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</si>
  <si>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</si>
  <si>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</si>
  <si>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</si>
  <si>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</si>
  <si>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</si>
  <si>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</si>
  <si>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</si>
  <si>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</si>
  <si>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</si>
  <si>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</si>
  <si>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</si>
  <si>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</si>
  <si>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</si>
  <si>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</si>
  <si>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</si>
  <si>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</si>
  <si>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</si>
  <si>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</si>
  <si>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</si>
  <si>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</si>
  <si>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</si>
  <si>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</si>
  <si>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</si>
  <si>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</si>
  <si>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</si>
  <si>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</si>
  <si>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</si>
  <si>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</si>
  <si>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</si>
  <si>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</si>
  <si>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</si>
  <si>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</si>
  <si>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</si>
  <si>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</si>
  <si>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</si>
  <si>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</si>
  <si>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</si>
  <si>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</si>
  <si>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</si>
  <si>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</si>
  <si>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</si>
  <si>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</si>
  <si>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</si>
  <si>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</si>
  <si>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</si>
  <si>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</si>
  <si>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</si>
  <si>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</si>
  <si>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</si>
  <si>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</si>
  <si>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</si>
  <si>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</si>
  <si>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</si>
  <si>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</si>
  <si>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</si>
  <si>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</si>
  <si>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</si>
  <si>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</si>
  <si>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</si>
  <si>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</si>
  <si>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</si>
  <si>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</si>
  <si>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</si>
  <si>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</si>
  <si>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</si>
  <si>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</si>
  <si>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</si>
  <si>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</si>
  <si>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</si>
  <si>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</si>
  <si>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</si>
  <si>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</si>
  <si>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</si>
  <si>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</si>
  <si>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</si>
  <si>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</si>
  <si>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</si>
  <si>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</si>
  <si>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</si>
  <si>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</si>
  <si>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</si>
  <si>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</si>
  <si>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</si>
  <si>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</si>
  <si>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</si>
  <si>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</si>
  <si>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</si>
  <si>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</si>
  <si>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</si>
  <si>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</si>
  <si>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</si>
  <si>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</si>
  <si>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</si>
  <si>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</si>
  <si>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</si>
  <si>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</si>
  <si>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</si>
  <si>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</si>
  <si>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</si>
  <si>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</si>
  <si>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</si>
  <si>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</si>
  <si>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</si>
  <si>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</si>
  <si>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</si>
  <si>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</si>
  <si>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</si>
  <si>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</si>
  <si>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</si>
  <si>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</si>
  <si>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</si>
  <si>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</si>
  <si>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</si>
  <si>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</si>
  <si>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</si>
  <si>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</si>
  <si>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</si>
  <si>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</si>
  <si>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</si>
  <si>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</si>
  <si>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</si>
  <si>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</si>
  <si>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</si>
  <si>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</si>
  <si>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</si>
  <si>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</si>
  <si>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</si>
  <si>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</si>
  <si>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</si>
  <si>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</si>
  <si>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</si>
  <si>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</si>
  <si>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</si>
  <si>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</si>
  <si>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</si>
  <si>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</si>
  <si>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</si>
  <si>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</si>
  <si>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</si>
  <si>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</si>
  <si>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</si>
  <si>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</si>
  <si>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</si>
  <si>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</si>
  <si>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</si>
  <si>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</si>
  <si>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</si>
  <si>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</si>
  <si>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</si>
  <si>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</si>
  <si>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</si>
  <si>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</si>
  <si>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</si>
  <si>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</si>
  <si>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</si>
  <si>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</si>
  <si>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</si>
  <si>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</si>
  <si>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</si>
  <si>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</si>
  <si>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</si>
  <si>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</si>
  <si>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</si>
  <si>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</si>
  <si>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</si>
  <si>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</si>
  <si>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</si>
  <si>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</si>
  <si>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</si>
  <si>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</si>
  <si>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</si>
  <si>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</si>
  <si>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</si>
  <si>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</si>
  <si>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</si>
  <si>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</si>
  <si>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</si>
  <si>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</si>
  <si>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</si>
  <si>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</si>
  <si>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</si>
  <si>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</si>
  <si>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</si>
  <si>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</si>
  <si>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</si>
  <si>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</si>
  <si>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</si>
  <si>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</si>
  <si>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</si>
  <si>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</si>
  <si>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</si>
  <si>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</si>
  <si>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</si>
  <si>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</si>
  <si>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</si>
  <si>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</si>
  <si>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</si>
  <si>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</si>
  <si>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</si>
  <si>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</si>
  <si>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CircleK-HPG-00-HP6010</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</si>
  <si>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</si>
  <si>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</si>
  <si>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</si>
  <si>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</si>
  <si>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</si>
  <si>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</si>
  <si>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</si>
  <si>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</si>
  <si>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</si>
  <si>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</si>
  <si>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</si>
  <si>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</si>
  <si>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CircleK-KGG-01-CT5024</t>
  </si>
  <si>
    <t>CircleK-KGG-01-CT5025</t>
  </si>
  <si>
    <t>CircleK-KGG-01-CT5026</t>
  </si>
  <si>
    <t>CircleK-KHA-01-028</t>
  </si>
  <si>
    <t>CircleK-KHA-01-NT0001</t>
  </si>
  <si>
    <t>CircleK-KHA-01-NT0002</t>
  </si>
  <si>
    <t>CircleK-KHA-01-NT0003</t>
  </si>
  <si>
    <t>CircleK-KHA-01-NT0004</t>
  </si>
  <si>
    <t>CircleK-KHA-01-NT0005</t>
  </si>
  <si>
    <t>CircleK-KHA-01-NT0009</t>
  </si>
  <si>
    <t>CircleK-KHA-01-NT0010</t>
  </si>
  <si>
    <t>CircleK-KHA-01-NT0011</t>
  </si>
  <si>
    <t>CircleK-QNH-00-015</t>
  </si>
  <si>
    <t>CircleK-QNH-00-HL4001</t>
  </si>
  <si>
    <t>CircleK-QNH-00-HL4002</t>
  </si>
  <si>
    <t>CircleK-QNH-00-HL4005</t>
  </si>
  <si>
    <t>CircleK-QNH-00-HL4006</t>
  </si>
  <si>
    <t>CircleK-QNH-00-HL4007</t>
  </si>
  <si>
    <t>CircleK-TGG-01-CT5022</t>
  </si>
  <si>
    <t>CircleK-TGG-01-CT5023</t>
  </si>
  <si>
    <t>CircleK-TGG-01-CT5027</t>
  </si>
  <si>
    <t>CircleK-TNN-00-029</t>
  </si>
  <si>
    <t>CircleK-TNN-00-TN0001</t>
  </si>
  <si>
    <t>CircleK-TNN-00-TN0002</t>
  </si>
  <si>
    <t>CircleK-TNN-00-TN0003</t>
  </si>
  <si>
    <t>CircleK-TNN-00-TN0004</t>
  </si>
  <si>
    <t>CircleK-VTU-01-012</t>
  </si>
  <si>
    <t>CircleK-VTU-01-VT3003</t>
  </si>
  <si>
    <t>CircleK-VTU-01-VT3004</t>
  </si>
  <si>
    <t>CircleK-VTU-01-VT3005</t>
  </si>
  <si>
    <t>CircleK-VTU-01-VT3006</t>
  </si>
  <si>
    <t>CircleK-VTU-01-VT3008</t>
  </si>
  <si>
    <t>CircleK-VTU-01-VT3009</t>
  </si>
  <si>
    <t>CircleK-VTU-01-VT3010</t>
  </si>
  <si>
    <t>CircleK-VTU-01-VT3011</t>
  </si>
  <si>
    <t>CircleK-VTU-01-VT3012</t>
  </si>
  <si>
    <t>CircleK-VTU-01-VT3013</t>
  </si>
  <si>
    <t>CircleK-VTU-01-VT3014</t>
  </si>
  <si>
    <t>CircleK-VTU-01-VT3015</t>
  </si>
  <si>
    <t>CircleK-VTU-01-VT3017</t>
  </si>
  <si>
    <t>CircleK-VTU-01-VT3018</t>
  </si>
  <si>
    <t>CircleK-VTU-01-VT3019</t>
  </si>
  <si>
    <t>CircleK-VTU-01-VT3020</t>
  </si>
  <si>
    <t>CircleK-VTU-01-VT3021</t>
  </si>
  <si>
    <t>COOP-AGG-01-029</t>
  </si>
  <si>
    <t>COOP-AGG-01-037</t>
  </si>
  <si>
    <t>COOP-AGG-01-042</t>
  </si>
  <si>
    <t>COOP-AGG-01-060</t>
  </si>
  <si>
    <t>COOP-AGG-01-CHOMOI</t>
  </si>
  <si>
    <t>COOP-AGG-01-KIENGIANG</t>
  </si>
  <si>
    <t>COOP-AGG-01-RACHGIA</t>
  </si>
  <si>
    <t>COOP-AGG-01-SAIGONAG</t>
  </si>
  <si>
    <t>COOP-BDG-01-017</t>
  </si>
  <si>
    <t>COOP-BDG-01-0209</t>
  </si>
  <si>
    <t>COOP-BDG-01-025</t>
  </si>
  <si>
    <t>COOP-BDG-01-9327</t>
  </si>
  <si>
    <t>COOP-BDH-01-015</t>
  </si>
  <si>
    <t>COOP-BNH-00-014</t>
  </si>
  <si>
    <t>COOP-CMU-01-CAMAU</t>
  </si>
  <si>
    <t>COOP-CMU-01-SAIGONBL2</t>
  </si>
  <si>
    <t>COOP-CTO-01-028</t>
  </si>
  <si>
    <t>COOP-CTO-01-052</t>
  </si>
  <si>
    <t>COOP-CTO-01-72542</t>
  </si>
  <si>
    <t>COOP-CTO-01-CANTHO</t>
  </si>
  <si>
    <t>COOP-CTO-01-HAUGIANG</t>
  </si>
  <si>
    <t>COOP-CTO-01-SOCTRANG</t>
  </si>
  <si>
    <t>COOP-DKN-01-016</t>
  </si>
  <si>
    <t>COOP-DLK-01-061</t>
  </si>
  <si>
    <t>COOP-DLK-01-BUONHO</t>
  </si>
  <si>
    <t>COOP-DLK-01-PHUYEN</t>
  </si>
  <si>
    <t>COOP-DLK-01-SAIGONBMT</t>
  </si>
  <si>
    <t>COOP-DNG-01-054</t>
  </si>
  <si>
    <t>COOP-DNG-01-DANANG</t>
  </si>
  <si>
    <t>COOP-DNG-01-TAMKY</t>
  </si>
  <si>
    <t>COOP-DNI-01-053</t>
  </si>
  <si>
    <t>COOP-DNI-01-BIENHOA</t>
  </si>
  <si>
    <t>COOP-DNI-01-SAIGONBP</t>
  </si>
  <si>
    <t>COOP-DTP-01-012</t>
  </si>
  <si>
    <t>COOP-DTP-01-026</t>
  </si>
  <si>
    <t>COOP-DTP-01-027</t>
  </si>
  <si>
    <t>COOP-DTP-01-039</t>
  </si>
  <si>
    <t>COOP-DTP-01-040</t>
  </si>
  <si>
    <t>COOP-DTP-01-066</t>
  </si>
  <si>
    <t>COOP-DTP-01-CAIBE</t>
  </si>
  <si>
    <t>COOP-DTP-01-TIENGIANG</t>
  </si>
  <si>
    <t>COOPFAIR-HCM-Q10-0004</t>
  </si>
  <si>
    <t>COOPFAIR-HCM-Q1-PRICE</t>
  </si>
  <si>
    <t>COOPFAIR-HCM-Q7-0002</t>
  </si>
  <si>
    <t>COOPFAIR-HCM-Q8-0006</t>
  </si>
  <si>
    <t>COOPFAIR-HCM-Q9-0005</t>
  </si>
  <si>
    <t>COOPFAIR-HCM-TDC-0001</t>
  </si>
  <si>
    <t>COOPFAIR-HCM-TDC-0003</t>
  </si>
  <si>
    <t>COOPFINE-HCM-HBC-0002</t>
  </si>
  <si>
    <t>COOPFINE-HCM-Q1-0000</t>
  </si>
  <si>
    <t>COOPFINE-HCM-Q10-4201</t>
  </si>
  <si>
    <t>COOPFINE-HCM-Q2-4205</t>
  </si>
  <si>
    <t>COOPFINE-HCM-Q7-0001</t>
  </si>
  <si>
    <t>COOPFINE-HCM-Q7-0003</t>
  </si>
  <si>
    <t>COOPFOOD-BDG-01-123</t>
  </si>
  <si>
    <t>COOPFOOD-BDG-01-325</t>
  </si>
  <si>
    <t>COOPFOOD-BDG-01-6101</t>
  </si>
  <si>
    <t>COOPFOOD-BDG-01-82</t>
  </si>
  <si>
    <t>COOPFOOD-CTO-01-144</t>
  </si>
  <si>
    <t>COOPFOOD-DNG-01-DINHCHAU</t>
  </si>
  <si>
    <t>COOPFOOD-DNI-01-116</t>
  </si>
  <si>
    <t>COOPFOOD-HCM-HMN-676</t>
  </si>
  <si>
    <t>COOPFOOD-HCM-Q9-2167</t>
  </si>
  <si>
    <t>COOPFOOD-HCM-TDC-2166</t>
  </si>
  <si>
    <t>COOPFOOD-HCM-TPU-2165</t>
  </si>
  <si>
    <t>COOPFOOD-HNI-TXN-115</t>
  </si>
  <si>
    <t>COOPFOOD-HTH-00-15006</t>
  </si>
  <si>
    <t>COOPFOOD-PYN-01-PHUYEN</t>
  </si>
  <si>
    <t>COOPFOOD-THA-00-THANHHOA</t>
  </si>
  <si>
    <t>COOP-GLI-01-ANNHON</t>
  </si>
  <si>
    <t>COOP-GLI-01-BINHDINH</t>
  </si>
  <si>
    <t>COOP-GLI-01-CHUSE</t>
  </si>
  <si>
    <t>COOP-GLI-01-GIALAI</t>
  </si>
  <si>
    <t>COOP-HCM-BTH-00506</t>
  </si>
  <si>
    <t>COOP-HCM-BTH-00530</t>
  </si>
  <si>
    <t>COOP-HCM-BTH-0105</t>
  </si>
  <si>
    <t>COOP-HCM-BTH-0111</t>
  </si>
  <si>
    <t>COOP-HCM-BTH-0141</t>
  </si>
  <si>
    <t>COOP-HCM-BTH-0168</t>
  </si>
  <si>
    <t>COOP-HCM-BTH-018</t>
  </si>
  <si>
    <t>COOP-HCM-BTH-0268</t>
  </si>
  <si>
    <t>COOP-HCM-BTH-0297</t>
  </si>
  <si>
    <t>COOP-HCM-BTH-036</t>
  </si>
  <si>
    <t>COOP-HCM-BTH-0642</t>
  </si>
  <si>
    <t>COOP-HCM-BTH-0661</t>
  </si>
  <si>
    <t>COOP-HCM-BTH-2042</t>
  </si>
  <si>
    <t>COOP-HCM-BTH-2063</t>
  </si>
  <si>
    <t>COOP-HCM-BTH-2070</t>
  </si>
  <si>
    <t>COOP-HCM-BTH-2115</t>
  </si>
  <si>
    <t>COOP-HCM-BTH-214</t>
  </si>
  <si>
    <t>COOP-HCM-BTH-2154</t>
  </si>
  <si>
    <t>COOP-HCM-BTH-2217</t>
  </si>
  <si>
    <t>COOP-HCM-BTH-230</t>
  </si>
  <si>
    <t>COOP-HCM-BTH-9997</t>
  </si>
  <si>
    <t>COOP-HCM-BTH-9998</t>
  </si>
  <si>
    <t>COOP-HCM-BTH-NGUYENXI</t>
  </si>
  <si>
    <t>COOP-HCM-BTN-00541</t>
  </si>
  <si>
    <t>COOP-HCM-BTN-0088</t>
  </si>
  <si>
    <t>COOP-HCM-BTN-0091</t>
  </si>
  <si>
    <t>COOP-HCM-BTN-0112</t>
  </si>
  <si>
    <t>COOP-HCM-BTN-0118</t>
  </si>
  <si>
    <t>COOP-HCM-BTN-0123</t>
  </si>
  <si>
    <t>COOP-HCM-BTN-0133</t>
  </si>
  <si>
    <t>COOP-HCM-BTN-0259</t>
  </si>
  <si>
    <t>COOP-HCM-BTN-0264</t>
  </si>
  <si>
    <t>COOP-HCM-BTN-0285</t>
  </si>
  <si>
    <t>COOP-HCM-BTN-0405</t>
  </si>
  <si>
    <t>COOP-HCM-BTN-0408</t>
  </si>
  <si>
    <t>COOP-HCM-BTN-050</t>
  </si>
  <si>
    <t>COOP-HCM-BTN-0656</t>
  </si>
  <si>
    <t>COOP-HCM-BTN-0692</t>
  </si>
  <si>
    <t>COOP-HCM-BTN-2005</t>
  </si>
  <si>
    <t>COOP-HCM-BTN-2015</t>
  </si>
  <si>
    <t>COOP-HCM-BTN-2072</t>
  </si>
  <si>
    <t>COOP-HCM-BTN-2073</t>
  </si>
  <si>
    <t>COOP-HCM-BTN-2087</t>
  </si>
  <si>
    <t>COOP-HCM-BTN-2101</t>
  </si>
  <si>
    <t>COOP-HCM-BTN-2153</t>
  </si>
  <si>
    <t>COOP-HCM-BTN-2209</t>
  </si>
  <si>
    <t>COOP-HCM-BTN-2211</t>
  </si>
  <si>
    <t>COOP-HCM-BTN-287</t>
  </si>
  <si>
    <t>COOP-HCM-BTN-BINHTAN</t>
  </si>
  <si>
    <t>COOP-HCM--CANGIO</t>
  </si>
  <si>
    <t>Coop-HCM-CCI-02221</t>
  </si>
  <si>
    <t>CoopFood Tân Thạnh Tây</t>
  </si>
  <si>
    <t>COOP-HCM-CCI-0276</t>
  </si>
  <si>
    <t>COOP-HCM-CCI-0665</t>
  </si>
  <si>
    <t>COOP-HCM-CCI-0671</t>
  </si>
  <si>
    <t>COOP-HCM-CCI-2001</t>
  </si>
  <si>
    <t>COOP-HCM-CCI-2020</t>
  </si>
  <si>
    <t>COOP-HCM-CCI-2060</t>
  </si>
  <si>
    <t>COOP-HCM-CCI-2105</t>
  </si>
  <si>
    <t>COOP-HCM-CCI-2212</t>
  </si>
  <si>
    <t>COOP-HCM-CCI-CUCHI</t>
  </si>
  <si>
    <t>COOP-HCM-GVP-0229</t>
  </si>
  <si>
    <t>COOP-HCM-GVP-0234</t>
  </si>
  <si>
    <t>COOP-HCM-GVP-0245</t>
  </si>
  <si>
    <t>COOP-HCM-GVP-0257</t>
  </si>
  <si>
    <t>COOP-HCM-GVP-0261</t>
  </si>
  <si>
    <t>COOP-HCM-GVP-0278</t>
  </si>
  <si>
    <t>COOP-HCM-GVP-0294</t>
  </si>
  <si>
    <t>COOP-HCM-GVP-0295</t>
  </si>
  <si>
    <t>COOP-HCM-GVP-0400</t>
  </si>
  <si>
    <t>COOP-HCM-GVP-0402</t>
  </si>
  <si>
    <t>COOP-HCM-GVP-0633</t>
  </si>
  <si>
    <t>COOP-HCM-GVP-2081</t>
  </si>
  <si>
    <t>COOP-HCM-GVP-2082</t>
  </si>
  <si>
    <t>COOP-HCM-GVP-2104</t>
  </si>
  <si>
    <t>COOP-HCM-GVP-2109</t>
  </si>
  <si>
    <t>COOP-HCM-GVP-2113</t>
  </si>
  <si>
    <t>COOP-HCM-GVP-2135</t>
  </si>
  <si>
    <t>COOP-HCM-GVP-2159</t>
  </si>
  <si>
    <t>COOP-HCM-GVP-2171</t>
  </si>
  <si>
    <t>COOP-HCM-GVP-2174</t>
  </si>
  <si>
    <t>COOP-HCM-GVP-2175</t>
  </si>
  <si>
    <t>COOP-HCM-GVP-2205</t>
  </si>
  <si>
    <t>COOP-HCM-GVP-DONGTHINH</t>
  </si>
  <si>
    <t>COOP-HCM-GVP-GOVAP</t>
  </si>
  <si>
    <t>COOP-HCM-HBC-00509</t>
  </si>
  <si>
    <t>COOP-HCM-HBC-0114</t>
  </si>
  <si>
    <t>COOP-HCM-HBC-0130</t>
  </si>
  <si>
    <t>COOP-HCM-HBC-0137</t>
  </si>
  <si>
    <t>COOP-HCM-HBC-0282</t>
  </si>
  <si>
    <t>COOP-HCM-HBC-057</t>
  </si>
  <si>
    <t>COOP-HCM-HBC-0647</t>
  </si>
  <si>
    <t>COOP-HCM-HBC-0687</t>
  </si>
  <si>
    <t>COOP-HCM-HBC-2008</t>
  </si>
  <si>
    <t>COOP-HCM-HBC-2106</t>
  </si>
  <si>
    <t>COOP-HCM-HBC-2141</t>
  </si>
  <si>
    <t>COOP-HCM-HBC-2157</t>
  </si>
  <si>
    <t>COOP-HCM-HBC-2184</t>
  </si>
  <si>
    <t>COOP-HCM-HBC-2197</t>
  </si>
  <si>
    <t>COOP-HCM-HBC-2203</t>
  </si>
  <si>
    <t>COOP-HCM-HBC-2207</t>
  </si>
  <si>
    <t>COOP-HCM-HBC-684</t>
  </si>
  <si>
    <t>COOP-HCM-HBC-9999</t>
  </si>
  <si>
    <t>COOP-HCM-HMN-00510</t>
  </si>
  <si>
    <t>COOP-HCM-HMN-0215</t>
  </si>
  <si>
    <t>COOP-HCM-HMN-0288</t>
  </si>
  <si>
    <t>COOP-HCM-HMN-058</t>
  </si>
  <si>
    <t>COOP-HCM-HMN-0695</t>
  </si>
  <si>
    <t>COOP-HCM-HMN-2003</t>
  </si>
  <si>
    <t>COOP-HCM-HMN-2019</t>
  </si>
  <si>
    <t>COOP-HCM-HMN-2025</t>
  </si>
  <si>
    <t>COOP-HCM-HMN-2032</t>
  </si>
  <si>
    <t>COOP-HCM-HMN-2034</t>
  </si>
  <si>
    <t>COOP-HCM-HMN-2080</t>
  </si>
  <si>
    <t>COOP-HCM-HMN-2152</t>
  </si>
  <si>
    <t>COOP-HCM-HMN-629</t>
  </si>
  <si>
    <t>COOP-HCM-HMN-HOCMON</t>
  </si>
  <si>
    <t>COOP-HCM-HNB-0002</t>
  </si>
  <si>
    <t>COOP-HCM-HNB-00508</t>
  </si>
  <si>
    <t>COOP-HCM-HNB-0076</t>
  </si>
  <si>
    <t>COOP-HCM-HNB-0136</t>
  </si>
  <si>
    <t>COOP-HCM-HNB-0155</t>
  </si>
  <si>
    <t>COOP-HCM-HNB-020</t>
  </si>
  <si>
    <t>COOP-HCM-HNB-0263</t>
  </si>
  <si>
    <t>COOP-HCM-HNB-2069</t>
  </si>
  <si>
    <t>COOP-HCM-HNB-2123</t>
  </si>
  <si>
    <t>COOP-HCM-HNB-2129</t>
  </si>
  <si>
    <t>COOP-HCM-HNB-2134</t>
  </si>
  <si>
    <t>COOP-HCM-HNB-2161</t>
  </si>
  <si>
    <t>COOP-HCM-HNB-2162</t>
  </si>
  <si>
    <t>COOP-HCM-HNB-2216</t>
  </si>
  <si>
    <t>COOP-HCM-HNB-256</t>
  </si>
  <si>
    <t>COOP-HCM-PNN-0090</t>
  </si>
  <si>
    <t>COOP-HCM-PNN-2052</t>
  </si>
  <si>
    <t>COOP-HCM-PNN-2132</t>
  </si>
  <si>
    <t>COOP-HCM-PNN-2150</t>
  </si>
  <si>
    <t>COOP-HCM-PNN-2191</t>
  </si>
  <si>
    <t>COOP-HCM-PNN-69026</t>
  </si>
  <si>
    <t>COOP-HCM-PNN-PHUNHUAN</t>
  </si>
  <si>
    <t>COOP-HCM-PNN-RACHMIEU</t>
  </si>
  <si>
    <t>COOP-HCM-Q1-0000</t>
  </si>
  <si>
    <t>COOP-HCM-Q1-001</t>
  </si>
  <si>
    <t>COOP-HCM-Q10-0250</t>
  </si>
  <si>
    <t>COOP-HCM-Q10-0280</t>
  </si>
  <si>
    <t>COOP-HCM-Q10-2125</t>
  </si>
  <si>
    <t>COOP-HCM-Q10-220</t>
  </si>
  <si>
    <t>COOP-HCM-Q1-0240</t>
  </si>
  <si>
    <t>COOP-HCM-Q10-HOAHAO</t>
  </si>
  <si>
    <t>COOP-HCM-Q10-TOANTAM</t>
  </si>
  <si>
    <t>COOP-HCM-Q11-0142</t>
  </si>
  <si>
    <t>COOP-HCM-Q11-2168</t>
  </si>
  <si>
    <t>COOP-HCM-Q11-2170</t>
  </si>
  <si>
    <t>COOP-HCM-Q11-DAMSEN</t>
  </si>
  <si>
    <t>COOP-HCM-Q12-00225</t>
  </si>
  <si>
    <t>COOP-HCM-Q12-00511</t>
  </si>
  <si>
    <t>COOP-HCM-Q12-00556</t>
  </si>
  <si>
    <t>COOP-HCM-Q12-0154</t>
  </si>
  <si>
    <t>Coop-HCM-Q12-02222</t>
  </si>
  <si>
    <t>CoopFood Thạnh Lộc 19</t>
  </si>
  <si>
    <t>COOP-HCM-Q12-0225</t>
  </si>
  <si>
    <t>COOP-HCM-Q12-0243</t>
  </si>
  <si>
    <t>COOP-HCM-Q12-0244</t>
  </si>
  <si>
    <t>COOP-HCM-Q12-0291</t>
  </si>
  <si>
    <t>COOP-HCM-Q12-056</t>
  </si>
  <si>
    <t>COOP-HCM-Q12-059</t>
  </si>
  <si>
    <t>COOP-HCM-Q12-0678</t>
  </si>
  <si>
    <t>COOP-HCM-Q1-212</t>
  </si>
  <si>
    <t>COOP-HCM-Q1-2137</t>
  </si>
  <si>
    <t>COOP-HCM-Q12-2016</t>
  </si>
  <si>
    <t>COOP-HCM-Q12-2041</t>
  </si>
  <si>
    <t>COOP-HCM-Q12-2044</t>
  </si>
  <si>
    <t>COOP-HCM-Q12-2050</t>
  </si>
  <si>
    <t>COOP-HCM-Q12-2055</t>
  </si>
  <si>
    <t>COOP-HCM-Q12-2057</t>
  </si>
  <si>
    <t>COOP-HCM-Q12-2076</t>
  </si>
  <si>
    <t>COOP-HCM-Q12-2083</t>
  </si>
  <si>
    <t>COOP-HCM-Q12-2085</t>
  </si>
  <si>
    <t>COOP-HCM-Q12-2086</t>
  </si>
  <si>
    <t>COOP-HCM-Q12-2102</t>
  </si>
  <si>
    <t>COOP-HCM-Q12-2110</t>
  </si>
  <si>
    <t>COOP-HCM-Q12-2194</t>
  </si>
  <si>
    <t>COOP-HCM-Q12-2208</t>
  </si>
  <si>
    <t>COOP-HCM-Q12-2210</t>
  </si>
  <si>
    <t>COOP-HCM-Q12-2213</t>
  </si>
  <si>
    <t>COOP-HCM-Q12-50455</t>
  </si>
  <si>
    <t>COOP-HCM-Q12-644</t>
  </si>
  <si>
    <t>COOP-HCM-Q12-THANGLOI</t>
  </si>
  <si>
    <t>COOP-HCM-Q1-84415</t>
  </si>
  <si>
    <t>COOP-HCM-Q1-ACHAU</t>
  </si>
  <si>
    <t>COOP-HCM-Q1-KVSG</t>
  </si>
  <si>
    <t>COOP-HCM-Q1-TIENHOANG</t>
  </si>
  <si>
    <t>COOP-HCM-Q2-00524</t>
  </si>
  <si>
    <t>COOP-HCM-Q2-0102</t>
  </si>
  <si>
    <t>COOP-HCM-Q2-0145</t>
  </si>
  <si>
    <t>COOP-HCM-Q2-0169</t>
  </si>
  <si>
    <t>COOP-HCM-Q2-0226</t>
  </si>
  <si>
    <t>COOP-HCM-Q2-0236</t>
  </si>
  <si>
    <t>COOP-HCM-Q2-0296</t>
  </si>
  <si>
    <t>COOP-HCM-Q2-031</t>
  </si>
  <si>
    <t>COOP-HCM-Q2-0410</t>
  </si>
  <si>
    <t>COOP-HCM-Q2-0634</t>
  </si>
  <si>
    <t>COOP-HCM-Q2-0654</t>
  </si>
  <si>
    <t>COOP-HCM-Q2-2051</t>
  </si>
  <si>
    <t>COOP-HCM-Q2-2192</t>
  </si>
  <si>
    <t>COOP-HCM-Q2-2196</t>
  </si>
  <si>
    <t>COOP-HCM-Q2-2198</t>
  </si>
  <si>
    <t>COOP-HCM-Q2-233</t>
  </si>
  <si>
    <t>COOP-HCM-Q2-293</t>
  </si>
  <si>
    <t>COOP-HCM-Q2-688</t>
  </si>
  <si>
    <t>COOP-HCM-Q2-69068</t>
  </si>
  <si>
    <t>COOP-HCM-Q3-0103</t>
  </si>
  <si>
    <t>COOP-HCM-Q3-2120</t>
  </si>
  <si>
    <t>COOP-HCM-Q3-2142</t>
  </si>
  <si>
    <t>COOP-HCM-Q3-217</t>
  </si>
  <si>
    <t>COOP-HCM-Q3-2188</t>
  </si>
  <si>
    <t>COOP-HCM-Q3-NDC</t>
  </si>
  <si>
    <t>COOP-HCM-Q3-NHIEULOC</t>
  </si>
  <si>
    <t>COOP-HCM-Q4-2033</t>
  </si>
  <si>
    <t>COOP-HCM-Q4-2195</t>
  </si>
  <si>
    <t>COOP-HCM-Q4-254</t>
  </si>
  <si>
    <t>COOP-HCM-Q4-279</t>
  </si>
  <si>
    <t>COOP-HCM-Q4-690</t>
  </si>
  <si>
    <t>COOP-HCM-Q5-0096</t>
  </si>
  <si>
    <t>COOP-HCM-Q5-0099</t>
  </si>
  <si>
    <t>COOP-HCM-Q5-0211</t>
  </si>
  <si>
    <t>COOP-HCM-Q5-213</t>
  </si>
  <si>
    <t>COOP-HCM-Q5-ANDONG</t>
  </si>
  <si>
    <t>COOP-HCM-Q6-0113</t>
  </si>
  <si>
    <t>COOP-HCM-Q6-0218</t>
  </si>
  <si>
    <t>COOP-HCM-Q6-0252</t>
  </si>
  <si>
    <t>COOP-HCM-Q6-0286</t>
  </si>
  <si>
    <t>COOP-HCM-Q6-0626</t>
  </si>
  <si>
    <t>COOP-HCM-Q6-0657</t>
  </si>
  <si>
    <t>COOP-HCM-Q6-2002</t>
  </si>
  <si>
    <t>COOP-HCM-Q6-2163</t>
  </si>
  <si>
    <t>COOP-HCM-Q6-2187</t>
  </si>
  <si>
    <t>COOP-HCM-Q6-HAUGIANG</t>
  </si>
  <si>
    <t>COOP-HCM-Q6-PHULAM</t>
  </si>
  <si>
    <t>COOP-HCM-Q7-0001</t>
  </si>
  <si>
    <t>COOP-HCM-Q7-0066</t>
  </si>
  <si>
    <t>COOP-HCM-Q7-0067</t>
  </si>
  <si>
    <t>COOP-HCM-Q7-0068</t>
  </si>
  <si>
    <t>COOP-HCM-Q7-0072</t>
  </si>
  <si>
    <t>COOP-HCM-Q7-0073</t>
  </si>
  <si>
    <t>COOP-HCM-Q7-0131</t>
  </si>
  <si>
    <t>COOP-HCM-Q7-0163</t>
  </si>
  <si>
    <t>COOP-HCM-Q7-0258</t>
  </si>
  <si>
    <t>COOP-HCM-Q7-0262</t>
  </si>
  <si>
    <t>COOP-HCM-Q7-0407</t>
  </si>
  <si>
    <t>COOP-HCM-Q7-0691</t>
  </si>
  <si>
    <t>COOP-HCM-Q7-2011</t>
  </si>
  <si>
    <t>COOP-HCM-Q7-2193</t>
  </si>
  <si>
    <t>COOP-HCM-Q7-2200</t>
  </si>
  <si>
    <t>COOP-HCM-Q7-2202</t>
  </si>
  <si>
    <t>COOP-HCM-Q7-2204</t>
  </si>
  <si>
    <t>COOP-HCM-Q7-247</t>
  </si>
  <si>
    <t>COOP-HCM-Q7-638</t>
  </si>
  <si>
    <t>COOP-HCM-Q7-NAMSG</t>
  </si>
  <si>
    <t>COOP-HCM-Q8-0097</t>
  </si>
  <si>
    <t>COOP-HCM-Q8-0100</t>
  </si>
  <si>
    <t>COOP-HCM-Q8-0101</t>
  </si>
  <si>
    <t>COOP-HCM-Q8-0115</t>
  </si>
  <si>
    <t>COOP-HCM-Q8-0135</t>
  </si>
  <si>
    <t>COOP-HCM-Q8-0158</t>
  </si>
  <si>
    <t>COOP-HCM-Q8-0161</t>
  </si>
  <si>
    <t>COOP-HCM-Q8-0162</t>
  </si>
  <si>
    <t>COOP-HCM-Q8-0223</t>
  </si>
  <si>
    <t>COOP-HCM-Q8-0404</t>
  </si>
  <si>
    <t>COOP-HCM-Q8-0827</t>
  </si>
  <si>
    <t>COOP-HCM-Q8-2147</t>
  </si>
  <si>
    <t>COOP-HCM-Q8-239</t>
  </si>
  <si>
    <t>COOP-HCM-Q8-255</t>
  </si>
  <si>
    <t>COOP-HCM-Q8-BINHDONG</t>
  </si>
  <si>
    <t>COOP-HCM-Q8-PHULAM1</t>
  </si>
  <si>
    <t>COOP-HCM-Q9-0001</t>
  </si>
  <si>
    <t>COOP-HCM-Q9-0004</t>
  </si>
  <si>
    <t>COOP-HCM-Q9-0054</t>
  </si>
  <si>
    <t>COOP-HCM-Q9-0081</t>
  </si>
  <si>
    <t>COOP-HCM-Q9-0082</t>
  </si>
  <si>
    <t>COOP-HCM-Q9-0083</t>
  </si>
  <si>
    <t>COOP-HCM-Q9-0092</t>
  </si>
  <si>
    <t>COOP-HCM-Q9-0093</t>
  </si>
  <si>
    <t>COOP-HCM-Q9-0094</t>
  </si>
  <si>
    <t>COOP-HCM-Q9-0095</t>
  </si>
  <si>
    <t>COOP-HCM-Q9-0106</t>
  </si>
  <si>
    <t>COOP-HCM-Q9-0107</t>
  </si>
  <si>
    <t>COOP-HCM-Q9-0108</t>
  </si>
  <si>
    <t>COOP-HCM-Q9-0109</t>
  </si>
  <si>
    <t>COOP-HCM-Q9-0139</t>
  </si>
  <si>
    <t>COOP-HCM-Q9-0156</t>
  </si>
  <si>
    <t>COOP-HCM-Q9-0159</t>
  </si>
  <si>
    <t>COOP-HCM-Q9-0266</t>
  </si>
  <si>
    <t>COOP-HCM-Q9-0631</t>
  </si>
  <si>
    <t>COOP-HCM-Q9-0658</t>
  </si>
  <si>
    <t>COOP-HCM-Q9-2006</t>
  </si>
  <si>
    <t>COOP-HCM-Q9-2095</t>
  </si>
  <si>
    <t>COOP-HCM-Q9-2108</t>
  </si>
  <si>
    <t>COOP-HCM-Q9-2178</t>
  </si>
  <si>
    <t>COOP-HCM-Q9-2179</t>
  </si>
  <si>
    <t>COOP-HCM-Q9-2180</t>
  </si>
  <si>
    <t>COOP-HCM-Q9-2181</t>
  </si>
  <si>
    <t>COOP-HCM-Q9-2182</t>
  </si>
  <si>
    <t>COOP-HCM-Q9-2183</t>
  </si>
  <si>
    <t>COOP-HCM-Q9-2201</t>
  </si>
  <si>
    <t>COOP-HCM-Q9-2206</t>
  </si>
  <si>
    <t>COOP-HCM-Q9-290</t>
  </si>
  <si>
    <t>COOP-HCM-Q9-5001</t>
  </si>
  <si>
    <t>COOP-HCM-Q9-636</t>
  </si>
  <si>
    <t>COOP-HCM-Q9-655</t>
  </si>
  <si>
    <t>COOP-HCM-Q9-XLHN</t>
  </si>
  <si>
    <t>COOP-HCM-TBH-0157</t>
  </si>
  <si>
    <t>COOP-HCM-TBH-0248</t>
  </si>
  <si>
    <t>COOP-HCM-TBH-0292</t>
  </si>
  <si>
    <t>COOP-HCM-TBH-0401</t>
  </si>
  <si>
    <t>COOP-HCM-TBH-0403</t>
  </si>
  <si>
    <t>COOP-HCM-TBH-0653</t>
  </si>
  <si>
    <t>COOP-HCM-TBH-0694</t>
  </si>
  <si>
    <t>COOP-HCM-TBH-2035</t>
  </si>
  <si>
    <t>COOP-HCM-TBH-2059</t>
  </si>
  <si>
    <t>COOP-HCM-TBH-2078</t>
  </si>
  <si>
    <t>COOP-HCM-TBH-2097</t>
  </si>
  <si>
    <t>COOP-HCM-TBH-2148</t>
  </si>
  <si>
    <t>COOP-HCM-TBH-2189</t>
  </si>
  <si>
    <t>COOP-HCM-TBH-2214</t>
  </si>
  <si>
    <t>COOP-HCM-TBH-277</t>
  </si>
  <si>
    <t>COOP-HCM-TDC-00565</t>
  </si>
  <si>
    <t>COOP-HCM-TDC-0058</t>
  </si>
  <si>
    <t>COOP-HCM-TDC-0069</t>
  </si>
  <si>
    <t>COOP-HCM-TDC-0070</t>
  </si>
  <si>
    <t>COOP-HCM-TDC-0074</t>
  </si>
  <si>
    <t>COOP-HCM-TDC-0075</t>
  </si>
  <si>
    <t>COOP-HCM-TDC-0104</t>
  </si>
  <si>
    <t>COOP-HCM-TDC-0144</t>
  </si>
  <si>
    <t>COOP-HCM-TDC-0146</t>
  </si>
  <si>
    <t>COOP-HCM-TDC-0148</t>
  </si>
  <si>
    <t>COOP-HCM-TDC-0149</t>
  </si>
  <si>
    <t>COOP-HCM-TDC-0221</t>
  </si>
  <si>
    <t>COOP-HCM-TDC-0238</t>
  </si>
  <si>
    <t>COOP-HCM-TDC-0265</t>
  </si>
  <si>
    <t>COOP-HCM-TDC-0635</t>
  </si>
  <si>
    <t>COOP-HCM-TDC-064</t>
  </si>
  <si>
    <t>COOP-HCM-TDC-0652</t>
  </si>
  <si>
    <t>COOP-HCM-TDC-2009</t>
  </si>
  <si>
    <t>COOP-HCM-TDC-2021</t>
  </si>
  <si>
    <t>COOP-HCM-TDC-2045</t>
  </si>
  <si>
    <t>COOP-HCM-TDC-2066</t>
  </si>
  <si>
    <t>COOP-HCM-TDC-2079</t>
  </si>
  <si>
    <t>COOP-HCM-TDC-2088</t>
  </si>
  <si>
    <t>COOP-HCM-TDC-2089</t>
  </si>
  <si>
    <t>COOP-HCM-TDC-2138</t>
  </si>
  <si>
    <t>COOP-HCM-TDC-2158</t>
  </si>
  <si>
    <t>COOP-HCM-TDC-2164</t>
  </si>
  <si>
    <t>COOP-HCM-TDC-2169</t>
  </si>
  <si>
    <t>COOP-HCM-TDC-2172</t>
  </si>
  <si>
    <t>COOP-HCM-TDC-2176</t>
  </si>
  <si>
    <t>COOP-HCM-TDC-2185</t>
  </si>
  <si>
    <t>COOP-HCM-TDC-2186</t>
  </si>
  <si>
    <t>COOP-HCM-TDC-2199</t>
  </si>
  <si>
    <t>COOP-HCM-TDC-2215</t>
  </si>
  <si>
    <t>COOP-HCM-TDC-227</t>
  </si>
  <si>
    <t>COOP-HCM-TDC-253</t>
  </si>
  <si>
    <t>COOP-HCM-TDC-267</t>
  </si>
  <si>
    <t>COOP-HCM-TDC-409</t>
  </si>
  <si>
    <t>COOP-HCM-TDC-648</t>
  </si>
  <si>
    <t>COOP-HCM-TDC-683</t>
  </si>
  <si>
    <t>COOP-HCM-TDC-693</t>
  </si>
  <si>
    <t>COOP-HCM-TDC-BINHTRIEU</t>
  </si>
  <si>
    <t>Coop-HCM-TPU-02223</t>
  </si>
  <si>
    <t>CoopFood KDC Vườn Lài 53</t>
  </si>
  <si>
    <t>Coop-HCM-TPU-02224</t>
  </si>
  <si>
    <t>CoopFood Tân Kỳ Tân Quý</t>
  </si>
  <si>
    <t>COOP-HCM-TPU-0228</t>
  </si>
  <si>
    <t>COOP-HCM-TPU-0246</t>
  </si>
  <si>
    <t>COOP-HCM-TPU-0260</t>
  </si>
  <si>
    <t>COOP-HCM-TPU-0283</t>
  </si>
  <si>
    <t>COOP-HCM-TPU-0406</t>
  </si>
  <si>
    <t>COOP-HCM-TPU-0641</t>
  </si>
  <si>
    <t>COOP-HCM-TPU-2010</t>
  </si>
  <si>
    <t>COOP-HCM-TPU-2014</t>
  </si>
  <si>
    <t>COOP-HCM-TPU-2017</t>
  </si>
  <si>
    <t>COOP-HCM-TPU-2039</t>
  </si>
  <si>
    <t>COOP-HCM-TPU-2056</t>
  </si>
  <si>
    <t>COOP-HCM-TPU-2084</t>
  </si>
  <si>
    <t>COOP-HCM-TPU-2090</t>
  </si>
  <si>
    <t>COOP-HCM-TPU-2124</t>
  </si>
  <si>
    <t>COOP-HCM-TPU-2131</t>
  </si>
  <si>
    <t>COOP-HCM-TPU-2156</t>
  </si>
  <si>
    <t>COOP-HCM-TPU-2177</t>
  </si>
  <si>
    <t>COOP-HCM-TPU-2190</t>
  </si>
  <si>
    <t>COOP-HCM-TPU-570</t>
  </si>
  <si>
    <t>CM Thắng Lợi - Trường Chinh</t>
  </si>
  <si>
    <t>COOP-HCM-TPU-640</t>
  </si>
  <si>
    <t>COOP-HCM-TPU-697</t>
  </si>
  <si>
    <t>COOP-HCM-TPU-698</t>
  </si>
  <si>
    <t>COOP-HCM-TPU-HOABINH</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</si>
  <si>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</si>
  <si>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</si>
  <si>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</si>
  <si>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</si>
  <si>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</si>
  <si>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</si>
  <si>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</si>
  <si>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</si>
  <si>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</si>
  <si>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</si>
  <si>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</si>
  <si>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</si>
  <si>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</si>
  <si>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</si>
  <si>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</si>
  <si>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</si>
  <si>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</si>
  <si>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COOP-HNI-HDG-9167</t>
  </si>
  <si>
    <t>HN Yên Nghĩa</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</si>
  <si>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</si>
  <si>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</si>
  <si>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</si>
  <si>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</si>
  <si>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</si>
  <si>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</si>
  <si>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</si>
  <si>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</si>
  <si>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</si>
  <si>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</si>
  <si>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</si>
  <si>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</si>
  <si>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</si>
  <si>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</si>
  <si>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</si>
  <si>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</si>
  <si>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</si>
  <si>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</si>
  <si>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</si>
  <si>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</si>
  <si>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</si>
  <si>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</si>
  <si>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</si>
  <si>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</si>
  <si>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</si>
  <si>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</si>
  <si>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</si>
  <si>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</si>
  <si>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</si>
  <si>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</si>
  <si>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COOP-HUG-01-NGABAYHG</t>
  </si>
  <si>
    <t>COOP-KGG-01-RACHGIA</t>
  </si>
  <si>
    <t>COOP-KHA-01-CAMRANH</t>
  </si>
  <si>
    <t>COOP-KHA-01-NHATRANG</t>
  </si>
  <si>
    <t>COOP-KHA-01-PHANRANG</t>
  </si>
  <si>
    <t>COOP-LDG-01-019</t>
  </si>
  <si>
    <t>COOP-LDG-01-047</t>
  </si>
  <si>
    <t>COOP-LDG-01-BAOLOC</t>
  </si>
  <si>
    <t>COOP-LDG-01-PHANTHIET</t>
  </si>
  <si>
    <t>COOPMAR4-HNI-HDG-00</t>
  </si>
  <si>
    <t>COOPMAR4-HNI-HDG-0003</t>
  </si>
  <si>
    <t>COOPMAR4-HNI-HDG-0004</t>
  </si>
  <si>
    <t>COOPMAR4-HNI-HKM-0005</t>
  </si>
  <si>
    <t>COOPMAR4-HNI-LBN-0002</t>
  </si>
  <si>
    <t>COOPMAR5-HCM-GVP-01</t>
  </si>
  <si>
    <t>COOPMAR5-HCM-Q1-00</t>
  </si>
  <si>
    <t>COOPMAR5-HCM-TBH-02</t>
  </si>
  <si>
    <t>COOPMAR6-HCM-Q1-00</t>
  </si>
  <si>
    <t>COOPMAR6-HCM-Q10-561</t>
  </si>
  <si>
    <t>COOPMAR6-HCM-TBH-549</t>
  </si>
  <si>
    <t>COOP-NDH-00-034</t>
  </si>
  <si>
    <t>COOP-PTO-00-044</t>
  </si>
  <si>
    <t>COOP-PTO-00-VINHPHUC</t>
  </si>
  <si>
    <t>COOP-QNH-00-010</t>
  </si>
  <si>
    <t>COOP-QNI-01-030</t>
  </si>
  <si>
    <t>CO.OPMART ĐỨC PHỔ</t>
  </si>
  <si>
    <t>COOP-QNI-01-035</t>
  </si>
  <si>
    <t>COOP-QNI-01-QUANGNGAI</t>
  </si>
  <si>
    <t>COOP-QTI-01-021</t>
  </si>
  <si>
    <t>COOP-QTI-01-DONGHA</t>
  </si>
  <si>
    <t>Coop-TBD-01-09334</t>
  </si>
  <si>
    <t>Coop.Food BD Nguyễn Du</t>
  </si>
  <si>
    <t>Coop-TBD-01-09335</t>
  </si>
  <si>
    <t>Coop.Food BD Nguyễn Văn Tiết</t>
  </si>
  <si>
    <t>Coop-TBD-01-09336</t>
  </si>
  <si>
    <t>Coop.Food BD Thuận An Hòa</t>
  </si>
  <si>
    <t>COOP-THA-00-18506</t>
  </si>
  <si>
    <t>COOP-THA-00-THANHHOA</t>
  </si>
  <si>
    <t>COOP-TNH-01-022</t>
  </si>
  <si>
    <t>COOP-TNH-01-023</t>
  </si>
  <si>
    <t>COOP-TNH-01-032</t>
  </si>
  <si>
    <t>COOP-TNH-01-041</t>
  </si>
  <si>
    <t>COOP-TNH-01-043</t>
  </si>
  <si>
    <t>COOP-TNH-01-046</t>
  </si>
  <si>
    <t>COOP-TNH-01-049</t>
  </si>
  <si>
    <t>COOP-TNH-01-062</t>
  </si>
  <si>
    <t>COOP-TNH-01-063</t>
  </si>
  <si>
    <t>COOP-TNH-01-LONGHAU</t>
  </si>
  <si>
    <t>COOP-TNH-01-TAYNINH</t>
  </si>
  <si>
    <t>COOP-TNH-01-TRANGBANG</t>
  </si>
  <si>
    <t>COOP-TTH-01-HUE</t>
  </si>
  <si>
    <t>COOP-VLG-01-013</t>
  </si>
  <si>
    <t>COOP-VLG-01-045</t>
  </si>
  <si>
    <t>COOP-VLG-01-048</t>
  </si>
  <si>
    <t>COOP-VLG-01-TRAVINH</t>
  </si>
  <si>
    <t>COOP-VLG-01-VINHLONG</t>
  </si>
  <si>
    <t>COOP-VTU-01-024</t>
  </si>
  <si>
    <t>COOP-VTU-01-038</t>
  </si>
  <si>
    <t>COOP-VTU-01-VUNGTAU</t>
  </si>
  <si>
    <t>COOP-VTU-01-VUNGTAU2</t>
  </si>
  <si>
    <t>EB-AGG-01-1507</t>
  </si>
  <si>
    <t>EB-BDG-01-6100</t>
  </si>
  <si>
    <t>EB-BDG-01-6101</t>
  </si>
  <si>
    <t>EB-BDG-01-6102</t>
  </si>
  <si>
    <t>EB-BGG-00-9800</t>
  </si>
  <si>
    <t>EB-BNH-00-131</t>
  </si>
  <si>
    <t>EB-CMU-01-152</t>
  </si>
  <si>
    <t>EB-CTO-01-6500</t>
  </si>
  <si>
    <t>EB-DLK-01-4700</t>
  </si>
  <si>
    <t>EB-DNG-01-1500</t>
  </si>
  <si>
    <t>EB-DNG-01-1505</t>
  </si>
  <si>
    <t>EB-DNG-01-4300</t>
  </si>
  <si>
    <t>EB-DNI-01-1503</t>
  </si>
  <si>
    <t>EB-DNI-01-1513</t>
  </si>
  <si>
    <t>EB-DNI-01-6000</t>
  </si>
  <si>
    <t>EB-DNI-01-6001</t>
  </si>
  <si>
    <t>EB-DTP-01-1508</t>
  </si>
  <si>
    <t>EB-DTP-01-1509</t>
  </si>
  <si>
    <t>EB-DTP-01-1512</t>
  </si>
  <si>
    <t>EB-DTP-01-6300</t>
  </si>
  <si>
    <t>EB-GLI-01-1510</t>
  </si>
  <si>
    <t>EB-GLI-01-7700</t>
  </si>
  <si>
    <t>EB-HCM-BTN-5206</t>
  </si>
  <si>
    <t>EB-HCM-GVP-5203</t>
  </si>
  <si>
    <t>EB-HCM-PNN-0000</t>
  </si>
  <si>
    <t>EB-HCM-Q10-5205</t>
  </si>
  <si>
    <t>EB-HCM-Q2-5201</t>
  </si>
  <si>
    <t>EB-HCM-Q2-5209</t>
  </si>
  <si>
    <t>EB-HCM-Q7-5207</t>
  </si>
  <si>
    <t>EB-HCM-TDC-5210</t>
  </si>
  <si>
    <t>EB-HCM-TPU-5202</t>
  </si>
  <si>
    <t>EB-HCM-TPU-5204</t>
  </si>
  <si>
    <t>EB-HCM-TPU-5208</t>
  </si>
  <si>
    <t>EB-HDG-00-3400</t>
  </si>
  <si>
    <t>EB-HNI-CGY-2901</t>
  </si>
  <si>
    <t>EB-HNI-HDG-0150</t>
  </si>
  <si>
    <t>EB-HNI-HDG-2905</t>
  </si>
  <si>
    <t>EB-HNI-LBN-2906</t>
  </si>
  <si>
    <t>EB-HNI-MLH-2907</t>
  </si>
  <si>
    <t>EB-HNI-NTL-2902</t>
  </si>
  <si>
    <t>EB-HNI-TTI-2903</t>
  </si>
  <si>
    <t>EB-HNI-TXN-2904</t>
  </si>
  <si>
    <t>EB-HPG-00-104</t>
  </si>
  <si>
    <t>EB-HPG-00-106</t>
  </si>
  <si>
    <t>EB-HPG-00-117</t>
  </si>
  <si>
    <t>EB-HPG-00-1600</t>
  </si>
  <si>
    <t>EB-HYN-00-145</t>
  </si>
  <si>
    <t>EB-HYN-00-154</t>
  </si>
  <si>
    <t>EB-HYN-00-903</t>
  </si>
  <si>
    <t>TLL WAREHOUSE (903)</t>
  </si>
  <si>
    <t>EB-KHA-01-153</t>
  </si>
  <si>
    <t>EB-KHA-01-7900</t>
  </si>
  <si>
    <t>EB-LAN-01-901</t>
  </si>
  <si>
    <t>Kho 901 Sourcing HCM (901)</t>
  </si>
  <si>
    <t>EB-LCI-00-146</t>
  </si>
  <si>
    <t>EB-LCI-00-155</t>
  </si>
  <si>
    <t>EB-LCI-00-2400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</si>
  <si>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</si>
  <si>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</si>
  <si>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</si>
  <si>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</si>
  <si>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</si>
  <si>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</si>
  <si>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</si>
  <si>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</si>
  <si>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</si>
  <si>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</si>
  <si>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</si>
  <si>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</si>
  <si>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</si>
  <si>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</si>
  <si>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EB-QNI-01-7600</t>
  </si>
  <si>
    <t>EB-TBH-00-1700</t>
  </si>
  <si>
    <t>EB-THA-00-118</t>
  </si>
  <si>
    <t>EB-TNH-01-1501</t>
  </si>
  <si>
    <t>EB-TNH-01-1506</t>
  </si>
  <si>
    <t>EB-TNN-00-144</t>
  </si>
  <si>
    <t>EB-TNN-00-2000</t>
  </si>
  <si>
    <t>EB-TTH-01-1511</t>
  </si>
  <si>
    <t>EB-TTH-01-7500</t>
  </si>
  <si>
    <t>EB-VLG-01-6400</t>
  </si>
  <si>
    <t>EB-VLG-01-7100</t>
  </si>
  <si>
    <t>EB-VTU-01-7200</t>
  </si>
  <si>
    <t>EB-VTU-01-7201</t>
  </si>
  <si>
    <t>FM-HCM-BTH-0004</t>
  </si>
  <si>
    <t>FM-HCM-BTH-0006</t>
  </si>
  <si>
    <t>FM-HCM-GVP-0007</t>
  </si>
  <si>
    <t>FM-HCM-PNN-0002</t>
  </si>
  <si>
    <t>FM-HCM-Q1-0005</t>
  </si>
  <si>
    <t>FM-HCM-Q3-0000</t>
  </si>
  <si>
    <t>FM-HCM-Q3-0001</t>
  </si>
  <si>
    <t>FM-HCM-Q7-0003</t>
  </si>
  <si>
    <t>FM-HCM-TBH-0009</t>
  </si>
  <si>
    <t>FM-HCM-TĐC-0008</t>
  </si>
  <si>
    <t>KL-HNI-HMI-TMARTHATECO</t>
  </si>
  <si>
    <t>KMARKET-BNH-01-0027</t>
  </si>
  <si>
    <t>KMARKET-BNH-01-0028</t>
  </si>
  <si>
    <t>KMARKET-BNH-01-0038</t>
  </si>
  <si>
    <t>KMARKET-BNH-01-0044</t>
  </si>
  <si>
    <t>KMARKET-DNG-00-0026</t>
  </si>
  <si>
    <t>KMARKET-DNG-00-0035</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</si>
  <si>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</si>
  <si>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</si>
  <si>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</si>
  <si>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</si>
  <si>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</si>
  <si>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</si>
  <si>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</si>
  <si>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</si>
  <si>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</si>
  <si>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</si>
  <si>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</si>
  <si>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</si>
  <si>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</si>
  <si>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</si>
  <si>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</si>
  <si>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</si>
  <si>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</si>
  <si>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</si>
  <si>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</si>
  <si>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</si>
  <si>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</si>
  <si>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</si>
  <si>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</si>
  <si>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</si>
  <si>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</si>
  <si>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</si>
  <si>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</si>
  <si>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</si>
  <si>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</si>
  <si>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</si>
  <si>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</si>
  <si>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</si>
  <si>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</si>
  <si>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</si>
  <si>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</si>
  <si>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</si>
  <si>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</si>
  <si>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</si>
  <si>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</si>
  <si>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</si>
  <si>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</si>
  <si>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LOTTE-BDG-00-003</t>
  </si>
  <si>
    <t>LOTTE-BTN-00-002</t>
  </si>
  <si>
    <t>LOTTE-CTO-00-007</t>
  </si>
  <si>
    <t>LOTTE-DNG-00-009</t>
  </si>
  <si>
    <t>LOTTE-DNI-00-001</t>
  </si>
  <si>
    <t>LOTTE-HCM-GVP-010</t>
  </si>
  <si>
    <t>LOTTE-HCM-Q11-940</t>
  </si>
  <si>
    <t>LOTTE-HCM-Q7-41634</t>
  </si>
  <si>
    <t>LOTTE-HCM-TBH-006</t>
  </si>
  <si>
    <t>LOTTE-HNI-BDH-008</t>
  </si>
  <si>
    <t>LOTTE-HNI-DDA-004</t>
  </si>
  <si>
    <t>LOTTE-HNI-THO-015</t>
  </si>
  <si>
    <t>LOTTEHOTEL-HNI-BDH-30331</t>
  </si>
  <si>
    <t>LOTTE-KHA-00-011</t>
  </si>
  <si>
    <t>LOTTE-NAN-01-013</t>
  </si>
  <si>
    <t>LOTTE-VTU-00-005</t>
  </si>
  <si>
    <t>MEGA-AGG-00--006</t>
  </si>
  <si>
    <t>MEGA-AGG-00--015</t>
  </si>
  <si>
    <t>MEGA-CTO-00--002</t>
  </si>
  <si>
    <t>MEGA-DLK-00--014</t>
  </si>
  <si>
    <t>MEGA-DNG-00--004</t>
  </si>
  <si>
    <t>MEGA-DNI-00--005</t>
  </si>
  <si>
    <t>MEGA-GLI-00--007</t>
  </si>
  <si>
    <t>MEGA-HCM-00--008</t>
  </si>
  <si>
    <t>MEGA-HCM-00--009</t>
  </si>
  <si>
    <t>MEGA-HCM-Q12-0004</t>
  </si>
  <si>
    <t>MEGA-HCM-Q12-0009</t>
  </si>
  <si>
    <t>MEGA-HCM-Q2-0001</t>
  </si>
  <si>
    <t>MEGA-HCM-Q2-49586</t>
  </si>
  <si>
    <t>MEGA-HCM-Q6-0002</t>
  </si>
  <si>
    <t>MEGA-HCM-TDC-0003</t>
  </si>
  <si>
    <t>MEGA-HNI-BTL-0006</t>
  </si>
  <si>
    <t>MEGA-HNI-BTL--001</t>
  </si>
  <si>
    <t>MEGA-HNI-HDG-0007</t>
  </si>
  <si>
    <t>MEGA-HNI-HMI-0005</t>
  </si>
  <si>
    <t>MEGA-HNI-TXN-0008</t>
  </si>
  <si>
    <t>MEGA-HPG-01--003</t>
  </si>
  <si>
    <t>MEGA-KHA-00--011</t>
  </si>
  <si>
    <t>MEGA-NAN-01--013</t>
  </si>
  <si>
    <t>MEGA-QNH-01--012</t>
  </si>
  <si>
    <t>MINHCAU-TNN-01-0001</t>
  </si>
  <si>
    <t>MINHCAU-TNN-01-0002</t>
  </si>
  <si>
    <t>MINHCAU-TNN-01-0003</t>
  </si>
  <si>
    <t>MINHCAU-TNN-01-0004</t>
  </si>
  <si>
    <t>MINHCAU-TNN-01-0005</t>
  </si>
  <si>
    <t>MINHCAU-TNN-01-0006</t>
  </si>
  <si>
    <t>MINHCAU-TNN-01-0007</t>
  </si>
  <si>
    <t>MINHCAU-TNN-01-0008</t>
  </si>
  <si>
    <t>MINHCAU-TNN-01-46949</t>
  </si>
  <si>
    <t>NHATMINH-HCM-BTH-68013</t>
  </si>
  <si>
    <t>NHATMINH-HCM-BTH-68014-1</t>
  </si>
  <si>
    <t>NHATMINH-HCM-BTH-79001</t>
  </si>
  <si>
    <t>NHATMINH-HCM-BTH-79004</t>
  </si>
  <si>
    <t>NHATMINH-HCM-BTH-83358</t>
  </si>
  <si>
    <t>NHATMINH-HCM-GVP-79009-1</t>
  </si>
  <si>
    <t>NHATMINH-HCM-GVP-79012</t>
  </si>
  <si>
    <t>NHATMINH-HCM-HBC-68003</t>
  </si>
  <si>
    <t>NHATMINH-HCM-HBC-68012-1</t>
  </si>
  <si>
    <t>NHATMINH-HCM-HNB-79010</t>
  </si>
  <si>
    <t>NHATMINH-HCM-PNN-79009-2</t>
  </si>
  <si>
    <t>NHATMINH-HCM-Q11-68012</t>
  </si>
  <si>
    <t>NHATMINH-HCM-Q12-68002</t>
  </si>
  <si>
    <t>NHATMINH-HCM-Q2-68004</t>
  </si>
  <si>
    <t>NHATMINH-HCM-Q2-68005</t>
  </si>
  <si>
    <t>NHATMINH-HCM-Q2-68006-1</t>
  </si>
  <si>
    <t>NHATMINH-HCM-Q2-68015</t>
  </si>
  <si>
    <t>NHATMINH-HCM-Q4-79002</t>
  </si>
  <si>
    <t>NHATMINH-HCM-Q8-68006</t>
  </si>
  <si>
    <t>NHATMINH-HCM-Q8-68007</t>
  </si>
  <si>
    <t>NHATMINH-HCM-Q8-79011</t>
  </si>
  <si>
    <t>NHATMINH-HCM-Q9-68001</t>
  </si>
  <si>
    <t>NHATMINH-HCM-Q9-68010</t>
  </si>
  <si>
    <t>NHATMINH-HCM-Q9-68014</t>
  </si>
  <si>
    <t>NHATMINH-HCM-Q9-79005</t>
  </si>
  <si>
    <t>NHATMINH-HCM-Q9-79007</t>
  </si>
  <si>
    <t>NHATMINH-HCM-Q9-79007-001</t>
  </si>
  <si>
    <t>NHATMINH-HCM-Q9-79007-1</t>
  </si>
  <si>
    <t>NHATMINH-HCM-TDC-68011</t>
  </si>
  <si>
    <t>NHATMINH-HCM-TDC-79003</t>
  </si>
  <si>
    <t>NHATMINH-HCM-TDC-79006</t>
  </si>
  <si>
    <t>NHATMINH-HCM-TDC-79009</t>
  </si>
  <si>
    <t>NHATMINH-HCM-TDC-79013</t>
  </si>
  <si>
    <t>OKONO-BNH-01-BN01</t>
  </si>
  <si>
    <t>OKONO-DNG-00-AC01</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</si>
  <si>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</si>
  <si>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</si>
  <si>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</si>
  <si>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</si>
  <si>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</si>
  <si>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</si>
  <si>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</si>
  <si>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</si>
  <si>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</si>
  <si>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</si>
  <si>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</si>
  <si>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</si>
  <si>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</si>
  <si>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</si>
  <si>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</si>
  <si>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</si>
  <si>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</si>
  <si>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</si>
  <si>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</si>
  <si>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</si>
  <si>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</si>
  <si>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</si>
  <si>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</si>
  <si>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</si>
  <si>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</si>
  <si>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</si>
  <si>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</si>
  <si>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</si>
  <si>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</si>
  <si>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</si>
  <si>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</si>
  <si>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</si>
  <si>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</si>
  <si>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</si>
  <si>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</si>
  <si>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</si>
  <si>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</si>
  <si>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</si>
  <si>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</si>
  <si>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</si>
  <si>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</si>
  <si>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</si>
  <si>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</si>
  <si>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</si>
  <si>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SAIGONHD-HCM-BTH-02</t>
  </si>
  <si>
    <t>SAIGONHD-HCM-BTH-09</t>
  </si>
  <si>
    <t>SAIGONHD-HCM-HNB-05</t>
  </si>
  <si>
    <t>SAIGONHD-HCM-HNB-07</t>
  </si>
  <si>
    <t>SAIGONHD-HCM-PNN-01</t>
  </si>
  <si>
    <t>SAIGONHD-HCM-PNN-67013</t>
  </si>
  <si>
    <t>SAIGONHD-HCM-Q10-d3t2</t>
  </si>
  <si>
    <t>SAIGONHD-HCM-Q12-3a11</t>
  </si>
  <si>
    <t>SAIGONHD-HCM-Q2-03</t>
  </si>
  <si>
    <t>SAIGONHD-HCM-Q2-04</t>
  </si>
  <si>
    <t>SAIGONHD-HCM-Q2-08</t>
  </si>
  <si>
    <t>SAIGONHD-HCM-Q7-11</t>
  </si>
  <si>
    <t>SAIGONHD-HCM-Q7-368ntt</t>
  </si>
  <si>
    <t>SAIGONHD-HCM-TDC-06</t>
  </si>
  <si>
    <t>SAIGONHD-HCM-TPU-10</t>
  </si>
  <si>
    <t>SAINHD-HCM-BTH-02</t>
  </si>
  <si>
    <t>SAINHD-HCM-BTH-09</t>
  </si>
  <si>
    <t>SAINHD-HCM-HNB-05</t>
  </si>
  <si>
    <t>SAINHD-HCM-HNB-07</t>
  </si>
  <si>
    <t>SAINHD-HCM-PNN-01</t>
  </si>
  <si>
    <t>SAINHD-HCM-Q10-D3T2</t>
  </si>
  <si>
    <t>SAINHD-HCM-Q12-3A11</t>
  </si>
  <si>
    <t>SAINHD-HCM-Q2-03</t>
  </si>
  <si>
    <t>SAINHD-HCM-Q2-04</t>
  </si>
  <si>
    <t>SAINHD-HCM-Q2-08</t>
  </si>
  <si>
    <t>SAINHD-HCM-Q7-11</t>
  </si>
  <si>
    <t>SAINHD-HCM-Q7-368NTT</t>
  </si>
  <si>
    <t>SAINHD-HCM-TDC-06</t>
  </si>
  <si>
    <t>SAINHD-HCM-TPU-10</t>
  </si>
  <si>
    <t>SATRA-BDG-00-1226</t>
  </si>
  <si>
    <t>SATRA-HCM-BTH-0120</t>
  </si>
  <si>
    <t>SATRA-HCM-BTH-0121</t>
  </si>
  <si>
    <t>SATRA-HCM-BTH-0122</t>
  </si>
  <si>
    <t>SATRA-HCM-BTH-0123</t>
  </si>
  <si>
    <t>SATRA-HCM-BTH-0124</t>
  </si>
  <si>
    <t>SATRA-HCM-BTH-0125</t>
  </si>
  <si>
    <t>SATRA-HCM-BTH-0126</t>
  </si>
  <si>
    <t>SATRA-HCM-BTH-0127</t>
  </si>
  <si>
    <t>SATRA-HCM-BTH-0128</t>
  </si>
  <si>
    <t>SATRA-HCM-BTH-0129</t>
  </si>
  <si>
    <t>SATRA-HCM-BTH-0130</t>
  </si>
  <si>
    <t>SATRA-HCM-BTH-0131</t>
  </si>
  <si>
    <t>SATRA-HCM-BTH-0132</t>
  </si>
  <si>
    <t>SATRA-HCM-BTH-0216</t>
  </si>
  <si>
    <t>SATRA-HCM-BTH-0367</t>
  </si>
  <si>
    <t>SATRA-HCM-BTH-0400</t>
  </si>
  <si>
    <t>SATRA-HCM-BTN-0106</t>
  </si>
  <si>
    <t>SATRA-HCM-BTN-0107</t>
  </si>
  <si>
    <t>SATRA-HCM-BTN-0108</t>
  </si>
  <si>
    <t>SATRA-HCM-BTN-0109</t>
  </si>
  <si>
    <t>SATRA-HCM-BTN-0110</t>
  </si>
  <si>
    <t>SATRA-HCM-BTN-0111</t>
  </si>
  <si>
    <t>SATRA-HCM-BTN-0112</t>
  </si>
  <si>
    <t>SATRA-HCM-BTN-0113</t>
  </si>
  <si>
    <t>SATRA-HCM-BTN-0114</t>
  </si>
  <si>
    <t>SATRA-HCM-BTN-0115</t>
  </si>
  <si>
    <t>SATRA-HCM-BTN-0116</t>
  </si>
  <si>
    <t>SATRA-HCM-BTN-0117</t>
  </si>
  <si>
    <t>SATRA-HCM-BTN-0118</t>
  </si>
  <si>
    <t>SATRA-HCM-BTN-0119</t>
  </si>
  <si>
    <t>SATRA-HCM-CCI-0133</t>
  </si>
  <si>
    <t>SATRA-HCM-CCI-0134</t>
  </si>
  <si>
    <t>SATRA-HCM-CCI-0135</t>
  </si>
  <si>
    <t>SATRA-HCM-CCI-0136</t>
  </si>
  <si>
    <t>SATRA-HCM-CCI-0137</t>
  </si>
  <si>
    <t>SATRA-HCM-CCI-0138</t>
  </si>
  <si>
    <t>SATRA-HCM-CCI-0140</t>
  </si>
  <si>
    <t>SATRA-HCM-CCI-0141</t>
  </si>
  <si>
    <t>SATRA-HCM-CCI-0142</t>
  </si>
  <si>
    <t>SATRA-HCM-CCI-0143</t>
  </si>
  <si>
    <t>SATRA-HCM-CCI-0144</t>
  </si>
  <si>
    <t>SATRA-HCM-CCI-0145</t>
  </si>
  <si>
    <t>SATRA-HCM-CCI-027</t>
  </si>
  <si>
    <t>SATRA-HCM-CCI-0555</t>
  </si>
  <si>
    <t>SATRA-HCM-CCI-1225</t>
  </si>
  <si>
    <t>SATRA-HCM-GVP-0146</t>
  </si>
  <si>
    <t>SATRA-HCM-GVP-0147</t>
  </si>
  <si>
    <t>SATRA-HCM-GVP-0148</t>
  </si>
  <si>
    <t>SATRA-HCM-GVP-0149</t>
  </si>
  <si>
    <t>SATRA-HCM-GVP-0150</t>
  </si>
  <si>
    <t>SATRA-HCM-GVP-0151</t>
  </si>
  <si>
    <t>SATRA-HCM-GVP-0152</t>
  </si>
  <si>
    <t>SATRA-HCM-GVP-0153</t>
  </si>
  <si>
    <t>SATRA-HCM-GVP-0154</t>
  </si>
  <si>
    <t>SATRA-HCM-GVP-0155</t>
  </si>
  <si>
    <t>SATRA-HCM-GVP-0156</t>
  </si>
  <si>
    <t>SATRA-HCM-GVP-0157</t>
  </si>
  <si>
    <t>SATRA-HCM-GVP-0158</t>
  </si>
  <si>
    <t>SATRA-HCM-GVP-0159</t>
  </si>
  <si>
    <t>SATRA-HCM-GVP-0301</t>
  </si>
  <si>
    <t>SATRA-HCM-HBC-0095</t>
  </si>
  <si>
    <t>SATRA-HCM-HBC-0096</t>
  </si>
  <si>
    <t>SATRA-HCM-HBC-0097</t>
  </si>
  <si>
    <t>SATRA-HCM-HBC-0098</t>
  </si>
  <si>
    <t>SATRA-HCM-HBC-0099</t>
  </si>
  <si>
    <t>SATRA-HCM-HBC-0101</t>
  </si>
  <si>
    <t>SATRA-HCM-HBC-0102</t>
  </si>
  <si>
    <t>SATRA-HCM-HBC-0103</t>
  </si>
  <si>
    <t>SATRA-HCM-HBC-0104</t>
  </si>
  <si>
    <t>SATRA-HCM-HBC-0105</t>
  </si>
  <si>
    <t>SATRA-HCM-HBC-0139</t>
  </si>
  <si>
    <t>SATRA-HCM-HBC-020</t>
  </si>
  <si>
    <t>SATRA-HCM-HBC-1164</t>
  </si>
  <si>
    <t>SATRA-HCM-HHM-0160</t>
  </si>
  <si>
    <t>SATRA-HCM-HHM-0161</t>
  </si>
  <si>
    <t>SATRA-HCM-HHM-0163</t>
  </si>
  <si>
    <t>SATRA-HCM-HHM-0164</t>
  </si>
  <si>
    <t>SATRA-HCM-HHM-0165</t>
  </si>
  <si>
    <t>SATRA-HCM-HHM-0166</t>
  </si>
  <si>
    <t>SATRA-HCM-HHM-0167</t>
  </si>
  <si>
    <t>SATRA-HCM-HHM-0168</t>
  </si>
  <si>
    <t>SATRA-HCM-HHM-0169</t>
  </si>
  <si>
    <t>SATRA-HCM-HHM-0170</t>
  </si>
  <si>
    <t>SATRA-HCM-HNB-0171</t>
  </si>
  <si>
    <t>SATRA-HCM-HNB-0172</t>
  </si>
  <si>
    <t>SATRA-HCM-HNB-0173</t>
  </si>
  <si>
    <t>SATRA-HCM-HNB-0174</t>
  </si>
  <si>
    <t>SATRA-HCM-HNB-0175</t>
  </si>
  <si>
    <t>SATRA-HCM-HNB-0176</t>
  </si>
  <si>
    <t>SATRA-HCM-HNB-0177</t>
  </si>
  <si>
    <t>SATRA-HCM-PNN-0178</t>
  </si>
  <si>
    <t>SATRA-HCM-PNN-0179</t>
  </si>
  <si>
    <t>SATRA-HCM-PNN-0180</t>
  </si>
  <si>
    <t>SATRA-HCM-Q1-0001</t>
  </si>
  <si>
    <t>SATRA-HCM-Q1-0002</t>
  </si>
  <si>
    <t>SATRA-HCM-Q1-0003</t>
  </si>
  <si>
    <t>SATRA-HCM-Q1-00037</t>
  </si>
  <si>
    <t>SATRA-HCM-Q1-0004</t>
  </si>
  <si>
    <t>SATRA-HCM-Q10-004</t>
  </si>
  <si>
    <t>SATRA-HCM-Q1-0005</t>
  </si>
  <si>
    <t>SATRA-HCM-Q1-0006</t>
  </si>
  <si>
    <t>SATRA-HCM-Q1-0007</t>
  </si>
  <si>
    <t>SATRA-HCM-Q10-0070</t>
  </si>
  <si>
    <t>SATRA-HCM-Q10-0071</t>
  </si>
  <si>
    <t>SATRA-HCM-Q1-0008</t>
  </si>
  <si>
    <t>SATRA-HCM-Q1-0009</t>
  </si>
  <si>
    <t>SATRA-HCM-Q1-023</t>
  </si>
  <si>
    <t>SATRA-HCM-Q11-0072</t>
  </si>
  <si>
    <t>SATRA-HCM-Q11-0073</t>
  </si>
  <si>
    <t>SATRA-HCM-Q11-0074</t>
  </si>
  <si>
    <t>SATRA-HCM-Q11-0075</t>
  </si>
  <si>
    <t>SATRA-HCM-Q11-0076</t>
  </si>
  <si>
    <t>SATRA-HCM-Q12-0077</t>
  </si>
  <si>
    <t>SATRA-HCM-Q12-0078</t>
  </si>
  <si>
    <t>SATRA-HCM-Q12-0079</t>
  </si>
  <si>
    <t>SATRA-HCM-Q12-0080</t>
  </si>
  <si>
    <t>SATRA-HCM-Q12-0081</t>
  </si>
  <si>
    <t>SATRA-HCM-Q12-0082</t>
  </si>
  <si>
    <t>SATRA-HCM-Q12-0083</t>
  </si>
  <si>
    <t>SATRA-HCM-Q12-0084</t>
  </si>
  <si>
    <t>SATRA-HCM-Q12-0085</t>
  </si>
  <si>
    <t>SATRA-HCM-Q12-0086</t>
  </si>
  <si>
    <t>SATRA-HCM-Q12-0087</t>
  </si>
  <si>
    <t>SATRA-HCM-Q12-0088</t>
  </si>
  <si>
    <t>SATRA-HCM-Q12-0089</t>
  </si>
  <si>
    <t>SATRA-HCM-Q12-0090</t>
  </si>
  <si>
    <t>SATRA-HCM-Q12-0091</t>
  </si>
  <si>
    <t>SATRA-HCM-Q12-0092</t>
  </si>
  <si>
    <t>SATRA-HCM-Q12-0093</t>
  </si>
  <si>
    <t>SATRA-HCM-Q12-0094</t>
  </si>
  <si>
    <t>SATRA-HCM-Q12-0162</t>
  </si>
  <si>
    <t>SATRA-HCM-Q12-0300</t>
  </si>
  <si>
    <t>SATRA-HCM-Q2-0010</t>
  </si>
  <si>
    <t>SATRA-HCM-Q2-0011</t>
  </si>
  <si>
    <t>SATRA-HCM-Q2-0012</t>
  </si>
  <si>
    <t>SATRA-HCM-Q2-0013</t>
  </si>
  <si>
    <t>SATRA-HCM-Q2-0215</t>
  </si>
  <si>
    <t>SATRA-HCM-Q3-0014</t>
  </si>
  <si>
    <t>SATRA-HCM-Q3-0015</t>
  </si>
  <si>
    <t>SATRA-HCM-Q3-025</t>
  </si>
  <si>
    <t>SATRA-HCM-Q4-0016</t>
  </si>
  <si>
    <t>SATRA-HCM-Q4-0017</t>
  </si>
  <si>
    <t>SATRA-HCM-Q4-0018</t>
  </si>
  <si>
    <t>SATRA-HCM-Q4-0019</t>
  </si>
  <si>
    <t>SATRA-HCM-Q4-0020</t>
  </si>
  <si>
    <t>SATRA-HCM-Q4-0021</t>
  </si>
  <si>
    <t>SATRA-HCM-Q5-0022</t>
  </si>
  <si>
    <t>SATRA-HCM-Q5-0023</t>
  </si>
  <si>
    <t>SATRA-HCM-Q5-0024</t>
  </si>
  <si>
    <t>SATRA-HCM-Q5-0025</t>
  </si>
  <si>
    <t>SATRA-HCM-Q5-0026</t>
  </si>
  <si>
    <t>SATRA-HCM-Q6-0027</t>
  </si>
  <si>
    <t>SATRA-HCM-Q6-0028</t>
  </si>
  <si>
    <t>SATRA-HCM-Q6-0029</t>
  </si>
  <si>
    <t>SATRA-HCM-Q6-0030</t>
  </si>
  <si>
    <t>SATRA-HCM-Q6-0031</t>
  </si>
  <si>
    <t>SATRA-HCM-Q6-0032</t>
  </si>
  <si>
    <t>SATRA-HCM-Q6-0033</t>
  </si>
  <si>
    <t>SATRA-HCM-Q6-028</t>
  </si>
  <si>
    <t>SATRA-HCM-Q7-0034</t>
  </si>
  <si>
    <t>SATRA-HCM-Q7-0035</t>
  </si>
  <si>
    <t>SATRA-HCM-Q7-0036</t>
  </si>
  <si>
    <t>SATRA-HCM-Q7-0037</t>
  </si>
  <si>
    <t>SATRA-HCM-Q7-0038</t>
  </si>
  <si>
    <t>SATRA-HCM-Q7-0040</t>
  </si>
  <si>
    <t>SATRA-HCM-Q7-0041</t>
  </si>
  <si>
    <t>SATRA-HCM-Q7-0042</t>
  </si>
  <si>
    <t>SATRA-HCM-Q7-1165</t>
  </si>
  <si>
    <t>SATRA-HCM-Q8-0043</t>
  </si>
  <si>
    <t>SATRA-HCM-Q8-0044</t>
  </si>
  <si>
    <t>SATRA-HCM-Q8-0045</t>
  </si>
  <si>
    <t>SATRA-HCM-Q8-0046</t>
  </si>
  <si>
    <t>SATRA-HCM-Q8-0047</t>
  </si>
  <si>
    <t>SATRA-HCM-Q8-0048</t>
  </si>
  <si>
    <t>SATRA-HCM-Q8-0049</t>
  </si>
  <si>
    <t>SATRA-HCM-Q8-0050</t>
  </si>
  <si>
    <t>SATRA-HCM-Q8-0051</t>
  </si>
  <si>
    <t>SATRA-HCM-Q8-0052</t>
  </si>
  <si>
    <t>SATRA-HCM-Q8-0053</t>
  </si>
  <si>
    <t>SATRA-HCM-Q8-0054</t>
  </si>
  <si>
    <t>SATRA-HCM-Q9-0055</t>
  </si>
  <si>
    <t>SATRA-HCM-Q9-0056</t>
  </si>
  <si>
    <t>SATRA-HCM-Q9-0057</t>
  </si>
  <si>
    <t>SATRA-HCM-Q9-0058</t>
  </si>
  <si>
    <t>SATRA-HCM-Q9-0059</t>
  </si>
  <si>
    <t>SATRA-HCM-Q9-0060</t>
  </si>
  <si>
    <t>SATRA-HCM-Q9-0061</t>
  </si>
  <si>
    <t>SATRA-HCM-Q9-0062</t>
  </si>
  <si>
    <t>SATRA-HCM-Q9-0063</t>
  </si>
  <si>
    <t>SATRA-HCM-Q9-0064</t>
  </si>
  <si>
    <t>SATRA-HCM-Q9-0065</t>
  </si>
  <si>
    <t>SATRA-HCM-Q9-0066</t>
  </si>
  <si>
    <t>SATRA-HCM-Q9-0067</t>
  </si>
  <si>
    <t>SATRA-HCM-Q9-0068</t>
  </si>
  <si>
    <t>SATRA-HCM-Q9-0069</t>
  </si>
  <si>
    <t>SATRA-HCM-TBH-0100</t>
  </si>
  <si>
    <t>SATRA-HCM-TBH-0181</t>
  </si>
  <si>
    <t>SATRA-HCM-TBH-0182</t>
  </si>
  <si>
    <t>SATRA-HCM-TBH-0183</t>
  </si>
  <si>
    <t>SATRA-HCM-TBH-0184</t>
  </si>
  <si>
    <t>SATRA-HCM-TBH-0185</t>
  </si>
  <si>
    <t>SATRA-HCM-TBH-0186</t>
  </si>
  <si>
    <t>SATRA-HCM-TBH-0187</t>
  </si>
  <si>
    <t>SATRA-HCM-TBH-0188</t>
  </si>
  <si>
    <t>SATRA-HCM-TBH-0189</t>
  </si>
  <si>
    <t>SATRA-HCM-TDC-0199</t>
  </si>
  <si>
    <t>SATRA-HCM-TDC-0200</t>
  </si>
  <si>
    <t>SATRA-HCM-TDC-0201</t>
  </si>
  <si>
    <t>SATRA-HCM-TDC-0202</t>
  </si>
  <si>
    <t>SATRA-HCM-TDC-0203</t>
  </si>
  <si>
    <t>SATRA-HCM-TDC-0204</t>
  </si>
  <si>
    <t>SATRA-HCM-TDC-0205</t>
  </si>
  <si>
    <t>SATRA-HCM-TDC-0206</t>
  </si>
  <si>
    <t>SATRA-HCM-TDC-0207</t>
  </si>
  <si>
    <t>SATRA-HCM-TDC-0208</t>
  </si>
  <si>
    <t>SATRA-HCM-TDC-0209</t>
  </si>
  <si>
    <t>SATRA-HCM-TDC-0210</t>
  </si>
  <si>
    <t>SATRA-HCM-TDC-0211</t>
  </si>
  <si>
    <t>SATRA-HCM-TDC-0212</t>
  </si>
  <si>
    <t>SATRA-HCM-TDC-0213</t>
  </si>
  <si>
    <t>SATRA-HCM-TDC-0214</t>
  </si>
  <si>
    <t>SATRA-HCM-TDC-2020</t>
  </si>
  <si>
    <t>SATRA-HCM-TPU-0190</t>
  </si>
  <si>
    <t>SATRA-HCM-TPU-0191</t>
  </si>
  <si>
    <t>SATRA-HCM-TPU-0192</t>
  </si>
  <si>
    <t>SATRA-HCM-TPU-0193</t>
  </si>
  <si>
    <t>SATRA-HCM-TPU-0194</t>
  </si>
  <si>
    <t>SATRA-HCM-TPU-0195</t>
  </si>
  <si>
    <t>SATRA-HCM-TPU-0196</t>
  </si>
  <si>
    <t>SATRA-HCM-TPU-0197</t>
  </si>
  <si>
    <t>SATRA-HCM-TPU-0198</t>
  </si>
  <si>
    <t>SATRA-HCM-TPU-0217</t>
  </si>
  <si>
    <t>SEVEN-BDG-00-02</t>
  </si>
  <si>
    <t>SEVEN-HCM-Q3-30856</t>
  </si>
  <si>
    <t>SEVEN-HNI-BDH-03</t>
  </si>
  <si>
    <t>SEVEN-HNI-BDH-3004</t>
  </si>
  <si>
    <t>seven tầng b1 ba đình</t>
  </si>
  <si>
    <t>SEVEN-HNI-CGY-3002</t>
  </si>
  <si>
    <t>seven tầng 1 cầu giấy</t>
  </si>
  <si>
    <t>SEVEN-HNI-HKM-3001</t>
  </si>
  <si>
    <t>seven số 5 bà triệu hoàn kiếm</t>
  </si>
  <si>
    <t>SEVEN-HNI-HKM-3003</t>
  </si>
  <si>
    <t>seven 52 lò sũ  hoàn kiếm</t>
  </si>
  <si>
    <t>SEVEN-TNH-00-01</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</si>
  <si>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</si>
  <si>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</si>
  <si>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</si>
  <si>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</si>
  <si>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</si>
  <si>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</si>
  <si>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</si>
  <si>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</si>
  <si>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</si>
  <si>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</si>
  <si>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</si>
  <si>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</si>
  <si>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</si>
  <si>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</si>
  <si>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</si>
  <si>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</si>
  <si>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</si>
  <si>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</si>
  <si>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</si>
  <si>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SMART-HCM-Q7-0006</t>
  </si>
  <si>
    <t>SMART-HCM-Q7-0007</t>
  </si>
  <si>
    <t>SMART-HNI-BTL-0002</t>
  </si>
  <si>
    <t>SMART-HNI-HMI-0004</t>
  </si>
  <si>
    <t>SMART-HNI-HMI-0005</t>
  </si>
  <si>
    <t>SMART-HNI-NTL-0003</t>
  </si>
  <si>
    <t>SMART-HNI-NTL-34554</t>
  </si>
  <si>
    <t>SMART-HNI-THO-0001</t>
  </si>
  <si>
    <t>TMART-BNH-01-01098</t>
  </si>
  <si>
    <t>TMART-HCM-BTN-01054</t>
  </si>
  <si>
    <t>TMART-HCM-HBC-01053</t>
  </si>
  <si>
    <t>TMART-HCM-HNB-01052</t>
  </si>
  <si>
    <t>TMART-HCM-Q12-01055</t>
  </si>
  <si>
    <t>TMART-HCM-Q12-01056</t>
  </si>
  <si>
    <t>TMART-HCM-Q12-01057</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</si>
  <si>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</si>
  <si>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</si>
  <si>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</si>
  <si>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</si>
  <si>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</si>
  <si>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</si>
  <si>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</si>
  <si>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</si>
  <si>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</si>
  <si>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</si>
  <si>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</si>
  <si>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</si>
  <si>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</si>
  <si>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</si>
  <si>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</si>
  <si>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</si>
  <si>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</si>
  <si>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</si>
  <si>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</si>
  <si>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</si>
  <si>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</si>
  <si>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</si>
  <si>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</si>
  <si>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TMART-HNI-GLM-01081</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</si>
  <si>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</si>
  <si>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</si>
  <si>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</si>
  <si>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</si>
  <si>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</si>
  <si>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</si>
  <si>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</si>
  <si>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</si>
  <si>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</si>
  <si>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</si>
  <si>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</si>
  <si>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</si>
  <si>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</si>
  <si>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</si>
  <si>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</si>
  <si>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</si>
  <si>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</si>
  <si>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</si>
  <si>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</si>
  <si>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</si>
  <si>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</si>
  <si>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</si>
  <si>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</si>
  <si>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</si>
  <si>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</si>
  <si>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</si>
  <si>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</si>
  <si>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</si>
  <si>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</si>
  <si>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</si>
  <si>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</si>
  <si>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</si>
  <si>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</si>
  <si>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</si>
  <si>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</si>
  <si>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</si>
  <si>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</si>
  <si>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</si>
  <si>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</si>
  <si>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</si>
  <si>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</si>
  <si>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</si>
  <si>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</si>
  <si>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</si>
  <si>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</si>
  <si>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</si>
  <si>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</si>
  <si>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</si>
  <si>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</si>
  <si>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</si>
  <si>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</si>
  <si>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</si>
  <si>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</si>
  <si>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</si>
  <si>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</si>
  <si>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</si>
  <si>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</si>
  <si>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</si>
  <si>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</si>
  <si>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</si>
  <si>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</si>
  <si>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</si>
  <si>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Tmart03018 137. Quầy 538 Nguyễn Trãi</t>
  </si>
  <si>
    <t>TMART-HNI-TXN-00628</t>
  </si>
  <si>
    <t>TMART-HNI-TXN-01000</t>
  </si>
  <si>
    <t>TMART-HNI-TXN-01073</t>
  </si>
  <si>
    <t>TMART-HNI-TXN-01085</t>
  </si>
  <si>
    <t>TMART-HNI-TXN-01089</t>
  </si>
  <si>
    <t>TMART-HNI-TXN-01093</t>
  </si>
  <si>
    <t>TMART-HNI-TXN-03004</t>
  </si>
  <si>
    <t>TMART-HNI-TXN-99997</t>
  </si>
  <si>
    <t>TMART-HYN-01-01051</t>
  </si>
  <si>
    <t>TMART-HYN-01-01099</t>
  </si>
  <si>
    <t>VNPOST-HCM-BTH-003</t>
  </si>
  <si>
    <t>VNPOST-HCM-CCI-001</t>
  </si>
  <si>
    <t>VNPOST-HCM-PNN-002</t>
  </si>
  <si>
    <t>VNPOST-HNI-CGY-95740</t>
  </si>
  <si>
    <t>CIRCLEK MIỀN NAM</t>
  </si>
  <si>
    <t>CIRCLEK MIỀN BẮC</t>
  </si>
  <si>
    <t>TMART ANH ĐĂNG</t>
  </si>
  <si>
    <t>SATRA TRUNG TÂM</t>
  </si>
  <si>
    <t>SATRA CỦ CHI</t>
  </si>
  <si>
    <t>SATRA PHẠM HÙNG</t>
  </si>
  <si>
    <t>SATRA - STSG</t>
  </si>
  <si>
    <t>SATRA PHÂN PHỐI</t>
  </si>
  <si>
    <t>SATRA VÕ VĂN KIỆT</t>
  </si>
  <si>
    <t>BH00008</t>
  </si>
  <si>
    <t>Bán hàng CÔNG TY CỔ PHẦN TRUNG TÂM THƯƠNG MẠI LOTTE VIỆT NAM - CHI NHÁNH BA ĐÌNH theo hóa đơn 00000005</t>
  </si>
  <si>
    <t>BH00017</t>
  </si>
  <si>
    <t>BH00032</t>
  </si>
  <si>
    <t>260102-01001-00225 - LOTTE NAM SÀI GÒN</t>
  </si>
  <si>
    <t>BH00035</t>
  </si>
  <si>
    <t>SIÊU THỊ MINH CẦU 2, CK CỐ ĐỊNH 10% + KM GÀ MUỐI 500G X 25% + CHÂN GIÒ 500G X 18% + TAI HEO 200G X 15% TỪ NGÀY 20/12 ĐẾN 20/01</t>
  </si>
  <si>
    <t>BH00036</t>
  </si>
  <si>
    <t>Minh cầu Quan Triều, CK CỐ ĐỊNH 10% + KM GÀ MUỐI 500G X 25% + CHÂN GIÒ 500G X 18% + TAI HEO 200G X 15% TỪ NGÀY 20/12 ĐẾN 20/01</t>
  </si>
  <si>
    <t>BH00037</t>
  </si>
  <si>
    <t>Minh Cầu 1 (Chị Hà), CK CỐ ĐỊNH 10% + KM GÀ MUỐI 500G X 25% + CHÂN GIÒ 500G X 18% + TAI HEO 200G X 15% TỪ NGÀY 20/12 ĐẾN 20/01</t>
  </si>
  <si>
    <t>BH00094</t>
  </si>
  <si>
    <t>PO-67297 - Farmers market DC01 - Nơ Trang Long</t>
  </si>
  <si>
    <t>BH00097</t>
  </si>
  <si>
    <t>79009 OSF 5/1 - OsiFood Phổ Quang</t>
  </si>
  <si>
    <t>BH00159</t>
  </si>
  <si>
    <t>MINH CẦU MART TRUNG TÂM, CK CỐ ĐỊNH 10% + CHẠY KM GÀ MUỐI 500G X 25% + CHÂN 500G X 18% + TAI 200G X 15% TỪ NGÀY 20/12 ĐẾN 20/1</t>
  </si>
  <si>
    <t>BH00110</t>
  </si>
  <si>
    <t>TC260102-01013-00071</t>
  </si>
  <si>
    <t>BH00111</t>
  </si>
  <si>
    <t>TC260102-01016-00015</t>
  </si>
  <si>
    <t>BH00112</t>
  </si>
  <si>
    <t>TC260101-01004-00031</t>
  </si>
  <si>
    <t>BH00113</t>
  </si>
  <si>
    <t>TC260105-01004-00219</t>
  </si>
  <si>
    <t>BH00114</t>
  </si>
  <si>
    <t>TC260101-01006-00037</t>
  </si>
  <si>
    <t>BH00115</t>
  </si>
  <si>
    <t>TC260105-01009-00044</t>
  </si>
  <si>
    <t>BH00166</t>
  </si>
  <si>
    <t>79012 OSF 5/1 - OsiFood Nguyễn Văn Công</t>
  </si>
  <si>
    <t>BH00171</t>
  </si>
  <si>
    <t>79004 OSF 5/1 - OsiFood 828A Xô Viết Nghệ Tĩnh</t>
  </si>
  <si>
    <t>BH00283</t>
  </si>
  <si>
    <t>Minh Cầu 1 (Chị Hà), CK CỐ ĐỊNH 10% + CHẠY KM GÀ MUỐI 500G X 25% + CHÂN 500G X 18% + TAI 200G X 15% TỪ NGÀY 20/12 ĐẾN 20/1</t>
  </si>
  <si>
    <t>BH00286</t>
  </si>
  <si>
    <t>Bán hàng CÔNG TY CỔ PHẦN TRUNG TÂM THƯƠNG MẠI LOTTE VIỆT NAM - CHI NHÁNH TÂY HỒ theo hóa đơn 00000590</t>
  </si>
  <si>
    <t>BH00450</t>
  </si>
  <si>
    <t>HN/HT20260106-00002</t>
  </si>
  <si>
    <t>ĐÃ KIỂM TRA - Hàng trả - KMARKET-HNI-NTL-0024 - K-market CT4 New - phiếu: 20260106-00002 - Phiếu ngày (06/01/2026)</t>
  </si>
  <si>
    <t>HN/HT20260106-00003</t>
  </si>
  <si>
    <t>ĐÃ KIỂM TRA - Hàng trả - KMARKET-HNI-NTL-0032 - K-Market Thăng Long Number 1 - phiếu: 20260106-00003 - Phiếu ngày (06/01/2026)</t>
  </si>
  <si>
    <t>BH00238</t>
  </si>
  <si>
    <t>260105-01003-00100</t>
  </si>
  <si>
    <t>BH00301</t>
  </si>
  <si>
    <t>260106-01012-00063</t>
  </si>
  <si>
    <t>BH00327</t>
  </si>
  <si>
    <t>79005 OSF 6/1 - Osifood Phước Long</t>
  </si>
  <si>
    <t>BH00528</t>
  </si>
  <si>
    <t>Minh Cầu Gang Thép, CK CỐ ĐỊNH 10% + CHẠY KM GÀ MUỐI 500G X 25% + CHÂN 500G X 18% + TAI 200G X 15% TỪ NGÀY 20/12 ĐẾN 20/1</t>
  </si>
  <si>
    <t>BH00618</t>
  </si>
  <si>
    <t>SG/HT126012600221</t>
  </si>
  <si>
    <t>ĐÃ KIỂM TRA - HÀNG TRẢ -Osifood Phước Long - NHATMINH-HCM-Q9-79005 - PHIẾU: 126012600221- PHIẾU NGÀY: 7/1</t>
  </si>
  <si>
    <t>SG/HTRS108139ZI</t>
  </si>
  <si>
    <t>ĐÃ KIỂM TRA - HÀNG TRẢ - LOTTEMART PHÚ THỌ - LOTTE-HCM-Q11-940</t>
  </si>
  <si>
    <t>BH00412</t>
  </si>
  <si>
    <t>TC260107-01011-00029</t>
  </si>
  <si>
    <t>BH00416</t>
  </si>
  <si>
    <t>260107-01001-00225</t>
  </si>
  <si>
    <t>BH00433</t>
  </si>
  <si>
    <t>79006 OSF 6/1 - OsiFood Opal Riverside</t>
  </si>
  <si>
    <t>BH00443</t>
  </si>
  <si>
    <t>260107-01002-00036 - LOTTEMART PHÚ THỌ</t>
  </si>
  <si>
    <t>BH00882</t>
  </si>
  <si>
    <t>HN/HT20260108-00002</t>
  </si>
  <si>
    <t>ĐÃ KIỂM TRA - Hàng trả - KMARKET-HNI-BTL-0008 - K-Market Quang Minh - phiếu: 20260108-00002 - Phiếu ngày (08/01/2026)</t>
  </si>
  <si>
    <t>SG/HTRS108140ZI</t>
  </si>
  <si>
    <t>ĐÃ KIỂM TRA - HÀNG TRẢ - LOTTEMART CẦN THƠ - LOTTE-CTO-00-007</t>
  </si>
  <si>
    <t>BH00540</t>
  </si>
  <si>
    <t>68014 OSF 8/1 - Osifood Bình Lợi</t>
  </si>
  <si>
    <t>BH00543</t>
  </si>
  <si>
    <t>260108-01010-00201</t>
  </si>
  <si>
    <t>BH00544</t>
  </si>
  <si>
    <t>260108-01010-00057</t>
  </si>
  <si>
    <t>BH00554</t>
  </si>
  <si>
    <t>260108-01005-00120</t>
  </si>
  <si>
    <t>BH01050</t>
  </si>
  <si>
    <t>BH01061</t>
  </si>
  <si>
    <t>Bán hàng CÔNG TY CỔ PHẦN TRUNG TÂM THƯƠNG MẠI LOTTE VIỆT NAM - CHI NHÁNH TÂY HỒ theo hóa đơn 00001652</t>
  </si>
  <si>
    <t>HN/HT20260109-00002</t>
  </si>
  <si>
    <t>ĐÃ KIỂM TRA - Hàng trả - KMARKET-HNI-BTL-0015 - K-Market Goldmak saphire - phiếu: 20260109-00002 - Phiếu ngày (09/01/2026)</t>
  </si>
  <si>
    <t>BH00610</t>
  </si>
  <si>
    <t>TC260108-01006-00153</t>
  </si>
  <si>
    <t>BH00620</t>
  </si>
  <si>
    <t>260108-01001-00385 - LOTTE NAM SÀI GÒN</t>
  </si>
  <si>
    <t>MDV00035</t>
  </si>
  <si>
    <t>PHI HOAT DONG DUNG THU SAN PHAM T12.2025</t>
  </si>
  <si>
    <t>PHI DICH VU BAN HANG T12.2025</t>
  </si>
  <si>
    <t>MDV00004</t>
  </si>
  <si>
    <t>PHÍ HOẠT ĐỘNG DÙNG THỬ SẢN PHẨM</t>
  </si>
  <si>
    <t>PHÍ BÁN HÀNG</t>
  </si>
  <si>
    <t>BH01306</t>
  </si>
  <si>
    <t>Minh cầu Thịnh Đán</t>
  </si>
  <si>
    <t>MDV00002</t>
  </si>
  <si>
    <t>BH00983</t>
  </si>
  <si>
    <t>TC260112-01006-00173</t>
  </si>
  <si>
    <t>BH00984</t>
  </si>
  <si>
    <t>TC260112-01013-00104</t>
  </si>
  <si>
    <t>BH00985</t>
  </si>
  <si>
    <t>TC260112-01004-00206</t>
  </si>
  <si>
    <t>BH00998</t>
  </si>
  <si>
    <t>260110-01012-00012</t>
  </si>
  <si>
    <t>BH01016</t>
  </si>
  <si>
    <t>260112-01005-00342</t>
  </si>
  <si>
    <t>BH01500</t>
  </si>
  <si>
    <t>BH01599</t>
  </si>
  <si>
    <t>MDV00031</t>
  </si>
  <si>
    <t>PHI HANG MAU T12.2025</t>
  </si>
  <si>
    <t>SG/HT130161</t>
  </si>
  <si>
    <t>ĐÃ KIỂM TRA - HÀNG TRẢ - CÔNG TY CỔ PHẦN TRUNG TÂM THƯƠNG MẠI LOTTE VIỆT NAM - CHI NHÁNH VINH - LOTTE-NAN-01-013</t>
  </si>
  <si>
    <t>BH01056</t>
  </si>
  <si>
    <t>260113-01001-00052 - LOTTE NAM SÀI GÒN</t>
  </si>
  <si>
    <t>BH01070</t>
  </si>
  <si>
    <t>260113-01005-00027</t>
  </si>
  <si>
    <t>BH01102</t>
  </si>
  <si>
    <t>260113-01012-00053</t>
  </si>
  <si>
    <t>BH01117</t>
  </si>
  <si>
    <t>79004 OSF 12/1 - OsiFood 828A Xô Viết Nghệ Tĩnh</t>
  </si>
  <si>
    <t>BH01681</t>
  </si>
  <si>
    <t>BH01682</t>
  </si>
  <si>
    <t>MDV00030</t>
  </si>
  <si>
    <t>MDV00037</t>
  </si>
  <si>
    <t>MDV00038</t>
  </si>
  <si>
    <t>PHÍ HỖ TRỢ SINH NHẬT 2025</t>
  </si>
  <si>
    <t>BH01129</t>
  </si>
  <si>
    <t>TC260113-01013-00046</t>
  </si>
  <si>
    <t>BH01130</t>
  </si>
  <si>
    <t>TC260113-01011-00076</t>
  </si>
  <si>
    <t>BH01131</t>
  </si>
  <si>
    <t>TC260114-01011-00044</t>
  </si>
  <si>
    <t>BH01132</t>
  </si>
  <si>
    <t>TC260113-01009-00032</t>
  </si>
  <si>
    <t>BH01133</t>
  </si>
  <si>
    <t>TC260113-01006-00039</t>
  </si>
  <si>
    <t>BH01134</t>
  </si>
  <si>
    <t>TC260113-01004-00048</t>
  </si>
  <si>
    <t>BH01172</t>
  </si>
  <si>
    <t>79003 osf 12/1 - Osifood Sky 9</t>
  </si>
  <si>
    <t>MDV00003</t>
  </si>
  <si>
    <t>MDV00032</t>
  </si>
  <si>
    <t>MDV00033</t>
  </si>
  <si>
    <t>MDV00034</t>
  </si>
  <si>
    <t>SG/HT12600465</t>
  </si>
  <si>
    <t>ĐÃ KIỂM TRA - HÀNG TRẢ - PHIẾU : 12600465 - Osifood Sky 9 - NHATMINH-HCM-TDC-79003 - PHIẾU NGÀY: 15/1</t>
  </si>
  <si>
    <t>SG/HT126012600481</t>
  </si>
  <si>
    <t>ĐÃ KIỂM TRA - HÀNG TRẢ - PHIẾU : 126012600481 - PHIẾU NGÀY: 15/01 - Osifood Sky 9 - NHATMINH-HCM-TDC-79003</t>
  </si>
  <si>
    <t>BH01270</t>
  </si>
  <si>
    <t>260115-01005-00069</t>
  </si>
  <si>
    <t>BH02067</t>
  </si>
  <si>
    <t>Minh Cầu 1 (Chị Hà)</t>
  </si>
  <si>
    <t>HN/HT20260116-00002</t>
  </si>
  <si>
    <t>ĐÃ KIỂM TRA - Hàng trả - KMARKET-HNI-BTL-0034 - K-Market Daewoo Starlake - phiếu: 20260116-00002 - Phiếu ngày (16/01/2026)</t>
  </si>
  <si>
    <t>BH01360</t>
  </si>
  <si>
    <t>TC260115-01004-00045</t>
  </si>
  <si>
    <t>BH01477</t>
  </si>
  <si>
    <t>260116-01001-00332 - LOTTE NAM SÀI GÒN</t>
  </si>
  <si>
    <t>BH01478</t>
  </si>
  <si>
    <t>260115-01001-00230 - LOTTE NAM SÀI GÒN</t>
  </si>
  <si>
    <t>BH01585</t>
  </si>
  <si>
    <t>260116-01012-00066</t>
  </si>
  <si>
    <t>BH02599</t>
  </si>
  <si>
    <t>Bán hàng CÔNG TY CỔ PHẦN TRUNG TÂM THƯƠNG MẠI LOTTE VIỆT NAM - CHI NHÁNH BA ĐÌNH theo hóa đơn 00003915</t>
  </si>
  <si>
    <t>BH02600</t>
  </si>
  <si>
    <t>Bán hàng CÔNG TY CỔ PHẦN TRUNG TÂM THƯƠNG MẠI LOTTE VIỆT NAM - CHI NHÁNH TÂY HỒ theo hóa đơn 00003916</t>
  </si>
  <si>
    <t>BH02763</t>
  </si>
  <si>
    <t>HN/HT20260119-00001</t>
  </si>
  <si>
    <t>ĐÃ KIỂM TRA - Hàng trả - KMARKET-HNI-NTL-0042 - K-Market The Matrix one - phiếu: 20260119-00001 - Phiếu ngày (19/01/2026)</t>
  </si>
  <si>
    <t>MDV00039</t>
  </si>
  <si>
    <t>BH01694</t>
  </si>
  <si>
    <t>TC260118-01006-00039</t>
  </si>
  <si>
    <t>BH01695</t>
  </si>
  <si>
    <t>TC260119-01013-00042</t>
  </si>
  <si>
    <t>BH01696</t>
  </si>
  <si>
    <t>TC260119-01009-00049</t>
  </si>
  <si>
    <t>BH01700</t>
  </si>
  <si>
    <t>260117-01003-00004</t>
  </si>
  <si>
    <t>BH01701</t>
  </si>
  <si>
    <t>260119-01003-00069</t>
  </si>
  <si>
    <t>BH01725</t>
  </si>
  <si>
    <t>79004 OSF 19/1 - OsiFood 828A Xô Viết Nghệ Tĩnh</t>
  </si>
  <si>
    <t>MDV00036</t>
  </si>
  <si>
    <t>PHI HO TRO SINH NHAT 2025</t>
  </si>
  <si>
    <t>BH01891</t>
  </si>
  <si>
    <t>PO-70594 - Farmers market DC01 - Nơ Trang Long</t>
  </si>
  <si>
    <t>BH01914</t>
  </si>
  <si>
    <t>79006 osf 19/1 - OsiFood Opal Riverside</t>
  </si>
  <si>
    <t>BH01923</t>
  </si>
  <si>
    <t>260119-01010-00128</t>
  </si>
  <si>
    <t>BH03129</t>
  </si>
  <si>
    <t>Minh Cầu Gia Sàng (Chị Hà)</t>
  </si>
  <si>
    <t>MDV00026</t>
  </si>
  <si>
    <t>Thu lai phi van chuyenT12.2025</t>
  </si>
  <si>
    <t>BH01934</t>
  </si>
  <si>
    <t>TC260119-01004-00144</t>
  </si>
  <si>
    <t>BH01974</t>
  </si>
  <si>
    <t>79012 OSF 21/1 - OsiFood Nguyễn Văn Công</t>
  </si>
  <si>
    <t>BH02005</t>
  </si>
  <si>
    <t>260121-01012-00008</t>
  </si>
  <si>
    <t>BH03369</t>
  </si>
  <si>
    <t>BH03394</t>
  </si>
  <si>
    <t>Bán hàng CÔNG TY CỔ PHẦN TRUNG TÂM THƯƠNG MẠI LOTTE VIỆT NAM - CHI NHÁNH TÂY HỒ theo hóa đơn 00005176</t>
  </si>
  <si>
    <t>BH03395</t>
  </si>
  <si>
    <t>Bán hàng CÔNG TY CỔ PHẦN TRUNG TÂM THƯƠNG MẠI LOTTE VIỆT NAM - CHI NHÁNH TÂY HỒ theo hóa đơn 00005177</t>
  </si>
  <si>
    <t>BH03416</t>
  </si>
  <si>
    <t>HN/HT20260122-00001</t>
  </si>
  <si>
    <t>ĐÃ KIỂM TRA - HÀNG TRẢ - K-Market 17T3 - KMARKET-HNI-CGY-0005 - PHIẾU: 20260122-00001 - PHIẾU NGÀY: 22/01</t>
  </si>
  <si>
    <t>BH02026</t>
  </si>
  <si>
    <t>79006 OSF 21/1 - OsiFood Opal Riverside</t>
  </si>
  <si>
    <t>BH02092</t>
  </si>
  <si>
    <t>68014 OSF 22/1 - Osifood Bình Lợi</t>
  </si>
  <si>
    <t>BH02094</t>
  </si>
  <si>
    <t>79004 OSF 21/1 - OsiFood 828A Xô Viết Nghệ Tĩnh</t>
  </si>
  <si>
    <t>BH02537</t>
  </si>
  <si>
    <t>260123-01001-00056</t>
  </si>
  <si>
    <t>BH02538</t>
  </si>
  <si>
    <t>260122-01001-00052 - LOTTE NAM SÀI GÒN</t>
  </si>
  <si>
    <t>BH02539</t>
  </si>
  <si>
    <t>260121-01001-00256</t>
  </si>
  <si>
    <t>BH02554</t>
  </si>
  <si>
    <t>79005 OSF 21/1 - Osifood Phước Long</t>
  </si>
  <si>
    <t>68001 OSF 21/1 - OsiFood Fuji Nam Long</t>
  </si>
  <si>
    <t>BH02615</t>
  </si>
  <si>
    <t>PO-71581 - Farmers market DC01 - Nơ Trang Long</t>
  </si>
  <si>
    <t>BH02627</t>
  </si>
  <si>
    <t>260122-01010-00215</t>
  </si>
  <si>
    <t>BH03681</t>
  </si>
  <si>
    <t>BH03682</t>
  </si>
  <si>
    <t>Minh cầu Quan Triều</t>
  </si>
  <si>
    <t>BH03802</t>
  </si>
  <si>
    <t>Bán hàng CÔNG TY CỔ PHẦN TRUNG TÂM THƯƠNG MẠI LOTTE VIỆT NAM - CHI NHÁNH BA ĐÌNH theo hóa đơn 00006033</t>
  </si>
  <si>
    <t>BH03803</t>
  </si>
  <si>
    <t>Bán hàng CÔNG TY CỔ PHẦN TRUNG TÂM THƯƠNG MẠI LOTTE VIỆT NAM - CHI NHÁNH TÂY HỒ theo hóa đơn 00006034</t>
  </si>
  <si>
    <t>BH03846</t>
  </si>
  <si>
    <t>BH03847</t>
  </si>
  <si>
    <t>BH03848</t>
  </si>
  <si>
    <t>SG/HTRS108141ZI</t>
  </si>
  <si>
    <t>ĐÃ KIỂM TRA - HÀNG TRẢ - LOTTEMART PHAN THIẾT - LOTTE-BTN-00-002</t>
  </si>
  <si>
    <t>BH02642</t>
  </si>
  <si>
    <t>TC260123-01013-00250</t>
  </si>
  <si>
    <t>BH02643</t>
  </si>
  <si>
    <t>TC260126-01013-00090</t>
  </si>
  <si>
    <t>BH02644</t>
  </si>
  <si>
    <t>TC260126-01004-00216</t>
  </si>
  <si>
    <t>BH02645</t>
  </si>
  <si>
    <t>TC260126-01009-00028</t>
  </si>
  <si>
    <t>BH02646</t>
  </si>
  <si>
    <t>TC260126-01016-00041</t>
  </si>
  <si>
    <t>BH02647</t>
  </si>
  <si>
    <t>TC260126-01016-00122</t>
  </si>
  <si>
    <t>BH02678</t>
  </si>
  <si>
    <t>BH02679</t>
  </si>
  <si>
    <t>BH02680</t>
  </si>
  <si>
    <t>BH02681</t>
  </si>
  <si>
    <t>BH02682</t>
  </si>
  <si>
    <t>BH02683</t>
  </si>
  <si>
    <t>BH02684</t>
  </si>
  <si>
    <t>BH02685</t>
  </si>
  <si>
    <t>BH02686</t>
  </si>
  <si>
    <t>BH02687</t>
  </si>
  <si>
    <t>BH02688</t>
  </si>
  <si>
    <t>BH03902</t>
  </si>
  <si>
    <t>BH04148</t>
  </si>
  <si>
    <t>BH04149</t>
  </si>
  <si>
    <t>SG/HTRS108142ZI</t>
  </si>
  <si>
    <t>ĐÃ KIỂM TRA - HÀNG TRẢ - LOTTEMART ĐÀ NẴNG - LOTTE-DNG-00-009</t>
  </si>
  <si>
    <t>BH02737</t>
  </si>
  <si>
    <t>260126-01003-00062</t>
  </si>
  <si>
    <t>BH02738</t>
  </si>
  <si>
    <t>260126-01003-00311</t>
  </si>
  <si>
    <t>BH04312</t>
  </si>
  <si>
    <t>BH04318</t>
  </si>
  <si>
    <t>Minh Cầu Gang Thép</t>
  </si>
  <si>
    <t>BH02966</t>
  </si>
  <si>
    <t>PO-72098 - Farmers market DC01 - Nơ Trang Long</t>
  </si>
  <si>
    <t>BH02974</t>
  </si>
  <si>
    <t>260127-01002-00044 - LOTTEMART PHÚ THỌ</t>
  </si>
  <si>
    <t>BH02975</t>
  </si>
  <si>
    <t>260127-01002-00114 - LOTTEMART PHÚ THỌ</t>
  </si>
  <si>
    <t>BH04352</t>
  </si>
  <si>
    <t>BH04474</t>
  </si>
  <si>
    <t>BH03301</t>
  </si>
  <si>
    <t>79009 OSF 29/1 - OsiFood Phổ Quang</t>
  </si>
  <si>
    <t>BH03307</t>
  </si>
  <si>
    <t>PO-72066 - FM5 104 Hai Bà Trưng</t>
  </si>
  <si>
    <t>HN/HT20260130-00001</t>
  </si>
  <si>
    <t>ĐÃ KIỂM TRA - Hàng trả - KMARKET-HNI-NTL-0042 - K-Market The Matrix one - phiếu: 20260130-00001 - Phiếu ngày (30/01/2026)</t>
  </si>
  <si>
    <t>BH03317</t>
  </si>
  <si>
    <t>TC260130-01006-00033</t>
  </si>
  <si>
    <t>BH03318</t>
  </si>
  <si>
    <t>TC260130-01013-00069</t>
  </si>
  <si>
    <t>BH03331</t>
  </si>
  <si>
    <t>PO-71860 - FM1 496 Nguyễn Thị Minh Khai</t>
  </si>
  <si>
    <t>KL-AGG-01-LONGBEACH</t>
  </si>
  <si>
    <t>LONGBEACH</t>
  </si>
  <si>
    <t>Bán hàng</t>
  </si>
  <si>
    <t>Giảm công nợ</t>
  </si>
  <si>
    <t>BH00049</t>
  </si>
  <si>
    <t>00000102</t>
  </si>
  <si>
    <t>BH00064</t>
  </si>
  <si>
    <t>00000109</t>
  </si>
  <si>
    <t>HN/HT6001033609</t>
  </si>
  <si>
    <t>ĐÃ KIỂM TRA - Hàng trả - SIBA-HNI-NTL-0001 - Sibafood Vinhomes Green Bay, Mễ Trì - phiếu: 6001033609 - Phiếu ngày (06/01/2026)</t>
  </si>
  <si>
    <t>BH00671</t>
  </si>
  <si>
    <t>00001317</t>
  </si>
  <si>
    <t>0901siba0018</t>
  </si>
  <si>
    <t>Hàng trả - SIBA-HNI-HDG-0018 - Sibafood S007 - Tòa Mulberry - 0901siba0018 - Phiếu ngày (09/01/2026)</t>
  </si>
  <si>
    <t>BH01756</t>
  </si>
  <si>
    <t>00002915</t>
  </si>
  <si>
    <t>2001siba0018</t>
  </si>
  <si>
    <t>Hàng trả - SIBA-HNI-HDC-0005 - Sibafood Thăng Long Capital - 2001siba0018 - Phiếu ngày (20/01/2026)</t>
  </si>
  <si>
    <t>BH03721</t>
  </si>
  <si>
    <t>00006042</t>
  </si>
  <si>
    <t>BH04117</t>
  </si>
  <si>
    <t>00006176</t>
  </si>
  <si>
    <t>2801siba0001</t>
  </si>
  <si>
    <t>Hàng trả - SIBA-HNI-NTL-0001 - Sibafood Vinhomes Green Bay, Mễ Trì - 2801siba0001 - Phiếu ngày (28/01/2026)</t>
  </si>
  <si>
    <t>HN/HT6001050593</t>
  </si>
  <si>
    <t>ĐÃ KIỂM TRA - Hàng trả - SIBA-HNI-LBN-0009 - Sibafood Hope Residences - phiếu: 600105093 - Phiếu ngày (30/01/2026)</t>
  </si>
  <si>
    <t>Hỗ trợ chi phí trưng bày + quảng cáo T01.2026</t>
  </si>
  <si>
    <t>Chiết khấu, Hỗ trợ KMARKET T01.2026</t>
  </si>
  <si>
    <t>BH00252</t>
  </si>
  <si>
    <t>00000151</t>
  </si>
  <si>
    <t>BH00389</t>
  </si>
  <si>
    <t>00000630</t>
  </si>
  <si>
    <t>BH01598</t>
  </si>
  <si>
    <t>00002063</t>
  </si>
  <si>
    <t>BH02733</t>
  </si>
  <si>
    <t>00003958</t>
  </si>
  <si>
    <t>BH00085</t>
  </si>
  <si>
    <t>MHD26010069</t>
  </si>
  <si>
    <t>BH01219</t>
  </si>
  <si>
    <t>00003142</t>
  </si>
  <si>
    <t>MHD2601111599</t>
  </si>
  <si>
    <t>BH00413</t>
  </si>
  <si>
    <t>00001301</t>
  </si>
  <si>
    <t>PG0000AN83</t>
  </si>
  <si>
    <t>BH00414</t>
  </si>
  <si>
    <t>00001304</t>
  </si>
  <si>
    <t>PG0000AN4X</t>
  </si>
  <si>
    <t>SG/HTRS109600Z6</t>
  </si>
  <si>
    <t>ĐÃ KIỂM TRA - HÀNG TRẢ - PHIẾU: RS109600Z6 - SEVEN-HCM-Q3-30856 - Tòa S6.03 Vinhomes Grand Park, 88 Phuớ thiện</t>
  </si>
  <si>
    <t>SG/HTRS1075016L</t>
  </si>
  <si>
    <t>ĐÃ KIỂM TRA - HÀNG TRẢ - PHIẾU: RS1075016L  - SEVEN-HCM-Q3-30856 - Tòa S2.03 Vinhomes Grand Park , Nguyễn Xiển</t>
  </si>
  <si>
    <t>SG/HTRS1075016S</t>
  </si>
  <si>
    <t>ĐÃ KIỂM TRA - HÀNG TRẢ - PHIẾU : RS1075016S - PHIẾU NGÀY: 04/01 - TÒA S2.03 VINHOMES GRAND PARK , NGUYỄN XIỂN</t>
  </si>
  <si>
    <t>BH01495</t>
  </si>
  <si>
    <t>00001973</t>
  </si>
  <si>
    <t>PG0000ANVZ</t>
  </si>
  <si>
    <t>SG/HTRS101601DU</t>
  </si>
  <si>
    <t>ĐÃ KIỂM TRA - HÀNG TRẢ - PHIẾU: RS101601DU - PHIẾU NGÀY: 5/1 - 201B NGUYỄN CHÍ THANH</t>
  </si>
  <si>
    <t>SG/HTRS101601E1</t>
  </si>
  <si>
    <t>ĐÃ KIỂM TRA - HÀNG TRẢ - PHIẾU: RS101601E1 - PHIẾU NGÀY: 5/1 - 201B NGUYỄN CHÍ THANH</t>
  </si>
  <si>
    <t>SG/HTRS1096010I</t>
  </si>
  <si>
    <t>ĐÃ KIỂM TRA - HÀNG TRẢ - PHIẾU: RS10960101 - PHIẾU NGÀY: 5/1 - TÒA S6.03 VINHOMES GRAND PARK, 88 PHƯỚC THIỆN</t>
  </si>
  <si>
    <t>SG/HTRS1096010N</t>
  </si>
  <si>
    <t>ĐÃ KIỂM TRA - HÀNG TRẢ - TÒA S6.03 VINHOMES GRAND PARK, 88 PHƯỚC THIỆN - PHIẾU : RS1096010N- PHIẾU NGÀY : 5/1</t>
  </si>
  <si>
    <t>SG/HTRS1165004k</t>
  </si>
  <si>
    <t>ĐÃ KIỂM TRA - HÀNG TRẢ - PHIẾU: RS1165004K - SEVEN-HCM-Q3-30856 - Tầng 11, Tòa GH3, Glory Heights Vinhomes Grand Park</t>
  </si>
  <si>
    <t>SG/HTRS1B030030</t>
  </si>
  <si>
    <t>ĐÃ KIỂM TRA - HÀNG TRẢ - PHIẾU : RS1B030030 - TÒA A HAPPY ONE CENTRAL, 113 ĐƯỜNG 30/4 - PHIẾU NGÀY : 5/1</t>
  </si>
  <si>
    <t>SG/HTRS1B030037</t>
  </si>
  <si>
    <t>ĐÃ KIỂM TRA - HÀNG TRẢ - PHIẾU : RS1B030037 - TÒA A HAPPY ONE CENTRAL, 113 ĐƯỜNG 30/4 - PHIẾU NGÀY: 5/1</t>
  </si>
  <si>
    <t>BH01504</t>
  </si>
  <si>
    <t>00001974</t>
  </si>
  <si>
    <t>PG0000AOBV</t>
  </si>
  <si>
    <t>SG/HTRS106103OR</t>
  </si>
  <si>
    <t>ĐÃ KIỂM TRA - HÀNG TRẢ - PHIẾU : RS106103OR - L6-SH02, TẦNG TRỆT, LUX6, VINHOMES , 2 TÔN ĐỨC THẮNG - PHIẾU NGÀY : 6/1</t>
  </si>
  <si>
    <t>SG/HTRS106103OV</t>
  </si>
  <si>
    <t>ĐÃ KIỂM TRA - HÀNG TRẢ - PHIẾU: RS106103OV - PHIẾU NGÀY : 6/1-  L6-SH.02 , TẦNG TRỆT LUX6, VINHOMES GOLDEN RIVER, 02 TÔN ĐỨC THẮNG -</t>
  </si>
  <si>
    <t>SG/HTRS107601KF</t>
  </si>
  <si>
    <t>ĐÃ KIỂM TRA - HÀNG TRẢ - PHIẾU: RS107601KF - TÒA S3.05 VINHOMES GRAND PARK, NGUYỄN XIENR - PHIEUS NGÀY : 6/1</t>
  </si>
  <si>
    <t>SG/HTRS11080152</t>
  </si>
  <si>
    <t>ĐÃ KIỂM TRA - HÀNG TRẢ - PHIẾU: RS11080152 - PHIẾU NGÀY : 6/1 - CỔNG SỐ 3, 201B NGUYỄN CHÍ THANH</t>
  </si>
  <si>
    <t>SG/HTRS1108015F</t>
  </si>
  <si>
    <t>ĐÃ KIỂM TRA - HÀNG TRẢ - PHIẾU : RS1108015F - PHIẾU NGÀY : 6/1 - CỔNG SỐ 3 , 201B NGUYỄN CHÍ THANH</t>
  </si>
  <si>
    <t>SG/HTRS113800LI</t>
  </si>
  <si>
    <t>ĐÃ KIỂM TRA - HÀNG TRẢ - PHIẾU: RS113800L1 - PHIẾU NGÀY : 6/1 - 174 TẦN QAUNG KHẢI</t>
  </si>
  <si>
    <t>SG/HTRS1150003D</t>
  </si>
  <si>
    <t>ĐÃ KIỂM TRA - HÀNG TRẢ - PHIẾU : RS1150003D - PHIẾU NGÀY : 6/1 - LÔ G.01B&amp;G.01C TẦNG TRỆT THÁP B, 285 CMT8 -</t>
  </si>
  <si>
    <t>SG/HTRS1B0102F3</t>
  </si>
  <si>
    <t>ĐÃ KIỂM TRA - HÀNG TRẢ - PHIẾU: RS1B0102F3 - PHIẾU NGÀY : 6/1 - B1.01.02 TẦNG 1, KHU TM-DV , 10 KHA VẠN CÂN</t>
  </si>
  <si>
    <t>BH01053</t>
  </si>
  <si>
    <t>00002661</t>
  </si>
  <si>
    <t>PG0000AOK2</t>
  </si>
  <si>
    <t>BH01054</t>
  </si>
  <si>
    <t>00002662</t>
  </si>
  <si>
    <t>PG0000AOGZ</t>
  </si>
  <si>
    <t>BH01505</t>
  </si>
  <si>
    <t>00001975</t>
  </si>
  <si>
    <t>PG0000AORX</t>
  </si>
  <si>
    <t>SG/HTRS104401KJ</t>
  </si>
  <si>
    <t>ĐÃ KIỂM TRA - HÀNG TRẢ - PHIẾU: RS104401KJ - PHIẾU NGÀY : 7/1 - P3-SH.12, TÒA NHÀ PARK 3, VINHOMES CENTRAL PARK, 720A ĐIỆN BIÊN PHỦ</t>
  </si>
  <si>
    <t>SG/HTRS1013029B</t>
  </si>
  <si>
    <t>ĐÃ KIỂM TRA - HÀNG TRẢ - PHIẾU: RS1013029B - PHIẾU NGÀY : 8/1 - 23 TÔN THẤT TÙNG</t>
  </si>
  <si>
    <t>SG/HTRS1013029C</t>
  </si>
  <si>
    <t>ĐÃ KIỂM TRA - HÀNG TRẢ - PHIẾU: RS1013029C - PHIẾU NGÀY : 8/1 - 23 TÔN ĐỨC THẮNG</t>
  </si>
  <si>
    <t>SG/HTRS1075017S</t>
  </si>
  <si>
    <t>ĐÃ KIỂM TRA - HÀNG TRẢ - PHIẾU: RS1075017S - PHIẾU NGÀY : 8/1 - TÒA S2.03 VINHOMES GRAND, NGUYỄN XIỂN</t>
  </si>
  <si>
    <t>SG/HTRS108201I2</t>
  </si>
  <si>
    <t>ĐÃ KIỂM TRA - HÀNG TRẢ - PHIẾU: RS10820112 - TÒA S1.06 VINHOMES GRAND PARK, NGUYỄN XIỂN - PHIẾU NGÀY : 8/1</t>
  </si>
  <si>
    <t>SG/HTRS107601KP</t>
  </si>
  <si>
    <t>ĐÃ KIỂM TRA - HÀNG TRẢ - PHIẾU: RS107601KP - PHIẾU NGÀY: 9/1 - TÒA S3.05 VINHOMES GRAND PARK, NGUYỄN XIỂN</t>
  </si>
  <si>
    <t>BH01060</t>
  </si>
  <si>
    <t>00002671</t>
  </si>
  <si>
    <t>PG0000APKA</t>
  </si>
  <si>
    <t>BH01064</t>
  </si>
  <si>
    <t>00002672</t>
  </si>
  <si>
    <t>PG0000APH2</t>
  </si>
  <si>
    <t>SG/HTRS111300WA</t>
  </si>
  <si>
    <t>ĐÃ KIỂM TRA - HÀNG TRẢ - PHIẾU: RS111300WA - SỐ 138-138A TRỊNH ĐÌNH TRỌNG - PHIẾU NGÀY : 10/1</t>
  </si>
  <si>
    <t>SG/HTRS109500SJ</t>
  </si>
  <si>
    <t>ĐÃ KIỂM TRA - HÀNG TRẢ -PHIẾU: RS109500SJ - TẦNG 1 , COBI TOWER II , SỐ 5-7 ĐƯỜNG SỐ 8 - PHIẾU NGÀY: 11/1</t>
  </si>
  <si>
    <t>SG/HTRS109500SK</t>
  </si>
  <si>
    <t>ĐÃ KIỂM TRA - HÀNG TRẢ - PHIẾU : RS109500SK - PHIẾU NGÀY : 11/1 - SỐ 5-7 ĐƯỜNG SỐ 8</t>
  </si>
  <si>
    <t>SG/HTRS1B0102F5</t>
  </si>
  <si>
    <t>ĐÃ KIỂM TRA - HÀNG TRẢ - PHIẾU : RS1B0102F5 - B1.01.02, KHU TM-DV , 10 KHA VẠN CÂN</t>
  </si>
  <si>
    <t>SG/HTRS1026025C</t>
  </si>
  <si>
    <t>ĐÃ KIỂM TRA - HÀNG TRẢ - PHIẾU : RS1026025C - TẦNG 1, CAO ỐC VP - CĂN HỘ 22-22 BIS LÊ THÁNH TÔN - PHIẾU NGÀY : 12/01</t>
  </si>
  <si>
    <t>SG/HTRS106103P3</t>
  </si>
  <si>
    <t>ĐÃ KIỂM TRA - HÀNG TRẢ - PHIẾU : RS106103P3 - PHIẾU NGÀY: 12/01 - L6-SH02, TẦNG TRỆT LUX6, VINHOMES GOLDEN RIVER, 02 TÔN ĐỨC THẮNG</t>
  </si>
  <si>
    <t>SG/HTRS106401HZ</t>
  </si>
  <si>
    <t>ĐÃ KIỂM TRA - HÀNG TRẢ - PHIẾU: RS106401HZ - SKY GARDEN 3-S48.07 - PHIẾU NGÀY : 12/01</t>
  </si>
  <si>
    <t>SG/HTRS110900UQ</t>
  </si>
  <si>
    <t>ĐÃ KIỂM TRA - HÀNG TRẢ - PHIẾU : RS110900UQ - phiếu ngày : 12/01 - Số 01 đường NB2 , Khu dân cư La Casa</t>
  </si>
  <si>
    <t>SG/HTRS1168004G</t>
  </si>
  <si>
    <t>ĐÃ KIỂM TRA - HÀNG TRẢ - PHIẾU : RS1168004G - 156 CỐNG QUỲNH - PHIẾU NGÀY : 12/1</t>
  </si>
  <si>
    <t>BH01890</t>
  </si>
  <si>
    <t>00004748</t>
  </si>
  <si>
    <t>PG0000AQW8</t>
  </si>
  <si>
    <t>BH01894</t>
  </si>
  <si>
    <t>00004749</t>
  </si>
  <si>
    <t>PG0000AQSU</t>
  </si>
  <si>
    <t>SG/HTRS1065018V</t>
  </si>
  <si>
    <t>ĐÃ KIỂM TRA - HÀNG TRẢ - PHIẾU : RS1065018V - PHIẾU NGÀY: 14/1 - SHOPHOUSE 239-241 HÒA BÌNH</t>
  </si>
  <si>
    <t>SG/HTRS1161008B</t>
  </si>
  <si>
    <t>ĐÃ KIỂM TRA - HÀNG TRẢ - PHIẾU : RS1161008B - PHIẾU NGÀY : 14/1 - SỐ 21 PHAN KẾ BÍNH</t>
  </si>
  <si>
    <t>SG/HTRS1172005V</t>
  </si>
  <si>
    <t>ĐÃ KIỂM TRA - HÀNG TRẢ - PHIẾU : RS1172005V - PHIẾU NGÀY : 14/1 - SỐ 6 ĐƯỜNG PHAN BỘI CHÂU</t>
  </si>
  <si>
    <t>SG/HTRS1172005W</t>
  </si>
  <si>
    <t>ĐÃ KIỂM TRA - HÀNG TRẢ - PHIẾU : RS1172005W - PHIẾU NGÀY : 14/1 - SỐ 6 ĐƯỜNG PHAN BỘI CHÂU</t>
  </si>
  <si>
    <t>BH01897</t>
  </si>
  <si>
    <t>00004750</t>
  </si>
  <si>
    <t>PG0000ARXG</t>
  </si>
  <si>
    <t>BH01898</t>
  </si>
  <si>
    <t>00004751</t>
  </si>
  <si>
    <t>PG0000ARU2</t>
  </si>
  <si>
    <t>HN/HTRS30040020</t>
  </si>
  <si>
    <t>ĐÃ KIỂM TRA - HÀNG TRẢ - PHIẾU : RS30040020 - PHIẾU NGÀY : 19/01 - SỐ 5 BÀ TRIỆU</t>
  </si>
  <si>
    <t>BH04105</t>
  </si>
  <si>
    <t>00006139</t>
  </si>
  <si>
    <t>PG0000AT1U</t>
  </si>
  <si>
    <t>SG/HTRS106103PG</t>
  </si>
  <si>
    <t>ĐÃ KIỂM TRA - HÀNG TRẢ - PHIẾU : RS106103PG - L6-SH02, TẦNG TRỆT, LUX6, VINHOMES GOLDEN RIVER, 02 TÔN ĐỨC THẮNG - PHIẾU NGÀY : 20/1</t>
  </si>
  <si>
    <t>SG/HTRS111300WI</t>
  </si>
  <si>
    <t>ĐÃ KIỂM TRA - HÀNG TRẢ - PHIẾU : RS111300W1 - PHIẾU NGÀY : 20/1 - 138A TRỊNH ĐÌNH TRỌNG</t>
  </si>
  <si>
    <t>SG/HTRS1B03003C</t>
  </si>
  <si>
    <t>ĐÃ KIỂM TRA - HÀNG TRẢ - PHIẾU : RS1B03003C - HAPPY ONE CENTRAL , 113 ĐƯỜNG 30/4 - PHIẾU NGÀY : 20/1</t>
  </si>
  <si>
    <t>BH02777</t>
  </si>
  <si>
    <t>00006802</t>
  </si>
  <si>
    <t>PG0000ATAN</t>
  </si>
  <si>
    <t>BH02778</t>
  </si>
  <si>
    <t>00006803</t>
  </si>
  <si>
    <t>PG0000AT78</t>
  </si>
  <si>
    <t>HN/HTRS3001001L</t>
  </si>
  <si>
    <t>ĐÃ KIỂM TRA - HÀNG TRẢ - PHIẾU : RS3001001L - PHIẾU NGÀY 21/01 - 52 LÒ SŨ</t>
  </si>
  <si>
    <t>SG/HTRS114400CE</t>
  </si>
  <si>
    <t>ĐÃ KIỂM TRA - HÀNG TRẢ - PHIẾU : RS114400CE - phiếu ngày: 21/01 - 156 BÙI THỊ XUÂN</t>
  </si>
  <si>
    <t>BH04107</t>
  </si>
  <si>
    <t>00006141</t>
  </si>
  <si>
    <t>PG0000ATQY</t>
  </si>
  <si>
    <t>SG/HTRS104401KX</t>
  </si>
  <si>
    <t>ĐÃ KIỂM TRA - HÀNG TRẢ - PHIẾU: RS104401KX - P3-SH-12, TÒA NHÀ PARK 3 , VINHOMES CENTRAL PARK , 720A DDIENJ BIÊN PHỦ - PHIẾU NGÀY: 22/01</t>
  </si>
  <si>
    <t>SG/HTRS1111012I</t>
  </si>
  <si>
    <t>ĐÃ KIỂM TRA - HÀNG TRẢ - PHIẾU : RS11110121 - PHIẾU NGÀY: 17/01 - SỐ NHÀ QQ1 , ĐƯỜNG BA VÌ</t>
  </si>
  <si>
    <t>SG/HTRS110200FU</t>
  </si>
  <si>
    <t>ĐÃ KIỂM TRA - HÀNG TRẢ - PHIẾU: RS110200FU - S115, TÒA URANUS, SAIGON RIVERSIDE COMPLEX , SỐ 4 ĐÀO TRÍ - PHIẾU NGÀY : 23/1</t>
  </si>
  <si>
    <t>BH02779</t>
  </si>
  <si>
    <t>00006804</t>
  </si>
  <si>
    <t>PG0000AUCS</t>
  </si>
  <si>
    <t>BH02780</t>
  </si>
  <si>
    <t>00006805</t>
  </si>
  <si>
    <t>PG0000AU9A</t>
  </si>
  <si>
    <t>SG/HTRS10480130</t>
  </si>
  <si>
    <t>ĐÃ KIỂM TRA - HÀNG TRẢ - PHIẾU: RS10480130 - LÔ E2A, ĐƯỜNG D1, KHU CÔNG NGHỆ CAO - PHIẾU NGÀY: 24/01</t>
  </si>
  <si>
    <t>SG/HTRS10480133</t>
  </si>
  <si>
    <t>ĐÃ KIỂM TRA - HÀNG TRẢ - PHIẾU : RS10480133 - LÔ E2A, ĐƯỜNG D1 , KHU CÔNG NGHỆ CAO - PHIẾU NGÀY: 24/01</t>
  </si>
  <si>
    <t>SG/HTRS1171002I</t>
  </si>
  <si>
    <t>ĐÃ KIỂM TRA - HÀNG TRẢ - PHIẾU: RS11710021 - PHIẾU NGÀY : 24/1 - SỐ 137 NGUYẾN ĐỨC CẢNH</t>
  </si>
  <si>
    <t>SG/HTRS1066007D</t>
  </si>
  <si>
    <t>ĐÃ KIỂM TRA - HÀNG TRẢ - PHIẾU: RS1066007D - LÔ M7, TÒA SIGNATURE , PHÚ MỸ HƯNG - PHIẾU NGÀY: 25/1</t>
  </si>
  <si>
    <t>SG/HTRS1066007E</t>
  </si>
  <si>
    <t>ĐÃ KIỂM TRA - HÀNG TRẢ - PHIẾU: RS1066007E - SỐ 31 LÔ M7, TÒA SIGNATURE , PHÚ MỸ HƯNG - PHIẾU NGÀY : 25/1</t>
  </si>
  <si>
    <t>SG/HTRS110600KJ</t>
  </si>
  <si>
    <t>ĐÃ KIỂM TRA - HÀNG TRẢ - PHIẾU : RS110600KJ - PHIẾU NGÀY: 25/1 - 108 HOÀNG QUỐC VIỆT</t>
  </si>
  <si>
    <t>SG/HTRS110600KM</t>
  </si>
  <si>
    <t>ĐÃ KIỂM TRA - HÀNG TRẢ - PHIẾU: RS110600KM - 108 HOÀNG QUỐC VIỆT - PHIẾU NGÀY : 25/1</t>
  </si>
  <si>
    <t>SG/HTRS110600KR</t>
  </si>
  <si>
    <t>ĐÃ KIỂM TRA - HÀNG TRẢ - PHIẾU: RS110600KR - 108 LOT M , HOÀNG QUỐC VIỆT - PHIẾU NGÀY : 25/1</t>
  </si>
  <si>
    <t>SG/HTRS110200FV</t>
  </si>
  <si>
    <t>ĐÃ KIỂM TRA - HÀNG TRẢ - PHIẾU: RS110200FV - SỐ 4 ĐÀO TRÍ - PHIẾU NGÀY : 26/1</t>
  </si>
  <si>
    <t>SG/HTRS11750011</t>
  </si>
  <si>
    <t>ĐÃ KIỂM TRA - HÀNG TRẢ - PHIẾU: RS11750011 - SKY GARDEN , 72 PHẠM VĂN NGHỊ TÂN HƯNG - PHIẾU NGÀY : 26/01</t>
  </si>
  <si>
    <t>MDV00016</t>
  </si>
  <si>
    <t>222</t>
  </si>
  <si>
    <t>Phí hỗ trợ vận chuyển, trưng bày, hủy hàng Qúy 04.2025</t>
  </si>
  <si>
    <t>SG/HTRS107601LJ</t>
  </si>
  <si>
    <t>ĐÃ KIỂM TRA - HÀNG TRẢ - PHIẾU: RS107601LJ- TÒA S3.05 VINHOMES GRAND PARK, NGUYỄN XIỂN - PHIẾU NGÀY: 27/01</t>
  </si>
  <si>
    <t>SG/HTRS1149008O</t>
  </si>
  <si>
    <t>ĐÃ KIỂM TRA - HÀNG TRẢ - PHIẾU : RS1149008O - 10 LÊ VĂN HUU - PHIẾU NGÀY : 27/1</t>
  </si>
  <si>
    <t>SG/HTRS1149008P</t>
  </si>
  <si>
    <t>ĐÃ KIỂM TRA - HÀNG TRẢ - PHIẾU : RS1149008P - SỐ 10 LÊ VĂN HƯU - PHIẾU NGÀY : 27/01</t>
  </si>
  <si>
    <t>SG/HTRSRS110200FX</t>
  </si>
  <si>
    <t>ĐÃ KIỂM TRA - HÀNG TRẢ - PHIẾU : RS110200FX - PHIẾU NGÀY: 27/1 - TÒA URANUS SAIGON RIVERSIDE COMPLEX , SỐ 4 ĐÀO TRÍ</t>
  </si>
  <si>
    <t>BH03794</t>
  </si>
  <si>
    <t>00008282</t>
  </si>
  <si>
    <t>PG0000AVRH</t>
  </si>
  <si>
    <t>BH03795</t>
  </si>
  <si>
    <t>00008283</t>
  </si>
  <si>
    <t>PG0000AVOA</t>
  </si>
  <si>
    <t>MDV00049</t>
  </si>
  <si>
    <t>409</t>
  </si>
  <si>
    <t>Phí hỗ trợ hệ thống phân phối tích hợp T12.2025</t>
  </si>
  <si>
    <t>SG/HTRS1171002K</t>
  </si>
  <si>
    <t>ĐÃ KIỂM TRA - HÀNG TRẢ - PHIẾU : RS1171002K - 137 NGUYỄN ĐỨC CẢNH - PHIẾU NGÀY: 28/1</t>
  </si>
  <si>
    <t>SG/HTRS1171002L</t>
  </si>
  <si>
    <t>ĐÃ KIỂM TRA - HÀNG TRẢ - PHIẾU NGÀY: 28/1 - PHIẾU : RS1171002L - 137 NGUYỄN ĐỨC CẢNH</t>
  </si>
  <si>
    <t>SG/HTRS1026025M</t>
  </si>
  <si>
    <t>ĐÃ KIỂM TRA - HÀNG TRẢ - PHIẾU : RS1026025M - TẦNG 1 CAO ỐC VP- CĂN HỘ, 22-22 BIS LÊ THÁNH TÔN - PHIẾU NGÀY: 29/1</t>
  </si>
  <si>
    <t>SG/HTRS115400H5</t>
  </si>
  <si>
    <t>ĐÃ KIỂM TRA - HÀNG TRẢ - PHIẾU NGÀY: 29/1 - PHIẾU: RS115400H5 - 102 XUÂN THỦY</t>
  </si>
  <si>
    <t>SG/HTRS115400H6</t>
  </si>
  <si>
    <t>ĐÃ KIỂM TRA - HÀNG TRẢ - PHIẾU: RS115400H6 - PHIẾU NGÀY: 29/1 - 102 ĐƯỜNG XUÂN THỦY</t>
  </si>
  <si>
    <t>SG/HTRS115400H7</t>
  </si>
  <si>
    <t>ĐÃ KIỂM TRA - HÀNG TRẢ - PHIẾU : RS115400H7 - PHIẾU NGÀY : 29/1 - 102 ĐƯỜNG XUÂN THỦY</t>
  </si>
  <si>
    <t>SG/HTRS1160009P</t>
  </si>
  <si>
    <t>ĐÃ KIỂM TRA - HÀNG TRẢ - PHIẾU : RS1160009P - PHIẾU NGÀY: 29/1 - SỐ 38 ĐƯỜNG CÔ BẮC</t>
  </si>
  <si>
    <t>SG/HTRS106103PV</t>
  </si>
  <si>
    <t>ĐÃ KIỂM TRA - HÀNG TRẢ - PHIẾU: RS106103PV - L6-SH02, TẦNG TRỆT, LUX6, VINHOMES GOLDEN RIVER, 02 TÔN ĐỨC THẮNG - PHIẾU NGÀY: 30/01</t>
  </si>
  <si>
    <t>SG/HTRS110200FY</t>
  </si>
  <si>
    <t>ĐÃ KIỂM TRA - HÀNG TRẢ - PHIẾU : RS110200FY - S115  TÒA URANUS, SAIGON RIVERSIDE COMPLEX, SỐ 4 ĐÀO TRÍ - PHIẾU NGÀY : 30/1</t>
  </si>
  <si>
    <t>SG/HTRS1167004R</t>
  </si>
  <si>
    <t>ĐÃ KIỂM TRA - HÀNG TRẢ - PHIẾU NGÀY : 30/1 - PHIẾU : RS1167004R - SỐ 59-61 ĐƯỜNG TRƯƠNG ĐỊNH</t>
  </si>
  <si>
    <t>SG/HTRS1167004T</t>
  </si>
  <si>
    <t>ĐÃ KIỂM TRA - HÀNG TRẢ - PHIẾU: RS1167004T - 59 TRƯƠNG ĐỊNH - PHIẾU NGÀY: 30/1</t>
  </si>
  <si>
    <t>SG/HTRS11670052</t>
  </si>
  <si>
    <t>ĐÃ KIỂM TRA - HÀNG TRẢ - PHIẾU: RS11670052 - PHIẾU NGÀY : 30/1 - SỐ 59-61 TRƯƠNG ĐỊNH</t>
  </si>
  <si>
    <t>SG/HTRS107300X5</t>
  </si>
  <si>
    <t>ĐÃ KIỂM TRA - HÀNG TRẢ - PHIẾU : RS107300X5 - PHIẾU NGÀY: 31/01 - 11A-1, LÔ M6, TÒA SYMPHONY , PHÚ MỸ HƯNG, MIDOWN</t>
  </si>
  <si>
    <t>SG/HT200143</t>
  </si>
  <si>
    <t>00000010</t>
  </si>
  <si>
    <t>HN/HT20260122-00010</t>
  </si>
  <si>
    <t>00000414</t>
  </si>
  <si>
    <t>Hàng trả - phiếu RRS20260114380HN2182</t>
  </si>
  <si>
    <t>Các khoản hỗ trợ từ T6 - T12.2025</t>
  </si>
  <si>
    <t>BH00038</t>
  </si>
  <si>
    <t>00000052</t>
  </si>
  <si>
    <t>PDN005029 - BHBĐ Củ Chi</t>
  </si>
  <si>
    <t>BH01261</t>
  </si>
  <si>
    <t>00001756</t>
  </si>
  <si>
    <t>BHBĐ Thăng Long - PDN005342</t>
  </si>
  <si>
    <t>BH02550</t>
  </si>
  <si>
    <t>00003305</t>
  </si>
  <si>
    <t>BHBĐ Thanh Trì - PDN005349</t>
  </si>
  <si>
    <t>BH03419</t>
  </si>
  <si>
    <t>00005197</t>
  </si>
  <si>
    <t>BHBĐ Thanh Trì - PDN005787</t>
  </si>
  <si>
    <t>BH03799</t>
  </si>
  <si>
    <t>00006047</t>
  </si>
  <si>
    <t>BHBĐ Tràng Tiền - PDN005855</t>
  </si>
  <si>
    <t>BH02973</t>
  </si>
  <si>
    <t>00007195</t>
  </si>
  <si>
    <t>PDN005871 - BHBĐ Tân Phú</t>
  </si>
  <si>
    <t>Chiết khấu thanh toán T12.2025</t>
  </si>
  <si>
    <t>BH00020</t>
  </si>
  <si>
    <t>00000017</t>
  </si>
  <si>
    <t>BH00021</t>
  </si>
  <si>
    <t>00000018</t>
  </si>
  <si>
    <t>BH00022</t>
  </si>
  <si>
    <t>00000019</t>
  </si>
  <si>
    <t>BH00040</t>
  </si>
  <si>
    <t>00000073</t>
  </si>
  <si>
    <t>BH00591</t>
  </si>
  <si>
    <t>00000742</t>
  </si>
  <si>
    <t>Tmart00357 01. Quầy 72 Lĩnh Nam, CK CỐ ĐỊNH 9% + KM GÀ HUN CỎ XẠ HƯƠNG 500G X 20% + CHÂN GIÒ VỊ TAYAKI 450G X 10%+ TAI HEO SỐT THÁI 250G X 10% + CHÂN GÀ SẢ TẮC 250G X 10% + LẠP XƯỜNG TÂY BẮC 500G X 10% TỪ NGÀY 1/1 ĐẾN 31/1</t>
  </si>
  <si>
    <t>BH00592</t>
  </si>
  <si>
    <t>00000743</t>
  </si>
  <si>
    <t>Tmart00928 12. Quầy CT12B Kim Văn - Kim Lũ, CK CỐ ĐỊNH 9% + KM GÀ HUN CỎ XẠ HƯƠNG 500G X 20% + CHÂN GIÒ VỊ TAYAKI 450G X 10%+ TAI HEO SỐT THÁI 250G X 10% + CHÂN GÀ SẢ TẮC 250G X 10% + LẠP XƯỜNG TÂY BẮC 500G X 10% TỪ NGÀY 1/1 ĐẾN 31/1</t>
  </si>
  <si>
    <t>BH00593</t>
  </si>
  <si>
    <t>00000744</t>
  </si>
  <si>
    <t>Tmart00999 27. Quầy 62 Thanh Liệt (658 Kim Giang mới), CK CỐ ĐỊNH 9% + KM GÀ HUN CỎ XẠ HƯƠNG 500G X 20% + CHÂN GIÒ VỊ TAYAKI 450G X 10%+ TAI HEO SỐT THÁI 250G X 10% + CHÂN GÀ SẢ TẮC 250G X 10% + LẠP XƯỜNG TÂY BẮC 500G X 10% TỪ NGÀY 1/1 ĐẾN 31/1</t>
  </si>
  <si>
    <t>BH00594</t>
  </si>
  <si>
    <t>00000745</t>
  </si>
  <si>
    <t>Tmart03002 121. Quầy HH4B Linh Đàm, CK CỐ ĐỊNH 9% + KM GÀ HUN CỎ XẠ HƯƠNG 500G X 20% + CHÂN GIÒ VỊ TAYAKI 450G X 10%+ TAI HEO SỐT THÁI 250G X 10% + CHÂN GÀ SẢ TẮC 250G X 10% + LẠP XƯỜNG TÂY BẮC 500G X 10% TỪ NGÀY 1/1 ĐẾN 31/1</t>
  </si>
  <si>
    <t>BH00595</t>
  </si>
  <si>
    <t>00000746</t>
  </si>
  <si>
    <t>Tmart03003 122. Quầy TECCO Diamond, CK CỐ ĐỊNH 9% + KM GÀ HUN CỎ XẠ HƯƠNG 500G X 20% + CHÂN GIÒ VỊ TAYAKI 450G X 10%+ TAI HEO SỐT THÁI 250G X 10% + CHÂN GÀ SẢ TẮC 250G X 10% + LẠP XƯỜNG TÂY BẮC 500G X 10% TỪ NGÀY 1/1 ĐẾN 31/1</t>
  </si>
  <si>
    <t>BH00596</t>
  </si>
  <si>
    <t>00000747</t>
  </si>
  <si>
    <t>Tmart03007 126. Quầy G1 Sunshine, CK CỐ ĐỊNH 9% + KM GÀ HUN CỎ XẠ HƯƠNG 500G X 20% + CHÂN GIÒ VỊ TAYAKI 450G X 10%+ TAI HEO SỐT THÁI 250G X 10% + CHÂN GÀ SẢ TẮC 250G X 10% + LẠP XƯỜNG TÂY BẮC 500G X 10% TỪ NGÀY 1/1 ĐẾN 31/1</t>
  </si>
  <si>
    <t>BH00597</t>
  </si>
  <si>
    <t>00000748</t>
  </si>
  <si>
    <t>Tmart01081 100. Quầy Trâu Quỳ, Gia Lâm, CK CỐ ĐỊNH 9% + KM GÀ HUN CỎ XẠ HƯƠNG 500G X 20% + CHÂN GIÒ VỊ TAYAKI 450G X 10%+ TAI HEO SỐT THÁI 250G X 10% + CHÂN GÀ SẢ TẮC 250G X 10% + LẠP XƯỜNG TÂY BẮC 500G X 10% TỪ NGÀY 1/1 ĐẾN 31/1</t>
  </si>
  <si>
    <t>BH00598</t>
  </si>
  <si>
    <t>00000749</t>
  </si>
  <si>
    <t>Tmart01029 49. Nơ 6A, Linh Đàm, CK CỐ ĐỊNH 9% + KM GÀ HUN CỎ XẠ HƯƠNG 500G X 20% + CHÂN GIÒ VỊ TAYAKI 450G X 10%+ TAI HEO SỐT THÁI 250G X 10% + CHÂN GÀ SẢ TẮC 250G X 10% + LẠP XƯỜNG TÂY BẮC 500G X 10% TỪ NGÀY 1/1 ĐẾN 31/1</t>
  </si>
  <si>
    <t>BH00599</t>
  </si>
  <si>
    <t>00000750</t>
  </si>
  <si>
    <t>Tmart03009 128. Quầy A2 Phương Đông Green Park, CK CỐ ĐỊNH 9% + KM GÀ HUN CỎ XẠ HƯƠNG 500G X 20% + CHÂN GIÒ VỊ TAYAKI 450G X 10%+ TAI HEO SỐT THÁI 250G X 10% + CHÂN GÀ SẢ TẮC 250G X 10% + LẠP XƯỜNG TÂY BẮC 500G X 10% TỪ NGÀY 1/1 ĐẾN 31/1</t>
  </si>
  <si>
    <t>BH00600</t>
  </si>
  <si>
    <t>00000751</t>
  </si>
  <si>
    <t>Tmart01032 52. Quầy Vĩnh Quỳnh, CK CỐ ĐỊNH 9% + KM GÀ HUN CỎ XẠ HƯƠNG 500G X 20% + CHÂN GIÒ VỊ TAYAKI 450G X 10%+ TAI HEO SỐT THÁI 250G X 10% + CHÂN GÀ SẢ TẮC 250G X 10% + LẠP XƯỜNG TÂY BẮC 500G X 10% TỪ NGÀY 1/1 ĐẾN 31/1</t>
  </si>
  <si>
    <t>BH00601</t>
  </si>
  <si>
    <t>00000752</t>
  </si>
  <si>
    <t>Tmart01041 61. Quầy Định Công, số 1 Trần Nguyên Đán, CK CỐ ĐỊNH 9% + KM GÀ HUN CỎ XẠ HƯƠNG 500G X 20% + CHÂN GIÒ VỊ TAYAKI 450G X 10%+ TAI HEO SỐT THÁI 250G X 10% + CHÂN GÀ SẢ TẮC 250G X 10% + LẠP XƯỜNG TÂY BẮC 500G X 10% TỪ NGÀY 1/1 ĐẾN 31/1</t>
  </si>
  <si>
    <t>BH00602</t>
  </si>
  <si>
    <t>00000753</t>
  </si>
  <si>
    <t>Tmart01017 39. Quầy 112 Âu Cơ, CK CỐ ĐỊNH 9% + KM GÀ HUN CỎ XẠ HƯƠNG 500G X 20% + CHÂN GIÒ VỊ TAYAKI 450G X 10%+ TAI HEO SỐT THÁI 250G X 10% + CHÂN GÀ SẢ TẮC 250G X 10% + LẠP XƯỜNG TÂY BẮC 500G X 10% TỪ NGÀY 1/1 ĐẾN 31/1</t>
  </si>
  <si>
    <t>BH00603</t>
  </si>
  <si>
    <t>00000754</t>
  </si>
  <si>
    <t>Tmart01049 69. Quầy 59 Xuân La, Tây Hồ, HN, CK CỐ ĐỊNH 9% + KM GÀ HUN CỎ XẠ HƯƠNG 500G X 20% + CHÂN GIÒ VỊ TAYAKI 450G X 10%+ TAI HEO SỐT THÁI 250G X 10% + CHÂN GÀ SẢ TẮC 250G X 10% + LẠP XƯỜNG TÂY BẮC 500G X 10% TỪ NGÀY 1/1 ĐẾN 31/1</t>
  </si>
  <si>
    <t>BH00613</t>
  </si>
  <si>
    <t>00000768</t>
  </si>
  <si>
    <t>BH00614</t>
  </si>
  <si>
    <t>00000769</t>
  </si>
  <si>
    <t>BH00632</t>
  </si>
  <si>
    <t>00001267</t>
  </si>
  <si>
    <t>Tmart03005 1801. Quầy Cổ Nhuế, CK CỐ ĐỊNH 9% + KM GÀ HUN CỎ XẠ HƯƠNG 500G X 20% + CHÂN GIÒ VỊ TAYAKI 450G X 10%+ TAI HEO SỐT THÁI 250G X 10% + CHÂN GÀ SẢ TẮC 250G X 10% + LẠP XƯỜNG TÂY BẮC 500G X 10% TỪ NGÀY 1/1 ĐẾN 31/1</t>
  </si>
  <si>
    <t>BH00633</t>
  </si>
  <si>
    <t>00001268</t>
  </si>
  <si>
    <t>Tmart03004 123.Quầy 282 Nguyễn Huy Tưởng, CK CỐ ĐỊNH 9% + KM GÀ HUN CỎ XẠ HƯƠNG 500G X 20% + CHÂN GIÒ VỊ TAYAKI 450G X 10%+ TAI HEO SỐT THÁI 250G X 10% + CHÂN GÀ SẢ TẮC 250G X 10% + LẠP XƯỜNG TÂY BẮC 500G X 10% TỪ NGÀY 1/1 ĐẾN 31/1</t>
  </si>
  <si>
    <t>BH00634</t>
  </si>
  <si>
    <t>00001269</t>
  </si>
  <si>
    <t>Tmart03010 129. Quầy HH Thái Hà 2, CK CỐ ĐỊNH 9% + KM GÀ HUN CỎ XẠ HƯƠNG 500G X 20% + CHÂN GIÒ VỊ TAYAKI 450G X 10%+ TAI HEO SỐT THÁI 250G X 10% + CHÂN GÀ SẢ TẮC 250G X 10% + LẠP XƯỜNG TÂY BẮC 500G X 10% TỪ NGÀY 1/1 ĐẾN 31/1</t>
  </si>
  <si>
    <t>BH00635</t>
  </si>
  <si>
    <t>00001270</t>
  </si>
  <si>
    <t>Tmart00995 25. Quầy CT2 - KĐT Xala, CK CỐ ĐỊNH 9% + KM GÀ HUN CỎ XẠ HƯƠNG 500G X 20% + CHÂN GIÒ VỊ TAYAKI 450G X 10%+ TAI HEO SỐT THÁI 250G X 10% + CHÂN GÀ SẢ TẮC 250G X 10% + LẠP XƯỜNG TÂY BẮC 500G X 10% TỪ NGÀY 1/1 ĐẾN 31/1</t>
  </si>
  <si>
    <t>BH00636</t>
  </si>
  <si>
    <t>00001271</t>
  </si>
  <si>
    <t>Tmart03014 133. Quầy Đa Sỹ, CK CỐ ĐỊNH 9% + KM GÀ HUN CỎ XẠ HƯƠNG 500G X 20% + CHÂN GIÒ VỊ TAYAKI 450G X 10%+ TAI HEO SỐT THÁI 250G X 10% + CHÂN GÀ SẢ TẮC 250G X 10% + LẠP XƯỜNG TÂY BẮC 500G X 10% TỪ NGÀY 1/1 ĐẾN 31/1</t>
  </si>
  <si>
    <t>BH00637</t>
  </si>
  <si>
    <t>00001272</t>
  </si>
  <si>
    <t>Tmart00722 09. Quầy Sóc Sơn, CK CỐ ĐỊNH 9% + KM GÀ HUN CỎ XẠ HƯƠNG 500G X 20% + CHÂN GIÒ VỊ TAYAKI 450G X 10%+ TAI HEO SỐT THÁI 250G X 10% + CHÂN GÀ SẢ TẮC 250G X 10% + LẠP XƯỜNG TÂY BẮC 500G X 10% TỪ NGÀY 1/1 ĐẾN 31/1</t>
  </si>
  <si>
    <t>BH00638</t>
  </si>
  <si>
    <t>00001273</t>
  </si>
  <si>
    <t>Tmart00992 22. Quầy CT3 KĐT Văn Khê, CK CỐ ĐỊNH 9% + KM GÀ HUN CỎ XẠ HƯƠNG 500G X 20% + CHÂN GIÒ VỊ TAYAKI 450G X 10%+ TAI HEO SỐT THÁI 250G X 10% + CHÂN GÀ SẢ TẮC 250G X 10% + LẠP XƯỜNG TÂY BẮC 500G X 10% TỪ NGÀY 1/1 ĐẾN 31/1</t>
  </si>
  <si>
    <t>BH00639</t>
  </si>
  <si>
    <t>00001274</t>
  </si>
  <si>
    <t>Tmart01027 120. Quầy Xốm 2, CK CỐ ĐỊNH 9% + KM GÀ HUN CỎ XẠ HƯƠNG 500G X 20% + CHÂN GIÒ VỊ TAYAKI 450G X 10%+ TAI HEO SỐT THÁI 250G X 10% + CHÂN GÀ SẢ TẮC 250G X 10% + LẠP XƯỜNG TÂY BẮC 500G X 10% TỪ NGÀY 1/1 ĐẾN 31/1</t>
  </si>
  <si>
    <t>BH00640</t>
  </si>
  <si>
    <t>00001275</t>
  </si>
  <si>
    <t>Tmart00644 05. Số 14 Yên Sơn - Chúc Sơn, CK CỐ ĐỊNH 9% + KM GÀ HUN CỎ XẠ HƯƠNG 500G X 20% + CHÂN GIÒ VỊ TAYAKI 450G X 10%+ TAI HEO SỐT THÁI 250G X 10% + CHÂN GÀ SẢ TẮC 250G X 10% + LẠP XƯỜNG TÂY BẮC 500G X 10% TỪ NGÀY 1/1 ĐẾN 31/1</t>
  </si>
  <si>
    <t>BH00641</t>
  </si>
  <si>
    <t>00001276</t>
  </si>
  <si>
    <t>Tmart01023 00. Quầy 39 Cầu Diễn, CK CỐ ĐỊNH 9% + KM GÀ HUN CỎ XẠ HƯƠNG 500G X 20% + CHÂN GIÒ VỊ TAYAKI 450G X 10%+ TAI HEO SỐT THÁI 250G X 10% + CHÂN GÀ SẢ TẮC 250G X 10% + LẠP XƯỜNG TÂY BẮC 500G X 10% TỪ NGÀY 1/1 ĐẾN 31/1</t>
  </si>
  <si>
    <t>BH00642</t>
  </si>
  <si>
    <t>00001277</t>
  </si>
  <si>
    <t>Tmart01021 42. Quầy Ecolife, 58 Tố Hữu, CK CỐ ĐỊNH 9% + KM GÀ HUN CỎ XẠ HƯƠNG 500G X 20% + CHÂN GIÒ VỊ TAYAKI 450G X 10%+ TAI HEO SỐT THÁI 250G X 10% + CHÂN GÀ SẢ TẮC 250G X 10% + LẠP XƯỜNG TÂY BẮC 500G X 10% TỪ NGÀY 1/1 ĐẾN 31/1</t>
  </si>
  <si>
    <t>BH00643</t>
  </si>
  <si>
    <t>00001278</t>
  </si>
  <si>
    <t>Tmart01046 66. Quầy 47 Tân Xuân, Bắc Từ Liêm, HN, CK CỐ ĐỊNH 9% + KM GÀ HUN CỎ XẠ HƯƠNG 500G X 20% + CHÂN GIÒ VỊ TAYAKI 450G X 10%+ TAI HEO SỐT THÁI 250G X 10% + CHÂN GÀ SẢ TẮC 250G X 10% + LẠP XƯỜNG TÂY BẮC 500G X 10% TỪ NGÀY 1/1 ĐẾN 31/1</t>
  </si>
  <si>
    <t>BH00644</t>
  </si>
  <si>
    <t>00001279</t>
  </si>
  <si>
    <t>Tmart01061 81. Quầy Victory 2, CK CỐ ĐỊNH 9% + KM GÀ HUN CỎ XẠ HƯƠNG 500G X 20% + CHÂN GIÒ VỊ TAYAKI 450G X 10%+ TAI HEO SỐT THÁI 250G X 10% + CHÂN GÀ SẢ TẮC 250G X 10% + LẠP XƯỜNG TÂY BẮC 500G X 10% TỪ NGÀY 1/1 ĐẾN 31/1</t>
  </si>
  <si>
    <t>BH00645</t>
  </si>
  <si>
    <t>00001280</t>
  </si>
  <si>
    <t>Tmart01048 68. Quầy 32T ĐN-A KĐT Golden An Khánh, CK CỐ ĐỊNH 9% + KM GÀ HUN CỎ XẠ HƯƠNG 500G X 20% + CHÂN GIÒ VỊ TAYAKI 450G X 10%+ TAI HEO SỐT THÁI 250G X 10% + CHÂN GÀ SẢ TẮC 250G X 10% + LẠP XƯỜNG TÂY BẮC 500G X 10% TỪ NGÀY 1/1 ĐẾN 31/1</t>
  </si>
  <si>
    <t>BH00646</t>
  </si>
  <si>
    <t>00001281</t>
  </si>
  <si>
    <t>Tmart01063 83. Tmart Tòa N02, Ecohome3, CK CỐ ĐỊNH 9% + KM GÀ HUN CỎ XẠ HƯƠNG 500G X 20% + CHÂN GIÒ VỊ TAYAKI 450G X 10%+ TAI HEO SỐT THÁI 250G X 10% + CHÂN GÀ SẢ TẮC 250G X 10% + LẠP XƯỜNG TÂY BẮC 500G X 10% TỪ NGÀY 1/1 ĐẾN 31/1</t>
  </si>
  <si>
    <t>BH00647</t>
  </si>
  <si>
    <t>00001282</t>
  </si>
  <si>
    <t>Tmart01010 34. Quầy tòa HH2A, KĐT The Spark Dương Nội, CK CỐ ĐỊNH 9% + KM GÀ HUN CỎ XẠ HƯƠNG 500G X 20% + CHÂN GIÒ VỊ TAYAKI 450G X 10%+ TAI HEO SỐT THÁI 250G X 10% + CHÂN GÀ SẢ TẮC 250G X 10% + LẠP XƯỜNG TÂY BẮC 500G X 10% TỪ NGÀY 1/1 ĐẾN 31/1</t>
  </si>
  <si>
    <t>BH00648</t>
  </si>
  <si>
    <t>00001283</t>
  </si>
  <si>
    <t>Tmart01003 30. Quầy Ecohome2, CK CỐ ĐỊNH 9% + KM GÀ HUN CỎ XẠ HƯƠNG 500G X 20% + CHÂN GIÒ VỊ TAYAKI 450G X 10%+ TAI HEO SỐT THÁI 250G X 10% + CHÂN GÀ SẢ TẮC 250G X 10% + LẠP XƯỜNG TÂY BẮC 500G X 10% TỪ NGÀY 1/1 ĐẾN 31/1</t>
  </si>
  <si>
    <t>BH00649</t>
  </si>
  <si>
    <t>00001284</t>
  </si>
  <si>
    <t>Tmart01011 35. Quầy tầng 5 tòa GEMEK, KĐT Lê Trọng Tấn, CK CỐ ĐỊNH 9% + KM GÀ HUN CỎ XẠ HƯƠNG 500G X 20% + CHÂN GIÒ VỊ TAYAKI 450G X 10%+ TAI HEO SỐT THÁI 250G X 10% + CHÂN GÀ SẢ TẮC 250G X 10% + LẠP XƯỜNG TÂY BẮC 500G X 10% TỪ NGÀY 1/1 ĐẾN 31/1</t>
  </si>
  <si>
    <t>BH00650</t>
  </si>
  <si>
    <t>00001285</t>
  </si>
  <si>
    <t>Tmart00988 19. Quầy Resco Cổ Nhuế, CK CỐ ĐỊNH 9% + KM GÀ HUN CỎ XẠ HƯƠNG 500G X 20% + CHÂN GIÒ VỊ TAYAKI 450G X 10%+ TAI HEO SỐT THÁI 250G X 10% + CHÂN GÀ SẢ TẮC 250G X 10% + LẠP XƯỜNG TÂY BẮC 500G X 10% TỪ NGÀY 1/1 ĐẾN 31/1</t>
  </si>
  <si>
    <t>BH00651</t>
  </si>
  <si>
    <t>00001286</t>
  </si>
  <si>
    <t>Tmart01001 29. Quầy tòa K-KĐT Dương Nội, CK CỐ ĐỊNH 9% + KM GÀ HUN CỎ XẠ HƯƠNG 500G X 20% + CHÂN GIÒ VỊ TAYAKI 450G X 10%+ TAI HEO SỐT THÁI 250G X 10% + CHÂN GÀ SẢ TẮC 250G X 10% + LẠP XƯỜNG TÂY BẮC 500G X 10% TỪ NGÀY 1/1 ĐẾN 31/1</t>
  </si>
  <si>
    <t>BH00652</t>
  </si>
  <si>
    <t>00001287</t>
  </si>
  <si>
    <t>Tmart00619 04. Quầy N3B2 Trần Bình, CK CỐ ĐỊNH 9% + KM GÀ HUN CỎ XẠ HƯƠNG 500G X 20% + CHÂN GIÒ VỊ TAYAKI 450G X 10%+ TAI HEO SỐT THÁI 250G X 10% + CHÂN GÀ SẢ TẮC 250G X 10% + LẠP XƯỜNG TÂY BẮC 500G X 10% TỪ NGÀY 1/1 ĐẾN 31/1</t>
  </si>
  <si>
    <t>BH00653</t>
  </si>
  <si>
    <t>00001288</t>
  </si>
  <si>
    <t>Tmart00628 03. Quầy 274 Khương Đình, CK CỐ ĐỊNH 9% + KM GÀ HUN CỎ XẠ HƯƠNG 500G X 20% + CHÂN GIÒ VỊ TAYAKI 450G X 10%+ TAI HEO SỐT THÁI 250G X 10% + CHÂN GÀ SẢ TẮC 250G X 10% + LẠP XƯỜNG TÂY BẮC 500G X 10% TỪ NGÀY 1/1 ĐẾN 31/1</t>
  </si>
  <si>
    <t>BH00654</t>
  </si>
  <si>
    <t>00001289</t>
  </si>
  <si>
    <t>Tmart03018 137. Quầy 358 Nguyễn Trãi, CK CỐ ĐỊNH 9% + KM GÀ HUN CỎ XẠ HƯƠNG 500G X 20% + CHÂN GIÒ VỊ TAYAKI 450G X 10%+ TAI HEO SỐT THÁI 250G X 10% + CHÂN GÀ SẢ TẮC 250G X 10% + LẠP XƯỜNG TÂY BẮC 500G X 10% TỪ NGÀY 1/1 ĐẾN 31/1</t>
  </si>
  <si>
    <t>BH00655</t>
  </si>
  <si>
    <t>00001290</t>
  </si>
  <si>
    <t>Tmart03013 Quầy Phúc Thọ, CK CỐ ĐỊNH 9% + KM GÀ HUN CỎ XẠ HƯƠNG 500G X 20% + CHÂN GIÒ VỊ TAYAKI 450G X 10%+ TAI HEO SỐT THÁI 250G X 10% + CHÂN GÀ SẢ TẮC 250G X 10% + LẠP XƯỜNG TÂY BẮC 500G X 10% TỪ NGÀY 1/1 ĐẾN 31/1</t>
  </si>
  <si>
    <t>BH00656</t>
  </si>
  <si>
    <t>00001291</t>
  </si>
  <si>
    <t>Tmart03017 Ecohome5, CK CỐ ĐỊNH 9% + KM GÀ HUN CỎ XẠ HƯƠNG 500G X 20% + CHÂN GIÒ VỊ TAYAKI 450G X 10%+ TAI HEO SỐT THÁI 250G X 10% + CHÂN GÀ SẢ TẮC 250G X 10% + LẠP XƯỜNG TÂY BẮC 500G X 10% TỪ NGÀY 1/1 ĐẾN 31/1</t>
  </si>
  <si>
    <t>BH00657</t>
  </si>
  <si>
    <t>00001292</t>
  </si>
  <si>
    <t>Tmart01012 36. Quầy CT2 Xuân Mai, Tô Hiệu, CK CỐ ĐỊNH 9% + KM GÀ HUN CỎ XẠ HƯƠNG 500G X 20% + CHÂN GIÒ VỊ TAYAKI 450G X 10%+ TAI HEO SỐT THÁI 250G X 10% + CHÂN GÀ SẢ TẮC 250G X 10% + LẠP XƯỜNG TÂY BẮC 500G X 10% TỪ NGÀY 1/1 ĐẾN 31/1</t>
  </si>
  <si>
    <t>BH00658</t>
  </si>
  <si>
    <t>00001293</t>
  </si>
  <si>
    <t>Tmart01075 94. 282 Xuân Đỉnh, CK CỐ ĐỊNH 9% + KM GÀ HUN CỎ XẠ HƯƠNG 500G X 20% + CHÂN GIÒ VỊ TAYAKI 450G X 10%+ TAI HEO SỐT THÁI 250G X 10% + CHÂN GÀ SẢ TẮC 250G X 10% + LẠP XƯỜNG TÂY BẮC 500G X 10% TỪ NGÀY 1/1 ĐẾN 31/1</t>
  </si>
  <si>
    <t>BH00659</t>
  </si>
  <si>
    <t>00001294</t>
  </si>
  <si>
    <t>Tmart01019 40. Quầy 19T6 Kiến Hưng, CK CỐ ĐỊNH 9% + KM GÀ HUN CỎ XẠ HƯƠNG 500G X 20% + CHÂN GIÒ VỊ TAYAKI 450G X 10%+ TAI HEO SỐT THÁI 250G X 10% + CHÂN GÀ SẢ TẮC 250G X 10% + LẠP XƯỜNG TÂY BẮC 500G X 10% TỪ NGÀY 1/1 ĐẾN 31/1</t>
  </si>
  <si>
    <t>BH00660</t>
  </si>
  <si>
    <t>00001295</t>
  </si>
  <si>
    <t>Tmart01078 96. Quầy Ecohome 1, CK CỐ ĐỊNH 9% + KM GÀ HUN CỎ XẠ HƯƠNG 500G X 20% + CHÂN GIÒ VỊ TAYAKI 450G X 10%+ TAI HEO SỐT THÁI 250G X 10% + CHÂN GÀ SẢ TẮC 250G X 10% + LẠP XƯỜNG TÂY BẮC 500G X 10% TỪ NGÀY 1/1 ĐẾN 31/1</t>
  </si>
  <si>
    <t>BH00661</t>
  </si>
  <si>
    <t>00001296</t>
  </si>
  <si>
    <t>Tmart01089 108. Quầy Licogi 13, CK CỐ ĐỊNH 9% + KM GÀ HUN CỎ XẠ HƯƠNG 500G X 20% + CHÂN GIÒ VỊ TAYAKI 450G X 10%+ TAI HEO SỐT THÁI 250G X 10% + CHÂN GÀ SẢ TẮC 250G X 10% + LẠP XƯỜNG TÂY BẮC 500G X 10% TỪ NGÀY 1/1 ĐẾN 31/1</t>
  </si>
  <si>
    <t>BH00662</t>
  </si>
  <si>
    <t>00001297</t>
  </si>
  <si>
    <t>Tmart01096 1096. Nhà máy Canon Thăng Long, CK CỐ ĐỊNH 9% + KM GÀ HUN CỎ XẠ HƯƠNG 500G X 20% + CHÂN GIÒ VỊ TAYAKI 450G X 10%+ TAI HEO SỐT THÁI 250G X 10% + CHÂN GÀ SẢ TẮC 250G X 10% + LẠP XƯỜNG TÂY BẮC 500G X 10% TỪ NGÀY 1/1 ĐẾN 31/1</t>
  </si>
  <si>
    <t>BH00663</t>
  </si>
  <si>
    <t>00001298</t>
  </si>
  <si>
    <t>Tmart01085 104. Quầy 44 Triều Khúc, CK CỐ ĐỊNH 9% + KM GÀ HUN CỎ XẠ HƯƠNG 500G X 20% + CHÂN GIÒ VỊ TAYAKI 450G X 10%+ TAI HEO SỐT THÁI 250G X 10% + CHÂN GÀ SẢ TẮC 250G X 10% + LẠP XƯỜNG TÂY BẮC 500G X 10% TỪ NGÀY 1/1 ĐẾN 31/1</t>
  </si>
  <si>
    <t>BH00664</t>
  </si>
  <si>
    <t>00001299</t>
  </si>
  <si>
    <t>Tmart03006 125. Quầy MIPEC Kiến Hưng, CK CỐ ĐỊNH 9% + KM GÀ HUN CỎ XẠ HƯƠNG 500G X 20% + CHÂN GIÒ VỊ TAYAKI 450G X 10%+ TAI HEO SỐT THÁI 250G X 10% + CHÂN GÀ SẢ TẮC 250G X 10% + LẠP XƯỜNG TÂY BẮC 500G X 10% TỪ NGÀY 1/1 ĐẾN 31/1</t>
  </si>
  <si>
    <t>BH00665</t>
  </si>
  <si>
    <t>00001300</t>
  </si>
  <si>
    <t>Tmart01097 116. Quầy Iris Garden, CK CỐ ĐỊNH 9% + KM GÀ HUN CỎ XẠ HƯƠNG 500G X 20% + CHÂN GIÒ VỊ TAYAKI 450G X 10%+ TAI HEO SỐT THÁI 250G X 10% + CHÂN GÀ SẢ TẮC 250G X 10% + LẠP XƯỜNG TÂY BẮC 500G X 10% TỪ NGÀY 1/1 ĐẾN 31/1</t>
  </si>
  <si>
    <t>BH00666</t>
  </si>
  <si>
    <t>00001302</t>
  </si>
  <si>
    <t>Tmart01084 103. Quầy Kosmo, CK CỐ ĐỊNH 9% + KM GÀ HUN CỎ XẠ HƯƠNG 500G X 20% + CHÂN GIÒ VỊ TAYAKI 450G X 10%+ TAI HEO SỐT THÁI 250G X 10% + CHÂN GÀ SẢ TẮC 250G X 10% + LẠP XƯỜNG TÂY BẮC 500G X 10% TỪ NGÀY 1/1 ĐẾN 31/1</t>
  </si>
  <si>
    <t>BH00667</t>
  </si>
  <si>
    <t>00001303</t>
  </si>
  <si>
    <t>Tmart01000 28. Quầy 485 Vũ Tông Phan, CK CỐ ĐỊNH 9% + KM GÀ HUN CỎ XẠ HƯƠNG 500G X 20% + CHÂN GIÒ VỊ TAYAKI 450G X 10%+ TAI HEO SỐT THÁI 250G X 10% + CHÂN GÀ SẢ TẮC 250G X 10% + LẠP XƯỜNG TÂY BẮC 500G X 10% TỪ NGÀY 1/1 ĐẾN 31/1</t>
  </si>
  <si>
    <t>BH00672</t>
  </si>
  <si>
    <t>00001318</t>
  </si>
  <si>
    <t>Tmart01047 67. Quầy Trần Thủ Độ, CK CỐ ĐỊNH 9% + KM GÀ HUN CỎ XẠ HƯƠNG 500G X 20% + CHÂN GIÒ VỊ TAYAKI 450G X 10%+ TAI HEO SỐT THÁI 250G X 10% + CHÂN GÀ SẢ TẮC 250G X 10% + LẠP XƯỜNG TÂY BẮC 500G X 10% TỪ NGÀY 1/1 ĐẾN 31/1</t>
  </si>
  <si>
    <t>BH00673</t>
  </si>
  <si>
    <t>00001319</t>
  </si>
  <si>
    <t>Tmart01067 86. Quầy Nơ 4A Linh Đàm, CK CỐ ĐỊNH 9% + KM GÀ HUN CỎ XẠ HƯƠNG 500G X 20% + CHÂN GIÒ VỊ TAYAKI 450G X 10%+ TAI HEO SỐT THÁI 250G X 10% + CHÂN GÀ SẢ TẮC 250G X 10% + LẠP XƯỜNG TÂY BẮC 500G X 10% TỪ NGÀY 1/1 ĐẾN 31/1</t>
  </si>
  <si>
    <t>BH00866</t>
  </si>
  <si>
    <t>00001374</t>
  </si>
  <si>
    <t>Tmart00980 15. Quầy 9B Nguyễn Cảnh Dị-KĐT Đại Kim, CK CỐ ĐỊNH 9% + KM GÀ HUN CỎ XẠ HƯƠNG 500G X 20% + CHÂN GIÒ VỊ TAYAKI 450G X 10%+ TAI HEO SỐT THÁI 250G X 10% + CHÂN GÀ SẢ TẮC 250G X 10% + LẠP XƯỜNG TÂY BẮC 500G X 10% TỪ NGÀY 1/1 ĐẾN 31/1</t>
  </si>
  <si>
    <t>BH00867</t>
  </si>
  <si>
    <t>00001375</t>
  </si>
  <si>
    <t>BH00880</t>
  </si>
  <si>
    <t>00001415</t>
  </si>
  <si>
    <t>Tmart03012 131. Quầy Tam Trinh 2, CK CỐ ĐỊNH 9% + KM GÀ HUN CỎ XẠ HƯƠNG 500G X 20% + CHÂN GIÒ VỊ TAYAKI 450G X 10%+ TAI HEO SỐT THÁI 250G X 10% + CHÂN GÀ SẢ TẮC 250G X 10% + LẠP XƯỜNG TÂY BẮC 500G X 10% TỪ NGÀY 1/1 ĐẾN 31/1</t>
  </si>
  <si>
    <t>BH01083</t>
  </si>
  <si>
    <t>00001670</t>
  </si>
  <si>
    <t>BH01259</t>
  </si>
  <si>
    <t>00001755</t>
  </si>
  <si>
    <t>Tmart01065 84. Quầy Tecco Tứ Hiệp, CK CỐ ĐỊNH 9% + KM GÀ HUN CỎ XẠ HƯƠNG 500G X 20% + CHÂN GIÒ VỊ TAYAKI 450G X 10%+ TAI HEO SỐT THÁI 250G X 10% + CHÂN GÀ SẢ TẮC 250G X 10% + LẠP XƯỜNG TÂY BẮC 500G X 10% TỪ NGÀY 1/1 ĐẾN 31/1</t>
  </si>
  <si>
    <t>BH01320</t>
  </si>
  <si>
    <t>BH01321</t>
  </si>
  <si>
    <t>BH01322</t>
  </si>
  <si>
    <t>BH01323</t>
  </si>
  <si>
    <t>BH01325</t>
  </si>
  <si>
    <t>BH01586</t>
  </si>
  <si>
    <t>00002059</t>
  </si>
  <si>
    <t>BH01587</t>
  </si>
  <si>
    <t>00002060</t>
  </si>
  <si>
    <t>BH01589</t>
  </si>
  <si>
    <t>00002061</t>
  </si>
  <si>
    <t>BH01800</t>
  </si>
  <si>
    <t>00003040</t>
  </si>
  <si>
    <t>BH01801</t>
  </si>
  <si>
    <t>00003041</t>
  </si>
  <si>
    <t>BH01802</t>
  </si>
  <si>
    <t>00003042</t>
  </si>
  <si>
    <t>BH01803</t>
  </si>
  <si>
    <t>00003043</t>
  </si>
  <si>
    <t>BH01804</t>
  </si>
  <si>
    <t>00003044</t>
  </si>
  <si>
    <t>BH01805</t>
  </si>
  <si>
    <t>00003045</t>
  </si>
  <si>
    <t>BH01806</t>
  </si>
  <si>
    <t>00003046</t>
  </si>
  <si>
    <t>BH01829</t>
  </si>
  <si>
    <t>00003065</t>
  </si>
  <si>
    <t>BH02007</t>
  </si>
  <si>
    <t>00003128</t>
  </si>
  <si>
    <t>BH02008</t>
  </si>
  <si>
    <t>00003129</t>
  </si>
  <si>
    <t>BH02009</t>
  </si>
  <si>
    <t>00003130</t>
  </si>
  <si>
    <t>BH02011</t>
  </si>
  <si>
    <t>00003131</t>
  </si>
  <si>
    <t>BH02013</t>
  </si>
  <si>
    <t>00003132</t>
  </si>
  <si>
    <t>BH02014</t>
  </si>
  <si>
    <t>00003133</t>
  </si>
  <si>
    <t>BH02201</t>
  </si>
  <si>
    <t>00003195</t>
  </si>
  <si>
    <t>BH02202</t>
  </si>
  <si>
    <t>00003196</t>
  </si>
  <si>
    <t>BH02203</t>
  </si>
  <si>
    <t>00003197</t>
  </si>
  <si>
    <t>BH02204</t>
  </si>
  <si>
    <t>00003198</t>
  </si>
  <si>
    <t>BH02206</t>
  </si>
  <si>
    <t>00003199</t>
  </si>
  <si>
    <t>BH02207</t>
  </si>
  <si>
    <t>00003200</t>
  </si>
  <si>
    <t>BH02208</t>
  </si>
  <si>
    <t>00003201</t>
  </si>
  <si>
    <t>BH02211</t>
  </si>
  <si>
    <t>00003202</t>
  </si>
  <si>
    <t>BH02212</t>
  </si>
  <si>
    <t>00003203</t>
  </si>
  <si>
    <t>BH02213</t>
  </si>
  <si>
    <t>00003204</t>
  </si>
  <si>
    <t>BH02215</t>
  </si>
  <si>
    <t>00003205</t>
  </si>
  <si>
    <t>BH02216</t>
  </si>
  <si>
    <t>00003206</t>
  </si>
  <si>
    <t>BH02217</t>
  </si>
  <si>
    <t>00003207</t>
  </si>
  <si>
    <t>BH02220</t>
  </si>
  <si>
    <t>00003208</t>
  </si>
  <si>
    <t>BH02339</t>
  </si>
  <si>
    <t>00003262</t>
  </si>
  <si>
    <t>BH02587</t>
  </si>
  <si>
    <t>00003820</t>
  </si>
  <si>
    <t>00004076</t>
  </si>
  <si>
    <t>BH03158</t>
  </si>
  <si>
    <t>00004781</t>
  </si>
  <si>
    <t>BH03164</t>
  </si>
  <si>
    <t>00004785</t>
  </si>
  <si>
    <t>BH03194</t>
  </si>
  <si>
    <t>00004797</t>
  </si>
  <si>
    <t>BH03199</t>
  </si>
  <si>
    <t>00005079</t>
  </si>
  <si>
    <t>BH03200</t>
  </si>
  <si>
    <t>00005080</t>
  </si>
  <si>
    <t>BH03201</t>
  </si>
  <si>
    <t>00005081</t>
  </si>
  <si>
    <t>BH03202</t>
  </si>
  <si>
    <t>00005082</t>
  </si>
  <si>
    <t>BH03203</t>
  </si>
  <si>
    <t>00005083</t>
  </si>
  <si>
    <t>BH03204</t>
  </si>
  <si>
    <t>00005084</t>
  </si>
  <si>
    <t>BH03205</t>
  </si>
  <si>
    <t>00005085</t>
  </si>
  <si>
    <t>BH03206</t>
  </si>
  <si>
    <t>00005086</t>
  </si>
  <si>
    <t>BH03207</t>
  </si>
  <si>
    <t>00005087</t>
  </si>
  <si>
    <t>BH03208</t>
  </si>
  <si>
    <t>00005088</t>
  </si>
  <si>
    <t>BH03209</t>
  </si>
  <si>
    <t>00005089</t>
  </si>
  <si>
    <t>BH03210</t>
  </si>
  <si>
    <t>00005090</t>
  </si>
  <si>
    <t>BH03211</t>
  </si>
  <si>
    <t>00005091</t>
  </si>
  <si>
    <t>BH03212</t>
  </si>
  <si>
    <t>00005092</t>
  </si>
  <si>
    <t>BH03213</t>
  </si>
  <si>
    <t>00005093</t>
  </si>
  <si>
    <t>BH03214</t>
  </si>
  <si>
    <t>00005094</t>
  </si>
  <si>
    <t>BH03215</t>
  </si>
  <si>
    <t>00005095</t>
  </si>
  <si>
    <t>BH03216</t>
  </si>
  <si>
    <t>00005096</t>
  </si>
  <si>
    <t>BH03217</t>
  </si>
  <si>
    <t>00005097</t>
  </si>
  <si>
    <t>BH03218</t>
  </si>
  <si>
    <t>00005098</t>
  </si>
  <si>
    <t>BH03353</t>
  </si>
  <si>
    <t>00005147</t>
  </si>
  <si>
    <t>BH03354</t>
  </si>
  <si>
    <t>00005148</t>
  </si>
  <si>
    <t>BH03355</t>
  </si>
  <si>
    <t>00005149</t>
  </si>
  <si>
    <t>BH03356</t>
  </si>
  <si>
    <t>00005150</t>
  </si>
  <si>
    <t>BH03357</t>
  </si>
  <si>
    <t>00005151</t>
  </si>
  <si>
    <t>BH03358</t>
  </si>
  <si>
    <t>00005152</t>
  </si>
  <si>
    <t>BH03359</t>
  </si>
  <si>
    <t>00005153</t>
  </si>
  <si>
    <t>BH03360</t>
  </si>
  <si>
    <t>00005154</t>
  </si>
  <si>
    <t>BH03361</t>
  </si>
  <si>
    <t>00005155</t>
  </si>
  <si>
    <t>BH03362</t>
  </si>
  <si>
    <t>00005156</t>
  </si>
  <si>
    <t>BH03840</t>
  </si>
  <si>
    <t>00006040</t>
  </si>
  <si>
    <t>BH04499</t>
  </si>
  <si>
    <t>00007235</t>
  </si>
  <si>
    <t>MDV00050</t>
  </si>
  <si>
    <t>73</t>
  </si>
  <si>
    <t>Hỗ trợ quảng cáo Q4/2025</t>
  </si>
  <si>
    <t>BH00018</t>
  </si>
  <si>
    <t>00000015</t>
  </si>
  <si>
    <t>HN/HT126012600034</t>
  </si>
  <si>
    <t>00000009</t>
  </si>
  <si>
    <t>ĐÃ KIỂM TRA - HÀNG TRẢ - PHIẾU: S004S0040126012600034 - Sunshine Mart Center -SMART-HNI-NTL-0003- PHIẾU NGÀY: 3/1/2026</t>
  </si>
  <si>
    <t>0801s06</t>
  </si>
  <si>
    <t>00000003</t>
  </si>
  <si>
    <t>Hàng trả - Sunshine Mart Lĩnh Nam, Hoàng Mai - SMART-HNI-HMI-0004</t>
  </si>
  <si>
    <t>BH00287</t>
  </si>
  <si>
    <t>00000591</t>
  </si>
  <si>
    <t>0701SMART0002</t>
  </si>
  <si>
    <t>00000054</t>
  </si>
  <si>
    <t>Hàng trả - SMART-HNI-BTL-0002 - Sunshine Mart Bắc Từ Liêm - 0701SMART0002 - Phiếu ngày (07/01/2026)</t>
  </si>
  <si>
    <t>BH00886</t>
  </si>
  <si>
    <t>00001427</t>
  </si>
  <si>
    <t>BH01085</t>
  </si>
  <si>
    <t>00001669</t>
  </si>
  <si>
    <t>HN/HT070108</t>
  </si>
  <si>
    <t>00000190</t>
  </si>
  <si>
    <t>Hàng trả - SMART-HNI-HMI-0005 - Sunshine Mart Dương Văn Bé, Hoàng Mai - 1201smart - Phiếu ngày (12/01/2026)</t>
  </si>
  <si>
    <t>BH01683</t>
  </si>
  <si>
    <t>00002717</t>
  </si>
  <si>
    <t>BH01618</t>
  </si>
  <si>
    <t>00003918</t>
  </si>
  <si>
    <t>S005020000248059 - Sunshine Mart S00502 - S-Mart City Saigon</t>
  </si>
  <si>
    <t>BH02832</t>
  </si>
  <si>
    <t>00004043</t>
  </si>
  <si>
    <t>BH02833</t>
  </si>
  <si>
    <t>00004044</t>
  </si>
  <si>
    <t>BH03415</t>
  </si>
  <si>
    <t>00005193</t>
  </si>
  <si>
    <t>SG/HTTHN044342</t>
  </si>
  <si>
    <t>00000303</t>
  </si>
  <si>
    <t>Hàng trả - Siêu thị Sunshine Sky City - SMART-HCM-Q7-0006</t>
  </si>
  <si>
    <t>BH04501</t>
  </si>
  <si>
    <t>00007237</t>
  </si>
  <si>
    <t>BH00884</t>
  </si>
  <si>
    <t>00001421</t>
  </si>
  <si>
    <t>BH00885</t>
  </si>
  <si>
    <t>00001423</t>
  </si>
  <si>
    <t>VITALMART-HNI-CGY-001</t>
  </si>
  <si>
    <t>BH00005</t>
  </si>
  <si>
    <t>00001905</t>
  </si>
  <si>
    <t>VITALMART-HNI-NTL-006</t>
  </si>
  <si>
    <t>BH00006</t>
  </si>
  <si>
    <t>00001906</t>
  </si>
  <si>
    <t>VITALMART-HNI-NTL-010</t>
  </si>
  <si>
    <t>BH00251</t>
  </si>
  <si>
    <t>00001907</t>
  </si>
  <si>
    <t>VITALMART-HNI-NTL-007</t>
  </si>
  <si>
    <t>BH00434</t>
  </si>
  <si>
    <t>00001908</t>
  </si>
  <si>
    <t>VITALMART-HNI-HDG-004</t>
  </si>
  <si>
    <t>BH01035</t>
  </si>
  <si>
    <t>00003049</t>
  </si>
  <si>
    <t>BH01037</t>
  </si>
  <si>
    <t>00002008</t>
  </si>
  <si>
    <t>VITALMART-HNI-NTL-008</t>
  </si>
  <si>
    <t>BH01498</t>
  </si>
  <si>
    <t>00003047</t>
  </si>
  <si>
    <t>BH01590</t>
  </si>
  <si>
    <t>00002062</t>
  </si>
  <si>
    <t>BH02279</t>
  </si>
  <si>
    <t>00004793</t>
  </si>
  <si>
    <t>BH02281</t>
  </si>
  <si>
    <t>00004792</t>
  </si>
  <si>
    <t>BH02960</t>
  </si>
  <si>
    <t>00006142</t>
  </si>
  <si>
    <t>BH02961</t>
  </si>
  <si>
    <t>00006143</t>
  </si>
  <si>
    <t>BH02962</t>
  </si>
  <si>
    <t>00006144</t>
  </si>
  <si>
    <t>BH02963</t>
  </si>
  <si>
    <t>00006145</t>
  </si>
  <si>
    <t>BH03845</t>
  </si>
  <si>
    <t>00006055</t>
  </si>
  <si>
    <t>BH04100</t>
  </si>
  <si>
    <t>00006133</t>
  </si>
  <si>
    <t>BH04305</t>
  </si>
  <si>
    <t>00006810</t>
  </si>
  <si>
    <t>VITALMART-HNI-CGY-002</t>
  </si>
  <si>
    <t>VITALMART-HNI-CGY-003</t>
  </si>
  <si>
    <t>VITALMART-HNI-HDG-64128</t>
  </si>
  <si>
    <t>VITALMART-HNI-NTL-005</t>
  </si>
  <si>
    <t>VITALMART-HNI-NTL-009</t>
  </si>
  <si>
    <t>VIETY-KHA-00-001</t>
  </si>
  <si>
    <t>BH01626</t>
  </si>
  <si>
    <t>00003926</t>
  </si>
  <si>
    <t>PDN021997</t>
  </si>
  <si>
    <t>BH01627</t>
  </si>
  <si>
    <t>00003927</t>
  </si>
  <si>
    <t>PDN021998</t>
  </si>
  <si>
    <t>SG/HTTHN001428</t>
  </si>
  <si>
    <t>ĐÃ KIỂM TRA - HÀNG TRẢ - SIÊU THỊ LỄ HỘI OC1 MƯỜNG THANH - VIETY-KHA-00-001 - PHIẾU : THN001428</t>
  </si>
  <si>
    <t>BH02734</t>
  </si>
  <si>
    <t>00006755</t>
  </si>
  <si>
    <t>PDN022917</t>
  </si>
  <si>
    <t>BH02735</t>
  </si>
  <si>
    <t>00006756</t>
  </si>
  <si>
    <t>PDN022914</t>
  </si>
  <si>
    <t>BH02736</t>
  </si>
  <si>
    <t>00006757</t>
  </si>
  <si>
    <t>PDN022915</t>
  </si>
  <si>
    <t>SG/HTTHN001457</t>
  </si>
  <si>
    <t>ĐÃ KIỂM TRA - HÀNG TRẢ - SIÊU THỊ LỄ HỘI CC2 MƯỜNG THANH - VIETY-KHA-00-001- PHIẾU : THN001457</t>
  </si>
  <si>
    <t>BH00242</t>
  </si>
  <si>
    <t>00000132</t>
  </si>
  <si>
    <t>BH00243</t>
  </si>
  <si>
    <t>00000133</t>
  </si>
  <si>
    <t>BH00244</t>
  </si>
  <si>
    <t>00000134</t>
  </si>
  <si>
    <t>BH00245</t>
  </si>
  <si>
    <t>00000135</t>
  </si>
  <si>
    <t>BH00246</t>
  </si>
  <si>
    <t>00000136</t>
  </si>
  <si>
    <t>BH00859</t>
  </si>
  <si>
    <t>00001366</t>
  </si>
  <si>
    <t>BH00860</t>
  </si>
  <si>
    <t>00001367</t>
  </si>
  <si>
    <t>BH00861</t>
  </si>
  <si>
    <t>00001368</t>
  </si>
  <si>
    <t>BH00862</t>
  </si>
  <si>
    <t>00001369</t>
  </si>
  <si>
    <t>00002058</t>
  </si>
  <si>
    <t>BH01887</t>
  </si>
  <si>
    <t>00003102</t>
  </si>
  <si>
    <t>BH01888</t>
  </si>
  <si>
    <t>00003103</t>
  </si>
  <si>
    <t>BH01889</t>
  </si>
  <si>
    <t>00003104</t>
  </si>
  <si>
    <t>00003105</t>
  </si>
  <si>
    <t>BH03363</t>
  </si>
  <si>
    <t>00005157</t>
  </si>
  <si>
    <t>BH03364</t>
  </si>
  <si>
    <t>00005158</t>
  </si>
  <si>
    <t>BH03823</t>
  </si>
  <si>
    <t>00006035</t>
  </si>
  <si>
    <t>BH03824</t>
  </si>
  <si>
    <t>00006036</t>
  </si>
  <si>
    <t>Hàng trả T10.2025</t>
  </si>
  <si>
    <t>BH01159</t>
  </si>
  <si>
    <t>BH00042</t>
  </si>
  <si>
    <t>P-005284465 - Satrafoods LÊ THỊ HÀ</t>
  </si>
  <si>
    <t>P-005284090 - Satrafoods LÒ LU</t>
  </si>
  <si>
    <t>BH00091</t>
  </si>
  <si>
    <t>P-005287021 - Satrafoods PHẠM THẾ HIỂN 3</t>
  </si>
  <si>
    <t>BH00154</t>
  </si>
  <si>
    <t>P-005288357 - Satrafoods ĐƯỜNG SỐ 17</t>
  </si>
  <si>
    <t>BH00155</t>
  </si>
  <si>
    <t>P-005288941 - Satrafoods LÊ THỊ RIÊNG</t>
  </si>
  <si>
    <t>BH00157</t>
  </si>
  <si>
    <t>P-005286911 - Satrafoods TÔ KÝ</t>
  </si>
  <si>
    <t>BH00162</t>
  </si>
  <si>
    <t>P-005289460 - Satrafoods ĐINH ĐỨC THIỆN</t>
  </si>
  <si>
    <t>BH00173</t>
  </si>
  <si>
    <t>P-005285990 - Satrafoods NGUYỄN DUY TRINH 2</t>
  </si>
  <si>
    <t>BH00270</t>
  </si>
  <si>
    <t>P-005287400 - Satrafoods 803 Tỉnh Lộ 7</t>
  </si>
  <si>
    <t>BH00272</t>
  </si>
  <si>
    <t>P-005287301 - Satrafoods 555 Tỉnh Lộ 7 (CỦ CHI 12)</t>
  </si>
  <si>
    <t>BH00306</t>
  </si>
  <si>
    <t>P-005291336 - Satrafoods QUANG TRUNG</t>
  </si>
  <si>
    <t>BH00311</t>
  </si>
  <si>
    <t>P-005290079 - Satrafoods NGUYỄN DUY TRINH 3</t>
  </si>
  <si>
    <t>BH00382</t>
  </si>
  <si>
    <t>P-005291717 - Satrafoods HOÀNG BẬT ĐẠT</t>
  </si>
  <si>
    <t>BH00418</t>
  </si>
  <si>
    <t>P-005291288 - Satrafoods LÊ THỊ HOA</t>
  </si>
  <si>
    <t>BH00429</t>
  </si>
  <si>
    <t>P-005293495 - Satrafoods ĐƯỜNG SỐ 2 THỦ ĐỨC</t>
  </si>
  <si>
    <t>BH00444</t>
  </si>
  <si>
    <t>P-005291623 - Satrafoods NGUYỄN THỊ BÚP (TCH 2)</t>
  </si>
  <si>
    <t>BH00454</t>
  </si>
  <si>
    <t>P-005292247 - Satrafoods HƯƠNG LỘ 2 -2</t>
  </si>
  <si>
    <t>BH00533</t>
  </si>
  <si>
    <t>P-005293665 - Satrafoods CỦ CHI 1</t>
  </si>
  <si>
    <t>BH00537</t>
  </si>
  <si>
    <t>P-005294670 - Satrafoods TRẦN VĂN MƯỜI</t>
  </si>
  <si>
    <t>BH00559</t>
  </si>
  <si>
    <t>P-005294335 - Satrafoods PHẠM THẾ HIỂN 3</t>
  </si>
  <si>
    <t>BH00571</t>
  </si>
  <si>
    <t>P-005293996 - Satrafoods NGUYỄN THỊ KIỂU 2</t>
  </si>
  <si>
    <t>BH00575</t>
  </si>
  <si>
    <t>P-005294341 - Satrafoods THẠCH LAM</t>
  </si>
  <si>
    <t>BH00628</t>
  </si>
  <si>
    <t>P-005296502 - Satrafoods LÊ THỊ HOA</t>
  </si>
  <si>
    <t>BH00629</t>
  </si>
  <si>
    <t>P-005296043 - Satrafoods NGUYỄN VĂN KHẠ (CỦ CHI 5)</t>
  </si>
  <si>
    <t>P-005296505 - Satrafoods 260 Trần Não</t>
  </si>
  <si>
    <t>P-005296812 - Satrafoods BÙI CÔNG TRỪNG</t>
  </si>
  <si>
    <t>BH00933</t>
  </si>
  <si>
    <t>P-005297860 - Satrafoods ĐƯỜNG SỐ 41</t>
  </si>
  <si>
    <t>BH01055</t>
  </si>
  <si>
    <t>P-005301315 - Satrafoods NGUYỄN THƯỢNG HIỀN</t>
  </si>
  <si>
    <t>BH01062</t>
  </si>
  <si>
    <t>P-005298894 - Satrafoods LÊ VĂN LƯƠNG</t>
  </si>
  <si>
    <t>BH01063</t>
  </si>
  <si>
    <t>P-005298887 - Satrafoods LÊ VĂN LINH</t>
  </si>
  <si>
    <t>BH01081</t>
  </si>
  <si>
    <t>P-005298867 - Satrafoods DƯƠNG CÔNG KHI</t>
  </si>
  <si>
    <t>BH01351</t>
  </si>
  <si>
    <t>P-005301975 - Satrafoods NGUYỄN THỊ BÚP (TCH 2)</t>
  </si>
  <si>
    <t>BH01532</t>
  </si>
  <si>
    <t>P-005305219 - Satrafoods LÊ THỊ HOA</t>
  </si>
  <si>
    <t>BH01713</t>
  </si>
  <si>
    <t>P-005305487 - Satrafoods NGUYỄN THỊ BÚP (TCH 2)</t>
  </si>
  <si>
    <t>BH01867</t>
  </si>
  <si>
    <t>P-005307128 - Satrafoods 803 Tỉnh Lộ 7</t>
  </si>
  <si>
    <t>BH01872</t>
  </si>
  <si>
    <t>P-005308504 - Satrafoods LÊ MINH NHỰT</t>
  </si>
  <si>
    <t>BH01878</t>
  </si>
  <si>
    <t>P-005307052 - Satrafoods TỈNH LỘ 43</t>
  </si>
  <si>
    <t>BH01895</t>
  </si>
  <si>
    <t>P-005308117 - Satrafoods HOÀNG HOA THÁM</t>
  </si>
  <si>
    <t>BH01922</t>
  </si>
  <si>
    <t>P-005307020 - Satrafoods TRẦN VĂN MƯỜI</t>
  </si>
  <si>
    <t>BH01976</t>
  </si>
  <si>
    <t>P-005305048 - Satrafoods HÀ HUY GIÁP 2</t>
  </si>
  <si>
    <t>BH02018</t>
  </si>
  <si>
    <t>P-005308072 - Satrafoods PHẠM THẾ HIỂN 3</t>
  </si>
  <si>
    <t>BH02025</t>
  </si>
  <si>
    <t>P-005310933 - Satrafoods ĐƯỜNG SỐ 2 THỦ ĐỨC</t>
  </si>
  <si>
    <t>BH02123</t>
  </si>
  <si>
    <t>P-005311960 - Satrafoods PHAN ĐĂNG LƯU</t>
  </si>
  <si>
    <t>BH02541</t>
  </si>
  <si>
    <t>P-005309371 - Satrafoods LÊ VĂN LƯƠNG</t>
  </si>
  <si>
    <t>BH02542</t>
  </si>
  <si>
    <t>P-005311990 - Satrafoods LÊ THỊ HOA</t>
  </si>
  <si>
    <t>BH02593</t>
  </si>
  <si>
    <t>P-005312996 - Satrafoods BÙI CÔNG TRỪNG</t>
  </si>
  <si>
    <t>BH02605</t>
  </si>
  <si>
    <t>P-005309738 - Satrafoods LÒ LU</t>
  </si>
  <si>
    <t>BH02664</t>
  </si>
  <si>
    <t>P-005315197 - Satrafoods THẠNH LỘC</t>
  </si>
  <si>
    <t>BH02726</t>
  </si>
  <si>
    <t>P-005316778 - Satrafoods TỈNH LỘ 8 (CỦ CHI 9)</t>
  </si>
  <si>
    <t>BH02732</t>
  </si>
  <si>
    <t>P-005317211 - Satrafoods LÊ THỊ RIÊNG</t>
  </si>
  <si>
    <t>BH03163</t>
  </si>
  <si>
    <t>P-005316647 - Satrafoods LẠC LONG QUÂN 1</t>
  </si>
  <si>
    <t>BH03176</t>
  </si>
  <si>
    <t>P-005319704 - Satrafoods HƯƠNG LỘ 2 -2</t>
  </si>
  <si>
    <t>BH03186</t>
  </si>
  <si>
    <t>P-005318103 - Satrafoods QUANG TRUNG</t>
  </si>
  <si>
    <t>BH03308</t>
  </si>
  <si>
    <t>P-005319213 - Satrafoods NGUYỄN DUY TRINH 2</t>
  </si>
  <si>
    <t>BH03685</t>
  </si>
  <si>
    <t>P-005320442 - Satrafoods TRẦN VĂN MƯỜI</t>
  </si>
  <si>
    <t>BH03686</t>
  </si>
  <si>
    <t>P-005320396 - Satrafoods LÊ THỊ HÀ</t>
  </si>
  <si>
    <t>BH00086</t>
  </si>
  <si>
    <t>P-000233976</t>
  </si>
  <si>
    <t>BH00163</t>
  </si>
  <si>
    <t>P-000233997</t>
  </si>
  <si>
    <t>BH01005</t>
  </si>
  <si>
    <t>P-000234509</t>
  </si>
  <si>
    <t>MDV00017</t>
  </si>
  <si>
    <t>Hỗ trợ bán hàng- Tháng 12/2025</t>
  </si>
  <si>
    <t>Hỗ trợ Catalog- Tháng 12/2025</t>
  </si>
  <si>
    <t>Hỗ trợ CPHĐ đơn vị -Tháng 12/2025</t>
  </si>
  <si>
    <t>Hỗ trợ hoạt động Quảng cáo- Tháng 12/2025</t>
  </si>
  <si>
    <t>Hỗ trợ thẻ KHTT-Tháng 12/2025</t>
  </si>
  <si>
    <t>Hỗ trợ trưng bày- Tháng 12/2025</t>
  </si>
  <si>
    <t>BH02622</t>
  </si>
  <si>
    <t>P-000235224</t>
  </si>
  <si>
    <t>BH00267</t>
  </si>
  <si>
    <t>P-000117105</t>
  </si>
  <si>
    <t>SG/HT080129</t>
  </si>
  <si>
    <t>ĐÃ KIỂM TRA - HÀNG TRẢ - Trung Tâm Thương Mại Satra Củ Chi - SATRA-HCM-CCI-027</t>
  </si>
  <si>
    <t>BH01868</t>
  </si>
  <si>
    <t>P-000117731</t>
  </si>
  <si>
    <t>MDV00055</t>
  </si>
  <si>
    <t>Chi phí CT thẻ thành viên tháng 12.2025</t>
  </si>
  <si>
    <t>Hỗ trợ bán hàng tháng 12.2025</t>
  </si>
  <si>
    <t>Hỗ trợ Catalog tháng 12.2025</t>
  </si>
  <si>
    <t>Hỗ trợ hoạt động quảng cáo tháng 12.2025</t>
  </si>
  <si>
    <t>Hỗ trợ phí hoạt động của đơn vị tháng 12.2025</t>
  </si>
  <si>
    <t>Hỗ trợ trưng bày tháng 12.2025</t>
  </si>
  <si>
    <t>BH02623</t>
  </si>
  <si>
    <t>P-000223420</t>
  </si>
  <si>
    <t>BH03781</t>
  </si>
  <si>
    <t>P-000223746 - TTTM Satra đường Phạm Hùng</t>
  </si>
  <si>
    <t>BH03782</t>
  </si>
  <si>
    <t>P-000223800</t>
  </si>
  <si>
    <t>BH00089</t>
  </si>
  <si>
    <t>P-000222214</t>
  </si>
  <si>
    <t>BH00090</t>
  </si>
  <si>
    <t>P-000222303</t>
  </si>
  <si>
    <t>BH00440</t>
  </si>
  <si>
    <t>P-000015293</t>
  </si>
  <si>
    <t>MDV00018</t>
  </si>
  <si>
    <t>SG/HT12600466</t>
  </si>
  <si>
    <t>Hàng trả - NHATMINH-HCM-PNN-79009-2 - OsiFood Phổ Quang</t>
  </si>
  <si>
    <t>Hàng trả - phiếu RRS20260107043BD7004</t>
  </si>
  <si>
    <t>SG/HTI-02398734</t>
  </si>
  <si>
    <t>Hàng trả - SATRA-HCM-Q10-004</t>
  </si>
  <si>
    <t>BH03773</t>
  </si>
  <si>
    <t>BHBĐ Phú Nhuận - PDN005918</t>
  </si>
  <si>
    <t>BH04270</t>
  </si>
  <si>
    <t>PG0000AWZW</t>
  </si>
  <si>
    <t>BH04271</t>
  </si>
  <si>
    <t>PG0000AWWJ</t>
  </si>
  <si>
    <t>ĐÃ KIỂM TRA - HÀNG TRẢ - PHIẾU: RS11900C9 - SỐ 118 ĐƯỜNG PASTEUR - PHIẾU NGÀY : 01/02</t>
  </si>
  <si>
    <t>BH02956</t>
  </si>
  <si>
    <t>P-005318830 - Satrafoods LÊ VĂN LINH</t>
  </si>
  <si>
    <t>BH03830</t>
  </si>
  <si>
    <t>260202-01012-00001</t>
  </si>
  <si>
    <t>BH03831</t>
  </si>
  <si>
    <t>P-005321373 - Satrafoods PHẠM VĂN HAI</t>
  </si>
  <si>
    <t>P-005322158 - Satrafoods KHA VẠN CÂN</t>
  </si>
  <si>
    <t>BH03841</t>
  </si>
  <si>
    <t>P-005320946 - Satrafoods TỈNH LỘ 43</t>
  </si>
  <si>
    <t>BH03871</t>
  </si>
  <si>
    <t>TC260202-01011-00381</t>
  </si>
  <si>
    <t>BH03875</t>
  </si>
  <si>
    <t>P-005322078 - Satrafoods ĐƯỜNG SỐ 41</t>
  </si>
  <si>
    <t>BH04771</t>
  </si>
  <si>
    <t>BH04788</t>
  </si>
  <si>
    <t>BH04790</t>
  </si>
  <si>
    <t>BH04794</t>
  </si>
  <si>
    <t>Tmart03018 137. Quầy 538 Nguyễn Trãi, KM GÀ MUỐI 500G X 10% TỪ 01-02-2026 ĐẾN 28-02-2026</t>
  </si>
  <si>
    <t>BH04795</t>
  </si>
  <si>
    <t>Tmart00988 19. Quầy Resco Cổ Nhuế, HỖ TRỢ XUẤT GIÁ KM SP CHÂN GIÒ TAYAKI 450G X10% + LẠP XƯỚNG TÂY BẮC 500G X 10% (VÌ ĐƠN RA NGÀY 28-1-2026) VÀ KM GÀ MUỐI 500G X 10% TỪ NGÀY 01-02-2026 ĐẾN 28-02-2026</t>
  </si>
  <si>
    <t>BH04796</t>
  </si>
  <si>
    <t>Tmart00628 03. Quầy 274 Khương Đình, KM GÀ MUỐI 500G X 10% TỪ NGÀY 01-02-2026 ĐẾN 28-02-2026</t>
  </si>
  <si>
    <t>BH04797</t>
  </si>
  <si>
    <t>Tmart00722 09. Quầy Sóc Sơn, HỖ TRỢ XUẤT GIÁ KM CHO LẠP XƯỚNG TÂY BẮC X 10% ( VÌ ĐƠN RA NGÀY 28-1-2026)</t>
  </si>
  <si>
    <t>BH04799</t>
  </si>
  <si>
    <t>BH04800</t>
  </si>
  <si>
    <t>Tmart01010 34. Quầy tòa HH2A, KĐT The Spark Dương Nội, HỖ TRỢ XUẤT GIÁ KM SP CHÂN GIÒ MUỐI TAYAKI 450G X10% VÀ TAI HÉO SỐT THÁI 250G X 10% ( VÌ ĐƠN RA NGÀY 28-1) VÀ KM GÀ MUỐI 500G X 10% TỪ NGÀY 01-02-2026 ĐẾN 28-02-2026</t>
  </si>
  <si>
    <t>BH04801</t>
  </si>
  <si>
    <t>BH04802</t>
  </si>
  <si>
    <t>BH04804</t>
  </si>
  <si>
    <t>Tmart01000 28. Quầy 485 Vũ Tông Phan, HỖ TRỢ XUẤT GIÁ KM SP CHAN GIÒ MUỐI TAYAKI 450G X 10% (VÌ ĐƠN RA NGÀY 28-1)</t>
  </si>
  <si>
    <t>BH04805</t>
  </si>
  <si>
    <t>Tmart01025 45. Quầy 20 Đức Diễn, KM GÀ MUỐI 500G X 10% TỪ NGÀY 01-02-2026 ĐẾN 28-02-2026</t>
  </si>
  <si>
    <t>BH04807</t>
  </si>
  <si>
    <t>Tmart01027 120. Quầy Xốm 2, HỖ TRỢ XUẤT GIÁ KM SP LẠP XƯỚNG TÂY BẮC 500G X 10% + TAI HEO SỐT THÁI 250G X 10% ( VÌ ĐƠN RA NGÀY 28-1) VÀ KM  SP GÀ MUỐI 500G X 10% TỪ NGÀY 01-02- ĐẾN 28-02</t>
  </si>
  <si>
    <t>BH04808</t>
  </si>
  <si>
    <t>BH04810</t>
  </si>
  <si>
    <t>Tmart01021 42. Quầy Ecolife, 58 Tố Hữu, HỖ TRỢ XUẤT GIÁ KM SP GÀ MUỐI HUN CỎ XẠ HƯƠNG 500G X 20% ( VÌ ĐƠN RA NGÀY 28-1)</t>
  </si>
  <si>
    <t>BH04812</t>
  </si>
  <si>
    <t>Tmart01019 40. Quầy 19T6 Kiến Hưng, HỖ TRỢ XUẤT GIÁ KM SP CHAN GÀ SẢ TẮC 250G X 10% ( ĐƠN RA NGÀY 28-1)</t>
  </si>
  <si>
    <t>BH04813</t>
  </si>
  <si>
    <t>BH04814</t>
  </si>
  <si>
    <t>Tmart01075 94. 282 Xuân Đỉnh, HỖ TRỢ XUẤT GIÁ KM SP TAI HEO SỐT THÁI 250G X10% ( VÌ ĐƠN RA NGÀY 28-1) VÀ SP GÀ MUỐ 500G X 10% TỪ NGÀY 01-02 ĐẾN 28-02</t>
  </si>
  <si>
    <t>BH04815</t>
  </si>
  <si>
    <t>Tmart01073 92. Quầy Lê Văn Thiêm, CHẠY KM SP GÀ MUỐI 500G X 10% TỪ NGÀY 01-02-2026 ĐẾN 28-02-2026</t>
  </si>
  <si>
    <t>BH04816</t>
  </si>
  <si>
    <t>Tmart01078 96. Quầy Ecohome 1, HỖ TRỢ XUẤT GIÁ KM SP CHÂN GIÒ MUỐI TAYAKI 450G X 10% + LẠP XƯỚNG TÂY BẮC 500G X 10%+TAI HEO SỐT THÁI 250G X 10% ( VÌ ĐƠN RA NGÀY 28-1 )</t>
  </si>
  <si>
    <t>BH04817</t>
  </si>
  <si>
    <t>Tmart01097 116. Quầy Iris Garden, KM GÀ MUỐI 500G X 10% TỪ NGÀY 01-02-2026 ĐẾN 28-02-2026</t>
  </si>
  <si>
    <t>BH04818</t>
  </si>
  <si>
    <t>BH04819</t>
  </si>
  <si>
    <t>BH04820</t>
  </si>
  <si>
    <t>Tmart00619 04. Quầy N3B2 Trần Bình, HỖ TRỢ XUẤT GIÁ KM SP LẠP XƯỞNG TÂY BẮC 500G X 10% ( VÌ ĐƠN RA NGÀY 28-01)</t>
  </si>
  <si>
    <t>BH04821</t>
  </si>
  <si>
    <t>Tmart03017 Ecohome5, HỖ TRỢ XUẤT GIÁ KM SP CHÂN GIÒ TAYAKI 450G VÀ TAI HÉO ỐT THÁI 250G X 10% ( VÌ ĐƠN RA NGÀY 28-1)</t>
  </si>
  <si>
    <t>BH04822</t>
  </si>
  <si>
    <t>Tmart00995 25. Quầy CT2 - KĐT Xala, HỖ TRỢ XUẤT GIÁ KM SP TAI HEO SỐT THÁI 250G X 10% ( VÌ ĐƠN RA NGÀY 28-1) VÀ  KM SP GÀ MUỐI 500G X 10% TỪ NGÀY 01-02-2026 ĐẾN 28-02-2026</t>
  </si>
  <si>
    <t>BH04824</t>
  </si>
  <si>
    <t>Tmart00983 16. Quầy Xala, tòa nhà Hemisco, Xala, HỖ TRỢ XUẤT GIÁ KM SP CHÂN GIÒ MUỐI TAYAKI 450G X 10% ( VÌ ĐƠN RA NGÀY 28-1) VÀ KM SP GÀ MUỐI 500G X 10% TỪ NGÀY 01-02 ĐẾN 28-02</t>
  </si>
  <si>
    <t>BH04825</t>
  </si>
  <si>
    <t>BH04827</t>
  </si>
  <si>
    <t>Tmart00992 22. Quầy CT3 KĐT Văn Khê, HỖ TRỢ XUẤT GIÁ KM SP CHÂN GÀ SẢ TẮC 250G X 10% ( VÌ ĐƠN RA NGÀY 28-1)</t>
  </si>
  <si>
    <t>BH04864</t>
  </si>
  <si>
    <t>BH04866</t>
  </si>
  <si>
    <t>Tmart01017 39. Quầy 112 Âu Cơ,KM SP GÀ MUỐI 500G X 10% TỪ NGÀY 01-02-2026 ĐẾN 28-02-2026</t>
  </si>
  <si>
    <t>BH04867</t>
  </si>
  <si>
    <t>Tmart01041 61. Quầy Định Công, số 1 Trần Nguyên Đán, HỖ TRỢ XUẤT GIÁ KM SP GÀ MUỐI HUN CỎ XẠ HƯƠNG 500G X 20% + LẠP XƯỞNG TÂY BẮC 500G X 10% ( VÌ ĐƠN RA NGÀY 28-1)</t>
  </si>
  <si>
    <t>BH04869</t>
  </si>
  <si>
    <t>Tmart01049 69. Quầy 59 Xuân La, Tây Hồ, HN, HỖ TRỢ XUẤT GIÁ KM SP CHÂN GÀ SẢ TẮC 250G X 10% ( VÌ ĐƠN RA NGÀY 28-1) VÀ SP GÀ MUỐI 500G X 10% TỪ NGÀY 01-02-2026 ĐẾN 28-02-2026</t>
  </si>
  <si>
    <t>BH04870</t>
  </si>
  <si>
    <t>Tmart01071 90. Quầy Đại Thanh 2, KM SP GÀ MUỐI 500G X 10% TỪ NGÀY 01-02-2026 ĐẾN 28-02-2026</t>
  </si>
  <si>
    <t>BH04872</t>
  </si>
  <si>
    <t>BH04874</t>
  </si>
  <si>
    <t>BH04875</t>
  </si>
  <si>
    <t>Tmart01083 102. Quầy Đại Thanh 3, CT8A, HỖ TRWOJ XUẤT GIÁ KM SP GÀ MUỐI HUN CỎ XẠ HƯƠNG 500G X 20% + CHÂN GIÒ VỊ TAYAKI 450G X 10% + LẠP XƯỞNG TÂY BẮC X 10% + TAI HEO SỐT THÁI 250G X 10% ( VÌ ĐƠN RA NGÀY 28-1) VÀ KM SP GÀ MUỐI 500G X 10% TỪ NGÀY 01-02-2026 ĐẾN 28-02-2026</t>
  </si>
  <si>
    <t>BH04877</t>
  </si>
  <si>
    <t>BH04878</t>
  </si>
  <si>
    <t>Tmart03002 121. Quầy HH4B Linh Đàm, KM SP GÀ MUỐI 500G X 10% TỪ NGÀY 01-02 ĐẾN 28-02</t>
  </si>
  <si>
    <t>BH04879</t>
  </si>
  <si>
    <t>Tmart03003 122. Quầy TECCO Diamond, HỖ TRỢ XUẤT GIÁ KM SP GÀ MUỐI HUN CỎ XẠ HƯƠNG 500G X 20% ( VÌ ĐƠN RA NGÀY 28-1)</t>
  </si>
  <si>
    <t>BH04881</t>
  </si>
  <si>
    <t>Tmart00980 15. Quầy 9B Nguyễn Cảnh Dị-KĐT Đại Kim, HỖ TRỢ XUẤT GIÁ KM SP GÀ HUN CỎ XẠ HƯƠNG 500GX 20% VÀ LẠP XƯỞNG TÂY BẮC 500G X 10% ( ĐƠN RA NGÀY 28-1)</t>
  </si>
  <si>
    <t>BH04882</t>
  </si>
  <si>
    <t>Tmart00984 17. Quầy 184 Đại Từ, HỖ TRỢ XUẤT GIÁ KM SP LẠP XƯỞNG TÂY BẮC 500G X 10% ( VÌ ĐƠN RA NGÀY 28-1)</t>
  </si>
  <si>
    <t>BH04884</t>
  </si>
  <si>
    <t>Tmart00928 12. Quầy CT12B Kim Văn - Kim Lũ, HỖ TRỢ XUẤT GIÁ KM SP LẠP XƯỞNG TÂY BẮC 500G X 10% ( DƠN RA NGÀY 28-1) VÀ KM GÀ MUỐI 500G X 10% TỪ NGÀY 01-02 ĐÊN 28-02</t>
  </si>
  <si>
    <t>BH04904</t>
  </si>
  <si>
    <t>BH04906</t>
  </si>
  <si>
    <t>BH04920</t>
  </si>
  <si>
    <t>BH04922</t>
  </si>
  <si>
    <t>BH04923</t>
  </si>
  <si>
    <t>BH05079</t>
  </si>
  <si>
    <t>Bán hàng CÔNG TY CỔ PHẦN TRUNG TÂM THƯƠNG MẠI LOTTE VIỆT NAM - CHI NHÁNH TÂY HỒ theo hóa đơn 00008419</t>
  </si>
  <si>
    <t>BH05135</t>
  </si>
  <si>
    <t>BH05136</t>
  </si>
  <si>
    <t>BH05137</t>
  </si>
  <si>
    <t>BH05138</t>
  </si>
  <si>
    <t>BH05139</t>
  </si>
  <si>
    <t>SG/HTRS101202W6</t>
  </si>
  <si>
    <t>ĐÃ KIỂM TRA - HÀNG TRẢ - PHIẾU : RS101202W6 - 92 NGUYỄN HỮU CẢNH - PHIẾU NGÀY : 02/02</t>
  </si>
  <si>
    <t>SG/HTRS102502U7</t>
  </si>
  <si>
    <t>ĐÃ KIỂM TRA - HÀNG TRẢ - PHIẾU: RS102502U7 - PHÒNG 1.03, TẦNG 1 RIVERGATE RESIDENCE , 155 BẾN VÂN ĐỒN - PHIẾU NGÀY : 02/02</t>
  </si>
  <si>
    <t>SG/HTRS102502U8</t>
  </si>
  <si>
    <t>ĐÃ KIỂM TRA - HÀNG TRẢ - PHÒNG 1.03, TẦNG 1, RIVERGATE , 155 BẾN VÂN ĐỒN - PHIẾU NGÀY: 02/02 - PHIẾU: RS102502U8</t>
  </si>
  <si>
    <t>ĐÃ KIỂM TRA - HÀNG TRẢ - PHIẾU: RS10270241 - PHIẾU NGÀY : 02/02 - 523A ĐỖ XUÂN HỢP</t>
  </si>
  <si>
    <t>ĐÃ KIỂM TRA - HÀNG TRẢ - PHIẾU: RS104401LO - P3-SH12, P3 VINHOMES CENTRAL, 72A ĐIỆN BIÊN PHỦ - PHIẾU NGÀY: 02/02</t>
  </si>
  <si>
    <t>SG/HTRS110200FZ</t>
  </si>
  <si>
    <t>ĐÃ KIỂM TRA - HÀNG TRẢ - PHIẾU : RS110200FZ - URANUS-S115 Q7 SG RIVERSIDE COMPLEX , SỐ 4 ĐÀO TRÍ - PHIẾU NGÀY : 02/02</t>
  </si>
  <si>
    <t>BH03865</t>
  </si>
  <si>
    <t>TC260201-01009-00100</t>
  </si>
  <si>
    <t>BH03866</t>
  </si>
  <si>
    <t>TC260202-01004-00212</t>
  </si>
  <si>
    <t>BH03867</t>
  </si>
  <si>
    <t>TC260202-01004-00213</t>
  </si>
  <si>
    <t>BH03868</t>
  </si>
  <si>
    <t>TC260202-01006-00073</t>
  </si>
  <si>
    <t>BH03869</t>
  </si>
  <si>
    <t>TC260202-01006-00158</t>
  </si>
  <si>
    <t>BH03870</t>
  </si>
  <si>
    <t>TC260202-01006-00159</t>
  </si>
  <si>
    <t>BH03877</t>
  </si>
  <si>
    <t>260202-01005-00107</t>
  </si>
  <si>
    <t>BH03878</t>
  </si>
  <si>
    <t>260202-01005-00108</t>
  </si>
  <si>
    <t>BH03885</t>
  </si>
  <si>
    <t>PO-72732 - FM1 496 Nguyễn Thị Minh Khai</t>
  </si>
  <si>
    <t>BH03889</t>
  </si>
  <si>
    <t>P-000016513</t>
  </si>
  <si>
    <t>BH03892</t>
  </si>
  <si>
    <t>79004 OSF 2/2 - OsiFood 828A Xô Viết Nghệ Tĩnh</t>
  </si>
  <si>
    <t>BH03893</t>
  </si>
  <si>
    <t>PO-72733 - FM4 99 Hoàng Hoa Thám</t>
  </si>
  <si>
    <t>BH03894</t>
  </si>
  <si>
    <t>PO-72741 - Farmers market DC01 - Nơ Trang Long</t>
  </si>
  <si>
    <t>BH03895</t>
  </si>
  <si>
    <t>PO-72734 - Farmers market FM07 - An Phú, Shophouse W37-W38-W39 Lumiere Riverside</t>
  </si>
  <si>
    <t>BH03899</t>
  </si>
  <si>
    <t>P-005322404 - Satrafoods THẠNH LỘC</t>
  </si>
  <si>
    <t>BH03900</t>
  </si>
  <si>
    <t>P-005322598 - Satrafoods QUANG TRUNG</t>
  </si>
  <si>
    <t>BH03903</t>
  </si>
  <si>
    <t>79005 OSF 2/2 - Osifood Phước Long</t>
  </si>
  <si>
    <t>BH03906</t>
  </si>
  <si>
    <t>68014 OSF 3/2 - Osifood Bình Lợi</t>
  </si>
  <si>
    <t>BH03910</t>
  </si>
  <si>
    <t>P-005323345 - Satrafoods LÒ LU</t>
  </si>
  <si>
    <t>BH03914</t>
  </si>
  <si>
    <t>P-000236053</t>
  </si>
  <si>
    <t>BH05253</t>
  </si>
  <si>
    <t>BH05430</t>
  </si>
  <si>
    <t>BH05596</t>
  </si>
  <si>
    <t>SG/HTRS107601LU</t>
  </si>
  <si>
    <t>ĐÃ KIỂM TRA - HÀNG TRẢ - PHIẾU : RS107601LU - TÒA S3.05 VINHOMES GRAND PARK, NGUYỄN XIỂN - PHIẾU NGÀY: 03/02</t>
  </si>
  <si>
    <t>SG/HTRS110200G1</t>
  </si>
  <si>
    <t>ĐÃ KIỂM TRA - HÀNG TRẢ - PHIẾU : RS110200G1 - SỐ 4 ĐÀO TRÍ - PHIẾU NGÀY : 03/02</t>
  </si>
  <si>
    <t>SG/HTRS1116013O</t>
  </si>
  <si>
    <t>ĐÃ KIỂM TRA - HÀNG TRẢ - PHIẾU : RS1116013O - PHIẾU NGÀY : 03/02 - 68 NGÔ ĐỨC KẾ</t>
  </si>
  <si>
    <t>SG/HTRS114400CU</t>
  </si>
  <si>
    <t>ĐÃ KIỂM TRA - HÀNG TRẢ - PHIẾU: RS114400CU - 156 BÙI THỊ XUÂN - PHIẾU NGÀY: 03/02</t>
  </si>
  <si>
    <t>SG/HTRS1171002M</t>
  </si>
  <si>
    <t>ĐÃ KIỂM TRA - HÀNG TRẢ - PHIẾU : RS1171002M - 137 NGUYỄN ĐỨC CẢNH D7 - PHIẾU NGÀY: 03/02</t>
  </si>
  <si>
    <t>ĐÃ KIỂM TRA - HÀNG TRẢ - PHIẾU : RS3003000A - PHIẾU NGÀY : 03/02 - SỐ 29 LIỄU GIAI</t>
  </si>
  <si>
    <t>BH03971</t>
  </si>
  <si>
    <t>P-005320885 - Satrafoods NGUYỄN VĂN NI (CỦ CHI 8)</t>
  </si>
  <si>
    <t>BH03977</t>
  </si>
  <si>
    <t>P-005324269 - Satrafoods 260 Trần Não</t>
  </si>
  <si>
    <t>BH04001</t>
  </si>
  <si>
    <t>P-005323574 - Satrafoods NGUYỄN THƯỢNG HIỀN</t>
  </si>
  <si>
    <t>BH04031</t>
  </si>
  <si>
    <t>PO-73580 - FM1 496 Nguyễn Thị Minh Khai</t>
  </si>
  <si>
    <t>PG0000AYDR</t>
  </si>
  <si>
    <t>BH17288</t>
  </si>
  <si>
    <t>vitalmart yên hòa, KM SP CHÂN 300G X 10% TỪ NGÀY 1/2 ĐẾN 28/2</t>
  </si>
  <si>
    <t>BH17289</t>
  </si>
  <si>
    <t>Cửa hàng Vitalmart - Số 108, ngõ 110 Trần Duy Hưng, KM SP CHÂN 300G X 10% TỪ NGÀY 1/2 ĐẾN 28/2</t>
  </si>
  <si>
    <t>BH17295</t>
  </si>
  <si>
    <t>Sunshine Mart Tây Hồ, KM SP CHÂN 300G X 10% TỪ NGÀY 1/2 ĐẾN 28/2</t>
  </si>
  <si>
    <t>BH17297</t>
  </si>
  <si>
    <t>Sunshine Mart Center, KM SP CHÂN 300G X 10% TỪ NGÀY 1/2 ĐẾN 28/2</t>
  </si>
  <si>
    <t>BH17298</t>
  </si>
  <si>
    <t>BHBĐ Giảng Võ - PDN006273</t>
  </si>
  <si>
    <t>SG/HTRS108100ZI</t>
  </si>
  <si>
    <t>ĐÃ KIỂM TRA - HÀNG TRẢ - PHIẾU : RS108100ZI - PHIẾU NGÀY : 04/2 - TÒA S2.01 VINHOMES GRAND PARK, NGUYỄN XIỂN</t>
  </si>
  <si>
    <t>SG/HTRS110101MV</t>
  </si>
  <si>
    <t>ĐÃ KIỂM TRA - HÀNG TRẢ - PHIẾU : RS110101MV - PHIẾU NGÀY: 04/02 - 76 MAN THIỆN</t>
  </si>
  <si>
    <t>SG/HTRS1B04003A</t>
  </si>
  <si>
    <t>ĐÃ KIỂM TRA - HÀNG TRẢ - PHIẾU : RS1B04003A - PHIẾU NGÀY: 04/02 - 40A-40B KHU CĂN HỘ BCONS, 40 ĐƯỜNG THỐNG NHẤT</t>
  </si>
  <si>
    <t>BH04274</t>
  </si>
  <si>
    <t>TC260204-01009-00035</t>
  </si>
  <si>
    <t>BH04275</t>
  </si>
  <si>
    <t>TC260204-01011-00021</t>
  </si>
  <si>
    <t>BH04276</t>
  </si>
  <si>
    <t>TC260204-01013-00029</t>
  </si>
  <si>
    <t>68015 osf 4/2 - OsiFood HomyLand</t>
  </si>
  <si>
    <t>BH06013</t>
  </si>
  <si>
    <t>Bán hàng CÔNG TY CỔ PHẦN TRUNG TÂM THƯƠNG MẠI LOTTE VIỆT NAM - CHI NHÁNH TÂY HỒ theo hóa đơn 00009375</t>
  </si>
  <si>
    <t>BH06017</t>
  </si>
  <si>
    <t>Bán hàng CÔNG TY CỔ PHẦN TRUNG TÂM THƯƠNG MẠI LOTTE VIỆT NAM - CHI NHÁNH BA ĐÌNH theo hóa đơn 00009376</t>
  </si>
  <si>
    <t>BH06018</t>
  </si>
  <si>
    <t>Bán hàng CÔNG TY CỔ PHẦN TRUNG TÂM THƯƠNG MẠI LOTTE VIỆT NAM - CHI NHÁNH BA ĐÌNH theo hóa đơn 00009377</t>
  </si>
  <si>
    <t>BH06100</t>
  </si>
  <si>
    <t>BH06102</t>
  </si>
  <si>
    <t>BH06202</t>
  </si>
  <si>
    <t>BH06203</t>
  </si>
  <si>
    <t>Tmart Store Hateco Yên Sở - A.Đăng, CHẠY KM  SP GÀ MUỐI 500G X 10% TỪ NGÀY 1/2 ĐẾN 28/2</t>
  </si>
  <si>
    <t>BH06204</t>
  </si>
  <si>
    <t>BH06206</t>
  </si>
  <si>
    <t>SG/HTRS10480139</t>
  </si>
  <si>
    <t>ĐÃ KIỂM TRA - HÀNG TRẢ - PHIẾU: RS10480139 - ĐƯỜNG D1 , KHU CÔNG NGHỆ CAO - PHIẾU: 5/2</t>
  </si>
  <si>
    <t>BH04346</t>
  </si>
  <si>
    <t>79009 OSF 5/2 - OsiFood Phổ Quang</t>
  </si>
  <si>
    <t>BH04348</t>
  </si>
  <si>
    <t>P-005327181 - Satrafoods LÊ THỊ HOA</t>
  </si>
  <si>
    <t>BH04389</t>
  </si>
  <si>
    <t>P-000118682</t>
  </si>
  <si>
    <t>BH04392</t>
  </si>
  <si>
    <t>P-005326608 - Satrafoods LÊ THỊ RIÊNG</t>
  </si>
  <si>
    <t>BH06450</t>
  </si>
  <si>
    <t>Bán hàng S704- tầng 1 tòa N02 New Horizon city , 87 Lĩnh Nam, P. Vĩnh Tuy, Hai Bà Trưng, Hà Nội  theo hóa đơn 00009530 , ĐƠN KHAI TRƯƠNG CK 10% ( GIAO HÀNG 7/2/2026)</t>
  </si>
  <si>
    <t>BH06496</t>
  </si>
  <si>
    <t>BH06498</t>
  </si>
  <si>
    <t>BH06501</t>
  </si>
  <si>
    <t>BH06502</t>
  </si>
  <si>
    <t>BH06503</t>
  </si>
  <si>
    <t>BH06504</t>
  </si>
  <si>
    <t>BH06506</t>
  </si>
  <si>
    <t>BH06507</t>
  </si>
  <si>
    <t>BH06508</t>
  </si>
  <si>
    <t>BH06510</t>
  </si>
  <si>
    <t>BH06511</t>
  </si>
  <si>
    <t>BH06512</t>
  </si>
  <si>
    <t>Tmart00995 25. Quầy CT2 - KĐT Xala, chạy km gà muối 500g x 10% từ ngày  1/2 đến 28/2</t>
  </si>
  <si>
    <t>BH06513</t>
  </si>
  <si>
    <t>Tmart01097 116. Quầy Iris Garden, chạy km gà muối 500g x 10% từ ngày  1/2 đến 28/2</t>
  </si>
  <si>
    <t>BH06514</t>
  </si>
  <si>
    <t>BH06525</t>
  </si>
  <si>
    <t>Tmart00980 15. Quầy 9B Nguyễn Cảnh Dị-KĐT Đại Kim, chạy km gà muối 500g x 10% từ ngày  1/2 đến 28/2</t>
  </si>
  <si>
    <t>BH06528</t>
  </si>
  <si>
    <t>Tmart00928 12. Quầy CT12B Kim Văn - Kim Lũ, chạy km gà muối 500g x 10% từ ngày  1/2 đến 28/2</t>
  </si>
  <si>
    <t>BH06529</t>
  </si>
  <si>
    <t>Tmart00357 01. Quầy 72 Lĩnh Nam, chạy km gà muối 500g x 10% từ ngày  1/2 đến 28/2</t>
  </si>
  <si>
    <t>BH06530</t>
  </si>
  <si>
    <t>Tmart03009 128. Quầy A2 Phương Đông Green Park, chạy km gà muối 500g x 10% từ ngày  1/2 đến 28/2</t>
  </si>
  <si>
    <t>BH06531</t>
  </si>
  <si>
    <t>Tmart03002 121. Quầy HH4B Linh Đàm, chạy km gà muối 500g x 10% từ ngày  1/2 đến 28/2</t>
  </si>
  <si>
    <t>BH06532</t>
  </si>
  <si>
    <t>BH06533</t>
  </si>
  <si>
    <t>BH06534</t>
  </si>
  <si>
    <t>Tmart01049 69. Quầy 59 Xuân La, Tây Hồ, HN, chạy km gà muối 500g x 10% từ ngày  1/2 đến 28/2</t>
  </si>
  <si>
    <t>BH06535</t>
  </si>
  <si>
    <t>Tmart01047 67. Quầy Trần Thủ Độ, chạy km gà muối 500g x 10% từ ngày  1/2 đến 28/2</t>
  </si>
  <si>
    <t>BH06536</t>
  </si>
  <si>
    <t>BH06537</t>
  </si>
  <si>
    <t>Tmart01041 61. Quầy Định Công, số 1 Trần Nguyên Đán, chạy km gà muối 500g x 10% từ ngày  1/2 đến 28/2</t>
  </si>
  <si>
    <t>BH06538</t>
  </si>
  <si>
    <t>Tmart01032 52. Quầy Vĩnh Quỳnh, chạy km gà muối 500g x 10% từ ngày  1/2 đến 28/2</t>
  </si>
  <si>
    <t>BH06539</t>
  </si>
  <si>
    <t>Tmart01017 39. Quầy 112 Âu Cơ, chạy km gà muối 500g x 10% từ ngày  1/2 đến 28/2</t>
  </si>
  <si>
    <t>BH06544</t>
  </si>
  <si>
    <t>HN/HTRS30040027</t>
  </si>
  <si>
    <t>ĐÃ KIỂM TRA - HÀNG TRẢ - PHIẾU: RS30040027 - SỐ 5 BÀ TRIỆU - PHIẾU NGÀY: 06/02</t>
  </si>
  <si>
    <t>HN/HTRS30040028</t>
  </si>
  <si>
    <t>ĐÃ KIỂM TR - HÀNG TRẢ - PHIẾU : RS30040028 - SỐ 5 BÀ TRIỆU - PHIẾU NGÀY : 06/02</t>
  </si>
  <si>
    <t>SG/HTRS112800D6</t>
  </si>
  <si>
    <t>ĐÃ KIỂM TRA - HÀNG TRẢ - PHIẾU: RS112800D6 - 74 VÕ VĂN TẦN - PHIẾU NGÀY : 06/02</t>
  </si>
  <si>
    <t>BH04513</t>
  </si>
  <si>
    <t>TC260205-01004-00044</t>
  </si>
  <si>
    <t>BH04514</t>
  </si>
  <si>
    <t>TC260205-01004-00045</t>
  </si>
  <si>
    <t>BH04515</t>
  </si>
  <si>
    <t>TC260205-01016-00010</t>
  </si>
  <si>
    <t>BH04516</t>
  </si>
  <si>
    <t>TC260206-01013-00039</t>
  </si>
  <si>
    <t>BH04523</t>
  </si>
  <si>
    <t>P-000016657</t>
  </si>
  <si>
    <t>BH04525</t>
  </si>
  <si>
    <t>P-005326631 - Satrafoods QUANG TRUNG</t>
  </si>
  <si>
    <t>BH04536</t>
  </si>
  <si>
    <t>P-005327967 - Satrafoods ĐƯỜNG SỐ 2 THỦ ĐỨC</t>
  </si>
  <si>
    <t>BH04540</t>
  </si>
  <si>
    <t>260207-01012-00001</t>
  </si>
  <si>
    <t>BH04547</t>
  </si>
  <si>
    <t>P-005328135 - Satrafoods BÙI CÔNG TRỪNG</t>
  </si>
  <si>
    <t>BH04548</t>
  </si>
  <si>
    <t>P-005326588 - Satrafoods BÙI CÔNG TRỪNG</t>
  </si>
  <si>
    <t>BH04549</t>
  </si>
  <si>
    <t>PDN006324 - BHBĐ Tân Trung</t>
  </si>
  <si>
    <t>BH04552</t>
  </si>
  <si>
    <t>260206-01001-00409</t>
  </si>
  <si>
    <t>BH04555</t>
  </si>
  <si>
    <t>P-005328233 - Satrafoods HOÀNG HOA THÁM</t>
  </si>
  <si>
    <t>BH04556</t>
  </si>
  <si>
    <t>P-005326095 - Satrafoods NGUYỄN VĂN ĐẬU</t>
  </si>
  <si>
    <t>BH04809</t>
  </si>
  <si>
    <t>PG0000AZFR</t>
  </si>
  <si>
    <t>PG0000AZCG</t>
  </si>
  <si>
    <t>BH06564</t>
  </si>
  <si>
    <t>BH06594</t>
  </si>
  <si>
    <t>BH06595</t>
  </si>
  <si>
    <t>BH06596</t>
  </si>
  <si>
    <t>BH06597</t>
  </si>
  <si>
    <t>BH06598</t>
  </si>
  <si>
    <t>BH06599</t>
  </si>
  <si>
    <t>BH06601</t>
  </si>
  <si>
    <t>BH06602</t>
  </si>
  <si>
    <t>BH06603</t>
  </si>
  <si>
    <t>BH06605</t>
  </si>
  <si>
    <t>BH06606</t>
  </si>
  <si>
    <t>BH06607</t>
  </si>
  <si>
    <t>BH06608</t>
  </si>
  <si>
    <t>BH06655</t>
  </si>
  <si>
    <t>Bán hàng Tmart01051 71. Quầy Hưng Yên theo hóa đơn 00009656 , CHẠY KM GÀ MUỐI 500G X 10% TỪ NGÀY 1/2 ĐẾN 28/2</t>
  </si>
  <si>
    <t>BH06821</t>
  </si>
  <si>
    <t>ĐÃ KIỂM TRA - HÀNG TRẢ - PHIẾU: RS10200YM - 21B HẬU GIANG - PHIẾU NGÀY: 07/02</t>
  </si>
  <si>
    <t>SG/HTRS1136005O</t>
  </si>
  <si>
    <t>ĐÃ KIỂM TRA - HÀNG TRẢ - PHIẾU : RS1136005O - SỐ 26-28 ĐÔNG DU - PHIẾU NGÀY: 07/2</t>
  </si>
  <si>
    <t>SG/HTRS107601M3</t>
  </si>
  <si>
    <t>ĐÃ KIỂM TRA - HÀNG TRẢ - PHIẾU: RS107601M3 - PHIẾU NGÀY : 08/02 - TÒA S3.05 VINHOMES GRAND PARK , NGUYỄ XIỂN</t>
  </si>
  <si>
    <t>BH04587</t>
  </si>
  <si>
    <t>P-005330624 - Satrafoods QUANG TRUNG</t>
  </si>
  <si>
    <t>BH04589</t>
  </si>
  <si>
    <t>BH04591</t>
  </si>
  <si>
    <t>BH04593</t>
  </si>
  <si>
    <t>BH04594</t>
  </si>
  <si>
    <t>BH04595</t>
  </si>
  <si>
    <t>BH04596</t>
  </si>
  <si>
    <t>BH04597</t>
  </si>
  <si>
    <t>P-005327658 - Satrafoods QUỐC LỘ 50 - 2</t>
  </si>
  <si>
    <t>BH04603</t>
  </si>
  <si>
    <t>Điều chỉnh giảm về 0 do xuất sai giá</t>
  </si>
  <si>
    <t>BH04604</t>
  </si>
  <si>
    <t>BH04605</t>
  </si>
  <si>
    <t>BH04606</t>
  </si>
  <si>
    <t>BH04607</t>
  </si>
  <si>
    <t>BH04608</t>
  </si>
  <si>
    <t>BH04669</t>
  </si>
  <si>
    <t>TC260209-01009-00022</t>
  </si>
  <si>
    <t>bh16625</t>
  </si>
  <si>
    <t>bh16629</t>
  </si>
  <si>
    <t>bh16687</t>
  </si>
  <si>
    <t>bh16690</t>
  </si>
  <si>
    <t>Bán hàng CÔNG TY CỔ PHẦN TRUNG TÂM THƯƠNG MẠI LOTTE VIỆT NAM - CHI NHÁNH BA ĐÌNH theo hóa đơn 00010470</t>
  </si>
  <si>
    <t>bh16818</t>
  </si>
  <si>
    <t>Đ/C HĐ VÌ THIẾU CHÂN 500G Bán hàng CÔNG TY CỔ PHẦN TRUNG TÂM THƯƠNG MẠI LOTTE VIỆT NAM - CHI NHÁNH TÂY HỒ theo hóa đơn 00010488</t>
  </si>
  <si>
    <t>bh16825</t>
  </si>
  <si>
    <t>BH16848</t>
  </si>
  <si>
    <t>BH16850</t>
  </si>
  <si>
    <t>BH16852</t>
  </si>
  <si>
    <t>BH16853</t>
  </si>
  <si>
    <t>BH16854</t>
  </si>
  <si>
    <t>BH16855</t>
  </si>
  <si>
    <t>BH16856</t>
  </si>
  <si>
    <t>Tmart01096 1096. Nhà máy Canon Thăng Long, CHẠY KM GÀ MUỐI 500G X 10% TỪ NGÀY 1/2 ĐẾN 28/2</t>
  </si>
  <si>
    <t>BH16998</t>
  </si>
  <si>
    <t>Cửa hàng Vitalmart - Lô 1.04 số 97 Trần Bình, CHẠY KM SP CHÂN 300G X 10% TỪ NGÀY 1/2 ĐÊN 28/2</t>
  </si>
  <si>
    <t>BH16999</t>
  </si>
  <si>
    <t>Tmart01048 68. Quầy 32T ĐN-A KĐT Golden An Khánh, CHẠY KM GÀ MUỐI 500G X 10% TỪ NGÀY 1/2 ĐẾN 28/2</t>
  </si>
  <si>
    <t>ĐÃ KIỂM TRA - HÀNG TRẢ - PHIẾU : RS1010011N - TẦNG 1, LÔ CR3-1-A , 103 TÔN DẬT TIÊN - PHIẾU NGÀY: 09/02</t>
  </si>
  <si>
    <t>ĐÃ KIỂM TRA - HÀNG TRẢ - PHIẾU : RS1010011Q - TẦNG 1, LÔ CR3-1-A , 103 TÔN DẬT TIÊN - PHIẾU NGÀY: 09/02</t>
  </si>
  <si>
    <t>ĐÃ KIỂM TRA - HÀNG TRẢ - PHIẾU : RS1010011W - TÀNG 1 , LÔ CR3-1-A , 103 TÔN DẬT TIÊN - PHIẾU NGÀY: 09/02</t>
  </si>
  <si>
    <t>ĐÃ KIỂM TRA - HÀNG TRẢ - PHIẾU : RS1010011Z - TẦNG 1 , LÔ CR3-1-A , 103 TÔN DẬT TIÊN - PHIẾU NGÀY: 09/02</t>
  </si>
  <si>
    <t>SG/HTRS101001IP</t>
  </si>
  <si>
    <t>ĐÃ KIỂM TRA - HÀNG TRẢ - PHIẾU : RS101001IP - TÀNG 1, LÔ CR3-1A, 103 TÔN DẬT TIÊN - PHIẾU NGÀY: 09/02</t>
  </si>
  <si>
    <t>SG/HTRS101001J5</t>
  </si>
  <si>
    <t>ĐÃ KIỂM TRA - HÀNG TRẢ - PHIẾU: RS101001J5 - PHIẾU NGÀY: 09/02 - TẦNG 1, LÔ CR3-1-A , 103 TÔN DẬT TIÊN</t>
  </si>
  <si>
    <t>SG/HTRS101001J7</t>
  </si>
  <si>
    <t>ĐÃ KIỂM TRA - HÀNG TRẢ - PHIẾU : RS101001J7 - TẦNG 1, LÔ CR3-1-A , 103 TÔN DẬT TIÊN - PHIẾU NGÀY: 09/02</t>
  </si>
  <si>
    <t>SG/HTRS1031028V</t>
  </si>
  <si>
    <t>ĐÃ KIỂM TRA - HÀNG TRẢ - PHIẾU: RS1031028V - SỐ 01 TẦNG TRỆT, KHỐI THÁP A , MILENIUM MASTERI, 132 BẾN VÂN ĐỒN - PHIẾU NGÀY : 09/02</t>
  </si>
  <si>
    <t>SG/HTRS1031028X</t>
  </si>
  <si>
    <t>ĐÃ KIỂM TRA - HÀNG TRẢ - PHIẾU: RS1031028X - TẦNG TRỆT, KHỐI THÁP A, MILLENIUM , 132 BẾN VÂN ĐỒN - PHIẾU NGÀY : 09/02</t>
  </si>
  <si>
    <t>SG/HTRS1031028Y</t>
  </si>
  <si>
    <t>ĐÃ KIỂM TRA - HÀNG TRẢ - TẦNG TRỆT, KHỐI THÁP A , 132 BẾN VÂN ĐỒN - PHIẾU : RS1031028Y - PHIẾU NGÀY: 09/02</t>
  </si>
  <si>
    <t>SG/HTRS105901K3</t>
  </si>
  <si>
    <t>ĐÃ KIỂM TRA - HÀNG TRẢ - PHIẾU : RS105901K3 - 420 NGUYỄN THỊ MINH KHAI - PHIẾU NGÀY : 09/02</t>
  </si>
  <si>
    <t>ĐÃ KIỂM TRA - HÀNG TRẢ - PHIẾU : RS111300XO - SỐ 138-138A TRỊNH ĐÌNH TRỌNG - PHIẾU NGÀY: 09/02</t>
  </si>
  <si>
    <t>090226TMART9999</t>
  </si>
  <si>
    <t>Hàng trả - TMART-HNI-HMI-99999 - Tmart Store Hateco Yên Sở - A.Đăng - 090226TMART9999 - Phiếu ngày (09/02/2026)</t>
  </si>
  <si>
    <t>BH04672</t>
  </si>
  <si>
    <t>P-005330914 - Satrafoods ĐƯỜNG SỐ 41</t>
  </si>
  <si>
    <t>BH04673</t>
  </si>
  <si>
    <t>P-005331930 - Satrafoods LÊ VĂN LINH</t>
  </si>
  <si>
    <t>BH04686</t>
  </si>
  <si>
    <t>260209-01003-00249</t>
  </si>
  <si>
    <t>BH04709</t>
  </si>
  <si>
    <t>260210-01012-00001</t>
  </si>
  <si>
    <t>BH04710</t>
  </si>
  <si>
    <t>260209-01012-00047</t>
  </si>
  <si>
    <t>BH17005</t>
  </si>
  <si>
    <t>BH17066</t>
  </si>
  <si>
    <t>BH17113</t>
  </si>
  <si>
    <t>BH17222</t>
  </si>
  <si>
    <t>Tmart00999 27. Quầy 62 Thanh Liệt (658 Kim Giang mới), CHẠY KM GÀ MUỐI 500G X 10% TỪ NGÀY 1/2 ĐẾN 28/2</t>
  </si>
  <si>
    <t>BH18018</t>
  </si>
  <si>
    <t>PG0000B0M4</t>
  </si>
  <si>
    <t>MDV00008</t>
  </si>
  <si>
    <t>MDV00121</t>
  </si>
  <si>
    <t>MDV00136</t>
  </si>
  <si>
    <t>PHI HOAT DONG DUNG THU SAN PHAM T1.2026</t>
  </si>
  <si>
    <t>PHI DICH VU BAN HANG T1.2026</t>
  </si>
  <si>
    <t>PHÍ MỞ MÃ SP MỚI T1.2026: 2 SKU</t>
  </si>
  <si>
    <t>SG/HTRS1035013X</t>
  </si>
  <si>
    <t>ĐÃ KIỂM TRA - HÀNG TRẢ - PHIẾU: RS1035013X - OP-01.03 KHU TMDV -VP-OFFICETEL VÀ CĂN HỘ , 130-132 HỒNG HÀ - PHIẾU NGÀY: 10/02</t>
  </si>
  <si>
    <t>BH04772</t>
  </si>
  <si>
    <t>P-005327417 - Satrafoods ĐƯỜNG SỐ 5C</t>
  </si>
  <si>
    <t>BH04774</t>
  </si>
  <si>
    <t>P-005332504 - 1224 HOÀNG NGỌC PHÁCH</t>
  </si>
  <si>
    <t>BH04777</t>
  </si>
  <si>
    <t>68014 OSF 9/2 - Osifood Bình Lợi</t>
  </si>
  <si>
    <t>BH04778</t>
  </si>
  <si>
    <t>P-005332889 - Satrafoods PHẠM VĂN HAI</t>
  </si>
  <si>
    <t>BH04780</t>
  </si>
  <si>
    <t>P-005330110 - Satrafoods LÊ THỊ HOA</t>
  </si>
  <si>
    <t>P-005330741 - Satrafoods NGUYỄN DUY TRINH 3</t>
  </si>
  <si>
    <t>P-000224477</t>
  </si>
  <si>
    <t>260209-01002-00314 - LOTTEMART PHÚ THỌ</t>
  </si>
  <si>
    <t>260209-01002-00243 - LOTTEMART PHÚ THỌ</t>
  </si>
  <si>
    <t>BH04823</t>
  </si>
  <si>
    <t>P-005330002 - Satrafoods NGUYỄN VĂN KHẠ (CỦ CHI 5)</t>
  </si>
  <si>
    <t>P-000118920</t>
  </si>
  <si>
    <t>BH04831</t>
  </si>
  <si>
    <t>79005 OSF 9/2 - Osifood Phước Long</t>
  </si>
  <si>
    <t>BH04838</t>
  </si>
  <si>
    <t>260209-01012-00700</t>
  </si>
  <si>
    <t>BH04848</t>
  </si>
  <si>
    <t>260211-01012-00053</t>
  </si>
  <si>
    <t>BH05900</t>
  </si>
  <si>
    <t>PG0000B0US</t>
  </si>
  <si>
    <t>BH05901</t>
  </si>
  <si>
    <t>PG0000B0RI</t>
  </si>
  <si>
    <t>BH17333</t>
  </si>
  <si>
    <t>BH17338</t>
  </si>
  <si>
    <t>BH17339</t>
  </si>
  <si>
    <t>BH17363</t>
  </si>
  <si>
    <t>BH17455</t>
  </si>
  <si>
    <t>Bán hàng CÔNG TY CỔ PHẦN TRUNG TÂM THƯƠNG MẠI LOTTE VIỆT NAM - CHI NHÁNH TÂY HỒ theo hóa đơn 00010806</t>
  </si>
  <si>
    <t>BH17456</t>
  </si>
  <si>
    <t>Bán hàng CÔNG TY CỔ PHẦN TRUNG TÂM THƯƠNG MẠI LOTTE VIỆT NAM - CHI NHÁNH BA ĐÌNH theo hóa đơn 00010805</t>
  </si>
  <si>
    <t>BH17457</t>
  </si>
  <si>
    <t>Điều chỉnh giảm về 0 do xuất sai số lượng hóa đơn 00010488 09/02/2026</t>
  </si>
  <si>
    <t>BH17486</t>
  </si>
  <si>
    <t>BH17489</t>
  </si>
  <si>
    <t>BH17490</t>
  </si>
  <si>
    <t>BH17491</t>
  </si>
  <si>
    <t>MDV00128</t>
  </si>
  <si>
    <t>MDV00134</t>
  </si>
  <si>
    <t>ĐÃ KIỂM TRA - HÀNG TRẢ - PHIẾU : RS1010011X - TẦNG 1 , LÔ CR3-1-A , 103 TÔN DẬT TIÊN - PHIẾU NGÀY: 09/02</t>
  </si>
  <si>
    <t>SG/HTRS101601FA</t>
  </si>
  <si>
    <t>ĐÃ KIỂM TRA - HÀNG TRẢ - PHIẾU : RS101601FA - 201B NGUYỄN CHÍ THANH - PHIẾU NGÀY: 11/02</t>
  </si>
  <si>
    <t>SG/HTRS102801LF</t>
  </si>
  <si>
    <t>ĐÃ KIỂM TRA - HÀNG TRẢ - PHIẾU : RS102801LF - PHIẾU NGÀY: 11/2 - KTM TẦNG 1 , SỐ 1 SONG HÀNH HÀ NỘI</t>
  </si>
  <si>
    <t>SG/HTRS102801LH</t>
  </si>
  <si>
    <t>ĐÃ KIỂM TRA - HÀNG TRẢ - PHIẾU : RS102801LH - PHIẾU NGÀY: 11/02 - SỐ 1 SONG HÀNH XA LỘ HÀ NỘI</t>
  </si>
  <si>
    <t>SG/HTRS102901GD</t>
  </si>
  <si>
    <t>ĐÃ KIỂM TRA - HÀNG TRẢ - PHIẾU : RS102901GD - PHIẾU NGÀY: 11/02 - THE SUN AVENUE, 28 MAI CHÍ THỌ</t>
  </si>
  <si>
    <t>SG/HTRS102901GE</t>
  </si>
  <si>
    <t>ĐÃ KIỂM TRA - HÀNG TRẢ - PHIẾU: RS102901GE - PHIẾU NGÀY: 11/02 - THE SUN AVEUNE, 28 MAI CHÍ THỌ</t>
  </si>
  <si>
    <t>BH04892</t>
  </si>
  <si>
    <t>TC260209-01009-00026</t>
  </si>
  <si>
    <t>BH04893</t>
  </si>
  <si>
    <t>TC260210-01013-00027</t>
  </si>
  <si>
    <t>BH04936</t>
  </si>
  <si>
    <t>P-005333590 - Satrafoods TÔ KÝ</t>
  </si>
  <si>
    <t>BH04947</t>
  </si>
  <si>
    <t>P-005329788 - Satrafoods NGUYỄN THỊ BÚP (TCH 2)</t>
  </si>
  <si>
    <t>BH04957</t>
  </si>
  <si>
    <t>260211-01001-00096 - LOTTE NAM SÀI GÒN</t>
  </si>
  <si>
    <t>BH04958</t>
  </si>
  <si>
    <t>260211-01001-00095 - LOTTE NAM SÀI GÒN</t>
  </si>
  <si>
    <t>BH17524</t>
  </si>
  <si>
    <t>BH17525</t>
  </si>
  <si>
    <t>BH17531</t>
  </si>
  <si>
    <t>BHBĐ Giảng Võ - PDN006415</t>
  </si>
  <si>
    <t>BH17592</t>
  </si>
  <si>
    <t>Cửa hàng Vitalmart - HM01a-3 Hoàng Thành, chạy km chân 300g x10 % từ ngày 1/2 đến 28/2</t>
  </si>
  <si>
    <t>BH17596</t>
  </si>
  <si>
    <t>MDV00129</t>
  </si>
  <si>
    <t>BH05023</t>
  </si>
  <si>
    <t>P-005332560 - Satrafoods NGUYỄN THƯỢNG HIỀN</t>
  </si>
  <si>
    <t>BH05027</t>
  </si>
  <si>
    <t>P-005334091 - Satrafoods TỈNH LỘ 43</t>
  </si>
  <si>
    <t>BH05735</t>
  </si>
  <si>
    <t>P-000236778</t>
  </si>
  <si>
    <t>BH05737</t>
  </si>
  <si>
    <t>P-005333385 - Satrafoods QUỐC LỘ 50 - 2</t>
  </si>
  <si>
    <t>BH05740</t>
  </si>
  <si>
    <t>68015 OSF 12/2 - OsiFood HomyLand</t>
  </si>
  <si>
    <t>BH05752</t>
  </si>
  <si>
    <t>260209-01010-00167</t>
  </si>
  <si>
    <t>BH05758</t>
  </si>
  <si>
    <t>P-005334646 - 1224 HOÀNG NGỌC PHÁCH</t>
  </si>
  <si>
    <t>BH05763</t>
  </si>
  <si>
    <t>260213-01001-00035 - LOTTE NAM SÀI GÒN</t>
  </si>
  <si>
    <t>BH17738</t>
  </si>
  <si>
    <t>Tmart01047 67. Quầy Trần Thủ Độ, CHẠY KM SP GÀ MUỐI 500G X 10% TỪ NGÀY 1-2 ĐẾN 28-2</t>
  </si>
  <si>
    <t>MDV00127</t>
  </si>
  <si>
    <t>MDV00131</t>
  </si>
  <si>
    <t>SG/HTRS105001UB</t>
  </si>
  <si>
    <t>ĐÃ KIỂM TRA - HÀNG TRẢ - SỐ 11, TẦNG TRỆT, KHỐI THÁP A , 132 BẾN VÂN ĐỒN - PHIẾU : RS105001UB</t>
  </si>
  <si>
    <t>BH05766</t>
  </si>
  <si>
    <t>260213-01012-00038</t>
  </si>
  <si>
    <t>BH05772</t>
  </si>
  <si>
    <t>P-005333783 - Satrafoods TỈNH LỘ 8 (CỦ CHI 9)</t>
  </si>
  <si>
    <t>BH05773</t>
  </si>
  <si>
    <t>P-005334374 - Satrafoods 803 Tỉnh Lộ 7</t>
  </si>
  <si>
    <t>BH05799</t>
  </si>
  <si>
    <t>PO SAU - LOTTE NAM SÀI GÒN</t>
  </si>
  <si>
    <t>BH05902</t>
  </si>
  <si>
    <t>PG0000B21X</t>
  </si>
  <si>
    <t>BH05903</t>
  </si>
  <si>
    <t>PG0000B1ZO</t>
  </si>
  <si>
    <t>SG/HTRS10310298</t>
  </si>
  <si>
    <t>ĐÃ KIỂM TRA - HÀNG TRẢ - PHIẾU: RS10310298 - SỐ 01 , TẦNG TRỆT, KHỐI THÁP A , 132 BẾN VÂN ĐỒN</t>
  </si>
  <si>
    <t>SG/HTRS1168005B</t>
  </si>
  <si>
    <t>ĐÃ KIỂM TRA - HÀNG TRẢ - PHIẾU: RS1168005B - SỐ 156 CỐNG QUỲNH</t>
  </si>
  <si>
    <t>MDV00132</t>
  </si>
  <si>
    <t>ĐÃ KIỂM TRA - HÀNG TRẢ - PHIẾU : RS10060111 - 81 NGUYỄN DU</t>
  </si>
  <si>
    <t>MDV00130</t>
  </si>
  <si>
    <t>HN/HT010227</t>
  </si>
  <si>
    <t>Hàng trả - Siêu thị Sunshine Garden - SMART-HNI-HMI-0005</t>
  </si>
  <si>
    <t>MDV00007</t>
  </si>
  <si>
    <t>MDV00137</t>
  </si>
  <si>
    <t>MDV00138</t>
  </si>
  <si>
    <t>Thu lai phi van chuyenT1.2026</t>
  </si>
  <si>
    <t>SG/HTRS1116014J</t>
  </si>
  <si>
    <t>ĐÃ KIỂM TRA - HÀNG TRẢ - PHIẾU: RS1116014J - 68 NGÔ ĐỨC KẾ - PHIẾU NGÀY : 23/02</t>
  </si>
  <si>
    <t>ĐÃ KIỂM TRA - HÀNG TRẢ - PHIẾU: RS1B040031 - 40A-40B KHU CĂN HỘ BCONS, 40 ĐƯỜNG THỐNG NHẤT</t>
  </si>
  <si>
    <t>BH05817</t>
  </si>
  <si>
    <t>TC260222-01009-00137</t>
  </si>
  <si>
    <t>BH05818</t>
  </si>
  <si>
    <t>TC260222-01013-00239</t>
  </si>
  <si>
    <t>BH05819</t>
  </si>
  <si>
    <t>TC260223-01016-00060</t>
  </si>
  <si>
    <t>BH05822</t>
  </si>
  <si>
    <t>TC260223-01011-00392</t>
  </si>
  <si>
    <t>BH05823</t>
  </si>
  <si>
    <t>P-005335554 - Satrafoods LÊ THỊ HOA</t>
  </si>
  <si>
    <t>SG/HTRS101901WU</t>
  </si>
  <si>
    <t>ĐÃ KIỂM TRA - HÀNG TRẢ - PHIẾU: RS101901WU - 39 BẾN VÂN ĐỒN</t>
  </si>
  <si>
    <t>SG/HTRS101901WV</t>
  </si>
  <si>
    <t>ĐÃ KIỂM TRA - HÀNG TRẢ - PHIẾU: RS101901WV - KHỐI THÁP TS1, TẦNG 1, TS.013, 39-39B BẾN VÂN ĐỒN</t>
  </si>
  <si>
    <t>SG/HTRS105001UE</t>
  </si>
  <si>
    <t>ĐÃ KIỂM TRA - HÀNG TRẢ - PHIẾU : RS105001UE - SỐ 11 TẦNG TRỆT, KHỐI THÁP A , MILLENIUM , 132 BẾN VÂN ĐỒN</t>
  </si>
  <si>
    <t>SG/HTRS110600KT</t>
  </si>
  <si>
    <t>ĐÃ KIỂM TRA - HÀNG TRẢ - PHIẾU: RS110600KT - 108 LOT M, HOÀNG QUỐC VIỆT</t>
  </si>
  <si>
    <t>BH05910</t>
  </si>
  <si>
    <t>P-005336156 - Satrafoods LÊ THỊ HÀ</t>
  </si>
  <si>
    <t>BH05912</t>
  </si>
  <si>
    <t>P-005337409 - Satrafoods LÝ THƯỜNG KIỆT</t>
  </si>
  <si>
    <t>BH05913</t>
  </si>
  <si>
    <t>260223-01005-00383</t>
  </si>
  <si>
    <t>BH05918</t>
  </si>
  <si>
    <t>P-005326840 - Satrafoods ĐINH ĐỨC THIỆN</t>
  </si>
  <si>
    <t>BH05921</t>
  </si>
  <si>
    <t>P-005337596 - Satrafoods PHẠM THẾ HIỂN 3</t>
  </si>
  <si>
    <t>BH18120</t>
  </si>
  <si>
    <t>Bán hàng Minh Cầu Gang Thép  theo hóa đơn 00013197, HỖ TRỢ LÌ XÌ ĐƠN ĐẦU XUÂN CHO SP GÀ MUỐI 500G X 10%</t>
  </si>
  <si>
    <t>BH18121</t>
  </si>
  <si>
    <t>Bán hàng SIÊU THỊ MINH CẦU 2 theo hóa đơn 00013199 , HỖ TRỢ LÌ XÌ ĐƠN ĐẦU XUÂN CHO SP GÀ MUỐI 500G X 10%</t>
  </si>
  <si>
    <t>BH18122</t>
  </si>
  <si>
    <t>Bán hàng Minh Cầu 1 (Chị Hà)  theo hóa đơn 00013200 , HỖ TRỢ LÌ XÌ ĐƠN ĐẦU XUÂN CHO SP GÀ MUỐI 500G X 10%</t>
  </si>
  <si>
    <t>BH18123</t>
  </si>
  <si>
    <t>Bán hàng Minh cầu Quan Triều theo hóa đơn 00013201 , HỖ TRỢ LÌ XÌ ĐƠN ĐẦU XUÂN CHO SP GÀ MUỐI 500G X 10%</t>
  </si>
  <si>
    <t>BH18124</t>
  </si>
  <si>
    <t>Bán hàng Minh Cầu Gia Sàng (Chị Hà)  theo hóa đơn 00013202 , HỖ TRỢ LÌ XÌ ĐƠN ĐẦU XUÂN CHO SP GÀ MUỐI 500G X 10%</t>
  </si>
  <si>
    <t>BH18167</t>
  </si>
  <si>
    <t>Bán hàng Minh cầu Thịnh Đán  theo hóa đơn 00013206</t>
  </si>
  <si>
    <t>BH18288</t>
  </si>
  <si>
    <t>Bán hàng MINH CẦU MART TRUNG TÂM theo hóa đơn 00013229</t>
  </si>
  <si>
    <t>BH18345</t>
  </si>
  <si>
    <t>Sunshine Mart Center, CHẠY KM SP CHÂN 300G X 10% TỪ NGÀY 1/2 ĐẾN 28/2</t>
  </si>
  <si>
    <t>BH18347</t>
  </si>
  <si>
    <t>Tmart03018 137. Quầy 538 Nguyễn Trãi, CHẠY KM SP GÀ MUỐI 500GX 10% TỪ NGÀY 1/2 ĐẾN 28/2</t>
  </si>
  <si>
    <t>MDV00009</t>
  </si>
  <si>
    <t>MDV00133</t>
  </si>
  <si>
    <t>MDV00135</t>
  </si>
  <si>
    <t>SG/HTRS101302A2</t>
  </si>
  <si>
    <t>ĐÃ KIỂM TRA - HÀNG TRẢ - PHIẾU : RS101302A2 - 23 TÔN THẤT TÙNG</t>
  </si>
  <si>
    <t>SG/HTRS101302A3</t>
  </si>
  <si>
    <t>ĐÃ KIỂM TRA - HÀNG TRẢ - PHIẾU: RS101302A3 - 23 TÔN THẤT TÙNG</t>
  </si>
  <si>
    <t>SG/HTRS1023019B</t>
  </si>
  <si>
    <t>ĐÃ KIỂM TRA - HÀNG TRẢ - PHIẾU : RS1023019B - HOÀNG ANH GOLDHOUSE , 187A LÊ VĂN LƯƠNG</t>
  </si>
  <si>
    <t>SG/HTRS106901X2</t>
  </si>
  <si>
    <t>ĐÃ KIỂM TRA - HÀNG TRẢ - PHIEUS: RS106901X2 -  MP3-001.04 TẦNG TRỆT- KHU CĂN HỘ FLORA MIZUKI - KDC NGUYÊN SƠN</t>
  </si>
  <si>
    <t>SG/HTRS108501W9</t>
  </si>
  <si>
    <t>ĐÃ KIỂM TRA - HÀNG TRẢ - PHIẾU: RS108501W9 - SỐ 01.01 TẦNG 1+2 CHUNG CƯ PHƯƠNG VIỆT , SỐ 1002 TẠ QUANG BỬU</t>
  </si>
  <si>
    <t>SG/HTRS108501WA</t>
  </si>
  <si>
    <t>ĐÃ KIỂM TRA - HÀNG TRẢ - PHIẾU: RS108501WA - CHUNG CƯ PHƯƠNG VIỆT , SỐ 1002 TẠ QUANG BỬU</t>
  </si>
  <si>
    <t>ĐÃ KIỂM TRA - HÀNG TRẢ - PHIẾU: RS109601OU - TÒA S6.03 VINHOMES GRAND PARK, 88 PHƯỚC THIỆN</t>
  </si>
  <si>
    <t>SG/HTRS113200S1</t>
  </si>
  <si>
    <t>ĐÃ KIỂM TRA - HÀNG TRẢ - PHIẾU: RS113200S1 - SỐ 207 PHẠM NGŨ LÃO</t>
  </si>
  <si>
    <t>ĐÃ KIỂM TRA - HÀNG TRẢ - PHIẾU: RS1132O0QR - SỐ 207 PHẠM NGŨ LÃO</t>
  </si>
  <si>
    <t>ĐÃ KIỂM TRA - HÀNG TRẢ - PHIẾU: RS1132O0RN - SỐ 207 PHẠM NGŨ LÃO</t>
  </si>
  <si>
    <t>SG/HTRS113500JM</t>
  </si>
  <si>
    <t>ĐÃ KIỂM TRA - HÀNG TRẢ - PHIẾU: RS113500JM - SỐ 299&amp;295/2 NGUYỄN TRI PHƯƠNG</t>
  </si>
  <si>
    <t>SG/HTRS113500KE</t>
  </si>
  <si>
    <t>ĐÃ KIỂM TRA - HÀNG TRẢ - PHIẾU : RS113500KE - SỐ 299-295/2 NGUYỄN TRI PHƯƠNG</t>
  </si>
  <si>
    <t>SG/HTRS11670055</t>
  </si>
  <si>
    <t>ĐÃ KIỂM TRA - HÀNG TRẢ - PHIẾU: RS11670055 - SỐ 59-61, ĐƯỜNG TRƯƠNG ĐỊNH</t>
  </si>
  <si>
    <t>SG/HTRS3004002D</t>
  </si>
  <si>
    <t>ĐÃ KIỂM TRA - HÀNG TRẢ - PHIẾU: RS3004002D - 5 BÀ TRIỆU</t>
  </si>
  <si>
    <t>SG/HTRS3004002E</t>
  </si>
  <si>
    <t>ĐÃ KIỂM TRA - HÀNG TRẢ - PHIẾU: RS3004002E - 5 BÀ TRIỆU</t>
  </si>
  <si>
    <t>BH05932</t>
  </si>
  <si>
    <t>TC260225-01011-00014</t>
  </si>
  <si>
    <t>BH05959</t>
  </si>
  <si>
    <t>P-005338900 - Satrafoods ĐƯỜNG SỐ 41</t>
  </si>
  <si>
    <t>BH05968</t>
  </si>
  <si>
    <t>68014 OSF 23/2</t>
  </si>
  <si>
    <t>BH05977</t>
  </si>
  <si>
    <t>P-005340964 - Satrafoods ĐƯỜNG SỐ 17</t>
  </si>
  <si>
    <t>BH05985</t>
  </si>
  <si>
    <t>P-005338705 - Satrafoods LÊ VĂN LƯƠNG</t>
  </si>
  <si>
    <t>BH06003</t>
  </si>
  <si>
    <t>P-005339936</t>
  </si>
  <si>
    <t>BH18369</t>
  </si>
  <si>
    <t>BH18407</t>
  </si>
  <si>
    <t>Bán hàng Tmart01096 1096. Nhà máy Canon Thăng Long theo hóa đơn 00013515</t>
  </si>
  <si>
    <t>BH18539</t>
  </si>
  <si>
    <t>BH18569</t>
  </si>
  <si>
    <t>BH18570</t>
  </si>
  <si>
    <t>BH18572</t>
  </si>
  <si>
    <t>Bán hàng CÔNG TY CỔ PHẦN TRUNG TÂM THƯƠNG MẠI LOTTE VIỆT NAM - CHI NHÁNH BA ĐÌNH theo hóa đơn 00013965</t>
  </si>
  <si>
    <t>SG/HTRS104700GE</t>
  </si>
  <si>
    <t>ĐÃ KIỂM TRA - HÀNG TRẢ - PHIẾU: RS104700GE - VNG CAMPUS, LÔ 3B-4-5-6-7 KCN TRONG KCX TÂN THUẬN</t>
  </si>
  <si>
    <t>SG/HTRS1116014Q</t>
  </si>
  <si>
    <t>ĐÃ KIỂM TRA - HÀNG TRẢ - PHIẾU: RS1116014Q - SỐ 68 ĐƯỜNG NGÔ ĐỨC KẾ</t>
  </si>
  <si>
    <t>SG/HTRS112100RL</t>
  </si>
  <si>
    <t>ĐÃ KIỂM TRA - HÀNG TRẢ - PHIẾU: RS112100RL - SỐ 290D-290F ĐƯỜNG AN DƯƠNG VƯƠNG</t>
  </si>
  <si>
    <t>SG/HTRS11570046</t>
  </si>
  <si>
    <t>ĐÃ KIỂM TRA - HÀNG TRẢ - PHIẾU : RS11570046 - SAIGON SOUTH RESIDENCES</t>
  </si>
  <si>
    <t>SG/HTRS1B04003S</t>
  </si>
  <si>
    <t>ĐÃ KIỂM TRA - HÀNG TRẢ - PHIẾU : RS1B04003S - BCONS 40 ĐƯỜNG THỐNG NHẤT</t>
  </si>
  <si>
    <t>SG/HTRS1B04003T</t>
  </si>
  <si>
    <t>ĐÃ KIỂM TRA - HÀNG TRẢ - PHIẾU : RS1B04003T - BCONS 40 THỐNG NHẤT</t>
  </si>
  <si>
    <t>BH06007</t>
  </si>
  <si>
    <t>BH06008</t>
  </si>
  <si>
    <t>BH06010</t>
  </si>
  <si>
    <t>BH06020</t>
  </si>
  <si>
    <t>79003 OSF 23/2</t>
  </si>
  <si>
    <t>BH06024</t>
  </si>
  <si>
    <t>P-005339721</t>
  </si>
  <si>
    <t>BH06034</t>
  </si>
  <si>
    <t>BH06035</t>
  </si>
  <si>
    <t>BH06039</t>
  </si>
  <si>
    <t>P-000237048</t>
  </si>
  <si>
    <t>BH06043</t>
  </si>
  <si>
    <t>260226-01005-00168</t>
  </si>
  <si>
    <t>BH06069</t>
  </si>
  <si>
    <t>P-005335927</t>
  </si>
  <si>
    <t>BH06070</t>
  </si>
  <si>
    <t>P-000119318</t>
  </si>
  <si>
    <t>BH06074</t>
  </si>
  <si>
    <t>260226-01010-00198</t>
  </si>
  <si>
    <t>BH06075</t>
  </si>
  <si>
    <t>260223-01010-00500</t>
  </si>
  <si>
    <t>NVK00016</t>
  </si>
  <si>
    <t>Tiền chiết khấu - &lt;Điều chỉnh giảm tiền hàng, tiền thuế của doanh số tháng 01/2026 do chiết khấu thương mại&gt;</t>
  </si>
  <si>
    <t>Tiền thuế GTGT - &lt;Điều chỉnh giảm tiền hàng, tiền thuế của doanh số tháng 01/2026 do chiết khấu thương mại&gt;</t>
  </si>
  <si>
    <t>SG/HT110278</t>
  </si>
  <si>
    <t>SG/HTRS106103QS</t>
  </si>
  <si>
    <t>ĐÃ KIỂM TRA - HÀNG TRẢ - PHIẾU : RS106103QS - L6-SH02, TÀNG TRỆT, LUX6, VINHOMES GOLDEN RIVER , 02 TÔN ĐỨC THẮNG</t>
  </si>
  <si>
    <t>SG/HTRS106103QT</t>
  </si>
  <si>
    <t>ĐÃ KIỂM TRA - HÀNG TRẢ - PHIẾU : RS106103QT -  L6-SH02, TẦNG TRỆT, LUX6, VINHOMES GOLDEN RIVER , 02 TÔN ĐỨC THẮNG</t>
  </si>
  <si>
    <t>BH06080</t>
  </si>
  <si>
    <t>TC260226-01006-00193</t>
  </si>
  <si>
    <t>BH06081</t>
  </si>
  <si>
    <t>TC260227-01004-00111</t>
  </si>
  <si>
    <t>BH06082</t>
  </si>
  <si>
    <t>TC260227-01016-00022</t>
  </si>
  <si>
    <t>BH06592</t>
  </si>
  <si>
    <t>P-005344352</t>
  </si>
  <si>
    <t>BH06593</t>
  </si>
  <si>
    <t>P-005344153</t>
  </si>
  <si>
    <t>BH06600</t>
  </si>
  <si>
    <t>P-005335787</t>
  </si>
  <si>
    <t>P-005336752</t>
  </si>
  <si>
    <t>P-005336449</t>
  </si>
  <si>
    <t>P-005336372</t>
  </si>
  <si>
    <t>BH06630</t>
  </si>
  <si>
    <t>P-000017026</t>
  </si>
  <si>
    <t>BH06638</t>
  </si>
  <si>
    <t>260223-01012-00464</t>
  </si>
  <si>
    <t>BH06639</t>
  </si>
  <si>
    <t>260223-01012-00004</t>
  </si>
  <si>
    <t>BH06640</t>
  </si>
  <si>
    <t>P-005342040</t>
  </si>
  <si>
    <t>BH06653</t>
  </si>
  <si>
    <t>260223-01003-00321</t>
  </si>
  <si>
    <t>BH06656</t>
  </si>
  <si>
    <t>79004 OSF 27/2</t>
  </si>
  <si>
    <t>SG/HTI-02398729</t>
  </si>
  <si>
    <t>HN/HT2600030</t>
  </si>
  <si>
    <t>ĐÃ KIỂM TRA - Hàng trả - SMART-HNI-NTL-0003 - Sunshine Mart Center  - Phiếu ngày (02/02/2026)</t>
  </si>
  <si>
    <t>HN/HT2600029</t>
  </si>
  <si>
    <t>ĐÃ KIỂM TRA - Hàng trả - SMART-HNI-NTL-0003 - Sunshine Mart Center - Phiếu ngày (02/02/2026)</t>
  </si>
  <si>
    <t>HN/HT2600429</t>
  </si>
  <si>
    <t>ĐÃ KIỂM TRA - Hàng trả - SMART-HNI-NTL-0003 - Sunshine Mart Center - Phiếu ngày (26/02/2026)</t>
  </si>
  <si>
    <t>Hàng trả T12.2025</t>
  </si>
  <si>
    <t>Hàng trả T01.2026</t>
  </si>
  <si>
    <t>HN/HT120233</t>
  </si>
  <si>
    <t>ĐÃ KIỂM TRA - Hàng trả - KMARKET-HPG-01-0046 - K-Market Minato Residence - Hải Phòng</t>
  </si>
  <si>
    <t>SG/HTRS111900C9</t>
  </si>
  <si>
    <t>SG/HTRS1027024I</t>
  </si>
  <si>
    <t>SG/HTRS104401L0</t>
  </si>
  <si>
    <t>HN/HTRS3003000A</t>
  </si>
  <si>
    <t>SG/HTRS102000YM</t>
  </si>
  <si>
    <t>SG/HTRS101001IN</t>
  </si>
  <si>
    <t>SG/HTRS101001IQ</t>
  </si>
  <si>
    <t>SG/HTRS101001IW</t>
  </si>
  <si>
    <t>SG/HTRS101001IZ</t>
  </si>
  <si>
    <t>SG/HTRS111300X0</t>
  </si>
  <si>
    <t>SG/HTRS1171002N</t>
  </si>
  <si>
    <t>ĐÃ KIỂM TRA - HÀNG TRẢ - PHIẾU : RS1171002N - 137 NGUYỄN ĐỨC CẢNH D7 - PHIẾU NGÀY: 09/02</t>
  </si>
  <si>
    <t>SG/HTRS101001IX</t>
  </si>
  <si>
    <t>SG/HTRS100601I1</t>
  </si>
  <si>
    <t>SG/HTRS1B04003I</t>
  </si>
  <si>
    <t>SG/HTRS1096010U</t>
  </si>
  <si>
    <t>SG/HTRS113200QR</t>
  </si>
  <si>
    <t>SG/HTRS113200RN</t>
  </si>
  <si>
    <t>0402siba0001</t>
  </si>
  <si>
    <t>Hàng trả - SIBA-HNI-NTL-0001 - Sibafood Vinhomes Green Bay, Mễ Trì - 0402siba0001 - Phiếu ngày (04/02/2026)</t>
  </si>
  <si>
    <t>SG/HTTHN001476</t>
  </si>
  <si>
    <t>ĐÃ KIỂM TRA - HÀNG TRẢ - PHIẾU: THN001476 - CHI NHÁNH NHA TRANG - CÔNG TY TNHH VIỆT Ý HÀ NỘI CENTER</t>
  </si>
  <si>
    <t>SG/HTTHN001486</t>
  </si>
  <si>
    <t>ĐÃ KIỂM TRA - HÀNG TRẢ - PHIẾU: THN001486 - CHI NHÁNH NHA TRANG - CÔNG TY TNHH VIỆT Ý HÀ NỘI CENTER</t>
  </si>
  <si>
    <t>SGT/HTTHN001514</t>
  </si>
  <si>
    <t>ĐÃ KIỂM TRA - HÀNG TRẢ - PHIẾU: THN001514 - CHI NHÁNH NHA TRANG - CÔNG TY TNHH VIỆT Ý HÀ NỘI CENTER</t>
  </si>
  <si>
    <t>NVK00003</t>
  </si>
  <si>
    <t>Tiền chiết khấu - &lt;Chiết khấu cơ bản tháng 01/2026 kèm bảng kê số 14012026/BKHD/NT-LOTTE Ngày 13 tháng 02 năm 2026&gt;</t>
  </si>
  <si>
    <t>Tiền thuế GTGT - &lt;Chiết khấu cơ bản tháng 01/2026 kèm bảng kê số 14012026/BKHD/NT-LOTTE Ngày 13 tháng 02 năm 2026&gt;</t>
  </si>
  <si>
    <t>NVK00004</t>
  </si>
  <si>
    <t>Tiền chiết khấu - &lt;Chiết khấu cơ bản tháng 01/2026 kèm bảng kê số 07012026/BKHD/NT-LOTTE Ngày 13 tháng 02 năm 2026&gt;</t>
  </si>
  <si>
    <t>Tiền thuế GTGT - &lt;Chiết khấu cơ bản tháng 01/2026 kèm bảng kê số 07012026/BKHD/NT-LOTTE Ngày 13 tháng 02 năm 2026&gt;</t>
  </si>
  <si>
    <t>NVK00017</t>
  </si>
  <si>
    <t>Tiền chiết khấu - &lt;Chiết khấu cơ bản tháng 01/2026 kèm bảng kê số 13012026/BKHD/NT-LOTTE Ngày 13 tháng 02 năm 2026&gt;</t>
  </si>
  <si>
    <t>Tiền thuế GTGT - &lt;Chiết khấu cơ bản tháng 01/2026 kèm bảng kê số 13012026/BKHD/NT-LOTTE Ngày 13 tháng 02 năm 2026&gt;</t>
  </si>
  <si>
    <t>NVK00018</t>
  </si>
  <si>
    <t>Tiền chiết khấu - &lt;Chiết khấu cơ bản tháng 01/2026 kèm bảng kê số 12012026/BKHD/NT-LOTTE Ngày 13 tháng 02 năm 2026&gt;</t>
  </si>
  <si>
    <t>Tiền thuế GTGT - &lt;Chiết khấu cơ bản tháng 01/2026 kèm bảng kê số 12012026/BKHD/NT-LOTTE Ngày 13 tháng 02 năm 2026&gt;</t>
  </si>
  <si>
    <t>NVK00019</t>
  </si>
  <si>
    <t>Tiền chiết khấu - &lt;Chiết khấu cơ bản tháng 01/2026 kèm bảng kê số 11012026/BKHD/NT-LOTTE Ngày 13 tháng 02 năm 2026&gt;</t>
  </si>
  <si>
    <t>Tiền thuế GTGT - &lt;Chiết khấu cơ bản tháng 01/2026 kèm bảng kê số 11012026/BKHD/NT-LOTTE Ngày 13 tháng 02 năm 2026&gt;</t>
  </si>
  <si>
    <t>NVK00020</t>
  </si>
  <si>
    <t>Tiền chiết khấu - &lt;Chiết khấu cơ bản tháng 01/2026 kèm bảng kê số 10012026/BKHD/NT-LOTTE Ngày 13 tháng 02 năm 2026&gt;</t>
  </si>
  <si>
    <t>Tiền thuế GTGT - &lt;Chiết khấu cơ bản tháng 01/2026 kèm bảng kê số 10012026/BKHD/NT-LOTTE Ngày 13 tháng 02 năm 2026&gt;</t>
  </si>
  <si>
    <t>NVK00021</t>
  </si>
  <si>
    <t>Tiền chiết khấu - &lt;Chiết khấu cơ bản tháng 01/2026 kèm bảng kê số 09012026/BKHD/NT-LOTTE Ngày 13 tháng 02 năm 2026&gt;</t>
  </si>
  <si>
    <t>Tiền thuế GTGT - &lt;Chiết khấu cơ bản tháng 01/2026 kèm bảng kê số 09012026/BKHD/NT-LOTTE Ngày 13 tháng 02 năm 2026&gt;</t>
  </si>
  <si>
    <t>NVK00022</t>
  </si>
  <si>
    <t>Tiền chiết khấu - &lt;Chiết khấu cơ bản tháng 01/2026 kèm bảng kê số 08012026/BKHD/NT-LOTTE Ngày 13 tháng 02 năm 2026&gt;</t>
  </si>
  <si>
    <t>Tiền thuế GTGT - &lt;Chiết khấu cơ bản tháng 01/2026 kèm bảng kê số 08012026/BKHD/NT-LOTTE Ngày 13 tháng 02 năm 2026&gt;</t>
  </si>
  <si>
    <t>NVK00023</t>
  </si>
  <si>
    <t>Tiền chiết khấu - &lt;Chiết khấu cơ bản tháng 01/2026 kèm bảng kê số 06012026/BKHD/NT-LOTTE Ngày 13 tháng 02 năm 2026&gt;</t>
  </si>
  <si>
    <t>Tiền thuế GTGT - &lt;Chiết khấu cơ bản tháng 01/2026 kèm bảng kê số 06012026/BKHD/NT-LOTTE Ngày 13 tháng 02 năm 2026&gt;</t>
  </si>
  <si>
    <t>NVK00024</t>
  </si>
  <si>
    <t>Tiền chiết khấu - &lt;Chiết khấu cơ bản tháng 01/2026 kèm bảng kê số 05012026/BKHD/NT-LOTTE Ngày 13 tháng 02 năm 2026&gt;</t>
  </si>
  <si>
    <t>Tiền thuế GTGT - &lt;Chiết khấu cơ bản tháng 01/2026 kèm bảng kê số 05012026/BKHD/NT-LOTTE Ngày 13 tháng 02 năm 2026&gt;</t>
  </si>
  <si>
    <t>NVK00025</t>
  </si>
  <si>
    <t>Tiền chiết khấu - &lt;Chiết khấu cơ bản tháng 01/2026 kèm bảng kê số 04012026/BKHD/NT-LOTTE Ngày 13 tháng 02 năm 2026&gt;</t>
  </si>
  <si>
    <t>Tiền thuế GTGT - &lt;Chiết khấu cơ bản tháng 01/2026 kèm bảng kê số 04012026/BKHD/NT-LOTTE Ngày 13 tháng 02 năm 2026&gt;</t>
  </si>
  <si>
    <t>NVK00026</t>
  </si>
  <si>
    <t>Tiền chiết khấu - &lt;Chiết khấu cơ bản tháng 01/2026 kèm bảng kê số 03012026/BKHD/NT-LOTTE Ngày 13 tháng 02 năm 2026&gt;</t>
  </si>
  <si>
    <t>Tiền thuế GTGT - &lt;Chiết khấu cơ bản tháng 01/2026 kèm bảng kê số 03012026/BKHD/NT-LOTTE Ngày 13 tháng 02 năm 2026&gt;</t>
  </si>
  <si>
    <t>NVK00027</t>
  </si>
  <si>
    <t>Tiền chiết khấu - &lt;Chiết khấu cơ bản tháng 01/2026 kèm bảng kê số 02012026/BKHD/NT-LOTTE Ngày 13 tháng 02 năm 2026&gt;</t>
  </si>
  <si>
    <t>Tiền thuế GTGT - &lt;Chiết khấu cơ bản tháng 01/2026 kèm bảng kê số 02012026/BKHD/NT-LOTTE Ngày 13 tháng 02 năm 2026&gt;</t>
  </si>
  <si>
    <t>NVK00028</t>
  </si>
  <si>
    <t>Tiền chiết khấu - &lt;Chiết khấu cơ bản tháng 01/2026 kèm bảng kê số 01012026/BKHD/NT-LOTTE Ngày 13 tháng 02 năm 2026&gt;</t>
  </si>
  <si>
    <t>Tiền thuế GTGT - &lt;Chiết khấu cơ bản tháng 01/2026 kèm bảng kê số 01012026/BKHD/NT-LOTTE Ngày 13 tháng 02 năm 2026&gt;</t>
  </si>
  <si>
    <t>260224-01001-00288 - LOTTE NAM SÀI GÒN</t>
  </si>
  <si>
    <t>260223-01001-00462 - LOTTE NAM SÀI GÒN</t>
  </si>
  <si>
    <t>260224-01001-00029 - LOTTE NAM SÀI GÒN</t>
  </si>
  <si>
    <t>260223-01002-00337 - LOTTEMART PHÚ THỌ</t>
  </si>
  <si>
    <t>260223-01002-00049 - LOTTEMART PHÚ THỌ</t>
  </si>
  <si>
    <t>SG/HT110285</t>
  </si>
  <si>
    <t>Điều chỉnh giảm số lượng do khách hàng trả hàng theo phiếu 2602260101610019</t>
  </si>
  <si>
    <t>SG/HT110286</t>
  </si>
  <si>
    <t>Điều chỉnh giảm số lượng do khách hàng trả hàng theo phiếu 2602260100610089</t>
  </si>
  <si>
    <t>Hỗ trợ chi phí trưng bày + quảng cáo T02.2026</t>
  </si>
  <si>
    <t>Chiết khấu, Hỗ trợ KMARKET T02.2026</t>
  </si>
  <si>
    <t>Hỗ trợ T12.2025</t>
  </si>
  <si>
    <t>Hỗ trợ tạo mã mới T11.2025</t>
  </si>
  <si>
    <t>Chiết khấu thanh toán T01.2026</t>
  </si>
  <si>
    <t>SATRA-HCM-Q2-1227</t>
  </si>
  <si>
    <t>Satrafoods Becamex VSIP1 K3</t>
  </si>
  <si>
    <t>K3.1.03, tầng trệt, khối nhà K3 thuộc nhà ở An sinh xã hội Becamex, Khu 3 Việt – Sing, Phường An Phú, Thành phố Hồ Chí Minh</t>
  </si>
  <si>
    <t>BH19993</t>
  </si>
  <si>
    <t>BH20298</t>
  </si>
  <si>
    <t>BH20562</t>
  </si>
  <si>
    <t>BH21146</t>
  </si>
  <si>
    <t>BH21294</t>
  </si>
  <si>
    <t>BH21303</t>
  </si>
  <si>
    <t>BH21511</t>
  </si>
  <si>
    <t>BH22094</t>
  </si>
  <si>
    <t>BH22182</t>
  </si>
  <si>
    <t>BH22756</t>
  </si>
  <si>
    <t>BH23079</t>
  </si>
  <si>
    <t>BH23817</t>
  </si>
  <si>
    <t>BH24090</t>
  </si>
  <si>
    <t>Sibafood S704- tầng 1 tòa N02 New Horizon city</t>
  </si>
  <si>
    <t>SIBA-HNI-HBT-S074</t>
  </si>
  <si>
    <t>S704- tầng 1 tòa N02 New Horizon city , 87 Lĩnh Nam, P. Vĩnh Tuy, Hai Bà Trưng, Hà Nội</t>
  </si>
  <si>
    <t>BH18847</t>
  </si>
  <si>
    <t>BH18848</t>
  </si>
  <si>
    <t>BH18849</t>
  </si>
  <si>
    <t>BH18850</t>
  </si>
  <si>
    <t>HN/HT6001081301</t>
  </si>
  <si>
    <t>ĐÃ KIỂM TRA - Hàng trả - SIBA-HNI-HDG-0017 - Sibafood Terra An Hưng  - Phiếu ngày (08/03/2026)</t>
  </si>
  <si>
    <t>HN/HT6001082064</t>
  </si>
  <si>
    <t>ĐÃ KIỂM TRA - Hàng trả - SIBA-HNI-HDG-0017 - Sibafood Terra An Hưng  - Phiếu ngày (09/03/2026)</t>
  </si>
  <si>
    <t>HN/HT6001084511</t>
  </si>
  <si>
    <t>ĐÃ KIỂM TRA - Hàng trả - SIBA-HNI-HDC-0005 - Sibafood Thăng Long Capital -phiếu: 6001084511 - Phiếu ngày (11/03/2026)</t>
  </si>
  <si>
    <t>BH21673</t>
  </si>
  <si>
    <t>HN/HT6001087558</t>
  </si>
  <si>
    <t>ĐÃ KIỂM TRA - Hàng trả - SIBA-HNI-TXN-25505-001 - CHI NHÁNH CÔNG TY CỔ PHẦN SIBA FOOD VIỆT NAM TẠI HÀ NỘI -PHIẾU: 6001087558 - Phiếu ngày (13/03/2026)</t>
  </si>
  <si>
    <t>BH22698</t>
  </si>
  <si>
    <t>BH23361</t>
  </si>
  <si>
    <t>HN/HT6001098400</t>
  </si>
  <si>
    <t>ĐÃ KIỂM TRA - Hàng trả - SIBA-HNI-HBT-S074 - chi nhánh công ty cổ phần siba food việt nam - phiếu: 6001098400 - Phiếu ngày (23/03/2026)</t>
  </si>
  <si>
    <t>BH24755</t>
  </si>
  <si>
    <t>BH18859</t>
  </si>
  <si>
    <t>BH19007</t>
  </si>
  <si>
    <t>Cửa hàng Vitalmart - Số 108, ngõ 110 Trần Duy Hưng, chạy km sp gà muối 500g x 10% từ ngày 1-3 đến 31-3</t>
  </si>
  <si>
    <t>BH19008</t>
  </si>
  <si>
    <t>Cửa hàng Vitalmart - HM01a-3 Hoàng Thành, chạy km sp gà muối 500g x 10% từ ngày 1-3 đến 31-3</t>
  </si>
  <si>
    <t>BH19009</t>
  </si>
  <si>
    <t>Cửa hàng Vitalmart - Lô 1.04 số 97 Trần Bình, chạy km sp gà muối 500g x 10% từ ngày 1-3 đến 31-3</t>
  </si>
  <si>
    <t>BH21063</t>
  </si>
  <si>
    <t>Cửa hàng Vitalmart - Số 108, ngõ 110 Trần Duy Hưng, CHẠY KM SP GÀ MUỐI 500G X 10% TỪ NGÀY 1-3 ĐẾN 31-3</t>
  </si>
  <si>
    <t>BH21237</t>
  </si>
  <si>
    <t>Cửa hàng Vitalmart - 01.S02 Vinhome Smart City - Tây Mỗ, CHẠY KM GÀ MUỐI 500G X 10% TỪ NGÀY 1-3 ĐẾN 31-3</t>
  </si>
  <si>
    <t>BH21778</t>
  </si>
  <si>
    <t>HN/HTV42603133</t>
  </si>
  <si>
    <t>ĐÃ KIỂM TRA - Hàng trả - VITALMART-HNI-HDG-004 - Cửa hàng Vitalmart - HM01a-3 Hoàng Thành  - Phiếu ngày (13/03/2026)</t>
  </si>
  <si>
    <t>BH22198</t>
  </si>
  <si>
    <t>Cửa hàng Vitalmart - Lô 1.04 số 97 Trần Bình, KM SP GÀ MUỐI 500G X 10% TỪ NGÀY 1-3 ĐẾN 31-3</t>
  </si>
  <si>
    <t>BH22199</t>
  </si>
  <si>
    <t>BH22411</t>
  </si>
  <si>
    <t>Cửa hàng Vitalmart - Số 108, ngõ 110 Trần Duy Hưng, CHẠY KM GÀ MUỐI 500G X 10% TỪ NGÀY 1-3 ĐẾN 31-3</t>
  </si>
  <si>
    <t>BH22414</t>
  </si>
  <si>
    <t>HN/HTV72603171</t>
  </si>
  <si>
    <t>Hàng trả - Cửa hàng Vitalmart - S402 Vinhome Smart City - Tây Mỗ - VITALMART-HNI-NTL-007 - phiếu ngày : 18/03</t>
  </si>
  <si>
    <t>HN/HTV12603192</t>
  </si>
  <si>
    <t>Hàng trả - vitalmart yên hòa  - VITALMART-HNI-CGY-2514 - phiếu ngày: 19-3</t>
  </si>
  <si>
    <t>HN/HTV12603193</t>
  </si>
  <si>
    <t>Hàng trả - vitalmart yên hòa - VITALMART-HNI-CGY-2514 - phiếu ngày : 19-3</t>
  </si>
  <si>
    <t>BH23695</t>
  </si>
  <si>
    <t>BH23696</t>
  </si>
  <si>
    <t>Cửa hàng Vitalmart - Lô 1.04 số 97 Trần Bình, CHẠY KM GÀ MUỐI 500G X 10% TỪ NGÀY 1-3 ĐẾN 31-3</t>
  </si>
  <si>
    <t>BH23697</t>
  </si>
  <si>
    <t>vitalmart yên hòa, CHẠY KM GÀ MUỐI 500G X 10% TỪ NGÀY 1-3 ĐẾN 31-3</t>
  </si>
  <si>
    <t>BH24068</t>
  </si>
  <si>
    <t>BH24217</t>
  </si>
  <si>
    <t>BH06728</t>
  </si>
  <si>
    <t>79005 OSF 27/2 - Osifood Phước Long</t>
  </si>
  <si>
    <t>SG/HT2600044</t>
  </si>
  <si>
    <t>ĐÃ KIỂM TRA - HÀNG TRẢ - PHIẾU : 2600044 - Osifood Phước Long - NHATMINH-HCM-Q9-79005</t>
  </si>
  <si>
    <t>SG/HT32600029</t>
  </si>
  <si>
    <t>ĐÃ KIỂM TRA - HÀNG TRẢ - PHIẾU: 32600029 - OsiFood Phổ Quang -NHATMINH-HCM-PNN-79009-2</t>
  </si>
  <si>
    <t>BH07713</t>
  </si>
  <si>
    <t>79001 OSF 9/3 - OsiFood Bình Hòa</t>
  </si>
  <si>
    <t>BH07832</t>
  </si>
  <si>
    <t>79003 OSF 11/3 - Osifood Sky 9</t>
  </si>
  <si>
    <t>BH07845</t>
  </si>
  <si>
    <t>79012 OSF 11/3 - OsiFood Nguyễn Văn Công</t>
  </si>
  <si>
    <t>BH08463</t>
  </si>
  <si>
    <t>68014 OSF 16/3 - Osifood Bình Lợi</t>
  </si>
  <si>
    <t>SG/HT32600660</t>
  </si>
  <si>
    <t>ĐÃ KIỂM TRA - HÀNG TRẢ - OsiFood HomyLand -NHATMINH-HCM-Q2-68015 - phiếu: 32600660</t>
  </si>
  <si>
    <t>BH08915</t>
  </si>
  <si>
    <t>68015 OSF 19/3 - OsiFood HomyLand</t>
  </si>
  <si>
    <t>BH08924</t>
  </si>
  <si>
    <t>79004 OSF 20/3 - OsiFood 828A Xô Viết Nghệ Tĩnh</t>
  </si>
  <si>
    <t>BH09329</t>
  </si>
  <si>
    <t>79005 OSF 25/3 - Osifood Phước Long</t>
  </si>
  <si>
    <t>SG/HT26032600942</t>
  </si>
  <si>
    <t>ĐÃ KIỂM TRA - HÀNG TRẢ - PHIẾU: 26032600942 - Osifood Phước Long - NHATMINH-HCM-Q9-79005</t>
  </si>
  <si>
    <t>NVK00029</t>
  </si>
  <si>
    <t>Tiền chiết khấu - &lt;Điều chỉnh giảm tiền hàng, tiền thuế của doanh số tháng 02/2026 do chiết khấu thương mại&gt;</t>
  </si>
  <si>
    <t>Tiền thuế GTGT - &lt;Điều chỉnh giảm tiền hàng, tiền thuế của doanh số tháng 02/2026 do chiết khấu thương mại&gt;</t>
  </si>
  <si>
    <t>BH19030</t>
  </si>
  <si>
    <t>Tmart Store Mỹ Đình, Nam Từ Liêm - A.Đăng , CHẠY KM SG CHÂN 300G X 10% TỪ NGÀY 1-3 ĐẾN 31-3</t>
  </si>
  <si>
    <t>BH19032</t>
  </si>
  <si>
    <t>Tmart Store Hateco Yên Sở - A.Đăng, CHẠY KM SG CHÂN 300G X 10% TỪ NGÀY 1-3 ĐẾN 31-3</t>
  </si>
  <si>
    <t>SG/HTI-02382289</t>
  </si>
  <si>
    <t>ĐÃ KIỂM TRA - HÀNG TRẢ - PHIẾU: INV:I-02382289 - Satrafoods ĐÌNH PHONG PHÚ</t>
  </si>
  <si>
    <t>SG/HTI-02385786</t>
  </si>
  <si>
    <t>ĐÃ KIỂM TRA - HÀNG TRẢ - PHIẾU: INV:I-02385786 - Satrafoods DƯƠNG CÔNG KHI</t>
  </si>
  <si>
    <t>SG/HTI-02386252</t>
  </si>
  <si>
    <t>ĐÃ KIỂM TRA - HÀNG TRẢ - Satrafoods LÊ VĂN LINH - PHIẾU: INV:I-02386252</t>
  </si>
  <si>
    <t>SG/HTI-02387107</t>
  </si>
  <si>
    <t>ĐÃ KIỂM TRA - HÀNG TRẢ - Satrafoods NGUYỄN THỊ KIỂU 2 - SATRA-HCM-Q12-0300- PHIẾU: INV:I-02387107</t>
  </si>
  <si>
    <t>SG/HTI-02387185</t>
  </si>
  <si>
    <t>ĐÃ KIỂM TRA - HÀNG TRẢ -Satrafoods TÂN CẢNG - PHIẾU: INV:I-02387185</t>
  </si>
  <si>
    <t>SG/HTI-02387261</t>
  </si>
  <si>
    <t>ĐÃ KIỂM TRA - HÀNG TRẢ - Satrafoods THỐNG NHẤT - PHIẾU: INV:I-02387261</t>
  </si>
  <si>
    <t>SG/HTI-02387479</t>
  </si>
  <si>
    <t>ĐÃ KIỂM TRA - HÀNG TRẢ - Satrafoods LÝ THƯỜNG KIỆT - SATRA-HCM-HHM-0161 - PHIẾU: INV:I-02387479</t>
  </si>
  <si>
    <t>SG/HTI-02387522</t>
  </si>
  <si>
    <t>ĐÃ KIỂM TRA - HÀNG TRẢ -Satrafoods ĐƯỜNG SỐ 5C - PHIẾU: INV:I-02387522</t>
  </si>
  <si>
    <t>SG/HTI-02389054</t>
  </si>
  <si>
    <t>ĐÃ KIỂM TRA - HÀNG TRẢ -Satrafoods TÔ KÝ - SATRA-HCM-Q12-0080 - PHIẾU : INV:I-02389054</t>
  </si>
  <si>
    <t>SG/HTI-02389842</t>
  </si>
  <si>
    <t>ĐÃ KIỂM TRA - HÀNG TRẢ - Satrafoods ĐƯỜNG SỐ 41 - PHIẾU: INV:I-02389842</t>
  </si>
  <si>
    <t>SG/HTI-02390030</t>
  </si>
  <si>
    <t>ĐÃ KIỂM TRA - HÀNG TRẢ - Satrafoods TỈNH LỘ 8 (CỦ CHI 9) - PHIẾU: INV:I-02390030</t>
  </si>
  <si>
    <t>SG/HTI-02409003</t>
  </si>
  <si>
    <t>ĐÃ KIỂM TRA - HÀNG TRẢ - Satrafoods THỐNG NHẤT - PHIẾU: INV:I-02409003</t>
  </si>
  <si>
    <t>SG/HTI-02409810</t>
  </si>
  <si>
    <t>ĐÃ KIỂM TRA - HÀNG TRẢ - PHIẾU: INV:I-02409810 - Satrafoods LÊ VĂN LƯƠNG - SATRA-HCM-Q7-0036 - PHIẾU NGÀY: 25/1</t>
  </si>
  <si>
    <t>SG/HTI-02410059</t>
  </si>
  <si>
    <t>ĐÃ KIỂM TRA - HÀNG TRẢ - Satrafoods AN BÌNH - Satrafoods AN BÌNH - PHIẾU: INV:I-02410059</t>
  </si>
  <si>
    <t>SG/HTI-02412239</t>
  </si>
  <si>
    <t>ĐÃ KIỂM TRA - HÀNG TRẢ -Satrafoods TỈNH LỘ 8 (CỦ CHI 9) - SATRA-HCM-CCI-0141 - PHIẾU : INV:I-02412239</t>
  </si>
  <si>
    <t>SG/HTI-02412369</t>
  </si>
  <si>
    <t>ĐÃ KIỂM TRA - HÀNG TRẢ - PHIẾU: INV:I-02412369 - PHIẾU NGÀY :29/1 - Satrafoods LÊ VĂN LINH - SATRA-HCM-Q4-0019</t>
  </si>
  <si>
    <t>SG/HTI-02414532</t>
  </si>
  <si>
    <t>ĐÃ KIỂM TRA - HÀNG TRẢ - PHIẾU: INV:I-02414532 - PHIẾU NGÀY : 31/01 - Satrafoods TRẦN VĂN MƯỜI - SATRA-HCM-HHM-0165</t>
  </si>
  <si>
    <t>SG/HTI-02416431</t>
  </si>
  <si>
    <t>ĐÃ KIỂM TRA - HÀNG TRẢ - PHIẾU : INV:I-02416431 -Satrafoods KHA VẠN CÂN - SATRA-HCM-TDC-0199</t>
  </si>
  <si>
    <t>SG/HTI-02419290</t>
  </si>
  <si>
    <t>ĐÃ KIỂM TRA - HÀNG TRẢ - Satrafoods BÙI CÔNG TRỪNG - PHIẾU: INV:I-02419290</t>
  </si>
  <si>
    <t>SG/HTI-02420204</t>
  </si>
  <si>
    <t>ĐÃ KIỂM TRA - HÀNG TRẢ - PHIẾU : INV:I-02420204 - Satrafoods LÊ THỊ HOA - SATRA-HCM-TDC-0211</t>
  </si>
  <si>
    <t>SG/HTI-02422915</t>
  </si>
  <si>
    <t>ĐÃ KIỂM TRA - HÀNG TRẢ - Satrafoods THẠCH LAM - PHIẾU: INV:I-02422915</t>
  </si>
  <si>
    <t>SG/HTI-02423259</t>
  </si>
  <si>
    <t>ĐÃ KIỂM TRA - HÀNG TRẢ - Satrafoods LÊ VĂN LINH - SATRA-HCM-Q4-0019 - PHIẾU : INV:I-02423259 - PHIẾU NGÀY: 10/2</t>
  </si>
  <si>
    <t>SG/HTI-02424445</t>
  </si>
  <si>
    <t>ĐÃ KIỂM TRA - HÀNG TRẢ - PHIẾU: INV:I-02424445 - Satrafoods NGUYỄN VĂN KHẠ (CỦ CHI 5) - SATRA-HCM-CCI-0137</t>
  </si>
  <si>
    <t>SG/HTI-02425374</t>
  </si>
  <si>
    <t>ĐÃ KIỂM TRA - HÀNG TRẢ - Satrafoods NGUYỄN THỊ BÚP (TCH 2) - PHIẾU : INV:I-02425374</t>
  </si>
  <si>
    <t>SG/HTI-02426611</t>
  </si>
  <si>
    <t>ĐÃ KIỂM TRA - HÀNG TRẢ - Satrafoods QUANG TRUNG - PHIẾU : INV:I-02426611 - SATRA-HCM-GVP-0146</t>
  </si>
  <si>
    <t>SG/HTI-02426764</t>
  </si>
  <si>
    <t>ĐÃ KIỂM TRA - HÀNG TRẢ - PHIẾU : I-02426764 - Satrafoods TỈNH LỘ 8 (CỦ CHI 9) - SATRA-HCM-CCI-0141</t>
  </si>
  <si>
    <t>SG/HTI-02431209</t>
  </si>
  <si>
    <t>ĐÃ KIỂM TRA - HÀNG TRẢ - PHIẾU : INV:I-02431209 - Satrafoods LÊ VĂN LƯƠNG - SATRA-HCM-Q7-0036</t>
  </si>
  <si>
    <t>SG/HTI-02431456</t>
  </si>
  <si>
    <t>ĐÃ KIỂM TRA - HÀNG TRẢ - PHIẾU : INV:I-02431456 - Satrafoods NGUYỄN THƯỢNG HIỀN - SATRA-HCM-GVP-0154</t>
  </si>
  <si>
    <t>SG/HTI-02431591</t>
  </si>
  <si>
    <t>ĐÃ KIỂM TRA - HÀNG TRẢ - PHIẾU: INV:I-02431591 - Satrafoods LÒ LU - SATRA-HCM-Q9-0064</t>
  </si>
  <si>
    <t>SG/HTI-02432644</t>
  </si>
  <si>
    <t>ĐÃ KIỂM TRA - HÀNG TRẢ - PHIẾU: INV:I-02432644 - Satrafoods LÊ MINH NHỰT - SATRA-HCM-CCI-0145</t>
  </si>
  <si>
    <t>SG/HTI-02432655</t>
  </si>
  <si>
    <t>ĐÃ KIỂM TRA - HÀNG TRẢ - PHIẾU : INV:I-02432655 - Satrafoods CỦ CHI 1 - SATRA-HCM-CCI-0133</t>
  </si>
  <si>
    <t>SG/HTI-02432816</t>
  </si>
  <si>
    <t>ĐÃ KIỂM TRA - HÀNG TRẢ - PHIẾU: INV:I-02432816 - Satrafoods BÙI CÔNG TRỪNG</t>
  </si>
  <si>
    <t>BH06712</t>
  </si>
  <si>
    <t>P-005343421 - Satrafoods HƯƠNG LỘ 2 -2</t>
  </si>
  <si>
    <t>BH06720</t>
  </si>
  <si>
    <t>P-005336438 - Satrafoods THẠNH LỘC</t>
  </si>
  <si>
    <t>BH06721</t>
  </si>
  <si>
    <t>P-005335495 - Satrafoods BÙI CÔNG TRỪNG</t>
  </si>
  <si>
    <t>BH06729</t>
  </si>
  <si>
    <t>P-005345009 - Satrafoods THẠCH LAM</t>
  </si>
  <si>
    <t>SG/HTI-02434292</t>
  </si>
  <si>
    <t>ĐÃ KIỂM TRA - HÀNG TRẢ - Satrafoods THẠCH LAM - SATRA-HCM-TPU-0191 - phiếu: INV: I-02434292</t>
  </si>
  <si>
    <t>SG/HTI-02434505</t>
  </si>
  <si>
    <t>ĐÃ KIỂM TRA - HÀNG TRẢ - PHIẾU: INV:I-02434505 - Satrafoods QUANG TRUNG -SATRA-HCM-GVP-0146</t>
  </si>
  <si>
    <t>BH06789</t>
  </si>
  <si>
    <t>P-005341371 - Satrafoods LẠC LONG QUÂN 1</t>
  </si>
  <si>
    <t>SG/HTI-02393529</t>
  </si>
  <si>
    <t>ĐÃ KIỂM TRA - HÀNG TRẢ - PHIẾU: I-02393529 - Satrafoods LÊ THỊ HÀ - SATRA-HCM-HHM-0163</t>
  </si>
  <si>
    <t>BH06826</t>
  </si>
  <si>
    <t>P-005346921 - Satrafoods LÊ THỊ HOA</t>
  </si>
  <si>
    <t>BH06830</t>
  </si>
  <si>
    <t>P-000119691</t>
  </si>
  <si>
    <t>BH06835</t>
  </si>
  <si>
    <t>P-005347634 - Satrafoods DƯƠNG CÔNG KHI</t>
  </si>
  <si>
    <t>BH06860</t>
  </si>
  <si>
    <t>P-005346902 - Satrafoods LÊ VĂN LƯƠNG</t>
  </si>
  <si>
    <t>BH06906</t>
  </si>
  <si>
    <t>P-005348667 - Satrafoods LÊ VĂN LINH</t>
  </si>
  <si>
    <t>BH06925</t>
  </si>
  <si>
    <t>P-005347226 - Satrafoods TỈNH LỘ 43</t>
  </si>
  <si>
    <t>SG/HTI-02394487</t>
  </si>
  <si>
    <t>ĐÃ KIỂM TRA - HÀNG TRẢ - Satrafoods BÙI CÔNG TRỪNG - SATRA-HCM-Q12-0088 - PHIẾU: INV:I-02394487</t>
  </si>
  <si>
    <t>BH07418</t>
  </si>
  <si>
    <t>P-005350171 - Satrafoods LÊ THÁNH TÔN</t>
  </si>
  <si>
    <t>BH07422</t>
  </si>
  <si>
    <t>P-005348720 - Satrafoods ĐINH ĐỨC THIỆN</t>
  </si>
  <si>
    <t>BH07442</t>
  </si>
  <si>
    <t>P-005347094 - Satrafoods PHẠM THẾ HIỂN 3</t>
  </si>
  <si>
    <t>BH07632</t>
  </si>
  <si>
    <t>P-005350619 - Satrafoods ĐƯỜNG SỐ 2 THỦ ĐỨC</t>
  </si>
  <si>
    <t>BH07640</t>
  </si>
  <si>
    <t>P-005351191 - Satrafoods TRẦN VĂN MƯỜI</t>
  </si>
  <si>
    <t>BH07643</t>
  </si>
  <si>
    <t>P-005350387 - Satrafoods 555 Tỉnh Lộ 7 (CỦ CHI 12)</t>
  </si>
  <si>
    <t>SG/HTI-02397210</t>
  </si>
  <si>
    <t>ĐÃ KIỂM TRA - HÀNG TRẢ - PHIẾU : INV:I-02397210 - PHIẾU NGÀY : 7/1 - Satrafoods NGUYỄN DUY TRINH 3 - SATRA-HCM-Q9-0062</t>
  </si>
  <si>
    <t>SG/HTI-02398072</t>
  </si>
  <si>
    <t>ĐÃ KIỂM TRA - HÀNG TRẢ - Satrafoods HƯƠNG LỘ 2 -2 - SATRA-HCM-BTN-0115 - PHIẾU: INV:I-02398072 - PHIẾU NGÀY: 8/1/2026</t>
  </si>
  <si>
    <t>SG/HTI-02398492</t>
  </si>
  <si>
    <t>ĐÃ KIỂM TRA - HÀNG TRẢ - Satrafoods ĐƯỜNG SỐ 2 THỦ ĐỨC - SATRA-HCM-TDC-0207 - PHIẾU: INV:I-02398492 - PHIẾU NGÀY: 9/1</t>
  </si>
  <si>
    <t>SG/HTI-02398583</t>
  </si>
  <si>
    <t>ĐÃ KIỂM TRA - HÀNG TRẢ - Satrafoods 260 Trần Não - PHIẾU: INV:I-02398583 - SATRA-HCM-Q2-0215</t>
  </si>
  <si>
    <t>SG/HTI-02398726</t>
  </si>
  <si>
    <t>ĐÃ KIỂM TRA - HÀNG TRẢ - PHIẾU : INV:I-02398726 - Satrafoods 555 Tỉnh Lộ 7 (CỦ CHI 12) - SATRA-HCM-CCI-0555</t>
  </si>
  <si>
    <t>SG/HTI-02398824</t>
  </si>
  <si>
    <t>ĐÃ KIỂM TRA - HÀNG TRẢ - PHIẾU:INV:I-02398824 - PHIẾU NGÀY : 9/1 - Satrafoods KHA VẠN CÂN - SATRA-HCM-TDC-0199</t>
  </si>
  <si>
    <t>BH07705</t>
  </si>
  <si>
    <t>P-005353358 - Satrafoods ĐƯỜNG SỐ 41</t>
  </si>
  <si>
    <t>SG/HTI-02399442</t>
  </si>
  <si>
    <t>ĐÃ KIỂM TRA - HÀNG TRẢ - Satrafoods CỦ CHI 1 - SATRA-HCM-CCI-0133 - PHIẾU : INV:I-02399442</t>
  </si>
  <si>
    <t>BH07718</t>
  </si>
  <si>
    <t>P-005351489 - Satrafoods NGUYỄN THỊ KIỂU 2</t>
  </si>
  <si>
    <t>BH07721</t>
  </si>
  <si>
    <t>P-005349494 - Satrafoods NGUYỄN THỊ BÚP (TCH 2)</t>
  </si>
  <si>
    <t>BH07722</t>
  </si>
  <si>
    <t>P-005353910 - Satrafoods TÔ KÝ</t>
  </si>
  <si>
    <t>BH07754</t>
  </si>
  <si>
    <t>P-005353932 - Satrafoods LÒ LU</t>
  </si>
  <si>
    <t>BH07770</t>
  </si>
  <si>
    <t>P-005354268 - Satrafoods QUANG TRUNG</t>
  </si>
  <si>
    <t>BH07775</t>
  </si>
  <si>
    <t>P-005353605 - Satrafoods BÙI CÔNG TRỪNG</t>
  </si>
  <si>
    <t>SG/HT280306</t>
  </si>
  <si>
    <t>Hàng trả - Satra Võ Văn Kiệt - SATRA-HCM-Q6-028</t>
  </si>
  <si>
    <t>BH07822</t>
  </si>
  <si>
    <t>P-005354620 - Satrafoods LÊ THỊ RIÊNG</t>
  </si>
  <si>
    <t>BH07823</t>
  </si>
  <si>
    <t>P-005355347 - Satrafoods PHAN ĐĂNG LƯU</t>
  </si>
  <si>
    <t>BH07824</t>
  </si>
  <si>
    <t>P-005355243 - Satrafoods HOÀNG HOA THÁM</t>
  </si>
  <si>
    <t>SG/HTI-02400587</t>
  </si>
  <si>
    <t>ĐÃ KIỂM TRA - HÀNG TRẢ - Satrafoods HÀ HUY GIÁP 2 - SATRA-HCM-Q12-0090 - phiếu: INV:I-02400587 - phiếu ngày : 12/01</t>
  </si>
  <si>
    <t>BH07878</t>
  </si>
  <si>
    <t>P-000237816</t>
  </si>
  <si>
    <t>SG/HTI-02402325</t>
  </si>
  <si>
    <t>ĐÃ KIỂM TRA - HÀNG TRẢ - Satrafoods LÊ VĂN LƯƠNG - PHIẾU: INV:I-02402325 - SATRA-HCM-Q7-0036</t>
  </si>
  <si>
    <t>BH08458</t>
  </si>
  <si>
    <t>P-005361075 - Satrafoods LÊ THỊ HOA</t>
  </si>
  <si>
    <t>BH08475</t>
  </si>
  <si>
    <t>P-005350614 - Satrafoods KHA VẠN CÂN</t>
  </si>
  <si>
    <t>BH08484</t>
  </si>
  <si>
    <t>P-000225517</t>
  </si>
  <si>
    <t>BH08516</t>
  </si>
  <si>
    <t>P-000120288</t>
  </si>
  <si>
    <t>BH08525</t>
  </si>
  <si>
    <t>P-005359034 - Satrafoods ĐƯỜNG SỐ 5C</t>
  </si>
  <si>
    <t>BH08556</t>
  </si>
  <si>
    <t>P-005362109 - Satrafoods NGUYỄN THƯỢNG HIỀN</t>
  </si>
  <si>
    <t>BH08592</t>
  </si>
  <si>
    <t>P-005361774 - Satrafoods PHẠM THẾ HIỂN 3</t>
  </si>
  <si>
    <t>BH08593</t>
  </si>
  <si>
    <t>P-005362075 - Satrafoods QUỐC LỘ 50 - 2</t>
  </si>
  <si>
    <t>BH08640</t>
  </si>
  <si>
    <t>P-005363422 - Satrafoods TỈNH LỘ 43</t>
  </si>
  <si>
    <t>BH08906</t>
  </si>
  <si>
    <t>P-005364098 - Satrafoods TỈNH LỘ 8 (CỦ CHI 9)</t>
  </si>
  <si>
    <t>BH08910</t>
  </si>
  <si>
    <t>P-005365192 - Satrafoods LÊ MINH NHỰT</t>
  </si>
  <si>
    <t>BH08944</t>
  </si>
  <si>
    <t>P-005366463 - Satrafoods LÊ THÁNH TÔN</t>
  </si>
  <si>
    <t>BH08976</t>
  </si>
  <si>
    <t>P-005367070 - Satrafoods LÊ THỊ RIÊNG</t>
  </si>
  <si>
    <t>BH08980</t>
  </si>
  <si>
    <t>P-005366182 - Satrafoods ĐƯỜNG SỐ 17</t>
  </si>
  <si>
    <t>BH08998</t>
  </si>
  <si>
    <t>P-005366638 - Satrafoods BÙI CÔNG TRỪNG</t>
  </si>
  <si>
    <t>BH09033</t>
  </si>
  <si>
    <t>P-005367139 - Satrafoods NGUYỄN VĂN KHẠ (CỦ CHI 5)</t>
  </si>
  <si>
    <t>BH09035</t>
  </si>
  <si>
    <t>P-005368852 - Satrafoods LÊ THỊ HÀ</t>
  </si>
  <si>
    <t>BH09043</t>
  </si>
  <si>
    <t>P-005368596 - Satrafoods NGUYỄN VĂN ĐẬU</t>
  </si>
  <si>
    <t>BH09324</t>
  </si>
  <si>
    <t>P-005370797 - Satrafoods LÒ LU</t>
  </si>
  <si>
    <t>BH09361</t>
  </si>
  <si>
    <t>P-005372376 - Satrafoods PHẠM VĂN HAI</t>
  </si>
  <si>
    <t>BH09363</t>
  </si>
  <si>
    <t>P-005371616 - Satrafoods TRẦN VĂN MƯỜI</t>
  </si>
  <si>
    <t>BH09367</t>
  </si>
  <si>
    <t>P-005370697 - Satrafoods NGUYỄN VĂN NI (CỦ CHI 8)</t>
  </si>
  <si>
    <t>BH09368</t>
  </si>
  <si>
    <t>P-005370057 - Satrafoods 803 Tỉnh Lộ 7</t>
  </si>
  <si>
    <t>BH09373</t>
  </si>
  <si>
    <t>P-005370390 - Satrafoods HƯƠNG LỘ 2 -2</t>
  </si>
  <si>
    <t>BH09550</t>
  </si>
  <si>
    <t>P-000238706</t>
  </si>
  <si>
    <t>BH09579</t>
  </si>
  <si>
    <t>P-005372174 - Satrafoods ĐINH ĐỨC THIỆN</t>
  </si>
  <si>
    <t>BH06907</t>
  </si>
  <si>
    <t>00015593</t>
  </si>
  <si>
    <t>PO-76117 - FM5 104 Hai Bà Trưng</t>
  </si>
  <si>
    <t>BH06908</t>
  </si>
  <si>
    <t>00015595</t>
  </si>
  <si>
    <t>PO-76118 - Farmers market DC01 - Nơ Trang Long</t>
  </si>
  <si>
    <t>BH06909</t>
  </si>
  <si>
    <t>00015596</t>
  </si>
  <si>
    <t>PO-76116 - FM4 99 Hoàng Hoa Thám</t>
  </si>
  <si>
    <t>BH08464</t>
  </si>
  <si>
    <t>00019194</t>
  </si>
  <si>
    <t>PO-78307 - Farmers market DC01 - Nơ Trang Long</t>
  </si>
  <si>
    <t>BH07753</t>
  </si>
  <si>
    <t>00017332</t>
  </si>
  <si>
    <t>LONG BEACH 10/3</t>
  </si>
  <si>
    <t>BH06652</t>
  </si>
  <si>
    <t>260221-01003-00006</t>
  </si>
  <si>
    <t>BH18671</t>
  </si>
  <si>
    <t>Bán hàng CÔNG TY CỔ PHẦN TRUNG TÂM THƯƠNG MẠI LOTTE VIỆT NAM - CHI NHÁNH TÂY HỒ theo hóa đơn 00014574</t>
  </si>
  <si>
    <t>BH18672</t>
  </si>
  <si>
    <t>Bán hàng CÔNG TY CỔ PHẦN TRUNG TÂM THƯƠNG MẠI LOTTE VIỆT NAM - CHI NHÁNH TÂY HỒ theo hóa đơn 00014575</t>
  </si>
  <si>
    <t>BH18673</t>
  </si>
  <si>
    <t>Bán hàng CÔNG TY CỔ PHẦN TRUNG TÂM THƯƠNG MẠI LOTTE VIỆT NAM - CHI NHÁNH TÂY HỒ theo hóa đơn 00014576</t>
  </si>
  <si>
    <t>BH06765</t>
  </si>
  <si>
    <t>TC260302-01004-00165</t>
  </si>
  <si>
    <t>BH06776</t>
  </si>
  <si>
    <t>260302-01005-00260</t>
  </si>
  <si>
    <t>BH06827</t>
  </si>
  <si>
    <t>260302-01003-00179</t>
  </si>
  <si>
    <t>MDV00180</t>
  </si>
  <si>
    <t>PHI HOAT DONG DUNG THU SAN PHAM T.22026</t>
  </si>
  <si>
    <t>PHI DICH VU BAN HANG T2.2026</t>
  </si>
  <si>
    <t>BH07474</t>
  </si>
  <si>
    <t>TC260305-01004-00047</t>
  </si>
  <si>
    <t>BH07475</t>
  </si>
  <si>
    <t>TC260305-01006-00042</t>
  </si>
  <si>
    <t>BH07476</t>
  </si>
  <si>
    <t>TC260305-01013-00100</t>
  </si>
  <si>
    <t>BH07626</t>
  </si>
  <si>
    <t>260306-01001-00288 - LOTTE NAM SÀI GÒN</t>
  </si>
  <si>
    <t>BH07647</t>
  </si>
  <si>
    <t>260305-01010-00055</t>
  </si>
  <si>
    <t>MDV00185</t>
  </si>
  <si>
    <t>MDV00012</t>
  </si>
  <si>
    <t>BH07680</t>
  </si>
  <si>
    <t>TC260309-01006-00137</t>
  </si>
  <si>
    <t>BH07681</t>
  </si>
  <si>
    <t>TC260309-01006-00339</t>
  </si>
  <si>
    <t>MDV00178</t>
  </si>
  <si>
    <t>MDV00183</t>
  </si>
  <si>
    <t>BH07772</t>
  </si>
  <si>
    <t>260309-01010-00131</t>
  </si>
  <si>
    <t>BH07774</t>
  </si>
  <si>
    <t>260309-01012-00414</t>
  </si>
  <si>
    <t>MDV00010</t>
  </si>
  <si>
    <t>MDV00179</t>
  </si>
  <si>
    <t>MDV00186</t>
  </si>
  <si>
    <t>BH07788</t>
  </si>
  <si>
    <t>TC260311-01011-00014</t>
  </si>
  <si>
    <t>BH07789</t>
  </si>
  <si>
    <t>TC260311-01013-00069</t>
  </si>
  <si>
    <t>BH07790</t>
  </si>
  <si>
    <t>TC260311-01004-00123</t>
  </si>
  <si>
    <t>BH07829</t>
  </si>
  <si>
    <t>260310-01005-00077</t>
  </si>
  <si>
    <t>BH07830</t>
  </si>
  <si>
    <t>260309-01005-00233</t>
  </si>
  <si>
    <t>MDV00177</t>
  </si>
  <si>
    <t>MDV00182</t>
  </si>
  <si>
    <t>BH07859</t>
  </si>
  <si>
    <t>260311-01003-00001</t>
  </si>
  <si>
    <t>BH07860</t>
  </si>
  <si>
    <t>260309-01003-00182</t>
  </si>
  <si>
    <t>BH07884</t>
  </si>
  <si>
    <t>260312-01010-00120</t>
  </si>
  <si>
    <t>BH21787</t>
  </si>
  <si>
    <t>Bán hàng CÔNG TY CỔ PHẦN TRUNG TÂM THƯƠNG MẠI LOTTE VIỆT NAM - CHI NHÁNH BA ĐÌNH theo hóa đơn 00019025</t>
  </si>
  <si>
    <t>BH21789</t>
  </si>
  <si>
    <t>Bán hàng CÔNG TY CỔ PHẦN TRUNG TÂM THƯƠNG MẠI LOTTE VIỆT NAM - CHI NHÁNH TÂY HỒ theo hóa đơn 00019026</t>
  </si>
  <si>
    <t>BH08337</t>
  </si>
  <si>
    <t>TC260313-01013-00028</t>
  </si>
  <si>
    <t>BH08343</t>
  </si>
  <si>
    <t>260313-01001-00228 - LOTTE NAM SÀI GÒN</t>
  </si>
  <si>
    <t>BH21920</t>
  </si>
  <si>
    <t>Điều chỉnh giảm hóa đơn 00010470 09/02/2026 về 0 do khách hàng không nhận hàng</t>
  </si>
  <si>
    <t>MDV00184</t>
  </si>
  <si>
    <t>MDV00187</t>
  </si>
  <si>
    <t>MDV00011</t>
  </si>
  <si>
    <t>MDV00181</t>
  </si>
  <si>
    <t>00000375</t>
  </si>
  <si>
    <t>Điều chỉnh tên hàng từ "Gà hun cỏ xạ hương Coop Select 500g" thành "Gà muối hun cỏ xạ hương 500g"</t>
  </si>
  <si>
    <t>BH08449</t>
  </si>
  <si>
    <t>TC260314-01009-00023</t>
  </si>
  <si>
    <t>BH08450</t>
  </si>
  <si>
    <t>260314-01001-00130 - LOTTE NAM SÀI GÒN</t>
  </si>
  <si>
    <t>BH08451</t>
  </si>
  <si>
    <t>260316-01001-00388 - LOTTE NAM SÀI GÒN</t>
  </si>
  <si>
    <t>BH08461</t>
  </si>
  <si>
    <t>260316-01005-00119</t>
  </si>
  <si>
    <t>BH22367</t>
  </si>
  <si>
    <t>Bán hàng CÔNG TY CỔ PHẦN TRUNG TÂM THƯƠNG MẠI LOTTE VIỆT NAM - CHI NHÁNH TÂY HỒ theo hóa đơn 00019190</t>
  </si>
  <si>
    <t>BH08564</t>
  </si>
  <si>
    <t>TC260318-01011-00024</t>
  </si>
  <si>
    <t>BH08565</t>
  </si>
  <si>
    <t>TC260318-01013-00049</t>
  </si>
  <si>
    <t>BH08589</t>
  </si>
  <si>
    <t>260316-01003-00141</t>
  </si>
  <si>
    <t>BH08605</t>
  </si>
  <si>
    <t>260318-01012-00082</t>
  </si>
  <si>
    <t>BH08675</t>
  </si>
  <si>
    <t>TC260319-01006-00191</t>
  </si>
  <si>
    <t>BH08677</t>
  </si>
  <si>
    <t>260319-01001-00362 - LOTTE NAM SÀI GÒN</t>
  </si>
  <si>
    <t>BH08678</t>
  </si>
  <si>
    <t>260320-01001-00252 - LOTTE NAM SÀI GÒN</t>
  </si>
  <si>
    <t>BH08929</t>
  </si>
  <si>
    <t>260319-01012-00118</t>
  </si>
  <si>
    <t>NVK00005</t>
  </si>
  <si>
    <t>Tiền chiết khấu - &lt;Chiết khấu doanh số năm 2025 kèm bảng kê số 072025/BKHD/NT-LOTTE Ngày 20 tháng 03 năm 2026&gt;</t>
  </si>
  <si>
    <t>NVK00006</t>
  </si>
  <si>
    <t>Tiền chiết khấu - &lt;Chiết khấu doanh số năm 2025 kèm bảng kê số 152025/BKHD/NT-LOTTE Ngày 20 tháng 03 năm 2026&gt;</t>
  </si>
  <si>
    <t>NVK00007</t>
  </si>
  <si>
    <t>Tiền chiết khấu - &lt;Chiết khấu cơ bản tháng 02/2026 kèm bảng kê số 07022026/BKHD/NT-LOTTE Ngày 20  tháng 03 năm 2026&gt;</t>
  </si>
  <si>
    <t>NVK00008</t>
  </si>
  <si>
    <t>Tiền chiết khấu - &lt;Chiết khấu cơ bản tháng 02/2026 kèm bảng kê số 14022026/BKHD/NT-LOTTE Ngày 20  tháng 03 năm 2026&gt;</t>
  </si>
  <si>
    <t>NVK00031</t>
  </si>
  <si>
    <t>Tiền chiết khấu - &lt;Chiết khấu doanh số năm 2025 kèm bảng kê số 012025/BKHD/NT-LOTTE Ngày 20 tháng 03 năm 2026&gt;</t>
  </si>
  <si>
    <t>NVK00032</t>
  </si>
  <si>
    <t>Tiền chiết khấu - &lt;Chiết khấu doanh số năm 2025 kèm bảng kê số 022025/BKHD/NT-LOTTE Ngày 20 tháng 03 năm 2026&gt;</t>
  </si>
  <si>
    <t>NVK00033</t>
  </si>
  <si>
    <t>Tiền chiết khấu - &lt;Chiết khấu doanh số năm 2025 kèm bảng kê số 032025/BKHD/NT-LOTTE Ngày 20 tháng 03 năm 2026&gt;</t>
  </si>
  <si>
    <t>NVK00034</t>
  </si>
  <si>
    <t>Tiền chiết khấu - &lt;Chiết khấu doanh số năm 2025 kèm bảng kê số 042025/BKHD/NT-LOTTE Ngày 20 tháng 03 năm 2026&gt;</t>
  </si>
  <si>
    <t>NVK00035</t>
  </si>
  <si>
    <t>Tiền chiết khấu - &lt;Chiết khấu doanh số năm 2025 kèm bảng kê số 052025/BKHD/NT-LOTTE Ngày 20 tháng 03 năm 2026&gt;</t>
  </si>
  <si>
    <t>NVK00036</t>
  </si>
  <si>
    <t>Tiền chiết khấu - &lt;Chiết khấu doanh số năm 2025 kèm bảng kê số 062025/BKHD/NT-LOTTE Ngày 20 tháng 03 năm 2026&gt;</t>
  </si>
  <si>
    <t>NVK00037</t>
  </si>
  <si>
    <t>Tiền chiết khấu - &lt;Chiết khấu doanh số năm 2025 kèm bảng kê số 082025/BKHD/NT-LOTTE Ngày 20 tháng 03 năm 2026&gt;</t>
  </si>
  <si>
    <t>NVK00038</t>
  </si>
  <si>
    <t>Tiền chiết khấu - &lt;Chiết khấu doanh số năm 2025 kèm bảng kê số 092025/BKHD/NT-LOTTE Ngày 20 tháng 03 năm 2026&gt;</t>
  </si>
  <si>
    <t>NVK00039</t>
  </si>
  <si>
    <t>Tiền chiết khấu - &lt;Chiết khấu doanh số năm 2025 kèm bảng kê số 102025/BKHD/NT-LOTTE Ngày 20 tháng 03 năm 2026&gt;</t>
  </si>
  <si>
    <t>NVK00040</t>
  </si>
  <si>
    <t>Tiền chiết khấu - &lt;Chiết khấu doanh số năm 2025 kèm bảng kê số 112025/BKHD/NT-LOTTE Ngày 20 tháng 03 năm 2026&gt;</t>
  </si>
  <si>
    <t>NVK00041</t>
  </si>
  <si>
    <t>Tiền chiết khấu - &lt;Chiết khấu doanh số năm 2025 kèm bảng kê số 122025/BKHD/NT-LOTTE Ngày 20 tháng 03 năm 2026&gt;</t>
  </si>
  <si>
    <t>NVK00042</t>
  </si>
  <si>
    <t>Tiền chiết khấu - &lt;Chiết khấu doanh số năm 2025 kèm bảng kê số 132025/BKHD/NT-LOTTE Ngày 20 tháng 03 năm 2026&gt;</t>
  </si>
  <si>
    <t>NVK00043</t>
  </si>
  <si>
    <t>Tiền chiết khấu - &lt;Chiết khấu doanh số năm 2025 kèm bảng kê số 142025/BKHD/NT-LOTTE Ngày 20 tháng 03 năm 2026&gt;</t>
  </si>
  <si>
    <t>NVK00044</t>
  </si>
  <si>
    <t>Tiền chiết khấu - &lt;Chiết khấu cơ bản tháng 02/2026 kèm bảng kê số 01022026/BKHD/NT-LOTTE Ngày 20  tháng 03 năm 2026&gt;</t>
  </si>
  <si>
    <t>NVK00045</t>
  </si>
  <si>
    <t>Tiền chiết khấu - &lt;Chiết khấu cơ bản tháng 02/2026 kèm bảng kê số 02022026/BKHD/NT-LOTTE Ngày 20  tháng 03 năm 2026&gt;</t>
  </si>
  <si>
    <t>NVK00046</t>
  </si>
  <si>
    <t>Tiền chiết khấu - &lt;Chiết khấu cơ bản tháng 02/2026 kèm bảng kê số 03022026/BKHD/NT-LOTTE Ngày 20  tháng 03 năm 2026&gt;</t>
  </si>
  <si>
    <t>NVK00047</t>
  </si>
  <si>
    <t>Tiền chiết khấu - &lt;Chiết khấu cơ bản tháng 02/2026 kèm bảng kê số 04022026/BKHD/NT-LOTTE Ngày 20  tháng 03 năm 2026&gt;</t>
  </si>
  <si>
    <t>NVK00048</t>
  </si>
  <si>
    <t>Tiền chiết khấu - &lt;Chiết khấu cơ bản tháng 02/2026 kèm bảng kê số 05022026/BKHD/NT-LOTTE Ngày 20  tháng 03 năm 2026&gt;</t>
  </si>
  <si>
    <t>NVK00049</t>
  </si>
  <si>
    <t>Tiền chiết khấu - &lt;Chiết khấu cơ bản tháng 02/2026 kèm bảng kê số 06022026/BKHD/NT-LOTTE Ngày 20  tháng 03 năm 2026&gt;</t>
  </si>
  <si>
    <t>NVK00050</t>
  </si>
  <si>
    <t>Tiền chiết khấu - &lt;Chiết khấu cơ bản tháng 02/2026 kèm bảng kê số 08022026/BKHD/NT-LOTTE Ngày 20  tháng 03 năm 2026&gt;</t>
  </si>
  <si>
    <t>NVK00051</t>
  </si>
  <si>
    <t>Tiền chiết khấu - &lt;Chiết khấu cơ bản tháng 02/2026 kèm bảng kê số 09022026/BKHD/NT-LOTTE Ngày 20  tháng 03 năm 2026&gt;</t>
  </si>
  <si>
    <t>NVK00052</t>
  </si>
  <si>
    <t>Tiền chiết khấu - &lt;Chiết khấu cơ bản tháng 02/2026 kèm bảng kê số 10022026/BKHD/NT-LOTTE Ngày 20  tháng 03 năm 2026&gt;</t>
  </si>
  <si>
    <t>NVK00053</t>
  </si>
  <si>
    <t>Tiền chiết khấu - &lt;Chiết khấu cơ bản tháng 02/2026 kèm bảng kê số 11022026/BKHD/NT-LOTTE Ngày 20  tháng 03 năm 2026&gt;</t>
  </si>
  <si>
    <t>NVK00054</t>
  </si>
  <si>
    <t>Tiền chiết khấu - &lt;Chiết khấu cơ bản tháng 02/2026 kèm bảng kê số 12022026/BKHD/NT-LOTTE Ngày 20  tháng 03 năm 2026&gt;</t>
  </si>
  <si>
    <t>NVK00055</t>
  </si>
  <si>
    <t>Tiền chiết khấu - &lt;Chiết khấu cơ bản tháng 02/2026 kèm bảng kê số 13022026/BKHD/NT-LOTTE Ngày 20  tháng 03 năm 2026&gt;</t>
  </si>
  <si>
    <t>BH23369</t>
  </si>
  <si>
    <t>Bán hàng CÔNG TY CỔ PHẦN TRUNG TÂM THƯƠNG MẠI LOTTE VIỆT NAM - CHI NHÁNH TÂY HỒ theo hóa đơn 00021574</t>
  </si>
  <si>
    <t>MDV00196</t>
  </si>
  <si>
    <t>Thu lai phi van chuyenT2.2026</t>
  </si>
  <si>
    <t>BH08970</t>
  </si>
  <si>
    <t>TC260323-01013-00043</t>
  </si>
  <si>
    <t>BH08971</t>
  </si>
  <si>
    <t>TC260323-01004-00136</t>
  </si>
  <si>
    <t>BH09002</t>
  </si>
  <si>
    <t>260323-01005-00240</t>
  </si>
  <si>
    <t>BH09047</t>
  </si>
  <si>
    <t>260323-01012-00082</t>
  </si>
  <si>
    <t>BH09048</t>
  </si>
  <si>
    <t>260323-01012-00331</t>
  </si>
  <si>
    <t>BH09080</t>
  </si>
  <si>
    <t>TC260325-01009-00042</t>
  </si>
  <si>
    <t>BH09081</t>
  </si>
  <si>
    <t>TC260325-01011-00024</t>
  </si>
  <si>
    <t>BH24051</t>
  </si>
  <si>
    <t>Bán hàng CÔNG TY CỔ PHẦN TRUNG TÂM THƯƠNG MẠI LOTTE VIỆT NAM - CHI NHÁNH TÂY HỒ theo hóa đơn 00022804</t>
  </si>
  <si>
    <t>BH24059</t>
  </si>
  <si>
    <t>Bán hàng CÔNG TY CỔ PHẦN TRUNG TÂM THƯƠNG MẠI LOTTE VIỆT NAM - CHI NHÁNH BA ĐÌNH theo hóa đơn 00022931</t>
  </si>
  <si>
    <t>BH09313</t>
  </si>
  <si>
    <t>260326-01003-00028</t>
  </si>
  <si>
    <t>BH09317</t>
  </si>
  <si>
    <t>260325-01001-00232 - LOTTE NAM SÀI GÒN</t>
  </si>
  <si>
    <t>BH09318</t>
  </si>
  <si>
    <t>260325-01001-00046 - LOTTE NAM SÀI GÒN</t>
  </si>
  <si>
    <t>BH09337</t>
  </si>
  <si>
    <t>260326-01002-00176</t>
  </si>
  <si>
    <t>SG/HT32600683</t>
  </si>
  <si>
    <t>Điều chỉnh giảm số lượng do khách hàng trả hàng theo phiếu 2603140100410018</t>
  </si>
  <si>
    <t>SG/HT32600684</t>
  </si>
  <si>
    <t>SG/HT32600685</t>
  </si>
  <si>
    <t>Điều chỉnh giảm số lượng do khách hàng trả hàng theo phiếu 2603160101210251</t>
  </si>
  <si>
    <t>SG/HT32600686</t>
  </si>
  <si>
    <t>Điều chỉnh giảm số lượng do khách hàng trả hàng theo phiếu 2603230101210186</t>
  </si>
  <si>
    <t>SG/HT32600687</t>
  </si>
  <si>
    <t>LOTTEMART PHÚ THỌ - Điều chỉnh giảm số lượng do khách hàng trả hàng theo phiếu 2603270100210054</t>
  </si>
  <si>
    <t>SG/HT32600688</t>
  </si>
  <si>
    <t>LOTTE NAM SÀI GÒN - Điều chỉnh giảm số lượng do khách hàng trả hàng theo phiếu 2603250100110385</t>
  </si>
  <si>
    <t>SG/HT32600689</t>
  </si>
  <si>
    <t>Điều chỉnh giảm số lượng do khách hàng trả hàng theo phiếu 2603090101110092</t>
  </si>
  <si>
    <t>BH24375</t>
  </si>
  <si>
    <t>Bán hàng CÔNG TY CỔ PHẦN TRUNG TÂM THƯƠNG MẠI LOTTE VIỆT NAM - CHI NHÁNH BA ĐÌNH theo hóa đơn 00023165</t>
  </si>
  <si>
    <t>BH09623</t>
  </si>
  <si>
    <t>260330-01002-00019</t>
  </si>
  <si>
    <t>BH18839</t>
  </si>
  <si>
    <t>00014689</t>
  </si>
  <si>
    <t>BH18840</t>
  </si>
  <si>
    <t>00014690</t>
  </si>
  <si>
    <t>BH18841</t>
  </si>
  <si>
    <t>00014691</t>
  </si>
  <si>
    <t>BH18842</t>
  </si>
  <si>
    <t>00014692</t>
  </si>
  <si>
    <t>BH20112</t>
  </si>
  <si>
    <t>00015627</t>
  </si>
  <si>
    <t>BH20114</t>
  </si>
  <si>
    <t>00015628</t>
  </si>
  <si>
    <t>BH20115</t>
  </si>
  <si>
    <t>00015629</t>
  </si>
  <si>
    <t>BH06863</t>
  </si>
  <si>
    <t>00015540</t>
  </si>
  <si>
    <t>PG0000B3Y1</t>
  </si>
  <si>
    <t>BH06864</t>
  </si>
  <si>
    <t>00015541</t>
  </si>
  <si>
    <t>PG0000B3UO</t>
  </si>
  <si>
    <t>BH06865</t>
  </si>
  <si>
    <t>00015542</t>
  </si>
  <si>
    <t>PG0000B50Y</t>
  </si>
  <si>
    <t>BH06866</t>
  </si>
  <si>
    <t>00015544</t>
  </si>
  <si>
    <t>PG0000B4XO</t>
  </si>
  <si>
    <t>BH19409</t>
  </si>
  <si>
    <t>00014808</t>
  </si>
  <si>
    <t>PG0000B4G4</t>
  </si>
  <si>
    <t>BH19415</t>
  </si>
  <si>
    <t>00014807</t>
  </si>
  <si>
    <t>PG0000B469</t>
  </si>
  <si>
    <t>SG/HTRS107601MQ</t>
  </si>
  <si>
    <t>ĐÃ KIỂM TRA - HÀNG TRẢ - PHIẾU : RS107601MQ - TÒA S3.05 VINHOMES GRAND PARK , NGUYỄN XIỂN</t>
  </si>
  <si>
    <t>SG/HTRS1172006X</t>
  </si>
  <si>
    <t>ĐÃ KIỂM TRA - HÀNG TRẢ - PHIẾU : RS1172006X - SỐ 6 ĐƯỜNG PHAN BỘI CHÂU</t>
  </si>
  <si>
    <t>SG/HTRS11720071</t>
  </si>
  <si>
    <t>ĐÃ KIỂM TRA - HÀNG TRẢ - PHIẾU : RS11720071 - SỐ 6 ĐƯỜNG PHAN BỘI CHÂU</t>
  </si>
  <si>
    <t>SG/HTRS11720077</t>
  </si>
  <si>
    <t>ĐÃ KIỂM TRA - HÀNG TRẢ - PHIẾU : RS11720077 - SỐ 6 DƯỜNG PHAN BỘI CHÂU</t>
  </si>
  <si>
    <t>BH21273</t>
  </si>
  <si>
    <t>00017311</t>
  </si>
  <si>
    <t>PG0000B66P</t>
  </si>
  <si>
    <t>SG/HTRS106201JI</t>
  </si>
  <si>
    <t>ĐÃ KIỂM TRA - HÀNG TRẢ - PHIẾU: RS106201JI - SỐ 2 DƯỜNG C</t>
  </si>
  <si>
    <t>BH07786</t>
  </si>
  <si>
    <t>00017757</t>
  </si>
  <si>
    <t>PG0000B6FF</t>
  </si>
  <si>
    <t>BH07787</t>
  </si>
  <si>
    <t>00017758</t>
  </si>
  <si>
    <t>PG0000B6C4</t>
  </si>
  <si>
    <t>BH21274</t>
  </si>
  <si>
    <t>00017312</t>
  </si>
  <si>
    <t>PG0000B6NO</t>
  </si>
  <si>
    <t>SG/HT1157004H</t>
  </si>
  <si>
    <t>ĐÃ KIỂM TRA - HÀNG TRẢ - PHIẾU: RS1157004H - SAIGON SOUTH RESIDENCE</t>
  </si>
  <si>
    <t>SG/HTRS1033025T</t>
  </si>
  <si>
    <t>ĐÃ KIỂM TRA - HÀNG TRẢ - PHIẾU: RS1033025T - SỐ 108-112B-114 HỒNG HÀ</t>
  </si>
  <si>
    <t>SG/HTRS1033026N</t>
  </si>
  <si>
    <t>ĐÃ KIỂM TRA - HÀNG TRẢ - PHIẾU: RS1033026N - SỐ 108-112B-114 HỒNG HÀ</t>
  </si>
  <si>
    <t>SG/HTRS1033026X</t>
  </si>
  <si>
    <t>ĐÃ KIỂM TRA - HÀNG TRẢ - PHIẾU: RS1033026X - SỐ 108-112B-114 HỒNG HÀ</t>
  </si>
  <si>
    <t>SG/HTRS1156008T</t>
  </si>
  <si>
    <t>ĐÃ KIỂM TRA - HÀNG TRẢ - PHIẾU: RS1156008T - SÔ 72 ĐƯỜNG SỐ 2, HƯNG GIA 5</t>
  </si>
  <si>
    <t>SG/HTRS1156008U</t>
  </si>
  <si>
    <t>ĐÃ KIỂM TRA - HÀNG TRẢ - PHIẾU: RS1156008U - HƯNG GIA 5-72 STREET 2 D7</t>
  </si>
  <si>
    <t>SG/HTRS11650059</t>
  </si>
  <si>
    <t>ĐÃ KIỂM TRA - HÀNG TRẢ - PHIẾU: RS11650059 - TẦNG 1 , TÒA GH3, GLORY HEIGHTS VINHOMES GRAND</t>
  </si>
  <si>
    <t>SG/HTRS1165005R</t>
  </si>
  <si>
    <t>ĐÃ KIỂM TẢ - HÀNG TRẢ - PHIẾU: RS1165005R - TẦNG 1, TÒA GH3, GLORY HEIGHTS VINHOMES GRAND</t>
  </si>
  <si>
    <t>SG/HTRS1165006W</t>
  </si>
  <si>
    <t>ĐÃ KIỂM TRA - HÀNG TRẢ - PHIẾU: RS1165006W - TÒA GH3, GLORY HEIGHTS  VINHOMES GRAND</t>
  </si>
  <si>
    <t>SG/HTRS11650074</t>
  </si>
  <si>
    <t>ĐÃ KIỂM TRA - HÀNG TRẢ - PHIẾU: RS11650074 - S11 TẦNG 1 , TÒA GH3, GLORY HEIGHTS VINHOMES</t>
  </si>
  <si>
    <t>SG/HTRS11650079</t>
  </si>
  <si>
    <t>ĐÃ KIỂM TRA - HÀNG TRẢ - PHIẾU: RS11650079 - TÒA GH3, GLORY HEIGHTS VINHOMES GRAND</t>
  </si>
  <si>
    <t>SG/HTRS1165007G</t>
  </si>
  <si>
    <t>ĐÃ KIỂM TRA - HÀNG TRẢ - PHIẾU: RS1165007G - TÒA GH3, GLORY HEIGHTS VINHOMES GRAND</t>
  </si>
  <si>
    <t>SG/HTRS1165007O</t>
  </si>
  <si>
    <t>ĐÃ KIỂM TRA - HÀNG TRẢ - PHIẾU: RS1165007O - TÒA GH3, GLORY HEIGHTS VINHOMES</t>
  </si>
  <si>
    <t>SG/HTRS1103019I</t>
  </si>
  <si>
    <t>ĐÃ KIỂM TRA - HÀNG TRẢ - PHIẾU: RS1103019I - 28-30 D5 BTH</t>
  </si>
  <si>
    <t>SG/HTRS111800JS</t>
  </si>
  <si>
    <t>ĐÃ KIEMR TRA - HÀNG TRẢ - PHIẾU: RS111800JS - SỐ 03-04 LÔ C1, CC LÝ THƯỜNG KIỆT</t>
  </si>
  <si>
    <t>BH07813</t>
  </si>
  <si>
    <t>00018427</t>
  </si>
  <si>
    <t>PG0000B7HL</t>
  </si>
  <si>
    <t>BH07814</t>
  </si>
  <si>
    <t>00018428</t>
  </si>
  <si>
    <t>PG0000B7EB</t>
  </si>
  <si>
    <t>SG/HTRS113800NT</t>
  </si>
  <si>
    <t>ĐÃ KIỂM TRA - HÀNG TRẢ - PHIẾU: RS113800NT - 174 TRẦN QUANG KHẢI</t>
  </si>
  <si>
    <t>SG/HTRS101901X3</t>
  </si>
  <si>
    <t>ĐÃ KIỂM TRA - HÀNG TRẢ - PHIẾU : RS101901X3 - 39 BẾN VÂN ĐỒN</t>
  </si>
  <si>
    <t>SG/HTRS101901X4</t>
  </si>
  <si>
    <t>ĐÃ KIỂM TRA - HÀNG TRẢ - PHIẾU: RS101901X4 - 39-39B BẾN VÂN ĐỒN</t>
  </si>
  <si>
    <t>SG/HTRS1168005Q</t>
  </si>
  <si>
    <t>ĐÃ KIỂM TRA - HÀNG TRẢ - PHIẾU: RS1168005Q - 156 CỐNG QUỲNH</t>
  </si>
  <si>
    <t>SG/HTRS1168005R</t>
  </si>
  <si>
    <t>ĐÃ KIỂM TRA - HÀNG TRẢ - PHIẾU: RS1168005R - 156 CỐNG QUỲNH</t>
  </si>
  <si>
    <t>SG/HTRS101001JM</t>
  </si>
  <si>
    <t>ĐÃ KIỂM TẢ - HÀNG TRẢ - PHIẾU: RS101001JM - 103 TÔN DẬT TIÊN</t>
  </si>
  <si>
    <t>SG/HTRS1136005X</t>
  </si>
  <si>
    <t>ĐÃ KIỂM TRA - HÀNG TRẢ - PHIEU: RS1136005X - 26 Dong Du D1</t>
  </si>
  <si>
    <t>SG/HTRS1136005Y</t>
  </si>
  <si>
    <t>ĐÃ KIỂM TRA - HÀNG TRẢ - PHIẾU: RS1136005Y - 26-28 ĐÔNG DU</t>
  </si>
  <si>
    <t>SG/HTRS1136005Z</t>
  </si>
  <si>
    <t>ĐÃ KIỂM TRA - HÀNG TRẢ - PHIẾU: RS1136005Z - 26-28 ĐÔNG DU</t>
  </si>
  <si>
    <t>SG/HTRS11360062</t>
  </si>
  <si>
    <t>ĐÃ KIỂM TRA - HÀNG TRẢ - PHIẾU : RS11360062 - SỐ 26-28 ĐÔNG DU</t>
  </si>
  <si>
    <t>SG/HTRS11360063</t>
  </si>
  <si>
    <t>ĐÃ KIỂM TRA - HÀNG TRẢ - PHIẾU: RS11360063 - SỐ 26-28 ĐÔNG DU</t>
  </si>
  <si>
    <t>BH08547</t>
  </si>
  <si>
    <t>00019598</t>
  </si>
  <si>
    <t>PG0000B8W1</t>
  </si>
  <si>
    <t>BH08548</t>
  </si>
  <si>
    <t>00019599</t>
  </si>
  <si>
    <t>PG0000B8SR</t>
  </si>
  <si>
    <t>SG/HTRS106103R7</t>
  </si>
  <si>
    <t>ĐÃ KIỂM TRA - HÀNG TRẢ - PHIẾU: RS106103R7 - L6-SH02, TẦNG TRỆT, LUX6 VINHOMES GOLDEN RIVER, 2 TÔN ĐỨC THẮNG</t>
  </si>
  <si>
    <t>SG/HTRS1111013I</t>
  </si>
  <si>
    <t>ĐÃ KIỂM TRA - HÀNG TRẢ - PHIEU: RS111103I - SỐ NHÀ QQ1 ĐƯỜNG BA VÌ</t>
  </si>
  <si>
    <t>HN/HTRS3004002J</t>
  </si>
  <si>
    <t>ĐÃ KIỂM TRA - HÀNG TRẢ - PHIẾU: RS3004002J - 5 BÀ TRIỆU</t>
  </si>
  <si>
    <t>SG/HT100373</t>
  </si>
  <si>
    <t>ĐÃ KIỂM TRA - HÀNG TRẢ - PHIẾU: RS101302A9 - 23 TÔN THẤT TÙNG</t>
  </si>
  <si>
    <t>SG/HT100374</t>
  </si>
  <si>
    <t>ĐÃ KIỂM TRA - HÀNG TRẢ - PHIẾU: RS11460062 - 91 NGUYỄN THÁI HỌC -</t>
  </si>
  <si>
    <t>SG/HT100375</t>
  </si>
  <si>
    <t>ĐÃ KIỂM TRA - HÀNG TRẢ - PHIẾU: RS11460063 - 91 NGUYỄN THÁI HỌC</t>
  </si>
  <si>
    <t>SG/HT100376</t>
  </si>
  <si>
    <t>ĐÃ KIỂM TRA - HÀNG TRẢ - PHIẾU: RS11460066 - 91 NGUYỄN THÁI HỌC</t>
  </si>
  <si>
    <t>BH08549</t>
  </si>
  <si>
    <t>00019718</t>
  </si>
  <si>
    <t>PG0000B9Y7</t>
  </si>
  <si>
    <t>BH08550</t>
  </si>
  <si>
    <t>00019719</t>
  </si>
  <si>
    <t>PG0000B9UM</t>
  </si>
  <si>
    <t>SG/HTRS107701Z2</t>
  </si>
  <si>
    <t>ĐÃ KIỂM TRA - HÀNG TRẢ - PHIẾU: RS107701Z2 - BOTANICA PREMIER BLOCK A</t>
  </si>
  <si>
    <t>SG/HTRS109200ZH</t>
  </si>
  <si>
    <t>ĐÃ KIỂM TRA - HÀNG TRẢ - PHIẾU: RS109200ZH - 12 SƯ VẠN HẠNH</t>
  </si>
  <si>
    <t>SG/HTRS113800O8</t>
  </si>
  <si>
    <t>ĐÃ KIỂM TRA - HÀNG TRẢ - PHIẾU: RS113800O8 - 174 TRẦN QUANG KHẢI</t>
  </si>
  <si>
    <t>SG/HTRS1145008L</t>
  </si>
  <si>
    <t>ĐÃ KIỂM TRA - HÀNG TRẢ - PHIẾU : RS1145008L - 59 MẠC ĐỈNH CHI</t>
  </si>
  <si>
    <t>BH09054</t>
  </si>
  <si>
    <t>00022740</t>
  </si>
  <si>
    <t>PG0000BBDA</t>
  </si>
  <si>
    <t>BH09055</t>
  </si>
  <si>
    <t>00022741</t>
  </si>
  <si>
    <t>PG0000BBA8</t>
  </si>
  <si>
    <t>BH23637</t>
  </si>
  <si>
    <t>00021676</t>
  </si>
  <si>
    <t>PG0000BBL7</t>
  </si>
  <si>
    <t>SG/HTRS109001AO</t>
  </si>
  <si>
    <t>ĐÃ KIỂM TRA - HÀNG TRẢ - PHIẾU: RS109001AO - 88 PHƯỚC THIỆN</t>
  </si>
  <si>
    <t>SG/HTRS109001BQ</t>
  </si>
  <si>
    <t>ĐÃ KIỂM TRA - HÀNG TRẢ - PHIẾU: RS109001BQ - 88 PHƯỚC THIỆN</t>
  </si>
  <si>
    <t>SG/HTRS109001CD</t>
  </si>
  <si>
    <t>ĐÃ KIỂM TRA - HÀNG TRẢ - PHIẾU: RS109001CD - 88 PHƯỚC THIỆN</t>
  </si>
  <si>
    <t>SG/HTRS109001CI</t>
  </si>
  <si>
    <t>ĐÃ KIỂM TRA - HÀNG TRẢ - PHIẾU: RS109001CI - 88 PHƯỚC THIỆN</t>
  </si>
  <si>
    <t>SG/HTRS109001DA</t>
  </si>
  <si>
    <t>ĐÃ KIỂM TRA - HÀNG TRẢ - PHIẾU: RS109001DA - 88 PHƯỚC THIỆN</t>
  </si>
  <si>
    <t>SG/HTRS109001DG</t>
  </si>
  <si>
    <t>ĐÃ KIỂM TRA - HÀNG TRẢ - PHIẾU: RS109001DG - 88 PHƯỚC THIỆN</t>
  </si>
  <si>
    <t>SG/HTRS109001DM</t>
  </si>
  <si>
    <t>ĐÃ KIỂM TRA - HÀNG TRẢ - PHIẾU: RS109001DM - 88 PHƯỚC THIỆN</t>
  </si>
  <si>
    <t>SG/HTRS109001EB</t>
  </si>
  <si>
    <t>ĐÃ KIỂM TRA - HÀNG TRẢ - PHIẾU: RS109001EB - TÒA S8.03 VINHOMES GRAND PARK , 88 PHƯỚC THIỆN</t>
  </si>
  <si>
    <t>SG/HTRS109001EC</t>
  </si>
  <si>
    <t>ĐÃ KIỂM TRA - HÀNG TRẢ - PHIẾU: RS109001EC - TÒA S8.03 VINHOMES GRAND PARK , 88 PHƯỚC THIỆN</t>
  </si>
  <si>
    <t>SG/HTRS109001EO</t>
  </si>
  <si>
    <t>ĐÃ KIỂM TRA - HÀNG TRẢ - PHIẾU: RS109001EO - 88 PHƯỚC THIỆN</t>
  </si>
  <si>
    <t>SG/HTRS109001EQ</t>
  </si>
  <si>
    <t>ĐÃ KIỂM TRA - HÀNG TRẢ - PHIẾU : RS109001EQ - 88 PHƯỚC THIỆN</t>
  </si>
  <si>
    <t>SG/HTRS109001F6</t>
  </si>
  <si>
    <t>ĐÃ KIỂM TRA - HÀNG TRẢ - PHIẾU: RS109001F6 - TÒA S8.03 VINHOMES GRAND PARK , 88 PHƯỚC THIỆN</t>
  </si>
  <si>
    <t>SG/HTRS1147008F</t>
  </si>
  <si>
    <t>ĐÃ KIỂM TRA - HÀNG TRẢ - PHIẾU : RS1147008F - 25 NGUYỄN KHẮC NHU</t>
  </si>
  <si>
    <t>SG/HTRS11040143</t>
  </si>
  <si>
    <t>ĐÃ KIỂM TRA - HÀNG TRẢ - PHIẾU: RS11040143 - 74 NGUYỄN CƠ THẠCH</t>
  </si>
  <si>
    <t>SG/HTRS1116015D</t>
  </si>
  <si>
    <t>ĐÃ KIỂM TRA - HÀNG TRẢ - PHIẾU: RS1116015D - 68 NGÔ ĐỨC KẾ</t>
  </si>
  <si>
    <t>SG/HTRS1168005S</t>
  </si>
  <si>
    <t>ĐÃ KIỂM TRA - HÀNG TRẢ - PHIẾU : RS1168005S - 156 CỐNG QUỲNH</t>
  </si>
  <si>
    <t>BH09056</t>
  </si>
  <si>
    <t>00022742</t>
  </si>
  <si>
    <t>PG0000BCET</t>
  </si>
  <si>
    <t>BH09057</t>
  </si>
  <si>
    <t>00022743</t>
  </si>
  <si>
    <t>PG0000BCBE</t>
  </si>
  <si>
    <t>SG/HTRS110900W0</t>
  </si>
  <si>
    <t>ĐÃ KIỂM TRA - HÀNG TRẢ - PHIẾU: RS110900W0 - LA CASA 20 LÊ THỊ CHỢ</t>
  </si>
  <si>
    <t>SG/HTRS110900WB</t>
  </si>
  <si>
    <t>ĐÃ KIỂM TRA - HÀNG TRẢ - PHIẾU: RS110900WB - LA CASA 20 LÊ THỊ CHỢ</t>
  </si>
  <si>
    <t>MDV00195</t>
  </si>
  <si>
    <t>1068</t>
  </si>
  <si>
    <t>Phí hỗ trợ khai trương cửa hàng mới tháng 02.2026</t>
  </si>
  <si>
    <t>SG/HTRS101901XM</t>
  </si>
  <si>
    <t>ĐÃ KIỂM TRA - HÀNG TRẢ - PHIẾU: RS101901XM - 39-39B BẾN VÂN ĐỒN</t>
  </si>
  <si>
    <t>SG/HTRS101901XN</t>
  </si>
  <si>
    <t>ĐÃ KIỂM TRA - PHIẾU : RS101901XN - 39-39B BẾN VÂN ĐỒN</t>
  </si>
  <si>
    <t>SG/HTRS109700XT</t>
  </si>
  <si>
    <t>ĐÃ KIỂM TRA - HÀNG TRẢ - PHIẾU: RS109700XT - TÒA S9.02 VINHOMES GRAND PARK , 88 PHƯỚC THIỆN</t>
  </si>
  <si>
    <t>SG/HTRS109700Y2</t>
  </si>
  <si>
    <t>ĐÃ KIỂM TRA - HÀNG TRẢ - PHIẾU: RS109700Y2 - TÒA S9.02 VINHOMES GRAND PARK , 88 PHƯỚC THIỆN</t>
  </si>
  <si>
    <t>SG/HTRS109700Y9</t>
  </si>
  <si>
    <t>ĐÃ KIỂM TRA - HÀNG TRẢ - PHIẾU: RS109700Y9 - TÒA S9.02 VINHOMES GRAND PARK, 88 PHƯỚC THIỆN</t>
  </si>
  <si>
    <t>SG/HTRS109700YF</t>
  </si>
  <si>
    <t>ĐÃ KIỂM TRA - HÀNG TRẢ - PHIẾU: RS109700YF - TÒA S9.02 VINHOMES GRAND PARK , 88 PHƯỚC THIỆN</t>
  </si>
  <si>
    <t>SG/HTRS109700Z3</t>
  </si>
  <si>
    <t>ĐÃ KIỂM TRA - HÀNG TRẢ - PHIẾU: RS109700Z3 - TÒA S9.02 VINHOMES GRAND PARK 88 PHƯỚC THIỆN</t>
  </si>
  <si>
    <t>SG/HTRS113500KV</t>
  </si>
  <si>
    <t>ĐÃ KIỂM TRA - HÀNG TRẢ - PHIẾU: RS113500KV - SỐ 299&amp;295/2 NGUYỄN TRI PHƯƠNG</t>
  </si>
  <si>
    <t>BH09665</t>
  </si>
  <si>
    <t>00023292</t>
  </si>
  <si>
    <t>PG0000BDTH</t>
  </si>
  <si>
    <t>BH09666</t>
  </si>
  <si>
    <t>00023293</t>
  </si>
  <si>
    <t>PG0000BDPZ</t>
  </si>
  <si>
    <t>SG/HTRS1033027U</t>
  </si>
  <si>
    <t>ĐÃ KIỂM TRA - HÀNG TRẢ - PHIẾU : RS1033027U - BPB-01.05 BOTANICA PREMIER BLOCK B , SỐ 108-112B-114 HỒNG HÀ</t>
  </si>
  <si>
    <t>SG/HTRS113900QC</t>
  </si>
  <si>
    <t>ĐÃ KIỂM TRA - HÀNG TRẢ - PHIẾU: RS113900QC - SỐ 79 NGUYỄN HUỆ</t>
  </si>
  <si>
    <t>SG/HTRS1161005B</t>
  </si>
  <si>
    <t>ĐÃ KIỂM TRA - HÀNG TRẢ - PHIẾU: RS1161005B - SỐ 21 PHAN KẾ BÍNH</t>
  </si>
  <si>
    <t>SG/HTRS1161005M</t>
  </si>
  <si>
    <t>ĐÃ KIỂM TRA - HÀNG TRẢ - PHIẾU: RS1161005M - 21 PHAN KẾ BÍNH</t>
  </si>
  <si>
    <t>SG/HTRS11610096</t>
  </si>
  <si>
    <t>ĐÃ KIỂM TRA - HÀNG TRẢ- PHIẾU: RS11610096 - 21 PHAN KẾ BÍNH</t>
  </si>
  <si>
    <t>SG/HTRS1161009B</t>
  </si>
  <si>
    <t>ĐÃ KIỂM TRA - HÀNG TRẢ - PHIẾU: RS1161009B - 21 PHAN KẾ BÍNH</t>
  </si>
  <si>
    <t>SG/HTRS1161009C</t>
  </si>
  <si>
    <t>ĐÃ KIỂM TRA - HÀNG TRẢ - PHIẾU: RS1161009C - 21 PHAN KẾ BÍNH</t>
  </si>
  <si>
    <t>SG/HTRS11650068</t>
  </si>
  <si>
    <t>ĐÃ KIỂM TRA - HÀNG TRẢ - PHIẾU : RS11650068 - S11, TẦNG 1, TÒA GH3, GLORY HEIGHTS VINHOMES GRAND</t>
  </si>
  <si>
    <t>SG/HTRS1165006D</t>
  </si>
  <si>
    <t>ĐÃ KIỂM TRA - HÀNG TRẢ - PHIẾU: RS1165006D - S11 TẦNG 1, TÒA GH3, GLORY HEIGHTS VINHOMES GRAND</t>
  </si>
  <si>
    <t>SG/HTRS1165006H</t>
  </si>
  <si>
    <t>ĐÃ KIỂM TRA - HÀNG TRẢ - PHIẾU: RS1165006H - S11 TẦNG 1, TÒA GH3, GLORY HEIGHTS VINHOMES GRAND PARK</t>
  </si>
  <si>
    <t>SG/HTRS1165006J</t>
  </si>
  <si>
    <t>ĐÃ KIỂM TRA - HÀNG TRẢ - PHIẾU: RS1165006J - TÒA GH3, GLORY HEIGHTS VINHOMES GRAND PARK</t>
  </si>
  <si>
    <t>SG/HTRS1165007T</t>
  </si>
  <si>
    <t>ĐÃ KIỂM TRA - HÀNG TRẢ - PHIẾU: RS1165007T - TẦNG 1, TÒA GH3, GLORY HEIGHTS VINHOMES GRAND PARK</t>
  </si>
  <si>
    <t>SG/HTRS11650089</t>
  </si>
  <si>
    <t>ĐÃ KIỂM TRA - HÀNG TRẢ - PHIẾU: RS11650089 - TẦNG 1, TÒA GH3 , GLORY HEIGHTS VINHOMES GRAND PARK</t>
  </si>
  <si>
    <t>BH09667</t>
  </si>
  <si>
    <t>00023294</t>
  </si>
  <si>
    <t>PG0000BF1M</t>
  </si>
  <si>
    <t>BH09668</t>
  </si>
  <si>
    <t>00023295</t>
  </si>
  <si>
    <t>PG0000BEYC</t>
  </si>
  <si>
    <t>SG/HTRS10750184</t>
  </si>
  <si>
    <t>ĐÃ KIỂM TRA - HÀNG TRẢ - PHIẾU : RS10750184 - TÒA S2.03 VINHOMES GRAND PARK , NGUYỄN XIỂN</t>
  </si>
  <si>
    <t>SG/HTRS1108017G</t>
  </si>
  <si>
    <t>ĐÃ KIỂM TRA - HÀNG TRẢ - PHIẾU: RS1108017G - CỔNG SỐ 3, 201B NGUYỄN CHÍ THANH</t>
  </si>
  <si>
    <t>HN/HTXT03021347</t>
  </si>
  <si>
    <t>ĐÃ KIỂM TRA - Hàng trả - PTMART-HNI-TXN-0004 - PTMart 143 Nguyễn Tuân</t>
  </si>
  <si>
    <t>BH18856</t>
  </si>
  <si>
    <t>00014705</t>
  </si>
  <si>
    <t>BH20341</t>
  </si>
  <si>
    <t>00023160</t>
  </si>
  <si>
    <t>BH20342</t>
  </si>
  <si>
    <t>00016237</t>
  </si>
  <si>
    <t>0703ptmart0009</t>
  </si>
  <si>
    <t>Hàng trả - PTMART-HNI-HBT-0009 - PTMart 505 Minh Khai - 0703ptmart0009 - Phiếu ngày (07/03/2026)</t>
  </si>
  <si>
    <t>HN/HT03021773</t>
  </si>
  <si>
    <t>ĐÃ KIỂM TRA - HÀNG TRẢ - PHIẾU: XT03021773 - PTMart 201 Minh Khai - PTMART-HNI-HBT-0001</t>
  </si>
  <si>
    <t>HN/HTXT03021919</t>
  </si>
  <si>
    <t>ĐÃ KIỂM TRA - Hàng trả - PTMART-HNI-TXN-0004 - PTMart 143 Nguyễn Tuân  - Phiếu ngày (17/03/2026)</t>
  </si>
  <si>
    <t>BH22699</t>
  </si>
  <si>
    <t>00020686</t>
  </si>
  <si>
    <t>BH22700</t>
  </si>
  <si>
    <t>00020687</t>
  </si>
  <si>
    <t>HN/HTXT03021933</t>
  </si>
  <si>
    <t>ĐÃ KIỂM TRA - Hàng trả - PTMART-HNI-HDG-0011 - PTMart Tầng 1 Tòa nhà Phú Thịnh Green Park  - Phiếu ngày (18/03/2026)</t>
  </si>
  <si>
    <t>BH21054</t>
  </si>
  <si>
    <t>00016316</t>
  </si>
  <si>
    <t>Sunshine Mart Dương Văn Bé, Hoàng Mai, KM GÀ MUỐI 500G X 10% TỪ NGÀY 1-3 ĐẾN 31-3</t>
  </si>
  <si>
    <t>HN/HT010229</t>
  </si>
  <si>
    <t>00000958</t>
  </si>
  <si>
    <t>HN/HT010230</t>
  </si>
  <si>
    <t>00000961</t>
  </si>
  <si>
    <t>Hàng trả - Siêu thị Sunshine Palace - SMART-HNI-HMI-0004</t>
  </si>
  <si>
    <t>180326smart003</t>
  </si>
  <si>
    <t>00001454</t>
  </si>
  <si>
    <t>Hàng trả - SMART-HNI-NTL-0003 - Sunshine Mart Center - 180326smart003 - Phiếu ngày (18/03/2026)</t>
  </si>
  <si>
    <t>1803smart003</t>
  </si>
  <si>
    <t>00001459</t>
  </si>
  <si>
    <t>Hàng trả - SMART-HNI-NTL-0003 - Sunshine Mart Center - 1803smart003 - Phiếu ngày (18/03/2026)</t>
  </si>
  <si>
    <t>HN/HT32601328</t>
  </si>
  <si>
    <t>00001566</t>
  </si>
  <si>
    <t>ĐÃ KIỂM TRA - Hàng trả - SMART-HNI-BTL-0002 - Sunshine Mart Bắc Từ Liêm  - Phiếu ngày (20/03/2026)</t>
  </si>
  <si>
    <t>BH08412</t>
  </si>
  <si>
    <t>00019076</t>
  </si>
  <si>
    <t>PDN025136</t>
  </si>
  <si>
    <t>BH08413</t>
  </si>
  <si>
    <t>00019077</t>
  </si>
  <si>
    <t>PDN025138</t>
  </si>
  <si>
    <t>BH08414</t>
  </si>
  <si>
    <t>00019078</t>
  </si>
  <si>
    <t>PDN025135</t>
  </si>
  <si>
    <t>BH09650</t>
  </si>
  <si>
    <t>00023282</t>
  </si>
  <si>
    <t>PDN025751</t>
  </si>
  <si>
    <t>BH09651</t>
  </si>
  <si>
    <t>00023283</t>
  </si>
  <si>
    <t>PDN025756</t>
  </si>
  <si>
    <t>BH09652</t>
  </si>
  <si>
    <t>00023284</t>
  </si>
  <si>
    <t>PDN025753</t>
  </si>
  <si>
    <t>BH06734</t>
  </si>
  <si>
    <t>00014652</t>
  </si>
  <si>
    <t>PDN006449 - BHBĐ Tân Phú</t>
  </si>
  <si>
    <t>BH07717</t>
  </si>
  <si>
    <t>00017282</t>
  </si>
  <si>
    <t>PDN007071 - BHBĐ Phú Nhuận</t>
  </si>
  <si>
    <t>BH21228</t>
  </si>
  <si>
    <t>00017271</t>
  </si>
  <si>
    <t>BHBĐ Giảng Võ - PDN006891, CHẠY KM SP GIÒ TAI LƯỠI XÀO 250G X 10% TỪ NGÀY 10-3 ĐẾN 6-4</t>
  </si>
  <si>
    <t>BH21229</t>
  </si>
  <si>
    <t>00017272</t>
  </si>
  <si>
    <t>BHBĐ Cầu Diễn - PDN006892,  CHẠY KM SP GIÒ TAI LƯỠI XÀO 250G X 10% TỪ NGÀY 10-3 ĐẾN 6-4</t>
  </si>
  <si>
    <t>BH21230</t>
  </si>
  <si>
    <t>00017273</t>
  </si>
  <si>
    <t>BHBĐ Đông Anh - PDN006893,  CHẠY KM SP GIÒ TAI LƯỠI XÀO 250G X 10% TỪ NGÀY 10-3 ĐẾN 6-4</t>
  </si>
  <si>
    <t>BH21231</t>
  </si>
  <si>
    <t>00017274</t>
  </si>
  <si>
    <t>BHBĐ Hà Đông - PDN006894,  CHẠY KM SP GIÒ TAI LƯỠI XÀO 250G X 10% TỪ NGÀY 10-3 ĐẾN 6-4</t>
  </si>
  <si>
    <t>BH21232</t>
  </si>
  <si>
    <t>00017275</t>
  </si>
  <si>
    <t>BHBĐ Sóc Sơn - PDN006895,  CHẠY KM SP GIÒ TAI LƯỠI XÀO 250G X 10% TỪ NGÀY 10-3 ĐẾN 6-4</t>
  </si>
  <si>
    <t>BH21233</t>
  </si>
  <si>
    <t>00017276</t>
  </si>
  <si>
    <t>BHBĐ Sơn Lộc - PDN006896,  CHẠY KM SP GIÒ TAI LƯỠI XÀO 250G X 10% TỪ NGÀY 10-3 ĐẾN 6-4</t>
  </si>
  <si>
    <t>BH21234</t>
  </si>
  <si>
    <t>00017277</t>
  </si>
  <si>
    <t>BHBĐ Thanh Trì - PDN006897,  CHẠY KM SP GIÒ TAI LƯỠI XÀO 250G X 10% TỪ NGÀY 10-3 ĐẾN 6-4</t>
  </si>
  <si>
    <t>BH21235</t>
  </si>
  <si>
    <t>00017278</t>
  </si>
  <si>
    <t>BHBĐ Thăng Long - PDN006898,  CHẠY KM SP GIÒ TAI LƯỠI XÀO 250G X 10% TỪ NGÀY 10-3 ĐẾN 6-4</t>
  </si>
  <si>
    <t>BH21236</t>
  </si>
  <si>
    <t>00017279</t>
  </si>
  <si>
    <t>BHBĐ Tràng Tiền - PDN006899, CHẠY KM SP GIÒ TAI LƯỠI XÀO 250G X 10% TỪ NGÀY 10-3 ĐẾN 6-4</t>
  </si>
  <si>
    <t>BH07743</t>
  </si>
  <si>
    <t>00017314</t>
  </si>
  <si>
    <t>PDN006885 - BHBĐ Bình Thạnh</t>
  </si>
  <si>
    <t>BH07745</t>
  </si>
  <si>
    <t>00017317</t>
  </si>
  <si>
    <t>PDN006887 - BHBĐ Hóc Môn</t>
  </si>
  <si>
    <t>BH07746</t>
  </si>
  <si>
    <t>00017318</t>
  </si>
  <si>
    <t>PDN006890 - BHBĐ Tân Trung</t>
  </si>
  <si>
    <t>BH07747</t>
  </si>
  <si>
    <t>00017320</t>
  </si>
  <si>
    <t>PDN006886 - BHBĐ Củ Chi</t>
  </si>
  <si>
    <t>BH21304</t>
  </si>
  <si>
    <t>00017355</t>
  </si>
  <si>
    <t>BHBĐ Chí Linh - PDN006902, chạy km sp giò tai lưỡi xào 250g x 10% từ ngày 10-3 đến 6-4</t>
  </si>
  <si>
    <t>BH21305</t>
  </si>
  <si>
    <t>00017356</t>
  </si>
  <si>
    <t>BHBĐ Cẩm Giàng - PDN006901, chạy km sp giò tai lưỡi xào 250g x 10% từ ngày 10-3 đến 6-4</t>
  </si>
  <si>
    <t>BH21307</t>
  </si>
  <si>
    <t>00017357</t>
  </si>
  <si>
    <t>BHBĐ Bình Giang - PDN006900, chạy km sp giò tai lưỡi xào 250g x 10% từ ngày 10-3 đến 6-4</t>
  </si>
  <si>
    <t>BH21308</t>
  </si>
  <si>
    <t>00017359</t>
  </si>
  <si>
    <t>BHBĐ Kinh Môn - PDN006903, chạy km sp giò tai lưỡi xào 250g x 10% từ ngày 10-3 đến 6-4</t>
  </si>
  <si>
    <t>BH18787</t>
  </si>
  <si>
    <t>00014606</t>
  </si>
  <si>
    <t>Tmart00357 01. Quầy 72 Lĩnh Nam, CHẠY KM SP CHÂN 300G X 10% TỪ NGÀY 1-3 ĐÊN 31-3</t>
  </si>
  <si>
    <t>BH18788</t>
  </si>
  <si>
    <t>00014607</t>
  </si>
  <si>
    <t>Tmart00628 03. Quầy 274 Khương Đình, CHẠY KM SP CHÂN 300G X 10% TỪ NGÀY 1-3 ĐÊN 31-3</t>
  </si>
  <si>
    <t>BH18789</t>
  </si>
  <si>
    <t>00014608</t>
  </si>
  <si>
    <t>Tmart00983 16. Quầy Xala, tòa nhà Hemisco, Xala, CHẠY KM SP CHÂN 300G X 10% TỪ NGÀY 1-3 ĐÊN 31-3</t>
  </si>
  <si>
    <t>BH18790</t>
  </si>
  <si>
    <t>00014609</t>
  </si>
  <si>
    <t>Tmart03012 131. Quầy Tam Trinh 2, CHẠY KM SP CHÂN 300G X 10% TỪ NGÀY 1-3 ĐÊN 31-3</t>
  </si>
  <si>
    <t>BH18791</t>
  </si>
  <si>
    <t>00014610</t>
  </si>
  <si>
    <t>Tmart03013 Quầy Phúc Thọ, CHẠY KM SP CHÂN 300G X 10% TỪ NGÀY 1-3 ĐÊN 31-3</t>
  </si>
  <si>
    <t>BH18792</t>
  </si>
  <si>
    <t>00014611</t>
  </si>
  <si>
    <t>Tmart03014 133. Quầy Đa Sỹ, CHẠY KM SP CHÂN 300G X 10% TỪ NGÀY 1-3 ĐÊN 31-3</t>
  </si>
  <si>
    <t>BH18793</t>
  </si>
  <si>
    <t>00014612</t>
  </si>
  <si>
    <t>Tmart03017 Ecohome5, CHẠY KM SP CHÂN 300G X 10% TỪ NGÀY 1-3 ĐÊN 31-3</t>
  </si>
  <si>
    <t>BH18794</t>
  </si>
  <si>
    <t>00014613</t>
  </si>
  <si>
    <t>Tmart00984 17. Quầy 184 Đại Từ, CHẠY KM SP CHÂN 300G X 10% TỪ NGÀY 1-3 ĐÊN 31-3</t>
  </si>
  <si>
    <t>BH18795</t>
  </si>
  <si>
    <t>00014614</t>
  </si>
  <si>
    <t>Tmart00619 04. Quầy N3B2 Trần Bình, CHẠY KM SP CHÂN 300G X 10% TỪ NGÀY 1-3 ĐÊN 31-3</t>
  </si>
  <si>
    <t>BH18796</t>
  </si>
  <si>
    <t>00014615</t>
  </si>
  <si>
    <t>Tmart00644 05. Số 14 Yên Sơn - Chúc Sơn, CHẠY KM SP CHÂN 300G X 10% TỪ NGÀY 1-3 ĐÊN 31-3</t>
  </si>
  <si>
    <t>BH18797</t>
  </si>
  <si>
    <t>00014616</t>
  </si>
  <si>
    <t>Tmart00980 15. Quầy 9B Nguyễn Cảnh Dị-KĐT Đại Kim, CHẠY KM SP CHÂN 300G X 10% TỪ NGÀY 1-3 ĐÊN 31-3</t>
  </si>
  <si>
    <t>BH18798</t>
  </si>
  <si>
    <t>00014617</t>
  </si>
  <si>
    <t>Tmart00988 19. Quầy Resco Cổ Nhuế, CHẠY KM SP CHÂN 300G X 10% TỪ NGÀY 1-3 ĐÊN 31-3</t>
  </si>
  <si>
    <t>BH18799</t>
  </si>
  <si>
    <t>00014618</t>
  </si>
  <si>
    <t>Tmart00999 27. Quầy 62 Thanh Liệt (658 Kim Giang mới), CHẠY KM SP CHÂN 300G X 10% TỪ NGÀY 1-3 ĐÊN 31-3</t>
  </si>
  <si>
    <t>BH18800</t>
  </si>
  <si>
    <t>00014619</t>
  </si>
  <si>
    <t>Tmart00992 22. Quầy CT3 KĐT Văn Khê, CHẠY KM SP CHÂN 300G X 10% TỪ NGÀY 1-3 ĐÊN 31-3</t>
  </si>
  <si>
    <t>BH18801</t>
  </si>
  <si>
    <t>00014620</t>
  </si>
  <si>
    <t>Tmart00928 12. Quầy CT12B Kim Văn - Kim Lũ, CHẠY KM SP CHÂN 300G X 10% TỪ NGÀY 1-3 ĐÊN 31-3</t>
  </si>
  <si>
    <t>BH18802</t>
  </si>
  <si>
    <t>00014621</t>
  </si>
  <si>
    <t>Tmart00994 24. Quầy Victory Thăng Long, CHẠY KM SP CHÂN 300G X 10% TỪ NGÀY 1-3 ĐÊN 31-3</t>
  </si>
  <si>
    <t>BH18803</t>
  </si>
  <si>
    <t>00014653</t>
  </si>
  <si>
    <t>Tmart01000 28. Quầy 485 Vũ Tông Phan, CHẠY KM SP CHÂN 300G X 10% TỪ NGÀY 01-03 ĐẾN 31-03</t>
  </si>
  <si>
    <t>BH18804</t>
  </si>
  <si>
    <t>00014654</t>
  </si>
  <si>
    <t>Tmart01001 29. Quầy tòa K-KĐT Dương Nội, CHẠY KM SP CHÂN 300G X 10% TỪ NGÀY 01-03 ĐẾN 31-03</t>
  </si>
  <si>
    <t>BH18805</t>
  </si>
  <si>
    <t>00014655</t>
  </si>
  <si>
    <t>Tmart01003 30. Quầy Ecohome2, CHẠY KM SP CHÂN 300G X 10% TỪ NGÀY 01-03 ĐẾN 31-03</t>
  </si>
  <si>
    <t>BH18806</t>
  </si>
  <si>
    <t>00014656</t>
  </si>
  <si>
    <t>Tmart01010 34. Quầy tòa HH2A, KĐT The Spark Dương Nội, CHẠY KM SP CHÂN 300G X 10% TỪ NGÀY 01-03 ĐẾN 31-03</t>
  </si>
  <si>
    <t>BH18807</t>
  </si>
  <si>
    <t>00014657</t>
  </si>
  <si>
    <t>Tmart01012 36. Quầy CT2 Xuân Mai, Tô Hiệu, CHẠY KM SP CHÂN 300G X 10% TỪ NGÀY 01-03 ĐẾN 31-03</t>
  </si>
  <si>
    <t>BH18808</t>
  </si>
  <si>
    <t>00014658</t>
  </si>
  <si>
    <t>Tmart01017 39. Quầy 112 Âu Cơ, CHẠY KM SP CHÂN 300G X 10% TỪ NGÀY 01-03 ĐẾN 31-03</t>
  </si>
  <si>
    <t>BH18809</t>
  </si>
  <si>
    <t>00014659</t>
  </si>
  <si>
    <t>Tmart01019 40. Quầy 19T6 Kiến Hưng, CHẠY KM SP CHÂN 300G X 10% TỪ NGÀY 01-03 ĐẾN 31-03</t>
  </si>
  <si>
    <t>BH18810</t>
  </si>
  <si>
    <t>00014660</t>
  </si>
  <si>
    <t>Tmart01021 42. Quầy Ecolife, 58 Tố Hữu, CHẠY KM SP CHÂN 300G X 10% TỪ NGÀY 01-03 ĐẾN 31-03</t>
  </si>
  <si>
    <t>BH18811</t>
  </si>
  <si>
    <t>00014661</t>
  </si>
  <si>
    <t>Tmart01023 00. Quầy 39 Cầu Diễn, CHẠY KM SP CHÂN 300G X 10% TỪ NGÀY 01-03 ĐẾN 31-03</t>
  </si>
  <si>
    <t>BH18812</t>
  </si>
  <si>
    <t>00014662</t>
  </si>
  <si>
    <t>Tmart01025 45. Quầy 20 Đức Diễn, CHẠY KM SP CHÂN 300G X 10% TỪ NGÀY 01-03 ĐẾN 31-03</t>
  </si>
  <si>
    <t>BH18813</t>
  </si>
  <si>
    <t>00014663</t>
  </si>
  <si>
    <t>Tmart01027 120. Quầy Xốm 2, CHẠY KM SP CHÂN 300G X 10% TỪ NGÀY 01-03 ĐẾN 31-03</t>
  </si>
  <si>
    <t>BH18814</t>
  </si>
  <si>
    <t>00014664</t>
  </si>
  <si>
    <t>Tmart01029 49. Nơ 6A, Linh Đàm, CHẠY KM SP CHÂN 300G X 10% TỪ NGÀY 01-03 ĐẾN 31-03</t>
  </si>
  <si>
    <t>BH18815</t>
  </si>
  <si>
    <t>00014665</t>
  </si>
  <si>
    <t>Tmart01032 52. Quầy Vĩnh Quỳnh, CHẠY KM SP CHÂN 300G X 10% TỪ NGÀY 01-03 ĐẾN 31-03</t>
  </si>
  <si>
    <t>BH18816</t>
  </si>
  <si>
    <t>00014666</t>
  </si>
  <si>
    <t>Tmart01041 61. Quầy Định Công, số 1 Trần Nguyên Đán, CHẠY KM SP CHÂN 300G X 10% TỪ NGÀY 01-03 ĐẾN 31-03</t>
  </si>
  <si>
    <t>BH18817</t>
  </si>
  <si>
    <t>00014667</t>
  </si>
  <si>
    <t>Tmart01048 68. Quầy 32T ĐN-A KĐT Golden An Khánh, CHẠY KM SP CHÂN 300G X 10% TỪ NGÀY 01-03 ĐẾN 31-03</t>
  </si>
  <si>
    <t>BH18818</t>
  </si>
  <si>
    <t>00014668</t>
  </si>
  <si>
    <t>Tmart01049 69. Quầy 59 Xuân La, Tây Hồ, HN, CHẠY KM SP CHÂN 300G X 10% TỪ NGÀY 01-03 ĐẾN 31-03</t>
  </si>
  <si>
    <t>BH18819</t>
  </si>
  <si>
    <t>00014669</t>
  </si>
  <si>
    <t>Tmart01061 81. Quầy Victory 2, CHẠY KM SP CHÂN 300G X 10% TỪ NGÀY 01-03 ĐẾN 31-03</t>
  </si>
  <si>
    <t>BH18820</t>
  </si>
  <si>
    <t>00014670</t>
  </si>
  <si>
    <t>Tmart01063 83. Tmart Tòa N02, Ecohome3, CHẠY KM SP CHÂN 300G X 10% TỪ NGÀY 01-03 ĐẾN 31-03</t>
  </si>
  <si>
    <t>BH18821</t>
  </si>
  <si>
    <t>00014671</t>
  </si>
  <si>
    <t>Tmart01067 86. Quầy Nơ 4A Linh Đàm, CHẠY KM SP CHÂN 300G X 10% TỪ NGÀY 01-03 ĐẾN 31-03</t>
  </si>
  <si>
    <t>BH18822</t>
  </si>
  <si>
    <t>00014672</t>
  </si>
  <si>
    <t>Tmart01071 90. Quầy Đại Thanh 2, CHẠY KM SP CHÂN 300G X 10% TỪ NGÀY 01-03 ĐẾN 31-03</t>
  </si>
  <si>
    <t>BH18823</t>
  </si>
  <si>
    <t>00014673</t>
  </si>
  <si>
    <t>Tmart01072 91. Quầy 96 Vĩnh Hưng, CHẠY KM SP CHÂN 300G X 10% TỪ NGÀY 01-03 ĐẾN 31-03</t>
  </si>
  <si>
    <t>BH18824</t>
  </si>
  <si>
    <t>00014674</t>
  </si>
  <si>
    <t>Tmart01073 92. Quầy Lê Văn Thiêm, CHẠY KM SP CHÂN 300G X 10% TỪ NGÀY 01-03 ĐẾN 31-03</t>
  </si>
  <si>
    <t>BH18825</t>
  </si>
  <si>
    <t>00014675</t>
  </si>
  <si>
    <t>Tmart01075 94. 282 Xuân Đỉnh, CHẠY KM SP CHÂN 300G X 10% TỪ NGÀY 01-03 ĐẾN 31-03</t>
  </si>
  <si>
    <t>BH18826</t>
  </si>
  <si>
    <t>00014676</t>
  </si>
  <si>
    <t>Tmart01078 96. Quầy Ecohome 1, CHẠY KM SP CHÂN 300G X 10% TỪ NGÀY 01-03 ĐẾN 31-03</t>
  </si>
  <si>
    <t>BH18827</t>
  </si>
  <si>
    <t>00014677</t>
  </si>
  <si>
    <t>Tmart01083 102. Quầy Đại Thanh 3, CT8A, CHẠY KM SP CHÂN 300G X 10% TỪ NGÀY 01-03 ĐẾN 31-03</t>
  </si>
  <si>
    <t>BH18828</t>
  </si>
  <si>
    <t>00014678</t>
  </si>
  <si>
    <t>Tmart01085 104. Quầy 44 Triều Khúc, CHẠY KM SP CHÂN 300G X 10% TỪ NGÀY 01-03 ĐẾN 31-03</t>
  </si>
  <si>
    <t>BH18829</t>
  </si>
  <si>
    <t>00014679</t>
  </si>
  <si>
    <t>Tmart01087 106. Quầy CT3B Nam Cường, Cổ Nhuế, CHẠY KM SP CHÂN 300G X 10% TỪ NGÀY 01-03 ĐẾN 31-03</t>
  </si>
  <si>
    <t>BH18830</t>
  </si>
  <si>
    <t>00014680</t>
  </si>
  <si>
    <t>Tmart01089 108. Quầy Licogi 13, CHẠY KM SP CHÂN 300G X 10% TỪ NGÀY 01-03 ĐẾN 31-03</t>
  </si>
  <si>
    <t>BH18831</t>
  </si>
  <si>
    <t>00014681</t>
  </si>
  <si>
    <t>Tmart01097 116. Quầy Iris Garden, CHẠY KM SP CHÂN 300G X 10% TỪ NGÀY 01-03 ĐẾN 31-03</t>
  </si>
  <si>
    <t>BH18832</t>
  </si>
  <si>
    <t>00014682</t>
  </si>
  <si>
    <t>Tmart03001 119 Quầy Yên Xá, CHẠY KM SP CHÂN 300G X 10% TỪ NGÀY 01-03 ĐẾN 31-03</t>
  </si>
  <si>
    <t>BH18833</t>
  </si>
  <si>
    <t>00014683</t>
  </si>
  <si>
    <t>Tmart03002 121. Quầy HH4B Linh Đàm, CHẠY KM SP CHÂN 300G X 10% TỪ NGÀY 01-03 ĐẾN 31-03</t>
  </si>
  <si>
    <t>BH18834</t>
  </si>
  <si>
    <t>00014684</t>
  </si>
  <si>
    <t>Tmart03004 123.Quầy 282 Nguyễn Huy Tưởng, CHẠY KM SP CHÂN 300G X 10% TỪ NGÀY 01-03 ĐẾN 31-03</t>
  </si>
  <si>
    <t>BH18835</t>
  </si>
  <si>
    <t>00014685</t>
  </si>
  <si>
    <t>Tmart03006 125. Quầy MIPEC Kiến Hưng, CHẠY KM SP CHÂN 300G X 10% TỪ NGÀY 01-03 ĐẾN 31-03</t>
  </si>
  <si>
    <t>BH18836</t>
  </si>
  <si>
    <t>00014686</t>
  </si>
  <si>
    <t>Tmart03007 126. Quầy G1 Sunshine, CHẠY KM SP CHÂN 300G X 10% TỪ NGÀY 01-03 ĐẾN 31-03</t>
  </si>
  <si>
    <t>BH18837</t>
  </si>
  <si>
    <t>00014687</t>
  </si>
  <si>
    <t>Tmart03009 128. Quầy A2 Phương Đông Green Park, CHẠY KM SP CHÂN 300G X 10% TỪ NGÀY 01-03 ĐẾN 31-03</t>
  </si>
  <si>
    <t>BH18838</t>
  </si>
  <si>
    <t>00014688</t>
  </si>
  <si>
    <t>Tmart03010 129. Quầy HH Thái Hà 2, CHẠY KM SP CHÂN 300G X 10% TỪ NGÀY 01-03 ĐẾN 31-03</t>
  </si>
  <si>
    <t>BH19703</t>
  </si>
  <si>
    <t>00015539</t>
  </si>
  <si>
    <t>Tmart01051 71. Quầy Hưng Yên, CHẠY KM CHÂN 300G X 10% TỪ NGÀY 1-3 ĐẾN 31-3</t>
  </si>
  <si>
    <t>BH20231</t>
  </si>
  <si>
    <t>00016190</t>
  </si>
  <si>
    <t>Tmart03003 122. Quầy TECCO Diamond, chạy km sp chân 300g x 10% từ ngày 1-3 đến 31-3</t>
  </si>
  <si>
    <t>BH20234</t>
  </si>
  <si>
    <t>00016191</t>
  </si>
  <si>
    <t>Tmart01065 84. Quầy Tecco Tứ Hiệp, chạy km sp chân 300g x 10% từ ngày 1-3 đến 31-3</t>
  </si>
  <si>
    <t>BH20236</t>
  </si>
  <si>
    <t>00016192</t>
  </si>
  <si>
    <t>Tmart01047 67. Quầy Trần Thủ Độ, chạy km sp chân 300g x 10% từ ngày 1-3 đến 31-3</t>
  </si>
  <si>
    <t>BH20432</t>
  </si>
  <si>
    <t>00016263</t>
  </si>
  <si>
    <t>BH21066</t>
  </si>
  <si>
    <t>00017185</t>
  </si>
  <si>
    <t>BH21248</t>
  </si>
  <si>
    <t>00017290</t>
  </si>
  <si>
    <t>Tmart03007 126. Quầy G1 Sunshine, CHẠY KM CHÂN 300GX10% TỪ NGÀY 1-3 ĐẾN 31-3</t>
  </si>
  <si>
    <t>BH21249</t>
  </si>
  <si>
    <t>00017291</t>
  </si>
  <si>
    <t>Tmart00928 12. Quầy CT12B Kim Văn - Kim Lũ, CHẠY KM CHÂN 300G X 10% TỪ NGÀY 1-3 ĐẾN 31-3</t>
  </si>
  <si>
    <t>BH21269</t>
  </si>
  <si>
    <t>00017296</t>
  </si>
  <si>
    <t>Tmart01047 67. Quầy Trần Thủ Độ, CHẠY KM SP CHÂN 300G X 10% TỪ NGÀY 1-3 ĐẾN 31-3</t>
  </si>
  <si>
    <t>BH21357</t>
  </si>
  <si>
    <t>00018398</t>
  </si>
  <si>
    <t>BH21358</t>
  </si>
  <si>
    <t>00018399</t>
  </si>
  <si>
    <t>BH21677</t>
  </si>
  <si>
    <t>00018490</t>
  </si>
  <si>
    <t>Tmart01065 84. Quầy Tecco Tứ Hiệp, KM SP CHÂN 300G X 10% TỪ NGÀY 1-3 ĐẾN 31-3</t>
  </si>
  <si>
    <t>BH21678</t>
  </si>
  <si>
    <t>00018492</t>
  </si>
  <si>
    <t>Tmart00980 15. Quầy 9B Nguyễn Cảnh Dị-KĐT Đại Kim, KM SP CHÂN 300G X 10% TỪ NGÀY 1-3 ĐÉN 31-3</t>
  </si>
  <si>
    <t>BH21679</t>
  </si>
  <si>
    <t>00018495</t>
  </si>
  <si>
    <t>Tmart03009 128. Quầy A2 Phương Đông Green Park, CHẠY KM SP CHÂN 300G X 10% TỪ NGÀY 1-3 ĐẾN 31-3</t>
  </si>
  <si>
    <t>BH21680</t>
  </si>
  <si>
    <t>00018497</t>
  </si>
  <si>
    <t>Tmart00984 17. Quầy 184 Đại Từ, CHẠY KM SP CHÂN 300G X 10% TỪ NGÀY 1-3 ĐẾN 31-3</t>
  </si>
  <si>
    <t>BH21716</t>
  </si>
  <si>
    <t>00019019</t>
  </si>
  <si>
    <t>Tmart00628 03. Quầy 274 Khương Đình, CHẠY KM CHÂN 300G X 10% TỪ NGÀY 1-3 ĐẾN 31-3</t>
  </si>
  <si>
    <t>BH21717</t>
  </si>
  <si>
    <t>00019020</t>
  </si>
  <si>
    <t>Tmart01019 40. Quầy 19T6 Kiến Hưng, CHẠY KM CHÂN 300G X 10% TỪ NGÀY 1-3 ĐẾN 31-3</t>
  </si>
  <si>
    <t>BH21719</t>
  </si>
  <si>
    <t>00019021</t>
  </si>
  <si>
    <t>Tmart01096 1096. Nhà máy Canon Thăng Long, CHẠY KM CHÂN 300G X 10% TỪ NGÀY 1-3 ĐẾN 31-3</t>
  </si>
  <si>
    <t>BH21914</t>
  </si>
  <si>
    <t>00019070</t>
  </si>
  <si>
    <t>Tmart03018 137. Quầy 538 Nguyễn Trãi, CHẠY KM SP CHÂN 300G X 10% TỪ NGÀY 1-3 ĐẾN 31-3</t>
  </si>
  <si>
    <t>BH22162</t>
  </si>
  <si>
    <t>00019094</t>
  </si>
  <si>
    <t>BH22163</t>
  </si>
  <si>
    <t>00019095</t>
  </si>
  <si>
    <t>BH22164</t>
  </si>
  <si>
    <t>00019096</t>
  </si>
  <si>
    <t>BH22165</t>
  </si>
  <si>
    <t>00019097</t>
  </si>
  <si>
    <t>BH22166</t>
  </si>
  <si>
    <t>00019098</t>
  </si>
  <si>
    <t>BH22167</t>
  </si>
  <si>
    <t>00019099</t>
  </si>
  <si>
    <t>BH22168</t>
  </si>
  <si>
    <t>00019101</t>
  </si>
  <si>
    <t>BH22169</t>
  </si>
  <si>
    <t>00019102</t>
  </si>
  <si>
    <t>BH22170</t>
  </si>
  <si>
    <t>00019103</t>
  </si>
  <si>
    <t>BH22171</t>
  </si>
  <si>
    <t>00019104</t>
  </si>
  <si>
    <t>BH22172</t>
  </si>
  <si>
    <t>00019105</t>
  </si>
  <si>
    <t>BH22173</t>
  </si>
  <si>
    <t>00019106</t>
  </si>
  <si>
    <t>BH22174</t>
  </si>
  <si>
    <t>00019107</t>
  </si>
  <si>
    <t>BH22175</t>
  </si>
  <si>
    <t>00019108</t>
  </si>
  <si>
    <t>BH22176</t>
  </si>
  <si>
    <t>00019109</t>
  </si>
  <si>
    <t>BH22177</t>
  </si>
  <si>
    <t>00019110</t>
  </si>
  <si>
    <t>BH22178</t>
  </si>
  <si>
    <t>00019111</t>
  </si>
  <si>
    <t>BH22179</t>
  </si>
  <si>
    <t>00019112</t>
  </si>
  <si>
    <t>BH22180</t>
  </si>
  <si>
    <t>00019113</t>
  </si>
  <si>
    <t>BH22181</t>
  </si>
  <si>
    <t>00019114</t>
  </si>
  <si>
    <t>BH22204</t>
  </si>
  <si>
    <t>00019134</t>
  </si>
  <si>
    <t>BH22205</t>
  </si>
  <si>
    <t>00019135</t>
  </si>
  <si>
    <t>BH22320</t>
  </si>
  <si>
    <t>00019204</t>
  </si>
  <si>
    <t>BH22321</t>
  </si>
  <si>
    <t>00019205</t>
  </si>
  <si>
    <t>BH22322</t>
  </si>
  <si>
    <t>00019206</t>
  </si>
  <si>
    <t>BH22323</t>
  </si>
  <si>
    <t>00019207</t>
  </si>
  <si>
    <t>BH22324</t>
  </si>
  <si>
    <t>00019208</t>
  </si>
  <si>
    <t>BH22325</t>
  </si>
  <si>
    <t>00019209</t>
  </si>
  <si>
    <t>BH22326</t>
  </si>
  <si>
    <t>00019210</t>
  </si>
  <si>
    <t>BH22327</t>
  </si>
  <si>
    <t>00019211</t>
  </si>
  <si>
    <t>BH22328</t>
  </si>
  <si>
    <t>00019212</t>
  </si>
  <si>
    <t>BH22329</t>
  </si>
  <si>
    <t>00019213</t>
  </si>
  <si>
    <t>BH22330</t>
  </si>
  <si>
    <t>00019214</t>
  </si>
  <si>
    <t>BH22331</t>
  </si>
  <si>
    <t>00019215</t>
  </si>
  <si>
    <t>BH22332</t>
  </si>
  <si>
    <t>00019216</t>
  </si>
  <si>
    <t>BH22333</t>
  </si>
  <si>
    <t>00019217</t>
  </si>
  <si>
    <t>BH22334</t>
  </si>
  <si>
    <t>00019218</t>
  </si>
  <si>
    <t>BH22335</t>
  </si>
  <si>
    <t>00019219</t>
  </si>
  <si>
    <t>BH22336</t>
  </si>
  <si>
    <t>00019220</t>
  </si>
  <si>
    <t>BH22337</t>
  </si>
  <si>
    <t>00019221</t>
  </si>
  <si>
    <t>BH22338</t>
  </si>
  <si>
    <t>00019222</t>
  </si>
  <si>
    <t>BH22339</t>
  </si>
  <si>
    <t>00019223</t>
  </si>
  <si>
    <t>BH22340</t>
  </si>
  <si>
    <t>00019224</t>
  </si>
  <si>
    <t>BH22341</t>
  </si>
  <si>
    <t>00019225</t>
  </si>
  <si>
    <t>BH22342</t>
  </si>
  <si>
    <t>00019226</t>
  </si>
  <si>
    <t>BH22343</t>
  </si>
  <si>
    <t>00019227</t>
  </si>
  <si>
    <t>BH22344</t>
  </si>
  <si>
    <t>00019228</t>
  </si>
  <si>
    <t>BH22345</t>
  </si>
  <si>
    <t>00019229</t>
  </si>
  <si>
    <t>BH22346</t>
  </si>
  <si>
    <t>00019230</t>
  </si>
  <si>
    <t>BH22347</t>
  </si>
  <si>
    <t>00019231</t>
  </si>
  <si>
    <t>BH22348</t>
  </si>
  <si>
    <t>00019232</t>
  </si>
  <si>
    <t>BH22349</t>
  </si>
  <si>
    <t>00019233</t>
  </si>
  <si>
    <t>BH22350</t>
  </si>
  <si>
    <t>00019234</t>
  </si>
  <si>
    <t>BH22351</t>
  </si>
  <si>
    <t>00019235</t>
  </si>
  <si>
    <t>BH22352</t>
  </si>
  <si>
    <t>00019236</t>
  </si>
  <si>
    <t>BH22353</t>
  </si>
  <si>
    <t>00019237</t>
  </si>
  <si>
    <t>BH22354</t>
  </si>
  <si>
    <t>00019238</t>
  </si>
  <si>
    <t>BH22355</t>
  </si>
  <si>
    <t>00019239</t>
  </si>
  <si>
    <t>BH22356</t>
  </si>
  <si>
    <t>00019240</t>
  </si>
  <si>
    <t>BH22357</t>
  </si>
  <si>
    <t>00019241</t>
  </si>
  <si>
    <t>BH22358</t>
  </si>
  <si>
    <t>00019242</t>
  </si>
  <si>
    <t>BH22359</t>
  </si>
  <si>
    <t>00019243</t>
  </si>
  <si>
    <t>BH22360</t>
  </si>
  <si>
    <t>00019244</t>
  </si>
  <si>
    <t>BH22410</t>
  </si>
  <si>
    <t>00019293</t>
  </si>
  <si>
    <t>BH23193</t>
  </si>
  <si>
    <t>00021497</t>
  </si>
  <si>
    <t>Tmart01051 71. Quầy Hưng Yên, CHẠY KM SP CHÂN 300G X 10% TỪ NGÀY 1-3 ĐẾN 31-3</t>
  </si>
  <si>
    <t>BH23766</t>
  </si>
  <si>
    <t>00021714</t>
  </si>
  <si>
    <t>BH23767</t>
  </si>
  <si>
    <t>00021715</t>
  </si>
  <si>
    <t>BH23768</t>
  </si>
  <si>
    <t>00021716</t>
  </si>
  <si>
    <t>BH23769</t>
  </si>
  <si>
    <t>00021717</t>
  </si>
  <si>
    <t>BH23770</t>
  </si>
  <si>
    <t>00021718</t>
  </si>
  <si>
    <t>BH23771</t>
  </si>
  <si>
    <t>00021719</t>
  </si>
  <si>
    <t>BH23773</t>
  </si>
  <si>
    <t>00021720</t>
  </si>
  <si>
    <t>BH23774</t>
  </si>
  <si>
    <t>00021721</t>
  </si>
  <si>
    <t>BH23775</t>
  </si>
  <si>
    <t>00021722</t>
  </si>
  <si>
    <t>BH23776</t>
  </si>
  <si>
    <t>00021723</t>
  </si>
  <si>
    <t>BH23777</t>
  </si>
  <si>
    <t>00021724</t>
  </si>
  <si>
    <t>BH23778</t>
  </si>
  <si>
    <t>00021725</t>
  </si>
  <si>
    <t>BH23779</t>
  </si>
  <si>
    <t>00021726</t>
  </si>
  <si>
    <t>BH23780</t>
  </si>
  <si>
    <t>00021727</t>
  </si>
  <si>
    <t>BH23781</t>
  </si>
  <si>
    <t>00021728</t>
  </si>
  <si>
    <t>BH23782</t>
  </si>
  <si>
    <t>00021729</t>
  </si>
  <si>
    <t>BH23783</t>
  </si>
  <si>
    <t>00021730</t>
  </si>
  <si>
    <t>BH23784</t>
  </si>
  <si>
    <t>00021731</t>
  </si>
  <si>
    <t>BH23785</t>
  </si>
  <si>
    <t>00021732</t>
  </si>
  <si>
    <t>BH23786</t>
  </si>
  <si>
    <t>00021733</t>
  </si>
  <si>
    <t>BH23787</t>
  </si>
  <si>
    <t>00021734</t>
  </si>
  <si>
    <t>BH23788</t>
  </si>
  <si>
    <t>00021735</t>
  </si>
  <si>
    <t>MDV00213</t>
  </si>
  <si>
    <t>Hỗ trợ bán hàng- Tháng 10+11/2025</t>
  </si>
  <si>
    <t>Hỗ trợ Catalog- Tháng 10+11/2025</t>
  </si>
  <si>
    <t>Hỗ trợ CPHĐ đơn vị -Tháng 10+11/2025</t>
  </si>
  <si>
    <t>Hỗ trợ hoạt động Quảng cáo- Tháng 10+11/2025</t>
  </si>
  <si>
    <t>Hỗ trợ thẻ KHTT-Tháng 10+11/2025</t>
  </si>
  <si>
    <t>Hỗ trợ trưng bày- Tháng 10+11/2025</t>
  </si>
  <si>
    <t>MDV00214</t>
  </si>
  <si>
    <t>Chiết khấu cơ bản tháng 12/2025 kèm bảng kê số 01122025/BKHD/NT-LOTTE Ngày 24 tháng 01 năm 2026</t>
  </si>
  <si>
    <t>Chiết khấu cơ bản tháng 12/2025 kèm bảng kê số 03122025/BKHD/NT-LOTTE Ngày 24 tháng 01 năm 2026</t>
  </si>
  <si>
    <t>Chiết khấu cơ bản tháng 12/2025 kèm bảng kê số 04122025/BKHD/NT-LOTTE Ngày 24 tháng 01 năm 2026</t>
  </si>
  <si>
    <t>Chiết khấu cơ bản tháng 12/2025 kèm bảng kê số 05122025/BKHD/NT-LOTTE Ngày 24 tháng 01 năm 2026</t>
  </si>
  <si>
    <t>Chiết khấu cơ bản tháng 12/2025 kèm bảng kê số 06122025/BKHD/NT-LOTTE Ngày 24 tháng 01 năm 2026</t>
  </si>
  <si>
    <t>Chiết khấu cơ bản tháng 12/2025 kèm bảng kê số 08122025/BKHD/NT-LOTTE Ngày 24 tháng 01 năm 2026</t>
  </si>
  <si>
    <t>Chiết khấu cơ bản tháng 12/2025 kèm bảng kê số 09122025/BKHD/NT-LOTTE Ngày 24 tháng 01 năm 2026</t>
  </si>
  <si>
    <t>Chiết khấu cơ bản tháng 12/2025 kèm bảng kê số 10122025/BKHD/NT-LOTTE Ngày 24 tháng 01 năm 2026</t>
  </si>
  <si>
    <t>Chiết khấu cơ bản tháng 12/2025 kèm bảng kê số 11122025/BKHD/NT-LOTTE Ngày 24 tháng 01 năm 2026</t>
  </si>
  <si>
    <t>Chiết khấu cơ bản tháng 12/2025 kèm bảng kê số 12122025/BKHD/NT-LOTTE Ngày 24 tháng 01 năm 2026</t>
  </si>
  <si>
    <t>Chiết khấu cơ bản tháng 12/2025 kèm bảng kê số 13122025/BKHD/NT-LOTTE Ngày 24 tháng 01 năm 2026</t>
  </si>
  <si>
    <t>Chiết khấu cơ bản tháng 12/2025 kèm bảng kê số 07122025/BKHD/NT-LOTTE Ngày 24 tháng 01 năm 2026</t>
  </si>
  <si>
    <t>Chiết khấu cơ bản tháng 12/2025 kèm bảng kê số 14122025/BKHD/NT-LOTTE Ngày 24 tháng 01 năm 2026</t>
  </si>
  <si>
    <t>SG/HT32600692</t>
  </si>
  <si>
    <t>Điều chỉnh giảm số lượng do khách hàng trả hàng theo phiếu 2603300101210160</t>
  </si>
  <si>
    <t>HN/HTV12603194</t>
  </si>
  <si>
    <t>Hàng trả - vitalmart yên hòa - VITALMART-HNI-CGY-2514 - phiếu ngày : 25-3</t>
  </si>
  <si>
    <t>Hỗ trợ chi phí trưng bày + quảng cáo tháng 03.2026</t>
  </si>
  <si>
    <t>Hàng trả 2025</t>
  </si>
  <si>
    <t>CKTT T02.2026 3%</t>
  </si>
  <si>
    <t>Hàng trả T11.2025</t>
  </si>
  <si>
    <t>Hỗ trợ T01.2026</t>
  </si>
  <si>
    <t>Hàng trả T02.2026</t>
  </si>
  <si>
    <t>Hỗ trợ T02.2026</t>
  </si>
  <si>
    <t>HN/HT20260309-00001</t>
  </si>
  <si>
    <t>ĐÃ KIỂM TRA - Hàng trả - KMARKET-HNI-BTL-0014 - K-Market Goldmark Ruby  - Phiếu ngày (09/03/2026)</t>
  </si>
  <si>
    <t>HN/HT20260309-00002</t>
  </si>
  <si>
    <t>ĐÃ KIỂM TRA - Hàng trả - KMARKET-HNI-BTL-0015 - K-Market Goldmak saphire - 0903kmar0015 - Phiếu ngày (09/03/2026)</t>
  </si>
  <si>
    <t>HN/HT20260309-00003</t>
  </si>
  <si>
    <t>ĐÃ KIỂM TRA - HÀNG TRẢ -K-Market Goldmak saphire - KMARKET-HNI-BTL-0015</t>
  </si>
  <si>
    <t>HN/HT20260306-00001</t>
  </si>
  <si>
    <t>ĐÃ KIỂM TRA - Hàng trả - KMARKET-HNI-CGY-0005 - K-Market 17T3  - Phiếu ngày (10/03/2026)</t>
  </si>
  <si>
    <t>HN/HT20260310-00001</t>
  </si>
  <si>
    <t>ĐÃ KIỂM TRA - Hàng trả - KMARKET-HNI-NTL-0017 - K-Market Greenbay - Phiếu ngày (10/03/2026)</t>
  </si>
  <si>
    <t>HN/HT20260310-000012</t>
  </si>
  <si>
    <t>ĐÃ KIỂM TRA - Hàng trả - KMARKET-HNI-BTL-0008 - K-Market Quang Minh  - Phiếu ngày (10/03/2026)</t>
  </si>
  <si>
    <t>HN/HT20260310-00002</t>
  </si>
  <si>
    <t>ĐÃ KIỂM TRA - Hàng trả - KMARKET-HNI-NTL-0032 - K-Market Thăng Long Number 1 - Phiếu ngày (10/03/2026)</t>
  </si>
  <si>
    <t>HN/HT20260310-00004</t>
  </si>
  <si>
    <t>ĐÃ KIỂM TRA - Hàng trả - KMARKET-HNI-CGY-0021 - K-Market Capital C6  - Phiếu ngày (10/03/2026)</t>
  </si>
  <si>
    <t>HN/HT140327</t>
  </si>
  <si>
    <t>ĐÃ KIỂM TRA - Hàng trả - KMARKET-HNI-NTL-0024 - K-market CT4 New  - Phiếu ngày (14/03/2026)</t>
  </si>
  <si>
    <t>HN/HT20260319-0001</t>
  </si>
  <si>
    <t>ĐÃ KIỂM TRA - Hàng trả - KMARKET-HNI-NTL-0023 - K-market Mỹ Đình Pearl - 1903KMARKET0023 - Phiếu ngày (19/03/2026)</t>
  </si>
  <si>
    <t>Chiết khấu, Hỗ trợ KMARKET T03.2026</t>
  </si>
  <si>
    <t>SG/HTPX-00021192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</si>
</sst>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 #,##0_)_ ;_ * \(#,##0\)_ ;_ * &quot;-&quot;_)_ ;_ @_ "/>
    <numFmt numFmtId="165" formatCode="_-* #,##0_-;\-* #,##0_-;_-* &quot;-&quot;??_-;_-@_-"/>
    <numFmt numFmtId="166" formatCode="mm"/>
    <numFmt numFmtId="167" formatCode="&quot;Tháng &quot;mm"/>
    <numFmt numFmtId="168" formatCode="#,##0_);[Red]\(#,##0\);&quot;&quot;"/>
  </numFmts>
  <fonts count="13" x14ac:knownFonts="1">
    <font>
      <sz val="11"/>
      <color theme="1"/>
      <name val="Arial"/>
      <family val="2"/>
      <scheme val="minor"/>
    </font>
    <font>
      <sz val="11"/>
      <color theme="1"/>
      <name val="Arial"/>
      <family val="2"/>
      <scheme val="minor"/>
    </font>
    <font>
      <b/>
      <sz val="10"/>
      <color theme="1"/>
      <name val="Times New Roman"/>
      <family val="1"/>
    </font>
    <font>
      <sz val="10"/>
      <color theme="1"/>
      <name val="Times New Roman"/>
      <family val="1"/>
    </font>
    <font>
      <b/>
      <sz val="10"/>
      <color rgb="FF000000"/>
      <name val="Times New Roman"/>
      <family val="1"/>
    </font>
    <font>
      <sz val="10"/>
      <name val="Times New Roman"/>
      <family val="1"/>
    </font>
    <font>
      <sz val="8"/>
      <name val="Arial"/>
      <family val="2"/>
      <scheme val="minor"/>
    </font>
    <font>
      <sz val="11"/>
      <color theme="1"/>
      <name val="Times New Roman"/>
      <family val="1"/>
    </font>
    <font>
      <b/>
      <sz val="11"/>
      <color theme="1"/>
      <name val="Times New Roman"/>
      <family val="1"/>
    </font>
    <font>
      <b/>
      <sz val="16"/>
      <color theme="1"/>
      <name val="Times New Roman"/>
      <family val="1"/>
    </font>
    <font>
      <sz val="8"/>
      <color rgb="FF000000"/>
      <name val="Microsoft Sans Serif"/>
      <family val="2"/>
    </font>
    <font>
      <sz val="10"/>
      <name val="Times New Roman"/>
      <family val="1"/>
      <scheme val="major"/>
    </font>
    <font>
      <sz val="10"/>
      <color rgb="FF000000"/>
      <name val="Times New Roman"/>
      <family val="1"/>
      <scheme val="major"/>
    </font>
  </fonts>
  <fills count="8">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6" tint="0.79998168889431442"/>
        <bgColor indexed="64"/>
      </patternFill>
    </fill>
  </fills>
  <borders count="7">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E3E3E3"/>
      </left>
      <right style="thin">
        <color rgb="FFE3E3E3"/>
      </right>
      <top style="thin">
        <color rgb="FFE3E3E3"/>
      </top>
      <bottom/>
      <diagonal/>
    </border>
    <border>
      <left style="thin">
        <color rgb="FF8DA1DE"/>
      </left>
      <right style="thin">
        <color rgb="FF8DA1DE"/>
      </right>
      <top style="thin">
        <color rgb="FF8DA1DE"/>
      </top>
      <bottom/>
      <diagonal/>
    </border>
  </borders>
  <cellStyleXfs count="8">
    <xf numFmtId="0" fontId="0"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76">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7" fillId="0" borderId="0" xfId="0" applyFont="1"/>
    <xf numFmtId="0" fontId="7" fillId="0" borderId="0" xfId="0" pivotButton="1" applyFont="1"/>
    <xf numFmtId="0" fontId="9" fillId="0" borderId="0" xfId="0" applyFont="1" applyAlignment="1">
      <alignment horizontal="centerContinuous"/>
    </xf>
    <xf numFmtId="0" fontId="7" fillId="0" borderId="0" xfId="0" applyFont="1" applyAlignment="1">
      <alignment horizontal="centerContinuous"/>
    </xf>
    <xf numFmtId="164" fontId="8" fillId="0" borderId="0" xfId="0" applyNumberFormat="1" applyFont="1"/>
    <xf numFmtId="0" fontId="8" fillId="5" borderId="0" xfId="0" applyFont="1" applyFill="1" applyAlignment="1">
      <alignment horizontal="center"/>
    </xf>
    <xf numFmtId="164" fontId="8" fillId="5" borderId="0" xfId="0" applyNumberFormat="1" applyFont="1" applyFill="1"/>
    <xf numFmtId="0" fontId="11" fillId="0" borderId="1" xfId="0" applyFont="1" applyBorder="1" applyAlignment="1">
      <alignment horizontal="left"/>
    </xf>
    <xf numFmtId="0" fontId="10" fillId="0" borderId="1" xfId="0" applyFont="1" applyBorder="1" applyAlignment="1">
      <alignment horizontal="left" vertical="center"/>
    </xf>
    <xf numFmtId="14" fontId="10" fillId="0" borderId="1" xfId="0" applyNumberFormat="1" applyFont="1" applyBorder="1" applyAlignment="1">
      <alignment horizontal="center" vertical="center"/>
    </xf>
    <xf numFmtId="38" fontId="10" fillId="0" borderId="1" xfId="0" applyNumberFormat="1" applyFont="1" applyBorder="1" applyAlignment="1">
      <alignment horizontal="right" vertical="center"/>
    </xf>
    <xf numFmtId="38" fontId="3" fillId="0" borderId="1" xfId="0" applyNumberFormat="1" applyFont="1" applyBorder="1" applyAlignment="1">
      <alignment horizontal="right"/>
    </xf>
    <xf numFmtId="164" fontId="3" fillId="0" borderId="0" xfId="2" applyFont="1" applyBorder="1"/>
    <xf numFmtId="165" fontId="2" fillId="0" borderId="0" xfId="5" applyNumberFormat="1" applyFont="1" applyAlignment="1">
      <alignment horizontal="left"/>
    </xf>
    <xf numFmtId="14" fontId="11" fillId="0" borderId="1" xfId="0" applyNumberFormat="1" applyFont="1" applyBorder="1" applyAlignment="1">
      <alignment horizontal="center"/>
    </xf>
    <xf numFmtId="38" fontId="12" fillId="0" borderId="1" xfId="0" applyNumberFormat="1" applyFont="1" applyBorder="1" applyAlignment="1">
      <alignment horizontal="right"/>
    </xf>
    <xf numFmtId="0" fontId="11" fillId="0" borderId="5" xfId="0" applyFont="1" applyBorder="1" applyAlignment="1">
      <alignment horizontal="left"/>
    </xf>
    <xf numFmtId="14" fontId="11" fillId="0" borderId="5" xfId="0" applyNumberFormat="1" applyFont="1" applyBorder="1" applyAlignment="1">
      <alignment horizontal="center"/>
    </xf>
    <xf numFmtId="38" fontId="12" fillId="0" borderId="5" xfId="0" applyNumberFormat="1" applyFont="1" applyBorder="1" applyAlignment="1">
      <alignment horizontal="right"/>
    </xf>
    <xf numFmtId="38" fontId="3" fillId="0" borderId="5" xfId="0" applyNumberFormat="1" applyFont="1" applyBorder="1" applyAlignment="1">
      <alignment horizontal="right"/>
    </xf>
    <xf numFmtId="0" fontId="4" fillId="3" borderId="3" xfId="0" applyFont="1" applyFill="1" applyBorder="1" applyAlignment="1">
      <alignment horizontal="center" vertical="center" wrapText="1"/>
    </xf>
    <xf numFmtId="0" fontId="10" fillId="2" borderId="6" xfId="0" applyFont="1" applyFill="1" applyBorder="1" applyAlignment="1">
      <alignment horizontal="center" vertical="center" wrapText="1"/>
    </xf>
    <xf numFmtId="1" fontId="10" fillId="2" borderId="6" xfId="0" applyNumberFormat="1" applyFont="1" applyFill="1" applyBorder="1" applyAlignment="1">
      <alignment horizontal="center" vertical="center" wrapText="1"/>
    </xf>
    <xf numFmtId="38" fontId="10" fillId="2" borderId="6" xfId="0" applyNumberFormat="1" applyFont="1" applyFill="1" applyBorder="1" applyAlignment="1">
      <alignment horizontal="center" vertical="center" wrapText="1"/>
    </xf>
    <xf numFmtId="1" fontId="10" fillId="0" borderId="1" xfId="0" applyNumberFormat="1" applyFont="1" applyBorder="1" applyAlignment="1">
      <alignment horizontal="right" vertical="center"/>
    </xf>
    <xf numFmtId="0" fontId="4" fillId="6" borderId="3"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6" fontId="2" fillId="0" borderId="0" xfId="0" applyNumberFormat="1" applyFont="1" applyAlignment="1">
      <alignment horizontal="center" vertical="center"/>
    </xf>
    <xf numFmtId="166" fontId="3" fillId="0" borderId="0" xfId="0" applyNumberFormat="1" applyFont="1" applyAlignment="1">
      <alignment horizontal="center" vertical="center"/>
    </xf>
    <xf numFmtId="166" fontId="5" fillId="0" borderId="1" xfId="0" applyNumberFormat="1" applyFont="1" applyBorder="1" applyAlignment="1">
      <alignment horizontal="center" vertical="center"/>
    </xf>
    <xf numFmtId="167" fontId="8" fillId="4" borderId="4" xfId="0" applyNumberFormat="1" applyFont="1" applyFill="1" applyBorder="1" applyAlignment="1">
      <alignment horizontal="center"/>
    </xf>
    <xf numFmtId="168" fontId="7" fillId="0" borderId="0" xfId="2" applyNumberFormat="1" applyFont="1"/>
    <xf numFmtId="0" fontId="11" fillId="0" borderId="1" xfId="4" applyFont="1" applyBorder="1" applyAlignment="1">
      <alignment horizontal="left"/>
    </xf>
    <xf numFmtId="14" fontId="11" fillId="0" borderId="1" xfId="4" applyNumberFormat="1" applyFont="1" applyBorder="1" applyAlignment="1">
      <alignment horizontal="center"/>
    </xf>
    <xf numFmtId="38" fontId="12" fillId="0" borderId="1" xfId="4" applyNumberFormat="1" applyFont="1" applyBorder="1" applyAlignment="1">
      <alignment horizontal="right"/>
    </xf>
    <xf numFmtId="38" fontId="3" fillId="0" borderId="1" xfId="4" applyNumberFormat="1" applyFont="1" applyBorder="1" applyAlignment="1">
      <alignment horizontal="right"/>
    </xf>
    <xf numFmtId="0" fontId="11" fillId="0" borderId="5" xfId="4" applyFont="1" applyBorder="1" applyAlignment="1">
      <alignment horizontal="left"/>
    </xf>
    <xf numFmtId="14" fontId="11" fillId="0" borderId="5" xfId="4" applyNumberFormat="1" applyFont="1" applyBorder="1" applyAlignment="1">
      <alignment horizontal="center"/>
    </xf>
    <xf numFmtId="38" fontId="12" fillId="0" borderId="5" xfId="4" applyNumberFormat="1" applyFont="1" applyBorder="1" applyAlignment="1">
      <alignment horizontal="right"/>
    </xf>
    <xf numFmtId="38" fontId="3" fillId="0" borderId="5" xfId="4" applyNumberFormat="1" applyFont="1" applyBorder="1" applyAlignment="1">
      <alignment horizontal="right"/>
    </xf>
    <xf numFmtId="0" fontId="11" fillId="0" borderId="1" xfId="0" quotePrefix="1" applyFont="1" applyBorder="1" applyAlignment="1">
      <alignment horizontal="left"/>
    </xf>
    <xf numFmtId="38" fontId="3" fillId="0" borderId="1" xfId="0" applyNumberFormat="1" applyFont="1" applyBorder="1" applyAlignment="1">
      <alignment horizontal="left"/>
    </xf>
    <xf numFmtId="38" fontId="3" fillId="0" borderId="5" xfId="0" applyNumberFormat="1" applyFont="1" applyBorder="1" applyAlignment="1">
      <alignment horizontal="left"/>
    </xf>
    <xf numFmtId="0" fontId="10" fillId="0" borderId="1" xfId="4" applyFont="1" applyBorder="1" applyAlignment="1">
      <alignment horizontal="left" vertical="center"/>
    </xf>
    <xf numFmtId="3" fontId="3" fillId="0" borderId="0" xfId="0" applyNumberFormat="1" applyFont="1"/>
    <xf numFmtId="38" fontId="3" fillId="0" borderId="0" xfId="0" applyNumberFormat="1" applyFont="1" applyAlignment="1">
      <alignment horizontal="center"/>
    </xf>
    <xf numFmtId="0" fontId="11" fillId="7" borderId="1" xfId="0" applyFont="1" applyFill="1" applyBorder="1" applyAlignment="1">
      <alignment horizontal="left"/>
    </xf>
    <xf numFmtId="0" fontId="11" fillId="7" borderId="5" xfId="0" applyFont="1" applyFill="1" applyBorder="1" applyAlignment="1">
      <alignment horizontal="left"/>
    </xf>
    <xf numFmtId="0" fontId="11" fillId="5" borderId="5" xfId="4" applyFont="1" applyFill="1" applyBorder="1" applyAlignment="1">
      <alignment horizontal="left"/>
    </xf>
    <xf numFmtId="0" fontId="11" fillId="5" borderId="5" xfId="0" applyFont="1" applyFill="1" applyBorder="1" applyAlignment="1">
      <alignment horizontal="left"/>
    </xf>
    <xf numFmtId="0" fontId="11" fillId="5" borderId="1" xfId="0" applyFont="1" applyFill="1" applyBorder="1" applyAlignment="1">
      <alignment horizontal="left"/>
    </xf>
    <xf numFmtId="43" fontId="2" fillId="0" borderId="0" xfId="5" applyFont="1" applyAlignment="1">
      <alignment horizontal="centerContinuous"/>
    </xf>
    <xf numFmtId="0" fontId="11" fillId="0" borderId="5" xfId="0" quotePrefix="1" applyFont="1" applyBorder="1" applyAlignment="1">
      <alignment horizontal="left"/>
    </xf>
  </cellXfs>
  <cellStyles count="8">
    <cellStyle name="Comma" xfId="5" builtinId="3"/>
    <cellStyle name="Comma [0]" xfId="2" builtinId="6"/>
    <cellStyle name="Comma [0] 2" xfId="6" xr:uid="{5C8C9502-5E78-4715-90EF-79BA8CFF541D}"/>
    <cellStyle name="Comma 2" xfId="7" xr:uid="{C7DCBDD5-693E-4331-BD96-5D132F2E6401}"/>
    <cellStyle name="Normal" xfId="0" builtinId="0"/>
    <cellStyle name="Normal 2" xfId="4" xr:uid="{C1D82406-B8EE-400E-8020-4DCC3A1A1AD0}"/>
    <cellStyle name="Normal 3" xfId="1" xr:uid="{00000000-0005-0000-0000-000001000000}"/>
    <cellStyle name="Normal 4" xfId="3" xr:uid="{8C77FD9E-129A-4811-83CE-C28314667619}"/>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fill>
        <patternFill patternType="none">
          <fgColor indexed="64"/>
          <bgColor auto="1"/>
        </patternFill>
      </fil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6"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6"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theme="1"/>
        <name val="Times New Roman"/>
        <family val="1"/>
        <scheme val="none"/>
      </font>
      <alignment vertical="bottom" textRotation="0" wrapText="0" indent="0" justifyLastLine="0" shrinkToFit="0" readingOrder="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121.560953125001" createdVersion="8" refreshedVersion="8" minRefreshableVersion="3" recordCount="4371" xr:uid="{C79FEB57-34FB-4201-A672-9713A440DB98}">
  <cacheSource type="worksheet">
    <worksheetSource name="Table1"/>
  </cacheSource>
  <cacheFields count="32">
    <cacheField name="Mã khách hàng" numFmtId="0">
      <sharedItems containsBlank="1" count="559">
        <s v="SATRA-004"/>
        <s v="SATRA-020"/>
        <s v="SATRA-028"/>
        <s v="CircleK"/>
        <s v="CircleK-011"/>
        <s v="CircleK-028"/>
        <s v="CircleK-012"/>
        <s v="CircleK-021"/>
        <s v="CircleK-010"/>
        <s v="CircleK-015"/>
        <s v="CircleK-024"/>
        <s v="CircleK-023"/>
        <s v="CircleK-019"/>
        <s v="CircleK-029"/>
        <s v="LOTTE-007"/>
        <s v="LOTTE"/>
        <s v="OKONO"/>
        <s v="FM"/>
        <s v="SAIGONHD"/>
        <s v="AAU"/>
        <s v="KMARKET"/>
        <s v="TMARTHATECO"/>
        <s v="TMART"/>
        <s v="SATRA-027"/>
        <s v="SATRA-025"/>
        <s v="VIETY-001"/>
        <s v="fm06"/>
        <s v="fm01"/>
        <s v="Kmarket0005"/>
        <s v="Kmarket0042"/>
        <s v="Kmarket0008"/>
        <s v="Kmarket0021"/>
        <s v="LONGBEACH-AGG-01-7755"/>
        <s v="LOTTE-005"/>
        <s v="LOTTE-013"/>
        <s v="LOTTE-011"/>
        <s v="LOTTE-002"/>
        <s v="LOTTE-009"/>
        <s v="LOTTE-015"/>
        <s v="LOTTE-006"/>
        <s v="LOTTE-010"/>
        <s v="satra0215"/>
        <s v="satra0062"/>
        <s v="satra0080"/>
        <s v="satra0163"/>
        <s v="satra0140"/>
        <s v="satra0137"/>
        <s v="satra0300"/>
        <s v="satra0049"/>
        <s v="satra0211"/>
        <s v="satra0178"/>
        <s v="satra0146"/>
        <s v="satra0145"/>
        <s v="SEVEN"/>
        <s v="SEVEN02"/>
        <s v="SMART"/>
        <s v="VNPOST"/>
        <s v="PTmart0009"/>
        <s v="PTmart0007"/>
        <s v="PTmart0004"/>
        <s v="OkonoA30"/>
        <s v="OkonoA14"/>
        <s v="OkonoA23"/>
        <s v="OkonoA16"/>
        <s v="OkonoA24"/>
        <s v="OkonoA17"/>
        <s v="OkonoA01"/>
        <s v="OkonoA36"/>
        <s v="Tmart01032"/>
        <s v="Tmart01065"/>
        <s v="Tmart01071"/>
        <s v="Tmart01083"/>
        <s v="Tmart03001"/>
        <s v="Tmart03003"/>
        <s v="Tmart01047"/>
        <s v="Tmart03009"/>
        <s v="Tmart01041"/>
        <s v="Tmart00999"/>
        <s v="Tmart00928"/>
        <s v="Tmart01075"/>
        <s v="Tmart01073"/>
        <s v="Tmart01025"/>
        <s v="Tmart01000"/>
        <s v="Tmart03006"/>
        <s v="Tmart03017"/>
        <s v="Tmart00644"/>
        <s v="Tmart00983"/>
        <s v="Tmart00988"/>
        <s v="Tmart00992"/>
        <s v="Tmart00995"/>
        <s v="Tmart00628"/>
        <s v="Tmart01089"/>
        <s v="Tmart01049"/>
        <s v="Tmart01003"/>
        <s v="Tmart01096"/>
        <s v="Tmart01067"/>
        <s v="Tmart01088"/>
        <s v="Tmart03016"/>
        <s v="Tmart03005"/>
        <s v="Tmart01078"/>
        <s v="Tmart01063"/>
        <s v="Tmart03014"/>
        <s v="Tmart01072"/>
        <s v="Tmart01061"/>
        <s v="Tmart01027"/>
        <s v="Tmart01019"/>
        <s v="Tmart01017"/>
        <s v="Tmart01012"/>
        <s v="Tmart01010"/>
        <s v="Tmart00357"/>
        <s v="SEVEN03"/>
        <s v="OkonoA27"/>
        <s v="OkonoA18"/>
        <s v="Kmarket0024"/>
        <s v="PTmart0001"/>
        <s v="satra0036"/>
        <s v="satra0207"/>
        <s v="satra0154"/>
        <s v="satra1225"/>
        <s v="satra0001"/>
        <s v="satra0012"/>
        <s v="satra0199"/>
        <s v="satra0035"/>
        <s v="Tmart03012"/>
        <s v="Tmart00984"/>
        <s v="Tmart03007"/>
        <s v="Tmart03002"/>
        <s v="Tmart01029"/>
        <s v="Tmart01051"/>
        <s v="Tmart03013"/>
        <s v="Tmart00722"/>
        <s v="Tmart03004"/>
        <s v="Tmart01011"/>
        <s v="Tmart01097"/>
        <s v="Tmart01001"/>
        <s v="Tmart01048"/>
        <s v="Tmart01023"/>
        <s v="Kmarket0014"/>
        <s v="Tmart01021"/>
        <s v="TMART-HNI-TTX-03018"/>
        <s v="Tmart00619"/>
        <s v="Tmart01080"/>
        <s v="satra0213"/>
        <s v="satra0018"/>
        <s v="satra0064"/>
        <s v="satra0095"/>
        <s v="satra0181"/>
        <s v="satra0141"/>
        <s v="satra0166"/>
        <s v="satra0165"/>
        <s v="satra0006"/>
        <s v="satra0019"/>
        <s v="satra0092"/>
        <s v="satra0115"/>
        <s v="satra0113"/>
        <s v="LOTTE-003"/>
        <s v="LOTTE-001"/>
        <s v="LOTTE-008"/>
        <s v="SIBA"/>
        <s v="VITALMART"/>
        <s v="Kmarket0017"/>
        <s v="Kmarket0032"/>
        <s v="PTMART"/>
        <s v="Kmarket0034"/>
        <s v="MINHCAU"/>
        <s v="minhcau0002"/>
        <s v="minhcau0008"/>
        <s v="minhcau0007"/>
        <s v="minhcau0001"/>
        <s v="minhcau0005"/>
        <s v="minhcau0004"/>
        <s v="minhcau0006"/>
        <s v="NHATMINH"/>
        <s v="nhatminh68014-1"/>
        <s v="nhatminh79003"/>
        <s v="nhatminh79005"/>
        <s v="nhatminh68015"/>
        <s v="LOTTE-HNI-BDH-008"/>
        <s v="KMARKET-HNI-NTL-0017"/>
        <s v="LOTTE-HCM-Q7-41634"/>
        <s v="MINHCAU-TNN-01-0007"/>
        <s v="MINHCAU-TNN-01-0005"/>
        <s v="MINHCAU-TNN-01-0001"/>
        <s v="FM-HCM-Q3-0000"/>
        <s v="NHATMINH-HCM-PNN-79009-2"/>
        <s v="MINHCAU-TNN-01-0008"/>
        <s v="LOTTE-KHA-00-011"/>
        <s v="LOTTE-NAN-01-013"/>
        <s v="LOTTE-DNG-00-009"/>
        <s v="LOTTE-BTN-00-002"/>
        <s v="LOTTE-VTU-00-005"/>
        <s v="NHATMINH-HCM-GVP-79012"/>
        <s v="NHATMINH-HCM-BTH-79004"/>
        <s v="LOTTE-HNI-THO-015"/>
        <s v="KMARKET-HNI-NTL-0032"/>
        <s v="LOTTE-DNI-00-001"/>
        <s v="LOTTE-HCM-GVP-010"/>
        <s v="NHATMINH-HCM-Q9-79005"/>
        <s v="MINHCAU-TNN-01-0002"/>
        <s v="KMARKET-HNI-BTL-0008"/>
        <s v="NHATMINH-HCM-BTH-83358"/>
        <s v="LOTTE-CTO-00-007"/>
        <s v="NHATMINH-HCM-TDC-79006"/>
        <s v="LOTTE-HCM-Q11-940"/>
        <s v="KMARKET-HNI-NTL-0024"/>
        <s v="KMARKET-HNI-NTL-0042"/>
        <s v="KMARKET-HNI-CGY-0005"/>
        <s v="KMARKET-HNI-BTL-0034"/>
        <s v="KMARKET-HNI-BTL-0015"/>
        <s v="KMARKET-HPG-01-0046"/>
        <s v="NHATMINH-HCM-BTH-68014-1"/>
        <s v="LOTTE-HCM-TBH-006"/>
        <s v="LOTTE-BDG-00-003"/>
        <s v="MINHCAU-TNN-01-0006"/>
        <s v="KMARKET-HNI-BTL-0014"/>
        <s v="KMARKET-HNI-NTL-0023"/>
        <s v="NHATMINH-HCM-TDC-79003"/>
        <s v="FM-HCM-BTH-0006"/>
        <s v="MINHCAU-TNN-01-0004"/>
        <s v="NHATMINH-HCM-Q9-68001"/>
        <s v="FM-HCM-Q1-0005"/>
        <s v="FM-HCM-Q3-0001"/>
        <s v="SIBA-HNI-NTL-0001"/>
        <s v="SIBA-HNI-LBN-0009"/>
        <s v="SIBA-HNI-TXN-25505-001"/>
        <s v="SIBA-HNI-HDG-0018"/>
        <s v="SIBA-HNI-HDC-0005"/>
        <s v="PTMART-HNI-HDG-0007"/>
        <s v="PTMART-HNI-TXN-0004"/>
        <s v="PTMART-HNI-HBT-0001"/>
        <s v="KL-AGG-01-LONGBEACH"/>
        <s v="SEVEN-HCM-Q3-30856"/>
        <s v="SEVEN-BDG-00-02"/>
        <s v="SEVEN-HNI-CGY-3002"/>
        <s v="SEVEN-HNI-HKM-3001"/>
        <s v="SEVEN-HNI-BDH-03"/>
        <s v="SEVEN-HNI-HKM-3003"/>
        <s v="CircleK-DNI-01-021"/>
        <s v="CircleK-HNI-THO-010"/>
        <s v="VNPOST-HCM-CCI-001"/>
        <s v="VNPOST-HNI-CC-005"/>
        <s v="VNPOST-HNI-TTI-009"/>
        <s v="VNPOST-HNI-HK-006"/>
        <s v="VNPOST-HCM-TPU-006"/>
        <s v="TMART-HNI-HMI-01072"/>
        <s v="TMART-HNI-HMI-00357"/>
        <s v="TMART-HNI-HMI-03012"/>
        <s v="TMART-HNI-GLM-01081"/>
        <s v="TMART-HNI-HMI-00928"/>
        <s v="TMART-HNI-TTI-00999"/>
        <s v="TMART-HNI-HDG-03002"/>
        <s v="TMART-HNI-TTI-03003"/>
        <s v="TMART-HNI-HMI-03007"/>
        <s v="TMART-HNI-HMI-01029"/>
        <s v="TMART-HNI-HMI-03009"/>
        <s v="TMART-HNI-TTI-01032"/>
        <s v="TMART-HNI-HMI-01041"/>
        <s v="TMART-HNI-THO-01017"/>
        <s v="TMART-HNI-THO-01049"/>
        <s v="TMART-HNI-HMI-00984"/>
        <s v="TMART-HNI-TTI-01071"/>
        <s v="TMART-HNI-BTL-03005"/>
        <s v="TMART-HNI-TXN-03004"/>
        <s v="TMART-HNI-BTL-03010"/>
        <s v="TMART-HNI-HDG-00995"/>
        <s v="TMART-HNI-HDG-03014"/>
        <s v="TMART-HNI-SSN-00722"/>
        <s v="TMART-HNI-HDG-00992"/>
        <s v="TMART-HNI-HDG-01027"/>
        <s v="TMART-HNI-CMY-00644"/>
        <s v="TMART-HNI-BTL-01023"/>
        <s v="TMART-HNI-NTL-01021"/>
        <s v="TMART-HNI-BTL-01046"/>
        <s v="TMART-HNI-HDC-01061"/>
        <s v="TMART-HNI-HDC-01048"/>
        <s v="TMART-HNI-BTL-01063"/>
        <s v="TMART-HNI-HDG-01010"/>
        <s v="TMART-HNI-BTL-01003"/>
        <s v="TMART-HNI-HDC-01011"/>
        <s v="TMART-HNI-BTL-00988"/>
        <s v="TMART-HNI-HDG-01001"/>
        <s v="TMART-HNI-NTL-00619"/>
        <s v="TMART-HNI-TXN-00628"/>
        <s v="TMART-HNI-PTO-03013"/>
        <s v="TMART-HNI-BTL-03017"/>
        <s v="TMART-HNI-HDG-01012"/>
        <s v="TMART-HNI-BTL-01075"/>
        <s v="TMART-HNI-HDG-01019"/>
        <s v="TMART-HNI-BTL-01078"/>
        <s v="TMART-HNI-TXN-01089"/>
        <s v="TMART-HNI-DAH-01096"/>
        <s v="TMART-HNI-TXN-01085"/>
        <s v="TMART-HNI-HDG-03006"/>
        <s v="TMART-HNI-NTL-01097"/>
        <s v="TMART-HNI-BTL-01084"/>
        <s v="TMART-HNI-TXN-01000"/>
        <s v="TMART-HNI-HMI-01047"/>
        <s v="TMART-HNI-HMI-01067"/>
        <s v="TMART-HNI-HMI-00980"/>
        <s v="TMART-HNI-LBN-01088"/>
        <s v="TMART-HNI-TTI-01065"/>
        <s v="TMART-HNI-TTI-01083"/>
        <s v="TMART-HNI-BTL-01087"/>
        <s v="TMART-HNI-NTL-01080"/>
        <s v="TMART-HNI-BTL-01025"/>
        <s v="TMART-HNI-TXN-01073"/>
        <s v="TMART-HNI-HDG-00983"/>
        <s v="TMART-HNI-HDC-00994"/>
        <s v="TMART-HNI-TTI-03001"/>
        <s v="TMART-HYN-01-01051"/>
        <s v="SMART-HNI-NTL-34554"/>
        <s v="SMART-HNI-NTL-0003"/>
        <s v="SMART-HNI-BTL-0002"/>
        <s v="SMART-HNI-THO-0001"/>
        <s v="SMART-HNI-HMI-0005"/>
        <s v="SMART-HCM-Q7-0006"/>
        <s v="TMART-HNI-NTL-99996"/>
        <s v="TMART-HNI-HMI-99999"/>
        <s v="VITALMART-HNI-CGY-001"/>
        <s v="VITALMART-HNI-NTL-006"/>
        <s v="VITALMART-HNI-NTL-010"/>
        <s v="VITALMART-HNI-NTL-007"/>
        <s v="VITALMART-HNI-HDG-004"/>
        <s v="VITALMART-HNI-NTL-008"/>
        <s v="VIETY-KHA-00-001"/>
        <s v="OKONO-HNI-BDH-A33"/>
        <s v="OKONO-HNI-BTL-A01"/>
        <s v="OKONO-HNI-BTL-A36"/>
        <s v="OKONO-HNI-CGY-A06"/>
        <s v="OKONO-HNI-TTI-A16"/>
        <s v="OKONO-HNI-HKM-A27"/>
        <s v="OKONO-HNI-NTL-A12"/>
        <s v="OKONO-HNI-HMI-A17"/>
        <s v="OKONO-HNI-DDA-A30"/>
        <s v="OKONO-HNI-TXN-A23"/>
        <s v="OKONO-HNI-HMI-A14"/>
        <s v="OKONO-HNI-NTL-A18"/>
        <s v="OKONO-HNI-CGY-A08"/>
        <s v="SATRA-HCM-Q12-0088"/>
        <s v="SATRA-HCM-HHM-0163"/>
        <s v="SATRA-HCM-Q9-0064"/>
        <s v="SATRA-HCM-Q8-0049"/>
        <s v="SATRA-HCM-Q7-0035"/>
        <s v="SATRA-HCM-Q1-0001"/>
        <s v="SATRA-HCM-Q12-0080"/>
        <s v="SATRA-HCM-HBC-0095"/>
        <s v="SATRA-HCM-Q2-0012"/>
        <s v="SATRA-HCM-CCI-1225"/>
        <s v="SATRA-HCM-CCI-0555"/>
        <s v="SATRA-HCM-GVP-0146"/>
        <s v="SATRA-HCM-Q9-0062"/>
        <s v="SATRA-HCM-TBH-0185"/>
        <s v="SATRA-HCM-TDC-0211"/>
        <s v="SATRA-HCM-TDC-0207"/>
        <s v="SATRA-HCM-Q12-0091"/>
        <s v="SATRA-HCM-BTN-0115"/>
        <s v="SATRA-HCM-CCI-0133"/>
        <s v="SATRA-HCM-HHM-0165"/>
        <s v="SATRA-HCM-Q12-0300"/>
        <s v="SATRA-HCM-TPU-0191"/>
        <s v="SATRA-HCM-CCI-0137"/>
        <s v="SATRA-HCM-Q2-0215"/>
        <s v="SATRA-HCM-Q4-0018"/>
        <s v="SATRA-HCM-GVP-0154"/>
        <s v="SATRA-HCM-Q7-0036"/>
        <s v="SATRA-HCM-Q4-0019"/>
        <s v="SATRA-HCM-HHM-0166"/>
        <s v="SATRA-HCM-CCI-0145"/>
        <s v="SATRA-HCM-TDC-0213"/>
        <s v="SATRA-HCM-BTH-0126"/>
        <s v="SATRA-HCM-Q12-0090"/>
        <s v="SATRA-HCM-PNN-0178"/>
        <s v="SATRA-HCM-Q12-0092"/>
        <s v="SATRA-HCM-CCI-0141"/>
        <s v="SATRA-HCM-Q11-0073"/>
        <s v="SATRA-HCM-Q10-004"/>
        <s v="SATRA-HCM-CCI-027"/>
        <s v="SATRA-HCM-HBC-020"/>
        <s v="SATRA-HCM-Q6-028"/>
        <s v="VNPOST-HNI-CGY-95740"/>
        <s v="SATRA-HCM-Q3-025"/>
        <s v="MINHCAU-TNN-01-46949"/>
        <s v="OKONO-HNI-CGY-45219"/>
        <s v="TMART-HNI-HMI-73610"/>
        <s v="PTMART-HNI-HMI-23661"/>
        <s v="VITALMART-HNI-HDG-64128"/>
        <s v="KMARKET-HNI-HDG-88901"/>
        <s v="KL-HNI-HMI-TMARTHATECO"/>
        <s v="SATRA-HCM-TBH-0181"/>
        <s v="SIBA-HNI-HDG-0017"/>
        <s v="SIBA-HNI-HBT-S074"/>
        <s v="VITALMART-HNI-CGY-2514"/>
        <s v="NHATMINH-HCM-Q2-68015"/>
        <s v="CircleK-027" u="1"/>
        <s v="CircleK-017" u="1"/>
        <s v="CircleK-022" u="1"/>
        <s v="CircleK-020" u="1"/>
        <s v="LOTTE-004" u="1"/>
        <s v="LOTTE940" u="1"/>
        <s v="Vitalmart002" u="1"/>
        <s v="siba0018" u="1"/>
        <s v="siba0001" u="1"/>
        <s v="smart0002" u="1"/>
        <s v="smart0003" u="1"/>
        <s v="vnpost002" u="1"/>
        <s v="PTmart0011" u="1"/>
        <s v="Tmart99996" u="1"/>
        <s v="MEGA-001" u="1"/>
        <s v="MEGA" u="1"/>
        <s v="MEGA-014" u="1"/>
        <s v="MEGA-011" u="1"/>
        <s v="MEGA-012" u="1"/>
        <s v="MEGA-009" u="1"/>
        <s v="MEGA-004" u="1"/>
        <s v="MEGA-003" u="1"/>
        <s v="MEGA-005" u="1"/>
        <s v="MEGA-006" u="1"/>
        <s v="MEGA-013" u="1"/>
        <s v="MEGA-008" u="1"/>
        <s v="MEGA-015" u="1"/>
        <s v="MEGA-002" u="1"/>
        <s v="MEGA-007" u="1"/>
        <s v="EB" u="1"/>
        <s v="OkonoA33" u="1"/>
        <s v="OkonoBN01" u="1"/>
        <s v="OkonoA06" u="1"/>
        <s v="OkonoA08" u="1"/>
        <s v="COOP-014" u="1"/>
        <s v="COOPTHANHHOA" u="1"/>
        <s v="COOPHAIPHONG" u="1"/>
        <s v="COOPHANOI" u="1"/>
        <s v="COOPMARFOUR" u="1"/>
        <s v="COOPFOOD-115" u="1"/>
        <s v="COOP-038" u="1"/>
        <s v="COOPHUE" u="1"/>
        <s v="COOPSAIGONSOCTRANG" u="1"/>
        <s v="COOP-053" u="1"/>
        <s v="COOPBAOLOC" u="1"/>
        <s v="COOPSAIGONKIENGIANG" u="1"/>
        <s v="COOPSAIGONCAMRANH" u="1"/>
        <s v="COOP-021" u="1"/>
        <s v="COOPCAMAU" u="1"/>
        <s v="COOPLONGHAU" u="1"/>
        <s v="COOPCAIBE" u="1"/>
        <s v="COOP-046" u="1"/>
        <s v="COOP-039" u="1"/>
        <s v="COOP-022" u="1"/>
        <s v="COOPRACHGIA" u="1"/>
        <s v="COOPSAIGONDONGHA" u="1"/>
        <s v="COOPSAIGONBP" u="1"/>
        <s v="COOPNAMSG" u="1"/>
        <s v="COOPNDC" u="1"/>
        <s v="COOPNHIEULOC" u="1"/>
        <s v="COOP" u="1"/>
        <s v="COOPXLHN" u="1"/>
        <s v="COOPFAIRPRICE" u="1"/>
        <s v="COOPTHANGLOI" u="1"/>
        <s v="COOPPHUNHUAN" u="1"/>
        <s v="COOPTOANTAM" u="1"/>
        <s v="COOPHAUGIANG" u="1"/>
        <s v="COOPANDONG" u="1"/>
        <s v="COOPBINHTRIEU" u="1"/>
        <s v="COOPRACHMIEU" u="1"/>
        <s v="COOP-036" u="1"/>
        <s v="COOP-018" u="1"/>
        <s v="COOPMARSIX" u="1"/>
        <s v="COOPFINELIFE" u="1"/>
        <s v="COOP-020" u="1"/>
        <s v="COOPBINHTAN" u="1"/>
        <s v="COOPDAMSEN" u="1"/>
        <s v="COOPPHULAM" u="1"/>
        <s v="COOPHOABINH" u="1"/>
        <s v="COOP-029" u="1"/>
        <s v="COOP-012" u="1"/>
        <s v="COOPSAIGONTAYNINH" u="1"/>
        <s v="COOP-024" u="1"/>
        <s v="COOPVUNGTAU" u="1"/>
        <s v="COOP-032" u="1"/>
        <s v="COOP-042" u="1"/>
        <s v="COOPCANTHO" u="1"/>
        <s v="COOP-052" u="1"/>
        <s v="COOPSAIGONBL2" u="1"/>
        <s v="COOP-062" u="1"/>
        <s v="COOPDONGTHINH" u="1"/>
        <s v="COOPGOVAP" u="1"/>
        <s v="COOP-058" u="1"/>
        <s v="COOPCUCHI" u="1"/>
        <s v="COOP-017" u="1"/>
        <s v="COOP-031" u="1"/>
        <s v="COOPHOCMON" u="1"/>
        <s v="COOP-050" u="1"/>
        <s v="COOPSAIGONPHUYEN" u="1"/>
        <s v="COOPCANGIO" u="1"/>
        <s v="COOP-047" u="1"/>
        <s v="COOPSAIGONQUANGNGAI" u="1"/>
        <s v="COOPSAIGONGIALAI" u="1"/>
        <s v="COOP-035" u="1"/>
        <s v="COOPBIENHOA" u="1"/>
        <s v="COOP-056" u="1"/>
        <s v="COOPTRUNGMYTAY" u="1"/>
        <s v="COOPCONGQUYNH" u="1"/>
        <s v="COOPBINHDONG" u="1"/>
        <s v="COOPSAIGONHATINH" u="1"/>
        <s v="COOPNHATRANG" u="1"/>
        <s v="COOP-045" u="1"/>
        <s v="COOP-013" u="1"/>
        <s v="COOPSAIGONTRAVINH" u="1"/>
        <s v="COOPSAIGONPHANRANG" u="1"/>
        <s v="COOPSAIGONPHANTHIET" u="1"/>
        <s v="COOP-023" u="1"/>
        <s v="COOPFOOD-144" u="1"/>
        <s v="COOP-057" u="1"/>
        <s v="COOP-043" u="1"/>
        <s v="COOPSAIGONVINHLONG" u="1"/>
        <s v="COOPTRANGBANG" u="1"/>
        <s v="COOPSAIGONHAUGIANG" u="1"/>
        <s v="COOP-041" u="1"/>
        <s v="COOP-026" u="1"/>
        <s v="COOPNGABAYHG-1" u="1"/>
        <s v="COOPFOOD-123" u="1"/>
        <s v="COOPFOOD-116" u="1"/>
        <s v="COOPSAIGONBUONHO" u="1"/>
        <s v="COOP-061" u="1"/>
        <s v="COOP-037" u="1"/>
        <s v="COOP-027" u="1"/>
        <s v="COOPSAIGONBMT" u="1"/>
        <s v="COOPTAMKY" u="1"/>
        <s v="COOPBINHDINH" u="1"/>
        <s v="COOPDANANG" u="1"/>
        <s v="COOPTIENGIANGSAIGON" u="1"/>
        <s v="COOPSAIGONAG" u="1"/>
        <s v="COOP-016" u="1"/>
        <s v="COOPSAIGONCHUSE" u="1"/>
        <s v="COOP-060" u="1"/>
        <s v="COOP-059" u="1"/>
        <s v="COOP-063" u="1"/>
        <s v="COOP-040" u="1"/>
        <s v="COOPVINHPHUC" u="1"/>
        <s v="COOP-054" u="1"/>
        <s v="COOP-044" u="1"/>
        <s v="COOP-019" u="1"/>
        <s v="COOP-064" u="1"/>
        <s v="COOP-066" u="1"/>
        <s v="COOP-025" u="1"/>
        <s v="COOPCHOMOI" u="1"/>
        <s v="COOP-049" u="1"/>
        <s v="COOP-028" u="1"/>
        <s v="COOP-001" u="1"/>
        <s v="COOP-072" u="1"/>
        <s v="COOP-048" u="1"/>
        <m u="1"/>
        <s v="GS25" u="1"/>
        <s v="GS25-003" u="1"/>
        <s v="KF" u="1"/>
        <s v="GDVN" u="1"/>
        <s v="INTIMEXDANANG" u="1"/>
        <s v="JMART" u="1"/>
        <s v="HTL" u="1"/>
        <s v="LOCAL" u="1"/>
      </sharedItems>
    </cacheField>
    <cacheField name="Tên Khách hàng" numFmtId="0">
      <sharedItems containsBlank="1" count="595">
        <s v="CN TCT TM SÀI GÒN – TNHH MTV – SIÊU THỊ SÀI GÒN"/>
        <s v="TTTM Satra đường Phạm Hùng"/>
        <s v="CHI NHÁNH TỔNG CÔNG TY THƯƠNG MẠI SÀI GÒN- TNHH MTV- TRUNG TÂM THƯƠNG MẠI SATRA VÕ VĂN KIỆT"/>
        <s v="CÔNG TY TNHH VÒNG TRÒN ĐỎ"/>
        <s v="CHI NHÁNH TẠI BÌNH DƯƠNG CÔNG TY TNHH VÒNG TRÒN ĐỎ"/>
        <s v="CHI NHÁNH CÔNG TY TNHH VÒNG TRÒN ĐỎ TẠI KHÁNH HÒA"/>
        <s v="CHI NHÁNH CÔNG TY TNHH VÒNG TRÒN ĐỎ TẠI BÀ RỊA-VŨNG TÀU"/>
        <s v="CHI NHÁNH CÔNG TY TNHH VÒNG TRÒN ĐỎ TẠI ĐỒNG NAI"/>
        <s v="CHI NHÁNH CÔNG TY TNHH VÒNG TRÒN ĐỎ TẠI HÀ NỘI"/>
        <s v="CHI NHÁNH CÔNG TY TNHH VÒNG TRÒN ĐỎ TẠI QUẢNG NINH"/>
        <s v="CHI NHÁNH CÔNG TY TNHH VÒNG TRÒN ĐỎ TẠI BẮC NINH"/>
        <s v="CHI NHÁNH CÔNG TY TNHH VÒNG TRÒN ĐỎ TẠI HƯNG YÊN"/>
        <s v="CHI NHÁNH CÔNG TY TNHH VÒNG TRÒN ĐỎ TẠI HẢI PHÒNG"/>
        <s v="CHI NHÁNH CÔNG TY TNHH VÒNG TRÒN ĐỎ TẠI THÁI NGUYÊN"/>
        <s v="CÔNG TY CỔ PHẦN TRUNG TÂM THƯƠNG MẠI LOTTE VIỆT NAM - CHI NHÁNH CẦN THƠ"/>
        <s v="CÔNG TY CỔ PHẦN TRUNG TÂM THƯƠNG MẠI LOTTE VIỆT NAM"/>
        <s v="CÔNG TY TNHH OKONO VIỆT NAM"/>
        <s v="CÔNG TY TNHH THƯƠNG MẠI LARIA"/>
        <s v="CÔNG TY CỔ PHẦN SÀI GÒN HD"/>
        <s v="CÔNG TY TNHH PHÂN PHỐI Á ÂU"/>
        <s v="CÔNG TY TNHH THƯƠNG MẠI K &amp; K TOÀN CẦU"/>
        <s v="TRẦN HẢI ĐĂNG"/>
        <s v="CÔNG TY CỔ PHẦN T - MARTSTORES"/>
        <s v="Trung Tâm Thương Mại Satra Củ Chi"/>
        <s v="TRUNG TÂM ĐIỀU HÀNH SATRAFOODS"/>
        <s v="CHI NHÁNH NHA TRANG - CÔNG TY TNHH VIỆT Ý HÀ NỘI CENTER"/>
        <s v="Farmers market DC01 - Nơ Trang Long"/>
        <s v="FM1 496 Nguyễn Thị Minh Khai"/>
        <s v="K-Market 17T3"/>
        <s v="K-Market The Matrix one"/>
        <s v="K-Market Quang Minh"/>
        <s v="K-Market Capital C6"/>
        <s v="CÔNG TY CỔ PHẦN THƯƠNG MẠI LONG BEACH"/>
        <s v="CÔNG TY CỔ PHẦN TRUNG TÂM THƯƠNG MẠI LOTTE VIỆT NAM - CHI NHÁNH BÀ RỊA VŨNG TÀU"/>
        <s v="CÔNG TY CỔ PHẦN TRUNG TÂM THƯƠNG MẠI LOTTE VIỆT NAM - CHI NHÁNH VINH"/>
        <s v="CÔNG TY CỔ PHẦN TRUNG TÂM THƯƠNG MẠI LOTTE VIỆT NAM - CHI NHÁNH NHA TRANG"/>
        <s v="CÔNG TY CỔ PHẦN TRUNG TÂM THƯƠNG MẠI LOTTE VIỆT NAM - CHI NHÁNH BÌNH THUẬN"/>
        <s v="CÔNG TY CỔ PHẦN TRUNG TÂM THƯƠNG MẠI LOTTE VIỆT NAM - CHI NHÁNH ĐÀ NẴNG"/>
        <s v="CÔNG TY CỔ PHẦN TRUNG TÂM THƯƠNG MẠI LOTTE VIỆT NAM - CHI NHÁNH TÂY HỒ"/>
        <s v="CÔNG TY CỔ PHẦN TRUNG TÂM THƯƠNG MẠI LOTTE VIỆT NAM - CHI NHÁNH TÂN BÌNH"/>
        <s v="CÔNG TY CỔ PHẦN TRUNG TÂM THƯƠNG MẠI LOTTE VIỆT NAM - CHI NHÁNH GÒ VẤP"/>
        <s v="Satrafoods 260 Trần Não"/>
        <s v="Satrafoods NGUYỄN DUY TRINH 3"/>
        <s v="Satrafoods TÔ KÝ"/>
        <s v="Satrafoods LÊ THỊ HÀ"/>
        <s v="Satrafoods NGUYỄN VĂN NI (CỦ CHI 8)"/>
        <s v="Satrafoods NGUYỄN VĂN KHẠ (CỦ CHI 5)"/>
        <s v="Satrafoods NGUYỄN THỊ KIỂU 2"/>
        <s v="Satrafoods PHẠM THẾ HIỂN 3"/>
        <s v="Satrafoods LÊ THỊ HOA"/>
        <s v="Satrafoods PHAN ĐĂNG LƯU"/>
        <s v="Satrafoods QUANG TRUNG"/>
        <s v="Satrafoods LÊ MINH NHỰT"/>
        <s v="CÔNG TY CỔ PHẦN SEVEN SYSTEM VIỆT NAM"/>
        <s v="CHI NHÁNH CÔNG TY CỔ PHẦN SEVEN SYSTEM VIỆT NAM TẠI BÌNH DƯƠNG"/>
        <s v="CÔNG TY TNHH KINH DOANH THƯƠNG MẠI VÀ DỊCH VỤ SUNSHINE MART"/>
        <s v="TỔNG CÔNG TY BƯU ĐIỆN VIỆT NAM"/>
        <s v="PTMart 505 Minh Khai"/>
        <s v="PT Mart Hà Đông"/>
        <s v="PTMart 143 Nguyễn Tuân"/>
        <s v="A30HC70 - Cửa hàng OKONO Hoàng Cầu"/>
        <s v="A14TD32 - Cửa hàng OKONO Trần Điền"/>
        <s v="A23TD276 - Cửa hàng OKONO Thượng Đình"/>
        <s v="A16YX85 - Cửa hàng OKONO Yên Xá"/>
        <s v="A24LK75 - Cửa hàng OKONO La Khê"/>
        <s v="A17TD202 - Cửa hàng OKONO Trương Định"/>
        <s v="A01VT20-70 - Cửa hàng OKONO Văn Trì"/>
        <s v="A36TC223 - Cửa hàng OKONO Xuân Đỉnh"/>
        <s v="Tmart01032 52. Quầy Vĩnh Quỳnh"/>
        <s v="Tmart01065 84. Quầy Tecco Tứ Hiệp"/>
        <s v="Tmart01071 90. Quầy Đại Thanh 2"/>
        <s v="Tmart01083 102. Quầy Đại Thanh 3, CT8A"/>
        <s v="Tmart03001 119 Quầy Yên Xá"/>
        <s v="Tmart03003 122. Quầy TECCO Diamond"/>
        <s v="Tmart01047 67. Quầy Trần Thủ Độ"/>
        <s v="Tmart03009 128. Quầy A2 Phương Đông Green Park"/>
        <s v="Tmart01041 61. Quầy Định Công, số 1 Trần Nguyên Đán"/>
        <s v="Tmart00999 27. Quầy 62 Thanh Liệt (658 Kim Giang mới)"/>
        <s v="Tmart00928 12. Quầy CT12B Kim Văn - Kim Lũ"/>
        <s v="Tmart01075 94. 282 Xuân Đỉnh"/>
        <s v="Tmart01073 92. Quầy Lê Văn Thiêm"/>
        <s v="Tmart01025 45. Quầy 20 Đức Diễn"/>
        <s v="Tmart01000 28. Quầy 485 Vũ Tông Phan"/>
        <s v="Tmart03006 125. Quầy MIPEC Kiến Hưng"/>
        <s v="Tmart03017 Ecohome5"/>
        <s v="Tmart00644 05. Số 14 Yên Sơn - Chúc Sơn"/>
        <s v="Tmart00983 16. Quầy Xala, tòa nhà Hemisco, Xala"/>
        <s v="Tmart00988 19. Quầy Resco Cổ Nhuế"/>
        <s v="Tmart00992 22. Quầy CT3 KĐT Văn Khê"/>
        <s v="Tmart00995 25. Quầy CT2 - KĐT Xala"/>
        <s v="Tmart00628 03. Quầy 274 Khương Đình"/>
        <s v="Tmart01089 108. Quầy Licogi 13"/>
        <s v="Tmart01049 69. Quầy 59 Xuân La, Tây Hồ, HN"/>
        <s v="Tmart01003 30. Quầy Ecohome2"/>
        <s v="Tmart01096 1096. Nhà máy Canon Thăng Long"/>
        <s v="Tmart01067 86. Quầy Nơ 4A Linh Đàm"/>
        <s v="Tmart01088 107. Quầy Ruby City Phúc Lợi"/>
        <s v="Tmart03016 135. Quầy 60 Vũ Xuân Thiều"/>
        <s v="Tmart03005 1801. Quầy Cổ Nhuế"/>
        <s v="Tmart01078 96. Quầy Ecohome 1"/>
        <s v="Tmart01063 83. Tmart Tòa N02, Ecohome3"/>
        <s v="Tmart03014 133. Quầy Đa Sỹ"/>
        <s v="Tmart01072 91. Quầy 96 Vĩnh Hưng"/>
        <s v="Tmart01061 81. Quầy Victory 2"/>
        <s v="Tmart01027 120. Quầy Xốm 2"/>
        <s v="Tmart01019 40. Quầy 19T6 Kiến Hưng"/>
        <s v="Tmart01017 39. Quầy 112 Âu Cơ"/>
        <s v="Tmart01012 36. Quầy CT2 Xuân Mai, Tô Hiệu"/>
        <s v="Tmart01010 34. Quầy tòa HH2A, KĐT The Spark Dương Nội"/>
        <s v="Tmart00357 01. Quầy 72 Lĩnh Nam"/>
        <s v="CHI NHÁNH CÔNG TY CỔ PHẦN SEVEN SYSTEM VIỆT NAM TẠI HÀ NỘI"/>
        <s v="A27PT401- Cửa hàng OKONO 401 Phúc Tân"/>
        <s v="A18MT20- Cửa hàng OKONO 20/14 Mễ Trì"/>
        <s v="K-market CT4 New"/>
        <s v="PTMart 201 Minh Khai"/>
        <s v="Satrafoods LÊ VĂN LƯƠNG"/>
        <s v="Satrafoods ĐƯỜNG SỐ 2 THỦ ĐỨC"/>
        <s v="Satrafoods NGUYỄN THƯỢNG HIỀN"/>
        <s v="Satrafoods 803 Tỉnh Lộ 7"/>
        <s v="Satrafoods LÊ THỊ RIÊNG"/>
        <s v="Satrafoods NGUYỄN DUY TRINH 2"/>
        <s v="Satrafoods KHA VẠN CÂN"/>
        <s v="Satrafoods ĐƯỜNG SỐ 17"/>
        <s v="Tmart03012 131. Quầy Tam Trinh 2"/>
        <s v="Tmart00984 17. Quầy 184 Đại Từ"/>
        <s v="Tmart03007 126. Quầy G1 Sunshine"/>
        <s v="Tmart03002 121. Quầy HH4B Linh Đàm"/>
        <s v="Tmart01029 49. Nơ 6A, Linh Đàm"/>
        <s v="Tmart01051 71. Quầy Hưng Yên"/>
        <s v="Tmart03013 Quầy Phúc Thọ"/>
        <s v="Tmart00722 09. Quầy Sóc Sơn"/>
        <s v="Tmart03004 123.Quầy 282 Nguyễn Huy Tưởng"/>
        <s v="Tmart01011 35. Quầy tầng 5 tòa GEMEK, KĐT Lê Trọng Tấn"/>
        <s v="Tmart01097 116. Quầy Iris Garden"/>
        <s v="Tmart01001 29. Quầy tòa K-KĐT Dương Nội"/>
        <s v="Tmart01048 68. Quầy 32T ĐN-A KĐT Golden An Khánh"/>
        <s v="Tmart01023 00. Quầy 39 Cầu Diễn"/>
        <s v="K-Market Goldmark Ruby"/>
        <s v="Tmart01021 42. Quầy Ecolife, 58 Tố Hữu"/>
        <s v="Tmart03018 137. Quầy 358 Nguyễn Trãi"/>
        <s v="Tmart00619 04. Quầy N3B2 Trần Bình"/>
        <s v="Tmart01080 99. Quầy Roman Tố Hữu"/>
        <s v="Satrafoods TỈNH LỘ 43"/>
        <s v="Satrafoods ĐƯỜNG SỐ 41"/>
        <s v="Satrafoods LÒ LU"/>
        <s v="Satrafoods ĐINH ĐỨC THIỆN"/>
        <s v="Satrafoods PHẠM VĂN HAI"/>
        <s v="Satrafoods TỈNH LỘ 8 (CỦ CHI 9)"/>
        <s v="Satrafoods DƯƠNG CÔNG KHI"/>
        <s v="Satrafoods TRẦN VĂN MƯỜI"/>
        <s v="Satrafoods LÊ THÁNH TÔN"/>
        <s v="Satrafoods LÊ VĂN LINH"/>
        <s v="Satrafoods THẠNH LỘC"/>
        <s v="Satrafoods HƯƠNG LỘ 2 -2"/>
        <s v="Satrafoods ĐƯỜNG SỐ 5C"/>
        <s v="CÔNG TY CỔ PHẦN TRUNG TÂM THƯƠNG MẠI LOTTE VIỆT NAM - CHI NHÁNH BÌNH DƯƠNG"/>
        <s v="CÔNG TY CỔ PHẦN TRUNG TÂM THƯƠNG MẠI LOTTE VIỆT NAM - CHI NHÁNH ĐỒNG NAI"/>
        <s v="CÔNG TY CỔ PHẦN TRUNG TÂM THƯƠNG MẠI LOTTE VIỆT NAM - CHI NHÁNH BA ĐÌNH"/>
        <s v="CHI NHÁNH CÔNG TY CỔ PHẦN SIBA FOOD VIỆT NAM TẠI HÀ NỘI"/>
        <s v="CÔNG TY CỔ PHẦN DỊCH VỤ THƯƠNG MẠI VITAL GO"/>
        <s v="K-Market Greenbay"/>
        <s v="K-Market Thăng Long Number 1"/>
        <s v="CÔNG TY CỔ PHẦN PT"/>
        <s v="TTTM Satra Củ Chi"/>
        <s v="K-Market Daewoo Starlake"/>
        <s v="CÔNG TY CỔ PHẦN THƯƠNG MẠI VÀ DỊCH VỤ MINH CẦU"/>
        <s v="MINH CẦU MART TRUNG TÂM"/>
        <s v="SIÊU THỊ MINH CẦU 2"/>
        <s v="CÔNG TY TNHH SẢN XUẤT THƯƠNG MẠI DỊCH VỤ NHẬT MINH BAKERY"/>
        <s v="Osifood Bình Lợi"/>
        <s v="Osifood Sky 9"/>
        <s v="Osifood Phước Long"/>
        <s v="OsiFood HomyLand"/>
        <s v="OsiFood Phổ Quang"/>
        <s v="OsiFood Nguyễn Văn Công"/>
        <s v="OsiFood 828A Xô Viết Nghệ Tĩnh"/>
        <s v="OsiFood Opal Riverside"/>
        <s v="LOTTEMART PHÚ THỌ"/>
        <s v="K-Market Goldmak saphire"/>
        <s v="K-Market Minato Residence - Hải Phòng"/>
        <s v="K-market Mỹ Đình Pearl"/>
        <s v="OsiFood Fuji Nam Long"/>
        <s v="FM5 104 Hai Bà Trưng"/>
        <s v="Sibafood Vinhomes Green Bay, Mễ Trì"/>
        <s v="Sibafood Hope Residences"/>
        <s v="Sibafood S007 - Tòa Mulberry"/>
        <s v="Sibafood Thăng Long Capital"/>
        <s v="seven tầng 1 cầu giấy"/>
        <s v="seven số 5 bà triệu hoàn kiếm"/>
        <s v="seven 52 lò sũ  hoàn kiếm"/>
        <s v="BHBĐ Củ Chi"/>
        <s v="BHBĐ Thăng Long"/>
        <s v="BHBĐ Thanh Trì"/>
        <s v="BHBĐ Tràng Tiền"/>
        <s v="BHBĐ Tân Phú"/>
        <s v="Tmart01081 100. Quầy Trâu Quỳ, Gia Lâm"/>
        <s v="Tmart03010 129. Quầy HH Thái Hà 2"/>
        <s v="Tmart01046 66. Quầy 47 Tân Xuân, Bắc Từ Liêm, HN"/>
        <s v="Tmart03018 137. Quầy 538 Nguyễn Trãi"/>
        <s v="Tmart01085 104. Quầy 44 Triều Khúc"/>
        <s v="Tmart01084 103. Quầy Kosmo"/>
        <s v="Tmart00980 15. Quầy 9B Nguyễn Cảnh Dị-KĐT Đại Kim"/>
        <s v="Tmart01087 106. Quầy CT3B Nam Cường, Cổ Nhuế"/>
        <s v="Tmart00994 24. Quầy Victory Thăng Long"/>
        <s v="Sunshine Mart Center"/>
        <s v="Sunshine Mart Bắc Từ Liêm"/>
        <s v="Sunshine Mart Tây Hồ"/>
        <s v="Sunshine Mart Dương Văn Bé, Hoàng Mai"/>
        <s v="Sunshine Mart S00502 - S-Mart City Saigon"/>
        <s v="Tmart Store Mỹ Đình, Nam Từ Liêm - A.Đăng"/>
        <s v="Tmart Store Hateco Yên Sở - A.Đăng"/>
        <s v="Cửa hàng Vitalmart - Số 108, ngõ 110 Trần Duy Hưng"/>
        <s v="Cửa hàng Vitalmart - S401.01S02-S03 Vinhome Smart City - Tây Mỗ"/>
        <s v="Cửa hàng Vitalmart - 01.S02 Vinhome Smart City - Tây Mỗ"/>
        <s v="Cửa hàng Vitalmart - S402 Vinhome Smart City - Tây Mỗ"/>
        <s v="Cửa hàng Vitalmart - HM01a-3 Hoàng Thành"/>
        <s v="Cửa hàng Vitalmart - Lô 1.04 số 97 Trần Bình"/>
        <s v="A33PT208 - Cửa hàng OKONO 208 Phúc Tân"/>
        <s v="A06YH271- Cửa hàng OKONO 271 Yên Hòa"/>
        <s v="A12TV18 - Cửa hàng OKONO Trung Văn"/>
        <s v="A08TQV24 - Cửa hàng OKONO Trần Quốc Vượng"/>
        <s v="Satrafoods BÙI CÔNG TRỪNG"/>
        <s v="Satrafoods 555 Tỉnh Lộ 7 (CỦ CHI 12)"/>
        <s v="Satrafoods HOÀNG BẬT ĐẠT"/>
        <s v="Satrafoods NGUYỄN THỊ BÚP (TCH 2)"/>
        <s v="Satrafoods CỦ CHI 1"/>
        <s v="Satrafoods THẠCH LAM"/>
        <s v="Satrafoods HOÀNG HOA THÁM"/>
        <s v="Satrafoods HÀ HUY GIÁP 2"/>
        <s v="Satrafoods LẠC LONG QUÂN 1"/>
        <s v="Sibafood Terra An Hưng"/>
        <s v="Sibafood S704- tầng 1 tòa N02 New Horizon city"/>
        <s v="vitalmart yên hòa"/>
        <s v="CHI NHÁNH CÔNG TY TNHH VÒNG TRÒN ĐỎ TẠI KIÊN GIANG" u="1"/>
        <s v="CHI NHÁNH CÔNG TY TNHH VÒNG TRÒN ĐỎ TẠI CẦN THƠ" u="1"/>
        <s v="CHI NHÁNH CÔNG TY TNHH VÒNG TRÒN ĐỎ TẠI TIỀN GIANG" u="1"/>
        <s v="CHI NHÁNH CÔNG TY TNHH VÒNG TRÒN ĐỎ TẠI AN GIANG" u="1"/>
        <s v="CÔNG TY CỔ PHẦN TRUNG TÂM THƯƠNG MẠI LOTTE VIỆT NAM - CHI NHÁNH ĐỐNG ĐA" u="1"/>
        <s v="CÔNG TY CỔ PHẦN  SEVEN SYSTEM VIỆT NAM" u="1"/>
        <s v="Cửa hàng Vitalmart - Số 27 ngõ 110 Trần Duy Hưng" u="1"/>
        <s v="SATRA 460 ĐƯỜNG 3 THÁNG 2" u="1"/>
        <s v="BHBĐ Phú Nhuận" u="1"/>
        <s v="PTMart Tầng 1 Tòa nhà Phú Thịnh Green Park" u="1"/>
        <s v="CHI NHÁNH CÔNG TY TNHH MM MEGA MARKET (VIỆT NAM) TẠI THÀNH PHỐ HÀ NỘI" u="1"/>
        <s v="CÔNG TY TNHH MM MEGA MARKET (VIỆT NAM)" u="1"/>
        <s v="CHI NHÁNH CÔNG TY TNHH MM MEGA MARKET (VIỆT NAM) TẠI TỈNH ĐẮK LẮK" u="1"/>
        <s v="CHI NHÁNH CÔNG TY TNHH MM MEGA MARKET (VIỆT NAM) TẠI THÀNH PHỐ NHA TRANG" u="1"/>
        <s v="CHI NHÁNH CÔNG TY TNHH MM MEGA MARKET (VIỆT NAM) TẠI QUẢNG NINH" u="1"/>
        <s v="CHI NHÁNH CÔNG TY TNHH MM MEGA MARKET (VIỆT NAM) TẠI TỈNH BÀ RỊA - VŨNG TÀU" u="1"/>
        <s v="CHI NHÁNH CÔNG TY TNHH MM MEGA MARKET (VIỆT NAM) TẠI THÀNH PHỐ ĐÀ NẴNG" u="1"/>
        <s v="CHI NHÁNH CÔNG TY TNHH MM MEGA MARKET (VIỆT NAM) TẠI HẢI PHÒNG" u="1"/>
        <s v="CHI NHÁNH CÔNG TY TNHH MM MEGA MARKET (VIỆT NAM) TẠI THÀNH PHỐ BIÊN HÒA" u="1"/>
        <s v="CHI NHÁNH CÔNG TY TNHH MM MEGA MARKET (VIỆT NAM) TẠI TỈNH AN GIANG" u="1"/>
        <s v="CHI NHÁNH CÔNG TY TNHH MM MEGA MARKET ( VIỆT NAM) TẠI TỈNH NGHỆ AN" u="1"/>
        <s v="CHI NHÁNH CÔNG TY TNHH MM MEGA MARKET (VIỆT NAM) TẠI TỈNH BÌNH DƯƠNG" u="1"/>
        <s v="CHI NHÁNH CÔNG TY TNHH MM MEGA MARKET (VIỆT NAM) TẠI KIÊN GIANG" u="1"/>
        <s v="CHI NHÁNH CÔNG TY TNHH MM MEGA MARKET (VIỆT NAM) TẠI THÀNH PHỐ CẦN THƠ" u="1"/>
        <s v="CHI NHÁNH CÔNG TY TNHH MM MEGA MARKET (VIỆT NAM) TẠI TỈNH BÌNH ĐỊNH" u="1"/>
        <s v="Công ty TNHH dịch vụ EB" u="1"/>
        <s v="BN01 - Cửa hàng OKONO Bắc Ninh" u="1"/>
        <s v="CHI NHÁNH LIÊN HIỆP HỢP TÁC XÃ THƯƠNG MẠI TP. HỒ CHÍ MINH - CO.OPMART BẮC GIANG" u="1"/>
        <s v="CÔNG TY TNHH MỘT THÀNH VIÊN CO.OPMART THANH HÓA" u="1"/>
        <s v="CÔNG TY TNHH MỘT THÀNH VIÊN CO.OPMART HẢI PHÒNG" u="1"/>
        <s v="CÔNG TY TNHH MỘT THÀNH VIÊN SÀI GÒN CO.OP HÀ NỘI" u="1"/>
        <s v="CÔNG TY TNHH MỘT THÀNH VIÊN MARFOUR" u="1"/>
        <s v="CHI NHÁNH - CÔNG TY TNHH MỘT THÀNH VIÊN THỰC PHẨM SAIGON CO.OP - CO.OP FOOD MIỀN BẮC" u="1"/>
        <s v="CHI NHÁNH LIÊN HIỆP HỢP TÁC XÃ THƯƠNG MẠI TP.HỒ CHÍ MINH-CO.OPMART TÂN THÀNH" u="1"/>
        <s v="CÔNG TY TNHH MỘT THÀNH VIÊN CO.OP MART HUẾ" u="1"/>
        <s v="CÔNG TY TRÁCH NHIỆM HỮU HẠN MỘT THÀNH VIÊN THƯƠNG MẠI SÀI GÒN - SÓC TRĂNG" u="1"/>
        <s v="CHI NHÁNH LIÊN HIỆP HỢP TÁC XÃ THƯƠNG MẠI TP.HỒ CHÍ MINH - CO.OPMART ĐỒNG PHÚ" u="1"/>
        <s v="CÔNG TY TNHH MỘT THÀNH VIÊN SÀI GÒN CO.OP BẢO LỘC" u="1"/>
        <s v="CÔNG TY TRÁCH NHIỆM HỮU HẠN THƯƠNG MẠI SÀI GÒN - KIÊN GIANG" u="1"/>
        <s v="CÔNG TY TNHH MỘT THÀNH VIÊN THƯƠNG MẠI VÀ DỊCH VỤ SÀI GÒN - CAM RANH" u="1"/>
        <s v="CHI NHÁNH LIÊN HIỆP HỢP TÁC XÃ THƯƠNG MẠI TP. HỒ CHÍ MINH - CO.OPMART QUẢNG BÌNH" u="1"/>
        <s v="CÔNG TY TNHH MỘT THÀNH VIÊN CO.OPMART CÀ MAU" u="1"/>
        <s v="CHI NHÁNH CÔNG TY TNHH MỘT THÀNH VIÊN THỰC PHẨM SAIGON CO.OP - CỬA HÀNG CO.OP FOOD LONG HẬU" u="1"/>
        <s v="CHI NHÁNH LIÊN HIỆP HỢP TÁC XÃ THƯƠNG MẠI TP. HỒ CHÍ MINH - CO.OPMART CÁI BÈ" u="1"/>
        <s v="CHI NHÁNH LIÊN HIỆP HỢP TÁC XÃ THƯƠNG MẠI TP.HỒ CHÍ MINH- CO.OP MART CẦN GIUỘC" u="1"/>
        <s v="CHI NHÁNH LIÊN HIỆP HỢP TÁC XÃ THƯƠNG MẠI TP.HCM - CO.OPMART CAI LẬY" u="1"/>
        <s v="CHI NHÁNH LIÊN HIỆP HỢP TÁC XÃ THƯƠNG MẠI TP. HỒ CHÍ MINH - CO.OPMART BẾN LỨC" u="1"/>
        <s v="CÔNG TY TNHH THƯƠNG MẠI SÀI GÒN CO.OP RẠCH GIÁ" u="1"/>
        <s v="CÔNG TY TRÁCH NHIỆM HỮU HẠN MỘT THÀNH VIÊN THƯƠNG MẠI DỊCH VỤ SÀI GÒN-ĐÔNG HÀ" u="1"/>
        <s v="CÔNG TY TNHH MỘT THÀNH VIÊN THƯƠNG MẠI DỊCH VỤ SÀI GÒN - BÌNH PHƯỚC" u="1"/>
        <s v="CÔNG TY TNHH MỘT THÀNH VIÊN SÀI GÒN CO.OP NAM SÀI GÒN" u="1"/>
        <s v="CÔNG TY TNHH MỘT THÀNH VIÊN SÀI GÒN CO.OP ĐÌNH CHIỂU" u="1"/>
        <s v="CÔNG TY TNHH MỘT THÀNH VIÊN SÀI GÒN CO.OP NHIÊU LỘC" u="1"/>
        <s v="CÔNG TY TNHH MỘT THÀNH VIÊN THỰC PHẨM SAIGON CO.OP" u="1"/>
        <s v="CÔNG TY TNHH MỘT THÀNH VIÊN SÀI GÒN CO.OP XA LỘ HÀ NỘI" u="1"/>
        <s v="CÔNG TY TNHH SAIGON CO-OP FAIRPRICE" u="1"/>
        <s v="CÔNG TY TNHH MỘT THÀNH VIÊN SÀI GÒN CO.OP THẮNG LỢI" u="1"/>
        <s v="CÔNG TY TNHH MỘT THÀNH VIÊN SÀI GÒN CO.OP PHÚ NHUẬN" u="1"/>
        <s v="CÔNG TY TNHH MỘT THÀNH VIÊN THƯƠNG MẠI DỊCH VỤ SAIGON CO.OP TOÀN TÂM" u="1"/>
        <s v="CÔNG TY TNHH MỘT THÀNH VIÊN SÀI GÒN CO.OP HẬU GIANG" u="1"/>
        <s v="CÔNG TY TNHH MỘT THÀNH VIÊN THƯƠNG MẠI DỊCH VỤ AN ĐÔNG" u="1"/>
        <s v="CÔNG TY TNHH MỘT THÀNH VIÊN CO.OPMART BÌNH TRIỆU" u="1"/>
        <s v="CÔNG TY TNHH MỘT THÀNH VIÊN SÀI GÒN CO.OP RẠCH MIỄU" u="1"/>
        <s v="CHI NHÁNH LIÊN HIỆP HTX THƯƠNG MẠI TP.HCM - CO.OPMART CHU VĂN AN" u="1"/>
        <s v="CHI NHÁNH LIÊN HIỆP HỢP TÁC XÃ THƯƠNG MẠI TP. HỒ CHÍ MINH - CO.OPMART VĂN THÁNH" u="1"/>
        <s v="CÔNG TY TNHH MỘT THÀNH VIÊN MARSIX" u="1"/>
        <s v="CÔNG TY TNHH MỘT THÀNH VIÊN CO.OP FINELIFE" u="1"/>
        <s v="CHI NHÁNH LIÊN HIỆP HỢP TÁC XÃ THƯƠNG MẠI TP. HỒ CHÍ MINH - CO.OPMART NGUYỄN BÌNH" u="1"/>
        <s v="CÔNG TY TNHH MỘT THÀNH VIÊN SÀI GÒN CO.OP BÌNH TÂN" u="1"/>
        <s v="CÔNG TY TNHH MỘT THÀNH VIÊN SÀI GÒN CO.OP ĐẦM SEN" u="1"/>
        <s v="CÔNG TY TNHH MỘT THÀNH VIÊN SÀI GÒN CO.OP PHÚ LÂM" u="1"/>
        <s v="CÔNG TY TNHH MỘT THÀNH VIÊN CO.OP MART HÒA BÌNH" u="1"/>
        <s v="CHI NHÁNH LIÊN HIỆP HỢP TÁC XÃ THƯƠNG MẠI TP. HỒ CHÍ MINH - CO.OPMART CHÂU ĐỐC" u="1"/>
        <s v="CHI NHÁNH LIÊN HIỆP HTX TM TP.HCM - CO.OPMART CAO LÃNH" u="1"/>
        <s v="CÔNG TY TRÁCH NHIỆM HỮU HẠN THƯƠNG MẠI DỊCH VỤ SÀI GÒN - TÂY NINH" u="1"/>
        <s v="CHI NHÁNH LIÊN HIỆP HỢP TÁC XÃ THƯƠNG MẠI TP. HỒ CHÍ MINH - CO.OPMART BÀ RỊA" u="1"/>
        <s v="CÔNG TY TNHH TMDV SÀI GÒN VŨNG TÀU" u="1"/>
        <s v="CHI NHÁNH LIÊN HIỆP HỢP TÁC XÃ THƯƠNG MẠI TP. HỒ CHÍ MINH-CO.OPMART TÂN CHÂU" u="1"/>
        <s v="CN LIÊN HIỆP HỢP TÁC XÃ THƯƠNG MẠI TP.HỒ CHÍ MINH- CO.OPMART TÂN CHÂU AN GIANG" u="1"/>
        <s v="CÔNG TY TNHH MỘT THÀNH VIÊN CO.OPMART CẦN THƠ" u="1"/>
        <s v="CHI NHÁNH LIÊN HIỆP HỢP TÁC XÃ THƯƠNG MẠI TP. HỒ CHÍ MINH-CO.OPMART BÌNH THỦY" u="1"/>
        <s v="CÔNG TY TNHH MỘT THÀNH VIÊN THƯƠNG MẠI DỊCH VỤ SÀI GÒN-BẠC LIÊU 2" u="1"/>
        <s v="CHI NHÁNH LIÊN HIỆP HỢP TÁC XÃ THƯƠNG MẠI TP. HỒ CHÍ MINH - CO.OPMART TÂN BIÊN" u="1"/>
        <s v="CÔNG TY TNHH THƯƠNG MẠI DỊCH VỤ ĐỒNG THỊNH" u="1"/>
        <s v="CÔNG TY TNHH MỘT THÀNH VIÊN SÀI GÒN CO.OP GÒ VẤP" u="1"/>
        <s v="CN LIÊN HIỆP HỢP TÁC XÃ THƯƠNG MẠI TP. HỒ CHÍ MINH - CO.OPMART ĐỖ VĂN DẬY" u="1"/>
        <s v="CÔNG TY TNHH MỘT THÀNH VIÊN SÀI GÒN CO.OP CỦ CHI" u="1"/>
        <s v="CHI NHÁNH LIÊN HIỆP HỢP TÁC XÃ THƯƠNG MẠI TP. HỒ CHÍ MINH - CO.OPMART BÌNH DƯƠNG 2" u="1"/>
        <s v="CHI NHÁNH LIÊN HIỆP HỢP TÁC XÃ THƯƠNG MẠI TP. HỒ CHÍ MINH - CO.OPMART ĐỒNG VĂN CỐNG" u="1"/>
        <s v="CÔNG TY TNHH MỘT THÀNH VIÊN SÀI GÒN CO.OP HÓC MÔN" u="1"/>
        <s v="CHI NHÁNH LIÊN HIỆP HỢP TÁC XÃ THƯƠNG MẠI TP.HỒ CHÍ MINH - CO.OPMART BÌNH TÂN 2" u="1"/>
        <s v="CÔNG TY TNHH MỘT THÀNH VIÊN THƯƠNG MẠI DỊCH VỤ SÀI GÒN - PHÚ YÊN" u="1"/>
        <s v="CÔNG TY TNHH MỘT THÀNH VIÊN CO.OP MART CẦN GIỜ" u="1"/>
        <s v="CHI NHÁNH LIÊN HIỆP HỢP TÁC XÃ THƯƠNG MẠI TP.HỒ CHÍ MINH - CO.OPMART PHAN RÍ CỬA" u="1"/>
        <s v="CÔNG TY TNHH MỘT THÀNH VIÊN THƯƠNG MẠI SÀI GÒN - QUẢNG NGÃI" u="1"/>
        <s v="CÔNG TY TNHH THƯƠNG MẠI SÀI GÒN - GIA LAI" u="1"/>
        <s v="CHI NHÁNH LIÊN HIỆP HỢP TÁC XÃ THƯƠNG MẠI TP.HỒ CHÍ MINH - CO.OPMART KON TUM" u="1"/>
        <s v="CÔNG TY TNHH THƯƠNG MẠI DỊCH VỤ SIÊU THỊ CO.OP MART BIÊN HÒA" u="1"/>
        <s v="CN LIÊN HIỆP HỢP TÁC XÃ THƯƠNG MẠI TP. HỒ CHÍ MINH - CO.OPMART HIỆP THÀNH" u="1"/>
        <s v="CÔNG TY TNHH THƯƠNG MẠI DỊCH VỤ TRUNG MỸ TÂY" u="1"/>
        <s v="CÔNG TY TNHH MỘT THÀNH VIÊN SÀI GÒN CO.OP CỐNG QUỲNH" u="1"/>
        <s v="CÔNG TY TNHH  MỘT THÀNH VIÊN THƯƠNG MẠI DỊCH VỤ BÌNH ĐÔNG" u="1"/>
        <s v="CÔNG TY TNHH MỘT THÀNH VIÊN THƯƠNG MẠI VÀ DỊCH VỤ SÀI GÒN - HÀ TĨNH" u="1"/>
        <s v="CÔNG TY TNHH MỘT THÀNH VIÊN CO.OPMART NHA TRANG" u="1"/>
        <s v="CHI NHÁNH LIÊN HIỆP HỢP TÁC XÃ THƯƠNG MẠI TP.HỒ CHÍ MINH - CO.OPMART DUYÊN HẢI" u="1"/>
        <s v="CHI NHÁNH LIÊN HIỆP HTX THƯƠNG MẠI TP. HỒ CHÍ MINH - CO.OPMART BẾN TRE" u="1"/>
        <s v="CÔNG TY TRÁCH NHIỆM HỮU HẠN  THƯƠNG MẠI DỊCH VỤ SÀI GÒN - TRÀ VINH" u="1"/>
        <s v="CÔNG TY TRÁCH NHIỆM HỮU HẠN MỘT THÀNH VIÊN THƯƠNG MẠI VÀ DỊCH VỤ SÀI GÒN - PHAN RANG" u="1"/>
        <s v="CÔNG TY TNHH MỘT THÀNH VIÊN THƯƠNG MẠI DỊCH VỤ SÀI GÒN - PHAN THIẾT" u="1"/>
        <s v="CHI NHÁNH LIÊN HIỆP HỢP TÁC XÃ THƯƠNG MẠI TP. HỒ CHÍ MINH - CO.OPMART TÂN AN" u="1"/>
        <s v="CHI NHÁNH CÔNG TY TNHH MỘT THÀNH VIÊN THỰC PHẨM SAIGON CO.OP - CO.OP FOOD KHU VỰC CẦN THƠ" u="1"/>
        <s v="CN LIÊN HIỆP HỢP TÁC XÃ THƯƠNG MẠI TP. HỒ CHÍ MINH - CO.OPMART VĨNH LỘC B" u="1"/>
        <s v="CHI NHÁNH LIÊN HIỆP HỢP TÁC XÃ THƯƠNG MẠI TP. HỒ CHÍ MINH - CO.OPMART PHƯỚC ĐÔNG" u="1"/>
        <s v="CÔNG TY TNHH MỘT THÀNH VIÊN THƯƠNG MẠI SÀI GÒN � VĨNH LONG" u="1"/>
        <s v="CÔNG TY TNHH MỘT THÀNH VIÊN CO.OPMART TRẢNG BÀNG" u="1"/>
        <s v="CÔNG TY TNHH MTV THƯƠNG MẠI SÀI GÒN - HẬU GIANG" u="1"/>
        <s v="CHI NHÁNH LIÊN HIỆP HỢP TÁC XÃ THƯƠNG MẠI TP. HỒ CHÍ MINH-CO.OPMART GÒ DẦU" u="1"/>
        <s v="CHI NHÁNH LIÊN HIỆP HỢP TÁC XÃ THƯƠNG MẠI TP. HỒ CHÍ MINH-CO.OPMART SA ĐÉC" u="1"/>
        <s v="CÔNG TY TNHH MỘT THÀNH VIÊN THƯƠNG MẠI DỊCH VỤ SÀI GÒN - HẬU GIANG 2" u="1"/>
        <s v="CHI NHÁNH CÔNG TY TNHH MỘT THÀNH VIÊN THỰC PHẨM SAIGON CO.OP - CO.OP FOOD KHU VỰC BÌNH DƯƠNG" u="1"/>
        <s v="CN CÔNG TY TNHH MTV THỰC PHẨM SAIGON CO.OP - CO.OPFOOD KHU VỰC ĐỒNG NAI" u="1"/>
        <s v="CÔNG TY TNHH SÀI GÒN - BUÔN HỒ" u="1"/>
        <s v="CHI NHÁNH LIÊN HIỆP HỢP TÁC XÃ THƯƠNG MẠI TP. HỒ CHÍ MINH - CO.OPMART CƯ MGAR" u="1"/>
        <s v="CHI NHÁNH LIÊN HIỆP HỢP TÁC XÃ THƯƠNG MẠI TP. HỒ CHÍ MINH - CO.OPMART HÀ TIÊN" u="1"/>
        <s v="CHI NHÁNH LIÊN HIỆP HỢP TÁC XÃ THƯƠNG MẠI TP. HỒ CHÍ MINH - CO.OPMART GÒ CÔNG" u="1"/>
        <s v="CÔNG TY TNHH  MỘT THÀNH VIÊN THƯƠNG MẠI DỊCH VỤ SÀI GÒN - BUÔN MA THUỘT" u="1"/>
        <s v="CÔNG TY TNHH MỘT THÀNH VIÊN SÀI GÒN CO.OP TAM KỲ" u="1"/>
        <s v="CÔNG TY TNHH MỘT THÀNH VIÊN SÀI GÒN CO.OP BÌNH ĐỊNH" u="1"/>
        <s v="CÔNG TY TNHH MỘT THÀNH VIÊN TMDV SIÊU THỊ CO.OPMART ĐÀ NẴNG" u="1"/>
        <s v="CÔNG TY TNHH TMDV TIỀN GIANG - SÀI GÒN" u="1"/>
        <s v="CÔNG TY TNHH THƯƠNG MẠI SÀI GÒN - AN GIANG" u="1"/>
        <s v="CHI NHÁNH LIÊN HIỆP HỢP TÁC XÃ THƯƠNG MẠI TP. HỒ CHÍ MINH - CO.OPMART ĐĂK NÔNG" u="1"/>
        <s v="CÔNG TY TNHH MỘT THÀNH VIÊN SÀI GÒN - CHƯ SÊ" u="1"/>
        <s v="CHI NHÁNH LIÊN HIỆP HỢP TÁC XÃ THƯƠNG MẠI TP.HỒ CHÍ MINH - CO.OPMART THOẠI SƠN" u="1"/>
        <s v="CHI NHÁNH LIÊN HIỆP HỢP TÁC XÃ THƯƠNG MẠI TP. HỒ CHÍ MINH - CO.OPMART TÔ KÝ" u="1"/>
        <s v="CHI NHÁNH LIÊN HIỆP HỢP TÁC XÃ THƯƠNG MẠI TP. HỒ CHÍ MINH - CO. OPMART DƯƠNG MINH CHÂU" u="1"/>
        <s v="CHI NHÁNH LIÊN HIỆP HỢP TÁC XÃ THƯƠNG MẠI TP. HỒ CHÍ MINH-CO.OPMART HỒNG NGỰ" u="1"/>
        <s v="CÔNG TY TNHH MỘT THÀNH VIÊN CO.OP MART VĨNH PHÚC" u="1"/>
        <s v="CHI NHÁNH LIÊN HIỆP HỢP TÁC XÃ THƯƠNG MẠI TP. HỒ CHÍ MINH - CO.OPMART SƠN TRÀ" u="1"/>
        <s v="CHI NHÁNH LIÊN HIỆP HTX THƯƠNG MẠI TP. HỒ CHÍ MINH CO.OPMART VIỆT TRÌ" u="1"/>
        <s v="CHI NHÁNH LIÊN HIỆP HỢP TÁC XÃ THƯƠNG MẠI TP. HỒ CHÍ MINH - CO.OPMART LAGI" u="1"/>
        <s v="CHI NHÁNH LIÊN HIỆP HỢP TÁC XÃ THƯƠNG MẠI TP. HỒ CHÍ MINH - CO.OPMART TAM BÌNH" u="1"/>
        <s v="CHI NHÁNH LIÊN HIỆP HỢP TÁC XÃ THƯƠNG MẠI TP. HỒ CHÍ MINH - CO.OPMART THÁP MƯỜI" u="1"/>
        <s v="CHI NHÁNH LIÊN HIỆP HỢP TÁC XÃ THƯƠNG MẠI TP. HỒ CHÍ MINH - CO.OPMART BÌNH DƯƠNG" u="1"/>
        <s v="CHI NHÁNH LIÊN HIỆP HỢP TÁC XÃ THƯƠNG MẠI TP. HỒ CHÍ MINH - CO.OPMART CHỢ MỚI" u="1"/>
        <s v="CÔNG TY TNHH MỘT THÀNH VIÊN THƯƠNG MẠI SÀI GÒN - VĨNH LONG" u="1"/>
        <s v="CHI NHÁNH LIÊN HIỆP HỢP TÁC XÃ THƯƠNG MẠI TP. HỒ CHÍ MINH-CO.OPMART CHÂU THÀNH TÂY NINH" u="1"/>
        <s v="CHI NHÁNH LIÊN HIỆP HỢP TÁC XÃ THƯƠNG MẠI TP. HỒ CHÍ MINH - CO.OPMART THỐT NỐT" u="1"/>
        <s v="LIÊN HIỆP HỢP TÁC XÃ THƯƠNG MẠI TP. HỒ CHÍ MINH" u="1"/>
        <s v="CÔNG TY TNHH MTV THỰC PHẨM SAIGON CO.OP" u="1"/>
        <s v="CÔNG TY TRÁCH NHIỆM HỮU HẠN THƯƠNG MẠI DỊCH VỤ SÀI GÒN - TRÀ VINH" u="1"/>
        <s v="CHI NHÁNH LIÊN HIỆP HỢP TÁC XÃ THƯƠNG MẠI TP. HỒ CHÍ MINH - CO.OPMART VŨ YÊN" u="1"/>
        <s v="CHI NHÁNH LIÊN HIỆP HỢP TÁC XÃ THƯƠNG MẠI TP HỒ CHÍ MINH - CO.OPMART TIỂU CẦN" u="1"/>
        <s v="CM Thắng Lợi-Trường Chinh" u="1"/>
        <s v="CM Hòa Bình" u="1"/>
        <s v="Cửa hàng BH Trần Thị Hoa" u="1"/>
        <s v="CH CF BD KDC VIỆT SING" u="1"/>
        <s v="CH CF BH HUỲNH VĂN NGHỆ 17" u="1"/>
        <s v="CM Xa Lộ Hà Nội" u="1"/>
        <s v="CH CF BD CC Bcons Garden" u="1"/>
        <s v="CH CF BD Xuyên Á 209" u="1"/>
        <s v="CH CF BH Văn Hoa Villas" u="1"/>
        <s v="CH CF BD VĨNH PHÚ 41" u="1"/>
        <s v="CH CF BD CC Opal Boulevard" u="1"/>
        <s v="CH CF BH HỒ HÒA" u="1"/>
        <s v="Cửa Hàng Co.opFood Savimex" u="1"/>
        <s v="Cửa Hàng Co.opFood Phạm Hữu Lầu" u="1"/>
        <s v="Cửa Hàng Co.opFood CC Hoàng Anh Riverview" u="1"/>
        <s v="Cửa Hàng Co.opFood Lê Văn Lương 302" u="1"/>
        <s v="Cửa Hàng Co.opFood Quang Trung" u="1"/>
        <s v="Cửa Hàng Co.opFood Huỳnh Tấn Phát" u="1"/>
        <s v="Cửa Hàng Co.opFood Hiệp Bình Chánh" u="1"/>
        <s v="Cửa hàng Co.op Food 13 Lê Văn Thịnh" u="1"/>
        <s v="Cửa hàng Co.opFood CC Sky 9" u="1"/>
        <s v="Cửa Hàng Co.opFood Nguyễn Văn Tạo" u="1"/>
        <s v="Cửa Hàng Co.opFood Lê Văn Lương 1187" u="1"/>
        <s v="Cửa Hàng Co.opFood Lâm Văn Bền" u="1"/>
        <s v="Cửa hàng Co.op Food Trương Văn Thành 68" u="1"/>
        <s v="Cửa Hàng Co.opFood Nhà Bè" u="1"/>
        <s v="Cửa hàng Co.op Food Phan Văn Hân 182" u="1"/>
        <s v="Cửa Hàng Co.opFood CC Rainbow S1.07" u="1"/>
        <s v="Cửa Hàng Co.opFood Tăng Nhơn Phú 26" u="1"/>
        <s v="Cửa Hàng Co.opFood Quốc lộ 13 cũ" u="1"/>
        <s v="Cửa Hàng Co.opFood Xuân Hiệp" u="1"/>
        <s v="Cửa Hàng Co.opFood CC Petroland" u="1"/>
        <s v="Cửa Hàng Co.opFood Tam Bình 196" u="1"/>
        <s v="Cửa Hàng Co.opFood Tôn Thất Thuyết" u="1"/>
        <s v="Cửa Hàng Co.opFood Chung Cư Hà Đô" u="1"/>
        <s v="Cửa Hàng Co.opFood Hoàng Anh Thanh Bình" u="1"/>
        <s v="Cửa Hàng Co.opFood Tân Thạnh Đông" u="1"/>
        <s v="Cửa Hàng Co.opFood Trương Phước Phan 169" u="1"/>
        <s v="Cửa Hàng Co.opFood Nguyễn Thị Sóc 153" u="1"/>
        <s v="Cửa Hàng Co.opFood CC Westgate" u="1"/>
        <s v="Cửa Hàng Co.opFood CC Diamond Riverside" u="1"/>
        <s v="Cửa hàng Co.op Food Hậu Lân" u="1"/>
        <s v="Coopfood CC Happy City" u="1"/>
        <s v="Cửa hàng Co.op Food Conic sky" u="1"/>
        <s v="Cửa Hàng Co.opFood Hồ Văn Long 30" u="1"/>
        <s v="Cửa hàng Co.op Food D20 Võ Văn Vân" u="1"/>
        <s v="Cửa Hàng Co.opFood Phạm Nhữ Tăng 11" u="1"/>
        <s v="Cửa Hàng Co.opFood KDC Thanh Niên" u="1"/>
        <s v="Cửa Hàng Co.opFood KCN Tây Bắc" u="1"/>
        <m u="1"/>
        <s v="TTTM SATRA VÕ VĂN KIỆT" u="1"/>
        <s v="CÔNG TY TNHH THƯƠNG MẠI HADA VIỆT NAM" u="1"/>
        <s v="CN CÔNG TY TNHH MTV THỰC PHẨM SAIGON CO.OP - CO.OPFOOD KHU VỰC ĐỒNG NAI (6 )" u="1"/>
        <s v="CN LIÊN HIỆP HỢP TÁC XÃ THƯƠNG MẠI TP.HỒ CHÍ MINH- CO.OPMART TÂN CHÂU AN GIANG (2 )" u="1"/>
        <s v="CÔNG TY TNHH  MỘT THÀNH VIÊN THƯƠNG MẠI DỊCH VỤ BÌNH ĐÔNG (2 )" u="1"/>
        <s v="CÔNG TY TNHH  MỘT THÀNH VIÊN THƯƠNG MẠI DỊCH VỤ SÀI GÒN - BUÔN MA THUỘT (4 )" u="1"/>
        <s v="CÔNG TY TNHH MỘT THÀNH VIÊN CO.OP FINELIFE (7 )" u="1"/>
        <s v="CÔNG TY TNHH MỘT THÀNH VIÊN CO.OP MART CẦN GIỜ (6 )" u="1"/>
        <s v="CÔNG TY TNHH MỘT THÀNH VIÊN CO.OP MART HÒA BÌNH (1 )" u="1"/>
        <s v="CÔNG TY TNHH MỘT THÀNH VIÊN CO.OP MART HUẾ (4 )" u="1"/>
        <s v="CÔNG TY TNHH MỘT THÀNH VIÊN CO.OP MART VĨNH PHÚC (2 )" u="1"/>
        <s v="CÔNG TY TNHH MỘT THÀNH VIÊN CO.OPMART CÀ MAU (1 )" u="1"/>
        <s v="CÔNG TY TNHH MỘT THÀNH VIÊN CO.OPMART CẦN THƠ (6 )" u="1"/>
        <s v="CÔNG TY TNHH MỘT THÀNH VIÊN CO.OPMART HẢI PHÒNG (1 )" u="1"/>
        <s v="CÔNG TY TNHH MỘT THÀNH VIÊN CO.OPMART NHA TRANG (5 )" u="1"/>
        <s v="CÔNG TY TNHH MỘT THÀNH VIÊN CO.OPMART THANH HÓA (3 )" u="1"/>
        <s v="CÔNG TY TNHH MỘT THÀNH VIÊN CO.OPMART TRẢNG BÀNG (3 )" u="1"/>
        <s v="CÔNG TY TNHH MỘT THÀNH VIÊN MARFOUR (5 )" u="1"/>
        <s v="CÔNG TY TNHH MỘT THÀNH VIÊN MARSIX (1 )" u="1"/>
        <s v="CÔNG TY TNHH MỘT THÀNH VIÊN SÀI GÒN - CHƯ SÊ (2 )" u="1"/>
        <s v="CÔNG TY TNHH MỘT THÀNH VIÊN SÀI GÒN CO.OP BẢO LỘC (2 )" u="1"/>
        <s v="CÔNG TY TNHH MỘT THÀNH VIÊN SÀI GÒN CO.OP BÌNH ĐỊNH (10 )" u="1"/>
        <s v="CÔNG TY TNHH MỘT THÀNH VIÊN SÀI GÒN CO.OP BÌNH TÂN (2 )" u="1"/>
        <s v="CÔNG TY TNHH MỘT THÀNH VIÊN SÀI GÒN CO.OP CỐNG QUỲNH (8 )" u="1"/>
        <s v="CÔNG TY TNHH MỘT THÀNH VIÊN SÀI GÒN CO.OP CỦ CHI (4 )" u="1"/>
        <s v="CÔNG TY TNHH MỘT THÀNH VIÊN SÀI GÒN CO.OP ĐẦM SEN (2 )" u="1"/>
        <s v="CÔNG TY TNHH MỘT THÀNH VIÊN SÀI GÒN CO.OP ĐÌNH CHIỂU (6 )" u="1"/>
        <s v="CÔNG TY TNHH MỘT THÀNH VIÊN SÀI GÒN CO.OP HÀ NỘI (4 )" u="1"/>
        <s v="CÔNG TY TNHH MỘT THÀNH VIÊN SÀI GÒN CO.OP HẬU GIANG (1 )" u="1"/>
        <s v="CÔNG TY TNHH MỘT THÀNH VIÊN SÀI GÒN CO.OP NAM SÀI GÒN (3 )" u="1"/>
        <s v="CÔNG TY TNHH MỘT THÀNH VIÊN SÀI GÒN CO.OP NHIÊU LỘC (3 )" u="1"/>
        <s v="CÔNG TY TNHH MỘT THÀNH VIÊN SÀI GÒN CO.OP PHÚ LÂM (3 )" u="1"/>
        <s v="CÔNG TY TNHH MỘT THÀNH VIÊN SÀI GÒN CO.OP PHÚ NHUẬN (6 )" u="1"/>
        <s v="CÔNG TY TNHH MỘT THÀNH VIÊN SÀI GÒN CO.OP RẠCH MIỄU (2 )" u="1"/>
        <s v="CÔNG TY TNHH MỘT THÀNH VIÊN SÀI GÒN CO.OP TAM KỲ (5 )" u="1"/>
        <s v="CÔNG TY TNHH MỘT THÀNH VIÊN SÀI GÒN CO.OP THẮNG LỢI (6 )" u="1"/>
        <s v="CÔNG TY TNHH MỘT THÀNH VIÊN SÀI GÒN CO.OP XA LỘ HÀ NỘI (7 )" u="1"/>
        <s v="CÔNG TY TNHH MỘT THÀNH VIÊN TMDV SIÊU THỊ CO.OPMART ĐÀ NẴNG (5 )" u="1"/>
        <s v="CÔNG TY TNHH MỘT THÀNH VIÊN THƯƠNG MẠI DỊCH VỤ AN ĐÔNG (1 )" u="1"/>
        <s v="CÔNG TY TNHH MỘT THÀNH VIÊN THƯƠNG MẠI DỊCH VỤ SÀI GÒN - BÌNH PHƯỚC (3 )" u="1"/>
        <s v="CÔNG TY TNHH MỘT THÀNH VIÊN THƯƠNG MẠI DỊCH VỤ SÀI GÒN - HẬU GIANG 2 (1 )" u="1"/>
        <s v="CÔNG TY TNHH MỘT THÀNH VIÊN THƯƠNG MẠI DỊCH VỤ SÀI GÒN - PHAN THIẾT (4 )" u="1"/>
        <s v="CÔNG TY TNHH MỘT THÀNH VIÊN THƯƠNG MẠI DỊCH VỤ SÀI GÒN - PHÚ YÊN (7 )" u="1"/>
        <s v="CÔNG TY TNHH MỘT THÀNH VIÊN THƯƠNG MẠI DỊCH VỤ SAIGON CO.OP TOÀN TÂM (9 )" u="1"/>
        <s v="CÔNG TY TNHH MỘT THÀNH VIÊN THƯƠNG MẠI SÀI GÒN - QUẢNG NGÃI (1 )" u="1"/>
        <s v="CÔNG TY TNHH MỘT THÀNH VIÊN THƯƠNG MẠI SÀI GÒN - VĨNH LONG (4 )" u="1"/>
        <s v="CÔNG TY TNHH MỘT THÀNH VIÊN THƯƠNG MẠI VÀ DỊCH VỤ SÀI GÒN - CAM RANH (4 )" u="1"/>
        <s v="CÔNG TY TNHH MỘT THÀNH VIÊN THƯƠNG MẠI VÀ DỊCH VỤ SÀI GÒN - HÀ TĨNH (2 )" u="1"/>
        <s v="CÔNG TY TNHH MTV THỰC PHẨM SAIGON CO.OP (304 )" u="1"/>
        <s v="CÔNG TY TNHH MTV THƯƠNG MẠI SÀI GÒN - HẬU GIANG (2 )" u="1"/>
        <s v="CÔNG TY TNHH SÀI GÒN - BUÔN HỒ (9 )" u="1"/>
        <s v="CÔNG TY TNHH SAIGON CO-OP FAIRPRICE (28 )" u="1"/>
        <s v="CÔNG TY TNHH TMDV SÀI GÒN VŨNG TÀU (7 )" u="1"/>
        <s v="CÔNG TY TNHH TMDV TIỀN GIANG - SÀI GÒN (1 )" u="1"/>
        <s v="CÔNG TY TNHH THƯƠNG MẠI DỊCH VỤ ĐỒNG THỊNH (5 )" u="1"/>
        <s v="CÔNG TY TNHH THƯƠNG MẠI DỊCH VỤ SIÊU THỊ CO.OP MART BIÊN HÒA (3 )" u="1"/>
        <s v="CÔNG TY TNHH THƯƠNG MẠI DỊCH VỤ TRUNG MỸ TÂY (8 )" u="1"/>
        <s v="CÔNG TY TRÁCH NHIỆM HỮU HẠN MỘT THÀNH VIÊN THƯƠNG MẠI DỊCH VỤ SÀI GÒN-ĐÔNG HÀ (1 )" u="1"/>
        <s v="CÔNG TY TRÁCH NHIỆM HỮU HẠN MỘT THÀNH VIÊN THƯƠNG MẠI SÀI GÒN - SÓC TRĂNG (4 )" u="1"/>
        <s v="CÔNG TY TRÁCH NHIỆM HỮU HẠN MỘT THÀNH VIÊN THƯƠNG MẠI VÀ DỊCH VỤ SÀI GÒN - PHAN RANG (1 )" u="1"/>
        <s v="CÔNG TY TRÁCH NHIỆM HỮU HẠN THƯƠNG MẠI DỊCH VỤ SÀI GÒN - TÂY NINH (8 )" u="1"/>
        <s v="CÔNG TY TRÁCH NHIỆM HỮU HẠN THƯƠNG MẠI SÀI GÒN - KIÊN GIANG (6 )" u="1"/>
        <s v="CHI NHÁNH - CÔNG TY TNHH MỘT THÀNH VIÊN THỰC PHẨM SAIGON CO.OP - CO.OP FOOD MIỀN BẮC (50 )" u="1"/>
        <s v="CHI NHÁNH CÔNG TY TNHH MỘT THÀNH VIÊN THỰC PHẨM SAIGON CO.OP - CO.OP FOOD KHU VỰC BÌNH DƯƠNG (16 )" u="1"/>
        <s v="CHI NHÁNH CÔNG TY TNHH MỘT THÀNH VIÊN THỰC PHẨM SAIGON CO.OP - CO.OP FOOD KHU VỰC CẦN THƠ (11 )" u="1"/>
        <s v="CHI NHÁNH CÔNG TY TNHH MỘT THÀNH VIÊN THỰC PHẨM SAIGON CO.OP - CỬA HÀNG CO.OP FOOD LONG HẬU (3 )" u="1"/>
        <s v="CHI NHÁNH LIÊN HIỆP HỢP TÁC XÃ THƯƠNG MẠI TP. HỒ CHÍ MINH - CO.OPMART BÀ RỊA (2 )" u="1"/>
        <s v="CHI NHÁNH LIÊN HIỆP HỢP TÁC XÃ THƯƠNG MẠI TP. HỒ CHÍ MINH - CO.OPMART BẮC GIANG (1 )" u="1"/>
        <s v="CHI NHÁNH LIÊN HIỆP HỢP TÁC XÃ THƯƠNG MẠI TP. HỒ CHÍ MINH - CO.OPMART BẾN LỨC (5 )" u="1"/>
        <s v="CHI NHÁNH LIÊN HIỆP HỢP TÁC XÃ THƯƠNG MẠI TP. HỒ CHÍ MINH - CO.OPMART BÌNH DƯƠNG (2 )" u="1"/>
        <s v="CHI NHÁNH LIÊN HIỆP HỢP TÁC XÃ THƯƠNG MẠI TP. HỒ CHÍ MINH - CO.OPMART BÌNH DƯƠNG 2 (1 )" u="1"/>
        <s v="CHI NHÁNH LIÊN HIỆP HỢP TÁC XÃ THƯƠNG MẠI TP. HỒ CHÍ MINH - CO.OPMART CHÂU ĐỐC (5 )" u="1"/>
        <s v="CHI NHÁNH LIÊN HIỆP HỢP TÁC XÃ THƯƠNG MẠI TP. HỒ CHÍ MINH - CO.OPMART ĐĂK NÔNG (3 )" u="1"/>
        <s v="CHI NHÁNH LIÊN HIỆP HỢP TÁC XÃ THƯƠNG MẠI TP. HỒ CHÍ MINH - CO.OPMART GÒ CÔNG (1 )" u="1"/>
        <s v="CHI NHÁNH LIÊN HIỆP HỢP TÁC XÃ THƯƠNG MẠI TP. HỒ CHÍ MINH - CO.OPMART HÀ TIÊN (4 )" u="1"/>
        <s v="CHI NHÁNH LIÊN HIỆP HỢP TÁC XÃ THƯƠNG MẠI TP. HỒ CHÍ MINH - CO.OPMART PHƯỚC ĐÔNG (1 )" u="1"/>
        <s v="CHI NHÁNH LIÊN HIỆP HỢP TÁC XÃ THƯƠNG MẠI TP. HỒ CHÍ MINH - CO.OPMART QUẢNG BÌNH (4 )" u="1"/>
        <s v="CHI NHÁNH LIÊN HIỆP HỢP TÁC XÃ THƯƠNG MẠI TP. HỒ CHÍ MINH - CO.OPMART SƠN TRÀ (3 )" u="1"/>
        <s v="CHI NHÁNH LIÊN HIỆP HỢP TÁC XÃ THƯƠNG MẠI TP. HỒ CHÍ MINH - CO.OPMART TÂN AN (3 )" u="1"/>
        <s v="CHI NHÁNH LIÊN HIỆP HỢP TÁC XÃ THƯƠNG MẠI TP. HỒ CHÍ MINH - CO.OPMART TÂN BIÊN (3 )" u="1"/>
        <s v="CHI NHÁNH LIÊN HIỆP HỢP TÁC XÃ THƯƠNG MẠI TP. HỒ CHÍ MINH - CO.OPMART THÁP MƯỜI (3 )" u="1"/>
        <s v="CHI NHÁNH LIÊN HIỆP HỢP TÁC XÃ THƯƠNG MẠI TP. HỒ CHÍ MINH - CO.OPMART THỐT NỐT (1 )" u="1"/>
        <s v="CHI NHÁNH LIÊN HIỆP HỢP TÁC XÃ THƯƠNG MẠI TP. HỒ CHÍ MINH - CO.OPMART VŨ YÊN (2 )" u="1"/>
        <s v="CHI NHÁNH LIÊN HIỆP HỢP TÁC XÃ THƯƠNG MẠI TP. HỒ CHÍ MINH-CO.OPMART BÌNH THỦY (3 )" u="1"/>
        <s v="CHI NHÁNH LIÊN HIỆP HỢP TÁC XÃ THƯƠNG MẠI TP. HỒ CHÍ MINH-CO.OPMART GÒ DẦU (3 )" u="1"/>
        <s v="CHI NHÁNH LIÊN HIỆP HỢP TÁC XÃ THƯƠNG MẠI TP. HỒ CHÍ MINH-CO.OPMART SA ĐÉC (7 )" u="1"/>
        <s v="CHI NHÁNH LIÊN HIỆP HỢP TÁC XÃ THƯƠNG MẠI TP. HỒ CHÍ MINH-CO.OPMART TÂN CHÂU (5 )" u="1"/>
        <s v="CHI NHÁNH LIÊN HIỆP HỢP TÁC XÃ THƯƠNG MẠI TP.HCM - CO.OPMART CAI LẬY (6 )" u="1"/>
        <s v="CHI NHÁNH LIÊN HIỆP HỢP TÁC XÃ THƯƠNG MẠI TP.HỒ CHÍ MINH - CO.OPMART DUYÊN HẢI (4 )" u="1"/>
        <s v="CHI NHÁNH LIÊN HIỆP HỢP TÁC XÃ THƯƠNG MẠI TP.HỒ CHÍ MINH - CO.OPMART ĐỒNG PHÚ (3 )" u="1"/>
        <s v="CHI NHÁNH LIÊN HIỆP HỢP TÁC XÃ THƯƠNG MẠI TP.HỒ CHÍ MINH - CO.OPMART KON TUM (5 )" u="1"/>
        <s v="CHI NHÁNH LIÊN HIỆP HỢP TÁC XÃ THƯƠNG MẠI TP.HỒ CHÍ MINH - CO.OPMART PHAN RÍ CỬA (2 )" u="1"/>
        <s v="CHI NHÁNH LIÊN HIỆP HỢP TÁC XÃ THƯƠNG MẠI TP.HỒ CHÍ MINH- CO.OP MART CẦN GIUỘC (2 )" u="1"/>
        <s v="CHI NHÁNH LIÊN HIỆP HỢP TÁC XÃ THƯƠNG MẠI TP.HỒ CHÍ MINH-CO.OPMART TÂN THÀNH (6 )" u="1"/>
        <s v="CHI NHÁNH LIÊN HIỆP HTX TM TP.HCM - CO.OPMART CAO LÃNH (7 )" u="1"/>
        <s v="CHI NHÁNH LIÊN HIỆP HTX THƯƠNG MẠI TP. HỒ CHÍ MINH - CO.OPMART BẾN TRE (3 )" u="1"/>
        <s v="LIÊN HIỆP HỢP TÁC XÃ THƯƠNG MẠI TP. HỒ CHÍ MINH (18 )" u="1"/>
        <s v="CÔNG TY TNHH MM MEGA MARKET (VIỆT NAM) (22 )" u="1"/>
        <s v="CHI NHÁNH CÔNG TY TNHH MM MEGA MARKET ( VIỆT NAM) TẠI TỈNH NGHỆ AN (1 )" u="1"/>
        <s v="CHI NHÁNH CÔNG TY TNHH MM MEGA MARKET (VIỆT NAM) TẠI HẢI PHÒNG (10 )" u="1"/>
        <s v="CHI NHÁNH CÔNG TY TNHH MM MEGA MARKET (VIỆT NAM) TẠI KIÊN GIANG (2 )" u="1"/>
        <s v="CHI NHÁNH CÔNG TY TNHH MM MEGA MARKET (VIỆT NAM) TẠI QUẢNG NINH (5 )" u="1"/>
        <s v="CHI NHÁNH CÔNG TY TNHH MM MEGA MARKET (VIỆT NAM) TẠI TỈNH AN GIANG (5 )" u="1"/>
        <s v="CHI NHÁNH CÔNG TY TNHH MM MEGA MARKET (VIỆT NAM) TẠI TỈNH BÀ RỊA - VŨNG TÀU (4 )" u="1"/>
        <s v="CHI NHÁNH CÔNG TY TNHH MM MEGA MARKET (VIỆT NAM) TẠI TỈNH BÌNH DƯƠNG (5 )" u="1"/>
        <s v="CHI NHÁNH CÔNG TY TNHH MM MEGA MARKET (VIỆT NAM) TẠI TỈNH BÌNH ĐỊNH (1 )" u="1"/>
        <s v="CHI NHÁNH CÔNG TY TNHH MM MEGA MARKET (VIỆT NAM) TẠI TỈNH ĐẮK LẮK (6 )" u="1"/>
        <s v="CHI NHÁNH CÔNG TY TNHH MM MEGA MARKET (VIỆT NAM) TẠI THÀNH PHỐ BIÊN HÒA (7 )" u="1"/>
        <s v="CHI NHÁNH CÔNG TY TNHH MM MEGA MARKET (VIỆT NAM) TẠI THÀNH PHỐ CẦN THƠ (2 )" u="1"/>
        <s v="CHI NHÁNH CÔNG TY TNHH MM MEGA MARKET (VIỆT NAM) TẠI THÀNH PHỐ ĐÀ NẴNG (7 )" u="1"/>
        <s v="CHI NHÁNH CÔNG TY TNHH MM MEGA MARKET (VIỆT NAM) TẠI THÀNH PHỐ HÀ NỘI (20 )" u="1"/>
        <s v="CHI NHÁNH CÔNG TY TNHH MM MEGA MARKET (VIỆT NAM) TẠI THÀNH PHỐ NHA TRANG (9 )" u="1"/>
        <s v="CÔNG TY CỔ PHẦN TRUNG TÂM THƯƠNG MẠI LOTTE VIỆT NAM (8 )" u="1"/>
        <s v="CÔNG TY CỔ PHẦN TRUNG TÂM THƯƠNG MẠI LOTTE VIỆT NAM - CHI NHÁNH BA ĐÌNH (2 )" u="1"/>
        <s v="CÔNG TY CỔ PHẦN TRUNG TÂM THƯƠNG MẠI LOTTE VIỆT NAM - CHI NHÁNH BÀ RỊA VŨNG TÀU (3 )" u="1"/>
        <s v="CÔNG TY CỔ PHẦN TRUNG TÂM THƯƠNG MẠI LOTTE VIỆT NAM - CHI NHÁNH BÌNH DƯƠNG (3 )" u="1"/>
        <s v="CÔNG TY CỔ PHẦN TRUNG TÂM THƯƠNG MẠI LOTTE VIỆT NAM - CHI NHÁNH BÌNH THUẬN (1 )" u="1"/>
        <s v="CÔNG TY CỔ PHẦN TRUNG TÂM THƯƠNG MẠI LOTTE VIỆT NAM - CHI NHÁNH CẦN THƠ (2 )" u="1"/>
        <s v="CÔNG TY CỔ PHẦN TRUNG TÂM THƯƠNG MẠI LOTTE VIỆT NAM - CHI NHÁNH ĐÀ NẴNG (2 )" u="1"/>
        <s v="CÔNG TY CỔ PHẦN TRUNG TÂM THƯƠNG MẠI LOTTE VIỆT NAM - CHI NHÁNH ĐỒNG NAI (3 )" u="1"/>
        <s v="CÔNG TY CỔ PHẦN TRUNG TÂM THƯƠNG MẠI LOTTE VIỆT NAM - CHI NHÁNH GÒ VẤP (5 )" u="1"/>
        <s v="CÔNG TY CỔ PHẦN TRUNG TÂM THƯƠNG MẠI LOTTE VIỆT NAM - CHI NHÁNH NHA TRANG (4 )" u="1"/>
        <s v="CÔNG TY CỔ PHẦN TRUNG TÂM THƯƠNG MẠI LOTTE VIỆT NAM - CHI NHÁNH TÂN BÌNH (2 )" u="1"/>
        <s v="CÔNG TY CỔ PHẦN TRUNG TÂM THƯƠNG MẠI LOTTE VIỆT NAM - CHI NHÁNH TÂY HỒ (3 )" u="1"/>
        <s v="CÔNG TY CỔ PHẦN TRUNG TÂM THƯƠNG MẠI LOTTE VIỆT NAM - CHI NHÁNH VINH (3 )" u="1"/>
        <s v="CÔNG TY TNHH VÒNG TRÒN ĐỎ (104 )" u="1"/>
        <s v="CHI NHÁNH CÔNG TY TNHH VÒNG TRÒN ĐỎ TẠI BÀ RỊA-VŨNG TÀU (1 )" u="1"/>
        <s v="CHI NHÁNH CÔNG TY TNHH VÒNG TRÒN ĐỎ TẠI BẮC NINH (1 )" u="1"/>
        <s v="CHI NHÁNH CÔNG TY TNHH VÒNG TRÒN ĐỎ TẠI ĐỒNG NAI (1 )" u="1"/>
        <s v="CHI NHÁNH CÔNG TY TNHH VÒNG TRÒN ĐỎ TẠI HÀ NỘI (217 )" u="1"/>
        <s v="CHI NHÁNH CÔNG TY TNHH VÒNG TRÒN ĐỎ TẠI HƯNG YÊN (1 )" u="1"/>
        <s v="CHI NHÁNH CÔNG TY TNHH VÒNG TRÒN ĐỎ TẠI KHÁNH HÒA (2 )" u="1"/>
        <s v="CHI NHÁNH CÔNG TY TNHH VÒNG TRÒN ĐỎ TẠI QUẢNG NINH (4 )" u="1"/>
        <s v="CHI NHÁNH TẠI BÌNH DƯƠNG CÔNG TY TNHH VÒNG TRÒN ĐỎ (2 )" u="1"/>
        <s v="Công ty TNHH dịch vụ EB (177 )" u="1"/>
        <s v="CÔNG TY TNHH THƯƠNG MẠI LARIA (1 )" u="1"/>
        <s v="CÔNG TY CỔ PHẦN THƯƠNG MẠI VÀ DỊCH VỤ MINH CẦU (14 )" u="1"/>
        <s v="CÔNG TY TNHH SẢN XUẤT THƯƠNG MẠI DỊCH VỤ NHẬT MINH BAKERY (11 )" u="1"/>
        <s v="CÔNG TY TNHH OKONO VIỆT NAM (21 )" u="1"/>
        <s v="CÔNG TY CỔ PHẦN SEVEN SYSTEM VIỆT NAM (8 )" u="1"/>
        <s v="CHI NHÁNH CÔNG TY CỔ PHẦN SEVEN SYSTEM VIỆT NAM TẠI BÌNH DƯƠNG (5 )" u="1"/>
        <s v="CHI NHÁNH CÔNG TY CỔ PHẦN SEVEN SYSTEM VIỆT NAM TẠI HÀ NỘI (5 )" u="1"/>
        <s v="CHI NHÁNH CÔNG TY CỔ PHẦN SIBA FOOD VIỆT NAM TẠI HÀ NỘI (5 )" u="1"/>
        <s v="CÔNG TY TNHH KINH DOANH THƯƠNG MẠI VÀ DỊCH VỤ SUNSHINE MART (17 )" u="1"/>
        <s v="CÔNG TY CỔ PHẦN T - MARTSTORES (157 )" u="1"/>
        <s v="CHI NHÁNH NHA TRANG - CÔNG TY TNHH VIỆT Ý HÀ NỘI CENTER (4 )" u="1"/>
        <s v="CÔNG TY CỔ PHẦN DỊCH VỤ THƯƠNG MẠI VITAL GO (20 )" u="1"/>
        <s v="TRUNG TÂM ĐIỀU HÀNH SATRAFOODS (48 )" u="1"/>
        <s v="CN TCT TM SÀI GÒN – TNHH MTV – SIÊU THỊ SÀI GÒN (2 )" u="1"/>
        <s v="TTTM Satra đường Phạm Hùng (1 )" u="1"/>
        <s v="Trung Tâm Thương Mại Satra Củ Chi (2 )" u="1"/>
        <s v="CHI NHÁNH TỔNG CÔNG TY THƯƠNG MẠI SÀI GÒN- TNHH MTV- TRUNG TÂM THƯƠNG MẠI SATRA VÕ VĂN KIỆT (1 )" u="1"/>
        <s v="CÔNG TY TNHH THƯƠNG MẠI K &amp; K TOÀN CẦU (9 )"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SemiMixedTypes="0" containsNonDate="0" containsDate="1" containsString="0" minDate="2015-04-13T00:00:00" maxDate="2026-04-01T00:00:00"/>
    </cacheField>
    <cacheField name="Số chứng từ" numFmtId="0">
      <sharedItems containsBlank="1"/>
    </cacheField>
    <cacheField name="Ngày hóa đơn" numFmtId="14">
      <sharedItems containsNonDate="0" containsDate="1" containsString="0" containsBlank="1" minDate="2015-04-13T00:00:00" maxDate="2026-04-01T00:00:00"/>
    </cacheField>
    <cacheField name="Số hóa đơn" numFmtId="0">
      <sharedItems containsBlank="1" containsMixedTypes="1" containsNumber="1" containsInteger="1" minValue="5" maxValue="89914"/>
    </cacheField>
    <cacheField name="Diễn giải" numFmtId="0">
      <sharedItems containsBlank="1" longText="1"/>
    </cacheField>
    <cacheField name="Tiền hàng" numFmtId="38">
      <sharedItems containsString="0" containsBlank="1" containsNumber="1" minValue="-32214875" maxValue="89826650"/>
    </cacheField>
    <cacheField name="Tiền chiết khấu" numFmtId="0">
      <sharedItems containsString="0" containsBlank="1" containsNumber="1" minValue="-654740" maxValue="3695304"/>
    </cacheField>
    <cacheField name="Tiền VAT" numFmtId="38">
      <sharedItems containsString="0" containsBlank="1" containsNumber="1" minValue="-2577190" maxValue="7186132"/>
    </cacheField>
    <cacheField name="Tổng giá trị" numFmtId="38">
      <sharedItems containsSemiMixedTypes="0" containsString="0" containsNumber="1" minValue="-34792065" maxValue="97012782"/>
    </cacheField>
    <cacheField name="Phân loại" numFmtId="38">
      <sharedItems/>
    </cacheField>
    <cacheField name="Ngày Thanh toán" numFmtId="14">
      <sharedItems containsNonDate="0" containsDate="1" containsString="0" containsBlank="1" minDate="2025-11-03T00:00:00" maxDate="2026-04-01T00:00:00"/>
    </cacheField>
    <cacheField name="Chứng từ Thanh toán" numFmtId="0">
      <sharedItems containsNonDate="0" containsString="0" containsBlank="1"/>
    </cacheField>
    <cacheField name="Số còn phải thu ĐK" numFmtId="164">
      <sharedItems containsSemiMixedTypes="0" containsString="0" containsNumber="1" minValue="-23963969" maxValue="13074869"/>
    </cacheField>
    <cacheField name="Giá Trị HD sau CK" numFmtId="38">
      <sharedItems containsSemiMixedTypes="0" containsString="0" containsNumber="1" containsInteger="1" minValue="-87735715" maxValue="97012782"/>
    </cacheField>
    <cacheField name="Số tiền đã thu" numFmtId="164">
      <sharedItems containsSemiMixedTypes="0" containsString="0" containsNumber="1" containsInteger="1" minValue="-34792065" maxValue="97012782"/>
    </cacheField>
    <cacheField name="Số còn phải thu" numFmtId="38">
      <sharedItems containsSemiMixedTypes="0" containsString="0" containsNumber="1" minValue="-87735715" maxValue="36924714"/>
    </cacheField>
    <cacheField name="Ngày tính CN" numFmtId="14">
      <sharedItems containsSemiMixedTypes="0" containsNonDate="0" containsDate="1" containsString="0" minDate="2015-04-13T00:00:00" maxDate="2026-04-01T00:00:00"/>
    </cacheField>
    <cacheField name="Số ngày được nợ" numFmtId="0">
      <sharedItems containsString="0" containsBlank="1" containsNumber="1" containsInteger="1" minValue="45" maxValue="50"/>
    </cacheField>
    <cacheField name="Hạn thanh toán" numFmtId="14">
      <sharedItems containsSemiMixedTypes="0" containsNonDate="0" containsDate="1" containsString="0" minDate="2015-04-13T00:00:00" maxDate="2026-04-01T00:00:00"/>
    </cacheField>
    <cacheField name="Số ngày nợ còn lại" numFmtId="164">
      <sharedItems containsSemiMixedTypes="0" containsString="0" containsNumber="1" containsInteger="1" minValue="0" maxValue="0"/>
    </cacheField>
    <cacheField name="Nhóm nợ trước hạn" numFmtId="0">
      <sharedItems containsNonDate="0" containsString="0" containsBlank="1"/>
    </cacheField>
    <cacheField name="Số ngày quá hạn" numFmtId="164">
      <sharedItems containsMixedTypes="1" containsNumber="1" minValue="9.5608872685188544" maxValue="4014.5608873842575"/>
    </cacheField>
    <cacheField name="Nhóm nợ quá hạn" numFmtId="0">
      <sharedItems/>
    </cacheField>
    <cacheField name="Tháng HĐ" numFmtId="166">
      <sharedItems containsSemiMixedTypes="0" containsNonDate="0" containsDate="1" containsString="0" minDate="2015-04-13T00:00:00" maxDate="2026-04-01T00:00:00"/>
    </cacheField>
    <cacheField name="Tháng Thanh toán" numFmtId="166">
      <sharedItems containsSemiMixedTypes="0" containsNonDate="0" containsDate="1" containsString="0" minDate="1899-12-30T00:00:00" maxDate="2026-04-01T00:00:00"/>
    </cacheField>
    <cacheField name="Ghi chú" numFmtId="0">
      <sharedItems containsBlank="1"/>
    </cacheField>
    <cacheField name="Trạng Thái ghi sổ" numFmtId="0">
      <sharedItems containsNonDate="0" containsString="0" containsBlank="1"/>
    </cacheField>
    <cacheField name="NHÓM KHÁCH HÀNG" numFmtId="0">
      <sharedItems count="35">
        <s v="SATRA - STSG"/>
        <s v="SATRA Phạm Hùng"/>
        <s v="SATRA Võ Văn Kiệt"/>
        <s v="CIRCLEK MIỀN NAM"/>
        <s v="CIRCLEK MIỀN BẮC"/>
        <s v="LOTTE"/>
        <s v="OKONO"/>
        <s v="LARIA (FM)"/>
        <s v="SAIGONHD"/>
        <s v="AAU"/>
        <s v="KMARKET"/>
        <s v="TMART ANH ĐĂNG"/>
        <s v="TMART"/>
        <s v="SATRA Củ Chi"/>
        <s v="SATRA TRUNG TÂM"/>
        <s v="VIỆT Ý NHA TRANG"/>
        <s v="LONGBEACH"/>
        <s v="SEVEN"/>
        <s v="SMART"/>
        <s v="VNPOST"/>
        <s v="PTMART"/>
        <s v="SIBA FOOD"/>
        <s v="VITALMART"/>
        <s v="MINHCAU"/>
        <s v="NHATMINH"/>
        <s v="SATRA" u="1"/>
        <s v="SUNSHINE" u="1"/>
        <s v="LONG BEACH" u="1"/>
        <s v="SATRA - SIÊU THỊ SÀI GÒN" u="1"/>
        <s v="CIRCLE K" u="1"/>
        <s v="CircleK-010" u="1"/>
        <s v="TMARTHATECO" u="1"/>
        <s v="T-MARTSTORES" u="1"/>
        <s v="FM" u="1"/>
        <s v="VIỆT Ý" u="1"/>
      </sharedItems>
    </cacheField>
    <cacheField name="TÊN NHÓM KHÁCH HÀNG" numFmtId="0">
      <sharedItems count="27">
        <s v="CN TCT TM SÀI GÒN – TNHH MTV – SIÊU THỊ SÀI GÒN"/>
        <s v="TTTM Satra đường Phạm Hùng"/>
        <s v="CHI NHÁNH TỔNG CÔNG TY THƯƠNG MẠI SÀI GÒN- TNHH MTV- TRUNG TÂM THƯƠNG MẠI SATRA VÕ VĂN KIỆT"/>
        <s v="CÔNG TY TNHH VÒNG TRÒN ĐỎ"/>
        <s v="CHI NHÁNH CÔNG TY TNHH VÒNG TRÒN ĐỎ TẠI HÀ NỘI"/>
        <s v="CÔNG TY CỔ PHẦN TRUNG TÂM THƯƠNG MẠI LOTTE VIỆT NAM"/>
        <s v="CÔNG TY TNHH OKONO VIỆT NAM"/>
        <s v="CÔNG TY TNHH THƯƠNG MẠI LARIA"/>
        <s v="CÔNG TY CỔ PHẦN SÀI GÒN HD"/>
        <s v="CÔNG TY TNHH PHÂN PHỐI Á ÂU"/>
        <s v="CÔNG TY TNHH THƯƠNG MẠI K &amp; K TOÀN CẦU"/>
        <s v="TRẦN HẢI ĐĂNG"/>
        <s v="CÔNG TY CỔ PHẦN T - MARTSTORES"/>
        <s v="Trung Tâm Thương Mại Satra Củ Chi"/>
        <s v="TRUNG TÂM ĐIỀU HÀNH SATRAFOODS"/>
        <s v="CHI NHÁNH NHA TRANG - CÔNG TY TNHH VIỆT Ý HÀ NỘI CENTER"/>
        <s v="CÔNG TY CỔ PHẦN THƯƠNG MẠI LONG BEACH"/>
        <s v="CÔNG TY CỔ PHẦN SEVEN SYSTEM VIỆT NAM"/>
        <s v="CÔNG TY TNHH KINH DOANH THƯƠNG MẠI VÀ DỊCH VỤ SUNSHINE MART"/>
        <s v="TỔNG CÔNG TY BƯU ĐIỆN VIỆT NAM"/>
        <s v="CÔNG TY CỔ PHẦN PT"/>
        <s v="CHI NHÁNH CÔNG TY CỔ PHẦN SIBA FOOD VIỆT NAM TẠI HÀ NỘI"/>
        <s v="CÔNG TY CỔ PHẦN DỊCH VỤ THƯƠNG MẠI VITAL GO"/>
        <s v="CÔNG TY CỔ PHẦN THƯƠNG MẠI VÀ DỊCH VỤ MINH CẦU"/>
        <s v="CÔNG TY TNHH SẢN XUẤT THƯƠNG MẠI DỊCH VỤ NHẬT MINH BAKERY"/>
        <s v="CHI NHÁNH TỔNG CÔNG TY THƯƠNG MẠI SÀI GÒN - TNHH MỘT THÀNH VIÊN - TRUNG TÂM PHÁT TRIỂN ĐỊA ỐC SATRA" u="1"/>
        <s v="CÔNG TY TNHH VIỆT Ý" u="1"/>
      </sharedItems>
    </cacheField>
    <cacheField name="Nhân viên sal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71">
  <r>
    <x v="0"/>
    <x v="0"/>
    <d v="2025-04-16T00:00:00"/>
    <s v="BH2346776"/>
    <d v="2025-04-16T00:00:00"/>
    <s v="00023850"/>
    <s v="CN TCT TM SÀI GÒN – TNHH MTV – SIÊU THỊ SÀI GÒN"/>
    <n v="1297232"/>
    <n v="0"/>
    <n v="103779"/>
    <n v="1401011"/>
    <s v="Tồn đầu kỳ"/>
    <d v="2026-02-02T00:00:00"/>
    <m/>
    <n v="1401011"/>
    <n v="0"/>
    <n v="1401011"/>
    <n v="0"/>
    <d v="2025-04-16T00:00:00"/>
    <n v="50"/>
    <d v="2025-06-05T00:00:00"/>
    <n v="0"/>
    <m/>
    <s v=""/>
    <s v="Đã thanh toán"/>
    <d v="2025-04-16T00:00:00"/>
    <d v="2026-02-02T00:00:00"/>
    <m/>
    <m/>
    <x v="0"/>
    <x v="0"/>
    <m/>
  </r>
  <r>
    <x v="0"/>
    <x v="0"/>
    <d v="2025-06-28T00:00:00"/>
    <s v="BH2352219"/>
    <d v="2025-06-28T00:00:00"/>
    <s v="00040677"/>
    <s v="P-000222002"/>
    <n v="2031927"/>
    <n v="0"/>
    <n v="162554"/>
    <n v="2194481"/>
    <s v="Tồn đầu kỳ"/>
    <d v="2026-02-02T00:00:00"/>
    <m/>
    <n v="2194481"/>
    <n v="0"/>
    <n v="2194481"/>
    <n v="0"/>
    <d v="2025-06-28T00:00:00"/>
    <n v="50"/>
    <d v="2025-08-17T00:00:00"/>
    <n v="0"/>
    <m/>
    <s v=""/>
    <s v="Đã thanh toán"/>
    <d v="2025-06-28T00:00:00"/>
    <d v="2026-02-02T00:00:00"/>
    <m/>
    <m/>
    <x v="0"/>
    <x v="0"/>
    <m/>
  </r>
  <r>
    <x v="0"/>
    <x v="0"/>
    <d v="2025-07-09T00:00:00"/>
    <s v="BH2352957"/>
    <d v="2025-07-09T00:00:00"/>
    <s v="00042621"/>
    <s v="P-000222715"/>
    <n v="1770650"/>
    <n v="0"/>
    <n v="141652"/>
    <n v="1912302"/>
    <s v="Tồn đầu kỳ"/>
    <d v="2026-02-02T00:00:00"/>
    <m/>
    <n v="1912302"/>
    <n v="0"/>
    <n v="1912302"/>
    <n v="0"/>
    <d v="2025-07-09T00:00:00"/>
    <n v="50"/>
    <d v="2025-08-28T00:00:00"/>
    <n v="0"/>
    <m/>
    <s v=""/>
    <s v="Đã thanh toán"/>
    <d v="2025-07-09T00:00:00"/>
    <d v="2026-02-02T00:00:00"/>
    <m/>
    <m/>
    <x v="0"/>
    <x v="0"/>
    <m/>
  </r>
  <r>
    <x v="1"/>
    <x v="1"/>
    <d v="2025-01-24T00:00:00"/>
    <s v="BH2341395"/>
    <d v="2025-01-24T00:00:00"/>
    <s v="00006647"/>
    <s v="TTTM Satra đường Phạm Hùng"/>
    <n v="4504170"/>
    <n v="0"/>
    <n v="360334"/>
    <n v="4864504"/>
    <s v="Tồn đầu kỳ"/>
    <m/>
    <m/>
    <n v="4864504"/>
    <n v="0"/>
    <n v="0"/>
    <n v="4864504"/>
    <d v="2025-01-24T00:00:00"/>
    <n v="50"/>
    <d v="2025-03-15T00:00:00"/>
    <n v="0"/>
    <m/>
    <n v="390.56088738425751"/>
    <s v="Nợ quá hạn hơn 120 ngày có khả năng mất thanh toán"/>
    <d v="2025-01-24T00:00:00"/>
    <d v="1899-12-30T00:00:00"/>
    <m/>
    <m/>
    <x v="1"/>
    <x v="1"/>
    <m/>
  </r>
  <r>
    <x v="1"/>
    <x v="1"/>
    <d v="2025-02-11T00:00:00"/>
    <s v="BH2342162"/>
    <d v="2025-02-11T00:00:00"/>
    <s v="00008859"/>
    <s v="TTTM Satra đường Phạm Hùng"/>
    <n v="1785990"/>
    <n v="0"/>
    <n v="142879"/>
    <n v="1928869"/>
    <s v="Tồn đầu kỳ"/>
    <m/>
    <m/>
    <n v="1928869"/>
    <n v="0"/>
    <n v="0"/>
    <n v="1928869"/>
    <d v="2025-02-11T00:00:00"/>
    <n v="50"/>
    <d v="2025-04-02T00:00:00"/>
    <n v="0"/>
    <m/>
    <n v="372.56088738425751"/>
    <s v="Nợ quá hạn hơn 120 ngày có khả năng mất thanh toán"/>
    <d v="2025-02-11T00:00:00"/>
    <d v="1899-12-30T00:00:00"/>
    <m/>
    <m/>
    <x v="1"/>
    <x v="1"/>
    <m/>
  </r>
  <r>
    <x v="1"/>
    <x v="1"/>
    <d v="2025-10-29T00:00:00"/>
    <s v="BH2372436"/>
    <d v="2025-10-29T00:00:00"/>
    <s v="00071296"/>
    <s v="P-000218645"/>
    <n v="2804885"/>
    <n v="0"/>
    <n v="224391"/>
    <n v="3029276"/>
    <s v="Tồn đầu kỳ"/>
    <d v="2026-01-15T00:00:00"/>
    <m/>
    <n v="3029276"/>
    <n v="0"/>
    <n v="3029276"/>
    <n v="0"/>
    <d v="2025-10-29T00:00:00"/>
    <n v="50"/>
    <d v="2025-12-18T00:00:00"/>
    <n v="0"/>
    <m/>
    <s v=""/>
    <s v="Đã thanh toán"/>
    <d v="2025-10-29T00:00:00"/>
    <d v="2026-01-15T00:00:00"/>
    <m/>
    <m/>
    <x v="1"/>
    <x v="1"/>
    <m/>
  </r>
  <r>
    <x v="2"/>
    <x v="2"/>
    <d v="2025-02-20T00:00:00"/>
    <s v="BH2342897"/>
    <d v="2025-02-20T00:00:00"/>
    <s v="00011853"/>
    <s v="CHI NHÁNH TỔNG CÔNG TY THƯƠNG MẠI SÀI GÒN- TNHH MTV- TRUNG TÂM THƯƠNG MẠI SATRA VÕ VĂN KIỆT"/>
    <n v="609194"/>
    <n v="0"/>
    <n v="48736"/>
    <n v="657930"/>
    <s v="Tồn đầu kỳ"/>
    <d v="2026-03-04T00:00:00"/>
    <m/>
    <n v="657930"/>
    <n v="0"/>
    <n v="657930"/>
    <n v="0"/>
    <d v="2025-02-20T00:00:00"/>
    <n v="50"/>
    <d v="2025-04-11T00:00:00"/>
    <n v="0"/>
    <m/>
    <s v=""/>
    <s v="Đã thanh toán"/>
    <d v="2025-02-20T00:00:00"/>
    <d v="2026-03-04T00:00:00"/>
    <m/>
    <m/>
    <x v="2"/>
    <x v="2"/>
    <m/>
  </r>
  <r>
    <x v="2"/>
    <x v="2"/>
    <d v="2025-02-21T00:00:00"/>
    <s v="BH2342996"/>
    <d v="2025-02-21T00:00:00"/>
    <s v="00012330"/>
    <s v="CHI NHÁNH TỔNG CÔNG TY THƯƠNG MẠI SÀI GÒN- TNHH MTV- TRUNG TÂM THƯƠNG MẠI SATRA VÕ VĂN KIỆT"/>
    <n v="4553320"/>
    <n v="0"/>
    <n v="364266"/>
    <n v="4917586"/>
    <s v="Tồn đầu kỳ"/>
    <d v="2026-03-04T00:00:00"/>
    <m/>
    <n v="4917586"/>
    <n v="0"/>
    <n v="4917586"/>
    <n v="0"/>
    <d v="2025-02-21T00:00:00"/>
    <n v="50"/>
    <d v="2025-04-12T00:00:00"/>
    <n v="0"/>
    <m/>
    <s v=""/>
    <s v="Đã thanh toán"/>
    <d v="2025-02-21T00:00:00"/>
    <d v="2026-03-04T00:00:00"/>
    <m/>
    <m/>
    <x v="2"/>
    <x v="2"/>
    <m/>
  </r>
  <r>
    <x v="3"/>
    <x v="3"/>
    <d v="2025-07-31T00:00:00"/>
    <s v="BH2354457"/>
    <d v="2025-07-31T00:00:00"/>
    <s v="00048577"/>
    <s v="PR-12083307-SG0327 - CircleK 364 Võ Văn Ngân, Khu phố 3, Phường Bình Thọ, Thành phố Thủ Đức"/>
    <n v="184608"/>
    <n v="0"/>
    <n v="14769"/>
    <n v="199377"/>
    <s v="Tồn đầu kỳ"/>
    <m/>
    <m/>
    <n v="199377"/>
    <n v="0"/>
    <n v="0"/>
    <n v="199377"/>
    <d v="2025-07-31T00:00:00"/>
    <n v="45"/>
    <d v="2025-09-14T00:00:00"/>
    <n v="0"/>
    <m/>
    <n v="207.56088738425751"/>
    <s v="Nợ quá hạn hơn 120 ngày có khả năng mất thanh toán"/>
    <d v="2025-07-31T00:00:00"/>
    <d v="1899-12-30T00:00:00"/>
    <m/>
    <m/>
    <x v="3"/>
    <x v="3"/>
    <m/>
  </r>
  <r>
    <x v="3"/>
    <x v="3"/>
    <d v="2025-08-01T00:00:00"/>
    <s v="BH2354592"/>
    <d v="2025-08-01T00:00:00"/>
    <s v="00048769"/>
    <s v="PR-12101637-SG0127 - CircleK 160 Đường Số 19"/>
    <n v="184608"/>
    <n v="0"/>
    <n v="14769"/>
    <n v="199377"/>
    <s v="Tồn đầu kỳ"/>
    <m/>
    <m/>
    <n v="199377"/>
    <n v="0"/>
    <n v="0"/>
    <n v="199377"/>
    <d v="2025-08-01T00:00:00"/>
    <n v="45"/>
    <d v="2025-09-15T00:00:00"/>
    <n v="0"/>
    <m/>
    <n v="206.56088738425751"/>
    <s v="Nợ quá hạn hơn 120 ngày có khả năng mất thanh toán"/>
    <d v="2025-08-01T00:00:00"/>
    <d v="1899-12-30T00:00:00"/>
    <m/>
    <m/>
    <x v="3"/>
    <x v="3"/>
    <m/>
  </r>
  <r>
    <x v="3"/>
    <x v="3"/>
    <d v="2025-08-01T00:00:00"/>
    <s v="BH2354596"/>
    <d v="2025-08-01T00:00:00"/>
    <s v="00048771"/>
    <s v="PR-12103807-SG0347 - CircleK Một phần diện tích căn nhà số 944 Lê Văn Lương, Nhà Bè"/>
    <n v="184608"/>
    <n v="0"/>
    <n v="14769"/>
    <n v="199377"/>
    <s v="Tồn đầu kỳ"/>
    <m/>
    <m/>
    <n v="199377"/>
    <n v="0"/>
    <n v="0"/>
    <n v="199377"/>
    <d v="2025-08-01T00:00:00"/>
    <n v="45"/>
    <d v="2025-09-15T00:00:00"/>
    <n v="0"/>
    <m/>
    <n v="206.56088738425751"/>
    <s v="Nợ quá hạn hơn 120 ngày có khả năng mất thanh toán"/>
    <d v="2025-08-01T00:00:00"/>
    <d v="1899-12-30T00:00:00"/>
    <m/>
    <m/>
    <x v="3"/>
    <x v="3"/>
    <m/>
  </r>
  <r>
    <x v="3"/>
    <x v="3"/>
    <d v="2025-08-01T00:00:00"/>
    <s v="BH2354599"/>
    <d v="2025-08-01T00:00:00"/>
    <s v="00048772"/>
    <s v="PR-12102889-SG0262 - CircleK 69 Nguyễn Khắc Nhu"/>
    <n v="184608"/>
    <n v="0"/>
    <n v="14769"/>
    <n v="199377"/>
    <s v="Tồn đầu kỳ"/>
    <m/>
    <m/>
    <n v="199377"/>
    <n v="0"/>
    <n v="0"/>
    <n v="199377"/>
    <d v="2025-08-01T00:00:00"/>
    <n v="45"/>
    <d v="2025-09-15T00:00:00"/>
    <n v="0"/>
    <m/>
    <n v="206.56088738425751"/>
    <s v="Nợ quá hạn hơn 120 ngày có khả năng mất thanh toán"/>
    <d v="2025-08-01T00:00:00"/>
    <d v="1899-12-30T00:00:00"/>
    <m/>
    <m/>
    <x v="3"/>
    <x v="3"/>
    <m/>
  </r>
  <r>
    <x v="3"/>
    <x v="3"/>
    <d v="2025-08-02T00:00:00"/>
    <s v="BH2354654"/>
    <d v="2025-08-02T00:00:00"/>
    <s v="00049077"/>
    <s v="PR-12112527-SG0195 - CircleK 62 Man Thiện"/>
    <n v="184608"/>
    <n v="0"/>
    <n v="14769"/>
    <n v="199377"/>
    <s v="Tồn đầu kỳ"/>
    <m/>
    <m/>
    <n v="199377"/>
    <n v="0"/>
    <n v="0"/>
    <n v="199377"/>
    <d v="2025-08-02T00:00:00"/>
    <n v="45"/>
    <d v="2025-09-16T00:00:00"/>
    <n v="0"/>
    <m/>
    <n v="205.56088738425751"/>
    <s v="Nợ quá hạn hơn 120 ngày có khả năng mất thanh toán"/>
    <d v="2025-08-02T00:00:00"/>
    <d v="1899-12-30T00:00:00"/>
    <m/>
    <m/>
    <x v="3"/>
    <x v="3"/>
    <m/>
  </r>
  <r>
    <x v="3"/>
    <x v="3"/>
    <d v="2025-08-02T00:00:00"/>
    <s v="BH2354659"/>
    <d v="2025-08-02T00:00:00"/>
    <s v="00049092"/>
    <s v="PR-12111571-SG0100 - CircleK 32A-32B Bùi Thị Xuân"/>
    <n v="184608"/>
    <n v="0"/>
    <n v="14769"/>
    <n v="199377"/>
    <s v="Tồn đầu kỳ"/>
    <m/>
    <m/>
    <n v="199377"/>
    <n v="0"/>
    <n v="0"/>
    <n v="199377"/>
    <d v="2025-08-02T00:00:00"/>
    <n v="45"/>
    <d v="2025-09-16T00:00:00"/>
    <n v="0"/>
    <m/>
    <n v="205.56088738425751"/>
    <s v="Nợ quá hạn hơn 120 ngày có khả năng mất thanh toán"/>
    <d v="2025-08-02T00:00:00"/>
    <d v="1899-12-30T00:00:00"/>
    <m/>
    <m/>
    <x v="3"/>
    <x v="3"/>
    <m/>
  </r>
  <r>
    <x v="3"/>
    <x v="3"/>
    <d v="2025-08-02T00:00:00"/>
    <s v="BH2354660"/>
    <d v="2025-08-02T00:00:00"/>
    <s v="00049094"/>
    <s v="PR-12112401-SG0184 - CircleK A24 Đường Số 4"/>
    <n v="230760"/>
    <n v="0"/>
    <n v="18461"/>
    <n v="249221"/>
    <s v="Tồn đầu kỳ"/>
    <m/>
    <m/>
    <n v="249221"/>
    <n v="0"/>
    <n v="0"/>
    <n v="249221"/>
    <d v="2025-08-02T00:00:00"/>
    <n v="45"/>
    <d v="2025-09-16T00:00:00"/>
    <n v="0"/>
    <m/>
    <n v="205.56088738425751"/>
    <s v="Nợ quá hạn hơn 120 ngày có khả năng mất thanh toán"/>
    <d v="2025-08-02T00:00:00"/>
    <d v="1899-12-30T00:00:00"/>
    <m/>
    <m/>
    <x v="3"/>
    <x v="3"/>
    <m/>
  </r>
  <r>
    <x v="3"/>
    <x v="3"/>
    <d v="2025-08-02T00:00:00"/>
    <s v="BH2354661"/>
    <d v="2025-08-02T00:00:00"/>
    <s v="00049095"/>
    <s v="PR-12112237-SG0167 - CircleK 621 Nguyễn Thị Thập"/>
    <n v="184608"/>
    <n v="0"/>
    <n v="14769"/>
    <n v="199377"/>
    <s v="Tồn đầu kỳ"/>
    <m/>
    <m/>
    <n v="199377"/>
    <n v="0"/>
    <n v="0"/>
    <n v="199377"/>
    <d v="2025-08-02T00:00:00"/>
    <n v="45"/>
    <d v="2025-09-16T00:00:00"/>
    <n v="0"/>
    <m/>
    <n v="205.56088738425751"/>
    <s v="Nợ quá hạn hơn 120 ngày có khả năng mất thanh toán"/>
    <d v="2025-08-02T00:00:00"/>
    <d v="1899-12-30T00:00:00"/>
    <m/>
    <m/>
    <x v="3"/>
    <x v="3"/>
    <m/>
  </r>
  <r>
    <x v="3"/>
    <x v="3"/>
    <d v="2025-08-02T00:00:00"/>
    <s v="BH2354663"/>
    <d v="2025-08-02T00:00:00"/>
    <s v="00049097"/>
    <s v="PR-12113859-SG0317 - CircleK Tầng Trệt - Số 167 Phạm Hữu Lầu, Tổ 17, Khu Phố 1"/>
    <n v="184608"/>
    <n v="0"/>
    <n v="14769"/>
    <n v="199377"/>
    <s v="Tồn đầu kỳ"/>
    <m/>
    <m/>
    <n v="199377"/>
    <n v="0"/>
    <n v="0"/>
    <n v="199377"/>
    <d v="2025-08-02T00:00:00"/>
    <n v="45"/>
    <d v="2025-09-16T00:00:00"/>
    <n v="0"/>
    <m/>
    <n v="205.56088738425751"/>
    <s v="Nợ quá hạn hơn 120 ngày có khả năng mất thanh toán"/>
    <d v="2025-08-02T00:00:00"/>
    <d v="1899-12-30T00:00:00"/>
    <m/>
    <m/>
    <x v="3"/>
    <x v="3"/>
    <m/>
  </r>
  <r>
    <x v="3"/>
    <x v="3"/>
    <d v="2025-08-02T00:00:00"/>
    <s v="BH2354669"/>
    <d v="2025-08-02T00:00:00"/>
    <s v="00049103"/>
    <s v="PR-12098029-SG0287 - CircleK 311 Nguyễn Tri Phương"/>
    <n v="230760"/>
    <n v="0"/>
    <n v="18461"/>
    <n v="249221"/>
    <s v="Tồn đầu kỳ"/>
    <m/>
    <m/>
    <n v="249221"/>
    <n v="0"/>
    <n v="0"/>
    <n v="249221"/>
    <d v="2025-08-02T00:00:00"/>
    <n v="45"/>
    <d v="2025-09-16T00:00:00"/>
    <n v="0"/>
    <m/>
    <n v="205.56088738425751"/>
    <s v="Nợ quá hạn hơn 120 ngày có khả năng mất thanh toán"/>
    <d v="2025-08-02T00:00:00"/>
    <d v="1899-12-30T00:00:00"/>
    <m/>
    <m/>
    <x v="3"/>
    <x v="3"/>
    <m/>
  </r>
  <r>
    <x v="3"/>
    <x v="3"/>
    <d v="2025-08-02T00:00:00"/>
    <s v="BH2354670"/>
    <d v="2025-08-02T00:00:00"/>
    <s v="00049104"/>
    <s v="PR-12086970-SG0189 - CircleK 42 Đường Phạm Nhữ Tăng"/>
    <n v="184608"/>
    <n v="0"/>
    <n v="14769"/>
    <n v="199377"/>
    <s v="Tồn đầu kỳ"/>
    <m/>
    <m/>
    <n v="199377"/>
    <n v="0"/>
    <n v="0"/>
    <n v="199377"/>
    <d v="2025-08-02T00:00:00"/>
    <n v="45"/>
    <d v="2025-09-16T00:00:00"/>
    <n v="0"/>
    <m/>
    <n v="205.56088738425751"/>
    <s v="Nợ quá hạn hơn 120 ngày có khả năng mất thanh toán"/>
    <d v="2025-08-02T00:00:00"/>
    <d v="1899-12-30T00:00:00"/>
    <m/>
    <m/>
    <x v="3"/>
    <x v="3"/>
    <m/>
  </r>
  <r>
    <x v="3"/>
    <x v="3"/>
    <d v="2025-08-02T00:00:00"/>
    <s v="BH2354671"/>
    <d v="2025-08-02T00:00:00"/>
    <s v="00049112"/>
    <s v="PR-12107486-SG0349 - CircleK 55 Thảo Điền, Thủ Đức"/>
    <n v="230760"/>
    <n v="0"/>
    <n v="18461"/>
    <n v="249221"/>
    <s v="Tồn đầu kỳ"/>
    <m/>
    <m/>
    <n v="249221"/>
    <n v="0"/>
    <n v="0"/>
    <n v="249221"/>
    <d v="2025-08-02T00:00:00"/>
    <n v="45"/>
    <d v="2025-09-16T00:00:00"/>
    <n v="0"/>
    <m/>
    <n v="205.56088738425751"/>
    <s v="Nợ quá hạn hơn 120 ngày có khả năng mất thanh toán"/>
    <d v="2025-08-02T00:00:00"/>
    <d v="1899-12-30T00:00:00"/>
    <m/>
    <m/>
    <x v="3"/>
    <x v="3"/>
    <m/>
  </r>
  <r>
    <x v="3"/>
    <x v="3"/>
    <d v="2025-08-02T00:00:00"/>
    <s v="BH2354674"/>
    <d v="2025-08-02T00:00:00"/>
    <s v="00049113"/>
    <s v="PR-12111843-SG0137 - CircleK 193 Đường Số 1"/>
    <n v="230760"/>
    <n v="0"/>
    <n v="18461"/>
    <n v="249221"/>
    <s v="Tồn đầu kỳ"/>
    <m/>
    <m/>
    <n v="249221"/>
    <n v="0"/>
    <n v="0"/>
    <n v="249221"/>
    <d v="2025-08-02T00:00:00"/>
    <n v="45"/>
    <d v="2025-09-16T00:00:00"/>
    <n v="0"/>
    <m/>
    <n v="205.56088738425751"/>
    <s v="Nợ quá hạn hơn 120 ngày có khả năng mất thanh toán"/>
    <d v="2025-08-02T00:00:00"/>
    <d v="1899-12-30T00:00:00"/>
    <m/>
    <m/>
    <x v="3"/>
    <x v="3"/>
    <m/>
  </r>
  <r>
    <x v="3"/>
    <x v="3"/>
    <d v="2025-08-05T00:00:00"/>
    <s v="BH2354741"/>
    <d v="2025-08-05T00:00:00"/>
    <s v="00049234"/>
    <s v="PR-12133028-SG0200 - CircleK 02 Đường Nội Khu Hưng Gia IV"/>
    <n v="230760"/>
    <n v="0"/>
    <n v="18461"/>
    <n v="249221"/>
    <s v="Tồn đầu kỳ"/>
    <m/>
    <m/>
    <n v="249221"/>
    <n v="0"/>
    <n v="0"/>
    <n v="249221"/>
    <d v="2025-08-05T00:00:00"/>
    <n v="45"/>
    <d v="2025-09-19T00:00:00"/>
    <n v="0"/>
    <m/>
    <n v="202.56088738425751"/>
    <s v="Nợ quá hạn hơn 120 ngày có khả năng mất thanh toán"/>
    <d v="2025-08-05T00:00:00"/>
    <d v="1899-12-30T00:00:00"/>
    <m/>
    <m/>
    <x v="3"/>
    <x v="3"/>
    <m/>
  </r>
  <r>
    <x v="3"/>
    <x v="3"/>
    <d v="2025-08-05T00:00:00"/>
    <s v="BH2354744"/>
    <d v="2025-08-05T00:00:00"/>
    <s v="00049236"/>
    <s v="PR-12133490-SG0228 - CircleK 165-167 Lê Thánh Tôn"/>
    <n v="184608"/>
    <n v="0"/>
    <n v="14769"/>
    <n v="199377"/>
    <s v="Tồn đầu kỳ"/>
    <m/>
    <m/>
    <n v="199377"/>
    <n v="0"/>
    <n v="0"/>
    <n v="199377"/>
    <d v="2025-08-05T00:00:00"/>
    <n v="45"/>
    <d v="2025-09-19T00:00:00"/>
    <n v="0"/>
    <m/>
    <n v="202.56088738425751"/>
    <s v="Nợ quá hạn hơn 120 ngày có khả năng mất thanh toán"/>
    <d v="2025-08-05T00:00:00"/>
    <d v="1899-12-30T00:00:00"/>
    <m/>
    <m/>
    <x v="3"/>
    <x v="3"/>
    <m/>
  </r>
  <r>
    <x v="3"/>
    <x v="3"/>
    <d v="2025-08-05T00:00:00"/>
    <s v="BH2354757"/>
    <d v="2025-08-05T00:00:00"/>
    <s v="00049243"/>
    <s v="PR-12117023-SG0199 - CircleK Số 449 Đường Lê Văn Việt"/>
    <n v="184608"/>
    <n v="0"/>
    <n v="14769"/>
    <n v="199377"/>
    <s v="Tồn đầu kỳ"/>
    <m/>
    <m/>
    <n v="199377"/>
    <n v="0"/>
    <n v="0"/>
    <n v="199377"/>
    <d v="2025-08-05T00:00:00"/>
    <n v="45"/>
    <d v="2025-09-19T00:00:00"/>
    <n v="0"/>
    <m/>
    <n v="202.56088738425751"/>
    <s v="Nợ quá hạn hơn 120 ngày có khả năng mất thanh toán"/>
    <d v="2025-08-05T00:00:00"/>
    <d v="1899-12-30T00:00:00"/>
    <m/>
    <m/>
    <x v="3"/>
    <x v="3"/>
    <m/>
  </r>
  <r>
    <x v="3"/>
    <x v="3"/>
    <d v="2025-08-05T00:00:00"/>
    <s v="BH2354762"/>
    <d v="2025-08-05T00:00:00"/>
    <s v="00049244"/>
    <s v="PR-12132188-SG0144 - CircleK 82 Nguyễn Huệ"/>
    <n v="230760"/>
    <n v="0"/>
    <n v="18461"/>
    <n v="249221"/>
    <s v="Tồn đầu kỳ"/>
    <m/>
    <m/>
    <n v="249221"/>
    <n v="0"/>
    <n v="0"/>
    <n v="249221"/>
    <d v="2025-08-05T00:00:00"/>
    <n v="45"/>
    <d v="2025-09-19T00:00:00"/>
    <n v="0"/>
    <m/>
    <n v="202.56088738425751"/>
    <s v="Nợ quá hạn hơn 120 ngày có khả năng mất thanh toán"/>
    <d v="2025-08-05T00:00:00"/>
    <d v="1899-12-30T00:00:00"/>
    <m/>
    <m/>
    <x v="3"/>
    <x v="3"/>
    <m/>
  </r>
  <r>
    <x v="3"/>
    <x v="3"/>
    <d v="2025-08-05T00:00:00"/>
    <s v="BH2354763"/>
    <d v="2025-08-05T00:00:00"/>
    <s v="00049245"/>
    <s v="PR-12119343-SG0258 - CircleK 15C Nguyễn Thị Minh Khai"/>
    <n v="184608"/>
    <n v="0"/>
    <n v="14769"/>
    <n v="199377"/>
    <s v="Tồn đầu kỳ"/>
    <m/>
    <m/>
    <n v="199377"/>
    <n v="0"/>
    <n v="0"/>
    <n v="199377"/>
    <d v="2025-08-05T00:00:00"/>
    <n v="45"/>
    <d v="2025-09-19T00:00:00"/>
    <n v="0"/>
    <m/>
    <n v="202.56088738425751"/>
    <s v="Nợ quá hạn hơn 120 ngày có khả năng mất thanh toán"/>
    <d v="2025-08-05T00:00:00"/>
    <d v="1899-12-30T00:00:00"/>
    <m/>
    <m/>
    <x v="3"/>
    <x v="3"/>
    <m/>
  </r>
  <r>
    <x v="3"/>
    <x v="3"/>
    <d v="2025-08-06T00:00:00"/>
    <s v="BH2354784"/>
    <d v="2025-08-06T00:00:00"/>
    <s v="00049320"/>
    <s v="PR-12132936-SG0197 - CircleK 525 Tô Hiến Thành"/>
    <n v="230760"/>
    <n v="0"/>
    <n v="18461"/>
    <n v="249221"/>
    <s v="Tồn đầu kỳ"/>
    <m/>
    <m/>
    <n v="249221"/>
    <n v="0"/>
    <n v="0"/>
    <n v="249221"/>
    <d v="2025-08-06T00:00:00"/>
    <n v="45"/>
    <d v="2025-09-20T00:00:00"/>
    <n v="0"/>
    <m/>
    <n v="201.56088738425751"/>
    <s v="Nợ quá hạn hơn 120 ngày có khả năng mất thanh toán"/>
    <d v="2025-08-06T00:00:00"/>
    <d v="1899-12-30T00:00:00"/>
    <m/>
    <m/>
    <x v="3"/>
    <x v="3"/>
    <m/>
  </r>
  <r>
    <x v="3"/>
    <x v="3"/>
    <d v="2025-08-06T00:00:00"/>
    <s v="BH2354807"/>
    <d v="2025-08-06T00:00:00"/>
    <s v="00049340"/>
    <s v="PR-12121275-SG0051 - CircleK 87 Trần Nguyên Đán"/>
    <n v="230760"/>
    <n v="0"/>
    <n v="18461"/>
    <n v="249221"/>
    <s v="Tồn đầu kỳ"/>
    <m/>
    <m/>
    <n v="249221"/>
    <n v="0"/>
    <n v="0"/>
    <n v="249221"/>
    <d v="2025-08-06T00:00:00"/>
    <n v="45"/>
    <d v="2025-09-20T00:00:00"/>
    <n v="0"/>
    <m/>
    <n v="201.56088738425751"/>
    <s v="Nợ quá hạn hơn 120 ngày có khả năng mất thanh toán"/>
    <d v="2025-08-06T00:00:00"/>
    <d v="1899-12-30T00:00:00"/>
    <m/>
    <m/>
    <x v="3"/>
    <x v="3"/>
    <m/>
  </r>
  <r>
    <x v="3"/>
    <x v="3"/>
    <d v="2025-08-06T00:00:00"/>
    <s v="BH2354810"/>
    <d v="2025-08-06T00:00:00"/>
    <s v="00049341"/>
    <s v="PR-12120007-SG0235 - CircleK 113 Nguyễn Gia Trí"/>
    <n v="276912"/>
    <n v="0"/>
    <n v="22153"/>
    <n v="299065"/>
    <s v="Tồn đầu kỳ"/>
    <m/>
    <m/>
    <n v="299065"/>
    <n v="0"/>
    <n v="0"/>
    <n v="299065"/>
    <d v="2025-08-06T00:00:00"/>
    <n v="45"/>
    <d v="2025-09-20T00:00:00"/>
    <n v="0"/>
    <m/>
    <n v="201.56088738425751"/>
    <s v="Nợ quá hạn hơn 120 ngày có khả năng mất thanh toán"/>
    <d v="2025-08-06T00:00:00"/>
    <d v="1899-12-30T00:00:00"/>
    <m/>
    <m/>
    <x v="3"/>
    <x v="3"/>
    <m/>
  </r>
  <r>
    <x v="3"/>
    <x v="3"/>
    <d v="2025-08-07T00:00:00"/>
    <s v="BH2354848"/>
    <d v="2025-08-07T00:00:00"/>
    <s v="00049417"/>
    <s v="PR-12121297-SG0223 - CircleK 26 Nguyễn Thái Bình"/>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62"/>
    <d v="2025-08-07T00:00:00"/>
    <s v="00049418"/>
    <s v="PR-12146666-SG0346 - CircleK 139 Hai Bà Trưng"/>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63"/>
    <d v="2025-08-07T00:00:00"/>
    <s v="00049419"/>
    <s v="PR-12146798-SG0353 - CircleK 106 Hoàng Diệu"/>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64"/>
    <d v="2025-08-07T00:00:00"/>
    <s v="00049420"/>
    <s v="PR-12157309-SG0340 - CircleK 37 đường số 9A, Khu dân cư Trung Sơn"/>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65"/>
    <d v="2025-08-07T00:00:00"/>
    <s v="00049421"/>
    <s v="PR-12149691-SG0114 - CircleK 42 Đường C"/>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66"/>
    <d v="2025-08-07T00:00:00"/>
    <s v="00049422"/>
    <s v="PR-12139682-SG0188 - CircleK 73-75 Trần Trọng Cung"/>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67"/>
    <d v="2025-08-07T00:00:00"/>
    <s v="00049423"/>
    <s v="PR-12154607-SG0042 - CircleK 13 Tôn Đản"/>
    <n v="346140"/>
    <n v="0"/>
    <n v="27691"/>
    <n v="373831"/>
    <s v="Tồn đầu kỳ"/>
    <m/>
    <m/>
    <n v="373831"/>
    <n v="0"/>
    <n v="0"/>
    <n v="373831"/>
    <d v="2025-08-07T00:00:00"/>
    <n v="45"/>
    <d v="2025-09-21T00:00:00"/>
    <n v="0"/>
    <m/>
    <n v="200.56088738425751"/>
    <s v="Nợ quá hạn hơn 120 ngày có khả năng mất thanh toán"/>
    <d v="2025-08-07T00:00:00"/>
    <d v="1899-12-30T00:00:00"/>
    <m/>
    <m/>
    <x v="3"/>
    <x v="3"/>
    <m/>
  </r>
  <r>
    <x v="3"/>
    <x v="3"/>
    <d v="2025-08-07T00:00:00"/>
    <s v="BH2354868"/>
    <d v="2025-08-07T00:00:00"/>
    <s v="00049472"/>
    <s v="PR-12156779-SG0292 - CircleK 150 Nguyễn Thị Nhỏ"/>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69"/>
    <d v="2025-08-07T00:00:00"/>
    <s v="00049473"/>
    <s v="PR-12140484-SG0292 - CircleK 150 Nguyễn Thị Nhỏ"/>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70"/>
    <d v="2025-08-07T00:00:00"/>
    <s v="00049495"/>
    <s v="PR-12156827-SG0298 - CircleK 17H-17K Dương Đình Nghệ"/>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71"/>
    <d v="2025-08-07T00:00:00"/>
    <s v="00049496"/>
    <s v="PR-12134584-SG0281 - CircleK 273 Trần Bình Trọng"/>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72"/>
    <d v="2025-08-07T00:00:00"/>
    <s v="00049497"/>
    <s v="PR-12134018-SG0259 - CircleK 37C Thuận Kiều"/>
    <n v="184608"/>
    <n v="0"/>
    <n v="14769"/>
    <n v="199377"/>
    <s v="Tồn đầu kỳ"/>
    <m/>
    <m/>
    <n v="199377"/>
    <n v="0"/>
    <n v="0"/>
    <n v="199377"/>
    <d v="2025-08-07T00:00:00"/>
    <n v="45"/>
    <d v="2025-09-21T00:00:00"/>
    <n v="0"/>
    <m/>
    <n v="200.56088738425751"/>
    <s v="Nợ quá hạn hơn 120 ngày có khả năng mất thanh toán"/>
    <d v="2025-08-07T00:00:00"/>
    <d v="1899-12-30T00:00:00"/>
    <m/>
    <m/>
    <x v="3"/>
    <x v="3"/>
    <m/>
  </r>
  <r>
    <x v="3"/>
    <x v="3"/>
    <d v="2025-08-07T00:00:00"/>
    <s v="BH2354873"/>
    <d v="2025-08-07T00:00:00"/>
    <s v="00049498"/>
    <s v="PR-12121271-SG0344 - CircleK 73/5 Võ Văn Kiệt"/>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74"/>
    <d v="2025-08-07T00:00:00"/>
    <s v="00049537"/>
    <s v="PR-12139096-SG0035 - CircleK 704 Sư Vạn Hạnh"/>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84"/>
    <d v="2025-08-07T00:00:00"/>
    <s v="00050189"/>
    <s v="PR-12150953-SG0309 - CircleK 416 Phan Huy Ích"/>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85"/>
    <d v="2025-08-07T00:00:00"/>
    <s v="00050200"/>
    <s v="PR-12139946-SG0220 - CircleK 16 Ấp Bắc"/>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94"/>
    <d v="2025-08-07T00:00:00"/>
    <s v="00050213"/>
    <s v="PR-12140164-SG0239 - CircleK 69B Phạm Văn Hai"/>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7T00:00:00"/>
    <s v="BH2354896"/>
    <d v="2025-08-07T00:00:00"/>
    <s v="00050220"/>
    <s v="PR-12144522-SG0060 - CircleK 220 Nguyễn Trọng Tuyển"/>
    <n v="230760"/>
    <n v="0"/>
    <n v="18461"/>
    <n v="249221"/>
    <s v="Tồn đầu kỳ"/>
    <m/>
    <m/>
    <n v="249221"/>
    <n v="0"/>
    <n v="0"/>
    <n v="249221"/>
    <d v="2025-08-07T00:00:00"/>
    <n v="45"/>
    <d v="2025-09-21T00:00:00"/>
    <n v="0"/>
    <m/>
    <n v="200.56088738425751"/>
    <s v="Nợ quá hạn hơn 120 ngày có khả năng mất thanh toán"/>
    <d v="2025-08-07T00:00:00"/>
    <d v="1899-12-30T00:00:00"/>
    <m/>
    <m/>
    <x v="3"/>
    <x v="3"/>
    <m/>
  </r>
  <r>
    <x v="3"/>
    <x v="3"/>
    <d v="2025-08-08T00:00:00"/>
    <s v="BH2354970"/>
    <d v="2025-08-08T00:00:00"/>
    <s v="00050285"/>
    <s v="PR-12165614-SG0150 - CircleK 2 Nguyễn Khắc Viện"/>
    <n v="230760"/>
    <n v="0"/>
    <n v="18461"/>
    <n v="249221"/>
    <s v="Tồn đầu kỳ"/>
    <m/>
    <m/>
    <n v="249221"/>
    <n v="0"/>
    <n v="0"/>
    <n v="249221"/>
    <d v="2025-08-08T00:00:00"/>
    <n v="45"/>
    <d v="2025-09-22T00:00:00"/>
    <n v="0"/>
    <m/>
    <n v="199.56088738425751"/>
    <s v="Nợ quá hạn hơn 120 ngày có khả năng mất thanh toán"/>
    <d v="2025-08-08T00:00:00"/>
    <d v="1899-12-30T00:00:00"/>
    <m/>
    <m/>
    <x v="3"/>
    <x v="3"/>
    <m/>
  </r>
  <r>
    <x v="3"/>
    <x v="3"/>
    <d v="2025-08-08T00:00:00"/>
    <s v="BH2354975"/>
    <d v="2025-08-08T00:00:00"/>
    <s v="00050286"/>
    <s v="PR-12161342-SG0328 - CircleK 386-388 Dương Quảng Hàm, Phường 5, Quận Gò Vấp"/>
    <n v="184608"/>
    <n v="0"/>
    <n v="14769"/>
    <n v="199377"/>
    <s v="Tồn đầu kỳ"/>
    <m/>
    <m/>
    <n v="199377"/>
    <n v="0"/>
    <n v="0"/>
    <n v="199377"/>
    <d v="2025-08-08T00:00:00"/>
    <n v="45"/>
    <d v="2025-09-22T00:00:00"/>
    <n v="0"/>
    <m/>
    <n v="199.56088738425751"/>
    <s v="Nợ quá hạn hơn 120 ngày có khả năng mất thanh toán"/>
    <d v="2025-08-08T00:00:00"/>
    <d v="1899-12-30T00:00:00"/>
    <m/>
    <m/>
    <x v="3"/>
    <x v="3"/>
    <m/>
  </r>
  <r>
    <x v="3"/>
    <x v="3"/>
    <d v="2025-08-08T00:00:00"/>
    <s v="BH2354986"/>
    <d v="2025-08-08T00:00:00"/>
    <s v="00050287"/>
    <s v="PR-12146114-SG0290 - CircleK 264 Độc Lập"/>
    <n v="184608"/>
    <n v="0"/>
    <n v="14769"/>
    <n v="199377"/>
    <s v="Tồn đầu kỳ"/>
    <m/>
    <m/>
    <n v="199377"/>
    <n v="0"/>
    <n v="0"/>
    <n v="199377"/>
    <d v="2025-08-08T00:00:00"/>
    <n v="45"/>
    <d v="2025-09-22T00:00:00"/>
    <n v="0"/>
    <m/>
    <n v="199.56088738425751"/>
    <s v="Nợ quá hạn hơn 120 ngày có khả năng mất thanh toán"/>
    <d v="2025-08-08T00:00:00"/>
    <d v="1899-12-30T00:00:00"/>
    <m/>
    <m/>
    <x v="3"/>
    <x v="3"/>
    <m/>
  </r>
  <r>
    <x v="3"/>
    <x v="3"/>
    <d v="2025-08-08T00:00:00"/>
    <s v="BH2354988"/>
    <d v="2025-08-08T00:00:00"/>
    <s v="00050288"/>
    <s v="PR-12151147-SG0329 - CircleK Số 92B Hòa Bình"/>
    <n v="230760"/>
    <n v="0"/>
    <n v="18461"/>
    <n v="249221"/>
    <s v="Tồn đầu kỳ"/>
    <m/>
    <m/>
    <n v="249221"/>
    <n v="0"/>
    <n v="0"/>
    <n v="249221"/>
    <d v="2025-08-08T00:00:00"/>
    <n v="45"/>
    <d v="2025-09-22T00:00:00"/>
    <n v="0"/>
    <m/>
    <n v="199.56088738425751"/>
    <s v="Nợ quá hạn hơn 120 ngày có khả năng mất thanh toán"/>
    <d v="2025-08-08T00:00:00"/>
    <d v="1899-12-30T00:00:00"/>
    <m/>
    <m/>
    <x v="3"/>
    <x v="3"/>
    <m/>
  </r>
  <r>
    <x v="3"/>
    <x v="3"/>
    <d v="2025-08-08T00:00:00"/>
    <s v="BH2354989"/>
    <d v="2025-08-08T00:00:00"/>
    <s v="00050289"/>
    <s v="PR-12122091-SG0236 - CircleK RS3 06-07, Richstar Residence, 239 - 241 &amp; 278 Hòa Bình"/>
    <n v="230760"/>
    <n v="0"/>
    <n v="18461"/>
    <n v="249221"/>
    <s v="Tồn đầu kỳ"/>
    <m/>
    <m/>
    <n v="249221"/>
    <n v="0"/>
    <n v="0"/>
    <n v="249221"/>
    <d v="2025-08-08T00:00:00"/>
    <n v="45"/>
    <d v="2025-09-22T00:00:00"/>
    <n v="0"/>
    <m/>
    <n v="199.56088738425751"/>
    <s v="Nợ quá hạn hơn 120 ngày có khả năng mất thanh toán"/>
    <d v="2025-08-08T00:00:00"/>
    <d v="1899-12-30T00:00:00"/>
    <m/>
    <m/>
    <x v="3"/>
    <x v="3"/>
    <m/>
  </r>
  <r>
    <x v="3"/>
    <x v="3"/>
    <d v="2025-08-09T00:00:00"/>
    <s v="BH2355092"/>
    <d v="2025-08-09T00:00:00"/>
    <s v="00050703"/>
    <s v="PR-12161410-SG0335 - 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
    <n v="230760"/>
    <n v="0"/>
    <n v="18461"/>
    <n v="249221"/>
    <s v="Tồn đầu kỳ"/>
    <m/>
    <m/>
    <n v="249221"/>
    <n v="0"/>
    <n v="0"/>
    <n v="249221"/>
    <d v="2025-08-09T00:00:00"/>
    <n v="45"/>
    <d v="2025-09-23T00:00:00"/>
    <n v="0"/>
    <m/>
    <n v="198.56088738425751"/>
    <s v="Nợ quá hạn hơn 120 ngày có khả năng mất thanh toán"/>
    <d v="2025-08-09T00:00:00"/>
    <d v="1899-12-30T00:00:00"/>
    <m/>
    <m/>
    <x v="3"/>
    <x v="3"/>
    <m/>
  </r>
  <r>
    <x v="3"/>
    <x v="3"/>
    <d v="2025-08-09T00:00:00"/>
    <s v="BH2355093"/>
    <d v="2025-08-09T00:00:00"/>
    <s v="00050704"/>
    <s v="PR-12161278-SG0323 - CircleK 1.01 tại tầng 1, Tòa nhà chung cư S9.01 thuộc Khu nhà ở cao tầng - Dự án Khu dân cư và Công viên Phước Thiện tại số 88 đường Phước Thiện, khu phố Phước Thiện, Phường Long Bình, Thành phố Thủ Đức"/>
    <n v="230760"/>
    <n v="0"/>
    <n v="18461"/>
    <n v="249221"/>
    <s v="Tồn đầu kỳ"/>
    <m/>
    <m/>
    <n v="249221"/>
    <n v="0"/>
    <n v="0"/>
    <n v="249221"/>
    <d v="2025-08-09T00:00:00"/>
    <n v="45"/>
    <d v="2025-09-23T00:00:00"/>
    <n v="0"/>
    <m/>
    <n v="198.56088738425751"/>
    <s v="Nợ quá hạn hơn 120 ngày có khả năng mất thanh toán"/>
    <d v="2025-08-09T00:00:00"/>
    <d v="1899-12-30T00:00:00"/>
    <m/>
    <m/>
    <x v="3"/>
    <x v="3"/>
    <m/>
  </r>
  <r>
    <x v="3"/>
    <x v="3"/>
    <d v="2025-08-09T00:00:00"/>
    <s v="BH2355105"/>
    <d v="2025-08-09T00:00:00"/>
    <s v="00050718"/>
    <s v="PR-12157093-SG0318 - CircleK Tầng trệt số 210 - 212 Cao Lỗ"/>
    <n v="184608"/>
    <n v="0"/>
    <n v="14769"/>
    <n v="199377"/>
    <s v="Tồn đầu kỳ"/>
    <m/>
    <m/>
    <n v="199377"/>
    <n v="0"/>
    <n v="0"/>
    <n v="199377"/>
    <d v="2025-08-09T00:00:00"/>
    <n v="45"/>
    <d v="2025-09-23T00:00:00"/>
    <n v="0"/>
    <m/>
    <n v="198.56088738425751"/>
    <s v="Nợ quá hạn hơn 120 ngày có khả năng mất thanh toán"/>
    <d v="2025-08-09T00:00:00"/>
    <d v="1899-12-30T00:00:00"/>
    <m/>
    <m/>
    <x v="3"/>
    <x v="3"/>
    <m/>
  </r>
  <r>
    <x v="3"/>
    <x v="3"/>
    <d v="2025-08-09T00:00:00"/>
    <s v="BH2355108"/>
    <d v="2025-08-09T00:00:00"/>
    <s v="00050719"/>
    <s v="PR-12176691-SG0231 - CircleK 259 Đường số 7"/>
    <n v="184608"/>
    <n v="0"/>
    <n v="14769"/>
    <n v="199377"/>
    <s v="Tồn đầu kỳ"/>
    <m/>
    <m/>
    <n v="199377"/>
    <n v="0"/>
    <n v="0"/>
    <n v="199377"/>
    <d v="2025-08-09T00:00:00"/>
    <n v="45"/>
    <d v="2025-09-23T00:00:00"/>
    <n v="0"/>
    <m/>
    <n v="198.56088738425751"/>
    <s v="Nợ quá hạn hơn 120 ngày có khả năng mất thanh toán"/>
    <d v="2025-08-09T00:00:00"/>
    <d v="1899-12-30T00:00:00"/>
    <m/>
    <m/>
    <x v="3"/>
    <x v="3"/>
    <m/>
  </r>
  <r>
    <x v="3"/>
    <x v="3"/>
    <d v="2025-08-12T00:00:00"/>
    <s v="BH2355211"/>
    <d v="2025-08-12T00:00:00"/>
    <s v="00050861"/>
    <s v="PR-12197011-SG0159 - CircleK 402 Hà Huy Tập"/>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2T00:00:00"/>
    <s v="BH2355212"/>
    <d v="2025-08-12T00:00:00"/>
    <s v="00050862"/>
    <s v="PR-12181809-SG0268 - CircleK Phú Mỹ Hưng - 12 Tân Trào"/>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2T00:00:00"/>
    <s v="BH2355222"/>
    <d v="2025-08-12T00:00:00"/>
    <s v="00050863"/>
    <s v="PR-12187577-SG0036 - CircleK 31 Bà Huyện Thanh Quan"/>
    <n v="184608"/>
    <n v="0"/>
    <n v="14769"/>
    <n v="199377"/>
    <s v="Tồn đầu kỳ"/>
    <m/>
    <m/>
    <n v="199377"/>
    <n v="0"/>
    <n v="0"/>
    <n v="199377"/>
    <d v="2025-08-12T00:00:00"/>
    <n v="45"/>
    <d v="2025-09-26T00:00:00"/>
    <n v="0"/>
    <m/>
    <n v="195.56088738425751"/>
    <s v="Nợ quá hạn hơn 120 ngày có khả năng mất thanh toán"/>
    <d v="2025-08-12T00:00:00"/>
    <d v="1899-12-30T00:00:00"/>
    <m/>
    <m/>
    <x v="3"/>
    <x v="3"/>
    <m/>
  </r>
  <r>
    <x v="3"/>
    <x v="3"/>
    <d v="2025-08-12T00:00:00"/>
    <s v="BH2355224"/>
    <d v="2025-08-12T00:00:00"/>
    <s v="00050874"/>
    <s v="PR-12177879-SG0330 - CircleK 240 Hoàng Diệu 2, Khu Phố 5, Phường Linh Chiểu, Thành phố Thủ Đức"/>
    <n v="184608"/>
    <n v="0"/>
    <n v="14769"/>
    <n v="199377"/>
    <s v="Tồn đầu kỳ"/>
    <m/>
    <m/>
    <n v="199377"/>
    <n v="0"/>
    <n v="0"/>
    <n v="199377"/>
    <d v="2025-08-12T00:00:00"/>
    <n v="45"/>
    <d v="2025-09-26T00:00:00"/>
    <n v="0"/>
    <m/>
    <n v="195.56088738425751"/>
    <s v="Nợ quá hạn hơn 120 ngày có khả năng mất thanh toán"/>
    <d v="2025-08-12T00:00:00"/>
    <d v="1899-12-30T00:00:00"/>
    <m/>
    <m/>
    <x v="3"/>
    <x v="3"/>
    <m/>
  </r>
  <r>
    <x v="3"/>
    <x v="3"/>
    <d v="2025-08-12T00:00:00"/>
    <s v="BH2355228"/>
    <d v="2025-08-12T00:00:00"/>
    <s v="00050875"/>
    <s v="PR-12165170-SG0095 - CircleK 190B Phan Văn Trị"/>
    <n v="184608"/>
    <n v="0"/>
    <n v="14769"/>
    <n v="199377"/>
    <s v="Tồn đầu kỳ"/>
    <m/>
    <m/>
    <n v="199377"/>
    <n v="0"/>
    <n v="0"/>
    <n v="199377"/>
    <d v="2025-08-12T00:00:00"/>
    <n v="45"/>
    <d v="2025-09-26T00:00:00"/>
    <n v="0"/>
    <m/>
    <n v="195.56088738425751"/>
    <s v="Nợ quá hạn hơn 120 ngày có khả năng mất thanh toán"/>
    <d v="2025-08-12T00:00:00"/>
    <d v="1899-12-30T00:00:00"/>
    <m/>
    <m/>
    <x v="3"/>
    <x v="3"/>
    <m/>
  </r>
  <r>
    <x v="3"/>
    <x v="3"/>
    <d v="2025-08-12T00:00:00"/>
    <s v="BH2355229"/>
    <d v="2025-08-12T00:00:00"/>
    <s v="00050876"/>
    <s v="PR-12196689-SG0131 - CircleK 197A-199 Điện Biên Phủ"/>
    <n v="184608"/>
    <n v="0"/>
    <n v="14769"/>
    <n v="199377"/>
    <s v="Tồn đầu kỳ"/>
    <m/>
    <m/>
    <n v="199377"/>
    <n v="0"/>
    <n v="0"/>
    <n v="199377"/>
    <d v="2025-08-12T00:00:00"/>
    <n v="45"/>
    <d v="2025-09-26T00:00:00"/>
    <n v="0"/>
    <m/>
    <n v="195.56088738425751"/>
    <s v="Nợ quá hạn hơn 120 ngày có khả năng mất thanh toán"/>
    <d v="2025-08-12T00:00:00"/>
    <d v="1899-12-30T00:00:00"/>
    <m/>
    <m/>
    <x v="3"/>
    <x v="3"/>
    <m/>
  </r>
  <r>
    <x v="3"/>
    <x v="3"/>
    <d v="2025-08-12T00:00:00"/>
    <s v="BH2355230"/>
    <d v="2025-08-12T00:00:00"/>
    <s v="00050877"/>
    <s v="PR-12197731-SG0217 - CircleK 475 Điện Biên Phủ"/>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2T00:00:00"/>
    <s v="BH2355237"/>
    <d v="2025-08-12T00:00:00"/>
    <s v="00050878"/>
    <s v="PR-12198977-SG0296 - CircleK 619 Lê Đức Thọ"/>
    <n v="184608"/>
    <n v="0"/>
    <n v="14769"/>
    <n v="199377"/>
    <s v="Tồn đầu kỳ"/>
    <m/>
    <m/>
    <n v="199377"/>
    <n v="0"/>
    <n v="0"/>
    <n v="199377"/>
    <d v="2025-08-12T00:00:00"/>
    <n v="45"/>
    <d v="2025-09-26T00:00:00"/>
    <n v="0"/>
    <m/>
    <n v="195.56088738425751"/>
    <s v="Nợ quá hạn hơn 120 ngày có khả năng mất thanh toán"/>
    <d v="2025-08-12T00:00:00"/>
    <d v="1899-12-30T00:00:00"/>
    <m/>
    <m/>
    <x v="3"/>
    <x v="3"/>
    <m/>
  </r>
  <r>
    <x v="3"/>
    <x v="3"/>
    <d v="2025-08-12T00:00:00"/>
    <s v="BH2355240"/>
    <d v="2025-08-12T00:00:00"/>
    <s v="00050879"/>
    <s v="PR-12189147-SG0277 - CircleK 36-38 Trần Thái Tông"/>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2T00:00:00"/>
    <s v="BH2355241"/>
    <d v="2025-08-12T00:00:00"/>
    <s v="00050880"/>
    <s v="PR-12196211-SG0090 - CircleK 171B Hoàng Hoa Thám"/>
    <n v="276912"/>
    <n v="0"/>
    <n v="22153"/>
    <n v="299065"/>
    <s v="Tồn đầu kỳ"/>
    <m/>
    <m/>
    <n v="299065"/>
    <n v="0"/>
    <n v="0"/>
    <n v="299065"/>
    <d v="2025-08-12T00:00:00"/>
    <n v="45"/>
    <d v="2025-09-26T00:00:00"/>
    <n v="0"/>
    <m/>
    <n v="195.56088738425751"/>
    <s v="Nợ quá hạn hơn 120 ngày có khả năng mất thanh toán"/>
    <d v="2025-08-12T00:00:00"/>
    <d v="1899-12-30T00:00:00"/>
    <m/>
    <m/>
    <x v="3"/>
    <x v="3"/>
    <m/>
  </r>
  <r>
    <x v="3"/>
    <x v="3"/>
    <d v="2025-08-12T00:00:00"/>
    <s v="BH2355245"/>
    <d v="2025-08-12T00:00:00"/>
    <s v="00050881"/>
    <s v="PR-12189393-SG0294 - CircleK 633 Tỉnh Lộ 10"/>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2T00:00:00"/>
    <s v="BH2355246"/>
    <d v="2025-08-12T00:00:00"/>
    <s v="00050882"/>
    <s v="PR-12183157-SG0146 - CircleK 18 Bình Phú"/>
    <n v="230760"/>
    <n v="0"/>
    <n v="18461"/>
    <n v="249221"/>
    <s v="Tồn đầu kỳ"/>
    <m/>
    <m/>
    <n v="249221"/>
    <n v="0"/>
    <n v="0"/>
    <n v="249221"/>
    <d v="2025-08-12T00:00:00"/>
    <n v="45"/>
    <d v="2025-09-26T00:00:00"/>
    <n v="0"/>
    <m/>
    <n v="195.56088738425751"/>
    <s v="Nợ quá hạn hơn 120 ngày có khả năng mất thanh toán"/>
    <d v="2025-08-12T00:00:00"/>
    <d v="1899-12-30T00:00:00"/>
    <m/>
    <m/>
    <x v="3"/>
    <x v="3"/>
    <m/>
  </r>
  <r>
    <x v="3"/>
    <x v="3"/>
    <d v="2025-08-13T00:00:00"/>
    <s v="BH2355284"/>
    <d v="2025-08-13T00:00:00"/>
    <s v="00050954"/>
    <s v="PR-12208828-SG0100 - CircleK 32A-32B Bùi Thị Xuân"/>
    <n v="184608"/>
    <n v="0"/>
    <n v="14769"/>
    <n v="199377"/>
    <s v="Tồn đầu kỳ"/>
    <m/>
    <m/>
    <n v="199377"/>
    <n v="0"/>
    <n v="0"/>
    <n v="199377"/>
    <d v="2025-08-13T00:00:00"/>
    <n v="45"/>
    <d v="2025-09-27T00:00:00"/>
    <n v="0"/>
    <m/>
    <n v="194.56088738425751"/>
    <s v="Nợ quá hạn hơn 120 ngày có khả năng mất thanh toán"/>
    <d v="2025-08-13T00:00:00"/>
    <d v="1899-12-30T00:00:00"/>
    <m/>
    <m/>
    <x v="3"/>
    <x v="3"/>
    <m/>
  </r>
  <r>
    <x v="3"/>
    <x v="3"/>
    <d v="2025-08-13T00:00:00"/>
    <s v="BH2355285"/>
    <d v="2025-08-13T00:00:00"/>
    <s v="00050955"/>
    <s v="PR-12203928-SG0169 - CircleK 59 Đông Du"/>
    <n v="230760"/>
    <n v="0"/>
    <n v="18461"/>
    <n v="249221"/>
    <s v="Tồn đầu kỳ"/>
    <m/>
    <m/>
    <n v="249221"/>
    <n v="0"/>
    <n v="0"/>
    <n v="249221"/>
    <d v="2025-08-13T00:00:00"/>
    <n v="45"/>
    <d v="2025-09-27T00:00:00"/>
    <n v="0"/>
    <m/>
    <n v="194.56088738425751"/>
    <s v="Nợ quá hạn hơn 120 ngày có khả năng mất thanh toán"/>
    <d v="2025-08-13T00:00:00"/>
    <d v="1899-12-30T00:00:00"/>
    <m/>
    <m/>
    <x v="3"/>
    <x v="3"/>
    <m/>
  </r>
  <r>
    <x v="3"/>
    <x v="3"/>
    <d v="2025-08-13T00:00:00"/>
    <s v="BH2355287"/>
    <d v="2025-08-13T00:00:00"/>
    <s v="00050956"/>
    <s v="PR-12208642-SG0059 - CircleK 273 Lê Thánh Tôn"/>
    <n v="184608"/>
    <n v="0"/>
    <n v="14769"/>
    <n v="199377"/>
    <s v="Tồn đầu kỳ"/>
    <m/>
    <m/>
    <n v="199377"/>
    <n v="0"/>
    <n v="0"/>
    <n v="199377"/>
    <d v="2025-08-13T00:00:00"/>
    <n v="45"/>
    <d v="2025-09-27T00:00:00"/>
    <n v="0"/>
    <m/>
    <n v="194.56088738425751"/>
    <s v="Nợ quá hạn hơn 120 ngày có khả năng mất thanh toán"/>
    <d v="2025-08-13T00:00:00"/>
    <d v="1899-12-30T00:00:00"/>
    <m/>
    <m/>
    <x v="3"/>
    <x v="3"/>
    <m/>
  </r>
  <r>
    <x v="3"/>
    <x v="3"/>
    <d v="2025-08-13T00:00:00"/>
    <s v="BH2355295"/>
    <d v="2025-08-13T00:00:00"/>
    <s v="00050965"/>
    <s v="PR-12177349-SG0297 - CircleK Căn Số A1-00.04 Tháp A1, Khu Chung Cư Phức Hợp Lô M1 74 Nguyễn Cơ Thạch"/>
    <n v="230760"/>
    <n v="0"/>
    <n v="18461"/>
    <n v="249221"/>
    <s v="Tồn đầu kỳ"/>
    <m/>
    <m/>
    <n v="249221"/>
    <n v="0"/>
    <n v="0"/>
    <n v="249221"/>
    <d v="2025-08-13T00:00:00"/>
    <n v="45"/>
    <d v="2025-09-27T00:00:00"/>
    <n v="0"/>
    <m/>
    <n v="194.56088738425751"/>
    <s v="Nợ quá hạn hơn 120 ngày có khả năng mất thanh toán"/>
    <d v="2025-08-13T00:00:00"/>
    <d v="1899-12-30T00:00:00"/>
    <m/>
    <m/>
    <x v="3"/>
    <x v="3"/>
    <m/>
  </r>
  <r>
    <x v="3"/>
    <x v="3"/>
    <d v="2025-08-13T00:00:00"/>
    <s v="BH2355296"/>
    <d v="2025-08-13T00:00:00"/>
    <s v="00050966"/>
    <s v="PR-12198191-SG0252 - CircleK SAV.3-00.27 Toà Nhà The Sun Avenue, Tầng Trệt, Tháp S3, Số 28 Mai Chí Thọ"/>
    <n v="184608"/>
    <n v="0"/>
    <n v="14769"/>
    <n v="199377"/>
    <s v="Tồn đầu kỳ"/>
    <m/>
    <m/>
    <n v="199377"/>
    <n v="0"/>
    <n v="0"/>
    <n v="199377"/>
    <d v="2025-08-13T00:00:00"/>
    <n v="45"/>
    <d v="2025-09-27T00:00:00"/>
    <n v="0"/>
    <m/>
    <n v="194.56088738425751"/>
    <s v="Nợ quá hạn hơn 120 ngày có khả năng mất thanh toán"/>
    <d v="2025-08-13T00:00:00"/>
    <d v="1899-12-30T00:00:00"/>
    <m/>
    <m/>
    <x v="3"/>
    <x v="3"/>
    <m/>
  </r>
  <r>
    <x v="3"/>
    <x v="3"/>
    <d v="2025-08-13T00:00:00"/>
    <s v="BH2355302"/>
    <d v="2025-08-13T00:00:00"/>
    <s v="00050977"/>
    <s v="PR-12209866-SG0266 - CircleK 103 Trần Huy Liệu"/>
    <n v="184608"/>
    <n v="0"/>
    <n v="14769"/>
    <n v="199377"/>
    <s v="Tồn đầu kỳ"/>
    <m/>
    <m/>
    <n v="199377"/>
    <n v="0"/>
    <n v="0"/>
    <n v="199377"/>
    <d v="2025-08-13T00:00:00"/>
    <n v="45"/>
    <d v="2025-09-27T00:00:00"/>
    <n v="0"/>
    <m/>
    <n v="194.56088738425751"/>
    <s v="Nợ quá hạn hơn 120 ngày có khả năng mất thanh toán"/>
    <d v="2025-08-13T00:00:00"/>
    <d v="1899-12-30T00:00:00"/>
    <m/>
    <m/>
    <x v="3"/>
    <x v="3"/>
    <m/>
  </r>
  <r>
    <x v="3"/>
    <x v="3"/>
    <d v="2025-08-14T00:00:00"/>
    <s v="BH2355368"/>
    <d v="2025-08-14T00:00:00"/>
    <s v="00051032"/>
    <s v="PR-12204918-SG0317 - CircleK Tầng Trệt - Số 167 Phạm Hữu Lầu, Tổ 17, Khu Phố 1"/>
    <n v="184608"/>
    <n v="0"/>
    <n v="14769"/>
    <n v="199377"/>
    <s v="Tồn đầu kỳ"/>
    <m/>
    <m/>
    <n v="199377"/>
    <n v="0"/>
    <n v="0"/>
    <n v="199377"/>
    <d v="2025-08-14T00:00:00"/>
    <n v="45"/>
    <d v="2025-09-28T00:00:00"/>
    <n v="0"/>
    <m/>
    <n v="193.56088738425751"/>
    <s v="Nợ quá hạn hơn 120 ngày có khả năng mất thanh toán"/>
    <d v="2025-08-14T00:00:00"/>
    <d v="1899-12-30T00:00:00"/>
    <m/>
    <m/>
    <x v="3"/>
    <x v="3"/>
    <m/>
  </r>
  <r>
    <x v="3"/>
    <x v="3"/>
    <d v="2025-08-14T00:00:00"/>
    <s v="BH2355372"/>
    <d v="2025-08-14T00:00:00"/>
    <s v="00051033"/>
    <s v="PR-12221059-SG0289 - CircleK 126 Đường Số 15"/>
    <n v="184608"/>
    <n v="0"/>
    <n v="14769"/>
    <n v="199377"/>
    <s v="Tồn đầu kỳ"/>
    <m/>
    <m/>
    <n v="199377"/>
    <n v="0"/>
    <n v="0"/>
    <n v="199377"/>
    <d v="2025-08-14T00:00:00"/>
    <n v="45"/>
    <d v="2025-09-28T00:00:00"/>
    <n v="0"/>
    <m/>
    <n v="193.56088738425751"/>
    <s v="Nợ quá hạn hơn 120 ngày có khả năng mất thanh toán"/>
    <d v="2025-08-14T00:00:00"/>
    <d v="1899-12-30T00:00:00"/>
    <m/>
    <m/>
    <x v="3"/>
    <x v="3"/>
    <m/>
  </r>
  <r>
    <x v="3"/>
    <x v="3"/>
    <d v="2025-08-14T00:00:00"/>
    <s v="BH2355373"/>
    <d v="2025-08-14T00:00:00"/>
    <s v="00051034"/>
    <s v="PR-12220191-SG0200 - CircleK 02 Đường Nội Khu Hưng Gia IV"/>
    <n v="230760"/>
    <n v="0"/>
    <n v="18461"/>
    <n v="249221"/>
    <s v="Tồn đầu kỳ"/>
    <m/>
    <m/>
    <n v="249221"/>
    <n v="0"/>
    <n v="0"/>
    <n v="249221"/>
    <d v="2025-08-14T00:00:00"/>
    <n v="45"/>
    <d v="2025-09-28T00:00:00"/>
    <n v="0"/>
    <m/>
    <n v="193.56088738425751"/>
    <s v="Nợ quá hạn hơn 120 ngày có khả năng mất thanh toán"/>
    <d v="2025-08-14T00:00:00"/>
    <d v="1899-12-30T00:00:00"/>
    <m/>
    <m/>
    <x v="3"/>
    <x v="3"/>
    <m/>
  </r>
  <r>
    <x v="3"/>
    <x v="3"/>
    <d v="2025-08-14T00:00:00"/>
    <s v="BH2355374"/>
    <d v="2025-08-14T00:00:00"/>
    <s v="00051035"/>
    <s v="PR-12214835-SG0269 - CircleK 285 Cách Mạng Tháng Tám"/>
    <n v="230760"/>
    <n v="0"/>
    <n v="18461"/>
    <n v="249221"/>
    <s v="Tồn đầu kỳ"/>
    <m/>
    <m/>
    <n v="249221"/>
    <n v="0"/>
    <n v="0"/>
    <n v="249221"/>
    <d v="2025-08-14T00:00:00"/>
    <n v="45"/>
    <d v="2025-09-28T00:00:00"/>
    <n v="0"/>
    <m/>
    <n v="193.56088738425751"/>
    <s v="Nợ quá hạn hơn 120 ngày có khả năng mất thanh toán"/>
    <d v="2025-08-14T00:00:00"/>
    <d v="1899-12-30T00:00:00"/>
    <m/>
    <m/>
    <x v="3"/>
    <x v="3"/>
    <m/>
  </r>
  <r>
    <x v="3"/>
    <x v="3"/>
    <d v="2025-08-14T00:00:00"/>
    <s v="BH2355377"/>
    <d v="2025-08-14T00:00:00"/>
    <s v="00051454"/>
    <s v="PR-12208922-SG0129 - CircleK 184 Lê Đức Thọ"/>
    <n v="184608"/>
    <n v="0"/>
    <n v="14769"/>
    <n v="199377"/>
    <s v="Tồn đầu kỳ"/>
    <m/>
    <m/>
    <n v="199377"/>
    <n v="0"/>
    <n v="0"/>
    <n v="199377"/>
    <d v="2025-08-14T00:00:00"/>
    <n v="45"/>
    <d v="2025-09-28T00:00:00"/>
    <n v="0"/>
    <m/>
    <n v="193.56088738425751"/>
    <s v="Nợ quá hạn hơn 120 ngày có khả năng mất thanh toán"/>
    <d v="2025-08-14T00:00:00"/>
    <d v="1899-12-30T00:00:00"/>
    <m/>
    <m/>
    <x v="3"/>
    <x v="3"/>
    <m/>
  </r>
  <r>
    <x v="3"/>
    <x v="3"/>
    <d v="2025-08-14T00:00:00"/>
    <s v="BH2355378"/>
    <d v="2025-08-14T00:00:00"/>
    <s v="00051455"/>
    <s v="PR-12209302-SG0176 - CircleK 1 Đường Số 1"/>
    <n v="184608"/>
    <n v="0"/>
    <n v="14769"/>
    <n v="199377"/>
    <s v="Tồn đầu kỳ"/>
    <m/>
    <m/>
    <n v="199377"/>
    <n v="0"/>
    <n v="0"/>
    <n v="199377"/>
    <d v="2025-08-14T00:00:00"/>
    <n v="45"/>
    <d v="2025-09-28T00:00:00"/>
    <n v="0"/>
    <m/>
    <n v="193.56088738425751"/>
    <s v="Nợ quá hạn hơn 120 ngày có khả năng mất thanh toán"/>
    <d v="2025-08-14T00:00:00"/>
    <d v="1899-12-30T00:00:00"/>
    <m/>
    <m/>
    <x v="3"/>
    <x v="3"/>
    <m/>
  </r>
  <r>
    <x v="3"/>
    <x v="3"/>
    <d v="2025-08-14T00:00:00"/>
    <s v="BH2355379"/>
    <d v="2025-08-14T00:00:00"/>
    <s v="00051476"/>
    <s v="PR-12221387-SG0313 - CircleK 271 Lê Văn Thọ"/>
    <n v="230760"/>
    <n v="0"/>
    <n v="18461"/>
    <n v="249221"/>
    <s v="Tồn đầu kỳ"/>
    <m/>
    <m/>
    <n v="249221"/>
    <n v="0"/>
    <n v="0"/>
    <n v="249221"/>
    <d v="2025-08-14T00:00:00"/>
    <n v="45"/>
    <d v="2025-09-28T00:00:00"/>
    <n v="0"/>
    <m/>
    <n v="193.56088738425751"/>
    <s v="Nợ quá hạn hơn 120 ngày có khả năng mất thanh toán"/>
    <d v="2025-08-14T00:00:00"/>
    <d v="1899-12-30T00:00:00"/>
    <m/>
    <m/>
    <x v="3"/>
    <x v="3"/>
    <m/>
  </r>
  <r>
    <x v="3"/>
    <x v="3"/>
    <d v="2025-08-14T00:00:00"/>
    <s v="BH2355380"/>
    <d v="2025-08-14T00:00:00"/>
    <s v="00051487"/>
    <s v="PR-12220321-SG0207 - CircleK 371 Nguyễn Kiệm"/>
    <n v="276912"/>
    <n v="0"/>
    <n v="22153"/>
    <n v="299065"/>
    <s v="Tồn đầu kỳ"/>
    <m/>
    <m/>
    <n v="299065"/>
    <n v="0"/>
    <n v="0"/>
    <n v="299065"/>
    <d v="2025-08-14T00:00:00"/>
    <n v="45"/>
    <d v="2025-09-28T00:00:00"/>
    <n v="0"/>
    <m/>
    <n v="193.56088738425751"/>
    <s v="Nợ quá hạn hơn 120 ngày có khả năng mất thanh toán"/>
    <d v="2025-08-14T00:00:00"/>
    <d v="1899-12-30T00:00:00"/>
    <m/>
    <m/>
    <x v="3"/>
    <x v="3"/>
    <m/>
  </r>
  <r>
    <x v="3"/>
    <x v="3"/>
    <d v="2025-08-14T00:00:00"/>
    <s v="BH2355383"/>
    <d v="2025-08-14T00:00:00"/>
    <s v="00051520"/>
    <s v="PR-12198235-SG0255 - CircleK 809B – 811 Tạ Quang Bửu"/>
    <n v="184608"/>
    <n v="0"/>
    <n v="14769"/>
    <n v="199377"/>
    <s v="Tồn đầu kỳ"/>
    <m/>
    <m/>
    <n v="199377"/>
    <n v="0"/>
    <n v="0"/>
    <n v="199377"/>
    <d v="2025-08-14T00:00:00"/>
    <n v="45"/>
    <d v="2025-09-28T00:00:00"/>
    <n v="0"/>
    <m/>
    <n v="193.56088738425751"/>
    <s v="Nợ quá hạn hơn 120 ngày có khả năng mất thanh toán"/>
    <d v="2025-08-14T00:00:00"/>
    <d v="1899-12-30T00:00:00"/>
    <m/>
    <m/>
    <x v="3"/>
    <x v="3"/>
    <m/>
  </r>
  <r>
    <x v="3"/>
    <x v="3"/>
    <d v="2025-08-15T00:00:00"/>
    <s v="BH2355602"/>
    <d v="2025-08-15T00:00:00"/>
    <s v="00051950"/>
    <s v="PR-12225680-SG0338 - CircleK Một phần tầng trệt và một phần lầu 1 số 44 Nguyễn Huệ"/>
    <n v="276912"/>
    <n v="0"/>
    <n v="22153"/>
    <n v="299065"/>
    <s v="Tồn đầu kỳ"/>
    <m/>
    <m/>
    <n v="299065"/>
    <n v="0"/>
    <n v="0"/>
    <n v="299065"/>
    <d v="2025-08-15T00:00:00"/>
    <n v="45"/>
    <d v="2025-09-29T00:00:00"/>
    <n v="0"/>
    <m/>
    <n v="192.56088738425751"/>
    <s v="Nợ quá hạn hơn 120 ngày có khả năng mất thanh toán"/>
    <d v="2025-08-15T00:00:00"/>
    <d v="1899-12-30T00:00:00"/>
    <m/>
    <m/>
    <x v="3"/>
    <x v="3"/>
    <m/>
  </r>
  <r>
    <x v="3"/>
    <x v="3"/>
    <d v="2025-08-15T00:00:00"/>
    <s v="BH2355609"/>
    <d v="2025-08-15T00:00:00"/>
    <s v="00051964"/>
    <s v="PR-12231203-SG0290 - CircleK 264 Độc Lập"/>
    <n v="184608"/>
    <n v="0"/>
    <n v="14769"/>
    <n v="199377"/>
    <s v="Tồn đầu kỳ"/>
    <m/>
    <m/>
    <n v="199377"/>
    <n v="0"/>
    <n v="0"/>
    <n v="199377"/>
    <d v="2025-08-15T00:00:00"/>
    <n v="45"/>
    <d v="2025-09-29T00:00:00"/>
    <n v="0"/>
    <m/>
    <n v="192.56088738425751"/>
    <s v="Nợ quá hạn hơn 120 ngày có khả năng mất thanh toán"/>
    <d v="2025-08-15T00:00:00"/>
    <d v="1899-12-30T00:00:00"/>
    <m/>
    <m/>
    <x v="3"/>
    <x v="3"/>
    <m/>
  </r>
  <r>
    <x v="3"/>
    <x v="3"/>
    <d v="2025-08-15T00:00:00"/>
    <s v="BH2355610"/>
    <d v="2025-08-15T00:00:00"/>
    <s v="00051965"/>
    <s v="PR-12229827-SG0155 - CircleK 144 Lê Trọng Tấn"/>
    <n v="184608"/>
    <n v="0"/>
    <n v="14769"/>
    <n v="199377"/>
    <s v="Tồn đầu kỳ"/>
    <m/>
    <m/>
    <n v="199377"/>
    <n v="0"/>
    <n v="0"/>
    <n v="199377"/>
    <d v="2025-08-15T00:00:00"/>
    <n v="45"/>
    <d v="2025-09-29T00:00:00"/>
    <n v="0"/>
    <m/>
    <n v="192.56088738425751"/>
    <s v="Nợ quá hạn hơn 120 ngày có khả năng mất thanh toán"/>
    <d v="2025-08-15T00:00:00"/>
    <d v="1899-12-30T00:00:00"/>
    <m/>
    <m/>
    <x v="3"/>
    <x v="3"/>
    <m/>
  </r>
  <r>
    <x v="4"/>
    <x v="4"/>
    <d v="2025-08-15T00:00:00"/>
    <s v="BH2355619"/>
    <d v="2025-08-15T00:00:00"/>
    <s v="00051973"/>
    <s v="PR-12200768-BD7015 - CircleK Ô 8, DC35, Giao lộ đường D1 và đường D33, KDC Việt - Sing"/>
    <n v="184608"/>
    <n v="0"/>
    <n v="14769"/>
    <n v="199377"/>
    <s v="Tồn đầu kỳ"/>
    <m/>
    <m/>
    <n v="199377"/>
    <n v="0"/>
    <n v="0"/>
    <n v="199377"/>
    <d v="2025-08-15T00:00:00"/>
    <n v="45"/>
    <d v="2025-09-29T00:00:00"/>
    <n v="0"/>
    <m/>
    <n v="192.56088738425751"/>
    <s v="Nợ quá hạn hơn 120 ngày có khả năng mất thanh toán"/>
    <d v="2025-08-15T00:00:00"/>
    <d v="1899-12-30T00:00:00"/>
    <m/>
    <m/>
    <x v="3"/>
    <x v="3"/>
    <m/>
  </r>
  <r>
    <x v="3"/>
    <x v="3"/>
    <d v="2025-08-15T00:00:00"/>
    <s v="BH2355623"/>
    <d v="2025-08-15T00:00:00"/>
    <s v="00051999"/>
    <s v="PR-12231749-SG0343 - CircleK Khu vực C2 - Cảng Hàng không Quốc tế Tân Sơn Nhất"/>
    <n v="230760"/>
    <n v="0"/>
    <n v="18461"/>
    <n v="249221"/>
    <s v="Tồn đầu kỳ"/>
    <m/>
    <m/>
    <n v="249221"/>
    <n v="0"/>
    <n v="0"/>
    <n v="249221"/>
    <d v="2025-08-15T00:00:00"/>
    <n v="45"/>
    <d v="2025-09-29T00:00:00"/>
    <n v="0"/>
    <m/>
    <n v="192.56088738425751"/>
    <s v="Nợ quá hạn hơn 120 ngày có khả năng mất thanh toán"/>
    <d v="2025-08-15T00:00:00"/>
    <d v="1899-12-30T00:00:00"/>
    <m/>
    <m/>
    <x v="3"/>
    <x v="3"/>
    <m/>
  </r>
  <r>
    <x v="3"/>
    <x v="3"/>
    <d v="2025-08-16T00:00:00"/>
    <s v="BH2355690"/>
    <d v="2025-08-16T00:00:00"/>
    <s v="00052351"/>
    <s v="PR-12251624-SG0332 - CircleK Một phần của căn nhà số 586 - 588 Quang Trung, Quận Gò Vấp"/>
    <n v="184608"/>
    <n v="0"/>
    <n v="14769"/>
    <n v="199377"/>
    <s v="Tồn đầu kỳ"/>
    <m/>
    <m/>
    <n v="199377"/>
    <n v="0"/>
    <n v="0"/>
    <n v="199377"/>
    <d v="2025-08-16T00:00:00"/>
    <n v="45"/>
    <d v="2025-09-30T00:00:00"/>
    <n v="0"/>
    <m/>
    <n v="191.56088738425751"/>
    <s v="Nợ quá hạn hơn 120 ngày có khả năng mất thanh toán"/>
    <d v="2025-08-16T00:00:00"/>
    <d v="1899-12-30T00:00:00"/>
    <m/>
    <m/>
    <x v="3"/>
    <x v="3"/>
    <m/>
  </r>
  <r>
    <x v="3"/>
    <x v="3"/>
    <d v="2025-08-16T00:00:00"/>
    <s v="BH2355699"/>
    <d v="2025-08-16T00:00:00"/>
    <s v="00052362"/>
    <s v="PR-12258260-SG0400 - CircleK A10/7 Ấp 2"/>
    <n v="207684"/>
    <n v="0"/>
    <n v="16615"/>
    <n v="224299"/>
    <s v="Tồn đầu kỳ"/>
    <m/>
    <m/>
    <n v="224299"/>
    <n v="0"/>
    <n v="0"/>
    <n v="224299"/>
    <d v="2025-08-16T00:00:00"/>
    <n v="45"/>
    <d v="2025-09-30T00:00:00"/>
    <n v="0"/>
    <m/>
    <n v="191.56088738425751"/>
    <s v="Nợ quá hạn hơn 120 ngày có khả năng mất thanh toán"/>
    <d v="2025-08-16T00:00:00"/>
    <d v="1899-12-30T00:00:00"/>
    <m/>
    <m/>
    <x v="3"/>
    <x v="3"/>
    <m/>
  </r>
  <r>
    <x v="3"/>
    <x v="3"/>
    <d v="2025-08-16T00:00:00"/>
    <s v="BH2355700"/>
    <d v="2025-08-16T00:00:00"/>
    <s v="00052363"/>
    <s v="PR-12251414-SG0303 - CircleK Thương Mại Dịch Vụ SH01, Cao Ốc Thoại Ngọc Hầu (Resgreen Tower) - 7A Thoại Ngọc Hầu"/>
    <n v="184608"/>
    <n v="0"/>
    <n v="14769"/>
    <n v="199377"/>
    <s v="Tồn đầu kỳ"/>
    <m/>
    <m/>
    <n v="199377"/>
    <n v="0"/>
    <n v="0"/>
    <n v="199377"/>
    <d v="2025-08-16T00:00:00"/>
    <n v="45"/>
    <d v="2025-09-30T00:00:00"/>
    <n v="0"/>
    <m/>
    <n v="191.56088738425751"/>
    <s v="Nợ quá hạn hơn 120 ngày có khả năng mất thanh toán"/>
    <d v="2025-08-16T00:00:00"/>
    <d v="1899-12-30T00:00:00"/>
    <m/>
    <m/>
    <x v="3"/>
    <x v="3"/>
    <m/>
  </r>
  <r>
    <x v="3"/>
    <x v="3"/>
    <d v="2025-08-16T00:00:00"/>
    <s v="BH2355703"/>
    <d v="2025-08-16T00:00:00"/>
    <s v="00052366"/>
    <s v="PR-12256148-SG0182 - CircleK EA3-01-01 Tòa nhà Era Town"/>
    <n v="184608"/>
    <n v="0"/>
    <n v="14769"/>
    <n v="199377"/>
    <s v="Tồn đầu kỳ"/>
    <m/>
    <m/>
    <n v="199377"/>
    <n v="0"/>
    <n v="0"/>
    <n v="199377"/>
    <d v="2025-08-16T00:00:00"/>
    <n v="45"/>
    <d v="2025-09-30T00:00:00"/>
    <n v="0"/>
    <m/>
    <n v="191.56088738425751"/>
    <s v="Nợ quá hạn hơn 120 ngày có khả năng mất thanh toán"/>
    <d v="2025-08-16T00:00:00"/>
    <d v="1899-12-30T00:00:00"/>
    <m/>
    <m/>
    <x v="3"/>
    <x v="3"/>
    <m/>
  </r>
  <r>
    <x v="3"/>
    <x v="3"/>
    <d v="2025-08-16T00:00:00"/>
    <s v="BH2355705"/>
    <d v="2025-08-16T00:00:00"/>
    <s v="00052367"/>
    <s v="PR-12213633-SG0053 - CircleK Số 1 Công Trường Tự Do"/>
    <n v="184608"/>
    <n v="0"/>
    <n v="14769"/>
    <n v="199377"/>
    <s v="Tồn đầu kỳ"/>
    <m/>
    <m/>
    <n v="199377"/>
    <n v="0"/>
    <n v="0"/>
    <n v="199377"/>
    <d v="2025-08-16T00:00:00"/>
    <n v="45"/>
    <d v="2025-09-30T00:00:00"/>
    <n v="0"/>
    <m/>
    <n v="191.56088738425751"/>
    <s v="Nợ quá hạn hơn 120 ngày có khả năng mất thanh toán"/>
    <d v="2025-08-16T00:00:00"/>
    <d v="1899-12-30T00:00:00"/>
    <m/>
    <m/>
    <x v="3"/>
    <x v="3"/>
    <m/>
  </r>
  <r>
    <x v="3"/>
    <x v="3"/>
    <d v="2025-08-16T00:00:00"/>
    <s v="BH2355711"/>
    <d v="2025-08-16T00:00:00"/>
    <s v="00052368"/>
    <s v="PR-12231381-SG0308 - CircleK 22 Phan Xích Long"/>
    <n v="230760"/>
    <n v="0"/>
    <n v="18461"/>
    <n v="249221"/>
    <s v="Tồn đầu kỳ"/>
    <m/>
    <m/>
    <n v="249221"/>
    <n v="0"/>
    <n v="0"/>
    <n v="249221"/>
    <d v="2025-08-16T00:00:00"/>
    <n v="45"/>
    <d v="2025-09-30T00:00:00"/>
    <n v="0"/>
    <m/>
    <n v="191.56088738425751"/>
    <s v="Nợ quá hạn hơn 120 ngày có khả năng mất thanh toán"/>
    <d v="2025-08-16T00:00:00"/>
    <d v="1899-12-30T00:00:00"/>
    <m/>
    <m/>
    <x v="3"/>
    <x v="3"/>
    <m/>
  </r>
  <r>
    <x v="3"/>
    <x v="3"/>
    <d v="2025-08-16T00:00:00"/>
    <s v="BH2355712"/>
    <d v="2025-08-16T00:00:00"/>
    <s v="00052369"/>
    <s v="PR-12224678-SG0190 - CircleK 58-60 Hoa Cúc"/>
    <n v="230760"/>
    <n v="0"/>
    <n v="18461"/>
    <n v="249221"/>
    <s v="Tồn đầu kỳ"/>
    <m/>
    <m/>
    <n v="249221"/>
    <n v="0"/>
    <n v="0"/>
    <n v="249221"/>
    <d v="2025-08-16T00:00:00"/>
    <n v="45"/>
    <d v="2025-09-30T00:00:00"/>
    <n v="0"/>
    <m/>
    <n v="191.56088738425751"/>
    <s v="Nợ quá hạn hơn 120 ngày có khả năng mất thanh toán"/>
    <d v="2025-08-16T00:00:00"/>
    <d v="1899-12-30T00:00:00"/>
    <m/>
    <m/>
    <x v="3"/>
    <x v="3"/>
    <m/>
  </r>
  <r>
    <x v="3"/>
    <x v="3"/>
    <d v="2025-08-16T00:00:00"/>
    <s v="BH2355713"/>
    <d v="2025-08-16T00:00:00"/>
    <s v="00052370"/>
    <s v="PR-12224794-SG0205 - CircleK 609 Xô Viết Nghệ Tĩnh"/>
    <n v="230760"/>
    <n v="0"/>
    <n v="18461"/>
    <n v="249221"/>
    <s v="Tồn đầu kỳ"/>
    <m/>
    <m/>
    <n v="249221"/>
    <n v="0"/>
    <n v="0"/>
    <n v="249221"/>
    <d v="2025-08-16T00:00:00"/>
    <n v="45"/>
    <d v="2025-09-30T00:00:00"/>
    <n v="0"/>
    <m/>
    <n v="191.56088738425751"/>
    <s v="Nợ quá hạn hơn 120 ngày có khả năng mất thanh toán"/>
    <d v="2025-08-16T00:00:00"/>
    <d v="1899-12-30T00:00:00"/>
    <m/>
    <m/>
    <x v="3"/>
    <x v="3"/>
    <m/>
  </r>
  <r>
    <x v="3"/>
    <x v="3"/>
    <d v="2025-08-16T00:00:00"/>
    <s v="BH2355715"/>
    <d v="2025-08-16T00:00:00"/>
    <s v="00052371"/>
    <s v="PR-12250612-SG0163 - CircleK 50 Nhất Chi Mai"/>
    <n v="230760"/>
    <n v="0"/>
    <n v="18461"/>
    <n v="249221"/>
    <s v="Tồn đầu kỳ"/>
    <m/>
    <m/>
    <n v="249221"/>
    <n v="0"/>
    <n v="0"/>
    <n v="249221"/>
    <d v="2025-08-16T00:00:00"/>
    <n v="45"/>
    <d v="2025-09-30T00:00:00"/>
    <n v="0"/>
    <m/>
    <n v="191.56088738425751"/>
    <s v="Nợ quá hạn hơn 120 ngày có khả năng mất thanh toán"/>
    <d v="2025-08-16T00:00:00"/>
    <d v="1899-12-30T00:00:00"/>
    <m/>
    <m/>
    <x v="3"/>
    <x v="3"/>
    <m/>
  </r>
  <r>
    <x v="3"/>
    <x v="3"/>
    <d v="2025-08-19T00:00:00"/>
    <s v="BH2355823"/>
    <d v="2025-08-19T00:00:00"/>
    <s v="00052473"/>
    <s v="PR-12263490-SG0348 - CircleK Tầng trệt Phòng G04 - Tòa nhà PetroVietnam Tower tại số 1 - 5 Lê Duẩn"/>
    <n v="230760"/>
    <n v="0"/>
    <n v="18461"/>
    <n v="249221"/>
    <s v="Tồn đầu kỳ"/>
    <m/>
    <m/>
    <n v="249221"/>
    <n v="0"/>
    <n v="0"/>
    <n v="249221"/>
    <d v="2025-08-19T00:00:00"/>
    <n v="45"/>
    <d v="2025-10-03T00:00:00"/>
    <n v="0"/>
    <m/>
    <n v="188.56088738425751"/>
    <s v="Nợ quá hạn hơn 120 ngày có khả năng mất thanh toán"/>
    <d v="2025-08-19T00:00:00"/>
    <d v="1899-12-30T00:00:00"/>
    <m/>
    <m/>
    <x v="3"/>
    <x v="3"/>
    <m/>
  </r>
  <r>
    <x v="3"/>
    <x v="3"/>
    <d v="2025-08-19T00:00:00"/>
    <s v="BH2355826"/>
    <d v="2025-08-19T00:00:00"/>
    <s v="00052474"/>
    <s v="PR-12275247-SG0134 - CircleK 58 Phạm Văn Nghị, Khu Sky Garden 2-Phú Mỹ Hưng"/>
    <n v="230760"/>
    <n v="0"/>
    <n v="18461"/>
    <n v="249221"/>
    <s v="Tồn đầu kỳ"/>
    <m/>
    <m/>
    <n v="249221"/>
    <n v="0"/>
    <n v="0"/>
    <n v="249221"/>
    <d v="2025-08-19T00:00:00"/>
    <n v="45"/>
    <d v="2025-10-03T00:00:00"/>
    <n v="0"/>
    <m/>
    <n v="188.56088738425751"/>
    <s v="Nợ quá hạn hơn 120 ngày có khả năng mất thanh toán"/>
    <d v="2025-08-19T00:00:00"/>
    <d v="1899-12-30T00:00:00"/>
    <m/>
    <m/>
    <x v="3"/>
    <x v="3"/>
    <m/>
  </r>
  <r>
    <x v="3"/>
    <x v="3"/>
    <d v="2025-08-19T00:00:00"/>
    <s v="BH2355831"/>
    <d v="2025-08-19T00:00:00"/>
    <s v="00052475"/>
    <s v="PR-12277001-SG0250 - CircleK 271 Phạm Ngũ Lão"/>
    <n v="184608"/>
    <n v="0"/>
    <n v="14769"/>
    <n v="199377"/>
    <s v="Tồn đầu kỳ"/>
    <m/>
    <m/>
    <n v="199377"/>
    <n v="0"/>
    <n v="0"/>
    <n v="199377"/>
    <d v="2025-08-19T00:00:00"/>
    <n v="45"/>
    <d v="2025-10-03T00:00:00"/>
    <n v="0"/>
    <m/>
    <n v="188.56088738425751"/>
    <s v="Nợ quá hạn hơn 120 ngày có khả năng mất thanh toán"/>
    <d v="2025-08-19T00:00:00"/>
    <d v="1899-12-30T00:00:00"/>
    <m/>
    <m/>
    <x v="3"/>
    <x v="3"/>
    <m/>
  </r>
  <r>
    <x v="5"/>
    <x v="5"/>
    <d v="2025-08-19T00:00:00"/>
    <s v="BH2355834"/>
    <d v="2025-08-19T00:00:00"/>
    <s v="00052476"/>
    <s v="PR-12254820-NT0011 - CircleK 96B/3 Trần Phú, Nha Trang, Khánh Hòa"/>
    <n v="1153800"/>
    <n v="0"/>
    <n v="92304"/>
    <n v="1246104"/>
    <s v="Tồn đầu kỳ"/>
    <m/>
    <m/>
    <n v="1246104"/>
    <n v="0"/>
    <n v="0"/>
    <n v="1246104"/>
    <d v="2025-08-19T00:00:00"/>
    <n v="45"/>
    <d v="2025-10-03T00:00:00"/>
    <n v="0"/>
    <m/>
    <n v="188.56088738425751"/>
    <s v="Nợ quá hạn hơn 120 ngày có khả năng mất thanh toán"/>
    <d v="2025-08-19T00:00:00"/>
    <d v="1899-12-30T00:00:00"/>
    <m/>
    <m/>
    <x v="3"/>
    <x v="3"/>
    <m/>
  </r>
  <r>
    <x v="3"/>
    <x v="3"/>
    <d v="2025-08-19T00:00:00"/>
    <s v="BH2355840"/>
    <d v="2025-08-19T00:00:00"/>
    <s v="00052485"/>
    <s v="PR-12231835-SG0351 - CircleK 1.11 tại tầng 1, Tòa nhà chung cư BS10 thuộc Khu nhà ở cao tầng - Dự án Khu dân cư và Công viên Phước Thiện"/>
    <n v="230760"/>
    <n v="0"/>
    <n v="18461"/>
    <n v="249221"/>
    <s v="Tồn đầu kỳ"/>
    <m/>
    <m/>
    <n v="249221"/>
    <n v="0"/>
    <n v="0"/>
    <n v="249221"/>
    <d v="2025-08-19T00:00:00"/>
    <n v="45"/>
    <d v="2025-10-03T00:00:00"/>
    <n v="0"/>
    <m/>
    <n v="188.56088738425751"/>
    <s v="Nợ quá hạn hơn 120 ngày có khả năng mất thanh toán"/>
    <d v="2025-08-19T00:00:00"/>
    <d v="1899-12-30T00:00:00"/>
    <m/>
    <m/>
    <x v="3"/>
    <x v="3"/>
    <m/>
  </r>
  <r>
    <x v="3"/>
    <x v="3"/>
    <d v="2025-08-19T00:00:00"/>
    <s v="BH2355862"/>
    <d v="2025-08-19T00:00:00"/>
    <s v="00052510"/>
    <s v="PR-12267754-SG0081 - CircleK 290C An Dương Vương"/>
    <n v="184608"/>
    <n v="0"/>
    <n v="14769"/>
    <n v="199377"/>
    <s v="Tồn đầu kỳ"/>
    <m/>
    <m/>
    <n v="199377"/>
    <n v="0"/>
    <n v="0"/>
    <n v="199377"/>
    <d v="2025-08-19T00:00:00"/>
    <n v="45"/>
    <d v="2025-10-03T00:00:00"/>
    <n v="0"/>
    <m/>
    <n v="188.56088738425751"/>
    <s v="Nợ quá hạn hơn 120 ngày có khả năng mất thanh toán"/>
    <d v="2025-08-19T00:00:00"/>
    <d v="1899-12-30T00:00:00"/>
    <m/>
    <m/>
    <x v="3"/>
    <x v="3"/>
    <m/>
  </r>
  <r>
    <x v="3"/>
    <x v="3"/>
    <d v="2025-08-19T00:00:00"/>
    <s v="BH2355864"/>
    <d v="2025-08-19T00:00:00"/>
    <s v="00052512"/>
    <s v="PR-12262482-SG0127 - CircleK 160 Đường Số 19"/>
    <n v="184608"/>
    <n v="0"/>
    <n v="14769"/>
    <n v="199377"/>
    <s v="Tồn đầu kỳ"/>
    <m/>
    <m/>
    <n v="199377"/>
    <n v="0"/>
    <n v="0"/>
    <n v="199377"/>
    <d v="2025-08-19T00:00:00"/>
    <n v="45"/>
    <d v="2025-10-03T00:00:00"/>
    <n v="0"/>
    <m/>
    <n v="188.56088738425751"/>
    <s v="Nợ quá hạn hơn 120 ngày có khả năng mất thanh toán"/>
    <d v="2025-08-19T00:00:00"/>
    <d v="1899-12-30T00:00:00"/>
    <m/>
    <m/>
    <x v="3"/>
    <x v="3"/>
    <m/>
  </r>
  <r>
    <x v="3"/>
    <x v="3"/>
    <d v="2025-08-20T00:00:00"/>
    <s v="BH2355885"/>
    <d v="2025-08-20T00:00:00"/>
    <s v="00052573"/>
    <s v="PR-12288427-SG0277 - CircleK 36-38 Trần Thái Tông"/>
    <n v="230760"/>
    <n v="0"/>
    <n v="18461"/>
    <n v="249221"/>
    <s v="Tồn đầu kỳ"/>
    <m/>
    <m/>
    <n v="249221"/>
    <n v="0"/>
    <n v="0"/>
    <n v="249221"/>
    <d v="2025-08-20T00:00:00"/>
    <n v="45"/>
    <d v="2025-10-04T00:00:00"/>
    <n v="0"/>
    <m/>
    <n v="187.56088738425751"/>
    <s v="Nợ quá hạn hơn 120 ngày có khả năng mất thanh toán"/>
    <d v="2025-08-20T00:00:00"/>
    <d v="1899-12-30T00:00:00"/>
    <m/>
    <m/>
    <x v="3"/>
    <x v="3"/>
    <m/>
  </r>
  <r>
    <x v="3"/>
    <x v="3"/>
    <d v="2025-08-20T00:00:00"/>
    <s v="BH2355894"/>
    <d v="2025-08-20T00:00:00"/>
    <s v="00052582"/>
    <s v="PR-12282719-SG0115 - CircleK 257A Nguyễn Trãi"/>
    <n v="346140"/>
    <n v="0"/>
    <n v="27691"/>
    <n v="373831"/>
    <s v="Tồn đầu kỳ"/>
    <m/>
    <m/>
    <n v="373831"/>
    <n v="0"/>
    <n v="0"/>
    <n v="373831"/>
    <d v="2025-08-20T00:00:00"/>
    <n v="45"/>
    <d v="2025-10-04T00:00:00"/>
    <n v="0"/>
    <m/>
    <n v="187.56088738425751"/>
    <s v="Nợ quá hạn hơn 120 ngày có khả năng mất thanh toán"/>
    <d v="2025-08-20T00:00:00"/>
    <d v="1899-12-30T00:00:00"/>
    <m/>
    <m/>
    <x v="3"/>
    <x v="3"/>
    <m/>
  </r>
  <r>
    <x v="3"/>
    <x v="3"/>
    <d v="2025-08-20T00:00:00"/>
    <s v="BH2355904"/>
    <d v="2025-08-20T00:00:00"/>
    <s v="00052590"/>
    <s v="PR-12275995-SG0188 - CircleK 73-75 Trần Trọng Cung"/>
    <n v="184608"/>
    <n v="0"/>
    <n v="14769"/>
    <n v="199377"/>
    <s v="Tồn đầu kỳ"/>
    <m/>
    <m/>
    <n v="199377"/>
    <n v="0"/>
    <n v="0"/>
    <n v="199377"/>
    <d v="2025-08-20T00:00:00"/>
    <n v="45"/>
    <d v="2025-10-04T00:00:00"/>
    <n v="0"/>
    <m/>
    <n v="187.56088738425751"/>
    <s v="Nợ quá hạn hơn 120 ngày có khả năng mất thanh toán"/>
    <d v="2025-08-20T00:00:00"/>
    <d v="1899-12-30T00:00:00"/>
    <m/>
    <m/>
    <x v="3"/>
    <x v="3"/>
    <m/>
  </r>
  <r>
    <x v="3"/>
    <x v="3"/>
    <d v="2025-08-21T00:00:00"/>
    <s v="BH2356012"/>
    <d v="2025-08-21T00:00:00"/>
    <s v="00052677"/>
    <s v="PR-12298395-SG0228 - CircleK 165-167 Lê Thánh Tôn"/>
    <n v="184608"/>
    <n v="0"/>
    <n v="14769"/>
    <n v="199377"/>
    <s v="Tồn đầu kỳ"/>
    <m/>
    <m/>
    <n v="199377"/>
    <n v="0"/>
    <n v="0"/>
    <n v="199377"/>
    <d v="2025-08-21T00:00:00"/>
    <n v="45"/>
    <d v="2025-10-05T00:00:00"/>
    <n v="0"/>
    <m/>
    <n v="186.56088738425751"/>
    <s v="Nợ quá hạn hơn 120 ngày có khả năng mất thanh toán"/>
    <d v="2025-08-21T00:00:00"/>
    <d v="1899-12-30T00:00:00"/>
    <m/>
    <m/>
    <x v="3"/>
    <x v="3"/>
    <m/>
  </r>
  <r>
    <x v="3"/>
    <x v="3"/>
    <d v="2025-08-21T00:00:00"/>
    <s v="BH2356013"/>
    <d v="2025-08-21T00:00:00"/>
    <s v="00052678"/>
    <s v="PR-12297411-SG0100 - CircleK 32A-32B Bùi Thị Xuân"/>
    <n v="184608"/>
    <n v="0"/>
    <n v="14769"/>
    <n v="199377"/>
    <s v="Tồn đầu kỳ"/>
    <m/>
    <m/>
    <n v="199377"/>
    <n v="0"/>
    <n v="0"/>
    <n v="199377"/>
    <d v="2025-08-21T00:00:00"/>
    <n v="45"/>
    <d v="2025-10-05T00:00:00"/>
    <n v="0"/>
    <m/>
    <n v="186.56088738425751"/>
    <s v="Nợ quá hạn hơn 120 ngày có khả năng mất thanh toán"/>
    <d v="2025-08-21T00:00:00"/>
    <d v="1899-12-30T00:00:00"/>
    <m/>
    <m/>
    <x v="3"/>
    <x v="3"/>
    <m/>
  </r>
  <r>
    <x v="3"/>
    <x v="3"/>
    <d v="2025-08-21T00:00:00"/>
    <s v="BH2356023"/>
    <d v="2025-08-21T00:00:00"/>
    <s v="00052689"/>
    <s v="PR-12277115-SG0264 - CircleK 83 Đường Số 3, Khu Phố 4"/>
    <n v="184608"/>
    <n v="0"/>
    <n v="14769"/>
    <n v="199377"/>
    <s v="Tồn đầu kỳ"/>
    <m/>
    <m/>
    <n v="199377"/>
    <n v="0"/>
    <n v="0"/>
    <n v="199377"/>
    <d v="2025-08-21T00:00:00"/>
    <n v="45"/>
    <d v="2025-10-05T00:00:00"/>
    <n v="0"/>
    <m/>
    <n v="186.56088738425751"/>
    <s v="Nợ quá hạn hơn 120 ngày có khả năng mất thanh toán"/>
    <d v="2025-08-21T00:00:00"/>
    <d v="1899-12-30T00:00:00"/>
    <m/>
    <m/>
    <x v="3"/>
    <x v="3"/>
    <m/>
  </r>
  <r>
    <x v="3"/>
    <x v="3"/>
    <d v="2025-08-21T00:00:00"/>
    <s v="BH2356027"/>
    <d v="2025-08-21T00:00:00"/>
    <s v="00052844"/>
    <s v="PR-12298345-SG0226 - CircleK L3-SH01 Toà nhà Landmart 3, Vinhomes Central Park, 720A Điện Biên Phủ"/>
    <n v="230760"/>
    <n v="0"/>
    <n v="18461"/>
    <n v="249221"/>
    <s v="Tồn đầu kỳ"/>
    <m/>
    <m/>
    <n v="249221"/>
    <n v="0"/>
    <n v="0"/>
    <n v="249221"/>
    <d v="2025-08-21T00:00:00"/>
    <m/>
    <d v="2025-08-21T00:00:00"/>
    <n v="0"/>
    <m/>
    <n v="231.56088738425751"/>
    <s v="Nợ quá hạn hơn 120 ngày có khả năng mất thanh toán"/>
    <d v="2025-08-21T00:00:00"/>
    <d v="1899-12-30T00:00:00"/>
    <m/>
    <m/>
    <x v="3"/>
    <x v="3"/>
    <m/>
  </r>
  <r>
    <x v="3"/>
    <x v="3"/>
    <d v="2025-08-21T00:00:00"/>
    <s v="BH2356028"/>
    <d v="2025-08-21T00:00:00"/>
    <s v="00052845"/>
    <s v="PR-12298193-SG0212 - CircleK 292 Điện Biên Phủ"/>
    <n v="230760"/>
    <n v="0"/>
    <n v="18461"/>
    <n v="249221"/>
    <s v="Tồn đầu kỳ"/>
    <m/>
    <m/>
    <n v="249221"/>
    <n v="0"/>
    <n v="0"/>
    <n v="249221"/>
    <d v="2025-08-21T00:00:00"/>
    <n v="45"/>
    <d v="2025-10-05T00:00:00"/>
    <n v="0"/>
    <m/>
    <n v="186.56088738425751"/>
    <s v="Nợ quá hạn hơn 120 ngày có khả năng mất thanh toán"/>
    <d v="2025-08-21T00:00:00"/>
    <d v="1899-12-30T00:00:00"/>
    <m/>
    <m/>
    <x v="3"/>
    <x v="3"/>
    <m/>
  </r>
  <r>
    <x v="3"/>
    <x v="3"/>
    <d v="2025-08-21T00:00:00"/>
    <s v="BH2356032"/>
    <d v="2025-08-21T00:00:00"/>
    <s v="00052867"/>
    <s v="PR-12262322-SG0060 - CircleK 220 Nguyễn Trọng Tuyển"/>
    <n v="184608"/>
    <n v="0"/>
    <n v="14769"/>
    <n v="199377"/>
    <s v="Tồn đầu kỳ"/>
    <m/>
    <m/>
    <n v="199377"/>
    <n v="0"/>
    <n v="0"/>
    <n v="199377"/>
    <d v="2025-08-21T00:00:00"/>
    <n v="45"/>
    <d v="2025-10-05T00:00:00"/>
    <n v="0"/>
    <m/>
    <n v="186.56088738425751"/>
    <s v="Nợ quá hạn hơn 120 ngày có khả năng mất thanh toán"/>
    <d v="2025-08-21T00:00:00"/>
    <d v="1899-12-30T00:00:00"/>
    <m/>
    <m/>
    <x v="3"/>
    <x v="3"/>
    <m/>
  </r>
  <r>
    <x v="3"/>
    <x v="3"/>
    <d v="2025-08-21T00:00:00"/>
    <s v="BH2356036"/>
    <d v="2025-08-21T00:00:00"/>
    <s v="00052936"/>
    <s v="PR-12283853-SG0324 - CircleK 128 Lê Đức Thọ"/>
    <n v="184608"/>
    <n v="0"/>
    <n v="14769"/>
    <n v="199377"/>
    <s v="Tồn đầu kỳ"/>
    <m/>
    <m/>
    <n v="199377"/>
    <n v="0"/>
    <n v="0"/>
    <n v="199377"/>
    <d v="2025-08-21T00:00:00"/>
    <m/>
    <d v="2025-08-21T00:00:00"/>
    <n v="0"/>
    <m/>
    <n v="231.56088738425751"/>
    <s v="Nợ quá hạn hơn 120 ngày có khả năng mất thanh toán"/>
    <d v="2025-08-21T00:00:00"/>
    <d v="1899-12-30T00:00:00"/>
    <m/>
    <m/>
    <x v="3"/>
    <x v="3"/>
    <m/>
  </r>
  <r>
    <x v="3"/>
    <x v="3"/>
    <d v="2025-08-21T00:00:00"/>
    <s v="BH2356037"/>
    <d v="2025-08-21T00:00:00"/>
    <s v="00052937"/>
    <s v="PR-12276561-SG0223 - CircleK 26 Nguyễn Thái Bình"/>
    <n v="230760"/>
    <n v="0"/>
    <n v="18461"/>
    <n v="249221"/>
    <s v="Tồn đầu kỳ"/>
    <m/>
    <m/>
    <n v="249221"/>
    <n v="0"/>
    <n v="0"/>
    <n v="249221"/>
    <d v="2025-08-21T00:00:00"/>
    <m/>
    <d v="2025-08-21T00:00:00"/>
    <n v="0"/>
    <m/>
    <n v="231.56088738425751"/>
    <s v="Nợ quá hạn hơn 120 ngày có khả năng mất thanh toán"/>
    <d v="2025-08-21T00:00:00"/>
    <d v="1899-12-30T00:00:00"/>
    <m/>
    <m/>
    <x v="3"/>
    <x v="3"/>
    <m/>
  </r>
  <r>
    <x v="3"/>
    <x v="3"/>
    <d v="2025-08-22T00:00:00"/>
    <s v="BH2356204"/>
    <d v="2025-08-22T00:00:00"/>
    <s v="00053728"/>
    <s v="PR-12307325-SG0137 - CircleK 193 Đường Số 1"/>
    <n v="230760"/>
    <n v="0"/>
    <n v="18461"/>
    <n v="249221"/>
    <s v="Tồn đầu kỳ"/>
    <m/>
    <m/>
    <n v="249221"/>
    <n v="0"/>
    <n v="0"/>
    <n v="249221"/>
    <d v="2025-08-22T00:00:00"/>
    <m/>
    <d v="2025-08-22T00:00:00"/>
    <n v="0"/>
    <m/>
    <n v="230.56088738425751"/>
    <s v="Nợ quá hạn hơn 120 ngày có khả năng mất thanh toán"/>
    <d v="2025-08-22T00:00:00"/>
    <d v="1899-12-30T00:00:00"/>
    <m/>
    <m/>
    <x v="3"/>
    <x v="3"/>
    <m/>
  </r>
  <r>
    <x v="3"/>
    <x v="3"/>
    <d v="2025-08-22T00:00:00"/>
    <s v="BH2356291"/>
    <d v="2025-08-22T00:00:00"/>
    <s v="00053762"/>
    <s v="PR-12289163-SG0347 - CircleK Một phần diện tích căn nhà số 944 Lê Văn Lương, Nhà Bè"/>
    <n v="184608"/>
    <n v="0"/>
    <n v="14769"/>
    <n v="199377"/>
    <s v="Tồn đầu kỳ"/>
    <m/>
    <m/>
    <n v="199377"/>
    <n v="0"/>
    <n v="0"/>
    <n v="199377"/>
    <d v="2025-08-22T00:00:00"/>
    <m/>
    <d v="2025-08-22T00:00:00"/>
    <n v="0"/>
    <m/>
    <n v="230.56088738425751"/>
    <s v="Nợ quá hạn hơn 120 ngày có khả năng mất thanh toán"/>
    <d v="2025-08-22T00:00:00"/>
    <d v="1899-12-30T00:00:00"/>
    <m/>
    <m/>
    <x v="3"/>
    <x v="3"/>
    <m/>
  </r>
  <r>
    <x v="3"/>
    <x v="3"/>
    <d v="2025-08-23T00:00:00"/>
    <s v="BH2356347"/>
    <d v="2025-08-23T00:00:00"/>
    <s v="00054186"/>
    <s v="PR-12320939-SG0265 - CircleK L1-02 Tầng 1 Cao ốc Chung Cư SaiGon Mia, Đường số 9A Chung Cư Cụm 3,4 - Khu Dân Cư Trung Sơn"/>
    <n v="230760"/>
    <n v="0"/>
    <n v="18461"/>
    <n v="249221"/>
    <s v="Tồn đầu kỳ"/>
    <m/>
    <m/>
    <n v="249221"/>
    <n v="0"/>
    <n v="0"/>
    <n v="249221"/>
    <d v="2025-08-23T00:00:00"/>
    <n v="45"/>
    <d v="2025-10-07T00:00:00"/>
    <n v="0"/>
    <m/>
    <n v="184.56088738425751"/>
    <s v="Nợ quá hạn hơn 120 ngày có khả năng mất thanh toán"/>
    <d v="2025-08-23T00:00:00"/>
    <d v="1899-12-30T00:00:00"/>
    <m/>
    <m/>
    <x v="3"/>
    <x v="3"/>
    <m/>
  </r>
  <r>
    <x v="3"/>
    <x v="3"/>
    <d v="2025-08-23T00:00:00"/>
    <s v="BH2356352"/>
    <d v="2025-08-23T00:00:00"/>
    <s v="00054189"/>
    <s v="PR-12320809-SG0252 - CircleK SAV.3-00.27 Toà Nhà The Sun Avenue, Tầng Trệt, Tháp S3, Số 28 Mai Chí Thọ"/>
    <n v="184608"/>
    <n v="0"/>
    <n v="14769"/>
    <n v="199377"/>
    <s v="Tồn đầu kỳ"/>
    <m/>
    <m/>
    <n v="199377"/>
    <n v="0"/>
    <n v="0"/>
    <n v="199377"/>
    <d v="2025-08-23T00:00:00"/>
    <n v="45"/>
    <d v="2025-10-07T00:00:00"/>
    <n v="0"/>
    <m/>
    <n v="184.56088738425751"/>
    <s v="Nợ quá hạn hơn 120 ngày có khả năng mất thanh toán"/>
    <d v="2025-08-23T00:00:00"/>
    <d v="1899-12-30T00:00:00"/>
    <m/>
    <m/>
    <x v="3"/>
    <x v="3"/>
    <m/>
  </r>
  <r>
    <x v="3"/>
    <x v="3"/>
    <d v="2025-08-23T00:00:00"/>
    <s v="BH2356353"/>
    <d v="2025-08-23T00:00:00"/>
    <s v="00054190"/>
    <s v="PR-12313953-SG0297 - CircleK Căn Số A1-00.04 Tháp A1, Khu Chung Cư Phức Hợp Lô M1 74 Nguyễn Cơ Thạch"/>
    <n v="230760"/>
    <n v="0"/>
    <n v="18461"/>
    <n v="249221"/>
    <s v="Tồn đầu kỳ"/>
    <m/>
    <m/>
    <n v="249221"/>
    <n v="0"/>
    <n v="0"/>
    <n v="249221"/>
    <d v="2025-08-23T00:00:00"/>
    <m/>
    <d v="2025-08-23T00:00:00"/>
    <n v="0"/>
    <m/>
    <n v="229.56088738425751"/>
    <s v="Nợ quá hạn hơn 120 ngày có khả năng mất thanh toán"/>
    <d v="2025-08-23T00:00:00"/>
    <d v="1899-12-30T00:00:00"/>
    <m/>
    <m/>
    <x v="3"/>
    <x v="3"/>
    <m/>
  </r>
  <r>
    <x v="3"/>
    <x v="3"/>
    <d v="2025-08-23T00:00:00"/>
    <s v="BH2356356"/>
    <d v="2025-08-23T00:00:00"/>
    <s v="00054202"/>
    <s v="PR-12321147-SG0281 - CircleK 273 Trần Bình Trọng"/>
    <n v="230760"/>
    <n v="0"/>
    <n v="18461"/>
    <n v="249221"/>
    <s v="Tồn đầu kỳ"/>
    <m/>
    <m/>
    <n v="249221"/>
    <n v="0"/>
    <n v="0"/>
    <n v="249221"/>
    <d v="2025-08-23T00:00:00"/>
    <m/>
    <d v="2025-08-23T00:00:00"/>
    <n v="0"/>
    <m/>
    <n v="229.56088738425751"/>
    <s v="Nợ quá hạn hơn 120 ngày có khả năng mất thanh toán"/>
    <d v="2025-08-23T00:00:00"/>
    <d v="1899-12-30T00:00:00"/>
    <m/>
    <m/>
    <x v="3"/>
    <x v="3"/>
    <m/>
  </r>
  <r>
    <x v="3"/>
    <x v="3"/>
    <d v="2025-08-23T00:00:00"/>
    <s v="BH2356357"/>
    <d v="2025-08-23T00:00:00"/>
    <s v="00054203"/>
    <s v="PR-12319417-SG0122 - CircleK 58 Lữ Gia"/>
    <n v="230760"/>
    <n v="0"/>
    <n v="18461"/>
    <n v="249221"/>
    <s v="Tồn đầu kỳ"/>
    <m/>
    <m/>
    <n v="249221"/>
    <n v="0"/>
    <n v="0"/>
    <n v="249221"/>
    <d v="2025-08-23T00:00:00"/>
    <m/>
    <d v="2025-08-23T00:00:00"/>
    <n v="0"/>
    <m/>
    <n v="229.56088738425751"/>
    <s v="Nợ quá hạn hơn 120 ngày có khả năng mất thanh toán"/>
    <d v="2025-08-23T00:00:00"/>
    <d v="1899-12-30T00:00:00"/>
    <m/>
    <m/>
    <x v="3"/>
    <x v="3"/>
    <m/>
  </r>
  <r>
    <x v="3"/>
    <x v="3"/>
    <d v="2025-08-26T00:00:00"/>
    <s v="BH2356480"/>
    <d v="2025-08-26T00:00:00"/>
    <s v="00054356"/>
    <s v="PR-12345269-SG0342 - CircleK Một phần diện tích căn nhà số 42 Lê Lợi, Q1"/>
    <n v="276912"/>
    <n v="0"/>
    <n v="22153"/>
    <n v="299065"/>
    <s v="Tồn đầu kỳ"/>
    <m/>
    <m/>
    <n v="299065"/>
    <n v="0"/>
    <n v="0"/>
    <n v="299065"/>
    <d v="2025-08-26T00:00:00"/>
    <m/>
    <d v="2025-08-26T00:00:00"/>
    <n v="0"/>
    <m/>
    <n v="226.56088738425751"/>
    <s v="Nợ quá hạn hơn 120 ngày có khả năng mất thanh toán"/>
    <d v="2025-08-26T00:00:00"/>
    <d v="1899-12-30T00:00:00"/>
    <m/>
    <m/>
    <x v="3"/>
    <x v="3"/>
    <m/>
  </r>
  <r>
    <x v="3"/>
    <x v="3"/>
    <d v="2025-08-26T00:00:00"/>
    <s v="BH2356481"/>
    <d v="2025-08-26T00:00:00"/>
    <s v="00054357"/>
    <s v="PR-12343263-SG0262 - CircleK 69 Nguyễn Khắc Nhu"/>
    <n v="184608"/>
    <n v="0"/>
    <n v="14769"/>
    <n v="199377"/>
    <s v="Tồn đầu kỳ"/>
    <m/>
    <m/>
    <n v="199377"/>
    <n v="0"/>
    <n v="0"/>
    <n v="199377"/>
    <d v="2025-08-26T00:00:00"/>
    <m/>
    <d v="2025-08-26T00:00:00"/>
    <n v="0"/>
    <m/>
    <n v="226.56088738425751"/>
    <s v="Nợ quá hạn hơn 120 ngày có khả năng mất thanh toán"/>
    <d v="2025-08-26T00:00:00"/>
    <d v="1899-12-30T00:00:00"/>
    <m/>
    <m/>
    <x v="3"/>
    <x v="3"/>
    <m/>
  </r>
  <r>
    <x v="3"/>
    <x v="3"/>
    <d v="2025-08-26T00:00:00"/>
    <s v="BH2356482"/>
    <d v="2025-08-26T00:00:00"/>
    <s v="00054358"/>
    <s v="PR-12326811-SG0077 - CircleK 11 Nguyễn Văn Tráng"/>
    <n v="230760"/>
    <n v="0"/>
    <n v="18461"/>
    <n v="249221"/>
    <s v="Tồn đầu kỳ"/>
    <m/>
    <m/>
    <n v="249221"/>
    <n v="0"/>
    <n v="0"/>
    <n v="249221"/>
    <d v="2025-08-26T00:00:00"/>
    <m/>
    <d v="2025-08-26T00:00:00"/>
    <n v="0"/>
    <m/>
    <n v="226.56088738425751"/>
    <s v="Nợ quá hạn hơn 120 ngày có khả năng mất thanh toán"/>
    <d v="2025-08-26T00:00:00"/>
    <d v="1899-12-30T00:00:00"/>
    <m/>
    <m/>
    <x v="3"/>
    <x v="3"/>
    <m/>
  </r>
  <r>
    <x v="3"/>
    <x v="3"/>
    <d v="2025-08-26T00:00:00"/>
    <s v="BH2356483"/>
    <d v="2025-08-26T00:00:00"/>
    <s v="00054359"/>
    <s v="PR-12340157-SG0040 - CircleK 65C Nguyễn Thái Học"/>
    <n v="184608"/>
    <n v="0"/>
    <n v="14769"/>
    <n v="199377"/>
    <s v="Tồn đầu kỳ"/>
    <m/>
    <m/>
    <n v="199377"/>
    <n v="0"/>
    <n v="0"/>
    <n v="199377"/>
    <d v="2025-08-26T00:00:00"/>
    <m/>
    <d v="2025-08-26T00:00:00"/>
    <n v="0"/>
    <m/>
    <n v="226.56088738425751"/>
    <s v="Nợ quá hạn hơn 120 ngày có khả năng mất thanh toán"/>
    <d v="2025-08-26T00:00:00"/>
    <d v="1899-12-30T00:00:00"/>
    <m/>
    <m/>
    <x v="3"/>
    <x v="3"/>
    <m/>
  </r>
  <r>
    <x v="3"/>
    <x v="3"/>
    <d v="2025-08-26T00:00:00"/>
    <s v="BH2356484"/>
    <d v="2025-08-26T00:00:00"/>
    <s v="00054360"/>
    <s v="PR-12340477-SG0059 - CircleK 273 Lê Thánh Tôn"/>
    <n v="184608"/>
    <n v="0"/>
    <n v="14769"/>
    <n v="199377"/>
    <s v="Tồn đầu kỳ"/>
    <m/>
    <m/>
    <n v="199377"/>
    <n v="0"/>
    <n v="0"/>
    <n v="199377"/>
    <d v="2025-08-26T00:00:00"/>
    <m/>
    <d v="2025-08-26T00:00:00"/>
    <n v="0"/>
    <m/>
    <n v="226.56088738425751"/>
    <s v="Nợ quá hạn hơn 120 ngày có khả năng mất thanh toán"/>
    <d v="2025-08-26T00:00:00"/>
    <d v="1899-12-30T00:00:00"/>
    <m/>
    <m/>
    <x v="3"/>
    <x v="3"/>
    <m/>
  </r>
  <r>
    <x v="3"/>
    <x v="3"/>
    <d v="2025-08-26T00:00:00"/>
    <s v="BH2356501"/>
    <d v="2025-08-26T00:00:00"/>
    <s v="00054387"/>
    <s v="PR-12319461-SG0130 - CircleK 172 Nguyễn Thị Tần"/>
    <n v="184608"/>
    <n v="0"/>
    <n v="14769"/>
    <n v="199377"/>
    <s v="Tồn đầu kỳ"/>
    <m/>
    <m/>
    <n v="199377"/>
    <n v="0"/>
    <n v="0"/>
    <n v="199377"/>
    <d v="2025-08-26T00:00:00"/>
    <m/>
    <d v="2025-08-26T00:00:00"/>
    <n v="0"/>
    <m/>
    <n v="226.56088738425751"/>
    <s v="Nợ quá hạn hơn 120 ngày có khả năng mất thanh toán"/>
    <d v="2025-08-26T00:00:00"/>
    <d v="1899-12-30T00:00:00"/>
    <m/>
    <m/>
    <x v="3"/>
    <x v="3"/>
    <m/>
  </r>
  <r>
    <x v="3"/>
    <x v="3"/>
    <d v="2025-08-26T00:00:00"/>
    <s v="BH2356519"/>
    <d v="2025-08-26T00:00:00"/>
    <s v="00054403"/>
    <s v="PR-12333013-SG0293 - CircleK 485 Huỳnh Tấn Phát"/>
    <n v="230760"/>
    <n v="0"/>
    <n v="18461"/>
    <n v="249221"/>
    <s v="Tồn đầu kỳ"/>
    <m/>
    <m/>
    <n v="249221"/>
    <n v="0"/>
    <n v="0"/>
    <n v="249221"/>
    <d v="2025-08-26T00:00:00"/>
    <m/>
    <d v="2025-08-26T00:00:00"/>
    <n v="0"/>
    <m/>
    <n v="226.56088738425751"/>
    <s v="Nợ quá hạn hơn 120 ngày có khả năng mất thanh toán"/>
    <d v="2025-08-26T00:00:00"/>
    <d v="1899-12-30T00:00:00"/>
    <m/>
    <m/>
    <x v="3"/>
    <x v="3"/>
    <m/>
  </r>
  <r>
    <x v="3"/>
    <x v="3"/>
    <d v="2025-08-26T00:00:00"/>
    <s v="BH2356520"/>
    <d v="2025-08-26T00:00:00"/>
    <s v="00054404"/>
    <s v="PR-12340675-SG0072 - CircleK 45 Tân Mỹ"/>
    <n v="184608"/>
    <n v="0"/>
    <n v="14769"/>
    <n v="199377"/>
    <s v="Tồn đầu kỳ"/>
    <m/>
    <m/>
    <n v="199377"/>
    <n v="0"/>
    <n v="0"/>
    <n v="199377"/>
    <d v="2025-08-26T00:00:00"/>
    <m/>
    <d v="2025-08-26T00:00:00"/>
    <n v="0"/>
    <m/>
    <n v="226.56088738425751"/>
    <s v="Nợ quá hạn hơn 120 ngày có khả năng mất thanh toán"/>
    <d v="2025-08-26T00:00:00"/>
    <d v="1899-12-30T00:00:00"/>
    <m/>
    <m/>
    <x v="3"/>
    <x v="3"/>
    <m/>
  </r>
  <r>
    <x v="3"/>
    <x v="3"/>
    <d v="2025-08-27T00:00:00"/>
    <s v="BH2356616"/>
    <d v="2025-08-27T00:00:00"/>
    <s v="00054478"/>
    <s v="PR-12355897-SG0345 - CircleK 295 Dương Bá Trạc"/>
    <n v="230760"/>
    <n v="0"/>
    <n v="18461"/>
    <n v="249221"/>
    <s v="Tồn đầu kỳ"/>
    <m/>
    <m/>
    <n v="249221"/>
    <n v="0"/>
    <n v="0"/>
    <n v="249221"/>
    <d v="2025-08-27T00:00:00"/>
    <m/>
    <d v="2025-08-27T00:00:00"/>
    <n v="0"/>
    <m/>
    <n v="225.56088738425751"/>
    <s v="Nợ quá hạn hơn 120 ngày có khả năng mất thanh toán"/>
    <d v="2025-08-27T00:00:00"/>
    <d v="1899-12-30T00:00:00"/>
    <m/>
    <m/>
    <x v="3"/>
    <x v="3"/>
    <m/>
  </r>
  <r>
    <x v="6"/>
    <x v="6"/>
    <d v="2025-08-27T00:00:00"/>
    <s v="BH2356626"/>
    <d v="2025-08-27T00:00:00"/>
    <s v="00054491"/>
    <s v="PR-12346071-VT3018 - CircleK 152 Hoàng Hoa Thám"/>
    <n v="1453788"/>
    <n v="0"/>
    <n v="116303"/>
    <n v="1570091"/>
    <s v="Tồn đầu kỳ"/>
    <m/>
    <m/>
    <n v="1570091"/>
    <n v="0"/>
    <n v="0"/>
    <n v="1570091"/>
    <d v="2025-08-27T00:00:00"/>
    <m/>
    <d v="2025-08-27T00:00:00"/>
    <n v="0"/>
    <m/>
    <n v="225.56088738425751"/>
    <s v="Nợ quá hạn hơn 120 ngày có khả năng mất thanh toán"/>
    <d v="2025-08-27T00:00:00"/>
    <d v="1899-12-30T00:00:00"/>
    <m/>
    <m/>
    <x v="3"/>
    <x v="3"/>
    <m/>
  </r>
  <r>
    <x v="6"/>
    <x v="6"/>
    <d v="2025-08-27T00:00:00"/>
    <s v="BH2356627"/>
    <d v="2025-08-27T00:00:00"/>
    <s v="00054492"/>
    <s v="PR-12333475-VT3010 - CircleK 26 Phan Văn Trị"/>
    <n v="969192"/>
    <n v="0"/>
    <n v="77535"/>
    <n v="1046727"/>
    <s v="Tồn đầu kỳ"/>
    <m/>
    <m/>
    <n v="1046727"/>
    <n v="0"/>
    <n v="0"/>
    <n v="1046727"/>
    <d v="2025-08-27T00:00:00"/>
    <m/>
    <d v="2025-08-27T00:00:00"/>
    <n v="0"/>
    <m/>
    <n v="225.56088738425751"/>
    <s v="Nợ quá hạn hơn 120 ngày có khả năng mất thanh toán"/>
    <d v="2025-08-27T00:00:00"/>
    <d v="1899-12-30T00:00:00"/>
    <m/>
    <m/>
    <x v="3"/>
    <x v="3"/>
    <m/>
  </r>
  <r>
    <x v="3"/>
    <x v="3"/>
    <d v="2025-08-28T00:00:00"/>
    <s v="BH2356719"/>
    <d v="2025-08-28T00:00:00"/>
    <s v="00054897"/>
    <s v="PR-12342025-SG0174 - CircleK 683A Âu Cơ"/>
    <n v="276912"/>
    <n v="0"/>
    <n v="22153"/>
    <n v="299065"/>
    <s v="Tồn đầu kỳ"/>
    <m/>
    <m/>
    <n v="299065"/>
    <n v="0"/>
    <n v="0"/>
    <n v="299065"/>
    <d v="2025-08-28T00:00:00"/>
    <m/>
    <d v="2025-08-28T00:00:00"/>
    <n v="0"/>
    <m/>
    <n v="224.56088738425751"/>
    <s v="Nợ quá hạn hơn 120 ngày có khả năng mất thanh toán"/>
    <d v="2025-08-28T00:00:00"/>
    <d v="1899-12-30T00:00:00"/>
    <m/>
    <m/>
    <x v="3"/>
    <x v="3"/>
    <m/>
  </r>
  <r>
    <x v="3"/>
    <x v="3"/>
    <d v="2025-08-28T00:00:00"/>
    <s v="BH2356722"/>
    <d v="2025-08-28T00:00:00"/>
    <s v="00055026"/>
    <s v="PR-12355693-SG0331 - CircleK Số 21 Nguyễn Văn Tráng"/>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8T00:00:00"/>
    <s v="BH2356723"/>
    <d v="2025-08-28T00:00:00"/>
    <s v="00055027"/>
    <s v="PR-12354101-SG0169 - CircleK 59 Đông Du"/>
    <n v="230760"/>
    <n v="0"/>
    <n v="18461"/>
    <n v="249221"/>
    <s v="Tồn đầu kỳ"/>
    <m/>
    <m/>
    <n v="249221"/>
    <n v="0"/>
    <n v="0"/>
    <n v="249221"/>
    <d v="2025-08-28T00:00:00"/>
    <m/>
    <d v="2025-08-28T00:00:00"/>
    <n v="0"/>
    <m/>
    <n v="224.56088738425751"/>
    <s v="Nợ quá hạn hơn 120 ngày có khả năng mất thanh toán"/>
    <d v="2025-08-28T00:00:00"/>
    <d v="1899-12-30T00:00:00"/>
    <m/>
    <m/>
    <x v="3"/>
    <x v="3"/>
    <m/>
  </r>
  <r>
    <x v="3"/>
    <x v="3"/>
    <d v="2025-08-28T00:00:00"/>
    <s v="BH2356724"/>
    <d v="2025-08-28T00:00:00"/>
    <s v="00055049"/>
    <s v="PR-12364148-SG0091 - CircleK 162 Nguyễn Công Trứ"/>
    <n v="230760"/>
    <n v="0"/>
    <n v="18461"/>
    <n v="249221"/>
    <s v="Tồn đầu kỳ"/>
    <m/>
    <m/>
    <n v="249221"/>
    <n v="0"/>
    <n v="0"/>
    <n v="249221"/>
    <d v="2025-08-28T00:00:00"/>
    <m/>
    <d v="2025-08-28T00:00:00"/>
    <n v="0"/>
    <m/>
    <n v="224.56088738425751"/>
    <s v="Nợ quá hạn hơn 120 ngày có khả năng mất thanh toán"/>
    <d v="2025-08-28T00:00:00"/>
    <d v="1899-12-30T00:00:00"/>
    <m/>
    <m/>
    <x v="3"/>
    <x v="3"/>
    <m/>
  </r>
  <r>
    <x v="3"/>
    <x v="3"/>
    <d v="2025-08-28T00:00:00"/>
    <s v="BH2356732"/>
    <d v="2025-08-28T00:00:00"/>
    <s v="00055092"/>
    <s v="PR-12352815-SG0014 - CircleK Lô CR2-12, Số 107 Đại Lộ Tôn Dật Tiên, Khu A, Phú Mỹ Hưng"/>
    <n v="276912"/>
    <n v="0"/>
    <n v="22153"/>
    <n v="299065"/>
    <s v="Tồn đầu kỳ"/>
    <m/>
    <m/>
    <n v="299065"/>
    <n v="0"/>
    <n v="0"/>
    <n v="299065"/>
    <d v="2025-08-28T00:00:00"/>
    <m/>
    <d v="2025-08-28T00:00:00"/>
    <n v="0"/>
    <m/>
    <n v="224.56088738425751"/>
    <s v="Nợ quá hạn hơn 120 ngày có khả năng mất thanh toán"/>
    <d v="2025-08-28T00:00:00"/>
    <d v="1899-12-30T00:00:00"/>
    <m/>
    <m/>
    <x v="3"/>
    <x v="3"/>
    <m/>
  </r>
  <r>
    <x v="3"/>
    <x v="3"/>
    <d v="2025-08-28T00:00:00"/>
    <s v="BH2356733"/>
    <d v="2025-08-28T00:00:00"/>
    <s v="00055093"/>
    <s v="PR-12360642-SG0256 - CircleK A1.09 Sunrise City View - Khu Phức Hợp Căn Hộ Nhật Hoa, 33 Nguyễn Hữu Thọ"/>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8T00:00:00"/>
    <s v="BH2356744"/>
    <d v="2025-08-28T00:00:00"/>
    <s v="00055707"/>
    <s v="PR-12349603-SG0354 - CircleK 116 Phổ Quang"/>
    <n v="230760"/>
    <n v="0"/>
    <n v="18461"/>
    <n v="249221"/>
    <s v="Tồn đầu kỳ"/>
    <m/>
    <m/>
    <n v="249221"/>
    <n v="0"/>
    <n v="0"/>
    <n v="249221"/>
    <d v="2025-08-28T00:00:00"/>
    <m/>
    <d v="2025-08-28T00:00:00"/>
    <n v="0"/>
    <m/>
    <n v="224.56088738425751"/>
    <s v="Nợ quá hạn hơn 120 ngày có khả năng mất thanh toán"/>
    <d v="2025-08-28T00:00:00"/>
    <d v="1899-12-30T00:00:00"/>
    <m/>
    <m/>
    <x v="3"/>
    <x v="3"/>
    <m/>
  </r>
  <r>
    <x v="3"/>
    <x v="3"/>
    <d v="2025-08-28T00:00:00"/>
    <s v="BH2356745"/>
    <d v="2025-08-28T00:00:00"/>
    <s v="00055708"/>
    <s v="PR-12349085-SG0296 - CircleK 619 Lê Đức Thọ"/>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8T00:00:00"/>
    <s v="BH2356747"/>
    <d v="2025-08-28T00:00:00"/>
    <s v="00055709"/>
    <s v="PR-12354139-SG0176 - CircleK 1 Đường Số 1"/>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8T00:00:00"/>
    <s v="BH2356749"/>
    <d v="2025-08-28T00:00:00"/>
    <s v="00055710"/>
    <s v="PR-12366342-SG0320 - CircleK 190 Lê Văn Thọ"/>
    <n v="230760"/>
    <n v="0"/>
    <n v="18461"/>
    <n v="249221"/>
    <s v="Tồn đầu kỳ"/>
    <m/>
    <m/>
    <n v="249221"/>
    <n v="0"/>
    <n v="0"/>
    <n v="249221"/>
    <d v="2025-08-28T00:00:00"/>
    <m/>
    <d v="2025-08-28T00:00:00"/>
    <n v="0"/>
    <m/>
    <n v="224.56088738425751"/>
    <s v="Nợ quá hạn hơn 120 ngày có khả năng mất thanh toán"/>
    <d v="2025-08-28T00:00:00"/>
    <d v="1899-12-30T00:00:00"/>
    <m/>
    <m/>
    <x v="3"/>
    <x v="3"/>
    <m/>
  </r>
  <r>
    <x v="3"/>
    <x v="3"/>
    <d v="2025-08-28T00:00:00"/>
    <s v="BH2356750"/>
    <d v="2025-08-28T00:00:00"/>
    <s v="00055711"/>
    <s v="PR-12344339-SG0307 - CircleK 55 Đường S11"/>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8T00:00:00"/>
    <s v="BH2356756"/>
    <d v="2025-08-28T00:00:00"/>
    <s v="00055712"/>
    <s v="PR-12341245-SG0131 - CircleK 197A-199 Điện Biên Phủ"/>
    <n v="184608"/>
    <n v="0"/>
    <n v="14769"/>
    <n v="199377"/>
    <s v="Tồn đầu kỳ"/>
    <m/>
    <m/>
    <n v="199377"/>
    <n v="0"/>
    <n v="0"/>
    <n v="199377"/>
    <d v="2025-08-28T00:00:00"/>
    <m/>
    <d v="2025-08-28T00:00:00"/>
    <n v="0"/>
    <m/>
    <n v="224.56088738425751"/>
    <s v="Nợ quá hạn hơn 120 ngày có khả năng mất thanh toán"/>
    <d v="2025-08-28T00:00:00"/>
    <d v="1899-12-30T00:00:00"/>
    <m/>
    <m/>
    <x v="3"/>
    <x v="3"/>
    <m/>
  </r>
  <r>
    <x v="3"/>
    <x v="3"/>
    <d v="2025-08-29T00:00:00"/>
    <s v="BH2356928"/>
    <d v="2025-08-29T00:00:00"/>
    <s v="00055771"/>
    <s v="PR-12354583-SG0231 - CircleK 259 Đường số 7"/>
    <n v="184608"/>
    <n v="0"/>
    <n v="14769"/>
    <n v="199377"/>
    <s v="Tồn đầu kỳ"/>
    <m/>
    <m/>
    <n v="199377"/>
    <n v="0"/>
    <n v="0"/>
    <n v="199377"/>
    <d v="2025-08-29T00:00:00"/>
    <m/>
    <d v="2025-08-29T00:00:00"/>
    <n v="0"/>
    <m/>
    <n v="223.56088738425751"/>
    <s v="Nợ quá hạn hơn 120 ngày có khả năng mất thanh toán"/>
    <d v="2025-08-29T00:00:00"/>
    <d v="1899-12-30T00:00:00"/>
    <m/>
    <m/>
    <x v="3"/>
    <x v="3"/>
    <m/>
  </r>
  <r>
    <x v="3"/>
    <x v="3"/>
    <d v="2025-08-29T00:00:00"/>
    <s v="BH2356930"/>
    <d v="2025-08-29T00:00:00"/>
    <s v="00055773"/>
    <s v="PR-12333053-SG0294 - CircleK 633 Tỉnh Lộ 10"/>
    <n v="230760"/>
    <n v="0"/>
    <n v="18461"/>
    <n v="249221"/>
    <s v="Tồn đầu kỳ"/>
    <m/>
    <m/>
    <n v="249221"/>
    <n v="0"/>
    <n v="0"/>
    <n v="249221"/>
    <d v="2025-08-29T00:00:00"/>
    <m/>
    <d v="2025-08-29T00:00:00"/>
    <n v="0"/>
    <m/>
    <n v="223.56088738425751"/>
    <s v="Nợ quá hạn hơn 120 ngày có khả năng mất thanh toán"/>
    <d v="2025-08-29T00:00:00"/>
    <d v="1899-12-30T00:00:00"/>
    <m/>
    <m/>
    <x v="3"/>
    <x v="3"/>
    <m/>
  </r>
  <r>
    <x v="3"/>
    <x v="3"/>
    <d v="2025-08-29T00:00:00"/>
    <s v="BH2357057"/>
    <d v="2025-08-29T00:00:00"/>
    <s v="00055805"/>
    <s v="PR-12373736-SG0182 - CircleK EA3-01-01 Tòa nhà Era Town"/>
    <n v="184608"/>
    <n v="0"/>
    <n v="14769"/>
    <n v="199377"/>
    <s v="Tồn đầu kỳ"/>
    <m/>
    <m/>
    <n v="199377"/>
    <n v="0"/>
    <n v="0"/>
    <n v="199377"/>
    <d v="2025-08-29T00:00:00"/>
    <m/>
    <d v="2025-08-29T00:00:00"/>
    <n v="0"/>
    <m/>
    <n v="223.56088738425751"/>
    <s v="Nợ quá hạn hơn 120 ngày có khả năng mất thanh toán"/>
    <d v="2025-08-29T00:00:00"/>
    <d v="1899-12-30T00:00:00"/>
    <m/>
    <m/>
    <x v="3"/>
    <x v="3"/>
    <m/>
  </r>
  <r>
    <x v="3"/>
    <x v="3"/>
    <d v="2025-08-29T00:00:00"/>
    <s v="BH2357078"/>
    <d v="2025-08-29T00:00:00"/>
    <s v="00055817"/>
    <s v="PR-12373558-SG0163 - CircleK 50 Nhất Chi Mai"/>
    <n v="230760"/>
    <n v="0"/>
    <n v="18461"/>
    <n v="249221"/>
    <s v="Tồn đầu kỳ"/>
    <m/>
    <m/>
    <n v="249221"/>
    <n v="0"/>
    <n v="0"/>
    <n v="249221"/>
    <d v="2025-08-29T00:00:00"/>
    <m/>
    <d v="2025-08-29T00:00:00"/>
    <n v="0"/>
    <m/>
    <n v="223.56088738425751"/>
    <s v="Nợ quá hạn hơn 120 ngày có khả năng mất thanh toán"/>
    <d v="2025-08-29T00:00:00"/>
    <d v="1899-12-30T00:00:00"/>
    <m/>
    <m/>
    <x v="3"/>
    <x v="3"/>
    <m/>
  </r>
  <r>
    <x v="3"/>
    <x v="3"/>
    <d v="2025-08-30T00:00:00"/>
    <s v="BH2357093"/>
    <d v="2025-08-30T00:00:00"/>
    <s v="00056305"/>
    <s v="PR-12374074-SG0234 - CircleK 81 Trần Bình Trọng"/>
    <n v="184608"/>
    <n v="0"/>
    <n v="14769"/>
    <n v="199377"/>
    <s v="Tồn đầu kỳ"/>
    <m/>
    <m/>
    <n v="199377"/>
    <n v="0"/>
    <n v="0"/>
    <n v="199377"/>
    <d v="2025-08-30T00:00:00"/>
    <m/>
    <d v="2025-08-30T00:00:00"/>
    <n v="0"/>
    <m/>
    <n v="222.56088738425751"/>
    <s v="Nợ quá hạn hơn 120 ngày có khả năng mất thanh toán"/>
    <d v="2025-08-30T00:00:00"/>
    <d v="1899-12-30T00:00:00"/>
    <m/>
    <m/>
    <x v="3"/>
    <x v="3"/>
    <m/>
  </r>
  <r>
    <x v="3"/>
    <x v="3"/>
    <d v="2025-08-30T00:00:00"/>
    <s v="BH2357094"/>
    <d v="2025-08-30T00:00:00"/>
    <s v="00056306"/>
    <s v="PR-12344251-SG0305 - CircleK 297 Nguyễn Duy Dương"/>
    <n v="184608"/>
    <n v="0"/>
    <n v="14769"/>
    <n v="199377"/>
    <s v="Tồn đầu kỳ"/>
    <m/>
    <m/>
    <n v="199377"/>
    <n v="0"/>
    <n v="0"/>
    <n v="199377"/>
    <d v="2025-08-30T00:00:00"/>
    <m/>
    <d v="2025-08-30T00:00:00"/>
    <n v="0"/>
    <m/>
    <n v="222.56088738425751"/>
    <s v="Nợ quá hạn hơn 120 ngày có khả năng mất thanh toán"/>
    <d v="2025-08-30T00:00:00"/>
    <d v="1899-12-30T00:00:00"/>
    <m/>
    <m/>
    <x v="3"/>
    <x v="3"/>
    <m/>
  </r>
  <r>
    <x v="3"/>
    <x v="3"/>
    <d v="2025-08-30T00:00:00"/>
    <s v="BH2357096"/>
    <d v="2025-08-30T00:00:00"/>
    <s v="00056307"/>
    <s v="PR-12373448-SG0148 - CircleK 5A Đường Chợ Lớn"/>
    <n v="184608"/>
    <n v="0"/>
    <n v="14769"/>
    <n v="199377"/>
    <s v="Tồn đầu kỳ"/>
    <m/>
    <m/>
    <n v="199377"/>
    <n v="0"/>
    <n v="0"/>
    <n v="199377"/>
    <d v="2025-08-30T00:00:00"/>
    <m/>
    <d v="2025-08-30T00:00:00"/>
    <n v="0"/>
    <m/>
    <n v="222.56088738425751"/>
    <s v="Nợ quá hạn hơn 120 ngày có khả năng mất thanh toán"/>
    <d v="2025-08-30T00:00:00"/>
    <d v="1899-12-30T00:00:00"/>
    <m/>
    <m/>
    <x v="3"/>
    <x v="3"/>
    <m/>
  </r>
  <r>
    <x v="3"/>
    <x v="3"/>
    <d v="2025-08-30T00:00:00"/>
    <s v="BH2357100"/>
    <d v="2025-08-30T00:00:00"/>
    <s v="00056308"/>
    <s v="PR-12379644-SG0162 - CircleK 41 Yên Thế"/>
    <n v="230760"/>
    <n v="0"/>
    <n v="18461"/>
    <n v="249221"/>
    <s v="Tồn đầu kỳ"/>
    <m/>
    <m/>
    <n v="249221"/>
    <n v="0"/>
    <n v="0"/>
    <n v="249221"/>
    <d v="2025-08-30T00:00:00"/>
    <m/>
    <d v="2025-08-30T00:00:00"/>
    <n v="0"/>
    <m/>
    <n v="222.56088738425751"/>
    <s v="Nợ quá hạn hơn 120 ngày có khả năng mất thanh toán"/>
    <d v="2025-08-30T00:00:00"/>
    <d v="1899-12-30T00:00:00"/>
    <m/>
    <m/>
    <x v="3"/>
    <x v="3"/>
    <m/>
  </r>
  <r>
    <x v="3"/>
    <x v="3"/>
    <d v="2025-08-30T00:00:00"/>
    <s v="BH2357157"/>
    <d v="2025-08-30T00:00:00"/>
    <s v="00056380"/>
    <s v="PR-12325151-SG0175 - CircleK 66C Hoàng Diệu 2"/>
    <n v="230760"/>
    <n v="0"/>
    <n v="18461"/>
    <n v="249221"/>
    <s v="Tồn đầu kỳ"/>
    <m/>
    <m/>
    <n v="249221"/>
    <n v="0"/>
    <n v="0"/>
    <n v="249221"/>
    <d v="2025-08-30T00:00:00"/>
    <m/>
    <d v="2025-08-30T00:00:00"/>
    <n v="0"/>
    <m/>
    <n v="222.56088738425751"/>
    <s v="Nợ quá hạn hơn 120 ngày có khả năng mất thanh toán"/>
    <d v="2025-08-30T00:00:00"/>
    <d v="1899-12-30T00:00:00"/>
    <m/>
    <m/>
    <x v="3"/>
    <x v="3"/>
    <m/>
  </r>
  <r>
    <x v="3"/>
    <x v="3"/>
    <d v="2025-09-04T00:00:00"/>
    <s v="BH2357269"/>
    <d v="2025-09-04T00:00:00"/>
    <s v="00056519"/>
    <s v="PR-12397283-SG0317 - CircleK Tầng Trệt - Số 167 Phạm Hữu Lầu, Tổ 17, Khu Phố 1"/>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72"/>
    <d v="2025-09-04T00:00:00"/>
    <s v="00056520"/>
    <s v="PR-12395939-SG0228 - CircleK 165-167 Lê Thánh Tôn"/>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73"/>
    <d v="2025-09-04T00:00:00"/>
    <s v="00056521"/>
    <s v="PR-12395217-SG0182 - CircleK EA3-01-01 Tòa nhà Era Town"/>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77"/>
    <d v="2025-09-04T00:00:00"/>
    <s v="00056557"/>
    <s v="PR-12396461-SG0272 - CircleK 14 Nguyễn Văn Bảo"/>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82"/>
    <d v="2025-09-04T00:00:00"/>
    <s v="00056565"/>
    <s v="PR-12382074-SG0258 - CircleK 15C Nguyễn Thị Minh Khai"/>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92"/>
    <d v="2025-09-04T00:00:00"/>
    <s v="00056573"/>
    <s v="PR-12397241-SG0315 - CircleK Tầng Trệt Số 264-266 Âu Dương Lân"/>
    <n v="184608"/>
    <n v="0"/>
    <n v="14769"/>
    <n v="199377"/>
    <s v="Tồn đầu kỳ"/>
    <m/>
    <m/>
    <n v="199377"/>
    <n v="0"/>
    <n v="0"/>
    <n v="199377"/>
    <d v="2025-09-04T00:00:00"/>
    <m/>
    <d v="2025-09-04T00:00:00"/>
    <n v="0"/>
    <m/>
    <n v="217.56088738425751"/>
    <s v="Nợ quá hạn hơn 120 ngày có khả năng mất thanh toán"/>
    <d v="2025-09-04T00:00:00"/>
    <d v="1899-12-30T00:00:00"/>
    <m/>
    <m/>
    <x v="3"/>
    <x v="3"/>
    <m/>
  </r>
  <r>
    <x v="3"/>
    <x v="3"/>
    <d v="2025-09-04T00:00:00"/>
    <s v="BH2357294"/>
    <d v="2025-09-04T00:00:00"/>
    <s v="00056574"/>
    <s v="PR-12397307-SG0318 - CircleK Tầng trệt số 210 - 212 Cao Lỗ"/>
    <n v="230760"/>
    <n v="0"/>
    <n v="18461"/>
    <n v="249221"/>
    <s v="Tồn đầu kỳ"/>
    <m/>
    <m/>
    <n v="249221"/>
    <n v="0"/>
    <n v="0"/>
    <n v="249221"/>
    <d v="2025-09-04T00:00:00"/>
    <m/>
    <d v="2025-09-04T00:00:00"/>
    <n v="0"/>
    <m/>
    <n v="217.56088738425751"/>
    <s v="Nợ quá hạn hơn 120 ngày có khả năng mất thanh toán"/>
    <d v="2025-09-04T00:00:00"/>
    <d v="1899-12-30T00:00:00"/>
    <m/>
    <m/>
    <x v="3"/>
    <x v="3"/>
    <m/>
  </r>
  <r>
    <x v="3"/>
    <x v="3"/>
    <d v="2025-09-05T00:00:00"/>
    <s v="BH2357336"/>
    <d v="2025-09-05T00:00:00"/>
    <s v="00056648"/>
    <s v="PR-12395337-SG0190 - CircleK 58-60 Hoa Cúc"/>
    <n v="230760"/>
    <n v="0"/>
    <n v="18461"/>
    <n v="249221"/>
    <s v="Tồn đầu kỳ"/>
    <m/>
    <m/>
    <n v="249221"/>
    <n v="0"/>
    <n v="0"/>
    <n v="249221"/>
    <d v="2025-09-05T00:00:00"/>
    <m/>
    <d v="2025-09-05T00:00:00"/>
    <n v="0"/>
    <m/>
    <n v="216.56088738425751"/>
    <s v="Nợ quá hạn hơn 120 ngày có khả năng mất thanh toán"/>
    <d v="2025-09-05T00:00:00"/>
    <d v="1899-12-30T00:00:00"/>
    <m/>
    <m/>
    <x v="3"/>
    <x v="3"/>
    <m/>
  </r>
  <r>
    <x v="3"/>
    <x v="3"/>
    <d v="2025-09-05T00:00:00"/>
    <s v="BH2357337"/>
    <d v="2025-09-05T00:00:00"/>
    <s v="00056649"/>
    <s v="PR-12386005-SG0217 - CircleK 475 Điện Biên Phủ"/>
    <n v="230760"/>
    <n v="0"/>
    <n v="18461"/>
    <n v="249221"/>
    <s v="Tồn đầu kỳ"/>
    <m/>
    <m/>
    <n v="249221"/>
    <n v="0"/>
    <n v="0"/>
    <n v="249221"/>
    <d v="2025-09-05T00:00:00"/>
    <m/>
    <d v="2025-09-05T00:00:00"/>
    <n v="0"/>
    <m/>
    <n v="216.56088738425751"/>
    <s v="Nợ quá hạn hơn 120 ngày có khả năng mất thanh toán"/>
    <d v="2025-09-05T00:00:00"/>
    <d v="1899-12-30T00:00:00"/>
    <m/>
    <m/>
    <x v="3"/>
    <x v="3"/>
    <m/>
  </r>
  <r>
    <x v="3"/>
    <x v="3"/>
    <d v="2025-09-05T00:00:00"/>
    <s v="BH2357338"/>
    <d v="2025-09-05T00:00:00"/>
    <s v="00056650"/>
    <s v="PR-12396943-SG0300 - CircleK Số 27 Nguyễn Gia Trí"/>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41"/>
    <d v="2025-09-05T00:00:00"/>
    <s v="00056651"/>
    <s v="PR-12406521-SG0050 - CircleK 45 Lý Tự Trọng"/>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42"/>
    <d v="2025-09-05T00:00:00"/>
    <s v="00056652"/>
    <s v="PR-12408277-SG0229 - CircleK 306 Cao Thắng"/>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43"/>
    <d v="2025-09-05T00:00:00"/>
    <s v="00056653"/>
    <s v="PR-12408997-SG0289 - CircleK 126 Đường Số 15"/>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51"/>
    <d v="2025-09-05T00:00:00"/>
    <s v="00056659"/>
    <s v="PR-12394335-SG0127 - CircleK 160 Đường Số 19"/>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55"/>
    <d v="2025-09-05T00:00:00"/>
    <s v="00056660"/>
    <s v="PR-12401879-SG0325 - CircleK Số 15 Nguyễn Ảnh Thủ"/>
    <n v="184608"/>
    <n v="0"/>
    <n v="14769"/>
    <n v="199377"/>
    <s v="Tồn đầu kỳ"/>
    <m/>
    <m/>
    <n v="199377"/>
    <n v="0"/>
    <n v="0"/>
    <n v="199377"/>
    <d v="2025-09-05T00:00:00"/>
    <m/>
    <d v="2025-09-05T00:00:00"/>
    <n v="0"/>
    <m/>
    <n v="216.56088738425751"/>
    <s v="Nợ quá hạn hơn 120 ngày có khả năng mất thanh toán"/>
    <d v="2025-09-05T00:00:00"/>
    <d v="1899-12-30T00:00:00"/>
    <m/>
    <m/>
    <x v="3"/>
    <x v="3"/>
    <m/>
  </r>
  <r>
    <x v="3"/>
    <x v="3"/>
    <d v="2025-09-05T00:00:00"/>
    <s v="BH2357356"/>
    <d v="2025-09-05T00:00:00"/>
    <s v="00056661"/>
    <s v="PR-12400795-SG0117 - CircleK 67 Lê Đức Thọ"/>
    <n v="230760"/>
    <n v="0"/>
    <n v="18461"/>
    <n v="249221"/>
    <s v="Tồn đầu kỳ"/>
    <m/>
    <m/>
    <n v="249221"/>
    <n v="0"/>
    <n v="0"/>
    <n v="249221"/>
    <d v="2025-09-05T00:00:00"/>
    <m/>
    <d v="2025-09-05T00:00:00"/>
    <n v="0"/>
    <m/>
    <n v="216.56088738425751"/>
    <s v="Nợ quá hạn hơn 120 ngày có khả năng mất thanh toán"/>
    <d v="2025-09-05T00:00:00"/>
    <d v="1899-12-30T00:00:00"/>
    <m/>
    <m/>
    <x v="3"/>
    <x v="3"/>
    <m/>
  </r>
  <r>
    <x v="3"/>
    <x v="3"/>
    <d v="2025-09-06T00:00:00"/>
    <s v="BH2357378"/>
    <d v="2025-09-06T00:00:00"/>
    <s v="00056728"/>
    <s v="PR-12420415-SG0247 - CircleK 720A Điện Biên Phủ"/>
    <n v="184608"/>
    <n v="0"/>
    <n v="14769"/>
    <n v="199377"/>
    <s v="Tồn đầu kỳ"/>
    <m/>
    <m/>
    <n v="199377"/>
    <n v="0"/>
    <n v="0"/>
    <n v="199377"/>
    <d v="2025-09-06T00:00:00"/>
    <m/>
    <d v="2025-09-06T00:00:00"/>
    <n v="0"/>
    <m/>
    <n v="215.56088738425751"/>
    <s v="Nợ quá hạn hơn 120 ngày có khả năng mất thanh toán"/>
    <d v="2025-09-06T00:00:00"/>
    <d v="1899-12-30T00:00:00"/>
    <m/>
    <m/>
    <x v="3"/>
    <x v="3"/>
    <m/>
  </r>
  <r>
    <x v="3"/>
    <x v="3"/>
    <d v="2025-09-06T00:00:00"/>
    <s v="BH2357379"/>
    <d v="2025-09-06T00:00:00"/>
    <s v="00056729"/>
    <s v="PR-12413216-SG0131 - CircleK 197A-199 Điện Biên Phủ"/>
    <n v="230760"/>
    <n v="0"/>
    <n v="18461"/>
    <n v="249221"/>
    <s v="Tồn đầu kỳ"/>
    <m/>
    <m/>
    <n v="249221"/>
    <n v="0"/>
    <n v="0"/>
    <n v="249221"/>
    <d v="2025-09-06T00:00:00"/>
    <m/>
    <d v="2025-09-06T00:00:00"/>
    <n v="0"/>
    <m/>
    <n v="215.56088738425751"/>
    <s v="Nợ quá hạn hơn 120 ngày có khả năng mất thanh toán"/>
    <d v="2025-09-06T00:00:00"/>
    <d v="1899-12-30T00:00:00"/>
    <m/>
    <m/>
    <x v="3"/>
    <x v="3"/>
    <m/>
  </r>
  <r>
    <x v="3"/>
    <x v="3"/>
    <d v="2025-09-06T00:00:00"/>
    <s v="BH2357380"/>
    <d v="2025-09-06T00:00:00"/>
    <s v="00056730"/>
    <s v="PR-12420957-SG0297 - CircleK Căn Số A1-00.04 Tháp A1, Khu Chung Cư Phức Hợp Lô M1 74 Nguyễn Cơ Thạch"/>
    <n v="230760"/>
    <n v="0"/>
    <n v="18461"/>
    <n v="249221"/>
    <s v="Tồn đầu kỳ"/>
    <m/>
    <m/>
    <n v="249221"/>
    <n v="0"/>
    <n v="0"/>
    <n v="249221"/>
    <d v="2025-09-06T00:00:00"/>
    <m/>
    <d v="2025-09-06T00:00:00"/>
    <n v="0"/>
    <m/>
    <n v="215.56088738425751"/>
    <s v="Nợ quá hạn hơn 120 ngày có khả năng mất thanh toán"/>
    <d v="2025-09-06T00:00:00"/>
    <d v="1899-12-30T00:00:00"/>
    <m/>
    <m/>
    <x v="3"/>
    <x v="3"/>
    <m/>
  </r>
  <r>
    <x v="3"/>
    <x v="3"/>
    <d v="2025-09-06T00:00:00"/>
    <s v="BH2357384"/>
    <d v="2025-09-06T00:00:00"/>
    <s v="00056731"/>
    <s v="PR-12386275-SG0264 - CircleK 83 Đường Số 3, Khu Phố 4"/>
    <n v="230760"/>
    <n v="0"/>
    <n v="18461"/>
    <n v="249221"/>
    <s v="Tồn đầu kỳ"/>
    <m/>
    <m/>
    <n v="249221"/>
    <n v="0"/>
    <n v="0"/>
    <n v="249221"/>
    <d v="2025-09-06T00:00:00"/>
    <m/>
    <d v="2025-09-06T00:00:00"/>
    <n v="0"/>
    <m/>
    <n v="215.56088738425751"/>
    <s v="Nợ quá hạn hơn 120 ngày có khả năng mất thanh toán"/>
    <d v="2025-09-06T00:00:00"/>
    <d v="1899-12-30T00:00:00"/>
    <m/>
    <m/>
    <x v="3"/>
    <x v="3"/>
    <m/>
  </r>
  <r>
    <x v="3"/>
    <x v="3"/>
    <d v="2025-09-06T00:00:00"/>
    <s v="BH2357394"/>
    <d v="2025-09-06T00:00:00"/>
    <s v="00056744"/>
    <s v="PR-12420747-SG0287 - CircleK 311 Nguyễn Tri Phương"/>
    <n v="230760"/>
    <n v="0"/>
    <n v="18461"/>
    <n v="249221"/>
    <s v="Tồn đầu kỳ"/>
    <m/>
    <m/>
    <n v="249221"/>
    <n v="0"/>
    <n v="0"/>
    <n v="249221"/>
    <d v="2025-09-06T00:00:00"/>
    <m/>
    <d v="2025-09-06T00:00:00"/>
    <n v="0"/>
    <m/>
    <n v="215.56088738425751"/>
    <s v="Nợ quá hạn hơn 120 ngày có khả năng mất thanh toán"/>
    <d v="2025-09-06T00:00:00"/>
    <d v="1899-12-30T00:00:00"/>
    <m/>
    <m/>
    <x v="3"/>
    <x v="3"/>
    <m/>
  </r>
  <r>
    <x v="3"/>
    <x v="3"/>
    <d v="2025-09-06T00:00:00"/>
    <s v="BH2357402"/>
    <d v="2025-09-06T00:00:00"/>
    <s v="00057003"/>
    <s v="PR-12419325-SG0144 - CircleK 82 Nguyễn Huệ"/>
    <n v="230760"/>
    <n v="0"/>
    <n v="18461"/>
    <n v="249221"/>
    <s v="Tồn đầu kỳ"/>
    <m/>
    <m/>
    <n v="249221"/>
    <n v="0"/>
    <n v="0"/>
    <n v="249221"/>
    <d v="2025-09-06T00:00:00"/>
    <m/>
    <d v="2025-09-06T00:00:00"/>
    <n v="0"/>
    <m/>
    <n v="215.56088738425751"/>
    <s v="Nợ quá hạn hơn 120 ngày có khả năng mất thanh toán"/>
    <d v="2025-09-06T00:00:00"/>
    <d v="1899-12-30T00:00:00"/>
    <m/>
    <m/>
    <x v="3"/>
    <x v="3"/>
    <m/>
  </r>
  <r>
    <x v="3"/>
    <x v="3"/>
    <d v="2025-09-06T00:00:00"/>
    <s v="BH2357404"/>
    <d v="2025-09-06T00:00:00"/>
    <s v="00057014"/>
    <s v="PR-12387199-SG0347 - CircleK Một phần diện tích căn nhà số 944 Lê Văn Lương, Nhà Bè"/>
    <n v="184608"/>
    <n v="0"/>
    <n v="14769"/>
    <n v="199377"/>
    <s v="Tồn đầu kỳ"/>
    <m/>
    <m/>
    <n v="199377"/>
    <n v="0"/>
    <n v="0"/>
    <n v="199377"/>
    <d v="2025-09-06T00:00:00"/>
    <m/>
    <d v="2025-09-06T00:00:00"/>
    <n v="0"/>
    <m/>
    <n v="215.56088738425751"/>
    <s v="Nợ quá hạn hơn 120 ngày có khả năng mất thanh toán"/>
    <d v="2025-09-06T00:00:00"/>
    <d v="1899-12-30T00:00:00"/>
    <m/>
    <m/>
    <x v="3"/>
    <x v="3"/>
    <m/>
  </r>
  <r>
    <x v="3"/>
    <x v="3"/>
    <d v="2025-09-08T00:00:00"/>
    <s v="BH2357429"/>
    <d v="2025-09-08T00:00:00"/>
    <s v="00057793"/>
    <s v="PR-12409125-SG0298 - CircleK 17H-17K Dương Đình Nghệ"/>
    <n v="184608"/>
    <n v="0"/>
    <n v="14769"/>
    <n v="199377"/>
    <s v="Tồn đầu kỳ"/>
    <m/>
    <m/>
    <n v="199377"/>
    <n v="0"/>
    <n v="0"/>
    <n v="199377"/>
    <d v="2025-09-08T00:00:00"/>
    <m/>
    <d v="2025-09-08T00:00:00"/>
    <n v="0"/>
    <m/>
    <n v="213.56088738425751"/>
    <s v="Nợ quá hạn hơn 120 ngày có khả năng mất thanh toán"/>
    <d v="2025-09-08T00:00:00"/>
    <d v="1899-12-30T00:00:00"/>
    <m/>
    <m/>
    <x v="3"/>
    <x v="3"/>
    <m/>
  </r>
  <r>
    <x v="3"/>
    <x v="3"/>
    <d v="2025-09-08T00:00:00"/>
    <s v="BH2357434"/>
    <d v="2025-09-08T00:00:00"/>
    <s v="00057794"/>
    <s v="PR-12397011-SG0303 - CircleK Thương Mại Dịch Vụ SH01, Cao Ốc Thoại Ngọc Hầu (Resgreen Tower) - 7A Thoại Ngọc Hầu"/>
    <n v="184608"/>
    <n v="0"/>
    <n v="14769"/>
    <n v="199377"/>
    <s v="Tồn đầu kỳ"/>
    <m/>
    <m/>
    <n v="199377"/>
    <n v="0"/>
    <n v="0"/>
    <n v="199377"/>
    <d v="2025-09-08T00:00:00"/>
    <m/>
    <d v="2025-09-08T00:00:00"/>
    <n v="0"/>
    <m/>
    <n v="213.56088738425751"/>
    <s v="Nợ quá hạn hơn 120 ngày có khả năng mất thanh toán"/>
    <d v="2025-09-08T00:00:00"/>
    <d v="1899-12-30T00:00:00"/>
    <m/>
    <m/>
    <x v="3"/>
    <x v="3"/>
    <m/>
  </r>
  <r>
    <x v="3"/>
    <x v="3"/>
    <d v="2025-09-08T00:00:00"/>
    <s v="BH2357444"/>
    <d v="2025-09-08T00:00:00"/>
    <s v="00057814"/>
    <s v="PR-12419241-SG0137 - CircleK 193 Đường Số 1"/>
    <n v="230760"/>
    <n v="0"/>
    <n v="18461"/>
    <n v="249221"/>
    <s v="Tồn đầu kỳ"/>
    <m/>
    <m/>
    <n v="249221"/>
    <n v="0"/>
    <n v="0"/>
    <n v="249221"/>
    <d v="2025-09-08T00:00:00"/>
    <m/>
    <d v="2025-09-08T00:00:00"/>
    <n v="0"/>
    <m/>
    <n v="213.56088738425751"/>
    <s v="Nợ quá hạn hơn 120 ngày có khả năng mất thanh toán"/>
    <d v="2025-09-08T00:00:00"/>
    <d v="1899-12-30T00:00:00"/>
    <m/>
    <m/>
    <x v="3"/>
    <x v="3"/>
    <m/>
  </r>
  <r>
    <x v="3"/>
    <x v="3"/>
    <d v="2025-09-09T00:00:00"/>
    <s v="BH2357655"/>
    <d v="2025-09-09T00:00:00"/>
    <s v="00057890"/>
    <s v="PR-12444702-SG0346 - CircleK 139 Hai Bà Trưng"/>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09T00:00:00"/>
    <s v="BH2357656"/>
    <d v="2025-09-09T00:00:00"/>
    <s v="00057891"/>
    <s v="PR-12444090-SG0321 - CircleK 47 Nguyễn Huệ"/>
    <n v="461520"/>
    <n v="0"/>
    <n v="36922"/>
    <n v="498442"/>
    <s v="Tồn đầu kỳ"/>
    <m/>
    <m/>
    <n v="498442"/>
    <n v="0"/>
    <n v="0"/>
    <n v="498442"/>
    <d v="2025-09-09T00:00:00"/>
    <m/>
    <d v="2025-09-09T00:00:00"/>
    <n v="0"/>
    <m/>
    <n v="212.56088738425751"/>
    <s v="Nợ quá hạn hơn 120 ngày có khả năng mất thanh toán"/>
    <d v="2025-09-09T00:00:00"/>
    <d v="1899-12-30T00:00:00"/>
    <m/>
    <m/>
    <x v="3"/>
    <x v="3"/>
    <m/>
  </r>
  <r>
    <x v="3"/>
    <x v="3"/>
    <d v="2025-09-09T00:00:00"/>
    <s v="BH2357657"/>
    <d v="2025-09-09T00:00:00"/>
    <s v="00057892"/>
    <s v="PR-12427225-SG0251 - CircleK 188 Nguyễn Thị Minh Khai"/>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09T00:00:00"/>
    <s v="BH2357660"/>
    <d v="2025-09-09T00:00:00"/>
    <s v="00057893"/>
    <s v="PR-12442688-SG0262 - CircleK 69 Nguyễn Khắc Nhu"/>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09T00:00:00"/>
    <s v="BH2357692"/>
    <d v="2025-09-09T00:00:00"/>
    <s v="00057901"/>
    <s v="PR-12425007-SG0311 - CircleK 44 Huỳnh Văn Bánh"/>
    <n v="346140"/>
    <n v="0"/>
    <n v="27691"/>
    <n v="373831"/>
    <s v="Tồn đầu kỳ"/>
    <m/>
    <m/>
    <n v="373831"/>
    <n v="0"/>
    <n v="0"/>
    <n v="373831"/>
    <d v="2025-09-09T00:00:00"/>
    <m/>
    <d v="2025-09-09T00:00:00"/>
    <n v="0"/>
    <m/>
    <n v="212.56088738425751"/>
    <s v="Nợ quá hạn hơn 120 ngày có khả năng mất thanh toán"/>
    <d v="2025-09-09T00:00:00"/>
    <d v="1899-12-30T00:00:00"/>
    <m/>
    <m/>
    <x v="3"/>
    <x v="3"/>
    <m/>
  </r>
  <r>
    <x v="3"/>
    <x v="3"/>
    <d v="2025-09-09T00:00:00"/>
    <s v="BH2357694"/>
    <d v="2025-09-09T00:00:00"/>
    <s v="00057902"/>
    <s v="PR-12439486-SG0053 - CircleK Số 1 Công Trường Tự Do"/>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09T00:00:00"/>
    <s v="BH2357696"/>
    <d v="2025-09-09T00:00:00"/>
    <s v="00057903"/>
    <s v="PR-12439440-SG0051 - CircleK 87 Trần Nguyên Đán"/>
    <n v="230760"/>
    <n v="0"/>
    <n v="18461"/>
    <n v="249221"/>
    <s v="Tồn đầu kỳ"/>
    <m/>
    <m/>
    <n v="249221"/>
    <n v="0"/>
    <n v="0"/>
    <n v="249221"/>
    <d v="2025-09-09T00:00:00"/>
    <m/>
    <d v="2025-09-09T00:00:00"/>
    <n v="0"/>
    <m/>
    <n v="212.56088738425751"/>
    <s v="Nợ quá hạn hơn 120 ngày có khả năng mất thanh toán"/>
    <d v="2025-09-09T00:00:00"/>
    <d v="1899-12-30T00:00:00"/>
    <m/>
    <m/>
    <x v="3"/>
    <x v="3"/>
    <m/>
  </r>
  <r>
    <x v="3"/>
    <x v="3"/>
    <d v="2025-09-09T00:00:00"/>
    <s v="BH2357703"/>
    <d v="2025-09-09T00:00:00"/>
    <s v="00057904"/>
    <s v="PR-12433436-SG0294 - CircleK 633 Tỉnh Lộ 10"/>
    <n v="230760"/>
    <n v="0"/>
    <n v="18461"/>
    <n v="249221"/>
    <s v="Tồn đầu kỳ"/>
    <m/>
    <m/>
    <n v="249221"/>
    <n v="0"/>
    <n v="0"/>
    <n v="249221"/>
    <d v="2025-09-09T00:00:00"/>
    <m/>
    <d v="2025-09-09T00:00:00"/>
    <n v="0"/>
    <m/>
    <n v="212.56088738425751"/>
    <s v="Nợ quá hạn hơn 120 ngày có khả năng mất thanh toán"/>
    <d v="2025-09-09T00:00:00"/>
    <d v="1899-12-30T00:00:00"/>
    <m/>
    <m/>
    <x v="3"/>
    <x v="3"/>
    <m/>
  </r>
  <r>
    <x v="3"/>
    <x v="3"/>
    <d v="2025-09-09T00:00:00"/>
    <s v="BH2357724"/>
    <d v="2025-09-09T00:00:00"/>
    <s v="00057905"/>
    <s v="PR-12432742-SG0223 - CircleK 26 Nguyễn Thái Bình"/>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09T00:00:00"/>
    <s v="BH2357738"/>
    <d v="2025-09-09T00:00:00"/>
    <s v="00057921"/>
    <s v="PR-12443586-SG0302 - CircleK 474 Trần Thị Năm"/>
    <n v="184608"/>
    <n v="0"/>
    <n v="14769"/>
    <n v="199377"/>
    <s v="Tồn đầu kỳ"/>
    <m/>
    <m/>
    <n v="199377"/>
    <n v="0"/>
    <n v="0"/>
    <n v="199377"/>
    <d v="2025-09-09T00:00:00"/>
    <m/>
    <d v="2025-09-09T00:00:00"/>
    <n v="0"/>
    <m/>
    <n v="212.56088738425751"/>
    <s v="Nợ quá hạn hơn 120 ngày có khả năng mất thanh toán"/>
    <d v="2025-09-09T00:00:00"/>
    <d v="1899-12-30T00:00:00"/>
    <m/>
    <m/>
    <x v="3"/>
    <x v="3"/>
    <m/>
  </r>
  <r>
    <x v="3"/>
    <x v="3"/>
    <d v="2025-09-10T00:00:00"/>
    <s v="BH2357941"/>
    <d v="2025-09-10T00:00:00"/>
    <s v="00057974"/>
    <s v="PR-12448646-SG0256 - CircleK A1.09 Sunrise City View - Khu Phức Hợp Căn Hộ Nhật Hoa, 33 Nguyễn Hữu Thọ"/>
    <n v="184608"/>
    <n v="0"/>
    <n v="14769"/>
    <n v="199377"/>
    <s v="Tồn đầu kỳ"/>
    <m/>
    <m/>
    <n v="199377"/>
    <n v="0"/>
    <n v="0"/>
    <n v="199377"/>
    <d v="2025-09-10T00:00:00"/>
    <m/>
    <d v="2025-09-10T00:00:00"/>
    <n v="0"/>
    <m/>
    <n v="211.56088738425751"/>
    <s v="Nợ quá hạn hơn 120 ngày có khả năng mất thanh toán"/>
    <d v="2025-09-10T00:00:00"/>
    <d v="1899-12-30T00:00:00"/>
    <m/>
    <m/>
    <x v="3"/>
    <x v="3"/>
    <m/>
  </r>
  <r>
    <x v="3"/>
    <x v="3"/>
    <d v="2025-09-10T00:00:00"/>
    <s v="BH2357943"/>
    <d v="2025-09-10T00:00:00"/>
    <s v="00057975"/>
    <s v="PR-12433034-SG0269 - CircleK 285 Cách Mạng Tháng Tám"/>
    <n v="230760"/>
    <n v="0"/>
    <n v="18461"/>
    <n v="249221"/>
    <s v="Tồn đầu kỳ"/>
    <m/>
    <m/>
    <n v="249221"/>
    <n v="0"/>
    <n v="0"/>
    <n v="249221"/>
    <d v="2025-09-10T00:00:00"/>
    <m/>
    <d v="2025-09-10T00:00:00"/>
    <n v="0"/>
    <m/>
    <n v="211.56088738425751"/>
    <s v="Nợ quá hạn hơn 120 ngày có khả năng mất thanh toán"/>
    <d v="2025-09-10T00:00:00"/>
    <d v="1899-12-30T00:00:00"/>
    <m/>
    <m/>
    <x v="3"/>
    <x v="3"/>
    <m/>
  </r>
  <r>
    <x v="3"/>
    <x v="3"/>
    <d v="2025-09-10T00:00:00"/>
    <s v="BH2357945"/>
    <d v="2025-09-10T00:00:00"/>
    <s v="00057990"/>
    <s v="PR-12443986-SG0315 - CircleK Tầng Trệt Số 264-266 Âu Dương Lân"/>
    <n v="184608"/>
    <n v="0"/>
    <n v="14769"/>
    <n v="199377"/>
    <s v="Tồn đầu kỳ"/>
    <m/>
    <m/>
    <n v="199377"/>
    <n v="0"/>
    <n v="0"/>
    <n v="199377"/>
    <d v="2025-09-10T00:00:00"/>
    <m/>
    <d v="2025-09-10T00:00:00"/>
    <n v="0"/>
    <m/>
    <n v="211.56088738425751"/>
    <s v="Nợ quá hạn hơn 120 ngày có khả năng mất thanh toán"/>
    <d v="2025-09-10T00:00:00"/>
    <d v="1899-12-30T00:00:00"/>
    <m/>
    <m/>
    <x v="3"/>
    <x v="3"/>
    <m/>
  </r>
  <r>
    <x v="3"/>
    <x v="3"/>
    <d v="2025-09-10T00:00:00"/>
    <s v="BH2357952"/>
    <d v="2025-09-10T00:00:00"/>
    <s v="00057996"/>
    <s v="PR-12454005-SG0252 - CircleK SAV.3-00.27 Toà Nhà The Sun Avenue, Tầng Trệt, Tháp S3, Số 28 Mai Chí Thọ"/>
    <n v="184608"/>
    <n v="0"/>
    <n v="14769"/>
    <n v="199377"/>
    <s v="Tồn đầu kỳ"/>
    <m/>
    <m/>
    <n v="199377"/>
    <n v="0"/>
    <n v="0"/>
    <n v="199377"/>
    <d v="2025-09-10T00:00:00"/>
    <m/>
    <d v="2025-09-10T00:00:00"/>
    <n v="0"/>
    <m/>
    <n v="211.56088738425751"/>
    <s v="Nợ quá hạn hơn 120 ngày có khả năng mất thanh toán"/>
    <d v="2025-09-10T00:00:00"/>
    <d v="1899-12-30T00:00:00"/>
    <m/>
    <m/>
    <x v="3"/>
    <x v="3"/>
    <m/>
  </r>
  <r>
    <x v="3"/>
    <x v="3"/>
    <d v="2025-09-10T00:00:00"/>
    <s v="BH2357983"/>
    <d v="2025-09-10T00:00:00"/>
    <s v="00058000"/>
    <s v="PR-12409425-SG0327 - CircleK 364 Võ Văn Ngân, Khu phố 3, Phường Bình Thọ, Thành phố Thủ Đức"/>
    <n v="184608"/>
    <n v="0"/>
    <n v="14769"/>
    <n v="199377"/>
    <s v="Tồn đầu kỳ"/>
    <m/>
    <m/>
    <n v="199377"/>
    <n v="0"/>
    <n v="0"/>
    <n v="199377"/>
    <d v="2025-09-10T00:00:00"/>
    <m/>
    <d v="2025-09-10T00:00:00"/>
    <n v="0"/>
    <m/>
    <n v="211.56088738425751"/>
    <s v="Nợ quá hạn hơn 120 ngày có khả năng mất thanh toán"/>
    <d v="2025-09-10T00:00:00"/>
    <d v="1899-12-30T00:00:00"/>
    <m/>
    <m/>
    <x v="3"/>
    <x v="3"/>
    <m/>
  </r>
  <r>
    <x v="3"/>
    <x v="3"/>
    <d v="2025-09-11T00:00:00"/>
    <s v="BH2358068"/>
    <d v="2025-09-11T00:00:00"/>
    <s v="00058066"/>
    <s v="PR-12463526-SG0131 - CircleK 197A-199 Điện Biên Phủ"/>
    <n v="230760"/>
    <n v="0"/>
    <n v="18461"/>
    <n v="249221"/>
    <s v="Tồn đầu kỳ"/>
    <m/>
    <m/>
    <n v="249221"/>
    <n v="0"/>
    <n v="0"/>
    <n v="249221"/>
    <d v="2025-09-11T00:00:00"/>
    <m/>
    <d v="2025-09-11T00:00:00"/>
    <n v="0"/>
    <m/>
    <n v="210.56088738425751"/>
    <s v="Nợ quá hạn hơn 120 ngày có khả năng mất thanh toán"/>
    <d v="2025-09-11T00:00:00"/>
    <d v="1899-12-30T00:00:00"/>
    <m/>
    <m/>
    <x v="3"/>
    <x v="3"/>
    <m/>
  </r>
  <r>
    <x v="3"/>
    <x v="3"/>
    <d v="2025-09-11T00:00:00"/>
    <s v="BH2358077"/>
    <d v="2025-09-11T00:00:00"/>
    <s v="00058067"/>
    <s v="PR-12458356-SG0212 - CircleK 292 Điện Biên Phủ"/>
    <n v="184608"/>
    <n v="0"/>
    <n v="14769"/>
    <n v="199377"/>
    <s v="Tồn đầu kỳ"/>
    <m/>
    <m/>
    <n v="199377"/>
    <n v="0"/>
    <n v="0"/>
    <n v="199377"/>
    <d v="2025-09-11T00:00:00"/>
    <m/>
    <d v="2025-09-11T00:00:00"/>
    <n v="0"/>
    <m/>
    <n v="210.56088738425751"/>
    <s v="Nợ quá hạn hơn 120 ngày có khả năng mất thanh toán"/>
    <d v="2025-09-11T00:00:00"/>
    <d v="1899-12-30T00:00:00"/>
    <m/>
    <m/>
    <x v="3"/>
    <x v="3"/>
    <m/>
  </r>
  <r>
    <x v="3"/>
    <x v="3"/>
    <d v="2025-09-11T00:00:00"/>
    <s v="BH2358079"/>
    <d v="2025-09-11T00:00:00"/>
    <s v="00058082"/>
    <s v="PR-12465228-SG0299 - CircleK 04 Phổ Quang"/>
    <n v="346140"/>
    <n v="0"/>
    <n v="27691"/>
    <n v="373831"/>
    <s v="Tồn đầu kỳ"/>
    <m/>
    <m/>
    <n v="373831"/>
    <n v="0"/>
    <n v="0"/>
    <n v="373831"/>
    <d v="2025-09-11T00:00:00"/>
    <m/>
    <d v="2025-09-11T00:00:00"/>
    <n v="0"/>
    <m/>
    <n v="210.56088738425751"/>
    <s v="Nợ quá hạn hơn 120 ngày có khả năng mất thanh toán"/>
    <d v="2025-09-11T00:00:00"/>
    <d v="1899-12-30T00:00:00"/>
    <m/>
    <m/>
    <x v="3"/>
    <x v="3"/>
    <m/>
  </r>
  <r>
    <x v="3"/>
    <x v="3"/>
    <d v="2025-09-11T00:00:00"/>
    <s v="BH2358082"/>
    <d v="2025-09-11T00:00:00"/>
    <s v="00058083"/>
    <s v="PR-12449148-SG0332 - CircleK Một phần của căn nhà số 586 - 588 Quang Trung, Quận Gò Vấp"/>
    <n v="184608"/>
    <n v="0"/>
    <n v="14769"/>
    <n v="199377"/>
    <s v="Tồn đầu kỳ"/>
    <m/>
    <m/>
    <n v="199377"/>
    <n v="0"/>
    <n v="0"/>
    <n v="199377"/>
    <d v="2025-09-11T00:00:00"/>
    <m/>
    <d v="2025-09-11T00:00:00"/>
    <n v="0"/>
    <m/>
    <n v="210.56088738425751"/>
    <s v="Nợ quá hạn hơn 120 ngày có khả năng mất thanh toán"/>
    <d v="2025-09-11T00:00:00"/>
    <d v="1899-12-30T00:00:00"/>
    <m/>
    <m/>
    <x v="3"/>
    <x v="3"/>
    <m/>
  </r>
  <r>
    <x v="3"/>
    <x v="3"/>
    <d v="2025-09-12T00:00:00"/>
    <s v="BH2358153"/>
    <d v="2025-09-12T00:00:00"/>
    <s v="00058984"/>
    <s v="PR-12448206-SG0174 - CircleK 683A Âu Cơ"/>
    <n v="276912"/>
    <n v="0"/>
    <n v="22153"/>
    <n v="299065"/>
    <s v="Tồn đầu kỳ"/>
    <m/>
    <m/>
    <n v="299065"/>
    <n v="0"/>
    <n v="0"/>
    <n v="299065"/>
    <d v="2025-09-12T00:00:00"/>
    <m/>
    <d v="2025-09-12T00:00:00"/>
    <n v="0"/>
    <m/>
    <n v="209.56088738425751"/>
    <s v="Nợ quá hạn hơn 120 ngày có khả năng mất thanh toán"/>
    <d v="2025-09-12T00:00:00"/>
    <d v="1899-12-30T00:00:00"/>
    <m/>
    <m/>
    <x v="3"/>
    <x v="3"/>
    <m/>
  </r>
  <r>
    <x v="3"/>
    <x v="3"/>
    <d v="2025-09-12T00:00:00"/>
    <s v="BH2358192"/>
    <d v="2025-09-12T00:00:00"/>
    <s v="00058999"/>
    <s v="PR-12469781-SG0306 - CircleK 469 Thống Nhất"/>
    <n v="230760"/>
    <n v="0"/>
    <n v="18461"/>
    <n v="249221"/>
    <s v="Tồn đầu kỳ"/>
    <m/>
    <m/>
    <n v="249221"/>
    <n v="0"/>
    <n v="0"/>
    <n v="249221"/>
    <d v="2025-09-12T00:00:00"/>
    <m/>
    <d v="2025-09-12T00:00:00"/>
    <n v="0"/>
    <m/>
    <n v="209.56088738425751"/>
    <s v="Nợ quá hạn hơn 120 ngày có khả năng mất thanh toán"/>
    <d v="2025-09-12T00:00:00"/>
    <d v="1899-12-30T00:00:00"/>
    <m/>
    <m/>
    <x v="3"/>
    <x v="3"/>
    <m/>
  </r>
  <r>
    <x v="3"/>
    <x v="3"/>
    <d v="2025-09-12T00:00:00"/>
    <s v="BH2358207"/>
    <d v="2025-09-12T00:00:00"/>
    <s v="00059001"/>
    <s v="PR-12473558-SG0061 - CircleK S34-2 Sky Garden 3 - Phú Mỹ Hưng, Đại Lộ Nguyễn Văn Linh"/>
    <n v="230760"/>
    <n v="0"/>
    <n v="18461"/>
    <n v="249221"/>
    <s v="Tồn đầu kỳ"/>
    <m/>
    <m/>
    <n v="249221"/>
    <n v="0"/>
    <n v="0"/>
    <n v="249221"/>
    <d v="2025-09-12T00:00:00"/>
    <m/>
    <d v="2025-09-12T00:00:00"/>
    <n v="0"/>
    <m/>
    <n v="209.56088738425751"/>
    <s v="Nợ quá hạn hơn 120 ngày có khả năng mất thanh toán"/>
    <d v="2025-09-12T00:00:00"/>
    <d v="1899-12-30T00:00:00"/>
    <m/>
    <m/>
    <x v="3"/>
    <x v="3"/>
    <m/>
  </r>
  <r>
    <x v="3"/>
    <x v="3"/>
    <d v="2025-09-13T00:00:00"/>
    <s v="BH2358432"/>
    <d v="2025-09-13T00:00:00"/>
    <s v="00059426"/>
    <s v="PR-12441438-SG0188 - CircleK 73-75 Trần Trọng Cung"/>
    <n v="184608"/>
    <n v="0"/>
    <n v="14769"/>
    <n v="199377"/>
    <s v="Tồn đầu kỳ"/>
    <m/>
    <m/>
    <n v="199377"/>
    <n v="0"/>
    <n v="0"/>
    <n v="199377"/>
    <d v="2025-09-13T00:00:00"/>
    <m/>
    <d v="2025-09-13T00:00:00"/>
    <n v="0"/>
    <m/>
    <n v="208.56088738425751"/>
    <s v="Nợ quá hạn hơn 120 ngày có khả năng mất thanh toán"/>
    <d v="2025-09-13T00:00:00"/>
    <d v="1899-12-30T00:00:00"/>
    <m/>
    <m/>
    <x v="3"/>
    <x v="3"/>
    <m/>
  </r>
  <r>
    <x v="3"/>
    <x v="3"/>
    <d v="2025-09-13T00:00:00"/>
    <s v="BH2358447"/>
    <d v="2025-09-13T00:00:00"/>
    <s v="00059442"/>
    <s v="PR-12485952-SG0277 - CircleK 36-38 Trần Thái Tông"/>
    <n v="230760"/>
    <n v="0"/>
    <n v="18461"/>
    <n v="249221"/>
    <s v="Tồn đầu kỳ"/>
    <m/>
    <m/>
    <n v="249221"/>
    <n v="0"/>
    <n v="0"/>
    <n v="249221"/>
    <d v="2025-09-13T00:00:00"/>
    <m/>
    <d v="2025-09-13T00:00:00"/>
    <n v="0"/>
    <m/>
    <n v="208.56088738425751"/>
    <s v="Nợ quá hạn hơn 120 ngày có khả năng mất thanh toán"/>
    <d v="2025-09-13T00:00:00"/>
    <d v="1899-12-30T00:00:00"/>
    <m/>
    <m/>
    <x v="3"/>
    <x v="3"/>
    <m/>
  </r>
  <r>
    <x v="5"/>
    <x v="5"/>
    <d v="2025-09-15T00:00:00"/>
    <s v="BH2358466"/>
    <d v="2025-09-15T00:00:00"/>
    <s v="00059483"/>
    <s v="PR-12482988-NT0005 - CircleK Số 18 Trần Phú, Nha Trang, Khánh Hòa"/>
    <n v="1246104"/>
    <n v="0"/>
    <n v="99688"/>
    <n v="1345792"/>
    <s v="Tồn đầu kỳ"/>
    <m/>
    <m/>
    <n v="1345792"/>
    <n v="0"/>
    <n v="0"/>
    <n v="1345792"/>
    <d v="2025-09-15T00:00:00"/>
    <m/>
    <d v="2025-09-15T00:00:00"/>
    <n v="0"/>
    <m/>
    <n v="206.56088738425751"/>
    <s v="Nợ quá hạn hơn 120 ngày có khả năng mất thanh toán"/>
    <d v="2025-09-15T00:00:00"/>
    <d v="1899-12-30T00:00:00"/>
    <m/>
    <m/>
    <x v="3"/>
    <x v="3"/>
    <m/>
  </r>
  <r>
    <x v="3"/>
    <x v="3"/>
    <d v="2025-09-15T00:00:00"/>
    <s v="BH2358481"/>
    <d v="2025-09-15T00:00:00"/>
    <s v="00059498"/>
    <s v="PR-12454315-SG0279 - CircleK Kiot Khu Vực Mặt Tiền Kinh Dương Vương - 395 Kinh Dương Vương"/>
    <n v="230760"/>
    <n v="0"/>
    <n v="18461"/>
    <n v="249221"/>
    <s v="Tồn đầu kỳ"/>
    <m/>
    <m/>
    <n v="249221"/>
    <n v="0"/>
    <n v="0"/>
    <n v="249221"/>
    <d v="2025-09-15T00:00:00"/>
    <m/>
    <d v="2025-09-15T00:00:00"/>
    <n v="0"/>
    <m/>
    <n v="206.56088738425751"/>
    <s v="Nợ quá hạn hơn 120 ngày có khả năng mất thanh toán"/>
    <d v="2025-09-15T00:00:00"/>
    <d v="1899-12-30T00:00:00"/>
    <m/>
    <m/>
    <x v="3"/>
    <x v="3"/>
    <m/>
  </r>
  <r>
    <x v="3"/>
    <x v="3"/>
    <d v="2025-09-15T00:00:00"/>
    <s v="BH2358486"/>
    <d v="2025-09-15T00:00:00"/>
    <s v="00059499"/>
    <s v="PR-12475110-SG0231 - CircleK 259 Đường số 7"/>
    <n v="184608"/>
    <n v="0"/>
    <n v="14769"/>
    <n v="199377"/>
    <s v="Tồn đầu kỳ"/>
    <m/>
    <m/>
    <n v="199377"/>
    <n v="0"/>
    <n v="0"/>
    <n v="199377"/>
    <d v="2025-09-15T00:00:00"/>
    <m/>
    <d v="2025-09-15T00:00:00"/>
    <n v="0"/>
    <m/>
    <n v="206.56088738425751"/>
    <s v="Nợ quá hạn hơn 120 ngày có khả năng mất thanh toán"/>
    <d v="2025-09-15T00:00:00"/>
    <d v="1899-12-30T00:00:00"/>
    <m/>
    <m/>
    <x v="3"/>
    <x v="3"/>
    <m/>
  </r>
  <r>
    <x v="3"/>
    <x v="3"/>
    <d v="2025-09-15T00:00:00"/>
    <s v="BH2358498"/>
    <d v="2025-09-15T00:00:00"/>
    <s v="00059512"/>
    <s v="PR-12475642-SG0288 - CircleK 223 Đặng Văn Bi"/>
    <n v="184608"/>
    <n v="0"/>
    <n v="14769"/>
    <n v="199377"/>
    <s v="Tồn đầu kỳ"/>
    <m/>
    <m/>
    <n v="199377"/>
    <n v="0"/>
    <n v="0"/>
    <n v="199377"/>
    <d v="2025-09-15T00:00:00"/>
    <m/>
    <d v="2025-09-15T00:00:00"/>
    <n v="0"/>
    <m/>
    <n v="206.56088738425751"/>
    <s v="Nợ quá hạn hơn 120 ngày có khả năng mất thanh toán"/>
    <d v="2025-09-15T00:00:00"/>
    <d v="1899-12-30T00:00:00"/>
    <m/>
    <m/>
    <x v="3"/>
    <x v="3"/>
    <m/>
  </r>
  <r>
    <x v="3"/>
    <x v="3"/>
    <d v="2025-09-16T00:00:00"/>
    <s v="BH2358536"/>
    <d v="2025-09-16T00:00:00"/>
    <s v="00059601"/>
    <s v="PR-12505382-SG0159 - CircleK 402 Hà Huy Tập"/>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6T00:00:00"/>
    <s v="BH2358538"/>
    <d v="2025-09-16T00:00:00"/>
    <s v="00059602"/>
    <s v="PR-12506712-SG0265 - CircleK L1-02 Tầng 1 Cao ốc Chung Cư SaiGon Mia, Đường số 9A Chung Cư Cụm 3,4 - Khu Dân Cư Trung Sơn"/>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6T00:00:00"/>
    <s v="BH2358539"/>
    <d v="2025-09-16T00:00:00"/>
    <s v="00059603"/>
    <s v="PR-12491766-SG0182 - CircleK EA3-01-01 Tòa nhà Era Town"/>
    <n v="184608"/>
    <n v="0"/>
    <n v="14769"/>
    <n v="199377"/>
    <s v="Tồn đầu kỳ"/>
    <m/>
    <m/>
    <n v="199377"/>
    <n v="0"/>
    <n v="0"/>
    <n v="199377"/>
    <d v="2025-09-16T00:00:00"/>
    <m/>
    <d v="2025-09-16T00:00:00"/>
    <n v="0"/>
    <m/>
    <n v="205.56088738425751"/>
    <s v="Nợ quá hạn hơn 120 ngày có khả năng mất thanh toán"/>
    <d v="2025-09-16T00:00:00"/>
    <d v="1899-12-30T00:00:00"/>
    <m/>
    <m/>
    <x v="3"/>
    <x v="3"/>
    <m/>
  </r>
  <r>
    <x v="3"/>
    <x v="3"/>
    <d v="2025-09-16T00:00:00"/>
    <s v="BH2358540"/>
    <d v="2025-09-16T00:00:00"/>
    <s v="00059604"/>
    <s v="PR-12491402-SG0100 - CircleK 32A-32B Bùi Thị Xuân"/>
    <n v="184608"/>
    <n v="0"/>
    <n v="14769"/>
    <n v="199377"/>
    <s v="Tồn đầu kỳ"/>
    <m/>
    <m/>
    <n v="199377"/>
    <n v="0"/>
    <n v="0"/>
    <n v="199377"/>
    <d v="2025-09-16T00:00:00"/>
    <m/>
    <d v="2025-09-16T00:00:00"/>
    <n v="0"/>
    <m/>
    <n v="205.56088738425751"/>
    <s v="Nợ quá hạn hơn 120 ngày có khả năng mất thanh toán"/>
    <d v="2025-09-16T00:00:00"/>
    <d v="1899-12-30T00:00:00"/>
    <m/>
    <m/>
    <x v="3"/>
    <x v="3"/>
    <m/>
  </r>
  <r>
    <x v="3"/>
    <x v="3"/>
    <d v="2025-09-16T00:00:00"/>
    <s v="BH2358545"/>
    <d v="2025-09-16T00:00:00"/>
    <s v="00059613"/>
    <s v="PR-12492126-SG0258 - CircleK 15C Nguyễn Thị Minh Khai"/>
    <n v="184608"/>
    <n v="0"/>
    <n v="14769"/>
    <n v="199377"/>
    <s v="Tồn đầu kỳ"/>
    <m/>
    <m/>
    <n v="199377"/>
    <n v="0"/>
    <n v="0"/>
    <n v="199377"/>
    <d v="2025-09-16T00:00:00"/>
    <m/>
    <d v="2025-09-16T00:00:00"/>
    <n v="0"/>
    <m/>
    <n v="205.56088738425751"/>
    <s v="Nợ quá hạn hơn 120 ngày có khả năng mất thanh toán"/>
    <d v="2025-09-16T00:00:00"/>
    <d v="1899-12-30T00:00:00"/>
    <m/>
    <m/>
    <x v="3"/>
    <x v="3"/>
    <m/>
  </r>
  <r>
    <x v="3"/>
    <x v="3"/>
    <d v="2025-09-16T00:00:00"/>
    <s v="BH2358546"/>
    <d v="2025-09-16T00:00:00"/>
    <s v="00059614"/>
    <s v="PR-12504598-SG0091 - CircleK 162 Nguyễn Công Trứ"/>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6T00:00:00"/>
    <s v="BH2358547"/>
    <d v="2025-09-16T00:00:00"/>
    <s v="00059615"/>
    <s v="PR-12489574-SG0072 - CircleK 45 Tân Mỹ"/>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6T00:00:00"/>
    <s v="BH2358551"/>
    <d v="2025-09-16T00:00:00"/>
    <s v="00059632"/>
    <s v="PR-12508510-SG0400 - CircleK A10/7 Ấp 2"/>
    <n v="184608"/>
    <n v="0"/>
    <n v="14769"/>
    <n v="199377"/>
    <s v="Tồn đầu kỳ"/>
    <m/>
    <m/>
    <n v="199377"/>
    <n v="0"/>
    <n v="0"/>
    <n v="199377"/>
    <d v="2025-09-16T00:00:00"/>
    <m/>
    <d v="2025-09-16T00:00:00"/>
    <n v="0"/>
    <m/>
    <n v="205.56088738425751"/>
    <s v="Nợ quá hạn hơn 120 ngày có khả năng mất thanh toán"/>
    <d v="2025-09-16T00:00:00"/>
    <d v="1899-12-30T00:00:00"/>
    <m/>
    <m/>
    <x v="3"/>
    <x v="3"/>
    <m/>
  </r>
  <r>
    <x v="3"/>
    <x v="3"/>
    <d v="2025-09-16T00:00:00"/>
    <s v="BH2358552"/>
    <d v="2025-09-16T00:00:00"/>
    <s v="00059634"/>
    <s v="PR-12506166-SG0226 - CircleK L3-SH01 Toà nhà Landmart 3, Vinhomes Central Park, 720A Điện Biên Phủ"/>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6T00:00:00"/>
    <s v="BH2358553"/>
    <d v="2025-09-16T00:00:00"/>
    <s v="00059635"/>
    <s v="PR-12490314-SG0275 - CircleK 184A-184B Nguyễn Xí"/>
    <n v="230760"/>
    <n v="0"/>
    <n v="18461"/>
    <n v="249221"/>
    <s v="Tồn đầu kỳ"/>
    <m/>
    <m/>
    <n v="249221"/>
    <n v="0"/>
    <n v="0"/>
    <n v="249221"/>
    <d v="2025-09-16T00:00:00"/>
    <m/>
    <d v="2025-09-16T00:00:00"/>
    <n v="0"/>
    <m/>
    <n v="205.56088738425751"/>
    <s v="Nợ quá hạn hơn 120 ngày có khả năng mất thanh toán"/>
    <d v="2025-09-16T00:00:00"/>
    <d v="1899-12-30T00:00:00"/>
    <m/>
    <m/>
    <x v="3"/>
    <x v="3"/>
    <m/>
  </r>
  <r>
    <x v="3"/>
    <x v="3"/>
    <d v="2025-09-17T00:00:00"/>
    <s v="BH2358585"/>
    <d v="2025-09-17T00:00:00"/>
    <s v="00059706"/>
    <s v="PR-12496856-SG0335 - 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
    <n v="230760"/>
    <n v="0"/>
    <n v="18461"/>
    <n v="249221"/>
    <s v="Tồn đầu kỳ"/>
    <m/>
    <m/>
    <n v="249221"/>
    <n v="0"/>
    <n v="0"/>
    <n v="249221"/>
    <d v="2025-09-17T00:00:00"/>
    <m/>
    <d v="2025-09-17T00:00:00"/>
    <n v="0"/>
    <m/>
    <n v="204.56088738425751"/>
    <s v="Nợ quá hạn hơn 120 ngày có khả năng mất thanh toán"/>
    <d v="2025-09-17T00:00:00"/>
    <d v="1899-12-30T00:00:00"/>
    <m/>
    <m/>
    <x v="3"/>
    <x v="3"/>
    <m/>
  </r>
  <r>
    <x v="5"/>
    <x v="5"/>
    <d v="2025-09-17T00:00:00"/>
    <s v="BH2358595"/>
    <d v="2025-09-17T00:00:00"/>
    <s v="00059715"/>
    <s v="PR-12503880-NT0011 - CircleK 96B/3 Trần Phú, Nha Trang, Khánh Hòa"/>
    <n v="1153800"/>
    <n v="0"/>
    <n v="92304"/>
    <n v="1246104"/>
    <s v="Tồn đầu kỳ"/>
    <m/>
    <m/>
    <n v="1246104"/>
    <n v="0"/>
    <n v="0"/>
    <n v="1246104"/>
    <d v="2025-09-17T00:00:00"/>
    <m/>
    <d v="2025-09-17T00:00:00"/>
    <n v="0"/>
    <m/>
    <n v="204.56088738425751"/>
    <s v="Nợ quá hạn hơn 120 ngày có khả năng mất thanh toán"/>
    <d v="2025-09-17T00:00:00"/>
    <d v="1899-12-30T00:00:00"/>
    <m/>
    <m/>
    <x v="3"/>
    <x v="3"/>
    <m/>
  </r>
  <r>
    <x v="3"/>
    <x v="3"/>
    <d v="2025-09-17T00:00:00"/>
    <s v="BH2358619"/>
    <d v="2025-09-17T00:00:00"/>
    <s v="00059741"/>
    <s v="PR-12513152-SG0344 - CircleK 73/5 Võ Văn Kiệt"/>
    <n v="230760"/>
    <n v="0"/>
    <n v="18461"/>
    <n v="249221"/>
    <s v="Tồn đầu kỳ"/>
    <m/>
    <m/>
    <n v="249221"/>
    <n v="0"/>
    <n v="0"/>
    <n v="249221"/>
    <d v="2025-09-17T00:00:00"/>
    <m/>
    <d v="2025-09-17T00:00:00"/>
    <n v="0"/>
    <m/>
    <n v="204.56088738425751"/>
    <s v="Nợ quá hạn hơn 120 ngày có khả năng mất thanh toán"/>
    <d v="2025-09-17T00:00:00"/>
    <d v="1899-12-30T00:00:00"/>
    <m/>
    <m/>
    <x v="3"/>
    <x v="3"/>
    <m/>
  </r>
  <r>
    <x v="3"/>
    <x v="3"/>
    <d v="2025-09-18T00:00:00"/>
    <s v="BH2358652"/>
    <d v="2025-09-18T00:00:00"/>
    <s v="00059790"/>
    <s v="PR-12522871-SG0312 - CircleK 319 Lý Thường Kiệt"/>
    <n v="184608"/>
    <n v="0"/>
    <n v="14769"/>
    <n v="199377"/>
    <s v="Tồn đầu kỳ"/>
    <m/>
    <m/>
    <n v="199377"/>
    <n v="0"/>
    <n v="0"/>
    <n v="199377"/>
    <d v="2025-09-18T00:00:00"/>
    <m/>
    <d v="2025-09-18T00:00:00"/>
    <n v="0"/>
    <m/>
    <n v="203.56088738425751"/>
    <s v="Nợ quá hạn hơn 120 ngày có khả năng mất thanh toán"/>
    <d v="2025-09-18T00:00:00"/>
    <d v="1899-12-30T00:00:00"/>
    <m/>
    <m/>
    <x v="3"/>
    <x v="3"/>
    <m/>
  </r>
  <r>
    <x v="3"/>
    <x v="3"/>
    <d v="2025-09-18T00:00:00"/>
    <s v="BH2358653"/>
    <d v="2025-09-18T00:00:00"/>
    <s v="00059791"/>
    <s v="PR-12522445-SG0250 - CircleK 271 Phạm Ngũ Lão"/>
    <n v="184608"/>
    <n v="0"/>
    <n v="14769"/>
    <n v="199377"/>
    <s v="Tồn đầu kỳ"/>
    <m/>
    <m/>
    <n v="199377"/>
    <n v="0"/>
    <n v="0"/>
    <n v="199377"/>
    <d v="2025-09-18T00:00:00"/>
    <m/>
    <d v="2025-09-18T00:00:00"/>
    <n v="0"/>
    <m/>
    <n v="203.56088738425751"/>
    <s v="Nợ quá hạn hơn 120 ngày có khả năng mất thanh toán"/>
    <d v="2025-09-18T00:00:00"/>
    <d v="1899-12-30T00:00:00"/>
    <m/>
    <m/>
    <x v="3"/>
    <x v="3"/>
    <m/>
  </r>
  <r>
    <x v="3"/>
    <x v="3"/>
    <d v="2025-09-18T00:00:00"/>
    <s v="BH2358654"/>
    <d v="2025-09-18T00:00:00"/>
    <s v="00059792"/>
    <s v="PR-12523143-SG0338 - CircleK Một phần tầng trệt và một phần lầu 1 số 44 Nguyễn Huệ"/>
    <n v="276912"/>
    <n v="0"/>
    <n v="22153"/>
    <n v="299065"/>
    <s v="Tồn đầu kỳ"/>
    <m/>
    <m/>
    <n v="299065"/>
    <n v="0"/>
    <n v="0"/>
    <n v="299065"/>
    <d v="2025-09-18T00:00:00"/>
    <m/>
    <d v="2025-09-18T00:00:00"/>
    <n v="0"/>
    <m/>
    <n v="203.56088738425751"/>
    <s v="Nợ quá hạn hơn 120 ngày có khả năng mất thanh toán"/>
    <d v="2025-09-18T00:00:00"/>
    <d v="1899-12-30T00:00:00"/>
    <m/>
    <m/>
    <x v="3"/>
    <x v="3"/>
    <m/>
  </r>
  <r>
    <x v="3"/>
    <x v="3"/>
    <d v="2025-09-18T00:00:00"/>
    <s v="BH2358670"/>
    <d v="2025-09-18T00:00:00"/>
    <s v="00059801"/>
    <s v="PR-12517593-SG0236 - CircleK RS3 06-07, Richstar Residence, 239 - 241 &amp; 278 Hòa Bình"/>
    <n v="230760"/>
    <n v="0"/>
    <n v="18461"/>
    <n v="249221"/>
    <s v="Tồn đầu kỳ"/>
    <m/>
    <m/>
    <n v="249221"/>
    <n v="0"/>
    <n v="0"/>
    <n v="249221"/>
    <d v="2025-09-18T00:00:00"/>
    <m/>
    <d v="2025-09-18T00:00:00"/>
    <n v="0"/>
    <m/>
    <n v="203.56088738425751"/>
    <s v="Nợ quá hạn hơn 120 ngày có khả năng mất thanh toán"/>
    <d v="2025-09-18T00:00:00"/>
    <d v="1899-12-30T00:00:00"/>
    <m/>
    <m/>
    <x v="3"/>
    <x v="3"/>
    <m/>
  </r>
  <r>
    <x v="3"/>
    <x v="3"/>
    <d v="2025-09-18T00:00:00"/>
    <s v="BH2358675"/>
    <d v="2025-09-18T00:00:00"/>
    <s v="00059803"/>
    <s v="PR-12518171-SG0301 - CircleK 135 Nguyễn Cửu Đàm"/>
    <n v="184608"/>
    <n v="0"/>
    <n v="14769"/>
    <n v="199377"/>
    <s v="Tồn đầu kỳ"/>
    <m/>
    <m/>
    <n v="199377"/>
    <n v="0"/>
    <n v="0"/>
    <n v="199377"/>
    <d v="2025-09-18T00:00:00"/>
    <m/>
    <d v="2025-09-18T00:00:00"/>
    <n v="0"/>
    <m/>
    <n v="203.56088738425751"/>
    <s v="Nợ quá hạn hơn 120 ngày có khả năng mất thanh toán"/>
    <d v="2025-09-18T00:00:00"/>
    <d v="1899-12-30T00:00:00"/>
    <m/>
    <m/>
    <x v="3"/>
    <x v="3"/>
    <m/>
  </r>
  <r>
    <x v="3"/>
    <x v="3"/>
    <d v="2025-09-18T00:00:00"/>
    <s v="BH2358690"/>
    <d v="2025-09-18T00:00:00"/>
    <s v="00059877"/>
    <s v="PR-12493666-SG0341 - CircleK Số 119 đường Trần Não"/>
    <n v="230760"/>
    <n v="0"/>
    <n v="18461"/>
    <n v="249221"/>
    <s v="Tồn đầu kỳ"/>
    <m/>
    <m/>
    <n v="249221"/>
    <n v="0"/>
    <n v="0"/>
    <n v="249221"/>
    <d v="2025-09-18T00:00:00"/>
    <m/>
    <d v="2025-09-18T00:00:00"/>
    <n v="0"/>
    <m/>
    <n v="203.56088738425751"/>
    <s v="Nợ quá hạn hơn 120 ngày có khả năng mất thanh toán"/>
    <d v="2025-09-18T00:00:00"/>
    <d v="1899-12-30T00:00:00"/>
    <m/>
    <m/>
    <x v="3"/>
    <x v="3"/>
    <m/>
  </r>
  <r>
    <x v="4"/>
    <x v="4"/>
    <d v="2025-09-18T00:00:00"/>
    <s v="BH2358694"/>
    <d v="2025-09-18T00:00:00"/>
    <s v="00060521"/>
    <s v="PR-12476643-BD7002 - CircleK 508 Cách Mạng Tháng 8"/>
    <n v="369216"/>
    <n v="0"/>
    <n v="29537"/>
    <n v="398753"/>
    <s v="Tồn đầu kỳ"/>
    <m/>
    <m/>
    <n v="398753"/>
    <n v="0"/>
    <n v="0"/>
    <n v="398753"/>
    <d v="2025-09-18T00:00:00"/>
    <m/>
    <d v="2025-09-18T00:00:00"/>
    <n v="0"/>
    <m/>
    <n v="203.56088738425751"/>
    <s v="Nợ quá hạn hơn 120 ngày có khả năng mất thanh toán"/>
    <d v="2025-09-18T00:00:00"/>
    <d v="1899-12-30T00:00:00"/>
    <m/>
    <m/>
    <x v="3"/>
    <x v="3"/>
    <m/>
  </r>
  <r>
    <x v="7"/>
    <x v="7"/>
    <d v="2025-09-19T00:00:00"/>
    <s v="BH2358838"/>
    <d v="2025-09-19T00:00:00"/>
    <s v="00060745"/>
    <s v="PR-12494690-BD7004 - CircleK Số 1347 Đường Nguyễn Ái Quốc, Khu Phố 6"/>
    <n v="207684"/>
    <n v="0"/>
    <n v="16615"/>
    <n v="224299"/>
    <s v="Tồn đầu kỳ"/>
    <m/>
    <m/>
    <n v="224299"/>
    <n v="0"/>
    <n v="0"/>
    <n v="224299"/>
    <d v="2025-09-19T00:00:00"/>
    <m/>
    <d v="2025-09-19T00:00:00"/>
    <n v="0"/>
    <m/>
    <n v="202.56088738425751"/>
    <s v="Nợ quá hạn hơn 120 ngày có khả năng mất thanh toán"/>
    <d v="2025-09-19T00:00:00"/>
    <d v="1899-12-30T00:00:00"/>
    <m/>
    <m/>
    <x v="3"/>
    <x v="3"/>
    <m/>
  </r>
  <r>
    <x v="3"/>
    <x v="3"/>
    <d v="2025-09-19T00:00:00"/>
    <s v="BH2358859"/>
    <d v="2025-09-19T00:00:00"/>
    <s v="00060750"/>
    <s v="PR-12537642-SG0169 - CircleK 59 Đông Du"/>
    <n v="230760"/>
    <n v="0"/>
    <n v="18461"/>
    <n v="249221"/>
    <s v="Tồn đầu kỳ"/>
    <m/>
    <m/>
    <n v="249221"/>
    <n v="0"/>
    <n v="0"/>
    <n v="249221"/>
    <d v="2025-09-19T00:00:00"/>
    <m/>
    <d v="2025-09-19T00:00:00"/>
    <n v="0"/>
    <m/>
    <n v="202.56088738425751"/>
    <s v="Nợ quá hạn hơn 120 ngày có khả năng mất thanh toán"/>
    <d v="2025-09-19T00:00:00"/>
    <d v="1899-12-30T00:00:00"/>
    <m/>
    <m/>
    <x v="3"/>
    <x v="3"/>
    <m/>
  </r>
  <r>
    <x v="3"/>
    <x v="3"/>
    <d v="2025-09-19T00:00:00"/>
    <s v="BH2358860"/>
    <d v="2025-09-19T00:00:00"/>
    <s v="00060751"/>
    <s v="PR-12534113-SG0285 - CircleK Citizen Apartment, Trung Son Residential quarter"/>
    <n v="184608"/>
    <n v="0"/>
    <n v="14769"/>
    <n v="199377"/>
    <s v="Tồn đầu kỳ"/>
    <m/>
    <m/>
    <n v="199377"/>
    <n v="0"/>
    <n v="0"/>
    <n v="199377"/>
    <d v="2025-09-19T00:00:00"/>
    <m/>
    <d v="2025-09-19T00:00:00"/>
    <n v="0"/>
    <m/>
    <n v="202.56088738425751"/>
    <s v="Nợ quá hạn hơn 120 ngày có khả năng mất thanh toán"/>
    <d v="2025-09-19T00:00:00"/>
    <d v="1899-12-30T00:00:00"/>
    <m/>
    <m/>
    <x v="3"/>
    <x v="3"/>
    <m/>
  </r>
  <r>
    <x v="3"/>
    <x v="3"/>
    <d v="2025-09-19T00:00:00"/>
    <s v="BH2358861"/>
    <d v="2025-09-19T00:00:00"/>
    <s v="00060752"/>
    <s v="PR-12533377-SG0182 - CircleK EA3-01-01 Tòa nhà Era Town"/>
    <n v="184608"/>
    <n v="0"/>
    <n v="14769"/>
    <n v="199377"/>
    <s v="Tồn đầu kỳ"/>
    <m/>
    <m/>
    <n v="199377"/>
    <n v="0"/>
    <n v="0"/>
    <n v="199377"/>
    <d v="2025-09-19T00:00:00"/>
    <m/>
    <d v="2025-09-19T00:00:00"/>
    <n v="0"/>
    <m/>
    <n v="202.56088738425751"/>
    <s v="Nợ quá hạn hơn 120 ngày có khả năng mất thanh toán"/>
    <d v="2025-09-19T00:00:00"/>
    <d v="1899-12-30T00:00:00"/>
    <m/>
    <m/>
    <x v="3"/>
    <x v="3"/>
    <m/>
  </r>
  <r>
    <x v="3"/>
    <x v="3"/>
    <d v="2025-09-19T00:00:00"/>
    <s v="BH2358902"/>
    <d v="2025-09-19T00:00:00"/>
    <s v="00060766"/>
    <s v="PR-12492016-SG0234 - CircleK 81 Trần Bình Trọng"/>
    <n v="184608"/>
    <n v="0"/>
    <n v="14769"/>
    <n v="199377"/>
    <s v="Tồn đầu kỳ"/>
    <m/>
    <m/>
    <n v="199377"/>
    <n v="0"/>
    <n v="0"/>
    <n v="199377"/>
    <d v="2025-09-19T00:00:00"/>
    <m/>
    <d v="2025-09-19T00:00:00"/>
    <n v="0"/>
    <m/>
    <n v="202.56088738425751"/>
    <s v="Nợ quá hạn hơn 120 ngày có khả năng mất thanh toán"/>
    <d v="2025-09-19T00:00:00"/>
    <d v="1899-12-30T00:00:00"/>
    <m/>
    <m/>
    <x v="3"/>
    <x v="3"/>
    <m/>
  </r>
  <r>
    <x v="3"/>
    <x v="3"/>
    <d v="2025-09-19T00:00:00"/>
    <s v="BH2358913"/>
    <d v="2025-09-19T00:00:00"/>
    <s v="00060767"/>
    <s v="PR-12537144-SG0129 - CircleK 184 Lê Đức Thọ"/>
    <n v="184608"/>
    <n v="0"/>
    <n v="14769"/>
    <n v="199377"/>
    <s v="Tồn đầu kỳ"/>
    <m/>
    <m/>
    <n v="199377"/>
    <n v="0"/>
    <n v="0"/>
    <n v="199377"/>
    <d v="2025-09-19T00:00:00"/>
    <m/>
    <d v="2025-09-19T00:00:00"/>
    <n v="0"/>
    <m/>
    <n v="202.56088738425751"/>
    <s v="Nợ quá hạn hơn 120 ngày có khả năng mất thanh toán"/>
    <d v="2025-09-19T00:00:00"/>
    <d v="1899-12-30T00:00:00"/>
    <m/>
    <m/>
    <x v="3"/>
    <x v="3"/>
    <m/>
  </r>
  <r>
    <x v="3"/>
    <x v="3"/>
    <d v="2025-09-20T00:00:00"/>
    <s v="BH2359132"/>
    <d v="2025-09-20T00:00:00"/>
    <s v="00061186"/>
    <s v="PR-12548960-SG0345 - CircleK 295 Dương Bá Trạc"/>
    <n v="230760"/>
    <n v="0"/>
    <n v="18461"/>
    <n v="249221"/>
    <s v="Tồn đầu kỳ"/>
    <m/>
    <m/>
    <n v="249221"/>
    <n v="0"/>
    <n v="0"/>
    <n v="249221"/>
    <d v="2025-09-20T00:00:00"/>
    <m/>
    <d v="2025-09-20T00:00:00"/>
    <n v="0"/>
    <m/>
    <n v="201.56088738425751"/>
    <s v="Nợ quá hạn hơn 120 ngày có khả năng mất thanh toán"/>
    <d v="2025-09-20T00:00:00"/>
    <d v="1899-12-30T00:00:00"/>
    <m/>
    <m/>
    <x v="3"/>
    <x v="3"/>
    <m/>
  </r>
  <r>
    <x v="3"/>
    <x v="3"/>
    <d v="2025-09-20T00:00:00"/>
    <s v="BH2359133"/>
    <d v="2025-09-20T00:00:00"/>
    <s v="00061187"/>
    <s v="PR-12548754-SG0331 - CircleK Số 21 Nguyễn Văn Tráng"/>
    <n v="184608"/>
    <n v="0"/>
    <n v="14769"/>
    <n v="199377"/>
    <s v="Tồn đầu kỳ"/>
    <m/>
    <m/>
    <n v="199377"/>
    <n v="0"/>
    <n v="0"/>
    <n v="199377"/>
    <d v="2025-09-20T00:00:00"/>
    <m/>
    <d v="2025-09-20T00:00:00"/>
    <n v="0"/>
    <m/>
    <n v="201.56088738425751"/>
    <s v="Nợ quá hạn hơn 120 ngày có khả năng mất thanh toán"/>
    <d v="2025-09-20T00:00:00"/>
    <d v="1899-12-30T00:00:00"/>
    <m/>
    <m/>
    <x v="3"/>
    <x v="3"/>
    <m/>
  </r>
  <r>
    <x v="3"/>
    <x v="3"/>
    <d v="2025-09-20T00:00:00"/>
    <s v="BH2359135"/>
    <d v="2025-09-20T00:00:00"/>
    <s v="00061197"/>
    <s v="PR-12547302-SG0162 - CircleK 41 Yên Thế"/>
    <n v="230760"/>
    <n v="0"/>
    <n v="18461"/>
    <n v="249221"/>
    <s v="Tồn đầu kỳ"/>
    <m/>
    <m/>
    <n v="249221"/>
    <n v="0"/>
    <n v="0"/>
    <n v="249221"/>
    <d v="2025-09-20T00:00:00"/>
    <m/>
    <d v="2025-09-20T00:00:00"/>
    <n v="0"/>
    <m/>
    <n v="201.56088738425751"/>
    <s v="Nợ quá hạn hơn 120 ngày có khả năng mất thanh toán"/>
    <d v="2025-09-20T00:00:00"/>
    <d v="1899-12-30T00:00:00"/>
    <m/>
    <m/>
    <x v="3"/>
    <x v="3"/>
    <m/>
  </r>
  <r>
    <x v="3"/>
    <x v="3"/>
    <d v="2025-09-23T00:00:00"/>
    <s v="BH2359246"/>
    <d v="2025-09-23T00:00:00"/>
    <s v="00061279"/>
    <s v="PR-12566686-SG0201 - CircleK 45 Cao Thắng"/>
    <n v="230760"/>
    <n v="0"/>
    <n v="18461"/>
    <n v="249221"/>
    <s v="Tồn đầu kỳ"/>
    <m/>
    <m/>
    <n v="249221"/>
    <n v="0"/>
    <n v="0"/>
    <n v="249221"/>
    <d v="2025-09-23T00:00:00"/>
    <m/>
    <d v="2025-09-23T00:00:00"/>
    <n v="0"/>
    <m/>
    <n v="198.56088738425751"/>
    <s v="Nợ quá hạn hơn 120 ngày có khả năng mất thanh toán"/>
    <d v="2025-09-23T00:00:00"/>
    <d v="1899-12-30T00:00:00"/>
    <m/>
    <m/>
    <x v="3"/>
    <x v="3"/>
    <m/>
  </r>
  <r>
    <x v="3"/>
    <x v="3"/>
    <d v="2025-09-23T00:00:00"/>
    <s v="BH2359247"/>
    <d v="2025-09-23T00:00:00"/>
    <s v="00061280"/>
    <s v="PR-12565228-SG0100 - CircleK 32A-32B Bùi Thị Xuân"/>
    <n v="184608"/>
    <n v="0"/>
    <n v="14769"/>
    <n v="199377"/>
    <s v="Tồn đầu kỳ"/>
    <m/>
    <m/>
    <n v="199377"/>
    <n v="0"/>
    <n v="0"/>
    <n v="199377"/>
    <d v="2025-09-23T00:00:00"/>
    <m/>
    <d v="2025-09-23T00:00:00"/>
    <n v="0"/>
    <m/>
    <n v="198.56088738425751"/>
    <s v="Nợ quá hạn hơn 120 ngày có khả năng mất thanh toán"/>
    <d v="2025-09-23T00:00:00"/>
    <d v="1899-12-30T00:00:00"/>
    <m/>
    <m/>
    <x v="3"/>
    <x v="3"/>
    <m/>
  </r>
  <r>
    <x v="3"/>
    <x v="3"/>
    <d v="2025-09-23T00:00:00"/>
    <s v="BH2359248"/>
    <d v="2025-09-23T00:00:00"/>
    <s v="00061281"/>
    <s v="PR-12565842-SG0150 - CircleK 2 Nguyễn Khắc Viện"/>
    <n v="230760"/>
    <n v="0"/>
    <n v="18461"/>
    <n v="249221"/>
    <s v="Tồn đầu kỳ"/>
    <m/>
    <m/>
    <n v="249221"/>
    <n v="0"/>
    <n v="0"/>
    <n v="249221"/>
    <d v="2025-09-23T00:00:00"/>
    <m/>
    <d v="2025-09-23T00:00:00"/>
    <n v="0"/>
    <m/>
    <n v="198.56088738425751"/>
    <s v="Nợ quá hạn hơn 120 ngày có khả năng mất thanh toán"/>
    <d v="2025-09-23T00:00:00"/>
    <d v="1899-12-30T00:00:00"/>
    <m/>
    <m/>
    <x v="3"/>
    <x v="3"/>
    <m/>
  </r>
  <r>
    <x v="3"/>
    <x v="3"/>
    <d v="2025-09-24T00:00:00"/>
    <s v="BH20251047"/>
    <d v="2025-09-24T00:00:00"/>
    <s v="00061337"/>
    <s v="PR-12547574-SG0205 - CircleK 609 Xô Viết Nghệ Tĩnh"/>
    <n v="230760"/>
    <n v="0"/>
    <n v="18461"/>
    <n v="249221"/>
    <s v="Tồn đầu kỳ"/>
    <m/>
    <m/>
    <n v="249221"/>
    <n v="0"/>
    <n v="0"/>
    <n v="249221"/>
    <d v="2025-09-24T00:00:00"/>
    <m/>
    <d v="2025-09-24T00:00:00"/>
    <n v="0"/>
    <m/>
    <n v="197.56088738425751"/>
    <s v="Nợ quá hạn hơn 120 ngày có khả năng mất thanh toán"/>
    <d v="2025-09-24T00:00:00"/>
    <d v="1899-12-30T00:00:00"/>
    <m/>
    <m/>
    <x v="3"/>
    <x v="3"/>
    <m/>
  </r>
  <r>
    <x v="3"/>
    <x v="3"/>
    <d v="2025-09-24T00:00:00"/>
    <s v="BH20251067"/>
    <d v="2025-09-24T00:00:00"/>
    <s v="00061356"/>
    <s v="PR-12547392-SG0174 - CircleK 683A Âu Cơ"/>
    <n v="276912"/>
    <n v="0"/>
    <n v="22153"/>
    <n v="299065"/>
    <s v="Tồn đầu kỳ"/>
    <m/>
    <m/>
    <n v="299065"/>
    <n v="0"/>
    <n v="0"/>
    <n v="299065"/>
    <d v="2025-09-24T00:00:00"/>
    <m/>
    <d v="2025-09-24T00:00:00"/>
    <n v="0"/>
    <m/>
    <n v="197.56088738425751"/>
    <s v="Nợ quá hạn hơn 120 ngày có khả năng mất thanh toán"/>
    <d v="2025-09-24T00:00:00"/>
    <d v="1899-12-30T00:00:00"/>
    <m/>
    <m/>
    <x v="3"/>
    <x v="3"/>
    <m/>
  </r>
  <r>
    <x v="3"/>
    <x v="3"/>
    <d v="2025-09-24T00:00:00"/>
    <s v="BH20251068"/>
    <d v="2025-09-24T00:00:00"/>
    <s v="00061357"/>
    <s v="PR-12566512-SG0187 - CircleK Vườn Lài"/>
    <n v="184608"/>
    <n v="0"/>
    <n v="14769"/>
    <n v="199377"/>
    <s v="Tồn đầu kỳ"/>
    <m/>
    <m/>
    <n v="199377"/>
    <n v="0"/>
    <n v="0"/>
    <n v="199377"/>
    <d v="2025-09-24T00:00:00"/>
    <m/>
    <d v="2025-09-24T00:00:00"/>
    <n v="0"/>
    <m/>
    <n v="197.56088738425751"/>
    <s v="Nợ quá hạn hơn 120 ngày có khả năng mất thanh toán"/>
    <d v="2025-09-24T00:00:00"/>
    <d v="1899-12-30T00:00:00"/>
    <m/>
    <m/>
    <x v="3"/>
    <x v="3"/>
    <m/>
  </r>
  <r>
    <x v="3"/>
    <x v="3"/>
    <d v="2025-09-24T00:00:00"/>
    <s v="BH20251069"/>
    <d v="2025-09-24T00:00:00"/>
    <s v="00061358"/>
    <s v="PR-12577991-SG0161 - CircleK 353A Tân Sơn Nhì"/>
    <n v="230760"/>
    <n v="0"/>
    <n v="18461"/>
    <n v="249221"/>
    <s v="Tồn đầu kỳ"/>
    <m/>
    <m/>
    <n v="249221"/>
    <n v="0"/>
    <n v="0"/>
    <n v="249221"/>
    <d v="2025-09-24T00:00:00"/>
    <m/>
    <d v="2025-09-24T00:00:00"/>
    <n v="0"/>
    <m/>
    <n v="197.56088738425751"/>
    <s v="Nợ quá hạn hơn 120 ngày có khả năng mất thanh toán"/>
    <d v="2025-09-24T00:00:00"/>
    <d v="1899-12-30T00:00:00"/>
    <m/>
    <m/>
    <x v="3"/>
    <x v="3"/>
    <m/>
  </r>
  <r>
    <x v="3"/>
    <x v="3"/>
    <d v="2025-09-25T00:00:00"/>
    <s v="BH20250192"/>
    <d v="2025-09-25T00:00:00"/>
    <s v="00061467"/>
    <s v="PR-12573493-SG0252 - CircleK SAV.3-00.27 Toà Nhà The Sun Avenue, Tầng Trệt, Tháp S3, Số 28 Mai Chí Thọ"/>
    <n v="184608"/>
    <n v="0"/>
    <n v="14769"/>
    <n v="199377"/>
    <s v="Tồn đầu kỳ"/>
    <m/>
    <m/>
    <n v="199377"/>
    <n v="0"/>
    <n v="0"/>
    <n v="199377"/>
    <d v="2025-09-25T00:00:00"/>
    <m/>
    <d v="2025-09-25T00:00:00"/>
    <n v="0"/>
    <m/>
    <n v="196.56088738425751"/>
    <s v="Nợ quá hạn hơn 120 ngày có khả năng mất thanh toán"/>
    <d v="2025-09-25T00:00:00"/>
    <d v="1899-12-30T00:00:00"/>
    <m/>
    <m/>
    <x v="3"/>
    <x v="3"/>
    <m/>
  </r>
  <r>
    <x v="4"/>
    <x v="4"/>
    <d v="2025-09-25T00:00:00"/>
    <s v="BH20250396"/>
    <d v="2025-09-25T00:00:00"/>
    <s v="00061468"/>
    <s v="PR-12539272-BD7015 - CircleK Ô 8, DC35, Giao lộ đường D1 và đường D33, KDC Việt - Sing"/>
    <n v="184608"/>
    <n v="0"/>
    <n v="14769"/>
    <n v="199377"/>
    <s v="Tồn đầu kỳ"/>
    <m/>
    <m/>
    <n v="199377"/>
    <n v="0"/>
    <n v="0"/>
    <n v="199377"/>
    <d v="2025-09-25T00:00:00"/>
    <m/>
    <d v="2025-09-25T00:00:00"/>
    <n v="0"/>
    <m/>
    <n v="196.56088738425751"/>
    <s v="Nợ quá hạn hơn 120 ngày có khả năng mất thanh toán"/>
    <d v="2025-09-25T00:00:00"/>
    <d v="1899-12-30T00:00:00"/>
    <m/>
    <m/>
    <x v="3"/>
    <x v="3"/>
    <m/>
  </r>
  <r>
    <x v="6"/>
    <x v="6"/>
    <d v="2025-09-25T00:00:00"/>
    <s v="BH20250402"/>
    <d v="2025-09-25T00:00:00"/>
    <s v="00062555"/>
    <s v="PR-12569762-VT3018 - CircleK 152 Hoàng Hoa Thám"/>
    <n v="1107648"/>
    <n v="0"/>
    <n v="88612"/>
    <n v="1196260"/>
    <s v="Tồn đầu kỳ"/>
    <m/>
    <m/>
    <n v="1196260"/>
    <n v="0"/>
    <n v="0"/>
    <n v="1196260"/>
    <d v="2025-09-25T00:00:00"/>
    <m/>
    <d v="2025-09-25T00:00:00"/>
    <n v="0"/>
    <m/>
    <n v="196.56088738425751"/>
    <s v="Nợ quá hạn hơn 120 ngày có khả năng mất thanh toán"/>
    <d v="2025-09-25T00:00:00"/>
    <d v="1899-12-30T00:00:00"/>
    <m/>
    <m/>
    <x v="3"/>
    <x v="3"/>
    <m/>
  </r>
  <r>
    <x v="3"/>
    <x v="3"/>
    <d v="2025-09-25T00:00:00"/>
    <s v="BH20250421"/>
    <d v="2025-09-25T00:00:00"/>
    <s v="00062662"/>
    <s v="PR-12579253-SG0332 - CircleK Một phần của căn nhà số 586 - 588 Quang Trung, Quận Gò Vấp"/>
    <n v="184608"/>
    <n v="0"/>
    <n v="14769"/>
    <n v="199377"/>
    <s v="Tồn đầu kỳ"/>
    <m/>
    <m/>
    <n v="199377"/>
    <n v="0"/>
    <n v="0"/>
    <n v="199377"/>
    <d v="2025-09-25T00:00:00"/>
    <m/>
    <d v="2025-09-25T00:00:00"/>
    <n v="0"/>
    <m/>
    <n v="196.56088738425751"/>
    <s v="Nợ quá hạn hơn 120 ngày có khả năng mất thanh toán"/>
    <d v="2025-09-25T00:00:00"/>
    <d v="1899-12-30T00:00:00"/>
    <m/>
    <m/>
    <x v="3"/>
    <x v="3"/>
    <m/>
  </r>
  <r>
    <x v="3"/>
    <x v="3"/>
    <d v="2025-09-25T00:00:00"/>
    <s v="BH20251108"/>
    <d v="2025-09-25T00:00:00"/>
    <s v="00061451"/>
    <s v="PR-12578385-SG0222 - CircleK 529 Sư Vạn Hạnh"/>
    <n v="230760"/>
    <n v="0"/>
    <n v="18461"/>
    <n v="249221"/>
    <s v="Tồn đầu kỳ"/>
    <m/>
    <m/>
    <n v="249221"/>
    <n v="0"/>
    <n v="0"/>
    <n v="249221"/>
    <d v="2025-09-25T00:00:00"/>
    <m/>
    <d v="2025-09-25T00:00:00"/>
    <n v="0"/>
    <m/>
    <n v="196.56088738425751"/>
    <s v="Nợ quá hạn hơn 120 ngày có khả năng mất thanh toán"/>
    <d v="2025-09-25T00:00:00"/>
    <d v="1899-12-30T00:00:00"/>
    <m/>
    <m/>
    <x v="3"/>
    <x v="3"/>
    <m/>
  </r>
  <r>
    <x v="3"/>
    <x v="3"/>
    <d v="2025-09-25T00:00:00"/>
    <s v="BH20251115"/>
    <d v="2025-09-25T00:00:00"/>
    <s v="00061452"/>
    <s v="PR-12586987-SG0035 - CircleK 704 Sư Vạn Hạnh"/>
    <n v="230760"/>
    <n v="0"/>
    <n v="18461"/>
    <n v="249221"/>
    <s v="Tồn đầu kỳ"/>
    <m/>
    <m/>
    <n v="249221"/>
    <n v="0"/>
    <n v="0"/>
    <n v="249221"/>
    <d v="2025-09-25T00:00:00"/>
    <m/>
    <d v="2025-09-25T00:00:00"/>
    <n v="0"/>
    <m/>
    <n v="196.56088738425751"/>
    <s v="Nợ quá hạn hơn 120 ngày có khả năng mất thanh toán"/>
    <d v="2025-09-25T00:00:00"/>
    <d v="1899-12-30T00:00:00"/>
    <m/>
    <m/>
    <x v="3"/>
    <x v="3"/>
    <m/>
  </r>
  <r>
    <x v="3"/>
    <x v="3"/>
    <d v="2025-09-25T00:00:00"/>
    <s v="BH20251116"/>
    <d v="2025-09-25T00:00:00"/>
    <s v="00061453"/>
    <s v="PR-12589751-SG0317 - CircleK Tầng Trệt - Số 167 Phạm Hữu Lầu, Tổ 17, Khu Phố 1"/>
    <n v="184608"/>
    <n v="0"/>
    <n v="14769"/>
    <n v="199377"/>
    <s v="Tồn đầu kỳ"/>
    <m/>
    <m/>
    <n v="199377"/>
    <n v="0"/>
    <n v="0"/>
    <n v="199377"/>
    <d v="2025-09-25T00:00:00"/>
    <m/>
    <d v="2025-09-25T00:00:00"/>
    <n v="0"/>
    <m/>
    <n v="196.56088738425751"/>
    <s v="Nợ quá hạn hơn 120 ngày có khả năng mất thanh toán"/>
    <d v="2025-09-25T00:00:00"/>
    <d v="1899-12-30T00:00:00"/>
    <m/>
    <m/>
    <x v="3"/>
    <x v="3"/>
    <m/>
  </r>
  <r>
    <x v="3"/>
    <x v="3"/>
    <d v="2025-09-26T00:00:00"/>
    <s v="BH20250501"/>
    <d v="2025-09-26T00:00:00"/>
    <s v="00062754"/>
    <s v="PR-12588351-SG0199 - CircleK Số 449 Đường Lê Văn Việt"/>
    <n v="230760"/>
    <n v="0"/>
    <n v="18461"/>
    <n v="249221"/>
    <s v="Tồn đầu kỳ"/>
    <m/>
    <m/>
    <n v="249221"/>
    <n v="0"/>
    <n v="0"/>
    <n v="249221"/>
    <d v="2025-09-26T00:00:00"/>
    <m/>
    <d v="2025-09-26T00:00:00"/>
    <n v="0"/>
    <m/>
    <n v="195.56088738425751"/>
    <s v="Nợ quá hạn hơn 120 ngày có khả năng mất thanh toán"/>
    <d v="2025-09-26T00:00:00"/>
    <d v="1899-12-30T00:00:00"/>
    <m/>
    <m/>
    <x v="3"/>
    <x v="3"/>
    <m/>
  </r>
  <r>
    <x v="3"/>
    <x v="3"/>
    <d v="2025-09-26T00:00:00"/>
    <s v="BH20250529"/>
    <d v="2025-09-26T00:00:00"/>
    <s v="00062778"/>
    <s v="PR-12598344-SG0184 - CircleK A24 Đường Số 4"/>
    <n v="230760"/>
    <n v="0"/>
    <n v="18461"/>
    <n v="249221"/>
    <s v="Tồn đầu kỳ"/>
    <m/>
    <m/>
    <n v="249221"/>
    <n v="0"/>
    <n v="0"/>
    <n v="249221"/>
    <d v="2025-09-26T00:00:00"/>
    <m/>
    <d v="2025-09-26T00:00:00"/>
    <n v="0"/>
    <m/>
    <n v="195.56088738425751"/>
    <s v="Nợ quá hạn hơn 120 ngày có khả năng mất thanh toán"/>
    <d v="2025-09-26T00:00:00"/>
    <d v="1899-12-30T00:00:00"/>
    <m/>
    <m/>
    <x v="3"/>
    <x v="3"/>
    <m/>
  </r>
  <r>
    <x v="3"/>
    <x v="3"/>
    <d v="2025-09-26T00:00:00"/>
    <s v="BH20250530"/>
    <d v="2025-09-26T00:00:00"/>
    <s v="00062779"/>
    <s v="PR-12598418-SG0200 - CircleK 02 Đường Nội Khu Hưng Gia IV"/>
    <n v="230760"/>
    <n v="0"/>
    <n v="18461"/>
    <n v="249221"/>
    <s v="Tồn đầu kỳ"/>
    <m/>
    <m/>
    <n v="249221"/>
    <n v="0"/>
    <n v="0"/>
    <n v="249221"/>
    <d v="2025-09-26T00:00:00"/>
    <m/>
    <d v="2025-09-26T00:00:00"/>
    <n v="0"/>
    <m/>
    <n v="195.56088738425751"/>
    <s v="Nợ quá hạn hơn 120 ngày có khả năng mất thanh toán"/>
    <d v="2025-09-26T00:00:00"/>
    <d v="1899-12-30T00:00:00"/>
    <m/>
    <m/>
    <x v="3"/>
    <x v="3"/>
    <m/>
  </r>
  <r>
    <x v="3"/>
    <x v="3"/>
    <d v="2025-09-26T00:00:00"/>
    <s v="BH20250536"/>
    <d v="2025-09-26T00:00:00"/>
    <s v="00062780"/>
    <s v="PR-12599440-SG0320 - CircleK 190 Lê Văn Thọ"/>
    <n v="230760"/>
    <n v="0"/>
    <n v="18461"/>
    <n v="249221"/>
    <s v="Tồn đầu kỳ"/>
    <m/>
    <m/>
    <n v="249221"/>
    <n v="0"/>
    <n v="0"/>
    <n v="249221"/>
    <d v="2025-09-26T00:00:00"/>
    <m/>
    <d v="2025-09-26T00:00:00"/>
    <n v="0"/>
    <m/>
    <n v="195.56088738425751"/>
    <s v="Nợ quá hạn hơn 120 ngày có khả năng mất thanh toán"/>
    <d v="2025-09-26T00:00:00"/>
    <d v="1899-12-30T00:00:00"/>
    <m/>
    <m/>
    <x v="3"/>
    <x v="3"/>
    <m/>
  </r>
  <r>
    <x v="3"/>
    <x v="3"/>
    <d v="2025-09-27T00:00:00"/>
    <s v="BH20250554"/>
    <d v="2025-09-27T00:00:00"/>
    <s v="00063215"/>
    <s v="PR-12603888-SG0289 - CircleK 126 Đường Số 15"/>
    <n v="184608"/>
    <n v="0"/>
    <n v="14769"/>
    <n v="199377"/>
    <s v="Tồn đầu kỳ"/>
    <m/>
    <m/>
    <n v="199377"/>
    <n v="0"/>
    <n v="0"/>
    <n v="199377"/>
    <d v="2025-09-27T00:00:00"/>
    <m/>
    <d v="2025-09-27T00:00:00"/>
    <n v="0"/>
    <m/>
    <n v="194.56088738425751"/>
    <s v="Nợ quá hạn hơn 120 ngày có khả năng mất thanh toán"/>
    <d v="2025-09-27T00:00:00"/>
    <d v="1899-12-30T00:00:00"/>
    <m/>
    <m/>
    <x v="3"/>
    <x v="3"/>
    <m/>
  </r>
  <r>
    <x v="3"/>
    <x v="3"/>
    <d v="2025-09-27T00:00:00"/>
    <s v="BH20250558"/>
    <d v="2025-09-27T00:00:00"/>
    <s v="00063216"/>
    <s v="PR-12610464-SG0353 - CircleK 106 Hoàng Diệu"/>
    <n v="184608"/>
    <n v="0"/>
    <n v="14769"/>
    <n v="199377"/>
    <s v="Tồn đầu kỳ"/>
    <m/>
    <m/>
    <n v="199377"/>
    <n v="0"/>
    <n v="0"/>
    <n v="199377"/>
    <d v="2025-09-27T00:00:00"/>
    <m/>
    <d v="2025-09-27T00:00:00"/>
    <n v="0"/>
    <m/>
    <n v="194.56088738425751"/>
    <s v="Nợ quá hạn hơn 120 ngày có khả năng mất thanh toán"/>
    <d v="2025-09-27T00:00:00"/>
    <d v="1899-12-30T00:00:00"/>
    <m/>
    <m/>
    <x v="3"/>
    <x v="3"/>
    <m/>
  </r>
  <r>
    <x v="3"/>
    <x v="3"/>
    <d v="2025-09-27T00:00:00"/>
    <s v="BH20250559"/>
    <d v="2025-09-27T00:00:00"/>
    <s v="00063217"/>
    <s v="PR-12599642-SG0342 - CircleK Một phần diện tích căn nhà số 42 Lê Lợi, Q1"/>
    <n v="230760"/>
    <n v="0"/>
    <n v="18461"/>
    <n v="249221"/>
    <s v="Tồn đầu kỳ"/>
    <m/>
    <m/>
    <n v="249221"/>
    <n v="0"/>
    <n v="0"/>
    <n v="249221"/>
    <d v="2025-09-27T00:00:00"/>
    <m/>
    <d v="2025-09-27T00:00:00"/>
    <n v="0"/>
    <m/>
    <n v="194.56088738425751"/>
    <s v="Nợ quá hạn hơn 120 ngày có khả năng mất thanh toán"/>
    <d v="2025-09-27T00:00:00"/>
    <d v="1899-12-30T00:00:00"/>
    <m/>
    <m/>
    <x v="3"/>
    <x v="3"/>
    <m/>
  </r>
  <r>
    <x v="3"/>
    <x v="3"/>
    <d v="2025-09-27T00:00:00"/>
    <s v="BH20250560"/>
    <d v="2025-09-27T00:00:00"/>
    <s v="00063218"/>
    <s v="PR-12607574-SG0050 - CircleK 45 Lý Tự Trọng"/>
    <n v="184608"/>
    <n v="0"/>
    <n v="14769"/>
    <n v="199377"/>
    <s v="Tồn đầu kỳ"/>
    <m/>
    <m/>
    <n v="199377"/>
    <n v="0"/>
    <n v="0"/>
    <n v="199377"/>
    <d v="2025-09-27T00:00:00"/>
    <m/>
    <d v="2025-09-27T00:00:00"/>
    <n v="0"/>
    <m/>
    <n v="194.56088738425751"/>
    <s v="Nợ quá hạn hơn 120 ngày có khả năng mất thanh toán"/>
    <d v="2025-09-27T00:00:00"/>
    <d v="1899-12-30T00:00:00"/>
    <m/>
    <m/>
    <x v="3"/>
    <x v="3"/>
    <m/>
  </r>
  <r>
    <x v="3"/>
    <x v="3"/>
    <d v="2025-09-27T00:00:00"/>
    <s v="BH20250576"/>
    <d v="2025-09-27T00:00:00"/>
    <s v="00063237"/>
    <s v="PR-12599318-SG0308 - CircleK 22 Phan Xích Long"/>
    <n v="230760"/>
    <n v="0"/>
    <n v="18461"/>
    <n v="249221"/>
    <s v="Tồn đầu kỳ"/>
    <m/>
    <m/>
    <n v="249221"/>
    <n v="0"/>
    <n v="0"/>
    <n v="249221"/>
    <d v="2025-09-27T00:00:00"/>
    <m/>
    <d v="2025-09-27T00:00:00"/>
    <n v="0"/>
    <m/>
    <n v="194.56088738425751"/>
    <s v="Nợ quá hạn hơn 120 ngày có khả năng mất thanh toán"/>
    <d v="2025-09-27T00:00:00"/>
    <d v="1899-12-30T00:00:00"/>
    <m/>
    <m/>
    <x v="3"/>
    <x v="3"/>
    <m/>
  </r>
  <r>
    <x v="3"/>
    <x v="3"/>
    <d v="2025-09-27T00:00:00"/>
    <s v="BH20250577"/>
    <d v="2025-09-27T00:00:00"/>
    <s v="00063238"/>
    <s v="PR-12597850-SG0131 - CircleK 197A-199 Điện Biên Phủ"/>
    <n v="184608"/>
    <n v="0"/>
    <n v="14769"/>
    <n v="199377"/>
    <s v="Tồn đầu kỳ"/>
    <m/>
    <m/>
    <n v="199377"/>
    <n v="0"/>
    <n v="0"/>
    <n v="199377"/>
    <d v="2025-09-27T00:00:00"/>
    <m/>
    <d v="2025-09-27T00:00:00"/>
    <n v="0"/>
    <m/>
    <n v="194.56088738425751"/>
    <s v="Nợ quá hạn hơn 120 ngày có khả năng mất thanh toán"/>
    <d v="2025-09-27T00:00:00"/>
    <d v="1899-12-30T00:00:00"/>
    <m/>
    <m/>
    <x v="3"/>
    <x v="3"/>
    <m/>
  </r>
  <r>
    <x v="3"/>
    <x v="3"/>
    <d v="2025-09-30T00:00:00"/>
    <s v="BH/207/202640"/>
    <d v="2025-09-30T00:00:00"/>
    <s v="00063318"/>
    <s v="PR-12612503-SG0059 - CircleK 273 Lê Thánh Tôn"/>
    <n v="184608"/>
    <n v="0"/>
    <n v="14769"/>
    <n v="199377"/>
    <s v="Tồn đầu kỳ"/>
    <m/>
    <m/>
    <n v="199377"/>
    <n v="0"/>
    <n v="0"/>
    <n v="199377"/>
    <d v="2025-09-30T00:00:00"/>
    <m/>
    <d v="2025-09-30T00:00:00"/>
    <n v="0"/>
    <m/>
    <n v="191.56088738425751"/>
    <s v="Nợ quá hạn hơn 120 ngày có khả năng mất thanh toán"/>
    <d v="2025-09-30T00:00:00"/>
    <d v="1899-12-30T00:00:00"/>
    <m/>
    <m/>
    <x v="3"/>
    <x v="3"/>
    <m/>
  </r>
  <r>
    <x v="3"/>
    <x v="3"/>
    <d v="2025-09-30T00:00:00"/>
    <s v="BH/207/202667"/>
    <d v="2025-09-30T00:00:00"/>
    <s v="00063356"/>
    <s v="PR-12604306-SG0324 - CircleK 128 Lê Đức Thọ"/>
    <n v="230760"/>
    <n v="0"/>
    <n v="18461"/>
    <n v="249221"/>
    <s v="Tồn đầu kỳ"/>
    <m/>
    <m/>
    <n v="249221"/>
    <n v="0"/>
    <n v="0"/>
    <n v="249221"/>
    <d v="2025-09-30T00:00:00"/>
    <m/>
    <d v="2025-09-30T00:00:00"/>
    <n v="0"/>
    <m/>
    <n v="191.56088738425751"/>
    <s v="Nợ quá hạn hơn 120 ngày có khả năng mất thanh toán"/>
    <d v="2025-09-30T00:00:00"/>
    <d v="1899-12-30T00:00:00"/>
    <m/>
    <m/>
    <x v="3"/>
    <x v="3"/>
    <m/>
  </r>
  <r>
    <x v="3"/>
    <x v="3"/>
    <d v="2025-09-30T00:00:00"/>
    <s v="BH/207/202670"/>
    <d v="2025-09-30T00:00:00"/>
    <s v="00063357"/>
    <s v="PR-12618074-SG0198 - CircleK 92 Hậu Giang"/>
    <n v="184608"/>
    <n v="0"/>
    <n v="14769"/>
    <n v="199377"/>
    <s v="Tồn đầu kỳ"/>
    <m/>
    <m/>
    <n v="199377"/>
    <n v="0"/>
    <n v="0"/>
    <n v="199377"/>
    <d v="2025-09-30T00:00:00"/>
    <m/>
    <d v="2025-09-30T00:00:00"/>
    <n v="0"/>
    <m/>
    <n v="191.56088738425751"/>
    <s v="Nợ quá hạn hơn 120 ngày có khả năng mất thanh toán"/>
    <d v="2025-09-30T00:00:00"/>
    <d v="1899-12-30T00:00:00"/>
    <m/>
    <m/>
    <x v="3"/>
    <x v="3"/>
    <m/>
  </r>
  <r>
    <x v="3"/>
    <x v="3"/>
    <d v="2025-10-02T00:00:00"/>
    <s v="BH/207/202753"/>
    <d v="2025-10-02T00:00:00"/>
    <s v="00063513"/>
    <s v="PR-12628201-SG0264 - CircleK 83 Đường Số 3, Khu Phố 4"/>
    <n v="230760"/>
    <n v="0"/>
    <n v="18461"/>
    <n v="249221"/>
    <s v="Tồn đầu kỳ"/>
    <m/>
    <m/>
    <n v="249221"/>
    <n v="0"/>
    <n v="0"/>
    <n v="249221"/>
    <d v="2025-10-02T00:00:00"/>
    <m/>
    <d v="2025-10-02T00:00:00"/>
    <n v="0"/>
    <m/>
    <n v="189.56088738425751"/>
    <s v="Nợ quá hạn hơn 120 ngày có khả năng mất thanh toán"/>
    <d v="2025-10-02T00:00:00"/>
    <d v="1899-12-30T00:00:00"/>
    <m/>
    <m/>
    <x v="3"/>
    <x v="3"/>
    <m/>
  </r>
  <r>
    <x v="5"/>
    <x v="5"/>
    <d v="2025-10-02T00:00:00"/>
    <s v="BH/207/202770"/>
    <d v="2025-10-02T00:00:00"/>
    <s v="00063734"/>
    <s v="PR-12625511-NT0005 - CircleK Số 18 Trần Phú, Nha Trang, Khánh Hòa"/>
    <n v="1246104"/>
    <n v="0"/>
    <n v="99688"/>
    <n v="1345792"/>
    <s v="Tồn đầu kỳ"/>
    <m/>
    <m/>
    <n v="1345792"/>
    <n v="0"/>
    <n v="0"/>
    <n v="1345792"/>
    <d v="2025-10-02T00:00:00"/>
    <m/>
    <d v="2025-10-02T00:00:00"/>
    <n v="0"/>
    <m/>
    <n v="189.56088738425751"/>
    <s v="Nợ quá hạn hơn 120 ngày có khả năng mất thanh toán"/>
    <d v="2025-10-02T00:00:00"/>
    <d v="1899-12-30T00:00:00"/>
    <m/>
    <m/>
    <x v="3"/>
    <x v="3"/>
    <m/>
  </r>
  <r>
    <x v="3"/>
    <x v="3"/>
    <d v="2025-10-02T00:00:00"/>
    <s v="BH/207/202780"/>
    <d v="2025-10-02T00:00:00"/>
    <s v="00063893"/>
    <s v="PR-12628609-SG0290 - CircleK 264 Độc Lập"/>
    <n v="184608"/>
    <n v="0"/>
    <n v="14769"/>
    <n v="199377"/>
    <s v="Tồn đầu kỳ"/>
    <m/>
    <m/>
    <n v="199377"/>
    <n v="0"/>
    <n v="0"/>
    <n v="199377"/>
    <d v="2025-10-02T00:00:00"/>
    <m/>
    <d v="2025-10-02T00:00:00"/>
    <n v="0"/>
    <m/>
    <n v="189.56088738425751"/>
    <s v="Nợ quá hạn hơn 120 ngày có khả năng mất thanh toán"/>
    <d v="2025-10-02T00:00:00"/>
    <d v="1899-12-30T00:00:00"/>
    <m/>
    <m/>
    <x v="3"/>
    <x v="3"/>
    <m/>
  </r>
  <r>
    <x v="3"/>
    <x v="3"/>
    <d v="2025-10-02T00:00:00"/>
    <s v="BH/207/202782"/>
    <d v="2025-10-02T00:00:00"/>
    <s v="00063915"/>
    <s v="PR-12614381-SG0155 - CircleK 144 Lê Trọng Tấn"/>
    <n v="184608"/>
    <n v="0"/>
    <n v="14769"/>
    <n v="199377"/>
    <s v="Tồn đầu kỳ"/>
    <m/>
    <m/>
    <n v="199377"/>
    <n v="0"/>
    <n v="0"/>
    <n v="199377"/>
    <d v="2025-10-02T00:00:00"/>
    <m/>
    <d v="2025-10-02T00:00:00"/>
    <n v="0"/>
    <m/>
    <n v="189.56088738425751"/>
    <s v="Nợ quá hạn hơn 120 ngày có khả năng mất thanh toán"/>
    <d v="2025-10-02T00:00:00"/>
    <d v="1899-12-30T00:00:00"/>
    <m/>
    <m/>
    <x v="3"/>
    <x v="3"/>
    <m/>
  </r>
  <r>
    <x v="3"/>
    <x v="3"/>
    <d v="2025-10-02T00:00:00"/>
    <s v="BH/207/202784"/>
    <d v="2025-10-02T00:00:00"/>
    <s v="00063916"/>
    <s v="PR-12628875-SG0307 - CircleK 55 Đường S11"/>
    <n v="184608"/>
    <n v="0"/>
    <n v="14769"/>
    <n v="199377"/>
    <s v="Tồn đầu kỳ"/>
    <m/>
    <m/>
    <n v="199377"/>
    <n v="0"/>
    <n v="0"/>
    <n v="199377"/>
    <d v="2025-10-02T00:00:00"/>
    <m/>
    <d v="2025-10-02T00:00:00"/>
    <n v="0"/>
    <m/>
    <n v="189.56088738425751"/>
    <s v="Nợ quá hạn hơn 120 ngày có khả năng mất thanh toán"/>
    <d v="2025-10-02T00:00:00"/>
    <d v="1899-12-30T00:00:00"/>
    <m/>
    <m/>
    <x v="3"/>
    <x v="3"/>
    <m/>
  </r>
  <r>
    <x v="7"/>
    <x v="7"/>
    <d v="2025-10-03T00:00:00"/>
    <s v="BH/207/2025267"/>
    <d v="2025-10-03T00:00:00"/>
    <s v="00064713"/>
    <s v="PR-12615644-BD7004 - CircleK Số 1347 Đường Nguyễn Ái Quốc, Khu Phố 6"/>
    <n v="207684"/>
    <n v="0"/>
    <n v="16615"/>
    <n v="224299"/>
    <s v="Tồn đầu kỳ"/>
    <m/>
    <m/>
    <n v="224299"/>
    <n v="0"/>
    <n v="0"/>
    <n v="224299"/>
    <d v="2025-10-03T00:00:00"/>
    <m/>
    <d v="2025-10-03T00:00:00"/>
    <n v="0"/>
    <m/>
    <n v="188.56088738425751"/>
    <s v="Nợ quá hạn hơn 120 ngày có khả năng mất thanh toán"/>
    <d v="2025-10-03T00:00:00"/>
    <d v="1899-12-30T00:00:00"/>
    <m/>
    <m/>
    <x v="3"/>
    <x v="3"/>
    <m/>
  </r>
  <r>
    <x v="3"/>
    <x v="3"/>
    <d v="2025-10-03T00:00:00"/>
    <s v="BH/207/2025317"/>
    <d v="2025-10-03T00:00:00"/>
    <s v="00064741"/>
    <s v="PR-12633782-SG0351 - CircleK 1.11 tại tầng 1, Tòa nhà chung cư BS10 thuộc Khu nhà ở cao tầng - Dự án Khu dân cư và Công viên Phước Thiện"/>
    <n v="230760"/>
    <n v="0"/>
    <n v="18461"/>
    <n v="249221"/>
    <s v="Tồn đầu kỳ"/>
    <m/>
    <m/>
    <n v="249221"/>
    <n v="0"/>
    <n v="0"/>
    <n v="249221"/>
    <d v="2025-10-03T00:00:00"/>
    <m/>
    <d v="2025-10-03T00:00:00"/>
    <n v="0"/>
    <m/>
    <n v="188.56088738425751"/>
    <s v="Nợ quá hạn hơn 120 ngày có khả năng mất thanh toán"/>
    <d v="2025-10-03T00:00:00"/>
    <d v="1899-12-30T00:00:00"/>
    <m/>
    <m/>
    <x v="3"/>
    <x v="3"/>
    <m/>
  </r>
  <r>
    <x v="3"/>
    <x v="3"/>
    <d v="2025-10-03T00:00:00"/>
    <s v="BH/207/2025343"/>
    <d v="2025-10-03T00:00:00"/>
    <s v="00064766"/>
    <s v="PR-12658662-SG0265 - CircleK L1-02 Tầng 1 Cao ốc Chung Cư SaiGon Mia, Đường số 9A Chung Cư Cụm 3,4 - Khu Dân Cư Trung Sơn"/>
    <n v="230760"/>
    <n v="0"/>
    <n v="18461"/>
    <n v="249221"/>
    <s v="Tồn đầu kỳ"/>
    <m/>
    <m/>
    <n v="249221"/>
    <n v="0"/>
    <n v="0"/>
    <n v="249221"/>
    <d v="2025-10-03T00:00:00"/>
    <m/>
    <d v="2025-10-03T00:00:00"/>
    <n v="0"/>
    <m/>
    <n v="188.56088738425751"/>
    <s v="Nợ quá hạn hơn 120 ngày có khả năng mất thanh toán"/>
    <d v="2025-10-03T00:00:00"/>
    <d v="1899-12-30T00:00:00"/>
    <m/>
    <m/>
    <x v="3"/>
    <x v="3"/>
    <m/>
  </r>
  <r>
    <x v="3"/>
    <x v="3"/>
    <d v="2025-10-03T00:00:00"/>
    <s v="BH/207/2025346"/>
    <d v="2025-10-03T00:00:00"/>
    <s v="00064767"/>
    <s v="PR-12647453-SG0188 - CircleK 73-75 Trần Trọng Cung"/>
    <n v="184608"/>
    <n v="0"/>
    <n v="14769"/>
    <n v="199377"/>
    <s v="Tồn đầu kỳ"/>
    <m/>
    <m/>
    <n v="199377"/>
    <n v="0"/>
    <n v="0"/>
    <n v="199377"/>
    <d v="2025-10-03T00:00:00"/>
    <m/>
    <d v="2025-10-03T00:00:00"/>
    <n v="0"/>
    <m/>
    <n v="188.56088738425751"/>
    <s v="Nợ quá hạn hơn 120 ngày có khả năng mất thanh toán"/>
    <d v="2025-10-03T00:00:00"/>
    <d v="1899-12-30T00:00:00"/>
    <m/>
    <m/>
    <x v="3"/>
    <x v="3"/>
    <m/>
  </r>
  <r>
    <x v="4"/>
    <x v="4"/>
    <d v="2025-10-03T00:00:00"/>
    <s v="BH/207/2025389"/>
    <d v="2025-10-03T00:00:00"/>
    <s v="00065350"/>
    <s v="PR-12639142-BD7003 - CircleK 174 Trần Văn Ơn"/>
    <n v="230760"/>
    <n v="0"/>
    <n v="18461"/>
    <n v="249221"/>
    <s v="Tồn đầu kỳ"/>
    <m/>
    <m/>
    <n v="249221"/>
    <n v="0"/>
    <n v="0"/>
    <n v="249221"/>
    <d v="2025-10-03T00:00:00"/>
    <m/>
    <d v="2025-10-03T00:00:00"/>
    <n v="0"/>
    <m/>
    <n v="188.56088738425751"/>
    <s v="Nợ quá hạn hơn 120 ngày có khả năng mất thanh toán"/>
    <d v="2025-10-03T00:00:00"/>
    <d v="1899-12-30T00:00:00"/>
    <m/>
    <m/>
    <x v="3"/>
    <x v="3"/>
    <m/>
  </r>
  <r>
    <x v="3"/>
    <x v="3"/>
    <d v="2025-10-04T00:00:00"/>
    <s v="BH/207/2025394"/>
    <d v="2025-10-04T00:00:00"/>
    <s v="00065404"/>
    <s v="PR-12670616-SG0348 - CircleK Tầng trệt Phòng G04 - Tòa nhà PetroVietnam Tower tại số 1 - 5 Lê Duẩn"/>
    <n v="184608"/>
    <n v="0"/>
    <n v="14769"/>
    <n v="199377"/>
    <s v="Tồn đầu kỳ"/>
    <m/>
    <m/>
    <n v="199377"/>
    <n v="0"/>
    <n v="0"/>
    <n v="199377"/>
    <d v="2025-10-04T00:00:00"/>
    <m/>
    <d v="2025-10-04T00:00:00"/>
    <n v="0"/>
    <m/>
    <n v="187.56088738425751"/>
    <s v="Nợ quá hạn hơn 120 ngày có khả năng mất thanh toán"/>
    <d v="2025-10-04T00:00:00"/>
    <d v="1899-12-30T00:00:00"/>
    <m/>
    <m/>
    <x v="3"/>
    <x v="3"/>
    <m/>
  </r>
  <r>
    <x v="3"/>
    <x v="3"/>
    <d v="2025-10-04T00:00:00"/>
    <s v="BH/207/2025400"/>
    <d v="2025-10-04T00:00:00"/>
    <s v="00065406"/>
    <s v="PR-12670346-SG0330 - CircleK 240 Hoàng Diệu 2, Khu Phố 5, Phường Linh Chiểu, Thành phố Thủ Đức"/>
    <n v="230760"/>
    <n v="0"/>
    <n v="18461"/>
    <n v="249221"/>
    <s v="Tồn đầu kỳ"/>
    <m/>
    <m/>
    <n v="249221"/>
    <n v="0"/>
    <n v="0"/>
    <n v="249221"/>
    <d v="2025-10-04T00:00:00"/>
    <m/>
    <d v="2025-10-04T00:00:00"/>
    <n v="0"/>
    <m/>
    <n v="187.56088738425751"/>
    <s v="Nợ quá hạn hơn 120 ngày có khả năng mất thanh toán"/>
    <d v="2025-10-04T00:00:00"/>
    <d v="1899-12-30T00:00:00"/>
    <m/>
    <m/>
    <x v="3"/>
    <x v="3"/>
    <m/>
  </r>
  <r>
    <x v="3"/>
    <x v="3"/>
    <d v="2025-10-04T00:00:00"/>
    <s v="BH/207/2025416"/>
    <d v="2025-10-04T00:00:00"/>
    <s v="00065413"/>
    <s v="PR-12657716-SG0163 - CircleK 50 Nhất Chi Mai"/>
    <n v="230760"/>
    <n v="0"/>
    <n v="18461"/>
    <n v="249221"/>
    <s v="Tồn đầu kỳ"/>
    <m/>
    <m/>
    <n v="249221"/>
    <n v="0"/>
    <n v="0"/>
    <n v="249221"/>
    <d v="2025-10-04T00:00:00"/>
    <m/>
    <d v="2025-10-04T00:00:00"/>
    <n v="0"/>
    <m/>
    <n v="187.56088738425751"/>
    <s v="Nợ quá hạn hơn 120 ngày có khả năng mất thanh toán"/>
    <d v="2025-10-04T00:00:00"/>
    <d v="1899-12-30T00:00:00"/>
    <m/>
    <m/>
    <x v="3"/>
    <x v="3"/>
    <m/>
  </r>
  <r>
    <x v="3"/>
    <x v="3"/>
    <d v="2025-10-04T00:00:00"/>
    <s v="BH/207/2025420"/>
    <d v="2025-10-04T00:00:00"/>
    <s v="00065430"/>
    <s v="PR-12663074-SG0232 - CircleK 139-141 Âu Dương Lân"/>
    <n v="184608"/>
    <n v="0"/>
    <n v="14769"/>
    <n v="199377"/>
    <s v="Tồn đầu kỳ"/>
    <m/>
    <m/>
    <n v="199377"/>
    <n v="0"/>
    <n v="0"/>
    <n v="199377"/>
    <d v="2025-10-04T00:00:00"/>
    <m/>
    <d v="2025-10-04T00:00:00"/>
    <n v="0"/>
    <m/>
    <n v="187.56088738425751"/>
    <s v="Nợ quá hạn hơn 120 ngày có khả năng mất thanh toán"/>
    <d v="2025-10-04T00:00:00"/>
    <d v="1899-12-30T00:00:00"/>
    <m/>
    <m/>
    <x v="3"/>
    <x v="3"/>
    <m/>
  </r>
  <r>
    <x v="3"/>
    <x v="3"/>
    <d v="2025-10-04T00:00:00"/>
    <s v="BH/207/2025421"/>
    <d v="2025-10-04T00:00:00"/>
    <s v="00065431"/>
    <s v="PR-12658508-SG0255 - CircleK 809B – 811 Tạ Quang Bửu"/>
    <n v="184608"/>
    <n v="0"/>
    <n v="14769"/>
    <n v="199377"/>
    <s v="Tồn đầu kỳ"/>
    <m/>
    <m/>
    <n v="199377"/>
    <n v="0"/>
    <n v="0"/>
    <n v="199377"/>
    <d v="2025-10-04T00:00:00"/>
    <m/>
    <d v="2025-10-04T00:00:00"/>
    <n v="0"/>
    <m/>
    <n v="187.56088738425751"/>
    <s v="Nợ quá hạn hơn 120 ngày có khả năng mất thanh toán"/>
    <d v="2025-10-04T00:00:00"/>
    <d v="1899-12-30T00:00:00"/>
    <m/>
    <m/>
    <x v="3"/>
    <x v="3"/>
    <m/>
  </r>
  <r>
    <x v="3"/>
    <x v="3"/>
    <d v="2025-10-04T00:00:00"/>
    <s v="BH/207/2025432"/>
    <d v="2025-10-04T00:00:00"/>
    <s v="00065441"/>
    <s v="PR-12638688-SG0347 - CircleK Một phần diện tích căn nhà số 944 Lê Văn Lương, Nhà Bè"/>
    <n v="230760"/>
    <n v="0"/>
    <n v="18461"/>
    <n v="249221"/>
    <s v="Tồn đầu kỳ"/>
    <m/>
    <m/>
    <n v="249221"/>
    <n v="0"/>
    <n v="0"/>
    <n v="249221"/>
    <d v="2025-10-04T00:00:00"/>
    <m/>
    <d v="2025-10-04T00:00:00"/>
    <n v="0"/>
    <m/>
    <n v="187.56088738425751"/>
    <s v="Nợ quá hạn hơn 120 ngày có khả năng mất thanh toán"/>
    <d v="2025-10-04T00:00:00"/>
    <d v="1899-12-30T00:00:00"/>
    <m/>
    <m/>
    <x v="3"/>
    <x v="3"/>
    <m/>
  </r>
  <r>
    <x v="3"/>
    <x v="3"/>
    <d v="2025-10-04T00:00:00"/>
    <s v="BH/207/2025435"/>
    <d v="2025-10-04T00:00:00"/>
    <s v="00065442"/>
    <s v="PR-12668810-SG0200 - CircleK 02 Đường Nội Khu Hưng Gia IV"/>
    <n v="461520"/>
    <n v="0"/>
    <n v="36922"/>
    <n v="498442"/>
    <s v="Tồn đầu kỳ"/>
    <m/>
    <m/>
    <n v="498442"/>
    <n v="0"/>
    <n v="0"/>
    <n v="498442"/>
    <d v="2025-10-04T00:00:00"/>
    <m/>
    <d v="2025-10-04T00:00:00"/>
    <n v="0"/>
    <m/>
    <n v="187.56088738425751"/>
    <s v="Nợ quá hạn hơn 120 ngày có khả năng mất thanh toán"/>
    <d v="2025-10-04T00:00:00"/>
    <d v="1899-12-30T00:00:00"/>
    <m/>
    <m/>
    <x v="3"/>
    <x v="3"/>
    <m/>
  </r>
  <r>
    <x v="3"/>
    <x v="3"/>
    <d v="2025-10-06T00:00:00"/>
    <s v="BH/207/2025640"/>
    <d v="2025-10-06T00:00:00"/>
    <s v="00065505"/>
    <s v="PR-12669750-SG0279 - CircleK Kiot Khu Vực Mặt Tiền Kinh Dương Vương - 395 Kinh Dương Vương"/>
    <n v="230760"/>
    <n v="0"/>
    <n v="18461"/>
    <n v="249221"/>
    <s v="Tồn đầu kỳ"/>
    <m/>
    <m/>
    <n v="249221"/>
    <n v="0"/>
    <n v="0"/>
    <n v="249221"/>
    <d v="2025-10-06T00:00:00"/>
    <m/>
    <d v="2025-10-06T00:00:00"/>
    <n v="0"/>
    <m/>
    <n v="185.56088738425751"/>
    <s v="Nợ quá hạn hơn 120 ngày có khả năng mất thanh toán"/>
    <d v="2025-10-06T00:00:00"/>
    <d v="1899-12-30T00:00:00"/>
    <m/>
    <m/>
    <x v="3"/>
    <x v="3"/>
    <m/>
  </r>
  <r>
    <x v="3"/>
    <x v="3"/>
    <d v="2025-10-07T00:00:00"/>
    <s v="BH/207/2025704"/>
    <d v="2025-10-07T00:00:00"/>
    <s v="00065609"/>
    <s v="PR-12687681-SG0144 - CircleK 82 Nguyễn Huệ"/>
    <n v="230760"/>
    <n v="0"/>
    <n v="18461"/>
    <n v="249221"/>
    <s v="Tồn đầu kỳ"/>
    <m/>
    <m/>
    <n v="249221"/>
    <n v="0"/>
    <n v="0"/>
    <n v="249221"/>
    <d v="2025-10-07T00:00:00"/>
    <m/>
    <d v="2025-10-07T00:00:00"/>
    <n v="0"/>
    <m/>
    <n v="184.56088738425751"/>
    <s v="Nợ quá hạn hơn 120 ngày có khả năng mất thanh toán"/>
    <d v="2025-10-07T00:00:00"/>
    <d v="1899-12-30T00:00:00"/>
    <m/>
    <m/>
    <x v="3"/>
    <x v="3"/>
    <m/>
  </r>
  <r>
    <x v="3"/>
    <x v="3"/>
    <d v="2025-10-07T00:00:00"/>
    <s v="BH/207/2025705"/>
    <d v="2025-10-07T00:00:00"/>
    <s v="00065610"/>
    <s v="PR-12672859-SG0072 - CircleK 45 Tân Mỹ"/>
    <n v="230760"/>
    <n v="0"/>
    <n v="18461"/>
    <n v="249221"/>
    <s v="Tồn đầu kỳ"/>
    <m/>
    <m/>
    <n v="249221"/>
    <n v="0"/>
    <n v="0"/>
    <n v="249221"/>
    <d v="2025-10-07T00:00:00"/>
    <m/>
    <d v="2025-10-07T00:00:00"/>
    <n v="0"/>
    <m/>
    <n v="184.56088738425751"/>
    <s v="Nợ quá hạn hơn 120 ngày có khả năng mất thanh toán"/>
    <d v="2025-10-07T00:00:00"/>
    <d v="1899-12-30T00:00:00"/>
    <m/>
    <m/>
    <x v="3"/>
    <x v="3"/>
    <m/>
  </r>
  <r>
    <x v="3"/>
    <x v="3"/>
    <d v="2025-10-07T00:00:00"/>
    <s v="BH/207/2025737"/>
    <d v="2025-10-07T00:00:00"/>
    <s v="00065646"/>
    <s v="PR-12688081-SG0174 - CircleK 683A Âu Cơ"/>
    <n v="276912"/>
    <n v="0"/>
    <n v="22153"/>
    <n v="299065"/>
    <s v="Tồn đầu kỳ"/>
    <m/>
    <m/>
    <n v="299065"/>
    <n v="0"/>
    <n v="0"/>
    <n v="299065"/>
    <d v="2025-10-07T00:00:00"/>
    <m/>
    <d v="2025-10-07T00:00:00"/>
    <n v="0"/>
    <m/>
    <n v="184.56088738425751"/>
    <s v="Nợ quá hạn hơn 120 ngày có khả năng mất thanh toán"/>
    <d v="2025-10-07T00:00:00"/>
    <d v="1899-12-30T00:00:00"/>
    <m/>
    <m/>
    <x v="3"/>
    <x v="3"/>
    <m/>
  </r>
  <r>
    <x v="3"/>
    <x v="3"/>
    <d v="2025-10-07T00:00:00"/>
    <s v="BH/207/2025738"/>
    <d v="2025-10-07T00:00:00"/>
    <s v="00065647"/>
    <s v="PR-12675727-SG0310 - CircleK 78-80 Đồng Đen"/>
    <n v="184608"/>
    <n v="0"/>
    <n v="14769"/>
    <n v="199377"/>
    <s v="Tồn đầu kỳ"/>
    <m/>
    <m/>
    <n v="199377"/>
    <n v="0"/>
    <n v="0"/>
    <n v="199377"/>
    <d v="2025-10-07T00:00:00"/>
    <m/>
    <d v="2025-10-07T00:00:00"/>
    <n v="0"/>
    <m/>
    <n v="184.56088738425751"/>
    <s v="Nợ quá hạn hơn 120 ngày có khả năng mất thanh toán"/>
    <d v="2025-10-07T00:00:00"/>
    <d v="1899-12-30T00:00:00"/>
    <m/>
    <m/>
    <x v="3"/>
    <x v="3"/>
    <m/>
  </r>
  <r>
    <x v="3"/>
    <x v="3"/>
    <d v="2025-10-08T00:00:00"/>
    <s v="BH/207/2025768"/>
    <d v="2025-10-08T00:00:00"/>
    <s v="00065655"/>
    <s v="PR-12690027-SG0302 - CircleK 474 Trần Thị Năm"/>
    <n v="184608"/>
    <n v="0"/>
    <n v="14769"/>
    <n v="199377"/>
    <s v="Tồn đầu kỳ"/>
    <m/>
    <m/>
    <n v="199377"/>
    <n v="0"/>
    <n v="0"/>
    <n v="199377"/>
    <d v="2025-10-08T00:00:00"/>
    <m/>
    <d v="2025-10-08T00:00:00"/>
    <n v="0"/>
    <m/>
    <n v="183.56088738425751"/>
    <s v="Nợ quá hạn hơn 120 ngày có khả năng mất thanh toán"/>
    <d v="2025-10-08T00:00:00"/>
    <d v="1899-12-30T00:00:00"/>
    <m/>
    <m/>
    <x v="3"/>
    <x v="3"/>
    <m/>
  </r>
  <r>
    <x v="3"/>
    <x v="3"/>
    <d v="2025-10-08T00:00:00"/>
    <s v="BH/207/2025781"/>
    <d v="2025-10-08T00:00:00"/>
    <s v="00065679"/>
    <s v="PR-12679871-SG0127 - CircleK 160 Đường Số 19"/>
    <n v="184608"/>
    <n v="0"/>
    <n v="14769"/>
    <n v="199377"/>
    <s v="Tồn đầu kỳ"/>
    <m/>
    <m/>
    <n v="199377"/>
    <n v="0"/>
    <n v="0"/>
    <n v="199377"/>
    <d v="2025-10-08T00:00:00"/>
    <m/>
    <d v="2025-10-08T00:00:00"/>
    <n v="0"/>
    <m/>
    <n v="183.56088738425751"/>
    <s v="Nợ quá hạn hơn 120 ngày có khả năng mất thanh toán"/>
    <d v="2025-10-08T00:00:00"/>
    <d v="1899-12-30T00:00:00"/>
    <m/>
    <m/>
    <x v="3"/>
    <x v="3"/>
    <m/>
  </r>
  <r>
    <x v="3"/>
    <x v="3"/>
    <d v="2025-10-09T00:00:00"/>
    <s v="BH/207/2025817"/>
    <d v="2025-10-09T00:00:00"/>
    <s v="00065732"/>
    <s v="PR-12698134-SG0115 - CircleK 257A Nguyễn Trãi"/>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09T00:00:00"/>
    <s v="BH/207/2025819"/>
    <d v="2025-10-09T00:00:00"/>
    <s v="00065733"/>
    <s v="PR-12703431-SG0250 - CircleK 271 Phạm Ngũ Lão"/>
    <n v="184608"/>
    <n v="0"/>
    <n v="14769"/>
    <n v="199377"/>
    <s v="Tồn đầu kỳ"/>
    <m/>
    <m/>
    <n v="199377"/>
    <n v="0"/>
    <n v="0"/>
    <n v="199377"/>
    <d v="2025-10-09T00:00:00"/>
    <m/>
    <d v="2025-10-09T00:00:00"/>
    <n v="0"/>
    <m/>
    <n v="182.56088738425751"/>
    <s v="Nợ quá hạn hơn 120 ngày có khả năng mất thanh toán"/>
    <d v="2025-10-09T00:00:00"/>
    <d v="1899-12-30T00:00:00"/>
    <m/>
    <m/>
    <x v="3"/>
    <x v="3"/>
    <m/>
  </r>
  <r>
    <x v="3"/>
    <x v="3"/>
    <d v="2025-10-09T00:00:00"/>
    <s v="BH/207/2025825"/>
    <d v="2025-10-09T00:00:00"/>
    <s v="00065734"/>
    <s v="PR-12707481-SG0050 - CircleK 45 Lý Tự Trọng"/>
    <n v="184608"/>
    <n v="0"/>
    <n v="14769"/>
    <n v="199377"/>
    <s v="Tồn đầu kỳ"/>
    <m/>
    <m/>
    <n v="199377"/>
    <n v="0"/>
    <n v="0"/>
    <n v="199377"/>
    <d v="2025-10-09T00:00:00"/>
    <m/>
    <d v="2025-10-09T00:00:00"/>
    <n v="0"/>
    <m/>
    <n v="182.56088738425751"/>
    <s v="Nợ quá hạn hơn 120 ngày có khả năng mất thanh toán"/>
    <d v="2025-10-09T00:00:00"/>
    <d v="1899-12-30T00:00:00"/>
    <m/>
    <m/>
    <x v="3"/>
    <x v="3"/>
    <m/>
  </r>
  <r>
    <x v="3"/>
    <x v="3"/>
    <d v="2025-10-09T00:00:00"/>
    <s v="BH/207/2025833"/>
    <d v="2025-10-09T00:00:00"/>
    <s v="00065745"/>
    <s v="PR-12670490-SG0339 - CircleK 1.01 tại tầng 1, Tòa nhà chung cư S7.01 thuộc Khu nhà ở cao tầng - Dự án Khu dân cư và Công viên Phước Thiện tại số 88 đường Phước Thiện, khu phố Phước Thiện, Phường Long Bình, Thành phố Thủ Đức"/>
    <n v="184608"/>
    <n v="0"/>
    <n v="14769"/>
    <n v="199377"/>
    <s v="Tồn đầu kỳ"/>
    <m/>
    <m/>
    <n v="199377"/>
    <n v="0"/>
    <n v="0"/>
    <n v="199377"/>
    <d v="2025-10-09T00:00:00"/>
    <m/>
    <d v="2025-10-09T00:00:00"/>
    <n v="0"/>
    <m/>
    <n v="182.56088738425751"/>
    <s v="Nợ quá hạn hơn 120 ngày có khả năng mất thanh toán"/>
    <d v="2025-10-09T00:00:00"/>
    <d v="1899-12-30T00:00:00"/>
    <m/>
    <m/>
    <x v="3"/>
    <x v="3"/>
    <m/>
  </r>
  <r>
    <x v="3"/>
    <x v="3"/>
    <d v="2025-10-09T00:00:00"/>
    <s v="BH/207/2025838"/>
    <d v="2025-10-09T00:00:00"/>
    <s v="00065746"/>
    <s v="PR-12662726-SG0156 - CircleK 295 Đỗ Xuân Hợp, khu phố 4"/>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09T00:00:00"/>
    <s v="BH/207/2025857"/>
    <d v="2025-10-09T00:00:00"/>
    <s v="00066538"/>
    <s v="PR-12702665-SG0095 - CircleK 190B Phan Văn Trị"/>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09T00:00:00"/>
    <s v="BH/207/2025859"/>
    <d v="2025-10-09T00:00:00"/>
    <s v="00066539"/>
    <s v="PR-12703287-SG0225 - CircleK Số 74 Nguyễn Văn Thương"/>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09T00:00:00"/>
    <s v="BH/207/2025864"/>
    <d v="2025-10-09T00:00:00"/>
    <s v="00066561"/>
    <s v="PR-12699712-SG0308 - CircleK 22 Phan Xích Long"/>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09T00:00:00"/>
    <s v="BH/207/2025865"/>
    <d v="2025-10-09T00:00:00"/>
    <s v="00066562"/>
    <s v="PR-12674725-SG0060 - CircleK 220 Nguyễn Trọng Tuyển"/>
    <n v="230760"/>
    <n v="0"/>
    <n v="18461"/>
    <n v="249221"/>
    <s v="Tồn đầu kỳ"/>
    <m/>
    <m/>
    <n v="249221"/>
    <n v="0"/>
    <n v="0"/>
    <n v="249221"/>
    <d v="2025-10-09T00:00:00"/>
    <m/>
    <d v="2025-10-09T00:00:00"/>
    <n v="0"/>
    <m/>
    <n v="182.56088738425751"/>
    <s v="Nợ quá hạn hơn 120 ngày có khả năng mất thanh toán"/>
    <d v="2025-10-09T00:00:00"/>
    <d v="1899-12-30T00:00:00"/>
    <m/>
    <m/>
    <x v="3"/>
    <x v="3"/>
    <m/>
  </r>
  <r>
    <x v="3"/>
    <x v="3"/>
    <d v="2025-10-10T00:00:00"/>
    <s v="BH/207/2025910"/>
    <d v="2025-10-10T00:00:00"/>
    <s v="00066823"/>
    <s v="PR-12707689-SG0059 - CircleK 273 Lê Thánh Tôn"/>
    <n v="184608"/>
    <n v="0"/>
    <n v="14769"/>
    <n v="199377"/>
    <s v="Tồn đầu kỳ"/>
    <m/>
    <m/>
    <n v="199377"/>
    <n v="0"/>
    <n v="0"/>
    <n v="199377"/>
    <d v="2025-10-10T00:00:00"/>
    <m/>
    <d v="2025-10-10T00:00:00"/>
    <n v="0"/>
    <m/>
    <n v="181.56088738425751"/>
    <s v="Nợ quá hạn hơn 120 ngày có khả năng mất thanh toán"/>
    <d v="2025-10-10T00:00:00"/>
    <d v="1899-12-30T00:00:00"/>
    <m/>
    <m/>
    <x v="3"/>
    <x v="3"/>
    <m/>
  </r>
  <r>
    <x v="3"/>
    <x v="3"/>
    <d v="2025-10-10T00:00:00"/>
    <s v="BH/207/2025911"/>
    <d v="2025-10-10T00:00:00"/>
    <s v="00066824"/>
    <s v="PR-12703565-SG0274 - CircleK 144 - 146 Lâm Văn Bền"/>
    <n v="230760"/>
    <n v="0"/>
    <n v="18461"/>
    <n v="249221"/>
    <s v="Tồn đầu kỳ"/>
    <m/>
    <m/>
    <n v="249221"/>
    <n v="0"/>
    <n v="0"/>
    <n v="249221"/>
    <d v="2025-10-10T00:00:00"/>
    <m/>
    <d v="2025-10-10T00:00:00"/>
    <n v="0"/>
    <m/>
    <n v="181.56088738425751"/>
    <s v="Nợ quá hạn hơn 120 ngày có khả năng mất thanh toán"/>
    <d v="2025-10-10T00:00:00"/>
    <d v="1899-12-30T00:00:00"/>
    <m/>
    <m/>
    <x v="3"/>
    <x v="3"/>
    <m/>
  </r>
  <r>
    <x v="3"/>
    <x v="3"/>
    <d v="2025-10-10T00:00:00"/>
    <s v="BH/207/2025912"/>
    <d v="2025-10-10T00:00:00"/>
    <s v="00066825"/>
    <s v="PR-12703547-SG0273 - CircleK 60 Lâm Văn Bền"/>
    <n v="461520"/>
    <n v="0"/>
    <n v="36922"/>
    <n v="498442"/>
    <s v="Tồn đầu kỳ"/>
    <m/>
    <m/>
    <n v="498442"/>
    <n v="0"/>
    <n v="0"/>
    <n v="498442"/>
    <d v="2025-10-10T00:00:00"/>
    <m/>
    <d v="2025-10-10T00:00:00"/>
    <n v="0"/>
    <m/>
    <n v="181.56088738425751"/>
    <s v="Nợ quá hạn hơn 120 ngày có khả năng mất thanh toán"/>
    <d v="2025-10-10T00:00:00"/>
    <d v="1899-12-30T00:00:00"/>
    <m/>
    <m/>
    <x v="3"/>
    <x v="3"/>
    <m/>
  </r>
  <r>
    <x v="3"/>
    <x v="3"/>
    <d v="2025-10-10T00:00:00"/>
    <s v="BH/207/2025918"/>
    <d v="2025-10-10T00:00:00"/>
    <s v="00066828"/>
    <s v="PR-12714714-SG0325 - CircleK Số 15 Nguyễn Ảnh Thủ"/>
    <n v="207684"/>
    <n v="0"/>
    <n v="16615"/>
    <n v="224299"/>
    <s v="Tồn đầu kỳ"/>
    <m/>
    <m/>
    <n v="224299"/>
    <n v="0"/>
    <n v="0"/>
    <n v="224299"/>
    <d v="2025-10-10T00:00:00"/>
    <m/>
    <d v="2025-10-10T00:00:00"/>
    <n v="0"/>
    <m/>
    <n v="181.56088738425751"/>
    <s v="Nợ quá hạn hơn 120 ngày có khả năng mất thanh toán"/>
    <d v="2025-10-10T00:00:00"/>
    <d v="1899-12-30T00:00:00"/>
    <m/>
    <m/>
    <x v="3"/>
    <x v="3"/>
    <m/>
  </r>
  <r>
    <x v="3"/>
    <x v="3"/>
    <d v="2025-10-10T00:00:00"/>
    <s v="BH/207/2025935"/>
    <d v="2025-10-10T00:00:00"/>
    <s v="00066848"/>
    <s v="PR-12710197-SG0341 - CircleK Số 119 đường Trần Não"/>
    <n v="230760"/>
    <n v="0"/>
    <n v="18461"/>
    <n v="249221"/>
    <s v="Tồn đầu kỳ"/>
    <m/>
    <m/>
    <n v="249221"/>
    <n v="0"/>
    <n v="0"/>
    <n v="249221"/>
    <d v="2025-10-10T00:00:00"/>
    <m/>
    <d v="2025-10-10T00:00:00"/>
    <n v="0"/>
    <m/>
    <n v="181.56088738425751"/>
    <s v="Nợ quá hạn hơn 120 ngày có khả năng mất thanh toán"/>
    <d v="2025-10-10T00:00:00"/>
    <d v="1899-12-30T00:00:00"/>
    <m/>
    <m/>
    <x v="3"/>
    <x v="3"/>
    <m/>
  </r>
  <r>
    <x v="3"/>
    <x v="3"/>
    <d v="2025-10-11T00:00:00"/>
    <s v="BH/207/20251329"/>
    <d v="2025-10-11T00:00:00"/>
    <s v="00066997"/>
    <s v="PR-12728350-SG0130 - CircleK 172 Nguyễn Thị Tần"/>
    <n v="184608"/>
    <n v="0"/>
    <n v="14769"/>
    <n v="199377"/>
    <s v="Tồn đầu kỳ"/>
    <m/>
    <m/>
    <n v="199377"/>
    <n v="0"/>
    <n v="0"/>
    <n v="199377"/>
    <d v="2025-10-11T00:00:00"/>
    <m/>
    <d v="2025-10-11T00:00:00"/>
    <n v="0"/>
    <m/>
    <n v="180.56088738425751"/>
    <s v="Nợ quá hạn hơn 120 ngày có khả năng mất thanh toán"/>
    <d v="2025-10-11T00:00:00"/>
    <d v="1899-12-30T00:00:00"/>
    <m/>
    <m/>
    <x v="3"/>
    <x v="3"/>
    <m/>
  </r>
  <r>
    <x v="3"/>
    <x v="3"/>
    <d v="2025-10-11T00:00:00"/>
    <s v="BH/207/20251330"/>
    <d v="2025-10-11T00:00:00"/>
    <s v="00066998"/>
    <s v="PR-12699764-SG0315 - CircleK Tầng Trệt Số 264-266 Âu Dương Lân"/>
    <n v="184608"/>
    <n v="0"/>
    <n v="14769"/>
    <n v="199377"/>
    <s v="Tồn đầu kỳ"/>
    <m/>
    <m/>
    <n v="199377"/>
    <n v="0"/>
    <n v="0"/>
    <n v="199377"/>
    <d v="2025-10-11T00:00:00"/>
    <m/>
    <d v="2025-10-11T00:00:00"/>
    <n v="0"/>
    <m/>
    <n v="180.56088738425751"/>
    <s v="Nợ quá hạn hơn 120 ngày có khả năng mất thanh toán"/>
    <d v="2025-10-11T00:00:00"/>
    <d v="1899-12-30T00:00:00"/>
    <m/>
    <m/>
    <x v="3"/>
    <x v="3"/>
    <m/>
  </r>
  <r>
    <x v="3"/>
    <x v="3"/>
    <d v="2025-10-11T00:00:00"/>
    <s v="BH/207/20251345"/>
    <d v="2025-10-11T00:00:00"/>
    <s v="00067005"/>
    <s v="PR-12729806-SG0289 - CircleK 126 Đường Số 15"/>
    <n v="184608"/>
    <n v="0"/>
    <n v="14769"/>
    <n v="199377"/>
    <s v="Tồn đầu kỳ"/>
    <m/>
    <m/>
    <n v="199377"/>
    <n v="0"/>
    <n v="0"/>
    <n v="199377"/>
    <d v="2025-10-11T00:00:00"/>
    <m/>
    <d v="2025-10-11T00:00:00"/>
    <n v="0"/>
    <m/>
    <n v="180.56088738425751"/>
    <s v="Nợ quá hạn hơn 120 ngày có khả năng mất thanh toán"/>
    <d v="2025-10-11T00:00:00"/>
    <d v="1899-12-30T00:00:00"/>
    <m/>
    <m/>
    <x v="3"/>
    <x v="3"/>
    <m/>
  </r>
  <r>
    <x v="3"/>
    <x v="3"/>
    <d v="2025-10-11T00:00:00"/>
    <s v="BH/207/20251346"/>
    <d v="2025-10-11T00:00:00"/>
    <s v="00067006"/>
    <s v="PR-12729186-SG0229 - CircleK 306 Cao Thắng"/>
    <n v="184608"/>
    <n v="0"/>
    <n v="14769"/>
    <n v="199377"/>
    <s v="Tồn đầu kỳ"/>
    <m/>
    <m/>
    <n v="199377"/>
    <n v="0"/>
    <n v="0"/>
    <n v="199377"/>
    <d v="2025-10-11T00:00:00"/>
    <m/>
    <d v="2025-10-11T00:00:00"/>
    <n v="0"/>
    <m/>
    <n v="180.56088738425751"/>
    <s v="Nợ quá hạn hơn 120 ngày có khả năng mất thanh toán"/>
    <d v="2025-10-11T00:00:00"/>
    <d v="1899-12-30T00:00:00"/>
    <m/>
    <m/>
    <x v="3"/>
    <x v="3"/>
    <m/>
  </r>
  <r>
    <x v="3"/>
    <x v="3"/>
    <d v="2025-10-11T00:00:00"/>
    <s v="BH/207/20251347"/>
    <d v="2025-10-11T00:00:00"/>
    <s v="00067007"/>
    <s v="PR-12723261-SG0188 - CircleK 73-75 Trần Trọng Cung"/>
    <n v="184608"/>
    <n v="0"/>
    <n v="14769"/>
    <n v="199377"/>
    <s v="Tồn đầu kỳ"/>
    <m/>
    <m/>
    <n v="199377"/>
    <n v="0"/>
    <n v="0"/>
    <n v="199377"/>
    <d v="2025-10-11T00:00:00"/>
    <m/>
    <d v="2025-10-11T00:00:00"/>
    <n v="0"/>
    <m/>
    <n v="180.56088738425751"/>
    <s v="Nợ quá hạn hơn 120 ngày có khả năng mất thanh toán"/>
    <d v="2025-10-11T00:00:00"/>
    <d v="1899-12-30T00:00:00"/>
    <m/>
    <m/>
    <x v="3"/>
    <x v="3"/>
    <m/>
  </r>
  <r>
    <x v="3"/>
    <x v="3"/>
    <d v="2025-10-13T00:00:00"/>
    <s v="BH/207/20251434"/>
    <d v="2025-10-13T00:00:00"/>
    <s v="00067047"/>
    <s v="PR-12709083-SG0234 - CircleK 81 Trần Bình Trọng"/>
    <n v="184608"/>
    <n v="0"/>
    <n v="14769"/>
    <n v="199377"/>
    <s v="Tồn đầu kỳ"/>
    <m/>
    <m/>
    <n v="199377"/>
    <n v="0"/>
    <n v="0"/>
    <n v="199377"/>
    <d v="2025-10-13T00:00:00"/>
    <m/>
    <d v="2025-10-13T00:00:00"/>
    <n v="0"/>
    <m/>
    <n v="178.56088738425751"/>
    <s v="Nợ quá hạn hơn 120 ngày có khả năng mất thanh toán"/>
    <d v="2025-10-13T00:00:00"/>
    <d v="1899-12-30T00:00:00"/>
    <m/>
    <m/>
    <x v="3"/>
    <x v="3"/>
    <m/>
  </r>
  <r>
    <x v="3"/>
    <x v="3"/>
    <d v="2025-10-18T00:00:00"/>
    <s v="BH2370439"/>
    <d v="2025-10-18T00:00:00"/>
    <s v="00069005"/>
    <s v="PR-12778394-SG0342 - CircleK Một phần diện tích căn nhà số 42 Lê Lợi, Q1"/>
    <n v="230760"/>
    <n v="0"/>
    <n v="18461"/>
    <n v="249221"/>
    <s v="Tồn đầu kỳ"/>
    <m/>
    <m/>
    <n v="249221"/>
    <n v="0"/>
    <n v="0"/>
    <n v="249221"/>
    <d v="2025-10-18T00:00:00"/>
    <m/>
    <d v="2025-10-18T00:00:00"/>
    <n v="0"/>
    <m/>
    <n v="173.56088738425751"/>
    <s v="Nợ quá hạn hơn 120 ngày có khả năng mất thanh toán"/>
    <d v="2025-10-18T00:00:00"/>
    <d v="1899-12-30T00:00:00"/>
    <m/>
    <m/>
    <x v="3"/>
    <x v="3"/>
    <m/>
  </r>
  <r>
    <x v="3"/>
    <x v="3"/>
    <d v="2025-10-20T00:00:00"/>
    <s v="BH2370465"/>
    <d v="2025-10-20T00:00:00"/>
    <s v="00069034"/>
    <s v="PR-12780828-SG0035 - CircleK 704 Sư Vạn Hạnh"/>
    <n v="230760"/>
    <n v="0"/>
    <n v="18461"/>
    <n v="249221"/>
    <s v="Tồn đầu kỳ"/>
    <m/>
    <m/>
    <n v="249221"/>
    <n v="0"/>
    <n v="0"/>
    <n v="249221"/>
    <d v="2025-10-20T00:00:00"/>
    <m/>
    <d v="2025-10-20T00:00:00"/>
    <n v="0"/>
    <m/>
    <n v="171.56088738425751"/>
    <s v="Nợ quá hạn hơn 120 ngày có khả năng mất thanh toán"/>
    <d v="2025-10-20T00:00:00"/>
    <d v="1899-12-30T00:00:00"/>
    <m/>
    <m/>
    <x v="3"/>
    <x v="3"/>
    <m/>
  </r>
  <r>
    <x v="3"/>
    <x v="3"/>
    <d v="2025-10-20T00:00:00"/>
    <s v="BH2370471"/>
    <d v="2025-10-20T00:00:00"/>
    <s v="00069037"/>
    <s v="PR-12785544-SG0036 - CircleK 31 Bà Huyện Thanh Quan"/>
    <n v="184608"/>
    <n v="0"/>
    <n v="14769"/>
    <n v="199377"/>
    <s v="Tồn đầu kỳ"/>
    <m/>
    <m/>
    <n v="199377"/>
    <n v="0"/>
    <n v="0"/>
    <n v="199377"/>
    <d v="2025-10-20T00:00:00"/>
    <m/>
    <d v="2025-10-20T00:00:00"/>
    <n v="0"/>
    <m/>
    <n v="171.56088738425751"/>
    <s v="Nợ quá hạn hơn 120 ngày có khả năng mất thanh toán"/>
    <d v="2025-10-20T00:00:00"/>
    <d v="1899-12-30T00:00:00"/>
    <m/>
    <m/>
    <x v="3"/>
    <x v="3"/>
    <m/>
  </r>
  <r>
    <x v="3"/>
    <x v="3"/>
    <d v="2025-10-20T00:00:00"/>
    <s v="BH2370474"/>
    <d v="2025-10-20T00:00:00"/>
    <s v="00069038"/>
    <s v="PR-12787888-SG0293 - CircleK 485 Huỳnh Tấn Phát"/>
    <n v="184608"/>
    <n v="0"/>
    <n v="14769"/>
    <n v="199377"/>
    <s v="Tồn đầu kỳ"/>
    <m/>
    <m/>
    <n v="199377"/>
    <n v="0"/>
    <n v="0"/>
    <n v="199377"/>
    <d v="2025-10-20T00:00:00"/>
    <m/>
    <d v="2025-10-20T00:00:00"/>
    <n v="0"/>
    <m/>
    <n v="171.56088738425751"/>
    <s v="Nợ quá hạn hơn 120 ngày có khả năng mất thanh toán"/>
    <d v="2025-10-20T00:00:00"/>
    <d v="1899-12-30T00:00:00"/>
    <m/>
    <m/>
    <x v="3"/>
    <x v="3"/>
    <m/>
  </r>
  <r>
    <x v="3"/>
    <x v="3"/>
    <d v="2025-10-21T00:00:00"/>
    <s v="BH2370527"/>
    <d v="2025-10-21T00:00:00"/>
    <s v="00069118"/>
    <s v="PR-12777812-SG0279 - CircleK Kiot Khu Vực Mặt Tiền Kinh Dương Vương - 395 Kinh Dương Vương"/>
    <n v="230760"/>
    <n v="0"/>
    <n v="18461"/>
    <n v="249221"/>
    <s v="Tồn đầu kỳ"/>
    <m/>
    <m/>
    <n v="249221"/>
    <n v="0"/>
    <n v="0"/>
    <n v="249221"/>
    <d v="2025-10-21T00:00:00"/>
    <m/>
    <d v="2025-10-21T00:00:00"/>
    <n v="0"/>
    <m/>
    <n v="170.56088738425751"/>
    <s v="Nợ quá hạn hơn 120 ngày có khả năng mất thanh toán"/>
    <d v="2025-10-21T00:00:00"/>
    <d v="1899-12-30T00:00:00"/>
    <m/>
    <m/>
    <x v="3"/>
    <x v="3"/>
    <m/>
  </r>
  <r>
    <x v="3"/>
    <x v="3"/>
    <d v="2025-10-21T00:00:00"/>
    <s v="BH2370532"/>
    <d v="2025-10-21T00:00:00"/>
    <s v="00069123"/>
    <s v="PR-12787222-SG0231 - CircleK 259 Đường số 7"/>
    <n v="184608"/>
    <n v="0"/>
    <n v="14769"/>
    <n v="199377"/>
    <s v="Tồn đầu kỳ"/>
    <m/>
    <m/>
    <n v="199377"/>
    <n v="0"/>
    <n v="0"/>
    <n v="199377"/>
    <d v="2025-10-21T00:00:00"/>
    <m/>
    <d v="2025-10-21T00:00:00"/>
    <n v="0"/>
    <m/>
    <n v="170.56088738425751"/>
    <s v="Nợ quá hạn hơn 120 ngày có khả năng mất thanh toán"/>
    <d v="2025-10-21T00:00:00"/>
    <d v="1899-12-30T00:00:00"/>
    <m/>
    <m/>
    <x v="3"/>
    <x v="3"/>
    <m/>
  </r>
  <r>
    <x v="3"/>
    <x v="3"/>
    <d v="2025-10-21T00:00:00"/>
    <s v="BH2370535"/>
    <d v="2025-10-21T00:00:00"/>
    <s v="00069124"/>
    <s v="PR-12781314-SG0182 - CircleK EA3-01-01 Tòa nhà Era Town"/>
    <n v="184608"/>
    <n v="0"/>
    <n v="14769"/>
    <n v="199377"/>
    <s v="Tồn đầu kỳ"/>
    <m/>
    <m/>
    <n v="199377"/>
    <n v="0"/>
    <n v="0"/>
    <n v="199377"/>
    <d v="2025-10-21T00:00:00"/>
    <m/>
    <d v="2025-10-21T00:00:00"/>
    <n v="0"/>
    <m/>
    <n v="170.56088738425751"/>
    <s v="Nợ quá hạn hơn 120 ngày có khả năng mất thanh toán"/>
    <d v="2025-10-21T00:00:00"/>
    <d v="1899-12-30T00:00:00"/>
    <m/>
    <m/>
    <x v="3"/>
    <x v="3"/>
    <m/>
  </r>
  <r>
    <x v="3"/>
    <x v="3"/>
    <d v="2025-10-21T00:00:00"/>
    <s v="BH2370536"/>
    <d v="2025-10-21T00:00:00"/>
    <s v="00069125"/>
    <s v="PR-12773434-SG0317 - CircleK Tầng Trệt - Số 167 Phạm Hữu Lầu, Tổ 17, Khu Phố 1"/>
    <n v="184608"/>
    <n v="0"/>
    <n v="14769"/>
    <n v="199377"/>
    <s v="Tồn đầu kỳ"/>
    <m/>
    <m/>
    <n v="199377"/>
    <n v="0"/>
    <n v="0"/>
    <n v="199377"/>
    <d v="2025-10-21T00:00:00"/>
    <m/>
    <d v="2025-10-21T00:00:00"/>
    <n v="0"/>
    <m/>
    <n v="170.56088738425751"/>
    <s v="Nợ quá hạn hơn 120 ngày có khả năng mất thanh toán"/>
    <d v="2025-10-21T00:00:00"/>
    <d v="1899-12-30T00:00:00"/>
    <m/>
    <m/>
    <x v="3"/>
    <x v="3"/>
    <m/>
  </r>
  <r>
    <x v="3"/>
    <x v="3"/>
    <d v="2025-10-22T00:00:00"/>
    <s v="BH2370599"/>
    <d v="2025-10-22T00:00:00"/>
    <s v="00069209"/>
    <s v="PR-12806618-SG0258 - CircleK 15C Nguyễn Thị Minh Khai"/>
    <n v="184608"/>
    <n v="0"/>
    <n v="14769"/>
    <n v="199377"/>
    <s v="Tồn đầu kỳ"/>
    <m/>
    <m/>
    <n v="199377"/>
    <n v="0"/>
    <n v="0"/>
    <n v="199377"/>
    <d v="2025-10-22T00:00:00"/>
    <m/>
    <d v="2025-10-22T00:00:00"/>
    <n v="0"/>
    <m/>
    <n v="169.56088738425751"/>
    <s v="Nợ quá hạn hơn 120 ngày có khả năng mất thanh toán"/>
    <d v="2025-10-22T00:00:00"/>
    <d v="1899-12-30T00:00:00"/>
    <m/>
    <m/>
    <x v="3"/>
    <x v="3"/>
    <m/>
  </r>
  <r>
    <x v="3"/>
    <x v="3"/>
    <d v="2025-10-22T00:00:00"/>
    <s v="BH2370604"/>
    <d v="2025-10-22T00:00:00"/>
    <s v="00069210"/>
    <s v="PR-12812647-SG0347 - CircleK Một phần diện tích căn nhà số 944 Lê Văn Lương, Nhà Bè"/>
    <n v="184608"/>
    <n v="0"/>
    <n v="14769"/>
    <n v="199377"/>
    <s v="Tồn đầu kỳ"/>
    <m/>
    <m/>
    <n v="199377"/>
    <n v="0"/>
    <n v="0"/>
    <n v="199377"/>
    <d v="2025-10-22T00:00:00"/>
    <m/>
    <d v="2025-10-22T00:00:00"/>
    <n v="0"/>
    <m/>
    <n v="169.56088738425751"/>
    <s v="Nợ quá hạn hơn 120 ngày có khả năng mất thanh toán"/>
    <d v="2025-10-22T00:00:00"/>
    <d v="1899-12-30T00:00:00"/>
    <m/>
    <m/>
    <x v="3"/>
    <x v="3"/>
    <m/>
  </r>
  <r>
    <x v="3"/>
    <x v="3"/>
    <d v="2025-10-22T00:00:00"/>
    <s v="BH2370605"/>
    <d v="2025-10-22T00:00:00"/>
    <s v="00069211"/>
    <s v="PR-12808036-SG0338 - CircleK Một phần tầng trệt và một phần lầu 1 số 44 Nguyễn Huệ"/>
    <n v="276912"/>
    <n v="0"/>
    <n v="22153"/>
    <n v="299065"/>
    <s v="Tồn đầu kỳ"/>
    <m/>
    <m/>
    <n v="299065"/>
    <n v="0"/>
    <n v="0"/>
    <n v="299065"/>
    <d v="2025-10-22T00:00:00"/>
    <m/>
    <d v="2025-10-22T00:00:00"/>
    <n v="0"/>
    <m/>
    <n v="169.56088738425751"/>
    <s v="Nợ quá hạn hơn 120 ngày có khả năng mất thanh toán"/>
    <d v="2025-10-22T00:00:00"/>
    <d v="1899-12-30T00:00:00"/>
    <m/>
    <m/>
    <x v="3"/>
    <x v="3"/>
    <m/>
  </r>
  <r>
    <x v="3"/>
    <x v="3"/>
    <d v="2025-10-23T00:00:00"/>
    <s v="BH2370652"/>
    <d v="2025-10-23T00:00:00"/>
    <s v="00069290"/>
    <s v="PR-12825380-SG0091 - CircleK 162 Nguyễn Công Trứ"/>
    <n v="230760"/>
    <n v="0"/>
    <n v="18461"/>
    <n v="249221"/>
    <s v="Tồn đầu kỳ"/>
    <m/>
    <m/>
    <n v="249221"/>
    <n v="0"/>
    <n v="0"/>
    <n v="249221"/>
    <d v="2025-10-23T00:00:00"/>
    <m/>
    <d v="2025-10-23T00:00:00"/>
    <n v="0"/>
    <m/>
    <n v="168.56088738425751"/>
    <s v="Nợ quá hạn hơn 120 ngày có khả năng mất thanh toán"/>
    <d v="2025-10-23T00:00:00"/>
    <d v="1899-12-30T00:00:00"/>
    <m/>
    <m/>
    <x v="3"/>
    <x v="3"/>
    <m/>
  </r>
  <r>
    <x v="3"/>
    <x v="3"/>
    <d v="2025-10-23T00:00:00"/>
    <s v="BH2370669"/>
    <d v="2025-10-23T00:00:00"/>
    <s v="00070338"/>
    <s v="PR-12781852-SG0255 - CircleK 809B – 811 Tạ Quang Bửu"/>
    <n v="184608"/>
    <n v="0"/>
    <n v="14769"/>
    <n v="199377"/>
    <s v="Tồn đầu kỳ"/>
    <m/>
    <m/>
    <n v="199377"/>
    <n v="0"/>
    <n v="0"/>
    <n v="199377"/>
    <d v="2025-10-23T00:00:00"/>
    <m/>
    <d v="2025-10-23T00:00:00"/>
    <n v="0"/>
    <m/>
    <n v="168.56088738425751"/>
    <s v="Nợ quá hạn hơn 120 ngày có khả năng mất thanh toán"/>
    <d v="2025-10-23T00:00:00"/>
    <d v="1899-12-30T00:00:00"/>
    <m/>
    <m/>
    <x v="3"/>
    <x v="3"/>
    <m/>
  </r>
  <r>
    <x v="3"/>
    <x v="3"/>
    <d v="2025-10-23T00:00:00"/>
    <s v="BH2370670"/>
    <d v="2025-10-23T00:00:00"/>
    <s v="00070339"/>
    <s v="PR-12788246-SG0318 - CircleK Tầng trệt số 210 - 212 Cao Lỗ"/>
    <n v="230760"/>
    <n v="0"/>
    <n v="18461"/>
    <n v="249221"/>
    <s v="Tồn đầu kỳ"/>
    <m/>
    <m/>
    <n v="249221"/>
    <n v="0"/>
    <n v="0"/>
    <n v="249221"/>
    <d v="2025-10-23T00:00:00"/>
    <m/>
    <d v="2025-10-23T00:00:00"/>
    <n v="0"/>
    <m/>
    <n v="168.56088738425751"/>
    <s v="Nợ quá hạn hơn 120 ngày có khả năng mất thanh toán"/>
    <d v="2025-10-23T00:00:00"/>
    <d v="1899-12-30T00:00:00"/>
    <m/>
    <m/>
    <x v="3"/>
    <x v="3"/>
    <m/>
  </r>
  <r>
    <x v="3"/>
    <x v="3"/>
    <d v="2025-10-23T00:00:00"/>
    <s v="BH2370671"/>
    <d v="2025-10-23T00:00:00"/>
    <s v="00070340"/>
    <s v="PR-12804992-SG0130 - CircleK 172 Nguyễn Thị Tần"/>
    <n v="184608"/>
    <n v="0"/>
    <n v="14769"/>
    <n v="199377"/>
    <s v="Tồn đầu kỳ"/>
    <m/>
    <m/>
    <n v="199377"/>
    <n v="0"/>
    <n v="0"/>
    <n v="199377"/>
    <d v="2025-10-23T00:00:00"/>
    <m/>
    <d v="2025-10-23T00:00:00"/>
    <n v="0"/>
    <m/>
    <n v="168.56088738425751"/>
    <s v="Nợ quá hạn hơn 120 ngày có khả năng mất thanh toán"/>
    <d v="2025-10-23T00:00:00"/>
    <d v="1899-12-30T00:00:00"/>
    <m/>
    <m/>
    <x v="3"/>
    <x v="3"/>
    <m/>
  </r>
  <r>
    <x v="3"/>
    <x v="3"/>
    <d v="2025-10-23T00:00:00"/>
    <s v="BH2370681"/>
    <d v="2025-10-23T00:00:00"/>
    <s v="00070341"/>
    <s v="PR-12811791-SG0207 - CircleK 371 Nguyễn Kiệm"/>
    <n v="276912"/>
    <n v="0"/>
    <n v="22153"/>
    <n v="299065"/>
    <s v="Tồn đầu kỳ"/>
    <m/>
    <m/>
    <n v="299065"/>
    <n v="0"/>
    <n v="0"/>
    <n v="299065"/>
    <d v="2025-10-23T00:00:00"/>
    <m/>
    <d v="2025-10-23T00:00:00"/>
    <n v="0"/>
    <m/>
    <n v="168.56088738425751"/>
    <s v="Nợ quá hạn hơn 120 ngày có khả năng mất thanh toán"/>
    <d v="2025-10-23T00:00:00"/>
    <d v="1899-12-30T00:00:00"/>
    <m/>
    <m/>
    <x v="3"/>
    <x v="3"/>
    <m/>
  </r>
  <r>
    <x v="3"/>
    <x v="3"/>
    <d v="2025-10-23T00:00:00"/>
    <s v="BH2370690"/>
    <d v="2025-10-23T00:00:00"/>
    <s v="00070350"/>
    <s v="PR-12827284-SG0309 - CircleK 416 Phan Huy Ích"/>
    <n v="461520"/>
    <n v="0"/>
    <n v="36922"/>
    <n v="498442"/>
    <s v="Tồn đầu kỳ"/>
    <m/>
    <m/>
    <n v="498442"/>
    <n v="0"/>
    <n v="0"/>
    <n v="498442"/>
    <d v="2025-10-23T00:00:00"/>
    <m/>
    <d v="2025-10-23T00:00:00"/>
    <n v="0"/>
    <m/>
    <n v="168.56088738425751"/>
    <s v="Nợ quá hạn hơn 120 ngày có khả năng mất thanh toán"/>
    <d v="2025-10-23T00:00:00"/>
    <d v="1899-12-30T00:00:00"/>
    <m/>
    <m/>
    <x v="3"/>
    <x v="3"/>
    <m/>
  </r>
  <r>
    <x v="3"/>
    <x v="3"/>
    <d v="2025-10-23T00:00:00"/>
    <s v="BH2370691"/>
    <d v="2025-10-23T00:00:00"/>
    <s v="00070351"/>
    <s v="PR-12806112-SG0220 - CircleK 16 Ấp Bắc"/>
    <n v="230760"/>
    <n v="0"/>
    <n v="18461"/>
    <n v="249221"/>
    <s v="Tồn đầu kỳ"/>
    <m/>
    <m/>
    <n v="249221"/>
    <n v="0"/>
    <n v="0"/>
    <n v="249221"/>
    <d v="2025-10-23T00:00:00"/>
    <m/>
    <d v="2025-10-23T00:00:00"/>
    <n v="0"/>
    <m/>
    <n v="168.56088738425751"/>
    <s v="Nợ quá hạn hơn 120 ngày có khả năng mất thanh toán"/>
    <d v="2025-10-23T00:00:00"/>
    <d v="1899-12-30T00:00:00"/>
    <m/>
    <m/>
    <x v="3"/>
    <x v="3"/>
    <m/>
  </r>
  <r>
    <x v="3"/>
    <x v="3"/>
    <d v="2025-10-24T00:00:00"/>
    <s v="BH2370825"/>
    <d v="2025-10-24T00:00:00"/>
    <s v="00070433"/>
    <s v="PR-12835561-SG0222 - CircleK 529 Sư Vạn Hạnh"/>
    <n v="230760"/>
    <n v="0"/>
    <n v="18461"/>
    <n v="249221"/>
    <s v="Tồn đầu kỳ"/>
    <m/>
    <m/>
    <n v="249221"/>
    <n v="0"/>
    <n v="0"/>
    <n v="249221"/>
    <d v="2025-10-24T00:00:00"/>
    <m/>
    <d v="2025-10-24T00:00:00"/>
    <n v="0"/>
    <m/>
    <n v="167.56088738425751"/>
    <s v="Nợ quá hạn hơn 120 ngày có khả năng mất thanh toán"/>
    <d v="2025-10-24T00:00:00"/>
    <d v="1899-12-30T00:00:00"/>
    <m/>
    <m/>
    <x v="3"/>
    <x v="3"/>
    <m/>
  </r>
  <r>
    <x v="3"/>
    <x v="3"/>
    <d v="2025-10-27T00:00:00"/>
    <s v="BH2372293"/>
    <d v="2025-10-27T00:00:00"/>
    <s v="00071084"/>
    <s v="PR-12846648-SG0320 - CircleK 190 Lê Văn Thọ"/>
    <n v="230760"/>
    <n v="0"/>
    <n v="18461"/>
    <n v="249221"/>
    <s v="Tồn đầu kỳ"/>
    <m/>
    <m/>
    <n v="249221"/>
    <n v="0"/>
    <n v="0"/>
    <n v="249221"/>
    <d v="2025-10-27T00:00:00"/>
    <m/>
    <d v="2025-10-27T00:00:00"/>
    <n v="0"/>
    <m/>
    <n v="164.56088738425751"/>
    <s v="Nợ quá hạn hơn 120 ngày có khả năng mất thanh toán"/>
    <d v="2025-10-27T00:00:00"/>
    <d v="1899-12-30T00:00:00"/>
    <m/>
    <m/>
    <x v="3"/>
    <x v="3"/>
    <m/>
  </r>
  <r>
    <x v="3"/>
    <x v="3"/>
    <d v="2025-10-29T00:00:00"/>
    <s v="BH2372415"/>
    <d v="2025-10-29T00:00:00"/>
    <s v="00071267"/>
    <s v="PR-12863702-SG0163 - CircleK 50 Nhất Chi Mai"/>
    <n v="230760"/>
    <n v="0"/>
    <n v="18461"/>
    <n v="249221"/>
    <s v="Tồn đầu kỳ"/>
    <m/>
    <m/>
    <n v="249221"/>
    <n v="0"/>
    <n v="0"/>
    <n v="249221"/>
    <d v="2025-10-29T00:00:00"/>
    <m/>
    <d v="2025-10-29T00:00:00"/>
    <n v="0"/>
    <m/>
    <n v="162.56088738425751"/>
    <s v="Nợ quá hạn hơn 120 ngày có khả năng mất thanh toán"/>
    <d v="2025-10-29T00:00:00"/>
    <d v="1899-12-30T00:00:00"/>
    <m/>
    <m/>
    <x v="3"/>
    <x v="3"/>
    <m/>
  </r>
  <r>
    <x v="3"/>
    <x v="3"/>
    <d v="2025-10-29T00:00:00"/>
    <s v="BH2372431"/>
    <d v="2025-10-29T00:00:00"/>
    <s v="00071269"/>
    <s v="PR-12849724-SG0310 - CircleK 78-80 Đồng Đen"/>
    <n v="230760"/>
    <n v="0"/>
    <n v="18461"/>
    <n v="249221"/>
    <s v="Tồn đầu kỳ"/>
    <m/>
    <m/>
    <n v="249221"/>
    <n v="0"/>
    <n v="0"/>
    <n v="249221"/>
    <d v="2025-10-29T00:00:00"/>
    <m/>
    <d v="2025-10-29T00:00:00"/>
    <n v="0"/>
    <m/>
    <n v="162.56088738425751"/>
    <s v="Nợ quá hạn hơn 120 ngày có khả năng mất thanh toán"/>
    <d v="2025-10-29T00:00:00"/>
    <d v="1899-12-30T00:00:00"/>
    <m/>
    <m/>
    <x v="3"/>
    <x v="3"/>
    <m/>
  </r>
  <r>
    <x v="3"/>
    <x v="3"/>
    <d v="2025-10-29T00:00:00"/>
    <s v="BH2372434"/>
    <d v="2025-10-29T00:00:00"/>
    <s v="00071292"/>
    <s v="PR-12841036-SG0315 - CircleK Tầng Trệt Số 264-266 Âu Dương Lân"/>
    <n v="184608"/>
    <n v="0"/>
    <n v="14769"/>
    <n v="199377"/>
    <s v="Tồn đầu kỳ"/>
    <m/>
    <m/>
    <n v="199377"/>
    <n v="0"/>
    <n v="0"/>
    <n v="199377"/>
    <d v="2025-10-29T00:00:00"/>
    <m/>
    <d v="2025-10-29T00:00:00"/>
    <n v="0"/>
    <m/>
    <n v="162.56088738425751"/>
    <s v="Nợ quá hạn hơn 120 ngày có khả năng mất thanh toán"/>
    <d v="2025-10-29T00:00:00"/>
    <d v="1899-12-30T00:00:00"/>
    <m/>
    <m/>
    <x v="3"/>
    <x v="3"/>
    <m/>
  </r>
  <r>
    <x v="3"/>
    <x v="3"/>
    <d v="2025-10-29T00:00:00"/>
    <s v="BH2372439"/>
    <d v="2025-10-29T00:00:00"/>
    <s v="00071293"/>
    <s v="PR-12871471-SG0400 - CircleK A10/7 Ấp 2"/>
    <n v="184608"/>
    <n v="0"/>
    <n v="14769"/>
    <n v="199377"/>
    <s v="Tồn đầu kỳ"/>
    <m/>
    <m/>
    <n v="199377"/>
    <n v="0"/>
    <n v="0"/>
    <n v="199377"/>
    <d v="2025-10-29T00:00:00"/>
    <m/>
    <d v="2025-10-29T00:00:00"/>
    <n v="0"/>
    <m/>
    <n v="162.56088738425751"/>
    <s v="Nợ quá hạn hơn 120 ngày có khả năng mất thanh toán"/>
    <d v="2025-10-29T00:00:00"/>
    <d v="1899-12-30T00:00:00"/>
    <m/>
    <m/>
    <x v="3"/>
    <x v="3"/>
    <m/>
  </r>
  <r>
    <x v="4"/>
    <x v="4"/>
    <d v="2025-10-29T00:00:00"/>
    <s v="BH2372449"/>
    <d v="2025-10-29T00:00:00"/>
    <s v="00071304"/>
    <s v="PR-12837324-BD7015 - CircleK Ô 8, DC35, Giao lộ đường D1 và đường D33, KDC Việt - Sing"/>
    <n v="230760"/>
    <n v="0"/>
    <n v="18461"/>
    <n v="249221"/>
    <s v="Tồn đầu kỳ"/>
    <m/>
    <m/>
    <n v="249221"/>
    <n v="0"/>
    <n v="0"/>
    <n v="249221"/>
    <d v="2025-10-29T00:00:00"/>
    <m/>
    <d v="2025-10-29T00:00:00"/>
    <n v="0"/>
    <m/>
    <n v="162.56088738425751"/>
    <s v="Nợ quá hạn hơn 120 ngày có khả năng mất thanh toán"/>
    <d v="2025-10-29T00:00:00"/>
    <d v="1899-12-30T00:00:00"/>
    <m/>
    <m/>
    <x v="3"/>
    <x v="3"/>
    <m/>
  </r>
  <r>
    <x v="3"/>
    <x v="3"/>
    <d v="2025-10-29T00:00:00"/>
    <s v="BH2372454"/>
    <d v="2025-10-29T00:00:00"/>
    <s v="00071308"/>
    <s v="PR-12846842-SG0342 - CircleK Một phần diện tích căn nhà số 42 Lê Lợi, Q1"/>
    <n v="230760"/>
    <n v="0"/>
    <n v="18461"/>
    <n v="249221"/>
    <s v="Tồn đầu kỳ"/>
    <m/>
    <m/>
    <n v="249221"/>
    <n v="0"/>
    <n v="0"/>
    <n v="249221"/>
    <d v="2025-10-29T00:00:00"/>
    <m/>
    <d v="2025-10-29T00:00:00"/>
    <n v="0"/>
    <m/>
    <n v="162.56088738425751"/>
    <s v="Nợ quá hạn hơn 120 ngày có khả năng mất thanh toán"/>
    <d v="2025-10-29T00:00:00"/>
    <d v="1899-12-30T00:00:00"/>
    <m/>
    <m/>
    <x v="3"/>
    <x v="3"/>
    <m/>
  </r>
  <r>
    <x v="3"/>
    <x v="3"/>
    <d v="2025-10-29T00:00:00"/>
    <s v="BH2372457"/>
    <d v="2025-10-29T00:00:00"/>
    <s v="00071309"/>
    <s v="PR-12855903-SG0106 - CircleK 43 Phạm Ngọc Thạch"/>
    <n v="184608"/>
    <n v="0"/>
    <n v="14769"/>
    <n v="199377"/>
    <s v="Tồn đầu kỳ"/>
    <m/>
    <m/>
    <n v="199377"/>
    <n v="0"/>
    <n v="0"/>
    <n v="199377"/>
    <d v="2025-10-29T00:00:00"/>
    <m/>
    <d v="2025-10-29T00:00:00"/>
    <n v="0"/>
    <m/>
    <n v="162.56088738425751"/>
    <s v="Nợ quá hạn hơn 120 ngày có khả năng mất thanh toán"/>
    <d v="2025-10-29T00:00:00"/>
    <d v="1899-12-30T00:00:00"/>
    <m/>
    <m/>
    <x v="3"/>
    <x v="3"/>
    <m/>
  </r>
  <r>
    <x v="3"/>
    <x v="3"/>
    <d v="2025-10-30T00:00:00"/>
    <s v="BH2372499"/>
    <d v="2025-10-30T00:00:00"/>
    <s v="00071587"/>
    <s v="PR-12852757-SG0159 - CircleK 402 Hà Huy Tập"/>
    <n v="230760"/>
    <n v="0"/>
    <n v="18461"/>
    <n v="249221"/>
    <s v="Tồn đầu kỳ"/>
    <m/>
    <m/>
    <n v="249221"/>
    <n v="0"/>
    <n v="0"/>
    <n v="249221"/>
    <d v="2025-10-30T00:00:00"/>
    <m/>
    <d v="2025-10-30T00:00:00"/>
    <n v="0"/>
    <m/>
    <n v="161.56088738425751"/>
    <s v="Nợ quá hạn hơn 120 ngày có khả năng mất thanh toán"/>
    <d v="2025-10-30T00:00:00"/>
    <d v="1899-12-30T00:00:00"/>
    <m/>
    <m/>
    <x v="3"/>
    <x v="3"/>
    <m/>
  </r>
  <r>
    <x v="3"/>
    <x v="3"/>
    <d v="2025-10-30T00:00:00"/>
    <s v="BH2372507"/>
    <d v="2025-10-30T00:00:00"/>
    <s v="00071651"/>
    <s v="PR-12875571-SG0234 - CircleK 81 Trần Bình Trọng"/>
    <n v="184608"/>
    <n v="0"/>
    <n v="14769"/>
    <n v="199377"/>
    <s v="Tồn đầu kỳ"/>
    <m/>
    <m/>
    <n v="199377"/>
    <n v="0"/>
    <n v="0"/>
    <n v="199377"/>
    <d v="2025-10-30T00:00:00"/>
    <m/>
    <d v="2025-10-30T00:00:00"/>
    <n v="0"/>
    <m/>
    <n v="161.56088738425751"/>
    <s v="Nợ quá hạn hơn 120 ngày có khả năng mất thanh toán"/>
    <d v="2025-10-30T00:00:00"/>
    <d v="1899-12-30T00:00:00"/>
    <m/>
    <m/>
    <x v="3"/>
    <x v="3"/>
    <m/>
  </r>
  <r>
    <x v="3"/>
    <x v="3"/>
    <d v="2025-10-30T00:00:00"/>
    <s v="BH2372511"/>
    <d v="2025-10-30T00:00:00"/>
    <s v="00071938"/>
    <s v="PR-12845894-SG0252 - CircleK SAV.3-00.27 Toà Nhà The Sun Avenue, Tầng Trệt, Tháp S3, Số 28 Mai Chí Thọ"/>
    <n v="184608"/>
    <n v="0"/>
    <n v="14769"/>
    <n v="199377"/>
    <s v="Tồn đầu kỳ"/>
    <m/>
    <m/>
    <n v="199377"/>
    <n v="0"/>
    <n v="0"/>
    <n v="199377"/>
    <d v="2025-10-30T00:00:00"/>
    <m/>
    <d v="2025-10-30T00:00:00"/>
    <n v="0"/>
    <m/>
    <n v="161.56088738425751"/>
    <s v="Nợ quá hạn hơn 120 ngày có khả năng mất thanh toán"/>
    <d v="2025-10-30T00:00:00"/>
    <d v="1899-12-30T00:00:00"/>
    <m/>
    <m/>
    <x v="3"/>
    <x v="3"/>
    <m/>
  </r>
  <r>
    <x v="3"/>
    <x v="3"/>
    <d v="2025-10-30T00:00:00"/>
    <s v="BH2372512"/>
    <d v="2025-10-30T00:00:00"/>
    <s v="00071939"/>
    <s v="PR-12851538-SG0264 - CircleK 83 Đường Số 3, Khu Phố 4"/>
    <n v="230760"/>
    <n v="0"/>
    <n v="18461"/>
    <n v="249221"/>
    <s v="Tồn đầu kỳ"/>
    <m/>
    <m/>
    <n v="249221"/>
    <n v="0"/>
    <n v="0"/>
    <n v="249221"/>
    <d v="2025-10-30T00:00:00"/>
    <m/>
    <d v="2025-10-30T00:00:00"/>
    <n v="0"/>
    <m/>
    <n v="161.56088738425751"/>
    <s v="Nợ quá hạn hơn 120 ngày có khả năng mất thanh toán"/>
    <d v="2025-10-30T00:00:00"/>
    <d v="1899-12-30T00:00:00"/>
    <m/>
    <m/>
    <x v="3"/>
    <x v="3"/>
    <m/>
  </r>
  <r>
    <x v="8"/>
    <x v="8"/>
    <d v="2025-08-01T00:00:00"/>
    <s v="BH2326083"/>
    <d v="2025-08-01T00:00:00"/>
    <s v="00049056"/>
    <s v="PR-12108211-HN2059 - CircleK 97 Văn Cao"/>
    <n v="481308"/>
    <n v="0"/>
    <n v="38505"/>
    <n v="519813"/>
    <s v="Tồn đầu kỳ"/>
    <m/>
    <m/>
    <n v="519813"/>
    <n v="0"/>
    <n v="0"/>
    <n v="519813"/>
    <d v="2025-08-01T00:00:00"/>
    <m/>
    <d v="2025-08-01T00:00:00"/>
    <n v="0"/>
    <m/>
    <n v="251.56088738425751"/>
    <s v="Nợ quá hạn hơn 120 ngày có khả năng mất thanh toán"/>
    <d v="2025-08-01T00:00:00"/>
    <d v="1899-12-30T00:00:00"/>
    <m/>
    <m/>
    <x v="4"/>
    <x v="4"/>
    <m/>
  </r>
  <r>
    <x v="8"/>
    <x v="8"/>
    <d v="2025-08-01T00:00:00"/>
    <s v="BH2326134"/>
    <d v="2025-08-01T00:00:00"/>
    <s v="00048817"/>
    <s v="PR-12088850-HN2092 - CircleK 07 Đường Thanh Niên"/>
    <n v="659325"/>
    <n v="0"/>
    <n v="52746"/>
    <n v="712071"/>
    <s v="Tồn đầu kỳ"/>
    <m/>
    <m/>
    <n v="712071"/>
    <n v="0"/>
    <n v="0"/>
    <n v="712071"/>
    <d v="2025-08-01T00:00:00"/>
    <m/>
    <d v="2025-08-01T00:00:00"/>
    <n v="0"/>
    <m/>
    <n v="251.56088738425751"/>
    <s v="Nợ quá hạn hơn 120 ngày có khả năng mất thanh toán"/>
    <d v="2025-08-01T00:00:00"/>
    <d v="1899-12-30T00:00:00"/>
    <m/>
    <m/>
    <x v="4"/>
    <x v="4"/>
    <m/>
  </r>
  <r>
    <x v="8"/>
    <x v="8"/>
    <d v="2025-08-01T00:00:00"/>
    <s v="BH2326135"/>
    <d v="2025-08-01T00:00:00"/>
    <s v="00048818"/>
    <s v="PR-12090614-HN2237 - CircleK TMDV-11, Tòa N04, Dự án Khu nhà ở xã hội Ecohome 3 tại ô đất ký hiệu B11-HH2"/>
    <n v="857130"/>
    <n v="0"/>
    <n v="68570"/>
    <n v="925700"/>
    <s v="Tồn đầu kỳ"/>
    <m/>
    <m/>
    <n v="925700"/>
    <n v="0"/>
    <n v="0"/>
    <n v="925700"/>
    <d v="2025-08-01T00:00:00"/>
    <m/>
    <d v="2025-08-01T00:00:00"/>
    <n v="0"/>
    <m/>
    <n v="251.56088738425751"/>
    <s v="Nợ quá hạn hơn 120 ngày có khả năng mất thanh toán"/>
    <d v="2025-08-01T00:00:00"/>
    <d v="1899-12-30T00:00:00"/>
    <m/>
    <m/>
    <x v="4"/>
    <x v="4"/>
    <m/>
  </r>
  <r>
    <x v="8"/>
    <x v="8"/>
    <d v="2025-08-01T00:00:00"/>
    <s v="BH2326136"/>
    <d v="2025-08-01T00:00:00"/>
    <s v="00048819"/>
    <s v="PR-12088380-HN2015 - CircleK 14 Hồ Tùng Mậu"/>
    <n v="626370"/>
    <n v="0"/>
    <n v="50110"/>
    <n v="676480"/>
    <s v="Tồn đầu kỳ"/>
    <m/>
    <m/>
    <n v="676480"/>
    <n v="0"/>
    <n v="0"/>
    <n v="676480"/>
    <d v="2025-08-01T00:00:00"/>
    <m/>
    <d v="2025-08-01T00:00:00"/>
    <n v="0"/>
    <m/>
    <n v="251.56088738425751"/>
    <s v="Nợ quá hạn hơn 120 ngày có khả năng mất thanh toán"/>
    <d v="2025-08-01T00:00:00"/>
    <d v="1899-12-30T00:00:00"/>
    <m/>
    <m/>
    <x v="4"/>
    <x v="4"/>
    <m/>
  </r>
  <r>
    <x v="8"/>
    <x v="8"/>
    <d v="2025-08-01T00:00:00"/>
    <s v="BH2326137"/>
    <d v="2025-08-01T00:00:00"/>
    <s v="00048820"/>
    <s v="PR-12088660-HN2064 - CircleK 28 Nguyễn Phong Sắc, Tổ 9"/>
    <n v="428565"/>
    <n v="0"/>
    <n v="34285"/>
    <n v="462850"/>
    <s v="Tồn đầu kỳ"/>
    <m/>
    <m/>
    <n v="462850"/>
    <n v="0"/>
    <n v="0"/>
    <n v="462850"/>
    <d v="2025-08-01T00:00:00"/>
    <m/>
    <d v="2025-08-01T00:00:00"/>
    <n v="0"/>
    <m/>
    <n v="251.56088738425751"/>
    <s v="Nợ quá hạn hơn 120 ngày có khả năng mất thanh toán"/>
    <d v="2025-08-01T00:00:00"/>
    <d v="1899-12-30T00:00:00"/>
    <m/>
    <m/>
    <x v="4"/>
    <x v="4"/>
    <m/>
  </r>
  <r>
    <x v="8"/>
    <x v="8"/>
    <d v="2025-08-01T00:00:00"/>
    <s v="BH2326138"/>
    <d v="2025-08-01T00:00:00"/>
    <s v="00048821"/>
    <s v="PR-12088736-HN2078 - CircleK Số 7 Ngõ 34 Phố Mai Anh Tuấn"/>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40"/>
    <d v="2025-08-01T00:00:00"/>
    <s v="00048823"/>
    <s v="PR-12089938-HN2186 - CircleK 33 Dương Văn Bé"/>
    <n v="461520"/>
    <n v="0"/>
    <n v="36922"/>
    <n v="498442"/>
    <s v="Tồn đầu kỳ"/>
    <m/>
    <m/>
    <n v="498442"/>
    <n v="0"/>
    <n v="0"/>
    <n v="498442"/>
    <d v="2025-08-01T00:00:00"/>
    <m/>
    <d v="2025-08-01T00:00:00"/>
    <n v="0"/>
    <m/>
    <n v="251.56088738425751"/>
    <s v="Nợ quá hạn hơn 120 ngày có khả năng mất thanh toán"/>
    <d v="2025-08-01T00:00:00"/>
    <d v="1899-12-30T00:00:00"/>
    <m/>
    <m/>
    <x v="4"/>
    <x v="4"/>
    <m/>
  </r>
  <r>
    <x v="8"/>
    <x v="8"/>
    <d v="2025-08-01T00:00:00"/>
    <s v="BH2326141"/>
    <d v="2025-08-01T00:00:00"/>
    <s v="00048824"/>
    <s v="PR-12090188-HN2206 - CircleK Số 176D + 176E Trương Định"/>
    <n v="428565"/>
    <n v="0"/>
    <n v="34285"/>
    <n v="462850"/>
    <s v="Tồn đầu kỳ"/>
    <m/>
    <m/>
    <n v="462850"/>
    <n v="0"/>
    <n v="0"/>
    <n v="462850"/>
    <d v="2025-08-01T00:00:00"/>
    <m/>
    <d v="2025-08-01T00:00:00"/>
    <n v="0"/>
    <m/>
    <n v="251.56088738425751"/>
    <s v="Nợ quá hạn hơn 120 ngày có khả năng mất thanh toán"/>
    <d v="2025-08-01T00:00:00"/>
    <d v="1899-12-30T00:00:00"/>
    <m/>
    <m/>
    <x v="4"/>
    <x v="4"/>
    <m/>
  </r>
  <r>
    <x v="8"/>
    <x v="8"/>
    <d v="2025-08-01T00:00:00"/>
    <s v="BH2326142"/>
    <d v="2025-08-01T00:00:00"/>
    <s v="00048825"/>
    <s v="PR-12086126-HN2281 - CircleK Số 16 phố Hàng Mắm"/>
    <n v="263730"/>
    <n v="0"/>
    <n v="21098"/>
    <n v="284828"/>
    <s v="Tồn đầu kỳ"/>
    <m/>
    <m/>
    <n v="284828"/>
    <n v="0"/>
    <n v="0"/>
    <n v="284828"/>
    <d v="2025-08-01T00:00:00"/>
    <m/>
    <d v="2025-08-01T00:00:00"/>
    <n v="0"/>
    <m/>
    <n v="251.56088738425751"/>
    <s v="Nợ quá hạn hơn 120 ngày có khả năng mất thanh toán"/>
    <d v="2025-08-01T00:00:00"/>
    <d v="1899-12-30T00:00:00"/>
    <m/>
    <m/>
    <x v="4"/>
    <x v="4"/>
    <m/>
  </r>
  <r>
    <x v="8"/>
    <x v="8"/>
    <d v="2025-08-01T00:00:00"/>
    <s v="BH2326143"/>
    <d v="2025-08-01T00:00:00"/>
    <s v="00048826"/>
    <s v="PR-12084666-HN2087 - CircleK Ch17, Tầng 1 Và Tầng 2, C-36 Tầng, Ô Đất Ct2, Kđt Mới Kim Văn - Kim Lũ"/>
    <n v="626370"/>
    <n v="0"/>
    <n v="50110"/>
    <n v="676480"/>
    <s v="Tồn đầu kỳ"/>
    <m/>
    <m/>
    <n v="676480"/>
    <n v="0"/>
    <n v="0"/>
    <n v="676480"/>
    <d v="2025-08-01T00:00:00"/>
    <m/>
    <d v="2025-08-01T00:00:00"/>
    <n v="0"/>
    <m/>
    <n v="251.56088738425751"/>
    <s v="Nợ quá hạn hơn 120 ngày có khả năng mất thanh toán"/>
    <d v="2025-08-01T00:00:00"/>
    <d v="1899-12-30T00:00:00"/>
    <m/>
    <m/>
    <x v="4"/>
    <x v="4"/>
    <m/>
  </r>
  <r>
    <x v="8"/>
    <x v="8"/>
    <d v="2025-08-01T00:00:00"/>
    <s v="BH2326144"/>
    <d v="2025-08-01T00:00:00"/>
    <s v="00048827"/>
    <s v="PR-12084710-HN2090 - CircleK Số 1 Đường Tây Hồ"/>
    <n v="276912"/>
    <n v="0"/>
    <n v="22153"/>
    <n v="299065"/>
    <s v="Tồn đầu kỳ"/>
    <m/>
    <m/>
    <n v="299065"/>
    <n v="0"/>
    <n v="0"/>
    <n v="299065"/>
    <d v="2025-08-01T00:00:00"/>
    <m/>
    <d v="2025-08-01T00:00:00"/>
    <n v="0"/>
    <m/>
    <n v="251.56088738425751"/>
    <s v="Nợ quá hạn hơn 120 ngày có khả năng mất thanh toán"/>
    <d v="2025-08-01T00:00:00"/>
    <d v="1899-12-30T00:00:00"/>
    <m/>
    <m/>
    <x v="4"/>
    <x v="4"/>
    <m/>
  </r>
  <r>
    <x v="8"/>
    <x v="8"/>
    <d v="2025-08-01T00:00:00"/>
    <s v="BH2326145"/>
    <d v="2025-08-01T00:00:00"/>
    <s v="00048828"/>
    <s v="PR-12099885-HN2167 - CircleK 20 Nguyên Hồng"/>
    <n v="389004"/>
    <n v="0"/>
    <n v="31120"/>
    <n v="420124"/>
    <s v="Tồn đầu kỳ"/>
    <m/>
    <m/>
    <n v="420124"/>
    <n v="0"/>
    <n v="0"/>
    <n v="420124"/>
    <d v="2025-08-01T00:00:00"/>
    <m/>
    <d v="2025-08-01T00:00:00"/>
    <n v="0"/>
    <m/>
    <n v="251.56088738425751"/>
    <s v="Nợ quá hạn hơn 120 ngày có khả năng mất thanh toán"/>
    <d v="2025-08-01T00:00:00"/>
    <d v="1899-12-30T00:00:00"/>
    <m/>
    <m/>
    <x v="4"/>
    <x v="4"/>
    <m/>
  </r>
  <r>
    <x v="8"/>
    <x v="8"/>
    <d v="2025-08-01T00:00:00"/>
    <s v="BH2326146"/>
    <d v="2025-08-01T00:00:00"/>
    <s v="00048829"/>
    <s v="PR-12096059-HN2226 - CircleK Tầng 1 (P01, P02, P03), Tòa nhà X2, số 70 phố Nguyên Hồng"/>
    <n v="543945"/>
    <n v="0"/>
    <n v="43516"/>
    <n v="587461"/>
    <s v="Tồn đầu kỳ"/>
    <m/>
    <m/>
    <n v="587461"/>
    <n v="0"/>
    <n v="0"/>
    <n v="587461"/>
    <d v="2025-08-01T00:00:00"/>
    <m/>
    <d v="2025-08-01T00:00:00"/>
    <n v="0"/>
    <m/>
    <n v="251.56088738425751"/>
    <s v="Nợ quá hạn hơn 120 ngày có khả năng mất thanh toán"/>
    <d v="2025-08-01T00:00:00"/>
    <d v="1899-12-30T00:00:00"/>
    <m/>
    <m/>
    <x v="4"/>
    <x v="4"/>
    <m/>
  </r>
  <r>
    <x v="8"/>
    <x v="8"/>
    <d v="2025-08-01T00:00:00"/>
    <s v="BH2326147"/>
    <d v="2025-08-01T00:00:00"/>
    <s v="00048830"/>
    <s v="PR-12099903-HN2168 - CircleK 170 Nguyễn Đổng Chi"/>
    <n v="857130"/>
    <n v="0"/>
    <n v="68570"/>
    <n v="925700"/>
    <s v="Tồn đầu kỳ"/>
    <m/>
    <m/>
    <n v="925700"/>
    <n v="0"/>
    <n v="0"/>
    <n v="925700"/>
    <d v="2025-08-01T00:00:00"/>
    <m/>
    <d v="2025-08-01T00:00:00"/>
    <n v="0"/>
    <m/>
    <n v="251.56088738425751"/>
    <s v="Nợ quá hạn hơn 120 ngày có khả năng mất thanh toán"/>
    <d v="2025-08-01T00:00:00"/>
    <d v="1899-12-30T00:00:00"/>
    <m/>
    <m/>
    <x v="4"/>
    <x v="4"/>
    <m/>
  </r>
  <r>
    <x v="8"/>
    <x v="8"/>
    <d v="2025-08-01T00:00:00"/>
    <s v="BH2326148"/>
    <d v="2025-08-01T00:00:00"/>
    <s v="00048831"/>
    <s v="PR-12095839-HN2197 - CircleK B3-06, Khu Chức Năng Đô Thị Thành Phố Xanh"/>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49"/>
    <d v="2025-08-01T00:00:00"/>
    <s v="00048832"/>
    <s v="PR-12099441-HN2118 - CircleK 370 Nguyễn Trãi"/>
    <n v="543945"/>
    <n v="0"/>
    <n v="43516"/>
    <n v="587461"/>
    <s v="Tồn đầu kỳ"/>
    <m/>
    <m/>
    <n v="587461"/>
    <n v="0"/>
    <n v="0"/>
    <n v="587461"/>
    <d v="2025-08-01T00:00:00"/>
    <m/>
    <d v="2025-08-01T00:00:00"/>
    <n v="0"/>
    <m/>
    <n v="251.56088738425751"/>
    <s v="Nợ quá hạn hơn 120 ngày có khả năng mất thanh toán"/>
    <d v="2025-08-01T00:00:00"/>
    <d v="1899-12-30T00:00:00"/>
    <m/>
    <m/>
    <x v="4"/>
    <x v="4"/>
    <m/>
  </r>
  <r>
    <x v="8"/>
    <x v="8"/>
    <d v="2025-08-01T00:00:00"/>
    <s v="BH2326168"/>
    <d v="2025-08-01T00:00:00"/>
    <s v="00049057"/>
    <s v="PR-12107991-HN2026 - CircleK 13-C12 Tập Thể Đại Học Ngoại Ngữ"/>
    <n v="857130"/>
    <n v="0"/>
    <n v="68570"/>
    <n v="925700"/>
    <s v="Tồn đầu kỳ"/>
    <m/>
    <m/>
    <n v="925700"/>
    <n v="0"/>
    <n v="0"/>
    <n v="925700"/>
    <d v="2025-08-01T00:00:00"/>
    <m/>
    <d v="2025-08-01T00:00:00"/>
    <n v="0"/>
    <m/>
    <n v="251.56088738425751"/>
    <s v="Nợ quá hạn hơn 120 ngày có khả năng mất thanh toán"/>
    <d v="2025-08-01T00:00:00"/>
    <d v="1899-12-30T00:00:00"/>
    <m/>
    <m/>
    <x v="4"/>
    <x v="4"/>
    <m/>
  </r>
  <r>
    <x v="8"/>
    <x v="8"/>
    <d v="2025-08-01T00:00:00"/>
    <s v="BH2326169"/>
    <d v="2025-08-01T00:00:00"/>
    <s v="00049058"/>
    <s v="PR-12110495-HN2269 - CircleK Tầng 1, Tòa 24T2, Khu đô thị Trung Hòa - Nhân Chính, Cầu Giấy, Hà Nội"/>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70"/>
    <d v="2025-08-01T00:00:00"/>
    <s v="00049059"/>
    <s v="PR-12105290-HN2177 - CircleK 12 Tam Trinh"/>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71"/>
    <d v="2025-08-01T00:00:00"/>
    <s v="00049060"/>
    <s v="PR-12109753-HN2215 - CircleK 75 Hàng Bông"/>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72"/>
    <d v="2025-08-01T00:00:00"/>
    <s v="00049061"/>
    <s v="PR-12105810-HN2245 - CircleK 37A Sài Đồng"/>
    <n v="616476"/>
    <n v="0"/>
    <n v="49318"/>
    <n v="665794"/>
    <s v="Tồn đầu kỳ"/>
    <m/>
    <m/>
    <n v="665794"/>
    <n v="0"/>
    <n v="0"/>
    <n v="665794"/>
    <d v="2025-08-01T00:00:00"/>
    <m/>
    <d v="2025-08-01T00:00:00"/>
    <n v="0"/>
    <m/>
    <n v="251.56088738425751"/>
    <s v="Nợ quá hạn hơn 120 ngày có khả năng mất thanh toán"/>
    <d v="2025-08-01T00:00:00"/>
    <d v="1899-12-30T00:00:00"/>
    <m/>
    <m/>
    <x v="4"/>
    <x v="4"/>
    <m/>
  </r>
  <r>
    <x v="8"/>
    <x v="8"/>
    <d v="2025-08-01T00:00:00"/>
    <s v="BH2326173"/>
    <d v="2025-08-01T00:00:00"/>
    <s v="00049062"/>
    <s v="PR-12108557-HN2095 - CircleK Lô 28 Khu Nhà Ở Thấp Tầng Tt4, Khu Đô Thị Mỹ Đình - Mễ Trì"/>
    <n v="721962"/>
    <n v="0"/>
    <n v="57757"/>
    <n v="779719"/>
    <s v="Tồn đầu kỳ"/>
    <m/>
    <m/>
    <n v="779719"/>
    <n v="0"/>
    <n v="0"/>
    <n v="779719"/>
    <d v="2025-08-01T00:00:00"/>
    <m/>
    <d v="2025-08-01T00:00:00"/>
    <n v="0"/>
    <m/>
    <n v="251.56088738425751"/>
    <s v="Nợ quá hạn hơn 120 ngày có khả năng mất thanh toán"/>
    <d v="2025-08-01T00:00:00"/>
    <d v="1899-12-30T00:00:00"/>
    <m/>
    <m/>
    <x v="4"/>
    <x v="4"/>
    <m/>
  </r>
  <r>
    <x v="8"/>
    <x v="8"/>
    <d v="2025-08-01T00:00:00"/>
    <s v="BH2326174"/>
    <d v="2025-08-01T00:00:00"/>
    <s v="00049063"/>
    <s v="PR-12108693-HN2111 - CircleK Tầng 1, Tòa Nhà Ats, 252 Hoàng Quốc Việt"/>
    <n v="230760"/>
    <n v="0"/>
    <n v="18461"/>
    <n v="249221"/>
    <s v="Tồn đầu kỳ"/>
    <m/>
    <m/>
    <n v="249221"/>
    <n v="0"/>
    <n v="0"/>
    <n v="249221"/>
    <d v="2025-08-01T00:00:00"/>
    <m/>
    <d v="2025-08-01T00:00:00"/>
    <n v="0"/>
    <m/>
    <n v="251.56088738425751"/>
    <s v="Nợ quá hạn hơn 120 ngày có khả năng mất thanh toán"/>
    <d v="2025-08-01T00:00:00"/>
    <d v="1899-12-30T00:00:00"/>
    <m/>
    <m/>
    <x v="4"/>
    <x v="4"/>
    <m/>
  </r>
  <r>
    <x v="8"/>
    <x v="8"/>
    <d v="2025-08-01T00:00:00"/>
    <s v="BH2326175"/>
    <d v="2025-08-01T00:00:00"/>
    <s v="00049064"/>
    <s v="PR-12110179-HN2243 - CircleK Căn Thương mại dịch vụ số Z38M.2.TMDV05A, dự án khu đô thị mới Tây Mỗ - Đại Mỗ - Vinhomes Park"/>
    <n v="626370"/>
    <n v="0"/>
    <n v="50110"/>
    <n v="676480"/>
    <s v="Tồn đầu kỳ"/>
    <m/>
    <m/>
    <n v="676480"/>
    <n v="0"/>
    <n v="0"/>
    <n v="676480"/>
    <d v="2025-08-01T00:00:00"/>
    <m/>
    <d v="2025-08-01T00:00:00"/>
    <n v="0"/>
    <m/>
    <n v="251.56088738425751"/>
    <s v="Nợ quá hạn hơn 120 ngày có khả năng mất thanh toán"/>
    <d v="2025-08-01T00:00:00"/>
    <d v="1899-12-30T00:00:00"/>
    <m/>
    <m/>
    <x v="4"/>
    <x v="4"/>
    <m/>
  </r>
  <r>
    <x v="8"/>
    <x v="8"/>
    <d v="2025-08-01T00:00:00"/>
    <s v="BH2326176"/>
    <d v="2025-08-01T00:00:00"/>
    <s v="00049065"/>
    <s v="PR-12108577-HN2098 - CircleK 3 Xuân Diệu"/>
    <n v="501096"/>
    <n v="0"/>
    <n v="40088"/>
    <n v="541184"/>
    <s v="Tồn đầu kỳ"/>
    <m/>
    <m/>
    <n v="541184"/>
    <n v="0"/>
    <n v="0"/>
    <n v="541184"/>
    <d v="2025-08-01T00:00:00"/>
    <m/>
    <d v="2025-08-01T00:00:00"/>
    <n v="0"/>
    <m/>
    <n v="251.56088738425751"/>
    <s v="Nợ quá hạn hơn 120 ngày có khả năng mất thanh toán"/>
    <d v="2025-08-01T00:00:00"/>
    <d v="1899-12-30T00:00:00"/>
    <m/>
    <m/>
    <x v="4"/>
    <x v="4"/>
    <m/>
  </r>
  <r>
    <x v="8"/>
    <x v="8"/>
    <d v="2025-08-01T00:00:00"/>
    <s v="BH2326177"/>
    <d v="2025-08-01T00:00:00"/>
    <s v="00049066"/>
    <s v="PR-12109463-HN2178 - CircleK 14 Khương Hạ"/>
    <n v="626370"/>
    <n v="0"/>
    <n v="50110"/>
    <n v="676480"/>
    <s v="Tồn đầu kỳ"/>
    <m/>
    <m/>
    <n v="676480"/>
    <n v="0"/>
    <n v="0"/>
    <n v="676480"/>
    <d v="2025-08-01T00:00:00"/>
    <m/>
    <d v="2025-08-01T00:00:00"/>
    <n v="0"/>
    <m/>
    <n v="251.56088738425751"/>
    <s v="Nợ quá hạn hơn 120 ngày có khả năng mất thanh toán"/>
    <d v="2025-08-01T00:00:00"/>
    <d v="1899-12-30T00:00:00"/>
    <m/>
    <m/>
    <x v="4"/>
    <x v="4"/>
    <m/>
  </r>
  <r>
    <x v="9"/>
    <x v="9"/>
    <d v="2025-08-02T00:00:00"/>
    <s v="BH2326181"/>
    <d v="2025-08-02T00:00:00"/>
    <s v="00049096"/>
    <s v="PR-12074875-HL4006 - CircleK Số 114 đường Hạ Long, Phường Bãi Cháy, Thành phố Hạ Long"/>
    <n v="1401075"/>
    <n v="0"/>
    <n v="112086"/>
    <n v="1513161"/>
    <s v="Tồn đầu kỳ"/>
    <m/>
    <m/>
    <n v="1513161"/>
    <n v="0"/>
    <n v="0"/>
    <n v="1513161"/>
    <d v="2025-08-02T00:00:00"/>
    <m/>
    <d v="2025-08-02T00:00:00"/>
    <n v="0"/>
    <m/>
    <n v="250.56088738425751"/>
    <s v="Nợ quá hạn hơn 120 ngày có khả năng mất thanh toán"/>
    <d v="2025-08-02T00:00:00"/>
    <d v="1899-12-30T00:00:00"/>
    <m/>
    <m/>
    <x v="4"/>
    <x v="4"/>
    <m/>
  </r>
  <r>
    <x v="8"/>
    <x v="8"/>
    <d v="2025-08-04T00:00:00"/>
    <s v="BH2326249"/>
    <d v="2025-08-04T00:00:00"/>
    <s v="00049182"/>
    <s v="PR-12125804-HN2057 - CircleK Căn Hộ C1-A Khu Nhà Ở Số 6 Đội Nhân"/>
    <n v="230760"/>
    <n v="0"/>
    <n v="18461"/>
    <n v="249221"/>
    <s v="Tồn đầu kỳ"/>
    <m/>
    <m/>
    <n v="249221"/>
    <n v="0"/>
    <n v="0"/>
    <n v="249221"/>
    <d v="2025-08-04T00:00:00"/>
    <m/>
    <d v="2025-08-04T00:00:00"/>
    <n v="0"/>
    <m/>
    <n v="248.56088738425751"/>
    <s v="Nợ quá hạn hơn 120 ngày có khả năng mất thanh toán"/>
    <d v="2025-08-04T00:00:00"/>
    <d v="1899-12-30T00:00:00"/>
    <m/>
    <m/>
    <x v="4"/>
    <x v="4"/>
    <m/>
  </r>
  <r>
    <x v="8"/>
    <x v="8"/>
    <d v="2025-08-04T00:00:00"/>
    <s v="BH2326251"/>
    <d v="2025-08-04T00:00:00"/>
    <s v="00049183"/>
    <s v="PR-12125214-HN2001 - CircleK Số 9-1E Khu Đô Thị Trung Yên"/>
    <n v="501096"/>
    <n v="0"/>
    <n v="40088"/>
    <n v="541184"/>
    <s v="Tồn đầu kỳ"/>
    <m/>
    <m/>
    <n v="541184"/>
    <n v="0"/>
    <n v="0"/>
    <n v="541184"/>
    <d v="2025-08-04T00:00:00"/>
    <m/>
    <d v="2025-08-04T00:00:00"/>
    <n v="0"/>
    <m/>
    <n v="248.56088738425751"/>
    <s v="Nợ quá hạn hơn 120 ngày có khả năng mất thanh toán"/>
    <d v="2025-08-04T00:00:00"/>
    <d v="1899-12-30T00:00:00"/>
    <m/>
    <m/>
    <x v="4"/>
    <x v="4"/>
    <m/>
  </r>
  <r>
    <x v="8"/>
    <x v="8"/>
    <d v="2025-08-04T00:00:00"/>
    <s v="BH2326252"/>
    <d v="2025-08-04T00:00:00"/>
    <s v="00049184"/>
    <s v="PR-12128244-HN2192 - CircleK 15 Dương Khuê"/>
    <n v="616476"/>
    <n v="0"/>
    <n v="49318"/>
    <n v="665794"/>
    <s v="Tồn đầu kỳ"/>
    <m/>
    <m/>
    <n v="665794"/>
    <n v="0"/>
    <n v="0"/>
    <n v="665794"/>
    <d v="2025-08-04T00:00:00"/>
    <m/>
    <d v="2025-08-04T00:00:00"/>
    <n v="0"/>
    <m/>
    <n v="248.56088738425751"/>
    <s v="Nợ quá hạn hơn 120 ngày có khả năng mất thanh toán"/>
    <d v="2025-08-04T00:00:00"/>
    <d v="1899-12-30T00:00:00"/>
    <m/>
    <m/>
    <x v="4"/>
    <x v="4"/>
    <m/>
  </r>
  <r>
    <x v="8"/>
    <x v="8"/>
    <d v="2025-08-04T00:00:00"/>
    <s v="BH2326253"/>
    <d v="2025-08-04T00:00:00"/>
    <s v="00049185"/>
    <s v="PR-12129522-HN2249 - CircleK 181 Nguyễn Ngọc Vũ"/>
    <n v="435156"/>
    <n v="0"/>
    <n v="34812"/>
    <n v="469968"/>
    <s v="Tồn đầu kỳ"/>
    <m/>
    <m/>
    <n v="469968"/>
    <n v="0"/>
    <n v="0"/>
    <n v="469968"/>
    <d v="2025-08-04T00:00:00"/>
    <m/>
    <d v="2025-08-04T00:00:00"/>
    <n v="0"/>
    <m/>
    <n v="248.56088738425751"/>
    <s v="Nợ quá hạn hơn 120 ngày có khả năng mất thanh toán"/>
    <d v="2025-08-04T00:00:00"/>
    <d v="1899-12-30T00:00:00"/>
    <m/>
    <m/>
    <x v="4"/>
    <x v="4"/>
    <m/>
  </r>
  <r>
    <x v="8"/>
    <x v="8"/>
    <d v="2025-08-04T00:00:00"/>
    <s v="BH2326254"/>
    <d v="2025-08-04T00:00:00"/>
    <s v="00049186"/>
    <s v="PR-12128324-HN2194 - CircleK Căn Hộ Số 01Sh20 Và 02Sh20, Thuộc Tòa Nhà S2.15 (T26M-2), Tại Lô Đất B2-Ct03, Vinhomes Ocean Park"/>
    <n v="230760"/>
    <n v="0"/>
    <n v="18461"/>
    <n v="249221"/>
    <s v="Tồn đầu kỳ"/>
    <m/>
    <m/>
    <n v="249221"/>
    <n v="0"/>
    <n v="0"/>
    <n v="249221"/>
    <d v="2025-08-04T00:00:00"/>
    <m/>
    <d v="2025-08-04T00:00:00"/>
    <n v="0"/>
    <m/>
    <n v="248.56088738425751"/>
    <s v="Nợ quá hạn hơn 120 ngày có khả năng mất thanh toán"/>
    <d v="2025-08-04T00:00:00"/>
    <d v="1899-12-30T00:00:00"/>
    <m/>
    <m/>
    <x v="4"/>
    <x v="4"/>
    <m/>
  </r>
  <r>
    <x v="8"/>
    <x v="8"/>
    <d v="2025-08-04T00:00:00"/>
    <s v="BH2326255"/>
    <d v="2025-08-04T00:00:00"/>
    <s v="00049187"/>
    <s v="PR-12120789-HN2200 - CircleK Số 01Sh22 Và 02Sh22, Ô Đất B2-Ct02, Tòa U26-2 (S2.08) Dự Án Khu Đô Thị Gia Lâm - Vinhomes Ocean Park"/>
    <n v="501096"/>
    <n v="0"/>
    <n v="40088"/>
    <n v="541184"/>
    <s v="Tồn đầu kỳ"/>
    <m/>
    <m/>
    <n v="541184"/>
    <n v="0"/>
    <n v="0"/>
    <n v="541184"/>
    <d v="2025-08-04T00:00:00"/>
    <m/>
    <d v="2025-08-04T00:00:00"/>
    <n v="0"/>
    <m/>
    <n v="248.56088738425751"/>
    <s v="Nợ quá hạn hơn 120 ngày có khả năng mất thanh toán"/>
    <d v="2025-08-04T00:00:00"/>
    <d v="1899-12-30T00:00:00"/>
    <m/>
    <m/>
    <x v="4"/>
    <x v="4"/>
    <m/>
  </r>
  <r>
    <x v="8"/>
    <x v="8"/>
    <d v="2025-08-04T00:00:00"/>
    <s v="BH2326256"/>
    <d v="2025-08-04T00:00:00"/>
    <s v="00049188"/>
    <s v="PR-12122697-HN2264 - CircleK Số 86 Ngô Xuân Quảng, Gia Lâm, Hà Nội"/>
    <n v="501096"/>
    <n v="0"/>
    <n v="40088"/>
    <n v="541184"/>
    <s v="Tồn đầu kỳ"/>
    <m/>
    <m/>
    <n v="541184"/>
    <n v="0"/>
    <n v="0"/>
    <n v="541184"/>
    <d v="2025-08-04T00:00:00"/>
    <m/>
    <d v="2025-08-04T00:00:00"/>
    <n v="0"/>
    <m/>
    <n v="248.56088738425751"/>
    <s v="Nợ quá hạn hơn 120 ngày có khả năng mất thanh toán"/>
    <d v="2025-08-04T00:00:00"/>
    <d v="1899-12-30T00:00:00"/>
    <m/>
    <m/>
    <x v="4"/>
    <x v="4"/>
    <m/>
  </r>
  <r>
    <x v="8"/>
    <x v="8"/>
    <d v="2025-08-04T00:00:00"/>
    <s v="BH2326257"/>
    <d v="2025-08-04T00:00:00"/>
    <s v="00049190"/>
    <s v="PR-12120341-HN2173 - CircleK Số Bt16B5-03, Làng Việt Kiều Châu Âu, Khu Đô Thị Mới Mỗ Lao"/>
    <n v="626370"/>
    <n v="0"/>
    <n v="50110"/>
    <n v="676480"/>
    <s v="Tồn đầu kỳ"/>
    <m/>
    <m/>
    <n v="676480"/>
    <n v="0"/>
    <n v="0"/>
    <n v="676480"/>
    <d v="2025-08-04T00:00:00"/>
    <m/>
    <d v="2025-08-04T00:00:00"/>
    <n v="0"/>
    <m/>
    <n v="248.56088738425751"/>
    <s v="Nợ quá hạn hơn 120 ngày có khả năng mất thanh toán"/>
    <d v="2025-08-04T00:00:00"/>
    <d v="1899-12-30T00:00:00"/>
    <m/>
    <m/>
    <x v="4"/>
    <x v="4"/>
    <m/>
  </r>
  <r>
    <x v="8"/>
    <x v="8"/>
    <d v="2025-08-04T00:00:00"/>
    <s v="BH2326258"/>
    <d v="2025-08-04T00:00:00"/>
    <s v="00049192"/>
    <s v="PR-12122269-HN2218 - CircleK TT01A-11, Khu nhà ở thấp tầng thuộc Dự án Khu chung cư quốc tế Hoàng Thành City tại Khu Cổ Ngựa"/>
    <n v="857130"/>
    <n v="0"/>
    <n v="68570"/>
    <n v="925700"/>
    <s v="Tồn đầu kỳ"/>
    <m/>
    <m/>
    <n v="925700"/>
    <n v="0"/>
    <n v="0"/>
    <n v="925700"/>
    <d v="2025-08-04T00:00:00"/>
    <m/>
    <d v="2025-08-04T00:00:00"/>
    <n v="0"/>
    <m/>
    <n v="248.56088738425751"/>
    <s v="Nợ quá hạn hơn 120 ngày có khả năng mất thanh toán"/>
    <d v="2025-08-04T00:00:00"/>
    <d v="1899-12-30T00:00:00"/>
    <m/>
    <m/>
    <x v="4"/>
    <x v="4"/>
    <m/>
  </r>
  <r>
    <x v="8"/>
    <x v="8"/>
    <d v="2025-08-04T00:00:00"/>
    <s v="BH2326259"/>
    <d v="2025-08-04T00:00:00"/>
    <s v="00049193"/>
    <s v="PR-12128892-HN2227 - CircleK 06 Vũ Trọng Khánh"/>
    <n v="349443"/>
    <n v="0"/>
    <n v="27955"/>
    <n v="377398"/>
    <s v="Tồn đầu kỳ"/>
    <m/>
    <m/>
    <n v="377398"/>
    <n v="0"/>
    <n v="0"/>
    <n v="377398"/>
    <d v="2025-08-04T00:00:00"/>
    <m/>
    <d v="2025-08-04T00:00:00"/>
    <n v="0"/>
    <m/>
    <n v="248.56088738425751"/>
    <s v="Nợ quá hạn hơn 120 ngày có khả năng mất thanh toán"/>
    <d v="2025-08-04T00:00:00"/>
    <d v="1899-12-30T00:00:00"/>
    <m/>
    <m/>
    <x v="4"/>
    <x v="4"/>
    <m/>
  </r>
  <r>
    <x v="8"/>
    <x v="8"/>
    <d v="2025-08-04T00:00:00"/>
    <s v="BH2326260"/>
    <d v="2025-08-04T00:00:00"/>
    <s v="00049195"/>
    <s v="PR-12128956-HN2229 - CircleK 46 Phùng Hưng"/>
    <n v="543945"/>
    <n v="0"/>
    <n v="43516"/>
    <n v="587461"/>
    <s v="Tồn đầu kỳ"/>
    <m/>
    <m/>
    <n v="587461"/>
    <n v="0"/>
    <n v="0"/>
    <n v="587461"/>
    <d v="2025-08-04T00:00:00"/>
    <m/>
    <d v="2025-08-04T00:00:00"/>
    <n v="0"/>
    <m/>
    <n v="248.56088738425751"/>
    <s v="Nợ quá hạn hơn 120 ngày có khả năng mất thanh toán"/>
    <d v="2025-08-04T00:00:00"/>
    <d v="1899-12-30T00:00:00"/>
    <m/>
    <m/>
    <x v="4"/>
    <x v="4"/>
    <m/>
  </r>
  <r>
    <x v="8"/>
    <x v="8"/>
    <d v="2025-08-04T00:00:00"/>
    <s v="BH2326261"/>
    <d v="2025-08-04T00:00:00"/>
    <s v="00049196"/>
    <s v="PR-12120927-HN2154 - CircleK Số A1 Khu Đầm Trấu"/>
    <n v="276912"/>
    <n v="0"/>
    <n v="22153"/>
    <n v="299065"/>
    <s v="Tồn đầu kỳ"/>
    <m/>
    <m/>
    <n v="299065"/>
    <n v="0"/>
    <n v="0"/>
    <n v="299065"/>
    <d v="2025-08-04T00:00:00"/>
    <m/>
    <d v="2025-08-04T00:00:00"/>
    <n v="0"/>
    <m/>
    <n v="248.56088738425751"/>
    <s v="Nợ quá hạn hơn 120 ngày có khả năng mất thanh toán"/>
    <d v="2025-08-04T00:00:00"/>
    <d v="1899-12-30T00:00:00"/>
    <m/>
    <m/>
    <x v="4"/>
    <x v="4"/>
    <m/>
  </r>
  <r>
    <x v="8"/>
    <x v="8"/>
    <d v="2025-08-04T00:00:00"/>
    <s v="BH2326262"/>
    <d v="2025-08-04T00:00:00"/>
    <s v="00049197"/>
    <s v="PR-12115601-HN2170 - CircleK Số 5 Ngách 2A/6 Trần Khát Chân, Tổ Dân Phố 1"/>
    <n v="461520"/>
    <n v="0"/>
    <n v="36922"/>
    <n v="498442"/>
    <s v="Tồn đầu kỳ"/>
    <m/>
    <m/>
    <n v="498442"/>
    <n v="0"/>
    <n v="0"/>
    <n v="498442"/>
    <d v="2025-08-04T00:00:00"/>
    <m/>
    <d v="2025-08-04T00:00:00"/>
    <n v="0"/>
    <m/>
    <n v="248.56088738425751"/>
    <s v="Nợ quá hạn hơn 120 ngày có khả năng mất thanh toán"/>
    <d v="2025-08-04T00:00:00"/>
    <d v="1899-12-30T00:00:00"/>
    <m/>
    <m/>
    <x v="4"/>
    <x v="4"/>
    <m/>
  </r>
  <r>
    <x v="8"/>
    <x v="8"/>
    <d v="2025-08-04T00:00:00"/>
    <s v="BH2326263"/>
    <d v="2025-08-04T00:00:00"/>
    <s v="00049198"/>
    <s v="PR-12121667-HN2013 - CircleK 38 Đào Duy Từ"/>
    <n v="468126"/>
    <n v="0"/>
    <n v="37450"/>
    <n v="505576"/>
    <s v="Tồn đầu kỳ"/>
    <m/>
    <m/>
    <n v="505576"/>
    <n v="0"/>
    <n v="0"/>
    <n v="505576"/>
    <d v="2025-08-04T00:00:00"/>
    <m/>
    <d v="2025-08-04T00:00:00"/>
    <n v="0"/>
    <m/>
    <n v="248.56088738425751"/>
    <s v="Nợ quá hạn hơn 120 ngày có khả năng mất thanh toán"/>
    <d v="2025-08-04T00:00:00"/>
    <d v="1899-12-30T00:00:00"/>
    <m/>
    <m/>
    <x v="4"/>
    <x v="4"/>
    <m/>
  </r>
  <r>
    <x v="8"/>
    <x v="8"/>
    <d v="2025-08-04T00:00:00"/>
    <s v="BH2326264"/>
    <d v="2025-08-04T00:00:00"/>
    <s v="00049199"/>
    <s v="PR-12127042-HN2138 - CircleK Tầng 1 Và Tầng 2 Số 85 Hàng Mã"/>
    <n v="382413"/>
    <n v="0"/>
    <n v="30593"/>
    <n v="413006"/>
    <s v="Tồn đầu kỳ"/>
    <m/>
    <m/>
    <n v="413006"/>
    <n v="0"/>
    <n v="0"/>
    <n v="413006"/>
    <d v="2025-08-04T00:00:00"/>
    <m/>
    <d v="2025-08-04T00:00:00"/>
    <n v="0"/>
    <m/>
    <n v="248.56088738425751"/>
    <s v="Nợ quá hạn hơn 120 ngày có khả năng mất thanh toán"/>
    <d v="2025-08-04T00:00:00"/>
    <d v="1899-12-30T00:00:00"/>
    <m/>
    <m/>
    <x v="4"/>
    <x v="4"/>
    <m/>
  </r>
  <r>
    <x v="8"/>
    <x v="8"/>
    <d v="2025-08-04T00:00:00"/>
    <s v="BH2326265"/>
    <d v="2025-08-04T00:00:00"/>
    <s v="00049202"/>
    <s v="PR-12128636-HN2210 - CircleK 29 Hàng Phèn"/>
    <n v="309882"/>
    <n v="0"/>
    <n v="24791"/>
    <n v="334673"/>
    <s v="Tồn đầu kỳ"/>
    <m/>
    <m/>
    <n v="334673"/>
    <n v="0"/>
    <n v="0"/>
    <n v="334673"/>
    <d v="2025-08-04T00:00:00"/>
    <m/>
    <d v="2025-08-04T00:00:00"/>
    <n v="0"/>
    <m/>
    <n v="248.56088738425751"/>
    <s v="Nợ quá hạn hơn 120 ngày có khả năng mất thanh toán"/>
    <d v="2025-08-04T00:00:00"/>
    <d v="1899-12-30T00:00:00"/>
    <m/>
    <m/>
    <x v="4"/>
    <x v="4"/>
    <m/>
  </r>
  <r>
    <x v="8"/>
    <x v="8"/>
    <d v="2025-08-04T00:00:00"/>
    <s v="BH2326266"/>
    <d v="2025-08-04T00:00:00"/>
    <s v="00049204"/>
    <s v="PR-12128766-HN2214 - CircleK 67 Cửa Nam"/>
    <n v="418671"/>
    <n v="0"/>
    <n v="33494"/>
    <n v="452165"/>
    <s v="Tồn đầu kỳ"/>
    <m/>
    <m/>
    <n v="452165"/>
    <n v="0"/>
    <n v="0"/>
    <n v="452165"/>
    <d v="2025-08-04T00:00:00"/>
    <m/>
    <d v="2025-08-04T00:00:00"/>
    <n v="0"/>
    <m/>
    <n v="248.56088738425751"/>
    <s v="Nợ quá hạn hơn 120 ngày có khả năng mất thanh toán"/>
    <d v="2025-08-04T00:00:00"/>
    <d v="1899-12-30T00:00:00"/>
    <m/>
    <m/>
    <x v="4"/>
    <x v="4"/>
    <m/>
  </r>
  <r>
    <x v="8"/>
    <x v="8"/>
    <d v="2025-08-04T00:00:00"/>
    <s v="BH2326267"/>
    <d v="2025-08-04T00:00:00"/>
    <s v="00049206"/>
    <s v="PR-12114813-HN2034 - CircleK Ô D22, Nơ 12 Khu Đô Thị Mới Định Công"/>
    <n v="230760"/>
    <n v="0"/>
    <n v="18461"/>
    <n v="249221"/>
    <s v="Tồn đầu kỳ"/>
    <m/>
    <m/>
    <n v="249221"/>
    <n v="0"/>
    <n v="0"/>
    <n v="249221"/>
    <d v="2025-08-04T00:00:00"/>
    <m/>
    <d v="2025-08-04T00:00:00"/>
    <n v="0"/>
    <m/>
    <n v="248.56088738425751"/>
    <s v="Nợ quá hạn hơn 120 ngày có khả năng mất thanh toán"/>
    <d v="2025-08-04T00:00:00"/>
    <d v="1899-12-30T00:00:00"/>
    <m/>
    <m/>
    <x v="4"/>
    <x v="4"/>
    <m/>
  </r>
  <r>
    <x v="8"/>
    <x v="8"/>
    <d v="2025-08-04T00:00:00"/>
    <s v="BH2326268"/>
    <d v="2025-08-04T00:00:00"/>
    <s v="00049208"/>
    <s v="PR-12129786-HN2263 - CircleK CH01-09, Số 17 đường Gamuda Gardens 2-2, Hoàng Mai"/>
    <n v="626370"/>
    <n v="0"/>
    <n v="50110"/>
    <n v="676480"/>
    <s v="Tồn đầu kỳ"/>
    <m/>
    <m/>
    <n v="676480"/>
    <n v="0"/>
    <n v="0"/>
    <n v="676480"/>
    <d v="2025-08-04T00:00:00"/>
    <m/>
    <d v="2025-08-04T00:00:00"/>
    <n v="0"/>
    <m/>
    <n v="248.56088738425751"/>
    <s v="Nợ quá hạn hơn 120 ngày có khả năng mất thanh toán"/>
    <d v="2025-08-04T00:00:00"/>
    <d v="1899-12-30T00:00:00"/>
    <m/>
    <m/>
    <x v="4"/>
    <x v="4"/>
    <m/>
  </r>
  <r>
    <x v="8"/>
    <x v="8"/>
    <d v="2025-08-04T00:00:00"/>
    <s v="BH2326269"/>
    <d v="2025-08-04T00:00:00"/>
    <s v="00049210"/>
    <s v="PR-12125564-HN2040 - CircleK 139 H Chiến Thắng"/>
    <n v="346140"/>
    <n v="0"/>
    <n v="27691"/>
    <n v="373831"/>
    <s v="Tồn đầu kỳ"/>
    <m/>
    <m/>
    <n v="373831"/>
    <n v="0"/>
    <n v="0"/>
    <n v="373831"/>
    <d v="2025-08-04T00:00:00"/>
    <m/>
    <d v="2025-08-04T00:00:00"/>
    <n v="0"/>
    <m/>
    <n v="248.56088738425751"/>
    <s v="Nợ quá hạn hơn 120 ngày có khả năng mất thanh toán"/>
    <d v="2025-08-04T00:00:00"/>
    <d v="1899-12-30T00:00:00"/>
    <m/>
    <m/>
    <x v="4"/>
    <x v="4"/>
    <m/>
  </r>
  <r>
    <x v="8"/>
    <x v="8"/>
    <d v="2025-08-04T00:00:00"/>
    <s v="BH2326270"/>
    <d v="2025-08-04T00:00:00"/>
    <s v="00049213"/>
    <s v="PR-12127090-HN2139 - CircleK 218 Nguyễn Huy Tưởng, Tổ 19"/>
    <n v="501096"/>
    <n v="0"/>
    <n v="40088"/>
    <n v="541184"/>
    <s v="Tồn đầu kỳ"/>
    <m/>
    <m/>
    <n v="541184"/>
    <n v="0"/>
    <n v="0"/>
    <n v="541184"/>
    <d v="2025-08-04T00:00:00"/>
    <m/>
    <d v="2025-08-04T00:00:00"/>
    <n v="0"/>
    <m/>
    <n v="248.56088738425751"/>
    <s v="Nợ quá hạn hơn 120 ngày có khả năng mất thanh toán"/>
    <d v="2025-08-04T00:00:00"/>
    <d v="1899-12-30T00:00:00"/>
    <m/>
    <m/>
    <x v="4"/>
    <x v="4"/>
    <m/>
  </r>
  <r>
    <x v="8"/>
    <x v="8"/>
    <d v="2025-08-04T00:00:00"/>
    <s v="BH2326271"/>
    <d v="2025-08-04T00:00:00"/>
    <s v="00049215"/>
    <s v="PR-12127858-HN2178 - CircleK 14 Khương Hạ"/>
    <n v="461520"/>
    <n v="0"/>
    <n v="36922"/>
    <n v="498442"/>
    <s v="Tồn đầu kỳ"/>
    <m/>
    <m/>
    <n v="498442"/>
    <n v="0"/>
    <n v="0"/>
    <n v="498442"/>
    <d v="2025-08-04T00:00:00"/>
    <m/>
    <d v="2025-08-04T00:00:00"/>
    <n v="0"/>
    <m/>
    <n v="248.56088738425751"/>
    <s v="Nợ quá hạn hơn 120 ngày có khả năng mất thanh toán"/>
    <d v="2025-08-04T00:00:00"/>
    <d v="1899-12-30T00:00:00"/>
    <m/>
    <m/>
    <x v="4"/>
    <x v="4"/>
    <m/>
  </r>
  <r>
    <x v="8"/>
    <x v="8"/>
    <d v="2025-08-04T00:00:00"/>
    <s v="BH2326272"/>
    <d v="2025-08-04T00:00:00"/>
    <s v="00049217"/>
    <s v="PR-12125706-HN2048 - CircleK N1H1, Số 1 Đường Nguyễn Hoàng"/>
    <n v="365928"/>
    <n v="0"/>
    <n v="29274"/>
    <n v="395202"/>
    <s v="Tồn đầu kỳ"/>
    <m/>
    <m/>
    <n v="395202"/>
    <n v="0"/>
    <n v="0"/>
    <n v="395202"/>
    <d v="2025-08-04T00:00:00"/>
    <m/>
    <d v="2025-08-04T00:00:00"/>
    <n v="0"/>
    <m/>
    <n v="248.56088738425751"/>
    <s v="Nợ quá hạn hơn 120 ngày có khả năng mất thanh toán"/>
    <d v="2025-08-04T00:00:00"/>
    <d v="1899-12-30T00:00:00"/>
    <m/>
    <m/>
    <x v="4"/>
    <x v="4"/>
    <m/>
  </r>
  <r>
    <x v="8"/>
    <x v="8"/>
    <d v="2025-08-04T00:00:00"/>
    <s v="BH2326273"/>
    <d v="2025-08-04T00:00:00"/>
    <s v="00049219"/>
    <s v="PR-12125898-HN2065 - CircleK N03-T2 Khu Đoàn Ngoại Giao"/>
    <n v="293397"/>
    <n v="0"/>
    <n v="23472"/>
    <n v="316869"/>
    <s v="Tồn đầu kỳ"/>
    <m/>
    <m/>
    <n v="316869"/>
    <n v="0"/>
    <n v="0"/>
    <n v="316869"/>
    <d v="2025-08-04T00:00:00"/>
    <m/>
    <d v="2025-08-04T00:00:00"/>
    <n v="0"/>
    <m/>
    <n v="248.56088738425751"/>
    <s v="Nợ quá hạn hơn 120 ngày có khả năng mất thanh toán"/>
    <d v="2025-08-04T00:00:00"/>
    <d v="1899-12-30T00:00:00"/>
    <m/>
    <m/>
    <x v="4"/>
    <x v="4"/>
    <m/>
  </r>
  <r>
    <x v="8"/>
    <x v="8"/>
    <d v="2025-08-04T00:00:00"/>
    <s v="BH2326274"/>
    <d v="2025-08-04T00:00:00"/>
    <s v="00049221"/>
    <s v="PR-12120495-HN2174 - CircleK Lô 41, Khu Nhà Ở Thấp Tt4, Khu Đô Thị Mỹ Đình - Sông Đà"/>
    <n v="263730"/>
    <n v="0"/>
    <n v="21098"/>
    <n v="284828"/>
    <s v="Tồn đầu kỳ"/>
    <m/>
    <m/>
    <n v="284828"/>
    <n v="0"/>
    <n v="0"/>
    <n v="284828"/>
    <d v="2025-08-04T00:00:00"/>
    <m/>
    <d v="2025-08-04T00:00:00"/>
    <n v="0"/>
    <m/>
    <n v="248.56088738425751"/>
    <s v="Nợ quá hạn hơn 120 ngày có khả năng mất thanh toán"/>
    <d v="2025-08-04T00:00:00"/>
    <d v="1899-12-30T00:00:00"/>
    <m/>
    <m/>
    <x v="4"/>
    <x v="4"/>
    <m/>
  </r>
  <r>
    <x v="8"/>
    <x v="8"/>
    <d v="2025-08-04T00:00:00"/>
    <s v="BH2326275"/>
    <d v="2025-08-04T00:00:00"/>
    <s v="00049222"/>
    <s v="PR-12128730-HN2213 - CircleK Thương Mại_03, Tầng 1, Nhà Ở Cao Tầng N03-T6, Khu Đoàn Ngoại Giao"/>
    <n v="382413"/>
    <n v="0"/>
    <n v="30593"/>
    <n v="413006"/>
    <s v="Tồn đầu kỳ"/>
    <m/>
    <m/>
    <n v="413006"/>
    <n v="0"/>
    <n v="0"/>
    <n v="413006"/>
    <d v="2025-08-04T00:00:00"/>
    <m/>
    <d v="2025-08-04T00:00:00"/>
    <n v="0"/>
    <m/>
    <n v="248.56088738425751"/>
    <s v="Nợ quá hạn hơn 120 ngày có khả năng mất thanh toán"/>
    <d v="2025-08-04T00:00:00"/>
    <d v="1899-12-30T00:00:00"/>
    <m/>
    <m/>
    <x v="4"/>
    <x v="4"/>
    <m/>
  </r>
  <r>
    <x v="8"/>
    <x v="8"/>
    <d v="2025-08-04T00:00:00"/>
    <s v="BH2326276"/>
    <d v="2025-08-04T00:00:00"/>
    <s v="00049225"/>
    <s v="PR-12129056-HN2232 - CircleK Diện tích Thương mại số GS101S25, tầng 1, thuộc Tòa nhà số GS1 (U39.1) Lô đất F3-CH01, Dự án Khu đô thị mới Tây Mỗ - Đại Mỗ - Vinhomes Park (Vinhomes Smart City"/>
    <n v="560430"/>
    <n v="0"/>
    <n v="44834"/>
    <n v="605264"/>
    <s v="Tồn đầu kỳ"/>
    <m/>
    <m/>
    <n v="605264"/>
    <n v="0"/>
    <n v="0"/>
    <n v="605264"/>
    <d v="2025-08-04T00:00:00"/>
    <m/>
    <d v="2025-08-04T00:00:00"/>
    <n v="0"/>
    <m/>
    <n v="248.56088738425751"/>
    <s v="Nợ quá hạn hơn 120 ngày có khả năng mất thanh toán"/>
    <d v="2025-08-04T00:00:00"/>
    <d v="1899-12-30T00:00:00"/>
    <m/>
    <m/>
    <x v="4"/>
    <x v="4"/>
    <m/>
  </r>
  <r>
    <x v="8"/>
    <x v="8"/>
    <d v="2025-08-04T00:00:00"/>
    <s v="BH2326277"/>
    <d v="2025-08-04T00:00:00"/>
    <s v="00049227"/>
    <s v="PR-12118301-HN2274 - CircleK Cửa hàng số 01SH08A, Tòa S2.03 - Z34.1 (F1-CH03-1) Dự án khu đô thị mới Tây Mỗ, Đại Mỗ, Nam Từ Liêm"/>
    <n v="184608"/>
    <n v="0"/>
    <n v="14769"/>
    <n v="199377"/>
    <s v="Tồn đầu kỳ"/>
    <m/>
    <m/>
    <n v="199377"/>
    <n v="0"/>
    <n v="0"/>
    <n v="199377"/>
    <d v="2025-08-04T00:00:00"/>
    <m/>
    <d v="2025-08-04T00:00:00"/>
    <n v="0"/>
    <m/>
    <n v="248.56088738425751"/>
    <s v="Nợ quá hạn hơn 120 ngày có khả năng mất thanh toán"/>
    <d v="2025-08-04T00:00:00"/>
    <d v="1899-12-30T00:00:00"/>
    <m/>
    <m/>
    <x v="4"/>
    <x v="4"/>
    <m/>
  </r>
  <r>
    <x v="10"/>
    <x v="10"/>
    <d v="2025-08-05T00:00:00"/>
    <s v="BH2326301"/>
    <d v="2025-08-05T00:00:00"/>
    <s v="00049277"/>
    <s v="PR-12138706-HN2242 - CircleK Số 02 đường Hồ Ngọc Lân, Bắc Ninh"/>
    <n v="1054935"/>
    <n v="0"/>
    <n v="84395"/>
    <n v="1139330"/>
    <s v="Tồn đầu kỳ"/>
    <m/>
    <m/>
    <n v="1139330"/>
    <n v="0"/>
    <n v="0"/>
    <n v="1139330"/>
    <d v="2025-08-05T00:00:00"/>
    <m/>
    <d v="2025-08-05T00:00:00"/>
    <n v="0"/>
    <m/>
    <n v="247.56088738425751"/>
    <s v="Nợ quá hạn hơn 120 ngày có khả năng mất thanh toán"/>
    <d v="2025-08-05T00:00:00"/>
    <d v="1899-12-30T00:00:00"/>
    <m/>
    <m/>
    <x v="4"/>
    <x v="4"/>
    <m/>
  </r>
  <r>
    <x v="11"/>
    <x v="11"/>
    <d v="2025-08-05T00:00:00"/>
    <s v="BH2326302"/>
    <d v="2025-08-05T00:00:00"/>
    <s v="00049312"/>
    <s v="PR-12130556-ND8002 - CircleK Số MRA-095A, đường nội bộ Khu biệt thự Thủy Nguyên, Khu đô thị và thương mại Văn Giang (Ecopark)"/>
    <n v="1170315"/>
    <n v="0"/>
    <n v="93625"/>
    <n v="1263940"/>
    <s v="Tồn đầu kỳ"/>
    <m/>
    <m/>
    <n v="1263940"/>
    <n v="0"/>
    <n v="0"/>
    <n v="1263940"/>
    <d v="2025-08-05T00:00:00"/>
    <m/>
    <d v="2025-08-05T00:00:00"/>
    <n v="0"/>
    <m/>
    <n v="247.56088738425751"/>
    <s v="Nợ quá hạn hơn 120 ngày có khả năng mất thanh toán"/>
    <d v="2025-08-05T00:00:00"/>
    <d v="1899-12-30T00:00:00"/>
    <m/>
    <m/>
    <x v="4"/>
    <x v="4"/>
    <m/>
  </r>
  <r>
    <x v="8"/>
    <x v="8"/>
    <d v="2025-08-05T00:00:00"/>
    <s v="BH2326304"/>
    <d v="2025-08-05T00:00:00"/>
    <s v="00049289"/>
    <s v="PR-12137722-HN2116 - CircleK 62 Phố Trần Hưng Đạo"/>
    <n v="471414"/>
    <n v="0"/>
    <n v="37713"/>
    <n v="509127"/>
    <s v="Tồn đầu kỳ"/>
    <m/>
    <m/>
    <n v="509127"/>
    <n v="0"/>
    <n v="0"/>
    <n v="509127"/>
    <d v="2025-08-05T00:00:00"/>
    <m/>
    <d v="2025-08-05T00:00:00"/>
    <n v="0"/>
    <m/>
    <n v="247.56088738425751"/>
    <s v="Nợ quá hạn hơn 120 ngày có khả năng mất thanh toán"/>
    <d v="2025-08-05T00:00:00"/>
    <d v="1899-12-30T00:00:00"/>
    <m/>
    <m/>
    <x v="4"/>
    <x v="4"/>
    <m/>
  </r>
  <r>
    <x v="8"/>
    <x v="8"/>
    <d v="2025-08-05T00:00:00"/>
    <s v="BH2326305"/>
    <d v="2025-08-05T00:00:00"/>
    <s v="00049290"/>
    <s v="PR-12137764-HN2122 - CircleK 18 Nguyễn Khánh Toàn"/>
    <n v="543945"/>
    <n v="0"/>
    <n v="43516"/>
    <n v="587461"/>
    <s v="Tồn đầu kỳ"/>
    <m/>
    <m/>
    <n v="587461"/>
    <n v="0"/>
    <n v="0"/>
    <n v="587461"/>
    <d v="2025-08-05T00:00:00"/>
    <m/>
    <d v="2025-08-05T00:00:00"/>
    <n v="0"/>
    <m/>
    <n v="247.56088738425751"/>
    <s v="Nợ quá hạn hơn 120 ngày có khả năng mất thanh toán"/>
    <d v="2025-08-05T00:00:00"/>
    <d v="1899-12-30T00:00:00"/>
    <m/>
    <m/>
    <x v="4"/>
    <x v="4"/>
    <m/>
  </r>
  <r>
    <x v="8"/>
    <x v="8"/>
    <d v="2025-08-05T00:00:00"/>
    <s v="BH2326306"/>
    <d v="2025-08-05T00:00:00"/>
    <s v="00049291"/>
    <s v="PR-12137800-HN2126 - CircleK Tầng 1, Số 01 Lê Văn Thiêm"/>
    <n v="309882"/>
    <n v="0"/>
    <n v="24791"/>
    <n v="334673"/>
    <s v="Tồn đầu kỳ"/>
    <m/>
    <m/>
    <n v="334673"/>
    <n v="0"/>
    <n v="0"/>
    <n v="334673"/>
    <d v="2025-08-05T00:00:00"/>
    <m/>
    <d v="2025-08-05T00:00:00"/>
    <n v="0"/>
    <m/>
    <n v="247.56088738425751"/>
    <s v="Nợ quá hạn hơn 120 ngày có khả năng mất thanh toán"/>
    <d v="2025-08-05T00:00:00"/>
    <d v="1899-12-30T00:00:00"/>
    <m/>
    <m/>
    <x v="4"/>
    <x v="4"/>
    <m/>
  </r>
  <r>
    <x v="8"/>
    <x v="8"/>
    <d v="2025-08-05T00:00:00"/>
    <s v="BH2326307"/>
    <d v="2025-08-05T00:00:00"/>
    <s v="00049292"/>
    <s v="PR-12138006-HN2151 - CircleK 54 + 56 Lĩnh Nam"/>
    <n v="461520"/>
    <n v="0"/>
    <n v="36922"/>
    <n v="498442"/>
    <s v="Tồn đầu kỳ"/>
    <m/>
    <m/>
    <n v="498442"/>
    <n v="0"/>
    <n v="0"/>
    <n v="498442"/>
    <d v="2025-08-05T00:00:00"/>
    <m/>
    <d v="2025-08-05T00:00:00"/>
    <n v="0"/>
    <m/>
    <n v="247.56088738425751"/>
    <s v="Nợ quá hạn hơn 120 ngày có khả năng mất thanh toán"/>
    <d v="2025-08-05T00:00:00"/>
    <d v="1899-12-30T00:00:00"/>
    <m/>
    <m/>
    <x v="4"/>
    <x v="4"/>
    <m/>
  </r>
  <r>
    <x v="8"/>
    <x v="8"/>
    <d v="2025-08-05T00:00:00"/>
    <s v="BH2326308"/>
    <d v="2025-08-05T00:00:00"/>
    <s v="00049294"/>
    <s v="PR-12141534-HN2021 - CircleK 177 Xuân Thủy"/>
    <n v="497793"/>
    <n v="0"/>
    <n v="39823"/>
    <n v="537616"/>
    <s v="Tồn đầu kỳ"/>
    <m/>
    <m/>
    <n v="537616"/>
    <n v="0"/>
    <n v="0"/>
    <n v="537616"/>
    <d v="2025-08-05T00:00:00"/>
    <m/>
    <d v="2025-08-05T00:00:00"/>
    <n v="0"/>
    <m/>
    <n v="247.56088738425751"/>
    <s v="Nợ quá hạn hơn 120 ngày có khả năng mất thanh toán"/>
    <d v="2025-08-05T00:00:00"/>
    <d v="1899-12-30T00:00:00"/>
    <m/>
    <m/>
    <x v="4"/>
    <x v="4"/>
    <m/>
  </r>
  <r>
    <x v="8"/>
    <x v="8"/>
    <d v="2025-08-05T00:00:00"/>
    <s v="BH2326309"/>
    <d v="2025-08-05T00:00:00"/>
    <s v="00049295"/>
    <s v="PR-12141594-HN2037 - CircleK Tầng Trệt, Somerset Hoa Binh, 106 Hoàng Quốc Việt"/>
    <n v="389004"/>
    <n v="0"/>
    <n v="31120"/>
    <n v="420124"/>
    <s v="Tồn đầu kỳ"/>
    <m/>
    <m/>
    <n v="420124"/>
    <n v="0"/>
    <n v="0"/>
    <n v="420124"/>
    <d v="2025-08-05T00:00:00"/>
    <m/>
    <d v="2025-08-05T00:00:00"/>
    <n v="0"/>
    <m/>
    <n v="247.56088738425751"/>
    <s v="Nợ quá hạn hơn 120 ngày có khả năng mất thanh toán"/>
    <d v="2025-08-05T00:00:00"/>
    <d v="1899-12-30T00:00:00"/>
    <m/>
    <m/>
    <x v="4"/>
    <x v="4"/>
    <m/>
  </r>
  <r>
    <x v="8"/>
    <x v="8"/>
    <d v="2025-08-05T00:00:00"/>
    <s v="BH2326310"/>
    <d v="2025-08-05T00:00:00"/>
    <s v="00049296"/>
    <s v="PR-12141622-HN2041 - CircleK Số 01, Nhà C2, Khu Tập Thể Quân Đội Nam Đồng"/>
    <n v="230760"/>
    <n v="0"/>
    <n v="18461"/>
    <n v="249221"/>
    <s v="Tồn đầu kỳ"/>
    <m/>
    <m/>
    <n v="249221"/>
    <n v="0"/>
    <n v="0"/>
    <n v="249221"/>
    <d v="2025-08-05T00:00:00"/>
    <m/>
    <d v="2025-08-05T00:00:00"/>
    <n v="0"/>
    <m/>
    <n v="247.56088738425751"/>
    <s v="Nợ quá hạn hơn 120 ngày có khả năng mất thanh toán"/>
    <d v="2025-08-05T00:00:00"/>
    <d v="1899-12-30T00:00:00"/>
    <m/>
    <m/>
    <x v="4"/>
    <x v="4"/>
    <m/>
  </r>
  <r>
    <x v="8"/>
    <x v="8"/>
    <d v="2025-08-05T00:00:00"/>
    <s v="BH2326311"/>
    <d v="2025-08-05T00:00:00"/>
    <s v="00049297"/>
    <s v="PR-12141700-HN2049 - CircleK 36 Phố Tràng Tiền"/>
    <n v="303291"/>
    <n v="0"/>
    <n v="24263"/>
    <n v="327554"/>
    <s v="Tồn đầu kỳ"/>
    <m/>
    <m/>
    <n v="327554"/>
    <n v="0"/>
    <n v="0"/>
    <n v="327554"/>
    <d v="2025-08-05T00:00:00"/>
    <m/>
    <d v="2025-08-05T00:00:00"/>
    <n v="0"/>
    <m/>
    <n v="247.56088738425751"/>
    <s v="Nợ quá hạn hơn 120 ngày có khả năng mất thanh toán"/>
    <d v="2025-08-05T00:00:00"/>
    <d v="1899-12-30T00:00:00"/>
    <m/>
    <m/>
    <x v="4"/>
    <x v="4"/>
    <m/>
  </r>
  <r>
    <x v="8"/>
    <x v="8"/>
    <d v="2025-08-05T00:00:00"/>
    <s v="BH2326312"/>
    <d v="2025-08-05T00:00:00"/>
    <s v="00049298"/>
    <s v="PR-12141736-HN2052 - CircleK 288 Đường Giải Phóng"/>
    <n v="468126"/>
    <n v="0"/>
    <n v="37450"/>
    <n v="505576"/>
    <s v="Tồn đầu kỳ"/>
    <m/>
    <m/>
    <n v="505576"/>
    <n v="0"/>
    <n v="0"/>
    <n v="505576"/>
    <d v="2025-08-05T00:00:00"/>
    <m/>
    <d v="2025-08-05T00:00:00"/>
    <n v="0"/>
    <m/>
    <n v="247.56088738425751"/>
    <s v="Nợ quá hạn hơn 120 ngày có khả năng mất thanh toán"/>
    <d v="2025-08-05T00:00:00"/>
    <d v="1899-12-30T00:00:00"/>
    <m/>
    <m/>
    <x v="4"/>
    <x v="4"/>
    <m/>
  </r>
  <r>
    <x v="8"/>
    <x v="8"/>
    <d v="2025-08-05T00:00:00"/>
    <s v="BH2326313"/>
    <d v="2025-08-05T00:00:00"/>
    <s v="00049299"/>
    <s v="PR-12141888-HN2093 - CircleK 49 Hàng Chuối"/>
    <n v="484611"/>
    <n v="0"/>
    <n v="38769"/>
    <n v="523380"/>
    <s v="Tồn đầu kỳ"/>
    <m/>
    <m/>
    <n v="523380"/>
    <n v="0"/>
    <n v="0"/>
    <n v="523380"/>
    <d v="2025-08-05T00:00:00"/>
    <m/>
    <d v="2025-08-05T00:00:00"/>
    <n v="0"/>
    <m/>
    <n v="247.56088738425751"/>
    <s v="Nợ quá hạn hơn 120 ngày có khả năng mất thanh toán"/>
    <d v="2025-08-05T00:00:00"/>
    <d v="1899-12-30T00:00:00"/>
    <m/>
    <m/>
    <x v="4"/>
    <x v="4"/>
    <m/>
  </r>
  <r>
    <x v="8"/>
    <x v="8"/>
    <d v="2025-08-05T00:00:00"/>
    <s v="BH2326314"/>
    <d v="2025-08-05T00:00:00"/>
    <s v="00049300"/>
    <s v="PR-12142234-HN2129 - CircleK 17 Tô Ngọc Vân"/>
    <n v="857130"/>
    <n v="0"/>
    <n v="68570"/>
    <n v="925700"/>
    <s v="Tồn đầu kỳ"/>
    <m/>
    <m/>
    <n v="925700"/>
    <n v="0"/>
    <n v="0"/>
    <n v="925700"/>
    <d v="2025-08-05T00:00:00"/>
    <m/>
    <d v="2025-08-05T00:00:00"/>
    <n v="0"/>
    <m/>
    <n v="247.56088738425751"/>
    <s v="Nợ quá hạn hơn 120 ngày có khả năng mất thanh toán"/>
    <d v="2025-08-05T00:00:00"/>
    <d v="1899-12-30T00:00:00"/>
    <m/>
    <m/>
    <x v="4"/>
    <x v="4"/>
    <m/>
  </r>
  <r>
    <x v="8"/>
    <x v="8"/>
    <d v="2025-08-05T00:00:00"/>
    <s v="BH2326315"/>
    <d v="2025-08-05T00:00:00"/>
    <s v="00049301"/>
    <s v="PR-12142406-HN2152 - CircleK 118 Tuệ Tĩnh"/>
    <n v="606582"/>
    <n v="0"/>
    <n v="48527"/>
    <n v="655109"/>
    <s v="Tồn đầu kỳ"/>
    <m/>
    <m/>
    <n v="655109"/>
    <n v="0"/>
    <n v="0"/>
    <n v="655109"/>
    <d v="2025-08-05T00:00:00"/>
    <m/>
    <d v="2025-08-05T00:00:00"/>
    <n v="0"/>
    <m/>
    <n v="247.56088738425751"/>
    <s v="Nợ quá hạn hơn 120 ngày có khả năng mất thanh toán"/>
    <d v="2025-08-05T00:00:00"/>
    <d v="1899-12-30T00:00:00"/>
    <m/>
    <m/>
    <x v="4"/>
    <x v="4"/>
    <m/>
  </r>
  <r>
    <x v="8"/>
    <x v="8"/>
    <d v="2025-08-05T00:00:00"/>
    <s v="BH2326316"/>
    <d v="2025-08-05T00:00:00"/>
    <s v="00049302"/>
    <s v="PR-12142726-HN2172 - CircleK A4-A5, Tòa A, Khối B, Imperial Sky Garden, Số 423 Minh Khai"/>
    <n v="356034"/>
    <n v="0"/>
    <n v="28483"/>
    <n v="384517"/>
    <s v="Tồn đầu kỳ"/>
    <m/>
    <m/>
    <n v="384517"/>
    <n v="0"/>
    <n v="0"/>
    <n v="384517"/>
    <d v="2025-08-05T00:00:00"/>
    <m/>
    <d v="2025-08-05T00:00:00"/>
    <n v="0"/>
    <m/>
    <n v="247.56088738425751"/>
    <s v="Nợ quá hạn hơn 120 ngày có khả năng mất thanh toán"/>
    <d v="2025-08-05T00:00:00"/>
    <d v="1899-12-30T00:00:00"/>
    <m/>
    <m/>
    <x v="4"/>
    <x v="4"/>
    <m/>
  </r>
  <r>
    <x v="8"/>
    <x v="8"/>
    <d v="2025-08-05T00:00:00"/>
    <s v="BH2326317"/>
    <d v="2025-08-05T00:00:00"/>
    <s v="00049303"/>
    <s v="PR-12143132-HN2203 - CircleK Số 1Sh09 Và Số 2Sh09, Tòa S1.05 (Z34.1), Lô Đất F1-Ch01 - 5 Khu Đô Thị Mới Tây Mỗ, Đại Mỗ - Vinhomes Park (Vinhomes Smart City)"/>
    <n v="346140"/>
    <n v="0"/>
    <n v="27691"/>
    <n v="373831"/>
    <s v="Tồn đầu kỳ"/>
    <m/>
    <m/>
    <n v="373831"/>
    <n v="0"/>
    <n v="0"/>
    <n v="373831"/>
    <d v="2025-08-05T00:00:00"/>
    <m/>
    <d v="2025-08-05T00:00:00"/>
    <n v="0"/>
    <m/>
    <n v="247.56088738425751"/>
    <s v="Nợ quá hạn hơn 120 ngày có khả năng mất thanh toán"/>
    <d v="2025-08-05T00:00:00"/>
    <d v="1899-12-30T00:00:00"/>
    <m/>
    <m/>
    <x v="4"/>
    <x v="4"/>
    <m/>
  </r>
  <r>
    <x v="8"/>
    <x v="8"/>
    <d v="2025-08-05T00:00:00"/>
    <s v="BH2326318"/>
    <d v="2025-08-05T00:00:00"/>
    <s v="00049304"/>
    <s v="PR-12143192-HN2209 - CircleK V11-A01, Lô Đất Ttdv 01, Khu Đô Thị Mới An Hưng"/>
    <n v="514278"/>
    <n v="0"/>
    <n v="41142"/>
    <n v="555420"/>
    <s v="Tồn đầu kỳ"/>
    <m/>
    <m/>
    <n v="555420"/>
    <n v="0"/>
    <n v="0"/>
    <n v="555420"/>
    <d v="2025-08-05T00:00:00"/>
    <m/>
    <d v="2025-08-05T00:00:00"/>
    <n v="0"/>
    <m/>
    <n v="247.56088738425751"/>
    <s v="Nợ quá hạn hơn 120 ngày có khả năng mất thanh toán"/>
    <d v="2025-08-05T00:00:00"/>
    <d v="1899-12-30T00:00:00"/>
    <m/>
    <m/>
    <x v="4"/>
    <x v="4"/>
    <m/>
  </r>
  <r>
    <x v="8"/>
    <x v="8"/>
    <d v="2025-08-05T00:00:00"/>
    <s v="BH2326319"/>
    <d v="2025-08-05T00:00:00"/>
    <s v="00049305"/>
    <s v="PR-12143260-HN2212 - CircleK Số 18 Phố Hàng Gai"/>
    <n v="543945"/>
    <n v="0"/>
    <n v="43516"/>
    <n v="587461"/>
    <s v="Tồn đầu kỳ"/>
    <m/>
    <m/>
    <n v="587461"/>
    <n v="0"/>
    <n v="0"/>
    <n v="587461"/>
    <d v="2025-08-05T00:00:00"/>
    <m/>
    <d v="2025-08-05T00:00:00"/>
    <n v="0"/>
    <m/>
    <n v="247.56088738425751"/>
    <s v="Nợ quá hạn hơn 120 ngày có khả năng mất thanh toán"/>
    <d v="2025-08-05T00:00:00"/>
    <d v="1899-12-30T00:00:00"/>
    <m/>
    <m/>
    <x v="4"/>
    <x v="4"/>
    <m/>
  </r>
  <r>
    <x v="8"/>
    <x v="8"/>
    <d v="2025-08-05T00:00:00"/>
    <s v="BH2326320"/>
    <d v="2025-08-05T00:00:00"/>
    <s v="00049306"/>
    <s v="PR-12143446-HN2230 - CircleK  Số 205 Lạc Long Quân"/>
    <n v="382413"/>
    <n v="0"/>
    <n v="30593"/>
    <n v="413006"/>
    <s v="Tồn đầu kỳ"/>
    <m/>
    <m/>
    <n v="413006"/>
    <n v="0"/>
    <n v="0"/>
    <n v="413006"/>
    <d v="2025-08-05T00:00:00"/>
    <m/>
    <d v="2025-08-05T00:00:00"/>
    <n v="0"/>
    <m/>
    <n v="247.56088738425751"/>
    <s v="Nợ quá hạn hơn 120 ngày có khả năng mất thanh toán"/>
    <d v="2025-08-05T00:00:00"/>
    <d v="1899-12-30T00:00:00"/>
    <m/>
    <m/>
    <x v="4"/>
    <x v="4"/>
    <m/>
  </r>
  <r>
    <x v="8"/>
    <x v="8"/>
    <d v="2025-08-05T00:00:00"/>
    <s v="BH2326321"/>
    <d v="2025-08-05T00:00:00"/>
    <s v="00049307"/>
    <s v="PR-12143472-HN2231 - CircleK Số 1A Vạn Phúc"/>
    <n v="626370"/>
    <n v="0"/>
    <n v="50110"/>
    <n v="676480"/>
    <s v="Tồn đầu kỳ"/>
    <m/>
    <m/>
    <n v="676480"/>
    <n v="0"/>
    <n v="0"/>
    <n v="676480"/>
    <d v="2025-08-05T00:00:00"/>
    <m/>
    <d v="2025-08-05T00:00:00"/>
    <n v="0"/>
    <m/>
    <n v="247.56088738425751"/>
    <s v="Nợ quá hạn hơn 120 ngày có khả năng mất thanh toán"/>
    <d v="2025-08-05T00:00:00"/>
    <d v="1899-12-30T00:00:00"/>
    <m/>
    <m/>
    <x v="4"/>
    <x v="4"/>
    <m/>
  </r>
  <r>
    <x v="8"/>
    <x v="8"/>
    <d v="2025-08-05T00:00:00"/>
    <s v="BH2326322"/>
    <d v="2025-08-05T00:00:00"/>
    <s v="00049308"/>
    <s v="PR-12143490-HN2233 - CircleK Ô L7, Khu đấu giá Quyền sử dụng đất, đoạn đường Cầu Bươu"/>
    <n v="626370"/>
    <n v="0"/>
    <n v="50110"/>
    <n v="676480"/>
    <s v="Tồn đầu kỳ"/>
    <m/>
    <m/>
    <n v="676480"/>
    <n v="0"/>
    <n v="0"/>
    <n v="676480"/>
    <d v="2025-08-05T00:00:00"/>
    <m/>
    <d v="2025-08-05T00:00:00"/>
    <n v="0"/>
    <m/>
    <n v="247.56088738425751"/>
    <s v="Nợ quá hạn hơn 120 ngày có khả năng mất thanh toán"/>
    <d v="2025-08-05T00:00:00"/>
    <d v="1899-12-30T00:00:00"/>
    <m/>
    <m/>
    <x v="4"/>
    <x v="4"/>
    <m/>
  </r>
  <r>
    <x v="8"/>
    <x v="8"/>
    <d v="2025-08-05T00:00:00"/>
    <s v="BH2326323"/>
    <d v="2025-08-05T00:00:00"/>
    <s v="00049309"/>
    <s v="PR-12143562-HN2243 - CircleK Căn Thương mại dịch vụ số Z38M.2.TMDV05A, dự án khu đô thị mới Tây Mỗ - Đại Mỗ - Vinhomes Park"/>
    <n v="461520"/>
    <n v="0"/>
    <n v="36922"/>
    <n v="498442"/>
    <s v="Tồn đầu kỳ"/>
    <m/>
    <m/>
    <n v="498442"/>
    <n v="0"/>
    <n v="0"/>
    <n v="498442"/>
    <d v="2025-08-05T00:00:00"/>
    <m/>
    <d v="2025-08-05T00:00:00"/>
    <n v="0"/>
    <m/>
    <n v="247.56088738425751"/>
    <s v="Nợ quá hạn hơn 120 ngày có khả năng mất thanh toán"/>
    <d v="2025-08-05T00:00:00"/>
    <d v="1899-12-30T00:00:00"/>
    <m/>
    <m/>
    <x v="4"/>
    <x v="4"/>
    <m/>
  </r>
  <r>
    <x v="8"/>
    <x v="8"/>
    <d v="2025-08-05T00:00:00"/>
    <s v="BH2326324"/>
    <d v="2025-08-05T00:00:00"/>
    <s v="00049310"/>
    <s v="PR-12143816-HN2261 - CircleK Số 3 đường Lạc Long Quân, Cầu Giấy, Hà Nội"/>
    <n v="421974"/>
    <n v="0"/>
    <n v="33758"/>
    <n v="455732"/>
    <s v="Tồn đầu kỳ"/>
    <m/>
    <m/>
    <n v="455732"/>
    <n v="0"/>
    <n v="0"/>
    <n v="455732"/>
    <d v="2025-08-05T00:00:00"/>
    <m/>
    <d v="2025-08-05T00:00:00"/>
    <n v="0"/>
    <m/>
    <n v="247.56088738425751"/>
    <s v="Nợ quá hạn hơn 120 ngày có khả năng mất thanh toán"/>
    <d v="2025-08-05T00:00:00"/>
    <d v="1899-12-30T00:00:00"/>
    <m/>
    <m/>
    <x v="4"/>
    <x v="4"/>
    <m/>
  </r>
  <r>
    <x v="8"/>
    <x v="8"/>
    <d v="2025-08-05T00:00:00"/>
    <s v="BH2326325"/>
    <d v="2025-08-05T00:00:00"/>
    <s v="00049311"/>
    <s v="PR-12143984-HN2273 - CircleK Số 100 phố Trung Kính, Cầu Giấy"/>
    <n v="428565"/>
    <n v="0"/>
    <n v="34285"/>
    <n v="462850"/>
    <s v="Tồn đầu kỳ"/>
    <m/>
    <m/>
    <n v="462850"/>
    <n v="0"/>
    <n v="0"/>
    <n v="462850"/>
    <d v="2025-08-05T00:00:00"/>
    <m/>
    <d v="2025-08-05T00:00:00"/>
    <n v="0"/>
    <m/>
    <n v="247.56088738425751"/>
    <s v="Nợ quá hạn hơn 120 ngày có khả năng mất thanh toán"/>
    <d v="2025-08-05T00:00:00"/>
    <d v="1899-12-30T00:00:00"/>
    <m/>
    <m/>
    <x v="4"/>
    <x v="4"/>
    <m/>
  </r>
  <r>
    <x v="8"/>
    <x v="8"/>
    <d v="2025-08-06T00:00:00"/>
    <s v="BH2326352"/>
    <d v="2025-08-06T00:00:00"/>
    <s v="00049384"/>
    <s v="PR-12115107-HN2091 - CircleK 17 Liễu Giai"/>
    <n v="712068"/>
    <n v="0"/>
    <n v="56965"/>
    <n v="769033"/>
    <s v="Tồn đầu kỳ"/>
    <m/>
    <m/>
    <n v="769033"/>
    <n v="0"/>
    <n v="0"/>
    <n v="769033"/>
    <d v="2025-08-06T00:00:00"/>
    <m/>
    <d v="2025-08-06T00:00:00"/>
    <n v="0"/>
    <m/>
    <n v="246.56088738425751"/>
    <s v="Nợ quá hạn hơn 120 ngày có khả năng mất thanh toán"/>
    <d v="2025-08-06T00:00:00"/>
    <d v="1899-12-30T00:00:00"/>
    <m/>
    <m/>
    <x v="4"/>
    <x v="4"/>
    <m/>
  </r>
  <r>
    <x v="8"/>
    <x v="8"/>
    <d v="2025-08-06T00:00:00"/>
    <s v="BH2326353"/>
    <d v="2025-08-06T00:00:00"/>
    <s v="00049385"/>
    <s v="PR-12152719-HN2136 - CircleK 138 Phố Đội Cấn"/>
    <n v="421974"/>
    <n v="0"/>
    <n v="33758"/>
    <n v="455732"/>
    <s v="Tồn đầu kỳ"/>
    <m/>
    <m/>
    <n v="455732"/>
    <n v="0"/>
    <n v="0"/>
    <n v="455732"/>
    <d v="2025-08-06T00:00:00"/>
    <m/>
    <d v="2025-08-06T00:00:00"/>
    <n v="0"/>
    <m/>
    <n v="246.56088738425751"/>
    <s v="Nợ quá hạn hơn 120 ngày có khả năng mất thanh toán"/>
    <d v="2025-08-06T00:00:00"/>
    <d v="1899-12-30T00:00:00"/>
    <m/>
    <m/>
    <x v="4"/>
    <x v="4"/>
    <m/>
  </r>
  <r>
    <x v="8"/>
    <x v="8"/>
    <d v="2025-08-06T00:00:00"/>
    <s v="BH2326354"/>
    <d v="2025-08-06T00:00:00"/>
    <s v="00049386"/>
    <s v="PR-12147539-HN2047 - CircleK 2 Hoàng Ngân"/>
    <n v="626370"/>
    <n v="0"/>
    <n v="50110"/>
    <n v="676480"/>
    <s v="Tồn đầu kỳ"/>
    <m/>
    <m/>
    <n v="676480"/>
    <n v="0"/>
    <n v="0"/>
    <n v="676480"/>
    <d v="2025-08-06T00:00:00"/>
    <m/>
    <d v="2025-08-06T00:00:00"/>
    <n v="0"/>
    <m/>
    <n v="246.56088738425751"/>
    <s v="Nợ quá hạn hơn 120 ngày có khả năng mất thanh toán"/>
    <d v="2025-08-06T00:00:00"/>
    <d v="1899-12-30T00:00:00"/>
    <m/>
    <m/>
    <x v="4"/>
    <x v="4"/>
    <m/>
  </r>
  <r>
    <x v="8"/>
    <x v="8"/>
    <d v="2025-08-06T00:00:00"/>
    <s v="BH2326355"/>
    <d v="2025-08-06T00:00:00"/>
    <s v="00049387"/>
    <s v="PR-12152345-HN2102 - CircleK 420 Đê La Thành"/>
    <n v="606582"/>
    <n v="0"/>
    <n v="48527"/>
    <n v="655109"/>
    <s v="Tồn đầu kỳ"/>
    <m/>
    <m/>
    <n v="655109"/>
    <n v="0"/>
    <n v="0"/>
    <n v="655109"/>
    <d v="2025-08-06T00:00:00"/>
    <m/>
    <d v="2025-08-06T00:00:00"/>
    <n v="0"/>
    <m/>
    <n v="246.56088738425751"/>
    <s v="Nợ quá hạn hơn 120 ngày có khả năng mất thanh toán"/>
    <d v="2025-08-06T00:00:00"/>
    <d v="1899-12-30T00:00:00"/>
    <m/>
    <m/>
    <x v="4"/>
    <x v="4"/>
    <m/>
  </r>
  <r>
    <x v="8"/>
    <x v="8"/>
    <d v="2025-08-06T00:00:00"/>
    <s v="BH2326356"/>
    <d v="2025-08-06T00:00:00"/>
    <s v="00049388"/>
    <s v="PR-12148055-HN2163 - CircleK 380 Khâm Thiên"/>
    <n v="276912"/>
    <n v="0"/>
    <n v="22153"/>
    <n v="299065"/>
    <s v="Tồn đầu kỳ"/>
    <m/>
    <m/>
    <n v="299065"/>
    <n v="0"/>
    <n v="0"/>
    <n v="299065"/>
    <d v="2025-08-06T00:00:00"/>
    <m/>
    <d v="2025-08-06T00:00:00"/>
    <n v="0"/>
    <m/>
    <n v="246.56088738425751"/>
    <s v="Nợ quá hạn hơn 120 ngày có khả năng mất thanh toán"/>
    <d v="2025-08-06T00:00:00"/>
    <d v="1899-12-30T00:00:00"/>
    <m/>
    <m/>
    <x v="4"/>
    <x v="4"/>
    <m/>
  </r>
  <r>
    <x v="8"/>
    <x v="8"/>
    <d v="2025-08-06T00:00:00"/>
    <s v="BH2326357"/>
    <d v="2025-08-06T00:00:00"/>
    <s v="00049389"/>
    <s v="PR-12153933-HN2241 - CircleK Số 2 Ngõ 11 Phố Lương Định Của"/>
    <n v="389004"/>
    <n v="0"/>
    <n v="31120"/>
    <n v="420124"/>
    <s v="Tồn đầu kỳ"/>
    <m/>
    <m/>
    <n v="420124"/>
    <n v="0"/>
    <n v="0"/>
    <n v="420124"/>
    <d v="2025-08-06T00:00:00"/>
    <m/>
    <d v="2025-08-06T00:00:00"/>
    <n v="0"/>
    <m/>
    <n v="246.56088738425751"/>
    <s v="Nợ quá hạn hơn 120 ngày có khả năng mất thanh toán"/>
    <d v="2025-08-06T00:00:00"/>
    <d v="1899-12-30T00:00:00"/>
    <m/>
    <m/>
    <x v="4"/>
    <x v="4"/>
    <m/>
  </r>
  <r>
    <x v="8"/>
    <x v="8"/>
    <d v="2025-08-06T00:00:00"/>
    <s v="BH2326358"/>
    <d v="2025-08-06T00:00:00"/>
    <s v="00049390"/>
    <s v="PR-12154101-HN2254 - PR-12154101-HN2254"/>
    <n v="326367"/>
    <n v="0"/>
    <n v="26109"/>
    <n v="352476"/>
    <s v="Tồn đầu kỳ"/>
    <m/>
    <m/>
    <n v="352476"/>
    <n v="0"/>
    <n v="0"/>
    <n v="352476"/>
    <d v="2025-08-06T00:00:00"/>
    <m/>
    <d v="2025-08-06T00:00:00"/>
    <n v="0"/>
    <m/>
    <n v="246.56088738425751"/>
    <s v="Nợ quá hạn hơn 120 ngày có khả năng mất thanh toán"/>
    <d v="2025-08-06T00:00:00"/>
    <d v="1899-12-30T00:00:00"/>
    <m/>
    <m/>
    <x v="4"/>
    <x v="4"/>
    <m/>
  </r>
  <r>
    <x v="8"/>
    <x v="8"/>
    <d v="2025-08-06T00:00:00"/>
    <s v="BH2326359"/>
    <d v="2025-08-06T00:00:00"/>
    <s v="00049391"/>
    <s v="PR-12154033-HN2246 - CircleK 92 đường Trâu Quỳ"/>
    <n v="263730"/>
    <n v="0"/>
    <n v="21098"/>
    <n v="284828"/>
    <s v="Tồn đầu kỳ"/>
    <m/>
    <m/>
    <n v="284828"/>
    <n v="0"/>
    <n v="0"/>
    <n v="284828"/>
    <d v="2025-08-06T00:00:00"/>
    <m/>
    <d v="2025-08-06T00:00:00"/>
    <n v="0"/>
    <m/>
    <n v="246.56088738425751"/>
    <s v="Nợ quá hạn hơn 120 ngày có khả năng mất thanh toán"/>
    <d v="2025-08-06T00:00:00"/>
    <d v="1899-12-30T00:00:00"/>
    <m/>
    <m/>
    <x v="4"/>
    <x v="4"/>
    <m/>
  </r>
  <r>
    <x v="8"/>
    <x v="8"/>
    <d v="2025-08-06T00:00:00"/>
    <s v="BH2326360"/>
    <d v="2025-08-06T00:00:00"/>
    <s v="00049393"/>
    <s v="PR-12153325-HN2193 - CircleK No-24, Lk13, Khu Đất Dịch Vụ, Đất Ở Hà Trì"/>
    <n v="606582"/>
    <n v="0"/>
    <n v="48527"/>
    <n v="655109"/>
    <s v="Tồn đầu kỳ"/>
    <m/>
    <m/>
    <n v="655109"/>
    <n v="0"/>
    <n v="0"/>
    <n v="655109"/>
    <d v="2025-08-06T00:00:00"/>
    <m/>
    <d v="2025-08-06T00:00:00"/>
    <n v="0"/>
    <m/>
    <n v="246.56088738425751"/>
    <s v="Nợ quá hạn hơn 120 ngày có khả năng mất thanh toán"/>
    <d v="2025-08-06T00:00:00"/>
    <d v="1899-12-30T00:00:00"/>
    <m/>
    <m/>
    <x v="4"/>
    <x v="4"/>
    <m/>
  </r>
  <r>
    <x v="8"/>
    <x v="8"/>
    <d v="2025-08-06T00:00:00"/>
    <s v="BH2326361"/>
    <d v="2025-08-06T00:00:00"/>
    <s v="00049394"/>
    <s v="PR-12148087-HN2170 - CircleK Số 5 Ngách 2A/6 Trần Khát Chân, Tổ Dân Phố 1"/>
    <n v="626370"/>
    <n v="0"/>
    <n v="50110"/>
    <n v="676480"/>
    <s v="Tồn đầu kỳ"/>
    <m/>
    <m/>
    <n v="676480"/>
    <n v="0"/>
    <n v="0"/>
    <n v="676480"/>
    <d v="2025-08-06T00:00:00"/>
    <m/>
    <d v="2025-08-06T00:00:00"/>
    <n v="0"/>
    <m/>
    <n v="246.56088738425751"/>
    <s v="Nợ quá hạn hơn 120 ngày có khả năng mất thanh toán"/>
    <d v="2025-08-06T00:00:00"/>
    <d v="1899-12-30T00:00:00"/>
    <m/>
    <m/>
    <x v="4"/>
    <x v="4"/>
    <m/>
  </r>
  <r>
    <x v="8"/>
    <x v="8"/>
    <d v="2025-08-06T00:00:00"/>
    <s v="BH2326362"/>
    <d v="2025-08-06T00:00:00"/>
    <s v="00049395"/>
    <s v="PR-12153445-HN2207 - CircleK Số 42 + 42A Phố Lạc Trung"/>
    <n v="428565"/>
    <n v="0"/>
    <n v="34285"/>
    <n v="462850"/>
    <s v="Tồn đầu kỳ"/>
    <m/>
    <m/>
    <n v="462850"/>
    <n v="0"/>
    <n v="0"/>
    <n v="462850"/>
    <d v="2025-08-06T00:00:00"/>
    <m/>
    <d v="2025-08-06T00:00:00"/>
    <n v="0"/>
    <m/>
    <n v="246.56088738425751"/>
    <s v="Nợ quá hạn hơn 120 ngày có khả năng mất thanh toán"/>
    <d v="2025-08-06T00:00:00"/>
    <d v="1899-12-30T00:00:00"/>
    <m/>
    <m/>
    <x v="4"/>
    <x v="4"/>
    <m/>
  </r>
  <r>
    <x v="8"/>
    <x v="8"/>
    <d v="2025-08-06T00:00:00"/>
    <s v="BH2326363"/>
    <d v="2025-08-06T00:00:00"/>
    <s v="00049396"/>
    <s v="PR-12147919-HN2145 - CircleK 69 Kim Đồng"/>
    <n v="626370"/>
    <n v="0"/>
    <n v="50110"/>
    <n v="676480"/>
    <s v="Tồn đầu kỳ"/>
    <m/>
    <m/>
    <n v="676480"/>
    <n v="0"/>
    <n v="0"/>
    <n v="676480"/>
    <d v="2025-08-06T00:00:00"/>
    <m/>
    <d v="2025-08-06T00:00:00"/>
    <n v="0"/>
    <m/>
    <n v="246.56088738425751"/>
    <s v="Nợ quá hạn hơn 120 ngày có khả năng mất thanh toán"/>
    <d v="2025-08-06T00:00:00"/>
    <d v="1899-12-30T00:00:00"/>
    <m/>
    <m/>
    <x v="4"/>
    <x v="4"/>
    <m/>
  </r>
  <r>
    <x v="8"/>
    <x v="8"/>
    <d v="2025-08-06T00:00:00"/>
    <s v="BH2326364"/>
    <d v="2025-08-06T00:00:00"/>
    <s v="00049397"/>
    <s v="PR-12153195-HN2180 - CircleK Lô 7, Khu Di Dân Đền Lừ 2"/>
    <n v="230760"/>
    <n v="0"/>
    <n v="18461"/>
    <n v="249221"/>
    <s v="Tồn đầu kỳ"/>
    <m/>
    <m/>
    <n v="249221"/>
    <n v="0"/>
    <n v="0"/>
    <n v="249221"/>
    <d v="2025-08-06T00:00:00"/>
    <m/>
    <d v="2025-08-06T00:00:00"/>
    <n v="0"/>
    <m/>
    <n v="246.56088738425751"/>
    <s v="Nợ quá hạn hơn 120 ngày có khả năng mất thanh toán"/>
    <d v="2025-08-06T00:00:00"/>
    <d v="1899-12-30T00:00:00"/>
    <m/>
    <m/>
    <x v="4"/>
    <x v="4"/>
    <m/>
  </r>
  <r>
    <x v="8"/>
    <x v="8"/>
    <d v="2025-08-06T00:00:00"/>
    <s v="BH2326365"/>
    <d v="2025-08-06T00:00:00"/>
    <s v="00049398"/>
    <s v="PR-12153721-HN2228 - Circle K Vinhomes Green Bay 103 - tầng 1- G3"/>
    <n v="501096"/>
    <n v="0"/>
    <n v="40088"/>
    <n v="541184"/>
    <s v="Tồn đầu kỳ"/>
    <m/>
    <m/>
    <n v="541184"/>
    <n v="0"/>
    <n v="0"/>
    <n v="541184"/>
    <d v="2025-08-06T00:00:00"/>
    <m/>
    <d v="2025-08-06T00:00:00"/>
    <n v="0"/>
    <m/>
    <n v="246.56088738425751"/>
    <s v="Nợ quá hạn hơn 120 ngày có khả năng mất thanh toán"/>
    <d v="2025-08-06T00:00:00"/>
    <d v="1899-12-30T00:00:00"/>
    <m/>
    <m/>
    <x v="4"/>
    <x v="4"/>
    <m/>
  </r>
  <r>
    <x v="8"/>
    <x v="8"/>
    <d v="2025-08-06T00:00:00"/>
    <s v="BH2326366"/>
    <d v="2025-08-06T00:00:00"/>
    <s v="00049399"/>
    <s v="PR-12154217-HN2267 - CircleK Số 6 Phố Nhổn, TDP Nguyên Xá 3, Bắc Từ Liêm, Hà Nội"/>
    <n v="626370"/>
    <n v="0"/>
    <n v="50110"/>
    <n v="676480"/>
    <s v="Tồn đầu kỳ"/>
    <m/>
    <m/>
    <n v="676480"/>
    <n v="0"/>
    <n v="0"/>
    <n v="676480"/>
    <d v="2025-08-06T00:00:00"/>
    <m/>
    <d v="2025-08-06T00:00:00"/>
    <n v="0"/>
    <m/>
    <n v="246.56088738425751"/>
    <s v="Nợ quá hạn hơn 120 ngày có khả năng mất thanh toán"/>
    <d v="2025-08-06T00:00:00"/>
    <d v="1899-12-30T00:00:00"/>
    <m/>
    <m/>
    <x v="4"/>
    <x v="4"/>
    <m/>
  </r>
  <r>
    <x v="8"/>
    <x v="8"/>
    <d v="2025-08-06T00:00:00"/>
    <s v="BH2326367"/>
    <d v="2025-08-06T00:00:00"/>
    <s v="00049392"/>
    <s v="PR-12152525-HN2121 - CircleK 45 Hào Nam"/>
    <n v="606582"/>
    <n v="0"/>
    <n v="48527"/>
    <n v="655109"/>
    <s v="Tồn đầu kỳ"/>
    <m/>
    <m/>
    <n v="655109"/>
    <n v="0"/>
    <n v="0"/>
    <n v="655109"/>
    <d v="2025-08-06T00:00:00"/>
    <m/>
    <d v="2025-08-06T00:00:00"/>
    <n v="0"/>
    <m/>
    <n v="246.56088738425751"/>
    <s v="Nợ quá hạn hơn 120 ngày có khả năng mất thanh toán"/>
    <d v="2025-08-06T00:00:00"/>
    <d v="1899-12-30T00:00:00"/>
    <m/>
    <m/>
    <x v="4"/>
    <x v="4"/>
    <m/>
  </r>
  <r>
    <x v="8"/>
    <x v="8"/>
    <d v="2025-08-06T00:00:00"/>
    <s v="BH2326368"/>
    <d v="2025-08-06T00:00:00"/>
    <s v="00049400"/>
    <s v="PR-12154299-HN2274 - CircleK Cửa hàng số 01SH08A, Tòa S2.03 - Z34.1 (F1-CH03-1) Dự án khu đô thị mới Tây Mỗ, Đại Mỗ, Nam Từ Liêm"/>
    <n v="501096"/>
    <n v="0"/>
    <n v="40088"/>
    <n v="541184"/>
    <s v="Tồn đầu kỳ"/>
    <m/>
    <m/>
    <n v="541184"/>
    <n v="0"/>
    <n v="0"/>
    <n v="541184"/>
    <d v="2025-08-06T00:00:00"/>
    <m/>
    <d v="2025-08-06T00:00:00"/>
    <n v="0"/>
    <m/>
    <n v="246.56088738425751"/>
    <s v="Nợ quá hạn hơn 120 ngày có khả năng mất thanh toán"/>
    <d v="2025-08-06T00:00:00"/>
    <d v="1899-12-30T00:00:00"/>
    <m/>
    <m/>
    <x v="4"/>
    <x v="4"/>
    <m/>
  </r>
  <r>
    <x v="8"/>
    <x v="8"/>
    <d v="2025-08-06T00:00:00"/>
    <s v="BH2326369"/>
    <d v="2025-08-06T00:00:00"/>
    <s v="00049401"/>
    <s v="PR-12151975-HN2054 - CircleK 292 Hoàng Văn Thái"/>
    <n v="481308"/>
    <n v="0"/>
    <n v="38505"/>
    <n v="519813"/>
    <s v="Tồn đầu kỳ"/>
    <m/>
    <m/>
    <n v="519813"/>
    <n v="0"/>
    <n v="0"/>
    <n v="519813"/>
    <d v="2025-08-06T00:00:00"/>
    <m/>
    <d v="2025-08-06T00:00:00"/>
    <n v="0"/>
    <m/>
    <n v="246.56088738425751"/>
    <s v="Nợ quá hạn hơn 120 ngày có khả năng mất thanh toán"/>
    <d v="2025-08-06T00:00:00"/>
    <d v="1899-12-30T00:00:00"/>
    <m/>
    <m/>
    <x v="4"/>
    <x v="4"/>
    <m/>
  </r>
  <r>
    <x v="8"/>
    <x v="8"/>
    <d v="2025-08-06T00:00:00"/>
    <s v="BH2326370"/>
    <d v="2025-08-06T00:00:00"/>
    <s v="00049402"/>
    <s v="PR-12152543-HN2126 - CircleK Tầng 1, Số 01 Lê Văn Thiêm"/>
    <n v="547248"/>
    <n v="0"/>
    <n v="43780"/>
    <n v="591028"/>
    <s v="Tồn đầu kỳ"/>
    <m/>
    <m/>
    <n v="591028"/>
    <n v="0"/>
    <n v="0"/>
    <n v="591028"/>
    <d v="2025-08-06T00:00:00"/>
    <m/>
    <d v="2025-08-06T00:00:00"/>
    <n v="0"/>
    <m/>
    <n v="246.56088738425751"/>
    <s v="Nợ quá hạn hơn 120 ngày có khả năng mất thanh toán"/>
    <d v="2025-08-06T00:00:00"/>
    <d v="1899-12-30T00:00:00"/>
    <m/>
    <m/>
    <x v="4"/>
    <x v="4"/>
    <m/>
  </r>
  <r>
    <x v="8"/>
    <x v="8"/>
    <d v="2025-08-06T00:00:00"/>
    <s v="BH2326371"/>
    <d v="2025-08-06T00:00:00"/>
    <s v="00049403"/>
    <s v="PR-12153687-HN2220 - Circle K Tầng 1 lô thương mại dịch vụ 02 tòa G1-G2"/>
    <n v="303291"/>
    <n v="0"/>
    <n v="24263"/>
    <n v="327554"/>
    <s v="Tồn đầu kỳ"/>
    <m/>
    <m/>
    <n v="327554"/>
    <n v="0"/>
    <n v="0"/>
    <n v="327554"/>
    <d v="2025-08-06T00:00:00"/>
    <m/>
    <d v="2025-08-06T00:00:00"/>
    <n v="0"/>
    <m/>
    <n v="246.56088738425751"/>
    <s v="Nợ quá hạn hơn 120 ngày có khả năng mất thanh toán"/>
    <d v="2025-08-06T00:00:00"/>
    <d v="1899-12-30T00:00:00"/>
    <m/>
    <m/>
    <x v="4"/>
    <x v="4"/>
    <m/>
  </r>
  <r>
    <x v="9"/>
    <x v="9"/>
    <d v="2025-08-06T00:00:00"/>
    <s v="BH2326372"/>
    <d v="2025-08-06T00:00:00"/>
    <s v="00049404"/>
    <s v="PR-12151665-HL4001 - CircleK Số 1 lô A6, KĐT Mới phía đông Hòn Cặp Bè, tổ 4, khu 4A"/>
    <n v="1401075"/>
    <n v="0"/>
    <n v="112086"/>
    <n v="1513161"/>
    <s v="Tồn đầu kỳ"/>
    <m/>
    <m/>
    <n v="1513161"/>
    <n v="0"/>
    <n v="0"/>
    <n v="1513161"/>
    <d v="2025-08-06T00:00:00"/>
    <m/>
    <d v="2025-08-06T00:00:00"/>
    <n v="0"/>
    <m/>
    <n v="246.56088738425751"/>
    <s v="Nợ quá hạn hơn 120 ngày có khả năng mất thanh toán"/>
    <d v="2025-08-06T00:00:00"/>
    <d v="1899-12-30T00:00:00"/>
    <m/>
    <m/>
    <x v="4"/>
    <x v="4"/>
    <m/>
  </r>
  <r>
    <x v="8"/>
    <x v="8"/>
    <d v="2025-08-07T00:00:00"/>
    <s v="BH2326406"/>
    <d v="2025-08-07T00:00:00"/>
    <s v="00050250"/>
    <s v="PR-12158170-HN2092 - CircleK 07 Đường Thanh Niên"/>
    <n v="501096"/>
    <n v="0"/>
    <n v="40088"/>
    <n v="541184"/>
    <s v="Tồn đầu kỳ"/>
    <m/>
    <m/>
    <n v="541184"/>
    <n v="0"/>
    <n v="0"/>
    <n v="541184"/>
    <d v="2025-08-07T00:00:00"/>
    <m/>
    <d v="2025-08-07T00:00:00"/>
    <n v="0"/>
    <m/>
    <n v="245.56088738425751"/>
    <s v="Nợ quá hạn hơn 120 ngày có khả năng mất thanh toán"/>
    <d v="2025-08-07T00:00:00"/>
    <d v="1899-12-30T00:00:00"/>
    <m/>
    <m/>
    <x v="4"/>
    <x v="4"/>
    <m/>
  </r>
  <r>
    <x v="8"/>
    <x v="8"/>
    <d v="2025-08-07T00:00:00"/>
    <s v="BH2326407"/>
    <d v="2025-08-07T00:00:00"/>
    <s v="00050251"/>
    <s v="PR-12158430-HN2149 - CircleK 152 +154 Phó Đức Chính"/>
    <n v="712068"/>
    <n v="0"/>
    <n v="56965"/>
    <n v="769033"/>
    <s v="Tồn đầu kỳ"/>
    <m/>
    <m/>
    <n v="769033"/>
    <n v="0"/>
    <n v="0"/>
    <n v="769033"/>
    <d v="2025-08-07T00:00:00"/>
    <m/>
    <d v="2025-08-07T00:00:00"/>
    <n v="0"/>
    <m/>
    <n v="245.56088738425751"/>
    <s v="Nợ quá hạn hơn 120 ngày có khả năng mất thanh toán"/>
    <d v="2025-08-07T00:00:00"/>
    <d v="1899-12-30T00:00:00"/>
    <m/>
    <m/>
    <x v="4"/>
    <x v="4"/>
    <m/>
  </r>
  <r>
    <x v="8"/>
    <x v="8"/>
    <d v="2025-08-07T00:00:00"/>
    <s v="BH2326408"/>
    <d v="2025-08-07T00:00:00"/>
    <s v="00050252"/>
    <s v="PR-12158112-HN2068 - CircleK 155 Lê Văn Hiến"/>
    <n v="501096"/>
    <n v="0"/>
    <n v="40088"/>
    <n v="541184"/>
    <s v="Tồn đầu kỳ"/>
    <m/>
    <m/>
    <n v="541184"/>
    <n v="0"/>
    <n v="0"/>
    <n v="541184"/>
    <d v="2025-08-07T00:00:00"/>
    <m/>
    <d v="2025-08-07T00:00:00"/>
    <n v="0"/>
    <m/>
    <n v="245.56088738425751"/>
    <s v="Nợ quá hạn hơn 120 ngày có khả năng mất thanh toán"/>
    <d v="2025-08-07T00:00:00"/>
    <d v="1899-12-30T00:00:00"/>
    <m/>
    <m/>
    <x v="4"/>
    <x v="4"/>
    <m/>
  </r>
  <r>
    <x v="8"/>
    <x v="8"/>
    <d v="2025-08-07T00:00:00"/>
    <s v="BH2326409"/>
    <d v="2025-08-07T00:00:00"/>
    <s v="00050253"/>
    <s v="PR-12164186-HN2243 - CircleK Căn Thương mại dịch vụ số Z38M.2.TMDV05A, dự án khu đô thị mới Tây Mỗ - Đại Mỗ - Vinhomes Park"/>
    <n v="626370"/>
    <n v="0"/>
    <n v="50110"/>
    <n v="676480"/>
    <s v="Tồn đầu kỳ"/>
    <m/>
    <m/>
    <n v="676480"/>
    <n v="0"/>
    <n v="0"/>
    <n v="676480"/>
    <d v="2025-08-07T00:00:00"/>
    <m/>
    <d v="2025-08-07T00:00:00"/>
    <n v="0"/>
    <m/>
    <n v="245.56088738425751"/>
    <s v="Nợ quá hạn hơn 120 ngày có khả năng mất thanh toán"/>
    <d v="2025-08-07T00:00:00"/>
    <d v="1899-12-30T00:00:00"/>
    <m/>
    <m/>
    <x v="4"/>
    <x v="4"/>
    <m/>
  </r>
  <r>
    <x v="8"/>
    <x v="8"/>
    <d v="2025-08-07T00:00:00"/>
    <s v="BH2326410"/>
    <d v="2025-08-07T00:00:00"/>
    <s v="00050254"/>
    <s v="PR-12161962-HN2001 - CircleK Số 9-1E Khu Đô Thị Trung Yên"/>
    <n v="501096"/>
    <n v="0"/>
    <n v="40088"/>
    <n v="541184"/>
    <s v="Tồn đầu kỳ"/>
    <m/>
    <m/>
    <n v="541184"/>
    <n v="0"/>
    <n v="0"/>
    <n v="541184"/>
    <d v="2025-08-07T00:00:00"/>
    <m/>
    <d v="2025-08-07T00:00:00"/>
    <n v="0"/>
    <m/>
    <n v="245.56088738425751"/>
    <s v="Nợ quá hạn hơn 120 ngày có khả năng mất thanh toán"/>
    <d v="2025-08-07T00:00:00"/>
    <d v="1899-12-30T00:00:00"/>
    <m/>
    <m/>
    <x v="4"/>
    <x v="4"/>
    <m/>
  </r>
  <r>
    <x v="8"/>
    <x v="8"/>
    <d v="2025-08-07T00:00:00"/>
    <s v="BH2326411"/>
    <d v="2025-08-07T00:00:00"/>
    <s v="00050255"/>
    <s v="PR-12162832-HN2117 - CircleK Số 8 Ngõ 91 Nguyễn Chí Thanh"/>
    <n v="326367"/>
    <n v="0"/>
    <n v="26109"/>
    <n v="352476"/>
    <s v="Tồn đầu kỳ"/>
    <m/>
    <m/>
    <n v="352476"/>
    <n v="0"/>
    <n v="0"/>
    <n v="352476"/>
    <d v="2025-08-07T00:00:00"/>
    <m/>
    <d v="2025-08-07T00:00:00"/>
    <n v="0"/>
    <m/>
    <n v="245.56088738425751"/>
    <s v="Nợ quá hạn hơn 120 ngày có khả năng mất thanh toán"/>
    <d v="2025-08-07T00:00:00"/>
    <d v="1899-12-30T00:00:00"/>
    <m/>
    <m/>
    <x v="4"/>
    <x v="4"/>
    <m/>
  </r>
  <r>
    <x v="8"/>
    <x v="8"/>
    <d v="2025-08-07T00:00:00"/>
    <s v="BH2326412"/>
    <d v="2025-08-07T00:00:00"/>
    <s v="00050256"/>
    <s v="PR-12158416-HN2147 - CircleK 848 Đường Láng"/>
    <n v="428565"/>
    <n v="0"/>
    <n v="34285"/>
    <n v="462850"/>
    <s v="Tồn đầu kỳ"/>
    <m/>
    <m/>
    <n v="462850"/>
    <n v="0"/>
    <n v="0"/>
    <n v="462850"/>
    <d v="2025-08-07T00:00:00"/>
    <m/>
    <d v="2025-08-07T00:00:00"/>
    <n v="0"/>
    <m/>
    <n v="245.56088738425751"/>
    <s v="Nợ quá hạn hơn 120 ngày có khả năng mất thanh toán"/>
    <d v="2025-08-07T00:00:00"/>
    <d v="1899-12-30T00:00:00"/>
    <m/>
    <m/>
    <x v="4"/>
    <x v="4"/>
    <m/>
  </r>
  <r>
    <x v="8"/>
    <x v="8"/>
    <d v="2025-08-07T00:00:00"/>
    <s v="BH2326413"/>
    <d v="2025-08-07T00:00:00"/>
    <s v="00050257"/>
    <s v="PR-12163846-HN2211 - CircleK Số 123 Phố Tôn Đức Thắng"/>
    <n v="593400"/>
    <n v="0"/>
    <n v="47472"/>
    <n v="640872"/>
    <s v="Tồn đầu kỳ"/>
    <m/>
    <m/>
    <n v="640872"/>
    <n v="0"/>
    <n v="0"/>
    <n v="640872"/>
    <d v="2025-08-07T00:00:00"/>
    <m/>
    <d v="2025-08-07T00:00:00"/>
    <n v="0"/>
    <m/>
    <n v="245.56088738425751"/>
    <s v="Nợ quá hạn hơn 120 ngày có khả năng mất thanh toán"/>
    <d v="2025-08-07T00:00:00"/>
    <d v="1899-12-30T00:00:00"/>
    <m/>
    <m/>
    <x v="4"/>
    <x v="4"/>
    <m/>
  </r>
  <r>
    <x v="8"/>
    <x v="8"/>
    <d v="2025-08-07T00:00:00"/>
    <s v="BH2326414"/>
    <d v="2025-08-07T00:00:00"/>
    <s v="00050258"/>
    <s v="PR-12164342-HN2259 - CircleK Diện tích thương mại số 1S02, tầng 1, Tòa nhà số P2 (T30M-1) tại lô đất B5-CT04"/>
    <n v="497793"/>
    <n v="0"/>
    <n v="39823"/>
    <n v="537616"/>
    <s v="Tồn đầu kỳ"/>
    <m/>
    <m/>
    <n v="537616"/>
    <n v="0"/>
    <n v="0"/>
    <n v="537616"/>
    <d v="2025-08-07T00:00:00"/>
    <m/>
    <d v="2025-08-07T00:00:00"/>
    <n v="0"/>
    <m/>
    <n v="245.56088738425751"/>
    <s v="Nợ quá hạn hơn 120 ngày có khả năng mất thanh toán"/>
    <d v="2025-08-07T00:00:00"/>
    <d v="1899-12-30T00:00:00"/>
    <m/>
    <m/>
    <x v="4"/>
    <x v="4"/>
    <m/>
  </r>
  <r>
    <x v="8"/>
    <x v="8"/>
    <d v="2025-08-07T00:00:00"/>
    <s v="BH2326415"/>
    <d v="2025-08-07T00:00:00"/>
    <s v="00050259"/>
    <s v="PR-12158658-HN2181 - CircleK Lk10 - 15, Khu Đô Thị Mới Văn Phú"/>
    <n v="501096"/>
    <n v="0"/>
    <n v="40088"/>
    <n v="541184"/>
    <s v="Tồn đầu kỳ"/>
    <m/>
    <m/>
    <n v="541184"/>
    <n v="0"/>
    <n v="0"/>
    <n v="541184"/>
    <d v="2025-08-07T00:00:00"/>
    <m/>
    <d v="2025-08-07T00:00:00"/>
    <n v="0"/>
    <m/>
    <n v="245.56088738425751"/>
    <s v="Nợ quá hạn hơn 120 ngày có khả năng mất thanh toán"/>
    <d v="2025-08-07T00:00:00"/>
    <d v="1899-12-30T00:00:00"/>
    <m/>
    <m/>
    <x v="4"/>
    <x v="4"/>
    <m/>
  </r>
  <r>
    <x v="8"/>
    <x v="8"/>
    <d v="2025-08-07T00:00:00"/>
    <s v="BH2326416"/>
    <d v="2025-08-07T00:00:00"/>
    <s v="00050260"/>
    <s v="PR-12163644-HN2198 - CircleK Số 264 Phố Bạch Mai, Tổ 4"/>
    <n v="731856"/>
    <n v="0"/>
    <n v="58548"/>
    <n v="790404"/>
    <s v="Tồn đầu kỳ"/>
    <m/>
    <m/>
    <n v="790404"/>
    <n v="0"/>
    <n v="0"/>
    <n v="790404"/>
    <d v="2025-08-07T00:00:00"/>
    <m/>
    <d v="2025-08-07T00:00:00"/>
    <n v="0"/>
    <m/>
    <n v="245.56088738425751"/>
    <s v="Nợ quá hạn hơn 120 ngày có khả năng mất thanh toán"/>
    <d v="2025-08-07T00:00:00"/>
    <d v="1899-12-30T00:00:00"/>
    <m/>
    <m/>
    <x v="4"/>
    <x v="4"/>
    <m/>
  </r>
  <r>
    <x v="8"/>
    <x v="8"/>
    <d v="2025-08-07T00:00:00"/>
    <s v="BH2326417"/>
    <d v="2025-08-07T00:00:00"/>
    <s v="00050261"/>
    <s v="PR-12163896-HN2216 - CircleK 114 Mai Hắc Đế"/>
    <n v="685704"/>
    <n v="0"/>
    <n v="54856"/>
    <n v="740560"/>
    <s v="Tồn đầu kỳ"/>
    <m/>
    <m/>
    <n v="740560"/>
    <n v="0"/>
    <n v="0"/>
    <n v="740560"/>
    <d v="2025-08-07T00:00:00"/>
    <m/>
    <d v="2025-08-07T00:00:00"/>
    <n v="0"/>
    <m/>
    <n v="245.56088738425751"/>
    <s v="Nợ quá hạn hơn 120 ngày có khả năng mất thanh toán"/>
    <d v="2025-08-07T00:00:00"/>
    <d v="1899-12-30T00:00:00"/>
    <m/>
    <m/>
    <x v="4"/>
    <x v="4"/>
    <m/>
  </r>
  <r>
    <x v="8"/>
    <x v="8"/>
    <d v="2025-08-07T00:00:00"/>
    <s v="BH2326418"/>
    <d v="2025-08-07T00:00:00"/>
    <s v="00050262"/>
    <s v="PR-12164380-HN2268 - CircleK Số 36 +38 Hàng Buồm, Quận Hoàn Kiếm"/>
    <n v="428565"/>
    <n v="0"/>
    <n v="34285"/>
    <n v="462850"/>
    <s v="Tồn đầu kỳ"/>
    <m/>
    <m/>
    <n v="462850"/>
    <n v="0"/>
    <n v="0"/>
    <n v="462850"/>
    <d v="2025-08-07T00:00:00"/>
    <m/>
    <d v="2025-08-07T00:00:00"/>
    <n v="0"/>
    <m/>
    <n v="245.56088738425751"/>
    <s v="Nợ quá hạn hơn 120 ngày có khả năng mất thanh toán"/>
    <d v="2025-08-07T00:00:00"/>
    <d v="1899-12-30T00:00:00"/>
    <m/>
    <m/>
    <x v="4"/>
    <x v="4"/>
    <m/>
  </r>
  <r>
    <x v="8"/>
    <x v="8"/>
    <d v="2025-08-07T00:00:00"/>
    <s v="BH2326419"/>
    <d v="2025-08-07T00:00:00"/>
    <s v="00050263"/>
    <s v="PR-12159290-HN2251 - CircleK Số 568 + 570 Đường Trương Định"/>
    <n v="626370"/>
    <n v="0"/>
    <n v="50110"/>
    <n v="676480"/>
    <s v="Tồn đầu kỳ"/>
    <m/>
    <m/>
    <n v="676480"/>
    <n v="0"/>
    <n v="0"/>
    <n v="676480"/>
    <d v="2025-08-07T00:00:00"/>
    <m/>
    <d v="2025-08-07T00:00:00"/>
    <n v="0"/>
    <m/>
    <n v="245.56088738425751"/>
    <s v="Nợ quá hạn hơn 120 ngày có khả năng mất thanh toán"/>
    <d v="2025-08-07T00:00:00"/>
    <d v="1899-12-30T00:00:00"/>
    <m/>
    <m/>
    <x v="4"/>
    <x v="4"/>
    <m/>
  </r>
  <r>
    <x v="8"/>
    <x v="8"/>
    <d v="2025-08-07T00:00:00"/>
    <s v="BH2326420"/>
    <d v="2025-08-07T00:00:00"/>
    <s v="00050264"/>
    <s v="PR-12164416-HN2272 - CircleK Lô 35 TT8, đường Quang Lai, Thanh Trì, Hà Nội"/>
    <n v="626370"/>
    <n v="0"/>
    <n v="50110"/>
    <n v="676480"/>
    <s v="Tồn đầu kỳ"/>
    <m/>
    <m/>
    <n v="676480"/>
    <n v="0"/>
    <n v="0"/>
    <n v="676480"/>
    <d v="2025-08-07T00:00:00"/>
    <m/>
    <d v="2025-08-07T00:00:00"/>
    <n v="0"/>
    <m/>
    <n v="245.56088738425751"/>
    <s v="Nợ quá hạn hơn 120 ngày có khả năng mất thanh toán"/>
    <d v="2025-08-07T00:00:00"/>
    <d v="1899-12-30T00:00:00"/>
    <m/>
    <m/>
    <x v="4"/>
    <x v="4"/>
    <m/>
  </r>
  <r>
    <x v="8"/>
    <x v="8"/>
    <d v="2025-08-07T00:00:00"/>
    <s v="BH2326421"/>
    <d v="2025-08-07T00:00:00"/>
    <s v="00050265"/>
    <s v="PR-12158510-HN2157 - CircleK N8-A10 Nguyễn Thị Thập, Kđt Mới Trung Hòa Nhân Chính"/>
    <n v="230760"/>
    <n v="0"/>
    <n v="18461"/>
    <n v="249221"/>
    <s v="Tồn đầu kỳ"/>
    <m/>
    <m/>
    <n v="249221"/>
    <n v="0"/>
    <n v="0"/>
    <n v="249221"/>
    <d v="2025-08-07T00:00:00"/>
    <m/>
    <d v="2025-08-07T00:00:00"/>
    <n v="0"/>
    <m/>
    <n v="245.56088738425751"/>
    <s v="Nợ quá hạn hơn 120 ngày có khả năng mất thanh toán"/>
    <d v="2025-08-07T00:00:00"/>
    <d v="1899-12-30T00:00:00"/>
    <m/>
    <m/>
    <x v="4"/>
    <x v="4"/>
    <m/>
  </r>
  <r>
    <x v="8"/>
    <x v="8"/>
    <d v="2025-08-08T00:00:00"/>
    <s v="BH2326446"/>
    <d v="2025-08-08T00:00:00"/>
    <s v="00050659"/>
    <s v="PR-12172589-HN2012 - CircleK 16B Hàng Than"/>
    <n v="731856"/>
    <n v="0"/>
    <n v="58548"/>
    <n v="790404"/>
    <s v="Tồn đầu kỳ"/>
    <m/>
    <m/>
    <n v="790404"/>
    <n v="0"/>
    <n v="0"/>
    <n v="790404"/>
    <d v="2025-08-08T00:00:00"/>
    <m/>
    <d v="2025-08-08T00:00:00"/>
    <n v="0"/>
    <m/>
    <n v="244.56088738425751"/>
    <s v="Nợ quá hạn hơn 120 ngày có khả năng mất thanh toán"/>
    <d v="2025-08-08T00:00:00"/>
    <d v="1899-12-30T00:00:00"/>
    <m/>
    <m/>
    <x v="4"/>
    <x v="4"/>
    <m/>
  </r>
  <r>
    <x v="8"/>
    <x v="8"/>
    <d v="2025-08-08T00:00:00"/>
    <s v="BH2326447"/>
    <d v="2025-08-08T00:00:00"/>
    <s v="00050660"/>
    <s v="PR-12168581-HN2070 - CircleK Tầng 1, Ct3D Cổ Nhuế, Dự Án Chung Cư Cổ Nhuế"/>
    <n v="543945"/>
    <n v="0"/>
    <n v="43516"/>
    <n v="587461"/>
    <s v="Tồn đầu kỳ"/>
    <m/>
    <m/>
    <n v="587461"/>
    <n v="0"/>
    <n v="0"/>
    <n v="587461"/>
    <d v="2025-08-08T00:00:00"/>
    <m/>
    <d v="2025-08-08T00:00:00"/>
    <n v="0"/>
    <m/>
    <n v="244.56088738425751"/>
    <s v="Nợ quá hạn hơn 120 ngày có khả năng mất thanh toán"/>
    <d v="2025-08-08T00:00:00"/>
    <d v="1899-12-30T00:00:00"/>
    <m/>
    <m/>
    <x v="4"/>
    <x v="4"/>
    <m/>
  </r>
  <r>
    <x v="8"/>
    <x v="8"/>
    <d v="2025-08-08T00:00:00"/>
    <s v="BH2326448"/>
    <d v="2025-08-08T00:00:00"/>
    <s v="00050661"/>
    <s v="PR-12168527-HN2063 - CircleK 03 Phạm Tuấn Tài, Tổ 7"/>
    <n v="491202"/>
    <n v="0"/>
    <n v="39296"/>
    <n v="530498"/>
    <s v="Tồn đầu kỳ"/>
    <m/>
    <m/>
    <n v="530498"/>
    <n v="0"/>
    <n v="0"/>
    <n v="530498"/>
    <d v="2025-08-08T00:00:00"/>
    <m/>
    <d v="2025-08-08T00:00:00"/>
    <n v="0"/>
    <m/>
    <n v="244.56088738425751"/>
    <s v="Nợ quá hạn hơn 120 ngày có khả năng mất thanh toán"/>
    <d v="2025-08-08T00:00:00"/>
    <d v="1899-12-30T00:00:00"/>
    <m/>
    <m/>
    <x v="4"/>
    <x v="4"/>
    <m/>
  </r>
  <r>
    <x v="8"/>
    <x v="8"/>
    <d v="2025-08-08T00:00:00"/>
    <s v="BH2326449"/>
    <d v="2025-08-08T00:00:00"/>
    <s v="00050662"/>
    <s v="PR-12169443-HN2192 - CircleK 15 Dương Khuê"/>
    <n v="731856"/>
    <n v="0"/>
    <n v="58548"/>
    <n v="790404"/>
    <s v="Tồn đầu kỳ"/>
    <m/>
    <m/>
    <n v="790404"/>
    <n v="0"/>
    <n v="0"/>
    <n v="790404"/>
    <d v="2025-08-08T00:00:00"/>
    <m/>
    <d v="2025-08-08T00:00:00"/>
    <n v="0"/>
    <m/>
    <n v="244.56088738425751"/>
    <s v="Nợ quá hạn hơn 120 ngày có khả năng mất thanh toán"/>
    <d v="2025-08-08T00:00:00"/>
    <d v="1899-12-30T00:00:00"/>
    <m/>
    <m/>
    <x v="4"/>
    <x v="4"/>
    <m/>
  </r>
  <r>
    <x v="8"/>
    <x v="8"/>
    <d v="2025-08-08T00:00:00"/>
    <s v="BH2326450"/>
    <d v="2025-08-08T00:00:00"/>
    <s v="00050663"/>
    <s v="PR-12172695-HN2024 - CircleK P101B+102B Nhà A8 Khương Thượng"/>
    <n v="481308"/>
    <n v="0"/>
    <n v="38505"/>
    <n v="519813"/>
    <s v="Tồn đầu kỳ"/>
    <m/>
    <m/>
    <n v="519813"/>
    <n v="0"/>
    <n v="0"/>
    <n v="519813"/>
    <d v="2025-08-08T00:00:00"/>
    <m/>
    <d v="2025-08-08T00:00:00"/>
    <n v="0"/>
    <m/>
    <n v="244.56088738425751"/>
    <s v="Nợ quá hạn hơn 120 ngày có khả năng mất thanh toán"/>
    <d v="2025-08-08T00:00:00"/>
    <d v="1899-12-30T00:00:00"/>
    <m/>
    <m/>
    <x v="4"/>
    <x v="4"/>
    <m/>
  </r>
  <r>
    <x v="8"/>
    <x v="8"/>
    <d v="2025-08-08T00:00:00"/>
    <s v="BH2326451"/>
    <d v="2025-08-08T00:00:00"/>
    <s v="00050664"/>
    <s v="PR-12169295-HN2179 - CircleK Số Bt11-Vt26, Khu Nhà Ở Xa La"/>
    <n v="606582"/>
    <n v="0"/>
    <n v="48527"/>
    <n v="655109"/>
    <s v="Tồn đầu kỳ"/>
    <m/>
    <m/>
    <n v="655109"/>
    <n v="0"/>
    <n v="0"/>
    <n v="655109"/>
    <d v="2025-08-08T00:00:00"/>
    <m/>
    <d v="2025-08-08T00:00:00"/>
    <n v="0"/>
    <m/>
    <n v="244.56088738425751"/>
    <s v="Nợ quá hạn hơn 120 ngày có khả năng mất thanh toán"/>
    <d v="2025-08-08T00:00:00"/>
    <d v="1899-12-30T00:00:00"/>
    <m/>
    <m/>
    <x v="4"/>
    <x v="4"/>
    <m/>
  </r>
  <r>
    <x v="8"/>
    <x v="8"/>
    <d v="2025-08-08T00:00:00"/>
    <s v="BH2326452"/>
    <d v="2025-08-08T00:00:00"/>
    <s v="00050665"/>
    <s v="PR-12173989-HN2184 - CircleK Nhà Số 359, Block 36, Ô H-Tt5, Khu Nhà Ở Hi Brand, Khu Đô Thị Mới Văn Phú"/>
    <n v="626370"/>
    <n v="0"/>
    <n v="50110"/>
    <n v="676480"/>
    <s v="Tồn đầu kỳ"/>
    <m/>
    <m/>
    <n v="676480"/>
    <n v="0"/>
    <n v="0"/>
    <n v="676480"/>
    <d v="2025-08-08T00:00:00"/>
    <m/>
    <d v="2025-08-08T00:00:00"/>
    <n v="0"/>
    <m/>
    <n v="244.56088738425751"/>
    <s v="Nợ quá hạn hơn 120 ngày có khả năng mất thanh toán"/>
    <d v="2025-08-08T00:00:00"/>
    <d v="1899-12-30T00:00:00"/>
    <m/>
    <m/>
    <x v="4"/>
    <x v="4"/>
    <m/>
  </r>
  <r>
    <x v="8"/>
    <x v="8"/>
    <d v="2025-08-08T00:00:00"/>
    <s v="BH2326453"/>
    <d v="2025-08-08T00:00:00"/>
    <s v="00050666"/>
    <s v="PR-12170171-HN2277 - CircleK Số 81 Phố Huế"/>
    <n v="626370"/>
    <n v="0"/>
    <n v="50110"/>
    <n v="676480"/>
    <s v="Tồn đầu kỳ"/>
    <m/>
    <m/>
    <n v="676480"/>
    <n v="0"/>
    <n v="0"/>
    <n v="676480"/>
    <d v="2025-08-08T00:00:00"/>
    <m/>
    <d v="2025-08-08T00:00:00"/>
    <n v="0"/>
    <m/>
    <n v="244.56088738425751"/>
    <s v="Nợ quá hạn hơn 120 ngày có khả năng mất thanh toán"/>
    <d v="2025-08-08T00:00:00"/>
    <d v="1899-12-30T00:00:00"/>
    <m/>
    <m/>
    <x v="4"/>
    <x v="4"/>
    <m/>
  </r>
  <r>
    <x v="8"/>
    <x v="8"/>
    <d v="2025-08-08T00:00:00"/>
    <s v="BH2326454"/>
    <d v="2025-08-08T00:00:00"/>
    <s v="00050667"/>
    <s v="PR-12168483-HN2056 - CircleK 83 Hàng Điếu"/>
    <n v="626370"/>
    <n v="0"/>
    <n v="50110"/>
    <n v="676480"/>
    <s v="Tồn đầu kỳ"/>
    <m/>
    <m/>
    <n v="676480"/>
    <n v="0"/>
    <n v="0"/>
    <n v="676480"/>
    <d v="2025-08-08T00:00:00"/>
    <m/>
    <d v="2025-08-08T00:00:00"/>
    <n v="0"/>
    <m/>
    <n v="244.56088738425751"/>
    <s v="Nợ quá hạn hơn 120 ngày có khả năng mất thanh toán"/>
    <d v="2025-08-08T00:00:00"/>
    <d v="1899-12-30T00:00:00"/>
    <m/>
    <m/>
    <x v="4"/>
    <x v="4"/>
    <m/>
  </r>
  <r>
    <x v="8"/>
    <x v="8"/>
    <d v="2025-08-08T00:00:00"/>
    <s v="BH2326455"/>
    <d v="2025-08-08T00:00:00"/>
    <s v="00050668"/>
    <s v="PR-12174245-HN2210 - CircleK 29 Hàng Phèn"/>
    <n v="501096"/>
    <n v="0"/>
    <n v="40088"/>
    <n v="541184"/>
    <s v="Tồn đầu kỳ"/>
    <m/>
    <m/>
    <n v="541184"/>
    <n v="0"/>
    <n v="0"/>
    <n v="541184"/>
    <d v="2025-08-08T00:00:00"/>
    <m/>
    <d v="2025-08-08T00:00:00"/>
    <n v="0"/>
    <m/>
    <n v="244.56088738425751"/>
    <s v="Nợ quá hạn hơn 120 ngày có khả năng mất thanh toán"/>
    <d v="2025-08-08T00:00:00"/>
    <d v="1899-12-30T00:00:00"/>
    <m/>
    <m/>
    <x v="4"/>
    <x v="4"/>
    <m/>
  </r>
  <r>
    <x v="8"/>
    <x v="8"/>
    <d v="2025-08-08T00:00:00"/>
    <s v="BH2326456"/>
    <d v="2025-08-08T00:00:00"/>
    <s v="00050669"/>
    <s v="PR-12169577-HN2208 - CircleK Số 173 Đường Tam Trinh, Hoàng Mai"/>
    <n v="303291"/>
    <n v="0"/>
    <n v="24263"/>
    <n v="327554"/>
    <s v="Tồn đầu kỳ"/>
    <m/>
    <m/>
    <n v="327554"/>
    <n v="0"/>
    <n v="0"/>
    <n v="327554"/>
    <d v="2025-08-08T00:00:00"/>
    <m/>
    <d v="2025-08-08T00:00:00"/>
    <n v="0"/>
    <m/>
    <n v="244.56088738425751"/>
    <s v="Nợ quá hạn hơn 120 ngày có khả năng mất thanh toán"/>
    <d v="2025-08-08T00:00:00"/>
    <d v="1899-12-30T00:00:00"/>
    <m/>
    <m/>
    <x v="4"/>
    <x v="4"/>
    <m/>
  </r>
  <r>
    <x v="8"/>
    <x v="8"/>
    <d v="2025-08-08T00:00:00"/>
    <s v="BH2326457"/>
    <d v="2025-08-08T00:00:00"/>
    <s v="00050670"/>
    <s v="PR-12174011-HN2185 - CircleK Số 252, Tổ 11, Đường Ngọc Thụy"/>
    <n v="230760"/>
    <n v="0"/>
    <n v="18461"/>
    <n v="249221"/>
    <s v="Tồn đầu kỳ"/>
    <m/>
    <m/>
    <n v="249221"/>
    <n v="0"/>
    <n v="0"/>
    <n v="249221"/>
    <d v="2025-08-08T00:00:00"/>
    <m/>
    <d v="2025-08-08T00:00:00"/>
    <n v="0"/>
    <m/>
    <n v="244.56088738425751"/>
    <s v="Nợ quá hạn hơn 120 ngày có khả năng mất thanh toán"/>
    <d v="2025-08-08T00:00:00"/>
    <d v="1899-12-30T00:00:00"/>
    <m/>
    <m/>
    <x v="4"/>
    <x v="4"/>
    <m/>
  </r>
  <r>
    <x v="8"/>
    <x v="8"/>
    <d v="2025-08-08T00:00:00"/>
    <s v="BH2326458"/>
    <d v="2025-08-08T00:00:00"/>
    <s v="00050672"/>
    <s v="PR-12174063-HN2188 - CircleK 315 Ngọc Lâm"/>
    <n v="543945"/>
    <n v="0"/>
    <n v="43516"/>
    <n v="587461"/>
    <s v="Tồn đầu kỳ"/>
    <m/>
    <m/>
    <n v="587461"/>
    <n v="0"/>
    <n v="0"/>
    <n v="587461"/>
    <d v="2025-08-08T00:00:00"/>
    <m/>
    <d v="2025-08-08T00:00:00"/>
    <n v="0"/>
    <m/>
    <n v="244.56088738425751"/>
    <s v="Nợ quá hạn hơn 120 ngày có khả năng mất thanh toán"/>
    <d v="2025-08-08T00:00:00"/>
    <d v="1899-12-30T00:00:00"/>
    <m/>
    <m/>
    <x v="4"/>
    <x v="4"/>
    <m/>
  </r>
  <r>
    <x v="8"/>
    <x v="8"/>
    <d v="2025-08-08T00:00:00"/>
    <s v="BH2326459"/>
    <d v="2025-08-08T00:00:00"/>
    <s v="00050673"/>
    <s v="PR-12173105-HN2098 - CircleK 3 Xuân Diệu"/>
    <n v="501096"/>
    <n v="0"/>
    <n v="40088"/>
    <n v="541184"/>
    <s v="Tồn đầu kỳ"/>
    <m/>
    <m/>
    <n v="541184"/>
    <n v="0"/>
    <n v="0"/>
    <n v="541184"/>
    <d v="2025-08-08T00:00:00"/>
    <m/>
    <d v="2025-08-08T00:00:00"/>
    <n v="0"/>
    <m/>
    <n v="244.56088738425751"/>
    <s v="Nợ quá hạn hơn 120 ngày có khả năng mất thanh toán"/>
    <d v="2025-08-08T00:00:00"/>
    <d v="1899-12-30T00:00:00"/>
    <m/>
    <m/>
    <x v="4"/>
    <x v="4"/>
    <m/>
  </r>
  <r>
    <x v="8"/>
    <x v="8"/>
    <d v="2025-08-08T00:00:00"/>
    <s v="BH2326460"/>
    <d v="2025-08-08T00:00:00"/>
    <s v="00050674"/>
    <s v="PR-12174557-HN2233 - CircleK Ô L7, Khu đấu giá Quyền sử dụng đất, đoạn đường Cầu Bươu"/>
    <n v="230760"/>
    <n v="0"/>
    <n v="18461"/>
    <n v="249221"/>
    <s v="Tồn đầu kỳ"/>
    <m/>
    <m/>
    <n v="249221"/>
    <n v="0"/>
    <n v="0"/>
    <n v="249221"/>
    <d v="2025-08-08T00:00:00"/>
    <m/>
    <d v="2025-08-08T00:00:00"/>
    <n v="0"/>
    <m/>
    <n v="244.56088738425751"/>
    <s v="Nợ quá hạn hơn 120 ngày có khả năng mất thanh toán"/>
    <d v="2025-08-08T00:00:00"/>
    <d v="1899-12-30T00:00:00"/>
    <m/>
    <m/>
    <x v="4"/>
    <x v="4"/>
    <m/>
  </r>
  <r>
    <x v="8"/>
    <x v="8"/>
    <d v="2025-08-08T00:00:00"/>
    <s v="BH2326461"/>
    <d v="2025-08-08T00:00:00"/>
    <s v="00050675"/>
    <s v="PR-12169669-HN2217 - CircleK 53 Triều Khúc"/>
    <n v="418671"/>
    <n v="0"/>
    <n v="33494"/>
    <n v="452165"/>
    <s v="Tồn đầu kỳ"/>
    <m/>
    <m/>
    <n v="452165"/>
    <n v="0"/>
    <n v="0"/>
    <n v="452165"/>
    <d v="2025-08-08T00:00:00"/>
    <m/>
    <d v="2025-08-08T00:00:00"/>
    <n v="0"/>
    <m/>
    <n v="244.56088738425751"/>
    <s v="Nợ quá hạn hơn 120 ngày có khả năng mất thanh toán"/>
    <d v="2025-08-08T00:00:00"/>
    <d v="1899-12-30T00:00:00"/>
    <m/>
    <m/>
    <x v="4"/>
    <x v="4"/>
    <m/>
  </r>
  <r>
    <x v="8"/>
    <x v="8"/>
    <d v="2025-08-08T00:00:00"/>
    <s v="BH2326462"/>
    <d v="2025-08-08T00:00:00"/>
    <s v="00050676"/>
    <s v="PR-12169747-HN2234 - CircleK 93 Hoàng Văn Thái"/>
    <n v="230760"/>
    <n v="0"/>
    <n v="18461"/>
    <n v="249221"/>
    <s v="Tồn đầu kỳ"/>
    <m/>
    <m/>
    <n v="249221"/>
    <n v="0"/>
    <n v="0"/>
    <n v="249221"/>
    <d v="2025-08-08T00:00:00"/>
    <m/>
    <d v="2025-08-08T00:00:00"/>
    <n v="0"/>
    <m/>
    <n v="244.56088738425751"/>
    <s v="Nợ quá hạn hơn 120 ngày có khả năng mất thanh toán"/>
    <d v="2025-08-08T00:00:00"/>
    <d v="1899-12-30T00:00:00"/>
    <m/>
    <m/>
    <x v="4"/>
    <x v="4"/>
    <m/>
  </r>
  <r>
    <x v="8"/>
    <x v="8"/>
    <d v="2025-08-08T00:00:00"/>
    <s v="BH2326463"/>
    <d v="2025-08-08T00:00:00"/>
    <s v="00050671"/>
    <s v="PR-12169695-HN2221 - CircleK S05 Park 03, Vinhomes Time City Park Hill"/>
    <n v="230760"/>
    <n v="0"/>
    <n v="18461"/>
    <n v="249221"/>
    <s v="Tồn đầu kỳ"/>
    <m/>
    <m/>
    <n v="249221"/>
    <n v="0"/>
    <n v="0"/>
    <n v="249221"/>
    <d v="2025-08-08T00:00:00"/>
    <m/>
    <d v="2025-08-08T00:00:00"/>
    <n v="0"/>
    <m/>
    <n v="244.56088738425751"/>
    <s v="Nợ quá hạn hơn 120 ngày có khả năng mất thanh toán"/>
    <d v="2025-08-08T00:00:00"/>
    <d v="1899-12-30T00:00:00"/>
    <m/>
    <m/>
    <x v="4"/>
    <x v="4"/>
    <m/>
  </r>
  <r>
    <x v="12"/>
    <x v="12"/>
    <d v="2025-08-09T00:00:00"/>
    <s v="BH2326486"/>
    <d v="2025-08-09T00:00:00"/>
    <s v="00050699"/>
    <s v="PR-12144086-HP6001 - CircleK 261A Trần Nguyên Hãn"/>
    <n v="857130"/>
    <n v="0"/>
    <n v="68570"/>
    <n v="925700"/>
    <s v="Tồn đầu kỳ"/>
    <m/>
    <m/>
    <n v="925700"/>
    <n v="0"/>
    <n v="0"/>
    <n v="925700"/>
    <d v="2025-08-09T00:00:00"/>
    <m/>
    <d v="2025-08-09T00:00:00"/>
    <n v="0"/>
    <m/>
    <n v="243.56088738425751"/>
    <s v="Nợ quá hạn hơn 120 ngày có khả năng mất thanh toán"/>
    <d v="2025-08-09T00:00:00"/>
    <d v="1899-12-30T00:00:00"/>
    <m/>
    <m/>
    <x v="4"/>
    <x v="4"/>
    <m/>
  </r>
  <r>
    <x v="12"/>
    <x v="12"/>
    <d v="2025-08-09T00:00:00"/>
    <s v="BH2326487"/>
    <d v="2025-08-09T00:00:00"/>
    <s v="00050700"/>
    <s v="PR-12144138-HP6014 - CircleK Số 388 +388A Tô Hiệu"/>
    <n v="939555"/>
    <n v="0"/>
    <n v="75164"/>
    <n v="1014719"/>
    <s v="Tồn đầu kỳ"/>
    <m/>
    <m/>
    <n v="1014719"/>
    <n v="0"/>
    <n v="0"/>
    <n v="1014719"/>
    <d v="2025-08-09T00:00:00"/>
    <m/>
    <d v="2025-08-09T00:00:00"/>
    <n v="0"/>
    <m/>
    <n v="243.56088738425751"/>
    <s v="Nợ quá hạn hơn 120 ngày có khả năng mất thanh toán"/>
    <d v="2025-08-09T00:00:00"/>
    <d v="1899-12-30T00:00:00"/>
    <m/>
    <m/>
    <x v="4"/>
    <x v="4"/>
    <m/>
  </r>
  <r>
    <x v="9"/>
    <x v="9"/>
    <d v="2025-08-11T00:00:00"/>
    <s v="BH2326520"/>
    <d v="2025-08-11T00:00:00"/>
    <s v="00050760"/>
    <s v="PR-12184705-HL4007 - CircleK Số 550, Tổ 3, Khu phố 9A, đường Hạ Long, Phường Bãi Cháy, Thành phố Hạ Long"/>
    <n v="1401075"/>
    <n v="0"/>
    <n v="112086"/>
    <n v="1513161"/>
    <s v="Tồn đầu kỳ"/>
    <m/>
    <m/>
    <n v="1513161"/>
    <n v="0"/>
    <n v="0"/>
    <n v="1513161"/>
    <d v="2025-08-11T00:00:00"/>
    <m/>
    <d v="2025-08-11T00:00:00"/>
    <n v="0"/>
    <m/>
    <n v="241.56088738425751"/>
    <s v="Nợ quá hạn hơn 120 ngày có khả năng mất thanh toán"/>
    <d v="2025-08-11T00:00:00"/>
    <d v="1899-12-30T00:00:00"/>
    <m/>
    <m/>
    <x v="4"/>
    <x v="4"/>
    <m/>
  </r>
  <r>
    <x v="10"/>
    <x v="10"/>
    <d v="2025-08-11T00:00:00"/>
    <s v="BH2326521"/>
    <d v="2025-08-11T00:00:00"/>
    <s v="00050761"/>
    <s v="PR-12194659-HN2271 - CircleK Số 341 Nguyễn Cao, Bắc Ninh"/>
    <n v="1124163"/>
    <n v="0"/>
    <n v="89933"/>
    <n v="1214096"/>
    <s v="Tồn đầu kỳ"/>
    <m/>
    <m/>
    <n v="1214096"/>
    <n v="0"/>
    <n v="0"/>
    <n v="1214096"/>
    <d v="2025-08-11T00:00:00"/>
    <m/>
    <d v="2025-08-11T00:00:00"/>
    <n v="0"/>
    <m/>
    <n v="241.56088738425751"/>
    <s v="Nợ quá hạn hơn 120 ngày có khả năng mất thanh toán"/>
    <d v="2025-08-11T00:00:00"/>
    <d v="1899-12-30T00:00:00"/>
    <m/>
    <m/>
    <x v="4"/>
    <x v="4"/>
    <m/>
  </r>
  <r>
    <x v="12"/>
    <x v="12"/>
    <d v="2025-08-11T00:00:00"/>
    <s v="BH2326522"/>
    <d v="2025-08-11T00:00:00"/>
    <s v="00050762"/>
    <s v="PR-12187237-HP6006 - CircleK 372-374 Lạch Tray"/>
    <n v="1879110"/>
    <n v="0"/>
    <n v="150329"/>
    <n v="2029439"/>
    <s v="Tồn đầu kỳ"/>
    <m/>
    <m/>
    <n v="2029439"/>
    <n v="0"/>
    <n v="0"/>
    <n v="2029439"/>
    <d v="2025-08-11T00:00:00"/>
    <m/>
    <d v="2025-08-11T00:00:00"/>
    <n v="0"/>
    <m/>
    <n v="241.56088738425751"/>
    <s v="Nợ quá hạn hơn 120 ngày có khả năng mất thanh toán"/>
    <d v="2025-08-11T00:00:00"/>
    <d v="1899-12-30T00:00:00"/>
    <m/>
    <m/>
    <x v="4"/>
    <x v="4"/>
    <m/>
  </r>
  <r>
    <x v="12"/>
    <x v="12"/>
    <d v="2025-08-11T00:00:00"/>
    <s v="BH2326523"/>
    <d v="2025-08-11T00:00:00"/>
    <s v="00050763"/>
    <s v="PR-12194971-HP6010 - CircleK 341 Lot 22 Lê Hồng Phong"/>
    <n v="1579092"/>
    <n v="0"/>
    <n v="126327"/>
    <n v="1705419"/>
    <s v="Tồn đầu kỳ"/>
    <m/>
    <m/>
    <n v="1705419"/>
    <n v="0"/>
    <n v="0"/>
    <n v="1705419"/>
    <d v="2025-08-11T00:00:00"/>
    <m/>
    <d v="2025-08-11T00:00:00"/>
    <n v="0"/>
    <m/>
    <n v="241.56088738425751"/>
    <s v="Nợ quá hạn hơn 120 ngày có khả năng mất thanh toán"/>
    <d v="2025-08-11T00:00:00"/>
    <d v="1899-12-30T00:00:00"/>
    <m/>
    <m/>
    <x v="4"/>
    <x v="4"/>
    <m/>
  </r>
  <r>
    <x v="12"/>
    <x v="12"/>
    <d v="2025-08-11T00:00:00"/>
    <s v="BH2326524"/>
    <d v="2025-08-11T00:00:00"/>
    <s v="00050764"/>
    <s v="PR-12195045-HP6013 - CircleK - 27 Trần Hưng Đạo"/>
    <n v="2109870"/>
    <n v="0"/>
    <n v="168790"/>
    <n v="2278660"/>
    <s v="Tồn đầu kỳ"/>
    <m/>
    <m/>
    <n v="2278660"/>
    <n v="0"/>
    <n v="0"/>
    <n v="2278660"/>
    <d v="2025-08-11T00:00:00"/>
    <m/>
    <d v="2025-08-11T00:00:00"/>
    <n v="0"/>
    <m/>
    <n v="241.56088738425751"/>
    <s v="Nợ quá hạn hơn 120 ngày có khả năng mất thanh toán"/>
    <d v="2025-08-11T00:00:00"/>
    <d v="1899-12-30T00:00:00"/>
    <m/>
    <m/>
    <x v="4"/>
    <x v="4"/>
    <m/>
  </r>
  <r>
    <x v="12"/>
    <x v="12"/>
    <d v="2025-08-11T00:00:00"/>
    <s v="BH2326525"/>
    <d v="2025-08-11T00:00:00"/>
    <s v="00050765"/>
    <s v="PR-12195173-HP6018 - CircleK Số 183 phố Văn Cao, Hải Phòng"/>
    <n v="857130"/>
    <n v="0"/>
    <n v="68570"/>
    <n v="925700"/>
    <s v="Tồn đầu kỳ"/>
    <m/>
    <m/>
    <n v="925700"/>
    <n v="0"/>
    <n v="0"/>
    <n v="925700"/>
    <d v="2025-08-11T00:00:00"/>
    <m/>
    <d v="2025-08-11T00:00:00"/>
    <n v="0"/>
    <m/>
    <n v="241.56088738425751"/>
    <s v="Nợ quá hạn hơn 120 ngày có khả năng mất thanh toán"/>
    <d v="2025-08-11T00:00:00"/>
    <d v="1899-12-30T00:00:00"/>
    <m/>
    <m/>
    <x v="4"/>
    <x v="4"/>
    <m/>
  </r>
  <r>
    <x v="8"/>
    <x v="8"/>
    <d v="2025-08-11T00:00:00"/>
    <s v="BH2326526"/>
    <d v="2025-08-11T00:00:00"/>
    <s v="00050781"/>
    <s v="PR-12179221-HN2113 - CircleK Tầng 1 Và Tầng 2, Số 442 Đội Cấn"/>
    <n v="184608"/>
    <n v="0"/>
    <n v="14769"/>
    <n v="199377"/>
    <s v="Tồn đầu kỳ"/>
    <m/>
    <m/>
    <n v="199377"/>
    <n v="0"/>
    <n v="0"/>
    <n v="199377"/>
    <d v="2025-08-11T00:00:00"/>
    <m/>
    <d v="2025-08-11T00:00:00"/>
    <n v="0"/>
    <m/>
    <n v="241.56088738425751"/>
    <s v="Nợ quá hạn hơn 120 ngày có khả năng mất thanh toán"/>
    <d v="2025-08-11T00:00:00"/>
    <d v="1899-12-30T00:00:00"/>
    <m/>
    <m/>
    <x v="4"/>
    <x v="4"/>
    <m/>
  </r>
  <r>
    <x v="8"/>
    <x v="8"/>
    <d v="2025-08-11T00:00:00"/>
    <s v="BH2326527"/>
    <d v="2025-08-11T00:00:00"/>
    <s v="00050782"/>
    <s v="PR-12192459-HN2144 - CircleK 65 Vạn Bảo"/>
    <n v="481308"/>
    <n v="0"/>
    <n v="38505"/>
    <n v="519813"/>
    <s v="Tồn đầu kỳ"/>
    <m/>
    <m/>
    <n v="519813"/>
    <n v="0"/>
    <n v="0"/>
    <n v="519813"/>
    <d v="2025-08-11T00:00:00"/>
    <m/>
    <d v="2025-08-11T00:00:00"/>
    <n v="0"/>
    <m/>
    <n v="241.56088738425751"/>
    <s v="Nợ quá hạn hơn 120 ngày có khả năng mất thanh toán"/>
    <d v="2025-08-11T00:00:00"/>
    <d v="1899-12-30T00:00:00"/>
    <m/>
    <m/>
    <x v="4"/>
    <x v="4"/>
    <m/>
  </r>
  <r>
    <x v="8"/>
    <x v="8"/>
    <d v="2025-08-11T00:00:00"/>
    <s v="BH2326528"/>
    <d v="2025-08-11T00:00:00"/>
    <s v="00050783"/>
    <s v="PR-12192703-HN2155 - CircleK 92 Đào Tấn"/>
    <n v="428565"/>
    <n v="0"/>
    <n v="34285"/>
    <n v="462850"/>
    <s v="Tồn đầu kỳ"/>
    <m/>
    <m/>
    <n v="462850"/>
    <n v="0"/>
    <n v="0"/>
    <n v="462850"/>
    <d v="2025-08-11T00:00:00"/>
    <m/>
    <d v="2025-08-11T00:00:00"/>
    <n v="0"/>
    <m/>
    <n v="241.56088738425751"/>
    <s v="Nợ quá hạn hơn 120 ngày có khả năng mất thanh toán"/>
    <d v="2025-08-11T00:00:00"/>
    <d v="1899-12-30T00:00:00"/>
    <m/>
    <m/>
    <x v="4"/>
    <x v="4"/>
    <m/>
  </r>
  <r>
    <x v="8"/>
    <x v="8"/>
    <d v="2025-08-11T00:00:00"/>
    <s v="BH2326529"/>
    <d v="2025-08-11T00:00:00"/>
    <s v="00050784"/>
    <s v="PR-12193009-HN2175 - CircleK 16 Văn Cao"/>
    <n v="326367"/>
    <n v="0"/>
    <n v="26109"/>
    <n v="352476"/>
    <s v="Tồn đầu kỳ"/>
    <m/>
    <m/>
    <n v="352476"/>
    <n v="0"/>
    <n v="0"/>
    <n v="352476"/>
    <d v="2025-08-11T00:00:00"/>
    <m/>
    <d v="2025-08-11T00:00:00"/>
    <n v="0"/>
    <m/>
    <n v="241.56088738425751"/>
    <s v="Nợ quá hạn hơn 120 ngày có khả năng mất thanh toán"/>
    <d v="2025-08-11T00:00:00"/>
    <d v="1899-12-30T00:00:00"/>
    <m/>
    <m/>
    <x v="4"/>
    <x v="4"/>
    <m/>
  </r>
  <r>
    <x v="8"/>
    <x v="8"/>
    <d v="2025-08-11T00:00:00"/>
    <s v="BH2326530"/>
    <d v="2025-08-11T00:00:00"/>
    <s v="00050785"/>
    <s v="PR-12191901-HN2110 - CircleK 31 Trần Quốc Hoàn"/>
    <n v="501096"/>
    <n v="0"/>
    <n v="40088"/>
    <n v="541184"/>
    <s v="Tồn đầu kỳ"/>
    <m/>
    <m/>
    <n v="541184"/>
    <n v="0"/>
    <n v="0"/>
    <n v="541184"/>
    <d v="2025-08-11T00:00:00"/>
    <m/>
    <d v="2025-08-11T00:00:00"/>
    <n v="0"/>
    <m/>
    <n v="241.56088738425751"/>
    <s v="Nợ quá hạn hơn 120 ngày có khả năng mất thanh toán"/>
    <d v="2025-08-11T00:00:00"/>
    <d v="1899-12-30T00:00:00"/>
    <m/>
    <m/>
    <x v="4"/>
    <x v="4"/>
    <m/>
  </r>
  <r>
    <x v="8"/>
    <x v="8"/>
    <d v="2025-08-11T00:00:00"/>
    <s v="BH2326531"/>
    <d v="2025-08-11T00:00:00"/>
    <s v="00050786"/>
    <s v="PR-12191957-HN2114 - CircleK 7 Nguyễn Thị Định"/>
    <n v="421974"/>
    <n v="0"/>
    <n v="33758"/>
    <n v="455732"/>
    <s v="Tồn đầu kỳ"/>
    <m/>
    <m/>
    <n v="455732"/>
    <n v="0"/>
    <n v="0"/>
    <n v="455732"/>
    <d v="2025-08-11T00:00:00"/>
    <m/>
    <d v="2025-08-11T00:00:00"/>
    <n v="0"/>
    <m/>
    <n v="241.56088738425751"/>
    <s v="Nợ quá hạn hơn 120 ngày có khả năng mất thanh toán"/>
    <d v="2025-08-11T00:00:00"/>
    <d v="1899-12-30T00:00:00"/>
    <m/>
    <m/>
    <x v="4"/>
    <x v="4"/>
    <m/>
  </r>
  <r>
    <x v="8"/>
    <x v="8"/>
    <d v="2025-08-11T00:00:00"/>
    <s v="BH2326532"/>
    <d v="2025-08-11T00:00:00"/>
    <s v="00050787"/>
    <s v="PR-12194259-HN2248 - CircleK Lô 16-D, Khu nhà ở tháp tầng A10"/>
    <n v="514278"/>
    <n v="0"/>
    <n v="41142"/>
    <n v="555420"/>
    <s v="Tồn đầu kỳ"/>
    <m/>
    <m/>
    <n v="555420"/>
    <n v="0"/>
    <n v="0"/>
    <n v="555420"/>
    <d v="2025-08-11T00:00:00"/>
    <m/>
    <d v="2025-08-11T00:00:00"/>
    <n v="0"/>
    <m/>
    <n v="241.56088738425751"/>
    <s v="Nợ quá hạn hơn 120 ngày có khả năng mất thanh toán"/>
    <d v="2025-08-11T00:00:00"/>
    <d v="1899-12-30T00:00:00"/>
    <m/>
    <m/>
    <x v="4"/>
    <x v="4"/>
    <m/>
  </r>
  <r>
    <x v="8"/>
    <x v="8"/>
    <d v="2025-08-11T00:00:00"/>
    <s v="BH2326533"/>
    <d v="2025-08-11T00:00:00"/>
    <s v="00050788"/>
    <s v="PR-12194727-HN2273 - CircleK Số 100 phố Trung Kính, Cầu Giấy"/>
    <n v="184608"/>
    <n v="0"/>
    <n v="14769"/>
    <n v="199377"/>
    <s v="Tồn đầu kỳ"/>
    <m/>
    <m/>
    <n v="199377"/>
    <n v="0"/>
    <n v="0"/>
    <n v="199377"/>
    <d v="2025-08-11T00:00:00"/>
    <m/>
    <d v="2025-08-11T00:00:00"/>
    <n v="0"/>
    <m/>
    <n v="241.56088738425751"/>
    <s v="Nợ quá hạn hơn 120 ngày có khả năng mất thanh toán"/>
    <d v="2025-08-11T00:00:00"/>
    <d v="1899-12-30T00:00:00"/>
    <m/>
    <m/>
    <x v="4"/>
    <x v="4"/>
    <m/>
  </r>
  <r>
    <x v="8"/>
    <x v="8"/>
    <d v="2025-08-11T00:00:00"/>
    <s v="BH2326534"/>
    <d v="2025-08-11T00:00:00"/>
    <s v="00050789"/>
    <s v="PR-12190951-HN2015 - CircleK 14 Hồ Tùng Mậu"/>
    <n v="626370"/>
    <n v="0"/>
    <n v="50110"/>
    <n v="676480"/>
    <s v="Tồn đầu kỳ"/>
    <m/>
    <m/>
    <n v="676480"/>
    <n v="0"/>
    <n v="0"/>
    <n v="676480"/>
    <d v="2025-08-11T00:00:00"/>
    <m/>
    <d v="2025-08-11T00:00:00"/>
    <n v="0"/>
    <m/>
    <n v="241.56088738425751"/>
    <s v="Nợ quá hạn hơn 120 ngày có khả năng mất thanh toán"/>
    <d v="2025-08-11T00:00:00"/>
    <d v="1899-12-30T00:00:00"/>
    <m/>
    <m/>
    <x v="4"/>
    <x v="4"/>
    <m/>
  </r>
  <r>
    <x v="8"/>
    <x v="8"/>
    <d v="2025-08-11T00:00:00"/>
    <s v="BH2326535"/>
    <d v="2025-08-11T00:00:00"/>
    <s v="00050790"/>
    <s v="PR-12184921-HN2036 - CircleK 105 Chùa Láng"/>
    <n v="389004"/>
    <n v="0"/>
    <n v="31120"/>
    <n v="420124"/>
    <s v="Tồn đầu kỳ"/>
    <m/>
    <m/>
    <n v="420124"/>
    <n v="0"/>
    <n v="0"/>
    <n v="420124"/>
    <d v="2025-08-11T00:00:00"/>
    <m/>
    <d v="2025-08-11T00:00:00"/>
    <n v="0"/>
    <m/>
    <n v="241.56088738425751"/>
    <s v="Nợ quá hạn hơn 120 ngày có khả năng mất thanh toán"/>
    <d v="2025-08-11T00:00:00"/>
    <d v="1899-12-30T00:00:00"/>
    <m/>
    <m/>
    <x v="4"/>
    <x v="4"/>
    <m/>
  </r>
  <r>
    <x v="8"/>
    <x v="8"/>
    <d v="2025-08-11T00:00:00"/>
    <s v="BH2326536"/>
    <d v="2025-08-11T00:00:00"/>
    <s v="00050791"/>
    <s v="PR-12191125-HN2041 - CircleK Số 01, Nhà C2, Khu Tập Thể Quân Đội Nam Đồng"/>
    <n v="230760"/>
    <n v="0"/>
    <n v="18461"/>
    <n v="249221"/>
    <s v="Tồn đầu kỳ"/>
    <m/>
    <m/>
    <n v="249221"/>
    <n v="0"/>
    <n v="0"/>
    <n v="249221"/>
    <d v="2025-08-11T00:00:00"/>
    <m/>
    <d v="2025-08-11T00:00:00"/>
    <n v="0"/>
    <m/>
    <n v="241.56088738425751"/>
    <s v="Nợ quá hạn hơn 120 ngày có khả năng mất thanh toán"/>
    <d v="2025-08-11T00:00:00"/>
    <d v="1899-12-30T00:00:00"/>
    <m/>
    <m/>
    <x v="4"/>
    <x v="4"/>
    <m/>
  </r>
  <r>
    <x v="8"/>
    <x v="8"/>
    <d v="2025-08-11T00:00:00"/>
    <s v="BH2326537"/>
    <d v="2025-08-11T00:00:00"/>
    <s v="00050792"/>
    <s v="PR-12179837-HN2201 - CircleK 49 + 51 Phố Trần Quang Diệu, Tổ 102"/>
    <n v="543945"/>
    <n v="0"/>
    <n v="43516"/>
    <n v="587461"/>
    <s v="Tồn đầu kỳ"/>
    <m/>
    <m/>
    <n v="587461"/>
    <n v="0"/>
    <n v="0"/>
    <n v="587461"/>
    <d v="2025-08-11T00:00:00"/>
    <m/>
    <d v="2025-08-11T00:00:00"/>
    <n v="0"/>
    <m/>
    <n v="241.56088738425751"/>
    <s v="Nợ quá hạn hơn 120 ngày có khả năng mất thanh toán"/>
    <d v="2025-08-11T00:00:00"/>
    <d v="1899-12-30T00:00:00"/>
    <m/>
    <m/>
    <x v="4"/>
    <x v="4"/>
    <m/>
  </r>
  <r>
    <x v="8"/>
    <x v="8"/>
    <d v="2025-08-11T00:00:00"/>
    <s v="BH2326538"/>
    <d v="2025-08-11T00:00:00"/>
    <s v="00050793"/>
    <s v="PR-12186385-HN2202 - CircleK Số 01Sh06 Và Số 02Sh06, Ô Đất B2-Ct03, Tòa L26 (S2.11), Dự Án Khu Đô Thị Gia Lâm - Vinhomes Ocean Park"/>
    <n v="514278"/>
    <n v="0"/>
    <n v="41142"/>
    <n v="555420"/>
    <s v="Tồn đầu kỳ"/>
    <m/>
    <m/>
    <n v="555420"/>
    <n v="0"/>
    <n v="0"/>
    <n v="555420"/>
    <d v="2025-08-11T00:00:00"/>
    <m/>
    <d v="2025-08-11T00:00:00"/>
    <n v="0"/>
    <m/>
    <n v="241.56088738425751"/>
    <s v="Nợ quá hạn hơn 120 ngày có khả năng mất thanh toán"/>
    <d v="2025-08-11T00:00:00"/>
    <d v="1899-12-30T00:00:00"/>
    <m/>
    <m/>
    <x v="4"/>
    <x v="4"/>
    <m/>
  </r>
  <r>
    <x v="8"/>
    <x v="8"/>
    <d v="2025-08-11T00:00:00"/>
    <s v="BH2326539"/>
    <d v="2025-08-11T00:00:00"/>
    <s v="00050794"/>
    <s v="PR-12186403-HN2204 - CircleK Số 01S15A, Tòa U26 (S2.03), Ô Đất B2-Ct01, Dự Án Khu Đô Thị Gia Lâm - Vinhomes Ocean Park"/>
    <n v="342852"/>
    <n v="0"/>
    <n v="27428"/>
    <n v="370280"/>
    <s v="Tồn đầu kỳ"/>
    <m/>
    <m/>
    <n v="370280"/>
    <n v="0"/>
    <n v="0"/>
    <n v="370280"/>
    <d v="2025-08-11T00:00:00"/>
    <m/>
    <d v="2025-08-11T00:00:00"/>
    <n v="0"/>
    <m/>
    <n v="241.56088738425751"/>
    <s v="Nợ quá hạn hơn 120 ngày có khả năng mất thanh toán"/>
    <d v="2025-08-11T00:00:00"/>
    <d v="1899-12-30T00:00:00"/>
    <m/>
    <m/>
    <x v="4"/>
    <x v="4"/>
    <m/>
  </r>
  <r>
    <x v="8"/>
    <x v="8"/>
    <d v="2025-08-11T00:00:00"/>
    <s v="BH2326540"/>
    <d v="2025-08-11T00:00:00"/>
    <s v="00050795"/>
    <s v="PR-12186787-HN2239 - CircleK CT04-Tòa S1.09 Gia Lâm"/>
    <n v="309882"/>
    <n v="0"/>
    <n v="24791"/>
    <n v="334673"/>
    <s v="Tồn đầu kỳ"/>
    <m/>
    <m/>
    <n v="334673"/>
    <n v="0"/>
    <n v="0"/>
    <n v="334673"/>
    <d v="2025-08-11T00:00:00"/>
    <m/>
    <d v="2025-08-11T00:00:00"/>
    <n v="0"/>
    <m/>
    <n v="241.56088738425751"/>
    <s v="Nợ quá hạn hơn 120 ngày có khả năng mất thanh toán"/>
    <d v="2025-08-11T00:00:00"/>
    <d v="1899-12-30T00:00:00"/>
    <m/>
    <m/>
    <x v="4"/>
    <x v="4"/>
    <m/>
  </r>
  <r>
    <x v="8"/>
    <x v="8"/>
    <d v="2025-08-11T00:00:00"/>
    <s v="BH2326541"/>
    <d v="2025-08-11T00:00:00"/>
    <s v="00050796"/>
    <s v="PR-12191565-HN2083 - CircleK 51-Lk6A-C17 Đô Thị Mỗ Lao"/>
    <n v="857130"/>
    <n v="0"/>
    <n v="68570"/>
    <n v="925700"/>
    <s v="Tồn đầu kỳ"/>
    <m/>
    <m/>
    <n v="925700"/>
    <n v="0"/>
    <n v="0"/>
    <n v="925700"/>
    <d v="2025-08-11T00:00:00"/>
    <m/>
    <d v="2025-08-11T00:00:00"/>
    <n v="0"/>
    <m/>
    <n v="241.56088738425751"/>
    <s v="Nợ quá hạn hơn 120 ngày có khả năng mất thanh toán"/>
    <d v="2025-08-11T00:00:00"/>
    <d v="1899-12-30T00:00:00"/>
    <m/>
    <m/>
    <x v="4"/>
    <x v="4"/>
    <m/>
  </r>
  <r>
    <x v="8"/>
    <x v="8"/>
    <d v="2025-08-11T00:00:00"/>
    <s v="BH2326542"/>
    <d v="2025-08-11T00:00:00"/>
    <s v="00050797"/>
    <s v="PR-12193573-HN2209 - CircleK V11-A01, Lô Đất Ttdv 01, Khu Đô Thị Mới An Hưng"/>
    <n v="491202"/>
    <n v="0"/>
    <n v="39296"/>
    <n v="530498"/>
    <s v="Tồn đầu kỳ"/>
    <m/>
    <m/>
    <n v="530498"/>
    <n v="0"/>
    <n v="0"/>
    <n v="530498"/>
    <d v="2025-08-11T00:00:00"/>
    <m/>
    <d v="2025-08-11T00:00:00"/>
    <n v="0"/>
    <m/>
    <n v="241.56088738425751"/>
    <s v="Nợ quá hạn hơn 120 ngày có khả năng mất thanh toán"/>
    <d v="2025-08-11T00:00:00"/>
    <d v="1899-12-30T00:00:00"/>
    <m/>
    <m/>
    <x v="4"/>
    <x v="4"/>
    <m/>
  </r>
  <r>
    <x v="8"/>
    <x v="8"/>
    <d v="2025-08-11T00:00:00"/>
    <s v="BH2326543"/>
    <d v="2025-08-11T00:00:00"/>
    <s v="00050798"/>
    <s v="PR-12193793-HN2227 - CircleK 06 Vũ Trọng Khánh"/>
    <n v="445050"/>
    <n v="0"/>
    <n v="35604"/>
    <n v="480654"/>
    <s v="Tồn đầu kỳ"/>
    <m/>
    <m/>
    <n v="480654"/>
    <n v="0"/>
    <n v="0"/>
    <n v="480654"/>
    <d v="2025-08-11T00:00:00"/>
    <m/>
    <d v="2025-08-11T00:00:00"/>
    <n v="0"/>
    <m/>
    <n v="241.56088738425751"/>
    <s v="Nợ quá hạn hơn 120 ngày có khả năng mất thanh toán"/>
    <d v="2025-08-11T00:00:00"/>
    <d v="1899-12-30T00:00:00"/>
    <m/>
    <m/>
    <x v="4"/>
    <x v="4"/>
    <m/>
  </r>
  <r>
    <x v="8"/>
    <x v="8"/>
    <d v="2025-08-11T00:00:00"/>
    <s v="BH2326544"/>
    <d v="2025-08-11T00:00:00"/>
    <s v="00050799"/>
    <s v="PR-12186059-HN2177 - CircleK 12 Tam Trinh"/>
    <n v="230760"/>
    <n v="0"/>
    <n v="18461"/>
    <n v="249221"/>
    <s v="Tồn đầu kỳ"/>
    <m/>
    <m/>
    <n v="249221"/>
    <n v="0"/>
    <n v="0"/>
    <n v="249221"/>
    <d v="2025-08-11T00:00:00"/>
    <m/>
    <d v="2025-08-11T00:00:00"/>
    <n v="0"/>
    <m/>
    <n v="241.56088738425751"/>
    <s v="Nợ quá hạn hơn 120 ngày có khả năng mất thanh toán"/>
    <d v="2025-08-11T00:00:00"/>
    <d v="1899-12-30T00:00:00"/>
    <m/>
    <m/>
    <x v="4"/>
    <x v="4"/>
    <m/>
  </r>
  <r>
    <x v="8"/>
    <x v="8"/>
    <d v="2025-08-11T00:00:00"/>
    <s v="BH2326545"/>
    <d v="2025-08-11T00:00:00"/>
    <s v="00050800"/>
    <s v="PR-12186091-HN2182 - CircleK 3 Quỳnh Mai"/>
    <n v="451641"/>
    <n v="0"/>
    <n v="36131"/>
    <n v="487772"/>
    <s v="Tồn đầu kỳ"/>
    <m/>
    <m/>
    <n v="487772"/>
    <n v="0"/>
    <n v="0"/>
    <n v="487772"/>
    <d v="2025-08-11T00:00:00"/>
    <m/>
    <d v="2025-08-11T00:00:00"/>
    <n v="0"/>
    <m/>
    <n v="241.56088738425751"/>
    <s v="Nợ quá hạn hơn 120 ngày có khả năng mất thanh toán"/>
    <d v="2025-08-11T00:00:00"/>
    <d v="1899-12-30T00:00:00"/>
    <m/>
    <m/>
    <x v="4"/>
    <x v="4"/>
    <m/>
  </r>
  <r>
    <x v="8"/>
    <x v="8"/>
    <d v="2025-08-11T00:00:00"/>
    <s v="BH2326546"/>
    <d v="2025-08-11T00:00:00"/>
    <s v="00050801"/>
    <s v="PR-12185011-HN2056 - CircleK 83 Hàng Điếu"/>
    <n v="230760"/>
    <n v="0"/>
    <n v="18461"/>
    <n v="249221"/>
    <s v="Tồn đầu kỳ"/>
    <m/>
    <m/>
    <n v="249221"/>
    <n v="0"/>
    <n v="0"/>
    <n v="249221"/>
    <d v="2025-08-11T00:00:00"/>
    <m/>
    <d v="2025-08-11T00:00:00"/>
    <n v="0"/>
    <m/>
    <n v="241.56088738425751"/>
    <s v="Nợ quá hạn hơn 120 ngày có khả năng mất thanh toán"/>
    <d v="2025-08-11T00:00:00"/>
    <d v="1899-12-30T00:00:00"/>
    <m/>
    <m/>
    <x v="4"/>
    <x v="4"/>
    <m/>
  </r>
  <r>
    <x v="8"/>
    <x v="8"/>
    <d v="2025-08-11T00:00:00"/>
    <s v="BH2326547"/>
    <d v="2025-08-11T00:00:00"/>
    <s v="00050802"/>
    <s v="PR-12180043-HN2225 - CircleK 25 Phố Nhà Thờ"/>
    <n v="652734"/>
    <n v="0"/>
    <n v="52219"/>
    <n v="704953"/>
    <s v="Tồn đầu kỳ"/>
    <m/>
    <m/>
    <n v="704953"/>
    <n v="0"/>
    <n v="0"/>
    <n v="704953"/>
    <d v="2025-08-11T00:00:00"/>
    <m/>
    <d v="2025-08-11T00:00:00"/>
    <n v="0"/>
    <m/>
    <n v="241.56088738425751"/>
    <s v="Nợ quá hạn hơn 120 ngày có khả năng mất thanh toán"/>
    <d v="2025-08-11T00:00:00"/>
    <d v="1899-12-30T00:00:00"/>
    <m/>
    <m/>
    <x v="4"/>
    <x v="4"/>
    <m/>
  </r>
  <r>
    <x v="8"/>
    <x v="8"/>
    <d v="2025-08-11T00:00:00"/>
    <s v="BH2326548"/>
    <d v="2025-08-11T00:00:00"/>
    <s v="00050803"/>
    <s v="PR-12187181-HN2281 - CircleK Số 16 phố Hàng Mắm"/>
    <n v="276912"/>
    <n v="0"/>
    <n v="22153"/>
    <n v="299065"/>
    <s v="Tồn đầu kỳ"/>
    <m/>
    <m/>
    <n v="299065"/>
    <n v="0"/>
    <n v="0"/>
    <n v="299065"/>
    <d v="2025-08-11T00:00:00"/>
    <m/>
    <d v="2025-08-11T00:00:00"/>
    <n v="0"/>
    <m/>
    <n v="241.56088738425751"/>
    <s v="Nợ quá hạn hơn 120 ngày có khả năng mất thanh toán"/>
    <d v="2025-08-11T00:00:00"/>
    <d v="1899-12-30T00:00:00"/>
    <m/>
    <m/>
    <x v="4"/>
    <x v="4"/>
    <m/>
  </r>
  <r>
    <x v="8"/>
    <x v="8"/>
    <d v="2025-08-11T00:00:00"/>
    <s v="BH2326549"/>
    <d v="2025-08-11T00:00:00"/>
    <s v="00050804"/>
    <s v="PR-12193049-HN2176 - CircleK 164 Nguyễn Văn Cừ"/>
    <n v="731856"/>
    <n v="0"/>
    <n v="58548"/>
    <n v="790404"/>
    <s v="Tồn đầu kỳ"/>
    <m/>
    <m/>
    <n v="790404"/>
    <n v="0"/>
    <n v="0"/>
    <n v="790404"/>
    <d v="2025-08-11T00:00:00"/>
    <m/>
    <d v="2025-08-11T00:00:00"/>
    <n v="0"/>
    <m/>
    <n v="241.56088738425751"/>
    <s v="Nợ quá hạn hơn 120 ngày có khả năng mất thanh toán"/>
    <d v="2025-08-11T00:00:00"/>
    <d v="1899-12-30T00:00:00"/>
    <m/>
    <m/>
    <x v="4"/>
    <x v="4"/>
    <m/>
  </r>
  <r>
    <x v="8"/>
    <x v="8"/>
    <d v="2025-08-11T00:00:00"/>
    <s v="BH2326550"/>
    <d v="2025-08-11T00:00:00"/>
    <s v="00050805"/>
    <s v="PR-12191765-HN2095 - CircleK Lô 28 Khu Nhà Ở Thấp Tầng Tt4, Khu Đô Thị Mỹ Đình - Mễ Trì"/>
    <n v="230760"/>
    <n v="0"/>
    <n v="18461"/>
    <n v="249221"/>
    <s v="Tồn đầu kỳ"/>
    <m/>
    <m/>
    <n v="249221"/>
    <n v="0"/>
    <n v="0"/>
    <n v="249221"/>
    <d v="2025-08-11T00:00:00"/>
    <m/>
    <d v="2025-08-11T00:00:00"/>
    <n v="0"/>
    <m/>
    <n v="241.56088738425751"/>
    <s v="Nợ quá hạn hơn 120 ngày có khả năng mất thanh toán"/>
    <d v="2025-08-11T00:00:00"/>
    <d v="1899-12-30T00:00:00"/>
    <m/>
    <m/>
    <x v="4"/>
    <x v="4"/>
    <m/>
  </r>
  <r>
    <x v="8"/>
    <x v="8"/>
    <d v="2025-08-11T00:00:00"/>
    <s v="BH2326551"/>
    <d v="2025-08-11T00:00:00"/>
    <s v="00050806"/>
    <s v="PR-12185731-HN2153 - CircleK Lô 37 Khu Nhà Ở Thấp Tầng Tt1, Dự Án Khu Đô Thị Mới Mỹ Đình Mễ Trì"/>
    <n v="741750"/>
    <n v="0"/>
    <n v="59340"/>
    <n v="801090"/>
    <s v="Tồn đầu kỳ"/>
    <m/>
    <m/>
    <n v="801090"/>
    <n v="0"/>
    <n v="0"/>
    <n v="801090"/>
    <d v="2025-08-11T00:00:00"/>
    <m/>
    <d v="2025-08-11T00:00:00"/>
    <n v="0"/>
    <m/>
    <n v="241.56088738425751"/>
    <s v="Nợ quá hạn hơn 120 ngày có khả năng mất thanh toán"/>
    <d v="2025-08-11T00:00:00"/>
    <d v="1899-12-30T00:00:00"/>
    <m/>
    <m/>
    <x v="4"/>
    <x v="4"/>
    <m/>
  </r>
  <r>
    <x v="8"/>
    <x v="8"/>
    <d v="2025-08-11T00:00:00"/>
    <s v="BH2326552"/>
    <d v="2025-08-11T00:00:00"/>
    <s v="00050807"/>
    <s v="PR-12186749-HN2237 - CircleK TMDV-11, Tòa N04, Dự án Khu nhà ở xã hội Ecohome 3 tại ô đất ký hiệu B11-HH2"/>
    <n v="491202"/>
    <n v="0"/>
    <n v="39296"/>
    <n v="530498"/>
    <s v="Tồn đầu kỳ"/>
    <m/>
    <m/>
    <n v="530498"/>
    <n v="0"/>
    <n v="0"/>
    <n v="530498"/>
    <d v="2025-08-11T00:00:00"/>
    <m/>
    <d v="2025-08-11T00:00:00"/>
    <n v="0"/>
    <m/>
    <n v="241.56088738425751"/>
    <s v="Nợ quá hạn hơn 120 ngày có khả năng mất thanh toán"/>
    <d v="2025-08-11T00:00:00"/>
    <d v="1899-12-30T00:00:00"/>
    <m/>
    <m/>
    <x v="4"/>
    <x v="4"/>
    <m/>
  </r>
  <r>
    <x v="8"/>
    <x v="8"/>
    <d v="2025-08-11T00:00:00"/>
    <s v="BH2326553"/>
    <d v="2025-08-11T00:00:00"/>
    <s v="00050808"/>
    <s v="PR-12191679-HN2090 - CircleK Số 1 Đường Tây Hồ"/>
    <n v="741750"/>
    <n v="0"/>
    <n v="59340"/>
    <n v="801090"/>
    <s v="Tồn đầu kỳ"/>
    <m/>
    <m/>
    <n v="801090"/>
    <n v="0"/>
    <n v="0"/>
    <n v="801090"/>
    <d v="2025-08-11T00:00:00"/>
    <m/>
    <d v="2025-08-11T00:00:00"/>
    <n v="0"/>
    <m/>
    <n v="241.56088738425751"/>
    <s v="Nợ quá hạn hơn 120 ngày có khả năng mất thanh toán"/>
    <d v="2025-08-11T00:00:00"/>
    <d v="1899-12-30T00:00:00"/>
    <m/>
    <m/>
    <x v="4"/>
    <x v="4"/>
    <m/>
  </r>
  <r>
    <x v="8"/>
    <x v="8"/>
    <d v="2025-08-11T00:00:00"/>
    <s v="BH2326554"/>
    <d v="2025-08-11T00:00:00"/>
    <s v="00050809"/>
    <s v="PR-12191231-HN2052 - CircleK 288 Đường Giải Phóng"/>
    <n v="501096"/>
    <n v="0"/>
    <n v="40088"/>
    <n v="541184"/>
    <s v="Tồn đầu kỳ"/>
    <m/>
    <m/>
    <n v="541184"/>
    <n v="0"/>
    <n v="0"/>
    <n v="541184"/>
    <d v="2025-08-11T00:00:00"/>
    <m/>
    <d v="2025-08-11T00:00:00"/>
    <n v="0"/>
    <m/>
    <n v="241.56088738425751"/>
    <s v="Nợ quá hạn hơn 120 ngày có khả năng mất thanh toán"/>
    <d v="2025-08-11T00:00:00"/>
    <d v="1899-12-30T00:00:00"/>
    <m/>
    <m/>
    <x v="4"/>
    <x v="4"/>
    <m/>
  </r>
  <r>
    <x v="8"/>
    <x v="8"/>
    <d v="2025-08-11T00:00:00"/>
    <s v="BH2326555"/>
    <d v="2025-08-11T00:00:00"/>
    <s v="00050810"/>
    <s v="PR-12191273-HN2053 - CircleK 197+198 Tổ 6 Vũ Trọng Phụng"/>
    <n v="857130"/>
    <n v="0"/>
    <n v="68570"/>
    <n v="925700"/>
    <s v="Tồn đầu kỳ"/>
    <m/>
    <m/>
    <n v="925700"/>
    <n v="0"/>
    <n v="0"/>
    <n v="925700"/>
    <d v="2025-08-11T00:00:00"/>
    <m/>
    <d v="2025-08-11T00:00:00"/>
    <n v="0"/>
    <m/>
    <n v="241.56088738425751"/>
    <s v="Nợ quá hạn hơn 120 ngày có khả năng mất thanh toán"/>
    <d v="2025-08-11T00:00:00"/>
    <d v="1899-12-30T00:00:00"/>
    <m/>
    <m/>
    <x v="4"/>
    <x v="4"/>
    <m/>
  </r>
  <r>
    <x v="8"/>
    <x v="8"/>
    <d v="2025-08-11T00:00:00"/>
    <s v="BH2326556"/>
    <d v="2025-08-11T00:00:00"/>
    <s v="00050811"/>
    <s v="PR-12192037-HN2118 - CircleK 370 Nguyễn Trãi"/>
    <n v="230760"/>
    <n v="0"/>
    <n v="18461"/>
    <n v="249221"/>
    <s v="Tồn đầu kỳ"/>
    <m/>
    <m/>
    <n v="249221"/>
    <n v="0"/>
    <n v="0"/>
    <n v="249221"/>
    <d v="2025-08-11T00:00:00"/>
    <m/>
    <d v="2025-08-11T00:00:00"/>
    <n v="0"/>
    <m/>
    <n v="241.56088738425751"/>
    <s v="Nợ quá hạn hơn 120 ngày có khả năng mất thanh toán"/>
    <d v="2025-08-11T00:00:00"/>
    <d v="1899-12-30T00:00:00"/>
    <m/>
    <m/>
    <x v="4"/>
    <x v="4"/>
    <m/>
  </r>
  <r>
    <x v="8"/>
    <x v="8"/>
    <d v="2025-08-11T00:00:00"/>
    <s v="BH2326557"/>
    <d v="2025-08-11T00:00:00"/>
    <s v="00050812"/>
    <s v="PR-12192769-HN2157 - CircleK N8-A10 Nguyễn Thị Thập, Kđt Mới Trung Hòa Nhân Chính"/>
    <n v="501096"/>
    <n v="0"/>
    <n v="40088"/>
    <n v="541184"/>
    <s v="Tồn đầu kỳ"/>
    <m/>
    <m/>
    <n v="541184"/>
    <n v="0"/>
    <n v="0"/>
    <n v="541184"/>
    <d v="2025-08-11T00:00:00"/>
    <m/>
    <d v="2025-08-11T00:00:00"/>
    <n v="0"/>
    <m/>
    <n v="241.56088738425751"/>
    <s v="Nợ quá hạn hơn 120 ngày có khả năng mất thanh toán"/>
    <d v="2025-08-11T00:00:00"/>
    <d v="1899-12-30T00:00:00"/>
    <m/>
    <m/>
    <x v="4"/>
    <x v="4"/>
    <m/>
  </r>
  <r>
    <x v="8"/>
    <x v="8"/>
    <d v="2025-08-11T00:00:00"/>
    <s v="BH2326558"/>
    <d v="2025-08-11T00:00:00"/>
    <s v="00050813"/>
    <s v="PR-12185833-HN2158 - CircleK 48 Ngõ 116 Phố Nhân Hòa"/>
    <n v="626370"/>
    <n v="0"/>
    <n v="50110"/>
    <n v="676480"/>
    <s v="Tồn đầu kỳ"/>
    <m/>
    <m/>
    <n v="676480"/>
    <n v="0"/>
    <n v="0"/>
    <n v="676480"/>
    <d v="2025-08-11T00:00:00"/>
    <m/>
    <d v="2025-08-11T00:00:00"/>
    <n v="0"/>
    <m/>
    <n v="241.56088738425751"/>
    <s v="Nợ quá hạn hơn 120 ngày có khả năng mất thanh toán"/>
    <d v="2025-08-11T00:00:00"/>
    <d v="1899-12-30T00:00:00"/>
    <m/>
    <m/>
    <x v="4"/>
    <x v="4"/>
    <m/>
  </r>
  <r>
    <x v="8"/>
    <x v="8"/>
    <d v="2025-08-11T00:00:00"/>
    <s v="BH2326559"/>
    <d v="2025-08-11T00:00:00"/>
    <s v="00050814"/>
    <s v="PR-12186275-HN2196 - CircleK 118 Định Công"/>
    <n v="481308"/>
    <n v="0"/>
    <n v="38505"/>
    <n v="519813"/>
    <s v="Tồn đầu kỳ"/>
    <m/>
    <m/>
    <n v="519813"/>
    <n v="0"/>
    <n v="0"/>
    <n v="519813"/>
    <d v="2025-08-11T00:00:00"/>
    <m/>
    <d v="2025-08-11T00:00:00"/>
    <n v="0"/>
    <m/>
    <n v="241.56088738425751"/>
    <s v="Nợ quá hạn hơn 120 ngày có khả năng mất thanh toán"/>
    <d v="2025-08-11T00:00:00"/>
    <d v="1899-12-30T00:00:00"/>
    <m/>
    <m/>
    <x v="4"/>
    <x v="4"/>
    <m/>
  </r>
  <r>
    <x v="8"/>
    <x v="8"/>
    <d v="2025-08-12T00:00:00"/>
    <s v="BH2326931"/>
    <d v="2025-08-12T00:00:00"/>
    <s v="00050901"/>
    <s v="PR-12208196-HN2276 - CircleK Số 1, ngõ 41, phố Nguyễn Chí Thanh, Ba Đình"/>
    <n v="501096"/>
    <n v="0"/>
    <n v="40088"/>
    <n v="541184"/>
    <s v="Tồn đầu kỳ"/>
    <m/>
    <m/>
    <n v="541184"/>
    <n v="0"/>
    <n v="0"/>
    <n v="541184"/>
    <d v="2025-08-12T00:00:00"/>
    <m/>
    <d v="2025-08-12T00:00:00"/>
    <n v="0"/>
    <m/>
    <n v="240.56088738425751"/>
    <s v="Nợ quá hạn hơn 120 ngày có khả năng mất thanh toán"/>
    <d v="2025-08-12T00:00:00"/>
    <d v="1899-12-30T00:00:00"/>
    <m/>
    <m/>
    <x v="4"/>
    <x v="4"/>
    <m/>
  </r>
  <r>
    <x v="8"/>
    <x v="8"/>
    <d v="2025-08-12T00:00:00"/>
    <s v="BH2326938"/>
    <d v="2025-08-12T00:00:00"/>
    <s v="00052008"/>
    <s v="PR-12205680-HN2021 - CircleK 177 Xuân Thủy"/>
    <n v="372519"/>
    <n v="0"/>
    <n v="29802"/>
    <n v="402321"/>
    <s v="Tồn đầu kỳ"/>
    <m/>
    <m/>
    <n v="402321"/>
    <n v="0"/>
    <n v="0"/>
    <n v="402321"/>
    <d v="2025-08-12T00:00:00"/>
    <m/>
    <d v="2025-08-12T00:00:00"/>
    <n v="0"/>
    <m/>
    <n v="240.56088738425751"/>
    <s v="Nợ quá hạn hơn 120 ngày có khả năng mất thanh toán"/>
    <d v="2025-08-12T00:00:00"/>
    <d v="1899-12-30T00:00:00"/>
    <m/>
    <m/>
    <x v="4"/>
    <x v="4"/>
    <m/>
  </r>
  <r>
    <x v="8"/>
    <x v="8"/>
    <d v="2025-08-12T00:00:00"/>
    <s v="BH2326939"/>
    <d v="2025-08-12T00:00:00"/>
    <s v="00050903"/>
    <s v="PR-12201222-HN2064 - CircleK 28 Nguyễn Phong Sắc, Tổ 9"/>
    <n v="382413"/>
    <n v="0"/>
    <n v="30593"/>
    <n v="413006"/>
    <s v="Tồn đầu kỳ"/>
    <m/>
    <m/>
    <n v="413006"/>
    <n v="0"/>
    <n v="0"/>
    <n v="413006"/>
    <d v="2025-08-12T00:00:00"/>
    <m/>
    <d v="2025-08-12T00:00:00"/>
    <n v="0"/>
    <m/>
    <n v="240.56088738425751"/>
    <s v="Nợ quá hạn hơn 120 ngày có khả năng mất thanh toán"/>
    <d v="2025-08-12T00:00:00"/>
    <d v="1899-12-30T00:00:00"/>
    <m/>
    <m/>
    <x v="4"/>
    <x v="4"/>
    <m/>
  </r>
  <r>
    <x v="8"/>
    <x v="8"/>
    <d v="2025-08-12T00:00:00"/>
    <s v="BH2326941"/>
    <d v="2025-08-12T00:00:00"/>
    <s v="00050904"/>
    <s v="PR-12206016-HN2077 - CircleK 162 Mai Dịch"/>
    <n v="428565"/>
    <n v="0"/>
    <n v="34285"/>
    <n v="462850"/>
    <s v="Tồn đầu kỳ"/>
    <m/>
    <m/>
    <n v="462850"/>
    <n v="0"/>
    <n v="0"/>
    <n v="462850"/>
    <d v="2025-08-12T00:00:00"/>
    <m/>
    <d v="2025-08-12T00:00:00"/>
    <n v="0"/>
    <m/>
    <n v="240.56088738425751"/>
    <s v="Nợ quá hạn hơn 120 ngày có khả năng mất thanh toán"/>
    <d v="2025-08-12T00:00:00"/>
    <d v="1899-12-30T00:00:00"/>
    <m/>
    <m/>
    <x v="4"/>
    <x v="4"/>
    <m/>
  </r>
  <r>
    <x v="8"/>
    <x v="8"/>
    <d v="2025-08-12T00:00:00"/>
    <s v="BH2326942"/>
    <d v="2025-08-12T00:00:00"/>
    <s v="00050905"/>
    <s v="PR-12206510-HN2131 - CircleK Tầng 1, Số 125 Hoàng Ngân"/>
    <n v="421974"/>
    <n v="0"/>
    <n v="33758"/>
    <n v="455732"/>
    <s v="Tồn đầu kỳ"/>
    <m/>
    <m/>
    <n v="455732"/>
    <n v="0"/>
    <n v="0"/>
    <n v="455732"/>
    <d v="2025-08-12T00:00:00"/>
    <m/>
    <d v="2025-08-12T00:00:00"/>
    <n v="0"/>
    <m/>
    <n v="240.56088738425751"/>
    <s v="Nợ quá hạn hơn 120 ngày có khả năng mất thanh toán"/>
    <d v="2025-08-12T00:00:00"/>
    <d v="1899-12-30T00:00:00"/>
    <m/>
    <m/>
    <x v="4"/>
    <x v="4"/>
    <m/>
  </r>
  <r>
    <x v="8"/>
    <x v="8"/>
    <d v="2025-08-12T00:00:00"/>
    <s v="BH2326945"/>
    <d v="2025-08-12T00:00:00"/>
    <s v="00050906"/>
    <s v="PR-12207628-HN2219 - CircleK - 14 Thái Hà"/>
    <n v="626370"/>
    <n v="0"/>
    <n v="50110"/>
    <n v="676480"/>
    <s v="Tồn đầu kỳ"/>
    <m/>
    <m/>
    <n v="676480"/>
    <n v="0"/>
    <n v="0"/>
    <n v="676480"/>
    <d v="2025-08-12T00:00:00"/>
    <m/>
    <d v="2025-08-12T00:00:00"/>
    <n v="0"/>
    <m/>
    <n v="240.56088738425751"/>
    <s v="Nợ quá hạn hơn 120 ngày có khả năng mất thanh toán"/>
    <d v="2025-08-12T00:00:00"/>
    <d v="1899-12-30T00:00:00"/>
    <m/>
    <m/>
    <x v="4"/>
    <x v="4"/>
    <m/>
  </r>
  <r>
    <x v="8"/>
    <x v="8"/>
    <d v="2025-08-12T00:00:00"/>
    <s v="BH2326947"/>
    <d v="2025-08-12T00:00:00"/>
    <s v="00050907"/>
    <s v="PR-12202630-HN2236 - CircleK Căn Thương mại dịch vụ số L26M.TMDV03 (Căn TMDV 03, tầng 1, khối L26M tức tòa M1), dự án Masteri Waterfront - Lô đất B3-CT03, Dự án Khu đô thị Gia Lâm (Vinhomes Ocean Park)"/>
    <n v="857130"/>
    <n v="0"/>
    <n v="68570"/>
    <n v="925700"/>
    <s v="Tồn đầu kỳ"/>
    <m/>
    <m/>
    <n v="925700"/>
    <n v="0"/>
    <n v="0"/>
    <n v="925700"/>
    <d v="2025-08-12T00:00:00"/>
    <m/>
    <d v="2025-08-12T00:00:00"/>
    <n v="0"/>
    <m/>
    <n v="240.56088738425751"/>
    <s v="Nợ quá hạn hơn 120 ngày có khả năng mất thanh toán"/>
    <d v="2025-08-12T00:00:00"/>
    <d v="1899-12-30T00:00:00"/>
    <m/>
    <m/>
    <x v="4"/>
    <x v="4"/>
    <m/>
  </r>
  <r>
    <x v="8"/>
    <x v="8"/>
    <d v="2025-08-12T00:00:00"/>
    <s v="BH2326950"/>
    <d v="2025-08-12T00:00:00"/>
    <s v="00050908"/>
    <s v="PR-12206906-HN2172 - CircleK A4-A5, Tòa A, Khối B, Imperial Sky Garden, Số 423 Minh Khai"/>
    <n v="461520"/>
    <n v="0"/>
    <n v="36922"/>
    <n v="498442"/>
    <s v="Tồn đầu kỳ"/>
    <m/>
    <m/>
    <n v="498442"/>
    <n v="0"/>
    <n v="0"/>
    <n v="498442"/>
    <d v="2025-08-12T00:00:00"/>
    <m/>
    <d v="2025-08-12T00:00:00"/>
    <n v="0"/>
    <m/>
    <n v="240.56088738425751"/>
    <s v="Nợ quá hạn hơn 120 ngày có khả năng mất thanh toán"/>
    <d v="2025-08-12T00:00:00"/>
    <d v="1899-12-30T00:00:00"/>
    <m/>
    <m/>
    <x v="4"/>
    <x v="4"/>
    <m/>
  </r>
  <r>
    <x v="8"/>
    <x v="8"/>
    <d v="2025-08-12T00:00:00"/>
    <s v="BH2326955"/>
    <d v="2025-08-12T00:00:00"/>
    <s v="00050909"/>
    <s v="PR-12201870-HN2151 - CircleK 54 + 56 Lĩnh Nam"/>
    <n v="626370"/>
    <n v="0"/>
    <n v="50110"/>
    <n v="676480"/>
    <s v="Tồn đầu kỳ"/>
    <m/>
    <m/>
    <n v="676480"/>
    <n v="0"/>
    <n v="0"/>
    <n v="676480"/>
    <d v="2025-08-12T00:00:00"/>
    <m/>
    <d v="2025-08-12T00:00:00"/>
    <n v="0"/>
    <m/>
    <n v="240.56088738425751"/>
    <s v="Nợ quá hạn hơn 120 ngày có khả năng mất thanh toán"/>
    <d v="2025-08-12T00:00:00"/>
    <d v="1899-12-30T00:00:00"/>
    <m/>
    <m/>
    <x v="4"/>
    <x v="4"/>
    <m/>
  </r>
  <r>
    <x v="8"/>
    <x v="8"/>
    <d v="2025-08-12T00:00:00"/>
    <s v="BH2326956"/>
    <d v="2025-08-12T00:00:00"/>
    <s v="00050910"/>
    <s v="PR-12207378-HN2208 - CircleK Số 173 Đường Tam Trinh, Hoàng Mai"/>
    <n v="491202"/>
    <n v="0"/>
    <n v="39296"/>
    <n v="530498"/>
    <s v="Tồn đầu kỳ"/>
    <m/>
    <m/>
    <n v="530498"/>
    <n v="0"/>
    <n v="0"/>
    <n v="530498"/>
    <d v="2025-08-12T00:00:00"/>
    <m/>
    <d v="2025-08-12T00:00:00"/>
    <n v="0"/>
    <m/>
    <n v="240.56088738425751"/>
    <s v="Nợ quá hạn hơn 120 ngày có khả năng mất thanh toán"/>
    <d v="2025-08-12T00:00:00"/>
    <d v="1899-12-30T00:00:00"/>
    <m/>
    <m/>
    <x v="4"/>
    <x v="4"/>
    <m/>
  </r>
  <r>
    <x v="8"/>
    <x v="8"/>
    <d v="2025-08-12T00:00:00"/>
    <s v="BH2326958"/>
    <d v="2025-08-12T00:00:00"/>
    <s v="00050911"/>
    <s v="PR-12207902-HN2250 - CircleK Số 177 phố Vĩnh Hưng"/>
    <n v="428565"/>
    <n v="0"/>
    <n v="34285"/>
    <n v="462850"/>
    <s v="Tồn đầu kỳ"/>
    <m/>
    <m/>
    <n v="462850"/>
    <n v="0"/>
    <n v="0"/>
    <n v="462850"/>
    <d v="2025-08-12T00:00:00"/>
    <m/>
    <d v="2025-08-12T00:00:00"/>
    <n v="0"/>
    <m/>
    <n v="240.56088738425751"/>
    <s v="Nợ quá hạn hơn 120 ngày có khả năng mất thanh toán"/>
    <d v="2025-08-12T00:00:00"/>
    <d v="1899-12-30T00:00:00"/>
    <m/>
    <m/>
    <x v="4"/>
    <x v="4"/>
    <m/>
  </r>
  <r>
    <x v="8"/>
    <x v="8"/>
    <d v="2025-08-12T00:00:00"/>
    <s v="BH2326959"/>
    <d v="2025-08-12T00:00:00"/>
    <s v="00050912"/>
    <s v="PR-12201724-HN2134 - CircleK 73 Đường Xuân La"/>
    <n v="731856"/>
    <n v="0"/>
    <n v="58548"/>
    <n v="790404"/>
    <s v="Tồn đầu kỳ"/>
    <m/>
    <m/>
    <n v="790404"/>
    <n v="0"/>
    <n v="0"/>
    <n v="790404"/>
    <d v="2025-08-12T00:00:00"/>
    <m/>
    <d v="2025-08-12T00:00:00"/>
    <n v="0"/>
    <m/>
    <n v="240.56088738425751"/>
    <s v="Nợ quá hạn hơn 120 ngày có khả năng mất thanh toán"/>
    <d v="2025-08-12T00:00:00"/>
    <d v="1899-12-30T00:00:00"/>
    <m/>
    <m/>
    <x v="4"/>
    <x v="4"/>
    <m/>
  </r>
  <r>
    <x v="8"/>
    <x v="8"/>
    <d v="2025-08-12T00:00:00"/>
    <s v="BH2326961"/>
    <d v="2025-08-12T00:00:00"/>
    <s v="00050913"/>
    <s v="PR-12202230-HN2191 - CircleK 293 Thụy Khuê"/>
    <n v="184608"/>
    <n v="0"/>
    <n v="14769"/>
    <n v="199377"/>
    <s v="Tồn đầu kỳ"/>
    <m/>
    <m/>
    <n v="199377"/>
    <n v="0"/>
    <n v="0"/>
    <n v="199377"/>
    <d v="2025-08-12T00:00:00"/>
    <m/>
    <d v="2025-08-12T00:00:00"/>
    <n v="0"/>
    <m/>
    <n v="240.56088738425751"/>
    <s v="Nợ quá hạn hơn 120 ngày có khả năng mất thanh toán"/>
    <d v="2025-08-12T00:00:00"/>
    <d v="1899-12-30T00:00:00"/>
    <m/>
    <m/>
    <x v="4"/>
    <x v="4"/>
    <m/>
  </r>
  <r>
    <x v="8"/>
    <x v="8"/>
    <d v="2025-08-12T00:00:00"/>
    <s v="BH2326962"/>
    <d v="2025-08-12T00:00:00"/>
    <s v="00050914"/>
    <s v="PR-12202964-HN2265 - CircleK Số 2 ngõ 612 Lạc Long Quân, Tây Hồ, Hà Nội"/>
    <n v="606582"/>
    <n v="0"/>
    <n v="48527"/>
    <n v="655109"/>
    <s v="Tồn đầu kỳ"/>
    <m/>
    <m/>
    <n v="655109"/>
    <n v="0"/>
    <n v="0"/>
    <n v="655109"/>
    <d v="2025-08-12T00:00:00"/>
    <m/>
    <d v="2025-08-12T00:00:00"/>
    <n v="0"/>
    <m/>
    <n v="240.56088738425751"/>
    <s v="Nợ quá hạn hơn 120 ngày có khả năng mất thanh toán"/>
    <d v="2025-08-12T00:00:00"/>
    <d v="1899-12-30T00:00:00"/>
    <m/>
    <m/>
    <x v="4"/>
    <x v="4"/>
    <m/>
  </r>
  <r>
    <x v="8"/>
    <x v="8"/>
    <d v="2025-08-12T00:00:00"/>
    <s v="BH2326964"/>
    <d v="2025-08-12T00:00:00"/>
    <s v="00050915"/>
    <s v="PR-12205754-HN2029 - CircleK 46 Lê Trọng Tấn"/>
    <n v="626370"/>
    <n v="0"/>
    <n v="50110"/>
    <n v="676480"/>
    <s v="Tồn đầu kỳ"/>
    <m/>
    <m/>
    <n v="676480"/>
    <n v="0"/>
    <n v="0"/>
    <n v="676480"/>
    <d v="2025-08-12T00:00:00"/>
    <m/>
    <d v="2025-08-12T00:00:00"/>
    <n v="0"/>
    <m/>
    <n v="240.56088738425751"/>
    <s v="Nợ quá hạn hơn 120 ngày có khả năng mất thanh toán"/>
    <d v="2025-08-12T00:00:00"/>
    <d v="1899-12-30T00:00:00"/>
    <m/>
    <m/>
    <x v="4"/>
    <x v="4"/>
    <m/>
  </r>
  <r>
    <x v="8"/>
    <x v="8"/>
    <d v="2025-08-13T00:00:00"/>
    <s v="BH2327373"/>
    <d v="2025-08-13T00:00:00"/>
    <s v="00051001"/>
    <s v="PR-12211465-HN2010 - CircleK 5-4A Khu Đô Thị Mới Trung Yên"/>
    <n v="501096"/>
    <n v="0"/>
    <n v="40088"/>
    <n v="541184"/>
    <s v="Tồn đầu kỳ"/>
    <m/>
    <m/>
    <n v="541184"/>
    <n v="0"/>
    <n v="0"/>
    <n v="541184"/>
    <d v="2025-08-13T00:00:00"/>
    <m/>
    <d v="2025-08-13T00:00:00"/>
    <n v="0"/>
    <m/>
    <n v="239.56088738425751"/>
    <s v="Nợ quá hạn hơn 120 ngày có khả năng mất thanh toán"/>
    <d v="2025-08-13T00:00:00"/>
    <d v="1899-12-30T00:00:00"/>
    <m/>
    <m/>
    <x v="4"/>
    <x v="4"/>
    <m/>
  </r>
  <r>
    <x v="8"/>
    <x v="8"/>
    <d v="2025-08-13T00:00:00"/>
    <s v="BH2327377"/>
    <d v="2025-08-13T00:00:00"/>
    <s v="00051008"/>
    <s v="PR-12212023-HN2109 - CircleK Tầng 1, Khách Sạn Hồng Hà, Số 204 Phố Trần Quang Khải"/>
    <n v="501096"/>
    <n v="0"/>
    <n v="40088"/>
    <n v="541184"/>
    <s v="Tồn đầu kỳ"/>
    <m/>
    <m/>
    <n v="541184"/>
    <n v="0"/>
    <n v="0"/>
    <n v="541184"/>
    <d v="2025-08-13T00:00:00"/>
    <m/>
    <d v="2025-08-13T00:00:00"/>
    <n v="0"/>
    <m/>
    <n v="239.56088738425751"/>
    <s v="Nợ quá hạn hơn 120 ngày có khả năng mất thanh toán"/>
    <d v="2025-08-13T00:00:00"/>
    <d v="1899-12-30T00:00:00"/>
    <m/>
    <m/>
    <x v="4"/>
    <x v="4"/>
    <m/>
  </r>
  <r>
    <x v="8"/>
    <x v="8"/>
    <d v="2025-08-13T00:00:00"/>
    <s v="BH2327378"/>
    <d v="2025-08-13T00:00:00"/>
    <s v="00051013"/>
    <s v="PR-12212129-HN2139 - CircleK 218 Nguyễn Huy Tưởng, Tổ 19"/>
    <n v="230760"/>
    <n v="0"/>
    <n v="18461"/>
    <n v="249221"/>
    <s v="Tồn đầu kỳ"/>
    <m/>
    <m/>
    <n v="249221"/>
    <n v="0"/>
    <n v="0"/>
    <n v="249221"/>
    <d v="2025-08-13T00:00:00"/>
    <m/>
    <d v="2025-08-13T00:00:00"/>
    <n v="0"/>
    <m/>
    <n v="239.56088738425751"/>
    <s v="Nợ quá hạn hơn 120 ngày có khả năng mất thanh toán"/>
    <d v="2025-08-13T00:00:00"/>
    <d v="1899-12-30T00:00:00"/>
    <m/>
    <m/>
    <x v="4"/>
    <x v="4"/>
    <m/>
  </r>
  <r>
    <x v="8"/>
    <x v="8"/>
    <d v="2025-08-13T00:00:00"/>
    <s v="BH2327379"/>
    <d v="2025-08-13T00:00:00"/>
    <s v="00051005"/>
    <s v="PR-12212305-HN2169 - CircleK 25 Ngô Thì Nhậm"/>
    <n v="501096"/>
    <n v="0"/>
    <n v="40088"/>
    <n v="541184"/>
    <s v="Tồn đầu kỳ"/>
    <m/>
    <m/>
    <n v="541184"/>
    <n v="0"/>
    <n v="0"/>
    <n v="541184"/>
    <d v="2025-08-13T00:00:00"/>
    <m/>
    <d v="2025-08-13T00:00:00"/>
    <n v="0"/>
    <m/>
    <n v="239.56088738425751"/>
    <s v="Nợ quá hạn hơn 120 ngày có khả năng mất thanh toán"/>
    <d v="2025-08-13T00:00:00"/>
    <d v="1899-12-30T00:00:00"/>
    <m/>
    <m/>
    <x v="4"/>
    <x v="4"/>
    <m/>
  </r>
  <r>
    <x v="8"/>
    <x v="8"/>
    <d v="2025-08-13T00:00:00"/>
    <s v="BH2327380"/>
    <d v="2025-08-13T00:00:00"/>
    <s v="00051007"/>
    <s v="PR-12215989-HN2049 - CircleK 36 Phố Tràng Tiền"/>
    <n v="382413"/>
    <n v="0"/>
    <n v="30593"/>
    <n v="413006"/>
    <s v="Tồn đầu kỳ"/>
    <m/>
    <m/>
    <n v="413006"/>
    <n v="0"/>
    <n v="0"/>
    <n v="413006"/>
    <d v="2025-08-13T00:00:00"/>
    <m/>
    <d v="2025-08-13T00:00:00"/>
    <n v="0"/>
    <m/>
    <n v="239.56088738425751"/>
    <s v="Nợ quá hạn hơn 120 ngày có khả năng mất thanh toán"/>
    <d v="2025-08-13T00:00:00"/>
    <d v="1899-12-30T00:00:00"/>
    <m/>
    <m/>
    <x v="4"/>
    <x v="4"/>
    <m/>
  </r>
  <r>
    <x v="8"/>
    <x v="8"/>
    <d v="2025-08-13T00:00:00"/>
    <s v="BH2327382"/>
    <d v="2025-08-13T00:00:00"/>
    <s v="00051002"/>
    <s v="PR-12216659-HN2122 - CircleK 18 Nguyễn Khánh Toàn"/>
    <n v="626370"/>
    <n v="0"/>
    <n v="50110"/>
    <n v="676480"/>
    <s v="Tồn đầu kỳ"/>
    <m/>
    <m/>
    <n v="676480"/>
    <n v="0"/>
    <n v="0"/>
    <n v="676480"/>
    <d v="2025-08-13T00:00:00"/>
    <m/>
    <d v="2025-08-13T00:00:00"/>
    <n v="0"/>
    <m/>
    <n v="239.56088738425751"/>
    <s v="Nợ quá hạn hơn 120 ngày có khả năng mất thanh toán"/>
    <d v="2025-08-13T00:00:00"/>
    <d v="1899-12-30T00:00:00"/>
    <m/>
    <m/>
    <x v="4"/>
    <x v="4"/>
    <m/>
  </r>
  <r>
    <x v="8"/>
    <x v="8"/>
    <d v="2025-08-13T00:00:00"/>
    <s v="BH2327383"/>
    <d v="2025-08-13T00:00:00"/>
    <s v="00051003"/>
    <s v="PR-12216803-HN2133 - CircleK 91 Khâm Thiên"/>
    <n v="491202"/>
    <n v="0"/>
    <n v="39296"/>
    <n v="530498"/>
    <s v="Tồn đầu kỳ"/>
    <m/>
    <m/>
    <n v="530498"/>
    <n v="0"/>
    <n v="0"/>
    <n v="530498"/>
    <d v="2025-08-13T00:00:00"/>
    <m/>
    <d v="2025-08-13T00:00:00"/>
    <n v="0"/>
    <m/>
    <n v="239.56088738425751"/>
    <s v="Nợ quá hạn hơn 120 ngày có khả năng mất thanh toán"/>
    <d v="2025-08-13T00:00:00"/>
    <d v="1899-12-30T00:00:00"/>
    <m/>
    <m/>
    <x v="4"/>
    <x v="4"/>
    <m/>
  </r>
  <r>
    <x v="8"/>
    <x v="8"/>
    <d v="2025-08-13T00:00:00"/>
    <s v="BH2327384"/>
    <d v="2025-08-13T00:00:00"/>
    <s v="00051011"/>
    <s v="PR-12217233-HN2166 - CircleK 38 Xuân La"/>
    <n v="626370"/>
    <n v="0"/>
    <n v="50110"/>
    <n v="676480"/>
    <s v="Tồn đầu kỳ"/>
    <m/>
    <m/>
    <n v="676480"/>
    <n v="0"/>
    <n v="0"/>
    <n v="676480"/>
    <d v="2025-08-13T00:00:00"/>
    <m/>
    <d v="2025-08-13T00:00:00"/>
    <n v="0"/>
    <m/>
    <n v="239.56088738425751"/>
    <s v="Nợ quá hạn hơn 120 ngày có khả năng mất thanh toán"/>
    <d v="2025-08-13T00:00:00"/>
    <d v="1899-12-30T00:00:00"/>
    <m/>
    <m/>
    <x v="4"/>
    <x v="4"/>
    <m/>
  </r>
  <r>
    <x v="8"/>
    <x v="8"/>
    <d v="2025-08-13T00:00:00"/>
    <s v="BH2327385"/>
    <d v="2025-08-13T00:00:00"/>
    <s v="00051006"/>
    <s v="PR-12217283-HN2171 - CircleK 149C Lò Đúc"/>
    <n v="428565"/>
    <n v="0"/>
    <n v="34285"/>
    <n v="462850"/>
    <s v="Tồn đầu kỳ"/>
    <m/>
    <m/>
    <n v="462850"/>
    <n v="0"/>
    <n v="0"/>
    <n v="462850"/>
    <d v="2025-08-13T00:00:00"/>
    <m/>
    <d v="2025-08-13T00:00:00"/>
    <n v="0"/>
    <m/>
    <n v="239.56088738425751"/>
    <s v="Nợ quá hạn hơn 120 ngày có khả năng mất thanh toán"/>
    <d v="2025-08-13T00:00:00"/>
    <d v="1899-12-30T00:00:00"/>
    <m/>
    <m/>
    <x v="4"/>
    <x v="4"/>
    <m/>
  </r>
  <r>
    <x v="8"/>
    <x v="8"/>
    <d v="2025-08-13T00:00:00"/>
    <s v="BH2327387"/>
    <d v="2025-08-13T00:00:00"/>
    <s v="00051009"/>
    <s v="PR-12217791-HN2210 - CircleK 29 Hàng Phèn"/>
    <n v="184608"/>
    <n v="0"/>
    <n v="14769"/>
    <n v="199377"/>
    <s v="Tồn đầu kỳ"/>
    <m/>
    <m/>
    <n v="199377"/>
    <n v="0"/>
    <n v="0"/>
    <n v="199377"/>
    <d v="2025-08-13T00:00:00"/>
    <m/>
    <d v="2025-08-13T00:00:00"/>
    <n v="0"/>
    <m/>
    <n v="239.56088738425751"/>
    <s v="Nợ quá hạn hơn 120 ngày có khả năng mất thanh toán"/>
    <d v="2025-08-13T00:00:00"/>
    <d v="1899-12-30T00:00:00"/>
    <m/>
    <m/>
    <x v="4"/>
    <x v="4"/>
    <m/>
  </r>
  <r>
    <x v="8"/>
    <x v="8"/>
    <d v="2025-08-13T00:00:00"/>
    <s v="BH2327388"/>
    <d v="2025-08-13T00:00:00"/>
    <s v="00051010"/>
    <s v="PR-12218137-HN2232 - CircleK Diện tích Thương mại số GS101S25, tầng 1, thuộc Tòa nhà số GS1 (U39.1) Lô đất F3-CH01, Dự án Khu đô thị mới Tây Mỗ - Đại Mỗ - Vinhomes Park (Vinhomes Smart City"/>
    <n v="501096"/>
    <n v="0"/>
    <n v="40088"/>
    <n v="541184"/>
    <s v="Tồn đầu kỳ"/>
    <m/>
    <m/>
    <n v="541184"/>
    <n v="0"/>
    <n v="0"/>
    <n v="541184"/>
    <d v="2025-08-13T00:00:00"/>
    <m/>
    <d v="2025-08-13T00:00:00"/>
    <n v="0"/>
    <m/>
    <n v="239.56088738425751"/>
    <s v="Nợ quá hạn hơn 120 ngày có khả năng mất thanh toán"/>
    <d v="2025-08-13T00:00:00"/>
    <d v="1899-12-30T00:00:00"/>
    <m/>
    <m/>
    <x v="4"/>
    <x v="4"/>
    <m/>
  </r>
  <r>
    <x v="8"/>
    <x v="8"/>
    <d v="2025-08-13T00:00:00"/>
    <s v="BH2327389"/>
    <d v="2025-08-13T00:00:00"/>
    <s v="00051014"/>
    <s v="PR-12218325-HN2244 - CircleK Nhà 18T1 khu đô thị mới Trung Hòa - Nhân Chính"/>
    <n v="303291"/>
    <n v="0"/>
    <n v="24263"/>
    <n v="327554"/>
    <s v="Tồn đầu kỳ"/>
    <m/>
    <m/>
    <n v="327554"/>
    <n v="0"/>
    <n v="0"/>
    <n v="327554"/>
    <d v="2025-08-13T00:00:00"/>
    <m/>
    <d v="2025-08-13T00:00:00"/>
    <n v="0"/>
    <m/>
    <n v="239.56088738425751"/>
    <s v="Nợ quá hạn hơn 120 ngày có khả năng mất thanh toán"/>
    <d v="2025-08-13T00:00:00"/>
    <d v="1899-12-30T00:00:00"/>
    <m/>
    <m/>
    <x v="4"/>
    <x v="4"/>
    <m/>
  </r>
  <r>
    <x v="8"/>
    <x v="8"/>
    <d v="2025-08-13T00:00:00"/>
    <s v="BH2327390"/>
    <d v="2025-08-13T00:00:00"/>
    <s v="00051012"/>
    <s v="PR-12218561-HN2272 - CircleK Lô 35 TT8, đường Quang Lai, Thanh Trì, Hà Nội"/>
    <n v="491202"/>
    <n v="0"/>
    <n v="39296"/>
    <n v="530498"/>
    <s v="Tồn đầu kỳ"/>
    <m/>
    <m/>
    <n v="530498"/>
    <n v="0"/>
    <n v="0"/>
    <n v="530498"/>
    <d v="2025-08-13T00:00:00"/>
    <m/>
    <d v="2025-08-13T00:00:00"/>
    <n v="0"/>
    <m/>
    <n v="239.56088738425751"/>
    <s v="Nợ quá hạn hơn 120 ngày có khả năng mất thanh toán"/>
    <d v="2025-08-13T00:00:00"/>
    <d v="1899-12-30T00:00:00"/>
    <m/>
    <m/>
    <x v="4"/>
    <x v="4"/>
    <m/>
  </r>
  <r>
    <x v="8"/>
    <x v="8"/>
    <d v="2025-08-13T00:00:00"/>
    <s v="BH2327391"/>
    <d v="2025-08-13T00:00:00"/>
    <s v="00051004"/>
    <s v="PR-12218677-HN2275 - CircleK Số nhà 33, phố Pháo Đài Láng, Đống Đa"/>
    <n v="230760"/>
    <n v="0"/>
    <n v="18461"/>
    <n v="249221"/>
    <s v="Tồn đầu kỳ"/>
    <m/>
    <m/>
    <n v="249221"/>
    <n v="0"/>
    <n v="0"/>
    <n v="249221"/>
    <d v="2025-08-13T00:00:00"/>
    <m/>
    <d v="2025-08-13T00:00:00"/>
    <n v="0"/>
    <m/>
    <n v="239.56088738425751"/>
    <s v="Nợ quá hạn hơn 120 ngày có khả năng mất thanh toán"/>
    <d v="2025-08-13T00:00:00"/>
    <d v="1899-12-30T00:00:00"/>
    <m/>
    <m/>
    <x v="4"/>
    <x v="4"/>
    <m/>
  </r>
  <r>
    <x v="8"/>
    <x v="8"/>
    <d v="2025-08-14T00:00:00"/>
    <s v="BH2327514"/>
    <d v="2025-08-14T00:00:00"/>
    <s v="00051931"/>
    <s v="PR-12226643-HN2092 - CircleK 07 Đường Thanh Niên"/>
    <n v="616476"/>
    <n v="0"/>
    <n v="49318"/>
    <n v="665794"/>
    <s v="Tồn đầu kỳ"/>
    <m/>
    <m/>
    <n v="665794"/>
    <n v="0"/>
    <n v="0"/>
    <n v="665794"/>
    <d v="2025-08-14T00:00:00"/>
    <m/>
    <d v="2025-08-14T00:00:00"/>
    <n v="0"/>
    <m/>
    <n v="238.56088738425751"/>
    <s v="Nợ quá hạn hơn 120 ngày có khả năng mất thanh toán"/>
    <d v="2025-08-14T00:00:00"/>
    <d v="1899-12-30T00:00:00"/>
    <m/>
    <m/>
    <x v="4"/>
    <x v="4"/>
    <m/>
  </r>
  <r>
    <x v="8"/>
    <x v="8"/>
    <d v="2025-08-14T00:00:00"/>
    <s v="BH2327515"/>
    <d v="2025-08-14T00:00:00"/>
    <s v="00051932"/>
    <s v="PR-12227169-HN2143 - CircleK 94 Phố Linh Lang"/>
    <n v="230760"/>
    <n v="0"/>
    <n v="18461"/>
    <n v="249221"/>
    <s v="Tồn đầu kỳ"/>
    <m/>
    <m/>
    <n v="249221"/>
    <n v="0"/>
    <n v="0"/>
    <n v="249221"/>
    <d v="2025-08-14T00:00:00"/>
    <m/>
    <d v="2025-08-14T00:00:00"/>
    <n v="0"/>
    <m/>
    <n v="238.56088738425751"/>
    <s v="Nợ quá hạn hơn 120 ngày có khả năng mất thanh toán"/>
    <d v="2025-08-14T00:00:00"/>
    <d v="1899-12-30T00:00:00"/>
    <m/>
    <m/>
    <x v="4"/>
    <x v="4"/>
    <m/>
  </r>
  <r>
    <x v="8"/>
    <x v="8"/>
    <d v="2025-08-14T00:00:00"/>
    <s v="BH2327516"/>
    <d v="2025-08-14T00:00:00"/>
    <s v="00051933"/>
    <s v="PR-12222596-HN2065 - CircleK N03-T2 Khu Đoàn Ngoại Giao"/>
    <n v="303291"/>
    <n v="0"/>
    <n v="24263"/>
    <n v="327554"/>
    <s v="Tồn đầu kỳ"/>
    <m/>
    <m/>
    <n v="327554"/>
    <n v="0"/>
    <n v="0"/>
    <n v="327554"/>
    <d v="2025-08-14T00:00:00"/>
    <m/>
    <d v="2025-08-14T00:00:00"/>
    <n v="0"/>
    <m/>
    <n v="238.56088738425751"/>
    <s v="Nợ quá hạn hơn 120 ngày có khả năng mất thanh toán"/>
    <d v="2025-08-14T00:00:00"/>
    <d v="1899-12-30T00:00:00"/>
    <m/>
    <m/>
    <x v="4"/>
    <x v="4"/>
    <m/>
  </r>
  <r>
    <x v="8"/>
    <x v="8"/>
    <d v="2025-08-14T00:00:00"/>
    <s v="BH2327517"/>
    <d v="2025-08-14T00:00:00"/>
    <s v="00051934"/>
    <s v="PR-12226771-HN2104 - CircleK 171 Lương Thế Vinh"/>
    <n v="543945"/>
    <n v="0"/>
    <n v="43516"/>
    <n v="587461"/>
    <s v="Tồn đầu kỳ"/>
    <m/>
    <m/>
    <n v="587461"/>
    <n v="0"/>
    <n v="0"/>
    <n v="587461"/>
    <d v="2025-08-14T00:00:00"/>
    <m/>
    <d v="2025-08-14T00:00:00"/>
    <n v="0"/>
    <m/>
    <n v="238.56088738425751"/>
    <s v="Nợ quá hạn hơn 120 ngày có khả năng mất thanh toán"/>
    <d v="2025-08-14T00:00:00"/>
    <d v="1899-12-30T00:00:00"/>
    <m/>
    <m/>
    <x v="4"/>
    <x v="4"/>
    <m/>
  </r>
  <r>
    <x v="8"/>
    <x v="8"/>
    <d v="2025-08-14T00:00:00"/>
    <s v="BH2327518"/>
    <d v="2025-08-14T00:00:00"/>
    <s v="00051935"/>
    <s v="PR-12227497-HN2174 - CircleK Lô 41, Khu Nhà Ở Thấp Tt4, Khu Đô Thị Mỹ Đình - Sông Đà"/>
    <n v="382413"/>
    <n v="0"/>
    <n v="30593"/>
    <n v="413006"/>
    <s v="Tồn đầu kỳ"/>
    <m/>
    <m/>
    <n v="413006"/>
    <n v="0"/>
    <n v="0"/>
    <n v="413006"/>
    <d v="2025-08-14T00:00:00"/>
    <m/>
    <d v="2025-08-14T00:00:00"/>
    <n v="0"/>
    <m/>
    <n v="238.56088738425751"/>
    <s v="Nợ quá hạn hơn 120 ngày có khả năng mất thanh toán"/>
    <d v="2025-08-14T00:00:00"/>
    <d v="1899-12-30T00:00:00"/>
    <m/>
    <m/>
    <x v="4"/>
    <x v="4"/>
    <m/>
  </r>
  <r>
    <x v="8"/>
    <x v="8"/>
    <d v="2025-08-14T00:00:00"/>
    <s v="BH2327519"/>
    <d v="2025-08-14T00:00:00"/>
    <s v="00051936"/>
    <s v="PR-12223904-HN2267 - CircleK Số 6 Phố Nhổn, TDP Nguyên Xá 3, Bắc Từ Liêm, Hà Nội"/>
    <n v="230760"/>
    <n v="0"/>
    <n v="18461"/>
    <n v="249221"/>
    <s v="Tồn đầu kỳ"/>
    <m/>
    <m/>
    <n v="249221"/>
    <n v="0"/>
    <n v="0"/>
    <n v="249221"/>
    <d v="2025-08-14T00:00:00"/>
    <m/>
    <d v="2025-08-14T00:00:00"/>
    <n v="0"/>
    <m/>
    <n v="238.56088738425751"/>
    <s v="Nợ quá hạn hơn 120 ngày có khả năng mất thanh toán"/>
    <d v="2025-08-14T00:00:00"/>
    <d v="1899-12-30T00:00:00"/>
    <m/>
    <m/>
    <x v="4"/>
    <x v="4"/>
    <m/>
  </r>
  <r>
    <x v="8"/>
    <x v="8"/>
    <d v="2025-08-14T00:00:00"/>
    <s v="BH2327520"/>
    <d v="2025-08-14T00:00:00"/>
    <s v="00051937"/>
    <s v="PR-12223568-HN2226 - CircleK Tầng 1 (P01, P02, P03), Tòa nhà X2, số 70 phố Nguyên Hồng"/>
    <n v="230760"/>
    <n v="0"/>
    <n v="18461"/>
    <n v="249221"/>
    <s v="Tồn đầu kỳ"/>
    <m/>
    <m/>
    <n v="249221"/>
    <n v="0"/>
    <n v="0"/>
    <n v="249221"/>
    <d v="2025-08-14T00:00:00"/>
    <m/>
    <d v="2025-08-14T00:00:00"/>
    <n v="0"/>
    <m/>
    <n v="238.56088738425751"/>
    <s v="Nợ quá hạn hơn 120 ngày có khả năng mất thanh toán"/>
    <d v="2025-08-14T00:00:00"/>
    <d v="1899-12-30T00:00:00"/>
    <m/>
    <m/>
    <x v="4"/>
    <x v="4"/>
    <m/>
  </r>
  <r>
    <x v="8"/>
    <x v="8"/>
    <d v="2025-08-14T00:00:00"/>
    <s v="BH2327521"/>
    <d v="2025-08-14T00:00:00"/>
    <s v="00051938"/>
    <s v="PR-12226535-HN2082 - CircleK Ct3-Ct4, The Pride, Khu Đô Thị Mới An Hưng,"/>
    <n v="501096"/>
    <n v="0"/>
    <n v="40088"/>
    <n v="541184"/>
    <s v="Tồn đầu kỳ"/>
    <m/>
    <m/>
    <n v="541184"/>
    <n v="0"/>
    <n v="0"/>
    <n v="541184"/>
    <d v="2025-08-14T00:00:00"/>
    <m/>
    <d v="2025-08-14T00:00:00"/>
    <n v="0"/>
    <m/>
    <n v="238.56088738425751"/>
    <s v="Nợ quá hạn hơn 120 ngày có khả năng mất thanh toán"/>
    <d v="2025-08-14T00:00:00"/>
    <d v="1899-12-30T00:00:00"/>
    <m/>
    <m/>
    <x v="4"/>
    <x v="4"/>
    <m/>
  </r>
  <r>
    <x v="8"/>
    <x v="8"/>
    <d v="2025-08-14T00:00:00"/>
    <s v="BH2327522"/>
    <d v="2025-08-14T00:00:00"/>
    <s v="00051939"/>
    <s v="PR-12227583-HN2178 - CircleK 14 Khương Hạ"/>
    <n v="626370"/>
    <n v="0"/>
    <n v="50110"/>
    <n v="676480"/>
    <s v="Tồn đầu kỳ"/>
    <m/>
    <m/>
    <n v="676480"/>
    <n v="0"/>
    <n v="0"/>
    <n v="676480"/>
    <d v="2025-08-14T00:00:00"/>
    <m/>
    <d v="2025-08-14T00:00:00"/>
    <n v="0"/>
    <m/>
    <n v="238.56088738425751"/>
    <s v="Nợ quá hạn hơn 120 ngày có khả năng mất thanh toán"/>
    <d v="2025-08-14T00:00:00"/>
    <d v="1899-12-30T00:00:00"/>
    <m/>
    <m/>
    <x v="4"/>
    <x v="4"/>
    <m/>
  </r>
  <r>
    <x v="13"/>
    <x v="13"/>
    <d v="2025-08-14T00:00:00"/>
    <s v="BH2327523"/>
    <d v="2025-08-14T00:00:00"/>
    <s v="00051928"/>
    <s v="PR-12225810-TN0002 - CircleK Số 104 đường Z115, Tổ 2, Thái Nguyên"/>
    <n v="1879110"/>
    <n v="0"/>
    <n v="150329"/>
    <n v="2029439"/>
    <s v="Tồn đầu kỳ"/>
    <m/>
    <m/>
    <n v="2029439"/>
    <n v="0"/>
    <n v="0"/>
    <n v="2029439"/>
    <d v="2025-08-14T00:00:00"/>
    <m/>
    <d v="2025-08-14T00:00:00"/>
    <n v="0"/>
    <m/>
    <n v="238.56088738425751"/>
    <s v="Nợ quá hạn hơn 120 ngày có khả năng mất thanh toán"/>
    <d v="2025-08-14T00:00:00"/>
    <d v="1899-12-30T00:00:00"/>
    <m/>
    <m/>
    <x v="4"/>
    <x v="4"/>
    <m/>
  </r>
  <r>
    <x v="13"/>
    <x v="13"/>
    <d v="2025-08-14T00:00:00"/>
    <s v="BH2327524"/>
    <d v="2025-08-14T00:00:00"/>
    <s v="00051929"/>
    <s v="PR-12231909-TN0004 - CircleK Số 439 đường Lương Ngọc Quyến, Thái Nguyên"/>
    <n v="1565925"/>
    <n v="0"/>
    <n v="125274"/>
    <n v="1691199"/>
    <s v="Tồn đầu kỳ"/>
    <m/>
    <m/>
    <n v="1691199"/>
    <n v="0"/>
    <n v="0"/>
    <n v="1691199"/>
    <d v="2025-08-14T00:00:00"/>
    <m/>
    <d v="2025-08-14T00:00:00"/>
    <n v="0"/>
    <m/>
    <n v="238.56088738425751"/>
    <s v="Nợ quá hạn hơn 120 ngày có khả năng mất thanh toán"/>
    <d v="2025-08-14T00:00:00"/>
    <d v="1899-12-30T00:00:00"/>
    <m/>
    <m/>
    <x v="4"/>
    <x v="4"/>
    <m/>
  </r>
  <r>
    <x v="13"/>
    <x v="13"/>
    <d v="2025-08-14T00:00:00"/>
    <s v="BH2327525"/>
    <d v="2025-08-14T00:00:00"/>
    <s v="00051930"/>
    <s v="PR-12210762-TN0002 - CircleK Số 104 đường Z115, Tổ 2, Thái Nguyên"/>
    <n v="692280"/>
    <n v="0"/>
    <n v="55382"/>
    <n v="747662"/>
    <s v="Tồn đầu kỳ"/>
    <m/>
    <m/>
    <n v="747662"/>
    <n v="0"/>
    <n v="0"/>
    <n v="747662"/>
    <d v="2025-08-14T00:00:00"/>
    <m/>
    <d v="2025-08-14T00:00:00"/>
    <n v="0"/>
    <m/>
    <n v="238.56088738425751"/>
    <s v="Nợ quá hạn hơn 120 ngày có khả năng mất thanh toán"/>
    <d v="2025-08-14T00:00:00"/>
    <d v="1899-12-30T00:00:00"/>
    <m/>
    <m/>
    <x v="4"/>
    <x v="4"/>
    <m/>
  </r>
  <r>
    <x v="9"/>
    <x v="9"/>
    <d v="2025-08-15T00:00:00"/>
    <s v="BH2327576"/>
    <d v="2025-08-15T00:00:00"/>
    <s v="00052327"/>
    <s v="PR-12248192-HL4006 - CircleK Số 114 đường Hạ Long, Phường Bãi Cháy, Thành phố Hạ Long"/>
    <n v="1054935"/>
    <n v="0"/>
    <n v="84395"/>
    <n v="1139330"/>
    <s v="Tồn đầu kỳ"/>
    <m/>
    <m/>
    <n v="1139330"/>
    <n v="0"/>
    <n v="0"/>
    <n v="1139330"/>
    <d v="2025-08-15T00:00:00"/>
    <m/>
    <d v="2025-08-15T00:00:00"/>
    <n v="0"/>
    <m/>
    <n v="237.56088738425751"/>
    <s v="Nợ quá hạn hơn 120 ngày có khả năng mất thanh toán"/>
    <d v="2025-08-15T00:00:00"/>
    <d v="1899-12-30T00:00:00"/>
    <m/>
    <m/>
    <x v="4"/>
    <x v="4"/>
    <m/>
  </r>
  <r>
    <x v="8"/>
    <x v="8"/>
    <d v="2025-08-15T00:00:00"/>
    <s v="BH2327577"/>
    <d v="2025-08-15T00:00:00"/>
    <s v="00052328"/>
    <s v="PR-12252492-HN2074 - CircleK 126 Nam Cao"/>
    <n v="418671"/>
    <n v="0"/>
    <n v="33494"/>
    <n v="452165"/>
    <s v="Tồn đầu kỳ"/>
    <m/>
    <m/>
    <n v="452165"/>
    <n v="0"/>
    <n v="0"/>
    <n v="452165"/>
    <d v="2025-08-15T00:00:00"/>
    <m/>
    <d v="2025-08-15T00:00:00"/>
    <n v="0"/>
    <m/>
    <n v="237.56088738425751"/>
    <s v="Nợ quá hạn hơn 120 ngày có khả năng mất thanh toán"/>
    <d v="2025-08-15T00:00:00"/>
    <d v="1899-12-30T00:00:00"/>
    <m/>
    <m/>
    <x v="4"/>
    <x v="4"/>
    <m/>
  </r>
  <r>
    <x v="8"/>
    <x v="8"/>
    <d v="2025-08-15T00:00:00"/>
    <s v="BH2327578"/>
    <d v="2025-08-15T00:00:00"/>
    <s v="00052329"/>
    <s v="PR-12252942-HN2121 - CircleK 45 Hào Nam"/>
    <n v="501096"/>
    <n v="0"/>
    <n v="40088"/>
    <n v="541184"/>
    <s v="Tồn đầu kỳ"/>
    <m/>
    <m/>
    <n v="541184"/>
    <n v="0"/>
    <n v="0"/>
    <n v="541184"/>
    <d v="2025-08-15T00:00:00"/>
    <m/>
    <d v="2025-08-15T00:00:00"/>
    <n v="0"/>
    <m/>
    <n v="237.56088738425751"/>
    <s v="Nợ quá hạn hơn 120 ngày có khả năng mất thanh toán"/>
    <d v="2025-08-15T00:00:00"/>
    <d v="1899-12-30T00:00:00"/>
    <m/>
    <m/>
    <x v="4"/>
    <x v="4"/>
    <m/>
  </r>
  <r>
    <x v="8"/>
    <x v="8"/>
    <d v="2025-08-15T00:00:00"/>
    <s v="BH2327579"/>
    <d v="2025-08-15T00:00:00"/>
    <s v="00052330"/>
    <s v="PR-12249052-HN2194 - CircleK Căn Hộ Số 01Sh20 Và 02Sh20, Thuộc Tòa Nhà S2.15 (T26M-2), Tại Lô Đất B2-Ct03, Vinhomes Ocean Park"/>
    <n v="606582"/>
    <n v="0"/>
    <n v="48527"/>
    <n v="655109"/>
    <s v="Tồn đầu kỳ"/>
    <m/>
    <m/>
    <n v="655109"/>
    <n v="0"/>
    <n v="0"/>
    <n v="655109"/>
    <d v="2025-08-15T00:00:00"/>
    <m/>
    <d v="2025-08-15T00:00:00"/>
    <n v="0"/>
    <m/>
    <n v="237.56088738425751"/>
    <s v="Nợ quá hạn hơn 120 ngày có khả năng mất thanh toán"/>
    <d v="2025-08-15T00:00:00"/>
    <d v="1899-12-30T00:00:00"/>
    <m/>
    <m/>
    <x v="4"/>
    <x v="4"/>
    <m/>
  </r>
  <r>
    <x v="8"/>
    <x v="8"/>
    <d v="2025-08-15T00:00:00"/>
    <s v="BH2327580"/>
    <d v="2025-08-15T00:00:00"/>
    <s v="00052331"/>
    <s v="PR-12249506-HN2243 - CircleK Căn Thương mại dịch vụ số Z38M.2.TMDV05A, dự án khu đô thị mới Tây Mỗ - Đại Mỗ - Vinhomes Park"/>
    <n v="626370"/>
    <n v="0"/>
    <n v="50110"/>
    <n v="676480"/>
    <s v="Tồn đầu kỳ"/>
    <m/>
    <m/>
    <n v="676480"/>
    <n v="0"/>
    <n v="0"/>
    <n v="676480"/>
    <d v="2025-08-15T00:00:00"/>
    <m/>
    <d v="2025-08-15T00:00:00"/>
    <n v="0"/>
    <m/>
    <n v="237.56088738425751"/>
    <s v="Nợ quá hạn hơn 120 ngày có khả năng mất thanh toán"/>
    <d v="2025-08-15T00:00:00"/>
    <d v="1899-12-30T00:00:00"/>
    <m/>
    <m/>
    <x v="4"/>
    <x v="4"/>
    <m/>
  </r>
  <r>
    <x v="8"/>
    <x v="8"/>
    <d v="2025-08-15T00:00:00"/>
    <s v="BH2327581"/>
    <d v="2025-08-15T00:00:00"/>
    <s v="00052332"/>
    <s v="PR-12253052-HN2129 - CircleK 17 Tô Ngọc Vân"/>
    <n v="626370"/>
    <n v="0"/>
    <n v="50110"/>
    <n v="676480"/>
    <s v="Tồn đầu kỳ"/>
    <m/>
    <m/>
    <n v="676480"/>
    <n v="0"/>
    <n v="0"/>
    <n v="676480"/>
    <d v="2025-08-15T00:00:00"/>
    <m/>
    <d v="2025-08-15T00:00:00"/>
    <n v="0"/>
    <m/>
    <n v="237.56088738425751"/>
    <s v="Nợ quá hạn hơn 120 ngày có khả năng mất thanh toán"/>
    <d v="2025-08-15T00:00:00"/>
    <d v="1899-12-30T00:00:00"/>
    <m/>
    <m/>
    <x v="4"/>
    <x v="4"/>
    <m/>
  </r>
  <r>
    <x v="8"/>
    <x v="8"/>
    <d v="2025-08-15T00:00:00"/>
    <s v="BH2327582"/>
    <d v="2025-08-15T00:00:00"/>
    <s v="00052333"/>
    <s v="PR-12254036-HN2220 - Circle K Tầng 1 lô thương mại dịch vụ 02 tòa G1-G2"/>
    <n v="184608"/>
    <n v="0"/>
    <n v="14769"/>
    <n v="199377"/>
    <s v="Tồn đầu kỳ"/>
    <m/>
    <m/>
    <n v="199377"/>
    <n v="0"/>
    <n v="0"/>
    <n v="199377"/>
    <d v="2025-08-15T00:00:00"/>
    <m/>
    <d v="2025-08-15T00:00:00"/>
    <n v="0"/>
    <m/>
    <n v="237.56088738425751"/>
    <s v="Nợ quá hạn hơn 120 ngày có khả năng mất thanh toán"/>
    <d v="2025-08-15T00:00:00"/>
    <d v="1899-12-30T00:00:00"/>
    <m/>
    <m/>
    <x v="4"/>
    <x v="4"/>
    <m/>
  </r>
  <r>
    <x v="8"/>
    <x v="8"/>
    <d v="2025-08-18T00:00:00"/>
    <s v="BH2327619"/>
    <d v="2025-08-18T00:00:00"/>
    <s v="00052434"/>
    <s v="PR-12261824-HN2175 - CircleK 16 Văn Cao"/>
    <n v="207684"/>
    <n v="0"/>
    <n v="16615"/>
    <n v="224299"/>
    <s v="Tồn đầu kỳ"/>
    <m/>
    <m/>
    <n v="224299"/>
    <n v="0"/>
    <n v="0"/>
    <n v="224299"/>
    <d v="2025-08-18T00:00:00"/>
    <m/>
    <d v="2025-08-18T00:00:00"/>
    <n v="0"/>
    <m/>
    <n v="234.56088738425751"/>
    <s v="Nợ quá hạn hơn 120 ngày có khả năng mất thanh toán"/>
    <d v="2025-08-18T00:00:00"/>
    <d v="1899-12-30T00:00:00"/>
    <m/>
    <m/>
    <x v="4"/>
    <x v="4"/>
    <m/>
  </r>
  <r>
    <x v="8"/>
    <x v="8"/>
    <d v="2025-08-18T00:00:00"/>
    <s v="BH2327621"/>
    <d v="2025-08-18T00:00:00"/>
    <s v="00052435"/>
    <s v="PR-12270599-HN2122 - CircleK 18 Nguyễn Khánh Toàn"/>
    <n v="461520"/>
    <n v="0"/>
    <n v="36922"/>
    <n v="498442"/>
    <s v="Tồn đầu kỳ"/>
    <m/>
    <m/>
    <n v="498442"/>
    <n v="0"/>
    <n v="0"/>
    <n v="498442"/>
    <d v="2025-08-18T00:00:00"/>
    <m/>
    <d v="2025-08-18T00:00:00"/>
    <n v="0"/>
    <m/>
    <n v="234.56088738425751"/>
    <s v="Nợ quá hạn hơn 120 ngày có khả năng mất thanh toán"/>
    <d v="2025-08-18T00:00:00"/>
    <d v="1899-12-30T00:00:00"/>
    <m/>
    <m/>
    <x v="4"/>
    <x v="4"/>
    <m/>
  </r>
  <r>
    <x v="8"/>
    <x v="8"/>
    <d v="2025-08-18T00:00:00"/>
    <s v="BH2327622"/>
    <d v="2025-08-18T00:00:00"/>
    <s v="00052436"/>
    <s v="PR-12271327-HN2160 - CircleK 68 Tôn Thất Tùng"/>
    <n v="184608"/>
    <n v="0"/>
    <n v="14769"/>
    <n v="199377"/>
    <s v="Tồn đầu kỳ"/>
    <m/>
    <m/>
    <n v="199377"/>
    <n v="0"/>
    <n v="0"/>
    <n v="199377"/>
    <d v="2025-08-18T00:00:00"/>
    <m/>
    <d v="2025-08-18T00:00:00"/>
    <n v="0"/>
    <m/>
    <n v="234.56088738425751"/>
    <s v="Nợ quá hạn hơn 120 ngày có khả năng mất thanh toán"/>
    <d v="2025-08-18T00:00:00"/>
    <d v="1899-12-30T00:00:00"/>
    <m/>
    <m/>
    <x v="4"/>
    <x v="4"/>
    <m/>
  </r>
  <r>
    <x v="8"/>
    <x v="8"/>
    <d v="2025-08-18T00:00:00"/>
    <s v="BH2327623"/>
    <d v="2025-08-18T00:00:00"/>
    <s v="00052437"/>
    <s v="PR-12272567-HN2241 - CircleK Số 2 Ngõ 11 Phố Lương Định Của"/>
    <n v="184608"/>
    <n v="0"/>
    <n v="14769"/>
    <n v="199377"/>
    <s v="Tồn đầu kỳ"/>
    <m/>
    <m/>
    <n v="199377"/>
    <n v="0"/>
    <n v="0"/>
    <n v="199377"/>
    <d v="2025-08-18T00:00:00"/>
    <m/>
    <d v="2025-08-18T00:00:00"/>
    <n v="0"/>
    <m/>
    <n v="234.56088738425751"/>
    <s v="Nợ quá hạn hơn 120 ngày có khả năng mất thanh toán"/>
    <d v="2025-08-18T00:00:00"/>
    <d v="1899-12-30T00:00:00"/>
    <m/>
    <m/>
    <x v="4"/>
    <x v="4"/>
    <m/>
  </r>
  <r>
    <x v="8"/>
    <x v="8"/>
    <d v="2025-08-18T00:00:00"/>
    <s v="BH2327626"/>
    <d v="2025-08-18T00:00:00"/>
    <s v="00052438"/>
    <s v="PR-12271105-HN2152 - CircleK 118 Tuệ Tĩnh"/>
    <n v="346140"/>
    <n v="0"/>
    <n v="27691"/>
    <n v="373831"/>
    <s v="Tồn đầu kỳ"/>
    <m/>
    <m/>
    <n v="373831"/>
    <n v="0"/>
    <n v="0"/>
    <n v="373831"/>
    <d v="2025-08-18T00:00:00"/>
    <m/>
    <d v="2025-08-18T00:00:00"/>
    <n v="0"/>
    <m/>
    <n v="234.56088738425751"/>
    <s v="Nợ quá hạn hơn 120 ngày có khả năng mất thanh toán"/>
    <d v="2025-08-18T00:00:00"/>
    <d v="1899-12-30T00:00:00"/>
    <m/>
    <m/>
    <x v="4"/>
    <x v="4"/>
    <m/>
  </r>
  <r>
    <x v="8"/>
    <x v="8"/>
    <d v="2025-08-18T00:00:00"/>
    <s v="BH2327627"/>
    <d v="2025-08-18T00:00:00"/>
    <s v="00052439"/>
    <s v="PR-12271447-HN2172 - CircleK A4-A5, Tòa A, Khối B, Imperial Sky Garden, Số 423 Minh Khai"/>
    <n v="461520"/>
    <n v="0"/>
    <n v="36922"/>
    <n v="498442"/>
    <s v="Tồn đầu kỳ"/>
    <m/>
    <m/>
    <n v="498442"/>
    <n v="0"/>
    <n v="0"/>
    <n v="498442"/>
    <d v="2025-08-18T00:00:00"/>
    <m/>
    <d v="2025-08-18T00:00:00"/>
    <n v="0"/>
    <m/>
    <n v="234.56088738425751"/>
    <s v="Nợ quá hạn hơn 120 ngày có khả năng mất thanh toán"/>
    <d v="2025-08-18T00:00:00"/>
    <d v="1899-12-30T00:00:00"/>
    <m/>
    <m/>
    <x v="4"/>
    <x v="4"/>
    <m/>
  </r>
  <r>
    <x v="8"/>
    <x v="8"/>
    <d v="2025-08-18T00:00:00"/>
    <s v="BH2327632"/>
    <d v="2025-08-18T00:00:00"/>
    <s v="00052440"/>
    <s v="PR-12272089-HN2210 - CircleK 29 Hàng Phèn"/>
    <n v="184608"/>
    <n v="0"/>
    <n v="14769"/>
    <n v="199377"/>
    <s v="Tồn đầu kỳ"/>
    <m/>
    <m/>
    <n v="199377"/>
    <n v="0"/>
    <n v="0"/>
    <n v="199377"/>
    <d v="2025-08-18T00:00:00"/>
    <m/>
    <d v="2025-08-18T00:00:00"/>
    <n v="0"/>
    <m/>
    <n v="234.56088738425751"/>
    <s v="Nợ quá hạn hơn 120 ngày có khả năng mất thanh toán"/>
    <d v="2025-08-18T00:00:00"/>
    <d v="1899-12-30T00:00:00"/>
    <m/>
    <m/>
    <x v="4"/>
    <x v="4"/>
    <m/>
  </r>
  <r>
    <x v="8"/>
    <x v="8"/>
    <d v="2025-08-18T00:00:00"/>
    <s v="BH2327633"/>
    <d v="2025-08-18T00:00:00"/>
    <s v="00052441"/>
    <s v="PR-12272533-HN2240 - CircleK 49 Phan Chu Trinh"/>
    <n v="230760"/>
    <n v="0"/>
    <n v="18461"/>
    <n v="249221"/>
    <s v="Tồn đầu kỳ"/>
    <m/>
    <m/>
    <n v="249221"/>
    <n v="0"/>
    <n v="0"/>
    <n v="249221"/>
    <d v="2025-08-18T00:00:00"/>
    <m/>
    <d v="2025-08-18T00:00:00"/>
    <n v="0"/>
    <m/>
    <n v="234.56088738425751"/>
    <s v="Nợ quá hạn hơn 120 ngày có khả năng mất thanh toán"/>
    <d v="2025-08-18T00:00:00"/>
    <d v="1899-12-30T00:00:00"/>
    <m/>
    <m/>
    <x v="4"/>
    <x v="4"/>
    <m/>
  </r>
  <r>
    <x v="8"/>
    <x v="8"/>
    <d v="2025-08-18T00:00:00"/>
    <s v="BH2327634"/>
    <d v="2025-08-18T00:00:00"/>
    <s v="00052442"/>
    <s v="PR-12272839-HN2256 - CircleK Số 161 + 177 phố Hàng Bạc"/>
    <n v="184608"/>
    <n v="0"/>
    <n v="14769"/>
    <n v="199377"/>
    <s v="Tồn đầu kỳ"/>
    <m/>
    <m/>
    <n v="199377"/>
    <n v="0"/>
    <n v="0"/>
    <n v="199377"/>
    <d v="2025-08-18T00:00:00"/>
    <m/>
    <d v="2025-08-18T00:00:00"/>
    <n v="0"/>
    <m/>
    <n v="234.56088738425751"/>
    <s v="Nợ quá hạn hơn 120 ngày có khả năng mất thanh toán"/>
    <d v="2025-08-18T00:00:00"/>
    <d v="1899-12-30T00:00:00"/>
    <m/>
    <m/>
    <x v="4"/>
    <x v="4"/>
    <m/>
  </r>
  <r>
    <x v="8"/>
    <x v="8"/>
    <d v="2025-08-18T00:00:00"/>
    <s v="BH2327637"/>
    <d v="2025-08-18T00:00:00"/>
    <s v="00052443"/>
    <s v="PR-12271809-HN2188 - CircleK 315 Ngọc Lâm"/>
    <n v="461520"/>
    <n v="0"/>
    <n v="36922"/>
    <n v="498442"/>
    <s v="Tồn đầu kỳ"/>
    <m/>
    <m/>
    <n v="498442"/>
    <n v="0"/>
    <n v="0"/>
    <n v="498442"/>
    <d v="2025-08-18T00:00:00"/>
    <m/>
    <d v="2025-08-18T00:00:00"/>
    <n v="0"/>
    <m/>
    <n v="234.56088738425751"/>
    <s v="Nợ quá hạn hơn 120 ngày có khả năng mất thanh toán"/>
    <d v="2025-08-18T00:00:00"/>
    <d v="1899-12-30T00:00:00"/>
    <m/>
    <m/>
    <x v="4"/>
    <x v="4"/>
    <m/>
  </r>
  <r>
    <x v="8"/>
    <x v="8"/>
    <d v="2025-08-18T00:00:00"/>
    <s v="BH2327640"/>
    <d v="2025-08-18T00:00:00"/>
    <s v="00052444"/>
    <s v="PR-12265504-HN2174 - CircleK Lô 41, Khu Nhà Ở Thấp Tt4, Khu Đô Thị Mỹ Đình - Sông Đà"/>
    <n v="184608"/>
    <n v="0"/>
    <n v="14769"/>
    <n v="199377"/>
    <s v="Tồn đầu kỳ"/>
    <m/>
    <m/>
    <n v="199377"/>
    <n v="0"/>
    <n v="0"/>
    <n v="199377"/>
    <d v="2025-08-18T00:00:00"/>
    <m/>
    <d v="2025-08-18T00:00:00"/>
    <n v="0"/>
    <m/>
    <n v="234.56088738425751"/>
    <s v="Nợ quá hạn hơn 120 ngày có khả năng mất thanh toán"/>
    <d v="2025-08-18T00:00:00"/>
    <d v="1899-12-30T00:00:00"/>
    <m/>
    <m/>
    <x v="4"/>
    <x v="4"/>
    <m/>
  </r>
  <r>
    <x v="8"/>
    <x v="8"/>
    <d v="2025-08-18T00:00:00"/>
    <s v="BH2327641"/>
    <d v="2025-08-18T00:00:00"/>
    <s v="00052445"/>
    <s v="PR-12272641-HN2243 - CircleK Căn Thương mại dịch vụ số Z38M.2.TMDV05A, dự án khu đô thị mới Tây Mỗ - Đại Mỗ - Vinhomes Park"/>
    <n v="230760"/>
    <n v="0"/>
    <n v="18461"/>
    <n v="249221"/>
    <s v="Tồn đầu kỳ"/>
    <m/>
    <m/>
    <n v="249221"/>
    <n v="0"/>
    <n v="0"/>
    <n v="249221"/>
    <d v="2025-08-18T00:00:00"/>
    <m/>
    <d v="2025-08-18T00:00:00"/>
    <n v="0"/>
    <m/>
    <n v="234.56088738425751"/>
    <s v="Nợ quá hạn hơn 120 ngày có khả năng mất thanh toán"/>
    <d v="2025-08-18T00:00:00"/>
    <d v="1899-12-30T00:00:00"/>
    <m/>
    <m/>
    <x v="4"/>
    <x v="4"/>
    <m/>
  </r>
  <r>
    <x v="8"/>
    <x v="8"/>
    <d v="2025-08-18T00:00:00"/>
    <s v="BH2327645"/>
    <d v="2025-08-18T00:00:00"/>
    <s v="00052446"/>
    <s v="PR-12263608-HN2089 - CircleK Thửa Đất Số 22, Lô 6 Khu 4.1Cc, Tuyến Láng Hạ-Thanh Xuân"/>
    <n v="230760"/>
    <n v="0"/>
    <n v="18461"/>
    <n v="249221"/>
    <s v="Tồn đầu kỳ"/>
    <m/>
    <m/>
    <n v="249221"/>
    <n v="0"/>
    <n v="0"/>
    <n v="249221"/>
    <d v="2025-08-18T00:00:00"/>
    <m/>
    <d v="2025-08-18T00:00:00"/>
    <n v="0"/>
    <m/>
    <n v="234.56088738425751"/>
    <s v="Nợ quá hạn hơn 120 ngày có khả năng mất thanh toán"/>
    <d v="2025-08-18T00:00:00"/>
    <d v="1899-12-30T00:00:00"/>
    <m/>
    <m/>
    <x v="4"/>
    <x v="4"/>
    <m/>
  </r>
  <r>
    <x v="8"/>
    <x v="8"/>
    <d v="2025-08-18T00:00:00"/>
    <s v="BH2327646"/>
    <d v="2025-08-18T00:00:00"/>
    <s v="00052447"/>
    <s v="PR-12267334-HN2158 - CircleK 48 Ngõ 116 Phố Nhân Hòa"/>
    <n v="230760"/>
    <n v="0"/>
    <n v="18461"/>
    <n v="249221"/>
    <s v="Tồn đầu kỳ"/>
    <m/>
    <m/>
    <n v="249221"/>
    <n v="0"/>
    <n v="0"/>
    <n v="249221"/>
    <d v="2025-08-18T00:00:00"/>
    <m/>
    <d v="2025-08-18T00:00:00"/>
    <n v="0"/>
    <m/>
    <n v="234.56088738425751"/>
    <s v="Nợ quá hạn hơn 120 ngày có khả năng mất thanh toán"/>
    <d v="2025-08-18T00:00:00"/>
    <d v="1899-12-30T00:00:00"/>
    <m/>
    <m/>
    <x v="4"/>
    <x v="4"/>
    <m/>
  </r>
  <r>
    <x v="8"/>
    <x v="8"/>
    <d v="2025-08-18T00:00:00"/>
    <s v="BH2327647"/>
    <d v="2025-08-18T00:00:00"/>
    <s v="00052448"/>
    <s v="PR-12272219-HN2217 - CircleK 53 Triều Khúc"/>
    <n v="230760"/>
    <n v="0"/>
    <n v="18461"/>
    <n v="249221"/>
    <s v="Tồn đầu kỳ"/>
    <m/>
    <m/>
    <n v="249221"/>
    <n v="0"/>
    <n v="0"/>
    <n v="249221"/>
    <d v="2025-08-18T00:00:00"/>
    <m/>
    <d v="2025-08-18T00:00:00"/>
    <n v="0"/>
    <m/>
    <n v="234.56088738425751"/>
    <s v="Nợ quá hạn hơn 120 ngày có khả năng mất thanh toán"/>
    <d v="2025-08-18T00:00:00"/>
    <d v="1899-12-30T00:00:00"/>
    <m/>
    <m/>
    <x v="4"/>
    <x v="4"/>
    <m/>
  </r>
  <r>
    <x v="8"/>
    <x v="8"/>
    <d v="2025-08-18T00:00:00"/>
    <s v="BH2327650"/>
    <d v="2025-08-18T00:00:00"/>
    <s v="00052449"/>
    <s v="PR-12264706-HN2091 - CircleK 17 Liễu Giai"/>
    <n v="576900"/>
    <n v="0"/>
    <n v="46152"/>
    <n v="623052"/>
    <s v="Tồn đầu kỳ"/>
    <m/>
    <m/>
    <n v="623052"/>
    <n v="0"/>
    <n v="0"/>
    <n v="623052"/>
    <d v="2025-08-18T00:00:00"/>
    <m/>
    <d v="2025-08-18T00:00:00"/>
    <n v="0"/>
    <m/>
    <n v="234.56088738425751"/>
    <s v="Nợ quá hạn hơn 120 ngày có khả năng mất thanh toán"/>
    <d v="2025-08-18T00:00:00"/>
    <d v="1899-12-30T00:00:00"/>
    <m/>
    <m/>
    <x v="4"/>
    <x v="4"/>
    <m/>
  </r>
  <r>
    <x v="8"/>
    <x v="8"/>
    <d v="2025-08-19T00:00:00"/>
    <s v="BH2328203"/>
    <d v="2025-08-19T00:00:00"/>
    <s v="00052548"/>
    <s v="PR-12284879-HN2078 - CircleK Số 7 Ngõ 34 Phố Mai Anh Tuấn"/>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04"/>
    <d v="2025-08-19T00:00:00"/>
    <s v="00052549"/>
    <s v="PR-12285845-HN2211 - CircleK Số 123 Phố Tôn Đức Thắng"/>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05"/>
    <d v="2025-08-19T00:00:00"/>
    <s v="00052550"/>
    <s v="PR-12281705-HN2241 - CircleK Số 2 Ngõ 11 Phố Lương Định Của"/>
    <n v="184608"/>
    <n v="0"/>
    <n v="14769"/>
    <n v="199377"/>
    <s v="Tồn đầu kỳ"/>
    <m/>
    <m/>
    <n v="199377"/>
    <n v="0"/>
    <n v="0"/>
    <n v="199377"/>
    <d v="2025-08-19T00:00:00"/>
    <m/>
    <d v="2025-08-19T00:00:00"/>
    <n v="0"/>
    <m/>
    <n v="233.56088738425751"/>
    <s v="Nợ quá hạn hơn 120 ngày có khả năng mất thanh toán"/>
    <d v="2025-08-19T00:00:00"/>
    <d v="1899-12-30T00:00:00"/>
    <m/>
    <m/>
    <x v="4"/>
    <x v="4"/>
    <m/>
  </r>
  <r>
    <x v="8"/>
    <x v="8"/>
    <d v="2025-08-19T00:00:00"/>
    <s v="BH2328206"/>
    <d v="2025-08-19T00:00:00"/>
    <s v="00052551"/>
    <s v="PR-12280579-HN2116 - CircleK 62 Phố Trần Hưng Đạo"/>
    <n v="461520"/>
    <n v="0"/>
    <n v="36922"/>
    <n v="498442"/>
    <s v="Tồn đầu kỳ"/>
    <m/>
    <m/>
    <n v="498442"/>
    <n v="0"/>
    <n v="0"/>
    <n v="498442"/>
    <d v="2025-08-19T00:00:00"/>
    <m/>
    <d v="2025-08-19T00:00:00"/>
    <n v="0"/>
    <m/>
    <n v="233.56088738425751"/>
    <s v="Nợ quá hạn hơn 120 ngày có khả năng mất thanh toán"/>
    <d v="2025-08-19T00:00:00"/>
    <d v="1899-12-30T00:00:00"/>
    <m/>
    <m/>
    <x v="4"/>
    <x v="4"/>
    <m/>
  </r>
  <r>
    <x v="8"/>
    <x v="8"/>
    <d v="2025-08-19T00:00:00"/>
    <s v="BH2328207"/>
    <d v="2025-08-19T00:00:00"/>
    <s v="00052552"/>
    <s v="PR-12281393-HN2212 - CircleK Số 18 Phố Hàng Gai"/>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08"/>
    <d v="2025-08-19T00:00:00"/>
    <s v="00052553"/>
    <s v="PR-12279981-HN2034 - CircleK Ô D22, Nơ 12 Khu Đô Thị Mới Định Công"/>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19"/>
    <d v="2025-08-19T00:00:00"/>
    <s v="00052554"/>
    <s v="PR-12280453-HN2098 - CircleK 3 Xuân Diệu"/>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20"/>
    <d v="2025-08-19T00:00:00"/>
    <s v="00052555"/>
    <s v="PR-12281929-HN2265 - CircleK Số 2 ngõ 612 Lạc Long Quân, Tây Hồ, Hà Nội"/>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21"/>
    <d v="2025-08-19T00:00:00"/>
    <s v="00052556"/>
    <s v="PR-12284677-HN2029 - CircleK 46 Lê Trọng Tấn"/>
    <n v="230760"/>
    <n v="0"/>
    <n v="18461"/>
    <n v="249221"/>
    <s v="Tồn đầu kỳ"/>
    <m/>
    <m/>
    <n v="249221"/>
    <n v="0"/>
    <n v="0"/>
    <n v="249221"/>
    <d v="2025-08-19T00:00:00"/>
    <m/>
    <d v="2025-08-19T00:00:00"/>
    <n v="0"/>
    <m/>
    <n v="233.56088738425751"/>
    <s v="Nợ quá hạn hơn 120 ngày có khả năng mất thanh toán"/>
    <d v="2025-08-19T00:00:00"/>
    <d v="1899-12-30T00:00:00"/>
    <m/>
    <m/>
    <x v="4"/>
    <x v="4"/>
    <m/>
  </r>
  <r>
    <x v="8"/>
    <x v="8"/>
    <d v="2025-08-19T00:00:00"/>
    <s v="BH2328222"/>
    <d v="2025-08-19T00:00:00"/>
    <s v="00052557"/>
    <s v="PR-12284953-HN2101 - CircleK 70 Ngụy Như Kon Tum"/>
    <n v="184608"/>
    <n v="0"/>
    <n v="14769"/>
    <n v="199377"/>
    <s v="Tồn đầu kỳ"/>
    <m/>
    <m/>
    <n v="199377"/>
    <n v="0"/>
    <n v="0"/>
    <n v="199377"/>
    <d v="2025-08-19T00:00:00"/>
    <m/>
    <d v="2025-08-19T00:00:00"/>
    <n v="0"/>
    <m/>
    <n v="233.56088738425751"/>
    <s v="Nợ quá hạn hơn 120 ngày có khả năng mất thanh toán"/>
    <d v="2025-08-19T00:00:00"/>
    <d v="1899-12-30T00:00:00"/>
    <m/>
    <m/>
    <x v="4"/>
    <x v="4"/>
    <m/>
  </r>
  <r>
    <x v="8"/>
    <x v="8"/>
    <d v="2025-08-20T00:00:00"/>
    <s v="BH2328579"/>
    <d v="2025-08-20T00:00:00"/>
    <s v="00052651"/>
    <s v="PR-12295143-HN2166 - CircleK 38 Xuân La"/>
    <n v="346140"/>
    <n v="0"/>
    <n v="27691"/>
    <n v="373831"/>
    <s v="Tồn đầu kỳ"/>
    <m/>
    <m/>
    <n v="373831"/>
    <n v="0"/>
    <n v="0"/>
    <n v="373831"/>
    <d v="2025-08-20T00:00:00"/>
    <m/>
    <d v="2025-08-20T00:00:00"/>
    <n v="0"/>
    <m/>
    <n v="232.56088738425751"/>
    <s v="Nợ quá hạn hơn 120 ngày có khả năng mất thanh toán"/>
    <d v="2025-08-20T00:00:00"/>
    <d v="1899-12-30T00:00:00"/>
    <m/>
    <m/>
    <x v="4"/>
    <x v="4"/>
    <m/>
  </r>
  <r>
    <x v="8"/>
    <x v="8"/>
    <d v="2025-08-20T00:00:00"/>
    <s v="BH2328580"/>
    <d v="2025-08-20T00:00:00"/>
    <s v="00052652"/>
    <s v="PR-12295203-HN2170 - CircleK Số 5 Ngách 2A/6 Trần Khát Chân, Tổ Dân Phố 1"/>
    <n v="230760"/>
    <n v="0"/>
    <n v="18461"/>
    <n v="249221"/>
    <s v="Tồn đầu kỳ"/>
    <m/>
    <m/>
    <n v="249221"/>
    <n v="0"/>
    <n v="0"/>
    <n v="249221"/>
    <d v="2025-08-20T00:00:00"/>
    <m/>
    <d v="2025-08-20T00:00:00"/>
    <n v="0"/>
    <m/>
    <n v="232.56088738425751"/>
    <s v="Nợ quá hạn hơn 120 ngày có khả năng mất thanh toán"/>
    <d v="2025-08-20T00:00:00"/>
    <d v="1899-12-30T00:00:00"/>
    <m/>
    <m/>
    <x v="4"/>
    <x v="4"/>
    <m/>
  </r>
  <r>
    <x v="8"/>
    <x v="8"/>
    <d v="2025-08-20T00:00:00"/>
    <s v="BH2328582"/>
    <d v="2025-08-20T00:00:00"/>
    <s v="00052654"/>
    <s v="PR-12295329-HN2179 - CircleK Số Bt11-Vt26, Khu Nhà Ở Xa La"/>
    <n v="461520"/>
    <n v="0"/>
    <n v="36922"/>
    <n v="498442"/>
    <s v="Tồn đầu kỳ"/>
    <m/>
    <m/>
    <n v="498442"/>
    <n v="0"/>
    <n v="0"/>
    <n v="498442"/>
    <d v="2025-08-20T00:00:00"/>
    <m/>
    <d v="2025-08-20T00:00:00"/>
    <n v="0"/>
    <m/>
    <n v="232.56088738425751"/>
    <s v="Nợ quá hạn hơn 120 ngày có khả năng mất thanh toán"/>
    <d v="2025-08-20T00:00:00"/>
    <d v="1899-12-30T00:00:00"/>
    <m/>
    <m/>
    <x v="4"/>
    <x v="4"/>
    <m/>
  </r>
  <r>
    <x v="8"/>
    <x v="8"/>
    <d v="2025-08-20T00:00:00"/>
    <s v="BH2328586"/>
    <d v="2025-08-20T00:00:00"/>
    <s v="00052655"/>
    <s v="PR-12293937-HN2037 - CircleK Tầng Trệt, Somerset Hoa Binh, 106 Hoàng Quốc Việt"/>
    <n v="184608"/>
    <n v="0"/>
    <n v="14769"/>
    <n v="199377"/>
    <s v="Tồn đầu kỳ"/>
    <m/>
    <m/>
    <n v="199377"/>
    <n v="0"/>
    <n v="0"/>
    <n v="199377"/>
    <d v="2025-08-20T00:00:00"/>
    <m/>
    <d v="2025-08-20T00:00:00"/>
    <n v="0"/>
    <m/>
    <n v="232.56088738425751"/>
    <s v="Nợ quá hạn hơn 120 ngày có khả năng mất thanh toán"/>
    <d v="2025-08-20T00:00:00"/>
    <d v="1899-12-30T00:00:00"/>
    <m/>
    <m/>
    <x v="4"/>
    <x v="4"/>
    <m/>
  </r>
  <r>
    <x v="8"/>
    <x v="8"/>
    <d v="2025-08-20T00:00:00"/>
    <s v="BH2328588"/>
    <d v="2025-08-20T00:00:00"/>
    <s v="00052656"/>
    <s v="PR-12294007-HN2047 - CircleK 2 Hoàng Ngân"/>
    <n v="230760"/>
    <n v="0"/>
    <n v="18461"/>
    <n v="249221"/>
    <s v="Tồn đầu kỳ"/>
    <m/>
    <m/>
    <n v="249221"/>
    <n v="0"/>
    <n v="0"/>
    <n v="249221"/>
    <d v="2025-08-20T00:00:00"/>
    <m/>
    <d v="2025-08-20T00:00:00"/>
    <n v="0"/>
    <m/>
    <n v="232.56088738425751"/>
    <s v="Nợ quá hạn hơn 120 ngày có khả năng mất thanh toán"/>
    <d v="2025-08-20T00:00:00"/>
    <d v="1899-12-30T00:00:00"/>
    <m/>
    <m/>
    <x v="4"/>
    <x v="4"/>
    <m/>
  </r>
  <r>
    <x v="8"/>
    <x v="8"/>
    <d v="2025-08-20T00:00:00"/>
    <s v="BH2328589"/>
    <d v="2025-08-20T00:00:00"/>
    <s v="00052657"/>
    <s v="PR-12290115-HN2077 - CircleK 162 Mai Dịch"/>
    <n v="230760"/>
    <n v="0"/>
    <n v="18461"/>
    <n v="249221"/>
    <s v="Tồn đầu kỳ"/>
    <m/>
    <m/>
    <n v="249221"/>
    <n v="0"/>
    <n v="0"/>
    <n v="249221"/>
    <d v="2025-08-20T00:00:00"/>
    <m/>
    <d v="2025-08-20T00:00:00"/>
    <n v="0"/>
    <m/>
    <n v="232.56088738425751"/>
    <s v="Nợ quá hạn hơn 120 ngày có khả năng mất thanh toán"/>
    <d v="2025-08-20T00:00:00"/>
    <d v="1899-12-30T00:00:00"/>
    <m/>
    <m/>
    <x v="4"/>
    <x v="4"/>
    <m/>
  </r>
  <r>
    <x v="8"/>
    <x v="8"/>
    <d v="2025-08-21T00:00:00"/>
    <s v="BH2328689"/>
    <d v="2025-08-21T00:00:00"/>
    <s v="00053703"/>
    <s v="PR-12303947-HN2057 - CircleK Căn Hộ C1-A Khu Nhà Ở Số 6 Đội Nhân"/>
    <n v="230760"/>
    <n v="0"/>
    <n v="18461"/>
    <n v="249221"/>
    <s v="Tồn đầu kỳ"/>
    <m/>
    <m/>
    <n v="249221"/>
    <n v="0"/>
    <n v="0"/>
    <n v="249221"/>
    <d v="2025-08-21T00:00:00"/>
    <m/>
    <d v="2025-08-21T00:00:00"/>
    <n v="0"/>
    <m/>
    <n v="231.56088738425751"/>
    <s v="Nợ quá hạn hơn 120 ngày có khả năng mất thanh toán"/>
    <d v="2025-08-21T00:00:00"/>
    <d v="1899-12-30T00:00:00"/>
    <m/>
    <m/>
    <x v="4"/>
    <x v="4"/>
    <m/>
  </r>
  <r>
    <x v="8"/>
    <x v="8"/>
    <d v="2025-08-21T00:00:00"/>
    <s v="BH2328690"/>
    <d v="2025-08-21T00:00:00"/>
    <s v="00053704"/>
    <s v="PR-12300233-HN2059 - CircleK 97 Văn Cao"/>
    <n v="461520"/>
    <n v="0"/>
    <n v="36922"/>
    <n v="498442"/>
    <s v="Tồn đầu kỳ"/>
    <m/>
    <m/>
    <n v="498442"/>
    <n v="0"/>
    <n v="0"/>
    <n v="498442"/>
    <d v="2025-08-21T00:00:00"/>
    <m/>
    <d v="2025-08-21T00:00:00"/>
    <n v="0"/>
    <m/>
    <n v="231.56088738425751"/>
    <s v="Nợ quá hạn hơn 120 ngày có khả năng mất thanh toán"/>
    <d v="2025-08-21T00:00:00"/>
    <d v="1899-12-30T00:00:00"/>
    <m/>
    <m/>
    <x v="4"/>
    <x v="4"/>
    <m/>
  </r>
  <r>
    <x v="8"/>
    <x v="8"/>
    <d v="2025-08-21T00:00:00"/>
    <s v="BH2328691"/>
    <d v="2025-08-21T00:00:00"/>
    <s v="00053705"/>
    <s v="PR-12304695-HN2148 - CircleK 22 Phan Kế Bính"/>
    <n v="230760"/>
    <n v="0"/>
    <n v="18461"/>
    <n v="249221"/>
    <s v="Tồn đầu kỳ"/>
    <m/>
    <m/>
    <n v="249221"/>
    <n v="0"/>
    <n v="0"/>
    <n v="249221"/>
    <d v="2025-08-21T00:00:00"/>
    <m/>
    <d v="2025-08-21T00:00:00"/>
    <n v="0"/>
    <m/>
    <n v="231.56088738425751"/>
    <s v="Nợ quá hạn hơn 120 ngày có khả năng mất thanh toán"/>
    <d v="2025-08-21T00:00:00"/>
    <d v="1899-12-30T00:00:00"/>
    <m/>
    <m/>
    <x v="4"/>
    <x v="4"/>
    <m/>
  </r>
  <r>
    <x v="8"/>
    <x v="8"/>
    <d v="2025-08-21T00:00:00"/>
    <s v="BH2328692"/>
    <d v="2025-08-21T00:00:00"/>
    <s v="00053706"/>
    <s v="PR-12304827-HN2164 - CircleK 40 Trung Hòa"/>
    <n v="230760"/>
    <n v="0"/>
    <n v="18461"/>
    <n v="249221"/>
    <s v="Tồn đầu kỳ"/>
    <m/>
    <m/>
    <n v="249221"/>
    <n v="0"/>
    <n v="0"/>
    <n v="249221"/>
    <d v="2025-08-21T00:00:00"/>
    <m/>
    <d v="2025-08-21T00:00:00"/>
    <n v="0"/>
    <m/>
    <n v="231.56088738425751"/>
    <s v="Nợ quá hạn hơn 120 ngày có khả năng mất thanh toán"/>
    <d v="2025-08-21T00:00:00"/>
    <d v="1899-12-30T00:00:00"/>
    <m/>
    <m/>
    <x v="4"/>
    <x v="4"/>
    <m/>
  </r>
  <r>
    <x v="8"/>
    <x v="8"/>
    <d v="2025-08-21T00:00:00"/>
    <s v="BH2328693"/>
    <d v="2025-08-21T00:00:00"/>
    <s v="00053707"/>
    <s v="PR-12304409-HN2117 - CircleK Số 8 Ngõ 91 Nguyễn Chí Thanh"/>
    <n v="230760"/>
    <n v="0"/>
    <n v="18461"/>
    <n v="249221"/>
    <s v="Tồn đầu kỳ"/>
    <m/>
    <m/>
    <n v="249221"/>
    <n v="0"/>
    <n v="0"/>
    <n v="249221"/>
    <d v="2025-08-21T00:00:00"/>
    <m/>
    <d v="2025-08-21T00:00:00"/>
    <n v="0"/>
    <m/>
    <n v="231.56088738425751"/>
    <s v="Nợ quá hạn hơn 120 ngày có khả năng mất thanh toán"/>
    <d v="2025-08-21T00:00:00"/>
    <d v="1899-12-30T00:00:00"/>
    <m/>
    <m/>
    <x v="4"/>
    <x v="4"/>
    <m/>
  </r>
  <r>
    <x v="8"/>
    <x v="8"/>
    <d v="2025-08-21T00:00:00"/>
    <s v="BH2328694"/>
    <d v="2025-08-21T00:00:00"/>
    <s v="00053708"/>
    <s v="PR-12301195-HN2221 - CircleK S05 Park 03, Vinhomes Time City Park Hill"/>
    <n v="346140"/>
    <n v="0"/>
    <n v="27691"/>
    <n v="373831"/>
    <s v="Tồn đầu kỳ"/>
    <m/>
    <m/>
    <n v="373831"/>
    <n v="0"/>
    <n v="0"/>
    <n v="373831"/>
    <d v="2025-08-21T00:00:00"/>
    <m/>
    <d v="2025-08-21T00:00:00"/>
    <n v="0"/>
    <m/>
    <n v="231.56088738425751"/>
    <s v="Nợ quá hạn hơn 120 ngày có khả năng mất thanh toán"/>
    <d v="2025-08-21T00:00:00"/>
    <d v="1899-12-30T00:00:00"/>
    <m/>
    <m/>
    <x v="4"/>
    <x v="4"/>
    <m/>
  </r>
  <r>
    <x v="8"/>
    <x v="8"/>
    <d v="2025-08-21T00:00:00"/>
    <s v="BH2328695"/>
    <d v="2025-08-21T00:00:00"/>
    <s v="00053709"/>
    <s v="PR-12305799-HN2247 - CircleK Diện tích thương mại số 1-31 tại tầng 01 thuộc Khối đế của tòa W1 và W2, Nam Từ Liêm"/>
    <n v="184608"/>
    <n v="0"/>
    <n v="14769"/>
    <n v="199377"/>
    <s v="Tồn đầu kỳ"/>
    <m/>
    <m/>
    <n v="199377"/>
    <n v="0"/>
    <n v="0"/>
    <n v="199377"/>
    <d v="2025-08-21T00:00:00"/>
    <m/>
    <d v="2025-08-21T00:00:00"/>
    <n v="0"/>
    <m/>
    <n v="231.56088738425751"/>
    <s v="Nợ quá hạn hơn 120 ngày có khả năng mất thanh toán"/>
    <d v="2025-08-21T00:00:00"/>
    <d v="1899-12-30T00:00:00"/>
    <m/>
    <m/>
    <x v="4"/>
    <x v="4"/>
    <m/>
  </r>
  <r>
    <x v="8"/>
    <x v="8"/>
    <d v="2025-08-22T00:00:00"/>
    <s v="BH2328736"/>
    <d v="2025-08-22T00:00:00"/>
    <s v="00054121"/>
    <s v="PR-12315011-HN2012 - CircleK 16B Hàng Than"/>
    <n v="230760"/>
    <n v="0"/>
    <n v="18461"/>
    <n v="249221"/>
    <s v="Tồn đầu kỳ"/>
    <m/>
    <m/>
    <n v="249221"/>
    <n v="0"/>
    <n v="0"/>
    <n v="249221"/>
    <d v="2025-08-22T00:00:00"/>
    <m/>
    <d v="2025-08-22T00:00:00"/>
    <n v="0"/>
    <m/>
    <n v="230.56088738425751"/>
    <s v="Nợ quá hạn hơn 120 ngày có khả năng mất thanh toán"/>
    <d v="2025-08-22T00:00:00"/>
    <d v="1899-12-30T00:00:00"/>
    <m/>
    <m/>
    <x v="4"/>
    <x v="4"/>
    <m/>
  </r>
  <r>
    <x v="8"/>
    <x v="8"/>
    <d v="2025-08-22T00:00:00"/>
    <s v="BH2328737"/>
    <d v="2025-08-22T00:00:00"/>
    <s v="00054122"/>
    <s v="PR-12311745-HN2209 - CircleK V11-A01, Lô Đất Ttdv 01, Khu Đô Thị Mới An Hưng"/>
    <n v="230760"/>
    <n v="0"/>
    <n v="18461"/>
    <n v="249221"/>
    <s v="Tồn đầu kỳ"/>
    <m/>
    <m/>
    <n v="249221"/>
    <n v="0"/>
    <n v="0"/>
    <n v="249221"/>
    <d v="2025-08-22T00:00:00"/>
    <m/>
    <d v="2025-08-22T00:00:00"/>
    <n v="0"/>
    <m/>
    <n v="230.56088738425751"/>
    <s v="Nợ quá hạn hơn 120 ngày có khả năng mất thanh toán"/>
    <d v="2025-08-22T00:00:00"/>
    <d v="1899-12-30T00:00:00"/>
    <m/>
    <m/>
    <x v="4"/>
    <x v="4"/>
    <m/>
  </r>
  <r>
    <x v="8"/>
    <x v="8"/>
    <d v="2025-08-22T00:00:00"/>
    <s v="BH2328738"/>
    <d v="2025-08-22T00:00:00"/>
    <s v="00054123"/>
    <s v="PR-12315667-HN2093 - CircleK 49 Hàng Chuối"/>
    <n v="461520"/>
    <n v="0"/>
    <n v="36922"/>
    <n v="498442"/>
    <s v="Tồn đầu kỳ"/>
    <m/>
    <m/>
    <n v="498442"/>
    <n v="0"/>
    <n v="0"/>
    <n v="498442"/>
    <d v="2025-08-22T00:00:00"/>
    <m/>
    <d v="2025-08-22T00:00:00"/>
    <n v="0"/>
    <m/>
    <n v="230.56088738425751"/>
    <s v="Nợ quá hạn hơn 120 ngày có khả năng mất thanh toán"/>
    <d v="2025-08-22T00:00:00"/>
    <d v="1899-12-30T00:00:00"/>
    <m/>
    <m/>
    <x v="4"/>
    <x v="4"/>
    <m/>
  </r>
  <r>
    <x v="8"/>
    <x v="8"/>
    <d v="2025-08-22T00:00:00"/>
    <s v="BH2328739"/>
    <d v="2025-08-22T00:00:00"/>
    <s v="00054124"/>
    <s v="PR-12311819-HN2215 - CircleK 75 Hàng Bông"/>
    <n v="230760"/>
    <n v="0"/>
    <n v="18461"/>
    <n v="249221"/>
    <s v="Tồn đầu kỳ"/>
    <m/>
    <m/>
    <n v="249221"/>
    <n v="0"/>
    <n v="0"/>
    <n v="249221"/>
    <d v="2025-08-22T00:00:00"/>
    <m/>
    <d v="2025-08-22T00:00:00"/>
    <n v="0"/>
    <m/>
    <n v="230.56088738425751"/>
    <s v="Nợ quá hạn hơn 120 ngày có khả năng mất thanh toán"/>
    <d v="2025-08-22T00:00:00"/>
    <d v="1899-12-30T00:00:00"/>
    <m/>
    <m/>
    <x v="4"/>
    <x v="4"/>
    <m/>
  </r>
  <r>
    <x v="8"/>
    <x v="8"/>
    <d v="2025-08-22T00:00:00"/>
    <s v="BH2328740"/>
    <d v="2025-08-22T00:00:00"/>
    <s v="00054125"/>
    <s v="PR-12316991-HN2180 - CircleK Lô 7, Khu Di Dân Đền Lừ 2"/>
    <n v="230760"/>
    <n v="0"/>
    <n v="18461"/>
    <n v="249221"/>
    <s v="Tồn đầu kỳ"/>
    <m/>
    <m/>
    <n v="249221"/>
    <n v="0"/>
    <n v="0"/>
    <n v="249221"/>
    <d v="2025-08-22T00:00:00"/>
    <m/>
    <d v="2025-08-22T00:00:00"/>
    <n v="0"/>
    <m/>
    <n v="230.56088738425751"/>
    <s v="Nợ quá hạn hơn 120 ngày có khả năng mất thanh toán"/>
    <d v="2025-08-22T00:00:00"/>
    <d v="1899-12-30T00:00:00"/>
    <m/>
    <m/>
    <x v="4"/>
    <x v="4"/>
    <m/>
  </r>
  <r>
    <x v="8"/>
    <x v="8"/>
    <d v="2025-08-22T00:00:00"/>
    <s v="BH2328741"/>
    <d v="2025-08-22T00:00:00"/>
    <s v="00054126"/>
    <s v="PR-12316841-HN2168 - CircleK 170 Nguyễn Đổng Chi"/>
    <n v="461520"/>
    <n v="0"/>
    <n v="36922"/>
    <n v="498442"/>
    <s v="Tồn đầu kỳ"/>
    <m/>
    <m/>
    <n v="498442"/>
    <n v="0"/>
    <n v="0"/>
    <n v="498442"/>
    <d v="2025-08-22T00:00:00"/>
    <m/>
    <d v="2025-08-22T00:00:00"/>
    <n v="0"/>
    <m/>
    <n v="230.56088738425751"/>
    <s v="Nợ quá hạn hơn 120 ngày có khả năng mất thanh toán"/>
    <d v="2025-08-22T00:00:00"/>
    <d v="1899-12-30T00:00:00"/>
    <m/>
    <m/>
    <x v="4"/>
    <x v="4"/>
    <m/>
  </r>
  <r>
    <x v="8"/>
    <x v="8"/>
    <d v="2025-08-22T00:00:00"/>
    <s v="BH2328742"/>
    <d v="2025-08-22T00:00:00"/>
    <s v="00054127"/>
    <s v="PR-12318231-HN2274 - CircleK Cửa hàng số 01SH08A, Tòa S2.03 - Z34.1 (F1-CH03-1) Dự án khu đô thị mới Tây Mỗ, Đại Mỗ, Nam Từ Liêm"/>
    <n v="184608"/>
    <n v="0"/>
    <n v="14769"/>
    <n v="199377"/>
    <s v="Tồn đầu kỳ"/>
    <m/>
    <m/>
    <n v="199377"/>
    <n v="0"/>
    <n v="0"/>
    <n v="199377"/>
    <d v="2025-08-22T00:00:00"/>
    <m/>
    <d v="2025-08-22T00:00:00"/>
    <n v="0"/>
    <m/>
    <n v="230.56088738425751"/>
    <s v="Nợ quá hạn hơn 120 ngày có khả năng mất thanh toán"/>
    <d v="2025-08-22T00:00:00"/>
    <d v="1899-12-30T00:00:00"/>
    <m/>
    <m/>
    <x v="4"/>
    <x v="4"/>
    <m/>
  </r>
  <r>
    <x v="8"/>
    <x v="8"/>
    <d v="2025-08-22T00:00:00"/>
    <s v="BH2328743"/>
    <d v="2025-08-22T00:00:00"/>
    <s v="00054128"/>
    <s v="PR-12311947-HN2234 - CircleK 93 Hoàng Văn Thái"/>
    <n v="184608"/>
    <n v="0"/>
    <n v="14769"/>
    <n v="199377"/>
    <s v="Tồn đầu kỳ"/>
    <m/>
    <m/>
    <n v="199377"/>
    <n v="0"/>
    <n v="0"/>
    <n v="199377"/>
    <d v="2025-08-22T00:00:00"/>
    <m/>
    <d v="2025-08-22T00:00:00"/>
    <n v="0"/>
    <m/>
    <n v="230.56088738425751"/>
    <s v="Nợ quá hạn hơn 120 ngày có khả năng mất thanh toán"/>
    <d v="2025-08-22T00:00:00"/>
    <d v="1899-12-30T00:00:00"/>
    <m/>
    <m/>
    <x v="4"/>
    <x v="4"/>
    <m/>
  </r>
  <r>
    <x v="8"/>
    <x v="8"/>
    <d v="2025-08-25T00:00:00"/>
    <s v="BH2328816"/>
    <d v="2025-08-25T00:00:00"/>
    <s v="00054268"/>
    <s v="PR-12334689-HN2057 - CircleK Căn Hộ C1-A Khu Nhà Ở Số 6 Đội Nhân"/>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17"/>
    <d v="2025-08-25T00:00:00"/>
    <s v="00054269"/>
    <s v="PR-12335205-HN2092 - CircleK 07 Đường Thanh Niên"/>
    <n v="461520"/>
    <n v="0"/>
    <n v="36922"/>
    <n v="498442"/>
    <s v="Tồn đầu kỳ"/>
    <m/>
    <m/>
    <n v="498442"/>
    <n v="0"/>
    <n v="0"/>
    <n v="498442"/>
    <d v="2025-08-25T00:00:00"/>
    <m/>
    <d v="2025-08-25T00:00:00"/>
    <n v="0"/>
    <m/>
    <n v="227.56088738425751"/>
    <s v="Nợ quá hạn hơn 120 ngày có khả năng mất thanh toán"/>
    <d v="2025-08-25T00:00:00"/>
    <d v="1899-12-30T00:00:00"/>
    <m/>
    <m/>
    <x v="4"/>
    <x v="4"/>
    <m/>
  </r>
  <r>
    <x v="8"/>
    <x v="8"/>
    <d v="2025-08-25T00:00:00"/>
    <s v="BH2328818"/>
    <d v="2025-08-25T00:00:00"/>
    <s v="00054270"/>
    <s v="PR-12336037-HN2136 - CircleK 138 Phố Đội Cấn"/>
    <n v="276912"/>
    <n v="0"/>
    <n v="22153"/>
    <n v="299065"/>
    <s v="Tồn đầu kỳ"/>
    <m/>
    <m/>
    <n v="299065"/>
    <n v="0"/>
    <n v="0"/>
    <n v="299065"/>
    <d v="2025-08-25T00:00:00"/>
    <m/>
    <d v="2025-08-25T00:00:00"/>
    <n v="0"/>
    <m/>
    <n v="227.56088738425751"/>
    <s v="Nợ quá hạn hơn 120 ngày có khả năng mất thanh toán"/>
    <d v="2025-08-25T00:00:00"/>
    <d v="1899-12-30T00:00:00"/>
    <m/>
    <m/>
    <x v="4"/>
    <x v="4"/>
    <m/>
  </r>
  <r>
    <x v="8"/>
    <x v="8"/>
    <d v="2025-08-25T00:00:00"/>
    <s v="BH2328819"/>
    <d v="2025-08-25T00:00:00"/>
    <s v="00054271"/>
    <s v="PR-12336421-HN2149 - CircleK 152 +154 Phó Đức Chính"/>
    <n v="461520"/>
    <n v="0"/>
    <n v="36922"/>
    <n v="498442"/>
    <s v="Tồn đầu kỳ"/>
    <m/>
    <m/>
    <n v="498442"/>
    <n v="0"/>
    <n v="0"/>
    <n v="498442"/>
    <d v="2025-08-25T00:00:00"/>
    <m/>
    <d v="2025-08-25T00:00:00"/>
    <n v="0"/>
    <m/>
    <n v="227.56088738425751"/>
    <s v="Nợ quá hạn hơn 120 ngày có khả năng mất thanh toán"/>
    <d v="2025-08-25T00:00:00"/>
    <d v="1899-12-30T00:00:00"/>
    <m/>
    <m/>
    <x v="4"/>
    <x v="4"/>
    <m/>
  </r>
  <r>
    <x v="8"/>
    <x v="8"/>
    <d v="2025-08-25T00:00:00"/>
    <s v="BH2328820"/>
    <d v="2025-08-25T00:00:00"/>
    <s v="00054272"/>
    <s v="PR-12334237-HN2015 - CircleK 14 Hồ Tùng Mậu"/>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1"/>
    <d v="2025-08-25T00:00:00"/>
    <s v="00054273"/>
    <s v="PR-12322715-HN2026 - CircleK 13-C12 Tập Thể Đại Học Ngoại Ngữ"/>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2"/>
    <d v="2025-08-25T00:00:00"/>
    <s v="00054274"/>
    <s v="PR-12330433-HN2230 - CircleK  Số 205 Lạc Long Quân"/>
    <n v="184608"/>
    <n v="0"/>
    <n v="14769"/>
    <n v="199377"/>
    <s v="Tồn đầu kỳ"/>
    <m/>
    <m/>
    <n v="199377"/>
    <n v="0"/>
    <n v="0"/>
    <n v="199377"/>
    <d v="2025-08-25T00:00:00"/>
    <m/>
    <d v="2025-08-25T00:00:00"/>
    <n v="0"/>
    <m/>
    <n v="227.56088738425751"/>
    <s v="Nợ quá hạn hơn 120 ngày có khả năng mất thanh toán"/>
    <d v="2025-08-25T00:00:00"/>
    <d v="1899-12-30T00:00:00"/>
    <m/>
    <m/>
    <x v="4"/>
    <x v="4"/>
    <m/>
  </r>
  <r>
    <x v="8"/>
    <x v="8"/>
    <d v="2025-08-25T00:00:00"/>
    <s v="BH2328823"/>
    <d v="2025-08-25T00:00:00"/>
    <s v="00054275"/>
    <s v="PR-12330159-HN2201 - CircleK 49 + 51 Phố Trần Quang Diệu, Tổ 102"/>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4"/>
    <d v="2025-08-25T00:00:00"/>
    <s v="00054276"/>
    <s v="PR-12337541-HN2211 - CircleK Số 123 Phố Tôn Đức Thắng"/>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5"/>
    <d v="2025-08-25T00:00:00"/>
    <s v="00054277"/>
    <s v="PR-12334441-HN2041 - CircleK Số 01, Nhà C2, Khu Tập Thể Quân Đội Nam Đồng"/>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6"/>
    <d v="2025-08-25T00:00:00"/>
    <s v="00054278"/>
    <s v="PR-12323775-HN2200 - CircleK Số 01Sh22 Và 02Sh22, Ô Đất B2-Ct02, Tòa U26-2 (S2.08) Dự Án Khu Đô Thị Gia Lâm - Vinhomes Ocean Park"/>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7"/>
    <d v="2025-08-25T00:00:00"/>
    <s v="00054279"/>
    <s v="PR-12330853-HN2259 - CircleK Diện tích thương mại số 1S02, tầng 1, Tòa nhà số P2 (T30M-1) tại lô đất B5-CT04"/>
    <n v="184608"/>
    <n v="0"/>
    <n v="14769"/>
    <n v="199377"/>
    <s v="Tồn đầu kỳ"/>
    <m/>
    <m/>
    <n v="199377"/>
    <n v="0"/>
    <n v="0"/>
    <n v="199377"/>
    <d v="2025-08-25T00:00:00"/>
    <m/>
    <d v="2025-08-25T00:00:00"/>
    <n v="0"/>
    <m/>
    <n v="227.56088738425751"/>
    <s v="Nợ quá hạn hơn 120 ngày có khả năng mất thanh toán"/>
    <d v="2025-08-25T00:00:00"/>
    <d v="1899-12-30T00:00:00"/>
    <m/>
    <m/>
    <x v="4"/>
    <x v="4"/>
    <m/>
  </r>
  <r>
    <x v="8"/>
    <x v="8"/>
    <d v="2025-08-25T00:00:00"/>
    <s v="BH2328828"/>
    <d v="2025-08-25T00:00:00"/>
    <s v="00054280"/>
    <s v="PR-12323449-HN2150 - CircleK 12 Trần Phú"/>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29"/>
    <d v="2025-08-25T00:00:00"/>
    <s v="00054281"/>
    <s v="PR-12329651-HN2173 - CircleK Số Bt16B5-03, Làng Việt Kiều Châu Âu, Khu Đô Thị Mới Mỗ Lao"/>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0"/>
    <d v="2025-08-25T00:00:00"/>
    <s v="00054282"/>
    <s v="PR-12329951-HN2193 - CircleK No-24, Lk13, Khu Đất Dịch Vụ, Đất Ở Hà Trì"/>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1"/>
    <d v="2025-08-25T00:00:00"/>
    <s v="00054283"/>
    <s v="PR-12324291-HN2253 - CircleK Căn shophouse SHB7-HH01'B tòa nhà ANLAND 2, Hà Đông"/>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2"/>
    <d v="2025-08-25T00:00:00"/>
    <s v="00054287"/>
    <s v="PR-12329425-HN2154 - CircleK Số A1 Khu Đầm Trấu"/>
    <n v="346140"/>
    <n v="0"/>
    <n v="27691"/>
    <n v="373831"/>
    <s v="Tồn đầu kỳ"/>
    <m/>
    <m/>
    <n v="373831"/>
    <n v="0"/>
    <n v="0"/>
    <n v="373831"/>
    <d v="2025-08-25T00:00:00"/>
    <m/>
    <d v="2025-08-25T00:00:00"/>
    <n v="0"/>
    <m/>
    <n v="227.56088738425751"/>
    <s v="Nợ quá hạn hơn 120 ngày có khả năng mất thanh toán"/>
    <d v="2025-08-25T00:00:00"/>
    <d v="1899-12-30T00:00:00"/>
    <m/>
    <m/>
    <x v="4"/>
    <x v="4"/>
    <m/>
  </r>
  <r>
    <x v="8"/>
    <x v="8"/>
    <d v="2025-08-25T00:00:00"/>
    <s v="BH2328833"/>
    <d v="2025-08-25T00:00:00"/>
    <s v="00054288"/>
    <s v="PR-12326253-HN2177 - CircleK 12 Tam Trinh"/>
    <n v="346140"/>
    <n v="0"/>
    <n v="27691"/>
    <n v="373831"/>
    <s v="Tồn đầu kỳ"/>
    <m/>
    <m/>
    <n v="373831"/>
    <n v="0"/>
    <n v="0"/>
    <n v="373831"/>
    <d v="2025-08-25T00:00:00"/>
    <m/>
    <d v="2025-08-25T00:00:00"/>
    <n v="0"/>
    <m/>
    <n v="227.56088738425751"/>
    <s v="Nợ quá hạn hơn 120 ngày có khả năng mất thanh toán"/>
    <d v="2025-08-25T00:00:00"/>
    <d v="1899-12-30T00:00:00"/>
    <m/>
    <m/>
    <x v="4"/>
    <x v="4"/>
    <m/>
  </r>
  <r>
    <x v="8"/>
    <x v="8"/>
    <d v="2025-08-25T00:00:00"/>
    <s v="BH2328834"/>
    <d v="2025-08-25T00:00:00"/>
    <s v="00054289"/>
    <s v="PR-12330077-HN2198 - CircleK Số 264 Phố Bạch Mai, Tổ 4"/>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5"/>
    <d v="2025-08-25T00:00:00"/>
    <s v="00054290"/>
    <s v="PR-12337389-HN2206 - CircleK Số 176D + 176E Trương Định"/>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6"/>
    <d v="2025-08-25T00:00:00"/>
    <s v="00054291"/>
    <s v="PR-12329327-HN2145 - CircleK 69 Kim Đồng"/>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7"/>
    <d v="2025-08-25T00:00:00"/>
    <s v="00054292"/>
    <s v="PR-12337241-HN2189 - CircleK Sh0105-Sh0205 Park 8, Kđt Times City Park Hill, Số 25, Ngõ 13 Đường Lĩnh Nam"/>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8"/>
    <d v="2025-08-25T00:00:00"/>
    <s v="00054293"/>
    <s v="PR-12337123-HN2183 - CircleK 111 Nguyễn Sơn"/>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39"/>
    <d v="2025-08-25T00:00:00"/>
    <s v="00054294"/>
    <s v="PR-12329389-HN2153 - CircleK Lô 37 Khu Nhà Ở Thấp Tầng Tt1, Dự Án Khu Đô Thị Mới Mỹ Đình Mễ Trì"/>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0"/>
    <d v="2025-08-25T00:00:00"/>
    <s v="00054295"/>
    <s v="PR-12337973-HN2228 - Circle K Vinhomes Green Bay 103 - tầng 1- G3"/>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1"/>
    <d v="2025-08-25T00:00:00"/>
    <s v="00054296"/>
    <s v="PR-12338075-HN2232 - CircleK Diện tích Thương mại số GS101S25, tầng 1, thuộc Tòa nhà số GS1 (U39.1) Lô đất F3-CH01, Dự án Khu đô thị mới Tây Mỗ - Đại Mỗ - Vinhomes Park (Vinhomes Smart City"/>
    <n v="276912"/>
    <n v="0"/>
    <n v="22153"/>
    <n v="299065"/>
    <s v="Tồn đầu kỳ"/>
    <m/>
    <m/>
    <n v="299065"/>
    <n v="0"/>
    <n v="0"/>
    <n v="299065"/>
    <d v="2025-08-25T00:00:00"/>
    <m/>
    <d v="2025-08-25T00:00:00"/>
    <n v="0"/>
    <m/>
    <n v="227.56088738425751"/>
    <s v="Nợ quá hạn hơn 120 ngày có khả năng mất thanh toán"/>
    <d v="2025-08-25T00:00:00"/>
    <d v="1899-12-30T00:00:00"/>
    <m/>
    <m/>
    <x v="4"/>
    <x v="4"/>
    <m/>
  </r>
  <r>
    <x v="8"/>
    <x v="8"/>
    <d v="2025-08-25T00:00:00"/>
    <s v="BH2328842"/>
    <d v="2025-08-25T00:00:00"/>
    <s v="00054297"/>
    <s v="PR-12338829-HN2267 - CircleK Số 6 Phố Nhổn, TDP Nguyên Xá 3, Bắc Từ Liêm, Hà Nội"/>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3"/>
    <d v="2025-08-25T00:00:00"/>
    <s v="00054298"/>
    <s v="PR-12328991-HN2090 - CircleK Số 1 Đường Tây Hồ"/>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4"/>
    <d v="2025-08-25T00:00:00"/>
    <s v="00054299"/>
    <s v="PR-12323317-HN2129 - CircleK 17 Tô Ngọc Vân"/>
    <n v="461520"/>
    <n v="0"/>
    <n v="36922"/>
    <n v="498442"/>
    <s v="Tồn đầu kỳ"/>
    <m/>
    <m/>
    <n v="498442"/>
    <n v="0"/>
    <n v="0"/>
    <n v="498442"/>
    <d v="2025-08-25T00:00:00"/>
    <m/>
    <d v="2025-08-25T00:00:00"/>
    <n v="0"/>
    <m/>
    <n v="227.56088738425751"/>
    <s v="Nợ quá hạn hơn 120 ngày có khả năng mất thanh toán"/>
    <d v="2025-08-25T00:00:00"/>
    <d v="1899-12-30T00:00:00"/>
    <m/>
    <m/>
    <x v="4"/>
    <x v="4"/>
    <m/>
  </r>
  <r>
    <x v="8"/>
    <x v="8"/>
    <d v="2025-08-25T00:00:00"/>
    <s v="BH2328845"/>
    <d v="2025-08-25T00:00:00"/>
    <s v="00054300"/>
    <s v="PR-12335987-HN2134 - CircleK 73 Đường Xuân La"/>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6"/>
    <d v="2025-08-25T00:00:00"/>
    <s v="00054301"/>
    <s v="PR-12335729-HN2118 - CircleK 370 Nguyễn Trãi"/>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7"/>
    <d v="2025-08-25T00:00:00"/>
    <s v="00054302"/>
    <s v="PR-12335853-HN2126 - CircleK Tầng 1, Số 01 Lê Văn Thiêm"/>
    <n v="230760"/>
    <n v="0"/>
    <n v="18461"/>
    <n v="249221"/>
    <s v="Tồn đầu kỳ"/>
    <m/>
    <m/>
    <n v="249221"/>
    <n v="0"/>
    <n v="0"/>
    <n v="249221"/>
    <d v="2025-08-25T00:00:00"/>
    <m/>
    <d v="2025-08-25T00:00:00"/>
    <n v="0"/>
    <m/>
    <n v="227.56088738425751"/>
    <s v="Nợ quá hạn hơn 120 ngày có khả năng mất thanh toán"/>
    <d v="2025-08-25T00:00:00"/>
    <d v="1899-12-30T00:00:00"/>
    <m/>
    <m/>
    <x v="4"/>
    <x v="4"/>
    <m/>
  </r>
  <r>
    <x v="8"/>
    <x v="8"/>
    <d v="2025-08-25T00:00:00"/>
    <s v="BH2328848"/>
    <d v="2025-08-25T00:00:00"/>
    <s v="00054284"/>
    <s v="PR-12338027-HN2231 - CircleK Số 1A Vạn Phúc"/>
    <n v="346140"/>
    <n v="0"/>
    <n v="27691"/>
    <n v="373831"/>
    <s v="Tồn đầu kỳ"/>
    <m/>
    <m/>
    <n v="373831"/>
    <n v="0"/>
    <n v="0"/>
    <n v="373831"/>
    <d v="2025-08-25T00:00:00"/>
    <m/>
    <d v="2025-08-25T00:00:00"/>
    <n v="0"/>
    <m/>
    <n v="227.56088738425751"/>
    <s v="Nợ quá hạn hơn 120 ngày có khả năng mất thanh toán"/>
    <d v="2025-08-25T00:00:00"/>
    <d v="1899-12-30T00:00:00"/>
    <m/>
    <m/>
    <x v="4"/>
    <x v="4"/>
    <m/>
  </r>
  <r>
    <x v="8"/>
    <x v="8"/>
    <d v="2025-08-26T00:00:00"/>
    <s v="BH2329268"/>
    <d v="2025-08-26T00:00:00"/>
    <s v="00054415"/>
    <s v="PR-12350817-HN2111 - CircleK Tầng 1, Tòa Nhà Ats, 252 Hoàng Quốc Việt"/>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69"/>
    <d v="2025-08-26T00:00:00"/>
    <s v="00054416"/>
    <s v="PR-12351597-HN2203 - CircleK Số 1Sh09 Và Số 2Sh09, Tòa S1.05 (Z34.1), Lô Đất F1-Ch01 - 5 Khu Đô Thị Mới Tây Mỗ, Đại Mỗ - Vinhomes Park (Vinhomes Smart City)"/>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0"/>
    <d v="2025-08-26T00:00:00"/>
    <s v="00054417"/>
    <s v="PR-12352075-HN2243 - CircleK Căn Thương mại dịch vụ số Z38M.2.TMDV05A, dự án khu đô thị mới Tây Mỗ - Đại Mỗ - Vinhomes Park"/>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2"/>
    <d v="2025-08-26T00:00:00"/>
    <s v="00054418"/>
    <s v="PR-12347719-HN2241 - CircleK Số 2 Ngõ 11 Phố Lương Định Của"/>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4"/>
    <d v="2025-08-26T00:00:00"/>
    <s v="00054419"/>
    <s v="PR-12350319-HN2049 - CircleK 36 Phố Tràng Tiền"/>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5"/>
    <d v="2025-08-26T00:00:00"/>
    <s v="00054420"/>
    <s v="PR-12352337-HN2268 - CircleK Số 36 +38 Hàng Buồm, Quận Hoàn Kiếm"/>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7"/>
    <d v="2025-08-26T00:00:00"/>
    <s v="00054421"/>
    <s v="PR-12347799-HN2251 - CircleK Số 568 + 570 Đường Trương Định"/>
    <n v="461520"/>
    <n v="0"/>
    <n v="36922"/>
    <n v="498442"/>
    <s v="Tồn đầu kỳ"/>
    <m/>
    <m/>
    <n v="498442"/>
    <n v="0"/>
    <n v="0"/>
    <n v="498442"/>
    <d v="2025-08-26T00:00:00"/>
    <m/>
    <d v="2025-08-26T00:00:00"/>
    <n v="0"/>
    <m/>
    <n v="226.56088738425751"/>
    <s v="Nợ quá hạn hơn 120 ngày có khả năng mất thanh toán"/>
    <d v="2025-08-26T00:00:00"/>
    <d v="1899-12-30T00:00:00"/>
    <m/>
    <m/>
    <x v="4"/>
    <x v="4"/>
    <m/>
  </r>
  <r>
    <x v="8"/>
    <x v="8"/>
    <d v="2025-08-26T00:00:00"/>
    <s v="BH2329278"/>
    <d v="2025-08-26T00:00:00"/>
    <s v="00054422"/>
    <s v="PR-12350627-HN2098 - CircleK 3 Xuân Diệu"/>
    <n v="230760"/>
    <n v="0"/>
    <n v="18461"/>
    <n v="249221"/>
    <s v="Tồn đầu kỳ"/>
    <m/>
    <m/>
    <n v="249221"/>
    <n v="0"/>
    <n v="0"/>
    <n v="249221"/>
    <d v="2025-08-26T00:00:00"/>
    <m/>
    <d v="2025-08-26T00:00:00"/>
    <n v="0"/>
    <m/>
    <n v="226.56088738425751"/>
    <s v="Nợ quá hạn hơn 120 ngày có khả năng mất thanh toán"/>
    <d v="2025-08-26T00:00:00"/>
    <d v="1899-12-30T00:00:00"/>
    <m/>
    <m/>
    <x v="4"/>
    <x v="4"/>
    <m/>
  </r>
  <r>
    <x v="8"/>
    <x v="8"/>
    <d v="2025-08-26T00:00:00"/>
    <s v="BH2329279"/>
    <d v="2025-08-26T00:00:00"/>
    <s v="00054423"/>
    <s v="PR-12347477-HN2191 - CircleK 293 Thụy Khuê"/>
    <n v="184608"/>
    <n v="0"/>
    <n v="14769"/>
    <n v="199377"/>
    <s v="Tồn đầu kỳ"/>
    <m/>
    <m/>
    <n v="199377"/>
    <n v="0"/>
    <n v="0"/>
    <n v="199377"/>
    <d v="2025-08-26T00:00:00"/>
    <m/>
    <d v="2025-08-26T00:00:00"/>
    <n v="0"/>
    <m/>
    <n v="226.56088738425751"/>
    <s v="Nợ quá hạn hơn 120 ngày có khả năng mất thanh toán"/>
    <d v="2025-08-26T00:00:00"/>
    <d v="1899-12-30T00:00:00"/>
    <m/>
    <m/>
    <x v="4"/>
    <x v="4"/>
    <m/>
  </r>
  <r>
    <x v="8"/>
    <x v="8"/>
    <d v="2025-08-27T00:00:00"/>
    <s v="BH2329944"/>
    <d v="2025-08-27T00:00:00"/>
    <s v="00054497"/>
    <s v="PR-12361660-HN2114 - CircleK 7 Nguyễn Thị Định"/>
    <n v="184608"/>
    <n v="0"/>
    <n v="14769"/>
    <n v="199377"/>
    <s v="Tồn đầu kỳ"/>
    <m/>
    <m/>
    <n v="199377"/>
    <n v="0"/>
    <n v="0"/>
    <n v="199377"/>
    <d v="2025-08-27T00:00:00"/>
    <m/>
    <d v="2025-08-27T00:00:00"/>
    <n v="0"/>
    <m/>
    <n v="225.56088738425751"/>
    <s v="Nợ quá hạn hơn 120 ngày có khả năng mất thanh toán"/>
    <d v="2025-08-27T00:00:00"/>
    <d v="1899-12-30T00:00:00"/>
    <m/>
    <m/>
    <x v="4"/>
    <x v="4"/>
    <m/>
  </r>
  <r>
    <x v="8"/>
    <x v="8"/>
    <d v="2025-08-27T00:00:00"/>
    <s v="BH2329947"/>
    <d v="2025-08-27T00:00:00"/>
    <s v="00054498"/>
    <s v="PR-12362282-HN2178 - CircleK 14 Khương Hạ"/>
    <n v="461520"/>
    <n v="0"/>
    <n v="36922"/>
    <n v="498442"/>
    <s v="Tồn đầu kỳ"/>
    <m/>
    <m/>
    <n v="498442"/>
    <n v="0"/>
    <n v="0"/>
    <n v="498442"/>
    <d v="2025-08-27T00:00:00"/>
    <m/>
    <d v="2025-08-27T00:00:00"/>
    <n v="0"/>
    <m/>
    <n v="225.56088738425751"/>
    <s v="Nợ quá hạn hơn 120 ngày có khả năng mất thanh toán"/>
    <d v="2025-08-27T00:00:00"/>
    <d v="1899-12-30T00:00:00"/>
    <m/>
    <m/>
    <x v="4"/>
    <x v="4"/>
    <m/>
  </r>
  <r>
    <x v="8"/>
    <x v="8"/>
    <d v="2025-08-27T00:00:00"/>
    <s v="BH2330072"/>
    <d v="2025-08-27T00:00:00"/>
    <s v="00054502"/>
    <s v="PR-12362256-HN2175 - CircleK 16 Văn Cao"/>
    <n v="207684"/>
    <n v="0"/>
    <n v="16615"/>
    <n v="224299"/>
    <s v="Tồn đầu kỳ"/>
    <m/>
    <m/>
    <n v="224299"/>
    <n v="0"/>
    <n v="0"/>
    <n v="224299"/>
    <d v="2025-08-27T00:00:00"/>
    <m/>
    <d v="2025-08-27T00:00:00"/>
    <n v="0"/>
    <m/>
    <n v="225.56088738425751"/>
    <s v="Nợ quá hạn hơn 120 ngày có khả năng mất thanh toán"/>
    <d v="2025-08-27T00:00:00"/>
    <d v="1899-12-30T00:00:00"/>
    <m/>
    <m/>
    <x v="4"/>
    <x v="4"/>
    <m/>
  </r>
  <r>
    <x v="8"/>
    <x v="8"/>
    <d v="2025-08-27T00:00:00"/>
    <s v="BH2330073"/>
    <d v="2025-08-27T00:00:00"/>
    <s v="00054503"/>
    <s v="PR-12360990-HN2037 - CircleK Tầng Trệt, Somerset Hoa Binh, 106 Hoàng Quốc Việt"/>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7T00:00:00"/>
    <s v="BH2330074"/>
    <d v="2025-08-27T00:00:00"/>
    <s v="00054504"/>
    <s v="PR-12357422-HN2163 - CircleK 380 Khâm Thiên"/>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7T00:00:00"/>
    <s v="BH2330075"/>
    <d v="2025-08-27T00:00:00"/>
    <s v="00054505"/>
    <s v="PR-12361240-HN2079 - CircleK 12 Ngô Thì Nhậm"/>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7T00:00:00"/>
    <s v="BH2330076"/>
    <d v="2025-08-27T00:00:00"/>
    <s v="00054506"/>
    <s v="PR-12357600-HN2184 - CircleK Nhà Số 359, Block 36, Ô H-Tt5, Khu Nhà Ở Hi Brand, Khu Đô Thị Mới Văn Phú"/>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7T00:00:00"/>
    <s v="BH2330077"/>
    <d v="2025-08-27T00:00:00"/>
    <s v="00054507"/>
    <s v="PR-12362350-HN2185 - CircleK Số 252, Tổ 11, Đường Ngọc Thụy"/>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7T00:00:00"/>
    <s v="BH2330078"/>
    <d v="2025-08-27T00:00:00"/>
    <s v="00054508"/>
    <s v="PR-12362124-HN2166 - CircleK 38 Xuân La"/>
    <n v="461520"/>
    <n v="0"/>
    <n v="36922"/>
    <n v="498442"/>
    <s v="Tồn đầu kỳ"/>
    <m/>
    <m/>
    <n v="498442"/>
    <n v="0"/>
    <n v="0"/>
    <n v="498442"/>
    <d v="2025-08-27T00:00:00"/>
    <m/>
    <d v="2025-08-27T00:00:00"/>
    <n v="0"/>
    <m/>
    <n v="225.56088738425751"/>
    <s v="Nợ quá hạn hơn 120 ngày có khả năng mất thanh toán"/>
    <d v="2025-08-27T00:00:00"/>
    <d v="1899-12-30T00:00:00"/>
    <m/>
    <m/>
    <x v="4"/>
    <x v="4"/>
    <m/>
  </r>
  <r>
    <x v="8"/>
    <x v="8"/>
    <d v="2025-08-27T00:00:00"/>
    <s v="BH2330079"/>
    <d v="2025-08-27T00:00:00"/>
    <s v="00054509"/>
    <s v="PR-12358204-HN2265 - CircleK Số 2 ngõ 612 Lạc Long Quân, Tây Hồ, Hà Nội"/>
    <n v="230760"/>
    <n v="0"/>
    <n v="18461"/>
    <n v="249221"/>
    <s v="Tồn đầu kỳ"/>
    <m/>
    <m/>
    <n v="249221"/>
    <n v="0"/>
    <n v="0"/>
    <n v="249221"/>
    <d v="2025-08-27T00:00:00"/>
    <m/>
    <d v="2025-08-27T00:00:00"/>
    <n v="0"/>
    <m/>
    <n v="225.56088738425751"/>
    <s v="Nợ quá hạn hơn 120 ngày có khả năng mất thanh toán"/>
    <d v="2025-08-27T00:00:00"/>
    <d v="1899-12-30T00:00:00"/>
    <m/>
    <m/>
    <x v="4"/>
    <x v="4"/>
    <m/>
  </r>
  <r>
    <x v="8"/>
    <x v="8"/>
    <d v="2025-08-29T00:00:00"/>
    <s v="BH2330133"/>
    <d v="2025-08-29T00:00:00"/>
    <s v="00056254"/>
    <s v="PR-12367186-HN2068 - CircleK 155 Lê Văn Hiến"/>
    <n v="230760"/>
    <n v="0"/>
    <n v="18461"/>
    <n v="249221"/>
    <s v="Tồn đầu kỳ"/>
    <m/>
    <m/>
    <n v="249221"/>
    <n v="0"/>
    <n v="0"/>
    <n v="249221"/>
    <d v="2025-08-29T00:00:00"/>
    <m/>
    <d v="2025-08-29T00:00:00"/>
    <n v="0"/>
    <m/>
    <n v="223.56088738425751"/>
    <s v="Nợ quá hạn hơn 120 ngày có khả năng mất thanh toán"/>
    <d v="2025-08-29T00:00:00"/>
    <d v="1899-12-30T00:00:00"/>
    <m/>
    <m/>
    <x v="4"/>
    <x v="4"/>
    <m/>
  </r>
  <r>
    <x v="8"/>
    <x v="8"/>
    <d v="2025-08-29T00:00:00"/>
    <s v="BH2330134"/>
    <d v="2025-08-29T00:00:00"/>
    <s v="00056255"/>
    <s v="PR-12370714-HN2104 - CircleK 171 Lương Thế Vinh"/>
    <n v="230760"/>
    <n v="0"/>
    <n v="18461"/>
    <n v="249221"/>
    <s v="Tồn đầu kỳ"/>
    <m/>
    <m/>
    <n v="249221"/>
    <n v="0"/>
    <n v="0"/>
    <n v="249221"/>
    <d v="2025-08-29T00:00:00"/>
    <m/>
    <d v="2025-08-29T00:00:00"/>
    <n v="0"/>
    <m/>
    <n v="223.56088738425751"/>
    <s v="Nợ quá hạn hơn 120 ngày có khả năng mất thanh toán"/>
    <d v="2025-08-29T00:00:00"/>
    <d v="1899-12-30T00:00:00"/>
    <m/>
    <m/>
    <x v="4"/>
    <x v="4"/>
    <m/>
  </r>
  <r>
    <x v="8"/>
    <x v="8"/>
    <d v="2025-08-29T00:00:00"/>
    <s v="BH2330135"/>
    <d v="2025-08-29T00:00:00"/>
    <s v="00056256"/>
    <s v="PR-12367692-HN2168 - CircleK 170 Nguyễn Đổng Chi"/>
    <n v="461520"/>
    <n v="0"/>
    <n v="36922"/>
    <n v="498442"/>
    <s v="Tồn đầu kỳ"/>
    <m/>
    <m/>
    <n v="498442"/>
    <n v="0"/>
    <n v="0"/>
    <n v="498442"/>
    <d v="2025-08-29T00:00:00"/>
    <m/>
    <d v="2025-08-29T00:00:00"/>
    <n v="0"/>
    <m/>
    <n v="223.56088738425751"/>
    <s v="Nợ quá hạn hơn 120 ngày có khả năng mất thanh toán"/>
    <d v="2025-08-29T00:00:00"/>
    <d v="1899-12-30T00:00:00"/>
    <m/>
    <m/>
    <x v="4"/>
    <x v="4"/>
    <m/>
  </r>
  <r>
    <x v="8"/>
    <x v="8"/>
    <d v="2025-08-29T00:00:00"/>
    <s v="BH2330136"/>
    <d v="2025-08-29T00:00:00"/>
    <s v="00056270"/>
    <s v="PR-12372234-HN2247 - CircleK Diện tích thương mại số 1-31 tại tầng 01 thuộc Khối đế của tòa W1 và W2, Nam Từ Liêm"/>
    <n v="184608"/>
    <n v="0"/>
    <n v="14769"/>
    <n v="199377"/>
    <s v="Tồn đầu kỳ"/>
    <m/>
    <m/>
    <n v="199377"/>
    <n v="0"/>
    <n v="0"/>
    <n v="199377"/>
    <d v="2025-08-29T00:00:00"/>
    <m/>
    <d v="2025-08-29T00:00:00"/>
    <n v="0"/>
    <m/>
    <n v="223.56088738425751"/>
    <s v="Nợ quá hạn hơn 120 ngày có khả năng mất thanh toán"/>
    <d v="2025-08-29T00:00:00"/>
    <d v="1899-12-30T00:00:00"/>
    <m/>
    <m/>
    <x v="4"/>
    <x v="4"/>
    <m/>
  </r>
  <r>
    <x v="8"/>
    <x v="8"/>
    <d v="2025-08-29T00:00:00"/>
    <s v="BH2330137"/>
    <d v="2025-08-29T00:00:00"/>
    <s v="00056283"/>
    <s v="PR-12370130-HN2015 - CircleK 14 Hồ Tùng Mậu"/>
    <n v="461520"/>
    <n v="0"/>
    <n v="36922"/>
    <n v="498442"/>
    <s v="Tồn đầu kỳ"/>
    <m/>
    <m/>
    <n v="498442"/>
    <n v="0"/>
    <n v="0"/>
    <n v="498442"/>
    <d v="2025-08-29T00:00:00"/>
    <m/>
    <d v="2025-08-29T00:00:00"/>
    <n v="0"/>
    <m/>
    <n v="223.56088738425751"/>
    <s v="Nợ quá hạn hơn 120 ngày có khả năng mất thanh toán"/>
    <d v="2025-08-29T00:00:00"/>
    <d v="1899-12-30T00:00:00"/>
    <m/>
    <m/>
    <x v="4"/>
    <x v="4"/>
    <m/>
  </r>
  <r>
    <x v="8"/>
    <x v="8"/>
    <d v="2025-08-29T00:00:00"/>
    <s v="BH2330138"/>
    <d v="2025-08-29T00:00:00"/>
    <s v="00056284"/>
    <s v="PR-12377392-HN2021 - CircleK 177 Xuân Thủy"/>
    <n v="184608"/>
    <n v="0"/>
    <n v="14769"/>
    <n v="199377"/>
    <s v="Tồn đầu kỳ"/>
    <m/>
    <m/>
    <n v="199377"/>
    <n v="0"/>
    <n v="0"/>
    <n v="199377"/>
    <d v="2025-08-29T00:00:00"/>
    <m/>
    <d v="2025-08-29T00:00:00"/>
    <n v="0"/>
    <m/>
    <n v="223.56088738425751"/>
    <s v="Nợ quá hạn hơn 120 ngày có khả năng mất thanh toán"/>
    <d v="2025-08-29T00:00:00"/>
    <d v="1899-12-30T00:00:00"/>
    <m/>
    <m/>
    <x v="4"/>
    <x v="4"/>
    <m/>
  </r>
  <r>
    <x v="8"/>
    <x v="8"/>
    <d v="2025-08-29T00:00:00"/>
    <s v="BH2330139"/>
    <d v="2025-08-29T00:00:00"/>
    <s v="00056285"/>
    <s v="PR-12370366-HN2063 - CircleK 03 Phạm Tuấn Tài, Tổ 7"/>
    <n v="346140"/>
    <n v="0"/>
    <n v="27691"/>
    <n v="373831"/>
    <s v="Tồn đầu kỳ"/>
    <m/>
    <m/>
    <n v="373831"/>
    <n v="0"/>
    <n v="0"/>
    <n v="373831"/>
    <d v="2025-08-29T00:00:00"/>
    <m/>
    <d v="2025-08-29T00:00:00"/>
    <n v="0"/>
    <m/>
    <n v="223.56088738425751"/>
    <s v="Nợ quá hạn hơn 120 ngày có khả năng mất thanh toán"/>
    <d v="2025-08-29T00:00:00"/>
    <d v="1899-12-30T00:00:00"/>
    <m/>
    <m/>
    <x v="4"/>
    <x v="4"/>
    <m/>
  </r>
  <r>
    <x v="8"/>
    <x v="8"/>
    <d v="2025-08-29T00:00:00"/>
    <s v="BH2330140"/>
    <d v="2025-08-29T00:00:00"/>
    <s v="00056286"/>
    <s v="PR-12372566-HN2273 - CircleK Số 100 phố Trung Kính, Cầu Giấy"/>
    <n v="184608"/>
    <n v="0"/>
    <n v="14769"/>
    <n v="199377"/>
    <s v="Tồn đầu kỳ"/>
    <m/>
    <m/>
    <n v="199377"/>
    <n v="0"/>
    <n v="0"/>
    <n v="199377"/>
    <d v="2025-08-29T00:00:00"/>
    <m/>
    <d v="2025-08-29T00:00:00"/>
    <n v="0"/>
    <m/>
    <n v="223.56088738425751"/>
    <s v="Nợ quá hạn hơn 120 ngày có khả năng mất thanh toán"/>
    <d v="2025-08-29T00:00:00"/>
    <d v="1899-12-30T00:00:00"/>
    <m/>
    <m/>
    <x v="4"/>
    <x v="4"/>
    <m/>
  </r>
  <r>
    <x v="8"/>
    <x v="8"/>
    <d v="2025-08-29T00:00:00"/>
    <s v="BH2330141"/>
    <d v="2025-08-29T00:00:00"/>
    <s v="00056287"/>
    <s v="PR-12368324-HN2264 - CircleK Số 86 Ngô Xuân Quảng, Gia Lâm, Hà Nội"/>
    <n v="184608"/>
    <n v="0"/>
    <n v="14769"/>
    <n v="199377"/>
    <s v="Tồn đầu kỳ"/>
    <m/>
    <m/>
    <n v="199377"/>
    <n v="0"/>
    <n v="0"/>
    <n v="199377"/>
    <d v="2025-08-29T00:00:00"/>
    <m/>
    <d v="2025-08-29T00:00:00"/>
    <n v="0"/>
    <m/>
    <n v="223.56088738425751"/>
    <s v="Nợ quá hạn hơn 120 ngày có khả năng mất thanh toán"/>
    <d v="2025-08-29T00:00:00"/>
    <d v="1899-12-30T00:00:00"/>
    <m/>
    <m/>
    <x v="4"/>
    <x v="4"/>
    <m/>
  </r>
  <r>
    <x v="8"/>
    <x v="8"/>
    <d v="2025-08-29T00:00:00"/>
    <s v="BH2330142"/>
    <d v="2025-08-29T00:00:00"/>
    <s v="00056288"/>
    <s v="PR-12367808-HN2188 - CircleK 315 Ngọc Lâm"/>
    <n v="461520"/>
    <n v="0"/>
    <n v="36922"/>
    <n v="498442"/>
    <s v="Tồn đầu kỳ"/>
    <m/>
    <m/>
    <n v="498442"/>
    <n v="0"/>
    <n v="0"/>
    <n v="498442"/>
    <d v="2025-08-29T00:00:00"/>
    <m/>
    <d v="2025-08-29T00:00:00"/>
    <n v="0"/>
    <m/>
    <n v="223.56088738425751"/>
    <s v="Nợ quá hạn hơn 120 ngày có khả năng mất thanh toán"/>
    <d v="2025-08-29T00:00:00"/>
    <d v="1899-12-30T00:00:00"/>
    <m/>
    <m/>
    <x v="4"/>
    <x v="4"/>
    <m/>
  </r>
  <r>
    <x v="12"/>
    <x v="12"/>
    <d v="2025-08-30T00:00:00"/>
    <s v="BH2330150"/>
    <d v="2025-08-30T00:00:00"/>
    <s v="00056313"/>
    <s v="PR-12339381-HP6010 - CircleK 341 Lot 22 Lê Hồng Phong"/>
    <n v="923040"/>
    <n v="0"/>
    <n v="73843"/>
    <n v="996883"/>
    <s v="Tồn đầu kỳ"/>
    <m/>
    <m/>
    <n v="996883"/>
    <n v="0"/>
    <n v="0"/>
    <n v="996883"/>
    <d v="2025-08-30T00:00:00"/>
    <m/>
    <d v="2025-08-30T00:00:00"/>
    <n v="0"/>
    <m/>
    <n v="222.56088738425751"/>
    <s v="Nợ quá hạn hơn 120 ngày có khả năng mất thanh toán"/>
    <d v="2025-08-30T00:00:00"/>
    <d v="1899-12-30T00:00:00"/>
    <m/>
    <m/>
    <x v="4"/>
    <x v="4"/>
    <m/>
  </r>
  <r>
    <x v="13"/>
    <x v="13"/>
    <d v="2025-08-30T00:00:00"/>
    <s v="BH2330151"/>
    <d v="2025-08-30T00:00:00"/>
    <s v="00056314"/>
    <s v="PR-12345667-TN0002 - CircleK Số 104 đường Z115, Tổ 2, Thái Nguyên"/>
    <n v="692280"/>
    <n v="0"/>
    <n v="55382"/>
    <n v="747662"/>
    <s v="Tồn đầu kỳ"/>
    <m/>
    <m/>
    <n v="747662"/>
    <n v="0"/>
    <n v="0"/>
    <n v="747662"/>
    <d v="2025-08-30T00:00:00"/>
    <m/>
    <d v="2025-08-30T00:00:00"/>
    <n v="0"/>
    <m/>
    <n v="222.56088738425751"/>
    <s v="Nợ quá hạn hơn 120 ngày có khả năng mất thanh toán"/>
    <d v="2025-08-30T00:00:00"/>
    <d v="1899-12-30T00:00:00"/>
    <m/>
    <m/>
    <x v="4"/>
    <x v="4"/>
    <m/>
  </r>
  <r>
    <x v="12"/>
    <x v="12"/>
    <d v="2025-08-30T00:00:00"/>
    <s v="BH2330152"/>
    <d v="2025-08-30T00:00:00"/>
    <s v="00056315"/>
    <s v="PR-12339261-HP6003 - CircleK BH 02-01 dự án Vinhome Imperia Hải Phòng"/>
    <n v="461520"/>
    <n v="0"/>
    <n v="36922"/>
    <n v="498442"/>
    <s v="Tồn đầu kỳ"/>
    <m/>
    <m/>
    <n v="498442"/>
    <n v="0"/>
    <n v="0"/>
    <n v="498442"/>
    <d v="2025-08-30T00:00:00"/>
    <m/>
    <d v="2025-08-30T00:00:00"/>
    <n v="0"/>
    <m/>
    <n v="222.56088738425751"/>
    <s v="Nợ quá hạn hơn 120 ngày có khả năng mất thanh toán"/>
    <d v="2025-08-30T00:00:00"/>
    <d v="1899-12-30T00:00:00"/>
    <m/>
    <m/>
    <x v="4"/>
    <x v="4"/>
    <m/>
  </r>
  <r>
    <x v="12"/>
    <x v="12"/>
    <d v="2025-08-30T00:00:00"/>
    <s v="BH2330153"/>
    <d v="2025-08-30T00:00:00"/>
    <s v="00056318"/>
    <s v="PR-12339343-HP6008 - CircleK 31 Hồ Sen"/>
    <n v="461520"/>
    <n v="0"/>
    <n v="36922"/>
    <n v="498442"/>
    <s v="Tồn đầu kỳ"/>
    <m/>
    <m/>
    <n v="498442"/>
    <n v="0"/>
    <n v="0"/>
    <n v="498442"/>
    <d v="2025-08-30T00:00:00"/>
    <m/>
    <d v="2025-08-30T00:00:00"/>
    <n v="0"/>
    <m/>
    <n v="222.56088738425751"/>
    <s v="Nợ quá hạn hơn 120 ngày có khả năng mất thanh toán"/>
    <d v="2025-08-30T00:00:00"/>
    <d v="1899-12-30T00:00:00"/>
    <m/>
    <m/>
    <x v="4"/>
    <x v="4"/>
    <m/>
  </r>
  <r>
    <x v="8"/>
    <x v="8"/>
    <d v="2025-09-03T00:00:00"/>
    <s v="BH2330175"/>
    <d v="2025-09-03T00:00:00"/>
    <s v="00056448"/>
    <s v="PR-12367504-HN2143 - CircleK 94 Phố Linh Lang"/>
    <n v="461520"/>
    <n v="0"/>
    <n v="36922"/>
    <n v="498442"/>
    <s v="Tồn đầu kỳ"/>
    <m/>
    <m/>
    <n v="498442"/>
    <n v="0"/>
    <n v="0"/>
    <n v="498442"/>
    <d v="2025-09-03T00:00:00"/>
    <m/>
    <d v="2025-09-03T00:00:00"/>
    <n v="0"/>
    <m/>
    <n v="218.56088738425751"/>
    <s v="Nợ quá hạn hơn 120 ngày có khả năng mất thanh toán"/>
    <d v="2025-09-03T00:00:00"/>
    <d v="1899-12-30T00:00:00"/>
    <m/>
    <m/>
    <x v="4"/>
    <x v="4"/>
    <m/>
  </r>
  <r>
    <x v="8"/>
    <x v="8"/>
    <d v="2025-09-03T00:00:00"/>
    <s v="BH2330176"/>
    <d v="2025-09-03T00:00:00"/>
    <s v="00056449"/>
    <s v="PR-12371208-HN2155 - CircleK 92 Đào Tấn"/>
    <n v="230760"/>
    <n v="0"/>
    <n v="18461"/>
    <n v="249221"/>
    <s v="Tồn đầu kỳ"/>
    <m/>
    <m/>
    <n v="249221"/>
    <n v="0"/>
    <n v="0"/>
    <n v="249221"/>
    <d v="2025-09-03T00:00:00"/>
    <m/>
    <d v="2025-09-03T00:00:00"/>
    <n v="0"/>
    <m/>
    <n v="218.56088738425751"/>
    <s v="Nợ quá hạn hơn 120 ngày có khả năng mất thanh toán"/>
    <d v="2025-09-03T00:00:00"/>
    <d v="1899-12-30T00:00:00"/>
    <m/>
    <m/>
    <x v="4"/>
    <x v="4"/>
    <m/>
  </r>
  <r>
    <x v="8"/>
    <x v="8"/>
    <d v="2025-09-03T00:00:00"/>
    <s v="BH2330177"/>
    <d v="2025-09-03T00:00:00"/>
    <s v="00056450"/>
    <s v="PR-12367378-HN2121 - CircleK 45 Hào Nam"/>
    <n v="184608"/>
    <n v="0"/>
    <n v="14769"/>
    <n v="199377"/>
    <s v="Tồn đầu kỳ"/>
    <m/>
    <m/>
    <n v="199377"/>
    <n v="0"/>
    <n v="0"/>
    <n v="199377"/>
    <d v="2025-09-03T00:00:00"/>
    <m/>
    <d v="2025-09-03T00:00:00"/>
    <n v="0"/>
    <m/>
    <n v="218.56088738425751"/>
    <s v="Nợ quá hạn hơn 120 ngày có khả năng mất thanh toán"/>
    <d v="2025-09-03T00:00:00"/>
    <d v="1899-12-30T00:00:00"/>
    <m/>
    <m/>
    <x v="4"/>
    <x v="4"/>
    <m/>
  </r>
  <r>
    <x v="8"/>
    <x v="8"/>
    <d v="2025-09-03T00:00:00"/>
    <s v="BH2330178"/>
    <d v="2025-09-03T00:00:00"/>
    <s v="00056451"/>
    <s v="PR-12371412-HN2172 - CircleK A4-A5, Tòa A, Khối B, Imperial Sky Garden, Số 423 Minh Khai"/>
    <n v="346140"/>
    <n v="0"/>
    <n v="27691"/>
    <n v="373831"/>
    <s v="Tồn đầu kỳ"/>
    <m/>
    <m/>
    <n v="373831"/>
    <n v="0"/>
    <n v="0"/>
    <n v="373831"/>
    <d v="2025-09-03T00:00:00"/>
    <m/>
    <d v="2025-09-03T00:00:00"/>
    <n v="0"/>
    <m/>
    <n v="218.56088738425751"/>
    <s v="Nợ quá hạn hơn 120 ngày có khả năng mất thanh toán"/>
    <d v="2025-09-03T00:00:00"/>
    <d v="1899-12-30T00:00:00"/>
    <m/>
    <m/>
    <x v="4"/>
    <x v="4"/>
    <m/>
  </r>
  <r>
    <x v="8"/>
    <x v="8"/>
    <d v="2025-09-03T00:00:00"/>
    <s v="BH2330179"/>
    <d v="2025-09-03T00:00:00"/>
    <s v="00056452"/>
    <s v="PR-12367112-HN2056 - CircleK 83 Hàng Điếu"/>
    <n v="230760"/>
    <n v="0"/>
    <n v="18461"/>
    <n v="249221"/>
    <s v="Tồn đầu kỳ"/>
    <m/>
    <m/>
    <n v="249221"/>
    <n v="0"/>
    <n v="0"/>
    <n v="249221"/>
    <d v="2025-09-03T00:00:00"/>
    <m/>
    <d v="2025-09-03T00:00:00"/>
    <n v="0"/>
    <m/>
    <n v="218.56088738425751"/>
    <s v="Nợ quá hạn hơn 120 ngày có khả năng mất thanh toán"/>
    <d v="2025-09-03T00:00:00"/>
    <d v="1899-12-30T00:00:00"/>
    <m/>
    <m/>
    <x v="4"/>
    <x v="4"/>
    <m/>
  </r>
  <r>
    <x v="8"/>
    <x v="8"/>
    <d v="2025-09-03T00:00:00"/>
    <s v="BH2330180"/>
    <d v="2025-09-03T00:00:00"/>
    <s v="00056453"/>
    <s v="PR-12372330-HN2256 - CircleK Số 161 + 177 phố Hàng Bạc"/>
    <n v="184608"/>
    <n v="0"/>
    <n v="14769"/>
    <n v="199377"/>
    <s v="Tồn đầu kỳ"/>
    <m/>
    <m/>
    <n v="199377"/>
    <n v="0"/>
    <n v="0"/>
    <n v="199377"/>
    <d v="2025-09-03T00:00:00"/>
    <m/>
    <d v="2025-09-03T00:00:00"/>
    <n v="0"/>
    <m/>
    <n v="218.56088738425751"/>
    <s v="Nợ quá hạn hơn 120 ngày có khả năng mất thanh toán"/>
    <d v="2025-09-03T00:00:00"/>
    <d v="1899-12-30T00:00:00"/>
    <m/>
    <m/>
    <x v="4"/>
    <x v="4"/>
    <m/>
  </r>
  <r>
    <x v="8"/>
    <x v="8"/>
    <d v="2025-09-03T00:00:00"/>
    <s v="BH2330181"/>
    <d v="2025-09-03T00:00:00"/>
    <s v="00056454"/>
    <s v="PR-12372692-HN2278 - CircleK Số 141 phố Hàng Bông, Hoàn Kiếm"/>
    <n v="230760"/>
    <n v="0"/>
    <n v="18461"/>
    <n v="249221"/>
    <s v="Tồn đầu kỳ"/>
    <m/>
    <m/>
    <n v="249221"/>
    <n v="0"/>
    <n v="0"/>
    <n v="249221"/>
    <d v="2025-09-03T00:00:00"/>
    <m/>
    <d v="2025-09-03T00:00:00"/>
    <n v="0"/>
    <m/>
    <n v="218.56088738425751"/>
    <s v="Nợ quá hạn hơn 120 ngày có khả năng mất thanh toán"/>
    <d v="2025-09-03T00:00:00"/>
    <d v="1899-12-30T00:00:00"/>
    <m/>
    <m/>
    <x v="4"/>
    <x v="4"/>
    <m/>
  </r>
  <r>
    <x v="8"/>
    <x v="8"/>
    <d v="2025-09-03T00:00:00"/>
    <s v="BH2330182"/>
    <d v="2025-09-03T00:00:00"/>
    <s v="00056455"/>
    <s v="PR-12377986-HN2138 - CircleK Tầng 1 Và Tầng 2 Số 85 Hàng Mã"/>
    <n v="184608"/>
    <n v="0"/>
    <n v="14769"/>
    <n v="199377"/>
    <s v="Tồn đầu kỳ"/>
    <m/>
    <m/>
    <n v="199377"/>
    <n v="0"/>
    <n v="0"/>
    <n v="199377"/>
    <d v="2025-09-03T00:00:00"/>
    <m/>
    <d v="2025-09-03T00:00:00"/>
    <n v="0"/>
    <m/>
    <n v="218.56088738425751"/>
    <s v="Nợ quá hạn hơn 120 ngày có khả năng mất thanh toán"/>
    <d v="2025-09-03T00:00:00"/>
    <d v="1899-12-30T00:00:00"/>
    <m/>
    <m/>
    <x v="4"/>
    <x v="4"/>
    <m/>
  </r>
  <r>
    <x v="8"/>
    <x v="8"/>
    <d v="2025-09-03T00:00:00"/>
    <s v="BH2330183"/>
    <d v="2025-09-03T00:00:00"/>
    <s v="00056456"/>
    <s v="PR-12371536-HN2180 - CircleK Lô 7, Khu Di Dân Đền Lừ 2"/>
    <n v="230760"/>
    <n v="0"/>
    <n v="18461"/>
    <n v="249221"/>
    <s v="Tồn đầu kỳ"/>
    <m/>
    <m/>
    <n v="249221"/>
    <n v="0"/>
    <n v="0"/>
    <n v="249221"/>
    <d v="2025-09-03T00:00:00"/>
    <m/>
    <d v="2025-09-03T00:00:00"/>
    <n v="0"/>
    <m/>
    <n v="218.56088738425751"/>
    <s v="Nợ quá hạn hơn 120 ngày có khả năng mất thanh toán"/>
    <d v="2025-09-03T00:00:00"/>
    <d v="1899-12-30T00:00:00"/>
    <m/>
    <m/>
    <x v="4"/>
    <x v="4"/>
    <m/>
  </r>
  <r>
    <x v="8"/>
    <x v="8"/>
    <d v="2025-09-03T00:00:00"/>
    <s v="BH2330184"/>
    <d v="2025-09-03T00:00:00"/>
    <s v="00056457"/>
    <s v="PR-12379116-HN2272 - CircleK Lô 35 TT8, đường Quang Lai, Thanh Trì, Hà Nội"/>
    <n v="230760"/>
    <n v="0"/>
    <n v="18461"/>
    <n v="249221"/>
    <s v="Tồn đầu kỳ"/>
    <m/>
    <m/>
    <n v="249221"/>
    <n v="0"/>
    <n v="0"/>
    <n v="249221"/>
    <d v="2025-09-03T00:00:00"/>
    <m/>
    <d v="2025-09-03T00:00:00"/>
    <n v="0"/>
    <m/>
    <n v="218.56088738425751"/>
    <s v="Nợ quá hạn hơn 120 ngày có khả năng mất thanh toán"/>
    <d v="2025-09-03T00:00:00"/>
    <d v="1899-12-30T00:00:00"/>
    <m/>
    <m/>
    <x v="4"/>
    <x v="4"/>
    <m/>
  </r>
  <r>
    <x v="8"/>
    <x v="8"/>
    <d v="2025-09-03T00:00:00"/>
    <s v="BH2330185"/>
    <d v="2025-09-03T00:00:00"/>
    <s v="00056458"/>
    <s v="PR-12378332-HN2178 - CircleK 14 Khương Hạ"/>
    <n v="461520"/>
    <n v="0"/>
    <n v="36922"/>
    <n v="498442"/>
    <s v="Tồn đầu kỳ"/>
    <m/>
    <m/>
    <n v="498442"/>
    <n v="0"/>
    <n v="0"/>
    <n v="498442"/>
    <d v="2025-09-03T00:00:00"/>
    <m/>
    <d v="2025-09-03T00:00:00"/>
    <n v="0"/>
    <m/>
    <n v="218.56088738425751"/>
    <s v="Nợ quá hạn hơn 120 ngày có khả năng mất thanh toán"/>
    <d v="2025-09-03T00:00:00"/>
    <d v="1899-12-30T00:00:00"/>
    <m/>
    <m/>
    <x v="4"/>
    <x v="4"/>
    <m/>
  </r>
  <r>
    <x v="8"/>
    <x v="8"/>
    <d v="2025-09-04T00:00:00"/>
    <s v="BH2330416"/>
    <d v="2025-09-04T00:00:00"/>
    <s v="00056525"/>
    <s v="PR-12383203-HN2113 - CircleK Tầng 1 Và Tầng 2, Số 442 Đội Cấn"/>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17"/>
    <d v="2025-09-04T00:00:00"/>
    <s v="00056526"/>
    <s v="PR-12383487-HN2144 - CircleK 65 Vạn Bảo"/>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18"/>
    <d v="2025-09-04T00:00:00"/>
    <s v="00056527"/>
    <s v="PR-12387753-HN2015 - CircleK 14 Hồ Tùng Mậu"/>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19"/>
    <d v="2025-09-04T00:00:00"/>
    <s v="00056528"/>
    <s v="PR-12383863-HN2192 - CircleK 15 Dương Khuê"/>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20"/>
    <d v="2025-09-04T00:00:00"/>
    <s v="00056530"/>
    <s v="PR-12389239-HN2117 - CircleK Số 8 Ngõ 91 Nguyễn Chí Thanh"/>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21"/>
    <d v="2025-09-04T00:00:00"/>
    <s v="00056531"/>
    <s v="PR-12391393-HN2211 - CircleK Số 123 Phố Tôn Đức Thắ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22"/>
    <d v="2025-09-04T00:00:00"/>
    <s v="00056532"/>
    <s v="PR-12391807-HN2229 - CircleK 46 Phùng Hư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23"/>
    <d v="2025-09-04T00:00:00"/>
    <s v="00056533"/>
    <s v="PR-12383691-HN2170 - CircleK Số 5 Ngách 2A/6 Trần Khát Chân, Tổ Dân Phố 1"/>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24"/>
    <d v="2025-09-04T00:00:00"/>
    <s v="00056534"/>
    <s v="PR-12390567-HN2177 - CircleK 12 Tam Trinh"/>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25"/>
    <d v="2025-09-04T00:00:00"/>
    <s v="00056535"/>
    <s v="PR-12390885-HN2186 - CircleK 33 Dương Văn Bé"/>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26"/>
    <d v="2025-09-04T00:00:00"/>
    <s v="00056537"/>
    <s v="PR-12391167-HN2198 - CircleK Số 264 Phố Bạch Mai, Tổ 4"/>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27"/>
    <d v="2025-09-04T00:00:00"/>
    <s v="00056538"/>
    <s v="PR-12391297-HN2206 - CircleK Số 176D + 176E Trương Định"/>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28"/>
    <d v="2025-09-04T00:00:00"/>
    <s v="00056539"/>
    <s v="PR-12384111-HN2207 - CircleK Số 42 + 42A Phố Lạc Tru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29"/>
    <d v="2025-09-04T00:00:00"/>
    <s v="00056540"/>
    <s v="PR-12383241-HN2116 - CircleK 62 Phố Trần Hưng Đạo"/>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30"/>
    <d v="2025-09-04T00:00:00"/>
    <s v="00056541"/>
    <s v="PR-12392185-HN2240 - CircleK 49 Phan Chu Trinh"/>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1"/>
    <d v="2025-09-04T00:00:00"/>
    <s v="00056542"/>
    <s v="PR-12392805-HN2266 - CircleK Số 2 Hàng Điếu, Quận Hoàn Kiếm"/>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2"/>
    <d v="2025-09-04T00:00:00"/>
    <s v="00056543"/>
    <s v="PR-12384887-HN2279 - CircleK Số 42B Lý Thường Kiệt, Hoàn Kiếm"/>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3"/>
    <d v="2025-09-04T00:00:00"/>
    <s v="00056544"/>
    <s v="PR-12382615-HN2034 - CircleK Ô D22, Nơ 12 Khu Đô Thị Mới Định Cô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4"/>
    <d v="2025-09-04T00:00:00"/>
    <s v="00056545"/>
    <s v="PR-12383819-HN2183 - CircleK 111 Nguyễn Sơn"/>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5"/>
    <d v="2025-09-04T00:00:00"/>
    <s v="00056546"/>
    <s v="PR-12390843-HN2185 - CircleK Số 252, Tổ 11, Đường Ngọc Thụy"/>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6"/>
    <d v="2025-09-04T00:00:00"/>
    <s v="00056547"/>
    <s v="PR-12390465-HN2174 - CircleK Lô 41, Khu Nhà Ở Thấp Tt4, Khu Đô Thị Mỹ Đình - Sông Đà"/>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437"/>
    <d v="2025-09-04T00:00:00"/>
    <s v="00056548"/>
    <s v="PR-12383963-HN2197 - CircleK B3-06, Khu Chức Năng Đô Thị Thành Phố Xanh"/>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38"/>
    <d v="2025-09-04T00:00:00"/>
    <s v="00056549"/>
    <s v="PR-12391469-HN2213 - CircleK Thương Mại_03, Tầng 1, Nhà Ở Cao Tầng N03-T6, Khu Đoàn Ngoại Giao"/>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439"/>
    <d v="2025-09-04T00:00:00"/>
    <s v="00056550"/>
    <s v="PR-12384449-HN2243 - CircleK Căn Thương mại dịch vụ số Z38M.2.TMDV05A, dự án khu đô thị mới Tây Mỗ - Đại Mỗ - Vinhomes Park"/>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40"/>
    <d v="2025-09-04T00:00:00"/>
    <s v="00056551"/>
    <s v="PR-12388015-HN2040 - CircleK 139 H Chiến Thắ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41"/>
    <d v="2025-09-04T00:00:00"/>
    <s v="00056552"/>
    <s v="PR-12384399-HN2233 - CircleK Ô L7, Khu đấu giá Quyền sử dụng đất, đoạn đường Cầu Bươu"/>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42"/>
    <d v="2025-09-04T00:00:00"/>
    <s v="00056553"/>
    <s v="PR-12382779-HN2054 - CircleK 292 Hoàng Văn Thái"/>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443"/>
    <d v="2025-09-04T00:00:00"/>
    <s v="00056554"/>
    <s v="PR-12388609-HN2089 - CircleK Thửa Đất Số 22, Lô 6 Khu 4.1Cc, Tuyến Láng Hạ-Thanh Xuân"/>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444"/>
    <d v="2025-09-04T00:00:00"/>
    <s v="00056555"/>
    <s v="PR-12389281-HN2118 - CircleK 370 Nguyễn Trãi"/>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445"/>
    <d v="2025-09-04T00:00:00"/>
    <s v="00056556"/>
    <s v="PR-12391703-HN2220 - Circle K Tầng 1 lô thương mại dịch vụ 02 tòa G1-G2"/>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575"/>
    <d v="2025-09-04T00:00:00"/>
    <s v="00056598"/>
    <s v="PR-12398829-HN2068 - CircleK 155 Lê Văn Hiến"/>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577"/>
    <d v="2025-09-04T00:00:00"/>
    <s v="00056599"/>
    <s v="PR-12403135-HN2070 - CircleK Tầng 1, Ct3D Cổ Nhuế, Dự Án Chung Cư Cổ Nhuế"/>
    <n v="461520"/>
    <n v="0"/>
    <n v="36922"/>
    <n v="498442"/>
    <s v="Tồn đầu kỳ"/>
    <m/>
    <m/>
    <n v="498442"/>
    <n v="0"/>
    <n v="0"/>
    <n v="498442"/>
    <d v="2025-09-04T00:00:00"/>
    <m/>
    <d v="2025-09-04T00:00:00"/>
    <n v="0"/>
    <m/>
    <n v="217.56088738425751"/>
    <s v="Nợ quá hạn hơn 120 ngày có khả năng mất thanh toán"/>
    <d v="2025-09-04T00:00:00"/>
    <d v="1899-12-30T00:00:00"/>
    <m/>
    <m/>
    <x v="4"/>
    <x v="4"/>
    <m/>
  </r>
  <r>
    <x v="8"/>
    <x v="8"/>
    <d v="2025-09-04T00:00:00"/>
    <s v="BH2330580"/>
    <d v="2025-09-04T00:00:00"/>
    <s v="00056600"/>
    <s v="PR-12403469-HN2095 - CircleK Lô 28 Khu Nhà Ở Thấp Tầng Tt4, Khu Đô Thị Mỹ Đình - Mễ Trì"/>
    <n v="346140"/>
    <n v="0"/>
    <n v="27691"/>
    <n v="373831"/>
    <s v="Tồn đầu kỳ"/>
    <m/>
    <m/>
    <n v="373831"/>
    <n v="0"/>
    <n v="0"/>
    <n v="373831"/>
    <d v="2025-09-04T00:00:00"/>
    <m/>
    <d v="2025-09-04T00:00:00"/>
    <n v="0"/>
    <m/>
    <n v="217.56088738425751"/>
    <s v="Nợ quá hạn hơn 120 ngày có khả năng mất thanh toán"/>
    <d v="2025-09-04T00:00:00"/>
    <d v="1899-12-30T00:00:00"/>
    <m/>
    <m/>
    <x v="4"/>
    <x v="4"/>
    <m/>
  </r>
  <r>
    <x v="8"/>
    <x v="8"/>
    <d v="2025-09-04T00:00:00"/>
    <s v="BH2330581"/>
    <d v="2025-09-04T00:00:00"/>
    <s v="00056601"/>
    <s v="PR-12405853-HN2274 - CircleK Cửa hàng số 01SH08A, Tòa S2.03 - Z34.1 (F1-CH03-1) Dự án khu đô thị mới Tây Mỗ, Đại Mỗ, Nam Từ Liêm"/>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584"/>
    <d v="2025-09-04T00:00:00"/>
    <s v="00056602"/>
    <s v="PR-12402777-HN2021 - CircleK 177 Xuân Thủy"/>
    <n v="184608"/>
    <n v="0"/>
    <n v="14769"/>
    <n v="199377"/>
    <s v="Tồn đầu kỳ"/>
    <m/>
    <m/>
    <n v="199377"/>
    <n v="0"/>
    <n v="0"/>
    <n v="199377"/>
    <d v="2025-09-04T00:00:00"/>
    <m/>
    <d v="2025-09-04T00:00:00"/>
    <n v="0"/>
    <m/>
    <n v="217.56088738425751"/>
    <s v="Nợ quá hạn hơn 120 ngày có khả năng mất thanh toán"/>
    <d v="2025-09-04T00:00:00"/>
    <d v="1899-12-30T00:00:00"/>
    <m/>
    <m/>
    <x v="4"/>
    <x v="4"/>
    <m/>
  </r>
  <r>
    <x v="8"/>
    <x v="8"/>
    <d v="2025-09-04T00:00:00"/>
    <s v="BH2330585"/>
    <d v="2025-09-04T00:00:00"/>
    <s v="00056603"/>
    <s v="PR-12404773-HN2193 - CircleK No-24, Lk13, Khu Đất Dịch Vụ, Đất Ở Hà Trì"/>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588"/>
    <d v="2025-09-04T00:00:00"/>
    <s v="00056604"/>
    <s v="PR-12402991-HN2049 - CircleK 36 Phố Tràng Tiền"/>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591"/>
    <d v="2025-09-04T00:00:00"/>
    <s v="00056605"/>
    <s v="PR-12404995-HN2215 - CircleK 75 Hàng Bông"/>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4T00:00:00"/>
    <s v="BH2330593"/>
    <d v="2025-09-04T00:00:00"/>
    <s v="00056606"/>
    <s v="PR-12398919-HN2087 - CircleK Ch17, Tầng 1 Và Tầng 2, C-36 Tầng, Ô Đất Ct2, Kđt Mới Kim Văn - Kim Lũ"/>
    <n v="346140"/>
    <n v="0"/>
    <n v="27691"/>
    <n v="373831"/>
    <s v="Tồn đầu kỳ"/>
    <m/>
    <m/>
    <n v="373831"/>
    <n v="0"/>
    <n v="0"/>
    <n v="373831"/>
    <d v="2025-09-04T00:00:00"/>
    <m/>
    <d v="2025-09-04T00:00:00"/>
    <n v="0"/>
    <m/>
    <n v="217.56088738425751"/>
    <s v="Nợ quá hạn hơn 120 ngày có khả năng mất thanh toán"/>
    <d v="2025-09-04T00:00:00"/>
    <d v="1899-12-30T00:00:00"/>
    <m/>
    <m/>
    <x v="4"/>
    <x v="4"/>
    <m/>
  </r>
  <r>
    <x v="8"/>
    <x v="8"/>
    <d v="2025-09-04T00:00:00"/>
    <s v="BH2330596"/>
    <d v="2025-09-04T00:00:00"/>
    <s v="00056607"/>
    <s v="PR-12404295-HN2158 - CircleK 48 Ngõ 116 Phố Nhân Hòa"/>
    <n v="346140"/>
    <n v="0"/>
    <n v="27691"/>
    <n v="373831"/>
    <s v="Tồn đầu kỳ"/>
    <m/>
    <m/>
    <n v="373831"/>
    <n v="0"/>
    <n v="0"/>
    <n v="373831"/>
    <d v="2025-09-04T00:00:00"/>
    <m/>
    <d v="2025-09-04T00:00:00"/>
    <n v="0"/>
    <m/>
    <n v="217.56088738425751"/>
    <s v="Nợ quá hạn hơn 120 ngày có khả năng mất thanh toán"/>
    <d v="2025-09-04T00:00:00"/>
    <d v="1899-12-30T00:00:00"/>
    <m/>
    <m/>
    <x v="4"/>
    <x v="4"/>
    <m/>
  </r>
  <r>
    <x v="8"/>
    <x v="8"/>
    <d v="2025-09-04T00:00:00"/>
    <s v="BH2330598"/>
    <d v="2025-09-04T00:00:00"/>
    <s v="00056608"/>
    <s v="PR-12405057-HN2217 - CircleK 53 Triều Khúc"/>
    <n v="230760"/>
    <n v="0"/>
    <n v="18461"/>
    <n v="249221"/>
    <s v="Tồn đầu kỳ"/>
    <m/>
    <m/>
    <n v="249221"/>
    <n v="0"/>
    <n v="0"/>
    <n v="249221"/>
    <d v="2025-09-04T00:00:00"/>
    <m/>
    <d v="2025-09-04T00:00:00"/>
    <n v="0"/>
    <m/>
    <n v="217.56088738425751"/>
    <s v="Nợ quá hạn hơn 120 ngày có khả năng mất thanh toán"/>
    <d v="2025-09-04T00:00:00"/>
    <d v="1899-12-30T00:00:00"/>
    <m/>
    <m/>
    <x v="4"/>
    <x v="4"/>
    <m/>
  </r>
  <r>
    <x v="8"/>
    <x v="8"/>
    <d v="2025-09-05T00:00:00"/>
    <s v="BH2331219"/>
    <d v="2025-09-05T00:00:00"/>
    <s v="00056688"/>
    <s v="PR-12415325-HN2057 - CircleK Căn Hộ C1-A Khu Nhà Ở Số 6 Đội Nhân"/>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21"/>
    <d v="2025-09-05T00:00:00"/>
    <s v="00056689"/>
    <s v="PR-12415147-HN2026 - CircleK 13-C12 Tập Thể Đại Học Ngoại Ngữ"/>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23"/>
    <d v="2025-09-05T00:00:00"/>
    <s v="00056690"/>
    <s v="PR-12417409-HN2230 - CircleK  Số 205 Lạc Long Quân"/>
    <n v="184608"/>
    <n v="0"/>
    <n v="14769"/>
    <n v="199377"/>
    <s v="Tồn đầu kỳ"/>
    <m/>
    <m/>
    <n v="199377"/>
    <n v="0"/>
    <n v="0"/>
    <n v="199377"/>
    <d v="2025-09-05T00:00:00"/>
    <m/>
    <d v="2025-09-05T00:00:00"/>
    <n v="0"/>
    <m/>
    <n v="216.56088738425751"/>
    <s v="Nợ quá hạn hơn 120 ngày có khả năng mất thanh toán"/>
    <d v="2025-09-05T00:00:00"/>
    <d v="1899-12-30T00:00:00"/>
    <m/>
    <m/>
    <x v="4"/>
    <x v="4"/>
    <m/>
  </r>
  <r>
    <x v="8"/>
    <x v="8"/>
    <d v="2025-09-05T00:00:00"/>
    <s v="BH2331225"/>
    <d v="2025-09-05T00:00:00"/>
    <s v="00056691"/>
    <s v="PR-12417691-HN2248 - CircleK Lô 16-D, Khu nhà ở tháp tầng A10"/>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26"/>
    <d v="2025-09-05T00:00:00"/>
    <s v="00056692"/>
    <s v="PR-12416553-HN2167 - CircleK 20 Nguyên Hồng"/>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28"/>
    <d v="2025-09-05T00:00:00"/>
    <s v="00056693"/>
    <s v="PR-12417481-HN2236 - CircleK Căn Thương mại dịch vụ số L26M.TMDV03 (Căn TMDV 03, tầng 1, khối L26M tức tòa M1), dự án Masteri Waterfront - Lô đất B3-CT03, Dự án Khu đô thị Gia Lâm (Vinhomes Ocean Park)"/>
    <n v="346140"/>
    <n v="0"/>
    <n v="27691"/>
    <n v="373831"/>
    <s v="Tồn đầu kỳ"/>
    <m/>
    <m/>
    <n v="373831"/>
    <n v="0"/>
    <n v="0"/>
    <n v="373831"/>
    <d v="2025-09-05T00:00:00"/>
    <m/>
    <d v="2025-09-05T00:00:00"/>
    <n v="0"/>
    <m/>
    <n v="216.56088738425751"/>
    <s v="Nợ quá hạn hơn 120 ngày có khả năng mất thanh toán"/>
    <d v="2025-09-05T00:00:00"/>
    <d v="1899-12-30T00:00:00"/>
    <m/>
    <m/>
    <x v="4"/>
    <x v="4"/>
    <m/>
  </r>
  <r>
    <x v="8"/>
    <x v="8"/>
    <d v="2025-09-05T00:00:00"/>
    <s v="BH2331229"/>
    <d v="2025-09-05T00:00:00"/>
    <s v="00056694"/>
    <s v="PR-12411074-HN2085 - CircleK 135 Tô Hiệu"/>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30"/>
    <d v="2025-09-05T00:00:00"/>
    <s v="00056695"/>
    <s v="PR-12416343-HN2150 - CircleK 12 Trần Phú"/>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32"/>
    <d v="2025-09-05T00:00:00"/>
    <s v="00056696"/>
    <s v="PR-12411140-HN2093 - CircleK 49 Hàng Chuối"/>
    <n v="461520"/>
    <n v="0"/>
    <n v="36922"/>
    <n v="498442"/>
    <s v="Tồn đầu kỳ"/>
    <m/>
    <m/>
    <n v="498442"/>
    <n v="0"/>
    <n v="0"/>
    <n v="498442"/>
    <d v="2025-09-05T00:00:00"/>
    <m/>
    <d v="2025-09-05T00:00:00"/>
    <n v="0"/>
    <m/>
    <n v="216.56088738425751"/>
    <s v="Nợ quá hạn hơn 120 ngày có khả năng mất thanh toán"/>
    <d v="2025-09-05T00:00:00"/>
    <d v="1899-12-30T00:00:00"/>
    <m/>
    <m/>
    <x v="4"/>
    <x v="4"/>
    <m/>
  </r>
  <r>
    <x v="8"/>
    <x v="8"/>
    <d v="2025-09-05T00:00:00"/>
    <s v="BH2331236"/>
    <d v="2025-09-05T00:00:00"/>
    <s v="00056697"/>
    <s v="PR-12411780-HN2195 - CircleK Sô 6 Ngõ 124, Phố Vĩnh Tuy"/>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38"/>
    <d v="2025-09-05T00:00:00"/>
    <s v="00056698"/>
    <s v="PR-12417203-HN2216 - CircleK 114 Mai Hắc Đế"/>
    <n v="461520"/>
    <n v="0"/>
    <n v="36922"/>
    <n v="498442"/>
    <s v="Tồn đầu kỳ"/>
    <m/>
    <m/>
    <n v="498442"/>
    <n v="0"/>
    <n v="0"/>
    <n v="498442"/>
    <d v="2025-09-05T00:00:00"/>
    <m/>
    <d v="2025-09-05T00:00:00"/>
    <n v="0"/>
    <m/>
    <n v="216.56088738425751"/>
    <s v="Nợ quá hạn hơn 120 ngày có khả năng mất thanh toán"/>
    <d v="2025-09-05T00:00:00"/>
    <d v="1899-12-30T00:00:00"/>
    <m/>
    <m/>
    <x v="4"/>
    <x v="4"/>
    <m/>
  </r>
  <r>
    <x v="8"/>
    <x v="8"/>
    <d v="2025-09-05T00:00:00"/>
    <s v="BH2331240"/>
    <d v="2025-09-05T00:00:00"/>
    <s v="00056699"/>
    <s v="PR-12412538-HN2281 - CircleK Số 16 phố Hàng Mắm"/>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42"/>
    <d v="2025-09-05T00:00:00"/>
    <s v="00056700"/>
    <s v="PR-12417065-HN2203 - CircleK Số 1Sh09 Và Số 2Sh09, Tòa S1.05 (Z34.1), Lô Đất F1-Ch01 - 5 Khu Đô Thị Mới Tây Mỗ, Đại Mỗ - Vinhomes Park (Vinhomes Smart City)"/>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8"/>
    <x v="8"/>
    <d v="2025-09-05T00:00:00"/>
    <s v="BH2331244"/>
    <d v="2025-09-05T00:00:00"/>
    <s v="00056701"/>
    <s v="PR-12416179-HN2139 - CircleK 218 Nguyễn Huy Tưởng, Tổ 19"/>
    <n v="230760"/>
    <n v="0"/>
    <n v="18461"/>
    <n v="249221"/>
    <s v="Tồn đầu kỳ"/>
    <m/>
    <m/>
    <n v="249221"/>
    <n v="0"/>
    <n v="0"/>
    <n v="249221"/>
    <d v="2025-09-05T00:00:00"/>
    <m/>
    <d v="2025-09-05T00:00:00"/>
    <n v="0"/>
    <m/>
    <n v="216.56088738425751"/>
    <s v="Nợ quá hạn hơn 120 ngày có khả năng mất thanh toán"/>
    <d v="2025-09-05T00:00:00"/>
    <d v="1899-12-30T00:00:00"/>
    <m/>
    <m/>
    <x v="4"/>
    <x v="4"/>
    <m/>
  </r>
  <r>
    <x v="10"/>
    <x v="10"/>
    <d v="2025-09-05T00:00:00"/>
    <s v="BH2331292"/>
    <d v="2025-09-05T00:00:00"/>
    <s v="00056702"/>
    <s v="PR-12417605-HN2242 - CircleK Số 02 đường Hồ Ngọc Lân, Bắc Ninh"/>
    <n v="807660"/>
    <n v="0"/>
    <n v="64613"/>
    <n v="872273"/>
    <s v="Tồn đầu kỳ"/>
    <m/>
    <m/>
    <n v="872273"/>
    <n v="0"/>
    <n v="0"/>
    <n v="872273"/>
    <d v="2025-09-05T00:00:00"/>
    <m/>
    <d v="2025-09-05T00:00:00"/>
    <n v="0"/>
    <m/>
    <n v="216.56088738425751"/>
    <s v="Nợ quá hạn hơn 120 ngày có khả năng mất thanh toán"/>
    <d v="2025-09-05T00:00:00"/>
    <d v="1899-12-30T00:00:00"/>
    <m/>
    <m/>
    <x v="4"/>
    <x v="4"/>
    <m/>
  </r>
  <r>
    <x v="8"/>
    <x v="8"/>
    <d v="2025-09-08T00:00:00"/>
    <s v="BH2331458"/>
    <d v="2025-09-08T00:00:00"/>
    <s v="00057827"/>
    <s v="PR-12429318-HN2148 - CircleK 22 Phan Kế Bính"/>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59"/>
    <d v="2025-09-08T00:00:00"/>
    <s v="00057828"/>
    <s v="PR-12425413-HN2064 - CircleK 28 Nguyễn Phong Sắc, Tổ 9"/>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0"/>
    <d v="2025-09-08T00:00:00"/>
    <s v="00057829"/>
    <s v="PR-12434868-HN2024 - CircleK P101B+102B Nhà A8 Khương Thượng"/>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1"/>
    <d v="2025-09-08T00:00:00"/>
    <s v="00057830"/>
    <s v="PR-12435018-HN2041 - CircleK Số 01, Nhà C2, Khu Tập Thể Quân Đội Nam Đồng"/>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2"/>
    <d v="2025-09-08T00:00:00"/>
    <s v="00057831"/>
    <s v="PR-12422593-HN2102 - CircleK 420 Đê La Thành"/>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3"/>
    <d v="2025-09-08T00:00:00"/>
    <s v="00057832"/>
    <s v="PR-12429968-HN2201 - CircleK 49 + 51 Phố Trần Quang Diệu, Tổ 102"/>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4"/>
    <d v="2025-09-08T00:00:00"/>
    <s v="00057833"/>
    <s v="PR-12423565-HN2226 - CircleK Tầng 1 (P01, P02, P03), Tòa nhà X2, số 70 phố Nguyên Hồng"/>
    <n v="346140"/>
    <n v="0"/>
    <n v="27691"/>
    <n v="373831"/>
    <s v="Tồn đầu kỳ"/>
    <m/>
    <m/>
    <n v="373831"/>
    <n v="0"/>
    <n v="0"/>
    <n v="373831"/>
    <d v="2025-09-08T00:00:00"/>
    <m/>
    <d v="2025-09-08T00:00:00"/>
    <n v="0"/>
    <m/>
    <n v="213.56088738425751"/>
    <s v="Nợ quá hạn hơn 120 ngày có khả năng mất thanh toán"/>
    <d v="2025-09-08T00:00:00"/>
    <d v="1899-12-30T00:00:00"/>
    <m/>
    <m/>
    <x v="4"/>
    <x v="4"/>
    <m/>
  </r>
  <r>
    <x v="8"/>
    <x v="8"/>
    <d v="2025-09-08T00:00:00"/>
    <s v="BH2331465"/>
    <d v="2025-09-08T00:00:00"/>
    <s v="00057834"/>
    <s v="PR-12430530-HN2239 - CircleK CT04-Tòa S1.09 Gia Lâm"/>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6"/>
    <d v="2025-09-08T00:00:00"/>
    <s v="00057836"/>
    <s v="PR-12436624-HN2156 - CircleK 108 Đường 19/5"/>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7"/>
    <d v="2025-09-08T00:00:00"/>
    <s v="00057837"/>
    <s v="PR-12429486-HN2169 - CircleK 25 Ngô Thì Nhậm"/>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8"/>
    <d v="2025-09-08T00:00:00"/>
    <s v="00057838"/>
    <s v="PR-12437564-HN2218 - CircleK TT01A-11, Khu nhà ở thấp tầng thuộc Dự án Khu chung cư quốc tế Hoàng Thành City tại Khu Cổ Ngựa"/>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69"/>
    <d v="2025-09-08T00:00:00"/>
    <s v="00057839"/>
    <s v="PR-12437720-HN2227 - CircleK 06 Vũ Trọng Khánh"/>
    <n v="184608"/>
    <n v="0"/>
    <n v="14769"/>
    <n v="199377"/>
    <s v="Tồn đầu kỳ"/>
    <m/>
    <m/>
    <n v="199377"/>
    <n v="0"/>
    <n v="0"/>
    <n v="199377"/>
    <d v="2025-09-08T00:00:00"/>
    <m/>
    <d v="2025-09-08T00:00:00"/>
    <n v="0"/>
    <m/>
    <n v="213.56088738425751"/>
    <s v="Nợ quá hạn hơn 120 ngày có khả năng mất thanh toán"/>
    <d v="2025-09-08T00:00:00"/>
    <d v="1899-12-30T00:00:00"/>
    <m/>
    <m/>
    <x v="4"/>
    <x v="4"/>
    <m/>
  </r>
  <r>
    <x v="8"/>
    <x v="8"/>
    <d v="2025-09-08T00:00:00"/>
    <s v="BH2331470"/>
    <d v="2025-09-08T00:00:00"/>
    <s v="00057840"/>
    <s v="PR-12428672-HN2075 - CircleK Số 1 Ngõ 37 Lê Thanh Nghị"/>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71"/>
    <d v="2025-09-08T00:00:00"/>
    <s v="00057841"/>
    <s v="PR-12429712-HN2182 - CircleK 3 Quỳnh Mai"/>
    <n v="184608"/>
    <n v="0"/>
    <n v="14769"/>
    <n v="199377"/>
    <s v="Tồn đầu kỳ"/>
    <m/>
    <m/>
    <n v="199377"/>
    <n v="0"/>
    <n v="0"/>
    <n v="199377"/>
    <d v="2025-09-08T00:00:00"/>
    <m/>
    <d v="2025-09-08T00:00:00"/>
    <n v="0"/>
    <m/>
    <n v="213.56088738425751"/>
    <s v="Nợ quá hạn hơn 120 ngày có khả năng mất thanh toán"/>
    <d v="2025-09-08T00:00:00"/>
    <d v="1899-12-30T00:00:00"/>
    <m/>
    <m/>
    <x v="4"/>
    <x v="4"/>
    <m/>
  </r>
  <r>
    <x v="8"/>
    <x v="8"/>
    <d v="2025-09-08T00:00:00"/>
    <s v="BH2331472"/>
    <d v="2025-09-08T00:00:00"/>
    <s v="00057842"/>
    <s v="PR-12437412-HN2212 - CircleK Số 18 Phố Hàng Gai"/>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73"/>
    <d v="2025-09-08T00:00:00"/>
    <s v="00057843"/>
    <s v="PR-12437454-HN2214 - CircleK 67 Cửa Nam"/>
    <n v="346140"/>
    <n v="0"/>
    <n v="27691"/>
    <n v="373831"/>
    <s v="Tồn đầu kỳ"/>
    <m/>
    <m/>
    <n v="373831"/>
    <n v="0"/>
    <n v="0"/>
    <n v="373831"/>
    <d v="2025-09-08T00:00:00"/>
    <m/>
    <d v="2025-09-08T00:00:00"/>
    <n v="0"/>
    <m/>
    <n v="213.56088738425751"/>
    <s v="Nợ quá hạn hơn 120 ngày có khả năng mất thanh toán"/>
    <d v="2025-09-08T00:00:00"/>
    <d v="1899-12-30T00:00:00"/>
    <m/>
    <m/>
    <x v="4"/>
    <x v="4"/>
    <m/>
  </r>
  <r>
    <x v="8"/>
    <x v="8"/>
    <d v="2025-09-08T00:00:00"/>
    <s v="BH2331474"/>
    <d v="2025-09-08T00:00:00"/>
    <s v="00057844"/>
    <s v="PR-12438006-HN2240 - CircleK 49 Phan Chu Trinh"/>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76"/>
    <d v="2025-09-08T00:00:00"/>
    <s v="00057846"/>
    <s v="PR-12423293-HN2190 - CircleK 560A Nguyễn Văn Cừ"/>
    <n v="346140"/>
    <n v="0"/>
    <n v="27691"/>
    <n v="373831"/>
    <s v="Tồn đầu kỳ"/>
    <m/>
    <m/>
    <n v="373831"/>
    <n v="0"/>
    <n v="0"/>
    <n v="373831"/>
    <d v="2025-09-08T00:00:00"/>
    <m/>
    <d v="2025-09-08T00:00:00"/>
    <n v="0"/>
    <m/>
    <n v="213.56088738425751"/>
    <s v="Nợ quá hạn hơn 120 ngày có khả năng mất thanh toán"/>
    <d v="2025-09-08T00:00:00"/>
    <d v="1899-12-30T00:00:00"/>
    <m/>
    <m/>
    <x v="4"/>
    <x v="4"/>
    <m/>
  </r>
  <r>
    <x v="8"/>
    <x v="8"/>
    <d v="2025-09-08T00:00:00"/>
    <s v="BH2331477"/>
    <d v="2025-09-08T00:00:00"/>
    <s v="00057847"/>
    <s v="PR-12429556-HN2174 - CircleK Lô 41, Khu Nhà Ở Thấp Tt4, Khu Đô Thị Mỹ Đình - Sông Đà"/>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78"/>
    <d v="2025-09-08T00:00:00"/>
    <s v="00057848"/>
    <s v="PR-12423081-HN2166 - CircleK 38 Xuân La"/>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79"/>
    <d v="2025-09-08T00:00:00"/>
    <s v="00057849"/>
    <s v="PR-12429802-HN2191 - CircleK 293 Thụy Khuê"/>
    <n v="184608"/>
    <n v="0"/>
    <n v="14769"/>
    <n v="199377"/>
    <s v="Tồn đầu kỳ"/>
    <m/>
    <m/>
    <n v="199377"/>
    <n v="0"/>
    <n v="0"/>
    <n v="199377"/>
    <d v="2025-09-08T00:00:00"/>
    <m/>
    <d v="2025-09-08T00:00:00"/>
    <n v="0"/>
    <m/>
    <n v="213.56088738425751"/>
    <s v="Nợ quá hạn hơn 120 ngày có khả năng mất thanh toán"/>
    <d v="2025-09-08T00:00:00"/>
    <d v="1899-12-30T00:00:00"/>
    <m/>
    <m/>
    <x v="4"/>
    <x v="4"/>
    <m/>
  </r>
  <r>
    <x v="8"/>
    <x v="8"/>
    <d v="2025-09-08T00:00:00"/>
    <s v="BH2331480"/>
    <d v="2025-09-08T00:00:00"/>
    <s v="00057850"/>
    <s v="PR-12423009-HN2157 - CircleK N8-A10 Nguyễn Thị Thập, Kđt Mới Trung Hòa Nhân Chính"/>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81"/>
    <d v="2025-09-08T00:00:00"/>
    <s v="00057835"/>
    <s v="PR-12423781-HN2254 - CircleK Số 183 phố Chùa Láng"/>
    <n v="184608"/>
    <n v="0"/>
    <n v="14769"/>
    <n v="199377"/>
    <s v="Tồn đầu kỳ"/>
    <m/>
    <m/>
    <n v="199377"/>
    <n v="0"/>
    <n v="0"/>
    <n v="199377"/>
    <d v="2025-09-08T00:00:00"/>
    <m/>
    <d v="2025-09-08T00:00:00"/>
    <n v="0"/>
    <m/>
    <n v="213.56088738425751"/>
    <s v="Nợ quá hạn hơn 120 ngày có khả năng mất thanh toán"/>
    <d v="2025-09-08T00:00:00"/>
    <d v="1899-12-30T00:00:00"/>
    <m/>
    <m/>
    <x v="4"/>
    <x v="4"/>
    <m/>
  </r>
  <r>
    <x v="8"/>
    <x v="8"/>
    <d v="2025-09-08T00:00:00"/>
    <s v="BH2331482"/>
    <d v="2025-09-08T00:00:00"/>
    <s v="00057851"/>
    <s v="PR-12404081-HN2143 - CircleK 94 Phố Linh Lang"/>
    <n v="230760"/>
    <n v="0"/>
    <n v="18461"/>
    <n v="249221"/>
    <s v="Tồn đầu kỳ"/>
    <m/>
    <m/>
    <n v="249221"/>
    <n v="0"/>
    <n v="0"/>
    <n v="249221"/>
    <d v="2025-09-08T00:00:00"/>
    <m/>
    <d v="2025-09-08T00:00:00"/>
    <n v="0"/>
    <m/>
    <n v="213.56088738425751"/>
    <s v="Nợ quá hạn hơn 120 ngày có khả năng mất thanh toán"/>
    <d v="2025-09-08T00:00:00"/>
    <d v="1899-12-30T00:00:00"/>
    <m/>
    <m/>
    <x v="4"/>
    <x v="4"/>
    <m/>
  </r>
  <r>
    <x v="8"/>
    <x v="8"/>
    <d v="2025-09-08T00:00:00"/>
    <s v="BH2331483"/>
    <d v="2025-09-08T00:00:00"/>
    <s v="00057852"/>
    <s v="PR-12399081-HN2121 - CircleK 45 Hào Nam"/>
    <n v="346140"/>
    <n v="0"/>
    <n v="27691"/>
    <n v="373831"/>
    <s v="Tồn đầu kỳ"/>
    <m/>
    <m/>
    <n v="373831"/>
    <n v="0"/>
    <n v="0"/>
    <n v="373831"/>
    <d v="2025-09-08T00:00:00"/>
    <m/>
    <d v="2025-09-08T00:00:00"/>
    <n v="0"/>
    <m/>
    <n v="213.56088738425751"/>
    <s v="Nợ quá hạn hơn 120 ngày có khả năng mất thanh toán"/>
    <d v="2025-09-08T00:00:00"/>
    <d v="1899-12-30T00:00:00"/>
    <m/>
    <m/>
    <x v="4"/>
    <x v="4"/>
    <m/>
  </r>
  <r>
    <x v="8"/>
    <x v="8"/>
    <d v="2025-09-08T00:00:00"/>
    <s v="BH2331484"/>
    <d v="2025-09-08T00:00:00"/>
    <s v="00057853"/>
    <s v="PR-12411910-HN2207 - CircleK Số 42 + 42A Phố Lạc Trung"/>
    <n v="461520"/>
    <n v="0"/>
    <n v="36922"/>
    <n v="498442"/>
    <s v="Tồn đầu kỳ"/>
    <m/>
    <m/>
    <n v="498442"/>
    <n v="0"/>
    <n v="0"/>
    <n v="498442"/>
    <d v="2025-09-08T00:00:00"/>
    <m/>
    <d v="2025-09-08T00:00:00"/>
    <n v="0"/>
    <m/>
    <n v="213.56088738425751"/>
    <s v="Nợ quá hạn hơn 120 ngày có khả năng mất thanh toán"/>
    <d v="2025-09-08T00:00:00"/>
    <d v="1899-12-30T00:00:00"/>
    <m/>
    <m/>
    <x v="4"/>
    <x v="4"/>
    <m/>
  </r>
  <r>
    <x v="8"/>
    <x v="8"/>
    <d v="2025-09-08T00:00:00"/>
    <s v="BH2331485"/>
    <d v="2025-09-08T00:00:00"/>
    <s v="00057854"/>
    <s v="PR-12398677-HN2049 - CircleK 36 Phố Tràng Tiền"/>
    <n v="184608"/>
    <n v="0"/>
    <n v="14769"/>
    <n v="199377"/>
    <s v="Tồn đầu kỳ"/>
    <m/>
    <m/>
    <n v="199377"/>
    <n v="0"/>
    <n v="0"/>
    <n v="199377"/>
    <d v="2025-09-08T00:00:00"/>
    <m/>
    <d v="2025-09-08T00:00:00"/>
    <n v="0"/>
    <m/>
    <n v="213.56088738425751"/>
    <s v="Nợ quá hạn hơn 120 ngày có khả năng mất thanh toán"/>
    <d v="2025-09-08T00:00:00"/>
    <d v="1899-12-30T00:00:00"/>
    <m/>
    <m/>
    <x v="4"/>
    <x v="4"/>
    <m/>
  </r>
  <r>
    <x v="8"/>
    <x v="8"/>
    <d v="2025-09-09T00:00:00"/>
    <s v="BH2331510"/>
    <d v="2025-09-09T00:00:00"/>
    <s v="00057922"/>
    <s v="PR-12406053-HN2283 - CircleK Số 30 phố Duy Tân, Cầu Giấy"/>
    <n v="230760"/>
    <n v="0"/>
    <n v="18461"/>
    <n v="249221"/>
    <s v="Tồn đầu kỳ"/>
    <m/>
    <m/>
    <n v="249221"/>
    <n v="0"/>
    <n v="0"/>
    <n v="249221"/>
    <d v="2025-09-09T00:00:00"/>
    <m/>
    <d v="2025-09-09T00:00:00"/>
    <n v="0"/>
    <m/>
    <n v="212.56088738425751"/>
    <s v="Nợ quá hạn hơn 120 ngày có khả năng mất thanh toán"/>
    <d v="2025-09-09T00:00:00"/>
    <d v="1899-12-30T00:00:00"/>
    <m/>
    <m/>
    <x v="4"/>
    <x v="4"/>
    <m/>
  </r>
  <r>
    <x v="8"/>
    <x v="8"/>
    <d v="2025-09-09T00:00:00"/>
    <s v="BH2331575"/>
    <d v="2025-09-09T00:00:00"/>
    <s v="00057944"/>
    <s v="PR-12450041-HN2015 - CircleK 14 Hồ Tùng Mậu"/>
    <n v="230760"/>
    <n v="0"/>
    <n v="18461"/>
    <n v="249221"/>
    <s v="Tồn đầu kỳ"/>
    <m/>
    <m/>
    <n v="249221"/>
    <n v="0"/>
    <n v="0"/>
    <n v="249221"/>
    <d v="2025-09-09T00:00:00"/>
    <m/>
    <d v="2025-09-09T00:00:00"/>
    <n v="0"/>
    <m/>
    <n v="212.56088738425751"/>
    <s v="Nợ quá hạn hơn 120 ngày có khả năng mất thanh toán"/>
    <d v="2025-09-09T00:00:00"/>
    <d v="1899-12-30T00:00:00"/>
    <m/>
    <m/>
    <x v="4"/>
    <x v="4"/>
    <m/>
  </r>
  <r>
    <x v="8"/>
    <x v="8"/>
    <d v="2025-09-10T00:00:00"/>
    <s v="BH2331676"/>
    <d v="2025-09-10T00:00:00"/>
    <s v="00058038"/>
    <s v="PR-12460396-HN2092 - CircleK 07 Đường Thanh Niên"/>
    <n v="230760"/>
    <n v="0"/>
    <n v="18461"/>
    <n v="249221"/>
    <s v="Tồn đầu kỳ"/>
    <m/>
    <m/>
    <n v="249221"/>
    <n v="0"/>
    <n v="0"/>
    <n v="249221"/>
    <d v="2025-09-10T00:00:00"/>
    <m/>
    <d v="2025-09-10T00:00:00"/>
    <n v="0"/>
    <m/>
    <n v="211.56088738425751"/>
    <s v="Nợ quá hạn hơn 120 ngày có khả năng mất thanh toán"/>
    <d v="2025-09-10T00:00:00"/>
    <d v="1899-12-30T00:00:00"/>
    <m/>
    <m/>
    <x v="4"/>
    <x v="4"/>
    <m/>
  </r>
  <r>
    <x v="8"/>
    <x v="8"/>
    <d v="2025-09-10T00:00:00"/>
    <s v="BH2331677"/>
    <d v="2025-09-10T00:00:00"/>
    <s v="00058039"/>
    <s v="PR-12456274-HN2163 - CircleK 380 Khâm Thiên"/>
    <n v="230760"/>
    <n v="0"/>
    <n v="18461"/>
    <n v="249221"/>
    <s v="Tồn đầu kỳ"/>
    <m/>
    <m/>
    <n v="249221"/>
    <n v="0"/>
    <n v="0"/>
    <n v="249221"/>
    <d v="2025-09-10T00:00:00"/>
    <m/>
    <d v="2025-09-10T00:00:00"/>
    <n v="0"/>
    <m/>
    <n v="211.56088738425751"/>
    <s v="Nợ quá hạn hơn 120 ngày có khả năng mất thanh toán"/>
    <d v="2025-09-10T00:00:00"/>
    <d v="1899-12-30T00:00:00"/>
    <m/>
    <m/>
    <x v="4"/>
    <x v="4"/>
    <m/>
  </r>
  <r>
    <x v="8"/>
    <x v="8"/>
    <d v="2025-09-10T00:00:00"/>
    <s v="BH2331678"/>
    <d v="2025-09-10T00:00:00"/>
    <s v="00058040"/>
    <s v="PR-12456106-HN2138 - CircleK Tầng 1 Và Tầng 2 Số 85 Hàng Mã"/>
    <n v="184608"/>
    <n v="0"/>
    <n v="14769"/>
    <n v="199377"/>
    <s v="Tồn đầu kỳ"/>
    <m/>
    <m/>
    <n v="199377"/>
    <n v="0"/>
    <n v="0"/>
    <n v="199377"/>
    <d v="2025-09-10T00:00:00"/>
    <m/>
    <d v="2025-09-10T00:00:00"/>
    <n v="0"/>
    <m/>
    <n v="211.56088738425751"/>
    <s v="Nợ quá hạn hơn 120 ngày có khả năng mất thanh toán"/>
    <d v="2025-09-10T00:00:00"/>
    <d v="1899-12-30T00:00:00"/>
    <m/>
    <m/>
    <x v="4"/>
    <x v="4"/>
    <m/>
  </r>
  <r>
    <x v="8"/>
    <x v="8"/>
    <d v="2025-09-10T00:00:00"/>
    <s v="BH2331679"/>
    <d v="2025-09-10T00:00:00"/>
    <s v="00058041"/>
    <s v="PR-12456812-HN2221 - CircleK S05 Park 03, Vinhomes Time City Park Hill"/>
    <n v="230760"/>
    <n v="0"/>
    <n v="18461"/>
    <n v="249221"/>
    <s v="Tồn đầu kỳ"/>
    <m/>
    <m/>
    <n v="249221"/>
    <n v="0"/>
    <n v="0"/>
    <n v="249221"/>
    <d v="2025-09-10T00:00:00"/>
    <m/>
    <d v="2025-09-10T00:00:00"/>
    <n v="0"/>
    <m/>
    <n v="211.56088738425751"/>
    <s v="Nợ quá hạn hơn 120 ngày có khả năng mất thanh toán"/>
    <d v="2025-09-10T00:00:00"/>
    <d v="1899-12-30T00:00:00"/>
    <m/>
    <m/>
    <x v="4"/>
    <x v="4"/>
    <m/>
  </r>
  <r>
    <x v="8"/>
    <x v="8"/>
    <d v="2025-09-10T00:00:00"/>
    <s v="BH2331680"/>
    <d v="2025-09-10T00:00:00"/>
    <s v="00058042"/>
    <s v="PR-12462182-HN2247 - CircleK Diện tích thương mại số 1-31 tại tầng 01 thuộc Khối đế của tòa W1 và W2, Nam Từ Liêm"/>
    <n v="230760"/>
    <n v="0"/>
    <n v="18461"/>
    <n v="249221"/>
    <s v="Tồn đầu kỳ"/>
    <m/>
    <m/>
    <n v="249221"/>
    <n v="0"/>
    <n v="0"/>
    <n v="249221"/>
    <d v="2025-09-10T00:00:00"/>
    <m/>
    <d v="2025-09-10T00:00:00"/>
    <n v="0"/>
    <m/>
    <n v="211.56088738425751"/>
    <s v="Nợ quá hạn hơn 120 ngày có khả năng mất thanh toán"/>
    <d v="2025-09-10T00:00:00"/>
    <d v="1899-12-30T00:00:00"/>
    <m/>
    <m/>
    <x v="4"/>
    <x v="4"/>
    <m/>
  </r>
  <r>
    <x v="8"/>
    <x v="8"/>
    <d v="2025-09-11T00:00:00"/>
    <s v="BH2331988"/>
    <d v="2025-09-11T00:00:00"/>
    <s v="00058940"/>
    <s v="PR-12470644-HN2012 - CircleK 16B Hàng Than"/>
    <n v="230760"/>
    <n v="0"/>
    <n v="18461"/>
    <n v="249221"/>
    <s v="Tồn đầu kỳ"/>
    <m/>
    <m/>
    <n v="249221"/>
    <n v="0"/>
    <n v="0"/>
    <n v="249221"/>
    <d v="2025-09-11T00:00:00"/>
    <m/>
    <d v="2025-09-11T00:00:00"/>
    <n v="0"/>
    <m/>
    <n v="210.56088738425751"/>
    <s v="Nợ quá hạn hơn 120 ngày có khả năng mất thanh toán"/>
    <d v="2025-09-11T00:00:00"/>
    <d v="1899-12-30T00:00:00"/>
    <m/>
    <m/>
    <x v="4"/>
    <x v="4"/>
    <m/>
  </r>
  <r>
    <x v="8"/>
    <x v="8"/>
    <d v="2025-09-11T00:00:00"/>
    <s v="BH2331989"/>
    <d v="2025-09-11T00:00:00"/>
    <s v="00058941"/>
    <s v="PR-12466689-HN2111 - CircleK Tầng 1, Tòa Nhà Ats, 252 Hoàng Quốc Việt"/>
    <n v="230760"/>
    <n v="0"/>
    <n v="18461"/>
    <n v="249221"/>
    <s v="Tồn đầu kỳ"/>
    <m/>
    <m/>
    <n v="249221"/>
    <n v="0"/>
    <n v="0"/>
    <n v="249221"/>
    <d v="2025-09-11T00:00:00"/>
    <m/>
    <d v="2025-09-11T00:00:00"/>
    <n v="0"/>
    <m/>
    <n v="210.56088738425751"/>
    <s v="Nợ quá hạn hơn 120 ngày có khả năng mất thanh toán"/>
    <d v="2025-09-11T00:00:00"/>
    <d v="1899-12-30T00:00:00"/>
    <m/>
    <m/>
    <x v="4"/>
    <x v="4"/>
    <m/>
  </r>
  <r>
    <x v="8"/>
    <x v="8"/>
    <d v="2025-09-11T00:00:00"/>
    <s v="BH2331990"/>
    <d v="2025-09-11T00:00:00"/>
    <s v="00058942"/>
    <s v="PR-12472840-HN2257 - CircleK Số 148 Trần Bình"/>
    <n v="184608"/>
    <n v="0"/>
    <n v="14769"/>
    <n v="199377"/>
    <s v="Tồn đầu kỳ"/>
    <m/>
    <m/>
    <n v="199377"/>
    <n v="0"/>
    <n v="0"/>
    <n v="199377"/>
    <d v="2025-09-11T00:00:00"/>
    <m/>
    <d v="2025-09-11T00:00:00"/>
    <n v="0"/>
    <m/>
    <n v="210.56088738425751"/>
    <s v="Nợ quá hạn hơn 120 ngày có khả năng mất thanh toán"/>
    <d v="2025-09-11T00:00:00"/>
    <d v="1899-12-30T00:00:00"/>
    <m/>
    <m/>
    <x v="4"/>
    <x v="4"/>
    <m/>
  </r>
  <r>
    <x v="8"/>
    <x v="8"/>
    <d v="2025-09-11T00:00:00"/>
    <s v="BH2331991"/>
    <d v="2025-09-11T00:00:00"/>
    <s v="00058943"/>
    <s v="PR-12471476-HN2117 - CircleK Số 8 Ngõ 91 Nguyễn Chí Thanh"/>
    <n v="461520"/>
    <n v="0"/>
    <n v="36922"/>
    <n v="498442"/>
    <s v="Tồn đầu kỳ"/>
    <m/>
    <m/>
    <n v="498442"/>
    <n v="0"/>
    <n v="0"/>
    <n v="498442"/>
    <d v="2025-09-11T00:00:00"/>
    <m/>
    <d v="2025-09-11T00:00:00"/>
    <n v="0"/>
    <m/>
    <n v="210.56088738425751"/>
    <s v="Nợ quá hạn hơn 120 ngày có khả năng mất thanh toán"/>
    <d v="2025-09-11T00:00:00"/>
    <d v="1899-12-30T00:00:00"/>
    <m/>
    <m/>
    <x v="4"/>
    <x v="4"/>
    <m/>
  </r>
  <r>
    <x v="8"/>
    <x v="8"/>
    <d v="2025-09-11T00:00:00"/>
    <s v="BH2331992"/>
    <d v="2025-09-11T00:00:00"/>
    <s v="00058944"/>
    <s v="PR-12466889-HN2147 - CircleK 848 Đường Láng"/>
    <n v="184608"/>
    <n v="0"/>
    <n v="14769"/>
    <n v="199377"/>
    <s v="Tồn đầu kỳ"/>
    <m/>
    <m/>
    <n v="199377"/>
    <n v="0"/>
    <n v="0"/>
    <n v="199377"/>
    <d v="2025-09-11T00:00:00"/>
    <m/>
    <d v="2025-09-11T00:00:00"/>
    <n v="0"/>
    <m/>
    <n v="210.56088738425751"/>
    <s v="Nợ quá hạn hơn 120 ngày có khả năng mất thanh toán"/>
    <d v="2025-09-11T00:00:00"/>
    <d v="1899-12-30T00:00:00"/>
    <m/>
    <m/>
    <x v="4"/>
    <x v="4"/>
    <m/>
  </r>
  <r>
    <x v="8"/>
    <x v="8"/>
    <d v="2025-09-11T00:00:00"/>
    <s v="BH2331993"/>
    <d v="2025-09-11T00:00:00"/>
    <s v="00058945"/>
    <s v="PR-12472302-HN2202 - CircleK Số 01Sh06 Và Số 02Sh06, Ô Đất B2-Ct03, Tòa L26 (S2.11), Dự Án Khu Đô Thị Gia Lâm - Vinhomes Ocean Park"/>
    <n v="230760"/>
    <n v="0"/>
    <n v="18461"/>
    <n v="249221"/>
    <s v="Tồn đầu kỳ"/>
    <m/>
    <m/>
    <n v="249221"/>
    <n v="0"/>
    <n v="0"/>
    <n v="249221"/>
    <d v="2025-09-11T00:00:00"/>
    <m/>
    <d v="2025-09-11T00:00:00"/>
    <n v="0"/>
    <m/>
    <n v="210.56088738425751"/>
    <s v="Nợ quá hạn hơn 120 ngày có khả năng mất thanh toán"/>
    <d v="2025-09-11T00:00:00"/>
    <d v="1899-12-30T00:00:00"/>
    <m/>
    <m/>
    <x v="4"/>
    <x v="4"/>
    <m/>
  </r>
  <r>
    <x v="8"/>
    <x v="8"/>
    <d v="2025-09-11T00:00:00"/>
    <s v="BH2331994"/>
    <d v="2025-09-11T00:00:00"/>
    <s v="00058946"/>
    <s v="PR-12467151-HN2181 - CircleK Lk10 - 15, Khu Đô Thị Mới Văn Phú"/>
    <n v="184608"/>
    <n v="0"/>
    <n v="14769"/>
    <n v="199377"/>
    <s v="Tồn đầu kỳ"/>
    <m/>
    <m/>
    <n v="199377"/>
    <n v="0"/>
    <n v="0"/>
    <n v="199377"/>
    <d v="2025-09-11T00:00:00"/>
    <m/>
    <d v="2025-09-11T00:00:00"/>
    <n v="0"/>
    <m/>
    <n v="210.56088738425751"/>
    <s v="Nợ quá hạn hơn 120 ngày có khả năng mất thanh toán"/>
    <d v="2025-09-11T00:00:00"/>
    <d v="1899-12-30T00:00:00"/>
    <m/>
    <m/>
    <x v="4"/>
    <x v="4"/>
    <m/>
  </r>
  <r>
    <x v="8"/>
    <x v="8"/>
    <d v="2025-09-11T00:00:00"/>
    <s v="BH2331995"/>
    <d v="2025-09-11T00:00:00"/>
    <s v="00058947"/>
    <s v="PR-12472950-HN2270 - CircleK Số 131 Phố Xốm, Hà Đông"/>
    <n v="230760"/>
    <n v="0"/>
    <n v="18461"/>
    <n v="249221"/>
    <s v="Tồn đầu kỳ"/>
    <m/>
    <m/>
    <n v="249221"/>
    <n v="0"/>
    <n v="0"/>
    <n v="249221"/>
    <d v="2025-09-11T00:00:00"/>
    <m/>
    <d v="2025-09-11T00:00:00"/>
    <n v="0"/>
    <m/>
    <n v="210.56088738425751"/>
    <s v="Nợ quá hạn hơn 120 ngày có khả năng mất thanh toán"/>
    <d v="2025-09-11T00:00:00"/>
    <d v="1899-12-30T00:00:00"/>
    <m/>
    <m/>
    <x v="4"/>
    <x v="4"/>
    <m/>
  </r>
  <r>
    <x v="8"/>
    <x v="8"/>
    <d v="2025-09-12T00:00:00"/>
    <s v="BH2332037"/>
    <d v="2025-09-12T00:00:00"/>
    <s v="00059108"/>
    <s v="PR-12480218-HN2021 - CircleK 177 Xuân Thủy"/>
    <n v="184608"/>
    <n v="0"/>
    <n v="14769"/>
    <n v="199377"/>
    <s v="Tồn đầu kỳ"/>
    <m/>
    <m/>
    <n v="199377"/>
    <n v="0"/>
    <n v="0"/>
    <n v="199377"/>
    <d v="2025-09-12T00:00:00"/>
    <m/>
    <d v="2025-09-12T00:00:00"/>
    <n v="0"/>
    <m/>
    <n v="209.56088738425751"/>
    <s v="Nợ quá hạn hơn 120 ngày có khả năng mất thanh toán"/>
    <d v="2025-09-12T00:00:00"/>
    <d v="1899-12-30T00:00:00"/>
    <m/>
    <m/>
    <x v="4"/>
    <x v="4"/>
    <m/>
  </r>
  <r>
    <x v="8"/>
    <x v="8"/>
    <d v="2025-09-12T00:00:00"/>
    <s v="BH2332038"/>
    <d v="2025-09-12T00:00:00"/>
    <s v="00059109"/>
    <s v="PR-12478611-HN2273 - CircleK Số 100 phố Trung Kính, Cầu Giấy"/>
    <n v="184608"/>
    <n v="0"/>
    <n v="14769"/>
    <n v="199377"/>
    <s v="Tồn đầu kỳ"/>
    <m/>
    <m/>
    <n v="199377"/>
    <n v="0"/>
    <n v="0"/>
    <n v="199377"/>
    <d v="2025-09-12T00:00:00"/>
    <m/>
    <d v="2025-09-12T00:00:00"/>
    <n v="0"/>
    <m/>
    <n v="209.56088738425751"/>
    <s v="Nợ quá hạn hơn 120 ngày có khả năng mất thanh toán"/>
    <d v="2025-09-12T00:00:00"/>
    <d v="1899-12-30T00:00:00"/>
    <m/>
    <m/>
    <x v="4"/>
    <x v="4"/>
    <m/>
  </r>
  <r>
    <x v="8"/>
    <x v="8"/>
    <d v="2025-09-12T00:00:00"/>
    <s v="BH2332039"/>
    <d v="2025-09-12T00:00:00"/>
    <s v="00059110"/>
    <s v="PR-12477973-HN2198 - CircleK Số 264 Phố Bạch Mai, Tổ 4"/>
    <n v="230760"/>
    <n v="0"/>
    <n v="18461"/>
    <n v="249221"/>
    <s v="Tồn đầu kỳ"/>
    <m/>
    <m/>
    <n v="249221"/>
    <n v="0"/>
    <n v="0"/>
    <n v="249221"/>
    <d v="2025-09-12T00:00:00"/>
    <m/>
    <d v="2025-09-12T00:00:00"/>
    <n v="0"/>
    <m/>
    <n v="209.56088738425751"/>
    <s v="Nợ quá hạn hơn 120 ngày có khả năng mất thanh toán"/>
    <d v="2025-09-12T00:00:00"/>
    <d v="1899-12-30T00:00:00"/>
    <m/>
    <m/>
    <x v="4"/>
    <x v="4"/>
    <m/>
  </r>
  <r>
    <x v="8"/>
    <x v="8"/>
    <d v="2025-09-12T00:00:00"/>
    <s v="BH2332040"/>
    <d v="2025-09-12T00:00:00"/>
    <s v="00059111"/>
    <s v="PR-12477515-HN2151 - CircleK 54 + 56 Lĩnh Nam"/>
    <n v="346140"/>
    <n v="0"/>
    <n v="27691"/>
    <n v="373831"/>
    <s v="Tồn đầu kỳ"/>
    <m/>
    <m/>
    <n v="373831"/>
    <n v="0"/>
    <n v="0"/>
    <n v="373831"/>
    <d v="2025-09-12T00:00:00"/>
    <m/>
    <d v="2025-09-12T00:00:00"/>
    <n v="0"/>
    <m/>
    <n v="209.56088738425751"/>
    <s v="Nợ quá hạn hơn 120 ngày có khả năng mất thanh toán"/>
    <d v="2025-09-12T00:00:00"/>
    <d v="1899-12-30T00:00:00"/>
    <m/>
    <m/>
    <x v="4"/>
    <x v="4"/>
    <m/>
  </r>
  <r>
    <x v="8"/>
    <x v="8"/>
    <d v="2025-09-12T00:00:00"/>
    <s v="BH2332041"/>
    <d v="2025-09-12T00:00:00"/>
    <s v="00059133"/>
    <s v="PR-12482338-HN2243 - CircleK Căn Thương mại dịch vụ số Z38M.2.TMDV05A, dự án khu đô thị mới Tây Mỗ - Đại Mỗ - Vinhomes Park"/>
    <n v="230760"/>
    <n v="0"/>
    <n v="18461"/>
    <n v="249221"/>
    <s v="Tồn đầu kỳ"/>
    <m/>
    <m/>
    <n v="249221"/>
    <n v="0"/>
    <n v="0"/>
    <n v="249221"/>
    <d v="2025-09-12T00:00:00"/>
    <m/>
    <d v="2025-09-12T00:00:00"/>
    <n v="0"/>
    <m/>
    <n v="209.56088738425751"/>
    <s v="Nợ quá hạn hơn 120 ngày có khả năng mất thanh toán"/>
    <d v="2025-09-12T00:00:00"/>
    <d v="1899-12-30T00:00:00"/>
    <m/>
    <m/>
    <x v="4"/>
    <x v="4"/>
    <m/>
  </r>
  <r>
    <x v="8"/>
    <x v="8"/>
    <d v="2025-09-12T00:00:00"/>
    <s v="BH2332042"/>
    <d v="2025-09-12T00:00:00"/>
    <s v="00059134"/>
    <s v="PR-12478565-HN2267 - CircleK Số 6 Phố Nhổn, TDP Nguyên Xá 3, Bắc Từ Liêm, Hà Nội"/>
    <n v="230760"/>
    <n v="0"/>
    <n v="18461"/>
    <n v="249221"/>
    <s v="Tồn đầu kỳ"/>
    <m/>
    <m/>
    <n v="249221"/>
    <n v="0"/>
    <n v="0"/>
    <n v="249221"/>
    <d v="2025-09-12T00:00:00"/>
    <m/>
    <d v="2025-09-12T00:00:00"/>
    <n v="0"/>
    <m/>
    <n v="209.56088738425751"/>
    <s v="Nợ quá hạn hơn 120 ngày có khả năng mất thanh toán"/>
    <d v="2025-09-12T00:00:00"/>
    <d v="1899-12-30T00:00:00"/>
    <m/>
    <m/>
    <x v="4"/>
    <x v="4"/>
    <m/>
  </r>
  <r>
    <x v="8"/>
    <x v="8"/>
    <d v="2025-09-15T00:00:00"/>
    <s v="BH2332088"/>
    <d v="2025-09-15T00:00:00"/>
    <s v="00059531"/>
    <s v="PR-12500484-HN2113 - CircleK Tầng 1 Và Tầng 2, Số 442 Đội Cấn"/>
    <n v="184608"/>
    <n v="0"/>
    <n v="14769"/>
    <n v="199377"/>
    <s v="Tồn đầu kỳ"/>
    <m/>
    <m/>
    <n v="199377"/>
    <n v="0"/>
    <n v="0"/>
    <n v="199377"/>
    <d v="2025-09-15T00:00:00"/>
    <m/>
    <d v="2025-09-15T00:00:00"/>
    <n v="0"/>
    <m/>
    <n v="206.56088738425751"/>
    <s v="Nợ quá hạn hơn 120 ngày có khả năng mất thanh toán"/>
    <d v="2025-09-15T00:00:00"/>
    <d v="1899-12-30T00:00:00"/>
    <m/>
    <m/>
    <x v="4"/>
    <x v="4"/>
    <m/>
  </r>
  <r>
    <x v="8"/>
    <x v="8"/>
    <d v="2025-09-15T00:00:00"/>
    <s v="BH2332089"/>
    <d v="2025-09-15T00:00:00"/>
    <s v="00059532"/>
    <s v="PR-12499580-HN2037 - CircleK Tầng Trệt, Somerset Hoa Binh, 106 Hoàng Quốc Việt"/>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0"/>
    <d v="2025-09-15T00:00:00"/>
    <s v="00059533"/>
    <s v="PR-12500700-HN2128 - CircleK Số 14 Ngõ 106 Hoàng Quốc Việt"/>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1"/>
    <d v="2025-09-15T00:00:00"/>
    <s v="00059534"/>
    <s v="PR-12501056-HN2147 - CircleK 848 Đường Láng"/>
    <n v="184608"/>
    <n v="0"/>
    <n v="14769"/>
    <n v="199377"/>
    <s v="Tồn đầu kỳ"/>
    <m/>
    <m/>
    <n v="199377"/>
    <n v="0"/>
    <n v="0"/>
    <n v="199377"/>
    <d v="2025-09-15T00:00:00"/>
    <m/>
    <d v="2025-09-15T00:00:00"/>
    <n v="0"/>
    <m/>
    <n v="206.56088738425751"/>
    <s v="Nợ quá hạn hơn 120 ngày có khả năng mất thanh toán"/>
    <d v="2025-09-15T00:00:00"/>
    <d v="1899-12-30T00:00:00"/>
    <m/>
    <m/>
    <x v="4"/>
    <x v="4"/>
    <m/>
  </r>
  <r>
    <x v="8"/>
    <x v="8"/>
    <d v="2025-09-15T00:00:00"/>
    <s v="BH2332092"/>
    <d v="2025-09-15T00:00:00"/>
    <s v="00059535"/>
    <s v="PR-12495418-HN2241 - CircleK Số 2 Ngõ 11 Phố Lương Định Của"/>
    <n v="184608"/>
    <n v="0"/>
    <n v="14769"/>
    <n v="199377"/>
    <s v="Tồn đầu kỳ"/>
    <m/>
    <m/>
    <n v="199377"/>
    <n v="0"/>
    <n v="0"/>
    <n v="199377"/>
    <d v="2025-09-15T00:00:00"/>
    <m/>
    <d v="2025-09-15T00:00:00"/>
    <n v="0"/>
    <m/>
    <n v="206.56088738425751"/>
    <s v="Nợ quá hạn hơn 120 ngày có khả năng mất thanh toán"/>
    <d v="2025-09-15T00:00:00"/>
    <d v="1899-12-30T00:00:00"/>
    <m/>
    <m/>
    <x v="4"/>
    <x v="4"/>
    <m/>
  </r>
  <r>
    <x v="8"/>
    <x v="8"/>
    <d v="2025-09-15T00:00:00"/>
    <s v="BH2332093"/>
    <d v="2025-09-15T00:00:00"/>
    <s v="00059536"/>
    <s v="PR-12496734-HN2204 - CircleK Số 01S15A, Tòa U26 (S2.03), Ô Đất B2-Ct01, Dự Án Khu Đô Thị Gia Lâm - Vinhomes Ocean Park"/>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4"/>
    <d v="2025-09-15T00:00:00"/>
    <s v="00059537"/>
    <s v="PR-12495856-HN2184 - CircleK Nhà Số 359, Block 36, Ô H-Tt5, Khu Nhà Ở Hi Brand, Khu Đô Thị Mới Văn Phú"/>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5"/>
    <d v="2025-09-15T00:00:00"/>
    <s v="00059538"/>
    <s v="PR-12488830-HN2209 - CircleK V11-A01, Lô Đất Ttdv 01, Khu Đô Thị Mới An Hưng"/>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6"/>
    <d v="2025-09-15T00:00:00"/>
    <s v="00059539"/>
    <s v="PR-12492768-HN2154 - CircleK Số A1 Khu Đầm Trấu"/>
    <n v="276912"/>
    <n v="0"/>
    <n v="22153"/>
    <n v="299065"/>
    <s v="Tồn đầu kỳ"/>
    <m/>
    <m/>
    <n v="299065"/>
    <n v="0"/>
    <n v="0"/>
    <n v="299065"/>
    <d v="2025-09-15T00:00:00"/>
    <m/>
    <d v="2025-09-15T00:00:00"/>
    <n v="0"/>
    <m/>
    <n v="206.56088738425751"/>
    <s v="Nợ quá hạn hơn 120 ngày có khả năng mất thanh toán"/>
    <d v="2025-09-15T00:00:00"/>
    <d v="1899-12-30T00:00:00"/>
    <m/>
    <m/>
    <x v="4"/>
    <x v="4"/>
    <m/>
  </r>
  <r>
    <x v="8"/>
    <x v="8"/>
    <d v="2025-09-15T00:00:00"/>
    <s v="BH2332097"/>
    <d v="2025-09-15T00:00:00"/>
    <s v="00059540"/>
    <s v="PR-12488590-HN2170 - CircleK Số 5 Ngách 2A/6 Trần Khát Chân, Tổ Dân Phố 1"/>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098"/>
    <d v="2025-09-15T00:00:00"/>
    <s v="00059541"/>
    <s v="PR-12498344-HN2095 - CircleK Lô 28 Khu Nhà Ở Thấp Tầng Tt4, Khu Đô Thị Mỹ Đình - Mễ Trì"/>
    <n v="346140"/>
    <n v="0"/>
    <n v="27691"/>
    <n v="373831"/>
    <s v="Tồn đầu kỳ"/>
    <m/>
    <m/>
    <n v="373831"/>
    <n v="0"/>
    <n v="0"/>
    <n v="373831"/>
    <d v="2025-09-15T00:00:00"/>
    <m/>
    <d v="2025-09-15T00:00:00"/>
    <n v="0"/>
    <m/>
    <n v="206.56088738425751"/>
    <s v="Nợ quá hạn hơn 120 ngày có khả năng mất thanh toán"/>
    <d v="2025-09-15T00:00:00"/>
    <d v="1899-12-30T00:00:00"/>
    <m/>
    <m/>
    <x v="4"/>
    <x v="4"/>
    <m/>
  </r>
  <r>
    <x v="8"/>
    <x v="8"/>
    <d v="2025-09-15T00:00:00"/>
    <s v="BH2332099"/>
    <d v="2025-09-15T00:00:00"/>
    <s v="00059542"/>
    <s v="PR-12501952-HN2203 - CircleK Số 1Sh09 Và Số 2Sh09, Tòa S1.05 (Z34.1), Lô Đất F1-Ch01 - 5 Khu Đô Thị Mới Tây Mỗ, Đại Mỗ - Vinhomes Park (Vinhomes Smart City)"/>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100"/>
    <d v="2025-09-15T00:00:00"/>
    <s v="00059543"/>
    <s v="PR-12502448-HN2232 - CircleK Diện tích Thương mại số GS101S25, tầng 1, thuộc Tòa nhà số GS1 (U39.1) Lô đất F3-CH01, Dự án Khu đô thị mới Tây Mỗ - Đại Mỗ - Vinhomes Park (Vinhomes Smart City"/>
    <n v="276912"/>
    <n v="0"/>
    <n v="22153"/>
    <n v="299065"/>
    <s v="Tồn đầu kỳ"/>
    <m/>
    <m/>
    <n v="299065"/>
    <n v="0"/>
    <n v="0"/>
    <n v="299065"/>
    <d v="2025-09-15T00:00:00"/>
    <m/>
    <d v="2025-09-15T00:00:00"/>
    <n v="0"/>
    <m/>
    <n v="206.56088738425751"/>
    <s v="Nợ quá hạn hơn 120 ngày có khả năng mất thanh toán"/>
    <d v="2025-09-15T00:00:00"/>
    <d v="1899-12-30T00:00:00"/>
    <m/>
    <m/>
    <x v="4"/>
    <x v="4"/>
    <m/>
  </r>
  <r>
    <x v="8"/>
    <x v="8"/>
    <d v="2025-09-15T00:00:00"/>
    <s v="BH2332101"/>
    <d v="2025-09-15T00:00:00"/>
    <s v="00059544"/>
    <s v="PR-12492884-HN2265 - CircleK Số 2 ngõ 612 Lạc Long Quân, Tây Hồ, Hà Nội"/>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102"/>
    <d v="2025-09-15T00:00:00"/>
    <s v="00059545"/>
    <s v="PR-12499618-HN2040 - CircleK 139 H Chiến Thắng"/>
    <n v="461520"/>
    <n v="0"/>
    <n v="36922"/>
    <n v="498442"/>
    <s v="Tồn đầu kỳ"/>
    <m/>
    <m/>
    <n v="498442"/>
    <n v="0"/>
    <n v="0"/>
    <n v="498442"/>
    <d v="2025-09-15T00:00:00"/>
    <m/>
    <d v="2025-09-15T00:00:00"/>
    <n v="0"/>
    <m/>
    <n v="206.56088738425751"/>
    <s v="Nợ quá hạn hơn 120 ngày có khả năng mất thanh toán"/>
    <d v="2025-09-15T00:00:00"/>
    <d v="1899-12-30T00:00:00"/>
    <m/>
    <m/>
    <x v="4"/>
    <x v="4"/>
    <m/>
  </r>
  <r>
    <x v="8"/>
    <x v="8"/>
    <d v="2025-09-15T00:00:00"/>
    <s v="BH2332103"/>
    <d v="2025-09-15T00:00:00"/>
    <s v="00059546"/>
    <s v="PR-12487818-HN2029 - CircleK 46 Lê Trọng Tấn"/>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8"/>
    <x v="8"/>
    <d v="2025-09-15T00:00:00"/>
    <s v="BH2332104"/>
    <d v="2025-09-15T00:00:00"/>
    <s v="00059547"/>
    <s v="PR-12501570-HN2178 - CircleK 14 Khương Hạ"/>
    <n v="461520"/>
    <n v="0"/>
    <n v="36922"/>
    <n v="498442"/>
    <s v="Tồn đầu kỳ"/>
    <m/>
    <m/>
    <n v="498442"/>
    <n v="0"/>
    <n v="0"/>
    <n v="498442"/>
    <d v="2025-09-15T00:00:00"/>
    <m/>
    <d v="2025-09-15T00:00:00"/>
    <n v="0"/>
    <m/>
    <n v="206.56088738425751"/>
    <s v="Nợ quá hạn hơn 120 ngày có khả năng mất thanh toán"/>
    <d v="2025-09-15T00:00:00"/>
    <d v="1899-12-30T00:00:00"/>
    <m/>
    <m/>
    <x v="4"/>
    <x v="4"/>
    <m/>
  </r>
  <r>
    <x v="8"/>
    <x v="8"/>
    <d v="2025-09-15T00:00:00"/>
    <s v="BH2332105"/>
    <d v="2025-09-15T00:00:00"/>
    <s v="00059548"/>
    <s v="PR-12502226-HN2217 - CircleK 53 Triều Khúc"/>
    <n v="230760"/>
    <n v="0"/>
    <n v="18461"/>
    <n v="249221"/>
    <s v="Tồn đầu kỳ"/>
    <m/>
    <m/>
    <n v="249221"/>
    <n v="0"/>
    <n v="0"/>
    <n v="249221"/>
    <d v="2025-09-15T00:00:00"/>
    <m/>
    <d v="2025-09-15T00:00:00"/>
    <n v="0"/>
    <m/>
    <n v="206.56088738425751"/>
    <s v="Nợ quá hạn hơn 120 ngày có khả năng mất thanh toán"/>
    <d v="2025-09-15T00:00:00"/>
    <d v="1899-12-30T00:00:00"/>
    <m/>
    <m/>
    <x v="4"/>
    <x v="4"/>
    <m/>
  </r>
  <r>
    <x v="9"/>
    <x v="9"/>
    <d v="2025-09-15T00:00:00"/>
    <s v="BH2332106"/>
    <d v="2025-09-15T00:00:00"/>
    <s v="00059549"/>
    <s v="PR-12499204-HL4002 - CircleK Tầng 1, tòa A, khu dịch vụ 7A-8A tòa nhà Lideco Hạ Long"/>
    <n v="923040"/>
    <n v="0"/>
    <n v="73843"/>
    <n v="996883"/>
    <s v="Tồn đầu kỳ"/>
    <m/>
    <m/>
    <n v="996883"/>
    <n v="0"/>
    <n v="0"/>
    <n v="996883"/>
    <d v="2025-09-15T00:00:00"/>
    <m/>
    <d v="2025-09-15T00:00:00"/>
    <n v="0"/>
    <m/>
    <n v="206.56088738425751"/>
    <s v="Nợ quá hạn hơn 120 ngày có khả năng mất thanh toán"/>
    <d v="2025-09-15T00:00:00"/>
    <d v="1899-12-30T00:00:00"/>
    <m/>
    <m/>
    <x v="4"/>
    <x v="4"/>
    <m/>
  </r>
  <r>
    <x v="9"/>
    <x v="9"/>
    <d v="2025-09-15T00:00:00"/>
    <s v="BH2332107"/>
    <d v="2025-09-15T00:00:00"/>
    <s v="00059550"/>
    <s v="PR-12499234-HL4006 - CircleK Số 114 đường Hạ Long, Phường Bãi Cháy, Thành phố Hạ Long"/>
    <n v="461520"/>
    <n v="0"/>
    <n v="36922"/>
    <n v="498442"/>
    <s v="Tồn đầu kỳ"/>
    <m/>
    <m/>
    <n v="498442"/>
    <n v="0"/>
    <n v="0"/>
    <n v="498442"/>
    <d v="2025-09-15T00:00:00"/>
    <m/>
    <d v="2025-09-15T00:00:00"/>
    <n v="0"/>
    <m/>
    <n v="206.56088738425751"/>
    <s v="Nợ quá hạn hơn 120 ngày có khả năng mất thanh toán"/>
    <d v="2025-09-15T00:00:00"/>
    <d v="1899-12-30T00:00:00"/>
    <m/>
    <m/>
    <x v="4"/>
    <x v="4"/>
    <m/>
  </r>
  <r>
    <x v="11"/>
    <x v="11"/>
    <d v="2025-09-15T00:00:00"/>
    <s v="BH2332108"/>
    <d v="2025-09-15T00:00:00"/>
    <s v="00063306"/>
    <s v="PR-12503712-ND8001 - CircleK Khu nhà phố Vịnh Đảo, TT-PT2C.23, Khu đô thị và thương mại Văn Giang (Ecopark)"/>
    <n v="1384560"/>
    <n v="0"/>
    <n v="110765"/>
    <n v="1495325"/>
    <s v="Tồn đầu kỳ"/>
    <m/>
    <m/>
    <n v="1495325"/>
    <n v="0"/>
    <n v="0"/>
    <n v="1495325"/>
    <d v="2025-09-15T00:00:00"/>
    <m/>
    <d v="2025-09-15T00:00:00"/>
    <n v="0"/>
    <m/>
    <n v="206.56088738425751"/>
    <s v="Nợ quá hạn hơn 120 ngày có khả năng mất thanh toán"/>
    <d v="2025-09-15T00:00:00"/>
    <d v="1899-12-30T00:00:00"/>
    <m/>
    <m/>
    <x v="4"/>
    <x v="4"/>
    <m/>
  </r>
  <r>
    <x v="8"/>
    <x v="8"/>
    <d v="2025-09-16T00:00:00"/>
    <s v="BH2358257"/>
    <d v="2025-09-16T00:00:00"/>
    <s v="00059681"/>
    <s v="PR-12509912-HN2131 - CircleK Tầng 1, Số 125 Hoàng Ngân"/>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58"/>
    <d v="2025-09-16T00:00:00"/>
    <s v="00059682"/>
    <s v="PR-12509556-HN2078 - CircleK Số 7 Ngõ 34 Phố Mai Anh Tuấn"/>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59"/>
    <d v="2025-09-16T00:00:00"/>
    <s v="00059683"/>
    <s v="PR-12514459-HN2121 - CircleK 45 Hào Nam"/>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60"/>
    <d v="2025-09-16T00:00:00"/>
    <s v="00059684"/>
    <s v="PR-12515231-HN2202 - CircleK Số 01Sh06 Và Số 02Sh06, Ô Đất B2-Ct03, Tòa L26 (S2.11), Dự Án Khu Đô Thị Gia Lâm - Vinhomes Ocean Park"/>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61"/>
    <d v="2025-09-16T00:00:00"/>
    <s v="00059685"/>
    <s v="PR-12515931-HN2274 - CircleK Cửa hàng số 01SH08A, Tòa S2.03 - Z34.1 (F1-CH03-1) Dự án khu đô thị mới Tây Mỗ, Đại Mỗ, Nam Từ Liêm"/>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62"/>
    <d v="2025-09-16T00:00:00"/>
    <s v="00059686"/>
    <s v="PR-12514207-HN2098 - CircleK 3 Xuân Diệu"/>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8"/>
    <x v="8"/>
    <d v="2025-09-16T00:00:00"/>
    <s v="BH2358263"/>
    <d v="2025-09-16T00:00:00"/>
    <s v="00059687"/>
    <s v="PR-12509842-HN2126 - CircleK Tầng 1, Số 01 Lê Văn Thiêm"/>
    <n v="230760"/>
    <n v="0"/>
    <n v="18461"/>
    <n v="249221"/>
    <s v="Tồn đầu kỳ"/>
    <m/>
    <m/>
    <n v="249221"/>
    <n v="0"/>
    <n v="0"/>
    <n v="249221"/>
    <d v="2025-09-16T00:00:00"/>
    <m/>
    <d v="2025-09-16T00:00:00"/>
    <n v="0"/>
    <m/>
    <n v="205.56088738425751"/>
    <s v="Nợ quá hạn hơn 120 ngày có khả năng mất thanh toán"/>
    <d v="2025-09-16T00:00:00"/>
    <d v="1899-12-30T00:00:00"/>
    <m/>
    <m/>
    <x v="4"/>
    <x v="4"/>
    <m/>
  </r>
  <r>
    <x v="9"/>
    <x v="9"/>
    <d v="2025-09-17T00:00:00"/>
    <s v="BH2358785"/>
    <d v="2025-09-17T00:00:00"/>
    <s v="00059765"/>
    <s v="PR-12523397-HL4002 - CircleK Tầng 1, tòa A, khu dịch vụ 7A-8A tòa nhà Lideco Hạ Long"/>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885"/>
    <d v="2025-09-17T00:00:00"/>
    <s v="00059766"/>
    <s v="PR-12523823-HN2057 - CircleK Căn Hộ C1-A Khu Nhà Ở Số 6 Đội Nhân"/>
    <n v="207684"/>
    <n v="0"/>
    <n v="16615"/>
    <n v="224299"/>
    <s v="Tồn đầu kỳ"/>
    <m/>
    <m/>
    <n v="224299"/>
    <n v="0"/>
    <n v="0"/>
    <n v="224299"/>
    <d v="2025-09-17T00:00:00"/>
    <m/>
    <d v="2025-09-17T00:00:00"/>
    <n v="0"/>
    <m/>
    <n v="204.56088738425751"/>
    <s v="Nợ quá hạn hơn 120 ngày có khả năng mất thanh toán"/>
    <d v="2025-09-17T00:00:00"/>
    <d v="1899-12-30T00:00:00"/>
    <m/>
    <m/>
    <x v="4"/>
    <x v="4"/>
    <m/>
  </r>
  <r>
    <x v="8"/>
    <x v="8"/>
    <d v="2025-09-17T00:00:00"/>
    <s v="BH2358889"/>
    <d v="2025-09-17T00:00:00"/>
    <s v="00059767"/>
    <s v="PR-12525987-HN2267 - CircleK Số 6 Phố Nhổn, TDP Nguyên Xá 3, Bắc Từ Liêm, Hà Nội"/>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892"/>
    <d v="2025-09-17T00:00:00"/>
    <s v="00059768"/>
    <s v="PR-12525927-HN2261 - CircleK Số 3 đường Lạc Long Quân, Cầu Giấy, Hà Nội"/>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895"/>
    <d v="2025-09-17T00:00:00"/>
    <s v="00059774"/>
    <s v="PR-12520585-HN2200 - CircleK Số 01Sh22 Và 02Sh22, Ô Đất B2-Ct02, Tòa U26-2 (S2.08) Dự Án Khu Đô Thị Gia Lâm - Vinhomes Ocean Park"/>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899"/>
    <d v="2025-09-17T00:00:00"/>
    <s v="00059776"/>
    <s v="PR-12525635-HN2236 - CircleK Căn Thương mại dịch vụ số L26M.TMDV03 (Căn TMDV 03, tầng 1, khối L26M tức tòa M1), dự án Masteri Waterfront - Lô đất B3-CT03, Dự án Khu đô thị Gia Lâm (Vinhomes Ocean Park)"/>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903"/>
    <d v="2025-09-17T00:00:00"/>
    <s v="00059782"/>
    <s v="PR-12520053-HN2154 - CircleK Số A1 Khu Đầm Trấu"/>
    <n v="276912"/>
    <n v="0"/>
    <n v="22153"/>
    <n v="299065"/>
    <s v="Tồn đầu kỳ"/>
    <m/>
    <m/>
    <n v="299065"/>
    <n v="0"/>
    <n v="0"/>
    <n v="299065"/>
    <d v="2025-09-17T00:00:00"/>
    <m/>
    <d v="2025-09-17T00:00:00"/>
    <n v="0"/>
    <m/>
    <n v="204.56088738425751"/>
    <s v="Nợ quá hạn hơn 120 ngày có khả năng mất thanh toán"/>
    <d v="2025-09-17T00:00:00"/>
    <d v="1899-12-30T00:00:00"/>
    <m/>
    <m/>
    <x v="4"/>
    <x v="4"/>
    <m/>
  </r>
  <r>
    <x v="8"/>
    <x v="8"/>
    <d v="2025-09-17T00:00:00"/>
    <s v="BH2358907"/>
    <d v="2025-09-17T00:00:00"/>
    <s v="00059784"/>
    <s v="PR-12525069-HN2180 - CircleK Lô 7, Khu Di Dân Đền Lừ 2"/>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911"/>
    <d v="2025-09-17T00:00:00"/>
    <s v="00059786"/>
    <s v="PR-12519623-HN2090 - CircleK Số 1 Đường Tây Hồ"/>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7T00:00:00"/>
    <s v="BH2358915"/>
    <d v="2025-09-17T00:00:00"/>
    <s v="00059788"/>
    <s v="PR-12524449-HN2118 - CircleK 370 Nguyễn Trãi"/>
    <n v="230760"/>
    <n v="0"/>
    <n v="18461"/>
    <n v="249221"/>
    <s v="Tồn đầu kỳ"/>
    <m/>
    <m/>
    <n v="249221"/>
    <n v="0"/>
    <n v="0"/>
    <n v="249221"/>
    <d v="2025-09-17T00:00:00"/>
    <m/>
    <d v="2025-09-17T00:00:00"/>
    <n v="0"/>
    <m/>
    <n v="204.56088738425751"/>
    <s v="Nợ quá hạn hơn 120 ngày có khả năng mất thanh toán"/>
    <d v="2025-09-17T00:00:00"/>
    <d v="1899-12-30T00:00:00"/>
    <m/>
    <m/>
    <x v="4"/>
    <x v="4"/>
    <m/>
  </r>
  <r>
    <x v="8"/>
    <x v="8"/>
    <d v="2025-09-18T00:00:00"/>
    <s v="BH20259447"/>
    <d v="2025-09-18T00:00:00"/>
    <s v="00060729"/>
    <s v="PR-12530155-HN2015 - CircleK 14 Hồ Tùng Mậu"/>
    <n v="230760"/>
    <n v="0"/>
    <n v="18461"/>
    <n v="249221"/>
    <s v="Tồn đầu kỳ"/>
    <m/>
    <m/>
    <n v="249221"/>
    <n v="0"/>
    <n v="0"/>
    <n v="249221"/>
    <d v="2025-09-18T00:00:00"/>
    <m/>
    <d v="2025-09-18T00:00:00"/>
    <n v="0"/>
    <m/>
    <n v="203.56088738425751"/>
    <s v="Nợ quá hạn hơn 120 ngày có khả năng mất thanh toán"/>
    <d v="2025-09-18T00:00:00"/>
    <d v="1899-12-30T00:00:00"/>
    <m/>
    <m/>
    <x v="4"/>
    <x v="4"/>
    <m/>
  </r>
  <r>
    <x v="8"/>
    <x v="8"/>
    <d v="2025-09-18T00:00:00"/>
    <s v="BH20259448"/>
    <d v="2025-09-18T00:00:00"/>
    <s v="00060730"/>
    <s v="PR-12532333-HN2269 - CircleK Tầng 1, Tòa 24T2, Khu đô thị Trung Hòa - Nhân Chính, Cầu Giấy, Hà Nội"/>
    <n v="230760"/>
    <n v="0"/>
    <n v="18461"/>
    <n v="249221"/>
    <s v="Tồn đầu kỳ"/>
    <m/>
    <m/>
    <n v="249221"/>
    <n v="0"/>
    <n v="0"/>
    <n v="249221"/>
    <d v="2025-09-18T00:00:00"/>
    <m/>
    <d v="2025-09-18T00:00:00"/>
    <n v="0"/>
    <m/>
    <n v="203.56088738425751"/>
    <s v="Nợ quá hạn hơn 120 ngày có khả năng mất thanh toán"/>
    <d v="2025-09-18T00:00:00"/>
    <d v="1899-12-30T00:00:00"/>
    <m/>
    <m/>
    <x v="4"/>
    <x v="4"/>
    <m/>
  </r>
  <r>
    <x v="8"/>
    <x v="8"/>
    <d v="2025-09-18T00:00:00"/>
    <s v="BH20259450"/>
    <d v="2025-09-18T00:00:00"/>
    <s v="00060731"/>
    <s v="PR-12532437-HN2280 - CircleK 35/M2, Khu đô thị Yên Hòa"/>
    <n v="184608"/>
    <n v="0"/>
    <n v="14769"/>
    <n v="199377"/>
    <s v="Tồn đầu kỳ"/>
    <m/>
    <m/>
    <n v="199377"/>
    <n v="0"/>
    <n v="0"/>
    <n v="199377"/>
    <d v="2025-09-18T00:00:00"/>
    <m/>
    <d v="2025-09-18T00:00:00"/>
    <n v="0"/>
    <m/>
    <n v="203.56088738425751"/>
    <s v="Nợ quá hạn hơn 120 ngày có khả năng mất thanh toán"/>
    <d v="2025-09-18T00:00:00"/>
    <d v="1899-12-30T00:00:00"/>
    <m/>
    <m/>
    <x v="4"/>
    <x v="4"/>
    <m/>
  </r>
  <r>
    <x v="8"/>
    <x v="8"/>
    <d v="2025-09-18T00:00:00"/>
    <s v="BH20259451"/>
    <d v="2025-09-18T00:00:00"/>
    <s v="00060732"/>
    <s v="PR-12532189-HN2260 - CircleK Gian hàng thương mại dịch vụ 1S08, Ô đất B2-CT01, Tòa L26 (S2.05) Dự án Khu đô thị Gia Lâm - Vinhomes Ocean Park"/>
    <n v="184608"/>
    <n v="0"/>
    <n v="14769"/>
    <n v="199377"/>
    <s v="Tồn đầu kỳ"/>
    <m/>
    <m/>
    <n v="199377"/>
    <n v="0"/>
    <n v="0"/>
    <n v="199377"/>
    <d v="2025-09-18T00:00:00"/>
    <m/>
    <d v="2025-09-18T00:00:00"/>
    <n v="0"/>
    <m/>
    <n v="203.56088738425751"/>
    <s v="Nợ quá hạn hơn 120 ngày có khả năng mất thanh toán"/>
    <d v="2025-09-18T00:00:00"/>
    <d v="1899-12-30T00:00:00"/>
    <m/>
    <m/>
    <x v="4"/>
    <x v="4"/>
    <m/>
  </r>
  <r>
    <x v="8"/>
    <x v="8"/>
    <d v="2025-09-18T00:00:00"/>
    <s v="BH20259452"/>
    <d v="2025-09-18T00:00:00"/>
    <s v="00060733"/>
    <s v="PR-12531423-HN2191 - CircleK 293 Thụy Khuê"/>
    <n v="184608"/>
    <n v="0"/>
    <n v="14769"/>
    <n v="199377"/>
    <s v="Tồn đầu kỳ"/>
    <m/>
    <m/>
    <n v="199377"/>
    <n v="0"/>
    <n v="0"/>
    <n v="199377"/>
    <d v="2025-09-18T00:00:00"/>
    <m/>
    <d v="2025-09-18T00:00:00"/>
    <n v="0"/>
    <m/>
    <n v="203.56088738425751"/>
    <s v="Nợ quá hạn hơn 120 ngày có khả năng mất thanh toán"/>
    <d v="2025-09-18T00:00:00"/>
    <d v="1899-12-30T00:00:00"/>
    <m/>
    <m/>
    <x v="4"/>
    <x v="4"/>
    <m/>
  </r>
  <r>
    <x v="8"/>
    <x v="8"/>
    <d v="2025-09-18T00:00:00"/>
    <s v="BH20259453"/>
    <d v="2025-09-18T00:00:00"/>
    <s v="00060734"/>
    <s v="PR-12536394-HN2272 - CircleK Lô 35 TT8, đường Quang Lai, Thanh Trì, Hà Nội"/>
    <n v="230760"/>
    <n v="0"/>
    <n v="18461"/>
    <n v="249221"/>
    <s v="Tồn đầu kỳ"/>
    <m/>
    <m/>
    <n v="249221"/>
    <n v="0"/>
    <n v="0"/>
    <n v="249221"/>
    <d v="2025-09-18T00:00:00"/>
    <m/>
    <d v="2025-09-18T00:00:00"/>
    <n v="0"/>
    <m/>
    <n v="203.56088738425751"/>
    <s v="Nợ quá hạn hơn 120 ngày có khả năng mất thanh toán"/>
    <d v="2025-09-18T00:00:00"/>
    <d v="1899-12-30T00:00:00"/>
    <m/>
    <m/>
    <x v="4"/>
    <x v="4"/>
    <m/>
  </r>
  <r>
    <x v="8"/>
    <x v="8"/>
    <d v="2025-09-19T00:00:00"/>
    <s v="BH20259621"/>
    <d v="2025-09-19T00:00:00"/>
    <s v="00061157"/>
    <s v="PR-12545032-HN2155 - CircleK 92 Đào Tấn"/>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23"/>
    <d v="2025-09-19T00:00:00"/>
    <s v="00061158"/>
    <s v="PR-12545110-HN2163 - CircleK 380 Khâm Thiên"/>
    <n v="276912"/>
    <n v="0"/>
    <n v="22153"/>
    <n v="299065"/>
    <s v="Tồn đầu kỳ"/>
    <m/>
    <m/>
    <n v="299065"/>
    <n v="0"/>
    <n v="0"/>
    <n v="299065"/>
    <d v="2025-09-19T00:00:00"/>
    <m/>
    <d v="2025-09-19T00:00:00"/>
    <n v="0"/>
    <m/>
    <n v="202.56088738425751"/>
    <s v="Nợ quá hạn hơn 120 ngày có khả năng mất thanh toán"/>
    <d v="2025-09-19T00:00:00"/>
    <d v="1899-12-30T00:00:00"/>
    <m/>
    <m/>
    <x v="4"/>
    <x v="4"/>
    <m/>
  </r>
  <r>
    <x v="8"/>
    <x v="8"/>
    <d v="2025-09-19T00:00:00"/>
    <s v="BH20259624"/>
    <d v="2025-09-19T00:00:00"/>
    <s v="00061159"/>
    <s v="PR-12541104-HN2211 - CircleK Số 123 Phố Tôn Đức Thắng"/>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25"/>
    <d v="2025-09-19T00:00:00"/>
    <s v="00061160"/>
    <s v="PR-12545244-HN2172 - CircleK A4-A5, Tòa A, Khối B, Imperial Sky Garden, Số 423 Minh Khai"/>
    <n v="346140"/>
    <n v="0"/>
    <n v="27691"/>
    <n v="373831"/>
    <s v="Tồn đầu kỳ"/>
    <m/>
    <m/>
    <n v="373831"/>
    <n v="0"/>
    <n v="0"/>
    <n v="373831"/>
    <d v="2025-09-19T00:00:00"/>
    <m/>
    <d v="2025-09-19T00:00:00"/>
    <n v="0"/>
    <m/>
    <n v="202.56088738425751"/>
    <s v="Nợ quá hạn hơn 120 ngày có khả năng mất thanh toán"/>
    <d v="2025-09-19T00:00:00"/>
    <d v="1899-12-30T00:00:00"/>
    <m/>
    <m/>
    <x v="4"/>
    <x v="4"/>
    <m/>
  </r>
  <r>
    <x v="8"/>
    <x v="8"/>
    <d v="2025-09-19T00:00:00"/>
    <s v="BH20259626"/>
    <d v="2025-09-19T00:00:00"/>
    <s v="00061161"/>
    <s v="PR-12540870-HN2195 - CircleK Sô 6 Ngõ 124, Phố Vĩnh Tuy"/>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28"/>
    <d v="2025-09-19T00:00:00"/>
    <s v="00061162"/>
    <s v="PR-12539806-HN2056 - CircleK 83 Hàng Điếu"/>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29"/>
    <d v="2025-09-19T00:00:00"/>
    <s v="00061163"/>
    <s v="PR-12540686-HN2183 - CircleK 111 Nguyễn Sơn"/>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30"/>
    <d v="2025-09-19T00:00:00"/>
    <s v="00061164"/>
    <s v="PR-12540988-HN2205 - CircleK Số 1S11, Tòa S6A (S6.1), Thuộc Khối Nhà S6 (S6.1+S6.2), Khu Công Trình Công Cộng, Thương Mại, Dịch Vụ Và Nhà Ở (Vinhomes Symphony), Lô Đất G4*-Hh16"/>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32"/>
    <d v="2025-09-19T00:00:00"/>
    <s v="00061165"/>
    <s v="PR-12544620-HN2104 - CircleK 171 Lương Thế Vinh"/>
    <n v="230760"/>
    <n v="0"/>
    <n v="18461"/>
    <n v="249221"/>
    <s v="Tồn đầu kỳ"/>
    <m/>
    <m/>
    <n v="249221"/>
    <n v="0"/>
    <n v="0"/>
    <n v="249221"/>
    <d v="2025-09-19T00:00:00"/>
    <m/>
    <d v="2025-09-19T00:00:00"/>
    <n v="0"/>
    <m/>
    <n v="202.56088738425751"/>
    <s v="Nợ quá hạn hơn 120 ngày có khả năng mất thanh toán"/>
    <d v="2025-09-19T00:00:00"/>
    <d v="1899-12-30T00:00:00"/>
    <m/>
    <m/>
    <x v="4"/>
    <x v="4"/>
    <m/>
  </r>
  <r>
    <x v="8"/>
    <x v="8"/>
    <d v="2025-09-19T00:00:00"/>
    <s v="BH20259633"/>
    <d v="2025-09-19T00:00:00"/>
    <s v="00061166"/>
    <s v="PR-12545004-HN2153 - CircleK Lô 37 Khu Nhà Ở Thấp Tầng Tt1, Dự Án Khu Đô Thị Mới Mỹ Đình Mễ Trì"/>
    <n v="346140"/>
    <n v="0"/>
    <n v="27691"/>
    <n v="373831"/>
    <s v="Tồn đầu kỳ"/>
    <m/>
    <m/>
    <n v="373831"/>
    <n v="0"/>
    <n v="0"/>
    <n v="373831"/>
    <d v="2025-09-19T00:00:00"/>
    <m/>
    <d v="2025-09-19T00:00:00"/>
    <n v="0"/>
    <m/>
    <n v="202.56088738425751"/>
    <s v="Nợ quá hạn hơn 120 ngày có khả năng mất thanh toán"/>
    <d v="2025-09-19T00:00:00"/>
    <d v="1899-12-30T00:00:00"/>
    <m/>
    <m/>
    <x v="4"/>
    <x v="4"/>
    <m/>
  </r>
  <r>
    <x v="8"/>
    <x v="8"/>
    <d v="2025-09-19T00:00:00"/>
    <s v="BH20259634"/>
    <d v="2025-09-19T00:00:00"/>
    <s v="00061167"/>
    <s v="PR-12545486-HN2213 - CircleK Thương Mại_03, Tầng 1, Nhà Ở Cao Tầng N03-T6, Khu Đoàn Ngoại Giao"/>
    <n v="184608"/>
    <n v="0"/>
    <n v="14769"/>
    <n v="199377"/>
    <s v="Tồn đầu kỳ"/>
    <m/>
    <m/>
    <n v="199377"/>
    <n v="0"/>
    <n v="0"/>
    <n v="199377"/>
    <d v="2025-09-19T00:00:00"/>
    <m/>
    <d v="2025-09-19T00:00:00"/>
    <n v="0"/>
    <m/>
    <n v="202.56088738425751"/>
    <s v="Nợ quá hạn hơn 120 ngày có khả năng mất thanh toán"/>
    <d v="2025-09-19T00:00:00"/>
    <d v="1899-12-30T00:00:00"/>
    <m/>
    <m/>
    <x v="4"/>
    <x v="4"/>
    <m/>
  </r>
  <r>
    <x v="8"/>
    <x v="8"/>
    <d v="2025-09-19T00:00:00"/>
    <s v="BH20259635"/>
    <d v="2025-09-19T00:00:00"/>
    <s v="00061168"/>
    <s v="PR-12541606-HN2257 - CircleK Số 148 Trần Bình"/>
    <n v="184608"/>
    <n v="0"/>
    <n v="14769"/>
    <n v="199377"/>
    <s v="Tồn đầu kỳ"/>
    <m/>
    <m/>
    <n v="199377"/>
    <n v="0"/>
    <n v="0"/>
    <n v="199377"/>
    <d v="2025-09-19T00:00:00"/>
    <m/>
    <d v="2025-09-19T00:00:00"/>
    <n v="0"/>
    <m/>
    <n v="202.56088738425751"/>
    <s v="Nợ quá hạn hơn 120 ngày có khả năng mất thanh toán"/>
    <d v="2025-09-19T00:00:00"/>
    <d v="1899-12-30T00:00:00"/>
    <m/>
    <m/>
    <x v="4"/>
    <x v="4"/>
    <m/>
  </r>
  <r>
    <x v="8"/>
    <x v="8"/>
    <d v="2025-09-19T00:00:00"/>
    <s v="BH20259636"/>
    <d v="2025-09-19T00:00:00"/>
    <s v="00061169"/>
    <s v="PR-12539782-HN2054 - CircleK 292 Hoàng Văn Thái"/>
    <n v="461520"/>
    <n v="0"/>
    <n v="36922"/>
    <n v="498442"/>
    <s v="Tồn đầu kỳ"/>
    <m/>
    <m/>
    <n v="498442"/>
    <n v="0"/>
    <n v="0"/>
    <n v="498442"/>
    <d v="2025-09-19T00:00:00"/>
    <m/>
    <d v="2025-09-19T00:00:00"/>
    <n v="0"/>
    <m/>
    <n v="202.56088738425751"/>
    <s v="Nợ quá hạn hơn 120 ngày có khả năng mất thanh toán"/>
    <d v="2025-09-19T00:00:00"/>
    <d v="1899-12-30T00:00:00"/>
    <m/>
    <m/>
    <x v="4"/>
    <x v="4"/>
    <m/>
  </r>
  <r>
    <x v="8"/>
    <x v="8"/>
    <d v="2025-09-24T00:00:00"/>
    <s v="BH202509832"/>
    <d v="2025-09-24T00:00:00"/>
    <s v="00061364"/>
    <s v="PR-12574921-HN2037 - CircleK Tầng Trệt, Somerset Hoa Binh, 106 Hoàng Quốc Việt"/>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34"/>
    <d v="2025-09-24T00:00:00"/>
    <s v="00061365"/>
    <s v="PR-12576179-HN2199 - CircleK Số 1S05, Tòa R1.03 (L31), Lô Đất B5-Ct01, Dự Án Khu Đô Thị Gia Lâm (Vinhomes Ocean Park)"/>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36"/>
    <d v="2025-09-24T00:00:00"/>
    <s v="00061367"/>
    <s v="PR-12563448-HN2254 - CircleK Số 183 phố Chùa Láng"/>
    <n v="184608"/>
    <n v="0"/>
    <n v="14769"/>
    <n v="199377"/>
    <s v="Tồn đầu kỳ"/>
    <m/>
    <m/>
    <n v="199377"/>
    <n v="0"/>
    <n v="0"/>
    <n v="199377"/>
    <d v="2025-09-24T00:00:00"/>
    <m/>
    <d v="2025-09-24T00:00:00"/>
    <n v="0"/>
    <m/>
    <n v="197.56088738425751"/>
    <s v="Nợ quá hạn hơn 120 ngày có khả năng mất thanh toán"/>
    <d v="2025-09-24T00:00:00"/>
    <d v="1899-12-30T00:00:00"/>
    <m/>
    <m/>
    <x v="4"/>
    <x v="4"/>
    <m/>
  </r>
  <r>
    <x v="8"/>
    <x v="8"/>
    <d v="2025-09-24T00:00:00"/>
    <s v="BH202509837"/>
    <d v="2025-09-24T00:00:00"/>
    <s v="00061368"/>
    <s v="PR-12563306-HN2243 - CircleK Căn Thương mại dịch vụ số Z38M.2.TMDV05A, dự án khu đô thị mới Tây Mỗ - Đại Mỗ - Vinhomes Park"/>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38"/>
    <d v="2025-09-24T00:00:00"/>
    <s v="00061369"/>
    <s v="PR-12563230-HN2237 - CircleK TMDV-11, Tòa N04, Dự án Khu nhà ở xã hội Ecohome 3 tại ô đất ký hiệu B11-HH2"/>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39"/>
    <d v="2025-09-24T00:00:00"/>
    <s v="00061370"/>
    <s v="PR-12563096-HN2231 - CircleK Số 1A Vạn Phúc"/>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1"/>
    <d v="2025-09-24T00:00:00"/>
    <s v="00061371"/>
    <s v="PR-12562150-HN2164 - CircleK 40 Trung Hòa"/>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2"/>
    <d v="2025-09-24T00:00:00"/>
    <s v="00061372"/>
    <s v="PR-12561624-HN2136 - CircleK 138 Phố Đội Cấn"/>
    <n v="207684"/>
    <n v="0"/>
    <n v="16615"/>
    <n v="224299"/>
    <s v="Tồn đầu kỳ"/>
    <m/>
    <m/>
    <n v="224299"/>
    <n v="0"/>
    <n v="0"/>
    <n v="224299"/>
    <d v="2025-09-24T00:00:00"/>
    <m/>
    <d v="2025-09-24T00:00:00"/>
    <n v="0"/>
    <m/>
    <n v="197.56088738425751"/>
    <s v="Nợ quá hạn hơn 120 ngày có khả năng mất thanh toán"/>
    <d v="2025-09-24T00:00:00"/>
    <d v="1899-12-30T00:00:00"/>
    <m/>
    <m/>
    <x v="4"/>
    <x v="4"/>
    <m/>
  </r>
  <r>
    <x v="8"/>
    <x v="8"/>
    <d v="2025-09-24T00:00:00"/>
    <s v="BH202509843"/>
    <d v="2025-09-24T00:00:00"/>
    <s v="00061373"/>
    <s v="PR-12561350-HN2117 - CircleK Số 8 Ngõ 91 Nguyễn Chí Thanh"/>
    <n v="461520"/>
    <n v="0"/>
    <n v="36922"/>
    <n v="498442"/>
    <s v="Tồn đầu kỳ"/>
    <m/>
    <m/>
    <n v="498442"/>
    <n v="0"/>
    <n v="0"/>
    <n v="498442"/>
    <d v="2025-09-24T00:00:00"/>
    <m/>
    <d v="2025-09-24T00:00:00"/>
    <n v="0"/>
    <m/>
    <n v="197.56088738425751"/>
    <s v="Nợ quá hạn hơn 120 ngày có khả năng mất thanh toán"/>
    <d v="2025-09-24T00:00:00"/>
    <d v="1899-12-30T00:00:00"/>
    <m/>
    <m/>
    <x v="4"/>
    <x v="4"/>
    <m/>
  </r>
  <r>
    <x v="8"/>
    <x v="8"/>
    <d v="2025-09-24T00:00:00"/>
    <s v="BH202509844"/>
    <d v="2025-09-24T00:00:00"/>
    <s v="00061374"/>
    <s v="PR-12561246-HN2108 - CircleK Tầng 1 Và 2, Tòa Nhà Sannam,78 Phố Duy Tân"/>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5"/>
    <d v="2025-09-24T00:00:00"/>
    <s v="00061377"/>
    <s v="PR-12561088-HN2099 - CircleK 174 Đường Phú Diễn"/>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6"/>
    <d v="2025-09-24T00:00:00"/>
    <s v="00061380"/>
    <s v="PR-12557370-HN2281 - CircleK Số 16 phố Hàng Mắm"/>
    <n v="346140"/>
    <n v="0"/>
    <n v="27691"/>
    <n v="373831"/>
    <s v="Tồn đầu kỳ"/>
    <m/>
    <m/>
    <n v="373831"/>
    <n v="0"/>
    <n v="0"/>
    <n v="373831"/>
    <d v="2025-09-24T00:00:00"/>
    <m/>
    <d v="2025-09-24T00:00:00"/>
    <n v="0"/>
    <m/>
    <n v="197.56088738425751"/>
    <s v="Nợ quá hạn hơn 120 ngày có khả năng mất thanh toán"/>
    <d v="2025-09-24T00:00:00"/>
    <d v="1899-12-30T00:00:00"/>
    <m/>
    <m/>
    <x v="4"/>
    <x v="4"/>
    <m/>
  </r>
  <r>
    <x v="8"/>
    <x v="8"/>
    <d v="2025-09-24T00:00:00"/>
    <s v="BH202509847"/>
    <d v="2025-09-24T00:00:00"/>
    <s v="00061383"/>
    <s v="PR-12557196-HN2266 - CircleK Số 2 Hàng Điếu, Quận Hoàn Kiếm"/>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8"/>
    <d v="2025-09-24T00:00:00"/>
    <s v="00061385"/>
    <s v="PR-12556164-HN2198 - CircleK Số 264 Phố Bạch Mai, Tổ 4"/>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49"/>
    <d v="2025-09-24T00:00:00"/>
    <s v="00061387"/>
    <s v="PR-12555876-HN2176 - CircleK 164 Nguyễn Văn Cừ"/>
    <n v="346140"/>
    <n v="0"/>
    <n v="27691"/>
    <n v="373831"/>
    <s v="Tồn đầu kỳ"/>
    <m/>
    <m/>
    <n v="373831"/>
    <n v="0"/>
    <n v="0"/>
    <n v="373831"/>
    <d v="2025-09-24T00:00:00"/>
    <m/>
    <d v="2025-09-24T00:00:00"/>
    <n v="0"/>
    <m/>
    <n v="197.56088738425751"/>
    <s v="Nợ quá hạn hơn 120 ngày có khả năng mất thanh toán"/>
    <d v="2025-09-24T00:00:00"/>
    <d v="1899-12-30T00:00:00"/>
    <m/>
    <m/>
    <x v="4"/>
    <x v="4"/>
    <m/>
  </r>
  <r>
    <x v="8"/>
    <x v="8"/>
    <d v="2025-09-24T00:00:00"/>
    <s v="BH202509851"/>
    <d v="2025-09-24T00:00:00"/>
    <s v="00061388"/>
    <s v="PR-12555630-HN2148 - CircleK 22 Phan Kế Bính"/>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52"/>
    <d v="2025-09-24T00:00:00"/>
    <s v="00061389"/>
    <s v="PR-12555274-HN2094 - CircleK 113 Trần Đại Nghĩa"/>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53"/>
    <d v="2025-09-24T00:00:00"/>
    <s v="00061390"/>
    <s v="PR-12555094-HN2064 - CircleK 28 Nguyễn Phong Sắc, Tổ 9"/>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55"/>
    <d v="2025-09-24T00:00:00"/>
    <s v="00061391"/>
    <s v="PR-12550482-HN2215 - CircleK 75 Hàng Bông"/>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8"/>
    <x v="8"/>
    <d v="2025-09-24T00:00:00"/>
    <s v="BH202509857"/>
    <d v="2025-09-24T00:00:00"/>
    <s v="00061393"/>
    <s v="PR-12549492-HN2047 - CircleK 2 Hoàng Ngân"/>
    <n v="230760"/>
    <n v="0"/>
    <n v="18461"/>
    <n v="249221"/>
    <s v="Tồn đầu kỳ"/>
    <m/>
    <m/>
    <n v="249221"/>
    <n v="0"/>
    <n v="0"/>
    <n v="249221"/>
    <d v="2025-09-24T00:00:00"/>
    <m/>
    <d v="2025-09-24T00:00:00"/>
    <n v="0"/>
    <m/>
    <n v="197.56088738425751"/>
    <s v="Nợ quá hạn hơn 120 ngày có khả năng mất thanh toán"/>
    <d v="2025-09-24T00:00:00"/>
    <d v="1899-12-30T00:00:00"/>
    <m/>
    <m/>
    <x v="4"/>
    <x v="4"/>
    <m/>
  </r>
  <r>
    <x v="9"/>
    <x v="9"/>
    <d v="2025-09-25T00:00:00"/>
    <s v="BH202509946"/>
    <d v="2025-09-25T00:00:00"/>
    <s v="00061450"/>
    <s v="PR-12554692-HL4007 - CircleK Số 550, Tổ 3, Khu phố 9A, đường Hạ Long, Phường Bãi Cháy, Thành phố Hạ Long"/>
    <n v="1153800"/>
    <n v="0"/>
    <n v="92304"/>
    <n v="1246104"/>
    <s v="Tồn đầu kỳ"/>
    <m/>
    <m/>
    <n v="1246104"/>
    <n v="0"/>
    <n v="0"/>
    <n v="1246104"/>
    <d v="2025-09-25T00:00:00"/>
    <m/>
    <d v="2025-09-25T00:00:00"/>
    <n v="0"/>
    <m/>
    <n v="196.56088738425751"/>
    <s v="Nợ quá hạn hơn 120 ngày có khả năng mất thanh toán"/>
    <d v="2025-09-25T00:00:00"/>
    <d v="1899-12-30T00:00:00"/>
    <m/>
    <m/>
    <x v="4"/>
    <x v="4"/>
    <m/>
  </r>
  <r>
    <x v="8"/>
    <x v="8"/>
    <d v="2025-09-25T00:00:00"/>
    <s v="BH202510170"/>
    <d v="2025-09-25T00:00:00"/>
    <s v="00062693"/>
    <s v="PR-12584687-HN2092 - CircleK 07 Đường Thanh Niên"/>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71"/>
    <d v="2025-09-25T00:00:00"/>
    <s v="00062694"/>
    <s v="PR-12585071-HN2144 - CircleK 65 Vạn Bảo"/>
    <n v="184608"/>
    <n v="0"/>
    <n v="14769"/>
    <n v="199377"/>
    <s v="Tồn đầu kỳ"/>
    <m/>
    <m/>
    <n v="199377"/>
    <n v="0"/>
    <n v="0"/>
    <n v="199377"/>
    <d v="2025-09-25T00:00:00"/>
    <m/>
    <d v="2025-09-25T00:00:00"/>
    <n v="0"/>
    <m/>
    <n v="196.56088738425751"/>
    <s v="Nợ quá hạn hơn 120 ngày có khả năng mất thanh toán"/>
    <d v="2025-09-25T00:00:00"/>
    <d v="1899-12-30T00:00:00"/>
    <m/>
    <m/>
    <x v="4"/>
    <x v="4"/>
    <m/>
  </r>
  <r>
    <x v="8"/>
    <x v="8"/>
    <d v="2025-09-25T00:00:00"/>
    <s v="BH202510172"/>
    <d v="2025-09-25T00:00:00"/>
    <s v="00062695"/>
    <s v="PR-12584921-HN2128 - CircleK Số 14 Ngõ 106 Hoàng Quốc Việt"/>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73"/>
    <d v="2025-09-25T00:00:00"/>
    <s v="00062696"/>
    <s v="PR-12580965-HN2146 - CircleK 286 Kim Ngưu, Tổ 30B"/>
    <n v="184608"/>
    <n v="0"/>
    <n v="14769"/>
    <n v="199377"/>
    <s v="Tồn đầu kỳ"/>
    <m/>
    <m/>
    <n v="199377"/>
    <n v="0"/>
    <n v="0"/>
    <n v="199377"/>
    <d v="2025-09-25T00:00:00"/>
    <m/>
    <d v="2025-09-25T00:00:00"/>
    <n v="0"/>
    <m/>
    <n v="196.56088738425751"/>
    <s v="Nợ quá hạn hơn 120 ngày có khả năng mất thanh toán"/>
    <d v="2025-09-25T00:00:00"/>
    <d v="1899-12-30T00:00:00"/>
    <m/>
    <m/>
    <x v="4"/>
    <x v="4"/>
    <m/>
  </r>
  <r>
    <x v="8"/>
    <x v="8"/>
    <d v="2025-09-25T00:00:00"/>
    <s v="BH202510174"/>
    <d v="2025-09-25T00:00:00"/>
    <s v="00062697"/>
    <s v="PR-12581155-HN2171 - CircleK 149C Lò Đúc"/>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75"/>
    <d v="2025-09-25T00:00:00"/>
    <s v="00062698"/>
    <s v="PR-12581217-HN2177 - CircleK 12 Tam Trinh"/>
    <n v="346140"/>
    <n v="0"/>
    <n v="27691"/>
    <n v="373831"/>
    <s v="Tồn đầu kỳ"/>
    <m/>
    <m/>
    <n v="373831"/>
    <n v="0"/>
    <n v="0"/>
    <n v="373831"/>
    <d v="2025-09-25T00:00:00"/>
    <m/>
    <d v="2025-09-25T00:00:00"/>
    <n v="0"/>
    <m/>
    <n v="196.56088738425751"/>
    <s v="Nợ quá hạn hơn 120 ngày có khả năng mất thanh toán"/>
    <d v="2025-09-25T00:00:00"/>
    <d v="1899-12-30T00:00:00"/>
    <m/>
    <m/>
    <x v="4"/>
    <x v="4"/>
    <m/>
  </r>
  <r>
    <x v="8"/>
    <x v="8"/>
    <d v="2025-09-25T00:00:00"/>
    <s v="BH202510176"/>
    <d v="2025-09-25T00:00:00"/>
    <s v="00062699"/>
    <s v="PR-12581321-HN2187 - CircleK 142-144 Hồng Mai"/>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77"/>
    <d v="2025-09-25T00:00:00"/>
    <s v="00062700"/>
    <s v="PR-12580277-HN2049 - CircleK 36 Phố Tràng Tiền"/>
    <n v="184608"/>
    <n v="0"/>
    <n v="14769"/>
    <n v="199377"/>
    <s v="Tồn đầu kỳ"/>
    <m/>
    <m/>
    <n v="199377"/>
    <n v="0"/>
    <n v="0"/>
    <n v="199377"/>
    <d v="2025-09-25T00:00:00"/>
    <m/>
    <d v="2025-09-25T00:00:00"/>
    <n v="0"/>
    <m/>
    <n v="196.56088738425751"/>
    <s v="Nợ quá hạn hơn 120 ngày có khả năng mất thanh toán"/>
    <d v="2025-09-25T00:00:00"/>
    <d v="1899-12-30T00:00:00"/>
    <m/>
    <m/>
    <x v="4"/>
    <x v="4"/>
    <m/>
  </r>
  <r>
    <x v="8"/>
    <x v="8"/>
    <d v="2025-09-25T00:00:00"/>
    <s v="BH202510178"/>
    <d v="2025-09-25T00:00:00"/>
    <s v="00062701"/>
    <s v="PR-12585931-HN2214 - CircleK 67 Cửa Nam"/>
    <n v="346140"/>
    <n v="0"/>
    <n v="27691"/>
    <n v="373831"/>
    <s v="Tồn đầu kỳ"/>
    <m/>
    <m/>
    <n v="373831"/>
    <n v="0"/>
    <n v="0"/>
    <n v="373831"/>
    <d v="2025-09-25T00:00:00"/>
    <m/>
    <d v="2025-09-25T00:00:00"/>
    <n v="0"/>
    <m/>
    <n v="196.56088738425751"/>
    <s v="Nợ quá hạn hơn 120 ngày có khả năng mất thanh toán"/>
    <d v="2025-09-25T00:00:00"/>
    <d v="1899-12-30T00:00:00"/>
    <m/>
    <m/>
    <x v="4"/>
    <x v="4"/>
    <m/>
  </r>
  <r>
    <x v="8"/>
    <x v="8"/>
    <d v="2025-09-25T00:00:00"/>
    <s v="BH202510179"/>
    <d v="2025-09-25T00:00:00"/>
    <s v="00062702"/>
    <s v="PR-12580879-HN2129 - CircleK 17 Tô Ngọc Vân"/>
    <n v="461520"/>
    <n v="0"/>
    <n v="36922"/>
    <n v="498442"/>
    <s v="Tồn đầu kỳ"/>
    <m/>
    <m/>
    <n v="498442"/>
    <n v="0"/>
    <n v="0"/>
    <n v="498442"/>
    <d v="2025-09-25T00:00:00"/>
    <m/>
    <d v="2025-09-25T00:00:00"/>
    <n v="0"/>
    <m/>
    <n v="196.56088738425751"/>
    <s v="Nợ quá hạn hơn 120 ngày có khả năng mất thanh toán"/>
    <d v="2025-09-25T00:00:00"/>
    <d v="1899-12-30T00:00:00"/>
    <m/>
    <m/>
    <x v="4"/>
    <x v="4"/>
    <m/>
  </r>
  <r>
    <x v="8"/>
    <x v="8"/>
    <d v="2025-09-25T00:00:00"/>
    <s v="BH202510180"/>
    <d v="2025-09-25T00:00:00"/>
    <s v="00062703"/>
    <s v="PR-12580303-HN2053 - CircleK 197+198 Tổ 6 Vũ Trọng Phụng"/>
    <n v="346140"/>
    <n v="0"/>
    <n v="27691"/>
    <n v="373831"/>
    <s v="Tồn đầu kỳ"/>
    <m/>
    <m/>
    <n v="373831"/>
    <n v="0"/>
    <n v="0"/>
    <n v="373831"/>
    <d v="2025-09-25T00:00:00"/>
    <m/>
    <d v="2025-09-25T00:00:00"/>
    <n v="0"/>
    <m/>
    <n v="196.56088738425751"/>
    <s v="Nợ quá hạn hơn 120 ngày có khả năng mất thanh toán"/>
    <d v="2025-09-25T00:00:00"/>
    <d v="1899-12-30T00:00:00"/>
    <m/>
    <m/>
    <x v="4"/>
    <x v="4"/>
    <m/>
  </r>
  <r>
    <x v="8"/>
    <x v="8"/>
    <d v="2025-09-25T00:00:00"/>
    <s v="BH202510181"/>
    <d v="2025-09-25T00:00:00"/>
    <s v="00062704"/>
    <s v="PR-12584717-HN2101 - CircleK 70 Ngụy Như Kon Tum"/>
    <n v="184608"/>
    <n v="0"/>
    <n v="14769"/>
    <n v="199377"/>
    <s v="Tồn đầu kỳ"/>
    <m/>
    <m/>
    <n v="199377"/>
    <n v="0"/>
    <n v="0"/>
    <n v="199377"/>
    <d v="2025-09-25T00:00:00"/>
    <m/>
    <d v="2025-09-25T00:00:00"/>
    <n v="0"/>
    <m/>
    <n v="196.56088738425751"/>
    <s v="Nợ quá hạn hơn 120 ngày có khả năng mất thanh toán"/>
    <d v="2025-09-25T00:00:00"/>
    <d v="1899-12-30T00:00:00"/>
    <m/>
    <m/>
    <x v="4"/>
    <x v="4"/>
    <m/>
  </r>
  <r>
    <x v="8"/>
    <x v="8"/>
    <d v="2025-09-25T00:00:00"/>
    <s v="BH202510182"/>
    <d v="2025-09-25T00:00:00"/>
    <s v="00062705"/>
    <s v="PR-12581631-HN2217 - CircleK 53 Triều Khúc"/>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83"/>
    <d v="2025-09-25T00:00:00"/>
    <s v="00062706"/>
    <s v="PR-12591292-HN2122 - CircleK 18 Nguyễn Khánh Toàn"/>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84"/>
    <d v="2025-09-25T00:00:00"/>
    <s v="00062707"/>
    <s v="PR-12591014-HN2086 - CircleK 9 Hương Viên"/>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85"/>
    <d v="2025-09-25T00:00:00"/>
    <s v="00062708"/>
    <s v="PR-12592374-HN2265 - CircleK Số 2 ngõ 612 Lạc Long Quân, Tây Hồ, Hà Nội"/>
    <n v="230760"/>
    <n v="0"/>
    <n v="18461"/>
    <n v="249221"/>
    <s v="Tồn đầu kỳ"/>
    <m/>
    <m/>
    <n v="249221"/>
    <n v="0"/>
    <n v="0"/>
    <n v="249221"/>
    <d v="2025-09-25T00:00:00"/>
    <m/>
    <d v="2025-09-25T00:00:00"/>
    <n v="0"/>
    <m/>
    <n v="196.56088738425751"/>
    <s v="Nợ quá hạn hơn 120 ngày có khả năng mất thanh toán"/>
    <d v="2025-09-25T00:00:00"/>
    <d v="1899-12-30T00:00:00"/>
    <m/>
    <m/>
    <x v="4"/>
    <x v="4"/>
    <m/>
  </r>
  <r>
    <x v="8"/>
    <x v="8"/>
    <d v="2025-09-25T00:00:00"/>
    <s v="BH202510186"/>
    <d v="2025-09-25T00:00:00"/>
    <s v="00062709"/>
    <s v="PR-12591076-HN2089 - CircleK Thửa Đất Số 22, Lô 6 Khu 4.1Cc, Tuyến Láng Hạ-Thanh Xuân"/>
    <n v="184608"/>
    <n v="0"/>
    <n v="14769"/>
    <n v="199377"/>
    <s v="Tồn đầu kỳ"/>
    <m/>
    <m/>
    <n v="199377"/>
    <n v="0"/>
    <n v="0"/>
    <n v="199377"/>
    <d v="2025-09-25T00:00:00"/>
    <m/>
    <d v="2025-09-25T00:00:00"/>
    <n v="0"/>
    <m/>
    <n v="196.56088738425751"/>
    <s v="Nợ quá hạn hơn 120 ngày có khả năng mất thanh toán"/>
    <d v="2025-09-25T00:00:00"/>
    <d v="1899-12-30T00:00:00"/>
    <m/>
    <m/>
    <x v="4"/>
    <x v="4"/>
    <m/>
  </r>
  <r>
    <x v="8"/>
    <x v="8"/>
    <d v="2025-09-26T00:00:00"/>
    <s v="BH2332353"/>
    <d v="2025-09-26T00:00:00"/>
    <s v="00063176"/>
    <s v="PR-12602142-HN2253 - CircleK Căn shophouse SHB7-HH01'B tòa nhà ANLAND 2, Hà Đông"/>
    <n v="230760"/>
    <n v="0"/>
    <n v="18461"/>
    <n v="249221"/>
    <s v="Tồn đầu kỳ"/>
    <m/>
    <m/>
    <n v="249221"/>
    <n v="0"/>
    <n v="0"/>
    <n v="249221"/>
    <d v="2025-09-26T00:00:00"/>
    <m/>
    <d v="2025-09-26T00:00:00"/>
    <n v="0"/>
    <m/>
    <n v="195.56088738425751"/>
    <s v="Nợ quá hạn hơn 120 ngày có khả năng mất thanh toán"/>
    <d v="2025-09-26T00:00:00"/>
    <d v="1899-12-30T00:00:00"/>
    <m/>
    <m/>
    <x v="4"/>
    <x v="4"/>
    <m/>
  </r>
  <r>
    <x v="8"/>
    <x v="8"/>
    <d v="2025-09-26T00:00:00"/>
    <s v="BH2332355"/>
    <d v="2025-09-26T00:00:00"/>
    <s v="00063177"/>
    <s v="PR-12605442-HN2127 - CircleK 74-76 Đồng Xuân"/>
    <n v="184608"/>
    <n v="0"/>
    <n v="14769"/>
    <n v="199377"/>
    <s v="Tồn đầu kỳ"/>
    <m/>
    <m/>
    <n v="199377"/>
    <n v="0"/>
    <n v="0"/>
    <n v="199377"/>
    <d v="2025-09-26T00:00:00"/>
    <m/>
    <d v="2025-09-26T00:00:00"/>
    <n v="0"/>
    <m/>
    <n v="195.56088738425751"/>
    <s v="Nợ quá hạn hơn 120 ngày có khả năng mất thanh toán"/>
    <d v="2025-09-26T00:00:00"/>
    <d v="1899-12-30T00:00:00"/>
    <m/>
    <m/>
    <x v="4"/>
    <x v="4"/>
    <m/>
  </r>
  <r>
    <x v="8"/>
    <x v="8"/>
    <d v="2025-09-26T00:00:00"/>
    <s v="BH2332356"/>
    <d v="2025-09-26T00:00:00"/>
    <s v="00063178"/>
    <s v="PR-12605560-HN2138 - CircleK Tầng 1 Và Tầng 2 Số 85 Hàng Mã"/>
    <n v="184608"/>
    <n v="0"/>
    <n v="14769"/>
    <n v="199377"/>
    <s v="Tồn đầu kỳ"/>
    <m/>
    <m/>
    <n v="199377"/>
    <n v="0"/>
    <n v="0"/>
    <n v="199377"/>
    <d v="2025-09-26T00:00:00"/>
    <m/>
    <d v="2025-09-26T00:00:00"/>
    <n v="0"/>
    <m/>
    <n v="195.56088738425751"/>
    <s v="Nợ quá hạn hơn 120 ngày có khả năng mất thanh toán"/>
    <d v="2025-09-26T00:00:00"/>
    <d v="1899-12-30T00:00:00"/>
    <m/>
    <m/>
    <x v="4"/>
    <x v="4"/>
    <m/>
  </r>
  <r>
    <x v="8"/>
    <x v="8"/>
    <d v="2025-09-26T00:00:00"/>
    <s v="BH2332358"/>
    <d v="2025-09-26T00:00:00"/>
    <s v="00063179"/>
    <s v="PR-12602250-HN2262 - CircleK Số 1 đường Giáp Bát, Hoàng Mai"/>
    <n v="346140"/>
    <n v="0"/>
    <n v="27691"/>
    <n v="373831"/>
    <s v="Tồn đầu kỳ"/>
    <m/>
    <m/>
    <n v="373831"/>
    <n v="0"/>
    <n v="0"/>
    <n v="373831"/>
    <d v="2025-09-26T00:00:00"/>
    <m/>
    <d v="2025-09-26T00:00:00"/>
    <n v="0"/>
    <m/>
    <n v="195.56088738425751"/>
    <s v="Nợ quá hạn hơn 120 ngày có khả năng mất thanh toán"/>
    <d v="2025-09-26T00:00:00"/>
    <d v="1899-12-30T00:00:00"/>
    <m/>
    <m/>
    <x v="4"/>
    <x v="4"/>
    <m/>
  </r>
  <r>
    <x v="8"/>
    <x v="8"/>
    <d v="2025-09-26T00:00:00"/>
    <s v="BH2332360"/>
    <d v="2025-09-26T00:00:00"/>
    <s v="00063180"/>
    <s v="PR-12601566-HN2185 - CircleK Số 252, Tổ 11, Đường Ngọc Thụy"/>
    <n v="230760"/>
    <n v="0"/>
    <n v="18461"/>
    <n v="249221"/>
    <s v="Tồn đầu kỳ"/>
    <m/>
    <m/>
    <n v="249221"/>
    <n v="0"/>
    <n v="0"/>
    <n v="249221"/>
    <d v="2025-09-26T00:00:00"/>
    <m/>
    <d v="2025-09-26T00:00:00"/>
    <n v="0"/>
    <m/>
    <n v="195.56088738425751"/>
    <s v="Nợ quá hạn hơn 120 ngày có khả năng mất thanh toán"/>
    <d v="2025-09-26T00:00:00"/>
    <d v="1899-12-30T00:00:00"/>
    <m/>
    <m/>
    <x v="4"/>
    <x v="4"/>
    <m/>
  </r>
  <r>
    <x v="8"/>
    <x v="8"/>
    <d v="2025-09-26T00:00:00"/>
    <s v="BH2332362"/>
    <d v="2025-09-26T00:00:00"/>
    <s v="00063181"/>
    <s v="PR-12601332-HN2158 - CircleK 48 Ngõ 116 Phố Nhân Hòa"/>
    <n v="346140"/>
    <n v="0"/>
    <n v="27691"/>
    <n v="373831"/>
    <s v="Tồn đầu kỳ"/>
    <m/>
    <m/>
    <n v="373831"/>
    <n v="0"/>
    <n v="0"/>
    <n v="373831"/>
    <d v="2025-09-26T00:00:00"/>
    <m/>
    <d v="2025-09-26T00:00:00"/>
    <n v="0"/>
    <m/>
    <n v="195.56088738425751"/>
    <s v="Nợ quá hạn hơn 120 ngày có khả năng mất thanh toán"/>
    <d v="2025-09-26T00:00:00"/>
    <d v="1899-12-30T00:00:00"/>
    <m/>
    <m/>
    <x v="4"/>
    <x v="4"/>
    <m/>
  </r>
  <r>
    <x v="8"/>
    <x v="8"/>
    <d v="2025-09-26T00:00:00"/>
    <s v="BH2332364"/>
    <d v="2025-09-26T00:00:00"/>
    <s v="00063172"/>
    <s v="PR-12605068-HN2068 - CircleK 155 Lê Văn Hiến"/>
    <n v="461520"/>
    <n v="0"/>
    <n v="36922"/>
    <n v="498442"/>
    <s v="Tồn đầu kỳ"/>
    <m/>
    <m/>
    <n v="498442"/>
    <n v="0"/>
    <n v="0"/>
    <n v="498442"/>
    <d v="2025-09-26T00:00:00"/>
    <m/>
    <d v="2025-09-26T00:00:00"/>
    <n v="0"/>
    <m/>
    <n v="195.56088738425751"/>
    <s v="Nợ quá hạn hơn 120 ngày có khả năng mất thanh toán"/>
    <d v="2025-09-26T00:00:00"/>
    <d v="1899-12-30T00:00:00"/>
    <m/>
    <m/>
    <x v="4"/>
    <x v="4"/>
    <m/>
  </r>
  <r>
    <x v="8"/>
    <x v="8"/>
    <d v="2025-09-26T00:00:00"/>
    <s v="BH2332365"/>
    <d v="2025-09-26T00:00:00"/>
    <s v="00063173"/>
    <s v="PR-12604908-HN2026 - CircleK 13-C12 Tập Thể Đại Học Ngoại Ngữ"/>
    <n v="230760"/>
    <n v="0"/>
    <n v="18461"/>
    <n v="249221"/>
    <s v="Tồn đầu kỳ"/>
    <m/>
    <m/>
    <n v="249221"/>
    <n v="0"/>
    <n v="0"/>
    <n v="249221"/>
    <d v="2025-09-26T00:00:00"/>
    <m/>
    <d v="2025-09-26T00:00:00"/>
    <n v="0"/>
    <m/>
    <n v="195.56088738425751"/>
    <s v="Nợ quá hạn hơn 120 ngày có khả năng mất thanh toán"/>
    <d v="2025-09-26T00:00:00"/>
    <d v="1899-12-30T00:00:00"/>
    <m/>
    <m/>
    <x v="4"/>
    <x v="4"/>
    <m/>
  </r>
  <r>
    <x v="8"/>
    <x v="8"/>
    <d v="2025-09-26T00:00:00"/>
    <s v="BH2332366"/>
    <d v="2025-09-26T00:00:00"/>
    <s v="00063174"/>
    <s v="PR-12606564-HN2230 - CircleK  Số 205 Lạc Long Quân"/>
    <n v="230760"/>
    <n v="0"/>
    <n v="18461"/>
    <n v="249221"/>
    <s v="Tồn đầu kỳ"/>
    <m/>
    <m/>
    <n v="249221"/>
    <n v="0"/>
    <n v="0"/>
    <n v="249221"/>
    <d v="2025-09-26T00:00:00"/>
    <m/>
    <d v="2025-09-26T00:00:00"/>
    <n v="0"/>
    <m/>
    <n v="195.56088738425751"/>
    <s v="Nợ quá hạn hơn 120 ngày có khả năng mất thanh toán"/>
    <d v="2025-09-26T00:00:00"/>
    <d v="1899-12-30T00:00:00"/>
    <m/>
    <m/>
    <x v="4"/>
    <x v="4"/>
    <m/>
  </r>
  <r>
    <x v="8"/>
    <x v="8"/>
    <d v="2025-09-26T00:00:00"/>
    <s v="BH2332367"/>
    <d v="2025-09-26T00:00:00"/>
    <s v="00063175"/>
    <s v="PR-12606804-HN2246 - CircleK 92 đường Trâu Quỳ"/>
    <n v="230760"/>
    <n v="0"/>
    <n v="18461"/>
    <n v="249221"/>
    <s v="Tồn đầu kỳ"/>
    <m/>
    <m/>
    <n v="249221"/>
    <n v="0"/>
    <n v="0"/>
    <n v="249221"/>
    <d v="2025-09-26T00:00:00"/>
    <m/>
    <d v="2025-09-26T00:00:00"/>
    <n v="0"/>
    <m/>
    <n v="195.56088738425751"/>
    <s v="Nợ quá hạn hơn 120 ngày có khả năng mất thanh toán"/>
    <d v="2025-09-26T00:00:00"/>
    <d v="1899-12-30T00:00:00"/>
    <m/>
    <m/>
    <x v="4"/>
    <x v="4"/>
    <m/>
  </r>
  <r>
    <x v="8"/>
    <x v="8"/>
    <d v="2025-09-29T00:00:00"/>
    <s v="BH2359361"/>
    <d v="2025-09-29T00:00:00"/>
    <s v="00063282"/>
    <s v="PR-12617798-HN2208 ( KHÔNG GIAO HÀNG CHỈ MANG PHIẾU ĐI KÝ LẠI THUI) - CircleK Số 173 Đường Tam Trinh, Hoàng Mai"/>
    <n v="230760"/>
    <n v="0"/>
    <n v="18461"/>
    <n v="249221"/>
    <s v="Tồn đầu kỳ"/>
    <m/>
    <m/>
    <n v="249221"/>
    <n v="0"/>
    <n v="0"/>
    <n v="249221"/>
    <d v="2025-09-29T00:00:00"/>
    <m/>
    <d v="2025-09-29T00:00:00"/>
    <n v="0"/>
    <m/>
    <n v="192.56088738425751"/>
    <s v="Nợ quá hạn hơn 120 ngày có khả năng mất thanh toán"/>
    <d v="2025-09-29T00:00:00"/>
    <d v="1899-12-30T00:00:00"/>
    <m/>
    <m/>
    <x v="4"/>
    <x v="4"/>
    <m/>
  </r>
  <r>
    <x v="8"/>
    <x v="8"/>
    <d v="2025-10-01T00:00:00"/>
    <s v="BH2359781"/>
    <d v="2025-10-01T00:00:00"/>
    <s v="00063405"/>
    <s v="PR-12619470-HN2149 - CircleK 152 +154 Phó Đức Chính"/>
    <n v="461520"/>
    <n v="0"/>
    <n v="36922"/>
    <n v="498442"/>
    <s v="Tồn đầu kỳ"/>
    <m/>
    <m/>
    <n v="498442"/>
    <n v="0"/>
    <n v="0"/>
    <n v="498442"/>
    <d v="2025-10-01T00:00:00"/>
    <m/>
    <d v="2025-10-01T00:00:00"/>
    <n v="0"/>
    <m/>
    <n v="190.56088738425751"/>
    <s v="Nợ quá hạn hơn 120 ngày có khả năng mất thanh toán"/>
    <d v="2025-10-01T00:00:00"/>
    <d v="1899-12-30T00:00:00"/>
    <m/>
    <m/>
    <x v="4"/>
    <x v="4"/>
    <m/>
  </r>
  <r>
    <x v="8"/>
    <x v="8"/>
    <d v="2025-10-01T00:00:00"/>
    <s v="BH2359782"/>
    <d v="2025-10-01T00:00:00"/>
    <s v="00063406"/>
    <s v="PR-12616080-HN2211 - CircleK Số 123 Phố Tôn Đức Thắng"/>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3"/>
    <d v="2025-10-01T00:00:00"/>
    <s v="00063407"/>
    <s v="PR-12631636-HN2241 - CircleK Số 2 Ngõ 11 Phố Lương Định Của"/>
    <n v="184608"/>
    <n v="0"/>
    <n v="14769"/>
    <n v="199377"/>
    <s v="Tồn đầu kỳ"/>
    <m/>
    <m/>
    <n v="199377"/>
    <n v="0"/>
    <n v="0"/>
    <n v="199377"/>
    <d v="2025-10-01T00:00:00"/>
    <m/>
    <d v="2025-10-01T00:00:00"/>
    <n v="0"/>
    <m/>
    <n v="190.56088738425751"/>
    <s v="Nợ quá hạn hơn 120 ngày có khả năng mất thanh toán"/>
    <d v="2025-10-01T00:00:00"/>
    <d v="1899-12-30T00:00:00"/>
    <m/>
    <m/>
    <x v="4"/>
    <x v="4"/>
    <m/>
  </r>
  <r>
    <x v="8"/>
    <x v="8"/>
    <d v="2025-10-01T00:00:00"/>
    <s v="BH2359784"/>
    <d v="2025-10-01T00:00:00"/>
    <s v="00063408"/>
    <s v="PR-12623869-HN2209 - CircleK V11-A01, Lô Đất Ttdv 01, Khu Đô Thị Mới An Hưng"/>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5"/>
    <d v="2025-10-01T00:00:00"/>
    <s v="00063409"/>
    <s v="PR-12613669-HN2170 - CircleK Số 5 Ngách 2A/6 Trần Khát Chân, Tổ Dân Phố 1"/>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6"/>
    <d v="2025-10-01T00:00:00"/>
    <s v="00063410"/>
    <s v="PR-12623511-HN2180 - CircleK Lô 7, Khu Di Dân Đền Lừ 2"/>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7"/>
    <d v="2025-10-01T00:00:00"/>
    <s v="00063411"/>
    <s v="PR-12623835-HN2205 - CircleK Số 1S11, Tòa S6A (S6.1), Thuộc Khối Nhà S6 (S6.1+S6.2), Khu Công Trình Công Cộng, Thương Mại, Dịch Vụ Và Nhà Ở (Vinhomes Symphony), Lô Đất G4*-Hh16"/>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8"/>
    <d v="2025-10-01T00:00:00"/>
    <s v="00063412"/>
    <s v="PR-12616750-HN2228 - Circle K Vinhomes Green Bay 103 - tầng 1- G3"/>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789"/>
    <d v="2025-10-01T00:00:00"/>
    <s v="00063418"/>
    <s v="PR-12611167-HN2098 - CircleK 3 Xuân Diệu"/>
    <n v="461520"/>
    <n v="0"/>
    <n v="36922"/>
    <n v="498442"/>
    <s v="Tồn đầu kỳ"/>
    <m/>
    <m/>
    <n v="498442"/>
    <n v="0"/>
    <n v="0"/>
    <n v="498442"/>
    <d v="2025-10-01T00:00:00"/>
    <m/>
    <d v="2025-10-01T00:00:00"/>
    <n v="0"/>
    <m/>
    <n v="190.56088738425751"/>
    <s v="Nợ quá hạn hơn 120 ngày có khả năng mất thanh toán"/>
    <d v="2025-10-01T00:00:00"/>
    <d v="1899-12-30T00:00:00"/>
    <m/>
    <m/>
    <x v="4"/>
    <x v="4"/>
    <m/>
  </r>
  <r>
    <x v="8"/>
    <x v="8"/>
    <d v="2025-10-01T00:00:00"/>
    <s v="BH2359790"/>
    <d v="2025-10-01T00:00:00"/>
    <s v="00063421"/>
    <s v="PR-12634718-HN2101 - CircleK 70 Ngụy Như Kon Tum"/>
    <n v="184608"/>
    <n v="0"/>
    <n v="14769"/>
    <n v="199377"/>
    <s v="Tồn đầu kỳ"/>
    <m/>
    <m/>
    <n v="199377"/>
    <n v="0"/>
    <n v="0"/>
    <n v="199377"/>
    <d v="2025-10-01T00:00:00"/>
    <m/>
    <d v="2025-10-01T00:00:00"/>
    <n v="0"/>
    <m/>
    <n v="190.56088738425751"/>
    <s v="Nợ quá hạn hơn 120 ngày có khả năng mất thanh toán"/>
    <d v="2025-10-01T00:00:00"/>
    <d v="1899-12-30T00:00:00"/>
    <m/>
    <m/>
    <x v="4"/>
    <x v="4"/>
    <m/>
  </r>
  <r>
    <x v="8"/>
    <x v="8"/>
    <d v="2025-10-01T00:00:00"/>
    <s v="BH2359791"/>
    <d v="2025-10-01T00:00:00"/>
    <s v="00063423"/>
    <s v="PR-12622825-HN2139 - CircleK 218 Nguyễn Huy Tưởng, Tổ 19"/>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2"/>
    <d v="2025-10-01T00:00:00"/>
    <s v="00063466"/>
    <s v="PR-12643131-HN2057 - CircleK Căn Hộ C1-A Khu Nhà Ở Số 6 Đội Nhân"/>
    <n v="207684"/>
    <n v="0"/>
    <n v="16615"/>
    <n v="224299"/>
    <s v="Tồn đầu kỳ"/>
    <m/>
    <m/>
    <n v="224299"/>
    <n v="0"/>
    <n v="0"/>
    <n v="224299"/>
    <d v="2025-10-01T00:00:00"/>
    <m/>
    <d v="2025-10-01T00:00:00"/>
    <n v="0"/>
    <m/>
    <n v="190.56088738425751"/>
    <s v="Nợ quá hạn hơn 120 ngày có khả năng mất thanh toán"/>
    <d v="2025-10-01T00:00:00"/>
    <d v="1899-12-30T00:00:00"/>
    <m/>
    <m/>
    <x v="4"/>
    <x v="4"/>
    <m/>
  </r>
  <r>
    <x v="8"/>
    <x v="8"/>
    <d v="2025-10-01T00:00:00"/>
    <s v="BH2359993"/>
    <d v="2025-10-01T00:00:00"/>
    <s v="00063467"/>
    <s v="PR-12643639-HN2113 - CircleK Tầng 1 Và Tầng 2, Số 442 Đội Cấn"/>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4"/>
    <d v="2025-10-01T00:00:00"/>
    <s v="00063468"/>
    <s v="PR-12642849-HN2021 - CircleK 177 Xuân Thủy"/>
    <n v="184608"/>
    <n v="0"/>
    <n v="14769"/>
    <n v="199377"/>
    <s v="Tồn đầu kỳ"/>
    <m/>
    <m/>
    <n v="199377"/>
    <n v="0"/>
    <n v="0"/>
    <n v="199377"/>
    <d v="2025-10-01T00:00:00"/>
    <m/>
    <d v="2025-10-01T00:00:00"/>
    <n v="0"/>
    <m/>
    <n v="190.56088738425751"/>
    <s v="Nợ quá hạn hơn 120 ngày có khả năng mất thanh toán"/>
    <d v="2025-10-01T00:00:00"/>
    <d v="1899-12-30T00:00:00"/>
    <m/>
    <m/>
    <x v="4"/>
    <x v="4"/>
    <m/>
  </r>
  <r>
    <x v="8"/>
    <x v="8"/>
    <d v="2025-10-01T00:00:00"/>
    <s v="BH2359995"/>
    <d v="2025-10-01T00:00:00"/>
    <s v="00063469"/>
    <s v="PR-12642939-HN2037 - CircleK Tầng Trệt, Somerset Hoa Binh, 106 Hoàng Quốc Việt"/>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6"/>
    <d v="2025-10-01T00:00:00"/>
    <s v="00063470"/>
    <s v="PR-12643553-HN2108 - CircleK Tầng 1 Và 2, Tòa Nhà Sannam,78 Phố Duy Tân"/>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7"/>
    <d v="2025-10-01T00:00:00"/>
    <s v="00063471"/>
    <s v="PR-12640266-HN2193 - CircleK No-24, Lk13, Khu Đất Dịch Vụ, Đất Ở Hà Trì"/>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8"/>
    <d v="2025-10-01T00:00:00"/>
    <s v="00063472"/>
    <s v="PR-12639698-HN2094 - CircleK 113 Trần Đại Nghĩa"/>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59999"/>
    <d v="2025-10-01T00:00:00"/>
    <s v="00063473"/>
    <s v="PR-12639942-HN2146 - CircleK 286 Kim Ngưu, Tổ 30B"/>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60000"/>
    <d v="2025-10-01T00:00:00"/>
    <s v="00063474"/>
    <s v="PR-12639726-HN2095 - CircleK Lô 28 Khu Nhà Ở Thấp Tầng Tt4, Khu Đô Thị Mỹ Đình - Mễ Trì"/>
    <n v="346140"/>
    <n v="0"/>
    <n v="27691"/>
    <n v="373831"/>
    <s v="Tồn đầu kỳ"/>
    <m/>
    <m/>
    <n v="373831"/>
    <n v="0"/>
    <n v="0"/>
    <n v="373831"/>
    <d v="2025-10-01T00:00:00"/>
    <m/>
    <d v="2025-10-01T00:00:00"/>
    <n v="0"/>
    <m/>
    <n v="190.56088738425751"/>
    <s v="Nợ quá hạn hơn 120 ngày có khả năng mất thanh toán"/>
    <d v="2025-10-01T00:00:00"/>
    <d v="1899-12-30T00:00:00"/>
    <m/>
    <m/>
    <x v="4"/>
    <x v="4"/>
    <m/>
  </r>
  <r>
    <x v="8"/>
    <x v="8"/>
    <d v="2025-10-01T00:00:00"/>
    <s v="BH2360001"/>
    <d v="2025-10-01T00:00:00"/>
    <s v="00063475"/>
    <s v="PR-12644871-HN2203 - CircleK Số 1Sh09 Và Số 2Sh09, Tòa S1.05 (Z34.1), Lô Đất F1-Ch01 - 5 Khu Đô Thị Mới Tây Mỗ, Đại Mỗ - Vinhomes Park (Vinhomes Smart City)"/>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60002"/>
    <d v="2025-10-01T00:00:00"/>
    <s v="00063476"/>
    <s v="PR-12645505-HN2243 - CircleK Căn Thương mại dịch vụ số Z38M.2.TMDV05A, dự án khu đô thị mới Tây Mỗ - Đại Mỗ - Vinhomes Park"/>
    <n v="461520"/>
    <n v="0"/>
    <n v="36922"/>
    <n v="498442"/>
    <s v="Tồn đầu kỳ"/>
    <m/>
    <m/>
    <n v="498442"/>
    <n v="0"/>
    <n v="0"/>
    <n v="498442"/>
    <d v="2025-10-01T00:00:00"/>
    <m/>
    <d v="2025-10-01T00:00:00"/>
    <n v="0"/>
    <m/>
    <n v="190.56088738425751"/>
    <s v="Nợ quá hạn hơn 120 ngày có khả năng mất thanh toán"/>
    <d v="2025-10-01T00:00:00"/>
    <d v="1899-12-30T00:00:00"/>
    <m/>
    <m/>
    <x v="4"/>
    <x v="4"/>
    <m/>
  </r>
  <r>
    <x v="8"/>
    <x v="8"/>
    <d v="2025-10-01T00:00:00"/>
    <s v="BH2360003"/>
    <d v="2025-10-01T00:00:00"/>
    <s v="00063477"/>
    <s v="PR-12640646-HN2247 - CircleK Diện tích thương mại số 1-31 tại tầng 01 thuộc Khối đế của tòa W1 và W2, Nam Từ Liêm"/>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1T00:00:00"/>
    <s v="BH2360004"/>
    <d v="2025-10-01T00:00:00"/>
    <s v="00063478"/>
    <s v="PR-12645721-HN2265 - CircleK Số 2 ngõ 612 Lạc Long Quân, Tây Hồ, Hà Nội"/>
    <n v="230760"/>
    <n v="0"/>
    <n v="18461"/>
    <n v="249221"/>
    <s v="Tồn đầu kỳ"/>
    <m/>
    <m/>
    <n v="249221"/>
    <n v="0"/>
    <n v="0"/>
    <n v="249221"/>
    <d v="2025-10-01T00:00:00"/>
    <m/>
    <d v="2025-10-01T00:00:00"/>
    <n v="0"/>
    <m/>
    <n v="190.56088738425751"/>
    <s v="Nợ quá hạn hơn 120 ngày có khả năng mất thanh toán"/>
    <d v="2025-10-01T00:00:00"/>
    <d v="1899-12-30T00:00:00"/>
    <m/>
    <m/>
    <x v="4"/>
    <x v="4"/>
    <m/>
  </r>
  <r>
    <x v="8"/>
    <x v="8"/>
    <d v="2025-10-02T00:00:00"/>
    <s v="BH2360110"/>
    <d v="2025-10-02T00:00:00"/>
    <s v="00064681"/>
    <s v="PR-12655440-HN2175 - CircleK 16 Văn Cao"/>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14"/>
    <d v="2025-10-02T00:00:00"/>
    <s v="00064682"/>
    <s v="PR-12653942-HN2010 - CircleK 5-4A Khu Đô Thị Mới Trung Yên"/>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15"/>
    <d v="2025-10-02T00:00:00"/>
    <s v="00064683"/>
    <s v="PR-12654282-HN2063 - CircleK 03 Phạm Tuấn Tài, Tổ 7"/>
    <n v="346140"/>
    <n v="0"/>
    <n v="27691"/>
    <n v="373831"/>
    <s v="Tồn đầu kỳ"/>
    <m/>
    <m/>
    <n v="373831"/>
    <n v="0"/>
    <n v="0"/>
    <n v="373831"/>
    <d v="2025-10-02T00:00:00"/>
    <m/>
    <d v="2025-10-02T00:00:00"/>
    <n v="0"/>
    <m/>
    <n v="189.56088738425751"/>
    <s v="Nợ quá hạn hơn 120 ngày có khả năng mất thanh toán"/>
    <d v="2025-10-02T00:00:00"/>
    <d v="1899-12-30T00:00:00"/>
    <m/>
    <m/>
    <x v="4"/>
    <x v="4"/>
    <m/>
  </r>
  <r>
    <x v="8"/>
    <x v="8"/>
    <d v="2025-10-02T00:00:00"/>
    <s v="BH2360116"/>
    <d v="2025-10-02T00:00:00"/>
    <s v="00064684"/>
    <s v="PR-12654318-HN2064 - CircleK 28 Nguyễn Phong Sắc, Tổ 9"/>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18"/>
    <d v="2025-10-02T00:00:00"/>
    <s v="00064685"/>
    <s v="PR-12651244-HN2232 - CircleK Diện tích Thương mại số GS101S25, tầng 1, thuộc Tòa nhà số GS1 (U39.1) Lô đất F3-CH01, Dự án Khu đô thị mới Tây Mỗ - Đại Mỗ - Vinhomes Park (Vinhomes Smart City"/>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19"/>
    <d v="2025-10-02T00:00:00"/>
    <s v="00064686"/>
    <s v="PR-12651592-HN2269 - CircleK Tầng 1, Tòa 24T2, Khu đô thị Trung Hòa - Nhân Chính, Cầu Giấy, Hà Nội"/>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22"/>
    <d v="2025-10-02T00:00:00"/>
    <s v="00064687"/>
    <s v="PR-12650032-HN2041 - CircleK Số 01, Nhà C2, Khu Tập Thể Quân Đội Nam Đồng"/>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23"/>
    <d v="2025-10-02T00:00:00"/>
    <s v="00064688"/>
    <s v="PR-12651300-HN2236 - CircleK Căn Thương mại dịch vụ số L26M.TMDV03 (Căn TMDV 03, tầng 1, khối L26M tức tòa M1), dự án Masteri Waterfront - Lô đất B3-CT03, Dự án Khu đô thị Gia Lâm (Vinhomes Ocean Park)"/>
    <n v="346140"/>
    <n v="0"/>
    <n v="27691"/>
    <n v="373831"/>
    <s v="Tồn đầu kỳ"/>
    <m/>
    <m/>
    <n v="373831"/>
    <n v="0"/>
    <n v="0"/>
    <n v="373831"/>
    <d v="2025-10-02T00:00:00"/>
    <m/>
    <d v="2025-10-02T00:00:00"/>
    <n v="0"/>
    <m/>
    <n v="189.56088738425751"/>
    <s v="Nợ quá hạn hơn 120 ngày có khả năng mất thanh toán"/>
    <d v="2025-10-02T00:00:00"/>
    <d v="1899-12-30T00:00:00"/>
    <m/>
    <m/>
    <x v="4"/>
    <x v="4"/>
    <m/>
  </r>
  <r>
    <x v="8"/>
    <x v="8"/>
    <d v="2025-10-02T00:00:00"/>
    <s v="BH2360126"/>
    <d v="2025-10-02T00:00:00"/>
    <s v="00064689"/>
    <s v="PR-12651194-HN2227 - CircleK 06 Vũ Trọng Khánh"/>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28"/>
    <d v="2025-10-02T00:00:00"/>
    <s v="00064690"/>
    <s v="PR-12654362-HN2075 - CircleK Số 1 Ngõ 37 Lê Thanh Nghị"/>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29"/>
    <d v="2025-10-02T00:00:00"/>
    <s v="00064691"/>
    <s v="PR-12655392-HN2172 - CircleK A4-A5, Tòa A, Khối B, Imperial Sky Garden, Số 423 Minh Khai"/>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31"/>
    <d v="2025-10-02T00:00:00"/>
    <s v="00064692"/>
    <s v="PR-12650776-HN2176 - CircleK 164 Nguyễn Văn Cừ"/>
    <n v="346140"/>
    <n v="0"/>
    <n v="27691"/>
    <n v="373831"/>
    <s v="Tồn đầu kỳ"/>
    <m/>
    <m/>
    <n v="373831"/>
    <n v="0"/>
    <n v="0"/>
    <n v="373831"/>
    <d v="2025-10-02T00:00:00"/>
    <m/>
    <d v="2025-10-02T00:00:00"/>
    <n v="0"/>
    <m/>
    <n v="189.56088738425751"/>
    <s v="Nợ quá hạn hơn 120 ngày có khả năng mất thanh toán"/>
    <d v="2025-10-02T00:00:00"/>
    <d v="1899-12-30T00:00:00"/>
    <m/>
    <m/>
    <x v="4"/>
    <x v="4"/>
    <m/>
  </r>
  <r>
    <x v="8"/>
    <x v="8"/>
    <d v="2025-10-02T00:00:00"/>
    <s v="BH2360133"/>
    <d v="2025-10-02T00:00:00"/>
    <s v="00064693"/>
    <s v="PR-12650350-HN2098 - CircleK 3 Xuân Diệu"/>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2T00:00:00"/>
    <s v="BH2360136"/>
    <d v="2025-10-02T00:00:00"/>
    <s v="00064694"/>
    <s v="PR-12650070-HN2052 - CircleK 288 Đường Giải Phóng"/>
    <n v="276912"/>
    <n v="0"/>
    <n v="22153"/>
    <n v="299065"/>
    <s v="Tồn đầu kỳ"/>
    <m/>
    <m/>
    <n v="299065"/>
    <n v="0"/>
    <n v="0"/>
    <n v="299065"/>
    <d v="2025-10-02T00:00:00"/>
    <m/>
    <d v="2025-10-02T00:00:00"/>
    <n v="0"/>
    <m/>
    <n v="189.56088738425751"/>
    <s v="Nợ quá hạn hơn 120 ngày có khả năng mất thanh toán"/>
    <d v="2025-10-02T00:00:00"/>
    <d v="1899-12-30T00:00:00"/>
    <m/>
    <m/>
    <x v="4"/>
    <x v="4"/>
    <m/>
  </r>
  <r>
    <x v="8"/>
    <x v="8"/>
    <d v="2025-10-02T00:00:00"/>
    <s v="BH2360138"/>
    <d v="2025-10-02T00:00:00"/>
    <s v="00064695"/>
    <s v="PR-12650378-HN2101 - CircleK 70 Ngụy Như Kon Tum"/>
    <n v="184608"/>
    <n v="0"/>
    <n v="14769"/>
    <n v="199377"/>
    <s v="Tồn đầu kỳ"/>
    <m/>
    <m/>
    <n v="199377"/>
    <n v="0"/>
    <n v="0"/>
    <n v="199377"/>
    <d v="2025-10-02T00:00:00"/>
    <m/>
    <d v="2025-10-02T00:00:00"/>
    <n v="0"/>
    <m/>
    <n v="189.56088738425751"/>
    <s v="Nợ quá hạn hơn 120 ngày có khả năng mất thanh toán"/>
    <d v="2025-10-02T00:00:00"/>
    <d v="1899-12-30T00:00:00"/>
    <m/>
    <m/>
    <x v="4"/>
    <x v="4"/>
    <m/>
  </r>
  <r>
    <x v="8"/>
    <x v="8"/>
    <d v="2025-10-02T00:00:00"/>
    <s v="BH2360139"/>
    <d v="2025-10-02T00:00:00"/>
    <s v="00064696"/>
    <s v="PR-12655726-HN2196 - CircleK 118 Định Công"/>
    <n v="230760"/>
    <n v="0"/>
    <n v="18461"/>
    <n v="249221"/>
    <s v="Tồn đầu kỳ"/>
    <m/>
    <m/>
    <n v="249221"/>
    <n v="0"/>
    <n v="0"/>
    <n v="249221"/>
    <d v="2025-10-02T00:00:00"/>
    <m/>
    <d v="2025-10-02T00:00:00"/>
    <n v="0"/>
    <m/>
    <n v="189.56088738425751"/>
    <s v="Nợ quá hạn hơn 120 ngày có khả năng mất thanh toán"/>
    <d v="2025-10-02T00:00:00"/>
    <d v="1899-12-30T00:00:00"/>
    <m/>
    <m/>
    <x v="4"/>
    <x v="4"/>
    <m/>
  </r>
  <r>
    <x v="8"/>
    <x v="8"/>
    <d v="2025-10-03T00:00:00"/>
    <s v="BH2360320"/>
    <d v="2025-10-03T00:00:00"/>
    <s v="00065016"/>
    <s v="PR-12664186-HN2001 - CircleK Số 9-1E Khu Đô Thị Trung Yên"/>
    <n v="230760"/>
    <n v="0"/>
    <n v="18461"/>
    <n v="249221"/>
    <s v="Tồn đầu kỳ"/>
    <m/>
    <m/>
    <n v="249221"/>
    <n v="0"/>
    <n v="0"/>
    <n v="249221"/>
    <d v="2025-10-03T00:00:00"/>
    <m/>
    <d v="2025-10-03T00:00:00"/>
    <n v="0"/>
    <m/>
    <n v="188.56088738425751"/>
    <s v="Nợ quá hạn hơn 120 ngày có khả năng mất thanh toán"/>
    <d v="2025-10-03T00:00:00"/>
    <d v="1899-12-30T00:00:00"/>
    <m/>
    <m/>
    <x v="4"/>
    <x v="4"/>
    <m/>
  </r>
  <r>
    <x v="8"/>
    <x v="8"/>
    <d v="2025-10-03T00:00:00"/>
    <s v="BH2360321"/>
    <d v="2025-10-03T00:00:00"/>
    <s v="00065038"/>
    <s v="PR-12666468-HN2219 - CircleK - 14 Thái Hà"/>
    <n v="230760"/>
    <n v="0"/>
    <n v="18461"/>
    <n v="249221"/>
    <s v="Tồn đầu kỳ"/>
    <m/>
    <m/>
    <n v="249221"/>
    <n v="0"/>
    <n v="0"/>
    <n v="249221"/>
    <d v="2025-10-03T00:00:00"/>
    <m/>
    <d v="2025-10-03T00:00:00"/>
    <n v="0"/>
    <m/>
    <n v="188.56088738425751"/>
    <s v="Nợ quá hạn hơn 120 ngày có khả năng mất thanh toán"/>
    <d v="2025-10-03T00:00:00"/>
    <d v="1899-12-30T00:00:00"/>
    <m/>
    <m/>
    <x v="4"/>
    <x v="4"/>
    <m/>
  </r>
  <r>
    <x v="8"/>
    <x v="8"/>
    <d v="2025-10-03T00:00:00"/>
    <s v="BH2360322"/>
    <d v="2025-10-03T00:00:00"/>
    <s v="00065060"/>
    <s v="PR-12661756-HN2264 - CircleK Số 86 Ngô Xuân Quảng, Gia Lâm, Hà Nội"/>
    <n v="184608"/>
    <n v="0"/>
    <n v="14769"/>
    <n v="199377"/>
    <s v="Tồn đầu kỳ"/>
    <m/>
    <m/>
    <n v="199377"/>
    <n v="0"/>
    <n v="0"/>
    <n v="199377"/>
    <d v="2025-10-03T00:00:00"/>
    <m/>
    <d v="2025-10-03T00:00:00"/>
    <n v="0"/>
    <m/>
    <n v="188.56088738425751"/>
    <s v="Nợ quá hạn hơn 120 ngày có khả năng mất thanh toán"/>
    <d v="2025-10-03T00:00:00"/>
    <d v="1899-12-30T00:00:00"/>
    <m/>
    <m/>
    <x v="4"/>
    <x v="4"/>
    <m/>
  </r>
  <r>
    <x v="8"/>
    <x v="8"/>
    <d v="2025-10-03T00:00:00"/>
    <s v="BH2360323"/>
    <d v="2025-10-03T00:00:00"/>
    <s v="00065082"/>
    <s v="PR-12660706-HN2145 - CircleK 69 Kim Đồng"/>
    <n v="230760"/>
    <n v="0"/>
    <n v="18461"/>
    <n v="249221"/>
    <s v="Tồn đầu kỳ"/>
    <m/>
    <m/>
    <n v="249221"/>
    <n v="0"/>
    <n v="0"/>
    <n v="249221"/>
    <d v="2025-10-03T00:00:00"/>
    <m/>
    <d v="2025-10-03T00:00:00"/>
    <n v="0"/>
    <m/>
    <n v="188.56088738425751"/>
    <s v="Nợ quá hạn hơn 120 ngày có khả năng mất thanh toán"/>
    <d v="2025-10-03T00:00:00"/>
    <d v="1899-12-30T00:00:00"/>
    <m/>
    <m/>
    <x v="4"/>
    <x v="4"/>
    <m/>
  </r>
  <r>
    <x v="8"/>
    <x v="8"/>
    <d v="2025-10-03T00:00:00"/>
    <s v="BH2360324"/>
    <d v="2025-10-03T00:00:00"/>
    <s v="00065083"/>
    <s v="PR-12665330-HN2129 - CircleK 17 Tô Ngọc Vân"/>
    <n v="461520"/>
    <n v="0"/>
    <n v="36922"/>
    <n v="498442"/>
    <s v="Tồn đầu kỳ"/>
    <m/>
    <m/>
    <n v="498442"/>
    <n v="0"/>
    <n v="0"/>
    <n v="498442"/>
    <d v="2025-10-03T00:00:00"/>
    <m/>
    <d v="2025-10-03T00:00:00"/>
    <n v="0"/>
    <m/>
    <n v="188.56088738425751"/>
    <s v="Nợ quá hạn hơn 120 ngày có khả năng mất thanh toán"/>
    <d v="2025-10-03T00:00:00"/>
    <d v="1899-12-30T00:00:00"/>
    <m/>
    <m/>
    <x v="4"/>
    <x v="4"/>
    <m/>
  </r>
  <r>
    <x v="8"/>
    <x v="8"/>
    <d v="2025-10-03T00:00:00"/>
    <s v="BH2360325"/>
    <d v="2025-10-03T00:00:00"/>
    <s v="00065105"/>
    <s v="PR-12665778-HN2157 - CircleK N8-A10 Nguyễn Thị Thập, Kđt Mới Trung Hòa Nhân Chính"/>
    <n v="230760"/>
    <n v="0"/>
    <n v="18461"/>
    <n v="249221"/>
    <s v="Tồn đầu kỳ"/>
    <m/>
    <m/>
    <n v="249221"/>
    <n v="0"/>
    <n v="0"/>
    <n v="249221"/>
    <d v="2025-10-03T00:00:00"/>
    <m/>
    <d v="2025-10-03T00:00:00"/>
    <n v="0"/>
    <m/>
    <n v="188.56088738425751"/>
    <s v="Nợ quá hạn hơn 120 ngày có khả năng mất thanh toán"/>
    <d v="2025-10-03T00:00:00"/>
    <d v="1899-12-30T00:00:00"/>
    <m/>
    <m/>
    <x v="4"/>
    <x v="4"/>
    <m/>
  </r>
  <r>
    <x v="8"/>
    <x v="8"/>
    <d v="2025-10-03T00:00:00"/>
    <s v="BH2360326"/>
    <d v="2025-10-03T00:00:00"/>
    <s v="00065106"/>
    <s v="PR-12660320-HN2056 - CircleK 83 Hàng Điếu"/>
    <n v="230760"/>
    <n v="0"/>
    <n v="18461"/>
    <n v="249221"/>
    <s v="Tồn đầu kỳ"/>
    <m/>
    <m/>
    <n v="249221"/>
    <n v="0"/>
    <n v="0"/>
    <n v="249221"/>
    <d v="2025-10-03T00:00:00"/>
    <m/>
    <d v="2025-10-03T00:00:00"/>
    <n v="0"/>
    <m/>
    <n v="188.56088738425751"/>
    <s v="Nợ quá hạn hơn 120 ngày có khả năng mất thanh toán"/>
    <d v="2025-10-03T00:00:00"/>
    <d v="1899-12-30T00:00:00"/>
    <m/>
    <m/>
    <x v="4"/>
    <x v="4"/>
    <m/>
  </r>
  <r>
    <x v="8"/>
    <x v="8"/>
    <d v="2025-10-03T00:00:00"/>
    <s v="BH2360327"/>
    <d v="2025-10-03T00:00:00"/>
    <s v="00065128"/>
    <s v="PR-12665280-HN2127 - CircleK 74-76 Đồng Xuân"/>
    <n v="184608"/>
    <n v="0"/>
    <n v="14769"/>
    <n v="199377"/>
    <s v="Tồn đầu kỳ"/>
    <m/>
    <m/>
    <n v="199377"/>
    <n v="0"/>
    <n v="0"/>
    <n v="199377"/>
    <d v="2025-10-03T00:00:00"/>
    <m/>
    <d v="2025-10-03T00:00:00"/>
    <n v="0"/>
    <m/>
    <n v="188.56088738425751"/>
    <s v="Nợ quá hạn hơn 120 ngày có khả năng mất thanh toán"/>
    <d v="2025-10-03T00:00:00"/>
    <d v="1899-12-30T00:00:00"/>
    <m/>
    <m/>
    <x v="4"/>
    <x v="4"/>
    <m/>
  </r>
  <r>
    <x v="8"/>
    <x v="8"/>
    <d v="2025-10-03T00:00:00"/>
    <s v="BH2360328"/>
    <d v="2025-10-03T00:00:00"/>
    <s v="00065129"/>
    <s v="PR-12665426-HN2138 - CircleK Tầng 1 Và Tầng 2 Số 85 Hàng Mã"/>
    <n v="184608"/>
    <n v="0"/>
    <n v="14769"/>
    <n v="199377"/>
    <s v="Tồn đầu kỳ"/>
    <m/>
    <m/>
    <n v="199377"/>
    <n v="0"/>
    <n v="0"/>
    <n v="199377"/>
    <d v="2025-10-03T00:00:00"/>
    <m/>
    <d v="2025-10-03T00:00:00"/>
    <n v="0"/>
    <m/>
    <n v="188.56088738425751"/>
    <s v="Nợ quá hạn hơn 120 ngày có khả năng mất thanh toán"/>
    <d v="2025-10-03T00:00:00"/>
    <d v="1899-12-30T00:00:00"/>
    <m/>
    <m/>
    <x v="4"/>
    <x v="4"/>
    <m/>
  </r>
  <r>
    <x v="8"/>
    <x v="8"/>
    <d v="2025-10-06T00:00:00"/>
    <s v="BH2360591"/>
    <d v="2025-10-06T00:00:00"/>
    <s v="00065542"/>
    <s v="PR-12674257-HN2148 - CircleK 22 Phan Kế Bính"/>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592"/>
    <d v="2025-10-06T00:00:00"/>
    <s v="00065543"/>
    <s v="PR-12677499-HN2015 - CircleK 14 Hồ Tùng Mậu"/>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593"/>
    <d v="2025-10-06T00:00:00"/>
    <s v="00065544"/>
    <s v="PR-12672055-HN2192 - CircleK 15 Dương Khuê"/>
    <n v="276912"/>
    <n v="0"/>
    <n v="22153"/>
    <n v="299065"/>
    <s v="Tồn đầu kỳ"/>
    <m/>
    <m/>
    <n v="299065"/>
    <n v="0"/>
    <n v="0"/>
    <n v="299065"/>
    <d v="2025-10-06T00:00:00"/>
    <m/>
    <d v="2025-10-06T00:00:00"/>
    <n v="0"/>
    <m/>
    <n v="185.56088738425751"/>
    <s v="Nợ quá hạn hơn 120 ngày có khả năng mất thanh toán"/>
    <d v="2025-10-06T00:00:00"/>
    <d v="1899-12-30T00:00:00"/>
    <m/>
    <m/>
    <x v="4"/>
    <x v="4"/>
    <m/>
  </r>
  <r>
    <x v="8"/>
    <x v="8"/>
    <d v="2025-10-06T00:00:00"/>
    <s v="BH2360594"/>
    <d v="2025-10-06T00:00:00"/>
    <s v="00065545"/>
    <s v="PR-12671173-HN2036 - CircleK 105 Chùa Láng"/>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595"/>
    <d v="2025-10-06T00:00:00"/>
    <s v="00065546"/>
    <s v="PR-12682275-HN2024 - CircleK P101B+102B Nhà A8 Khương Thượng"/>
    <n v="276912"/>
    <n v="0"/>
    <n v="22153"/>
    <n v="299065"/>
    <s v="Tồn đầu kỳ"/>
    <m/>
    <m/>
    <n v="299065"/>
    <n v="0"/>
    <n v="0"/>
    <n v="299065"/>
    <d v="2025-10-06T00:00:00"/>
    <m/>
    <d v="2025-10-06T00:00:00"/>
    <n v="0"/>
    <m/>
    <n v="185.56088738425751"/>
    <s v="Nợ quá hạn hơn 120 ngày có khả năng mất thanh toán"/>
    <d v="2025-10-06T00:00:00"/>
    <d v="1899-12-30T00:00:00"/>
    <m/>
    <m/>
    <x v="4"/>
    <x v="4"/>
    <m/>
  </r>
  <r>
    <x v="8"/>
    <x v="8"/>
    <d v="2025-10-06T00:00:00"/>
    <s v="BH2360596"/>
    <d v="2025-10-06T00:00:00"/>
    <s v="00065547"/>
    <s v="PR-12682451-HN2041 - CircleK Số 01, Nhà C2, Khu Tập Thể Quân Đội Nam Đồng"/>
    <n v="461520"/>
    <n v="0"/>
    <n v="36922"/>
    <n v="498442"/>
    <s v="Tồn đầu kỳ"/>
    <m/>
    <m/>
    <n v="498442"/>
    <n v="0"/>
    <n v="0"/>
    <n v="498442"/>
    <d v="2025-10-06T00:00:00"/>
    <m/>
    <d v="2025-10-06T00:00:00"/>
    <n v="0"/>
    <m/>
    <n v="185.56088738425751"/>
    <s v="Nợ quá hạn hơn 120 ngày có khả năng mất thanh toán"/>
    <d v="2025-10-06T00:00:00"/>
    <d v="1899-12-30T00:00:00"/>
    <m/>
    <m/>
    <x v="4"/>
    <x v="4"/>
    <m/>
  </r>
  <r>
    <x v="8"/>
    <x v="8"/>
    <d v="2025-10-06T00:00:00"/>
    <s v="BH2360597"/>
    <d v="2025-10-06T00:00:00"/>
    <s v="00065548"/>
    <s v="PR-12671823-HN2163 - CircleK 380 Khâm Thiên"/>
    <n v="276912"/>
    <n v="0"/>
    <n v="22153"/>
    <n v="299065"/>
    <s v="Tồn đầu kỳ"/>
    <m/>
    <m/>
    <n v="299065"/>
    <n v="0"/>
    <n v="0"/>
    <n v="299065"/>
    <d v="2025-10-06T00:00:00"/>
    <m/>
    <d v="2025-10-06T00:00:00"/>
    <n v="0"/>
    <m/>
    <n v="185.56088738425751"/>
    <s v="Nợ quá hạn hơn 120 ngày có khả năng mất thanh toán"/>
    <d v="2025-10-06T00:00:00"/>
    <d v="1899-12-30T00:00:00"/>
    <m/>
    <m/>
    <x v="4"/>
    <x v="4"/>
    <m/>
  </r>
  <r>
    <x v="8"/>
    <x v="8"/>
    <d v="2025-10-06T00:00:00"/>
    <s v="BH2360598"/>
    <d v="2025-10-06T00:00:00"/>
    <s v="00065549"/>
    <s v="PR-12672115-HN2201 - CircleK 49 + 51 Phố Trần Quang Diệu, Tổ 102"/>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599"/>
    <d v="2025-10-06T00:00:00"/>
    <s v="00065550"/>
    <s v="PR-12685375-HN2241 - CircleK Số 2 Ngõ 11 Phố Lương Định Của"/>
    <n v="276912"/>
    <n v="0"/>
    <n v="22153"/>
    <n v="299065"/>
    <s v="Tồn đầu kỳ"/>
    <m/>
    <m/>
    <n v="299065"/>
    <n v="0"/>
    <n v="0"/>
    <n v="299065"/>
    <d v="2025-10-06T00:00:00"/>
    <m/>
    <d v="2025-10-06T00:00:00"/>
    <n v="0"/>
    <m/>
    <n v="185.56088738425751"/>
    <s v="Nợ quá hạn hơn 120 ngày có khả năng mất thanh toán"/>
    <d v="2025-10-06T00:00:00"/>
    <d v="1899-12-30T00:00:00"/>
    <m/>
    <m/>
    <x v="4"/>
    <x v="4"/>
    <m/>
  </r>
  <r>
    <x v="8"/>
    <x v="8"/>
    <d v="2025-10-06T00:00:00"/>
    <s v="BH2360600"/>
    <d v="2025-10-06T00:00:00"/>
    <s v="00065551"/>
    <s v="PR-12671381-HN2082 - CircleK Ct3-Ct4, The Pride, Khu Đô Thị Mới An Hưng,"/>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1"/>
    <d v="2025-10-06T00:00:00"/>
    <s v="00065552"/>
    <s v="PR-12685159-HN2231 - CircleK Số 1A Vạn Phúc"/>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2"/>
    <d v="2025-10-06T00:00:00"/>
    <s v="00065553"/>
    <s v="PR-12684137-HN2172 - CircleK A4-A5, Tòa A, Khối B, Imperial Sky Garden, Số 423 Minh Khai"/>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3"/>
    <d v="2025-10-06T00:00:00"/>
    <s v="00065554"/>
    <s v="PR-12672125-HN2206 - CircleK Số 176D + 176E Trương Định"/>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4"/>
    <d v="2025-10-06T00:00:00"/>
    <s v="00065555"/>
    <s v="PR-12676661-HN2034 - CircleK Ô D22, Nơ 12 Khu Đô Thị Mới Định Công"/>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5"/>
    <d v="2025-10-06T00:00:00"/>
    <s v="00065556"/>
    <s v="PR-12672011-HN2188 - CircleK 315 Ngọc Lâm"/>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6"/>
    <d v="2025-10-06T00:00:00"/>
    <s v="00065557"/>
    <s v="PR-12685495-HN2245 - CircleK 37A Sài Đồng"/>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7"/>
    <d v="2025-10-06T00:00:00"/>
    <s v="00065558"/>
    <s v="PR-12683003-HN2090 - CircleK Số 1 Đường Tây Hồ"/>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8"/>
    <d v="2025-10-06T00:00:00"/>
    <s v="00065559"/>
    <s v="PR-12682409-HN2040 - CircleK 139 H Chiến Thắng"/>
    <n v="230760"/>
    <n v="0"/>
    <n v="18461"/>
    <n v="249221"/>
    <s v="Tồn đầu kỳ"/>
    <m/>
    <m/>
    <n v="249221"/>
    <n v="0"/>
    <n v="0"/>
    <n v="249221"/>
    <d v="2025-10-06T00:00:00"/>
    <m/>
    <d v="2025-10-06T00:00:00"/>
    <n v="0"/>
    <m/>
    <n v="185.56088738425751"/>
    <s v="Nợ quá hạn hơn 120 ngày có khả năng mất thanh toán"/>
    <d v="2025-10-06T00:00:00"/>
    <d v="1899-12-30T00:00:00"/>
    <m/>
    <m/>
    <x v="4"/>
    <x v="4"/>
    <m/>
  </r>
  <r>
    <x v="8"/>
    <x v="8"/>
    <d v="2025-10-06T00:00:00"/>
    <s v="BH2360609"/>
    <d v="2025-10-06T00:00:00"/>
    <s v="00065560"/>
    <s v="PR-12682619-HN2054 - CircleK 292 Hoàng Văn Thái"/>
    <n v="461520"/>
    <n v="0"/>
    <n v="36922"/>
    <n v="498442"/>
    <s v="Tồn đầu kỳ"/>
    <m/>
    <m/>
    <n v="498442"/>
    <n v="0"/>
    <n v="0"/>
    <n v="498442"/>
    <d v="2025-10-06T00:00:00"/>
    <m/>
    <d v="2025-10-06T00:00:00"/>
    <n v="0"/>
    <m/>
    <n v="185.56088738425751"/>
    <s v="Nợ quá hạn hơn 120 ngày có khả năng mất thanh toán"/>
    <d v="2025-10-06T00:00:00"/>
    <d v="1899-12-30T00:00:00"/>
    <m/>
    <m/>
    <x v="4"/>
    <x v="4"/>
    <m/>
  </r>
  <r>
    <x v="8"/>
    <x v="8"/>
    <d v="2025-10-06T00:00:00"/>
    <s v="BH2360610"/>
    <d v="2025-10-06T00:00:00"/>
    <s v="00065561"/>
    <s v="PR-12683383-HN2118 - CircleK 370 Nguyễn Trãi"/>
    <n v="184608"/>
    <n v="0"/>
    <n v="14769"/>
    <n v="199377"/>
    <s v="Tồn đầu kỳ"/>
    <m/>
    <m/>
    <n v="199377"/>
    <n v="0"/>
    <n v="0"/>
    <n v="199377"/>
    <d v="2025-10-06T00:00:00"/>
    <m/>
    <d v="2025-10-06T00:00:00"/>
    <n v="0"/>
    <m/>
    <n v="185.56088738425751"/>
    <s v="Nợ quá hạn hơn 120 ngày có khả năng mất thanh toán"/>
    <d v="2025-10-06T00:00:00"/>
    <d v="1899-12-30T00:00:00"/>
    <m/>
    <m/>
    <x v="4"/>
    <x v="4"/>
    <m/>
  </r>
  <r>
    <x v="8"/>
    <x v="8"/>
    <d v="2025-10-06T00:00:00"/>
    <s v="BH2360611"/>
    <d v="2025-10-06T00:00:00"/>
    <s v="00065562"/>
    <s v="PR-12684279-HN2178 - CircleK 14 Khương Hạ"/>
    <n v="461520"/>
    <n v="0"/>
    <n v="36922"/>
    <n v="498442"/>
    <s v="Tồn đầu kỳ"/>
    <m/>
    <m/>
    <n v="498442"/>
    <n v="0"/>
    <n v="0"/>
    <n v="498442"/>
    <d v="2025-10-06T00:00:00"/>
    <m/>
    <d v="2025-10-06T00:00:00"/>
    <n v="0"/>
    <m/>
    <n v="185.56088738425751"/>
    <s v="Nợ quá hạn hơn 120 ngày có khả năng mất thanh toán"/>
    <d v="2025-10-06T00:00:00"/>
    <d v="1899-12-30T00:00:00"/>
    <m/>
    <m/>
    <x v="4"/>
    <x v="4"/>
    <m/>
  </r>
  <r>
    <x v="8"/>
    <x v="8"/>
    <d v="2025-10-07T00:00:00"/>
    <s v="BH2360706"/>
    <d v="2025-10-07T00:00:00"/>
    <s v="00065636"/>
    <s v="PR-12692502-HN2143 - CircleK 94 Phố Linh Lang"/>
    <n v="346140"/>
    <n v="0"/>
    <n v="27691"/>
    <n v="373831"/>
    <s v="Tồn đầu kỳ"/>
    <m/>
    <m/>
    <n v="373831"/>
    <n v="0"/>
    <n v="0"/>
    <n v="373831"/>
    <d v="2025-10-07T00:00:00"/>
    <m/>
    <d v="2025-10-07T00:00:00"/>
    <n v="0"/>
    <m/>
    <n v="184.56088738425751"/>
    <s v="Nợ quá hạn hơn 120 ngày có khả năng mất thanh toán"/>
    <d v="2025-10-07T00:00:00"/>
    <d v="1899-12-30T00:00:00"/>
    <m/>
    <m/>
    <x v="4"/>
    <x v="4"/>
    <m/>
  </r>
  <r>
    <x v="8"/>
    <x v="8"/>
    <d v="2025-10-07T00:00:00"/>
    <s v="BH2360709"/>
    <d v="2025-10-07T00:00:00"/>
    <s v="00065639"/>
    <s v="PR-12691932-HN2026 - CircleK 13-C12 Tập Thể Đại Học Ngoại Ngữ"/>
    <n v="230760"/>
    <n v="0"/>
    <n v="18461"/>
    <n v="249221"/>
    <s v="Tồn đầu kỳ"/>
    <m/>
    <m/>
    <n v="249221"/>
    <n v="0"/>
    <n v="0"/>
    <n v="249221"/>
    <d v="2025-10-07T00:00:00"/>
    <m/>
    <d v="2025-10-07T00:00:00"/>
    <n v="0"/>
    <m/>
    <n v="184.56088738425751"/>
    <s v="Nợ quá hạn hơn 120 ngày có khả năng mất thanh toán"/>
    <d v="2025-10-07T00:00:00"/>
    <d v="1899-12-30T00:00:00"/>
    <m/>
    <m/>
    <x v="4"/>
    <x v="4"/>
    <m/>
  </r>
  <r>
    <x v="8"/>
    <x v="8"/>
    <d v="2025-10-07T00:00:00"/>
    <s v="BH2360712"/>
    <d v="2025-10-07T00:00:00"/>
    <s v="00065640"/>
    <s v="PR-12693094-HN2226 - CircleK Tầng 1 (P01, P02, P03), Tòa nhà X2, số 70 phố Nguyên Hồng"/>
    <n v="230760"/>
    <n v="0"/>
    <n v="18461"/>
    <n v="249221"/>
    <s v="Tồn đầu kỳ"/>
    <m/>
    <m/>
    <n v="249221"/>
    <n v="0"/>
    <n v="0"/>
    <n v="249221"/>
    <d v="2025-10-07T00:00:00"/>
    <m/>
    <d v="2025-10-07T00:00:00"/>
    <n v="0"/>
    <m/>
    <n v="184.56088738425751"/>
    <s v="Nợ quá hạn hơn 120 ngày có khả năng mất thanh toán"/>
    <d v="2025-10-07T00:00:00"/>
    <d v="1899-12-30T00:00:00"/>
    <m/>
    <m/>
    <x v="4"/>
    <x v="4"/>
    <m/>
  </r>
  <r>
    <x v="8"/>
    <x v="8"/>
    <d v="2025-10-07T00:00:00"/>
    <s v="BH2360714"/>
    <d v="2025-10-07T00:00:00"/>
    <s v="00065641"/>
    <s v="PR-12692760-HN2187 - CircleK 142-144 Hồng Mai"/>
    <n v="230760"/>
    <n v="0"/>
    <n v="18461"/>
    <n v="249221"/>
    <s v="Tồn đầu kỳ"/>
    <m/>
    <m/>
    <n v="249221"/>
    <n v="0"/>
    <n v="0"/>
    <n v="249221"/>
    <d v="2025-10-07T00:00:00"/>
    <m/>
    <d v="2025-10-07T00:00:00"/>
    <n v="0"/>
    <m/>
    <n v="184.56088738425751"/>
    <s v="Nợ quá hạn hơn 120 ngày có khả năng mất thanh toán"/>
    <d v="2025-10-07T00:00:00"/>
    <d v="1899-12-30T00:00:00"/>
    <m/>
    <m/>
    <x v="4"/>
    <x v="4"/>
    <m/>
  </r>
  <r>
    <x v="8"/>
    <x v="8"/>
    <d v="2025-10-07T00:00:00"/>
    <s v="BH2360716"/>
    <d v="2025-10-07T00:00:00"/>
    <s v="00065642"/>
    <s v="PR-12692408-HN2116 - CircleK 62 Phố Trần Hưng Đạo"/>
    <n v="461520"/>
    <n v="0"/>
    <n v="36922"/>
    <n v="498442"/>
    <s v="Tồn đầu kỳ"/>
    <m/>
    <m/>
    <n v="498442"/>
    <n v="0"/>
    <n v="0"/>
    <n v="498442"/>
    <d v="2025-10-07T00:00:00"/>
    <m/>
    <d v="2025-10-07T00:00:00"/>
    <n v="0"/>
    <m/>
    <n v="184.56088738425751"/>
    <s v="Nợ quá hạn hơn 120 ngày có khả năng mất thanh toán"/>
    <d v="2025-10-07T00:00:00"/>
    <d v="1899-12-30T00:00:00"/>
    <m/>
    <m/>
    <x v="4"/>
    <x v="4"/>
    <m/>
  </r>
  <r>
    <x v="8"/>
    <x v="8"/>
    <d v="2025-10-07T00:00:00"/>
    <s v="BH2360719"/>
    <d v="2025-10-07T00:00:00"/>
    <s v="00065643"/>
    <s v="PR-12696630-HN2180 - CircleK Lô 7, Khu Di Dân Đền Lừ 2"/>
    <n v="230760"/>
    <n v="0"/>
    <n v="18461"/>
    <n v="249221"/>
    <s v="Tồn đầu kỳ"/>
    <m/>
    <m/>
    <n v="249221"/>
    <n v="0"/>
    <n v="0"/>
    <n v="249221"/>
    <d v="2025-10-07T00:00:00"/>
    <m/>
    <d v="2025-10-07T00:00:00"/>
    <n v="0"/>
    <m/>
    <n v="184.56088738425751"/>
    <s v="Nợ quá hạn hơn 120 ngày có khả năng mất thanh toán"/>
    <d v="2025-10-07T00:00:00"/>
    <d v="1899-12-30T00:00:00"/>
    <m/>
    <m/>
    <x v="4"/>
    <x v="4"/>
    <m/>
  </r>
  <r>
    <x v="8"/>
    <x v="8"/>
    <d v="2025-10-07T00:00:00"/>
    <s v="BH2360721"/>
    <d v="2025-10-07T00:00:00"/>
    <s v="00065644"/>
    <s v="PR-12693302-HN2251 - CircleK Số 568 + 570 Đường Trương Định"/>
    <n v="461520"/>
    <n v="0"/>
    <n v="36922"/>
    <n v="498442"/>
    <s v="Tồn đầu kỳ"/>
    <m/>
    <m/>
    <n v="498442"/>
    <n v="0"/>
    <n v="0"/>
    <n v="498442"/>
    <d v="2025-10-07T00:00:00"/>
    <m/>
    <d v="2025-10-07T00:00:00"/>
    <n v="0"/>
    <m/>
    <n v="184.56088738425751"/>
    <s v="Nợ quá hạn hơn 120 ngày có khả năng mất thanh toán"/>
    <d v="2025-10-07T00:00:00"/>
    <d v="1899-12-30T00:00:00"/>
    <m/>
    <m/>
    <x v="4"/>
    <x v="4"/>
    <m/>
  </r>
  <r>
    <x v="8"/>
    <x v="8"/>
    <d v="2025-10-07T00:00:00"/>
    <s v="BH2360723"/>
    <d v="2025-10-07T00:00:00"/>
    <s v="00065645"/>
    <s v="PR-12692812-HN2191 - CircleK 293 Thụy Khuê"/>
    <n v="184608"/>
    <n v="0"/>
    <n v="14769"/>
    <n v="199377"/>
    <s v="Tồn đầu kỳ"/>
    <m/>
    <m/>
    <n v="199377"/>
    <n v="0"/>
    <n v="0"/>
    <n v="199377"/>
    <d v="2025-10-07T00:00:00"/>
    <m/>
    <d v="2025-10-07T00:00:00"/>
    <n v="0"/>
    <m/>
    <n v="184.56088738425751"/>
    <s v="Nợ quá hạn hơn 120 ngày có khả năng mất thanh toán"/>
    <d v="2025-10-07T00:00:00"/>
    <d v="1899-12-30T00:00:00"/>
    <m/>
    <m/>
    <x v="4"/>
    <x v="4"/>
    <m/>
  </r>
  <r>
    <x v="8"/>
    <x v="8"/>
    <d v="2025-10-08T00:00:00"/>
    <s v="BH2360885"/>
    <d v="2025-10-08T00:00:00"/>
    <s v="00065700"/>
    <s v="PR-12706617-HN2237 - CircleK TMDV-11, Tòa N04, Dự án Khu nhà ở xã hội Ecohome 3 tại ô đất ký hiệu B11-HH2"/>
    <n v="461520"/>
    <n v="0"/>
    <n v="36922"/>
    <n v="498442"/>
    <s v="Tồn đầu kỳ"/>
    <m/>
    <m/>
    <n v="498442"/>
    <n v="0"/>
    <n v="0"/>
    <n v="498442"/>
    <d v="2025-10-08T00:00:00"/>
    <m/>
    <d v="2025-10-08T00:00:00"/>
    <n v="0"/>
    <m/>
    <n v="183.56088738425751"/>
    <s v="Nợ quá hạn hơn 120 ngày có khả năng mất thanh toán"/>
    <d v="2025-10-08T00:00:00"/>
    <d v="1899-12-30T00:00:00"/>
    <m/>
    <m/>
    <x v="4"/>
    <x v="4"/>
    <m/>
  </r>
  <r>
    <x v="8"/>
    <x v="8"/>
    <d v="2025-10-08T00:00:00"/>
    <s v="BH2360886"/>
    <d v="2025-10-08T00:00:00"/>
    <s v="00065701"/>
    <s v="PR-12704751-HN2078 - CircleK Số 7 Ngõ 34 Phố Mai Anh Tuấn"/>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8T00:00:00"/>
    <s v="BH2360887"/>
    <d v="2025-10-08T00:00:00"/>
    <s v="00065702"/>
    <s v="PR-12705843-HN2179 - CircleK Số Bt11-Vt26, Khu Nhà Ở Xa La"/>
    <n v="461520"/>
    <n v="0"/>
    <n v="36922"/>
    <n v="498442"/>
    <s v="Tồn đầu kỳ"/>
    <m/>
    <m/>
    <n v="498442"/>
    <n v="0"/>
    <n v="0"/>
    <n v="498442"/>
    <d v="2025-10-08T00:00:00"/>
    <m/>
    <d v="2025-10-08T00:00:00"/>
    <n v="0"/>
    <m/>
    <n v="183.56088738425751"/>
    <s v="Nợ quá hạn hơn 120 ngày có khả năng mất thanh toán"/>
    <d v="2025-10-08T00:00:00"/>
    <d v="1899-12-30T00:00:00"/>
    <m/>
    <m/>
    <x v="4"/>
    <x v="4"/>
    <m/>
  </r>
  <r>
    <x v="8"/>
    <x v="8"/>
    <d v="2025-10-08T00:00:00"/>
    <s v="BH2360888"/>
    <d v="2025-10-08T00:00:00"/>
    <s v="00065703"/>
    <s v="PR-12706495-HN2231 - CircleK Số 1A Vạn Phúc"/>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8T00:00:00"/>
    <s v="BH2360889"/>
    <d v="2025-10-08T00:00:00"/>
    <s v="00065704"/>
    <s v="PR-12706279-HN2216 - CircleK 114 Mai Hắc Đế"/>
    <n v="461520"/>
    <n v="0"/>
    <n v="36922"/>
    <n v="498442"/>
    <s v="Tồn đầu kỳ"/>
    <m/>
    <m/>
    <n v="498442"/>
    <n v="0"/>
    <n v="0"/>
    <n v="498442"/>
    <d v="2025-10-08T00:00:00"/>
    <m/>
    <d v="2025-10-08T00:00:00"/>
    <n v="0"/>
    <m/>
    <n v="183.56088738425751"/>
    <s v="Nợ quá hạn hơn 120 ngày có khả năng mất thanh toán"/>
    <d v="2025-10-08T00:00:00"/>
    <d v="1899-12-30T00:00:00"/>
    <m/>
    <m/>
    <x v="4"/>
    <x v="4"/>
    <m/>
  </r>
  <r>
    <x v="8"/>
    <x v="8"/>
    <d v="2025-10-08T00:00:00"/>
    <s v="BH2360890"/>
    <d v="2025-10-08T00:00:00"/>
    <s v="00065705"/>
    <s v="PR-12706671-HN2240 - CircleK 49 Phan Chu Trinh"/>
    <n v="346140"/>
    <n v="0"/>
    <n v="27691"/>
    <n v="373831"/>
    <s v="Tồn đầu kỳ"/>
    <m/>
    <m/>
    <n v="373831"/>
    <n v="0"/>
    <n v="0"/>
    <n v="373831"/>
    <d v="2025-10-08T00:00:00"/>
    <m/>
    <d v="2025-10-08T00:00:00"/>
    <n v="0"/>
    <m/>
    <n v="183.56088738425751"/>
    <s v="Nợ quá hạn hơn 120 ngày có khả năng mất thanh toán"/>
    <d v="2025-10-08T00:00:00"/>
    <d v="1899-12-30T00:00:00"/>
    <m/>
    <m/>
    <x v="4"/>
    <x v="4"/>
    <m/>
  </r>
  <r>
    <x v="8"/>
    <x v="8"/>
    <d v="2025-10-08T00:00:00"/>
    <s v="BH2360891"/>
    <d v="2025-10-08T00:00:00"/>
    <s v="00065706"/>
    <s v="PR-12705927-HN2185 - CircleK Số 252, Tổ 11, Đường Ngọc Thụy"/>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8T00:00:00"/>
    <s v="BH2360892"/>
    <d v="2025-10-08T00:00:00"/>
    <s v="00065707"/>
    <s v="PR-12707013-HN2272 - CircleK Lô 35 TT8, đường Quang Lai, Thanh Trì, Hà Nội"/>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8T00:00:00"/>
    <s v="BH2360893"/>
    <d v="2025-10-08T00:00:00"/>
    <s v="00065708"/>
    <s v="PR-12704519-HN2029 - CircleK 46 Lê Trọng Tấn"/>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8T00:00:00"/>
    <s v="BH2360894"/>
    <d v="2025-10-08T00:00:00"/>
    <s v="00065709"/>
    <s v="PR-12700917-HN2053 - CircleK 197+198 Tổ 6 Vũ Trọng Phụng"/>
    <n v="346140"/>
    <n v="0"/>
    <n v="27691"/>
    <n v="373831"/>
    <s v="Tồn đầu kỳ"/>
    <m/>
    <m/>
    <n v="373831"/>
    <n v="0"/>
    <n v="0"/>
    <n v="373831"/>
    <d v="2025-10-08T00:00:00"/>
    <m/>
    <d v="2025-10-08T00:00:00"/>
    <n v="0"/>
    <m/>
    <n v="183.56088738425751"/>
    <s v="Nợ quá hạn hơn 120 ngày có khả năng mất thanh toán"/>
    <d v="2025-10-08T00:00:00"/>
    <d v="1899-12-30T00:00:00"/>
    <m/>
    <m/>
    <x v="4"/>
    <x v="4"/>
    <m/>
  </r>
  <r>
    <x v="8"/>
    <x v="8"/>
    <d v="2025-10-08T00:00:00"/>
    <s v="BH2360895"/>
    <d v="2025-10-08T00:00:00"/>
    <s v="00065710"/>
    <s v="PR-12705221-HN2126 - CircleK Tầng 1, Số 01 Lê Văn Thiêm"/>
    <n v="230760"/>
    <n v="0"/>
    <n v="18461"/>
    <n v="249221"/>
    <s v="Tồn đầu kỳ"/>
    <m/>
    <m/>
    <n v="249221"/>
    <n v="0"/>
    <n v="0"/>
    <n v="249221"/>
    <d v="2025-10-08T00:00:00"/>
    <m/>
    <d v="2025-10-08T00:00:00"/>
    <n v="0"/>
    <m/>
    <n v="183.56088738425751"/>
    <s v="Nợ quá hạn hơn 120 ngày có khả năng mất thanh toán"/>
    <d v="2025-10-08T00:00:00"/>
    <d v="1899-12-30T00:00:00"/>
    <m/>
    <m/>
    <x v="4"/>
    <x v="4"/>
    <m/>
  </r>
  <r>
    <x v="8"/>
    <x v="8"/>
    <d v="2025-10-09T00:00:00"/>
    <s v="BH2360913"/>
    <d v="2025-10-09T00:00:00"/>
    <s v="00065794"/>
    <s v="PR-12702259-HN2282 - Circlek-HN2282"/>
    <n v="230760"/>
    <n v="0"/>
    <n v="18461"/>
    <n v="249221"/>
    <s v="Tồn đầu kỳ"/>
    <m/>
    <m/>
    <n v="249221"/>
    <n v="0"/>
    <n v="0"/>
    <n v="249221"/>
    <d v="2025-10-09T00:00:00"/>
    <m/>
    <d v="2025-10-09T00:00:00"/>
    <n v="0"/>
    <m/>
    <n v="182.56088738425751"/>
    <s v="Nợ quá hạn hơn 120 ngày có khả năng mất thanh toán"/>
    <d v="2025-10-09T00:00:00"/>
    <d v="1899-12-30T00:00:00"/>
    <m/>
    <m/>
    <x v="4"/>
    <x v="4"/>
    <m/>
  </r>
  <r>
    <x v="8"/>
    <x v="8"/>
    <d v="2025-10-09T00:00:00"/>
    <s v="BH2361038"/>
    <d v="2025-10-09T00:00:00"/>
    <s v="00066767"/>
    <s v="PR-12711394-HN2102 - CircleK 420 Đê La Thành"/>
    <n v="230760"/>
    <n v="0"/>
    <n v="18461"/>
    <n v="249221"/>
    <s v="Tồn đầu kỳ"/>
    <m/>
    <m/>
    <n v="249221"/>
    <n v="0"/>
    <n v="0"/>
    <n v="249221"/>
    <d v="2025-10-09T00:00:00"/>
    <m/>
    <d v="2025-10-09T00:00:00"/>
    <n v="0"/>
    <m/>
    <n v="182.56088738425751"/>
    <s v="Nợ quá hạn hơn 120 ngày có khả năng mất thanh toán"/>
    <d v="2025-10-09T00:00:00"/>
    <d v="1899-12-30T00:00:00"/>
    <m/>
    <m/>
    <x v="4"/>
    <x v="4"/>
    <m/>
  </r>
  <r>
    <x v="8"/>
    <x v="8"/>
    <d v="2025-10-09T00:00:00"/>
    <s v="BH2361039"/>
    <d v="2025-10-09T00:00:00"/>
    <s v="00066768"/>
    <s v="PR-12716194-HN2170 - CircleK Số 5 Ngách 2A/6 Trần Khát Chân, Tổ Dân Phố 1"/>
    <n v="230760"/>
    <n v="0"/>
    <n v="18461"/>
    <n v="249221"/>
    <s v="Tồn đầu kỳ"/>
    <m/>
    <m/>
    <n v="249221"/>
    <n v="0"/>
    <n v="0"/>
    <n v="249221"/>
    <d v="2025-10-09T00:00:00"/>
    <m/>
    <d v="2025-10-09T00:00:00"/>
    <n v="0"/>
    <m/>
    <n v="182.56088738425751"/>
    <s v="Nợ quá hạn hơn 120 ngày có khả năng mất thanh toán"/>
    <d v="2025-10-09T00:00:00"/>
    <d v="1899-12-30T00:00:00"/>
    <m/>
    <m/>
    <x v="4"/>
    <x v="4"/>
    <m/>
  </r>
  <r>
    <x v="8"/>
    <x v="8"/>
    <d v="2025-10-09T00:00:00"/>
    <s v="BH2361040"/>
    <d v="2025-10-09T00:00:00"/>
    <s v="00066769"/>
    <s v="PR-12711836-HN2177 - CircleK 12 Tam Trinh"/>
    <n v="461520"/>
    <n v="0"/>
    <n v="36922"/>
    <n v="498442"/>
    <s v="Tồn đầu kỳ"/>
    <m/>
    <m/>
    <n v="498442"/>
    <n v="0"/>
    <n v="0"/>
    <n v="498442"/>
    <d v="2025-10-09T00:00:00"/>
    <m/>
    <d v="2025-10-09T00:00:00"/>
    <n v="0"/>
    <m/>
    <n v="182.56088738425751"/>
    <s v="Nợ quá hạn hơn 120 ngày có khả năng mất thanh toán"/>
    <d v="2025-10-09T00:00:00"/>
    <d v="1899-12-30T00:00:00"/>
    <m/>
    <m/>
    <x v="4"/>
    <x v="4"/>
    <m/>
  </r>
  <r>
    <x v="8"/>
    <x v="8"/>
    <d v="2025-10-09T00:00:00"/>
    <s v="BH2361041"/>
    <d v="2025-10-09T00:00:00"/>
    <s v="00066770"/>
    <s v="PR-12716700-HN2215 - CircleK 75 Hàng Bông"/>
    <n v="230760"/>
    <n v="0"/>
    <n v="18461"/>
    <n v="249221"/>
    <s v="Tồn đầu kỳ"/>
    <m/>
    <m/>
    <n v="249221"/>
    <n v="0"/>
    <n v="0"/>
    <n v="249221"/>
    <d v="2025-10-09T00:00:00"/>
    <m/>
    <d v="2025-10-09T00:00:00"/>
    <n v="0"/>
    <m/>
    <n v="182.56088738425751"/>
    <s v="Nợ quá hạn hơn 120 ngày có khả năng mất thanh toán"/>
    <d v="2025-10-09T00:00:00"/>
    <d v="1899-12-30T00:00:00"/>
    <m/>
    <m/>
    <x v="4"/>
    <x v="4"/>
    <m/>
  </r>
  <r>
    <x v="8"/>
    <x v="8"/>
    <d v="2025-10-09T00:00:00"/>
    <s v="BH2361042"/>
    <d v="2025-10-09T00:00:00"/>
    <s v="00066771"/>
    <s v="PR-12711994-HN2197 - CircleK B3-06, Khu Chức Năng Đô Thị Thành Phố Xanh"/>
    <n v="230760"/>
    <n v="0"/>
    <n v="18461"/>
    <n v="249221"/>
    <s v="Tồn đầu kỳ"/>
    <m/>
    <m/>
    <n v="249221"/>
    <n v="0"/>
    <n v="0"/>
    <n v="249221"/>
    <d v="2025-10-09T00:00:00"/>
    <m/>
    <d v="2025-10-09T00:00:00"/>
    <n v="0"/>
    <m/>
    <n v="182.56088738425751"/>
    <s v="Nợ quá hạn hơn 120 ngày có khả năng mất thanh toán"/>
    <d v="2025-10-09T00:00:00"/>
    <d v="1899-12-30T00:00:00"/>
    <m/>
    <m/>
    <x v="4"/>
    <x v="4"/>
    <m/>
  </r>
  <r>
    <x v="8"/>
    <x v="8"/>
    <d v="2025-10-09T00:00:00"/>
    <s v="BH2361043"/>
    <d v="2025-10-09T00:00:00"/>
    <s v="00066772"/>
    <s v="PR-12712664-HN2257 - CircleK Số 148 Trần Bình"/>
    <n v="184608"/>
    <n v="0"/>
    <n v="14769"/>
    <n v="199377"/>
    <s v="Tồn đầu kỳ"/>
    <m/>
    <m/>
    <n v="199377"/>
    <n v="0"/>
    <n v="0"/>
    <n v="199377"/>
    <d v="2025-10-09T00:00:00"/>
    <m/>
    <d v="2025-10-09T00:00:00"/>
    <n v="0"/>
    <m/>
    <n v="182.56088738425751"/>
    <s v="Nợ quá hạn hơn 120 ngày có khả năng mất thanh toán"/>
    <d v="2025-10-09T00:00:00"/>
    <d v="1899-12-30T00:00:00"/>
    <m/>
    <m/>
    <x v="4"/>
    <x v="4"/>
    <m/>
  </r>
  <r>
    <x v="8"/>
    <x v="8"/>
    <d v="2025-10-10T00:00:00"/>
    <s v="BH2361329"/>
    <d v="2025-10-10T00:00:00"/>
    <s v="00066853"/>
    <s v="PR-12726022-HN2144 - CircleK 65 Vạn Bảo"/>
    <n v="230760"/>
    <n v="0"/>
    <n v="18461"/>
    <n v="249221"/>
    <s v="Tồn đầu kỳ"/>
    <m/>
    <m/>
    <n v="249221"/>
    <n v="0"/>
    <n v="0"/>
    <n v="249221"/>
    <d v="2025-10-10T00:00:00"/>
    <m/>
    <d v="2025-10-10T00:00:00"/>
    <n v="0"/>
    <m/>
    <n v="181.56088738425751"/>
    <s v="Nợ quá hạn hơn 120 ngày có khả năng mất thanh toán"/>
    <d v="2025-10-10T00:00:00"/>
    <d v="1899-12-30T00:00:00"/>
    <m/>
    <m/>
    <x v="4"/>
    <x v="4"/>
    <m/>
  </r>
  <r>
    <x v="8"/>
    <x v="8"/>
    <d v="2025-10-10T00:00:00"/>
    <s v="BH2361330"/>
    <d v="2025-10-10T00:00:00"/>
    <s v="00066854"/>
    <s v="PR-12721293-HN2147 - CircleK 848 Đường Láng"/>
    <n v="184608"/>
    <n v="0"/>
    <n v="14769"/>
    <n v="199377"/>
    <s v="Tồn đầu kỳ"/>
    <m/>
    <m/>
    <n v="199377"/>
    <n v="0"/>
    <n v="0"/>
    <n v="199377"/>
    <d v="2025-10-10T00:00:00"/>
    <m/>
    <d v="2025-10-10T00:00:00"/>
    <n v="0"/>
    <m/>
    <n v="181.56088738425751"/>
    <s v="Nợ quá hạn hơn 120 ngày có khả năng mất thanh toán"/>
    <d v="2025-10-10T00:00:00"/>
    <d v="1899-12-30T00:00:00"/>
    <m/>
    <m/>
    <x v="4"/>
    <x v="4"/>
    <m/>
  </r>
  <r>
    <x v="8"/>
    <x v="8"/>
    <d v="2025-10-10T00:00:00"/>
    <s v="BH2361331"/>
    <d v="2025-10-10T00:00:00"/>
    <s v="00066855"/>
    <s v="PR-12727152-HN2259 - CircleK Diện tích thương mại số 1S02, tầng 1, Tòa nhà số P2 (T30M-1) tại lô đất B5-CT04"/>
    <n v="184608"/>
    <n v="0"/>
    <n v="14769"/>
    <n v="199377"/>
    <s v="Tồn đầu kỳ"/>
    <m/>
    <m/>
    <n v="199377"/>
    <n v="0"/>
    <n v="0"/>
    <n v="199377"/>
    <d v="2025-10-10T00:00:00"/>
    <m/>
    <d v="2025-10-10T00:00:00"/>
    <n v="0"/>
    <m/>
    <n v="181.56088738425751"/>
    <s v="Nợ quá hạn hơn 120 ngày có khả năng mất thanh toán"/>
    <d v="2025-10-10T00:00:00"/>
    <d v="1899-12-30T00:00:00"/>
    <m/>
    <m/>
    <x v="4"/>
    <x v="4"/>
    <m/>
  </r>
  <r>
    <x v="8"/>
    <x v="8"/>
    <d v="2025-10-10T00:00:00"/>
    <s v="BH2361332"/>
    <d v="2025-10-10T00:00:00"/>
    <s v="00066856"/>
    <s v="PR-12726866-HN2227 - CircleK 06 Vũ Trọng Khánh"/>
    <n v="346140"/>
    <n v="0"/>
    <n v="27691"/>
    <n v="373831"/>
    <s v="Tồn đầu kỳ"/>
    <m/>
    <m/>
    <n v="373831"/>
    <n v="0"/>
    <n v="0"/>
    <n v="373831"/>
    <d v="2025-10-10T00:00:00"/>
    <m/>
    <d v="2025-10-10T00:00:00"/>
    <n v="0"/>
    <m/>
    <n v="181.56088738425751"/>
    <s v="Nợ quá hạn hơn 120 ngày có khả năng mất thanh toán"/>
    <d v="2025-10-10T00:00:00"/>
    <d v="1899-12-30T00:00:00"/>
    <m/>
    <m/>
    <x v="4"/>
    <x v="4"/>
    <m/>
  </r>
  <r>
    <x v="8"/>
    <x v="8"/>
    <d v="2025-10-10T00:00:00"/>
    <s v="BH2361333"/>
    <d v="2025-10-10T00:00:00"/>
    <s v="00066857"/>
    <s v="PR-12721393-HN2171 - CircleK 149C Lò Đúc"/>
    <n v="230760"/>
    <n v="0"/>
    <n v="18461"/>
    <n v="249221"/>
    <s v="Tồn đầu kỳ"/>
    <m/>
    <m/>
    <n v="249221"/>
    <n v="0"/>
    <n v="0"/>
    <n v="249221"/>
    <d v="2025-10-10T00:00:00"/>
    <m/>
    <d v="2025-10-10T00:00:00"/>
    <n v="0"/>
    <m/>
    <n v="181.56088738425751"/>
    <s v="Nợ quá hạn hơn 120 ngày có khả năng mất thanh toán"/>
    <d v="2025-10-10T00:00:00"/>
    <d v="1899-12-30T00:00:00"/>
    <m/>
    <m/>
    <x v="4"/>
    <x v="4"/>
    <m/>
  </r>
  <r>
    <x v="8"/>
    <x v="8"/>
    <d v="2025-10-10T00:00:00"/>
    <s v="BH2361334"/>
    <d v="2025-10-10T00:00:00"/>
    <s v="00066858"/>
    <s v="PR-12722249-HN2265 - CircleK Số 2 ngõ 612 Lạc Long Quân, Tây Hồ, Hà Nội"/>
    <n v="230760"/>
    <n v="0"/>
    <n v="18461"/>
    <n v="249221"/>
    <s v="Tồn đầu kỳ"/>
    <m/>
    <m/>
    <n v="249221"/>
    <n v="0"/>
    <n v="0"/>
    <n v="249221"/>
    <d v="2025-10-10T00:00:00"/>
    <m/>
    <d v="2025-10-10T00:00:00"/>
    <n v="0"/>
    <m/>
    <n v="181.56088738425751"/>
    <s v="Nợ quá hạn hơn 120 ngày có khả năng mất thanh toán"/>
    <d v="2025-10-10T00:00:00"/>
    <d v="1899-12-30T00:00:00"/>
    <m/>
    <m/>
    <x v="4"/>
    <x v="4"/>
    <m/>
  </r>
  <r>
    <x v="8"/>
    <x v="8"/>
    <d v="2025-10-10T00:00:00"/>
    <s v="BH2361335"/>
    <d v="2025-10-10T00:00:00"/>
    <s v="00066859"/>
    <s v="PR-12720715-HN2007 - CircleK 27 Đinh Tiên Hoàng"/>
    <n v="230760"/>
    <n v="0"/>
    <n v="18461"/>
    <n v="249221"/>
    <s v="Tồn đầu kỳ"/>
    <m/>
    <m/>
    <n v="249221"/>
    <n v="0"/>
    <n v="0"/>
    <n v="249221"/>
    <d v="2025-10-10T00:00:00"/>
    <m/>
    <d v="2025-10-10T00:00:00"/>
    <n v="0"/>
    <m/>
    <n v="181.56088738425751"/>
    <s v="Nợ quá hạn hơn 120 ngày có khả năng mất thanh toán"/>
    <d v="2025-10-10T00:00:00"/>
    <d v="1899-12-30T00:00:00"/>
    <m/>
    <m/>
    <x v="4"/>
    <x v="4"/>
    <m/>
  </r>
  <r>
    <x v="8"/>
    <x v="8"/>
    <d v="2025-10-10T00:00:00"/>
    <s v="BH2361336"/>
    <d v="2025-10-10T00:00:00"/>
    <s v="00066860"/>
    <s v="PR-12725924-HN2138 - CircleK Tầng 1 Và Tầng 2 Số 85 Hàng Mã"/>
    <n v="461520"/>
    <n v="0"/>
    <n v="36922"/>
    <n v="498442"/>
    <s v="Tồn đầu kỳ"/>
    <m/>
    <m/>
    <n v="498442"/>
    <n v="0"/>
    <n v="0"/>
    <n v="498442"/>
    <d v="2025-10-10T00:00:00"/>
    <m/>
    <d v="2025-10-10T00:00:00"/>
    <n v="0"/>
    <m/>
    <n v="181.56088738425751"/>
    <s v="Nợ quá hạn hơn 120 ngày có khả năng mất thanh toán"/>
    <d v="2025-10-10T00:00:00"/>
    <d v="1899-12-30T00:00:00"/>
    <m/>
    <m/>
    <x v="4"/>
    <x v="4"/>
    <m/>
  </r>
  <r>
    <x v="8"/>
    <x v="8"/>
    <d v="2025-10-16T00:00:00"/>
    <s v="BH2362447"/>
    <d v="2025-10-16T00:00:00"/>
    <s v="00068445"/>
    <s v="PR-12774078-HN2015 - CircleK 14 Hồ Tùng Mậu"/>
    <n v="461520"/>
    <n v="0"/>
    <n v="36922"/>
    <n v="498442"/>
    <s v="Tồn đầu kỳ"/>
    <m/>
    <m/>
    <n v="498442"/>
    <n v="0"/>
    <n v="0"/>
    <n v="498442"/>
    <d v="2025-10-16T00:00:00"/>
    <m/>
    <d v="2025-10-16T00:00:00"/>
    <n v="0"/>
    <m/>
    <n v="175.56088738425751"/>
    <s v="Nợ quá hạn hơn 120 ngày có khả năng mất thanh toán"/>
    <d v="2025-10-16T00:00:00"/>
    <d v="1899-12-30T00:00:00"/>
    <m/>
    <m/>
    <x v="4"/>
    <x v="4"/>
    <m/>
  </r>
  <r>
    <x v="8"/>
    <x v="8"/>
    <d v="2025-10-16T00:00:00"/>
    <s v="BH2362448"/>
    <d v="2025-10-16T00:00:00"/>
    <s v="00068446"/>
    <s v="PR-12774146-HN2037 - CircleK Tầng Trệt, Somerset Hoa Binh, 106 Hoàng Quốc Việt"/>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49"/>
    <d v="2025-10-16T00:00:00"/>
    <s v="00068447"/>
    <s v="PR-12774264-HN2064 - CircleK 28 Nguyễn Phong Sắc, Tổ 9"/>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0"/>
    <d v="2025-10-16T00:00:00"/>
    <s v="00068448"/>
    <s v="PR-12774444-HN2108 - CircleK Tầng 1 Và 2, Tòa Nhà Sannam,78 Phố Duy Tân"/>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1"/>
    <d v="2025-10-16T00:00:00"/>
    <s v="00068449"/>
    <s v="PR-12774588-HN2121 - CircleK 45 Hào Nam"/>
    <n v="346140"/>
    <n v="0"/>
    <n v="27691"/>
    <n v="373831"/>
    <s v="Tồn đầu kỳ"/>
    <m/>
    <m/>
    <n v="373831"/>
    <n v="0"/>
    <n v="0"/>
    <n v="373831"/>
    <d v="2025-10-16T00:00:00"/>
    <m/>
    <d v="2025-10-16T00:00:00"/>
    <n v="0"/>
    <m/>
    <n v="175.56088738425751"/>
    <s v="Nợ quá hạn hơn 120 ngày có khả năng mất thanh toán"/>
    <d v="2025-10-16T00:00:00"/>
    <d v="1899-12-30T00:00:00"/>
    <m/>
    <m/>
    <x v="4"/>
    <x v="4"/>
    <m/>
  </r>
  <r>
    <x v="8"/>
    <x v="8"/>
    <d v="2025-10-16T00:00:00"/>
    <s v="BH2362452"/>
    <d v="2025-10-16T00:00:00"/>
    <s v="00068450"/>
    <s v="PR-12770994-HN2167 - CircleK 20 Nguyên Hồng"/>
    <n v="461520"/>
    <n v="0"/>
    <n v="36922"/>
    <n v="498442"/>
    <s v="Tồn đầu kỳ"/>
    <m/>
    <m/>
    <n v="498442"/>
    <n v="0"/>
    <n v="0"/>
    <n v="498442"/>
    <d v="2025-10-16T00:00:00"/>
    <m/>
    <d v="2025-10-16T00:00:00"/>
    <n v="0"/>
    <m/>
    <n v="175.56088738425751"/>
    <s v="Nợ quá hạn hơn 120 ngày có khả năng mất thanh toán"/>
    <d v="2025-10-16T00:00:00"/>
    <d v="1899-12-30T00:00:00"/>
    <m/>
    <m/>
    <x v="4"/>
    <x v="4"/>
    <m/>
  </r>
  <r>
    <x v="8"/>
    <x v="8"/>
    <d v="2025-10-16T00:00:00"/>
    <s v="BH2362453"/>
    <d v="2025-10-16T00:00:00"/>
    <s v="00068451"/>
    <s v="PR-12771328-HN2211 - CircleK Số 123 Phố Tôn Đức Thắng"/>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4"/>
    <d v="2025-10-16T00:00:00"/>
    <s v="00068452"/>
    <s v="PR-12775044-HN2193 - CircleK No-24, Lk13, Khu Đất Dịch Vụ, Đất Ở Hà Trì"/>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5"/>
    <d v="2025-10-16T00:00:00"/>
    <s v="00068454"/>
    <s v="PR-12774302-HN2075 - CircleK Số 1 Ngõ 37 Lê Thanh Nghị"/>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6"/>
    <d v="2025-10-16T00:00:00"/>
    <s v="00068455"/>
    <s v="PR-12770506-HN2086 - CircleK 9 Hương Viên"/>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7"/>
    <d v="2025-10-16T00:00:00"/>
    <s v="00068456"/>
    <s v="PR-12774740-HN2146 - CircleK 286 Kim Ngưu, Tổ 30B"/>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8"/>
    <d v="2025-10-16T00:00:00"/>
    <s v="00068458"/>
    <s v="PR-12771120-HN2189 - CircleK Sh0105-Sh0205 Park 8, Kđt Times City Park Hill, Số 25, Ngõ 13 Đường Lĩnh Nam"/>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59"/>
    <d v="2025-10-16T00:00:00"/>
    <s v="00068459"/>
    <s v="PR-12771314-HN2208 - CircleK Số 173 Đường Tam Trinh, Hoàng Mai"/>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60"/>
    <d v="2025-10-16T00:00:00"/>
    <s v="00068460"/>
    <s v="PR-12771392-HN2221 - CircleK S05 Park 03, Vinhomes Time City Park Hill"/>
    <n v="346140"/>
    <n v="0"/>
    <n v="27691"/>
    <n v="373831"/>
    <s v="Tồn đầu kỳ"/>
    <m/>
    <m/>
    <n v="373831"/>
    <n v="0"/>
    <n v="0"/>
    <n v="373831"/>
    <d v="2025-10-16T00:00:00"/>
    <m/>
    <d v="2025-10-16T00:00:00"/>
    <n v="0"/>
    <m/>
    <n v="175.56088738425751"/>
    <s v="Nợ quá hạn hơn 120 ngày có khả năng mất thanh toán"/>
    <d v="2025-10-16T00:00:00"/>
    <d v="1899-12-30T00:00:00"/>
    <m/>
    <m/>
    <x v="4"/>
    <x v="4"/>
    <m/>
  </r>
  <r>
    <x v="8"/>
    <x v="8"/>
    <d v="2025-10-16T00:00:00"/>
    <s v="BH2362461"/>
    <d v="2025-10-16T00:00:00"/>
    <s v="00068461"/>
    <s v="PR-12770662-HN2095 - CircleK Lô 28 Khu Nhà Ở Thấp Tầng Tt4, Khu Đô Thị Mỹ Đình - Mễ Trì"/>
    <n v="461520"/>
    <n v="0"/>
    <n v="36922"/>
    <n v="498442"/>
    <s v="Tồn đầu kỳ"/>
    <m/>
    <m/>
    <n v="498442"/>
    <n v="0"/>
    <n v="0"/>
    <n v="498442"/>
    <d v="2025-10-16T00:00:00"/>
    <m/>
    <d v="2025-10-16T00:00:00"/>
    <n v="0"/>
    <m/>
    <n v="175.56088738425751"/>
    <s v="Nợ quá hạn hơn 120 ngày có khả năng mất thanh toán"/>
    <d v="2025-10-16T00:00:00"/>
    <d v="1899-12-30T00:00:00"/>
    <m/>
    <m/>
    <x v="4"/>
    <x v="4"/>
    <m/>
  </r>
  <r>
    <x v="8"/>
    <x v="8"/>
    <d v="2025-10-16T00:00:00"/>
    <s v="BH2362462"/>
    <d v="2025-10-16T00:00:00"/>
    <s v="00068462"/>
    <s v="PR-12774422-HN2104 - CircleK 171 Lương Thế Vinh"/>
    <n v="346140"/>
    <n v="0"/>
    <n v="27691"/>
    <n v="373831"/>
    <s v="Tồn đầu kỳ"/>
    <m/>
    <m/>
    <n v="373831"/>
    <n v="0"/>
    <n v="0"/>
    <n v="373831"/>
    <d v="2025-10-16T00:00:00"/>
    <m/>
    <d v="2025-10-16T00:00:00"/>
    <n v="0"/>
    <m/>
    <n v="175.56088738425751"/>
    <s v="Nợ quá hạn hơn 120 ngày có khả năng mất thanh toán"/>
    <d v="2025-10-16T00:00:00"/>
    <d v="1899-12-30T00:00:00"/>
    <m/>
    <m/>
    <x v="4"/>
    <x v="4"/>
    <m/>
  </r>
  <r>
    <x v="8"/>
    <x v="8"/>
    <d v="2025-10-16T00:00:00"/>
    <s v="BH2362463"/>
    <d v="2025-10-16T00:00:00"/>
    <s v="00068463"/>
    <s v="PR-12775344-HN2243 - CircleK Căn Thương mại dịch vụ số Z38M.2.TMDV05A, dự án khu đô thị mới Tây Mỗ - Đại Mỗ - Vinhomes Park"/>
    <n v="461520"/>
    <n v="0"/>
    <n v="36922"/>
    <n v="498442"/>
    <s v="Tồn đầu kỳ"/>
    <m/>
    <m/>
    <n v="498442"/>
    <n v="0"/>
    <n v="0"/>
    <n v="498442"/>
    <d v="2025-10-16T00:00:00"/>
    <m/>
    <d v="2025-10-16T00:00:00"/>
    <n v="0"/>
    <m/>
    <n v="175.56088738425751"/>
    <s v="Nợ quá hạn hơn 120 ngày có khả năng mất thanh toán"/>
    <d v="2025-10-16T00:00:00"/>
    <d v="1899-12-30T00:00:00"/>
    <m/>
    <m/>
    <x v="4"/>
    <x v="4"/>
    <m/>
  </r>
  <r>
    <x v="8"/>
    <x v="8"/>
    <d v="2025-10-16T00:00:00"/>
    <s v="BH2362464"/>
    <d v="2025-10-16T00:00:00"/>
    <s v="00068464"/>
    <s v="PR-12771372-HN2217 - CircleK 53 Triều Khúc"/>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65"/>
    <d v="2025-10-16T00:00:00"/>
    <s v="00068457"/>
    <s v="PR-12771840-HN2277 - CircleK Số 81 Phố Huế"/>
    <n v="230760"/>
    <n v="0"/>
    <n v="18461"/>
    <n v="249221"/>
    <s v="Tồn đầu kỳ"/>
    <m/>
    <m/>
    <n v="249221"/>
    <n v="0"/>
    <n v="0"/>
    <n v="249221"/>
    <d v="2025-10-16T00:00:00"/>
    <m/>
    <d v="2025-10-16T00:00:00"/>
    <n v="0"/>
    <m/>
    <n v="175.56088738425751"/>
    <s v="Nợ quá hạn hơn 120 ngày có khả năng mất thanh toán"/>
    <d v="2025-10-16T00:00:00"/>
    <d v="1899-12-30T00:00:00"/>
    <m/>
    <m/>
    <x v="4"/>
    <x v="4"/>
    <m/>
  </r>
  <r>
    <x v="8"/>
    <x v="8"/>
    <d v="2025-10-16T00:00:00"/>
    <s v="BH2362466"/>
    <d v="2025-10-16T00:00:00"/>
    <s v="00068465"/>
    <s v="PR-12774956-HN2178 - CircleK 14 Khương Hạ"/>
    <n v="1153800"/>
    <n v="0"/>
    <n v="92304"/>
    <n v="1246104"/>
    <s v="Tồn đầu kỳ"/>
    <m/>
    <m/>
    <n v="1246104"/>
    <n v="0"/>
    <n v="0"/>
    <n v="1246104"/>
    <d v="2025-10-16T00:00:00"/>
    <m/>
    <d v="2025-10-16T00:00:00"/>
    <n v="0"/>
    <m/>
    <n v="175.56088738425751"/>
    <s v="Nợ quá hạn hơn 120 ngày có khả năng mất thanh toán"/>
    <d v="2025-10-16T00:00:00"/>
    <d v="1899-12-30T00:00:00"/>
    <m/>
    <m/>
    <x v="4"/>
    <x v="4"/>
    <m/>
  </r>
  <r>
    <x v="13"/>
    <x v="13"/>
    <d v="2025-10-17T00:00:00"/>
    <s v="BH2362593"/>
    <d v="2025-10-17T00:00:00"/>
    <s v="00068964"/>
    <s v="PR-12788730-TN0004 - CircleK Số 439 đường Lương Ngọc Quyến, Thái Nguyên"/>
    <n v="1153800"/>
    <n v="0"/>
    <n v="92304"/>
    <n v="1246104"/>
    <s v="Tồn đầu kỳ"/>
    <m/>
    <m/>
    <n v="1246104"/>
    <n v="0"/>
    <n v="0"/>
    <n v="1246104"/>
    <d v="2025-10-17T00:00:00"/>
    <m/>
    <d v="2025-10-17T00:00:00"/>
    <n v="0"/>
    <m/>
    <n v="174.56088738425751"/>
    <s v="Nợ quá hạn hơn 120 ngày có khả năng mất thanh toán"/>
    <d v="2025-10-17T00:00:00"/>
    <d v="1899-12-30T00:00:00"/>
    <m/>
    <m/>
    <x v="4"/>
    <x v="4"/>
    <m/>
  </r>
  <r>
    <x v="8"/>
    <x v="8"/>
    <d v="2025-10-17T00:00:00"/>
    <s v="BH2362594"/>
    <d v="2025-10-17T00:00:00"/>
    <s v="00068965"/>
    <s v="PR-12779354-HN2092 - CircleK 07 Đường Thanh Niên"/>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595"/>
    <d v="2025-10-17T00:00:00"/>
    <s v="00068966"/>
    <s v="PR-12784724-HN2230 - CircleK  Số 205 Lạc Long Quân"/>
    <n v="184608"/>
    <n v="0"/>
    <n v="14769"/>
    <n v="199377"/>
    <s v="Tồn đầu kỳ"/>
    <m/>
    <m/>
    <n v="199377"/>
    <n v="0"/>
    <n v="0"/>
    <n v="199377"/>
    <d v="2025-10-17T00:00:00"/>
    <m/>
    <d v="2025-10-17T00:00:00"/>
    <n v="0"/>
    <m/>
    <n v="174.56088738425751"/>
    <s v="Nợ quá hạn hơn 120 ngày có khả năng mất thanh toán"/>
    <d v="2025-10-17T00:00:00"/>
    <d v="1899-12-30T00:00:00"/>
    <m/>
    <m/>
    <x v="4"/>
    <x v="4"/>
    <m/>
  </r>
  <r>
    <x v="8"/>
    <x v="8"/>
    <d v="2025-10-17T00:00:00"/>
    <s v="BH2362596"/>
    <d v="2025-10-17T00:00:00"/>
    <s v="00068967"/>
    <s v="PR-12784090-HN2164 - CircleK 40 Trung Hòa"/>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597"/>
    <d v="2025-10-17T00:00:00"/>
    <s v="00068968"/>
    <s v="PR-12780502-HN2261 - CircleK Số 3 đường Lạc Long Quân, Cầu Giấy, Hà Nội"/>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598"/>
    <d v="2025-10-17T00:00:00"/>
    <s v="00068969"/>
    <s v="PR-12783470-HN2102 - CircleK 420 Đê La Thành"/>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599"/>
    <d v="2025-10-17T00:00:00"/>
    <s v="00068970"/>
    <s v="PR-12783604-HN2117 - CircleK Số 8 Ngõ 91 Nguyễn Chí Thanh"/>
    <n v="346140"/>
    <n v="0"/>
    <n v="27691"/>
    <n v="373831"/>
    <s v="Tồn đầu kỳ"/>
    <m/>
    <m/>
    <n v="373831"/>
    <n v="0"/>
    <n v="0"/>
    <n v="373831"/>
    <d v="2025-10-17T00:00:00"/>
    <m/>
    <d v="2025-10-17T00:00:00"/>
    <n v="0"/>
    <m/>
    <n v="174.56088738425751"/>
    <s v="Nợ quá hạn hơn 120 ngày có khả năng mất thanh toán"/>
    <d v="2025-10-17T00:00:00"/>
    <d v="1899-12-30T00:00:00"/>
    <m/>
    <m/>
    <x v="4"/>
    <x v="4"/>
    <m/>
  </r>
  <r>
    <x v="8"/>
    <x v="8"/>
    <d v="2025-10-17T00:00:00"/>
    <s v="BH2362600"/>
    <d v="2025-10-17T00:00:00"/>
    <s v="00068971"/>
    <s v="PR-12779698-HN2163 - CircleK 380 Khâm Thiên"/>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1"/>
    <d v="2025-10-17T00:00:00"/>
    <s v="00068972"/>
    <s v="PR-12780098-HN2201 - CircleK 49 + 51 Phố Trần Quang Diệu, Tổ 102"/>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2"/>
    <d v="2025-10-17T00:00:00"/>
    <s v="00068973"/>
    <s v="PR-12784524-HN2211 - CircleK Số 123 Phố Tôn Đức Thắng"/>
    <n v="807660"/>
    <n v="0"/>
    <n v="64613"/>
    <n v="872273"/>
    <s v="Tồn đầu kỳ"/>
    <m/>
    <m/>
    <n v="872273"/>
    <n v="0"/>
    <n v="0"/>
    <n v="872273"/>
    <d v="2025-10-17T00:00:00"/>
    <m/>
    <d v="2025-10-17T00:00:00"/>
    <n v="0"/>
    <m/>
    <n v="174.56088738425751"/>
    <s v="Nợ quá hạn hơn 120 ngày có khả năng mất thanh toán"/>
    <d v="2025-10-17T00:00:00"/>
    <d v="1899-12-30T00:00:00"/>
    <m/>
    <m/>
    <x v="4"/>
    <x v="4"/>
    <m/>
  </r>
  <r>
    <x v="8"/>
    <x v="8"/>
    <d v="2025-10-17T00:00:00"/>
    <s v="BH2362603"/>
    <d v="2025-10-17T00:00:00"/>
    <s v="00068974"/>
    <s v="PR-12780242-HN2226 - CircleK Tầng 1 (P01, P02, P03), Tòa nhà X2, số 70 phố Nguyên Hồng"/>
    <n v="461520"/>
    <n v="0"/>
    <n v="36922"/>
    <n v="498442"/>
    <s v="Tồn đầu kỳ"/>
    <m/>
    <m/>
    <n v="498442"/>
    <n v="0"/>
    <n v="0"/>
    <n v="498442"/>
    <d v="2025-10-17T00:00:00"/>
    <m/>
    <d v="2025-10-17T00:00:00"/>
    <n v="0"/>
    <m/>
    <n v="174.56088738425751"/>
    <s v="Nợ quá hạn hơn 120 ngày có khả năng mất thanh toán"/>
    <d v="2025-10-17T00:00:00"/>
    <d v="1899-12-30T00:00:00"/>
    <m/>
    <m/>
    <x v="4"/>
    <x v="4"/>
    <m/>
  </r>
  <r>
    <x v="8"/>
    <x v="8"/>
    <d v="2025-10-17T00:00:00"/>
    <s v="BH2362604"/>
    <d v="2025-10-17T00:00:00"/>
    <s v="00068975"/>
    <s v="PR-12784428-HN2204 - CircleK Số 01S15A, Tòa U26 (S2.03), Ô Đất B2-Ct01, Dự Án Khu Đô Thị Gia Lâm - Vinhomes Ocean Park"/>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5"/>
    <d v="2025-10-17T00:00:00"/>
    <s v="00068976"/>
    <s v="PR-12784788-HN2236 - CircleK Căn Thương mại dịch vụ số L26M.TMDV03 (Căn TMDV 03, tầng 1, khối L26M tức tòa M1), dự án Masteri Waterfront - Lô đất B3-CT03, Dự án Khu đô thị Gia Lâm (Vinhomes Ocean Park)"/>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6"/>
    <d v="2025-10-17T00:00:00"/>
    <s v="00068977"/>
    <s v="PR-12783342-HN2079 - CircleK 12 Ngô Thì Nhậm"/>
    <n v="276912"/>
    <n v="0"/>
    <n v="22153"/>
    <n v="299065"/>
    <s v="Tồn đầu kỳ"/>
    <m/>
    <m/>
    <n v="299065"/>
    <n v="0"/>
    <n v="0"/>
    <n v="299065"/>
    <d v="2025-10-17T00:00:00"/>
    <m/>
    <d v="2025-10-17T00:00:00"/>
    <n v="0"/>
    <m/>
    <n v="174.56088738425751"/>
    <s v="Nợ quá hạn hơn 120 ngày có khả năng mất thanh toán"/>
    <d v="2025-10-17T00:00:00"/>
    <d v="1899-12-30T00:00:00"/>
    <m/>
    <m/>
    <x v="4"/>
    <x v="4"/>
    <m/>
  </r>
  <r>
    <x v="8"/>
    <x v="8"/>
    <d v="2025-10-17T00:00:00"/>
    <s v="BH2362607"/>
    <d v="2025-10-17T00:00:00"/>
    <s v="00068978"/>
    <s v="PR-12779266-HN2083 - CircleK 51-Lk6A-C17 Đô Thị Mỗ Lao"/>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8"/>
    <d v="2025-10-17T00:00:00"/>
    <s v="00068979"/>
    <s v="PR-12783924-HN2150 - CircleK 12 Trần Phú"/>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09"/>
    <d v="2025-10-17T00:00:00"/>
    <s v="00068980"/>
    <s v="PR-12779656-HN2156 - CircleK 108 Đường 19/5"/>
    <n v="346140"/>
    <n v="0"/>
    <n v="27691"/>
    <n v="373831"/>
    <s v="Tồn đầu kỳ"/>
    <m/>
    <m/>
    <n v="373831"/>
    <n v="0"/>
    <n v="0"/>
    <n v="373831"/>
    <d v="2025-10-17T00:00:00"/>
    <m/>
    <d v="2025-10-17T00:00:00"/>
    <n v="0"/>
    <m/>
    <n v="174.56088738425751"/>
    <s v="Nợ quá hạn hơn 120 ngày có khả năng mất thanh toán"/>
    <d v="2025-10-17T00:00:00"/>
    <d v="1899-12-30T00:00:00"/>
    <m/>
    <m/>
    <x v="4"/>
    <x v="4"/>
    <m/>
  </r>
  <r>
    <x v="8"/>
    <x v="8"/>
    <d v="2025-10-17T00:00:00"/>
    <s v="BH2362610"/>
    <d v="2025-10-17T00:00:00"/>
    <s v="00068981"/>
    <s v="PR-12779788-HN2169 - CircleK 25 Ngô Thì Nhậm"/>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1"/>
    <d v="2025-10-17T00:00:00"/>
    <s v="00068982"/>
    <s v="PR-12784282-HN2184 - CircleK Nhà Số 359, Block 36, Ô H-Tt5, Khu Nhà Ở Hi Brand, Khu Đô Thị Mới Văn Phú"/>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2"/>
    <d v="2025-10-17T00:00:00"/>
    <s v="00068983"/>
    <s v="PR-12784688-HN2227 - CircleK 06 Vũ Trọng Khánh"/>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3"/>
    <d v="2025-10-17T00:00:00"/>
    <s v="00068984"/>
    <s v="PR-12779296-HN2086 - CircleK 9 Hương Viên"/>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4"/>
    <d v="2025-10-17T00:00:00"/>
    <s v="00068985"/>
    <s v="PR-12779364-HN2093 - CircleK 49 Hàng Chuối"/>
    <n v="461520"/>
    <n v="0"/>
    <n v="36922"/>
    <n v="498442"/>
    <s v="Tồn đầu kỳ"/>
    <m/>
    <m/>
    <n v="498442"/>
    <n v="0"/>
    <n v="0"/>
    <n v="498442"/>
    <d v="2025-10-17T00:00:00"/>
    <m/>
    <d v="2025-10-17T00:00:00"/>
    <n v="0"/>
    <m/>
    <n v="174.56088738425751"/>
    <s v="Nợ quá hạn hơn 120 ngày có khả năng mất thanh toán"/>
    <d v="2025-10-17T00:00:00"/>
    <d v="1899-12-30T00:00:00"/>
    <m/>
    <m/>
    <x v="4"/>
    <x v="4"/>
    <m/>
  </r>
  <r>
    <x v="8"/>
    <x v="8"/>
    <d v="2025-10-17T00:00:00"/>
    <s v="BH2362615"/>
    <d v="2025-10-17T00:00:00"/>
    <s v="00068986"/>
    <s v="PR-12779382-HN2094 - CircleK 113 Trần Đại Nghĩa"/>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6"/>
    <d v="2025-10-17T00:00:00"/>
    <s v="00068987"/>
    <s v="PR-12779594-HN2146 - CircleK 286 Kim Ngưu, Tổ 30B"/>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17"/>
    <d v="2025-10-17T00:00:00"/>
    <s v="00068988"/>
    <s v="PR-12783978-HN2152 - CircleK 118 Tuệ Tĩnh"/>
    <n v="346140"/>
    <n v="0"/>
    <n v="27691"/>
    <n v="373831"/>
    <s v="Tồn đầu kỳ"/>
    <m/>
    <m/>
    <n v="373831"/>
    <n v="0"/>
    <n v="0"/>
    <n v="373831"/>
    <d v="2025-10-17T00:00:00"/>
    <m/>
    <d v="2025-10-17T00:00:00"/>
    <n v="0"/>
    <m/>
    <n v="174.56088738425751"/>
    <s v="Nợ quá hạn hơn 120 ngày có khả năng mất thanh toán"/>
    <d v="2025-10-17T00:00:00"/>
    <d v="1899-12-30T00:00:00"/>
    <m/>
    <m/>
    <x v="4"/>
    <x v="4"/>
    <m/>
  </r>
  <r>
    <x v="8"/>
    <x v="8"/>
    <d v="2025-10-17T00:00:00"/>
    <s v="BH2362618"/>
    <d v="2025-10-17T00:00:00"/>
    <s v="00068989"/>
    <s v="PR-12779628-HN2154 - CircleK Số A1 Khu Đầm Trấu"/>
    <n v="276912"/>
    <n v="0"/>
    <n v="22153"/>
    <n v="299065"/>
    <s v="Tồn đầu kỳ"/>
    <m/>
    <m/>
    <n v="299065"/>
    <n v="0"/>
    <n v="0"/>
    <n v="299065"/>
    <d v="2025-10-17T00:00:00"/>
    <m/>
    <d v="2025-10-17T00:00:00"/>
    <n v="0"/>
    <m/>
    <n v="174.56088738425751"/>
    <s v="Nợ quá hạn hơn 120 ngày có khả năng mất thanh toán"/>
    <d v="2025-10-17T00:00:00"/>
    <d v="1899-12-30T00:00:00"/>
    <m/>
    <m/>
    <x v="4"/>
    <x v="4"/>
    <m/>
  </r>
  <r>
    <x v="8"/>
    <x v="8"/>
    <d v="2025-10-17T00:00:00"/>
    <s v="BH2362619"/>
    <d v="2025-10-17T00:00:00"/>
    <s v="00068990"/>
    <s v="PR-12779806-HN2170 - CircleK Số 5 Ngách 2A/6 Trần Khát Chân, Tổ Dân Phố 1"/>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0"/>
    <d v="2025-10-17T00:00:00"/>
    <s v="00068991"/>
    <s v="PR-12784622-HN2216 - CircleK 114 Mai Hắc Đế"/>
    <n v="461520"/>
    <n v="0"/>
    <n v="36922"/>
    <n v="498442"/>
    <s v="Tồn đầu kỳ"/>
    <m/>
    <m/>
    <n v="498442"/>
    <n v="0"/>
    <n v="0"/>
    <n v="498442"/>
    <d v="2025-10-17T00:00:00"/>
    <m/>
    <d v="2025-10-17T00:00:00"/>
    <n v="0"/>
    <m/>
    <n v="174.56088738425751"/>
    <s v="Nợ quá hạn hơn 120 ngày có khả năng mất thanh toán"/>
    <d v="2025-10-17T00:00:00"/>
    <d v="1899-12-30T00:00:00"/>
    <m/>
    <m/>
    <x v="4"/>
    <x v="4"/>
    <m/>
  </r>
  <r>
    <x v="8"/>
    <x v="8"/>
    <d v="2025-10-17T00:00:00"/>
    <s v="BH2362621"/>
    <d v="2025-10-17T00:00:00"/>
    <s v="00068992"/>
    <s v="PR-12779180-HN2049 - CircleK 36 Phố Tràng Tiền"/>
    <n v="184608"/>
    <n v="0"/>
    <n v="14769"/>
    <n v="199377"/>
    <s v="Tồn đầu kỳ"/>
    <m/>
    <m/>
    <n v="199377"/>
    <n v="0"/>
    <n v="0"/>
    <n v="199377"/>
    <d v="2025-10-17T00:00:00"/>
    <m/>
    <d v="2025-10-17T00:00:00"/>
    <n v="0"/>
    <m/>
    <n v="174.56088738425751"/>
    <s v="Nợ quá hạn hơn 120 ngày có khả năng mất thanh toán"/>
    <d v="2025-10-17T00:00:00"/>
    <d v="1899-12-30T00:00:00"/>
    <m/>
    <m/>
    <x v="4"/>
    <x v="4"/>
    <m/>
  </r>
  <r>
    <x v="8"/>
    <x v="8"/>
    <d v="2025-10-17T00:00:00"/>
    <s v="BH2362622"/>
    <d v="2025-10-17T00:00:00"/>
    <s v="00068996"/>
    <s v="PR-12779310-HN2087 - CircleK Ch17, Tầng 1 Và Tầng 2, C-36 Tầng, Ô Đất Ct2, Kđt Mới Kim Văn - Kim Lũ"/>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3"/>
    <d v="2025-10-17T00:00:00"/>
    <s v="00068998"/>
    <s v="PR-12784254-HN2183 - CircleK 111 Nguyễn Sơn"/>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4"/>
    <d v="2025-10-17T00:00:00"/>
    <s v="00068999"/>
    <s v="PR-12779952-HN2190 - CircleK 560A Nguyễn Văn Cừ"/>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5"/>
    <d v="2025-10-17T00:00:00"/>
    <s v="00069000"/>
    <s v="PR-12784710-HN2228 - Circle K Vinhomes Green Bay 103 - tầng 1- G3"/>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6"/>
    <d v="2025-10-17T00:00:00"/>
    <s v="00069001"/>
    <s v="PR-12784900-HN2247 - CircleK Diện tích thương mại số 1-31 tại tầng 01 thuộc Khối đế của tòa W1 và W2, Nam Từ Liêm"/>
    <n v="346140"/>
    <n v="0"/>
    <n v="27691"/>
    <n v="373831"/>
    <s v="Tồn đầu kỳ"/>
    <m/>
    <m/>
    <n v="373831"/>
    <n v="0"/>
    <n v="0"/>
    <n v="373831"/>
    <d v="2025-10-17T00:00:00"/>
    <m/>
    <d v="2025-10-17T00:00:00"/>
    <n v="0"/>
    <m/>
    <n v="174.56088738425751"/>
    <s v="Nợ quá hạn hơn 120 ngày có khả năng mất thanh toán"/>
    <d v="2025-10-17T00:00:00"/>
    <d v="1899-12-30T00:00:00"/>
    <m/>
    <m/>
    <x v="4"/>
    <x v="4"/>
    <m/>
  </r>
  <r>
    <x v="8"/>
    <x v="8"/>
    <d v="2025-10-17T00:00:00"/>
    <s v="BH2362627"/>
    <d v="2025-10-17T00:00:00"/>
    <s v="00069002"/>
    <s v="PR-12779976-HN2191 - CircleK 293 Thụy Khuê"/>
    <n v="230760"/>
    <n v="0"/>
    <n v="18461"/>
    <n v="249221"/>
    <s v="Tồn đầu kỳ"/>
    <m/>
    <m/>
    <n v="249221"/>
    <n v="0"/>
    <n v="0"/>
    <n v="249221"/>
    <d v="2025-10-17T00:00:00"/>
    <m/>
    <d v="2025-10-17T00:00:00"/>
    <n v="0"/>
    <m/>
    <n v="174.56088738425751"/>
    <s v="Nợ quá hạn hơn 120 ngày có khả năng mất thanh toán"/>
    <d v="2025-10-17T00:00:00"/>
    <d v="1899-12-30T00:00:00"/>
    <m/>
    <m/>
    <x v="4"/>
    <x v="4"/>
    <m/>
  </r>
  <r>
    <x v="8"/>
    <x v="8"/>
    <d v="2025-10-17T00:00:00"/>
    <s v="BH2362628"/>
    <d v="2025-10-17T00:00:00"/>
    <s v="00069003"/>
    <s v="PR-12784388-HN2196 - CircleK 118 Định Công"/>
    <n v="276912"/>
    <n v="0"/>
    <n v="22153"/>
    <n v="299065"/>
    <s v="Tồn đầu kỳ"/>
    <m/>
    <m/>
    <n v="299065"/>
    <n v="0"/>
    <n v="0"/>
    <n v="299065"/>
    <d v="2025-10-17T00:00:00"/>
    <m/>
    <d v="2025-10-17T00:00:00"/>
    <n v="0"/>
    <m/>
    <n v="174.56088738425751"/>
    <s v="Nợ quá hạn hơn 120 ngày có khả năng mất thanh toán"/>
    <d v="2025-10-17T00:00:00"/>
    <d v="1899-12-30T00:00:00"/>
    <m/>
    <m/>
    <x v="4"/>
    <x v="4"/>
    <m/>
  </r>
  <r>
    <x v="9"/>
    <x v="9"/>
    <d v="2025-10-20T00:00:00"/>
    <s v="BH2362899"/>
    <d v="2025-10-20T00:00:00"/>
    <s v="00069059"/>
    <s v="PR-12799584-HL4007 - CircleK Số 550, Tổ 3, Khu phố 9A, đường Hạ Long, Phường Bãi Cháy, Thành phố Hạ Long"/>
    <n v="1153800"/>
    <n v="0"/>
    <n v="92304"/>
    <n v="1246104"/>
    <s v="Tồn đầu kỳ"/>
    <m/>
    <m/>
    <n v="1246104"/>
    <n v="0"/>
    <n v="0"/>
    <n v="1246104"/>
    <d v="2025-10-20T00:00:00"/>
    <m/>
    <d v="2025-10-20T00:00:00"/>
    <n v="0"/>
    <m/>
    <n v="171.56088738425751"/>
    <s v="Nợ quá hạn hơn 120 ngày có khả năng mất thanh toán"/>
    <d v="2025-10-20T00:00:00"/>
    <d v="1899-12-30T00:00:00"/>
    <m/>
    <m/>
    <x v="4"/>
    <x v="4"/>
    <m/>
  </r>
  <r>
    <x v="8"/>
    <x v="8"/>
    <d v="2025-10-20T00:00:00"/>
    <s v="BH2362912"/>
    <d v="2025-10-20T00:00:00"/>
    <s v="00069071"/>
    <s v="PR-12794460-HN2114 - CircleK 7 Nguyễn Thị Định"/>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13"/>
    <d v="2025-10-20T00:00:00"/>
    <s v="00069072"/>
    <s v="PR-12803394-HN2283 - CircleK Số 30 phố Duy Tân, Cầu Giấy"/>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15"/>
    <d v="2025-10-20T00:00:00"/>
    <s v="00069073"/>
    <s v="PR-12802314-HN2219 - CircleK - 14 Thái Hà"/>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17"/>
    <d v="2025-10-20T00:00:00"/>
    <s v="00069074"/>
    <s v="PR-12789298-HN2085 - CircleK 135 Tô Hiệu"/>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26"/>
    <d v="2025-10-20T00:00:00"/>
    <s v="00069075"/>
    <s v="PR-12803360-HN2281 - CircleK Số 16 phố Hàng Mắm"/>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27"/>
    <d v="2025-10-20T00:00:00"/>
    <s v="00069076"/>
    <s v="PR-12789760-HN2176 - CircleK 164 Nguyễn Văn Cừ"/>
    <n v="346140"/>
    <n v="0"/>
    <n v="27691"/>
    <n v="373831"/>
    <s v="Tồn đầu kỳ"/>
    <m/>
    <m/>
    <n v="373831"/>
    <n v="0"/>
    <n v="0"/>
    <n v="373831"/>
    <d v="2025-10-20T00:00:00"/>
    <m/>
    <d v="2025-10-20T00:00:00"/>
    <n v="0"/>
    <m/>
    <n v="171.56088738425751"/>
    <s v="Nợ quá hạn hơn 120 ngày có khả năng mất thanh toán"/>
    <d v="2025-10-20T00:00:00"/>
    <d v="1899-12-30T00:00:00"/>
    <m/>
    <m/>
    <x v="4"/>
    <x v="4"/>
    <m/>
  </r>
  <r>
    <x v="8"/>
    <x v="8"/>
    <d v="2025-10-20T00:00:00"/>
    <s v="BH2362928"/>
    <d v="2025-10-20T00:00:00"/>
    <s v="00069077"/>
    <s v="PR-12789638-HN2153 - CircleK Lô 37 Khu Nhà Ở Thấp Tầng Tt1, Dự Án Khu Đô Thị Mới Mỹ Đình Mễ Trì"/>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30"/>
    <d v="2025-10-20T00:00:00"/>
    <s v="00069078"/>
    <s v="PR-12792066-HN2174 - CircleK Lô 41, Khu Nhà Ở Thấp Tt4, Khu Đô Thị Mỹ Đình - Sông Đà"/>
    <n v="346140"/>
    <n v="0"/>
    <n v="27691"/>
    <n v="373831"/>
    <s v="Tồn đầu kỳ"/>
    <m/>
    <m/>
    <n v="373831"/>
    <n v="0"/>
    <n v="0"/>
    <n v="373831"/>
    <d v="2025-10-20T00:00:00"/>
    <m/>
    <d v="2025-10-20T00:00:00"/>
    <n v="0"/>
    <m/>
    <n v="171.56088738425751"/>
    <s v="Nợ quá hạn hơn 120 ngày có khả năng mất thanh toán"/>
    <d v="2025-10-20T00:00:00"/>
    <d v="1899-12-30T00:00:00"/>
    <m/>
    <m/>
    <x v="4"/>
    <x v="4"/>
    <m/>
  </r>
  <r>
    <x v="8"/>
    <x v="8"/>
    <d v="2025-10-20T00:00:00"/>
    <s v="BH2362932"/>
    <d v="2025-10-20T00:00:00"/>
    <s v="00069079"/>
    <s v="PR-12789850-HN2197 - CircleK B3-06, Khu Chức Năng Đô Thị Thành Phố Xanh"/>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33"/>
    <d v="2025-10-20T00:00:00"/>
    <s v="00069080"/>
    <s v="PR-12802048-HN2203 - CircleK Số 1Sh09 Và Số 2Sh09, Tòa S1.05 (Z34.1), Lô Đất F1-Ch01 - 5 Khu Đô Thị Mới Tây Mỗ, Đại Mỗ - Vinhomes Park (Vinhomes Smart City)"/>
    <n v="346140"/>
    <n v="0"/>
    <n v="27691"/>
    <n v="373831"/>
    <s v="Tồn đầu kỳ"/>
    <m/>
    <m/>
    <n v="373831"/>
    <n v="0"/>
    <n v="0"/>
    <n v="373831"/>
    <d v="2025-10-20T00:00:00"/>
    <m/>
    <d v="2025-10-20T00:00:00"/>
    <n v="0"/>
    <m/>
    <n v="171.56088738425751"/>
    <s v="Nợ quá hạn hơn 120 ngày có khả năng mất thanh toán"/>
    <d v="2025-10-20T00:00:00"/>
    <d v="1899-12-30T00:00:00"/>
    <m/>
    <m/>
    <x v="4"/>
    <x v="4"/>
    <m/>
  </r>
  <r>
    <x v="8"/>
    <x v="8"/>
    <d v="2025-10-20T00:00:00"/>
    <s v="BH2362935"/>
    <d v="2025-10-20T00:00:00"/>
    <s v="00069081"/>
    <s v="PR-12800408-HN2090 - CircleK Số 1 Đường Tây Hồ"/>
    <n v="461520"/>
    <n v="0"/>
    <n v="36922"/>
    <n v="498442"/>
    <s v="Tồn đầu kỳ"/>
    <m/>
    <m/>
    <n v="498442"/>
    <n v="0"/>
    <n v="0"/>
    <n v="498442"/>
    <d v="2025-10-20T00:00:00"/>
    <m/>
    <d v="2025-10-20T00:00:00"/>
    <n v="0"/>
    <m/>
    <n v="171.56088738425751"/>
    <s v="Nợ quá hạn hơn 120 ngày có khả năng mất thanh toán"/>
    <d v="2025-10-20T00:00:00"/>
    <d v="1899-12-30T00:00:00"/>
    <m/>
    <m/>
    <x v="4"/>
    <x v="4"/>
    <m/>
  </r>
  <r>
    <x v="8"/>
    <x v="8"/>
    <d v="2025-10-20T00:00:00"/>
    <s v="BH2362937"/>
    <d v="2025-10-20T00:00:00"/>
    <s v="00069082"/>
    <s v="PR-12800068-HN2052 - CircleK 288 Đường Giải Phóng"/>
    <n v="230760"/>
    <n v="0"/>
    <n v="18461"/>
    <n v="249221"/>
    <s v="Tồn đầu kỳ"/>
    <m/>
    <m/>
    <n v="249221"/>
    <n v="0"/>
    <n v="0"/>
    <n v="249221"/>
    <d v="2025-10-20T00:00:00"/>
    <m/>
    <d v="2025-10-20T00:00:00"/>
    <n v="0"/>
    <m/>
    <n v="171.56088738425751"/>
    <s v="Nợ quá hạn hơn 120 ngày có khả năng mất thanh toán"/>
    <d v="2025-10-20T00:00:00"/>
    <d v="1899-12-30T00:00:00"/>
    <m/>
    <m/>
    <x v="4"/>
    <x v="4"/>
    <m/>
  </r>
  <r>
    <x v="8"/>
    <x v="8"/>
    <d v="2025-10-20T00:00:00"/>
    <s v="BH2362939"/>
    <d v="2025-10-20T00:00:00"/>
    <s v="00069083"/>
    <s v="PR-12800760-HN2118 - CircleK 370 Nguyễn Trãi"/>
    <n v="184608"/>
    <n v="0"/>
    <n v="14769"/>
    <n v="199377"/>
    <s v="Tồn đầu kỳ"/>
    <m/>
    <m/>
    <n v="199377"/>
    <n v="0"/>
    <n v="0"/>
    <n v="199377"/>
    <d v="2025-10-20T00:00:00"/>
    <m/>
    <d v="2025-10-20T00:00:00"/>
    <n v="0"/>
    <m/>
    <n v="171.56088738425751"/>
    <s v="Nợ quá hạn hơn 120 ngày có khả năng mất thanh toán"/>
    <d v="2025-10-20T00:00:00"/>
    <d v="1899-12-30T00:00:00"/>
    <m/>
    <m/>
    <x v="4"/>
    <x v="4"/>
    <m/>
  </r>
  <r>
    <x v="8"/>
    <x v="8"/>
    <d v="2025-10-20T00:00:00"/>
    <s v="BH2362940"/>
    <d v="2025-10-20T00:00:00"/>
    <s v="00069084"/>
    <s v="PR-12794380-HN2158 - CircleK 48 Ngõ 116 Phố Nhân Hòa"/>
    <n v="346140"/>
    <n v="0"/>
    <n v="27691"/>
    <n v="373831"/>
    <s v="Tồn đầu kỳ"/>
    <m/>
    <m/>
    <n v="373831"/>
    <n v="0"/>
    <n v="0"/>
    <n v="373831"/>
    <d v="2025-10-20T00:00:00"/>
    <m/>
    <d v="2025-10-20T00:00:00"/>
    <n v="0"/>
    <m/>
    <n v="171.56088738425751"/>
    <s v="Nợ quá hạn hơn 120 ngày có khả năng mất thanh toán"/>
    <d v="2025-10-20T00:00:00"/>
    <d v="1899-12-30T00:00:00"/>
    <m/>
    <m/>
    <x v="4"/>
    <x v="4"/>
    <m/>
  </r>
  <r>
    <x v="8"/>
    <x v="8"/>
    <d v="2025-10-20T00:00:00"/>
    <s v="BH2362942"/>
    <d v="2025-10-20T00:00:00"/>
    <s v="00069085"/>
    <s v="PR-12790000-HN2220 - Circle K Tầng 1 lô thương mại dịch vụ 02 tòa G1-G2"/>
    <n v="184608"/>
    <n v="0"/>
    <n v="14769"/>
    <n v="199377"/>
    <s v="Tồn đầu kỳ"/>
    <m/>
    <m/>
    <n v="199377"/>
    <n v="0"/>
    <n v="0"/>
    <n v="199377"/>
    <d v="2025-10-20T00:00:00"/>
    <m/>
    <d v="2025-10-20T00:00:00"/>
    <n v="0"/>
    <m/>
    <n v="171.56088738425751"/>
    <s v="Nợ quá hạn hơn 120 ngày có khả năng mất thanh toán"/>
    <d v="2025-10-20T00:00:00"/>
    <d v="1899-12-30T00:00:00"/>
    <m/>
    <m/>
    <x v="4"/>
    <x v="4"/>
    <m/>
  </r>
  <r>
    <x v="8"/>
    <x v="8"/>
    <d v="2025-10-20T00:00:00"/>
    <s v="BH2362943"/>
    <d v="2025-10-20T00:00:00"/>
    <s v="00069086"/>
    <s v="PR-12795412-HN2244 - CircleK Nhà 18T1 khu đô thị mới Trung Hòa - Nhân Chính"/>
    <n v="184608"/>
    <n v="0"/>
    <n v="14769"/>
    <n v="199377"/>
    <s v="Tồn đầu kỳ"/>
    <m/>
    <m/>
    <n v="199377"/>
    <n v="0"/>
    <n v="0"/>
    <n v="199377"/>
    <d v="2025-10-20T00:00:00"/>
    <m/>
    <d v="2025-10-20T00:00:00"/>
    <n v="0"/>
    <m/>
    <n v="171.56088738425751"/>
    <s v="Nợ quá hạn hơn 120 ngày có khả năng mất thanh toán"/>
    <d v="2025-10-20T00:00:00"/>
    <d v="1899-12-30T00:00:00"/>
    <m/>
    <m/>
    <x v="4"/>
    <x v="4"/>
    <m/>
  </r>
  <r>
    <x v="8"/>
    <x v="8"/>
    <d v="2025-10-21T00:00:00"/>
    <s v="BH2363155"/>
    <d v="2025-10-21T00:00:00"/>
    <s v="00069159"/>
    <s v="PR-12813497-HN2057 - CircleK Căn Hộ C1-A Khu Nhà Ở Số 6 Đội Nhân"/>
    <n v="207684"/>
    <n v="0"/>
    <n v="16615"/>
    <n v="224299"/>
    <s v="Tồn đầu kỳ"/>
    <m/>
    <m/>
    <n v="224299"/>
    <n v="0"/>
    <n v="0"/>
    <n v="224299"/>
    <d v="2025-10-21T00:00:00"/>
    <m/>
    <d v="2025-10-21T00:00:00"/>
    <n v="0"/>
    <m/>
    <n v="170.56088738425751"/>
    <s v="Nợ quá hạn hơn 120 ngày có khả năng mất thanh toán"/>
    <d v="2025-10-21T00:00:00"/>
    <d v="1899-12-30T00:00:00"/>
    <m/>
    <m/>
    <x v="4"/>
    <x v="4"/>
    <m/>
  </r>
  <r>
    <x v="8"/>
    <x v="8"/>
    <d v="2025-10-21T00:00:00"/>
    <s v="BH2363156"/>
    <d v="2025-10-21T00:00:00"/>
    <s v="00069160"/>
    <s v="PR-12814465-HN2192 - CircleK 15 Dương Khuê"/>
    <n v="346140"/>
    <n v="0"/>
    <n v="27691"/>
    <n v="373831"/>
    <s v="Tồn đầu kỳ"/>
    <m/>
    <m/>
    <n v="373831"/>
    <n v="0"/>
    <n v="0"/>
    <n v="373831"/>
    <d v="2025-10-21T00:00:00"/>
    <m/>
    <d v="2025-10-21T00:00:00"/>
    <n v="0"/>
    <m/>
    <n v="170.56088738425751"/>
    <s v="Nợ quá hạn hơn 120 ngày có khả năng mất thanh toán"/>
    <d v="2025-10-21T00:00:00"/>
    <d v="1899-12-30T00:00:00"/>
    <m/>
    <m/>
    <x v="4"/>
    <x v="4"/>
    <m/>
  </r>
  <r>
    <x v="8"/>
    <x v="8"/>
    <d v="2025-10-21T00:00:00"/>
    <s v="BH2363157"/>
    <d v="2025-10-21T00:00:00"/>
    <s v="00069161"/>
    <s v="PR-12809483-HN2127 - CircleK 74-76 Đồng Xuân"/>
    <n v="230760"/>
    <n v="0"/>
    <n v="18461"/>
    <n v="249221"/>
    <s v="Tồn đầu kỳ"/>
    <m/>
    <m/>
    <n v="249221"/>
    <n v="0"/>
    <n v="0"/>
    <n v="249221"/>
    <d v="2025-10-21T00:00:00"/>
    <m/>
    <d v="2025-10-21T00:00:00"/>
    <n v="0"/>
    <m/>
    <n v="170.56088738425751"/>
    <s v="Nợ quá hạn hơn 120 ngày có khả năng mất thanh toán"/>
    <d v="2025-10-21T00:00:00"/>
    <d v="1899-12-30T00:00:00"/>
    <m/>
    <m/>
    <x v="4"/>
    <x v="4"/>
    <m/>
  </r>
  <r>
    <x v="8"/>
    <x v="8"/>
    <d v="2025-10-22T00:00:00"/>
    <s v="BH2363508"/>
    <d v="2025-10-22T00:00:00"/>
    <s v="00069251"/>
    <s v="PR-12822820-HN2083 - CircleK 51-Lk6A-C17 Đô Thị Mỗ Lao"/>
    <n v="230760"/>
    <n v="0"/>
    <n v="18461"/>
    <n v="249221"/>
    <s v="Tồn đầu kỳ"/>
    <m/>
    <m/>
    <n v="249221"/>
    <n v="0"/>
    <n v="0"/>
    <n v="249221"/>
    <d v="2025-10-22T00:00:00"/>
    <m/>
    <d v="2025-10-22T00:00:00"/>
    <n v="0"/>
    <m/>
    <n v="169.56088738425751"/>
    <s v="Nợ quá hạn hơn 120 ngày có khả năng mất thanh toán"/>
    <d v="2025-10-22T00:00:00"/>
    <d v="1899-12-30T00:00:00"/>
    <m/>
    <m/>
    <x v="4"/>
    <x v="4"/>
    <m/>
  </r>
  <r>
    <x v="8"/>
    <x v="8"/>
    <d v="2025-10-22T00:00:00"/>
    <s v="BH2363509"/>
    <d v="2025-10-22T00:00:00"/>
    <s v="00069252"/>
    <s v="PR-12824048-HN2209 - CircleK V11-A01, Lô Đất Ttdv 01, Khu Đô Thị Mới An Hưng"/>
    <n v="230760"/>
    <n v="0"/>
    <n v="18461"/>
    <n v="249221"/>
    <s v="Tồn đầu kỳ"/>
    <m/>
    <m/>
    <n v="249221"/>
    <n v="0"/>
    <n v="0"/>
    <n v="249221"/>
    <d v="2025-10-22T00:00:00"/>
    <m/>
    <d v="2025-10-22T00:00:00"/>
    <n v="0"/>
    <m/>
    <n v="169.56088738425751"/>
    <s v="Nợ quá hạn hơn 120 ngày có khả năng mất thanh toán"/>
    <d v="2025-10-22T00:00:00"/>
    <d v="1899-12-30T00:00:00"/>
    <m/>
    <m/>
    <x v="4"/>
    <x v="4"/>
    <m/>
  </r>
  <r>
    <x v="8"/>
    <x v="8"/>
    <d v="2025-10-22T00:00:00"/>
    <s v="BH2363511"/>
    <d v="2025-10-22T00:00:00"/>
    <s v="00069253"/>
    <s v="PR-12819818-HN2214 - CircleK 67 Cửa Nam"/>
    <n v="346140"/>
    <n v="0"/>
    <n v="27691"/>
    <n v="373831"/>
    <s v="Tồn đầu kỳ"/>
    <m/>
    <m/>
    <n v="373831"/>
    <n v="0"/>
    <n v="0"/>
    <n v="373831"/>
    <d v="2025-10-22T00:00:00"/>
    <m/>
    <d v="2025-10-22T00:00:00"/>
    <n v="0"/>
    <m/>
    <n v="169.56088738425751"/>
    <s v="Nợ quá hạn hơn 120 ngày có khả năng mất thanh toán"/>
    <d v="2025-10-22T00:00:00"/>
    <d v="1899-12-30T00:00:00"/>
    <m/>
    <m/>
    <x v="4"/>
    <x v="4"/>
    <m/>
  </r>
  <r>
    <x v="8"/>
    <x v="8"/>
    <d v="2025-10-23T00:00:00"/>
    <s v="BH2363740"/>
    <d v="2025-10-23T00:00:00"/>
    <s v="00070382"/>
    <s v="PR-12833753-HN2210 - CircleK 29 Hàng Phèn"/>
    <n v="230760"/>
    <n v="0"/>
    <n v="18461"/>
    <n v="249221"/>
    <s v="Tồn đầu kỳ"/>
    <m/>
    <m/>
    <n v="249221"/>
    <n v="0"/>
    <n v="0"/>
    <n v="249221"/>
    <d v="2025-10-23T00:00:00"/>
    <m/>
    <d v="2025-10-23T00:00:00"/>
    <n v="0"/>
    <m/>
    <n v="168.56088738425751"/>
    <s v="Nợ quá hạn hơn 120 ngày có khả năng mất thanh toán"/>
    <d v="2025-10-23T00:00:00"/>
    <d v="1899-12-30T00:00:00"/>
    <m/>
    <m/>
    <x v="4"/>
    <x v="4"/>
    <m/>
  </r>
  <r>
    <x v="8"/>
    <x v="8"/>
    <d v="2025-10-23T00:00:00"/>
    <s v="BH2363741"/>
    <d v="2025-10-23T00:00:00"/>
    <s v="00070383"/>
    <s v="PR-12833579-HN2180 - CircleK Lô 7, Khu Di Dân Đền Lừ 2"/>
    <n v="230760"/>
    <n v="0"/>
    <n v="18461"/>
    <n v="249221"/>
    <s v="Tồn đầu kỳ"/>
    <m/>
    <m/>
    <n v="249221"/>
    <n v="0"/>
    <n v="0"/>
    <n v="249221"/>
    <d v="2025-10-23T00:00:00"/>
    <m/>
    <d v="2025-10-23T00:00:00"/>
    <n v="0"/>
    <m/>
    <n v="168.56088738425751"/>
    <s v="Nợ quá hạn hơn 120 ngày có khả năng mất thanh toán"/>
    <d v="2025-10-23T00:00:00"/>
    <d v="1899-12-30T00:00:00"/>
    <m/>
    <m/>
    <x v="4"/>
    <x v="4"/>
    <m/>
  </r>
  <r>
    <x v="8"/>
    <x v="8"/>
    <d v="2025-10-23T00:00:00"/>
    <s v="BH2363742"/>
    <d v="2025-10-23T00:00:00"/>
    <s v="00070384"/>
    <s v="PR-12828687-HN2098 - CircleK 3 Xuân Diệu"/>
    <n v="692280"/>
    <n v="0"/>
    <n v="55382"/>
    <n v="747662"/>
    <s v="Tồn đầu kỳ"/>
    <m/>
    <m/>
    <n v="747662"/>
    <n v="0"/>
    <n v="0"/>
    <n v="747662"/>
    <d v="2025-10-23T00:00:00"/>
    <m/>
    <d v="2025-10-23T00:00:00"/>
    <n v="0"/>
    <m/>
    <n v="168.56088738425751"/>
    <s v="Nợ quá hạn hơn 120 ngày có khả năng mất thanh toán"/>
    <d v="2025-10-23T00:00:00"/>
    <d v="1899-12-30T00:00:00"/>
    <m/>
    <m/>
    <x v="4"/>
    <x v="4"/>
    <m/>
  </r>
  <r>
    <x v="9"/>
    <x v="9"/>
    <d v="2025-10-24T00:00:00"/>
    <s v="BH2363792"/>
    <d v="2025-10-24T00:00:00"/>
    <s v="00070464"/>
    <s v="PR-12828295-HL4008 - CircleK Số nhà 78, Quảng Ninh"/>
    <n v="1153800"/>
    <n v="0"/>
    <n v="92304"/>
    <n v="1246104"/>
    <s v="Tồn đầu kỳ"/>
    <m/>
    <m/>
    <n v="1246104"/>
    <n v="0"/>
    <n v="0"/>
    <n v="1246104"/>
    <d v="2025-10-24T00:00:00"/>
    <m/>
    <d v="2025-10-24T00:00:00"/>
    <n v="0"/>
    <m/>
    <n v="167.56088738425751"/>
    <s v="Nợ quá hạn hơn 120 ngày có khả năng mất thanh toán"/>
    <d v="2025-10-24T00:00:00"/>
    <d v="1899-12-30T00:00:00"/>
    <m/>
    <m/>
    <x v="4"/>
    <x v="4"/>
    <m/>
  </r>
  <r>
    <x v="8"/>
    <x v="8"/>
    <d v="2025-10-24T00:00:00"/>
    <s v="BH2363823"/>
    <d v="2025-10-24T00:00:00"/>
    <s v="00070989"/>
    <s v="PR-12843574-HN2241 - CircleK Số 2 Ngõ 11 Phố Lương Định Của"/>
    <n v="184608"/>
    <n v="0"/>
    <n v="14769"/>
    <n v="199377"/>
    <s v="Tồn đầu kỳ"/>
    <m/>
    <m/>
    <n v="199377"/>
    <n v="0"/>
    <n v="0"/>
    <n v="199377"/>
    <d v="2025-10-24T00:00:00"/>
    <m/>
    <d v="2025-10-24T00:00:00"/>
    <n v="0"/>
    <m/>
    <n v="167.56088738425751"/>
    <s v="Nợ quá hạn hơn 120 ngày có khả năng mất thanh toán"/>
    <d v="2025-10-24T00:00:00"/>
    <d v="1899-12-30T00:00:00"/>
    <m/>
    <m/>
    <x v="4"/>
    <x v="4"/>
    <m/>
  </r>
  <r>
    <x v="8"/>
    <x v="8"/>
    <d v="2025-10-24T00:00:00"/>
    <s v="BH2363824"/>
    <d v="2025-10-24T00:00:00"/>
    <s v="00071000"/>
    <s v="PR-12843030-HN2172 - CircleK A4-A5, Tòa A, Khối B, Imperial Sky Garden, Số 423 Minh Khai"/>
    <n v="346140"/>
    <n v="0"/>
    <n v="27691"/>
    <n v="373831"/>
    <s v="Tồn đầu kỳ"/>
    <m/>
    <m/>
    <n v="373831"/>
    <n v="0"/>
    <n v="0"/>
    <n v="373831"/>
    <d v="2025-10-24T00:00:00"/>
    <m/>
    <d v="2025-10-24T00:00:00"/>
    <n v="0"/>
    <m/>
    <n v="167.56088738425751"/>
    <s v="Nợ quá hạn hơn 120 ngày có khả năng mất thanh toán"/>
    <d v="2025-10-24T00:00:00"/>
    <d v="1899-12-30T00:00:00"/>
    <m/>
    <m/>
    <x v="4"/>
    <x v="4"/>
    <m/>
  </r>
  <r>
    <x v="8"/>
    <x v="8"/>
    <d v="2025-10-24T00:00:00"/>
    <s v="BH2363825"/>
    <d v="2025-10-24T00:00:00"/>
    <s v="00071010"/>
    <s v="PR-12838250-HN2187 - CircleK 142-144 Hồng Mai"/>
    <n v="230760"/>
    <n v="0"/>
    <n v="18461"/>
    <n v="249221"/>
    <s v="Tồn đầu kỳ"/>
    <m/>
    <m/>
    <n v="249221"/>
    <n v="0"/>
    <n v="0"/>
    <n v="249221"/>
    <d v="2025-10-24T00:00:00"/>
    <m/>
    <d v="2025-10-24T00:00:00"/>
    <n v="0"/>
    <m/>
    <n v="167.56088738425751"/>
    <s v="Nợ quá hạn hơn 120 ngày có khả năng mất thanh toán"/>
    <d v="2025-10-24T00:00:00"/>
    <d v="1899-12-30T00:00:00"/>
    <m/>
    <m/>
    <x v="4"/>
    <x v="4"/>
    <m/>
  </r>
  <r>
    <x v="8"/>
    <x v="8"/>
    <d v="2025-10-27T00:00:00"/>
    <s v="BH2364388"/>
    <d v="2025-10-27T00:00:00"/>
    <s v="00071109"/>
    <s v="PR-12847610-HN2091 - CircleK 17 Liễu Giai"/>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89"/>
    <d v="2025-10-27T00:00:00"/>
    <s v="00071110"/>
    <s v="PR-12859220-HN2136 - CircleK 138 Phố Đội Cấn"/>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0"/>
    <d v="2025-10-27T00:00:00"/>
    <s v="00071111"/>
    <s v="PR-12859324-HN2143 - CircleK 94 Phố Linh Lang"/>
    <n v="346140"/>
    <n v="0"/>
    <n v="27691"/>
    <n v="373831"/>
    <s v="Tồn đầu kỳ"/>
    <m/>
    <m/>
    <n v="373831"/>
    <n v="0"/>
    <n v="0"/>
    <n v="373831"/>
    <d v="2025-10-27T00:00:00"/>
    <m/>
    <d v="2025-10-27T00:00:00"/>
    <n v="0"/>
    <m/>
    <n v="164.56088738425751"/>
    <s v="Nợ quá hạn hơn 120 ngày có khả năng mất thanh toán"/>
    <d v="2025-10-27T00:00:00"/>
    <d v="1899-12-30T00:00:00"/>
    <m/>
    <m/>
    <x v="4"/>
    <x v="4"/>
    <m/>
  </r>
  <r>
    <x v="8"/>
    <x v="8"/>
    <d v="2025-10-27T00:00:00"/>
    <s v="BH2364391"/>
    <d v="2025-10-27T00:00:00"/>
    <s v="00071112"/>
    <s v="PR-12858422-HN2064 - CircleK 28 Nguyễn Phong Sắc, Tổ 9"/>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2"/>
    <d v="2025-10-27T00:00:00"/>
    <s v="00071113"/>
    <s v="PR-12850026-HN2108 - CircleK Tầng 1 Và 2, Tòa Nhà Sannam,78 Phố Duy Tân"/>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3"/>
    <d v="2025-10-27T00:00:00"/>
    <s v="00071114"/>
    <s v="PR-12858110-HN2036 - CircleK 105 Chùa Láng"/>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4"/>
    <d v="2025-10-27T00:00:00"/>
    <s v="00071115"/>
    <s v="PR-12858162-HN2041 - CircleK Số 01, Nhà C2, Khu Tập Thể Quân Đội Nam Đồng"/>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5"/>
    <d v="2025-10-27T00:00:00"/>
    <s v="00071116"/>
    <s v="PR-12856701-HN2201 - CircleK 49 + 51 Phố Trần Quang Diệu, Tổ 102"/>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6"/>
    <d v="2025-10-27T00:00:00"/>
    <s v="00071117"/>
    <s v="PR-12856431-HN2154 - CircleK Số A1 Khu Đầm Trấu"/>
    <n v="276912"/>
    <n v="0"/>
    <n v="22153"/>
    <n v="299065"/>
    <s v="Tồn đầu kỳ"/>
    <m/>
    <m/>
    <n v="299065"/>
    <n v="0"/>
    <n v="0"/>
    <n v="299065"/>
    <d v="2025-10-27T00:00:00"/>
    <m/>
    <d v="2025-10-27T00:00:00"/>
    <n v="0"/>
    <m/>
    <n v="164.56088738425751"/>
    <s v="Nợ quá hạn hơn 120 ngày có khả năng mất thanh toán"/>
    <d v="2025-10-27T00:00:00"/>
    <d v="1899-12-30T00:00:00"/>
    <m/>
    <m/>
    <x v="4"/>
    <x v="4"/>
    <m/>
  </r>
  <r>
    <x v="8"/>
    <x v="8"/>
    <d v="2025-10-27T00:00:00"/>
    <s v="BH2364397"/>
    <d v="2025-10-27T00:00:00"/>
    <s v="00071118"/>
    <s v="PR-12855067-HN2257 - CircleK Số 148 Trần Bình"/>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398"/>
    <d v="2025-10-27T00:00:00"/>
    <s v="00071119"/>
    <s v="PR-12858812-HN2098 - CircleK 3 Xuân Diệu"/>
    <n v="461520"/>
    <n v="0"/>
    <n v="36922"/>
    <n v="498442"/>
    <s v="Tồn đầu kỳ"/>
    <m/>
    <m/>
    <n v="498442"/>
    <n v="0"/>
    <n v="0"/>
    <n v="498442"/>
    <d v="2025-10-27T00:00:00"/>
    <m/>
    <d v="2025-10-27T00:00:00"/>
    <n v="0"/>
    <m/>
    <n v="164.56088738425751"/>
    <s v="Nợ quá hạn hơn 120 ngày có khả năng mất thanh toán"/>
    <d v="2025-10-27T00:00:00"/>
    <d v="1899-12-30T00:00:00"/>
    <m/>
    <m/>
    <x v="4"/>
    <x v="4"/>
    <m/>
  </r>
  <r>
    <x v="8"/>
    <x v="8"/>
    <d v="2025-10-27T00:00:00"/>
    <s v="BH2364399"/>
    <d v="2025-10-27T00:00:00"/>
    <s v="00071120"/>
    <s v="PR-12859728-HN2166 - CircleK 38 Xuân La"/>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400"/>
    <d v="2025-10-27T00:00:00"/>
    <s v="00071121"/>
    <s v="PR-12860226-HN2194 - CircleK Căn Hộ Số 01Sh20 Và 02Sh20, Thuộc Tòa Nhà S2.15 (T26M-2), Tại Lô Đất B2-Ct03, Vinhomes Ocean Park"/>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401"/>
    <d v="2025-10-27T00:00:00"/>
    <s v="00071122"/>
    <s v="PR-12853891-HN2200 - CircleK Số 01Sh22 Và 02Sh22, Ô Đất B2-Ct02, Tòa U26-2 (S2.08) Dự Án Khu Đô Thị Gia Lâm - Vinhomes Ocean Park"/>
    <n v="230760"/>
    <n v="0"/>
    <n v="18461"/>
    <n v="249221"/>
    <s v="Tồn đầu kỳ"/>
    <m/>
    <m/>
    <n v="249221"/>
    <n v="0"/>
    <n v="0"/>
    <n v="249221"/>
    <d v="2025-10-27T00:00:00"/>
    <m/>
    <d v="2025-10-27T00:00:00"/>
    <n v="0"/>
    <m/>
    <n v="164.56088738425751"/>
    <s v="Nợ quá hạn hơn 120 ngày có khả năng mất thanh toán"/>
    <d v="2025-10-27T00:00:00"/>
    <d v="1899-12-30T00:00:00"/>
    <m/>
    <m/>
    <x v="4"/>
    <x v="4"/>
    <m/>
  </r>
  <r>
    <x v="8"/>
    <x v="8"/>
    <d v="2025-10-27T00:00:00"/>
    <s v="BH2364402"/>
    <d v="2025-10-27T00:00:00"/>
    <s v="00071123"/>
    <s v="PR-12860340-HN2202 - CircleK Số 01Sh06 Và Số 02Sh06, Ô Đất B2-Ct03, Tòa L26 (S2.11), Dự Án Khu Đô Thị Gia Lâm - Vinhomes Ocean Park"/>
    <n v="184608"/>
    <n v="0"/>
    <n v="14769"/>
    <n v="199377"/>
    <s v="Tồn đầu kỳ"/>
    <m/>
    <m/>
    <n v="199377"/>
    <n v="0"/>
    <n v="0"/>
    <n v="199377"/>
    <d v="2025-10-27T00:00:00"/>
    <m/>
    <d v="2025-10-27T00:00:00"/>
    <n v="0"/>
    <m/>
    <n v="164.56088738425751"/>
    <s v="Nợ quá hạn hơn 120 ngày có khả năng mất thanh toán"/>
    <d v="2025-10-27T00:00:00"/>
    <d v="1899-12-30T00:00:00"/>
    <m/>
    <m/>
    <x v="4"/>
    <x v="4"/>
    <m/>
  </r>
  <r>
    <x v="8"/>
    <x v="8"/>
    <d v="2025-10-28T00:00:00"/>
    <s v="BH2364693"/>
    <d v="2025-10-28T00:00:00"/>
    <s v="00071203"/>
    <s v="PR-12872093-HN2037 - CircleK Tầng Trệt, Somerset Hoa Binh, 106 Hoàng Quốc Việt"/>
    <n v="184608"/>
    <n v="0"/>
    <n v="14769"/>
    <n v="199377"/>
    <s v="Tồn đầu kỳ"/>
    <m/>
    <m/>
    <n v="199377"/>
    <n v="0"/>
    <n v="0"/>
    <n v="199377"/>
    <d v="2025-10-28T00:00:00"/>
    <m/>
    <d v="2025-10-28T00:00:00"/>
    <n v="0"/>
    <m/>
    <n v="163.56088738425751"/>
    <s v="Nợ quá hạn hơn 120 ngày có khả năng mất thanh toán"/>
    <d v="2025-10-28T00:00:00"/>
    <d v="1899-12-30T00:00:00"/>
    <m/>
    <m/>
    <x v="4"/>
    <x v="4"/>
    <m/>
  </r>
  <r>
    <x v="8"/>
    <x v="8"/>
    <d v="2025-10-28T00:00:00"/>
    <s v="BH2364694"/>
    <d v="2025-10-28T00:00:00"/>
    <s v="00071204"/>
    <s v="PR-12873059-HN2177 - CircleK 12 Tam Trinh"/>
    <n v="461520"/>
    <n v="0"/>
    <n v="36922"/>
    <n v="498442"/>
    <s v="Tồn đầu kỳ"/>
    <m/>
    <m/>
    <n v="498442"/>
    <n v="0"/>
    <n v="0"/>
    <n v="498442"/>
    <d v="2025-10-28T00:00:00"/>
    <m/>
    <d v="2025-10-28T00:00:00"/>
    <n v="0"/>
    <m/>
    <n v="163.56088738425751"/>
    <s v="Nợ quá hạn hơn 120 ngày có khả năng mất thanh toán"/>
    <d v="2025-10-28T00:00:00"/>
    <d v="1899-12-30T00:00:00"/>
    <m/>
    <m/>
    <x v="4"/>
    <x v="4"/>
    <m/>
  </r>
  <r>
    <x v="8"/>
    <x v="8"/>
    <d v="2025-10-28T00:00:00"/>
    <s v="BH2364695"/>
    <d v="2025-10-28T00:00:00"/>
    <s v="00071205"/>
    <s v="PR-12867353-HN2034 - CircleK Ô D22, Nơ 12 Khu Đô Thị Mới Định Công"/>
    <n v="230760"/>
    <n v="0"/>
    <n v="18461"/>
    <n v="249221"/>
    <s v="Tồn đầu kỳ"/>
    <m/>
    <m/>
    <n v="249221"/>
    <n v="0"/>
    <n v="0"/>
    <n v="249221"/>
    <d v="2025-10-28T00:00:00"/>
    <m/>
    <d v="2025-10-28T00:00:00"/>
    <n v="0"/>
    <m/>
    <n v="163.56088738425751"/>
    <s v="Nợ quá hạn hơn 120 ngày có khả năng mất thanh toán"/>
    <d v="2025-10-28T00:00:00"/>
    <d v="1899-12-30T00:00:00"/>
    <m/>
    <m/>
    <x v="4"/>
    <x v="4"/>
    <m/>
  </r>
  <r>
    <x v="8"/>
    <x v="8"/>
    <d v="2025-10-28T00:00:00"/>
    <s v="BH2364696"/>
    <d v="2025-10-28T00:00:00"/>
    <s v="00071206"/>
    <s v="PR-12868531-HN2191 - CircleK 293 Thụy Khuê"/>
    <n v="184608"/>
    <n v="0"/>
    <n v="14769"/>
    <n v="199377"/>
    <s v="Tồn đầu kỳ"/>
    <m/>
    <m/>
    <n v="199377"/>
    <n v="0"/>
    <n v="0"/>
    <n v="199377"/>
    <d v="2025-10-28T00:00:00"/>
    <m/>
    <d v="2025-10-28T00:00:00"/>
    <n v="0"/>
    <m/>
    <n v="163.56088738425751"/>
    <s v="Nợ quá hạn hơn 120 ngày có khả năng mất thanh toán"/>
    <d v="2025-10-28T00:00:00"/>
    <d v="1899-12-30T00:00:00"/>
    <m/>
    <m/>
    <x v="4"/>
    <x v="4"/>
    <m/>
  </r>
  <r>
    <x v="8"/>
    <x v="8"/>
    <d v="2025-10-28T00:00:00"/>
    <s v="BH2364697"/>
    <d v="2025-10-28T00:00:00"/>
    <s v="00071207"/>
    <s v="PR-12873617-HN2233 - CircleK Ô L7, Khu đấu giá Quyền sử dụng đất, đoạn đường Cầu Bươu"/>
    <n v="230760"/>
    <n v="0"/>
    <n v="18461"/>
    <n v="249221"/>
    <s v="Tồn đầu kỳ"/>
    <m/>
    <m/>
    <n v="249221"/>
    <n v="0"/>
    <n v="0"/>
    <n v="249221"/>
    <d v="2025-10-28T00:00:00"/>
    <m/>
    <d v="2025-10-28T00:00:00"/>
    <n v="0"/>
    <m/>
    <n v="163.56088738425751"/>
    <s v="Nợ quá hạn hơn 120 ngày có khả năng mất thanh toán"/>
    <d v="2025-10-28T00:00:00"/>
    <d v="1899-12-30T00:00:00"/>
    <m/>
    <m/>
    <x v="4"/>
    <x v="4"/>
    <m/>
  </r>
  <r>
    <x v="8"/>
    <x v="8"/>
    <d v="2025-10-28T00:00:00"/>
    <s v="BH2364698"/>
    <d v="2025-10-28T00:00:00"/>
    <s v="00071208"/>
    <s v="PR-12867827-HN2101 - CircleK 70 Ngụy Như Kon Tum"/>
    <n v="369216"/>
    <n v="0"/>
    <n v="29537"/>
    <n v="398753"/>
    <s v="Tồn đầu kỳ"/>
    <m/>
    <m/>
    <n v="398753"/>
    <n v="0"/>
    <n v="0"/>
    <n v="398753"/>
    <d v="2025-10-28T00:00:00"/>
    <m/>
    <d v="2025-10-28T00:00:00"/>
    <n v="0"/>
    <m/>
    <n v="163.56088738425751"/>
    <s v="Nợ quá hạn hơn 120 ngày có khả năng mất thanh toán"/>
    <d v="2025-10-28T00:00:00"/>
    <d v="1899-12-30T00:00:00"/>
    <m/>
    <m/>
    <x v="4"/>
    <x v="4"/>
    <m/>
  </r>
  <r>
    <x v="12"/>
    <x v="12"/>
    <d v="2025-10-29T00:00:00"/>
    <s v="BH2364933"/>
    <d v="2025-10-29T00:00:00"/>
    <s v="00071321"/>
    <s v="PR-12839092-HP6010 - CircleK 341 Lot 22 Lê Hồng Phong"/>
    <n v="1107648"/>
    <n v="0"/>
    <n v="88612"/>
    <n v="1196260"/>
    <s v="Tồn đầu kỳ"/>
    <m/>
    <m/>
    <n v="1196260"/>
    <n v="0"/>
    <n v="0"/>
    <n v="1196260"/>
    <d v="2025-10-29T00:00:00"/>
    <m/>
    <d v="2025-10-29T00:00:00"/>
    <n v="0"/>
    <m/>
    <n v="162.56088738425751"/>
    <s v="Nợ quá hạn hơn 120 ngày có khả năng mất thanh toán"/>
    <d v="2025-10-29T00:00:00"/>
    <d v="1899-12-30T00:00:00"/>
    <m/>
    <m/>
    <x v="4"/>
    <x v="4"/>
    <m/>
  </r>
  <r>
    <x v="8"/>
    <x v="8"/>
    <d v="2025-10-29T00:00:00"/>
    <s v="BH2365014"/>
    <d v="2025-10-29T00:00:00"/>
    <s v="00071338"/>
    <s v="PR-12869159-HN2260 - CircleK Gian hàng thương mại dịch vụ 1S08, Ô đất B2-CT01, Tòa L26 (S2.05) Dự án Khu đô thị Gia Lâm - Vinhomes Ocean Park"/>
    <n v="230760"/>
    <n v="0"/>
    <n v="18461"/>
    <n v="249221"/>
    <s v="Tồn đầu kỳ"/>
    <m/>
    <m/>
    <n v="249221"/>
    <n v="0"/>
    <n v="0"/>
    <n v="249221"/>
    <d v="2025-10-29T00:00:00"/>
    <m/>
    <d v="2025-10-29T00:00:00"/>
    <n v="0"/>
    <m/>
    <n v="162.56088738425751"/>
    <s v="Nợ quá hạn hơn 120 ngày có khả năng mất thanh toán"/>
    <d v="2025-10-29T00:00:00"/>
    <d v="1899-12-30T00:00:00"/>
    <m/>
    <m/>
    <x v="4"/>
    <x v="4"/>
    <m/>
  </r>
  <r>
    <x v="14"/>
    <x v="14"/>
    <d v="2025-10-09T00:00:00"/>
    <s v="BH/207/2025787"/>
    <d v="2025-10-09T00:00:00"/>
    <n v="65712"/>
    <s v="TC251008-01011-00046"/>
    <n v="1567350"/>
    <n v="0"/>
    <n v="125388"/>
    <n v="1692738"/>
    <s v="Tồn đầu kỳ"/>
    <d v="2026-01-12T00:00:00"/>
    <m/>
    <n v="1692738"/>
    <n v="0"/>
    <n v="1692738"/>
    <n v="0"/>
    <d v="2025-10-09T00:00:00"/>
    <m/>
    <d v="2025-10-09T00:00:00"/>
    <n v="0"/>
    <m/>
    <s v=""/>
    <s v="Đã thanh toán"/>
    <d v="2025-10-09T00:00:00"/>
    <d v="2026-01-12T00:00:00"/>
    <m/>
    <m/>
    <x v="5"/>
    <x v="5"/>
    <m/>
  </r>
  <r>
    <x v="15"/>
    <x v="15"/>
    <d v="2025-10-10T00:00:00"/>
    <s v="BH/207/2025905"/>
    <d v="2025-10-10T00:00:00"/>
    <n v="66818"/>
    <s v="251009-01001-00036 - LOTTE NAM SÀI GÒN"/>
    <n v="2688660"/>
    <n v="0"/>
    <n v="215093"/>
    <n v="2903753"/>
    <s v="Tồn đầu kỳ"/>
    <d v="2026-01-12T00:00:00"/>
    <m/>
    <n v="2903753"/>
    <n v="0"/>
    <n v="2903753"/>
    <n v="0"/>
    <d v="2025-10-10T00:00:00"/>
    <m/>
    <d v="2025-10-10T00:00:00"/>
    <n v="0"/>
    <m/>
    <s v=""/>
    <s v="Đã thanh toán"/>
    <d v="2025-10-10T00:00:00"/>
    <d v="2026-01-12T00:00:00"/>
    <m/>
    <m/>
    <x v="5"/>
    <x v="5"/>
    <m/>
  </r>
  <r>
    <x v="15"/>
    <x v="15"/>
    <d v="2025-10-14T00:00:00"/>
    <s v="BH/207/20251481"/>
    <d v="2025-10-14T00:00:00"/>
    <n v="67114"/>
    <s v="251013-01001-00448 - LOTTE NAM SÀI GÒN"/>
    <n v="4176755"/>
    <n v="0"/>
    <n v="334140"/>
    <n v="4510895"/>
    <s v="Tồn đầu kỳ"/>
    <d v="2026-01-12T00:00:00"/>
    <m/>
    <n v="4510895"/>
    <n v="0"/>
    <n v="4510895"/>
    <n v="0"/>
    <d v="2025-10-14T00:00:00"/>
    <m/>
    <d v="2025-10-14T00:00:00"/>
    <n v="0"/>
    <m/>
    <s v=""/>
    <s v="Đã thanh toán"/>
    <d v="2025-10-14T00:00:00"/>
    <d v="2026-01-12T00:00:00"/>
    <m/>
    <m/>
    <x v="5"/>
    <x v="5"/>
    <m/>
  </r>
  <r>
    <x v="16"/>
    <x v="16"/>
    <d v="2025-09-04T00:00:00"/>
    <s v="BH2330491"/>
    <d v="2025-09-04T00:00:00"/>
    <s v="00056581"/>
    <s v="A36TC223 - Cửa hàng OKONO Xuân Đỉnh, KM GÀ MUỐI 500G X 10% VÀ CHÂN GIÒ MUỐI 300G X 10% TỪ NGÀY 1-9 ĐẾN 30-9"/>
    <n v="620440"/>
    <n v="0"/>
    <n v="49635"/>
    <n v="670075"/>
    <s v="Tồn đầu kỳ"/>
    <d v="2026-01-26T00:00:00"/>
    <m/>
    <n v="670075"/>
    <n v="0"/>
    <n v="670075"/>
    <n v="0"/>
    <d v="2025-09-04T00:00:00"/>
    <m/>
    <d v="2025-09-04T00:00:00"/>
    <n v="0"/>
    <m/>
    <s v=""/>
    <s v="Đã thanh toán"/>
    <d v="2025-09-04T00:00:00"/>
    <d v="2026-01-26T00:00:00"/>
    <m/>
    <m/>
    <x v="6"/>
    <x v="6"/>
    <m/>
  </r>
  <r>
    <x v="16"/>
    <x v="16"/>
    <d v="2025-09-04T00:00:00"/>
    <s v="BH2330493"/>
    <d v="2025-09-04T00:00:00"/>
    <s v="00056582"/>
    <s v="A30HC70 - Cửa hàng OKONO Hoàng Cầu, KM GÀ MUỐI 500G X 10% VÀ CHÂN GIÒ MUỐI 300G X 10% TỪ NGÀY 1-9 ĐẾN 30-9"/>
    <n v="660258"/>
    <n v="0"/>
    <n v="52821"/>
    <n v="713079"/>
    <s v="Tồn đầu kỳ"/>
    <d v="2026-01-26T00:00:00"/>
    <m/>
    <n v="713079"/>
    <n v="0"/>
    <n v="713079"/>
    <n v="0"/>
    <d v="2025-09-04T00:00:00"/>
    <m/>
    <d v="2025-09-04T00:00:00"/>
    <n v="0"/>
    <m/>
    <s v=""/>
    <s v="Đã thanh toán"/>
    <d v="2025-09-04T00:00:00"/>
    <d v="2026-01-26T00:00:00"/>
    <m/>
    <m/>
    <x v="6"/>
    <x v="6"/>
    <m/>
  </r>
  <r>
    <x v="16"/>
    <x v="16"/>
    <d v="2025-09-04T00:00:00"/>
    <s v="BH2330495"/>
    <d v="2025-09-04T00:00:00"/>
    <s v="00056583"/>
    <s v="A23TD276 - Cửa hàng OKONO Thượng Đình, KM GÀ MUỐI 500G X 10% VÀ CHÂN GIÒ MUỐI 300G X 10% TỪ NGÀY 1-9 ĐẾN 30-9"/>
    <n v="623028"/>
    <n v="0"/>
    <n v="49842"/>
    <n v="672870"/>
    <s v="Tồn đầu kỳ"/>
    <d v="2026-01-26T00:00:00"/>
    <m/>
    <n v="672870"/>
    <n v="0"/>
    <n v="672870"/>
    <n v="0"/>
    <d v="2025-09-04T00:00:00"/>
    <m/>
    <d v="2025-09-04T00:00:00"/>
    <n v="0"/>
    <m/>
    <s v=""/>
    <s v="Đã thanh toán"/>
    <d v="2025-09-04T00:00:00"/>
    <d v="2026-01-26T00:00:00"/>
    <m/>
    <m/>
    <x v="6"/>
    <x v="6"/>
    <m/>
  </r>
  <r>
    <x v="16"/>
    <x v="16"/>
    <d v="2025-09-04T00:00:00"/>
    <s v="BH2330497"/>
    <d v="2025-09-04T00:00:00"/>
    <s v="00056584"/>
    <s v="A14TD32 - Cửa hàng OKONO Trần Điền, KM GÀ MUỐI 500G X 10% VÀ CHÂN GIÒ MUỐI 300G X 10% TỪ NGÀY 1-9 ĐẾN 30-9"/>
    <n v="1274770"/>
    <n v="0"/>
    <n v="101982"/>
    <n v="1376752"/>
    <s v="Tồn đầu kỳ"/>
    <d v="2026-01-26T00:00:00"/>
    <m/>
    <n v="1376752"/>
    <n v="0"/>
    <n v="1376752"/>
    <n v="0"/>
    <d v="2025-09-04T00:00:00"/>
    <m/>
    <d v="2025-09-04T00:00:00"/>
    <n v="0"/>
    <m/>
    <s v=""/>
    <s v="Đã thanh toán"/>
    <d v="2025-09-04T00:00:00"/>
    <d v="2026-01-26T00:00:00"/>
    <m/>
    <m/>
    <x v="6"/>
    <x v="6"/>
    <m/>
  </r>
  <r>
    <x v="16"/>
    <x v="16"/>
    <d v="2025-09-04T00:00:00"/>
    <s v="BH2330498"/>
    <d v="2025-09-04T00:00:00"/>
    <s v="00056585"/>
    <s v="A16YX85 - Cửa hàng OKONO Yên Xá, KM GÀ MUỐI 500G X 10% VÀ CHÂN GIÒ MUỐI 300G X 10% TỪ NGÀY 1-9 ĐẾN 30-9"/>
    <n v="2429670"/>
    <n v="0"/>
    <n v="194374"/>
    <n v="2624044"/>
    <s v="Tồn đầu kỳ"/>
    <d v="2026-01-26T00:00:00"/>
    <m/>
    <n v="2624044"/>
    <n v="0"/>
    <n v="2624044"/>
    <n v="0"/>
    <d v="2025-09-04T00:00:00"/>
    <m/>
    <d v="2025-09-04T00:00:00"/>
    <n v="0"/>
    <m/>
    <s v=""/>
    <s v="Đã thanh toán"/>
    <d v="2025-09-04T00:00:00"/>
    <d v="2026-01-26T00:00:00"/>
    <m/>
    <m/>
    <x v="6"/>
    <x v="6"/>
    <m/>
  </r>
  <r>
    <x v="16"/>
    <x v="16"/>
    <d v="2025-09-10T00:00:00"/>
    <s v="BH2331650"/>
    <d v="2025-09-10T00:00:00"/>
    <s v="00058031"/>
    <s v="A12TV18 - Cửa hàng OKONO Trung Văn"/>
    <n v="586335"/>
    <n v="0"/>
    <n v="46907"/>
    <n v="633242"/>
    <s v="Tồn đầu kỳ"/>
    <d v="2026-01-26T00:00:00"/>
    <m/>
    <n v="633242"/>
    <n v="0"/>
    <n v="633242"/>
    <n v="0"/>
    <d v="2025-09-10T00:00:00"/>
    <m/>
    <d v="2025-09-10T00:00:00"/>
    <n v="0"/>
    <m/>
    <s v=""/>
    <s v="Đã thanh toán"/>
    <d v="2025-09-10T00:00:00"/>
    <d v="2026-01-26T00:00:00"/>
    <m/>
    <m/>
    <x v="6"/>
    <x v="6"/>
    <m/>
  </r>
  <r>
    <x v="16"/>
    <x v="16"/>
    <d v="2025-09-10T00:00:00"/>
    <s v="BH2331651"/>
    <d v="2025-09-10T00:00:00"/>
    <s v="00058032"/>
    <s v="A24LK75 - Cửa hàng OKONO La Khê"/>
    <n v="758243"/>
    <n v="0"/>
    <n v="60659"/>
    <n v="818902"/>
    <s v="Tồn đầu kỳ"/>
    <d v="2026-01-26T00:00:00"/>
    <m/>
    <n v="818902"/>
    <n v="0"/>
    <n v="818902"/>
    <n v="0"/>
    <d v="2025-09-10T00:00:00"/>
    <m/>
    <d v="2025-09-10T00:00:00"/>
    <n v="0"/>
    <m/>
    <s v=""/>
    <s v="Đã thanh toán"/>
    <d v="2025-09-10T00:00:00"/>
    <d v="2026-01-26T00:00:00"/>
    <m/>
    <m/>
    <x v="6"/>
    <x v="6"/>
    <m/>
  </r>
  <r>
    <x v="16"/>
    <x v="16"/>
    <d v="2025-09-10T00:00:00"/>
    <s v="BH2331652"/>
    <d v="2025-09-10T00:00:00"/>
    <s v="00058033"/>
    <s v="A23TD276 - Cửa hàng OKONO Thượng Đình"/>
    <n v="1096085"/>
    <n v="0"/>
    <n v="87687"/>
    <n v="1183772"/>
    <s v="Tồn đầu kỳ"/>
    <d v="2026-01-26T00:00:00"/>
    <m/>
    <n v="1183772"/>
    <n v="0"/>
    <n v="1183772"/>
    <n v="0"/>
    <d v="2025-09-10T00:00:00"/>
    <m/>
    <d v="2025-09-10T00:00:00"/>
    <n v="0"/>
    <m/>
    <s v=""/>
    <s v="Đã thanh toán"/>
    <d v="2025-09-10T00:00:00"/>
    <d v="2026-01-26T00:00:00"/>
    <m/>
    <m/>
    <x v="6"/>
    <x v="6"/>
    <m/>
  </r>
  <r>
    <x v="16"/>
    <x v="16"/>
    <d v="2025-09-11T00:00:00"/>
    <s v="BH2331998"/>
    <d v="2025-09-11T00:00:00"/>
    <s v="00058950"/>
    <s v="A27PT401- Cửa hàng OKONO 401 Phúc Tân"/>
    <n v="620440"/>
    <n v="0"/>
    <n v="49635"/>
    <n v="670075"/>
    <s v="Tồn đầu kỳ"/>
    <d v="2026-01-26T00:00:00"/>
    <m/>
    <n v="670075"/>
    <n v="0"/>
    <n v="670075"/>
    <n v="0"/>
    <d v="2025-09-11T00:00:00"/>
    <m/>
    <d v="2025-09-11T00:00:00"/>
    <n v="0"/>
    <m/>
    <s v=""/>
    <s v="Đã thanh toán"/>
    <d v="2025-09-11T00:00:00"/>
    <d v="2026-01-26T00:00:00"/>
    <m/>
    <m/>
    <x v="6"/>
    <x v="6"/>
    <m/>
  </r>
  <r>
    <x v="16"/>
    <x v="16"/>
    <d v="2025-09-11T00:00:00"/>
    <s v="BH2331999"/>
    <d v="2025-09-11T00:00:00"/>
    <s v="00058951"/>
    <s v="A33PT208 - Cửa hàng OKONO 208 Phúc Tân"/>
    <n v="620440"/>
    <n v="0"/>
    <n v="49635"/>
    <n v="670075"/>
    <s v="Tồn đầu kỳ"/>
    <d v="2026-01-26T00:00:00"/>
    <m/>
    <n v="670075"/>
    <n v="0"/>
    <n v="670075"/>
    <n v="0"/>
    <d v="2025-09-11T00:00:00"/>
    <m/>
    <d v="2025-09-11T00:00:00"/>
    <n v="0"/>
    <m/>
    <s v=""/>
    <s v="Đã thanh toán"/>
    <d v="2025-09-11T00:00:00"/>
    <d v="2026-01-26T00:00:00"/>
    <m/>
    <m/>
    <x v="6"/>
    <x v="6"/>
    <m/>
  </r>
  <r>
    <x v="16"/>
    <x v="16"/>
    <d v="2025-09-15T00:00:00"/>
    <s v="BH2332081"/>
    <d v="2025-09-15T00:00:00"/>
    <s v="00059556"/>
    <s v="A30HC70 - Cửa hàng OKONO Hoàng Cầu"/>
    <n v="625955"/>
    <n v="0"/>
    <n v="50076"/>
    <n v="676031"/>
    <s v="Tồn đầu kỳ"/>
    <d v="2026-01-26T00:00:00"/>
    <m/>
    <n v="676031"/>
    <n v="0"/>
    <n v="676031"/>
    <n v="0"/>
    <d v="2025-09-15T00:00:00"/>
    <m/>
    <d v="2025-09-15T00:00:00"/>
    <n v="0"/>
    <m/>
    <s v=""/>
    <s v="Đã thanh toán"/>
    <d v="2025-09-15T00:00:00"/>
    <d v="2026-01-26T00:00:00"/>
    <m/>
    <m/>
    <x v="6"/>
    <x v="6"/>
    <m/>
  </r>
  <r>
    <x v="16"/>
    <x v="16"/>
    <d v="2025-09-15T00:00:00"/>
    <s v="BH2332082"/>
    <d v="2025-09-15T00:00:00"/>
    <s v="00059557"/>
    <s v="A36TC223 - Cửa hàng OKONO Xuân Đỉnh"/>
    <n v="656350"/>
    <n v="0"/>
    <n v="52508"/>
    <n v="708858"/>
    <s v="Tồn đầu kỳ"/>
    <d v="2026-01-26T00:00:00"/>
    <m/>
    <n v="708858"/>
    <n v="0"/>
    <n v="708858"/>
    <n v="0"/>
    <d v="2025-09-15T00:00:00"/>
    <m/>
    <d v="2025-09-15T00:00:00"/>
    <n v="0"/>
    <m/>
    <s v=""/>
    <s v="Đã thanh toán"/>
    <d v="2025-09-15T00:00:00"/>
    <d v="2026-01-26T00:00:00"/>
    <m/>
    <m/>
    <x v="6"/>
    <x v="6"/>
    <m/>
  </r>
  <r>
    <x v="16"/>
    <x v="16"/>
    <d v="2025-09-15T00:00:00"/>
    <s v="BH2332083"/>
    <d v="2025-09-15T00:00:00"/>
    <s v="00059558"/>
    <s v="A16YX85 - Cửa hàng OKONO Yên Xá"/>
    <n v="1363510"/>
    <n v="0"/>
    <n v="109081"/>
    <n v="1472591"/>
    <s v="Tồn đầu kỳ"/>
    <d v="2026-01-26T00:00:00"/>
    <m/>
    <n v="1472591"/>
    <n v="0"/>
    <n v="1472591"/>
    <n v="0"/>
    <d v="2025-09-15T00:00:00"/>
    <m/>
    <d v="2025-09-15T00:00:00"/>
    <n v="0"/>
    <m/>
    <s v=""/>
    <s v="Đã thanh toán"/>
    <d v="2025-09-15T00:00:00"/>
    <d v="2026-01-26T00:00:00"/>
    <m/>
    <m/>
    <x v="6"/>
    <x v="6"/>
    <m/>
  </r>
  <r>
    <x v="16"/>
    <x v="16"/>
    <d v="2025-09-18T00:00:00"/>
    <s v="BH20259442"/>
    <d v="2025-09-18T00:00:00"/>
    <s v="00060726"/>
    <s v="A06YH271- Cửa hàng OKONO 271 Yên Hòa"/>
    <n v="659156"/>
    <n v="0"/>
    <n v="52732"/>
    <n v="711888"/>
    <s v="Tồn đầu kỳ"/>
    <d v="2026-01-26T00:00:00"/>
    <m/>
    <n v="711888"/>
    <n v="0"/>
    <n v="711888"/>
    <n v="0"/>
    <d v="2025-09-18T00:00:00"/>
    <m/>
    <d v="2025-09-18T00:00:00"/>
    <n v="0"/>
    <m/>
    <s v=""/>
    <s v="Đã thanh toán"/>
    <d v="2025-09-18T00:00:00"/>
    <d v="2026-01-26T00:00:00"/>
    <m/>
    <m/>
    <x v="6"/>
    <x v="6"/>
    <m/>
  </r>
  <r>
    <x v="16"/>
    <x v="16"/>
    <d v="2025-09-18T00:00:00"/>
    <s v="BH20259443"/>
    <d v="2025-09-18T00:00:00"/>
    <s v="00060727"/>
    <s v="A16YX85 - Cửa hàng OKONO Yên Xá"/>
    <n v="1215346"/>
    <n v="0"/>
    <n v="97228"/>
    <n v="1312574"/>
    <s v="Tồn đầu kỳ"/>
    <d v="2026-01-26T00:00:00"/>
    <m/>
    <n v="1312574"/>
    <n v="0"/>
    <n v="1312574"/>
    <n v="0"/>
    <d v="2025-09-18T00:00:00"/>
    <m/>
    <d v="2025-09-18T00:00:00"/>
    <n v="0"/>
    <m/>
    <s v=""/>
    <s v="Đã thanh toán"/>
    <d v="2025-09-18T00:00:00"/>
    <d v="2026-01-26T00:00:00"/>
    <m/>
    <m/>
    <x v="6"/>
    <x v="6"/>
    <m/>
  </r>
  <r>
    <x v="16"/>
    <x v="16"/>
    <d v="2025-09-25T00:00:00"/>
    <s v="BH202510109"/>
    <d v="2025-09-25T00:00:00"/>
    <s v="00062656"/>
    <s v="A12TV18 - Cửa hàng OKONO Trung Văn"/>
    <n v="711903"/>
    <n v="0"/>
    <n v="56952"/>
    <n v="768855"/>
    <s v="Tồn đầu kỳ"/>
    <d v="2026-01-26T00:00:00"/>
    <m/>
    <n v="768855"/>
    <n v="0"/>
    <n v="768855"/>
    <n v="0"/>
    <d v="2025-09-25T00:00:00"/>
    <m/>
    <d v="2025-09-25T00:00:00"/>
    <n v="0"/>
    <m/>
    <s v=""/>
    <s v="Đã thanh toán"/>
    <d v="2025-09-25T00:00:00"/>
    <d v="2026-01-26T00:00:00"/>
    <m/>
    <m/>
    <x v="6"/>
    <x v="6"/>
    <m/>
  </r>
  <r>
    <x v="16"/>
    <x v="16"/>
    <d v="2025-09-25T00:00:00"/>
    <s v="BH202510110"/>
    <d v="2025-09-25T00:00:00"/>
    <s v="00062657"/>
    <s v="A14TD32 - Cửa hàng OKONO Trần Điền"/>
    <n v="648410"/>
    <n v="0"/>
    <n v="51873"/>
    <n v="700283"/>
    <s v="Tồn đầu kỳ"/>
    <d v="2026-01-26T00:00:00"/>
    <m/>
    <n v="700283"/>
    <n v="0"/>
    <n v="700283"/>
    <n v="0"/>
    <d v="2025-09-25T00:00:00"/>
    <m/>
    <d v="2025-09-25T00:00:00"/>
    <n v="0"/>
    <m/>
    <s v=""/>
    <s v="Đã thanh toán"/>
    <d v="2025-09-25T00:00:00"/>
    <d v="2026-01-26T00:00:00"/>
    <m/>
    <m/>
    <x v="6"/>
    <x v="6"/>
    <m/>
  </r>
  <r>
    <x v="16"/>
    <x v="16"/>
    <d v="2025-09-29T00:00:00"/>
    <s v="BH2359296"/>
    <d v="2025-09-29T00:00:00"/>
    <s v="00063265"/>
    <s v="A33PT208 - Cửa hàng OKONO 208 Phúc Tân"/>
    <n v="659793"/>
    <n v="0"/>
    <n v="52783"/>
    <n v="712576"/>
    <s v="Tồn đầu kỳ"/>
    <d v="2026-01-26T00:00:00"/>
    <m/>
    <n v="712576"/>
    <n v="0"/>
    <n v="712576"/>
    <n v="0"/>
    <d v="2025-09-29T00:00:00"/>
    <m/>
    <d v="2025-09-29T00:00:00"/>
    <n v="0"/>
    <m/>
    <s v=""/>
    <s v="Đã thanh toán"/>
    <d v="2025-09-29T00:00:00"/>
    <d v="2026-01-26T00:00:00"/>
    <m/>
    <m/>
    <x v="6"/>
    <x v="6"/>
    <m/>
  </r>
  <r>
    <x v="16"/>
    <x v="16"/>
    <d v="2025-09-29T00:00:00"/>
    <s v="BH2359297"/>
    <d v="2025-09-29T00:00:00"/>
    <s v="00063266"/>
    <s v="A24LK75 - Cửa hàng OKONO La Khê"/>
    <n v="143022"/>
    <n v="0"/>
    <n v="11442"/>
    <n v="154464"/>
    <s v="Tồn đầu kỳ"/>
    <d v="2026-01-26T00:00:00"/>
    <m/>
    <n v="154464"/>
    <n v="0"/>
    <n v="154464"/>
    <n v="0"/>
    <d v="2025-09-29T00:00:00"/>
    <m/>
    <d v="2025-09-29T00:00:00"/>
    <n v="0"/>
    <m/>
    <s v=""/>
    <s v="Đã thanh toán"/>
    <d v="2025-09-29T00:00:00"/>
    <d v="2026-01-26T00:00:00"/>
    <m/>
    <m/>
    <x v="6"/>
    <x v="6"/>
    <m/>
  </r>
  <r>
    <x v="16"/>
    <x v="16"/>
    <d v="2025-09-29T00:00:00"/>
    <s v="BH2359298"/>
    <d v="2025-09-29T00:00:00"/>
    <s v="00063267"/>
    <s v="A01VT20-70 - Cửa hàng OKONO Văn Trì"/>
    <n v="728023"/>
    <n v="0"/>
    <n v="58242"/>
    <n v="786265"/>
    <s v="Tồn đầu kỳ"/>
    <d v="2026-01-26T00:00:00"/>
    <m/>
    <n v="786265"/>
    <n v="0"/>
    <n v="786265"/>
    <n v="0"/>
    <d v="2025-09-29T00:00:00"/>
    <m/>
    <d v="2025-09-29T00:00:00"/>
    <n v="0"/>
    <m/>
    <s v=""/>
    <s v="Đã thanh toán"/>
    <d v="2025-09-29T00:00:00"/>
    <d v="2026-01-26T00:00:00"/>
    <m/>
    <m/>
    <x v="6"/>
    <x v="6"/>
    <m/>
  </r>
  <r>
    <x v="16"/>
    <x v="16"/>
    <d v="2025-09-29T00:00:00"/>
    <s v="BH2359299"/>
    <d v="2025-09-29T00:00:00"/>
    <s v="00063268"/>
    <s v="A06YH271- Cửa hàng OKONO 271 Yên Hòa"/>
    <n v="728092"/>
    <n v="0"/>
    <n v="58247"/>
    <n v="786339"/>
    <s v="Tồn đầu kỳ"/>
    <d v="2026-01-26T00:00:00"/>
    <m/>
    <n v="786339"/>
    <n v="0"/>
    <n v="786339"/>
    <n v="0"/>
    <d v="2025-09-29T00:00:00"/>
    <m/>
    <d v="2025-09-29T00:00:00"/>
    <n v="0"/>
    <m/>
    <s v=""/>
    <s v="Đã thanh toán"/>
    <d v="2025-09-29T00:00:00"/>
    <d v="2026-01-26T00:00:00"/>
    <m/>
    <m/>
    <x v="6"/>
    <x v="6"/>
    <m/>
  </r>
  <r>
    <x v="16"/>
    <x v="16"/>
    <d v="2025-10-02T00:00:00"/>
    <s v="BH2360093"/>
    <d v="2025-10-02T00:00:00"/>
    <s v="00064672"/>
    <s v="A33PT208 - Cửa hàng OKONO 208 Phúc Tân"/>
    <n v="877602"/>
    <n v="0"/>
    <n v="70208"/>
    <n v="947810"/>
    <s v="Tồn đầu kỳ"/>
    <d v="2026-02-24T00:00:00"/>
    <m/>
    <n v="947810"/>
    <n v="0"/>
    <n v="947810"/>
    <n v="0"/>
    <d v="2025-10-02T00:00:00"/>
    <m/>
    <d v="2025-10-02T00:00:00"/>
    <n v="0"/>
    <m/>
    <s v=""/>
    <s v="Đã thanh toán"/>
    <d v="2025-10-02T00:00:00"/>
    <d v="2026-02-24T00:00:00"/>
    <m/>
    <m/>
    <x v="6"/>
    <x v="6"/>
    <m/>
  </r>
  <r>
    <x v="16"/>
    <x v="16"/>
    <d v="2025-10-02T00:00:00"/>
    <s v="BH2360094"/>
    <d v="2025-10-02T00:00:00"/>
    <s v="00064673"/>
    <s v="A27PT401- Cửa hàng OKONO 401 Phúc Tân"/>
    <n v="676415"/>
    <n v="0"/>
    <n v="54113"/>
    <n v="730528"/>
    <s v="Tồn đầu kỳ"/>
    <d v="2026-02-24T00:00:00"/>
    <m/>
    <n v="730528"/>
    <n v="0"/>
    <n v="730528"/>
    <n v="0"/>
    <d v="2025-10-02T00:00:00"/>
    <m/>
    <d v="2025-10-02T00:00:00"/>
    <n v="0"/>
    <m/>
    <s v=""/>
    <s v="Đã thanh toán"/>
    <d v="2025-10-02T00:00:00"/>
    <d v="2026-02-24T00:00:00"/>
    <m/>
    <m/>
    <x v="6"/>
    <x v="6"/>
    <m/>
  </r>
  <r>
    <x v="16"/>
    <x v="16"/>
    <d v="2025-10-02T00:00:00"/>
    <s v="BH2360095"/>
    <d v="2025-10-02T00:00:00"/>
    <s v="00064674"/>
    <s v="A30HC70 - Cửa hàng OKONO Hoàng Cầu"/>
    <n v="723266"/>
    <n v="0"/>
    <n v="57861"/>
    <n v="781127"/>
    <s v="Tồn đầu kỳ"/>
    <d v="2026-02-24T00:00:00"/>
    <m/>
    <n v="781127"/>
    <n v="0"/>
    <n v="781127"/>
    <n v="0"/>
    <d v="2025-10-02T00:00:00"/>
    <m/>
    <d v="2025-10-02T00:00:00"/>
    <n v="0"/>
    <m/>
    <s v=""/>
    <s v="Đã thanh toán"/>
    <d v="2025-10-02T00:00:00"/>
    <d v="2026-02-24T00:00:00"/>
    <m/>
    <m/>
    <x v="6"/>
    <x v="6"/>
    <m/>
  </r>
  <r>
    <x v="16"/>
    <x v="16"/>
    <d v="2025-10-02T00:00:00"/>
    <s v="BH2360096"/>
    <d v="2025-10-02T00:00:00"/>
    <s v="00064675"/>
    <s v="A24LK75 - Cửa hàng OKONO La Khê"/>
    <n v="712161"/>
    <n v="0"/>
    <n v="56973"/>
    <n v="769134"/>
    <s v="Tồn đầu kỳ"/>
    <d v="2026-02-24T00:00:00"/>
    <m/>
    <n v="769134"/>
    <n v="0"/>
    <n v="769134"/>
    <n v="0"/>
    <d v="2025-10-02T00:00:00"/>
    <m/>
    <d v="2025-10-02T00:00:00"/>
    <n v="0"/>
    <m/>
    <s v=""/>
    <s v="Đã thanh toán"/>
    <d v="2025-10-02T00:00:00"/>
    <d v="2026-02-24T00:00:00"/>
    <m/>
    <m/>
    <x v="6"/>
    <x v="6"/>
    <m/>
  </r>
  <r>
    <x v="16"/>
    <x v="16"/>
    <d v="2025-10-06T00:00:00"/>
    <s v="BH2360588"/>
    <d v="2025-10-06T00:00:00"/>
    <s v="00065537"/>
    <s v="A16YX85 - Cửa hàng OKONO Yên Xá"/>
    <n v="1363304"/>
    <n v="0"/>
    <n v="109064"/>
    <n v="1472368"/>
    <s v="Tồn đầu kỳ"/>
    <d v="2026-02-24T00:00:00"/>
    <m/>
    <n v="1472368"/>
    <n v="0"/>
    <n v="1472368"/>
    <n v="0"/>
    <d v="2025-10-06T00:00:00"/>
    <m/>
    <d v="2025-10-06T00:00:00"/>
    <n v="0"/>
    <m/>
    <s v=""/>
    <s v="Đã thanh toán"/>
    <d v="2025-10-06T00:00:00"/>
    <d v="2026-02-24T00:00:00"/>
    <m/>
    <m/>
    <x v="6"/>
    <x v="6"/>
    <m/>
  </r>
  <r>
    <x v="16"/>
    <x v="16"/>
    <d v="2025-10-06T00:00:00"/>
    <s v="BH2360589"/>
    <d v="2025-10-06T00:00:00"/>
    <s v="00065538"/>
    <s v="A12TV18 - Cửa hàng OKONO Trung Văn"/>
    <n v="747907"/>
    <n v="0"/>
    <n v="59833"/>
    <n v="807740"/>
    <s v="Tồn đầu kỳ"/>
    <d v="2026-02-24T00:00:00"/>
    <m/>
    <n v="807740"/>
    <n v="0"/>
    <n v="807740"/>
    <n v="0"/>
    <d v="2025-10-06T00:00:00"/>
    <m/>
    <d v="2025-10-06T00:00:00"/>
    <n v="0"/>
    <m/>
    <s v=""/>
    <s v="Đã thanh toán"/>
    <d v="2025-10-06T00:00:00"/>
    <d v="2026-02-24T00:00:00"/>
    <m/>
    <m/>
    <x v="6"/>
    <x v="6"/>
    <m/>
  </r>
  <r>
    <x v="16"/>
    <x v="16"/>
    <d v="2025-10-06T00:00:00"/>
    <s v="BH2360590"/>
    <d v="2025-10-06T00:00:00"/>
    <s v="00065539"/>
    <s v="A08TQV24 - Cửa hàng OKONO Trần Quốc Vượng"/>
    <n v="760745"/>
    <n v="0"/>
    <n v="60860"/>
    <n v="821605"/>
    <s v="Tồn đầu kỳ"/>
    <d v="2026-02-24T00:00:00"/>
    <m/>
    <n v="821605"/>
    <n v="0"/>
    <n v="821605"/>
    <n v="0"/>
    <d v="2025-10-06T00:00:00"/>
    <m/>
    <d v="2025-10-06T00:00:00"/>
    <n v="0"/>
    <m/>
    <s v=""/>
    <s v="Đã thanh toán"/>
    <d v="2025-10-06T00:00:00"/>
    <d v="2026-02-24T00:00:00"/>
    <m/>
    <m/>
    <x v="6"/>
    <x v="6"/>
    <m/>
  </r>
  <r>
    <x v="16"/>
    <x v="16"/>
    <d v="2025-10-13T00:00:00"/>
    <s v="BH2361806"/>
    <d v="2025-10-13T00:00:00"/>
    <s v="00067072"/>
    <s v="A17TD202 - Cửa hàng OKONO Trương Định"/>
    <n v="712161"/>
    <n v="0"/>
    <n v="56973"/>
    <n v="769134"/>
    <s v="Tồn đầu kỳ"/>
    <d v="2026-02-24T00:00:00"/>
    <m/>
    <n v="769134"/>
    <n v="0"/>
    <n v="769134"/>
    <n v="0"/>
    <d v="2025-10-13T00:00:00"/>
    <m/>
    <d v="2025-10-13T00:00:00"/>
    <n v="0"/>
    <m/>
    <s v=""/>
    <s v="Đã thanh toán"/>
    <d v="2025-10-13T00:00:00"/>
    <d v="2026-02-24T00:00:00"/>
    <m/>
    <m/>
    <x v="6"/>
    <x v="6"/>
    <m/>
  </r>
  <r>
    <x v="16"/>
    <x v="16"/>
    <d v="2025-10-13T00:00:00"/>
    <s v="BH2361807"/>
    <d v="2025-10-13T00:00:00"/>
    <s v="00067073"/>
    <s v="A36TC223 - Cửa hàng OKONO Xuân Đỉnh"/>
    <n v="993965"/>
    <n v="0"/>
    <n v="79517"/>
    <n v="1073482"/>
    <s v="Tồn đầu kỳ"/>
    <d v="2026-02-24T00:00:00"/>
    <m/>
    <n v="1073482"/>
    <n v="0"/>
    <n v="1073482"/>
    <n v="0"/>
    <d v="2025-10-13T00:00:00"/>
    <m/>
    <d v="2025-10-13T00:00:00"/>
    <n v="0"/>
    <m/>
    <s v=""/>
    <s v="Đã thanh toán"/>
    <d v="2025-10-13T00:00:00"/>
    <d v="2026-02-24T00:00:00"/>
    <m/>
    <m/>
    <x v="6"/>
    <x v="6"/>
    <m/>
  </r>
  <r>
    <x v="16"/>
    <x v="16"/>
    <d v="2025-10-13T00:00:00"/>
    <s v="BH2361809"/>
    <d v="2025-10-13T00:00:00"/>
    <s v="00067074"/>
    <s v="A30HC70 - Cửa hàng OKONO Hoàng Cầu"/>
    <n v="678562"/>
    <n v="0"/>
    <n v="54285"/>
    <n v="732847"/>
    <s v="Tồn đầu kỳ"/>
    <d v="2026-02-24T00:00:00"/>
    <m/>
    <n v="732847"/>
    <n v="0"/>
    <n v="732847"/>
    <n v="0"/>
    <d v="2025-10-13T00:00:00"/>
    <m/>
    <d v="2025-10-13T00:00:00"/>
    <n v="0"/>
    <m/>
    <s v=""/>
    <s v="Đã thanh toán"/>
    <d v="2025-10-13T00:00:00"/>
    <d v="2026-02-24T00:00:00"/>
    <m/>
    <m/>
    <x v="6"/>
    <x v="6"/>
    <m/>
  </r>
  <r>
    <x v="16"/>
    <x v="16"/>
    <d v="2025-10-13T00:00:00"/>
    <s v="BH2361810"/>
    <d v="2025-10-13T00:00:00"/>
    <s v="00067075"/>
    <s v="A16YX85 - Cửa hàng OKONO Yên Xá"/>
    <n v="1244045"/>
    <n v="0"/>
    <n v="99524"/>
    <n v="1343569"/>
    <s v="Tồn đầu kỳ"/>
    <d v="2026-02-24T00:00:00"/>
    <m/>
    <n v="1343569"/>
    <n v="0"/>
    <n v="1343569"/>
    <n v="0"/>
    <d v="2025-10-13T00:00:00"/>
    <m/>
    <d v="2025-10-13T00:00:00"/>
    <n v="0"/>
    <m/>
    <s v=""/>
    <s v="Đã thanh toán"/>
    <d v="2025-10-13T00:00:00"/>
    <d v="2026-02-24T00:00:00"/>
    <m/>
    <m/>
    <x v="6"/>
    <x v="6"/>
    <m/>
  </r>
  <r>
    <x v="16"/>
    <x v="16"/>
    <d v="2025-10-20T00:00:00"/>
    <s v="BH2362892"/>
    <d v="2025-10-20T00:00:00"/>
    <s v="00069054"/>
    <s v="A24LK75 - Cửa hàng OKONO La Khê"/>
    <n v="565296"/>
    <n v="0"/>
    <n v="45224"/>
    <n v="610520"/>
    <s v="Tồn đầu kỳ"/>
    <d v="2026-02-24T00:00:00"/>
    <m/>
    <n v="610520"/>
    <n v="0"/>
    <n v="610520"/>
    <n v="0"/>
    <d v="2025-10-20T00:00:00"/>
    <m/>
    <d v="2025-10-20T00:00:00"/>
    <n v="0"/>
    <m/>
    <s v=""/>
    <s v="Đã thanh toán"/>
    <d v="2025-10-20T00:00:00"/>
    <d v="2026-02-24T00:00:00"/>
    <m/>
    <m/>
    <x v="6"/>
    <x v="6"/>
    <m/>
  </r>
  <r>
    <x v="16"/>
    <x v="16"/>
    <d v="2025-10-20T00:00:00"/>
    <s v="BH2362893"/>
    <d v="2025-10-20T00:00:00"/>
    <s v="00069055"/>
    <s v="A14TD32 - Cửa hàng OKONO Trần Điền"/>
    <n v="716288"/>
    <n v="0"/>
    <n v="57303"/>
    <n v="773591"/>
    <s v="Tồn đầu kỳ"/>
    <d v="2026-02-24T00:00:00"/>
    <m/>
    <n v="773591"/>
    <n v="0"/>
    <n v="773591"/>
    <n v="0"/>
    <d v="2025-10-20T00:00:00"/>
    <m/>
    <d v="2025-10-20T00:00:00"/>
    <n v="0"/>
    <m/>
    <s v=""/>
    <s v="Đã thanh toán"/>
    <d v="2025-10-20T00:00:00"/>
    <d v="2026-02-24T00:00:00"/>
    <m/>
    <m/>
    <x v="6"/>
    <x v="6"/>
    <m/>
  </r>
  <r>
    <x v="16"/>
    <x v="16"/>
    <d v="2025-10-20T00:00:00"/>
    <s v="BH2362894"/>
    <d v="2025-10-20T00:00:00"/>
    <s v="00069056"/>
    <s v="A06YH271- Cửa hàng OKONO 271 Yên Hòa"/>
    <n v="690201"/>
    <n v="0"/>
    <n v="55216"/>
    <n v="745417"/>
    <s v="Tồn đầu kỳ"/>
    <d v="2026-02-24T00:00:00"/>
    <m/>
    <n v="745417"/>
    <n v="0"/>
    <n v="745417"/>
    <n v="0"/>
    <d v="2025-10-20T00:00:00"/>
    <m/>
    <d v="2025-10-20T00:00:00"/>
    <n v="0"/>
    <m/>
    <s v=""/>
    <s v="Đã thanh toán"/>
    <d v="2025-10-20T00:00:00"/>
    <d v="2026-02-24T00:00:00"/>
    <m/>
    <m/>
    <x v="6"/>
    <x v="6"/>
    <m/>
  </r>
  <r>
    <x v="16"/>
    <x v="16"/>
    <d v="2025-10-20T00:00:00"/>
    <s v="BH2362895"/>
    <d v="2025-10-20T00:00:00"/>
    <s v="00069057"/>
    <s v="A16YX85 - Cửa hàng OKONO Yên Xá"/>
    <n v="1458462"/>
    <n v="0"/>
    <n v="116677"/>
    <n v="1575139"/>
    <s v="Tồn đầu kỳ"/>
    <d v="2026-02-24T00:00:00"/>
    <m/>
    <n v="1575139"/>
    <n v="0"/>
    <n v="1575139"/>
    <n v="0"/>
    <d v="2025-10-20T00:00:00"/>
    <m/>
    <d v="2025-10-20T00:00:00"/>
    <n v="0"/>
    <m/>
    <s v=""/>
    <s v="Đã thanh toán"/>
    <d v="2025-10-20T00:00:00"/>
    <d v="2026-02-24T00:00:00"/>
    <m/>
    <m/>
    <x v="6"/>
    <x v="6"/>
    <m/>
  </r>
  <r>
    <x v="16"/>
    <x v="16"/>
    <d v="2025-10-21T00:00:00"/>
    <s v="BH2363112"/>
    <d v="2025-10-21T00:00:00"/>
    <s v="00069151"/>
    <s v="A33PT208 - Cửa hàng OKONO 208 Phúc Tân"/>
    <n v="737009"/>
    <n v="0"/>
    <n v="58961"/>
    <n v="795970"/>
    <s v="Tồn đầu kỳ"/>
    <d v="2026-02-24T00:00:00"/>
    <m/>
    <n v="795970"/>
    <n v="0"/>
    <n v="795970"/>
    <n v="0"/>
    <d v="2025-10-21T00:00:00"/>
    <m/>
    <d v="2025-10-21T00:00:00"/>
    <n v="0"/>
    <m/>
    <s v=""/>
    <s v="Đã thanh toán"/>
    <d v="2025-10-21T00:00:00"/>
    <d v="2026-02-24T00:00:00"/>
    <m/>
    <m/>
    <x v="6"/>
    <x v="6"/>
    <m/>
  </r>
  <r>
    <x v="16"/>
    <x v="16"/>
    <d v="2025-10-21T00:00:00"/>
    <s v="BH2363113"/>
    <d v="2025-10-21T00:00:00"/>
    <s v="00069152"/>
    <s v="A01VT20-70 - Cửa hàng OKONO Văn Trì"/>
    <n v="1635105"/>
    <n v="0"/>
    <n v="130808"/>
    <n v="1765913"/>
    <s v="Tồn đầu kỳ"/>
    <d v="2026-02-24T00:00:00"/>
    <m/>
    <n v="1765913"/>
    <n v="0"/>
    <n v="1765913"/>
    <n v="0"/>
    <d v="2025-10-21T00:00:00"/>
    <m/>
    <d v="2025-10-21T00:00:00"/>
    <n v="0"/>
    <m/>
    <s v=""/>
    <s v="Đã thanh toán"/>
    <d v="2025-10-21T00:00:00"/>
    <d v="2026-02-24T00:00:00"/>
    <m/>
    <m/>
    <x v="6"/>
    <x v="6"/>
    <m/>
  </r>
  <r>
    <x v="17"/>
    <x v="17"/>
    <d v="2025-10-02T00:00:00"/>
    <s v="BH/207/202757"/>
    <d v="2025-10-02T00:00:00"/>
    <s v="00063947"/>
    <s v="PO-49023 - Farmers market DC01 - Nơ Trang Long"/>
    <n v="962464"/>
    <n v="0"/>
    <n v="76997"/>
    <n v="1039461"/>
    <s v="Tồn đầu kỳ"/>
    <d v="2026-01-08T00:00:00"/>
    <m/>
    <n v="1039461"/>
    <n v="0"/>
    <n v="1039461"/>
    <n v="0"/>
    <d v="2025-10-02T00:00:00"/>
    <m/>
    <d v="2025-10-02T00:00:00"/>
    <n v="0"/>
    <m/>
    <s v=""/>
    <s v="Đã thanh toán"/>
    <d v="2025-10-02T00:00:00"/>
    <d v="2026-01-08T00:00:00"/>
    <m/>
    <m/>
    <x v="7"/>
    <x v="7"/>
    <m/>
  </r>
  <r>
    <x v="17"/>
    <x v="17"/>
    <d v="2025-10-06T00:00:00"/>
    <s v="BH/207/2025611"/>
    <d v="2025-10-06T00:00:00"/>
    <s v="00065488"/>
    <s v="PO-49952 - Farmers market DC01 - Nơ Trang Long"/>
    <n v="772431"/>
    <n v="0"/>
    <n v="61794"/>
    <n v="834225"/>
    <s v="Tồn đầu kỳ"/>
    <d v="2026-01-08T00:00:00"/>
    <m/>
    <n v="834225"/>
    <n v="0"/>
    <n v="834225"/>
    <n v="0"/>
    <d v="2025-10-06T00:00:00"/>
    <m/>
    <d v="2025-10-06T00:00:00"/>
    <n v="0"/>
    <m/>
    <s v=""/>
    <s v="Đã thanh toán"/>
    <d v="2025-10-06T00:00:00"/>
    <d v="2026-01-08T00:00:00"/>
    <m/>
    <m/>
    <x v="7"/>
    <x v="7"/>
    <m/>
  </r>
  <r>
    <x v="17"/>
    <x v="17"/>
    <d v="2025-10-14T00:00:00"/>
    <s v="BH/207/20251487"/>
    <d v="2025-10-14T00:00:00"/>
    <s v="00067125"/>
    <s v="po-51352 - Farmers market DC01 - Nơ Trang Long"/>
    <n v="645005"/>
    <n v="0"/>
    <n v="51600"/>
    <n v="696605"/>
    <s v="Tồn đầu kỳ"/>
    <d v="2026-01-08T00:00:00"/>
    <m/>
    <n v="696605"/>
    <n v="0"/>
    <n v="696605"/>
    <n v="0"/>
    <d v="2025-10-14T00:00:00"/>
    <m/>
    <d v="2025-10-14T00:00:00"/>
    <n v="0"/>
    <m/>
    <s v=""/>
    <s v="Đã thanh toán"/>
    <d v="2025-10-14T00:00:00"/>
    <d v="2026-01-08T00:00:00"/>
    <m/>
    <m/>
    <x v="7"/>
    <x v="7"/>
    <m/>
  </r>
  <r>
    <x v="17"/>
    <x v="17"/>
    <d v="2025-10-23T00:00:00"/>
    <s v="BH2370654"/>
    <d v="2025-10-23T00:00:00"/>
    <s v="00069291"/>
    <s v="PO-52929 - FM5 104 Hai Bà Trưng"/>
    <n v="872624"/>
    <n v="0"/>
    <n v="69810"/>
    <n v="942434"/>
    <s v="Tồn đầu kỳ"/>
    <d v="2026-01-08T00:00:00"/>
    <m/>
    <n v="942434"/>
    <n v="0"/>
    <n v="942434"/>
    <n v="0"/>
    <d v="2025-10-23T00:00:00"/>
    <m/>
    <d v="2025-10-23T00:00:00"/>
    <n v="0"/>
    <m/>
    <s v=""/>
    <s v="Đã thanh toán"/>
    <d v="2025-10-23T00:00:00"/>
    <d v="2026-01-08T00:00:00"/>
    <m/>
    <m/>
    <x v="7"/>
    <x v="7"/>
    <m/>
  </r>
  <r>
    <x v="18"/>
    <x v="18"/>
    <d v="2015-04-13T00:00:00"/>
    <m/>
    <d v="2015-04-13T00:00:00"/>
    <n v="7"/>
    <m/>
    <n v="2725368"/>
    <n v="0.1"/>
    <n v="272537"/>
    <n v="2997905"/>
    <s v="Tồn đầu kỳ"/>
    <m/>
    <m/>
    <n v="2997905"/>
    <n v="0"/>
    <n v="0"/>
    <n v="2997905"/>
    <d v="2015-04-13T00:00:00"/>
    <m/>
    <d v="2015-04-13T00:00:00"/>
    <n v="0"/>
    <m/>
    <n v="4014.5608873842575"/>
    <s v="Nợ quá hạn hơn 120 ngày có khả năng mất thanh toán"/>
    <d v="2015-04-13T00:00:00"/>
    <d v="1899-12-30T00:00:00"/>
    <s v="công nợ gối đầu"/>
    <m/>
    <x v="8"/>
    <x v="8"/>
    <m/>
  </r>
  <r>
    <x v="18"/>
    <x v="18"/>
    <d v="2015-04-13T00:00:00"/>
    <m/>
    <d v="2015-04-13T00:00:00"/>
    <n v="8"/>
    <m/>
    <n v="2510379"/>
    <n v="0.1"/>
    <n v="251038"/>
    <n v="2761417"/>
    <s v="Tồn đầu kỳ"/>
    <m/>
    <m/>
    <n v="2761417"/>
    <n v="0"/>
    <n v="0"/>
    <n v="2761417"/>
    <d v="2015-04-13T00:00:00"/>
    <m/>
    <d v="2015-04-13T00:00:00"/>
    <n v="0"/>
    <m/>
    <n v="4014.5608873842575"/>
    <s v="Nợ quá hạn hơn 120 ngày có khả năng mất thanh toán"/>
    <d v="2015-04-13T00:00:00"/>
    <d v="1899-12-30T00:00:00"/>
    <s v="công nợ gối đầu"/>
    <m/>
    <x v="8"/>
    <x v="8"/>
    <m/>
  </r>
  <r>
    <x v="18"/>
    <x v="18"/>
    <d v="2020-06-23T00:00:00"/>
    <m/>
    <d v="2020-06-23T00:00:00"/>
    <n v="14996"/>
    <s v="CÔNG TY CỔ PHẦN SÀI GÒN HD / RIVERSIDE, KT"/>
    <n v="3824532"/>
    <n v="0.1"/>
    <n v="382453"/>
    <n v="4206985"/>
    <s v="Tồn đầu kỳ"/>
    <m/>
    <m/>
    <n v="4206985"/>
    <n v="0"/>
    <n v="0"/>
    <n v="4206985"/>
    <d v="2020-06-23T00:00:00"/>
    <m/>
    <d v="2020-06-23T00:00:00"/>
    <n v="0"/>
    <m/>
    <n v="2116.5608873842575"/>
    <s v="Nợ quá hạn hơn 120 ngày có khả năng mất thanh toán"/>
    <d v="2020-06-23T00:00:00"/>
    <d v="1899-12-30T00:00:00"/>
    <s v="công nợ gối đầu"/>
    <m/>
    <x v="8"/>
    <x v="8"/>
    <m/>
  </r>
  <r>
    <x v="18"/>
    <x v="18"/>
    <d v="2021-02-02T00:00:00"/>
    <m/>
    <d v="2021-02-02T00:00:00"/>
    <n v="42500"/>
    <s v="CÔNG TY CỔ PHẦN SÀI GÒN HD / Kho bán hàng - Richmond, KT"/>
    <n v="2885059.9999999995"/>
    <n v="0.1"/>
    <n v="288505.99999999994"/>
    <n v="3173566"/>
    <s v="Tồn đầu kỳ"/>
    <m/>
    <m/>
    <n v="3173566"/>
    <n v="0"/>
    <n v="0"/>
    <n v="3173566"/>
    <d v="2021-02-02T00:00:00"/>
    <m/>
    <d v="2021-02-02T00:00:00"/>
    <n v="0"/>
    <m/>
    <n v="1892.5608873842575"/>
    <s v="Nợ quá hạn hơn 120 ngày có khả năng mất thanh toán"/>
    <d v="2021-02-02T00:00:00"/>
    <d v="1899-12-30T00:00:00"/>
    <s v="công nợ gối đầu"/>
    <m/>
    <x v="8"/>
    <x v="8"/>
    <m/>
  </r>
  <r>
    <x v="18"/>
    <x v="18"/>
    <d v="2021-04-08T00:00:00"/>
    <m/>
    <d v="2021-04-08T00:00:00"/>
    <n v="49039"/>
    <s v="CÔNG TY CỔ PHẦN SÀI GÒN HD / EMPIRE CITY, KT"/>
    <n v="1266561"/>
    <n v="0.1"/>
    <n v="126656"/>
    <n v="1393217"/>
    <s v="Tồn đầu kỳ"/>
    <m/>
    <m/>
    <n v="1393217"/>
    <n v="0"/>
    <n v="0"/>
    <n v="1393217"/>
    <d v="2021-04-08T00:00:00"/>
    <m/>
    <d v="2021-04-08T00:00:00"/>
    <n v="0"/>
    <m/>
    <n v="1827.5608873842575"/>
    <s v="Nợ quá hạn hơn 120 ngày có khả năng mất thanh toán"/>
    <d v="2021-04-08T00:00:00"/>
    <d v="1899-12-30T00:00:00"/>
    <s v="công nợ gối đầu"/>
    <m/>
    <x v="8"/>
    <x v="8"/>
    <m/>
  </r>
  <r>
    <x v="18"/>
    <x v="18"/>
    <d v="2023-01-16T00:00:00"/>
    <m/>
    <d v="2023-01-16T00:00:00"/>
    <n v="1662"/>
    <s v="CÔNG TY CỔ PHẦN SÀI GÒN HD - Picity High, KT"/>
    <n v="1311386"/>
    <n v="0.1"/>
    <n v="131139"/>
    <n v="1442525"/>
    <s v="Tồn đầu kỳ"/>
    <m/>
    <m/>
    <n v="1442525"/>
    <n v="0"/>
    <n v="0"/>
    <n v="1442525"/>
    <d v="2023-01-16T00:00:00"/>
    <m/>
    <d v="2023-01-16T00:00:00"/>
    <n v="0"/>
    <m/>
    <n v="1179.5608873842575"/>
    <s v="Nợ quá hạn hơn 120 ngày có khả năng mất thanh toán"/>
    <d v="2023-01-16T00:00:00"/>
    <d v="1899-12-30T00:00:00"/>
    <s v="công nợ gối đầu"/>
    <m/>
    <x v="8"/>
    <x v="8"/>
    <m/>
  </r>
  <r>
    <x v="18"/>
    <x v="18"/>
    <d v="2023-11-20T00:00:00"/>
    <m/>
    <d v="2023-11-20T00:00:00"/>
    <s v="00069634"/>
    <s v="CÔNG TY CỔ PHẦN SÀI GÒN HD / Kho bán hàng - Q7 Saigon, KT"/>
    <n v="1793808"/>
    <n v="0.1"/>
    <n v="143505"/>
    <n v="1937313"/>
    <s v="Tồn đầu kỳ"/>
    <m/>
    <m/>
    <n v="1937313"/>
    <n v="0"/>
    <n v="0"/>
    <n v="1937313"/>
    <d v="2023-11-20T00:00:00"/>
    <m/>
    <d v="2023-11-20T00:00:00"/>
    <n v="0"/>
    <m/>
    <n v="871.56088738425751"/>
    <s v="Nợ quá hạn hơn 120 ngày có khả năng mất thanh toán"/>
    <d v="2023-11-20T00:00:00"/>
    <d v="1899-12-30T00:00:00"/>
    <s v="công nợ gối đầu"/>
    <m/>
    <x v="8"/>
    <x v="8"/>
    <m/>
  </r>
  <r>
    <x v="18"/>
    <x v="18"/>
    <d v="2024-06-20T00:00:00"/>
    <m/>
    <d v="2024-06-20T00:00:00"/>
    <s v="00029707"/>
    <s v="CÔNG TY CỔ PHẦN SÀI GÒN HD - Vincom 3T2, ĐƠN KT CK 10%"/>
    <n v="1229728"/>
    <n v="0.1"/>
    <n v="98378"/>
    <n v="1328106"/>
    <s v="Tồn đầu kỳ"/>
    <m/>
    <m/>
    <n v="1328106"/>
    <n v="0"/>
    <n v="0"/>
    <n v="1328106"/>
    <d v="2024-06-20T00:00:00"/>
    <m/>
    <d v="2024-06-20T00:00:00"/>
    <n v="0"/>
    <m/>
    <n v="658.56088738425751"/>
    <s v="Nợ quá hạn hơn 120 ngày có khả năng mất thanh toán"/>
    <d v="2024-06-20T00:00:00"/>
    <d v="1899-12-30T00:00:00"/>
    <s v="công nợ gối đầu"/>
    <m/>
    <x v="8"/>
    <x v="8"/>
    <m/>
  </r>
  <r>
    <x v="19"/>
    <x v="19"/>
    <d v="2025-03-28T00:00:00"/>
    <s v="BH2345592"/>
    <d v="2025-03-28T00:00:00"/>
    <s v="00020083"/>
    <s v="AAU Diamond"/>
    <n v="2068614"/>
    <n v="310293"/>
    <n v="140666"/>
    <n v="1898987"/>
    <s v="Tồn đầu kỳ"/>
    <m/>
    <m/>
    <n v="1898987"/>
    <n v="0"/>
    <n v="0"/>
    <n v="1898987"/>
    <d v="2025-03-28T00:00:00"/>
    <m/>
    <d v="2025-03-28T00:00:00"/>
    <n v="0"/>
    <m/>
    <n v="377.56088738425751"/>
    <s v="Nợ quá hạn hơn 120 ngày có khả năng mất thanh toán"/>
    <d v="2025-03-28T00:00:00"/>
    <d v="1899-12-30T00:00:00"/>
    <m/>
    <m/>
    <x v="9"/>
    <x v="9"/>
    <m/>
  </r>
  <r>
    <x v="19"/>
    <x v="19"/>
    <d v="2025-03-28T00:00:00"/>
    <s v="BH2345603"/>
    <d v="2025-03-28T00:00:00"/>
    <s v="00020089"/>
    <s v="AAU Tháp Brilliant"/>
    <n v="2068614"/>
    <n v="310293"/>
    <n v="140666"/>
    <n v="1898987"/>
    <s v="Tồn đầu kỳ"/>
    <m/>
    <m/>
    <n v="1898987"/>
    <n v="0"/>
    <n v="0"/>
    <n v="1898987"/>
    <d v="2025-03-28T00:00:00"/>
    <m/>
    <d v="2025-03-28T00:00:00"/>
    <n v="0"/>
    <m/>
    <n v="377.56088738425751"/>
    <s v="Nợ quá hạn hơn 120 ngày có khả năng mất thanh toán"/>
    <d v="2025-03-28T00:00:00"/>
    <d v="1899-12-30T00:00:00"/>
    <m/>
    <m/>
    <x v="9"/>
    <x v="9"/>
    <m/>
  </r>
  <r>
    <x v="19"/>
    <x v="19"/>
    <d v="2025-03-28T00:00:00"/>
    <s v="BH2345605"/>
    <d v="2025-03-28T00:00:00"/>
    <s v="00020091"/>
    <s v="AAU Tòa nhà Sadora, KHAI TRƯƠNG CK 10%"/>
    <n v="2168980"/>
    <n v="325348"/>
    <n v="147491"/>
    <n v="1991123"/>
    <s v="Tồn đầu kỳ"/>
    <m/>
    <m/>
    <n v="1991123"/>
    <n v="0"/>
    <n v="0"/>
    <n v="1991123"/>
    <d v="2025-03-28T00:00:00"/>
    <m/>
    <d v="2025-03-28T00:00:00"/>
    <n v="0"/>
    <m/>
    <n v="377.56088738425751"/>
    <s v="Nợ quá hạn hơn 120 ngày có khả năng mất thanh toán"/>
    <d v="2025-03-28T00:00:00"/>
    <d v="1899-12-30T00:00:00"/>
    <m/>
    <m/>
    <x v="9"/>
    <x v="9"/>
    <m/>
  </r>
  <r>
    <x v="19"/>
    <x v="19"/>
    <d v="2025-05-07T00:00:00"/>
    <s v="BH2348249"/>
    <d v="2025-05-07T00:00:00"/>
    <s v="00028232"/>
    <s v="AAU Tòa nhà Sadora"/>
    <n v="1018095"/>
    <n v="50905"/>
    <n v="77375"/>
    <n v="1044565"/>
    <s v="Tồn đầu kỳ"/>
    <m/>
    <m/>
    <n v="1044565"/>
    <n v="0"/>
    <n v="0"/>
    <n v="1044565"/>
    <d v="2025-05-07T00:00:00"/>
    <m/>
    <d v="2025-05-07T00:00:00"/>
    <n v="0"/>
    <m/>
    <n v="337.56088738425751"/>
    <s v="Nợ quá hạn hơn 120 ngày có khả năng mất thanh toán"/>
    <d v="2025-05-07T00:00:00"/>
    <d v="1899-12-30T00:00:00"/>
    <m/>
    <m/>
    <x v="9"/>
    <x v="9"/>
    <m/>
  </r>
  <r>
    <x v="19"/>
    <x v="19"/>
    <d v="2025-05-07T00:00:00"/>
    <s v="BH2348307"/>
    <d v="2025-05-07T00:00:00"/>
    <s v="00028276"/>
    <s v="AAU Diamond"/>
    <n v="1018095"/>
    <n v="50905"/>
    <n v="77375"/>
    <n v="1044565"/>
    <s v="Tồn đầu kỳ"/>
    <m/>
    <m/>
    <n v="1044565"/>
    <n v="0"/>
    <n v="0"/>
    <n v="1044565"/>
    <d v="2025-05-07T00:00:00"/>
    <m/>
    <d v="2025-05-07T00:00:00"/>
    <n v="0"/>
    <m/>
    <n v="337.56088738425751"/>
    <s v="Nợ quá hạn hơn 120 ngày có khả năng mất thanh toán"/>
    <d v="2025-05-07T00:00:00"/>
    <d v="1899-12-30T00:00:00"/>
    <m/>
    <m/>
    <x v="9"/>
    <x v="9"/>
    <m/>
  </r>
  <r>
    <x v="19"/>
    <x v="19"/>
    <d v="2025-05-24T00:00:00"/>
    <s v="BH2349751"/>
    <d v="2025-05-24T00:00:00"/>
    <s v="00032729"/>
    <s v="AAU Tòa nhà Sadora"/>
    <n v="1229651"/>
    <n v="61484"/>
    <n v="93453"/>
    <n v="1261620"/>
    <s v="Tồn đầu kỳ"/>
    <m/>
    <m/>
    <n v="1261620"/>
    <n v="0"/>
    <n v="0"/>
    <n v="1261620"/>
    <d v="2025-05-24T00:00:00"/>
    <m/>
    <d v="2025-05-24T00:00:00"/>
    <n v="0"/>
    <m/>
    <n v="320.56088738425751"/>
    <s v="Nợ quá hạn hơn 120 ngày có khả năng mất thanh toán"/>
    <d v="2025-05-24T00:00:00"/>
    <d v="1899-12-30T00:00:00"/>
    <m/>
    <m/>
    <x v="9"/>
    <x v="9"/>
    <m/>
  </r>
  <r>
    <x v="19"/>
    <x v="19"/>
    <d v="2025-07-17T00:00:00"/>
    <s v="BH2353557"/>
    <d v="2025-07-17T00:00:00"/>
    <s v="00044939"/>
    <s v="DHM02129 - AAU Diamond"/>
    <n v="1019739"/>
    <n v="50987"/>
    <n v="77500"/>
    <n v="1046252"/>
    <s v="Tồn đầu kỳ"/>
    <m/>
    <m/>
    <n v="1046252"/>
    <n v="0"/>
    <n v="0"/>
    <n v="1046252"/>
    <d v="2025-07-17T00:00:00"/>
    <m/>
    <d v="2025-07-17T00:00:00"/>
    <n v="0"/>
    <m/>
    <n v="266.56088738425751"/>
    <s v="Nợ quá hạn hơn 120 ngày có khả năng mất thanh toán"/>
    <d v="2025-07-17T00:00:00"/>
    <d v="1899-12-30T00:00:00"/>
    <m/>
    <m/>
    <x v="9"/>
    <x v="9"/>
    <m/>
  </r>
  <r>
    <x v="20"/>
    <x v="20"/>
    <d v="2025-10-01T00:00:00"/>
    <s v="BH2359839"/>
    <d v="2025-10-01T00:00:00"/>
    <s v="00063433"/>
    <s v="K-Market Greenbay"/>
    <n v="1124228"/>
    <n v="0"/>
    <n v="89938"/>
    <n v="1214166"/>
    <s v="Tồn đầu kỳ"/>
    <m/>
    <m/>
    <n v="1214166"/>
    <n v="0"/>
    <n v="0"/>
    <n v="1214166"/>
    <d v="2025-10-01T00:00:00"/>
    <m/>
    <d v="2025-10-01T00:00:00"/>
    <n v="0"/>
    <m/>
    <n v="190.56088738425751"/>
    <s v="Nợ quá hạn hơn 120 ngày có khả năng mất thanh toán"/>
    <d v="2025-10-01T00:00:00"/>
    <d v="1899-12-30T00:00:00"/>
    <m/>
    <m/>
    <x v="10"/>
    <x v="10"/>
    <m/>
  </r>
  <r>
    <x v="20"/>
    <x v="20"/>
    <d v="2025-10-01T00:00:00"/>
    <s v="BH2359840"/>
    <d v="2025-10-01T00:00:00"/>
    <s v="00063434"/>
    <s v="K-Market Daewoo Starlake"/>
    <n v="676215"/>
    <n v="0"/>
    <n v="54097"/>
    <n v="730312"/>
    <s v="Tồn đầu kỳ"/>
    <m/>
    <m/>
    <n v="730312"/>
    <n v="0"/>
    <n v="0"/>
    <n v="730312"/>
    <d v="2025-10-01T00:00:00"/>
    <m/>
    <d v="2025-10-01T00:00:00"/>
    <n v="0"/>
    <m/>
    <n v="190.56088738425751"/>
    <s v="Nợ quá hạn hơn 120 ngày có khả năng mất thanh toán"/>
    <d v="2025-10-01T00:00:00"/>
    <d v="1899-12-30T00:00:00"/>
    <m/>
    <m/>
    <x v="10"/>
    <x v="10"/>
    <m/>
  </r>
  <r>
    <x v="20"/>
    <x v="20"/>
    <d v="2025-10-01T00:00:00"/>
    <s v="BH2359841"/>
    <d v="2025-10-01T00:00:00"/>
    <s v="00063435"/>
    <s v="K-Market Goldmak saphire"/>
    <n v="800874"/>
    <n v="0"/>
    <n v="64070"/>
    <n v="864944"/>
    <s v="Tồn đầu kỳ"/>
    <m/>
    <m/>
    <n v="864944"/>
    <n v="0"/>
    <n v="0"/>
    <n v="864944"/>
    <d v="2025-10-01T00:00:00"/>
    <m/>
    <d v="2025-10-01T00:00:00"/>
    <n v="0"/>
    <m/>
    <n v="190.56088738425751"/>
    <s v="Nợ quá hạn hơn 120 ngày có khả năng mất thanh toán"/>
    <d v="2025-10-01T00:00:00"/>
    <d v="1899-12-30T00:00:00"/>
    <m/>
    <m/>
    <x v="10"/>
    <x v="10"/>
    <m/>
  </r>
  <r>
    <x v="20"/>
    <x v="20"/>
    <d v="2025-10-01T00:00:00"/>
    <s v="BH2359842"/>
    <d v="2025-10-01T00:00:00"/>
    <s v="00063436"/>
    <s v="K-Market 17T3"/>
    <n v="684367"/>
    <n v="0"/>
    <n v="54749"/>
    <n v="739116"/>
    <s v="Tồn đầu kỳ"/>
    <m/>
    <m/>
    <n v="739116"/>
    <n v="0"/>
    <n v="0"/>
    <n v="739116"/>
    <d v="2025-10-01T00:00:00"/>
    <m/>
    <d v="2025-10-01T00:00:00"/>
    <n v="0"/>
    <m/>
    <n v="190.56088738425751"/>
    <s v="Nợ quá hạn hơn 120 ngày có khả năng mất thanh toán"/>
    <d v="2025-10-01T00:00:00"/>
    <d v="1899-12-30T00:00:00"/>
    <m/>
    <m/>
    <x v="10"/>
    <x v="10"/>
    <m/>
  </r>
  <r>
    <x v="20"/>
    <x v="20"/>
    <d v="2025-10-01T00:00:00"/>
    <s v="BH2359843"/>
    <d v="2025-10-01T00:00:00"/>
    <s v="00063437"/>
    <s v="K-market CT4 New"/>
    <n v="954938"/>
    <n v="0"/>
    <n v="76395"/>
    <n v="1031333"/>
    <s v="Tồn đầu kỳ"/>
    <m/>
    <m/>
    <n v="1031333"/>
    <n v="0"/>
    <n v="0"/>
    <n v="1031333"/>
    <d v="2025-10-01T00:00:00"/>
    <m/>
    <d v="2025-10-01T00:00:00"/>
    <n v="0"/>
    <m/>
    <n v="190.56088738425751"/>
    <s v="Nợ quá hạn hơn 120 ngày có khả năng mất thanh toán"/>
    <d v="2025-10-01T00:00:00"/>
    <d v="1899-12-30T00:00:00"/>
    <m/>
    <m/>
    <x v="10"/>
    <x v="10"/>
    <m/>
  </r>
  <r>
    <x v="20"/>
    <x v="20"/>
    <d v="2025-10-06T00:00:00"/>
    <s v="BH2360586"/>
    <d v="2025-10-06T00:00:00"/>
    <s v="00065540"/>
    <s v="K-Market Goldmark Ruby"/>
    <n v="436861"/>
    <n v="0"/>
    <n v="34949"/>
    <n v="471810"/>
    <s v="Tồn đầu kỳ"/>
    <m/>
    <m/>
    <n v="471810"/>
    <n v="0"/>
    <n v="0"/>
    <n v="471810"/>
    <d v="2025-10-06T00:00:00"/>
    <m/>
    <d v="2025-10-06T00:00:00"/>
    <n v="0"/>
    <m/>
    <n v="185.56088738425751"/>
    <s v="Nợ quá hạn hơn 120 ngày có khả năng mất thanh toán"/>
    <d v="2025-10-06T00:00:00"/>
    <d v="1899-12-30T00:00:00"/>
    <m/>
    <m/>
    <x v="10"/>
    <x v="10"/>
    <m/>
  </r>
  <r>
    <x v="20"/>
    <x v="20"/>
    <d v="2025-10-06T00:00:00"/>
    <s v="BH2360587"/>
    <d v="2025-10-06T00:00:00"/>
    <s v="00065541"/>
    <s v="K-Market The Matrix one"/>
    <n v="1617044"/>
    <n v="0"/>
    <n v="129364"/>
    <n v="1746408"/>
    <s v="Tồn đầu kỳ"/>
    <m/>
    <m/>
    <n v="1746408"/>
    <n v="0"/>
    <n v="0"/>
    <n v="1746408"/>
    <d v="2025-10-06T00:00:00"/>
    <m/>
    <d v="2025-10-06T00:00:00"/>
    <n v="0"/>
    <m/>
    <n v="185.56088738425751"/>
    <s v="Nợ quá hạn hơn 120 ngày có khả năng mất thanh toán"/>
    <d v="2025-10-06T00:00:00"/>
    <d v="1899-12-30T00:00:00"/>
    <m/>
    <m/>
    <x v="10"/>
    <x v="10"/>
    <m/>
  </r>
  <r>
    <x v="20"/>
    <x v="20"/>
    <d v="2025-10-13T00:00:00"/>
    <s v="BH2361834"/>
    <d v="2025-10-13T00:00:00"/>
    <s v="00067081"/>
    <s v="K-market Mỹ Đình Pearl"/>
    <n v="614608"/>
    <n v="0"/>
    <n v="49169"/>
    <n v="663777"/>
    <s v="Tồn đầu kỳ"/>
    <m/>
    <m/>
    <n v="663777"/>
    <n v="0"/>
    <n v="0"/>
    <n v="663777"/>
    <d v="2025-10-13T00:00:00"/>
    <m/>
    <d v="2025-10-13T00:00:00"/>
    <n v="0"/>
    <m/>
    <n v="178.56088738425751"/>
    <s v="Nợ quá hạn hơn 120 ngày có khả năng mất thanh toán"/>
    <d v="2025-10-13T00:00:00"/>
    <d v="1899-12-30T00:00:00"/>
    <m/>
    <m/>
    <x v="10"/>
    <x v="10"/>
    <m/>
  </r>
  <r>
    <x v="20"/>
    <x v="20"/>
    <d v="2025-10-14T00:00:00"/>
    <s v="BH2361847"/>
    <d v="2025-10-14T00:00:00"/>
    <s v="00067115"/>
    <s v="K-Market Thăng Long Number 1"/>
    <n v="1335365"/>
    <n v="0"/>
    <n v="106829"/>
    <n v="1442194"/>
    <s v="Tồn đầu kỳ"/>
    <m/>
    <m/>
    <n v="1442194"/>
    <n v="0"/>
    <n v="0"/>
    <n v="1442194"/>
    <d v="2025-10-14T00:00:00"/>
    <m/>
    <d v="2025-10-14T00:00:00"/>
    <n v="0"/>
    <m/>
    <n v="177.56088738425751"/>
    <s v="Nợ quá hạn hơn 120 ngày có khả năng mất thanh toán"/>
    <d v="2025-10-14T00:00:00"/>
    <d v="1899-12-30T00:00:00"/>
    <m/>
    <m/>
    <x v="10"/>
    <x v="10"/>
    <m/>
  </r>
  <r>
    <x v="20"/>
    <x v="20"/>
    <d v="2025-10-16T00:00:00"/>
    <s v="BH2362441"/>
    <d v="2025-10-16T00:00:00"/>
    <s v="00068444"/>
    <s v="K-Market Goldmark Ruby"/>
    <n v="452071"/>
    <n v="0"/>
    <n v="36166"/>
    <n v="488237"/>
    <s v="Tồn đầu kỳ"/>
    <m/>
    <m/>
    <n v="488237"/>
    <n v="0"/>
    <n v="0"/>
    <n v="488237"/>
    <d v="2025-10-16T00:00:00"/>
    <m/>
    <d v="2025-10-16T00:00:00"/>
    <n v="0"/>
    <m/>
    <n v="175.56088738425751"/>
    <s v="Nợ quá hạn hơn 120 ngày có khả năng mất thanh toán"/>
    <d v="2025-10-16T00:00:00"/>
    <d v="1899-12-30T00:00:00"/>
    <m/>
    <m/>
    <x v="10"/>
    <x v="10"/>
    <m/>
  </r>
  <r>
    <x v="20"/>
    <x v="20"/>
    <d v="2025-10-21T00:00:00"/>
    <s v="BH2363163"/>
    <d v="2025-10-21T00:00:00"/>
    <s v="00069166"/>
    <s v="K-Market Minato Residence - Hải Phòng ( GIAO VỀ ĐỊA CHỈ: Kmarket Tòa nhà Golden Palace, Mễ Trì, Nam Từ Liêm - GIAO BUỔI SÁNG)"/>
    <n v="1369378"/>
    <n v="0"/>
    <n v="109550"/>
    <n v="1478928"/>
    <s v="Tồn đầu kỳ"/>
    <m/>
    <m/>
    <n v="1478928"/>
    <n v="0"/>
    <n v="0"/>
    <n v="1478928"/>
    <d v="2025-10-21T00:00:00"/>
    <m/>
    <d v="2025-10-21T00:00:00"/>
    <n v="0"/>
    <m/>
    <n v="170.56088738425751"/>
    <s v="Nợ quá hạn hơn 120 ngày có khả năng mất thanh toán"/>
    <d v="2025-10-21T00:00:00"/>
    <d v="1899-12-30T00:00:00"/>
    <m/>
    <m/>
    <x v="10"/>
    <x v="10"/>
    <m/>
  </r>
  <r>
    <x v="20"/>
    <x v="20"/>
    <d v="2025-10-24T00:00:00"/>
    <s v="BH2363814"/>
    <d v="2025-10-24T00:00:00"/>
    <s v="00070810"/>
    <s v="K-Market 17T3"/>
    <n v="849560"/>
    <n v="0"/>
    <n v="67965"/>
    <n v="917525"/>
    <s v="Tồn đầu kỳ"/>
    <m/>
    <m/>
    <n v="917525"/>
    <n v="0"/>
    <n v="0"/>
    <n v="917525"/>
    <d v="2025-10-24T00:00:00"/>
    <m/>
    <d v="2025-10-24T00:00:00"/>
    <n v="0"/>
    <m/>
    <n v="167.56088738425751"/>
    <s v="Nợ quá hạn hơn 120 ngày có khả năng mất thanh toán"/>
    <d v="2025-10-24T00:00:00"/>
    <d v="1899-12-30T00:00:00"/>
    <m/>
    <m/>
    <x v="10"/>
    <x v="10"/>
    <m/>
  </r>
  <r>
    <x v="20"/>
    <x v="20"/>
    <d v="2025-10-28T00:00:00"/>
    <s v="BH2364745"/>
    <d v="2025-10-28T00:00:00"/>
    <s v="00071209"/>
    <s v="K-Market Greenbay"/>
    <n v="1018723"/>
    <n v="0"/>
    <n v="81498"/>
    <n v="1100221"/>
    <s v="Tồn đầu kỳ"/>
    <m/>
    <m/>
    <n v="1100221"/>
    <n v="0"/>
    <n v="0"/>
    <n v="1100221"/>
    <d v="2025-10-28T00:00:00"/>
    <m/>
    <d v="2025-10-28T00:00:00"/>
    <n v="0"/>
    <m/>
    <n v="163.56088738425751"/>
    <s v="Nợ quá hạn hơn 120 ngày có khả năng mất thanh toán"/>
    <d v="2025-10-28T00:00:00"/>
    <d v="1899-12-30T00:00:00"/>
    <m/>
    <m/>
    <x v="10"/>
    <x v="10"/>
    <m/>
  </r>
  <r>
    <x v="20"/>
    <x v="20"/>
    <d v="2025-10-28T00:00:00"/>
    <s v="BH2364746"/>
    <d v="2025-10-28T00:00:00"/>
    <s v="00071210"/>
    <s v="K-Market Quang Minh"/>
    <n v="826401"/>
    <n v="0"/>
    <n v="66112"/>
    <n v="892513"/>
    <s v="Tồn đầu kỳ"/>
    <m/>
    <m/>
    <n v="892513"/>
    <n v="0"/>
    <n v="0"/>
    <n v="892513"/>
    <d v="2025-10-28T00:00:00"/>
    <m/>
    <d v="2025-10-28T00:00:00"/>
    <n v="0"/>
    <m/>
    <n v="163.56088738425751"/>
    <s v="Nợ quá hạn hơn 120 ngày có khả năng mất thanh toán"/>
    <d v="2025-10-28T00:00:00"/>
    <d v="1899-12-30T00:00:00"/>
    <m/>
    <m/>
    <x v="10"/>
    <x v="10"/>
    <m/>
  </r>
  <r>
    <x v="20"/>
    <x v="20"/>
    <d v="2025-10-28T00:00:00"/>
    <s v="BH2364748"/>
    <d v="2025-10-28T00:00:00"/>
    <s v="00071211"/>
    <s v="K-market CT4 New"/>
    <n v="782165"/>
    <n v="0"/>
    <n v="62573"/>
    <n v="844738"/>
    <s v="Tồn đầu kỳ"/>
    <m/>
    <m/>
    <n v="844738"/>
    <n v="0"/>
    <n v="0"/>
    <n v="844738"/>
    <d v="2025-10-28T00:00:00"/>
    <m/>
    <d v="2025-10-28T00:00:00"/>
    <n v="0"/>
    <m/>
    <n v="163.56088738425751"/>
    <s v="Nợ quá hạn hơn 120 ngày có khả năng mất thanh toán"/>
    <d v="2025-10-28T00:00:00"/>
    <d v="1899-12-30T00:00:00"/>
    <m/>
    <m/>
    <x v="10"/>
    <x v="10"/>
    <m/>
  </r>
  <r>
    <x v="20"/>
    <x v="20"/>
    <d v="2025-10-28T00:00:00"/>
    <s v="BH2364749"/>
    <d v="2025-10-28T00:00:00"/>
    <s v="00071212"/>
    <s v="K-Market Goldmark Ruby"/>
    <n v="663208"/>
    <n v="0"/>
    <n v="53057"/>
    <n v="716265"/>
    <s v="Tồn đầu kỳ"/>
    <m/>
    <m/>
    <n v="716265"/>
    <n v="0"/>
    <n v="0"/>
    <n v="716265"/>
    <d v="2025-10-28T00:00:00"/>
    <m/>
    <d v="2025-10-28T00:00:00"/>
    <n v="0"/>
    <m/>
    <n v="163.56088738425751"/>
    <s v="Nợ quá hạn hơn 120 ngày có khả năng mất thanh toán"/>
    <d v="2025-10-28T00:00:00"/>
    <d v="1899-12-30T00:00:00"/>
    <m/>
    <m/>
    <x v="10"/>
    <x v="10"/>
    <m/>
  </r>
  <r>
    <x v="20"/>
    <x v="20"/>
    <d v="2025-10-29T00:00:00"/>
    <s v="BH2364892"/>
    <d v="2025-10-29T00:00:00"/>
    <s v="00071294"/>
    <s v="K-Market Smart City, CK CỐ ĐỊNH 5% + 10 % ĐƠN KHAI TRƯƠNG"/>
    <n v="913218"/>
    <n v="91322"/>
    <n v="65752"/>
    <n v="887648"/>
    <s v="Tồn đầu kỳ"/>
    <m/>
    <m/>
    <n v="887648"/>
    <n v="0"/>
    <n v="0"/>
    <n v="887648"/>
    <d v="2025-10-29T00:00:00"/>
    <m/>
    <d v="2025-10-29T00:00:00"/>
    <n v="0"/>
    <m/>
    <n v="162.56088738425751"/>
    <s v="Nợ quá hạn hơn 120 ngày có khả năng mất thanh toán"/>
    <d v="2025-10-29T00:00:00"/>
    <d v="1899-12-30T00:00:00"/>
    <m/>
    <m/>
    <x v="10"/>
    <x v="10"/>
    <m/>
  </r>
  <r>
    <x v="21"/>
    <x v="21"/>
    <d v="2025-07-24T00:00:00"/>
    <s v="BH2325923"/>
    <d v="2025-07-24T00:00:00"/>
    <s v="00046344"/>
    <s v="Tmart Store Mỹ Đình, Nam Từ Liêm - A.Đăng"/>
    <n v="1047696"/>
    <n v="94292"/>
    <n v="76272"/>
    <n v="1029676"/>
    <s v="Tồn đầu kỳ"/>
    <d v="2026-02-07T00:00:00"/>
    <m/>
    <n v="1029676"/>
    <n v="0"/>
    <n v="1029676"/>
    <n v="0"/>
    <d v="2025-07-24T00:00:00"/>
    <m/>
    <d v="2025-07-24T00:00:00"/>
    <n v="0"/>
    <m/>
    <s v=""/>
    <s v="Đã thanh toán"/>
    <d v="2025-07-24T00:00:00"/>
    <d v="2026-02-07T00:00:00"/>
    <m/>
    <m/>
    <x v="11"/>
    <x v="11"/>
    <m/>
  </r>
  <r>
    <x v="21"/>
    <x v="21"/>
    <d v="2025-07-24T00:00:00"/>
    <s v="BH2325924"/>
    <d v="2025-07-24T00:00:00"/>
    <s v="00046345"/>
    <s v="Tmart Store Nghĩa Đô - A.Đăng"/>
    <n v="1713228"/>
    <n v="154191"/>
    <n v="124723"/>
    <n v="1683760"/>
    <s v="Tồn đầu kỳ"/>
    <d v="2026-02-07T00:00:00"/>
    <m/>
    <n v="1683760"/>
    <n v="0"/>
    <n v="1683760"/>
    <n v="0"/>
    <d v="2025-07-24T00:00:00"/>
    <m/>
    <d v="2025-07-24T00:00:00"/>
    <n v="0"/>
    <m/>
    <s v=""/>
    <s v="Đã thanh toán"/>
    <d v="2025-07-24T00:00:00"/>
    <d v="2026-02-07T00:00:00"/>
    <m/>
    <m/>
    <x v="11"/>
    <x v="11"/>
    <m/>
  </r>
  <r>
    <x v="21"/>
    <x v="21"/>
    <d v="2025-07-24T00:00:00"/>
    <s v="BH2325925"/>
    <d v="2025-07-24T00:00:00"/>
    <s v="00046346"/>
    <s v="Tmart Store Hateco Yên Sở - A.Đăng"/>
    <n v="2722892"/>
    <n v="245060"/>
    <n v="198227"/>
    <n v="2676059"/>
    <s v="Tồn đầu kỳ"/>
    <d v="2026-02-07T00:00:00"/>
    <m/>
    <n v="2676059"/>
    <n v="0"/>
    <n v="2676059"/>
    <n v="0"/>
    <d v="2025-07-24T00:00:00"/>
    <m/>
    <d v="2025-07-24T00:00:00"/>
    <n v="0"/>
    <m/>
    <s v=""/>
    <s v="Đã thanh toán"/>
    <d v="2025-07-24T00:00:00"/>
    <d v="2026-02-07T00:00:00"/>
    <m/>
    <m/>
    <x v="11"/>
    <x v="11"/>
    <m/>
  </r>
  <r>
    <x v="21"/>
    <x v="21"/>
    <d v="2025-08-09T00:00:00"/>
    <s v="BH2326490"/>
    <d v="2025-08-09T00:00:00"/>
    <s v="00050701"/>
    <s v="Tmart Store Hateco Yên Sở - A.Đăng"/>
    <n v="2035888"/>
    <n v="183231"/>
    <n v="148213"/>
    <n v="2000870"/>
    <s v="Tồn đầu kỳ"/>
    <d v="2026-02-07T00:00:00"/>
    <m/>
    <n v="2000870"/>
    <n v="0"/>
    <n v="2000870"/>
    <n v="0"/>
    <d v="2025-08-09T00:00:00"/>
    <m/>
    <d v="2025-08-09T00:00:00"/>
    <n v="0"/>
    <m/>
    <s v=""/>
    <s v="Đã thanh toán"/>
    <d v="2025-08-09T00:00:00"/>
    <d v="2026-02-07T00:00:00"/>
    <m/>
    <m/>
    <x v="11"/>
    <x v="11"/>
    <m/>
  </r>
  <r>
    <x v="21"/>
    <x v="21"/>
    <d v="2025-08-29T00:00:00"/>
    <s v="BH2330091"/>
    <d v="2025-08-29T00:00:00"/>
    <s v="00055778"/>
    <s v="Tmart Store Mỹ Đình, Nam Từ Liêm - A.Đăng"/>
    <n v="2215057"/>
    <n v="199356"/>
    <n v="161256"/>
    <n v="2176957"/>
    <s v="Tồn đầu kỳ"/>
    <d v="2026-02-07T00:00:00"/>
    <m/>
    <n v="2176957"/>
    <n v="0"/>
    <n v="2176957"/>
    <n v="0"/>
    <d v="2025-08-29T00:00:00"/>
    <m/>
    <d v="2025-08-29T00:00:00"/>
    <n v="0"/>
    <m/>
    <s v=""/>
    <s v="Đã thanh toán"/>
    <d v="2025-08-29T00:00:00"/>
    <d v="2026-02-07T00:00:00"/>
    <m/>
    <m/>
    <x v="11"/>
    <x v="11"/>
    <m/>
  </r>
  <r>
    <x v="21"/>
    <x v="21"/>
    <d v="2025-08-29T00:00:00"/>
    <s v="BH2330092"/>
    <d v="2025-08-29T00:00:00"/>
    <s v="00055779"/>
    <s v="Tmart Store Nghĩa Đô - A.Đăng"/>
    <n v="2215057"/>
    <n v="199356"/>
    <n v="161256"/>
    <n v="2176957"/>
    <s v="Tồn đầu kỳ"/>
    <d v="2026-02-07T00:00:00"/>
    <m/>
    <n v="2176957"/>
    <n v="0"/>
    <n v="2176957"/>
    <n v="0"/>
    <d v="2025-08-29T00:00:00"/>
    <m/>
    <d v="2025-08-29T00:00:00"/>
    <n v="0"/>
    <m/>
    <s v=""/>
    <s v="Đã thanh toán"/>
    <d v="2025-08-29T00:00:00"/>
    <d v="2026-02-07T00:00:00"/>
    <m/>
    <m/>
    <x v="11"/>
    <x v="11"/>
    <m/>
  </r>
  <r>
    <x v="21"/>
    <x v="21"/>
    <d v="2025-08-29T00:00:00"/>
    <s v="BH2330106"/>
    <d v="2025-08-29T00:00:00"/>
    <s v="00055822"/>
    <s v="Tmart Store Hateco Yên Sở - A.Đăng"/>
    <n v="2627847"/>
    <n v="236508"/>
    <n v="191307"/>
    <n v="2582646"/>
    <s v="Tồn đầu kỳ"/>
    <d v="2026-02-07T00:00:00"/>
    <m/>
    <n v="2582646"/>
    <n v="0"/>
    <n v="2582646"/>
    <n v="0"/>
    <d v="2025-08-29T00:00:00"/>
    <m/>
    <d v="2025-08-29T00:00:00"/>
    <n v="0"/>
    <m/>
    <s v=""/>
    <s v="Đã thanh toán"/>
    <d v="2025-08-29T00:00:00"/>
    <d v="2026-02-07T00:00:00"/>
    <m/>
    <m/>
    <x v="11"/>
    <x v="11"/>
    <m/>
  </r>
  <r>
    <x v="21"/>
    <x v="21"/>
    <d v="2025-09-18T00:00:00"/>
    <s v="BH20259332"/>
    <d v="2025-09-18T00:00:00"/>
    <s v="00059802"/>
    <s v="Tmart Store Nghĩa Đô - A.Đăng, KM CHÂN GIÒ MUỐI 300G X 15% VÀ GÀ MUỐI 500G X 15% TỪ NGÀY 01-09-2025 ĐẾN 30-09-2025"/>
    <n v="1639297"/>
    <n v="147537"/>
    <n v="119341"/>
    <n v="1611101"/>
    <s v="Tồn đầu kỳ"/>
    <m/>
    <m/>
    <n v="1611101"/>
    <n v="0"/>
    <n v="0"/>
    <n v="1611101"/>
    <d v="2025-09-18T00:00:00"/>
    <m/>
    <d v="2025-09-18T00:00:00"/>
    <n v="0"/>
    <m/>
    <n v="203.56088738425751"/>
    <s v="Nợ quá hạn hơn 120 ngày có khả năng mất thanh toán"/>
    <d v="2025-09-18T00:00:00"/>
    <d v="1899-12-30T00:00:00"/>
    <m/>
    <m/>
    <x v="11"/>
    <x v="11"/>
    <m/>
  </r>
  <r>
    <x v="21"/>
    <x v="21"/>
    <d v="2025-09-18T00:00:00"/>
    <s v="BH20259334"/>
    <d v="2025-09-18T00:00:00"/>
    <s v="00059804"/>
    <s v="Tmart Store Mỹ Đình, Nam Từ Liêm - A.Đăng, KM CHÂN GIÒ MUỐI 300G X 15% VÀ GÀ MUỐI 500G X 15% TỬ NGÀY 01-09-2025 ĐẾN 30-09-2025"/>
    <n v="1701984"/>
    <n v="153179"/>
    <n v="123904"/>
    <n v="1672709"/>
    <s v="Tồn đầu kỳ"/>
    <m/>
    <m/>
    <n v="1672709"/>
    <n v="0"/>
    <n v="0"/>
    <n v="1672709"/>
    <d v="2025-09-18T00:00:00"/>
    <m/>
    <d v="2025-09-18T00:00:00"/>
    <n v="0"/>
    <m/>
    <n v="203.56088738425751"/>
    <s v="Nợ quá hạn hơn 120 ngày có khả năng mất thanh toán"/>
    <d v="2025-09-18T00:00:00"/>
    <d v="1899-12-30T00:00:00"/>
    <m/>
    <m/>
    <x v="11"/>
    <x v="11"/>
    <m/>
  </r>
  <r>
    <x v="21"/>
    <x v="21"/>
    <d v="2025-09-18T00:00:00"/>
    <s v="BH20259336"/>
    <d v="2025-09-18T00:00:00"/>
    <s v="00059805"/>
    <s v="Tmart Store Hateco Yên Sở - A.Đăng, KM CHÂN GIÒ MUỐI 300G X 15% VÀ GÀ MUỐI 500G X 15% TỪ NGÀY 01-09-2025 ĐẾN 30-09-2025"/>
    <n v="1934999"/>
    <n v="174150"/>
    <n v="140868"/>
    <n v="1901717"/>
    <s v="Tồn đầu kỳ"/>
    <m/>
    <m/>
    <n v="1901717"/>
    <n v="0"/>
    <n v="0"/>
    <n v="1901717"/>
    <d v="2025-09-18T00:00:00"/>
    <m/>
    <d v="2025-09-18T00:00:00"/>
    <n v="0"/>
    <m/>
    <n v="203.56088738425751"/>
    <s v="Nợ quá hạn hơn 120 ngày có khả năng mất thanh toán"/>
    <d v="2025-09-18T00:00:00"/>
    <d v="1899-12-30T00:00:00"/>
    <m/>
    <m/>
    <x v="11"/>
    <x v="11"/>
    <m/>
  </r>
  <r>
    <x v="21"/>
    <x v="21"/>
    <d v="2025-09-30T00:00:00"/>
    <s v="BH2359560"/>
    <d v="2025-09-30T00:00:00"/>
    <s v="00063329"/>
    <s v="Tmart Store Hateco Yên Sở - A.Đăng"/>
    <n v="2237244"/>
    <n v="201353"/>
    <n v="162871"/>
    <n v="2198762"/>
    <s v="Tồn đầu kỳ"/>
    <m/>
    <m/>
    <n v="2198762"/>
    <n v="0"/>
    <n v="0"/>
    <n v="2198762"/>
    <d v="2025-09-30T00:00:00"/>
    <m/>
    <d v="2025-09-30T00:00:00"/>
    <n v="0"/>
    <m/>
    <n v="191.56088738425751"/>
    <s v="Nợ quá hạn hơn 120 ngày có khả năng mất thanh toán"/>
    <d v="2025-09-30T00:00:00"/>
    <d v="1899-12-30T00:00:00"/>
    <m/>
    <m/>
    <x v="11"/>
    <x v="11"/>
    <m/>
  </r>
  <r>
    <x v="21"/>
    <x v="21"/>
    <d v="2025-09-30T00:00:00"/>
    <s v="BH2359582"/>
    <d v="2025-09-30T00:00:00"/>
    <s v="00063339"/>
    <s v="Tmart Store Nghĩa Đô - A.Đăng"/>
    <n v="1639297"/>
    <n v="147537"/>
    <n v="119341"/>
    <n v="1611101"/>
    <s v="Tồn đầu kỳ"/>
    <m/>
    <m/>
    <n v="1611101"/>
    <n v="0"/>
    <n v="0"/>
    <n v="1611101"/>
    <d v="2025-09-30T00:00:00"/>
    <m/>
    <d v="2025-09-30T00:00:00"/>
    <n v="0"/>
    <m/>
    <n v="191.56088738425751"/>
    <s v="Nợ quá hạn hơn 120 ngày có khả năng mất thanh toán"/>
    <d v="2025-09-30T00:00:00"/>
    <d v="1899-12-30T00:00:00"/>
    <m/>
    <m/>
    <x v="11"/>
    <x v="11"/>
    <m/>
  </r>
  <r>
    <x v="21"/>
    <x v="21"/>
    <d v="2025-10-21T00:00:00"/>
    <s v="BH2363191"/>
    <d v="2025-10-21T00:00:00"/>
    <s v="00069168"/>
    <s v="Tmart Store Hateco Yên Sở - A.Đăng"/>
    <n v="2679667"/>
    <n v="241171"/>
    <n v="195080"/>
    <n v="2633576"/>
    <s v="Tồn đầu kỳ"/>
    <m/>
    <m/>
    <n v="2633576"/>
    <n v="0"/>
    <n v="0"/>
    <n v="2633576"/>
    <d v="2025-10-21T00:00:00"/>
    <m/>
    <d v="2025-10-21T00:00:00"/>
    <n v="0"/>
    <m/>
    <n v="170.56088738425751"/>
    <s v="Nợ quá hạn hơn 120 ngày có khả năng mất thanh toán"/>
    <d v="2025-10-21T00:00:00"/>
    <d v="1899-12-30T00:00:00"/>
    <m/>
    <m/>
    <x v="11"/>
    <x v="11"/>
    <m/>
  </r>
  <r>
    <x v="21"/>
    <x v="21"/>
    <d v="2025-10-22T00:00:00"/>
    <s v="BH2363501"/>
    <d v="2025-10-22T00:00:00"/>
    <s v="00069249"/>
    <s v="Tmart Store Mỹ Đình, Nam Từ Liêm - A.Đăng"/>
    <n v="1908949"/>
    <n v="171806"/>
    <n v="138971"/>
    <n v="1876114"/>
    <s v="Tồn đầu kỳ"/>
    <m/>
    <m/>
    <n v="1876114"/>
    <n v="0"/>
    <n v="0"/>
    <n v="1876114"/>
    <d v="2025-10-22T00:00:00"/>
    <m/>
    <d v="2025-10-22T00:00:00"/>
    <n v="0"/>
    <m/>
    <n v="169.56088738425751"/>
    <s v="Nợ quá hạn hơn 120 ngày có khả năng mất thanh toán"/>
    <d v="2025-10-22T00:00:00"/>
    <d v="1899-12-30T00:00:00"/>
    <m/>
    <m/>
    <x v="11"/>
    <x v="11"/>
    <m/>
  </r>
  <r>
    <x v="21"/>
    <x v="21"/>
    <d v="2025-10-22T00:00:00"/>
    <s v="BH2363502"/>
    <d v="2025-10-22T00:00:00"/>
    <s v="00069250"/>
    <s v="Tmart Store Nghĩa Đô - A.Đăng"/>
    <n v="2675434"/>
    <n v="240790"/>
    <n v="194772"/>
    <n v="2629416"/>
    <s v="Tồn đầu kỳ"/>
    <m/>
    <m/>
    <n v="2629416"/>
    <n v="0"/>
    <n v="0"/>
    <n v="2629416"/>
    <d v="2025-10-22T00:00:00"/>
    <m/>
    <d v="2025-10-22T00:00:00"/>
    <n v="0"/>
    <m/>
    <n v="169.56088738425751"/>
    <s v="Nợ quá hạn hơn 120 ngày có khả năng mất thanh toán"/>
    <d v="2025-10-22T00:00:00"/>
    <d v="1899-12-30T00:00:00"/>
    <m/>
    <m/>
    <x v="11"/>
    <x v="11"/>
    <m/>
  </r>
  <r>
    <x v="22"/>
    <x v="22"/>
    <d v="2025-10-01T00:00:00"/>
    <s v="BH2360022"/>
    <d v="2025-10-01T00:00:00"/>
    <n v="63481"/>
    <s v="Tmart00628 03. Quầy 274 Khương Đình"/>
    <n v="2777720"/>
    <n v="249996"/>
    <n v="202218"/>
    <n v="2729942"/>
    <s v="Tồn đầu kỳ"/>
    <d v="2026-02-23T00:00:00"/>
    <m/>
    <n v="2729942"/>
    <n v="0"/>
    <n v="2729942"/>
    <n v="0"/>
    <d v="2025-10-01T00:00:00"/>
    <m/>
    <d v="2025-10-01T00:00:00"/>
    <n v="0"/>
    <m/>
    <s v=""/>
    <s v="Đã thanh toán"/>
    <d v="2025-10-01T00:00:00"/>
    <d v="2026-02-23T00:00:00"/>
    <m/>
    <m/>
    <x v="12"/>
    <x v="12"/>
    <m/>
  </r>
  <r>
    <x v="22"/>
    <x v="22"/>
    <d v="2025-10-02T00:00:00"/>
    <s v="BH2360149"/>
    <d v="2025-10-02T00:00:00"/>
    <n v="64699"/>
    <s v="Tmart01000 28. Quầy 485 Vũ Tông Phan"/>
    <n v="1496045"/>
    <n v="134645"/>
    <n v="108912"/>
    <n v="1470312"/>
    <s v="Tồn đầu kỳ"/>
    <d v="2026-02-23T00:00:00"/>
    <m/>
    <n v="1470312"/>
    <n v="0"/>
    <n v="1470312"/>
    <n v="0"/>
    <d v="2025-10-02T00:00:00"/>
    <m/>
    <d v="2025-10-02T00:00:00"/>
    <n v="0"/>
    <m/>
    <s v=""/>
    <s v="Đã thanh toán"/>
    <d v="2025-10-02T00:00:00"/>
    <d v="2026-02-23T00:00:00"/>
    <m/>
    <m/>
    <x v="12"/>
    <x v="12"/>
    <m/>
  </r>
  <r>
    <x v="22"/>
    <x v="22"/>
    <d v="2025-10-02T00:00:00"/>
    <s v="BH2360150"/>
    <d v="2025-10-02T00:00:00"/>
    <n v="64700"/>
    <s v="Tmart01073 92. Quầy Lê Văn Thiêm"/>
    <n v="2297777"/>
    <n v="206801"/>
    <n v="167278"/>
    <n v="2258254"/>
    <s v="Tồn đầu kỳ"/>
    <d v="2026-02-23T00:00:00"/>
    <m/>
    <n v="2258254"/>
    <n v="0"/>
    <n v="2258254"/>
    <n v="0"/>
    <d v="2025-10-02T00:00:00"/>
    <m/>
    <d v="2025-10-02T00:00:00"/>
    <n v="0"/>
    <m/>
    <s v=""/>
    <s v="Đã thanh toán"/>
    <d v="2025-10-02T00:00:00"/>
    <d v="2026-02-23T00:00:00"/>
    <m/>
    <m/>
    <x v="12"/>
    <x v="12"/>
    <m/>
  </r>
  <r>
    <x v="22"/>
    <x v="22"/>
    <d v="2025-10-03T00:00:00"/>
    <s v="BH2360330"/>
    <d v="2025-10-03T00:00:00"/>
    <n v="65354"/>
    <s v="Tmart00992 22. Quầy CT3 KĐT Văn Khê"/>
    <n v="994611"/>
    <n v="89516"/>
    <n v="72408"/>
    <n v="977503"/>
    <s v="Tồn đầu kỳ"/>
    <d v="2026-02-23T00:00:00"/>
    <m/>
    <n v="977503"/>
    <n v="0"/>
    <n v="977503"/>
    <n v="0"/>
    <d v="2025-10-03T00:00:00"/>
    <m/>
    <d v="2025-10-03T00:00:00"/>
    <n v="0"/>
    <m/>
    <s v=""/>
    <s v="Đã thanh toán"/>
    <d v="2025-10-03T00:00:00"/>
    <d v="2026-02-23T00:00:00"/>
    <m/>
    <m/>
    <x v="12"/>
    <x v="12"/>
    <m/>
  </r>
  <r>
    <x v="22"/>
    <x v="22"/>
    <d v="2025-10-03T00:00:00"/>
    <s v="BH2360331"/>
    <d v="2025-10-03T00:00:00"/>
    <n v="65355"/>
    <s v="Tmart00983 16. Quầy Xala, tòa nhà Hemisco, Xala"/>
    <n v="1336464"/>
    <n v="120283"/>
    <n v="97294"/>
    <n v="1313475"/>
    <s v="Tồn đầu kỳ"/>
    <d v="2026-02-23T00:00:00"/>
    <m/>
    <n v="1313475"/>
    <n v="0"/>
    <n v="1313475"/>
    <n v="0"/>
    <d v="2025-10-03T00:00:00"/>
    <m/>
    <d v="2025-10-03T00:00:00"/>
    <n v="0"/>
    <m/>
    <s v=""/>
    <s v="Đã thanh toán"/>
    <d v="2025-10-03T00:00:00"/>
    <d v="2026-02-23T00:00:00"/>
    <m/>
    <m/>
    <x v="12"/>
    <x v="12"/>
    <m/>
  </r>
  <r>
    <x v="22"/>
    <x v="22"/>
    <d v="2025-10-03T00:00:00"/>
    <s v="BH2360332"/>
    <d v="2025-10-03T00:00:00"/>
    <n v="65356"/>
    <s v="Tmart01065 84. Quầy Tecco Tứ Hiệp"/>
    <n v="1399126"/>
    <n v="125921"/>
    <n v="101856"/>
    <n v="1375061"/>
    <s v="Tồn đầu kỳ"/>
    <d v="2026-02-23T00:00:00"/>
    <m/>
    <n v="1375061"/>
    <n v="0"/>
    <n v="1375061"/>
    <n v="0"/>
    <d v="2025-10-03T00:00:00"/>
    <m/>
    <d v="2025-10-03T00:00:00"/>
    <n v="0"/>
    <m/>
    <s v=""/>
    <s v="Đã thanh toán"/>
    <d v="2025-10-03T00:00:00"/>
    <d v="2026-02-23T00:00:00"/>
    <m/>
    <m/>
    <x v="12"/>
    <x v="12"/>
    <m/>
  </r>
  <r>
    <x v="22"/>
    <x v="22"/>
    <d v="2025-10-03T00:00:00"/>
    <s v="BH2360333"/>
    <d v="2025-10-03T00:00:00"/>
    <n v="65357"/>
    <s v="Tmart01072 91. Quầy 96 Vĩnh Hưng"/>
    <n v="1072353"/>
    <n v="96512"/>
    <n v="78067"/>
    <n v="1053908"/>
    <s v="Tồn đầu kỳ"/>
    <d v="2026-02-23T00:00:00"/>
    <m/>
    <n v="1053908"/>
    <n v="0"/>
    <n v="1053908"/>
    <n v="0"/>
    <d v="2025-10-03T00:00:00"/>
    <m/>
    <d v="2025-10-03T00:00:00"/>
    <n v="0"/>
    <m/>
    <s v=""/>
    <s v="Đã thanh toán"/>
    <d v="2025-10-03T00:00:00"/>
    <d v="2026-02-23T00:00:00"/>
    <m/>
    <m/>
    <x v="12"/>
    <x v="12"/>
    <m/>
  </r>
  <r>
    <x v="22"/>
    <x v="22"/>
    <d v="2025-10-03T00:00:00"/>
    <s v="BH2360334"/>
    <d v="2025-10-03T00:00:00"/>
    <n v="65358"/>
    <s v="Tmart01067 86. Quầy Nơ 4A Linh Đàm"/>
    <n v="640845"/>
    <n v="57676"/>
    <n v="46654"/>
    <n v="629823"/>
    <s v="Tồn đầu kỳ"/>
    <d v="2026-02-23T00:00:00"/>
    <m/>
    <n v="629823"/>
    <n v="0"/>
    <n v="629823"/>
    <n v="0"/>
    <d v="2025-10-03T00:00:00"/>
    <m/>
    <d v="2025-10-03T00:00:00"/>
    <n v="0"/>
    <m/>
    <s v=""/>
    <s v="Đã thanh toán"/>
    <d v="2025-10-03T00:00:00"/>
    <d v="2026-02-23T00:00:00"/>
    <m/>
    <m/>
    <x v="12"/>
    <x v="12"/>
    <m/>
  </r>
  <r>
    <x v="22"/>
    <x v="22"/>
    <d v="2025-10-03T00:00:00"/>
    <s v="BH2360335"/>
    <d v="2025-10-03T00:00:00"/>
    <n v="65359"/>
    <s v="Tmart00928 12. Quầy CT12B Kim Văn - Kim Lũ"/>
    <n v="2086798"/>
    <n v="187812"/>
    <n v="151919"/>
    <n v="2050905"/>
    <s v="Tồn đầu kỳ"/>
    <d v="2026-02-23T00:00:00"/>
    <m/>
    <n v="2050905"/>
    <n v="0"/>
    <n v="2050905"/>
    <n v="0"/>
    <d v="2025-10-03T00:00:00"/>
    <m/>
    <d v="2025-10-03T00:00:00"/>
    <n v="0"/>
    <m/>
    <s v=""/>
    <s v="Đã thanh toán"/>
    <d v="2025-10-03T00:00:00"/>
    <d v="2026-02-23T00:00:00"/>
    <m/>
    <m/>
    <x v="12"/>
    <x v="12"/>
    <m/>
  </r>
  <r>
    <x v="22"/>
    <x v="22"/>
    <d v="2025-10-03T00:00:00"/>
    <s v="BH2360336"/>
    <d v="2025-10-03T00:00:00"/>
    <n v="65361"/>
    <s v="Tmart00357 01. Quầy 72 Lĩnh Nam"/>
    <n v="485364"/>
    <n v="43683"/>
    <n v="35334"/>
    <n v="477015"/>
    <s v="Tồn đầu kỳ"/>
    <d v="2026-02-23T00:00:00"/>
    <m/>
    <n v="477015"/>
    <n v="0"/>
    <n v="477015"/>
    <n v="0"/>
    <d v="2025-10-03T00:00:00"/>
    <m/>
    <d v="2025-10-03T00:00:00"/>
    <n v="0"/>
    <m/>
    <s v=""/>
    <s v="Đã thanh toán"/>
    <d v="2025-10-03T00:00:00"/>
    <d v="2026-02-23T00:00:00"/>
    <m/>
    <m/>
    <x v="12"/>
    <x v="12"/>
    <m/>
  </r>
  <r>
    <x v="22"/>
    <x v="22"/>
    <d v="2025-10-03T00:00:00"/>
    <s v="BH2360337"/>
    <d v="2025-10-03T00:00:00"/>
    <n v="65362"/>
    <s v="Tmart03002 121. Quầy HH4B Linh Đàm"/>
    <n v="794818"/>
    <n v="71534"/>
    <n v="57863"/>
    <n v="781147"/>
    <s v="Tồn đầu kỳ"/>
    <d v="2026-02-23T00:00:00"/>
    <m/>
    <n v="781147"/>
    <n v="0"/>
    <n v="781147"/>
    <n v="0"/>
    <d v="2025-10-03T00:00:00"/>
    <m/>
    <d v="2025-10-03T00:00:00"/>
    <n v="0"/>
    <m/>
    <s v=""/>
    <s v="Đã thanh toán"/>
    <d v="2025-10-03T00:00:00"/>
    <d v="2026-02-23T00:00:00"/>
    <m/>
    <m/>
    <x v="12"/>
    <x v="12"/>
    <m/>
  </r>
  <r>
    <x v="22"/>
    <x v="22"/>
    <d v="2025-10-03T00:00:00"/>
    <s v="BH2360339"/>
    <d v="2025-10-03T00:00:00"/>
    <n v="65363"/>
    <s v="Tmart00980 15. Quầy 9B Nguyễn Cảnh Dị-KĐT Đại Kim"/>
    <n v="1110129"/>
    <n v="99913"/>
    <n v="80817"/>
    <n v="1091033"/>
    <s v="Tồn đầu kỳ"/>
    <d v="2026-02-23T00:00:00"/>
    <m/>
    <n v="1091033"/>
    <n v="0"/>
    <n v="1091033"/>
    <n v="0"/>
    <d v="2025-10-03T00:00:00"/>
    <m/>
    <d v="2025-10-03T00:00:00"/>
    <n v="0"/>
    <m/>
    <s v=""/>
    <s v="Đã thanh toán"/>
    <d v="2025-10-03T00:00:00"/>
    <d v="2026-02-23T00:00:00"/>
    <m/>
    <m/>
    <x v="12"/>
    <x v="12"/>
    <m/>
  </r>
  <r>
    <x v="22"/>
    <x v="22"/>
    <d v="2025-10-03T00:00:00"/>
    <s v="BH2360340"/>
    <d v="2025-10-03T00:00:00"/>
    <n v="65365"/>
    <s v="Tmart00999 27. Quầy 62 Thanh Liệt (658 Kim Giang mới)"/>
    <n v="677319"/>
    <n v="60959"/>
    <n v="49309"/>
    <n v="665669"/>
    <s v="Tồn đầu kỳ"/>
    <d v="2026-02-23T00:00:00"/>
    <m/>
    <n v="665669"/>
    <n v="0"/>
    <n v="665669"/>
    <n v="0"/>
    <d v="2025-10-03T00:00:00"/>
    <m/>
    <d v="2025-10-03T00:00:00"/>
    <n v="0"/>
    <m/>
    <s v=""/>
    <s v="Đã thanh toán"/>
    <d v="2025-10-03T00:00:00"/>
    <d v="2026-02-23T00:00:00"/>
    <m/>
    <m/>
    <x v="12"/>
    <x v="12"/>
    <m/>
  </r>
  <r>
    <x v="22"/>
    <x v="22"/>
    <d v="2025-10-03T00:00:00"/>
    <s v="BH2360342"/>
    <d v="2025-10-03T00:00:00"/>
    <n v="65366"/>
    <s v="Tmart01089 108. Quầy Licogi 13"/>
    <n v="1405527"/>
    <n v="126498"/>
    <n v="102322"/>
    <n v="1381351"/>
    <s v="Tồn đầu kỳ"/>
    <d v="2026-02-23T00:00:00"/>
    <m/>
    <n v="1381351"/>
    <n v="0"/>
    <n v="1381351"/>
    <n v="0"/>
    <d v="2025-10-03T00:00:00"/>
    <m/>
    <d v="2025-10-03T00:00:00"/>
    <n v="0"/>
    <m/>
    <s v=""/>
    <s v="Đã thanh toán"/>
    <d v="2025-10-03T00:00:00"/>
    <d v="2026-02-23T00:00:00"/>
    <m/>
    <m/>
    <x v="12"/>
    <x v="12"/>
    <m/>
  </r>
  <r>
    <x v="22"/>
    <x v="22"/>
    <d v="2025-10-03T00:00:00"/>
    <s v="BH2360343"/>
    <d v="2025-10-03T00:00:00"/>
    <n v="65367"/>
    <s v="Tmart01085 104. Quầy 44 Triều Khúc"/>
    <n v="913179"/>
    <n v="82187"/>
    <n v="66479"/>
    <n v="897471"/>
    <s v="Tồn đầu kỳ"/>
    <d v="2026-02-23T00:00:00"/>
    <m/>
    <n v="897471"/>
    <n v="0"/>
    <n v="897471"/>
    <n v="0"/>
    <d v="2025-10-03T00:00:00"/>
    <m/>
    <d v="2025-10-03T00:00:00"/>
    <n v="0"/>
    <m/>
    <s v=""/>
    <s v="Đã thanh toán"/>
    <d v="2025-10-03T00:00:00"/>
    <d v="2026-02-23T00:00:00"/>
    <m/>
    <m/>
    <x v="12"/>
    <x v="12"/>
    <m/>
  </r>
  <r>
    <x v="22"/>
    <x v="22"/>
    <d v="2025-10-03T00:00:00"/>
    <s v="BH2360345"/>
    <d v="2025-10-03T00:00:00"/>
    <n v="65368"/>
    <s v="Tmart01096 1096. Nhà máy Canon Thăng Long"/>
    <n v="3328312"/>
    <n v="299550"/>
    <n v="242301"/>
    <n v="3271063"/>
    <s v="Tồn đầu kỳ"/>
    <d v="2026-02-23T00:00:00"/>
    <m/>
    <n v="3271063"/>
    <n v="0"/>
    <n v="3271063"/>
    <n v="0"/>
    <d v="2025-10-03T00:00:00"/>
    <m/>
    <d v="2025-10-03T00:00:00"/>
    <n v="0"/>
    <m/>
    <s v=""/>
    <s v="Đã thanh toán"/>
    <d v="2025-10-03T00:00:00"/>
    <d v="2026-02-23T00:00:00"/>
    <m/>
    <m/>
    <x v="12"/>
    <x v="12"/>
    <m/>
  </r>
  <r>
    <x v="22"/>
    <x v="22"/>
    <d v="2025-10-03T00:00:00"/>
    <s v="BH2360346"/>
    <d v="2025-10-03T00:00:00"/>
    <n v="65369"/>
    <s v="Tmart01025 45. Quầy 20 Đức Diễn"/>
    <n v="1289097"/>
    <n v="116019"/>
    <n v="93846"/>
    <n v="1266924"/>
    <s v="Tồn đầu kỳ"/>
    <d v="2026-02-23T00:00:00"/>
    <m/>
    <n v="1266924"/>
    <n v="0"/>
    <n v="1266924"/>
    <n v="0"/>
    <d v="2025-10-03T00:00:00"/>
    <m/>
    <d v="2025-10-03T00:00:00"/>
    <n v="0"/>
    <m/>
    <s v=""/>
    <s v="Đã thanh toán"/>
    <d v="2025-10-03T00:00:00"/>
    <d v="2026-02-23T00:00:00"/>
    <m/>
    <m/>
    <x v="12"/>
    <x v="12"/>
    <m/>
  </r>
  <r>
    <x v="22"/>
    <x v="22"/>
    <d v="2025-10-03T00:00:00"/>
    <s v="BH2360347"/>
    <d v="2025-10-03T00:00:00"/>
    <n v="65370"/>
    <s v="Tmart01027 120. Quầy Xốm 2"/>
    <n v="1468608"/>
    <n v="132176"/>
    <n v="106915"/>
    <n v="1443347"/>
    <s v="Tồn đầu kỳ"/>
    <d v="2026-02-23T00:00:00"/>
    <m/>
    <n v="1443347"/>
    <n v="0"/>
    <n v="1443347"/>
    <n v="0"/>
    <d v="2025-10-03T00:00:00"/>
    <m/>
    <d v="2025-10-03T00:00:00"/>
    <n v="0"/>
    <m/>
    <s v=""/>
    <s v="Đã thanh toán"/>
    <d v="2025-10-03T00:00:00"/>
    <d v="2026-02-23T00:00:00"/>
    <m/>
    <m/>
    <x v="12"/>
    <x v="12"/>
    <m/>
  </r>
  <r>
    <x v="22"/>
    <x v="22"/>
    <d v="2025-10-03T00:00:00"/>
    <s v="BH2360349"/>
    <d v="2025-10-03T00:00:00"/>
    <n v="65371"/>
    <s v="Tmart01048 68. Quầy 32T ĐN-A KĐT Golden An Khánh"/>
    <n v="1808418"/>
    <n v="162760"/>
    <n v="131653"/>
    <n v="1777311"/>
    <s v="Tồn đầu kỳ"/>
    <d v="2026-02-23T00:00:00"/>
    <m/>
    <n v="1777311"/>
    <n v="0"/>
    <n v="1777311"/>
    <n v="0"/>
    <d v="2025-10-03T00:00:00"/>
    <m/>
    <d v="2025-10-03T00:00:00"/>
    <n v="0"/>
    <m/>
    <s v=""/>
    <s v="Đã thanh toán"/>
    <d v="2025-10-03T00:00:00"/>
    <d v="2026-02-23T00:00:00"/>
    <m/>
    <m/>
    <x v="12"/>
    <x v="12"/>
    <m/>
  </r>
  <r>
    <x v="22"/>
    <x v="22"/>
    <d v="2025-10-03T00:00:00"/>
    <s v="BH2360350"/>
    <d v="2025-10-03T00:00:00"/>
    <n v="65372"/>
    <s v="Tmart01021 42. Quầy Ecolife, 58 Tố Hữu"/>
    <n v="1443303"/>
    <n v="129899"/>
    <n v="105072"/>
    <n v="1418476"/>
    <s v="Tồn đầu kỳ"/>
    <d v="2026-02-23T00:00:00"/>
    <m/>
    <n v="1418476"/>
    <n v="0"/>
    <n v="1418476"/>
    <n v="0"/>
    <d v="2025-10-03T00:00:00"/>
    <m/>
    <d v="2025-10-03T00:00:00"/>
    <n v="0"/>
    <m/>
    <s v=""/>
    <s v="Đã thanh toán"/>
    <d v="2025-10-03T00:00:00"/>
    <d v="2026-02-23T00:00:00"/>
    <m/>
    <m/>
    <x v="12"/>
    <x v="12"/>
    <m/>
  </r>
  <r>
    <x v="22"/>
    <x v="22"/>
    <d v="2025-10-03T00:00:00"/>
    <s v="BH2360352"/>
    <d v="2025-10-03T00:00:00"/>
    <n v="65374"/>
    <s v="Tmart01019 40. Quầy 19T6 Kiến Hưng"/>
    <n v="1135737"/>
    <n v="102217"/>
    <n v="82682"/>
    <n v="1116202"/>
    <s v="Tồn đầu kỳ"/>
    <d v="2026-02-23T00:00:00"/>
    <m/>
    <n v="1116202"/>
    <n v="0"/>
    <n v="1116202"/>
    <n v="0"/>
    <d v="2025-10-03T00:00:00"/>
    <m/>
    <d v="2025-10-03T00:00:00"/>
    <n v="0"/>
    <m/>
    <s v=""/>
    <s v="Đã thanh toán"/>
    <d v="2025-10-03T00:00:00"/>
    <d v="2026-02-23T00:00:00"/>
    <m/>
    <m/>
    <x v="12"/>
    <x v="12"/>
    <m/>
  </r>
  <r>
    <x v="22"/>
    <x v="22"/>
    <d v="2025-10-03T00:00:00"/>
    <s v="BH2360353"/>
    <d v="2025-10-03T00:00:00"/>
    <n v="65375"/>
    <s v="Tmart01012 36. Quầy CT2 Xuân Mai, Tô Hiệu"/>
    <n v="1238370"/>
    <n v="111455"/>
    <n v="90153"/>
    <n v="1217068"/>
    <s v="Tồn đầu kỳ"/>
    <d v="2026-02-23T00:00:00"/>
    <m/>
    <n v="1217068"/>
    <n v="0"/>
    <n v="1217068"/>
    <n v="0"/>
    <d v="2025-10-03T00:00:00"/>
    <m/>
    <d v="2025-10-03T00:00:00"/>
    <n v="0"/>
    <m/>
    <s v=""/>
    <s v="Đã thanh toán"/>
    <d v="2025-10-03T00:00:00"/>
    <d v="2026-02-23T00:00:00"/>
    <m/>
    <m/>
    <x v="12"/>
    <x v="12"/>
    <m/>
  </r>
  <r>
    <x v="22"/>
    <x v="22"/>
    <d v="2025-10-03T00:00:00"/>
    <s v="BH2360354"/>
    <d v="2025-10-03T00:00:00"/>
    <n v="65376"/>
    <s v="Tmart01010 34. Quầy tòa HH2A, KĐT The Spark Dương Nội"/>
    <n v="1320786"/>
    <n v="118872"/>
    <n v="96153"/>
    <n v="1298067"/>
    <s v="Tồn đầu kỳ"/>
    <d v="2026-02-23T00:00:00"/>
    <m/>
    <n v="1298067"/>
    <n v="0"/>
    <n v="1298067"/>
    <n v="0"/>
    <d v="2025-10-03T00:00:00"/>
    <m/>
    <d v="2025-10-03T00:00:00"/>
    <n v="0"/>
    <m/>
    <s v=""/>
    <s v="Đã thanh toán"/>
    <d v="2025-10-03T00:00:00"/>
    <d v="2026-02-23T00:00:00"/>
    <m/>
    <m/>
    <x v="12"/>
    <x v="12"/>
    <m/>
  </r>
  <r>
    <x v="22"/>
    <x v="22"/>
    <d v="2025-10-03T00:00:00"/>
    <s v="BH2360356"/>
    <d v="2025-10-03T00:00:00"/>
    <n v="65377"/>
    <s v="Tmart01001 29. Quầy tòa K-KĐT Dương Nội"/>
    <n v="1534269"/>
    <n v="138085"/>
    <n v="111695"/>
    <n v="1507879"/>
    <s v="Tồn đầu kỳ"/>
    <d v="2026-02-23T00:00:00"/>
    <m/>
    <n v="1507879"/>
    <n v="0"/>
    <n v="1507879"/>
    <n v="0"/>
    <d v="2025-10-03T00:00:00"/>
    <m/>
    <d v="2025-10-03T00:00:00"/>
    <n v="0"/>
    <m/>
    <s v=""/>
    <s v="Đã thanh toán"/>
    <d v="2025-10-03T00:00:00"/>
    <d v="2026-02-23T00:00:00"/>
    <m/>
    <m/>
    <x v="12"/>
    <x v="12"/>
    <m/>
  </r>
  <r>
    <x v="22"/>
    <x v="22"/>
    <d v="2025-10-03T00:00:00"/>
    <s v="BH2360357"/>
    <d v="2025-10-03T00:00:00"/>
    <n v="65379"/>
    <s v="Tmart01075 94. 282 Xuân Đỉnh"/>
    <n v="898389"/>
    <n v="80855"/>
    <n v="65403"/>
    <n v="882937"/>
    <s v="Tồn đầu kỳ"/>
    <d v="2026-02-23T00:00:00"/>
    <m/>
    <n v="882937"/>
    <n v="0"/>
    <n v="882937"/>
    <n v="0"/>
    <d v="2025-10-03T00:00:00"/>
    <m/>
    <d v="2025-10-03T00:00:00"/>
    <n v="0"/>
    <m/>
    <s v=""/>
    <s v="Đã thanh toán"/>
    <d v="2025-10-03T00:00:00"/>
    <d v="2026-02-23T00:00:00"/>
    <m/>
    <m/>
    <x v="12"/>
    <x v="12"/>
    <m/>
  </r>
  <r>
    <x v="22"/>
    <x v="22"/>
    <d v="2025-10-03T00:00:00"/>
    <s v="BH2360359"/>
    <d v="2025-10-03T00:00:00"/>
    <n v="65380"/>
    <s v="Tmart01078 96. Quầy Ecohome 1"/>
    <n v="2497638"/>
    <n v="224790"/>
    <n v="181828"/>
    <n v="2454676"/>
    <s v="Tồn đầu kỳ"/>
    <d v="2026-02-23T00:00:00"/>
    <m/>
    <n v="2454676"/>
    <n v="0"/>
    <n v="2454676"/>
    <n v="0"/>
    <d v="2025-10-03T00:00:00"/>
    <m/>
    <d v="2025-10-03T00:00:00"/>
    <n v="0"/>
    <m/>
    <s v=""/>
    <s v="Đã thanh toán"/>
    <d v="2025-10-03T00:00:00"/>
    <d v="2026-02-23T00:00:00"/>
    <m/>
    <m/>
    <x v="12"/>
    <x v="12"/>
    <m/>
  </r>
  <r>
    <x v="22"/>
    <x v="22"/>
    <d v="2025-10-03T00:00:00"/>
    <s v="BH2360360"/>
    <d v="2025-10-03T00:00:00"/>
    <n v="65381"/>
    <s v="Tmart00722 09. Quầy Sóc Sơn"/>
    <n v="834777"/>
    <n v="75131"/>
    <n v="60772"/>
    <n v="820418"/>
    <s v="Tồn đầu kỳ"/>
    <d v="2026-02-23T00:00:00"/>
    <m/>
    <n v="820418"/>
    <n v="0"/>
    <n v="820418"/>
    <n v="0"/>
    <d v="2025-10-03T00:00:00"/>
    <m/>
    <d v="2025-10-03T00:00:00"/>
    <n v="0"/>
    <m/>
    <s v=""/>
    <s v="Đã thanh toán"/>
    <d v="2025-10-03T00:00:00"/>
    <d v="2026-02-23T00:00:00"/>
    <m/>
    <m/>
    <x v="12"/>
    <x v="12"/>
    <m/>
  </r>
  <r>
    <x v="22"/>
    <x v="22"/>
    <d v="2025-10-03T00:00:00"/>
    <s v="BH2360361"/>
    <d v="2025-10-03T00:00:00"/>
    <n v="65383"/>
    <s v="Tmart00644 05. Số 14 Yên Sơn - Chúc Sơn"/>
    <n v="979809"/>
    <n v="88183"/>
    <n v="71330"/>
    <n v="962956"/>
    <s v="Tồn đầu kỳ"/>
    <d v="2026-02-23T00:00:00"/>
    <m/>
    <n v="962956"/>
    <n v="0"/>
    <n v="962956"/>
    <n v="0"/>
    <d v="2025-10-03T00:00:00"/>
    <m/>
    <d v="2025-10-03T00:00:00"/>
    <n v="0"/>
    <m/>
    <s v=""/>
    <s v="Đã thanh toán"/>
    <d v="2025-10-03T00:00:00"/>
    <d v="2026-02-23T00:00:00"/>
    <m/>
    <m/>
    <x v="12"/>
    <x v="12"/>
    <m/>
  </r>
  <r>
    <x v="22"/>
    <x v="22"/>
    <d v="2025-10-03T00:00:00"/>
    <s v="BH2360362"/>
    <d v="2025-10-03T00:00:00"/>
    <n v="65388"/>
    <s v="Tmart00619 04. Quầy N3B2 Trần Bình"/>
    <n v="1737252"/>
    <n v="156354"/>
    <n v="126472"/>
    <n v="1707370"/>
    <s v="Tồn đầu kỳ"/>
    <d v="2026-02-23T00:00:00"/>
    <m/>
    <n v="1707370"/>
    <n v="0"/>
    <n v="1707370"/>
    <n v="0"/>
    <d v="2025-10-03T00:00:00"/>
    <m/>
    <d v="2025-10-03T00:00:00"/>
    <n v="0"/>
    <m/>
    <s v=""/>
    <s v="Đã thanh toán"/>
    <d v="2025-10-03T00:00:00"/>
    <d v="2026-02-23T00:00:00"/>
    <m/>
    <m/>
    <x v="12"/>
    <x v="12"/>
    <m/>
  </r>
  <r>
    <x v="22"/>
    <x v="22"/>
    <d v="2025-10-03T00:00:00"/>
    <s v="BH2360364"/>
    <d v="2025-10-03T00:00:00"/>
    <n v="65389"/>
    <s v="Tmart03017 Ecohome5"/>
    <n v="1608333"/>
    <n v="144751"/>
    <n v="117087"/>
    <n v="1580669"/>
    <s v="Tồn đầu kỳ"/>
    <d v="2026-02-23T00:00:00"/>
    <m/>
    <n v="1580669"/>
    <n v="0"/>
    <n v="1580669"/>
    <n v="0"/>
    <d v="2025-10-03T00:00:00"/>
    <m/>
    <d v="2025-10-03T00:00:00"/>
    <n v="0"/>
    <m/>
    <s v=""/>
    <s v="Đã thanh toán"/>
    <d v="2025-10-03T00:00:00"/>
    <d v="2026-02-23T00:00:00"/>
    <m/>
    <m/>
    <x v="12"/>
    <x v="12"/>
    <m/>
  </r>
  <r>
    <x v="22"/>
    <x v="22"/>
    <d v="2025-10-03T00:00:00"/>
    <s v="BH2360365"/>
    <d v="2025-10-03T00:00:00"/>
    <n v="65390"/>
    <s v="Tmart03015 134. Quầy Phú Minh, Sóc Sơn"/>
    <n v="620925"/>
    <n v="55884"/>
    <n v="45203"/>
    <n v="610244"/>
    <s v="Tồn đầu kỳ"/>
    <d v="2026-02-23T00:00:00"/>
    <m/>
    <n v="610244"/>
    <n v="0"/>
    <n v="610244"/>
    <n v="0"/>
    <d v="2025-10-03T00:00:00"/>
    <m/>
    <d v="2025-10-03T00:00:00"/>
    <n v="0"/>
    <m/>
    <s v=""/>
    <s v="Đã thanh toán"/>
    <d v="2025-10-03T00:00:00"/>
    <d v="2026-02-23T00:00:00"/>
    <m/>
    <m/>
    <x v="12"/>
    <x v="12"/>
    <m/>
  </r>
  <r>
    <x v="22"/>
    <x v="22"/>
    <d v="2025-10-03T00:00:00"/>
    <s v="BH2360366"/>
    <d v="2025-10-03T00:00:00"/>
    <n v="65391"/>
    <s v="Tmart03010 129. Quầy HH Thái Hà 2"/>
    <n v="720702"/>
    <n v="64863"/>
    <n v="52467"/>
    <n v="708306"/>
    <s v="Tồn đầu kỳ"/>
    <d v="2026-02-23T00:00:00"/>
    <m/>
    <n v="708306"/>
    <n v="0"/>
    <n v="708306"/>
    <n v="0"/>
    <d v="2025-10-03T00:00:00"/>
    <m/>
    <d v="2025-10-03T00:00:00"/>
    <n v="0"/>
    <m/>
    <s v=""/>
    <s v="Đã thanh toán"/>
    <d v="2025-10-03T00:00:00"/>
    <d v="2026-02-23T00:00:00"/>
    <m/>
    <m/>
    <x v="12"/>
    <x v="12"/>
    <m/>
  </r>
  <r>
    <x v="22"/>
    <x v="22"/>
    <d v="2025-10-03T00:00:00"/>
    <s v="BH2360368"/>
    <d v="2025-10-03T00:00:00"/>
    <n v="65392"/>
    <s v="Tmart01017 39. Quầy 112 Âu Cơ"/>
    <n v="1484265"/>
    <n v="133585"/>
    <n v="108054"/>
    <n v="1458734"/>
    <s v="Tồn đầu kỳ"/>
    <d v="2026-02-23T00:00:00"/>
    <m/>
    <n v="1458734"/>
    <n v="0"/>
    <n v="1458734"/>
    <n v="0"/>
    <d v="2025-10-03T00:00:00"/>
    <m/>
    <d v="2025-10-03T00:00:00"/>
    <n v="0"/>
    <m/>
    <s v=""/>
    <s v="Đã thanh toán"/>
    <d v="2025-10-03T00:00:00"/>
    <d v="2026-02-23T00:00:00"/>
    <m/>
    <m/>
    <x v="12"/>
    <x v="12"/>
    <m/>
  </r>
  <r>
    <x v="22"/>
    <x v="22"/>
    <d v="2025-10-03T00:00:00"/>
    <s v="BH2360369"/>
    <d v="2025-10-03T00:00:00"/>
    <n v="65393"/>
    <s v="Tmart00995 25. Quầy CT2 - KĐT Xala"/>
    <n v="1129302"/>
    <n v="101638"/>
    <n v="82213"/>
    <n v="1109877"/>
    <s v="Tồn đầu kỳ"/>
    <d v="2026-02-23T00:00:00"/>
    <m/>
    <n v="1109877"/>
    <n v="0"/>
    <n v="1109877"/>
    <n v="0"/>
    <d v="2025-10-03T00:00:00"/>
    <m/>
    <d v="2025-10-03T00:00:00"/>
    <n v="0"/>
    <m/>
    <s v=""/>
    <s v="Đã thanh toán"/>
    <d v="2025-10-03T00:00:00"/>
    <d v="2026-02-23T00:00:00"/>
    <m/>
    <m/>
    <x v="12"/>
    <x v="12"/>
    <m/>
  </r>
  <r>
    <x v="22"/>
    <x v="22"/>
    <d v="2025-10-06T00:00:00"/>
    <s v="BH2360584"/>
    <d v="2025-10-06T00:00:00"/>
    <n v="65536"/>
    <s v="Tmart00928 12. Quầy CT12B Kim Văn - Kim Lũ"/>
    <n v="2219773"/>
    <n v="199780"/>
    <n v="161599"/>
    <n v="2181592"/>
    <s v="Tồn đầu kỳ"/>
    <d v="2026-02-23T00:00:00"/>
    <m/>
    <n v="2181592"/>
    <n v="0"/>
    <n v="2181592"/>
    <n v="0"/>
    <d v="2025-10-06T00:00:00"/>
    <m/>
    <d v="2025-10-06T00:00:00"/>
    <n v="0"/>
    <m/>
    <s v=""/>
    <s v="Đã thanh toán"/>
    <d v="2025-10-06T00:00:00"/>
    <d v="2026-02-23T00:00:00"/>
    <m/>
    <m/>
    <x v="12"/>
    <x v="12"/>
    <m/>
  </r>
  <r>
    <x v="22"/>
    <x v="22"/>
    <d v="2025-10-08T00:00:00"/>
    <s v="BH2360876"/>
    <d v="2025-10-08T00:00:00"/>
    <n v="65692"/>
    <s v="Tmart01096 1096. Nhà máy Canon Thăng Long"/>
    <n v="2985415"/>
    <n v="268687"/>
    <n v="217338"/>
    <n v="2934066"/>
    <s v="Tồn đầu kỳ"/>
    <d v="2026-02-23T00:00:00"/>
    <m/>
    <n v="2934066"/>
    <n v="0"/>
    <n v="2934066"/>
    <n v="0"/>
    <d v="2025-10-08T00:00:00"/>
    <m/>
    <d v="2025-10-08T00:00:00"/>
    <n v="0"/>
    <m/>
    <s v=""/>
    <s v="Đã thanh toán"/>
    <d v="2025-10-08T00:00:00"/>
    <d v="2026-02-23T00:00:00"/>
    <m/>
    <m/>
    <x v="12"/>
    <x v="12"/>
    <m/>
  </r>
  <r>
    <x v="22"/>
    <x v="22"/>
    <d v="2025-10-09T00:00:00"/>
    <s v="BH2360950"/>
    <d v="2025-10-09T00:00:00"/>
    <n v="66106"/>
    <s v="Tmart03008 127. Quầy VOV"/>
    <n v="819905"/>
    <n v="73792"/>
    <n v="59689"/>
    <n v="805802"/>
    <s v="Tồn đầu kỳ"/>
    <d v="2026-02-23T00:00:00"/>
    <m/>
    <n v="805802"/>
    <n v="0"/>
    <n v="805802"/>
    <n v="0"/>
    <d v="2025-10-09T00:00:00"/>
    <m/>
    <d v="2025-10-09T00:00:00"/>
    <n v="0"/>
    <m/>
    <s v=""/>
    <s v="Đã thanh toán"/>
    <d v="2025-10-09T00:00:00"/>
    <d v="2026-02-23T00:00:00"/>
    <m/>
    <m/>
    <x v="12"/>
    <x v="12"/>
    <m/>
  </r>
  <r>
    <x v="22"/>
    <x v="22"/>
    <d v="2025-10-09T00:00:00"/>
    <s v="BH2360951"/>
    <d v="2025-10-09T00:00:00"/>
    <n v="66107"/>
    <s v="Tmart03010 129. Quầy HH Thái Hà 2"/>
    <n v="510933"/>
    <n v="45984"/>
    <n v="37196"/>
    <n v="502145"/>
    <s v="Tồn đầu kỳ"/>
    <d v="2026-02-23T00:00:00"/>
    <m/>
    <n v="502145"/>
    <n v="0"/>
    <n v="502145"/>
    <n v="0"/>
    <d v="2025-10-09T00:00:00"/>
    <m/>
    <d v="2025-10-09T00:00:00"/>
    <n v="0"/>
    <m/>
    <s v=""/>
    <s v="Đã thanh toán"/>
    <d v="2025-10-09T00:00:00"/>
    <d v="2026-02-23T00:00:00"/>
    <m/>
    <m/>
    <x v="12"/>
    <x v="12"/>
    <m/>
  </r>
  <r>
    <x v="22"/>
    <x v="22"/>
    <d v="2025-10-09T00:00:00"/>
    <s v="BH2360952"/>
    <d v="2025-10-09T00:00:00"/>
    <n v="66108"/>
    <s v="Tmart01087 106. Quầy CT3B Nam Cường, Cổ Nhuế"/>
    <n v="481038"/>
    <n v="43293"/>
    <n v="35020"/>
    <n v="472765"/>
    <s v="Tồn đầu kỳ"/>
    <d v="2026-02-23T00:00:00"/>
    <m/>
    <n v="472765"/>
    <n v="0"/>
    <n v="472765"/>
    <n v="0"/>
    <d v="2025-10-09T00:00:00"/>
    <m/>
    <d v="2025-10-09T00:00:00"/>
    <n v="0"/>
    <m/>
    <s v=""/>
    <s v="Đã thanh toán"/>
    <d v="2025-10-09T00:00:00"/>
    <d v="2026-02-23T00:00:00"/>
    <m/>
    <m/>
    <x v="12"/>
    <x v="12"/>
    <m/>
  </r>
  <r>
    <x v="22"/>
    <x v="22"/>
    <d v="2025-10-09T00:00:00"/>
    <s v="BH2360953"/>
    <d v="2025-10-09T00:00:00"/>
    <n v="66109"/>
    <s v="Tmart01025 45. Quầy 20 Đức Diễn"/>
    <n v="428397"/>
    <n v="38556"/>
    <n v="31187"/>
    <n v="421028"/>
    <s v="Tồn đầu kỳ"/>
    <d v="2026-02-23T00:00:00"/>
    <m/>
    <n v="421028"/>
    <n v="0"/>
    <n v="421028"/>
    <n v="0"/>
    <d v="2025-10-09T00:00:00"/>
    <m/>
    <d v="2025-10-09T00:00:00"/>
    <n v="0"/>
    <m/>
    <s v=""/>
    <s v="Đã thanh toán"/>
    <d v="2025-10-09T00:00:00"/>
    <d v="2026-02-23T00:00:00"/>
    <m/>
    <m/>
    <x v="12"/>
    <x v="12"/>
    <m/>
  </r>
  <r>
    <x v="22"/>
    <x v="22"/>
    <d v="2025-10-09T00:00:00"/>
    <s v="BH2360954"/>
    <d v="2025-10-09T00:00:00"/>
    <n v="66110"/>
    <s v="Tmart01084 103. Quầy Kosmo"/>
    <n v="1483110"/>
    <n v="133481"/>
    <n v="107970"/>
    <n v="1457599"/>
    <s v="Tồn đầu kỳ"/>
    <d v="2026-02-23T00:00:00"/>
    <m/>
    <n v="1457599"/>
    <n v="0"/>
    <n v="1457599"/>
    <n v="0"/>
    <d v="2025-10-09T00:00:00"/>
    <m/>
    <d v="2025-10-09T00:00:00"/>
    <n v="0"/>
    <m/>
    <s v=""/>
    <s v="Đã thanh toán"/>
    <d v="2025-10-09T00:00:00"/>
    <d v="2026-02-23T00:00:00"/>
    <m/>
    <m/>
    <x v="12"/>
    <x v="12"/>
    <m/>
  </r>
  <r>
    <x v="22"/>
    <x v="22"/>
    <d v="2025-10-09T00:00:00"/>
    <s v="BH2360955"/>
    <d v="2025-10-09T00:00:00"/>
    <n v="66111"/>
    <s v="Tmart01078 96. Quầy Ecohome 1"/>
    <n v="2473311"/>
    <n v="222600"/>
    <n v="180057"/>
    <n v="2430768"/>
    <s v="Tồn đầu kỳ"/>
    <d v="2026-02-23T00:00:00"/>
    <m/>
    <n v="2430768"/>
    <n v="0"/>
    <n v="2430768"/>
    <n v="0"/>
    <d v="2025-10-09T00:00:00"/>
    <m/>
    <d v="2025-10-09T00:00:00"/>
    <n v="0"/>
    <m/>
    <s v=""/>
    <s v="Đã thanh toán"/>
    <d v="2025-10-09T00:00:00"/>
    <d v="2026-02-23T00:00:00"/>
    <m/>
    <m/>
    <x v="12"/>
    <x v="12"/>
    <m/>
  </r>
  <r>
    <x v="22"/>
    <x v="22"/>
    <d v="2025-10-09T00:00:00"/>
    <s v="BH2360956"/>
    <d v="2025-10-09T00:00:00"/>
    <n v="66112"/>
    <s v="Tmart01023 00. Quầy 39 Cầu Diễn"/>
    <n v="1790722"/>
    <n v="161166"/>
    <n v="130364"/>
    <n v="1759920"/>
    <s v="Tồn đầu kỳ"/>
    <d v="2026-02-23T00:00:00"/>
    <m/>
    <n v="1759920"/>
    <n v="0"/>
    <n v="1759920"/>
    <n v="0"/>
    <d v="2025-10-09T00:00:00"/>
    <m/>
    <d v="2025-10-09T00:00:00"/>
    <n v="0"/>
    <m/>
    <s v=""/>
    <s v="Đã thanh toán"/>
    <d v="2025-10-09T00:00:00"/>
    <d v="2026-02-23T00:00:00"/>
    <m/>
    <m/>
    <x v="12"/>
    <x v="12"/>
    <m/>
  </r>
  <r>
    <x v="22"/>
    <x v="22"/>
    <d v="2025-10-09T00:00:00"/>
    <s v="BH2360958"/>
    <d v="2025-10-09T00:00:00"/>
    <n v="66123"/>
    <s v="Tmart01021 42. Quầy Ecolife, 58 Tố Hữu"/>
    <n v="1041054"/>
    <n v="93696"/>
    <n v="75789"/>
    <n v="1023147"/>
    <s v="Tồn đầu kỳ"/>
    <d v="2026-02-23T00:00:00"/>
    <m/>
    <n v="1023147"/>
    <n v="0"/>
    <n v="1023147"/>
    <n v="0"/>
    <d v="2025-10-09T00:00:00"/>
    <m/>
    <d v="2025-10-09T00:00:00"/>
    <n v="0"/>
    <m/>
    <s v=""/>
    <s v="Đã thanh toán"/>
    <d v="2025-10-09T00:00:00"/>
    <d v="2026-02-23T00:00:00"/>
    <m/>
    <m/>
    <x v="12"/>
    <x v="12"/>
    <m/>
  </r>
  <r>
    <x v="22"/>
    <x v="22"/>
    <d v="2025-10-09T00:00:00"/>
    <s v="BH2360959"/>
    <d v="2025-10-09T00:00:00"/>
    <n v="66132"/>
    <s v="Tmart00988 19. Quầy Resco Cổ Nhuế"/>
    <n v="2851098"/>
    <n v="256601"/>
    <n v="207560"/>
    <n v="2802057"/>
    <s v="Tồn đầu kỳ"/>
    <d v="2026-02-23T00:00:00"/>
    <m/>
    <n v="2802057"/>
    <n v="0"/>
    <n v="2802057"/>
    <n v="0"/>
    <d v="2025-10-09T00:00:00"/>
    <m/>
    <d v="2025-10-09T00:00:00"/>
    <n v="0"/>
    <m/>
    <s v=""/>
    <s v="Đã thanh toán"/>
    <d v="2025-10-09T00:00:00"/>
    <d v="2026-02-23T00:00:00"/>
    <m/>
    <m/>
    <x v="12"/>
    <x v="12"/>
    <m/>
  </r>
  <r>
    <x v="22"/>
    <x v="22"/>
    <d v="2025-10-09T00:00:00"/>
    <s v="BH2361036"/>
    <d v="2025-10-09T00:00:00"/>
    <n v="66766"/>
    <s v="Tmart00357 01. Quầy 72 Lĩnh Nam"/>
    <n v="1350408"/>
    <n v="121538"/>
    <n v="98310"/>
    <n v="1327180"/>
    <s v="Tồn đầu kỳ"/>
    <d v="2026-02-23T00:00:00"/>
    <m/>
    <n v="1327180"/>
    <n v="0"/>
    <n v="1327180"/>
    <n v="0"/>
    <d v="2025-10-09T00:00:00"/>
    <m/>
    <d v="2025-10-09T00:00:00"/>
    <n v="0"/>
    <m/>
    <s v=""/>
    <s v="Đã thanh toán"/>
    <d v="2025-10-09T00:00:00"/>
    <d v="2026-02-23T00:00:00"/>
    <m/>
    <m/>
    <x v="12"/>
    <x v="12"/>
    <m/>
  </r>
  <r>
    <x v="22"/>
    <x v="22"/>
    <d v="2025-10-09T00:00:00"/>
    <s v="BH2361083"/>
    <d v="2025-10-09T00:00:00"/>
    <n v="66775"/>
    <s v="Tmart03004 123.Quầy 282 Nguyễn Huy Tưởng"/>
    <n v="563541"/>
    <n v="50719"/>
    <n v="41026"/>
    <n v="553848"/>
    <s v="Tồn đầu kỳ"/>
    <d v="2026-02-23T00:00:00"/>
    <m/>
    <n v="553848"/>
    <n v="0"/>
    <n v="553848"/>
    <n v="0"/>
    <d v="2025-10-09T00:00:00"/>
    <m/>
    <d v="2025-10-09T00:00:00"/>
    <n v="0"/>
    <m/>
    <s v=""/>
    <s v="Đã thanh toán"/>
    <d v="2025-10-09T00:00:00"/>
    <d v="2026-02-23T00:00:00"/>
    <m/>
    <m/>
    <x v="12"/>
    <x v="12"/>
    <m/>
  </r>
  <r>
    <x v="22"/>
    <x v="22"/>
    <d v="2025-10-09T00:00:00"/>
    <s v="BH2361084"/>
    <d v="2025-10-09T00:00:00"/>
    <n v="66776"/>
    <s v="Tmart00989 20. Quầy Tân Tây Đô"/>
    <n v="1233371"/>
    <n v="111004"/>
    <n v="89789"/>
    <n v="1212156"/>
    <s v="Tồn đầu kỳ"/>
    <d v="2026-02-23T00:00:00"/>
    <m/>
    <n v="1212156"/>
    <n v="0"/>
    <n v="1212156"/>
    <n v="0"/>
    <d v="2025-10-09T00:00:00"/>
    <m/>
    <d v="2025-10-09T00:00:00"/>
    <n v="0"/>
    <m/>
    <s v=""/>
    <s v="Đã thanh toán"/>
    <d v="2025-10-09T00:00:00"/>
    <d v="2026-02-23T00:00:00"/>
    <m/>
    <m/>
    <x v="12"/>
    <x v="12"/>
    <m/>
  </r>
  <r>
    <x v="22"/>
    <x v="22"/>
    <d v="2025-10-09T00:00:00"/>
    <s v="BH2361085"/>
    <d v="2025-10-09T00:00:00"/>
    <n v="66777"/>
    <s v="Tmart00983 16. Quầy Xala, tòa nhà Hemisco, Xala"/>
    <n v="514017"/>
    <n v="46262"/>
    <n v="37420"/>
    <n v="505175"/>
    <s v="Tồn đầu kỳ"/>
    <d v="2026-02-23T00:00:00"/>
    <m/>
    <n v="505175"/>
    <n v="0"/>
    <n v="505175"/>
    <n v="0"/>
    <d v="2025-10-09T00:00:00"/>
    <m/>
    <d v="2025-10-09T00:00:00"/>
    <n v="0"/>
    <m/>
    <s v=""/>
    <s v="Đã thanh toán"/>
    <d v="2025-10-09T00:00:00"/>
    <d v="2026-02-23T00:00:00"/>
    <m/>
    <m/>
    <x v="12"/>
    <x v="12"/>
    <m/>
  </r>
  <r>
    <x v="22"/>
    <x v="22"/>
    <d v="2025-10-09T00:00:00"/>
    <s v="BH2361086"/>
    <d v="2025-10-09T00:00:00"/>
    <n v="66778"/>
    <s v="Tmart03013 Quầy Phúc Thọ"/>
    <n v="658848"/>
    <n v="59296"/>
    <n v="47964"/>
    <n v="647516"/>
    <s v="Tồn đầu kỳ"/>
    <d v="2026-02-23T00:00:00"/>
    <m/>
    <n v="647516"/>
    <n v="0"/>
    <n v="647516"/>
    <n v="0"/>
    <d v="2025-10-09T00:00:00"/>
    <m/>
    <d v="2025-10-09T00:00:00"/>
    <n v="0"/>
    <m/>
    <s v=""/>
    <s v="Đã thanh toán"/>
    <d v="2025-10-09T00:00:00"/>
    <d v="2026-02-23T00:00:00"/>
    <m/>
    <m/>
    <x v="12"/>
    <x v="12"/>
    <m/>
  </r>
  <r>
    <x v="22"/>
    <x v="22"/>
    <d v="2025-10-09T00:00:00"/>
    <s v="BH2361087"/>
    <d v="2025-10-09T00:00:00"/>
    <n v="66779"/>
    <s v="Tmart01010 34. Quầy tòa HH2A, KĐT The Spark Dương Nội"/>
    <n v="1744784"/>
    <n v="157031"/>
    <n v="127020"/>
    <n v="1714773"/>
    <s v="Tồn đầu kỳ"/>
    <d v="2026-02-23T00:00:00"/>
    <m/>
    <n v="1714773"/>
    <n v="0"/>
    <n v="1714773"/>
    <n v="0"/>
    <d v="2025-10-09T00:00:00"/>
    <m/>
    <d v="2025-10-09T00:00:00"/>
    <n v="0"/>
    <m/>
    <s v=""/>
    <s v="Đã thanh toán"/>
    <d v="2025-10-09T00:00:00"/>
    <d v="2026-02-23T00:00:00"/>
    <m/>
    <m/>
    <x v="12"/>
    <x v="12"/>
    <m/>
  </r>
  <r>
    <x v="22"/>
    <x v="22"/>
    <d v="2025-10-09T00:00:00"/>
    <s v="BH2361088"/>
    <d v="2025-10-09T00:00:00"/>
    <n v="66780"/>
    <s v="Tmart01085 104. Quầy 44 Triều Khúc"/>
    <n v="652017"/>
    <n v="58682"/>
    <n v="47467"/>
    <n v="640802"/>
    <s v="Tồn đầu kỳ"/>
    <d v="2026-02-23T00:00:00"/>
    <m/>
    <n v="640802"/>
    <n v="0"/>
    <n v="640802"/>
    <n v="0"/>
    <d v="2025-10-09T00:00:00"/>
    <m/>
    <d v="2025-10-09T00:00:00"/>
    <n v="0"/>
    <m/>
    <s v=""/>
    <s v="Đã thanh toán"/>
    <d v="2025-10-09T00:00:00"/>
    <d v="2026-02-23T00:00:00"/>
    <m/>
    <m/>
    <x v="12"/>
    <x v="12"/>
    <m/>
  </r>
  <r>
    <x v="22"/>
    <x v="22"/>
    <d v="2025-10-09T00:00:00"/>
    <s v="BH2361089"/>
    <d v="2025-10-09T00:00:00"/>
    <n v="66781"/>
    <s v="Tmart01061 81. Quầy Victory 2"/>
    <n v="627900"/>
    <n v="56511"/>
    <n v="45711"/>
    <n v="617100"/>
    <s v="Tồn đầu kỳ"/>
    <d v="2026-02-23T00:00:00"/>
    <m/>
    <n v="617100"/>
    <n v="0"/>
    <n v="617100"/>
    <n v="0"/>
    <d v="2025-10-09T00:00:00"/>
    <m/>
    <d v="2025-10-09T00:00:00"/>
    <n v="0"/>
    <m/>
    <s v=""/>
    <s v="Đã thanh toán"/>
    <d v="2025-10-09T00:00:00"/>
    <d v="2026-02-23T00:00:00"/>
    <m/>
    <m/>
    <x v="12"/>
    <x v="12"/>
    <m/>
  </r>
  <r>
    <x v="22"/>
    <x v="22"/>
    <d v="2025-10-09T00:00:00"/>
    <s v="BH2361090"/>
    <d v="2025-10-09T00:00:00"/>
    <n v="66782"/>
    <s v="Tmart01012 36. Quầy CT2 Xuân Mai, Tô Hiệu"/>
    <n v="540081"/>
    <n v="48608"/>
    <n v="39318"/>
    <n v="530791"/>
    <s v="Tồn đầu kỳ"/>
    <d v="2026-02-23T00:00:00"/>
    <m/>
    <n v="530791"/>
    <n v="0"/>
    <n v="530791"/>
    <n v="0"/>
    <d v="2025-10-09T00:00:00"/>
    <m/>
    <d v="2025-10-09T00:00:00"/>
    <n v="0"/>
    <m/>
    <s v=""/>
    <s v="Đã thanh toán"/>
    <d v="2025-10-09T00:00:00"/>
    <d v="2026-02-23T00:00:00"/>
    <m/>
    <m/>
    <x v="12"/>
    <x v="12"/>
    <m/>
  </r>
  <r>
    <x v="22"/>
    <x v="22"/>
    <d v="2025-10-09T00:00:00"/>
    <s v="BH2361091"/>
    <d v="2025-10-09T00:00:00"/>
    <n v="66783"/>
    <s v="Tmart01048 68. Quầy 32T ĐN-A KĐT Golden An Khánh"/>
    <n v="901191"/>
    <n v="81107"/>
    <n v="65607"/>
    <n v="885691"/>
    <s v="Tồn đầu kỳ"/>
    <d v="2026-02-23T00:00:00"/>
    <m/>
    <n v="885691"/>
    <n v="0"/>
    <n v="885691"/>
    <n v="0"/>
    <d v="2025-10-09T00:00:00"/>
    <m/>
    <d v="2025-10-09T00:00:00"/>
    <n v="0"/>
    <m/>
    <s v=""/>
    <s v="Đã thanh toán"/>
    <d v="2025-10-09T00:00:00"/>
    <d v="2026-02-23T00:00:00"/>
    <m/>
    <m/>
    <x v="12"/>
    <x v="12"/>
    <m/>
  </r>
  <r>
    <x v="22"/>
    <x v="22"/>
    <d v="2025-10-09T00:00:00"/>
    <s v="BH2361092"/>
    <d v="2025-10-09T00:00:00"/>
    <n v="66784"/>
    <s v="Tmart01001 29. Quầy tòa K-KĐT Dương Nội"/>
    <n v="514017"/>
    <n v="46262"/>
    <n v="37420"/>
    <n v="505175"/>
    <s v="Tồn đầu kỳ"/>
    <d v="2026-02-23T00:00:00"/>
    <m/>
    <n v="505175"/>
    <n v="0"/>
    <n v="505175"/>
    <n v="0"/>
    <d v="2025-10-09T00:00:00"/>
    <m/>
    <d v="2025-10-09T00:00:00"/>
    <n v="0"/>
    <m/>
    <s v=""/>
    <s v="Đã thanh toán"/>
    <d v="2025-10-09T00:00:00"/>
    <d v="2026-02-23T00:00:00"/>
    <m/>
    <m/>
    <x v="12"/>
    <x v="12"/>
    <m/>
  </r>
  <r>
    <x v="22"/>
    <x v="22"/>
    <d v="2025-10-11T00:00:00"/>
    <s v="BH2361542"/>
    <d v="2025-10-11T00:00:00"/>
    <n v="67028"/>
    <s v="Tmart00994 24. Quầy Victory Thăng Long"/>
    <n v="2068622"/>
    <n v="186177"/>
    <n v="150596"/>
    <n v="2033041"/>
    <s v="Tồn đầu kỳ"/>
    <d v="2026-02-23T00:00:00"/>
    <m/>
    <n v="2033041"/>
    <n v="0"/>
    <n v="2033041"/>
    <n v="0"/>
    <d v="2025-10-11T00:00:00"/>
    <m/>
    <d v="2025-10-11T00:00:00"/>
    <n v="0"/>
    <m/>
    <s v=""/>
    <s v="Đã thanh toán"/>
    <d v="2025-10-11T00:00:00"/>
    <d v="2026-02-23T00:00:00"/>
    <m/>
    <m/>
    <x v="12"/>
    <x v="12"/>
    <m/>
  </r>
  <r>
    <x v="22"/>
    <x v="22"/>
    <d v="2025-10-11T00:00:00"/>
    <s v="BH2361602"/>
    <d v="2025-10-11T00:00:00"/>
    <n v="67029"/>
    <s v="Tmart01011 35. Quầy tầng 5 tòa GEMEK, KĐT Lê Trọng Tấn"/>
    <n v="1846506"/>
    <n v="166187"/>
    <n v="134426"/>
    <n v="1814745"/>
    <s v="Tồn đầu kỳ"/>
    <d v="2026-02-23T00:00:00"/>
    <m/>
    <n v="1814745"/>
    <n v="0"/>
    <n v="1814745"/>
    <n v="0"/>
    <d v="2025-10-11T00:00:00"/>
    <m/>
    <d v="2025-10-11T00:00:00"/>
    <n v="0"/>
    <m/>
    <s v=""/>
    <s v="Đã thanh toán"/>
    <d v="2025-10-11T00:00:00"/>
    <d v="2026-02-23T00:00:00"/>
    <m/>
    <m/>
    <x v="12"/>
    <x v="12"/>
    <m/>
  </r>
  <r>
    <x v="22"/>
    <x v="22"/>
    <d v="2025-10-13T00:00:00"/>
    <s v="BH2361654"/>
    <d v="2025-10-13T00:00:00"/>
    <n v="67057"/>
    <s v="Tmart01051 71. Quầy Hưng Yên"/>
    <n v="2405944"/>
    <n v="216535"/>
    <n v="175153"/>
    <n v="2364562"/>
    <s v="Tồn đầu kỳ"/>
    <d v="2026-02-23T00:00:00"/>
    <m/>
    <n v="2364562"/>
    <n v="0"/>
    <n v="2364562"/>
    <n v="0"/>
    <d v="2025-10-13T00:00:00"/>
    <m/>
    <d v="2025-10-13T00:00:00"/>
    <n v="0"/>
    <m/>
    <s v=""/>
    <s v="Đã thanh toán"/>
    <d v="2025-10-13T00:00:00"/>
    <d v="2026-02-23T00:00:00"/>
    <m/>
    <m/>
    <x v="12"/>
    <x v="12"/>
    <m/>
  </r>
  <r>
    <x v="22"/>
    <x v="22"/>
    <d v="2025-10-13T00:00:00"/>
    <s v="BH2361813"/>
    <d v="2025-10-13T00:00:00"/>
    <n v="67078"/>
    <s v="Tmart01047 67. Quầy Trần Thủ Độ"/>
    <n v="3487374"/>
    <n v="313865"/>
    <n v="253881"/>
    <n v="3427390"/>
    <s v="Tồn đầu kỳ"/>
    <d v="2026-02-23T00:00:00"/>
    <m/>
    <n v="3427390"/>
    <n v="0"/>
    <n v="3427390"/>
    <n v="0"/>
    <d v="2025-10-13T00:00:00"/>
    <m/>
    <d v="2025-10-13T00:00:00"/>
    <n v="0"/>
    <m/>
    <s v=""/>
    <s v="Đã thanh toán"/>
    <d v="2025-10-13T00:00:00"/>
    <d v="2026-02-23T00:00:00"/>
    <m/>
    <m/>
    <x v="12"/>
    <x v="12"/>
    <m/>
  </r>
  <r>
    <x v="22"/>
    <x v="22"/>
    <d v="2025-10-13T00:00:00"/>
    <s v="BH2361814"/>
    <d v="2025-10-13T00:00:00"/>
    <n v="67079"/>
    <s v="Tmart01083 102. Quầy Đại Thanh 3, CT8A"/>
    <n v="2905187"/>
    <n v="261468"/>
    <n v="211498"/>
    <n v="2855217"/>
    <s v="Tồn đầu kỳ"/>
    <d v="2026-02-23T00:00:00"/>
    <m/>
    <n v="2855217"/>
    <n v="0"/>
    <n v="2855217"/>
    <n v="0"/>
    <d v="2025-10-13T00:00:00"/>
    <m/>
    <d v="2025-10-13T00:00:00"/>
    <n v="0"/>
    <m/>
    <s v=""/>
    <s v="Đã thanh toán"/>
    <d v="2025-10-13T00:00:00"/>
    <d v="2026-02-23T00:00:00"/>
    <m/>
    <m/>
    <x v="12"/>
    <x v="12"/>
    <m/>
  </r>
  <r>
    <x v="22"/>
    <x v="22"/>
    <d v="2025-10-13T00:00:00"/>
    <s v="BH2361815"/>
    <d v="2025-10-13T00:00:00"/>
    <n v="67080"/>
    <s v="Tmart03001 119 Quầy Yên Xá"/>
    <n v="810582"/>
    <n v="72953"/>
    <n v="59010"/>
    <n v="796639"/>
    <s v="Tồn đầu kỳ"/>
    <d v="2026-02-23T00:00:00"/>
    <m/>
    <n v="796639"/>
    <n v="0"/>
    <n v="796639"/>
    <n v="0"/>
    <d v="2025-10-13T00:00:00"/>
    <m/>
    <d v="2025-10-13T00:00:00"/>
    <n v="0"/>
    <m/>
    <s v=""/>
    <s v="Đã thanh toán"/>
    <d v="2025-10-13T00:00:00"/>
    <d v="2026-02-23T00:00:00"/>
    <m/>
    <m/>
    <x v="12"/>
    <x v="12"/>
    <m/>
  </r>
  <r>
    <x v="22"/>
    <x v="22"/>
    <d v="2025-10-16T00:00:00"/>
    <s v="BH2362426"/>
    <d v="2025-10-16T00:00:00"/>
    <n v="68406"/>
    <s v="Tmart01047 67. Quầy Trần Thủ Độ"/>
    <n v="702850"/>
    <n v="63257"/>
    <n v="51167"/>
    <n v="690760"/>
    <s v="Tồn đầu kỳ"/>
    <d v="2026-02-23T00:00:00"/>
    <m/>
    <n v="690760"/>
    <n v="0"/>
    <n v="690760"/>
    <n v="0"/>
    <d v="2025-10-16T00:00:00"/>
    <m/>
    <d v="2025-10-16T00:00:00"/>
    <n v="0"/>
    <m/>
    <s v=""/>
    <s v="Đã thanh toán"/>
    <d v="2025-10-16T00:00:00"/>
    <d v="2026-02-23T00:00:00"/>
    <m/>
    <m/>
    <x v="12"/>
    <x v="12"/>
    <m/>
  </r>
  <r>
    <x v="22"/>
    <x v="22"/>
    <d v="2025-10-16T00:00:00"/>
    <s v="BH2362427"/>
    <d v="2025-10-16T00:00:00"/>
    <n v="68407"/>
    <s v="Tmart01065 84. Quầy Tecco Tứ Hiệp"/>
    <n v="1529535"/>
    <n v="137659"/>
    <n v="111350"/>
    <n v="1503226"/>
    <s v="Tồn đầu kỳ"/>
    <d v="2026-02-23T00:00:00"/>
    <m/>
    <n v="1503226"/>
    <n v="0"/>
    <n v="1503226"/>
    <n v="0"/>
    <d v="2025-10-16T00:00:00"/>
    <m/>
    <d v="2025-10-16T00:00:00"/>
    <n v="0"/>
    <m/>
    <s v=""/>
    <s v="Đã thanh toán"/>
    <d v="2025-10-16T00:00:00"/>
    <d v="2026-02-23T00:00:00"/>
    <m/>
    <m/>
    <x v="12"/>
    <x v="12"/>
    <m/>
  </r>
  <r>
    <x v="22"/>
    <x v="22"/>
    <d v="2025-10-16T00:00:00"/>
    <s v="BH2362428"/>
    <d v="2025-10-16T00:00:00"/>
    <n v="68408"/>
    <s v="Tmart01081 100. Quầy Trâu Quỳ, Gia Lâm"/>
    <n v="989748"/>
    <n v="89078"/>
    <n v="72054"/>
    <n v="972724"/>
    <s v="Tồn đầu kỳ"/>
    <d v="2026-02-23T00:00:00"/>
    <m/>
    <n v="972724"/>
    <n v="0"/>
    <n v="972724"/>
    <n v="0"/>
    <d v="2025-10-16T00:00:00"/>
    <m/>
    <d v="2025-10-16T00:00:00"/>
    <n v="0"/>
    <m/>
    <s v=""/>
    <s v="Đã thanh toán"/>
    <d v="2025-10-16T00:00:00"/>
    <d v="2026-02-23T00:00:00"/>
    <m/>
    <m/>
    <x v="12"/>
    <x v="12"/>
    <m/>
  </r>
  <r>
    <x v="22"/>
    <x v="22"/>
    <d v="2025-10-16T00:00:00"/>
    <s v="BH2362429"/>
    <d v="2025-10-16T00:00:00"/>
    <n v="68409"/>
    <s v="Tmart03003 122. Quầy TECCO Diamond"/>
    <n v="645744"/>
    <n v="58117"/>
    <n v="47010"/>
    <n v="634637"/>
    <s v="Tồn đầu kỳ"/>
    <d v="2026-02-23T00:00:00"/>
    <m/>
    <n v="634637"/>
    <n v="0"/>
    <n v="634637"/>
    <n v="0"/>
    <d v="2025-10-16T00:00:00"/>
    <m/>
    <d v="2025-10-16T00:00:00"/>
    <n v="0"/>
    <m/>
    <s v=""/>
    <s v="Đã thanh toán"/>
    <d v="2025-10-16T00:00:00"/>
    <d v="2026-02-23T00:00:00"/>
    <m/>
    <m/>
    <x v="12"/>
    <x v="12"/>
    <m/>
  </r>
  <r>
    <x v="22"/>
    <x v="22"/>
    <d v="2025-10-16T00:00:00"/>
    <s v="BH2362430"/>
    <d v="2025-10-16T00:00:00"/>
    <n v="68410"/>
    <s v="Tmart03012 131. Quầy Tam Trinh 2"/>
    <n v="442850"/>
    <n v="39857"/>
    <n v="32239"/>
    <n v="435232"/>
    <s v="Tồn đầu kỳ"/>
    <d v="2026-02-23T00:00:00"/>
    <m/>
    <n v="435232"/>
    <n v="0"/>
    <n v="435232"/>
    <n v="0"/>
    <d v="2025-10-16T00:00:00"/>
    <m/>
    <d v="2025-10-16T00:00:00"/>
    <n v="0"/>
    <m/>
    <s v=""/>
    <s v="Đã thanh toán"/>
    <d v="2025-10-16T00:00:00"/>
    <d v="2026-02-23T00:00:00"/>
    <m/>
    <m/>
    <x v="12"/>
    <x v="12"/>
    <m/>
  </r>
  <r>
    <x v="22"/>
    <x v="22"/>
    <d v="2025-10-16T00:00:00"/>
    <s v="BH2362431"/>
    <d v="2025-10-16T00:00:00"/>
    <n v="68411"/>
    <s v="Tmart00980 15. Quầy 9B Nguyễn Cảnh Dị-KĐT Đại Kim"/>
    <n v="939900"/>
    <n v="84591"/>
    <n v="68425"/>
    <n v="923734"/>
    <s v="Tồn đầu kỳ"/>
    <d v="2026-02-23T00:00:00"/>
    <m/>
    <n v="923734"/>
    <n v="0"/>
    <n v="923734"/>
    <n v="0"/>
    <d v="2025-10-16T00:00:00"/>
    <m/>
    <d v="2025-10-16T00:00:00"/>
    <n v="0"/>
    <m/>
    <s v=""/>
    <s v="Đã thanh toán"/>
    <d v="2025-10-16T00:00:00"/>
    <d v="2026-02-23T00:00:00"/>
    <m/>
    <m/>
    <x v="12"/>
    <x v="12"/>
    <m/>
  </r>
  <r>
    <x v="22"/>
    <x v="22"/>
    <d v="2025-10-16T00:00:00"/>
    <s v="BH2362432"/>
    <d v="2025-10-16T00:00:00"/>
    <n v="68412"/>
    <s v="Tmart00928 12. Quầy CT12B Kim Văn - Kim Lũ"/>
    <n v="1527108"/>
    <n v="137441"/>
    <n v="111173"/>
    <n v="1500840"/>
    <s v="Tồn đầu kỳ"/>
    <d v="2026-02-23T00:00:00"/>
    <m/>
    <n v="1500840"/>
    <n v="0"/>
    <n v="1500840"/>
    <n v="0"/>
    <d v="2025-10-16T00:00:00"/>
    <m/>
    <d v="2025-10-16T00:00:00"/>
    <n v="0"/>
    <m/>
    <s v=""/>
    <s v="Đã thanh toán"/>
    <d v="2025-10-16T00:00:00"/>
    <d v="2026-02-23T00:00:00"/>
    <m/>
    <m/>
    <x v="12"/>
    <x v="12"/>
    <m/>
  </r>
  <r>
    <x v="22"/>
    <x v="22"/>
    <d v="2025-10-16T00:00:00"/>
    <s v="BH2362435"/>
    <d v="2025-10-16T00:00:00"/>
    <n v="68437"/>
    <s v="Tmart01027 120. Quầy Xốm 2"/>
    <n v="2108489"/>
    <n v="189765"/>
    <n v="153498"/>
    <n v="2072222"/>
    <s v="Tồn đầu kỳ"/>
    <d v="2026-02-23T00:00:00"/>
    <m/>
    <n v="2072222"/>
    <n v="0"/>
    <n v="2072222"/>
    <n v="0"/>
    <d v="2025-10-16T00:00:00"/>
    <m/>
    <d v="2025-10-16T00:00:00"/>
    <n v="0"/>
    <m/>
    <s v=""/>
    <s v="Đã thanh toán"/>
    <d v="2025-10-16T00:00:00"/>
    <d v="2026-02-23T00:00:00"/>
    <m/>
    <m/>
    <x v="12"/>
    <x v="12"/>
    <m/>
  </r>
  <r>
    <x v="22"/>
    <x v="22"/>
    <d v="2025-10-16T00:00:00"/>
    <s v="BH2362467"/>
    <d v="2025-10-16T00:00:00"/>
    <n v="68477"/>
    <s v="Tmart01025 45. Quầy 20 Đức Diễn"/>
    <n v="728037"/>
    <n v="65523"/>
    <n v="53001"/>
    <n v="715515"/>
    <s v="Tồn đầu kỳ"/>
    <d v="2026-02-23T00:00:00"/>
    <m/>
    <n v="715515"/>
    <n v="0"/>
    <n v="715515"/>
    <n v="0"/>
    <d v="2025-10-16T00:00:00"/>
    <m/>
    <d v="2025-10-16T00:00:00"/>
    <n v="0"/>
    <m/>
    <s v=""/>
    <s v="Đã thanh toán"/>
    <d v="2025-10-16T00:00:00"/>
    <d v="2026-02-23T00:00:00"/>
    <m/>
    <m/>
    <x v="12"/>
    <x v="12"/>
    <m/>
  </r>
  <r>
    <x v="22"/>
    <x v="22"/>
    <d v="2025-10-16T00:00:00"/>
    <s v="BH2362468"/>
    <d v="2025-10-16T00:00:00"/>
    <n v="68478"/>
    <s v="Tmart01046 66. Quầy 47 Tân Xuân, Bắc Từ Liêm, HN"/>
    <n v="913179"/>
    <n v="82187"/>
    <n v="66479"/>
    <n v="897471"/>
    <s v="Tồn đầu kỳ"/>
    <d v="2026-02-23T00:00:00"/>
    <m/>
    <n v="897471"/>
    <n v="0"/>
    <n v="897471"/>
    <n v="0"/>
    <d v="2025-10-16T00:00:00"/>
    <m/>
    <d v="2025-10-16T00:00:00"/>
    <n v="0"/>
    <m/>
    <s v=""/>
    <s v="Đã thanh toán"/>
    <d v="2025-10-16T00:00:00"/>
    <d v="2026-02-23T00:00:00"/>
    <m/>
    <m/>
    <x v="12"/>
    <x v="12"/>
    <m/>
  </r>
  <r>
    <x v="22"/>
    <x v="22"/>
    <d v="2025-10-16T00:00:00"/>
    <s v="BH2362471"/>
    <d v="2025-10-16T00:00:00"/>
    <n v="68476"/>
    <s v="Tmart00619 04. Quầy N3B2 Trần Bình"/>
    <n v="1833918"/>
    <n v="165054"/>
    <n v="133509"/>
    <n v="1802373"/>
    <s v="Tồn đầu kỳ"/>
    <d v="2026-02-23T00:00:00"/>
    <m/>
    <n v="1802373"/>
    <n v="0"/>
    <n v="1802373"/>
    <n v="0"/>
    <d v="2025-10-16T00:00:00"/>
    <m/>
    <d v="2025-10-16T00:00:00"/>
    <n v="0"/>
    <m/>
    <s v=""/>
    <s v="Đã thanh toán"/>
    <d v="2025-10-16T00:00:00"/>
    <d v="2026-02-23T00:00:00"/>
    <m/>
    <m/>
    <x v="12"/>
    <x v="12"/>
    <m/>
  </r>
  <r>
    <x v="22"/>
    <x v="22"/>
    <d v="2025-10-16T00:00:00"/>
    <s v="BH2362472"/>
    <d v="2025-10-16T00:00:00"/>
    <n v="68479"/>
    <s v="Tmart00628 03. Quầy 274 Khương Đình"/>
    <n v="645744"/>
    <n v="58117"/>
    <n v="47010"/>
    <n v="634637"/>
    <s v="Tồn đầu kỳ"/>
    <d v="2026-02-23T00:00:00"/>
    <m/>
    <n v="634637"/>
    <n v="0"/>
    <n v="634637"/>
    <n v="0"/>
    <d v="2025-10-16T00:00:00"/>
    <m/>
    <d v="2025-10-16T00:00:00"/>
    <n v="0"/>
    <m/>
    <s v=""/>
    <s v="Đã thanh toán"/>
    <d v="2025-10-16T00:00:00"/>
    <d v="2026-02-23T00:00:00"/>
    <m/>
    <m/>
    <x v="12"/>
    <x v="12"/>
    <m/>
  </r>
  <r>
    <x v="22"/>
    <x v="22"/>
    <d v="2025-10-16T00:00:00"/>
    <s v="BH2362473"/>
    <d v="2025-10-16T00:00:00"/>
    <n v="68480"/>
    <s v="Tmart00722 09. Quầy Sóc Sơn"/>
    <n v="1638213"/>
    <n v="147440"/>
    <n v="119262"/>
    <n v="1610035"/>
    <s v="Tồn đầu kỳ"/>
    <d v="2026-02-23T00:00:00"/>
    <m/>
    <n v="1610035"/>
    <n v="0"/>
    <n v="1610035"/>
    <n v="0"/>
    <d v="2025-10-16T00:00:00"/>
    <m/>
    <d v="2025-10-16T00:00:00"/>
    <n v="0"/>
    <m/>
    <s v=""/>
    <s v="Đã thanh toán"/>
    <d v="2025-10-16T00:00:00"/>
    <d v="2026-02-23T00:00:00"/>
    <m/>
    <m/>
    <x v="12"/>
    <x v="12"/>
    <m/>
  </r>
  <r>
    <x v="22"/>
    <x v="22"/>
    <d v="2025-10-16T00:00:00"/>
    <s v="BH2362474"/>
    <d v="2025-10-16T00:00:00"/>
    <n v="68481"/>
    <s v="Tmart00988 19. Quầy Resco Cổ Nhuế"/>
    <n v="1263071"/>
    <n v="113677"/>
    <n v="91952"/>
    <n v="1241346"/>
    <s v="Tồn đầu kỳ"/>
    <d v="2026-02-23T00:00:00"/>
    <m/>
    <n v="1241346"/>
    <n v="0"/>
    <n v="1241346"/>
    <n v="0"/>
    <d v="2025-10-16T00:00:00"/>
    <m/>
    <d v="2025-10-16T00:00:00"/>
    <n v="0"/>
    <m/>
    <s v=""/>
    <s v="Đã thanh toán"/>
    <d v="2025-10-16T00:00:00"/>
    <d v="2026-02-23T00:00:00"/>
    <m/>
    <m/>
    <x v="12"/>
    <x v="12"/>
    <m/>
  </r>
  <r>
    <x v="22"/>
    <x v="22"/>
    <d v="2025-10-16T00:00:00"/>
    <s v="BH2362475"/>
    <d v="2025-10-16T00:00:00"/>
    <n v="68482"/>
    <s v="Tmart00992 22. Quầy CT3 KĐT Văn Khê"/>
    <n v="874269"/>
    <n v="78685"/>
    <n v="63647"/>
    <n v="859231"/>
    <s v="Tồn đầu kỳ"/>
    <d v="2026-02-23T00:00:00"/>
    <m/>
    <n v="859231"/>
    <n v="0"/>
    <n v="859231"/>
    <n v="0"/>
    <d v="2025-10-16T00:00:00"/>
    <m/>
    <d v="2025-10-16T00:00:00"/>
    <n v="0"/>
    <m/>
    <s v=""/>
    <s v="Đã thanh toán"/>
    <d v="2025-10-16T00:00:00"/>
    <d v="2026-02-23T00:00:00"/>
    <m/>
    <m/>
    <x v="12"/>
    <x v="12"/>
    <m/>
  </r>
  <r>
    <x v="22"/>
    <x v="22"/>
    <d v="2025-10-16T00:00:00"/>
    <s v="BH2362476"/>
    <d v="2025-10-16T00:00:00"/>
    <n v="68483"/>
    <s v="Tmart00995 25. Quầy CT2 - KĐT Xala"/>
    <n v="726867"/>
    <n v="65419"/>
    <n v="52916"/>
    <n v="714364"/>
    <s v="Tồn đầu kỳ"/>
    <d v="2026-02-23T00:00:00"/>
    <m/>
    <n v="714364"/>
    <n v="0"/>
    <n v="714364"/>
    <n v="0"/>
    <d v="2025-10-16T00:00:00"/>
    <m/>
    <d v="2025-10-16T00:00:00"/>
    <n v="0"/>
    <m/>
    <s v=""/>
    <s v="Đã thanh toán"/>
    <d v="2025-10-16T00:00:00"/>
    <d v="2026-02-23T00:00:00"/>
    <m/>
    <m/>
    <x v="12"/>
    <x v="12"/>
    <m/>
  </r>
  <r>
    <x v="22"/>
    <x v="22"/>
    <d v="2025-10-16T00:00:00"/>
    <s v="BH2362477"/>
    <d v="2025-10-16T00:00:00"/>
    <n v="68484"/>
    <s v="Tmart01048 68. Quầy 32T ĐN-A KĐT Golden An Khánh"/>
    <n v="1249275"/>
    <n v="112436"/>
    <n v="90947"/>
    <n v="1227786"/>
    <s v="Tồn đầu kỳ"/>
    <d v="2026-02-23T00:00:00"/>
    <m/>
    <n v="1227786"/>
    <n v="0"/>
    <n v="1227786"/>
    <n v="0"/>
    <d v="2025-10-16T00:00:00"/>
    <m/>
    <d v="2025-10-16T00:00:00"/>
    <n v="0"/>
    <m/>
    <s v=""/>
    <s v="Đã thanh toán"/>
    <d v="2025-10-16T00:00:00"/>
    <d v="2026-02-23T00:00:00"/>
    <m/>
    <m/>
    <x v="12"/>
    <x v="12"/>
    <m/>
  </r>
  <r>
    <x v="22"/>
    <x v="22"/>
    <d v="2025-10-16T00:00:00"/>
    <s v="BH2362478"/>
    <d v="2025-10-16T00:00:00"/>
    <n v="68485"/>
    <s v="Tmart01075 94. 282 Xuân Đỉnh"/>
    <n v="1733568"/>
    <n v="156023"/>
    <n v="126204"/>
    <n v="1703749"/>
    <s v="Tồn đầu kỳ"/>
    <d v="2026-02-23T00:00:00"/>
    <m/>
    <n v="1703749"/>
    <n v="0"/>
    <n v="1703749"/>
    <n v="0"/>
    <d v="2025-10-16T00:00:00"/>
    <m/>
    <d v="2025-10-16T00:00:00"/>
    <n v="0"/>
    <m/>
    <s v=""/>
    <s v="Đã thanh toán"/>
    <d v="2025-10-16T00:00:00"/>
    <d v="2026-02-23T00:00:00"/>
    <m/>
    <m/>
    <x v="12"/>
    <x v="12"/>
    <m/>
  </r>
  <r>
    <x v="22"/>
    <x v="22"/>
    <d v="2025-10-16T00:00:00"/>
    <s v="BH2362479"/>
    <d v="2025-10-16T00:00:00"/>
    <n v="68486"/>
    <s v="Tmart01078 96. Quầy Ecohome 1"/>
    <n v="1455135"/>
    <n v="130963"/>
    <n v="105934"/>
    <n v="1430106"/>
    <s v="Tồn đầu kỳ"/>
    <d v="2026-02-23T00:00:00"/>
    <m/>
    <n v="1430106"/>
    <n v="0"/>
    <n v="1430106"/>
    <n v="0"/>
    <d v="2025-10-16T00:00:00"/>
    <m/>
    <d v="2025-10-16T00:00:00"/>
    <n v="0"/>
    <m/>
    <s v=""/>
    <s v="Đã thanh toán"/>
    <d v="2025-10-16T00:00:00"/>
    <d v="2026-02-23T00:00:00"/>
    <m/>
    <m/>
    <x v="12"/>
    <x v="12"/>
    <m/>
  </r>
  <r>
    <x v="22"/>
    <x v="22"/>
    <d v="2025-10-16T00:00:00"/>
    <s v="BH2362480"/>
    <d v="2025-10-16T00:00:00"/>
    <n v="68487"/>
    <s v="Tmart01089 108. Quầy Licogi 13"/>
    <n v="1057320"/>
    <n v="95160"/>
    <n v="76973"/>
    <n v="1039133"/>
    <s v="Tồn đầu kỳ"/>
    <d v="2026-02-23T00:00:00"/>
    <m/>
    <n v="1039133"/>
    <n v="0"/>
    <n v="1039133"/>
    <n v="0"/>
    <d v="2025-10-16T00:00:00"/>
    <m/>
    <d v="2025-10-16T00:00:00"/>
    <n v="0"/>
    <m/>
    <s v=""/>
    <s v="Đã thanh toán"/>
    <d v="2025-10-16T00:00:00"/>
    <d v="2026-02-23T00:00:00"/>
    <m/>
    <m/>
    <x v="12"/>
    <x v="12"/>
    <m/>
  </r>
  <r>
    <x v="22"/>
    <x v="22"/>
    <d v="2025-10-16T00:00:00"/>
    <s v="BH2362481"/>
    <d v="2025-10-16T00:00:00"/>
    <n v="68488"/>
    <s v="Tmart01097 116. Quầy Iris Garden"/>
    <n v="1418241"/>
    <n v="127642"/>
    <n v="103248"/>
    <n v="1393847"/>
    <s v="Tồn đầu kỳ"/>
    <d v="2026-02-23T00:00:00"/>
    <m/>
    <n v="1393847"/>
    <n v="0"/>
    <n v="1393847"/>
    <n v="0"/>
    <d v="2025-10-16T00:00:00"/>
    <m/>
    <d v="2025-10-16T00:00:00"/>
    <n v="0"/>
    <m/>
    <s v=""/>
    <s v="Đã thanh toán"/>
    <d v="2025-10-16T00:00:00"/>
    <d v="2026-02-23T00:00:00"/>
    <m/>
    <m/>
    <x v="12"/>
    <x v="12"/>
    <m/>
  </r>
  <r>
    <x v="22"/>
    <x v="22"/>
    <d v="2025-10-16T00:00:00"/>
    <s v="BH2362482"/>
    <d v="2025-10-16T00:00:00"/>
    <n v="68489"/>
    <s v="Tmart01096 1096. Nhà máy Canon Thăng Long"/>
    <n v="3007809"/>
    <n v="270704"/>
    <n v="218968"/>
    <n v="2956073"/>
    <s v="Tồn đầu kỳ"/>
    <d v="2026-02-23T00:00:00"/>
    <m/>
    <n v="2956073"/>
    <n v="0"/>
    <n v="2956073"/>
    <n v="0"/>
    <d v="2025-10-16T00:00:00"/>
    <m/>
    <d v="2025-10-16T00:00:00"/>
    <n v="0"/>
    <m/>
    <s v=""/>
    <s v="Đã thanh toán"/>
    <d v="2025-10-16T00:00:00"/>
    <d v="2026-02-23T00:00:00"/>
    <m/>
    <m/>
    <x v="12"/>
    <x v="12"/>
    <m/>
  </r>
  <r>
    <x v="22"/>
    <x v="22"/>
    <d v="2025-10-16T00:00:00"/>
    <s v="BH2362483"/>
    <d v="2025-10-16T00:00:00"/>
    <n v="68490"/>
    <s v="Tmart03004 123.Quầy 282 Nguyễn Huy Tưởng"/>
    <n v="800514"/>
    <n v="72047"/>
    <n v="58277"/>
    <n v="786744"/>
    <s v="Tồn đầu kỳ"/>
    <d v="2026-02-23T00:00:00"/>
    <m/>
    <n v="786744"/>
    <n v="0"/>
    <n v="786744"/>
    <n v="0"/>
    <d v="2025-10-16T00:00:00"/>
    <m/>
    <d v="2025-10-16T00:00:00"/>
    <n v="0"/>
    <m/>
    <s v=""/>
    <s v="Đã thanh toán"/>
    <d v="2025-10-16T00:00:00"/>
    <d v="2026-02-23T00:00:00"/>
    <m/>
    <m/>
    <x v="12"/>
    <x v="12"/>
    <m/>
  </r>
  <r>
    <x v="22"/>
    <x v="22"/>
    <d v="2025-10-16T00:00:00"/>
    <s v="BH2362484"/>
    <d v="2025-10-16T00:00:00"/>
    <n v="68491"/>
    <s v="Tmart03006 125. Quầy MIPEC Kiến Hưng"/>
    <n v="1940070"/>
    <n v="174608"/>
    <n v="141237"/>
    <n v="1906699"/>
    <s v="Tồn đầu kỳ"/>
    <d v="2026-02-23T00:00:00"/>
    <m/>
    <n v="1906699"/>
    <n v="0"/>
    <n v="1906699"/>
    <n v="0"/>
    <d v="2025-10-16T00:00:00"/>
    <m/>
    <d v="2025-10-16T00:00:00"/>
    <n v="0"/>
    <m/>
    <s v=""/>
    <s v="Đã thanh toán"/>
    <d v="2025-10-16T00:00:00"/>
    <d v="2026-02-23T00:00:00"/>
    <m/>
    <m/>
    <x v="12"/>
    <x v="12"/>
    <m/>
  </r>
  <r>
    <x v="22"/>
    <x v="22"/>
    <d v="2025-10-16T00:00:00"/>
    <s v="BH2362485"/>
    <d v="2025-10-16T00:00:00"/>
    <n v="68492"/>
    <s v="Tmart03013 Quầy Phúc Thọ"/>
    <n v="1173932"/>
    <n v="105654"/>
    <n v="85462"/>
    <n v="1153740"/>
    <s v="Tồn đầu kỳ"/>
    <d v="2026-02-23T00:00:00"/>
    <m/>
    <n v="1153740"/>
    <n v="0"/>
    <n v="1153740"/>
    <n v="0"/>
    <d v="2025-10-16T00:00:00"/>
    <m/>
    <d v="2025-10-16T00:00:00"/>
    <n v="0"/>
    <m/>
    <s v=""/>
    <s v="Đã thanh toán"/>
    <d v="2025-10-16T00:00:00"/>
    <d v="2026-02-23T00:00:00"/>
    <m/>
    <m/>
    <x v="12"/>
    <x v="12"/>
    <m/>
  </r>
  <r>
    <x v="22"/>
    <x v="22"/>
    <d v="2025-10-16T00:00:00"/>
    <s v="BH2362486"/>
    <d v="2025-10-16T00:00:00"/>
    <n v="68493"/>
    <s v="Tmart03015 134. Quầy Phú Minh, Sóc Sơn"/>
    <n v="874899"/>
    <n v="78741"/>
    <n v="63693"/>
    <n v="859851"/>
    <s v="Tồn đầu kỳ"/>
    <d v="2026-02-23T00:00:00"/>
    <m/>
    <n v="859851"/>
    <n v="0"/>
    <n v="859851"/>
    <n v="0"/>
    <d v="2025-10-16T00:00:00"/>
    <m/>
    <d v="2025-10-16T00:00:00"/>
    <n v="0"/>
    <m/>
    <s v=""/>
    <s v="Đã thanh toán"/>
    <d v="2025-10-16T00:00:00"/>
    <d v="2026-02-23T00:00:00"/>
    <m/>
    <m/>
    <x v="12"/>
    <x v="12"/>
    <m/>
  </r>
  <r>
    <x v="22"/>
    <x v="22"/>
    <d v="2025-10-16T00:00:00"/>
    <s v="BH2362487"/>
    <d v="2025-10-16T00:00:00"/>
    <n v="68494"/>
    <s v="Tmart03017 Ecohome5"/>
    <n v="2002758"/>
    <n v="180249"/>
    <n v="145801"/>
    <n v="1968310"/>
    <s v="Tồn đầu kỳ"/>
    <d v="2026-02-23T00:00:00"/>
    <m/>
    <n v="1968310"/>
    <n v="0"/>
    <n v="1968310"/>
    <n v="0"/>
    <d v="2025-10-16T00:00:00"/>
    <m/>
    <d v="2025-10-16T00:00:00"/>
    <n v="0"/>
    <m/>
    <s v=""/>
    <s v="Đã thanh toán"/>
    <d v="2025-10-16T00:00:00"/>
    <d v="2026-02-23T00:00:00"/>
    <m/>
    <m/>
    <x v="12"/>
    <x v="12"/>
    <m/>
  </r>
  <r>
    <x v="22"/>
    <x v="22"/>
    <d v="2025-10-17T00:00:00"/>
    <s v="BH2362562"/>
    <d v="2025-10-17T00:00:00"/>
    <n v="68527"/>
    <s v="Tmart01010 34. Quầy tòa HH2A, KĐT The Spark Dương Nội"/>
    <n v="993960"/>
    <n v="89457"/>
    <n v="72360"/>
    <n v="976863"/>
    <s v="Tồn đầu kỳ"/>
    <d v="2026-02-23T00:00:00"/>
    <m/>
    <n v="976863"/>
    <n v="0"/>
    <n v="976863"/>
    <n v="0"/>
    <d v="2025-10-17T00:00:00"/>
    <m/>
    <d v="2025-10-17T00:00:00"/>
    <n v="0"/>
    <m/>
    <s v=""/>
    <s v="Đã thanh toán"/>
    <d v="2025-10-17T00:00:00"/>
    <d v="2026-02-23T00:00:00"/>
    <m/>
    <m/>
    <x v="12"/>
    <x v="12"/>
    <m/>
  </r>
  <r>
    <x v="22"/>
    <x v="22"/>
    <d v="2025-10-17T00:00:00"/>
    <s v="BH2362563"/>
    <d v="2025-10-17T00:00:00"/>
    <n v="68528"/>
    <s v="Tmart01023 00. Quầy 39 Cầu Diễn"/>
    <n v="802755"/>
    <n v="72249"/>
    <n v="58440"/>
    <n v="788946"/>
    <s v="Tồn đầu kỳ"/>
    <d v="2026-02-23T00:00:00"/>
    <m/>
    <n v="788946"/>
    <n v="0"/>
    <n v="788946"/>
    <n v="0"/>
    <d v="2025-10-17T00:00:00"/>
    <m/>
    <d v="2025-10-17T00:00:00"/>
    <n v="0"/>
    <m/>
    <s v=""/>
    <s v="Đã thanh toán"/>
    <d v="2025-10-17T00:00:00"/>
    <d v="2026-02-23T00:00:00"/>
    <m/>
    <m/>
    <x v="12"/>
    <x v="12"/>
    <m/>
  </r>
  <r>
    <x v="22"/>
    <x v="22"/>
    <d v="2025-10-17T00:00:00"/>
    <s v="BH2362564"/>
    <d v="2025-10-17T00:00:00"/>
    <n v="68529"/>
    <s v="Tmart01021 42. Quầy Ecolife, 58 Tố Hữu"/>
    <n v="863196"/>
    <n v="77688"/>
    <n v="62841"/>
    <n v="848349"/>
    <s v="Tồn đầu kỳ"/>
    <d v="2026-02-23T00:00:00"/>
    <m/>
    <n v="848349"/>
    <n v="0"/>
    <n v="848349"/>
    <n v="0"/>
    <d v="2025-10-17T00:00:00"/>
    <m/>
    <d v="2025-10-17T00:00:00"/>
    <n v="0"/>
    <m/>
    <s v=""/>
    <s v="Đã thanh toán"/>
    <d v="2025-10-17T00:00:00"/>
    <d v="2026-02-23T00:00:00"/>
    <m/>
    <m/>
    <x v="12"/>
    <x v="12"/>
    <m/>
  </r>
  <r>
    <x v="22"/>
    <x v="22"/>
    <d v="2025-10-17T00:00:00"/>
    <s v="BH2362565"/>
    <d v="2025-10-17T00:00:00"/>
    <n v="68530"/>
    <s v="Tmart01000 28. Quầy 485 Vũ Tông Phan"/>
    <n v="952098"/>
    <n v="85689"/>
    <n v="69313"/>
    <n v="935722"/>
    <s v="Tồn đầu kỳ"/>
    <d v="2026-02-23T00:00:00"/>
    <m/>
    <n v="935722"/>
    <n v="0"/>
    <n v="935722"/>
    <n v="0"/>
    <d v="2025-10-17T00:00:00"/>
    <m/>
    <d v="2025-10-17T00:00:00"/>
    <n v="0"/>
    <m/>
    <s v=""/>
    <s v="Đã thanh toán"/>
    <d v="2025-10-17T00:00:00"/>
    <d v="2026-02-23T00:00:00"/>
    <m/>
    <m/>
    <x v="12"/>
    <x v="12"/>
    <m/>
  </r>
  <r>
    <x v="22"/>
    <x v="22"/>
    <d v="2025-10-17T00:00:00"/>
    <s v="BH2362566"/>
    <d v="2025-10-17T00:00:00"/>
    <n v="68531"/>
    <s v="Tmart01012 36. Quầy CT2 Xuân Mai, Tô Hiệu"/>
    <n v="791992"/>
    <n v="71280"/>
    <n v="57657"/>
    <n v="778369"/>
    <s v="Tồn đầu kỳ"/>
    <d v="2026-02-23T00:00:00"/>
    <m/>
    <n v="778369"/>
    <n v="0"/>
    <n v="778369"/>
    <n v="0"/>
    <d v="2025-10-17T00:00:00"/>
    <m/>
    <d v="2025-10-17T00:00:00"/>
    <n v="0"/>
    <m/>
    <s v=""/>
    <s v="Đã thanh toán"/>
    <d v="2025-10-17T00:00:00"/>
    <d v="2026-02-23T00:00:00"/>
    <m/>
    <m/>
    <x v="12"/>
    <x v="12"/>
    <m/>
  </r>
  <r>
    <x v="22"/>
    <x v="22"/>
    <d v="2025-10-18T00:00:00"/>
    <s v="BH2362800"/>
    <d v="2025-10-18T00:00:00"/>
    <n v="69033"/>
    <s v="Tmart00357 01. Quầy 72 Lĩnh Nam, CHẠY KM CHÂN GIÒ 300G X15%+ GÀ HUN KHÓI 300G X 15%+ GÀ MUỐI 500G X 15% TỪ NGÀY 1-9 ĐẾN 30-9 - xuất mới do HĐ cũ xuất sai giá"/>
    <n v="1109234"/>
    <n v="99831"/>
    <n v="80752"/>
    <n v="1090155"/>
    <s v="Tồn đầu kỳ"/>
    <d v="2026-02-23T00:00:00"/>
    <m/>
    <n v="1090155"/>
    <n v="0"/>
    <n v="1090155"/>
    <n v="0"/>
    <d v="2025-10-18T00:00:00"/>
    <m/>
    <d v="2025-10-18T00:00:00"/>
    <n v="0"/>
    <m/>
    <s v=""/>
    <s v="Đã thanh toán"/>
    <d v="2025-10-18T00:00:00"/>
    <d v="2026-02-23T00:00:00"/>
    <m/>
    <m/>
    <x v="12"/>
    <x v="12"/>
    <m/>
  </r>
  <r>
    <x v="22"/>
    <x v="22"/>
    <d v="2025-10-21T00:00:00"/>
    <s v="BH2363115"/>
    <d v="2025-10-21T00:00:00"/>
    <n v="69153"/>
    <s v="Tmart01083 102. Quầy Đại Thanh 3, CT8A"/>
    <n v="1356470"/>
    <n v="122083"/>
    <n v="98751"/>
    <n v="1333138"/>
    <s v="Tồn đầu kỳ"/>
    <d v="2026-02-23T00:00:00"/>
    <m/>
    <n v="1333138"/>
    <n v="0"/>
    <n v="1333138"/>
    <n v="0"/>
    <d v="2025-10-21T00:00:00"/>
    <m/>
    <d v="2025-10-21T00:00:00"/>
    <n v="0"/>
    <m/>
    <s v=""/>
    <s v="Đã thanh toán"/>
    <d v="2025-10-21T00:00:00"/>
    <d v="2026-02-23T00:00:00"/>
    <m/>
    <m/>
    <x v="12"/>
    <x v="12"/>
    <m/>
  </r>
  <r>
    <x v="22"/>
    <x v="22"/>
    <d v="2025-10-21T00:00:00"/>
    <s v="BH2363116"/>
    <d v="2025-10-21T00:00:00"/>
    <n v="69154"/>
    <s v="Tmart01071 90. Quầy Đại Thanh 2"/>
    <n v="1240410"/>
    <n v="111638"/>
    <n v="90302"/>
    <n v="1219074"/>
    <s v="Tồn đầu kỳ"/>
    <d v="2026-02-23T00:00:00"/>
    <m/>
    <n v="1219074"/>
    <n v="0"/>
    <n v="1219074"/>
    <n v="0"/>
    <d v="2025-10-21T00:00:00"/>
    <m/>
    <d v="2025-10-21T00:00:00"/>
    <n v="0"/>
    <m/>
    <s v=""/>
    <s v="Đã thanh toán"/>
    <d v="2025-10-21T00:00:00"/>
    <d v="2026-02-23T00:00:00"/>
    <m/>
    <m/>
    <x v="12"/>
    <x v="12"/>
    <m/>
  </r>
  <r>
    <x v="22"/>
    <x v="22"/>
    <d v="2025-10-21T00:00:00"/>
    <s v="BH2363117"/>
    <d v="2025-10-21T00:00:00"/>
    <n v="69155"/>
    <s v="Tmart03014 133. Quầy Đa Sỹ"/>
    <n v="1769336"/>
    <n v="159241"/>
    <n v="128808"/>
    <n v="1738903"/>
    <s v="Tồn đầu kỳ"/>
    <d v="2026-02-23T00:00:00"/>
    <m/>
    <n v="1738903"/>
    <n v="0"/>
    <n v="1738903"/>
    <n v="0"/>
    <d v="2025-10-21T00:00:00"/>
    <m/>
    <d v="2025-10-21T00:00:00"/>
    <n v="0"/>
    <m/>
    <s v=""/>
    <s v="Đã thanh toán"/>
    <d v="2025-10-21T00:00:00"/>
    <d v="2026-02-23T00:00:00"/>
    <m/>
    <m/>
    <x v="12"/>
    <x v="12"/>
    <m/>
  </r>
  <r>
    <x v="22"/>
    <x v="22"/>
    <d v="2025-10-21T00:00:00"/>
    <s v="BH2363118"/>
    <d v="2025-10-21T00:00:00"/>
    <n v="69156"/>
    <s v="Tmart00984 17. Quầy 184 Đại Từ"/>
    <n v="1141003"/>
    <n v="102690"/>
    <n v="83065"/>
    <n v="1121378"/>
    <s v="Tồn đầu kỳ"/>
    <d v="2026-02-23T00:00:00"/>
    <m/>
    <n v="1121378"/>
    <n v="0"/>
    <n v="1121378"/>
    <n v="0"/>
    <d v="2025-10-21T00:00:00"/>
    <m/>
    <d v="2025-10-21T00:00:00"/>
    <n v="0"/>
    <m/>
    <s v=""/>
    <s v="Đã thanh toán"/>
    <d v="2025-10-21T00:00:00"/>
    <d v="2026-02-23T00:00:00"/>
    <m/>
    <m/>
    <x v="12"/>
    <x v="12"/>
    <m/>
  </r>
  <r>
    <x v="22"/>
    <x v="22"/>
    <d v="2025-10-21T00:00:00"/>
    <s v="BH2363119"/>
    <d v="2025-10-21T00:00:00"/>
    <n v="69157"/>
    <s v="Tmart01041 61. Quầy Định Công, số 1 Trần Nguyên Đán"/>
    <n v="822085"/>
    <n v="73988"/>
    <n v="59848"/>
    <n v="807945"/>
    <s v="Tồn đầu kỳ"/>
    <d v="2026-02-23T00:00:00"/>
    <m/>
    <n v="807945"/>
    <n v="0"/>
    <n v="807945"/>
    <n v="0"/>
    <d v="2025-10-21T00:00:00"/>
    <m/>
    <d v="2025-10-21T00:00:00"/>
    <n v="0"/>
    <m/>
    <s v=""/>
    <s v="Đã thanh toán"/>
    <d v="2025-10-21T00:00:00"/>
    <d v="2026-02-23T00:00:00"/>
    <m/>
    <m/>
    <x v="12"/>
    <x v="12"/>
    <m/>
  </r>
  <r>
    <x v="22"/>
    <x v="22"/>
    <d v="2025-10-21T00:00:00"/>
    <s v="BH2363122"/>
    <d v="2025-10-21T00:00:00"/>
    <n v="69158"/>
    <s v="Tmart01081 100. Quầy Trâu Quỳ, Gia Lâm"/>
    <n v="974499"/>
    <n v="87705"/>
    <n v="70944"/>
    <n v="957738"/>
    <s v="Tồn đầu kỳ"/>
    <d v="2026-02-23T00:00:00"/>
    <m/>
    <n v="957738"/>
    <n v="0"/>
    <n v="957738"/>
    <n v="0"/>
    <d v="2025-10-21T00:00:00"/>
    <m/>
    <d v="2025-10-21T00:00:00"/>
    <n v="0"/>
    <m/>
    <s v=""/>
    <s v="Đã thanh toán"/>
    <d v="2025-10-21T00:00:00"/>
    <d v="2026-02-23T00:00:00"/>
    <m/>
    <m/>
    <x v="12"/>
    <x v="12"/>
    <m/>
  </r>
  <r>
    <x v="22"/>
    <x v="22"/>
    <d v="2025-10-21T00:00:00"/>
    <s v="BH2363159"/>
    <d v="2025-10-21T00:00:00"/>
    <n v="69163"/>
    <s v="Tmart03016 135. Quầy 60 Vũ Xuân Thiều"/>
    <n v="872621"/>
    <n v="78536"/>
    <n v="63527"/>
    <n v="857612"/>
    <s v="Tồn đầu kỳ"/>
    <d v="2026-02-23T00:00:00"/>
    <m/>
    <n v="857612"/>
    <n v="0"/>
    <n v="857612"/>
    <n v="0"/>
    <d v="2025-10-21T00:00:00"/>
    <m/>
    <d v="2025-10-21T00:00:00"/>
    <n v="0"/>
    <m/>
    <s v=""/>
    <s v="Đã thanh toán"/>
    <d v="2025-10-21T00:00:00"/>
    <d v="2026-02-23T00:00:00"/>
    <m/>
    <m/>
    <x v="12"/>
    <x v="12"/>
    <m/>
  </r>
  <r>
    <x v="22"/>
    <x v="22"/>
    <d v="2025-10-21T00:00:00"/>
    <s v="BH2363168"/>
    <d v="2025-10-21T00:00:00"/>
    <n v="69167"/>
    <s v="Tmart01088 107. Quầy Ruby City Phúc Lợi"/>
    <n v="823074"/>
    <n v="74077"/>
    <n v="59920"/>
    <n v="808917"/>
    <s v="Tồn đầu kỳ"/>
    <d v="2026-02-23T00:00:00"/>
    <m/>
    <n v="808917"/>
    <n v="0"/>
    <n v="808917"/>
    <n v="0"/>
    <d v="2025-10-21T00:00:00"/>
    <m/>
    <d v="2025-10-21T00:00:00"/>
    <n v="0"/>
    <m/>
    <s v=""/>
    <s v="Đã thanh toán"/>
    <d v="2025-10-21T00:00:00"/>
    <d v="2026-02-23T00:00:00"/>
    <m/>
    <m/>
    <x v="12"/>
    <x v="12"/>
    <m/>
  </r>
  <r>
    <x v="22"/>
    <x v="22"/>
    <d v="2025-10-22T00:00:00"/>
    <s v="BH2363499"/>
    <d v="2025-10-22T00:00:00"/>
    <n v="69247"/>
    <s v="Tmart01017 39. Quầy 112 Âu Cơ"/>
    <n v="944445"/>
    <n v="85000"/>
    <n v="68756"/>
    <n v="928201"/>
    <s v="Tồn đầu kỳ"/>
    <d v="2026-02-23T00:00:00"/>
    <m/>
    <n v="928201"/>
    <n v="0"/>
    <n v="928201"/>
    <n v="0"/>
    <d v="2025-10-22T00:00:00"/>
    <m/>
    <d v="2025-10-22T00:00:00"/>
    <n v="0"/>
    <m/>
    <s v=""/>
    <s v="Đã thanh toán"/>
    <d v="2025-10-22T00:00:00"/>
    <d v="2026-02-23T00:00:00"/>
    <m/>
    <m/>
    <x v="12"/>
    <x v="12"/>
    <m/>
  </r>
  <r>
    <x v="22"/>
    <x v="22"/>
    <d v="2025-10-22T00:00:00"/>
    <s v="BH2363500"/>
    <d v="2025-10-22T00:00:00"/>
    <n v="69248"/>
    <s v="Tmart01023 00. Quầy 39 Cầu Diễn"/>
    <n v="2192315"/>
    <n v="197310"/>
    <n v="159600"/>
    <n v="2154605"/>
    <s v="Tồn đầu kỳ"/>
    <d v="2026-02-23T00:00:00"/>
    <m/>
    <n v="2154605"/>
    <n v="0"/>
    <n v="2154605"/>
    <n v="0"/>
    <d v="2025-10-22T00:00:00"/>
    <m/>
    <d v="2025-10-22T00:00:00"/>
    <n v="0"/>
    <m/>
    <s v=""/>
    <s v="Đã thanh toán"/>
    <d v="2025-10-22T00:00:00"/>
    <d v="2026-02-23T00:00:00"/>
    <m/>
    <m/>
    <x v="12"/>
    <x v="12"/>
    <m/>
  </r>
  <r>
    <x v="22"/>
    <x v="22"/>
    <d v="2025-10-23T00:00:00"/>
    <s v="BH2363692"/>
    <d v="2025-10-23T00:00:00"/>
    <n v="70371"/>
    <s v="Tmart01029 49. Nơ 6A, Linh Đàm"/>
    <n v="1805622"/>
    <n v="162508"/>
    <n v="131449"/>
    <n v="1774563"/>
    <s v="Tồn đầu kỳ"/>
    <d v="2026-02-23T00:00:00"/>
    <m/>
    <n v="1774563"/>
    <n v="0"/>
    <n v="1774563"/>
    <n v="0"/>
    <d v="2025-10-23T00:00:00"/>
    <m/>
    <d v="2025-10-23T00:00:00"/>
    <n v="0"/>
    <m/>
    <s v=""/>
    <s v="Đã thanh toán"/>
    <d v="2025-10-23T00:00:00"/>
    <d v="2026-02-23T00:00:00"/>
    <m/>
    <m/>
    <x v="12"/>
    <x v="12"/>
    <m/>
  </r>
  <r>
    <x v="22"/>
    <x v="22"/>
    <d v="2025-10-23T00:00:00"/>
    <s v="BH2363693"/>
    <d v="2025-10-23T00:00:00"/>
    <n v="70372"/>
    <s v="Tmart01072 91. Quầy 96 Vĩnh Hưng"/>
    <n v="587664"/>
    <n v="52890"/>
    <n v="42782"/>
    <n v="577556"/>
    <s v="Tồn đầu kỳ"/>
    <d v="2026-02-23T00:00:00"/>
    <m/>
    <n v="577556"/>
    <n v="0"/>
    <n v="577556"/>
    <n v="0"/>
    <d v="2025-10-23T00:00:00"/>
    <m/>
    <d v="2025-10-23T00:00:00"/>
    <n v="0"/>
    <m/>
    <s v=""/>
    <s v="Đã thanh toán"/>
    <d v="2025-10-23T00:00:00"/>
    <d v="2026-02-23T00:00:00"/>
    <m/>
    <m/>
    <x v="12"/>
    <x v="12"/>
    <m/>
  </r>
  <r>
    <x v="22"/>
    <x v="22"/>
    <d v="2025-10-23T00:00:00"/>
    <s v="BH2363694"/>
    <d v="2025-10-23T00:00:00"/>
    <n v="70373"/>
    <s v="Tmart00928 12. Quầy CT12B Kim Văn - Kim Lũ"/>
    <n v="1734466"/>
    <n v="156103"/>
    <n v="126269"/>
    <n v="1704632"/>
    <s v="Tồn đầu kỳ"/>
    <d v="2026-02-23T00:00:00"/>
    <m/>
    <n v="1704632"/>
    <n v="0"/>
    <n v="1704632"/>
    <n v="0"/>
    <d v="2025-10-23T00:00:00"/>
    <m/>
    <d v="2025-10-23T00:00:00"/>
    <n v="0"/>
    <m/>
    <s v=""/>
    <s v="Đã thanh toán"/>
    <d v="2025-10-23T00:00:00"/>
    <d v="2026-02-23T00:00:00"/>
    <m/>
    <m/>
    <x v="12"/>
    <x v="12"/>
    <m/>
  </r>
  <r>
    <x v="22"/>
    <x v="22"/>
    <d v="2025-10-23T00:00:00"/>
    <s v="BH2363696"/>
    <d v="2025-10-23T00:00:00"/>
    <n v="70374"/>
    <s v="Tmart00357 01. Quầy 72 Lĩnh Nam"/>
    <n v="1541079"/>
    <n v="138698"/>
    <n v="112190"/>
    <n v="1514571"/>
    <s v="Tồn đầu kỳ"/>
    <d v="2026-02-23T00:00:00"/>
    <m/>
    <n v="1514571"/>
    <n v="0"/>
    <n v="1514571"/>
    <n v="0"/>
    <d v="2025-10-23T00:00:00"/>
    <m/>
    <d v="2025-10-23T00:00:00"/>
    <n v="0"/>
    <m/>
    <s v=""/>
    <s v="Đã thanh toán"/>
    <d v="2025-10-23T00:00:00"/>
    <d v="2026-02-23T00:00:00"/>
    <m/>
    <m/>
    <x v="12"/>
    <x v="12"/>
    <m/>
  </r>
  <r>
    <x v="22"/>
    <x v="22"/>
    <d v="2025-10-23T00:00:00"/>
    <s v="BH2363697"/>
    <d v="2025-10-23T00:00:00"/>
    <n v="70375"/>
    <s v="Tmart01088 107. Quầy Ruby City Phúc Lợi"/>
    <n v="500250"/>
    <n v="45023"/>
    <n v="36418"/>
    <n v="491645"/>
    <s v="Tồn đầu kỳ"/>
    <d v="2026-02-23T00:00:00"/>
    <m/>
    <n v="491645"/>
    <n v="0"/>
    <n v="491645"/>
    <n v="0"/>
    <d v="2025-10-23T00:00:00"/>
    <m/>
    <d v="2025-10-23T00:00:00"/>
    <n v="0"/>
    <m/>
    <s v=""/>
    <s v="Đã thanh toán"/>
    <d v="2025-10-23T00:00:00"/>
    <d v="2026-02-23T00:00:00"/>
    <m/>
    <m/>
    <x v="12"/>
    <x v="12"/>
    <m/>
  </r>
  <r>
    <x v="22"/>
    <x v="22"/>
    <d v="2025-10-23T00:00:00"/>
    <s v="BH2363743"/>
    <d v="2025-10-23T00:00:00"/>
    <n v="70386"/>
    <s v="Tmart01025 45. Quầy 20 Đức Diễn"/>
    <n v="1722024"/>
    <n v="154984"/>
    <n v="125363"/>
    <n v="1692403"/>
    <s v="Tồn đầu kỳ"/>
    <d v="2026-02-23T00:00:00"/>
    <m/>
    <n v="1692403"/>
    <n v="0"/>
    <n v="1692403"/>
    <n v="0"/>
    <d v="2025-10-23T00:00:00"/>
    <m/>
    <d v="2025-10-23T00:00:00"/>
    <n v="0"/>
    <m/>
    <s v=""/>
    <s v="Đã thanh toán"/>
    <d v="2025-10-23T00:00:00"/>
    <d v="2026-02-23T00:00:00"/>
    <m/>
    <m/>
    <x v="12"/>
    <x v="12"/>
    <m/>
  </r>
  <r>
    <x v="22"/>
    <x v="22"/>
    <d v="2025-10-23T00:00:00"/>
    <s v="BH2363744"/>
    <d v="2025-10-23T00:00:00"/>
    <n v="70387"/>
    <s v="Tmart00988 19. Quầy Resco Cổ Nhuế"/>
    <n v="1070918"/>
    <n v="96383"/>
    <n v="77963"/>
    <n v="1052498"/>
    <s v="Tồn đầu kỳ"/>
    <d v="2026-02-23T00:00:00"/>
    <m/>
    <n v="1052498"/>
    <n v="0"/>
    <n v="1052498"/>
    <n v="0"/>
    <d v="2025-10-23T00:00:00"/>
    <m/>
    <d v="2025-10-23T00:00:00"/>
    <n v="0"/>
    <m/>
    <s v=""/>
    <s v="Đã thanh toán"/>
    <d v="2025-10-23T00:00:00"/>
    <d v="2026-02-23T00:00:00"/>
    <m/>
    <m/>
    <x v="12"/>
    <x v="12"/>
    <m/>
  </r>
  <r>
    <x v="22"/>
    <x v="22"/>
    <d v="2025-10-23T00:00:00"/>
    <s v="BH2363745"/>
    <d v="2025-10-23T00:00:00"/>
    <n v="70388"/>
    <s v="Tmart00989 20. Quầy Tân Tây Đô"/>
    <n v="1220250"/>
    <n v="109823"/>
    <n v="88834"/>
    <n v="1199261"/>
    <s v="Tồn đầu kỳ"/>
    <d v="2026-02-23T00:00:00"/>
    <m/>
    <n v="1199261"/>
    <n v="0"/>
    <n v="1199261"/>
    <n v="0"/>
    <d v="2025-10-23T00:00:00"/>
    <m/>
    <d v="2025-10-23T00:00:00"/>
    <n v="0"/>
    <m/>
    <s v=""/>
    <s v="Đã thanh toán"/>
    <d v="2025-10-23T00:00:00"/>
    <d v="2026-02-23T00:00:00"/>
    <m/>
    <m/>
    <x v="12"/>
    <x v="12"/>
    <m/>
  </r>
  <r>
    <x v="22"/>
    <x v="22"/>
    <d v="2025-10-23T00:00:00"/>
    <s v="BH2363746"/>
    <d v="2025-10-23T00:00:00"/>
    <n v="70389"/>
    <s v="Tmart00628 03. Quầy 274 Khương Đình"/>
    <n v="734310"/>
    <n v="66088"/>
    <n v="53458"/>
    <n v="721680"/>
    <s v="Tồn đầu kỳ"/>
    <d v="2026-02-23T00:00:00"/>
    <m/>
    <n v="721680"/>
    <n v="0"/>
    <n v="721680"/>
    <n v="0"/>
    <d v="2025-10-23T00:00:00"/>
    <m/>
    <d v="2025-10-23T00:00:00"/>
    <n v="0"/>
    <m/>
    <s v=""/>
    <s v="Đã thanh toán"/>
    <d v="2025-10-23T00:00:00"/>
    <d v="2026-02-23T00:00:00"/>
    <m/>
    <m/>
    <x v="12"/>
    <x v="12"/>
    <m/>
  </r>
  <r>
    <x v="22"/>
    <x v="22"/>
    <d v="2025-10-23T00:00:00"/>
    <s v="BH2363747"/>
    <d v="2025-10-23T00:00:00"/>
    <n v="70390"/>
    <s v="Tmart00619 04. Quầy N3B2 Trần Bình"/>
    <n v="704013"/>
    <n v="63361"/>
    <n v="51252"/>
    <n v="691904"/>
    <s v="Tồn đầu kỳ"/>
    <d v="2026-02-23T00:00:00"/>
    <m/>
    <n v="691904"/>
    <n v="0"/>
    <n v="691904"/>
    <n v="0"/>
    <d v="2025-10-23T00:00:00"/>
    <m/>
    <d v="2025-10-23T00:00:00"/>
    <n v="0"/>
    <m/>
    <s v=""/>
    <s v="Đã thanh toán"/>
    <d v="2025-10-23T00:00:00"/>
    <d v="2026-02-23T00:00:00"/>
    <m/>
    <m/>
    <x v="12"/>
    <x v="12"/>
    <m/>
  </r>
  <r>
    <x v="22"/>
    <x v="22"/>
    <d v="2025-10-23T00:00:00"/>
    <s v="BH2363748"/>
    <d v="2025-10-23T00:00:00"/>
    <n v="70391"/>
    <s v="Tmart03017 Ecohome5"/>
    <n v="664655"/>
    <n v="59819"/>
    <n v="48387"/>
    <n v="653223"/>
    <s v="Tồn đầu kỳ"/>
    <d v="2026-02-23T00:00:00"/>
    <m/>
    <n v="653223"/>
    <n v="0"/>
    <n v="653223"/>
    <n v="0"/>
    <d v="2025-10-23T00:00:00"/>
    <m/>
    <d v="2025-10-23T00:00:00"/>
    <n v="0"/>
    <m/>
    <s v=""/>
    <s v="Đã thanh toán"/>
    <d v="2025-10-23T00:00:00"/>
    <d v="2026-02-23T00:00:00"/>
    <m/>
    <m/>
    <x v="12"/>
    <x v="12"/>
    <m/>
  </r>
  <r>
    <x v="22"/>
    <x v="22"/>
    <d v="2025-10-23T00:00:00"/>
    <s v="BH2363749"/>
    <d v="2025-10-23T00:00:00"/>
    <n v="70392"/>
    <s v="Tmart03014 133. Quầy Đa Sỹ"/>
    <n v="723201"/>
    <n v="65088"/>
    <n v="52649"/>
    <n v="710762"/>
    <s v="Tồn đầu kỳ"/>
    <d v="2026-02-23T00:00:00"/>
    <m/>
    <n v="710762"/>
    <n v="0"/>
    <n v="710762"/>
    <n v="0"/>
    <d v="2025-10-23T00:00:00"/>
    <m/>
    <d v="2025-10-23T00:00:00"/>
    <n v="0"/>
    <m/>
    <s v=""/>
    <s v="Đã thanh toán"/>
    <d v="2025-10-23T00:00:00"/>
    <d v="2026-02-23T00:00:00"/>
    <m/>
    <m/>
    <x v="12"/>
    <x v="12"/>
    <m/>
  </r>
  <r>
    <x v="22"/>
    <x v="22"/>
    <d v="2025-10-23T00:00:00"/>
    <s v="BH2363750"/>
    <d v="2025-10-23T00:00:00"/>
    <n v="70393"/>
    <s v="Tmart03013 Quầy Phúc Thọ"/>
    <n v="756468"/>
    <n v="68082"/>
    <n v="55071"/>
    <n v="743457"/>
    <s v="Tồn đầu kỳ"/>
    <d v="2026-02-23T00:00:00"/>
    <m/>
    <n v="743457"/>
    <n v="0"/>
    <n v="743457"/>
    <n v="0"/>
    <d v="2025-10-23T00:00:00"/>
    <m/>
    <d v="2025-10-23T00:00:00"/>
    <n v="0"/>
    <m/>
    <s v=""/>
    <s v="Đã thanh toán"/>
    <d v="2025-10-23T00:00:00"/>
    <d v="2026-02-23T00:00:00"/>
    <m/>
    <m/>
    <x v="12"/>
    <x v="12"/>
    <m/>
  </r>
  <r>
    <x v="22"/>
    <x v="22"/>
    <d v="2025-10-23T00:00:00"/>
    <s v="BH2363751"/>
    <d v="2025-10-23T00:00:00"/>
    <n v="70394"/>
    <s v="Tmart03006 125. Quầy MIPEC Kiến Hưng"/>
    <n v="655701"/>
    <n v="59013"/>
    <n v="47735"/>
    <n v="644423"/>
    <s v="Tồn đầu kỳ"/>
    <d v="2026-02-23T00:00:00"/>
    <m/>
    <n v="644423"/>
    <n v="0"/>
    <n v="644423"/>
    <n v="0"/>
    <d v="2025-10-23T00:00:00"/>
    <m/>
    <d v="2025-10-23T00:00:00"/>
    <n v="0"/>
    <m/>
    <s v=""/>
    <s v="Đã thanh toán"/>
    <d v="2025-10-23T00:00:00"/>
    <d v="2026-02-23T00:00:00"/>
    <m/>
    <m/>
    <x v="12"/>
    <x v="12"/>
    <m/>
  </r>
  <r>
    <x v="22"/>
    <x v="22"/>
    <d v="2025-10-23T00:00:00"/>
    <s v="BH2363752"/>
    <d v="2025-10-23T00:00:00"/>
    <n v="70395"/>
    <s v="Tmart03004 123.Quầy 282 Nguyễn Huy Tưởng"/>
    <n v="415851"/>
    <n v="37427"/>
    <n v="30274"/>
    <n v="408698"/>
    <s v="Tồn đầu kỳ"/>
    <d v="2026-02-23T00:00:00"/>
    <m/>
    <n v="408698"/>
    <n v="0"/>
    <n v="408698"/>
    <n v="0"/>
    <d v="2025-10-23T00:00:00"/>
    <m/>
    <d v="2025-10-23T00:00:00"/>
    <n v="0"/>
    <m/>
    <s v=""/>
    <s v="Đã thanh toán"/>
    <d v="2025-10-23T00:00:00"/>
    <d v="2026-02-23T00:00:00"/>
    <m/>
    <m/>
    <x v="12"/>
    <x v="12"/>
    <m/>
  </r>
  <r>
    <x v="22"/>
    <x v="22"/>
    <d v="2025-10-23T00:00:00"/>
    <s v="BH2363753"/>
    <d v="2025-10-23T00:00:00"/>
    <n v="70396"/>
    <s v="Tmart01080 99. Quầy Roman Tố Hữu"/>
    <n v="813087"/>
    <n v="73178"/>
    <n v="59193"/>
    <n v="799102"/>
    <s v="Tồn đầu kỳ"/>
    <d v="2026-02-23T00:00:00"/>
    <m/>
    <n v="799102"/>
    <n v="0"/>
    <n v="799102"/>
    <n v="0"/>
    <d v="2025-10-23T00:00:00"/>
    <m/>
    <d v="2025-10-23T00:00:00"/>
    <n v="0"/>
    <m/>
    <s v=""/>
    <s v="Đã thanh toán"/>
    <d v="2025-10-23T00:00:00"/>
    <d v="2026-02-23T00:00:00"/>
    <m/>
    <m/>
    <x v="12"/>
    <x v="12"/>
    <m/>
  </r>
  <r>
    <x v="22"/>
    <x v="22"/>
    <d v="2025-10-23T00:00:00"/>
    <s v="BH2363754"/>
    <d v="2025-10-23T00:00:00"/>
    <n v="70397"/>
    <s v="Tmart01063 83. Tmart Tòa N02, Ecohome3"/>
    <n v="746790"/>
    <n v="67212"/>
    <n v="54366"/>
    <n v="733944"/>
    <s v="Tồn đầu kỳ"/>
    <d v="2026-02-23T00:00:00"/>
    <m/>
    <n v="733944"/>
    <n v="0"/>
    <n v="733944"/>
    <n v="0"/>
    <d v="2025-10-23T00:00:00"/>
    <m/>
    <d v="2025-10-23T00:00:00"/>
    <n v="0"/>
    <m/>
    <s v=""/>
    <s v="Đã thanh toán"/>
    <d v="2025-10-23T00:00:00"/>
    <d v="2026-02-23T00:00:00"/>
    <m/>
    <m/>
    <x v="12"/>
    <x v="12"/>
    <m/>
  </r>
  <r>
    <x v="22"/>
    <x v="22"/>
    <d v="2025-10-23T00:00:00"/>
    <s v="BH2363755"/>
    <d v="2025-10-23T00:00:00"/>
    <n v="70398"/>
    <s v="Tmart01027 120. Quầy Xốm 2"/>
    <n v="1987821"/>
    <n v="178905"/>
    <n v="144713"/>
    <n v="1953629"/>
    <s v="Tồn đầu kỳ"/>
    <d v="2026-02-23T00:00:00"/>
    <m/>
    <n v="1953629"/>
    <n v="0"/>
    <n v="1953629"/>
    <n v="0"/>
    <d v="2025-10-23T00:00:00"/>
    <m/>
    <d v="2025-10-23T00:00:00"/>
    <n v="0"/>
    <m/>
    <s v=""/>
    <s v="Đã thanh toán"/>
    <d v="2025-10-23T00:00:00"/>
    <d v="2026-02-23T00:00:00"/>
    <m/>
    <m/>
    <x v="12"/>
    <x v="12"/>
    <m/>
  </r>
  <r>
    <x v="22"/>
    <x v="22"/>
    <d v="2025-10-23T00:00:00"/>
    <s v="BH2363756"/>
    <d v="2025-10-23T00:00:00"/>
    <n v="70399"/>
    <s v="Tmart01096 1096. Nhà máy Canon Thăng Long"/>
    <n v="928504"/>
    <n v="83566"/>
    <n v="67595"/>
    <n v="912533"/>
    <s v="Tồn đầu kỳ"/>
    <d v="2026-02-23T00:00:00"/>
    <m/>
    <n v="912533"/>
    <n v="0"/>
    <n v="912533"/>
    <n v="0"/>
    <d v="2025-10-23T00:00:00"/>
    <m/>
    <d v="2025-10-23T00:00:00"/>
    <n v="0"/>
    <m/>
    <s v=""/>
    <s v="Đã thanh toán"/>
    <d v="2025-10-23T00:00:00"/>
    <d v="2026-02-23T00:00:00"/>
    <m/>
    <m/>
    <x v="12"/>
    <x v="12"/>
    <m/>
  </r>
  <r>
    <x v="22"/>
    <x v="22"/>
    <d v="2025-10-23T00:00:00"/>
    <s v="BH2363757"/>
    <d v="2025-10-23T00:00:00"/>
    <n v="70400"/>
    <s v="Tmart01073 92. Quầy Lê Văn Thiêm"/>
    <n v="527535"/>
    <n v="47479"/>
    <n v="38404"/>
    <n v="518460"/>
    <s v="Tồn đầu kỳ"/>
    <d v="2026-02-23T00:00:00"/>
    <m/>
    <n v="518460"/>
    <n v="0"/>
    <n v="518460"/>
    <n v="0"/>
    <d v="2025-10-23T00:00:00"/>
    <m/>
    <d v="2025-10-23T00:00:00"/>
    <n v="0"/>
    <m/>
    <s v=""/>
    <s v="Đã thanh toán"/>
    <d v="2025-10-23T00:00:00"/>
    <d v="2026-02-23T00:00:00"/>
    <m/>
    <m/>
    <x v="12"/>
    <x v="12"/>
    <m/>
  </r>
  <r>
    <x v="22"/>
    <x v="22"/>
    <d v="2025-10-27T00:00:00"/>
    <s v="BH2364376"/>
    <d v="2025-10-27T00:00:00"/>
    <n v="71103"/>
    <s v="Tmart01051 71. Quầy Hưng Yên"/>
    <n v="3571768"/>
    <n v="321460"/>
    <n v="260025"/>
    <n v="3510333"/>
    <s v="Tồn đầu kỳ"/>
    <d v="2026-02-23T00:00:00"/>
    <m/>
    <n v="3510333"/>
    <n v="0"/>
    <n v="3510333"/>
    <n v="0"/>
    <d v="2025-10-27T00:00:00"/>
    <m/>
    <d v="2025-10-27T00:00:00"/>
    <n v="0"/>
    <m/>
    <s v=""/>
    <s v="Đã thanh toán"/>
    <d v="2025-10-27T00:00:00"/>
    <d v="2026-02-23T00:00:00"/>
    <m/>
    <m/>
    <x v="12"/>
    <x v="12"/>
    <m/>
  </r>
  <r>
    <x v="22"/>
    <x v="22"/>
    <d v="2025-10-27T00:00:00"/>
    <s v="BH2364385"/>
    <d v="2025-10-27T00:00:00"/>
    <n v="71107"/>
    <s v="Tmart01065 84. Quầy Tecco Tứ Hiệp"/>
    <n v="1156739"/>
    <n v="104107"/>
    <n v="84211"/>
    <n v="1136843"/>
    <s v="Tồn đầu kỳ"/>
    <d v="2026-02-23T00:00:00"/>
    <m/>
    <n v="1136843"/>
    <n v="0"/>
    <n v="1136843"/>
    <n v="0"/>
    <d v="2025-10-27T00:00:00"/>
    <m/>
    <d v="2025-10-27T00:00:00"/>
    <n v="0"/>
    <m/>
    <s v=""/>
    <s v="Đã thanh toán"/>
    <d v="2025-10-27T00:00:00"/>
    <d v="2026-02-23T00:00:00"/>
    <m/>
    <m/>
    <x v="12"/>
    <x v="12"/>
    <m/>
  </r>
  <r>
    <x v="22"/>
    <x v="22"/>
    <d v="2025-10-27T00:00:00"/>
    <s v="BH2364386"/>
    <d v="2025-10-27T00:00:00"/>
    <n v="71108"/>
    <s v="Tmart03003 122. Quầy TECCO Diamond"/>
    <n v="2284666"/>
    <n v="205621"/>
    <n v="166324"/>
    <n v="2245369"/>
    <s v="Tồn đầu kỳ"/>
    <d v="2026-02-23T00:00:00"/>
    <m/>
    <n v="2245369"/>
    <n v="0"/>
    <n v="2245369"/>
    <n v="0"/>
    <d v="2025-10-27T00:00:00"/>
    <m/>
    <d v="2025-10-27T00:00:00"/>
    <n v="0"/>
    <m/>
    <s v=""/>
    <s v="Đã thanh toán"/>
    <d v="2025-10-27T00:00:00"/>
    <d v="2026-02-23T00:00:00"/>
    <m/>
    <m/>
    <x v="12"/>
    <x v="12"/>
    <m/>
  </r>
  <r>
    <x v="22"/>
    <x v="22"/>
    <d v="2025-10-28T00:00:00"/>
    <s v="BH2364650"/>
    <d v="2025-10-28T00:00:00"/>
    <n v="71182"/>
    <s v="Tmart01067 86. Quầy Nơ 4A Linh Đàm"/>
    <n v="727905"/>
    <n v="65512"/>
    <n v="52991"/>
    <n v="715384"/>
    <s v="Tồn đầu kỳ"/>
    <d v="2026-02-23T00:00:00"/>
    <m/>
    <n v="715384"/>
    <n v="0"/>
    <n v="715384"/>
    <n v="0"/>
    <d v="2025-10-28T00:00:00"/>
    <m/>
    <d v="2025-10-28T00:00:00"/>
    <n v="0"/>
    <m/>
    <s v=""/>
    <s v="Đã thanh toán"/>
    <d v="2025-10-28T00:00:00"/>
    <d v="2026-02-23T00:00:00"/>
    <m/>
    <m/>
    <x v="12"/>
    <x v="12"/>
    <m/>
  </r>
  <r>
    <x v="22"/>
    <x v="22"/>
    <d v="2025-10-28T00:00:00"/>
    <s v="BH2364651"/>
    <d v="2025-10-28T00:00:00"/>
    <n v="71183"/>
    <s v="Tmart00928 12. Quầy CT12B Kim Văn - Kim Lũ"/>
    <n v="846740"/>
    <n v="76207"/>
    <n v="61643"/>
    <n v="832176"/>
    <s v="Tồn đầu kỳ"/>
    <d v="2026-02-23T00:00:00"/>
    <m/>
    <n v="832176"/>
    <n v="0"/>
    <n v="832176"/>
    <n v="0"/>
    <d v="2025-10-28T00:00:00"/>
    <m/>
    <d v="2025-10-28T00:00:00"/>
    <n v="0"/>
    <m/>
    <s v=""/>
    <s v="Đã thanh toán"/>
    <d v="2025-10-28T00:00:00"/>
    <d v="2026-02-23T00:00:00"/>
    <m/>
    <m/>
    <x v="12"/>
    <x v="12"/>
    <m/>
  </r>
  <r>
    <x v="22"/>
    <x v="22"/>
    <d v="2025-10-28T00:00:00"/>
    <s v="BH2364652"/>
    <d v="2025-10-28T00:00:00"/>
    <n v="71184"/>
    <s v="Tmart00999 27. Quầy 62 Thanh Liệt (658 Kim Giang mới)"/>
    <n v="1362521"/>
    <n v="122627"/>
    <n v="99192"/>
    <n v="1339086"/>
    <s v="Tồn đầu kỳ"/>
    <d v="2026-02-23T00:00:00"/>
    <m/>
    <n v="1339086"/>
    <n v="0"/>
    <n v="1339086"/>
    <n v="0"/>
    <d v="2025-10-28T00:00:00"/>
    <m/>
    <d v="2025-10-28T00:00:00"/>
    <n v="0"/>
    <m/>
    <s v=""/>
    <s v="Đã thanh toán"/>
    <d v="2025-10-28T00:00:00"/>
    <d v="2026-02-23T00:00:00"/>
    <m/>
    <m/>
    <x v="12"/>
    <x v="12"/>
    <m/>
  </r>
  <r>
    <x v="22"/>
    <x v="22"/>
    <d v="2025-10-29T00:00:00"/>
    <s v="BH2364973"/>
    <d v="2025-10-29T00:00:00"/>
    <n v="71333"/>
    <s v="Tmart01079 51. Quầy 885 Tam Trinh, điều chỉnh hóa đơn về 0 do cửa hàng đóng cửa không nhận hàng"/>
    <n v="1218116"/>
    <n v="109631"/>
    <n v="88679"/>
    <n v="1197164"/>
    <s v="Tồn đầu kỳ"/>
    <d v="2025-11-03T00:00:00"/>
    <m/>
    <n v="1197164"/>
    <n v="0"/>
    <n v="1197164"/>
    <n v="0"/>
    <d v="2025-10-29T00:00:00"/>
    <m/>
    <d v="2025-10-29T00:00:00"/>
    <n v="0"/>
    <m/>
    <s v=""/>
    <s v="Đã thanh toán"/>
    <d v="2025-10-29T00:00:00"/>
    <d v="2025-11-03T00:00:00"/>
    <m/>
    <m/>
    <x v="12"/>
    <x v="12"/>
    <m/>
  </r>
  <r>
    <x v="22"/>
    <x v="22"/>
    <d v="2025-10-29T00:00:00"/>
    <s v="BH2364975"/>
    <d v="2025-10-29T00:00:00"/>
    <n v="71334"/>
    <s v="Tmart01047 67. Quầy Trần Thủ Độ"/>
    <n v="3664673"/>
    <n v="329822"/>
    <n v="266788"/>
    <n v="3601639"/>
    <s v="Tồn đầu kỳ"/>
    <d v="2026-02-23T00:00:00"/>
    <m/>
    <n v="3601639"/>
    <n v="0"/>
    <n v="3601639"/>
    <n v="0"/>
    <d v="2025-10-29T00:00:00"/>
    <m/>
    <d v="2025-10-29T00:00:00"/>
    <n v="0"/>
    <m/>
    <s v=""/>
    <s v="Đã thanh toán"/>
    <d v="2025-10-29T00:00:00"/>
    <d v="2026-02-23T00:00:00"/>
    <m/>
    <m/>
    <x v="12"/>
    <x v="12"/>
    <m/>
  </r>
  <r>
    <x v="22"/>
    <x v="22"/>
    <d v="2025-10-29T00:00:00"/>
    <s v="BH2364976"/>
    <d v="2025-10-29T00:00:00"/>
    <n v="71335"/>
    <s v="Tmart03009 128. Quầy A2 Phương Đông Green Park"/>
    <n v="1029981"/>
    <n v="92699"/>
    <n v="74983"/>
    <n v="1012265"/>
    <s v="Tồn đầu kỳ"/>
    <d v="2026-02-23T00:00:00"/>
    <m/>
    <n v="1012265"/>
    <n v="0"/>
    <n v="1012265"/>
    <n v="0"/>
    <d v="2025-10-29T00:00:00"/>
    <m/>
    <d v="2025-10-29T00:00:00"/>
    <n v="0"/>
    <m/>
    <s v=""/>
    <s v="Đã thanh toán"/>
    <d v="2025-10-29T00:00:00"/>
    <d v="2026-02-23T00:00:00"/>
    <m/>
    <m/>
    <x v="12"/>
    <x v="12"/>
    <m/>
  </r>
  <r>
    <x v="22"/>
    <x v="22"/>
    <d v="2025-10-30T00:00:00"/>
    <s v="BH2365171"/>
    <d v="2025-10-30T00:00:00"/>
    <n v="72201"/>
    <s v="Tmart01041 61. Quầy Định Công, số 1 Trần Nguyên Đán"/>
    <n v="593396"/>
    <n v="53406"/>
    <n v="43199"/>
    <n v="583189"/>
    <s v="Tồn đầu kỳ"/>
    <d v="2026-02-23T00:00:00"/>
    <m/>
    <n v="583189"/>
    <n v="0"/>
    <n v="583189"/>
    <n v="0"/>
    <d v="2025-10-30T00:00:00"/>
    <m/>
    <d v="2025-10-30T00:00:00"/>
    <n v="0"/>
    <m/>
    <s v=""/>
    <s v="Đã thanh toán"/>
    <d v="2025-10-30T00:00:00"/>
    <d v="2026-02-23T00:00:00"/>
    <m/>
    <m/>
    <x v="12"/>
    <x v="12"/>
    <m/>
  </r>
  <r>
    <x v="22"/>
    <x v="22"/>
    <d v="2025-10-30T00:00:00"/>
    <s v="BH2365172"/>
    <d v="2025-10-30T00:00:00"/>
    <n v="72212"/>
    <s v="Bán hàng CÔNG TY CỔ PHẦN T - MARTSTORES theo hóa đơn 00072212"/>
    <n v="739247"/>
    <n v="66533"/>
    <n v="53817"/>
    <n v="726531"/>
    <s v="Tồn đầu kỳ"/>
    <d v="2026-02-23T00:00:00"/>
    <m/>
    <n v="726531"/>
    <n v="0"/>
    <n v="726531"/>
    <n v="0"/>
    <d v="2025-10-30T00:00:00"/>
    <m/>
    <d v="2025-10-30T00:00:00"/>
    <n v="0"/>
    <m/>
    <s v=""/>
    <s v="Đã thanh toán"/>
    <d v="2025-10-30T00:00:00"/>
    <d v="2026-02-23T00:00:00"/>
    <m/>
    <m/>
    <x v="12"/>
    <x v="12"/>
    <m/>
  </r>
  <r>
    <x v="22"/>
    <x v="22"/>
    <d v="2025-10-30T00:00:00"/>
    <s v="BH2365173"/>
    <d v="2025-10-30T00:00:00"/>
    <n v="72214"/>
    <s v="Tmart01081 100. Quầy Trâu Quỳ, Gia Lâm"/>
    <n v="660879"/>
    <n v="59479"/>
    <n v="48112"/>
    <n v="649512"/>
    <s v="Tồn đầu kỳ"/>
    <d v="2026-02-23T00:00:00"/>
    <m/>
    <n v="649512"/>
    <n v="0"/>
    <n v="649512"/>
    <n v="0"/>
    <d v="2025-10-30T00:00:00"/>
    <m/>
    <d v="2025-10-30T00:00:00"/>
    <n v="0"/>
    <m/>
    <s v=""/>
    <s v="Đã thanh toán"/>
    <d v="2025-10-30T00:00:00"/>
    <d v="2026-02-23T00:00:00"/>
    <m/>
    <m/>
    <x v="12"/>
    <x v="12"/>
    <m/>
  </r>
  <r>
    <x v="22"/>
    <x v="22"/>
    <d v="2025-10-30T00:00:00"/>
    <s v="BH2365174"/>
    <d v="2025-10-30T00:00:00"/>
    <n v="72215"/>
    <s v="Tmart01049 69. Quầy 59 Xuân La, Tây Hồ, HN"/>
    <n v="2130657"/>
    <n v="191761"/>
    <n v="155112"/>
    <n v="2094008"/>
    <s v="Tồn đầu kỳ"/>
    <d v="2026-02-23T00:00:00"/>
    <m/>
    <n v="2094008"/>
    <n v="0"/>
    <n v="2094008"/>
    <n v="0"/>
    <d v="2025-10-30T00:00:00"/>
    <m/>
    <d v="2025-10-30T00:00:00"/>
    <n v="0"/>
    <m/>
    <s v=""/>
    <s v="Đã thanh toán"/>
    <d v="2025-10-30T00:00:00"/>
    <d v="2026-02-23T00:00:00"/>
    <m/>
    <m/>
    <x v="12"/>
    <x v="12"/>
    <m/>
  </r>
  <r>
    <x v="22"/>
    <x v="22"/>
    <d v="2025-10-30T00:00:00"/>
    <s v="BH2365175"/>
    <d v="2025-10-30T00:00:00"/>
    <n v="72216"/>
    <s v="Tmart01017 39. Quầy 112 Âu Cơ"/>
    <n v="475539"/>
    <n v="42798"/>
    <n v="34619"/>
    <n v="467360"/>
    <s v="Tồn đầu kỳ"/>
    <d v="2026-02-23T00:00:00"/>
    <m/>
    <n v="467360"/>
    <n v="0"/>
    <n v="467360"/>
    <n v="0"/>
    <d v="2025-10-30T00:00:00"/>
    <m/>
    <d v="2025-10-30T00:00:00"/>
    <n v="0"/>
    <m/>
    <s v=""/>
    <s v="Đã thanh toán"/>
    <d v="2025-10-30T00:00:00"/>
    <d v="2026-02-23T00:00:00"/>
    <m/>
    <m/>
    <x v="12"/>
    <x v="12"/>
    <m/>
  </r>
  <r>
    <x v="22"/>
    <x v="22"/>
    <d v="2025-10-30T00:00:00"/>
    <s v="BH2365227"/>
    <d v="2025-10-30T00:00:00"/>
    <n v="72338"/>
    <s v="Tmart03017 Ecohome5"/>
    <n v="693953"/>
    <n v="62456"/>
    <n v="50520"/>
    <n v="682017"/>
    <s v="Tồn đầu kỳ"/>
    <d v="2026-02-23T00:00:00"/>
    <m/>
    <n v="682017"/>
    <n v="0"/>
    <n v="682017"/>
    <n v="0"/>
    <d v="2025-10-30T00:00:00"/>
    <m/>
    <d v="2025-10-30T00:00:00"/>
    <n v="0"/>
    <m/>
    <s v=""/>
    <s v="Đã thanh toán"/>
    <d v="2025-10-30T00:00:00"/>
    <d v="2026-02-23T00:00:00"/>
    <m/>
    <m/>
    <x v="12"/>
    <x v="12"/>
    <m/>
  </r>
  <r>
    <x v="22"/>
    <x v="22"/>
    <d v="2025-10-30T00:00:00"/>
    <s v="BH2365229"/>
    <d v="2025-10-30T00:00:00"/>
    <n v="72339"/>
    <s v="Tmart01087 106. Quầy CT3B Nam Cường, Cổ Nhuế"/>
    <n v="842013"/>
    <n v="75781"/>
    <n v="61299"/>
    <n v="827531"/>
    <s v="Tồn đầu kỳ"/>
    <d v="2026-02-23T00:00:00"/>
    <m/>
    <n v="827531"/>
    <n v="0"/>
    <n v="827531"/>
    <n v="0"/>
    <d v="2025-10-30T00:00:00"/>
    <m/>
    <d v="2025-10-30T00:00:00"/>
    <n v="0"/>
    <m/>
    <s v=""/>
    <s v="Đã thanh toán"/>
    <d v="2025-10-30T00:00:00"/>
    <d v="2026-02-23T00:00:00"/>
    <m/>
    <m/>
    <x v="12"/>
    <x v="12"/>
    <m/>
  </r>
  <r>
    <x v="22"/>
    <x v="22"/>
    <d v="2025-10-30T00:00:00"/>
    <s v="BH2365231"/>
    <d v="2025-10-30T00:00:00"/>
    <n v="72340"/>
    <s v="Tmart03004 123.Quầy 282 Nguyễn Huy Tưởng"/>
    <n v="1379418"/>
    <n v="124148"/>
    <n v="100422"/>
    <n v="1355692"/>
    <s v="Tồn đầu kỳ"/>
    <d v="2026-02-23T00:00:00"/>
    <m/>
    <n v="1355692"/>
    <n v="0"/>
    <n v="1355692"/>
    <n v="0"/>
    <d v="2025-10-30T00:00:00"/>
    <m/>
    <d v="2025-10-30T00:00:00"/>
    <n v="0"/>
    <m/>
    <s v=""/>
    <s v="Đã thanh toán"/>
    <d v="2025-10-30T00:00:00"/>
    <d v="2026-02-23T00:00:00"/>
    <m/>
    <m/>
    <x v="12"/>
    <x v="12"/>
    <m/>
  </r>
  <r>
    <x v="22"/>
    <x v="22"/>
    <d v="2025-10-30T00:00:00"/>
    <s v="BH2365233"/>
    <d v="2025-10-30T00:00:00"/>
    <n v="72341"/>
    <s v="Tmart01075 94. 282 Xuân Đỉnh"/>
    <n v="1428234"/>
    <n v="128542"/>
    <n v="103975"/>
    <n v="1403667"/>
    <s v="Tồn đầu kỳ"/>
    <d v="2026-02-23T00:00:00"/>
    <m/>
    <n v="1403667"/>
    <n v="0"/>
    <n v="1403667"/>
    <n v="0"/>
    <d v="2025-10-30T00:00:00"/>
    <m/>
    <d v="2025-10-30T00:00:00"/>
    <n v="0"/>
    <m/>
    <s v=""/>
    <s v="Đã thanh toán"/>
    <d v="2025-10-30T00:00:00"/>
    <d v="2026-02-23T00:00:00"/>
    <m/>
    <m/>
    <x v="12"/>
    <x v="12"/>
    <m/>
  </r>
  <r>
    <x v="22"/>
    <x v="22"/>
    <d v="2025-10-30T00:00:00"/>
    <s v="BH2365236"/>
    <d v="2025-10-30T00:00:00"/>
    <n v="72342"/>
    <s v="Tmart00619 04. Quầy N3B2 Trần Bình"/>
    <n v="1032975"/>
    <n v="92968"/>
    <n v="75201"/>
    <n v="1015208"/>
    <s v="Tồn đầu kỳ"/>
    <d v="2026-02-23T00:00:00"/>
    <m/>
    <n v="1015208"/>
    <n v="0"/>
    <n v="1015208"/>
    <n v="0"/>
    <d v="2025-10-30T00:00:00"/>
    <m/>
    <d v="2025-10-30T00:00:00"/>
    <n v="0"/>
    <m/>
    <s v=""/>
    <s v="Đã thanh toán"/>
    <d v="2025-10-30T00:00:00"/>
    <d v="2026-02-23T00:00:00"/>
    <m/>
    <m/>
    <x v="12"/>
    <x v="12"/>
    <m/>
  </r>
  <r>
    <x v="22"/>
    <x v="22"/>
    <d v="2025-10-30T00:00:00"/>
    <s v="BH2365239"/>
    <d v="2025-10-30T00:00:00"/>
    <n v="72343"/>
    <s v="Tmart00644 05. Số 14 Yên Sơn - Chúc Sơn"/>
    <n v="939209"/>
    <n v="84529"/>
    <n v="68374"/>
    <n v="923054"/>
    <s v="Tồn đầu kỳ"/>
    <d v="2026-02-23T00:00:00"/>
    <m/>
    <n v="923054"/>
    <n v="0"/>
    <n v="923054"/>
    <n v="0"/>
    <d v="2025-10-30T00:00:00"/>
    <m/>
    <d v="2025-10-30T00:00:00"/>
    <n v="0"/>
    <m/>
    <s v=""/>
    <s v="Đã thanh toán"/>
    <d v="2025-10-30T00:00:00"/>
    <d v="2026-02-23T00:00:00"/>
    <m/>
    <m/>
    <x v="12"/>
    <x v="12"/>
    <m/>
  </r>
  <r>
    <x v="22"/>
    <x v="22"/>
    <d v="2025-10-30T00:00:00"/>
    <s v="BH2365241"/>
    <d v="2025-10-30T00:00:00"/>
    <n v="72344"/>
    <s v="Tmart00983 16. Quầy Xala, tòa nhà Hemisco, Xala"/>
    <n v="996635"/>
    <n v="89698"/>
    <n v="72555"/>
    <n v="979492"/>
    <s v="Tồn đầu kỳ"/>
    <d v="2026-02-23T00:00:00"/>
    <m/>
    <n v="979492"/>
    <n v="0"/>
    <n v="979492"/>
    <n v="0"/>
    <d v="2025-10-30T00:00:00"/>
    <m/>
    <d v="2025-10-30T00:00:00"/>
    <n v="0"/>
    <m/>
    <s v=""/>
    <s v="Đã thanh toán"/>
    <d v="2025-10-30T00:00:00"/>
    <d v="2026-02-23T00:00:00"/>
    <m/>
    <m/>
    <x v="12"/>
    <x v="12"/>
    <m/>
  </r>
  <r>
    <x v="22"/>
    <x v="22"/>
    <d v="2025-10-30T00:00:00"/>
    <s v="BH2365243"/>
    <d v="2025-10-30T00:00:00"/>
    <n v="72345"/>
    <s v="Tmart00992 22. Quầy CT3 KĐT Văn Khê"/>
    <n v="849864"/>
    <n v="76488"/>
    <n v="61870"/>
    <n v="835246"/>
    <s v="Tồn đầu kỳ"/>
    <d v="2026-02-23T00:00:00"/>
    <m/>
    <n v="835246"/>
    <n v="0"/>
    <n v="835246"/>
    <n v="0"/>
    <d v="2025-10-30T00:00:00"/>
    <m/>
    <d v="2025-10-30T00:00:00"/>
    <n v="0"/>
    <m/>
    <s v=""/>
    <s v="Đã thanh toán"/>
    <d v="2025-10-30T00:00:00"/>
    <d v="2026-02-23T00:00:00"/>
    <m/>
    <m/>
    <x v="12"/>
    <x v="12"/>
    <m/>
  </r>
  <r>
    <x v="22"/>
    <x v="22"/>
    <d v="2025-10-30T00:00:00"/>
    <s v="BH2365245"/>
    <d v="2025-10-30T00:00:00"/>
    <n v="72346"/>
    <s v="Tmart01048 68. Quầy 32T ĐN-A KĐT Golden An Khánh"/>
    <n v="707897"/>
    <n v="63711"/>
    <n v="51535"/>
    <n v="695721"/>
    <s v="Tồn đầu kỳ"/>
    <d v="2026-02-23T00:00:00"/>
    <m/>
    <n v="695721"/>
    <n v="0"/>
    <n v="695721"/>
    <n v="0"/>
    <d v="2025-10-30T00:00:00"/>
    <m/>
    <d v="2025-10-30T00:00:00"/>
    <n v="0"/>
    <m/>
    <s v=""/>
    <s v="Đã thanh toán"/>
    <d v="2025-10-30T00:00:00"/>
    <d v="2026-02-23T00:00:00"/>
    <m/>
    <m/>
    <x v="12"/>
    <x v="12"/>
    <m/>
  </r>
  <r>
    <x v="22"/>
    <x v="22"/>
    <d v="2025-10-30T00:00:00"/>
    <s v="BH2365247"/>
    <d v="2025-10-30T00:00:00"/>
    <n v="72347"/>
    <s v="Tmart00988 19. Quầy Resco Cổ Nhuế"/>
    <n v="864867"/>
    <n v="77839"/>
    <n v="62962"/>
    <n v="849990"/>
    <s v="Tồn đầu kỳ"/>
    <d v="2026-02-23T00:00:00"/>
    <m/>
    <n v="849990"/>
    <n v="0"/>
    <n v="849990"/>
    <n v="0"/>
    <d v="2025-10-30T00:00:00"/>
    <m/>
    <d v="2025-10-30T00:00:00"/>
    <n v="0"/>
    <m/>
    <s v=""/>
    <s v="Đã thanh toán"/>
    <d v="2025-10-30T00:00:00"/>
    <d v="2026-02-23T00:00:00"/>
    <m/>
    <m/>
    <x v="12"/>
    <x v="12"/>
    <m/>
  </r>
  <r>
    <x v="22"/>
    <x v="22"/>
    <d v="2025-10-30T00:00:00"/>
    <s v="BH2365249"/>
    <d v="2025-10-30T00:00:00"/>
    <n v="72348"/>
    <s v="Tmart01023 00. Quầy 39 Cầu Diễn"/>
    <n v="493995"/>
    <n v="44460"/>
    <n v="35963"/>
    <n v="485498"/>
    <s v="Tồn đầu kỳ"/>
    <d v="2026-02-23T00:00:00"/>
    <m/>
    <n v="485498"/>
    <n v="0"/>
    <n v="485498"/>
    <n v="0"/>
    <d v="2025-10-30T00:00:00"/>
    <m/>
    <d v="2025-10-30T00:00:00"/>
    <n v="0"/>
    <m/>
    <s v=""/>
    <s v="Đã thanh toán"/>
    <d v="2025-10-30T00:00:00"/>
    <d v="2026-02-23T00:00:00"/>
    <m/>
    <m/>
    <x v="12"/>
    <x v="12"/>
    <m/>
  </r>
  <r>
    <x v="22"/>
    <x v="22"/>
    <d v="2025-10-30T00:00:00"/>
    <s v="BH2365251"/>
    <d v="2025-10-30T00:00:00"/>
    <n v="72349"/>
    <s v="Tmart01012 36. Quầy CT2 Xuân Mai, Tô Hiệu"/>
    <n v="1504370"/>
    <n v="135394"/>
    <n v="109518"/>
    <n v="1478494"/>
    <s v="Tồn đầu kỳ"/>
    <d v="2026-02-23T00:00:00"/>
    <m/>
    <n v="1478494"/>
    <n v="0"/>
    <n v="1478494"/>
    <n v="0"/>
    <d v="2025-10-30T00:00:00"/>
    <m/>
    <d v="2025-10-30T00:00:00"/>
    <n v="0"/>
    <m/>
    <s v=""/>
    <s v="Đã thanh toán"/>
    <d v="2025-10-30T00:00:00"/>
    <d v="2026-02-23T00:00:00"/>
    <m/>
    <m/>
    <x v="12"/>
    <x v="12"/>
    <m/>
  </r>
  <r>
    <x v="22"/>
    <x v="22"/>
    <d v="2025-10-30T00:00:00"/>
    <s v="BH2365252"/>
    <d v="2025-10-30T00:00:00"/>
    <n v="72350"/>
    <s v="Tmart01010 34. Quầy tòa HH2A, KĐT The Spark Dương Nội"/>
    <n v="973620"/>
    <n v="87626"/>
    <n v="70880"/>
    <n v="956874"/>
    <s v="Tồn đầu kỳ"/>
    <d v="2026-02-23T00:00:00"/>
    <m/>
    <n v="956874"/>
    <n v="0"/>
    <n v="956874"/>
    <n v="0"/>
    <d v="2025-10-30T00:00:00"/>
    <m/>
    <d v="2025-10-30T00:00:00"/>
    <n v="0"/>
    <m/>
    <s v=""/>
    <s v="Đã thanh toán"/>
    <d v="2025-10-30T00:00:00"/>
    <d v="2026-02-23T00:00:00"/>
    <m/>
    <m/>
    <x v="12"/>
    <x v="12"/>
    <m/>
  </r>
  <r>
    <x v="22"/>
    <x v="22"/>
    <d v="2025-10-30T00:00:00"/>
    <s v="BH2365255"/>
    <d v="2025-10-30T00:00:00"/>
    <n v="72351"/>
    <s v="Tmart01011 35. Quầy tầng 5 tòa GEMEK, KĐT Lê Trọng Tấn"/>
    <n v="725664"/>
    <n v="65310"/>
    <n v="52828"/>
    <n v="713182"/>
    <s v="Tồn đầu kỳ"/>
    <d v="2026-02-23T00:00:00"/>
    <m/>
    <n v="713182"/>
    <n v="0"/>
    <n v="713182"/>
    <n v="0"/>
    <d v="2025-10-30T00:00:00"/>
    <m/>
    <d v="2025-10-30T00:00:00"/>
    <n v="0"/>
    <m/>
    <s v=""/>
    <s v="Đã thanh toán"/>
    <d v="2025-10-30T00:00:00"/>
    <d v="2026-02-23T00:00:00"/>
    <m/>
    <m/>
    <x v="12"/>
    <x v="12"/>
    <m/>
  </r>
  <r>
    <x v="22"/>
    <x v="22"/>
    <d v="2025-10-30T00:00:00"/>
    <s v="BH2365257"/>
    <d v="2025-10-30T00:00:00"/>
    <n v="72352"/>
    <s v="Tmart01000 28. Quầy 485 Vũ Tông Phan"/>
    <n v="527535"/>
    <n v="47479"/>
    <n v="38404"/>
    <n v="518460"/>
    <s v="Tồn đầu kỳ"/>
    <d v="2026-02-23T00:00:00"/>
    <m/>
    <n v="518460"/>
    <n v="0"/>
    <n v="518460"/>
    <n v="0"/>
    <d v="2025-10-30T00:00:00"/>
    <m/>
    <d v="2025-10-30T00:00:00"/>
    <n v="0"/>
    <m/>
    <s v=""/>
    <s v="Đã thanh toán"/>
    <d v="2025-10-30T00:00:00"/>
    <d v="2026-02-23T00:00:00"/>
    <m/>
    <m/>
    <x v="12"/>
    <x v="12"/>
    <m/>
  </r>
  <r>
    <x v="22"/>
    <x v="22"/>
    <d v="2025-10-31T00:00:00"/>
    <s v="BH2365316"/>
    <d v="2025-10-31T00:00:00"/>
    <n v="72391"/>
    <s v="Tmart01096 1096. Nhà máy Canon Thăng Long"/>
    <n v="734310"/>
    <n v="66088"/>
    <n v="53458"/>
    <n v="721680"/>
    <s v="Tồn đầu kỳ"/>
    <d v="2026-02-23T00:00:00"/>
    <m/>
    <n v="721680"/>
    <n v="0"/>
    <n v="721680"/>
    <n v="0"/>
    <d v="2025-10-31T00:00:00"/>
    <m/>
    <d v="2025-10-31T00:00:00"/>
    <n v="0"/>
    <m/>
    <s v=""/>
    <s v="Đã thanh toán"/>
    <d v="2025-10-31T00:00:00"/>
    <d v="2026-02-23T00:00:00"/>
    <m/>
    <m/>
    <x v="12"/>
    <x v="12"/>
    <m/>
  </r>
  <r>
    <x v="23"/>
    <x v="23"/>
    <d v="2025-10-08T00:00:00"/>
    <s v="BH/207/2025776"/>
    <d v="2025-10-08T00:00:00"/>
    <n v="65670"/>
    <s v="P-000112466"/>
    <n v="1924970"/>
    <n v="0"/>
    <n v="153998"/>
    <n v="2078968"/>
    <s v="Tồn đầu kỳ"/>
    <d v="2026-01-16T00:00:00"/>
    <m/>
    <n v="2078968"/>
    <n v="0"/>
    <n v="2078968"/>
    <n v="0"/>
    <d v="2025-10-08T00:00:00"/>
    <m/>
    <d v="2025-10-08T00:00:00"/>
    <n v="0"/>
    <m/>
    <s v=""/>
    <s v="Đã thanh toán"/>
    <d v="2025-10-08T00:00:00"/>
    <d v="2026-01-16T00:00:00"/>
    <m/>
    <m/>
    <x v="13"/>
    <x v="13"/>
    <m/>
  </r>
  <r>
    <x v="23"/>
    <x v="23"/>
    <d v="2025-10-22T00:00:00"/>
    <s v="BH2370590"/>
    <d v="2025-10-22T00:00:00"/>
    <n v="69195"/>
    <s v="P-000113181"/>
    <n v="2440670"/>
    <n v="0"/>
    <n v="195254"/>
    <n v="2635924"/>
    <s v="Tồn đầu kỳ"/>
    <d v="2026-01-16T00:00:00"/>
    <m/>
    <n v="2635924"/>
    <n v="0"/>
    <n v="2635924"/>
    <n v="0"/>
    <d v="2025-10-22T00:00:00"/>
    <m/>
    <d v="2025-10-22T00:00:00"/>
    <n v="0"/>
    <m/>
    <s v=""/>
    <s v="Đã thanh toán"/>
    <d v="2025-10-22T00:00:00"/>
    <d v="2026-01-16T00:00:00"/>
    <m/>
    <m/>
    <x v="13"/>
    <x v="13"/>
    <m/>
  </r>
  <r>
    <x v="24"/>
    <x v="24"/>
    <d v="2025-01-02T00:00:00"/>
    <s v="BH2339371"/>
    <d v="2025-01-02T00:00:00"/>
    <n v="94"/>
    <s v="Satrafoods 393 Quang Trung"/>
    <n v="569706"/>
    <n v="0"/>
    <n v="45576"/>
    <n v="615282"/>
    <s v="Tồn đầu kỳ"/>
    <m/>
    <m/>
    <n v="615282"/>
    <n v="0"/>
    <n v="0"/>
    <n v="615282"/>
    <d v="2025-01-02T00:00:00"/>
    <m/>
    <d v="2025-01-02T00:00:00"/>
    <n v="0"/>
    <m/>
    <n v="462.56088738425751"/>
    <s v="Nợ quá hạn hơn 120 ngày có khả năng mất thanh toán"/>
    <d v="2025-01-02T00:00:00"/>
    <d v="1899-12-30T00:00:00"/>
    <s v="HĐ giữ lại để gối đầu 2025"/>
    <m/>
    <x v="14"/>
    <x v="14"/>
    <m/>
  </r>
  <r>
    <x v="24"/>
    <x v="24"/>
    <d v="2025-01-02T00:00:00"/>
    <s v="BH2339372"/>
    <d v="2025-01-02T00:00:00"/>
    <n v="95"/>
    <s v="Satrafoods 551 Thống Nhất"/>
    <n v="525078"/>
    <n v="0"/>
    <n v="42006"/>
    <n v="567084"/>
    <s v="Tồn đầu kỳ"/>
    <m/>
    <m/>
    <n v="567084"/>
    <n v="0"/>
    <n v="0"/>
    <n v="567084"/>
    <d v="2025-01-02T00:00:00"/>
    <m/>
    <d v="2025-01-02T00:00:00"/>
    <n v="0"/>
    <m/>
    <n v="462.56088738425751"/>
    <s v="Nợ quá hạn hơn 120 ngày có khả năng mất thanh toán"/>
    <d v="2025-01-02T00:00:00"/>
    <d v="1899-12-30T00:00:00"/>
    <s v="HĐ giữ lại để gối đầu 2025"/>
    <m/>
    <x v="14"/>
    <x v="14"/>
    <m/>
  </r>
  <r>
    <x v="24"/>
    <x v="24"/>
    <d v="2025-01-02T00:00:00"/>
    <s v="BH2339410"/>
    <d v="2025-01-02T00:00:00"/>
    <n v="1081"/>
    <s v="Satrafoods 48-50 Lê Văn Linh"/>
    <n v="883371"/>
    <n v="0"/>
    <n v="70670"/>
    <n v="954041"/>
    <s v="Tồn đầu kỳ"/>
    <m/>
    <m/>
    <n v="954041"/>
    <n v="0"/>
    <n v="0"/>
    <n v="954041"/>
    <d v="2025-01-02T00:00:00"/>
    <m/>
    <d v="2025-01-02T00:00:00"/>
    <n v="0"/>
    <m/>
    <n v="462.56088738425751"/>
    <s v="Nợ quá hạn hơn 120 ngày có khả năng mất thanh toán"/>
    <d v="2025-01-02T00:00:00"/>
    <d v="1899-12-30T00:00:00"/>
    <s v="HĐ giữ lại để gối đầu 2025"/>
    <m/>
    <x v="14"/>
    <x v="14"/>
    <m/>
  </r>
  <r>
    <x v="24"/>
    <x v="24"/>
    <d v="2025-01-03T00:00:00"/>
    <s v="BH2339424"/>
    <d v="2025-01-03T00:00:00"/>
    <n v="1089"/>
    <s v="Satrafoods 244 Lê Thị Hoa"/>
    <n v="700329"/>
    <n v="0"/>
    <n v="56026"/>
    <n v="756355"/>
    <s v="Tồn đầu kỳ"/>
    <m/>
    <m/>
    <n v="756355"/>
    <n v="0"/>
    <n v="0"/>
    <n v="756355"/>
    <d v="2025-01-03T00:00:00"/>
    <m/>
    <d v="2025-01-03T00:00:00"/>
    <n v="0"/>
    <m/>
    <n v="461.56088738425751"/>
    <s v="Nợ quá hạn hơn 120 ngày có khả năng mất thanh toán"/>
    <d v="2025-01-03T00:00:00"/>
    <d v="1899-12-30T00:00:00"/>
    <s v="HĐ giữ lại để gối đầu 2025"/>
    <m/>
    <x v="14"/>
    <x v="14"/>
    <m/>
  </r>
  <r>
    <x v="24"/>
    <x v="24"/>
    <d v="2025-01-03T00:00:00"/>
    <s v="BH2339439"/>
    <d v="2025-01-03T00:00:00"/>
    <n v="1111"/>
    <s v="Satrafoods A3 Tô Ký Khu nhà ở K82"/>
    <n v="442409"/>
    <n v="0"/>
    <n v="35393"/>
    <n v="477802"/>
    <s v="Tồn đầu kỳ"/>
    <m/>
    <m/>
    <n v="477802"/>
    <n v="0"/>
    <n v="0"/>
    <n v="477802"/>
    <d v="2025-01-03T00:00:00"/>
    <m/>
    <d v="2025-01-03T00:00:00"/>
    <n v="0"/>
    <m/>
    <n v="461.56088738425751"/>
    <s v="Nợ quá hạn hơn 120 ngày có khả năng mất thanh toán"/>
    <d v="2025-01-03T00:00:00"/>
    <d v="1899-12-30T00:00:00"/>
    <s v="HĐ giữ lại để gối đầu 2025"/>
    <m/>
    <x v="14"/>
    <x v="14"/>
    <m/>
  </r>
  <r>
    <x v="24"/>
    <x v="24"/>
    <d v="2025-01-03T00:00:00"/>
    <s v="BH2339441"/>
    <d v="2025-01-03T00:00:00"/>
    <n v="1109"/>
    <s v="Satrafoods 25 Bùi Công Trừng"/>
    <n v="2455992"/>
    <n v="0"/>
    <n v="196479"/>
    <n v="2652471"/>
    <s v="Tồn đầu kỳ"/>
    <m/>
    <m/>
    <n v="2652471"/>
    <n v="0"/>
    <n v="0"/>
    <n v="2652471"/>
    <d v="2025-01-03T00:00:00"/>
    <m/>
    <d v="2025-01-03T00:00:00"/>
    <n v="0"/>
    <m/>
    <n v="461.56088738425751"/>
    <s v="Nợ quá hạn hơn 120 ngày có khả năng mất thanh toán"/>
    <d v="2025-01-03T00:00:00"/>
    <d v="1899-12-30T00:00:00"/>
    <s v="HĐ giữ lại để gối đầu 2025"/>
    <m/>
    <x v="14"/>
    <x v="14"/>
    <m/>
  </r>
  <r>
    <x v="24"/>
    <x v="24"/>
    <d v="2025-01-03T00:00:00"/>
    <s v="BH2339443"/>
    <d v="2025-01-03T00:00:00"/>
    <n v="1125"/>
    <s v="Satrafoods PHAN VĂN KHỎE"/>
    <n v="775847"/>
    <n v="0"/>
    <n v="62068"/>
    <n v="837915"/>
    <s v="Tồn đầu kỳ"/>
    <m/>
    <m/>
    <n v="837915"/>
    <n v="0"/>
    <n v="0"/>
    <n v="837915"/>
    <d v="2025-01-03T00:00:00"/>
    <m/>
    <d v="2025-01-03T00:00:00"/>
    <n v="0"/>
    <m/>
    <n v="461.56088738425751"/>
    <s v="Nợ quá hạn hơn 120 ngày có khả năng mất thanh toán"/>
    <d v="2025-01-03T00:00:00"/>
    <d v="1899-12-30T00:00:00"/>
    <s v="HĐ giữ lại để gối đầu 2025"/>
    <m/>
    <x v="14"/>
    <x v="14"/>
    <m/>
  </r>
  <r>
    <x v="24"/>
    <x v="24"/>
    <d v="2025-01-04T00:00:00"/>
    <s v="BH2339491"/>
    <d v="2025-01-04T00:00:00"/>
    <n v="1430"/>
    <s v="Satrafoods 492 Lê Văn Thọ"/>
    <n v="202457"/>
    <n v="0"/>
    <n v="16197"/>
    <n v="218654"/>
    <s v="Tồn đầu kỳ"/>
    <m/>
    <m/>
    <n v="218654"/>
    <n v="0"/>
    <n v="0"/>
    <n v="218654"/>
    <d v="2025-01-04T00:00:00"/>
    <m/>
    <d v="2025-01-04T00:00:00"/>
    <n v="0"/>
    <m/>
    <n v="460.56088738425751"/>
    <s v="Nợ quá hạn hơn 120 ngày có khả năng mất thanh toán"/>
    <d v="2025-01-04T00:00:00"/>
    <d v="1899-12-30T00:00:00"/>
    <s v="HĐ giữ lại để gối đầu 2025"/>
    <m/>
    <x v="14"/>
    <x v="14"/>
    <m/>
  </r>
  <r>
    <x v="24"/>
    <x v="24"/>
    <d v="2025-01-04T00:00:00"/>
    <s v="BH2339492"/>
    <d v="2025-01-04T00:00:00"/>
    <n v="1431"/>
    <s v="Satrafoods 75A, Nguyễn Văn Khạn, TT Củ Chi"/>
    <n v="875082"/>
    <n v="0"/>
    <n v="70007"/>
    <n v="945089"/>
    <s v="Tồn đầu kỳ"/>
    <m/>
    <m/>
    <n v="945089"/>
    <n v="0"/>
    <n v="0"/>
    <n v="945089"/>
    <d v="2025-01-04T00:00:00"/>
    <m/>
    <d v="2025-01-04T00:00:00"/>
    <n v="0"/>
    <m/>
    <n v="460.56088738425751"/>
    <s v="Nợ quá hạn hơn 120 ngày có khả năng mất thanh toán"/>
    <d v="2025-01-04T00:00:00"/>
    <d v="1899-12-30T00:00:00"/>
    <s v="HĐ giữ lại để gối đầu 2025"/>
    <m/>
    <x v="14"/>
    <x v="14"/>
    <m/>
  </r>
  <r>
    <x v="24"/>
    <x v="24"/>
    <d v="2025-01-06T00:00:00"/>
    <s v="BH2339541"/>
    <d v="2025-01-06T00:00:00"/>
    <n v="1510"/>
    <s v="Satrafoods 204-206 Lê Thánh Tôn"/>
    <n v="1567575"/>
    <n v="0"/>
    <n v="125406"/>
    <n v="1692981"/>
    <s v="Tồn đầu kỳ"/>
    <m/>
    <m/>
    <n v="1692981"/>
    <n v="0"/>
    <n v="0"/>
    <n v="1692981"/>
    <d v="2025-01-06T00:00:00"/>
    <m/>
    <d v="2025-01-06T00:00:00"/>
    <n v="0"/>
    <m/>
    <n v="458.56088738425751"/>
    <s v="Nợ quá hạn hơn 120 ngày có khả năng mất thanh toán"/>
    <d v="2025-01-06T00:00:00"/>
    <d v="1899-12-30T00:00:00"/>
    <s v="HĐ giữ lại để gối đầu 2025"/>
    <m/>
    <x v="14"/>
    <x v="14"/>
    <m/>
  </r>
  <r>
    <x v="24"/>
    <x v="24"/>
    <d v="2025-01-06T00:00:00"/>
    <s v="BH2339558"/>
    <d v="2025-01-06T00:00:00"/>
    <n v="1530"/>
    <s v="Satrafoods Quốc lộ 50-11"/>
    <n v="1213395"/>
    <n v="0"/>
    <n v="97072"/>
    <n v="1310467"/>
    <s v="Tồn đầu kỳ"/>
    <m/>
    <m/>
    <n v="1310467"/>
    <n v="0"/>
    <n v="0"/>
    <n v="1310467"/>
    <d v="2025-01-06T00:00:00"/>
    <m/>
    <d v="2025-01-06T00:00:00"/>
    <n v="0"/>
    <m/>
    <n v="458.56088738425751"/>
    <s v="Nợ quá hạn hơn 120 ngày có khả năng mất thanh toán"/>
    <d v="2025-01-06T00:00:00"/>
    <d v="1899-12-30T00:00:00"/>
    <s v="HĐ giữ lại để gối đầu 2025"/>
    <m/>
    <x v="14"/>
    <x v="14"/>
    <m/>
  </r>
  <r>
    <x v="24"/>
    <x v="24"/>
    <d v="2025-01-06T00:00:00"/>
    <s v="BH2339562"/>
    <d v="2025-01-06T00:00:00"/>
    <n v="1537"/>
    <s v="Satrafoods TRỊNH THỊ MIẾNG"/>
    <n v="971294"/>
    <n v="0"/>
    <n v="77704"/>
    <n v="1048998"/>
    <s v="Tồn đầu kỳ"/>
    <m/>
    <m/>
    <n v="1048998"/>
    <n v="0"/>
    <n v="0"/>
    <n v="1048998"/>
    <d v="2025-01-06T00:00:00"/>
    <m/>
    <d v="2025-01-06T00:00:00"/>
    <n v="0"/>
    <m/>
    <n v="458.56088738425751"/>
    <s v="Nợ quá hạn hơn 120 ngày có khả năng mất thanh toán"/>
    <d v="2025-01-06T00:00:00"/>
    <d v="1899-12-30T00:00:00"/>
    <s v="HĐ giữ lại để gối đầu 2025"/>
    <m/>
    <x v="14"/>
    <x v="14"/>
    <m/>
  </r>
  <r>
    <x v="24"/>
    <x v="24"/>
    <d v="2025-01-06T00:00:00"/>
    <s v="BH2339618"/>
    <d v="2025-01-06T00:00:00"/>
    <n v="1664"/>
    <s v="Satrafoods 187 Phạm Văn Hai"/>
    <n v="1200420"/>
    <n v="0"/>
    <n v="96034"/>
    <n v="1296454"/>
    <s v="Tồn đầu kỳ"/>
    <m/>
    <m/>
    <n v="1296454"/>
    <n v="0"/>
    <n v="0"/>
    <n v="1296454"/>
    <d v="2025-01-06T00:00:00"/>
    <m/>
    <d v="2025-01-06T00:00:00"/>
    <n v="0"/>
    <m/>
    <n v="458.56088738425751"/>
    <s v="Nợ quá hạn hơn 120 ngày có khả năng mất thanh toán"/>
    <d v="2025-01-06T00:00:00"/>
    <d v="1899-12-30T00:00:00"/>
    <s v="HĐ giữ lại để gối đầu 2025"/>
    <m/>
    <x v="14"/>
    <x v="14"/>
    <m/>
  </r>
  <r>
    <x v="24"/>
    <x v="24"/>
    <d v="2025-01-07T00:00:00"/>
    <s v="BH2339646"/>
    <d v="2025-01-07T00:00:00"/>
    <n v="1692"/>
    <s v="Satrafoods 1403 Nguyễn Duy Trinh"/>
    <n v="773892"/>
    <n v="0"/>
    <n v="61911"/>
    <n v="835803"/>
    <s v="Tồn đầu kỳ"/>
    <m/>
    <m/>
    <n v="835803"/>
    <n v="0"/>
    <n v="0"/>
    <n v="835803"/>
    <d v="2025-01-07T00:00:00"/>
    <m/>
    <d v="2025-01-07T00:00:00"/>
    <n v="0"/>
    <m/>
    <n v="457.56088738425751"/>
    <s v="Nợ quá hạn hơn 120 ngày có khả năng mất thanh toán"/>
    <d v="2025-01-07T00:00:00"/>
    <d v="1899-12-30T00:00:00"/>
    <s v="HĐ giữ lại để gối đầu 2025"/>
    <m/>
    <x v="14"/>
    <x v="14"/>
    <m/>
  </r>
  <r>
    <x v="24"/>
    <x v="24"/>
    <d v="2025-01-07T00:00:00"/>
    <s v="BH2339654"/>
    <d v="2025-01-07T00:00:00"/>
    <n v="1700"/>
    <s v="Satrafoods 204 Đình Phong Phú"/>
    <n v="644960"/>
    <n v="0"/>
    <n v="51597"/>
    <n v="696557"/>
    <s v="Tồn đầu kỳ"/>
    <m/>
    <m/>
    <n v="696557"/>
    <n v="0"/>
    <n v="0"/>
    <n v="696557"/>
    <d v="2025-01-07T00:00:00"/>
    <m/>
    <d v="2025-01-07T00:00:00"/>
    <n v="0"/>
    <m/>
    <n v="457.56088738425751"/>
    <s v="Nợ quá hạn hơn 120 ngày có khả năng mất thanh toán"/>
    <d v="2025-01-07T00:00:00"/>
    <d v="1899-12-30T00:00:00"/>
    <s v="HĐ giữ lại để gối đầu 2025"/>
    <m/>
    <x v="14"/>
    <x v="14"/>
    <m/>
  </r>
  <r>
    <x v="24"/>
    <x v="24"/>
    <d v="2025-01-07T00:00:00"/>
    <s v="BH2339655"/>
    <d v="2025-01-07T00:00:00"/>
    <n v="1701"/>
    <s v="Satrafoods 88 Lò Lu"/>
    <n v="2239712"/>
    <n v="0"/>
    <n v="179177"/>
    <n v="2418889"/>
    <s v="Tồn đầu kỳ"/>
    <m/>
    <m/>
    <n v="2418889"/>
    <n v="0"/>
    <n v="0"/>
    <n v="2418889"/>
    <d v="2025-01-07T00:00:00"/>
    <m/>
    <d v="2025-01-07T00:00:00"/>
    <n v="0"/>
    <m/>
    <n v="457.56088738425751"/>
    <s v="Nợ quá hạn hơn 120 ngày có khả năng mất thanh toán"/>
    <d v="2025-01-07T00:00:00"/>
    <d v="1899-12-30T00:00:00"/>
    <s v="HĐ giữ lại để gối đầu 2025"/>
    <m/>
    <x v="14"/>
    <x v="14"/>
    <m/>
  </r>
  <r>
    <x v="24"/>
    <x v="24"/>
    <d v="2025-01-07T00:00:00"/>
    <s v="BH2339673"/>
    <d v="2025-01-07T00:00:00"/>
    <n v="1730"/>
    <s v="Satrafoods N23 Khu nhà ở Vạn Phúc 1"/>
    <n v="716568"/>
    <n v="0"/>
    <n v="57325"/>
    <n v="773893"/>
    <s v="Tồn đầu kỳ"/>
    <m/>
    <m/>
    <n v="773893"/>
    <n v="0"/>
    <n v="0"/>
    <n v="773893"/>
    <d v="2025-01-07T00:00:00"/>
    <m/>
    <d v="2025-01-07T00:00:00"/>
    <n v="0"/>
    <m/>
    <n v="457.56088738425751"/>
    <s v="Nợ quá hạn hơn 120 ngày có khả năng mất thanh toán"/>
    <d v="2025-01-07T00:00:00"/>
    <d v="1899-12-30T00:00:00"/>
    <s v="HĐ giữ lại để gối đầu 2025"/>
    <m/>
    <x v="14"/>
    <x v="14"/>
    <m/>
  </r>
  <r>
    <x v="24"/>
    <x v="24"/>
    <d v="2025-01-08T00:00:00"/>
    <s v="BH2339819"/>
    <d v="2025-01-08T00:00:00"/>
    <n v="1845"/>
    <s v="Satrafoods 143 Lê Thị Hà"/>
    <n v="544596"/>
    <n v="0"/>
    <n v="43568"/>
    <n v="588164"/>
    <s v="Tồn đầu kỳ"/>
    <m/>
    <m/>
    <n v="588164"/>
    <n v="0"/>
    <n v="0"/>
    <n v="588164"/>
    <d v="2025-01-08T00:00:00"/>
    <m/>
    <d v="2025-01-08T00:00:00"/>
    <n v="0"/>
    <m/>
    <n v="456.56088738425751"/>
    <s v="Nợ quá hạn hơn 120 ngày có khả năng mất thanh toán"/>
    <d v="2025-01-08T00:00:00"/>
    <d v="1899-12-30T00:00:00"/>
    <s v="HĐ giữ lại để gối đầu 2025"/>
    <m/>
    <x v="14"/>
    <x v="14"/>
    <m/>
  </r>
  <r>
    <x v="24"/>
    <x v="24"/>
    <d v="2025-01-08T00:00:00"/>
    <s v="BH2339820"/>
    <d v="2025-01-08T00:00:00"/>
    <n v="1846"/>
    <s v="Satrafoods 803 Tình lộ 7"/>
    <n v="2511256"/>
    <n v="0"/>
    <n v="200900"/>
    <n v="2712156"/>
    <s v="Tồn đầu kỳ"/>
    <m/>
    <m/>
    <n v="2712156"/>
    <n v="0"/>
    <n v="0"/>
    <n v="2712156"/>
    <d v="2025-01-08T00:00:00"/>
    <m/>
    <d v="2025-01-08T00:00:00"/>
    <n v="0"/>
    <m/>
    <n v="456.56088738425751"/>
    <s v="Nợ quá hạn hơn 120 ngày có khả năng mất thanh toán"/>
    <d v="2025-01-08T00:00:00"/>
    <d v="1899-12-30T00:00:00"/>
    <s v="HĐ giữ lại để gối đầu 2025"/>
    <m/>
    <x v="14"/>
    <x v="14"/>
    <m/>
  </r>
  <r>
    <x v="24"/>
    <x v="24"/>
    <d v="2025-01-08T00:00:00"/>
    <s v="BH2339857"/>
    <d v="2025-01-08T00:00:00"/>
    <n v="1897"/>
    <s v="Satrafoods KP2 Nguyễn Thị Tú - KCN Vĩnh Lộc"/>
    <n v="870798"/>
    <n v="0"/>
    <n v="69664"/>
    <n v="940462"/>
    <s v="Tồn đầu kỳ"/>
    <m/>
    <m/>
    <n v="940462"/>
    <n v="0"/>
    <n v="0"/>
    <n v="940462"/>
    <d v="2025-01-08T00:00:00"/>
    <m/>
    <d v="2025-01-08T00:00:00"/>
    <n v="0"/>
    <m/>
    <n v="456.56088738425751"/>
    <s v="Nợ quá hạn hơn 120 ngày có khả năng mất thanh toán"/>
    <d v="2025-01-08T00:00:00"/>
    <d v="1899-12-30T00:00:00"/>
    <s v="HĐ giữ lại để gối đầu 2025"/>
    <m/>
    <x v="14"/>
    <x v="14"/>
    <m/>
  </r>
  <r>
    <x v="24"/>
    <x v="24"/>
    <d v="2025-01-08T00:00:00"/>
    <s v="BH2339887"/>
    <d v="2025-01-08T00:00:00"/>
    <n v="1958"/>
    <s v="Satrafoods 80 Nguyễn Thượng Hiền"/>
    <n v="367155"/>
    <n v="0"/>
    <n v="29372"/>
    <n v="396527"/>
    <s v="Tồn đầu kỳ"/>
    <m/>
    <m/>
    <n v="396527"/>
    <n v="0"/>
    <n v="0"/>
    <n v="396527"/>
    <d v="2025-01-08T00:00:00"/>
    <m/>
    <d v="2025-01-08T00:00:00"/>
    <n v="0"/>
    <m/>
    <n v="456.56088738425751"/>
    <s v="Nợ quá hạn hơn 120 ngày có khả năng mất thanh toán"/>
    <d v="2025-01-08T00:00:00"/>
    <d v="1899-12-30T00:00:00"/>
    <s v="HĐ giữ lại để gối đầu 2025"/>
    <m/>
    <x v="14"/>
    <x v="14"/>
    <m/>
  </r>
  <r>
    <x v="24"/>
    <x v="24"/>
    <d v="2025-01-09T00:00:00"/>
    <s v="BH2339895"/>
    <d v="2025-01-09T00:00:00"/>
    <n v="1966"/>
    <s v="Satrafoods 347-353 Hùng Vương"/>
    <n v="1765239"/>
    <n v="0"/>
    <n v="141219"/>
    <n v="1906458"/>
    <s v="Tồn đầu kỳ"/>
    <m/>
    <m/>
    <n v="1906458"/>
    <n v="0"/>
    <n v="0"/>
    <n v="1906458"/>
    <d v="2025-01-09T00:00:00"/>
    <m/>
    <d v="2025-01-09T00:00:00"/>
    <n v="0"/>
    <m/>
    <n v="455.56088738425751"/>
    <s v="Nợ quá hạn hơn 120 ngày có khả năng mất thanh toán"/>
    <d v="2025-01-09T00:00:00"/>
    <d v="1899-12-30T00:00:00"/>
    <s v="HĐ giữ lại để gối đầu 2025"/>
    <m/>
    <x v="14"/>
    <x v="14"/>
    <m/>
  </r>
  <r>
    <x v="24"/>
    <x v="24"/>
    <d v="2025-01-09T00:00:00"/>
    <s v="BH2339922"/>
    <d v="2025-01-09T00:00:00"/>
    <n v="2583"/>
    <s v="Satrafoods 642 Nơ Trang Long"/>
    <n v="460509"/>
    <n v="0"/>
    <n v="36841"/>
    <n v="497350"/>
    <s v="Tồn đầu kỳ"/>
    <m/>
    <m/>
    <n v="497350"/>
    <n v="0"/>
    <n v="0"/>
    <n v="497350"/>
    <d v="2025-01-09T00:00:00"/>
    <m/>
    <d v="2025-01-09T00:00:00"/>
    <n v="0"/>
    <m/>
    <n v="455.56088738425751"/>
    <s v="Nợ quá hạn hơn 120 ngày có khả năng mất thanh toán"/>
    <d v="2025-01-09T00:00:00"/>
    <d v="1899-12-30T00:00:00"/>
    <s v="HĐ giữ lại để gối đầu 2025"/>
    <m/>
    <x v="14"/>
    <x v="14"/>
    <m/>
  </r>
  <r>
    <x v="24"/>
    <x v="24"/>
    <d v="2025-01-09T00:00:00"/>
    <s v="BH2339926"/>
    <d v="2025-01-09T00:00:00"/>
    <n v="2587"/>
    <s v="SATRAFOODS 125A-127 Tân Cảng"/>
    <n v="920980"/>
    <n v="0"/>
    <n v="73678"/>
    <n v="994658"/>
    <s v="Tồn đầu kỳ"/>
    <m/>
    <m/>
    <n v="994658"/>
    <n v="0"/>
    <n v="0"/>
    <n v="994658"/>
    <d v="2025-01-09T00:00:00"/>
    <m/>
    <d v="2025-01-09T00:00:00"/>
    <n v="0"/>
    <m/>
    <n v="455.56088738425751"/>
    <s v="Nợ quá hạn hơn 120 ngày có khả năng mất thanh toán"/>
    <d v="2025-01-09T00:00:00"/>
    <d v="1899-12-30T00:00:00"/>
    <s v="HĐ giữ lại để gối đầu 2025"/>
    <m/>
    <x v="14"/>
    <x v="14"/>
    <m/>
  </r>
  <r>
    <x v="24"/>
    <x v="24"/>
    <d v="2025-01-09T00:00:00"/>
    <s v="BH2339929"/>
    <d v="2025-01-09T00:00:00"/>
    <n v="2588"/>
    <s v="Satrafoods 203A Hoàng Hoa Thám"/>
    <n v="553467"/>
    <n v="0"/>
    <n v="44277"/>
    <n v="597744"/>
    <s v="Tồn đầu kỳ"/>
    <m/>
    <m/>
    <n v="597744"/>
    <n v="0"/>
    <n v="0"/>
    <n v="597744"/>
    <d v="2025-01-09T00:00:00"/>
    <m/>
    <d v="2025-01-09T00:00:00"/>
    <n v="0"/>
    <m/>
    <n v="455.56088738425751"/>
    <s v="Nợ quá hạn hơn 120 ngày có khả năng mất thanh toán"/>
    <d v="2025-01-09T00:00:00"/>
    <d v="1899-12-30T00:00:00"/>
    <s v="HĐ giữ lại để gối đầu 2025"/>
    <m/>
    <x v="14"/>
    <x v="14"/>
    <m/>
  </r>
  <r>
    <x v="24"/>
    <x v="24"/>
    <d v="2025-01-09T00:00:00"/>
    <s v="BH2339930"/>
    <d v="2025-01-09T00:00:00"/>
    <n v="2589"/>
    <s v="Satrafoods 240 Phan Đình Phùng"/>
    <n v="297408"/>
    <n v="0"/>
    <n v="23793"/>
    <n v="321201"/>
    <s v="Tồn đầu kỳ"/>
    <m/>
    <m/>
    <n v="321201"/>
    <n v="0"/>
    <n v="0"/>
    <n v="321201"/>
    <d v="2025-01-09T00:00:00"/>
    <m/>
    <d v="2025-01-09T00:00:00"/>
    <n v="0"/>
    <m/>
    <n v="455.56088738425751"/>
    <s v="Nợ quá hạn hơn 120 ngày có khả năng mất thanh toán"/>
    <d v="2025-01-09T00:00:00"/>
    <d v="1899-12-30T00:00:00"/>
    <s v="HĐ giữ lại để gối đầu 2025"/>
    <m/>
    <x v="14"/>
    <x v="14"/>
    <m/>
  </r>
  <r>
    <x v="24"/>
    <x v="24"/>
    <d v="2025-01-09T00:00:00"/>
    <s v="BH2339933"/>
    <d v="2025-01-09T00:00:00"/>
    <n v="2591"/>
    <s v="Satrafoods TÔ KÝ"/>
    <n v="609194"/>
    <n v="0"/>
    <n v="48736"/>
    <n v="657930"/>
    <s v="Tồn đầu kỳ"/>
    <m/>
    <m/>
    <n v="657930"/>
    <n v="0"/>
    <n v="0"/>
    <n v="657930"/>
    <d v="2025-01-09T00:00:00"/>
    <m/>
    <d v="2025-01-09T00:00:00"/>
    <n v="0"/>
    <m/>
    <n v="455.56088738425751"/>
    <s v="Nợ quá hạn hơn 120 ngày có khả năng mất thanh toán"/>
    <d v="2025-01-09T00:00:00"/>
    <d v="1899-12-30T00:00:00"/>
    <s v="HĐ giữ lại để gối đầu 2025"/>
    <m/>
    <x v="14"/>
    <x v="14"/>
    <m/>
  </r>
  <r>
    <x v="24"/>
    <x v="24"/>
    <d v="2025-01-09T00:00:00"/>
    <s v="BH2339943"/>
    <d v="2025-01-09T00:00:00"/>
    <n v="2599"/>
    <s v="Satrafoods 353 Lê Văn Lương"/>
    <n v="249190"/>
    <n v="0"/>
    <n v="19935"/>
    <n v="269125"/>
    <s v="Tồn đầu kỳ"/>
    <m/>
    <m/>
    <n v="269125"/>
    <n v="0"/>
    <n v="0"/>
    <n v="269125"/>
    <d v="2025-01-09T00:00:00"/>
    <m/>
    <d v="2025-01-09T00:00:00"/>
    <n v="0"/>
    <m/>
    <n v="455.56088738425751"/>
    <s v="Nợ quá hạn hơn 120 ngày có khả năng mất thanh toán"/>
    <d v="2025-01-09T00:00:00"/>
    <d v="1899-12-30T00:00:00"/>
    <s v="HĐ giữ lại để gối đầu 2025"/>
    <m/>
    <x v="14"/>
    <x v="14"/>
    <m/>
  </r>
  <r>
    <x v="24"/>
    <x v="24"/>
    <d v="2025-01-09T00:00:00"/>
    <s v="BH2339946"/>
    <d v="2025-01-09T00:00:00"/>
    <n v="2601"/>
    <s v="Satrafoods LÊ VĂN LƯƠNG 3"/>
    <n v="369110"/>
    <n v="0"/>
    <n v="29529"/>
    <n v="398639"/>
    <s v="Tồn đầu kỳ"/>
    <m/>
    <m/>
    <n v="398639"/>
    <n v="0"/>
    <n v="0"/>
    <n v="398639"/>
    <d v="2025-01-09T00:00:00"/>
    <m/>
    <d v="2025-01-09T00:00:00"/>
    <n v="0"/>
    <m/>
    <n v="455.56088738425751"/>
    <s v="Nợ quá hạn hơn 120 ngày có khả năng mất thanh toán"/>
    <d v="2025-01-09T00:00:00"/>
    <d v="1899-12-30T00:00:00"/>
    <s v="HĐ giữ lại để gối đầu 2025"/>
    <m/>
    <x v="14"/>
    <x v="14"/>
    <m/>
  </r>
  <r>
    <x v="24"/>
    <x v="24"/>
    <d v="2025-01-09T00:00:00"/>
    <s v="BH2339966"/>
    <d v="2025-01-09T00:00:00"/>
    <n v="2792"/>
    <s v="Satrafoods 224 Lạc Long Quân"/>
    <n v="3710974"/>
    <n v="0"/>
    <n v="296878"/>
    <n v="4007852"/>
    <s v="Tồn đầu kỳ"/>
    <m/>
    <m/>
    <n v="4007852"/>
    <n v="0"/>
    <n v="0"/>
    <n v="4007852"/>
    <d v="2025-01-09T00:00:00"/>
    <m/>
    <d v="2025-01-09T00:00:00"/>
    <n v="0"/>
    <m/>
    <n v="455.56088738425751"/>
    <s v="Nợ quá hạn hơn 120 ngày có khả năng mất thanh toán"/>
    <d v="2025-01-09T00:00:00"/>
    <d v="1899-12-30T00:00:00"/>
    <s v="HĐ giữ lại để gối đầu 2025"/>
    <m/>
    <x v="14"/>
    <x v="14"/>
    <m/>
  </r>
  <r>
    <x v="24"/>
    <x v="24"/>
    <d v="2025-01-11T00:00:00"/>
    <s v="BH2340046"/>
    <d v="2025-01-11T00:00:00"/>
    <n v="3035"/>
    <s v="Satrafoods 60 Hồ Văn Tư"/>
    <n v="1263983"/>
    <n v="0"/>
    <n v="101119"/>
    <n v="1365102"/>
    <s v="Tồn đầu kỳ"/>
    <m/>
    <m/>
    <n v="1365102"/>
    <n v="0"/>
    <n v="0"/>
    <n v="1365102"/>
    <d v="2025-01-11T00:00:00"/>
    <m/>
    <d v="2025-01-11T00:00:00"/>
    <n v="0"/>
    <m/>
    <n v="453.56088738425751"/>
    <s v="Nợ quá hạn hơn 120 ngày có khả năng mất thanh toán"/>
    <d v="2025-01-11T00:00:00"/>
    <d v="1899-12-30T00:00:00"/>
    <s v="HĐ giữ lại để gối đầu 2025"/>
    <m/>
    <x v="14"/>
    <x v="14"/>
    <m/>
  </r>
  <r>
    <x v="24"/>
    <x v="24"/>
    <d v="2025-01-11T00:00:00"/>
    <s v="BH2340068"/>
    <d v="2025-01-11T00:00:00"/>
    <n v="3061"/>
    <s v="Satrafoods 728 Tỉnh lộ 8"/>
    <n v="1476440"/>
    <n v="0"/>
    <n v="118115"/>
    <n v="1594555"/>
    <s v="Tồn đầu kỳ"/>
    <m/>
    <m/>
    <n v="1594555"/>
    <n v="0"/>
    <n v="0"/>
    <n v="1594555"/>
    <d v="2025-01-11T00:00:00"/>
    <m/>
    <d v="2025-01-11T00:00:00"/>
    <n v="0"/>
    <m/>
    <n v="453.56088738425751"/>
    <s v="Nợ quá hạn hơn 120 ngày có khả năng mất thanh toán"/>
    <d v="2025-01-11T00:00:00"/>
    <d v="1899-12-30T00:00:00"/>
    <s v="HĐ giữ lại để gối đầu 2025"/>
    <m/>
    <x v="14"/>
    <x v="14"/>
    <m/>
  </r>
  <r>
    <x v="24"/>
    <x v="24"/>
    <d v="2025-10-03T00:00:00"/>
    <s v="BH/207/2025265"/>
    <d v="2025-10-03T00:00:00"/>
    <n v="64718"/>
    <s v="P-005180435 - Satrafoods LÊ THỊ HOA"/>
    <n v="607371"/>
    <n v="0"/>
    <n v="48590"/>
    <n v="655961"/>
    <s v="Tồn đầu kỳ"/>
    <d v="2026-03-25T00:00:00"/>
    <m/>
    <n v="655961"/>
    <n v="0"/>
    <n v="655961"/>
    <n v="0"/>
    <d v="2025-10-03T00:00:00"/>
    <m/>
    <d v="2025-10-03T00:00:00"/>
    <n v="0"/>
    <m/>
    <s v=""/>
    <s v="Đã thanh toán"/>
    <d v="2025-10-03T00:00:00"/>
    <d v="2026-03-25T00:00:00"/>
    <m/>
    <m/>
    <x v="14"/>
    <x v="14"/>
    <m/>
  </r>
  <r>
    <x v="24"/>
    <x v="24"/>
    <d v="2025-10-03T00:00:00"/>
    <s v="BH/207/2025309"/>
    <d v="2025-10-03T00:00:00"/>
    <n v="64739"/>
    <s v="P-005178600 - Satrafoods 803 Tỉnh Lộ 7"/>
    <n v="2106852"/>
    <n v="0"/>
    <n v="168548"/>
    <n v="2275400"/>
    <s v="Tồn đầu kỳ"/>
    <d v="2026-03-25T00:00:00"/>
    <m/>
    <n v="2275400"/>
    <n v="0"/>
    <n v="2275400"/>
    <n v="0"/>
    <d v="2025-10-03T00:00:00"/>
    <m/>
    <d v="2025-10-03T00:00:00"/>
    <n v="0"/>
    <m/>
    <s v=""/>
    <s v="Đã thanh toán"/>
    <d v="2025-10-03T00:00:00"/>
    <d v="2026-03-25T00:00:00"/>
    <m/>
    <m/>
    <x v="14"/>
    <x v="14"/>
    <m/>
  </r>
  <r>
    <x v="24"/>
    <x v="24"/>
    <d v="2025-10-04T00:00:00"/>
    <s v="BH/207/2025427"/>
    <d v="2025-10-04T00:00:00"/>
    <n v="65439"/>
    <s v="P-005177625 - Satrafoods QUỐC LỘ 50 - 2"/>
    <n v="1517775"/>
    <n v="0"/>
    <n v="121422"/>
    <n v="1639197"/>
    <s v="Tồn đầu kỳ"/>
    <d v="2026-03-25T00:00:00"/>
    <m/>
    <n v="1639197"/>
    <n v="0"/>
    <n v="1639197"/>
    <n v="0"/>
    <d v="2025-10-04T00:00:00"/>
    <m/>
    <d v="2025-10-04T00:00:00"/>
    <n v="0"/>
    <m/>
    <s v=""/>
    <s v="Đã thanh toán"/>
    <d v="2025-10-04T00:00:00"/>
    <d v="2026-03-25T00:00:00"/>
    <m/>
    <m/>
    <x v="14"/>
    <x v="14"/>
    <m/>
  </r>
  <r>
    <x v="24"/>
    <x v="24"/>
    <d v="2025-10-04T00:00:00"/>
    <s v="BH/207/2025428"/>
    <d v="2025-10-04T00:00:00"/>
    <n v="65440"/>
    <s v="P-005181519 - Satrafoods ĐINH ĐỨC THIỆN"/>
    <n v="734310"/>
    <n v="0"/>
    <n v="58745"/>
    <n v="793055"/>
    <s v="Tồn đầu kỳ"/>
    <d v="2026-03-25T00:00:00"/>
    <m/>
    <n v="793055"/>
    <n v="0"/>
    <n v="793055"/>
    <n v="0"/>
    <d v="2025-10-04T00:00:00"/>
    <m/>
    <d v="2025-10-04T00:00:00"/>
    <n v="0"/>
    <m/>
    <s v=""/>
    <s v="Đã thanh toán"/>
    <d v="2025-10-04T00:00:00"/>
    <d v="2026-03-25T00:00:00"/>
    <m/>
    <m/>
    <x v="14"/>
    <x v="14"/>
    <m/>
  </r>
  <r>
    <x v="24"/>
    <x v="24"/>
    <d v="2025-10-04T00:00:00"/>
    <s v="BH/207/2025443"/>
    <d v="2025-10-04T00:00:00"/>
    <n v="65461"/>
    <s v="P-005177323 - Satrafoods BÙI CÔNG TRỪNG"/>
    <n v="572525"/>
    <n v="0"/>
    <n v="45802"/>
    <n v="618327"/>
    <s v="Tồn đầu kỳ"/>
    <d v="2026-03-25T00:00:00"/>
    <m/>
    <n v="618327"/>
    <n v="0"/>
    <n v="618327"/>
    <n v="0"/>
    <d v="2025-10-04T00:00:00"/>
    <m/>
    <d v="2025-10-04T00:00:00"/>
    <n v="0"/>
    <m/>
    <s v=""/>
    <s v="Đã thanh toán"/>
    <d v="2025-10-04T00:00:00"/>
    <d v="2026-03-25T00:00:00"/>
    <m/>
    <m/>
    <x v="14"/>
    <x v="14"/>
    <m/>
  </r>
  <r>
    <x v="24"/>
    <x v="24"/>
    <d v="2025-10-06T00:00:00"/>
    <s v="BH/207/2025649"/>
    <d v="2025-10-06T00:00:00"/>
    <n v="65519"/>
    <s v="P-005181932 - Satrafoods TRẦN VĂN MƯỜI"/>
    <n v="900834"/>
    <n v="0"/>
    <n v="72067"/>
    <n v="972901"/>
    <s v="Tồn đầu kỳ"/>
    <d v="2026-03-25T00:00:00"/>
    <m/>
    <n v="972901"/>
    <n v="0"/>
    <n v="972901"/>
    <n v="0"/>
    <d v="2025-10-06T00:00:00"/>
    <m/>
    <d v="2025-10-06T00:00:00"/>
    <n v="0"/>
    <m/>
    <s v=""/>
    <s v="Đã thanh toán"/>
    <d v="2025-10-06T00:00:00"/>
    <d v="2026-03-25T00:00:00"/>
    <m/>
    <m/>
    <x v="14"/>
    <x v="14"/>
    <m/>
  </r>
  <r>
    <x v="24"/>
    <x v="24"/>
    <d v="2025-10-08T00:00:00"/>
    <s v="BH/207/2025761"/>
    <d v="2025-10-08T00:00:00"/>
    <n v="65656"/>
    <s v="P-005182822 - Satrafoods PHẠM VĂN HAI"/>
    <n v="867246"/>
    <n v="0"/>
    <n v="69380"/>
    <n v="936626"/>
    <s v="Tồn đầu kỳ"/>
    <d v="2026-03-25T00:00:00"/>
    <m/>
    <n v="936626"/>
    <n v="0"/>
    <n v="936626"/>
    <n v="0"/>
    <d v="2025-10-08T00:00:00"/>
    <m/>
    <d v="2025-10-08T00:00:00"/>
    <n v="0"/>
    <m/>
    <s v=""/>
    <s v="Đã thanh toán"/>
    <d v="2025-10-08T00:00:00"/>
    <d v="2026-03-25T00:00:00"/>
    <m/>
    <m/>
    <x v="14"/>
    <x v="14"/>
    <m/>
  </r>
  <r>
    <x v="24"/>
    <x v="24"/>
    <d v="2025-10-08T00:00:00"/>
    <s v="BH/207/2025773"/>
    <d v="2025-10-08T00:00:00"/>
    <n v="65667"/>
    <s v="P-005184593 - Satrafoods LÊ THỊ HÀ"/>
    <n v="759740"/>
    <n v="0"/>
    <n v="60779"/>
    <n v="820519"/>
    <s v="Tồn đầu kỳ"/>
    <d v="2026-03-25T00:00:00"/>
    <m/>
    <n v="820519"/>
    <n v="0"/>
    <n v="820519"/>
    <n v="0"/>
    <d v="2025-10-08T00:00:00"/>
    <m/>
    <d v="2025-10-08T00:00:00"/>
    <n v="0"/>
    <m/>
    <s v=""/>
    <s v="Đã thanh toán"/>
    <d v="2025-10-08T00:00:00"/>
    <d v="2026-03-25T00:00:00"/>
    <m/>
    <m/>
    <x v="14"/>
    <x v="14"/>
    <m/>
  </r>
  <r>
    <x v="24"/>
    <x v="24"/>
    <d v="2025-10-08T00:00:00"/>
    <s v="BH/207/2025774"/>
    <d v="2025-10-08T00:00:00"/>
    <n v="65668"/>
    <s v="P-005183479 - Satrafoods LÝ THƯỜNG KIỆT"/>
    <n v="498268"/>
    <n v="0"/>
    <n v="39861"/>
    <n v="538129"/>
    <s v="Tồn đầu kỳ"/>
    <d v="2026-03-25T00:00:00"/>
    <m/>
    <n v="538129"/>
    <n v="0"/>
    <n v="538129"/>
    <n v="0"/>
    <d v="2025-10-08T00:00:00"/>
    <m/>
    <d v="2025-10-08T00:00:00"/>
    <n v="0"/>
    <m/>
    <s v=""/>
    <s v="Đã thanh toán"/>
    <d v="2025-10-08T00:00:00"/>
    <d v="2026-03-25T00:00:00"/>
    <m/>
    <m/>
    <x v="14"/>
    <x v="14"/>
    <m/>
  </r>
  <r>
    <x v="24"/>
    <x v="24"/>
    <d v="2025-10-09T00:00:00"/>
    <s v="BH/207/2025818"/>
    <d v="2025-10-09T00:00:00"/>
    <n v="65736"/>
    <s v="P-005186550 - Satrafoods LÊ THỊ RIÊNG"/>
    <n v="951239"/>
    <n v="0"/>
    <n v="76099"/>
    <n v="1027338"/>
    <s v="Tồn đầu kỳ"/>
    <d v="2026-03-25T00:00:00"/>
    <m/>
    <n v="1027338"/>
    <n v="0"/>
    <n v="1027338"/>
    <n v="0"/>
    <d v="2025-10-09T00:00:00"/>
    <m/>
    <d v="2025-10-09T00:00:00"/>
    <n v="0"/>
    <m/>
    <s v=""/>
    <s v="Đã thanh toán"/>
    <d v="2025-10-09T00:00:00"/>
    <d v="2026-03-25T00:00:00"/>
    <m/>
    <m/>
    <x v="14"/>
    <x v="14"/>
    <m/>
  </r>
  <r>
    <x v="24"/>
    <x v="24"/>
    <d v="2025-10-09T00:00:00"/>
    <s v="BH/207/2025821"/>
    <d v="2025-10-09T00:00:00"/>
    <n v="65738"/>
    <s v="P-005186903 - Satrafoods ĐƯỜNG SỐ 41"/>
    <n v="645130"/>
    <n v="0"/>
    <n v="51610"/>
    <n v="696740"/>
    <s v="Tồn đầu kỳ"/>
    <d v="2026-03-25T00:00:00"/>
    <m/>
    <n v="696740"/>
    <n v="0"/>
    <n v="696740"/>
    <n v="0"/>
    <d v="2025-10-09T00:00:00"/>
    <m/>
    <d v="2025-10-09T00:00:00"/>
    <n v="0"/>
    <m/>
    <s v=""/>
    <s v="Đã thanh toán"/>
    <d v="2025-10-09T00:00:00"/>
    <d v="2026-03-25T00:00:00"/>
    <m/>
    <m/>
    <x v="14"/>
    <x v="14"/>
    <m/>
  </r>
  <r>
    <x v="24"/>
    <x v="24"/>
    <d v="2025-10-09T00:00:00"/>
    <s v="BH/207/2025830"/>
    <d v="2025-10-09T00:00:00"/>
    <n v="65747"/>
    <s v="P-005182756 - Satrafoods NGUYỄN DUY TRINH 3"/>
    <n v="774156"/>
    <n v="0"/>
    <n v="61932"/>
    <n v="836088"/>
    <s v="Tồn đầu kỳ"/>
    <d v="2026-03-25T00:00:00"/>
    <m/>
    <n v="836088"/>
    <n v="0"/>
    <n v="836088"/>
    <n v="0"/>
    <d v="2025-10-09T00:00:00"/>
    <m/>
    <d v="2025-10-09T00:00:00"/>
    <n v="0"/>
    <m/>
    <s v=""/>
    <s v="Đã thanh toán"/>
    <d v="2025-10-09T00:00:00"/>
    <d v="2026-03-25T00:00:00"/>
    <m/>
    <m/>
    <x v="14"/>
    <x v="14"/>
    <m/>
  </r>
  <r>
    <x v="24"/>
    <x v="24"/>
    <d v="2025-10-09T00:00:00"/>
    <s v="BH/207/2025842"/>
    <d v="2025-10-09T00:00:00"/>
    <n v="65953"/>
    <s v="P-005183024 - Satrafoods THẠCH LAM"/>
    <n v="547716"/>
    <n v="0"/>
    <n v="43817"/>
    <n v="591533"/>
    <s v="Tồn đầu kỳ"/>
    <d v="2026-03-25T00:00:00"/>
    <m/>
    <n v="591533"/>
    <n v="0"/>
    <n v="591533"/>
    <n v="0"/>
    <d v="2025-10-09T00:00:00"/>
    <m/>
    <d v="2025-10-09T00:00:00"/>
    <n v="0"/>
    <m/>
    <s v=""/>
    <s v="Đã thanh toán"/>
    <d v="2025-10-09T00:00:00"/>
    <d v="2026-03-25T00:00:00"/>
    <m/>
    <m/>
    <x v="14"/>
    <x v="14"/>
    <m/>
  </r>
  <r>
    <x v="24"/>
    <x v="24"/>
    <d v="2025-10-09T00:00:00"/>
    <s v="BH/207/2025869"/>
    <d v="2025-10-09T00:00:00"/>
    <n v="66738"/>
    <s v="P-005185908 - Satrafoods NGUYỄN THỊ BÚP (TCH 2)"/>
    <n v="641314"/>
    <n v="0"/>
    <n v="51305"/>
    <n v="692619"/>
    <s v="Tồn đầu kỳ"/>
    <d v="2026-03-25T00:00:00"/>
    <m/>
    <n v="692619"/>
    <n v="0"/>
    <n v="692619"/>
    <n v="0"/>
    <d v="2025-10-09T00:00:00"/>
    <m/>
    <d v="2025-10-09T00:00:00"/>
    <n v="0"/>
    <m/>
    <s v=""/>
    <s v="Đã thanh toán"/>
    <d v="2025-10-09T00:00:00"/>
    <d v="2026-03-25T00:00:00"/>
    <m/>
    <m/>
    <x v="14"/>
    <x v="14"/>
    <m/>
  </r>
  <r>
    <x v="24"/>
    <x v="24"/>
    <d v="2025-10-09T00:00:00"/>
    <s v="BH/207/2025871"/>
    <d v="2025-10-09T00:00:00"/>
    <n v="66740"/>
    <s v="P-005185949 - Satrafoods KHA VẠN CÂN"/>
    <n v="247226"/>
    <n v="0"/>
    <n v="19778"/>
    <n v="267004"/>
    <s v="Tồn đầu kỳ"/>
    <d v="2026-03-25T00:00:00"/>
    <m/>
    <n v="267004"/>
    <n v="0"/>
    <n v="267004"/>
    <n v="0"/>
    <d v="2025-10-09T00:00:00"/>
    <m/>
    <d v="2025-10-09T00:00:00"/>
    <n v="0"/>
    <m/>
    <s v=""/>
    <s v="Đã thanh toán"/>
    <d v="2025-10-09T00:00:00"/>
    <d v="2026-03-25T00:00:00"/>
    <m/>
    <m/>
    <x v="14"/>
    <x v="14"/>
    <m/>
  </r>
  <r>
    <x v="24"/>
    <x v="24"/>
    <d v="2025-10-10T00:00:00"/>
    <s v="BH/207/2025914"/>
    <d v="2025-10-10T00:00:00"/>
    <n v="66832"/>
    <s v="P-005188079 - Satrafoods BÙI CÔNG TRỪNG"/>
    <n v="1335502"/>
    <n v="0"/>
    <n v="106840"/>
    <n v="1442342"/>
    <s v="Tồn đầu kỳ"/>
    <d v="2026-03-25T00:00:00"/>
    <m/>
    <n v="1442342"/>
    <n v="0"/>
    <n v="1442342"/>
    <n v="0"/>
    <d v="2025-10-10T00:00:00"/>
    <m/>
    <d v="2025-10-10T00:00:00"/>
    <n v="0"/>
    <m/>
    <s v=""/>
    <s v="Đã thanh toán"/>
    <d v="2025-10-10T00:00:00"/>
    <d v="2026-03-25T00:00:00"/>
    <m/>
    <m/>
    <x v="14"/>
    <x v="14"/>
    <m/>
  </r>
  <r>
    <x v="24"/>
    <x v="24"/>
    <d v="2025-10-10T00:00:00"/>
    <s v="BH/207/2025915"/>
    <d v="2025-10-10T00:00:00"/>
    <n v="66833"/>
    <s v="P-005186293 - Satrafoods THẠNH LỘC"/>
    <n v="434703"/>
    <n v="0"/>
    <n v="34776"/>
    <n v="469479"/>
    <s v="Tồn đầu kỳ"/>
    <d v="2026-03-25T00:00:00"/>
    <m/>
    <n v="469479"/>
    <n v="0"/>
    <n v="469479"/>
    <n v="0"/>
    <d v="2025-10-10T00:00:00"/>
    <m/>
    <d v="2025-10-10T00:00:00"/>
    <n v="0"/>
    <m/>
    <s v=""/>
    <s v="Đã thanh toán"/>
    <d v="2025-10-10T00:00:00"/>
    <d v="2026-03-25T00:00:00"/>
    <m/>
    <m/>
    <x v="14"/>
    <x v="14"/>
    <m/>
  </r>
  <r>
    <x v="24"/>
    <x v="24"/>
    <d v="2025-10-10T00:00:00"/>
    <s v="BH/207/2025925"/>
    <d v="2025-10-10T00:00:00"/>
    <n v="66835"/>
    <s v="P-005188016 - Satrafoods TÂN CẢNG"/>
    <n v="1032170"/>
    <n v="0"/>
    <n v="82574"/>
    <n v="1114744"/>
    <s v="Tồn đầu kỳ"/>
    <d v="2026-03-25T00:00:00"/>
    <m/>
    <n v="1114744"/>
    <n v="0"/>
    <n v="1114744"/>
    <n v="0"/>
    <d v="2025-10-10T00:00:00"/>
    <m/>
    <d v="2025-10-10T00:00:00"/>
    <n v="0"/>
    <m/>
    <s v=""/>
    <s v="Đã thanh toán"/>
    <d v="2025-10-10T00:00:00"/>
    <d v="2026-03-25T00:00:00"/>
    <m/>
    <m/>
    <x v="14"/>
    <x v="14"/>
    <m/>
  </r>
  <r>
    <x v="24"/>
    <x v="24"/>
    <d v="2025-10-11T00:00:00"/>
    <s v="BH/207/20251313"/>
    <d v="2025-10-11T00:00:00"/>
    <n v="66980"/>
    <s v="P-005188070 - Satrafoods TỈNH LỘ 43"/>
    <n v="648682"/>
    <n v="0"/>
    <n v="51895"/>
    <n v="700577"/>
    <s v="Tồn đầu kỳ"/>
    <d v="2026-03-25T00:00:00"/>
    <m/>
    <n v="700577"/>
    <n v="0"/>
    <n v="700577"/>
    <n v="0"/>
    <d v="2025-10-11T00:00:00"/>
    <m/>
    <d v="2025-10-11T00:00:00"/>
    <n v="0"/>
    <m/>
    <s v=""/>
    <s v="Đã thanh toán"/>
    <d v="2025-10-11T00:00:00"/>
    <d v="2026-03-25T00:00:00"/>
    <m/>
    <m/>
    <x v="14"/>
    <x v="14"/>
    <m/>
  </r>
  <r>
    <x v="24"/>
    <x v="24"/>
    <d v="2025-10-11T00:00:00"/>
    <s v="BH/207/20251314"/>
    <d v="2025-10-11T00:00:00"/>
    <n v="66981"/>
    <s v="P-005188621 - Satrafoods ĐƯỜNG SỐ 2 THỦ ĐỨC"/>
    <n v="865162"/>
    <n v="0"/>
    <n v="69213"/>
    <n v="934375"/>
    <s v="Tồn đầu kỳ"/>
    <d v="2026-03-25T00:00:00"/>
    <m/>
    <n v="934375"/>
    <n v="0"/>
    <n v="934375"/>
    <n v="0"/>
    <d v="2025-10-11T00:00:00"/>
    <m/>
    <d v="2025-10-11T00:00:00"/>
    <n v="0"/>
    <m/>
    <s v=""/>
    <s v="Đã thanh toán"/>
    <d v="2025-10-11T00:00:00"/>
    <d v="2026-03-25T00:00:00"/>
    <m/>
    <m/>
    <x v="14"/>
    <x v="14"/>
    <m/>
  </r>
  <r>
    <x v="24"/>
    <x v="24"/>
    <d v="2025-10-13T00:00:00"/>
    <s v="BH/207/20251441"/>
    <d v="2025-10-13T00:00:00"/>
    <n v="67064"/>
    <s v="P-005188748 - Satrafoods QUANG TRUNG"/>
    <n v="480300"/>
    <n v="0"/>
    <n v="38424"/>
    <n v="518724"/>
    <s v="Tồn đầu kỳ"/>
    <d v="2026-03-25T00:00:00"/>
    <m/>
    <n v="518724"/>
    <n v="0"/>
    <n v="518724"/>
    <n v="0"/>
    <d v="2025-10-13T00:00:00"/>
    <m/>
    <d v="2025-10-13T00:00:00"/>
    <n v="0"/>
    <m/>
    <s v=""/>
    <s v="Đã thanh toán"/>
    <d v="2025-10-13T00:00:00"/>
    <d v="2026-03-25T00:00:00"/>
    <m/>
    <m/>
    <x v="14"/>
    <x v="14"/>
    <m/>
  </r>
  <r>
    <x v="24"/>
    <x v="24"/>
    <d v="2025-10-15T00:00:00"/>
    <s v="BH/207/20251531"/>
    <d v="2025-10-15T00:00:00"/>
    <n v="67171"/>
    <s v="P-005191988 - Satrafoods LÊ THỊ HOA"/>
    <n v="773760"/>
    <n v="0"/>
    <n v="61901"/>
    <n v="835661"/>
    <s v="Tồn đầu kỳ"/>
    <d v="2026-03-25T00:00:00"/>
    <m/>
    <n v="835661"/>
    <n v="0"/>
    <n v="835661"/>
    <n v="0"/>
    <d v="2025-10-15T00:00:00"/>
    <m/>
    <d v="2025-10-15T00:00:00"/>
    <n v="0"/>
    <m/>
    <s v=""/>
    <s v="Đã thanh toán"/>
    <d v="2025-10-15T00:00:00"/>
    <d v="2026-03-25T00:00:00"/>
    <m/>
    <m/>
    <x v="14"/>
    <x v="14"/>
    <m/>
  </r>
  <r>
    <x v="24"/>
    <x v="24"/>
    <d v="2025-10-15T00:00:00"/>
    <s v="BH/207/20251534"/>
    <d v="2025-10-15T00:00:00"/>
    <n v="67172"/>
    <s v="P-005190206 - Satrafoods PHẠM THẾ HIỂN 3"/>
    <n v="1089230"/>
    <n v="0"/>
    <n v="87138"/>
    <n v="1176368"/>
    <s v="Tồn đầu kỳ"/>
    <d v="2026-03-25T00:00:00"/>
    <m/>
    <n v="1176368"/>
    <n v="0"/>
    <n v="1176368"/>
    <n v="0"/>
    <d v="2025-10-15T00:00:00"/>
    <m/>
    <d v="2025-10-15T00:00:00"/>
    <n v="0"/>
    <m/>
    <s v=""/>
    <s v="Đã thanh toán"/>
    <d v="2025-10-15T00:00:00"/>
    <d v="2026-03-25T00:00:00"/>
    <m/>
    <m/>
    <x v="14"/>
    <x v="14"/>
    <m/>
  </r>
  <r>
    <x v="24"/>
    <x v="24"/>
    <d v="2025-10-15T00:00:00"/>
    <s v="BH/207/20251548"/>
    <d v="2025-10-15T00:00:00"/>
    <n v="67189"/>
    <s v="P-005193081 - Satrafoods NGUYỄN VĂN NI (CỦ CHI 8)"/>
    <n v="220293"/>
    <n v="0"/>
    <n v="17623"/>
    <n v="237916"/>
    <s v="Tồn đầu kỳ"/>
    <d v="2026-03-25T00:00:00"/>
    <m/>
    <n v="237916"/>
    <n v="0"/>
    <n v="237916"/>
    <n v="0"/>
    <d v="2025-10-15T00:00:00"/>
    <m/>
    <d v="2025-10-15T00:00:00"/>
    <n v="0"/>
    <m/>
    <s v=""/>
    <s v="Đã thanh toán"/>
    <d v="2025-10-15T00:00:00"/>
    <d v="2026-03-25T00:00:00"/>
    <m/>
    <m/>
    <x v="14"/>
    <x v="14"/>
    <m/>
  </r>
  <r>
    <x v="24"/>
    <x v="24"/>
    <d v="2025-10-16T00:00:00"/>
    <s v="BH/207/20251606"/>
    <d v="2025-10-16T00:00:00"/>
    <n v="67250"/>
    <s v="P-005188761 - SATRAFOODS AN BÌNH (SKY PHÚ ĐÔNG)"/>
    <n v="335167"/>
    <n v="0"/>
    <n v="26813"/>
    <n v="361980"/>
    <s v="Tồn đầu kỳ"/>
    <d v="2026-03-25T00:00:00"/>
    <m/>
    <n v="361980"/>
    <n v="0"/>
    <n v="361980"/>
    <n v="0"/>
    <d v="2025-10-16T00:00:00"/>
    <m/>
    <d v="2025-10-16T00:00:00"/>
    <n v="0"/>
    <m/>
    <s v=""/>
    <s v="Đã thanh toán"/>
    <d v="2025-10-16T00:00:00"/>
    <d v="2026-03-25T00:00:00"/>
    <m/>
    <m/>
    <x v="14"/>
    <x v="14"/>
    <m/>
  </r>
  <r>
    <x v="24"/>
    <x v="24"/>
    <d v="2025-10-18T00:00:00"/>
    <s v="BH2370446"/>
    <d v="2025-10-18T00:00:00"/>
    <n v="69019"/>
    <s v="P-005197464 - Satrafoods NGUYỄN THƯỢNG HIỀN"/>
    <n v="432907"/>
    <n v="0"/>
    <n v="34633"/>
    <n v="467540"/>
    <s v="Tồn đầu kỳ"/>
    <d v="2026-03-25T00:00:00"/>
    <m/>
    <n v="467540"/>
    <n v="0"/>
    <n v="467540"/>
    <n v="0"/>
    <d v="2025-10-18T00:00:00"/>
    <m/>
    <d v="2025-10-18T00:00:00"/>
    <n v="0"/>
    <m/>
    <s v=""/>
    <s v="Đã thanh toán"/>
    <d v="2025-10-18T00:00:00"/>
    <d v="2026-03-25T00:00:00"/>
    <m/>
    <m/>
    <x v="14"/>
    <x v="14"/>
    <m/>
  </r>
  <r>
    <x v="24"/>
    <x v="24"/>
    <d v="2025-10-18T00:00:00"/>
    <s v="BH2370449"/>
    <d v="2025-10-18T00:00:00"/>
    <n v="69016"/>
    <s v="P-005195082 - Satrafoods LÊ MINH NHỰT"/>
    <n v="791992"/>
    <n v="0"/>
    <n v="63359"/>
    <n v="855351"/>
    <s v="Tồn đầu kỳ"/>
    <d v="2026-03-25T00:00:00"/>
    <m/>
    <n v="855351"/>
    <n v="0"/>
    <n v="855351"/>
    <n v="0"/>
    <d v="2025-10-18T00:00:00"/>
    <m/>
    <d v="2025-10-18T00:00:00"/>
    <n v="0"/>
    <m/>
    <s v=""/>
    <s v="Đã thanh toán"/>
    <d v="2025-10-18T00:00:00"/>
    <d v="2026-03-25T00:00:00"/>
    <m/>
    <m/>
    <x v="14"/>
    <x v="14"/>
    <m/>
  </r>
  <r>
    <x v="24"/>
    <x v="24"/>
    <d v="2025-10-18T00:00:00"/>
    <s v="BH2370453"/>
    <d v="2025-10-18T00:00:00"/>
    <n v="69025"/>
    <s v="P-005197475 - Satrafoods NGUYỄN DUY TRINH 2"/>
    <n v="324625"/>
    <n v="0"/>
    <n v="25970"/>
    <n v="350595"/>
    <s v="Tồn đầu kỳ"/>
    <d v="2026-03-25T00:00:00"/>
    <m/>
    <n v="350595"/>
    <n v="0"/>
    <n v="350595"/>
    <n v="0"/>
    <d v="2025-10-18T00:00:00"/>
    <m/>
    <d v="2025-10-18T00:00:00"/>
    <n v="0"/>
    <m/>
    <s v=""/>
    <s v="Đã thanh toán"/>
    <d v="2025-10-18T00:00:00"/>
    <d v="2026-03-25T00:00:00"/>
    <m/>
    <m/>
    <x v="14"/>
    <x v="14"/>
    <m/>
  </r>
  <r>
    <x v="24"/>
    <x v="24"/>
    <d v="2025-10-18T00:00:00"/>
    <s v="BH2370454"/>
    <d v="2025-10-18T00:00:00"/>
    <n v="69026"/>
    <s v="P-005196480, CK 10% SP MỚI - Satrafoods 260 Trần Não"/>
    <n v="1130825"/>
    <n v="0"/>
    <n v="90466"/>
    <n v="1221291"/>
    <s v="Tồn đầu kỳ"/>
    <d v="2026-03-25T00:00:00"/>
    <m/>
    <n v="1221291"/>
    <n v="0"/>
    <n v="1221291"/>
    <n v="0"/>
    <d v="2025-10-18T00:00:00"/>
    <m/>
    <d v="2025-10-18T00:00:00"/>
    <n v="0"/>
    <m/>
    <s v=""/>
    <s v="Đã thanh toán"/>
    <d v="2025-10-18T00:00:00"/>
    <d v="2026-03-25T00:00:00"/>
    <m/>
    <m/>
    <x v="14"/>
    <x v="14"/>
    <m/>
  </r>
  <r>
    <x v="24"/>
    <x v="24"/>
    <d v="2025-10-18T00:00:00"/>
    <s v="BH2370457"/>
    <d v="2025-10-18T00:00:00"/>
    <n v="69029"/>
    <s v="P-005194779 - Satrafoods HÀ HUY GIÁP 2"/>
    <n v="888502"/>
    <n v="0"/>
    <n v="71080"/>
    <n v="959582"/>
    <s v="Tồn đầu kỳ"/>
    <d v="2026-03-25T00:00:00"/>
    <m/>
    <n v="959582"/>
    <n v="0"/>
    <n v="959582"/>
    <n v="0"/>
    <d v="2025-10-18T00:00:00"/>
    <m/>
    <d v="2025-10-18T00:00:00"/>
    <n v="0"/>
    <m/>
    <s v=""/>
    <s v="Đã thanh toán"/>
    <d v="2025-10-18T00:00:00"/>
    <d v="2026-03-25T00:00:00"/>
    <m/>
    <m/>
    <x v="14"/>
    <x v="14"/>
    <m/>
  </r>
  <r>
    <x v="24"/>
    <x v="24"/>
    <d v="2025-10-21T00:00:00"/>
    <s v="BH2370533"/>
    <d v="2025-10-21T00:00:00"/>
    <n v="69129"/>
    <s v="P-005199846 - Satrafoods ĐƯỜNG SỐ 41"/>
    <n v="896040"/>
    <n v="0"/>
    <n v="71683"/>
    <n v="967723"/>
    <s v="Tồn đầu kỳ"/>
    <d v="2026-03-25T00:00:00"/>
    <m/>
    <n v="967723"/>
    <n v="0"/>
    <n v="967723"/>
    <n v="0"/>
    <d v="2025-10-21T00:00:00"/>
    <m/>
    <d v="2025-10-21T00:00:00"/>
    <n v="0"/>
    <m/>
    <s v=""/>
    <s v="Đã thanh toán"/>
    <d v="2025-10-21T00:00:00"/>
    <d v="2026-03-25T00:00:00"/>
    <m/>
    <m/>
    <x v="14"/>
    <x v="14"/>
    <m/>
  </r>
  <r>
    <x v="24"/>
    <x v="24"/>
    <d v="2025-10-21T00:00:00"/>
    <s v="BH2370539"/>
    <d v="2025-10-21T00:00:00"/>
    <n v="69132"/>
    <s v="P-005199300 - Satrafoods LÊ VĂN LINH"/>
    <n v="637184"/>
    <n v="0"/>
    <n v="50975"/>
    <n v="688159"/>
    <s v="Tồn đầu kỳ"/>
    <d v="2026-03-25T00:00:00"/>
    <m/>
    <n v="688159"/>
    <n v="0"/>
    <n v="688159"/>
    <n v="0"/>
    <d v="2025-10-21T00:00:00"/>
    <m/>
    <d v="2025-10-21T00:00:00"/>
    <n v="0"/>
    <m/>
    <s v=""/>
    <s v="Đã thanh toán"/>
    <d v="2025-10-21T00:00:00"/>
    <d v="2026-03-25T00:00:00"/>
    <m/>
    <m/>
    <x v="14"/>
    <x v="14"/>
    <m/>
  </r>
  <r>
    <x v="24"/>
    <x v="24"/>
    <d v="2025-10-21T00:00:00"/>
    <s v="BH2370556"/>
    <d v="2025-10-21T00:00:00"/>
    <n v="69144"/>
    <s v="P-005200129 - Satrafoods TỈNH LỘ 43"/>
    <n v="367155"/>
    <n v="0"/>
    <n v="29372"/>
    <n v="396527"/>
    <s v="Tồn đầu kỳ"/>
    <d v="2026-03-25T00:00:00"/>
    <m/>
    <n v="396527"/>
    <n v="0"/>
    <n v="396527"/>
    <n v="0"/>
    <d v="2025-10-21T00:00:00"/>
    <m/>
    <d v="2025-10-21T00:00:00"/>
    <n v="0"/>
    <m/>
    <s v=""/>
    <s v="Đã thanh toán"/>
    <d v="2025-10-21T00:00:00"/>
    <d v="2026-03-25T00:00:00"/>
    <m/>
    <m/>
    <x v="14"/>
    <x v="14"/>
    <m/>
  </r>
  <r>
    <x v="24"/>
    <x v="24"/>
    <d v="2025-10-23T00:00:00"/>
    <s v="BH2370663"/>
    <d v="2025-10-23T00:00:00"/>
    <n v="70354"/>
    <s v="P-005201633 - Satrafoods ĐƯỜNG SỐ 2 THỦ ĐỨC"/>
    <n v="440586"/>
    <n v="0"/>
    <n v="35247"/>
    <n v="475833"/>
    <s v="Tồn đầu kỳ"/>
    <d v="2026-03-25T00:00:00"/>
    <m/>
    <n v="475833"/>
    <n v="0"/>
    <n v="475833"/>
    <n v="0"/>
    <d v="2025-10-23T00:00:00"/>
    <m/>
    <d v="2025-10-23T00:00:00"/>
    <n v="0"/>
    <m/>
    <s v=""/>
    <s v="Đã thanh toán"/>
    <d v="2025-10-23T00:00:00"/>
    <d v="2026-03-25T00:00:00"/>
    <m/>
    <m/>
    <x v="14"/>
    <x v="14"/>
    <m/>
  </r>
  <r>
    <x v="24"/>
    <x v="24"/>
    <d v="2025-10-23T00:00:00"/>
    <s v="BH2370682"/>
    <d v="2025-10-23T00:00:00"/>
    <n v="70357"/>
    <s v="P-005199739 - Satrafoods QUANG TRUNG"/>
    <n v="222380"/>
    <n v="0"/>
    <n v="17790"/>
    <n v="240170"/>
    <s v="Tồn đầu kỳ"/>
    <d v="2026-03-25T00:00:00"/>
    <m/>
    <n v="240170"/>
    <n v="0"/>
    <n v="240170"/>
    <n v="0"/>
    <d v="2025-10-23T00:00:00"/>
    <m/>
    <d v="2025-10-23T00:00:00"/>
    <n v="0"/>
    <m/>
    <s v=""/>
    <s v="Đã thanh toán"/>
    <d v="2025-10-23T00:00:00"/>
    <d v="2026-03-25T00:00:00"/>
    <m/>
    <m/>
    <x v="14"/>
    <x v="14"/>
    <m/>
  </r>
  <r>
    <x v="24"/>
    <x v="24"/>
    <d v="2025-10-24T00:00:00"/>
    <s v="BH2370799"/>
    <d v="2025-10-24T00:00:00"/>
    <n v="70412"/>
    <s v="P-005203004 - Satrafoods LÊ THỊ HOA"/>
    <n v="878092"/>
    <n v="0"/>
    <n v="70247"/>
    <n v="948339"/>
    <s v="Tồn đầu kỳ"/>
    <d v="2026-03-25T00:00:00"/>
    <m/>
    <n v="948339"/>
    <n v="0"/>
    <n v="948339"/>
    <n v="0"/>
    <d v="2025-10-24T00:00:00"/>
    <m/>
    <d v="2025-10-24T00:00:00"/>
    <n v="0"/>
    <m/>
    <s v=""/>
    <s v="Đã thanh toán"/>
    <d v="2025-10-24T00:00:00"/>
    <d v="2026-03-25T00:00:00"/>
    <m/>
    <m/>
    <x v="14"/>
    <x v="14"/>
    <m/>
  </r>
  <r>
    <x v="24"/>
    <x v="24"/>
    <d v="2025-10-24T00:00:00"/>
    <s v="BH2370804"/>
    <d v="2025-10-24T00:00:00"/>
    <n v="70416"/>
    <s v="P-005203188 - Satrafoods LÒ LU"/>
    <n v="433637"/>
    <n v="0"/>
    <n v="34691"/>
    <n v="468328"/>
    <s v="Tồn đầu kỳ"/>
    <d v="2026-03-25T00:00:00"/>
    <m/>
    <n v="468328"/>
    <n v="0"/>
    <n v="468328"/>
    <n v="0"/>
    <d v="2025-10-24T00:00:00"/>
    <m/>
    <d v="2025-10-24T00:00:00"/>
    <n v="0"/>
    <m/>
    <s v=""/>
    <s v="Đã thanh toán"/>
    <d v="2025-10-24T00:00:00"/>
    <d v="2026-03-25T00:00:00"/>
    <m/>
    <m/>
    <x v="14"/>
    <x v="14"/>
    <m/>
  </r>
  <r>
    <x v="24"/>
    <x v="24"/>
    <d v="2025-10-25T00:00:00"/>
    <s v="BH2370885"/>
    <d v="2025-10-25T00:00:00"/>
    <n v="71022"/>
    <s v="P-005203668 - Satrafoods PHAN ĐĂNG LƯU"/>
    <n v="960336"/>
    <n v="0"/>
    <n v="76827"/>
    <n v="1037163"/>
    <s v="Tồn đầu kỳ"/>
    <d v="2026-03-25T00:00:00"/>
    <m/>
    <n v="1037163"/>
    <n v="0"/>
    <n v="1037163"/>
    <n v="0"/>
    <d v="2025-10-25T00:00:00"/>
    <m/>
    <d v="2025-10-25T00:00:00"/>
    <n v="0"/>
    <m/>
    <s v=""/>
    <s v="Đã thanh toán"/>
    <d v="2025-10-25T00:00:00"/>
    <d v="2026-03-25T00:00:00"/>
    <m/>
    <m/>
    <x v="14"/>
    <x v="14"/>
    <m/>
  </r>
  <r>
    <x v="24"/>
    <x v="24"/>
    <d v="2025-10-25T00:00:00"/>
    <s v="BH2370887"/>
    <d v="2025-10-25T00:00:00"/>
    <n v="71024"/>
    <s v="P-005203887 - Satrafoods NGUYỄN VĂN ĐẬU"/>
    <n v="551776"/>
    <n v="0"/>
    <n v="44142"/>
    <n v="595918"/>
    <s v="Tồn đầu kỳ"/>
    <d v="2026-03-25T00:00:00"/>
    <m/>
    <n v="595918"/>
    <n v="0"/>
    <n v="595918"/>
    <n v="0"/>
    <d v="2025-10-25T00:00:00"/>
    <m/>
    <d v="2025-10-25T00:00:00"/>
    <n v="0"/>
    <m/>
    <s v=""/>
    <s v="Đã thanh toán"/>
    <d v="2025-10-25T00:00:00"/>
    <d v="2026-03-25T00:00:00"/>
    <m/>
    <m/>
    <x v="14"/>
    <x v="14"/>
    <m/>
  </r>
  <r>
    <x v="24"/>
    <x v="24"/>
    <d v="2025-10-25T00:00:00"/>
    <s v="BH2370898"/>
    <d v="2025-10-25T00:00:00"/>
    <n v="71031"/>
    <s v="P-005204458 - Satrafoods TÔ KÝ"/>
    <n v="645130"/>
    <n v="0"/>
    <n v="51610"/>
    <n v="696740"/>
    <s v="Tồn đầu kỳ"/>
    <d v="2026-03-25T00:00:00"/>
    <m/>
    <n v="696740"/>
    <n v="0"/>
    <n v="696740"/>
    <n v="0"/>
    <d v="2025-10-25T00:00:00"/>
    <m/>
    <d v="2025-10-25T00:00:00"/>
    <n v="0"/>
    <m/>
    <s v=""/>
    <s v="Đã thanh toán"/>
    <d v="2025-10-25T00:00:00"/>
    <d v="2026-03-25T00:00:00"/>
    <m/>
    <m/>
    <x v="14"/>
    <x v="14"/>
    <m/>
  </r>
  <r>
    <x v="24"/>
    <x v="24"/>
    <d v="2025-10-27T00:00:00"/>
    <s v="BH2372290"/>
    <d v="2025-10-27T00:00:00"/>
    <n v="71087"/>
    <s v="P-005204984 - 34C SATRAFOODS HOÀNG NGỌC PHÁCH"/>
    <n v="803969"/>
    <n v="0"/>
    <n v="64318"/>
    <n v="868287"/>
    <s v="Tồn đầu kỳ"/>
    <d v="2026-03-25T00:00:00"/>
    <m/>
    <n v="868287"/>
    <n v="0"/>
    <n v="868287"/>
    <n v="0"/>
    <d v="2025-10-27T00:00:00"/>
    <m/>
    <d v="2025-10-27T00:00:00"/>
    <n v="0"/>
    <m/>
    <s v=""/>
    <s v="Đã thanh toán"/>
    <d v="2025-10-27T00:00:00"/>
    <d v="2026-03-25T00:00:00"/>
    <m/>
    <m/>
    <x v="14"/>
    <x v="14"/>
    <m/>
  </r>
  <r>
    <x v="24"/>
    <x v="24"/>
    <d v="2025-10-27T00:00:00"/>
    <s v="BH2372291"/>
    <d v="2025-10-27T00:00:00"/>
    <n v="71088"/>
    <s v="P-005204823 - Satrafoods HƯƠNG LỘ 2 -2"/>
    <n v="784755"/>
    <n v="0"/>
    <n v="62780"/>
    <n v="847535"/>
    <s v="Tồn đầu kỳ"/>
    <d v="2026-03-25T00:00:00"/>
    <m/>
    <n v="847535"/>
    <n v="0"/>
    <n v="847535"/>
    <n v="0"/>
    <d v="2025-10-27T00:00:00"/>
    <m/>
    <d v="2025-10-27T00:00:00"/>
    <n v="0"/>
    <m/>
    <s v=""/>
    <s v="Đã thanh toán"/>
    <d v="2025-10-27T00:00:00"/>
    <d v="2026-03-25T00:00:00"/>
    <m/>
    <m/>
    <x v="14"/>
    <x v="14"/>
    <m/>
  </r>
  <r>
    <x v="24"/>
    <x v="24"/>
    <d v="2025-10-27T00:00:00"/>
    <s v="BH2372292"/>
    <d v="2025-10-27T00:00:00"/>
    <n v="71089"/>
    <s v="P-005206562 - Satrafoods THẠNH LỘC"/>
    <n v="733474"/>
    <n v="0"/>
    <n v="58678"/>
    <n v="792152"/>
    <s v="Tồn đầu kỳ"/>
    <d v="2026-03-25T00:00:00"/>
    <m/>
    <n v="792152"/>
    <n v="0"/>
    <n v="792152"/>
    <n v="0"/>
    <d v="2025-10-27T00:00:00"/>
    <m/>
    <d v="2025-10-27T00:00:00"/>
    <n v="0"/>
    <m/>
    <s v=""/>
    <s v="Đã thanh toán"/>
    <d v="2025-10-27T00:00:00"/>
    <d v="2026-03-25T00:00:00"/>
    <m/>
    <m/>
    <x v="14"/>
    <x v="14"/>
    <m/>
  </r>
  <r>
    <x v="24"/>
    <x v="24"/>
    <d v="2025-10-28T00:00:00"/>
    <s v="BH2372348"/>
    <d v="2025-10-28T00:00:00"/>
    <n v="71169"/>
    <s v="P-005208460 - Satrafoods THỐNG NHẤT"/>
    <n v="293724"/>
    <n v="0"/>
    <n v="23498"/>
    <n v="317222"/>
    <s v="Tồn đầu kỳ"/>
    <d v="2026-03-25T00:00:00"/>
    <m/>
    <n v="317222"/>
    <n v="0"/>
    <n v="317222"/>
    <n v="0"/>
    <d v="2025-10-28T00:00:00"/>
    <m/>
    <d v="2025-10-28T00:00:00"/>
    <n v="0"/>
    <m/>
    <s v=""/>
    <s v="Đã thanh toán"/>
    <d v="2025-10-28T00:00:00"/>
    <d v="2026-03-25T00:00:00"/>
    <m/>
    <m/>
    <x v="14"/>
    <x v="14"/>
    <m/>
  </r>
  <r>
    <x v="24"/>
    <x v="24"/>
    <d v="2025-10-29T00:00:00"/>
    <s v="BH2372405"/>
    <d v="2025-10-29T00:00:00"/>
    <n v="71257"/>
    <s v="P-005207298 - Satrafoods NGUYỄN DUY TRINH 3"/>
    <n v="912073"/>
    <n v="0"/>
    <n v="72966"/>
    <n v="985039"/>
    <s v="Tồn đầu kỳ"/>
    <d v="2026-03-25T00:00:00"/>
    <m/>
    <n v="985039"/>
    <n v="0"/>
    <n v="985039"/>
    <n v="0"/>
    <d v="2025-10-29T00:00:00"/>
    <m/>
    <d v="2025-10-29T00:00:00"/>
    <n v="0"/>
    <m/>
    <s v=""/>
    <s v="Đã thanh toán"/>
    <d v="2025-10-29T00:00:00"/>
    <d v="2026-03-25T00:00:00"/>
    <m/>
    <m/>
    <x v="14"/>
    <x v="14"/>
    <m/>
  </r>
  <r>
    <x v="24"/>
    <x v="24"/>
    <d v="2025-10-29T00:00:00"/>
    <s v="BH2372425"/>
    <d v="2025-10-29T00:00:00"/>
    <n v="71279"/>
    <s v="P-005207902 - Satrafoods NGUYỄN VĂN KHẠ (CỦ CHI 5)"/>
    <n v="367155"/>
    <n v="0"/>
    <n v="29372"/>
    <n v="396527"/>
    <s v="Tồn đầu kỳ"/>
    <d v="2026-03-25T00:00:00"/>
    <m/>
    <n v="396527"/>
    <n v="0"/>
    <n v="396527"/>
    <n v="0"/>
    <d v="2025-10-29T00:00:00"/>
    <m/>
    <d v="2025-10-29T00:00:00"/>
    <n v="0"/>
    <m/>
    <s v=""/>
    <s v="Đã thanh toán"/>
    <d v="2025-10-29T00:00:00"/>
    <d v="2026-03-25T00:00:00"/>
    <m/>
    <m/>
    <x v="14"/>
    <x v="14"/>
    <m/>
  </r>
  <r>
    <x v="24"/>
    <x v="24"/>
    <d v="2025-10-29T00:00:00"/>
    <s v="BH2372441"/>
    <d v="2025-10-29T00:00:00"/>
    <n v="71299"/>
    <s v="P-005206687 - Satrafoods PHẠM THẾ HIỂN 3"/>
    <n v="533940"/>
    <n v="0"/>
    <n v="42715"/>
    <n v="576655"/>
    <s v="Tồn đầu kỳ"/>
    <d v="2026-03-25T00:00:00"/>
    <m/>
    <n v="576655"/>
    <n v="0"/>
    <n v="576655"/>
    <n v="0"/>
    <d v="2025-10-29T00:00:00"/>
    <m/>
    <d v="2025-10-29T00:00:00"/>
    <n v="0"/>
    <m/>
    <s v=""/>
    <s v="Đã thanh toán"/>
    <d v="2025-10-29T00:00:00"/>
    <d v="2026-03-25T00:00:00"/>
    <m/>
    <m/>
    <x v="14"/>
    <x v="14"/>
    <m/>
  </r>
  <r>
    <x v="24"/>
    <x v="24"/>
    <d v="2025-10-29T00:00:00"/>
    <s v="BH2372453"/>
    <d v="2025-10-29T00:00:00"/>
    <n v="71313"/>
    <s v="P-005207745 - Satrafoods LÊ THỊ RIÊNG"/>
    <n v="623296"/>
    <n v="0"/>
    <n v="49864"/>
    <n v="673160"/>
    <s v="Tồn đầu kỳ"/>
    <d v="2026-03-25T00:00:00"/>
    <m/>
    <n v="673160"/>
    <n v="0"/>
    <n v="673160"/>
    <n v="0"/>
    <d v="2025-10-29T00:00:00"/>
    <m/>
    <d v="2025-10-29T00:00:00"/>
    <n v="0"/>
    <m/>
    <s v=""/>
    <s v="Đã thanh toán"/>
    <d v="2025-10-29T00:00:00"/>
    <d v="2026-03-25T00:00:00"/>
    <m/>
    <m/>
    <x v="14"/>
    <x v="14"/>
    <m/>
  </r>
  <r>
    <x v="24"/>
    <x v="24"/>
    <d v="2025-10-29T00:00:00"/>
    <s v="BH2372466"/>
    <d v="2025-10-29T00:00:00"/>
    <n v="71323"/>
    <s v="P-005209450 - Satrafoods BÙI CÔNG TRỪNG"/>
    <n v="1358619"/>
    <n v="0"/>
    <n v="108690"/>
    <n v="1467309"/>
    <s v="Tồn đầu kỳ"/>
    <d v="2026-03-25T00:00:00"/>
    <m/>
    <n v="1467309"/>
    <n v="0"/>
    <n v="1467309"/>
    <n v="0"/>
    <d v="2025-10-29T00:00:00"/>
    <m/>
    <d v="2025-10-29T00:00:00"/>
    <n v="0"/>
    <m/>
    <s v=""/>
    <s v="Đã thanh toán"/>
    <d v="2025-10-29T00:00:00"/>
    <d v="2026-03-25T00:00:00"/>
    <m/>
    <m/>
    <x v="14"/>
    <x v="14"/>
    <m/>
  </r>
  <r>
    <x v="24"/>
    <x v="24"/>
    <d v="2025-10-30T00:00:00"/>
    <s v="BH2372517"/>
    <d v="2025-10-30T00:00:00"/>
    <n v="71968"/>
    <s v="P-005212731 - Satrafoods NGUYỄN THỊ KIỂU 2"/>
    <n v="749178"/>
    <n v="0"/>
    <n v="59934"/>
    <n v="809112"/>
    <s v="Tồn đầu kỳ"/>
    <d v="2026-03-25T00:00:00"/>
    <m/>
    <n v="809112"/>
    <n v="0"/>
    <n v="809112"/>
    <n v="0"/>
    <d v="2025-10-30T00:00:00"/>
    <m/>
    <d v="2025-10-30T00:00:00"/>
    <n v="0"/>
    <m/>
    <s v=""/>
    <s v="Đã thanh toán"/>
    <d v="2025-10-30T00:00:00"/>
    <d v="2026-03-25T00:00:00"/>
    <m/>
    <m/>
    <x v="14"/>
    <x v="14"/>
    <m/>
  </r>
  <r>
    <x v="24"/>
    <x v="24"/>
    <d v="2025-10-31T00:00:00"/>
    <s v="BH2372540"/>
    <d v="2025-10-31T00:00:00"/>
    <n v="72370"/>
    <s v="P-005214435 - Satrafoods LÊ THÁNH TÔN"/>
    <n v="1942456"/>
    <n v="0"/>
    <n v="155396"/>
    <n v="2097852"/>
    <s v="Tồn đầu kỳ"/>
    <d v="2026-03-25T00:00:00"/>
    <m/>
    <n v="2097852"/>
    <n v="0"/>
    <n v="2097852"/>
    <n v="0"/>
    <d v="2025-10-31T00:00:00"/>
    <m/>
    <d v="2025-10-31T00:00:00"/>
    <n v="0"/>
    <m/>
    <s v=""/>
    <s v="Đã thanh toán"/>
    <d v="2025-10-31T00:00:00"/>
    <d v="2026-03-25T00:00:00"/>
    <m/>
    <m/>
    <x v="14"/>
    <x v="14"/>
    <m/>
  </r>
  <r>
    <x v="24"/>
    <x v="24"/>
    <d v="2025-10-31T00:00:00"/>
    <s v="BH2372550"/>
    <d v="2025-10-31T00:00:00"/>
    <n v="72379"/>
    <s v="P-005214201 - Satrafoods PHẠM VĂN HAI"/>
    <n v="867114"/>
    <n v="0"/>
    <n v="69369"/>
    <n v="936483"/>
    <s v="Tồn đầu kỳ"/>
    <d v="2026-03-25T00:00:00"/>
    <m/>
    <n v="936483"/>
    <n v="0"/>
    <n v="936483"/>
    <n v="0"/>
    <d v="2025-10-31T00:00:00"/>
    <m/>
    <d v="2025-10-31T00:00:00"/>
    <n v="0"/>
    <m/>
    <s v=""/>
    <s v="Đã thanh toán"/>
    <d v="2025-10-31T00:00:00"/>
    <d v="2026-03-25T00:00:00"/>
    <m/>
    <m/>
    <x v="14"/>
    <x v="14"/>
    <m/>
  </r>
  <r>
    <x v="24"/>
    <x v="24"/>
    <d v="2025-10-31T00:00:00"/>
    <s v="BH2372553"/>
    <d v="2025-10-31T00:00:00"/>
    <n v="72381"/>
    <s v="P-005213805 - Satrafoods QUANG TRUNG"/>
    <n v="627030"/>
    <n v="0"/>
    <n v="50162"/>
    <n v="677192"/>
    <s v="Tồn đầu kỳ"/>
    <d v="2026-03-25T00:00:00"/>
    <m/>
    <n v="677192"/>
    <n v="0"/>
    <n v="677192"/>
    <n v="0"/>
    <d v="2025-10-31T00:00:00"/>
    <m/>
    <d v="2025-10-31T00:00:00"/>
    <n v="0"/>
    <m/>
    <s v=""/>
    <s v="Đã thanh toán"/>
    <d v="2025-10-31T00:00:00"/>
    <d v="2026-03-25T00:00:00"/>
    <m/>
    <m/>
    <x v="14"/>
    <x v="14"/>
    <m/>
  </r>
  <r>
    <x v="24"/>
    <x v="24"/>
    <d v="2025-10-31T00:00:00"/>
    <s v="BH2372606"/>
    <d v="2025-10-31T00:00:00"/>
    <n v="72400"/>
    <s v="P-005214145 - Satrafoods TÂN CẢNG"/>
    <n v="1267007"/>
    <n v="0"/>
    <n v="101361"/>
    <n v="1368368"/>
    <s v="Tồn đầu kỳ"/>
    <d v="2026-03-25T00:00:00"/>
    <m/>
    <n v="1368368"/>
    <n v="0"/>
    <n v="1368368"/>
    <n v="0"/>
    <d v="2025-10-31T00:00:00"/>
    <m/>
    <d v="2025-10-31T00:00:00"/>
    <n v="0"/>
    <m/>
    <s v=""/>
    <s v="Đã thanh toán"/>
    <d v="2025-10-31T00:00:00"/>
    <d v="2026-03-25T00:00:00"/>
    <m/>
    <m/>
    <x v="14"/>
    <x v="14"/>
    <m/>
  </r>
  <r>
    <x v="25"/>
    <x v="25"/>
    <d v="2025-11-04T00:00:00"/>
    <s v="BH2373415"/>
    <d v="2025-11-04T00:00:00"/>
    <n v="73030"/>
    <s v="PDN017990"/>
    <n v="3675446"/>
    <n v="0"/>
    <n v="294036"/>
    <n v="3969482"/>
    <s v="Tồn đầu kỳ"/>
    <d v="2026-03-16T00:00:00"/>
    <m/>
    <n v="3969482"/>
    <n v="0"/>
    <n v="3969482"/>
    <n v="0"/>
    <d v="2025-11-04T00:00:00"/>
    <m/>
    <d v="2025-11-04T00:00:00"/>
    <n v="0"/>
    <m/>
    <s v=""/>
    <s v="Đã thanh toán"/>
    <d v="2025-11-04T00:00:00"/>
    <d v="2026-03-16T00:00:00"/>
    <m/>
    <m/>
    <x v="15"/>
    <x v="15"/>
    <m/>
  </r>
  <r>
    <x v="25"/>
    <x v="25"/>
    <d v="2025-11-04T00:00:00"/>
    <s v="BH2373416"/>
    <d v="2025-11-04T00:00:00"/>
    <n v="73031"/>
    <s v="PDN017989"/>
    <n v="3043439"/>
    <n v="0"/>
    <n v="243475"/>
    <n v="3286914"/>
    <s v="Tồn đầu kỳ"/>
    <d v="2026-03-16T00:00:00"/>
    <m/>
    <n v="3286914"/>
    <n v="0"/>
    <n v="3286914"/>
    <n v="0"/>
    <d v="2025-11-04T00:00:00"/>
    <m/>
    <d v="2025-11-04T00:00:00"/>
    <n v="0"/>
    <m/>
    <s v=""/>
    <s v="Đã thanh toán"/>
    <d v="2025-11-04T00:00:00"/>
    <d v="2026-03-16T00:00:00"/>
    <m/>
    <m/>
    <x v="15"/>
    <x v="15"/>
    <m/>
  </r>
  <r>
    <x v="25"/>
    <x v="25"/>
    <d v="2025-11-15T00:00:00"/>
    <s v="BH2374568"/>
    <d v="2025-11-15T00:00:00"/>
    <n v="76642"/>
    <s v="PDN018564"/>
    <n v="2016745"/>
    <n v="0"/>
    <n v="161340"/>
    <n v="2178085"/>
    <s v="Tồn đầu kỳ"/>
    <d v="2026-03-16T00:00:00"/>
    <m/>
    <n v="2178085"/>
    <n v="0"/>
    <n v="2178085"/>
    <n v="0"/>
    <d v="2025-11-15T00:00:00"/>
    <m/>
    <d v="2025-11-15T00:00:00"/>
    <n v="0"/>
    <m/>
    <s v=""/>
    <s v="Đã thanh toán"/>
    <d v="2025-11-15T00:00:00"/>
    <d v="2026-03-16T00:00:00"/>
    <m/>
    <m/>
    <x v="15"/>
    <x v="15"/>
    <m/>
  </r>
  <r>
    <x v="25"/>
    <x v="25"/>
    <d v="2025-11-15T00:00:00"/>
    <s v="BH2374569"/>
    <d v="2025-11-15T00:00:00"/>
    <n v="76643"/>
    <s v="PDN018563"/>
    <n v="1523115"/>
    <n v="0"/>
    <n v="121849"/>
    <n v="1644964"/>
    <s v="Tồn đầu kỳ"/>
    <d v="2026-03-16T00:00:00"/>
    <m/>
    <n v="1644964"/>
    <n v="0"/>
    <n v="1644964"/>
    <n v="0"/>
    <d v="2025-11-15T00:00:00"/>
    <m/>
    <d v="2025-11-15T00:00:00"/>
    <n v="0"/>
    <m/>
    <s v=""/>
    <s v="Đã thanh toán"/>
    <d v="2025-11-15T00:00:00"/>
    <d v="2026-03-16T00:00:00"/>
    <m/>
    <m/>
    <x v="15"/>
    <x v="15"/>
    <m/>
  </r>
  <r>
    <x v="25"/>
    <x v="25"/>
    <d v="2025-11-25T00:00:00"/>
    <s v="BH2376276"/>
    <d v="2025-11-25T00:00:00"/>
    <n v="78528"/>
    <s v="PDN018970"/>
    <n v="4769864"/>
    <n v="0"/>
    <n v="381589"/>
    <n v="5151453"/>
    <s v="Tồn đầu kỳ"/>
    <d v="2026-03-16T00:00:00"/>
    <m/>
    <n v="5151453"/>
    <n v="0"/>
    <n v="5151453"/>
    <n v="0"/>
    <d v="2025-11-25T00:00:00"/>
    <m/>
    <d v="2025-11-25T00:00:00"/>
    <n v="0"/>
    <m/>
    <s v=""/>
    <s v="Đã thanh toán"/>
    <d v="2025-11-25T00:00:00"/>
    <d v="2026-03-16T00:00:00"/>
    <m/>
    <m/>
    <x v="15"/>
    <x v="15"/>
    <m/>
  </r>
  <r>
    <x v="25"/>
    <x v="25"/>
    <d v="2025-11-25T00:00:00"/>
    <s v="BH2376277"/>
    <d v="2025-11-25T00:00:00"/>
    <n v="78529"/>
    <s v="PDN018968"/>
    <n v="3727571"/>
    <n v="0"/>
    <n v="298206"/>
    <n v="4025777"/>
    <s v="Tồn đầu kỳ"/>
    <d v="2026-03-16T00:00:00"/>
    <m/>
    <n v="4025777"/>
    <n v="0"/>
    <n v="4025777"/>
    <n v="0"/>
    <d v="2025-11-25T00:00:00"/>
    <m/>
    <d v="2025-11-25T00:00:00"/>
    <n v="0"/>
    <m/>
    <s v=""/>
    <s v="Đã thanh toán"/>
    <d v="2025-11-25T00:00:00"/>
    <d v="2026-03-16T00:00:00"/>
    <m/>
    <m/>
    <x v="15"/>
    <x v="15"/>
    <m/>
  </r>
  <r>
    <x v="25"/>
    <x v="25"/>
    <d v="2025-12-08T00:00:00"/>
    <s v="BH2378049"/>
    <d v="2025-12-08T00:00:00"/>
    <n v="82163"/>
    <s v="PDN019921"/>
    <n v="502440"/>
    <n v="0"/>
    <n v="40195"/>
    <n v="542635"/>
    <s v="Tồn đầu kỳ"/>
    <d v="2026-03-16T00:00:00"/>
    <m/>
    <n v="542635"/>
    <n v="0"/>
    <n v="542635"/>
    <n v="0"/>
    <d v="2025-12-08T00:00:00"/>
    <m/>
    <d v="2025-12-08T00:00:00"/>
    <n v="0"/>
    <m/>
    <s v=""/>
    <s v="Đã thanh toán"/>
    <d v="2025-12-08T00:00:00"/>
    <d v="2026-03-16T00:00:00"/>
    <m/>
    <m/>
    <x v="15"/>
    <x v="15"/>
    <m/>
  </r>
  <r>
    <x v="25"/>
    <x v="25"/>
    <d v="2025-12-08T00:00:00"/>
    <s v="BH2378050"/>
    <d v="2025-12-08T00:00:00"/>
    <n v="82164"/>
    <s v="PDN019919"/>
    <n v="2208920"/>
    <n v="0"/>
    <n v="176714"/>
    <n v="2385634"/>
    <s v="Tồn đầu kỳ"/>
    <d v="2026-03-16T00:00:00"/>
    <m/>
    <n v="2385634"/>
    <n v="0"/>
    <n v="2385634"/>
    <n v="0"/>
    <d v="2025-12-08T00:00:00"/>
    <m/>
    <d v="2025-12-08T00:00:00"/>
    <n v="0"/>
    <m/>
    <s v=""/>
    <s v="Đã thanh toán"/>
    <d v="2025-12-08T00:00:00"/>
    <d v="2026-03-16T00:00:00"/>
    <m/>
    <m/>
    <x v="15"/>
    <x v="15"/>
    <m/>
  </r>
  <r>
    <x v="17"/>
    <x v="17"/>
    <d v="2025-11-01T00:00:00"/>
    <s v="BH2373213"/>
    <d v="2025-11-01T00:00:00"/>
    <n v="72911"/>
    <s v="PO-54858 - FM3 486 Nguyễn Thị Thập"/>
    <n v="530219"/>
    <n v="0"/>
    <n v="42418"/>
    <n v="572637"/>
    <s v="Tồn đầu kỳ"/>
    <d v="2026-01-08T00:00:00"/>
    <m/>
    <n v="572637"/>
    <n v="0"/>
    <n v="572637"/>
    <n v="0"/>
    <d v="2025-11-01T00:00:00"/>
    <m/>
    <d v="2025-11-01T00:00:00"/>
    <n v="0"/>
    <m/>
    <s v=""/>
    <s v="Đã thanh toán"/>
    <d v="2025-11-01T00:00:00"/>
    <d v="2026-01-08T00:00:00"/>
    <m/>
    <m/>
    <x v="7"/>
    <x v="7"/>
    <m/>
  </r>
  <r>
    <x v="17"/>
    <x v="17"/>
    <d v="2025-11-01T00:00:00"/>
    <s v="BH2373214"/>
    <d v="2025-11-01T00:00:00"/>
    <n v="72912"/>
    <s v="PO-54860 - FM5 104 Hai Bà Trưng"/>
    <n v="777447"/>
    <n v="0"/>
    <n v="62196"/>
    <n v="839643"/>
    <s v="Tồn đầu kỳ"/>
    <d v="2026-01-08T00:00:00"/>
    <m/>
    <n v="839643"/>
    <n v="0"/>
    <n v="839643"/>
    <n v="0"/>
    <d v="2025-11-01T00:00:00"/>
    <m/>
    <d v="2025-11-01T00:00:00"/>
    <n v="0"/>
    <m/>
    <s v=""/>
    <s v="Đã thanh toán"/>
    <d v="2025-11-01T00:00:00"/>
    <d v="2026-01-08T00:00:00"/>
    <m/>
    <m/>
    <x v="7"/>
    <x v="7"/>
    <m/>
  </r>
  <r>
    <x v="17"/>
    <x v="17"/>
    <d v="2025-11-01T00:00:00"/>
    <s v="BH2373215"/>
    <d v="2025-11-01T00:00:00"/>
    <n v="72913"/>
    <s v="PO-54856 - FM1 496 Nguyễn Thị Minh Khai"/>
    <n v="544730"/>
    <n v="0"/>
    <n v="43578"/>
    <n v="588308"/>
    <s v="Tồn đầu kỳ"/>
    <d v="2026-01-08T00:00:00"/>
    <m/>
    <n v="588308"/>
    <n v="0"/>
    <n v="588308"/>
    <n v="0"/>
    <d v="2025-11-01T00:00:00"/>
    <m/>
    <d v="2025-11-01T00:00:00"/>
    <n v="0"/>
    <m/>
    <s v=""/>
    <s v="Đã thanh toán"/>
    <d v="2025-11-01T00:00:00"/>
    <d v="2026-01-08T00:00:00"/>
    <m/>
    <m/>
    <x v="7"/>
    <x v="7"/>
    <m/>
  </r>
  <r>
    <x v="17"/>
    <x v="17"/>
    <d v="2025-11-01T00:00:00"/>
    <s v="BH2373334"/>
    <d v="2025-11-01T00:00:00"/>
    <n v="72916"/>
    <s v="PO-54857 - FM2 123 Phan Xích Long"/>
    <n v="653833"/>
    <n v="0"/>
    <n v="52307"/>
    <n v="706140"/>
    <s v="Tồn đầu kỳ"/>
    <d v="2026-01-08T00:00:00"/>
    <m/>
    <n v="706140"/>
    <n v="0"/>
    <n v="706140"/>
    <n v="0"/>
    <d v="2025-11-01T00:00:00"/>
    <m/>
    <d v="2025-11-01T00:00:00"/>
    <n v="0"/>
    <m/>
    <s v=""/>
    <s v="Đã thanh toán"/>
    <d v="2025-11-01T00:00:00"/>
    <d v="2026-01-08T00:00:00"/>
    <m/>
    <m/>
    <x v="7"/>
    <x v="7"/>
    <m/>
  </r>
  <r>
    <x v="17"/>
    <x v="17"/>
    <d v="2025-11-01T00:00:00"/>
    <s v="BH2373335"/>
    <d v="2025-11-01T00:00:00"/>
    <n v="72917"/>
    <s v="PO-54859 - FM4 99 Hoàng Hoa Thám"/>
    <n v="383357"/>
    <n v="0"/>
    <n v="30669"/>
    <n v="414026"/>
    <s v="Tồn đầu kỳ"/>
    <d v="2026-01-08T00:00:00"/>
    <m/>
    <n v="414026"/>
    <n v="0"/>
    <n v="414026"/>
    <n v="0"/>
    <d v="2025-11-01T00:00:00"/>
    <m/>
    <d v="2025-11-01T00:00:00"/>
    <n v="0"/>
    <m/>
    <s v=""/>
    <s v="Đã thanh toán"/>
    <d v="2025-11-01T00:00:00"/>
    <d v="2026-01-08T00:00:00"/>
    <m/>
    <m/>
    <x v="7"/>
    <x v="7"/>
    <m/>
  </r>
  <r>
    <x v="17"/>
    <x v="17"/>
    <d v="2025-11-01T00:00:00"/>
    <s v="BH2373340"/>
    <d v="2025-11-01T00:00:00"/>
    <n v="72920"/>
    <s v="PO-54862 - Farmers market FM07 - An Phú, Shophouse W37-W38-W39 Lumiere Riverside"/>
    <n v="777447"/>
    <n v="0"/>
    <n v="62196"/>
    <n v="839643"/>
    <s v="Tồn đầu kỳ"/>
    <d v="2026-01-08T00:00:00"/>
    <m/>
    <n v="839643"/>
    <n v="0"/>
    <n v="839643"/>
    <n v="0"/>
    <d v="2025-11-01T00:00:00"/>
    <m/>
    <d v="2025-11-01T00:00:00"/>
    <n v="0"/>
    <m/>
    <s v=""/>
    <s v="Đã thanh toán"/>
    <d v="2025-11-01T00:00:00"/>
    <d v="2026-01-08T00:00:00"/>
    <m/>
    <m/>
    <x v="7"/>
    <x v="7"/>
    <m/>
  </r>
  <r>
    <x v="17"/>
    <x v="17"/>
    <d v="2025-11-01T00:00:00"/>
    <s v="BH2373342"/>
    <d v="2025-11-01T00:00:00"/>
    <n v="72921"/>
    <s v="PO-54861 - Farmers market 06QT - Quang Trung"/>
    <n v="653833"/>
    <n v="0"/>
    <n v="52307"/>
    <n v="706140"/>
    <s v="Tồn đầu kỳ"/>
    <d v="2026-01-08T00:00:00"/>
    <m/>
    <n v="706140"/>
    <n v="0"/>
    <n v="706140"/>
    <n v="0"/>
    <d v="2025-11-01T00:00:00"/>
    <m/>
    <d v="2025-11-01T00:00:00"/>
    <n v="0"/>
    <m/>
    <s v=""/>
    <s v="Đã thanh toán"/>
    <d v="2025-11-01T00:00:00"/>
    <d v="2026-01-08T00:00:00"/>
    <m/>
    <m/>
    <x v="7"/>
    <x v="7"/>
    <m/>
  </r>
  <r>
    <x v="17"/>
    <x v="17"/>
    <d v="2025-11-19T00:00:00"/>
    <s v="BH2375569"/>
    <d v="2025-11-19T00:00:00"/>
    <n v="76868"/>
    <s v="PO-57912 - Farmers market DC01 - Nơ Trang Long"/>
    <n v="779805"/>
    <n v="0"/>
    <n v="62384"/>
    <n v="842189"/>
    <s v="Tồn đầu kỳ"/>
    <d v="2026-01-08T00:00:00"/>
    <m/>
    <n v="842189"/>
    <n v="0"/>
    <n v="842189"/>
    <n v="0"/>
    <d v="2025-11-19T00:00:00"/>
    <m/>
    <d v="2025-11-19T00:00:00"/>
    <n v="0"/>
    <m/>
    <s v=""/>
    <s v="Đã thanh toán"/>
    <d v="2025-11-19T00:00:00"/>
    <d v="2026-01-08T00:00:00"/>
    <m/>
    <m/>
    <x v="7"/>
    <x v="7"/>
    <m/>
  </r>
  <r>
    <x v="17"/>
    <x v="17"/>
    <d v="2025-11-25T00:00:00"/>
    <s v="BH2376260"/>
    <d v="2025-11-25T00:00:00"/>
    <n v="78519"/>
    <s v="PO-59521 - Farmers market DC01 - Nơ Trang Long"/>
    <n v="293724"/>
    <n v="0"/>
    <n v="23498"/>
    <n v="317222"/>
    <s v="Tồn đầu kỳ"/>
    <d v="2026-01-08T00:00:00"/>
    <m/>
    <n v="317222"/>
    <n v="0"/>
    <n v="317222"/>
    <n v="0"/>
    <d v="2025-11-25T00:00:00"/>
    <m/>
    <d v="2025-11-25T00:00:00"/>
    <n v="0"/>
    <m/>
    <s v=""/>
    <s v="Đã thanh toán"/>
    <d v="2025-11-25T00:00:00"/>
    <d v="2026-01-08T00:00:00"/>
    <m/>
    <m/>
    <x v="7"/>
    <x v="7"/>
    <m/>
  </r>
  <r>
    <x v="17"/>
    <x v="17"/>
    <d v="2025-11-25T00:00:00"/>
    <s v="BH2376261"/>
    <d v="2025-11-25T00:00:00"/>
    <n v="78520"/>
    <s v="PO-59247 - Farmers market DC01 - Nơ Trang Long"/>
    <n v="512654"/>
    <n v="0"/>
    <n v="41012"/>
    <n v="553666"/>
    <s v="Tồn đầu kỳ"/>
    <d v="2026-01-08T00:00:00"/>
    <m/>
    <n v="553666"/>
    <n v="0"/>
    <n v="553666"/>
    <n v="0"/>
    <d v="2025-11-25T00:00:00"/>
    <m/>
    <d v="2025-11-25T00:00:00"/>
    <n v="0"/>
    <m/>
    <s v=""/>
    <s v="Đã thanh toán"/>
    <d v="2025-11-25T00:00:00"/>
    <d v="2026-01-08T00:00:00"/>
    <m/>
    <m/>
    <x v="7"/>
    <x v="7"/>
    <m/>
  </r>
  <r>
    <x v="26"/>
    <x v="26"/>
    <d v="2025-12-09T00:00:00"/>
    <s v="BH2378127"/>
    <d v="2025-12-09T00:00:00"/>
    <n v="82276"/>
    <s v="PO-62076"/>
    <n v="166785"/>
    <n v="0"/>
    <n v="13343"/>
    <n v="180128"/>
    <s v="Tồn đầu kỳ"/>
    <d v="2026-02-13T00:00:00"/>
    <m/>
    <n v="180128"/>
    <n v="0"/>
    <n v="180128"/>
    <n v="0"/>
    <d v="2025-12-09T00:00:00"/>
    <m/>
    <d v="2025-12-09T00:00:00"/>
    <n v="0"/>
    <m/>
    <s v=""/>
    <s v="Đã thanh toán"/>
    <d v="2025-12-09T00:00:00"/>
    <d v="2026-02-13T00:00:00"/>
    <m/>
    <m/>
    <x v="7"/>
    <x v="7"/>
    <m/>
  </r>
  <r>
    <x v="26"/>
    <x v="26"/>
    <d v="2025-12-09T00:00:00"/>
    <s v="BH2378128"/>
    <d v="2025-12-09T00:00:00"/>
    <n v="82277"/>
    <s v="PO-61802"/>
    <n v="485719"/>
    <n v="0"/>
    <n v="38858"/>
    <n v="524577"/>
    <s v="Tồn đầu kỳ"/>
    <d v="2026-02-13T00:00:00"/>
    <m/>
    <n v="524577"/>
    <n v="0"/>
    <n v="524577"/>
    <n v="0"/>
    <d v="2025-12-09T00:00:00"/>
    <m/>
    <d v="2025-12-09T00:00:00"/>
    <n v="0"/>
    <m/>
    <s v=""/>
    <s v="Đã thanh toán"/>
    <d v="2025-12-09T00:00:00"/>
    <d v="2026-02-13T00:00:00"/>
    <m/>
    <m/>
    <x v="7"/>
    <x v="7"/>
    <m/>
  </r>
  <r>
    <x v="27"/>
    <x v="27"/>
    <d v="2025-12-10T00:00:00"/>
    <s v="BH2378197"/>
    <d v="2025-12-10T00:00:00"/>
    <n v="82368"/>
    <s v="PO-62515"/>
    <n v="387078"/>
    <n v="0"/>
    <n v="30966"/>
    <n v="418044"/>
    <s v="Tồn đầu kỳ"/>
    <d v="2026-02-13T00:00:00"/>
    <m/>
    <n v="418044"/>
    <n v="0"/>
    <n v="418044"/>
    <n v="0"/>
    <d v="2025-12-10T00:00:00"/>
    <m/>
    <d v="2025-12-10T00:00:00"/>
    <n v="0"/>
    <m/>
    <s v=""/>
    <s v="Đã thanh toán"/>
    <d v="2025-12-10T00:00:00"/>
    <d v="2026-02-13T00:00:00"/>
    <m/>
    <m/>
    <x v="7"/>
    <x v="7"/>
    <m/>
  </r>
  <r>
    <x v="20"/>
    <x v="20"/>
    <d v="2025-11-03T00:00:00"/>
    <s v="BH2365564"/>
    <d v="2025-11-03T00:00:00"/>
    <n v="72977"/>
    <s v="K-Market The Matrix one"/>
    <n v="1517355"/>
    <n v="0"/>
    <n v="121388"/>
    <n v="1638743"/>
    <s v="Tồn đầu kỳ"/>
    <m/>
    <m/>
    <n v="1638743"/>
    <n v="0"/>
    <n v="0"/>
    <n v="1638743"/>
    <d v="2025-11-03T00:00:00"/>
    <m/>
    <d v="2025-11-03T00:00:00"/>
    <n v="0"/>
    <m/>
    <n v="157.56088738425751"/>
    <s v="Nợ quá hạn hơn 120 ngày có khả năng mất thanh toán"/>
    <d v="2025-11-03T00:00:00"/>
    <d v="1899-12-30T00:00:00"/>
    <m/>
    <m/>
    <x v="10"/>
    <x v="10"/>
    <m/>
  </r>
  <r>
    <x v="20"/>
    <x v="20"/>
    <d v="2025-11-06T00:00:00"/>
    <s v="BH2366331"/>
    <d v="2025-11-06T00:00:00"/>
    <n v="74399"/>
    <s v="K-Market Daewoo Starlake"/>
    <n v="685011"/>
    <n v="0"/>
    <n v="54801"/>
    <n v="739812"/>
    <s v="Tồn đầu kỳ"/>
    <m/>
    <m/>
    <n v="739812"/>
    <n v="0"/>
    <n v="0"/>
    <n v="739812"/>
    <d v="2025-11-06T00:00:00"/>
    <m/>
    <d v="2025-11-06T00:00:00"/>
    <n v="0"/>
    <m/>
    <n v="154.56088738425751"/>
    <s v="Nợ quá hạn hơn 120 ngày có khả năng mất thanh toán"/>
    <d v="2025-11-06T00:00:00"/>
    <d v="1899-12-30T00:00:00"/>
    <m/>
    <m/>
    <x v="10"/>
    <x v="10"/>
    <m/>
  </r>
  <r>
    <x v="20"/>
    <x v="20"/>
    <d v="2025-11-07T00:00:00"/>
    <s v="BH2366507"/>
    <d v="2025-11-07T00:00:00"/>
    <n v="74802"/>
    <s v="K-Market 17T3"/>
    <n v="989130"/>
    <n v="0"/>
    <n v="79130"/>
    <n v="1068260"/>
    <s v="Tồn đầu kỳ"/>
    <m/>
    <m/>
    <n v="1068260"/>
    <n v="0"/>
    <n v="0"/>
    <n v="1068260"/>
    <d v="2025-11-07T00:00:00"/>
    <m/>
    <d v="2025-11-07T00:00:00"/>
    <n v="0"/>
    <m/>
    <n v="153.56088738425751"/>
    <s v="Nợ quá hạn hơn 120 ngày có khả năng mất thanh toán"/>
    <d v="2025-11-07T00:00:00"/>
    <d v="1899-12-30T00:00:00"/>
    <m/>
    <m/>
    <x v="10"/>
    <x v="10"/>
    <m/>
  </r>
  <r>
    <x v="20"/>
    <x v="20"/>
    <d v="2025-11-11T00:00:00"/>
    <s v="BH2366900"/>
    <d v="2025-11-11T00:00:00"/>
    <n v="74975"/>
    <s v="K-Market Capital C6"/>
    <n v="760269"/>
    <n v="0"/>
    <n v="60822"/>
    <n v="821091"/>
    <s v="Tồn đầu kỳ"/>
    <m/>
    <m/>
    <n v="821091"/>
    <n v="0"/>
    <n v="0"/>
    <n v="821091"/>
    <d v="2025-11-11T00:00:00"/>
    <m/>
    <d v="2025-11-11T00:00:00"/>
    <n v="0"/>
    <m/>
    <n v="149.56088738425751"/>
    <s v="Nợ quá hạn hơn 120 ngày có khả năng mất thanh toán"/>
    <d v="2025-11-11T00:00:00"/>
    <d v="1899-12-30T00:00:00"/>
    <m/>
    <m/>
    <x v="10"/>
    <x v="10"/>
    <m/>
  </r>
  <r>
    <x v="20"/>
    <x v="20"/>
    <d v="2025-11-11T00:00:00"/>
    <s v="BH2366901"/>
    <d v="2025-11-11T00:00:00"/>
    <n v="74976"/>
    <s v="K-Market Goldmark Ruby"/>
    <n v="711860"/>
    <n v="0"/>
    <n v="56949"/>
    <n v="768809"/>
    <s v="Tồn đầu kỳ"/>
    <m/>
    <m/>
    <n v="768809"/>
    <n v="0"/>
    <n v="0"/>
    <n v="768809"/>
    <d v="2025-11-11T00:00:00"/>
    <m/>
    <d v="2025-11-11T00:00:00"/>
    <n v="0"/>
    <m/>
    <n v="149.56088738425751"/>
    <s v="Nợ quá hạn hơn 120 ngày có khả năng mất thanh toán"/>
    <d v="2025-11-11T00:00:00"/>
    <d v="1899-12-30T00:00:00"/>
    <m/>
    <m/>
    <x v="10"/>
    <x v="10"/>
    <m/>
  </r>
  <r>
    <x v="20"/>
    <x v="20"/>
    <d v="2025-11-11T00:00:00"/>
    <s v="BH2366902"/>
    <d v="2025-11-11T00:00:00"/>
    <n v="74977"/>
    <s v="K-market CT4 New"/>
    <n v="782165"/>
    <n v="0"/>
    <n v="62573"/>
    <n v="844738"/>
    <s v="Tồn đầu kỳ"/>
    <m/>
    <m/>
    <n v="844738"/>
    <n v="0"/>
    <n v="0"/>
    <n v="844738"/>
    <d v="2025-11-11T00:00:00"/>
    <m/>
    <d v="2025-11-11T00:00:00"/>
    <n v="0"/>
    <m/>
    <n v="149.56088738425751"/>
    <s v="Nợ quá hạn hơn 120 ngày có khả năng mất thanh toán"/>
    <d v="2025-11-11T00:00:00"/>
    <d v="1899-12-30T00:00:00"/>
    <m/>
    <m/>
    <x v="10"/>
    <x v="10"/>
    <m/>
  </r>
  <r>
    <x v="20"/>
    <x v="20"/>
    <d v="2025-11-21T00:00:00"/>
    <s v="BH2368381"/>
    <d v="2025-11-21T00:00:00"/>
    <n v="78347"/>
    <s v="K-Market Thăng Long Number 1"/>
    <n v="1187116"/>
    <n v="0"/>
    <n v="94969"/>
    <n v="1282085"/>
    <s v="Tồn đầu kỳ"/>
    <m/>
    <m/>
    <n v="1282085"/>
    <n v="0"/>
    <n v="0"/>
    <n v="1282085"/>
    <d v="2025-11-21T00:00:00"/>
    <m/>
    <d v="2025-11-21T00:00:00"/>
    <n v="0"/>
    <m/>
    <n v="139.56088738425751"/>
    <s v="Nợ quá hạn hơn 120 ngày có khả năng mất thanh toán"/>
    <d v="2025-11-21T00:00:00"/>
    <d v="1899-12-30T00:00:00"/>
    <m/>
    <m/>
    <x v="10"/>
    <x v="10"/>
    <m/>
  </r>
  <r>
    <x v="20"/>
    <x v="20"/>
    <d v="2025-11-26T00:00:00"/>
    <s v="BH2368981"/>
    <d v="2025-11-26T00:00:00"/>
    <n v="78648"/>
    <s v="K-Market Goldmak saphire"/>
    <n v="909155"/>
    <n v="0"/>
    <n v="72732"/>
    <n v="981887"/>
    <s v="Tồn đầu kỳ"/>
    <m/>
    <m/>
    <n v="981887"/>
    <n v="0"/>
    <n v="0"/>
    <n v="981887"/>
    <d v="2025-11-26T00:00:00"/>
    <m/>
    <d v="2025-11-26T00:00:00"/>
    <n v="0"/>
    <m/>
    <n v="134.56088738425751"/>
    <s v="Nợ quá hạn hơn 120 ngày có khả năng mất thanh toán"/>
    <d v="2025-11-26T00:00:00"/>
    <d v="1899-12-30T00:00:00"/>
    <m/>
    <m/>
    <x v="10"/>
    <x v="10"/>
    <m/>
  </r>
  <r>
    <x v="20"/>
    <x v="20"/>
    <d v="2025-11-27T00:00:00"/>
    <s v="BH2369043"/>
    <d v="2025-11-27T00:00:00"/>
    <n v="79359"/>
    <s v="K-Market Goldmark Ruby"/>
    <n v="782911"/>
    <n v="0"/>
    <n v="62633"/>
    <n v="845544"/>
    <s v="Tồn đầu kỳ"/>
    <m/>
    <m/>
    <n v="845544"/>
    <n v="0"/>
    <n v="0"/>
    <n v="845544"/>
    <d v="2025-11-27T00:00:00"/>
    <m/>
    <d v="2025-11-27T00:00:00"/>
    <n v="0"/>
    <m/>
    <n v="133.56088738425751"/>
    <s v="Nợ quá hạn hơn 120 ngày có khả năng mất thanh toán"/>
    <d v="2025-11-27T00:00:00"/>
    <d v="1899-12-30T00:00:00"/>
    <m/>
    <m/>
    <x v="10"/>
    <x v="10"/>
    <m/>
  </r>
  <r>
    <x v="20"/>
    <x v="20"/>
    <d v="2025-12-04T00:00:00"/>
    <s v="BH2370184"/>
    <d v="2025-12-04T00:00:00"/>
    <n v="81197"/>
    <s v="K-market Mỹ Đình Pearl"/>
    <n v="1772100"/>
    <n v="0"/>
    <n v="141768"/>
    <n v="1913868"/>
    <s v="Tồn đầu kỳ"/>
    <m/>
    <m/>
    <n v="1913868"/>
    <n v="0"/>
    <n v="0"/>
    <n v="1913868"/>
    <d v="2025-12-04T00:00:00"/>
    <m/>
    <d v="2025-12-04T00:00:00"/>
    <n v="0"/>
    <m/>
    <n v="126.56088738425751"/>
    <s v="Nợ quá hạn hơn 120 ngày có khả năng mất thanh toán"/>
    <d v="2025-12-04T00:00:00"/>
    <d v="1899-12-30T00:00:00"/>
    <m/>
    <m/>
    <x v="10"/>
    <x v="10"/>
    <m/>
  </r>
  <r>
    <x v="28"/>
    <x v="28"/>
    <d v="2025-12-04T00:00:00"/>
    <s v="BH2370185"/>
    <d v="2025-12-04T00:00:00"/>
    <n v="81198"/>
    <s v="Bán hàng K-Market 17T3 theo hóa đơn 00081198"/>
    <n v="1056533"/>
    <n v="0"/>
    <n v="84523"/>
    <n v="1141056"/>
    <s v="Tồn đầu kỳ"/>
    <m/>
    <m/>
    <n v="1141056"/>
    <n v="0"/>
    <n v="0"/>
    <n v="1141056"/>
    <d v="2025-12-04T00:00:00"/>
    <m/>
    <d v="2025-12-04T00:00:00"/>
    <n v="0"/>
    <m/>
    <n v="126.56088738425751"/>
    <s v="Nợ quá hạn hơn 120 ngày có khả năng mất thanh toán"/>
    <d v="2025-12-04T00:00:00"/>
    <d v="1899-12-30T00:00:00"/>
    <m/>
    <m/>
    <x v="10"/>
    <x v="10"/>
    <m/>
  </r>
  <r>
    <x v="29"/>
    <x v="29"/>
    <d v="2025-12-05T00:00:00"/>
    <s v="BH2370423"/>
    <d v="2025-12-05T00:00:00"/>
    <n v="81304"/>
    <s v="Bán hàng K-Market The Matrix one theo hóa đơn 00081304"/>
    <n v="834435"/>
    <n v="0"/>
    <n v="66755"/>
    <n v="901190"/>
    <s v="Tồn đầu kỳ"/>
    <m/>
    <m/>
    <n v="901190"/>
    <n v="0"/>
    <n v="0"/>
    <n v="901190"/>
    <d v="2025-12-05T00:00:00"/>
    <m/>
    <d v="2025-12-05T00:00:00"/>
    <n v="0"/>
    <m/>
    <n v="125.56088738425751"/>
    <s v="Nợ quá hạn hơn 120 ngày có khả năng mất thanh toán"/>
    <d v="2025-12-05T00:00:00"/>
    <d v="1899-12-30T00:00:00"/>
    <m/>
    <m/>
    <x v="10"/>
    <x v="10"/>
    <m/>
  </r>
  <r>
    <x v="30"/>
    <x v="30"/>
    <d v="2025-12-09T00:00:00"/>
    <s v="BH2370722"/>
    <d v="2025-12-09T00:00:00"/>
    <n v="82296"/>
    <s v="Bán hàng K-Market Quang Minh theo hóa đơn 00082296"/>
    <n v="855220"/>
    <n v="0"/>
    <n v="68418"/>
    <n v="923638"/>
    <s v="Tồn đầu kỳ"/>
    <m/>
    <m/>
    <n v="923638"/>
    <n v="0"/>
    <n v="0"/>
    <n v="923638"/>
    <d v="2025-12-09T00:00:00"/>
    <m/>
    <d v="2025-12-09T00:00:00"/>
    <n v="0"/>
    <m/>
    <n v="121.56088738425751"/>
    <s v="Nợ quá hạn hơn 120 ngày có khả năng mất thanh toán"/>
    <d v="2025-12-09T00:00:00"/>
    <d v="1899-12-30T00:00:00"/>
    <m/>
    <m/>
    <x v="10"/>
    <x v="10"/>
    <m/>
  </r>
  <r>
    <x v="31"/>
    <x v="31"/>
    <d v="2025-12-10T00:00:00"/>
    <s v="BH2371013"/>
    <d v="2025-12-10T00:00:00"/>
    <n v="82422"/>
    <s v="Bán hàng K-Market Capital C6 theo hóa đơn 00082422"/>
    <n v="1270928"/>
    <n v="0"/>
    <n v="101674"/>
    <n v="1372602"/>
    <s v="Tồn đầu kỳ"/>
    <m/>
    <m/>
    <n v="1372602"/>
    <n v="0"/>
    <n v="0"/>
    <n v="1372602"/>
    <d v="2025-12-10T00:00:00"/>
    <m/>
    <d v="2025-12-10T00:00:00"/>
    <n v="0"/>
    <m/>
    <n v="120.56088738425751"/>
    <s v="Nợ quá hạn hơn 120 ngày có khả năng mất thanh toán"/>
    <d v="2025-12-10T00:00:00"/>
    <d v="1899-12-30T00:00:00"/>
    <m/>
    <m/>
    <x v="10"/>
    <x v="10"/>
    <m/>
  </r>
  <r>
    <x v="32"/>
    <x v="32"/>
    <d v="2025-11-25T00:00:00"/>
    <s v="BH2376275"/>
    <d v="2025-11-25T00:00:00"/>
    <n v="78527"/>
    <s v="đơn longbeach 24/11"/>
    <n v="3954755"/>
    <n v="0"/>
    <n v="316380"/>
    <n v="4271135"/>
    <s v="Tồn đầu kỳ"/>
    <d v="2026-01-14T00:00:00"/>
    <m/>
    <n v="4271135"/>
    <n v="0"/>
    <n v="4271135"/>
    <n v="0"/>
    <d v="2025-11-25T00:00:00"/>
    <m/>
    <d v="2025-11-25T00:00:00"/>
    <n v="0"/>
    <m/>
    <s v=""/>
    <s v="Đã thanh toán"/>
    <d v="2025-11-25T00:00:00"/>
    <d v="2026-01-14T00:00:00"/>
    <m/>
    <m/>
    <x v="16"/>
    <x v="16"/>
    <m/>
  </r>
  <r>
    <x v="32"/>
    <x v="32"/>
    <d v="2025-12-06T00:00:00"/>
    <s v="BH2377681"/>
    <d v="2025-12-06T00:00:00"/>
    <n v="82084"/>
    <s v="LONGBEACH 5/12"/>
    <n v="3541380"/>
    <n v="0"/>
    <n v="283310"/>
    <n v="3824690"/>
    <s v="Tồn đầu kỳ"/>
    <d v="2026-01-14T00:00:00"/>
    <m/>
    <n v="3824690"/>
    <n v="0"/>
    <n v="3824690"/>
    <n v="0"/>
    <d v="2025-12-06T00:00:00"/>
    <m/>
    <d v="2025-12-06T00:00:00"/>
    <n v="0"/>
    <m/>
    <s v=""/>
    <s v="Đã thanh toán"/>
    <d v="2025-12-06T00:00:00"/>
    <d v="2026-01-14T00:00:00"/>
    <m/>
    <m/>
    <x v="16"/>
    <x v="16"/>
    <m/>
  </r>
  <r>
    <x v="32"/>
    <x v="32"/>
    <d v="2025-12-10T00:00:00"/>
    <s v="BH2378240"/>
    <d v="2025-12-10T00:00:00"/>
    <n v="82485"/>
    <s v="Bán hàng CÔNG TY CỔ PHẦN THƯƠNG MẠI LONG BEACH theo hóa đơn 00082485"/>
    <n v="407380"/>
    <n v="0"/>
    <n v="32590"/>
    <n v="439970"/>
    <s v="Tồn đầu kỳ"/>
    <d v="2026-01-14T00:00:00"/>
    <m/>
    <n v="439970"/>
    <n v="0"/>
    <n v="439970"/>
    <n v="0"/>
    <d v="2025-12-10T00:00:00"/>
    <m/>
    <d v="2025-12-10T00:00:00"/>
    <n v="0"/>
    <m/>
    <s v=""/>
    <s v="Đã thanh toán"/>
    <d v="2025-12-10T00:00:00"/>
    <d v="2026-01-14T00:00:00"/>
    <m/>
    <m/>
    <x v="16"/>
    <x v="16"/>
    <m/>
  </r>
  <r>
    <x v="33"/>
    <x v="33"/>
    <d v="2025-11-11T00:00:00"/>
    <s v="BH2374213"/>
    <d v="2025-11-11T00:00:00"/>
    <n v="74901"/>
    <s v="TC251110-01009-00048"/>
    <n v="4196020"/>
    <n v="0"/>
    <n v="335682"/>
    <n v="4531702"/>
    <s v="Tồn đầu kỳ"/>
    <d v="2026-01-12T00:00:00"/>
    <m/>
    <n v="4531702"/>
    <n v="0"/>
    <n v="4531702"/>
    <n v="0"/>
    <d v="2025-11-11T00:00:00"/>
    <m/>
    <d v="2025-11-11T00:00:00"/>
    <n v="0"/>
    <m/>
    <s v=""/>
    <s v="Đã thanh toán"/>
    <d v="2025-11-11T00:00:00"/>
    <d v="2026-01-12T00:00:00"/>
    <m/>
    <m/>
    <x v="5"/>
    <x v="5"/>
    <m/>
  </r>
  <r>
    <x v="34"/>
    <x v="34"/>
    <d v="2025-11-11T00:00:00"/>
    <s v="BH2374215"/>
    <d v="2025-11-11T00:00:00"/>
    <n v="74903"/>
    <s v="TC251110-01016-00029"/>
    <n v="3409230"/>
    <n v="0"/>
    <n v="272738"/>
    <n v="3681968"/>
    <s v="Tồn đầu kỳ"/>
    <d v="2026-01-12T00:00:00"/>
    <m/>
    <n v="3681968"/>
    <n v="0"/>
    <n v="3681968"/>
    <n v="0"/>
    <d v="2025-11-11T00:00:00"/>
    <m/>
    <d v="2025-11-11T00:00:00"/>
    <n v="0"/>
    <m/>
    <s v=""/>
    <s v="Đã thanh toán"/>
    <d v="2025-11-11T00:00:00"/>
    <d v="2026-01-12T00:00:00"/>
    <m/>
    <m/>
    <x v="5"/>
    <x v="5"/>
    <m/>
  </r>
  <r>
    <x v="35"/>
    <x v="35"/>
    <d v="2025-11-13T00:00:00"/>
    <s v="BH2374347"/>
    <d v="2025-11-13T00:00:00"/>
    <n v="75087"/>
    <s v="TC251110-01013-00240"/>
    <n v="555290"/>
    <n v="0"/>
    <n v="44423"/>
    <n v="599713"/>
    <s v="Tồn đầu kỳ"/>
    <d v="2026-01-12T00:00:00"/>
    <m/>
    <n v="599713"/>
    <n v="0"/>
    <n v="599713"/>
    <n v="0"/>
    <d v="2025-11-13T00:00:00"/>
    <m/>
    <d v="2025-11-13T00:00:00"/>
    <n v="0"/>
    <m/>
    <s v=""/>
    <s v="Đã thanh toán"/>
    <d v="2025-11-13T00:00:00"/>
    <d v="2026-01-12T00:00:00"/>
    <m/>
    <m/>
    <x v="5"/>
    <x v="5"/>
    <m/>
  </r>
  <r>
    <x v="36"/>
    <x v="36"/>
    <d v="2025-11-13T00:00:00"/>
    <s v="BH2374350"/>
    <d v="2025-11-13T00:00:00"/>
    <n v="75089"/>
    <s v="TC251110-01006-00071"/>
    <n v="1567350"/>
    <n v="0"/>
    <n v="125388"/>
    <n v="1692738"/>
    <s v="Tồn đầu kỳ"/>
    <d v="2026-01-12T00:00:00"/>
    <m/>
    <n v="1692738"/>
    <n v="0"/>
    <n v="1692738"/>
    <n v="0"/>
    <d v="2025-11-13T00:00:00"/>
    <m/>
    <d v="2025-11-13T00:00:00"/>
    <n v="0"/>
    <m/>
    <s v=""/>
    <s v="Đã thanh toán"/>
    <d v="2025-11-13T00:00:00"/>
    <d v="2026-01-12T00:00:00"/>
    <m/>
    <m/>
    <x v="5"/>
    <x v="5"/>
    <m/>
  </r>
  <r>
    <x v="37"/>
    <x v="37"/>
    <d v="2025-11-13T00:00:00"/>
    <s v="BH2374351"/>
    <d v="2025-11-13T00:00:00"/>
    <n v="75090"/>
    <s v="TC251110-01004-00163"/>
    <n v="1891140"/>
    <n v="0"/>
    <n v="151291"/>
    <n v="2042431"/>
    <s v="Tồn đầu kỳ"/>
    <d v="2026-01-12T00:00:00"/>
    <m/>
    <n v="2042431"/>
    <n v="0"/>
    <n v="2042431"/>
    <n v="0"/>
    <d v="2025-11-13T00:00:00"/>
    <m/>
    <d v="2025-11-13T00:00:00"/>
    <n v="0"/>
    <m/>
    <s v=""/>
    <s v="Đã thanh toán"/>
    <d v="2025-11-13T00:00:00"/>
    <d v="2026-01-12T00:00:00"/>
    <m/>
    <m/>
    <x v="5"/>
    <x v="5"/>
    <m/>
  </r>
  <r>
    <x v="38"/>
    <x v="38"/>
    <d v="2025-11-17T00:00:00"/>
    <s v="BH2367730"/>
    <d v="2025-11-17T00:00:00"/>
    <n v="76765"/>
    <s v="Bán hàng CÔNG TY CỔ PHẦN TRUNG TÂM THƯƠNG MẠI LOTTE VIỆT NAM - CHI NHÁNH TÂY HỒ theo hóa đơn 00076765"/>
    <n v="2185490"/>
    <n v="0"/>
    <n v="174839"/>
    <n v="2360329"/>
    <s v="Tồn đầu kỳ"/>
    <d v="2026-01-12T00:00:00"/>
    <m/>
    <n v="2360329"/>
    <n v="0"/>
    <n v="2360329"/>
    <n v="0"/>
    <d v="2025-11-17T00:00:00"/>
    <m/>
    <d v="2025-11-17T00:00:00"/>
    <n v="0"/>
    <m/>
    <s v=""/>
    <s v="Đã thanh toán"/>
    <d v="2025-11-17T00:00:00"/>
    <d v="2026-01-12T00:00:00"/>
    <m/>
    <m/>
    <x v="5"/>
    <x v="5"/>
    <m/>
  </r>
  <r>
    <x v="34"/>
    <x v="34"/>
    <d v="2025-11-20T00:00:00"/>
    <s v="BH2375687"/>
    <d v="2025-11-20T00:00:00"/>
    <n v="77040"/>
    <s v="TC251119-01016-00014"/>
    <n v="3855730"/>
    <n v="0"/>
    <n v="308458"/>
    <n v="4164188"/>
    <s v="Tồn đầu kỳ"/>
    <d v="2026-01-12T00:00:00"/>
    <m/>
    <n v="4164188"/>
    <n v="0"/>
    <n v="4164188"/>
    <n v="0"/>
    <d v="2025-11-20T00:00:00"/>
    <m/>
    <d v="2025-11-20T00:00:00"/>
    <n v="0"/>
    <m/>
    <s v=""/>
    <s v="Đã thanh toán"/>
    <d v="2025-11-20T00:00:00"/>
    <d v="2026-01-12T00:00:00"/>
    <m/>
    <m/>
    <x v="5"/>
    <x v="5"/>
    <m/>
  </r>
  <r>
    <x v="15"/>
    <x v="15"/>
    <d v="2025-11-20T00:00:00"/>
    <s v="BH2375701"/>
    <d v="2025-11-20T00:00:00"/>
    <n v="77428"/>
    <s v="251119-01002-00033 - LOTTEMART PHÚ THỌ"/>
    <n v="1474410"/>
    <n v="0"/>
    <n v="117953"/>
    <n v="1592363"/>
    <s v="Tồn đầu kỳ"/>
    <d v="2026-01-12T00:00:00"/>
    <m/>
    <n v="1592363"/>
    <n v="0"/>
    <n v="1592363"/>
    <n v="0"/>
    <d v="2025-11-20T00:00:00"/>
    <m/>
    <d v="2025-11-20T00:00:00"/>
    <n v="0"/>
    <m/>
    <s v=""/>
    <s v="Đã thanh toán"/>
    <d v="2025-11-20T00:00:00"/>
    <d v="2026-01-12T00:00:00"/>
    <m/>
    <m/>
    <x v="5"/>
    <x v="5"/>
    <m/>
  </r>
  <r>
    <x v="39"/>
    <x v="39"/>
    <d v="2025-11-20T00:00:00"/>
    <s v="BH2375703"/>
    <d v="2025-11-20T00:00:00"/>
    <n v="77473"/>
    <s v="251119-01010-00063"/>
    <n v="1190660"/>
    <n v="0"/>
    <n v="95253"/>
    <n v="1285913"/>
    <s v="Tồn đầu kỳ"/>
    <d v="2026-01-12T00:00:00"/>
    <m/>
    <n v="1285913"/>
    <n v="0"/>
    <n v="1285913"/>
    <n v="0"/>
    <d v="2025-11-20T00:00:00"/>
    <m/>
    <d v="2025-11-20T00:00:00"/>
    <n v="0"/>
    <m/>
    <s v=""/>
    <s v="Đã thanh toán"/>
    <d v="2025-11-20T00:00:00"/>
    <d v="2026-01-12T00:00:00"/>
    <m/>
    <m/>
    <x v="5"/>
    <x v="5"/>
    <m/>
  </r>
  <r>
    <x v="40"/>
    <x v="40"/>
    <d v="2025-11-20T00:00:00"/>
    <s v="BH2375709"/>
    <d v="2025-11-20T00:00:00"/>
    <n v="77593"/>
    <s v="251117-01012-00362"/>
    <n v="2896570"/>
    <n v="0"/>
    <n v="231726"/>
    <n v="3128296"/>
    <s v="Tồn đầu kỳ"/>
    <d v="2026-01-12T00:00:00"/>
    <m/>
    <n v="3128296"/>
    <n v="0"/>
    <n v="3128296"/>
    <n v="0"/>
    <d v="2025-11-20T00:00:00"/>
    <m/>
    <d v="2025-11-20T00:00:00"/>
    <n v="0"/>
    <m/>
    <s v=""/>
    <s v="Đã thanh toán"/>
    <d v="2025-11-20T00:00:00"/>
    <d v="2026-01-12T00:00:00"/>
    <m/>
    <m/>
    <x v="5"/>
    <x v="5"/>
    <m/>
  </r>
  <r>
    <x v="15"/>
    <x v="15"/>
    <d v="2025-11-21T00:00:00"/>
    <s v="BH2375739"/>
    <d v="2025-11-21T00:00:00"/>
    <n v="77945"/>
    <s v="251120-01001-00265 - LOTTE NAM SÀI GÒN"/>
    <n v="1166110"/>
    <n v="0"/>
    <n v="93289"/>
    <n v="1259399"/>
    <s v="Tồn đầu kỳ"/>
    <d v="2026-01-12T00:00:00"/>
    <m/>
    <n v="1259399"/>
    <n v="0"/>
    <n v="1259399"/>
    <n v="0"/>
    <d v="2025-11-21T00:00:00"/>
    <m/>
    <d v="2025-11-21T00:00:00"/>
    <n v="0"/>
    <m/>
    <s v=""/>
    <s v="Đã thanh toán"/>
    <d v="2025-11-21T00:00:00"/>
    <d v="2026-01-12T00:00:00"/>
    <m/>
    <m/>
    <x v="5"/>
    <x v="5"/>
    <m/>
  </r>
  <r>
    <x v="15"/>
    <x v="15"/>
    <d v="2025-11-21T00:00:00"/>
    <s v="BH2375740"/>
    <d v="2025-11-21T00:00:00"/>
    <n v="77946"/>
    <s v="251119-01001-00221 - LOTTE NAM SÀI GÒN"/>
    <n v="1190660"/>
    <n v="0"/>
    <n v="95253"/>
    <n v="1285913"/>
    <s v="Tồn đầu kỳ"/>
    <d v="2026-01-12T00:00:00"/>
    <m/>
    <n v="1285913"/>
    <n v="0"/>
    <n v="1285913"/>
    <n v="0"/>
    <d v="2025-11-21T00:00:00"/>
    <m/>
    <d v="2025-11-21T00:00:00"/>
    <n v="0"/>
    <m/>
    <s v=""/>
    <s v="Đã thanh toán"/>
    <d v="2025-11-21T00:00:00"/>
    <d v="2026-01-12T00:00:00"/>
    <m/>
    <m/>
    <x v="5"/>
    <x v="5"/>
    <m/>
  </r>
  <r>
    <x v="37"/>
    <x v="37"/>
    <d v="2025-11-22T00:00:00"/>
    <s v="BH2375808"/>
    <d v="2025-11-22T00:00:00"/>
    <n v="78349"/>
    <s v="TC251121-01004-00062"/>
    <n v="1318620"/>
    <n v="0"/>
    <n v="105490"/>
    <n v="1424110"/>
    <s v="Tồn đầu kỳ"/>
    <d v="2026-01-12T00:00:00"/>
    <m/>
    <n v="1424110"/>
    <n v="0"/>
    <n v="1424110"/>
    <n v="0"/>
    <d v="2025-11-22T00:00:00"/>
    <m/>
    <d v="2025-11-22T00:00:00"/>
    <n v="0"/>
    <m/>
    <s v=""/>
    <s v="Đã thanh toán"/>
    <d v="2025-11-22T00:00:00"/>
    <d v="2026-01-12T00:00:00"/>
    <m/>
    <m/>
    <x v="5"/>
    <x v="5"/>
    <m/>
  </r>
  <r>
    <x v="37"/>
    <x v="37"/>
    <d v="2025-11-22T00:00:00"/>
    <s v="BH2375809"/>
    <d v="2025-11-22T00:00:00"/>
    <n v="78350"/>
    <s v="TC251121-01004-00224"/>
    <n v="1190660"/>
    <n v="0"/>
    <n v="95253"/>
    <n v="1285913"/>
    <s v="Tồn đầu kỳ"/>
    <d v="2026-01-12T00:00:00"/>
    <m/>
    <n v="1285913"/>
    <n v="0"/>
    <n v="1285913"/>
    <n v="0"/>
    <d v="2025-11-22T00:00:00"/>
    <m/>
    <d v="2025-11-22T00:00:00"/>
    <n v="0"/>
    <m/>
    <s v=""/>
    <s v="Đã thanh toán"/>
    <d v="2025-11-22T00:00:00"/>
    <d v="2026-01-12T00:00:00"/>
    <m/>
    <m/>
    <x v="5"/>
    <x v="5"/>
    <m/>
  </r>
  <r>
    <x v="40"/>
    <x v="40"/>
    <d v="2025-11-22T00:00:00"/>
    <s v="BH2375840"/>
    <d v="2025-11-22T00:00:00"/>
    <n v="78380"/>
    <s v="251120-01012-00299"/>
    <n v="1190660"/>
    <n v="0"/>
    <n v="95253"/>
    <n v="1285913"/>
    <s v="Tồn đầu kỳ"/>
    <d v="2026-01-12T00:00:00"/>
    <m/>
    <n v="1285913"/>
    <n v="0"/>
    <n v="1285913"/>
    <n v="0"/>
    <d v="2025-11-22T00:00:00"/>
    <m/>
    <d v="2025-11-22T00:00:00"/>
    <n v="0"/>
    <m/>
    <s v=""/>
    <s v="Đã thanh toán"/>
    <d v="2025-11-22T00:00:00"/>
    <d v="2026-01-12T00:00:00"/>
    <m/>
    <m/>
    <x v="5"/>
    <x v="5"/>
    <m/>
  </r>
  <r>
    <x v="38"/>
    <x v="38"/>
    <d v="2025-11-24T00:00:00"/>
    <s v="BH2368625"/>
    <d v="2025-11-24T00:00:00"/>
    <n v="78466"/>
    <s v="Bán hàng CÔNG TY CỔ PHẦN TRUNG TÂM THƯƠNG MẠI LOTTE VIỆT NAM - CHI NHÁNH TÂY HỒ theo hóa đơn 00078466"/>
    <n v="2145450"/>
    <n v="0"/>
    <n v="171636"/>
    <n v="2317086"/>
    <s v="Tồn đầu kỳ"/>
    <d v="2026-01-12T00:00:00"/>
    <m/>
    <n v="2317086"/>
    <n v="0"/>
    <n v="2317086"/>
    <n v="0"/>
    <d v="2025-11-24T00:00:00"/>
    <m/>
    <d v="2025-11-24T00:00:00"/>
    <n v="0"/>
    <m/>
    <s v=""/>
    <s v="Đã thanh toán"/>
    <d v="2025-11-24T00:00:00"/>
    <d v="2026-01-12T00:00:00"/>
    <m/>
    <m/>
    <x v="5"/>
    <x v="5"/>
    <m/>
  </r>
  <r>
    <x v="38"/>
    <x v="38"/>
    <d v="2025-11-24T00:00:00"/>
    <s v="BH2368626"/>
    <d v="2025-11-24T00:00:00"/>
    <n v="78467"/>
    <s v="Bán hàng CÔNG TY CỔ PHẦN TRUNG TÂM THƯƠNG MẠI LOTTE VIỆT NAM - CHI NHÁNH TÂY HỒ theo hóa đơn 00078467"/>
    <n v="1178385"/>
    <n v="0"/>
    <n v="94271"/>
    <n v="1272656"/>
    <s v="Tồn đầu kỳ"/>
    <d v="2026-01-12T00:00:00"/>
    <m/>
    <n v="1272656"/>
    <n v="0"/>
    <n v="1272656"/>
    <n v="0"/>
    <d v="2025-11-24T00:00:00"/>
    <m/>
    <d v="2025-11-24T00:00:00"/>
    <n v="0"/>
    <m/>
    <s v=""/>
    <s v="Đã thanh toán"/>
    <d v="2025-11-24T00:00:00"/>
    <d v="2026-01-12T00:00:00"/>
    <m/>
    <m/>
    <x v="5"/>
    <x v="5"/>
    <m/>
  </r>
  <r>
    <x v="40"/>
    <x v="40"/>
    <d v="2025-11-24T00:00:00"/>
    <s v="BH2376208"/>
    <d v="2025-11-24T00:00:00"/>
    <n v="78456"/>
    <s v="251122-01012-00087"/>
    <n v="4994010"/>
    <n v="0"/>
    <n v="399521"/>
    <n v="5393531"/>
    <s v="Tồn đầu kỳ"/>
    <d v="2026-01-12T00:00:00"/>
    <m/>
    <n v="5393531"/>
    <n v="0"/>
    <n v="5393531"/>
    <n v="0"/>
    <d v="2025-11-24T00:00:00"/>
    <m/>
    <d v="2025-11-24T00:00:00"/>
    <n v="0"/>
    <m/>
    <s v=""/>
    <s v="Đã thanh toán"/>
    <d v="2025-11-24T00:00:00"/>
    <d v="2026-01-12T00:00:00"/>
    <m/>
    <m/>
    <x v="5"/>
    <x v="5"/>
    <m/>
  </r>
  <r>
    <x v="40"/>
    <x v="40"/>
    <d v="2025-11-24T00:00:00"/>
    <s v="BH2376209"/>
    <d v="2025-11-24T00:00:00"/>
    <n v="78458"/>
    <s v="251124-01012-00176"/>
    <n v="2948820"/>
    <n v="0"/>
    <n v="235906"/>
    <n v="3184726"/>
    <s v="Tồn đầu kỳ"/>
    <d v="2026-01-12T00:00:00"/>
    <m/>
    <n v="3184726"/>
    <n v="0"/>
    <n v="3184726"/>
    <n v="0"/>
    <d v="2025-11-24T00:00:00"/>
    <m/>
    <d v="2025-11-24T00:00:00"/>
    <n v="0"/>
    <m/>
    <s v=""/>
    <s v="Đã thanh toán"/>
    <d v="2025-11-24T00:00:00"/>
    <d v="2026-01-12T00:00:00"/>
    <m/>
    <m/>
    <x v="5"/>
    <x v="5"/>
    <m/>
  </r>
  <r>
    <x v="14"/>
    <x v="14"/>
    <d v="2025-11-24T00:00:00"/>
    <s v="BH2376250"/>
    <d v="2025-11-24T00:00:00"/>
    <n v="78504"/>
    <s v="TC251124-01011-00246"/>
    <n v="8334620"/>
    <n v="0"/>
    <n v="666770"/>
    <n v="9001390"/>
    <s v="Tồn đầu kỳ"/>
    <d v="2026-01-12T00:00:00"/>
    <m/>
    <n v="9001390"/>
    <n v="0"/>
    <n v="9001390"/>
    <n v="0"/>
    <d v="2025-11-24T00:00:00"/>
    <m/>
    <d v="2025-11-24T00:00:00"/>
    <n v="0"/>
    <m/>
    <s v=""/>
    <s v="Đã thanh toán"/>
    <d v="2025-11-24T00:00:00"/>
    <d v="2026-01-12T00:00:00"/>
    <m/>
    <m/>
    <x v="5"/>
    <x v="5"/>
    <m/>
  </r>
  <r>
    <x v="36"/>
    <x v="36"/>
    <d v="2025-11-25T00:00:00"/>
    <s v="BH2376248"/>
    <d v="2025-11-25T00:00:00"/>
    <n v="78502"/>
    <s v="TC251124-01006-00147"/>
    <n v="1318620"/>
    <n v="0"/>
    <n v="105490"/>
    <n v="1424110"/>
    <s v="Tồn đầu kỳ"/>
    <d v="2026-01-12T00:00:00"/>
    <m/>
    <n v="1424110"/>
    <n v="0"/>
    <n v="1424110"/>
    <n v="0"/>
    <d v="2025-11-25T00:00:00"/>
    <m/>
    <d v="2025-11-25T00:00:00"/>
    <n v="0"/>
    <m/>
    <s v=""/>
    <s v="Đã thanh toán"/>
    <d v="2025-11-25T00:00:00"/>
    <d v="2026-01-12T00:00:00"/>
    <m/>
    <m/>
    <x v="5"/>
    <x v="5"/>
    <m/>
  </r>
  <r>
    <x v="36"/>
    <x v="36"/>
    <d v="2025-11-25T00:00:00"/>
    <s v="BH2376249"/>
    <d v="2025-11-25T00:00:00"/>
    <n v="78503"/>
    <s v="TC251124-01006-00412"/>
    <n v="583055"/>
    <n v="0"/>
    <n v="46644"/>
    <n v="629699"/>
    <s v="Tồn đầu kỳ"/>
    <d v="2026-01-12T00:00:00"/>
    <m/>
    <n v="629699"/>
    <n v="0"/>
    <n v="629699"/>
    <n v="0"/>
    <d v="2025-11-25T00:00:00"/>
    <m/>
    <d v="2025-11-25T00:00:00"/>
    <n v="0"/>
    <m/>
    <s v=""/>
    <s v="Đã thanh toán"/>
    <d v="2025-11-25T00:00:00"/>
    <d v="2026-01-12T00:00:00"/>
    <m/>
    <m/>
    <x v="5"/>
    <x v="5"/>
    <m/>
  </r>
  <r>
    <x v="15"/>
    <x v="15"/>
    <d v="2025-11-28T00:00:00"/>
    <s v="BH2376503"/>
    <d v="2025-11-28T00:00:00"/>
    <n v="79387"/>
    <s v="251125-01001-00074 - LOTTE NAM SÀI GÒN"/>
    <n v="4762640"/>
    <n v="0"/>
    <n v="381011"/>
    <n v="5143651"/>
    <s v="Tồn đầu kỳ"/>
    <d v="2026-01-12T00:00:00"/>
    <m/>
    <n v="5143651"/>
    <n v="0"/>
    <n v="5143651"/>
    <n v="0"/>
    <d v="2025-11-28T00:00:00"/>
    <m/>
    <d v="2025-11-28T00:00:00"/>
    <n v="0"/>
    <m/>
    <s v=""/>
    <s v="Đã thanh toán"/>
    <d v="2025-11-28T00:00:00"/>
    <d v="2026-01-12T00:00:00"/>
    <m/>
    <m/>
    <x v="5"/>
    <x v="5"/>
    <m/>
  </r>
  <r>
    <x v="15"/>
    <x v="15"/>
    <d v="2025-11-28T00:00:00"/>
    <s v="BH2376504"/>
    <d v="2025-11-28T00:00:00"/>
    <n v="79388"/>
    <s v="251124-01001-00482 - LOTTE NAM SÀI GÒN"/>
    <n v="1190660"/>
    <n v="0"/>
    <n v="95253"/>
    <n v="1285913"/>
    <s v="Tồn đầu kỳ"/>
    <d v="2026-01-12T00:00:00"/>
    <m/>
    <n v="1285913"/>
    <n v="0"/>
    <n v="1285913"/>
    <n v="0"/>
    <d v="2025-11-28T00:00:00"/>
    <m/>
    <d v="2025-11-28T00:00:00"/>
    <n v="0"/>
    <m/>
    <s v=""/>
    <s v="Đã thanh toán"/>
    <d v="2025-11-28T00:00:00"/>
    <d v="2026-01-12T00:00:00"/>
    <m/>
    <m/>
    <x v="5"/>
    <x v="5"/>
    <m/>
  </r>
  <r>
    <x v="35"/>
    <x v="35"/>
    <d v="2025-11-29T00:00:00"/>
    <s v="BH2376585"/>
    <d v="2025-11-29T00:00:00"/>
    <n v="79424"/>
    <s v="TC251126-01013-00267"/>
    <n v="3017000"/>
    <n v="0"/>
    <n v="241360"/>
    <n v="3258360"/>
    <s v="Tồn đầu kỳ"/>
    <d v="2026-01-30T00:00:00"/>
    <m/>
    <n v="3258360"/>
    <n v="0"/>
    <n v="3258360"/>
    <n v="0"/>
    <d v="2025-11-29T00:00:00"/>
    <m/>
    <d v="2025-11-29T00:00:00"/>
    <n v="0"/>
    <m/>
    <s v=""/>
    <s v="Đã thanh toán"/>
    <d v="2025-11-29T00:00:00"/>
    <d v="2026-01-30T00:00:00"/>
    <m/>
    <m/>
    <x v="5"/>
    <x v="5"/>
    <m/>
  </r>
  <r>
    <x v="35"/>
    <x v="35"/>
    <d v="2025-11-29T00:00:00"/>
    <s v="BH2376586"/>
    <d v="2025-11-29T00:00:00"/>
    <n v="79425"/>
    <s v="TC251128-01013-00045"/>
    <n v="3592610"/>
    <n v="0"/>
    <n v="287409"/>
    <n v="3880019"/>
    <s v="Tồn đầu kỳ"/>
    <d v="2026-01-30T00:00:00"/>
    <m/>
    <n v="3880019"/>
    <n v="0"/>
    <n v="3880019"/>
    <n v="0"/>
    <d v="2025-11-29T00:00:00"/>
    <m/>
    <d v="2025-11-29T00:00:00"/>
    <n v="0"/>
    <m/>
    <s v=""/>
    <s v="Đã thanh toán"/>
    <d v="2025-11-29T00:00:00"/>
    <d v="2026-01-30T00:00:00"/>
    <m/>
    <m/>
    <x v="5"/>
    <x v="5"/>
    <m/>
  </r>
  <r>
    <x v="34"/>
    <x v="34"/>
    <d v="2025-11-29T00:00:00"/>
    <s v="BH2376587"/>
    <d v="2025-11-29T00:00:00"/>
    <n v="79426"/>
    <s v="TC251127-01016-00011"/>
    <n v="5060300"/>
    <n v="0"/>
    <n v="404824"/>
    <n v="5465124"/>
    <s v="Tồn đầu kỳ"/>
    <d v="2026-01-30T00:00:00"/>
    <m/>
    <n v="5465124"/>
    <n v="0"/>
    <n v="5465124"/>
    <n v="0"/>
    <d v="2025-11-29T00:00:00"/>
    <m/>
    <d v="2025-11-29T00:00:00"/>
    <n v="0"/>
    <m/>
    <s v=""/>
    <s v="Đã thanh toán"/>
    <d v="2025-11-29T00:00:00"/>
    <d v="2026-01-30T00:00:00"/>
    <m/>
    <m/>
    <x v="5"/>
    <x v="5"/>
    <m/>
  </r>
  <r>
    <x v="24"/>
    <x v="24"/>
    <d v="2025-11-01T00:00:00"/>
    <s v="BH2373204"/>
    <d v="2025-11-01T00:00:00"/>
    <n v="72901"/>
    <s v="P-005215656 - Satrafoods NGUYỄN THƯỢNG HIỀN"/>
    <n v="221440"/>
    <n v="0"/>
    <n v="17715"/>
    <n v="239155"/>
    <s v="Tồn đầu kỳ"/>
    <d v="2026-03-25T00:00:00"/>
    <m/>
    <n v="239155"/>
    <n v="0"/>
    <n v="239155"/>
    <n v="0"/>
    <d v="2025-11-01T00:00:00"/>
    <m/>
    <d v="2025-11-01T00:00:00"/>
    <n v="0"/>
    <m/>
    <s v=""/>
    <s v="Đã thanh toán"/>
    <d v="2025-11-01T00:00:00"/>
    <d v="2026-03-25T00:00:00"/>
    <m/>
    <m/>
    <x v="14"/>
    <x v="14"/>
    <m/>
  </r>
  <r>
    <x v="24"/>
    <x v="24"/>
    <d v="2025-11-01T00:00:00"/>
    <s v="BH2373205"/>
    <d v="2025-11-01T00:00:00"/>
    <n v="72905"/>
    <s v="P-005215549 - Satrafoods THẠCH LAM"/>
    <n v="513420"/>
    <n v="0"/>
    <n v="41074"/>
    <n v="554494"/>
    <s v="Tồn đầu kỳ"/>
    <d v="2026-03-25T00:00:00"/>
    <m/>
    <n v="554494"/>
    <n v="0"/>
    <n v="554494"/>
    <n v="0"/>
    <d v="2025-11-01T00:00:00"/>
    <m/>
    <d v="2025-11-01T00:00:00"/>
    <n v="0"/>
    <m/>
    <s v=""/>
    <s v="Đã thanh toán"/>
    <d v="2025-11-01T00:00:00"/>
    <d v="2026-03-25T00:00:00"/>
    <m/>
    <m/>
    <x v="14"/>
    <x v="14"/>
    <m/>
  </r>
  <r>
    <x v="24"/>
    <x v="24"/>
    <d v="2025-11-01T00:00:00"/>
    <s v="BH2373345"/>
    <d v="2025-11-01T00:00:00"/>
    <n v="72922"/>
    <s v="P-005213841 - Satrafoods DƯƠNG CÔNG KHI"/>
    <n v="927217"/>
    <n v="0"/>
    <n v="74177"/>
    <n v="1001394"/>
    <s v="Tồn đầu kỳ"/>
    <d v="2026-03-25T00:00:00"/>
    <m/>
    <n v="1001394"/>
    <n v="0"/>
    <n v="1001394"/>
    <n v="0"/>
    <d v="2025-11-01T00:00:00"/>
    <m/>
    <d v="2025-11-01T00:00:00"/>
    <n v="0"/>
    <m/>
    <s v=""/>
    <s v="Đã thanh toán"/>
    <d v="2025-11-01T00:00:00"/>
    <d v="2026-03-25T00:00:00"/>
    <m/>
    <m/>
    <x v="14"/>
    <x v="14"/>
    <m/>
  </r>
  <r>
    <x v="24"/>
    <x v="24"/>
    <d v="2025-11-03T00:00:00"/>
    <s v="BH2373365"/>
    <d v="2025-11-03T00:00:00"/>
    <n v="72963"/>
    <s v="P-005205605 - Satrafoods LẠC LONG QUÂN 1"/>
    <n v="1537172"/>
    <n v="0"/>
    <n v="122974"/>
    <n v="1660146"/>
    <s v="Tồn đầu kỳ"/>
    <d v="2026-03-25T00:00:00"/>
    <m/>
    <n v="1660146"/>
    <n v="0"/>
    <n v="1660146"/>
    <n v="0"/>
    <d v="2025-11-03T00:00:00"/>
    <m/>
    <d v="2025-11-03T00:00:00"/>
    <n v="0"/>
    <m/>
    <s v=""/>
    <s v="Đã thanh toán"/>
    <d v="2025-11-03T00:00:00"/>
    <d v="2026-03-25T00:00:00"/>
    <m/>
    <m/>
    <x v="14"/>
    <x v="14"/>
    <m/>
  </r>
  <r>
    <x v="24"/>
    <x v="24"/>
    <d v="2025-11-04T00:00:00"/>
    <s v="BH2373412"/>
    <d v="2025-11-04T00:00:00"/>
    <n v="73029"/>
    <s v="P-005217792 - Satrafoods LÊ VĂN LINH"/>
    <n v="812130"/>
    <n v="0"/>
    <n v="64970"/>
    <n v="877100"/>
    <s v="Tồn đầu kỳ"/>
    <d v="2026-03-25T00:00:00"/>
    <m/>
    <n v="877100"/>
    <n v="0"/>
    <n v="877100"/>
    <n v="0"/>
    <d v="2025-11-04T00:00:00"/>
    <m/>
    <d v="2025-11-04T00:00:00"/>
    <n v="0"/>
    <m/>
    <s v=""/>
    <s v="Đã thanh toán"/>
    <d v="2025-11-04T00:00:00"/>
    <d v="2026-03-25T00:00:00"/>
    <m/>
    <m/>
    <x v="14"/>
    <x v="14"/>
    <m/>
  </r>
  <r>
    <x v="24"/>
    <x v="24"/>
    <d v="2025-11-05T00:00:00"/>
    <s v="BH2373478"/>
    <d v="2025-11-05T00:00:00"/>
    <n v="73093"/>
    <s v="P-005219203 - Satrafoods LÊ VĂN LƯƠNG"/>
    <n v="431847"/>
    <n v="0"/>
    <n v="34548"/>
    <n v="466395"/>
    <s v="Tồn đầu kỳ"/>
    <d v="2026-03-25T00:00:00"/>
    <m/>
    <n v="466395"/>
    <n v="0"/>
    <n v="466395"/>
    <n v="0"/>
    <d v="2025-11-05T00:00:00"/>
    <m/>
    <d v="2025-11-05T00:00:00"/>
    <n v="0"/>
    <m/>
    <s v=""/>
    <s v="Đã thanh toán"/>
    <d v="2025-11-05T00:00:00"/>
    <d v="2026-03-25T00:00:00"/>
    <m/>
    <m/>
    <x v="14"/>
    <x v="14"/>
    <m/>
  </r>
  <r>
    <x v="24"/>
    <x v="24"/>
    <d v="2025-11-05T00:00:00"/>
    <s v="BH2373485"/>
    <d v="2025-11-05T00:00:00"/>
    <n v="73101"/>
    <s v="P-005219666 - Satrafoods LÊ THỊ HOA"/>
    <n v="677409"/>
    <n v="0"/>
    <n v="54193"/>
    <n v="731602"/>
    <s v="Tồn đầu kỳ"/>
    <d v="2026-03-25T00:00:00"/>
    <m/>
    <n v="731602"/>
    <n v="0"/>
    <n v="731602"/>
    <n v="0"/>
    <d v="2025-11-05T00:00:00"/>
    <m/>
    <d v="2025-11-05T00:00:00"/>
    <n v="0"/>
    <m/>
    <s v=""/>
    <s v="Đã thanh toán"/>
    <d v="2025-11-05T00:00:00"/>
    <d v="2026-03-25T00:00:00"/>
    <m/>
    <m/>
    <x v="14"/>
    <x v="14"/>
    <m/>
  </r>
  <r>
    <x v="24"/>
    <x v="24"/>
    <d v="2025-11-05T00:00:00"/>
    <s v="BH2373489"/>
    <d v="2025-11-05T00:00:00"/>
    <n v="73105"/>
    <s v="P-005219661 - Satrafoods LÝ THƯỜNG KIỆT"/>
    <n v="726826"/>
    <n v="0"/>
    <n v="58146"/>
    <n v="784972"/>
    <s v="Tồn đầu kỳ"/>
    <d v="2026-03-25T00:00:00"/>
    <m/>
    <n v="784972"/>
    <n v="0"/>
    <n v="784972"/>
    <n v="0"/>
    <d v="2025-11-05T00:00:00"/>
    <m/>
    <d v="2025-11-05T00:00:00"/>
    <n v="0"/>
    <m/>
    <s v=""/>
    <s v="Đã thanh toán"/>
    <d v="2025-11-05T00:00:00"/>
    <d v="2026-03-25T00:00:00"/>
    <m/>
    <m/>
    <x v="14"/>
    <x v="14"/>
    <m/>
  </r>
  <r>
    <x v="23"/>
    <x v="23"/>
    <d v="2025-11-05T00:00:00"/>
    <s v="BH2373490"/>
    <d v="2025-11-05T00:00:00"/>
    <n v="73106"/>
    <s v="P-000113668"/>
    <n v="3211750"/>
    <n v="0"/>
    <n v="256940"/>
    <n v="3468690"/>
    <s v="Tồn đầu kỳ"/>
    <d v="2026-01-16T00:00:00"/>
    <m/>
    <n v="3468690"/>
    <n v="0"/>
    <n v="3468690"/>
    <n v="0"/>
    <d v="2025-11-05T00:00:00"/>
    <m/>
    <d v="2025-11-05T00:00:00"/>
    <n v="0"/>
    <m/>
    <s v=""/>
    <s v="Đã thanh toán"/>
    <d v="2025-11-05T00:00:00"/>
    <d v="2026-01-16T00:00:00"/>
    <m/>
    <m/>
    <x v="13"/>
    <x v="13"/>
    <m/>
  </r>
  <r>
    <x v="24"/>
    <x v="24"/>
    <d v="2025-11-06T00:00:00"/>
    <s v="BH2373552"/>
    <d v="2025-11-06T00:00:00"/>
    <n v="73193"/>
    <s v="P-005221604 - Satrafoods ĐƯỜNG SỐ 17"/>
    <n v="317331"/>
    <n v="0"/>
    <n v="25386"/>
    <n v="342717"/>
    <s v="Tồn đầu kỳ"/>
    <d v="2026-03-25T00:00:00"/>
    <m/>
    <n v="342717"/>
    <n v="0"/>
    <n v="342717"/>
    <n v="0"/>
    <d v="2025-11-06T00:00:00"/>
    <m/>
    <d v="2025-11-06T00:00:00"/>
    <n v="0"/>
    <m/>
    <s v=""/>
    <s v="Đã thanh toán"/>
    <d v="2025-11-06T00:00:00"/>
    <d v="2026-03-25T00:00:00"/>
    <m/>
    <m/>
    <x v="14"/>
    <x v="14"/>
    <m/>
  </r>
  <r>
    <x v="24"/>
    <x v="24"/>
    <d v="2025-11-06T00:00:00"/>
    <s v="BH2373567"/>
    <d v="2025-11-06T00:00:00"/>
    <n v="74076"/>
    <s v="P-005219571 - Satrafoods LÒ LU"/>
    <n v="1011444"/>
    <n v="0"/>
    <n v="80916"/>
    <n v="1092360"/>
    <s v="Tồn đầu kỳ"/>
    <d v="2026-03-25T00:00:00"/>
    <m/>
    <n v="1092360"/>
    <n v="0"/>
    <n v="1092360"/>
    <n v="0"/>
    <d v="2025-11-06T00:00:00"/>
    <m/>
    <d v="2025-11-06T00:00:00"/>
    <n v="0"/>
    <m/>
    <s v=""/>
    <s v="Đã thanh toán"/>
    <d v="2025-11-06T00:00:00"/>
    <d v="2026-03-25T00:00:00"/>
    <m/>
    <m/>
    <x v="14"/>
    <x v="14"/>
    <m/>
  </r>
  <r>
    <x v="24"/>
    <x v="24"/>
    <d v="2025-11-08T00:00:00"/>
    <s v="BH2373689"/>
    <d v="2025-11-08T00:00:00"/>
    <n v="74816"/>
    <s v="P-005224038 - Satrafoods ĐƯỜNG SỐ 41"/>
    <n v="1012285"/>
    <n v="0"/>
    <n v="80983"/>
    <n v="1093268"/>
    <s v="Tồn đầu kỳ"/>
    <d v="2026-03-25T00:00:00"/>
    <m/>
    <n v="1093268"/>
    <n v="0"/>
    <n v="1093268"/>
    <n v="0"/>
    <d v="2025-11-08T00:00:00"/>
    <m/>
    <d v="2025-11-08T00:00:00"/>
    <n v="0"/>
    <m/>
    <s v=""/>
    <s v="Đã thanh toán"/>
    <d v="2025-11-08T00:00:00"/>
    <d v="2026-03-25T00:00:00"/>
    <m/>
    <m/>
    <x v="14"/>
    <x v="14"/>
    <m/>
  </r>
  <r>
    <x v="24"/>
    <x v="24"/>
    <d v="2025-11-08T00:00:00"/>
    <s v="BH2373701"/>
    <d v="2025-11-08T00:00:00"/>
    <n v="74827"/>
    <s v="P-005222459 - Satrafoods AN BÌNH"/>
    <n v="385349"/>
    <n v="0"/>
    <n v="30828"/>
    <n v="416177"/>
    <s v="Tồn đầu kỳ"/>
    <d v="2026-03-25T00:00:00"/>
    <m/>
    <n v="416177"/>
    <n v="0"/>
    <n v="416177"/>
    <n v="0"/>
    <d v="2025-11-08T00:00:00"/>
    <m/>
    <d v="2025-11-08T00:00:00"/>
    <n v="0"/>
    <m/>
    <s v=""/>
    <s v="Đã thanh toán"/>
    <d v="2025-11-08T00:00:00"/>
    <d v="2026-03-25T00:00:00"/>
    <m/>
    <m/>
    <x v="14"/>
    <x v="14"/>
    <m/>
  </r>
  <r>
    <x v="24"/>
    <x v="24"/>
    <d v="2025-11-08T00:00:00"/>
    <s v="BH2373708"/>
    <d v="2025-11-08T00:00:00"/>
    <n v="74834"/>
    <s v="P-005220358 - Satrafoods LÊ THỊ HÀ"/>
    <n v="688158"/>
    <n v="0"/>
    <n v="55053"/>
    <n v="743211"/>
    <s v="Tồn đầu kỳ"/>
    <d v="2026-03-25T00:00:00"/>
    <m/>
    <n v="743211"/>
    <n v="0"/>
    <n v="743211"/>
    <n v="0"/>
    <d v="2025-11-08T00:00:00"/>
    <m/>
    <d v="2025-11-08T00:00:00"/>
    <n v="0"/>
    <m/>
    <s v=""/>
    <s v="Đã thanh toán"/>
    <d v="2025-11-08T00:00:00"/>
    <d v="2026-03-25T00:00:00"/>
    <m/>
    <m/>
    <x v="14"/>
    <x v="14"/>
    <m/>
  </r>
  <r>
    <x v="24"/>
    <x v="24"/>
    <d v="2025-11-08T00:00:00"/>
    <s v="BH2373709"/>
    <d v="2025-11-08T00:00:00"/>
    <n v="74835"/>
    <s v="P-005207083 - Satrafoods 555 Tỉnh Lộ 7 (CỦ CHI 12)"/>
    <n v="537624"/>
    <n v="0"/>
    <n v="43010"/>
    <n v="580634"/>
    <s v="Tồn đầu kỳ"/>
    <d v="2026-03-25T00:00:00"/>
    <m/>
    <n v="580634"/>
    <n v="0"/>
    <n v="580634"/>
    <n v="0"/>
    <d v="2025-11-08T00:00:00"/>
    <m/>
    <d v="2025-11-08T00:00:00"/>
    <n v="0"/>
    <m/>
    <s v=""/>
    <s v="Đã thanh toán"/>
    <d v="2025-11-08T00:00:00"/>
    <d v="2026-03-25T00:00:00"/>
    <m/>
    <m/>
    <x v="14"/>
    <x v="14"/>
    <m/>
  </r>
  <r>
    <x v="24"/>
    <x v="24"/>
    <d v="2025-11-08T00:00:00"/>
    <s v="BH2373710"/>
    <d v="2025-11-08T00:00:00"/>
    <n v="74836"/>
    <s v="P-005224367 - Satrafoods TRẦN VĂN MƯỜI"/>
    <n v="688440"/>
    <n v="0"/>
    <n v="55075"/>
    <n v="743515"/>
    <s v="Tồn đầu kỳ"/>
    <d v="2026-03-25T00:00:00"/>
    <m/>
    <n v="743515"/>
    <n v="0"/>
    <n v="743515"/>
    <n v="0"/>
    <d v="2025-11-08T00:00:00"/>
    <m/>
    <d v="2025-11-08T00:00:00"/>
    <n v="0"/>
    <m/>
    <s v=""/>
    <s v="Đã thanh toán"/>
    <d v="2025-11-08T00:00:00"/>
    <d v="2026-03-25T00:00:00"/>
    <m/>
    <m/>
    <x v="14"/>
    <x v="14"/>
    <m/>
  </r>
  <r>
    <x v="24"/>
    <x v="24"/>
    <d v="2025-11-08T00:00:00"/>
    <s v="BH2374163"/>
    <d v="2025-11-08T00:00:00"/>
    <n v="74838"/>
    <s v="P-005223998 - Satrafoods PHẠM THẾ HIỂN 3"/>
    <n v="680802"/>
    <n v="0"/>
    <n v="54464"/>
    <n v="735266"/>
    <s v="Tồn đầu kỳ"/>
    <d v="2026-03-25T00:00:00"/>
    <m/>
    <n v="735266"/>
    <n v="0"/>
    <n v="735266"/>
    <n v="0"/>
    <d v="2025-11-08T00:00:00"/>
    <m/>
    <d v="2025-11-08T00:00:00"/>
    <n v="0"/>
    <m/>
    <s v=""/>
    <s v="Đã thanh toán"/>
    <d v="2025-11-08T00:00:00"/>
    <d v="2026-03-25T00:00:00"/>
    <m/>
    <m/>
    <x v="14"/>
    <x v="14"/>
    <m/>
  </r>
  <r>
    <x v="24"/>
    <x v="24"/>
    <d v="2025-11-08T00:00:00"/>
    <s v="BH2374170"/>
    <d v="2025-11-08T00:00:00"/>
    <n v="74845"/>
    <s v="P-005224885 - Satrafoods THẠNH LỘC"/>
    <n v="493665"/>
    <n v="0"/>
    <n v="39493"/>
    <n v="533158"/>
    <s v="Tồn đầu kỳ"/>
    <d v="2026-03-25T00:00:00"/>
    <m/>
    <n v="533158"/>
    <n v="0"/>
    <n v="533158"/>
    <n v="0"/>
    <d v="2025-11-08T00:00:00"/>
    <m/>
    <d v="2025-11-08T00:00:00"/>
    <n v="0"/>
    <m/>
    <s v=""/>
    <s v="Đã thanh toán"/>
    <d v="2025-11-08T00:00:00"/>
    <d v="2026-03-25T00:00:00"/>
    <m/>
    <m/>
    <x v="14"/>
    <x v="14"/>
    <m/>
  </r>
  <r>
    <x v="24"/>
    <x v="24"/>
    <d v="2025-11-11T00:00:00"/>
    <s v="BH2374237"/>
    <d v="2025-11-11T00:00:00"/>
    <n v="74926"/>
    <s v="P-005227405 - Satrafoods 260 Trần Não"/>
    <n v="1256735"/>
    <n v="0"/>
    <n v="100539"/>
    <n v="1357274"/>
    <s v="Tồn đầu kỳ"/>
    <d v="2026-03-25T00:00:00"/>
    <m/>
    <n v="1357274"/>
    <n v="0"/>
    <n v="1357274"/>
    <n v="0"/>
    <d v="2025-11-11T00:00:00"/>
    <m/>
    <d v="2025-11-11T00:00:00"/>
    <n v="0"/>
    <m/>
    <s v=""/>
    <s v="Đã thanh toán"/>
    <d v="2025-11-11T00:00:00"/>
    <d v="2026-03-25T00:00:00"/>
    <m/>
    <m/>
    <x v="14"/>
    <x v="14"/>
    <m/>
  </r>
  <r>
    <x v="23"/>
    <x v="23"/>
    <d v="2025-11-12T00:00:00"/>
    <s v="BH2374277"/>
    <d v="2025-11-12T00:00:00"/>
    <n v="74992"/>
    <s v="P-000114363"/>
    <n v="2677700"/>
    <n v="0"/>
    <n v="214216"/>
    <n v="2891916"/>
    <s v="Tồn đầu kỳ"/>
    <d v="2026-01-16T00:00:00"/>
    <m/>
    <n v="2891916"/>
    <n v="0"/>
    <n v="2891916"/>
    <n v="0"/>
    <d v="2025-11-12T00:00:00"/>
    <m/>
    <d v="2025-11-12T00:00:00"/>
    <n v="0"/>
    <m/>
    <s v=""/>
    <s v="Đã thanh toán"/>
    <d v="2025-11-12T00:00:00"/>
    <d v="2026-01-16T00:00:00"/>
    <m/>
    <m/>
    <x v="13"/>
    <x v="13"/>
    <m/>
  </r>
  <r>
    <x v="24"/>
    <x v="24"/>
    <d v="2025-11-13T00:00:00"/>
    <s v="BH2374372"/>
    <d v="2025-11-13T00:00:00"/>
    <n v="75111"/>
    <s v="P-005226058 - Satrafoods TỈNH LỘ 43"/>
    <n v="868573"/>
    <n v="0"/>
    <n v="69486"/>
    <n v="938059"/>
    <s v="Tồn đầu kỳ"/>
    <d v="2026-03-25T00:00:00"/>
    <m/>
    <n v="938059"/>
    <n v="0"/>
    <n v="938059"/>
    <n v="0"/>
    <d v="2025-11-13T00:00:00"/>
    <m/>
    <d v="2025-11-13T00:00:00"/>
    <n v="0"/>
    <m/>
    <s v=""/>
    <s v="Đã thanh toán"/>
    <d v="2025-11-13T00:00:00"/>
    <d v="2026-03-25T00:00:00"/>
    <m/>
    <m/>
    <x v="14"/>
    <x v="14"/>
    <m/>
  </r>
  <r>
    <x v="24"/>
    <x v="24"/>
    <d v="2025-11-13T00:00:00"/>
    <s v="BH2374381"/>
    <d v="2025-11-13T00:00:00"/>
    <n v="75965"/>
    <s v="P-005228522 - Satrafoods LÊ THỊ RIÊNG"/>
    <n v="822678"/>
    <n v="0"/>
    <n v="65814"/>
    <n v="888492"/>
    <s v="Tồn đầu kỳ"/>
    <d v="2026-03-25T00:00:00"/>
    <m/>
    <n v="888492"/>
    <n v="0"/>
    <n v="888492"/>
    <n v="0"/>
    <d v="2025-11-13T00:00:00"/>
    <m/>
    <d v="2025-11-13T00:00:00"/>
    <n v="0"/>
    <m/>
    <s v=""/>
    <s v="Đã thanh toán"/>
    <d v="2025-11-13T00:00:00"/>
    <d v="2026-03-25T00:00:00"/>
    <m/>
    <m/>
    <x v="14"/>
    <x v="14"/>
    <m/>
  </r>
  <r>
    <x v="24"/>
    <x v="24"/>
    <d v="2025-11-13T00:00:00"/>
    <s v="BH2374391"/>
    <d v="2025-11-13T00:00:00"/>
    <n v="75972"/>
    <s v="P-005229260 - Satrafoods QUANG TRUNG"/>
    <n v="522282"/>
    <n v="0"/>
    <n v="41783"/>
    <n v="564065"/>
    <s v="Tồn đầu kỳ"/>
    <d v="2026-03-25T00:00:00"/>
    <m/>
    <n v="564065"/>
    <n v="0"/>
    <n v="564065"/>
    <n v="0"/>
    <d v="2025-11-13T00:00:00"/>
    <m/>
    <d v="2025-11-13T00:00:00"/>
    <n v="0"/>
    <m/>
    <s v=""/>
    <s v="Đã thanh toán"/>
    <d v="2025-11-13T00:00:00"/>
    <d v="2026-03-25T00:00:00"/>
    <m/>
    <m/>
    <x v="14"/>
    <x v="14"/>
    <m/>
  </r>
  <r>
    <x v="24"/>
    <x v="24"/>
    <d v="2025-11-13T00:00:00"/>
    <s v="BH2374407"/>
    <d v="2025-11-13T00:00:00"/>
    <n v="75987"/>
    <s v="P-005226171 - Satrafoods NGUYỄN THƯỢNG HIỀN"/>
    <n v="369035"/>
    <n v="0"/>
    <n v="29523"/>
    <n v="398558"/>
    <s v="Tồn đầu kỳ"/>
    <d v="2026-03-25T00:00:00"/>
    <m/>
    <n v="398558"/>
    <n v="0"/>
    <n v="398558"/>
    <n v="0"/>
    <d v="2025-11-13T00:00:00"/>
    <m/>
    <d v="2025-11-13T00:00:00"/>
    <n v="0"/>
    <m/>
    <s v=""/>
    <s v="Đã thanh toán"/>
    <d v="2025-11-13T00:00:00"/>
    <d v="2026-03-25T00:00:00"/>
    <m/>
    <m/>
    <x v="14"/>
    <x v="14"/>
    <m/>
  </r>
  <r>
    <x v="24"/>
    <x v="24"/>
    <d v="2025-11-15T00:00:00"/>
    <s v="BH2374588"/>
    <d v="2025-11-15T00:00:00"/>
    <n v="76658"/>
    <s v="P-005231218 - Satrafoods TỈNH LỘ 8 (CỦ CHI 9)"/>
    <n v="1467435"/>
    <n v="0"/>
    <n v="117395"/>
    <n v="1584830"/>
    <s v="Tồn đầu kỳ"/>
    <d v="2026-03-25T00:00:00"/>
    <m/>
    <n v="1584830"/>
    <n v="0"/>
    <n v="1584830"/>
    <n v="0"/>
    <d v="2025-11-15T00:00:00"/>
    <m/>
    <d v="2025-11-15T00:00:00"/>
    <n v="0"/>
    <m/>
    <s v=""/>
    <s v="Đã thanh toán"/>
    <d v="2025-11-15T00:00:00"/>
    <d v="2026-03-25T00:00:00"/>
    <m/>
    <m/>
    <x v="14"/>
    <x v="14"/>
    <m/>
  </r>
  <r>
    <x v="24"/>
    <x v="24"/>
    <d v="2025-11-15T00:00:00"/>
    <s v="BH2374589"/>
    <d v="2025-11-15T00:00:00"/>
    <n v="76659"/>
    <s v="P-005230124 - Satrafoods 803 Tỉnh Lộ 7"/>
    <n v="2153035"/>
    <n v="0"/>
    <n v="172243"/>
    <n v="2325278"/>
    <s v="Tồn đầu kỳ"/>
    <d v="2026-03-25T00:00:00"/>
    <m/>
    <n v="2325278"/>
    <n v="0"/>
    <n v="2325278"/>
    <n v="0"/>
    <d v="2025-11-15T00:00:00"/>
    <m/>
    <d v="2025-11-15T00:00:00"/>
    <n v="0"/>
    <m/>
    <s v=""/>
    <s v="Đã thanh toán"/>
    <d v="2025-11-15T00:00:00"/>
    <d v="2026-03-25T00:00:00"/>
    <m/>
    <m/>
    <x v="14"/>
    <x v="14"/>
    <m/>
  </r>
  <r>
    <x v="24"/>
    <x v="24"/>
    <d v="2025-11-15T00:00:00"/>
    <s v="BH2374595"/>
    <d v="2025-11-15T00:00:00"/>
    <n v="76666"/>
    <s v="P-005233026 - Satrafoods TRẦN VĂN MƯỜI"/>
    <n v="827541"/>
    <n v="0"/>
    <n v="66203"/>
    <n v="893744"/>
    <s v="Tồn đầu kỳ"/>
    <d v="2026-03-25T00:00:00"/>
    <m/>
    <n v="893744"/>
    <n v="0"/>
    <n v="893744"/>
    <n v="0"/>
    <d v="2025-11-15T00:00:00"/>
    <m/>
    <d v="2025-11-15T00:00:00"/>
    <n v="0"/>
    <m/>
    <s v=""/>
    <s v="Đã thanh toán"/>
    <d v="2025-11-15T00:00:00"/>
    <d v="2026-03-25T00:00:00"/>
    <m/>
    <m/>
    <x v="14"/>
    <x v="14"/>
    <m/>
  </r>
  <r>
    <x v="24"/>
    <x v="24"/>
    <d v="2025-11-15T00:00:00"/>
    <s v="BH2374598"/>
    <d v="2025-11-15T00:00:00"/>
    <n v="76670"/>
    <s v="P-005232273 - Satrafoods LÒ LU"/>
    <n v="567784"/>
    <n v="0"/>
    <n v="45423"/>
    <n v="613207"/>
    <s v="Tồn đầu kỳ"/>
    <d v="2026-03-25T00:00:00"/>
    <m/>
    <n v="613207"/>
    <n v="0"/>
    <n v="613207"/>
    <n v="0"/>
    <d v="2025-11-15T00:00:00"/>
    <m/>
    <d v="2025-11-15T00:00:00"/>
    <n v="0"/>
    <m/>
    <s v=""/>
    <s v="Đã thanh toán"/>
    <d v="2025-11-15T00:00:00"/>
    <d v="2026-03-25T00:00:00"/>
    <m/>
    <m/>
    <x v="14"/>
    <x v="14"/>
    <m/>
  </r>
  <r>
    <x v="24"/>
    <x v="24"/>
    <d v="2025-11-17T00:00:00"/>
    <s v="BH2375422"/>
    <d v="2025-11-17T00:00:00"/>
    <n v="76686"/>
    <s v="P-005232213 - Satrafoods BÙI CÔNG TRỪNG"/>
    <n v="1500303"/>
    <n v="0"/>
    <n v="120024"/>
    <n v="1620327"/>
    <s v="Tồn đầu kỳ"/>
    <d v="2026-03-25T00:00:00"/>
    <m/>
    <n v="1620327"/>
    <n v="0"/>
    <n v="1620327"/>
    <n v="0"/>
    <d v="2025-11-17T00:00:00"/>
    <m/>
    <d v="2025-11-17T00:00:00"/>
    <n v="0"/>
    <m/>
    <s v=""/>
    <s v="Đã thanh toán"/>
    <d v="2025-11-17T00:00:00"/>
    <d v="2026-03-25T00:00:00"/>
    <m/>
    <m/>
    <x v="14"/>
    <x v="14"/>
    <m/>
  </r>
  <r>
    <x v="24"/>
    <x v="24"/>
    <d v="2025-11-18T00:00:00"/>
    <s v="BH2375558"/>
    <d v="2025-11-18T00:00:00"/>
    <n v="76858"/>
    <s v="P-005232469 - Satrafoods TÂN CẢNG"/>
    <n v="846010"/>
    <n v="0"/>
    <n v="67681"/>
    <n v="913691"/>
    <s v="Tồn đầu kỳ"/>
    <d v="2026-03-25T00:00:00"/>
    <m/>
    <n v="913691"/>
    <n v="0"/>
    <n v="913691"/>
    <n v="0"/>
    <d v="2025-11-18T00:00:00"/>
    <m/>
    <d v="2025-11-18T00:00:00"/>
    <n v="0"/>
    <m/>
    <s v=""/>
    <s v="Đã thanh toán"/>
    <d v="2025-11-18T00:00:00"/>
    <d v="2026-03-25T00:00:00"/>
    <m/>
    <m/>
    <x v="14"/>
    <x v="14"/>
    <m/>
  </r>
  <r>
    <x v="24"/>
    <x v="24"/>
    <d v="2025-11-19T00:00:00"/>
    <s v="BH2375565"/>
    <d v="2025-11-19T00:00:00"/>
    <n v="76864"/>
    <s v="P-005235026 - Satrafoods HOÀNG HOA THÁM"/>
    <n v="358408"/>
    <n v="0"/>
    <n v="28673"/>
    <n v="387081"/>
    <s v="Tồn đầu kỳ"/>
    <d v="2026-03-25T00:00:00"/>
    <m/>
    <n v="387081"/>
    <n v="0"/>
    <n v="387081"/>
    <n v="0"/>
    <d v="2025-11-19T00:00:00"/>
    <m/>
    <d v="2025-11-19T00:00:00"/>
    <n v="0"/>
    <m/>
    <s v=""/>
    <s v="Đã thanh toán"/>
    <d v="2025-11-19T00:00:00"/>
    <d v="2026-03-25T00:00:00"/>
    <m/>
    <m/>
    <x v="14"/>
    <x v="14"/>
    <m/>
  </r>
  <r>
    <x v="24"/>
    <x v="24"/>
    <d v="2025-11-19T00:00:00"/>
    <s v="BH2375668"/>
    <d v="2025-11-19T00:00:00"/>
    <n v="76988"/>
    <s v="P-005236999 - Satrafoods PHAN ĐĂNG LƯU"/>
    <n v="618065"/>
    <n v="0"/>
    <n v="49445"/>
    <n v="667510"/>
    <s v="Tồn đầu kỳ"/>
    <d v="2026-03-25T00:00:00"/>
    <m/>
    <n v="667510"/>
    <n v="0"/>
    <n v="667510"/>
    <n v="0"/>
    <d v="2025-11-19T00:00:00"/>
    <m/>
    <d v="2025-11-19T00:00:00"/>
    <n v="0"/>
    <m/>
    <s v=""/>
    <s v="Đã thanh toán"/>
    <d v="2025-11-19T00:00:00"/>
    <d v="2026-03-25T00:00:00"/>
    <m/>
    <m/>
    <x v="14"/>
    <x v="14"/>
    <m/>
  </r>
  <r>
    <x v="24"/>
    <x v="24"/>
    <d v="2025-11-20T00:00:00"/>
    <s v="BH2375571"/>
    <d v="2025-11-20T00:00:00"/>
    <n v="76869"/>
    <s v="P-005233646 - Satrafoods ĐƯỜNG SỐ 5C"/>
    <n v="1319373"/>
    <n v="0"/>
    <n v="105550"/>
    <n v="1424923"/>
    <s v="Tồn đầu kỳ"/>
    <d v="2026-03-25T00:00:00"/>
    <m/>
    <n v="1424923"/>
    <n v="0"/>
    <n v="1424923"/>
    <n v="0"/>
    <d v="2025-11-20T00:00:00"/>
    <m/>
    <d v="2025-11-20T00:00:00"/>
    <n v="0"/>
    <m/>
    <s v=""/>
    <s v="Đã thanh toán"/>
    <d v="2025-11-20T00:00:00"/>
    <d v="2026-03-25T00:00:00"/>
    <m/>
    <m/>
    <x v="14"/>
    <x v="14"/>
    <m/>
  </r>
  <r>
    <x v="24"/>
    <x v="24"/>
    <d v="2025-11-20T00:00:00"/>
    <s v="BH2375688"/>
    <d v="2025-11-20T00:00:00"/>
    <n v="77043"/>
    <s v="P-005237693 - Satrafoods LÊ THỊ HOA"/>
    <n v="927066"/>
    <n v="0"/>
    <n v="74165"/>
    <n v="1001231"/>
    <s v="Tồn đầu kỳ"/>
    <d v="2026-03-25T00:00:00"/>
    <m/>
    <n v="1001231"/>
    <n v="0"/>
    <n v="1001231"/>
    <n v="0"/>
    <d v="2025-11-20T00:00:00"/>
    <m/>
    <d v="2025-11-20T00:00:00"/>
    <n v="0"/>
    <m/>
    <s v=""/>
    <s v="Đã thanh toán"/>
    <d v="2025-11-20T00:00:00"/>
    <d v="2026-03-25T00:00:00"/>
    <m/>
    <m/>
    <x v="14"/>
    <x v="14"/>
    <m/>
  </r>
  <r>
    <x v="24"/>
    <x v="24"/>
    <d v="2025-11-20T00:00:00"/>
    <s v="BH2375695"/>
    <d v="2025-11-20T00:00:00"/>
    <n v="77113"/>
    <s v="P-005238217 - Satrafoods LÊ VĂN LƯƠNG"/>
    <n v="544858"/>
    <n v="0"/>
    <n v="43589"/>
    <n v="588447"/>
    <s v="Tồn đầu kỳ"/>
    <d v="2026-03-25T00:00:00"/>
    <m/>
    <n v="588447"/>
    <n v="0"/>
    <n v="588447"/>
    <n v="0"/>
    <d v="2025-11-20T00:00:00"/>
    <m/>
    <d v="2025-11-20T00:00:00"/>
    <n v="0"/>
    <m/>
    <s v=""/>
    <s v="Đã thanh toán"/>
    <d v="2025-11-20T00:00:00"/>
    <d v="2026-03-25T00:00:00"/>
    <m/>
    <m/>
    <x v="14"/>
    <x v="14"/>
    <m/>
  </r>
  <r>
    <x v="24"/>
    <x v="24"/>
    <d v="2025-11-20T00:00:00"/>
    <s v="BH2375710"/>
    <d v="2025-11-20T00:00:00"/>
    <n v="77594"/>
    <s v="P-005235235 - Satrafoods TÔ KÝ"/>
    <n v="647602"/>
    <n v="0"/>
    <n v="51808"/>
    <n v="699410"/>
    <s v="Tồn đầu kỳ"/>
    <d v="2026-03-25T00:00:00"/>
    <m/>
    <n v="699410"/>
    <n v="0"/>
    <n v="699410"/>
    <n v="0"/>
    <d v="2025-11-20T00:00:00"/>
    <m/>
    <d v="2025-11-20T00:00:00"/>
    <n v="0"/>
    <m/>
    <s v=""/>
    <s v="Đã thanh toán"/>
    <d v="2025-11-20T00:00:00"/>
    <d v="2026-03-25T00:00:00"/>
    <m/>
    <m/>
    <x v="14"/>
    <x v="14"/>
    <m/>
  </r>
  <r>
    <x v="24"/>
    <x v="24"/>
    <d v="2025-11-21T00:00:00"/>
    <s v="BH2375737"/>
    <d v="2025-11-21T00:00:00"/>
    <n v="77943"/>
    <s v="P-005239424 - Satrafoods LÊ THỊ RIÊNG"/>
    <n v="517701"/>
    <n v="0"/>
    <n v="41416"/>
    <n v="559117"/>
    <s v="Tồn đầu kỳ"/>
    <d v="2026-03-25T00:00:00"/>
    <m/>
    <n v="559117"/>
    <n v="0"/>
    <n v="559117"/>
    <n v="0"/>
    <d v="2025-11-21T00:00:00"/>
    <m/>
    <d v="2025-11-21T00:00:00"/>
    <n v="0"/>
    <m/>
    <s v=""/>
    <s v="Đã thanh toán"/>
    <d v="2025-11-21T00:00:00"/>
    <d v="2026-03-25T00:00:00"/>
    <m/>
    <m/>
    <x v="14"/>
    <x v="14"/>
    <m/>
  </r>
  <r>
    <x v="24"/>
    <x v="24"/>
    <d v="2025-11-21T00:00:00"/>
    <s v="BH2375767"/>
    <d v="2025-11-21T00:00:00"/>
    <n v="77960"/>
    <s v="P-005235432 - Satrafoods NGUYỄN DUY TRINH 2"/>
    <n v="220293"/>
    <n v="0"/>
    <n v="17623"/>
    <n v="237916"/>
    <s v="Tồn đầu kỳ"/>
    <d v="2026-03-25T00:00:00"/>
    <m/>
    <n v="237916"/>
    <n v="0"/>
    <n v="237916"/>
    <n v="0"/>
    <d v="2025-11-21T00:00:00"/>
    <m/>
    <d v="2025-11-21T00:00:00"/>
    <n v="0"/>
    <m/>
    <s v=""/>
    <s v="Đã thanh toán"/>
    <d v="2025-11-21T00:00:00"/>
    <d v="2026-03-25T00:00:00"/>
    <m/>
    <m/>
    <x v="14"/>
    <x v="14"/>
    <m/>
  </r>
  <r>
    <x v="24"/>
    <x v="24"/>
    <d v="2025-11-22T00:00:00"/>
    <s v="BH2375825"/>
    <d v="2025-11-22T00:00:00"/>
    <n v="78368"/>
    <s v="P-005237418 - Satrafoods ĐƯỜNG SỐ 2 THỦ ĐỨC"/>
    <n v="516104"/>
    <n v="0"/>
    <n v="41288"/>
    <n v="557392"/>
    <s v="Tồn đầu kỳ"/>
    <d v="2026-03-25T00:00:00"/>
    <m/>
    <n v="557392"/>
    <n v="0"/>
    <n v="557392"/>
    <n v="0"/>
    <d v="2025-11-22T00:00:00"/>
    <m/>
    <d v="2025-11-22T00:00:00"/>
    <n v="0"/>
    <m/>
    <s v=""/>
    <s v="Đã thanh toán"/>
    <d v="2025-11-22T00:00:00"/>
    <d v="2026-03-25T00:00:00"/>
    <m/>
    <m/>
    <x v="14"/>
    <x v="14"/>
    <m/>
  </r>
  <r>
    <x v="24"/>
    <x v="24"/>
    <d v="2025-11-22T00:00:00"/>
    <s v="BH2375834"/>
    <d v="2025-11-22T00:00:00"/>
    <n v="78375"/>
    <s v="P-005241285 - Satrafoods PHẠM VĂN HAI"/>
    <n v="595713"/>
    <n v="0"/>
    <n v="47657"/>
    <n v="643370"/>
    <s v="Tồn đầu kỳ"/>
    <d v="2026-03-25T00:00:00"/>
    <m/>
    <n v="643370"/>
    <n v="0"/>
    <n v="643370"/>
    <n v="0"/>
    <d v="2025-11-22T00:00:00"/>
    <m/>
    <d v="2025-11-22T00:00:00"/>
    <n v="0"/>
    <m/>
    <s v=""/>
    <s v="Đã thanh toán"/>
    <d v="2025-11-22T00:00:00"/>
    <d v="2026-03-25T00:00:00"/>
    <m/>
    <m/>
    <x v="14"/>
    <x v="14"/>
    <m/>
  </r>
  <r>
    <x v="24"/>
    <x v="24"/>
    <d v="2025-11-22T00:00:00"/>
    <s v="BH2375841"/>
    <d v="2025-11-22T00:00:00"/>
    <n v="78381"/>
    <s v="P-005240736 - Satrafoods QUANG TRUNG"/>
    <n v="486610"/>
    <n v="0"/>
    <n v="38929"/>
    <n v="525539"/>
    <s v="Tồn đầu kỳ"/>
    <d v="2026-03-25T00:00:00"/>
    <m/>
    <n v="525539"/>
    <n v="0"/>
    <n v="525539"/>
    <n v="0"/>
    <d v="2025-11-22T00:00:00"/>
    <m/>
    <d v="2025-11-22T00:00:00"/>
    <n v="0"/>
    <m/>
    <s v=""/>
    <s v="Đã thanh toán"/>
    <d v="2025-11-22T00:00:00"/>
    <d v="2026-03-25T00:00:00"/>
    <m/>
    <m/>
    <x v="14"/>
    <x v="14"/>
    <m/>
  </r>
  <r>
    <x v="24"/>
    <x v="24"/>
    <d v="2025-11-22T00:00:00"/>
    <s v="BH2375842"/>
    <d v="2025-11-22T00:00:00"/>
    <n v="78382"/>
    <s v="P-005239868 - Satrafoods NGUYỄN THỊ BÚP (TCH 2)"/>
    <n v="1320810"/>
    <n v="0"/>
    <n v="105665"/>
    <n v="1426475"/>
    <s v="Tồn đầu kỳ"/>
    <d v="2026-03-25T00:00:00"/>
    <m/>
    <n v="1426475"/>
    <n v="0"/>
    <n v="1426475"/>
    <n v="0"/>
    <d v="2025-11-22T00:00:00"/>
    <m/>
    <d v="2025-11-22T00:00:00"/>
    <n v="0"/>
    <m/>
    <s v=""/>
    <s v="Đã thanh toán"/>
    <d v="2025-11-22T00:00:00"/>
    <d v="2026-03-25T00:00:00"/>
    <m/>
    <m/>
    <x v="14"/>
    <x v="14"/>
    <m/>
  </r>
  <r>
    <x v="24"/>
    <x v="24"/>
    <d v="2025-11-24T00:00:00"/>
    <s v="BH2376207"/>
    <d v="2025-11-24T00:00:00"/>
    <n v="78455"/>
    <s v="P-005239507 - Satrafoods THỐNG NHẤT"/>
    <n v="488258"/>
    <n v="0"/>
    <n v="39061"/>
    <n v="527319"/>
    <s v="Tồn đầu kỳ"/>
    <d v="2026-03-25T00:00:00"/>
    <m/>
    <n v="527319"/>
    <n v="0"/>
    <n v="527319"/>
    <n v="0"/>
    <d v="2025-11-24T00:00:00"/>
    <m/>
    <d v="2025-11-24T00:00:00"/>
    <n v="0"/>
    <m/>
    <s v=""/>
    <s v="Đã thanh toán"/>
    <d v="2025-11-24T00:00:00"/>
    <d v="2026-03-25T00:00:00"/>
    <m/>
    <m/>
    <x v="14"/>
    <x v="14"/>
    <m/>
  </r>
  <r>
    <x v="24"/>
    <x v="24"/>
    <d v="2025-11-25T00:00:00"/>
    <s v="BH2376255"/>
    <d v="2025-11-25T00:00:00"/>
    <n v="78507"/>
    <s v="P-005242634 - Satrafoods TỈNH LỘ 43"/>
    <n v="611055"/>
    <n v="0"/>
    <n v="48884"/>
    <n v="659939"/>
    <s v="Tồn đầu kỳ"/>
    <d v="2026-03-25T00:00:00"/>
    <m/>
    <n v="659939"/>
    <n v="0"/>
    <n v="659939"/>
    <n v="0"/>
    <d v="2025-11-25T00:00:00"/>
    <m/>
    <d v="2025-11-25T00:00:00"/>
    <n v="0"/>
    <m/>
    <s v=""/>
    <s v="Đã thanh toán"/>
    <d v="2025-11-25T00:00:00"/>
    <d v="2026-03-25T00:00:00"/>
    <m/>
    <m/>
    <x v="14"/>
    <x v="14"/>
    <m/>
  </r>
  <r>
    <x v="1"/>
    <x v="1"/>
    <d v="2025-11-25T00:00:00"/>
    <s v="BH2376269"/>
    <d v="2025-11-25T00:00:00"/>
    <n v="78525"/>
    <s v="P-000220097"/>
    <n v="414000"/>
    <n v="0"/>
    <n v="33120"/>
    <n v="447120"/>
    <s v="Tồn đầu kỳ"/>
    <d v="2026-01-15T00:00:00"/>
    <m/>
    <n v="447120"/>
    <n v="0"/>
    <n v="447120"/>
    <n v="0"/>
    <d v="2025-11-25T00:00:00"/>
    <m/>
    <d v="2025-11-25T00:00:00"/>
    <n v="0"/>
    <m/>
    <s v=""/>
    <s v="Đã thanh toán"/>
    <d v="2025-11-25T00:00:00"/>
    <d v="2026-01-15T00:00:00"/>
    <m/>
    <m/>
    <x v="1"/>
    <x v="1"/>
    <m/>
  </r>
  <r>
    <x v="24"/>
    <x v="24"/>
    <d v="2025-11-26T00:00:00"/>
    <s v="BH2376381"/>
    <d v="2025-11-26T00:00:00"/>
    <n v="78604"/>
    <s v="P-005241942 - Satrafoods LÊ MINH NHỰT"/>
    <n v="887542"/>
    <n v="0"/>
    <n v="71003"/>
    <n v="958545"/>
    <s v="Tồn đầu kỳ"/>
    <d v="2026-03-25T00:00:00"/>
    <m/>
    <n v="958545"/>
    <n v="0"/>
    <n v="958545"/>
    <n v="0"/>
    <d v="2025-11-26T00:00:00"/>
    <m/>
    <d v="2025-11-26T00:00:00"/>
    <n v="0"/>
    <m/>
    <s v=""/>
    <s v="Đã thanh toán"/>
    <d v="2025-11-26T00:00:00"/>
    <d v="2026-03-25T00:00:00"/>
    <m/>
    <m/>
    <x v="14"/>
    <x v="14"/>
    <m/>
  </r>
  <r>
    <x v="24"/>
    <x v="24"/>
    <d v="2025-11-26T00:00:00"/>
    <s v="BH2376398"/>
    <d v="2025-11-26T00:00:00"/>
    <n v="78629"/>
    <s v="P-005244124 - Satrafoods ĐƯỜNG SỐ 41"/>
    <n v="528885"/>
    <n v="0"/>
    <n v="42311"/>
    <n v="571196"/>
    <s v="Tồn đầu kỳ"/>
    <d v="2026-03-25T00:00:00"/>
    <m/>
    <n v="571196"/>
    <n v="0"/>
    <n v="571196"/>
    <n v="0"/>
    <d v="2025-11-26T00:00:00"/>
    <m/>
    <d v="2025-11-26T00:00:00"/>
    <n v="0"/>
    <m/>
    <s v=""/>
    <s v="Đã thanh toán"/>
    <d v="2025-11-26T00:00:00"/>
    <d v="2026-03-25T00:00:00"/>
    <m/>
    <m/>
    <x v="14"/>
    <x v="14"/>
    <m/>
  </r>
  <r>
    <x v="24"/>
    <x v="24"/>
    <d v="2025-11-27T00:00:00"/>
    <s v="BH2376456"/>
    <d v="2025-11-27T00:00:00"/>
    <n v="78693"/>
    <s v="P-005240658 - Satrafoods LÒ LU"/>
    <n v="896958"/>
    <n v="0"/>
    <n v="71757"/>
    <n v="968715"/>
    <s v="Tồn đầu kỳ"/>
    <d v="2026-03-25T00:00:00"/>
    <m/>
    <n v="968715"/>
    <n v="0"/>
    <n v="968715"/>
    <n v="0"/>
    <d v="2025-11-27T00:00:00"/>
    <m/>
    <d v="2025-11-27T00:00:00"/>
    <n v="0"/>
    <m/>
    <s v=""/>
    <s v="Đã thanh toán"/>
    <d v="2025-11-27T00:00:00"/>
    <d v="2026-03-25T00:00:00"/>
    <m/>
    <m/>
    <x v="14"/>
    <x v="14"/>
    <m/>
  </r>
  <r>
    <x v="24"/>
    <x v="24"/>
    <d v="2025-11-28T00:00:00"/>
    <s v="BH2376509"/>
    <d v="2025-11-28T00:00:00"/>
    <n v="79392"/>
    <s v="P-005247418 - Satrafoods LÊ THỊ HOA"/>
    <n v="550905"/>
    <n v="0"/>
    <n v="44072"/>
    <n v="594977"/>
    <s v="Tồn đầu kỳ"/>
    <d v="2026-03-25T00:00:00"/>
    <m/>
    <n v="594977"/>
    <n v="0"/>
    <n v="594977"/>
    <n v="0"/>
    <d v="2025-11-28T00:00:00"/>
    <m/>
    <d v="2025-11-28T00:00:00"/>
    <n v="0"/>
    <m/>
    <s v=""/>
    <s v="Đã thanh toán"/>
    <d v="2025-11-28T00:00:00"/>
    <d v="2026-03-25T00:00:00"/>
    <m/>
    <m/>
    <x v="14"/>
    <x v="14"/>
    <m/>
  </r>
  <r>
    <x v="24"/>
    <x v="24"/>
    <d v="2025-11-28T00:00:00"/>
    <s v="BH2376510"/>
    <d v="2025-11-28T00:00:00"/>
    <n v="79393"/>
    <s v="P-005248320 - Satrafoods KHA VẠN CÂN"/>
    <n v="353862"/>
    <n v="0"/>
    <n v="28309"/>
    <n v="382171"/>
    <s v="Tồn đầu kỳ"/>
    <d v="2026-03-25T00:00:00"/>
    <m/>
    <n v="382171"/>
    <n v="0"/>
    <n v="382171"/>
    <n v="0"/>
    <d v="2025-11-28T00:00:00"/>
    <m/>
    <d v="2025-11-28T00:00:00"/>
    <n v="0"/>
    <m/>
    <s v=""/>
    <s v="Đã thanh toán"/>
    <d v="2025-11-28T00:00:00"/>
    <d v="2026-03-25T00:00:00"/>
    <m/>
    <m/>
    <x v="14"/>
    <x v="14"/>
    <m/>
  </r>
  <r>
    <x v="24"/>
    <x v="24"/>
    <d v="2025-11-28T00:00:00"/>
    <s v="BH2376518"/>
    <d v="2025-11-28T00:00:00"/>
    <n v="79399"/>
    <s v="P-005245552 - Satrafoods HƯƠNG LỘ 2 -2"/>
    <n v="656812"/>
    <n v="0"/>
    <n v="52545"/>
    <n v="709357"/>
    <s v="Tồn đầu kỳ"/>
    <d v="2026-03-25T00:00:00"/>
    <m/>
    <n v="709357"/>
    <n v="0"/>
    <n v="709357"/>
    <n v="0"/>
    <d v="2025-11-28T00:00:00"/>
    <m/>
    <d v="2025-11-28T00:00:00"/>
    <n v="0"/>
    <m/>
    <s v=""/>
    <s v="Đã thanh toán"/>
    <d v="2025-11-28T00:00:00"/>
    <d v="2026-03-25T00:00:00"/>
    <m/>
    <m/>
    <x v="14"/>
    <x v="14"/>
    <m/>
  </r>
  <r>
    <x v="24"/>
    <x v="24"/>
    <d v="2025-11-29T00:00:00"/>
    <s v="BH2376593"/>
    <d v="2025-11-29T00:00:00"/>
    <n v="79985"/>
    <s v="P-005249201 - Satrafoods ĐƯỜNG SỐ 2 THỦ ĐỨC"/>
    <n v="871604"/>
    <n v="0"/>
    <n v="69728"/>
    <n v="941332"/>
    <s v="Tồn đầu kỳ"/>
    <d v="2026-03-25T00:00:00"/>
    <m/>
    <n v="941332"/>
    <n v="0"/>
    <n v="941332"/>
    <n v="0"/>
    <d v="2025-11-29T00:00:00"/>
    <m/>
    <d v="2025-11-29T00:00:00"/>
    <n v="0"/>
    <m/>
    <s v=""/>
    <s v="Đã thanh toán"/>
    <d v="2025-11-29T00:00:00"/>
    <d v="2026-03-25T00:00:00"/>
    <m/>
    <m/>
    <x v="14"/>
    <x v="14"/>
    <m/>
  </r>
  <r>
    <x v="24"/>
    <x v="24"/>
    <d v="2025-11-29T00:00:00"/>
    <s v="BH2376603"/>
    <d v="2025-11-29T00:00:00"/>
    <n v="79997"/>
    <s v="P-005244693 - Satrafoods 555 Tỉnh Lộ 7 (CỦ CHI 12)"/>
    <n v="603978"/>
    <n v="0"/>
    <n v="48318"/>
    <n v="652296"/>
    <s v="Tồn đầu kỳ"/>
    <d v="2026-03-25T00:00:00"/>
    <m/>
    <n v="652296"/>
    <n v="0"/>
    <n v="652296"/>
    <n v="0"/>
    <d v="2025-11-29T00:00:00"/>
    <m/>
    <d v="2025-11-29T00:00:00"/>
    <n v="0"/>
    <m/>
    <s v=""/>
    <s v="Đã thanh toán"/>
    <d v="2025-11-29T00:00:00"/>
    <d v="2026-03-25T00:00:00"/>
    <m/>
    <m/>
    <x v="14"/>
    <x v="14"/>
    <m/>
  </r>
  <r>
    <x v="24"/>
    <x v="24"/>
    <d v="2025-11-29T00:00:00"/>
    <s v="BH2376605"/>
    <d v="2025-11-29T00:00:00"/>
    <n v="79999"/>
    <s v="P-005244281 - Satrafoods CỦ CHI 1"/>
    <n v="1010540"/>
    <n v="0"/>
    <n v="80843"/>
    <n v="1091383"/>
    <s v="Tồn đầu kỳ"/>
    <d v="2026-03-25T00:00:00"/>
    <m/>
    <n v="1091383"/>
    <n v="0"/>
    <n v="1091383"/>
    <n v="0"/>
    <d v="2025-11-29T00:00:00"/>
    <m/>
    <d v="2025-11-29T00:00:00"/>
    <n v="0"/>
    <m/>
    <s v=""/>
    <s v="Đã thanh toán"/>
    <d v="2025-11-29T00:00:00"/>
    <d v="2026-03-25T00:00:00"/>
    <m/>
    <m/>
    <x v="14"/>
    <x v="14"/>
    <m/>
  </r>
  <r>
    <x v="24"/>
    <x v="24"/>
    <d v="2025-11-29T00:00:00"/>
    <s v="BH2376606"/>
    <d v="2025-11-29T00:00:00"/>
    <n v="80000"/>
    <s v="P-005242951 - Satrafoods 803 Tỉnh Lộ 7"/>
    <n v="1603074"/>
    <n v="0"/>
    <n v="128246"/>
    <n v="1731320"/>
    <s v="Tồn đầu kỳ"/>
    <d v="2026-03-25T00:00:00"/>
    <m/>
    <n v="1731320"/>
    <n v="0"/>
    <n v="1731320"/>
    <n v="0"/>
    <d v="2025-11-29T00:00:00"/>
    <m/>
    <d v="2025-11-29T00:00:00"/>
    <n v="0"/>
    <m/>
    <s v=""/>
    <s v="Đã thanh toán"/>
    <d v="2025-11-29T00:00:00"/>
    <d v="2026-03-25T00:00:00"/>
    <m/>
    <m/>
    <x v="14"/>
    <x v="14"/>
    <m/>
  </r>
  <r>
    <x v="24"/>
    <x v="24"/>
    <d v="2025-12-01T00:00:00"/>
    <s v="BH2377225"/>
    <d v="2025-12-01T00:00:00"/>
    <n v="80112"/>
    <s v="P-005247147 - Satrafoods ĐINH ĐỨC THIỆN"/>
    <n v="889590"/>
    <n v="0"/>
    <n v="71167"/>
    <n v="960757"/>
    <s v="Tồn đầu kỳ"/>
    <d v="2026-03-25T00:00:00"/>
    <m/>
    <n v="960757"/>
    <n v="0"/>
    <n v="960757"/>
    <n v="0"/>
    <d v="2025-12-01T00:00:00"/>
    <m/>
    <d v="2025-12-01T00:00:00"/>
    <n v="0"/>
    <m/>
    <s v=""/>
    <s v="Đã thanh toán"/>
    <d v="2025-12-01T00:00:00"/>
    <d v="2026-03-25T00:00:00"/>
    <m/>
    <m/>
    <x v="14"/>
    <x v="14"/>
    <m/>
  </r>
  <r>
    <x v="24"/>
    <x v="24"/>
    <d v="2025-12-01T00:00:00"/>
    <s v="BH2377272"/>
    <d v="2025-12-01T00:00:00"/>
    <n v="80082"/>
    <s v="P-005249903 - Satrafoods THẠNH LỘC"/>
    <n v="589830"/>
    <n v="0"/>
    <n v="47186"/>
    <n v="637016"/>
    <s v="Tồn đầu kỳ"/>
    <d v="2026-03-25T00:00:00"/>
    <m/>
    <n v="637016"/>
    <n v="0"/>
    <n v="637016"/>
    <n v="0"/>
    <d v="2025-12-01T00:00:00"/>
    <m/>
    <d v="2025-12-01T00:00:00"/>
    <n v="0"/>
    <m/>
    <s v=""/>
    <s v="Đã thanh toán"/>
    <d v="2025-12-01T00:00:00"/>
    <d v="2026-03-25T00:00:00"/>
    <m/>
    <m/>
    <x v="14"/>
    <x v="14"/>
    <m/>
  </r>
  <r>
    <x v="24"/>
    <x v="24"/>
    <d v="2025-12-01T00:00:00"/>
    <s v="BH2377287"/>
    <d v="2025-12-01T00:00:00"/>
    <n v="80094"/>
    <s v="P-005251299 - Satrafoods LÊ THỊ RIÊNG"/>
    <n v="669144"/>
    <n v="0"/>
    <n v="53532"/>
    <n v="722676"/>
    <s v="Tồn đầu kỳ"/>
    <d v="2026-03-25T00:00:00"/>
    <m/>
    <n v="722676"/>
    <n v="0"/>
    <n v="722676"/>
    <n v="0"/>
    <d v="2025-12-01T00:00:00"/>
    <m/>
    <d v="2025-12-01T00:00:00"/>
    <n v="0"/>
    <m/>
    <s v=""/>
    <s v="Đã thanh toán"/>
    <d v="2025-12-01T00:00:00"/>
    <d v="2026-03-25T00:00:00"/>
    <m/>
    <m/>
    <x v="14"/>
    <x v="14"/>
    <m/>
  </r>
  <r>
    <x v="2"/>
    <x v="2"/>
    <d v="2025-12-01T00:00:00"/>
    <s v="BH2377294"/>
    <d v="2025-12-01T00:00:00"/>
    <n v="80102"/>
    <s v="P-000013678"/>
    <n v="531625"/>
    <n v="0"/>
    <n v="42530"/>
    <n v="574155"/>
    <s v="Tồn đầu kỳ"/>
    <d v="2026-01-07T00:00:00"/>
    <m/>
    <n v="574155"/>
    <n v="0"/>
    <n v="574155"/>
    <n v="0"/>
    <d v="2025-12-01T00:00:00"/>
    <m/>
    <d v="2025-12-01T00:00:00"/>
    <n v="0"/>
    <m/>
    <s v=""/>
    <s v="Đã thanh toán"/>
    <d v="2025-12-01T00:00:00"/>
    <d v="2026-01-07T00:00:00"/>
    <m/>
    <m/>
    <x v="2"/>
    <x v="2"/>
    <m/>
  </r>
  <r>
    <x v="24"/>
    <x v="24"/>
    <d v="2025-12-01T00:00:00"/>
    <s v="BH2377295"/>
    <d v="2025-12-01T00:00:00"/>
    <n v="80103"/>
    <s v="P-005250390 - Satrafoods LẠC LONG QUÂN 1"/>
    <n v="1256327"/>
    <n v="0"/>
    <n v="100506"/>
    <n v="1356833"/>
    <s v="Tồn đầu kỳ"/>
    <d v="2026-03-25T00:00:00"/>
    <m/>
    <n v="1356833"/>
    <n v="0"/>
    <n v="1356833"/>
    <n v="0"/>
    <d v="2025-12-01T00:00:00"/>
    <m/>
    <d v="2025-12-01T00:00:00"/>
    <n v="0"/>
    <m/>
    <s v=""/>
    <s v="Đã thanh toán"/>
    <d v="2025-12-01T00:00:00"/>
    <d v="2026-03-25T00:00:00"/>
    <m/>
    <m/>
    <x v="14"/>
    <x v="14"/>
    <m/>
  </r>
  <r>
    <x v="23"/>
    <x v="23"/>
    <d v="2025-12-03T00:00:00"/>
    <s v="BH2377390"/>
    <d v="2025-12-03T00:00:00"/>
    <n v="80263"/>
    <s v="P-000115015"/>
    <n v="1876160"/>
    <n v="0"/>
    <n v="150093"/>
    <n v="2026253"/>
    <s v="Tồn đầu kỳ"/>
    <d v="2026-01-29T00:00:00"/>
    <m/>
    <n v="2026253"/>
    <n v="0"/>
    <n v="2026253"/>
    <n v="0"/>
    <d v="2025-12-03T00:00:00"/>
    <m/>
    <d v="2025-12-03T00:00:00"/>
    <n v="0"/>
    <m/>
    <s v=""/>
    <s v="Đã thanh toán"/>
    <d v="2025-12-03T00:00:00"/>
    <d v="2026-01-29T00:00:00"/>
    <m/>
    <m/>
    <x v="13"/>
    <x v="13"/>
    <m/>
  </r>
  <r>
    <x v="24"/>
    <x v="24"/>
    <d v="2025-12-03T00:00:00"/>
    <s v="BH2377392"/>
    <d v="2025-12-03T00:00:00"/>
    <n v="80265"/>
    <s v="P-005252441 - Satrafoods DƯƠNG CÔNG KHI"/>
    <n v="660405"/>
    <n v="0"/>
    <n v="52832"/>
    <n v="713237"/>
    <s v="Tồn đầu kỳ"/>
    <d v="2026-03-25T00:00:00"/>
    <m/>
    <n v="713237"/>
    <n v="0"/>
    <n v="713237"/>
    <n v="0"/>
    <d v="2025-12-03T00:00:00"/>
    <m/>
    <d v="2025-12-03T00:00:00"/>
    <n v="0"/>
    <m/>
    <s v=""/>
    <s v="Đã thanh toán"/>
    <d v="2025-12-03T00:00:00"/>
    <d v="2026-03-25T00:00:00"/>
    <m/>
    <m/>
    <x v="14"/>
    <x v="14"/>
    <m/>
  </r>
  <r>
    <x v="24"/>
    <x v="24"/>
    <d v="2025-12-03T00:00:00"/>
    <s v="BH2377403"/>
    <d v="2025-12-03T00:00:00"/>
    <n v="80276"/>
    <s v="P-005253686 - Satrafoods TRẦN VĂN MƯỜI"/>
    <n v="1204960"/>
    <n v="0"/>
    <n v="96397"/>
    <n v="1301357"/>
    <s v="Tồn đầu kỳ"/>
    <d v="2026-03-25T00:00:00"/>
    <m/>
    <n v="1301357"/>
    <n v="0"/>
    <n v="1301357"/>
    <n v="0"/>
    <d v="2025-12-03T00:00:00"/>
    <m/>
    <d v="2025-12-03T00:00:00"/>
    <n v="0"/>
    <m/>
    <s v=""/>
    <s v="Đã thanh toán"/>
    <d v="2025-12-03T00:00:00"/>
    <d v="2026-03-25T00:00:00"/>
    <m/>
    <m/>
    <x v="14"/>
    <x v="14"/>
    <m/>
  </r>
  <r>
    <x v="24"/>
    <x v="24"/>
    <d v="2025-12-03T00:00:00"/>
    <s v="BH2377429"/>
    <d v="2025-12-03T00:00:00"/>
    <n v="80306"/>
    <s v="P-005254346 - Satrafoods LÊ THÁNH TÔN"/>
    <n v="1514105"/>
    <n v="0"/>
    <n v="121128"/>
    <n v="1635233"/>
    <s v="Tồn đầu kỳ"/>
    <d v="2026-03-25T00:00:00"/>
    <m/>
    <n v="1635233"/>
    <n v="0"/>
    <n v="1635233"/>
    <n v="0"/>
    <d v="2025-12-03T00:00:00"/>
    <m/>
    <d v="2025-12-03T00:00:00"/>
    <n v="0"/>
    <m/>
    <s v=""/>
    <s v="Đã thanh toán"/>
    <d v="2025-12-03T00:00:00"/>
    <d v="2026-03-25T00:00:00"/>
    <m/>
    <m/>
    <x v="14"/>
    <x v="14"/>
    <m/>
  </r>
  <r>
    <x v="24"/>
    <x v="24"/>
    <d v="2025-12-03T00:00:00"/>
    <s v="BH2377433"/>
    <d v="2025-12-03T00:00:00"/>
    <n v="80310"/>
    <s v="P-005253280 - Satrafoods ĐƯỜNG SỐ 41"/>
    <n v="703532"/>
    <n v="0"/>
    <n v="56283"/>
    <n v="759815"/>
    <s v="Tồn đầu kỳ"/>
    <d v="2026-03-25T00:00:00"/>
    <m/>
    <n v="759815"/>
    <n v="0"/>
    <n v="759815"/>
    <n v="0"/>
    <d v="2025-12-03T00:00:00"/>
    <m/>
    <d v="2025-12-03T00:00:00"/>
    <n v="0"/>
    <m/>
    <s v=""/>
    <s v="Đã thanh toán"/>
    <d v="2025-12-03T00:00:00"/>
    <d v="2026-03-25T00:00:00"/>
    <m/>
    <m/>
    <x v="14"/>
    <x v="14"/>
    <m/>
  </r>
  <r>
    <x v="24"/>
    <x v="24"/>
    <d v="2025-12-04T00:00:00"/>
    <s v="BH2377576"/>
    <d v="2025-12-04T00:00:00"/>
    <n v="80360"/>
    <s v="P-005253952 - Satrafoods LÊ THỊ HOA"/>
    <n v="533940"/>
    <n v="0"/>
    <n v="42715"/>
    <n v="576655"/>
    <s v="Tồn đầu kỳ"/>
    <d v="2026-03-25T00:00:00"/>
    <m/>
    <n v="576655"/>
    <n v="0"/>
    <n v="576655"/>
    <n v="0"/>
    <d v="2025-12-04T00:00:00"/>
    <m/>
    <d v="2025-12-04T00:00:00"/>
    <n v="0"/>
    <m/>
    <s v=""/>
    <s v="Đã thanh toán"/>
    <d v="2025-12-04T00:00:00"/>
    <d v="2026-03-25T00:00:00"/>
    <m/>
    <m/>
    <x v="14"/>
    <x v="14"/>
    <m/>
  </r>
  <r>
    <x v="24"/>
    <x v="24"/>
    <d v="2025-12-04T00:00:00"/>
    <s v="BH2377577"/>
    <d v="2025-12-04T00:00:00"/>
    <n v="80361"/>
    <s v="P-005254859 - Satrafoods TỈNH LỘ 43"/>
    <n v="744624"/>
    <n v="0"/>
    <n v="59570"/>
    <n v="804194"/>
    <s v="Tồn đầu kỳ"/>
    <d v="2026-03-25T00:00:00"/>
    <m/>
    <n v="804194"/>
    <n v="0"/>
    <n v="804194"/>
    <n v="0"/>
    <d v="2025-12-04T00:00:00"/>
    <m/>
    <d v="2025-12-04T00:00:00"/>
    <n v="0"/>
    <m/>
    <s v=""/>
    <s v="Đã thanh toán"/>
    <d v="2025-12-04T00:00:00"/>
    <d v="2026-03-25T00:00:00"/>
    <m/>
    <m/>
    <x v="14"/>
    <x v="14"/>
    <m/>
  </r>
  <r>
    <x v="24"/>
    <x v="24"/>
    <d v="2025-12-04T00:00:00"/>
    <s v="BH2377581"/>
    <d v="2025-12-04T00:00:00"/>
    <n v="81166"/>
    <s v="P-005254451 - Satrafoods LÊ VĂN LƯƠNG"/>
    <n v="615624"/>
    <n v="0"/>
    <n v="49250"/>
    <n v="664874"/>
    <s v="Tồn đầu kỳ"/>
    <d v="2026-03-25T00:00:00"/>
    <m/>
    <n v="664874"/>
    <n v="0"/>
    <n v="664874"/>
    <n v="0"/>
    <d v="2025-12-04T00:00:00"/>
    <m/>
    <d v="2025-12-04T00:00:00"/>
    <n v="0"/>
    <m/>
    <s v=""/>
    <s v="Đã thanh toán"/>
    <d v="2025-12-04T00:00:00"/>
    <d v="2026-03-25T00:00:00"/>
    <m/>
    <m/>
    <x v="14"/>
    <x v="14"/>
    <m/>
  </r>
  <r>
    <x v="41"/>
    <x v="41"/>
    <d v="2025-12-06T00:00:00"/>
    <s v="BH2377676"/>
    <d v="2025-12-06T00:00:00"/>
    <n v="82079"/>
    <s v="P-005257267"/>
    <n v="1828130"/>
    <n v="0"/>
    <n v="146250"/>
    <n v="1974380"/>
    <s v="Tồn đầu kỳ"/>
    <d v="2026-03-25T00:00:00"/>
    <m/>
    <n v="1974380"/>
    <n v="0"/>
    <n v="1974380"/>
    <n v="0"/>
    <d v="2025-12-06T00:00:00"/>
    <m/>
    <d v="2025-12-06T00:00:00"/>
    <n v="0"/>
    <m/>
    <s v=""/>
    <s v="Đã thanh toán"/>
    <d v="2025-12-06T00:00:00"/>
    <d v="2026-03-25T00:00:00"/>
    <m/>
    <m/>
    <x v="14"/>
    <x v="14"/>
    <m/>
  </r>
  <r>
    <x v="42"/>
    <x v="42"/>
    <d v="2025-12-06T00:00:00"/>
    <s v="BH2377677"/>
    <d v="2025-12-06T00:00:00"/>
    <n v="82080"/>
    <s v="P-005255067"/>
    <n v="593747"/>
    <n v="0"/>
    <n v="47500"/>
    <n v="641247"/>
    <s v="Tồn đầu kỳ"/>
    <d v="2026-03-25T00:00:00"/>
    <m/>
    <n v="641247"/>
    <n v="0"/>
    <n v="641247"/>
    <n v="0"/>
    <d v="2025-12-06T00:00:00"/>
    <m/>
    <d v="2025-12-06T00:00:00"/>
    <n v="0"/>
    <m/>
    <s v=""/>
    <s v="Đã thanh toán"/>
    <d v="2025-12-06T00:00:00"/>
    <d v="2026-03-25T00:00:00"/>
    <m/>
    <m/>
    <x v="14"/>
    <x v="14"/>
    <m/>
  </r>
  <r>
    <x v="43"/>
    <x v="43"/>
    <d v="2025-12-06T00:00:00"/>
    <s v="BH2377687"/>
    <d v="2025-12-06T00:00:00"/>
    <n v="82091"/>
    <s v="P-005256671"/>
    <n v="486610"/>
    <n v="0"/>
    <n v="38929"/>
    <n v="525539"/>
    <s v="Tồn đầu kỳ"/>
    <d v="2026-03-25T00:00:00"/>
    <m/>
    <n v="525539"/>
    <n v="0"/>
    <n v="525539"/>
    <n v="0"/>
    <d v="2025-12-06T00:00:00"/>
    <m/>
    <d v="2025-12-06T00:00:00"/>
    <n v="0"/>
    <m/>
    <s v=""/>
    <s v="Đã thanh toán"/>
    <d v="2025-12-06T00:00:00"/>
    <d v="2026-03-25T00:00:00"/>
    <m/>
    <m/>
    <x v="14"/>
    <x v="14"/>
    <m/>
  </r>
  <r>
    <x v="44"/>
    <x v="44"/>
    <d v="2025-12-06T00:00:00"/>
    <s v="BH2377688"/>
    <d v="2025-12-06T00:00:00"/>
    <n v="82092"/>
    <s v="P-005254626"/>
    <n v="563130"/>
    <n v="0"/>
    <n v="45050"/>
    <n v="608180"/>
    <s v="Tồn đầu kỳ"/>
    <d v="2026-03-25T00:00:00"/>
    <m/>
    <n v="608180"/>
    <n v="0"/>
    <n v="608180"/>
    <n v="0"/>
    <d v="2025-12-06T00:00:00"/>
    <m/>
    <d v="2025-12-06T00:00:00"/>
    <n v="0"/>
    <m/>
    <s v=""/>
    <s v="Đã thanh toán"/>
    <d v="2025-12-06T00:00:00"/>
    <d v="2026-03-25T00:00:00"/>
    <m/>
    <m/>
    <x v="14"/>
    <x v="14"/>
    <m/>
  </r>
  <r>
    <x v="45"/>
    <x v="45"/>
    <d v="2025-12-06T00:00:00"/>
    <s v="BH2377689"/>
    <d v="2025-12-06T00:00:00"/>
    <n v="82093"/>
    <s v="P-005255523"/>
    <n v="938550"/>
    <n v="0"/>
    <n v="75084"/>
    <n v="1013634"/>
    <s v="Tồn đầu kỳ"/>
    <d v="2026-03-25T00:00:00"/>
    <m/>
    <n v="1013634"/>
    <n v="0"/>
    <n v="1013634"/>
    <n v="0"/>
    <d v="2025-12-06T00:00:00"/>
    <m/>
    <d v="2025-12-06T00:00:00"/>
    <n v="0"/>
    <m/>
    <s v=""/>
    <s v="Đã thanh toán"/>
    <d v="2025-12-06T00:00:00"/>
    <d v="2026-03-25T00:00:00"/>
    <m/>
    <m/>
    <x v="14"/>
    <x v="14"/>
    <m/>
  </r>
  <r>
    <x v="46"/>
    <x v="46"/>
    <d v="2025-12-06T00:00:00"/>
    <s v="BH2377690"/>
    <d v="2025-12-06T00:00:00"/>
    <n v="82094"/>
    <s v="P-005256387"/>
    <n v="660382"/>
    <n v="0"/>
    <n v="52831"/>
    <n v="713213"/>
    <s v="Tồn đầu kỳ"/>
    <d v="2026-03-25T00:00:00"/>
    <m/>
    <n v="713213"/>
    <n v="0"/>
    <n v="713213"/>
    <n v="0"/>
    <d v="2025-12-06T00:00:00"/>
    <m/>
    <d v="2025-12-06T00:00:00"/>
    <n v="0"/>
    <m/>
    <s v=""/>
    <s v="Đã thanh toán"/>
    <d v="2025-12-06T00:00:00"/>
    <d v="2026-03-25T00:00:00"/>
    <m/>
    <m/>
    <x v="14"/>
    <x v="14"/>
    <m/>
  </r>
  <r>
    <x v="0"/>
    <x v="0"/>
    <d v="2025-12-09T00:00:00"/>
    <s v="BH2378121"/>
    <d v="2025-12-09T00:00:00"/>
    <n v="82270"/>
    <s v="P-000232315"/>
    <n v="1216460"/>
    <n v="0"/>
    <n v="97317"/>
    <n v="1313777"/>
    <s v="Tồn đầu kỳ"/>
    <d v="2026-02-02T00:00:00"/>
    <m/>
    <n v="1313777"/>
    <n v="0"/>
    <n v="1313777"/>
    <n v="0"/>
    <d v="2025-12-09T00:00:00"/>
    <m/>
    <d v="2025-12-09T00:00:00"/>
    <n v="0"/>
    <m/>
    <s v=""/>
    <s v="Đã thanh toán"/>
    <d v="2025-12-09T00:00:00"/>
    <d v="2026-02-02T00:00:00"/>
    <m/>
    <m/>
    <x v="0"/>
    <x v="0"/>
    <m/>
  </r>
  <r>
    <x v="47"/>
    <x v="47"/>
    <d v="2025-12-09T00:00:00"/>
    <s v="BH2378141"/>
    <d v="2025-12-09T00:00:00"/>
    <n v="82286"/>
    <s v="P-005258886"/>
    <n v="655851"/>
    <n v="0"/>
    <n v="52468"/>
    <n v="708319"/>
    <s v="Tồn đầu kỳ"/>
    <d v="2026-03-25T00:00:00"/>
    <m/>
    <n v="708319"/>
    <n v="0"/>
    <n v="708319"/>
    <n v="0"/>
    <d v="2025-12-09T00:00:00"/>
    <m/>
    <d v="2025-12-09T00:00:00"/>
    <n v="0"/>
    <m/>
    <s v=""/>
    <s v="Đã thanh toán"/>
    <d v="2025-12-09T00:00:00"/>
    <d v="2026-03-25T00:00:00"/>
    <m/>
    <m/>
    <x v="14"/>
    <x v="14"/>
    <m/>
  </r>
  <r>
    <x v="23"/>
    <x v="23"/>
    <d v="2025-12-10T00:00:00"/>
    <s v="BH2378201"/>
    <d v="2025-12-10T00:00:00"/>
    <n v="82370"/>
    <s v="P-000115753"/>
    <n v="3921370"/>
    <n v="0"/>
    <n v="313710"/>
    <n v="4235080"/>
    <s v="Tồn đầu kỳ"/>
    <d v="2026-02-12T00:00:00"/>
    <m/>
    <n v="4235080"/>
    <n v="0"/>
    <n v="4235080"/>
    <n v="0"/>
    <d v="2025-12-10T00:00:00"/>
    <m/>
    <d v="2025-12-10T00:00:00"/>
    <n v="0"/>
    <m/>
    <s v=""/>
    <s v="Đã thanh toán"/>
    <d v="2025-12-10T00:00:00"/>
    <d v="2026-02-12T00:00:00"/>
    <m/>
    <m/>
    <x v="13"/>
    <x v="13"/>
    <m/>
  </r>
  <r>
    <x v="48"/>
    <x v="48"/>
    <d v="2025-12-10T00:00:00"/>
    <s v="BH2378210"/>
    <d v="2025-12-10T00:00:00"/>
    <n v="82388"/>
    <s v="P-005260174"/>
    <n v="522282"/>
    <n v="0"/>
    <n v="41783"/>
    <n v="564065"/>
    <s v="Tồn đầu kỳ"/>
    <d v="2026-03-25T00:00:00"/>
    <m/>
    <n v="564065"/>
    <n v="0"/>
    <n v="564065"/>
    <n v="0"/>
    <d v="2025-12-10T00:00:00"/>
    <m/>
    <d v="2025-12-10T00:00:00"/>
    <n v="0"/>
    <m/>
    <s v=""/>
    <s v="Đã thanh toán"/>
    <d v="2025-12-10T00:00:00"/>
    <d v="2026-03-25T00:00:00"/>
    <m/>
    <m/>
    <x v="14"/>
    <x v="14"/>
    <m/>
  </r>
  <r>
    <x v="48"/>
    <x v="48"/>
    <d v="2025-12-10T00:00:00"/>
    <s v="BH2378232"/>
    <d v="2025-12-10T00:00:00"/>
    <n v="82392"/>
    <s v="P-005261075"/>
    <n v="1085412"/>
    <n v="0"/>
    <n v="86833"/>
    <n v="1172245"/>
    <s v="Tồn đầu kỳ"/>
    <d v="2026-03-25T00:00:00"/>
    <m/>
    <n v="1172245"/>
    <n v="0"/>
    <n v="1172245"/>
    <n v="0"/>
    <d v="2025-12-10T00:00:00"/>
    <m/>
    <d v="2025-12-10T00:00:00"/>
    <n v="0"/>
    <m/>
    <s v=""/>
    <s v="Đã thanh toán"/>
    <d v="2025-12-10T00:00:00"/>
    <d v="2026-03-25T00:00:00"/>
    <m/>
    <m/>
    <x v="14"/>
    <x v="14"/>
    <m/>
  </r>
  <r>
    <x v="49"/>
    <x v="49"/>
    <d v="2025-12-11T00:00:00"/>
    <s v="BH2378341"/>
    <d v="2025-12-11T00:00:00"/>
    <n v="83382"/>
    <s v="P-005262588"/>
    <n v="783423"/>
    <n v="0"/>
    <n v="62674"/>
    <n v="846097"/>
    <s v="Tồn đầu kỳ"/>
    <d v="2026-03-25T00:00:00"/>
    <m/>
    <n v="846097"/>
    <n v="0"/>
    <n v="846097"/>
    <n v="0"/>
    <d v="2025-12-11T00:00:00"/>
    <m/>
    <d v="2025-12-11T00:00:00"/>
    <n v="0"/>
    <m/>
    <s v=""/>
    <s v="Đã thanh toán"/>
    <d v="2025-12-11T00:00:00"/>
    <d v="2026-03-25T00:00:00"/>
    <m/>
    <m/>
    <x v="14"/>
    <x v="14"/>
    <m/>
  </r>
  <r>
    <x v="50"/>
    <x v="50"/>
    <d v="2025-12-12T00:00:00"/>
    <s v="BH2378383"/>
    <d v="2025-12-12T00:00:00"/>
    <n v="83410"/>
    <s v="P-005261338"/>
    <n v="935812"/>
    <n v="0"/>
    <n v="74865"/>
    <n v="1010677"/>
    <s v="Tồn đầu kỳ"/>
    <d v="2026-03-25T00:00:00"/>
    <m/>
    <n v="1010677"/>
    <n v="0"/>
    <n v="1010677"/>
    <n v="0"/>
    <d v="2025-12-12T00:00:00"/>
    <m/>
    <d v="2025-12-12T00:00:00"/>
    <n v="0"/>
    <m/>
    <s v=""/>
    <s v="Đã thanh toán"/>
    <d v="2025-12-12T00:00:00"/>
    <d v="2026-03-25T00:00:00"/>
    <m/>
    <m/>
    <x v="14"/>
    <x v="14"/>
    <m/>
  </r>
  <r>
    <x v="51"/>
    <x v="51"/>
    <d v="2025-12-12T00:00:00"/>
    <s v="BH2378476"/>
    <d v="2025-12-12T00:00:00"/>
    <n v="83722"/>
    <s v="P-005263591"/>
    <n v="404914"/>
    <n v="0"/>
    <n v="32393"/>
    <n v="437307"/>
    <s v="Tồn đầu kỳ"/>
    <d v="2026-03-25T00:00:00"/>
    <m/>
    <n v="437307"/>
    <n v="0"/>
    <n v="437307"/>
    <n v="0"/>
    <d v="2025-12-12T00:00:00"/>
    <m/>
    <d v="2025-12-12T00:00:00"/>
    <n v="0"/>
    <m/>
    <s v=""/>
    <s v="Đã thanh toán"/>
    <d v="2025-12-12T00:00:00"/>
    <d v="2026-03-25T00:00:00"/>
    <m/>
    <m/>
    <x v="14"/>
    <x v="14"/>
    <m/>
  </r>
  <r>
    <x v="52"/>
    <x v="52"/>
    <d v="2025-12-12T00:00:00"/>
    <s v="BH2378486"/>
    <d v="2025-12-12T00:00:00"/>
    <n v="83732"/>
    <s v="P-005263349"/>
    <n v="822075"/>
    <n v="0"/>
    <n v="65766"/>
    <n v="887841"/>
    <s v="Tồn đầu kỳ"/>
    <d v="2026-03-25T00:00:00"/>
    <m/>
    <n v="887841"/>
    <n v="0"/>
    <n v="887841"/>
    <n v="0"/>
    <d v="2025-12-12T00:00:00"/>
    <m/>
    <d v="2025-12-12T00:00:00"/>
    <n v="0"/>
    <m/>
    <s v=""/>
    <s v="Đã thanh toán"/>
    <d v="2025-12-12T00:00:00"/>
    <d v="2026-03-25T00:00:00"/>
    <m/>
    <m/>
    <x v="14"/>
    <x v="14"/>
    <m/>
  </r>
  <r>
    <x v="53"/>
    <x v="53"/>
    <d v="2025-12-01T00:00:00"/>
    <s v="BH2377407"/>
    <d v="2025-12-01T00:00:00"/>
    <n v="80280"/>
    <s v="PG0000ABCR"/>
    <n v="1932416"/>
    <n v="0"/>
    <n v="154593"/>
    <n v="2087009"/>
    <s v="Tồn đầu kỳ"/>
    <d v="2026-01-27T00:00:00"/>
    <m/>
    <n v="2087009"/>
    <n v="0"/>
    <n v="2087009"/>
    <n v="0"/>
    <d v="2025-12-01T00:00:00"/>
    <m/>
    <d v="2025-12-01T00:00:00"/>
    <n v="0"/>
    <m/>
    <s v=""/>
    <s v="Đã thanh toán"/>
    <d v="2025-12-01T00:00:00"/>
    <d v="2026-01-27T00:00:00"/>
    <m/>
    <m/>
    <x v="17"/>
    <x v="17"/>
    <m/>
  </r>
  <r>
    <x v="54"/>
    <x v="54"/>
    <d v="2025-12-01T00:00:00"/>
    <s v="BH2377408"/>
    <d v="2025-12-01T00:00:00"/>
    <n v="80281"/>
    <s v="PG0000AB9J"/>
    <n v="111700"/>
    <n v="0"/>
    <n v="8936"/>
    <n v="120636"/>
    <s v="Tồn đầu kỳ"/>
    <d v="2026-01-27T00:00:00"/>
    <m/>
    <n v="120636"/>
    <n v="0"/>
    <n v="120636"/>
    <n v="0"/>
    <d v="2025-12-01T00:00:00"/>
    <m/>
    <d v="2025-12-01T00:00:00"/>
    <n v="0"/>
    <m/>
    <s v=""/>
    <s v="Đã thanh toán"/>
    <d v="2025-12-01T00:00:00"/>
    <d v="2026-01-27T00:00:00"/>
    <m/>
    <m/>
    <x v="17"/>
    <x v="17"/>
    <m/>
  </r>
  <r>
    <x v="53"/>
    <x v="53"/>
    <d v="2025-12-03T00:00:00"/>
    <s v="BH2378234"/>
    <d v="2025-12-03T00:00:00"/>
    <n v="82410"/>
    <s v="PG0000ACP0"/>
    <n v="2122312"/>
    <n v="0"/>
    <n v="169785"/>
    <n v="2292097"/>
    <s v="Tồn đầu kỳ"/>
    <d v="2026-01-27T00:00:00"/>
    <m/>
    <n v="2292097"/>
    <n v="0"/>
    <n v="2292097"/>
    <n v="0"/>
    <d v="2025-12-03T00:00:00"/>
    <m/>
    <d v="2025-12-03T00:00:00"/>
    <n v="0"/>
    <m/>
    <s v=""/>
    <s v="Đã thanh toán"/>
    <d v="2025-12-03T00:00:00"/>
    <d v="2026-01-27T00:00:00"/>
    <m/>
    <m/>
    <x v="17"/>
    <x v="17"/>
    <m/>
  </r>
  <r>
    <x v="54"/>
    <x v="54"/>
    <d v="2025-12-03T00:00:00"/>
    <s v="BH2378235"/>
    <d v="2025-12-03T00:00:00"/>
    <n v="82411"/>
    <s v="PG0000ACLT"/>
    <n v="44680"/>
    <n v="0"/>
    <n v="3574"/>
    <n v="48254"/>
    <s v="Tồn đầu kỳ"/>
    <d v="2026-01-27T00:00:00"/>
    <m/>
    <n v="48254"/>
    <n v="0"/>
    <n v="48254"/>
    <n v="0"/>
    <d v="2025-12-03T00:00:00"/>
    <m/>
    <d v="2025-12-03T00:00:00"/>
    <n v="0"/>
    <m/>
    <s v=""/>
    <s v="Đã thanh toán"/>
    <d v="2025-12-03T00:00:00"/>
    <d v="2026-01-27T00:00:00"/>
    <m/>
    <m/>
    <x v="17"/>
    <x v="17"/>
    <m/>
  </r>
  <r>
    <x v="53"/>
    <x v="53"/>
    <d v="2025-12-06T00:00:00"/>
    <s v="BH2378236"/>
    <d v="2025-12-06T00:00:00"/>
    <n v="82412"/>
    <s v="PG0000ADPW"/>
    <n v="2429484"/>
    <n v="0"/>
    <n v="194359"/>
    <n v="2623843"/>
    <s v="Tồn đầu kỳ"/>
    <d v="2026-01-27T00:00:00"/>
    <m/>
    <n v="2623843"/>
    <n v="0"/>
    <n v="2623843"/>
    <n v="0"/>
    <d v="2025-12-06T00:00:00"/>
    <m/>
    <d v="2025-12-06T00:00:00"/>
    <n v="0"/>
    <m/>
    <s v=""/>
    <s v="Đã thanh toán"/>
    <d v="2025-12-06T00:00:00"/>
    <d v="2026-01-27T00:00:00"/>
    <m/>
    <m/>
    <x v="17"/>
    <x v="17"/>
    <m/>
  </r>
  <r>
    <x v="55"/>
    <x v="55"/>
    <d v="2025-11-03T00:00:00"/>
    <s v="BH2365585"/>
    <d v="2025-11-03T00:00:00"/>
    <n v="72980"/>
    <s v="Sunshine Mart Bắc Từ Liêm"/>
    <n v="1799633"/>
    <n v="0"/>
    <n v="143971"/>
    <n v="1943604"/>
    <s v="Tồn đầu kỳ"/>
    <d v="2026-01-28T00:00:00"/>
    <m/>
    <n v="1943604"/>
    <n v="0"/>
    <n v="1943604"/>
    <n v="0"/>
    <d v="2025-11-03T00:00:00"/>
    <m/>
    <d v="2025-11-03T00:00:00"/>
    <n v="0"/>
    <m/>
    <s v=""/>
    <s v="Đã thanh toán"/>
    <d v="2025-11-03T00:00:00"/>
    <d v="2026-01-28T00:00:00"/>
    <m/>
    <m/>
    <x v="18"/>
    <x v="18"/>
    <m/>
  </r>
  <r>
    <x v="55"/>
    <x v="55"/>
    <d v="2025-11-04T00:00:00"/>
    <s v="BH2365772"/>
    <d v="2025-11-04T00:00:00"/>
    <n v="73062"/>
    <s v="Sunshine Mart Center"/>
    <n v="718255"/>
    <n v="0"/>
    <n v="57460"/>
    <n v="775715"/>
    <s v="Tồn đầu kỳ"/>
    <d v="2026-01-28T00:00:00"/>
    <m/>
    <n v="775715"/>
    <n v="0"/>
    <n v="775715"/>
    <n v="0"/>
    <d v="2025-11-04T00:00:00"/>
    <m/>
    <d v="2025-11-04T00:00:00"/>
    <n v="0"/>
    <m/>
    <s v=""/>
    <s v="Đã thanh toán"/>
    <d v="2025-11-04T00:00:00"/>
    <d v="2026-01-28T00:00:00"/>
    <m/>
    <m/>
    <x v="18"/>
    <x v="18"/>
    <m/>
  </r>
  <r>
    <x v="55"/>
    <x v="55"/>
    <d v="2025-11-04T00:00:00"/>
    <s v="BH2365773"/>
    <d v="2025-11-04T00:00:00"/>
    <n v="73063"/>
    <s v="Sunshine Mart Center"/>
    <n v="998039"/>
    <n v="0"/>
    <n v="79843"/>
    <n v="1077882"/>
    <s v="Tồn đầu kỳ"/>
    <d v="2026-01-28T00:00:00"/>
    <m/>
    <n v="1077882"/>
    <n v="0"/>
    <n v="1077882"/>
    <n v="0"/>
    <d v="2025-11-04T00:00:00"/>
    <m/>
    <d v="2025-11-04T00:00:00"/>
    <n v="0"/>
    <m/>
    <s v=""/>
    <s v="Đã thanh toán"/>
    <d v="2025-11-04T00:00:00"/>
    <d v="2026-01-28T00:00:00"/>
    <m/>
    <m/>
    <x v="18"/>
    <x v="18"/>
    <m/>
  </r>
  <r>
    <x v="55"/>
    <x v="55"/>
    <d v="2025-11-07T00:00:00"/>
    <s v="BH2373641"/>
    <d v="2025-11-07T00:00:00"/>
    <n v="74387"/>
    <s v="S005020000241416 - Sunshine Mart S00502 - S-Mart City Saigon"/>
    <n v="1434727"/>
    <n v="0"/>
    <n v="114778"/>
    <n v="1549505"/>
    <s v="Tồn đầu kỳ"/>
    <m/>
    <m/>
    <n v="1549505"/>
    <n v="0"/>
    <n v="0"/>
    <n v="1549505"/>
    <d v="2025-11-07T00:00:00"/>
    <m/>
    <d v="2025-11-07T00:00:00"/>
    <n v="0"/>
    <m/>
    <n v="153.56088738425751"/>
    <s v="Nợ quá hạn hơn 120 ngày có khả năng mất thanh toán"/>
    <d v="2025-11-07T00:00:00"/>
    <d v="1899-12-30T00:00:00"/>
    <m/>
    <m/>
    <x v="18"/>
    <x v="18"/>
    <m/>
  </r>
  <r>
    <x v="55"/>
    <x v="55"/>
    <d v="2025-11-19T00:00:00"/>
    <s v="BH2368004"/>
    <d v="2025-11-19T00:00:00"/>
    <n v="76955"/>
    <s v="Sunshine Mart Bắc Từ Liêm"/>
    <n v="1301893"/>
    <n v="0"/>
    <n v="104151"/>
    <n v="1406044"/>
    <s v="Tồn đầu kỳ"/>
    <d v="2026-01-28T00:00:00"/>
    <m/>
    <n v="1406044"/>
    <n v="0"/>
    <n v="1406044"/>
    <n v="0"/>
    <d v="2025-11-19T00:00:00"/>
    <m/>
    <d v="2025-11-19T00:00:00"/>
    <n v="0"/>
    <m/>
    <s v=""/>
    <s v="Đã thanh toán"/>
    <d v="2025-11-19T00:00:00"/>
    <d v="2026-01-28T00:00:00"/>
    <m/>
    <m/>
    <x v="18"/>
    <x v="18"/>
    <m/>
  </r>
  <r>
    <x v="55"/>
    <x v="55"/>
    <d v="2025-11-20T00:00:00"/>
    <s v="BH2368300"/>
    <d v="2025-11-20T00:00:00"/>
    <n v="77934"/>
    <s v="Sunshine Mart Center"/>
    <n v="1113214"/>
    <n v="0"/>
    <n v="89057"/>
    <n v="1202271"/>
    <s v="Tồn đầu kỳ"/>
    <d v="2026-01-28T00:00:00"/>
    <m/>
    <n v="1202271"/>
    <n v="0"/>
    <n v="1202271"/>
    <n v="0"/>
    <d v="2025-11-20T00:00:00"/>
    <m/>
    <d v="2025-11-20T00:00:00"/>
    <n v="0"/>
    <m/>
    <s v=""/>
    <s v="Đã thanh toán"/>
    <d v="2025-11-20T00:00:00"/>
    <d v="2026-01-28T00:00:00"/>
    <m/>
    <m/>
    <x v="18"/>
    <x v="18"/>
    <m/>
  </r>
  <r>
    <x v="55"/>
    <x v="55"/>
    <d v="2025-11-20T00:00:00"/>
    <s v="BH2368301"/>
    <d v="2025-11-20T00:00:00"/>
    <n v="77935"/>
    <s v="Sunshine Mart Tây Hồ"/>
    <n v="1919042"/>
    <n v="0"/>
    <n v="153523"/>
    <n v="2072565"/>
    <s v="Tồn đầu kỳ"/>
    <d v="2026-01-28T00:00:00"/>
    <m/>
    <n v="2072565"/>
    <n v="0"/>
    <n v="2072565"/>
    <n v="0"/>
    <d v="2025-11-20T00:00:00"/>
    <m/>
    <d v="2025-11-20T00:00:00"/>
    <n v="0"/>
    <m/>
    <s v=""/>
    <s v="Đã thanh toán"/>
    <d v="2025-11-20T00:00:00"/>
    <d v="2026-01-28T00:00:00"/>
    <m/>
    <m/>
    <x v="18"/>
    <x v="18"/>
    <m/>
  </r>
  <r>
    <x v="56"/>
    <x v="56"/>
    <d v="2025-11-03T00:00:00"/>
    <s v="BH2365561"/>
    <d v="2025-11-03T00:00:00"/>
    <n v="72972"/>
    <s v="BHBĐ Tràng Tiền - PDN003061 - BHBĐ Tràng Tiền"/>
    <n v="1004890"/>
    <n v="0"/>
    <n v="80391"/>
    <n v="1085281"/>
    <s v="Tồn đầu kỳ"/>
    <d v="2026-01-07T00:00:00"/>
    <m/>
    <n v="1085281"/>
    <n v="0"/>
    <n v="1085281"/>
    <n v="0"/>
    <d v="2025-11-03T00:00:00"/>
    <m/>
    <d v="2025-11-03T00:00:00"/>
    <n v="0"/>
    <m/>
    <s v=""/>
    <s v="Đã thanh toán"/>
    <d v="2025-11-03T00:00:00"/>
    <d v="2026-01-07T00:00:00"/>
    <m/>
    <m/>
    <x v="19"/>
    <x v="19"/>
    <m/>
  </r>
  <r>
    <x v="56"/>
    <x v="56"/>
    <d v="2025-11-05T00:00:00"/>
    <s v="BH2365983"/>
    <d v="2025-11-05T00:00:00"/>
    <n v="73134"/>
    <s v="BHBĐ Kinh Môn - PDN003107, CK CỐ ĐỊNH 5% + KM CHÂN GIÒ MUỐI 300G X 12% TỪ NGÀY 11/10 ĐẾN 10/11"/>
    <n v="2011440"/>
    <n v="0"/>
    <n v="160915"/>
    <n v="2172355"/>
    <s v="Tồn đầu kỳ"/>
    <d v="2026-01-07T00:00:00"/>
    <m/>
    <n v="2172355"/>
    <n v="0"/>
    <n v="2172355"/>
    <n v="0"/>
    <d v="2025-11-05T00:00:00"/>
    <m/>
    <d v="2025-11-05T00:00:00"/>
    <n v="0"/>
    <m/>
    <s v=""/>
    <s v="Đã thanh toán"/>
    <d v="2025-11-05T00:00:00"/>
    <d v="2026-01-07T00:00:00"/>
    <m/>
    <m/>
    <x v="19"/>
    <x v="19"/>
    <m/>
  </r>
  <r>
    <x v="56"/>
    <x v="56"/>
    <d v="2025-11-06T00:00:00"/>
    <s v="BH2366218"/>
    <d v="2025-11-06T00:00:00"/>
    <n v="74315"/>
    <s v="BHBĐ Sóc Sơn - PDN002283, CK CỐ ĐỊNH 5% + 10% ĐƠN KHAI TRƯƠNG + KM CHÂN GIÒ MUỐI 300G X 12% TỪ NGÀY 11-10-2025 ĐẾN 10-11-2025 (( HỖ TRỢ XUẤT GIÁ GÀ CŨ VÌ ĐƠN ĐẶT 14-10)"/>
    <n v="2905736"/>
    <n v="0"/>
    <n v="232459"/>
    <n v="3138195"/>
    <s v="Tồn đầu kỳ"/>
    <d v="2026-01-07T00:00:00"/>
    <m/>
    <n v="3138195"/>
    <n v="0"/>
    <n v="3138195"/>
    <n v="0"/>
    <d v="2025-11-06T00:00:00"/>
    <m/>
    <d v="2025-11-06T00:00:00"/>
    <n v="0"/>
    <m/>
    <s v=""/>
    <s v="Đã thanh toán"/>
    <d v="2025-11-06T00:00:00"/>
    <d v="2026-01-07T00:00:00"/>
    <m/>
    <m/>
    <x v="19"/>
    <x v="19"/>
    <m/>
  </r>
  <r>
    <x v="56"/>
    <x v="56"/>
    <d v="2025-11-06T00:00:00"/>
    <s v="BH2366219"/>
    <d v="2025-11-06T00:00:00"/>
    <n v="74316"/>
    <s v="BHBĐ Sơn Lộc - PDN002284, CK CỐ ĐỊNH 5% + 10% ĐƠN KHAI TRƯƠNG + KM CHÂN GIÒ MUỐI 300G X 12% TỪ NGÀY 11-10-2025 ĐẾN 10-11-2025( HỖ TRỢ XUẤT GIÁ GÀ CŨ VÌ ĐƠN ĐẶT 14-10)"/>
    <n v="2905736"/>
    <n v="0"/>
    <n v="232459"/>
    <n v="3138195"/>
    <s v="Tồn đầu kỳ"/>
    <d v="2026-01-07T00:00:00"/>
    <m/>
    <n v="3138195"/>
    <n v="0"/>
    <n v="3138195"/>
    <n v="0"/>
    <d v="2025-11-06T00:00:00"/>
    <m/>
    <d v="2025-11-06T00:00:00"/>
    <n v="0"/>
    <m/>
    <s v=""/>
    <s v="Đã thanh toán"/>
    <d v="2025-11-06T00:00:00"/>
    <d v="2026-01-07T00:00:00"/>
    <m/>
    <m/>
    <x v="19"/>
    <x v="19"/>
    <m/>
  </r>
  <r>
    <x v="56"/>
    <x v="56"/>
    <d v="2025-11-10T00:00:00"/>
    <s v="BH2366674"/>
    <d v="2025-11-10T00:00:00"/>
    <n v="74869"/>
    <s v="BHBĐ Thanh Trì - PDN002285, CK CỐ ĐỊNH 5% + 10% ĐƠN KHAI TRƯƠNG + KM CHÂN GIÒ MUỐI 300G X 12% TỪ NGÀY 11-10-2025 ĐẾN 10-11-2025( HỖ TRỢ XUẤT GIÁ GÀ CŨ VÌ ĐƠN ĐẶT 14-10)"/>
    <n v="2905736"/>
    <n v="0"/>
    <n v="232459"/>
    <n v="3138195"/>
    <s v="Tồn đầu kỳ"/>
    <d v="2026-01-07T00:00:00"/>
    <m/>
    <n v="3138195"/>
    <n v="0"/>
    <n v="3138195"/>
    <n v="0"/>
    <d v="2025-11-10T00:00:00"/>
    <m/>
    <d v="2025-11-10T00:00:00"/>
    <n v="0"/>
    <m/>
    <s v=""/>
    <s v="Đã thanh toán"/>
    <d v="2025-11-10T00:00:00"/>
    <d v="2026-01-07T00:00:00"/>
    <m/>
    <m/>
    <x v="19"/>
    <x v="19"/>
    <m/>
  </r>
  <r>
    <x v="56"/>
    <x v="56"/>
    <d v="2025-11-20T00:00:00"/>
    <s v="BH2368150"/>
    <d v="2025-11-20T00:00:00"/>
    <n v="77047"/>
    <s v="BHBĐ Thăng Long, CK CỐ ĐỊNH 5% + CHẠY KM TAI HEO MUỐI 200G X 12% TỪ NGÀY 11-11 ĐẾN 10-12"/>
    <n v="1342087"/>
    <n v="0"/>
    <n v="107367"/>
    <n v="1449454"/>
    <s v="Tồn đầu kỳ"/>
    <d v="2026-01-07T00:00:00"/>
    <m/>
    <n v="1449454"/>
    <n v="0"/>
    <n v="1449454"/>
    <n v="0"/>
    <d v="2025-11-20T00:00:00"/>
    <m/>
    <d v="2025-11-20T00:00:00"/>
    <n v="0"/>
    <m/>
    <s v=""/>
    <s v="Đã thanh toán"/>
    <d v="2025-11-20T00:00:00"/>
    <d v="2026-01-07T00:00:00"/>
    <m/>
    <m/>
    <x v="19"/>
    <x v="19"/>
    <m/>
  </r>
  <r>
    <x v="56"/>
    <x v="56"/>
    <d v="2025-11-21T00:00:00"/>
    <s v="BH2375776"/>
    <d v="2025-11-21T00:00:00"/>
    <n v="77965"/>
    <s v="PDN003220 - BHBĐ Bình Thạnh"/>
    <n v="1328015"/>
    <n v="0"/>
    <n v="106241"/>
    <n v="1434256"/>
    <s v="Tồn đầu kỳ"/>
    <d v="2026-01-07T00:00:00"/>
    <m/>
    <n v="1434256"/>
    <n v="0"/>
    <n v="1434256"/>
    <n v="0"/>
    <d v="2025-11-21T00:00:00"/>
    <m/>
    <d v="2025-11-21T00:00:00"/>
    <n v="0"/>
    <m/>
    <s v=""/>
    <s v="Đã thanh toán"/>
    <d v="2025-11-21T00:00:00"/>
    <d v="2026-01-07T00:00:00"/>
    <m/>
    <m/>
    <x v="19"/>
    <x v="19"/>
    <m/>
  </r>
  <r>
    <x v="57"/>
    <x v="57"/>
    <d v="2025-12-03T00:00:00"/>
    <s v="BH2370024"/>
    <d v="2025-12-03T00:00:00"/>
    <m/>
    <s v="Bán hàng PTMart 505 Minh Khai , CK 5%"/>
    <n v="317334"/>
    <n v="15866"/>
    <n v="24117"/>
    <n v="325585"/>
    <s v="Tồn đầu kỳ"/>
    <d v="2026-01-24T00:00:00"/>
    <m/>
    <n v="325585"/>
    <n v="0"/>
    <n v="325585"/>
    <n v="0"/>
    <d v="2025-12-03T00:00:00"/>
    <m/>
    <d v="2025-12-03T00:00:00"/>
    <n v="0"/>
    <m/>
    <s v=""/>
    <s v="Đã thanh toán"/>
    <d v="2025-12-03T00:00:00"/>
    <d v="2026-01-24T00:00:00"/>
    <m/>
    <m/>
    <x v="20"/>
    <x v="20"/>
    <m/>
  </r>
  <r>
    <x v="58"/>
    <x v="58"/>
    <d v="2025-12-10T00:00:00"/>
    <s v="BH2370938"/>
    <d v="2025-12-10T00:00:00"/>
    <m/>
    <s v="Bán hàng PT Mart Hà Đông"/>
    <n v="711419"/>
    <n v="35571"/>
    <n v="54068"/>
    <n v="729916"/>
    <s v="Tồn đầu kỳ"/>
    <d v="2026-01-24T00:00:00"/>
    <m/>
    <n v="729916"/>
    <n v="0"/>
    <n v="729916"/>
    <n v="0"/>
    <d v="2025-12-10T00:00:00"/>
    <m/>
    <d v="2025-12-10T00:00:00"/>
    <n v="0"/>
    <m/>
    <s v=""/>
    <s v="Đã thanh toán"/>
    <d v="2025-12-10T00:00:00"/>
    <d v="2026-01-24T00:00:00"/>
    <m/>
    <m/>
    <x v="20"/>
    <x v="20"/>
    <m/>
  </r>
  <r>
    <x v="59"/>
    <x v="59"/>
    <d v="2025-12-10T00:00:00"/>
    <s v="BH2370939"/>
    <d v="2025-12-10T00:00:00"/>
    <m/>
    <s v="Bán hàng PTMart 143 Nguyễn Tuân"/>
    <n v="804423"/>
    <n v="40221"/>
    <n v="61136"/>
    <n v="825338"/>
    <s v="Tồn đầu kỳ"/>
    <d v="2026-01-24T00:00:00"/>
    <m/>
    <n v="825338"/>
    <n v="0"/>
    <n v="825338"/>
    <n v="0"/>
    <d v="2025-12-10T00:00:00"/>
    <m/>
    <d v="2025-12-10T00:00:00"/>
    <n v="0"/>
    <m/>
    <s v=""/>
    <s v="Đã thanh toán"/>
    <d v="2025-12-10T00:00:00"/>
    <d v="2026-01-24T00:00:00"/>
    <m/>
    <m/>
    <x v="20"/>
    <x v="20"/>
    <m/>
  </r>
  <r>
    <x v="16"/>
    <x v="16"/>
    <d v="2025-12-02T00:00:00"/>
    <s v="BH2369911"/>
    <d v="2025-12-02T00:00:00"/>
    <n v="80215"/>
    <s v="A33PT208 - Cửa hàng OKONO 208 Phúc Tân"/>
    <n v="1103536"/>
    <n v="0"/>
    <n v="88283"/>
    <n v="1191819"/>
    <s v="Tồn đầu kỳ"/>
    <m/>
    <m/>
    <n v="1191819"/>
    <n v="0"/>
    <n v="0"/>
    <n v="1191819"/>
    <d v="2025-12-02T00:00:00"/>
    <m/>
    <d v="2025-12-02T00:00:00"/>
    <n v="0"/>
    <m/>
    <n v="128.56088738425751"/>
    <s v="Nợ quá hạn hơn 120 ngày có khả năng mất thanh toán"/>
    <d v="2025-12-02T00:00:00"/>
    <d v="1899-12-30T00:00:00"/>
    <m/>
    <m/>
    <x v="6"/>
    <x v="6"/>
    <m/>
  </r>
  <r>
    <x v="16"/>
    <x v="16"/>
    <d v="2025-12-02T00:00:00"/>
    <s v="BH2369912"/>
    <d v="2025-12-02T00:00:00"/>
    <n v="80216"/>
    <s v="A27PT401- Cửa hàng OKONO 401 Phúc Tân"/>
    <n v="913046"/>
    <n v="0"/>
    <n v="73044"/>
    <n v="986090"/>
    <s v="Tồn đầu kỳ"/>
    <m/>
    <m/>
    <n v="986090"/>
    <n v="0"/>
    <n v="0"/>
    <n v="986090"/>
    <d v="2025-12-02T00:00:00"/>
    <m/>
    <d v="2025-12-02T00:00:00"/>
    <n v="0"/>
    <m/>
    <n v="128.56088738425751"/>
    <s v="Nợ quá hạn hơn 120 ngày có khả năng mất thanh toán"/>
    <d v="2025-12-02T00:00:00"/>
    <d v="1899-12-30T00:00:00"/>
    <m/>
    <m/>
    <x v="6"/>
    <x v="6"/>
    <m/>
  </r>
  <r>
    <x v="16"/>
    <x v="16"/>
    <d v="2025-12-02T00:00:00"/>
    <s v="BH2369913"/>
    <d v="2025-12-02T00:00:00"/>
    <n v="80217"/>
    <s v="A12TV18 - Cửa hàng OKONO Trung Văn"/>
    <n v="1653275"/>
    <n v="0"/>
    <n v="132262"/>
    <n v="1785537"/>
    <s v="Tồn đầu kỳ"/>
    <m/>
    <m/>
    <n v="1785537"/>
    <n v="0"/>
    <n v="0"/>
    <n v="1785537"/>
    <d v="2025-12-02T00:00:00"/>
    <m/>
    <d v="2025-12-02T00:00:00"/>
    <n v="0"/>
    <m/>
    <n v="128.56088738425751"/>
    <s v="Nợ quá hạn hơn 120 ngày có khả năng mất thanh toán"/>
    <d v="2025-12-02T00:00:00"/>
    <d v="1899-12-30T00:00:00"/>
    <m/>
    <m/>
    <x v="6"/>
    <x v="6"/>
    <m/>
  </r>
  <r>
    <x v="16"/>
    <x v="16"/>
    <d v="2025-12-02T00:00:00"/>
    <s v="BH2369914"/>
    <d v="2025-12-02T00:00:00"/>
    <n v="80218"/>
    <s v="A18MT20- Cửa hàng OKONO 20/14 Mễ Trì"/>
    <n v="1012063"/>
    <n v="0"/>
    <n v="80965"/>
    <n v="1093028"/>
    <s v="Tồn đầu kỳ"/>
    <m/>
    <m/>
    <n v="1093028"/>
    <n v="0"/>
    <n v="0"/>
    <n v="1093028"/>
    <d v="2025-12-02T00:00:00"/>
    <m/>
    <d v="2025-12-02T00:00:00"/>
    <n v="0"/>
    <m/>
    <n v="128.56088738425751"/>
    <s v="Nợ quá hạn hơn 120 ngày có khả năng mất thanh toán"/>
    <d v="2025-12-02T00:00:00"/>
    <d v="1899-12-30T00:00:00"/>
    <m/>
    <m/>
    <x v="6"/>
    <x v="6"/>
    <m/>
  </r>
  <r>
    <x v="16"/>
    <x v="16"/>
    <d v="2025-12-02T00:00:00"/>
    <s v="BH2369915"/>
    <d v="2025-12-02T00:00:00"/>
    <n v="80219"/>
    <s v="A08TQV24 - Cửa hàng OKONO Trần Quốc Vượng"/>
    <n v="1769885"/>
    <n v="0"/>
    <n v="141591"/>
    <n v="1911476"/>
    <s v="Tồn đầu kỳ"/>
    <m/>
    <m/>
    <n v="1911476"/>
    <n v="0"/>
    <n v="0"/>
    <n v="1911476"/>
    <d v="2025-12-02T00:00:00"/>
    <m/>
    <d v="2025-12-02T00:00:00"/>
    <n v="0"/>
    <m/>
    <n v="128.56088738425751"/>
    <s v="Nợ quá hạn hơn 120 ngày có khả năng mất thanh toán"/>
    <d v="2025-12-02T00:00:00"/>
    <d v="1899-12-30T00:00:00"/>
    <m/>
    <m/>
    <x v="6"/>
    <x v="6"/>
    <m/>
  </r>
  <r>
    <x v="16"/>
    <x v="16"/>
    <d v="2025-12-02T00:00:00"/>
    <s v="BH2369916"/>
    <d v="2025-12-02T00:00:00"/>
    <n v="80220"/>
    <s v="A36TC223 - Cửa hàng OKONO Xuân Đỉnh"/>
    <n v="1462650"/>
    <n v="0"/>
    <n v="117012"/>
    <n v="1579662"/>
    <s v="Tồn đầu kỳ"/>
    <m/>
    <m/>
    <n v="1579662"/>
    <n v="0"/>
    <n v="0"/>
    <n v="1579662"/>
    <d v="2025-12-02T00:00:00"/>
    <m/>
    <d v="2025-12-02T00:00:00"/>
    <n v="0"/>
    <m/>
    <n v="128.56088738425751"/>
    <s v="Nợ quá hạn hơn 120 ngày có khả năng mất thanh toán"/>
    <d v="2025-12-02T00:00:00"/>
    <d v="1899-12-30T00:00:00"/>
    <m/>
    <m/>
    <x v="6"/>
    <x v="6"/>
    <m/>
  </r>
  <r>
    <x v="16"/>
    <x v="16"/>
    <d v="2025-12-02T00:00:00"/>
    <s v="BH2369917"/>
    <d v="2025-12-02T00:00:00"/>
    <n v="80221"/>
    <s v="A06YH271- Cửa hàng OKONO 271 Yên Hòa"/>
    <n v="688848"/>
    <n v="0"/>
    <n v="55108"/>
    <n v="743956"/>
    <s v="Tồn đầu kỳ"/>
    <m/>
    <m/>
    <n v="743956"/>
    <n v="0"/>
    <n v="0"/>
    <n v="743956"/>
    <d v="2025-12-02T00:00:00"/>
    <m/>
    <d v="2025-12-02T00:00:00"/>
    <n v="0"/>
    <m/>
    <n v="128.56088738425751"/>
    <s v="Nợ quá hạn hơn 120 ngày có khả năng mất thanh toán"/>
    <d v="2025-12-02T00:00:00"/>
    <d v="1899-12-30T00:00:00"/>
    <m/>
    <m/>
    <x v="6"/>
    <x v="6"/>
    <m/>
  </r>
  <r>
    <x v="60"/>
    <x v="60"/>
    <d v="2025-12-04T00:00:00"/>
    <s v="BH2370179"/>
    <d v="2025-12-04T00:00:00"/>
    <n v="81192"/>
    <s v="Bán hàng A30HC70 - Cửa hàng OKONO Hoàng Cầu theo hóa đơn 00081192"/>
    <n v="703562"/>
    <n v="0"/>
    <n v="56285"/>
    <n v="759847"/>
    <s v="Tồn đầu kỳ"/>
    <m/>
    <m/>
    <n v="759847"/>
    <n v="0"/>
    <n v="0"/>
    <n v="759847"/>
    <d v="2025-12-04T00:00:00"/>
    <m/>
    <d v="2025-12-04T00:00:00"/>
    <n v="0"/>
    <m/>
    <n v="126.56088738425751"/>
    <s v="Nợ quá hạn hơn 120 ngày có khả năng mất thanh toán"/>
    <d v="2025-12-04T00:00:00"/>
    <d v="1899-12-30T00:00:00"/>
    <m/>
    <m/>
    <x v="6"/>
    <x v="6"/>
    <m/>
  </r>
  <r>
    <x v="61"/>
    <x v="61"/>
    <d v="2025-12-04T00:00:00"/>
    <s v="BH2370180"/>
    <d v="2025-12-04T00:00:00"/>
    <n v="81193"/>
    <s v="Bán hàng A14TD32 - Cửa hàng OKONO Trần Điền theo hóa đơn 00081193"/>
    <n v="1909403"/>
    <n v="0"/>
    <n v="152752"/>
    <n v="2062155"/>
    <s v="Tồn đầu kỳ"/>
    <m/>
    <m/>
    <n v="2062155"/>
    <n v="0"/>
    <n v="0"/>
    <n v="2062155"/>
    <d v="2025-12-04T00:00:00"/>
    <m/>
    <d v="2025-12-04T00:00:00"/>
    <n v="0"/>
    <m/>
    <n v="126.56088738425751"/>
    <s v="Nợ quá hạn hơn 120 ngày có khả năng mất thanh toán"/>
    <d v="2025-12-04T00:00:00"/>
    <d v="1899-12-30T00:00:00"/>
    <m/>
    <m/>
    <x v="6"/>
    <x v="6"/>
    <m/>
  </r>
  <r>
    <x v="62"/>
    <x v="62"/>
    <d v="2025-12-04T00:00:00"/>
    <s v="BH2370181"/>
    <d v="2025-12-04T00:00:00"/>
    <n v="81194"/>
    <s v="Bán hàng A23TD276 - Cửa hàng OKONO Thượng Đình theo hóa đơn 00081194"/>
    <n v="1198225"/>
    <n v="0"/>
    <n v="95858"/>
    <n v="1294083"/>
    <s v="Tồn đầu kỳ"/>
    <m/>
    <m/>
    <n v="1294083"/>
    <n v="0"/>
    <n v="0"/>
    <n v="1294083"/>
    <d v="2025-12-04T00:00:00"/>
    <m/>
    <d v="2025-12-04T00:00:00"/>
    <n v="0"/>
    <m/>
    <n v="126.56088738425751"/>
    <s v="Nợ quá hạn hơn 120 ngày có khả năng mất thanh toán"/>
    <d v="2025-12-04T00:00:00"/>
    <d v="1899-12-30T00:00:00"/>
    <m/>
    <m/>
    <x v="6"/>
    <x v="6"/>
    <m/>
  </r>
  <r>
    <x v="63"/>
    <x v="63"/>
    <d v="2025-12-04T00:00:00"/>
    <s v="BH2370182"/>
    <d v="2025-12-04T00:00:00"/>
    <n v="81195"/>
    <s v="Bán hàng A16YX85 - Cửa hàng OKONO Yên Xá theo hóa đơn 00081195"/>
    <n v="3322670"/>
    <n v="0"/>
    <n v="265814"/>
    <n v="3588484"/>
    <s v="Tồn đầu kỳ"/>
    <m/>
    <m/>
    <n v="3588484"/>
    <n v="0"/>
    <n v="0"/>
    <n v="3588484"/>
    <d v="2025-12-04T00:00:00"/>
    <m/>
    <d v="2025-12-04T00:00:00"/>
    <n v="0"/>
    <m/>
    <n v="126.56088738425751"/>
    <s v="Nợ quá hạn hơn 120 ngày có khả năng mất thanh toán"/>
    <d v="2025-12-04T00:00:00"/>
    <d v="1899-12-30T00:00:00"/>
    <m/>
    <m/>
    <x v="6"/>
    <x v="6"/>
    <m/>
  </r>
  <r>
    <x v="64"/>
    <x v="64"/>
    <d v="2025-12-04T00:00:00"/>
    <s v="BH2370183"/>
    <d v="2025-12-04T00:00:00"/>
    <n v="81196"/>
    <s v="Bán hàng A24LK75 - Cửa hàng OKONO La Khê theo hóa đơn 00081196"/>
    <n v="1039431"/>
    <n v="0"/>
    <n v="83154"/>
    <n v="1122585"/>
    <s v="Tồn đầu kỳ"/>
    <m/>
    <m/>
    <n v="1122585"/>
    <n v="0"/>
    <n v="0"/>
    <n v="1122585"/>
    <d v="2025-12-04T00:00:00"/>
    <m/>
    <d v="2025-12-04T00:00:00"/>
    <n v="0"/>
    <m/>
    <n v="126.56088738425751"/>
    <s v="Nợ quá hạn hơn 120 ngày có khả năng mất thanh toán"/>
    <d v="2025-12-04T00:00:00"/>
    <d v="1899-12-30T00:00:00"/>
    <m/>
    <m/>
    <x v="6"/>
    <x v="6"/>
    <m/>
  </r>
  <r>
    <x v="65"/>
    <x v="65"/>
    <d v="2025-12-08T00:00:00"/>
    <s v="BH2370679"/>
    <d v="2025-12-08T00:00:00"/>
    <n v="82199"/>
    <s v="Bán hàng A17TD202 - Cửa hàng OKONO Trương Định theo hóa đơn 00082199"/>
    <n v="1105351"/>
    <n v="0"/>
    <n v="88428"/>
    <n v="1193779"/>
    <s v="Tồn đầu kỳ"/>
    <m/>
    <m/>
    <n v="1193779"/>
    <n v="0"/>
    <n v="0"/>
    <n v="1193779"/>
    <d v="2025-12-08T00:00:00"/>
    <m/>
    <d v="2025-12-08T00:00:00"/>
    <n v="0"/>
    <m/>
    <n v="122.56088738425751"/>
    <s v="Nợ quá hạn hơn 120 ngày có khả năng mất thanh toán"/>
    <d v="2025-12-08T00:00:00"/>
    <d v="1899-12-30T00:00:00"/>
    <m/>
    <m/>
    <x v="6"/>
    <x v="6"/>
    <m/>
  </r>
  <r>
    <x v="66"/>
    <x v="66"/>
    <d v="2025-12-08T00:00:00"/>
    <s v="BH2370680"/>
    <d v="2025-12-08T00:00:00"/>
    <n v="82200"/>
    <s v="Bán hàng A01VT20-70 - Cửa hàng OKONO Văn Trì theo hóa đơn 00082200"/>
    <n v="988642"/>
    <n v="0"/>
    <n v="79091"/>
    <n v="1067733"/>
    <s v="Tồn đầu kỳ"/>
    <m/>
    <m/>
    <n v="1067733"/>
    <n v="0"/>
    <n v="0"/>
    <n v="1067733"/>
    <d v="2025-12-08T00:00:00"/>
    <m/>
    <d v="2025-12-08T00:00:00"/>
    <n v="0"/>
    <m/>
    <n v="122.56088738425751"/>
    <s v="Nợ quá hạn hơn 120 ngày có khả năng mất thanh toán"/>
    <d v="2025-12-08T00:00:00"/>
    <d v="1899-12-30T00:00:00"/>
    <m/>
    <m/>
    <x v="6"/>
    <x v="6"/>
    <m/>
  </r>
  <r>
    <x v="60"/>
    <x v="60"/>
    <d v="2025-12-11T00:00:00"/>
    <s v="BH2371135"/>
    <d v="2025-12-11T00:00:00"/>
    <n v="83340"/>
    <s v="Bán hàng A30HC70 - Cửa hàng OKONO Hoàng Cầu theo hóa đơn 00083340"/>
    <n v="1113855"/>
    <n v="0"/>
    <n v="89108"/>
    <n v="1202963"/>
    <s v="Tồn đầu kỳ"/>
    <m/>
    <m/>
    <n v="1202963"/>
    <n v="0"/>
    <n v="0"/>
    <n v="1202963"/>
    <d v="2025-12-11T00:00:00"/>
    <m/>
    <d v="2025-12-11T00:00:00"/>
    <n v="0"/>
    <m/>
    <n v="119.56088738425751"/>
    <s v="Nợ quá hạn từ 90 ngày đến 120 ngày"/>
    <d v="2025-12-11T00:00:00"/>
    <d v="1899-12-30T00:00:00"/>
    <m/>
    <m/>
    <x v="6"/>
    <x v="6"/>
    <m/>
  </r>
  <r>
    <x v="67"/>
    <x v="67"/>
    <d v="2025-12-11T00:00:00"/>
    <s v="BH2371136"/>
    <d v="2025-12-11T00:00:00"/>
    <n v="83341"/>
    <s v="Bán hàng A36TC223 - Cửa hàng OKONO Xuân Đỉnh theo hóa đơn 00083341"/>
    <n v="914355"/>
    <n v="0"/>
    <n v="73148"/>
    <n v="987503"/>
    <s v="Tồn đầu kỳ"/>
    <m/>
    <m/>
    <n v="987503"/>
    <n v="0"/>
    <n v="0"/>
    <n v="987503"/>
    <d v="2025-12-11T00:00:00"/>
    <m/>
    <d v="2025-12-11T00:00:00"/>
    <n v="0"/>
    <m/>
    <n v="119.56088738425751"/>
    <s v="Nợ quá hạn từ 90 ngày đến 120 ngày"/>
    <d v="2025-12-11T00:00:00"/>
    <d v="1899-12-30T00:00:00"/>
    <m/>
    <m/>
    <x v="6"/>
    <x v="6"/>
    <m/>
  </r>
  <r>
    <x v="22"/>
    <x v="22"/>
    <d v="2025-11-01T00:00:00"/>
    <s v="BH2365439"/>
    <d v="2025-11-01T00:00:00"/>
    <n v="72923"/>
    <s v="Tmart03012 131. Quầy Tam Trinh 2 ( ĐƠN ĐẶT 1-11 XUẤT GIÁ GÀ MỚI)"/>
    <n v="1245881"/>
    <n v="112130"/>
    <n v="90700"/>
    <n v="1224451"/>
    <s v="Tồn đầu kỳ"/>
    <m/>
    <m/>
    <n v="1224451"/>
    <n v="0"/>
    <n v="0"/>
    <n v="1224451"/>
    <d v="2025-11-01T00:00:00"/>
    <m/>
    <d v="2025-11-01T00:00:00"/>
    <n v="0"/>
    <m/>
    <n v="159.56088738425751"/>
    <s v="Nợ quá hạn hơn 120 ngày có khả năng mất thanh toán"/>
    <d v="2025-11-01T00:00:00"/>
    <d v="1899-12-30T00:00:00"/>
    <m/>
    <m/>
    <x v="12"/>
    <x v="12"/>
    <m/>
  </r>
  <r>
    <x v="22"/>
    <x v="22"/>
    <d v="2025-11-01T00:00:00"/>
    <s v="BH2365465"/>
    <d v="2025-11-01T00:00:00"/>
    <n v="72934"/>
    <s v="Tmart03007 126. Quầy G1 Sunshine ( ÁP DỤNG GIÁ GÀ MỚI)"/>
    <n v="567521"/>
    <n v="51077"/>
    <n v="41316"/>
    <n v="557760"/>
    <s v="Tồn đầu kỳ"/>
    <m/>
    <m/>
    <n v="557760"/>
    <n v="0"/>
    <n v="0"/>
    <n v="557760"/>
    <d v="2025-11-01T00:00:00"/>
    <m/>
    <d v="2025-11-01T00:00:00"/>
    <n v="0"/>
    <m/>
    <n v="159.56088738425751"/>
    <s v="Nợ quá hạn hơn 120 ngày có khả năng mất thanh toán"/>
    <d v="2025-11-01T00:00:00"/>
    <d v="1899-12-30T00:00:00"/>
    <m/>
    <m/>
    <x v="12"/>
    <x v="12"/>
    <m/>
  </r>
  <r>
    <x v="22"/>
    <x v="22"/>
    <d v="2025-11-01T00:00:00"/>
    <s v="BH2365466"/>
    <d v="2025-11-01T00:00:00"/>
    <n v="72935"/>
    <s v="Tmart01041 61. Quầy Định Công, số 1 Trần Nguyên Đán ( ÁP DỤNG GIÁ GÀ MỚI)"/>
    <n v="1885260"/>
    <n v="169674"/>
    <n v="137247"/>
    <n v="1852833"/>
    <s v="Tồn đầu kỳ"/>
    <m/>
    <m/>
    <n v="1852833"/>
    <n v="0"/>
    <n v="0"/>
    <n v="1852833"/>
    <d v="2025-11-01T00:00:00"/>
    <m/>
    <d v="2025-11-01T00:00:00"/>
    <n v="0"/>
    <m/>
    <n v="159.56088738425751"/>
    <s v="Nợ quá hạn hơn 120 ngày có khả năng mất thanh toán"/>
    <d v="2025-11-01T00:00:00"/>
    <d v="1899-12-30T00:00:00"/>
    <m/>
    <m/>
    <x v="12"/>
    <x v="12"/>
    <m/>
  </r>
  <r>
    <x v="22"/>
    <x v="22"/>
    <d v="2025-11-01T00:00:00"/>
    <s v="BH2365471"/>
    <d v="2025-11-01T00:00:00"/>
    <n v="72939"/>
    <s v="Tmart03003 122. Quầy TECCO Diamond"/>
    <n v="2423885"/>
    <n v="218150"/>
    <n v="176459"/>
    <n v="2382194"/>
    <s v="Tồn đầu kỳ"/>
    <m/>
    <m/>
    <n v="2382194"/>
    <n v="0"/>
    <n v="0"/>
    <n v="2382194"/>
    <d v="2025-11-01T00:00:00"/>
    <m/>
    <d v="2025-11-01T00:00:00"/>
    <n v="0"/>
    <m/>
    <n v="159.56088738425751"/>
    <s v="Nợ quá hạn hơn 120 ngày có khả năng mất thanh toán"/>
    <d v="2025-11-01T00:00:00"/>
    <d v="1899-12-30T00:00:00"/>
    <m/>
    <m/>
    <x v="12"/>
    <x v="12"/>
    <m/>
  </r>
  <r>
    <x v="22"/>
    <x v="22"/>
    <d v="2025-11-03T00:00:00"/>
    <s v="BH2365560"/>
    <d v="2025-11-03T00:00:00"/>
    <n v="1773"/>
    <s v="Điều chỉnh giảm giá trị hóa đơn 00071333 29/10/2025 về 0 do cửa hàng đóng cửa không nhận hàng"/>
    <n v="-1218116"/>
    <n v="-109631"/>
    <n v="-88679"/>
    <n v="-1197164"/>
    <s v="Tồn đầu kỳ"/>
    <d v="2025-11-03T00:00:00"/>
    <m/>
    <n v="-1197164"/>
    <n v="0"/>
    <n v="-1197164"/>
    <n v="0"/>
    <d v="2025-11-03T00:00:00"/>
    <m/>
    <d v="2025-11-03T00:00:00"/>
    <n v="0"/>
    <m/>
    <s v=""/>
    <s v="Đã thanh toán"/>
    <d v="2025-11-03T00:00:00"/>
    <d v="2025-11-03T00:00:00"/>
    <m/>
    <m/>
    <x v="12"/>
    <x v="12"/>
    <m/>
  </r>
  <r>
    <x v="22"/>
    <x v="22"/>
    <d v="2025-11-04T00:00:00"/>
    <s v="BH2365709"/>
    <d v="2025-11-04T00:00:00"/>
    <n v="73053"/>
    <s v="Tmart00980 15. Quầy 9B Nguyễn Cảnh Dị-KĐT Đại Kim"/>
    <n v="781680"/>
    <n v="70351"/>
    <n v="56906"/>
    <n v="768235"/>
    <s v="Tồn đầu kỳ"/>
    <m/>
    <m/>
    <n v="768235"/>
    <n v="0"/>
    <n v="0"/>
    <n v="768235"/>
    <d v="2025-11-04T00:00:00"/>
    <m/>
    <d v="2025-11-04T00:00:00"/>
    <n v="0"/>
    <m/>
    <n v="156.56088738425751"/>
    <s v="Nợ quá hạn hơn 120 ngày có khả năng mất thanh toán"/>
    <d v="2025-11-04T00:00:00"/>
    <d v="1899-12-30T00:00:00"/>
    <m/>
    <m/>
    <x v="12"/>
    <x v="12"/>
    <m/>
  </r>
  <r>
    <x v="22"/>
    <x v="22"/>
    <d v="2025-11-04T00:00:00"/>
    <s v="BH2365770"/>
    <d v="2025-11-04T00:00:00"/>
    <n v="73061"/>
    <s v="Tmart01023 00. Quầy 39 Cầu Diễn"/>
    <n v="579179"/>
    <n v="52126"/>
    <n v="42164"/>
    <n v="569217"/>
    <s v="Tồn đầu kỳ"/>
    <m/>
    <m/>
    <n v="569217"/>
    <n v="0"/>
    <n v="0"/>
    <n v="569217"/>
    <d v="2025-11-04T00:00:00"/>
    <m/>
    <d v="2025-11-04T00:00:00"/>
    <n v="0"/>
    <m/>
    <n v="156.56088738425751"/>
    <s v="Nợ quá hạn hơn 120 ngày có khả năng mất thanh toán"/>
    <d v="2025-11-04T00:00:00"/>
    <d v="1899-12-30T00:00:00"/>
    <m/>
    <m/>
    <x v="12"/>
    <x v="12"/>
    <m/>
  </r>
  <r>
    <x v="22"/>
    <x v="22"/>
    <d v="2025-11-05T00:00:00"/>
    <s v="BH2365981"/>
    <d v="2025-11-05T00:00:00"/>
    <n v="73139"/>
    <s v="Tmart03016 135. Quầy 60 Vũ Xuân Thiều"/>
    <n v="367155"/>
    <n v="33044"/>
    <n v="26729"/>
    <n v="360840"/>
    <s v="Tồn đầu kỳ"/>
    <m/>
    <m/>
    <n v="360840"/>
    <n v="0"/>
    <n v="0"/>
    <n v="360840"/>
    <d v="2025-11-05T00:00:00"/>
    <m/>
    <d v="2025-11-05T00:00:00"/>
    <n v="0"/>
    <m/>
    <n v="155.56088738425751"/>
    <s v="Nợ quá hạn hơn 120 ngày có khả năng mất thanh toán"/>
    <d v="2025-11-05T00:00:00"/>
    <d v="1899-12-30T00:00:00"/>
    <m/>
    <m/>
    <x v="12"/>
    <x v="12"/>
    <m/>
  </r>
  <r>
    <x v="22"/>
    <x v="22"/>
    <d v="2025-11-06T00:00:00"/>
    <s v="BH2366138"/>
    <d v="2025-11-06T00:00:00"/>
    <n v="73696"/>
    <s v="Tmart01096 1096. Nhà máy Canon Thăng Long"/>
    <n v="1845908"/>
    <n v="166132"/>
    <n v="134382"/>
    <n v="1814158"/>
    <s v="Tồn đầu kỳ"/>
    <m/>
    <m/>
    <n v="1814158"/>
    <n v="0"/>
    <n v="0"/>
    <n v="1814158"/>
    <d v="2025-11-06T00:00:00"/>
    <m/>
    <d v="2025-11-06T00:00:00"/>
    <n v="0"/>
    <m/>
    <n v="154.56088738425751"/>
    <s v="Nợ quá hạn hơn 120 ngày có khả năng mất thanh toán"/>
    <d v="2025-11-06T00:00:00"/>
    <d v="1899-12-30T00:00:00"/>
    <m/>
    <m/>
    <x v="12"/>
    <x v="12"/>
    <m/>
  </r>
  <r>
    <x v="22"/>
    <x v="22"/>
    <d v="2025-11-06T00:00:00"/>
    <s v="BH2366139"/>
    <d v="2025-11-06T00:00:00"/>
    <n v="73697"/>
    <s v="Tmart03015 134. Quầy Phú Minh, Sóc Sơn"/>
    <n v="1239819"/>
    <n v="111584"/>
    <n v="90259"/>
    <n v="1218494"/>
    <s v="Tồn đầu kỳ"/>
    <m/>
    <m/>
    <n v="1218494"/>
    <n v="0"/>
    <n v="0"/>
    <n v="1218494"/>
    <d v="2025-11-06T00:00:00"/>
    <m/>
    <d v="2025-11-06T00:00:00"/>
    <n v="0"/>
    <m/>
    <n v="154.56088738425751"/>
    <s v="Nợ quá hạn hơn 120 ngày có khả năng mất thanh toán"/>
    <d v="2025-11-06T00:00:00"/>
    <d v="1899-12-30T00:00:00"/>
    <m/>
    <m/>
    <x v="12"/>
    <x v="12"/>
    <m/>
  </r>
  <r>
    <x v="22"/>
    <x v="22"/>
    <d v="2025-11-06T00:00:00"/>
    <s v="BH2366140"/>
    <d v="2025-11-06T00:00:00"/>
    <n v="73698"/>
    <s v="Tmart00722 09. Quầy Sóc Sơn"/>
    <n v="928407"/>
    <n v="83557"/>
    <n v="67588"/>
    <n v="912438"/>
    <s v="Tồn đầu kỳ"/>
    <m/>
    <m/>
    <n v="912438"/>
    <n v="0"/>
    <n v="0"/>
    <n v="912438"/>
    <d v="2025-11-06T00:00:00"/>
    <m/>
    <d v="2025-11-06T00:00:00"/>
    <n v="0"/>
    <m/>
    <n v="154.56088738425751"/>
    <s v="Nợ quá hạn hơn 120 ngày có khả năng mất thanh toán"/>
    <d v="2025-11-06T00:00:00"/>
    <d v="1899-12-30T00:00:00"/>
    <m/>
    <m/>
    <x v="12"/>
    <x v="12"/>
    <m/>
  </r>
  <r>
    <x v="22"/>
    <x v="22"/>
    <d v="2025-11-06T00:00:00"/>
    <s v="BH2366184"/>
    <d v="2025-11-06T00:00:00"/>
    <n v="74282"/>
    <s v="Tmart00999 27. Quầy 62 Thanh Liệt (658 Kim Giang mới)"/>
    <n v="1803521"/>
    <n v="162318"/>
    <n v="131296"/>
    <n v="1772499"/>
    <s v="Tồn đầu kỳ"/>
    <m/>
    <m/>
    <n v="1772499"/>
    <n v="0"/>
    <n v="0"/>
    <n v="1772499"/>
    <d v="2025-11-06T00:00:00"/>
    <m/>
    <d v="2025-11-06T00:00:00"/>
    <n v="0"/>
    <m/>
    <n v="154.56088738425751"/>
    <s v="Nợ quá hạn hơn 120 ngày có khả năng mất thanh toán"/>
    <d v="2025-11-06T00:00:00"/>
    <d v="1899-12-30T00:00:00"/>
    <m/>
    <m/>
    <x v="12"/>
    <x v="12"/>
    <m/>
  </r>
  <r>
    <x v="22"/>
    <x v="22"/>
    <d v="2025-11-06T00:00:00"/>
    <s v="BH2366185"/>
    <d v="2025-11-06T00:00:00"/>
    <n v="74283"/>
    <s v="Tmart00928 12. Quầy CT12B Kim Văn - Kim Lũ"/>
    <n v="1270723"/>
    <n v="114366"/>
    <n v="92509"/>
    <n v="1248866"/>
    <s v="Tồn đầu kỳ"/>
    <m/>
    <m/>
    <n v="1248866"/>
    <n v="0"/>
    <n v="0"/>
    <n v="1248866"/>
    <d v="2025-11-06T00:00:00"/>
    <m/>
    <d v="2025-11-06T00:00:00"/>
    <n v="0"/>
    <m/>
    <n v="154.56088738425751"/>
    <s v="Nợ quá hạn hơn 120 ngày có khả năng mất thanh toán"/>
    <d v="2025-11-06T00:00:00"/>
    <d v="1899-12-30T00:00:00"/>
    <m/>
    <m/>
    <x v="12"/>
    <x v="12"/>
    <m/>
  </r>
  <r>
    <x v="22"/>
    <x v="22"/>
    <d v="2025-11-06T00:00:00"/>
    <s v="BH2366186"/>
    <d v="2025-11-06T00:00:00"/>
    <n v="74284"/>
    <s v="Tmart01083 102. Quầy Đại Thanh 3, CT8A"/>
    <n v="1474998"/>
    <n v="132750"/>
    <n v="107380"/>
    <n v="1449628"/>
    <s v="Tồn đầu kỳ"/>
    <m/>
    <m/>
    <n v="1449628"/>
    <n v="0"/>
    <n v="0"/>
    <n v="1449628"/>
    <d v="2025-11-06T00:00:00"/>
    <m/>
    <d v="2025-11-06T00:00:00"/>
    <n v="0"/>
    <m/>
    <n v="154.56088738425751"/>
    <s v="Nợ quá hạn hơn 120 ngày có khả năng mất thanh toán"/>
    <d v="2025-11-06T00:00:00"/>
    <d v="1899-12-30T00:00:00"/>
    <m/>
    <m/>
    <x v="12"/>
    <x v="12"/>
    <m/>
  </r>
  <r>
    <x v="22"/>
    <x v="22"/>
    <d v="2025-11-06T00:00:00"/>
    <s v="BH2366187"/>
    <d v="2025-11-06T00:00:00"/>
    <n v="74285"/>
    <s v="Tmart01065 84. Quầy Tecco Tứ Hiệp"/>
    <n v="1345970"/>
    <n v="121138"/>
    <n v="97987"/>
    <n v="1322819"/>
    <s v="Tồn đầu kỳ"/>
    <m/>
    <m/>
    <n v="1322819"/>
    <n v="0"/>
    <n v="0"/>
    <n v="1322819"/>
    <d v="2025-11-06T00:00:00"/>
    <m/>
    <d v="2025-11-06T00:00:00"/>
    <n v="0"/>
    <m/>
    <n v="154.56088738425751"/>
    <s v="Nợ quá hạn hơn 120 ngày có khả năng mất thanh toán"/>
    <d v="2025-11-06T00:00:00"/>
    <d v="1899-12-30T00:00:00"/>
    <m/>
    <m/>
    <x v="12"/>
    <x v="12"/>
    <m/>
  </r>
  <r>
    <x v="22"/>
    <x v="22"/>
    <d v="2025-11-06T00:00:00"/>
    <s v="BH2366188"/>
    <d v="2025-11-06T00:00:00"/>
    <n v="74286"/>
    <s v="Tmart03002 121. Quầy HH4B Linh Đàm"/>
    <n v="1648634"/>
    <n v="148378"/>
    <n v="120020"/>
    <n v="1620276"/>
    <s v="Tồn đầu kỳ"/>
    <m/>
    <m/>
    <n v="1620276"/>
    <n v="0"/>
    <n v="0"/>
    <n v="1620276"/>
    <d v="2025-11-06T00:00:00"/>
    <m/>
    <d v="2025-11-06T00:00:00"/>
    <n v="0"/>
    <m/>
    <n v="154.56088738425751"/>
    <s v="Nợ quá hạn hơn 120 ngày có khả năng mất thanh toán"/>
    <d v="2025-11-06T00:00:00"/>
    <d v="1899-12-30T00:00:00"/>
    <m/>
    <m/>
    <x v="12"/>
    <x v="12"/>
    <m/>
  </r>
  <r>
    <x v="22"/>
    <x v="22"/>
    <d v="2025-11-06T00:00:00"/>
    <s v="BH2366189"/>
    <d v="2025-11-06T00:00:00"/>
    <n v="74287"/>
    <s v="Tmart01041 61. Quầy Định Công, số 1 Trần Nguyên Đán"/>
    <n v="1547365"/>
    <n v="139263"/>
    <n v="112648"/>
    <n v="1520750"/>
    <s v="Tồn đầu kỳ"/>
    <m/>
    <m/>
    <n v="1520750"/>
    <n v="0"/>
    <n v="0"/>
    <n v="1520750"/>
    <d v="2025-11-06T00:00:00"/>
    <m/>
    <d v="2025-11-06T00:00:00"/>
    <n v="0"/>
    <m/>
    <n v="154.56088738425751"/>
    <s v="Nợ quá hạn hơn 120 ngày có khả năng mất thanh toán"/>
    <d v="2025-11-06T00:00:00"/>
    <d v="1899-12-30T00:00:00"/>
    <m/>
    <m/>
    <x v="12"/>
    <x v="12"/>
    <m/>
  </r>
  <r>
    <x v="22"/>
    <x v="22"/>
    <d v="2025-11-06T00:00:00"/>
    <s v="BH2366190"/>
    <d v="2025-11-06T00:00:00"/>
    <n v="74288"/>
    <s v="Tmart01032 52. Quầy Vĩnh Quỳnh"/>
    <n v="1255584"/>
    <n v="113003"/>
    <n v="91406"/>
    <n v="1233987"/>
    <s v="Tồn đầu kỳ"/>
    <m/>
    <m/>
    <n v="1233987"/>
    <n v="0"/>
    <n v="0"/>
    <n v="1233987"/>
    <d v="2025-11-06T00:00:00"/>
    <m/>
    <d v="2025-11-06T00:00:00"/>
    <n v="0"/>
    <m/>
    <n v="154.56088738425751"/>
    <s v="Nợ quá hạn hơn 120 ngày có khả năng mất thanh toán"/>
    <d v="2025-11-06T00:00:00"/>
    <d v="1899-12-30T00:00:00"/>
    <m/>
    <m/>
    <x v="12"/>
    <x v="12"/>
    <m/>
  </r>
  <r>
    <x v="22"/>
    <x v="22"/>
    <d v="2025-11-06T00:00:00"/>
    <s v="BH2366192"/>
    <d v="2025-11-06T00:00:00"/>
    <n v="74289"/>
    <s v="Tmart00619 04. Quầy N3B2 Trần Bình"/>
    <n v="723129"/>
    <n v="65082"/>
    <n v="52644"/>
    <n v="710691"/>
    <s v="Tồn đầu kỳ"/>
    <m/>
    <m/>
    <n v="710691"/>
    <n v="0"/>
    <n v="0"/>
    <n v="710691"/>
    <d v="2025-11-06T00:00:00"/>
    <m/>
    <d v="2025-11-06T00:00:00"/>
    <n v="0"/>
    <m/>
    <n v="154.56088738425751"/>
    <s v="Nợ quá hạn hơn 120 ngày có khả năng mất thanh toán"/>
    <d v="2025-11-06T00:00:00"/>
    <d v="1899-12-30T00:00:00"/>
    <m/>
    <m/>
    <x v="12"/>
    <x v="12"/>
    <m/>
  </r>
  <r>
    <x v="22"/>
    <x v="22"/>
    <d v="2025-11-06T00:00:00"/>
    <s v="BH2366193"/>
    <d v="2025-11-06T00:00:00"/>
    <n v="74290"/>
    <s v="Tmart00628 03. Quầy 274 Khương Đình"/>
    <n v="930876"/>
    <n v="83779"/>
    <n v="67768"/>
    <n v="914865"/>
    <s v="Tồn đầu kỳ"/>
    <m/>
    <m/>
    <n v="914865"/>
    <n v="0"/>
    <n v="0"/>
    <n v="914865"/>
    <d v="2025-11-06T00:00:00"/>
    <m/>
    <d v="2025-11-06T00:00:00"/>
    <n v="0"/>
    <m/>
    <n v="154.56088738425751"/>
    <s v="Nợ quá hạn hơn 120 ngày có khả năng mất thanh toán"/>
    <d v="2025-11-06T00:00:00"/>
    <d v="1899-12-30T00:00:00"/>
    <m/>
    <m/>
    <x v="12"/>
    <x v="12"/>
    <m/>
  </r>
  <r>
    <x v="22"/>
    <x v="22"/>
    <d v="2025-11-06T00:00:00"/>
    <s v="BH2366194"/>
    <d v="2025-11-06T00:00:00"/>
    <n v="74291"/>
    <s v="Tmart00983 16. Quầy Xala, tòa nhà Hemisco, Xala"/>
    <n v="857577"/>
    <n v="77182"/>
    <n v="62432"/>
    <n v="842827"/>
    <s v="Tồn đầu kỳ"/>
    <m/>
    <m/>
    <n v="842827"/>
    <n v="0"/>
    <n v="0"/>
    <n v="842827"/>
    <d v="2025-11-06T00:00:00"/>
    <m/>
    <d v="2025-11-06T00:00:00"/>
    <n v="0"/>
    <m/>
    <n v="154.56088738425751"/>
    <s v="Nợ quá hạn hơn 120 ngày có khả năng mất thanh toán"/>
    <d v="2025-11-06T00:00:00"/>
    <d v="1899-12-30T00:00:00"/>
    <m/>
    <m/>
    <x v="12"/>
    <x v="12"/>
    <m/>
  </r>
  <r>
    <x v="22"/>
    <x v="22"/>
    <d v="2025-11-06T00:00:00"/>
    <s v="BH2366195"/>
    <d v="2025-11-06T00:00:00"/>
    <n v="74292"/>
    <s v="Tmart00988 19. Quầy Resco Cổ Nhuế"/>
    <n v="1748168"/>
    <n v="157336"/>
    <n v="127267"/>
    <n v="1718099"/>
    <s v="Tồn đầu kỳ"/>
    <m/>
    <m/>
    <n v="1718099"/>
    <n v="0"/>
    <n v="0"/>
    <n v="1718099"/>
    <d v="2025-11-06T00:00:00"/>
    <m/>
    <d v="2025-11-06T00:00:00"/>
    <n v="0"/>
    <m/>
    <n v="154.56088738425751"/>
    <s v="Nợ quá hạn hơn 120 ngày có khả năng mất thanh toán"/>
    <d v="2025-11-06T00:00:00"/>
    <d v="1899-12-30T00:00:00"/>
    <m/>
    <m/>
    <x v="12"/>
    <x v="12"/>
    <m/>
  </r>
  <r>
    <x v="22"/>
    <x v="22"/>
    <d v="2025-11-06T00:00:00"/>
    <s v="BH2366196"/>
    <d v="2025-11-06T00:00:00"/>
    <n v="74293"/>
    <s v="Tmart00992 22. Quầy CT3 KĐT Văn Khê"/>
    <n v="571143"/>
    <n v="51403"/>
    <n v="41579"/>
    <n v="561319"/>
    <s v="Tồn đầu kỳ"/>
    <m/>
    <m/>
    <n v="561319"/>
    <n v="0"/>
    <n v="0"/>
    <n v="561319"/>
    <d v="2025-11-06T00:00:00"/>
    <m/>
    <d v="2025-11-06T00:00:00"/>
    <n v="0"/>
    <m/>
    <n v="154.56088738425751"/>
    <s v="Nợ quá hạn hơn 120 ngày có khả năng mất thanh toán"/>
    <d v="2025-11-06T00:00:00"/>
    <d v="1899-12-30T00:00:00"/>
    <m/>
    <m/>
    <x v="12"/>
    <x v="12"/>
    <m/>
  </r>
  <r>
    <x v="22"/>
    <x v="22"/>
    <d v="2025-11-06T00:00:00"/>
    <s v="BH2366197"/>
    <d v="2025-11-06T00:00:00"/>
    <n v="74294"/>
    <s v="Tmart00995 25. Quầy CT2 - KĐT Xala"/>
    <n v="1071522"/>
    <n v="96437"/>
    <n v="78007"/>
    <n v="1053092"/>
    <s v="Tồn đầu kỳ"/>
    <m/>
    <m/>
    <n v="1053092"/>
    <n v="0"/>
    <n v="0"/>
    <n v="1053092"/>
    <d v="2025-11-06T00:00:00"/>
    <m/>
    <d v="2025-11-06T00:00:00"/>
    <n v="0"/>
    <m/>
    <n v="154.56088738425751"/>
    <s v="Nợ quá hạn hơn 120 ngày có khả năng mất thanh toán"/>
    <d v="2025-11-06T00:00:00"/>
    <d v="1899-12-30T00:00:00"/>
    <m/>
    <m/>
    <x v="12"/>
    <x v="12"/>
    <m/>
  </r>
  <r>
    <x v="22"/>
    <x v="22"/>
    <d v="2025-11-06T00:00:00"/>
    <s v="BH2366198"/>
    <d v="2025-11-06T00:00:00"/>
    <n v="74295"/>
    <s v="Tmart01000 28. Quầy 485 Vũ Tông Phan"/>
    <n v="372285"/>
    <n v="33506"/>
    <n v="27102"/>
    <n v="365881"/>
    <s v="Tồn đầu kỳ"/>
    <m/>
    <m/>
    <n v="365881"/>
    <n v="0"/>
    <n v="0"/>
    <n v="365881"/>
    <d v="2025-11-06T00:00:00"/>
    <m/>
    <d v="2025-11-06T00:00:00"/>
    <n v="0"/>
    <m/>
    <n v="154.56088738425751"/>
    <s v="Nợ quá hạn hơn 120 ngày có khả năng mất thanh toán"/>
    <d v="2025-11-06T00:00:00"/>
    <d v="1899-12-30T00:00:00"/>
    <m/>
    <m/>
    <x v="12"/>
    <x v="12"/>
    <m/>
  </r>
  <r>
    <x v="22"/>
    <x v="22"/>
    <d v="2025-11-06T00:00:00"/>
    <s v="BH2366199"/>
    <d v="2025-11-06T00:00:00"/>
    <n v="74296"/>
    <s v="Tmart01003 30. Quầy Ecohome2"/>
    <n v="769146"/>
    <n v="69224"/>
    <n v="55994"/>
    <n v="755916"/>
    <s v="Tồn đầu kỳ"/>
    <m/>
    <m/>
    <n v="755916"/>
    <n v="0"/>
    <n v="0"/>
    <n v="755916"/>
    <d v="2025-11-06T00:00:00"/>
    <m/>
    <d v="2025-11-06T00:00:00"/>
    <n v="0"/>
    <m/>
    <n v="154.56088738425751"/>
    <s v="Nợ quá hạn hơn 120 ngày có khả năng mất thanh toán"/>
    <d v="2025-11-06T00:00:00"/>
    <d v="1899-12-30T00:00:00"/>
    <m/>
    <m/>
    <x v="12"/>
    <x v="12"/>
    <m/>
  </r>
  <r>
    <x v="22"/>
    <x v="22"/>
    <d v="2025-11-06T00:00:00"/>
    <s v="BH2366200"/>
    <d v="2025-11-06T00:00:00"/>
    <n v="74297"/>
    <s v="Tmart01010 34. Quầy tòa HH2A, KĐT The Spark Dương Nội"/>
    <n v="725664"/>
    <n v="65310"/>
    <n v="52828"/>
    <n v="713182"/>
    <s v="Tồn đầu kỳ"/>
    <m/>
    <m/>
    <n v="713182"/>
    <n v="0"/>
    <n v="0"/>
    <n v="713182"/>
    <d v="2025-11-06T00:00:00"/>
    <m/>
    <d v="2025-11-06T00:00:00"/>
    <n v="0"/>
    <m/>
    <n v="154.56088738425751"/>
    <s v="Nợ quá hạn hơn 120 ngày có khả năng mất thanh toán"/>
    <d v="2025-11-06T00:00:00"/>
    <d v="1899-12-30T00:00:00"/>
    <m/>
    <m/>
    <x v="12"/>
    <x v="12"/>
    <m/>
  </r>
  <r>
    <x v="22"/>
    <x v="22"/>
    <d v="2025-11-06T00:00:00"/>
    <s v="BH2366201"/>
    <d v="2025-11-06T00:00:00"/>
    <n v="74298"/>
    <s v="Tmart01012 36. Quầy CT2 Xuân Mai, Tô Hiệu"/>
    <n v="947160"/>
    <n v="85245"/>
    <n v="68953"/>
    <n v="930868"/>
    <s v="Tồn đầu kỳ"/>
    <m/>
    <m/>
    <n v="930868"/>
    <n v="0"/>
    <n v="0"/>
    <n v="930868"/>
    <d v="2025-11-06T00:00:00"/>
    <m/>
    <d v="2025-11-06T00:00:00"/>
    <n v="0"/>
    <m/>
    <n v="154.56088738425751"/>
    <s v="Nợ quá hạn hơn 120 ngày có khả năng mất thanh toán"/>
    <d v="2025-11-06T00:00:00"/>
    <d v="1899-12-30T00:00:00"/>
    <m/>
    <m/>
    <x v="12"/>
    <x v="12"/>
    <m/>
  </r>
  <r>
    <x v="22"/>
    <x v="22"/>
    <d v="2025-11-06T00:00:00"/>
    <s v="BH2366202"/>
    <d v="2025-11-06T00:00:00"/>
    <n v="74299"/>
    <s v="Tmart01019 40. Quầy 19T6 Kiến Hưng"/>
    <n v="953301"/>
    <n v="85798"/>
    <n v="69400"/>
    <n v="936903"/>
    <s v="Tồn đầu kỳ"/>
    <m/>
    <m/>
    <n v="936903"/>
    <n v="0"/>
    <n v="0"/>
    <n v="936903"/>
    <d v="2025-11-06T00:00:00"/>
    <m/>
    <d v="2025-11-06T00:00:00"/>
    <n v="0"/>
    <m/>
    <n v="154.56088738425751"/>
    <s v="Nợ quá hạn hơn 120 ngày có khả năng mất thanh toán"/>
    <d v="2025-11-06T00:00:00"/>
    <d v="1899-12-30T00:00:00"/>
    <m/>
    <m/>
    <x v="12"/>
    <x v="12"/>
    <m/>
  </r>
  <r>
    <x v="22"/>
    <x v="22"/>
    <d v="2025-11-06T00:00:00"/>
    <s v="BH2366203"/>
    <d v="2025-11-06T00:00:00"/>
    <n v="74300"/>
    <s v="Tmart01011 35. Quầy tầng 5 tòa GEMEK, KĐT Lê Trọng Tấn"/>
    <n v="723129"/>
    <n v="65082"/>
    <n v="52644"/>
    <n v="710691"/>
    <s v="Tồn đầu kỳ"/>
    <m/>
    <m/>
    <n v="710691"/>
    <n v="0"/>
    <n v="0"/>
    <n v="710691"/>
    <d v="2025-11-06T00:00:00"/>
    <m/>
    <d v="2025-11-06T00:00:00"/>
    <n v="0"/>
    <m/>
    <n v="154.56088738425751"/>
    <s v="Nợ quá hạn hơn 120 ngày có khả năng mất thanh toán"/>
    <d v="2025-11-06T00:00:00"/>
    <d v="1899-12-30T00:00:00"/>
    <m/>
    <m/>
    <x v="12"/>
    <x v="12"/>
    <m/>
  </r>
  <r>
    <x v="22"/>
    <x v="22"/>
    <d v="2025-11-06T00:00:00"/>
    <s v="BH2366204"/>
    <d v="2025-11-06T00:00:00"/>
    <n v="74301"/>
    <s v="Tmart01023 00. Quầy 39 Cầu Diễn"/>
    <n v="470432"/>
    <n v="42339"/>
    <n v="34247"/>
    <n v="462340"/>
    <s v="Tồn đầu kỳ"/>
    <m/>
    <m/>
    <n v="462340"/>
    <n v="0"/>
    <n v="0"/>
    <n v="462340"/>
    <d v="2025-11-06T00:00:00"/>
    <m/>
    <d v="2025-11-06T00:00:00"/>
    <n v="0"/>
    <m/>
    <n v="154.56088738425751"/>
    <s v="Nợ quá hạn hơn 120 ngày có khả năng mất thanh toán"/>
    <d v="2025-11-06T00:00:00"/>
    <d v="1899-12-30T00:00:00"/>
    <m/>
    <m/>
    <x v="12"/>
    <x v="12"/>
    <m/>
  </r>
  <r>
    <x v="22"/>
    <x v="22"/>
    <d v="2025-11-06T00:00:00"/>
    <s v="BH2366205"/>
    <d v="2025-11-06T00:00:00"/>
    <n v="74302"/>
    <s v="Tmart01025 45. Quầy 20 Đức Diễn"/>
    <n v="507744"/>
    <n v="45697"/>
    <n v="36964"/>
    <n v="499011"/>
    <s v="Tồn đầu kỳ"/>
    <m/>
    <m/>
    <n v="499011"/>
    <n v="0"/>
    <n v="0"/>
    <n v="499011"/>
    <d v="2025-11-06T00:00:00"/>
    <m/>
    <d v="2025-11-06T00:00:00"/>
    <n v="0"/>
    <m/>
    <n v="154.56088738425751"/>
    <s v="Nợ quá hạn hơn 120 ngày có khả năng mất thanh toán"/>
    <d v="2025-11-06T00:00:00"/>
    <d v="1899-12-30T00:00:00"/>
    <m/>
    <m/>
    <x v="12"/>
    <x v="12"/>
    <m/>
  </r>
  <r>
    <x v="22"/>
    <x v="22"/>
    <d v="2025-11-06T00:00:00"/>
    <s v="BH2366206"/>
    <d v="2025-11-06T00:00:00"/>
    <n v="74303"/>
    <s v="Tmart01046 66. Quầy 47 Tân Xuân, Bắc Từ Liêm, HN"/>
    <n v="713229"/>
    <n v="64191"/>
    <n v="51923"/>
    <n v="700961"/>
    <s v="Tồn đầu kỳ"/>
    <m/>
    <m/>
    <n v="700961"/>
    <n v="0"/>
    <n v="0"/>
    <n v="700961"/>
    <d v="2025-11-06T00:00:00"/>
    <m/>
    <d v="2025-11-06T00:00:00"/>
    <n v="0"/>
    <m/>
    <n v="154.56088738425751"/>
    <s v="Nợ quá hạn hơn 120 ngày có khả năng mất thanh toán"/>
    <d v="2025-11-06T00:00:00"/>
    <d v="1899-12-30T00:00:00"/>
    <m/>
    <m/>
    <x v="12"/>
    <x v="12"/>
    <m/>
  </r>
  <r>
    <x v="22"/>
    <x v="22"/>
    <d v="2025-11-06T00:00:00"/>
    <s v="BH2366207"/>
    <d v="2025-11-06T00:00:00"/>
    <n v="74304"/>
    <s v="Tmart01048 68. Quầy 32T ĐN-A KĐT Golden An Khánh"/>
    <n v="937031"/>
    <n v="84333"/>
    <n v="68216"/>
    <n v="920914"/>
    <s v="Tồn đầu kỳ"/>
    <m/>
    <m/>
    <n v="920914"/>
    <n v="0"/>
    <n v="0"/>
    <n v="920914"/>
    <d v="2025-11-06T00:00:00"/>
    <m/>
    <d v="2025-11-06T00:00:00"/>
    <n v="0"/>
    <m/>
    <n v="154.56088738425751"/>
    <s v="Nợ quá hạn hơn 120 ngày có khả năng mất thanh toán"/>
    <d v="2025-11-06T00:00:00"/>
    <d v="1899-12-30T00:00:00"/>
    <m/>
    <m/>
    <x v="12"/>
    <x v="12"/>
    <m/>
  </r>
  <r>
    <x v="22"/>
    <x v="22"/>
    <d v="2025-11-06T00:00:00"/>
    <s v="BH2366208"/>
    <d v="2025-11-06T00:00:00"/>
    <n v="74305"/>
    <s v="Tmart01061 81. Quầy Victory 2"/>
    <n v="898374"/>
    <n v="80854"/>
    <n v="65402"/>
    <n v="882922"/>
    <s v="Tồn đầu kỳ"/>
    <m/>
    <m/>
    <n v="882922"/>
    <n v="0"/>
    <n v="0"/>
    <n v="882922"/>
    <d v="2025-11-06T00:00:00"/>
    <m/>
    <d v="2025-11-06T00:00:00"/>
    <n v="0"/>
    <m/>
    <n v="154.56088738425751"/>
    <s v="Nợ quá hạn hơn 120 ngày có khả năng mất thanh toán"/>
    <d v="2025-11-06T00:00:00"/>
    <d v="1899-12-30T00:00:00"/>
    <m/>
    <m/>
    <x v="12"/>
    <x v="12"/>
    <m/>
  </r>
  <r>
    <x v="22"/>
    <x v="22"/>
    <d v="2025-11-06T00:00:00"/>
    <s v="BH2366209"/>
    <d v="2025-11-06T00:00:00"/>
    <n v="74306"/>
    <s v="Tmart01075 94. 282 Xuân Đỉnh"/>
    <n v="953129"/>
    <n v="85782"/>
    <n v="69388"/>
    <n v="936735"/>
    <s v="Tồn đầu kỳ"/>
    <m/>
    <m/>
    <n v="936735"/>
    <n v="0"/>
    <n v="0"/>
    <n v="936735"/>
    <d v="2025-11-06T00:00:00"/>
    <m/>
    <d v="2025-11-06T00:00:00"/>
    <n v="0"/>
    <m/>
    <n v="154.56088738425751"/>
    <s v="Nợ quá hạn hơn 120 ngày có khả năng mất thanh toán"/>
    <d v="2025-11-06T00:00:00"/>
    <d v="1899-12-30T00:00:00"/>
    <m/>
    <m/>
    <x v="12"/>
    <x v="12"/>
    <m/>
  </r>
  <r>
    <x v="22"/>
    <x v="22"/>
    <d v="2025-11-06T00:00:00"/>
    <s v="BH2366210"/>
    <d v="2025-11-06T00:00:00"/>
    <n v="74307"/>
    <s v="Tmart01078 96. Quầy Ecohome 1"/>
    <n v="507744"/>
    <n v="45697"/>
    <n v="36964"/>
    <n v="499011"/>
    <s v="Tồn đầu kỳ"/>
    <m/>
    <m/>
    <n v="499011"/>
    <n v="0"/>
    <n v="0"/>
    <n v="499011"/>
    <d v="2025-11-06T00:00:00"/>
    <m/>
    <d v="2025-11-06T00:00:00"/>
    <n v="0"/>
    <m/>
    <n v="154.56088738425751"/>
    <s v="Nợ quá hạn hơn 120 ngày có khả năng mất thanh toán"/>
    <d v="2025-11-06T00:00:00"/>
    <d v="1899-12-30T00:00:00"/>
    <m/>
    <m/>
    <x v="12"/>
    <x v="12"/>
    <m/>
  </r>
  <r>
    <x v="22"/>
    <x v="22"/>
    <d v="2025-11-06T00:00:00"/>
    <s v="BH2366211"/>
    <d v="2025-11-06T00:00:00"/>
    <n v="74308"/>
    <s v="Tmart01085 104. Quầy 44 Triều Khúc"/>
    <n v="457035"/>
    <n v="41134"/>
    <n v="33272"/>
    <n v="449173"/>
    <s v="Tồn đầu kỳ"/>
    <m/>
    <m/>
    <n v="449173"/>
    <n v="0"/>
    <n v="0"/>
    <n v="449173"/>
    <d v="2025-11-06T00:00:00"/>
    <m/>
    <d v="2025-11-06T00:00:00"/>
    <n v="0"/>
    <m/>
    <n v="154.56088738425751"/>
    <s v="Nợ quá hạn hơn 120 ngày có khả năng mất thanh toán"/>
    <d v="2025-11-06T00:00:00"/>
    <d v="1899-12-30T00:00:00"/>
    <m/>
    <m/>
    <x v="12"/>
    <x v="12"/>
    <m/>
  </r>
  <r>
    <x v="22"/>
    <x v="22"/>
    <d v="2025-11-06T00:00:00"/>
    <s v="BH2366212"/>
    <d v="2025-11-06T00:00:00"/>
    <n v="74309"/>
    <s v="Tmart01089 108. Quầy Licogi 13"/>
    <n v="724146"/>
    <n v="65174"/>
    <n v="52718"/>
    <n v="711690"/>
    <s v="Tồn đầu kỳ"/>
    <m/>
    <m/>
    <n v="711690"/>
    <n v="0"/>
    <n v="0"/>
    <n v="711690"/>
    <d v="2025-11-06T00:00:00"/>
    <m/>
    <d v="2025-11-06T00:00:00"/>
    <n v="0"/>
    <m/>
    <n v="154.56088738425751"/>
    <s v="Nợ quá hạn hơn 120 ngày có khả năng mất thanh toán"/>
    <d v="2025-11-06T00:00:00"/>
    <d v="1899-12-30T00:00:00"/>
    <m/>
    <m/>
    <x v="12"/>
    <x v="12"/>
    <m/>
  </r>
  <r>
    <x v="22"/>
    <x v="22"/>
    <d v="2025-11-06T00:00:00"/>
    <s v="BH2366213"/>
    <d v="2025-11-06T00:00:00"/>
    <n v="74310"/>
    <s v="Tmart01097 116. Quầy Iris Garden"/>
    <n v="580005"/>
    <n v="52201"/>
    <n v="42224"/>
    <n v="570028"/>
    <s v="Tồn đầu kỳ"/>
    <m/>
    <m/>
    <n v="570028"/>
    <n v="0"/>
    <n v="0"/>
    <n v="570028"/>
    <d v="2025-11-06T00:00:00"/>
    <m/>
    <d v="2025-11-06T00:00:00"/>
    <n v="0"/>
    <m/>
    <n v="154.56088738425751"/>
    <s v="Nợ quá hạn hơn 120 ngày có khả năng mất thanh toán"/>
    <d v="2025-11-06T00:00:00"/>
    <d v="1899-12-30T00:00:00"/>
    <m/>
    <m/>
    <x v="12"/>
    <x v="12"/>
    <m/>
  </r>
  <r>
    <x v="22"/>
    <x v="22"/>
    <d v="2025-11-06T00:00:00"/>
    <s v="BH2366214"/>
    <d v="2025-11-06T00:00:00"/>
    <n v="74311"/>
    <s v="Tmart03004 123.Quầy 282 Nguyễn Huy Tưởng"/>
    <n v="1090284"/>
    <n v="98126"/>
    <n v="79373"/>
    <n v="1071531"/>
    <s v="Tồn đầu kỳ"/>
    <m/>
    <m/>
    <n v="1071531"/>
    <n v="0"/>
    <n v="0"/>
    <n v="1071531"/>
    <d v="2025-11-06T00:00:00"/>
    <m/>
    <d v="2025-11-06T00:00:00"/>
    <n v="0"/>
    <m/>
    <n v="154.56088738425751"/>
    <s v="Nợ quá hạn hơn 120 ngày có khả năng mất thanh toán"/>
    <d v="2025-11-06T00:00:00"/>
    <d v="1899-12-30T00:00:00"/>
    <m/>
    <m/>
    <x v="12"/>
    <x v="12"/>
    <m/>
  </r>
  <r>
    <x v="22"/>
    <x v="22"/>
    <d v="2025-11-06T00:00:00"/>
    <s v="BH2366215"/>
    <d v="2025-11-06T00:00:00"/>
    <n v="74312"/>
    <s v="Tmart03005 1801. Quầy Cổ Nhuế"/>
    <n v="1248207"/>
    <n v="112339"/>
    <n v="90869"/>
    <n v="1226737"/>
    <s v="Tồn đầu kỳ"/>
    <m/>
    <m/>
    <n v="1226737"/>
    <n v="0"/>
    <n v="0"/>
    <n v="1226737"/>
    <d v="2025-11-06T00:00:00"/>
    <m/>
    <d v="2025-11-06T00:00:00"/>
    <n v="0"/>
    <m/>
    <n v="154.56088738425751"/>
    <s v="Nợ quá hạn hơn 120 ngày có khả năng mất thanh toán"/>
    <d v="2025-11-06T00:00:00"/>
    <d v="1899-12-30T00:00:00"/>
    <m/>
    <m/>
    <x v="12"/>
    <x v="12"/>
    <m/>
  </r>
  <r>
    <x v="22"/>
    <x v="22"/>
    <d v="2025-11-06T00:00:00"/>
    <s v="BH2366216"/>
    <d v="2025-11-06T00:00:00"/>
    <n v="74313"/>
    <s v="Tmart03006 125. Quầy MIPEC Kiến Hưng"/>
    <n v="1615578"/>
    <n v="145403"/>
    <n v="117614"/>
    <n v="1587789"/>
    <s v="Tồn đầu kỳ"/>
    <m/>
    <m/>
    <n v="1587789"/>
    <n v="0"/>
    <n v="0"/>
    <n v="1587789"/>
    <d v="2025-11-06T00:00:00"/>
    <m/>
    <d v="2025-11-06T00:00:00"/>
    <n v="0"/>
    <m/>
    <n v="154.56088738425751"/>
    <s v="Nợ quá hạn hơn 120 ngày có khả năng mất thanh toán"/>
    <d v="2025-11-06T00:00:00"/>
    <d v="1899-12-30T00:00:00"/>
    <m/>
    <m/>
    <x v="12"/>
    <x v="12"/>
    <m/>
  </r>
  <r>
    <x v="22"/>
    <x v="22"/>
    <d v="2025-11-06T00:00:00"/>
    <s v="BH2366217"/>
    <d v="2025-11-06T00:00:00"/>
    <n v="74314"/>
    <s v="Tmart03010 129. Quầy HH Thái Hà 2"/>
    <n v="1314411"/>
    <n v="118298"/>
    <n v="95689"/>
    <n v="1291802"/>
    <s v="Tồn đầu kỳ"/>
    <m/>
    <m/>
    <n v="1291802"/>
    <n v="0"/>
    <n v="0"/>
    <n v="1291802"/>
    <d v="2025-11-06T00:00:00"/>
    <m/>
    <d v="2025-11-06T00:00:00"/>
    <n v="0"/>
    <m/>
    <n v="154.56088738425751"/>
    <s v="Nợ quá hạn hơn 120 ngày có khả năng mất thanh toán"/>
    <d v="2025-11-06T00:00:00"/>
    <d v="1899-12-30T00:00:00"/>
    <m/>
    <m/>
    <x v="12"/>
    <x v="12"/>
    <m/>
  </r>
  <r>
    <x v="22"/>
    <x v="22"/>
    <d v="2025-11-06T00:00:00"/>
    <s v="BH2366232"/>
    <d v="2025-11-06T00:00:00"/>
    <n v="74324"/>
    <s v="Tmart01087 106. Quầy CT3B Nam Cường, Cổ Nhuế"/>
    <n v="1442118"/>
    <n v="129792"/>
    <n v="104986"/>
    <n v="1417312"/>
    <s v="Tồn đầu kỳ"/>
    <m/>
    <m/>
    <n v="1417312"/>
    <n v="0"/>
    <n v="0"/>
    <n v="1417312"/>
    <d v="2025-11-06T00:00:00"/>
    <m/>
    <d v="2025-11-06T00:00:00"/>
    <n v="0"/>
    <m/>
    <n v="154.56088738425751"/>
    <s v="Nợ quá hạn hơn 120 ngày có khả năng mất thanh toán"/>
    <d v="2025-11-06T00:00:00"/>
    <d v="1899-12-30T00:00:00"/>
    <m/>
    <m/>
    <x v="12"/>
    <x v="12"/>
    <m/>
  </r>
  <r>
    <x v="22"/>
    <x v="22"/>
    <d v="2025-11-10T00:00:00"/>
    <s v="BH2366741"/>
    <d v="2025-11-10T00:00:00"/>
    <n v="74873"/>
    <s v="Tmart01047 67. Quầy Trần Thủ Độ"/>
    <n v="2513938"/>
    <n v="226255"/>
    <n v="183015"/>
    <n v="2470698"/>
    <s v="Tồn đầu kỳ"/>
    <m/>
    <m/>
    <n v="2470698"/>
    <n v="0"/>
    <n v="0"/>
    <n v="2470698"/>
    <d v="2025-11-10T00:00:00"/>
    <m/>
    <d v="2025-11-10T00:00:00"/>
    <n v="0"/>
    <m/>
    <n v="150.56088738425751"/>
    <s v="Nợ quá hạn hơn 120 ngày có khả năng mất thanh toán"/>
    <d v="2025-11-10T00:00:00"/>
    <d v="1899-12-30T00:00:00"/>
    <m/>
    <m/>
    <x v="12"/>
    <x v="12"/>
    <m/>
  </r>
  <r>
    <x v="21"/>
    <x v="21"/>
    <d v="2025-11-11T00:00:00"/>
    <s v="BH2366782"/>
    <d v="2025-11-11T00:00:00"/>
    <n v="74910"/>
    <s v="Tmart Store Hateco Yên Sở - A.Đăng"/>
    <n v="2365294"/>
    <n v="212876"/>
    <n v="172193"/>
    <n v="2324611"/>
    <s v="Tồn đầu kỳ"/>
    <m/>
    <m/>
    <n v="2324611"/>
    <n v="0"/>
    <n v="0"/>
    <n v="2324611"/>
    <d v="2025-11-11T00:00:00"/>
    <m/>
    <d v="2025-11-11T00:00:00"/>
    <n v="0"/>
    <m/>
    <n v="149.56088738425751"/>
    <s v="Nợ quá hạn hơn 120 ngày có khả năng mất thanh toán"/>
    <d v="2025-11-11T00:00:00"/>
    <d v="1899-12-30T00:00:00"/>
    <m/>
    <m/>
    <x v="11"/>
    <x v="11"/>
    <m/>
  </r>
  <r>
    <x v="22"/>
    <x v="22"/>
    <d v="2025-11-11T00:00:00"/>
    <s v="BH2366861"/>
    <d v="2025-11-11T00:00:00"/>
    <n v="74943"/>
    <s v="Tmart01041 61. Quầy Định Công, số 1 Trần Nguyên Đán"/>
    <n v="1696795"/>
    <n v="152712"/>
    <n v="123527"/>
    <n v="1667610"/>
    <s v="Tồn đầu kỳ"/>
    <m/>
    <m/>
    <n v="1667610"/>
    <n v="0"/>
    <n v="0"/>
    <n v="1667610"/>
    <d v="2025-11-11T00:00:00"/>
    <m/>
    <d v="2025-11-11T00:00:00"/>
    <n v="0"/>
    <m/>
    <n v="149.56088738425751"/>
    <s v="Nợ quá hạn hơn 120 ngày có khả năng mất thanh toán"/>
    <d v="2025-11-11T00:00:00"/>
    <d v="1899-12-30T00:00:00"/>
    <m/>
    <m/>
    <x v="12"/>
    <x v="12"/>
    <m/>
  </r>
  <r>
    <x v="22"/>
    <x v="22"/>
    <d v="2025-11-11T00:00:00"/>
    <s v="BH2366862"/>
    <d v="2025-11-11T00:00:00"/>
    <n v="74944"/>
    <s v="Tmart03001 119 Quầy Yên Xá"/>
    <n v="528885"/>
    <n v="47600"/>
    <n v="38503"/>
    <n v="519788"/>
    <s v="Tồn đầu kỳ"/>
    <m/>
    <m/>
    <n v="519788"/>
    <n v="0"/>
    <n v="0"/>
    <n v="519788"/>
    <d v="2025-11-11T00:00:00"/>
    <m/>
    <d v="2025-11-11T00:00:00"/>
    <n v="0"/>
    <m/>
    <n v="149.56088738425751"/>
    <s v="Nợ quá hạn hơn 120 ngày có khả năng mất thanh toán"/>
    <d v="2025-11-11T00:00:00"/>
    <d v="1899-12-30T00:00:00"/>
    <m/>
    <m/>
    <x v="12"/>
    <x v="12"/>
    <m/>
  </r>
  <r>
    <x v="22"/>
    <x v="22"/>
    <d v="2025-11-11T00:00:00"/>
    <s v="BH2366863"/>
    <d v="2025-11-11T00:00:00"/>
    <n v="74945"/>
    <s v="Tmart01071 90. Quầy Đại Thanh 2"/>
    <n v="870848"/>
    <n v="78376"/>
    <n v="63398"/>
    <n v="855870"/>
    <s v="Tồn đầu kỳ"/>
    <m/>
    <m/>
    <n v="855870"/>
    <n v="0"/>
    <n v="0"/>
    <n v="855870"/>
    <d v="2025-11-11T00:00:00"/>
    <m/>
    <d v="2025-11-11T00:00:00"/>
    <n v="0"/>
    <m/>
    <n v="149.56088738425751"/>
    <s v="Nợ quá hạn hơn 120 ngày có khả năng mất thanh toán"/>
    <d v="2025-11-11T00:00:00"/>
    <d v="1899-12-30T00:00:00"/>
    <m/>
    <m/>
    <x v="12"/>
    <x v="12"/>
    <m/>
  </r>
  <r>
    <x v="22"/>
    <x v="22"/>
    <d v="2025-11-11T00:00:00"/>
    <s v="BH2366864"/>
    <d v="2025-11-11T00:00:00"/>
    <n v="74946"/>
    <s v="Tmart01083 102. Quầy Đại Thanh 3, CT8A"/>
    <n v="1477194"/>
    <n v="132948"/>
    <n v="107540"/>
    <n v="1451786"/>
    <s v="Tồn đầu kỳ"/>
    <m/>
    <m/>
    <n v="1451786"/>
    <n v="0"/>
    <n v="0"/>
    <n v="1451786"/>
    <d v="2025-11-11T00:00:00"/>
    <m/>
    <d v="2025-11-11T00:00:00"/>
    <n v="0"/>
    <m/>
    <n v="149.56088738425751"/>
    <s v="Nợ quá hạn hơn 120 ngày có khả năng mất thanh toán"/>
    <d v="2025-11-11T00:00:00"/>
    <d v="1899-12-30T00:00:00"/>
    <m/>
    <m/>
    <x v="12"/>
    <x v="12"/>
    <m/>
  </r>
  <r>
    <x v="22"/>
    <x v="22"/>
    <d v="2025-11-11T00:00:00"/>
    <s v="BH2366896"/>
    <d v="2025-11-11T00:00:00"/>
    <n v="74971"/>
    <s v="Tmart01029 49. Nơ 6A, Linh Đàm"/>
    <n v="783867"/>
    <n v="70548"/>
    <n v="57066"/>
    <n v="770385"/>
    <s v="Tồn đầu kỳ"/>
    <m/>
    <m/>
    <n v="770385"/>
    <n v="0"/>
    <n v="0"/>
    <n v="770385"/>
    <d v="2025-11-11T00:00:00"/>
    <m/>
    <d v="2025-11-11T00:00:00"/>
    <n v="0"/>
    <m/>
    <n v="149.56088738425751"/>
    <s v="Nợ quá hạn hơn 120 ngày có khả năng mất thanh toán"/>
    <d v="2025-11-11T00:00:00"/>
    <d v="1899-12-30T00:00:00"/>
    <m/>
    <m/>
    <x v="12"/>
    <x v="12"/>
    <m/>
  </r>
  <r>
    <x v="22"/>
    <x v="22"/>
    <d v="2025-11-11T00:00:00"/>
    <s v="BH2366897"/>
    <d v="2025-11-11T00:00:00"/>
    <n v="74972"/>
    <s v="Tmart01065 84. Quầy Tecco Tứ Hiệp"/>
    <n v="1351645"/>
    <n v="121648"/>
    <n v="98400"/>
    <n v="1328397"/>
    <s v="Tồn đầu kỳ"/>
    <m/>
    <m/>
    <n v="1328397"/>
    <n v="0"/>
    <n v="0"/>
    <n v="1328397"/>
    <d v="2025-11-11T00:00:00"/>
    <m/>
    <d v="2025-11-11T00:00:00"/>
    <n v="0"/>
    <m/>
    <n v="149.56088738425751"/>
    <s v="Nợ quá hạn hơn 120 ngày có khả năng mất thanh toán"/>
    <d v="2025-11-11T00:00:00"/>
    <d v="1899-12-30T00:00:00"/>
    <m/>
    <m/>
    <x v="12"/>
    <x v="12"/>
    <m/>
  </r>
  <r>
    <x v="22"/>
    <x v="22"/>
    <d v="2025-11-11T00:00:00"/>
    <s v="BH2366898"/>
    <d v="2025-11-11T00:00:00"/>
    <n v="74973"/>
    <s v="Tmart01067 86. Quầy Nơ 4A Linh Đàm"/>
    <n v="814850"/>
    <n v="73337"/>
    <n v="59321"/>
    <n v="800834"/>
    <s v="Tồn đầu kỳ"/>
    <m/>
    <m/>
    <n v="800834"/>
    <n v="0"/>
    <n v="0"/>
    <n v="800834"/>
    <d v="2025-11-11T00:00:00"/>
    <m/>
    <d v="2025-11-11T00:00:00"/>
    <n v="0"/>
    <m/>
    <n v="149.56088738425751"/>
    <s v="Nợ quá hạn hơn 120 ngày có khả năng mất thanh toán"/>
    <d v="2025-11-11T00:00:00"/>
    <d v="1899-12-30T00:00:00"/>
    <m/>
    <m/>
    <x v="12"/>
    <x v="12"/>
    <m/>
  </r>
  <r>
    <x v="22"/>
    <x v="22"/>
    <d v="2025-11-12T00:00:00"/>
    <s v="BH2367045"/>
    <d v="2025-11-12T00:00:00"/>
    <n v="75037"/>
    <s v="Tmart01017 39. Quầy 112 Âu Cơ"/>
    <n v="849650"/>
    <n v="76469"/>
    <n v="61854"/>
    <n v="835035"/>
    <s v="Tồn đầu kỳ"/>
    <m/>
    <m/>
    <n v="835035"/>
    <n v="0"/>
    <n v="0"/>
    <n v="835035"/>
    <d v="2025-11-12T00:00:00"/>
    <m/>
    <d v="2025-11-12T00:00:00"/>
    <n v="0"/>
    <m/>
    <n v="148.56088738425751"/>
    <s v="Nợ quá hạn hơn 120 ngày có khả năng mất thanh toán"/>
    <d v="2025-11-12T00:00:00"/>
    <d v="1899-12-30T00:00:00"/>
    <m/>
    <m/>
    <x v="12"/>
    <x v="12"/>
    <m/>
  </r>
  <r>
    <x v="22"/>
    <x v="22"/>
    <d v="2025-11-12T00:00:00"/>
    <s v="BH2367052"/>
    <d v="2025-11-12T00:00:00"/>
    <n v="75044"/>
    <s v="Tmart01023 00. Quầy 39 Cầu Diễn"/>
    <n v="4007067"/>
    <n v="360636"/>
    <n v="291714"/>
    <n v="3938145"/>
    <s v="Tồn đầu kỳ"/>
    <m/>
    <m/>
    <n v="3938145"/>
    <n v="0"/>
    <n v="0"/>
    <n v="3938145"/>
    <d v="2025-11-12T00:00:00"/>
    <m/>
    <d v="2025-11-12T00:00:00"/>
    <n v="0"/>
    <m/>
    <n v="148.56088738425751"/>
    <s v="Nợ quá hạn hơn 120 ngày có khả năng mất thanh toán"/>
    <d v="2025-11-12T00:00:00"/>
    <d v="1899-12-30T00:00:00"/>
    <m/>
    <m/>
    <x v="12"/>
    <x v="12"/>
    <m/>
  </r>
  <r>
    <x v="22"/>
    <x v="22"/>
    <d v="2025-11-12T00:00:00"/>
    <s v="BH2367053"/>
    <d v="2025-11-12T00:00:00"/>
    <n v="75045"/>
    <s v="Tmart03002 121. Quầy HH4B Linh Đàm"/>
    <n v="1094139"/>
    <n v="98473"/>
    <n v="79653"/>
    <n v="1075319"/>
    <s v="Tồn đầu kỳ"/>
    <m/>
    <m/>
    <n v="1075319"/>
    <n v="0"/>
    <n v="0"/>
    <n v="1075319"/>
    <d v="2025-11-12T00:00:00"/>
    <m/>
    <d v="2025-11-12T00:00:00"/>
    <n v="0"/>
    <m/>
    <n v="148.56088738425751"/>
    <s v="Nợ quá hạn hơn 120 ngày có khả năng mất thanh toán"/>
    <d v="2025-11-12T00:00:00"/>
    <d v="1899-12-30T00:00:00"/>
    <m/>
    <m/>
    <x v="12"/>
    <x v="12"/>
    <m/>
  </r>
  <r>
    <x v="22"/>
    <x v="22"/>
    <d v="2025-11-13T00:00:00"/>
    <s v="BH2367126"/>
    <d v="2025-11-13T00:00:00"/>
    <n v="75445"/>
    <s v="Tmart00928 12. Quầy CT12B Kim Văn - Kim Lũ"/>
    <n v="1527108"/>
    <n v="137441"/>
    <n v="111173"/>
    <n v="1500840"/>
    <s v="Tồn đầu kỳ"/>
    <m/>
    <m/>
    <n v="1500840"/>
    <n v="0"/>
    <n v="0"/>
    <n v="1500840"/>
    <d v="2025-11-13T00:00:00"/>
    <m/>
    <d v="2025-11-13T00:00:00"/>
    <n v="0"/>
    <m/>
    <n v="147.56088738425751"/>
    <s v="Nợ quá hạn hơn 120 ngày có khả năng mất thanh toán"/>
    <d v="2025-11-13T00:00:00"/>
    <d v="1899-12-30T00:00:00"/>
    <m/>
    <m/>
    <x v="12"/>
    <x v="12"/>
    <m/>
  </r>
  <r>
    <x v="22"/>
    <x v="22"/>
    <d v="2025-11-13T00:00:00"/>
    <s v="BH2367127"/>
    <d v="2025-11-13T00:00:00"/>
    <n v="75446"/>
    <s v="Tmart01072 91. Quầy 96 Vĩnh Hưng"/>
    <n v="851892"/>
    <n v="76670"/>
    <n v="62018"/>
    <n v="837240"/>
    <s v="Tồn đầu kỳ"/>
    <m/>
    <m/>
    <n v="837240"/>
    <n v="0"/>
    <n v="0"/>
    <n v="837240"/>
    <d v="2025-11-13T00:00:00"/>
    <m/>
    <d v="2025-11-13T00:00:00"/>
    <n v="0"/>
    <m/>
    <n v="147.56088738425751"/>
    <s v="Nợ quá hạn hơn 120 ngày có khả năng mất thanh toán"/>
    <d v="2025-11-13T00:00:00"/>
    <d v="1899-12-30T00:00:00"/>
    <m/>
    <m/>
    <x v="12"/>
    <x v="12"/>
    <m/>
  </r>
  <r>
    <x v="22"/>
    <x v="22"/>
    <d v="2025-11-13T00:00:00"/>
    <s v="BH2367128"/>
    <d v="2025-11-13T00:00:00"/>
    <n v="75447"/>
    <s v="Tmart01041 61. Quầy Định Công, số 1 Trần Nguyên Đán"/>
    <n v="1569674"/>
    <n v="141271"/>
    <n v="114272"/>
    <n v="1542675"/>
    <s v="Tồn đầu kỳ"/>
    <m/>
    <m/>
    <n v="1542675"/>
    <n v="0"/>
    <n v="0"/>
    <n v="1542675"/>
    <d v="2025-11-13T00:00:00"/>
    <m/>
    <d v="2025-11-13T00:00:00"/>
    <n v="0"/>
    <m/>
    <n v="147.56088738425751"/>
    <s v="Nợ quá hạn hơn 120 ngày có khả năng mất thanh toán"/>
    <d v="2025-11-13T00:00:00"/>
    <d v="1899-12-30T00:00:00"/>
    <m/>
    <m/>
    <x v="12"/>
    <x v="12"/>
    <m/>
  </r>
  <r>
    <x v="22"/>
    <x v="22"/>
    <d v="2025-11-13T00:00:00"/>
    <s v="BH2367129"/>
    <d v="2025-11-13T00:00:00"/>
    <n v="75448"/>
    <s v="Tmart03012 131. Quầy Tam Trinh 2"/>
    <n v="978146"/>
    <n v="88034"/>
    <n v="71209"/>
    <n v="961321"/>
    <s v="Tồn đầu kỳ"/>
    <m/>
    <m/>
    <n v="961321"/>
    <n v="0"/>
    <n v="0"/>
    <n v="961321"/>
    <d v="2025-11-13T00:00:00"/>
    <m/>
    <d v="2025-11-13T00:00:00"/>
    <n v="0"/>
    <m/>
    <n v="147.56088738425751"/>
    <s v="Nợ quá hạn hơn 120 ngày có khả năng mất thanh toán"/>
    <d v="2025-11-13T00:00:00"/>
    <d v="1899-12-30T00:00:00"/>
    <m/>
    <m/>
    <x v="12"/>
    <x v="12"/>
    <m/>
  </r>
  <r>
    <x v="22"/>
    <x v="22"/>
    <d v="2025-11-13T00:00:00"/>
    <s v="BH2367130"/>
    <d v="2025-11-13T00:00:00"/>
    <n v="75449"/>
    <s v="Tmart03007 126. Quầy G1 Sunshine"/>
    <n v="704694"/>
    <n v="63422"/>
    <n v="51302"/>
    <n v="692574"/>
    <s v="Tồn đầu kỳ"/>
    <m/>
    <m/>
    <n v="692574"/>
    <n v="0"/>
    <n v="0"/>
    <n v="692574"/>
    <d v="2025-11-13T00:00:00"/>
    <m/>
    <d v="2025-11-13T00:00:00"/>
    <n v="0"/>
    <m/>
    <n v="147.56088738425751"/>
    <s v="Nợ quá hạn hơn 120 ngày có khả năng mất thanh toán"/>
    <d v="2025-11-13T00:00:00"/>
    <d v="1899-12-30T00:00:00"/>
    <m/>
    <m/>
    <x v="12"/>
    <x v="12"/>
    <m/>
  </r>
  <r>
    <x v="22"/>
    <x v="22"/>
    <d v="2025-11-13T00:00:00"/>
    <s v="BH2367132"/>
    <d v="2025-11-13T00:00:00"/>
    <n v="75450"/>
    <s v="Tmart01049 69. Quầy 59 Xuân La, Tây Hồ, HN"/>
    <n v="1055490"/>
    <n v="94994"/>
    <n v="76840"/>
    <n v="1037336"/>
    <s v="Tồn đầu kỳ"/>
    <m/>
    <m/>
    <n v="1037336"/>
    <n v="0"/>
    <n v="0"/>
    <n v="1037336"/>
    <d v="2025-11-13T00:00:00"/>
    <m/>
    <d v="2025-11-13T00:00:00"/>
    <n v="0"/>
    <m/>
    <n v="147.56088738425751"/>
    <s v="Nợ quá hạn hơn 120 ngày có khả năng mất thanh toán"/>
    <d v="2025-11-13T00:00:00"/>
    <d v="1899-12-30T00:00:00"/>
    <m/>
    <m/>
    <x v="12"/>
    <x v="12"/>
    <m/>
  </r>
  <r>
    <x v="22"/>
    <x v="22"/>
    <d v="2025-11-13T00:00:00"/>
    <s v="BH2367209"/>
    <d v="2025-11-13T00:00:00"/>
    <n v="75997"/>
    <s v="Tmart00619 04. Quầy N3B2 Trần Bình"/>
    <n v="1019304"/>
    <n v="91738"/>
    <n v="74205"/>
    <n v="1001771"/>
    <s v="Tồn đầu kỳ"/>
    <m/>
    <m/>
    <n v="1001771"/>
    <n v="0"/>
    <n v="0"/>
    <n v="1001771"/>
    <d v="2025-11-13T00:00:00"/>
    <m/>
    <d v="2025-11-13T00:00:00"/>
    <n v="0"/>
    <m/>
    <n v="147.56088738425751"/>
    <s v="Nợ quá hạn hơn 120 ngày có khả năng mất thanh toán"/>
    <d v="2025-11-13T00:00:00"/>
    <d v="1899-12-30T00:00:00"/>
    <m/>
    <m/>
    <x v="12"/>
    <x v="12"/>
    <m/>
  </r>
  <r>
    <x v="22"/>
    <x v="22"/>
    <d v="2025-11-13T00:00:00"/>
    <s v="BH2367210"/>
    <d v="2025-11-13T00:00:00"/>
    <n v="75998"/>
    <s v="Tmart00722 09. Quầy Sóc Sơn"/>
    <n v="645744"/>
    <n v="58117"/>
    <n v="47010"/>
    <n v="634637"/>
    <s v="Tồn đầu kỳ"/>
    <m/>
    <m/>
    <n v="634637"/>
    <n v="0"/>
    <n v="0"/>
    <n v="634637"/>
    <d v="2025-11-13T00:00:00"/>
    <m/>
    <d v="2025-11-13T00:00:00"/>
    <n v="0"/>
    <m/>
    <n v="147.56088738425751"/>
    <s v="Nợ quá hạn hơn 120 ngày có khả năng mất thanh toán"/>
    <d v="2025-11-13T00:00:00"/>
    <d v="1899-12-30T00:00:00"/>
    <m/>
    <m/>
    <x v="12"/>
    <x v="12"/>
    <m/>
  </r>
  <r>
    <x v="22"/>
    <x v="22"/>
    <d v="2025-11-13T00:00:00"/>
    <s v="BH2367211"/>
    <d v="2025-11-13T00:00:00"/>
    <n v="75999"/>
    <s v="Tmart00988 19. Quầy Resco Cổ Nhuế"/>
    <n v="1729348"/>
    <n v="155643"/>
    <n v="125896"/>
    <n v="1699601"/>
    <s v="Tồn đầu kỳ"/>
    <m/>
    <m/>
    <n v="1699601"/>
    <n v="0"/>
    <n v="0"/>
    <n v="1699601"/>
    <d v="2025-11-13T00:00:00"/>
    <m/>
    <d v="2025-11-13T00:00:00"/>
    <n v="0"/>
    <m/>
    <n v="147.56088738425751"/>
    <s v="Nợ quá hạn hơn 120 ngày có khả năng mất thanh toán"/>
    <d v="2025-11-13T00:00:00"/>
    <d v="1899-12-30T00:00:00"/>
    <m/>
    <m/>
    <x v="12"/>
    <x v="12"/>
    <m/>
  </r>
  <r>
    <x v="22"/>
    <x v="22"/>
    <d v="2025-11-13T00:00:00"/>
    <s v="BH2367212"/>
    <d v="2025-11-13T00:00:00"/>
    <n v="76000"/>
    <s v="Tmart00992 22. Quầy CT3 KĐT Văn Khê"/>
    <n v="914766"/>
    <n v="82330"/>
    <n v="66595"/>
    <n v="899031"/>
    <s v="Tồn đầu kỳ"/>
    <m/>
    <m/>
    <n v="899031"/>
    <n v="0"/>
    <n v="0"/>
    <n v="899031"/>
    <d v="2025-11-13T00:00:00"/>
    <m/>
    <d v="2025-11-13T00:00:00"/>
    <n v="0"/>
    <m/>
    <n v="147.56088738425751"/>
    <s v="Nợ quá hạn hơn 120 ngày có khả năng mất thanh toán"/>
    <d v="2025-11-13T00:00:00"/>
    <d v="1899-12-30T00:00:00"/>
    <m/>
    <m/>
    <x v="12"/>
    <x v="12"/>
    <m/>
  </r>
  <r>
    <x v="22"/>
    <x v="22"/>
    <d v="2025-11-13T00:00:00"/>
    <s v="BH2367214"/>
    <d v="2025-11-13T00:00:00"/>
    <n v="76001"/>
    <s v="Tmart03017 Ecohome5"/>
    <n v="514017"/>
    <n v="46262"/>
    <n v="37420"/>
    <n v="505175"/>
    <s v="Tồn đầu kỳ"/>
    <m/>
    <m/>
    <n v="505175"/>
    <n v="0"/>
    <n v="0"/>
    <n v="505175"/>
    <d v="2025-11-13T00:00:00"/>
    <m/>
    <d v="2025-11-13T00:00:00"/>
    <n v="0"/>
    <m/>
    <n v="147.56088738425751"/>
    <s v="Nợ quá hạn hơn 120 ngày có khả năng mất thanh toán"/>
    <d v="2025-11-13T00:00:00"/>
    <d v="1899-12-30T00:00:00"/>
    <m/>
    <m/>
    <x v="12"/>
    <x v="12"/>
    <m/>
  </r>
  <r>
    <x v="22"/>
    <x v="22"/>
    <d v="2025-11-13T00:00:00"/>
    <s v="BH2367215"/>
    <d v="2025-11-13T00:00:00"/>
    <n v="76002"/>
    <s v="Tmart03013 Quầy Phúc Thọ"/>
    <n v="717940"/>
    <n v="64615"/>
    <n v="52266"/>
    <n v="705591"/>
    <s v="Tồn đầu kỳ"/>
    <m/>
    <m/>
    <n v="705591"/>
    <n v="0"/>
    <n v="0"/>
    <n v="705591"/>
    <d v="2025-11-13T00:00:00"/>
    <m/>
    <d v="2025-11-13T00:00:00"/>
    <n v="0"/>
    <m/>
    <n v="147.56088738425751"/>
    <s v="Nợ quá hạn hơn 120 ngày có khả năng mất thanh toán"/>
    <d v="2025-11-13T00:00:00"/>
    <d v="1899-12-30T00:00:00"/>
    <m/>
    <m/>
    <x v="12"/>
    <x v="12"/>
    <m/>
  </r>
  <r>
    <x v="22"/>
    <x v="22"/>
    <d v="2025-11-13T00:00:00"/>
    <s v="BH2367229"/>
    <d v="2025-11-13T00:00:00"/>
    <n v="76003"/>
    <s v="Tmart01078 96. Quầy Ecohome 1"/>
    <n v="1591310"/>
    <n v="143219"/>
    <n v="115847"/>
    <n v="1563938"/>
    <s v="Tồn đầu kỳ"/>
    <m/>
    <m/>
    <n v="1563938"/>
    <n v="0"/>
    <n v="0"/>
    <n v="1563938"/>
    <d v="2025-11-13T00:00:00"/>
    <m/>
    <d v="2025-11-13T00:00:00"/>
    <n v="0"/>
    <m/>
    <n v="147.56088738425751"/>
    <s v="Nợ quá hạn hơn 120 ngày có khả năng mất thanh toán"/>
    <d v="2025-11-13T00:00:00"/>
    <d v="1899-12-30T00:00:00"/>
    <m/>
    <m/>
    <x v="12"/>
    <x v="12"/>
    <m/>
  </r>
  <r>
    <x v="22"/>
    <x v="22"/>
    <d v="2025-11-13T00:00:00"/>
    <s v="BH2367233"/>
    <d v="2025-11-13T00:00:00"/>
    <n v="76004"/>
    <s v="Tmart01075 94. 282 Xuân Đỉnh"/>
    <n v="2214818"/>
    <n v="199335"/>
    <n v="161239"/>
    <n v="2176722"/>
    <s v="Tồn đầu kỳ"/>
    <m/>
    <m/>
    <n v="2176722"/>
    <n v="0"/>
    <n v="0"/>
    <n v="2176722"/>
    <d v="2025-11-13T00:00:00"/>
    <m/>
    <d v="2025-11-13T00:00:00"/>
    <n v="0"/>
    <m/>
    <n v="147.56088738425751"/>
    <s v="Nợ quá hạn hơn 120 ngày có khả năng mất thanh toán"/>
    <d v="2025-11-13T00:00:00"/>
    <d v="1899-12-30T00:00:00"/>
    <m/>
    <m/>
    <x v="12"/>
    <x v="12"/>
    <m/>
  </r>
  <r>
    <x v="22"/>
    <x v="22"/>
    <d v="2025-11-13T00:00:00"/>
    <s v="BH2367236"/>
    <d v="2025-11-13T00:00:00"/>
    <n v="76005"/>
    <s v="Tmart01097 116. Quầy Iris Garden"/>
    <n v="953661"/>
    <n v="85830"/>
    <n v="69426"/>
    <n v="937257"/>
    <s v="Tồn đầu kỳ"/>
    <m/>
    <m/>
    <n v="937257"/>
    <n v="0"/>
    <n v="0"/>
    <n v="937257"/>
    <d v="2025-11-13T00:00:00"/>
    <m/>
    <d v="2025-11-13T00:00:00"/>
    <n v="0"/>
    <m/>
    <n v="147.56088738425751"/>
    <s v="Nợ quá hạn hơn 120 ngày có khả năng mất thanh toán"/>
    <d v="2025-11-13T00:00:00"/>
    <d v="1899-12-30T00:00:00"/>
    <m/>
    <m/>
    <x v="12"/>
    <x v="12"/>
    <m/>
  </r>
  <r>
    <x v="22"/>
    <x v="22"/>
    <d v="2025-11-13T00:00:00"/>
    <s v="BH2367240"/>
    <d v="2025-11-13T00:00:00"/>
    <n v="76006"/>
    <s v="Tmart01027 120. Quầy Xốm 2"/>
    <n v="1859571"/>
    <n v="167363"/>
    <n v="135377"/>
    <n v="1827585"/>
    <s v="Tồn đầu kỳ"/>
    <m/>
    <m/>
    <n v="1827585"/>
    <n v="0"/>
    <n v="0"/>
    <n v="1827585"/>
    <d v="2025-11-13T00:00:00"/>
    <m/>
    <d v="2025-11-13T00:00:00"/>
    <n v="0"/>
    <m/>
    <n v="147.56088738425751"/>
    <s v="Nợ quá hạn hơn 120 ngày có khả năng mất thanh toán"/>
    <d v="2025-11-13T00:00:00"/>
    <d v="1899-12-30T00:00:00"/>
    <m/>
    <m/>
    <x v="12"/>
    <x v="12"/>
    <m/>
  </r>
  <r>
    <x v="22"/>
    <x v="22"/>
    <d v="2025-11-13T00:00:00"/>
    <s v="BH2367241"/>
    <d v="2025-11-13T00:00:00"/>
    <n v="76007"/>
    <s v="Tmart01063 83. Tmart Tòa N02, Ecohome3"/>
    <n v="444486"/>
    <n v="40003"/>
    <n v="32359"/>
    <n v="436842"/>
    <s v="Tồn đầu kỳ"/>
    <m/>
    <m/>
    <n v="436842"/>
    <n v="0"/>
    <n v="0"/>
    <n v="436842"/>
    <d v="2025-11-13T00:00:00"/>
    <m/>
    <d v="2025-11-13T00:00:00"/>
    <n v="0"/>
    <m/>
    <n v="147.56088738425751"/>
    <s v="Nợ quá hạn hơn 120 ngày có khả năng mất thanh toán"/>
    <d v="2025-11-13T00:00:00"/>
    <d v="1899-12-30T00:00:00"/>
    <m/>
    <m/>
    <x v="12"/>
    <x v="12"/>
    <m/>
  </r>
  <r>
    <x v="22"/>
    <x v="22"/>
    <d v="2025-11-13T00:00:00"/>
    <s v="BH2367242"/>
    <d v="2025-11-13T00:00:00"/>
    <n v="76008"/>
    <s v="Tmart01046 66. Quầy 47 Tân Xuân, Bắc Từ Liêm, HN"/>
    <n v="240432"/>
    <n v="21639"/>
    <n v="17503"/>
    <n v="236296"/>
    <s v="Tồn đầu kỳ"/>
    <m/>
    <m/>
    <n v="236296"/>
    <n v="0"/>
    <n v="0"/>
    <n v="236296"/>
    <d v="2025-11-13T00:00:00"/>
    <m/>
    <d v="2025-11-13T00:00:00"/>
    <n v="0"/>
    <m/>
    <n v="147.56088738425751"/>
    <s v="Nợ quá hạn hơn 120 ngày có khả năng mất thanh toán"/>
    <d v="2025-11-13T00:00:00"/>
    <d v="1899-12-30T00:00:00"/>
    <m/>
    <m/>
    <x v="12"/>
    <x v="12"/>
    <m/>
  </r>
  <r>
    <x v="22"/>
    <x v="22"/>
    <d v="2025-11-13T00:00:00"/>
    <s v="BH2367243"/>
    <d v="2025-11-13T00:00:00"/>
    <n v="76009"/>
    <s v="Tmart01010 34. Quầy tòa HH2A, KĐT The Spark Dương Nội"/>
    <n v="945231"/>
    <n v="85071"/>
    <n v="68813"/>
    <n v="928973"/>
    <s v="Tồn đầu kỳ"/>
    <m/>
    <m/>
    <n v="928973"/>
    <n v="0"/>
    <n v="0"/>
    <n v="928973"/>
    <d v="2025-11-13T00:00:00"/>
    <m/>
    <d v="2025-11-13T00:00:00"/>
    <n v="0"/>
    <m/>
    <n v="147.56088738425751"/>
    <s v="Nợ quá hạn hơn 120 ngày có khả năng mất thanh toán"/>
    <d v="2025-11-13T00:00:00"/>
    <d v="1899-12-30T00:00:00"/>
    <m/>
    <m/>
    <x v="12"/>
    <x v="12"/>
    <m/>
  </r>
  <r>
    <x v="22"/>
    <x v="22"/>
    <d v="2025-11-13T00:00:00"/>
    <s v="BH2367244"/>
    <d v="2025-11-13T00:00:00"/>
    <n v="76010"/>
    <s v="Tmart01096 1096. Nhà máy Canon Thăng Long"/>
    <n v="792798"/>
    <n v="71353"/>
    <n v="57716"/>
    <n v="779161"/>
    <s v="Tồn đầu kỳ"/>
    <m/>
    <m/>
    <n v="779161"/>
    <n v="0"/>
    <n v="0"/>
    <n v="779161"/>
    <d v="2025-11-13T00:00:00"/>
    <m/>
    <d v="2025-11-13T00:00:00"/>
    <n v="0"/>
    <m/>
    <n v="147.56088738425751"/>
    <s v="Nợ quá hạn hơn 120 ngày có khả năng mất thanh toán"/>
    <d v="2025-11-13T00:00:00"/>
    <d v="1899-12-30T00:00:00"/>
    <m/>
    <m/>
    <x v="12"/>
    <x v="12"/>
    <m/>
  </r>
  <r>
    <x v="22"/>
    <x v="22"/>
    <d v="2025-11-13T00:00:00"/>
    <s v="BH2367245"/>
    <d v="2025-11-13T00:00:00"/>
    <n v="76011"/>
    <s v="Tmart01000 28. Quầy 485 Vũ Tông Phan"/>
    <n v="581391"/>
    <n v="52325"/>
    <n v="42325"/>
    <n v="571391"/>
    <s v="Tồn đầu kỳ"/>
    <m/>
    <m/>
    <n v="571391"/>
    <n v="0"/>
    <n v="0"/>
    <n v="571391"/>
    <d v="2025-11-13T00:00:00"/>
    <m/>
    <d v="2025-11-13T00:00:00"/>
    <n v="0"/>
    <m/>
    <n v="147.56088738425751"/>
    <s v="Nợ quá hạn hơn 120 ngày có khả năng mất thanh toán"/>
    <d v="2025-11-13T00:00:00"/>
    <d v="1899-12-30T00:00:00"/>
    <m/>
    <m/>
    <x v="12"/>
    <x v="12"/>
    <m/>
  </r>
  <r>
    <x v="22"/>
    <x v="22"/>
    <d v="2025-11-13T00:00:00"/>
    <s v="BH2367246"/>
    <d v="2025-11-13T00:00:00"/>
    <n v="76012"/>
    <s v="Tmart00983 16. Quầy Xala, tòa nhà Hemisco, Xala"/>
    <n v="550155"/>
    <n v="49514"/>
    <n v="40051"/>
    <n v="540692"/>
    <s v="Tồn đầu kỳ"/>
    <m/>
    <m/>
    <n v="540692"/>
    <n v="0"/>
    <n v="0"/>
    <n v="540692"/>
    <d v="2025-11-13T00:00:00"/>
    <m/>
    <d v="2025-11-13T00:00:00"/>
    <n v="0"/>
    <m/>
    <n v="147.56088738425751"/>
    <s v="Nợ quá hạn hơn 120 ngày có khả năng mất thanh toán"/>
    <d v="2025-11-13T00:00:00"/>
    <d v="1899-12-30T00:00:00"/>
    <m/>
    <m/>
    <x v="12"/>
    <x v="12"/>
    <m/>
  </r>
  <r>
    <x v="22"/>
    <x v="22"/>
    <d v="2025-11-13T00:00:00"/>
    <s v="BH2367247"/>
    <d v="2025-11-13T00:00:00"/>
    <n v="76013"/>
    <s v="Tmart01073 92. Quầy Lê Văn Thiêm"/>
    <n v="434655"/>
    <n v="39119"/>
    <n v="31643"/>
    <n v="427179"/>
    <s v="Tồn đầu kỳ"/>
    <m/>
    <m/>
    <n v="427179"/>
    <n v="0"/>
    <n v="0"/>
    <n v="427179"/>
    <d v="2025-11-13T00:00:00"/>
    <m/>
    <d v="2025-11-13T00:00:00"/>
    <n v="0"/>
    <m/>
    <n v="147.56088738425751"/>
    <s v="Nợ quá hạn hơn 120 ngày có khả năng mất thanh toán"/>
    <d v="2025-11-13T00:00:00"/>
    <d v="1899-12-30T00:00:00"/>
    <m/>
    <m/>
    <x v="12"/>
    <x v="12"/>
    <m/>
  </r>
  <r>
    <x v="22"/>
    <x v="22"/>
    <d v="2025-11-14T00:00:00"/>
    <s v="BH2367459"/>
    <d v="2025-11-14T00:00:00"/>
    <n v="76564"/>
    <s v="Tmart00357 01. Quầy 72 Lĩnh Nam"/>
    <n v="1502256"/>
    <n v="135203"/>
    <n v="109364"/>
    <n v="1476417"/>
    <s v="Tồn đầu kỳ"/>
    <m/>
    <m/>
    <n v="1476417"/>
    <n v="0"/>
    <n v="0"/>
    <n v="1476417"/>
    <d v="2025-11-14T00:00:00"/>
    <m/>
    <d v="2025-11-14T00:00:00"/>
    <n v="0"/>
    <m/>
    <n v="146.56088738425751"/>
    <s v="Nợ quá hạn hơn 120 ngày có khả năng mất thanh toán"/>
    <d v="2025-11-14T00:00:00"/>
    <d v="1899-12-30T00:00:00"/>
    <m/>
    <m/>
    <x v="12"/>
    <x v="12"/>
    <m/>
  </r>
  <r>
    <x v="22"/>
    <x v="22"/>
    <d v="2025-11-19T00:00:00"/>
    <s v="BH2368045"/>
    <d v="2025-11-19T00:00:00"/>
    <n v="76996"/>
    <s v="Tmart03002 121. Quầy HH4B Linh Đàm"/>
    <n v="1261598"/>
    <n v="113544"/>
    <n v="91844"/>
    <n v="1239898"/>
    <s v="Tồn đầu kỳ"/>
    <m/>
    <m/>
    <n v="1239898"/>
    <n v="0"/>
    <n v="0"/>
    <n v="1239898"/>
    <d v="2025-11-19T00:00:00"/>
    <m/>
    <d v="2025-11-19T00:00:00"/>
    <n v="0"/>
    <m/>
    <n v="141.56088738425751"/>
    <s v="Nợ quá hạn hơn 120 ngày có khả năng mất thanh toán"/>
    <d v="2025-11-19T00:00:00"/>
    <d v="1899-12-30T00:00:00"/>
    <m/>
    <m/>
    <x v="12"/>
    <x v="12"/>
    <m/>
  </r>
  <r>
    <x v="22"/>
    <x v="22"/>
    <d v="2025-11-19T00:00:00"/>
    <s v="BH2368115"/>
    <d v="2025-11-19T00:00:00"/>
    <n v="77021"/>
    <s v="Tmart01029 49. Nơ 6A, Linh Đàm"/>
    <n v="572730"/>
    <n v="51546"/>
    <n v="41695"/>
    <n v="562879"/>
    <s v="Tồn đầu kỳ"/>
    <m/>
    <m/>
    <n v="562879"/>
    <n v="0"/>
    <n v="0"/>
    <n v="562879"/>
    <d v="2025-11-19T00:00:00"/>
    <m/>
    <d v="2025-11-19T00:00:00"/>
    <n v="0"/>
    <m/>
    <n v="141.56088738425751"/>
    <s v="Nợ quá hạn hơn 120 ngày có khả năng mất thanh toán"/>
    <d v="2025-11-19T00:00:00"/>
    <d v="1899-12-30T00:00:00"/>
    <m/>
    <m/>
    <x v="12"/>
    <x v="12"/>
    <m/>
  </r>
  <r>
    <x v="22"/>
    <x v="22"/>
    <d v="2025-11-19T00:00:00"/>
    <s v="BH2368117"/>
    <d v="2025-11-19T00:00:00"/>
    <n v="77022"/>
    <s v="Tmart01047 67. Quầy Trần Thủ Độ"/>
    <n v="2489297"/>
    <n v="224037"/>
    <n v="181221"/>
    <n v="2446481"/>
    <s v="Tồn đầu kỳ"/>
    <m/>
    <m/>
    <n v="2446481"/>
    <n v="0"/>
    <n v="0"/>
    <n v="2446481"/>
    <d v="2025-11-19T00:00:00"/>
    <m/>
    <d v="2025-11-19T00:00:00"/>
    <n v="0"/>
    <m/>
    <n v="141.56088738425751"/>
    <s v="Nợ quá hạn hơn 120 ngày có khả năng mất thanh toán"/>
    <d v="2025-11-19T00:00:00"/>
    <d v="1899-12-30T00:00:00"/>
    <m/>
    <m/>
    <x v="12"/>
    <x v="12"/>
    <m/>
  </r>
  <r>
    <x v="22"/>
    <x v="22"/>
    <d v="2025-11-19T00:00:00"/>
    <s v="BH2368118"/>
    <d v="2025-11-19T00:00:00"/>
    <n v="77024"/>
    <s v="Tmart01067 86. Quầy Nơ 4A Linh Đàm"/>
    <n v="672282"/>
    <n v="60506"/>
    <n v="48942"/>
    <n v="660718"/>
    <s v="Tồn đầu kỳ"/>
    <m/>
    <m/>
    <n v="660718"/>
    <n v="0"/>
    <n v="0"/>
    <n v="660718"/>
    <d v="2025-11-19T00:00:00"/>
    <m/>
    <d v="2025-11-19T00:00:00"/>
    <n v="0"/>
    <m/>
    <n v="141.56088738425751"/>
    <s v="Nợ quá hạn hơn 120 ngày có khả năng mất thanh toán"/>
    <d v="2025-11-19T00:00:00"/>
    <d v="1899-12-30T00:00:00"/>
    <m/>
    <m/>
    <x v="12"/>
    <x v="12"/>
    <m/>
  </r>
  <r>
    <x v="22"/>
    <x v="22"/>
    <d v="2025-11-19T00:00:00"/>
    <s v="BH2368121"/>
    <d v="2025-11-19T00:00:00"/>
    <n v="77028"/>
    <s v="Tmart03009 128. Quầy A2 Phương Đông Green Park"/>
    <n v="854334"/>
    <n v="76890"/>
    <n v="62196"/>
    <n v="839640"/>
    <s v="Tồn đầu kỳ"/>
    <m/>
    <m/>
    <n v="839640"/>
    <n v="0"/>
    <n v="0"/>
    <n v="839640"/>
    <d v="2025-11-19T00:00:00"/>
    <m/>
    <d v="2025-11-19T00:00:00"/>
    <n v="0"/>
    <m/>
    <n v="141.56088738425751"/>
    <s v="Nợ quá hạn hơn 120 ngày có khả năng mất thanh toán"/>
    <d v="2025-11-19T00:00:00"/>
    <d v="1899-12-30T00:00:00"/>
    <m/>
    <m/>
    <x v="12"/>
    <x v="12"/>
    <m/>
  </r>
  <r>
    <x v="22"/>
    <x v="22"/>
    <d v="2025-11-20T00:00:00"/>
    <s v="BH2368223"/>
    <d v="2025-11-20T00:00:00"/>
    <n v="77869"/>
    <s v="Tmart01071 90. Quầy Đại Thanh 2"/>
    <n v="678081"/>
    <n v="61028"/>
    <n v="49364"/>
    <n v="666417"/>
    <s v="Tồn đầu kỳ"/>
    <m/>
    <m/>
    <n v="666417"/>
    <n v="0"/>
    <n v="0"/>
    <n v="666417"/>
    <d v="2025-11-20T00:00:00"/>
    <m/>
    <d v="2025-11-20T00:00:00"/>
    <n v="0"/>
    <m/>
    <n v="140.56088738425751"/>
    <s v="Nợ quá hạn hơn 120 ngày có khả năng mất thanh toán"/>
    <d v="2025-11-20T00:00:00"/>
    <d v="1899-12-30T00:00:00"/>
    <m/>
    <m/>
    <x v="12"/>
    <x v="12"/>
    <m/>
  </r>
  <r>
    <x v="22"/>
    <x v="22"/>
    <d v="2025-11-20T00:00:00"/>
    <s v="BH2368224"/>
    <d v="2025-11-20T00:00:00"/>
    <n v="77870"/>
    <s v="Tmart03001 119 Quầy Yên Xá"/>
    <n v="583055"/>
    <n v="52475"/>
    <n v="42446"/>
    <n v="573026"/>
    <s v="Tồn đầu kỳ"/>
    <m/>
    <m/>
    <n v="573026"/>
    <n v="0"/>
    <n v="0"/>
    <n v="573026"/>
    <d v="2025-11-20T00:00:00"/>
    <m/>
    <d v="2025-11-20T00:00:00"/>
    <n v="0"/>
    <m/>
    <n v="140.56088738425751"/>
    <s v="Nợ quá hạn hơn 120 ngày có khả năng mất thanh toán"/>
    <d v="2025-11-20T00:00:00"/>
    <d v="1899-12-30T00:00:00"/>
    <m/>
    <m/>
    <x v="12"/>
    <x v="12"/>
    <m/>
  </r>
  <r>
    <x v="22"/>
    <x v="22"/>
    <d v="2025-11-20T00:00:00"/>
    <s v="BH2368263"/>
    <d v="2025-11-20T00:00:00"/>
    <n v="77880"/>
    <s v="Tmart00628 03. Quầy 274 Khương Đình"/>
    <n v="1498683"/>
    <n v="134882"/>
    <n v="109104"/>
    <n v="1472905"/>
    <s v="Tồn đầu kỳ"/>
    <m/>
    <m/>
    <n v="1472905"/>
    <n v="0"/>
    <n v="0"/>
    <n v="1472905"/>
    <d v="2025-11-20T00:00:00"/>
    <m/>
    <d v="2025-11-20T00:00:00"/>
    <n v="0"/>
    <m/>
    <n v="140.56088738425751"/>
    <s v="Nợ quá hạn hơn 120 ngày có khả năng mất thanh toán"/>
    <d v="2025-11-20T00:00:00"/>
    <d v="1899-12-30T00:00:00"/>
    <m/>
    <m/>
    <x v="12"/>
    <x v="12"/>
    <m/>
  </r>
  <r>
    <x v="22"/>
    <x v="22"/>
    <d v="2025-11-20T00:00:00"/>
    <s v="BH2368264"/>
    <d v="2025-11-20T00:00:00"/>
    <n v="77881"/>
    <s v="Tmart03006 125. Quầy MIPEC Kiến Hưng"/>
    <n v="1038000"/>
    <n v="93421"/>
    <n v="75566"/>
    <n v="1020145"/>
    <s v="Tồn đầu kỳ"/>
    <m/>
    <m/>
    <n v="1020145"/>
    <n v="0"/>
    <n v="0"/>
    <n v="1020145"/>
    <d v="2025-11-20T00:00:00"/>
    <m/>
    <d v="2025-11-20T00:00:00"/>
    <n v="0"/>
    <m/>
    <n v="140.56088738425751"/>
    <s v="Nợ quá hạn hơn 120 ngày có khả năng mất thanh toán"/>
    <d v="2025-11-20T00:00:00"/>
    <d v="1899-12-30T00:00:00"/>
    <m/>
    <m/>
    <x v="12"/>
    <x v="12"/>
    <m/>
  </r>
  <r>
    <x v="22"/>
    <x v="22"/>
    <d v="2025-11-20T00:00:00"/>
    <s v="BH2368265"/>
    <d v="2025-11-20T00:00:00"/>
    <n v="77882"/>
    <s v="Tmart00619 04. Quầy N3B2 Trần Bình"/>
    <n v="509250"/>
    <n v="45833"/>
    <n v="37073"/>
    <n v="500490"/>
    <s v="Tồn đầu kỳ"/>
    <m/>
    <m/>
    <n v="500490"/>
    <n v="0"/>
    <n v="0"/>
    <n v="500490"/>
    <d v="2025-11-20T00:00:00"/>
    <m/>
    <d v="2025-11-20T00:00:00"/>
    <n v="0"/>
    <m/>
    <n v="140.56088738425751"/>
    <s v="Nợ quá hạn hơn 120 ngày có khả năng mất thanh toán"/>
    <d v="2025-11-20T00:00:00"/>
    <d v="1899-12-30T00:00:00"/>
    <m/>
    <m/>
    <x v="12"/>
    <x v="12"/>
    <m/>
  </r>
  <r>
    <x v="22"/>
    <x v="22"/>
    <d v="2025-11-20T00:00:00"/>
    <s v="BH2368266"/>
    <d v="2025-11-20T00:00:00"/>
    <n v="77883"/>
    <s v="Tmart03005 1801. Quầy Cổ Nhuế"/>
    <n v="1244603"/>
    <n v="112015"/>
    <n v="90607"/>
    <n v="1223195"/>
    <s v="Tồn đầu kỳ"/>
    <m/>
    <m/>
    <n v="1223195"/>
    <n v="0"/>
    <n v="0"/>
    <n v="1223195"/>
    <d v="2025-11-20T00:00:00"/>
    <m/>
    <d v="2025-11-20T00:00:00"/>
    <n v="0"/>
    <m/>
    <n v="140.56088738425751"/>
    <s v="Nợ quá hạn hơn 120 ngày có khả năng mất thanh toán"/>
    <d v="2025-11-20T00:00:00"/>
    <d v="1899-12-30T00:00:00"/>
    <m/>
    <m/>
    <x v="12"/>
    <x v="12"/>
    <m/>
  </r>
  <r>
    <x v="22"/>
    <x v="22"/>
    <d v="2025-11-20T00:00:00"/>
    <s v="BH2368267"/>
    <d v="2025-11-20T00:00:00"/>
    <n v="77884"/>
    <s v="Tmart01096 1096. Nhà máy Canon Thăng Long"/>
    <n v="1553606"/>
    <n v="139825"/>
    <n v="113102"/>
    <n v="1526883"/>
    <s v="Tồn đầu kỳ"/>
    <m/>
    <m/>
    <n v="1526883"/>
    <n v="0"/>
    <n v="0"/>
    <n v="1526883"/>
    <d v="2025-11-20T00:00:00"/>
    <m/>
    <d v="2025-11-20T00:00:00"/>
    <n v="0"/>
    <m/>
    <n v="140.56088738425751"/>
    <s v="Nợ quá hạn hơn 120 ngày có khả năng mất thanh toán"/>
    <d v="2025-11-20T00:00:00"/>
    <d v="1899-12-30T00:00:00"/>
    <m/>
    <m/>
    <x v="12"/>
    <x v="12"/>
    <m/>
  </r>
  <r>
    <x v="22"/>
    <x v="22"/>
    <d v="2025-11-20T00:00:00"/>
    <s v="BH2368268"/>
    <d v="2025-11-20T00:00:00"/>
    <n v="77885"/>
    <s v="Tmart01087 106. Quầy CT3B Nam Cường, Cổ Nhuế"/>
    <n v="940755"/>
    <n v="84669"/>
    <n v="68487"/>
    <n v="924573"/>
    <s v="Tồn đầu kỳ"/>
    <m/>
    <m/>
    <n v="924573"/>
    <n v="0"/>
    <n v="0"/>
    <n v="924573"/>
    <d v="2025-11-20T00:00:00"/>
    <m/>
    <d v="2025-11-20T00:00:00"/>
    <n v="0"/>
    <m/>
    <n v="140.56088738425751"/>
    <s v="Nợ quá hạn hơn 120 ngày có khả năng mất thanh toán"/>
    <d v="2025-11-20T00:00:00"/>
    <d v="1899-12-30T00:00:00"/>
    <m/>
    <m/>
    <x v="12"/>
    <x v="12"/>
    <m/>
  </r>
  <r>
    <x v="22"/>
    <x v="22"/>
    <d v="2025-11-20T00:00:00"/>
    <s v="BH2368269"/>
    <d v="2025-11-20T00:00:00"/>
    <n v="77886"/>
    <s v="Tmart01084 103. Quầy Kosmo"/>
    <n v="1444815"/>
    <n v="130035"/>
    <n v="105182"/>
    <n v="1419962"/>
    <s v="Tồn đầu kỳ"/>
    <m/>
    <m/>
    <n v="1419962"/>
    <n v="0"/>
    <n v="0"/>
    <n v="1419962"/>
    <d v="2025-11-20T00:00:00"/>
    <m/>
    <d v="2025-11-20T00:00:00"/>
    <n v="0"/>
    <m/>
    <n v="140.56088738425751"/>
    <s v="Nợ quá hạn hơn 120 ngày có khả năng mất thanh toán"/>
    <d v="2025-11-20T00:00:00"/>
    <d v="1899-12-30T00:00:00"/>
    <m/>
    <m/>
    <x v="12"/>
    <x v="12"/>
    <m/>
  </r>
  <r>
    <x v="22"/>
    <x v="22"/>
    <d v="2025-11-20T00:00:00"/>
    <s v="BH2368270"/>
    <d v="2025-11-20T00:00:00"/>
    <n v="77887"/>
    <s v="Tmart01075 94. 282 Xuân Đỉnh"/>
    <n v="1240844"/>
    <n v="111677"/>
    <n v="90333"/>
    <n v="1219500"/>
    <s v="Tồn đầu kỳ"/>
    <m/>
    <m/>
    <n v="1219500"/>
    <n v="0"/>
    <n v="0"/>
    <n v="1219500"/>
    <d v="2025-11-20T00:00:00"/>
    <m/>
    <d v="2025-11-20T00:00:00"/>
    <n v="0"/>
    <m/>
    <n v="140.56088738425751"/>
    <s v="Nợ quá hạn hơn 120 ngày có khả năng mất thanh toán"/>
    <d v="2025-11-20T00:00:00"/>
    <d v="1899-12-30T00:00:00"/>
    <m/>
    <m/>
    <x v="12"/>
    <x v="12"/>
    <m/>
  </r>
  <r>
    <x v="22"/>
    <x v="22"/>
    <d v="2025-11-20T00:00:00"/>
    <s v="BH2368271"/>
    <d v="2025-11-20T00:00:00"/>
    <n v="77888"/>
    <s v="Tmart01003 30. Quầy Ecohome2"/>
    <n v="234285"/>
    <n v="21086"/>
    <n v="17056"/>
    <n v="230255"/>
    <s v="Tồn đầu kỳ"/>
    <m/>
    <m/>
    <n v="230255"/>
    <n v="0"/>
    <n v="0"/>
    <n v="230255"/>
    <d v="2025-11-20T00:00:00"/>
    <m/>
    <d v="2025-11-20T00:00:00"/>
    <n v="0"/>
    <m/>
    <n v="140.56088738425751"/>
    <s v="Nợ quá hạn hơn 120 ngày có khả năng mất thanh toán"/>
    <d v="2025-11-20T00:00:00"/>
    <d v="1899-12-30T00:00:00"/>
    <m/>
    <m/>
    <x v="12"/>
    <x v="12"/>
    <m/>
  </r>
  <r>
    <x v="22"/>
    <x v="22"/>
    <d v="2025-11-20T00:00:00"/>
    <s v="BH2368272"/>
    <d v="2025-11-20T00:00:00"/>
    <n v="77889"/>
    <s v="Tmart01000 28. Quầy 485 Vũ Tông Phan"/>
    <n v="586146"/>
    <n v="52754"/>
    <n v="42671"/>
    <n v="576063"/>
    <s v="Tồn đầu kỳ"/>
    <m/>
    <m/>
    <n v="576063"/>
    <n v="0"/>
    <n v="0"/>
    <n v="576063"/>
    <d v="2025-11-20T00:00:00"/>
    <m/>
    <d v="2025-11-20T00:00:00"/>
    <n v="0"/>
    <m/>
    <n v="140.56088738425751"/>
    <s v="Nợ quá hạn hơn 120 ngày có khả năng mất thanh toán"/>
    <d v="2025-11-20T00:00:00"/>
    <d v="1899-12-30T00:00:00"/>
    <m/>
    <m/>
    <x v="12"/>
    <x v="12"/>
    <m/>
  </r>
  <r>
    <x v="22"/>
    <x v="22"/>
    <d v="2025-11-20T00:00:00"/>
    <s v="BH2368273"/>
    <d v="2025-11-20T00:00:00"/>
    <n v="77890"/>
    <s v="Tmart00988 19. Quầy Resco Cổ Nhuế"/>
    <n v="1111208"/>
    <n v="100010"/>
    <n v="80896"/>
    <n v="1092094"/>
    <s v="Tồn đầu kỳ"/>
    <m/>
    <m/>
    <n v="1092094"/>
    <n v="0"/>
    <n v="0"/>
    <n v="1092094"/>
    <d v="2025-11-20T00:00:00"/>
    <m/>
    <d v="2025-11-20T00:00:00"/>
    <n v="0"/>
    <m/>
    <n v="140.56088738425751"/>
    <s v="Nợ quá hạn hơn 120 ngày có khả năng mất thanh toán"/>
    <d v="2025-11-20T00:00:00"/>
    <d v="1899-12-30T00:00:00"/>
    <m/>
    <m/>
    <x v="12"/>
    <x v="12"/>
    <m/>
  </r>
  <r>
    <x v="22"/>
    <x v="22"/>
    <d v="2025-11-20T00:00:00"/>
    <s v="BH2368274"/>
    <d v="2025-11-20T00:00:00"/>
    <n v="77891"/>
    <s v="Tmart01025 45. Quầy 20 Đức Diễn"/>
    <n v="1179684"/>
    <n v="106172"/>
    <n v="85881"/>
    <n v="1159393"/>
    <s v="Tồn đầu kỳ"/>
    <m/>
    <m/>
    <n v="1159393"/>
    <n v="0"/>
    <n v="0"/>
    <n v="1159393"/>
    <d v="2025-11-20T00:00:00"/>
    <m/>
    <d v="2025-11-20T00:00:00"/>
    <n v="0"/>
    <m/>
    <n v="140.56088738425751"/>
    <s v="Nợ quá hạn hơn 120 ngày có khả năng mất thanh toán"/>
    <d v="2025-11-20T00:00:00"/>
    <d v="1899-12-30T00:00:00"/>
    <m/>
    <m/>
    <x v="12"/>
    <x v="12"/>
    <m/>
  </r>
  <r>
    <x v="22"/>
    <x v="22"/>
    <d v="2025-11-20T00:00:00"/>
    <s v="BH2368275"/>
    <d v="2025-11-20T00:00:00"/>
    <n v="77892"/>
    <s v="Tmart01019 40. Quầy 19T6 Kiến Hưng"/>
    <n v="508839"/>
    <n v="45795"/>
    <n v="37044"/>
    <n v="500088"/>
    <s v="Tồn đầu kỳ"/>
    <m/>
    <m/>
    <n v="500088"/>
    <n v="0"/>
    <n v="0"/>
    <n v="500088"/>
    <d v="2025-11-20T00:00:00"/>
    <m/>
    <d v="2025-11-20T00:00:00"/>
    <n v="0"/>
    <m/>
    <n v="140.56088738425751"/>
    <s v="Nợ quá hạn hơn 120 ngày có khả năng mất thanh toán"/>
    <d v="2025-11-20T00:00:00"/>
    <d v="1899-12-30T00:00:00"/>
    <m/>
    <m/>
    <x v="12"/>
    <x v="12"/>
    <m/>
  </r>
  <r>
    <x v="22"/>
    <x v="22"/>
    <d v="2025-11-20T00:00:00"/>
    <s v="BH2368276"/>
    <d v="2025-11-20T00:00:00"/>
    <n v="77893"/>
    <s v="Tmart01010 34. Quầy tòa HH2A, KĐT The Spark Dương Nội"/>
    <n v="667164"/>
    <n v="60045"/>
    <n v="48570"/>
    <n v="655689"/>
    <s v="Tồn đầu kỳ"/>
    <m/>
    <m/>
    <n v="655689"/>
    <n v="0"/>
    <n v="0"/>
    <n v="655689"/>
    <d v="2025-11-20T00:00:00"/>
    <m/>
    <d v="2025-11-20T00:00:00"/>
    <n v="0"/>
    <m/>
    <n v="140.56088738425751"/>
    <s v="Nợ quá hạn hơn 120 ngày có khả năng mất thanh toán"/>
    <d v="2025-11-20T00:00:00"/>
    <d v="1899-12-30T00:00:00"/>
    <m/>
    <m/>
    <x v="12"/>
    <x v="12"/>
    <m/>
  </r>
  <r>
    <x v="22"/>
    <x v="22"/>
    <d v="2025-11-20T00:00:00"/>
    <s v="BH2368277"/>
    <d v="2025-11-20T00:00:00"/>
    <n v="77894"/>
    <s v="Tmart00722 09. Quầy Sóc Sơn"/>
    <n v="790635"/>
    <n v="71157"/>
    <n v="57558"/>
    <n v="777036"/>
    <s v="Tồn đầu kỳ"/>
    <m/>
    <m/>
    <n v="777036"/>
    <n v="0"/>
    <n v="0"/>
    <n v="777036"/>
    <d v="2025-11-20T00:00:00"/>
    <m/>
    <d v="2025-11-20T00:00:00"/>
    <n v="0"/>
    <m/>
    <n v="140.56088738425751"/>
    <s v="Nợ quá hạn hơn 120 ngày có khả năng mất thanh toán"/>
    <d v="2025-11-20T00:00:00"/>
    <d v="1899-12-30T00:00:00"/>
    <m/>
    <m/>
    <x v="12"/>
    <x v="12"/>
    <m/>
  </r>
  <r>
    <x v="22"/>
    <x v="22"/>
    <d v="2025-11-20T00:00:00"/>
    <s v="BH2368278"/>
    <d v="2025-11-20T00:00:00"/>
    <n v="77895"/>
    <s v="Tmart01012 36. Quầy CT2 Xuân Mai, Tô Hiệu"/>
    <n v="479397"/>
    <n v="43146"/>
    <n v="34900"/>
    <n v="471151"/>
    <s v="Tồn đầu kỳ"/>
    <m/>
    <m/>
    <n v="471151"/>
    <n v="0"/>
    <n v="0"/>
    <n v="471151"/>
    <d v="2025-11-20T00:00:00"/>
    <m/>
    <d v="2025-11-20T00:00:00"/>
    <n v="0"/>
    <m/>
    <n v="140.56088738425751"/>
    <s v="Nợ quá hạn hơn 120 ngày có khả năng mất thanh toán"/>
    <d v="2025-11-20T00:00:00"/>
    <d v="1899-12-30T00:00:00"/>
    <m/>
    <m/>
    <x v="12"/>
    <x v="12"/>
    <m/>
  </r>
  <r>
    <x v="22"/>
    <x v="22"/>
    <d v="2025-11-20T00:00:00"/>
    <s v="BH2368279"/>
    <d v="2025-11-20T00:00:00"/>
    <n v="77896"/>
    <s v="Tmart01027 120. Quầy Xốm 2"/>
    <n v="425793"/>
    <n v="38321"/>
    <n v="30998"/>
    <n v="418470"/>
    <s v="Tồn đầu kỳ"/>
    <m/>
    <m/>
    <n v="418470"/>
    <n v="0"/>
    <n v="0"/>
    <n v="418470"/>
    <d v="2025-11-20T00:00:00"/>
    <m/>
    <d v="2025-11-20T00:00:00"/>
    <n v="0"/>
    <m/>
    <n v="140.56088738425751"/>
    <s v="Nợ quá hạn hơn 120 ngày có khả năng mất thanh toán"/>
    <d v="2025-11-20T00:00:00"/>
    <d v="1899-12-30T00:00:00"/>
    <m/>
    <m/>
    <x v="12"/>
    <x v="12"/>
    <m/>
  </r>
  <r>
    <x v="22"/>
    <x v="22"/>
    <d v="2025-11-20T00:00:00"/>
    <s v="BH2368280"/>
    <d v="2025-11-20T00:00:00"/>
    <n v="77897"/>
    <s v="Tmart01048 68. Quầy 32T ĐN-A KĐT Golden An Khánh"/>
    <n v="570126"/>
    <n v="51311"/>
    <n v="41505"/>
    <n v="560320"/>
    <s v="Tồn đầu kỳ"/>
    <m/>
    <m/>
    <n v="560320"/>
    <n v="0"/>
    <n v="0"/>
    <n v="560320"/>
    <d v="2025-11-20T00:00:00"/>
    <m/>
    <d v="2025-11-20T00:00:00"/>
    <n v="0"/>
    <m/>
    <n v="140.56088738425751"/>
    <s v="Nợ quá hạn hơn 120 ngày có khả năng mất thanh toán"/>
    <d v="2025-11-20T00:00:00"/>
    <d v="1899-12-30T00:00:00"/>
    <m/>
    <m/>
    <x v="12"/>
    <x v="12"/>
    <m/>
  </r>
  <r>
    <x v="22"/>
    <x v="22"/>
    <d v="2025-11-20T00:00:00"/>
    <s v="BH2368281"/>
    <d v="2025-11-20T00:00:00"/>
    <n v="77898"/>
    <s v="Tmart01061 81. Quầy Victory 2"/>
    <n v="1148850"/>
    <n v="103397"/>
    <n v="83636"/>
    <n v="1129089"/>
    <s v="Tồn đầu kỳ"/>
    <m/>
    <m/>
    <n v="1129089"/>
    <n v="0"/>
    <n v="0"/>
    <n v="1129089"/>
    <d v="2025-11-20T00:00:00"/>
    <m/>
    <d v="2025-11-20T00:00:00"/>
    <n v="0"/>
    <m/>
    <n v="140.56088738425751"/>
    <s v="Nợ quá hạn hơn 120 ngày có khả năng mất thanh toán"/>
    <d v="2025-11-20T00:00:00"/>
    <d v="1899-12-30T00:00:00"/>
    <m/>
    <m/>
    <x v="12"/>
    <x v="12"/>
    <m/>
  </r>
  <r>
    <x v="22"/>
    <x v="22"/>
    <d v="2025-11-20T00:00:00"/>
    <s v="BH2368282"/>
    <d v="2025-11-20T00:00:00"/>
    <n v="77899"/>
    <s v="Tmart01046 66. Quầy 47 Tân Xuân, Bắc Từ Liêm, HN"/>
    <n v="713229"/>
    <n v="64191"/>
    <n v="51923"/>
    <n v="700961"/>
    <s v="Tồn đầu kỳ"/>
    <m/>
    <m/>
    <n v="700961"/>
    <n v="0"/>
    <n v="0"/>
    <n v="700961"/>
    <d v="2025-11-20T00:00:00"/>
    <m/>
    <d v="2025-11-20T00:00:00"/>
    <n v="0"/>
    <m/>
    <n v="140.56088738425751"/>
    <s v="Nợ quá hạn hơn 120 ngày có khả năng mất thanh toán"/>
    <d v="2025-11-20T00:00:00"/>
    <d v="1899-12-30T00:00:00"/>
    <m/>
    <m/>
    <x v="12"/>
    <x v="12"/>
    <m/>
  </r>
  <r>
    <x v="22"/>
    <x v="22"/>
    <d v="2025-11-20T00:00:00"/>
    <s v="BH2368295"/>
    <d v="2025-11-20T00:00:00"/>
    <n v="77908"/>
    <s v="Tmart00357 01. Quầy 72 Lĩnh Nam"/>
    <n v="678081"/>
    <n v="61028"/>
    <n v="49364"/>
    <n v="666417"/>
    <s v="Tồn đầu kỳ"/>
    <m/>
    <m/>
    <n v="666417"/>
    <n v="0"/>
    <n v="0"/>
    <n v="666417"/>
    <d v="2025-11-20T00:00:00"/>
    <m/>
    <d v="2025-11-20T00:00:00"/>
    <n v="0"/>
    <m/>
    <n v="140.56088738425751"/>
    <s v="Nợ quá hạn hơn 120 ngày có khả năng mất thanh toán"/>
    <d v="2025-11-20T00:00:00"/>
    <d v="1899-12-30T00:00:00"/>
    <m/>
    <m/>
    <x v="12"/>
    <x v="12"/>
    <m/>
  </r>
  <r>
    <x v="22"/>
    <x v="22"/>
    <d v="2025-11-21T00:00:00"/>
    <s v="BH2368311"/>
    <d v="2025-11-21T00:00:00"/>
    <n v="77940"/>
    <s v="Tmart00999 27. Quầy 62 Thanh Liệt (658 Kim Giang mới)"/>
    <n v="922842"/>
    <n v="83056"/>
    <n v="67183"/>
    <n v="906969"/>
    <s v="Tồn đầu kỳ"/>
    <m/>
    <m/>
    <n v="906969"/>
    <n v="0"/>
    <n v="0"/>
    <n v="906969"/>
    <d v="2025-11-21T00:00:00"/>
    <m/>
    <d v="2025-11-21T00:00:00"/>
    <n v="0"/>
    <m/>
    <n v="139.56088738425751"/>
    <s v="Nợ quá hạn hơn 120 ngày có khả năng mất thanh toán"/>
    <d v="2025-11-21T00:00:00"/>
    <d v="1899-12-30T00:00:00"/>
    <m/>
    <m/>
    <x v="12"/>
    <x v="12"/>
    <m/>
  </r>
  <r>
    <x v="22"/>
    <x v="22"/>
    <d v="2025-11-21T00:00:00"/>
    <s v="BH2368313"/>
    <d v="2025-11-21T00:00:00"/>
    <n v="77941"/>
    <s v="Tmart00928 12. Quầy CT12B Kim Văn - Kim Lũ"/>
    <n v="1448061"/>
    <n v="130326"/>
    <n v="105419"/>
    <n v="1423154"/>
    <s v="Tồn đầu kỳ"/>
    <m/>
    <m/>
    <n v="1423154"/>
    <n v="0"/>
    <n v="0"/>
    <n v="1423154"/>
    <d v="2025-11-21T00:00:00"/>
    <m/>
    <d v="2025-11-21T00:00:00"/>
    <n v="0"/>
    <m/>
    <n v="139.56088738425751"/>
    <s v="Nợ quá hạn hơn 120 ngày có khả năng mất thanh toán"/>
    <d v="2025-11-21T00:00:00"/>
    <d v="1899-12-30T00:00:00"/>
    <m/>
    <m/>
    <x v="12"/>
    <x v="12"/>
    <m/>
  </r>
  <r>
    <x v="22"/>
    <x v="22"/>
    <d v="2025-11-21T00:00:00"/>
    <s v="BH2368314"/>
    <d v="2025-11-21T00:00:00"/>
    <n v="77942"/>
    <s v="Tmart01081 100. Quầy Trâu Quỳ, Gia Lâm"/>
    <n v="1199540"/>
    <n v="107960"/>
    <n v="87326"/>
    <n v="1178906"/>
    <s v="Tồn đầu kỳ"/>
    <m/>
    <m/>
    <n v="1178906"/>
    <n v="0"/>
    <n v="0"/>
    <n v="1178906"/>
    <d v="2025-11-21T00:00:00"/>
    <m/>
    <d v="2025-11-21T00:00:00"/>
    <n v="0"/>
    <m/>
    <n v="139.56088738425751"/>
    <s v="Nợ quá hạn hơn 120 ngày có khả năng mất thanh toán"/>
    <d v="2025-11-21T00:00:00"/>
    <d v="1899-12-30T00:00:00"/>
    <m/>
    <m/>
    <x v="12"/>
    <x v="12"/>
    <m/>
  </r>
  <r>
    <x v="22"/>
    <x v="22"/>
    <d v="2025-11-21T00:00:00"/>
    <s v="BH2368325"/>
    <d v="2025-11-21T00:00:00"/>
    <n v="77949"/>
    <s v="Tmart00980 15. Quầy 9B Nguyễn Cảnh Dị-KĐT Đại Kim"/>
    <n v="785043"/>
    <n v="70654"/>
    <n v="57151"/>
    <n v="771540"/>
    <s v="Tồn đầu kỳ"/>
    <m/>
    <m/>
    <n v="771540"/>
    <n v="0"/>
    <n v="0"/>
    <n v="771540"/>
    <d v="2025-11-21T00:00:00"/>
    <m/>
    <d v="2025-11-21T00:00:00"/>
    <n v="0"/>
    <m/>
    <n v="139.56088738425751"/>
    <s v="Nợ quá hạn hơn 120 ngày có khả năng mất thanh toán"/>
    <d v="2025-11-21T00:00:00"/>
    <d v="1899-12-30T00:00:00"/>
    <m/>
    <m/>
    <x v="12"/>
    <x v="12"/>
    <m/>
  </r>
  <r>
    <x v="21"/>
    <x v="21"/>
    <d v="2025-11-21T00:00:00"/>
    <s v="BH2368378"/>
    <d v="2025-11-21T00:00:00"/>
    <n v="78344"/>
    <s v="Tmart Store Nghĩa Đô - A.Đăng"/>
    <n v="1874004"/>
    <n v="168661"/>
    <n v="136427"/>
    <n v="1841770"/>
    <s v="Tồn đầu kỳ"/>
    <m/>
    <m/>
    <n v="1841770"/>
    <n v="0"/>
    <n v="0"/>
    <n v="1841770"/>
    <d v="2025-11-21T00:00:00"/>
    <m/>
    <d v="2025-11-21T00:00:00"/>
    <n v="0"/>
    <m/>
    <n v="139.56088738425751"/>
    <s v="Nợ quá hạn hơn 120 ngày có khả năng mất thanh toán"/>
    <d v="2025-11-21T00:00:00"/>
    <d v="1899-12-30T00:00:00"/>
    <m/>
    <m/>
    <x v="11"/>
    <x v="11"/>
    <m/>
  </r>
  <r>
    <x v="21"/>
    <x v="21"/>
    <d v="2025-11-21T00:00:00"/>
    <s v="BH2368379"/>
    <d v="2025-11-21T00:00:00"/>
    <n v="78345"/>
    <s v="Tmart Store Mỹ Đình, Nam Từ Liêm - A.Đăng"/>
    <n v="1906498"/>
    <n v="171585"/>
    <n v="138793"/>
    <n v="1873706"/>
    <s v="Tồn đầu kỳ"/>
    <m/>
    <m/>
    <n v="1873706"/>
    <n v="0"/>
    <n v="0"/>
    <n v="1873706"/>
    <d v="2025-11-21T00:00:00"/>
    <m/>
    <d v="2025-11-21T00:00:00"/>
    <n v="0"/>
    <m/>
    <n v="139.56088738425751"/>
    <s v="Nợ quá hạn hơn 120 ngày có khả năng mất thanh toán"/>
    <d v="2025-11-21T00:00:00"/>
    <d v="1899-12-30T00:00:00"/>
    <m/>
    <m/>
    <x v="11"/>
    <x v="11"/>
    <m/>
  </r>
  <r>
    <x v="22"/>
    <x v="22"/>
    <d v="2025-11-24T00:00:00"/>
    <s v="BH2368545"/>
    <d v="2025-11-24T00:00:00"/>
    <n v="78459"/>
    <s v="Tmart01081 100. Quầy Trâu Quỳ, Gia Lâm"/>
    <n v="1761186"/>
    <n v="158508"/>
    <n v="128214"/>
    <n v="1730892"/>
    <s v="Tồn đầu kỳ"/>
    <m/>
    <m/>
    <n v="1730892"/>
    <n v="0"/>
    <n v="0"/>
    <n v="1730892"/>
    <d v="2025-11-24T00:00:00"/>
    <m/>
    <d v="2025-11-24T00:00:00"/>
    <n v="0"/>
    <m/>
    <n v="136.56088738425751"/>
    <s v="Nợ quá hạn hơn 120 ngày có khả năng mất thanh toán"/>
    <d v="2025-11-24T00:00:00"/>
    <d v="1899-12-30T00:00:00"/>
    <m/>
    <m/>
    <x v="12"/>
    <x v="12"/>
    <m/>
  </r>
  <r>
    <x v="22"/>
    <x v="22"/>
    <d v="2025-11-25T00:00:00"/>
    <s v="BH2368687"/>
    <d v="2025-11-25T00:00:00"/>
    <n v="78514"/>
    <s v="Tmart01047 67. Quầy Trần Thủ Độ"/>
    <n v="1329800"/>
    <n v="119682"/>
    <n v="96809"/>
    <n v="1306927"/>
    <s v="Tồn đầu kỳ"/>
    <m/>
    <m/>
    <n v="1306927"/>
    <n v="0"/>
    <n v="0"/>
    <n v="1306927"/>
    <d v="2025-11-25T00:00:00"/>
    <m/>
    <d v="2025-11-25T00:00:00"/>
    <n v="0"/>
    <m/>
    <n v="135.56088738425751"/>
    <s v="Nợ quá hạn hơn 120 ngày có khả năng mất thanh toán"/>
    <d v="2025-11-25T00:00:00"/>
    <d v="1899-12-30T00:00:00"/>
    <m/>
    <m/>
    <x v="12"/>
    <x v="12"/>
    <m/>
  </r>
  <r>
    <x v="22"/>
    <x v="22"/>
    <d v="2025-11-25T00:00:00"/>
    <s v="BH2368889"/>
    <d v="2025-11-25T00:00:00"/>
    <n v="78557"/>
    <s v="Tmart01088 107. Quầy Ruby City Phúc Lợi"/>
    <n v="927733"/>
    <n v="83496"/>
    <n v="67539"/>
    <n v="911776"/>
    <s v="Tồn đầu kỳ"/>
    <m/>
    <m/>
    <n v="911776"/>
    <n v="0"/>
    <n v="0"/>
    <n v="911776"/>
    <d v="2025-11-25T00:00:00"/>
    <m/>
    <d v="2025-11-25T00:00:00"/>
    <n v="0"/>
    <m/>
    <n v="135.56088738425751"/>
    <s v="Nợ quá hạn hơn 120 ngày có khả năng mất thanh toán"/>
    <d v="2025-11-25T00:00:00"/>
    <d v="1899-12-30T00:00:00"/>
    <m/>
    <m/>
    <x v="12"/>
    <x v="12"/>
    <m/>
  </r>
  <r>
    <x v="22"/>
    <x v="22"/>
    <d v="2025-11-25T00:00:00"/>
    <s v="BH2368891"/>
    <d v="2025-11-25T00:00:00"/>
    <n v="78558"/>
    <s v="Tmart03016 135. Quầy 60 Vũ Xuân Thiều"/>
    <n v="851750"/>
    <n v="76657"/>
    <n v="62007"/>
    <n v="837100"/>
    <s v="Tồn đầu kỳ"/>
    <m/>
    <m/>
    <n v="837100"/>
    <n v="0"/>
    <n v="0"/>
    <n v="837100"/>
    <d v="2025-11-25T00:00:00"/>
    <m/>
    <d v="2025-11-25T00:00:00"/>
    <n v="0"/>
    <m/>
    <n v="135.56088738425751"/>
    <s v="Nợ quá hạn hơn 120 ngày có khả năng mất thanh toán"/>
    <d v="2025-11-25T00:00:00"/>
    <d v="1899-12-30T00:00:00"/>
    <m/>
    <m/>
    <x v="12"/>
    <x v="12"/>
    <m/>
  </r>
  <r>
    <x v="22"/>
    <x v="22"/>
    <d v="2025-11-26T00:00:00"/>
    <s v="BH2368980"/>
    <d v="2025-11-26T00:00:00"/>
    <n v="78647"/>
    <s v="Tmart01049 69. Quầy 59 Xuân La, Tây Hồ, HN"/>
    <n v="639975"/>
    <n v="57598"/>
    <n v="46590"/>
    <n v="628967"/>
    <s v="Tồn đầu kỳ"/>
    <m/>
    <m/>
    <n v="628967"/>
    <n v="0"/>
    <n v="0"/>
    <n v="628967"/>
    <d v="2025-11-26T00:00:00"/>
    <m/>
    <d v="2025-11-26T00:00:00"/>
    <n v="0"/>
    <m/>
    <n v="134.56088738425751"/>
    <s v="Nợ quá hạn hơn 120 ngày có khả năng mất thanh toán"/>
    <d v="2025-11-26T00:00:00"/>
    <d v="1899-12-30T00:00:00"/>
    <m/>
    <m/>
    <x v="12"/>
    <x v="12"/>
    <m/>
  </r>
  <r>
    <x v="22"/>
    <x v="22"/>
    <d v="2025-11-27T00:00:00"/>
    <s v="BH2368988"/>
    <d v="2025-11-27T00:00:00"/>
    <n v="78713"/>
    <s v="Tmart00999 27. Quầy 62 Thanh Liệt (658 Kim Giang mới)"/>
    <n v="1437246"/>
    <n v="129353"/>
    <n v="104631"/>
    <n v="1412524"/>
    <s v="Tồn đầu kỳ"/>
    <m/>
    <m/>
    <n v="1412524"/>
    <n v="0"/>
    <n v="0"/>
    <n v="1412524"/>
    <d v="2025-11-27T00:00:00"/>
    <m/>
    <d v="2025-11-27T00:00:00"/>
    <n v="0"/>
    <m/>
    <n v="133.56088738425751"/>
    <s v="Nợ quá hạn hơn 120 ngày có khả năng mất thanh toán"/>
    <d v="2025-11-27T00:00:00"/>
    <d v="1899-12-30T00:00:00"/>
    <m/>
    <m/>
    <x v="12"/>
    <x v="12"/>
    <m/>
  </r>
  <r>
    <x v="22"/>
    <x v="22"/>
    <d v="2025-11-27T00:00:00"/>
    <s v="BH2368990"/>
    <d v="2025-11-27T00:00:00"/>
    <n v="78723"/>
    <s v="Tmart00357 01. Quầy 72 Lĩnh Nam"/>
    <n v="1869315"/>
    <n v="168240"/>
    <n v="136086"/>
    <n v="1837161"/>
    <s v="Tồn đầu kỳ"/>
    <m/>
    <m/>
    <n v="1837161"/>
    <n v="0"/>
    <n v="0"/>
    <n v="1837161"/>
    <d v="2025-11-27T00:00:00"/>
    <m/>
    <d v="2025-11-27T00:00:00"/>
    <n v="0"/>
    <m/>
    <n v="133.56088738425751"/>
    <s v="Nợ quá hạn hơn 120 ngày có khả năng mất thanh toán"/>
    <d v="2025-11-27T00:00:00"/>
    <d v="1899-12-30T00:00:00"/>
    <m/>
    <m/>
    <x v="12"/>
    <x v="12"/>
    <m/>
  </r>
  <r>
    <x v="22"/>
    <x v="22"/>
    <d v="2025-11-27T00:00:00"/>
    <s v="BH2368991"/>
    <d v="2025-11-27T00:00:00"/>
    <n v="78725"/>
    <s v="Tmart00984 17. Quầy 184 Đại Từ"/>
    <n v="783600"/>
    <n v="70525"/>
    <n v="57046"/>
    <n v="770121"/>
    <s v="Tồn đầu kỳ"/>
    <m/>
    <m/>
    <n v="770121"/>
    <n v="0"/>
    <n v="0"/>
    <n v="770121"/>
    <d v="2025-11-27T00:00:00"/>
    <m/>
    <d v="2025-11-27T00:00:00"/>
    <n v="0"/>
    <m/>
    <n v="133.56088738425751"/>
    <s v="Nợ quá hạn hơn 120 ngày có khả năng mất thanh toán"/>
    <d v="2025-11-27T00:00:00"/>
    <d v="1899-12-30T00:00:00"/>
    <m/>
    <m/>
    <x v="12"/>
    <x v="12"/>
    <m/>
  </r>
  <r>
    <x v="22"/>
    <x v="22"/>
    <d v="2025-11-27T00:00:00"/>
    <s v="BH2368992"/>
    <d v="2025-11-27T00:00:00"/>
    <n v="78728"/>
    <s v="Tmart00980 15. Quầy 9B Nguyễn Cảnh Dị-KĐT Đại Kim"/>
    <n v="736767"/>
    <n v="66310"/>
    <n v="53637"/>
    <n v="724094"/>
    <s v="Tồn đầu kỳ"/>
    <m/>
    <m/>
    <n v="724094"/>
    <n v="0"/>
    <n v="0"/>
    <n v="724094"/>
    <d v="2025-11-27T00:00:00"/>
    <m/>
    <d v="2025-11-27T00:00:00"/>
    <n v="0"/>
    <m/>
    <n v="133.56088738425751"/>
    <s v="Nợ quá hạn hơn 120 ngày có khả năng mất thanh toán"/>
    <d v="2025-11-27T00:00:00"/>
    <d v="1899-12-30T00:00:00"/>
    <m/>
    <m/>
    <x v="12"/>
    <x v="12"/>
    <m/>
  </r>
  <r>
    <x v="22"/>
    <x v="22"/>
    <d v="2025-11-27T00:00:00"/>
    <s v="BH2368993"/>
    <d v="2025-11-27T00:00:00"/>
    <n v="78729"/>
    <s v="Tmart03002 121. Quầy HH4B Linh Đàm"/>
    <n v="1040414"/>
    <n v="93638"/>
    <n v="75742"/>
    <n v="1022518"/>
    <s v="Tồn đầu kỳ"/>
    <m/>
    <m/>
    <n v="1022518"/>
    <n v="0"/>
    <n v="0"/>
    <n v="1022518"/>
    <d v="2025-11-27T00:00:00"/>
    <m/>
    <d v="2025-11-27T00:00:00"/>
    <n v="0"/>
    <m/>
    <n v="133.56088738425751"/>
    <s v="Nợ quá hạn hơn 120 ngày có khả năng mất thanh toán"/>
    <d v="2025-11-27T00:00:00"/>
    <d v="1899-12-30T00:00:00"/>
    <m/>
    <m/>
    <x v="12"/>
    <x v="12"/>
    <m/>
  </r>
  <r>
    <x v="22"/>
    <x v="22"/>
    <d v="2025-11-27T00:00:00"/>
    <s v="BH2368994"/>
    <d v="2025-11-27T00:00:00"/>
    <n v="78730"/>
    <s v="Tmart00928 12. Quầy CT12B Kim Văn - Kim Lũ"/>
    <n v="1078253"/>
    <n v="97043"/>
    <n v="78497"/>
    <n v="1059707"/>
    <s v="Tồn đầu kỳ"/>
    <m/>
    <m/>
    <n v="1059707"/>
    <n v="0"/>
    <n v="0"/>
    <n v="1059707"/>
    <d v="2025-11-27T00:00:00"/>
    <m/>
    <d v="2025-11-27T00:00:00"/>
    <n v="0"/>
    <m/>
    <n v="133.56088738425751"/>
    <s v="Nợ quá hạn hơn 120 ngày có khả năng mất thanh toán"/>
    <d v="2025-11-27T00:00:00"/>
    <d v="1899-12-30T00:00:00"/>
    <m/>
    <m/>
    <x v="12"/>
    <x v="12"/>
    <m/>
  </r>
  <r>
    <x v="22"/>
    <x v="22"/>
    <d v="2025-11-27T00:00:00"/>
    <s v="BH2368995"/>
    <d v="2025-11-27T00:00:00"/>
    <n v="78731"/>
    <s v="Tmart01083 102. Quầy Đại Thanh 3, CT8A"/>
    <n v="1009215"/>
    <n v="90830"/>
    <n v="73471"/>
    <n v="991856"/>
    <s v="Tồn đầu kỳ"/>
    <m/>
    <m/>
    <n v="991856"/>
    <n v="0"/>
    <n v="0"/>
    <n v="991856"/>
    <d v="2025-11-27T00:00:00"/>
    <m/>
    <d v="2025-11-27T00:00:00"/>
    <n v="0"/>
    <m/>
    <n v="133.56088738425751"/>
    <s v="Nợ quá hạn hơn 120 ngày có khả năng mất thanh toán"/>
    <d v="2025-11-27T00:00:00"/>
    <d v="1899-12-30T00:00:00"/>
    <m/>
    <m/>
    <x v="12"/>
    <x v="12"/>
    <m/>
  </r>
  <r>
    <x v="22"/>
    <x v="22"/>
    <d v="2025-11-27T00:00:00"/>
    <s v="BH2368996"/>
    <d v="2025-11-27T00:00:00"/>
    <n v="78733"/>
    <s v="Tmart01081 100. Quầy Trâu Quỳ, Gia Lâm"/>
    <n v="500379"/>
    <n v="45034"/>
    <n v="36428"/>
    <n v="491773"/>
    <s v="Tồn đầu kỳ"/>
    <m/>
    <m/>
    <n v="491773"/>
    <n v="0"/>
    <n v="0"/>
    <n v="491773"/>
    <d v="2025-11-27T00:00:00"/>
    <m/>
    <d v="2025-11-27T00:00:00"/>
    <n v="0"/>
    <m/>
    <n v="133.56088738425751"/>
    <s v="Nợ quá hạn hơn 120 ngày có khả năng mất thanh toán"/>
    <d v="2025-11-27T00:00:00"/>
    <d v="1899-12-30T00:00:00"/>
    <m/>
    <m/>
    <x v="12"/>
    <x v="12"/>
    <m/>
  </r>
  <r>
    <x v="22"/>
    <x v="22"/>
    <d v="2025-11-27T00:00:00"/>
    <s v="BH2368997"/>
    <d v="2025-11-27T00:00:00"/>
    <n v="78734"/>
    <s v="Tmart01017 39. Quầy 112 Âu Cơ"/>
    <n v="1284186"/>
    <n v="115577"/>
    <n v="93489"/>
    <n v="1262098"/>
    <s v="Tồn đầu kỳ"/>
    <m/>
    <m/>
    <n v="1262098"/>
    <n v="0"/>
    <n v="0"/>
    <n v="1262098"/>
    <d v="2025-11-27T00:00:00"/>
    <m/>
    <d v="2025-11-27T00:00:00"/>
    <n v="0"/>
    <m/>
    <n v="133.56088738425751"/>
    <s v="Nợ quá hạn hơn 120 ngày có khả năng mất thanh toán"/>
    <d v="2025-11-27T00:00:00"/>
    <d v="1899-12-30T00:00:00"/>
    <m/>
    <m/>
    <x v="12"/>
    <x v="12"/>
    <m/>
  </r>
  <r>
    <x v="22"/>
    <x v="22"/>
    <d v="2025-11-27T00:00:00"/>
    <s v="BH2368998"/>
    <d v="2025-11-27T00:00:00"/>
    <n v="78735"/>
    <s v="Tmart01041 61. Quầy Định Công, số 1 Trần Nguyên Đán"/>
    <n v="819905"/>
    <n v="73792"/>
    <n v="59689"/>
    <n v="805802"/>
    <s v="Tồn đầu kỳ"/>
    <m/>
    <m/>
    <n v="805802"/>
    <n v="0"/>
    <n v="0"/>
    <n v="805802"/>
    <d v="2025-11-27T00:00:00"/>
    <m/>
    <d v="2025-11-27T00:00:00"/>
    <n v="0"/>
    <m/>
    <n v="133.56088738425751"/>
    <s v="Nợ quá hạn hơn 120 ngày có khả năng mất thanh toán"/>
    <d v="2025-11-27T00:00:00"/>
    <d v="1899-12-30T00:00:00"/>
    <m/>
    <m/>
    <x v="12"/>
    <x v="12"/>
    <m/>
  </r>
  <r>
    <x v="22"/>
    <x v="22"/>
    <d v="2025-11-27T00:00:00"/>
    <s v="BH2368999"/>
    <d v="2025-11-27T00:00:00"/>
    <n v="78736"/>
    <s v="Tmart01029 49. Nơ 6A, Linh Đàm"/>
    <n v="1735833"/>
    <n v="156226"/>
    <n v="126369"/>
    <n v="1705976"/>
    <s v="Tồn đầu kỳ"/>
    <m/>
    <m/>
    <n v="1705976"/>
    <n v="0"/>
    <n v="0"/>
    <n v="1705976"/>
    <d v="2025-11-27T00:00:00"/>
    <m/>
    <d v="2025-11-27T00:00:00"/>
    <n v="0"/>
    <m/>
    <n v="133.56088738425751"/>
    <s v="Nợ quá hạn hơn 120 ngày có khả năng mất thanh toán"/>
    <d v="2025-11-27T00:00:00"/>
    <d v="1899-12-30T00:00:00"/>
    <m/>
    <m/>
    <x v="12"/>
    <x v="12"/>
    <m/>
  </r>
  <r>
    <x v="22"/>
    <x v="22"/>
    <d v="2025-11-27T00:00:00"/>
    <s v="BH2369000"/>
    <d v="2025-11-27T00:00:00"/>
    <n v="78737"/>
    <s v="Tmart01067 86. Quầy Nơ 4A Linh Đàm"/>
    <n v="1081215"/>
    <n v="97310"/>
    <n v="78712"/>
    <n v="1062617"/>
    <s v="Tồn đầu kỳ"/>
    <m/>
    <m/>
    <n v="1062617"/>
    <n v="0"/>
    <n v="0"/>
    <n v="1062617"/>
    <d v="2025-11-27T00:00:00"/>
    <m/>
    <d v="2025-11-27T00:00:00"/>
    <n v="0"/>
    <m/>
    <n v="133.56088738425751"/>
    <s v="Nợ quá hạn hơn 120 ngày có khả năng mất thanh toán"/>
    <d v="2025-11-27T00:00:00"/>
    <d v="1899-12-30T00:00:00"/>
    <m/>
    <m/>
    <x v="12"/>
    <x v="12"/>
    <m/>
  </r>
  <r>
    <x v="22"/>
    <x v="22"/>
    <d v="2025-11-27T00:00:00"/>
    <s v="BH2369001"/>
    <d v="2025-11-27T00:00:00"/>
    <n v="78738"/>
    <s v="Tmart01032 52. Quầy Vĩnh Quỳnh"/>
    <n v="1372611"/>
    <n v="123536"/>
    <n v="99926"/>
    <n v="1349001"/>
    <s v="Tồn đầu kỳ"/>
    <m/>
    <m/>
    <n v="1349001"/>
    <n v="0"/>
    <n v="0"/>
    <n v="1349001"/>
    <d v="2025-11-27T00:00:00"/>
    <m/>
    <d v="2025-11-27T00:00:00"/>
    <n v="0"/>
    <m/>
    <n v="133.56088738425751"/>
    <s v="Nợ quá hạn hơn 120 ngày có khả năng mất thanh toán"/>
    <d v="2025-11-27T00:00:00"/>
    <d v="1899-12-30T00:00:00"/>
    <m/>
    <m/>
    <x v="12"/>
    <x v="12"/>
    <m/>
  </r>
  <r>
    <x v="22"/>
    <x v="22"/>
    <d v="2025-11-27T00:00:00"/>
    <s v="BH2369002"/>
    <d v="2025-11-27T00:00:00"/>
    <n v="79321"/>
    <s v="Tmart01000 28. Quầy 485 Vũ Tông Phan"/>
    <n v="1244319"/>
    <n v="111989"/>
    <n v="90586"/>
    <n v="1222916"/>
    <s v="Tồn đầu kỳ"/>
    <m/>
    <m/>
    <n v="1222916"/>
    <n v="0"/>
    <n v="0"/>
    <n v="1222916"/>
    <d v="2025-11-27T00:00:00"/>
    <m/>
    <d v="2025-11-27T00:00:00"/>
    <n v="0"/>
    <m/>
    <n v="133.56088738425751"/>
    <s v="Nợ quá hạn hơn 120 ngày có khả năng mất thanh toán"/>
    <d v="2025-11-27T00:00:00"/>
    <d v="1899-12-30T00:00:00"/>
    <m/>
    <m/>
    <x v="12"/>
    <x v="12"/>
    <m/>
  </r>
  <r>
    <x v="22"/>
    <x v="22"/>
    <d v="2025-11-27T00:00:00"/>
    <s v="BH2369003"/>
    <d v="2025-11-27T00:00:00"/>
    <n v="79322"/>
    <s v="Tmart00989 20. Quầy Tân Tây Đô"/>
    <n v="1222899"/>
    <n v="110062"/>
    <n v="89027"/>
    <n v="1201864"/>
    <s v="Tồn đầu kỳ"/>
    <m/>
    <m/>
    <n v="1201864"/>
    <n v="0"/>
    <n v="0"/>
    <n v="1201864"/>
    <d v="2025-11-27T00:00:00"/>
    <m/>
    <d v="2025-11-27T00:00:00"/>
    <n v="0"/>
    <m/>
    <n v="133.56088738425751"/>
    <s v="Nợ quá hạn hơn 120 ngày có khả năng mất thanh toán"/>
    <d v="2025-11-27T00:00:00"/>
    <d v="1899-12-30T00:00:00"/>
    <m/>
    <m/>
    <x v="12"/>
    <x v="12"/>
    <m/>
  </r>
  <r>
    <x v="22"/>
    <x v="22"/>
    <d v="2025-11-27T00:00:00"/>
    <s v="BH2369004"/>
    <d v="2025-11-27T00:00:00"/>
    <n v="79323"/>
    <s v="Tmart00995 25. Quầy CT2 - KĐT Xala"/>
    <n v="1564198"/>
    <n v="140778"/>
    <n v="113874"/>
    <n v="1537294"/>
    <s v="Tồn đầu kỳ"/>
    <m/>
    <m/>
    <n v="1537294"/>
    <n v="0"/>
    <n v="0"/>
    <n v="1537294"/>
    <d v="2025-11-27T00:00:00"/>
    <m/>
    <d v="2025-11-27T00:00:00"/>
    <n v="0"/>
    <m/>
    <n v="133.56088738425751"/>
    <s v="Nợ quá hạn hơn 120 ngày có khả năng mất thanh toán"/>
    <d v="2025-11-27T00:00:00"/>
    <d v="1899-12-30T00:00:00"/>
    <m/>
    <m/>
    <x v="12"/>
    <x v="12"/>
    <m/>
  </r>
  <r>
    <x v="22"/>
    <x v="22"/>
    <d v="2025-11-27T00:00:00"/>
    <s v="BH2369005"/>
    <d v="2025-11-27T00:00:00"/>
    <n v="79324"/>
    <s v="Tmart00988 19. Quầy Resco Cổ Nhuế"/>
    <n v="1812850"/>
    <n v="163157"/>
    <n v="131975"/>
    <n v="1781668"/>
    <s v="Tồn đầu kỳ"/>
    <m/>
    <m/>
    <n v="1781668"/>
    <n v="0"/>
    <n v="0"/>
    <n v="1781668"/>
    <d v="2025-11-27T00:00:00"/>
    <m/>
    <d v="2025-11-27T00:00:00"/>
    <n v="0"/>
    <m/>
    <n v="133.56088738425751"/>
    <s v="Nợ quá hạn hơn 120 ngày có khả năng mất thanh toán"/>
    <d v="2025-11-27T00:00:00"/>
    <d v="1899-12-30T00:00:00"/>
    <m/>
    <m/>
    <x v="12"/>
    <x v="12"/>
    <m/>
  </r>
  <r>
    <x v="22"/>
    <x v="22"/>
    <d v="2025-11-27T00:00:00"/>
    <s v="BH2369006"/>
    <d v="2025-11-27T00:00:00"/>
    <n v="79325"/>
    <s v="Tmart00983 16. Quầy Xala, tòa nhà Hemisco, Xala"/>
    <n v="1013115"/>
    <n v="91181"/>
    <n v="73755"/>
    <n v="995689"/>
    <s v="Tồn đầu kỳ"/>
    <m/>
    <m/>
    <n v="995689"/>
    <n v="0"/>
    <n v="0"/>
    <n v="995689"/>
    <d v="2025-11-27T00:00:00"/>
    <m/>
    <d v="2025-11-27T00:00:00"/>
    <n v="0"/>
    <m/>
    <n v="133.56088738425751"/>
    <s v="Nợ quá hạn hơn 120 ngày có khả năng mất thanh toán"/>
    <d v="2025-11-27T00:00:00"/>
    <d v="1899-12-30T00:00:00"/>
    <m/>
    <m/>
    <x v="12"/>
    <x v="12"/>
    <m/>
  </r>
  <r>
    <x v="22"/>
    <x v="22"/>
    <d v="2025-11-27T00:00:00"/>
    <s v="BH2369007"/>
    <d v="2025-11-27T00:00:00"/>
    <n v="79326"/>
    <s v="Tmart03010 129. Quầy HH Thái Hà 2"/>
    <n v="699900"/>
    <n v="62991"/>
    <n v="50953"/>
    <n v="687862"/>
    <s v="Tồn đầu kỳ"/>
    <m/>
    <m/>
    <n v="687862"/>
    <n v="0"/>
    <n v="0"/>
    <n v="687862"/>
    <d v="2025-11-27T00:00:00"/>
    <m/>
    <d v="2025-11-27T00:00:00"/>
    <n v="0"/>
    <m/>
    <n v="133.56088738425751"/>
    <s v="Nợ quá hạn hơn 120 ngày có khả năng mất thanh toán"/>
    <d v="2025-11-27T00:00:00"/>
    <d v="1899-12-30T00:00:00"/>
    <m/>
    <m/>
    <x v="12"/>
    <x v="12"/>
    <m/>
  </r>
  <r>
    <x v="22"/>
    <x v="22"/>
    <d v="2025-11-27T00:00:00"/>
    <s v="BH2369008"/>
    <d v="2025-11-27T00:00:00"/>
    <n v="79327"/>
    <s v="Tmart01097 116. Quầy Iris Garden"/>
    <n v="884529"/>
    <n v="79608"/>
    <n v="64394"/>
    <n v="869315"/>
    <s v="Tồn đầu kỳ"/>
    <m/>
    <m/>
    <n v="869315"/>
    <n v="0"/>
    <n v="0"/>
    <n v="869315"/>
    <d v="2025-11-27T00:00:00"/>
    <m/>
    <d v="2025-11-27T00:00:00"/>
    <n v="0"/>
    <m/>
    <n v="133.56088738425751"/>
    <s v="Nợ quá hạn hơn 120 ngày có khả năng mất thanh toán"/>
    <d v="2025-11-27T00:00:00"/>
    <d v="1899-12-30T00:00:00"/>
    <m/>
    <m/>
    <x v="12"/>
    <x v="12"/>
    <m/>
  </r>
  <r>
    <x v="22"/>
    <x v="22"/>
    <d v="2025-11-27T00:00:00"/>
    <s v="BH2369009"/>
    <d v="2025-11-27T00:00:00"/>
    <n v="79328"/>
    <s v="Tmart01085 104. Quầy 44 Triều Khúc"/>
    <n v="1205284"/>
    <n v="108476"/>
    <n v="87745"/>
    <n v="1184553"/>
    <s v="Tồn đầu kỳ"/>
    <m/>
    <m/>
    <n v="1184553"/>
    <n v="0"/>
    <n v="0"/>
    <n v="1184553"/>
    <d v="2025-11-27T00:00:00"/>
    <m/>
    <d v="2025-11-27T00:00:00"/>
    <n v="0"/>
    <m/>
    <n v="133.56088738425751"/>
    <s v="Nợ quá hạn hơn 120 ngày có khả năng mất thanh toán"/>
    <d v="2025-11-27T00:00:00"/>
    <d v="1899-12-30T00:00:00"/>
    <m/>
    <m/>
    <x v="12"/>
    <x v="12"/>
    <m/>
  </r>
  <r>
    <x v="22"/>
    <x v="22"/>
    <d v="2025-11-27T00:00:00"/>
    <s v="BH2369010"/>
    <d v="2025-11-27T00:00:00"/>
    <n v="79329"/>
    <s v="Tmart01080 99. Quầy Roman Tố Hữu"/>
    <n v="715155"/>
    <n v="64364"/>
    <n v="52063"/>
    <n v="702854"/>
    <s v="Tồn đầu kỳ"/>
    <m/>
    <m/>
    <n v="702854"/>
    <n v="0"/>
    <n v="0"/>
    <n v="702854"/>
    <d v="2025-11-27T00:00:00"/>
    <m/>
    <d v="2025-11-27T00:00:00"/>
    <n v="0"/>
    <m/>
    <n v="133.56088738425751"/>
    <s v="Nợ quá hạn hơn 120 ngày có khả năng mất thanh toán"/>
    <d v="2025-11-27T00:00:00"/>
    <d v="1899-12-30T00:00:00"/>
    <m/>
    <m/>
    <x v="12"/>
    <x v="12"/>
    <m/>
  </r>
  <r>
    <x v="22"/>
    <x v="22"/>
    <d v="2025-11-27T00:00:00"/>
    <s v="BH2369011"/>
    <d v="2025-11-27T00:00:00"/>
    <n v="79330"/>
    <s v="Tmart01073 92. Quầy Lê Văn Thiêm"/>
    <n v="1949786"/>
    <n v="175482"/>
    <n v="141944"/>
    <n v="1916248"/>
    <s v="Tồn đầu kỳ"/>
    <m/>
    <m/>
    <n v="1916248"/>
    <n v="0"/>
    <n v="0"/>
    <n v="1916248"/>
    <d v="2025-11-27T00:00:00"/>
    <m/>
    <d v="2025-11-27T00:00:00"/>
    <n v="0"/>
    <m/>
    <n v="133.56088738425751"/>
    <s v="Nợ quá hạn hơn 120 ngày có khả năng mất thanh toán"/>
    <d v="2025-11-27T00:00:00"/>
    <d v="1899-12-30T00:00:00"/>
    <m/>
    <m/>
    <x v="12"/>
    <x v="12"/>
    <m/>
  </r>
  <r>
    <x v="22"/>
    <x v="22"/>
    <d v="2025-11-27T00:00:00"/>
    <s v="BH2369012"/>
    <d v="2025-11-27T00:00:00"/>
    <n v="79331"/>
    <s v="Tmart01048 68. Quầy 32T ĐN-A KĐT Golden An Khánh"/>
    <n v="1461761"/>
    <n v="131559"/>
    <n v="106416"/>
    <n v="1436618"/>
    <s v="Tồn đầu kỳ"/>
    <m/>
    <m/>
    <n v="1436618"/>
    <n v="0"/>
    <n v="0"/>
    <n v="1436618"/>
    <d v="2025-11-27T00:00:00"/>
    <m/>
    <d v="2025-11-27T00:00:00"/>
    <n v="0"/>
    <m/>
    <n v="133.56088738425751"/>
    <s v="Nợ quá hạn hơn 120 ngày có khả năng mất thanh toán"/>
    <d v="2025-11-27T00:00:00"/>
    <d v="1899-12-30T00:00:00"/>
    <m/>
    <m/>
    <x v="12"/>
    <x v="12"/>
    <m/>
  </r>
  <r>
    <x v="22"/>
    <x v="22"/>
    <d v="2025-11-27T00:00:00"/>
    <s v="BH2369013"/>
    <d v="2025-11-27T00:00:00"/>
    <n v="79332"/>
    <s v="Tmart01027 120. Quầy Xốm 2"/>
    <n v="1434936"/>
    <n v="129145"/>
    <n v="104463"/>
    <n v="1410254"/>
    <s v="Tồn đầu kỳ"/>
    <m/>
    <m/>
    <n v="1410254"/>
    <n v="0"/>
    <n v="0"/>
    <n v="1410254"/>
    <d v="2025-11-27T00:00:00"/>
    <m/>
    <d v="2025-11-27T00:00:00"/>
    <n v="0"/>
    <m/>
    <n v="133.56088738425751"/>
    <s v="Nợ quá hạn hơn 120 ngày có khả năng mất thanh toán"/>
    <d v="2025-11-27T00:00:00"/>
    <d v="1899-12-30T00:00:00"/>
    <m/>
    <m/>
    <x v="12"/>
    <x v="12"/>
    <m/>
  </r>
  <r>
    <x v="22"/>
    <x v="22"/>
    <d v="2025-11-27T00:00:00"/>
    <s v="BH2369014"/>
    <d v="2025-11-27T00:00:00"/>
    <n v="79333"/>
    <s v="Tmart01021 42. Quầy Ecolife, 58 Tố Hữu"/>
    <n v="790005"/>
    <n v="71101"/>
    <n v="57512"/>
    <n v="776416"/>
    <s v="Tồn đầu kỳ"/>
    <m/>
    <m/>
    <n v="776416"/>
    <n v="0"/>
    <n v="0"/>
    <n v="776416"/>
    <d v="2025-11-27T00:00:00"/>
    <m/>
    <d v="2025-11-27T00:00:00"/>
    <n v="0"/>
    <m/>
    <n v="133.56088738425751"/>
    <s v="Nợ quá hạn hơn 120 ngày có khả năng mất thanh toán"/>
    <d v="2025-11-27T00:00:00"/>
    <d v="1899-12-30T00:00:00"/>
    <m/>
    <m/>
    <x v="12"/>
    <x v="12"/>
    <m/>
  </r>
  <r>
    <x v="22"/>
    <x v="22"/>
    <d v="2025-11-27T00:00:00"/>
    <s v="BH2369015"/>
    <d v="2025-11-27T00:00:00"/>
    <n v="79334"/>
    <s v="Tmart01078 96. Quầy Ecohome 1"/>
    <n v="874899"/>
    <n v="78741"/>
    <n v="63693"/>
    <n v="859851"/>
    <s v="Tồn đầu kỳ"/>
    <m/>
    <m/>
    <n v="859851"/>
    <n v="0"/>
    <n v="0"/>
    <n v="859851"/>
    <d v="2025-11-27T00:00:00"/>
    <m/>
    <d v="2025-11-27T00:00:00"/>
    <n v="0"/>
    <m/>
    <n v="133.56088738425751"/>
    <s v="Nợ quá hạn hơn 120 ngày có khả năng mất thanh toán"/>
    <d v="2025-11-27T00:00:00"/>
    <d v="1899-12-30T00:00:00"/>
    <m/>
    <m/>
    <x v="12"/>
    <x v="12"/>
    <m/>
  </r>
  <r>
    <x v="22"/>
    <x v="22"/>
    <d v="2025-11-27T00:00:00"/>
    <s v="BH2369016"/>
    <d v="2025-11-27T00:00:00"/>
    <n v="79335"/>
    <s v="Tmart01019 40. Quầy 19T6 Kiến Hưng"/>
    <n v="1284186"/>
    <n v="115577"/>
    <n v="93489"/>
    <n v="1262098"/>
    <s v="Tồn đầu kỳ"/>
    <m/>
    <m/>
    <n v="1262098"/>
    <n v="0"/>
    <n v="0"/>
    <n v="1262098"/>
    <d v="2025-11-27T00:00:00"/>
    <m/>
    <d v="2025-11-27T00:00:00"/>
    <n v="0"/>
    <m/>
    <n v="133.56088738425751"/>
    <s v="Nợ quá hạn hơn 120 ngày có khả năng mất thanh toán"/>
    <d v="2025-11-27T00:00:00"/>
    <d v="1899-12-30T00:00:00"/>
    <m/>
    <m/>
    <x v="12"/>
    <x v="12"/>
    <m/>
  </r>
  <r>
    <x v="22"/>
    <x v="22"/>
    <d v="2025-11-27T00:00:00"/>
    <s v="BH2369017"/>
    <d v="2025-11-27T00:00:00"/>
    <n v="79336"/>
    <s v="Tmart01012 36. Quầy CT2 Xuân Mai, Tô Hiệu"/>
    <n v="1301508"/>
    <n v="117136"/>
    <n v="94750"/>
    <n v="1279122"/>
    <s v="Tồn đầu kỳ"/>
    <m/>
    <m/>
    <n v="1279122"/>
    <n v="0"/>
    <n v="0"/>
    <n v="1279122"/>
    <d v="2025-11-27T00:00:00"/>
    <m/>
    <d v="2025-11-27T00:00:00"/>
    <n v="0"/>
    <m/>
    <n v="133.56088738425751"/>
    <s v="Nợ quá hạn hơn 120 ngày có khả năng mất thanh toán"/>
    <d v="2025-11-27T00:00:00"/>
    <d v="1899-12-30T00:00:00"/>
    <m/>
    <m/>
    <x v="12"/>
    <x v="12"/>
    <m/>
  </r>
  <r>
    <x v="22"/>
    <x v="22"/>
    <d v="2025-11-27T00:00:00"/>
    <s v="BH2369018"/>
    <d v="2025-11-27T00:00:00"/>
    <n v="79337"/>
    <s v="Tmart01003 30. Quầy Ecohome2"/>
    <n v="727701"/>
    <n v="65493"/>
    <n v="52977"/>
    <n v="715185"/>
    <s v="Tồn đầu kỳ"/>
    <m/>
    <m/>
    <n v="715185"/>
    <n v="0"/>
    <n v="0"/>
    <n v="715185"/>
    <d v="2025-11-27T00:00:00"/>
    <m/>
    <d v="2025-11-27T00:00:00"/>
    <n v="0"/>
    <m/>
    <n v="133.56088738425751"/>
    <s v="Nợ quá hạn hơn 120 ngày có khả năng mất thanh toán"/>
    <d v="2025-11-27T00:00:00"/>
    <d v="1899-12-30T00:00:00"/>
    <m/>
    <m/>
    <x v="12"/>
    <x v="12"/>
    <m/>
  </r>
  <r>
    <x v="22"/>
    <x v="22"/>
    <d v="2025-11-27T00:00:00"/>
    <s v="BH2369019"/>
    <d v="2025-11-27T00:00:00"/>
    <n v="79338"/>
    <s v="Tmart01001 29. Quầy tòa K-KĐT Dương Nội"/>
    <n v="1858248"/>
    <n v="167243"/>
    <n v="135280"/>
    <n v="1826285"/>
    <s v="Tồn đầu kỳ"/>
    <m/>
    <m/>
    <n v="1826285"/>
    <n v="0"/>
    <n v="0"/>
    <n v="1826285"/>
    <d v="2025-11-27T00:00:00"/>
    <m/>
    <d v="2025-11-27T00:00:00"/>
    <n v="0"/>
    <m/>
    <n v="133.56088738425751"/>
    <s v="Nợ quá hạn hơn 120 ngày có khả năng mất thanh toán"/>
    <d v="2025-11-27T00:00:00"/>
    <d v="1899-12-30T00:00:00"/>
    <m/>
    <m/>
    <x v="12"/>
    <x v="12"/>
    <m/>
  </r>
  <r>
    <x v="22"/>
    <x v="22"/>
    <d v="2025-11-27T00:00:00"/>
    <s v="BH2369020"/>
    <d v="2025-11-27T00:00:00"/>
    <n v="79339"/>
    <s v="Tmart00992 22. Quầy CT3 KĐT Văn Khê"/>
    <n v="1422186"/>
    <n v="127997"/>
    <n v="103535"/>
    <n v="1397724"/>
    <s v="Tồn đầu kỳ"/>
    <m/>
    <m/>
    <n v="1397724"/>
    <n v="0"/>
    <n v="0"/>
    <n v="1397724"/>
    <d v="2025-11-27T00:00:00"/>
    <m/>
    <d v="2025-11-27T00:00:00"/>
    <n v="0"/>
    <m/>
    <n v="133.56088738425751"/>
    <s v="Nợ quá hạn hơn 120 ngày có khả năng mất thanh toán"/>
    <d v="2025-11-27T00:00:00"/>
    <d v="1899-12-30T00:00:00"/>
    <m/>
    <m/>
    <x v="12"/>
    <x v="12"/>
    <m/>
  </r>
  <r>
    <x v="22"/>
    <x v="22"/>
    <d v="2025-11-27T00:00:00"/>
    <s v="BH2369021"/>
    <d v="2025-11-27T00:00:00"/>
    <n v="79340"/>
    <s v="Tmart00928 12. Quầy CT12B Kim Văn - Kim Lũ"/>
    <n v="1249865"/>
    <n v="112488"/>
    <n v="90990"/>
    <n v="1228367"/>
    <s v="Tồn đầu kỳ"/>
    <m/>
    <m/>
    <n v="1228367"/>
    <n v="0"/>
    <n v="0"/>
    <n v="1228367"/>
    <d v="2025-11-27T00:00:00"/>
    <m/>
    <d v="2025-11-27T00:00:00"/>
    <n v="0"/>
    <m/>
    <n v="133.56088738425751"/>
    <s v="Nợ quá hạn hơn 120 ngày có khả năng mất thanh toán"/>
    <d v="2025-11-27T00:00:00"/>
    <d v="1899-12-30T00:00:00"/>
    <m/>
    <m/>
    <x v="12"/>
    <x v="12"/>
    <m/>
  </r>
  <r>
    <x v="22"/>
    <x v="22"/>
    <d v="2025-11-27T00:00:00"/>
    <s v="BH2369022"/>
    <d v="2025-11-27T00:00:00"/>
    <n v="79341"/>
    <s v="Tmart03015 134. Quầy Phú Minh, Sóc Sơn"/>
    <n v="1557345"/>
    <n v="140162"/>
    <n v="113375"/>
    <n v="1530558"/>
    <s v="Tồn đầu kỳ"/>
    <m/>
    <m/>
    <n v="1530558"/>
    <n v="0"/>
    <n v="0"/>
    <n v="1530558"/>
    <d v="2025-11-27T00:00:00"/>
    <m/>
    <d v="2025-11-27T00:00:00"/>
    <n v="0"/>
    <m/>
    <n v="133.56088738425751"/>
    <s v="Nợ quá hạn hơn 120 ngày có khả năng mất thanh toán"/>
    <d v="2025-11-27T00:00:00"/>
    <d v="1899-12-30T00:00:00"/>
    <m/>
    <m/>
    <x v="12"/>
    <x v="12"/>
    <m/>
  </r>
  <r>
    <x v="22"/>
    <x v="22"/>
    <d v="2025-11-27T00:00:00"/>
    <s v="BH2369023"/>
    <d v="2025-11-27T00:00:00"/>
    <n v="79342"/>
    <s v="Tmart01010 34. Quầy tòa HH2A, KĐT The Spark Dương Nội"/>
    <n v="871215"/>
    <n v="78410"/>
    <n v="63424"/>
    <n v="856229"/>
    <s v="Tồn đầu kỳ"/>
    <m/>
    <m/>
    <n v="856229"/>
    <n v="0"/>
    <n v="0"/>
    <n v="856229"/>
    <d v="2025-11-27T00:00:00"/>
    <m/>
    <d v="2025-11-27T00:00:00"/>
    <n v="0"/>
    <m/>
    <n v="133.56088738425751"/>
    <s v="Nợ quá hạn hơn 120 ngày có khả năng mất thanh toán"/>
    <d v="2025-11-27T00:00:00"/>
    <d v="1899-12-30T00:00:00"/>
    <m/>
    <m/>
    <x v="12"/>
    <x v="12"/>
    <m/>
  </r>
  <r>
    <x v="22"/>
    <x v="22"/>
    <d v="2025-11-27T00:00:00"/>
    <s v="BH2369024"/>
    <d v="2025-11-27T00:00:00"/>
    <n v="79343"/>
    <s v="Tmart01011 35. Quầy tầng 5 tòa GEMEK, KĐT Lê Trọng Tấn"/>
    <n v="955587"/>
    <n v="86003"/>
    <n v="69567"/>
    <n v="939151"/>
    <s v="Tồn đầu kỳ"/>
    <m/>
    <m/>
    <n v="939151"/>
    <n v="0"/>
    <n v="0"/>
    <n v="939151"/>
    <d v="2025-11-27T00:00:00"/>
    <m/>
    <d v="2025-11-27T00:00:00"/>
    <n v="0"/>
    <m/>
    <n v="133.56088738425751"/>
    <s v="Nợ quá hạn hơn 120 ngày có khả năng mất thanh toán"/>
    <d v="2025-11-27T00:00:00"/>
    <d v="1899-12-30T00:00:00"/>
    <m/>
    <m/>
    <x v="12"/>
    <x v="12"/>
    <m/>
  </r>
  <r>
    <x v="22"/>
    <x v="22"/>
    <d v="2025-11-27T00:00:00"/>
    <s v="BH2369025"/>
    <d v="2025-11-27T00:00:00"/>
    <n v="79344"/>
    <s v="Tmart01075 94. 282 Xuân Đỉnh"/>
    <n v="2532488"/>
    <n v="227925"/>
    <n v="184365"/>
    <n v="2488928"/>
    <s v="Tồn đầu kỳ"/>
    <m/>
    <m/>
    <n v="2488928"/>
    <n v="0"/>
    <n v="0"/>
    <n v="2488928"/>
    <d v="2025-11-27T00:00:00"/>
    <m/>
    <d v="2025-11-27T00:00:00"/>
    <n v="0"/>
    <m/>
    <n v="133.56088738425751"/>
    <s v="Nợ quá hạn hơn 120 ngày có khả năng mất thanh toán"/>
    <d v="2025-11-27T00:00:00"/>
    <d v="1899-12-30T00:00:00"/>
    <m/>
    <m/>
    <x v="12"/>
    <x v="12"/>
    <m/>
  </r>
  <r>
    <x v="22"/>
    <x v="22"/>
    <d v="2025-11-27T00:00:00"/>
    <s v="BH2369040"/>
    <d v="2025-11-27T00:00:00"/>
    <n v="79357"/>
    <s v="Tmart03008 127. Quầy VOV"/>
    <n v="1128508"/>
    <n v="101566"/>
    <n v="82155"/>
    <n v="1109097"/>
    <s v="Tồn đầu kỳ"/>
    <m/>
    <m/>
    <n v="1109097"/>
    <n v="0"/>
    <n v="0"/>
    <n v="1109097"/>
    <d v="2025-11-27T00:00:00"/>
    <m/>
    <d v="2025-11-27T00:00:00"/>
    <n v="0"/>
    <m/>
    <n v="133.56088738425751"/>
    <s v="Nợ quá hạn hơn 120 ngày có khả năng mất thanh toán"/>
    <d v="2025-11-27T00:00:00"/>
    <d v="1899-12-30T00:00:00"/>
    <m/>
    <m/>
    <x v="12"/>
    <x v="12"/>
    <m/>
  </r>
  <r>
    <x v="68"/>
    <x v="68"/>
    <d v="2025-12-02T00:00:00"/>
    <s v="BH2369924"/>
    <d v="2025-12-02T00:00:00"/>
    <n v="80224"/>
    <s v="Bán hàng Tmart01032 52. Quầy Vĩnh Quỳnh theo hóa đơn 00080224, ck cố định 9% + km gà muối 500g x 10% và chân giò muối 300g x 10% từ ngày 01-12 đến 31-12"/>
    <n v="524750"/>
    <n v="47228"/>
    <n v="38202"/>
    <n v="515724"/>
    <s v="Tồn đầu kỳ"/>
    <d v="2026-01-20T00:00:00"/>
    <m/>
    <n v="515724"/>
    <n v="0"/>
    <n v="515724"/>
    <n v="0"/>
    <d v="2025-12-02T00:00:00"/>
    <m/>
    <d v="2025-12-02T00:00:00"/>
    <n v="0"/>
    <m/>
    <s v=""/>
    <s v="Đã thanh toán"/>
    <d v="2025-12-02T00:00:00"/>
    <d v="2026-01-20T00:00:00"/>
    <m/>
    <m/>
    <x v="12"/>
    <x v="12"/>
    <m/>
  </r>
  <r>
    <x v="69"/>
    <x v="69"/>
    <d v="2025-12-02T00:00:00"/>
    <s v="BH2369925"/>
    <d v="2025-12-02T00:00:00"/>
    <n v="80225"/>
    <s v="Bán hàng Tmart01065 84. Quầy Tecco Tứ Hiệp theo hóa đơn 00080225 , ck cố định 9% + km gà muối 500g x 10% và chân giò muối 300g x 10% từ ngày 01-12 đến 31-12"/>
    <n v="2397596"/>
    <n v="215784"/>
    <n v="174545"/>
    <n v="2356357"/>
    <s v="Tồn đầu kỳ"/>
    <d v="2026-01-20T00:00:00"/>
    <m/>
    <n v="2356357"/>
    <n v="0"/>
    <n v="2356357"/>
    <n v="0"/>
    <d v="2025-12-02T00:00:00"/>
    <m/>
    <d v="2025-12-02T00:00:00"/>
    <n v="0"/>
    <m/>
    <s v=""/>
    <s v="Đã thanh toán"/>
    <d v="2025-12-02T00:00:00"/>
    <d v="2026-01-20T00:00:00"/>
    <m/>
    <m/>
    <x v="12"/>
    <x v="12"/>
    <m/>
  </r>
  <r>
    <x v="70"/>
    <x v="70"/>
    <d v="2025-12-02T00:00:00"/>
    <s v="BH2369926"/>
    <d v="2025-12-02T00:00:00"/>
    <n v="80226"/>
    <s v="Bán hàng Tmart01071 90. Quầy Đại Thanh 2 theo hóa đơn 00080226 , ck cố định 9% + km gà muối 500g x 10% và chân giò muối 300g x 10% từ ngày 01-12 đến 31-12"/>
    <n v="1713791"/>
    <n v="154241"/>
    <n v="124764"/>
    <n v="1684314"/>
    <s v="Tồn đầu kỳ"/>
    <d v="2026-01-20T00:00:00"/>
    <m/>
    <n v="1684314"/>
    <n v="0"/>
    <n v="1684314"/>
    <n v="0"/>
    <d v="2025-12-02T00:00:00"/>
    <m/>
    <d v="2025-12-02T00:00:00"/>
    <n v="0"/>
    <m/>
    <s v=""/>
    <s v="Đã thanh toán"/>
    <d v="2025-12-02T00:00:00"/>
    <d v="2026-01-20T00:00:00"/>
    <m/>
    <m/>
    <x v="12"/>
    <x v="12"/>
    <m/>
  </r>
  <r>
    <x v="71"/>
    <x v="71"/>
    <d v="2025-12-02T00:00:00"/>
    <s v="BH2369927"/>
    <d v="2025-12-02T00:00:00"/>
    <n v="80227"/>
    <s v="Bán hàng Tmart01083 102. Quầy Đại Thanh 3, CT8A theo hóa đơn 00080227 , ck cố định 9% + km gà muối 500g x 10% và chân giò muối 300g x 10% từ ngày 01-12 đến 31-12"/>
    <n v="3525491"/>
    <n v="317295"/>
    <n v="256656"/>
    <n v="3464852"/>
    <s v="Tồn đầu kỳ"/>
    <d v="2026-01-20T00:00:00"/>
    <m/>
    <n v="3464852"/>
    <n v="0"/>
    <n v="3464852"/>
    <n v="0"/>
    <d v="2025-12-02T00:00:00"/>
    <m/>
    <d v="2025-12-02T00:00:00"/>
    <n v="0"/>
    <m/>
    <s v=""/>
    <s v="Đã thanh toán"/>
    <d v="2025-12-02T00:00:00"/>
    <d v="2026-01-20T00:00:00"/>
    <m/>
    <m/>
    <x v="12"/>
    <x v="12"/>
    <m/>
  </r>
  <r>
    <x v="72"/>
    <x v="72"/>
    <d v="2025-12-02T00:00:00"/>
    <s v="BH2369928"/>
    <d v="2025-12-02T00:00:00"/>
    <n v="80228"/>
    <s v="Bán hàng Tmart03001 119 Quầy Yên Xá theo hóa đơn 00080228 , ck cố định 9% + km gà muối 500g x 10% và chân giò muối 300g x 10% từ ngày 01-12 đến 31-12"/>
    <n v="1983872"/>
    <n v="178549"/>
    <n v="144426"/>
    <n v="1949749"/>
    <s v="Tồn đầu kỳ"/>
    <d v="2026-01-20T00:00:00"/>
    <m/>
    <n v="1949749"/>
    <n v="0"/>
    <n v="1949749"/>
    <n v="0"/>
    <d v="2025-12-02T00:00:00"/>
    <m/>
    <d v="2025-12-02T00:00:00"/>
    <n v="0"/>
    <m/>
    <s v=""/>
    <s v="Đã thanh toán"/>
    <d v="2025-12-02T00:00:00"/>
    <d v="2026-01-20T00:00:00"/>
    <m/>
    <m/>
    <x v="12"/>
    <x v="12"/>
    <m/>
  </r>
  <r>
    <x v="73"/>
    <x v="73"/>
    <d v="2025-12-02T00:00:00"/>
    <s v="BH2369929"/>
    <d v="2025-12-02T00:00:00"/>
    <n v="80229"/>
    <s v="Bán hàng Tmart03003 122. Quầy TECCO Diamond theo hóa đơn 00080229 , ck cố định 9% + km gà muối 500g x 10% và chân giò muối 300g x 10% từ ngày 01-12 đến 31-12"/>
    <n v="993573"/>
    <n v="89422"/>
    <n v="72332"/>
    <n v="976483"/>
    <s v="Tồn đầu kỳ"/>
    <d v="2026-01-20T00:00:00"/>
    <m/>
    <n v="976483"/>
    <n v="0"/>
    <n v="976483"/>
    <n v="0"/>
    <d v="2025-12-02T00:00:00"/>
    <m/>
    <d v="2025-12-02T00:00:00"/>
    <n v="0"/>
    <m/>
    <s v=""/>
    <s v="Đã thanh toán"/>
    <d v="2025-12-02T00:00:00"/>
    <d v="2026-01-20T00:00:00"/>
    <m/>
    <m/>
    <x v="12"/>
    <x v="12"/>
    <m/>
  </r>
  <r>
    <x v="74"/>
    <x v="74"/>
    <d v="2025-12-02T00:00:00"/>
    <s v="BH2369936"/>
    <d v="2025-12-02T00:00:00"/>
    <n v="80230"/>
    <s v="Bán hàng Tmart01047 67. Quầy Trần Thủ Độ theo hóa đơn 00080230 , ck cố định 9% + km gà muối 500g x 10% và chân giò muối 300g x 10% từ ngày 01-12 đến 31-12"/>
    <n v="2408610"/>
    <n v="216776"/>
    <n v="175347"/>
    <n v="2367181"/>
    <s v="Tồn đầu kỳ"/>
    <d v="2026-01-20T00:00:00"/>
    <m/>
    <n v="2367181"/>
    <n v="0"/>
    <n v="2367181"/>
    <n v="0"/>
    <d v="2025-12-02T00:00:00"/>
    <m/>
    <d v="2025-12-02T00:00:00"/>
    <n v="0"/>
    <m/>
    <s v=""/>
    <s v="Đã thanh toán"/>
    <d v="2025-12-02T00:00:00"/>
    <d v="2026-01-20T00:00:00"/>
    <m/>
    <m/>
    <x v="12"/>
    <x v="12"/>
    <m/>
  </r>
  <r>
    <x v="75"/>
    <x v="75"/>
    <d v="2025-12-02T00:00:00"/>
    <s v="BH2369937"/>
    <d v="2025-12-02T00:00:00"/>
    <n v="80231"/>
    <s v="Bán hàng Tmart03009 128. Quầy A2 Phương Đông Green Park theo hóa đơn 00080231 , ck cố định 9% + km gà muối 500g x 10% và chân giò muối 300g x 10% từ ngày 01-12 đến 31-12"/>
    <n v="589242"/>
    <n v="53032"/>
    <n v="42897"/>
    <n v="579107"/>
    <s v="Tồn đầu kỳ"/>
    <d v="2026-01-20T00:00:00"/>
    <m/>
    <n v="579107"/>
    <n v="0"/>
    <n v="579107"/>
    <n v="0"/>
    <d v="2025-12-02T00:00:00"/>
    <m/>
    <d v="2025-12-02T00:00:00"/>
    <n v="0"/>
    <m/>
    <s v=""/>
    <s v="Đã thanh toán"/>
    <d v="2025-12-02T00:00:00"/>
    <d v="2026-01-20T00:00:00"/>
    <m/>
    <m/>
    <x v="12"/>
    <x v="12"/>
    <m/>
  </r>
  <r>
    <x v="22"/>
    <x v="22"/>
    <d v="2025-12-03T00:00:00"/>
    <s v="BH2369985"/>
    <d v="2025-12-03T00:00:00"/>
    <n v="80262"/>
    <s v="Tmart00619 04. Quầy N3B2 Trần Bình"/>
    <n v="977935"/>
    <n v="88015"/>
    <n v="71194"/>
    <n v="961114"/>
    <s v="Tồn đầu kỳ"/>
    <d v="2026-01-20T00:00:00"/>
    <m/>
    <n v="961114"/>
    <n v="0"/>
    <n v="961114"/>
    <n v="0"/>
    <d v="2025-12-03T00:00:00"/>
    <m/>
    <d v="2025-12-03T00:00:00"/>
    <n v="0"/>
    <m/>
    <s v=""/>
    <s v="Đã thanh toán"/>
    <d v="2025-12-03T00:00:00"/>
    <d v="2026-01-20T00:00:00"/>
    <m/>
    <m/>
    <x v="12"/>
    <x v="12"/>
    <m/>
  </r>
  <r>
    <x v="76"/>
    <x v="76"/>
    <d v="2025-12-04T00:00:00"/>
    <s v="BH2370155"/>
    <d v="2025-12-04T00:00:00"/>
    <n v="81178"/>
    <s v="Bán hàng Tmart01041 61. Quầy Định Công, số 1 Trần Nguyên Đán theo hóa đơn 00081178 , KM GÀ MUỐI 500G X 10% VÀ CHÂN 300G X 10% TỪ NGÀY 1/12 ĐẾN 31/12"/>
    <n v="1766980"/>
    <n v="159029"/>
    <n v="128636"/>
    <n v="1736587"/>
    <s v="Tồn đầu kỳ"/>
    <d v="2026-01-20T00:00:00"/>
    <m/>
    <n v="1736587"/>
    <n v="0"/>
    <n v="1736587"/>
    <n v="0"/>
    <d v="2025-12-04T00:00:00"/>
    <m/>
    <d v="2025-12-04T00:00:00"/>
    <n v="0"/>
    <m/>
    <s v=""/>
    <s v="Đã thanh toán"/>
    <d v="2025-12-04T00:00:00"/>
    <d v="2026-01-20T00:00:00"/>
    <m/>
    <m/>
    <x v="12"/>
    <x v="12"/>
    <m/>
  </r>
  <r>
    <x v="77"/>
    <x v="77"/>
    <d v="2025-12-04T00:00:00"/>
    <s v="BH2370156"/>
    <d v="2025-12-04T00:00:00"/>
    <n v="81179"/>
    <s v="Bán hàng Tmart00999 27. Quầy 62 Thanh Liệt (658 Kim Giang mới) theo hóa đơn 00081179 , KM GÀ MUỐI 500G X 10% VÀ CHÂN 300G X 10% TỪ NGÀY 1/12 ĐẾN 31/12"/>
    <n v="1055235"/>
    <n v="94973"/>
    <n v="76821"/>
    <n v="1037083"/>
    <s v="Tồn đầu kỳ"/>
    <d v="2026-01-20T00:00:00"/>
    <m/>
    <n v="1037083"/>
    <n v="0"/>
    <n v="1037083"/>
    <n v="0"/>
    <d v="2025-12-04T00:00:00"/>
    <m/>
    <d v="2025-12-04T00:00:00"/>
    <n v="0"/>
    <m/>
    <s v=""/>
    <s v="Đã thanh toán"/>
    <d v="2025-12-04T00:00:00"/>
    <d v="2026-01-20T00:00:00"/>
    <m/>
    <m/>
    <x v="12"/>
    <x v="12"/>
    <m/>
  </r>
  <r>
    <x v="78"/>
    <x v="78"/>
    <d v="2025-12-04T00:00:00"/>
    <s v="BH2370157"/>
    <d v="2025-12-04T00:00:00"/>
    <n v="81180"/>
    <s v="Bán hàng Tmart00928 12. Quầy CT12B Kim Văn - Kim Lũ theo hóa đơn 00081180 , KM GÀ MUỐI 500G X 10% VÀ CHÂN 300G X 10% TỪ NGÀY 1/12 ĐẾN 31/12"/>
    <n v="527700"/>
    <n v="47494"/>
    <n v="38416"/>
    <n v="518622"/>
    <s v="Tồn đầu kỳ"/>
    <d v="2026-01-20T00:00:00"/>
    <m/>
    <n v="518622"/>
    <n v="0"/>
    <n v="518622"/>
    <n v="0"/>
    <d v="2025-12-04T00:00:00"/>
    <m/>
    <d v="2025-12-04T00:00:00"/>
    <n v="0"/>
    <m/>
    <s v=""/>
    <s v="Đã thanh toán"/>
    <d v="2025-12-04T00:00:00"/>
    <d v="2026-01-20T00:00:00"/>
    <m/>
    <m/>
    <x v="12"/>
    <x v="12"/>
    <m/>
  </r>
  <r>
    <x v="76"/>
    <x v="76"/>
    <d v="2025-12-04T00:00:00"/>
    <s v="BH2370186"/>
    <d v="2025-12-04T00:00:00"/>
    <n v="81199"/>
    <s v="Bán hàng Tmart01041 61. Quầy Định Công, số 1 Trần Nguyên Đán theo hóa đơn 00081199"/>
    <n v="2890913"/>
    <n v="260184"/>
    <n v="210458"/>
    <n v="2841187"/>
    <s v="Tồn đầu kỳ"/>
    <d v="2026-01-20T00:00:00"/>
    <m/>
    <n v="2841187"/>
    <n v="0"/>
    <n v="2841187"/>
    <n v="0"/>
    <d v="2025-12-04T00:00:00"/>
    <m/>
    <d v="2025-12-04T00:00:00"/>
    <n v="0"/>
    <m/>
    <s v=""/>
    <s v="Đã thanh toán"/>
    <d v="2025-12-04T00:00:00"/>
    <d v="2026-01-20T00:00:00"/>
    <m/>
    <m/>
    <x v="12"/>
    <x v="12"/>
    <m/>
  </r>
  <r>
    <x v="79"/>
    <x v="79"/>
    <d v="2025-12-04T00:00:00"/>
    <s v="BH2370188"/>
    <d v="2025-12-04T00:00:00"/>
    <n v="81200"/>
    <s v="Bán hàng Tmart01075 94. 282 Xuân Đỉnh theo hóa đơn 00081200 , KM GÀ MUỐI 500G X 10% VÀ CHÂN GIÒ MUỐI 300G X 10% TỪ NGÀY 1-12 ĐẾN 31-12"/>
    <n v="1333871"/>
    <n v="120050"/>
    <n v="97106"/>
    <n v="1310927"/>
    <s v="Tồn đầu kỳ"/>
    <d v="2026-01-20T00:00:00"/>
    <m/>
    <n v="1310927"/>
    <n v="0"/>
    <n v="1310927"/>
    <n v="0"/>
    <d v="2025-12-04T00:00:00"/>
    <m/>
    <d v="2025-12-04T00:00:00"/>
    <n v="0"/>
    <m/>
    <s v=""/>
    <s v="Đã thanh toán"/>
    <d v="2025-12-04T00:00:00"/>
    <d v="2026-01-20T00:00:00"/>
    <m/>
    <m/>
    <x v="12"/>
    <x v="12"/>
    <m/>
  </r>
  <r>
    <x v="80"/>
    <x v="80"/>
    <d v="2025-12-04T00:00:00"/>
    <s v="BH2370189"/>
    <d v="2025-12-04T00:00:00"/>
    <n v="81201"/>
    <s v="Bán hàng Tmart01073 92. Quầy Lê Văn Thiêm theo hóa đơn 00081201 , KM GÀ MUỐI 500G X 10% VÀ CHÂN GIÒ MUỐI 300G X 10% TỪ NGÀY 1-12 ĐẾN 31-12"/>
    <n v="404087"/>
    <n v="36368"/>
    <n v="29418"/>
    <n v="397137"/>
    <s v="Tồn đầu kỳ"/>
    <d v="2026-01-20T00:00:00"/>
    <m/>
    <n v="397137"/>
    <n v="0"/>
    <n v="397137"/>
    <n v="0"/>
    <d v="2025-12-04T00:00:00"/>
    <m/>
    <d v="2025-12-04T00:00:00"/>
    <n v="0"/>
    <m/>
    <s v=""/>
    <s v="Đã thanh toán"/>
    <d v="2025-12-04T00:00:00"/>
    <d v="2026-01-20T00:00:00"/>
    <m/>
    <m/>
    <x v="12"/>
    <x v="12"/>
    <m/>
  </r>
  <r>
    <x v="22"/>
    <x v="22"/>
    <d v="2025-12-04T00:00:00"/>
    <s v="BH2370191"/>
    <d v="2025-12-04T00:00:00"/>
    <n v="81202"/>
    <s v="Tmart01048 68. Quầy 32T ĐN-A KĐT Golden An Khánh, KM GÀ MUỐI 500G X 10% VÀ CHÂN GIÒ MUỐI 300G X 10% TỪ NGÀY 1-12 ĐẾN 31-12"/>
    <n v="905466"/>
    <n v="81492"/>
    <n v="65918"/>
    <n v="889892"/>
    <s v="Tồn đầu kỳ"/>
    <d v="2026-01-20T00:00:00"/>
    <m/>
    <n v="889892"/>
    <n v="0"/>
    <n v="889892"/>
    <n v="0"/>
    <d v="2025-12-04T00:00:00"/>
    <m/>
    <d v="2025-12-04T00:00:00"/>
    <n v="0"/>
    <m/>
    <s v=""/>
    <s v="Đã thanh toán"/>
    <d v="2025-12-04T00:00:00"/>
    <d v="2026-01-20T00:00:00"/>
    <m/>
    <m/>
    <x v="12"/>
    <x v="12"/>
    <m/>
  </r>
  <r>
    <x v="81"/>
    <x v="81"/>
    <d v="2025-12-04T00:00:00"/>
    <s v="BH2370192"/>
    <d v="2025-12-04T00:00:00"/>
    <n v="81203"/>
    <s v="Bán hàng Tmart01025 45. Quầy 20 Đức Diễn theo hóa đơn 00081203 , KM GÀ MUỐI 500G X 10% VÀ CHÂN GIÒ MUỐI 300G X 10% TỪ NGÀY 1-12 ĐẾN 31-12"/>
    <n v="645290"/>
    <n v="58077"/>
    <n v="46977"/>
    <n v="634190"/>
    <s v="Tồn đầu kỳ"/>
    <d v="2026-01-20T00:00:00"/>
    <m/>
    <n v="634190"/>
    <n v="0"/>
    <n v="634190"/>
    <n v="0"/>
    <d v="2025-12-04T00:00:00"/>
    <m/>
    <d v="2025-12-04T00:00:00"/>
    <n v="0"/>
    <m/>
    <s v=""/>
    <s v="Đã thanh toán"/>
    <d v="2025-12-04T00:00:00"/>
    <d v="2026-01-20T00:00:00"/>
    <m/>
    <m/>
    <x v="12"/>
    <x v="12"/>
    <m/>
  </r>
  <r>
    <x v="22"/>
    <x v="22"/>
    <d v="2025-12-04T00:00:00"/>
    <s v="BH2370193"/>
    <d v="2025-12-04T00:00:00"/>
    <n v="81204"/>
    <s v="Tmart01011 35. Quầy tầng 5 tòa GEMEK, KĐT Lê Trọng Tấn, KM GÀ MUỐI 500G X 10% VÀ CHÂN GIÒ MUỐI 300G X 10% TỪ NGÀY 1-12 ĐẾN 31-12"/>
    <n v="1054586"/>
    <n v="94914"/>
    <n v="76774"/>
    <n v="1036446"/>
    <s v="Tồn đầu kỳ"/>
    <d v="2026-01-20T00:00:00"/>
    <m/>
    <n v="1036446"/>
    <n v="0"/>
    <n v="1036446"/>
    <n v="0"/>
    <d v="2025-12-04T00:00:00"/>
    <m/>
    <d v="2025-12-04T00:00:00"/>
    <n v="0"/>
    <m/>
    <s v=""/>
    <s v="Đã thanh toán"/>
    <d v="2025-12-04T00:00:00"/>
    <d v="2026-01-20T00:00:00"/>
    <m/>
    <m/>
    <x v="12"/>
    <x v="12"/>
    <m/>
  </r>
  <r>
    <x v="82"/>
    <x v="82"/>
    <d v="2025-12-04T00:00:00"/>
    <s v="BH2370194"/>
    <d v="2025-12-04T00:00:00"/>
    <n v="81205"/>
    <s v="Bán hàng Tmart01000 28. Quầy 485 Vũ Tông Phan theo hóa đơn 00081205 , KM GÀ MUỐI 500G X 10% VÀ CHÂN GIÒ MUỐI 300G X 10% TỪ NGÀY 1-12 ĐẾN 31-12"/>
    <n v="679198"/>
    <n v="61128"/>
    <n v="49446"/>
    <n v="667516"/>
    <s v="Tồn đầu kỳ"/>
    <d v="2026-01-20T00:00:00"/>
    <m/>
    <n v="667516"/>
    <n v="0"/>
    <n v="667516"/>
    <n v="0"/>
    <d v="2025-12-04T00:00:00"/>
    <m/>
    <d v="2025-12-04T00:00:00"/>
    <n v="0"/>
    <m/>
    <s v=""/>
    <s v="Đã thanh toán"/>
    <d v="2025-12-04T00:00:00"/>
    <d v="2026-01-20T00:00:00"/>
    <m/>
    <m/>
    <x v="12"/>
    <x v="12"/>
    <m/>
  </r>
  <r>
    <x v="83"/>
    <x v="83"/>
    <d v="2025-12-04T00:00:00"/>
    <s v="BH2370195"/>
    <d v="2025-12-04T00:00:00"/>
    <n v="81206"/>
    <s v="Bán hàng Tmart03006 125. Quầy MIPEC Kiến Hưng theo hóa đơn 00081206 , KM GÀ MUỐI 500G X 10% VÀ CHÂN GIÒ MUỐI 300G X 10% TỪ NGÀY 1-12 ĐẾN 31-12"/>
    <n v="1235736"/>
    <n v="111217"/>
    <n v="89962"/>
    <n v="1214481"/>
    <s v="Tồn đầu kỳ"/>
    <d v="2026-01-20T00:00:00"/>
    <m/>
    <n v="1214481"/>
    <n v="0"/>
    <n v="1214481"/>
    <n v="0"/>
    <d v="2025-12-04T00:00:00"/>
    <m/>
    <d v="2025-12-04T00:00:00"/>
    <n v="0"/>
    <m/>
    <s v=""/>
    <s v="Đã thanh toán"/>
    <d v="2025-12-04T00:00:00"/>
    <d v="2026-01-20T00:00:00"/>
    <m/>
    <m/>
    <x v="12"/>
    <x v="12"/>
    <m/>
  </r>
  <r>
    <x v="84"/>
    <x v="84"/>
    <d v="2025-12-04T00:00:00"/>
    <s v="BH2370197"/>
    <d v="2025-12-04T00:00:00"/>
    <n v="81207"/>
    <s v="Bán hàng Tmart03017 Ecohome5 theo hóa đơn 00081207 , KM GÀ MUỐI 500G X 10% VÀ CHÂN GIÒ MUỐI 300G X 10% TỪ NGÀY 1-12 ĐẾN 31-12"/>
    <n v="629401"/>
    <n v="56646"/>
    <n v="45820"/>
    <n v="618575"/>
    <s v="Tồn đầu kỳ"/>
    <d v="2026-01-20T00:00:00"/>
    <m/>
    <n v="618575"/>
    <n v="0"/>
    <n v="618575"/>
    <n v="0"/>
    <d v="2025-12-04T00:00:00"/>
    <m/>
    <d v="2025-12-04T00:00:00"/>
    <n v="0"/>
    <m/>
    <s v=""/>
    <s v="Đã thanh toán"/>
    <d v="2025-12-04T00:00:00"/>
    <d v="2026-01-20T00:00:00"/>
    <m/>
    <m/>
    <x v="12"/>
    <x v="12"/>
    <m/>
  </r>
  <r>
    <x v="85"/>
    <x v="85"/>
    <d v="2025-12-04T00:00:00"/>
    <s v="BH2370198"/>
    <d v="2025-12-04T00:00:00"/>
    <n v="81208"/>
    <s v="Bán hàng Tmart00644 05. Số 14 Yên Sơn - Chúc Sơn theo hóa đơn 00081208 , KM GÀ MUỐI 500G X 10% VÀ CHÂN GIÒ MUỐI 300G X 10% TỪ NGÀY 1-12 ĐẾN 31-12"/>
    <n v="1086714"/>
    <n v="97806"/>
    <n v="79113"/>
    <n v="1068021"/>
    <s v="Tồn đầu kỳ"/>
    <d v="2026-01-20T00:00:00"/>
    <m/>
    <n v="1068021"/>
    <n v="0"/>
    <n v="1068021"/>
    <n v="0"/>
    <d v="2025-12-04T00:00:00"/>
    <m/>
    <d v="2025-12-04T00:00:00"/>
    <n v="0"/>
    <m/>
    <s v=""/>
    <s v="Đã thanh toán"/>
    <d v="2025-12-04T00:00:00"/>
    <d v="2026-01-20T00:00:00"/>
    <m/>
    <m/>
    <x v="12"/>
    <x v="12"/>
    <m/>
  </r>
  <r>
    <x v="86"/>
    <x v="86"/>
    <d v="2025-12-04T00:00:00"/>
    <s v="BH2370199"/>
    <d v="2025-12-04T00:00:00"/>
    <n v="81209"/>
    <s v="Bán hàng Tmart00983 16. Quầy Xala, tòa nhà Hemisco, Xala theo hóa đơn 00081209 , KM GÀ MUỐI 500G X 10% VÀ CHÂN GIÒ MUỐI 300G X 10% TỪ NGÀY 1-12 ĐẾN 31-12"/>
    <n v="462616"/>
    <n v="41635"/>
    <n v="33678"/>
    <n v="454659"/>
    <s v="Tồn đầu kỳ"/>
    <d v="2026-01-20T00:00:00"/>
    <m/>
    <n v="454659"/>
    <n v="0"/>
    <n v="454659"/>
    <n v="0"/>
    <d v="2025-12-04T00:00:00"/>
    <m/>
    <d v="2025-12-04T00:00:00"/>
    <n v="0"/>
    <m/>
    <s v=""/>
    <s v="Đã thanh toán"/>
    <d v="2025-12-04T00:00:00"/>
    <d v="2026-01-20T00:00:00"/>
    <m/>
    <m/>
    <x v="12"/>
    <x v="12"/>
    <m/>
  </r>
  <r>
    <x v="87"/>
    <x v="87"/>
    <d v="2025-12-04T00:00:00"/>
    <s v="BH2370200"/>
    <d v="2025-12-04T00:00:00"/>
    <n v="81210"/>
    <s v="Bán hàng Tmart00988 19. Quầy Resco Cổ Nhuế theo hóa đơn 00081210 , KM GÀ MUỐI 500G X 10% VÀ CHÂN GIÒ MUỐI 300G X 10% TỪ NGÀY 1-12 ĐẾN 31-12"/>
    <n v="975730"/>
    <n v="87816"/>
    <n v="71033"/>
    <n v="958947"/>
    <s v="Tồn đầu kỳ"/>
    <d v="2026-01-20T00:00:00"/>
    <m/>
    <n v="958947"/>
    <n v="0"/>
    <n v="958947"/>
    <n v="0"/>
    <d v="2025-12-04T00:00:00"/>
    <m/>
    <d v="2025-12-04T00:00:00"/>
    <n v="0"/>
    <m/>
    <s v=""/>
    <s v="Đã thanh toán"/>
    <d v="2025-12-04T00:00:00"/>
    <d v="2026-01-20T00:00:00"/>
    <m/>
    <m/>
    <x v="12"/>
    <x v="12"/>
    <m/>
  </r>
  <r>
    <x v="88"/>
    <x v="88"/>
    <d v="2025-12-04T00:00:00"/>
    <s v="BH2370201"/>
    <d v="2025-12-04T00:00:00"/>
    <n v="81211"/>
    <s v="Bán hàng Tmart00992 22. Quầy CT3 KĐT Văn Khê theo hóa đơn 00081211 , KM GÀ MUỐI 500G X 10% VÀ CHÂN GIÒ MUỐI 300G X 10% TỪ NGÀY 1-12 ĐẾN 31-12"/>
    <n v="363396"/>
    <n v="32706"/>
    <n v="26455"/>
    <n v="357145"/>
    <s v="Tồn đầu kỳ"/>
    <d v="2026-01-20T00:00:00"/>
    <m/>
    <n v="357145"/>
    <n v="0"/>
    <n v="357145"/>
    <n v="0"/>
    <d v="2025-12-04T00:00:00"/>
    <m/>
    <d v="2025-12-04T00:00:00"/>
    <n v="0"/>
    <m/>
    <s v=""/>
    <s v="Đã thanh toán"/>
    <d v="2025-12-04T00:00:00"/>
    <d v="2026-01-20T00:00:00"/>
    <m/>
    <m/>
    <x v="12"/>
    <x v="12"/>
    <m/>
  </r>
  <r>
    <x v="22"/>
    <x v="22"/>
    <d v="2025-12-04T00:00:00"/>
    <s v="BH2370202"/>
    <d v="2025-12-04T00:00:00"/>
    <n v="81212"/>
    <s v="Tmart00994 24. Quầy Victory Thăng Long, KM GÀ MUỐI 500G X 10% VÀ CHÂN GIÒ MUỐI 300G X 10% TỪ NGÀY 1-12 ĐẾN 31-12"/>
    <n v="841736"/>
    <n v="75757"/>
    <n v="61278"/>
    <n v="827257"/>
    <s v="Tồn đầu kỳ"/>
    <d v="2026-01-20T00:00:00"/>
    <m/>
    <n v="827257"/>
    <n v="0"/>
    <n v="827257"/>
    <n v="0"/>
    <d v="2025-12-04T00:00:00"/>
    <m/>
    <d v="2025-12-04T00:00:00"/>
    <n v="0"/>
    <m/>
    <s v=""/>
    <s v="Đã thanh toán"/>
    <d v="2025-12-04T00:00:00"/>
    <d v="2026-01-20T00:00:00"/>
    <m/>
    <m/>
    <x v="12"/>
    <x v="12"/>
    <m/>
  </r>
  <r>
    <x v="89"/>
    <x v="89"/>
    <d v="2025-12-04T00:00:00"/>
    <s v="BH2370203"/>
    <d v="2025-12-04T00:00:00"/>
    <n v="81213"/>
    <s v="Bán hàng Tmart00995 25. Quầy CT2 - KĐT Xala theo hóa đơn 00081213 , KM GÀ MUỐI 500G X 10% VÀ CHÂN GIÒ MUỐI 300G X 10% TỪ NGÀY 1-12 ĐẾN 31-12"/>
    <n v="480986"/>
    <n v="43289"/>
    <n v="35016"/>
    <n v="472713"/>
    <s v="Tồn đầu kỳ"/>
    <d v="2026-01-20T00:00:00"/>
    <m/>
    <n v="472713"/>
    <n v="0"/>
    <n v="472713"/>
    <n v="0"/>
    <d v="2025-12-04T00:00:00"/>
    <m/>
    <d v="2025-12-04T00:00:00"/>
    <n v="0"/>
    <m/>
    <s v=""/>
    <s v="Đã thanh toán"/>
    <d v="2025-12-04T00:00:00"/>
    <d v="2026-01-20T00:00:00"/>
    <m/>
    <m/>
    <x v="12"/>
    <x v="12"/>
    <m/>
  </r>
  <r>
    <x v="22"/>
    <x v="22"/>
    <d v="2025-12-04T00:00:00"/>
    <s v="BH2370204"/>
    <d v="2025-12-04T00:00:00"/>
    <n v="81214"/>
    <s v="Tmart01096 1096. Nhà máy Canon Thăng Long, KM GÀ MUỐI 500G X 10% VÀ CHÂN GIÒ MUỐI 300G X 10% TỪ NGÀY 1-12 ĐẾN 31-12"/>
    <n v="1120080"/>
    <n v="100808"/>
    <n v="81542"/>
    <n v="1100814"/>
    <s v="Tồn đầu kỳ"/>
    <d v="2026-01-20T00:00:00"/>
    <m/>
    <n v="1100814"/>
    <n v="0"/>
    <n v="1100814"/>
    <n v="0"/>
    <d v="2025-12-04T00:00:00"/>
    <m/>
    <d v="2025-12-04T00:00:00"/>
    <n v="0"/>
    <m/>
    <s v=""/>
    <s v="Đã thanh toán"/>
    <d v="2025-12-04T00:00:00"/>
    <d v="2026-01-20T00:00:00"/>
    <m/>
    <m/>
    <x v="12"/>
    <x v="12"/>
    <m/>
  </r>
  <r>
    <x v="90"/>
    <x v="90"/>
    <d v="2025-12-04T00:00:00"/>
    <s v="BH2370205"/>
    <d v="2025-12-04T00:00:00"/>
    <n v="81215"/>
    <s v="Bán hàng Tmart00628 03. Quầy 274 Khương Đình theo hóa đơn 00081215 , KM GÀ MUỐI 500G X 10% VÀ CHÂN GIÒ MUỐI 300G X 10% TỪ NGÀY 1-12 ĐẾN 31-12"/>
    <n v="1036481"/>
    <n v="93284"/>
    <n v="75456"/>
    <n v="1018653"/>
    <s v="Tồn đầu kỳ"/>
    <d v="2026-01-20T00:00:00"/>
    <m/>
    <n v="1018653"/>
    <n v="0"/>
    <n v="1018653"/>
    <n v="0"/>
    <d v="2025-12-04T00:00:00"/>
    <m/>
    <d v="2025-12-04T00:00:00"/>
    <n v="0"/>
    <m/>
    <s v=""/>
    <s v="Đã thanh toán"/>
    <d v="2025-12-04T00:00:00"/>
    <d v="2026-01-20T00:00:00"/>
    <m/>
    <m/>
    <x v="12"/>
    <x v="12"/>
    <m/>
  </r>
  <r>
    <x v="91"/>
    <x v="91"/>
    <d v="2025-12-04T00:00:00"/>
    <s v="BH2370206"/>
    <d v="2025-12-04T00:00:00"/>
    <n v="81216"/>
    <s v="Bán hàng Tmart01089 108. Quầy Licogi 13 theo hóa đơn 00081216 , KM GÀ MUỐI 500G X 10% VÀ CHÂN GIÒ MUỐI 300G X 10% TỪ NGÀY 1-12 ĐẾN 31-12"/>
    <n v="1100621"/>
    <n v="99057"/>
    <n v="80125"/>
    <n v="1081689"/>
    <s v="Tồn đầu kỳ"/>
    <d v="2026-01-20T00:00:00"/>
    <m/>
    <n v="1081689"/>
    <n v="0"/>
    <n v="1081689"/>
    <n v="0"/>
    <d v="2025-12-04T00:00:00"/>
    <m/>
    <d v="2025-12-04T00:00:00"/>
    <n v="0"/>
    <m/>
    <s v=""/>
    <s v="Đã thanh toán"/>
    <d v="2025-12-04T00:00:00"/>
    <d v="2026-01-20T00:00:00"/>
    <m/>
    <m/>
    <x v="12"/>
    <x v="12"/>
    <m/>
  </r>
  <r>
    <x v="92"/>
    <x v="92"/>
    <d v="2025-12-05T00:00:00"/>
    <s v="BH2370371"/>
    <d v="2025-12-05T00:00:00"/>
    <n v="81299"/>
    <s v="Bán hàng Tmart01049 69. Quầy 59 Xuân La, Tây Hồ, HN theo hóa đơn 00081299"/>
    <n v="1110091"/>
    <n v="99908"/>
    <n v="80815"/>
    <n v="1090998"/>
    <s v="Tồn đầu kỳ"/>
    <d v="2026-01-20T00:00:00"/>
    <m/>
    <n v="1090998"/>
    <n v="0"/>
    <n v="1090998"/>
    <n v="0"/>
    <d v="2025-12-05T00:00:00"/>
    <m/>
    <d v="2025-12-05T00:00:00"/>
    <n v="0"/>
    <m/>
    <s v=""/>
    <s v="Đã thanh toán"/>
    <d v="2025-12-05T00:00:00"/>
    <d v="2026-01-20T00:00:00"/>
    <m/>
    <m/>
    <x v="12"/>
    <x v="12"/>
    <m/>
  </r>
  <r>
    <x v="93"/>
    <x v="93"/>
    <d v="2025-12-05T00:00:00"/>
    <s v="BH2370442"/>
    <d v="2025-12-05T00:00:00"/>
    <n v="82056"/>
    <s v="Bán hàng Tmart01003 30. Quầy Ecohome2 theo hóa đơn 00082056"/>
    <n v="1325935"/>
    <n v="119335"/>
    <n v="96528"/>
    <n v="1303128"/>
    <s v="Tồn đầu kỳ"/>
    <d v="2026-01-20T00:00:00"/>
    <m/>
    <n v="1303128"/>
    <n v="0"/>
    <n v="1303128"/>
    <n v="0"/>
    <d v="2025-12-05T00:00:00"/>
    <m/>
    <d v="2025-12-05T00:00:00"/>
    <n v="0"/>
    <m/>
    <s v=""/>
    <s v="Đã thanh toán"/>
    <d v="2025-12-05T00:00:00"/>
    <d v="2026-01-20T00:00:00"/>
    <m/>
    <m/>
    <x v="12"/>
    <x v="12"/>
    <m/>
  </r>
  <r>
    <x v="81"/>
    <x v="81"/>
    <d v="2025-12-05T00:00:00"/>
    <s v="BH2370443"/>
    <d v="2025-12-05T00:00:00"/>
    <n v="82057"/>
    <s v="Bán hàng Tmart01025 45. Quầy 20 Đức Diễn theo hóa đơn 00082057"/>
    <n v="342501"/>
    <n v="30825"/>
    <n v="24934"/>
    <n v="336610"/>
    <s v="Tồn đầu kỳ"/>
    <d v="2026-01-20T00:00:00"/>
    <m/>
    <n v="336610"/>
    <n v="0"/>
    <n v="336610"/>
    <n v="0"/>
    <d v="2025-12-05T00:00:00"/>
    <m/>
    <d v="2025-12-05T00:00:00"/>
    <n v="0"/>
    <m/>
    <s v=""/>
    <s v="Đã thanh toán"/>
    <d v="2025-12-05T00:00:00"/>
    <d v="2026-01-20T00:00:00"/>
    <m/>
    <m/>
    <x v="12"/>
    <x v="12"/>
    <m/>
  </r>
  <r>
    <x v="94"/>
    <x v="94"/>
    <d v="2025-12-05T00:00:00"/>
    <s v="BH2370444"/>
    <d v="2025-12-05T00:00:00"/>
    <n v="82058"/>
    <s v="Bán hàng Tmart01096 1096. Nhà máy Canon Thăng Long theo hóa đơn 00082058"/>
    <n v="130002"/>
    <n v="11700"/>
    <n v="9464"/>
    <n v="127766"/>
    <s v="Tồn đầu kỳ"/>
    <d v="2026-01-20T00:00:00"/>
    <m/>
    <n v="127766"/>
    <n v="0"/>
    <n v="127766"/>
    <n v="0"/>
    <d v="2025-12-05T00:00:00"/>
    <m/>
    <d v="2025-12-05T00:00:00"/>
    <n v="0"/>
    <m/>
    <s v=""/>
    <s v="Đã thanh toán"/>
    <d v="2025-12-05T00:00:00"/>
    <d v="2026-01-20T00:00:00"/>
    <m/>
    <m/>
    <x v="12"/>
    <x v="12"/>
    <m/>
  </r>
  <r>
    <x v="83"/>
    <x v="83"/>
    <d v="2025-12-05T00:00:00"/>
    <s v="BH2370445"/>
    <d v="2025-12-05T00:00:00"/>
    <n v="82059"/>
    <s v="Bán hàng Tmart03006 125. Quầy MIPEC Kiến Hưng theo hóa đơn 00082059"/>
    <n v="176668"/>
    <n v="15900"/>
    <n v="12861"/>
    <n v="173629"/>
    <s v="Tồn đầu kỳ"/>
    <d v="2026-01-20T00:00:00"/>
    <m/>
    <n v="173629"/>
    <n v="0"/>
    <n v="173629"/>
    <n v="0"/>
    <d v="2025-12-05T00:00:00"/>
    <m/>
    <d v="2025-12-05T00:00:00"/>
    <n v="0"/>
    <m/>
    <s v=""/>
    <s v="Đã thanh toán"/>
    <d v="2025-12-05T00:00:00"/>
    <d v="2026-01-20T00:00:00"/>
    <m/>
    <m/>
    <x v="12"/>
    <x v="12"/>
    <m/>
  </r>
  <r>
    <x v="95"/>
    <x v="95"/>
    <d v="2025-12-09T00:00:00"/>
    <s v="BH2370723"/>
    <d v="2025-12-09T00:00:00"/>
    <n v="82297"/>
    <s v="Bán hàng Tmart01067 86. Quầy Nơ 4A Linh Đàm theo hóa đơn 00082297"/>
    <n v="453185"/>
    <n v="40787"/>
    <n v="32992"/>
    <n v="445390"/>
    <s v="Tồn đầu kỳ"/>
    <d v="2026-01-20T00:00:00"/>
    <m/>
    <n v="445390"/>
    <n v="0"/>
    <n v="445390"/>
    <n v="0"/>
    <d v="2025-12-09T00:00:00"/>
    <m/>
    <d v="2025-12-09T00:00:00"/>
    <n v="0"/>
    <m/>
    <s v=""/>
    <s v="Đã thanh toán"/>
    <d v="2025-12-09T00:00:00"/>
    <d v="2026-01-20T00:00:00"/>
    <m/>
    <m/>
    <x v="12"/>
    <x v="12"/>
    <m/>
  </r>
  <r>
    <x v="96"/>
    <x v="96"/>
    <d v="2025-12-10T00:00:00"/>
    <s v="BH2370941"/>
    <d v="2025-12-10T00:00:00"/>
    <n v="82419"/>
    <s v="Bán hàng Tmart01088 107. Quầy Ruby City Phúc Lợi theo hóa đơn 00082419"/>
    <n v="815674"/>
    <n v="73411"/>
    <n v="59381"/>
    <n v="801644"/>
    <s v="Tồn đầu kỳ"/>
    <d v="2026-01-20T00:00:00"/>
    <m/>
    <n v="801644"/>
    <n v="0"/>
    <n v="801644"/>
    <n v="0"/>
    <d v="2025-12-10T00:00:00"/>
    <m/>
    <d v="2025-12-10T00:00:00"/>
    <n v="0"/>
    <m/>
    <s v=""/>
    <s v="Đã thanh toán"/>
    <d v="2025-12-10T00:00:00"/>
    <d v="2026-01-20T00:00:00"/>
    <m/>
    <m/>
    <x v="12"/>
    <x v="12"/>
    <m/>
  </r>
  <r>
    <x v="97"/>
    <x v="97"/>
    <d v="2025-12-10T00:00:00"/>
    <s v="BH2370942"/>
    <d v="2025-12-10T00:00:00"/>
    <n v="82420"/>
    <s v="Bán hàng Tmart03016 135. Quầy 60 Vũ Xuân Thiều theo hóa đơn 00082420"/>
    <n v="918084"/>
    <n v="82628"/>
    <n v="66836"/>
    <n v="902292"/>
    <s v="Tồn đầu kỳ"/>
    <d v="2026-01-20T00:00:00"/>
    <m/>
    <n v="902292"/>
    <n v="0"/>
    <n v="902292"/>
    <n v="0"/>
    <d v="2025-12-10T00:00:00"/>
    <m/>
    <d v="2025-12-10T00:00:00"/>
    <n v="0"/>
    <m/>
    <s v=""/>
    <s v="Đã thanh toán"/>
    <d v="2025-12-10T00:00:00"/>
    <d v="2026-01-20T00:00:00"/>
    <m/>
    <m/>
    <x v="12"/>
    <x v="12"/>
    <m/>
  </r>
  <r>
    <x v="98"/>
    <x v="98"/>
    <d v="2025-12-11T00:00:00"/>
    <s v="BH2371201"/>
    <d v="2025-12-11T00:00:00"/>
    <n v="83354"/>
    <s v="Bán hàng Tmart03005 1801. Quầy Cổ Nhuế theo hóa đơn 00083354"/>
    <n v="1336176"/>
    <n v="120256"/>
    <n v="97274"/>
    <n v="1313194"/>
    <s v="Tồn đầu kỳ"/>
    <d v="2026-01-20T00:00:00"/>
    <m/>
    <n v="1313194"/>
    <n v="0"/>
    <n v="1313194"/>
    <n v="0"/>
    <d v="2025-12-11T00:00:00"/>
    <m/>
    <d v="2025-12-11T00:00:00"/>
    <n v="0"/>
    <m/>
    <s v=""/>
    <s v="Đã thanh toán"/>
    <d v="2025-12-11T00:00:00"/>
    <d v="2026-01-20T00:00:00"/>
    <m/>
    <m/>
    <x v="12"/>
    <x v="12"/>
    <m/>
  </r>
  <r>
    <x v="99"/>
    <x v="99"/>
    <d v="2025-12-11T00:00:00"/>
    <s v="BH2371202"/>
    <d v="2025-12-11T00:00:00"/>
    <n v="83355"/>
    <s v="Bán hàng Tmart01078 96. Quầy Ecohome 1 theo hóa đơn 00083355"/>
    <n v="2280363"/>
    <n v="205234"/>
    <n v="166010"/>
    <n v="2241139"/>
    <s v="Tồn đầu kỳ"/>
    <d v="2026-01-20T00:00:00"/>
    <m/>
    <n v="2241139"/>
    <n v="0"/>
    <n v="2241139"/>
    <n v="0"/>
    <d v="2025-12-11T00:00:00"/>
    <m/>
    <d v="2025-12-11T00:00:00"/>
    <n v="0"/>
    <m/>
    <s v=""/>
    <s v="Đã thanh toán"/>
    <d v="2025-12-11T00:00:00"/>
    <d v="2026-01-20T00:00:00"/>
    <m/>
    <m/>
    <x v="12"/>
    <x v="12"/>
    <m/>
  </r>
  <r>
    <x v="100"/>
    <x v="100"/>
    <d v="2025-12-11T00:00:00"/>
    <s v="BH2371203"/>
    <d v="2025-12-11T00:00:00"/>
    <n v="83356"/>
    <s v="Bán hàng Tmart01063 83. Tmart Tòa N02, Ecohome3 theo hóa đơn 00083356"/>
    <n v="1918589"/>
    <n v="172675"/>
    <n v="139673"/>
    <n v="1885587"/>
    <s v="Tồn đầu kỳ"/>
    <d v="2026-01-20T00:00:00"/>
    <m/>
    <n v="1885587"/>
    <n v="0"/>
    <n v="1885587"/>
    <n v="0"/>
    <d v="2025-12-11T00:00:00"/>
    <m/>
    <d v="2025-12-11T00:00:00"/>
    <n v="0"/>
    <m/>
    <s v=""/>
    <s v="Đã thanh toán"/>
    <d v="2025-12-11T00:00:00"/>
    <d v="2026-01-20T00:00:00"/>
    <m/>
    <m/>
    <x v="12"/>
    <x v="12"/>
    <m/>
  </r>
  <r>
    <x v="84"/>
    <x v="84"/>
    <d v="2025-12-11T00:00:00"/>
    <s v="BH2371204"/>
    <d v="2025-12-11T00:00:00"/>
    <n v="83357"/>
    <s v="Bán hàng Tmart03017 Ecohome5 theo hóa đơn 00083357"/>
    <n v="878196"/>
    <n v="79038"/>
    <n v="63933"/>
    <n v="863091"/>
    <s v="Tồn đầu kỳ"/>
    <d v="2026-01-20T00:00:00"/>
    <m/>
    <n v="863091"/>
    <n v="0"/>
    <n v="863091"/>
    <n v="0"/>
    <d v="2025-12-11T00:00:00"/>
    <m/>
    <d v="2025-12-11T00:00:00"/>
    <n v="0"/>
    <m/>
    <s v=""/>
    <s v="Đã thanh toán"/>
    <d v="2025-12-11T00:00:00"/>
    <d v="2026-01-20T00:00:00"/>
    <m/>
    <m/>
    <x v="12"/>
    <x v="12"/>
    <m/>
  </r>
  <r>
    <x v="101"/>
    <x v="101"/>
    <d v="2025-12-11T00:00:00"/>
    <s v="BH2371205"/>
    <d v="2025-12-11T00:00:00"/>
    <n v="83358"/>
    <s v="Bán hàng Tmart03014 133. Quầy Đa Sỹ theo hóa đơn 00083358"/>
    <n v="868494"/>
    <n v="78165"/>
    <n v="63226"/>
    <n v="853555"/>
    <s v="Tồn đầu kỳ"/>
    <d v="2026-01-20T00:00:00"/>
    <m/>
    <n v="853555"/>
    <n v="0"/>
    <n v="853555"/>
    <n v="0"/>
    <d v="2025-12-11T00:00:00"/>
    <m/>
    <d v="2025-12-11T00:00:00"/>
    <n v="0"/>
    <m/>
    <s v=""/>
    <s v="Đã thanh toán"/>
    <d v="2025-12-11T00:00:00"/>
    <d v="2026-01-20T00:00:00"/>
    <m/>
    <m/>
    <x v="12"/>
    <x v="12"/>
    <m/>
  </r>
  <r>
    <x v="75"/>
    <x v="75"/>
    <d v="2025-12-11T00:00:00"/>
    <s v="BH2371206"/>
    <d v="2025-12-11T00:00:00"/>
    <n v="83359"/>
    <s v="Bán hàng Tmart03009 128. Quầy A2 Phương Đông Green Park theo hóa đơn 00083359"/>
    <n v="741731"/>
    <n v="66756"/>
    <n v="53998"/>
    <n v="728973"/>
    <s v="Tồn đầu kỳ"/>
    <d v="2026-01-20T00:00:00"/>
    <m/>
    <n v="728973"/>
    <n v="0"/>
    <n v="728973"/>
    <n v="0"/>
    <d v="2025-12-11T00:00:00"/>
    <m/>
    <d v="2025-12-11T00:00:00"/>
    <n v="0"/>
    <m/>
    <s v=""/>
    <s v="Đã thanh toán"/>
    <d v="2025-12-11T00:00:00"/>
    <d v="2026-01-20T00:00:00"/>
    <m/>
    <m/>
    <x v="12"/>
    <x v="12"/>
    <m/>
  </r>
  <r>
    <x v="73"/>
    <x v="73"/>
    <d v="2025-12-11T00:00:00"/>
    <s v="BH2371207"/>
    <d v="2025-12-11T00:00:00"/>
    <n v="83360"/>
    <s v="Bán hàng Tmart03003 122. Quầy TECCO Diamond theo hóa đơn 00083360"/>
    <n v="1050448"/>
    <n v="94540"/>
    <n v="76473"/>
    <n v="1032381"/>
    <s v="Tồn đầu kỳ"/>
    <d v="2026-01-20T00:00:00"/>
    <m/>
    <n v="1032381"/>
    <n v="0"/>
    <n v="1032381"/>
    <n v="0"/>
    <d v="2025-12-11T00:00:00"/>
    <m/>
    <d v="2025-12-11T00:00:00"/>
    <n v="0"/>
    <m/>
    <s v=""/>
    <s v="Đã thanh toán"/>
    <d v="2025-12-11T00:00:00"/>
    <d v="2026-01-20T00:00:00"/>
    <m/>
    <m/>
    <x v="12"/>
    <x v="12"/>
    <m/>
  </r>
  <r>
    <x v="94"/>
    <x v="94"/>
    <d v="2025-12-11T00:00:00"/>
    <s v="BH2371208"/>
    <d v="2025-12-11T00:00:00"/>
    <n v="83361"/>
    <s v="Bán hàng Tmart01096 1096. Nhà máy Canon Thăng Long theo hóa đơn 00083361"/>
    <n v="1301725"/>
    <n v="117155"/>
    <n v="94766"/>
    <n v="1279336"/>
    <s v="Tồn đầu kỳ"/>
    <d v="2026-01-20T00:00:00"/>
    <m/>
    <n v="1279336"/>
    <n v="0"/>
    <n v="1279336"/>
    <n v="0"/>
    <d v="2025-12-11T00:00:00"/>
    <m/>
    <d v="2025-12-11T00:00:00"/>
    <n v="0"/>
    <m/>
    <s v=""/>
    <s v="Đã thanh toán"/>
    <d v="2025-12-11T00:00:00"/>
    <d v="2026-01-20T00:00:00"/>
    <m/>
    <m/>
    <x v="12"/>
    <x v="12"/>
    <m/>
  </r>
  <r>
    <x v="96"/>
    <x v="96"/>
    <d v="2025-12-11T00:00:00"/>
    <s v="BH2371209"/>
    <d v="2025-12-11T00:00:00"/>
    <n v="83362"/>
    <s v="Bán hàng Tmart01088 107. Quầy Ruby City Phúc Lợi theo hóa đơn 00083362"/>
    <n v="848291"/>
    <n v="76347"/>
    <n v="61756"/>
    <n v="833700"/>
    <s v="Tồn đầu kỳ"/>
    <d v="2026-01-20T00:00:00"/>
    <m/>
    <n v="833700"/>
    <n v="0"/>
    <n v="833700"/>
    <n v="0"/>
    <d v="2025-12-11T00:00:00"/>
    <m/>
    <d v="2025-12-11T00:00:00"/>
    <n v="0"/>
    <m/>
    <s v=""/>
    <s v="Đã thanh toán"/>
    <d v="2025-12-11T00:00:00"/>
    <d v="2026-01-20T00:00:00"/>
    <m/>
    <m/>
    <x v="12"/>
    <x v="12"/>
    <m/>
  </r>
  <r>
    <x v="79"/>
    <x v="79"/>
    <d v="2025-12-11T00:00:00"/>
    <s v="BH2371210"/>
    <d v="2025-12-11T00:00:00"/>
    <n v="83363"/>
    <s v="Bán hàng Tmart01075 94. 282 Xuân Đỉnh theo hóa đơn 00083363"/>
    <n v="1313079"/>
    <n v="118177"/>
    <n v="95592"/>
    <n v="1290494"/>
    <s v="Tồn đầu kỳ"/>
    <d v="2026-01-20T00:00:00"/>
    <m/>
    <n v="1290494"/>
    <n v="0"/>
    <n v="1290494"/>
    <n v="0"/>
    <d v="2025-12-11T00:00:00"/>
    <m/>
    <d v="2025-12-11T00:00:00"/>
    <n v="0"/>
    <m/>
    <s v=""/>
    <s v="Đã thanh toán"/>
    <d v="2025-12-11T00:00:00"/>
    <d v="2026-01-20T00:00:00"/>
    <m/>
    <m/>
    <x v="12"/>
    <x v="12"/>
    <m/>
  </r>
  <r>
    <x v="80"/>
    <x v="80"/>
    <d v="2025-12-11T00:00:00"/>
    <s v="BH2371211"/>
    <d v="2025-12-11T00:00:00"/>
    <n v="83364"/>
    <s v="Bán hàng Tmart01073 92. Quầy Lê Văn Thiêm theo hóa đơn 00083364"/>
    <n v="540440"/>
    <n v="48640"/>
    <n v="39344"/>
    <n v="531144"/>
    <s v="Tồn đầu kỳ"/>
    <d v="2026-01-20T00:00:00"/>
    <m/>
    <n v="531144"/>
    <n v="0"/>
    <n v="531144"/>
    <n v="0"/>
    <d v="2025-12-11T00:00:00"/>
    <m/>
    <d v="2025-12-11T00:00:00"/>
    <n v="0"/>
    <m/>
    <s v=""/>
    <s v="Đã thanh toán"/>
    <d v="2025-12-11T00:00:00"/>
    <d v="2026-01-20T00:00:00"/>
    <m/>
    <m/>
    <x v="12"/>
    <x v="12"/>
    <m/>
  </r>
  <r>
    <x v="102"/>
    <x v="102"/>
    <d v="2025-12-11T00:00:00"/>
    <s v="BH2371212"/>
    <d v="2025-12-11T00:00:00"/>
    <n v="83365"/>
    <s v="Bán hàng Tmart01072 91. Quầy 96 Vĩnh Hưng theo hóa đơn 00083365"/>
    <n v="645290"/>
    <n v="58077"/>
    <n v="46977"/>
    <n v="634190"/>
    <s v="Tồn đầu kỳ"/>
    <d v="2026-01-20T00:00:00"/>
    <m/>
    <n v="634190"/>
    <n v="0"/>
    <n v="634190"/>
    <n v="0"/>
    <d v="2025-12-11T00:00:00"/>
    <m/>
    <d v="2025-12-11T00:00:00"/>
    <n v="0"/>
    <m/>
    <s v=""/>
    <s v="Đã thanh toán"/>
    <d v="2025-12-11T00:00:00"/>
    <d v="2026-01-20T00:00:00"/>
    <m/>
    <m/>
    <x v="12"/>
    <x v="12"/>
    <m/>
  </r>
  <r>
    <x v="95"/>
    <x v="95"/>
    <d v="2025-12-11T00:00:00"/>
    <s v="BH2371213"/>
    <d v="2025-12-11T00:00:00"/>
    <n v="83366"/>
    <s v="Bán hàng Tmart01067 86. Quầy Nơ 4A Linh Đàm theo hóa đơn 00083366"/>
    <n v="893138"/>
    <n v="80383"/>
    <n v="65020"/>
    <n v="877775"/>
    <s v="Tồn đầu kỳ"/>
    <d v="2026-01-20T00:00:00"/>
    <m/>
    <n v="877775"/>
    <n v="0"/>
    <n v="877775"/>
    <n v="0"/>
    <d v="2025-12-11T00:00:00"/>
    <m/>
    <d v="2025-12-11T00:00:00"/>
    <n v="0"/>
    <m/>
    <s v=""/>
    <s v="Đã thanh toán"/>
    <d v="2025-12-11T00:00:00"/>
    <d v="2026-01-20T00:00:00"/>
    <m/>
    <m/>
    <x v="12"/>
    <x v="12"/>
    <m/>
  </r>
  <r>
    <x v="103"/>
    <x v="103"/>
    <d v="2025-12-11T00:00:00"/>
    <s v="BH2371214"/>
    <d v="2025-12-11T00:00:00"/>
    <n v="83367"/>
    <s v="Bán hàng Tmart01061 81. Quầy Victory 2 theo hóa đơn 00083367"/>
    <n v="1368189"/>
    <n v="123138"/>
    <n v="99604"/>
    <n v="1344655"/>
    <s v="Tồn đầu kỳ"/>
    <d v="2026-01-20T00:00:00"/>
    <m/>
    <n v="1344655"/>
    <n v="0"/>
    <n v="1344655"/>
    <n v="0"/>
    <d v="2025-12-11T00:00:00"/>
    <m/>
    <d v="2025-12-11T00:00:00"/>
    <n v="0"/>
    <m/>
    <s v=""/>
    <s v="Đã thanh toán"/>
    <d v="2025-12-11T00:00:00"/>
    <d v="2026-01-20T00:00:00"/>
    <m/>
    <m/>
    <x v="12"/>
    <x v="12"/>
    <m/>
  </r>
  <r>
    <x v="92"/>
    <x v="92"/>
    <d v="2025-12-11T00:00:00"/>
    <s v="BH2371215"/>
    <d v="2025-12-11T00:00:00"/>
    <n v="83368"/>
    <s v="Bán hàng Tmart01049 69. Quầy 59 Xuân La, Tây Hồ, HN theo hóa đơn 00083368"/>
    <n v="496497"/>
    <n v="44685"/>
    <n v="36145"/>
    <n v="487957"/>
    <s v="Tồn đầu kỳ"/>
    <d v="2026-01-20T00:00:00"/>
    <m/>
    <n v="487957"/>
    <n v="0"/>
    <n v="487957"/>
    <n v="0"/>
    <d v="2025-12-11T00:00:00"/>
    <m/>
    <d v="2025-12-11T00:00:00"/>
    <n v="0"/>
    <m/>
    <s v=""/>
    <s v="Đã thanh toán"/>
    <d v="2025-12-11T00:00:00"/>
    <d v="2026-01-20T00:00:00"/>
    <m/>
    <m/>
    <x v="12"/>
    <x v="12"/>
    <m/>
  </r>
  <r>
    <x v="104"/>
    <x v="104"/>
    <d v="2025-12-11T00:00:00"/>
    <s v="BH2371216"/>
    <d v="2025-12-11T00:00:00"/>
    <n v="83369"/>
    <s v="Bán hàng Tmart01027 120. Quầy Xốm 2 theo hóa đơn 00083369"/>
    <n v="1429774"/>
    <n v="128681"/>
    <n v="104087"/>
    <n v="1405180"/>
    <s v="Tồn đầu kỳ"/>
    <d v="2026-01-20T00:00:00"/>
    <m/>
    <n v="1405180"/>
    <n v="0"/>
    <n v="1405180"/>
    <n v="0"/>
    <d v="2025-12-11T00:00:00"/>
    <m/>
    <d v="2025-12-11T00:00:00"/>
    <n v="0"/>
    <m/>
    <s v=""/>
    <s v="Đã thanh toán"/>
    <d v="2025-12-11T00:00:00"/>
    <d v="2026-01-20T00:00:00"/>
    <m/>
    <m/>
    <x v="12"/>
    <x v="12"/>
    <m/>
  </r>
  <r>
    <x v="81"/>
    <x v="81"/>
    <d v="2025-12-11T00:00:00"/>
    <s v="BH2371217"/>
    <d v="2025-12-11T00:00:00"/>
    <n v="83370"/>
    <s v="Bán hàng Tmart01025 45. Quầy 20 Đức Diễn theo hóa đơn 00083370"/>
    <n v="773307"/>
    <n v="69598"/>
    <n v="56297"/>
    <n v="760006"/>
    <s v="Tồn đầu kỳ"/>
    <d v="2026-01-20T00:00:00"/>
    <m/>
    <n v="760006"/>
    <n v="0"/>
    <n v="760006"/>
    <n v="0"/>
    <d v="2025-12-11T00:00:00"/>
    <m/>
    <d v="2025-12-11T00:00:00"/>
    <n v="0"/>
    <m/>
    <s v=""/>
    <s v="Đã thanh toán"/>
    <d v="2025-12-11T00:00:00"/>
    <d v="2026-01-20T00:00:00"/>
    <m/>
    <m/>
    <x v="12"/>
    <x v="12"/>
    <m/>
  </r>
  <r>
    <x v="105"/>
    <x v="105"/>
    <d v="2025-12-11T00:00:00"/>
    <s v="BH2371218"/>
    <d v="2025-12-11T00:00:00"/>
    <n v="83371"/>
    <s v="Bán hàng Tmart01019 40. Quầy 19T6 Kiến Hưng theo hóa đơn 00083371"/>
    <n v="969041"/>
    <n v="87215"/>
    <n v="70546"/>
    <n v="952372"/>
    <s v="Tồn đầu kỳ"/>
    <d v="2026-01-20T00:00:00"/>
    <m/>
    <n v="952372"/>
    <n v="0"/>
    <n v="952372"/>
    <n v="0"/>
    <d v="2025-12-11T00:00:00"/>
    <m/>
    <d v="2025-12-11T00:00:00"/>
    <n v="0"/>
    <m/>
    <s v=""/>
    <s v="Đã thanh toán"/>
    <d v="2025-12-11T00:00:00"/>
    <d v="2026-01-20T00:00:00"/>
    <m/>
    <m/>
    <x v="12"/>
    <x v="12"/>
    <m/>
  </r>
  <r>
    <x v="106"/>
    <x v="106"/>
    <d v="2025-12-11T00:00:00"/>
    <s v="BH2371219"/>
    <d v="2025-12-11T00:00:00"/>
    <n v="83372"/>
    <s v="Bán hàng Tmart01017 39. Quầy 112 Âu Cơ theo hóa đơn 00083372"/>
    <n v="1134989"/>
    <n v="102150"/>
    <n v="82627"/>
    <n v="1115466"/>
    <s v="Tồn đầu kỳ"/>
    <d v="2026-01-20T00:00:00"/>
    <m/>
    <n v="1115466"/>
    <n v="0"/>
    <n v="1115466"/>
    <n v="0"/>
    <d v="2025-12-11T00:00:00"/>
    <m/>
    <d v="2025-12-11T00:00:00"/>
    <n v="0"/>
    <m/>
    <s v=""/>
    <s v="Đã thanh toán"/>
    <d v="2025-12-11T00:00:00"/>
    <d v="2026-01-20T00:00:00"/>
    <m/>
    <m/>
    <x v="12"/>
    <x v="12"/>
    <m/>
  </r>
  <r>
    <x v="107"/>
    <x v="107"/>
    <d v="2025-12-11T00:00:00"/>
    <s v="BH2371220"/>
    <d v="2025-12-11T00:00:00"/>
    <n v="83373"/>
    <s v="Bán hàng Tmart01012 36. Quầy CT2 Xuân Mai, Tô Hiệu theo hóa đơn 00083373"/>
    <n v="899984"/>
    <n v="80999"/>
    <n v="65519"/>
    <n v="884504"/>
    <s v="Tồn đầu kỳ"/>
    <d v="2026-01-20T00:00:00"/>
    <m/>
    <n v="884504"/>
    <n v="0"/>
    <n v="884504"/>
    <n v="0"/>
    <d v="2025-12-11T00:00:00"/>
    <m/>
    <d v="2025-12-11T00:00:00"/>
    <n v="0"/>
    <m/>
    <s v=""/>
    <s v="Đã thanh toán"/>
    <d v="2025-12-11T00:00:00"/>
    <d v="2026-01-20T00:00:00"/>
    <m/>
    <m/>
    <x v="12"/>
    <x v="12"/>
    <m/>
  </r>
  <r>
    <x v="108"/>
    <x v="108"/>
    <d v="2025-12-11T00:00:00"/>
    <s v="BH2371221"/>
    <d v="2025-12-11T00:00:00"/>
    <n v="83374"/>
    <s v="Bán hàng Tmart01010 34. Quầy tòa HH2A, KĐT The Spark Dương Nội theo hóa đơn 00083374"/>
    <n v="1142793"/>
    <n v="102852"/>
    <n v="83195"/>
    <n v="1123136"/>
    <s v="Tồn đầu kỳ"/>
    <d v="2026-01-20T00:00:00"/>
    <m/>
    <n v="1123136"/>
    <n v="0"/>
    <n v="1123136"/>
    <n v="0"/>
    <d v="2025-12-11T00:00:00"/>
    <m/>
    <d v="2025-12-11T00:00:00"/>
    <n v="0"/>
    <m/>
    <s v=""/>
    <s v="Đã thanh toán"/>
    <d v="2025-12-11T00:00:00"/>
    <d v="2026-01-20T00:00:00"/>
    <m/>
    <m/>
    <x v="12"/>
    <x v="12"/>
    <m/>
  </r>
  <r>
    <x v="87"/>
    <x v="87"/>
    <d v="2025-12-11T00:00:00"/>
    <s v="BH2371222"/>
    <d v="2025-12-11T00:00:00"/>
    <n v="83375"/>
    <s v="Bán hàng Tmart00988 19. Quầy Resco Cổ Nhuế theo hóa đơn 00083375"/>
    <n v="1011834"/>
    <n v="91066"/>
    <n v="73661"/>
    <n v="994429"/>
    <s v="Tồn đầu kỳ"/>
    <d v="2026-01-20T00:00:00"/>
    <m/>
    <n v="994429"/>
    <n v="0"/>
    <n v="994429"/>
    <n v="0"/>
    <d v="2025-12-11T00:00:00"/>
    <m/>
    <d v="2025-12-11T00:00:00"/>
    <n v="0"/>
    <m/>
    <s v=""/>
    <s v="Đã thanh toán"/>
    <d v="2025-12-11T00:00:00"/>
    <d v="2026-01-20T00:00:00"/>
    <m/>
    <m/>
    <x v="12"/>
    <x v="12"/>
    <m/>
  </r>
  <r>
    <x v="90"/>
    <x v="90"/>
    <d v="2025-12-11T00:00:00"/>
    <s v="BH2371223"/>
    <d v="2025-12-11T00:00:00"/>
    <n v="83376"/>
    <s v="Bán hàng Tmart00628 03. Quầy 274 Khương Đình theo hóa đơn 00083376"/>
    <n v="672048"/>
    <n v="60485"/>
    <n v="48925"/>
    <n v="660488"/>
    <s v="Tồn đầu kỳ"/>
    <d v="2026-01-20T00:00:00"/>
    <m/>
    <n v="660488"/>
    <n v="0"/>
    <n v="660488"/>
    <n v="0"/>
    <d v="2025-12-11T00:00:00"/>
    <m/>
    <d v="2025-12-11T00:00:00"/>
    <n v="0"/>
    <m/>
    <s v=""/>
    <s v="Đã thanh toán"/>
    <d v="2025-12-11T00:00:00"/>
    <d v="2026-01-20T00:00:00"/>
    <m/>
    <m/>
    <x v="12"/>
    <x v="12"/>
    <m/>
  </r>
  <r>
    <x v="109"/>
    <x v="109"/>
    <d v="2025-12-11T00:00:00"/>
    <s v="BH2371224"/>
    <d v="2025-12-11T00:00:00"/>
    <n v="83377"/>
    <s v="Bán hàng Tmart00357 01. Quầy 72 Lĩnh Nam theo hóa đơn 00083377"/>
    <n v="1095694"/>
    <n v="98613"/>
    <n v="79766"/>
    <n v="1076847"/>
    <s v="Tồn đầu kỳ"/>
    <d v="2026-01-20T00:00:00"/>
    <m/>
    <n v="1076847"/>
    <n v="0"/>
    <n v="1076847"/>
    <n v="0"/>
    <d v="2025-12-11T00:00:00"/>
    <m/>
    <d v="2025-12-11T00:00:00"/>
    <n v="0"/>
    <m/>
    <s v=""/>
    <s v="Đã thanh toán"/>
    <d v="2025-12-11T00:00:00"/>
    <d v="2026-01-20T00:00:00"/>
    <m/>
    <m/>
    <x v="12"/>
    <x v="12"/>
    <m/>
  </r>
  <r>
    <x v="53"/>
    <x v="53"/>
    <d v="2025-12-13T00:00:00"/>
    <s v="BH2379156"/>
    <d v="2025-12-13T00:00:00"/>
    <n v="84327"/>
    <s v="PG0000AG4T"/>
    <n v="3021504"/>
    <n v="0"/>
    <n v="241720"/>
    <n v="3263224"/>
    <s v="Tồn đầu kỳ"/>
    <d v="2026-01-27T00:00:00"/>
    <m/>
    <n v="3263224"/>
    <n v="0"/>
    <n v="3263224"/>
    <n v="0"/>
    <d v="2025-12-13T00:00:00"/>
    <m/>
    <d v="2025-12-13T00:00:00"/>
    <n v="0"/>
    <m/>
    <s v=""/>
    <s v="Đã thanh toán"/>
    <d v="2025-12-13T00:00:00"/>
    <d v="2026-01-27T00:00:00"/>
    <m/>
    <m/>
    <x v="17"/>
    <x v="17"/>
    <m/>
  </r>
  <r>
    <x v="54"/>
    <x v="54"/>
    <d v="2025-12-13T00:00:00"/>
    <s v="BH2379157"/>
    <d v="2025-12-13T00:00:00"/>
    <n v="84328"/>
    <s v="PG0000AG1J"/>
    <n v="318348"/>
    <n v="0"/>
    <n v="25468"/>
    <n v="343816"/>
    <s v="Tồn đầu kỳ"/>
    <d v="2026-01-27T00:00:00"/>
    <m/>
    <n v="343816"/>
    <n v="0"/>
    <n v="343816"/>
    <n v="0"/>
    <d v="2025-12-13T00:00:00"/>
    <m/>
    <d v="2025-12-13T00:00:00"/>
    <n v="0"/>
    <m/>
    <s v=""/>
    <s v="Đã thanh toán"/>
    <d v="2025-12-13T00:00:00"/>
    <d v="2026-01-27T00:00:00"/>
    <m/>
    <m/>
    <x v="17"/>
    <x v="17"/>
    <m/>
  </r>
  <r>
    <x v="53"/>
    <x v="53"/>
    <d v="2025-12-19T00:00:00"/>
    <s v="BH2379335"/>
    <d v="2025-12-19T00:00:00"/>
    <n v="85771"/>
    <s v="PG00009RE9"/>
    <n v="2702097"/>
    <n v="0"/>
    <n v="216168"/>
    <n v="2918265"/>
    <s v="Tồn đầu kỳ"/>
    <d v="2026-01-27T00:00:00"/>
    <m/>
    <n v="2918265"/>
    <n v="0"/>
    <n v="2918265"/>
    <n v="0"/>
    <d v="2025-12-19T00:00:00"/>
    <m/>
    <d v="2025-12-19T00:00:00"/>
    <n v="0"/>
    <m/>
    <s v=""/>
    <s v="Đã thanh toán"/>
    <d v="2025-12-19T00:00:00"/>
    <d v="2026-01-27T00:00:00"/>
    <m/>
    <m/>
    <x v="17"/>
    <x v="17"/>
    <m/>
  </r>
  <r>
    <x v="53"/>
    <x v="53"/>
    <d v="2025-12-19T00:00:00"/>
    <s v="BH2379349"/>
    <d v="2025-12-19T00:00:00"/>
    <n v="85787"/>
    <s v="PG0000A0VF"/>
    <n v="2186145"/>
    <n v="0"/>
    <n v="174892"/>
    <n v="2361037"/>
    <s v="Tồn đầu kỳ"/>
    <d v="2026-01-27T00:00:00"/>
    <m/>
    <n v="2361037"/>
    <n v="0"/>
    <n v="2361037"/>
    <n v="0"/>
    <d v="2025-12-19T00:00:00"/>
    <m/>
    <d v="2025-12-19T00:00:00"/>
    <n v="0"/>
    <m/>
    <s v=""/>
    <s v="Đã thanh toán"/>
    <d v="2025-12-19T00:00:00"/>
    <d v="2026-01-27T00:00:00"/>
    <m/>
    <m/>
    <x v="17"/>
    <x v="17"/>
    <m/>
  </r>
  <r>
    <x v="54"/>
    <x v="54"/>
    <d v="2025-12-19T00:00:00"/>
    <s v="BH2379348"/>
    <d v="2025-12-19T00:00:00"/>
    <n v="85786"/>
    <s v="PG00009ZDV"/>
    <n v="459569"/>
    <n v="0"/>
    <n v="36766"/>
    <n v="496335"/>
    <s v="Tồn đầu kỳ"/>
    <d v="2026-01-27T00:00:00"/>
    <m/>
    <n v="496335"/>
    <n v="0"/>
    <n v="496335"/>
    <n v="0"/>
    <d v="2025-12-19T00:00:00"/>
    <m/>
    <d v="2025-12-19T00:00:00"/>
    <n v="0"/>
    <m/>
    <s v=""/>
    <s v="Đã thanh toán"/>
    <d v="2025-12-19T00:00:00"/>
    <d v="2026-01-27T00:00:00"/>
    <m/>
    <m/>
    <x v="17"/>
    <x v="17"/>
    <m/>
  </r>
  <r>
    <x v="53"/>
    <x v="53"/>
    <d v="2025-12-19T00:00:00"/>
    <s v="BH2379339"/>
    <d v="2025-12-19T00:00:00"/>
    <n v="85776"/>
    <s v="PG00009TP8"/>
    <n v="2118059"/>
    <n v="0"/>
    <n v="169445"/>
    <n v="2287504"/>
    <s v="Tồn đầu kỳ"/>
    <d v="2026-01-27T00:00:00"/>
    <m/>
    <n v="2287504"/>
    <n v="0"/>
    <n v="2287504"/>
    <n v="0"/>
    <d v="2025-12-19T00:00:00"/>
    <m/>
    <d v="2025-12-19T00:00:00"/>
    <n v="0"/>
    <m/>
    <s v=""/>
    <s v="Đã thanh toán"/>
    <d v="2025-12-19T00:00:00"/>
    <d v="2026-01-27T00:00:00"/>
    <m/>
    <m/>
    <x v="17"/>
    <x v="17"/>
    <m/>
  </r>
  <r>
    <x v="110"/>
    <x v="110"/>
    <d v="2025-12-19T00:00:00"/>
    <s v="BH2372536"/>
    <d v="2025-12-19T00:00:00"/>
    <n v="85775"/>
    <s v="PG00009S5Q"/>
    <n v="1412750"/>
    <n v="0"/>
    <n v="113020"/>
    <n v="1525770"/>
    <s v="Tồn đầu kỳ"/>
    <d v="2026-01-27T00:00:00"/>
    <m/>
    <n v="1525770"/>
    <n v="0"/>
    <n v="1525770"/>
    <n v="0"/>
    <d v="2025-12-19T00:00:00"/>
    <m/>
    <d v="2025-12-19T00:00:00"/>
    <n v="0"/>
    <m/>
    <s v=""/>
    <s v="Đã thanh toán"/>
    <d v="2025-12-19T00:00:00"/>
    <d v="2026-01-27T00:00:00"/>
    <m/>
    <m/>
    <x v="17"/>
    <x v="17"/>
    <m/>
  </r>
  <r>
    <x v="54"/>
    <x v="54"/>
    <d v="2025-12-19T00:00:00"/>
    <s v="BH2379346"/>
    <d v="2025-12-19T00:00:00"/>
    <n v="85783"/>
    <s v="PG00009YCP"/>
    <n v="392549"/>
    <n v="0"/>
    <n v="31404"/>
    <n v="423953"/>
    <s v="Tồn đầu kỳ"/>
    <d v="2026-01-27T00:00:00"/>
    <m/>
    <n v="423953"/>
    <n v="0"/>
    <n v="423953"/>
    <n v="0"/>
    <d v="2025-12-19T00:00:00"/>
    <m/>
    <d v="2025-12-19T00:00:00"/>
    <n v="0"/>
    <m/>
    <s v=""/>
    <s v="Đã thanh toán"/>
    <d v="2025-12-19T00:00:00"/>
    <d v="2026-01-27T00:00:00"/>
    <m/>
    <m/>
    <x v="17"/>
    <x v="17"/>
    <m/>
  </r>
  <r>
    <x v="53"/>
    <x v="53"/>
    <d v="2025-12-19T00:00:00"/>
    <s v="BH2379347"/>
    <d v="2025-12-19T00:00:00"/>
    <n v="85785"/>
    <s v="PG00009ZHB"/>
    <n v="3149963"/>
    <n v="0"/>
    <n v="251997"/>
    <n v="3401960"/>
    <s v="Tồn đầu kỳ"/>
    <d v="2026-01-27T00:00:00"/>
    <m/>
    <n v="3401960"/>
    <n v="0"/>
    <n v="3401960"/>
    <n v="0"/>
    <d v="2025-12-19T00:00:00"/>
    <m/>
    <d v="2025-12-19T00:00:00"/>
    <n v="0"/>
    <m/>
    <s v=""/>
    <s v="Đã thanh toán"/>
    <d v="2025-12-19T00:00:00"/>
    <d v="2026-01-27T00:00:00"/>
    <m/>
    <m/>
    <x v="17"/>
    <x v="17"/>
    <m/>
  </r>
  <r>
    <x v="54"/>
    <x v="54"/>
    <d v="2025-12-19T00:00:00"/>
    <s v="BH2379342"/>
    <d v="2025-12-19T00:00:00"/>
    <n v="85779"/>
    <s v="PG00009VZI"/>
    <n v="89360"/>
    <n v="0"/>
    <n v="7149"/>
    <n v="96509"/>
    <s v="Tồn đầu kỳ"/>
    <d v="2026-01-27T00:00:00"/>
    <m/>
    <n v="96509"/>
    <n v="0"/>
    <n v="96509"/>
    <n v="0"/>
    <d v="2025-12-19T00:00:00"/>
    <m/>
    <d v="2025-12-19T00:00:00"/>
    <n v="0"/>
    <m/>
    <s v=""/>
    <s v="Đã thanh toán"/>
    <d v="2025-12-19T00:00:00"/>
    <d v="2026-01-27T00:00:00"/>
    <m/>
    <m/>
    <x v="17"/>
    <x v="17"/>
    <m/>
  </r>
  <r>
    <x v="53"/>
    <x v="53"/>
    <d v="2025-12-19T00:00:00"/>
    <s v="BH2379343"/>
    <d v="2025-12-19T00:00:00"/>
    <n v="85780"/>
    <s v="PG00009X2X"/>
    <n v="1174449"/>
    <n v="0"/>
    <n v="93956"/>
    <n v="1268405"/>
    <s v="Tồn đầu kỳ"/>
    <d v="2026-01-27T00:00:00"/>
    <m/>
    <n v="1268405"/>
    <n v="0"/>
    <n v="1268405"/>
    <n v="0"/>
    <d v="2025-12-19T00:00:00"/>
    <m/>
    <d v="2025-12-19T00:00:00"/>
    <n v="0"/>
    <m/>
    <s v=""/>
    <s v="Đã thanh toán"/>
    <d v="2025-12-19T00:00:00"/>
    <d v="2026-01-27T00:00:00"/>
    <m/>
    <m/>
    <x v="17"/>
    <x v="17"/>
    <m/>
  </r>
  <r>
    <x v="53"/>
    <x v="53"/>
    <d v="2025-12-19T00:00:00"/>
    <s v="BH2379345"/>
    <d v="2025-12-19T00:00:00"/>
    <n v="85782"/>
    <s v="PG00009YG0"/>
    <n v="2669120"/>
    <n v="0"/>
    <n v="213530"/>
    <n v="2882650"/>
    <s v="Tồn đầu kỳ"/>
    <d v="2026-01-27T00:00:00"/>
    <m/>
    <n v="2882650"/>
    <n v="0"/>
    <n v="2882650"/>
    <n v="0"/>
    <d v="2025-12-19T00:00:00"/>
    <m/>
    <d v="2025-12-19T00:00:00"/>
    <n v="0"/>
    <m/>
    <s v=""/>
    <s v="Đã thanh toán"/>
    <d v="2025-12-19T00:00:00"/>
    <d v="2026-01-27T00:00:00"/>
    <m/>
    <m/>
    <x v="17"/>
    <x v="17"/>
    <m/>
  </r>
  <r>
    <x v="53"/>
    <x v="53"/>
    <d v="2025-12-19T00:00:00"/>
    <s v="BH2379341"/>
    <d v="2025-12-19T00:00:00"/>
    <n v="85778"/>
    <s v="PG00009W2M"/>
    <n v="1196789"/>
    <n v="0"/>
    <n v="95743"/>
    <n v="1292532"/>
    <s v="Tồn đầu kỳ"/>
    <d v="2026-01-27T00:00:00"/>
    <m/>
    <n v="1292532"/>
    <n v="0"/>
    <n v="1292532"/>
    <n v="0"/>
    <d v="2025-12-19T00:00:00"/>
    <m/>
    <d v="2025-12-19T00:00:00"/>
    <n v="0"/>
    <m/>
    <s v=""/>
    <s v="Đã thanh toán"/>
    <d v="2025-12-19T00:00:00"/>
    <d v="2026-01-27T00:00:00"/>
    <m/>
    <m/>
    <x v="17"/>
    <x v="17"/>
    <m/>
  </r>
  <r>
    <x v="54"/>
    <x v="54"/>
    <d v="2025-12-19T00:00:00"/>
    <s v="BH2379336"/>
    <d v="2025-12-19T00:00:00"/>
    <n v="85772"/>
    <s v="PG00009RB2"/>
    <n v="134040"/>
    <n v="0"/>
    <n v="10723"/>
    <n v="144763"/>
    <s v="Tồn đầu kỳ"/>
    <d v="2026-01-27T00:00:00"/>
    <m/>
    <n v="144763"/>
    <n v="0"/>
    <n v="144763"/>
    <n v="0"/>
    <d v="2025-12-19T00:00:00"/>
    <m/>
    <d v="2025-12-19T00:00:00"/>
    <n v="0"/>
    <m/>
    <s v=""/>
    <s v="Đã thanh toán"/>
    <d v="2025-12-19T00:00:00"/>
    <d v="2026-01-27T00:00:00"/>
    <m/>
    <m/>
    <x v="17"/>
    <x v="17"/>
    <m/>
  </r>
  <r>
    <x v="53"/>
    <x v="53"/>
    <d v="2025-12-19T00:00:00"/>
    <s v="BH2379337"/>
    <d v="2025-12-19T00:00:00"/>
    <n v="85773"/>
    <s v="PG00009SE9"/>
    <n v="1972316"/>
    <n v="0"/>
    <n v="157785"/>
    <n v="2130101"/>
    <s v="Tồn đầu kỳ"/>
    <d v="2026-01-27T00:00:00"/>
    <m/>
    <n v="2130101"/>
    <n v="0"/>
    <n v="2130101"/>
    <n v="0"/>
    <d v="2025-12-19T00:00:00"/>
    <m/>
    <d v="2025-12-19T00:00:00"/>
    <n v="0"/>
    <m/>
    <s v=""/>
    <s v="Đã thanh toán"/>
    <d v="2025-12-19T00:00:00"/>
    <d v="2026-01-27T00:00:00"/>
    <m/>
    <m/>
    <x v="17"/>
    <x v="17"/>
    <m/>
  </r>
  <r>
    <x v="54"/>
    <x v="54"/>
    <d v="2025-12-19T00:00:00"/>
    <s v="BH2379344"/>
    <d v="2025-12-19T00:00:00"/>
    <n v="85781"/>
    <s v="PG00009WZK"/>
    <n v="347869"/>
    <n v="0"/>
    <n v="27830"/>
    <n v="375699"/>
    <s v="Tồn đầu kỳ"/>
    <d v="2026-01-27T00:00:00"/>
    <m/>
    <n v="375699"/>
    <n v="0"/>
    <n v="375699"/>
    <n v="0"/>
    <d v="2025-12-19T00:00:00"/>
    <m/>
    <d v="2025-12-19T00:00:00"/>
    <n v="0"/>
    <m/>
    <s v=""/>
    <s v="Đã thanh toán"/>
    <d v="2025-12-19T00:00:00"/>
    <d v="2026-01-27T00:00:00"/>
    <m/>
    <m/>
    <x v="17"/>
    <x v="17"/>
    <m/>
  </r>
  <r>
    <x v="54"/>
    <x v="54"/>
    <d v="2025-12-19T00:00:00"/>
    <s v="BH2379338"/>
    <d v="2025-12-19T00:00:00"/>
    <n v="85774"/>
    <s v="PG00009SAQ"/>
    <n v="987224"/>
    <n v="0"/>
    <n v="78978"/>
    <n v="1066202"/>
    <s v="Tồn đầu kỳ"/>
    <d v="2026-01-27T00:00:00"/>
    <m/>
    <n v="1066202"/>
    <n v="0"/>
    <n v="1066202"/>
    <n v="0"/>
    <d v="2025-12-19T00:00:00"/>
    <m/>
    <d v="2025-12-19T00:00:00"/>
    <n v="0"/>
    <m/>
    <s v=""/>
    <s v="Đã thanh toán"/>
    <d v="2025-12-19T00:00:00"/>
    <d v="2026-01-27T00:00:00"/>
    <m/>
    <m/>
    <x v="17"/>
    <x v="17"/>
    <m/>
  </r>
  <r>
    <x v="54"/>
    <x v="54"/>
    <d v="2025-12-19T00:00:00"/>
    <s v="BH2379350"/>
    <d v="2025-12-19T00:00:00"/>
    <n v="85788"/>
    <s v="PG0000A0S0"/>
    <n v="156380"/>
    <n v="0"/>
    <n v="12510"/>
    <n v="168890"/>
    <s v="Tồn đầu kỳ"/>
    <d v="2026-01-27T00:00:00"/>
    <m/>
    <n v="168890"/>
    <n v="0"/>
    <n v="168890"/>
    <n v="0"/>
    <d v="2025-12-19T00:00:00"/>
    <m/>
    <d v="2025-12-19T00:00:00"/>
    <n v="0"/>
    <m/>
    <s v=""/>
    <s v="Đã thanh toán"/>
    <d v="2025-12-19T00:00:00"/>
    <d v="2026-01-27T00:00:00"/>
    <m/>
    <m/>
    <x v="17"/>
    <x v="17"/>
    <m/>
  </r>
  <r>
    <x v="53"/>
    <x v="53"/>
    <d v="2025-12-19T00:00:00"/>
    <s v="BH2379340"/>
    <d v="2025-12-19T00:00:00"/>
    <n v="85777"/>
    <s v="PG00009UQH"/>
    <n v="1812738"/>
    <n v="0"/>
    <n v="145019"/>
    <n v="1957757"/>
    <s v="Tồn đầu kỳ"/>
    <d v="2026-01-27T00:00:00"/>
    <m/>
    <n v="1957757"/>
    <n v="0"/>
    <n v="1957757"/>
    <n v="0"/>
    <d v="2025-12-19T00:00:00"/>
    <m/>
    <d v="2025-12-19T00:00:00"/>
    <n v="0"/>
    <m/>
    <s v=""/>
    <s v="Đã thanh toán"/>
    <d v="2025-12-19T00:00:00"/>
    <d v="2026-01-27T00:00:00"/>
    <m/>
    <m/>
    <x v="17"/>
    <x v="17"/>
    <m/>
  </r>
  <r>
    <x v="26"/>
    <x v="26"/>
    <d v="2025-12-18T00:00:00"/>
    <s v="BH2379218"/>
    <d v="2025-12-18T00:00:00"/>
    <n v="85173"/>
    <s v="PO-64205"/>
    <n v="1186444"/>
    <n v="0"/>
    <n v="94916"/>
    <n v="1281360"/>
    <s v="Tồn đầu kỳ"/>
    <d v="2026-02-13T00:00:00"/>
    <m/>
    <n v="1281360"/>
    <n v="0"/>
    <n v="1281360"/>
    <n v="0"/>
    <d v="2025-12-18T00:00:00"/>
    <m/>
    <d v="2025-12-18T00:00:00"/>
    <n v="0"/>
    <m/>
    <s v=""/>
    <s v="Đã thanh toán"/>
    <d v="2025-12-18T00:00:00"/>
    <d v="2026-02-13T00:00:00"/>
    <m/>
    <m/>
    <x v="7"/>
    <x v="7"/>
    <m/>
  </r>
  <r>
    <x v="111"/>
    <x v="111"/>
    <d v="2025-12-15T00:00:00"/>
    <s v="BH2371737"/>
    <d v="2025-12-15T00:00:00"/>
    <n v="84068"/>
    <s v="Bán hàng A27PT401- Cửa hàng OKONO 401 Phúc Tân theo hóa đơn 00084068"/>
    <n v="448950"/>
    <n v="0"/>
    <n v="35916"/>
    <n v="484866"/>
    <s v="Tồn đầu kỳ"/>
    <m/>
    <m/>
    <n v="484866"/>
    <n v="0"/>
    <n v="0"/>
    <n v="484866"/>
    <d v="2025-12-15T00:00:00"/>
    <m/>
    <d v="2025-12-15T00:00:00"/>
    <n v="0"/>
    <m/>
    <n v="115.56088738425751"/>
    <s v="Nợ quá hạn từ 90 ngày đến 120 ngày"/>
    <d v="2025-12-15T00:00:00"/>
    <d v="1899-12-30T00:00:00"/>
    <m/>
    <m/>
    <x v="6"/>
    <x v="6"/>
    <m/>
  </r>
  <r>
    <x v="112"/>
    <x v="112"/>
    <d v="2025-12-18T00:00:00"/>
    <s v="BH2372332"/>
    <d v="2025-12-18T00:00:00"/>
    <n v="85219"/>
    <s v="Bán hàng A18MT20- Cửa hàng OKONO 20/14 Mễ Trì theo hóa đơn 00085219"/>
    <n v="741117"/>
    <n v="0"/>
    <n v="59289"/>
    <n v="800406"/>
    <s v="Tồn đầu kỳ"/>
    <m/>
    <m/>
    <n v="800406"/>
    <n v="0"/>
    <n v="0"/>
    <n v="800406"/>
    <d v="2025-12-18T00:00:00"/>
    <m/>
    <d v="2025-12-18T00:00:00"/>
    <n v="0"/>
    <m/>
    <n v="112.56088738425751"/>
    <s v="Nợ quá hạn từ 90 ngày đến 120 ngày"/>
    <d v="2025-12-18T00:00:00"/>
    <d v="1899-12-30T00:00:00"/>
    <m/>
    <m/>
    <x v="6"/>
    <x v="6"/>
    <m/>
  </r>
  <r>
    <x v="63"/>
    <x v="63"/>
    <d v="2025-12-18T00:00:00"/>
    <s v="BH2372330"/>
    <d v="2025-12-18T00:00:00"/>
    <n v="85218"/>
    <s v="Bán hàng A16YX85 - Cửa hàng OKONO Yên Xá theo hóa đơn 00085218"/>
    <n v="143022"/>
    <n v="0"/>
    <n v="11442"/>
    <n v="154464"/>
    <s v="Tồn đầu kỳ"/>
    <m/>
    <m/>
    <n v="154464"/>
    <n v="0"/>
    <n v="0"/>
    <n v="154464"/>
    <d v="2025-12-18T00:00:00"/>
    <m/>
    <d v="2025-12-18T00:00:00"/>
    <n v="0"/>
    <m/>
    <n v="112.56088738425751"/>
    <s v="Nợ quá hạn từ 90 ngày đến 120 ngày"/>
    <d v="2025-12-18T00:00:00"/>
    <d v="1899-12-30T00:00:00"/>
    <m/>
    <m/>
    <x v="6"/>
    <x v="6"/>
    <m/>
  </r>
  <r>
    <x v="67"/>
    <x v="67"/>
    <d v="2025-12-18T00:00:00"/>
    <s v="BH2372333"/>
    <d v="2025-12-18T00:00:00"/>
    <n v="85220"/>
    <s v="Bán hàng A36TC223 - Cửa hàng OKONO Xuân Đỉnh theo hóa đơn 00085220"/>
    <n v="199500"/>
    <n v="0"/>
    <n v="15960"/>
    <n v="215460"/>
    <s v="Tồn đầu kỳ"/>
    <m/>
    <m/>
    <n v="215460"/>
    <n v="0"/>
    <n v="0"/>
    <n v="215460"/>
    <d v="2025-12-18T00:00:00"/>
    <m/>
    <d v="2025-12-18T00:00:00"/>
    <n v="0"/>
    <m/>
    <n v="112.56088738425751"/>
    <s v="Nợ quá hạn từ 90 ngày đến 120 ngày"/>
    <d v="2025-12-18T00:00:00"/>
    <d v="1899-12-30T00:00:00"/>
    <m/>
    <m/>
    <x v="6"/>
    <x v="6"/>
    <m/>
  </r>
  <r>
    <x v="32"/>
    <x v="32"/>
    <d v="2025-12-17T00:00:00"/>
    <s v="BH2379159"/>
    <d v="2025-12-17T00:00:00"/>
    <n v="84330"/>
    <s v="Đơn longbeach 16/12"/>
    <n v="2198325"/>
    <n v="0"/>
    <n v="175866"/>
    <n v="2374191"/>
    <s v="Tồn đầu kỳ"/>
    <d v="2026-01-20T00:00:00"/>
    <m/>
    <n v="2374191"/>
    <n v="0"/>
    <n v="2374191"/>
    <n v="0"/>
    <d v="2025-12-17T00:00:00"/>
    <m/>
    <d v="2025-12-17T00:00:00"/>
    <n v="0"/>
    <m/>
    <s v=""/>
    <s v="Đã thanh toán"/>
    <d v="2025-12-17T00:00:00"/>
    <d v="2026-01-20T00:00:00"/>
    <m/>
    <m/>
    <x v="16"/>
    <x v="16"/>
    <m/>
  </r>
  <r>
    <x v="113"/>
    <x v="113"/>
    <d v="2025-12-13T00:00:00"/>
    <s v="BH2371588"/>
    <d v="2025-12-13T00:00:00"/>
    <n v="83928"/>
    <s v="Bán hàng K-market CT4 New theo hóa đơn 00083928"/>
    <n v="1240410"/>
    <n v="0"/>
    <n v="99233"/>
    <n v="1339643"/>
    <s v="Tồn đầu kỳ"/>
    <m/>
    <m/>
    <n v="1339643"/>
    <n v="0"/>
    <n v="0"/>
    <n v="1339643"/>
    <d v="2025-12-13T00:00:00"/>
    <m/>
    <d v="2025-12-13T00:00:00"/>
    <n v="0"/>
    <m/>
    <n v="117.56088738425751"/>
    <s v="Nợ quá hạn từ 90 ngày đến 120 ngày"/>
    <d v="2025-12-13T00:00:00"/>
    <d v="1899-12-30T00:00:00"/>
    <m/>
    <m/>
    <x v="10"/>
    <x v="10"/>
    <m/>
  </r>
  <r>
    <x v="114"/>
    <x v="114"/>
    <d v="2025-12-18T00:00:00"/>
    <s v="BH2372204"/>
    <d v="2025-12-18T00:00:00"/>
    <m/>
    <s v="Bán hàng PTMart 201 Minh Khai"/>
    <n v="652654"/>
    <n v="32633"/>
    <n v="49602"/>
    <n v="669623"/>
    <s v="Tồn đầu kỳ"/>
    <d v="2026-01-24T00:00:00"/>
    <m/>
    <n v="669623"/>
    <n v="0"/>
    <n v="669623"/>
    <n v="0"/>
    <d v="2025-12-18T00:00:00"/>
    <m/>
    <d v="2025-12-18T00:00:00"/>
    <n v="0"/>
    <m/>
    <s v=""/>
    <s v="Đã thanh toán"/>
    <d v="2025-12-18T00:00:00"/>
    <d v="2026-01-24T00:00:00"/>
    <m/>
    <m/>
    <x v="20"/>
    <x v="20"/>
    <m/>
  </r>
  <r>
    <x v="57"/>
    <x v="57"/>
    <d v="2025-12-19T00:00:00"/>
    <s v="BH2372494"/>
    <d v="2025-12-19T00:00:00"/>
    <m/>
    <s v="Bán hàng PTMart 505 Minh Khai"/>
    <n v="858666"/>
    <n v="42933"/>
    <n v="65259"/>
    <n v="880992"/>
    <s v="Tồn đầu kỳ"/>
    <d v="2026-01-24T00:00:00"/>
    <m/>
    <n v="880992"/>
    <n v="0"/>
    <n v="880992"/>
    <n v="0"/>
    <d v="2025-12-19T00:00:00"/>
    <m/>
    <d v="2025-12-19T00:00:00"/>
    <n v="0"/>
    <m/>
    <s v=""/>
    <s v="Đã thanh toán"/>
    <d v="2025-12-19T00:00:00"/>
    <d v="2026-01-24T00:00:00"/>
    <m/>
    <m/>
    <x v="20"/>
    <x v="20"/>
    <m/>
  </r>
  <r>
    <x v="24"/>
    <x v="24"/>
    <d v="2025-12-13T00:00:00"/>
    <s v="BH2378492"/>
    <d v="2025-12-13T00:00:00"/>
    <n v="83857"/>
    <s v="P-005263423 - Satrafoods BÙI CÔNG TRỪNG"/>
    <n v="3304857"/>
    <n v="0"/>
    <n v="264389"/>
    <n v="3569246"/>
    <s v="Tồn đầu kỳ"/>
    <d v="2026-03-25T00:00:00"/>
    <m/>
    <n v="3569246"/>
    <n v="0"/>
    <n v="3569246"/>
    <n v="0"/>
    <d v="2025-12-13T00:00:00"/>
    <m/>
    <d v="2025-12-13T00:00:00"/>
    <n v="0"/>
    <m/>
    <s v=""/>
    <s v="Đã thanh toán"/>
    <d v="2025-12-13T00:00:00"/>
    <d v="2026-03-25T00:00:00"/>
    <m/>
    <m/>
    <x v="14"/>
    <x v="14"/>
    <m/>
  </r>
  <r>
    <x v="24"/>
    <x v="24"/>
    <d v="2025-12-13T00:00:00"/>
    <s v="BH2378515"/>
    <d v="2025-12-13T00:00:00"/>
    <n v="83895"/>
    <s v="P-005264111 - Satrafoods NGUYỄN VĂN ĐẬU"/>
    <n v="780334"/>
    <n v="0"/>
    <n v="62427"/>
    <n v="842761"/>
    <s v="Tồn đầu kỳ"/>
    <d v="2026-03-25T00:00:00"/>
    <m/>
    <n v="842761"/>
    <n v="0"/>
    <n v="842761"/>
    <n v="0"/>
    <d v="2025-12-13T00:00:00"/>
    <m/>
    <d v="2025-12-13T00:00:00"/>
    <n v="0"/>
    <m/>
    <s v=""/>
    <s v="Đã thanh toán"/>
    <d v="2025-12-13T00:00:00"/>
    <d v="2026-03-25T00:00:00"/>
    <m/>
    <m/>
    <x v="14"/>
    <x v="14"/>
    <m/>
  </r>
  <r>
    <x v="115"/>
    <x v="115"/>
    <d v="2025-12-15T00:00:00"/>
    <s v="BH2379039"/>
    <d v="2025-12-15T00:00:00"/>
    <n v="84114"/>
    <s v="P-005265579"/>
    <n v="465748"/>
    <n v="0"/>
    <n v="37260"/>
    <n v="503008"/>
    <s v="Tồn đầu kỳ"/>
    <d v="2026-03-25T00:00:00"/>
    <m/>
    <n v="503008"/>
    <n v="0"/>
    <n v="503008"/>
    <n v="0"/>
    <d v="2025-12-15T00:00:00"/>
    <m/>
    <d v="2025-12-15T00:00:00"/>
    <n v="0"/>
    <m/>
    <s v=""/>
    <s v="Đã thanh toán"/>
    <d v="2025-12-15T00:00:00"/>
    <d v="2026-03-25T00:00:00"/>
    <m/>
    <m/>
    <x v="14"/>
    <x v="14"/>
    <m/>
  </r>
  <r>
    <x v="43"/>
    <x v="43"/>
    <d v="2025-12-15T00:00:00"/>
    <s v="BH2378986"/>
    <d v="2025-12-15T00:00:00"/>
    <n v="83969"/>
    <s v="P-005264528"/>
    <n v="289917"/>
    <n v="0"/>
    <n v="23193"/>
    <n v="313110"/>
    <s v="Tồn đầu kỳ"/>
    <d v="2026-03-25T00:00:00"/>
    <m/>
    <n v="313110"/>
    <n v="0"/>
    <n v="313110"/>
    <n v="0"/>
    <d v="2025-12-15T00:00:00"/>
    <m/>
    <d v="2025-12-15T00:00:00"/>
    <n v="0"/>
    <m/>
    <s v=""/>
    <s v="Đã thanh toán"/>
    <d v="2025-12-15T00:00:00"/>
    <d v="2026-03-25T00:00:00"/>
    <m/>
    <m/>
    <x v="14"/>
    <x v="14"/>
    <m/>
  </r>
  <r>
    <x v="1"/>
    <x v="1"/>
    <d v="2025-12-16T00:00:00"/>
    <s v="BH2379052"/>
    <d v="2025-12-16T00:00:00"/>
    <n v="84144"/>
    <s v="P-000221276"/>
    <n v="2007100"/>
    <n v="0"/>
    <n v="160568"/>
    <n v="2167668"/>
    <s v="Tồn đầu kỳ"/>
    <d v="2026-01-15T00:00:00"/>
    <m/>
    <n v="2167668"/>
    <n v="0"/>
    <n v="2167668"/>
    <n v="0"/>
    <d v="2025-12-16T00:00:00"/>
    <m/>
    <d v="2025-12-16T00:00:00"/>
    <n v="0"/>
    <m/>
    <s v=""/>
    <s v="Đã thanh toán"/>
    <d v="2025-12-16T00:00:00"/>
    <d v="2026-01-15T00:00:00"/>
    <m/>
    <m/>
    <x v="1"/>
    <x v="1"/>
    <m/>
  </r>
  <r>
    <x v="116"/>
    <x v="116"/>
    <d v="2025-12-17T00:00:00"/>
    <s v="BH2379086"/>
    <d v="2025-12-17T00:00:00"/>
    <n v="84265"/>
    <s v="P-005265487"/>
    <n v="384994"/>
    <n v="0"/>
    <n v="30800"/>
    <n v="415794"/>
    <s v="Tồn đầu kỳ"/>
    <d v="2026-03-25T00:00:00"/>
    <m/>
    <n v="415794"/>
    <n v="0"/>
    <n v="415794"/>
    <n v="0"/>
    <d v="2025-12-17T00:00:00"/>
    <m/>
    <d v="2025-12-17T00:00:00"/>
    <n v="0"/>
    <m/>
    <s v=""/>
    <s v="Đã thanh toán"/>
    <d v="2025-12-17T00:00:00"/>
    <d v="2026-03-25T00:00:00"/>
    <m/>
    <m/>
    <x v="14"/>
    <x v="14"/>
    <m/>
  </r>
  <r>
    <x v="23"/>
    <x v="23"/>
    <d v="2025-12-17T00:00:00"/>
    <s v="BH2379101"/>
    <d v="2025-12-17T00:00:00"/>
    <n v="84276"/>
    <s v="P-000116069"/>
    <n v="2150790"/>
    <n v="0"/>
    <n v="172063"/>
    <n v="2322853"/>
    <s v="Tồn đầu kỳ"/>
    <d v="2026-01-29T00:00:00"/>
    <m/>
    <n v="2322853"/>
    <n v="0"/>
    <n v="2322853"/>
    <n v="0"/>
    <d v="2025-12-17T00:00:00"/>
    <m/>
    <d v="2025-12-17T00:00:00"/>
    <n v="0"/>
    <m/>
    <s v=""/>
    <s v="Đã thanh toán"/>
    <d v="2025-12-17T00:00:00"/>
    <d v="2026-01-29T00:00:00"/>
    <m/>
    <m/>
    <x v="13"/>
    <x v="13"/>
    <m/>
  </r>
  <r>
    <x v="117"/>
    <x v="117"/>
    <d v="2025-12-17T00:00:00"/>
    <s v="BH2379102"/>
    <d v="2025-12-17T00:00:00"/>
    <n v="84277"/>
    <s v="P-005267668"/>
    <n v="631248"/>
    <n v="0"/>
    <n v="50500"/>
    <n v="681748"/>
    <s v="Tồn đầu kỳ"/>
    <d v="2026-03-25T00:00:00"/>
    <m/>
    <n v="681748"/>
    <n v="0"/>
    <n v="681748"/>
    <n v="0"/>
    <d v="2025-12-17T00:00:00"/>
    <m/>
    <d v="2025-12-17T00:00:00"/>
    <n v="0"/>
    <m/>
    <s v=""/>
    <s v="Đã thanh toán"/>
    <d v="2025-12-17T00:00:00"/>
    <d v="2026-03-25T00:00:00"/>
    <m/>
    <m/>
    <x v="14"/>
    <x v="14"/>
    <m/>
  </r>
  <r>
    <x v="118"/>
    <x v="118"/>
    <d v="2025-12-17T00:00:00"/>
    <s v="BH2379099"/>
    <d v="2025-12-17T00:00:00"/>
    <n v="84274"/>
    <s v="P-005266747"/>
    <n v="1325499"/>
    <n v="0"/>
    <n v="106040"/>
    <n v="1431539"/>
    <s v="Tồn đầu kỳ"/>
    <d v="2026-03-25T00:00:00"/>
    <m/>
    <n v="1431539"/>
    <n v="0"/>
    <n v="1431539"/>
    <n v="0"/>
    <d v="2025-12-17T00:00:00"/>
    <m/>
    <d v="2025-12-17T00:00:00"/>
    <n v="0"/>
    <m/>
    <s v=""/>
    <s v="Đã thanh toán"/>
    <d v="2025-12-17T00:00:00"/>
    <d v="2026-03-25T00:00:00"/>
    <m/>
    <m/>
    <x v="14"/>
    <x v="14"/>
    <m/>
  </r>
  <r>
    <x v="119"/>
    <x v="119"/>
    <d v="2025-12-17T00:00:00"/>
    <s v="BH2379140"/>
    <d v="2025-12-17T00:00:00"/>
    <n v="84311"/>
    <s v="P-005266448"/>
    <n v="561890"/>
    <n v="0"/>
    <n v="44951"/>
    <n v="606841"/>
    <s v="Tồn đầu kỳ"/>
    <d v="2026-03-25T00:00:00"/>
    <m/>
    <n v="606841"/>
    <n v="0"/>
    <n v="606841"/>
    <n v="0"/>
    <d v="2025-12-17T00:00:00"/>
    <m/>
    <d v="2025-12-17T00:00:00"/>
    <n v="0"/>
    <m/>
    <s v=""/>
    <s v="Đã thanh toán"/>
    <d v="2025-12-17T00:00:00"/>
    <d v="2026-03-25T00:00:00"/>
    <m/>
    <m/>
    <x v="14"/>
    <x v="14"/>
    <m/>
  </r>
  <r>
    <x v="120"/>
    <x v="120"/>
    <d v="2025-12-18T00:00:00"/>
    <s v="BH2379220"/>
    <d v="2025-12-18T00:00:00"/>
    <n v="85174"/>
    <s v="P-005269327"/>
    <n v="327518"/>
    <n v="0"/>
    <n v="26201"/>
    <n v="353719"/>
    <s v="Tồn đầu kỳ"/>
    <d v="2026-03-25T00:00:00"/>
    <m/>
    <n v="353719"/>
    <n v="0"/>
    <n v="353719"/>
    <n v="0"/>
    <d v="2025-12-18T00:00:00"/>
    <m/>
    <d v="2025-12-18T00:00:00"/>
    <n v="0"/>
    <m/>
    <s v=""/>
    <s v="Đã thanh toán"/>
    <d v="2025-12-18T00:00:00"/>
    <d v="2026-03-25T00:00:00"/>
    <m/>
    <m/>
    <x v="14"/>
    <x v="14"/>
    <m/>
  </r>
  <r>
    <x v="121"/>
    <x v="121"/>
    <d v="2025-12-18T00:00:00"/>
    <s v="BH2379231"/>
    <d v="2025-12-18T00:00:00"/>
    <n v="85185"/>
    <s v="P-005267063"/>
    <n v="225820"/>
    <n v="0"/>
    <n v="18066"/>
    <n v="243886"/>
    <s v="Tồn đầu kỳ"/>
    <d v="2026-03-25T00:00:00"/>
    <m/>
    <n v="243886"/>
    <n v="0"/>
    <n v="243886"/>
    <n v="0"/>
    <d v="2025-12-18T00:00:00"/>
    <m/>
    <d v="2025-12-18T00:00:00"/>
    <n v="0"/>
    <m/>
    <s v=""/>
    <s v="Đã thanh toán"/>
    <d v="2025-12-18T00:00:00"/>
    <d v="2026-03-25T00:00:00"/>
    <m/>
    <m/>
    <x v="14"/>
    <x v="14"/>
    <m/>
  </r>
  <r>
    <x v="122"/>
    <x v="122"/>
    <d v="2025-12-18T00:00:00"/>
    <s v="BH2379209"/>
    <d v="2025-12-18T00:00:00"/>
    <n v="84366"/>
    <s v="P-005268237"/>
    <n v="237190"/>
    <n v="0"/>
    <n v="18975"/>
    <n v="256165"/>
    <s v="Tồn đầu kỳ"/>
    <d v="2026-03-25T00:00:00"/>
    <m/>
    <n v="256165"/>
    <n v="0"/>
    <n v="256165"/>
    <n v="0"/>
    <d v="2025-12-18T00:00:00"/>
    <m/>
    <d v="2025-12-18T00:00:00"/>
    <n v="0"/>
    <m/>
    <s v=""/>
    <s v="Đã thanh toán"/>
    <d v="2025-12-18T00:00:00"/>
    <d v="2026-03-25T00:00:00"/>
    <m/>
    <m/>
    <x v="14"/>
    <x v="14"/>
    <m/>
  </r>
  <r>
    <x v="2"/>
    <x v="2"/>
    <d v="2025-12-18T00:00:00"/>
    <s v="BH2379226"/>
    <d v="2025-12-18T00:00:00"/>
    <n v="85180"/>
    <s v="P-000014401"/>
    <n v="499542"/>
    <n v="0"/>
    <n v="39963"/>
    <n v="539505"/>
    <s v="Tồn đầu kỳ"/>
    <d v="2026-01-21T00:00:00"/>
    <m/>
    <n v="539505"/>
    <n v="0"/>
    <n v="539505"/>
    <n v="0"/>
    <d v="2025-12-18T00:00:00"/>
    <m/>
    <d v="2025-12-18T00:00:00"/>
    <n v="0"/>
    <m/>
    <s v=""/>
    <s v="Đã thanh toán"/>
    <d v="2025-12-18T00:00:00"/>
    <d v="2026-01-21T00:00:00"/>
    <m/>
    <m/>
    <x v="2"/>
    <x v="2"/>
    <m/>
  </r>
  <r>
    <x v="51"/>
    <x v="51"/>
    <d v="2025-12-19T00:00:00"/>
    <s v="BH2379304"/>
    <d v="2025-12-19T00:00:00"/>
    <n v="85296"/>
    <s v="P-005269612"/>
    <n v="367155"/>
    <n v="0"/>
    <n v="29372"/>
    <n v="396527"/>
    <s v="Tồn đầu kỳ"/>
    <d v="2026-03-25T00:00:00"/>
    <m/>
    <n v="396527"/>
    <n v="0"/>
    <n v="396527"/>
    <n v="0"/>
    <d v="2025-12-19T00:00:00"/>
    <m/>
    <d v="2025-12-19T00:00:00"/>
    <n v="0"/>
    <m/>
    <s v=""/>
    <s v="Đã thanh toán"/>
    <d v="2025-12-19T00:00:00"/>
    <d v="2026-03-25T00:00:00"/>
    <m/>
    <m/>
    <x v="14"/>
    <x v="14"/>
    <m/>
  </r>
  <r>
    <x v="43"/>
    <x v="43"/>
    <d v="2025-12-19T00:00:00"/>
    <s v="BH2379308"/>
    <d v="2025-12-19T00:00:00"/>
    <n v="85302"/>
    <s v="P-005270321"/>
    <n v="372331"/>
    <n v="0"/>
    <n v="29786"/>
    <n v="402117"/>
    <s v="Tồn đầu kỳ"/>
    <d v="2026-03-25T00:00:00"/>
    <m/>
    <n v="402117"/>
    <n v="0"/>
    <n v="402117"/>
    <n v="0"/>
    <d v="2025-12-19T00:00:00"/>
    <m/>
    <d v="2025-12-19T00:00:00"/>
    <n v="0"/>
    <m/>
    <s v=""/>
    <s v="Đã thanh toán"/>
    <d v="2025-12-19T00:00:00"/>
    <d v="2026-03-25T00:00:00"/>
    <m/>
    <m/>
    <x v="14"/>
    <x v="14"/>
    <m/>
  </r>
  <r>
    <x v="123"/>
    <x v="123"/>
    <d v="2025-12-16T00:00:00"/>
    <s v="BH2371931"/>
    <d v="2025-12-16T00:00:00"/>
    <n v="84154"/>
    <s v="Bán hàng Tmart03012 131. Quầy Tam Trinh 2 theo hóa đơn 00084154"/>
    <n v="2448499"/>
    <n v="220367"/>
    <n v="178251"/>
    <n v="2406383"/>
    <s v="Tồn đầu kỳ"/>
    <d v="2026-01-20T00:00:00"/>
    <m/>
    <n v="2406383"/>
    <n v="0"/>
    <n v="2406383"/>
    <n v="0"/>
    <d v="2025-12-16T00:00:00"/>
    <m/>
    <d v="2025-12-16T00:00:00"/>
    <n v="0"/>
    <m/>
    <s v=""/>
    <s v="Đã thanh toán"/>
    <d v="2025-12-16T00:00:00"/>
    <d v="2026-01-20T00:00:00"/>
    <m/>
    <m/>
    <x v="12"/>
    <x v="12"/>
    <m/>
  </r>
  <r>
    <x v="124"/>
    <x v="124"/>
    <d v="2025-12-16T00:00:00"/>
    <s v="BH2371979"/>
    <d v="2025-12-16T00:00:00"/>
    <n v="84187"/>
    <s v="Bán hàng Tmart00984 17. Quầy 184 Đại Từ theo hóa đơn 00084187"/>
    <n v="1097851"/>
    <n v="98807"/>
    <n v="79924"/>
    <n v="1078968"/>
    <s v="Tồn đầu kỳ"/>
    <d v="2026-01-20T00:00:00"/>
    <m/>
    <n v="1078968"/>
    <n v="0"/>
    <n v="1078968"/>
    <n v="0"/>
    <d v="2025-12-16T00:00:00"/>
    <m/>
    <d v="2025-12-16T00:00:00"/>
    <n v="0"/>
    <m/>
    <s v=""/>
    <s v="Đã thanh toán"/>
    <d v="2025-12-16T00:00:00"/>
    <d v="2026-01-20T00:00:00"/>
    <m/>
    <m/>
    <x v="12"/>
    <x v="12"/>
    <m/>
  </r>
  <r>
    <x v="75"/>
    <x v="75"/>
    <d v="2025-12-16T00:00:00"/>
    <s v="BH2371930"/>
    <d v="2025-12-16T00:00:00"/>
    <n v="84153"/>
    <s v="Bán hàng Tmart03009 128. Quầy A2 Phương Đông Green Park theo hóa đơn 00084153"/>
    <n v="735864"/>
    <n v="66229"/>
    <n v="53571"/>
    <n v="723206"/>
    <s v="Tồn đầu kỳ"/>
    <d v="2026-01-20T00:00:00"/>
    <m/>
    <n v="723206"/>
    <n v="0"/>
    <n v="723206"/>
    <n v="0"/>
    <d v="2025-12-16T00:00:00"/>
    <m/>
    <d v="2025-12-16T00:00:00"/>
    <n v="0"/>
    <m/>
    <s v=""/>
    <s v="Đã thanh toán"/>
    <d v="2025-12-16T00:00:00"/>
    <d v="2026-01-20T00:00:00"/>
    <m/>
    <m/>
    <x v="12"/>
    <x v="12"/>
    <m/>
  </r>
  <r>
    <x v="125"/>
    <x v="125"/>
    <d v="2025-12-16T00:00:00"/>
    <s v="BH2371929"/>
    <d v="2025-12-16T00:00:00"/>
    <n v="84152"/>
    <s v="Bán hàng Tmart03007 126. Quầy G1 Sunshine theo hóa đơn 00084152"/>
    <n v="1053657"/>
    <n v="94830"/>
    <n v="76706"/>
    <n v="1035533"/>
    <s v="Tồn đầu kỳ"/>
    <d v="2026-01-20T00:00:00"/>
    <m/>
    <n v="1035533"/>
    <n v="0"/>
    <n v="1035533"/>
    <n v="0"/>
    <d v="2025-12-16T00:00:00"/>
    <m/>
    <d v="2025-12-16T00:00:00"/>
    <n v="0"/>
    <m/>
    <s v=""/>
    <s v="Đã thanh toán"/>
    <d v="2025-12-16T00:00:00"/>
    <d v="2026-01-20T00:00:00"/>
    <m/>
    <m/>
    <x v="12"/>
    <x v="12"/>
    <m/>
  </r>
  <r>
    <x v="78"/>
    <x v="78"/>
    <d v="2025-12-16T00:00:00"/>
    <s v="BH2371978"/>
    <d v="2025-12-16T00:00:00"/>
    <n v="84186"/>
    <s v="Bán hàng Tmart00928 12. Quầy CT12B Kim Văn - Kim Lũ theo hóa đơn 00084186"/>
    <n v="1454998"/>
    <n v="130951"/>
    <n v="105924"/>
    <n v="1429971"/>
    <s v="Tồn đầu kỳ"/>
    <d v="2026-01-20T00:00:00"/>
    <m/>
    <n v="1429971"/>
    <n v="0"/>
    <n v="1429971"/>
    <n v="0"/>
    <d v="2025-12-16T00:00:00"/>
    <m/>
    <d v="2025-12-16T00:00:00"/>
    <n v="0"/>
    <m/>
    <s v=""/>
    <s v="Đã thanh toán"/>
    <d v="2025-12-16T00:00:00"/>
    <d v="2026-01-20T00:00:00"/>
    <m/>
    <m/>
    <x v="12"/>
    <x v="12"/>
    <m/>
  </r>
  <r>
    <x v="95"/>
    <x v="95"/>
    <d v="2025-12-16T00:00:00"/>
    <s v="BH2371928"/>
    <d v="2025-12-16T00:00:00"/>
    <n v="84151"/>
    <s v="Bán hàng Tmart01067 86. Quầy Nơ 4A Linh Đàm theo hóa đơn 00084151"/>
    <n v="774275"/>
    <n v="69685"/>
    <n v="56367"/>
    <n v="760957"/>
    <s v="Tồn đầu kỳ"/>
    <d v="2026-01-20T00:00:00"/>
    <m/>
    <n v="760957"/>
    <n v="0"/>
    <n v="760957"/>
    <n v="0"/>
    <d v="2025-12-16T00:00:00"/>
    <m/>
    <d v="2025-12-16T00:00:00"/>
    <n v="0"/>
    <m/>
    <s v=""/>
    <s v="Đã thanh toán"/>
    <d v="2025-12-16T00:00:00"/>
    <d v="2026-01-20T00:00:00"/>
    <m/>
    <m/>
    <x v="12"/>
    <x v="12"/>
    <m/>
  </r>
  <r>
    <x v="74"/>
    <x v="74"/>
    <d v="2025-12-16T00:00:00"/>
    <s v="BH2371827"/>
    <d v="2025-12-16T00:00:00"/>
    <n v="84137"/>
    <s v="Bán hàng Tmart01047 67. Quầy Trần Thủ Độ theo hóa đơn 00084137"/>
    <n v="2879310"/>
    <n v="259139"/>
    <n v="209614"/>
    <n v="2829785"/>
    <s v="Tồn đầu kỳ"/>
    <d v="2026-01-20T00:00:00"/>
    <m/>
    <n v="2829785"/>
    <n v="0"/>
    <n v="2829785"/>
    <n v="0"/>
    <d v="2025-12-16T00:00:00"/>
    <m/>
    <d v="2025-12-16T00:00:00"/>
    <n v="0"/>
    <m/>
    <s v=""/>
    <s v="Đã thanh toán"/>
    <d v="2025-12-16T00:00:00"/>
    <d v="2026-01-20T00:00:00"/>
    <m/>
    <m/>
    <x v="12"/>
    <x v="12"/>
    <m/>
  </r>
  <r>
    <x v="126"/>
    <x v="126"/>
    <d v="2025-12-16T00:00:00"/>
    <s v="BH2371826"/>
    <d v="2025-12-16T00:00:00"/>
    <n v="84136"/>
    <s v="Bán hàng Tmart03002 121. Quầy HH4B Linh Đàm theo hóa đơn 00084136"/>
    <n v="629700"/>
    <n v="56673"/>
    <n v="45842"/>
    <n v="618869"/>
    <s v="Tồn đầu kỳ"/>
    <d v="2026-01-20T00:00:00"/>
    <m/>
    <n v="618869"/>
    <n v="0"/>
    <n v="618869"/>
    <n v="0"/>
    <d v="2025-12-16T00:00:00"/>
    <m/>
    <d v="2025-12-16T00:00:00"/>
    <n v="0"/>
    <m/>
    <s v=""/>
    <s v="Đã thanh toán"/>
    <d v="2025-12-16T00:00:00"/>
    <d v="2026-01-20T00:00:00"/>
    <m/>
    <m/>
    <x v="12"/>
    <x v="12"/>
    <m/>
  </r>
  <r>
    <x v="127"/>
    <x v="127"/>
    <d v="2025-12-16T00:00:00"/>
    <s v="BH2371927"/>
    <d v="2025-12-16T00:00:00"/>
    <n v="84150"/>
    <s v="Bán hàng Tmart01029 49. Nơ 6A, Linh Đàm theo hóa đơn 00084150"/>
    <n v="768035"/>
    <n v="69124"/>
    <n v="55913"/>
    <n v="754824"/>
    <s v="Tồn đầu kỳ"/>
    <d v="2026-01-20T00:00:00"/>
    <m/>
    <n v="754824"/>
    <n v="0"/>
    <n v="754824"/>
    <n v="0"/>
    <d v="2025-12-16T00:00:00"/>
    <m/>
    <d v="2025-12-16T00:00:00"/>
    <n v="0"/>
    <m/>
    <s v=""/>
    <s v="Đã thanh toán"/>
    <d v="2025-12-16T00:00:00"/>
    <d v="2026-01-20T00:00:00"/>
    <m/>
    <m/>
    <x v="12"/>
    <x v="12"/>
    <m/>
  </r>
  <r>
    <x v="128"/>
    <x v="128"/>
    <d v="2025-12-18T00:00:00"/>
    <s v="BH2372198"/>
    <d v="2025-12-18T00:00:00"/>
    <n v="84374"/>
    <s v="Bán hàng Tmart01051 71. Quầy Hưng Yên theo hóa đơn 00084374"/>
    <n v="3221411"/>
    <n v="289928"/>
    <n v="234519"/>
    <n v="3166002"/>
    <s v="Tồn đầu kỳ"/>
    <d v="2026-01-20T00:00:00"/>
    <m/>
    <n v="3166002"/>
    <n v="0"/>
    <n v="3166002"/>
    <n v="0"/>
    <d v="2025-12-18T00:00:00"/>
    <m/>
    <d v="2025-12-18T00:00:00"/>
    <n v="0"/>
    <m/>
    <s v=""/>
    <s v="Đã thanh toán"/>
    <d v="2025-12-18T00:00:00"/>
    <d v="2026-01-20T00:00:00"/>
    <m/>
    <m/>
    <x v="12"/>
    <x v="12"/>
    <m/>
  </r>
  <r>
    <x v="123"/>
    <x v="123"/>
    <d v="2025-12-18T00:00:00"/>
    <s v="BH2372261"/>
    <d v="2025-12-18T00:00:00"/>
    <n v="85198"/>
    <s v="Bán hàng Tmart03012 131. Quầy Tam Trinh 2 theo hóa đơn 00085198"/>
    <n v="600616"/>
    <n v="54055"/>
    <n v="43725"/>
    <n v="590286"/>
    <s v="Tồn đầu kỳ"/>
    <d v="2026-01-20T00:00:00"/>
    <m/>
    <n v="590286"/>
    <n v="0"/>
    <n v="590286"/>
    <n v="0"/>
    <d v="2025-12-18T00:00:00"/>
    <m/>
    <d v="2025-12-18T00:00:00"/>
    <n v="0"/>
    <m/>
    <s v=""/>
    <s v="Đã thanh toán"/>
    <d v="2025-12-18T00:00:00"/>
    <d v="2026-01-20T00:00:00"/>
    <m/>
    <m/>
    <x v="12"/>
    <x v="12"/>
    <m/>
  </r>
  <r>
    <x v="127"/>
    <x v="127"/>
    <d v="2025-12-18T00:00:00"/>
    <s v="BH2372263"/>
    <d v="2025-12-18T00:00:00"/>
    <n v="85200"/>
    <s v="Bán hàng Tmart01029 49. Nơ 6A, Linh Đàm theo hóa đơn 00085200"/>
    <n v="675466"/>
    <n v="60792"/>
    <n v="49174"/>
    <n v="663848"/>
    <s v="Tồn đầu kỳ"/>
    <d v="2026-01-20T00:00:00"/>
    <m/>
    <n v="663848"/>
    <n v="0"/>
    <n v="663848"/>
    <n v="0"/>
    <d v="2025-12-18T00:00:00"/>
    <m/>
    <d v="2025-12-18T00:00:00"/>
    <n v="0"/>
    <m/>
    <s v=""/>
    <s v="Đã thanh toán"/>
    <d v="2025-12-18T00:00:00"/>
    <d v="2026-01-20T00:00:00"/>
    <m/>
    <m/>
    <x v="12"/>
    <x v="12"/>
    <m/>
  </r>
  <r>
    <x v="84"/>
    <x v="84"/>
    <d v="2025-12-18T00:00:00"/>
    <s v="BH2372364"/>
    <d v="2025-12-18T00:00:00"/>
    <n v="85228"/>
    <s v="Bán hàng Tmart03017 Ecohome5 theo hóa đơn 00085228 , ck cố định 9% + km gà muối 500g x 10% và chân giò muối 300g x 10% từ ngày 01-12 đến 31-12"/>
    <n v="753290"/>
    <n v="67797"/>
    <n v="54839"/>
    <n v="740332"/>
    <s v="Tồn đầu kỳ"/>
    <d v="2026-01-20T00:00:00"/>
    <m/>
    <n v="740332"/>
    <n v="0"/>
    <n v="740332"/>
    <n v="0"/>
    <d v="2025-12-18T00:00:00"/>
    <m/>
    <d v="2025-12-18T00:00:00"/>
    <n v="0"/>
    <m/>
    <s v=""/>
    <s v="Đã thanh toán"/>
    <d v="2025-12-18T00:00:00"/>
    <d v="2026-01-20T00:00:00"/>
    <m/>
    <m/>
    <x v="12"/>
    <x v="12"/>
    <m/>
  </r>
  <r>
    <x v="129"/>
    <x v="129"/>
    <d v="2025-12-18T00:00:00"/>
    <s v="BH2372374"/>
    <d v="2025-12-18T00:00:00"/>
    <n v="85237"/>
    <s v="Bán hàng Tmart03013 Quầy Phúc Thọ theo hóa đơn 00085237 , ck cố định 9% + km gà muối 500g x 10% và chân giò muối 300g x 10% từ ngày 01-12 đến 31-12"/>
    <n v="1048762"/>
    <n v="94389"/>
    <n v="76350"/>
    <n v="1030723"/>
    <s v="Tồn đầu kỳ"/>
    <d v="2026-01-20T00:00:00"/>
    <m/>
    <n v="1030723"/>
    <n v="0"/>
    <n v="1030723"/>
    <n v="0"/>
    <d v="2025-12-18T00:00:00"/>
    <m/>
    <d v="2025-12-18T00:00:00"/>
    <n v="0"/>
    <m/>
    <s v=""/>
    <s v="Đã thanh toán"/>
    <d v="2025-12-18T00:00:00"/>
    <d v="2026-01-20T00:00:00"/>
    <m/>
    <m/>
    <x v="12"/>
    <x v="12"/>
    <m/>
  </r>
  <r>
    <x v="89"/>
    <x v="89"/>
    <d v="2025-12-18T00:00:00"/>
    <s v="BH2372366"/>
    <d v="2025-12-18T00:00:00"/>
    <n v="85229"/>
    <s v="Bán hàng Tmart00995 25. Quầy CT2 - KĐT Xala theo hóa đơn 00085229 , ck cố định 9% + km gà muối 500g x 10% và chân giò muối 300g x 10% từ ngày 01-12 đến 31-12"/>
    <n v="1255414"/>
    <n v="112988"/>
    <n v="91394"/>
    <n v="1233820"/>
    <s v="Tồn đầu kỳ"/>
    <d v="2026-01-20T00:00:00"/>
    <m/>
    <n v="1233820"/>
    <n v="0"/>
    <n v="1233820"/>
    <n v="0"/>
    <d v="2025-12-18T00:00:00"/>
    <m/>
    <d v="2025-12-18T00:00:00"/>
    <n v="0"/>
    <m/>
    <s v=""/>
    <s v="Đã thanh toán"/>
    <d v="2025-12-18T00:00:00"/>
    <d v="2026-01-20T00:00:00"/>
    <m/>
    <m/>
    <x v="12"/>
    <x v="12"/>
    <m/>
  </r>
  <r>
    <x v="77"/>
    <x v="77"/>
    <d v="2025-12-18T00:00:00"/>
    <s v="BH2372268"/>
    <d v="2025-12-18T00:00:00"/>
    <n v="85203"/>
    <s v="Bán hàng Tmart00999 27. Quầy 62 Thanh Liệt (658 Kim Giang mới) theo hóa đơn 00085203"/>
    <n v="1594408"/>
    <n v="143497"/>
    <n v="116073"/>
    <n v="1566984"/>
    <s v="Tồn đầu kỳ"/>
    <d v="2026-01-20T00:00:00"/>
    <m/>
    <n v="1566984"/>
    <n v="0"/>
    <n v="1566984"/>
    <n v="0"/>
    <d v="2025-12-18T00:00:00"/>
    <m/>
    <d v="2025-12-18T00:00:00"/>
    <n v="0"/>
    <m/>
    <s v=""/>
    <s v="Đã thanh toán"/>
    <d v="2025-12-18T00:00:00"/>
    <d v="2026-01-20T00:00:00"/>
    <m/>
    <m/>
    <x v="12"/>
    <x v="12"/>
    <m/>
  </r>
  <r>
    <x v="82"/>
    <x v="82"/>
    <d v="2025-12-18T00:00:00"/>
    <s v="BH2372361"/>
    <d v="2025-12-18T00:00:00"/>
    <n v="85226"/>
    <s v="Bán hàng Tmart01000 28. Quầy 485 Vũ Tông Phan theo hóa đơn 00085226 , ck cố định 9% + km gà muối 500g x 10% và chân giò muối 300g x 10% từ ngày 01-12 đến 31-12"/>
    <n v="763190"/>
    <n v="68688"/>
    <n v="55560"/>
    <n v="750062"/>
    <s v="Tồn đầu kỳ"/>
    <d v="2026-01-20T00:00:00"/>
    <m/>
    <n v="750062"/>
    <n v="0"/>
    <n v="750062"/>
    <n v="0"/>
    <d v="2025-12-18T00:00:00"/>
    <m/>
    <d v="2025-12-18T00:00:00"/>
    <n v="0"/>
    <m/>
    <s v=""/>
    <s v="Đã thanh toán"/>
    <d v="2025-12-18T00:00:00"/>
    <d v="2026-01-20T00:00:00"/>
    <m/>
    <m/>
    <x v="12"/>
    <x v="12"/>
    <m/>
  </r>
  <r>
    <x v="76"/>
    <x v="76"/>
    <d v="2025-12-18T00:00:00"/>
    <s v="BH2372267"/>
    <d v="2025-12-18T00:00:00"/>
    <n v="85202"/>
    <s v="Bán hàng Tmart01041 61. Quầy Định Công, số 1 Trần Nguyên Đán theo hóa đơn 00085202"/>
    <n v="1201320"/>
    <n v="108119"/>
    <n v="87456"/>
    <n v="1180657"/>
    <s v="Tồn đầu kỳ"/>
    <d v="2026-01-20T00:00:00"/>
    <m/>
    <n v="1180657"/>
    <n v="0"/>
    <n v="1180657"/>
    <n v="0"/>
    <d v="2025-12-18T00:00:00"/>
    <m/>
    <d v="2025-12-18T00:00:00"/>
    <n v="0"/>
    <m/>
    <s v=""/>
    <s v="Đã thanh toán"/>
    <d v="2025-12-18T00:00:00"/>
    <d v="2026-01-20T00:00:00"/>
    <m/>
    <m/>
    <x v="12"/>
    <x v="12"/>
    <m/>
  </r>
  <r>
    <x v="130"/>
    <x v="130"/>
    <d v="2025-12-18T00:00:00"/>
    <s v="BH2372377"/>
    <d v="2025-12-18T00:00:00"/>
    <n v="85240"/>
    <s v="Bán hàng Tmart00722 09. Quầy Sóc Sơn theo hóa đơn 00085240 , ck cố định 9% + km gà muối 500g x 10% và chân giò muối 300g x 10% từ ngày 01-12 đến 31-12"/>
    <n v="600616"/>
    <n v="54055"/>
    <n v="43725"/>
    <n v="590286"/>
    <s v="Tồn đầu kỳ"/>
    <d v="2026-01-20T00:00:00"/>
    <m/>
    <n v="590286"/>
    <n v="0"/>
    <n v="590286"/>
    <n v="0"/>
    <d v="2025-12-18T00:00:00"/>
    <m/>
    <d v="2025-12-18T00:00:00"/>
    <n v="0"/>
    <m/>
    <s v=""/>
    <s v="Đã thanh toán"/>
    <d v="2025-12-18T00:00:00"/>
    <d v="2026-01-20T00:00:00"/>
    <m/>
    <m/>
    <x v="12"/>
    <x v="12"/>
    <m/>
  </r>
  <r>
    <x v="131"/>
    <x v="131"/>
    <d v="2025-12-18T00:00:00"/>
    <s v="BH2372373"/>
    <d v="2025-12-18T00:00:00"/>
    <n v="85236"/>
    <s v="Bán hàng Tmart03004 123.Quầy 282 Nguyễn Huy Tưởng theo hóa đơn 00085236 , ck cố định 9% + km gà muối 500g x 10% và chân giò muối 300g x 10% từ ngày 01-12 đến 31-12"/>
    <n v="1066012"/>
    <n v="95941"/>
    <n v="77606"/>
    <n v="1047677"/>
    <s v="Tồn đầu kỳ"/>
    <d v="2026-01-20T00:00:00"/>
    <m/>
    <n v="1047677"/>
    <n v="0"/>
    <n v="1047677"/>
    <n v="0"/>
    <d v="2025-12-18T00:00:00"/>
    <m/>
    <d v="2025-12-18T00:00:00"/>
    <n v="0"/>
    <m/>
    <s v=""/>
    <s v="Đã thanh toán"/>
    <d v="2025-12-18T00:00:00"/>
    <d v="2026-01-20T00:00:00"/>
    <m/>
    <m/>
    <x v="12"/>
    <x v="12"/>
    <m/>
  </r>
  <r>
    <x v="79"/>
    <x v="79"/>
    <d v="2025-12-18T00:00:00"/>
    <s v="BH2372369"/>
    <d v="2025-12-18T00:00:00"/>
    <n v="85232"/>
    <s v="Bán hàng Tmart01075 94. 282 Xuân Đỉnh theo hóa đơn 00085232 , ck cố định 9% + km gà muối 500g x 10% và chân giò muối 300g x 10% từ ngày 01-12 đến 31-12"/>
    <n v="1634616"/>
    <n v="147116"/>
    <n v="119000"/>
    <n v="1606500"/>
    <s v="Tồn đầu kỳ"/>
    <d v="2026-01-20T00:00:00"/>
    <m/>
    <n v="1606500"/>
    <n v="0"/>
    <n v="1606500"/>
    <n v="0"/>
    <d v="2025-12-18T00:00:00"/>
    <m/>
    <d v="2025-12-18T00:00:00"/>
    <n v="0"/>
    <m/>
    <s v=""/>
    <s v="Đã thanh toán"/>
    <d v="2025-12-18T00:00:00"/>
    <d v="2026-01-20T00:00:00"/>
    <m/>
    <m/>
    <x v="12"/>
    <x v="12"/>
    <m/>
  </r>
  <r>
    <x v="90"/>
    <x v="90"/>
    <d v="2025-12-18T00:00:00"/>
    <s v="BH2372375"/>
    <d v="2025-12-18T00:00:00"/>
    <n v="85238"/>
    <s v="Bán hàng Tmart00628 03. Quầy 274 Khương Đình theo hóa đơn 00085238 , ck cố định 9% + km gà muối 500g x 10% và chân giò muối 300g x 10% từ ngày 01-12 đến 31-12"/>
    <n v="1546380"/>
    <n v="139175"/>
    <n v="112576"/>
    <n v="1519781"/>
    <s v="Tồn đầu kỳ"/>
    <d v="2026-01-20T00:00:00"/>
    <m/>
    <n v="1519781"/>
    <n v="0"/>
    <n v="1519781"/>
    <n v="0"/>
    <d v="2025-12-18T00:00:00"/>
    <m/>
    <d v="2025-12-18T00:00:00"/>
    <n v="0"/>
    <m/>
    <s v=""/>
    <s v="Đã thanh toán"/>
    <d v="2025-12-18T00:00:00"/>
    <d v="2026-01-20T00:00:00"/>
    <m/>
    <m/>
    <x v="12"/>
    <x v="12"/>
    <m/>
  </r>
  <r>
    <x v="68"/>
    <x v="68"/>
    <d v="2025-12-18T00:00:00"/>
    <s v="BH2372265"/>
    <d v="2025-12-18T00:00:00"/>
    <n v="85201"/>
    <s v="Bán hàng Tmart01032 52. Quầy Vĩnh Quỳnh theo hóa đơn 00085201"/>
    <n v="573600"/>
    <n v="51625"/>
    <n v="41758"/>
    <n v="563733"/>
    <s v="Tồn đầu kỳ"/>
    <d v="2026-01-20T00:00:00"/>
    <m/>
    <n v="563733"/>
    <n v="0"/>
    <n v="563733"/>
    <n v="0"/>
    <d v="2025-12-18T00:00:00"/>
    <m/>
    <d v="2025-12-18T00:00:00"/>
    <n v="0"/>
    <m/>
    <s v=""/>
    <s v="Đã thanh toán"/>
    <d v="2025-12-18T00:00:00"/>
    <d v="2026-01-20T00:00:00"/>
    <m/>
    <m/>
    <x v="12"/>
    <x v="12"/>
    <m/>
  </r>
  <r>
    <x v="132"/>
    <x v="132"/>
    <d v="2025-12-18T00:00:00"/>
    <s v="BH2372368"/>
    <d v="2025-12-18T00:00:00"/>
    <n v="85231"/>
    <s v="Bán hàng Tmart01011 35. Quầy tầng 5 tòa GEMEK, KĐT Lê Trọng Tấn theo hóa đơn 00085231 , ck cố định 9% + km gà muối 500g x 10% và chân giò muối 300g x 10% từ ngày 01-12 đến 31-12"/>
    <n v="600616"/>
    <n v="54055"/>
    <n v="43725"/>
    <n v="590286"/>
    <s v="Tồn đầu kỳ"/>
    <d v="2026-01-20T00:00:00"/>
    <m/>
    <n v="590286"/>
    <n v="0"/>
    <n v="590286"/>
    <n v="0"/>
    <d v="2025-12-18T00:00:00"/>
    <m/>
    <d v="2025-12-18T00:00:00"/>
    <n v="0"/>
    <m/>
    <s v=""/>
    <s v="Đã thanh toán"/>
    <d v="2025-12-18T00:00:00"/>
    <d v="2026-01-20T00:00:00"/>
    <m/>
    <m/>
    <x v="12"/>
    <x v="12"/>
    <m/>
  </r>
  <r>
    <x v="133"/>
    <x v="133"/>
    <d v="2025-12-18T00:00:00"/>
    <s v="BH2372372"/>
    <d v="2025-12-18T00:00:00"/>
    <n v="85235"/>
    <s v="Bán hàng Tmart01097 116. Quầy Iris Garden theo hóa đơn 00085235 , ck cố định 9% + km gà muối 500g x 10% và chân giò muối 300g x 10% từ ngày 01-12 đến 31-12"/>
    <n v="1189034"/>
    <n v="107014"/>
    <n v="86562"/>
    <n v="1168582"/>
    <s v="Tồn đầu kỳ"/>
    <d v="2026-01-20T00:00:00"/>
    <m/>
    <n v="1168582"/>
    <n v="0"/>
    <n v="1168582"/>
    <n v="0"/>
    <d v="2025-12-18T00:00:00"/>
    <m/>
    <d v="2025-12-18T00:00:00"/>
    <n v="0"/>
    <m/>
    <s v=""/>
    <s v="Đã thanh toán"/>
    <d v="2025-12-18T00:00:00"/>
    <d v="2026-01-20T00:00:00"/>
    <m/>
    <m/>
    <x v="12"/>
    <x v="12"/>
    <m/>
  </r>
  <r>
    <x v="134"/>
    <x v="134"/>
    <d v="2025-12-18T00:00:00"/>
    <s v="BH2372367"/>
    <d v="2025-12-18T00:00:00"/>
    <n v="85230"/>
    <s v="Bán hàng Tmart01001 29. Quầy tòa K-KĐT Dương Nội theo hóa đơn 00085230 , ck cố định 9% + km gà muối 500g x 10% và chân giò muối 300g x 10% từ ngày 01-12 đến 31-12"/>
    <n v="1083371"/>
    <n v="97505"/>
    <n v="78869"/>
    <n v="1064735"/>
    <s v="Tồn đầu kỳ"/>
    <d v="2026-01-20T00:00:00"/>
    <m/>
    <n v="1064735"/>
    <n v="0"/>
    <n v="1064735"/>
    <n v="0"/>
    <d v="2025-12-18T00:00:00"/>
    <m/>
    <d v="2025-12-18T00:00:00"/>
    <n v="0"/>
    <m/>
    <s v=""/>
    <s v="Đã thanh toán"/>
    <d v="2025-12-18T00:00:00"/>
    <d v="2026-01-20T00:00:00"/>
    <m/>
    <m/>
    <x v="12"/>
    <x v="12"/>
    <m/>
  </r>
  <r>
    <x v="94"/>
    <x v="94"/>
    <d v="2025-12-18T00:00:00"/>
    <s v="BH2372360"/>
    <d v="2025-12-18T00:00:00"/>
    <n v="85225"/>
    <s v="Bán hàng Tmart01096 1096. Nhà máy Canon Thăng Long theo hóa đơn 00085225 , ck cố định 9% + km gà muối 500g x 10% và chân giò muối 300g x 10% từ ngày 01-12 đến 31-12"/>
    <n v="2213710"/>
    <n v="199235"/>
    <n v="161158"/>
    <n v="2175633"/>
    <s v="Tồn đầu kỳ"/>
    <d v="2026-01-20T00:00:00"/>
    <m/>
    <n v="2175633"/>
    <n v="0"/>
    <n v="2175633"/>
    <n v="0"/>
    <d v="2025-12-18T00:00:00"/>
    <m/>
    <d v="2025-12-18T00:00:00"/>
    <n v="0"/>
    <m/>
    <s v=""/>
    <s v="Đã thanh toán"/>
    <d v="2025-12-18T00:00:00"/>
    <d v="2026-01-20T00:00:00"/>
    <m/>
    <m/>
    <x v="12"/>
    <x v="12"/>
    <m/>
  </r>
  <r>
    <x v="135"/>
    <x v="135"/>
    <d v="2025-12-18T00:00:00"/>
    <s v="BH2372370"/>
    <d v="2025-12-18T00:00:00"/>
    <n v="85233"/>
    <s v="Bán hàng Tmart01048 68. Quầy 32T ĐN-A KĐT Golden An Khánh theo hóa đơn 00085233 , ck cố định 9% + km gà muối 500g x 10% và chân giò muối 300g x 10% từ ngày 01-12 đến 31-12"/>
    <n v="883630"/>
    <n v="79527"/>
    <n v="64328"/>
    <n v="868431"/>
    <s v="Tồn đầu kỳ"/>
    <d v="2026-01-20T00:00:00"/>
    <m/>
    <n v="868431"/>
    <n v="0"/>
    <n v="868431"/>
    <n v="0"/>
    <d v="2025-12-18T00:00:00"/>
    <m/>
    <d v="2025-12-18T00:00:00"/>
    <n v="0"/>
    <m/>
    <s v=""/>
    <s v="Đã thanh toán"/>
    <d v="2025-12-18T00:00:00"/>
    <d v="2026-01-20T00:00:00"/>
    <m/>
    <m/>
    <x v="12"/>
    <x v="12"/>
    <m/>
  </r>
  <r>
    <x v="109"/>
    <x v="109"/>
    <d v="2025-12-18T00:00:00"/>
    <s v="BH2372260"/>
    <d v="2025-12-18T00:00:00"/>
    <n v="85197"/>
    <s v="Bán hàng Tmart00357 01. Quầy 72 Lĩnh Nam theo hóa đơn 00085197"/>
    <n v="560440"/>
    <n v="50440"/>
    <n v="40800"/>
    <n v="550800"/>
    <s v="Tồn đầu kỳ"/>
    <d v="2026-01-20T00:00:00"/>
    <m/>
    <n v="550800"/>
    <n v="0"/>
    <n v="550800"/>
    <n v="0"/>
    <d v="2025-12-18T00:00:00"/>
    <m/>
    <d v="2025-12-18T00:00:00"/>
    <n v="0"/>
    <m/>
    <s v=""/>
    <s v="Đã thanh toán"/>
    <d v="2025-12-18T00:00:00"/>
    <d v="2026-01-20T00:00:00"/>
    <m/>
    <m/>
    <x v="12"/>
    <x v="12"/>
    <m/>
  </r>
  <r>
    <x v="85"/>
    <x v="85"/>
    <d v="2025-12-18T00:00:00"/>
    <s v="BH2372359"/>
    <d v="2025-12-18T00:00:00"/>
    <n v="85224"/>
    <s v="Bán hàng Tmart00644 05. Số 14 Yên Sơn - Chúc Sơn theo hóa đơn 00085224 , ck cố định 9% + km gà muối 500g x 10% và chân giò muối 300g x 10% từ ngày 01-12 đến 31-12"/>
    <n v="845225"/>
    <n v="76071"/>
    <n v="61532"/>
    <n v="830686"/>
    <s v="Tồn đầu kỳ"/>
    <d v="2026-01-20T00:00:00"/>
    <m/>
    <n v="830686"/>
    <n v="0"/>
    <n v="830686"/>
    <n v="0"/>
    <d v="2025-12-18T00:00:00"/>
    <m/>
    <d v="2025-12-18T00:00:00"/>
    <n v="0"/>
    <m/>
    <s v=""/>
    <s v="Đã thanh toán"/>
    <d v="2025-12-18T00:00:00"/>
    <d v="2026-01-20T00:00:00"/>
    <m/>
    <m/>
    <x v="12"/>
    <x v="12"/>
    <m/>
  </r>
  <r>
    <x v="97"/>
    <x v="97"/>
    <d v="2025-12-18T00:00:00"/>
    <s v="BH2372262"/>
    <d v="2025-12-18T00:00:00"/>
    <n v="85199"/>
    <s v="Bán hàng Tmart03016 135. Quầy 60 Vũ Xuân Thiều theo hóa đơn 00085199"/>
    <n v="1007466"/>
    <n v="90672"/>
    <n v="73344"/>
    <n v="990138"/>
    <s v="Tồn đầu kỳ"/>
    <d v="2026-01-20T00:00:00"/>
    <m/>
    <n v="990138"/>
    <n v="0"/>
    <n v="990138"/>
    <n v="0"/>
    <d v="2025-12-18T00:00:00"/>
    <m/>
    <d v="2025-12-18T00:00:00"/>
    <n v="0"/>
    <m/>
    <s v=""/>
    <s v="Đã thanh toán"/>
    <d v="2025-12-18T00:00:00"/>
    <d v="2026-01-20T00:00:00"/>
    <m/>
    <m/>
    <x v="12"/>
    <x v="12"/>
    <m/>
  </r>
  <r>
    <x v="87"/>
    <x v="87"/>
    <d v="2025-12-18T00:00:00"/>
    <s v="BH2372378"/>
    <d v="2025-12-18T00:00:00"/>
    <n v="85241"/>
    <s v="Bán hàng Tmart00988 19. Quầy Resco Cổ Nhuế theo hóa đơn 00085241 , ck cố định 9% + km gà muối 500g x 10% và chân giò muối 300g x 10% từ ngày 01-12 đến 31-12"/>
    <n v="1381474"/>
    <n v="124333"/>
    <n v="100571"/>
    <n v="1357712"/>
    <s v="Tồn đầu kỳ"/>
    <d v="2026-01-20T00:00:00"/>
    <m/>
    <n v="1357712"/>
    <n v="0"/>
    <n v="1357712"/>
    <n v="0"/>
    <d v="2025-12-18T00:00:00"/>
    <m/>
    <d v="2025-12-18T00:00:00"/>
    <n v="0"/>
    <m/>
    <s v=""/>
    <s v="Đã thanh toán"/>
    <d v="2025-12-18T00:00:00"/>
    <d v="2026-01-20T00:00:00"/>
    <m/>
    <m/>
    <x v="12"/>
    <x v="12"/>
    <m/>
  </r>
  <r>
    <x v="124"/>
    <x v="124"/>
    <d v="2025-12-18T00:00:00"/>
    <s v="BH2372259"/>
    <d v="2025-12-18T00:00:00"/>
    <n v="85196"/>
    <s v="Bán hàng Tmart00984 17. Quầy 184 Đại Từ theo hóa đơn 00085196"/>
    <n v="819814"/>
    <n v="73783"/>
    <n v="59682"/>
    <n v="805713"/>
    <s v="Tồn đầu kỳ"/>
    <d v="2026-01-20T00:00:00"/>
    <m/>
    <n v="805713"/>
    <n v="0"/>
    <n v="805713"/>
    <n v="0"/>
    <d v="2025-12-18T00:00:00"/>
    <m/>
    <d v="2025-12-18T00:00:00"/>
    <n v="0"/>
    <m/>
    <s v=""/>
    <s v="Đã thanh toán"/>
    <d v="2025-12-18T00:00:00"/>
    <d v="2026-01-20T00:00:00"/>
    <m/>
    <m/>
    <x v="12"/>
    <x v="12"/>
    <m/>
  </r>
  <r>
    <x v="83"/>
    <x v="83"/>
    <d v="2025-12-18T00:00:00"/>
    <s v="BH2372371"/>
    <d v="2025-12-18T00:00:00"/>
    <n v="85234"/>
    <s v="Bán hàng Tmart03006 125. Quầy MIPEC Kiến Hưng theo hóa đơn 00085234 , ck cố định 9% + km gà muối 500g x 10% và chân giò muối 300g x 10% từ ngày 01-12 đến 31-12"/>
    <n v="660880"/>
    <n v="59479"/>
    <n v="48112"/>
    <n v="649513"/>
    <s v="Tồn đầu kỳ"/>
    <d v="2026-01-20T00:00:00"/>
    <m/>
    <n v="649513"/>
    <n v="0"/>
    <n v="649513"/>
    <n v="0"/>
    <d v="2025-12-18T00:00:00"/>
    <m/>
    <d v="2025-12-18T00:00:00"/>
    <n v="0"/>
    <m/>
    <s v=""/>
    <s v="Đã thanh toán"/>
    <d v="2025-12-18T00:00:00"/>
    <d v="2026-01-20T00:00:00"/>
    <m/>
    <m/>
    <x v="12"/>
    <x v="12"/>
    <m/>
  </r>
  <r>
    <x v="86"/>
    <x v="86"/>
    <d v="2025-12-18T00:00:00"/>
    <s v="BH2372376"/>
    <d v="2025-12-18T00:00:00"/>
    <n v="85239"/>
    <s v="Bán hàng Tmart00983 16. Quầy Xala, tòa nhà Hemisco, Xala theo hóa đơn 00085239 , ck cố định 9% + km gà muối 500g x 10% và chân giò muối 300g x 10% từ ngày 01-12 đến 31-12"/>
    <n v="685366"/>
    <n v="61683"/>
    <n v="49895"/>
    <n v="673578"/>
    <s v="Tồn đầu kỳ"/>
    <d v="2026-01-20T00:00:00"/>
    <m/>
    <n v="673578"/>
    <n v="0"/>
    <n v="673578"/>
    <n v="0"/>
    <d v="2025-12-18T00:00:00"/>
    <m/>
    <d v="2025-12-18T00:00:00"/>
    <n v="0"/>
    <m/>
    <s v=""/>
    <s v="Đã thanh toán"/>
    <d v="2025-12-18T00:00:00"/>
    <d v="2026-01-20T00:00:00"/>
    <m/>
    <m/>
    <x v="12"/>
    <x v="12"/>
    <m/>
  </r>
  <r>
    <x v="136"/>
    <x v="136"/>
    <d v="2025-12-18T00:00:00"/>
    <s v="BH2372363"/>
    <d v="2025-12-18T00:00:00"/>
    <n v="85227"/>
    <s v="Bán hàng Tmart01023 00. Quầy 39 Cầu Diễn theo hóa đơn 00085227 , ck cố định 9% + km gà muối 500g x 10% và chân giò muối 300g x 10% từ ngày 01-12 đến 31-12"/>
    <n v="1418040"/>
    <n v="127625"/>
    <n v="103233"/>
    <n v="1393648"/>
    <s v="Tồn đầu kỳ"/>
    <d v="2026-01-20T00:00:00"/>
    <m/>
    <n v="1393648"/>
    <n v="0"/>
    <n v="1393648"/>
    <n v="0"/>
    <d v="2025-12-18T00:00:00"/>
    <m/>
    <d v="2025-12-18T00:00:00"/>
    <n v="0"/>
    <m/>
    <s v=""/>
    <s v="Đã thanh toán"/>
    <d v="2025-12-18T00:00:00"/>
    <d v="2026-01-20T00:00:00"/>
    <m/>
    <m/>
    <x v="12"/>
    <x v="12"/>
    <m/>
  </r>
  <r>
    <x v="26"/>
    <x v="26"/>
    <d v="2025-12-22T00:00:00"/>
    <s v="BH2379922"/>
    <d v="2025-12-22T00:00:00"/>
    <n v="85933"/>
    <s v="PO-64459"/>
    <n v="546726"/>
    <n v="0"/>
    <n v="43738"/>
    <n v="590464"/>
    <s v="Tồn đầu kỳ"/>
    <d v="2026-02-13T00:00:00"/>
    <m/>
    <n v="590464"/>
    <n v="0"/>
    <n v="590464"/>
    <n v="0"/>
    <d v="2025-12-22T00:00:00"/>
    <m/>
    <d v="2025-12-22T00:00:00"/>
    <n v="0"/>
    <m/>
    <s v=""/>
    <s v="Đã thanh toán"/>
    <d v="2025-12-22T00:00:00"/>
    <d v="2026-02-13T00:00:00"/>
    <m/>
    <m/>
    <x v="7"/>
    <x v="7"/>
    <m/>
  </r>
  <r>
    <x v="137"/>
    <x v="137"/>
    <d v="2025-12-22T00:00:00"/>
    <s v="BH2372898"/>
    <d v="2025-12-22T00:00:00"/>
    <n v="85957"/>
    <s v="Bán hàng K-Market Goldmark Ruby theo hóa đơn 00085957"/>
    <n v="614655"/>
    <n v="0"/>
    <n v="49172"/>
    <n v="663827"/>
    <s v="Tồn đầu kỳ"/>
    <m/>
    <m/>
    <n v="663827"/>
    <n v="0"/>
    <n v="0"/>
    <n v="663827"/>
    <d v="2025-12-22T00:00:00"/>
    <m/>
    <d v="2025-12-22T00:00:00"/>
    <n v="0"/>
    <m/>
    <n v="108.56088738425751"/>
    <s v="Nợ quá hạn từ 90 ngày đến 120 ngày"/>
    <d v="2025-12-22T00:00:00"/>
    <d v="1899-12-30T00:00:00"/>
    <m/>
    <m/>
    <x v="10"/>
    <x v="10"/>
    <m/>
  </r>
  <r>
    <x v="28"/>
    <x v="28"/>
    <d v="2025-12-26T00:00:00"/>
    <s v="BH2373568"/>
    <d v="2025-12-26T00:00:00"/>
    <n v="87431"/>
    <s v="Bán hàng K-Market 17T3 theo hóa đơn 00087431"/>
    <n v="827788"/>
    <n v="0"/>
    <n v="66223"/>
    <n v="894011"/>
    <s v="Tồn đầu kỳ"/>
    <m/>
    <m/>
    <n v="894011"/>
    <n v="0"/>
    <n v="0"/>
    <n v="894011"/>
    <d v="2025-12-26T00:00:00"/>
    <m/>
    <d v="2025-12-26T00:00:00"/>
    <n v="0"/>
    <m/>
    <n v="104.56088738425751"/>
    <s v="Nợ quá hạn từ 90 ngày đến 120 ngày"/>
    <d v="2025-12-26T00:00:00"/>
    <d v="1899-12-30T00:00:00"/>
    <m/>
    <m/>
    <x v="10"/>
    <x v="10"/>
    <m/>
  </r>
  <r>
    <x v="61"/>
    <x v="61"/>
    <d v="2025-12-22T00:00:00"/>
    <s v="BH2372884"/>
    <d v="2025-12-22T00:00:00"/>
    <n v="85947"/>
    <s v="Bán hàng A14TD32 - Cửa hàng OKONO Trần Điền theo hóa đơn 00085947"/>
    <n v="675037"/>
    <n v="0"/>
    <n v="54003"/>
    <n v="729040"/>
    <s v="Tồn đầu kỳ"/>
    <m/>
    <m/>
    <n v="729040"/>
    <n v="0"/>
    <n v="0"/>
    <n v="729040"/>
    <d v="2025-12-22T00:00:00"/>
    <m/>
    <d v="2025-12-22T00:00:00"/>
    <n v="0"/>
    <m/>
    <n v="108.56088738425751"/>
    <s v="Nợ quá hạn từ 90 ngày đến 120 ngày"/>
    <d v="2025-12-22T00:00:00"/>
    <d v="1899-12-30T00:00:00"/>
    <m/>
    <m/>
    <x v="6"/>
    <x v="6"/>
    <m/>
  </r>
  <r>
    <x v="62"/>
    <x v="62"/>
    <d v="2025-12-22T00:00:00"/>
    <s v="BH2372886"/>
    <d v="2025-12-22T00:00:00"/>
    <n v="85948"/>
    <s v="Bán hàng A23TD276 - Cửa hàng OKONO Thượng Đình theo hóa đơn 00085948"/>
    <n v="1084465"/>
    <n v="0"/>
    <n v="86757"/>
    <n v="1171222"/>
    <s v="Tồn đầu kỳ"/>
    <m/>
    <m/>
    <n v="1171222"/>
    <n v="0"/>
    <n v="0"/>
    <n v="1171222"/>
    <d v="2025-12-22T00:00:00"/>
    <m/>
    <d v="2025-12-22T00:00:00"/>
    <n v="0"/>
    <m/>
    <n v="108.56088738425751"/>
    <s v="Nợ quá hạn từ 90 ngày đến 120 ngày"/>
    <d v="2025-12-22T00:00:00"/>
    <d v="1899-12-30T00:00:00"/>
    <m/>
    <m/>
    <x v="6"/>
    <x v="6"/>
    <m/>
  </r>
  <r>
    <x v="112"/>
    <x v="112"/>
    <d v="2025-12-22T00:00:00"/>
    <s v="BH2372885"/>
    <d v="2025-12-22T00:00:00"/>
    <n v="85954"/>
    <s v="Bán hàng A18MT20- Cửa hàng OKONO 20/14 Mễ Trì theo hóa đơn 00085954"/>
    <n v="1662157"/>
    <n v="0"/>
    <n v="132973"/>
    <n v="1795130"/>
    <s v="Tồn đầu kỳ"/>
    <m/>
    <m/>
    <n v="1795130"/>
    <n v="0"/>
    <n v="0"/>
    <n v="1795130"/>
    <d v="2025-12-22T00:00:00"/>
    <m/>
    <d v="2025-12-22T00:00:00"/>
    <n v="0"/>
    <m/>
    <n v="108.56088738425751"/>
    <s v="Nợ quá hạn từ 90 ngày đến 120 ngày"/>
    <d v="2025-12-22T00:00:00"/>
    <d v="1899-12-30T00:00:00"/>
    <m/>
    <m/>
    <x v="6"/>
    <x v="6"/>
    <m/>
  </r>
  <r>
    <x v="57"/>
    <x v="57"/>
    <d v="2025-12-24T00:00:00"/>
    <s v="BH2373282"/>
    <d v="2025-12-24T00:00:00"/>
    <m/>
    <s v="Bán hàng PTMart 505 Minh Khai"/>
    <n v="550556"/>
    <n v="27527"/>
    <n v="41842"/>
    <n v="564871"/>
    <s v="Tồn đầu kỳ"/>
    <d v="2026-01-24T00:00:00"/>
    <m/>
    <n v="564871"/>
    <n v="0"/>
    <n v="564871"/>
    <n v="0"/>
    <d v="2025-12-24T00:00:00"/>
    <m/>
    <d v="2025-12-24T00:00:00"/>
    <n v="0"/>
    <m/>
    <s v=""/>
    <s v="Đã thanh toán"/>
    <d v="2025-12-24T00:00:00"/>
    <d v="2026-01-24T00:00:00"/>
    <m/>
    <m/>
    <x v="20"/>
    <x v="20"/>
    <m/>
  </r>
  <r>
    <x v="53"/>
    <x v="53"/>
    <d v="2025-12-20T00:00:00"/>
    <s v="BH2380463"/>
    <d v="2025-12-20T00:00:00"/>
    <n v="86243"/>
    <s v="PG0000AINY"/>
    <n v="3238223"/>
    <n v="0"/>
    <n v="259058"/>
    <n v="3497281"/>
    <s v="Tồn đầu kỳ"/>
    <d v="2026-01-27T00:00:00"/>
    <m/>
    <n v="3497281"/>
    <n v="0"/>
    <n v="3497281"/>
    <n v="0"/>
    <d v="2025-12-20T00:00:00"/>
    <m/>
    <d v="2025-12-20T00:00:00"/>
    <n v="0"/>
    <m/>
    <s v=""/>
    <s v="Đã thanh toán"/>
    <d v="2025-12-20T00:00:00"/>
    <d v="2026-01-27T00:00:00"/>
    <m/>
    <m/>
    <x v="17"/>
    <x v="17"/>
    <m/>
  </r>
  <r>
    <x v="53"/>
    <x v="53"/>
    <d v="2025-12-10T00:00:00"/>
    <s v="BH2379149"/>
    <d v="2025-12-10T00:00:00"/>
    <n v="84321"/>
    <s v="PG0000AF2M"/>
    <n v="2362468"/>
    <n v="0"/>
    <n v="188997"/>
    <n v="2551465"/>
    <s v="Tồn đầu kỳ"/>
    <d v="2026-01-27T00:00:00"/>
    <m/>
    <n v="2551465"/>
    <n v="0"/>
    <n v="2551465"/>
    <n v="0"/>
    <d v="2025-12-10T00:00:00"/>
    <m/>
    <d v="2025-12-10T00:00:00"/>
    <n v="0"/>
    <m/>
    <s v=""/>
    <s v="Đã thanh toán"/>
    <d v="2025-12-10T00:00:00"/>
    <d v="2026-01-27T00:00:00"/>
    <m/>
    <m/>
    <x v="17"/>
    <x v="17"/>
    <m/>
  </r>
  <r>
    <x v="54"/>
    <x v="54"/>
    <d v="2025-12-10T00:00:00"/>
    <s v="BH2379151"/>
    <d v="2025-12-10T00:00:00"/>
    <n v="84322"/>
    <s v="PG0000AEZF"/>
    <n v="513824"/>
    <n v="0"/>
    <n v="41106"/>
    <n v="554930"/>
    <s v="Tồn đầu kỳ"/>
    <d v="2026-01-27T00:00:00"/>
    <m/>
    <n v="554930"/>
    <n v="0"/>
    <n v="554930"/>
    <n v="0"/>
    <d v="2025-12-10T00:00:00"/>
    <m/>
    <d v="2025-12-10T00:00:00"/>
    <n v="0"/>
    <m/>
    <s v=""/>
    <s v="Đã thanh toán"/>
    <d v="2025-12-10T00:00:00"/>
    <d v="2026-01-27T00:00:00"/>
    <m/>
    <m/>
    <x v="17"/>
    <x v="17"/>
    <m/>
  </r>
  <r>
    <x v="110"/>
    <x v="110"/>
    <d v="2025-12-11T00:00:00"/>
    <s v="BH2372016"/>
    <d v="2025-12-11T00:00:00"/>
    <n v="84257"/>
    <s v="PG0000AFJZ"/>
    <n v="541748"/>
    <n v="0"/>
    <n v="43340"/>
    <n v="585088"/>
    <s v="Tồn đầu kỳ"/>
    <d v="2026-01-27T00:00:00"/>
    <m/>
    <n v="585088"/>
    <n v="0"/>
    <n v="585088"/>
    <n v="0"/>
    <d v="2025-12-11T00:00:00"/>
    <m/>
    <d v="2025-12-11T00:00:00"/>
    <n v="0"/>
    <m/>
    <s v=""/>
    <s v="Đã thanh toán"/>
    <d v="2025-12-11T00:00:00"/>
    <d v="2026-01-27T00:00:00"/>
    <m/>
    <m/>
    <x v="17"/>
    <x v="17"/>
    <m/>
  </r>
  <r>
    <x v="110"/>
    <x v="110"/>
    <d v="2025-12-15T00:00:00"/>
    <s v="BH2373120"/>
    <d v="2025-12-15T00:00:00"/>
    <n v="86078"/>
    <s v="PG0000AGVB"/>
    <n v="344286"/>
    <n v="0"/>
    <n v="27543"/>
    <n v="371829"/>
    <s v="Tồn đầu kỳ"/>
    <d v="2026-01-27T00:00:00"/>
    <m/>
    <n v="371829"/>
    <n v="0"/>
    <n v="371829"/>
    <n v="0"/>
    <d v="2025-12-15T00:00:00"/>
    <m/>
    <d v="2025-12-15T00:00:00"/>
    <n v="0"/>
    <m/>
    <s v=""/>
    <s v="Đã thanh toán"/>
    <d v="2025-12-15T00:00:00"/>
    <d v="2026-01-27T00:00:00"/>
    <m/>
    <m/>
    <x v="17"/>
    <x v="17"/>
    <m/>
  </r>
  <r>
    <x v="110"/>
    <x v="110"/>
    <d v="2025-12-17T00:00:00"/>
    <s v="BH2373121"/>
    <d v="2025-12-17T00:00:00"/>
    <n v="86079"/>
    <s v="PG0000AHTZ"/>
    <n v="359171"/>
    <n v="0"/>
    <n v="28734"/>
    <n v="387905"/>
    <s v="Tồn đầu kỳ"/>
    <d v="2026-01-27T00:00:00"/>
    <m/>
    <n v="387905"/>
    <n v="0"/>
    <n v="387905"/>
    <n v="0"/>
    <d v="2025-12-17T00:00:00"/>
    <m/>
    <d v="2025-12-17T00:00:00"/>
    <n v="0"/>
    <m/>
    <s v=""/>
    <s v="Đã thanh toán"/>
    <d v="2025-12-17T00:00:00"/>
    <d v="2026-01-27T00:00:00"/>
    <m/>
    <m/>
    <x v="17"/>
    <x v="17"/>
    <m/>
  </r>
  <r>
    <x v="53"/>
    <x v="53"/>
    <d v="2025-12-17T00:00:00"/>
    <s v="BH2380419"/>
    <d v="2025-12-17T00:00:00"/>
    <n v="86178"/>
    <s v="PG0000AHLH"/>
    <n v="10272332"/>
    <n v="0"/>
    <n v="821787"/>
    <n v="11094119"/>
    <s v="Tồn đầu kỳ"/>
    <d v="2026-01-27T00:00:00"/>
    <m/>
    <n v="11094119"/>
    <n v="0"/>
    <n v="11094119"/>
    <n v="0"/>
    <d v="2025-12-17T00:00:00"/>
    <m/>
    <d v="2025-12-17T00:00:00"/>
    <n v="0"/>
    <m/>
    <s v=""/>
    <s v="Đã thanh toán"/>
    <d v="2025-12-17T00:00:00"/>
    <d v="2026-01-27T00:00:00"/>
    <m/>
    <m/>
    <x v="17"/>
    <x v="17"/>
    <m/>
  </r>
  <r>
    <x v="54"/>
    <x v="54"/>
    <d v="2025-12-17T00:00:00"/>
    <s v="BH2380420"/>
    <d v="2025-12-17T00:00:00"/>
    <n v="86180"/>
    <s v="PG0000AHHW"/>
    <n v="660547"/>
    <n v="0"/>
    <n v="52844"/>
    <n v="713391"/>
    <s v="Tồn đầu kỳ"/>
    <d v="2026-01-27T00:00:00"/>
    <m/>
    <n v="713391"/>
    <n v="0"/>
    <n v="713391"/>
    <n v="0"/>
    <d v="2025-12-17T00:00:00"/>
    <m/>
    <d v="2025-12-17T00:00:00"/>
    <n v="0"/>
    <m/>
    <s v=""/>
    <s v="Đã thanh toán"/>
    <d v="2025-12-17T00:00:00"/>
    <d v="2026-01-27T00:00:00"/>
    <m/>
    <m/>
    <x v="17"/>
    <x v="17"/>
    <m/>
  </r>
  <r>
    <x v="110"/>
    <x v="110"/>
    <d v="2025-12-18T00:00:00"/>
    <s v="BH2373123"/>
    <d v="2025-12-18T00:00:00"/>
    <n v="86081"/>
    <s v="PG0000AI2N"/>
    <n v="398605"/>
    <n v="0"/>
    <n v="31888"/>
    <n v="430493"/>
    <s v="Tồn đầu kỳ"/>
    <d v="2026-01-27T00:00:00"/>
    <m/>
    <n v="430493"/>
    <n v="0"/>
    <n v="430493"/>
    <n v="0"/>
    <d v="2025-12-18T00:00:00"/>
    <m/>
    <d v="2025-12-18T00:00:00"/>
    <n v="0"/>
    <m/>
    <s v=""/>
    <s v="Đã thanh toán"/>
    <d v="2025-12-18T00:00:00"/>
    <d v="2026-01-27T00:00:00"/>
    <m/>
    <m/>
    <x v="17"/>
    <x v="17"/>
    <m/>
  </r>
  <r>
    <x v="110"/>
    <x v="110"/>
    <d v="2025-12-19T00:00:00"/>
    <s v="BH2373122"/>
    <d v="2025-12-19T00:00:00"/>
    <n v="86080"/>
    <s v="PG0000AIEW"/>
    <n v="573810"/>
    <n v="0"/>
    <n v="45905"/>
    <n v="619715"/>
    <s v="Tồn đầu kỳ"/>
    <d v="2026-01-27T00:00:00"/>
    <m/>
    <n v="619715"/>
    <n v="0"/>
    <n v="619715"/>
    <n v="0"/>
    <d v="2025-12-19T00:00:00"/>
    <m/>
    <d v="2025-12-19T00:00:00"/>
    <n v="0"/>
    <m/>
    <s v=""/>
    <s v="Đã thanh toán"/>
    <d v="2025-12-19T00:00:00"/>
    <d v="2026-01-27T00:00:00"/>
    <m/>
    <m/>
    <x v="17"/>
    <x v="17"/>
    <m/>
  </r>
  <r>
    <x v="54"/>
    <x v="54"/>
    <d v="2025-12-20T00:00:00"/>
    <s v="BH2380464"/>
    <d v="2025-12-20T00:00:00"/>
    <n v="86244"/>
    <s v="PG0000AIKV"/>
    <n v="81491"/>
    <n v="0"/>
    <n v="6519"/>
    <n v="88010"/>
    <s v="Tồn đầu kỳ"/>
    <d v="2026-01-27T00:00:00"/>
    <m/>
    <n v="88010"/>
    <n v="0"/>
    <n v="88010"/>
    <n v="0"/>
    <d v="2025-12-20T00:00:00"/>
    <m/>
    <d v="2025-12-20T00:00:00"/>
    <n v="0"/>
    <m/>
    <s v=""/>
    <s v="Đã thanh toán"/>
    <d v="2025-12-20T00:00:00"/>
    <d v="2026-01-27T00:00:00"/>
    <m/>
    <m/>
    <x v="17"/>
    <x v="17"/>
    <m/>
  </r>
  <r>
    <x v="69"/>
    <x v="69"/>
    <d v="2025-12-23T00:00:00"/>
    <s v="BH2373114"/>
    <d v="2025-12-23T00:00:00"/>
    <n v="86074"/>
    <s v="Bán hàng Tmart01065 84. Quầy Tecco Tứ Hiệp theo hóa đơn 00086074"/>
    <n v="1018078"/>
    <n v="91627"/>
    <n v="74116"/>
    <n v="1000567"/>
    <s v="Tồn đầu kỳ"/>
    <d v="2026-01-20T00:00:00"/>
    <m/>
    <n v="1000567"/>
    <n v="0"/>
    <n v="1000567"/>
    <n v="0"/>
    <d v="2025-12-23T00:00:00"/>
    <m/>
    <d v="2025-12-23T00:00:00"/>
    <n v="0"/>
    <m/>
    <s v=""/>
    <s v="Đã thanh toán"/>
    <d v="2025-12-23T00:00:00"/>
    <d v="2026-01-20T00:00:00"/>
    <m/>
    <m/>
    <x v="12"/>
    <x v="12"/>
    <m/>
  </r>
  <r>
    <x v="74"/>
    <x v="74"/>
    <d v="2025-12-23T00:00:00"/>
    <s v="BH2373118"/>
    <d v="2025-12-23T00:00:00"/>
    <n v="86077"/>
    <s v="Bán hàng Tmart01047 67. Quầy Trần Thủ Độ theo hóa đơn 00086077"/>
    <n v="2071713"/>
    <n v="186455"/>
    <n v="150821"/>
    <n v="2036079"/>
    <s v="Tồn đầu kỳ"/>
    <d v="2026-01-20T00:00:00"/>
    <m/>
    <n v="2036079"/>
    <n v="0"/>
    <n v="2036079"/>
    <n v="0"/>
    <d v="2025-12-23T00:00:00"/>
    <m/>
    <d v="2025-12-23T00:00:00"/>
    <n v="0"/>
    <m/>
    <s v=""/>
    <s v="Đã thanh toán"/>
    <d v="2025-12-23T00:00:00"/>
    <d v="2026-01-20T00:00:00"/>
    <m/>
    <m/>
    <x v="12"/>
    <x v="12"/>
    <m/>
  </r>
  <r>
    <x v="131"/>
    <x v="131"/>
    <d v="2025-12-25T00:00:00"/>
    <s v="BH2373444"/>
    <d v="2025-12-25T00:00:00"/>
    <n v="87328"/>
    <s v="Bán hàng Tmart03004 123.Quầy 282 Nguyễn Huy Tưởng theo hóa đơn 00087328"/>
    <n v="814032"/>
    <n v="73264"/>
    <n v="59261"/>
    <n v="800029"/>
    <s v="Tồn đầu kỳ"/>
    <d v="2026-01-20T00:00:00"/>
    <m/>
    <n v="800029"/>
    <n v="0"/>
    <n v="800029"/>
    <n v="0"/>
    <d v="2025-12-25T00:00:00"/>
    <m/>
    <d v="2025-12-25T00:00:00"/>
    <n v="0"/>
    <m/>
    <s v=""/>
    <s v="Đã thanh toán"/>
    <d v="2025-12-25T00:00:00"/>
    <d v="2026-01-20T00:00:00"/>
    <m/>
    <m/>
    <x v="12"/>
    <x v="12"/>
    <m/>
  </r>
  <r>
    <x v="105"/>
    <x v="105"/>
    <d v="2025-12-25T00:00:00"/>
    <s v="BH2373458"/>
    <d v="2025-12-25T00:00:00"/>
    <n v="87347"/>
    <s v="Bán hàng Tmart01019 40. Quầy 19T6 Kiến Hưng theo hóa đơn 00087347"/>
    <n v="1214344"/>
    <n v="109291"/>
    <n v="88404"/>
    <n v="1193457"/>
    <s v="Tồn đầu kỳ"/>
    <d v="2026-01-20T00:00:00"/>
    <m/>
    <n v="1193457"/>
    <n v="0"/>
    <n v="1193457"/>
    <n v="0"/>
    <d v="2025-12-25T00:00:00"/>
    <m/>
    <d v="2025-12-25T00:00:00"/>
    <n v="0"/>
    <m/>
    <s v=""/>
    <s v="Đã thanh toán"/>
    <d v="2025-12-25T00:00:00"/>
    <d v="2026-01-20T00:00:00"/>
    <m/>
    <m/>
    <x v="12"/>
    <x v="12"/>
    <m/>
  </r>
  <r>
    <x v="86"/>
    <x v="86"/>
    <d v="2025-12-25T00:00:00"/>
    <s v="BH2373425"/>
    <d v="2025-12-25T00:00:00"/>
    <n v="87309"/>
    <s v="Bán hàng Tmart00983 16. Quầy Xala, tòa nhà Hemisco, Xala theo hóa đơn 00087309"/>
    <n v="705828"/>
    <n v="63525"/>
    <n v="51384"/>
    <n v="693687"/>
    <s v="Tồn đầu kỳ"/>
    <d v="2026-01-20T00:00:00"/>
    <m/>
    <n v="693687"/>
    <n v="0"/>
    <n v="693687"/>
    <n v="0"/>
    <d v="2025-12-25T00:00:00"/>
    <m/>
    <d v="2025-12-25T00:00:00"/>
    <n v="0"/>
    <m/>
    <s v=""/>
    <s v="Đã thanh toán"/>
    <d v="2025-12-25T00:00:00"/>
    <d v="2026-01-20T00:00:00"/>
    <m/>
    <m/>
    <x v="12"/>
    <x v="12"/>
    <m/>
  </r>
  <r>
    <x v="69"/>
    <x v="69"/>
    <d v="2025-12-25T00:00:00"/>
    <s v="BH2373460"/>
    <d v="2025-12-25T00:00:00"/>
    <n v="87348"/>
    <s v="Bán hàng Tmart01065 84. Quầy Tecco Tứ Hiệp theo hóa đơn 00087348"/>
    <n v="842251"/>
    <n v="75803"/>
    <n v="61316"/>
    <n v="827764"/>
    <s v="Tồn đầu kỳ"/>
    <d v="2026-01-20T00:00:00"/>
    <m/>
    <n v="827764"/>
    <n v="0"/>
    <n v="827764"/>
    <n v="0"/>
    <d v="2025-12-25T00:00:00"/>
    <m/>
    <d v="2025-12-25T00:00:00"/>
    <n v="0"/>
    <m/>
    <s v=""/>
    <s v="Đã thanh toán"/>
    <d v="2025-12-25T00:00:00"/>
    <d v="2026-01-20T00:00:00"/>
    <m/>
    <m/>
    <x v="12"/>
    <x v="12"/>
    <m/>
  </r>
  <r>
    <x v="102"/>
    <x v="102"/>
    <d v="2025-12-25T00:00:00"/>
    <s v="BH2373437"/>
    <d v="2025-12-25T00:00:00"/>
    <n v="87321"/>
    <s v="Bán hàng Tmart01072 91. Quầy 96 Vĩnh Hưng theo hóa đơn 00087321"/>
    <n v="991062"/>
    <n v="89197"/>
    <n v="72149"/>
    <n v="974014"/>
    <s v="Tồn đầu kỳ"/>
    <d v="2026-01-20T00:00:00"/>
    <m/>
    <n v="974014"/>
    <n v="0"/>
    <n v="974014"/>
    <n v="0"/>
    <d v="2025-12-25T00:00:00"/>
    <m/>
    <d v="2025-12-25T00:00:00"/>
    <n v="0"/>
    <m/>
    <s v=""/>
    <s v="Đã thanh toán"/>
    <d v="2025-12-25T00:00:00"/>
    <d v="2026-01-20T00:00:00"/>
    <m/>
    <m/>
    <x v="12"/>
    <x v="12"/>
    <m/>
  </r>
  <r>
    <x v="138"/>
    <x v="138"/>
    <d v="2025-12-25T00:00:00"/>
    <s v="BH2373428"/>
    <d v="2025-12-25T00:00:00"/>
    <n v="87312"/>
    <s v="Bán hàng Tmart01021 42. Quầy Ecolife, 58 Tố Hữu theo hóa đơn 00087312"/>
    <n v="992931"/>
    <n v="89365"/>
    <n v="72285"/>
    <n v="975851"/>
    <s v="Tồn đầu kỳ"/>
    <d v="2026-01-20T00:00:00"/>
    <m/>
    <n v="975851"/>
    <n v="0"/>
    <n v="975851"/>
    <n v="0"/>
    <d v="2025-12-25T00:00:00"/>
    <m/>
    <d v="2025-12-25T00:00:00"/>
    <n v="0"/>
    <m/>
    <s v=""/>
    <s v="Đã thanh toán"/>
    <d v="2025-12-25T00:00:00"/>
    <d v="2026-01-20T00:00:00"/>
    <m/>
    <m/>
    <x v="12"/>
    <x v="12"/>
    <m/>
  </r>
  <r>
    <x v="88"/>
    <x v="88"/>
    <d v="2025-12-25T00:00:00"/>
    <s v="BH2373445"/>
    <d v="2025-12-25T00:00:00"/>
    <n v="87329"/>
    <s v="Bán hàng Tmart00992 22. Quầy CT3 KĐT Văn Khê theo hóa đơn 00087329"/>
    <n v="891546"/>
    <n v="80240"/>
    <n v="64904"/>
    <n v="876210"/>
    <s v="Tồn đầu kỳ"/>
    <d v="2026-01-20T00:00:00"/>
    <m/>
    <n v="876210"/>
    <n v="0"/>
    <n v="876210"/>
    <n v="0"/>
    <d v="2025-12-25T00:00:00"/>
    <m/>
    <d v="2025-12-25T00:00:00"/>
    <n v="0"/>
    <m/>
    <s v=""/>
    <s v="Đã thanh toán"/>
    <d v="2025-12-25T00:00:00"/>
    <d v="2026-01-20T00:00:00"/>
    <m/>
    <m/>
    <x v="12"/>
    <x v="12"/>
    <m/>
  </r>
  <r>
    <x v="94"/>
    <x v="94"/>
    <d v="2025-12-25T00:00:00"/>
    <s v="BH2373443"/>
    <d v="2025-12-25T00:00:00"/>
    <n v="87327"/>
    <s v="Bán hàng Tmart01096 1096. Nhà máy Canon Thăng Long theo hóa đơn 00087327"/>
    <n v="811426"/>
    <n v="73028"/>
    <n v="59072"/>
    <n v="797470"/>
    <s v="Tồn đầu kỳ"/>
    <d v="2026-01-20T00:00:00"/>
    <m/>
    <n v="797470"/>
    <n v="0"/>
    <n v="797470"/>
    <n v="0"/>
    <d v="2025-12-25T00:00:00"/>
    <m/>
    <d v="2025-12-25T00:00:00"/>
    <n v="0"/>
    <m/>
    <s v=""/>
    <s v="Đã thanh toán"/>
    <d v="2025-12-25T00:00:00"/>
    <d v="2026-01-20T00:00:00"/>
    <m/>
    <m/>
    <x v="12"/>
    <x v="12"/>
    <m/>
  </r>
  <r>
    <x v="95"/>
    <x v="95"/>
    <d v="2025-12-25T00:00:00"/>
    <s v="BH2373436"/>
    <d v="2025-12-25T00:00:00"/>
    <n v="87320"/>
    <s v="Bán hàng Tmart01067 86. Quầy Nơ 4A Linh Đàm theo hóa đơn 00087320"/>
    <n v="918048"/>
    <n v="82625"/>
    <n v="66834"/>
    <n v="902257"/>
    <s v="Tồn đầu kỳ"/>
    <d v="2026-01-20T00:00:00"/>
    <m/>
    <n v="902257"/>
    <n v="0"/>
    <n v="902257"/>
    <n v="0"/>
    <d v="2025-12-25T00:00:00"/>
    <m/>
    <d v="2025-12-25T00:00:00"/>
    <n v="0"/>
    <m/>
    <s v=""/>
    <s v="Đã thanh toán"/>
    <d v="2025-12-25T00:00:00"/>
    <d v="2026-01-20T00:00:00"/>
    <m/>
    <m/>
    <x v="12"/>
    <x v="12"/>
    <m/>
  </r>
  <r>
    <x v="139"/>
    <x v="139"/>
    <d v="2025-12-25T00:00:00"/>
    <s v="BH2373455"/>
    <d v="2025-12-25T00:00:00"/>
    <n v="87346"/>
    <s v="Bán hàng Tmart03018 137. Quầy 358 Nguyễn Trãi theo hóa đơn 00087346 , ck cố định 9% + km gà muối 500g x 10% và chân giò 300g x 10%+ ck 10% đơn khai trương"/>
    <n v="5232518"/>
    <n v="470929"/>
    <n v="380927"/>
    <n v="5142516"/>
    <s v="Tồn đầu kỳ"/>
    <d v="2026-01-20T00:00:00"/>
    <m/>
    <n v="5142516"/>
    <n v="0"/>
    <n v="5142516"/>
    <n v="0"/>
    <d v="2025-12-25T00:00:00"/>
    <m/>
    <d v="2025-12-25T00:00:00"/>
    <n v="0"/>
    <m/>
    <s v=""/>
    <s v="Đã thanh toán"/>
    <d v="2025-12-25T00:00:00"/>
    <d v="2026-01-20T00:00:00"/>
    <m/>
    <m/>
    <x v="12"/>
    <x v="12"/>
    <m/>
  </r>
  <r>
    <x v="107"/>
    <x v="107"/>
    <d v="2025-12-25T00:00:00"/>
    <s v="BH2373427"/>
    <d v="2025-12-25T00:00:00"/>
    <n v="87311"/>
    <s v="Bán hàng Tmart01012 36. Quầy CT2 Xuân Mai, Tô Hiệu theo hóa đơn 00087311"/>
    <n v="1285210"/>
    <n v="115669"/>
    <n v="93563"/>
    <n v="1263104"/>
    <s v="Tồn đầu kỳ"/>
    <d v="2026-01-20T00:00:00"/>
    <m/>
    <n v="1263104"/>
    <n v="0"/>
    <n v="1263104"/>
    <n v="0"/>
    <d v="2025-12-25T00:00:00"/>
    <m/>
    <d v="2025-12-25T00:00:00"/>
    <n v="0"/>
    <m/>
    <s v=""/>
    <s v="Đã thanh toán"/>
    <d v="2025-12-25T00:00:00"/>
    <d v="2026-01-20T00:00:00"/>
    <m/>
    <m/>
    <x v="12"/>
    <x v="12"/>
    <m/>
  </r>
  <r>
    <x v="108"/>
    <x v="108"/>
    <d v="2025-12-25T00:00:00"/>
    <s v="BH2373426"/>
    <d v="2025-12-25T00:00:00"/>
    <n v="87310"/>
    <s v="Bán hàng Tmart01010 34. Quầy tòa HH2A, KĐT The Spark Dương Nội theo hóa đơn 00087310"/>
    <n v="1588159"/>
    <n v="142935"/>
    <n v="115618"/>
    <n v="1560842"/>
    <s v="Tồn đầu kỳ"/>
    <d v="2026-01-20T00:00:00"/>
    <m/>
    <n v="1560842"/>
    <n v="0"/>
    <n v="1560842"/>
    <n v="0"/>
    <d v="2025-12-25T00:00:00"/>
    <m/>
    <d v="2025-12-25T00:00:00"/>
    <n v="0"/>
    <m/>
    <s v=""/>
    <s v="Đã thanh toán"/>
    <d v="2025-12-25T00:00:00"/>
    <d v="2026-01-20T00:00:00"/>
    <m/>
    <m/>
    <x v="12"/>
    <x v="12"/>
    <m/>
  </r>
  <r>
    <x v="140"/>
    <x v="140"/>
    <d v="2025-12-25T00:00:00"/>
    <s v="BH2373422"/>
    <d v="2025-12-25T00:00:00"/>
    <n v="87306"/>
    <s v="Bán hàng Tmart00619 04. Quầy N3B2 Trần Bình theo hóa đơn 00087306"/>
    <n v="1275779"/>
    <n v="114821"/>
    <n v="92877"/>
    <n v="1253835"/>
    <s v="Tồn đầu kỳ"/>
    <d v="2026-01-20T00:00:00"/>
    <m/>
    <n v="1253835"/>
    <n v="0"/>
    <n v="1253835"/>
    <n v="0"/>
    <d v="2025-12-25T00:00:00"/>
    <m/>
    <d v="2025-12-25T00:00:00"/>
    <n v="0"/>
    <m/>
    <s v=""/>
    <s v="Đã thanh toán"/>
    <d v="2025-12-25T00:00:00"/>
    <d v="2026-01-20T00:00:00"/>
    <m/>
    <m/>
    <x v="12"/>
    <x v="12"/>
    <m/>
  </r>
  <r>
    <x v="80"/>
    <x v="80"/>
    <d v="2025-12-25T00:00:00"/>
    <s v="BH2373438"/>
    <d v="2025-12-25T00:00:00"/>
    <n v="87322"/>
    <s v="Bán hàng Tmart01073 92. Quầy Lê Văn Thiêm theo hóa đơn 00087322"/>
    <n v="809948"/>
    <n v="72896"/>
    <n v="58964"/>
    <n v="796016"/>
    <s v="Tồn đầu kỳ"/>
    <d v="2026-01-20T00:00:00"/>
    <m/>
    <n v="796016"/>
    <n v="0"/>
    <n v="796016"/>
    <n v="0"/>
    <d v="2025-12-25T00:00:00"/>
    <m/>
    <d v="2025-12-25T00:00:00"/>
    <n v="0"/>
    <m/>
    <s v=""/>
    <s v="Đã thanh toán"/>
    <d v="2025-12-25T00:00:00"/>
    <d v="2026-01-20T00:00:00"/>
    <m/>
    <m/>
    <x v="12"/>
    <x v="12"/>
    <m/>
  </r>
  <r>
    <x v="109"/>
    <x v="109"/>
    <d v="2025-12-25T00:00:00"/>
    <s v="BH2373421"/>
    <d v="2025-12-25T00:00:00"/>
    <n v="87305"/>
    <s v="Bán hàng Tmart00357 01. Quầy 72 Lĩnh Nam theo hóa đơn 00087305"/>
    <n v="536263"/>
    <n v="48263"/>
    <n v="39040"/>
    <n v="527040"/>
    <s v="Tồn đầu kỳ"/>
    <d v="2026-01-20T00:00:00"/>
    <m/>
    <n v="527040"/>
    <n v="0"/>
    <n v="527040"/>
    <n v="0"/>
    <d v="2025-12-25T00:00:00"/>
    <m/>
    <d v="2025-12-25T00:00:00"/>
    <n v="0"/>
    <m/>
    <s v=""/>
    <s v="Đã thanh toán"/>
    <d v="2025-12-25T00:00:00"/>
    <d v="2026-01-20T00:00:00"/>
    <m/>
    <m/>
    <x v="12"/>
    <x v="12"/>
    <m/>
  </r>
  <r>
    <x v="130"/>
    <x v="130"/>
    <d v="2025-12-25T00:00:00"/>
    <s v="BH2373423"/>
    <d v="2025-12-25T00:00:00"/>
    <n v="87307"/>
    <s v="Bán hàng Tmart00722 09. Quầy Sóc Sơn theo hóa đơn 00087307"/>
    <n v="674323"/>
    <n v="60690"/>
    <n v="49091"/>
    <n v="662724"/>
    <s v="Tồn đầu kỳ"/>
    <d v="2026-01-20T00:00:00"/>
    <m/>
    <n v="662724"/>
    <n v="0"/>
    <n v="662724"/>
    <n v="0"/>
    <d v="2025-12-25T00:00:00"/>
    <m/>
    <d v="2025-12-25T00:00:00"/>
    <n v="0"/>
    <m/>
    <s v=""/>
    <s v="Đã thanh toán"/>
    <d v="2025-12-25T00:00:00"/>
    <d v="2026-01-20T00:00:00"/>
    <m/>
    <m/>
    <x v="12"/>
    <x v="12"/>
    <m/>
  </r>
  <r>
    <x v="76"/>
    <x v="76"/>
    <d v="2025-12-25T00:00:00"/>
    <s v="BH2373432"/>
    <d v="2025-12-25T00:00:00"/>
    <n v="87316"/>
    <s v="Bán hàng Tmart01041 61. Quầy Định Công, số 1 Trần Nguyên Đán theo hóa đơn 00087316"/>
    <n v="654997"/>
    <n v="58950"/>
    <n v="47684"/>
    <n v="643731"/>
    <s v="Tồn đầu kỳ"/>
    <d v="2026-01-20T00:00:00"/>
    <m/>
    <n v="643731"/>
    <n v="0"/>
    <n v="643731"/>
    <n v="0"/>
    <d v="2025-12-25T00:00:00"/>
    <m/>
    <d v="2025-12-25T00:00:00"/>
    <n v="0"/>
    <m/>
    <s v=""/>
    <s v="Đã thanh toán"/>
    <d v="2025-12-25T00:00:00"/>
    <d v="2026-01-20T00:00:00"/>
    <m/>
    <m/>
    <x v="12"/>
    <x v="12"/>
    <m/>
  </r>
  <r>
    <x v="104"/>
    <x v="104"/>
    <d v="2025-12-25T00:00:00"/>
    <s v="BH2373430"/>
    <d v="2025-12-25T00:00:00"/>
    <n v="87314"/>
    <s v="Bán hàng Tmart01027 120. Quầy Xốm 2 theo hóa đơn 00087314"/>
    <n v="1208311"/>
    <n v="108748"/>
    <n v="87965"/>
    <n v="1187528"/>
    <s v="Tồn đầu kỳ"/>
    <d v="2026-01-20T00:00:00"/>
    <m/>
    <n v="1187528"/>
    <n v="0"/>
    <n v="1187528"/>
    <n v="0"/>
    <d v="2025-12-25T00:00:00"/>
    <m/>
    <d v="2025-12-25T00:00:00"/>
    <n v="0"/>
    <m/>
    <s v=""/>
    <s v="Đã thanh toán"/>
    <d v="2025-12-25T00:00:00"/>
    <d v="2026-01-20T00:00:00"/>
    <m/>
    <m/>
    <x v="12"/>
    <x v="12"/>
    <m/>
  </r>
  <r>
    <x v="81"/>
    <x v="81"/>
    <d v="2025-12-25T00:00:00"/>
    <s v="BH2373429"/>
    <d v="2025-12-25T00:00:00"/>
    <n v="87313"/>
    <s v="Bán hàng Tmart01025 45. Quầy 20 Đức Diễn theo hóa đơn 00087313"/>
    <n v="1849056"/>
    <n v="166415"/>
    <n v="134611"/>
    <n v="1817252"/>
    <s v="Tồn đầu kỳ"/>
    <d v="2026-01-20T00:00:00"/>
    <m/>
    <n v="1817252"/>
    <n v="0"/>
    <n v="1817252"/>
    <n v="0"/>
    <d v="2025-12-25T00:00:00"/>
    <m/>
    <d v="2025-12-25T00:00:00"/>
    <n v="0"/>
    <m/>
    <s v=""/>
    <s v="Đã thanh toán"/>
    <d v="2025-12-25T00:00:00"/>
    <d v="2026-01-20T00:00:00"/>
    <m/>
    <m/>
    <x v="12"/>
    <x v="12"/>
    <m/>
  </r>
  <r>
    <x v="92"/>
    <x v="92"/>
    <d v="2025-12-25T00:00:00"/>
    <s v="BH2373434"/>
    <d v="2025-12-25T00:00:00"/>
    <n v="87318"/>
    <s v="Bán hàng Tmart01049 69. Quầy 59 Xuân La, Tây Hồ, HN theo hóa đơn 00087318"/>
    <n v="890780"/>
    <n v="80171"/>
    <n v="64849"/>
    <n v="875458"/>
    <s v="Tồn đầu kỳ"/>
    <d v="2026-01-20T00:00:00"/>
    <m/>
    <n v="875458"/>
    <n v="0"/>
    <n v="875458"/>
    <n v="0"/>
    <d v="2025-12-25T00:00:00"/>
    <m/>
    <d v="2025-12-25T00:00:00"/>
    <n v="0"/>
    <m/>
    <s v=""/>
    <s v="Đã thanh toán"/>
    <d v="2025-12-25T00:00:00"/>
    <d v="2026-01-20T00:00:00"/>
    <m/>
    <m/>
    <x v="12"/>
    <x v="12"/>
    <m/>
  </r>
  <r>
    <x v="68"/>
    <x v="68"/>
    <d v="2025-12-25T00:00:00"/>
    <s v="BH2373431"/>
    <d v="2025-12-25T00:00:00"/>
    <n v="87315"/>
    <s v="Bán hàng Tmart01032 52. Quầy Vĩnh Quỳnh theo hóa đơn 00087315"/>
    <n v="723014"/>
    <n v="65072"/>
    <n v="52635"/>
    <n v="710577"/>
    <s v="Tồn đầu kỳ"/>
    <d v="2026-01-20T00:00:00"/>
    <m/>
    <n v="710577"/>
    <n v="0"/>
    <n v="710577"/>
    <n v="0"/>
    <d v="2025-12-25T00:00:00"/>
    <m/>
    <d v="2025-12-25T00:00:00"/>
    <n v="0"/>
    <m/>
    <s v=""/>
    <s v="Đã thanh toán"/>
    <d v="2025-12-25T00:00:00"/>
    <d v="2026-01-20T00:00:00"/>
    <m/>
    <m/>
    <x v="12"/>
    <x v="12"/>
    <m/>
  </r>
  <r>
    <x v="99"/>
    <x v="99"/>
    <d v="2025-12-25T00:00:00"/>
    <s v="BH2373440"/>
    <d v="2025-12-25T00:00:00"/>
    <n v="87324"/>
    <s v="Bán hàng Tmart01078 96. Quầy Ecohome 1 theo hóa đơn 00087324"/>
    <n v="1038488"/>
    <n v="93465"/>
    <n v="75602"/>
    <n v="1020625"/>
    <s v="Tồn đầu kỳ"/>
    <d v="2026-01-20T00:00:00"/>
    <m/>
    <n v="1020625"/>
    <n v="0"/>
    <n v="1020625"/>
    <n v="0"/>
    <d v="2025-12-25T00:00:00"/>
    <m/>
    <d v="2025-12-25T00:00:00"/>
    <n v="0"/>
    <m/>
    <s v=""/>
    <s v="Đã thanh toán"/>
    <d v="2025-12-25T00:00:00"/>
    <d v="2026-01-20T00:00:00"/>
    <m/>
    <m/>
    <x v="12"/>
    <x v="12"/>
    <m/>
  </r>
  <r>
    <x v="100"/>
    <x v="100"/>
    <d v="2025-12-25T00:00:00"/>
    <s v="BH2373435"/>
    <d v="2025-12-25T00:00:00"/>
    <n v="87319"/>
    <s v="Bán hàng Tmart01063 83. Tmart Tòa N02, Ecohome3 theo hóa đơn 00087319"/>
    <n v="692633"/>
    <n v="62337"/>
    <n v="50424"/>
    <n v="680720"/>
    <s v="Tồn đầu kỳ"/>
    <d v="2026-01-20T00:00:00"/>
    <m/>
    <n v="680720"/>
    <n v="0"/>
    <n v="680720"/>
    <n v="0"/>
    <d v="2025-12-25T00:00:00"/>
    <m/>
    <d v="2025-12-25T00:00:00"/>
    <n v="0"/>
    <m/>
    <s v=""/>
    <s v="Đã thanh toán"/>
    <d v="2025-12-25T00:00:00"/>
    <d v="2026-01-20T00:00:00"/>
    <m/>
    <m/>
    <x v="12"/>
    <x v="12"/>
    <m/>
  </r>
  <r>
    <x v="135"/>
    <x v="135"/>
    <d v="2025-12-25T00:00:00"/>
    <s v="BH2373433"/>
    <d v="2025-12-25T00:00:00"/>
    <n v="87317"/>
    <s v="Bán hàng Tmart01048 68. Quầy 32T ĐN-A KĐT Golden An Khánh theo hóa đơn 00087317"/>
    <n v="1629325"/>
    <n v="146640"/>
    <n v="118615"/>
    <n v="1601300"/>
    <s v="Tồn đầu kỳ"/>
    <d v="2026-01-20T00:00:00"/>
    <m/>
    <n v="1601300"/>
    <n v="0"/>
    <n v="1601300"/>
    <n v="0"/>
    <d v="2025-12-25T00:00:00"/>
    <m/>
    <d v="2025-12-25T00:00:00"/>
    <n v="0"/>
    <m/>
    <s v=""/>
    <s v="Đã thanh toán"/>
    <d v="2025-12-25T00:00:00"/>
    <d v="2026-01-20T00:00:00"/>
    <m/>
    <m/>
    <x v="12"/>
    <x v="12"/>
    <m/>
  </r>
  <r>
    <x v="141"/>
    <x v="141"/>
    <d v="2025-12-25T00:00:00"/>
    <s v="BH2373441"/>
    <d v="2025-12-25T00:00:00"/>
    <n v="87325"/>
    <s v="Bán hàng Tmart01080 99. Quầy Roman Tố Hữu theo hóa đơn 00087325"/>
    <n v="672616"/>
    <n v="60535"/>
    <n v="48966"/>
    <n v="661047"/>
    <s v="Tồn đầu kỳ"/>
    <d v="2026-01-20T00:00:00"/>
    <m/>
    <n v="661047"/>
    <n v="0"/>
    <n v="661047"/>
    <n v="0"/>
    <d v="2025-12-25T00:00:00"/>
    <m/>
    <d v="2025-12-25T00:00:00"/>
    <n v="0"/>
    <m/>
    <s v=""/>
    <s v="Đã thanh toán"/>
    <d v="2025-12-25T00:00:00"/>
    <d v="2026-01-20T00:00:00"/>
    <m/>
    <m/>
    <x v="12"/>
    <x v="12"/>
    <m/>
  </r>
  <r>
    <x v="89"/>
    <x v="89"/>
    <d v="2025-12-25T00:00:00"/>
    <s v="BH2373446"/>
    <d v="2025-12-25T00:00:00"/>
    <n v="87330"/>
    <s v="Bán hàng Tmart00995 25. Quầy CT2 - KĐT Xala theo hóa đơn 00087330"/>
    <n v="524850"/>
    <n v="47237"/>
    <n v="38209"/>
    <n v="515822"/>
    <s v="Tồn đầu kỳ"/>
    <d v="2026-01-20T00:00:00"/>
    <m/>
    <n v="515822"/>
    <n v="0"/>
    <n v="515822"/>
    <n v="0"/>
    <d v="2025-12-25T00:00:00"/>
    <m/>
    <d v="2025-12-25T00:00:00"/>
    <n v="0"/>
    <m/>
    <s v=""/>
    <s v="Đã thanh toán"/>
    <d v="2025-12-25T00:00:00"/>
    <d v="2026-01-20T00:00:00"/>
    <m/>
    <m/>
    <x v="12"/>
    <x v="12"/>
    <m/>
  </r>
  <r>
    <x v="91"/>
    <x v="91"/>
    <d v="2025-12-25T00:00:00"/>
    <s v="BH2373442"/>
    <d v="2025-12-25T00:00:00"/>
    <n v="87326"/>
    <s v="Bán hàng Tmart01089 108. Quầy Licogi 13 theo hóa đơn 00087326"/>
    <n v="938649"/>
    <n v="84480"/>
    <n v="68334"/>
    <n v="922503"/>
    <s v="Tồn đầu kỳ"/>
    <d v="2026-01-20T00:00:00"/>
    <m/>
    <n v="922503"/>
    <n v="0"/>
    <n v="922503"/>
    <n v="0"/>
    <d v="2025-12-25T00:00:00"/>
    <m/>
    <d v="2025-12-25T00:00:00"/>
    <n v="0"/>
    <m/>
    <s v=""/>
    <s v="Đã thanh toán"/>
    <d v="2025-12-25T00:00:00"/>
    <d v="2026-01-20T00:00:00"/>
    <m/>
    <m/>
    <x v="12"/>
    <x v="12"/>
    <m/>
  </r>
  <r>
    <x v="79"/>
    <x v="79"/>
    <d v="2025-12-25T00:00:00"/>
    <s v="BH2373439"/>
    <d v="2025-12-25T00:00:00"/>
    <n v="87323"/>
    <s v="Bán hàng Tmart01075 94. 282 Xuân Đỉnh theo hóa đơn 00087323"/>
    <n v="689943"/>
    <n v="62095"/>
    <n v="50228"/>
    <n v="678076"/>
    <s v="Tồn đầu kỳ"/>
    <d v="2026-01-20T00:00:00"/>
    <m/>
    <n v="678076"/>
    <n v="0"/>
    <n v="678076"/>
    <n v="0"/>
    <d v="2025-12-25T00:00:00"/>
    <m/>
    <d v="2025-12-25T00:00:00"/>
    <n v="0"/>
    <m/>
    <s v=""/>
    <s v="Đã thanh toán"/>
    <d v="2025-12-25T00:00:00"/>
    <d v="2026-01-20T00:00:00"/>
    <m/>
    <m/>
    <x v="12"/>
    <x v="12"/>
    <m/>
  </r>
  <r>
    <x v="78"/>
    <x v="78"/>
    <d v="2025-12-25T00:00:00"/>
    <s v="BH2373424"/>
    <d v="2025-12-25T00:00:00"/>
    <n v="87308"/>
    <s v="Bán hàng Tmart00928 12. Quầy CT12B Kim Văn - Kim Lũ theo hóa đơn 00087308"/>
    <n v="1021630"/>
    <n v="91947"/>
    <n v="74375"/>
    <n v="1004058"/>
    <s v="Tồn đầu kỳ"/>
    <d v="2026-01-20T00:00:00"/>
    <m/>
    <n v="1004058"/>
    <n v="0"/>
    <n v="1004058"/>
    <n v="0"/>
    <d v="2025-12-25T00:00:00"/>
    <m/>
    <d v="2025-12-25T00:00:00"/>
    <n v="0"/>
    <m/>
    <s v=""/>
    <s v="Đã thanh toán"/>
    <d v="2025-12-25T00:00:00"/>
    <d v="2026-01-20T00:00:00"/>
    <m/>
    <m/>
    <x v="12"/>
    <x v="12"/>
    <m/>
  </r>
  <r>
    <x v="25"/>
    <x v="25"/>
    <d v="2025-12-24T00:00:00"/>
    <s v="BH2380370"/>
    <d v="2025-12-24T00:00:00"/>
    <n v="86116"/>
    <s v="PDN020878"/>
    <n v="5932481"/>
    <n v="0"/>
    <n v="474598"/>
    <n v="6407079"/>
    <s v="Tồn đầu kỳ"/>
    <d v="2026-03-16T00:00:00"/>
    <m/>
    <n v="6407079"/>
    <n v="0"/>
    <n v="6407079"/>
    <n v="0"/>
    <d v="2025-12-24T00:00:00"/>
    <m/>
    <d v="2025-12-24T00:00:00"/>
    <n v="0"/>
    <m/>
    <s v=""/>
    <s v="Đã thanh toán"/>
    <d v="2025-12-24T00:00:00"/>
    <d v="2026-03-16T00:00:00"/>
    <m/>
    <m/>
    <x v="15"/>
    <x v="15"/>
    <m/>
  </r>
  <r>
    <x v="25"/>
    <x v="25"/>
    <d v="2025-12-24T00:00:00"/>
    <s v="BH2380372"/>
    <d v="2025-12-24T00:00:00"/>
    <n v="86118"/>
    <s v="PDN020879"/>
    <n v="264075"/>
    <n v="0"/>
    <n v="21126"/>
    <n v="285201"/>
    <s v="Tồn đầu kỳ"/>
    <d v="2026-03-16T00:00:00"/>
    <m/>
    <n v="285201"/>
    <n v="0"/>
    <n v="285201"/>
    <n v="0"/>
    <d v="2025-12-24T00:00:00"/>
    <m/>
    <d v="2025-12-24T00:00:00"/>
    <n v="0"/>
    <m/>
    <s v=""/>
    <s v="Đã thanh toán"/>
    <d v="2025-12-24T00:00:00"/>
    <d v="2026-03-16T00:00:00"/>
    <m/>
    <m/>
    <x v="15"/>
    <x v="15"/>
    <m/>
  </r>
  <r>
    <x v="25"/>
    <x v="25"/>
    <d v="2025-12-24T00:00:00"/>
    <s v="BH2380371"/>
    <d v="2025-12-24T00:00:00"/>
    <n v="86117"/>
    <s v="PDN020876"/>
    <n v="2879777"/>
    <n v="0"/>
    <n v="230382"/>
    <n v="3110159"/>
    <s v="Tồn đầu kỳ"/>
    <d v="2026-03-16T00:00:00"/>
    <m/>
    <n v="3110159"/>
    <n v="0"/>
    <n v="3110159"/>
    <n v="0"/>
    <d v="2025-12-24T00:00:00"/>
    <m/>
    <d v="2025-12-24T00:00:00"/>
    <n v="0"/>
    <m/>
    <s v=""/>
    <s v="Đã thanh toán"/>
    <d v="2025-12-24T00:00:00"/>
    <d v="2026-03-16T00:00:00"/>
    <m/>
    <m/>
    <x v="15"/>
    <x v="15"/>
    <m/>
  </r>
  <r>
    <x v="142"/>
    <x v="142"/>
    <d v="2025-12-20T00:00:00"/>
    <s v="BH2379355"/>
    <d v="2025-12-20T00:00:00"/>
    <n v="85792"/>
    <s v="P-005270839"/>
    <n v="355785"/>
    <n v="0"/>
    <n v="28463"/>
    <n v="384248"/>
    <s v="Tồn đầu kỳ"/>
    <d v="2026-03-25T00:00:00"/>
    <m/>
    <n v="384248"/>
    <n v="0"/>
    <n v="384248"/>
    <n v="0"/>
    <d v="2025-12-20T00:00:00"/>
    <m/>
    <d v="2025-12-20T00:00:00"/>
    <n v="0"/>
    <m/>
    <s v=""/>
    <s v="Đã thanh toán"/>
    <d v="2025-12-20T00:00:00"/>
    <d v="2026-03-25T00:00:00"/>
    <m/>
    <m/>
    <x v="14"/>
    <x v="14"/>
    <m/>
  </r>
  <r>
    <x v="143"/>
    <x v="143"/>
    <d v="2025-12-20T00:00:00"/>
    <s v="BH2379353"/>
    <d v="2025-12-20T00:00:00"/>
    <n v="85790"/>
    <s v="P-005270887"/>
    <n v="1164370"/>
    <n v="0"/>
    <n v="93150"/>
    <n v="1257520"/>
    <s v="Tồn đầu kỳ"/>
    <d v="2026-03-25T00:00:00"/>
    <m/>
    <n v="1257520"/>
    <n v="0"/>
    <n v="1257520"/>
    <n v="0"/>
    <d v="2025-12-20T00:00:00"/>
    <m/>
    <d v="2025-12-20T00:00:00"/>
    <n v="0"/>
    <m/>
    <s v=""/>
    <s v="Đã thanh toán"/>
    <d v="2025-12-20T00:00:00"/>
    <d v="2026-03-25T00:00:00"/>
    <m/>
    <m/>
    <x v="14"/>
    <x v="14"/>
    <m/>
  </r>
  <r>
    <x v="144"/>
    <x v="144"/>
    <d v="2025-12-20T00:00:00"/>
    <s v="BH2379365"/>
    <d v="2025-12-20T00:00:00"/>
    <n v="85803"/>
    <s v="P-005268139"/>
    <n v="1003648"/>
    <n v="0"/>
    <n v="80292"/>
    <n v="1083940"/>
    <s v="Tồn đầu kỳ"/>
    <d v="2026-03-25T00:00:00"/>
    <m/>
    <n v="1083940"/>
    <n v="0"/>
    <n v="1083940"/>
    <n v="0"/>
    <d v="2025-12-20T00:00:00"/>
    <m/>
    <d v="2025-12-20T00:00:00"/>
    <n v="0"/>
    <m/>
    <s v=""/>
    <s v="Đã thanh toán"/>
    <d v="2025-12-20T00:00:00"/>
    <d v="2026-03-25T00:00:00"/>
    <m/>
    <m/>
    <x v="14"/>
    <x v="14"/>
    <m/>
  </r>
  <r>
    <x v="145"/>
    <x v="145"/>
    <d v="2025-12-20T00:00:00"/>
    <s v="BH2379368"/>
    <d v="2025-12-20T00:00:00"/>
    <n v="85811"/>
    <s v="P-005271222"/>
    <n v="514017"/>
    <n v="0"/>
    <n v="41121"/>
    <n v="555138"/>
    <s v="Tồn đầu kỳ"/>
    <d v="2026-03-25T00:00:00"/>
    <m/>
    <n v="555138"/>
    <n v="0"/>
    <n v="555138"/>
    <n v="0"/>
    <d v="2025-12-20T00:00:00"/>
    <m/>
    <d v="2025-12-20T00:00:00"/>
    <n v="0"/>
    <m/>
    <s v=""/>
    <s v="Đã thanh toán"/>
    <d v="2025-12-20T00:00:00"/>
    <d v="2026-03-25T00:00:00"/>
    <m/>
    <m/>
    <x v="14"/>
    <x v="14"/>
    <m/>
  </r>
  <r>
    <x v="49"/>
    <x v="49"/>
    <d v="2025-12-23T00:00:00"/>
    <s v="BH2379982"/>
    <d v="2025-12-23T00:00:00"/>
    <n v="86016"/>
    <s v="P-005274361"/>
    <n v="644190"/>
    <n v="0"/>
    <n v="51535"/>
    <n v="695725"/>
    <s v="Tồn đầu kỳ"/>
    <d v="2026-03-25T00:00:00"/>
    <m/>
    <n v="695725"/>
    <n v="0"/>
    <n v="695725"/>
    <n v="0"/>
    <d v="2025-12-23T00:00:00"/>
    <m/>
    <d v="2025-12-23T00:00:00"/>
    <n v="0"/>
    <m/>
    <s v=""/>
    <s v="Đã thanh toán"/>
    <d v="2025-12-23T00:00:00"/>
    <d v="2026-03-25T00:00:00"/>
    <m/>
    <m/>
    <x v="14"/>
    <x v="14"/>
    <m/>
  </r>
  <r>
    <x v="146"/>
    <x v="146"/>
    <d v="2025-12-23T00:00:00"/>
    <s v="BH2379993"/>
    <d v="2025-12-23T00:00:00"/>
    <n v="86027"/>
    <s v="P-005273023"/>
    <n v="533940"/>
    <n v="0"/>
    <n v="42715"/>
    <n v="576655"/>
    <s v="Tồn đầu kỳ"/>
    <d v="2026-03-25T00:00:00"/>
    <m/>
    <n v="576655"/>
    <n v="0"/>
    <n v="576655"/>
    <n v="0"/>
    <d v="2025-12-23T00:00:00"/>
    <m/>
    <d v="2025-12-23T00:00:00"/>
    <n v="0"/>
    <m/>
    <s v=""/>
    <s v="Đã thanh toán"/>
    <d v="2025-12-23T00:00:00"/>
    <d v="2026-03-25T00:00:00"/>
    <m/>
    <m/>
    <x v="14"/>
    <x v="14"/>
    <m/>
  </r>
  <r>
    <x v="147"/>
    <x v="147"/>
    <d v="2025-12-24T00:00:00"/>
    <s v="BH2380388"/>
    <d v="2025-12-24T00:00:00"/>
    <n v="86134"/>
    <s v="P-005275456"/>
    <n v="1741900"/>
    <n v="0"/>
    <n v="139352"/>
    <n v="1881252"/>
    <s v="Tồn đầu kỳ"/>
    <d v="2026-03-25T00:00:00"/>
    <m/>
    <n v="1881252"/>
    <n v="0"/>
    <n v="1881252"/>
    <n v="0"/>
    <d v="2025-12-24T00:00:00"/>
    <m/>
    <d v="2025-12-24T00:00:00"/>
    <n v="0"/>
    <m/>
    <s v=""/>
    <s v="Đã thanh toán"/>
    <d v="2025-12-24T00:00:00"/>
    <d v="2026-03-25T00:00:00"/>
    <m/>
    <m/>
    <x v="14"/>
    <x v="14"/>
    <m/>
  </r>
  <r>
    <x v="148"/>
    <x v="148"/>
    <d v="2025-12-24T00:00:00"/>
    <s v="BH2380395"/>
    <d v="2025-12-24T00:00:00"/>
    <n v="86141"/>
    <s v="P-005273670"/>
    <n v="809812"/>
    <n v="0"/>
    <n v="64785"/>
    <n v="874597"/>
    <s v="Tồn đầu kỳ"/>
    <d v="2026-03-25T00:00:00"/>
    <m/>
    <n v="874597"/>
    <n v="0"/>
    <n v="874597"/>
    <n v="0"/>
    <d v="2025-12-24T00:00:00"/>
    <m/>
    <d v="2025-12-24T00:00:00"/>
    <n v="0"/>
    <m/>
    <s v=""/>
    <s v="Đã thanh toán"/>
    <d v="2025-12-24T00:00:00"/>
    <d v="2026-03-25T00:00:00"/>
    <m/>
    <m/>
    <x v="14"/>
    <x v="14"/>
    <m/>
  </r>
  <r>
    <x v="149"/>
    <x v="149"/>
    <d v="2025-12-24T00:00:00"/>
    <s v="BH2380386"/>
    <d v="2025-12-24T00:00:00"/>
    <n v="86132"/>
    <s v="P-005273952"/>
    <n v="1170286"/>
    <n v="0"/>
    <n v="93623"/>
    <n v="1263909"/>
    <s v="Tồn đầu kỳ"/>
    <d v="2026-03-25T00:00:00"/>
    <m/>
    <n v="1263909"/>
    <n v="0"/>
    <n v="1263909"/>
    <n v="0"/>
    <d v="2025-12-24T00:00:00"/>
    <m/>
    <d v="2025-12-24T00:00:00"/>
    <n v="0"/>
    <m/>
    <s v=""/>
    <s v="Đã thanh toán"/>
    <d v="2025-12-24T00:00:00"/>
    <d v="2026-03-25T00:00:00"/>
    <m/>
    <m/>
    <x v="14"/>
    <x v="14"/>
    <m/>
  </r>
  <r>
    <x v="150"/>
    <x v="150"/>
    <d v="2025-12-24T00:00:00"/>
    <s v="BH2380414"/>
    <d v="2025-12-24T00:00:00"/>
    <n v="86158"/>
    <s v="P-005275110"/>
    <n v="2313295"/>
    <n v="0"/>
    <n v="185064"/>
    <n v="2498359"/>
    <s v="Tồn đầu kỳ"/>
    <d v="2026-03-25T00:00:00"/>
    <m/>
    <n v="2498359"/>
    <n v="0"/>
    <n v="2498359"/>
    <n v="0"/>
    <d v="2025-12-24T00:00:00"/>
    <m/>
    <d v="2025-12-24T00:00:00"/>
    <n v="0"/>
    <m/>
    <s v=""/>
    <s v="Đã thanh toán"/>
    <d v="2025-12-24T00:00:00"/>
    <d v="2026-03-25T00:00:00"/>
    <m/>
    <m/>
    <x v="14"/>
    <x v="14"/>
    <m/>
  </r>
  <r>
    <x v="151"/>
    <x v="151"/>
    <d v="2025-12-25T00:00:00"/>
    <s v="BH2380466"/>
    <d v="2025-12-25T00:00:00"/>
    <n v="86246"/>
    <s v="P-005276426"/>
    <n v="813422"/>
    <n v="0"/>
    <n v="65074"/>
    <n v="878496"/>
    <s v="Tồn đầu kỳ"/>
    <d v="2026-03-25T00:00:00"/>
    <m/>
    <n v="878496"/>
    <n v="0"/>
    <n v="878496"/>
    <n v="0"/>
    <d v="2025-12-25T00:00:00"/>
    <m/>
    <d v="2025-12-25T00:00:00"/>
    <n v="0"/>
    <m/>
    <s v=""/>
    <s v="Đã thanh toán"/>
    <d v="2025-12-25T00:00:00"/>
    <d v="2026-03-25T00:00:00"/>
    <m/>
    <m/>
    <x v="14"/>
    <x v="14"/>
    <m/>
  </r>
  <r>
    <x v="152"/>
    <x v="152"/>
    <d v="2025-12-25T00:00:00"/>
    <s v="BH2380504"/>
    <d v="2025-12-25T00:00:00"/>
    <n v="87296"/>
    <s v="P-005276761"/>
    <n v="481434"/>
    <n v="0"/>
    <n v="38515"/>
    <n v="519949"/>
    <s v="Tồn đầu kỳ"/>
    <d v="2026-03-25T00:00:00"/>
    <m/>
    <n v="519949"/>
    <n v="0"/>
    <n v="519949"/>
    <n v="0"/>
    <d v="2025-12-25T00:00:00"/>
    <m/>
    <d v="2025-12-25T00:00:00"/>
    <n v="0"/>
    <m/>
    <s v=""/>
    <s v="Đã thanh toán"/>
    <d v="2025-12-25T00:00:00"/>
    <d v="2026-03-25T00:00:00"/>
    <m/>
    <m/>
    <x v="14"/>
    <x v="14"/>
    <m/>
  </r>
  <r>
    <x v="153"/>
    <x v="153"/>
    <d v="2025-12-26T00:00:00"/>
    <s v="BH2380539"/>
    <d v="2025-12-26T00:00:00"/>
    <n v="87378"/>
    <s v="P-005278610"/>
    <n v="633472"/>
    <n v="0"/>
    <n v="50678"/>
    <n v="684150"/>
    <s v="Tồn đầu kỳ"/>
    <d v="2026-03-25T00:00:00"/>
    <m/>
    <n v="684150"/>
    <n v="0"/>
    <n v="684150"/>
    <n v="0"/>
    <d v="2025-12-26T00:00:00"/>
    <m/>
    <d v="2025-12-26T00:00:00"/>
    <n v="0"/>
    <m/>
    <s v=""/>
    <s v="Đã thanh toán"/>
    <d v="2025-12-26T00:00:00"/>
    <d v="2026-03-25T00:00:00"/>
    <m/>
    <m/>
    <x v="14"/>
    <x v="14"/>
    <m/>
  </r>
  <r>
    <x v="51"/>
    <x v="51"/>
    <d v="2025-12-26T00:00:00"/>
    <s v="BH2380577"/>
    <d v="2025-12-26T00:00:00"/>
    <n v="87423"/>
    <s v="P-005276740"/>
    <n v="293724"/>
    <n v="0"/>
    <n v="23498"/>
    <n v="317222"/>
    <s v="Tồn đầu kỳ"/>
    <d v="2026-03-25T00:00:00"/>
    <m/>
    <n v="317222"/>
    <n v="0"/>
    <n v="317222"/>
    <n v="0"/>
    <d v="2025-12-26T00:00:00"/>
    <m/>
    <d v="2025-12-26T00:00:00"/>
    <n v="0"/>
    <m/>
    <s v=""/>
    <s v="Đã thanh toán"/>
    <d v="2025-12-26T00:00:00"/>
    <d v="2026-03-25T00:00:00"/>
    <m/>
    <m/>
    <x v="14"/>
    <x v="14"/>
    <m/>
  </r>
  <r>
    <x v="154"/>
    <x v="154"/>
    <d v="2025-12-26T00:00:00"/>
    <s v="BH2380544"/>
    <d v="2025-12-26T00:00:00"/>
    <n v="87383"/>
    <s v="P-005274935"/>
    <n v="894964"/>
    <n v="0"/>
    <n v="71597"/>
    <n v="966561"/>
    <s v="Tồn đầu kỳ"/>
    <d v="2026-03-25T00:00:00"/>
    <m/>
    <n v="966561"/>
    <n v="0"/>
    <n v="966561"/>
    <n v="0"/>
    <d v="2025-12-26T00:00:00"/>
    <m/>
    <d v="2025-12-26T00:00:00"/>
    <n v="0"/>
    <m/>
    <s v=""/>
    <s v="Đã thanh toán"/>
    <d v="2025-12-26T00:00:00"/>
    <d v="2026-03-25T00:00:00"/>
    <m/>
    <m/>
    <x v="14"/>
    <x v="14"/>
    <m/>
  </r>
  <r>
    <x v="0"/>
    <x v="0"/>
    <d v="2025-12-27T00:00:00"/>
    <s v="BH2381028"/>
    <d v="2025-12-27T00:00:00"/>
    <n v="88183"/>
    <s v="P-000233230"/>
    <n v="1906162"/>
    <n v="0"/>
    <n v="152493"/>
    <n v="2058655"/>
    <s v="Tồn đầu kỳ"/>
    <d v="2026-03-02T00:00:00"/>
    <m/>
    <n v="2058655"/>
    <n v="0"/>
    <n v="2058655"/>
    <n v="0"/>
    <d v="2025-12-27T00:00:00"/>
    <m/>
    <d v="2025-12-27T00:00:00"/>
    <n v="0"/>
    <m/>
    <s v=""/>
    <s v="Đã thanh toán"/>
    <d v="2025-12-27T00:00:00"/>
    <d v="2026-03-02T00:00:00"/>
    <m/>
    <m/>
    <x v="0"/>
    <x v="0"/>
    <m/>
  </r>
  <r>
    <x v="23"/>
    <x v="23"/>
    <d v="2025-12-31T00:00:00"/>
    <s v="BH2381390"/>
    <d v="2025-12-31T00:00:00"/>
    <n v="89844"/>
    <s v="P-000116730"/>
    <n v="3126375"/>
    <n v="0"/>
    <n v="250110"/>
    <n v="3376485"/>
    <s v="Tồn đầu kỳ"/>
    <d v="2026-03-17T00:00:00"/>
    <m/>
    <n v="3376485"/>
    <n v="0"/>
    <n v="3376485"/>
    <n v="0"/>
    <d v="2025-12-31T00:00:00"/>
    <m/>
    <d v="2025-12-31T00:00:00"/>
    <n v="0"/>
    <m/>
    <s v=""/>
    <s v="Đã thanh toán"/>
    <d v="2025-12-31T00:00:00"/>
    <d v="2026-03-17T00:00:00"/>
    <m/>
    <m/>
    <x v="13"/>
    <x v="13"/>
    <m/>
  </r>
  <r>
    <x v="2"/>
    <x v="2"/>
    <d v="2025-12-31T00:00:00"/>
    <s v="BH2381293"/>
    <d v="2025-12-31T00:00:00"/>
    <n v="89746"/>
    <s v="P-000014957"/>
    <n v="1792080"/>
    <n v="0"/>
    <n v="143366"/>
    <n v="1935446"/>
    <s v="Tồn đầu kỳ"/>
    <d v="2026-02-05T00:00:00"/>
    <m/>
    <n v="1935446"/>
    <n v="0"/>
    <n v="1935446"/>
    <n v="0"/>
    <d v="2025-12-31T00:00:00"/>
    <m/>
    <d v="2025-12-31T00:00:00"/>
    <n v="0"/>
    <m/>
    <s v=""/>
    <s v="Đã thanh toán"/>
    <d v="2025-12-31T00:00:00"/>
    <d v="2026-02-05T00:00:00"/>
    <m/>
    <m/>
    <x v="2"/>
    <x v="2"/>
    <m/>
  </r>
  <r>
    <x v="24"/>
    <x v="24"/>
    <d v="2025-12-27T00:00:00"/>
    <s v="BH2381017"/>
    <d v="2025-12-27T00:00:00"/>
    <n v="88174"/>
    <s v="P-005277898 - Satrafoods HOÀNG HOA THÁM"/>
    <n v="987967"/>
    <n v="0"/>
    <n v="79037"/>
    <n v="1067004"/>
    <s v="Tồn đầu kỳ"/>
    <d v="2026-03-25T00:00:00"/>
    <m/>
    <n v="1067004"/>
    <n v="0"/>
    <n v="1067004"/>
    <n v="0"/>
    <d v="2025-12-27T00:00:00"/>
    <m/>
    <d v="2025-12-27T00:00:00"/>
    <n v="0"/>
    <m/>
    <s v=""/>
    <s v="Đã thanh toán"/>
    <d v="2025-12-27T00:00:00"/>
    <d v="2026-03-25T00:00:00"/>
    <m/>
    <m/>
    <x v="14"/>
    <x v="14"/>
    <m/>
  </r>
  <r>
    <x v="24"/>
    <x v="24"/>
    <d v="2025-12-27T00:00:00"/>
    <s v="BH2381031"/>
    <d v="2025-12-27T00:00:00"/>
    <n v="88186"/>
    <s v="P-005273069 - Satrafoods NGUYỄN VĂN KHẠ (CỦ CHI 5)"/>
    <n v="480432"/>
    <n v="0"/>
    <n v="38435"/>
    <n v="518867"/>
    <s v="Tồn đầu kỳ"/>
    <d v="2026-03-25T00:00:00"/>
    <m/>
    <n v="518867"/>
    <n v="0"/>
    <n v="518867"/>
    <n v="0"/>
    <d v="2025-12-27T00:00:00"/>
    <m/>
    <d v="2025-12-27T00:00:00"/>
    <n v="0"/>
    <m/>
    <s v=""/>
    <s v="Đã thanh toán"/>
    <d v="2025-12-27T00:00:00"/>
    <d v="2026-03-25T00:00:00"/>
    <m/>
    <m/>
    <x v="14"/>
    <x v="14"/>
    <m/>
  </r>
  <r>
    <x v="24"/>
    <x v="24"/>
    <d v="2025-12-27T00:00:00"/>
    <s v="BH2381034"/>
    <d v="2025-12-27T00:00:00"/>
    <n v="88189"/>
    <s v="P-005276738 - Satrafoods LÝ THƯỜNG KIỆT"/>
    <n v="1752550"/>
    <n v="0"/>
    <n v="140204"/>
    <n v="1892754"/>
    <s v="Tồn đầu kỳ"/>
    <d v="2026-03-25T00:00:00"/>
    <m/>
    <n v="1892754"/>
    <n v="0"/>
    <n v="1892754"/>
    <n v="0"/>
    <d v="2025-12-27T00:00:00"/>
    <m/>
    <d v="2025-12-27T00:00:00"/>
    <n v="0"/>
    <m/>
    <s v=""/>
    <s v="Đã thanh toán"/>
    <d v="2025-12-27T00:00:00"/>
    <d v="2026-03-25T00:00:00"/>
    <m/>
    <m/>
    <x v="14"/>
    <x v="14"/>
    <m/>
  </r>
  <r>
    <x v="24"/>
    <x v="24"/>
    <d v="2025-12-27T00:00:00"/>
    <s v="BH2381039"/>
    <d v="2025-12-27T00:00:00"/>
    <n v="88201"/>
    <s v="P-005275197 - Satrafoods NGUYỄN THỊ KIỂU 2"/>
    <n v="638670"/>
    <n v="0"/>
    <n v="51094"/>
    <n v="689764"/>
    <s v="Tồn đầu kỳ"/>
    <d v="2026-03-25T00:00:00"/>
    <m/>
    <n v="689764"/>
    <n v="0"/>
    <n v="689764"/>
    <n v="0"/>
    <d v="2025-12-27T00:00:00"/>
    <m/>
    <d v="2025-12-27T00:00:00"/>
    <n v="0"/>
    <m/>
    <s v=""/>
    <s v="Đã thanh toán"/>
    <d v="2025-12-27T00:00:00"/>
    <d v="2026-03-25T00:00:00"/>
    <m/>
    <m/>
    <x v="14"/>
    <x v="14"/>
    <m/>
  </r>
  <r>
    <x v="24"/>
    <x v="24"/>
    <d v="2025-12-30T00:00:00"/>
    <s v="BH2381177"/>
    <d v="2025-12-30T00:00:00"/>
    <n v="89076"/>
    <s v="P-005282929 - Satrafoods ĐƯỜNG SỐ 41"/>
    <n v="704409"/>
    <n v="0"/>
    <n v="56353"/>
    <n v="760762"/>
    <s v="Tồn đầu kỳ"/>
    <d v="2026-03-25T00:00:00"/>
    <m/>
    <n v="760762"/>
    <n v="0"/>
    <n v="760762"/>
    <n v="0"/>
    <d v="2025-12-30T00:00:00"/>
    <m/>
    <d v="2025-12-30T00:00:00"/>
    <n v="0"/>
    <m/>
    <s v=""/>
    <s v="Đã thanh toán"/>
    <d v="2025-12-30T00:00:00"/>
    <d v="2026-03-25T00:00:00"/>
    <m/>
    <m/>
    <x v="14"/>
    <x v="14"/>
    <m/>
  </r>
  <r>
    <x v="24"/>
    <x v="24"/>
    <d v="2025-12-30T00:00:00"/>
    <s v="BH2381191"/>
    <d v="2025-12-30T00:00:00"/>
    <n v="89100"/>
    <s v="P-005281834 - Satrafoods BÙI CÔNG TRỪNG"/>
    <n v="729142"/>
    <n v="0"/>
    <n v="58331"/>
    <n v="787473"/>
    <s v="Tồn đầu kỳ"/>
    <d v="2026-03-25T00:00:00"/>
    <m/>
    <n v="787473"/>
    <n v="0"/>
    <n v="787473"/>
    <n v="0"/>
    <d v="2025-12-30T00:00:00"/>
    <m/>
    <d v="2025-12-30T00:00:00"/>
    <n v="0"/>
    <m/>
    <s v=""/>
    <s v="Đã thanh toán"/>
    <d v="2025-12-30T00:00:00"/>
    <d v="2026-03-25T00:00:00"/>
    <m/>
    <m/>
    <x v="14"/>
    <x v="14"/>
    <m/>
  </r>
  <r>
    <x v="24"/>
    <x v="24"/>
    <d v="2025-12-30T00:00:00"/>
    <s v="BH2381211"/>
    <d v="2025-12-30T00:00:00"/>
    <n v="89137"/>
    <s v="P-005282315 - Satrafoods LÊ VĂN LƯƠNG"/>
    <n v="426893"/>
    <n v="0"/>
    <n v="34151"/>
    <n v="461044"/>
    <s v="Tồn đầu kỳ"/>
    <d v="2026-03-25T00:00:00"/>
    <m/>
    <n v="461044"/>
    <n v="0"/>
    <n v="461044"/>
    <n v="0"/>
    <d v="2025-12-30T00:00:00"/>
    <m/>
    <d v="2025-12-30T00:00:00"/>
    <n v="0"/>
    <m/>
    <s v=""/>
    <s v="Đã thanh toán"/>
    <d v="2025-12-30T00:00:00"/>
    <d v="2026-03-25T00:00:00"/>
    <m/>
    <m/>
    <x v="14"/>
    <x v="14"/>
    <m/>
  </r>
  <r>
    <x v="24"/>
    <x v="24"/>
    <d v="2025-12-30T00:00:00"/>
    <s v="BH2381231"/>
    <d v="2025-12-30T00:00:00"/>
    <n v="89158"/>
    <s v="P-005280953 - Satrafoods QUỐC LỘ 50 - 2"/>
    <n v="1824633"/>
    <n v="0"/>
    <n v="145971"/>
    <n v="1970604"/>
    <s v="Tồn đầu kỳ"/>
    <d v="2026-03-25T00:00:00"/>
    <m/>
    <n v="1970604"/>
    <n v="0"/>
    <n v="1970604"/>
    <n v="0"/>
    <d v="2025-12-30T00:00:00"/>
    <m/>
    <d v="2025-12-30T00:00:00"/>
    <n v="0"/>
    <m/>
    <s v=""/>
    <s v="Đã thanh toán"/>
    <d v="2025-12-30T00:00:00"/>
    <d v="2026-03-25T00:00:00"/>
    <m/>
    <m/>
    <x v="14"/>
    <x v="14"/>
    <m/>
  </r>
  <r>
    <x v="24"/>
    <x v="24"/>
    <d v="2025-12-31T00:00:00"/>
    <s v="BH2381297"/>
    <d v="2025-12-31T00:00:00"/>
    <n v="89750"/>
    <s v="P-005282457 - Satrafoods LÊ THỊ HOA"/>
    <n v="775020"/>
    <n v="0"/>
    <n v="62002"/>
    <n v="837022"/>
    <s v="Tồn đầu kỳ"/>
    <d v="2026-03-25T00:00:00"/>
    <m/>
    <n v="837022"/>
    <n v="0"/>
    <n v="837022"/>
    <n v="0"/>
    <d v="2025-12-31T00:00:00"/>
    <m/>
    <d v="2025-12-31T00:00:00"/>
    <n v="0"/>
    <m/>
    <s v=""/>
    <s v="Đã thanh toán"/>
    <d v="2025-12-31T00:00:00"/>
    <d v="2026-03-25T00:00:00"/>
    <m/>
    <m/>
    <x v="14"/>
    <x v="14"/>
    <m/>
  </r>
  <r>
    <x v="24"/>
    <x v="24"/>
    <d v="2025-12-31T00:00:00"/>
    <s v="BH2381307"/>
    <d v="2025-12-31T00:00:00"/>
    <n v="89760"/>
    <s v="P-005282839 - Satrafoods NGUYỄN DUY TRINH 2"/>
    <n v="220293"/>
    <n v="0"/>
    <n v="17623"/>
    <n v="237916"/>
    <s v="Tồn đầu kỳ"/>
    <d v="2026-03-25T00:00:00"/>
    <m/>
    <n v="237916"/>
    <n v="0"/>
    <n v="237916"/>
    <n v="0"/>
    <d v="2025-12-31T00:00:00"/>
    <m/>
    <d v="2025-12-31T00:00:00"/>
    <n v="0"/>
    <m/>
    <s v=""/>
    <s v="Đã thanh toán"/>
    <d v="2025-12-31T00:00:00"/>
    <d v="2026-03-25T00:00:00"/>
    <m/>
    <m/>
    <x v="14"/>
    <x v="14"/>
    <m/>
  </r>
  <r>
    <x v="24"/>
    <x v="24"/>
    <d v="2025-12-31T00:00:00"/>
    <s v="BH2381324"/>
    <d v="2025-12-31T00:00:00"/>
    <n v="89772"/>
    <s v="P-005283787 - Satrafoods TỈNH LỘ 43"/>
    <n v="807267"/>
    <n v="0"/>
    <n v="64581"/>
    <n v="871848"/>
    <s v="Tồn đầu kỳ"/>
    <d v="2026-03-25T00:00:00"/>
    <m/>
    <n v="871848"/>
    <n v="0"/>
    <n v="871848"/>
    <n v="0"/>
    <d v="2025-12-31T00:00:00"/>
    <m/>
    <d v="2025-12-31T00:00:00"/>
    <n v="0"/>
    <m/>
    <s v=""/>
    <s v="Đã thanh toán"/>
    <d v="2025-12-31T00:00:00"/>
    <d v="2026-03-25T00:00:00"/>
    <m/>
    <m/>
    <x v="14"/>
    <x v="14"/>
    <m/>
  </r>
  <r>
    <x v="24"/>
    <x v="24"/>
    <d v="2025-12-31T00:00:00"/>
    <s v="BH2381415"/>
    <d v="2025-12-31T00:00:00"/>
    <n v="89863"/>
    <s v="P-005282498 - Satrafoods QUANG TRUNG"/>
    <n v="293724"/>
    <n v="0"/>
    <n v="23498"/>
    <n v="317222"/>
    <s v="Tồn đầu kỳ"/>
    <d v="2026-03-25T00:00:00"/>
    <m/>
    <n v="317222"/>
    <n v="0"/>
    <n v="317222"/>
    <n v="0"/>
    <d v="2025-12-31T00:00:00"/>
    <m/>
    <d v="2025-12-31T00:00:00"/>
    <n v="0"/>
    <m/>
    <s v=""/>
    <s v="Đã thanh toán"/>
    <d v="2025-12-31T00:00:00"/>
    <d v="2026-03-25T00:00:00"/>
    <m/>
    <m/>
    <x v="14"/>
    <x v="14"/>
    <m/>
  </r>
  <r>
    <x v="40"/>
    <x v="40"/>
    <d v="2025-12-01T00:00:00"/>
    <s v="BH2377268"/>
    <d v="2025-12-01T00:00:00"/>
    <n v="80078"/>
    <s v="251128-01012-00069"/>
    <n v="5101110"/>
    <n v="0"/>
    <n v="408089"/>
    <n v="5509199"/>
    <s v="Tồn đầu kỳ"/>
    <d v="2026-01-30T00:00:00"/>
    <m/>
    <n v="5509199"/>
    <n v="0"/>
    <n v="5509199"/>
    <n v="0"/>
    <d v="2025-12-01T00:00:00"/>
    <m/>
    <d v="2025-12-01T00:00:00"/>
    <n v="0"/>
    <m/>
    <s v=""/>
    <s v="Đã thanh toán"/>
    <d v="2025-12-01T00:00:00"/>
    <d v="2026-01-30T00:00:00"/>
    <m/>
    <m/>
    <x v="5"/>
    <x v="5"/>
    <m/>
  </r>
  <r>
    <x v="155"/>
    <x v="155"/>
    <d v="2025-12-01T00:00:00"/>
    <s v="BH2377282"/>
    <d v="2025-12-01T00:00:00"/>
    <n v="80070"/>
    <s v="251128-01005-00079"/>
    <n v="1012060"/>
    <n v="0"/>
    <n v="80965"/>
    <n v="1093025"/>
    <s v="Tồn đầu kỳ"/>
    <d v="2026-02-10T00:00:00"/>
    <m/>
    <n v="1093025"/>
    <n v="0"/>
    <n v="1093025"/>
    <n v="0"/>
    <d v="2025-12-01T00:00:00"/>
    <m/>
    <d v="2025-12-01T00:00:00"/>
    <n v="0"/>
    <m/>
    <s v=""/>
    <s v="Đã thanh toán"/>
    <d v="2025-12-01T00:00:00"/>
    <d v="2026-02-10T00:00:00"/>
    <m/>
    <m/>
    <x v="5"/>
    <x v="5"/>
    <m/>
  </r>
  <r>
    <x v="15"/>
    <x v="15"/>
    <d v="2025-12-01T00:00:00"/>
    <s v="BH2377292"/>
    <d v="2025-12-01T00:00:00"/>
    <n v="80099"/>
    <s v="251128-01001-00244 - LOTTE NAM SÀI GÒN"/>
    <n v="932890"/>
    <n v="0"/>
    <n v="74631"/>
    <n v="1007521"/>
    <s v="Tồn đầu kỳ"/>
    <d v="2026-02-10T00:00:00"/>
    <m/>
    <n v="1007521"/>
    <n v="0"/>
    <n v="1007521"/>
    <n v="0"/>
    <d v="2025-12-01T00:00:00"/>
    <m/>
    <d v="2025-12-01T00:00:00"/>
    <n v="0"/>
    <m/>
    <s v=""/>
    <s v="Đã thanh toán"/>
    <d v="2025-12-01T00:00:00"/>
    <d v="2026-02-10T00:00:00"/>
    <m/>
    <m/>
    <x v="5"/>
    <x v="5"/>
    <m/>
  </r>
  <r>
    <x v="156"/>
    <x v="156"/>
    <d v="2025-12-02T00:00:00"/>
    <s v="BH2375534"/>
    <d v="2025-11-18T00:00:00"/>
    <n v="80206"/>
    <s v="251117-01003-00057"/>
    <n v="1590160"/>
    <n v="0"/>
    <n v="127212"/>
    <n v="1717372"/>
    <s v="Tồn đầu kỳ"/>
    <d v="2026-01-30T00:00:00"/>
    <m/>
    <n v="1717372"/>
    <n v="0"/>
    <n v="1717372"/>
    <n v="0"/>
    <d v="2025-11-18T00:00:00"/>
    <m/>
    <d v="2025-11-18T00:00:00"/>
    <n v="0"/>
    <m/>
    <s v=""/>
    <s v="Đã thanh toán"/>
    <d v="2025-11-18T00:00:00"/>
    <d v="2026-01-30T00:00:00"/>
    <m/>
    <m/>
    <x v="5"/>
    <x v="5"/>
    <m/>
  </r>
  <r>
    <x v="157"/>
    <x v="157"/>
    <d v="2025-12-02T00:00:00"/>
    <s v="BH2369905"/>
    <d v="2025-12-02T00:00:00"/>
    <n v="80212"/>
    <s v="Bán hàng CÔNG TY CỔ PHẦN TRUNG TÂM THƯƠNG MẠI LOTTE VIỆT NAM - CHI NHÁNH BA ĐÌNH theo hóa đơn 00080212"/>
    <n v="2044525"/>
    <n v="0"/>
    <n v="163562"/>
    <n v="2208087"/>
    <s v="Tồn đầu kỳ"/>
    <d v="2026-01-30T00:00:00"/>
    <m/>
    <n v="2208087"/>
    <n v="0"/>
    <n v="2208087"/>
    <n v="0"/>
    <d v="2025-12-02T00:00:00"/>
    <m/>
    <d v="2025-12-02T00:00:00"/>
    <n v="0"/>
    <m/>
    <s v=""/>
    <s v="Đã thanh toán"/>
    <d v="2025-12-02T00:00:00"/>
    <d v="2026-01-30T00:00:00"/>
    <m/>
    <m/>
    <x v="5"/>
    <x v="5"/>
    <m/>
  </r>
  <r>
    <x v="38"/>
    <x v="38"/>
    <d v="2025-12-02T00:00:00"/>
    <s v="BH2369906"/>
    <d v="2025-12-02T00:00:00"/>
    <n v="80213"/>
    <s v="Bán hàng CÔNG TY CỔ PHẦN TRUNG TÂM THƯƠNG MẠI LOTTE VIỆT NAM - CHI NHÁNH TÂY HỒ theo hóa đơn 00080213"/>
    <n v="536025"/>
    <n v="0"/>
    <n v="42882"/>
    <n v="578907"/>
    <s v="Tồn đầu kỳ"/>
    <d v="2026-01-30T00:00:00"/>
    <m/>
    <n v="578907"/>
    <n v="0"/>
    <n v="578907"/>
    <n v="0"/>
    <d v="2025-12-02T00:00:00"/>
    <m/>
    <d v="2025-12-02T00:00:00"/>
    <n v="0"/>
    <m/>
    <s v=""/>
    <s v="Đã thanh toán"/>
    <d v="2025-12-02T00:00:00"/>
    <d v="2026-01-30T00:00:00"/>
    <m/>
    <m/>
    <x v="5"/>
    <x v="5"/>
    <m/>
  </r>
  <r>
    <x v="38"/>
    <x v="38"/>
    <d v="2025-12-02T00:00:00"/>
    <s v="BH2369907"/>
    <d v="2025-12-02T00:00:00"/>
    <n v="80214"/>
    <s v="Bán hàng CÔNG TY CỔ PHẦN TRUNG TÂM THƯƠNG MẠI LOTTE VIỆT NAM - CHI NHÁNH TÂY HỒ theo hóa đơn 00080214"/>
    <n v="1865780"/>
    <n v="0"/>
    <n v="149262"/>
    <n v="2015042"/>
    <s v="Tồn đầu kỳ"/>
    <d v="2026-02-10T00:00:00"/>
    <m/>
    <n v="2015042"/>
    <n v="0"/>
    <n v="2015042"/>
    <n v="0"/>
    <d v="2025-12-02T00:00:00"/>
    <m/>
    <d v="2025-12-02T00:00:00"/>
    <n v="0"/>
    <m/>
    <s v=""/>
    <s v="Đã thanh toán"/>
    <d v="2025-12-02T00:00:00"/>
    <d v="2026-02-10T00:00:00"/>
    <m/>
    <m/>
    <x v="5"/>
    <x v="5"/>
    <m/>
  </r>
  <r>
    <x v="156"/>
    <x v="156"/>
    <d v="2025-12-03T00:00:00"/>
    <s v="BH2377412"/>
    <d v="2025-12-03T00:00:00"/>
    <n v="80285"/>
    <s v="251201-01003-00017"/>
    <n v="1508500"/>
    <n v="0"/>
    <n v="120680"/>
    <n v="1629180"/>
    <s v="Tồn đầu kỳ"/>
    <d v="2026-01-30T00:00:00"/>
    <m/>
    <n v="1629180"/>
    <n v="0"/>
    <n v="1629180"/>
    <n v="0"/>
    <d v="2025-12-03T00:00:00"/>
    <m/>
    <d v="2025-12-03T00:00:00"/>
    <n v="0"/>
    <m/>
    <s v=""/>
    <s v="Đã thanh toán"/>
    <d v="2025-12-03T00:00:00"/>
    <d v="2026-01-30T00:00:00"/>
    <m/>
    <m/>
    <x v="5"/>
    <x v="5"/>
    <m/>
  </r>
  <r>
    <x v="156"/>
    <x v="156"/>
    <d v="2025-12-03T00:00:00"/>
    <s v="BH2377413"/>
    <d v="2025-12-03T00:00:00"/>
    <n v="80286"/>
    <s v="251130-01003-00029"/>
    <n v="1508500"/>
    <n v="0"/>
    <n v="120680"/>
    <n v="1629180"/>
    <s v="Tồn đầu kỳ"/>
    <d v="2026-01-30T00:00:00"/>
    <m/>
    <n v="1629180"/>
    <n v="0"/>
    <n v="1629180"/>
    <n v="0"/>
    <d v="2025-12-03T00:00:00"/>
    <m/>
    <d v="2025-12-03T00:00:00"/>
    <n v="0"/>
    <m/>
    <s v=""/>
    <s v="Đã thanh toán"/>
    <d v="2025-12-03T00:00:00"/>
    <d v="2026-01-30T00:00:00"/>
    <m/>
    <m/>
    <x v="5"/>
    <x v="5"/>
    <m/>
  </r>
  <r>
    <x v="36"/>
    <x v="36"/>
    <d v="2025-12-04T00:00:00"/>
    <s v="BH2377564"/>
    <d v="2025-12-04T00:00:00"/>
    <n v="80350"/>
    <s v="TC251202-01006-00080"/>
    <n v="3156160"/>
    <n v="0"/>
    <n v="252493"/>
    <n v="3408653"/>
    <s v="Tồn đầu kỳ"/>
    <d v="2026-01-30T00:00:00"/>
    <m/>
    <n v="3408653"/>
    <n v="0"/>
    <n v="3408653"/>
    <n v="0"/>
    <d v="2025-12-04T00:00:00"/>
    <m/>
    <d v="2025-12-04T00:00:00"/>
    <n v="0"/>
    <m/>
    <s v=""/>
    <s v="Đã thanh toán"/>
    <d v="2025-12-04T00:00:00"/>
    <d v="2026-01-30T00:00:00"/>
    <m/>
    <m/>
    <x v="5"/>
    <x v="5"/>
    <m/>
  </r>
  <r>
    <x v="33"/>
    <x v="33"/>
    <d v="2025-12-04T00:00:00"/>
    <s v="BH2377565"/>
    <d v="2025-12-04T00:00:00"/>
    <n v="80351"/>
    <s v="TC251203-01009-00023"/>
    <n v="4535090"/>
    <n v="0"/>
    <n v="362807"/>
    <n v="4897897"/>
    <s v="Tồn đầu kỳ"/>
    <d v="2026-02-10T00:00:00"/>
    <m/>
    <n v="4897897"/>
    <n v="0"/>
    <n v="4897897"/>
    <n v="0"/>
    <d v="2025-12-04T00:00:00"/>
    <m/>
    <d v="2025-12-04T00:00:00"/>
    <n v="0"/>
    <m/>
    <s v=""/>
    <s v="Đã thanh toán"/>
    <d v="2025-12-04T00:00:00"/>
    <d v="2026-02-10T00:00:00"/>
    <m/>
    <m/>
    <x v="5"/>
    <x v="5"/>
    <m/>
  </r>
  <r>
    <x v="14"/>
    <x v="14"/>
    <d v="2025-12-04T00:00:00"/>
    <s v="BH2377566"/>
    <d v="2025-12-04T00:00:00"/>
    <n v="80352"/>
    <s v="TC251203-01011-00037"/>
    <n v="1508500"/>
    <n v="0"/>
    <n v="120680"/>
    <n v="1629180"/>
    <s v="Tồn đầu kỳ"/>
    <d v="2026-01-30T00:00:00"/>
    <m/>
    <n v="1629180"/>
    <n v="0"/>
    <n v="1629180"/>
    <n v="0"/>
    <d v="2025-12-04T00:00:00"/>
    <m/>
    <d v="2025-12-04T00:00:00"/>
    <n v="0"/>
    <m/>
    <s v=""/>
    <s v="Đã thanh toán"/>
    <d v="2025-12-04T00:00:00"/>
    <d v="2026-01-30T00:00:00"/>
    <m/>
    <m/>
    <x v="5"/>
    <x v="5"/>
    <m/>
  </r>
  <r>
    <x v="37"/>
    <x v="37"/>
    <d v="2025-12-04T00:00:00"/>
    <s v="BH2377567"/>
    <d v="2025-12-04T00:00:00"/>
    <n v="80353"/>
    <s v="TC251203-01004-00048"/>
    <n v="1578080"/>
    <n v="0"/>
    <n v="126246"/>
    <n v="1704326"/>
    <s v="Tồn đầu kỳ"/>
    <d v="2026-01-30T00:00:00"/>
    <m/>
    <n v="1704326"/>
    <n v="0"/>
    <n v="1704326"/>
    <n v="0"/>
    <d v="2025-12-04T00:00:00"/>
    <m/>
    <d v="2025-12-04T00:00:00"/>
    <n v="0"/>
    <m/>
    <s v=""/>
    <s v="Đã thanh toán"/>
    <d v="2025-12-04T00:00:00"/>
    <d v="2026-01-30T00:00:00"/>
    <m/>
    <m/>
    <x v="5"/>
    <x v="5"/>
    <m/>
  </r>
  <r>
    <x v="37"/>
    <x v="37"/>
    <d v="2025-12-04T00:00:00"/>
    <s v="BH2377568"/>
    <d v="2025-12-04T00:00:00"/>
    <n v="80354"/>
    <s v="TC251203-01004-00174"/>
    <n v="506030"/>
    <n v="0"/>
    <n v="40482"/>
    <n v="546512"/>
    <s v="Tồn đầu kỳ"/>
    <d v="2026-01-30T00:00:00"/>
    <m/>
    <n v="546512"/>
    <n v="0"/>
    <n v="546512"/>
    <n v="0"/>
    <d v="2025-12-04T00:00:00"/>
    <m/>
    <d v="2025-12-04T00:00:00"/>
    <n v="0"/>
    <m/>
    <s v=""/>
    <s v="Đã thanh toán"/>
    <d v="2025-12-04T00:00:00"/>
    <d v="2026-01-30T00:00:00"/>
    <m/>
    <m/>
    <x v="5"/>
    <x v="5"/>
    <m/>
  </r>
  <r>
    <x v="15"/>
    <x v="15"/>
    <d v="2025-12-05T00:00:00"/>
    <s v="BH2377628"/>
    <d v="2025-12-05T00:00:00"/>
    <n v="81267"/>
    <s v="251204-01001-00024 - LOTTE NAM SÀI GÒN"/>
    <n v="3076990"/>
    <n v="0"/>
    <n v="246159"/>
    <n v="3323149"/>
    <s v="Tồn đầu kỳ"/>
    <d v="2026-01-30T00:00:00"/>
    <m/>
    <n v="3323149"/>
    <n v="0"/>
    <n v="3323149"/>
    <n v="0"/>
    <d v="2025-12-05T00:00:00"/>
    <m/>
    <d v="2025-12-05T00:00:00"/>
    <n v="0"/>
    <m/>
    <s v=""/>
    <s v="Đã thanh toán"/>
    <d v="2025-12-05T00:00:00"/>
    <d v="2026-01-30T00:00:00"/>
    <m/>
    <m/>
    <x v="5"/>
    <x v="5"/>
    <m/>
  </r>
  <r>
    <x v="39"/>
    <x v="39"/>
    <d v="2025-12-05T00:00:00"/>
    <s v="BH2377651"/>
    <d v="2025-12-05T00:00:00"/>
    <n v="81285"/>
    <s v="251204-01010-00109"/>
    <n v="1002470"/>
    <n v="0"/>
    <n v="80198"/>
    <n v="1082668"/>
    <s v="Tồn đầu kỳ"/>
    <d v="2026-02-10T00:00:00"/>
    <m/>
    <n v="1082668"/>
    <n v="0"/>
    <n v="1082668"/>
    <n v="0"/>
    <d v="2025-12-05T00:00:00"/>
    <m/>
    <d v="2025-12-05T00:00:00"/>
    <n v="0"/>
    <m/>
    <s v=""/>
    <s v="Đã thanh toán"/>
    <d v="2025-12-05T00:00:00"/>
    <d v="2026-02-10T00:00:00"/>
    <m/>
    <m/>
    <x v="5"/>
    <x v="5"/>
    <m/>
  </r>
  <r>
    <x v="155"/>
    <x v="155"/>
    <d v="2025-12-08T00:00:00"/>
    <s v="BH2378007"/>
    <d v="2025-12-08T00:00:00"/>
    <n v="82137"/>
    <s v="251205-01005-00076"/>
    <n v="1072050"/>
    <n v="0"/>
    <n v="85764"/>
    <n v="1157814"/>
    <s v="Tồn đầu kỳ"/>
    <d v="2026-01-30T00:00:00"/>
    <m/>
    <n v="1157814"/>
    <n v="0"/>
    <n v="1157814"/>
    <n v="0"/>
    <d v="2025-12-08T00:00:00"/>
    <m/>
    <d v="2025-12-08T00:00:00"/>
    <n v="0"/>
    <m/>
    <s v=""/>
    <s v="Đã thanh toán"/>
    <d v="2025-12-08T00:00:00"/>
    <d v="2026-01-30T00:00:00"/>
    <m/>
    <m/>
    <x v="5"/>
    <x v="5"/>
    <m/>
  </r>
  <r>
    <x v="33"/>
    <x v="33"/>
    <d v="2025-12-09T00:00:00"/>
    <s v="BH2378101"/>
    <d v="2025-12-09T00:00:00"/>
    <n v="82251"/>
    <s v="TC251208-01009-00035"/>
    <n v="3632195"/>
    <n v="0"/>
    <n v="290576"/>
    <n v="3922771"/>
    <s v="Tồn đầu kỳ"/>
    <d v="2026-02-10T00:00:00"/>
    <m/>
    <n v="3922771"/>
    <n v="0"/>
    <n v="3922771"/>
    <n v="0"/>
    <d v="2025-12-09T00:00:00"/>
    <m/>
    <d v="2025-12-09T00:00:00"/>
    <n v="0"/>
    <m/>
    <s v=""/>
    <s v="Đã thanh toán"/>
    <d v="2025-12-09T00:00:00"/>
    <d v="2026-02-10T00:00:00"/>
    <m/>
    <m/>
    <x v="5"/>
    <x v="5"/>
    <m/>
  </r>
  <r>
    <x v="34"/>
    <x v="34"/>
    <d v="2025-12-09T00:00:00"/>
    <s v="BH2378102"/>
    <d v="2025-12-09T00:00:00"/>
    <n v="82252"/>
    <s v="TC251208-01016-00012"/>
    <n v="4862375"/>
    <n v="0"/>
    <n v="388990"/>
    <n v="5251365"/>
    <s v="Tồn đầu kỳ"/>
    <d v="2026-02-10T00:00:00"/>
    <m/>
    <n v="5251365"/>
    <n v="0"/>
    <n v="5251365"/>
    <n v="0"/>
    <d v="2025-12-09T00:00:00"/>
    <m/>
    <d v="2025-12-09T00:00:00"/>
    <n v="0"/>
    <m/>
    <s v=""/>
    <s v="Đã thanh toán"/>
    <d v="2025-12-09T00:00:00"/>
    <d v="2026-02-10T00:00:00"/>
    <m/>
    <m/>
    <x v="5"/>
    <x v="5"/>
    <m/>
  </r>
  <r>
    <x v="15"/>
    <x v="15"/>
    <d v="2025-12-09T00:00:00"/>
    <s v="BH2378103"/>
    <d v="2025-12-09T00:00:00"/>
    <n v="82253"/>
    <s v="251208-01001-00309 - LOTTE NAM SÀI GÒN"/>
    <n v="6252330"/>
    <n v="0"/>
    <n v="500186"/>
    <n v="6752516"/>
    <s v="Tồn đầu kỳ"/>
    <d v="2026-02-27T00:00:00"/>
    <m/>
    <n v="6752516"/>
    <n v="0"/>
    <n v="6752516"/>
    <n v="0"/>
    <d v="2025-12-09T00:00:00"/>
    <m/>
    <d v="2025-12-09T00:00:00"/>
    <n v="0"/>
    <m/>
    <s v=""/>
    <s v="Đã thanh toán"/>
    <d v="2025-12-09T00:00:00"/>
    <d v="2026-02-27T00:00:00"/>
    <m/>
    <m/>
    <x v="5"/>
    <x v="5"/>
    <m/>
  </r>
  <r>
    <x v="14"/>
    <x v="14"/>
    <d v="2025-12-11T00:00:00"/>
    <s v="BH2378291"/>
    <d v="2025-12-11T00:00:00"/>
    <n v="82473"/>
    <s v="TC251210-01011-00017"/>
    <n v="3562615"/>
    <n v="0"/>
    <n v="285009"/>
    <n v="3847624"/>
    <s v="Tồn đầu kỳ"/>
    <d v="2026-02-10T00:00:00"/>
    <m/>
    <n v="3847624"/>
    <n v="0"/>
    <n v="3847624"/>
    <n v="0"/>
    <d v="2025-12-11T00:00:00"/>
    <m/>
    <d v="2025-12-11T00:00:00"/>
    <n v="0"/>
    <m/>
    <s v=""/>
    <s v="Đã thanh toán"/>
    <d v="2025-12-11T00:00:00"/>
    <d v="2026-02-10T00:00:00"/>
    <m/>
    <m/>
    <x v="5"/>
    <x v="5"/>
    <m/>
  </r>
  <r>
    <x v="35"/>
    <x v="35"/>
    <d v="2025-12-11T00:00:00"/>
    <s v="BH2378292"/>
    <d v="2025-12-11T00:00:00"/>
    <n v="82474"/>
    <s v="TC251209-01013-00185"/>
    <n v="4554270"/>
    <n v="0"/>
    <n v="364342"/>
    <n v="4918612"/>
    <s v="Tồn đầu kỳ"/>
    <d v="2026-02-10T00:00:00"/>
    <m/>
    <n v="4918612"/>
    <n v="0"/>
    <n v="4918612"/>
    <n v="0"/>
    <d v="2025-12-11T00:00:00"/>
    <m/>
    <d v="2025-12-11T00:00:00"/>
    <n v="0"/>
    <m/>
    <s v=""/>
    <s v="Đã thanh toán"/>
    <d v="2025-12-11T00:00:00"/>
    <d v="2026-02-10T00:00:00"/>
    <m/>
    <m/>
    <x v="5"/>
    <x v="5"/>
    <m/>
  </r>
  <r>
    <x v="40"/>
    <x v="40"/>
    <d v="2025-12-12T00:00:00"/>
    <s v="BH2378401"/>
    <d v="2025-12-12T00:00:00"/>
    <n v="83418"/>
    <s v="251211-01012-00328"/>
    <n v="1012060"/>
    <n v="0"/>
    <n v="80965"/>
    <n v="1093025"/>
    <s v="Tồn đầu kỳ"/>
    <d v="2026-02-10T00:00:00"/>
    <m/>
    <n v="1093025"/>
    <n v="0"/>
    <n v="1093025"/>
    <n v="0"/>
    <d v="2025-12-12T00:00:00"/>
    <m/>
    <d v="2025-12-12T00:00:00"/>
    <n v="0"/>
    <m/>
    <s v=""/>
    <s v="Đã thanh toán"/>
    <d v="2025-12-12T00:00:00"/>
    <d v="2026-02-10T00:00:00"/>
    <m/>
    <m/>
    <x v="5"/>
    <x v="5"/>
    <m/>
  </r>
  <r>
    <x v="15"/>
    <x v="15"/>
    <d v="2025-12-12T00:00:00"/>
    <s v="BH2378468"/>
    <d v="2025-12-12T00:00:00"/>
    <n v="83714"/>
    <s v="251211-01001-00049 - LOTTE NAM SÀI GÒN"/>
    <n v="3553025"/>
    <n v="0"/>
    <n v="284242"/>
    <n v="3837267"/>
    <s v="Tồn đầu kỳ"/>
    <d v="2026-02-10T00:00:00"/>
    <m/>
    <n v="3837267"/>
    <n v="0"/>
    <n v="3837267"/>
    <n v="0"/>
    <d v="2025-12-12T00:00:00"/>
    <m/>
    <d v="2025-12-12T00:00:00"/>
    <n v="0"/>
    <m/>
    <s v=""/>
    <s v="Đã thanh toán"/>
    <d v="2025-12-12T00:00:00"/>
    <d v="2026-02-10T00:00:00"/>
    <m/>
    <m/>
    <x v="5"/>
    <x v="5"/>
    <m/>
  </r>
  <r>
    <x v="15"/>
    <x v="15"/>
    <d v="2025-12-12T00:00:00"/>
    <s v="BH2378469"/>
    <d v="2025-12-12T00:00:00"/>
    <n v="83715"/>
    <s v="251211-01001-00299"/>
    <n v="972475"/>
    <n v="0"/>
    <n v="77798"/>
    <n v="1050273"/>
    <s v="Tồn đầu kỳ"/>
    <d v="2026-02-27T00:00:00"/>
    <m/>
    <n v="1050273"/>
    <n v="0"/>
    <n v="1050273"/>
    <n v="0"/>
    <d v="2025-12-12T00:00:00"/>
    <m/>
    <d v="2025-12-12T00:00:00"/>
    <n v="0"/>
    <m/>
    <s v=""/>
    <s v="Đã thanh toán"/>
    <d v="2025-12-12T00:00:00"/>
    <d v="2026-02-27T00:00:00"/>
    <m/>
    <m/>
    <x v="5"/>
    <x v="5"/>
    <m/>
  </r>
  <r>
    <x v="15"/>
    <x v="15"/>
    <d v="2025-12-12T00:00:00"/>
    <s v="BH2378470"/>
    <d v="2025-12-12T00:00:00"/>
    <n v="83716"/>
    <s v="251210-01001-00295 - LOTTE NAM SÀI GÒN"/>
    <n v="1042055"/>
    <n v="0"/>
    <n v="83364"/>
    <n v="1125419"/>
    <s v="Tồn đầu kỳ"/>
    <d v="2026-02-10T00:00:00"/>
    <m/>
    <n v="1125419"/>
    <n v="0"/>
    <n v="1125419"/>
    <n v="0"/>
    <d v="2025-12-12T00:00:00"/>
    <m/>
    <d v="2025-12-12T00:00:00"/>
    <n v="0"/>
    <m/>
    <s v=""/>
    <s v="Đã thanh toán"/>
    <d v="2025-12-12T00:00:00"/>
    <d v="2026-02-10T00:00:00"/>
    <m/>
    <m/>
    <x v="5"/>
    <x v="5"/>
    <m/>
  </r>
  <r>
    <x v="36"/>
    <x v="36"/>
    <d v="2025-12-13T00:00:00"/>
    <s v="BH2378467"/>
    <d v="2025-12-13T00:00:00"/>
    <n v="83739"/>
    <s v="TC251211-01006-00008"/>
    <n v="2024120"/>
    <n v="0"/>
    <n v="161930"/>
    <n v="2186050"/>
    <s v="Tồn đầu kỳ"/>
    <d v="2026-02-10T00:00:00"/>
    <m/>
    <n v="2186050"/>
    <n v="0"/>
    <n v="2186050"/>
    <n v="0"/>
    <d v="2025-12-13T00:00:00"/>
    <m/>
    <d v="2025-12-13T00:00:00"/>
    <n v="0"/>
    <m/>
    <s v=""/>
    <s v="Đã thanh toán"/>
    <d v="2025-12-13T00:00:00"/>
    <d v="2026-02-10T00:00:00"/>
    <m/>
    <m/>
    <x v="5"/>
    <x v="5"/>
    <m/>
  </r>
  <r>
    <x v="155"/>
    <x v="155"/>
    <d v="2025-12-13T00:00:00"/>
    <s v="BH2378513"/>
    <d v="2025-12-13T00:00:00"/>
    <n v="83893"/>
    <s v="251212-01005-00095"/>
    <n v="1012060"/>
    <n v="0"/>
    <n v="80965"/>
    <n v="1093025"/>
    <s v="Tồn đầu kỳ"/>
    <d v="2026-02-10T00:00:00"/>
    <m/>
    <n v="1093025"/>
    <n v="0"/>
    <n v="1093025"/>
    <n v="0"/>
    <d v="2025-12-13T00:00:00"/>
    <m/>
    <d v="2025-12-13T00:00:00"/>
    <n v="0"/>
    <m/>
    <s v=""/>
    <s v="Đã thanh toán"/>
    <d v="2025-12-13T00:00:00"/>
    <d v="2026-02-10T00:00:00"/>
    <m/>
    <m/>
    <x v="5"/>
    <x v="5"/>
    <m/>
  </r>
  <r>
    <x v="38"/>
    <x v="38"/>
    <d v="2025-12-15T00:00:00"/>
    <s v="BH2371774"/>
    <d v="2025-12-15T00:00:00"/>
    <n v="84071"/>
    <s v="Bán hàng CÔNG TY CỔ PHẦN TRUNG TÂM THƯƠNG MẠI LOTTE VIỆT NAM - CHI NHÁNH TÂY HỒ theo hóa đơn 00084071"/>
    <n v="1042055"/>
    <n v="0"/>
    <n v="83364"/>
    <n v="1125419"/>
    <s v="Tồn đầu kỳ"/>
    <d v="2026-02-10T00:00:00"/>
    <m/>
    <n v="1125419"/>
    <n v="0"/>
    <n v="1125419"/>
    <n v="0"/>
    <d v="2025-12-15T00:00:00"/>
    <m/>
    <d v="2025-12-15T00:00:00"/>
    <n v="0"/>
    <m/>
    <s v=""/>
    <s v="Đã thanh toán"/>
    <d v="2025-12-15T00:00:00"/>
    <d v="2026-02-10T00:00:00"/>
    <m/>
    <m/>
    <x v="5"/>
    <x v="5"/>
    <m/>
  </r>
  <r>
    <x v="34"/>
    <x v="34"/>
    <d v="2025-12-16T00:00:00"/>
    <s v="BH2379036"/>
    <d v="2025-12-16T00:00:00"/>
    <n v="84111"/>
    <s v="TC251215-01016-00025"/>
    <n v="2937830"/>
    <n v="0"/>
    <n v="235026"/>
    <n v="3172856"/>
    <s v="Tồn đầu kỳ"/>
    <d v="2026-02-10T00:00:00"/>
    <m/>
    <n v="3172856"/>
    <n v="0"/>
    <n v="3172856"/>
    <n v="0"/>
    <d v="2025-12-16T00:00:00"/>
    <m/>
    <d v="2025-12-16T00:00:00"/>
    <n v="0"/>
    <m/>
    <s v=""/>
    <s v="Đã thanh toán"/>
    <d v="2025-12-16T00:00:00"/>
    <d v="2026-02-10T00:00:00"/>
    <m/>
    <m/>
    <x v="5"/>
    <x v="5"/>
    <m/>
  </r>
  <r>
    <x v="15"/>
    <x v="15"/>
    <d v="2025-12-16T00:00:00"/>
    <s v="BH2379044"/>
    <d v="2025-12-16T00:00:00"/>
    <n v="84118"/>
    <s v="251215-01001-00450 - LOTTE NAM SÀI GÒN"/>
    <n v="7095235"/>
    <n v="0"/>
    <n v="567619"/>
    <n v="7662854"/>
    <s v="Tồn đầu kỳ"/>
    <d v="2026-02-27T00:00:00"/>
    <m/>
    <n v="7662854"/>
    <n v="0"/>
    <n v="7662854"/>
    <n v="0"/>
    <d v="2025-12-16T00:00:00"/>
    <m/>
    <d v="2025-12-16T00:00:00"/>
    <n v="0"/>
    <m/>
    <s v=""/>
    <s v="Đã thanh toán"/>
    <d v="2025-12-16T00:00:00"/>
    <d v="2026-02-27T00:00:00"/>
    <m/>
    <m/>
    <x v="5"/>
    <x v="5"/>
    <m/>
  </r>
  <r>
    <x v="40"/>
    <x v="40"/>
    <d v="2025-12-17T00:00:00"/>
    <s v="BH2379153"/>
    <d v="2025-12-17T00:00:00"/>
    <n v="84324"/>
    <s v="251215-01012-00476"/>
    <n v="1984535"/>
    <n v="0"/>
    <n v="158763"/>
    <n v="2143298"/>
    <s v="Tồn đầu kỳ"/>
    <d v="2026-02-27T00:00:00"/>
    <m/>
    <n v="2143298"/>
    <n v="0"/>
    <n v="2143298"/>
    <n v="0"/>
    <d v="2025-12-17T00:00:00"/>
    <m/>
    <d v="2025-12-17T00:00:00"/>
    <n v="0"/>
    <m/>
    <s v=""/>
    <s v="Đã thanh toán"/>
    <d v="2025-12-17T00:00:00"/>
    <d v="2026-02-27T00:00:00"/>
    <m/>
    <m/>
    <x v="5"/>
    <x v="5"/>
    <m/>
  </r>
  <r>
    <x v="15"/>
    <x v="15"/>
    <d v="2025-12-18T00:00:00"/>
    <s v="BH2379210"/>
    <d v="2025-12-18T00:00:00"/>
    <n v="84367"/>
    <s v="251216-01001-00282 - LOTTE NAM SÀI GÒN"/>
    <n v="1072050"/>
    <n v="0"/>
    <n v="85764"/>
    <n v="1157814"/>
    <s v="Tồn đầu kỳ"/>
    <d v="2026-02-10T00:00:00"/>
    <m/>
    <n v="1157814"/>
    <n v="0"/>
    <n v="1157814"/>
    <n v="0"/>
    <d v="2025-12-18T00:00:00"/>
    <m/>
    <d v="2025-12-18T00:00:00"/>
    <n v="0"/>
    <m/>
    <s v=""/>
    <s v="Đã thanh toán"/>
    <d v="2025-12-18T00:00:00"/>
    <d v="2026-02-10T00:00:00"/>
    <m/>
    <m/>
    <x v="5"/>
    <x v="5"/>
    <m/>
  </r>
  <r>
    <x v="15"/>
    <x v="15"/>
    <d v="2025-12-18T00:00:00"/>
    <s v="BH2379211"/>
    <d v="2025-12-18T00:00:00"/>
    <n v="84368"/>
    <s v="251217-01001-00231 - LOTTE NAM SÀI GÒN"/>
    <n v="1012060"/>
    <n v="0"/>
    <n v="80965"/>
    <n v="1093025"/>
    <s v="Tồn đầu kỳ"/>
    <d v="2026-02-27T00:00:00"/>
    <m/>
    <n v="1093025"/>
    <n v="0"/>
    <n v="1093025"/>
    <n v="0"/>
    <d v="2025-12-18T00:00:00"/>
    <m/>
    <d v="2025-12-18T00:00:00"/>
    <n v="0"/>
    <m/>
    <s v=""/>
    <s v="Đã thanh toán"/>
    <d v="2025-12-18T00:00:00"/>
    <d v="2026-02-27T00:00:00"/>
    <m/>
    <m/>
    <x v="5"/>
    <x v="5"/>
    <m/>
  </r>
  <r>
    <x v="156"/>
    <x v="156"/>
    <d v="2025-12-19T00:00:00"/>
    <s v="BH2379276"/>
    <d v="2025-12-19T00:00:00"/>
    <n v="85269"/>
    <s v="251215-01003-00089"/>
    <n v="1578080"/>
    <n v="0"/>
    <n v="126246"/>
    <n v="1704326"/>
    <s v="Tồn đầu kỳ"/>
    <d v="2026-02-10T00:00:00"/>
    <m/>
    <n v="1704326"/>
    <n v="0"/>
    <n v="1704326"/>
    <n v="0"/>
    <d v="2025-12-19T00:00:00"/>
    <m/>
    <d v="2025-12-19T00:00:00"/>
    <n v="0"/>
    <m/>
    <s v=""/>
    <s v="Đã thanh toán"/>
    <d v="2025-12-19T00:00:00"/>
    <d v="2026-02-10T00:00:00"/>
    <m/>
    <m/>
    <x v="5"/>
    <x v="5"/>
    <m/>
  </r>
  <r>
    <x v="15"/>
    <x v="15"/>
    <d v="2025-12-19T00:00:00"/>
    <s v="BH2379296"/>
    <d v="2025-12-19T00:00:00"/>
    <n v="85288"/>
    <s v="251218-01001-00076 - LOTTE NAM SÀI GÒN"/>
    <n v="6113170"/>
    <n v="0"/>
    <n v="489054"/>
    <n v="6602224"/>
    <s v="Tồn đầu kỳ"/>
    <d v="2026-02-27T00:00:00"/>
    <m/>
    <n v="6602224"/>
    <n v="0"/>
    <n v="6602224"/>
    <n v="0"/>
    <d v="2025-12-19T00:00:00"/>
    <m/>
    <d v="2025-12-19T00:00:00"/>
    <n v="0"/>
    <m/>
    <s v=""/>
    <s v="Đã thanh toán"/>
    <d v="2025-12-19T00:00:00"/>
    <d v="2026-02-27T00:00:00"/>
    <m/>
    <m/>
    <x v="5"/>
    <x v="5"/>
    <m/>
  </r>
  <r>
    <x v="15"/>
    <x v="15"/>
    <d v="2025-12-19T00:00:00"/>
    <s v="BH2379297"/>
    <d v="2025-12-19T00:00:00"/>
    <n v="85289"/>
    <s v="251218-01001-00254 - LOTTE NAM SÀI GÒN"/>
    <n v="1002470"/>
    <n v="0"/>
    <n v="80198"/>
    <n v="1082668"/>
    <s v="Tồn đầu kỳ"/>
    <d v="2026-02-27T00:00:00"/>
    <m/>
    <n v="1082668"/>
    <n v="0"/>
    <n v="1082668"/>
    <n v="0"/>
    <d v="2025-12-19T00:00:00"/>
    <m/>
    <d v="2025-12-19T00:00:00"/>
    <n v="0"/>
    <m/>
    <s v=""/>
    <s v="Đã thanh toán"/>
    <d v="2025-12-19T00:00:00"/>
    <d v="2026-02-27T00:00:00"/>
    <m/>
    <m/>
    <x v="5"/>
    <x v="5"/>
    <m/>
  </r>
  <r>
    <x v="40"/>
    <x v="40"/>
    <d v="2025-12-19T00:00:00"/>
    <s v="BH2379299"/>
    <d v="2025-12-19T00:00:00"/>
    <n v="85291"/>
    <s v="251218-01012-00202"/>
    <n v="1012060"/>
    <n v="0"/>
    <n v="80965"/>
    <n v="1093025"/>
    <s v="Tồn đầu kỳ"/>
    <d v="2026-02-27T00:00:00"/>
    <m/>
    <n v="1093025"/>
    <n v="0"/>
    <n v="1093025"/>
    <n v="0"/>
    <d v="2025-12-19T00:00:00"/>
    <m/>
    <d v="2025-12-19T00:00:00"/>
    <n v="0"/>
    <m/>
    <s v=""/>
    <s v="Đã thanh toán"/>
    <d v="2025-12-19T00:00:00"/>
    <d v="2026-02-27T00:00:00"/>
    <m/>
    <m/>
    <x v="5"/>
    <x v="5"/>
    <m/>
  </r>
  <r>
    <x v="35"/>
    <x v="35"/>
    <d v="2025-12-20T00:00:00"/>
    <s v="BH2379317"/>
    <d v="2025-12-20T00:00:00"/>
    <n v="85747"/>
    <s v="TC251218-01013-00073"/>
    <n v="6072360"/>
    <n v="0"/>
    <n v="485789"/>
    <n v="6558149"/>
    <s v="Tồn đầu kỳ"/>
    <d v="2026-02-10T00:00:00"/>
    <m/>
    <n v="6558149"/>
    <n v="0"/>
    <n v="6558149"/>
    <n v="0"/>
    <d v="2025-12-20T00:00:00"/>
    <m/>
    <d v="2025-12-20T00:00:00"/>
    <n v="0"/>
    <m/>
    <s v=""/>
    <s v="Đã thanh toán"/>
    <d v="2025-12-20T00:00:00"/>
    <d v="2026-02-10T00:00:00"/>
    <m/>
    <m/>
    <x v="5"/>
    <x v="5"/>
    <m/>
  </r>
  <r>
    <x v="37"/>
    <x v="37"/>
    <d v="2025-12-20T00:00:00"/>
    <s v="BH2379318"/>
    <d v="2025-12-20T00:00:00"/>
    <n v="85748"/>
    <s v="TC251217-01004-00143"/>
    <n v="1012060"/>
    <n v="0"/>
    <n v="80965"/>
    <n v="1093025"/>
    <s v="Tồn đầu kỳ"/>
    <d v="2026-02-10T00:00:00"/>
    <m/>
    <n v="1093025"/>
    <n v="0"/>
    <n v="1093025"/>
    <n v="0"/>
    <d v="2025-12-20T00:00:00"/>
    <m/>
    <d v="2025-12-20T00:00:00"/>
    <n v="0"/>
    <m/>
    <s v=""/>
    <s v="Đã thanh toán"/>
    <d v="2025-12-20T00:00:00"/>
    <d v="2026-02-10T00:00:00"/>
    <m/>
    <m/>
    <x v="5"/>
    <x v="5"/>
    <m/>
  </r>
  <r>
    <x v="38"/>
    <x v="38"/>
    <d v="2025-12-22T00:00:00"/>
    <s v="BH2372778"/>
    <d v="2025-12-22T00:00:00"/>
    <n v="85928"/>
    <s v="Bán hàng CÔNG TY CỔ PHẦN TRUNG TÂM THƯƠNG MẠI LOTTE VIỆT NAM - CHI NHÁNH TÂY HỒ theo hóa đơn 00085928"/>
    <n v="2004940"/>
    <n v="0"/>
    <n v="160395"/>
    <n v="2165335"/>
    <s v="Tồn đầu kỳ"/>
    <d v="2026-02-10T00:00:00"/>
    <m/>
    <n v="2165335"/>
    <n v="0"/>
    <n v="2165335"/>
    <n v="0"/>
    <d v="2025-12-22T00:00:00"/>
    <m/>
    <d v="2025-12-22T00:00:00"/>
    <n v="0"/>
    <m/>
    <s v=""/>
    <s v="Đã thanh toán"/>
    <d v="2025-12-22T00:00:00"/>
    <d v="2026-02-10T00:00:00"/>
    <m/>
    <m/>
    <x v="5"/>
    <x v="5"/>
    <m/>
  </r>
  <r>
    <x v="157"/>
    <x v="157"/>
    <d v="2025-12-22T00:00:00"/>
    <s v="BH2372828"/>
    <d v="2025-12-22T00:00:00"/>
    <n v="85940"/>
    <s v="Bán hàng CÔNG TY CỔ PHẦN TRUNG TÂM THƯƠNG MẠI LOTTE VIỆT NAM - CHI NHÁNH BA ĐÌNH theo hóa đơn 00085940"/>
    <n v="1478505"/>
    <n v="0"/>
    <n v="118280"/>
    <n v="1596785"/>
    <s v="Tồn đầu kỳ"/>
    <d v="2026-02-10T00:00:00"/>
    <m/>
    <n v="1596785"/>
    <n v="0"/>
    <n v="1596785"/>
    <n v="0"/>
    <d v="2025-12-22T00:00:00"/>
    <m/>
    <d v="2025-12-22T00:00:00"/>
    <n v="0"/>
    <m/>
    <s v=""/>
    <s v="Đã thanh toán"/>
    <d v="2025-12-22T00:00:00"/>
    <d v="2026-02-10T00:00:00"/>
    <m/>
    <m/>
    <x v="5"/>
    <x v="5"/>
    <m/>
  </r>
  <r>
    <x v="40"/>
    <x v="40"/>
    <d v="2025-12-23T00:00:00"/>
    <s v="BH2380006"/>
    <d v="2025-12-23T00:00:00"/>
    <n v="86040"/>
    <s v="251220-01012-00226"/>
    <n v="4029060"/>
    <n v="0"/>
    <n v="322325"/>
    <n v="4351385"/>
    <s v="Tồn đầu kỳ"/>
    <d v="2026-02-27T00:00:00"/>
    <m/>
    <n v="4351385"/>
    <n v="0"/>
    <n v="4351385"/>
    <n v="0"/>
    <d v="2025-12-23T00:00:00"/>
    <m/>
    <d v="2025-12-23T00:00:00"/>
    <n v="0"/>
    <m/>
    <s v=""/>
    <s v="Đã thanh toán"/>
    <d v="2025-12-23T00:00:00"/>
    <d v="2026-02-27T00:00:00"/>
    <m/>
    <m/>
    <x v="5"/>
    <x v="5"/>
    <m/>
  </r>
  <r>
    <x v="38"/>
    <x v="38"/>
    <d v="2025-12-25T00:00:00"/>
    <s v="BH2373397"/>
    <d v="2025-12-25T00:00:00"/>
    <n v="87248"/>
    <s v="Bán hàng CÔNG TY CỔ PHẦN TRUNG TÂM THƯƠNG MẠI LOTTE VIỆT NAM - CHI NHÁNH TÂY HỒ theo hóa đơn 00087248"/>
    <n v="1508500"/>
    <n v="0"/>
    <n v="120680"/>
    <n v="1629180"/>
    <s v="Tồn đầu kỳ"/>
    <d v="2026-02-10T00:00:00"/>
    <m/>
    <n v="1629180"/>
    <n v="0"/>
    <n v="1629180"/>
    <n v="0"/>
    <d v="2025-12-25T00:00:00"/>
    <m/>
    <d v="2025-12-25T00:00:00"/>
    <n v="0"/>
    <m/>
    <s v=""/>
    <s v="Đã thanh toán"/>
    <d v="2025-12-25T00:00:00"/>
    <d v="2026-02-10T00:00:00"/>
    <m/>
    <m/>
    <x v="5"/>
    <x v="5"/>
    <m/>
  </r>
  <r>
    <x v="38"/>
    <x v="38"/>
    <d v="2025-12-25T00:00:00"/>
    <s v="BH2373399"/>
    <d v="2025-12-25T00:00:00"/>
    <n v="87253"/>
    <s v="Bán hàng CÔNG TY CỔ PHẦN TRUNG TÂM THƯƠNG MẠI LOTTE VIỆT NAM - CHI NHÁNH TÂY HỒ theo hóa đơn 00087253"/>
    <n v="1478505"/>
    <n v="0"/>
    <n v="118280"/>
    <n v="1596785"/>
    <s v="Tồn đầu kỳ"/>
    <d v="2026-02-10T00:00:00"/>
    <m/>
    <n v="1596785"/>
    <n v="0"/>
    <n v="1596785"/>
    <n v="0"/>
    <d v="2025-12-25T00:00:00"/>
    <m/>
    <d v="2025-12-25T00:00:00"/>
    <n v="0"/>
    <m/>
    <s v=""/>
    <s v="Đã thanh toán"/>
    <d v="2025-12-25T00:00:00"/>
    <d v="2026-02-10T00:00:00"/>
    <m/>
    <m/>
    <x v="5"/>
    <x v="5"/>
    <m/>
  </r>
  <r>
    <x v="35"/>
    <x v="35"/>
    <d v="2025-12-25T00:00:00"/>
    <s v="BH2380455"/>
    <d v="2025-12-25T00:00:00"/>
    <n v="86206"/>
    <s v="TC251223-01013-00046"/>
    <n v="6072360"/>
    <n v="0"/>
    <n v="485789"/>
    <n v="6558149"/>
    <s v="Tồn đầu kỳ"/>
    <d v="2026-02-27T00:00:00"/>
    <m/>
    <n v="6558149"/>
    <n v="0"/>
    <n v="6558149"/>
    <n v="0"/>
    <d v="2025-12-25T00:00:00"/>
    <m/>
    <d v="2025-12-25T00:00:00"/>
    <n v="0"/>
    <m/>
    <s v=""/>
    <s v="Đã thanh toán"/>
    <d v="2025-12-25T00:00:00"/>
    <d v="2026-02-27T00:00:00"/>
    <m/>
    <m/>
    <x v="5"/>
    <x v="5"/>
    <m/>
  </r>
  <r>
    <x v="36"/>
    <x v="36"/>
    <d v="2025-12-25T00:00:00"/>
    <s v="BH2380456"/>
    <d v="2025-12-25T00:00:00"/>
    <n v="86207"/>
    <s v="TC251224-01006-00024"/>
    <n v="2917425"/>
    <n v="0"/>
    <n v="233394"/>
    <n v="3150819"/>
    <s v="Tồn đầu kỳ"/>
    <d v="2026-02-10T00:00:00"/>
    <m/>
    <n v="3150819"/>
    <n v="0"/>
    <n v="3150819"/>
    <n v="0"/>
    <d v="2025-12-25T00:00:00"/>
    <m/>
    <d v="2025-12-25T00:00:00"/>
    <n v="0"/>
    <m/>
    <s v=""/>
    <s v="Đã thanh toán"/>
    <d v="2025-12-25T00:00:00"/>
    <d v="2026-02-10T00:00:00"/>
    <m/>
    <m/>
    <x v="5"/>
    <x v="5"/>
    <m/>
  </r>
  <r>
    <x v="37"/>
    <x v="37"/>
    <d v="2025-12-25T00:00:00"/>
    <s v="BH2380457"/>
    <d v="2025-12-25T00:00:00"/>
    <n v="86208"/>
    <s v="TC251224-01004-00298"/>
    <n v="2144100"/>
    <n v="0"/>
    <n v="171528"/>
    <n v="2315628"/>
    <s v="Tồn đầu kỳ"/>
    <d v="2026-02-10T00:00:00"/>
    <m/>
    <n v="2315628"/>
    <n v="0"/>
    <n v="2315628"/>
    <n v="0"/>
    <d v="2025-12-25T00:00:00"/>
    <m/>
    <d v="2025-12-25T00:00:00"/>
    <n v="0"/>
    <m/>
    <s v=""/>
    <s v="Đã thanh toán"/>
    <d v="2025-12-25T00:00:00"/>
    <d v="2026-02-10T00:00:00"/>
    <m/>
    <m/>
    <x v="5"/>
    <x v="5"/>
    <m/>
  </r>
  <r>
    <x v="15"/>
    <x v="15"/>
    <d v="2025-12-25T00:00:00"/>
    <s v="BH2380459"/>
    <d v="2025-12-25T00:00:00"/>
    <n v="87031"/>
    <s v="251222-01001-00341 - LOTTE NAM SÀI GÒN"/>
    <n v="3096170"/>
    <n v="0"/>
    <n v="247694"/>
    <n v="3343864"/>
    <s v="Tồn đầu kỳ"/>
    <d v="2026-02-27T00:00:00"/>
    <m/>
    <n v="3343864"/>
    <n v="0"/>
    <n v="3343864"/>
    <n v="0"/>
    <d v="2025-12-25T00:00:00"/>
    <m/>
    <d v="2025-12-25T00:00:00"/>
    <n v="0"/>
    <m/>
    <s v=""/>
    <s v="Đã thanh toán"/>
    <d v="2025-12-25T00:00:00"/>
    <d v="2026-02-27T00:00:00"/>
    <m/>
    <m/>
    <x v="5"/>
    <x v="5"/>
    <m/>
  </r>
  <r>
    <x v="15"/>
    <x v="15"/>
    <d v="2025-12-25T00:00:00"/>
    <s v="BH2380460"/>
    <d v="2025-12-25T00:00:00"/>
    <n v="87042"/>
    <s v="251223-01001-00316 - LOTTE NAM SÀI GÒN"/>
    <n v="1012060"/>
    <n v="0"/>
    <n v="80965"/>
    <n v="1093025"/>
    <s v="Tồn đầu kỳ"/>
    <d v="2026-02-27T00:00:00"/>
    <m/>
    <n v="1093025"/>
    <n v="0"/>
    <n v="1093025"/>
    <n v="0"/>
    <d v="2025-12-25T00:00:00"/>
    <m/>
    <d v="2025-12-25T00:00:00"/>
    <n v="0"/>
    <m/>
    <s v=""/>
    <s v="Đã thanh toán"/>
    <d v="2025-12-25T00:00:00"/>
    <d v="2026-02-27T00:00:00"/>
    <m/>
    <m/>
    <x v="5"/>
    <x v="5"/>
    <m/>
  </r>
  <r>
    <x v="155"/>
    <x v="155"/>
    <d v="2025-12-25T00:00:00"/>
    <s v="BH2380473"/>
    <d v="2025-12-25T00:00:00"/>
    <n v="86474"/>
    <s v="251222-01005-00270"/>
    <n v="972475"/>
    <n v="0"/>
    <n v="77798"/>
    <n v="1050273"/>
    <s v="Tồn đầu kỳ"/>
    <d v="2026-02-27T00:00:00"/>
    <m/>
    <n v="1050273"/>
    <n v="0"/>
    <n v="1050273"/>
    <n v="0"/>
    <d v="2025-12-25T00:00:00"/>
    <m/>
    <d v="2025-12-25T00:00:00"/>
    <n v="0"/>
    <m/>
    <s v=""/>
    <s v="Đã thanh toán"/>
    <d v="2025-12-25T00:00:00"/>
    <d v="2026-02-27T00:00:00"/>
    <m/>
    <m/>
    <x v="5"/>
    <x v="5"/>
    <m/>
  </r>
  <r>
    <x v="155"/>
    <x v="155"/>
    <d v="2025-12-25T00:00:00"/>
    <s v="BH2380474"/>
    <d v="2025-12-25T00:00:00"/>
    <n v="86475"/>
    <s v="251224-01005-00077"/>
    <n v="1072050"/>
    <n v="0"/>
    <n v="85764"/>
    <n v="1157814"/>
    <s v="Tồn đầu kỳ"/>
    <d v="2026-02-10T00:00:00"/>
    <m/>
    <n v="1157814"/>
    <n v="0"/>
    <n v="1157814"/>
    <n v="0"/>
    <d v="2025-12-25T00:00:00"/>
    <m/>
    <d v="2025-12-25T00:00:00"/>
    <n v="0"/>
    <m/>
    <s v=""/>
    <s v="Đã thanh toán"/>
    <d v="2025-12-25T00:00:00"/>
    <d v="2026-02-10T00:00:00"/>
    <m/>
    <m/>
    <x v="5"/>
    <x v="5"/>
    <m/>
  </r>
  <r>
    <x v="15"/>
    <x v="15"/>
    <d v="2025-12-26T00:00:00"/>
    <s v="BH2380565"/>
    <d v="2025-12-26T00:00:00"/>
    <n v="87412"/>
    <s v="251225-01001-00227 - LOTTE NAM SÀI GÒN"/>
    <n v="1072050"/>
    <n v="0"/>
    <n v="85764"/>
    <n v="1157814"/>
    <s v="Tồn đầu kỳ"/>
    <d v="2026-02-10T00:00:00"/>
    <m/>
    <n v="1157814"/>
    <n v="0"/>
    <n v="1157814"/>
    <n v="0"/>
    <d v="2025-12-26T00:00:00"/>
    <m/>
    <d v="2025-12-26T00:00:00"/>
    <n v="0"/>
    <m/>
    <s v=""/>
    <s v="Đã thanh toán"/>
    <d v="2025-12-26T00:00:00"/>
    <d v="2026-02-10T00:00:00"/>
    <m/>
    <m/>
    <x v="5"/>
    <x v="5"/>
    <m/>
  </r>
  <r>
    <x v="15"/>
    <x v="15"/>
    <d v="2025-12-26T00:00:00"/>
    <s v="BH2380566"/>
    <d v="2025-12-26T00:00:00"/>
    <n v="87413"/>
    <s v="251225-01001-00342 - LOTTE NAM SÀI GÒN"/>
    <n v="12106360"/>
    <n v="0"/>
    <n v="968509"/>
    <n v="13074869"/>
    <s v="Tồn đầu kỳ"/>
    <d v="2026-02-10T00:00:00"/>
    <m/>
    <n v="13074869"/>
    <n v="0"/>
    <n v="13074869"/>
    <n v="0"/>
    <d v="2025-12-26T00:00:00"/>
    <m/>
    <d v="2025-12-26T00:00:00"/>
    <n v="0"/>
    <m/>
    <s v=""/>
    <s v="Đã thanh toán"/>
    <d v="2025-12-26T00:00:00"/>
    <d v="2026-02-10T00:00:00"/>
    <m/>
    <m/>
    <x v="5"/>
    <x v="5"/>
    <m/>
  </r>
  <r>
    <x v="40"/>
    <x v="40"/>
    <d v="2025-12-26T00:00:00"/>
    <s v="BH2380574"/>
    <d v="2025-12-26T00:00:00"/>
    <n v="87420"/>
    <s v="251223-01012-00098"/>
    <n v="3523030"/>
    <n v="0"/>
    <n v="281842"/>
    <n v="3804872"/>
    <s v="Tồn đầu kỳ"/>
    <d v="2026-02-27T00:00:00"/>
    <m/>
    <n v="3804872"/>
    <n v="0"/>
    <n v="3804872"/>
    <n v="0"/>
    <d v="2025-12-26T00:00:00"/>
    <m/>
    <d v="2025-12-26T00:00:00"/>
    <n v="0"/>
    <m/>
    <s v=""/>
    <s v="Đã thanh toán"/>
    <d v="2025-12-26T00:00:00"/>
    <d v="2026-02-27T00:00:00"/>
    <m/>
    <m/>
    <x v="5"/>
    <x v="5"/>
    <m/>
  </r>
  <r>
    <x v="35"/>
    <x v="35"/>
    <d v="2025-12-27T00:00:00"/>
    <s v="BH2380601"/>
    <d v="2025-12-27T00:00:00"/>
    <n v="88161"/>
    <s v="TC251226-01013-00053"/>
    <n v="3572205"/>
    <n v="0"/>
    <n v="285776"/>
    <n v="3857981"/>
    <s v="Tồn đầu kỳ"/>
    <d v="2026-02-10T00:00:00"/>
    <m/>
    <n v="3857981"/>
    <n v="0"/>
    <n v="3857981"/>
    <n v="0"/>
    <d v="2025-12-27T00:00:00"/>
    <m/>
    <d v="2025-12-27T00:00:00"/>
    <n v="0"/>
    <m/>
    <s v=""/>
    <s v="Đã thanh toán"/>
    <d v="2025-12-27T00:00:00"/>
    <d v="2026-02-10T00:00:00"/>
    <m/>
    <m/>
    <x v="5"/>
    <x v="5"/>
    <m/>
  </r>
  <r>
    <x v="34"/>
    <x v="34"/>
    <d v="2025-12-27T00:00:00"/>
    <s v="BH2380602"/>
    <d v="2025-12-27T00:00:00"/>
    <n v="88162"/>
    <s v="TC251225-01016-00222"/>
    <n v="8464575"/>
    <n v="0"/>
    <n v="677166"/>
    <n v="9141741"/>
    <s v="Tồn đầu kỳ"/>
    <d v="2026-02-10T00:00:00"/>
    <m/>
    <n v="9141741"/>
    <n v="0"/>
    <n v="9141741"/>
    <n v="0"/>
    <d v="2025-12-27T00:00:00"/>
    <m/>
    <d v="2025-12-27T00:00:00"/>
    <n v="0"/>
    <m/>
    <s v=""/>
    <s v="Đã thanh toán"/>
    <d v="2025-12-27T00:00:00"/>
    <d v="2026-02-10T00:00:00"/>
    <m/>
    <m/>
    <x v="5"/>
    <x v="5"/>
    <m/>
  </r>
  <r>
    <x v="155"/>
    <x v="155"/>
    <d v="2025-12-27T00:00:00"/>
    <s v="BH2381035"/>
    <d v="2025-12-27T00:00:00"/>
    <n v="88191"/>
    <s v="251225-01005-00097"/>
    <n v="1478505"/>
    <n v="0"/>
    <n v="118280"/>
    <n v="1596785"/>
    <s v="Tồn đầu kỳ"/>
    <d v="2026-02-10T00:00:00"/>
    <m/>
    <n v="1596785"/>
    <n v="0"/>
    <n v="1596785"/>
    <n v="0"/>
    <d v="2025-12-27T00:00:00"/>
    <m/>
    <d v="2025-12-27T00:00:00"/>
    <n v="0"/>
    <m/>
    <s v=""/>
    <s v="Đã thanh toán"/>
    <d v="2025-12-27T00:00:00"/>
    <d v="2026-02-10T00:00:00"/>
    <m/>
    <m/>
    <x v="5"/>
    <x v="5"/>
    <m/>
  </r>
  <r>
    <x v="38"/>
    <x v="38"/>
    <d v="2025-12-29T00:00:00"/>
    <s v="BH2373843"/>
    <d v="2025-12-29T00:00:00"/>
    <n v="88250"/>
    <s v="Bán hàng CÔNG TY CỔ PHẦN TRUNG TÂM THƯƠNG MẠI LOTTE VIỆT NAM - CHI NHÁNH TÂY HỒ theo hóa đơn 00088250"/>
    <n v="972475"/>
    <n v="0"/>
    <n v="77798"/>
    <n v="1050273"/>
    <s v="Tồn đầu kỳ"/>
    <d v="2026-02-10T00:00:00"/>
    <m/>
    <n v="1050273"/>
    <n v="0"/>
    <n v="1050273"/>
    <n v="0"/>
    <d v="2025-12-29T00:00:00"/>
    <m/>
    <d v="2025-12-29T00:00:00"/>
    <n v="0"/>
    <m/>
    <s v=""/>
    <s v="Đã thanh toán"/>
    <d v="2025-12-29T00:00:00"/>
    <d v="2026-02-10T00:00:00"/>
    <m/>
    <m/>
    <x v="5"/>
    <x v="5"/>
    <m/>
  </r>
  <r>
    <x v="37"/>
    <x v="37"/>
    <d v="2025-12-30T00:00:00"/>
    <s v="BH2381111"/>
    <d v="2025-12-30T00:00:00"/>
    <n v="89008"/>
    <s v="TC251229-01004-00074"/>
    <n v="1518090"/>
    <n v="0"/>
    <n v="121447"/>
    <n v="1639537"/>
    <s v="Tồn đầu kỳ"/>
    <d v="2026-02-27T00:00:00"/>
    <m/>
    <n v="1639537"/>
    <n v="0"/>
    <n v="1639537"/>
    <n v="0"/>
    <d v="2025-12-30T00:00:00"/>
    <m/>
    <d v="2025-12-30T00:00:00"/>
    <n v="0"/>
    <m/>
    <s v=""/>
    <s v="Đã thanh toán"/>
    <d v="2025-12-30T00:00:00"/>
    <d v="2026-02-27T00:00:00"/>
    <m/>
    <m/>
    <x v="5"/>
    <x v="5"/>
    <m/>
  </r>
  <r>
    <x v="36"/>
    <x v="36"/>
    <d v="2025-12-30T00:00:00"/>
    <s v="BH2381112"/>
    <d v="2025-12-30T00:00:00"/>
    <n v="89009"/>
    <s v="TC251229-01006-00150"/>
    <n v="1518090"/>
    <n v="0"/>
    <n v="121447"/>
    <n v="1639537"/>
    <s v="Tồn đầu kỳ"/>
    <d v="2026-02-27T00:00:00"/>
    <m/>
    <n v="1639537"/>
    <n v="0"/>
    <n v="1639537"/>
    <n v="0"/>
    <d v="2025-12-30T00:00:00"/>
    <m/>
    <d v="2025-12-30T00:00:00"/>
    <n v="0"/>
    <m/>
    <s v=""/>
    <s v="Đã thanh toán"/>
    <d v="2025-12-30T00:00:00"/>
    <d v="2026-02-27T00:00:00"/>
    <m/>
    <m/>
    <x v="5"/>
    <x v="5"/>
    <m/>
  </r>
  <r>
    <x v="36"/>
    <x v="36"/>
    <d v="2025-12-30T00:00:00"/>
    <s v="BH2381113"/>
    <d v="2025-12-30T00:00:00"/>
    <n v="89010"/>
    <s v="TC251228-01006-00007"/>
    <n v="1608075"/>
    <n v="0"/>
    <n v="128646"/>
    <n v="1736721"/>
    <s v="Tồn đầu kỳ"/>
    <d v="2026-02-27T00:00:00"/>
    <m/>
    <n v="1736721"/>
    <n v="0"/>
    <n v="1736721"/>
    <n v="0"/>
    <d v="2025-12-30T00:00:00"/>
    <m/>
    <d v="2025-12-30T00:00:00"/>
    <n v="0"/>
    <m/>
    <s v=""/>
    <s v="Đã thanh toán"/>
    <d v="2025-12-30T00:00:00"/>
    <d v="2026-02-27T00:00:00"/>
    <m/>
    <m/>
    <x v="5"/>
    <x v="5"/>
    <m/>
  </r>
  <r>
    <x v="14"/>
    <x v="14"/>
    <d v="2025-12-30T00:00:00"/>
    <s v="BH2381114"/>
    <d v="2025-12-30T00:00:00"/>
    <n v="89011"/>
    <s v="TC251229-01011-00022"/>
    <n v="3836090"/>
    <n v="0"/>
    <n v="306887"/>
    <n v="4142977"/>
    <s v="Tồn đầu kỳ"/>
    <d v="2026-02-10T00:00:00"/>
    <m/>
    <n v="4142977"/>
    <n v="0"/>
    <n v="4142977"/>
    <n v="0"/>
    <d v="2025-12-30T00:00:00"/>
    <m/>
    <d v="2025-12-30T00:00:00"/>
    <n v="0"/>
    <m/>
    <s v=""/>
    <s v="Đã thanh toán"/>
    <d v="2025-12-30T00:00:00"/>
    <d v="2026-02-10T00:00:00"/>
    <m/>
    <m/>
    <x v="5"/>
    <x v="5"/>
    <m/>
  </r>
  <r>
    <x v="155"/>
    <x v="155"/>
    <d v="2025-12-30T00:00:00"/>
    <s v="BH2381185"/>
    <d v="2025-12-30T00:00:00"/>
    <n v="89084"/>
    <s v="251229-01005-00183"/>
    <n v="1385110"/>
    <n v="0"/>
    <n v="110809"/>
    <n v="1495919"/>
    <s v="Tồn đầu kỳ"/>
    <d v="2026-02-10T00:00:00"/>
    <m/>
    <n v="1495919"/>
    <n v="0"/>
    <n v="1495919"/>
    <n v="0"/>
    <d v="2025-12-30T00:00:00"/>
    <m/>
    <d v="2025-12-30T00:00:00"/>
    <n v="0"/>
    <m/>
    <s v=""/>
    <s v="Đã thanh toán"/>
    <d v="2025-12-30T00:00:00"/>
    <d v="2026-02-10T00:00:00"/>
    <m/>
    <m/>
    <x v="5"/>
    <x v="5"/>
    <m/>
  </r>
  <r>
    <x v="40"/>
    <x v="40"/>
    <d v="2025-12-31T00:00:00"/>
    <s v="BH2381303"/>
    <d v="2025-12-31T00:00:00"/>
    <n v="89756"/>
    <s v="251230-01012-00030"/>
    <n v="2024120"/>
    <n v="0"/>
    <n v="161930"/>
    <n v="2186050"/>
    <s v="Tồn đầu kỳ"/>
    <d v="2026-02-10T00:00:00"/>
    <m/>
    <n v="2186050"/>
    <n v="0"/>
    <n v="2186050"/>
    <n v="0"/>
    <d v="2025-12-31T00:00:00"/>
    <m/>
    <d v="2025-12-31T00:00:00"/>
    <n v="0"/>
    <m/>
    <s v=""/>
    <s v="Đã thanh toán"/>
    <d v="2025-12-31T00:00:00"/>
    <d v="2026-02-10T00:00:00"/>
    <m/>
    <m/>
    <x v="5"/>
    <x v="5"/>
    <m/>
  </r>
  <r>
    <x v="40"/>
    <x v="40"/>
    <d v="2025-12-31T00:00:00"/>
    <s v="BH2381304"/>
    <d v="2025-12-31T00:00:00"/>
    <n v="89757"/>
    <s v="251230-01012-00049"/>
    <n v="4848150"/>
    <n v="0"/>
    <n v="387852"/>
    <n v="5236002"/>
    <s v="Tồn đầu kỳ"/>
    <d v="2026-02-10T00:00:00"/>
    <m/>
    <n v="5236002"/>
    <n v="0"/>
    <n v="5236002"/>
    <n v="0"/>
    <d v="2025-12-31T00:00:00"/>
    <m/>
    <d v="2025-12-31T00:00:00"/>
    <n v="0"/>
    <m/>
    <s v=""/>
    <s v="Đã thanh toán"/>
    <d v="2025-12-31T00:00:00"/>
    <d v="2026-02-10T00:00:00"/>
    <m/>
    <m/>
    <x v="5"/>
    <x v="5"/>
    <m/>
  </r>
  <r>
    <x v="16"/>
    <x v="16"/>
    <d v="2025-12-30T00:00:00"/>
    <s v="BH2373980"/>
    <d v="2025-12-30T00:00:00"/>
    <n v="89126"/>
    <s v="A36TC223 - Cửa hàng OKONO Xuân Đỉnh"/>
    <n v="1152370"/>
    <n v="0"/>
    <n v="92190"/>
    <n v="1244560"/>
    <s v="Tồn đầu kỳ"/>
    <m/>
    <m/>
    <n v="1244560"/>
    <n v="0"/>
    <n v="0"/>
    <n v="1244560"/>
    <d v="2025-12-30T00:00:00"/>
    <m/>
    <d v="2025-12-30T00:00:00"/>
    <n v="0"/>
    <m/>
    <n v="100.56088738425751"/>
    <s v="Nợ quá hạn từ 90 ngày đến 120 ngày"/>
    <d v="2025-12-30T00:00:00"/>
    <d v="1899-12-30T00:00:00"/>
    <m/>
    <m/>
    <x v="6"/>
    <x v="6"/>
    <m/>
  </r>
  <r>
    <x v="16"/>
    <x v="16"/>
    <d v="2025-12-30T00:00:00"/>
    <s v="BH2373981"/>
    <d v="2025-12-30T00:00:00"/>
    <n v="89127"/>
    <s v="A08TQV24 - Cửa hàng OKONO Trần Quốc Vượng"/>
    <n v="1425968"/>
    <n v="0"/>
    <n v="114077"/>
    <n v="1540045"/>
    <s v="Tồn đầu kỳ"/>
    <m/>
    <m/>
    <n v="1540045"/>
    <n v="0"/>
    <n v="0"/>
    <n v="1540045"/>
    <d v="2025-12-30T00:00:00"/>
    <m/>
    <d v="2025-12-30T00:00:00"/>
    <n v="0"/>
    <m/>
    <n v="100.56088738425751"/>
    <s v="Nợ quá hạn từ 90 ngày đến 120 ngày"/>
    <d v="2025-12-30T00:00:00"/>
    <d v="1899-12-30T00:00:00"/>
    <m/>
    <m/>
    <x v="6"/>
    <x v="6"/>
    <m/>
  </r>
  <r>
    <x v="16"/>
    <x v="16"/>
    <d v="2025-12-30T00:00:00"/>
    <s v="BH2373982"/>
    <d v="2025-12-30T00:00:00"/>
    <n v="89128"/>
    <s v="A24LK75 - Cửa hàng OKONO La Khê"/>
    <n v="1979162"/>
    <n v="0"/>
    <n v="158333"/>
    <n v="2137495"/>
    <s v="Tồn đầu kỳ"/>
    <m/>
    <m/>
    <n v="2137495"/>
    <n v="0"/>
    <n v="0"/>
    <n v="2137495"/>
    <d v="2025-12-30T00:00:00"/>
    <m/>
    <d v="2025-12-30T00:00:00"/>
    <n v="0"/>
    <m/>
    <n v="100.56088738425751"/>
    <s v="Nợ quá hạn từ 90 ngày đến 120 ngày"/>
    <d v="2025-12-30T00:00:00"/>
    <d v="1899-12-30T00:00:00"/>
    <m/>
    <m/>
    <x v="6"/>
    <x v="6"/>
    <m/>
  </r>
  <r>
    <x v="16"/>
    <x v="16"/>
    <d v="2025-12-31T00:00:00"/>
    <s v="BH2373991"/>
    <d v="2025-12-31T00:00:00"/>
    <n v="89778"/>
    <s v="A27PT401- Cửa hàng OKONO 401 Phúc Tân"/>
    <n v="662334"/>
    <n v="0"/>
    <n v="52987"/>
    <n v="715321"/>
    <s v="Tồn đầu kỳ"/>
    <m/>
    <m/>
    <n v="715321"/>
    <n v="0"/>
    <n v="0"/>
    <n v="715321"/>
    <d v="2025-12-31T00:00:00"/>
    <m/>
    <d v="2025-12-31T00:00:00"/>
    <n v="0"/>
    <m/>
    <n v="99.560887384257512"/>
    <s v="Nợ quá hạn từ 90 ngày đến 120 ngày"/>
    <d v="2025-12-31T00:00:00"/>
    <d v="1899-12-30T00:00:00"/>
    <m/>
    <m/>
    <x v="6"/>
    <x v="6"/>
    <m/>
  </r>
  <r>
    <x v="16"/>
    <x v="16"/>
    <d v="2025-12-31T00:00:00"/>
    <s v="BH2373992"/>
    <d v="2025-12-31T00:00:00"/>
    <n v="89779"/>
    <s v="A33PT208 - Cửa hàng OKONO 208 Phúc Tân"/>
    <n v="386557"/>
    <n v="0"/>
    <n v="30925"/>
    <n v="417482"/>
    <s v="Tồn đầu kỳ"/>
    <m/>
    <m/>
    <n v="417482"/>
    <n v="0"/>
    <n v="0"/>
    <n v="417482"/>
    <d v="2025-12-31T00:00:00"/>
    <m/>
    <d v="2025-12-31T00:00:00"/>
    <n v="0"/>
    <m/>
    <n v="99.560887384257512"/>
    <s v="Nợ quá hạn từ 90 ngày đến 120 ngày"/>
    <d v="2025-12-31T00:00:00"/>
    <d v="1899-12-30T00:00:00"/>
    <m/>
    <m/>
    <x v="6"/>
    <x v="6"/>
    <m/>
  </r>
  <r>
    <x v="110"/>
    <x v="110"/>
    <d v="2025-12-23T00:00:00"/>
    <s v="BH2373960"/>
    <d v="2025-12-23T00:00:00"/>
    <n v="89068"/>
    <s v="PG0000AJPS"/>
    <n v="301312"/>
    <n v="0"/>
    <n v="24105"/>
    <n v="325417"/>
    <s v="Tồn đầu kỳ"/>
    <d v="2026-01-27T00:00:00"/>
    <m/>
    <n v="325417"/>
    <n v="0"/>
    <n v="325417"/>
    <n v="0"/>
    <d v="2025-12-23T00:00:00"/>
    <m/>
    <d v="2025-12-23T00:00:00"/>
    <n v="0"/>
    <m/>
    <s v=""/>
    <s v="Đã thanh toán"/>
    <d v="2025-12-23T00:00:00"/>
    <d v="2026-01-27T00:00:00"/>
    <m/>
    <m/>
    <x v="17"/>
    <x v="17"/>
    <m/>
  </r>
  <r>
    <x v="53"/>
    <x v="53"/>
    <d v="2025-12-24T00:00:00"/>
    <s v="BH2381374"/>
    <d v="2025-12-24T00:00:00"/>
    <n v="89827"/>
    <s v="PG0000AJXP"/>
    <n v="7616037"/>
    <n v="0"/>
    <n v="609283"/>
    <n v="8225320"/>
    <s v="Tồn đầu kỳ"/>
    <d v="2026-01-27T00:00:00"/>
    <m/>
    <n v="8225320"/>
    <n v="0"/>
    <n v="8225320"/>
    <n v="0"/>
    <d v="2025-12-24T00:00:00"/>
    <m/>
    <d v="2025-12-24T00:00:00"/>
    <n v="0"/>
    <m/>
    <s v=""/>
    <s v="Đã thanh toán"/>
    <d v="2025-12-24T00:00:00"/>
    <d v="2026-01-27T00:00:00"/>
    <m/>
    <m/>
    <x v="17"/>
    <x v="17"/>
    <m/>
  </r>
  <r>
    <x v="54"/>
    <x v="54"/>
    <d v="2025-12-24T00:00:00"/>
    <s v="BH2381375"/>
    <d v="2025-12-24T00:00:00"/>
    <n v="89828"/>
    <s v="PG0000AJUA"/>
    <n v="247471"/>
    <n v="0"/>
    <n v="19798"/>
    <n v="267269"/>
    <s v="Tồn đầu kỳ"/>
    <d v="2026-01-27T00:00:00"/>
    <m/>
    <n v="267269"/>
    <n v="0"/>
    <n v="267269"/>
    <n v="0"/>
    <d v="2025-12-24T00:00:00"/>
    <m/>
    <d v="2025-12-24T00:00:00"/>
    <n v="0"/>
    <m/>
    <s v=""/>
    <s v="Đã thanh toán"/>
    <d v="2025-12-24T00:00:00"/>
    <d v="2026-01-27T00:00:00"/>
    <m/>
    <m/>
    <x v="17"/>
    <x v="17"/>
    <m/>
  </r>
  <r>
    <x v="110"/>
    <x v="110"/>
    <d v="2025-12-25T00:00:00"/>
    <s v="BH2373961"/>
    <d v="2025-12-25T00:00:00"/>
    <n v="89069"/>
    <s v="PG0000AKF1"/>
    <n v="541748"/>
    <n v="0"/>
    <n v="43340"/>
    <n v="585088"/>
    <s v="Tồn đầu kỳ"/>
    <d v="2026-01-27T00:00:00"/>
    <m/>
    <n v="585088"/>
    <n v="0"/>
    <n v="585088"/>
    <n v="0"/>
    <d v="2025-12-25T00:00:00"/>
    <m/>
    <d v="2025-12-25T00:00:00"/>
    <n v="0"/>
    <m/>
    <s v=""/>
    <s v="Đã thanh toán"/>
    <d v="2025-12-25T00:00:00"/>
    <d v="2026-01-27T00:00:00"/>
    <m/>
    <m/>
    <x v="17"/>
    <x v="17"/>
    <m/>
  </r>
  <r>
    <x v="53"/>
    <x v="53"/>
    <d v="2025-12-27T00:00:00"/>
    <s v="BH2381376"/>
    <d v="2025-12-27T00:00:00"/>
    <n v="89830"/>
    <s v="PG0000AKZ4"/>
    <n v="7061800"/>
    <n v="0"/>
    <n v="564944"/>
    <n v="7626744"/>
    <s v="Tồn đầu kỳ"/>
    <d v="2026-01-27T00:00:00"/>
    <m/>
    <n v="7626744"/>
    <n v="0"/>
    <n v="7626744"/>
    <n v="0"/>
    <d v="2025-12-27T00:00:00"/>
    <m/>
    <d v="2025-12-27T00:00:00"/>
    <n v="0"/>
    <m/>
    <s v=""/>
    <s v="Đã thanh toán"/>
    <d v="2025-12-27T00:00:00"/>
    <d v="2026-01-27T00:00:00"/>
    <m/>
    <m/>
    <x v="17"/>
    <x v="17"/>
    <m/>
  </r>
  <r>
    <x v="54"/>
    <x v="54"/>
    <d v="2025-12-27T00:00:00"/>
    <s v="BH2381377"/>
    <d v="2025-12-27T00:00:00"/>
    <n v="89831"/>
    <s v="S00004J4F"/>
    <n v="293921"/>
    <n v="0"/>
    <n v="23514"/>
    <n v="317435"/>
    <s v="Tồn đầu kỳ"/>
    <d v="2026-01-27T00:00:00"/>
    <m/>
    <n v="317435"/>
    <n v="0"/>
    <n v="317435"/>
    <n v="0"/>
    <d v="2025-12-27T00:00:00"/>
    <m/>
    <d v="2025-12-27T00:00:00"/>
    <n v="0"/>
    <m/>
    <s v=""/>
    <s v="Đã thanh toán"/>
    <d v="2025-12-27T00:00:00"/>
    <d v="2026-01-27T00:00:00"/>
    <m/>
    <m/>
    <x v="17"/>
    <x v="17"/>
    <m/>
  </r>
  <r>
    <x v="53"/>
    <x v="53"/>
    <d v="2026-01-07T00:00:00"/>
    <s v="BH2381680"/>
    <d v="2026-01-07T00:00:00"/>
    <n v="1265"/>
    <s v="PG0000AMBT"/>
    <n v="6070020"/>
    <n v="0"/>
    <n v="485602"/>
    <n v="6555622"/>
    <s v="Bán hàng"/>
    <m/>
    <m/>
    <n v="0"/>
    <n v="6555622"/>
    <n v="0"/>
    <n v="6555622"/>
    <d v="2026-01-07T00:00:00"/>
    <m/>
    <d v="2026-01-07T00:00:00"/>
    <n v="0"/>
    <m/>
    <n v="92.560887384257512"/>
    <s v="Nợ quá hạn từ 90 ngày đến 120 ngày"/>
    <d v="2026-01-07T00:00:00"/>
    <d v="1899-12-30T00:00:00"/>
    <m/>
    <m/>
    <x v="17"/>
    <x v="17"/>
    <m/>
  </r>
  <r>
    <x v="54"/>
    <x v="54"/>
    <d v="2026-01-07T00:00:00"/>
    <s v="BH2381681"/>
    <d v="2026-01-07T00:00:00"/>
    <n v="1266"/>
    <s v="PG0000AM8J"/>
    <n v="433110"/>
    <n v="0"/>
    <n v="34649"/>
    <n v="467759"/>
    <s v="Bán hàng"/>
    <m/>
    <m/>
    <n v="0"/>
    <n v="467759"/>
    <n v="0"/>
    <n v="467759"/>
    <d v="2026-01-07T00:00:00"/>
    <m/>
    <d v="2026-01-07T00:00:00"/>
    <n v="0"/>
    <m/>
    <n v="92.560887384257512"/>
    <s v="Nợ quá hạn từ 90 ngày đến 120 ngày"/>
    <d v="2026-01-07T00:00:00"/>
    <d v="1899-12-30T00:00:00"/>
    <m/>
    <m/>
    <x v="17"/>
    <x v="17"/>
    <m/>
  </r>
  <r>
    <x v="158"/>
    <x v="158"/>
    <d v="2025-12-01T00:00:00"/>
    <s v="BH2369759"/>
    <d v="2025-12-01T00:00:00"/>
    <n v="80134"/>
    <s v="Sibafood S007 - Tòa Mulberry"/>
    <n v="636844"/>
    <n v="0"/>
    <n v="50948"/>
    <n v="687792"/>
    <s v="Tồn đầu kỳ"/>
    <d v="2026-01-20T00:00:00"/>
    <m/>
    <n v="687792"/>
    <n v="0"/>
    <n v="687792"/>
    <n v="0"/>
    <d v="2025-12-01T00:00:00"/>
    <m/>
    <d v="2025-12-01T00:00:00"/>
    <n v="0"/>
    <m/>
    <s v=""/>
    <s v="Đã thanh toán"/>
    <d v="2025-12-01T00:00:00"/>
    <d v="2026-01-20T00:00:00"/>
    <m/>
    <m/>
    <x v="21"/>
    <x v="21"/>
    <m/>
  </r>
  <r>
    <x v="158"/>
    <x v="158"/>
    <d v="2025-12-09T00:00:00"/>
    <s v="BH2370849"/>
    <d v="2025-12-09T00:00:00"/>
    <n v="82356"/>
    <s v="Sibafood Vinhomes Green Bay, Mễ Trì"/>
    <n v="847594"/>
    <n v="0"/>
    <n v="67808"/>
    <n v="915402"/>
    <s v="Tồn đầu kỳ"/>
    <d v="2026-01-20T00:00:00"/>
    <m/>
    <n v="915402"/>
    <n v="0"/>
    <n v="915402"/>
    <n v="0"/>
    <d v="2025-12-09T00:00:00"/>
    <m/>
    <d v="2025-12-09T00:00:00"/>
    <n v="0"/>
    <m/>
    <s v=""/>
    <s v="Đã thanh toán"/>
    <d v="2025-12-09T00:00:00"/>
    <d v="2026-01-20T00:00:00"/>
    <m/>
    <m/>
    <x v="21"/>
    <x v="21"/>
    <m/>
  </r>
  <r>
    <x v="158"/>
    <x v="158"/>
    <d v="2025-12-18T00:00:00"/>
    <s v="BH2372202"/>
    <d v="2025-12-18T00:00:00"/>
    <n v="84590"/>
    <s v="Sibafood Hope Residences"/>
    <n v="1396468"/>
    <n v="0"/>
    <n v="111717"/>
    <n v="1508185"/>
    <s v="Tồn đầu kỳ"/>
    <d v="2026-01-20T00:00:00"/>
    <m/>
    <n v="1508185"/>
    <n v="0"/>
    <n v="1508185"/>
    <n v="0"/>
    <d v="2025-12-18T00:00:00"/>
    <m/>
    <d v="2025-12-18T00:00:00"/>
    <n v="0"/>
    <m/>
    <s v=""/>
    <s v="Đã thanh toán"/>
    <d v="2025-12-18T00:00:00"/>
    <d v="2026-01-20T00:00:00"/>
    <m/>
    <m/>
    <x v="21"/>
    <x v="21"/>
    <m/>
  </r>
  <r>
    <x v="158"/>
    <x v="158"/>
    <d v="2025-12-26T00:00:00"/>
    <s v="BH2373516"/>
    <d v="2025-12-26T00:00:00"/>
    <n v="87387"/>
    <s v="Sibafood S007 - Tòa Mulberry"/>
    <n v="414150"/>
    <n v="0"/>
    <n v="33132"/>
    <n v="447282"/>
    <s v="Tồn đầu kỳ"/>
    <d v="2026-01-20T00:00:00"/>
    <m/>
    <n v="447282"/>
    <n v="0"/>
    <n v="447282"/>
    <n v="0"/>
    <d v="2025-12-26T00:00:00"/>
    <m/>
    <d v="2025-12-26T00:00:00"/>
    <n v="0"/>
    <m/>
    <s v=""/>
    <s v="Đã thanh toán"/>
    <d v="2025-12-26T00:00:00"/>
    <d v="2026-01-20T00:00:00"/>
    <m/>
    <m/>
    <x v="21"/>
    <x v="21"/>
    <m/>
  </r>
  <r>
    <x v="158"/>
    <x v="158"/>
    <d v="2025-12-29T00:00:00"/>
    <s v="BH2373931"/>
    <d v="2025-12-29T00:00:00"/>
    <n v="88275"/>
    <s v="Sibafood Thăng Long Capital"/>
    <n v="533813"/>
    <n v="0"/>
    <n v="42705"/>
    <n v="576518"/>
    <s v="Tồn đầu kỳ"/>
    <d v="2026-01-20T00:00:00"/>
    <m/>
    <n v="576518"/>
    <n v="0"/>
    <n v="576518"/>
    <n v="0"/>
    <d v="2025-12-29T00:00:00"/>
    <m/>
    <d v="2025-12-29T00:00:00"/>
    <n v="0"/>
    <m/>
    <s v=""/>
    <s v="Đã thanh toán"/>
    <d v="2025-12-29T00:00:00"/>
    <d v="2026-01-20T00:00:00"/>
    <m/>
    <m/>
    <x v="21"/>
    <x v="21"/>
    <m/>
  </r>
  <r>
    <x v="55"/>
    <x v="55"/>
    <d v="2025-12-05T00:00:00"/>
    <s v="BH2370447"/>
    <d v="2025-12-05T00:00:00"/>
    <n v="82061"/>
    <s v="Sunshine Mart Bắc Từ Liêm"/>
    <n v="1616621"/>
    <n v="0"/>
    <n v="129330"/>
    <n v="1745951"/>
    <s v="Tồn đầu kỳ"/>
    <d v="2026-01-28T00:00:00"/>
    <m/>
    <n v="1745951"/>
    <n v="0"/>
    <n v="1745951"/>
    <n v="0"/>
    <d v="2025-12-05T00:00:00"/>
    <m/>
    <d v="2025-12-05T00:00:00"/>
    <n v="0"/>
    <m/>
    <s v=""/>
    <s v="Đã thanh toán"/>
    <d v="2025-12-05T00:00:00"/>
    <d v="2026-01-28T00:00:00"/>
    <m/>
    <m/>
    <x v="18"/>
    <x v="18"/>
    <m/>
  </r>
  <r>
    <x v="55"/>
    <x v="55"/>
    <d v="2025-12-09T00:00:00"/>
    <s v="BH2370850"/>
    <d v="2025-12-09T00:00:00"/>
    <n v="82357"/>
    <s v="Sunshine Mart Center, KM CHÂN 300G X 10% VÀ GÀ MUỐI 500G X 10% TỪ NGÀY 1/12 ĐẾN 31/12"/>
    <n v="1694826"/>
    <n v="0"/>
    <n v="135586"/>
    <n v="1830412"/>
    <s v="Tồn đầu kỳ"/>
    <d v="2026-01-28T00:00:00"/>
    <m/>
    <n v="1830412"/>
    <n v="0"/>
    <n v="1830412"/>
    <n v="0"/>
    <d v="2025-12-09T00:00:00"/>
    <m/>
    <d v="2025-12-09T00:00:00"/>
    <n v="0"/>
    <m/>
    <s v=""/>
    <s v="Đã thanh toán"/>
    <d v="2025-12-09T00:00:00"/>
    <d v="2026-01-28T00:00:00"/>
    <m/>
    <m/>
    <x v="18"/>
    <x v="18"/>
    <m/>
  </r>
  <r>
    <x v="55"/>
    <x v="55"/>
    <d v="2025-12-16T00:00:00"/>
    <s v="BH2371984"/>
    <d v="2025-12-16T00:00:00"/>
    <n v="84189"/>
    <s v="Sunshine Mart Dương Văn Bé, Hoàng Mai"/>
    <n v="993711"/>
    <n v="0"/>
    <n v="79497"/>
    <n v="1073208"/>
    <s v="Tồn đầu kỳ"/>
    <d v="2026-01-28T00:00:00"/>
    <m/>
    <n v="1073208"/>
    <n v="0"/>
    <n v="1073208"/>
    <n v="0"/>
    <d v="2025-12-16T00:00:00"/>
    <m/>
    <d v="2025-12-16T00:00:00"/>
    <n v="0"/>
    <m/>
    <s v=""/>
    <s v="Đã thanh toán"/>
    <d v="2025-12-16T00:00:00"/>
    <d v="2026-01-28T00:00:00"/>
    <m/>
    <m/>
    <x v="18"/>
    <x v="18"/>
    <m/>
  </r>
  <r>
    <x v="55"/>
    <x v="55"/>
    <d v="2025-12-17T00:00:00"/>
    <s v="BH2372025"/>
    <d v="2025-12-17T00:00:00"/>
    <n v="84288"/>
    <s v="Sunshine Mart Bắc Từ Liêm"/>
    <n v="816804"/>
    <n v="0"/>
    <n v="65344"/>
    <n v="882148"/>
    <s v="Tồn đầu kỳ"/>
    <d v="2026-01-28T00:00:00"/>
    <m/>
    <n v="882148"/>
    <n v="0"/>
    <n v="882148"/>
    <n v="0"/>
    <d v="2025-12-17T00:00:00"/>
    <m/>
    <d v="2025-12-17T00:00:00"/>
    <n v="0"/>
    <m/>
    <s v=""/>
    <s v="Đã thanh toán"/>
    <d v="2025-12-17T00:00:00"/>
    <d v="2026-01-28T00:00:00"/>
    <m/>
    <m/>
    <x v="18"/>
    <x v="18"/>
    <m/>
  </r>
  <r>
    <x v="55"/>
    <x v="55"/>
    <d v="2025-12-17T00:00:00"/>
    <s v="BH2372026"/>
    <d v="2025-12-17T00:00:00"/>
    <n v="84289"/>
    <s v="Sunshine Mart Bắc Từ Liêm"/>
    <n v="469932"/>
    <n v="0"/>
    <n v="37595"/>
    <n v="507527"/>
    <s v="Tồn đầu kỳ"/>
    <d v="2026-01-28T00:00:00"/>
    <m/>
    <n v="507527"/>
    <n v="0"/>
    <n v="507527"/>
    <n v="0"/>
    <d v="2025-12-17T00:00:00"/>
    <m/>
    <d v="2025-12-17T00:00:00"/>
    <n v="0"/>
    <m/>
    <s v=""/>
    <s v="Đã thanh toán"/>
    <d v="2025-12-17T00:00:00"/>
    <d v="2026-01-28T00:00:00"/>
    <m/>
    <m/>
    <x v="18"/>
    <x v="18"/>
    <m/>
  </r>
  <r>
    <x v="55"/>
    <x v="55"/>
    <d v="2025-12-18T00:00:00"/>
    <s v="BH2372346"/>
    <d v="2025-12-18T00:00:00"/>
    <n v="85223"/>
    <s v="Sunshine Mart Tây Hồ"/>
    <n v="1656031"/>
    <n v="0"/>
    <n v="132482"/>
    <n v="1788513"/>
    <s v="Tồn đầu kỳ"/>
    <d v="2026-01-28T00:00:00"/>
    <m/>
    <n v="1788513"/>
    <n v="0"/>
    <n v="1788513"/>
    <n v="0"/>
    <d v="2025-12-18T00:00:00"/>
    <m/>
    <d v="2025-12-18T00:00:00"/>
    <n v="0"/>
    <m/>
    <s v=""/>
    <s v="Đã thanh toán"/>
    <d v="2025-12-18T00:00:00"/>
    <d v="2026-01-28T00:00:00"/>
    <m/>
    <m/>
    <x v="18"/>
    <x v="18"/>
    <m/>
  </r>
  <r>
    <x v="55"/>
    <x v="55"/>
    <d v="2025-12-23T00:00:00"/>
    <s v="BH2373111"/>
    <d v="2025-12-23T00:00:00"/>
    <n v="86072"/>
    <s v="Sunshine Mart Lĩnh Nam, Hoàng Mai"/>
    <n v="1034242"/>
    <n v="0"/>
    <n v="82739"/>
    <n v="1116981"/>
    <s v="Tồn đầu kỳ"/>
    <d v="2026-01-28T00:00:00"/>
    <m/>
    <n v="1116981"/>
    <n v="0"/>
    <n v="1116981"/>
    <n v="0"/>
    <d v="2025-12-23T00:00:00"/>
    <m/>
    <d v="2025-12-23T00:00:00"/>
    <n v="0"/>
    <m/>
    <s v=""/>
    <s v="Đã thanh toán"/>
    <d v="2025-12-23T00:00:00"/>
    <d v="2026-01-28T00:00:00"/>
    <m/>
    <m/>
    <x v="18"/>
    <x v="18"/>
    <m/>
  </r>
  <r>
    <x v="55"/>
    <x v="55"/>
    <d v="2025-12-23T00:00:00"/>
    <s v="BH2373112"/>
    <d v="2025-12-23T00:00:00"/>
    <n v="86073"/>
    <s v="Sunshine Mart Center"/>
    <n v="1544421"/>
    <n v="0"/>
    <n v="123554"/>
    <n v="1667975"/>
    <s v="Tồn đầu kỳ"/>
    <d v="2026-01-28T00:00:00"/>
    <m/>
    <n v="1667975"/>
    <n v="0"/>
    <n v="1667975"/>
    <n v="0"/>
    <d v="2025-12-23T00:00:00"/>
    <m/>
    <d v="2025-12-23T00:00:00"/>
    <n v="0"/>
    <m/>
    <s v=""/>
    <s v="Đã thanh toán"/>
    <d v="2025-12-23T00:00:00"/>
    <d v="2026-01-28T00:00:00"/>
    <m/>
    <m/>
    <x v="18"/>
    <x v="18"/>
    <m/>
  </r>
  <r>
    <x v="55"/>
    <x v="55"/>
    <d v="2025-12-26T00:00:00"/>
    <s v="BH2373505"/>
    <d v="2025-12-26T00:00:00"/>
    <n v="87376"/>
    <s v="Sunshine Mart Bắc Từ Liêm"/>
    <n v="933762"/>
    <n v="0"/>
    <n v="74701"/>
    <n v="1008463"/>
    <s v="Tồn đầu kỳ"/>
    <d v="2026-01-28T00:00:00"/>
    <m/>
    <n v="1008463"/>
    <n v="0"/>
    <n v="1008463"/>
    <n v="0"/>
    <d v="2025-12-26T00:00:00"/>
    <m/>
    <d v="2025-12-26T00:00:00"/>
    <n v="0"/>
    <m/>
    <s v=""/>
    <s v="Đã thanh toán"/>
    <d v="2025-12-26T00:00:00"/>
    <d v="2026-01-28T00:00:00"/>
    <m/>
    <m/>
    <x v="18"/>
    <x v="18"/>
    <m/>
  </r>
  <r>
    <x v="55"/>
    <x v="55"/>
    <d v="2025-12-30T00:00:00"/>
    <s v="BH2381209"/>
    <d v="2025-12-30T00:00:00"/>
    <n v="89135"/>
    <s v="S005020000246203 - Sunshine Mart S00502 - S-Mart City Saigon"/>
    <n v="1485195"/>
    <n v="0"/>
    <n v="118816"/>
    <n v="1604011"/>
    <s v="Tồn đầu kỳ"/>
    <m/>
    <m/>
    <n v="1604011"/>
    <n v="0"/>
    <n v="0"/>
    <n v="1604011"/>
    <d v="2025-12-30T00:00:00"/>
    <m/>
    <d v="2025-12-30T00:00:00"/>
    <n v="0"/>
    <m/>
    <n v="100.56088738425751"/>
    <s v="Nợ quá hạn từ 90 ngày đến 120 ngày"/>
    <d v="2025-12-30T00:00:00"/>
    <d v="1899-12-30T00:00:00"/>
    <m/>
    <m/>
    <x v="18"/>
    <x v="18"/>
    <m/>
  </r>
  <r>
    <x v="55"/>
    <x v="55"/>
    <d v="2025-12-31T00:00:00"/>
    <s v="BH2373989"/>
    <d v="2025-12-31T00:00:00"/>
    <n v="89777"/>
    <s v="Sunshine Mart Tây Hồ"/>
    <n v="1206209"/>
    <n v="0"/>
    <n v="96497"/>
    <n v="1302706"/>
    <s v="Tồn đầu kỳ"/>
    <d v="2026-01-28T00:00:00"/>
    <m/>
    <n v="1302706"/>
    <n v="0"/>
    <n v="1302706"/>
    <n v="0"/>
    <d v="2025-12-31T00:00:00"/>
    <m/>
    <d v="2025-12-31T00:00:00"/>
    <n v="0"/>
    <m/>
    <s v=""/>
    <s v="Đã thanh toán"/>
    <d v="2025-12-31T00:00:00"/>
    <d v="2026-01-28T00:00:00"/>
    <m/>
    <m/>
    <x v="18"/>
    <x v="18"/>
    <m/>
  </r>
  <r>
    <x v="159"/>
    <x v="159"/>
    <d v="2025-12-02T00:00:00"/>
    <s v="BH2369930"/>
    <d v="2025-12-02T00:00:00"/>
    <n v="84203"/>
    <s v="Bán hàng Cửa hàng Vitalmart - Số 108, ngõ 110 Trần Duy Hưng , CK CỐ ĐỊNH 7% + KM GÀ MUỐI 500G X 10% VÀ CHÂN GIÒ MUỐI 300G X 10% TỪ NGÀY 1/12 ĐẾN 31/12"/>
    <n v="470912"/>
    <n v="0"/>
    <n v="37673"/>
    <n v="508585"/>
    <s v="Tồn đầu kỳ"/>
    <d v="2026-01-15T00:00:00"/>
    <m/>
    <n v="508585"/>
    <n v="0"/>
    <n v="508585"/>
    <n v="0"/>
    <d v="2025-12-02T00:00:00"/>
    <m/>
    <d v="2025-12-02T00:00:00"/>
    <n v="0"/>
    <m/>
    <s v=""/>
    <s v="Đã thanh toán"/>
    <d v="2025-12-02T00:00:00"/>
    <d v="2026-01-15T00:00:00"/>
    <m/>
    <m/>
    <x v="22"/>
    <x v="22"/>
    <m/>
  </r>
  <r>
    <x v="159"/>
    <x v="159"/>
    <d v="2025-12-02T00:00:00"/>
    <s v="BH2369932"/>
    <d v="2025-12-02T00:00:00"/>
    <n v="84204"/>
    <s v="Bán hàng Cửa hàng Vitalmart - HM01a-3 Hoàng Thành , CK CỐ ĐỊNH 7% + KM GÀ MUỐI 500G X 10% VÀ CHÂN GIÒ MUỐI 300G X 10% TỪ NGÀY 1/12 ĐẾN 31/12"/>
    <n v="401944"/>
    <n v="0"/>
    <n v="32156"/>
    <n v="434100"/>
    <s v="Tồn đầu kỳ"/>
    <d v="2026-01-15T00:00:00"/>
    <m/>
    <n v="434100"/>
    <n v="0"/>
    <n v="434100"/>
    <n v="0"/>
    <d v="2025-12-02T00:00:00"/>
    <m/>
    <d v="2025-12-02T00:00:00"/>
    <n v="0"/>
    <m/>
    <s v=""/>
    <s v="Đã thanh toán"/>
    <d v="2025-12-02T00:00:00"/>
    <d v="2026-01-15T00:00:00"/>
    <m/>
    <m/>
    <x v="22"/>
    <x v="22"/>
    <m/>
  </r>
  <r>
    <x v="159"/>
    <x v="159"/>
    <d v="2025-12-02T00:00:00"/>
    <s v="BH2369933"/>
    <d v="2025-12-02T00:00:00"/>
    <n v="82358"/>
    <s v="Bán hàng Cửa hàng Vitalmart - S401.01S02-S03 Vinhome Smart City - Tây Mỗ theo hđ 00082358  , CK CỐ ĐỊNH 7% + KM GÀ MUỐI 500G X 10% VÀ CHÂN GIÒ MUỐI 300G X 10% TỪ NGÀY 1/12 ĐẾN 31/12"/>
    <n v="930843"/>
    <n v="0"/>
    <n v="74467"/>
    <n v="1005310"/>
    <s v="Tồn đầu kỳ"/>
    <d v="2026-01-15T00:00:00"/>
    <m/>
    <n v="1005310"/>
    <n v="0"/>
    <n v="1005310"/>
    <n v="0"/>
    <d v="2025-12-02T00:00:00"/>
    <m/>
    <d v="2025-12-02T00:00:00"/>
    <n v="0"/>
    <m/>
    <s v=""/>
    <s v="Đã thanh toán"/>
    <d v="2025-12-02T00:00:00"/>
    <d v="2026-01-15T00:00:00"/>
    <m/>
    <m/>
    <x v="22"/>
    <x v="22"/>
    <m/>
  </r>
  <r>
    <x v="159"/>
    <x v="159"/>
    <d v="2025-12-02T00:00:00"/>
    <s v="BH2369934"/>
    <d v="2025-12-02T00:00:00"/>
    <n v="82359"/>
    <s v="Bán hàng Cửa hàng Vitalmart - 01.S02 Vinhome Smart City - Tây Mỗ  theo hóa đơn 00082359 , CK CỐ ĐỊNH 7% + KM GÀ MUỐI 500G X 10% VÀ CHÂN GIÒ MUỐI 300G X 10% TỪ NGÀY 1/12 ĐẾN 31/12"/>
    <n v="307310"/>
    <n v="0"/>
    <n v="24585"/>
    <n v="331895"/>
    <s v="Tồn đầu kỳ"/>
    <d v="2026-01-15T00:00:00"/>
    <m/>
    <n v="331895"/>
    <n v="0"/>
    <n v="331895"/>
    <n v="0"/>
    <d v="2025-12-02T00:00:00"/>
    <m/>
    <d v="2025-12-02T00:00:00"/>
    <n v="0"/>
    <m/>
    <s v=""/>
    <s v="Đã thanh toán"/>
    <d v="2025-12-02T00:00:00"/>
    <d v="2026-01-15T00:00:00"/>
    <m/>
    <m/>
    <x v="22"/>
    <x v="22"/>
    <m/>
  </r>
  <r>
    <x v="159"/>
    <x v="159"/>
    <d v="2025-12-05T00:00:00"/>
    <s v="BH2370414"/>
    <d v="2025-12-05T00:00:00"/>
    <n v="84245"/>
    <s v="Bán hàng Cửa hàng Vitalmart - S402 Vinhome Smart City - Tây Mỗ"/>
    <n v="694753"/>
    <n v="0"/>
    <n v="55580"/>
    <n v="750333"/>
    <s v="Tồn đầu kỳ"/>
    <d v="2026-01-15T00:00:00"/>
    <m/>
    <n v="750333"/>
    <n v="0"/>
    <n v="750333"/>
    <n v="0"/>
    <d v="2025-12-05T00:00:00"/>
    <m/>
    <d v="2025-12-05T00:00:00"/>
    <n v="0"/>
    <m/>
    <s v=""/>
    <s v="Đã thanh toán"/>
    <d v="2025-12-05T00:00:00"/>
    <d v="2026-01-15T00:00:00"/>
    <m/>
    <m/>
    <x v="22"/>
    <x v="22"/>
    <m/>
  </r>
  <r>
    <x v="159"/>
    <x v="159"/>
    <d v="2025-12-05T00:00:00"/>
    <s v="BH2370419"/>
    <d v="2025-12-05T00:00:00"/>
    <n v="84253"/>
    <s v="Bán hàng Cửa hàng Vitalmart - S401.01S02-S03 Vinhome Smart City - Tây Mỗ"/>
    <n v="771778"/>
    <n v="0"/>
    <n v="61742"/>
    <n v="833520"/>
    <s v="Tồn đầu kỳ"/>
    <d v="2026-01-15T00:00:00"/>
    <m/>
    <n v="833520"/>
    <n v="0"/>
    <n v="833520"/>
    <n v="0"/>
    <d v="2025-12-05T00:00:00"/>
    <m/>
    <d v="2025-12-05T00:00:00"/>
    <n v="0"/>
    <m/>
    <s v=""/>
    <s v="Đã thanh toán"/>
    <d v="2025-12-05T00:00:00"/>
    <d v="2026-01-15T00:00:00"/>
    <m/>
    <m/>
    <x v="22"/>
    <x v="22"/>
    <m/>
  </r>
  <r>
    <x v="159"/>
    <x v="159"/>
    <d v="2025-12-05T00:00:00"/>
    <s v="BH2370420"/>
    <d v="2025-12-05T00:00:00"/>
    <n v="84254"/>
    <s v="Bán hàng Cửa hàng Vitalmart - Số 27 ngõ 110 Trần Duy Hưng"/>
    <n v="425252"/>
    <n v="0"/>
    <n v="34020"/>
    <n v="459272"/>
    <s v="Tồn đầu kỳ"/>
    <d v="2026-01-15T00:00:00"/>
    <m/>
    <n v="459272"/>
    <n v="0"/>
    <n v="459272"/>
    <n v="0"/>
    <d v="2025-12-05T00:00:00"/>
    <m/>
    <d v="2025-12-05T00:00:00"/>
    <n v="0"/>
    <m/>
    <s v=""/>
    <s v="Đã thanh toán"/>
    <d v="2025-12-05T00:00:00"/>
    <d v="2026-01-15T00:00:00"/>
    <m/>
    <m/>
    <x v="22"/>
    <x v="22"/>
    <m/>
  </r>
  <r>
    <x v="159"/>
    <x v="159"/>
    <d v="2025-12-08T00:00:00"/>
    <s v="BH2370687"/>
    <d v="2025-12-08T00:00:00"/>
    <n v="84255"/>
    <s v="Bán hàng Cửa hàng Vitalmart - 01.S02 Vinhome Smart City - Tây Mỗ"/>
    <n v="412764"/>
    <n v="0"/>
    <n v="33021"/>
    <n v="445785"/>
    <s v="Tồn đầu kỳ"/>
    <d v="2026-01-15T00:00:00"/>
    <m/>
    <n v="445785"/>
    <n v="0"/>
    <n v="445785"/>
    <n v="0"/>
    <d v="2025-12-08T00:00:00"/>
    <m/>
    <d v="2025-12-08T00:00:00"/>
    <n v="0"/>
    <m/>
    <s v=""/>
    <s v="Đã thanh toán"/>
    <d v="2025-12-08T00:00:00"/>
    <d v="2026-01-15T00:00:00"/>
    <m/>
    <m/>
    <x v="22"/>
    <x v="22"/>
    <m/>
  </r>
  <r>
    <x v="159"/>
    <x v="159"/>
    <d v="2025-12-09T00:00:00"/>
    <s v="BH2370724"/>
    <d v="2025-12-09T00:00:00"/>
    <n v="84256"/>
    <s v="Bán hàng Cửa hàng Vitalmart - 01.S02 Vinhome Smart City - Tây Mỗ"/>
    <n v="318130"/>
    <n v="0"/>
    <n v="25450"/>
    <n v="343580"/>
    <s v="Tồn đầu kỳ"/>
    <d v="2026-01-15T00:00:00"/>
    <m/>
    <n v="343580"/>
    <n v="0"/>
    <n v="343580"/>
    <n v="0"/>
    <d v="2025-12-09T00:00:00"/>
    <m/>
    <d v="2025-12-09T00:00:00"/>
    <n v="0"/>
    <m/>
    <s v=""/>
    <s v="Đã thanh toán"/>
    <d v="2025-12-09T00:00:00"/>
    <d v="2026-01-15T00:00:00"/>
    <m/>
    <m/>
    <x v="22"/>
    <x v="22"/>
    <m/>
  </r>
  <r>
    <x v="159"/>
    <x v="159"/>
    <d v="2025-12-09T00:00:00"/>
    <s v="BH2370725"/>
    <d v="2025-12-09T00:00:00"/>
    <n v="84258"/>
    <s v="Bán hàng Cửa hàng Vitalmart - Lô 1.04 số 97 Trần Bình"/>
    <n v="1102635"/>
    <n v="0"/>
    <n v="88211"/>
    <n v="1190846"/>
    <s v="Tồn đầu kỳ"/>
    <d v="2026-01-15T00:00:00"/>
    <m/>
    <n v="1190846"/>
    <n v="0"/>
    <n v="1190846"/>
    <n v="0"/>
    <d v="2025-12-09T00:00:00"/>
    <m/>
    <d v="2025-12-09T00:00:00"/>
    <n v="0"/>
    <m/>
    <s v=""/>
    <s v="Đã thanh toán"/>
    <d v="2025-12-09T00:00:00"/>
    <d v="2026-01-15T00:00:00"/>
    <m/>
    <m/>
    <x v="22"/>
    <x v="22"/>
    <m/>
  </r>
  <r>
    <x v="159"/>
    <x v="159"/>
    <d v="2025-12-11T00:00:00"/>
    <s v="BH2371226"/>
    <d v="2025-12-11T00:00:00"/>
    <n v="86201"/>
    <s v="Bán hàng Cửa hàng Vitalmart - Số 108, ngõ 110 Trần Duy Hưng"/>
    <n v="507053"/>
    <n v="0"/>
    <n v="40564"/>
    <n v="547617"/>
    <s v="Tồn đầu kỳ"/>
    <d v="2026-01-15T00:00:00"/>
    <m/>
    <n v="547617"/>
    <n v="0"/>
    <n v="547617"/>
    <n v="0"/>
    <d v="2025-12-11T00:00:00"/>
    <m/>
    <d v="2025-12-11T00:00:00"/>
    <n v="0"/>
    <m/>
    <s v=""/>
    <s v="Đã thanh toán"/>
    <d v="2025-12-11T00:00:00"/>
    <d v="2026-01-15T00:00:00"/>
    <m/>
    <m/>
    <x v="22"/>
    <x v="22"/>
    <m/>
  </r>
  <r>
    <x v="159"/>
    <x v="159"/>
    <d v="2025-12-15T00:00:00"/>
    <s v="BH2371751"/>
    <d v="2025-12-15T00:00:00"/>
    <n v="86202"/>
    <s v="Bán hàng Cửa hàng Vitalmart - Số 108, ngõ 110 Trần Duy Hưng"/>
    <n v="409450"/>
    <n v="0"/>
    <n v="32756"/>
    <n v="442206"/>
    <s v="Tồn đầu kỳ"/>
    <d v="2026-01-15T00:00:00"/>
    <m/>
    <n v="442206"/>
    <n v="0"/>
    <n v="442206"/>
    <n v="0"/>
    <d v="2025-12-15T00:00:00"/>
    <m/>
    <d v="2025-12-15T00:00:00"/>
    <n v="0"/>
    <m/>
    <s v=""/>
    <s v="Đã thanh toán"/>
    <d v="2025-12-15T00:00:00"/>
    <d v="2026-01-15T00:00:00"/>
    <m/>
    <m/>
    <x v="22"/>
    <x v="22"/>
    <m/>
  </r>
  <r>
    <x v="159"/>
    <x v="159"/>
    <d v="2025-12-15T00:00:00"/>
    <s v="BH2371752"/>
    <d v="2025-12-15T00:00:00"/>
    <n v="86203"/>
    <s v="Bán hàng vitalmart yên hòa"/>
    <n v="432280"/>
    <n v="0"/>
    <n v="34582"/>
    <n v="466862"/>
    <s v="Tồn đầu kỳ"/>
    <d v="2026-01-15T00:00:00"/>
    <m/>
    <n v="466862"/>
    <n v="0"/>
    <n v="466862"/>
    <n v="0"/>
    <d v="2025-12-15T00:00:00"/>
    <m/>
    <d v="2025-12-15T00:00:00"/>
    <n v="0"/>
    <m/>
    <s v=""/>
    <s v="Đã thanh toán"/>
    <d v="2025-12-15T00:00:00"/>
    <d v="2026-01-15T00:00:00"/>
    <m/>
    <m/>
    <x v="22"/>
    <x v="22"/>
    <m/>
  </r>
  <r>
    <x v="159"/>
    <x v="159"/>
    <d v="2025-12-16T00:00:00"/>
    <s v="BH2371836"/>
    <d v="2025-12-16T00:00:00"/>
    <n v="86204"/>
    <s v="Bán hàng Cửa hàng Vitalmart - S401.01S02-S03 Vinhome Smart City - Tây Mỗ"/>
    <n v="368772"/>
    <n v="0"/>
    <n v="29502"/>
    <n v="398274"/>
    <s v="Tồn đầu kỳ"/>
    <d v="2026-01-15T00:00:00"/>
    <m/>
    <n v="398274"/>
    <n v="0"/>
    <n v="398274"/>
    <n v="0"/>
    <d v="2025-12-16T00:00:00"/>
    <m/>
    <d v="2025-12-16T00:00:00"/>
    <n v="0"/>
    <m/>
    <s v=""/>
    <s v="Đã thanh toán"/>
    <d v="2025-12-16T00:00:00"/>
    <d v="2026-01-15T00:00:00"/>
    <m/>
    <m/>
    <x v="22"/>
    <x v="22"/>
    <m/>
  </r>
  <r>
    <x v="159"/>
    <x v="159"/>
    <d v="2025-12-16T00:00:00"/>
    <s v="BH2371925"/>
    <d v="2025-12-16T00:00:00"/>
    <n v="86205"/>
    <s v="Bán hàng Cửa hàng Vitalmart - 01.S02 Vinhome Smart City - Tây Mỗ"/>
    <n v="379592"/>
    <n v="0"/>
    <n v="30367"/>
    <n v="409959"/>
    <s v="Tồn đầu kỳ"/>
    <d v="2026-01-15T00:00:00"/>
    <m/>
    <n v="409959"/>
    <n v="0"/>
    <n v="409959"/>
    <n v="0"/>
    <d v="2025-12-16T00:00:00"/>
    <m/>
    <d v="2025-12-16T00:00:00"/>
    <n v="0"/>
    <m/>
    <s v=""/>
    <s v="Đã thanh toán"/>
    <d v="2025-12-16T00:00:00"/>
    <d v="2026-01-15T00:00:00"/>
    <m/>
    <m/>
    <x v="22"/>
    <x v="22"/>
    <m/>
  </r>
  <r>
    <x v="159"/>
    <x v="159"/>
    <d v="2025-12-19T00:00:00"/>
    <s v="BH2372495"/>
    <d v="2025-12-19T00:00:00"/>
    <n v="88970"/>
    <s v="Bán hàng Cửa hàng Vitalmart - Số 108, ngõ 110 Trần Duy Hưng"/>
    <n v="693495"/>
    <n v="0"/>
    <n v="55480"/>
    <n v="748975"/>
    <s v="Tồn đầu kỳ"/>
    <d v="2026-01-15T00:00:00"/>
    <m/>
    <n v="748975"/>
    <n v="0"/>
    <n v="748975"/>
    <n v="0"/>
    <d v="2025-12-19T00:00:00"/>
    <m/>
    <d v="2025-12-19T00:00:00"/>
    <n v="0"/>
    <m/>
    <s v=""/>
    <s v="Đã thanh toán"/>
    <d v="2025-12-19T00:00:00"/>
    <d v="2026-01-15T00:00:00"/>
    <m/>
    <m/>
    <x v="22"/>
    <x v="22"/>
    <m/>
  </r>
  <r>
    <x v="159"/>
    <x v="159"/>
    <d v="2025-12-19T00:00:00"/>
    <s v="BH2372496"/>
    <d v="2025-12-19T00:00:00"/>
    <n v="88971"/>
    <s v="Bán hàng Cửa hàng Vitalmart - S401.01S02-S03 Vinhome Smart City - Tây Mỗ"/>
    <n v="375800"/>
    <n v="0"/>
    <n v="30064"/>
    <n v="405864"/>
    <s v="Tồn đầu kỳ"/>
    <d v="2026-01-15T00:00:00"/>
    <m/>
    <n v="405864"/>
    <n v="0"/>
    <n v="405864"/>
    <n v="0"/>
    <d v="2025-12-19T00:00:00"/>
    <m/>
    <d v="2025-12-19T00:00:00"/>
    <n v="0"/>
    <m/>
    <s v=""/>
    <s v="Đã thanh toán"/>
    <d v="2025-12-19T00:00:00"/>
    <d v="2026-01-15T00:00:00"/>
    <m/>
    <m/>
    <x v="22"/>
    <x v="22"/>
    <m/>
  </r>
  <r>
    <x v="159"/>
    <x v="159"/>
    <d v="2025-12-19T00:00:00"/>
    <s v="BH2372497"/>
    <d v="2025-12-19T00:00:00"/>
    <n v="88972"/>
    <s v="Bán hàng Cửa hàng Vitalmart - S402 Vinhome Smart City - Tây Mỗ"/>
    <n v="307310"/>
    <n v="0"/>
    <n v="24585"/>
    <n v="331895"/>
    <s v="Tồn đầu kỳ"/>
    <d v="2026-01-15T00:00:00"/>
    <m/>
    <n v="331895"/>
    <n v="0"/>
    <n v="331895"/>
    <n v="0"/>
    <d v="2025-12-19T00:00:00"/>
    <m/>
    <d v="2025-12-19T00:00:00"/>
    <n v="0"/>
    <m/>
    <s v=""/>
    <s v="Đã thanh toán"/>
    <d v="2025-12-19T00:00:00"/>
    <d v="2026-01-15T00:00:00"/>
    <m/>
    <m/>
    <x v="22"/>
    <x v="22"/>
    <m/>
  </r>
  <r>
    <x v="159"/>
    <x v="159"/>
    <d v="2025-12-25T00:00:00"/>
    <s v="BH2373456"/>
    <d v="2025-12-25T00:00:00"/>
    <n v="88973"/>
    <s v="Bán hàng Cửa hàng Vitalmart - Số 108, ngõ 110 Trần Duy Hưng"/>
    <n v="646534"/>
    <n v="0"/>
    <n v="51723"/>
    <n v="698257"/>
    <s v="Tồn đầu kỳ"/>
    <d v="2026-01-15T00:00:00"/>
    <m/>
    <n v="698257"/>
    <n v="0"/>
    <n v="698257"/>
    <n v="0"/>
    <d v="2025-12-25T00:00:00"/>
    <m/>
    <d v="2025-12-25T00:00:00"/>
    <n v="0"/>
    <m/>
    <s v=""/>
    <s v="Đã thanh toán"/>
    <d v="2025-12-25T00:00:00"/>
    <d v="2026-01-15T00:00:00"/>
    <m/>
    <m/>
    <x v="22"/>
    <x v="22"/>
    <m/>
  </r>
  <r>
    <x v="159"/>
    <x v="159"/>
    <d v="2025-12-25T00:00:00"/>
    <s v="BH2373457"/>
    <d v="2025-12-25T00:00:00"/>
    <n v="88975"/>
    <s v="Bán hàng Cửa hàng Vitalmart - Lô 1.04 số 97 Trần Bình"/>
    <n v="976695"/>
    <n v="0"/>
    <n v="78136"/>
    <n v="1054831"/>
    <s v="Tồn đầu kỳ"/>
    <d v="2026-01-15T00:00:00"/>
    <m/>
    <n v="1054831"/>
    <n v="0"/>
    <n v="1054831"/>
    <n v="0"/>
    <d v="2025-12-25T00:00:00"/>
    <m/>
    <d v="2025-12-25T00:00:00"/>
    <n v="0"/>
    <m/>
    <s v=""/>
    <s v="Đã thanh toán"/>
    <d v="2025-12-25T00:00:00"/>
    <d v="2026-01-15T00:00:00"/>
    <m/>
    <m/>
    <x v="22"/>
    <x v="22"/>
    <m/>
  </r>
  <r>
    <x v="159"/>
    <x v="159"/>
    <d v="2025-12-26T00:00:00"/>
    <s v="BH2373569"/>
    <d v="2025-12-26T00:00:00"/>
    <n v="89805"/>
    <s v="Bán hàng Cửa hàng Vitalmart - S402 Vinhome Smart City - Tây Mỗ"/>
    <n v="379592"/>
    <n v="0"/>
    <n v="30367"/>
    <n v="409959"/>
    <s v="Tồn đầu kỳ"/>
    <d v="2026-01-15T00:00:00"/>
    <m/>
    <n v="409959"/>
    <n v="0"/>
    <n v="409959"/>
    <n v="0"/>
    <d v="2025-12-26T00:00:00"/>
    <m/>
    <d v="2025-12-26T00:00:00"/>
    <n v="0"/>
    <m/>
    <s v=""/>
    <s v="Đã thanh toán"/>
    <d v="2025-12-26T00:00:00"/>
    <d v="2026-01-15T00:00:00"/>
    <m/>
    <m/>
    <x v="22"/>
    <x v="22"/>
    <m/>
  </r>
  <r>
    <x v="159"/>
    <x v="159"/>
    <d v="2025-12-26T00:00:00"/>
    <s v="BH2373570"/>
    <d v="2025-12-26T00:00:00"/>
    <n v="89806"/>
    <s v="Bán hàng Cửa hàng Vitalmart - 01.S02 Vinhome Smart City - Tây Mỗ"/>
    <n v="657628"/>
    <n v="0"/>
    <n v="52610"/>
    <n v="710238"/>
    <s v="Tồn đầu kỳ"/>
    <d v="2026-01-15T00:00:00"/>
    <m/>
    <n v="710238"/>
    <n v="0"/>
    <n v="710238"/>
    <n v="0"/>
    <d v="2025-12-26T00:00:00"/>
    <m/>
    <d v="2025-12-26T00:00:00"/>
    <n v="0"/>
    <m/>
    <s v=""/>
    <s v="Đã thanh toán"/>
    <d v="2025-12-26T00:00:00"/>
    <d v="2026-01-15T00:00:00"/>
    <m/>
    <m/>
    <x v="22"/>
    <x v="22"/>
    <m/>
  </r>
  <r>
    <x v="159"/>
    <x v="159"/>
    <d v="2025-12-30T00:00:00"/>
    <s v="BH2373983"/>
    <d v="2025-12-30T00:00:00"/>
    <n v="89912"/>
    <s v="Bán hàng Cửa hàng Vitalmart - Số 108, ngõ 110 Trần Duy Hưng"/>
    <n v="405850"/>
    <n v="0"/>
    <n v="32468"/>
    <n v="438318"/>
    <s v="Tồn đầu kỳ"/>
    <d v="2026-01-15T00:00:00"/>
    <m/>
    <n v="438318"/>
    <n v="0"/>
    <n v="438318"/>
    <n v="0"/>
    <d v="2025-12-30T00:00:00"/>
    <m/>
    <d v="2025-12-30T00:00:00"/>
    <n v="0"/>
    <m/>
    <s v=""/>
    <s v="Đã thanh toán"/>
    <d v="2025-12-30T00:00:00"/>
    <d v="2026-01-15T00:00:00"/>
    <m/>
    <m/>
    <x v="22"/>
    <x v="22"/>
    <m/>
  </r>
  <r>
    <x v="159"/>
    <x v="159"/>
    <d v="2025-12-30T00:00:00"/>
    <s v="BH2373984"/>
    <d v="2025-12-30T00:00:00"/>
    <n v="89913"/>
    <s v="Bán hàng Cửa hàng Vitalmart - HM01a-3 Hoàng Thành"/>
    <n v="401944"/>
    <n v="0"/>
    <n v="32156"/>
    <n v="434100"/>
    <s v="Tồn đầu kỳ"/>
    <d v="2026-01-15T00:00:00"/>
    <m/>
    <n v="434100"/>
    <n v="0"/>
    <n v="434100"/>
    <n v="0"/>
    <d v="2025-12-30T00:00:00"/>
    <m/>
    <d v="2025-12-30T00:00:00"/>
    <n v="0"/>
    <m/>
    <s v=""/>
    <s v="Đã thanh toán"/>
    <d v="2025-12-30T00:00:00"/>
    <d v="2026-01-15T00:00:00"/>
    <m/>
    <m/>
    <x v="22"/>
    <x v="22"/>
    <m/>
  </r>
  <r>
    <x v="159"/>
    <x v="159"/>
    <d v="2025-12-30T00:00:00"/>
    <s v="BH2373988"/>
    <d v="2025-12-30T00:00:00"/>
    <n v="89914"/>
    <s v="Bán hàng Cửa hàng Vitalmart - S401.01S02-S03 Vinhome Smart City - Tây Mỗ"/>
    <n v="777822"/>
    <n v="0"/>
    <n v="62226"/>
    <n v="840048"/>
    <s v="Tồn đầu kỳ"/>
    <d v="2026-01-15T00:00:00"/>
    <m/>
    <n v="840048"/>
    <n v="0"/>
    <n v="840048"/>
    <n v="0"/>
    <d v="2025-12-30T00:00:00"/>
    <m/>
    <d v="2025-12-30T00:00:00"/>
    <n v="0"/>
    <m/>
    <s v=""/>
    <s v="Đã thanh toán"/>
    <d v="2025-12-30T00:00:00"/>
    <d v="2026-01-15T00:00:00"/>
    <m/>
    <m/>
    <x v="22"/>
    <x v="22"/>
    <m/>
  </r>
  <r>
    <x v="56"/>
    <x v="56"/>
    <d v="2025-12-01T00:00:00"/>
    <s v="BH2369722"/>
    <d v="2025-12-01T00:00:00"/>
    <n v="80130"/>
    <s v="BHBĐ Giảng Võ - PDN003865"/>
    <n v="697590"/>
    <n v="0"/>
    <n v="55807"/>
    <n v="753397"/>
    <s v="Tồn đầu kỳ"/>
    <d v="2026-01-16T00:00:00"/>
    <m/>
    <n v="753397"/>
    <n v="0"/>
    <n v="753397"/>
    <n v="0"/>
    <d v="2025-12-01T00:00:00"/>
    <m/>
    <d v="2025-12-01T00:00:00"/>
    <n v="0"/>
    <m/>
    <s v=""/>
    <s v="Đã thanh toán"/>
    <d v="2025-12-01T00:00:00"/>
    <d v="2026-01-16T00:00:00"/>
    <m/>
    <m/>
    <x v="19"/>
    <x v="19"/>
    <m/>
  </r>
  <r>
    <x v="56"/>
    <x v="56"/>
    <d v="2025-12-02T00:00:00"/>
    <s v="BH2377356"/>
    <d v="2025-12-02T00:00:00"/>
    <n v="80193"/>
    <s v="PDN003683 - BHBĐ Tân Phú"/>
    <n v="1360238"/>
    <n v="0"/>
    <n v="108819"/>
    <n v="1469057"/>
    <s v="Tồn đầu kỳ"/>
    <d v="2026-01-16T00:00:00"/>
    <m/>
    <n v="1469057"/>
    <n v="0"/>
    <n v="1469057"/>
    <n v="0"/>
    <d v="2025-12-02T00:00:00"/>
    <m/>
    <d v="2025-12-02T00:00:00"/>
    <n v="0"/>
    <m/>
    <s v=""/>
    <s v="Đã thanh toán"/>
    <d v="2025-12-02T00:00:00"/>
    <d v="2026-01-16T00:00:00"/>
    <m/>
    <m/>
    <x v="19"/>
    <x v="19"/>
    <m/>
  </r>
  <r>
    <x v="56"/>
    <x v="56"/>
    <d v="2025-12-04T00:00:00"/>
    <s v="BH2370218"/>
    <d v="2025-12-04T00:00:00"/>
    <n v="81223"/>
    <s v="BHBĐ Thăng Long, CHẠY KM TAI HEO MUỐI 200G X 12% TỪ NGÀY 11/11 ĐẾN 10/12"/>
    <n v="1001780"/>
    <n v="0"/>
    <n v="80142"/>
    <n v="1081922"/>
    <s v="Tồn đầu kỳ"/>
    <d v="2026-01-16T00:00:00"/>
    <m/>
    <n v="1081922"/>
    <n v="0"/>
    <n v="1081922"/>
    <n v="0"/>
    <d v="2025-12-04T00:00:00"/>
    <m/>
    <d v="2025-12-04T00:00:00"/>
    <n v="0"/>
    <m/>
    <s v=""/>
    <s v="Đã thanh toán"/>
    <d v="2025-12-04T00:00:00"/>
    <d v="2026-01-16T00:00:00"/>
    <m/>
    <m/>
    <x v="19"/>
    <x v="19"/>
    <m/>
  </r>
  <r>
    <x v="56"/>
    <x v="56"/>
    <d v="2025-12-06T00:00:00"/>
    <s v="BH2377674"/>
    <d v="2025-12-06T00:00:00"/>
    <n v="82077"/>
    <s v="PDN004064 - BHBĐ Phú Nhuận"/>
    <n v="1590838"/>
    <n v="0"/>
    <n v="127267"/>
    <n v="1718105"/>
    <s v="Tồn đầu kỳ"/>
    <d v="2026-01-16T00:00:00"/>
    <m/>
    <n v="1718105"/>
    <n v="0"/>
    <n v="1718105"/>
    <n v="0"/>
    <d v="2025-12-06T00:00:00"/>
    <m/>
    <d v="2025-12-06T00:00:00"/>
    <n v="0"/>
    <m/>
    <s v=""/>
    <s v="Đã thanh toán"/>
    <d v="2025-12-06T00:00:00"/>
    <d v="2026-01-16T00:00:00"/>
    <m/>
    <m/>
    <x v="19"/>
    <x v="19"/>
    <m/>
  </r>
  <r>
    <x v="56"/>
    <x v="56"/>
    <d v="2025-12-12T00:00:00"/>
    <s v="BH2378386"/>
    <d v="2025-12-12T00:00:00"/>
    <n v="83411"/>
    <s v="PDN004304 - BHBĐ Phú Nhuận"/>
    <n v="1747914"/>
    <n v="0"/>
    <n v="139833"/>
    <n v="1887747"/>
    <s v="Tồn đầu kỳ"/>
    <d v="2026-01-16T00:00:00"/>
    <m/>
    <n v="1887747"/>
    <n v="0"/>
    <n v="1887747"/>
    <n v="0"/>
    <d v="2025-12-12T00:00:00"/>
    <m/>
    <d v="2025-12-12T00:00:00"/>
    <n v="0"/>
    <m/>
    <s v=""/>
    <s v="Đã thanh toán"/>
    <d v="2025-12-12T00:00:00"/>
    <d v="2026-01-16T00:00:00"/>
    <m/>
    <m/>
    <x v="19"/>
    <x v="19"/>
    <m/>
  </r>
  <r>
    <x v="56"/>
    <x v="56"/>
    <d v="2025-12-15T00:00:00"/>
    <s v="BH2371770"/>
    <d v="2025-12-15T00:00:00"/>
    <n v="84070"/>
    <s v="BHBĐ Thăng Long - PDN004448"/>
    <n v="580983"/>
    <n v="0"/>
    <n v="46479"/>
    <n v="627462"/>
    <s v="Tồn đầu kỳ"/>
    <d v="2026-01-21T00:00:00"/>
    <m/>
    <n v="627462"/>
    <n v="0"/>
    <n v="627462"/>
    <n v="0"/>
    <d v="2025-12-15T00:00:00"/>
    <m/>
    <d v="2025-12-15T00:00:00"/>
    <n v="0"/>
    <m/>
    <s v=""/>
    <s v="Đã thanh toán"/>
    <d v="2025-12-15T00:00:00"/>
    <d v="2026-01-21T00:00:00"/>
    <m/>
    <m/>
    <x v="19"/>
    <x v="19"/>
    <m/>
  </r>
  <r>
    <x v="56"/>
    <x v="56"/>
    <d v="2025-12-19T00:00:00"/>
    <s v="BH2372492"/>
    <d v="2025-12-19T00:00:00"/>
    <n v="85334"/>
    <s v="BHBĐ Kinh Môn - PDN004579"/>
    <n v="1925710"/>
    <n v="0"/>
    <n v="154057"/>
    <n v="2079767"/>
    <s v="Tồn đầu kỳ"/>
    <d v="2026-01-21T00:00:00"/>
    <m/>
    <n v="2079767"/>
    <n v="0"/>
    <n v="2079767"/>
    <n v="0"/>
    <d v="2025-12-19T00:00:00"/>
    <m/>
    <d v="2025-12-19T00:00:00"/>
    <n v="0"/>
    <m/>
    <s v=""/>
    <s v="Đã thanh toán"/>
    <d v="2025-12-19T00:00:00"/>
    <d v="2026-01-21T00:00:00"/>
    <m/>
    <m/>
    <x v="19"/>
    <x v="19"/>
    <m/>
  </r>
  <r>
    <x v="56"/>
    <x v="56"/>
    <d v="2025-12-22T00:00:00"/>
    <s v="BH2372887"/>
    <d v="2025-12-22T00:00:00"/>
    <n v="85949"/>
    <s v="BHBĐ Cầu Diễn - PDN004672"/>
    <n v="528500"/>
    <n v="0"/>
    <n v="42280"/>
    <n v="570780"/>
    <s v="Tồn đầu kỳ"/>
    <d v="2026-01-21T00:00:00"/>
    <m/>
    <n v="570780"/>
    <n v="0"/>
    <n v="570780"/>
    <n v="0"/>
    <d v="2025-12-22T00:00:00"/>
    <m/>
    <d v="2025-12-22T00:00:00"/>
    <n v="0"/>
    <m/>
    <s v=""/>
    <s v="Đã thanh toán"/>
    <d v="2025-12-22T00:00:00"/>
    <d v="2026-01-21T00:00:00"/>
    <m/>
    <m/>
    <x v="19"/>
    <x v="19"/>
    <m/>
  </r>
  <r>
    <x v="56"/>
    <x v="56"/>
    <d v="2025-12-24T00:00:00"/>
    <s v="BH2380389"/>
    <d v="2025-12-24T00:00:00"/>
    <n v="86135"/>
    <s v="PDN004744 - BHBĐ Tân Trung"/>
    <n v="1000198"/>
    <n v="0"/>
    <n v="80016"/>
    <n v="1080214"/>
    <s v="Tồn đầu kỳ"/>
    <d v="2026-01-21T00:00:00"/>
    <m/>
    <n v="1080214"/>
    <n v="0"/>
    <n v="1080214"/>
    <n v="0"/>
    <d v="2025-12-24T00:00:00"/>
    <m/>
    <d v="2025-12-24T00:00:00"/>
    <n v="0"/>
    <m/>
    <s v=""/>
    <s v="Đã thanh toán"/>
    <d v="2025-12-24T00:00:00"/>
    <d v="2026-01-21T00:00:00"/>
    <m/>
    <m/>
    <x v="19"/>
    <x v="19"/>
    <m/>
  </r>
  <r>
    <x v="56"/>
    <x v="56"/>
    <d v="2025-12-25T00:00:00"/>
    <s v="BH2373449"/>
    <d v="2025-12-25T00:00:00"/>
    <n v="87336"/>
    <s v="BHBĐ Tràng Tiền - PDN004865"/>
    <n v="306940"/>
    <n v="0"/>
    <n v="24555"/>
    <n v="331495"/>
    <s v="Tồn đầu kỳ"/>
    <d v="2026-01-21T00:00:00"/>
    <m/>
    <n v="331495"/>
    <n v="0"/>
    <n v="331495"/>
    <n v="0"/>
    <d v="2025-12-25T00:00:00"/>
    <m/>
    <d v="2025-12-25T00:00:00"/>
    <n v="0"/>
    <m/>
    <s v=""/>
    <s v="Đã thanh toán"/>
    <d v="2025-12-25T00:00:00"/>
    <d v="2026-01-21T00:00:00"/>
    <m/>
    <m/>
    <x v="19"/>
    <x v="19"/>
    <m/>
  </r>
  <r>
    <x v="56"/>
    <x v="56"/>
    <d v="2025-12-25T00:00:00"/>
    <s v="BH2380492"/>
    <d v="2025-12-25T00:00:00"/>
    <n v="87285"/>
    <s v="PDN004404 - BHBĐ Bình Thạnh"/>
    <n v="1284060"/>
    <n v="0"/>
    <n v="102725"/>
    <n v="1386785"/>
    <s v="Tồn đầu kỳ"/>
    <d v="2026-01-21T00:00:00"/>
    <m/>
    <n v="1386785"/>
    <n v="0"/>
    <n v="1386785"/>
    <n v="0"/>
    <d v="2025-12-25T00:00:00"/>
    <m/>
    <d v="2025-12-25T00:00:00"/>
    <n v="0"/>
    <m/>
    <s v=""/>
    <s v="Đã thanh toán"/>
    <d v="2025-12-25T00:00:00"/>
    <d v="2026-01-21T00:00:00"/>
    <m/>
    <m/>
    <x v="19"/>
    <x v="19"/>
    <m/>
  </r>
  <r>
    <x v="56"/>
    <x v="56"/>
    <d v="2025-12-26T00:00:00"/>
    <s v="BH2380541"/>
    <d v="2025-12-26T00:00:00"/>
    <n v="87380"/>
    <s v="PDN004761 - BHBĐ Tân Phú"/>
    <n v="1212924"/>
    <n v="0"/>
    <n v="97034"/>
    <n v="1309958"/>
    <s v="Tồn đầu kỳ"/>
    <d v="2026-01-21T00:00:00"/>
    <m/>
    <n v="1309958"/>
    <n v="0"/>
    <n v="1309958"/>
    <n v="0"/>
    <d v="2025-12-26T00:00:00"/>
    <m/>
    <d v="2025-12-26T00:00:00"/>
    <n v="0"/>
    <m/>
    <s v=""/>
    <s v="Đã thanh toán"/>
    <d v="2025-12-26T00:00:00"/>
    <d v="2026-01-21T00:00:00"/>
    <m/>
    <m/>
    <x v="19"/>
    <x v="19"/>
    <m/>
  </r>
  <r>
    <x v="56"/>
    <x v="56"/>
    <d v="2025-12-30T00:00:00"/>
    <s v="BH2373962"/>
    <d v="2025-12-30T00:00:00"/>
    <n v="89089"/>
    <s v="BHBĐ Thanh Trì - PDN004955"/>
    <n v="306940"/>
    <n v="0"/>
    <n v="24555"/>
    <n v="331495"/>
    <s v="Tồn đầu kỳ"/>
    <d v="2026-01-21T00:00:00"/>
    <m/>
    <n v="331495"/>
    <n v="0"/>
    <n v="331495"/>
    <n v="0"/>
    <d v="2025-12-30T00:00:00"/>
    <m/>
    <d v="2025-12-30T00:00:00"/>
    <n v="0"/>
    <m/>
    <s v=""/>
    <s v="Đã thanh toán"/>
    <d v="2025-12-30T00:00:00"/>
    <d v="2026-01-21T00:00:00"/>
    <m/>
    <m/>
    <x v="19"/>
    <x v="19"/>
    <m/>
  </r>
  <r>
    <x v="22"/>
    <x v="22"/>
    <d v="2025-12-30T00:00:00"/>
    <s v="BH2373963"/>
    <d v="2025-12-30T00:00:00"/>
    <n v="89090"/>
    <s v="Tmart00928 12. Quầy CT12B Kim Văn - Kim Lũ"/>
    <n v="2569705"/>
    <n v="231274"/>
    <n v="187074"/>
    <n v="2525505"/>
    <s v="Tồn đầu kỳ"/>
    <d v="2026-01-20T00:00:00"/>
    <m/>
    <n v="2525505"/>
    <n v="0"/>
    <n v="2525505"/>
    <n v="0"/>
    <d v="2025-12-30T00:00:00"/>
    <m/>
    <d v="2025-12-30T00:00:00"/>
    <n v="0"/>
    <m/>
    <s v=""/>
    <s v="Đã thanh toán"/>
    <d v="2025-12-30T00:00:00"/>
    <d v="2026-01-20T00:00:00"/>
    <m/>
    <m/>
    <x v="12"/>
    <x v="12"/>
    <m/>
  </r>
  <r>
    <x v="22"/>
    <x v="22"/>
    <d v="2025-12-30T00:00:00"/>
    <s v="BH2373964"/>
    <d v="2025-12-30T00:00:00"/>
    <n v="89091"/>
    <s v="Tmart01041 61. Quầy Định Công, số 1 Trần Nguyên Đán"/>
    <n v="1321760"/>
    <n v="118958"/>
    <n v="96224"/>
    <n v="1299026"/>
    <s v="Tồn đầu kỳ"/>
    <d v="2026-01-20T00:00:00"/>
    <m/>
    <n v="1299026"/>
    <n v="0"/>
    <n v="1299026"/>
    <n v="0"/>
    <d v="2025-12-30T00:00:00"/>
    <m/>
    <d v="2025-12-30T00:00:00"/>
    <n v="0"/>
    <m/>
    <s v=""/>
    <s v="Đã thanh toán"/>
    <d v="2025-12-30T00:00:00"/>
    <d v="2026-01-20T00:00:00"/>
    <m/>
    <m/>
    <x v="12"/>
    <x v="12"/>
    <m/>
  </r>
  <r>
    <x v="22"/>
    <x v="22"/>
    <d v="2025-12-30T00:00:00"/>
    <s v="BH2373973"/>
    <d v="2025-12-30T00:00:00"/>
    <n v="89098"/>
    <s v="Tmart00980 15. Quầy 9B Nguyễn Cảnh Dị-KĐT Đại Kim"/>
    <n v="1256210"/>
    <n v="113059"/>
    <n v="91452"/>
    <n v="1234603"/>
    <s v="Tồn đầu kỳ"/>
    <d v="2026-01-20T00:00:00"/>
    <m/>
    <n v="1234603"/>
    <n v="0"/>
    <n v="1234603"/>
    <n v="0"/>
    <d v="2025-12-30T00:00:00"/>
    <m/>
    <d v="2025-12-30T00:00:00"/>
    <n v="0"/>
    <m/>
    <s v=""/>
    <s v="Đã thanh toán"/>
    <d v="2025-12-30T00:00:00"/>
    <d v="2026-01-20T00:00:00"/>
    <m/>
    <m/>
    <x v="12"/>
    <x v="12"/>
    <m/>
  </r>
  <r>
    <x v="3"/>
    <x v="3"/>
    <d v="2025-09-06T00:00:00"/>
    <s v="SG/HT2025090207"/>
    <d v="2025-09-06T00:00:00"/>
    <s v="00003513"/>
    <s v="ĐÃ KIỂM TRA - Hàng trả - CIRCLE K - CircleK-SG0266 - CircleK 103 Trần Huy Liệu (PTH/RRS20250906592SG0266 - 06/09/2025)"/>
    <n v="-187911"/>
    <n v="0"/>
    <n v="-15033"/>
    <n v="-202944"/>
    <s v="Tồn đầu kỳ"/>
    <m/>
    <m/>
    <n v="-202944"/>
    <n v="0"/>
    <n v="0"/>
    <n v="-202944"/>
    <d v="2025-09-06T00:00:00"/>
    <m/>
    <d v="2025-09-06T00:00:00"/>
    <n v="0"/>
    <m/>
    <n v="215.56088738425751"/>
    <s v="Nợ quá hạn hơn 120 ngày có khả năng mất thanh toán"/>
    <d v="2025-09-06T00:00:00"/>
    <d v="1899-12-30T00:00:00"/>
    <m/>
    <m/>
    <x v="3"/>
    <x v="3"/>
    <m/>
  </r>
  <r>
    <x v="3"/>
    <x v="3"/>
    <d v="2025-09-16T00:00:00"/>
    <s v="SG/HTRRS20250911826"/>
    <d v="2025-09-16T00:00:00"/>
    <s v="00003095"/>
    <s v="ĐÃ KIỂM TRA - Hàng trả - CIRCLE K - CircleK-SG0197 - CircleK 525 Tô Hiến Thành (Phiếu trả ngày: 16/09/2025)"/>
    <n v="-125274"/>
    <n v="0"/>
    <n v="-10022"/>
    <n v="-135296"/>
    <s v="Tồn đầu kỳ"/>
    <m/>
    <m/>
    <n v="-135296"/>
    <n v="0"/>
    <n v="0"/>
    <n v="-135296"/>
    <d v="2025-09-16T00:00:00"/>
    <m/>
    <d v="2025-09-16T00:00:00"/>
    <n v="0"/>
    <m/>
    <n v="205.56088738425751"/>
    <s v="Nợ quá hạn hơn 120 ngày có khả năng mất thanh toán"/>
    <d v="2025-09-16T00:00:00"/>
    <d v="1899-12-30T00:00:00"/>
    <m/>
    <m/>
    <x v="3"/>
    <x v="3"/>
    <m/>
  </r>
  <r>
    <x v="3"/>
    <x v="3"/>
    <d v="2025-09-16T00:00:00"/>
    <s v="SG/HT2025090166"/>
    <d v="2025-09-16T00:00:00"/>
    <s v="00003075"/>
    <s v="ĐÃ KIỂM TRA - Hàng trả - CIRCLE K - CircleK-SG0332 - CircleK Một phần của căn nhà số 586 - 588 Quang Trung, Quận Gò Vấp (PTH/RRS20250916150SG0332 - 16/09/2025)"/>
    <n v="-23076"/>
    <n v="0"/>
    <n v="-1846"/>
    <n v="-24922"/>
    <s v="Tồn đầu kỳ"/>
    <m/>
    <m/>
    <n v="-24922"/>
    <n v="0"/>
    <n v="0"/>
    <n v="-24922"/>
    <d v="2025-09-16T00:00:00"/>
    <m/>
    <d v="2025-09-16T00:00:00"/>
    <n v="0"/>
    <m/>
    <n v="205.56088738425751"/>
    <s v="Nợ quá hạn hơn 120 ngày có khả năng mất thanh toán"/>
    <d v="2025-09-16T00:00:00"/>
    <d v="1899-12-30T00:00:00"/>
    <m/>
    <m/>
    <x v="3"/>
    <x v="3"/>
    <m/>
  </r>
  <r>
    <x v="3"/>
    <x v="3"/>
    <d v="2025-10-16T00:00:00"/>
    <s v="SG/HT2025090803"/>
    <d v="2025-10-16T00:00:00"/>
    <s v="00003864"/>
    <s v="Hàng trả (chưa xác định được số phiếu hàng trả)"/>
    <n v="-46152"/>
    <n v="0"/>
    <n v="-3692"/>
    <n v="-49844"/>
    <s v="Tồn đầu kỳ"/>
    <m/>
    <m/>
    <n v="-49844"/>
    <n v="0"/>
    <n v="0"/>
    <n v="-49844"/>
    <d v="2025-10-16T00:00:00"/>
    <m/>
    <d v="2025-10-16T00:00:00"/>
    <n v="0"/>
    <m/>
    <n v="175.56088738425751"/>
    <s v="Nợ quá hạn hơn 120 ngày có khả năng mất thanh toán"/>
    <d v="2025-10-16T00:00:00"/>
    <d v="1899-12-30T00:00:00"/>
    <m/>
    <m/>
    <x v="3"/>
    <x v="3"/>
    <m/>
  </r>
  <r>
    <x v="3"/>
    <x v="3"/>
    <d v="2025-10-16T00:00:00"/>
    <s v="SG/HT2025090804"/>
    <d v="2025-10-16T00:00:00"/>
    <s v="00003875"/>
    <s v="Hàng trả (chưa xác định được số phiếu hàng trả)"/>
    <n v="-138456"/>
    <n v="0"/>
    <n v="-11076"/>
    <n v="-149532"/>
    <s v="Tồn đầu kỳ"/>
    <m/>
    <m/>
    <n v="-149532"/>
    <n v="0"/>
    <n v="0"/>
    <n v="-149532"/>
    <d v="2025-10-16T00:00:00"/>
    <m/>
    <d v="2025-10-16T00:00:00"/>
    <n v="0"/>
    <m/>
    <n v="175.56088738425751"/>
    <s v="Nợ quá hạn hơn 120 ngày có khả năng mất thanh toán"/>
    <d v="2025-10-16T00:00:00"/>
    <d v="1899-12-30T00:00:00"/>
    <m/>
    <m/>
    <x v="3"/>
    <x v="3"/>
    <m/>
  </r>
  <r>
    <x v="3"/>
    <x v="3"/>
    <d v="2025-10-20T00:00:00"/>
    <s v="SG/HTTHN042658"/>
    <d v="2025-10-20T00:00:00"/>
    <s v="00004103"/>
    <s v="Hàng trả (chưa xác định được số phiếu hàng trả)"/>
    <n v="-187911"/>
    <n v="0"/>
    <n v="-15033"/>
    <n v="-202944"/>
    <s v="Tồn đầu kỳ"/>
    <m/>
    <m/>
    <n v="-202944"/>
    <n v="0"/>
    <n v="0"/>
    <n v="-202944"/>
    <d v="2025-10-20T00:00:00"/>
    <m/>
    <d v="2025-10-20T00:00:00"/>
    <n v="0"/>
    <m/>
    <n v="171.56088738425751"/>
    <s v="Nợ quá hạn hơn 120 ngày có khả năng mất thanh toán"/>
    <d v="2025-10-20T00:00:00"/>
    <d v="1899-12-30T00:00:00"/>
    <m/>
    <m/>
    <x v="3"/>
    <x v="3"/>
    <m/>
  </r>
  <r>
    <x v="3"/>
    <x v="3"/>
    <d v="2025-10-29T00:00:00"/>
    <s v="SG/HTTHN042306"/>
    <d v="2025-10-29T00:00:00"/>
    <s v="00004427"/>
    <s v="Hàng trả - chưa xác định phiếu trả hàng"/>
    <n v="-187911"/>
    <n v="0"/>
    <n v="-15033"/>
    <n v="-202944"/>
    <s v="Tồn đầu kỳ"/>
    <m/>
    <m/>
    <n v="-202944"/>
    <n v="0"/>
    <n v="0"/>
    <n v="-202944"/>
    <d v="2025-10-29T00:00:00"/>
    <m/>
    <d v="2025-10-29T00:00:00"/>
    <n v="0"/>
    <m/>
    <n v="162.56088738425751"/>
    <s v="Nợ quá hạn hơn 120 ngày có khả năng mất thanh toán"/>
    <d v="2025-10-29T00:00:00"/>
    <d v="1899-12-30T00:00:00"/>
    <m/>
    <m/>
    <x v="3"/>
    <x v="3"/>
    <m/>
  </r>
  <r>
    <x v="3"/>
    <x v="3"/>
    <d v="2025-10-29T00:00:00"/>
    <s v="SG/HTTHN042305"/>
    <d v="2025-10-29T00:00:00"/>
    <s v="00004399"/>
    <s v="Hàng trả - chưa xác định phiếu trả hàng"/>
    <n v="-23076"/>
    <n v="0"/>
    <n v="-1846"/>
    <n v="-24922"/>
    <s v="Tồn đầu kỳ"/>
    <m/>
    <m/>
    <n v="-24922"/>
    <n v="0"/>
    <n v="0"/>
    <n v="-24922"/>
    <d v="2025-10-29T00:00:00"/>
    <m/>
    <d v="2025-10-29T00:00:00"/>
    <n v="0"/>
    <m/>
    <n v="162.56088738425751"/>
    <s v="Nợ quá hạn hơn 120 ngày có khả năng mất thanh toán"/>
    <d v="2025-10-29T00:00:00"/>
    <d v="1899-12-30T00:00:00"/>
    <m/>
    <m/>
    <x v="3"/>
    <x v="3"/>
    <m/>
  </r>
  <r>
    <x v="5"/>
    <x v="5"/>
    <d v="2025-10-31T00:00:00"/>
    <s v="SG/HT30102562"/>
    <d v="2025-10-31T00:00:00"/>
    <s v="00000011"/>
    <s v="Hàng trả - chưa xác định số phiếu trả hàng"/>
    <n v="-323064"/>
    <n v="0"/>
    <n v="-25845"/>
    <n v="-348909"/>
    <s v="Tồn đầu kỳ"/>
    <m/>
    <m/>
    <n v="-348909"/>
    <n v="0"/>
    <n v="0"/>
    <n v="-348909"/>
    <d v="2025-10-31T00:00:00"/>
    <m/>
    <d v="2025-10-31T00:00:00"/>
    <n v="0"/>
    <m/>
    <n v="160.56088738425751"/>
    <s v="Nợ quá hạn hơn 120 ngày có khả năng mất thanh toán"/>
    <d v="2025-10-31T00:00:00"/>
    <d v="1899-12-30T00:00:00"/>
    <m/>
    <m/>
    <x v="3"/>
    <x v="3"/>
    <m/>
  </r>
  <r>
    <x v="3"/>
    <x v="3"/>
    <d v="2025-09-22T00:00:00"/>
    <s v="MDV/PVH/00105"/>
    <d v="2025-09-22T00:00:00"/>
    <s v="3816,3821,3833,3838,3895,3902"/>
    <s v="CHI PHÍ HỖ TRỢ T8.2025"/>
    <n v="-1482129"/>
    <n v="0"/>
    <n v="-118572"/>
    <n v="-1600701"/>
    <s v="Tồn đầu kỳ"/>
    <m/>
    <m/>
    <n v="-1600701"/>
    <n v="0"/>
    <n v="0"/>
    <n v="-1600701"/>
    <d v="2025-09-22T00:00:00"/>
    <m/>
    <d v="2025-09-22T00:00:00"/>
    <n v="0"/>
    <m/>
    <n v="199.56088738425751"/>
    <s v="Nợ quá hạn hơn 120 ngày có khả năng mất thanh toán"/>
    <d v="2025-09-22T00:00:00"/>
    <d v="1899-12-30T00:00:00"/>
    <m/>
    <m/>
    <x v="3"/>
    <x v="3"/>
    <m/>
  </r>
  <r>
    <x v="8"/>
    <x v="8"/>
    <d v="2025-09-03T00:00:00"/>
    <s v="HN/HT2025090011"/>
    <d v="2025-09-03T00:00:00"/>
    <s v="00001847"/>
    <s v="Hàng trả - CIRCLE K - CircleK-hn2181 (Phiếu trả ngày: 03/09/2025) , PHIẾU :RRS20250903364HN2181"/>
    <n v="-125274"/>
    <n v="0"/>
    <n v="-10022"/>
    <n v="-135296"/>
    <s v="Tồn đầu kỳ"/>
    <m/>
    <m/>
    <n v="-135296"/>
    <n v="0"/>
    <n v="0"/>
    <n v="-135296"/>
    <d v="2025-09-03T00:00:00"/>
    <m/>
    <d v="2025-09-03T00:00:00"/>
    <n v="0"/>
    <m/>
    <n v="218.56088738425751"/>
    <s v="Nợ quá hạn hơn 120 ngày có khả năng mất thanh toán"/>
    <d v="2025-09-03T00:00:00"/>
    <d v="1899-12-30T00:00:00"/>
    <m/>
    <m/>
    <x v="4"/>
    <x v="4"/>
    <m/>
  </r>
  <r>
    <x v="8"/>
    <x v="8"/>
    <d v="2025-09-04T00:00:00"/>
    <s v="HN/HT2025090004"/>
    <d v="2025-09-04T00:00:00"/>
    <s v="00001895"/>
    <s v="Hàng trả - CIRCLE K - CircleK-hn2087 (Phiếu trả ngày: 03/09/2025), PHIẾU :RRS20250904389HN2087"/>
    <n v="-85713"/>
    <n v="0"/>
    <n v="-6857"/>
    <n v="-92570"/>
    <s v="Tồn đầu kỳ"/>
    <m/>
    <m/>
    <n v="-92570"/>
    <n v="0"/>
    <n v="0"/>
    <n v="-92570"/>
    <d v="2025-09-04T00:00:00"/>
    <m/>
    <d v="2025-09-04T00:00:00"/>
    <n v="0"/>
    <m/>
    <n v="217.56088738425751"/>
    <s v="Nợ quá hạn hơn 120 ngày có khả năng mất thanh toán"/>
    <d v="2025-09-04T00:00:00"/>
    <d v="1899-12-30T00:00:00"/>
    <m/>
    <m/>
    <x v="4"/>
    <x v="4"/>
    <m/>
  </r>
  <r>
    <x v="8"/>
    <x v="8"/>
    <d v="2025-09-04T00:00:00"/>
    <s v="HN/HT2025090055"/>
    <d v="2025-09-04T00:00:00"/>
    <s v="00001867"/>
    <s v="Hàng trả - CIRCLE K - CircleK-hn2231 (Phiếu trả ngày: 11/09/2025) , PHIẾU : RRS20250904421HN2231"/>
    <n v="-62637"/>
    <n v="0"/>
    <n v="-5011"/>
    <n v="-67648"/>
    <s v="Tồn đầu kỳ"/>
    <m/>
    <m/>
    <n v="-67648"/>
    <n v="0"/>
    <n v="0"/>
    <n v="-67648"/>
    <d v="2025-09-04T00:00:00"/>
    <m/>
    <d v="2025-09-04T00:00:00"/>
    <n v="0"/>
    <m/>
    <n v="217.56088738425751"/>
    <s v="Nợ quá hạn hơn 120 ngày có khả năng mất thanh toán"/>
    <d v="2025-09-04T00:00:00"/>
    <d v="1899-12-30T00:00:00"/>
    <m/>
    <m/>
    <x v="4"/>
    <x v="4"/>
    <m/>
  </r>
  <r>
    <x v="8"/>
    <x v="8"/>
    <d v="2025-09-05T00:00:00"/>
    <s v="HN/HT2025090024"/>
    <d v="2025-09-05T00:00:00"/>
    <s v="00001871"/>
    <s v="Hàng trả - CIRCLE K - CircleK-hn2003 (Phiếu trả ngày: 05/09/2025) , PHIẾU : RRS20250905511HN2003"/>
    <n v="-250548"/>
    <n v="0"/>
    <n v="-20044"/>
    <n v="-270592"/>
    <s v="Tồn đầu kỳ"/>
    <m/>
    <m/>
    <n v="-270592"/>
    <n v="0"/>
    <n v="0"/>
    <n v="-270592"/>
    <d v="2025-09-05T00:00:00"/>
    <m/>
    <d v="2025-09-05T00:00:00"/>
    <n v="0"/>
    <m/>
    <n v="216.56088738425751"/>
    <s v="Nợ quá hạn hơn 120 ngày có khả năng mất thanh toán"/>
    <d v="2025-09-05T00:00:00"/>
    <d v="1899-12-30T00:00:00"/>
    <m/>
    <m/>
    <x v="4"/>
    <x v="4"/>
    <m/>
  </r>
  <r>
    <x v="8"/>
    <x v="8"/>
    <d v="2025-09-05T00:00:00"/>
    <s v="HN/HT2025090027"/>
    <d v="2025-09-05T00:00:00"/>
    <s v="00001861"/>
    <s v="Hàng trả - CIRCLE K - CircleK-hn2226 (Phiếu trả ngày: 05/09/2025) , PHIẾU: RRS20250820030HN2226"/>
    <n v="-438459"/>
    <n v="0"/>
    <n v="-35077"/>
    <n v="-473536"/>
    <s v="Tồn đầu kỳ"/>
    <m/>
    <m/>
    <n v="-473536"/>
    <n v="0"/>
    <n v="0"/>
    <n v="-473536"/>
    <d v="2025-09-05T00:00:00"/>
    <m/>
    <d v="2025-09-05T00:00:00"/>
    <n v="0"/>
    <m/>
    <n v="216.56088738425751"/>
    <s v="Nợ quá hạn hơn 120 ngày có khả năng mất thanh toán"/>
    <d v="2025-09-05T00:00:00"/>
    <d v="1899-12-30T00:00:00"/>
    <m/>
    <m/>
    <x v="4"/>
    <x v="4"/>
    <m/>
  </r>
  <r>
    <x v="8"/>
    <x v="8"/>
    <d v="2025-09-06T00:00:00"/>
    <s v="HN/HT2025090033"/>
    <d v="2025-09-06T00:00:00"/>
    <s v="00001869"/>
    <s v="Hàng trả - CIRCLE K - CircleK-hn2240 (Phiếu trả ngày: 08/09/2025), PHIẾU: RRS20250906553HN2240"/>
    <n v="-187911"/>
    <n v="0"/>
    <n v="-15033"/>
    <n v="-202944"/>
    <s v="Tồn đầu kỳ"/>
    <m/>
    <m/>
    <n v="-202944"/>
    <n v="0"/>
    <n v="0"/>
    <n v="-202944"/>
    <d v="2025-09-06T00:00:00"/>
    <m/>
    <d v="2025-09-06T00:00:00"/>
    <n v="0"/>
    <m/>
    <n v="215.56088738425751"/>
    <s v="Nợ quá hạn hơn 120 ngày có khả năng mất thanh toán"/>
    <d v="2025-09-06T00:00:00"/>
    <d v="1899-12-30T00:00:00"/>
    <m/>
    <m/>
    <x v="4"/>
    <x v="4"/>
    <m/>
  </r>
  <r>
    <x v="8"/>
    <x v="8"/>
    <d v="2025-09-07T00:00:00"/>
    <s v="HN/HT2025090105"/>
    <d v="2025-09-07T00:00:00"/>
    <s v="00001903"/>
    <s v="ĐÃ KIỂM TRA- Hàng trả - CIRCLE K - CircleK-hn2200 (Phiếu trả ngày: 07/09/2025)"/>
    <n v="-62637"/>
    <n v="0"/>
    <n v="-5011"/>
    <n v="-67648"/>
    <s v="Tồn đầu kỳ"/>
    <m/>
    <m/>
    <n v="-67648"/>
    <n v="0"/>
    <n v="0"/>
    <n v="-67648"/>
    <d v="2025-09-07T00:00:00"/>
    <m/>
    <d v="2025-09-07T00:00:00"/>
    <n v="0"/>
    <m/>
    <n v="214.56088738425751"/>
    <s v="Nợ quá hạn hơn 120 ngày có khả năng mất thanh toán"/>
    <d v="2025-09-07T00:00:00"/>
    <d v="1899-12-30T00:00:00"/>
    <m/>
    <m/>
    <x v="4"/>
    <x v="4"/>
    <m/>
  </r>
  <r>
    <x v="8"/>
    <x v="8"/>
    <d v="2025-09-08T00:00:00"/>
    <s v="HN/HT2025090115"/>
    <d v="2025-09-08T00:00:00"/>
    <s v="00001851"/>
    <s v="ĐÃ KIỂM TRA - Hàng trả - CIRCLE K - CircleK-hn2202 (Phiếu trả ngày: 08/09/2025)"/>
    <n v="-62637"/>
    <n v="0"/>
    <n v="-5011"/>
    <n v="-67648"/>
    <s v="Tồn đầu kỳ"/>
    <m/>
    <m/>
    <n v="-67648"/>
    <n v="0"/>
    <n v="0"/>
    <n v="-67648"/>
    <d v="2025-09-08T00:00:00"/>
    <m/>
    <d v="2025-09-08T00:00:00"/>
    <n v="0"/>
    <m/>
    <n v="213.56088738425751"/>
    <s v="Nợ quá hạn hơn 120 ngày có khả năng mất thanh toán"/>
    <d v="2025-09-08T00:00:00"/>
    <d v="1899-12-30T00:00:00"/>
    <m/>
    <m/>
    <x v="4"/>
    <x v="4"/>
    <m/>
  </r>
  <r>
    <x v="13"/>
    <x v="13"/>
    <d v="2025-09-09T00:00:00"/>
    <s v="HN/HT2025090147"/>
    <d v="2025-09-09T00:00:00"/>
    <s v="00000021"/>
    <s v="Hàng trả - RRS20250909748TN002 - CircleK-TN0002"/>
    <n v="-501096"/>
    <n v="0"/>
    <n v="-40088"/>
    <n v="-541184"/>
    <s v="Tồn đầu kỳ"/>
    <m/>
    <m/>
    <n v="-541184"/>
    <n v="0"/>
    <n v="0"/>
    <n v="-541184"/>
    <d v="2025-09-09T00:00:00"/>
    <m/>
    <d v="2025-09-09T00:00:00"/>
    <n v="0"/>
    <m/>
    <n v="212.56088738425751"/>
    <s v="Nợ quá hạn hơn 120 ngày có khả năng mất thanh toán"/>
    <d v="2025-09-09T00:00:00"/>
    <d v="1899-12-30T00:00:00"/>
    <m/>
    <m/>
    <x v="4"/>
    <x v="4"/>
    <m/>
  </r>
  <r>
    <x v="10"/>
    <x v="10"/>
    <d v="2025-09-10T00:00:00"/>
    <s v="HN/HT2025090146"/>
    <d v="2025-09-10T00:00:00"/>
    <s v="00000011"/>
    <s v="Hàng trả - RRS20250910818HN2271 - CircleK-HN2271"/>
    <n v="-62637"/>
    <n v="0"/>
    <n v="-5011"/>
    <n v="-67648"/>
    <s v="Tồn đầu kỳ"/>
    <m/>
    <m/>
    <n v="-67648"/>
    <n v="0"/>
    <n v="0"/>
    <n v="-67648"/>
    <d v="2025-09-10T00:00:00"/>
    <m/>
    <d v="2025-09-10T00:00:00"/>
    <n v="0"/>
    <m/>
    <n v="211.56088738425751"/>
    <s v="Nợ quá hạn hơn 120 ngày có khả năng mất thanh toán"/>
    <d v="2025-09-10T00:00:00"/>
    <d v="1899-12-30T00:00:00"/>
    <m/>
    <m/>
    <x v="4"/>
    <x v="4"/>
    <m/>
  </r>
  <r>
    <x v="8"/>
    <x v="8"/>
    <d v="2025-09-10T00:00:00"/>
    <s v="HN/HT2025090117"/>
    <d v="2025-09-10T00:00:00"/>
    <s v="00001858"/>
    <s v="ĐÃ KIỂM TRA- Hàng trả - CIRCLE K - CircleK-hn2029 (Phiếu trả ngày: 10/09/2025)"/>
    <n v="-125274"/>
    <n v="0"/>
    <n v="-10022"/>
    <n v="-135296"/>
    <s v="Tồn đầu kỳ"/>
    <m/>
    <m/>
    <n v="-135296"/>
    <n v="0"/>
    <n v="0"/>
    <n v="-135296"/>
    <d v="2025-09-10T00:00:00"/>
    <m/>
    <d v="2025-09-10T00:00:00"/>
    <n v="0"/>
    <m/>
    <n v="211.56088738425751"/>
    <s v="Nợ quá hạn hơn 120 ngày có khả năng mất thanh toán"/>
    <d v="2025-09-10T00:00:00"/>
    <d v="1899-12-30T00:00:00"/>
    <m/>
    <m/>
    <x v="4"/>
    <x v="4"/>
    <m/>
  </r>
  <r>
    <x v="8"/>
    <x v="8"/>
    <d v="2025-09-11T00:00:00"/>
    <s v="HN/HT2025090177"/>
    <d v="2025-09-11T00:00:00"/>
    <s v="00001872"/>
    <s v="ĐÃ KIỂM TRA - Hàng trả - CIRCLE K - CircleK-hn2244 (Phiếu trả ngày: 25/09/2025)"/>
    <n v="-62637"/>
    <n v="0"/>
    <n v="-5011"/>
    <n v="-67648"/>
    <s v="Tồn đầu kỳ"/>
    <m/>
    <m/>
    <n v="-67648"/>
    <n v="0"/>
    <n v="0"/>
    <n v="-67648"/>
    <d v="2025-09-11T00:00:00"/>
    <m/>
    <d v="2025-09-11T00:00:00"/>
    <n v="0"/>
    <m/>
    <n v="210.56088738425751"/>
    <s v="Nợ quá hạn hơn 120 ngày có khả năng mất thanh toán"/>
    <d v="2025-09-11T00:00:00"/>
    <d v="1899-12-30T00:00:00"/>
    <m/>
    <m/>
    <x v="4"/>
    <x v="4"/>
    <m/>
  </r>
  <r>
    <x v="8"/>
    <x v="8"/>
    <d v="2025-09-11T00:00:00"/>
    <s v="HN/HT2025090032"/>
    <d v="2025-09-11T00:00:00"/>
    <s v="00001874"/>
    <s v="Hàng trả - CIRCLE K - CircleK-hn2239 (Phiếu trả ngày: 08/09/2025)"/>
    <n v="-125274"/>
    <n v="0"/>
    <n v="-10022"/>
    <n v="-135296"/>
    <s v="Tồn đầu kỳ"/>
    <m/>
    <m/>
    <n v="-135296"/>
    <n v="0"/>
    <n v="0"/>
    <n v="-135296"/>
    <d v="2025-09-11T00:00:00"/>
    <m/>
    <d v="2025-09-11T00:00:00"/>
    <n v="0"/>
    <m/>
    <n v="210.56088738425751"/>
    <s v="Nợ quá hạn hơn 120 ngày có khả năng mất thanh toán"/>
    <d v="2025-09-11T00:00:00"/>
    <d v="1899-12-30T00:00:00"/>
    <m/>
    <m/>
    <x v="4"/>
    <x v="4"/>
    <m/>
  </r>
  <r>
    <x v="8"/>
    <x v="8"/>
    <d v="2025-09-11T00:00:00"/>
    <s v="HN/HT2025090074"/>
    <d v="2025-09-11T00:00:00"/>
    <s v="00001870"/>
    <s v="Hàng trả - CIRCLE K - CircleK-hn2253 (Phiếu trả ngày: 12/09/2025), PHIẾU : RRS20250911863HN2253 (11-9) VÀ kèm phiếu RR20250905514HN2253( 11-9) đã xử lý xong"/>
    <n v="-125274"/>
    <n v="0"/>
    <n v="-10022"/>
    <n v="-135296"/>
    <s v="Tồn đầu kỳ"/>
    <m/>
    <m/>
    <n v="-135296"/>
    <n v="0"/>
    <n v="0"/>
    <n v="-135296"/>
    <d v="2025-09-11T00:00:00"/>
    <m/>
    <d v="2025-09-11T00:00:00"/>
    <n v="0"/>
    <m/>
    <n v="210.56088738425751"/>
    <s v="Nợ quá hạn hơn 120 ngày có khả năng mất thanh toán"/>
    <d v="2025-09-11T00:00:00"/>
    <d v="1899-12-30T00:00:00"/>
    <m/>
    <m/>
    <x v="4"/>
    <x v="4"/>
    <m/>
  </r>
  <r>
    <x v="8"/>
    <x v="8"/>
    <d v="2025-09-12T00:00:00"/>
    <s v="HN/HT2025090071"/>
    <d v="2025-09-12T00:00:00"/>
    <s v="00001889"/>
    <s v="Hàng trả - CIRCLE K - CircleK-hn2065 (Phiếu trả ngày: 12/09/2025) , PHIẾU : RRS20250912946HN2065"/>
    <n v="-187911"/>
    <n v="0"/>
    <n v="-15033"/>
    <n v="-202944"/>
    <s v="Tồn đầu kỳ"/>
    <m/>
    <m/>
    <n v="-202944"/>
    <n v="0"/>
    <n v="0"/>
    <n v="-202944"/>
    <d v="2025-09-12T00:00:00"/>
    <m/>
    <d v="2025-09-12T00:00:00"/>
    <n v="0"/>
    <m/>
    <n v="209.56088738425751"/>
    <s v="Nợ quá hạn hơn 120 ngày có khả năng mất thanh toán"/>
    <d v="2025-09-12T00:00:00"/>
    <d v="1899-12-30T00:00:00"/>
    <m/>
    <m/>
    <x v="4"/>
    <x v="4"/>
    <m/>
  </r>
  <r>
    <x v="8"/>
    <x v="8"/>
    <d v="2025-09-12T00:00:00"/>
    <s v="HN/HT2025090173"/>
    <d v="2025-09-12T00:00:00"/>
    <s v="00001882"/>
    <s v="ĐÃ KIỂM TRA - Hàng trả - CIRCLE K - CircleK-hn2195 (Phiếu trả ngày: 12/09/2025)"/>
    <n v="-187911"/>
    <n v="0"/>
    <n v="-15033"/>
    <n v="-202944"/>
    <s v="Tồn đầu kỳ"/>
    <m/>
    <m/>
    <n v="-202944"/>
    <n v="0"/>
    <n v="0"/>
    <n v="-202944"/>
    <d v="2025-09-12T00:00:00"/>
    <m/>
    <d v="2025-09-12T00:00:00"/>
    <n v="0"/>
    <m/>
    <n v="209.56088738425751"/>
    <s v="Nợ quá hạn hơn 120 ngày có khả năng mất thanh toán"/>
    <d v="2025-09-12T00:00:00"/>
    <d v="1899-12-30T00:00:00"/>
    <m/>
    <m/>
    <x v="4"/>
    <x v="4"/>
    <m/>
  </r>
  <r>
    <x v="8"/>
    <x v="8"/>
    <d v="2025-09-12T00:00:00"/>
    <s v="HN/HT2025090079"/>
    <d v="2025-09-12T00:00:00"/>
    <s v="00001899"/>
    <s v="Hàng trả - CircleK 49 Hàng Chuối - CircleK-hn2093 (Phiếu trả ngày: 12/09/2025)- phiếu: RRS20250912910HN2093"/>
    <n v="-62637"/>
    <n v="0"/>
    <n v="-5011"/>
    <n v="-67648"/>
    <s v="Tồn đầu kỳ"/>
    <m/>
    <m/>
    <n v="-67648"/>
    <n v="0"/>
    <n v="0"/>
    <n v="-67648"/>
    <d v="2025-09-12T00:00:00"/>
    <m/>
    <d v="2025-09-12T00:00:00"/>
    <n v="0"/>
    <m/>
    <n v="209.56088738425751"/>
    <s v="Nợ quá hạn hơn 120 ngày có khả năng mất thanh toán"/>
    <d v="2025-09-12T00:00:00"/>
    <d v="1899-12-30T00:00:00"/>
    <m/>
    <m/>
    <x v="4"/>
    <x v="4"/>
    <m/>
  </r>
  <r>
    <x v="8"/>
    <x v="8"/>
    <d v="2025-09-15T00:00:00"/>
    <s v="HN/HT2025090085"/>
    <d v="2025-09-15T00:00:00"/>
    <s v="00001898"/>
    <s v="Hàng trả - CircleK 12 Ngô Thì Nhậm - CircleK-hn2079 (Phiếu trả ngày: 15/09/2025)- phiếu : RRS20250908623HN2079"/>
    <n v="-62637"/>
    <n v="0"/>
    <n v="-5011"/>
    <n v="-67648"/>
    <s v="Tồn đầu kỳ"/>
    <m/>
    <m/>
    <n v="-67648"/>
    <n v="0"/>
    <n v="0"/>
    <n v="-67648"/>
    <d v="2025-09-15T00:00:00"/>
    <m/>
    <d v="2025-09-15T00:00:00"/>
    <n v="0"/>
    <m/>
    <n v="206.56088738425751"/>
    <s v="Nợ quá hạn hơn 120 ngày có khả năng mất thanh toán"/>
    <d v="2025-09-15T00:00:00"/>
    <d v="1899-12-30T00:00:00"/>
    <m/>
    <m/>
    <x v="4"/>
    <x v="4"/>
    <m/>
  </r>
  <r>
    <x v="8"/>
    <x v="8"/>
    <d v="2025-09-15T00:00:00"/>
    <s v="HN/HT2025090087"/>
    <d v="2025-09-15T00:00:00"/>
    <s v="00001875"/>
    <s v="Hàng trả - CircleK Số 8 Ngõ 91 Nguyễn Chí Thanh - CircleK-hn2117 (Phiếu trả ngày: 15/09/2025)- phiếu :RRS20250915102HN2117"/>
    <n v="-125274"/>
    <n v="0"/>
    <n v="-10022"/>
    <n v="-135296"/>
    <s v="Tồn đầu kỳ"/>
    <m/>
    <m/>
    <n v="-135296"/>
    <n v="0"/>
    <n v="0"/>
    <n v="-135296"/>
    <d v="2025-09-15T00:00:00"/>
    <m/>
    <d v="2025-09-15T00:00:00"/>
    <n v="0"/>
    <m/>
    <n v="206.56088738425751"/>
    <s v="Nợ quá hạn hơn 120 ngày có khả năng mất thanh toán"/>
    <d v="2025-09-15T00:00:00"/>
    <d v="1899-12-30T00:00:00"/>
    <m/>
    <m/>
    <x v="4"/>
    <x v="4"/>
    <m/>
  </r>
  <r>
    <x v="8"/>
    <x v="8"/>
    <d v="2025-09-16T00:00:00"/>
    <s v="HN/HT2025090114"/>
    <d v="2025-09-16T00:00:00"/>
    <s v="00001873"/>
    <s v="ĐÃ KIỂM TRA- Hàng trả - CIRCLE K - CircleK-hn2183 (Phiếu trả ngày: 16/09/2025)"/>
    <n v="-187911"/>
    <n v="0"/>
    <n v="-15033"/>
    <n v="-202944"/>
    <s v="Tồn đầu kỳ"/>
    <m/>
    <m/>
    <n v="-202944"/>
    <n v="0"/>
    <n v="0"/>
    <n v="-202944"/>
    <d v="2025-09-16T00:00:00"/>
    <m/>
    <d v="2025-09-16T00:00:00"/>
    <n v="0"/>
    <m/>
    <n v="205.56088738425751"/>
    <s v="Nợ quá hạn hơn 120 ngày có khả năng mất thanh toán"/>
    <d v="2025-09-16T00:00:00"/>
    <d v="1899-12-30T00:00:00"/>
    <m/>
    <m/>
    <x v="4"/>
    <x v="4"/>
    <m/>
  </r>
  <r>
    <x v="8"/>
    <x v="8"/>
    <d v="2025-09-16T00:00:00"/>
    <s v="HN/HT2025090093"/>
    <d v="2025-09-16T00:00:00"/>
    <s v="00001881"/>
    <s v="Hàng trả - CircleK Số 131 Phố Xốm, Hà Đông - CircleK-hn2270 (Phiếu trả ngày: 16/09/2025)- phiếu : RRS20250915123HN2270"/>
    <n v="-187911"/>
    <n v="0"/>
    <n v="-15033"/>
    <n v="-202944"/>
    <s v="Tồn đầu kỳ"/>
    <m/>
    <m/>
    <n v="-202944"/>
    <n v="0"/>
    <n v="0"/>
    <n v="-202944"/>
    <d v="2025-09-16T00:00:00"/>
    <m/>
    <d v="2025-09-16T00:00:00"/>
    <n v="0"/>
    <m/>
    <n v="205.56088738425751"/>
    <s v="Nợ quá hạn hơn 120 ngày có khả năng mất thanh toán"/>
    <d v="2025-09-16T00:00:00"/>
    <d v="1899-12-30T00:00:00"/>
    <m/>
    <m/>
    <x v="4"/>
    <x v="4"/>
    <m/>
  </r>
  <r>
    <x v="8"/>
    <x v="8"/>
    <d v="2025-09-18T00:00:00"/>
    <s v="HN/HT2025090121"/>
    <d v="2025-09-18T00:00:00"/>
    <s v="00001896"/>
    <s v="Hàng trả -CircleK 370 Nguyễn Trãi - CircleK-hn2118 (Phiếu trả ngày: 18/09/2025)- phiếu: RRS20250918271HN2118"/>
    <n v="-62637"/>
    <n v="0"/>
    <n v="-5011"/>
    <n v="-67648"/>
    <s v="Tồn đầu kỳ"/>
    <m/>
    <m/>
    <n v="-67648"/>
    <n v="0"/>
    <n v="0"/>
    <n v="-67648"/>
    <d v="2025-09-18T00:00:00"/>
    <m/>
    <d v="2025-09-18T00:00:00"/>
    <n v="0"/>
    <m/>
    <n v="203.56088738425751"/>
    <s v="Nợ quá hạn hơn 120 ngày có khả năng mất thanh toán"/>
    <d v="2025-09-18T00:00:00"/>
    <d v="1899-12-30T00:00:00"/>
    <m/>
    <m/>
    <x v="4"/>
    <x v="4"/>
    <m/>
  </r>
  <r>
    <x v="8"/>
    <x v="8"/>
    <d v="2025-09-18T00:00:00"/>
    <s v="HN/HT2025090168"/>
    <d v="2025-09-18T00:00:00"/>
    <s v="00001860"/>
    <s v="ĐÃ KIỂM TRA- Hàng trả - CIRCLE K - CircleK-hn2138 (Phiếu trả ngày: 18/09/2025)"/>
    <n v="-257139"/>
    <n v="0"/>
    <n v="-20571"/>
    <n v="-277710"/>
    <s v="Tồn đầu kỳ"/>
    <m/>
    <m/>
    <n v="-277710"/>
    <n v="0"/>
    <n v="0"/>
    <n v="-277710"/>
    <d v="2025-09-18T00:00:00"/>
    <m/>
    <d v="2025-09-18T00:00:00"/>
    <n v="0"/>
    <m/>
    <n v="203.56088738425751"/>
    <s v="Nợ quá hạn hơn 120 ngày có khả năng mất thanh toán"/>
    <d v="2025-09-18T00:00:00"/>
    <d v="1899-12-30T00:00:00"/>
    <m/>
    <m/>
    <x v="4"/>
    <x v="4"/>
    <m/>
  </r>
  <r>
    <x v="8"/>
    <x v="8"/>
    <d v="2025-09-18T00:00:00"/>
    <s v="HN/HT2025090118"/>
    <d v="2025-09-18T00:00:00"/>
    <s v="00001859"/>
    <s v="Hàng trả - CircleK 93 Hoàng Văn Thái - CircleK-hn2234 (Phiếu trả ngày: 18/09/2025)- phiếu : RRS20250812666HN2234"/>
    <n v="-62637"/>
    <n v="0"/>
    <n v="-5011"/>
    <n v="-67648"/>
    <s v="Tồn đầu kỳ"/>
    <m/>
    <m/>
    <n v="-67648"/>
    <n v="0"/>
    <n v="0"/>
    <n v="-67648"/>
    <d v="2025-09-18T00:00:00"/>
    <m/>
    <d v="2025-09-18T00:00:00"/>
    <n v="0"/>
    <m/>
    <n v="203.56088738425751"/>
    <s v="Nợ quá hạn hơn 120 ngày có khả năng mất thanh toán"/>
    <d v="2025-09-18T00:00:00"/>
    <d v="1899-12-30T00:00:00"/>
    <m/>
    <m/>
    <x v="4"/>
    <x v="4"/>
    <m/>
  </r>
  <r>
    <x v="8"/>
    <x v="8"/>
    <d v="2025-09-19T00:00:00"/>
    <s v="HN/HT2025090150"/>
    <d v="2025-09-19T00:00:00"/>
    <s v="00001852"/>
    <s v="Hàng Trả - CircleK 3 Xuân Diệu-( phiếu trả ngày 19-9-) - phiếu: RRS20250919320HN2098"/>
    <n v="-257139"/>
    <n v="0"/>
    <n v="-20571"/>
    <n v="-277710"/>
    <s v="Tồn đầu kỳ"/>
    <m/>
    <m/>
    <n v="-277710"/>
    <n v="0"/>
    <n v="0"/>
    <n v="-277710"/>
    <d v="2025-09-19T00:00:00"/>
    <m/>
    <d v="2025-09-19T00:00:00"/>
    <n v="0"/>
    <m/>
    <n v="202.56088738425751"/>
    <s v="Nợ quá hạn hơn 120 ngày có khả năng mất thanh toán"/>
    <d v="2025-09-19T00:00:00"/>
    <d v="1899-12-30T00:00:00"/>
    <m/>
    <m/>
    <x v="4"/>
    <x v="4"/>
    <m/>
  </r>
  <r>
    <x v="8"/>
    <x v="8"/>
    <d v="2025-09-19T00:00:00"/>
    <s v="HN/HT2025090129"/>
    <d v="2025-09-19T00:00:00"/>
    <s v="00001855"/>
    <s v="Hàng trả -CircleK 17 Tô Ngọc Vân - CircleK-hn2129 (Phiếu trả ngày: 19/09/2025)- phiếu: RRS20250919329HN2129"/>
    <n v="-62637"/>
    <n v="0"/>
    <n v="-5011"/>
    <n v="-67648"/>
    <s v="Tồn đầu kỳ"/>
    <m/>
    <m/>
    <n v="-67648"/>
    <n v="0"/>
    <n v="0"/>
    <n v="-67648"/>
    <d v="2025-09-19T00:00:00"/>
    <m/>
    <d v="2025-09-19T00:00:00"/>
    <n v="0"/>
    <m/>
    <n v="202.56088738425751"/>
    <s v="Nợ quá hạn hơn 120 ngày có khả năng mất thanh toán"/>
    <d v="2025-09-19T00:00:00"/>
    <d v="1899-12-30T00:00:00"/>
    <m/>
    <m/>
    <x v="4"/>
    <x v="4"/>
    <m/>
  </r>
  <r>
    <x v="8"/>
    <x v="8"/>
    <d v="2025-09-19T00:00:00"/>
    <s v="HN/HT2025090125"/>
    <d v="2025-09-19T00:00:00"/>
    <s v="00001854"/>
    <s v="Hàng trả - CircleK Ô D22, Nơ 12 Khu Đô Thị Mới Định Công - CircleK-hn2034 (Phiếu trả ngày: 19/09/2025)- phiếu: RRS20250918282HN2034"/>
    <n v="-313185"/>
    <n v="0"/>
    <n v="-25055"/>
    <n v="-338240"/>
    <s v="Tồn đầu kỳ"/>
    <m/>
    <m/>
    <n v="-338240"/>
    <n v="0"/>
    <n v="0"/>
    <n v="-338240"/>
    <d v="2025-09-19T00:00:00"/>
    <m/>
    <d v="2025-09-19T00:00:00"/>
    <n v="0"/>
    <m/>
    <n v="202.56088738425751"/>
    <s v="Nợ quá hạn hơn 120 ngày có khả năng mất thanh toán"/>
    <d v="2025-09-19T00:00:00"/>
    <d v="1899-12-30T00:00:00"/>
    <m/>
    <m/>
    <x v="4"/>
    <x v="4"/>
    <m/>
  </r>
  <r>
    <x v="8"/>
    <x v="8"/>
    <d v="2025-09-19T00:00:00"/>
    <s v="HN/HT2025090130"/>
    <d v="2025-09-19T00:00:00"/>
    <s v="00001849"/>
    <s v="Hàng trả - CircleK Ô D22, Nơ 12 Khu Đô Thị Mới Định Công - CircleK-hn2034 (Phiếu trả ngày: 19/09/2025)- phiếu: RRS20250827260HN2034"/>
    <n v="-187911"/>
    <n v="0"/>
    <n v="-15033"/>
    <n v="-202944"/>
    <s v="Tồn đầu kỳ"/>
    <m/>
    <m/>
    <n v="-202944"/>
    <n v="0"/>
    <n v="0"/>
    <n v="-202944"/>
    <d v="2025-09-19T00:00:00"/>
    <m/>
    <d v="2025-09-19T00:00:00"/>
    <n v="0"/>
    <m/>
    <n v="202.56088738425751"/>
    <s v="Nợ quá hạn hơn 120 ngày có khả năng mất thanh toán"/>
    <d v="2025-09-19T00:00:00"/>
    <d v="1899-12-30T00:00:00"/>
    <m/>
    <m/>
    <x v="4"/>
    <x v="4"/>
    <m/>
  </r>
  <r>
    <x v="8"/>
    <x v="8"/>
    <d v="2025-09-19T00:00:00"/>
    <s v="HN/HT2025090126"/>
    <d v="2025-09-19T00:00:00"/>
    <s v="00001844"/>
    <s v="Hàng trả - CircleK 3 Xuân Diệu - CircleK-hn2098 (Phiếu trả ngày: 19/09/2025)- phiếu: RRS20250919319HN2098"/>
    <n v="-257139"/>
    <n v="0"/>
    <n v="-20571"/>
    <n v="-277710"/>
    <s v="Tồn đầu kỳ"/>
    <m/>
    <m/>
    <n v="-277710"/>
    <n v="0"/>
    <n v="0"/>
    <n v="-277710"/>
    <d v="2025-09-19T00:00:00"/>
    <m/>
    <d v="2025-09-19T00:00:00"/>
    <n v="0"/>
    <m/>
    <n v="202.56088738425751"/>
    <s v="Nợ quá hạn hơn 120 ngày có khả năng mất thanh toán"/>
    <d v="2025-09-19T00:00:00"/>
    <d v="1899-12-30T00:00:00"/>
    <m/>
    <m/>
    <x v="4"/>
    <x v="4"/>
    <m/>
  </r>
  <r>
    <x v="8"/>
    <x v="8"/>
    <d v="2025-09-20T00:00:00"/>
    <s v="HN/HT2025090167"/>
    <d v="2025-09-20T00:00:00"/>
    <s v="00001862"/>
    <s v="ĐÃ KIỂM TRA - Hàng trả - CIRCLE K - CircleK-hn2104 (Phiếu trả ngày: 20/09/2025)"/>
    <n v="-125274"/>
    <n v="0"/>
    <n v="-10022"/>
    <n v="-135296"/>
    <s v="Tồn đầu kỳ"/>
    <m/>
    <m/>
    <n v="-135296"/>
    <n v="0"/>
    <n v="0"/>
    <n v="-135296"/>
    <d v="2025-09-20T00:00:00"/>
    <m/>
    <d v="2025-09-20T00:00:00"/>
    <n v="0"/>
    <m/>
    <n v="201.56088738425751"/>
    <s v="Nợ quá hạn hơn 120 ngày có khả năng mất thanh toán"/>
    <d v="2025-09-20T00:00:00"/>
    <d v="1899-12-30T00:00:00"/>
    <m/>
    <m/>
    <x v="4"/>
    <x v="4"/>
    <m/>
  </r>
  <r>
    <x v="8"/>
    <x v="8"/>
    <d v="2025-09-22T00:00:00"/>
    <s v="HN/HT2025090174"/>
    <d v="2025-09-22T00:00:00"/>
    <s v="00001848"/>
    <s v="ĐÃ KIỂM TRA - Hàng trả - CIRCLE K - CircleK-hn2221 (Phiếu trả ngày: 22/09/2025)"/>
    <n v="-250548"/>
    <n v="0"/>
    <n v="-20044"/>
    <n v="-270592"/>
    <s v="Tồn đầu kỳ"/>
    <m/>
    <m/>
    <n v="-270592"/>
    <n v="0"/>
    <n v="0"/>
    <n v="-270592"/>
    <d v="2025-09-22T00:00:00"/>
    <m/>
    <d v="2025-09-22T00:00:00"/>
    <n v="0"/>
    <m/>
    <n v="199.56088738425751"/>
    <s v="Nợ quá hạn hơn 120 ngày có khả năng mất thanh toán"/>
    <d v="2025-09-22T00:00:00"/>
    <d v="1899-12-30T00:00:00"/>
    <m/>
    <m/>
    <x v="4"/>
    <x v="4"/>
    <m/>
  </r>
  <r>
    <x v="8"/>
    <x v="8"/>
    <d v="2025-09-22T00:00:00"/>
    <s v="HN/HT2025090170"/>
    <d v="2025-09-22T00:00:00"/>
    <s v="00001853"/>
    <s v="ĐÃ KIỂM TRA - Hàng trả - CIRCLE K - CircleK-hn2169 (Phiếu trả ngày: 22/09/2025)"/>
    <n v="-125274"/>
    <n v="0"/>
    <n v="-10022"/>
    <n v="-135296"/>
    <s v="Tồn đầu kỳ"/>
    <m/>
    <m/>
    <n v="-135296"/>
    <n v="0"/>
    <n v="0"/>
    <n v="-135296"/>
    <d v="2025-09-22T00:00:00"/>
    <m/>
    <d v="2025-09-22T00:00:00"/>
    <n v="0"/>
    <m/>
    <n v="199.56088738425751"/>
    <s v="Nợ quá hạn hơn 120 ngày có khả năng mất thanh toán"/>
    <d v="2025-09-22T00:00:00"/>
    <d v="1899-12-30T00:00:00"/>
    <m/>
    <m/>
    <x v="4"/>
    <x v="4"/>
    <m/>
  </r>
  <r>
    <x v="8"/>
    <x v="8"/>
    <d v="2025-09-23T00:00:00"/>
    <s v="HN/HT-CKHN2205-23/9"/>
    <d v="2025-09-23T00:00:00"/>
    <s v="00001894"/>
    <s v="ĐÃ KIỂM TRA - Hàng trả - CIRCLE K - CircleK Số 1S11, Tòa S6A (S6.1), Thuộc Khối Nhà S6 (S6.1+S6.2), Khu Công Trình Công Cộng, Thương Mại, Dịch Vụ Và Nhà Ở (Vinhomes Symphony), Lô Đất G4*-Hh16 (PTH/RRS20250921394HN2205-  23/09/2025)"/>
    <n v="-438459"/>
    <n v="0"/>
    <n v="-35077"/>
    <n v="-473536"/>
    <s v="Tồn đầu kỳ"/>
    <m/>
    <m/>
    <n v="-473536"/>
    <n v="0"/>
    <n v="0"/>
    <n v="-473536"/>
    <d v="2025-09-23T00:00:00"/>
    <m/>
    <d v="2025-09-23T00:00:00"/>
    <n v="0"/>
    <m/>
    <n v="198.56088738425751"/>
    <s v="Nợ quá hạn hơn 120 ngày có khả năng mất thanh toán"/>
    <d v="2025-09-23T00:00:00"/>
    <d v="1899-12-30T00:00:00"/>
    <m/>
    <m/>
    <x v="4"/>
    <x v="4"/>
    <m/>
  </r>
  <r>
    <x v="8"/>
    <x v="8"/>
    <d v="2025-09-23T00:00:00"/>
    <s v="HN/HT2025090176"/>
    <d v="2025-09-23T00:00:00"/>
    <s v="00001890"/>
    <s v="ĐÃ KIỂM TRA - Hàng trả - CIRCLE K - CircleK-hn2228 (Phiếu trả ngày: 23/09/2025)"/>
    <n v="-62637"/>
    <n v="0"/>
    <n v="-5011"/>
    <n v="-67648"/>
    <s v="Tồn đầu kỳ"/>
    <m/>
    <m/>
    <n v="-67648"/>
    <n v="0"/>
    <n v="0"/>
    <n v="-67648"/>
    <d v="2025-09-23T00:00:00"/>
    <m/>
    <d v="2025-09-23T00:00:00"/>
    <n v="0"/>
    <m/>
    <n v="198.56088738425751"/>
    <s v="Nợ quá hạn hơn 120 ngày có khả năng mất thanh toán"/>
    <d v="2025-09-23T00:00:00"/>
    <d v="1899-12-30T00:00:00"/>
    <m/>
    <m/>
    <x v="4"/>
    <x v="4"/>
    <m/>
  </r>
  <r>
    <x v="8"/>
    <x v="8"/>
    <d v="2025-09-24T00:00:00"/>
    <s v="HN/HT2025090166"/>
    <d v="2025-09-24T00:00:00"/>
    <s v="00001856"/>
    <s v="ĐÃ KIỂM TRA - Hàng trả - CIRCLE K - CircleK-hn2029 (Phiếu trả ngày: 24/09/2025)"/>
    <n v="-125274"/>
    <n v="0"/>
    <n v="-10022"/>
    <n v="-135296"/>
    <s v="Tồn đầu kỳ"/>
    <m/>
    <m/>
    <n v="-135296"/>
    <n v="0"/>
    <n v="0"/>
    <n v="-135296"/>
    <d v="2025-09-24T00:00:00"/>
    <m/>
    <d v="2025-09-24T00:00:00"/>
    <n v="0"/>
    <m/>
    <n v="197.56088738425751"/>
    <s v="Nợ quá hạn hơn 120 ngày có khả năng mất thanh toán"/>
    <d v="2025-09-24T00:00:00"/>
    <d v="1899-12-30T00:00:00"/>
    <m/>
    <m/>
    <x v="4"/>
    <x v="4"/>
    <m/>
  </r>
  <r>
    <x v="8"/>
    <x v="8"/>
    <d v="2025-09-24T00:00:00"/>
    <s v="HN/HT-CKHN2227-24/9"/>
    <d v="2025-09-24T00:00:00"/>
    <s v="00001857"/>
    <s v="ĐÃ KIỂM TRA - Hàng trả - CIRCLE K - CircleK 06 Vũ Trọng Khánh (PTH/RRS20250922427HN2227 - 24/09/2025)"/>
    <n v="-125274"/>
    <n v="0"/>
    <n v="-10022"/>
    <n v="-135296"/>
    <s v="Tồn đầu kỳ"/>
    <m/>
    <m/>
    <n v="-135296"/>
    <n v="0"/>
    <n v="0"/>
    <n v="-135296"/>
    <d v="2025-09-24T00:00:00"/>
    <m/>
    <d v="2025-09-24T00:00:00"/>
    <n v="0"/>
    <m/>
    <n v="197.56088738425751"/>
    <s v="Nợ quá hạn hơn 120 ngày có khả năng mất thanh toán"/>
    <d v="2025-09-24T00:00:00"/>
    <d v="1899-12-30T00:00:00"/>
    <m/>
    <m/>
    <x v="4"/>
    <x v="4"/>
    <m/>
  </r>
  <r>
    <x v="8"/>
    <x v="8"/>
    <d v="2025-09-25T00:00:00"/>
    <s v="HN/HT2025090178"/>
    <d v="2025-09-25T00:00:00"/>
    <s v="00001878"/>
    <s v="ĐÃ KIỂM TRA - Hàng trả - CIRCLE K - CircleK-hn2249 (Phiếu trả ngày: 25/09/2025)"/>
    <n v="-125274"/>
    <n v="0"/>
    <n v="-10022"/>
    <n v="-135296"/>
    <s v="Tồn đầu kỳ"/>
    <m/>
    <m/>
    <n v="-135296"/>
    <n v="0"/>
    <n v="0"/>
    <n v="-135296"/>
    <d v="2025-09-25T00:00:00"/>
    <m/>
    <d v="2025-09-25T00:00:00"/>
    <n v="0"/>
    <m/>
    <n v="196.56088738425751"/>
    <s v="Nợ quá hạn hơn 120 ngày có khả năng mất thanh toán"/>
    <d v="2025-09-25T00:00:00"/>
    <d v="1899-12-30T00:00:00"/>
    <m/>
    <m/>
    <x v="4"/>
    <x v="4"/>
    <m/>
  </r>
  <r>
    <x v="8"/>
    <x v="8"/>
    <d v="2025-09-26T00:00:00"/>
    <s v="HN/HT2025090165"/>
    <d v="2025-09-26T00:00:00"/>
    <s v="00001885"/>
    <s v="ĐÃ KIỂM TRA - Hàng trả - CIRCLE K - CircleK-hn2026 (Phiếu trả ngày: 26/09/2025)"/>
    <n v="-125274"/>
    <n v="0"/>
    <n v="-10022"/>
    <n v="-135296"/>
    <s v="Tồn đầu kỳ"/>
    <m/>
    <m/>
    <n v="-135296"/>
    <n v="0"/>
    <n v="0"/>
    <n v="-135296"/>
    <d v="2025-09-26T00:00:00"/>
    <m/>
    <d v="2025-09-26T00:00:00"/>
    <n v="0"/>
    <m/>
    <n v="195.56088738425751"/>
    <s v="Nợ quá hạn hơn 120 ngày có khả năng mất thanh toán"/>
    <d v="2025-09-26T00:00:00"/>
    <d v="1899-12-30T00:00:00"/>
    <m/>
    <m/>
    <x v="4"/>
    <x v="4"/>
    <m/>
  </r>
  <r>
    <x v="8"/>
    <x v="8"/>
    <d v="2025-09-26T00:00:00"/>
    <s v="HN/HT2025090169"/>
    <d v="2025-09-26T00:00:00"/>
    <s v="00001893"/>
    <s v="ĐÃ KIỂM TRA - Hàng trả - CIRCLE K - CircleK-hn2164 (Phiếu trả ngày: 26/09/2025)"/>
    <n v="-62637"/>
    <n v="0"/>
    <n v="-5011"/>
    <n v="-67648"/>
    <s v="Tồn đầu kỳ"/>
    <m/>
    <m/>
    <n v="-67648"/>
    <n v="0"/>
    <n v="0"/>
    <n v="-67648"/>
    <d v="2025-09-26T00:00:00"/>
    <m/>
    <d v="2025-09-26T00:00:00"/>
    <n v="0"/>
    <m/>
    <n v="195.56088738425751"/>
    <s v="Nợ quá hạn hơn 120 ngày có khả năng mất thanh toán"/>
    <d v="2025-09-26T00:00:00"/>
    <d v="1899-12-30T00:00:00"/>
    <m/>
    <m/>
    <x v="4"/>
    <x v="4"/>
    <m/>
  </r>
  <r>
    <x v="8"/>
    <x v="8"/>
    <d v="2025-09-26T00:00:00"/>
    <s v="HN/HT-CKHN2138-26/9"/>
    <d v="2025-09-26T00:00:00"/>
    <s v="00001886"/>
    <s v="ĐÃ KIỂM TRA - Hàng trả - CIRCLE K - CircleK Tầng 1 Và Tầng 2 Số 85 Hàng Mã (PTH/RRS20250919348HN2138 - 26/09/2025)"/>
    <n v="-280215"/>
    <n v="0"/>
    <n v="-22417"/>
    <n v="-302632"/>
    <s v="Tồn đầu kỳ"/>
    <m/>
    <m/>
    <n v="-302632"/>
    <n v="0"/>
    <n v="0"/>
    <n v="-302632"/>
    <d v="2025-09-26T00:00:00"/>
    <m/>
    <d v="2025-09-26T00:00:00"/>
    <n v="0"/>
    <m/>
    <n v="195.56088738425751"/>
    <s v="Nợ quá hạn hơn 120 ngày có khả năng mất thanh toán"/>
    <d v="2025-09-26T00:00:00"/>
    <d v="1899-12-30T00:00:00"/>
    <m/>
    <m/>
    <x v="4"/>
    <x v="4"/>
    <m/>
  </r>
  <r>
    <x v="8"/>
    <x v="8"/>
    <d v="2025-09-26T00:00:00"/>
    <s v="HN/HT2025090171"/>
    <d v="2025-09-26T00:00:00"/>
    <s v="00001891"/>
    <s v="ĐÃ KIẾM TRA - Hàng trả - CIRCLE K - CircleK-hn2174 (Phiếu trả ngày: 26/09/2025)"/>
    <n v="-125274"/>
    <n v="0"/>
    <n v="-10022"/>
    <n v="-135296"/>
    <s v="Tồn đầu kỳ"/>
    <m/>
    <m/>
    <n v="-135296"/>
    <n v="0"/>
    <n v="0"/>
    <n v="-135296"/>
    <d v="2025-09-26T00:00:00"/>
    <m/>
    <d v="2025-09-26T00:00:00"/>
    <n v="0"/>
    <m/>
    <n v="195.56088738425751"/>
    <s v="Nợ quá hạn hơn 120 ngày có khả năng mất thanh toán"/>
    <d v="2025-09-26T00:00:00"/>
    <d v="1899-12-30T00:00:00"/>
    <m/>
    <m/>
    <x v="4"/>
    <x v="4"/>
    <m/>
  </r>
  <r>
    <x v="8"/>
    <x v="8"/>
    <d v="2025-09-27T00:00:00"/>
    <s v="HN/HT-CKHN2155-27/9"/>
    <d v="2025-09-27T00:00:00"/>
    <s v="00001888"/>
    <s v="ĐÃ KIỂM TRA - Hàng trả - CIRCLE K - CircleK 92 Đào Tấn (PTH/RRS20250927775HN2155 - 27/09/2025)"/>
    <n v="-187911"/>
    <n v="0"/>
    <n v="-15033"/>
    <n v="-202944"/>
    <s v="Tồn đầu kỳ"/>
    <m/>
    <m/>
    <n v="-202944"/>
    <n v="0"/>
    <n v="0"/>
    <n v="-202944"/>
    <d v="2025-09-27T00:00:00"/>
    <m/>
    <d v="2025-09-27T00:00:00"/>
    <n v="0"/>
    <m/>
    <n v="194.56088738425751"/>
    <s v="Nợ quá hạn hơn 120 ngày có khả năng mất thanh toán"/>
    <d v="2025-09-27T00:00:00"/>
    <d v="1899-12-30T00:00:00"/>
    <m/>
    <m/>
    <x v="4"/>
    <x v="4"/>
    <m/>
  </r>
  <r>
    <x v="8"/>
    <x v="8"/>
    <d v="2025-09-30T00:00:00"/>
    <s v="HN/HT2025090258"/>
    <d v="2025-09-30T00:00:00"/>
    <s v="00001883"/>
    <s v="Hàng trả - phiếu RRS20250925703HN2206 - HN2206"/>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54"/>
    <d v="2025-09-30T00:00:00"/>
    <s v="00001879"/>
    <s v="Hàng trả - phiếu trả RRS20250905493HN2170 - HN2170 phiếu trả 11.09.2025"/>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40"/>
    <d v="2025-09-30T00:00:00"/>
    <s v="00001864"/>
    <s v="Hàng trả - phiếu RRS20250905483HN2154 - HN2154"/>
    <n v="-69228"/>
    <n v="0"/>
    <n v="-5538"/>
    <n v="-74766"/>
    <s v="Tồn đầu kỳ"/>
    <m/>
    <m/>
    <n v="-74766"/>
    <n v="0"/>
    <n v="0"/>
    <n v="-74766"/>
    <d v="2025-09-30T00:00:00"/>
    <m/>
    <d v="2025-09-30T00:00:00"/>
    <n v="0"/>
    <m/>
    <n v="191.56088738425751"/>
    <s v="Nợ quá hạn hơn 120 ngày có khả năng mất thanh toán"/>
    <d v="2025-09-30T00:00:00"/>
    <d v="1899-12-30T00:00:00"/>
    <m/>
    <m/>
    <x v="4"/>
    <x v="4"/>
    <m/>
  </r>
  <r>
    <x v="9"/>
    <x v="9"/>
    <d v="2025-09-30T00:00:00"/>
    <s v="HN/HT2025090217"/>
    <d v="2025-09-30T00:00:00"/>
    <s v="00000027"/>
    <s v="Hàng trả - phiếu RRS20250922419HL4001 - HL4001"/>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39"/>
    <d v="2025-09-30T00:00:00"/>
    <s v="00001863"/>
    <s v="Hàng trả - phiếu RRS20250904413HN2191 - HN2191"/>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73"/>
    <d v="2025-09-30T00:00:00"/>
    <s v="00001900"/>
    <s v="Hàng trả - phiếu RRS20250905515HN2260 - HN2260"/>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8"/>
    <x v="8"/>
    <d v="2025-09-30T00:00:00"/>
    <s v="HN/HT2025090221"/>
    <d v="2025-09-30T00:00:00"/>
    <s v="00001845"/>
    <s v="Hàng trả - phiếu RRS20250823114HN2264 - HN2264"/>
    <n v="-154941"/>
    <n v="0"/>
    <n v="-12395"/>
    <n v="-167336"/>
    <s v="Tồn đầu kỳ"/>
    <m/>
    <m/>
    <n v="-167336"/>
    <n v="0"/>
    <n v="0"/>
    <n v="-167336"/>
    <d v="2025-09-30T00:00:00"/>
    <m/>
    <d v="2025-09-30T00:00:00"/>
    <n v="0"/>
    <m/>
    <n v="191.56088738425751"/>
    <s v="Nợ quá hạn hơn 120 ngày có khả năng mất thanh toán"/>
    <d v="2025-09-30T00:00:00"/>
    <d v="1899-12-30T00:00:00"/>
    <m/>
    <m/>
    <x v="4"/>
    <x v="4"/>
    <m/>
  </r>
  <r>
    <x v="8"/>
    <x v="8"/>
    <d v="2025-09-30T00:00:00"/>
    <s v="HN/HT2025090242"/>
    <d v="2025-09-30T00:00:00"/>
    <s v="00001866"/>
    <s v="Hàng trả - phiếu RRS20250920372HN2248 - HN2248"/>
    <n v="-187911"/>
    <n v="0"/>
    <n v="-15033"/>
    <n v="-202944"/>
    <s v="Tồn đầu kỳ"/>
    <m/>
    <m/>
    <n v="-202944"/>
    <n v="0"/>
    <n v="0"/>
    <n v="-202944"/>
    <d v="2025-09-30T00:00:00"/>
    <m/>
    <d v="2025-09-30T00:00:00"/>
    <n v="0"/>
    <m/>
    <n v="191.56088738425751"/>
    <s v="Nợ quá hạn hơn 120 ngày có khả năng mất thanh toán"/>
    <d v="2025-09-30T00:00:00"/>
    <d v="1899-12-30T00:00:00"/>
    <m/>
    <m/>
    <x v="4"/>
    <x v="4"/>
    <m/>
  </r>
  <r>
    <x v="12"/>
    <x v="12"/>
    <d v="2025-09-30T00:00:00"/>
    <s v="HN/HT2025090213"/>
    <d v="2025-09-30T00:00:00"/>
    <s v="00000104"/>
    <s v="Hàng trả - phiếu RRS20250920357HP6013 - HP6013"/>
    <n v="-187911"/>
    <n v="0"/>
    <n v="-15033"/>
    <n v="-202944"/>
    <s v="Tồn đầu kỳ"/>
    <m/>
    <m/>
    <n v="-202944"/>
    <n v="0"/>
    <n v="0"/>
    <n v="-202944"/>
    <d v="2025-09-30T00:00:00"/>
    <m/>
    <d v="2025-09-30T00:00:00"/>
    <n v="0"/>
    <m/>
    <n v="191.56088738425751"/>
    <s v="Nợ quá hạn hơn 120 ngày có khả năng mất thanh toán"/>
    <d v="2025-09-30T00:00:00"/>
    <d v="1899-12-30T00:00:00"/>
    <m/>
    <m/>
    <x v="4"/>
    <x v="4"/>
    <m/>
  </r>
  <r>
    <x v="8"/>
    <x v="8"/>
    <d v="2025-09-30T00:00:00"/>
    <s v="HN/HT2025090270"/>
    <d v="2025-09-30T00:00:00"/>
    <s v="00001897"/>
    <s v="Hàng trả - phiếu RRS20250914055HN2182 - HN2182"/>
    <n v="-46152"/>
    <n v="0"/>
    <n v="-3692"/>
    <n v="-49844"/>
    <s v="Tồn đầu kỳ"/>
    <m/>
    <m/>
    <n v="-49844"/>
    <n v="0"/>
    <n v="0"/>
    <n v="-49844"/>
    <d v="2025-09-30T00:00:00"/>
    <m/>
    <d v="2025-09-30T00:00:00"/>
    <n v="0"/>
    <m/>
    <n v="191.56088738425751"/>
    <s v="Nợ quá hạn hơn 120 ngày có khả năng mất thanh toán"/>
    <d v="2025-09-30T00:00:00"/>
    <d v="1899-12-30T00:00:00"/>
    <m/>
    <m/>
    <x v="4"/>
    <x v="4"/>
    <m/>
  </r>
  <r>
    <x v="8"/>
    <x v="8"/>
    <d v="2025-09-30T00:00:00"/>
    <s v="HN/HT2025090274"/>
    <d v="2025-09-30T00:00:00"/>
    <s v="00001902"/>
    <s v="Hàng trả - phiếu RRS20250905502HN2167 - HN2167"/>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8"/>
    <x v="8"/>
    <d v="2025-09-30T00:00:00"/>
    <s v="HN/HT2025090255"/>
    <d v="2025-09-30T00:00:00"/>
    <s v="00001880"/>
    <s v="Hàng trả - phiếu RRS20250914056HN2128 - HN2128"/>
    <n v="-23076"/>
    <n v="0"/>
    <n v="-1846"/>
    <n v="-24922"/>
    <s v="Tồn đầu kỳ"/>
    <m/>
    <m/>
    <n v="-24922"/>
    <n v="0"/>
    <n v="0"/>
    <n v="-24922"/>
    <d v="2025-09-30T00:00:00"/>
    <m/>
    <d v="2025-09-30T00:00:00"/>
    <n v="0"/>
    <m/>
    <n v="191.56088738425751"/>
    <s v="Nợ quá hạn hơn 120 ngày có khả năng mất thanh toán"/>
    <d v="2025-09-30T00:00:00"/>
    <d v="1899-12-30T00:00:00"/>
    <m/>
    <m/>
    <x v="4"/>
    <x v="4"/>
    <m/>
  </r>
  <r>
    <x v="8"/>
    <x v="8"/>
    <d v="2025-09-30T00:00:00"/>
    <s v="HN/HT2025090259"/>
    <d v="2025-09-30T00:00:00"/>
    <s v="00001884"/>
    <s v="Hàng trả - phiếu RRS20250925706HN2262 - HN2262"/>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22"/>
    <d v="2025-09-30T00:00:00"/>
    <s v="00001846"/>
    <s v="Hàng trả - phiếu RRS20250911896HN2182 - HN2182"/>
    <n v="-85713"/>
    <n v="0"/>
    <n v="-6857"/>
    <n v="-92570"/>
    <s v="Tồn đầu kỳ"/>
    <m/>
    <m/>
    <n v="-92570"/>
    <n v="0"/>
    <n v="0"/>
    <n v="-92570"/>
    <d v="2025-09-30T00:00:00"/>
    <m/>
    <d v="2025-09-30T00:00:00"/>
    <n v="0"/>
    <m/>
    <n v="191.56088738425751"/>
    <s v="Nợ quá hạn hơn 120 ngày có khả năng mất thanh toán"/>
    <d v="2025-09-30T00:00:00"/>
    <d v="1899-12-30T00:00:00"/>
    <m/>
    <m/>
    <x v="4"/>
    <x v="4"/>
    <m/>
  </r>
  <r>
    <x v="9"/>
    <x v="9"/>
    <d v="2025-09-30T00:00:00"/>
    <s v="HN/HT2025090215"/>
    <d v="2025-09-30T00:00:00"/>
    <s v="00000025"/>
    <s v="Hàng trả - phiếu RRS20250915084HL4005 - HL4005"/>
    <n v="-438459"/>
    <n v="0"/>
    <n v="-35077"/>
    <n v="-473536"/>
    <s v="Tồn đầu kỳ"/>
    <m/>
    <m/>
    <n v="-473536"/>
    <n v="0"/>
    <n v="0"/>
    <n v="-473536"/>
    <d v="2025-09-30T00:00:00"/>
    <m/>
    <d v="2025-09-30T00:00:00"/>
    <n v="0"/>
    <m/>
    <n v="191.56088738425751"/>
    <s v="Nợ quá hạn hơn 120 ngày có khả năng mất thanh toán"/>
    <d v="2025-09-30T00:00:00"/>
    <d v="1899-12-30T00:00:00"/>
    <m/>
    <m/>
    <x v="4"/>
    <x v="4"/>
    <m/>
  </r>
  <r>
    <x v="9"/>
    <x v="9"/>
    <d v="2025-09-30T00:00:00"/>
    <s v="HN/HT2025090216"/>
    <d v="2025-09-30T00:00:00"/>
    <s v="00000026"/>
    <s v="Hàng trả - phiếu RRS20250903375HL4002 - HL4002"/>
    <n v="-313185"/>
    <n v="0"/>
    <n v="-25055"/>
    <n v="-338240"/>
    <s v="Tồn đầu kỳ"/>
    <m/>
    <m/>
    <n v="-338240"/>
    <n v="0"/>
    <n v="0"/>
    <n v="-338240"/>
    <d v="2025-09-30T00:00:00"/>
    <m/>
    <d v="2025-09-30T00:00:00"/>
    <n v="0"/>
    <m/>
    <n v="191.56088738425751"/>
    <s v="Nợ quá hạn hơn 120 ngày có khả năng mất thanh toán"/>
    <d v="2025-09-30T00:00:00"/>
    <d v="1899-12-30T00:00:00"/>
    <m/>
    <m/>
    <x v="4"/>
    <x v="4"/>
    <m/>
  </r>
  <r>
    <x v="8"/>
    <x v="8"/>
    <d v="2025-09-30T00:00:00"/>
    <s v="HN/HT2025090253"/>
    <d v="2025-09-30T00:00:00"/>
    <s v="00001877"/>
    <s v="Hàng trả - phiếu RR20250905514HN2253( 11-9) - HN2253"/>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12"/>
    <x v="12"/>
    <d v="2025-09-30T00:00:00"/>
    <s v="HN/HT2025090211"/>
    <d v="2025-09-30T00:00:00"/>
    <s v="00000101"/>
    <s v="Hàng trả - phiếu RRS20250914054HP6001 - HP6001"/>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44"/>
    <d v="2025-09-30T00:00:00"/>
    <s v="00001868"/>
    <s v="Hàng trả - phiếu RRS20250911869HN2040 - HN2040"/>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12"/>
    <x v="12"/>
    <d v="2025-09-30T00:00:00"/>
    <s v="HN/HT2025090212"/>
    <d v="2025-09-30T00:00:00"/>
    <s v="00000103"/>
    <s v="Hàng trả - phiếu RRS20250909740HP6013 - HP6013"/>
    <n v="-313185"/>
    <n v="0"/>
    <n v="-25055"/>
    <n v="-338240"/>
    <s v="Tồn đầu kỳ"/>
    <m/>
    <m/>
    <n v="-338240"/>
    <n v="0"/>
    <n v="0"/>
    <n v="-338240"/>
    <d v="2025-09-30T00:00:00"/>
    <m/>
    <d v="2025-09-30T00:00:00"/>
    <n v="0"/>
    <m/>
    <n v="191.56088738425751"/>
    <s v="Nợ quá hạn hơn 120 ngày có khả năng mất thanh toán"/>
    <d v="2025-09-30T00:00:00"/>
    <d v="1899-12-30T00:00:00"/>
    <m/>
    <m/>
    <x v="4"/>
    <x v="4"/>
    <m/>
  </r>
  <r>
    <x v="8"/>
    <x v="8"/>
    <d v="2025-09-30T00:00:00"/>
    <s v="HN/HT2025090226"/>
    <d v="2025-09-30T00:00:00"/>
    <s v="00001850"/>
    <s v="Hàng trả - phiếu RRS20250917225HN2194 - HN2194"/>
    <n v="-375822"/>
    <n v="0"/>
    <n v="-30066"/>
    <n v="-405888"/>
    <s v="Tồn đầu kỳ"/>
    <m/>
    <m/>
    <n v="-405888"/>
    <n v="0"/>
    <n v="0"/>
    <n v="-405888"/>
    <d v="2025-09-30T00:00:00"/>
    <m/>
    <d v="2025-09-30T00:00:00"/>
    <n v="0"/>
    <m/>
    <n v="191.56088738425751"/>
    <s v="Nợ quá hạn hơn 120 ngày có khả năng mất thanh toán"/>
    <d v="2025-09-30T00:00:00"/>
    <d v="1899-12-30T00:00:00"/>
    <m/>
    <m/>
    <x v="4"/>
    <x v="4"/>
    <m/>
  </r>
  <r>
    <x v="12"/>
    <x v="12"/>
    <d v="2025-09-30T00:00:00"/>
    <s v="HN/HT2025090214"/>
    <d v="2025-09-30T00:00:00"/>
    <s v="00000105"/>
    <s v="Hàng trả - phiếu RRS20250921395HP6005 - HP6005"/>
    <n v="-62637"/>
    <n v="0"/>
    <n v="-5011"/>
    <n v="-67648"/>
    <s v="Tồn đầu kỳ"/>
    <m/>
    <m/>
    <n v="-67648"/>
    <n v="0"/>
    <n v="0"/>
    <n v="-67648"/>
    <d v="2025-09-30T00:00:00"/>
    <m/>
    <d v="2025-09-30T00:00:00"/>
    <n v="0"/>
    <m/>
    <n v="191.56088738425751"/>
    <s v="Nợ quá hạn hơn 120 ngày có khả năng mất thanh toán"/>
    <d v="2025-09-30T00:00:00"/>
    <d v="1899-12-30T00:00:00"/>
    <m/>
    <m/>
    <x v="4"/>
    <x v="4"/>
    <m/>
  </r>
  <r>
    <x v="8"/>
    <x v="8"/>
    <d v="2025-09-30T00:00:00"/>
    <s v="HN/HT2025090252"/>
    <d v="2025-09-30T00:00:00"/>
    <s v="00001876"/>
    <s v="Hàng trả - phiếu RRS20250915082HN2040 - HN2040"/>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13"/>
    <x v="13"/>
    <d v="2025-09-30T00:00:00"/>
    <s v="HN/HT2025090219"/>
    <d v="2025-09-30T00:00:00"/>
    <s v="00000023"/>
    <s v="Hàng trả - phiếu RRS20250911824TN0004 - TN0004"/>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8"/>
    <x v="8"/>
    <d v="2025-09-30T00:00:00"/>
    <s v="HN/HT2025090241"/>
    <d v="2025-09-30T00:00:00"/>
    <s v="00001865"/>
    <s v="Hàng trả - phiếu RRS20250920371HN2248 - HN2248"/>
    <n v="-125274"/>
    <n v="0"/>
    <n v="-10022"/>
    <n v="-135296"/>
    <s v="Tồn đầu kỳ"/>
    <m/>
    <m/>
    <n v="-135296"/>
    <n v="0"/>
    <n v="0"/>
    <n v="-135296"/>
    <d v="2025-09-30T00:00:00"/>
    <m/>
    <d v="2025-09-30T00:00:00"/>
    <n v="0"/>
    <m/>
    <n v="191.56088738425751"/>
    <s v="Nợ quá hạn hơn 120 ngày có khả năng mất thanh toán"/>
    <d v="2025-09-30T00:00:00"/>
    <d v="1899-12-30T00:00:00"/>
    <m/>
    <m/>
    <x v="4"/>
    <x v="4"/>
    <m/>
  </r>
  <r>
    <x v="8"/>
    <x v="8"/>
    <d v="2025-10-16T00:00:00"/>
    <s v="HBTL25012973"/>
    <d v="2025-10-16T00:00:00"/>
    <s v="00001986"/>
    <s v="Hàng trả (chưa xác định được phiếu hàng trả)"/>
    <n v="-438459"/>
    <n v="0"/>
    <n v="-35077"/>
    <n v="-473536"/>
    <s v="Tồn đầu kỳ"/>
    <m/>
    <m/>
    <n v="-473536"/>
    <n v="0"/>
    <n v="0"/>
    <n v="-473536"/>
    <d v="2025-10-16T00:00:00"/>
    <m/>
    <d v="2025-10-16T00:00:00"/>
    <n v="0"/>
    <m/>
    <n v="175.56088738425751"/>
    <s v="Nợ quá hạn hơn 120 ngày có khả năng mất thanh toán"/>
    <d v="2025-10-16T00:00:00"/>
    <d v="1899-12-30T00:00:00"/>
    <m/>
    <m/>
    <x v="4"/>
    <x v="4"/>
    <m/>
  </r>
  <r>
    <x v="8"/>
    <x v="8"/>
    <d v="2025-10-16T00:00:00"/>
    <s v="HBTL25012975"/>
    <d v="2025-10-16T00:00:00"/>
    <s v="00001993"/>
    <s v="Hàng trả (chưa xác định được phiếu hàng trả)"/>
    <n v="-23076"/>
    <n v="0"/>
    <n v="-1846"/>
    <n v="-24922"/>
    <s v="Tồn đầu kỳ"/>
    <m/>
    <m/>
    <n v="-24922"/>
    <n v="0"/>
    <n v="0"/>
    <n v="-24922"/>
    <d v="2025-10-16T00:00:00"/>
    <m/>
    <d v="2025-10-16T00:00:00"/>
    <n v="0"/>
    <m/>
    <n v="175.56088738425751"/>
    <s v="Nợ quá hạn hơn 120 ngày có khả năng mất thanh toán"/>
    <d v="2025-10-16T00:00:00"/>
    <d v="1899-12-30T00:00:00"/>
    <m/>
    <m/>
    <x v="4"/>
    <x v="4"/>
    <m/>
  </r>
  <r>
    <x v="8"/>
    <x v="8"/>
    <d v="2025-10-16T00:00:00"/>
    <s v="HBTL25012974"/>
    <d v="2025-10-16T00:00:00"/>
    <s v="00001987"/>
    <s v="Hàng trả (chưa xác định được phiếu hàng trả)"/>
    <n v="-62637"/>
    <n v="0"/>
    <n v="-5011"/>
    <n v="-67648"/>
    <s v="Tồn đầu kỳ"/>
    <m/>
    <m/>
    <n v="-67648"/>
    <n v="0"/>
    <n v="0"/>
    <n v="-67648"/>
    <d v="2025-10-16T00:00:00"/>
    <m/>
    <d v="2025-10-16T00:00:00"/>
    <n v="0"/>
    <m/>
    <n v="175.56088738425751"/>
    <s v="Nợ quá hạn hơn 120 ngày có khả năng mất thanh toán"/>
    <d v="2025-10-16T00:00:00"/>
    <d v="1899-12-30T00:00:00"/>
    <m/>
    <m/>
    <x v="4"/>
    <x v="4"/>
    <m/>
  </r>
  <r>
    <x v="8"/>
    <x v="8"/>
    <d v="2025-10-16T00:00:00"/>
    <s v="HBTL25012970"/>
    <d v="2025-10-16T00:00:00"/>
    <s v="00001982"/>
    <s v="Hàng trả (chưa xác định được phiếu hàng trả)"/>
    <n v="-138456"/>
    <n v="0"/>
    <n v="-11076"/>
    <n v="-149532"/>
    <s v="Tồn đầu kỳ"/>
    <m/>
    <m/>
    <n v="-149532"/>
    <n v="0"/>
    <n v="0"/>
    <n v="-149532"/>
    <d v="2025-10-16T00:00:00"/>
    <m/>
    <d v="2025-10-16T00:00:00"/>
    <n v="0"/>
    <m/>
    <n v="175.56088738425751"/>
    <s v="Nợ quá hạn hơn 120 ngày có khả năng mất thanh toán"/>
    <d v="2025-10-16T00:00:00"/>
    <d v="1899-12-30T00:00:00"/>
    <m/>
    <m/>
    <x v="4"/>
    <x v="4"/>
    <m/>
  </r>
  <r>
    <x v="8"/>
    <x v="8"/>
    <d v="2025-10-16T00:00:00"/>
    <s v="HBTL25012969"/>
    <d v="2025-10-16T00:00:00"/>
    <s v="00001981"/>
    <s v="Hàng trả (chưa xác định được phiếu hàng trả)"/>
    <n v="-125274"/>
    <n v="0"/>
    <n v="-10022"/>
    <n v="-135296"/>
    <s v="Tồn đầu kỳ"/>
    <m/>
    <m/>
    <n v="-135296"/>
    <n v="0"/>
    <n v="0"/>
    <n v="-135296"/>
    <d v="2025-10-16T00:00:00"/>
    <m/>
    <d v="2025-10-16T00:00:00"/>
    <n v="0"/>
    <m/>
    <n v="175.56088738425751"/>
    <s v="Nợ quá hạn hơn 120 ngày có khả năng mất thanh toán"/>
    <d v="2025-10-16T00:00:00"/>
    <d v="1899-12-30T00:00:00"/>
    <m/>
    <m/>
    <x v="4"/>
    <x v="4"/>
    <m/>
  </r>
  <r>
    <x v="8"/>
    <x v="8"/>
    <d v="2025-10-16T00:00:00"/>
    <s v="HBTL25012972"/>
    <d v="2025-10-16T00:00:00"/>
    <s v="00001985"/>
    <s v="Hàng trả (chưa xác định được phiếu hàng trả)"/>
    <n v="-62637"/>
    <n v="0"/>
    <n v="-5011"/>
    <n v="-67648"/>
    <s v="Tồn đầu kỳ"/>
    <m/>
    <m/>
    <n v="-67648"/>
    <n v="0"/>
    <n v="0"/>
    <n v="-67648"/>
    <d v="2025-10-16T00:00:00"/>
    <m/>
    <d v="2025-10-16T00:00:00"/>
    <n v="0"/>
    <m/>
    <n v="175.56088738425751"/>
    <s v="Nợ quá hạn hơn 120 ngày có khả năng mất thanh toán"/>
    <d v="2025-10-16T00:00:00"/>
    <d v="1899-12-30T00:00:00"/>
    <m/>
    <m/>
    <x v="4"/>
    <x v="4"/>
    <m/>
  </r>
  <r>
    <x v="8"/>
    <x v="8"/>
    <d v="2025-10-16T00:00:00"/>
    <s v="HBTL25012971"/>
    <d v="2025-10-16T00:00:00"/>
    <s v="00001983"/>
    <s v="Hàng trả (chưa xác định được phiếu hàng trả)"/>
    <n v="-62637"/>
    <n v="0"/>
    <n v="-5011"/>
    <n v="-67648"/>
    <s v="Tồn đầu kỳ"/>
    <m/>
    <m/>
    <n v="-67648"/>
    <n v="0"/>
    <n v="0"/>
    <n v="-67648"/>
    <d v="2025-10-16T00:00:00"/>
    <m/>
    <d v="2025-10-16T00:00:00"/>
    <n v="0"/>
    <m/>
    <n v="175.56088738425751"/>
    <s v="Nợ quá hạn hơn 120 ngày có khả năng mất thanh toán"/>
    <d v="2025-10-16T00:00:00"/>
    <d v="1899-12-30T00:00:00"/>
    <m/>
    <m/>
    <x v="4"/>
    <x v="4"/>
    <m/>
  </r>
  <r>
    <x v="8"/>
    <x v="8"/>
    <d v="2025-10-16T00:00:00"/>
    <s v="HBTL25012968"/>
    <d v="2025-10-16T00:00:00"/>
    <s v="00001979"/>
    <s v="Hàng trả (chưa xác định được phiếu hàng trả)"/>
    <n v="-62637"/>
    <n v="0"/>
    <n v="-5011"/>
    <n v="-67648"/>
    <s v="Tồn đầu kỳ"/>
    <m/>
    <m/>
    <n v="-67648"/>
    <n v="0"/>
    <n v="0"/>
    <n v="-67648"/>
    <d v="2025-10-16T00:00:00"/>
    <m/>
    <d v="2025-10-16T00:00:00"/>
    <n v="0"/>
    <m/>
    <n v="175.56088738425751"/>
    <s v="Nợ quá hạn hơn 120 ngày có khả năng mất thanh toán"/>
    <d v="2025-10-16T00:00:00"/>
    <d v="1899-12-30T00:00:00"/>
    <m/>
    <m/>
    <x v="4"/>
    <x v="4"/>
    <m/>
  </r>
  <r>
    <x v="8"/>
    <x v="8"/>
    <d v="2025-10-29T00:00:00"/>
    <s v="HN/HT32510210"/>
    <d v="2025-10-29T00:00:00"/>
    <s v="00002393"/>
    <s v="Hàng trả - chưa xác định số phiếu trả hàng"/>
    <n v="-125274"/>
    <n v="0"/>
    <n v="-10022"/>
    <n v="-135296"/>
    <s v="Tồn đầu kỳ"/>
    <m/>
    <m/>
    <n v="-135296"/>
    <n v="0"/>
    <n v="0"/>
    <n v="-135296"/>
    <d v="2025-10-29T00:00:00"/>
    <m/>
    <d v="2025-10-29T00:00:00"/>
    <n v="0"/>
    <m/>
    <n v="162.56088738425751"/>
    <s v="Nợ quá hạn hơn 120 ngày có khả năng mất thanh toán"/>
    <d v="2025-10-29T00:00:00"/>
    <d v="1899-12-30T00:00:00"/>
    <m/>
    <m/>
    <x v="4"/>
    <x v="4"/>
    <m/>
  </r>
  <r>
    <x v="8"/>
    <x v="8"/>
    <d v="2025-10-29T00:00:00"/>
    <s v="HN/HT32510207"/>
    <d v="2025-10-29T00:00:00"/>
    <s v="00002390"/>
    <s v="Hàng trả - chưa xác định số phiếu trả hàng"/>
    <n v="-187911"/>
    <n v="0"/>
    <n v="-15033"/>
    <n v="-202944"/>
    <s v="Tồn đầu kỳ"/>
    <m/>
    <m/>
    <n v="-202944"/>
    <n v="0"/>
    <n v="0"/>
    <n v="-202944"/>
    <d v="2025-10-29T00:00:00"/>
    <m/>
    <d v="2025-10-29T00:00:00"/>
    <n v="0"/>
    <m/>
    <n v="162.56088738425751"/>
    <s v="Nợ quá hạn hơn 120 ngày có khả năng mất thanh toán"/>
    <d v="2025-10-29T00:00:00"/>
    <d v="1899-12-30T00:00:00"/>
    <m/>
    <m/>
    <x v="4"/>
    <x v="4"/>
    <m/>
  </r>
  <r>
    <x v="8"/>
    <x v="8"/>
    <d v="2025-10-29T00:00:00"/>
    <s v="HN/HT32510212"/>
    <d v="2025-10-29T00:00:00"/>
    <s v="00002395"/>
    <s v="Hàng trả - chưa xác định số phiếu trả hàng"/>
    <n v="-187911"/>
    <n v="0"/>
    <n v="-15033"/>
    <n v="-202944"/>
    <s v="Tồn đầu kỳ"/>
    <m/>
    <m/>
    <n v="-202944"/>
    <n v="0"/>
    <n v="0"/>
    <n v="-202944"/>
    <d v="2025-10-29T00:00:00"/>
    <m/>
    <d v="2025-10-29T00:00:00"/>
    <n v="0"/>
    <m/>
    <n v="162.56088738425751"/>
    <s v="Nợ quá hạn hơn 120 ngày có khả năng mất thanh toán"/>
    <d v="2025-10-29T00:00:00"/>
    <d v="1899-12-30T00:00:00"/>
    <m/>
    <m/>
    <x v="4"/>
    <x v="4"/>
    <m/>
  </r>
  <r>
    <x v="8"/>
    <x v="8"/>
    <d v="2025-10-29T00:00:00"/>
    <s v="HN/HT32510206"/>
    <d v="2025-10-29T00:00:00"/>
    <s v="00002389"/>
    <s v="Hàng trả - chưa xác định số phiếu trả hàng"/>
    <n v="-62637"/>
    <n v="0"/>
    <n v="-5011"/>
    <n v="-67648"/>
    <s v="Tồn đầu kỳ"/>
    <m/>
    <m/>
    <n v="-67648"/>
    <n v="0"/>
    <n v="0"/>
    <n v="-67648"/>
    <d v="2025-10-29T00:00:00"/>
    <m/>
    <d v="2025-10-29T00:00:00"/>
    <n v="0"/>
    <m/>
    <n v="162.56088738425751"/>
    <s v="Nợ quá hạn hơn 120 ngày có khả năng mất thanh toán"/>
    <d v="2025-10-29T00:00:00"/>
    <d v="1899-12-30T00:00:00"/>
    <m/>
    <m/>
    <x v="4"/>
    <x v="4"/>
    <m/>
  </r>
  <r>
    <x v="8"/>
    <x v="8"/>
    <d v="2025-10-29T00:00:00"/>
    <s v="HN/HT32510209"/>
    <d v="2025-10-29T00:00:00"/>
    <s v="00002392"/>
    <s v="Hàng trả - chưa xác định số phiếu trả hàng"/>
    <n v="-138456"/>
    <n v="0"/>
    <n v="-11076"/>
    <n v="-149532"/>
    <s v="Tồn đầu kỳ"/>
    <m/>
    <m/>
    <n v="-149532"/>
    <n v="0"/>
    <n v="0"/>
    <n v="-149532"/>
    <d v="2025-10-29T00:00:00"/>
    <m/>
    <d v="2025-10-29T00:00:00"/>
    <n v="0"/>
    <m/>
    <n v="162.56088738425751"/>
    <s v="Nợ quá hạn hơn 120 ngày có khả năng mất thanh toán"/>
    <d v="2025-10-29T00:00:00"/>
    <d v="1899-12-30T00:00:00"/>
    <m/>
    <m/>
    <x v="4"/>
    <x v="4"/>
    <m/>
  </r>
  <r>
    <x v="8"/>
    <x v="8"/>
    <d v="2025-10-29T00:00:00"/>
    <s v="HN/HT32510221"/>
    <d v="2025-10-29T00:00:00"/>
    <s v="00002413"/>
    <s v="Hàng trả - chưa xác định số phiếu trả hàng"/>
    <n v="-62637"/>
    <n v="0"/>
    <n v="-5011"/>
    <n v="-67648"/>
    <s v="Tồn đầu kỳ"/>
    <m/>
    <m/>
    <n v="-67648"/>
    <n v="0"/>
    <n v="0"/>
    <n v="-67648"/>
    <d v="2025-10-29T00:00:00"/>
    <m/>
    <d v="2025-10-29T00:00:00"/>
    <n v="0"/>
    <m/>
    <n v="162.56088738425751"/>
    <s v="Nợ quá hạn hơn 120 ngày có khả năng mất thanh toán"/>
    <d v="2025-10-29T00:00:00"/>
    <d v="1899-12-30T00:00:00"/>
    <m/>
    <m/>
    <x v="4"/>
    <x v="4"/>
    <m/>
  </r>
  <r>
    <x v="8"/>
    <x v="8"/>
    <d v="2025-10-29T00:00:00"/>
    <s v="HN/HT32510219"/>
    <d v="2025-10-29T00:00:00"/>
    <s v="00002411"/>
    <s v="Hàng trả - chưa xác định số phiếu trả hàng"/>
    <n v="-250548"/>
    <n v="0"/>
    <n v="-20044"/>
    <n v="-270592"/>
    <s v="Tồn đầu kỳ"/>
    <m/>
    <m/>
    <n v="-270592"/>
    <n v="0"/>
    <n v="0"/>
    <n v="-270592"/>
    <d v="2025-10-29T00:00:00"/>
    <m/>
    <d v="2025-10-29T00:00:00"/>
    <n v="0"/>
    <m/>
    <n v="162.56088738425751"/>
    <s v="Nợ quá hạn hơn 120 ngày có khả năng mất thanh toán"/>
    <d v="2025-10-29T00:00:00"/>
    <d v="1899-12-30T00:00:00"/>
    <m/>
    <m/>
    <x v="4"/>
    <x v="4"/>
    <m/>
  </r>
  <r>
    <x v="8"/>
    <x v="8"/>
    <d v="2025-10-29T00:00:00"/>
    <s v="HN/HT32510211"/>
    <d v="2025-10-29T00:00:00"/>
    <s v="00002394"/>
    <s v="Hàng trả - chưa xác định số phiếu trả hàng"/>
    <n v="-85713"/>
    <n v="0"/>
    <n v="-6857"/>
    <n v="-92570"/>
    <s v="Tồn đầu kỳ"/>
    <m/>
    <m/>
    <n v="-92570"/>
    <n v="0"/>
    <n v="0"/>
    <n v="-92570"/>
    <d v="2025-10-29T00:00:00"/>
    <m/>
    <d v="2025-10-29T00:00:00"/>
    <n v="0"/>
    <m/>
    <n v="162.56088738425751"/>
    <s v="Nợ quá hạn hơn 120 ngày có khả năng mất thanh toán"/>
    <d v="2025-10-29T00:00:00"/>
    <d v="1899-12-30T00:00:00"/>
    <m/>
    <m/>
    <x v="4"/>
    <x v="4"/>
    <m/>
  </r>
  <r>
    <x v="8"/>
    <x v="8"/>
    <d v="2025-10-29T00:00:00"/>
    <s v="HN/HT32510220"/>
    <d v="2025-10-29T00:00:00"/>
    <s v="00002412"/>
    <s v="Hàng trả - chưa xác định số phiếu trả hàng"/>
    <n v="-125274"/>
    <n v="0"/>
    <n v="-10022"/>
    <n v="-135296"/>
    <s v="Tồn đầu kỳ"/>
    <m/>
    <m/>
    <n v="-135296"/>
    <n v="0"/>
    <n v="0"/>
    <n v="-135296"/>
    <d v="2025-10-29T00:00:00"/>
    <m/>
    <d v="2025-10-29T00:00:00"/>
    <n v="0"/>
    <m/>
    <n v="162.56088738425751"/>
    <s v="Nợ quá hạn hơn 120 ngày có khả năng mất thanh toán"/>
    <d v="2025-10-29T00:00:00"/>
    <d v="1899-12-30T00:00:00"/>
    <m/>
    <m/>
    <x v="4"/>
    <x v="4"/>
    <m/>
  </r>
  <r>
    <x v="8"/>
    <x v="8"/>
    <d v="2025-10-29T00:00:00"/>
    <s v="HN/HT32510204"/>
    <d v="2025-10-29T00:00:00"/>
    <s v="00002384"/>
    <s v="Hàng trả - chưa xác định số phiếu trả hàng"/>
    <n v="-250548"/>
    <n v="0"/>
    <n v="-20044"/>
    <n v="-270592"/>
    <s v="Tồn đầu kỳ"/>
    <m/>
    <m/>
    <n v="-270592"/>
    <n v="0"/>
    <n v="0"/>
    <n v="-270592"/>
    <d v="2025-10-29T00:00:00"/>
    <m/>
    <d v="2025-10-29T00:00:00"/>
    <n v="0"/>
    <m/>
    <n v="162.56088738425751"/>
    <s v="Nợ quá hạn hơn 120 ngày có khả năng mất thanh toán"/>
    <d v="2025-10-29T00:00:00"/>
    <d v="1899-12-30T00:00:00"/>
    <m/>
    <m/>
    <x v="4"/>
    <x v="4"/>
    <m/>
  </r>
  <r>
    <x v="8"/>
    <x v="8"/>
    <d v="2025-10-29T00:00:00"/>
    <s v="HN/HT32510216"/>
    <d v="2025-10-29T00:00:00"/>
    <s v="00002400"/>
    <s v="Hàng trả - chưa xác định số phiếu trả hàng"/>
    <n v="-250548"/>
    <n v="0"/>
    <n v="-20044"/>
    <n v="-270592"/>
    <s v="Tồn đầu kỳ"/>
    <m/>
    <m/>
    <n v="-270592"/>
    <n v="0"/>
    <n v="0"/>
    <n v="-270592"/>
    <d v="2025-10-29T00:00:00"/>
    <m/>
    <d v="2025-10-29T00:00:00"/>
    <n v="0"/>
    <m/>
    <n v="162.56088738425751"/>
    <s v="Nợ quá hạn hơn 120 ngày có khả năng mất thanh toán"/>
    <d v="2025-10-29T00:00:00"/>
    <d v="1899-12-30T00:00:00"/>
    <m/>
    <m/>
    <x v="4"/>
    <x v="4"/>
    <m/>
  </r>
  <r>
    <x v="13"/>
    <x v="13"/>
    <d v="2025-10-29T00:00:00"/>
    <s v="HN/HT32510202"/>
    <d v="2025-10-29T00:00:00"/>
    <s v="00000026"/>
    <s v="Hàng trả - chưa xác định số phiếu trả hàng"/>
    <n v="-501096"/>
    <n v="0"/>
    <n v="-40088"/>
    <n v="-541184"/>
    <s v="Tồn đầu kỳ"/>
    <m/>
    <m/>
    <n v="-541184"/>
    <n v="0"/>
    <n v="0"/>
    <n v="-541184"/>
    <d v="2025-10-29T00:00:00"/>
    <m/>
    <d v="2025-10-29T00:00:00"/>
    <n v="0"/>
    <m/>
    <n v="162.56088738425751"/>
    <s v="Nợ quá hạn hơn 120 ngày có khả năng mất thanh toán"/>
    <d v="2025-10-29T00:00:00"/>
    <d v="1899-12-30T00:00:00"/>
    <m/>
    <m/>
    <x v="4"/>
    <x v="4"/>
    <m/>
  </r>
  <r>
    <x v="12"/>
    <x v="12"/>
    <d v="2025-10-29T00:00:00"/>
    <s v="HN/HT25092508"/>
    <d v="2025-10-29T00:00:00"/>
    <s v="00000121"/>
    <s v="Hàng trả - chưa xác định số phiếu trả hàng"/>
    <n v="-313185"/>
    <n v="0"/>
    <n v="-25055"/>
    <n v="-338240"/>
    <s v="Tồn đầu kỳ"/>
    <m/>
    <m/>
    <n v="-338240"/>
    <n v="0"/>
    <n v="0"/>
    <n v="-338240"/>
    <d v="2025-10-29T00:00:00"/>
    <m/>
    <d v="2025-10-29T00:00:00"/>
    <n v="0"/>
    <m/>
    <n v="162.56088738425751"/>
    <s v="Nợ quá hạn hơn 120 ngày có khả năng mất thanh toán"/>
    <d v="2025-10-29T00:00:00"/>
    <d v="1899-12-30T00:00:00"/>
    <m/>
    <m/>
    <x v="4"/>
    <x v="4"/>
    <m/>
  </r>
  <r>
    <x v="8"/>
    <x v="8"/>
    <d v="2025-10-29T00:00:00"/>
    <s v="HN/HT32510217"/>
    <d v="2025-10-29T00:00:00"/>
    <s v="00002407"/>
    <s v="Hàng trả - chưa xác định số phiếu trả hàng"/>
    <n v="-62637"/>
    <n v="0"/>
    <n v="-5011"/>
    <n v="-67648"/>
    <s v="Tồn đầu kỳ"/>
    <m/>
    <m/>
    <n v="-67648"/>
    <n v="0"/>
    <n v="0"/>
    <n v="-67648"/>
    <d v="2025-10-29T00:00:00"/>
    <m/>
    <d v="2025-10-29T00:00:00"/>
    <n v="0"/>
    <m/>
    <n v="162.56088738425751"/>
    <s v="Nợ quá hạn hơn 120 ngày có khả năng mất thanh toán"/>
    <d v="2025-10-29T00:00:00"/>
    <d v="1899-12-30T00:00:00"/>
    <m/>
    <m/>
    <x v="4"/>
    <x v="4"/>
    <m/>
  </r>
  <r>
    <x v="8"/>
    <x v="8"/>
    <d v="2025-10-29T00:00:00"/>
    <s v="HN/HT32510205"/>
    <d v="2025-10-29T00:00:00"/>
    <s v="00002386"/>
    <s v="Hàng trả - chưa xác định số phiếu trả hàng"/>
    <n v="-187911"/>
    <n v="0"/>
    <n v="-15033"/>
    <n v="-202944"/>
    <s v="Tồn đầu kỳ"/>
    <m/>
    <m/>
    <n v="-202944"/>
    <n v="0"/>
    <n v="0"/>
    <n v="-202944"/>
    <d v="2025-10-29T00:00:00"/>
    <m/>
    <d v="2025-10-29T00:00:00"/>
    <n v="0"/>
    <m/>
    <n v="162.56088738425751"/>
    <s v="Nợ quá hạn hơn 120 ngày có khả năng mất thanh toán"/>
    <d v="2025-10-29T00:00:00"/>
    <d v="1899-12-30T00:00:00"/>
    <m/>
    <m/>
    <x v="4"/>
    <x v="4"/>
    <m/>
  </r>
  <r>
    <x v="8"/>
    <x v="8"/>
    <d v="2025-10-29T00:00:00"/>
    <s v="HN/HT32510208"/>
    <d v="2025-10-29T00:00:00"/>
    <s v="00002391"/>
    <s v="Hàng trả - chưa xác định số phiếu trả hàng"/>
    <n v="-62637"/>
    <n v="0"/>
    <n v="-5011"/>
    <n v="-67648"/>
    <s v="Tồn đầu kỳ"/>
    <m/>
    <m/>
    <n v="-67648"/>
    <n v="0"/>
    <n v="0"/>
    <n v="-67648"/>
    <d v="2025-10-29T00:00:00"/>
    <m/>
    <d v="2025-10-29T00:00:00"/>
    <n v="0"/>
    <m/>
    <n v="162.56088738425751"/>
    <s v="Nợ quá hạn hơn 120 ngày có khả năng mất thanh toán"/>
    <d v="2025-10-29T00:00:00"/>
    <d v="1899-12-30T00:00:00"/>
    <m/>
    <m/>
    <x v="4"/>
    <x v="4"/>
    <m/>
  </r>
  <r>
    <x v="8"/>
    <x v="8"/>
    <d v="2025-10-29T00:00:00"/>
    <s v="HN/HT32510214"/>
    <d v="2025-10-29T00:00:00"/>
    <s v="00002397"/>
    <s v="Hàng trả - chưa xác định số phiếu trả hàng"/>
    <n v="-62637"/>
    <n v="0"/>
    <n v="-5011"/>
    <n v="-67648"/>
    <s v="Tồn đầu kỳ"/>
    <m/>
    <m/>
    <n v="-67648"/>
    <n v="0"/>
    <n v="0"/>
    <n v="-67648"/>
    <d v="2025-10-29T00:00:00"/>
    <m/>
    <d v="2025-10-29T00:00:00"/>
    <n v="0"/>
    <m/>
    <n v="162.56088738425751"/>
    <s v="Nợ quá hạn hơn 120 ngày có khả năng mất thanh toán"/>
    <d v="2025-10-29T00:00:00"/>
    <d v="1899-12-30T00:00:00"/>
    <m/>
    <m/>
    <x v="4"/>
    <x v="4"/>
    <m/>
  </r>
  <r>
    <x v="8"/>
    <x v="8"/>
    <d v="2025-10-29T00:00:00"/>
    <s v="HN/HT32510215"/>
    <d v="2025-10-29T00:00:00"/>
    <s v="00002399"/>
    <s v="Hàng trả - chưa xác định số phiếu trả hàng"/>
    <n v="-187911"/>
    <n v="0"/>
    <n v="-15033"/>
    <n v="-202944"/>
    <s v="Tồn đầu kỳ"/>
    <m/>
    <m/>
    <n v="-202944"/>
    <n v="0"/>
    <n v="0"/>
    <n v="-202944"/>
    <d v="2025-10-29T00:00:00"/>
    <m/>
    <d v="2025-10-29T00:00:00"/>
    <n v="0"/>
    <m/>
    <n v="162.56088738425751"/>
    <s v="Nợ quá hạn hơn 120 ngày có khả năng mất thanh toán"/>
    <d v="2025-10-29T00:00:00"/>
    <d v="1899-12-30T00:00:00"/>
    <m/>
    <m/>
    <x v="4"/>
    <x v="4"/>
    <m/>
  </r>
  <r>
    <x v="8"/>
    <x v="8"/>
    <d v="2025-10-29T00:00:00"/>
    <s v="HN/HT32510218"/>
    <d v="2025-10-29T00:00:00"/>
    <s v="00002408"/>
    <s v="Hàng trả - chưa xác định số phiếu trả hàng"/>
    <n v="-125274"/>
    <n v="0"/>
    <n v="-10022"/>
    <n v="-135296"/>
    <s v="Tồn đầu kỳ"/>
    <m/>
    <m/>
    <n v="-135296"/>
    <n v="0"/>
    <n v="0"/>
    <n v="-135296"/>
    <d v="2025-10-29T00:00:00"/>
    <m/>
    <d v="2025-10-29T00:00:00"/>
    <n v="0"/>
    <m/>
    <n v="162.56088738425751"/>
    <s v="Nợ quá hạn hơn 120 ngày có khả năng mất thanh toán"/>
    <d v="2025-10-29T00:00:00"/>
    <d v="1899-12-30T00:00:00"/>
    <m/>
    <m/>
    <x v="4"/>
    <x v="4"/>
    <m/>
  </r>
  <r>
    <x v="12"/>
    <x v="12"/>
    <d v="2025-10-29T00:00:00"/>
    <s v="HN/HT25092509"/>
    <d v="2025-10-29T00:00:00"/>
    <s v="00000125"/>
    <s v="Hàng trả - chưa xác định số phiếu trả hàng"/>
    <n v="-751644"/>
    <n v="0"/>
    <n v="-60132"/>
    <n v="-811776"/>
    <s v="Tồn đầu kỳ"/>
    <m/>
    <m/>
    <n v="-811776"/>
    <n v="0"/>
    <n v="0"/>
    <n v="-811776"/>
    <d v="2025-10-29T00:00:00"/>
    <m/>
    <d v="2025-10-29T00:00:00"/>
    <n v="0"/>
    <m/>
    <n v="162.56088738425751"/>
    <s v="Nợ quá hạn hơn 120 ngày có khả năng mất thanh toán"/>
    <d v="2025-10-29T00:00:00"/>
    <d v="1899-12-30T00:00:00"/>
    <m/>
    <m/>
    <x v="4"/>
    <x v="4"/>
    <m/>
  </r>
  <r>
    <x v="8"/>
    <x v="8"/>
    <d v="2025-10-29T00:00:00"/>
    <s v="HN/HT32510203"/>
    <d v="2025-10-29T00:00:00"/>
    <s v="00002381"/>
    <s v="Hàng trả - chưa xác định số phiếu trả hàng"/>
    <n v="-125274"/>
    <n v="0"/>
    <n v="-10022"/>
    <n v="-135296"/>
    <s v="Tồn đầu kỳ"/>
    <m/>
    <m/>
    <n v="-135296"/>
    <n v="0"/>
    <n v="0"/>
    <n v="-135296"/>
    <d v="2025-10-29T00:00:00"/>
    <m/>
    <d v="2025-10-29T00:00:00"/>
    <n v="0"/>
    <m/>
    <n v="162.56088738425751"/>
    <s v="Nợ quá hạn hơn 120 ngày có khả năng mất thanh toán"/>
    <d v="2025-10-29T00:00:00"/>
    <d v="1899-12-30T00:00:00"/>
    <m/>
    <m/>
    <x v="4"/>
    <x v="4"/>
    <m/>
  </r>
  <r>
    <x v="8"/>
    <x v="8"/>
    <d v="2025-10-29T00:00:00"/>
    <s v="HN/HT32510213"/>
    <d v="2025-10-29T00:00:00"/>
    <s v="00002396"/>
    <s v="Hàng trả - chưa xác định số phiếu trả hàng"/>
    <n v="-125274"/>
    <n v="0"/>
    <n v="-10022"/>
    <n v="-135296"/>
    <s v="Tồn đầu kỳ"/>
    <m/>
    <m/>
    <n v="-135296"/>
    <n v="0"/>
    <n v="0"/>
    <n v="-135296"/>
    <d v="2025-10-29T00:00:00"/>
    <m/>
    <d v="2025-10-29T00:00:00"/>
    <n v="0"/>
    <m/>
    <n v="162.56088738425751"/>
    <s v="Nợ quá hạn hơn 120 ngày có khả năng mất thanh toán"/>
    <d v="2025-10-29T00:00:00"/>
    <d v="1899-12-30T00:00:00"/>
    <m/>
    <m/>
    <x v="4"/>
    <x v="4"/>
    <m/>
  </r>
  <r>
    <x v="8"/>
    <x v="8"/>
    <d v="2025-10-31T00:00:00"/>
    <s v="HN/HTPK0165"/>
    <d v="2025-10-31T00:00:00"/>
    <s v="00002522"/>
    <s v="Hàng trả - chưa xác định phiếu trả hàng"/>
    <n v="-148350"/>
    <n v="0"/>
    <n v="-11868"/>
    <n v="-160218"/>
    <s v="Tồn đầu kỳ"/>
    <m/>
    <m/>
    <n v="-160218"/>
    <n v="0"/>
    <n v="0"/>
    <n v="-160218"/>
    <d v="2025-10-31T00:00:00"/>
    <m/>
    <d v="2025-10-31T00:00:00"/>
    <n v="0"/>
    <m/>
    <n v="160.56088738425751"/>
    <s v="Nợ quá hạn hơn 120 ngày có khả năng mất thanh toán"/>
    <d v="2025-10-31T00:00:00"/>
    <d v="1899-12-30T00:00:00"/>
    <m/>
    <m/>
    <x v="4"/>
    <x v="4"/>
    <m/>
  </r>
  <r>
    <x v="8"/>
    <x v="8"/>
    <d v="2025-10-31T00:00:00"/>
    <s v="HN/HTPK0157"/>
    <d v="2025-10-31T00:00:00"/>
    <s v="00002504"/>
    <s v="Hàng trả - chưa xác định phiếu trả hàng"/>
    <n v="-62637"/>
    <n v="0"/>
    <n v="-5011"/>
    <n v="-67648"/>
    <s v="Tồn đầu kỳ"/>
    <m/>
    <m/>
    <n v="-67648"/>
    <n v="0"/>
    <n v="0"/>
    <n v="-67648"/>
    <d v="2025-10-31T00:00:00"/>
    <m/>
    <d v="2025-10-31T00:00:00"/>
    <n v="0"/>
    <m/>
    <n v="160.56088738425751"/>
    <s v="Nợ quá hạn hơn 120 ngày có khả năng mất thanh toán"/>
    <d v="2025-10-31T00:00:00"/>
    <d v="1899-12-30T00:00:00"/>
    <m/>
    <m/>
    <x v="4"/>
    <x v="4"/>
    <m/>
  </r>
  <r>
    <x v="8"/>
    <x v="8"/>
    <d v="2025-10-31T00:00:00"/>
    <s v="HN/HTPK0164"/>
    <d v="2025-10-31T00:00:00"/>
    <s v="00002520"/>
    <s v="Hàng trả - chưa xác định phiếu trả hàng"/>
    <n v="-187911"/>
    <n v="0"/>
    <n v="-15033"/>
    <n v="-202944"/>
    <s v="Tồn đầu kỳ"/>
    <m/>
    <m/>
    <n v="-202944"/>
    <n v="0"/>
    <n v="0"/>
    <n v="-202944"/>
    <d v="2025-10-31T00:00:00"/>
    <m/>
    <d v="2025-10-31T00:00:00"/>
    <n v="0"/>
    <m/>
    <n v="160.56088738425751"/>
    <s v="Nợ quá hạn hơn 120 ngày có khả năng mất thanh toán"/>
    <d v="2025-10-31T00:00:00"/>
    <d v="1899-12-30T00:00:00"/>
    <m/>
    <m/>
    <x v="4"/>
    <x v="4"/>
    <m/>
  </r>
  <r>
    <x v="8"/>
    <x v="8"/>
    <d v="2025-10-31T00:00:00"/>
    <s v="HN/HTPK0301"/>
    <d v="2025-10-31T00:00:00"/>
    <s v="00002547"/>
    <s v="Hàng trả - chưa xác định phiếu trả hàng"/>
    <n v="-273624"/>
    <n v="0"/>
    <n v="-21890"/>
    <n v="-295514"/>
    <s v="Tồn đầu kỳ"/>
    <m/>
    <m/>
    <n v="-295514"/>
    <n v="0"/>
    <n v="0"/>
    <n v="-295514"/>
    <d v="2025-10-31T00:00:00"/>
    <m/>
    <d v="2025-10-31T00:00:00"/>
    <n v="0"/>
    <m/>
    <n v="160.56088738425751"/>
    <s v="Nợ quá hạn hơn 120 ngày có khả năng mất thanh toán"/>
    <d v="2025-10-31T00:00:00"/>
    <d v="1899-12-30T00:00:00"/>
    <m/>
    <m/>
    <x v="4"/>
    <x v="4"/>
    <m/>
  </r>
  <r>
    <x v="8"/>
    <x v="8"/>
    <d v="2025-10-31T00:00:00"/>
    <s v="HN/HTPK0156"/>
    <d v="2025-10-31T00:00:00"/>
    <s v="00002502"/>
    <s v="Hàng trả - chưa xác định phiếu trả hàng"/>
    <n v="-62637"/>
    <n v="0"/>
    <n v="-5011"/>
    <n v="-67648"/>
    <s v="Tồn đầu kỳ"/>
    <m/>
    <m/>
    <n v="-67648"/>
    <n v="0"/>
    <n v="0"/>
    <n v="-67648"/>
    <d v="2025-10-31T00:00:00"/>
    <m/>
    <d v="2025-10-31T00:00:00"/>
    <n v="0"/>
    <m/>
    <n v="160.56088738425751"/>
    <s v="Nợ quá hạn hơn 120 ngày có khả năng mất thanh toán"/>
    <d v="2025-10-31T00:00:00"/>
    <d v="1899-12-30T00:00:00"/>
    <m/>
    <m/>
    <x v="4"/>
    <x v="4"/>
    <m/>
  </r>
  <r>
    <x v="8"/>
    <x v="8"/>
    <d v="2025-10-31T00:00:00"/>
    <s v="HN/HTPK0161"/>
    <d v="2025-10-31T00:00:00"/>
    <s v="00002516"/>
    <s v="Hàng trả - chưa xác định phiếu trả hàng"/>
    <n v="-187911"/>
    <n v="0"/>
    <n v="-15033"/>
    <n v="-202944"/>
    <s v="Tồn đầu kỳ"/>
    <m/>
    <m/>
    <n v="-202944"/>
    <n v="0"/>
    <n v="0"/>
    <n v="-202944"/>
    <d v="2025-10-31T00:00:00"/>
    <m/>
    <d v="2025-10-31T00:00:00"/>
    <n v="0"/>
    <m/>
    <n v="160.56088738425751"/>
    <s v="Nợ quá hạn hơn 120 ngày có khả năng mất thanh toán"/>
    <d v="2025-10-31T00:00:00"/>
    <d v="1899-12-30T00:00:00"/>
    <m/>
    <m/>
    <x v="4"/>
    <x v="4"/>
    <m/>
  </r>
  <r>
    <x v="8"/>
    <x v="8"/>
    <d v="2025-10-31T00:00:00"/>
    <s v="HN/HTPK0159"/>
    <d v="2025-10-31T00:00:00"/>
    <s v="00002510"/>
    <s v="Hàng trả - chưa xác định phiếu trả hàng"/>
    <n v="-125274"/>
    <n v="0"/>
    <n v="-10022"/>
    <n v="-135296"/>
    <s v="Tồn đầu kỳ"/>
    <m/>
    <m/>
    <n v="-135296"/>
    <n v="0"/>
    <n v="0"/>
    <n v="-135296"/>
    <d v="2025-10-31T00:00:00"/>
    <m/>
    <d v="2025-10-31T00:00:00"/>
    <n v="0"/>
    <m/>
    <n v="160.56088738425751"/>
    <s v="Nợ quá hạn hơn 120 ngày có khả năng mất thanh toán"/>
    <d v="2025-10-31T00:00:00"/>
    <d v="1899-12-30T00:00:00"/>
    <m/>
    <m/>
    <x v="4"/>
    <x v="4"/>
    <m/>
  </r>
  <r>
    <x v="8"/>
    <x v="8"/>
    <d v="2025-10-31T00:00:00"/>
    <s v="HN/HTPK0162"/>
    <d v="2025-10-31T00:00:00"/>
    <s v="00002517"/>
    <s v="Hàng trả - chưa xác định phiếu trả hàng"/>
    <n v="-62637"/>
    <n v="0"/>
    <n v="-5011"/>
    <n v="-67648"/>
    <s v="Tồn đầu kỳ"/>
    <m/>
    <m/>
    <n v="-67648"/>
    <n v="0"/>
    <n v="0"/>
    <n v="-67648"/>
    <d v="2025-10-31T00:00:00"/>
    <m/>
    <d v="2025-10-31T00:00:00"/>
    <n v="0"/>
    <m/>
    <n v="160.56088738425751"/>
    <s v="Nợ quá hạn hơn 120 ngày có khả năng mất thanh toán"/>
    <d v="2025-10-31T00:00:00"/>
    <d v="1899-12-30T00:00:00"/>
    <m/>
    <m/>
    <x v="4"/>
    <x v="4"/>
    <m/>
  </r>
  <r>
    <x v="13"/>
    <x v="13"/>
    <d v="2025-10-31T00:00:00"/>
    <s v="HN/HTPK0155"/>
    <d v="2025-10-31T00:00:00"/>
    <s v="00000027"/>
    <s v="Hàng trả - chưa xác định phiếu trả hàng"/>
    <n v="-501096"/>
    <n v="0"/>
    <n v="-40088"/>
    <n v="-541184"/>
    <s v="Tồn đầu kỳ"/>
    <m/>
    <m/>
    <n v="-541184"/>
    <n v="0"/>
    <n v="0"/>
    <n v="-541184"/>
    <d v="2025-10-31T00:00:00"/>
    <m/>
    <d v="2025-10-31T00:00:00"/>
    <n v="0"/>
    <m/>
    <n v="160.56088738425751"/>
    <s v="Nợ quá hạn hơn 120 ngày có khả năng mất thanh toán"/>
    <d v="2025-10-31T00:00:00"/>
    <d v="1899-12-30T00:00:00"/>
    <m/>
    <m/>
    <x v="4"/>
    <x v="4"/>
    <m/>
  </r>
  <r>
    <x v="8"/>
    <x v="8"/>
    <d v="2025-10-31T00:00:00"/>
    <s v="HN/HTPK0160"/>
    <d v="2025-10-31T00:00:00"/>
    <s v="00002515"/>
    <s v="Hàng trả - chưa xác định phiếu trả hàng"/>
    <n v="-230760"/>
    <n v="0"/>
    <n v="-18461"/>
    <n v="-249221"/>
    <s v="Tồn đầu kỳ"/>
    <m/>
    <m/>
    <n v="-249221"/>
    <n v="0"/>
    <n v="0"/>
    <n v="-249221"/>
    <d v="2025-10-31T00:00:00"/>
    <m/>
    <d v="2025-10-31T00:00:00"/>
    <n v="0"/>
    <m/>
    <n v="160.56088738425751"/>
    <s v="Nợ quá hạn hơn 120 ngày có khả năng mất thanh toán"/>
    <d v="2025-10-31T00:00:00"/>
    <d v="1899-12-30T00:00:00"/>
    <m/>
    <m/>
    <x v="4"/>
    <x v="4"/>
    <m/>
  </r>
  <r>
    <x v="8"/>
    <x v="8"/>
    <d v="2025-10-31T00:00:00"/>
    <s v="HN/HTPK0166"/>
    <d v="2025-10-31T00:00:00"/>
    <s v="00002524"/>
    <s v="Hàng trả - chưa xác định phiếu trả hàng"/>
    <n v="-125274"/>
    <n v="0"/>
    <n v="-10022"/>
    <n v="-135296"/>
    <s v="Tồn đầu kỳ"/>
    <m/>
    <m/>
    <n v="-135296"/>
    <n v="0"/>
    <n v="0"/>
    <n v="-135296"/>
    <d v="2025-10-31T00:00:00"/>
    <m/>
    <d v="2025-10-31T00:00:00"/>
    <n v="0"/>
    <m/>
    <n v="160.56088738425751"/>
    <s v="Nợ quá hạn hơn 120 ngày có khả năng mất thanh toán"/>
    <d v="2025-10-31T00:00:00"/>
    <d v="1899-12-30T00:00:00"/>
    <m/>
    <m/>
    <x v="4"/>
    <x v="4"/>
    <m/>
  </r>
  <r>
    <x v="8"/>
    <x v="8"/>
    <d v="2025-10-31T00:00:00"/>
    <s v="HN/HTPK0300"/>
    <d v="2025-10-31T00:00:00"/>
    <s v="00002529"/>
    <s v="Hàng trả - chưa xác định phiếu trả hàng"/>
    <n v="-62637"/>
    <n v="0"/>
    <n v="-5011"/>
    <n v="-67648"/>
    <s v="Tồn đầu kỳ"/>
    <m/>
    <m/>
    <n v="-67648"/>
    <n v="0"/>
    <n v="0"/>
    <n v="-67648"/>
    <d v="2025-10-31T00:00:00"/>
    <m/>
    <d v="2025-10-31T00:00:00"/>
    <n v="0"/>
    <m/>
    <n v="160.56088738425751"/>
    <s v="Nợ quá hạn hơn 120 ngày có khả năng mất thanh toán"/>
    <d v="2025-10-31T00:00:00"/>
    <d v="1899-12-30T00:00:00"/>
    <m/>
    <m/>
    <x v="4"/>
    <x v="4"/>
    <m/>
  </r>
  <r>
    <x v="8"/>
    <x v="8"/>
    <d v="2025-10-31T00:00:00"/>
    <s v="HN/HTPK0158"/>
    <d v="2025-10-31T00:00:00"/>
    <s v="00002508"/>
    <s v="Hàng trả - chưa xác định phiếu trả hàng"/>
    <n v="-187911"/>
    <n v="0"/>
    <n v="-15033"/>
    <n v="-202944"/>
    <s v="Tồn đầu kỳ"/>
    <m/>
    <m/>
    <n v="-202944"/>
    <n v="0"/>
    <n v="0"/>
    <n v="-202944"/>
    <d v="2025-10-31T00:00:00"/>
    <m/>
    <d v="2025-10-31T00:00:00"/>
    <n v="0"/>
    <m/>
    <n v="160.56088738425751"/>
    <s v="Nợ quá hạn hơn 120 ngày có khả năng mất thanh toán"/>
    <d v="2025-10-31T00:00:00"/>
    <d v="1899-12-30T00:00:00"/>
    <m/>
    <m/>
    <x v="4"/>
    <x v="4"/>
    <m/>
  </r>
  <r>
    <x v="8"/>
    <x v="8"/>
    <d v="2025-10-31T00:00:00"/>
    <s v="HN/HTPK0167"/>
    <d v="2025-10-31T00:00:00"/>
    <s v="00002527"/>
    <s v="Hàng trả - chưa xác định phiếu trả hàng"/>
    <n v="-62637"/>
    <n v="0"/>
    <n v="-5011"/>
    <n v="-67648"/>
    <s v="Tồn đầu kỳ"/>
    <m/>
    <m/>
    <n v="-67648"/>
    <n v="0"/>
    <n v="0"/>
    <n v="-67648"/>
    <d v="2025-10-31T00:00:00"/>
    <m/>
    <d v="2025-10-31T00:00:00"/>
    <n v="0"/>
    <m/>
    <n v="160.56088738425751"/>
    <s v="Nợ quá hạn hơn 120 ngày có khả năng mất thanh toán"/>
    <d v="2025-10-31T00:00:00"/>
    <d v="1899-12-30T00:00:00"/>
    <m/>
    <m/>
    <x v="4"/>
    <x v="4"/>
    <m/>
  </r>
  <r>
    <x v="8"/>
    <x v="8"/>
    <d v="2025-10-31T00:00:00"/>
    <s v="HN/HTPK0163"/>
    <d v="2025-10-31T00:00:00"/>
    <s v="00002519"/>
    <s v="Hàng trả - chưa xác định phiếu trả hàng"/>
    <n v="-250548"/>
    <n v="0"/>
    <n v="-20044"/>
    <n v="-270592"/>
    <s v="Tồn đầu kỳ"/>
    <m/>
    <m/>
    <n v="-270592"/>
    <n v="0"/>
    <n v="0"/>
    <n v="-270592"/>
    <d v="2025-10-31T00:00:00"/>
    <m/>
    <d v="2025-10-31T00:00:00"/>
    <n v="0"/>
    <m/>
    <n v="160.56088738425751"/>
    <s v="Nợ quá hạn hơn 120 ngày có khả năng mất thanh toán"/>
    <d v="2025-10-31T00:00:00"/>
    <d v="1899-12-30T00:00:00"/>
    <m/>
    <m/>
    <x v="4"/>
    <x v="4"/>
    <m/>
  </r>
  <r>
    <x v="9"/>
    <x v="9"/>
    <d v="2025-09-18T00:00:00"/>
    <s v="MDV/C6/00014"/>
    <d v="2025-09-18T00:00:00"/>
    <s v="296,297,299,300,305,307"/>
    <s v="chi phí hỗ trợ T8.2025"/>
    <n v="-278679"/>
    <n v="0"/>
    <n v="-22292"/>
    <n v="-300971"/>
    <s v="Tồn đầu kỳ"/>
    <m/>
    <m/>
    <n v="-300971"/>
    <n v="0"/>
    <n v="0"/>
    <n v="-300971"/>
    <d v="2025-09-18T00:00:00"/>
    <m/>
    <d v="2025-09-18T00:00:00"/>
    <n v="0"/>
    <m/>
    <n v="203.56088738425751"/>
    <s v="Nợ quá hạn hơn 120 ngày có khả năng mất thanh toán"/>
    <d v="2025-09-18T00:00:00"/>
    <d v="1899-12-30T00:00:00"/>
    <m/>
    <m/>
    <x v="4"/>
    <x v="4"/>
    <m/>
  </r>
  <r>
    <x v="10"/>
    <x v="10"/>
    <d v="2025-09-18T00:00:00"/>
    <s v="MDV/C6/00018"/>
    <d v="2025-09-18T00:00:00"/>
    <s v="286,290,291,292,294,297"/>
    <s v="chi phí hỗ trợ T8.2025"/>
    <n v="-112174"/>
    <n v="0"/>
    <n v="-8973"/>
    <n v="-121147"/>
    <s v="Tồn đầu kỳ"/>
    <m/>
    <m/>
    <n v="-121147"/>
    <n v="0"/>
    <n v="0"/>
    <n v="-121147"/>
    <d v="2025-09-18T00:00:00"/>
    <m/>
    <d v="2025-09-18T00:00:00"/>
    <n v="0"/>
    <m/>
    <n v="203.56088738425751"/>
    <s v="Nợ quá hạn hơn 120 ngày có khả năng mất thanh toán"/>
    <d v="2025-09-18T00:00:00"/>
    <d v="1899-12-30T00:00:00"/>
    <m/>
    <m/>
    <x v="4"/>
    <x v="4"/>
    <m/>
  </r>
  <r>
    <x v="8"/>
    <x v="8"/>
    <d v="2025-09-18T00:00:00"/>
    <s v="MDV/C6/00017"/>
    <d v="2025-09-18T00:00:00"/>
    <s v="3262,3263,3266,3271,3273,3303"/>
    <s v="chi phí hỗ trợ T8.2025"/>
    <n v="-6320366"/>
    <n v="0"/>
    <n v="-505630"/>
    <n v="-6825996"/>
    <s v="Tồn đầu kỳ"/>
    <m/>
    <m/>
    <n v="-6825996"/>
    <n v="0"/>
    <n v="0"/>
    <n v="-6825996"/>
    <d v="2025-09-18T00:00:00"/>
    <m/>
    <d v="2025-09-18T00:00:00"/>
    <n v="0"/>
    <m/>
    <n v="203.56088738425751"/>
    <s v="Nợ quá hạn hơn 120 ngày có khả năng mất thanh toán"/>
    <d v="2025-09-18T00:00:00"/>
    <d v="1899-12-30T00:00:00"/>
    <m/>
    <m/>
    <x v="4"/>
    <x v="4"/>
    <m/>
  </r>
  <r>
    <x v="12"/>
    <x v="12"/>
    <d v="2025-09-18T00:00:00"/>
    <s v="MDV/C6/00016"/>
    <d v="2025-09-18T00:00:00"/>
    <s v="317,320,321,324,328,329"/>
    <s v="chi phí hỗ trợ T8.2025"/>
    <n v="-530286"/>
    <n v="0"/>
    <n v="-42421"/>
    <n v="-572707"/>
    <s v="Tồn đầu kỳ"/>
    <m/>
    <m/>
    <n v="-572707"/>
    <n v="0"/>
    <n v="0"/>
    <n v="-572707"/>
    <d v="2025-09-18T00:00:00"/>
    <m/>
    <d v="2025-09-18T00:00:00"/>
    <n v="0"/>
    <m/>
    <n v="203.56088738425751"/>
    <s v="Nợ quá hạn hơn 120 ngày có khả năng mất thanh toán"/>
    <d v="2025-09-18T00:00:00"/>
    <d v="1899-12-30T00:00:00"/>
    <m/>
    <m/>
    <x v="4"/>
    <x v="4"/>
    <m/>
  </r>
  <r>
    <x v="11"/>
    <x v="11"/>
    <d v="2025-09-18T00:00:00"/>
    <s v="MDV/C6/00015"/>
    <d v="2025-09-18T00:00:00"/>
    <s v="239,241,244,245,250,251"/>
    <s v="chi phí hỗ trợ T8.2025"/>
    <n v="-62026"/>
    <n v="0"/>
    <n v="-4961"/>
    <n v="-66987"/>
    <s v="Tồn đầu kỳ"/>
    <m/>
    <m/>
    <n v="-66987"/>
    <n v="0"/>
    <n v="0"/>
    <n v="-66987"/>
    <d v="2025-09-18T00:00:00"/>
    <m/>
    <d v="2025-09-18T00:00:00"/>
    <n v="0"/>
    <m/>
    <n v="203.56088738425751"/>
    <s v="Nợ quá hạn hơn 120 ngày có khả năng mất thanh toán"/>
    <d v="2025-09-18T00:00:00"/>
    <d v="1899-12-30T00:00:00"/>
    <m/>
    <m/>
    <x v="4"/>
    <x v="4"/>
    <m/>
  </r>
  <r>
    <x v="13"/>
    <x v="13"/>
    <d v="2025-09-18T00:00:00"/>
    <s v="MDV/C6/00013"/>
    <d v="2025-09-18T00:00:00"/>
    <s v="214,218,220,224,225,230"/>
    <s v="chi phí hỗ trợ T8.2025"/>
    <n v="-252301"/>
    <n v="0"/>
    <n v="-20182"/>
    <n v="-272483"/>
    <s v="Tồn đầu kỳ"/>
    <m/>
    <m/>
    <n v="-272483"/>
    <n v="0"/>
    <n v="0"/>
    <n v="-272483"/>
    <d v="2025-09-18T00:00:00"/>
    <m/>
    <d v="2025-09-18T00:00:00"/>
    <n v="0"/>
    <m/>
    <n v="203.56088738425751"/>
    <s v="Nợ quá hạn hơn 120 ngày có khả năng mất thanh toán"/>
    <d v="2025-09-18T00:00:00"/>
    <d v="1899-12-30T00:00:00"/>
    <m/>
    <m/>
    <x v="4"/>
    <x v="4"/>
    <m/>
  </r>
  <r>
    <x v="33"/>
    <x v="33"/>
    <d v="2025-07-31T00:00:00"/>
    <s v="BH2354617"/>
    <d v="2025-07-31T00:00:00"/>
    <n v="1296"/>
    <s v="Điều chỉnh giảm số lượng do khách hàng hoàn trả lại hàng"/>
    <n v="-476264"/>
    <n v="0"/>
    <n v="-38101"/>
    <n v="-514365"/>
    <s v="Tồn đầu kỳ"/>
    <m/>
    <m/>
    <n v="-514365"/>
    <n v="0"/>
    <n v="0"/>
    <n v="-514365"/>
    <d v="2025-07-31T00:00:00"/>
    <m/>
    <d v="2025-07-31T00:00:00"/>
    <n v="0"/>
    <m/>
    <n v="252.56088738425751"/>
    <s v="Nợ quá hạn hơn 120 ngày có khả năng mất thanh toán"/>
    <d v="2025-07-31T00:00:00"/>
    <d v="1899-12-30T00:00:00"/>
    <m/>
    <m/>
    <x v="5"/>
    <x v="5"/>
    <m/>
  </r>
  <r>
    <x v="55"/>
    <x v="55"/>
    <d v="2025-10-08T00:00:00"/>
    <s v="MDV/PVH/00144"/>
    <d v="2025-10-08T00:00:00"/>
    <s v="1731"/>
    <s v="Hỗ trợ doanh số không điều kiện T9/2025, Hỗ trợ quảng cáo 09/2025"/>
    <n v="-41769"/>
    <n v="0"/>
    <n v="-3342"/>
    <n v="-45111"/>
    <s v="Tồn đầu kỳ"/>
    <m/>
    <m/>
    <n v="-45111"/>
    <n v="0"/>
    <n v="0"/>
    <n v="-45111"/>
    <d v="2025-10-08T00:00:00"/>
    <m/>
    <d v="2025-10-08T00:00:00"/>
    <n v="0"/>
    <m/>
    <n v="183.56088738425751"/>
    <s v="Nợ quá hạn hơn 120 ngày có khả năng mất thanh toán"/>
    <d v="2025-10-08T00:00:00"/>
    <d v="1899-12-30T00:00:00"/>
    <m/>
    <m/>
    <x v="18"/>
    <x v="18"/>
    <m/>
  </r>
  <r>
    <x v="17"/>
    <x v="17"/>
    <d v="2025-05-31T00:00:00"/>
    <s v="MH002456"/>
    <d v="2025-05-31T00:00:00"/>
    <s v=""/>
    <s v="Hỗ trợ chi phí trưng bày + quảng cáo T05.2025"/>
    <n v="-49831"/>
    <n v="0"/>
    <n v="-3986"/>
    <n v="-53817"/>
    <s v="Tồn đầu kỳ"/>
    <m/>
    <m/>
    <n v="-53817"/>
    <n v="0"/>
    <n v="0"/>
    <n v="-53817"/>
    <d v="2025-05-31T00:00:00"/>
    <m/>
    <d v="2025-05-31T00:00:00"/>
    <n v="0"/>
    <m/>
    <n v="313.56088738425751"/>
    <s v="Nợ quá hạn hơn 120 ngày có khả năng mất thanh toán"/>
    <d v="2025-05-31T00:00:00"/>
    <d v="1899-12-30T00:00:00"/>
    <m/>
    <m/>
    <x v="7"/>
    <x v="7"/>
    <m/>
  </r>
  <r>
    <x v="17"/>
    <x v="17"/>
    <d v="2025-10-31T00:00:00"/>
    <s v="MDV/PVH/00213"/>
    <d v="2025-10-31T00:00:00"/>
    <s v=""/>
    <s v="Chi phí trưng bày, quảng cáo tháng 10/2025"/>
    <n v="-32526"/>
    <n v="0"/>
    <n v="-2602"/>
    <n v="-35128"/>
    <s v="Tồn đầu kỳ"/>
    <d v="2026-01-08T00:00:00"/>
    <m/>
    <n v="-35128"/>
    <n v="0"/>
    <n v="-35128"/>
    <n v="0"/>
    <d v="2025-10-31T00:00:00"/>
    <m/>
    <d v="2025-10-31T00:00:00"/>
    <n v="0"/>
    <m/>
    <s v=""/>
    <s v="Đã thanh toán"/>
    <d v="2025-10-31T00:00:00"/>
    <d v="2026-01-08T00:00:00"/>
    <m/>
    <m/>
    <x v="7"/>
    <x v="7"/>
    <m/>
  </r>
  <r>
    <x v="20"/>
    <x v="20"/>
    <d v="2025-10-02T00:00:00"/>
    <s v="HN/HT20251002-00003"/>
    <d v="2025-10-02T00:00:00"/>
    <m/>
    <s v="ĐÃ KIỂM TRA - HÀNG TRẢ - K-Market Minato Residence - Hải Phòng - Kmarket0046 - phiếu: 20251002-00003"/>
    <n v="-172908"/>
    <n v="0"/>
    <n v="-13832"/>
    <n v="-186740"/>
    <s v="Tồn đầu kỳ"/>
    <m/>
    <m/>
    <n v="-186740"/>
    <n v="0"/>
    <n v="0"/>
    <n v="-186740"/>
    <d v="2025-10-02T00:00:00"/>
    <m/>
    <d v="2025-10-02T00:00:00"/>
    <n v="0"/>
    <m/>
    <n v="189.56088738425751"/>
    <s v="Nợ quá hạn hơn 120 ngày có khả năng mất thanh toán"/>
    <d v="2025-10-02T00:00:00"/>
    <d v="1899-12-30T00:00:00"/>
    <m/>
    <m/>
    <x v="10"/>
    <x v="10"/>
    <m/>
  </r>
  <r>
    <x v="20"/>
    <x v="20"/>
    <d v="2025-10-03T00:00:00"/>
    <s v="HN/HT20251003-00003"/>
    <d v="2025-10-03T00:00:00"/>
    <m/>
    <s v="ĐÃ KIỂM TRA - Hàng trả K-market CT4 New - kmarket0024- SỐ PHIẾU: 20251003-00003"/>
    <n v="-240311"/>
    <n v="0"/>
    <n v="-19224"/>
    <n v="-259535"/>
    <s v="Tồn đầu kỳ"/>
    <m/>
    <m/>
    <n v="-259535"/>
    <n v="0"/>
    <n v="0"/>
    <n v="-259535"/>
    <d v="2025-10-03T00:00:00"/>
    <m/>
    <d v="2025-10-03T00:00:00"/>
    <n v="0"/>
    <m/>
    <n v="188.56088738425751"/>
    <s v="Nợ quá hạn hơn 120 ngày có khả năng mất thanh toán"/>
    <d v="2025-10-03T00:00:00"/>
    <d v="1899-12-30T00:00:00"/>
    <m/>
    <m/>
    <x v="10"/>
    <x v="10"/>
    <m/>
  </r>
  <r>
    <x v="20"/>
    <x v="20"/>
    <d v="2025-10-04T00:00:00"/>
    <s v="HN/HT20251004-00003"/>
    <d v="2025-10-04T00:00:00"/>
    <m/>
    <s v="ĐÃ KIỂM TRA - HÀNG TRẢ - K-Market Goldmak saphire - Kmarket0015 - phiếu: 20251004-00003"/>
    <n v="-640507"/>
    <n v="0"/>
    <n v="-51241"/>
    <n v="-691748"/>
    <s v="Tồn đầu kỳ"/>
    <m/>
    <m/>
    <n v="-691748"/>
    <n v="0"/>
    <n v="0"/>
    <n v="-691748"/>
    <d v="2025-10-04T00:00:00"/>
    <m/>
    <d v="2025-10-04T00:00:00"/>
    <n v="0"/>
    <m/>
    <n v="187.56088738425751"/>
    <s v="Nợ quá hạn hơn 120 ngày có khả năng mất thanh toán"/>
    <d v="2025-10-04T00:00:00"/>
    <d v="1899-12-30T00:00:00"/>
    <m/>
    <m/>
    <x v="10"/>
    <x v="10"/>
    <m/>
  </r>
  <r>
    <x v="20"/>
    <x v="20"/>
    <d v="2025-10-11T00:00:00"/>
    <s v="HN/HT20251011-00001"/>
    <d v="2025-10-11T00:00:00"/>
    <m/>
    <s v="ĐÃ KIỂM TRA - HÀNG TRẢ - K-Market The Matrix one - Kmarket0042 - phiếu: 20251011-00001"/>
    <n v="-211010"/>
    <n v="0"/>
    <n v="-16881"/>
    <n v="-227891"/>
    <s v="Tồn đầu kỳ"/>
    <m/>
    <m/>
    <n v="-227891"/>
    <n v="0"/>
    <n v="0"/>
    <n v="-227891"/>
    <d v="2025-10-11T00:00:00"/>
    <m/>
    <d v="2025-10-11T00:00:00"/>
    <n v="0"/>
    <m/>
    <n v="180.56088738425751"/>
    <s v="Nợ quá hạn hơn 120 ngày có khả năng mất thanh toán"/>
    <d v="2025-10-11T00:00:00"/>
    <d v="1899-12-30T00:00:00"/>
    <m/>
    <m/>
    <x v="10"/>
    <x v="10"/>
    <m/>
  </r>
  <r>
    <x v="20"/>
    <x v="20"/>
    <d v="2025-10-12T00:00:00"/>
    <s v="HN/HT20251012-00001"/>
    <d v="2025-10-12T00:00:00"/>
    <m/>
    <s v="ĐÃ KIỂM TRA- HÀNG TRẢ -K-Market Thăng Long Number 1  - Kmarket0032 - phiếu : 20251012-00001"/>
    <n v="-202209"/>
    <n v="0"/>
    <n v="-16177"/>
    <n v="-218386"/>
    <s v="Tồn đầu kỳ"/>
    <m/>
    <m/>
    <n v="-218386"/>
    <n v="0"/>
    <n v="0"/>
    <n v="-218386"/>
    <d v="2025-10-12T00:00:00"/>
    <m/>
    <d v="2025-10-12T00:00:00"/>
    <n v="0"/>
    <m/>
    <n v="179.56088738425751"/>
    <s v="Nợ quá hạn hơn 120 ngày có khả năng mất thanh toán"/>
    <d v="2025-10-12T00:00:00"/>
    <d v="1899-12-30T00:00:00"/>
    <m/>
    <m/>
    <x v="10"/>
    <x v="10"/>
    <m/>
  </r>
  <r>
    <x v="20"/>
    <x v="20"/>
    <d v="2025-10-30T00:00:00"/>
    <s v="HN/HT20251030-00001"/>
    <d v="2025-10-30T00:00:00"/>
    <m/>
    <s v="ĐÃ KIỂM TRA - Hàng trả - Kmarket0024 - K-market CT4 New - phiếu: 20251030-00001 - Phiếu ngày (30/10/2025"/>
    <n v="-134806"/>
    <n v="0"/>
    <n v="-10784"/>
    <n v="-145590"/>
    <s v="Tồn đầu kỳ"/>
    <m/>
    <m/>
    <n v="-145590"/>
    <n v="0"/>
    <n v="0"/>
    <n v="-145590"/>
    <d v="2025-10-30T00:00:00"/>
    <m/>
    <d v="2025-10-30T00:00:00"/>
    <n v="0"/>
    <m/>
    <n v="161.56088738425751"/>
    <s v="Nợ quá hạn hơn 120 ngày có khả năng mất thanh toán"/>
    <d v="2025-10-30T00:00:00"/>
    <d v="1899-12-30T00:00:00"/>
    <m/>
    <m/>
    <x v="10"/>
    <x v="10"/>
    <m/>
  </r>
  <r>
    <x v="20"/>
    <x v="20"/>
    <d v="2025-10-30T00:00:00"/>
    <s v="HN/HT20251030-00002"/>
    <d v="2025-10-30T00:00:00"/>
    <m/>
    <s v="ĐÃ KIỂM TRA - Hàng trả - Kmarket0008 - K-Market Quang Minh -phiếu: 20251030-00002 - Phiếu ngày (30/10/2025"/>
    <n v="-231989"/>
    <n v="0"/>
    <n v="-18559"/>
    <n v="-250548"/>
    <s v="Tồn đầu kỳ"/>
    <m/>
    <m/>
    <n v="-250548"/>
    <n v="0"/>
    <n v="0"/>
    <n v="-250548"/>
    <d v="2025-10-30T00:00:00"/>
    <m/>
    <d v="2025-10-30T00:00:00"/>
    <n v="0"/>
    <m/>
    <n v="161.56088738425751"/>
    <s v="Nợ quá hạn hơn 120 ngày có khả năng mất thanh toán"/>
    <d v="2025-10-30T00:00:00"/>
    <d v="1899-12-30T00:00:00"/>
    <m/>
    <m/>
    <x v="10"/>
    <x v="10"/>
    <m/>
  </r>
  <r>
    <x v="20"/>
    <x v="20"/>
    <d v="2025-10-31T00:00:00"/>
    <s v="NVK00079"/>
    <d v="2025-10-31T00:00:00"/>
    <m/>
    <s v="Chiết khấu, Hỗ trợ KMARKET T10.2025"/>
    <n v="-334050"/>
    <n v="0"/>
    <n v="0"/>
    <n v="-334050"/>
    <s v="Tồn đầu kỳ"/>
    <m/>
    <m/>
    <n v="-334050"/>
    <n v="0"/>
    <n v="0"/>
    <n v="-334050"/>
    <d v="2025-10-31T00:00:00"/>
    <m/>
    <d v="2025-10-31T00:00:00"/>
    <n v="0"/>
    <m/>
    <n v="160.56088738425751"/>
    <s v="Nợ quá hạn hơn 120 ngày có khả năng mất thanh toán"/>
    <d v="2025-10-31T00:00:00"/>
    <d v="1899-12-30T00:00:00"/>
    <m/>
    <m/>
    <x v="10"/>
    <x v="10"/>
    <m/>
  </r>
  <r>
    <x v="21"/>
    <x v="21"/>
    <d v="2025-07-09T00:00:00"/>
    <s v="HBTL25012085"/>
    <d v="2025-07-09T00:00:00"/>
    <m/>
    <s v="Hàng Trả - Tmart Store Hateco Yên Sở - A.Đăng - Tmart99999"/>
    <n v="-216700"/>
    <n v="0"/>
    <n v="-17336"/>
    <n v="-234036"/>
    <s v="Tồn đầu kỳ"/>
    <d v="2026-02-07T00:00:00"/>
    <m/>
    <n v="-234036"/>
    <n v="0"/>
    <n v="-234036"/>
    <n v="0"/>
    <d v="2025-07-09T00:00:00"/>
    <m/>
    <d v="2025-07-09T00:00:00"/>
    <n v="0"/>
    <m/>
    <s v=""/>
    <s v="Đã thanh toán"/>
    <d v="2025-07-09T00:00:00"/>
    <d v="2026-02-07T00:00:00"/>
    <m/>
    <m/>
    <x v="11"/>
    <x v="11"/>
    <m/>
  </r>
  <r>
    <x v="21"/>
    <x v="21"/>
    <d v="2025-07-10T00:00:00"/>
    <s v="HBTL25012086"/>
    <d v="2025-07-10T00:00:00"/>
    <m/>
    <s v="Hàng Trả - Tmart Store Mỹ Đình, Nam Từ Liêm - A.Đăng - Tmart99996"/>
    <n v="-167885"/>
    <n v="0"/>
    <n v="-13431"/>
    <n v="-181316"/>
    <s v="Tồn đầu kỳ"/>
    <d v="2026-02-07T00:00:00"/>
    <m/>
    <n v="-181316"/>
    <n v="0"/>
    <n v="-181316"/>
    <n v="0"/>
    <d v="2025-07-10T00:00:00"/>
    <m/>
    <d v="2025-07-10T00:00:00"/>
    <n v="0"/>
    <m/>
    <s v=""/>
    <s v="Đã thanh toán"/>
    <d v="2025-07-10T00:00:00"/>
    <d v="2026-02-07T00:00:00"/>
    <m/>
    <m/>
    <x v="11"/>
    <x v="11"/>
    <m/>
  </r>
  <r>
    <x v="21"/>
    <x v="21"/>
    <d v="2025-08-18T00:00:00"/>
    <s v="BTLHN2304/128"/>
    <d v="2025-08-18T00:00:00"/>
    <m/>
    <s v="Hàng Trả -Tmart Store Mỹ Đình, Nam Từ Liêm - A.Đăng - Tmart99996"/>
    <n v="-225764"/>
    <n v="0"/>
    <n v="-18061"/>
    <n v="-243825"/>
    <s v="Tồn đầu kỳ"/>
    <d v="2026-02-07T00:00:00"/>
    <m/>
    <n v="-243825"/>
    <n v="0"/>
    <n v="-243825"/>
    <n v="0"/>
    <d v="2025-08-18T00:00:00"/>
    <m/>
    <d v="2025-08-18T00:00:00"/>
    <n v="0"/>
    <m/>
    <s v=""/>
    <s v="Đã thanh toán"/>
    <d v="2025-08-18T00:00:00"/>
    <d v="2026-02-07T00:00:00"/>
    <m/>
    <m/>
    <x v="11"/>
    <x v="11"/>
    <m/>
  </r>
  <r>
    <x v="21"/>
    <x v="21"/>
    <d v="2025-08-30T00:00:00"/>
    <s v="HBTL2508001764"/>
    <d v="2025-08-30T00:00:00"/>
    <m/>
    <s v="Hàng Trả - Tmart Store Hateco Yên Sở - A.Đăng - Tmart99999"/>
    <n v="-151655"/>
    <n v="0"/>
    <n v="-12132"/>
    <n v="-163787"/>
    <s v="Tồn đầu kỳ"/>
    <d v="2026-02-07T00:00:00"/>
    <m/>
    <n v="-163787"/>
    <n v="0"/>
    <n v="-163787"/>
    <n v="0"/>
    <d v="2025-08-30T00:00:00"/>
    <m/>
    <d v="2025-08-30T00:00:00"/>
    <n v="0"/>
    <m/>
    <s v=""/>
    <s v="Đã thanh toán"/>
    <d v="2025-08-30T00:00:00"/>
    <d v="2026-02-07T00:00:00"/>
    <m/>
    <m/>
    <x v="11"/>
    <x v="11"/>
    <m/>
  </r>
  <r>
    <x v="21"/>
    <x v="21"/>
    <d v="2025-10-29T00:00:00"/>
    <s v="HN/HTKD0001"/>
    <d v="2025-10-29T00:00:00"/>
    <m/>
    <s v="ĐÃ KIỂM TRA - Hàng trả - tmart99999 - Tmart Store Hateco Yên Sở - A.Đăng - phiếu: KD0001 - Phiếu ngày (29/10/2025"/>
    <n v="-101063"/>
    <n v="0"/>
    <n v="-8085"/>
    <n v="-109148"/>
    <s v="Tồn đầu kỳ"/>
    <m/>
    <m/>
    <n v="-109148"/>
    <n v="0"/>
    <n v="0"/>
    <n v="-109148"/>
    <d v="2025-10-29T00:00:00"/>
    <m/>
    <d v="2025-10-29T00:00:00"/>
    <n v="0"/>
    <m/>
    <n v="162.56088738425751"/>
    <s v="Nợ quá hạn hơn 120 ngày có khả năng mất thanh toán"/>
    <d v="2025-10-29T00:00:00"/>
    <d v="1899-12-30T00:00:00"/>
    <m/>
    <m/>
    <x v="11"/>
    <x v="11"/>
    <m/>
  </r>
  <r>
    <x v="22"/>
    <x v="22"/>
    <d v="2025-08-16T00:00:00"/>
    <s v="HBTL25000003"/>
    <d v="2025-08-16T00:00:00"/>
    <n v="980"/>
    <s v="Hàng trả T05.2025 (trừ thiếu)"/>
    <n v="-7792121.2962962957"/>
    <n v="0"/>
    <n v="-623369.70370370371"/>
    <n v="-8415491"/>
    <s v="Tồn đầu kỳ"/>
    <m/>
    <m/>
    <n v="-8415491"/>
    <n v="0"/>
    <n v="0"/>
    <n v="-8415491"/>
    <d v="2025-08-16T00:00:00"/>
    <m/>
    <d v="2025-08-16T00:00:00"/>
    <n v="0"/>
    <m/>
    <n v="236.56088738425751"/>
    <s v="Nợ quá hạn hơn 120 ngày có khả năng mất thanh toán"/>
    <d v="2025-08-16T00:00:00"/>
    <d v="1899-12-30T00:00:00"/>
    <m/>
    <m/>
    <x v="12"/>
    <x v="12"/>
    <m/>
  </r>
  <r>
    <x v="25"/>
    <x v="25"/>
    <d v="2025-10-01T00:00:00"/>
    <s v="SG/HT0121"/>
    <d v="2025-10-01T00:00:00"/>
    <m/>
    <s v="Hàng trả - CT2 - VIETY-001"/>
    <n v="-106025"/>
    <n v="0"/>
    <n v="-8482"/>
    <n v="-114507"/>
    <s v="Tồn đầu kỳ"/>
    <d v="2026-03-16T00:00:00"/>
    <m/>
    <n v="-114507"/>
    <n v="0"/>
    <n v="-114507"/>
    <n v="0"/>
    <d v="2025-10-01T00:00:00"/>
    <m/>
    <d v="2025-10-01T00:00:00"/>
    <n v="0"/>
    <m/>
    <s v=""/>
    <s v="Đã thanh toán"/>
    <d v="2025-10-01T00:00:00"/>
    <d v="2026-03-16T00:00:00"/>
    <m/>
    <m/>
    <x v="15"/>
    <x v="15"/>
    <m/>
  </r>
  <r>
    <x v="25"/>
    <x v="25"/>
    <d v="2025-10-10T00:00:00"/>
    <s v="SG/HT301028"/>
    <d v="2025-10-10T00:00:00"/>
    <m/>
    <s v="Hàng trả - CT2 - VIETY-001"/>
    <n v="-47673"/>
    <n v="0"/>
    <n v="-3814"/>
    <n v="-51487"/>
    <s v="Tồn đầu kỳ"/>
    <d v="2026-03-16T00:00:00"/>
    <m/>
    <n v="-51487"/>
    <n v="0"/>
    <n v="-51487"/>
    <n v="0"/>
    <d v="2025-10-10T00:00:00"/>
    <m/>
    <d v="2025-10-10T00:00:00"/>
    <n v="0"/>
    <m/>
    <s v=""/>
    <s v="Đã thanh toán"/>
    <d v="2025-10-10T00:00:00"/>
    <d v="2026-03-16T00:00:00"/>
    <m/>
    <m/>
    <x v="15"/>
    <x v="15"/>
    <m/>
  </r>
  <r>
    <x v="25"/>
    <x v="25"/>
    <d v="2025-10-21T00:00:00"/>
    <s v="SG/HT301029"/>
    <d v="2025-10-21T00:00:00"/>
    <m/>
    <s v="Hàng trả - CT2 - VIETY-001"/>
    <n v="-105630"/>
    <n v="0"/>
    <n v="-8450"/>
    <n v="-114080"/>
    <s v="Tồn đầu kỳ"/>
    <d v="2026-03-16T00:00:00"/>
    <m/>
    <n v="-114080"/>
    <n v="0"/>
    <n v="-114080"/>
    <n v="0"/>
    <d v="2025-10-21T00:00:00"/>
    <m/>
    <d v="2025-10-21T00:00:00"/>
    <n v="0"/>
    <m/>
    <s v=""/>
    <s v="Đã thanh toán"/>
    <d v="2025-10-21T00:00:00"/>
    <d v="2026-03-16T00:00:00"/>
    <m/>
    <m/>
    <x v="15"/>
    <x v="15"/>
    <m/>
  </r>
  <r>
    <x v="25"/>
    <x v="25"/>
    <d v="2025-10-07T00:00:00"/>
    <s v="SG/HT301027"/>
    <d v="2025-10-07T00:00:00"/>
    <m/>
    <s v="Hàng trả - CT2 - VIETY-001"/>
    <n v="-105505"/>
    <n v="0"/>
    <n v="-8440"/>
    <n v="-113945"/>
    <s v="Tồn đầu kỳ"/>
    <d v="2026-03-16T00:00:00"/>
    <m/>
    <n v="-113945"/>
    <n v="0"/>
    <n v="-113945"/>
    <n v="0"/>
    <d v="2025-10-07T00:00:00"/>
    <m/>
    <d v="2025-10-07T00:00:00"/>
    <n v="0"/>
    <m/>
    <s v=""/>
    <s v="Đã thanh toán"/>
    <d v="2025-10-07T00:00:00"/>
    <d v="2026-03-16T00:00:00"/>
    <m/>
    <m/>
    <x v="15"/>
    <x v="15"/>
    <m/>
  </r>
  <r>
    <x v="25"/>
    <x v="25"/>
    <d v="2025-10-01T00:00:00"/>
    <s v="SG/HT301026"/>
    <d v="2025-10-01T00:00:00"/>
    <m/>
    <s v="Hàng trả - CT2 - VIETY-001"/>
    <n v="-47673"/>
    <n v="0"/>
    <n v="-3814"/>
    <n v="-51487"/>
    <s v="Tồn đầu kỳ"/>
    <d v="2026-03-16T00:00:00"/>
    <m/>
    <n v="-51487"/>
    <n v="0"/>
    <n v="-51487"/>
    <n v="0"/>
    <d v="2025-10-01T00:00:00"/>
    <m/>
    <d v="2025-10-01T00:00:00"/>
    <n v="0"/>
    <m/>
    <s v=""/>
    <s v="Đã thanh toán"/>
    <d v="2025-10-01T00:00:00"/>
    <d v="2026-03-16T00:00:00"/>
    <m/>
    <m/>
    <x v="15"/>
    <x v="15"/>
    <m/>
  </r>
  <r>
    <x v="25"/>
    <x v="25"/>
    <d v="2025-10-25T00:00:00"/>
    <s v="SG/HT0122"/>
    <d v="2025-10-25T00:00:00"/>
    <m/>
    <s v="Hàng trả - CT2 - VIETY-001"/>
    <n v="-105630"/>
    <n v="0"/>
    <n v="-8450"/>
    <n v="-114080"/>
    <s v="Tồn đầu kỳ"/>
    <d v="2026-03-16T00:00:00"/>
    <m/>
    <n v="-114080"/>
    <n v="0"/>
    <n v="-114080"/>
    <n v="0"/>
    <d v="2025-10-25T00:00:00"/>
    <m/>
    <d v="2025-10-25T00:00:00"/>
    <n v="0"/>
    <m/>
    <s v=""/>
    <s v="Đã thanh toán"/>
    <d v="2025-10-25T00:00:00"/>
    <d v="2026-03-16T00:00:00"/>
    <m/>
    <m/>
    <x v="15"/>
    <x v="15"/>
    <m/>
  </r>
  <r>
    <x v="8"/>
    <x v="8"/>
    <d v="2025-11-01T00:00:00"/>
    <s v="HN/HTRRS20251101918"/>
    <d v="2025-11-01T00:00:00"/>
    <n v="2867"/>
    <s v="ĐÃ KIỂM TRA - Hàng trả - CircleK-HN2220 - Circle K Tầng 1 lô thương mại dịch vụ 02 tòa G1-G2 - 1918 - Phiếu ngày (01/11/2025)- phiếu : RRS20251101918"/>
    <n v="-125274"/>
    <n v="0"/>
    <n v="-10022"/>
    <n v="-135296"/>
    <s v="Tồn đầu kỳ"/>
    <m/>
    <m/>
    <n v="-135296"/>
    <n v="0"/>
    <n v="0"/>
    <n v="-135296"/>
    <d v="2025-11-01T00:00:00"/>
    <m/>
    <d v="2025-11-01T00:00:00"/>
    <n v="0"/>
    <m/>
    <n v="159.56088738425751"/>
    <s v="Nợ quá hạn hơn 120 ngày có khả năng mất thanh toán"/>
    <d v="2025-11-01T00:00:00"/>
    <d v="1899-12-30T00:00:00"/>
    <m/>
    <m/>
    <x v="4"/>
    <x v="4"/>
    <m/>
  </r>
  <r>
    <x v="8"/>
    <x v="8"/>
    <d v="2025-11-04T00:00:00"/>
    <s v="HN/HTRRS20251104135"/>
    <d v="2025-11-04T00:00:00"/>
    <n v="2671"/>
    <s v="ĐÃ KIỂM TRA - Hàng trả - CircleK-HN2183 - CircleK 111 Nguyễn Sơn - phiếu: RRS20251104135 - Phiếu ngày (04/11/2025)"/>
    <n v="-46152"/>
    <n v="0"/>
    <n v="-3692"/>
    <n v="-49844"/>
    <s v="Tồn đầu kỳ"/>
    <m/>
    <m/>
    <n v="-49844"/>
    <n v="0"/>
    <n v="0"/>
    <n v="-49844"/>
    <d v="2025-11-04T00:00:00"/>
    <m/>
    <d v="2025-11-04T00:00:00"/>
    <n v="0"/>
    <m/>
    <n v="156.56088738425751"/>
    <s v="Nợ quá hạn hơn 120 ngày có khả năng mất thanh toán"/>
    <d v="2025-11-04T00:00:00"/>
    <d v="1899-12-30T00:00:00"/>
    <m/>
    <m/>
    <x v="4"/>
    <x v="4"/>
    <m/>
  </r>
  <r>
    <x v="8"/>
    <x v="8"/>
    <d v="2025-11-05T00:00:00"/>
    <s v="HN/HT20251104073"/>
    <d v="2025-11-05T00:00:00"/>
    <n v="2667"/>
    <s v="ĐÃ KIỂM TRA - Hàng trả - CircleK-HN2266 - CircleK Số 2 Hàng Điếu, Quận Hoàn Kiếm - phiếu: RRS20251104073 - Phiếu ngày (05/11/2025"/>
    <n v="-626370"/>
    <n v="0"/>
    <n v="-50110"/>
    <n v="-676480"/>
    <s v="Tồn đầu kỳ"/>
    <m/>
    <m/>
    <n v="-676480"/>
    <n v="0"/>
    <n v="0"/>
    <n v="-676480"/>
    <d v="2025-11-05T00:00:00"/>
    <m/>
    <d v="2025-11-05T00:00:00"/>
    <n v="0"/>
    <m/>
    <n v="155.56088738425751"/>
    <s v="Nợ quá hạn hơn 120 ngày có khả năng mất thanh toán"/>
    <d v="2025-11-05T00:00:00"/>
    <d v="1899-12-30T00:00:00"/>
    <m/>
    <m/>
    <x v="4"/>
    <x v="4"/>
    <m/>
  </r>
  <r>
    <x v="8"/>
    <x v="8"/>
    <d v="2025-11-06T00:00:00"/>
    <s v="HN/HT20251104109"/>
    <d v="2025-11-06T00:00:00"/>
    <n v="2665"/>
    <s v="ĐÃ KIỂM TRA - Hàng trả - CircleK-HN2173 - CircleK Số Bt16B5-03, Làng Việt Kiều Châu Âu, Khu Đô Thị Mới Mỗ Lao -phiếu: RRS20251104109 - Phiếu ngày (06/11/2025"/>
    <n v="-23076"/>
    <n v="0"/>
    <n v="-1846"/>
    <n v="-24922"/>
    <s v="Tồn đầu kỳ"/>
    <m/>
    <m/>
    <n v="-24922"/>
    <n v="0"/>
    <n v="0"/>
    <n v="-24922"/>
    <d v="2025-11-06T00:00:00"/>
    <m/>
    <d v="2025-11-06T00:00:00"/>
    <n v="0"/>
    <m/>
    <n v="154.56088738425751"/>
    <s v="Nợ quá hạn hơn 120 ngày có khả năng mất thanh toán"/>
    <d v="2025-11-06T00:00:00"/>
    <d v="1899-12-30T00:00:00"/>
    <m/>
    <m/>
    <x v="4"/>
    <x v="4"/>
    <m/>
  </r>
  <r>
    <x v="8"/>
    <x v="8"/>
    <d v="2025-11-07T00:00:00"/>
    <s v="HN/HTRRS20250923477"/>
    <d v="2025-11-07T00:00:00"/>
    <n v="2678"/>
    <s v="ĐÃ KIỂM TRA - Hàng trả - CircleK-HN2148 - CircleK 22 Phan Kế Bính - phiếu: RRS20250923477 - Phiếu ngày (23/09/2025)"/>
    <n v="-62637"/>
    <n v="0"/>
    <n v="-5011"/>
    <n v="-67648"/>
    <s v="Tồn đầu kỳ"/>
    <m/>
    <m/>
    <n v="-67648"/>
    <n v="0"/>
    <n v="0"/>
    <n v="-67648"/>
    <d v="2025-11-07T00:00:00"/>
    <m/>
    <d v="2025-11-07T00:00:00"/>
    <n v="0"/>
    <m/>
    <n v="153.56088738425751"/>
    <s v="Nợ quá hạn hơn 120 ngày có khả năng mất thanh toán"/>
    <d v="2025-11-07T00:00:00"/>
    <d v="1899-12-30T00:00:00"/>
    <m/>
    <m/>
    <x v="4"/>
    <x v="4"/>
    <m/>
  </r>
  <r>
    <x v="8"/>
    <x v="8"/>
    <d v="2025-11-11T00:00:00"/>
    <s v="HN/HT20251111649"/>
    <d v="2025-11-11T00:00:00"/>
    <n v="2668"/>
    <s v="ĐÃ KIỂM TRA -Hàng trả - CircleK-HN2179 - CircleK Số Bt11-Vt26, Khu Nhà Ở Xa La - phiếu: RRS20251111649 - Phiếu ngày (11/11/2025)"/>
    <n v="-23076"/>
    <n v="0"/>
    <n v="-1846"/>
    <n v="-24922"/>
    <s v="Tồn đầu kỳ"/>
    <m/>
    <m/>
    <n v="-24922"/>
    <n v="0"/>
    <n v="0"/>
    <n v="-24922"/>
    <d v="2025-11-11T00:00:00"/>
    <m/>
    <d v="2025-11-11T00:00:00"/>
    <n v="0"/>
    <m/>
    <n v="149.56088738425751"/>
    <s v="Nợ quá hạn hơn 120 ngày có khả năng mất thanh toán"/>
    <d v="2025-11-11T00:00:00"/>
    <d v="1899-12-30T00:00:00"/>
    <m/>
    <m/>
    <x v="4"/>
    <x v="4"/>
    <m/>
  </r>
  <r>
    <x v="3"/>
    <x v="3"/>
    <d v="2025-11-12T00:00:00"/>
    <s v="SG/HTRRS20251112703"/>
    <d v="2025-11-12T00:00:00"/>
    <n v="5607"/>
    <s v="ĐÃ KIỂM TRA - Hàng trả - CIRCLE K - CircleK-SG0125 - CircleK 4-6 Đường Số 10- phiếu: RRS20251112703 - (Phiếu trả ngày: 12/11/2025)"/>
    <n v="-69228"/>
    <n v="0"/>
    <n v="-5538"/>
    <n v="-74766"/>
    <s v="Tồn đầu kỳ"/>
    <m/>
    <m/>
    <n v="-74766"/>
    <n v="0"/>
    <n v="0"/>
    <n v="-74766"/>
    <d v="2025-11-12T00:00:00"/>
    <m/>
    <d v="2025-11-12T00:00:00"/>
    <n v="0"/>
    <m/>
    <n v="148.56088738425751"/>
    <s v="Nợ quá hạn hơn 120 ngày có khả năng mất thanh toán"/>
    <d v="2025-11-12T00:00:00"/>
    <d v="1899-12-30T00:00:00"/>
    <m/>
    <m/>
    <x v="3"/>
    <x v="3"/>
    <m/>
  </r>
  <r>
    <x v="8"/>
    <x v="8"/>
    <d v="2025-11-13T00:00:00"/>
    <s v="HN/HTRRS20251113814"/>
    <d v="2025-11-13T00:00:00"/>
    <n v="2861"/>
    <s v="ĐÃ KIỂM TRA - Hàng trả - CircleK-HN2145 - CircleK 69 Kim Đồng - phiếu: RRS20251113814 - Phiếu ngày (13/11/2025)"/>
    <n v="-92304"/>
    <n v="0"/>
    <n v="-7384"/>
    <n v="-99688"/>
    <s v="Tồn đầu kỳ"/>
    <m/>
    <m/>
    <n v="-99688"/>
    <n v="0"/>
    <n v="0"/>
    <n v="-99688"/>
    <d v="2025-11-13T00:00:00"/>
    <m/>
    <d v="2025-11-13T00:00:00"/>
    <n v="0"/>
    <m/>
    <n v="147.56088738425751"/>
    <s v="Nợ quá hạn hơn 120 ngày có khả năng mất thanh toán"/>
    <d v="2025-11-13T00:00:00"/>
    <d v="1899-12-30T00:00:00"/>
    <m/>
    <m/>
    <x v="4"/>
    <x v="4"/>
    <m/>
  </r>
  <r>
    <x v="8"/>
    <x v="8"/>
    <d v="2025-11-13T00:00:00"/>
    <s v="HN/HTRRS20251113802"/>
    <d v="2025-11-13T00:00:00"/>
    <n v="2679"/>
    <s v="ĐÃ KIỂM TRA - Hàng trả - CircleK-HN2231 - CircleK Số 1A Vạn Phúc - phiếu:RRS20251113802 - Phiếu ngày (13/11/2025)"/>
    <n v="-23076"/>
    <n v="0"/>
    <n v="-1846"/>
    <n v="-24922"/>
    <s v="Tồn đầu kỳ"/>
    <m/>
    <m/>
    <n v="-24922"/>
    <n v="0"/>
    <n v="0"/>
    <n v="-24922"/>
    <d v="2025-11-13T00:00:00"/>
    <m/>
    <d v="2025-11-13T00:00:00"/>
    <n v="0"/>
    <m/>
    <n v="147.56088738425751"/>
    <s v="Nợ quá hạn hơn 120 ngày có khả năng mất thanh toán"/>
    <d v="2025-11-13T00:00:00"/>
    <d v="1899-12-30T00:00:00"/>
    <m/>
    <m/>
    <x v="4"/>
    <x v="4"/>
    <m/>
  </r>
  <r>
    <x v="3"/>
    <x v="3"/>
    <d v="2025-11-14T00:00:00"/>
    <s v="SG/HTRRS20251114841"/>
    <d v="2025-11-14T00:00:00"/>
    <n v="5326"/>
    <s v="ĐÃ KIỂM TRA - Hàng trả - CIRCLE K - CircleK-SG0235 - CircleK 113 Nguyễn Gia Trí - phiếu: RRS20251114841 - (Phiếu trả ngày: 14/11/2025)"/>
    <n v="-138456"/>
    <n v="0"/>
    <n v="-11076"/>
    <n v="-149532"/>
    <s v="Tồn đầu kỳ"/>
    <m/>
    <m/>
    <n v="-149532"/>
    <n v="0"/>
    <n v="0"/>
    <n v="-149532"/>
    <d v="2025-11-14T00:00:00"/>
    <m/>
    <d v="2025-11-14T00:00:00"/>
    <n v="0"/>
    <m/>
    <n v="146.56088738425751"/>
    <s v="Nợ quá hạn hơn 120 ngày có khả năng mất thanh toán"/>
    <d v="2025-11-14T00:00:00"/>
    <d v="1899-12-30T00:00:00"/>
    <m/>
    <m/>
    <x v="3"/>
    <x v="3"/>
    <m/>
  </r>
  <r>
    <x v="3"/>
    <x v="3"/>
    <d v="2025-11-17T00:00:00"/>
    <s v="SG/HTRRS20251117948"/>
    <d v="2025-11-17T00:00:00"/>
    <n v="5503"/>
    <s v="ĐÃ KIỂM TRA - Hàng trả - CIRCLE K - CircleK-SG0225 - CircleK Số 74 Nguyễn Văn Thương - phiếu: RRS20251117948 - (Phiếu trả ngày: 17/11/2025)"/>
    <n v="-69228"/>
    <n v="0"/>
    <n v="-5538"/>
    <n v="-74766"/>
    <s v="Tồn đầu kỳ"/>
    <m/>
    <m/>
    <n v="-74766"/>
    <n v="0"/>
    <n v="0"/>
    <n v="-74766"/>
    <d v="2025-11-17T00:00:00"/>
    <m/>
    <d v="2025-11-17T00:00:00"/>
    <n v="0"/>
    <m/>
    <n v="143.56088738425751"/>
    <s v="Nợ quá hạn hơn 120 ngày có khả năng mất thanh toán"/>
    <d v="2025-11-17T00:00:00"/>
    <d v="1899-12-30T00:00:00"/>
    <m/>
    <m/>
    <x v="3"/>
    <x v="3"/>
    <m/>
  </r>
  <r>
    <x v="8"/>
    <x v="8"/>
    <d v="2025-11-17T00:00:00"/>
    <s v="HN/HTRRS20251110497"/>
    <d v="2025-11-10T00:00:00"/>
    <n v="2875"/>
    <s v="ĐÃ KIỂM TRA -Hàng trả - CircleK-HN2138 - CircleK Tầng 1 Và Tầng 2 Số 85 Hàng Mã - phiếu: RRS20251110497 - Phiếu ngày (10/11/2025)"/>
    <n v="-161532"/>
    <n v="0"/>
    <n v="-12923"/>
    <n v="-174455"/>
    <s v="Tồn đầu kỳ"/>
    <m/>
    <m/>
    <n v="-174455"/>
    <n v="0"/>
    <n v="0"/>
    <n v="-174455"/>
    <d v="2025-11-10T00:00:00"/>
    <m/>
    <d v="2025-11-10T00:00:00"/>
    <n v="0"/>
    <m/>
    <n v="150.56088738425751"/>
    <s v="Nợ quá hạn hơn 120 ngày có khả năng mất thanh toán"/>
    <d v="2025-11-10T00:00:00"/>
    <d v="1899-12-30T00:00:00"/>
    <m/>
    <m/>
    <x v="4"/>
    <x v="4"/>
    <m/>
  </r>
  <r>
    <x v="3"/>
    <x v="3"/>
    <d v="2025-11-19T00:00:00"/>
    <s v="SG/HTRRS20251119129"/>
    <d v="2025-11-19T00:00:00"/>
    <n v="5323"/>
    <s v="ĐÃ KIỂM TRA - Hàng trả - CIRCLE K - CircleK-SG0292 - CircleK 150 Nguyễn Thị Nhỏ- phiếu: RRS20251119129-  (Phiếu trả ngày: 19/11/2025)"/>
    <n v="-69228"/>
    <n v="0"/>
    <n v="-5538"/>
    <n v="-74766"/>
    <s v="Tồn đầu kỳ"/>
    <m/>
    <m/>
    <n v="-74766"/>
    <n v="0"/>
    <n v="0"/>
    <n v="-74766"/>
    <d v="2025-11-19T00:00:00"/>
    <m/>
    <d v="2025-11-19T00:00:00"/>
    <n v="0"/>
    <m/>
    <n v="141.56088738425751"/>
    <s v="Nợ quá hạn hơn 120 ngày có khả năng mất thanh toán"/>
    <d v="2025-11-19T00:00:00"/>
    <d v="1899-12-30T00:00:00"/>
    <m/>
    <m/>
    <x v="3"/>
    <x v="3"/>
    <m/>
  </r>
  <r>
    <x v="8"/>
    <x v="8"/>
    <d v="2025-11-21T00:00:00"/>
    <s v="HN/HT17112544"/>
    <d v="2025-11-21T00:00:00"/>
    <n v="2676"/>
    <s v="Hàng trả - phiếu RRS20251106347HN2225"/>
    <n v="-23076"/>
    <n v="0"/>
    <n v="-1846"/>
    <n v="-24922"/>
    <s v="Tồn đầu kỳ"/>
    <m/>
    <m/>
    <n v="-24922"/>
    <n v="0"/>
    <n v="0"/>
    <n v="-24922"/>
    <d v="2025-11-21T00:00:00"/>
    <m/>
    <d v="2025-11-21T00:00:00"/>
    <n v="0"/>
    <m/>
    <n v="139.56088738425751"/>
    <s v="Nợ quá hạn hơn 120 ngày có khả năng mất thanh toán"/>
    <d v="2025-11-21T00:00:00"/>
    <d v="1899-12-30T00:00:00"/>
    <m/>
    <m/>
    <x v="4"/>
    <x v="4"/>
    <m/>
  </r>
  <r>
    <x v="3"/>
    <x v="3"/>
    <d v="2025-11-25T00:00:00"/>
    <s v="SG/HT220307"/>
    <d v="2025-11-25T00:00:00"/>
    <n v="5335"/>
    <s v="Hàng trả - phiếu RRS20251007434SG0007"/>
    <n v="-92304"/>
    <n v="0"/>
    <n v="-7384"/>
    <n v="-99688"/>
    <s v="Tồn đầu kỳ"/>
    <m/>
    <m/>
    <n v="-99688"/>
    <n v="0"/>
    <n v="0"/>
    <n v="-99688"/>
    <d v="2025-11-25T00:00:00"/>
    <m/>
    <d v="2025-11-25T00:00:00"/>
    <n v="0"/>
    <m/>
    <n v="135.56088738425751"/>
    <s v="Nợ quá hạn hơn 120 ngày có khả năng mất thanh toán"/>
    <d v="2025-11-25T00:00:00"/>
    <d v="1899-12-30T00:00:00"/>
    <m/>
    <m/>
    <x v="3"/>
    <x v="3"/>
    <m/>
  </r>
  <r>
    <x v="8"/>
    <x v="8"/>
    <d v="2025-11-26T00:00:00"/>
    <s v="HN/HTRRS20251126431"/>
    <d v="2025-11-26T00:00:00"/>
    <n v="2871"/>
    <s v="ĐÃ KIỂM TRA -Hàng trả - CircleK-HN2014 - CircleK 73 Chùa Láng - phiếu:RRS20251126431 - Phiếu ngày (26/11/2025)"/>
    <n v="-273624"/>
    <n v="0"/>
    <n v="-21890"/>
    <n v="-295514"/>
    <s v="Tồn đầu kỳ"/>
    <m/>
    <m/>
    <n v="-295514"/>
    <n v="0"/>
    <n v="0"/>
    <n v="-295514"/>
    <d v="2025-11-26T00:00:00"/>
    <m/>
    <d v="2025-11-26T00:00:00"/>
    <n v="0"/>
    <m/>
    <n v="134.56088738425751"/>
    <s v="Nợ quá hạn hơn 120 ngày có khả năng mất thanh toán"/>
    <d v="2025-11-26T00:00:00"/>
    <d v="1899-12-30T00:00:00"/>
    <m/>
    <m/>
    <x v="4"/>
    <x v="4"/>
    <m/>
  </r>
  <r>
    <x v="8"/>
    <x v="8"/>
    <d v="2025-11-26T00:00:00"/>
    <s v="HN/HTRRS20251126432"/>
    <d v="2025-11-26T00:00:00"/>
    <n v="2873"/>
    <s v="ĐÃ KIỂM TRA - Hàng trả - CircleK-HN2014 - CircleK 73 Chùa Láng - phiếu: RRS20251126432 - Phiếu ngày (26/11/2025)"/>
    <n v="-273624"/>
    <n v="0"/>
    <n v="-21890"/>
    <n v="-295514"/>
    <s v="Tồn đầu kỳ"/>
    <m/>
    <m/>
    <n v="-295514"/>
    <n v="0"/>
    <n v="0"/>
    <n v="-295514"/>
    <d v="2025-11-26T00:00:00"/>
    <m/>
    <d v="2025-11-26T00:00:00"/>
    <n v="0"/>
    <m/>
    <n v="134.56088738425751"/>
    <s v="Nợ quá hạn hơn 120 ngày có khả năng mất thanh toán"/>
    <d v="2025-11-26T00:00:00"/>
    <d v="1899-12-30T00:00:00"/>
    <m/>
    <m/>
    <x v="4"/>
    <x v="4"/>
    <m/>
  </r>
  <r>
    <x v="3"/>
    <x v="3"/>
    <d v="2025-11-27T00:00:00"/>
    <s v="SG/HTRRS20251127456"/>
    <d v="2025-11-27T00:00:00"/>
    <n v="5643"/>
    <s v="ĐÃ KIỂM TRA - Hàng trả - CIRCLE K - CircleK-SG0097 - CircleK 315B Bùi Hữu Nghĩa - phiếu: RRS20251127456 - (Phiếu trả ngày: 27/11/2025)"/>
    <n v="-161532"/>
    <n v="0"/>
    <n v="-12923"/>
    <n v="-174455"/>
    <s v="Tồn đầu kỳ"/>
    <m/>
    <m/>
    <n v="-174455"/>
    <n v="0"/>
    <n v="0"/>
    <n v="-174455"/>
    <d v="2025-11-27T00:00:00"/>
    <m/>
    <d v="2025-11-27T00:00:00"/>
    <n v="0"/>
    <m/>
    <n v="133.56088738425751"/>
    <s v="Nợ quá hạn hơn 120 ngày có khả năng mất thanh toán"/>
    <d v="2025-11-27T00:00:00"/>
    <d v="1899-12-30T00:00:00"/>
    <m/>
    <m/>
    <x v="3"/>
    <x v="3"/>
    <m/>
  </r>
  <r>
    <x v="3"/>
    <x v="3"/>
    <d v="2025-11-28T00:00:00"/>
    <s v="SG/HTTHN043381"/>
    <d v="2025-11-28T00:00:00"/>
    <n v="5502"/>
    <s v="Hàng trả - phiếu RRS20251107410SG0262"/>
    <n v="-115380"/>
    <n v="0"/>
    <n v="-9230"/>
    <n v="-124610"/>
    <s v="Tồn đầu kỳ"/>
    <m/>
    <m/>
    <n v="-124610"/>
    <n v="0"/>
    <n v="0"/>
    <n v="-124610"/>
    <d v="2025-11-28T00:00:00"/>
    <m/>
    <d v="2025-11-28T00:00:00"/>
    <n v="0"/>
    <m/>
    <n v="132.56088738425751"/>
    <s v="Nợ quá hạn hơn 120 ngày có khả năng mất thanh toán"/>
    <d v="2025-11-28T00:00:00"/>
    <d v="1899-12-30T00:00:00"/>
    <m/>
    <m/>
    <x v="3"/>
    <x v="3"/>
    <m/>
  </r>
  <r>
    <x v="8"/>
    <x v="8"/>
    <d v="2025-11-28T00:00:00"/>
    <s v="HN/HT221112"/>
    <d v="2025-11-28T00:00:00"/>
    <n v="2880"/>
    <s v="Hàng trả - phiếu RRS20251024653HN2160"/>
    <n v="-62637"/>
    <n v="0"/>
    <n v="-5011"/>
    <n v="-67648"/>
    <s v="Tồn đầu kỳ"/>
    <m/>
    <m/>
    <n v="-67648"/>
    <n v="0"/>
    <n v="0"/>
    <n v="-67648"/>
    <d v="2025-11-28T00:00:00"/>
    <m/>
    <d v="2025-11-28T00:00:00"/>
    <n v="0"/>
    <m/>
    <n v="132.56088738425751"/>
    <s v="Nợ quá hạn hơn 120 ngày có khả năng mất thanh toán"/>
    <d v="2025-11-28T00:00:00"/>
    <d v="1899-12-30T00:00:00"/>
    <m/>
    <m/>
    <x v="4"/>
    <x v="4"/>
    <m/>
  </r>
  <r>
    <x v="8"/>
    <x v="8"/>
    <d v="2025-11-28T00:00:00"/>
    <s v="HN/HT221110"/>
    <d v="2025-11-28T00:00:00"/>
    <n v="2877"/>
    <s v="Hàng trả - phiếu RRS20250904431HN2145"/>
    <n v="-62637"/>
    <n v="0"/>
    <n v="-5011"/>
    <n v="-67648"/>
    <s v="Tồn đầu kỳ"/>
    <m/>
    <m/>
    <n v="-67648"/>
    <n v="0"/>
    <n v="0"/>
    <n v="-67648"/>
    <d v="2025-11-28T00:00:00"/>
    <m/>
    <d v="2025-11-28T00:00:00"/>
    <n v="0"/>
    <m/>
    <n v="132.56088738425751"/>
    <s v="Nợ quá hạn hơn 120 ngày có khả năng mất thanh toán"/>
    <d v="2025-11-28T00:00:00"/>
    <d v="1899-12-30T00:00:00"/>
    <m/>
    <m/>
    <x v="4"/>
    <x v="4"/>
    <m/>
  </r>
  <r>
    <x v="8"/>
    <x v="8"/>
    <d v="2025-11-28T00:00:00"/>
    <s v="HN/HT221111"/>
    <d v="2025-11-28T00:00:00"/>
    <n v="2879"/>
    <s v="Hàng trả - phiếu RRS20250927790HN2145"/>
    <n v="-62637"/>
    <n v="0"/>
    <n v="-5011"/>
    <n v="-67648"/>
    <s v="Tồn đầu kỳ"/>
    <m/>
    <m/>
    <n v="-67648"/>
    <n v="0"/>
    <n v="0"/>
    <n v="-67648"/>
    <d v="2025-11-28T00:00:00"/>
    <m/>
    <d v="2025-11-28T00:00:00"/>
    <n v="0"/>
    <m/>
    <n v="132.56088738425751"/>
    <s v="Nợ quá hạn hơn 120 ngày có khả năng mất thanh toán"/>
    <d v="2025-11-28T00:00:00"/>
    <d v="1899-12-30T00:00:00"/>
    <m/>
    <m/>
    <x v="4"/>
    <x v="4"/>
    <m/>
  </r>
  <r>
    <x v="3"/>
    <x v="3"/>
    <d v="2025-11-30T00:00:00"/>
    <s v="SG/HT31102544"/>
    <d v="2025-11-30T00:00:00"/>
    <n v="5653"/>
    <s v="Hàng trả - phiếu RRS20251117006SG0042"/>
    <n v="-161532"/>
    <n v="0"/>
    <n v="-12923"/>
    <n v="-174455"/>
    <s v="Tồn đầu kỳ"/>
    <m/>
    <m/>
    <n v="-174455"/>
    <n v="0"/>
    <n v="0"/>
    <n v="-174455"/>
    <d v="2025-11-30T00:00:00"/>
    <m/>
    <d v="2025-11-30T00:00:00"/>
    <n v="0"/>
    <m/>
    <n v="130.56088738425751"/>
    <s v="Nợ quá hạn hơn 120 ngày có khả năng mất thanh toán"/>
    <d v="2025-11-30T00:00:00"/>
    <d v="1899-12-30T00:00:00"/>
    <m/>
    <m/>
    <x v="3"/>
    <x v="3"/>
    <m/>
  </r>
  <r>
    <x v="8"/>
    <x v="8"/>
    <d v="2025-11-30T00:00:00"/>
    <s v="HN/HT221114"/>
    <d v="2025-11-30T00:00:00"/>
    <n v="2901"/>
    <s v="Hàng trả - phiếu RRS20251122249HN2098"/>
    <n v="-138456"/>
    <n v="0"/>
    <n v="-11076"/>
    <n v="-149532"/>
    <s v="Tồn đầu kỳ"/>
    <m/>
    <m/>
    <n v="-149532"/>
    <n v="0"/>
    <n v="0"/>
    <n v="-149532"/>
    <d v="2025-11-30T00:00:00"/>
    <m/>
    <d v="2025-11-30T00:00:00"/>
    <n v="0"/>
    <m/>
    <n v="130.56088738425751"/>
    <s v="Nợ quá hạn hơn 120 ngày có khả năng mất thanh toán"/>
    <d v="2025-11-30T00:00:00"/>
    <d v="1899-12-30T00:00:00"/>
    <m/>
    <m/>
    <x v="4"/>
    <x v="4"/>
    <m/>
  </r>
  <r>
    <x v="8"/>
    <x v="8"/>
    <d v="2025-11-30T00:00:00"/>
    <s v="HN/HT221113"/>
    <d v="2025-11-30T00:00:00"/>
    <n v="2894"/>
    <s v="Hàng trả - phiếu RRS20251128465HN2091"/>
    <n v="-125274"/>
    <n v="0"/>
    <n v="-10022"/>
    <n v="-135296"/>
    <s v="Tồn đầu kỳ"/>
    <m/>
    <m/>
    <n v="-135296"/>
    <n v="0"/>
    <n v="0"/>
    <n v="-135296"/>
    <d v="2025-11-30T00:00:00"/>
    <m/>
    <d v="2025-11-30T00:00:00"/>
    <n v="0"/>
    <m/>
    <n v="130.56088738425751"/>
    <s v="Nợ quá hạn hơn 120 ngày có khả năng mất thanh toán"/>
    <d v="2025-11-30T00:00:00"/>
    <d v="1899-12-30T00:00:00"/>
    <m/>
    <m/>
    <x v="4"/>
    <x v="4"/>
    <m/>
  </r>
  <r>
    <x v="17"/>
    <x v="17"/>
    <d v="2025-11-30T00:00:00"/>
    <s v="MDV/PVH/00282"/>
    <d v="2025-11-30T00:00:00"/>
    <m/>
    <s v="Chi phí trưng bày, quảng cáo tháng 11/2025"/>
    <n v="0"/>
    <n v="-59070"/>
    <n v="-4726"/>
    <n v="-63796"/>
    <s v="Tồn đầu kỳ"/>
    <d v="2026-01-08T00:00:00"/>
    <m/>
    <n v="-63796"/>
    <n v="0"/>
    <n v="-63796"/>
    <n v="0"/>
    <d v="2025-11-30T00:00:00"/>
    <m/>
    <d v="2025-11-30T00:00:00"/>
    <n v="0"/>
    <m/>
    <s v=""/>
    <s v="Đã thanh toán"/>
    <d v="2025-11-30T00:00:00"/>
    <d v="2026-01-08T00:00:00"/>
    <m/>
    <m/>
    <x v="7"/>
    <x v="7"/>
    <m/>
  </r>
  <r>
    <x v="31"/>
    <x v="31"/>
    <d v="2025-11-15T00:00:00"/>
    <s v="HN/HT20251112-00001"/>
    <d v="2025-11-15T00:00:00"/>
    <m/>
    <s v="ĐÃ KIỂM TRA - Hàng trả - Kmarket0021 - K-Market Capital C6 -phiếu: 20251112-00001 - Phiếu ngày (15/11/2025)"/>
    <n v="-364145"/>
    <n v="0"/>
    <n v="-29131"/>
    <n v="-393276"/>
    <s v="Tồn đầu kỳ"/>
    <m/>
    <m/>
    <n v="-393276"/>
    <n v="0"/>
    <n v="0"/>
    <n v="-393276"/>
    <d v="2025-11-15T00:00:00"/>
    <m/>
    <d v="2025-11-15T00:00:00"/>
    <n v="0"/>
    <m/>
    <n v="145.56088738425751"/>
    <s v="Nợ quá hạn hơn 120 ngày có khả năng mất thanh toán"/>
    <d v="2025-11-15T00:00:00"/>
    <d v="1899-12-30T00:00:00"/>
    <m/>
    <m/>
    <x v="10"/>
    <x v="10"/>
    <m/>
  </r>
  <r>
    <x v="137"/>
    <x v="137"/>
    <d v="2025-11-15T00:00:00"/>
    <s v="HN/HT20251112-00002"/>
    <d v="2025-11-12T00:00:00"/>
    <m/>
    <s v="ĐÃ KIỂM TRA - Hàng trả - Kmarket0014 - K-Market Goldmark Ruby - phiếu: 20251112-00002 - Phiếu ngày (12/11/2025)"/>
    <n v="-172424"/>
    <n v="0"/>
    <n v="-13794"/>
    <n v="-186218"/>
    <s v="Tồn đầu kỳ"/>
    <m/>
    <m/>
    <n v="-186218"/>
    <n v="0"/>
    <n v="0"/>
    <n v="-186218"/>
    <d v="2025-11-12T00:00:00"/>
    <m/>
    <d v="2025-11-12T00:00:00"/>
    <n v="0"/>
    <m/>
    <n v="148.56088738425751"/>
    <s v="Nợ quá hạn hơn 120 ngày có khả năng mất thanh toán"/>
    <d v="2025-11-12T00:00:00"/>
    <d v="1899-12-30T00:00:00"/>
    <m/>
    <m/>
    <x v="10"/>
    <x v="10"/>
    <m/>
  </r>
  <r>
    <x v="160"/>
    <x v="160"/>
    <d v="2025-11-22T00:00:00"/>
    <s v="HN/HT20251122-00001"/>
    <d v="2025-11-22T00:00:00"/>
    <m/>
    <s v="ĐÃ KIỂM TRA - Hàng trả - Kmarket0017 - K-Market Greenbay - phiếu: 20251122-00001 - Phiếu ngày (22/11/2025)"/>
    <n v="-67403"/>
    <n v="0"/>
    <n v="-5392"/>
    <n v="-72795"/>
    <s v="Tồn đầu kỳ"/>
    <m/>
    <m/>
    <n v="-72795"/>
    <n v="0"/>
    <n v="0"/>
    <n v="-72795"/>
    <d v="2025-11-22T00:00:00"/>
    <m/>
    <d v="2025-11-22T00:00:00"/>
    <n v="0"/>
    <m/>
    <n v="138.56088738425751"/>
    <s v="Nợ quá hạn hơn 120 ngày có khả năng mất thanh toán"/>
    <d v="2025-11-22T00:00:00"/>
    <d v="1899-12-30T00:00:00"/>
    <m/>
    <m/>
    <x v="10"/>
    <x v="10"/>
    <m/>
  </r>
  <r>
    <x v="161"/>
    <x v="161"/>
    <d v="2025-12-02T00:00:00"/>
    <s v="HN/HT20251202-00001"/>
    <d v="2025-12-02T00:00:00"/>
    <m/>
    <s v="ĐÃ KIỂM TRA - Hàng trả - K-Market Thăng Long Number 1 - phiếu: 20251202-00001 - Phiếu ngày (02/12/2025)"/>
    <n v="-56430"/>
    <n v="0"/>
    <n v="-4514"/>
    <n v="-60944"/>
    <s v="Tồn đầu kỳ"/>
    <m/>
    <m/>
    <n v="-60944"/>
    <n v="0"/>
    <n v="0"/>
    <n v="-60944"/>
    <d v="2025-12-02T00:00:00"/>
    <m/>
    <d v="2025-12-02T00:00:00"/>
    <n v="0"/>
    <m/>
    <n v="128.56088738425751"/>
    <s v="Nợ quá hạn hơn 120 ngày có khả năng mất thanh toán"/>
    <d v="2025-12-02T00:00:00"/>
    <d v="1899-12-30T00:00:00"/>
    <m/>
    <m/>
    <x v="10"/>
    <x v="10"/>
    <m/>
  </r>
  <r>
    <x v="29"/>
    <x v="29"/>
    <d v="2025-12-03T00:00:00"/>
    <s v="HN/HT20251203-00002"/>
    <d v="2025-12-03T00:00:00"/>
    <m/>
    <s v="ĐÃ KIỂM TRA - Hàng trả - Kmarket0042 - K-Market The Matrix one - phiếu: 20251203-00001 - Phiếu ngày (03/12/2025)"/>
    <n v="-134806"/>
    <n v="0"/>
    <n v="-10784"/>
    <n v="-145590"/>
    <s v="Tồn đầu kỳ"/>
    <m/>
    <m/>
    <n v="-145590"/>
    <n v="0"/>
    <n v="0"/>
    <n v="-145590"/>
    <d v="2025-12-03T00:00:00"/>
    <m/>
    <d v="2025-12-03T00:00:00"/>
    <n v="0"/>
    <m/>
    <n v="127.56088738425751"/>
    <s v="Nợ quá hạn hơn 120 ngày có khả năng mất thanh toán"/>
    <d v="2025-12-03T00:00:00"/>
    <d v="1899-12-30T00:00:00"/>
    <m/>
    <m/>
    <x v="10"/>
    <x v="10"/>
    <m/>
  </r>
  <r>
    <x v="113"/>
    <x v="113"/>
    <d v="2025-12-03T00:00:00"/>
    <s v="HN/HT20251203-00001"/>
    <d v="2025-12-03T00:00:00"/>
    <m/>
    <s v="ĐÃ KIỂM TRA - Hàng trả - Kmarket0024 - K-market CT4 New - phiếu : 20251203-00001 - Phiếu ngày (03/12/2025)"/>
    <n v="-423711"/>
    <n v="0"/>
    <n v="-33897"/>
    <n v="-457608"/>
    <s v="Tồn đầu kỳ"/>
    <m/>
    <m/>
    <n v="-457608"/>
    <n v="0"/>
    <n v="0"/>
    <n v="-457608"/>
    <d v="2025-12-03T00:00:00"/>
    <m/>
    <d v="2025-12-03T00:00:00"/>
    <n v="0"/>
    <m/>
    <n v="127.56088738425751"/>
    <s v="Nợ quá hạn hơn 120 ngày có khả năng mất thanh toán"/>
    <d v="2025-12-03T00:00:00"/>
    <d v="1899-12-30T00:00:00"/>
    <m/>
    <m/>
    <x v="10"/>
    <x v="10"/>
    <m/>
  </r>
  <r>
    <x v="20"/>
    <x v="20"/>
    <d v="2025-11-30T00:00:00"/>
    <s v="NVK00082"/>
    <d v="2025-11-30T00:00:00"/>
    <m/>
    <s v="Chiết khấu, Hỗ trợ KMARKET T11.2025"/>
    <n v="-230658"/>
    <n v="0"/>
    <n v="0"/>
    <n v="-230658"/>
    <s v="Tồn đầu kỳ"/>
    <m/>
    <m/>
    <n v="-230658"/>
    <n v="0"/>
    <n v="0"/>
    <n v="-230658"/>
    <d v="2025-11-30T00:00:00"/>
    <m/>
    <d v="2025-11-30T00:00:00"/>
    <n v="0"/>
    <m/>
    <n v="130.56088738425751"/>
    <s v="Nợ quá hạn hơn 120 ngày có khả năng mất thanh toán"/>
    <d v="2025-11-30T00:00:00"/>
    <d v="1899-12-30T00:00:00"/>
    <m/>
    <m/>
    <x v="10"/>
    <x v="10"/>
    <m/>
  </r>
  <r>
    <x v="24"/>
    <x v="24"/>
    <d v="2025-11-01T00:00:00"/>
    <s v="SG/HT2025090216"/>
    <d v="2025-09-23T00:00:00"/>
    <n v="71639"/>
    <s v="ĐÃ KIỂM TRA - Hàng trả - SATRA - satra0064 - Satrafoods LÒ LU (PTH/I-02309345 - 23/09/2025)"/>
    <n v="-157058"/>
    <n v="0"/>
    <n v="-12565"/>
    <n v="-169623"/>
    <s v="Tồn đầu kỳ"/>
    <d v="2026-03-25T00:00:00"/>
    <m/>
    <n v="-169623"/>
    <n v="0"/>
    <n v="-169623"/>
    <n v="0"/>
    <d v="2025-09-23T00:00:00"/>
    <m/>
    <d v="2025-09-23T00:00:00"/>
    <n v="0"/>
    <m/>
    <s v=""/>
    <s v="Đã thanh toán"/>
    <d v="2025-09-23T00:00:00"/>
    <d v="2026-03-25T00:00:00"/>
    <m/>
    <m/>
    <x v="14"/>
    <x v="14"/>
    <m/>
  </r>
  <r>
    <x v="24"/>
    <x v="24"/>
    <d v="2025-11-01T00:00:00"/>
    <s v="SG/HTI-02323744"/>
    <d v="2025-10-09T00:00:00"/>
    <n v="71639"/>
    <s v="ĐÃ KIỂM TRA - Hàng trả - SATRA - satra0161 - 11/3 Lý Thường Kiệt, Xã Hóc Môn, Tp.HCM (Phiếu trả ngày: 09/10/2025)"/>
    <n v="-846984"/>
    <n v="0"/>
    <n v="-67758"/>
    <n v="-914742"/>
    <s v="Tồn đầu kỳ"/>
    <d v="2026-03-25T00:00:00"/>
    <m/>
    <n v="-914742"/>
    <n v="0"/>
    <n v="-914742"/>
    <n v="0"/>
    <d v="2025-10-09T00:00:00"/>
    <m/>
    <d v="2025-10-09T00:00:00"/>
    <n v="0"/>
    <m/>
    <s v=""/>
    <s v="Đã thanh toán"/>
    <d v="2025-10-09T00:00:00"/>
    <d v="2026-03-25T00:00:00"/>
    <m/>
    <m/>
    <x v="14"/>
    <x v="14"/>
    <m/>
  </r>
  <r>
    <x v="24"/>
    <x v="24"/>
    <d v="2025-11-01T00:00:00"/>
    <s v="SG/HTI-02340456"/>
    <d v="2025-11-01T00:00:00"/>
    <n v="72097"/>
    <s v="ĐÃ KIỂM TRA - Hàng trả - SATRA - satra1225 - SATRA  803 TỈNH LỘ 7 (Phiếu trả ngày: 01/11/2025)- phiếu: INV:I-02340456"/>
    <n v="-414613"/>
    <n v="0"/>
    <n v="-33168"/>
    <n v="-447781"/>
    <s v="Tồn đầu kỳ"/>
    <d v="2026-03-25T00:00:00"/>
    <m/>
    <n v="-447781"/>
    <n v="0"/>
    <n v="-447781"/>
    <n v="0"/>
    <d v="2025-11-01T00:00:00"/>
    <m/>
    <d v="2025-11-01T00:00:00"/>
    <n v="0"/>
    <m/>
    <s v=""/>
    <s v="Đã thanh toán"/>
    <d v="2025-11-01T00:00:00"/>
    <d v="2026-03-25T00:00:00"/>
    <m/>
    <m/>
    <x v="14"/>
    <x v="14"/>
    <m/>
  </r>
  <r>
    <x v="24"/>
    <x v="24"/>
    <d v="2025-11-01T00:00:00"/>
    <s v="SG/HT31102529"/>
    <d v="2025-09-23T00:00:00"/>
    <n v="71639"/>
    <s v="Hàng trả - satra0209 - SATRA N23 VẠN PHÚC - Phiếu: I-02309361"/>
    <n v="-222248"/>
    <n v="0"/>
    <n v="-17780"/>
    <n v="-240028"/>
    <s v="Tồn đầu kỳ"/>
    <d v="2026-03-25T00:00:00"/>
    <m/>
    <n v="-240028"/>
    <n v="0"/>
    <n v="-240028"/>
    <n v="0"/>
    <d v="2025-09-23T00:00:00"/>
    <m/>
    <d v="2025-09-23T00:00:00"/>
    <n v="0"/>
    <m/>
    <s v=""/>
    <s v="Đã thanh toán"/>
    <d v="2025-09-23T00:00:00"/>
    <d v="2026-03-25T00:00:00"/>
    <m/>
    <m/>
    <x v="14"/>
    <x v="14"/>
    <m/>
  </r>
  <r>
    <x v="24"/>
    <x v="24"/>
    <d v="2025-11-01T00:00:00"/>
    <s v="SG/HTI-02320806"/>
    <d v="2025-10-06T00:00:00"/>
    <n v="71639"/>
    <s v="ĐÃ KIỂM TRA - Hàng trả - SATRA - satra0367 - 367A Phan Văn Trị, Phường 11, Quận Bình Thạnh,Tp.Hồ Chí Minh (Phiếu trả ngày: 06/10/2025)"/>
    <n v="-333174"/>
    <n v="0"/>
    <n v="-26654"/>
    <n v="-359828"/>
    <s v="Tồn đầu kỳ"/>
    <d v="2026-03-25T00:00:00"/>
    <m/>
    <n v="-359828"/>
    <n v="0"/>
    <n v="-359828"/>
    <n v="0"/>
    <d v="2025-10-06T00:00:00"/>
    <m/>
    <d v="2025-10-06T00:00:00"/>
    <n v="0"/>
    <m/>
    <s v=""/>
    <s v="Đã thanh toán"/>
    <d v="2025-10-06T00:00:00"/>
    <d v="2026-03-25T00:00:00"/>
    <m/>
    <m/>
    <x v="14"/>
    <x v="14"/>
    <m/>
  </r>
  <r>
    <x v="24"/>
    <x v="24"/>
    <d v="2025-11-01T00:00:00"/>
    <s v="SG/HT31102526"/>
    <d v="2025-09-23T00:00:00"/>
    <n v="71639"/>
    <s v="Hàng trả - satra0012 - SATRA 975 NGUYỄN DUY TRINH - Phiếu: I-02309178"/>
    <n v="-155959"/>
    <n v="0"/>
    <n v="-12477"/>
    <n v="-168436"/>
    <s v="Tồn đầu kỳ"/>
    <d v="2026-03-25T00:00:00"/>
    <m/>
    <n v="-168436"/>
    <n v="0"/>
    <n v="-168436"/>
    <n v="0"/>
    <d v="2025-09-23T00:00:00"/>
    <m/>
    <d v="2025-09-23T00:00:00"/>
    <n v="0"/>
    <m/>
    <s v=""/>
    <s v="Đã thanh toán"/>
    <d v="2025-09-23T00:00:00"/>
    <d v="2026-03-25T00:00:00"/>
    <m/>
    <m/>
    <x v="14"/>
    <x v="14"/>
    <m/>
  </r>
  <r>
    <x v="24"/>
    <x v="24"/>
    <d v="2025-11-01T00:00:00"/>
    <s v="SG/HTI-02335131"/>
    <d v="2025-10-25T00:00:00"/>
    <n v="72097"/>
    <s v="ĐÃ KIỂM TRA - HÀNG TRẢ  - Satrafoods PHAN ĐĂNG LƯU -satra0178 - phiếu : INV:I-02335131"/>
    <n v="-333174"/>
    <n v="0"/>
    <n v="-26654"/>
    <n v="-359828"/>
    <s v="Tồn đầu kỳ"/>
    <d v="2026-03-25T00:00:00"/>
    <m/>
    <n v="-359828"/>
    <n v="0"/>
    <n v="-359828"/>
    <n v="0"/>
    <d v="2025-10-25T00:00:00"/>
    <m/>
    <d v="2025-10-25T00:00:00"/>
    <n v="0"/>
    <m/>
    <s v=""/>
    <s v="Đã thanh toán"/>
    <d v="2025-10-25T00:00:00"/>
    <d v="2026-03-25T00:00:00"/>
    <m/>
    <m/>
    <x v="14"/>
    <x v="14"/>
    <m/>
  </r>
  <r>
    <x v="24"/>
    <x v="24"/>
    <d v="2025-11-01T00:00:00"/>
    <s v="SG/HTI-02338295"/>
    <d v="2025-10-29T00:00:00"/>
    <n v="72097"/>
    <s v="ĐÃ KIỂM TRA - HÀNG TRẢ - Satrafoods NGUYỄN DUY TRINH 3 - satra0062 - Phiếu: INV:I-02338295"/>
    <n v="-333174"/>
    <n v="0"/>
    <n v="-26654"/>
    <n v="-359828"/>
    <s v="Tồn đầu kỳ"/>
    <d v="2026-03-25T00:00:00"/>
    <m/>
    <n v="-359828"/>
    <n v="0"/>
    <n v="-359828"/>
    <n v="0"/>
    <d v="2025-10-29T00:00:00"/>
    <m/>
    <d v="2025-10-29T00:00:00"/>
    <n v="0"/>
    <m/>
    <s v=""/>
    <s v="Đã thanh toán"/>
    <d v="2025-10-29T00:00:00"/>
    <d v="2026-03-25T00:00:00"/>
    <m/>
    <m/>
    <x v="14"/>
    <x v="14"/>
    <m/>
  </r>
  <r>
    <x v="24"/>
    <x v="24"/>
    <d v="2025-11-01T00:00:00"/>
    <s v="SG/HT31102525"/>
    <d v="2025-09-22T00:00:00"/>
    <n v="71639"/>
    <s v="Hàng trả - satra0146 - SATRA 393 QUANG TRUNG - Phiếu: I-02308718"/>
    <n v="-222116"/>
    <n v="0"/>
    <n v="-17769"/>
    <n v="-239885"/>
    <s v="Tồn đầu kỳ"/>
    <d v="2026-03-25T00:00:00"/>
    <m/>
    <n v="-239885"/>
    <n v="0"/>
    <n v="-239885"/>
    <n v="0"/>
    <d v="2025-09-22T00:00:00"/>
    <m/>
    <d v="2025-09-22T00:00:00"/>
    <n v="0"/>
    <m/>
    <s v=""/>
    <s v="Đã thanh toán"/>
    <d v="2025-09-22T00:00:00"/>
    <d v="2026-03-25T00:00:00"/>
    <m/>
    <m/>
    <x v="14"/>
    <x v="14"/>
    <m/>
  </r>
  <r>
    <x v="24"/>
    <x v="24"/>
    <d v="2025-11-01T00:00:00"/>
    <s v="SG/HT2025090276"/>
    <d v="2025-10-04T00:00:00"/>
    <n v="71639"/>
    <s v="ĐÃ KIỂM TRA - Hàng trả - SATRA - satra0095 - Satrafoods ĐINH ĐỨC THIỆN (PTH/I-02319249- 04/10/2025)"/>
    <n v="-333174"/>
    <n v="0"/>
    <n v="-26654"/>
    <n v="-359828"/>
    <s v="Tồn đầu kỳ"/>
    <d v="2026-03-25T00:00:00"/>
    <m/>
    <n v="-359828"/>
    <n v="0"/>
    <n v="-359828"/>
    <n v="0"/>
    <d v="2025-10-04T00:00:00"/>
    <m/>
    <d v="2025-10-04T00:00:00"/>
    <n v="0"/>
    <m/>
    <s v=""/>
    <s v="Đã thanh toán"/>
    <d v="2025-10-04T00:00:00"/>
    <d v="2026-03-25T00:00:00"/>
    <m/>
    <m/>
    <x v="14"/>
    <x v="14"/>
    <m/>
  </r>
  <r>
    <x v="24"/>
    <x v="24"/>
    <d v="2025-11-01T00:00:00"/>
    <s v="SG/HTI-02334163"/>
    <d v="2025-10-23T00:00:00"/>
    <n v="72097"/>
    <s v="ĐÃ KIỂM TRA - Hàng trả - SATRA - satra0064 - SATRA 88 LÒ LU (Phiếu trả ngày: 23/10/2025)- phiếu: INV:I-02334163"/>
    <n v="-277711"/>
    <n v="0"/>
    <n v="-22217"/>
    <n v="-299928"/>
    <s v="Tồn đầu kỳ"/>
    <d v="2026-03-25T00:00:00"/>
    <m/>
    <n v="-299928"/>
    <n v="0"/>
    <n v="-299928"/>
    <n v="0"/>
    <d v="2025-10-23T00:00:00"/>
    <m/>
    <d v="2025-10-23T00:00:00"/>
    <n v="0"/>
    <m/>
    <s v=""/>
    <s v="Đã thanh toán"/>
    <d v="2025-10-23T00:00:00"/>
    <d v="2026-03-25T00:00:00"/>
    <m/>
    <m/>
    <x v="14"/>
    <x v="14"/>
    <m/>
  </r>
  <r>
    <x v="24"/>
    <x v="24"/>
    <d v="2025-11-01T00:00:00"/>
    <s v="SG/HT2025090507"/>
    <d v="2025-09-25T00:00:00"/>
    <n v="71639"/>
    <s v="ĐÃ KIỂM TRA - Hàng trả - SATRA - satra0165 - SATRA 26/13C TRẦN VĂN MƯỜI (PTH/I-02311232 - 25/09/2025)"/>
    <n v="-151777"/>
    <n v="0"/>
    <n v="-12143"/>
    <n v="-163920"/>
    <s v="Tồn đầu kỳ"/>
    <d v="2026-03-25T00:00:00"/>
    <m/>
    <n v="-163920"/>
    <n v="0"/>
    <n v="-163920"/>
    <n v="0"/>
    <d v="2025-09-25T00:00:00"/>
    <m/>
    <d v="2025-09-25T00:00:00"/>
    <n v="0"/>
    <m/>
    <s v=""/>
    <s v="Đã thanh toán"/>
    <d v="2025-09-25T00:00:00"/>
    <d v="2026-03-25T00:00:00"/>
    <m/>
    <m/>
    <x v="14"/>
    <x v="14"/>
    <m/>
  </r>
  <r>
    <x v="24"/>
    <x v="24"/>
    <d v="2025-11-01T00:00:00"/>
    <s v="SG/HTI-02323994"/>
    <d v="2025-10-09T00:00:00"/>
    <n v="71639"/>
    <s v="ĐÃ KIỂM TRA - Hàng trả - SATRA - satra0018 - SATRA 46-48 ĐƯỜNG SỐ 41 (Phiếu trả ngày: 09/10/2025)"/>
    <n v="-322612"/>
    <n v="0"/>
    <n v="-25809"/>
    <n v="-348421"/>
    <s v="Tồn đầu kỳ"/>
    <d v="2026-03-25T00:00:00"/>
    <m/>
    <n v="-348421"/>
    <n v="0"/>
    <n v="-348421"/>
    <n v="0"/>
    <d v="2025-10-09T00:00:00"/>
    <m/>
    <d v="2025-10-09T00:00:00"/>
    <n v="0"/>
    <m/>
    <s v=""/>
    <s v="Đã thanh toán"/>
    <d v="2025-10-09T00:00:00"/>
    <d v="2026-03-25T00:00:00"/>
    <m/>
    <m/>
    <x v="14"/>
    <x v="14"/>
    <m/>
  </r>
  <r>
    <x v="24"/>
    <x v="24"/>
    <d v="2025-11-01T00:00:00"/>
    <s v="SG/HTI-02320743"/>
    <d v="2025-10-06T00:00:00"/>
    <n v="71639"/>
    <s v="ĐÃ KIỂM TRA - Hàng trả - SATRA - satra0088 - SATRA 25 BÙI CÔNG TRỪNG (PTH/I-02320743 -  06/10/2025)"/>
    <n v="-222116"/>
    <n v="0"/>
    <n v="-17769"/>
    <n v="-239885"/>
    <s v="Tồn đầu kỳ"/>
    <d v="2026-03-25T00:00:00"/>
    <m/>
    <n v="-239885"/>
    <n v="0"/>
    <n v="-239885"/>
    <n v="0"/>
    <d v="2025-10-06T00:00:00"/>
    <m/>
    <d v="2025-10-06T00:00:00"/>
    <n v="0"/>
    <m/>
    <s v=""/>
    <s v="Đã thanh toán"/>
    <d v="2025-10-06T00:00:00"/>
    <d v="2026-03-25T00:00:00"/>
    <m/>
    <m/>
    <x v="14"/>
    <x v="14"/>
    <m/>
  </r>
  <r>
    <x v="24"/>
    <x v="24"/>
    <d v="2025-11-01T00:00:00"/>
    <s v="SG/HT31102528"/>
    <d v="2025-09-25T00:00:00"/>
    <n v="71639"/>
    <s v="Hàng trả - satra0178 - SATRA 163 PHAN ĐĂNG LƯU - Phiếu: I-02311093"/>
    <n v="-277711"/>
    <n v="0"/>
    <n v="-22217"/>
    <n v="-299928"/>
    <s v="Tồn đầu kỳ"/>
    <d v="2026-03-25T00:00:00"/>
    <m/>
    <n v="-299928"/>
    <n v="0"/>
    <n v="-299928"/>
    <n v="0"/>
    <d v="2025-09-25T00:00:00"/>
    <m/>
    <d v="2025-09-25T00:00:00"/>
    <n v="0"/>
    <m/>
    <s v=""/>
    <s v="Đã thanh toán"/>
    <d v="2025-09-25T00:00:00"/>
    <d v="2026-03-25T00:00:00"/>
    <m/>
    <m/>
    <x v="14"/>
    <x v="14"/>
    <m/>
  </r>
  <r>
    <x v="24"/>
    <x v="24"/>
    <d v="2025-11-01T00:00:00"/>
    <s v="SG/HT2025090217"/>
    <d v="2025-09-30T00:00:00"/>
    <n v="71639"/>
    <s v="Hàng trả - SATRA - satra0199 - Satrafoods KHA VẠN CÂN (Phiếu trả I-02314746 ngày: 30/09/2025)"/>
    <n v="-173795"/>
    <n v="0"/>
    <n v="-13904"/>
    <n v="-187699"/>
    <s v="Tồn đầu kỳ"/>
    <d v="2026-03-25T00:00:00"/>
    <m/>
    <n v="-187699"/>
    <n v="0"/>
    <n v="-187699"/>
    <n v="0"/>
    <d v="2025-09-30T00:00:00"/>
    <m/>
    <d v="2025-09-30T00:00:00"/>
    <n v="0"/>
    <m/>
    <s v=""/>
    <s v="Đã thanh toán"/>
    <d v="2025-09-30T00:00:00"/>
    <d v="2026-03-25T00:00:00"/>
    <m/>
    <m/>
    <x v="14"/>
    <x v="14"/>
    <m/>
  </r>
  <r>
    <x v="24"/>
    <x v="24"/>
    <d v="2025-11-01T00:00:00"/>
    <s v="SG/HTI-02332414"/>
    <d v="2025-10-21T00:00:00"/>
    <n v="72097"/>
    <s v="ĐÃ KIỂM TRA -Hàng trả - SATRA - satra0141 - SATRA 728 Tỉnh lộ 8 (Phiếu trả ngày: 21/10/2025)- phiếu: INV:I-02332414"/>
    <n v="-322480"/>
    <n v="0"/>
    <n v="-25798"/>
    <n v="-348278"/>
    <s v="Tồn đầu kỳ"/>
    <d v="2026-03-25T00:00:00"/>
    <m/>
    <n v="-348278"/>
    <n v="0"/>
    <n v="-348278"/>
    <n v="0"/>
    <d v="2025-10-21T00:00:00"/>
    <m/>
    <d v="2025-10-21T00:00:00"/>
    <n v="0"/>
    <m/>
    <s v=""/>
    <s v="Đã thanh toán"/>
    <d v="2025-10-21T00:00:00"/>
    <d v="2026-03-25T00:00:00"/>
    <m/>
    <m/>
    <x v="14"/>
    <x v="14"/>
    <m/>
  </r>
  <r>
    <x v="24"/>
    <x v="24"/>
    <d v="2025-11-01T00:00:00"/>
    <s v="SG/HTI-02340433"/>
    <d v="2025-10-31T00:00:00"/>
    <n v="72097"/>
    <s v="ĐÃ KIỂM TRA - Hàng trả - SATRA - satra0555 - SATRA 555 TỈNH LỘ 7 (Phiếu trả ngày: 31/10/2025)- phiếu: INV:I-02340433"/>
    <n v="-277711"/>
    <n v="0"/>
    <n v="-22217"/>
    <n v="-299928"/>
    <s v="Tồn đầu kỳ"/>
    <d v="2026-03-25T00:00:00"/>
    <m/>
    <n v="-299928"/>
    <n v="0"/>
    <n v="-299928"/>
    <n v="0"/>
    <d v="2025-10-31T00:00:00"/>
    <m/>
    <d v="2025-10-31T00:00:00"/>
    <n v="0"/>
    <m/>
    <s v=""/>
    <s v="Đã thanh toán"/>
    <d v="2025-10-31T00:00:00"/>
    <d v="2026-03-25T00:00:00"/>
    <m/>
    <m/>
    <x v="14"/>
    <x v="14"/>
    <m/>
  </r>
  <r>
    <x v="24"/>
    <x v="24"/>
    <d v="2025-11-01T00:00:00"/>
    <s v="SG/HT31102527"/>
    <d v="2025-09-25T00:00:00"/>
    <n v="71639"/>
    <s v="Hàng trả - satra0215 - SATRA 260 TRẦN NÃO - Phiếu: I-02310760"/>
    <n v="-833133"/>
    <n v="0"/>
    <n v="-66651"/>
    <n v="-899784"/>
    <s v="Tồn đầu kỳ"/>
    <d v="2026-03-25T00:00:00"/>
    <m/>
    <n v="-899784"/>
    <n v="0"/>
    <n v="-899784"/>
    <n v="0"/>
    <d v="2025-09-25T00:00:00"/>
    <m/>
    <d v="2025-09-25T00:00:00"/>
    <n v="0"/>
    <m/>
    <s v=""/>
    <s v="Đã thanh toán"/>
    <d v="2025-09-25T00:00:00"/>
    <d v="2026-03-25T00:00:00"/>
    <m/>
    <m/>
    <x v="14"/>
    <x v="14"/>
    <m/>
  </r>
  <r>
    <x v="24"/>
    <x v="24"/>
    <d v="2025-11-01T00:00:00"/>
    <s v="SG/HTI-02337652"/>
    <d v="2025-10-28T00:00:00"/>
    <n v="72097"/>
    <s v="ĐÃ KIỂM TRA - HÀNG TRẢ - Satrafoods THỐNG NHẤT - satra0148 - phiếu : INV:I-02337652"/>
    <n v="-55595"/>
    <n v="0"/>
    <n v="-4448"/>
    <n v="-60043"/>
    <s v="Tồn đầu kỳ"/>
    <d v="2026-03-25T00:00:00"/>
    <m/>
    <n v="-60043"/>
    <n v="0"/>
    <n v="-60043"/>
    <n v="0"/>
    <d v="2025-10-28T00:00:00"/>
    <m/>
    <d v="2025-10-28T00:00:00"/>
    <n v="0"/>
    <m/>
    <s v=""/>
    <s v="Đã thanh toán"/>
    <d v="2025-10-28T00:00:00"/>
    <d v="2026-03-25T00:00:00"/>
    <m/>
    <m/>
    <x v="14"/>
    <x v="14"/>
    <m/>
  </r>
  <r>
    <x v="24"/>
    <x v="24"/>
    <d v="2025-11-01T00:00:00"/>
    <s v="SG/HTI-02324319"/>
    <d v="2025-10-10T00:00:00"/>
    <n v="71639"/>
    <s v="ĐÃ KIỂM TRA - Hàng trả - SATRA - satra0161 - 1146 Phạm Thế Hiển, Phường 5, Quận 8, TP. HCM (Phiếu trả ngày: 10/10/2025)"/>
    <n v="-222116"/>
    <n v="0"/>
    <n v="-17769"/>
    <n v="-239885"/>
    <s v="Tồn đầu kỳ"/>
    <d v="2026-03-25T00:00:00"/>
    <m/>
    <n v="-239885"/>
    <n v="0"/>
    <n v="-239885"/>
    <n v="0"/>
    <d v="2025-10-10T00:00:00"/>
    <m/>
    <d v="2025-10-10T00:00:00"/>
    <n v="0"/>
    <m/>
    <s v=""/>
    <s v="Đã thanh toán"/>
    <d v="2025-10-10T00:00:00"/>
    <d v="2026-03-25T00:00:00"/>
    <m/>
    <m/>
    <x v="14"/>
    <x v="14"/>
    <m/>
  </r>
  <r>
    <x v="24"/>
    <x v="24"/>
    <d v="2025-11-01T00:00:00"/>
    <s v="SG/HTI-02333210"/>
    <d v="2025-10-22T00:00:00"/>
    <n v="72097"/>
    <s v="ĐÃ KIỂM TRA - Hàng trả - SATRA - satra0019 - SATRA 48-50 LÊ VĂN LINH (Phiếu trả ngày: 22/10/2025)- phiếu: INV:I-02333210"/>
    <n v="-627294"/>
    <n v="0"/>
    <n v="-50184"/>
    <n v="-677478"/>
    <s v="Tồn đầu kỳ"/>
    <d v="2026-03-25T00:00:00"/>
    <m/>
    <n v="-677478"/>
    <n v="0"/>
    <n v="-677478"/>
    <n v="0"/>
    <d v="2025-10-22T00:00:00"/>
    <m/>
    <d v="2025-10-22T00:00:00"/>
    <n v="0"/>
    <m/>
    <s v=""/>
    <s v="Đã thanh toán"/>
    <d v="2025-10-22T00:00:00"/>
    <d v="2026-03-25T00:00:00"/>
    <m/>
    <m/>
    <x v="14"/>
    <x v="14"/>
    <m/>
  </r>
  <r>
    <x v="24"/>
    <x v="24"/>
    <d v="2025-11-01T00:00:00"/>
    <s v="SG/HTI-02333189"/>
    <d v="2025-10-22T00:00:00"/>
    <n v="72097"/>
    <s v="ĐÃ KIỂM TRA - Hàng trả - SATRA - satra0006 - SATRA 204-206 LÊ THÁNH TÔN (Phiếu trả ngày: 22/10/2025)- phiếu: INV:I-02333189"/>
    <n v="-594910"/>
    <n v="0"/>
    <n v="-47593"/>
    <n v="-642503"/>
    <s v="Tồn đầu kỳ"/>
    <d v="2026-03-25T00:00:00"/>
    <m/>
    <n v="-642503"/>
    <n v="0"/>
    <n v="-642503"/>
    <n v="0"/>
    <d v="2025-10-22T00:00:00"/>
    <m/>
    <d v="2025-10-22T00:00:00"/>
    <n v="0"/>
    <m/>
    <s v=""/>
    <s v="Đã thanh toán"/>
    <d v="2025-10-22T00:00:00"/>
    <d v="2026-03-25T00:00:00"/>
    <m/>
    <m/>
    <x v="14"/>
    <x v="14"/>
    <m/>
  </r>
  <r>
    <x v="24"/>
    <x v="24"/>
    <d v="2025-11-01T00:00:00"/>
    <s v="SG/HTI-02326275"/>
    <d v="2025-10-13T00:00:00"/>
    <n v="71639"/>
    <s v="ĐÃ KIỂM TRA - Hàng trả - SATRA - satra0300 - SATRA 32 NGUYỄN THỊ KIỂU 2 - phiếu: INV:I-02326275"/>
    <n v="-111058"/>
    <n v="0"/>
    <n v="-8885"/>
    <n v="-119943"/>
    <s v="Tồn đầu kỳ"/>
    <d v="2026-03-25T00:00:00"/>
    <m/>
    <n v="-119943"/>
    <n v="0"/>
    <n v="-119943"/>
    <n v="0"/>
    <d v="2025-10-13T00:00:00"/>
    <m/>
    <d v="2025-10-13T00:00:00"/>
    <n v="0"/>
    <m/>
    <s v=""/>
    <s v="Đã thanh toán"/>
    <d v="2025-10-13T00:00:00"/>
    <d v="2026-03-25T00:00:00"/>
    <m/>
    <m/>
    <x v="14"/>
    <x v="14"/>
    <m/>
  </r>
  <r>
    <x v="24"/>
    <x v="24"/>
    <d v="2025-11-01T00:00:00"/>
    <s v="SG/HTI-02330360"/>
    <d v="2025-10-18T00:00:00"/>
    <n v="72097"/>
    <s v="ĐÃ KIỂM TRA - Hàng trả - SATRA - satra0145 - SATRA 1 LÊ MINH NHỰT, CỦ CHI 13 (Phiếu trả ngày: 18/10/2025)"/>
    <n v="-444232"/>
    <n v="0"/>
    <n v="-35539"/>
    <n v="-479771"/>
    <s v="Tồn đầu kỳ"/>
    <d v="2026-03-25T00:00:00"/>
    <m/>
    <n v="-479771"/>
    <n v="0"/>
    <n v="-479771"/>
    <n v="0"/>
    <d v="2025-10-18T00:00:00"/>
    <m/>
    <d v="2025-10-18T00:00:00"/>
    <n v="0"/>
    <m/>
    <s v=""/>
    <s v="Đã thanh toán"/>
    <d v="2025-10-18T00:00:00"/>
    <d v="2026-03-25T00:00:00"/>
    <m/>
    <m/>
    <x v="14"/>
    <x v="14"/>
    <m/>
  </r>
  <r>
    <x v="24"/>
    <x v="24"/>
    <d v="2025-11-01T00:00:00"/>
    <s v="SG/HTI-02323567"/>
    <d v="2025-10-09T00:00:00"/>
    <n v="71639"/>
    <s v="ĐÃ KIỂM TRA - Hàng trả - SATRA - satra0062 - SATRA 1403 NGUYỄN DUY TRINH (Phiếu trả ngày: 09/10/2025)"/>
    <n v="-150546"/>
    <n v="0"/>
    <n v="-12044"/>
    <n v="-162590"/>
    <s v="Tồn đầu kỳ"/>
    <d v="2026-03-25T00:00:00"/>
    <m/>
    <n v="-162590"/>
    <n v="0"/>
    <n v="-162590"/>
    <n v="0"/>
    <d v="2025-10-09T00:00:00"/>
    <m/>
    <d v="2025-10-09T00:00:00"/>
    <n v="0"/>
    <m/>
    <s v=""/>
    <s v="Đã thanh toán"/>
    <d v="2025-10-09T00:00:00"/>
    <d v="2026-03-25T00:00:00"/>
    <m/>
    <m/>
    <x v="14"/>
    <x v="14"/>
    <m/>
  </r>
  <r>
    <x v="24"/>
    <x v="24"/>
    <d v="2025-11-01T00:00:00"/>
    <s v="SG/HTI-02313889"/>
    <d v="2025-09-29T00:00:00"/>
    <n v="71639"/>
    <s v="ĐÃ KIỂM TRA - Hàng trả - SATRA - satra0035 - SATRA 6-8 ĐƯỜNG SỐ 17 (Phiếu trả ngày: 29/09/2025)"/>
    <n v="-557415"/>
    <n v="0"/>
    <n v="-44593"/>
    <n v="-602008"/>
    <s v="Tồn đầu kỳ"/>
    <d v="2026-03-25T00:00:00"/>
    <m/>
    <n v="-602008"/>
    <n v="0"/>
    <n v="-602008"/>
    <n v="0"/>
    <d v="2025-09-29T00:00:00"/>
    <m/>
    <d v="2025-09-29T00:00:00"/>
    <n v="0"/>
    <m/>
    <s v=""/>
    <s v="Đã thanh toán"/>
    <d v="2025-09-29T00:00:00"/>
    <d v="2026-03-25T00:00:00"/>
    <m/>
    <m/>
    <x v="14"/>
    <x v="14"/>
    <m/>
  </r>
  <r>
    <x v="24"/>
    <x v="24"/>
    <d v="2025-11-01T00:00:00"/>
    <s v="SG/HTI-02330059"/>
    <d v="2025-10-18T00:00:00"/>
    <n v="72097"/>
    <s v="ĐÃ KIỂM TRA - Hàng trả - SATRA - satra0215 - SATRA 260 TRẦN NÃO (Phiếu trả ngày: 18/10/2025)"/>
    <n v="-704013"/>
    <n v="0"/>
    <n v="-56321"/>
    <n v="-760334"/>
    <s v="Tồn đầu kỳ"/>
    <d v="2026-03-25T00:00:00"/>
    <m/>
    <n v="-760334"/>
    <n v="0"/>
    <n v="-760334"/>
    <n v="0"/>
    <d v="2025-10-18T00:00:00"/>
    <m/>
    <d v="2025-10-18T00:00:00"/>
    <n v="0"/>
    <m/>
    <s v=""/>
    <s v="Đã thanh toán"/>
    <d v="2025-10-18T00:00:00"/>
    <d v="2026-03-25T00:00:00"/>
    <m/>
    <m/>
    <x v="14"/>
    <x v="14"/>
    <m/>
  </r>
  <r>
    <x v="24"/>
    <x v="24"/>
    <d v="2025-11-01T00:00:00"/>
    <s v="SG/HTI-02318592"/>
    <d v="2025-10-03T00:00:00"/>
    <n v="71639"/>
    <s v="ĐÃ KIỂM TRA - Hàng trả - SATRA - satra0191 - SATRA 119 THẠCH LAM (PTH/I-02318592 - 03/10/2025)"/>
    <n v="-221026"/>
    <n v="0"/>
    <n v="-17682"/>
    <n v="-238708"/>
    <s v="Tồn đầu kỳ"/>
    <d v="2026-03-25T00:00:00"/>
    <m/>
    <n v="-238708"/>
    <n v="0"/>
    <n v="-238708"/>
    <n v="0"/>
    <d v="2025-10-03T00:00:00"/>
    <m/>
    <d v="2025-10-03T00:00:00"/>
    <n v="0"/>
    <m/>
    <s v=""/>
    <s v="Đã thanh toán"/>
    <d v="2025-10-03T00:00:00"/>
    <d v="2026-03-25T00:00:00"/>
    <m/>
    <m/>
    <x v="14"/>
    <x v="14"/>
    <m/>
  </r>
  <r>
    <x v="24"/>
    <x v="24"/>
    <d v="2025-11-01T00:00:00"/>
    <s v="SG/HTI-02339791"/>
    <d v="2025-10-30T00:00:00"/>
    <n v="72097"/>
    <s v="ĐÃ KIỂM TRA -Hàng trả - SATRA - satra0191 - SATRA 119 THẠCH LAM (Phiếu trả ngày: 30/10/2025)- phiếu: INV:I-02339791"/>
    <n v="-843573"/>
    <n v="0"/>
    <n v="-67485"/>
    <n v="-911058"/>
    <s v="Tồn đầu kỳ"/>
    <d v="2026-03-25T00:00:00"/>
    <m/>
    <n v="-911058"/>
    <n v="0"/>
    <n v="-911058"/>
    <n v="0"/>
    <d v="2025-10-30T00:00:00"/>
    <m/>
    <d v="2025-10-30T00:00:00"/>
    <n v="0"/>
    <m/>
    <s v=""/>
    <s v="Đã thanh toán"/>
    <d v="2025-10-30T00:00:00"/>
    <d v="2026-03-25T00:00:00"/>
    <m/>
    <m/>
    <x v="14"/>
    <x v="14"/>
    <m/>
  </r>
  <r>
    <x v="24"/>
    <x v="24"/>
    <d v="2025-11-01T00:00:00"/>
    <s v="SG/HT2025090270"/>
    <d v="2025-10-04T00:00:00"/>
    <n v="71639"/>
    <s v="ĐÃ KIỂM TRA - Hàng trả - SATRA - satra0088 - Satrafoods BÙI CÔNG TRỪNG (PTH/I-02319241 -  04/10/2025)"/>
    <n v="-422621"/>
    <n v="0"/>
    <n v="-33810"/>
    <n v="-456431"/>
    <s v="Tồn đầu kỳ"/>
    <d v="2026-03-25T00:00:00"/>
    <m/>
    <n v="-456431"/>
    <n v="0"/>
    <n v="-456431"/>
    <n v="0"/>
    <d v="2025-10-04T00:00:00"/>
    <m/>
    <d v="2025-10-04T00:00:00"/>
    <n v="0"/>
    <m/>
    <s v=""/>
    <s v="Đã thanh toán"/>
    <d v="2025-10-04T00:00:00"/>
    <d v="2026-03-25T00:00:00"/>
    <m/>
    <m/>
    <x v="14"/>
    <x v="14"/>
    <m/>
  </r>
  <r>
    <x v="24"/>
    <x v="24"/>
    <d v="2025-11-01T00:00:00"/>
    <s v="SG/HTI-02329092"/>
    <d v="2025-10-16T00:00:00"/>
    <n v="71639"/>
    <s v="ĐÃ KIỂM TRA -Hàng trả - SATRA - satra1226 - SATRA Chung cư Phú Đông, Sky Garden, Dĩ An, Bình Dương (Phiếu trả ngày: 16/10/2025)"/>
    <n v="-100364"/>
    <n v="0"/>
    <n v="-8029"/>
    <n v="-108393"/>
    <s v="Tồn đầu kỳ"/>
    <d v="2026-03-25T00:00:00"/>
    <m/>
    <n v="-108393"/>
    <n v="0"/>
    <n v="-108393"/>
    <n v="0"/>
    <d v="2025-10-16T00:00:00"/>
    <m/>
    <d v="2025-10-16T00:00:00"/>
    <n v="0"/>
    <m/>
    <s v=""/>
    <s v="Đã thanh toán"/>
    <d v="2025-10-16T00:00:00"/>
    <d v="2026-03-25T00:00:00"/>
    <m/>
    <m/>
    <x v="14"/>
    <x v="14"/>
    <m/>
  </r>
  <r>
    <x v="24"/>
    <x v="24"/>
    <d v="2025-11-01T00:00:00"/>
    <s v="SG/HT2025090175"/>
    <d v="2025-09-23T00:00:00"/>
    <n v="71639"/>
    <s v="ĐÃ KIỂM TRA - Hàng trả - SATRA - satra0216 - Satrafoods TÂN CẢNG (PTH/ I-02309472- 23/09/2025)"/>
    <n v="-222116"/>
    <n v="0"/>
    <n v="-17769"/>
    <n v="-239885"/>
    <s v="Tồn đầu kỳ"/>
    <d v="2026-03-25T00:00:00"/>
    <m/>
    <n v="-239885"/>
    <n v="0"/>
    <n v="-239885"/>
    <n v="0"/>
    <d v="2025-09-23T00:00:00"/>
    <m/>
    <d v="2025-09-23T00:00:00"/>
    <n v="0"/>
    <m/>
    <s v=""/>
    <s v="Đã thanh toán"/>
    <d v="2025-09-23T00:00:00"/>
    <d v="2026-03-25T00:00:00"/>
    <m/>
    <m/>
    <x v="14"/>
    <x v="14"/>
    <m/>
  </r>
  <r>
    <x v="24"/>
    <x v="24"/>
    <d v="2025-11-01T00:00:00"/>
    <s v="SG/HTI-02324477"/>
    <d v="2025-10-10T00:00:00"/>
    <n v="71639"/>
    <s v="ĐÃ KIỂM TRA - Hàng trả - SATRA - satra0161 - 3437 Phạm Thế Hiển, Phường Bình Đông, Tp.HCM (Phiếu trả ngày: 10/10/2025)"/>
    <n v="-111058"/>
    <n v="0"/>
    <n v="-8885"/>
    <n v="-119943"/>
    <s v="Tồn đầu kỳ"/>
    <d v="2026-03-25T00:00:00"/>
    <m/>
    <n v="-119943"/>
    <n v="0"/>
    <n v="-119943"/>
    <n v="0"/>
    <d v="2025-10-10T00:00:00"/>
    <m/>
    <d v="2025-10-10T00:00:00"/>
    <n v="0"/>
    <m/>
    <s v=""/>
    <s v="Đã thanh toán"/>
    <d v="2025-10-10T00:00:00"/>
    <d v="2026-03-25T00:00:00"/>
    <m/>
    <m/>
    <x v="14"/>
    <x v="14"/>
    <m/>
  </r>
  <r>
    <x v="24"/>
    <x v="24"/>
    <d v="2025-11-01T00:00:00"/>
    <s v="SG/HTI-02328694"/>
    <d v="2025-10-16T00:00:00"/>
    <n v="71639"/>
    <s v="ĐÃ KIỂM TRA - Hàng trả - SATRA - satra0036 - SATRA 353 LÊ VĂN LƯƠNG - phiếu: INV:I-02328694"/>
    <n v="-197044"/>
    <n v="0"/>
    <n v="-15764"/>
    <n v="-212808"/>
    <s v="Tồn đầu kỳ"/>
    <d v="2026-03-25T00:00:00"/>
    <m/>
    <n v="-212808"/>
    <n v="0"/>
    <n v="-212808"/>
    <n v="0"/>
    <d v="2025-10-16T00:00:00"/>
    <m/>
    <d v="2025-10-16T00:00:00"/>
    <n v="0"/>
    <m/>
    <s v=""/>
    <s v="Đã thanh toán"/>
    <d v="2025-10-16T00:00:00"/>
    <d v="2026-03-25T00:00:00"/>
    <m/>
    <m/>
    <x v="14"/>
    <x v="14"/>
    <m/>
  </r>
  <r>
    <x v="24"/>
    <x v="24"/>
    <d v="2025-11-01T00:00:00"/>
    <s v="SG/HTI-02332245"/>
    <d v="2025-10-21T00:00:00"/>
    <n v="72097"/>
    <s v="ĐÃ KIỂM TRA -Hàng trả - SATRA - satra0133 - SATRA 328 Hương Lộ 2 (Phiếu trả ngày: 21/10/2025)- phiếu: INV:I-02332245"/>
    <n v="-1182320"/>
    <n v="0"/>
    <n v="-94585"/>
    <n v="-1276905"/>
    <s v="Tồn đầu kỳ"/>
    <d v="2026-03-25T00:00:00"/>
    <m/>
    <n v="-1276905"/>
    <n v="0"/>
    <n v="-1276905"/>
    <n v="0"/>
    <d v="2025-10-21T00:00:00"/>
    <m/>
    <d v="2025-10-21T00:00:00"/>
    <n v="0"/>
    <m/>
    <s v=""/>
    <s v="Đã thanh toán"/>
    <d v="2025-10-21T00:00:00"/>
    <d v="2026-03-25T00:00:00"/>
    <m/>
    <m/>
    <x v="14"/>
    <x v="14"/>
    <m/>
  </r>
  <r>
    <x v="24"/>
    <x v="24"/>
    <d v="2025-11-01T00:00:00"/>
    <s v="SG/HTI-02311065"/>
    <d v="2025-10-03T00:00:00"/>
    <n v="71639"/>
    <s v="ĐÃ KIỂM TRA - Hàng trả - SATRA - satra0194 - SATRA 78 LÊ VĨNH HÒA (PTH/I-02311065 - 03/10/2025)"/>
    <n v="-166785"/>
    <n v="0"/>
    <n v="-13343"/>
    <n v="-180128"/>
    <s v="Tồn đầu kỳ"/>
    <d v="2026-03-25T00:00:00"/>
    <m/>
    <n v="-180128"/>
    <n v="0"/>
    <n v="-180128"/>
    <n v="0"/>
    <d v="2025-10-03T00:00:00"/>
    <m/>
    <d v="2025-10-03T00:00:00"/>
    <n v="0"/>
    <m/>
    <s v=""/>
    <s v="Đã thanh toán"/>
    <d v="2025-10-03T00:00:00"/>
    <d v="2026-03-25T00:00:00"/>
    <m/>
    <m/>
    <x v="14"/>
    <x v="14"/>
    <m/>
  </r>
  <r>
    <x v="24"/>
    <x v="24"/>
    <d v="2025-11-01T00:00:00"/>
    <s v="SG/HT2025090275"/>
    <d v="2025-10-04T00:00:00"/>
    <n v="71639"/>
    <s v="ĐÃ KIỂM TRA - Hàng trả - SATRA - satra1164 - Satrafoods QUỐC LỘ 50 - 2 (PTH/I-02319170 - 04/10/2025)"/>
    <n v="-560612"/>
    <n v="0"/>
    <n v="-44849"/>
    <n v="-605461"/>
    <s v="Tồn đầu kỳ"/>
    <d v="2026-03-25T00:00:00"/>
    <m/>
    <n v="-605461"/>
    <n v="0"/>
    <n v="-605461"/>
    <n v="0"/>
    <d v="2025-10-04T00:00:00"/>
    <m/>
    <d v="2025-10-04T00:00:00"/>
    <n v="0"/>
    <m/>
    <s v=""/>
    <s v="Đã thanh toán"/>
    <d v="2025-10-04T00:00:00"/>
    <d v="2026-03-25T00:00:00"/>
    <m/>
    <m/>
    <x v="14"/>
    <x v="14"/>
    <m/>
  </r>
  <r>
    <x v="24"/>
    <x v="24"/>
    <d v="2025-11-01T00:00:00"/>
    <s v="SG/HTI-02324557"/>
    <d v="2025-10-10T00:00:00"/>
    <n v="71639"/>
    <s v="ĐÃ KIỂM TRA - Hàng trả - SATRA - satra0092 - SATRA 66 THẠNH LỘC 27 (Phiếu trả ngày: 10/10/2025)"/>
    <n v="-432673"/>
    <n v="0"/>
    <n v="-34614"/>
    <n v="-467287"/>
    <s v="Tồn đầu kỳ"/>
    <d v="2026-03-25T00:00:00"/>
    <m/>
    <n v="-467287"/>
    <n v="0"/>
    <n v="-467287"/>
    <n v="0"/>
    <d v="2025-10-10T00:00:00"/>
    <m/>
    <d v="2025-10-10T00:00:00"/>
    <n v="0"/>
    <m/>
    <s v=""/>
    <s v="Đã thanh toán"/>
    <d v="2025-10-10T00:00:00"/>
    <d v="2026-03-25T00:00:00"/>
    <m/>
    <m/>
    <x v="14"/>
    <x v="14"/>
    <m/>
  </r>
  <r>
    <x v="24"/>
    <x v="24"/>
    <d v="2025-11-01T00:00:00"/>
    <s v="SG/HTI-02332309"/>
    <d v="2025-10-21T00:00:00"/>
    <n v="72097"/>
    <s v="ĐÃ KIỂM TRA -Hàng trả - SATRA - satra0140 - SATRA NGUYỄN VĂN NI (Phiếu trả ngày: 21/10/2025)- phiếu: INV:I-02332309"/>
    <n v="-268116"/>
    <n v="0"/>
    <n v="-21449"/>
    <n v="-289565"/>
    <s v="Tồn đầu kỳ"/>
    <d v="2026-03-25T00:00:00"/>
    <m/>
    <n v="-289565"/>
    <n v="0"/>
    <n v="-289565"/>
    <n v="0"/>
    <d v="2025-10-21T00:00:00"/>
    <m/>
    <d v="2025-10-21T00:00:00"/>
    <n v="0"/>
    <m/>
    <s v=""/>
    <s v="Đã thanh toán"/>
    <d v="2025-10-21T00:00:00"/>
    <d v="2026-03-25T00:00:00"/>
    <m/>
    <m/>
    <x v="14"/>
    <x v="14"/>
    <m/>
  </r>
  <r>
    <x v="24"/>
    <x v="24"/>
    <d v="2025-11-03T00:00:00"/>
    <s v="SG/HTI-02343698"/>
    <d v="2025-11-03T00:00:00"/>
    <n v="72097"/>
    <s v="ĐÃ KIỂM TRA - Hàng trả - SATRA - satra0073 - SATRA 224 LẠC LONG QUÂN- phiếu: INV:I-02343698"/>
    <n v="-593913"/>
    <n v="0"/>
    <n v="-47513"/>
    <n v="-641426"/>
    <s v="Tồn đầu kỳ"/>
    <d v="2026-03-25T00:00:00"/>
    <m/>
    <n v="-641426"/>
    <n v="0"/>
    <n v="-641426"/>
    <n v="0"/>
    <d v="2025-11-03T00:00:00"/>
    <m/>
    <d v="2025-11-03T00:00:00"/>
    <n v="0"/>
    <m/>
    <s v=""/>
    <s v="Đã thanh toán"/>
    <d v="2025-11-03T00:00:00"/>
    <d v="2026-03-25T00:00:00"/>
    <m/>
    <m/>
    <x v="14"/>
    <x v="14"/>
    <m/>
  </r>
  <r>
    <x v="24"/>
    <x v="24"/>
    <d v="2025-11-03T00:00:00"/>
    <s v="SG/HTI-02343394"/>
    <d v="2025-11-03T00:00:00"/>
    <n v="72097"/>
    <s v="ĐÃ KIỂM TRA - Hàng trả - SATRA - satra0207 - SATRA 118A ĐƯỜNG SỐ 2 (Phiếu trả ngày: 03/11/2025)- phiếu: INV:I-02343394"/>
    <n v="-111058"/>
    <n v="0"/>
    <n v="-8885"/>
    <n v="-119943"/>
    <s v="Tồn đầu kỳ"/>
    <d v="2026-03-25T00:00:00"/>
    <m/>
    <n v="-119943"/>
    <n v="0"/>
    <n v="-119943"/>
    <n v="0"/>
    <d v="2025-11-03T00:00:00"/>
    <m/>
    <d v="2025-11-03T00:00:00"/>
    <n v="0"/>
    <m/>
    <s v=""/>
    <s v="Đã thanh toán"/>
    <d v="2025-11-03T00:00:00"/>
    <d v="2026-03-25T00:00:00"/>
    <m/>
    <m/>
    <x v="14"/>
    <x v="14"/>
    <m/>
  </r>
  <r>
    <x v="24"/>
    <x v="24"/>
    <d v="2025-11-03T00:00:00"/>
    <s v="SG/HTI-02343383"/>
    <d v="2025-11-03T00:00:00"/>
    <n v="72097"/>
    <s v="ĐÃ KIỂM TRA - Hàng trả - SATRA - satra0165 - SATRA 26/13C TRẦN VĂN MƯỜI (Phiếu trả ngày: 03/11/2025)- phiếu : INV:I-02343383"/>
    <n v="-267149"/>
    <n v="0"/>
    <n v="-21372"/>
    <n v="-288521"/>
    <s v="Tồn đầu kỳ"/>
    <d v="2026-03-25T00:00:00"/>
    <m/>
    <n v="-288521"/>
    <n v="0"/>
    <n v="-288521"/>
    <n v="0"/>
    <d v="2025-11-03T00:00:00"/>
    <m/>
    <d v="2025-11-03T00:00:00"/>
    <n v="0"/>
    <m/>
    <s v=""/>
    <s v="Đã thanh toán"/>
    <d v="2025-11-03T00:00:00"/>
    <d v="2026-03-25T00:00:00"/>
    <m/>
    <m/>
    <x v="14"/>
    <x v="14"/>
    <m/>
  </r>
  <r>
    <x v="24"/>
    <x v="24"/>
    <d v="2025-11-06T00:00:00"/>
    <s v="SG/HTI-02346592"/>
    <d v="2025-11-06T00:00:00"/>
    <n v="72097"/>
    <s v="ĐÃ KIỂM TRA - HÀNG TRẢ - Satrafoods ĐƯỜNG SỐ 17 - satra0035 - phiếu:INV:I-02346592"/>
    <n v="-220293"/>
    <n v="0"/>
    <n v="-17623"/>
    <n v="-237916"/>
    <s v="Tồn đầu kỳ"/>
    <d v="2026-03-25T00:00:00"/>
    <m/>
    <n v="-237916"/>
    <n v="0"/>
    <n v="-237916"/>
    <n v="0"/>
    <d v="2025-11-06T00:00:00"/>
    <m/>
    <d v="2025-11-06T00:00:00"/>
    <n v="0"/>
    <m/>
    <s v=""/>
    <s v="Đã thanh toán"/>
    <d v="2025-11-06T00:00:00"/>
    <d v="2026-03-25T00:00:00"/>
    <m/>
    <m/>
    <x v="14"/>
    <x v="14"/>
    <m/>
  </r>
  <r>
    <x v="24"/>
    <x v="24"/>
    <d v="2025-11-07T00:00:00"/>
    <s v="SG/HTI-02348221"/>
    <d v="2025-11-07T00:00:00"/>
    <n v="72097"/>
    <s v="ĐÃ KIỂM TRA - Hàng trả - SATRA - satra0199 - SATRA 1182 KHA VẠN CÂN (Phiếu trả ngày: 07/11/2025)- phiếu: INV:I-02348221"/>
    <n v="-354431"/>
    <n v="0"/>
    <n v="-28354"/>
    <n v="-382785"/>
    <s v="Tồn đầu kỳ"/>
    <d v="2026-03-25T00:00:00"/>
    <m/>
    <n v="-382785"/>
    <n v="0"/>
    <n v="-382785"/>
    <n v="0"/>
    <d v="2025-11-07T00:00:00"/>
    <m/>
    <d v="2025-11-07T00:00:00"/>
    <n v="0"/>
    <m/>
    <s v=""/>
    <s v="Đã thanh toán"/>
    <d v="2025-11-07T00:00:00"/>
    <d v="2026-03-25T00:00:00"/>
    <m/>
    <m/>
    <x v="14"/>
    <x v="14"/>
    <m/>
  </r>
  <r>
    <x v="24"/>
    <x v="24"/>
    <d v="2025-11-07T00:00:00"/>
    <s v="SG/HTI-02348226"/>
    <d v="2025-11-07T00:00:00"/>
    <n v="72097"/>
    <s v="ĐÃ KIEM TRA - HÀNG TRẢ - Satrafoods KHA VẠN CÂN - phiếu ngày : 07/11/2025 - phiếu : INV:I-02348226"/>
    <n v="-222116"/>
    <n v="0"/>
    <n v="-17769"/>
    <n v="-239885"/>
    <s v="Tồn đầu kỳ"/>
    <d v="2026-03-25T00:00:00"/>
    <m/>
    <n v="-239885"/>
    <n v="0"/>
    <n v="-239885"/>
    <n v="0"/>
    <d v="2025-11-07T00:00:00"/>
    <m/>
    <d v="2025-11-07T00:00:00"/>
    <n v="0"/>
    <m/>
    <s v=""/>
    <s v="Đã thanh toán"/>
    <d v="2025-11-07T00:00:00"/>
    <d v="2026-03-25T00:00:00"/>
    <m/>
    <m/>
    <x v="14"/>
    <x v="14"/>
    <m/>
  </r>
  <r>
    <x v="24"/>
    <x v="24"/>
    <d v="2025-11-11T00:00:00"/>
    <s v="SG/HTI-02351327"/>
    <d v="2025-11-11T00:00:00"/>
    <n v="72097"/>
    <s v="ĐÃ KIỂM TRA -Hàng trả - SATRA - satra0215 - SATRA 260 TRẦN NÃO (Phiếu trả ngày: 11/11/2025) - phiếu: INV:I-02351327"/>
    <n v="-333306"/>
    <n v="0"/>
    <n v="-26664"/>
    <n v="-359970"/>
    <s v="Tồn đầu kỳ"/>
    <d v="2026-03-25T00:00:00"/>
    <m/>
    <n v="-359970"/>
    <n v="0"/>
    <n v="-359970"/>
    <n v="0"/>
    <d v="2025-11-11T00:00:00"/>
    <m/>
    <d v="2025-11-11T00:00:00"/>
    <n v="0"/>
    <m/>
    <s v=""/>
    <s v="Đã thanh toán"/>
    <d v="2025-11-11T00:00:00"/>
    <d v="2026-03-25T00:00:00"/>
    <m/>
    <m/>
    <x v="14"/>
    <x v="14"/>
    <m/>
  </r>
  <r>
    <x v="24"/>
    <x v="24"/>
    <d v="2025-11-12T00:00:00"/>
    <s v="SG/HTI-02352073"/>
    <d v="2025-11-12T00:00:00"/>
    <n v="72097"/>
    <s v="ĐÃ KIỂM TRA - Hàng trả - SATRA - satra0181 - SATRA 187 PHẠM VĂN HAI (Phiếu trả ngày: 12/11/2025)- phiếu: INV:I-02352073"/>
    <n v="-111058"/>
    <n v="0"/>
    <n v="-8885"/>
    <n v="-119943"/>
    <s v="Tồn đầu kỳ"/>
    <d v="2026-03-25T00:00:00"/>
    <m/>
    <n v="-119943"/>
    <n v="0"/>
    <n v="-119943"/>
    <n v="0"/>
    <d v="2025-11-12T00:00:00"/>
    <m/>
    <d v="2025-11-12T00:00:00"/>
    <n v="0"/>
    <m/>
    <s v=""/>
    <s v="Đã thanh toán"/>
    <d v="2025-11-12T00:00:00"/>
    <d v="2026-03-25T00:00:00"/>
    <m/>
    <m/>
    <x v="14"/>
    <x v="14"/>
    <m/>
  </r>
  <r>
    <x v="24"/>
    <x v="24"/>
    <d v="2025-11-13T00:00:00"/>
    <s v="SG/HTI-02352839"/>
    <d v="2025-11-13T00:00:00"/>
    <n v="72097"/>
    <s v="ĐÃ KIỂM TRA - Hàng trả - SATRA - satra0090 - SATRA 412B HÀ HUY GIÁP 2 (Phiếu trả ngày: 13/11/2025)- phiếu: INV:I-02352839"/>
    <n v="-222116"/>
    <n v="0"/>
    <n v="-17769"/>
    <n v="-239885"/>
    <s v="Tồn đầu kỳ"/>
    <d v="2026-03-25T00:00:00"/>
    <m/>
    <n v="-239885"/>
    <n v="0"/>
    <n v="-239885"/>
    <n v="0"/>
    <d v="2025-11-13T00:00:00"/>
    <m/>
    <d v="2025-11-13T00:00:00"/>
    <n v="0"/>
    <m/>
    <s v=""/>
    <s v="Đã thanh toán"/>
    <d v="2025-11-13T00:00:00"/>
    <d v="2026-03-25T00:00:00"/>
    <m/>
    <m/>
    <x v="14"/>
    <x v="14"/>
    <m/>
  </r>
  <r>
    <x v="24"/>
    <x v="24"/>
    <d v="2025-11-13T00:00:00"/>
    <s v="SG/HTI-02352900"/>
    <d v="2025-11-13T00:00:00"/>
    <n v="72097"/>
    <s v="ĐÃ KIỂM TRA - Hàng trả - SATRA - satra0088 - SATRA 25 BÙI CÔNG TRỪNG (Phiếu trả ngày: 13/11/2025)- phiếu: INV:I-02352900"/>
    <n v="-435176"/>
    <n v="0"/>
    <n v="-34815"/>
    <n v="-469991"/>
    <s v="Tồn đầu kỳ"/>
    <d v="2026-03-25T00:00:00"/>
    <m/>
    <n v="-469991"/>
    <n v="0"/>
    <n v="-469991"/>
    <n v="0"/>
    <d v="2025-11-13T00:00:00"/>
    <m/>
    <d v="2025-11-13T00:00:00"/>
    <n v="0"/>
    <m/>
    <s v=""/>
    <s v="Đã thanh toán"/>
    <d v="2025-11-13T00:00:00"/>
    <d v="2026-03-25T00:00:00"/>
    <m/>
    <m/>
    <x v="14"/>
    <x v="14"/>
    <m/>
  </r>
  <r>
    <x v="24"/>
    <x v="24"/>
    <d v="2025-11-13T00:00:00"/>
    <s v="SG/HTI-02352811"/>
    <d v="2025-11-13T00:00:00"/>
    <n v="72097"/>
    <s v="ĐÃ KIỂM TRA - Hàng trả - SATRA - satra0092 - SATRA 66 THẠNH LỘC 27 (Phiếu trả ngày: 13/11/2025)- phiếu: INV:I-02352811"/>
    <n v="-295547"/>
    <n v="0"/>
    <n v="-23643"/>
    <n v="-319190"/>
    <s v="Tồn đầu kỳ"/>
    <d v="2026-03-25T00:00:00"/>
    <m/>
    <n v="-319190"/>
    <n v="0"/>
    <n v="-319190"/>
    <n v="0"/>
    <d v="2025-11-13T00:00:00"/>
    <m/>
    <d v="2025-11-13T00:00:00"/>
    <n v="0"/>
    <m/>
    <s v=""/>
    <s v="Đã thanh toán"/>
    <d v="2025-11-13T00:00:00"/>
    <d v="2026-03-25T00:00:00"/>
    <m/>
    <m/>
    <x v="14"/>
    <x v="14"/>
    <m/>
  </r>
  <r>
    <x v="24"/>
    <x v="24"/>
    <d v="2025-11-15T00:00:00"/>
    <s v="SG/HTI-02354247"/>
    <d v="2025-11-15T00:00:00"/>
    <n v="72097"/>
    <s v="ĐÃ KIỂM TRA - Hàng trả - SATRA - satra0036 - SATRA 353 LÊ VĂN LƯƠNG (Phiếu trả ngày: 15/11/2025)- phiếu: INV:I-02354247"/>
    <n v="-222116"/>
    <n v="0"/>
    <n v="-17769"/>
    <n v="-239885"/>
    <s v="Tồn đầu kỳ"/>
    <d v="2026-03-25T00:00:00"/>
    <m/>
    <n v="-239885"/>
    <n v="0"/>
    <n v="-239885"/>
    <n v="0"/>
    <d v="2025-11-15T00:00:00"/>
    <m/>
    <d v="2025-11-15T00:00:00"/>
    <n v="0"/>
    <m/>
    <s v=""/>
    <s v="Đã thanh toán"/>
    <d v="2025-11-15T00:00:00"/>
    <d v="2026-03-25T00:00:00"/>
    <m/>
    <m/>
    <x v="14"/>
    <x v="14"/>
    <m/>
  </r>
  <r>
    <x v="24"/>
    <x v="24"/>
    <d v="2025-11-17T00:00:00"/>
    <s v="SG/HTI-02355314"/>
    <d v="2025-11-17T00:00:00"/>
    <n v="72097"/>
    <s v="ĐÃ KIỂM TRA - Hàng trả - SATRA - satra0300 - SATRA 32 NGUYỄN THỊ KIỂU 2 (Phiếu trả ngày: 17/11/2025) - phiếu: INV:I-02355314"/>
    <n v="-277711"/>
    <n v="0"/>
    <n v="-22217"/>
    <n v="-299928"/>
    <s v="Tồn đầu kỳ"/>
    <d v="2026-03-25T00:00:00"/>
    <m/>
    <n v="-299928"/>
    <n v="0"/>
    <n v="-299928"/>
    <n v="0"/>
    <d v="2025-11-17T00:00:00"/>
    <m/>
    <d v="2025-11-17T00:00:00"/>
    <n v="0"/>
    <m/>
    <s v=""/>
    <s v="Đã thanh toán"/>
    <d v="2025-11-17T00:00:00"/>
    <d v="2026-03-25T00:00:00"/>
    <m/>
    <m/>
    <x v="14"/>
    <x v="14"/>
    <m/>
  </r>
  <r>
    <x v="24"/>
    <x v="24"/>
    <d v="2025-11-17T00:00:00"/>
    <s v="SG/HTI-02355236"/>
    <d v="2025-11-17T00:00:00"/>
    <n v="72097"/>
    <s v="ĐÃ KIỂM TRA - Hàng trả - ĐÃ KIỂM TRA - SATRA - satra1226 - SATRA Chung cư Phú Đông, Sky Garden, Dĩ An, Bình Dương - phiếu: INV:I-02355236 -  (Phiếu trả ngày: 17/11/2025)"/>
    <n v="-73431"/>
    <n v="0"/>
    <n v="-5874"/>
    <n v="-79305"/>
    <s v="Tồn đầu kỳ"/>
    <d v="2026-03-25T00:00:00"/>
    <m/>
    <n v="-79305"/>
    <n v="0"/>
    <n v="-79305"/>
    <n v="0"/>
    <d v="2025-11-17T00:00:00"/>
    <m/>
    <d v="2025-11-17T00:00:00"/>
    <n v="0"/>
    <m/>
    <s v=""/>
    <s v="Đã thanh toán"/>
    <d v="2025-11-17T00:00:00"/>
    <d v="2026-03-25T00:00:00"/>
    <m/>
    <m/>
    <x v="14"/>
    <x v="14"/>
    <m/>
  </r>
  <r>
    <x v="24"/>
    <x v="24"/>
    <d v="2025-11-18T00:00:00"/>
    <s v="SG/HTI-02356461"/>
    <d v="2025-11-18T00:00:00"/>
    <n v="72097"/>
    <s v="ĐÃ KIỂM TRA - Hàng trả - SATRA - satra0191 - SATRA 119 THẠCH LAM (Phiếu trả ngày: 18/11/2025)- phiếu: INV:I-02356461"/>
    <n v="-421321"/>
    <n v="0"/>
    <n v="-33705"/>
    <n v="-455026"/>
    <s v="Tồn đầu kỳ"/>
    <d v="2026-03-25T00:00:00"/>
    <m/>
    <n v="-455026"/>
    <n v="0"/>
    <n v="-455026"/>
    <n v="0"/>
    <d v="2025-11-18T00:00:00"/>
    <m/>
    <d v="2025-11-18T00:00:00"/>
    <n v="0"/>
    <m/>
    <s v=""/>
    <s v="Đã thanh toán"/>
    <d v="2025-11-18T00:00:00"/>
    <d v="2026-03-25T00:00:00"/>
    <m/>
    <m/>
    <x v="14"/>
    <x v="14"/>
    <m/>
  </r>
  <r>
    <x v="55"/>
    <x v="55"/>
    <d v="2025-11-14T00:00:00"/>
    <s v="HN/HT2500350"/>
    <d v="2025-11-14T00:00:00"/>
    <n v="2437"/>
    <s v="ĐÃ KIỂM TRA - Hàng trả - smart0004 -Sunshine Mart Lĩnh Nam, Hoàng Mai -phiếu: ABAB1125112500350 - Phiếu ngày (14/11/2025)"/>
    <n v="-211012"/>
    <n v="0"/>
    <n v="-16881"/>
    <n v="-227893"/>
    <s v="Tồn đầu kỳ"/>
    <d v="2026-01-28T00:00:00"/>
    <m/>
    <n v="-227893"/>
    <n v="0"/>
    <n v="-227893"/>
    <n v="0"/>
    <d v="2025-11-14T00:00:00"/>
    <m/>
    <d v="2025-11-14T00:00:00"/>
    <n v="0"/>
    <m/>
    <s v=""/>
    <s v="Đã thanh toán"/>
    <d v="2025-11-14T00:00:00"/>
    <d v="2026-01-28T00:00:00"/>
    <m/>
    <m/>
    <x v="18"/>
    <x v="18"/>
    <m/>
  </r>
  <r>
    <x v="55"/>
    <x v="55"/>
    <d v="2025-11-22T00:00:00"/>
    <s v="112500479"/>
    <d v="2025-11-22T00:00:00"/>
    <n v="2462"/>
    <s v="Hàng trả - SMART - CÔNG TY TNHH KINH DOANH THƯƠNG MẠI VÀ DỊCH VỤ SUNSHINE MART - 112500479 - Phiếu ngày (22/11/2025)"/>
    <n v="-70538"/>
    <n v="0"/>
    <n v="-5643"/>
    <n v="-76181"/>
    <s v="Tồn đầu kỳ"/>
    <d v="2026-01-28T00:00:00"/>
    <m/>
    <n v="-76181"/>
    <n v="0"/>
    <n v="-76181"/>
    <n v="0"/>
    <d v="2025-11-22T00:00:00"/>
    <m/>
    <d v="2025-11-22T00:00:00"/>
    <n v="0"/>
    <m/>
    <s v=""/>
    <s v="Đã thanh toán"/>
    <d v="2025-11-22T00:00:00"/>
    <d v="2026-01-28T00:00:00"/>
    <m/>
    <m/>
    <x v="18"/>
    <x v="18"/>
    <m/>
  </r>
  <r>
    <x v="55"/>
    <x v="55"/>
    <d v="2025-11-22T00:00:00"/>
    <s v="112500474"/>
    <d v="2025-11-22T00:00:00"/>
    <n v="2460"/>
    <s v="Hàng trả - SMART - CÔNG TY TNHH KINH DOANH THƯƠNG MẠI VÀ DỊCH VỤ SUNSHINE MART - 112500474 - Phiếu ngày (22/11/2025)"/>
    <n v="-344852"/>
    <n v="0"/>
    <n v="-27588"/>
    <n v="-372440"/>
    <s v="Tồn đầu kỳ"/>
    <d v="2026-01-28T00:00:00"/>
    <m/>
    <n v="-372440"/>
    <n v="0"/>
    <n v="-372440"/>
    <n v="0"/>
    <d v="2025-11-22T00:00:00"/>
    <m/>
    <d v="2025-11-22T00:00:00"/>
    <n v="0"/>
    <m/>
    <s v=""/>
    <s v="Đã thanh toán"/>
    <d v="2025-11-22T00:00:00"/>
    <d v="2026-01-28T00:00:00"/>
    <m/>
    <m/>
    <x v="18"/>
    <x v="18"/>
    <m/>
  </r>
  <r>
    <x v="1"/>
    <x v="1"/>
    <d v="2025-11-28T00:00:00"/>
    <m/>
    <d v="2025-11-28T00:00:00"/>
    <n v="12201"/>
    <s v="ĐÃ KIỂM TRA - Hàng trả - SATRA - SATRA-020 - TTTM Satra đường Phạm Hùng (Phiếu trả ngày: 28/11/2025)- phiếu: PX-00025548"/>
    <n v="-875215"/>
    <n v="0"/>
    <n v="-70017"/>
    <n v="-945232"/>
    <s v="Tồn đầu kỳ"/>
    <d v="2026-01-15T00:00:00"/>
    <m/>
    <n v="-945232"/>
    <n v="0"/>
    <n v="-945232"/>
    <n v="0"/>
    <d v="2025-11-28T00:00:00"/>
    <m/>
    <d v="2025-11-28T00:00:00"/>
    <n v="0"/>
    <m/>
    <s v=""/>
    <s v="Đã thanh toán"/>
    <d v="2025-11-28T00:00:00"/>
    <d v="2026-01-15T00:00:00"/>
    <m/>
    <m/>
    <x v="1"/>
    <x v="1"/>
    <m/>
  </r>
  <r>
    <x v="1"/>
    <x v="1"/>
    <d v="2025-11-05T00:00:00"/>
    <m/>
    <d v="2025-11-05T00:00:00"/>
    <n v="10954"/>
    <s v="Hỗ trợ Q3.2025"/>
    <n v="-545972"/>
    <n v="0"/>
    <n v="-54597"/>
    <n v="-600569"/>
    <s v="Tồn đầu kỳ"/>
    <d v="2026-01-15T00:00:00"/>
    <m/>
    <n v="-600569"/>
    <n v="0"/>
    <n v="-600569"/>
    <n v="0"/>
    <d v="2025-11-05T00:00:00"/>
    <m/>
    <d v="2025-11-05T00:00:00"/>
    <n v="0"/>
    <m/>
    <s v=""/>
    <s v="Đã thanh toán"/>
    <d v="2025-11-05T00:00:00"/>
    <d v="2026-01-15T00:00:00"/>
    <m/>
    <m/>
    <x v="1"/>
    <x v="1"/>
    <m/>
  </r>
  <r>
    <x v="1"/>
    <x v="1"/>
    <d v="2025-11-11T00:00:00"/>
    <m/>
    <d v="2025-11-11T00:00:00"/>
    <n v="11434"/>
    <s v="VD-426-Truy thu hỗ trợ trưng bày-quý 1+2/2025"/>
    <n v="-36584"/>
    <n v="0"/>
    <n v="-3658"/>
    <n v="-40242"/>
    <s v="Tồn đầu kỳ"/>
    <d v="2026-01-15T00:00:00"/>
    <m/>
    <n v="-40242"/>
    <n v="0"/>
    <n v="-40242"/>
    <n v="0"/>
    <d v="2025-11-11T00:00:00"/>
    <m/>
    <d v="2025-11-11T00:00:00"/>
    <n v="0"/>
    <m/>
    <s v=""/>
    <s v="Đã thanh toán"/>
    <d v="2025-11-11T00:00:00"/>
    <d v="2026-01-15T00:00:00"/>
    <m/>
    <m/>
    <x v="1"/>
    <x v="1"/>
    <m/>
  </r>
  <r>
    <x v="1"/>
    <x v="1"/>
    <d v="2025-11-24T00:00:00"/>
    <m/>
    <d v="2025-11-24T00:00:00"/>
    <n v="11974"/>
    <s v="Hỗ trợ T10.2025"/>
    <n v="-217379"/>
    <n v="0"/>
    <n v="-21738"/>
    <n v="-239117"/>
    <s v="Tồn đầu kỳ"/>
    <d v="2026-01-15T00:00:00"/>
    <m/>
    <n v="-239117"/>
    <n v="0"/>
    <n v="-239117"/>
    <n v="0"/>
    <d v="2025-11-24T00:00:00"/>
    <m/>
    <d v="2025-11-24T00:00:00"/>
    <n v="0"/>
    <m/>
    <s v=""/>
    <s v="Đã thanh toán"/>
    <d v="2025-11-24T00:00:00"/>
    <d v="2026-01-15T00:00:00"/>
    <m/>
    <m/>
    <x v="1"/>
    <x v="1"/>
    <m/>
  </r>
  <r>
    <x v="3"/>
    <x v="3"/>
    <d v="2025-12-22T00:00:00"/>
    <s v="SG/HT22500141"/>
    <d v="2025-12-22T00:00:00"/>
    <n v="5863"/>
    <s v="Hàng trả - chưa xác định số phiếu trả hàng"/>
    <n v="-46152"/>
    <n v="0"/>
    <n v="-3692"/>
    <n v="-49844"/>
    <s v="Tồn đầu kỳ"/>
    <m/>
    <m/>
    <n v="-49844"/>
    <n v="0"/>
    <n v="0"/>
    <n v="-49844"/>
    <d v="2025-12-22T00:00:00"/>
    <m/>
    <d v="2025-12-22T00:00:00"/>
    <n v="0"/>
    <m/>
    <n v="108.56088738425751"/>
    <s v="Nợ quá hạn từ 90 ngày đến 120 ngày"/>
    <d v="2025-12-22T00:00:00"/>
    <d v="1899-12-30T00:00:00"/>
    <m/>
    <m/>
    <x v="3"/>
    <x v="3"/>
    <m/>
  </r>
  <r>
    <x v="3"/>
    <x v="3"/>
    <d v="2025-12-22T00:00:00"/>
    <s v="SG/HT22500143"/>
    <d v="2025-12-22T00:00:00"/>
    <n v="5876"/>
    <s v="Hàng trả - chưa xác định số phiếu trả hàng"/>
    <n v="-115380"/>
    <n v="0"/>
    <n v="-9230"/>
    <n v="-124610"/>
    <s v="Tồn đầu kỳ"/>
    <m/>
    <m/>
    <n v="-124610"/>
    <n v="0"/>
    <n v="0"/>
    <n v="-124610"/>
    <d v="2025-12-22T00:00:00"/>
    <m/>
    <d v="2025-12-22T00:00:00"/>
    <n v="0"/>
    <m/>
    <n v="108.56088738425751"/>
    <s v="Nợ quá hạn từ 90 ngày đến 120 ngày"/>
    <d v="2025-12-22T00:00:00"/>
    <d v="1899-12-30T00:00:00"/>
    <m/>
    <m/>
    <x v="3"/>
    <x v="3"/>
    <m/>
  </r>
  <r>
    <x v="3"/>
    <x v="3"/>
    <d v="2025-12-22T00:00:00"/>
    <s v="SG/HT22500142"/>
    <d v="2025-12-22T00:00:00"/>
    <n v="5865"/>
    <s v="Hàng trả - chưa xác định số phiếu trả hàng"/>
    <n v="-23076"/>
    <n v="0"/>
    <n v="-1846"/>
    <n v="-24922"/>
    <s v="Tồn đầu kỳ"/>
    <m/>
    <m/>
    <n v="-24922"/>
    <n v="0"/>
    <n v="0"/>
    <n v="-24922"/>
    <d v="2025-12-22T00:00:00"/>
    <m/>
    <d v="2025-12-22T00:00:00"/>
    <n v="0"/>
    <m/>
    <n v="108.56088738425751"/>
    <s v="Nợ quá hạn từ 90 ngày đến 120 ngày"/>
    <d v="2025-12-22T00:00:00"/>
    <d v="1899-12-30T00:00:00"/>
    <m/>
    <m/>
    <x v="3"/>
    <x v="3"/>
    <m/>
  </r>
  <r>
    <x v="3"/>
    <x v="3"/>
    <d v="2025-12-06T00:00:00"/>
    <s v="SG/HTRRS20251206804"/>
    <d v="2025-12-06T00:00:00"/>
    <n v="5874"/>
    <s v="ĐÃ KIỂM TRA - Hàng trả - CIRCLE K - CircleK-SG0212 - CircleK 292 Điện Biên Phủ - phiếu: RRS20251206804 - (Phiếu trả ngày: 06/12/2025)"/>
    <n v="-138456"/>
    <n v="0"/>
    <n v="-11076"/>
    <n v="-149532"/>
    <s v="Tồn đầu kỳ"/>
    <m/>
    <m/>
    <n v="-149532"/>
    <n v="0"/>
    <n v="0"/>
    <n v="-149532"/>
    <d v="2025-12-06T00:00:00"/>
    <m/>
    <d v="2025-12-06T00:00:00"/>
    <n v="0"/>
    <m/>
    <n v="124.56088738425751"/>
    <s v="Nợ quá hạn hơn 120 ngày có khả năng mất thanh toán"/>
    <d v="2025-12-06T00:00:00"/>
    <d v="1899-12-30T00:00:00"/>
    <m/>
    <m/>
    <x v="3"/>
    <x v="3"/>
    <m/>
  </r>
  <r>
    <x v="3"/>
    <x v="3"/>
    <d v="2025-12-06T00:00:00"/>
    <s v="SG/HTRRS20251206809"/>
    <d v="2025-12-06T00:00:00"/>
    <n v="5861"/>
    <s v="ĐÃ KIỂM TRA - Hàng trả - CIRCLE K - CircleK-SG0053 - CircleK Số 1 Công Trường Tự Do - phiếu: RRS20251206809 - (Phiếu trả ngày: 06/12/2025)"/>
    <n v="-62637"/>
    <n v="0"/>
    <n v="-5011"/>
    <n v="-67648"/>
    <s v="Tồn đầu kỳ"/>
    <m/>
    <m/>
    <n v="-67648"/>
    <n v="0"/>
    <n v="0"/>
    <n v="-67648"/>
    <d v="2025-12-06T00:00:00"/>
    <m/>
    <d v="2025-12-06T00:00:00"/>
    <n v="0"/>
    <m/>
    <n v="124.56088738425751"/>
    <s v="Nợ quá hạn hơn 120 ngày có khả năng mất thanh toán"/>
    <d v="2025-12-06T00:00:00"/>
    <d v="1899-12-30T00:00:00"/>
    <m/>
    <m/>
    <x v="3"/>
    <x v="3"/>
    <m/>
  </r>
  <r>
    <x v="3"/>
    <x v="3"/>
    <d v="2025-12-08T00:00:00"/>
    <s v="SG/HTRRS20251208893"/>
    <d v="2025-12-08T00:00:00"/>
    <n v="6015"/>
    <s v="ĐÃ KIỂM TRA - Hàng trả - CIRCLE K - CircleK-SG0251 - CircleK 188 Nguyễn Thị Minh Khai (Phiếu trả ngày: 08/12/2025) - phiếu: RRS20251208893"/>
    <n v="-92304"/>
    <n v="0"/>
    <n v="-7384"/>
    <n v="-99688"/>
    <s v="Tồn đầu kỳ"/>
    <m/>
    <m/>
    <n v="-99688"/>
    <n v="0"/>
    <n v="0"/>
    <n v="-99688"/>
    <d v="2025-12-08T00:00:00"/>
    <m/>
    <d v="2025-12-08T00:00:00"/>
    <n v="0"/>
    <m/>
    <n v="122.56088738425751"/>
    <s v="Nợ quá hạn hơn 120 ngày có khả năng mất thanh toán"/>
    <d v="2025-12-08T00:00:00"/>
    <d v="1899-12-30T00:00:00"/>
    <m/>
    <m/>
    <x v="3"/>
    <x v="3"/>
    <m/>
  </r>
  <r>
    <x v="162"/>
    <x v="162"/>
    <d v="2025-12-03T00:00:00"/>
    <s v="HN/HTXT03020594"/>
    <d v="2025-12-03T00:00:00"/>
    <m/>
    <s v="ĐÃ KIỂM TRA - Hàng trả - PTmart0004 - PTMart 143 Nguyễn Tuân - phiếu: XT03020594 - Phiếu ngày (11/12/2025)"/>
    <n v="-376040"/>
    <n v="0"/>
    <n v="-30083"/>
    <n v="-406123"/>
    <s v="Tồn đầu kỳ"/>
    <d v="2026-01-24T00:00:00"/>
    <m/>
    <n v="-406123"/>
    <n v="0"/>
    <n v="-406123"/>
    <n v="0"/>
    <d v="2025-12-03T00:00:00"/>
    <m/>
    <d v="2025-12-03T00:00:00"/>
    <n v="0"/>
    <m/>
    <s v=""/>
    <s v="Đã thanh toán"/>
    <d v="2025-12-03T00:00:00"/>
    <d v="2026-01-24T00:00:00"/>
    <m/>
    <m/>
    <x v="20"/>
    <x v="20"/>
    <m/>
  </r>
  <r>
    <x v="23"/>
    <x v="163"/>
    <d v="2025-12-23T00:00:00"/>
    <s v="SG/HT250110"/>
    <d v="2025-12-23T00:00:00"/>
    <n v="9524"/>
    <s v="ĐÃ KIỂM TRA - Hàng trả - SATRA - SATRA-027 - TTTM Satra Củ Chi (Phiếu trả ngày: 23/12/2025)"/>
    <n v="-478703"/>
    <n v="0"/>
    <n v="-38296"/>
    <n v="-516999"/>
    <s v="Tồn đầu kỳ"/>
    <d v="2026-01-16T00:00:00"/>
    <m/>
    <n v="-516999"/>
    <n v="0"/>
    <n v="-516999"/>
    <n v="0"/>
    <d v="2025-12-23T00:00:00"/>
    <m/>
    <d v="2025-12-23T00:00:00"/>
    <n v="0"/>
    <m/>
    <s v=""/>
    <s v="Đã thanh toán"/>
    <d v="2025-12-23T00:00:00"/>
    <d v="2026-01-16T00:00:00"/>
    <m/>
    <m/>
    <x v="13"/>
    <x v="13"/>
    <m/>
  </r>
  <r>
    <x v="23"/>
    <x v="23"/>
    <d v="2025-12-18T00:00:00"/>
    <s v="MDV/PVH/00299"/>
    <d v="2025-12-18T00:00:00"/>
    <n v="9395"/>
    <s v="Chi phí hỗ trợ tháng 11.2025"/>
    <n v="-456434"/>
    <n v="0"/>
    <n v="-45643"/>
    <n v="-502077"/>
    <s v="Tồn đầu kỳ"/>
    <d v="2026-01-16T00:00:00"/>
    <m/>
    <n v="-502077"/>
    <n v="0"/>
    <n v="-502077"/>
    <n v="0"/>
    <d v="2025-12-18T00:00:00"/>
    <m/>
    <d v="2025-12-18T00:00:00"/>
    <n v="0"/>
    <m/>
    <s v=""/>
    <s v="Đã thanh toán"/>
    <d v="2025-12-18T00:00:00"/>
    <d v="2026-01-16T00:00:00"/>
    <m/>
    <m/>
    <x v="13"/>
    <x v="13"/>
    <m/>
  </r>
  <r>
    <x v="23"/>
    <x v="23"/>
    <d v="2025-12-31T00:00:00"/>
    <s v="SG/HT030121"/>
    <d v="2025-12-31T00:00:00"/>
    <n v="9666"/>
    <s v="HÀNG TRẢ - Trung Tâm Thương Mại Satra Củ Chi - SATRA-027"/>
    <n v="-1179081"/>
    <n v="0"/>
    <n v="-94326"/>
    <n v="-1273407"/>
    <s v="Tồn đầu kỳ"/>
    <d v="2026-01-16T00:00:00"/>
    <m/>
    <n v="-1273407"/>
    <n v="0"/>
    <n v="-1273407"/>
    <n v="0"/>
    <d v="2025-12-31T00:00:00"/>
    <m/>
    <d v="2025-12-31T00:00:00"/>
    <n v="0"/>
    <m/>
    <s v=""/>
    <s v="Đã thanh toán"/>
    <d v="2025-12-31T00:00:00"/>
    <d v="2026-01-16T00:00:00"/>
    <m/>
    <m/>
    <x v="13"/>
    <x v="13"/>
    <m/>
  </r>
  <r>
    <x v="23"/>
    <x v="23"/>
    <d v="2025-12-09T00:00:00"/>
    <s v="SG/HT091201"/>
    <d v="2025-12-09T00:00:00"/>
    <n v="9137"/>
    <s v="ĐÃ KIỂM TRA - HÀNG TRẢ - Trung Tâm Thương Mại Satra Củ Chi - SATRA-027 - phiếu ngày : 09/12/2025"/>
    <n v="-1056870"/>
    <n v="0"/>
    <n v="-84550"/>
    <n v="-1141420"/>
    <s v="Tồn đầu kỳ"/>
    <d v="2026-01-16T00:00:00"/>
    <m/>
    <n v="-1141420"/>
    <n v="0"/>
    <n v="-1141420"/>
    <n v="0"/>
    <d v="2025-12-09T00:00:00"/>
    <m/>
    <d v="2025-12-09T00:00:00"/>
    <n v="0"/>
    <m/>
    <s v=""/>
    <s v="Đã thanh toán"/>
    <d v="2025-12-09T00:00:00"/>
    <d v="2026-01-16T00:00:00"/>
    <m/>
    <m/>
    <x v="13"/>
    <x v="13"/>
    <m/>
  </r>
  <r>
    <x v="1"/>
    <x v="1"/>
    <d v="2025-12-24T00:00:00"/>
    <s v="MDV/PVH/00347"/>
    <d v="2025-12-24T00:00:00"/>
    <n v="13001"/>
    <s v="Chi phí hỗ trợ tháng 11.2025"/>
    <n v="35743"/>
    <n v="0"/>
    <n v="3574"/>
    <n v="39317"/>
    <s v="Tồn đầu kỳ"/>
    <d v="2026-01-15T00:00:00"/>
    <m/>
    <n v="39317"/>
    <n v="0"/>
    <n v="39317"/>
    <n v="0"/>
    <d v="2025-12-24T00:00:00"/>
    <m/>
    <d v="2025-12-24T00:00:00"/>
    <n v="0"/>
    <m/>
    <s v=""/>
    <s v="Đã thanh toán"/>
    <d v="2025-12-24T00:00:00"/>
    <d v="2026-01-15T00:00:00"/>
    <m/>
    <m/>
    <x v="1"/>
    <x v="1"/>
    <m/>
  </r>
  <r>
    <x v="24"/>
    <x v="24"/>
    <d v="2025-12-17T00:00:00"/>
    <s v="SG/HTI-02380703"/>
    <d v="2025-12-17T00:00:00"/>
    <n v="73021"/>
    <s v="ĐÃ KIỂM TRA - HÀNG TRẢ - Satrafoods THẠCH LAM - phiếu : INV:I-02380703 - satra0191 - phiếu ngày: 17/12"/>
    <n v="-184621"/>
    <n v="0"/>
    <n v="-14769"/>
    <n v="-199390"/>
    <s v="Tồn đầu kỳ"/>
    <d v="2026-03-25T00:00:00"/>
    <m/>
    <n v="-199390"/>
    <n v="0"/>
    <n v="-199390"/>
    <n v="0"/>
    <d v="2025-12-17T00:00:00"/>
    <m/>
    <d v="2025-12-17T00:00:00"/>
    <n v="0"/>
    <m/>
    <s v=""/>
    <s v="Đã thanh toán"/>
    <d v="2025-12-17T00:00:00"/>
    <d v="2026-03-25T00:00:00"/>
    <m/>
    <m/>
    <x v="14"/>
    <x v="14"/>
    <m/>
  </r>
  <r>
    <x v="24"/>
    <x v="24"/>
    <d v="2025-12-01T00:00:00"/>
    <s v="SG/HTI-02360882"/>
    <d v="2025-11-25T00:00:00"/>
    <n v="73021"/>
    <s v="ĐÃ KIỂM TRA - Hàng trả - SATRA - satra0018 - SATRA 46-48 ĐƯỜNG SỐ 41 (Phiếu trả ngày: 25/11/2025)- phiếu: INV:I-02360882"/>
    <n v="-333174"/>
    <n v="0"/>
    <n v="-26654"/>
    <n v="-359828"/>
    <s v="Tồn đầu kỳ"/>
    <d v="2026-03-25T00:00:00"/>
    <m/>
    <n v="-359828"/>
    <n v="0"/>
    <n v="-359828"/>
    <n v="0"/>
    <d v="2025-11-25T00:00:00"/>
    <m/>
    <d v="2025-11-25T00:00:00"/>
    <n v="0"/>
    <m/>
    <s v=""/>
    <s v="Đã thanh toán"/>
    <d v="2025-11-25T00:00:00"/>
    <d v="2026-03-25T00:00:00"/>
    <m/>
    <m/>
    <x v="14"/>
    <x v="14"/>
    <m/>
  </r>
  <r>
    <x v="24"/>
    <x v="24"/>
    <d v="2025-12-01T00:00:00"/>
    <s v="SG/HTI-02356408"/>
    <d v="2025-11-18T00:00:00"/>
    <n v="73021"/>
    <s v="ĐÃ KIEMR TRA - Hàng trả - SATRA - satra0126 - SATRA 203A HOÀNG HOA THÁM (Phiếu trả ngày: 18/11/2025)- phiếu: INV:I-02356408"/>
    <n v="-111058"/>
    <n v="0"/>
    <n v="-8885"/>
    <n v="-119943"/>
    <s v="Tồn đầu kỳ"/>
    <d v="2026-03-25T00:00:00"/>
    <m/>
    <n v="-119943"/>
    <n v="0"/>
    <n v="-119943"/>
    <n v="0"/>
    <d v="2025-11-18T00:00:00"/>
    <m/>
    <d v="2025-11-18T00:00:00"/>
    <n v="0"/>
    <m/>
    <s v=""/>
    <s v="Đã thanh toán"/>
    <d v="2025-11-18T00:00:00"/>
    <d v="2026-03-25T00:00:00"/>
    <m/>
    <m/>
    <x v="14"/>
    <x v="14"/>
    <m/>
  </r>
  <r>
    <x v="24"/>
    <x v="24"/>
    <d v="2025-12-06T00:00:00"/>
    <s v="SG/HTI-02372044"/>
    <d v="2025-12-06T00:00:00"/>
    <n v="73021"/>
    <s v="ĐÃ KIỂM TRA - Hàng trả - SATRA - satra0130 - SATRA 112 PHAN VĂN HÂN (Phiếu trả ngày: 06/12/2025)- phiếu : INV:I-02372044"/>
    <n v="-363829"/>
    <n v="0"/>
    <n v="-29107"/>
    <n v="-392936"/>
    <s v="Tồn đầu kỳ"/>
    <d v="2026-03-25T00:00:00"/>
    <m/>
    <n v="-392936"/>
    <n v="0"/>
    <n v="-392936"/>
    <n v="0"/>
    <d v="2025-12-06T00:00:00"/>
    <m/>
    <d v="2025-12-06T00:00:00"/>
    <n v="0"/>
    <m/>
    <s v=""/>
    <s v="Đã thanh toán"/>
    <d v="2025-12-06T00:00:00"/>
    <d v="2026-03-25T00:00:00"/>
    <m/>
    <m/>
    <x v="14"/>
    <x v="14"/>
    <m/>
  </r>
  <r>
    <x v="24"/>
    <x v="24"/>
    <d v="2025-12-18T00:00:00"/>
    <s v="SG/HTI-02380405"/>
    <d v="2025-12-18T00:00:00"/>
    <n v="73021"/>
    <s v="ĐÃ KIỂM TRA - Hàng trả - SATRA - satra0035 - SATRA 6-8 ĐƯỜNG SỐ 17 (Phiếu trả ngày: 18/12/2025)- phiếu: INV:I-02380405"/>
    <n v="-211554"/>
    <n v="0"/>
    <n v="-16924"/>
    <n v="-228478"/>
    <s v="Tồn đầu kỳ"/>
    <d v="2026-03-25T00:00:00"/>
    <m/>
    <n v="-228478"/>
    <n v="0"/>
    <n v="-228478"/>
    <n v="0"/>
    <d v="2025-12-18T00:00:00"/>
    <m/>
    <d v="2025-12-18T00:00:00"/>
    <n v="0"/>
    <m/>
    <s v=""/>
    <s v="Đã thanh toán"/>
    <d v="2025-12-18T00:00:00"/>
    <d v="2026-03-25T00:00:00"/>
    <m/>
    <m/>
    <x v="14"/>
    <x v="14"/>
    <m/>
  </r>
  <r>
    <x v="24"/>
    <x v="24"/>
    <d v="2025-12-10T00:00:00"/>
    <s v="SG/HTI-02375240"/>
    <d v="2025-12-10T00:00:00"/>
    <n v="73021"/>
    <s v="ĐÃ KIỂM TRA - Hàng trả - SATRA - satra0006 - SATRA 204-206 LÊ THÁNH TÔN (Phiếu trả ngày: 10/12/2025)- phiếu: INV:I-02375240"/>
    <n v="-333438"/>
    <n v="0"/>
    <n v="-26675"/>
    <n v="-360113"/>
    <s v="Tồn đầu kỳ"/>
    <d v="2026-03-25T00:00:00"/>
    <m/>
    <n v="-360113"/>
    <n v="0"/>
    <n v="-360113"/>
    <n v="0"/>
    <d v="2025-12-10T00:00:00"/>
    <m/>
    <d v="2025-12-10T00:00:00"/>
    <n v="0"/>
    <m/>
    <s v=""/>
    <s v="Đã thanh toán"/>
    <d v="2025-12-10T00:00:00"/>
    <d v="2026-03-25T00:00:00"/>
    <m/>
    <m/>
    <x v="14"/>
    <x v="14"/>
    <m/>
  </r>
  <r>
    <x v="24"/>
    <x v="24"/>
    <d v="2025-12-17T00:00:00"/>
    <s v="SG/HTI-02380526"/>
    <d v="2025-12-17T00:00:00"/>
    <n v="73021"/>
    <s v="ĐÃ KIỂM TRA - HÀNG TRẢ - 34C HOÀNG NGỌC PHÁCH , Phường Phú Thọ Hòa - Phiếu: INV:I-02380526 - phiếu ngày : 17/12"/>
    <n v="-333306"/>
    <n v="0"/>
    <n v="-26664"/>
    <n v="-359970"/>
    <s v="Tồn đầu kỳ"/>
    <d v="2026-03-25T00:00:00"/>
    <m/>
    <n v="-359970"/>
    <n v="0"/>
    <n v="-359970"/>
    <n v="0"/>
    <d v="2025-12-17T00:00:00"/>
    <m/>
    <d v="2025-12-17T00:00:00"/>
    <n v="0"/>
    <m/>
    <s v=""/>
    <s v="Đã thanh toán"/>
    <d v="2025-12-17T00:00:00"/>
    <d v="2026-03-25T00:00:00"/>
    <m/>
    <m/>
    <x v="14"/>
    <x v="14"/>
    <m/>
  </r>
  <r>
    <x v="24"/>
    <x v="24"/>
    <d v="2025-12-06T00:00:00"/>
    <s v="SG/HTI-02371999"/>
    <d v="2025-12-06T00:00:00"/>
    <n v="73021"/>
    <s v="ĐÃ KIỂM TRA - Hàng trả - SATRA - satra0062 - SATRA 1403 NGUYỄN DUY TRINH- phiếu: INV:I-02371999-  (Phiếu trả ngày: 06/12/2025)"/>
    <n v="-205800"/>
    <n v="0"/>
    <n v="-16464"/>
    <n v="-222264"/>
    <s v="Tồn đầu kỳ"/>
    <d v="2026-03-25T00:00:00"/>
    <m/>
    <n v="-222264"/>
    <n v="0"/>
    <n v="-222264"/>
    <n v="0"/>
    <d v="2025-12-06T00:00:00"/>
    <m/>
    <d v="2025-12-06T00:00:00"/>
    <n v="0"/>
    <m/>
    <s v=""/>
    <s v="Đã thanh toán"/>
    <d v="2025-12-06T00:00:00"/>
    <d v="2026-03-25T00:00:00"/>
    <m/>
    <m/>
    <x v="14"/>
    <x v="14"/>
    <m/>
  </r>
  <r>
    <x v="24"/>
    <x v="24"/>
    <d v="2025-12-09T00:00:00"/>
    <s v="SG/HTI-02374103"/>
    <d v="2025-12-09T00:00:00"/>
    <n v="73021"/>
    <s v="ĐÃ KIỂM TRA - Hàng trả - SATRA - satra0137 - SATRA 75A NGUYỄN VĂN KHẠ (Phiếu trả ngày: 09/12/2025)- phiếu: INV:I-02374103"/>
    <n v="-184621"/>
    <n v="0"/>
    <n v="-14769"/>
    <n v="-199390"/>
    <s v="Tồn đầu kỳ"/>
    <d v="2026-03-25T00:00:00"/>
    <m/>
    <n v="-199390"/>
    <n v="0"/>
    <n v="-199390"/>
    <n v="0"/>
    <d v="2025-12-09T00:00:00"/>
    <m/>
    <d v="2025-12-09T00:00:00"/>
    <n v="0"/>
    <m/>
    <s v=""/>
    <s v="Đã thanh toán"/>
    <d v="2025-12-09T00:00:00"/>
    <d v="2026-03-25T00:00:00"/>
    <m/>
    <m/>
    <x v="14"/>
    <x v="14"/>
    <m/>
  </r>
  <r>
    <x v="24"/>
    <x v="24"/>
    <d v="2025-12-10T00:00:00"/>
    <s v="SG/HTI-02374868"/>
    <d v="2025-12-10T00:00:00"/>
    <n v="73021"/>
    <s v="Hàng trả - phiếu I-02374868 - Satrafoods NGUYỄN THƯỢNG HIỀN - satra0154"/>
    <n v="-267103"/>
    <n v="0"/>
    <n v="-21369"/>
    <n v="-288472"/>
    <s v="Tồn đầu kỳ"/>
    <d v="2026-03-25T00:00:00"/>
    <m/>
    <n v="-288472"/>
    <n v="0"/>
    <n v="-288472"/>
    <n v="0"/>
    <d v="2025-12-10T00:00:00"/>
    <m/>
    <d v="2025-12-10T00:00:00"/>
    <n v="0"/>
    <m/>
    <s v=""/>
    <s v="Đã thanh toán"/>
    <d v="2025-12-10T00:00:00"/>
    <d v="2026-03-25T00:00:00"/>
    <m/>
    <m/>
    <x v="14"/>
    <x v="14"/>
    <m/>
  </r>
  <r>
    <x v="24"/>
    <x v="24"/>
    <d v="2025-12-01T00:00:00"/>
    <s v="SG/HTI-02358898"/>
    <d v="2025-11-21T00:00:00"/>
    <n v="73021"/>
    <s v="ĐÃ KIỂM TRA - Hàng trả - SATRA - satra0012 - SATRA 975 NGUYỄN DUY TRINH - phiếu : INV:I-02358898 - (Phiếu trả ngày: 21/11/2025)"/>
    <n v="-146862"/>
    <n v="0"/>
    <n v="-11749"/>
    <n v="-158611"/>
    <s v="Tồn đầu kỳ"/>
    <d v="2026-03-25T00:00:00"/>
    <m/>
    <n v="-158611"/>
    <n v="0"/>
    <n v="-158611"/>
    <n v="0"/>
    <d v="2025-11-21T00:00:00"/>
    <m/>
    <d v="2025-11-21T00:00:00"/>
    <n v="0"/>
    <m/>
    <s v=""/>
    <s v="Đã thanh toán"/>
    <d v="2025-11-21T00:00:00"/>
    <d v="2026-03-25T00:00:00"/>
    <m/>
    <m/>
    <x v="14"/>
    <x v="14"/>
    <m/>
  </r>
  <r>
    <x v="24"/>
    <x v="24"/>
    <d v="2025-12-19T00:00:00"/>
    <s v="SG/HTI-02381979"/>
    <d v="2025-12-19T00:00:00"/>
    <n v="73021"/>
    <s v="ĐÃ KIỂM TRA - Hàng trả - SATRA - satra0126 - SATRA 203A HOÀNG HOA THÁM- phiếu: INV:I-02381979 -  (Phiếu trả ngày: 19/12/2025)"/>
    <n v="-184621"/>
    <n v="0"/>
    <n v="-14769"/>
    <n v="-199390"/>
    <s v="Tồn đầu kỳ"/>
    <d v="2026-03-25T00:00:00"/>
    <m/>
    <n v="-199390"/>
    <n v="0"/>
    <n v="-199390"/>
    <n v="0"/>
    <d v="2025-12-19T00:00:00"/>
    <m/>
    <d v="2025-12-19T00:00:00"/>
    <n v="0"/>
    <m/>
    <s v=""/>
    <s v="Đã thanh toán"/>
    <d v="2025-12-19T00:00:00"/>
    <d v="2026-03-25T00:00:00"/>
    <m/>
    <m/>
    <x v="14"/>
    <x v="14"/>
    <m/>
  </r>
  <r>
    <x v="24"/>
    <x v="24"/>
    <d v="2025-12-09T00:00:00"/>
    <s v="SG/HTI-02373718"/>
    <d v="2025-12-09T00:00:00"/>
    <n v="73021"/>
    <s v="ĐÃ KIỂM TRA - Hàng trả - SATRA - satra0166 - SATRA SỐ 8 DƯƠNG CÔNG KHI (Phiếu trả ngày: 09/12/2025)- phiếu: INV:I-02373718"/>
    <n v="-161240"/>
    <n v="0"/>
    <n v="-12900"/>
    <n v="-174140"/>
    <s v="Tồn đầu kỳ"/>
    <d v="2026-03-25T00:00:00"/>
    <m/>
    <n v="-174140"/>
    <n v="0"/>
    <n v="-174140"/>
    <n v="0"/>
    <d v="2025-12-09T00:00:00"/>
    <m/>
    <d v="2025-12-09T00:00:00"/>
    <n v="0"/>
    <m/>
    <s v=""/>
    <s v="Đã thanh toán"/>
    <d v="2025-12-09T00:00:00"/>
    <d v="2026-03-25T00:00:00"/>
    <m/>
    <m/>
    <x v="14"/>
    <x v="14"/>
    <m/>
  </r>
  <r>
    <x v="24"/>
    <x v="24"/>
    <d v="2025-12-01T00:00:00"/>
    <s v="SG/HTI-02363831"/>
    <d v="2025-11-28T00:00:00"/>
    <n v="73021"/>
    <s v="ĐÃ KIỂM TRA - Hàng trả - SATRA - satra0199 - SATRA 1182 KHA VẠN CÂN (Phiếu trả ngày: 28/11/2025)- phiếu: INV:I-02363831"/>
    <n v="-529184"/>
    <n v="0"/>
    <n v="-42335"/>
    <n v="-571519"/>
    <s v="Tồn đầu kỳ"/>
    <d v="2026-03-25T00:00:00"/>
    <m/>
    <n v="-571519"/>
    <n v="0"/>
    <n v="-571519"/>
    <n v="0"/>
    <d v="2025-11-28T00:00:00"/>
    <m/>
    <d v="2025-11-28T00:00:00"/>
    <n v="0"/>
    <m/>
    <s v=""/>
    <s v="Đã thanh toán"/>
    <d v="2025-11-28T00:00:00"/>
    <d v="2026-03-25T00:00:00"/>
    <m/>
    <m/>
    <x v="14"/>
    <x v="14"/>
    <m/>
  </r>
  <r>
    <x v="24"/>
    <x v="24"/>
    <d v="2025-12-17T00:00:00"/>
    <s v="SG/HTI-02380662"/>
    <d v="2025-12-17T00:00:00"/>
    <n v="73021"/>
    <s v="ĐÃ KIỂM TRA - Hàng trả - SATRA - satra0001 - SATRA 2-4-6 LÊ THỊ RIÊNG (Phiếu trả ngày: 17/12/2025) - phiếu : INV:I-02380662"/>
    <n v="-222116"/>
    <n v="0"/>
    <n v="-17769"/>
    <n v="-239885"/>
    <s v="Tồn đầu kỳ"/>
    <d v="2026-03-25T00:00:00"/>
    <m/>
    <n v="-239885"/>
    <n v="0"/>
    <n v="-239885"/>
    <n v="0"/>
    <d v="2025-12-17T00:00:00"/>
    <m/>
    <d v="2025-12-17T00:00:00"/>
    <n v="0"/>
    <m/>
    <s v=""/>
    <s v="Đã thanh toán"/>
    <d v="2025-12-17T00:00:00"/>
    <d v="2026-03-25T00:00:00"/>
    <m/>
    <m/>
    <x v="14"/>
    <x v="14"/>
    <m/>
  </r>
  <r>
    <x v="24"/>
    <x v="24"/>
    <d v="2025-12-01T00:00:00"/>
    <s v="SG/HTI-02362957"/>
    <d v="2025-11-27T00:00:00"/>
    <n v="73021"/>
    <s v="ĐÃ KIỂM TRA - Hàng trả - SATRA - satra0130 - SATRA 112 PHAN VĂN HÂN (Phiếu trả ngày: 27/11/2025)- phiếu: INV:I-02362957"/>
    <n v="-311786"/>
    <n v="0"/>
    <n v="-24943"/>
    <n v="-336729"/>
    <s v="Tồn đầu kỳ"/>
    <d v="2026-03-25T00:00:00"/>
    <m/>
    <n v="-336729"/>
    <n v="0"/>
    <n v="-336729"/>
    <n v="0"/>
    <d v="2025-11-27T00:00:00"/>
    <m/>
    <d v="2025-11-27T00:00:00"/>
    <n v="0"/>
    <m/>
    <s v=""/>
    <s v="Đã thanh toán"/>
    <d v="2025-11-27T00:00:00"/>
    <d v="2026-03-25T00:00:00"/>
    <m/>
    <m/>
    <x v="14"/>
    <x v="14"/>
    <m/>
  </r>
  <r>
    <x v="24"/>
    <x v="24"/>
    <d v="2025-12-04T00:00:00"/>
    <s v="SG/HTI-02369898"/>
    <d v="2025-12-04T00:00:00"/>
    <n v="73021"/>
    <s v="Hàng trả - phiếu I-02369898 - Satrafoods 260 Trần Não - satra0215"/>
    <n v="-819082"/>
    <n v="0"/>
    <n v="-65527"/>
    <n v="-884609"/>
    <s v="Tồn đầu kỳ"/>
    <d v="2026-03-25T00:00:00"/>
    <m/>
    <n v="-884609"/>
    <n v="0"/>
    <n v="-884609"/>
    <n v="0"/>
    <d v="2025-12-04T00:00:00"/>
    <m/>
    <d v="2025-12-04T00:00:00"/>
    <n v="0"/>
    <m/>
    <s v=""/>
    <s v="Đã thanh toán"/>
    <d v="2025-12-04T00:00:00"/>
    <d v="2026-03-25T00:00:00"/>
    <m/>
    <m/>
    <x v="14"/>
    <x v="14"/>
    <m/>
  </r>
  <r>
    <x v="24"/>
    <x v="24"/>
    <d v="2025-12-02T00:00:00"/>
    <s v="SG/HTI-02368030"/>
    <d v="2025-12-02T00:00:00"/>
    <n v="73021"/>
    <s v="ĐÃ KIỂM TRA - Hàng trả - SATRA - satra0012 - SATRA 975 NGUYỄN DUY TRINH (Phiếu trả ngày: 02/12/2025)- phiếu: INV:I-02368030"/>
    <n v="-454866"/>
    <n v="0"/>
    <n v="-36389"/>
    <n v="-491255"/>
    <s v="Tồn đầu kỳ"/>
    <d v="2026-03-25T00:00:00"/>
    <m/>
    <n v="-491255"/>
    <n v="0"/>
    <n v="-491255"/>
    <n v="0"/>
    <d v="2025-12-02T00:00:00"/>
    <m/>
    <d v="2025-12-02T00:00:00"/>
    <n v="0"/>
    <m/>
    <s v=""/>
    <s v="Đã thanh toán"/>
    <d v="2025-12-02T00:00:00"/>
    <d v="2026-03-25T00:00:00"/>
    <m/>
    <m/>
    <x v="14"/>
    <x v="14"/>
    <m/>
  </r>
  <r>
    <x v="24"/>
    <x v="24"/>
    <d v="2025-12-04T00:00:00"/>
    <s v="SG/HTI-02369828"/>
    <d v="2025-12-04T00:00:00"/>
    <n v="73021"/>
    <s v="ĐÃ KIỂM TRA - Hàng trả - SATRA - satra0213 - SATRA 740 TỈNH LỘ 43 - phiếu: INV:I-02369828 - (Phiếu trả ngày: 04/12/2025)"/>
    <n v="-169050"/>
    <n v="0"/>
    <n v="-13524"/>
    <n v="-182574"/>
    <s v="Tồn đầu kỳ"/>
    <d v="2026-03-25T00:00:00"/>
    <m/>
    <n v="-182574"/>
    <n v="0"/>
    <n v="-182574"/>
    <n v="0"/>
    <d v="2025-12-04T00:00:00"/>
    <m/>
    <d v="2025-12-04T00:00:00"/>
    <n v="0"/>
    <m/>
    <s v=""/>
    <s v="Đã thanh toán"/>
    <d v="2025-12-04T00:00:00"/>
    <d v="2026-03-25T00:00:00"/>
    <m/>
    <m/>
    <x v="14"/>
    <x v="14"/>
    <m/>
  </r>
  <r>
    <x v="24"/>
    <x v="24"/>
    <d v="2025-12-01T00:00:00"/>
    <s v="SG/HTI-02366805"/>
    <d v="2025-12-01T00:00:00"/>
    <n v="73021"/>
    <s v="ĐÃ KIỂM TRA - Hàng trả - SATRA - satra0073 - SATRA 224 LẠC LONG QUÂN (Phiếu trả ngày: 01/12/2025)- phiếu: INV:I-02366805"/>
    <n v="-277711"/>
    <n v="0"/>
    <n v="-22217"/>
    <n v="-299928"/>
    <s v="Tồn đầu kỳ"/>
    <d v="2026-03-25T00:00:00"/>
    <m/>
    <n v="-299928"/>
    <n v="0"/>
    <n v="-299928"/>
    <n v="0"/>
    <d v="2025-12-01T00:00:00"/>
    <m/>
    <d v="2025-12-01T00:00:00"/>
    <n v="0"/>
    <m/>
    <s v=""/>
    <s v="Đã thanh toán"/>
    <d v="2025-12-01T00:00:00"/>
    <d v="2026-03-25T00:00:00"/>
    <m/>
    <m/>
    <x v="14"/>
    <x v="14"/>
    <m/>
  </r>
  <r>
    <x v="24"/>
    <x v="24"/>
    <d v="2025-12-01T00:00:00"/>
    <s v="SG/HTI-02363245"/>
    <d v="2025-11-27T00:00:00"/>
    <n v="73021"/>
    <s v="ĐÃ KIỂM TRA - Hàng trả - SATRA - satra0165 - SATRA 26/13C TRẦN VĂN MƯỜI (Phiếu trả ngày: 27/11/2025)- phiếu: INV:I-02363245"/>
    <n v="-216905"/>
    <n v="0"/>
    <n v="-17352"/>
    <n v="-234257"/>
    <s v="Tồn đầu kỳ"/>
    <d v="2026-03-25T00:00:00"/>
    <m/>
    <n v="-234257"/>
    <n v="0"/>
    <n v="-234257"/>
    <n v="0"/>
    <d v="2025-11-27T00:00:00"/>
    <m/>
    <d v="2025-11-27T00:00:00"/>
    <n v="0"/>
    <m/>
    <s v=""/>
    <s v="Đã thanh toán"/>
    <d v="2025-11-27T00:00:00"/>
    <d v="2026-03-25T00:00:00"/>
    <m/>
    <m/>
    <x v="14"/>
    <x v="14"/>
    <m/>
  </r>
  <r>
    <x v="24"/>
    <x v="24"/>
    <d v="2025-12-03T00:00:00"/>
    <s v="SG/HTI-02369315"/>
    <d v="2025-12-03T00:00:00"/>
    <n v="73021"/>
    <s v="Hàng trả - phiếu I-02369315 - Satrafoods ĐƯỜNG SỐ 41 - satra0018"/>
    <n v="-444232"/>
    <n v="0"/>
    <n v="-35539"/>
    <n v="-479771"/>
    <s v="Tồn đầu kỳ"/>
    <d v="2026-03-25T00:00:00"/>
    <m/>
    <n v="-479771"/>
    <n v="0"/>
    <n v="-479771"/>
    <n v="0"/>
    <d v="2025-12-03T00:00:00"/>
    <m/>
    <d v="2025-12-03T00:00:00"/>
    <n v="0"/>
    <m/>
    <s v=""/>
    <s v="Đã thanh toán"/>
    <d v="2025-12-03T00:00:00"/>
    <d v="2026-03-25T00:00:00"/>
    <m/>
    <m/>
    <x v="14"/>
    <x v="14"/>
    <m/>
  </r>
  <r>
    <x v="24"/>
    <x v="24"/>
    <d v="2025-12-04T00:00:00"/>
    <s v="SG/HTI-02369987"/>
    <d v="2025-12-04T00:00:00"/>
    <n v="73021"/>
    <s v="ĐÃ KIỂM TRA - Hàng trả - SATRA - satra0088 - SATRA 25 BÙI CÔNG TRỪNG (Phiếu trả ngày: 04/12/2025)- phiếu: INV:I-02369987"/>
    <n v="-683551"/>
    <n v="0"/>
    <n v="-54684"/>
    <n v="-738235"/>
    <s v="Tồn đầu kỳ"/>
    <d v="2026-03-25T00:00:00"/>
    <m/>
    <n v="-738235"/>
    <n v="0"/>
    <n v="-738235"/>
    <n v="0"/>
    <d v="2025-12-04T00:00:00"/>
    <m/>
    <d v="2025-12-04T00:00:00"/>
    <n v="0"/>
    <m/>
    <s v=""/>
    <s v="Đã thanh toán"/>
    <d v="2025-12-04T00:00:00"/>
    <d v="2026-03-25T00:00:00"/>
    <m/>
    <m/>
    <x v="14"/>
    <x v="14"/>
    <m/>
  </r>
  <r>
    <x v="24"/>
    <x v="24"/>
    <d v="2025-12-01T00:00:00"/>
    <s v="SG/HTI-02364109"/>
    <d v="2025-11-28T00:00:00"/>
    <n v="73021"/>
    <s v="ĐÃ KIỂM TRA - Hàng trả - SATRA - satra0217 - SATRA 34C HOÀNG NGỌC PHÁCH (Phiếu trả ngày: 28/11/2025)- phiếu: INV:I-02364109"/>
    <n v="-205800"/>
    <n v="0"/>
    <n v="-16464"/>
    <n v="-222264"/>
    <s v="Tồn đầu kỳ"/>
    <d v="2026-03-25T00:00:00"/>
    <m/>
    <n v="-222264"/>
    <n v="0"/>
    <n v="-222264"/>
    <n v="0"/>
    <d v="2025-11-28T00:00:00"/>
    <m/>
    <d v="2025-11-28T00:00:00"/>
    <n v="0"/>
    <m/>
    <s v=""/>
    <s v="Đã thanh toán"/>
    <d v="2025-11-28T00:00:00"/>
    <d v="2026-03-25T00:00:00"/>
    <m/>
    <m/>
    <x v="14"/>
    <x v="14"/>
    <m/>
  </r>
  <r>
    <x v="8"/>
    <x v="8"/>
    <d v="2025-12-08T00:00:00"/>
    <s v="HN/HTRRS20251206823"/>
    <d v="2025-12-06T00:00:00"/>
    <n v="2992"/>
    <s v="ĐÃ KIỂM TRA - Hàng trả - CircleK-HN2088 - CircleK 80 Khu Ao Sen - phiếu: RRS20251206823 - Phiếu ngày (06/12/2025)"/>
    <n v="-125274"/>
    <n v="0"/>
    <n v="-10022"/>
    <n v="-135296"/>
    <s v="Tồn đầu kỳ"/>
    <m/>
    <m/>
    <n v="-135296"/>
    <n v="0"/>
    <n v="0"/>
    <n v="-135296"/>
    <d v="2025-12-06T00:00:00"/>
    <m/>
    <d v="2025-12-06T00:00:00"/>
    <n v="0"/>
    <m/>
    <n v="124.56088738425751"/>
    <s v="Nợ quá hạn hơn 120 ngày có khả năng mất thanh toán"/>
    <d v="2025-12-06T00:00:00"/>
    <d v="1899-12-30T00:00:00"/>
    <m/>
    <m/>
    <x v="4"/>
    <x v="4"/>
    <m/>
  </r>
  <r>
    <x v="8"/>
    <x v="8"/>
    <d v="2025-12-01T00:00:00"/>
    <s v="HN/HTRRS20251201493"/>
    <d v="2025-12-01T00:00:00"/>
    <n v="2991"/>
    <s v="ĐÃ KIỂM TRA - Hàng trả - CircleK-HN2173 - CircleK Số Bt16B5-03, Làng Việt Kiều Châu Âu, Khu Đô Thị Mới Mỗ Lao - phiếu: RRS20251201493 - Phiếu ngày (01/12/2025)"/>
    <n v="-125274"/>
    <n v="0"/>
    <n v="-10022"/>
    <n v="-135296"/>
    <s v="Tồn đầu kỳ"/>
    <m/>
    <m/>
    <n v="-135296"/>
    <n v="0"/>
    <n v="0"/>
    <n v="-135296"/>
    <d v="2025-12-01T00:00:00"/>
    <m/>
    <d v="2025-12-01T00:00:00"/>
    <n v="0"/>
    <m/>
    <n v="129.56088738425751"/>
    <s v="Nợ quá hạn hơn 120 ngày có khả năng mất thanh toán"/>
    <d v="2025-12-01T00:00:00"/>
    <d v="1899-12-30T00:00:00"/>
    <m/>
    <m/>
    <x v="4"/>
    <x v="4"/>
    <m/>
  </r>
  <r>
    <x v="8"/>
    <x v="8"/>
    <d v="2025-12-09T00:00:00"/>
    <s v="HN/HTRRS20251209948"/>
    <d v="2025-12-09T00:00:00"/>
    <n v="3117"/>
    <s v="ĐÃ KIỂM TRA - Hàng trả - CircleK-HN2169 - CircleK 25 Ngô Thì Nhậm - phiếu: RRS20251209948 - Phiếu ngày (09/12/2025)"/>
    <n v="-23076"/>
    <n v="0"/>
    <n v="-1846"/>
    <n v="-24922"/>
    <s v="Tồn đầu kỳ"/>
    <m/>
    <m/>
    <n v="-24922"/>
    <n v="0"/>
    <n v="0"/>
    <n v="-24922"/>
    <d v="2025-12-09T00:00:00"/>
    <m/>
    <d v="2025-12-09T00:00:00"/>
    <n v="0"/>
    <m/>
    <n v="121.56088738425751"/>
    <s v="Nợ quá hạn hơn 120 ngày có khả năng mất thanh toán"/>
    <d v="2025-12-09T00:00:00"/>
    <d v="1899-12-30T00:00:00"/>
    <m/>
    <m/>
    <x v="4"/>
    <x v="4"/>
    <m/>
  </r>
  <r>
    <x v="8"/>
    <x v="8"/>
    <d v="2025-12-01T00:00:00"/>
    <s v="51201493"/>
    <d v="2025-12-01T00:00:00"/>
    <n v="3091"/>
    <s v="Hàng trả - CircleK-HN2173 - CircleK Số Bt16B5-03, Làng Việt Kiều Châu Âu, Khu Đô Thị Mới Mỗ Lao - 51201493 - Phiếu ngày (01/12/2025)"/>
    <n v="-125274"/>
    <n v="0"/>
    <n v="-10022"/>
    <n v="-135296"/>
    <s v="Tồn đầu kỳ"/>
    <m/>
    <m/>
    <n v="-135296"/>
    <n v="0"/>
    <n v="0"/>
    <n v="-135296"/>
    <d v="2025-12-01T00:00:00"/>
    <m/>
    <d v="2025-12-01T00:00:00"/>
    <n v="0"/>
    <m/>
    <n v="129.56088738425751"/>
    <s v="Nợ quá hạn hơn 120 ngày có khả năng mất thanh toán"/>
    <d v="2025-12-01T00:00:00"/>
    <d v="1899-12-30T00:00:00"/>
    <m/>
    <m/>
    <x v="4"/>
    <x v="4"/>
    <m/>
  </r>
  <r>
    <x v="3"/>
    <x v="3"/>
    <d v="2025-12-31T00:00:00"/>
    <s v="SGT/HT2086"/>
    <d v="2025-12-31T00:00:00"/>
    <n v="6419"/>
    <s v="Hàng trả - chưa xác định số phiếu trả hàng"/>
    <n v="-46152"/>
    <n v="0"/>
    <n v="-3692"/>
    <n v="-49844"/>
    <s v="Tồn đầu kỳ"/>
    <m/>
    <m/>
    <n v="-49844"/>
    <n v="0"/>
    <n v="0"/>
    <n v="-49844"/>
    <d v="2025-12-31T00:00:00"/>
    <m/>
    <d v="2025-12-31T00:00:00"/>
    <n v="0"/>
    <m/>
    <n v="99.560887384257512"/>
    <s v="Nợ quá hạn từ 90 ngày đến 120 ngày"/>
    <d v="2025-12-31T00:00:00"/>
    <d v="1899-12-30T00:00:00"/>
    <m/>
    <m/>
    <x v="3"/>
    <x v="3"/>
    <m/>
  </r>
  <r>
    <x v="3"/>
    <x v="3"/>
    <d v="2025-12-31T00:00:00"/>
    <s v="SGT/HT2087"/>
    <d v="2025-12-31T00:00:00"/>
    <n v="6425"/>
    <s v="Hàng trả - chưa xác định số phiếu trả hàng"/>
    <n v="-46152"/>
    <n v="0"/>
    <n v="-3692"/>
    <n v="-49844"/>
    <s v="Tồn đầu kỳ"/>
    <m/>
    <m/>
    <n v="-49844"/>
    <n v="0"/>
    <n v="0"/>
    <n v="-49844"/>
    <d v="2025-12-31T00:00:00"/>
    <m/>
    <d v="2025-12-31T00:00:00"/>
    <n v="0"/>
    <m/>
    <n v="99.560887384257512"/>
    <s v="Nợ quá hạn từ 90 ngày đến 120 ngày"/>
    <d v="2025-12-31T00:00:00"/>
    <d v="1899-12-30T00:00:00"/>
    <m/>
    <m/>
    <x v="3"/>
    <x v="3"/>
    <m/>
  </r>
  <r>
    <x v="160"/>
    <x v="160"/>
    <d v="2025-12-24T00:00:00"/>
    <s v="HN/HT20251224-00002"/>
    <d v="2025-12-24T00:00:00"/>
    <m/>
    <s v="ĐÃ KIỂM TRA - Hàng trả - Kmarket0017 - K-Market Greenbay - phiếu: 20251224-00002 - Phiếu ngày (24/12/2025)"/>
    <n v="-294179"/>
    <n v="0"/>
    <n v="-23534"/>
    <n v="-317713"/>
    <s v="Tồn đầu kỳ"/>
    <m/>
    <m/>
    <n v="-317713"/>
    <n v="0"/>
    <n v="0"/>
    <n v="-317713"/>
    <d v="2025-12-24T00:00:00"/>
    <m/>
    <d v="2025-12-24T00:00:00"/>
    <n v="0"/>
    <m/>
    <n v="106.56088738425751"/>
    <s v="Nợ quá hạn từ 90 ngày đến 120 ngày"/>
    <d v="2025-12-24T00:00:00"/>
    <d v="1899-12-30T00:00:00"/>
    <m/>
    <m/>
    <x v="10"/>
    <x v="10"/>
    <m/>
  </r>
  <r>
    <x v="28"/>
    <x v="28"/>
    <d v="2025-12-12T00:00:00"/>
    <s v="HN/HT20251212-00001"/>
    <d v="2025-12-12T00:00:00"/>
    <m/>
    <s v="ĐÃ KIỂM TRA - Hàng trả - Kmarket0005 - K-Market 17T3 - phiếu: 20251212-00001 - Phiếu ngày (12/12/2025)"/>
    <n v="-105506"/>
    <n v="0"/>
    <n v="-8440"/>
    <n v="-113946"/>
    <s v="Tồn đầu kỳ"/>
    <m/>
    <m/>
    <n v="-113946"/>
    <n v="0"/>
    <n v="0"/>
    <n v="-113946"/>
    <d v="2025-12-12T00:00:00"/>
    <m/>
    <d v="2025-12-12T00:00:00"/>
    <n v="0"/>
    <m/>
    <n v="118.56088738425751"/>
    <s v="Nợ quá hạn từ 90 ngày đến 120 ngày"/>
    <d v="2025-12-12T00:00:00"/>
    <d v="1899-12-30T00:00:00"/>
    <m/>
    <m/>
    <x v="10"/>
    <x v="10"/>
    <m/>
  </r>
  <r>
    <x v="20"/>
    <x v="20"/>
    <d v="2025-12-25T00:00:00"/>
    <m/>
    <d v="2025-12-25T00:00:00"/>
    <m/>
    <s v="Hàng trả - Kmarket Minato Hải Phòng"/>
    <n v="-307231"/>
    <n v="0"/>
    <n v="-24579"/>
    <n v="-331810"/>
    <s v="Tồn đầu kỳ"/>
    <m/>
    <m/>
    <n v="-331810"/>
    <n v="0"/>
    <n v="0"/>
    <n v="-331810"/>
    <d v="2025-12-25T00:00:00"/>
    <m/>
    <d v="2025-12-25T00:00:00"/>
    <n v="0"/>
    <m/>
    <n v="105.56088738425751"/>
    <s v="Nợ quá hạn từ 90 ngày đến 120 ngày"/>
    <d v="2025-12-25T00:00:00"/>
    <d v="1899-12-30T00:00:00"/>
    <m/>
    <m/>
    <x v="10"/>
    <x v="10"/>
    <m/>
  </r>
  <r>
    <x v="163"/>
    <x v="164"/>
    <d v="2025-12-25T00:00:00"/>
    <s v="HN/HT20251225-00001"/>
    <d v="2025-12-25T00:00:00"/>
    <m/>
    <s v="ĐÃ KIỂM TRA - Hàng trả - Kmarket0034 - K-Market Daewoo Starlake -phiếu: 20251225-00001 - Phiếu ngày (25/12/2025)"/>
    <n v="-238571"/>
    <n v="0"/>
    <n v="-19086"/>
    <n v="-257657"/>
    <s v="Tồn đầu kỳ"/>
    <m/>
    <m/>
    <n v="-257657"/>
    <n v="0"/>
    <n v="0"/>
    <n v="-257657"/>
    <d v="2025-12-25T00:00:00"/>
    <m/>
    <d v="2025-12-25T00:00:00"/>
    <n v="0"/>
    <m/>
    <n v="105.56088738425751"/>
    <s v="Nợ quá hạn từ 90 ngày đến 120 ngày"/>
    <d v="2025-12-25T00:00:00"/>
    <d v="1899-12-30T00:00:00"/>
    <m/>
    <m/>
    <x v="10"/>
    <x v="10"/>
    <m/>
  </r>
  <r>
    <x v="20"/>
    <x v="20"/>
    <d v="2025-12-31T00:00:00"/>
    <s v="NVK00085"/>
    <d v="2025-12-31T00:00:00"/>
    <m/>
    <s v="Chiết khấu, Hỗ trợ KMARKET T12.2025"/>
    <n v="-186614"/>
    <n v="0"/>
    <n v="0"/>
    <n v="-186614"/>
    <s v="Tồn đầu kỳ"/>
    <m/>
    <m/>
    <n v="-186614"/>
    <n v="0"/>
    <n v="0"/>
    <n v="-186614"/>
    <d v="2025-12-31T00:00:00"/>
    <m/>
    <d v="2025-12-31T00:00:00"/>
    <n v="0"/>
    <m/>
    <n v="99.560887384257512"/>
    <s v="Nợ quá hạn từ 90 ngày đến 120 ngày"/>
    <d v="2025-12-31T00:00:00"/>
    <d v="1899-12-30T00:00:00"/>
    <m/>
    <m/>
    <x v="10"/>
    <x v="10"/>
    <m/>
  </r>
  <r>
    <x v="17"/>
    <x v="17"/>
    <d v="2025-12-31T00:00:00"/>
    <s v="MDV/PVH/00355"/>
    <d v="2025-12-31T00:00:00"/>
    <m/>
    <s v="Chi phí trưng bày, quảng cáo tháng 12/2025"/>
    <n v="0"/>
    <n v="-27728"/>
    <n v="-2218"/>
    <n v="-29946"/>
    <s v="Tồn đầu kỳ"/>
    <d v="2026-02-13T00:00:00"/>
    <m/>
    <n v="-29946"/>
    <n v="0"/>
    <n v="-29946"/>
    <n v="0"/>
    <d v="2025-12-31T00:00:00"/>
    <m/>
    <d v="2025-12-31T00:00:00"/>
    <n v="0"/>
    <m/>
    <s v=""/>
    <s v="Đã thanh toán"/>
    <d v="2025-12-31T00:00:00"/>
    <d v="2026-02-13T00:00:00"/>
    <m/>
    <m/>
    <x v="7"/>
    <x v="7"/>
    <m/>
  </r>
  <r>
    <x v="14"/>
    <x v="14"/>
    <d v="2025-12-31T00:00:00"/>
    <m/>
    <d v="2025-12-31T00:00:00"/>
    <n v="2190"/>
    <s v="Điều chỉnh giảm số lượng do khách hàng hoàn trả lại hàng"/>
    <n v="-426674"/>
    <n v="0"/>
    <n v="-34134"/>
    <n v="-460808"/>
    <s v="Tồn đầu kỳ"/>
    <d v="2026-01-30T00:00:00"/>
    <m/>
    <n v="-460808"/>
    <n v="0"/>
    <n v="-460808"/>
    <n v="0"/>
    <d v="2025-12-31T00:00:00"/>
    <m/>
    <d v="2025-12-31T00:00:00"/>
    <n v="0"/>
    <m/>
    <s v=""/>
    <s v="Đã thanh toán"/>
    <d v="2025-12-31T00:00:00"/>
    <d v="2026-01-30T00:00:00"/>
    <m/>
    <m/>
    <x v="5"/>
    <x v="5"/>
    <m/>
  </r>
  <r>
    <x v="15"/>
    <x v="15"/>
    <d v="2025-12-22T00:00:00"/>
    <s v="MDV/PVH/00345"/>
    <d v="2025-12-22T00:00:00"/>
    <n v="7376"/>
    <s v="phí vận chuyển T11.2025"/>
    <n v="-1407420"/>
    <n v="0"/>
    <n v="-112593"/>
    <n v="-1520013"/>
    <s v="Tồn đầu kỳ"/>
    <d v="2026-01-12T00:00:00"/>
    <m/>
    <n v="-1520013"/>
    <n v="0"/>
    <n v="-1520013"/>
    <n v="0"/>
    <d v="2025-12-22T00:00:00"/>
    <m/>
    <d v="2025-12-22T00:00:00"/>
    <n v="0"/>
    <m/>
    <s v=""/>
    <s v="Đã thanh toán"/>
    <d v="2025-12-22T00:00:00"/>
    <d v="2026-01-12T00:00:00"/>
    <m/>
    <m/>
    <x v="5"/>
    <x v="5"/>
    <m/>
  </r>
  <r>
    <x v="16"/>
    <x v="16"/>
    <d v="2025-12-01T00:00:00"/>
    <s v="HN/HT2025090316"/>
    <d v="2025-09-03T00:00:00"/>
    <n v="294"/>
    <s v="Hàng trả - A33PT208 - Cửa hàng OKONO 208 Phúc Tân - OkonoA33"/>
    <n v="-296201"/>
    <n v="0"/>
    <n v="-23696"/>
    <n v="-319897"/>
    <s v="Tồn đầu kỳ"/>
    <d v="2026-01-26T00:00:00"/>
    <m/>
    <n v="-319897"/>
    <n v="0"/>
    <n v="-319897"/>
    <n v="0"/>
    <d v="2025-09-03T00:00:00"/>
    <m/>
    <d v="2025-09-03T00:00:00"/>
    <n v="0"/>
    <m/>
    <s v=""/>
    <s v="Đã thanh toán"/>
    <d v="2025-09-03T00:00:00"/>
    <d v="2026-01-26T00:00:00"/>
    <m/>
    <m/>
    <x v="6"/>
    <x v="6"/>
    <m/>
  </r>
  <r>
    <x v="16"/>
    <x v="16"/>
    <d v="2025-12-01T00:00:00"/>
    <s v="HN/HT2025090315"/>
    <d v="2025-09-13T00:00:00"/>
    <n v="294"/>
    <s v="Hàng trả - A27PT401- Cửa hàng OKONO 401 Phúc Tân - OkonoA27"/>
    <n v="-175264"/>
    <n v="0"/>
    <n v="-14021"/>
    <n v="-189285"/>
    <s v="Tồn đầu kỳ"/>
    <d v="2026-01-26T00:00:00"/>
    <m/>
    <n v="-189285"/>
    <n v="0"/>
    <n v="-189285"/>
    <n v="0"/>
    <d v="2025-09-13T00:00:00"/>
    <m/>
    <d v="2025-09-13T00:00:00"/>
    <n v="0"/>
    <m/>
    <s v=""/>
    <s v="Đã thanh toán"/>
    <d v="2025-09-13T00:00:00"/>
    <d v="2026-01-26T00:00:00"/>
    <m/>
    <m/>
    <x v="6"/>
    <x v="6"/>
    <m/>
  </r>
  <r>
    <x v="16"/>
    <x v="16"/>
    <d v="2025-12-01T00:00:00"/>
    <s v="HN/HT2025090313"/>
    <d v="2025-09-13T00:00:00"/>
    <n v="294"/>
    <s v="Hàng trả - A08TQV24 - Cửa hàng OKONO Trần Quốc Vượng - OkonoA08"/>
    <n v="-139518"/>
    <n v="0"/>
    <n v="-11161"/>
    <n v="-150679"/>
    <s v="Tồn đầu kỳ"/>
    <d v="2026-01-26T00:00:00"/>
    <m/>
    <n v="-150679"/>
    <n v="0"/>
    <n v="-150679"/>
    <n v="0"/>
    <d v="2025-09-13T00:00:00"/>
    <m/>
    <d v="2025-09-13T00:00:00"/>
    <n v="0"/>
    <m/>
    <s v=""/>
    <s v="Đã thanh toán"/>
    <d v="2025-09-13T00:00:00"/>
    <d v="2026-01-26T00:00:00"/>
    <m/>
    <m/>
    <x v="6"/>
    <x v="6"/>
    <m/>
  </r>
  <r>
    <x v="16"/>
    <x v="16"/>
    <d v="2025-12-01T00:00:00"/>
    <s v="HN/HT2025090312"/>
    <d v="2025-09-05T00:00:00"/>
    <n v="294"/>
    <s v="Hàng trả - A08TQV24 - Cửa hàng OKONO Trần Quốc Vượng - OkonoA08"/>
    <n v="-105632"/>
    <n v="0"/>
    <n v="-8451"/>
    <n v="-114083"/>
    <s v="Tồn đầu kỳ"/>
    <d v="2026-01-26T00:00:00"/>
    <m/>
    <n v="-114083"/>
    <n v="0"/>
    <n v="-114083"/>
    <n v="0"/>
    <d v="2025-09-05T00:00:00"/>
    <m/>
    <d v="2025-09-05T00:00:00"/>
    <n v="0"/>
    <m/>
    <s v=""/>
    <s v="Đã thanh toán"/>
    <d v="2025-09-05T00:00:00"/>
    <d v="2026-01-26T00:00:00"/>
    <m/>
    <m/>
    <x v="6"/>
    <x v="6"/>
    <m/>
  </r>
  <r>
    <x v="16"/>
    <x v="16"/>
    <d v="2025-12-01T00:00:00"/>
    <s v="HN/HT2025090317"/>
    <d v="2025-09-04T00:00:00"/>
    <n v="294"/>
    <s v="Hàng trả - A33PT208 - Cửa hàng OKONO 208 Phúc Tân - OkonoA33"/>
    <n v="-105632"/>
    <n v="0"/>
    <n v="-8451"/>
    <n v="-114083"/>
    <s v="Tồn đầu kỳ"/>
    <d v="2026-01-26T00:00:00"/>
    <m/>
    <n v="-114083"/>
    <n v="0"/>
    <n v="-114083"/>
    <n v="0"/>
    <d v="2025-09-04T00:00:00"/>
    <m/>
    <d v="2025-09-04T00:00:00"/>
    <n v="0"/>
    <m/>
    <s v=""/>
    <s v="Đã thanh toán"/>
    <d v="2025-09-04T00:00:00"/>
    <d v="2026-01-26T00:00:00"/>
    <m/>
    <m/>
    <x v="6"/>
    <x v="6"/>
    <m/>
  </r>
  <r>
    <x v="16"/>
    <x v="16"/>
    <d v="2025-12-01T00:00:00"/>
    <s v="HN/HT2025090314"/>
    <d v="2025-09-16T00:00:00"/>
    <n v="294"/>
    <s v="Hàng trả - A16YX85 - Cửa hàng OKONO Yên Xá - OkonoA16"/>
    <n v="-52816"/>
    <n v="0"/>
    <n v="-4225"/>
    <n v="-57041"/>
    <s v="Tồn đầu kỳ"/>
    <d v="2026-01-26T00:00:00"/>
    <m/>
    <n v="-57041"/>
    <n v="0"/>
    <n v="-57041"/>
    <n v="0"/>
    <d v="2025-09-16T00:00:00"/>
    <m/>
    <d v="2025-09-16T00:00:00"/>
    <n v="0"/>
    <m/>
    <s v=""/>
    <s v="Đã thanh toán"/>
    <d v="2025-09-16T00:00:00"/>
    <d v="2026-01-26T00:00:00"/>
    <m/>
    <m/>
    <x v="6"/>
    <x v="6"/>
    <m/>
  </r>
  <r>
    <x v="16"/>
    <x v="16"/>
    <d v="2025-12-01T00:00:00"/>
    <s v="HN/HT2025090096"/>
    <d v="2025-09-16T00:00:00"/>
    <n v="294"/>
    <s v="ĐÃ KIỂM TRA- Hàng trả - OKONO - okonoa30 (Phiếu trả ngày: 16/09/2025)"/>
    <n v="-527652"/>
    <n v="0"/>
    <n v="-42213"/>
    <n v="-569865"/>
    <s v="Tồn đầu kỳ"/>
    <d v="2026-01-26T00:00:00"/>
    <m/>
    <n v="-569865"/>
    <n v="0"/>
    <n v="-569865"/>
    <n v="0"/>
    <d v="2025-09-16T00:00:00"/>
    <m/>
    <d v="2025-09-16T00:00:00"/>
    <n v="0"/>
    <m/>
    <s v=""/>
    <s v="Đã thanh toán"/>
    <d v="2025-09-16T00:00:00"/>
    <d v="2026-01-26T00:00:00"/>
    <m/>
    <m/>
    <x v="6"/>
    <x v="6"/>
    <m/>
  </r>
  <r>
    <x v="16"/>
    <x v="16"/>
    <d v="2025-12-01T00:00:00"/>
    <s v="HN/HTA082510081"/>
    <d v="2025-09-23T00:00:00"/>
    <n v="294"/>
    <s v="ĐÃ KIỂM TRA - HÀNG TRẢ - A08TQV24 - Cửa hàng OKONO Trần Quốc Vượng  - OkonoA08 - phiếu : A082510081"/>
    <n v="-105505"/>
    <n v="0"/>
    <n v="-8440"/>
    <n v="-113945"/>
    <s v="Tồn đầu kỳ"/>
    <d v="2026-01-26T00:00:00"/>
    <m/>
    <n v="-113945"/>
    <n v="0"/>
    <n v="-113945"/>
    <n v="0"/>
    <d v="2025-09-23T00:00:00"/>
    <m/>
    <d v="2025-09-23T00:00:00"/>
    <n v="0"/>
    <m/>
    <s v=""/>
    <s v="Đã thanh toán"/>
    <d v="2025-09-23T00:00:00"/>
    <d v="2026-01-26T00:00:00"/>
    <m/>
    <m/>
    <x v="6"/>
    <x v="6"/>
    <m/>
  </r>
  <r>
    <x v="16"/>
    <x v="16"/>
    <d v="2025-12-01T00:00:00"/>
    <s v="HN/HT2025090132"/>
    <d v="2025-09-19T00:00:00"/>
    <n v="294"/>
    <s v="ĐÃ KIỂM TRA - Hàng trả - OKONO - okonoa06 (Phiếu trả ngày: 19/09/2025)"/>
    <n v="-369331"/>
    <n v="0"/>
    <n v="-29546"/>
    <n v="-398877"/>
    <s v="Tồn đầu kỳ"/>
    <d v="2026-01-26T00:00:00"/>
    <m/>
    <n v="-398877"/>
    <n v="0"/>
    <n v="-398877"/>
    <n v="0"/>
    <d v="2025-09-19T00:00:00"/>
    <m/>
    <d v="2025-09-19T00:00:00"/>
    <n v="0"/>
    <m/>
    <s v=""/>
    <s v="Đã thanh toán"/>
    <d v="2025-09-19T00:00:00"/>
    <d v="2026-01-26T00:00:00"/>
    <m/>
    <m/>
    <x v="6"/>
    <x v="6"/>
    <m/>
  </r>
  <r>
    <x v="16"/>
    <x v="16"/>
    <d v="2025-12-01T00:00:00"/>
    <s v="HN/HT302509241"/>
    <d v="2025-09-24T00:00:00"/>
    <n v="294"/>
    <s v="ĐÃ KIỂM TRA - Hàng trả - OkonoA30 - A30HC70 - Cửa hàng OKONO Hoàng Cầu - phiếu: A302509241"/>
    <n v="-211010"/>
    <n v="0"/>
    <n v="-16881"/>
    <n v="-227891"/>
    <s v="Tồn đầu kỳ"/>
    <d v="2026-01-26T00:00:00"/>
    <m/>
    <n v="-227891"/>
    <n v="0"/>
    <n v="-227891"/>
    <n v="0"/>
    <d v="2025-09-24T00:00:00"/>
    <m/>
    <d v="2025-09-24T00:00:00"/>
    <n v="0"/>
    <m/>
    <s v=""/>
    <s v="Đã thanh toán"/>
    <d v="2025-09-24T00:00:00"/>
    <d v="2026-01-26T00:00:00"/>
    <m/>
    <m/>
    <x v="6"/>
    <x v="6"/>
    <m/>
  </r>
  <r>
    <x v="16"/>
    <x v="16"/>
    <d v="2025-12-30T00:00:00"/>
    <s v="MDV/C6/00048"/>
    <d v="2025-12-30T00:00:00"/>
    <n v="295"/>
    <s v="Hỗ trợ bán hàng, marketing tháng 09/2025"/>
    <n v="-306814"/>
    <n v="0"/>
    <n v="-24545"/>
    <n v="-331359"/>
    <s v="Tồn đầu kỳ"/>
    <d v="2026-01-26T00:00:00"/>
    <m/>
    <n v="-331359"/>
    <n v="0"/>
    <n v="-331359"/>
    <n v="0"/>
    <d v="2025-12-30T00:00:00"/>
    <m/>
    <d v="2025-12-30T00:00:00"/>
    <n v="0"/>
    <m/>
    <s v=""/>
    <s v="Đã thanh toán"/>
    <d v="2025-12-30T00:00:00"/>
    <d v="2026-01-26T00:00:00"/>
    <m/>
    <m/>
    <x v="6"/>
    <x v="6"/>
    <m/>
  </r>
  <r>
    <x v="162"/>
    <x v="162"/>
    <d v="2025-12-19T00:00:00"/>
    <s v="HN/HTXT03020853"/>
    <d v="2025-12-19T00:00:00"/>
    <m/>
    <s v="ĐÃ KIỂM TRA - Hàng trả - PTmart0001 - PTMart 201 Minh Khai - phiếu: XT03020853 - Phiếu ngày (19/12/2025)"/>
    <n v="-289545"/>
    <n v="0"/>
    <n v="-23164"/>
    <n v="-312709"/>
    <s v="Tồn đầu kỳ"/>
    <d v="2026-01-24T00:00:00"/>
    <m/>
    <n v="-312709"/>
    <n v="0"/>
    <n v="-312709"/>
    <n v="0"/>
    <d v="2025-12-19T00:00:00"/>
    <m/>
    <d v="2025-12-19T00:00:00"/>
    <n v="0"/>
    <m/>
    <s v=""/>
    <s v="Đã thanh toán"/>
    <d v="2025-12-19T00:00:00"/>
    <d v="2026-01-24T00:00:00"/>
    <m/>
    <m/>
    <x v="20"/>
    <x v="20"/>
    <m/>
  </r>
  <r>
    <x v="162"/>
    <x v="162"/>
    <d v="2025-12-11T00:00:00"/>
    <s v="HN/HTXT03020715"/>
    <d v="2025-12-11T00:00:00"/>
    <m/>
    <s v="ĐÃ KIỂM TRA - Hàng trả - PTmart0007 - PT Mart Hà Đông - phiếu: XT03020715 - Phiếu ngày (11/12/2025)"/>
    <n v="-110780"/>
    <n v="0"/>
    <n v="-8862"/>
    <n v="-119642"/>
    <s v="Tồn đầu kỳ"/>
    <d v="2026-01-24T00:00:00"/>
    <m/>
    <n v="-119642"/>
    <n v="0"/>
    <n v="-119642"/>
    <n v="0"/>
    <d v="2025-12-11T00:00:00"/>
    <m/>
    <d v="2025-12-11T00:00:00"/>
    <n v="0"/>
    <m/>
    <s v=""/>
    <s v="Đã thanh toán"/>
    <d v="2025-12-11T00:00:00"/>
    <d v="2026-01-24T00:00:00"/>
    <m/>
    <m/>
    <x v="20"/>
    <x v="20"/>
    <m/>
  </r>
  <r>
    <x v="53"/>
    <x v="53"/>
    <d v="2025-12-19T00:00:00"/>
    <s v="SGT/HTRS113800KQ"/>
    <d v="2025-12-19T00:00:00"/>
    <m/>
    <s v="ĐÃ KIỂM TRA - HÀNG TRẢ - PHIẾU: RS113800KQ - Số 174 Trần Quang Khải - phiếu ngày : 19/12"/>
    <n v="-106116"/>
    <n v="0"/>
    <n v="-8489"/>
    <n v="-114605"/>
    <s v="Tồn đầu kỳ"/>
    <d v="2026-01-27T00:00:00"/>
    <m/>
    <n v="-114605"/>
    <n v="0"/>
    <n v="-114605"/>
    <n v="0"/>
    <d v="2025-12-19T00:00:00"/>
    <m/>
    <d v="2025-12-19T00:00:00"/>
    <n v="0"/>
    <m/>
    <s v=""/>
    <s v="Đã thanh toán"/>
    <d v="2025-12-19T00:00:00"/>
    <d v="2026-01-27T00:00:00"/>
    <m/>
    <m/>
    <x v="17"/>
    <x v="17"/>
    <m/>
  </r>
  <r>
    <x v="53"/>
    <x v="53"/>
    <d v="2025-12-11T00:00:00"/>
    <s v="SG/HTRS108400VK"/>
    <d v="2025-12-11T00:00:00"/>
    <m/>
    <s v="ĐÃ KIỂM TRA - HÀNG TRẢ - phiếu: RS108400VK - B-00.002, KDC Lô 6-9, sỐ 02 DƯỜNG SỐ 13 - phiếu ngày 11/12/2025"/>
    <n v="-106116"/>
    <n v="0"/>
    <n v="-8489"/>
    <n v="-114605"/>
    <s v="Tồn đầu kỳ"/>
    <d v="2026-01-27T00:00:00"/>
    <m/>
    <n v="-114605"/>
    <n v="0"/>
    <n v="-114605"/>
    <n v="0"/>
    <d v="2025-12-11T00:00:00"/>
    <m/>
    <d v="2025-12-11T00:00:00"/>
    <n v="0"/>
    <m/>
    <s v=""/>
    <s v="Đã thanh toán"/>
    <d v="2025-12-11T00:00:00"/>
    <d v="2026-01-27T00:00:00"/>
    <m/>
    <m/>
    <x v="17"/>
    <x v="17"/>
    <m/>
  </r>
  <r>
    <x v="53"/>
    <x v="53"/>
    <d v="2025-12-29T00:00:00"/>
    <s v="SGT/HTRS109500SC"/>
    <d v="2025-12-29T00:00:00"/>
    <m/>
    <s v="ĐÃ KIỂM TRA - HÀNG TRẢ - PHIẾU : RS109500SC - TẦNG 1, Cobi Tower II, Số 5-7 dường số 8 - phiếu ngày: 29/12"/>
    <n v="-212232"/>
    <n v="0"/>
    <n v="-16979"/>
    <n v="-229211"/>
    <s v="Tồn đầu kỳ"/>
    <d v="2026-01-27T00:00:00"/>
    <m/>
    <n v="-229211"/>
    <n v="0"/>
    <n v="-229211"/>
    <n v="0"/>
    <d v="2025-12-29T00:00:00"/>
    <m/>
    <d v="2025-12-29T00:00:00"/>
    <n v="0"/>
    <m/>
    <s v=""/>
    <s v="Đã thanh toán"/>
    <d v="2025-12-29T00:00:00"/>
    <d v="2026-01-27T00:00:00"/>
    <m/>
    <m/>
    <x v="17"/>
    <x v="17"/>
    <m/>
  </r>
  <r>
    <x v="110"/>
    <x v="110"/>
    <d v="2025-12-31T00:00:00"/>
    <s v="SGT/HTRS3001001J"/>
    <d v="2025-12-31T00:00:00"/>
    <m/>
    <s v="ĐÃ KIỂM TRA - HÀNG TRẢ - PHIẾU: RS3001001J - Số 52 Lò Sũ - phiếu ngày : 31/12"/>
    <n v="-106116"/>
    <n v="0"/>
    <n v="-8489"/>
    <n v="-114605"/>
    <s v="Tồn đầu kỳ"/>
    <d v="2026-01-27T00:00:00"/>
    <m/>
    <n v="-114605"/>
    <n v="0"/>
    <n v="-114605"/>
    <n v="0"/>
    <d v="2025-12-31T00:00:00"/>
    <m/>
    <d v="2025-12-31T00:00:00"/>
    <n v="0"/>
    <m/>
    <s v=""/>
    <s v="Đã thanh toán"/>
    <d v="2025-12-31T00:00:00"/>
    <d v="2026-01-27T00:00:00"/>
    <m/>
    <m/>
    <x v="17"/>
    <x v="17"/>
    <m/>
  </r>
  <r>
    <x v="53"/>
    <x v="53"/>
    <d v="2025-12-22T00:00:00"/>
    <s v="SG/HTRS107601IU"/>
    <d v="2025-12-22T00:00:00"/>
    <m/>
    <s v="ĐÃ KIỂM TRA - HÀNG TRẢ - PHIẾU: RS107601IU - PHIẾU NGÀY : 22/12 - TÒA S3.05 Vinhomes Grand park, Nguyễn Xiển"/>
    <n v="-106116"/>
    <n v="0"/>
    <n v="-8489"/>
    <n v="-114605"/>
    <s v="Tồn đầu kỳ"/>
    <d v="2026-01-27T00:00:00"/>
    <m/>
    <n v="-114605"/>
    <n v="0"/>
    <n v="-114605"/>
    <n v="0"/>
    <d v="2025-12-22T00:00:00"/>
    <m/>
    <d v="2025-12-22T00:00:00"/>
    <n v="0"/>
    <m/>
    <s v=""/>
    <s v="Đã thanh toán"/>
    <d v="2025-12-22T00:00:00"/>
    <d v="2026-01-27T00:00:00"/>
    <m/>
    <m/>
    <x v="17"/>
    <x v="17"/>
    <m/>
  </r>
  <r>
    <x v="53"/>
    <x v="53"/>
    <d v="2025-12-03T00:00:00"/>
    <s v="SG/HT041263"/>
    <d v="2025-12-03T00:00:00"/>
    <m/>
    <s v="ĐÃ KIỂM TRA - HÀNG TRẢ - phiếu: RS1013028H - 23 Tôn Thất Tùng"/>
    <n v="-106116"/>
    <n v="0"/>
    <n v="-8489"/>
    <n v="-114605"/>
    <s v="Tồn đầu kỳ"/>
    <d v="2026-01-27T00:00:00"/>
    <m/>
    <n v="-114605"/>
    <n v="0"/>
    <n v="-114605"/>
    <n v="0"/>
    <d v="2025-12-03T00:00:00"/>
    <m/>
    <d v="2025-12-03T00:00:00"/>
    <n v="0"/>
    <m/>
    <s v=""/>
    <s v="Đã thanh toán"/>
    <d v="2025-12-03T00:00:00"/>
    <d v="2026-01-27T00:00:00"/>
    <m/>
    <m/>
    <x v="17"/>
    <x v="17"/>
    <m/>
  </r>
  <r>
    <x v="53"/>
    <x v="53"/>
    <d v="2025-12-04T00:00:00"/>
    <s v="SG/HTRS109600YN"/>
    <d v="2025-12-04T00:00:00"/>
    <m/>
    <s v="ĐÃ KIỂM TRA - HÀNG TRẢ - Phiếu: RS109600YN - Tòa S6.03 Vinhomes Grand park, 88 Phước thiện"/>
    <n v="-106116"/>
    <n v="0"/>
    <n v="-8489"/>
    <n v="-114605"/>
    <s v="Tồn đầu kỳ"/>
    <d v="2026-01-27T00:00:00"/>
    <m/>
    <n v="-114605"/>
    <n v="0"/>
    <n v="-114605"/>
    <n v="0"/>
    <d v="2025-12-04T00:00:00"/>
    <m/>
    <d v="2025-12-04T00:00:00"/>
    <n v="0"/>
    <m/>
    <s v=""/>
    <s v="Đã thanh toán"/>
    <d v="2025-12-04T00:00:00"/>
    <d v="2026-01-27T00:00:00"/>
    <m/>
    <m/>
    <x v="17"/>
    <x v="17"/>
    <m/>
  </r>
  <r>
    <x v="53"/>
    <x v="53"/>
    <d v="2025-12-21T00:00:00"/>
    <s v="SG/HTRS102701ZZ"/>
    <d v="2025-12-21T00:00:00"/>
    <m/>
    <s v="ĐÃ KIỂM TRA - HÀNG TRẢ - PHIẾU: RS102701ZZ - Khối D, TẦNG 1, THE ART Gia Hòa, 523A ĐỖ XUÂN HỢP - PHIẾU NGÀY: 21/12"/>
    <n v="-106116"/>
    <n v="0"/>
    <n v="-8489"/>
    <n v="-114605"/>
    <s v="Tồn đầu kỳ"/>
    <d v="2026-01-27T00:00:00"/>
    <m/>
    <n v="-114605"/>
    <n v="0"/>
    <n v="-114605"/>
    <n v="0"/>
    <d v="2025-12-21T00:00:00"/>
    <m/>
    <d v="2025-12-21T00:00:00"/>
    <n v="0"/>
    <m/>
    <s v=""/>
    <s v="Đã thanh toán"/>
    <d v="2025-12-21T00:00:00"/>
    <d v="2026-01-27T00:00:00"/>
    <m/>
    <m/>
    <x v="17"/>
    <x v="17"/>
    <m/>
  </r>
  <r>
    <x v="53"/>
    <x v="53"/>
    <d v="2025-12-23T00:00:00"/>
    <s v="SG/HT171204"/>
    <d v="2025-12-23T00:00:00"/>
    <m/>
    <s v="ĐÃ KIỂM TRA - HÀNG TRẢ - PHIẾU: RS113800L1 - Số 174 Trần Quang Khải - phiếu ngày : 23/12"/>
    <n v="-128456"/>
    <n v="0"/>
    <n v="-10276"/>
    <n v="-138732"/>
    <s v="Tồn đầu kỳ"/>
    <d v="2026-01-27T00:00:00"/>
    <m/>
    <n v="-138732"/>
    <n v="0"/>
    <n v="-138732"/>
    <n v="0"/>
    <d v="2025-12-23T00:00:00"/>
    <m/>
    <d v="2025-12-23T00:00:00"/>
    <n v="0"/>
    <m/>
    <s v=""/>
    <s v="Đã thanh toán"/>
    <d v="2025-12-23T00:00:00"/>
    <d v="2026-01-27T00:00:00"/>
    <m/>
    <m/>
    <x v="17"/>
    <x v="17"/>
    <m/>
  </r>
  <r>
    <x v="53"/>
    <x v="53"/>
    <d v="2025-12-22T00:00:00"/>
    <s v="SG/HTRS1170002K"/>
    <d v="2025-12-22T00:00:00"/>
    <m/>
    <s v="ĐÃ KIỂM TRA - HÀNG TRẢ - PHIẾU : RS1170002K - phiếu ngày : 22/12 - Số 269 phạm Ngũ LÃO"/>
    <n v="-128456"/>
    <n v="0"/>
    <n v="-10276"/>
    <n v="-138732"/>
    <s v="Tồn đầu kỳ"/>
    <d v="2026-01-27T00:00:00"/>
    <m/>
    <n v="-138732"/>
    <n v="0"/>
    <n v="-138732"/>
    <n v="0"/>
    <d v="2025-12-22T00:00:00"/>
    <m/>
    <d v="2025-12-22T00:00:00"/>
    <n v="0"/>
    <m/>
    <s v=""/>
    <s v="Đã thanh toán"/>
    <d v="2025-12-22T00:00:00"/>
    <d v="2026-01-27T00:00:00"/>
    <m/>
    <m/>
    <x v="17"/>
    <x v="17"/>
    <m/>
  </r>
  <r>
    <x v="53"/>
    <x v="53"/>
    <d v="2025-12-02T00:00:00"/>
    <s v="SG/HT041267"/>
    <d v="2025-12-02T00:00:00"/>
    <m/>
    <s v="ĐÃ KIỂM TRA - HÀNG TRẢ - PHIẾU: RS109500QY - Tầng 1, Cobi Tower II, Số 5-7 Đường Số 8"/>
    <n v="-212232"/>
    <n v="0"/>
    <n v="-16979"/>
    <n v="-229211"/>
    <s v="Tồn đầu kỳ"/>
    <d v="2026-01-27T00:00:00"/>
    <m/>
    <n v="-229211"/>
    <n v="0"/>
    <n v="-229211"/>
    <n v="0"/>
    <d v="2025-12-02T00:00:00"/>
    <m/>
    <d v="2025-12-02T00:00:00"/>
    <n v="0"/>
    <m/>
    <s v=""/>
    <s v="Đã thanh toán"/>
    <d v="2025-12-02T00:00:00"/>
    <d v="2026-01-27T00:00:00"/>
    <m/>
    <m/>
    <x v="17"/>
    <x v="17"/>
    <m/>
  </r>
  <r>
    <x v="53"/>
    <x v="53"/>
    <d v="2025-12-23T00:00:00"/>
    <s v="SG/HTRS11570039"/>
    <d v="2025-12-23T00:00:00"/>
    <m/>
    <s v="ĐÃ KIỂM TRA - HÀNG TRẢ - PHIẾU: RS11570039 - SHOPHOUSE B0.06 Saigon South Residences - phiếu ngày : 23/12"/>
    <n v="-106116"/>
    <n v="0"/>
    <n v="-8489"/>
    <n v="-114605"/>
    <s v="Tồn đầu kỳ"/>
    <d v="2026-01-27T00:00:00"/>
    <m/>
    <n v="-114605"/>
    <n v="0"/>
    <n v="-114605"/>
    <n v="0"/>
    <d v="2025-12-23T00:00:00"/>
    <m/>
    <d v="2025-12-23T00:00:00"/>
    <n v="0"/>
    <m/>
    <s v=""/>
    <s v="Đã thanh toán"/>
    <d v="2025-12-23T00:00:00"/>
    <d v="2026-01-27T00:00:00"/>
    <m/>
    <m/>
    <x v="17"/>
    <x v="17"/>
    <m/>
  </r>
  <r>
    <x v="53"/>
    <x v="53"/>
    <d v="2025-12-19T00:00:00"/>
    <s v="SG/HTRS104401JO"/>
    <d v="2025-12-19T00:00:00"/>
    <m/>
    <s v="ĐÃ KIỂM TRA - HÀNG TRẢ - P3-SH 12 , TÒA NHÀ PARK 3, Vinhomes Central Park, 720A Điện Biên Phủ - phiếu: RS104401JO"/>
    <n v="-106116"/>
    <n v="0"/>
    <n v="-8489"/>
    <n v="-114605"/>
    <s v="Tồn đầu kỳ"/>
    <d v="2026-01-27T00:00:00"/>
    <m/>
    <n v="-114605"/>
    <n v="0"/>
    <n v="-114605"/>
    <n v="0"/>
    <d v="2025-12-19T00:00:00"/>
    <m/>
    <d v="2025-12-19T00:00:00"/>
    <n v="0"/>
    <m/>
    <s v=""/>
    <s v="Đã thanh toán"/>
    <d v="2025-12-19T00:00:00"/>
    <d v="2026-01-27T00:00:00"/>
    <m/>
    <m/>
    <x v="17"/>
    <x v="17"/>
    <m/>
  </r>
  <r>
    <x v="53"/>
    <x v="53"/>
    <d v="2025-12-22T00:00:00"/>
    <s v="SG/HTRS11170130"/>
    <d v="2025-12-22T00:00:00"/>
    <m/>
    <s v="ĐÃ KIỂM TRA - HÀNG TRẢ - PHIẾU : RS11170130 - PHIẾU NGÀY: 22/12 - SỐ 250 ĐƯỜNG ĐỀ THÁM"/>
    <n v="-101063"/>
    <n v="0"/>
    <n v="-8085"/>
    <n v="-109148"/>
    <s v="Tồn đầu kỳ"/>
    <d v="2026-01-27T00:00:00"/>
    <m/>
    <n v="-109148"/>
    <n v="0"/>
    <n v="-109148"/>
    <n v="0"/>
    <d v="2025-12-22T00:00:00"/>
    <m/>
    <d v="2025-12-22T00:00:00"/>
    <n v="0"/>
    <m/>
    <s v=""/>
    <s v="Đã thanh toán"/>
    <d v="2025-12-22T00:00:00"/>
    <d v="2026-01-27T00:00:00"/>
    <m/>
    <m/>
    <x v="17"/>
    <x v="17"/>
    <m/>
  </r>
  <r>
    <x v="53"/>
    <x v="53"/>
    <d v="2025-12-19T00:00:00"/>
    <s v="SG/HTRS113800JV"/>
    <d v="2025-12-19T00:00:00"/>
    <m/>
    <s v="ĐÃ KIỂM TRA - HÀNG TRẢ - 174 TRẦN QUANG KHẢI - PHIẾU: RS113800JV - SEVEN"/>
    <n v="-106116"/>
    <n v="0"/>
    <n v="-8489"/>
    <n v="-114605"/>
    <s v="Tồn đầu kỳ"/>
    <d v="2026-01-27T00:00:00"/>
    <m/>
    <n v="-114605"/>
    <n v="0"/>
    <n v="-114605"/>
    <n v="0"/>
    <d v="2025-12-19T00:00:00"/>
    <m/>
    <d v="2025-12-19T00:00:00"/>
    <n v="0"/>
    <m/>
    <s v=""/>
    <s v="Đã thanh toán"/>
    <d v="2025-12-19T00:00:00"/>
    <d v="2026-01-27T00:00:00"/>
    <m/>
    <m/>
    <x v="17"/>
    <x v="17"/>
    <m/>
  </r>
  <r>
    <x v="53"/>
    <x v="53"/>
    <d v="2025-12-22T00:00:00"/>
    <s v="SG/HTRS1117011X"/>
    <d v="2025-12-22T00:00:00"/>
    <m/>
    <s v="ĐÃ KIỂM TRA - HÀNG TRẢ - PHIẾU: RS1117011X - SỐ 250 ĐƯỜNG ĐỀ THÁM - PHIẾU NGÀY: 22/12"/>
    <n v="-101063"/>
    <n v="0"/>
    <n v="-8085"/>
    <n v="-109148"/>
    <s v="Tồn đầu kỳ"/>
    <d v="2026-01-27T00:00:00"/>
    <m/>
    <n v="-109148"/>
    <n v="0"/>
    <n v="-109148"/>
    <n v="0"/>
    <d v="2025-12-22T00:00:00"/>
    <m/>
    <d v="2025-12-22T00:00:00"/>
    <n v="0"/>
    <m/>
    <s v=""/>
    <s v="Đã thanh toán"/>
    <d v="2025-12-22T00:00:00"/>
    <d v="2026-01-27T00:00:00"/>
    <m/>
    <m/>
    <x v="17"/>
    <x v="17"/>
    <m/>
  </r>
  <r>
    <x v="53"/>
    <x v="53"/>
    <d v="2025-12-25T00:00:00"/>
    <s v="SG/HTRS1164004A"/>
    <d v="2025-12-25T00:00:00"/>
    <m/>
    <s v="ĐÃ KIỂM TRA - HÀNG TRẢ - PHIẾU: RS1164004A - 246 BÙI VIỆN - CÔNG TY CỔ PHẦN SEVEN SYSTEM VIỆT NAM"/>
    <n v="-44680"/>
    <n v="0"/>
    <n v="-3574"/>
    <n v="-48254"/>
    <s v="Tồn đầu kỳ"/>
    <d v="2026-01-27T00:00:00"/>
    <m/>
    <n v="-48254"/>
    <n v="0"/>
    <n v="-48254"/>
    <n v="0"/>
    <d v="2025-12-25T00:00:00"/>
    <m/>
    <d v="2025-12-25T00:00:00"/>
    <n v="0"/>
    <m/>
    <s v=""/>
    <s v="Đã thanh toán"/>
    <d v="2025-12-25T00:00:00"/>
    <d v="2026-01-27T00:00:00"/>
    <m/>
    <m/>
    <x v="17"/>
    <x v="17"/>
    <m/>
  </r>
  <r>
    <x v="53"/>
    <x v="53"/>
    <d v="2025-12-24T00:00:00"/>
    <s v="SG/HTRS109500S1"/>
    <d v="2025-12-24T00:00:00"/>
    <m/>
    <s v="ĐÃ KIỂM TRA - HÀNG TRẢ - PHIẾU: RS109500S1 - TẦNG 1, COBI TOWER II, SỐ 5-7"/>
    <n v="-106116"/>
    <n v="0"/>
    <n v="-8489"/>
    <n v="-114605"/>
    <s v="Tồn đầu kỳ"/>
    <d v="2026-01-27T00:00:00"/>
    <m/>
    <n v="-114605"/>
    <n v="0"/>
    <n v="-114605"/>
    <n v="0"/>
    <d v="2025-12-24T00:00:00"/>
    <m/>
    <d v="2025-12-24T00:00:00"/>
    <n v="0"/>
    <m/>
    <s v=""/>
    <s v="Đã thanh toán"/>
    <d v="2025-12-24T00:00:00"/>
    <d v="2026-01-27T00:00:00"/>
    <m/>
    <m/>
    <x v="17"/>
    <x v="17"/>
    <m/>
  </r>
  <r>
    <x v="53"/>
    <x v="53"/>
    <d v="2025-12-22T00:00:00"/>
    <s v="SG/HTRS107601HW"/>
    <d v="2025-12-22T00:00:00"/>
    <m/>
    <s v="ĐÃ KIỂM TRA - HÀNG TRẢ - PHIẾU : RS107601HW - TÒA S3.05 Vinhomes Grand Park, Nguyễn Xiển - phiếu ngày: 22/12"/>
    <n v="-106116"/>
    <n v="0"/>
    <n v="-8489"/>
    <n v="-114605"/>
    <s v="Tồn đầu kỳ"/>
    <d v="2026-01-27T00:00:00"/>
    <m/>
    <n v="-114605"/>
    <n v="0"/>
    <n v="-114605"/>
    <n v="0"/>
    <d v="2025-12-22T00:00:00"/>
    <m/>
    <d v="2025-12-22T00:00:00"/>
    <n v="0"/>
    <m/>
    <s v=""/>
    <s v="Đã thanh toán"/>
    <d v="2025-12-22T00:00:00"/>
    <d v="2026-01-27T00:00:00"/>
    <m/>
    <m/>
    <x v="17"/>
    <x v="17"/>
    <m/>
  </r>
  <r>
    <x v="53"/>
    <x v="53"/>
    <d v="2025-12-03T00:00:00"/>
    <s v="SG/HT041262"/>
    <d v="2025-12-03T00:00:00"/>
    <m/>
    <s v="ĐÃ KIỂM TRA - HÀNG TRẢ - Phiếu: RS1108013T - Cổng số 3, 201B Nguyễn Chí Thanh"/>
    <n v="-212232"/>
    <n v="0"/>
    <n v="-16979"/>
    <n v="-229211"/>
    <s v="Tồn đầu kỳ"/>
    <d v="2026-01-27T00:00:00"/>
    <m/>
    <n v="-229211"/>
    <n v="0"/>
    <n v="-229211"/>
    <n v="0"/>
    <d v="2025-12-03T00:00:00"/>
    <m/>
    <d v="2025-12-03T00:00:00"/>
    <n v="0"/>
    <m/>
    <s v=""/>
    <s v="Đã thanh toán"/>
    <d v="2025-12-03T00:00:00"/>
    <d v="2026-01-27T00:00:00"/>
    <m/>
    <m/>
    <x v="17"/>
    <x v="17"/>
    <m/>
  </r>
  <r>
    <x v="53"/>
    <x v="53"/>
    <d v="2025-12-03T00:00:00"/>
    <s v="SG/HT041264"/>
    <d v="2025-12-03T00:00:00"/>
    <m/>
    <s v="ĐÃ KIỂM TRA - HÀNG TRẢ - phiếu: RS1083015Y - Tòa A Lavita Charm , số 58 đường Số 1, kp 6"/>
    <n v="-106116"/>
    <n v="0"/>
    <n v="-8489"/>
    <n v="-114605"/>
    <s v="Tồn đầu kỳ"/>
    <d v="2026-01-27T00:00:00"/>
    <m/>
    <n v="-114605"/>
    <n v="0"/>
    <n v="-114605"/>
    <n v="0"/>
    <d v="2025-12-03T00:00:00"/>
    <m/>
    <d v="2025-12-03T00:00:00"/>
    <n v="0"/>
    <m/>
    <s v=""/>
    <s v="Đã thanh toán"/>
    <d v="2025-12-03T00:00:00"/>
    <d v="2026-01-27T00:00:00"/>
    <m/>
    <m/>
    <x v="17"/>
    <x v="17"/>
    <m/>
  </r>
  <r>
    <x v="53"/>
    <x v="53"/>
    <d v="2025-12-19T00:00:00"/>
    <s v="SG/HTRS113800KR"/>
    <d v="2025-12-19T00:00:00"/>
    <m/>
    <s v="ĐÃ KIỂM TRA - HÀNG TRẢ - 174 TRẦN QUANG KHẢI - PHIẾU: RS113800KR - SEVEN"/>
    <n v="-22340"/>
    <n v="0"/>
    <n v="-1787"/>
    <n v="-24127"/>
    <s v="Tồn đầu kỳ"/>
    <d v="2026-01-27T00:00:00"/>
    <m/>
    <n v="-24127"/>
    <n v="0"/>
    <n v="-24127"/>
    <n v="0"/>
    <d v="2025-12-19T00:00:00"/>
    <m/>
    <d v="2025-12-19T00:00:00"/>
    <n v="0"/>
    <m/>
    <s v=""/>
    <s v="Đã thanh toán"/>
    <d v="2025-12-19T00:00:00"/>
    <d v="2026-01-27T00:00:00"/>
    <m/>
    <m/>
    <x v="17"/>
    <x v="17"/>
    <m/>
  </r>
  <r>
    <x v="53"/>
    <x v="53"/>
    <d v="2025-12-23T00:00:00"/>
    <s v="SG/HTRS113200NX"/>
    <d v="2025-12-23T00:00:00"/>
    <m/>
    <s v="ĐÃ KIỂM TRA - HÀNG TRẢ - PHIẾU: RS113200NX - 207 PHẠM NGŨ LÃO - CÔNG TY CỔ PHẦN SEVEN SYSTEM VIỆT NAM"/>
    <n v="-106116"/>
    <n v="0"/>
    <n v="-8489"/>
    <n v="-114605"/>
    <s v="Tồn đầu kỳ"/>
    <d v="2026-01-27T00:00:00"/>
    <m/>
    <n v="-114605"/>
    <n v="0"/>
    <n v="-114605"/>
    <n v="0"/>
    <d v="2025-12-23T00:00:00"/>
    <m/>
    <d v="2025-12-23T00:00:00"/>
    <n v="0"/>
    <m/>
    <s v=""/>
    <s v="Đã thanh toán"/>
    <d v="2025-12-23T00:00:00"/>
    <d v="2026-01-27T00:00:00"/>
    <m/>
    <m/>
    <x v="17"/>
    <x v="17"/>
    <m/>
  </r>
  <r>
    <x v="53"/>
    <x v="53"/>
    <d v="2025-12-22T00:00:00"/>
    <s v="SG/HTRS11170123"/>
    <d v="2025-12-22T00:00:00"/>
    <m/>
    <s v="ĐÃ KIỂM TRA - HÀNG TRẢ - PHIẾU: RS11170123 - PHIẾU NGÀY : 22/12 - SỐ 250 ĐƯỜNG ĐỀ THÁM"/>
    <n v="-101063"/>
    <n v="0"/>
    <n v="-8085"/>
    <n v="-109148"/>
    <s v="Tồn đầu kỳ"/>
    <d v="2026-01-27T00:00:00"/>
    <m/>
    <n v="-109148"/>
    <n v="0"/>
    <n v="-109148"/>
    <n v="0"/>
    <d v="2025-12-22T00:00:00"/>
    <m/>
    <d v="2025-12-22T00:00:00"/>
    <n v="0"/>
    <m/>
    <s v=""/>
    <s v="Đã thanh toán"/>
    <d v="2025-12-22T00:00:00"/>
    <d v="2026-01-27T00:00:00"/>
    <m/>
    <m/>
    <x v="17"/>
    <x v="17"/>
    <m/>
  </r>
  <r>
    <x v="158"/>
    <x v="158"/>
    <d v="2025-12-02T00:00:00"/>
    <s v="HN/HT-TM00357-09/08"/>
    <d v="2025-12-02T00:00:00"/>
    <m/>
    <s v="Hàng trả - Sibafood Hope Residences - siba0009"/>
    <n v="-214164"/>
    <n v="0"/>
    <n v="-17133"/>
    <n v="-231297"/>
    <s v="Tồn đầu kỳ"/>
    <d v="2026-01-20T00:00:00"/>
    <m/>
    <n v="-231297"/>
    <n v="0"/>
    <n v="-231297"/>
    <n v="0"/>
    <d v="2025-12-02T00:00:00"/>
    <m/>
    <d v="2025-12-02T00:00:00"/>
    <n v="0"/>
    <m/>
    <s v=""/>
    <s v="Đã thanh toán"/>
    <d v="2025-12-02T00:00:00"/>
    <d v="2026-01-20T00:00:00"/>
    <m/>
    <m/>
    <x v="21"/>
    <x v="21"/>
    <m/>
  </r>
  <r>
    <x v="158"/>
    <x v="158"/>
    <d v="2025-12-17T00:00:00"/>
    <s v="HN/HT6001000638"/>
    <d v="2025-12-17T00:00:00"/>
    <m/>
    <s v="ĐÃ KIỂM TRA - HÀNG TRẢ - Sibafood Vinhomes Green Bay, Mễ Trì - siba0001 - phiếu: 6001000638 - PHIẾU NGÀY : 17/12"/>
    <n v="-197400"/>
    <n v="0"/>
    <n v="-15792"/>
    <n v="-213192"/>
    <s v="Tồn đầu kỳ"/>
    <d v="2026-01-20T00:00:00"/>
    <m/>
    <n v="-213192"/>
    <n v="0"/>
    <n v="-213192"/>
    <n v="0"/>
    <d v="2025-12-17T00:00:00"/>
    <m/>
    <d v="2025-12-17T00:00:00"/>
    <n v="0"/>
    <m/>
    <s v=""/>
    <s v="Đã thanh toán"/>
    <d v="2025-12-17T00:00:00"/>
    <d v="2026-01-20T00:00:00"/>
    <m/>
    <m/>
    <x v="21"/>
    <x v="21"/>
    <m/>
  </r>
  <r>
    <x v="158"/>
    <x v="158"/>
    <d v="2025-12-15T00:00:00"/>
    <s v="HN/HT6000996018"/>
    <d v="2025-12-15T00:00:00"/>
    <m/>
    <s v="ĐÃ KIỂM TRA - HÀNG TRẢ - Sibafood Thăng Long Capital - siba0005 - phiếu ngày: 15/12 - phiếu: 6000996018"/>
    <n v="-209820"/>
    <n v="0"/>
    <n v="-16786"/>
    <n v="-226606"/>
    <s v="Tồn đầu kỳ"/>
    <d v="2026-01-20T00:00:00"/>
    <m/>
    <n v="-226606"/>
    <n v="0"/>
    <n v="-226606"/>
    <n v="0"/>
    <d v="2025-12-15T00:00:00"/>
    <m/>
    <d v="2025-12-15T00:00:00"/>
    <n v="0"/>
    <m/>
    <s v=""/>
    <s v="Đã thanh toán"/>
    <d v="2025-12-15T00:00:00"/>
    <d v="2026-01-20T00:00:00"/>
    <m/>
    <m/>
    <x v="21"/>
    <x v="21"/>
    <m/>
  </r>
  <r>
    <x v="158"/>
    <x v="158"/>
    <d v="2025-12-22T00:00:00"/>
    <s v="HN/HT-TM00357-09/09"/>
    <d v="2025-12-22T00:00:00"/>
    <m/>
    <s v="Hàng trả - Sibafood Hope Residences - siba0009"/>
    <n v="-209820"/>
    <n v="0"/>
    <n v="-16786"/>
    <n v="-226606"/>
    <s v="Tồn đầu kỳ"/>
    <d v="2026-01-20T00:00:00"/>
    <m/>
    <n v="-226606"/>
    <n v="0"/>
    <n v="-226606"/>
    <n v="0"/>
    <d v="2025-12-22T00:00:00"/>
    <m/>
    <d v="2025-12-22T00:00:00"/>
    <n v="0"/>
    <m/>
    <s v=""/>
    <s v="Đã thanh toán"/>
    <d v="2025-12-22T00:00:00"/>
    <d v="2026-01-20T00:00:00"/>
    <m/>
    <m/>
    <x v="21"/>
    <x v="21"/>
    <m/>
  </r>
  <r>
    <x v="158"/>
    <x v="158"/>
    <d v="2025-12-17T00:00:00"/>
    <s v="HN/HT6001000637"/>
    <d v="2025-12-17T00:00:00"/>
    <m/>
    <s v="ĐÃ KIỂM TRA - HÀNG TRẢ - Sibafood Vinhomes Green Bay, Mễ Trì - siba0001 - phiếu :6001000637 - PHIẾU NGÀY: 17/12"/>
    <n v="-324138"/>
    <n v="0"/>
    <n v="-25931"/>
    <n v="-350069"/>
    <s v="Tồn đầu kỳ"/>
    <d v="2026-01-20T00:00:00"/>
    <m/>
    <n v="-350069"/>
    <n v="0"/>
    <n v="-350069"/>
    <n v="0"/>
    <d v="2025-12-17T00:00:00"/>
    <m/>
    <d v="2025-12-17T00:00:00"/>
    <n v="0"/>
    <m/>
    <s v=""/>
    <s v="Đã thanh toán"/>
    <d v="2025-12-17T00:00:00"/>
    <d v="2026-01-20T00:00:00"/>
    <m/>
    <m/>
    <x v="21"/>
    <x v="21"/>
    <m/>
  </r>
  <r>
    <x v="55"/>
    <x v="55"/>
    <d v="2025-12-05T00:00:00"/>
    <s v="HN/HT041254"/>
    <d v="2025-12-05T00:00:00"/>
    <n v="2508"/>
    <s v="Hàng trả - Siêu thị Sunshine Garden - smart0005"/>
    <n v="-52815"/>
    <n v="0"/>
    <n v="-4225"/>
    <n v="-57040"/>
    <s v="Tồn đầu kỳ"/>
    <d v="2026-01-28T00:00:00"/>
    <m/>
    <n v="-57040"/>
    <n v="0"/>
    <n v="-57040"/>
    <n v="0"/>
    <d v="2025-12-05T00:00:00"/>
    <m/>
    <d v="2025-12-05T00:00:00"/>
    <n v="0"/>
    <m/>
    <s v=""/>
    <s v="Đã thanh toán"/>
    <d v="2025-12-05T00:00:00"/>
    <d v="2026-01-28T00:00:00"/>
    <m/>
    <m/>
    <x v="18"/>
    <x v="18"/>
    <m/>
  </r>
  <r>
    <x v="55"/>
    <x v="55"/>
    <d v="2025-12-10T00:00:00"/>
    <s v="1012xtsmart0003"/>
    <d v="2025-12-10T00:00:00"/>
    <n v="2599"/>
    <s v="Hàng trả - smart0003 - Sunshine Mart Center - 1012xtsmart0003 - Phiếu ngày (10/12/2025)"/>
    <n v="-197316"/>
    <n v="0"/>
    <n v="-15786"/>
    <n v="-213102"/>
    <s v="Tồn đầu kỳ"/>
    <d v="2026-01-28T00:00:00"/>
    <m/>
    <n v="-213102"/>
    <n v="0"/>
    <n v="-213102"/>
    <n v="0"/>
    <d v="2025-12-10T00:00:00"/>
    <m/>
    <d v="2025-12-10T00:00:00"/>
    <n v="0"/>
    <m/>
    <s v=""/>
    <s v="Đã thanh toán"/>
    <d v="2025-12-10T00:00:00"/>
    <d v="2026-01-28T00:00:00"/>
    <m/>
    <m/>
    <x v="18"/>
    <x v="18"/>
    <m/>
  </r>
  <r>
    <x v="55"/>
    <x v="55"/>
    <d v="2025-12-06T00:00:00"/>
    <s v="612xtsmart0002"/>
    <d v="2025-12-06T00:00:00"/>
    <n v="2561"/>
    <s v="Hàng trả - smart0002 - Sunshine Mart Bắc Từ Liêm - 612xtsmart0002 - Phiếu ngày (06/12/2025)"/>
    <n v="-126968"/>
    <n v="0"/>
    <n v="-10157"/>
    <n v="-137125"/>
    <s v="Tồn đầu kỳ"/>
    <d v="2026-01-28T00:00:00"/>
    <m/>
    <n v="-137125"/>
    <n v="0"/>
    <n v="-137125"/>
    <n v="0"/>
    <d v="2025-12-06T00:00:00"/>
    <m/>
    <d v="2025-12-06T00:00:00"/>
    <n v="0"/>
    <m/>
    <s v=""/>
    <s v="Đã thanh toán"/>
    <d v="2025-12-06T00:00:00"/>
    <d v="2026-01-28T00:00:00"/>
    <m/>
    <m/>
    <x v="18"/>
    <x v="18"/>
    <m/>
  </r>
  <r>
    <x v="55"/>
    <x v="55"/>
    <d v="2025-12-01T00:00:00"/>
    <s v="SG/HT25112500094"/>
    <d v="2025-11-04T00:00:00"/>
    <n v="2548"/>
    <s v="ĐÃ KIỂM TRA - Hàng trả - SUNSHINE - smart0007 - Sunshine Mart E2- phiếu: S006S0061125112500094-  (Phiếu trả ngày: 04/11/2025)"/>
    <n v="-1959628"/>
    <n v="0"/>
    <n v="-156770"/>
    <n v="-2116398"/>
    <s v="Tồn đầu kỳ"/>
    <m/>
    <m/>
    <n v="-2116398"/>
    <n v="0"/>
    <n v="0"/>
    <n v="-2116398"/>
    <d v="2025-11-04T00:00:00"/>
    <m/>
    <d v="2025-11-04T00:00:00"/>
    <n v="0"/>
    <m/>
    <n v="156.56088738425751"/>
    <s v="Nợ quá hạn hơn 120 ngày có khả năng mất thanh toán"/>
    <d v="2025-11-04T00:00:00"/>
    <d v="1899-12-30T00:00:00"/>
    <m/>
    <m/>
    <x v="18"/>
    <x v="18"/>
    <m/>
  </r>
  <r>
    <x v="55"/>
    <x v="55"/>
    <d v="2025-12-23T00:00:00"/>
    <s v="HN/HT22500636"/>
    <d v="2025-12-23T00:00:00"/>
    <n v="2695"/>
    <s v="Hàng trả - Sunshine Mart Lĩnh Nam, Hoàng Mai - smart0004- phiếu ngày: 23/12"/>
    <n v="-474963"/>
    <n v="0"/>
    <n v="-37997"/>
    <n v="-512960"/>
    <s v="Tồn đầu kỳ"/>
    <d v="2026-01-28T00:00:00"/>
    <m/>
    <n v="-512960"/>
    <n v="0"/>
    <n v="-512960"/>
    <n v="0"/>
    <d v="2025-12-23T00:00:00"/>
    <m/>
    <d v="2025-12-23T00:00:00"/>
    <n v="0"/>
    <m/>
    <s v=""/>
    <s v="Đã thanh toán"/>
    <d v="2025-12-23T00:00:00"/>
    <d v="2026-01-28T00:00:00"/>
    <m/>
    <m/>
    <x v="18"/>
    <x v="18"/>
    <m/>
  </r>
  <r>
    <x v="55"/>
    <x v="55"/>
    <d v="2025-12-10T00:00:00"/>
    <s v="1012smart0003"/>
    <d v="2025-12-10T00:00:00"/>
    <n v="2600"/>
    <s v="Hàng trả - smart0003 - Sunshine Mart Center - 1012smart0003 - Phiếu ngày (10/12/2025)"/>
    <n v="-70538"/>
    <n v="0"/>
    <n v="-5643"/>
    <n v="-76181"/>
    <s v="Tồn đầu kỳ"/>
    <d v="2026-01-28T00:00:00"/>
    <m/>
    <n v="-76181"/>
    <n v="0"/>
    <n v="-76181"/>
    <n v="0"/>
    <d v="2025-12-10T00:00:00"/>
    <m/>
    <d v="2025-12-10T00:00:00"/>
    <n v="0"/>
    <m/>
    <s v=""/>
    <s v="Đã thanh toán"/>
    <d v="2025-12-10T00:00:00"/>
    <d v="2026-01-28T00:00:00"/>
    <m/>
    <m/>
    <x v="18"/>
    <x v="18"/>
    <m/>
  </r>
  <r>
    <x v="55"/>
    <x v="55"/>
    <d v="2025-12-10T00:00:00"/>
    <s v="1025smart0003"/>
    <d v="2025-12-10T00:00:00"/>
    <n v="2598"/>
    <s v="Hàng trả - smart0003 - Sunshine Mart Center - 1025smart0003 - Phiếu ngày (10/12/2025)"/>
    <n v="-143016"/>
    <n v="0"/>
    <n v="-11441"/>
    <n v="-154457"/>
    <s v="Tồn đầu kỳ"/>
    <d v="2026-01-28T00:00:00"/>
    <m/>
    <n v="-154457"/>
    <n v="0"/>
    <n v="-154457"/>
    <n v="0"/>
    <d v="2025-12-10T00:00:00"/>
    <m/>
    <d v="2025-12-10T00:00:00"/>
    <n v="0"/>
    <m/>
    <s v=""/>
    <s v="Đã thanh toán"/>
    <d v="2025-12-10T00:00:00"/>
    <d v="2026-01-28T00:00:00"/>
    <m/>
    <m/>
    <x v="18"/>
    <x v="18"/>
    <m/>
  </r>
  <r>
    <x v="55"/>
    <x v="55"/>
    <d v="2025-12-20T00:00:00"/>
    <s v="122500526"/>
    <d v="2025-12-20T00:00:00"/>
    <n v="2669"/>
    <s v="Hàng trả - smart0001 - Sunshine Mart Tây Hồ - 122500526 - Phiếu ngày (20/12/2025)"/>
    <n v="-413385"/>
    <n v="0"/>
    <n v="-33071"/>
    <n v="-446456"/>
    <s v="Tồn đầu kỳ"/>
    <d v="2026-01-28T00:00:00"/>
    <m/>
    <n v="-446456"/>
    <n v="0"/>
    <n v="-446456"/>
    <n v="0"/>
    <d v="2025-12-20T00:00:00"/>
    <m/>
    <d v="2025-12-20T00:00:00"/>
    <n v="0"/>
    <m/>
    <s v=""/>
    <s v="Đã thanh toán"/>
    <d v="2025-12-20T00:00:00"/>
    <d v="2026-01-28T00:00:00"/>
    <m/>
    <m/>
    <x v="18"/>
    <x v="18"/>
    <m/>
  </r>
  <r>
    <x v="25"/>
    <x v="25"/>
    <d v="2025-12-15T00:00:00"/>
    <s v="SG/HT111211"/>
    <d v="2025-12-15T00:00:00"/>
    <m/>
    <s v="Hàng trả - CT2 - VIETY-001"/>
    <n v="-110780"/>
    <n v="0"/>
    <n v="-8862"/>
    <n v="-119642"/>
    <s v="Tồn đầu kỳ"/>
    <d v="2026-03-16T00:00:00"/>
    <m/>
    <n v="-119642"/>
    <n v="0"/>
    <n v="-119642"/>
    <n v="0"/>
    <d v="2025-12-15T00:00:00"/>
    <m/>
    <d v="2025-12-15T00:00:00"/>
    <n v="0"/>
    <m/>
    <s v=""/>
    <s v="Đã thanh toán"/>
    <d v="2025-12-15T00:00:00"/>
    <d v="2026-03-16T00:00:00"/>
    <m/>
    <m/>
    <x v="15"/>
    <x v="15"/>
    <m/>
  </r>
  <r>
    <x v="25"/>
    <x v="25"/>
    <d v="2025-12-23T00:00:00"/>
    <s v="SG/HT111212"/>
    <d v="2025-12-23T00:00:00"/>
    <m/>
    <s v="Hàng trả - CT2 - VIETY-001"/>
    <n v="-443120"/>
    <n v="0"/>
    <n v="-35450"/>
    <n v="-478570"/>
    <s v="Tồn đầu kỳ"/>
    <d v="2026-03-16T00:00:00"/>
    <m/>
    <n v="-478570"/>
    <n v="0"/>
    <n v="-478570"/>
    <n v="0"/>
    <d v="2025-12-23T00:00:00"/>
    <m/>
    <d v="2025-12-23T00:00:00"/>
    <n v="0"/>
    <m/>
    <s v=""/>
    <s v="Đã thanh toán"/>
    <d v="2025-12-23T00:00:00"/>
    <d v="2026-03-16T00:00:00"/>
    <m/>
    <m/>
    <x v="15"/>
    <x v="15"/>
    <m/>
  </r>
  <r>
    <x v="25"/>
    <x v="25"/>
    <d v="2025-12-11T00:00:00"/>
    <s v="SG/HT111210"/>
    <d v="2025-12-11T00:00:00"/>
    <m/>
    <s v="Hàng trả - CT2 - VIETY-001"/>
    <n v="-52815"/>
    <n v="0"/>
    <n v="-4225"/>
    <n v="-57040"/>
    <s v="Tồn đầu kỳ"/>
    <d v="2026-03-16T00:00:00"/>
    <m/>
    <n v="-57040"/>
    <n v="0"/>
    <n v="-57040"/>
    <n v="0"/>
    <d v="2025-12-11T00:00:00"/>
    <m/>
    <d v="2025-12-11T00:00:00"/>
    <n v="0"/>
    <m/>
    <s v=""/>
    <s v="Đã thanh toán"/>
    <d v="2025-12-11T00:00:00"/>
    <d v="2026-03-16T00:00:00"/>
    <m/>
    <m/>
    <x v="15"/>
    <x v="15"/>
    <m/>
  </r>
  <r>
    <x v="159"/>
    <x v="159"/>
    <d v="2025-12-02T00:00:00"/>
    <s v="HN/HTV32512021"/>
    <d v="2025-12-02T00:00:00"/>
    <m/>
    <s v="ĐÃ KIỂM TRA - Hàng trả - Vitalmart002 - Cửa hàng Vitalmart - Số 27 ngõ 110 Trần Duy Hưng - phiếu: V32512021 - Phiếu ngày (02/12/2025)"/>
    <n v="-51704"/>
    <n v="0"/>
    <n v="-4136"/>
    <n v="-55840"/>
    <s v="Tồn đầu kỳ"/>
    <d v="2026-01-15T00:00:00"/>
    <m/>
    <n v="-55840"/>
    <n v="0"/>
    <n v="-55840"/>
    <n v="0"/>
    <d v="2025-12-02T00:00:00"/>
    <m/>
    <d v="2025-12-02T00:00:00"/>
    <n v="0"/>
    <m/>
    <s v=""/>
    <s v="Đã thanh toán"/>
    <d v="2025-12-02T00:00:00"/>
    <d v="2026-01-15T00:00:00"/>
    <m/>
    <m/>
    <x v="22"/>
    <x v="22"/>
    <m/>
  </r>
  <r>
    <x v="159"/>
    <x v="159"/>
    <d v="2025-12-24T00:00:00"/>
    <s v="HN/HTV82512241"/>
    <d v="2025-12-24T00:00:00"/>
    <m/>
    <s v="ĐÃ KIỂM TRA - Hàng trả - Vitalmart008 - Cửa hàng Vitalmart - Lô 1.04 số 97 Trần Bình - phiếu: V82512241 - Phiếu ngày (24/12/2025)"/>
    <n v="-221464"/>
    <n v="0"/>
    <n v="-17717"/>
    <n v="-239181"/>
    <s v="Tồn đầu kỳ"/>
    <d v="2026-01-15T00:00:00"/>
    <m/>
    <n v="-239181"/>
    <n v="0"/>
    <n v="-239181"/>
    <n v="0"/>
    <d v="2025-12-24T00:00:00"/>
    <m/>
    <d v="2025-12-24T00:00:00"/>
    <n v="0"/>
    <m/>
    <s v=""/>
    <s v="Đã thanh toán"/>
    <d v="2025-12-24T00:00:00"/>
    <d v="2026-01-15T00:00:00"/>
    <m/>
    <m/>
    <x v="22"/>
    <x v="22"/>
    <m/>
  </r>
  <r>
    <x v="159"/>
    <x v="159"/>
    <d v="2025-12-22T00:00:00"/>
    <s v="HN/HTV92512192"/>
    <d v="2025-12-22T00:00:00"/>
    <m/>
    <s v="ĐÃ KIỂM TRA - Hàng trả - Vitalmart006 - Cửa hàng Vitalmart - S401.01S02-S03 Vinhome Smart City - Tây Mỗ - phiếu: V92512192 - Phiếu ngày (22/12/2025)"/>
    <n v="-108448"/>
    <n v="0"/>
    <n v="-8676"/>
    <n v="-117124"/>
    <s v="Tồn đầu kỳ"/>
    <d v="2026-01-15T00:00:00"/>
    <m/>
    <n v="-117124"/>
    <n v="0"/>
    <n v="-117124"/>
    <n v="0"/>
    <d v="2025-12-22T00:00:00"/>
    <m/>
    <d v="2025-12-22T00:00:00"/>
    <n v="0"/>
    <m/>
    <s v=""/>
    <s v="Đã thanh toán"/>
    <d v="2025-12-22T00:00:00"/>
    <d v="2026-01-15T00:00:00"/>
    <m/>
    <m/>
    <x v="22"/>
    <x v="22"/>
    <m/>
  </r>
  <r>
    <x v="21"/>
    <x v="21"/>
    <d v="2025-12-02T00:00:00"/>
    <s v="HN/HT021203"/>
    <d v="2025-12-02T00:00:00"/>
    <m/>
    <s v="ĐÃ KIỂM TRA - Hàng trả - Tmart99996 - Tmart Store Mỹ Đình, Nam Từ Liêm - A.Đăng  - Phiếu ngày (02/12/2025)"/>
    <n v="-50591"/>
    <n v="0"/>
    <n v="-4047"/>
    <n v="-54638"/>
    <s v="Tồn đầu kỳ"/>
    <m/>
    <m/>
    <n v="-54638"/>
    <n v="0"/>
    <n v="0"/>
    <n v="-54638"/>
    <d v="2025-12-02T00:00:00"/>
    <m/>
    <d v="2025-12-02T00:00:00"/>
    <n v="0"/>
    <m/>
    <n v="128.56088738425751"/>
    <s v="Nợ quá hạn hơn 120 ngày có khả năng mất thanh toán"/>
    <d v="2025-12-02T00:00:00"/>
    <d v="1899-12-30T00:00:00"/>
    <m/>
    <m/>
    <x v="11"/>
    <x v="11"/>
    <m/>
  </r>
  <r>
    <x v="21"/>
    <x v="21"/>
    <d v="2025-12-01T00:00:00"/>
    <s v="HN/HT11201"/>
    <d v="2025-12-01T00:00:00"/>
    <m/>
    <s v="ĐÃ KIỂM TRA - Hàng trả - Tmart99996 - Tmart Store Mỹ Đình, Nam Từ Liêm - A.Đăng  - Phiếu ngày (01/12/2025)"/>
    <n v="-41860"/>
    <n v="0"/>
    <n v="-3349"/>
    <n v="-45209"/>
    <s v="Tồn đầu kỳ"/>
    <m/>
    <m/>
    <n v="-45209"/>
    <n v="0"/>
    <n v="0"/>
    <n v="-45209"/>
    <d v="2025-12-01T00:00:00"/>
    <m/>
    <d v="2025-12-01T00:00:00"/>
    <n v="0"/>
    <m/>
    <n v="129.56088738425751"/>
    <s v="Nợ quá hạn hơn 120 ngày có khả năng mất thanh toán"/>
    <d v="2025-12-01T00:00:00"/>
    <d v="1899-12-30T00:00:00"/>
    <m/>
    <m/>
    <x v="11"/>
    <x v="11"/>
    <m/>
  </r>
  <r>
    <x v="21"/>
    <x v="21"/>
    <d v="2025-12-24T00:00:00"/>
    <s v="1212tmart"/>
    <d v="2025-12-12T00:00:00"/>
    <m/>
    <s v="Hàng trả - Tmart99996 - Tmart Store Mỹ Đình, Nam Từ Liêm - A.Đăng - 1212tmart - Phiếu ngày (12/12/2025)"/>
    <n v="-41860"/>
    <n v="0"/>
    <n v="-3349"/>
    <n v="-45209"/>
    <s v="Tồn đầu kỳ"/>
    <m/>
    <m/>
    <n v="-45209"/>
    <n v="0"/>
    <n v="0"/>
    <n v="-45209"/>
    <d v="2025-12-12T00:00:00"/>
    <m/>
    <d v="2025-12-12T00:00:00"/>
    <n v="0"/>
    <m/>
    <n v="118.56088738425751"/>
    <s v="Nợ quá hạn từ 90 ngày đến 120 ngày"/>
    <d v="2025-12-12T00:00:00"/>
    <d v="1899-12-30T00:00:00"/>
    <m/>
    <m/>
    <x v="11"/>
    <x v="11"/>
    <m/>
  </r>
  <r>
    <x v="21"/>
    <x v="21"/>
    <d v="2025-12-03T00:00:00"/>
    <s v="31225tmart99996"/>
    <d v="2025-09-18T00:00:00"/>
    <m/>
    <s v="Hàng trả - Tmart99996 - Tmart Store Mỹ Đình, Nam Từ Liêm - A.Đăng - 31225tmart99996 - Phiếu ngày (18/09/2025)"/>
    <n v="-151653"/>
    <n v="0"/>
    <n v="-12132"/>
    <n v="-163785"/>
    <s v="Tồn đầu kỳ"/>
    <m/>
    <m/>
    <n v="-163785"/>
    <n v="0"/>
    <n v="0"/>
    <n v="-163785"/>
    <d v="2025-09-18T00:00:00"/>
    <m/>
    <d v="2025-09-18T00:00:00"/>
    <n v="0"/>
    <m/>
    <n v="203.56088738425751"/>
    <s v="Nợ quá hạn hơn 120 ngày có khả năng mất thanh toán"/>
    <d v="2025-09-18T00:00:00"/>
    <d v="1899-12-30T00:00:00"/>
    <m/>
    <m/>
    <x v="11"/>
    <x v="11"/>
    <m/>
  </r>
  <r>
    <x v="22"/>
    <x v="22"/>
    <d v="2025-12-31T00:00:00"/>
    <m/>
    <d v="2025-12-31T00:00:00"/>
    <n v="1735"/>
    <s v="Hàng trả"/>
    <n v="-22188856"/>
    <n v="0"/>
    <n v="-1775113"/>
    <n v="-23963969"/>
    <s v="Tồn đầu kỳ"/>
    <d v="2026-01-20T00:00:00"/>
    <m/>
    <n v="-23963969"/>
    <n v="0"/>
    <n v="-23963969"/>
    <n v="0"/>
    <d v="2025-12-31T00:00:00"/>
    <m/>
    <d v="2025-12-31T00:00:00"/>
    <n v="0"/>
    <m/>
    <s v=""/>
    <s v="Đã thanh toán"/>
    <d v="2025-12-31T00:00:00"/>
    <d v="2026-01-20T00:00:00"/>
    <m/>
    <m/>
    <x v="12"/>
    <x v="12"/>
    <m/>
  </r>
  <r>
    <x v="22"/>
    <x v="22"/>
    <d v="2025-12-31T00:00:00"/>
    <m/>
    <d v="2025-12-31T00:00:00"/>
    <n v="1736"/>
    <s v="Hàng trả"/>
    <n v="-14315494"/>
    <n v="0"/>
    <n v="-1145240"/>
    <n v="-15460734"/>
    <s v="Tồn đầu kỳ"/>
    <d v="2026-01-20T00:00:00"/>
    <m/>
    <n v="-15460734"/>
    <n v="0"/>
    <n v="-15460734"/>
    <n v="0"/>
    <d v="2025-12-31T00:00:00"/>
    <m/>
    <d v="2025-12-31T00:00:00"/>
    <n v="0"/>
    <m/>
    <s v=""/>
    <s v="Đã thanh toán"/>
    <d v="2025-12-31T00:00:00"/>
    <d v="2026-01-20T00:00:00"/>
    <m/>
    <m/>
    <x v="12"/>
    <x v="12"/>
    <m/>
  </r>
  <r>
    <x v="22"/>
    <x v="22"/>
    <d v="2025-12-31T00:00:00"/>
    <m/>
    <d v="2025-12-31T00:00:00"/>
    <n v="1739"/>
    <s v="Hàng trả"/>
    <n v="-15727542"/>
    <n v="0"/>
    <n v="-1258203"/>
    <n v="-16985745"/>
    <s v="Tồn đầu kỳ"/>
    <d v="2026-01-20T00:00:00"/>
    <m/>
    <n v="-16985745"/>
    <n v="0"/>
    <n v="-16985745"/>
    <n v="0"/>
    <d v="2025-12-31T00:00:00"/>
    <m/>
    <d v="2025-12-31T00:00:00"/>
    <n v="0"/>
    <m/>
    <s v=""/>
    <s v="Đã thanh toán"/>
    <d v="2025-12-31T00:00:00"/>
    <d v="2026-01-20T00:00:00"/>
    <m/>
    <m/>
    <x v="12"/>
    <x v="12"/>
    <m/>
  </r>
  <r>
    <x v="22"/>
    <x v="22"/>
    <d v="2025-12-31T00:00:00"/>
    <m/>
    <d v="2025-12-31T00:00:00"/>
    <n v="1742"/>
    <s v="Hàng trả"/>
    <n v="-21437270"/>
    <n v="0"/>
    <n v="-1714982"/>
    <n v="-23152252"/>
    <s v="Tồn đầu kỳ"/>
    <d v="2026-01-20T00:00:00"/>
    <m/>
    <n v="-23152252"/>
    <n v="0"/>
    <n v="-23152252"/>
    <n v="0"/>
    <d v="2025-12-31T00:00:00"/>
    <m/>
    <d v="2025-12-31T00:00:00"/>
    <n v="0"/>
    <m/>
    <s v=""/>
    <s v="Đã thanh toán"/>
    <d v="2025-12-31T00:00:00"/>
    <d v="2026-01-20T00:00:00"/>
    <m/>
    <m/>
    <x v="12"/>
    <x v="12"/>
    <m/>
  </r>
  <r>
    <x v="55"/>
    <x v="55"/>
    <d v="2025-12-05T00:00:00"/>
    <s v="MDV/PVH/00296"/>
    <d v="2025-12-05T00:00:00"/>
    <s v="2135"/>
    <s v="Hỗ trợ doanh số không điều kiện T11/2025, Hỗ trợ quảng cáo 011/2025"/>
    <n v="-21521"/>
    <n v="0"/>
    <n v="-1722"/>
    <n v="-23243"/>
    <s v="Tồn đầu kỳ"/>
    <m/>
    <m/>
    <n v="-23243"/>
    <n v="0"/>
    <n v="0"/>
    <n v="-23243"/>
    <d v="2025-12-05T00:00:00"/>
    <m/>
    <d v="2025-12-05T00:00:00"/>
    <n v="0"/>
    <m/>
    <n v="125.56088738425751"/>
    <s v="Nợ quá hạn hơn 120 ngày có khả năng mất thanh toán"/>
    <d v="2025-12-05T00:00:00"/>
    <d v="1899-12-30T00:00:00"/>
    <m/>
    <m/>
    <x v="18"/>
    <x v="18"/>
    <m/>
  </r>
  <r>
    <x v="164"/>
    <x v="165"/>
    <d v="2025-12-01T00:00:00"/>
    <s v="BH2369508"/>
    <d v="2025-12-01T00:00:00"/>
    <s v="00080057"/>
    <s v="SIÊU THỊ MINH CẦU 2,  KM CHÂN 300G X 15% VÀ CHÂN 500G X 18% TỪ NGÀY 15-11 ĐẾN 15-12"/>
    <n v="3802240"/>
    <n v="0"/>
    <n v="304179"/>
    <n v="4106419"/>
    <s v="Tồn đầu kỳ"/>
    <d v="2026-01-14T00:00:00"/>
    <m/>
    <n v="4106419"/>
    <n v="0"/>
    <n v="4106419"/>
    <n v="0"/>
    <d v="2025-12-01T00:00:00"/>
    <m/>
    <d v="2025-12-01T00:00:00"/>
    <n v="0"/>
    <m/>
    <s v=""/>
    <s v="Đã thanh toán"/>
    <d v="2025-12-01T00:00:00"/>
    <d v="2026-01-14T00:00:00"/>
    <m/>
    <m/>
    <x v="23"/>
    <x v="23"/>
    <m/>
  </r>
  <r>
    <x v="164"/>
    <x v="165"/>
    <d v="2025-12-01T00:00:00"/>
    <s v="BH2369760"/>
    <d v="2025-12-01T00:00:00"/>
    <s v="00080144"/>
    <s v="Minh Cầu 1 (Chị Hà),  KM CHÂN 300G X 15% VÀ CHÂN 500G X 18% TỪ NGÀY 15-11 ĐẾN 15-12"/>
    <n v="3932250"/>
    <n v="0"/>
    <n v="314580"/>
    <n v="4246830"/>
    <s v="Tồn đầu kỳ"/>
    <d v="2026-01-14T00:00:00"/>
    <m/>
    <n v="4246830"/>
    <n v="0"/>
    <n v="4246830"/>
    <n v="0"/>
    <d v="2025-12-01T00:00:00"/>
    <m/>
    <d v="2025-12-01T00:00:00"/>
    <n v="0"/>
    <m/>
    <s v=""/>
    <s v="Đã thanh toán"/>
    <d v="2025-12-01T00:00:00"/>
    <d v="2026-01-14T00:00:00"/>
    <m/>
    <m/>
    <x v="23"/>
    <x v="23"/>
    <m/>
  </r>
  <r>
    <x v="164"/>
    <x v="165"/>
    <d v="2025-12-05T00:00:00"/>
    <s v="BH2370234"/>
    <d v="2025-12-05T00:00:00"/>
    <s v="00081254"/>
    <s v="Minh Cầu 1 (Chị Hà), KM CHÂN GIÒ MUỐI 300G X 15% VÀ CHÂN GIÒ MUỐI 500G X 18% TỪ NGÀY 15/11 ĐẾN 15/12"/>
    <n v="3576450"/>
    <n v="0"/>
    <n v="286116"/>
    <n v="3862566"/>
    <s v="Tồn đầu kỳ"/>
    <d v="2026-01-14T00:00:00"/>
    <m/>
    <n v="3862566"/>
    <n v="0"/>
    <n v="3862566"/>
    <n v="0"/>
    <d v="2025-12-05T00:00:00"/>
    <m/>
    <d v="2025-12-05T00:00:00"/>
    <n v="0"/>
    <m/>
    <s v=""/>
    <s v="Đã thanh toán"/>
    <d v="2025-12-05T00:00:00"/>
    <d v="2026-01-14T00:00:00"/>
    <m/>
    <m/>
    <x v="23"/>
    <x v="23"/>
    <m/>
  </r>
  <r>
    <x v="165"/>
    <x v="165"/>
    <d v="2025-12-08T00:00:00"/>
    <s v="BH2370669"/>
    <d v="2025-12-08T00:00:00"/>
    <s v="00082165"/>
    <s v="Bán hàng Minh Cầu Gang Thép theo hóa đơn 00082165 , KM CHÂN GIÒ MUỐI 300G X 15% VÀ CHÂN GIÒ MUỐI 500G X 18% TỪ NGÀY 15/11 ĐẾN 15/12"/>
    <n v="3613450"/>
    <n v="0"/>
    <n v="289076"/>
    <n v="3902526"/>
    <s v="Tồn đầu kỳ"/>
    <d v="2026-01-14T00:00:00"/>
    <m/>
    <n v="3902526"/>
    <n v="0"/>
    <n v="3902526"/>
    <n v="0"/>
    <d v="2025-12-08T00:00:00"/>
    <m/>
    <d v="2025-12-08T00:00:00"/>
    <n v="0"/>
    <m/>
    <s v=""/>
    <s v="Đã thanh toán"/>
    <d v="2025-12-08T00:00:00"/>
    <d v="2026-01-14T00:00:00"/>
    <m/>
    <m/>
    <x v="23"/>
    <x v="23"/>
    <m/>
  </r>
  <r>
    <x v="165"/>
    <x v="165"/>
    <d v="2025-12-15T00:00:00"/>
    <s v="BH2371610"/>
    <d v="2025-12-15T00:00:00"/>
    <s v="00083968"/>
    <s v="Bán hàng Minh Cầu Gang Thép  theo hóa đơn 00083968 , KM CHÂN 300G X 15% VÀ CHÂN 500G X 18% TỪ NGÀY 15/11 ĐẾN 15/12"/>
    <n v="4566150"/>
    <n v="0"/>
    <n v="365292"/>
    <n v="4931442"/>
    <s v="Tồn đầu kỳ"/>
    <d v="2026-01-14T00:00:00"/>
    <m/>
    <n v="4931442"/>
    <n v="0"/>
    <n v="4931442"/>
    <n v="0"/>
    <d v="2025-12-15T00:00:00"/>
    <m/>
    <d v="2025-12-15T00:00:00"/>
    <n v="0"/>
    <m/>
    <s v=""/>
    <s v="Đã thanh toán"/>
    <d v="2025-12-15T00:00:00"/>
    <d v="2026-01-14T00:00:00"/>
    <m/>
    <m/>
    <x v="23"/>
    <x v="23"/>
    <m/>
  </r>
  <r>
    <x v="166"/>
    <x v="166"/>
    <d v="2025-12-15T00:00:00"/>
    <s v="BH2371616"/>
    <d v="2025-12-15T00:00:00"/>
    <s v="00083972"/>
    <s v="Bán hàng MINH CẦU MART TRUNG TÂM theo hóa đơn 00083972 , KM CHÂN 300G X 15% VÀ CHÂN 500G X 18% TỪ NGÀY 15/11 ĐẾN 15/12"/>
    <n v="4566150"/>
    <n v="0"/>
    <n v="365292"/>
    <n v="4931442"/>
    <s v="Tồn đầu kỳ"/>
    <d v="2026-01-14T00:00:00"/>
    <m/>
    <n v="4931442"/>
    <n v="0"/>
    <n v="4931442"/>
    <n v="0"/>
    <d v="2025-12-15T00:00:00"/>
    <m/>
    <d v="2025-12-15T00:00:00"/>
    <n v="0"/>
    <m/>
    <s v=""/>
    <s v="Đã thanh toán"/>
    <d v="2025-12-15T00:00:00"/>
    <d v="2026-01-14T00:00:00"/>
    <m/>
    <m/>
    <x v="23"/>
    <x v="23"/>
    <m/>
  </r>
  <r>
    <x v="167"/>
    <x v="167"/>
    <d v="2025-12-15T00:00:00"/>
    <s v="BH2371622"/>
    <d v="2025-12-15T00:00:00"/>
    <s v="00083974"/>
    <s v="Bán hàng SIÊU THỊ MINH CẦU 2 theo hóa đơn 00083974 , KM CHÂN 300G X 15% VÀ CHÂN 500G X 18% TỪ NGÀY 15/11 ĐẾN 15/12"/>
    <n v="5615650"/>
    <n v="0"/>
    <n v="449252"/>
    <n v="6064902"/>
    <s v="Tồn đầu kỳ"/>
    <d v="2026-01-14T00:00:00"/>
    <m/>
    <n v="6064902"/>
    <n v="0"/>
    <n v="6064902"/>
    <n v="0"/>
    <d v="2025-12-15T00:00:00"/>
    <m/>
    <d v="2025-12-15T00:00:00"/>
    <n v="0"/>
    <m/>
    <s v=""/>
    <s v="Đã thanh toán"/>
    <d v="2025-12-15T00:00:00"/>
    <d v="2026-01-14T00:00:00"/>
    <m/>
    <m/>
    <x v="23"/>
    <x v="23"/>
    <m/>
  </r>
  <r>
    <x v="168"/>
    <x v="165"/>
    <d v="2025-12-15T00:00:00"/>
    <s v="BH2371612"/>
    <d v="2025-12-15T00:00:00"/>
    <s v="00083970"/>
    <s v="Bán hàng Minh Cầu 1 (Chị Hà)  theo hóa đơn 00083970, KM CHÂN 300G X 15% VÀ CHÂN 500G X 18% TỪ NGÀY 15/11 ĐẾN 15/12"/>
    <n v="9132300"/>
    <n v="0"/>
    <n v="730584"/>
    <n v="9862884"/>
    <s v="Tồn đầu kỳ"/>
    <d v="2026-01-14T00:00:00"/>
    <m/>
    <n v="9862884"/>
    <n v="0"/>
    <n v="9862884"/>
    <n v="0"/>
    <d v="2025-12-15T00:00:00"/>
    <m/>
    <d v="2025-12-15T00:00:00"/>
    <n v="0"/>
    <m/>
    <s v=""/>
    <s v="Đã thanh toán"/>
    <d v="2025-12-15T00:00:00"/>
    <d v="2026-01-14T00:00:00"/>
    <m/>
    <m/>
    <x v="23"/>
    <x v="23"/>
    <m/>
  </r>
  <r>
    <x v="169"/>
    <x v="165"/>
    <d v="2025-12-15T00:00:00"/>
    <s v="BH2371761"/>
    <d v="2025-12-15T00:00:00"/>
    <s v="00084062"/>
    <s v="Bán hàng Minh cầu Quan Triều theo hóa đơn 00084062"/>
    <n v="2807825"/>
    <n v="0"/>
    <n v="224626"/>
    <n v="3032451"/>
    <s v="Tồn đầu kỳ"/>
    <d v="2026-01-14T00:00:00"/>
    <m/>
    <n v="3032451"/>
    <n v="0"/>
    <n v="3032451"/>
    <n v="0"/>
    <d v="2025-12-15T00:00:00"/>
    <m/>
    <d v="2025-12-15T00:00:00"/>
    <n v="0"/>
    <m/>
    <s v=""/>
    <s v="Đã thanh toán"/>
    <d v="2025-12-15T00:00:00"/>
    <d v="2026-01-14T00:00:00"/>
    <m/>
    <m/>
    <x v="23"/>
    <x v="23"/>
    <m/>
  </r>
  <r>
    <x v="170"/>
    <x v="165"/>
    <d v="2025-12-15T00:00:00"/>
    <s v="BH2371619"/>
    <d v="2025-12-15T00:00:00"/>
    <s v="00083973"/>
    <s v="Bán hàng Minh Cầu Gia Sàng (Chị Hà)  theo hóa đơn 00083973, KM CHÂN 300G X 15% VÀ CHÂN 500G X 18% TỪ NGÀY 15/11 ĐẾN 15/12"/>
    <n v="6469960"/>
    <n v="0"/>
    <n v="517597"/>
    <n v="6987557"/>
    <s v="Tồn đầu kỳ"/>
    <d v="2026-01-14T00:00:00"/>
    <m/>
    <n v="6987557"/>
    <n v="0"/>
    <n v="6987557"/>
    <n v="0"/>
    <d v="2025-12-15T00:00:00"/>
    <m/>
    <d v="2025-12-15T00:00:00"/>
    <n v="0"/>
    <m/>
    <s v=""/>
    <s v="Đã thanh toán"/>
    <d v="2025-12-15T00:00:00"/>
    <d v="2026-01-14T00:00:00"/>
    <m/>
    <m/>
    <x v="23"/>
    <x v="23"/>
    <m/>
  </r>
  <r>
    <x v="171"/>
    <x v="165"/>
    <d v="2025-12-15T00:00:00"/>
    <s v="BH2371613"/>
    <d v="2025-12-15T00:00:00"/>
    <s v="00083971"/>
    <s v="Bán hàng Minh cầu Thịnh Đán  theo hóa đơn 00083971, KM CHÂN 300G X 15% VÀ CHÂN 500G X 18% TỪ NGÀY 15/11 ĐẾN 15/12"/>
    <n v="4566150"/>
    <n v="0"/>
    <n v="365292"/>
    <n v="4931442"/>
    <s v="Tồn đầu kỳ"/>
    <d v="2026-01-14T00:00:00"/>
    <m/>
    <n v="4931442"/>
    <n v="0"/>
    <n v="4931442"/>
    <n v="0"/>
    <d v="2025-12-15T00:00:00"/>
    <m/>
    <d v="2025-12-15T00:00:00"/>
    <n v="0"/>
    <m/>
    <s v=""/>
    <s v="Đã thanh toán"/>
    <d v="2025-12-15T00:00:00"/>
    <d v="2026-01-14T00:00:00"/>
    <m/>
    <m/>
    <x v="23"/>
    <x v="23"/>
    <m/>
  </r>
  <r>
    <x v="172"/>
    <x v="168"/>
    <d v="2025-07-01T00:00:00"/>
    <s v="BH2352364"/>
    <d v="2025-07-01T00:00:00"/>
    <s v="00040902"/>
    <s v="79002 N, KHOÁI 1 - Cửa hàng OsiFood Nguyễn Khoái"/>
    <n v="987006"/>
    <n v="0"/>
    <n v="78960"/>
    <n v="1065966"/>
    <s v="Tồn đầu kỳ"/>
    <m/>
    <m/>
    <n v="1065966"/>
    <n v="0"/>
    <n v="0"/>
    <n v="1065966"/>
    <d v="2025-07-01T00:00:00"/>
    <m/>
    <d v="2025-07-01T00:00:00"/>
    <n v="0"/>
    <m/>
    <n v="282.56088726851885"/>
    <s v="Nợ quá hạn hơn 120 ngày có khả năng mất thanh toán"/>
    <d v="2025-07-01T00:00:00"/>
    <d v="1899-12-30T00:00:00"/>
    <m/>
    <m/>
    <x v="24"/>
    <x v="24"/>
    <m/>
  </r>
  <r>
    <x v="172"/>
    <x v="168"/>
    <d v="2025-07-02T00:00:00"/>
    <s v="BH2352524"/>
    <d v="2025-07-02T00:00:00"/>
    <s v="00040989"/>
    <s v="79009 PHỔ QUANG 1 - OsiFood Phổ Quang"/>
    <n v="322000"/>
    <n v="0"/>
    <n v="25760"/>
    <n v="347760"/>
    <s v="Tồn đầu kỳ"/>
    <m/>
    <m/>
    <n v="347760"/>
    <n v="0"/>
    <n v="0"/>
    <n v="347760"/>
    <d v="2025-07-02T00:00:00"/>
    <m/>
    <d v="2025-07-02T00:00:00"/>
    <n v="0"/>
    <m/>
    <n v="281.56088726851885"/>
    <s v="Nợ quá hạn hơn 120 ngày có khả năng mất thanh toán"/>
    <d v="2025-07-02T00:00:00"/>
    <d v="1899-12-30T00:00:00"/>
    <m/>
    <m/>
    <x v="24"/>
    <x v="24"/>
    <m/>
  </r>
  <r>
    <x v="172"/>
    <x v="168"/>
    <d v="2025-07-07T00:00:00"/>
    <s v="BH2352750"/>
    <d v="2025-07-07T00:00:00"/>
    <s v="00042428"/>
    <s v="68014 OSF 2/7 - Osifood Bình Lợi"/>
    <n v="681905"/>
    <n v="0"/>
    <n v="54552"/>
    <n v="736457"/>
    <s v="Tồn đầu kỳ"/>
    <m/>
    <m/>
    <n v="736457"/>
    <n v="0"/>
    <n v="0"/>
    <n v="736457"/>
    <d v="2025-07-07T00:00:00"/>
    <m/>
    <d v="2025-07-07T00:00:00"/>
    <n v="0"/>
    <m/>
    <n v="276.56088726851885"/>
    <s v="Nợ quá hạn hơn 120 ngày có khả năng mất thanh toán"/>
    <d v="2025-07-07T00:00:00"/>
    <d v="1899-12-30T00:00:00"/>
    <m/>
    <m/>
    <x v="24"/>
    <x v="24"/>
    <m/>
  </r>
  <r>
    <x v="172"/>
    <x v="168"/>
    <d v="2025-07-07T00:00:00"/>
    <s v="BH2352751"/>
    <d v="2025-07-07T00:00:00"/>
    <s v="00042429"/>
    <s v="79004 OSF 2/7 - OsiFood 828A Xô Viết Nghệ Tĩnh"/>
    <n v="331250"/>
    <n v="0"/>
    <n v="26500"/>
    <n v="357750"/>
    <s v="Tồn đầu kỳ"/>
    <m/>
    <m/>
    <n v="357750"/>
    <n v="0"/>
    <n v="0"/>
    <n v="357750"/>
    <d v="2025-07-07T00:00:00"/>
    <m/>
    <d v="2025-07-07T00:00:00"/>
    <n v="0"/>
    <m/>
    <n v="276.56088726851885"/>
    <s v="Nợ quá hạn hơn 120 ngày có khả năng mất thanh toán"/>
    <d v="2025-07-07T00:00:00"/>
    <d v="1899-12-30T00:00:00"/>
    <m/>
    <m/>
    <x v="24"/>
    <x v="24"/>
    <m/>
  </r>
  <r>
    <x v="172"/>
    <x v="168"/>
    <d v="2025-07-08T00:00:00"/>
    <s v="BH2352886"/>
    <d v="2025-07-08T00:00:00"/>
    <s v="00042517"/>
    <s v="79005 PHƯỚC LONG 1 - Osifood Phước Long"/>
    <n v="962271"/>
    <n v="0"/>
    <n v="76982"/>
    <n v="1039253"/>
    <s v="Tồn đầu kỳ"/>
    <m/>
    <m/>
    <n v="1039253"/>
    <n v="0"/>
    <n v="0"/>
    <n v="1039253"/>
    <d v="2025-07-08T00:00:00"/>
    <m/>
    <d v="2025-07-08T00:00:00"/>
    <n v="0"/>
    <m/>
    <n v="275.56088726851885"/>
    <s v="Nợ quá hạn hơn 120 ngày có khả năng mất thanh toán"/>
    <d v="2025-07-08T00:00:00"/>
    <d v="1899-12-30T00:00:00"/>
    <m/>
    <m/>
    <x v="24"/>
    <x v="24"/>
    <m/>
  </r>
  <r>
    <x v="172"/>
    <x v="168"/>
    <d v="2025-07-10T00:00:00"/>
    <s v="BH2353073"/>
    <d v="2025-07-10T00:00:00"/>
    <s v="00043335"/>
    <s v="79009 PHỔ QUANG 1 - OsiFood Phổ Quang"/>
    <n v="496782"/>
    <n v="0"/>
    <n v="39743"/>
    <n v="536525"/>
    <s v="Tồn đầu kỳ"/>
    <m/>
    <m/>
    <n v="536525"/>
    <n v="0"/>
    <n v="0"/>
    <n v="536525"/>
    <d v="2025-07-10T00:00:00"/>
    <m/>
    <d v="2025-07-10T00:00:00"/>
    <n v="0"/>
    <m/>
    <n v="273.56088726851885"/>
    <s v="Nợ quá hạn hơn 120 ngày có khả năng mất thanh toán"/>
    <d v="2025-07-10T00:00:00"/>
    <d v="1899-12-30T00:00:00"/>
    <m/>
    <m/>
    <x v="24"/>
    <x v="24"/>
    <m/>
  </r>
  <r>
    <x v="172"/>
    <x v="168"/>
    <d v="2025-07-11T00:00:00"/>
    <s v="BH2353136"/>
    <d v="2025-07-11T00:00:00"/>
    <s v="00043565"/>
    <s v="68001 FUJI NAM LONG1 - OsiFood Fuji Nam Long"/>
    <n v="165000"/>
    <n v="0"/>
    <n v="13200"/>
    <n v="178200"/>
    <s v="Tồn đầu kỳ"/>
    <m/>
    <m/>
    <n v="178200"/>
    <n v="0"/>
    <n v="0"/>
    <n v="178200"/>
    <d v="2025-07-11T00:00:00"/>
    <m/>
    <d v="2025-07-11T00:00:00"/>
    <n v="0"/>
    <m/>
    <n v="272.56088726851885"/>
    <s v="Nợ quá hạn hơn 120 ngày có khả năng mất thanh toán"/>
    <d v="2025-07-11T00:00:00"/>
    <d v="1899-12-30T00:00:00"/>
    <m/>
    <m/>
    <x v="24"/>
    <x v="24"/>
    <m/>
  </r>
  <r>
    <x v="172"/>
    <x v="168"/>
    <d v="2025-07-16T00:00:00"/>
    <s v="BH2353388"/>
    <d v="2025-07-16T00:00:00"/>
    <s v="00044177"/>
    <s v="79004 828A XVNT1 - OsiFood 828A Xô Viết Nghệ Tĩnh"/>
    <n v="643405"/>
    <n v="0"/>
    <n v="51472"/>
    <n v="694877"/>
    <s v="Tồn đầu kỳ"/>
    <m/>
    <m/>
    <n v="694877"/>
    <n v="0"/>
    <n v="0"/>
    <n v="694877"/>
    <d v="2025-07-16T00:00:00"/>
    <m/>
    <d v="2025-07-16T00:00:00"/>
    <n v="0"/>
    <m/>
    <n v="267.56088726851885"/>
    <s v="Nợ quá hạn hơn 120 ngày có khả năng mất thanh toán"/>
    <d v="2025-07-16T00:00:00"/>
    <d v="1899-12-30T00:00:00"/>
    <m/>
    <m/>
    <x v="24"/>
    <x v="24"/>
    <m/>
  </r>
  <r>
    <x v="172"/>
    <x v="168"/>
    <d v="2025-07-16T00:00:00"/>
    <s v="BH2353392"/>
    <d v="2025-07-16T00:00:00"/>
    <s v="00044181"/>
    <s v="68015 HOMYLAND 1 - OsiFood HomyLand"/>
    <n v="326307"/>
    <n v="0"/>
    <n v="26105"/>
    <n v="352412"/>
    <s v="Tồn đầu kỳ"/>
    <m/>
    <m/>
    <n v="352412"/>
    <n v="0"/>
    <n v="0"/>
    <n v="352412"/>
    <d v="2025-07-16T00:00:00"/>
    <m/>
    <d v="2025-07-16T00:00:00"/>
    <n v="0"/>
    <m/>
    <n v="267.56088726851885"/>
    <s v="Nợ quá hạn hơn 120 ngày có khả năng mất thanh toán"/>
    <d v="2025-07-16T00:00:00"/>
    <d v="1899-12-30T00:00:00"/>
    <m/>
    <m/>
    <x v="24"/>
    <x v="24"/>
    <m/>
  </r>
  <r>
    <x v="172"/>
    <x v="168"/>
    <d v="2025-07-18T00:00:00"/>
    <s v="BH2353650"/>
    <d v="2025-07-18T00:00:00"/>
    <s v="00045068"/>
    <s v="68012 AN GIA 1 - OsiFood An Gia Bình Chánh"/>
    <n v="414016"/>
    <n v="0"/>
    <n v="33121"/>
    <n v="447137"/>
    <s v="Tồn đầu kỳ"/>
    <m/>
    <m/>
    <n v="447137"/>
    <n v="0"/>
    <n v="0"/>
    <n v="447137"/>
    <d v="2025-07-18T00:00:00"/>
    <m/>
    <d v="2025-07-18T00:00:00"/>
    <n v="0"/>
    <m/>
    <n v="265.56088726851885"/>
    <s v="Nợ quá hạn hơn 120 ngày có khả năng mất thanh toán"/>
    <d v="2025-07-18T00:00:00"/>
    <d v="1899-12-30T00:00:00"/>
    <m/>
    <m/>
    <x v="24"/>
    <x v="24"/>
    <m/>
  </r>
  <r>
    <x v="172"/>
    <x v="168"/>
    <d v="2025-07-19T00:00:00"/>
    <s v="TBH0053"/>
    <d v="2025-07-19T00:00:00"/>
    <s v="00045516"/>
    <s v="68014 BÌNH LỢI 1 - Osifood Bình Lợi"/>
    <n v="1438825"/>
    <n v="0"/>
    <n v="115106"/>
    <n v="1553931"/>
    <s v="Tồn đầu kỳ"/>
    <m/>
    <m/>
    <n v="1553931"/>
    <n v="0"/>
    <n v="0"/>
    <n v="1553931"/>
    <d v="2025-07-19T00:00:00"/>
    <m/>
    <d v="2025-07-19T00:00:00"/>
    <n v="0"/>
    <m/>
    <n v="264.56088726851885"/>
    <s v="Nợ quá hạn hơn 120 ngày có khả năng mất thanh toán"/>
    <d v="2025-07-19T00:00:00"/>
    <d v="1899-12-30T00:00:00"/>
    <m/>
    <m/>
    <x v="24"/>
    <x v="24"/>
    <m/>
  </r>
  <r>
    <x v="172"/>
    <x v="168"/>
    <d v="2025-07-19T00:00:00"/>
    <s v="TBH0055"/>
    <d v="2025-07-19T00:00:00"/>
    <s v="00045517"/>
    <s v="79004 OSF XVNT 18/7 - OsiFood 828A Xô Viết Nghệ Tĩnh"/>
    <n v="583466"/>
    <n v="0"/>
    <n v="46677"/>
    <n v="630143"/>
    <s v="Tồn đầu kỳ"/>
    <m/>
    <m/>
    <n v="630143"/>
    <n v="0"/>
    <n v="0"/>
    <n v="630143"/>
    <d v="2025-07-19T00:00:00"/>
    <m/>
    <d v="2025-07-19T00:00:00"/>
    <n v="0"/>
    <m/>
    <n v="264.56088726851885"/>
    <s v="Nợ quá hạn hơn 120 ngày có khả năng mất thanh toán"/>
    <d v="2025-07-19T00:00:00"/>
    <d v="1899-12-30T00:00:00"/>
    <m/>
    <m/>
    <x v="24"/>
    <x v="24"/>
    <m/>
  </r>
  <r>
    <x v="172"/>
    <x v="168"/>
    <d v="2025-07-24T00:00:00"/>
    <s v="BH2353917"/>
    <d v="2025-07-24T00:00:00"/>
    <s v="00045904"/>
    <s v="68015 OSF 22/7 - OsiFood HomyLand"/>
    <n v="570756"/>
    <n v="0"/>
    <n v="45660"/>
    <n v="616416"/>
    <s v="Tồn đầu kỳ"/>
    <m/>
    <m/>
    <n v="616416"/>
    <n v="0"/>
    <n v="0"/>
    <n v="616416"/>
    <d v="2025-07-24T00:00:00"/>
    <m/>
    <d v="2025-07-24T00:00:00"/>
    <n v="0"/>
    <m/>
    <n v="259.56088726851885"/>
    <s v="Nợ quá hạn hơn 120 ngày có khả năng mất thanh toán"/>
    <d v="2025-07-24T00:00:00"/>
    <d v="1899-12-30T00:00:00"/>
    <m/>
    <m/>
    <x v="24"/>
    <x v="24"/>
    <m/>
  </r>
  <r>
    <x v="172"/>
    <x v="168"/>
    <d v="2025-07-25T00:00:00"/>
    <s v="BH2353971"/>
    <d v="2025-07-25T00:00:00"/>
    <s v="00047127"/>
    <s v="79003 OSF 23/7 - Osifood Sky 9"/>
    <n v="431849"/>
    <n v="0"/>
    <n v="34548"/>
    <n v="466397"/>
    <s v="Tồn đầu kỳ"/>
    <m/>
    <m/>
    <n v="466397"/>
    <n v="0"/>
    <n v="0"/>
    <n v="466397"/>
    <d v="2025-07-25T00:00:00"/>
    <m/>
    <d v="2025-07-25T00:00:00"/>
    <n v="0"/>
    <m/>
    <n v="258.56088726851885"/>
    <s v="Nợ quá hạn hơn 120 ngày có khả năng mất thanh toán"/>
    <d v="2025-07-25T00:00:00"/>
    <d v="1899-12-30T00:00:00"/>
    <m/>
    <m/>
    <x v="24"/>
    <x v="24"/>
    <m/>
  </r>
  <r>
    <x v="172"/>
    <x v="168"/>
    <d v="2025-07-28T00:00:00"/>
    <s v="BH2354182"/>
    <d v="2025-07-28T00:00:00"/>
    <s v="00047510"/>
    <s v="79012 OSF 26/7 - OsiFood Nguyễn Văn Công"/>
    <n v="560788"/>
    <n v="0"/>
    <n v="44863"/>
    <n v="605651"/>
    <s v="Tồn đầu kỳ"/>
    <m/>
    <m/>
    <n v="605651"/>
    <n v="0"/>
    <n v="0"/>
    <n v="605651"/>
    <d v="2025-07-28T00:00:00"/>
    <m/>
    <d v="2025-07-28T00:00:00"/>
    <n v="0"/>
    <m/>
    <n v="255.56088726851885"/>
    <s v="Nợ quá hạn hơn 120 ngày có khả năng mất thanh toán"/>
    <d v="2025-07-28T00:00:00"/>
    <d v="1899-12-30T00:00:00"/>
    <m/>
    <m/>
    <x v="24"/>
    <x v="24"/>
    <m/>
  </r>
  <r>
    <x v="172"/>
    <x v="168"/>
    <d v="2025-07-29T00:00:00"/>
    <s v="BH2354233"/>
    <d v="2025-07-29T00:00:00"/>
    <s v="00047579"/>
    <s v="68014 OSF 26/7 - Osifood Bình Lợi"/>
    <n v="801093"/>
    <n v="0"/>
    <n v="64087"/>
    <n v="865180"/>
    <s v="Tồn đầu kỳ"/>
    <m/>
    <m/>
    <n v="865180"/>
    <n v="0"/>
    <n v="0"/>
    <n v="865180"/>
    <d v="2025-07-29T00:00:00"/>
    <m/>
    <d v="2025-07-29T00:00:00"/>
    <n v="0"/>
    <m/>
    <n v="254.56088726851885"/>
    <s v="Nợ quá hạn hơn 120 ngày có khả năng mất thanh toán"/>
    <d v="2025-07-29T00:00:00"/>
    <d v="1899-12-30T00:00:00"/>
    <m/>
    <m/>
    <x v="24"/>
    <x v="24"/>
    <m/>
  </r>
  <r>
    <x v="172"/>
    <x v="168"/>
    <d v="2025-07-29T00:00:00"/>
    <s v="BH2354236"/>
    <d v="2025-07-29T00:00:00"/>
    <s v="00047581"/>
    <s v="79004 OSF 25/7 - OsiFood 828A Xô Viết Nghệ Tĩnh"/>
    <n v="766449"/>
    <n v="0"/>
    <n v="61316"/>
    <n v="827765"/>
    <s v="Tồn đầu kỳ"/>
    <m/>
    <m/>
    <n v="827765"/>
    <n v="0"/>
    <n v="0"/>
    <n v="827765"/>
    <d v="2025-07-29T00:00:00"/>
    <m/>
    <d v="2025-07-29T00:00:00"/>
    <n v="0"/>
    <m/>
    <n v="254.56088726851885"/>
    <s v="Nợ quá hạn hơn 120 ngày có khả năng mất thanh toán"/>
    <d v="2025-07-29T00:00:00"/>
    <d v="1899-12-30T00:00:00"/>
    <m/>
    <m/>
    <x v="24"/>
    <x v="24"/>
    <m/>
  </r>
  <r>
    <x v="172"/>
    <x v="168"/>
    <d v="2025-07-30T00:00:00"/>
    <s v="BH2354280"/>
    <d v="2025-07-30T00:00:00"/>
    <s v="00047640"/>
    <s v="68001 NAM LONG 1 - Cửa Hàng Osi Food Fuji Nam Long"/>
    <n v="590909"/>
    <n v="0"/>
    <n v="47273"/>
    <n v="638182"/>
    <s v="Tồn đầu kỳ"/>
    <m/>
    <m/>
    <n v="638182"/>
    <n v="0"/>
    <n v="0"/>
    <n v="638182"/>
    <d v="2025-07-30T00:00:00"/>
    <m/>
    <d v="2025-07-30T00:00:00"/>
    <n v="0"/>
    <m/>
    <n v="253.56088726851885"/>
    <s v="Nợ quá hạn hơn 120 ngày có khả năng mất thanh toán"/>
    <d v="2025-07-30T00:00:00"/>
    <d v="1899-12-30T00:00:00"/>
    <m/>
    <m/>
    <x v="24"/>
    <x v="24"/>
    <m/>
  </r>
  <r>
    <x v="172"/>
    <x v="168"/>
    <d v="2025-07-30T00:00:00"/>
    <s v="BH2354318"/>
    <d v="2025-07-30T00:00:00"/>
    <s v="00047677"/>
    <s v="68012 AN GIA 1 - OsiFood An Gia Bình Chánh"/>
    <n v="210058"/>
    <n v="0"/>
    <n v="16805"/>
    <n v="226863"/>
    <s v="Tồn đầu kỳ"/>
    <m/>
    <m/>
    <n v="226863"/>
    <n v="0"/>
    <n v="0"/>
    <n v="226863"/>
    <d v="2025-07-30T00:00:00"/>
    <m/>
    <d v="2025-07-30T00:00:00"/>
    <n v="0"/>
    <m/>
    <n v="253.56088726851885"/>
    <s v="Nợ quá hạn hơn 120 ngày có khả năng mất thanh toán"/>
    <d v="2025-07-30T00:00:00"/>
    <d v="1899-12-30T00:00:00"/>
    <m/>
    <m/>
    <x v="24"/>
    <x v="24"/>
    <m/>
  </r>
  <r>
    <x v="172"/>
    <x v="168"/>
    <d v="2025-08-13T00:00:00"/>
    <s v="BH2355281"/>
    <d v="2025-08-13T00:00:00"/>
    <s v="00050959"/>
    <s v="79002 OSF 12/8 - Cửa hàng OsiFood Nguyễn Khoái"/>
    <n v="589271"/>
    <n v="0"/>
    <n v="47142"/>
    <n v="636413"/>
    <s v="Tồn đầu kỳ"/>
    <m/>
    <m/>
    <n v="636413"/>
    <n v="0"/>
    <n v="0"/>
    <n v="636413"/>
    <d v="2025-08-13T00:00:00"/>
    <m/>
    <d v="2025-08-13T00:00:00"/>
    <n v="0"/>
    <m/>
    <n v="239.56088726851885"/>
    <s v="Nợ quá hạn hơn 120 ngày có khả năng mất thanh toán"/>
    <d v="2025-08-13T00:00:00"/>
    <d v="1899-12-30T00:00:00"/>
    <m/>
    <m/>
    <x v="24"/>
    <x v="24"/>
    <m/>
  </r>
  <r>
    <x v="172"/>
    <x v="168"/>
    <d v="2025-08-13T00:00:00"/>
    <s v="BH2355292"/>
    <d v="2025-08-13T00:00:00"/>
    <s v="00050981"/>
    <s v="68014 OSF 12/8 - Osifood Bình Lợi"/>
    <n v="732588"/>
    <n v="0"/>
    <n v="58607"/>
    <n v="791195"/>
    <s v="Tồn đầu kỳ"/>
    <m/>
    <m/>
    <n v="791195"/>
    <n v="0"/>
    <n v="0"/>
    <n v="791195"/>
    <d v="2025-08-13T00:00:00"/>
    <m/>
    <d v="2025-08-13T00:00:00"/>
    <n v="0"/>
    <m/>
    <n v="239.56088726851885"/>
    <s v="Nợ quá hạn hơn 120 ngày có khả năng mất thanh toán"/>
    <d v="2025-08-13T00:00:00"/>
    <d v="1899-12-30T00:00:00"/>
    <m/>
    <m/>
    <x v="24"/>
    <x v="24"/>
    <m/>
  </r>
  <r>
    <x v="172"/>
    <x v="168"/>
    <d v="2025-08-13T00:00:00"/>
    <s v="BH2355294"/>
    <d v="2025-08-13T00:00:00"/>
    <s v="00050983"/>
    <s v="79004 OSF 12/8 - OsiFood 828A Xô Viết Nghệ Tĩnh"/>
    <n v="593955"/>
    <n v="0"/>
    <n v="47516"/>
    <n v="641471"/>
    <s v="Tồn đầu kỳ"/>
    <m/>
    <m/>
    <n v="641471"/>
    <n v="0"/>
    <n v="0"/>
    <n v="641471"/>
    <d v="2025-08-13T00:00:00"/>
    <m/>
    <d v="2025-08-13T00:00:00"/>
    <n v="0"/>
    <m/>
    <n v="239.56088726851885"/>
    <s v="Nợ quá hạn hơn 120 ngày có khả năng mất thanh toán"/>
    <d v="2025-08-13T00:00:00"/>
    <d v="1899-12-30T00:00:00"/>
    <m/>
    <m/>
    <x v="24"/>
    <x v="24"/>
    <m/>
  </r>
  <r>
    <x v="172"/>
    <x v="168"/>
    <d v="2025-08-14T00:00:00"/>
    <s v="BH2355386"/>
    <d v="2025-08-14T00:00:00"/>
    <s v="00051705"/>
    <s v="79005 OSF 12/8 - Osifood Phước Long"/>
    <n v="897510"/>
    <n v="0"/>
    <n v="71801"/>
    <n v="969311"/>
    <s v="Tồn đầu kỳ"/>
    <m/>
    <m/>
    <n v="969311"/>
    <n v="0"/>
    <n v="0"/>
    <n v="969311"/>
    <d v="2025-08-14T00:00:00"/>
    <m/>
    <d v="2025-08-14T00:00:00"/>
    <n v="0"/>
    <m/>
    <n v="238.56088726851885"/>
    <s v="Nợ quá hạn hơn 120 ngày có khả năng mất thanh toán"/>
    <d v="2025-08-14T00:00:00"/>
    <d v="1899-12-30T00:00:00"/>
    <m/>
    <m/>
    <x v="24"/>
    <x v="24"/>
    <m/>
  </r>
  <r>
    <x v="172"/>
    <x v="168"/>
    <d v="2025-08-19T00:00:00"/>
    <s v="BH2355865"/>
    <d v="2025-08-19T00:00:00"/>
    <s v="00052537"/>
    <s v="79009 OSI PHỔ QUANG1 - OsiFood Phổ Quang"/>
    <n v="915475"/>
    <n v="0"/>
    <n v="73238"/>
    <n v="988713"/>
    <s v="Tồn đầu kỳ"/>
    <m/>
    <m/>
    <n v="988713"/>
    <n v="0"/>
    <n v="0"/>
    <n v="988713"/>
    <d v="2025-08-19T00:00:00"/>
    <m/>
    <d v="2025-08-19T00:00:00"/>
    <n v="0"/>
    <m/>
    <n v="233.56088726851885"/>
    <s v="Nợ quá hạn hơn 120 ngày có khả năng mất thanh toán"/>
    <d v="2025-08-19T00:00:00"/>
    <d v="1899-12-30T00:00:00"/>
    <m/>
    <m/>
    <x v="24"/>
    <x v="24"/>
    <m/>
  </r>
  <r>
    <x v="172"/>
    <x v="168"/>
    <d v="2025-08-19T00:00:00"/>
    <s v="BH2355867"/>
    <d v="2025-08-19T00:00:00"/>
    <s v="00052538"/>
    <s v="79012 OIS NVC 1 - OsiFood Nguyễn Văn Công"/>
    <n v="1173269"/>
    <n v="0"/>
    <n v="93862"/>
    <n v="1267131"/>
    <s v="Tồn đầu kỳ"/>
    <m/>
    <m/>
    <n v="1267131"/>
    <n v="0"/>
    <n v="0"/>
    <n v="1267131"/>
    <d v="2025-08-19T00:00:00"/>
    <m/>
    <d v="2025-08-19T00:00:00"/>
    <n v="0"/>
    <m/>
    <n v="233.56088726851885"/>
    <s v="Nợ quá hạn hơn 120 ngày có khả năng mất thanh toán"/>
    <d v="2025-08-19T00:00:00"/>
    <d v="1899-12-30T00:00:00"/>
    <m/>
    <m/>
    <x v="24"/>
    <x v="24"/>
    <m/>
  </r>
  <r>
    <x v="172"/>
    <x v="168"/>
    <d v="2025-08-21T00:00:00"/>
    <s v="BH2356020"/>
    <d v="2025-08-21T00:00:00"/>
    <s v="00052694"/>
    <s v="68015 OSI HOMYLAND - OsiFood HomyLand"/>
    <n v="798196"/>
    <n v="0"/>
    <n v="63856"/>
    <n v="862052"/>
    <s v="Tồn đầu kỳ"/>
    <m/>
    <m/>
    <n v="862052"/>
    <n v="0"/>
    <n v="0"/>
    <n v="862052"/>
    <d v="2025-08-21T00:00:00"/>
    <m/>
    <d v="2025-08-21T00:00:00"/>
    <n v="0"/>
    <m/>
    <n v="231.56088726851885"/>
    <s v="Nợ quá hạn hơn 120 ngày có khả năng mất thanh toán"/>
    <d v="2025-08-21T00:00:00"/>
    <d v="1899-12-30T00:00:00"/>
    <m/>
    <m/>
    <x v="24"/>
    <x v="24"/>
    <m/>
  </r>
  <r>
    <x v="172"/>
    <x v="168"/>
    <d v="2025-08-21T00:00:00"/>
    <s v="BH2356024"/>
    <d v="2025-08-21T00:00:00"/>
    <s v="00053674"/>
    <s v="68014 OSI BÌNH LỢI 1 - Osifood Bình Lợi"/>
    <n v="657980"/>
    <n v="0"/>
    <n v="52638"/>
    <n v="710618"/>
    <s v="Tồn đầu kỳ"/>
    <m/>
    <m/>
    <n v="710618"/>
    <n v="0"/>
    <n v="0"/>
    <n v="710618"/>
    <d v="2025-08-21T00:00:00"/>
    <m/>
    <d v="2025-08-21T00:00:00"/>
    <n v="0"/>
    <m/>
    <n v="231.56088726851885"/>
    <s v="Nợ quá hạn hơn 120 ngày có khả năng mất thanh toán"/>
    <d v="2025-08-21T00:00:00"/>
    <d v="1899-12-30T00:00:00"/>
    <m/>
    <m/>
    <x v="24"/>
    <x v="24"/>
    <m/>
  </r>
  <r>
    <x v="172"/>
    <x v="168"/>
    <d v="2025-08-21T00:00:00"/>
    <s v="BH2356025"/>
    <d v="2025-08-21T00:00:00"/>
    <s v="00053675"/>
    <s v="79004 OSI XVNT 1 - OsiFood 828A Xô Viết Nghệ Tĩnh"/>
    <n v="822614"/>
    <n v="0"/>
    <n v="65809"/>
    <n v="888423"/>
    <s v="Tồn đầu kỳ"/>
    <m/>
    <m/>
    <n v="888423"/>
    <n v="0"/>
    <n v="0"/>
    <n v="888423"/>
    <d v="2025-08-21T00:00:00"/>
    <m/>
    <d v="2025-08-21T00:00:00"/>
    <n v="0"/>
    <m/>
    <n v="231.56088726851885"/>
    <s v="Nợ quá hạn hơn 120 ngày có khả năng mất thanh toán"/>
    <d v="2025-08-21T00:00:00"/>
    <d v="1899-12-30T00:00:00"/>
    <m/>
    <m/>
    <x v="24"/>
    <x v="24"/>
    <m/>
  </r>
  <r>
    <x v="172"/>
    <x v="168"/>
    <d v="2025-08-21T00:00:00"/>
    <s v="BH2356041"/>
    <d v="2025-08-21T00:00:00"/>
    <s v="00053686"/>
    <s v="68012 OSF 20/8 - OsiFood An Gia Bình Chánh"/>
    <n v="321799"/>
    <n v="0"/>
    <n v="25744"/>
    <n v="347543"/>
    <s v="Tồn đầu kỳ"/>
    <m/>
    <m/>
    <n v="347543"/>
    <n v="0"/>
    <n v="0"/>
    <n v="347543"/>
    <d v="2025-08-21T00:00:00"/>
    <m/>
    <d v="2025-08-21T00:00:00"/>
    <n v="0"/>
    <m/>
    <n v="231.56088726851885"/>
    <s v="Nợ quá hạn hơn 120 ngày có khả năng mất thanh toán"/>
    <d v="2025-08-21T00:00:00"/>
    <d v="1899-12-30T00:00:00"/>
    <m/>
    <m/>
    <x v="24"/>
    <x v="24"/>
    <m/>
  </r>
  <r>
    <x v="172"/>
    <x v="168"/>
    <d v="2025-08-23T00:00:00"/>
    <s v="BH2356329"/>
    <d v="2025-08-23T00:00:00"/>
    <s v="00054164"/>
    <s v="79006 OSI OPAL - OsiFood Opal Riverside"/>
    <n v="609194"/>
    <n v="0"/>
    <n v="48736"/>
    <n v="657930"/>
    <s v="Tồn đầu kỳ"/>
    <m/>
    <m/>
    <n v="657930"/>
    <n v="0"/>
    <n v="0"/>
    <n v="657930"/>
    <d v="2025-08-23T00:00:00"/>
    <m/>
    <d v="2025-08-23T00:00:00"/>
    <n v="0"/>
    <m/>
    <n v="229.56088726851885"/>
    <s v="Nợ quá hạn hơn 120 ngày có khả năng mất thanh toán"/>
    <d v="2025-08-23T00:00:00"/>
    <d v="1899-12-30T00:00:00"/>
    <m/>
    <m/>
    <x v="24"/>
    <x v="24"/>
    <m/>
  </r>
  <r>
    <x v="172"/>
    <x v="168"/>
    <d v="2025-08-26T00:00:00"/>
    <s v="BH2356514"/>
    <d v="2025-08-26T00:00:00"/>
    <s v="00054401"/>
    <s v="79005 OSF 25/8 - Osifood Phước Long"/>
    <n v="829041"/>
    <n v="0"/>
    <n v="66323"/>
    <n v="895364"/>
    <s v="Tồn đầu kỳ"/>
    <m/>
    <m/>
    <n v="895364"/>
    <n v="0"/>
    <n v="0"/>
    <n v="895364"/>
    <d v="2025-08-26T00:00:00"/>
    <m/>
    <d v="2025-08-26T00:00:00"/>
    <n v="0"/>
    <m/>
    <n v="226.56088726851885"/>
    <s v="Nợ quá hạn hơn 120 ngày có khả năng mất thanh toán"/>
    <d v="2025-08-26T00:00:00"/>
    <d v="1899-12-30T00:00:00"/>
    <m/>
    <m/>
    <x v="24"/>
    <x v="24"/>
    <m/>
  </r>
  <r>
    <x v="172"/>
    <x v="168"/>
    <d v="2025-08-28T00:00:00"/>
    <s v="BH2356760"/>
    <d v="2025-08-28T00:00:00"/>
    <s v="00055724"/>
    <s v="68014 OSF 27/8 - Osifood Bình Lợi"/>
    <n v="986042"/>
    <n v="0"/>
    <n v="78883"/>
    <n v="1064925"/>
    <s v="Tồn đầu kỳ"/>
    <m/>
    <m/>
    <n v="1064925"/>
    <n v="0"/>
    <n v="0"/>
    <n v="1064925"/>
    <d v="2025-08-28T00:00:00"/>
    <m/>
    <d v="2025-08-28T00:00:00"/>
    <n v="0"/>
    <m/>
    <n v="224.56088726851885"/>
    <s v="Nợ quá hạn hơn 120 ngày có khả năng mất thanh toán"/>
    <d v="2025-08-28T00:00:00"/>
    <d v="1899-12-30T00:00:00"/>
    <m/>
    <m/>
    <x v="24"/>
    <x v="24"/>
    <m/>
  </r>
  <r>
    <x v="172"/>
    <x v="168"/>
    <d v="2025-08-29T00:00:00"/>
    <s v="BH2356985"/>
    <d v="2025-08-29T00:00:00"/>
    <s v="00055799"/>
    <s v="79003 OSF 27/8 - Osifood Sky 9"/>
    <n v="765023"/>
    <n v="0"/>
    <n v="61202"/>
    <n v="826225"/>
    <s v="Tồn đầu kỳ"/>
    <m/>
    <m/>
    <n v="826225"/>
    <n v="0"/>
    <n v="0"/>
    <n v="826225"/>
    <d v="2025-08-29T00:00:00"/>
    <m/>
    <d v="2025-08-29T00:00:00"/>
    <n v="0"/>
    <m/>
    <n v="223.56088726851885"/>
    <s v="Nợ quá hạn hơn 120 ngày có khả năng mất thanh toán"/>
    <d v="2025-08-29T00:00:00"/>
    <d v="1899-12-30T00:00:00"/>
    <m/>
    <m/>
    <x v="24"/>
    <x v="24"/>
    <m/>
  </r>
  <r>
    <x v="172"/>
    <x v="168"/>
    <d v="2025-09-08T00:00:00"/>
    <s v="BH2357425"/>
    <d v="2025-09-08T00:00:00"/>
    <s v="00057792"/>
    <s v="79005 osf 3/9 - Osifood Phước Long"/>
    <n v="969303"/>
    <n v="0"/>
    <n v="77544"/>
    <n v="1046847"/>
    <s v="Tồn đầu kỳ"/>
    <m/>
    <m/>
    <n v="1046847"/>
    <n v="0"/>
    <n v="0"/>
    <n v="1046847"/>
    <d v="2025-09-08T00:00:00"/>
    <m/>
    <d v="2025-09-08T00:00:00"/>
    <n v="0"/>
    <m/>
    <n v="213.56088726851885"/>
    <s v="Nợ quá hạn hơn 120 ngày có khả năng mất thanh toán"/>
    <d v="2025-09-08T00:00:00"/>
    <d v="1899-12-30T00:00:00"/>
    <m/>
    <m/>
    <x v="24"/>
    <x v="24"/>
    <m/>
  </r>
  <r>
    <x v="172"/>
    <x v="168"/>
    <d v="2025-09-10T00:00:00"/>
    <s v="BH2357954"/>
    <d v="2025-09-10T00:00:00"/>
    <s v="00057999"/>
    <s v="68015 OSF 8/9 - OsiFood HomyLand - OsiFood HomyLand"/>
    <n v="544028"/>
    <n v="0"/>
    <n v="43522"/>
    <n v="587550"/>
    <s v="Tồn đầu kỳ"/>
    <m/>
    <m/>
    <n v="587550"/>
    <n v="0"/>
    <n v="0"/>
    <n v="587550"/>
    <d v="2025-09-10T00:00:00"/>
    <m/>
    <d v="2025-09-10T00:00:00"/>
    <n v="0"/>
    <m/>
    <n v="211.56088726851885"/>
    <s v="Nợ quá hạn hơn 120 ngày có khả năng mất thanh toán"/>
    <d v="2025-09-10T00:00:00"/>
    <d v="1899-12-30T00:00:00"/>
    <m/>
    <m/>
    <x v="24"/>
    <x v="24"/>
    <m/>
  </r>
  <r>
    <x v="172"/>
    <x v="168"/>
    <d v="2025-09-11T00:00:00"/>
    <s v="BH2358067"/>
    <d v="2025-09-11T00:00:00"/>
    <s v="00058081"/>
    <s v="79004 828A XVNT 10/9 - OsiFood 828A Xô Viết Nghệ Tĩnh"/>
    <n v="588168"/>
    <n v="0"/>
    <n v="47053"/>
    <n v="635221"/>
    <s v="Tồn đầu kỳ"/>
    <m/>
    <m/>
    <n v="635221"/>
    <n v="0"/>
    <n v="0"/>
    <n v="635221"/>
    <d v="2025-09-11T00:00:00"/>
    <m/>
    <d v="2025-09-11T00:00:00"/>
    <n v="0"/>
    <m/>
    <n v="210.56088726851885"/>
    <s v="Nợ quá hạn hơn 120 ngày có khả năng mất thanh toán"/>
    <d v="2025-09-11T00:00:00"/>
    <d v="1899-12-30T00:00:00"/>
    <m/>
    <m/>
    <x v="24"/>
    <x v="24"/>
    <m/>
  </r>
  <r>
    <x v="172"/>
    <x v="168"/>
    <d v="2025-09-12T00:00:00"/>
    <s v="BH2358202"/>
    <d v="2025-09-12T00:00:00"/>
    <s v="00059007"/>
    <s v="79009 OSF 11/9 - OsiFood Phổ Quang"/>
    <n v="916515"/>
    <n v="0"/>
    <n v="73321"/>
    <n v="989836"/>
    <s v="Tồn đầu kỳ"/>
    <m/>
    <m/>
    <n v="989836"/>
    <n v="0"/>
    <n v="0"/>
    <n v="989836"/>
    <d v="2025-09-12T00:00:00"/>
    <m/>
    <d v="2025-09-12T00:00:00"/>
    <n v="0"/>
    <m/>
    <n v="209.56088726851885"/>
    <s v="Nợ quá hạn hơn 120 ngày có khả năng mất thanh toán"/>
    <d v="2025-09-12T00:00:00"/>
    <d v="1899-12-30T00:00:00"/>
    <m/>
    <m/>
    <x v="24"/>
    <x v="24"/>
    <m/>
  </r>
  <r>
    <x v="172"/>
    <x v="168"/>
    <d v="2025-09-16T00:00:00"/>
    <s v="BH2358554"/>
    <d v="2025-09-16T00:00:00"/>
    <s v="00059647"/>
    <s v="68014 osi bình lợi 1 - Osifood Bình Lợi"/>
    <n v="841201"/>
    <n v="0"/>
    <n v="67296"/>
    <n v="908497"/>
    <s v="Tồn đầu kỳ"/>
    <m/>
    <m/>
    <n v="908497"/>
    <n v="0"/>
    <n v="0"/>
    <n v="908497"/>
    <d v="2025-09-16T00:00:00"/>
    <m/>
    <d v="2025-09-16T00:00:00"/>
    <n v="0"/>
    <m/>
    <n v="205.56088726851885"/>
    <s v="Nợ quá hạn hơn 120 ngày có khả năng mất thanh toán"/>
    <d v="2025-09-16T00:00:00"/>
    <d v="1899-12-30T00:00:00"/>
    <m/>
    <m/>
    <x v="24"/>
    <x v="24"/>
    <m/>
  </r>
  <r>
    <x v="172"/>
    <x v="168"/>
    <d v="2025-09-18T00:00:00"/>
    <s v="BH2358664"/>
    <d v="2025-09-18T00:00:00"/>
    <s v="00059811"/>
    <s v="79012 osi nvc 1 - OsiFood Nguyễn Văn Công"/>
    <n v="1331230"/>
    <n v="0"/>
    <n v="106498"/>
    <n v="1437728"/>
    <s v="Tồn đầu kỳ"/>
    <m/>
    <m/>
    <n v="1437728"/>
    <n v="0"/>
    <n v="0"/>
    <n v="1437728"/>
    <d v="2025-09-18T00:00:00"/>
    <m/>
    <d v="2025-09-18T00:00:00"/>
    <n v="0"/>
    <m/>
    <n v="203.56088726851885"/>
    <s v="Nợ quá hạn hơn 120 ngày có khả năng mất thanh toán"/>
    <d v="2025-09-18T00:00:00"/>
    <d v="1899-12-30T00:00:00"/>
    <m/>
    <m/>
    <x v="24"/>
    <x v="24"/>
    <m/>
  </r>
  <r>
    <x v="172"/>
    <x v="168"/>
    <d v="2025-09-18T00:00:00"/>
    <s v="BH2358689"/>
    <d v="2025-09-18T00:00:00"/>
    <s v="00060091"/>
    <s v="68015 osi homyland 1 - OsiFood HomyLand"/>
    <n v="457852"/>
    <n v="0"/>
    <n v="36628"/>
    <n v="494480"/>
    <s v="Tồn đầu kỳ"/>
    <m/>
    <m/>
    <n v="494480"/>
    <n v="0"/>
    <n v="0"/>
    <n v="494480"/>
    <d v="2025-09-18T00:00:00"/>
    <m/>
    <d v="2025-09-18T00:00:00"/>
    <n v="0"/>
    <m/>
    <n v="203.56088726851885"/>
    <s v="Nợ quá hạn hơn 120 ngày có khả năng mất thanh toán"/>
    <d v="2025-09-18T00:00:00"/>
    <d v="1899-12-30T00:00:00"/>
    <m/>
    <m/>
    <x v="24"/>
    <x v="24"/>
    <m/>
  </r>
  <r>
    <x v="172"/>
    <x v="168"/>
    <d v="2025-09-19T00:00:00"/>
    <s v="BH2358933"/>
    <d v="2025-09-19T00:00:00"/>
    <s v="00060782"/>
    <s v="68014 osi bình lợi 1 - Osifood Bình Lợi"/>
    <n v="679439"/>
    <n v="0"/>
    <n v="54355"/>
    <n v="733794"/>
    <s v="Tồn đầu kỳ"/>
    <m/>
    <m/>
    <n v="733794"/>
    <n v="0"/>
    <n v="0"/>
    <n v="733794"/>
    <d v="2025-09-19T00:00:00"/>
    <m/>
    <d v="2025-09-19T00:00:00"/>
    <n v="0"/>
    <m/>
    <n v="202.56088726851885"/>
    <s v="Nợ quá hạn hơn 120 ngày có khả năng mất thanh toán"/>
    <d v="2025-09-19T00:00:00"/>
    <d v="1899-12-30T00:00:00"/>
    <m/>
    <m/>
    <x v="24"/>
    <x v="24"/>
    <m/>
  </r>
  <r>
    <x v="172"/>
    <x v="168"/>
    <d v="2025-09-26T00:00:00"/>
    <s v="BH20250508"/>
    <d v="2025-09-26T00:00:00"/>
    <s v="00062765"/>
    <s v="79005 OSF 23/9 - Osifood Phước Long"/>
    <n v="1054485"/>
    <n v="0"/>
    <n v="84359"/>
    <n v="1138844"/>
    <s v="Tồn đầu kỳ"/>
    <m/>
    <m/>
    <n v="1138844"/>
    <n v="0"/>
    <n v="0"/>
    <n v="1138844"/>
    <d v="2025-09-26T00:00:00"/>
    <m/>
    <d v="2025-09-26T00:00:00"/>
    <n v="0"/>
    <m/>
    <n v="195.56088726851885"/>
    <s v="Nợ quá hạn hơn 120 ngày có khả năng mất thanh toán"/>
    <d v="2025-09-26T00:00:00"/>
    <d v="1899-12-30T00:00:00"/>
    <m/>
    <m/>
    <x v="24"/>
    <x v="24"/>
    <m/>
  </r>
  <r>
    <x v="172"/>
    <x v="168"/>
    <d v="2025-09-26T00:00:00"/>
    <s v="BH20250535"/>
    <d v="2025-09-26T00:00:00"/>
    <s v="00062786"/>
    <s v="79009 phổ quang 25/9 - OsiFood Phổ Quang"/>
    <n v="622165"/>
    <n v="0"/>
    <n v="49773"/>
    <n v="671938"/>
    <s v="Tồn đầu kỳ"/>
    <m/>
    <m/>
    <n v="671938"/>
    <n v="0"/>
    <n v="0"/>
    <n v="671938"/>
    <d v="2025-09-26T00:00:00"/>
    <m/>
    <d v="2025-09-26T00:00:00"/>
    <n v="0"/>
    <m/>
    <n v="195.56088726851885"/>
    <s v="Nợ quá hạn hơn 120 ngày có khả năng mất thanh toán"/>
    <d v="2025-09-26T00:00:00"/>
    <d v="1899-12-30T00:00:00"/>
    <m/>
    <m/>
    <x v="24"/>
    <x v="24"/>
    <m/>
  </r>
  <r>
    <x v="172"/>
    <x v="168"/>
    <d v="2025-09-27T00:00:00"/>
    <s v="BH20250575"/>
    <d v="2025-09-27T00:00:00"/>
    <s v="00063239"/>
    <s v="79004 xvnt 25/9 - OsiFood 828A Xô Viết Nghệ Tĩnh"/>
    <n v="666492"/>
    <n v="0"/>
    <n v="53319"/>
    <n v="719811"/>
    <s v="Tồn đầu kỳ"/>
    <m/>
    <m/>
    <n v="719811"/>
    <n v="0"/>
    <n v="0"/>
    <n v="719811"/>
    <d v="2025-09-27T00:00:00"/>
    <m/>
    <d v="2025-09-27T00:00:00"/>
    <n v="0"/>
    <m/>
    <n v="194.56088726851885"/>
    <s v="Nợ quá hạn hơn 120 ngày có khả năng mất thanh toán"/>
    <d v="2025-09-27T00:00:00"/>
    <d v="1899-12-30T00:00:00"/>
    <m/>
    <m/>
    <x v="24"/>
    <x v="24"/>
    <m/>
  </r>
  <r>
    <x v="172"/>
    <x v="168"/>
    <d v="2025-10-03T00:00:00"/>
    <s v="BH/207/2025315"/>
    <d v="2025-10-03T00:00:00"/>
    <s v="00064763"/>
    <s v="79003 OSF 26/9 - Osifood Sky 9"/>
    <n v="220293"/>
    <n v="0"/>
    <n v="17623"/>
    <n v="237916"/>
    <s v="Tồn đầu kỳ"/>
    <m/>
    <m/>
    <n v="237916"/>
    <n v="0"/>
    <n v="0"/>
    <n v="237916"/>
    <d v="2025-10-03T00:00:00"/>
    <m/>
    <d v="2025-10-03T00:00:00"/>
    <n v="0"/>
    <m/>
    <n v="188.56088726851885"/>
    <s v="Nợ quá hạn hơn 120 ngày có khả năng mất thanh toán"/>
    <d v="2025-10-03T00:00:00"/>
    <d v="1899-12-30T00:00:00"/>
    <m/>
    <m/>
    <x v="24"/>
    <x v="24"/>
    <m/>
  </r>
  <r>
    <x v="172"/>
    <x v="168"/>
    <d v="2025-10-06T00:00:00"/>
    <s v="BH/207/2025610"/>
    <d v="2025-10-06T00:00:00"/>
    <s v="00065487"/>
    <s v="68014 OSF 3/10 - Osifood Bình Lợi"/>
    <n v="937687"/>
    <n v="0"/>
    <n v="75015"/>
    <n v="1012702"/>
    <s v="Tồn đầu kỳ"/>
    <m/>
    <m/>
    <n v="1012702"/>
    <n v="0"/>
    <n v="0"/>
    <n v="1012702"/>
    <d v="2025-10-06T00:00:00"/>
    <m/>
    <d v="2025-10-06T00:00:00"/>
    <n v="0"/>
    <m/>
    <n v="185.56088726851885"/>
    <s v="Nợ quá hạn hơn 120 ngày có khả năng mất thanh toán"/>
    <d v="2025-10-06T00:00:00"/>
    <d v="1899-12-30T00:00:00"/>
    <m/>
    <m/>
    <x v="24"/>
    <x v="24"/>
    <m/>
  </r>
  <r>
    <x v="172"/>
    <x v="168"/>
    <d v="2025-10-06T00:00:00"/>
    <s v="BH/207/2025616"/>
    <d v="2025-10-06T00:00:00"/>
    <s v="00065493"/>
    <s v="79004 OSF 3/10 - OsiFood 828A Xô Viết Nghệ Tĩnh"/>
    <n v="138000"/>
    <n v="0"/>
    <n v="11040"/>
    <n v="149040"/>
    <s v="Tồn đầu kỳ"/>
    <m/>
    <m/>
    <n v="149040"/>
    <n v="0"/>
    <n v="0"/>
    <n v="149040"/>
    <d v="2025-10-06T00:00:00"/>
    <m/>
    <d v="2025-10-06T00:00:00"/>
    <n v="0"/>
    <m/>
    <n v="185.56088726851885"/>
    <s v="Nợ quá hạn hơn 120 ngày có khả năng mất thanh toán"/>
    <d v="2025-10-06T00:00:00"/>
    <d v="1899-12-30T00:00:00"/>
    <m/>
    <m/>
    <x v="24"/>
    <x v="24"/>
    <m/>
  </r>
  <r>
    <x v="172"/>
    <x v="168"/>
    <d v="2025-10-08T00:00:00"/>
    <s v="BH/207/2025762"/>
    <d v="2025-10-08T00:00:00"/>
    <s v="00065657"/>
    <s v="79009 OSF 6/10 - OsiFood Phổ Quang"/>
    <n v="676317"/>
    <n v="0"/>
    <n v="54105"/>
    <n v="730422"/>
    <s v="Tồn đầu kỳ"/>
    <m/>
    <m/>
    <n v="730422"/>
    <n v="0"/>
    <n v="0"/>
    <n v="730422"/>
    <d v="2025-10-08T00:00:00"/>
    <m/>
    <d v="2025-10-08T00:00:00"/>
    <n v="0"/>
    <m/>
    <n v="183.56088726851885"/>
    <s v="Nợ quá hạn hơn 120 ngày có khả năng mất thanh toán"/>
    <d v="2025-10-08T00:00:00"/>
    <d v="1899-12-30T00:00:00"/>
    <m/>
    <m/>
    <x v="24"/>
    <x v="24"/>
    <m/>
  </r>
  <r>
    <x v="172"/>
    <x v="168"/>
    <d v="2025-10-09T00:00:00"/>
    <s v="BH/207/2025858"/>
    <d v="2025-10-09T00:00:00"/>
    <s v="00066714"/>
    <s v="68014 osf 8/10 - Osifood Bình Lợi"/>
    <n v="518472"/>
    <n v="0"/>
    <n v="41478"/>
    <n v="559950"/>
    <s v="Tồn đầu kỳ"/>
    <m/>
    <m/>
    <n v="559950"/>
    <n v="0"/>
    <n v="0"/>
    <n v="559950"/>
    <d v="2025-10-09T00:00:00"/>
    <m/>
    <d v="2025-10-09T00:00:00"/>
    <n v="0"/>
    <m/>
    <n v="182.56088726851885"/>
    <s v="Nợ quá hạn hơn 120 ngày có khả năng mất thanh toán"/>
    <d v="2025-10-09T00:00:00"/>
    <d v="1899-12-30T00:00:00"/>
    <m/>
    <m/>
    <x v="24"/>
    <x v="24"/>
    <m/>
  </r>
  <r>
    <x v="172"/>
    <x v="168"/>
    <d v="2025-10-10T00:00:00"/>
    <s v="BH/207/2025897"/>
    <d v="2025-10-10T00:00:00"/>
    <s v="00066803"/>
    <s v="68015 osf 9/10 - OsiFood HomyLand"/>
    <n v="530120"/>
    <n v="0"/>
    <n v="42410"/>
    <n v="572530"/>
    <s v="Tồn đầu kỳ"/>
    <m/>
    <m/>
    <n v="572530"/>
    <n v="0"/>
    <n v="0"/>
    <n v="572530"/>
    <d v="2025-10-10T00:00:00"/>
    <m/>
    <d v="2025-10-10T00:00:00"/>
    <n v="0"/>
    <m/>
    <n v="181.56088726851885"/>
    <s v="Nợ quá hạn hơn 120 ngày có khả năng mất thanh toán"/>
    <d v="2025-10-10T00:00:00"/>
    <d v="1899-12-30T00:00:00"/>
    <m/>
    <m/>
    <x v="24"/>
    <x v="24"/>
    <m/>
  </r>
  <r>
    <x v="172"/>
    <x v="168"/>
    <d v="2025-10-11T00:00:00"/>
    <s v="BH/207/20251338"/>
    <d v="2025-10-11T00:00:00"/>
    <s v="00067004"/>
    <s v="68012 OSF 8/10 - OsiFood An Gia Bình Chánh"/>
    <n v="342684"/>
    <n v="0"/>
    <n v="27415"/>
    <n v="370099"/>
    <s v="Tồn đầu kỳ"/>
    <m/>
    <m/>
    <n v="370099"/>
    <n v="0"/>
    <n v="0"/>
    <n v="370099"/>
    <d v="2025-10-11T00:00:00"/>
    <m/>
    <d v="2025-10-11T00:00:00"/>
    <n v="0"/>
    <m/>
    <n v="180.56088726851885"/>
    <s v="Nợ quá hạn hơn 120 ngày có khả năng mất thanh toán"/>
    <d v="2025-10-11T00:00:00"/>
    <d v="1899-12-30T00:00:00"/>
    <m/>
    <m/>
    <x v="24"/>
    <x v="24"/>
    <m/>
  </r>
  <r>
    <x v="172"/>
    <x v="168"/>
    <d v="2025-10-20T00:00:00"/>
    <s v="BH2370479"/>
    <d v="2025-10-20T00:00:00"/>
    <s v="00069043"/>
    <s v="79001 osf 16/10 - OsiFood Bình Hòa"/>
    <n v="505460"/>
    <n v="0"/>
    <n v="40437"/>
    <n v="545897"/>
    <s v="Tồn đầu kỳ"/>
    <m/>
    <m/>
    <n v="545897"/>
    <n v="0"/>
    <n v="0"/>
    <n v="545897"/>
    <d v="2025-10-20T00:00:00"/>
    <m/>
    <d v="2025-10-20T00:00:00"/>
    <n v="0"/>
    <m/>
    <n v="171.56088726851885"/>
    <s v="Nợ quá hạn hơn 120 ngày có khả năng mất thanh toán"/>
    <d v="2025-10-20T00:00:00"/>
    <d v="1899-12-30T00:00:00"/>
    <m/>
    <m/>
    <x v="24"/>
    <x v="24"/>
    <m/>
  </r>
  <r>
    <x v="172"/>
    <x v="168"/>
    <d v="2025-10-24T00:00:00"/>
    <s v="BH2370840"/>
    <d v="2025-10-24T00:00:00"/>
    <s v="00070441"/>
    <s v="68014 OSF 22/10 - Osifood Bình Lợi"/>
    <n v="651750"/>
    <n v="0"/>
    <n v="52140"/>
    <n v="703890"/>
    <s v="Tồn đầu kỳ"/>
    <m/>
    <m/>
    <n v="703890"/>
    <n v="0"/>
    <n v="0"/>
    <n v="703890"/>
    <d v="2025-10-24T00:00:00"/>
    <m/>
    <d v="2025-10-24T00:00:00"/>
    <n v="0"/>
    <m/>
    <n v="167.56088726851885"/>
    <s v="Nợ quá hạn hơn 120 ngày có khả năng mất thanh toán"/>
    <d v="2025-10-24T00:00:00"/>
    <d v="1899-12-30T00:00:00"/>
    <m/>
    <m/>
    <x v="24"/>
    <x v="24"/>
    <m/>
  </r>
  <r>
    <x v="172"/>
    <x v="168"/>
    <d v="2025-10-24T00:00:00"/>
    <s v="BH2370841"/>
    <d v="2025-10-24T00:00:00"/>
    <s v="00070442"/>
    <s v="68014 OSF 20/10 - Osifood Bình Lợi"/>
    <n v="604078"/>
    <n v="0"/>
    <n v="48326"/>
    <n v="652404"/>
    <s v="Tồn đầu kỳ"/>
    <m/>
    <m/>
    <n v="652404"/>
    <n v="0"/>
    <n v="0"/>
    <n v="652404"/>
    <d v="2025-10-24T00:00:00"/>
    <m/>
    <d v="2025-10-24T00:00:00"/>
    <n v="0"/>
    <m/>
    <n v="167.56088726851885"/>
    <s v="Nợ quá hạn hơn 120 ngày có khả năng mất thanh toán"/>
    <d v="2025-10-24T00:00:00"/>
    <d v="1899-12-30T00:00:00"/>
    <m/>
    <m/>
    <x v="24"/>
    <x v="24"/>
    <m/>
  </r>
  <r>
    <x v="172"/>
    <x v="168"/>
    <d v="2025-10-24T00:00:00"/>
    <s v="BH2370850"/>
    <d v="2025-10-24T00:00:00"/>
    <s v="00070445"/>
    <s v="79004 OSF 15/10 - OsiFood 828A Xô Viết Nghệ Tĩnh"/>
    <n v="592866"/>
    <n v="0"/>
    <n v="47429"/>
    <n v="640295"/>
    <s v="Tồn đầu kỳ"/>
    <m/>
    <m/>
    <n v="640295"/>
    <n v="0"/>
    <n v="0"/>
    <n v="640295"/>
    <d v="2025-10-24T00:00:00"/>
    <m/>
    <d v="2025-10-24T00:00:00"/>
    <n v="0"/>
    <m/>
    <n v="167.56088726851885"/>
    <s v="Nợ quá hạn hơn 120 ngày có khả năng mất thanh toán"/>
    <d v="2025-10-24T00:00:00"/>
    <d v="1899-12-30T00:00:00"/>
    <m/>
    <m/>
    <x v="24"/>
    <x v="24"/>
    <m/>
  </r>
  <r>
    <x v="172"/>
    <x v="168"/>
    <d v="2025-10-29T00:00:00"/>
    <s v="BH2372403"/>
    <d v="2025-10-29T00:00:00"/>
    <s v="00071255"/>
    <s v="79003 OSF 27/10 - Osifood Sky 9"/>
    <n v="761074"/>
    <n v="0"/>
    <n v="60886"/>
    <n v="821960"/>
    <s v="Tồn đầu kỳ"/>
    <m/>
    <m/>
    <n v="821960"/>
    <n v="0"/>
    <n v="0"/>
    <n v="821960"/>
    <d v="2025-10-29T00:00:00"/>
    <m/>
    <d v="2025-10-29T00:00:00"/>
    <n v="0"/>
    <m/>
    <n v="162.56088726851885"/>
    <s v="Nợ quá hạn hơn 120 ngày có khả năng mất thanh toán"/>
    <d v="2025-10-29T00:00:00"/>
    <d v="1899-12-30T00:00:00"/>
    <m/>
    <m/>
    <x v="24"/>
    <x v="24"/>
    <m/>
  </r>
  <r>
    <x v="172"/>
    <x v="168"/>
    <d v="2025-10-29T00:00:00"/>
    <s v="BH2372413"/>
    <d v="2025-10-29T00:00:00"/>
    <s v="00071265"/>
    <s v="79005 OSF 25/10 - Osifood Phước Long"/>
    <n v="656435"/>
    <n v="0"/>
    <n v="52515"/>
    <n v="708950"/>
    <s v="Tồn đầu kỳ"/>
    <m/>
    <m/>
    <n v="708950"/>
    <n v="0"/>
    <n v="0"/>
    <n v="708950"/>
    <d v="2025-10-29T00:00:00"/>
    <m/>
    <d v="2025-10-29T00:00:00"/>
    <n v="0"/>
    <m/>
    <n v="162.56088726851885"/>
    <s v="Nợ quá hạn hơn 120 ngày có khả năng mất thanh toán"/>
    <d v="2025-10-29T00:00:00"/>
    <d v="1899-12-30T00:00:00"/>
    <m/>
    <m/>
    <x v="24"/>
    <x v="24"/>
    <m/>
  </r>
  <r>
    <x v="172"/>
    <x v="168"/>
    <d v="2025-10-30T00:00:00"/>
    <s v="BH2372515"/>
    <d v="2025-10-30T00:00:00"/>
    <s v="00071966"/>
    <s v="79009 OSF 29/10 - OsiFood Phổ Quang"/>
    <n v="788861"/>
    <n v="0"/>
    <n v="63109"/>
    <n v="851970"/>
    <s v="Tồn đầu kỳ"/>
    <m/>
    <m/>
    <n v="851970"/>
    <n v="0"/>
    <n v="0"/>
    <n v="851970"/>
    <d v="2025-10-30T00:00:00"/>
    <m/>
    <d v="2025-10-30T00:00:00"/>
    <n v="0"/>
    <m/>
    <n v="161.56088726851885"/>
    <s v="Nợ quá hạn hơn 120 ngày có khả năng mất thanh toán"/>
    <d v="2025-10-30T00:00:00"/>
    <d v="1899-12-30T00:00:00"/>
    <m/>
    <m/>
    <x v="24"/>
    <x v="24"/>
    <m/>
  </r>
  <r>
    <x v="172"/>
    <x v="168"/>
    <d v="2025-10-31T00:00:00"/>
    <s v="BH2372601"/>
    <d v="2025-10-31T00:00:00"/>
    <s v="00072396"/>
    <s v="68015 osf 30/10 - OsiFood HomyLand"/>
    <n v="968691"/>
    <n v="0"/>
    <n v="77495"/>
    <n v="1046186"/>
    <s v="Tồn đầu kỳ"/>
    <m/>
    <m/>
    <n v="1046186"/>
    <n v="0"/>
    <n v="0"/>
    <n v="1046186"/>
    <d v="2025-10-31T00:00:00"/>
    <m/>
    <d v="2025-10-31T00:00:00"/>
    <n v="0"/>
    <m/>
    <n v="160.56088726851885"/>
    <s v="Nợ quá hạn hơn 120 ngày có khả năng mất thanh toán"/>
    <d v="2025-10-31T00:00:00"/>
    <d v="1899-12-30T00:00:00"/>
    <m/>
    <m/>
    <x v="24"/>
    <x v="24"/>
    <m/>
  </r>
  <r>
    <x v="172"/>
    <x v="168"/>
    <d v="2025-11-04T00:00:00"/>
    <s v="BH2373420"/>
    <d v="2025-11-04T00:00:00"/>
    <s v="00073034"/>
    <s v="79006 osf 3/11 - OsiFood Opal Riverside"/>
    <n v="542676"/>
    <n v="0"/>
    <n v="43414"/>
    <n v="586090"/>
    <s v="Tồn đầu kỳ"/>
    <m/>
    <m/>
    <n v="586090"/>
    <n v="0"/>
    <n v="0"/>
    <n v="586090"/>
    <d v="2025-11-04T00:00:00"/>
    <m/>
    <d v="2025-11-04T00:00:00"/>
    <n v="0"/>
    <m/>
    <n v="156.56088726851885"/>
    <s v="Nợ quá hạn hơn 120 ngày có khả năng mất thanh toán"/>
    <d v="2025-11-04T00:00:00"/>
    <d v="1899-12-30T00:00:00"/>
    <m/>
    <m/>
    <x v="24"/>
    <x v="24"/>
    <m/>
  </r>
  <r>
    <x v="172"/>
    <x v="168"/>
    <d v="2025-11-05T00:00:00"/>
    <s v="BH2373506"/>
    <d v="2025-11-05T00:00:00"/>
    <s v="00073129"/>
    <s v="68014 OSF 1/11 - Osifood Bình Lợi"/>
    <n v="1037471"/>
    <n v="0"/>
    <n v="82998"/>
    <n v="1120469"/>
    <s v="Tồn đầu kỳ"/>
    <m/>
    <m/>
    <n v="1120469"/>
    <n v="0"/>
    <n v="0"/>
    <n v="1120469"/>
    <d v="2025-11-05T00:00:00"/>
    <m/>
    <d v="2025-11-05T00:00:00"/>
    <n v="0"/>
    <m/>
    <n v="155.56088726851885"/>
    <s v="Nợ quá hạn hơn 120 ngày có khả năng mất thanh toán"/>
    <d v="2025-11-05T00:00:00"/>
    <d v="1899-12-30T00:00:00"/>
    <m/>
    <m/>
    <x v="24"/>
    <x v="24"/>
    <m/>
  </r>
  <r>
    <x v="172"/>
    <x v="168"/>
    <d v="2025-11-08T00:00:00"/>
    <s v="BH2373691"/>
    <d v="2025-11-08T00:00:00"/>
    <s v="00074818"/>
    <s v="79009 OSF 6/11 - OsiFood Phổ Quang"/>
    <n v="462616"/>
    <n v="0"/>
    <n v="37009"/>
    <n v="499625"/>
    <s v="Tồn đầu kỳ"/>
    <m/>
    <m/>
    <n v="499625"/>
    <n v="0"/>
    <n v="0"/>
    <n v="499625"/>
    <d v="2025-11-08T00:00:00"/>
    <m/>
    <d v="2025-11-08T00:00:00"/>
    <n v="0"/>
    <m/>
    <n v="152.56088726851885"/>
    <s v="Nợ quá hạn hơn 120 ngày có khả năng mất thanh toán"/>
    <d v="2025-11-08T00:00:00"/>
    <d v="1899-12-30T00:00:00"/>
    <m/>
    <m/>
    <x v="24"/>
    <x v="24"/>
    <m/>
  </r>
  <r>
    <x v="172"/>
    <x v="168"/>
    <d v="2025-11-14T00:00:00"/>
    <s v="BH2374524"/>
    <d v="2025-11-14T00:00:00"/>
    <s v="00076066"/>
    <s v="68014 OSF 8/11 - Osifood Bình Lợi"/>
    <n v="774202"/>
    <n v="0"/>
    <n v="61936"/>
    <n v="836138"/>
    <s v="Tồn đầu kỳ"/>
    <m/>
    <m/>
    <n v="836138"/>
    <n v="0"/>
    <n v="0"/>
    <n v="836138"/>
    <d v="2025-11-14T00:00:00"/>
    <m/>
    <d v="2025-11-14T00:00:00"/>
    <n v="0"/>
    <m/>
    <n v="146.56088726851885"/>
    <s v="Nợ quá hạn hơn 120 ngày có khả năng mất thanh toán"/>
    <d v="2025-11-14T00:00:00"/>
    <d v="1899-12-30T00:00:00"/>
    <m/>
    <m/>
    <x v="24"/>
    <x v="24"/>
    <m/>
  </r>
  <r>
    <x v="172"/>
    <x v="168"/>
    <d v="2025-11-17T00:00:00"/>
    <s v="BH2375444"/>
    <d v="2025-11-17T00:00:00"/>
    <s v="00076726"/>
    <s v="79001 osf 14/11 - OsiFood Bình Hòa"/>
    <n v="775218"/>
    <n v="0"/>
    <n v="62017"/>
    <n v="837235"/>
    <s v="Tồn đầu kỳ"/>
    <m/>
    <m/>
    <n v="837235"/>
    <n v="0"/>
    <n v="0"/>
    <n v="837235"/>
    <d v="2025-11-17T00:00:00"/>
    <m/>
    <d v="2025-11-17T00:00:00"/>
    <n v="0"/>
    <m/>
    <n v="143.56088726851885"/>
    <s v="Nợ quá hạn hơn 120 ngày có khả năng mất thanh toán"/>
    <d v="2025-11-17T00:00:00"/>
    <d v="1899-12-30T00:00:00"/>
    <m/>
    <m/>
    <x v="24"/>
    <x v="24"/>
    <m/>
  </r>
  <r>
    <x v="172"/>
    <x v="168"/>
    <d v="2025-11-18T00:00:00"/>
    <s v="BH2375520"/>
    <d v="2025-11-18T00:00:00"/>
    <s v="00076819"/>
    <s v="68001 OSF 15/11 - OsiFood Fuji Nam Long"/>
    <n v="767547"/>
    <n v="0"/>
    <n v="61404"/>
    <n v="828951"/>
    <s v="Tồn đầu kỳ"/>
    <m/>
    <m/>
    <n v="828951"/>
    <n v="0"/>
    <n v="0"/>
    <n v="828951"/>
    <d v="2025-11-18T00:00:00"/>
    <m/>
    <d v="2025-11-18T00:00:00"/>
    <n v="0"/>
    <m/>
    <n v="142.56088726851885"/>
    <s v="Nợ quá hạn hơn 120 ngày có khả năng mất thanh toán"/>
    <d v="2025-11-18T00:00:00"/>
    <d v="1899-12-30T00:00:00"/>
    <m/>
    <m/>
    <x v="24"/>
    <x v="24"/>
    <m/>
  </r>
  <r>
    <x v="172"/>
    <x v="168"/>
    <d v="2025-11-18T00:00:00"/>
    <s v="BH2375522"/>
    <d v="2025-11-18T00:00:00"/>
    <s v="00076821"/>
    <s v="79005 OSF 17/11 - Osifood Phước Long"/>
    <n v="552373"/>
    <n v="0"/>
    <n v="44190"/>
    <n v="596563"/>
    <s v="Tồn đầu kỳ"/>
    <m/>
    <m/>
    <n v="596563"/>
    <n v="0"/>
    <n v="0"/>
    <n v="596563"/>
    <d v="2025-11-18T00:00:00"/>
    <m/>
    <d v="2025-11-18T00:00:00"/>
    <n v="0"/>
    <m/>
    <n v="142.56088726851885"/>
    <s v="Nợ quá hạn hơn 120 ngày có khả năng mất thanh toán"/>
    <d v="2025-11-18T00:00:00"/>
    <d v="1899-12-30T00:00:00"/>
    <m/>
    <m/>
    <x v="24"/>
    <x v="24"/>
    <m/>
  </r>
  <r>
    <x v="172"/>
    <x v="168"/>
    <d v="2025-11-19T00:00:00"/>
    <s v="BH2375566"/>
    <d v="2025-11-19T00:00:00"/>
    <s v="00076865"/>
    <s v="79004 OSF 17/11 - OsiFood 828A Xô Viết Nghệ Tĩnh"/>
    <n v="1382046"/>
    <n v="0"/>
    <n v="110564"/>
    <n v="1492610"/>
    <s v="Tồn đầu kỳ"/>
    <m/>
    <m/>
    <n v="1492610"/>
    <n v="0"/>
    <n v="0"/>
    <n v="1492610"/>
    <d v="2025-11-19T00:00:00"/>
    <m/>
    <d v="2025-11-19T00:00:00"/>
    <n v="0"/>
    <m/>
    <n v="141.56088726851885"/>
    <s v="Nợ quá hạn hơn 120 ngày có khả năng mất thanh toán"/>
    <d v="2025-11-19T00:00:00"/>
    <d v="1899-12-30T00:00:00"/>
    <m/>
    <m/>
    <x v="24"/>
    <x v="24"/>
    <m/>
  </r>
  <r>
    <x v="172"/>
    <x v="168"/>
    <d v="2025-11-21T00:00:00"/>
    <s v="BH2375771"/>
    <d v="2025-11-21T00:00:00"/>
    <s v="00077962"/>
    <s v="68015 osf 20/11 - OsiFood HomyLand"/>
    <n v="514676"/>
    <n v="0"/>
    <n v="41174"/>
    <n v="555850"/>
    <s v="Tồn đầu kỳ"/>
    <m/>
    <m/>
    <n v="555850"/>
    <n v="0"/>
    <n v="0"/>
    <n v="555850"/>
    <d v="2025-11-21T00:00:00"/>
    <m/>
    <d v="2025-11-21T00:00:00"/>
    <n v="0"/>
    <m/>
    <n v="139.56088726851885"/>
    <s v="Nợ quá hạn hơn 120 ngày có khả năng mất thanh toán"/>
    <d v="2025-11-21T00:00:00"/>
    <d v="1899-12-30T00:00:00"/>
    <m/>
    <m/>
    <x v="24"/>
    <x v="24"/>
    <m/>
  </r>
  <r>
    <x v="172"/>
    <x v="168"/>
    <d v="2025-11-25T00:00:00"/>
    <s v="BH2376259"/>
    <d v="2025-11-25T00:00:00"/>
    <s v="00078518"/>
    <s v="68014 osf 24/11 - Osifood Bình Lợi"/>
    <n v="918460"/>
    <n v="0"/>
    <n v="73477"/>
    <n v="991937"/>
    <s v="Tồn đầu kỳ"/>
    <m/>
    <m/>
    <n v="991937"/>
    <n v="0"/>
    <n v="0"/>
    <n v="991937"/>
    <d v="2025-11-25T00:00:00"/>
    <m/>
    <d v="2025-11-25T00:00:00"/>
    <n v="0"/>
    <m/>
    <n v="135.56088726851885"/>
    <s v="Nợ quá hạn hơn 120 ngày có khả năng mất thanh toán"/>
    <d v="2025-11-25T00:00:00"/>
    <d v="1899-12-30T00:00:00"/>
    <m/>
    <m/>
    <x v="24"/>
    <x v="24"/>
    <m/>
  </r>
  <r>
    <x v="172"/>
    <x v="168"/>
    <d v="2025-11-27T00:00:00"/>
    <s v="BH2376466"/>
    <d v="2025-11-27T00:00:00"/>
    <s v="00078704"/>
    <s v="79009 OSF 26/11 - OsiFood Phổ Quang"/>
    <n v="1257699"/>
    <n v="0"/>
    <n v="100616"/>
    <n v="1358315"/>
    <s v="Tồn đầu kỳ"/>
    <m/>
    <m/>
    <n v="1358315"/>
    <n v="0"/>
    <n v="0"/>
    <n v="1358315"/>
    <d v="2025-11-27T00:00:00"/>
    <m/>
    <d v="2025-11-27T00:00:00"/>
    <n v="0"/>
    <m/>
    <n v="133.56088726851885"/>
    <s v="Nợ quá hạn hơn 120 ngày có khả năng mất thanh toán"/>
    <d v="2025-11-27T00:00:00"/>
    <d v="1899-12-30T00:00:00"/>
    <m/>
    <m/>
    <x v="24"/>
    <x v="24"/>
    <m/>
  </r>
  <r>
    <x v="172"/>
    <x v="168"/>
    <d v="2025-12-02T00:00:00"/>
    <s v="BH2377346"/>
    <d v="2025-12-02T00:00:00"/>
    <s v="00080187"/>
    <s v="79004 OSF 1/12 - OsiFood 828A Xô Viết Nghệ Tĩnh"/>
    <n v="638013"/>
    <n v="0"/>
    <n v="51041"/>
    <n v="689054"/>
    <s v="Tồn đầu kỳ"/>
    <m/>
    <m/>
    <n v="689054"/>
    <n v="0"/>
    <n v="0"/>
    <n v="689054"/>
    <d v="2025-12-02T00:00:00"/>
    <m/>
    <d v="2025-12-02T00:00:00"/>
    <n v="0"/>
    <m/>
    <n v="128.56088726851885"/>
    <s v="Nợ quá hạn hơn 120 ngày có khả năng mất thanh toán"/>
    <d v="2025-12-02T00:00:00"/>
    <d v="1899-12-30T00:00:00"/>
    <m/>
    <m/>
    <x v="24"/>
    <x v="24"/>
    <m/>
  </r>
  <r>
    <x v="173"/>
    <x v="169"/>
    <d v="2025-12-06T00:00:00"/>
    <s v="BH2377671"/>
    <d v="2025-12-06T00:00:00"/>
    <s v="00082074"/>
    <s v="68014 osf 5/12"/>
    <n v="1048645"/>
    <n v="0"/>
    <n v="83892"/>
    <n v="1132537"/>
    <s v="Tồn đầu kỳ"/>
    <m/>
    <m/>
    <n v="1132537"/>
    <n v="0"/>
    <n v="0"/>
    <n v="1132537"/>
    <d v="2025-12-06T00:00:00"/>
    <m/>
    <d v="2025-12-06T00:00:00"/>
    <n v="0"/>
    <m/>
    <n v="124.56088726851885"/>
    <s v="Nợ quá hạn hơn 120 ngày có khả năng mất thanh toán"/>
    <d v="2025-12-06T00:00:00"/>
    <d v="1899-12-30T00:00:00"/>
    <m/>
    <m/>
    <x v="24"/>
    <x v="24"/>
    <m/>
  </r>
  <r>
    <x v="174"/>
    <x v="170"/>
    <d v="2025-12-06T00:00:00"/>
    <s v="BH2377672"/>
    <d v="2025-12-06T00:00:00"/>
    <s v="00082075"/>
    <s v="79003 osf 5/12"/>
    <n v="524463"/>
    <n v="0"/>
    <n v="41957"/>
    <n v="566420"/>
    <s v="Tồn đầu kỳ"/>
    <m/>
    <m/>
    <n v="566420"/>
    <n v="0"/>
    <n v="0"/>
    <n v="566420"/>
    <d v="2025-12-06T00:00:00"/>
    <m/>
    <d v="2025-12-06T00:00:00"/>
    <n v="0"/>
    <m/>
    <n v="124.56088726851885"/>
    <s v="Nợ quá hạn hơn 120 ngày có khả năng mất thanh toán"/>
    <d v="2025-12-06T00:00:00"/>
    <d v="1899-12-30T00:00:00"/>
    <m/>
    <m/>
    <x v="24"/>
    <x v="24"/>
    <m/>
  </r>
  <r>
    <x v="175"/>
    <x v="171"/>
    <d v="2025-12-10T00:00:00"/>
    <s v="BH2378224"/>
    <d v="2025-12-10T00:00:00"/>
    <s v="00082403"/>
    <s v="79005 osf 9/12"/>
    <n v="881135"/>
    <n v="0"/>
    <n v="70491"/>
    <n v="951626"/>
    <s v="Tồn đầu kỳ"/>
    <m/>
    <m/>
    <n v="951626"/>
    <n v="0"/>
    <n v="0"/>
    <n v="951626"/>
    <d v="2025-12-10T00:00:00"/>
    <m/>
    <d v="2025-12-10T00:00:00"/>
    <n v="0"/>
    <m/>
    <n v="120.56088726851885"/>
    <s v="Nợ quá hạn hơn 120 ngày có khả năng mất thanh toán"/>
    <d v="2025-12-10T00:00:00"/>
    <d v="1899-12-30T00:00:00"/>
    <m/>
    <m/>
    <x v="24"/>
    <x v="24"/>
    <m/>
  </r>
  <r>
    <x v="176"/>
    <x v="172"/>
    <d v="2025-12-11T00:00:00"/>
    <s v="BH2378320"/>
    <d v="2025-12-11T00:00:00"/>
    <s v="00082511"/>
    <s v="68015 OSF 8/12"/>
    <n v="433022"/>
    <n v="0"/>
    <n v="34642"/>
    <n v="467664"/>
    <s v="Tồn đầu kỳ"/>
    <m/>
    <m/>
    <n v="467664"/>
    <n v="0"/>
    <n v="0"/>
    <n v="467664"/>
    <d v="2025-12-11T00:00:00"/>
    <m/>
    <d v="2025-12-11T00:00:00"/>
    <n v="0"/>
    <m/>
    <n v="119.56088726851885"/>
    <s v="Nợ quá hạn từ 90 ngày đến 120 ngày"/>
    <d v="2025-12-11T00:00:00"/>
    <d v="1899-12-30T00:00:00"/>
    <m/>
    <m/>
    <x v="24"/>
    <x v="24"/>
    <m/>
  </r>
  <r>
    <x v="172"/>
    <x v="168"/>
    <d v="2025-12-13T00:00:00"/>
    <s v="BH2378516"/>
    <d v="2025-12-13T00:00:00"/>
    <s v="00083896"/>
    <s v="79003 OSF 12/12 - Osifood Sky 9"/>
    <n v="396162"/>
    <n v="0"/>
    <n v="31693"/>
    <n v="427855"/>
    <s v="Tồn đầu kỳ"/>
    <m/>
    <m/>
    <n v="427855"/>
    <n v="0"/>
    <n v="0"/>
    <n v="427855"/>
    <d v="2025-12-13T00:00:00"/>
    <m/>
    <d v="2025-12-13T00:00:00"/>
    <n v="0"/>
    <m/>
    <n v="117.56088726851885"/>
    <s v="Nợ quá hạn từ 90 ngày đến 120 ngày"/>
    <d v="2025-12-13T00:00:00"/>
    <d v="1899-12-30T00:00:00"/>
    <m/>
    <m/>
    <x v="24"/>
    <x v="24"/>
    <m/>
  </r>
  <r>
    <x v="173"/>
    <x v="169"/>
    <d v="2025-12-25T00:00:00"/>
    <s v="BH2380489"/>
    <d v="2025-12-25T00:00:00"/>
    <s v="00087282"/>
    <s v="68014 OSF 24/12"/>
    <n v="975268"/>
    <n v="0"/>
    <n v="78021"/>
    <n v="1053289"/>
    <s v="Tồn đầu kỳ"/>
    <m/>
    <m/>
    <n v="1053289"/>
    <n v="0"/>
    <n v="0"/>
    <n v="1053289"/>
    <d v="2025-12-25T00:00:00"/>
    <m/>
    <d v="2025-12-25T00:00:00"/>
    <n v="0"/>
    <m/>
    <n v="105.56088726851885"/>
    <s v="Nợ quá hạn từ 90 ngày đến 120 ngày"/>
    <d v="2025-12-25T00:00:00"/>
    <d v="1899-12-30T00:00:00"/>
    <m/>
    <m/>
    <x v="24"/>
    <x v="24"/>
    <m/>
  </r>
  <r>
    <x v="172"/>
    <x v="168"/>
    <d v="2025-12-27T00:00:00"/>
    <s v="BH2381020"/>
    <d v="2025-12-27T00:00:00"/>
    <s v="00088176"/>
    <s v="68015 OSF 25/12 - OsiFood HomyLand"/>
    <n v="839350"/>
    <n v="0"/>
    <n v="67148"/>
    <n v="906498"/>
    <s v="Tồn đầu kỳ"/>
    <m/>
    <m/>
    <n v="906498"/>
    <n v="0"/>
    <n v="0"/>
    <n v="906498"/>
    <d v="2025-12-27T00:00:00"/>
    <m/>
    <d v="2025-12-27T00:00:00"/>
    <n v="0"/>
    <m/>
    <n v="103.56088726851885"/>
    <s v="Nợ quá hạn từ 90 ngày đến 120 ngày"/>
    <d v="2025-12-27T00:00:00"/>
    <d v="1899-12-30T00:00:00"/>
    <m/>
    <m/>
    <x v="24"/>
    <x v="24"/>
    <m/>
  </r>
  <r>
    <x v="172"/>
    <x v="168"/>
    <d v="2025-12-30T00:00:00"/>
    <s v="BH2381204"/>
    <d v="2025-12-30T00:00:00"/>
    <s v="00089113"/>
    <s v="79005 OSF 27/12 - Osifood Phước Long"/>
    <n v="433667"/>
    <n v="0"/>
    <n v="34693"/>
    <n v="468360"/>
    <s v="Tồn đầu kỳ"/>
    <m/>
    <m/>
    <n v="468360"/>
    <n v="0"/>
    <n v="0"/>
    <n v="468360"/>
    <d v="2025-12-30T00:00:00"/>
    <m/>
    <d v="2025-12-30T00:00:00"/>
    <n v="0"/>
    <m/>
    <n v="100.56088726851885"/>
    <s v="Nợ quá hạn từ 90 ngày đến 120 ngày"/>
    <d v="2025-12-30T00:00:00"/>
    <d v="1899-12-30T00:00:00"/>
    <m/>
    <m/>
    <x v="24"/>
    <x v="24"/>
    <m/>
  </r>
  <r>
    <x v="172"/>
    <x v="168"/>
    <d v="2025-08-25T00:00:00"/>
    <m/>
    <d v="2025-08-25T00:00:00"/>
    <n v="1401"/>
    <s v="Điều chỉnh giảm tiền hàng, tiền thuế của doanh số tháng 07/2025 do chiết khấu thương mại"/>
    <n v="0"/>
    <n v="-654740"/>
    <n v="-52379"/>
    <n v="-707119"/>
    <s v="Tồn đầu kỳ"/>
    <m/>
    <m/>
    <n v="-707119"/>
    <n v="0"/>
    <n v="0"/>
    <n v="-707119"/>
    <d v="2025-08-25T00:00:00"/>
    <m/>
    <d v="2025-08-25T00:00:00"/>
    <n v="0"/>
    <m/>
    <n v="227.56088726851885"/>
    <s v="Nợ quá hạn hơn 120 ngày có khả năng mất thanh toán"/>
    <d v="2025-08-25T00:00:00"/>
    <d v="1899-12-30T00:00:00"/>
    <m/>
    <m/>
    <x v="24"/>
    <x v="24"/>
    <m/>
  </r>
  <r>
    <x v="172"/>
    <x v="168"/>
    <d v="2025-09-20T00:00:00"/>
    <m/>
    <d v="2025-09-20T00:00:00"/>
    <n v="1545"/>
    <s v="Điều chỉnh giảm tiền hàng, tiền thuế của doanh số tháng 08/2025 do chiết khấu thương mại"/>
    <n v="0"/>
    <n v="-505926"/>
    <n v="-40474"/>
    <n v="-546400"/>
    <s v="Tồn đầu kỳ"/>
    <m/>
    <m/>
    <n v="-546400"/>
    <n v="0"/>
    <n v="0"/>
    <n v="-546400"/>
    <d v="2025-09-20T00:00:00"/>
    <m/>
    <d v="2025-09-20T00:00:00"/>
    <n v="0"/>
    <m/>
    <n v="201.56088726851885"/>
    <s v="Nợ quá hạn hơn 120 ngày có khả năng mất thanh toán"/>
    <d v="2025-09-20T00:00:00"/>
    <d v="1899-12-30T00:00:00"/>
    <m/>
    <m/>
    <x v="24"/>
    <x v="24"/>
    <m/>
  </r>
  <r>
    <x v="172"/>
    <x v="168"/>
    <d v="2025-10-24T00:00:00"/>
    <m/>
    <d v="2025-10-24T00:00:00"/>
    <n v="1729"/>
    <s v="Điều chỉnh giảm tiền hàng, tiền thuế của doanh số tháng 09/2025 do chiết khấu thương mại"/>
    <n v="0"/>
    <n v="-546732"/>
    <n v="-43739"/>
    <n v="-590471"/>
    <s v="Tồn đầu kỳ"/>
    <m/>
    <m/>
    <n v="-590471"/>
    <n v="0"/>
    <n v="0"/>
    <n v="-590471"/>
    <d v="2025-10-24T00:00:00"/>
    <m/>
    <d v="2025-10-24T00:00:00"/>
    <n v="0"/>
    <m/>
    <n v="167.56088726851885"/>
    <s v="Nợ quá hạn hơn 120 ngày có khả năng mất thanh toán"/>
    <d v="2025-10-24T00:00:00"/>
    <d v="1899-12-30T00:00:00"/>
    <m/>
    <m/>
    <x v="24"/>
    <x v="24"/>
    <m/>
  </r>
  <r>
    <x v="172"/>
    <x v="168"/>
    <d v="2025-08-25T00:00:00"/>
    <m/>
    <d v="2025-08-25T00:00:00"/>
    <s v="00001399"/>
    <s v="Chiết khấu T05.2025"/>
    <n v="0"/>
    <n v="0"/>
    <n v="-57300.986400000002"/>
    <n v="-57300.986400000002"/>
    <s v="Tồn đầu kỳ"/>
    <m/>
    <m/>
    <n v="-57300.986400000002"/>
    <n v="0"/>
    <n v="0"/>
    <n v="-57300.986400000002"/>
    <d v="2025-08-25T00:00:00"/>
    <m/>
    <d v="2025-08-25T00:00:00"/>
    <n v="0"/>
    <m/>
    <n v="227.56088726851885"/>
    <s v="Nợ quá hạn hơn 120 ngày có khả năng mất thanh toán"/>
    <d v="2025-08-25T00:00:00"/>
    <d v="1899-12-30T00:00:00"/>
    <m/>
    <m/>
    <x v="24"/>
    <x v="24"/>
    <m/>
  </r>
  <r>
    <x v="172"/>
    <x v="168"/>
    <d v="2025-08-25T00:00:00"/>
    <m/>
    <d v="2025-08-25T00:00:00"/>
    <s v="00001400"/>
    <s v="Chiết khấu T06.2025"/>
    <n v="0"/>
    <n v="0"/>
    <n v="-40659.444000000003"/>
    <n v="-40659.444000000003"/>
    <s v="Tồn đầu kỳ"/>
    <m/>
    <m/>
    <n v="-40659.444000000003"/>
    <n v="0"/>
    <n v="0"/>
    <n v="-40659.444000000003"/>
    <d v="2025-08-25T00:00:00"/>
    <m/>
    <d v="2025-08-25T00:00:00"/>
    <n v="0"/>
    <m/>
    <n v="227.56088726851885"/>
    <s v="Nợ quá hạn hơn 120 ngày có khả năng mất thanh toán"/>
    <d v="2025-08-25T00:00:00"/>
    <d v="1899-12-30T00:00:00"/>
    <m/>
    <m/>
    <x v="24"/>
    <x v="24"/>
    <m/>
  </r>
  <r>
    <x v="172"/>
    <x v="168"/>
    <d v="2025-10-31T00:00:00"/>
    <m/>
    <d v="2025-10-31T00:00:00"/>
    <m/>
    <s v="Chiết khấu T10.2025"/>
    <n v="0"/>
    <n v="-385258"/>
    <n v="-30820.613600000001"/>
    <n v="-416078.28360000002"/>
    <s v="Tồn đầu kỳ"/>
    <m/>
    <m/>
    <n v="-416078.28360000002"/>
    <n v="0"/>
    <n v="0"/>
    <n v="-416078.28360000002"/>
    <d v="2025-10-31T00:00:00"/>
    <m/>
    <d v="2025-10-31T00:00:00"/>
    <n v="0"/>
    <m/>
    <n v="160.56088726851885"/>
    <s v="Nợ quá hạn hơn 120 ngày có khả năng mất thanh toán"/>
    <d v="2025-10-31T00:00:00"/>
    <d v="1899-12-30T00:00:00"/>
    <m/>
    <m/>
    <x v="24"/>
    <x v="24"/>
    <m/>
  </r>
  <r>
    <x v="172"/>
    <x v="168"/>
    <d v="2025-07-14T00:00:00"/>
    <s v="HBTL25012105"/>
    <d v="2025-07-14T00:00:00"/>
    <m/>
    <s v="Hàng Trả - OsiFood HomyLand - phiếu : 68015680150725072500569 - nhatminh68015"/>
    <n v="-419894"/>
    <n v="0"/>
    <n v="-33592"/>
    <n v="-453486"/>
    <s v="Tồn đầu kỳ"/>
    <m/>
    <m/>
    <n v="-453486"/>
    <n v="0"/>
    <n v="0"/>
    <n v="-453486"/>
    <d v="2025-07-14T00:00:00"/>
    <m/>
    <d v="2025-07-14T00:00:00"/>
    <n v="0"/>
    <m/>
    <n v="269.56088726851885"/>
    <s v="Nợ quá hạn hơn 120 ngày có khả năng mất thanh toán"/>
    <d v="2025-07-14T00:00:00"/>
    <d v="1899-12-30T00:00:00"/>
    <m/>
    <m/>
    <x v="24"/>
    <x v="24"/>
    <m/>
  </r>
  <r>
    <x v="172"/>
    <x v="168"/>
    <d v="2025-07-18T00:00:00"/>
    <s v="HBTL25012106"/>
    <d v="2025-07-18T00:00:00"/>
    <m/>
    <s v="Hàng Trả - OsiFood An Gia Bình Chánh - phiếu : 68012680120725072500721 - nhatminh68012-1"/>
    <n v="-249764"/>
    <n v="0"/>
    <n v="-19981"/>
    <n v="-269745"/>
    <s v="Tồn đầu kỳ"/>
    <m/>
    <m/>
    <n v="-269745"/>
    <n v="0"/>
    <n v="0"/>
    <n v="-269745"/>
    <d v="2025-07-18T00:00:00"/>
    <m/>
    <d v="2025-07-18T00:00:00"/>
    <n v="0"/>
    <m/>
    <n v="265.56088726851885"/>
    <s v="Nợ quá hạn hơn 120 ngày có khả năng mất thanh toán"/>
    <d v="2025-07-18T00:00:00"/>
    <d v="1899-12-30T00:00:00"/>
    <m/>
    <m/>
    <x v="24"/>
    <x v="24"/>
    <m/>
  </r>
  <r>
    <x v="172"/>
    <x v="168"/>
    <d v="2025-07-19T00:00:00"/>
    <s v="9105401095"/>
    <d v="2025-07-19T00:00:00"/>
    <m/>
    <s v="Hàng Trả - OsiFood 828A Xô Viết Nghệ Tĩnh - phiếu : 79004790040725072500777 - nhatminh79004"/>
    <n v="-256258"/>
    <n v="0"/>
    <n v="-20501"/>
    <n v="-276759"/>
    <s v="Tồn đầu kỳ"/>
    <m/>
    <m/>
    <n v="-276759"/>
    <n v="0"/>
    <n v="0"/>
    <n v="-276759"/>
    <d v="2025-07-19T00:00:00"/>
    <m/>
    <d v="2025-07-19T00:00:00"/>
    <n v="0"/>
    <m/>
    <n v="264.56088726851885"/>
    <s v="Nợ quá hạn hơn 120 ngày có khả năng mất thanh toán"/>
    <d v="2025-07-19T00:00:00"/>
    <d v="1899-12-30T00:00:00"/>
    <m/>
    <m/>
    <x v="24"/>
    <x v="24"/>
    <m/>
  </r>
  <r>
    <x v="172"/>
    <x v="168"/>
    <d v="2025-07-22T00:00:00"/>
    <s v="9105491856"/>
    <d v="2025-07-22T00:00:00"/>
    <m/>
    <s v="Hàng Trả - OsiFood Nguyễn Duy Trinh - phiếu :68006680060725072500919 - nhatminh68006-1"/>
    <n v="-272113"/>
    <n v="0"/>
    <n v="-21769"/>
    <n v="-293882"/>
    <s v="Tồn đầu kỳ"/>
    <m/>
    <m/>
    <n v="-293882"/>
    <n v="0"/>
    <n v="0"/>
    <n v="-293882"/>
    <d v="2025-07-22T00:00:00"/>
    <m/>
    <d v="2025-07-22T00:00:00"/>
    <n v="0"/>
    <m/>
    <n v="261.56088726851885"/>
    <s v="Nợ quá hạn hơn 120 ngày có khả năng mất thanh toán"/>
    <d v="2025-07-22T00:00:00"/>
    <d v="1899-12-30T00:00:00"/>
    <m/>
    <m/>
    <x v="24"/>
    <x v="24"/>
    <m/>
  </r>
  <r>
    <x v="172"/>
    <x v="168"/>
    <d v="2025-07-28T00:00:00"/>
    <s v="9105491853"/>
    <d v="2025-07-28T00:00:00"/>
    <m/>
    <s v="Hàng Trả - phiếu :79012790120725072501225 - OsiFood Nguyễn Văn Công - nhatminh79012"/>
    <n v="-510563"/>
    <n v="0"/>
    <n v="-40846"/>
    <n v="-551409"/>
    <s v="Tồn đầu kỳ"/>
    <m/>
    <m/>
    <n v="-551409"/>
    <n v="0"/>
    <n v="0"/>
    <n v="-551409"/>
    <d v="2025-07-28T00:00:00"/>
    <m/>
    <d v="2025-07-28T00:00:00"/>
    <n v="0"/>
    <m/>
    <n v="255.56088726851885"/>
    <s v="Nợ quá hạn hơn 120 ngày có khả năng mất thanh toán"/>
    <d v="2025-07-28T00:00:00"/>
    <d v="1899-12-30T00:00:00"/>
    <m/>
    <m/>
    <x v="24"/>
    <x v="24"/>
    <m/>
  </r>
  <r>
    <x v="172"/>
    <x v="168"/>
    <d v="2025-07-29T00:00:00"/>
    <s v="9105491855"/>
    <d v="2025-07-29T00:00:00"/>
    <m/>
    <s v="Hàng Trả - OsiFood Fuji Nam Long - phiếu :68001680010725072501274 - nhatminh68001"/>
    <n v="-222116"/>
    <n v="0"/>
    <n v="-17769"/>
    <n v="-239885"/>
    <s v="Tồn đầu kỳ"/>
    <m/>
    <m/>
    <n v="-239885"/>
    <n v="0"/>
    <n v="0"/>
    <n v="-239885"/>
    <d v="2025-07-29T00:00:00"/>
    <m/>
    <d v="2025-07-29T00:00:00"/>
    <n v="0"/>
    <m/>
    <n v="254.56088726851885"/>
    <s v="Nợ quá hạn hơn 120 ngày có khả năng mất thanh toán"/>
    <d v="2025-07-29T00:00:00"/>
    <d v="1899-12-30T00:00:00"/>
    <m/>
    <m/>
    <x v="24"/>
    <x v="24"/>
    <m/>
  </r>
  <r>
    <x v="172"/>
    <x v="168"/>
    <d v="2025-09-16T00:00:00"/>
    <s v="SG/HT2025090741"/>
    <d v="2025-09-16T00:00:00"/>
    <m/>
    <s v="Hàng Trả - phiếu: 79012790120925092500607 - OsiFood Nguyễn Văn Công - nhatminh79012"/>
    <n v="-602370"/>
    <n v="0"/>
    <n v="-48190"/>
    <n v="-650560"/>
    <s v="Tồn đầu kỳ"/>
    <m/>
    <m/>
    <n v="-650560"/>
    <n v="0"/>
    <n v="0"/>
    <n v="-650560"/>
    <d v="2025-09-16T00:00:00"/>
    <m/>
    <d v="2025-09-16T00:00:00"/>
    <n v="0"/>
    <m/>
    <n v="205.56088726851885"/>
    <s v="Nợ quá hạn hơn 120 ngày có khả năng mất thanh toán"/>
    <d v="2025-09-16T00:00:00"/>
    <d v="1899-12-30T00:00:00"/>
    <m/>
    <m/>
    <x v="24"/>
    <x v="24"/>
    <m/>
  </r>
  <r>
    <x v="172"/>
    <x v="168"/>
    <d v="2025-09-19T00:00:00"/>
    <s v="SG/HT092500730"/>
    <d v="2025-09-19T00:00:00"/>
    <m/>
    <s v="ĐÃ KIỂM TRA - Hàng trả - NHẬT MINH (OSIFOODS) - nhatminh79002 - OsiFood Nguyễn Khoái (Phiếu trả ngày: 19/09/2025)"/>
    <n v="-258052"/>
    <n v="0"/>
    <n v="-20644"/>
    <n v="-278696"/>
    <s v="Tồn đầu kỳ"/>
    <m/>
    <m/>
    <n v="-278696"/>
    <n v="0"/>
    <n v="0"/>
    <n v="-278696"/>
    <d v="2025-09-19T00:00:00"/>
    <m/>
    <d v="2025-09-19T00:00:00"/>
    <n v="0"/>
    <m/>
    <n v="202.56088726851885"/>
    <s v="Nợ quá hạn hơn 120 ngày có khả năng mất thanh toán"/>
    <d v="2025-09-19T00:00:00"/>
    <d v="1899-12-30T00:00:00"/>
    <m/>
    <m/>
    <x v="24"/>
    <x v="24"/>
    <m/>
  </r>
  <r>
    <x v="172"/>
    <x v="168"/>
    <d v="2025-09-20T00:00:00"/>
    <s v="HBTL2306/609"/>
    <d v="2025-09-20T00:00:00"/>
    <s v="00001509"/>
    <s v="Điều chỉnh giảm số lượng do khách hàng hoàn trả lại hàng"/>
    <n v="-599999"/>
    <n v="0"/>
    <n v="-48000"/>
    <n v="-647999"/>
    <s v="Tồn đầu kỳ"/>
    <m/>
    <m/>
    <n v="-647999"/>
    <n v="0"/>
    <n v="0"/>
    <n v="-647999"/>
    <d v="2025-09-20T00:00:00"/>
    <m/>
    <d v="2025-09-20T00:00:00"/>
    <n v="0"/>
    <m/>
    <n v="201.56088726851885"/>
    <s v="Nợ quá hạn hơn 120 ngày có khả năng mất thanh toán"/>
    <d v="2025-09-20T00:00:00"/>
    <d v="1899-12-30T00:00:00"/>
    <m/>
    <m/>
    <x v="24"/>
    <x v="24"/>
    <m/>
  </r>
  <r>
    <x v="172"/>
    <x v="168"/>
    <d v="2025-09-20T00:00:00"/>
    <s v="HBTL2306/177"/>
    <d v="2025-09-20T00:00:00"/>
    <s v="00001500"/>
    <s v="Điều chỉnh giảm số lượng do khách hàng hoàn trả lại hàng"/>
    <n v="-306750"/>
    <n v="0"/>
    <n v="-24540"/>
    <n v="-331290"/>
    <s v="Tồn đầu kỳ"/>
    <m/>
    <m/>
    <n v="-331290"/>
    <n v="0"/>
    <n v="0"/>
    <n v="-331290"/>
    <d v="2025-09-20T00:00:00"/>
    <m/>
    <d v="2025-09-20T00:00:00"/>
    <n v="0"/>
    <m/>
    <n v="201.56088726851885"/>
    <s v="Nợ quá hạn hơn 120 ngày có khả năng mất thanh toán"/>
    <d v="2025-09-20T00:00:00"/>
    <d v="1899-12-30T00:00:00"/>
    <m/>
    <m/>
    <x v="24"/>
    <x v="24"/>
    <m/>
  </r>
  <r>
    <x v="172"/>
    <x v="168"/>
    <d v="2025-09-20T00:00:00"/>
    <s v="HBTL2306/605"/>
    <d v="2025-09-20T00:00:00"/>
    <s v="00001505"/>
    <s v="Điều chỉnh giảm số lượng do khách hàng hoàn trả lại hàng"/>
    <n v="-268116"/>
    <n v="0"/>
    <n v="-21449"/>
    <n v="-289565"/>
    <s v="Tồn đầu kỳ"/>
    <m/>
    <m/>
    <n v="-289565"/>
    <n v="0"/>
    <n v="0"/>
    <n v="-289565"/>
    <d v="2025-09-20T00:00:00"/>
    <m/>
    <d v="2025-09-20T00:00:00"/>
    <n v="0"/>
    <m/>
    <n v="201.56088726851885"/>
    <s v="Nợ quá hạn hơn 120 ngày có khả năng mất thanh toán"/>
    <d v="2025-09-20T00:00:00"/>
    <d v="1899-12-30T00:00:00"/>
    <m/>
    <m/>
    <x v="24"/>
    <x v="24"/>
    <m/>
  </r>
  <r>
    <x v="172"/>
    <x v="168"/>
    <d v="2025-09-20T00:00:00"/>
    <s v="HBTL2306/604"/>
    <d v="2025-09-20T00:00:00"/>
    <s v="00001504"/>
    <s v="Điều chỉnh giảm số lượng do khách hàng hoàn trả lại hàng"/>
    <n v="-141900"/>
    <n v="0"/>
    <n v="-11352"/>
    <n v="-153252"/>
    <s v="Tồn đầu kỳ"/>
    <m/>
    <m/>
    <n v="-153252"/>
    <n v="0"/>
    <n v="0"/>
    <n v="-153252"/>
    <d v="2025-09-20T00:00:00"/>
    <m/>
    <d v="2025-09-20T00:00:00"/>
    <n v="0"/>
    <m/>
    <n v="201.56088726851885"/>
    <s v="Nợ quá hạn hơn 120 ngày có khả năng mất thanh toán"/>
    <d v="2025-09-20T00:00:00"/>
    <d v="1899-12-30T00:00:00"/>
    <m/>
    <m/>
    <x v="24"/>
    <x v="24"/>
    <m/>
  </r>
  <r>
    <x v="172"/>
    <x v="168"/>
    <d v="2025-09-20T00:00:00"/>
    <s v="HBTL2306/176"/>
    <d v="2025-09-20T00:00:00"/>
    <s v="00001499"/>
    <s v="Điều chỉnh giảm số lượng do khách hàng hoàn trả lại hàng"/>
    <n v="-589690"/>
    <n v="0"/>
    <n v="-47176"/>
    <n v="-636866"/>
    <s v="Tồn đầu kỳ"/>
    <m/>
    <m/>
    <n v="-636866"/>
    <n v="0"/>
    <n v="0"/>
    <n v="-636866"/>
    <d v="2025-09-20T00:00:00"/>
    <m/>
    <d v="2025-09-20T00:00:00"/>
    <n v="0"/>
    <m/>
    <n v="201.56088726851885"/>
    <s v="Nợ quá hạn hơn 120 ngày có khả năng mất thanh toán"/>
    <d v="2025-09-20T00:00:00"/>
    <d v="1899-12-30T00:00:00"/>
    <m/>
    <m/>
    <x v="24"/>
    <x v="24"/>
    <m/>
  </r>
  <r>
    <x v="172"/>
    <x v="168"/>
    <d v="2025-09-20T00:00:00"/>
    <s v="HBTL2306/610"/>
    <d v="2025-09-20T00:00:00"/>
    <s v="00001510"/>
    <s v="Điều chỉnh giảm số lượng do khách hàng hoàn trả lại hàng"/>
    <n v="-222116"/>
    <n v="0"/>
    <n v="-17769"/>
    <n v="-239885"/>
    <s v="Tồn đầu kỳ"/>
    <m/>
    <m/>
    <n v="-239885"/>
    <n v="0"/>
    <n v="0"/>
    <n v="-239885"/>
    <d v="2025-09-20T00:00:00"/>
    <m/>
    <d v="2025-09-20T00:00:00"/>
    <n v="0"/>
    <m/>
    <n v="201.56088726851885"/>
    <s v="Nợ quá hạn hơn 120 ngày có khả năng mất thanh toán"/>
    <d v="2025-09-20T00:00:00"/>
    <d v="1899-12-30T00:00:00"/>
    <m/>
    <m/>
    <x v="24"/>
    <x v="24"/>
    <m/>
  </r>
  <r>
    <x v="172"/>
    <x v="168"/>
    <d v="2025-09-20T00:00:00"/>
    <s v="HBTL2306/602"/>
    <d v="2025-09-20T00:00:00"/>
    <s v="00001502"/>
    <s v="Điều chỉnh giảm số lượng do khách hàng hoàn trả lại hàng"/>
    <n v="-357198"/>
    <n v="0"/>
    <n v="-28576"/>
    <n v="-385774"/>
    <s v="Tồn đầu kỳ"/>
    <m/>
    <m/>
    <n v="-385774"/>
    <n v="0"/>
    <n v="0"/>
    <n v="-385774"/>
    <d v="2025-09-20T00:00:00"/>
    <m/>
    <d v="2025-09-20T00:00:00"/>
    <n v="0"/>
    <m/>
    <n v="201.56088726851885"/>
    <s v="Nợ quá hạn hơn 120 ngày có khả năng mất thanh toán"/>
    <d v="2025-09-20T00:00:00"/>
    <d v="1899-12-30T00:00:00"/>
    <m/>
    <m/>
    <x v="24"/>
    <x v="24"/>
    <m/>
  </r>
  <r>
    <x v="172"/>
    <x v="168"/>
    <d v="2025-09-20T00:00:00"/>
    <s v="HBTL2306/601"/>
    <d v="2025-09-20T00:00:00"/>
    <s v="00001501"/>
    <s v="Điều chỉnh giảm số lượng do khách hàng hoàn trả lại hàng"/>
    <n v="-55595"/>
    <n v="0"/>
    <n v="-4448"/>
    <n v="-60043"/>
    <s v="Tồn đầu kỳ"/>
    <m/>
    <m/>
    <n v="-60043"/>
    <n v="0"/>
    <n v="0"/>
    <n v="-60043"/>
    <d v="2025-09-20T00:00:00"/>
    <m/>
    <d v="2025-09-20T00:00:00"/>
    <n v="0"/>
    <m/>
    <n v="201.56088726851885"/>
    <s v="Nợ quá hạn hơn 120 ngày có khả năng mất thanh toán"/>
    <d v="2025-09-20T00:00:00"/>
    <d v="1899-12-30T00:00:00"/>
    <m/>
    <m/>
    <x v="24"/>
    <x v="24"/>
    <m/>
  </r>
  <r>
    <x v="172"/>
    <x v="168"/>
    <d v="2025-09-20T00:00:00"/>
    <s v="HBTL2306/608"/>
    <d v="2025-09-20T00:00:00"/>
    <s v="00001508"/>
    <s v="Điều chỉnh giảm số lượng do khách hàng hoàn trả lại hàng"/>
    <n v="-165066"/>
    <n v="0"/>
    <n v="-13205"/>
    <n v="-178271"/>
    <s v="Tồn đầu kỳ"/>
    <m/>
    <m/>
    <n v="-178271"/>
    <n v="0"/>
    <n v="0"/>
    <n v="-178271"/>
    <d v="2025-09-20T00:00:00"/>
    <m/>
    <d v="2025-09-20T00:00:00"/>
    <n v="0"/>
    <m/>
    <n v="201.56088726851885"/>
    <s v="Nợ quá hạn hơn 120 ngày có khả năng mất thanh toán"/>
    <d v="2025-09-20T00:00:00"/>
    <d v="1899-12-30T00:00:00"/>
    <m/>
    <m/>
    <x v="24"/>
    <x v="24"/>
    <m/>
  </r>
  <r>
    <x v="172"/>
    <x v="168"/>
    <d v="2025-09-20T00:00:00"/>
    <s v="HBTL2306/607"/>
    <d v="2025-09-20T00:00:00"/>
    <s v="00001507"/>
    <s v="Điều chỉnh giảm số lượng do khách hàng hoàn trả lại hàng"/>
    <n v="-480036"/>
    <n v="0"/>
    <n v="-38403"/>
    <n v="-518439"/>
    <s v="Tồn đầu kỳ"/>
    <m/>
    <m/>
    <n v="-518439"/>
    <n v="0"/>
    <n v="0"/>
    <n v="-518439"/>
    <d v="2025-09-20T00:00:00"/>
    <m/>
    <d v="2025-09-20T00:00:00"/>
    <n v="0"/>
    <m/>
    <n v="201.56088726851885"/>
    <s v="Nợ quá hạn hơn 120 ngày có khả năng mất thanh toán"/>
    <d v="2025-09-20T00:00:00"/>
    <d v="1899-12-30T00:00:00"/>
    <m/>
    <m/>
    <x v="24"/>
    <x v="24"/>
    <m/>
  </r>
  <r>
    <x v="172"/>
    <x v="168"/>
    <d v="2025-09-20T00:00:00"/>
    <s v="HBTL2306/606"/>
    <d v="2025-09-20T00:00:00"/>
    <s v="00001506"/>
    <s v="Điều chỉnh giảm số lượng do khách hàng hoàn trả lại hàng"/>
    <n v="-176728"/>
    <n v="0"/>
    <n v="-14139"/>
    <n v="-190867"/>
    <s v="Tồn đầu kỳ"/>
    <m/>
    <m/>
    <n v="-190867"/>
    <n v="0"/>
    <n v="0"/>
    <n v="-190867"/>
    <d v="2025-09-20T00:00:00"/>
    <m/>
    <d v="2025-09-20T00:00:00"/>
    <n v="0"/>
    <m/>
    <n v="201.56088726851885"/>
    <s v="Nợ quá hạn hơn 120 ngày có khả năng mất thanh toán"/>
    <d v="2025-09-20T00:00:00"/>
    <d v="1899-12-30T00:00:00"/>
    <m/>
    <m/>
    <x v="24"/>
    <x v="24"/>
    <m/>
  </r>
  <r>
    <x v="172"/>
    <x v="168"/>
    <d v="2025-09-20T00:00:00"/>
    <s v="HBTL2306/603"/>
    <d v="2025-09-20T00:00:00"/>
    <s v="00001503"/>
    <s v="Điều chỉnh giảm số lượng do khách hàng hoàn trả lại hàng"/>
    <n v="-101250"/>
    <n v="0"/>
    <n v="-8100"/>
    <n v="-109350"/>
    <s v="Tồn đầu kỳ"/>
    <m/>
    <m/>
    <n v="-109350"/>
    <n v="0"/>
    <n v="0"/>
    <n v="-109350"/>
    <d v="2025-09-20T00:00:00"/>
    <m/>
    <d v="2025-09-20T00:00:00"/>
    <n v="0"/>
    <m/>
    <n v="201.56088726851885"/>
    <s v="Nợ quá hạn hơn 120 ngày có khả năng mất thanh toán"/>
    <d v="2025-09-20T00:00:00"/>
    <d v="1899-12-30T00:00:00"/>
    <m/>
    <m/>
    <x v="24"/>
    <x v="24"/>
    <m/>
  </r>
  <r>
    <x v="172"/>
    <x v="168"/>
    <d v="2025-10-02T00:00:00"/>
    <s v="SG/HT2500039"/>
    <d v="2025-10-02T00:00:00"/>
    <m/>
    <s v="ĐÃ KIỂM TRA - Hàng trả - NHẬT MINH (OSIFOODS) - nhatminh79003 - Osifood Sky 9 -Phiếu :79003790031025102500039"/>
    <n v="-339066"/>
    <n v="0"/>
    <n v="-27125"/>
    <n v="-366191"/>
    <s v="Tồn đầu kỳ"/>
    <m/>
    <m/>
    <n v="-366191"/>
    <n v="0"/>
    <n v="0"/>
    <n v="-366191"/>
    <d v="2025-10-02T00:00:00"/>
    <m/>
    <d v="2025-10-02T00:00:00"/>
    <n v="0"/>
    <m/>
    <n v="189.56088726851885"/>
    <s v="Nợ quá hạn hơn 120 ngày có khả năng mất thanh toán"/>
    <d v="2025-10-02T00:00:00"/>
    <d v="1899-12-30T00:00:00"/>
    <m/>
    <m/>
    <x v="24"/>
    <x v="24"/>
    <m/>
  </r>
  <r>
    <x v="172"/>
    <x v="168"/>
    <d v="2025-10-06T00:00:00"/>
    <s v="SG/HT102500174"/>
    <d v="2025-10-06T00:00:00"/>
    <m/>
    <s v="ĐÃ KIỂM TRA -Hàng trả - NHẬT MINH (OSIFOODS) - nhatminh79004 - OsiFood 828A Xô Viết Nghệ Tĩnh (PTH/nhatminh79004 - 06/10/2025)"/>
    <n v="-100800"/>
    <n v="0"/>
    <n v="-8064"/>
    <n v="-108864"/>
    <s v="Tồn đầu kỳ"/>
    <m/>
    <m/>
    <n v="-108864"/>
    <n v="0"/>
    <n v="0"/>
    <n v="-108864"/>
    <d v="2025-10-06T00:00:00"/>
    <m/>
    <d v="2025-10-06T00:00:00"/>
    <n v="0"/>
    <m/>
    <n v="185.56088726851885"/>
    <s v="Nợ quá hạn hơn 120 ngày có khả năng mất thanh toán"/>
    <d v="2025-10-06T00:00:00"/>
    <d v="1899-12-30T00:00:00"/>
    <m/>
    <m/>
    <x v="24"/>
    <x v="24"/>
    <m/>
  </r>
  <r>
    <x v="172"/>
    <x v="168"/>
    <d v="2025-10-08T00:00:00"/>
    <s v="SG/HT102500252"/>
    <d v="2025-10-08T00:00:00"/>
    <m/>
    <s v="ĐÃ KIỂM TRA - Hàng trả - NHẬT MINH (OSIFOODS) - nhatminh79009-2 - OsiFood Phổ Quang (Phiếu trả ngày: 08/10/2025)"/>
    <n v="-157058"/>
    <n v="0"/>
    <n v="-12565"/>
    <n v="-169623"/>
    <s v="Tồn đầu kỳ"/>
    <m/>
    <m/>
    <n v="-169623"/>
    <n v="0"/>
    <n v="0"/>
    <n v="-169623"/>
    <d v="2025-10-08T00:00:00"/>
    <m/>
    <d v="2025-10-08T00:00:00"/>
    <n v="0"/>
    <m/>
    <n v="183.56088726851885"/>
    <s v="Nợ quá hạn hơn 120 ngày có khả năng mất thanh toán"/>
    <d v="2025-10-08T00:00:00"/>
    <d v="1899-12-30T00:00:00"/>
    <m/>
    <m/>
    <x v="24"/>
    <x v="24"/>
    <m/>
  </r>
  <r>
    <x v="172"/>
    <x v="168"/>
    <d v="2025-10-09T00:00:00"/>
    <s v="SG/HT2500289"/>
    <d v="2025-10-09T00:00:00"/>
    <m/>
    <s v="ĐÃ KIỂM TRA - Hàng trả - NHẬT MINH (OSIFOODS) - nhatminh79005 - Osifood Phước Long - Phiếu :79005790051025102500289"/>
    <n v="-407424"/>
    <n v="0"/>
    <n v="-32594"/>
    <n v="-440018"/>
    <s v="Tồn đầu kỳ"/>
    <m/>
    <m/>
    <n v="-440018"/>
    <n v="0"/>
    <n v="0"/>
    <n v="-440018"/>
    <d v="2025-10-09T00:00:00"/>
    <m/>
    <d v="2025-10-09T00:00:00"/>
    <n v="0"/>
    <m/>
    <n v="182.56088726851885"/>
    <s v="Nợ quá hạn hơn 120 ngày có khả năng mất thanh toán"/>
    <d v="2025-10-09T00:00:00"/>
    <d v="1899-12-30T00:00:00"/>
    <m/>
    <m/>
    <x v="24"/>
    <x v="24"/>
    <m/>
  </r>
  <r>
    <x v="172"/>
    <x v="168"/>
    <d v="2025-10-17T00:00:00"/>
    <s v="SG/HT00602"/>
    <d v="2025-10-17T00:00:00"/>
    <m/>
    <s v="ĐÃ KIỂM TRA - Hàng trả - NHẬT MINH (OSIFOODS) - nhatminh79001 - OsiFood Bình Hòa (Phiếu trả ngày: 17/10/2025)"/>
    <n v="-612749"/>
    <n v="0"/>
    <n v="-49020"/>
    <n v="-661769"/>
    <s v="Tồn đầu kỳ"/>
    <m/>
    <m/>
    <n v="-661769"/>
    <n v="0"/>
    <n v="0"/>
    <n v="-661769"/>
    <d v="2025-10-17T00:00:00"/>
    <m/>
    <d v="2025-10-17T00:00:00"/>
    <n v="0"/>
    <m/>
    <n v="174.56088726851885"/>
    <s v="Nợ quá hạn hơn 120 ngày có khả năng mất thanh toán"/>
    <d v="2025-10-17T00:00:00"/>
    <d v="1899-12-30T00:00:00"/>
    <m/>
    <m/>
    <x v="24"/>
    <x v="24"/>
    <m/>
  </r>
  <r>
    <x v="172"/>
    <x v="168"/>
    <d v="2025-10-20T00:00:00"/>
    <s v="SG/HT00741"/>
    <d v="2025-10-20T00:00:00"/>
    <m/>
    <s v="ĐÃ KIỂM TRA - Hàng trả - NHẬT MINH (OSIFOODS) - nhatminh68012-1 - OsiFood An Gia Bình Chánh (Phiếu trả ngày: 20/10/2025)"/>
    <n v="-563716"/>
    <n v="0"/>
    <n v="-45097"/>
    <n v="-608813"/>
    <s v="Tồn đầu kỳ"/>
    <m/>
    <m/>
    <n v="-608813"/>
    <n v="0"/>
    <n v="0"/>
    <n v="-608813"/>
    <d v="2025-10-20T00:00:00"/>
    <m/>
    <d v="2025-10-20T00:00:00"/>
    <n v="0"/>
    <m/>
    <n v="171.56088726851885"/>
    <s v="Nợ quá hạn hơn 120 ngày có khả năng mất thanh toán"/>
    <d v="2025-10-20T00:00:00"/>
    <d v="1899-12-30T00:00:00"/>
    <m/>
    <m/>
    <x v="24"/>
    <x v="24"/>
    <m/>
  </r>
  <r>
    <x v="172"/>
    <x v="168"/>
    <d v="2025-10-23T00:00:00"/>
    <s v="SG/HT25102500843"/>
    <d v="2025-10-23T00:00:00"/>
    <m/>
    <s v="ĐÃ KIỂM TRA - Hàng trả - NHẬT MINH (OSIFOODS) - nhatminh79004 - OsiFood 828A Xô Viết Nghệ Tĩnh - phiếu: 25102500843"/>
    <n v="-580012"/>
    <n v="0"/>
    <n v="-46401"/>
    <n v="-626413"/>
    <s v="Tồn đầu kỳ"/>
    <m/>
    <m/>
    <n v="-626413"/>
    <n v="0"/>
    <n v="0"/>
    <n v="-626413"/>
    <d v="2025-10-23T00:00:00"/>
    <m/>
    <d v="2025-10-23T00:00:00"/>
    <n v="0"/>
    <m/>
    <n v="168.56088726851885"/>
    <s v="Nợ quá hạn hơn 120 ngày có khả năng mất thanh toán"/>
    <d v="2025-10-23T00:00:00"/>
    <d v="1899-12-30T00:00:00"/>
    <m/>
    <m/>
    <x v="24"/>
    <x v="24"/>
    <m/>
  </r>
  <r>
    <x v="172"/>
    <x v="168"/>
    <d v="2025-10-28T00:00:00"/>
    <s v="SG/HT220240"/>
    <d v="2025-10-28T00:00:00"/>
    <m/>
    <s v="Hàng trả - NHẬT MINH (OSIFOODS) - nhatminh79005 - Osifood Phước Long (Phiếu trả ngày: 28/10/2025)"/>
    <n v="-628282"/>
    <n v="0"/>
    <n v="-50262"/>
    <n v="-678544"/>
    <s v="Tồn đầu kỳ"/>
    <m/>
    <m/>
    <n v="-678544"/>
    <n v="0"/>
    <n v="0"/>
    <n v="-678544"/>
    <d v="2025-10-28T00:00:00"/>
    <m/>
    <d v="2025-10-28T00:00:00"/>
    <n v="0"/>
    <m/>
    <n v="163.56088726851885"/>
    <s v="Nợ quá hạn hơn 120 ngày có khả năng mất thanh toán"/>
    <d v="2025-10-28T00:00:00"/>
    <d v="1899-12-30T00:00:00"/>
    <m/>
    <m/>
    <x v="24"/>
    <x v="24"/>
    <m/>
  </r>
  <r>
    <x v="172"/>
    <x v="168"/>
    <d v="2025-11-03T00:00:00"/>
    <s v="SG/HT2500064"/>
    <d v="2025-11-03T00:00:00"/>
    <m/>
    <s v="ĐÃ KIỂM TRA - Hàng trả - NHẬT MINH (OSIFOODS) - nhatminh79006 - OsiFood Opal Riverside (Phiếu trả ngày: 03/11/2025)- phiếu: 2500064"/>
    <n v="-369110"/>
    <n v="0"/>
    <n v="-29529"/>
    <n v="-398639"/>
    <s v="Tồn đầu kỳ"/>
    <m/>
    <m/>
    <n v="-398639"/>
    <n v="0"/>
    <n v="0"/>
    <n v="-398639"/>
    <d v="2025-11-03T00:00:00"/>
    <m/>
    <d v="2025-11-03T00:00:00"/>
    <n v="0"/>
    <m/>
    <n v="157.56088726851885"/>
    <s v="Nợ quá hạn hơn 120 ngày có khả năng mất thanh toán"/>
    <d v="2025-11-03T00:00:00"/>
    <d v="1899-12-30T00:00:00"/>
    <m/>
    <m/>
    <x v="24"/>
    <x v="24"/>
    <m/>
  </r>
  <r>
    <x v="172"/>
    <x v="168"/>
    <d v="2025-11-15T00:00:00"/>
    <s v="SG/HT2500534"/>
    <d v="2025-11-15T00:00:00"/>
    <m/>
    <s v="ĐÃ KIỂM TRA - Hàng trả - NHẬT MINH (OSIFOODS) - nhatminh79012 - OsiFood Nguyễn Văn Công (Phiếu trả ngày: 15/11/2025)- phiếu: 2500534"/>
    <n v="-862890"/>
    <n v="0"/>
    <n v="-69032"/>
    <n v="-931922"/>
    <s v="Tồn đầu kỳ"/>
    <m/>
    <m/>
    <n v="-931922"/>
    <n v="0"/>
    <n v="0"/>
    <n v="-931922"/>
    <d v="2025-11-15T00:00:00"/>
    <m/>
    <d v="2025-11-15T00:00:00"/>
    <n v="0"/>
    <m/>
    <n v="145.56088726851885"/>
    <s v="Nợ quá hạn hơn 120 ngày có khả năng mất thanh toán"/>
    <d v="2025-11-15T00:00:00"/>
    <d v="1899-12-30T00:00:00"/>
    <m/>
    <m/>
    <x v="24"/>
    <x v="24"/>
    <m/>
  </r>
  <r>
    <x v="172"/>
    <x v="168"/>
    <d v="2025-11-19T00:00:00"/>
    <s v="SG/HT2500686"/>
    <d v="2025-11-19T00:00:00"/>
    <m/>
    <s v="ĐÃ KIỂM TRA - Hàng trả - NHẬT MINH (OSIFOODS) - nhatminh68015 - OsiFood HomyLand- phiếu: 2500686 (Phiếu trả ngày: 19/11/2025)"/>
    <n v="-481883"/>
    <n v="0"/>
    <n v="-38551"/>
    <n v="-520434"/>
    <s v="Tồn đầu kỳ"/>
    <m/>
    <m/>
    <n v="-520434"/>
    <n v="0"/>
    <n v="0"/>
    <n v="-520434"/>
    <d v="2025-11-19T00:00:00"/>
    <m/>
    <d v="2025-11-19T00:00:00"/>
    <n v="0"/>
    <m/>
    <n v="141.56088726851885"/>
    <s v="Nợ quá hạn hơn 120 ngày có khả năng mất thanh toán"/>
    <d v="2025-11-19T00:00:00"/>
    <d v="1899-12-30T00:00:00"/>
    <m/>
    <m/>
    <x v="24"/>
    <x v="24"/>
    <m/>
  </r>
  <r>
    <x v="172"/>
    <x v="168"/>
    <d v="2025-11-26T00:00:00"/>
    <s v="SG/HT2500974"/>
    <d v="2025-11-26T00:00:00"/>
    <m/>
    <s v="ĐÃ KIỂM TRA - Hàng trả - NHẬT MINH (OSIFOODS) - nhatminh79009-2 - OsiFood Phổ Quang (Phiếu trả ngày: 26/11/2025) - phiếu: 2500974"/>
    <n v="-272933"/>
    <n v="0"/>
    <n v="-21835"/>
    <n v="-294768"/>
    <s v="Tồn đầu kỳ"/>
    <m/>
    <m/>
    <n v="-294768"/>
    <n v="0"/>
    <n v="0"/>
    <n v="-294768"/>
    <d v="2025-11-26T00:00:00"/>
    <m/>
    <d v="2025-11-26T00:00:00"/>
    <n v="0"/>
    <m/>
    <n v="134.56088726851885"/>
    <s v="Nợ quá hạn hơn 120 ngày có khả năng mất thanh toán"/>
    <d v="2025-11-26T00:00:00"/>
    <d v="1899-12-30T00:00:00"/>
    <m/>
    <m/>
    <x v="24"/>
    <x v="24"/>
    <m/>
  </r>
  <r>
    <x v="174"/>
    <x v="170"/>
    <d v="2025-12-07T00:00:00"/>
    <s v="SG/HT2500225"/>
    <d v="2025-12-07T00:00:00"/>
    <m/>
    <s v="ĐÃ KIỂM TRA - Hàng trả - NHẬT MINH (OSIFOODS) - nhatminh79003 - Osifood Sky 9 - phiếu: 2500225 -(Phiếu trả ngày: 07/12/2025)"/>
    <n v="-147222"/>
    <n v="0"/>
    <n v="-11778"/>
    <n v="-159000"/>
    <s v="Tồn đầu kỳ"/>
    <m/>
    <m/>
    <n v="-159000"/>
    <n v="0"/>
    <n v="0"/>
    <n v="-159000"/>
    <d v="2025-12-07T00:00:00"/>
    <m/>
    <d v="2025-12-07T00:00:00"/>
    <n v="0"/>
    <m/>
    <n v="123.56088726851885"/>
    <s v="Nợ quá hạn hơn 120 ngày có khả năng mất thanh toán"/>
    <d v="2025-12-07T00:00:00"/>
    <d v="1899-12-30T00:00:00"/>
    <m/>
    <m/>
    <x v="24"/>
    <x v="24"/>
    <m/>
  </r>
  <r>
    <x v="172"/>
    <x v="168"/>
    <d v="2025-12-11T00:00:00"/>
    <s v="SG/HT2500436"/>
    <d v="2025-12-11T00:00:00"/>
    <m/>
    <s v="ĐÃ KIỂM TRA - HÀNG TRẢ - OsiFood HomyLand - nhatminh68015 - phiếu: 2500436 - phiếu ngày: 11/12/2025"/>
    <n v="-208317"/>
    <n v="0"/>
    <n v="-16666"/>
    <n v="-224983"/>
    <s v="Tồn đầu kỳ"/>
    <m/>
    <m/>
    <n v="-224983"/>
    <n v="0"/>
    <n v="0"/>
    <n v="-224983"/>
    <d v="2025-12-11T00:00:00"/>
    <m/>
    <d v="2025-12-11T00:00:00"/>
    <n v="0"/>
    <m/>
    <n v="119.56088726851885"/>
    <s v="Nợ quá hạn từ 90 ngày đến 120 ngày"/>
    <d v="2025-12-11T00:00:00"/>
    <d v="1899-12-30T00:00:00"/>
    <m/>
    <m/>
    <x v="24"/>
    <x v="24"/>
    <m/>
  </r>
  <r>
    <x v="172"/>
    <x v="168"/>
    <d v="2025-12-25T00:00:00"/>
    <s v="SG/HT22501252"/>
    <d v="2025-12-25T00:00:00"/>
    <m/>
    <s v="ĐÃ KIỂM TRA - Hàng trả - NHẬT MINH (OSIFOODS) - nhatminh68015 - OsiFood HomyLand (Phiếu trả ngày: 25/12/2025)"/>
    <n v="-471015"/>
    <n v="0"/>
    <n v="-37682"/>
    <n v="-508697"/>
    <s v="Tồn đầu kỳ"/>
    <m/>
    <m/>
    <n v="-508697"/>
    <n v="0"/>
    <n v="0"/>
    <n v="-508697"/>
    <d v="2025-12-25T00:00:00"/>
    <m/>
    <d v="2025-12-25T00:00:00"/>
    <n v="0"/>
    <m/>
    <n v="105.56088726851885"/>
    <s v="Nợ quá hạn từ 90 ngày đến 120 ngày"/>
    <d v="2025-12-25T00:00:00"/>
    <d v="1899-12-30T00:00:00"/>
    <m/>
    <m/>
    <x v="24"/>
    <x v="24"/>
    <m/>
  </r>
  <r>
    <x v="172"/>
    <x v="168"/>
    <d v="2025-12-04T00:00:00"/>
    <s v="SG/HT22500140"/>
    <d v="2025-12-04T00:00:00"/>
    <m/>
    <s v="ĐÃ KIỂM TRA - Hàng trả  - nhatminh79012 - OsiFood Nguyễn Văn Công (Phiếu trả ngày: 04/12/2025)- phiếu: 22500140"/>
    <n v="-424837"/>
    <n v="0"/>
    <n v="-33987"/>
    <n v="-458824"/>
    <s v="Tồn đầu kỳ"/>
    <m/>
    <m/>
    <n v="-458824"/>
    <n v="0"/>
    <n v="0"/>
    <n v="-458824"/>
    <d v="2025-12-04T00:00:00"/>
    <m/>
    <d v="2025-12-04T00:00:00"/>
    <n v="0"/>
    <m/>
    <n v="126.56088726851885"/>
    <s v="Nợ quá hạn hơn 120 ngày có khả năng mất thanh toán"/>
    <d v="2025-12-04T00:00:00"/>
    <d v="1899-12-30T00:00:00"/>
    <m/>
    <m/>
    <x v="24"/>
    <x v="24"/>
    <m/>
  </r>
  <r>
    <x v="172"/>
    <x v="168"/>
    <d v="2025-12-05T00:00:00"/>
    <s v="SG/HT22500169"/>
    <d v="2025-12-05T00:00:00"/>
    <m/>
    <s v="ĐÃ KIỂM TRA - HÀNG TRẢ - Osifood Phước Long - nhatminh79005 - phiếu: 22500169 - phiếu ngày: 05/12"/>
    <n v="-428993"/>
    <n v="0"/>
    <n v="-34320"/>
    <n v="-463313"/>
    <s v="Tồn đầu kỳ"/>
    <m/>
    <m/>
    <n v="-463313"/>
    <n v="0"/>
    <n v="0"/>
    <n v="-463313"/>
    <d v="2025-12-05T00:00:00"/>
    <m/>
    <d v="2025-12-05T00:00:00"/>
    <n v="0"/>
    <m/>
    <n v="125.56088726851885"/>
    <s v="Nợ quá hạn hơn 120 ngày có khả năng mất thanh toán"/>
    <d v="2025-12-05T00:00:00"/>
    <d v="1899-12-30T00:00:00"/>
    <m/>
    <m/>
    <x v="24"/>
    <x v="24"/>
    <m/>
  </r>
  <r>
    <x v="172"/>
    <x v="168"/>
    <d v="2025-12-13T00:00:00"/>
    <s v="SG/HT22500550"/>
    <d v="2025-12-13T00:00:00"/>
    <m/>
    <s v="ĐÃ KIỂM TRA - HÀNG TRẢ - Osifood Sky 9 - nhatminh79003 - phiếu: 22500550 - phiếu ngày: 13/12"/>
    <n v="-407010"/>
    <n v="0"/>
    <n v="-32561"/>
    <n v="-439571"/>
    <s v="Tồn đầu kỳ"/>
    <m/>
    <m/>
    <n v="-439571"/>
    <n v="0"/>
    <n v="0"/>
    <n v="-439571"/>
    <d v="2025-12-13T00:00:00"/>
    <m/>
    <d v="2025-12-13T00:00:00"/>
    <n v="0"/>
    <m/>
    <n v="117.56088726851885"/>
    <s v="Nợ quá hạn từ 90 ngày đến 120 ngày"/>
    <d v="2025-12-13T00:00:00"/>
    <d v="1899-12-30T00:00:00"/>
    <m/>
    <m/>
    <x v="24"/>
    <x v="24"/>
    <m/>
  </r>
  <r>
    <x v="172"/>
    <x v="168"/>
    <d v="2025-12-26T00:00:00"/>
    <s v="SG/HT122501279"/>
    <d v="2025-12-26T00:00:00"/>
    <m/>
    <s v="ĐÃ KIỂM TẢ - HÀNG TRẢ - PHIẾU: 122501279  - OsiFood 828A Xô Viết Nghệ Tĩnh - nhatminh79004"/>
    <n v="-572455"/>
    <n v="0"/>
    <n v="-45797"/>
    <n v="-618252"/>
    <s v="Tồn đầu kỳ"/>
    <m/>
    <m/>
    <n v="-618252"/>
    <n v="0"/>
    <n v="0"/>
    <n v="-618252"/>
    <d v="2025-12-26T00:00:00"/>
    <m/>
    <d v="2025-12-26T00:00:00"/>
    <n v="0"/>
    <m/>
    <n v="104.56088726851885"/>
    <s v="Nợ quá hạn từ 90 ngày đến 120 ngày"/>
    <d v="2025-12-26T00:00:00"/>
    <d v="1899-12-30T00:00:00"/>
    <m/>
    <m/>
    <x v="24"/>
    <x v="24"/>
    <m/>
  </r>
  <r>
    <x v="172"/>
    <x v="168"/>
    <d v="2025-12-22T00:00:00"/>
    <s v="SG/HT225122501141"/>
    <d v="2025-12-22T00:00:00"/>
    <m/>
    <s v="ĐÃ KIỂM TRA - HÀNG TRẢ - Osifood Sky 9 - PHIẾU: 225122501141- Osifood Sky 9 - nhatminh79003"/>
    <n v="-233222"/>
    <n v="0"/>
    <n v="-18658"/>
    <n v="-251880"/>
    <s v="Tồn đầu kỳ"/>
    <m/>
    <m/>
    <n v="-251880"/>
    <n v="0"/>
    <n v="0"/>
    <n v="-251880"/>
    <d v="2025-12-22T00:00:00"/>
    <m/>
    <d v="2025-12-22T00:00:00"/>
    <n v="0"/>
    <m/>
    <n v="108.56088726851885"/>
    <s v="Nợ quá hạn từ 90 ngày đến 120 ngày"/>
    <d v="2025-12-22T00:00:00"/>
    <d v="1899-12-30T00:00:00"/>
    <m/>
    <m/>
    <x v="24"/>
    <x v="24"/>
    <m/>
  </r>
  <r>
    <x v="172"/>
    <x v="168"/>
    <d v="2025-11-30T00:00:00"/>
    <m/>
    <d v="2025-11-30T00:00:00"/>
    <m/>
    <s v="Chiết khấu T11.2025"/>
    <n v="0"/>
    <n v="-489872"/>
    <n v="-39190"/>
    <n v="-529062"/>
    <s v="Tồn đầu kỳ"/>
    <m/>
    <m/>
    <n v="-529062"/>
    <n v="0"/>
    <n v="0"/>
    <n v="-529062"/>
    <d v="2025-11-30T00:00:00"/>
    <m/>
    <d v="2025-11-30T00:00:00"/>
    <n v="0"/>
    <m/>
    <n v="130.56088726851885"/>
    <s v="Nợ quá hạn hơn 120 ngày có khả năng mất thanh toán"/>
    <d v="2025-11-30T00:00:00"/>
    <d v="1899-12-30T00:00:00"/>
    <m/>
    <m/>
    <x v="24"/>
    <x v="24"/>
    <m/>
  </r>
  <r>
    <x v="172"/>
    <x v="168"/>
    <d v="2025-12-31T00:00:00"/>
    <m/>
    <d v="2025-12-31T00:00:00"/>
    <m/>
    <s v="Chiết khấu T12.2025"/>
    <n v="0"/>
    <n v="-229366"/>
    <n v="-18349"/>
    <n v="-247715"/>
    <s v="Tồn đầu kỳ"/>
    <m/>
    <m/>
    <n v="-247715"/>
    <n v="0"/>
    <n v="0"/>
    <n v="-247715"/>
    <d v="2025-12-31T00:00:00"/>
    <m/>
    <d v="2025-12-31T00:00:00"/>
    <n v="0"/>
    <m/>
    <n v="99.560887268518854"/>
    <s v="Nợ quá hạn từ 90 ngày đến 120 ngày"/>
    <d v="2025-12-31T00:00:00"/>
    <d v="1899-12-30T00:00:00"/>
    <m/>
    <m/>
    <x v="24"/>
    <x v="24"/>
    <m/>
  </r>
  <r>
    <x v="177"/>
    <x v="157"/>
    <d v="2026-01-02T00:00:00"/>
    <s v="BH00008"/>
    <d v="2026-01-02T00:00:00"/>
    <n v="5"/>
    <s v="Bán hàng CÔNG TY CỔ PHẦN TRUNG TÂM THƯƠNG MẠI LOTTE VIỆT NAM - CHI NHÁNH BA ĐÌNH theo hóa đơn 00000005"/>
    <n v="2411395"/>
    <n v="0"/>
    <n v="192912"/>
    <n v="2604307"/>
    <s v="Bán hàng"/>
    <d v="2026-02-27T00:00:00"/>
    <m/>
    <n v="0"/>
    <n v="2604307"/>
    <n v="2604307"/>
    <n v="0"/>
    <d v="2026-01-02T00:00:00"/>
    <m/>
    <d v="2026-01-02T00:00:00"/>
    <n v="0"/>
    <m/>
    <s v=""/>
    <s v="Đã thanh toán"/>
    <d v="2026-01-02T00:00:00"/>
    <d v="2026-02-27T00:00:00"/>
    <m/>
    <m/>
    <x v="5"/>
    <x v="5"/>
    <m/>
  </r>
  <r>
    <x v="178"/>
    <x v="160"/>
    <d v="2026-01-02T00:00:00"/>
    <s v="BH00017"/>
    <d v="2026-01-02T00:00:00"/>
    <n v="14"/>
    <s v="K-Market Greenbay"/>
    <n v="1321930"/>
    <n v="0"/>
    <n v="105754"/>
    <n v="1427684"/>
    <s v="Bán hàng"/>
    <m/>
    <m/>
    <n v="0"/>
    <n v="1427684"/>
    <n v="0"/>
    <n v="1427684"/>
    <d v="2026-01-02T00:00:00"/>
    <m/>
    <d v="2026-01-02T00:00:00"/>
    <n v="0"/>
    <m/>
    <n v="97.560887268518854"/>
    <s v="Nợ quá hạn từ 90 ngày đến 120 ngày"/>
    <d v="2026-01-02T00:00:00"/>
    <d v="1899-12-30T00:00:00"/>
    <m/>
    <m/>
    <x v="10"/>
    <x v="10"/>
    <m/>
  </r>
  <r>
    <x v="179"/>
    <x v="15"/>
    <d v="2026-01-03T00:00:00"/>
    <s v="BH00032"/>
    <d v="2026-01-03T00:00:00"/>
    <n v="47"/>
    <s v="260102-01001-00225 - LOTTE NAM SÀI GÒN"/>
    <n v="9617130"/>
    <n v="0"/>
    <n v="769370"/>
    <n v="10386500"/>
    <s v="Bán hàng"/>
    <d v="2026-02-27T00:00:00"/>
    <m/>
    <n v="0"/>
    <n v="10386500"/>
    <n v="10386500"/>
    <n v="0"/>
    <d v="2026-01-03T00:00:00"/>
    <m/>
    <d v="2026-01-03T00:00:00"/>
    <n v="0"/>
    <m/>
    <s v=""/>
    <s v="Đã thanh toán"/>
    <d v="2026-01-03T00:00:00"/>
    <d v="2026-02-27T00:00:00"/>
    <m/>
    <m/>
    <x v="5"/>
    <x v="5"/>
    <m/>
  </r>
  <r>
    <x v="180"/>
    <x v="167"/>
    <d v="2026-01-03T00:00:00"/>
    <s v="BH00035"/>
    <d v="2026-01-03T00:00:00"/>
    <n v="56"/>
    <s v="SIÊU THỊ MINH CẦU 2, CK CỐ ĐỊNH 10% + KM GÀ MUỐI 500G X 25% + CHÂN GIÒ 500G X 18% + TAI HEO 200G X 15% TỪ NGÀY 20/12 ĐẾN 20/01"/>
    <n v="3648460"/>
    <n v="0"/>
    <n v="291877"/>
    <n v="3940337"/>
    <s v="Bán hàng"/>
    <d v="2026-02-10T00:00:00"/>
    <m/>
    <n v="0"/>
    <n v="3940337"/>
    <n v="3940337"/>
    <n v="0"/>
    <d v="2026-01-03T00:00:00"/>
    <m/>
    <d v="2026-01-03T00:00:00"/>
    <n v="0"/>
    <m/>
    <s v=""/>
    <s v="Đã thanh toán"/>
    <d v="2026-01-03T00:00:00"/>
    <d v="2026-02-10T00:00:00"/>
    <m/>
    <m/>
    <x v="23"/>
    <x v="23"/>
    <m/>
  </r>
  <r>
    <x v="181"/>
    <x v="165"/>
    <d v="2026-01-03T00:00:00"/>
    <s v="BH00036"/>
    <d v="2026-01-03T00:00:00"/>
    <n v="57"/>
    <s v="Minh cầu Quan Triều, CK CỐ ĐỊNH 10% + KM GÀ MUỐI 500G X 25% + CHÂN GIÒ 500G X 18% + TAI HEO 200G X 15% TỪ NGÀY 20/12 ĐẾN 20/01"/>
    <n v="3200230"/>
    <n v="0"/>
    <n v="256018"/>
    <n v="3456248"/>
    <s v="Bán hàng"/>
    <d v="2026-02-10T00:00:00"/>
    <m/>
    <n v="0"/>
    <n v="3456248"/>
    <n v="3456248"/>
    <n v="0"/>
    <d v="2026-01-03T00:00:00"/>
    <m/>
    <d v="2026-01-03T00:00:00"/>
    <n v="0"/>
    <m/>
    <s v=""/>
    <s v="Đã thanh toán"/>
    <d v="2026-01-03T00:00:00"/>
    <d v="2026-02-10T00:00:00"/>
    <m/>
    <m/>
    <x v="23"/>
    <x v="23"/>
    <m/>
  </r>
  <r>
    <x v="182"/>
    <x v="165"/>
    <d v="2026-01-03T00:00:00"/>
    <s v="BH00037"/>
    <d v="2026-01-03T00:00:00"/>
    <n v="58"/>
    <s v="Minh Cầu 1 (Chị Hà), CK CỐ ĐỊNH 10% + KM GÀ MUỐI 500G X 25% + CHÂN GIÒ 500G X 18% + TAI HEO 200G X 15% TỪ NGÀY 20/12 ĐẾN 20/01"/>
    <n v="1574240"/>
    <n v="0"/>
    <n v="125939"/>
    <n v="1700179"/>
    <s v="Bán hàng"/>
    <d v="2026-02-10T00:00:00"/>
    <m/>
    <n v="0"/>
    <n v="1700179"/>
    <n v="1700179"/>
    <n v="0"/>
    <d v="2026-01-03T00:00:00"/>
    <m/>
    <d v="2026-01-03T00:00:00"/>
    <n v="0"/>
    <m/>
    <s v=""/>
    <s v="Đã thanh toán"/>
    <d v="2026-01-03T00:00:00"/>
    <d v="2026-02-10T00:00:00"/>
    <m/>
    <m/>
    <x v="23"/>
    <x v="23"/>
    <m/>
  </r>
  <r>
    <x v="183"/>
    <x v="17"/>
    <d v="2026-01-05T00:00:00"/>
    <s v="BH00094"/>
    <d v="2026-01-05T00:00:00"/>
    <n v="126"/>
    <s v="PO-67297 - Farmers market DC01 - Nơ Trang Long"/>
    <n v="1193094"/>
    <n v="0"/>
    <n v="95448"/>
    <n v="1288542"/>
    <s v="Bán hàng"/>
    <m/>
    <m/>
    <n v="0"/>
    <n v="1288542"/>
    <n v="0"/>
    <n v="1288542"/>
    <d v="2026-01-05T00:00:00"/>
    <m/>
    <d v="2026-01-05T00:00:00"/>
    <n v="0"/>
    <m/>
    <n v="94.560887268518854"/>
    <s v="Nợ quá hạn từ 90 ngày đến 120 ngày"/>
    <d v="2026-01-05T00:00:00"/>
    <d v="1899-12-30T00:00:00"/>
    <m/>
    <m/>
    <x v="7"/>
    <x v="7"/>
    <m/>
  </r>
  <r>
    <x v="184"/>
    <x v="173"/>
    <d v="2026-01-05T00:00:00"/>
    <s v="BH00097"/>
    <d v="2026-01-05T00:00:00"/>
    <n v="128"/>
    <s v="79009 OSF 5/1 - OsiFood Phổ Quang"/>
    <n v="806442"/>
    <n v="0"/>
    <n v="64515"/>
    <n v="870957"/>
    <s v="Bán hàng"/>
    <m/>
    <m/>
    <n v="0"/>
    <n v="870957"/>
    <n v="0"/>
    <n v="870957"/>
    <d v="2026-01-05T00:00:00"/>
    <m/>
    <d v="2026-01-05T00:00:00"/>
    <n v="0"/>
    <m/>
    <n v="94.560887268518854"/>
    <s v="Nợ quá hạn từ 90 ngày đến 120 ngày"/>
    <d v="2026-01-05T00:00:00"/>
    <d v="1899-12-30T00:00:00"/>
    <m/>
    <m/>
    <x v="24"/>
    <x v="24"/>
    <m/>
  </r>
  <r>
    <x v="185"/>
    <x v="166"/>
    <d v="2026-01-05T00:00:00"/>
    <s v="BH00159"/>
    <d v="2026-01-05T00:00:00"/>
    <n v="114"/>
    <s v="MINH CẦU MART TRUNG TÂM, CK CỐ ĐỊNH 10% + CHẠY KM GÀ MUỐI 500G X 25% + CHÂN 500G X 18% + TAI 200G X 15% TỪ NGÀY 20/12 ĐẾN 20/1"/>
    <n v="1574240"/>
    <n v="0"/>
    <n v="125939"/>
    <n v="1700179"/>
    <s v="Bán hàng"/>
    <d v="2026-02-10T00:00:00"/>
    <m/>
    <n v="0"/>
    <n v="1700179"/>
    <n v="1700179"/>
    <n v="0"/>
    <d v="2026-01-05T00:00:00"/>
    <m/>
    <d v="2026-01-05T00:00:00"/>
    <n v="0"/>
    <m/>
    <s v=""/>
    <s v="Đã thanh toán"/>
    <d v="2026-01-05T00:00:00"/>
    <d v="2026-02-10T00:00:00"/>
    <m/>
    <m/>
    <x v="23"/>
    <x v="23"/>
    <m/>
  </r>
  <r>
    <x v="186"/>
    <x v="35"/>
    <d v="2026-01-06T00:00:00"/>
    <s v="BH00110"/>
    <d v="2026-01-05T00:00:00"/>
    <n v="551"/>
    <s v="TC260102-01013-00071"/>
    <n v="4236045"/>
    <n v="0"/>
    <n v="338884"/>
    <n v="4574929"/>
    <s v="Bán hàng"/>
    <d v="2026-02-27T00:00:00"/>
    <m/>
    <n v="0"/>
    <n v="4574929"/>
    <n v="4574929"/>
    <n v="0"/>
    <d v="2026-01-05T00:00:00"/>
    <m/>
    <d v="2026-01-05T00:00:00"/>
    <n v="0"/>
    <m/>
    <s v=""/>
    <s v="Đã thanh toán"/>
    <d v="2026-01-05T00:00:00"/>
    <d v="2026-02-27T00:00:00"/>
    <m/>
    <m/>
    <x v="5"/>
    <x v="5"/>
    <m/>
  </r>
  <r>
    <x v="187"/>
    <x v="34"/>
    <d v="2026-01-06T00:00:00"/>
    <s v="BH00111"/>
    <d v="2026-01-05T00:00:00"/>
    <n v="552"/>
    <s v="TC260102-01016-00015"/>
    <n v="4862375"/>
    <n v="0"/>
    <n v="388990"/>
    <n v="5251365"/>
    <s v="Bán hàng"/>
    <d v="2026-02-27T00:00:00"/>
    <m/>
    <n v="0"/>
    <n v="5251365"/>
    <n v="5251365"/>
    <n v="0"/>
    <d v="2026-01-05T00:00:00"/>
    <m/>
    <d v="2026-01-05T00:00:00"/>
    <n v="0"/>
    <m/>
    <s v=""/>
    <s v="Đã thanh toán"/>
    <d v="2026-01-05T00:00:00"/>
    <d v="2026-02-27T00:00:00"/>
    <m/>
    <m/>
    <x v="5"/>
    <x v="5"/>
    <m/>
  </r>
  <r>
    <x v="188"/>
    <x v="37"/>
    <d v="2026-01-06T00:00:00"/>
    <s v="BH00112"/>
    <d v="2026-01-05T00:00:00"/>
    <n v="553"/>
    <s v="TC260101-01004-00031"/>
    <n v="1012060"/>
    <n v="0"/>
    <n v="80965"/>
    <n v="1093025"/>
    <s v="Bán hàng"/>
    <d v="2026-02-27T00:00:00"/>
    <m/>
    <n v="0"/>
    <n v="1093025"/>
    <n v="1093025"/>
    <n v="0"/>
    <d v="2026-01-05T00:00:00"/>
    <m/>
    <d v="2026-01-05T00:00:00"/>
    <n v="0"/>
    <m/>
    <s v=""/>
    <s v="Đã thanh toán"/>
    <d v="2026-01-05T00:00:00"/>
    <d v="2026-02-27T00:00:00"/>
    <m/>
    <m/>
    <x v="5"/>
    <x v="5"/>
    <m/>
  </r>
  <r>
    <x v="188"/>
    <x v="37"/>
    <d v="2026-01-06T00:00:00"/>
    <s v="BH00113"/>
    <d v="2026-01-05T00:00:00"/>
    <n v="554"/>
    <s v="TC260105-01004-00219"/>
    <n v="1012060"/>
    <n v="0"/>
    <n v="80965"/>
    <n v="1093025"/>
    <s v="Bán hàng"/>
    <d v="2026-02-27T00:00:00"/>
    <m/>
    <n v="0"/>
    <n v="1093025"/>
    <n v="1093025"/>
    <n v="0"/>
    <d v="2026-01-05T00:00:00"/>
    <m/>
    <d v="2026-01-05T00:00:00"/>
    <n v="0"/>
    <m/>
    <s v=""/>
    <s v="Đã thanh toán"/>
    <d v="2026-01-05T00:00:00"/>
    <d v="2026-02-27T00:00:00"/>
    <m/>
    <m/>
    <x v="5"/>
    <x v="5"/>
    <m/>
  </r>
  <r>
    <x v="189"/>
    <x v="36"/>
    <d v="2026-01-06T00:00:00"/>
    <s v="BH00114"/>
    <d v="2026-01-05T00:00:00"/>
    <n v="556"/>
    <s v="TC260101-01006-00037"/>
    <n v="2903200"/>
    <n v="0"/>
    <n v="232256"/>
    <n v="3135456"/>
    <s v="Bán hàng"/>
    <d v="2026-02-27T00:00:00"/>
    <m/>
    <n v="0"/>
    <n v="3135456"/>
    <n v="3135456"/>
    <n v="0"/>
    <d v="2026-01-05T00:00:00"/>
    <m/>
    <d v="2026-01-05T00:00:00"/>
    <n v="0"/>
    <m/>
    <s v=""/>
    <s v="Đã thanh toán"/>
    <d v="2026-01-05T00:00:00"/>
    <d v="2026-02-27T00:00:00"/>
    <m/>
    <m/>
    <x v="5"/>
    <x v="5"/>
    <m/>
  </r>
  <r>
    <x v="190"/>
    <x v="33"/>
    <d v="2026-01-06T00:00:00"/>
    <s v="BH00115"/>
    <d v="2026-01-05T00:00:00"/>
    <n v="555"/>
    <s v="TC260105-01009-00044"/>
    <n v="7312825"/>
    <n v="0"/>
    <n v="585026"/>
    <n v="7897851"/>
    <s v="Bán hàng"/>
    <d v="2026-02-27T00:00:00"/>
    <m/>
    <n v="0"/>
    <n v="7897851"/>
    <n v="7897851"/>
    <n v="0"/>
    <d v="2026-01-05T00:00:00"/>
    <m/>
    <d v="2026-01-05T00:00:00"/>
    <n v="0"/>
    <m/>
    <s v=""/>
    <s v="Đã thanh toán"/>
    <d v="2026-01-05T00:00:00"/>
    <d v="2026-02-27T00:00:00"/>
    <m/>
    <m/>
    <x v="5"/>
    <x v="5"/>
    <m/>
  </r>
  <r>
    <x v="191"/>
    <x v="174"/>
    <d v="2026-01-06T00:00:00"/>
    <s v="BH00166"/>
    <d v="2026-01-06T00:00:00"/>
    <n v="610"/>
    <s v="79012 OSF 5/1 - OsiFood Nguyễn Văn Công"/>
    <n v="383771"/>
    <n v="0"/>
    <n v="30702"/>
    <n v="414473"/>
    <s v="Bán hàng"/>
    <m/>
    <m/>
    <n v="0"/>
    <n v="414473"/>
    <n v="0"/>
    <n v="414473"/>
    <d v="2026-01-06T00:00:00"/>
    <m/>
    <d v="2026-01-06T00:00:00"/>
    <n v="0"/>
    <m/>
    <n v="93.560887268518854"/>
    <s v="Nợ quá hạn từ 90 ngày đến 120 ngày"/>
    <d v="2026-01-06T00:00:00"/>
    <d v="1899-12-30T00:00:00"/>
    <m/>
    <m/>
    <x v="24"/>
    <x v="24"/>
    <m/>
  </r>
  <r>
    <x v="192"/>
    <x v="175"/>
    <d v="2026-01-06T00:00:00"/>
    <s v="BH00171"/>
    <d v="2026-01-06T00:00:00"/>
    <n v="613"/>
    <s v="79004 OSF 5/1 - OsiFood 828A Xô Viết Nghệ Tĩnh"/>
    <n v="2133509"/>
    <n v="0"/>
    <n v="170681"/>
    <n v="2304190"/>
    <s v="Bán hàng"/>
    <m/>
    <m/>
    <n v="0"/>
    <n v="2304190"/>
    <n v="0"/>
    <n v="2304190"/>
    <d v="2026-01-06T00:00:00"/>
    <m/>
    <d v="2026-01-06T00:00:00"/>
    <n v="0"/>
    <m/>
    <n v="93.560887268518854"/>
    <s v="Nợ quá hạn từ 90 ngày đến 120 ngày"/>
    <d v="2026-01-06T00:00:00"/>
    <d v="1899-12-30T00:00:00"/>
    <m/>
    <m/>
    <x v="24"/>
    <x v="24"/>
    <m/>
  </r>
  <r>
    <x v="182"/>
    <x v="165"/>
    <d v="2026-01-06T00:00:00"/>
    <s v="BH00283"/>
    <d v="2026-01-06T00:00:00"/>
    <n v="586"/>
    <s v="Minh Cầu 1 (Chị Hà), CK CỐ ĐỊNH 10% + CHẠY KM GÀ MUỐI 500G X 25% + CHÂN 500G X 18% + TAI 200G X 15% TỪ NGÀY 20/12 ĐẾN 20/1"/>
    <n v="5940500"/>
    <n v="0"/>
    <n v="475240"/>
    <n v="6415740"/>
    <s v="Bán hàng"/>
    <d v="2026-02-10T00:00:00"/>
    <m/>
    <n v="0"/>
    <n v="6415740"/>
    <n v="6415740"/>
    <n v="0"/>
    <d v="2026-01-06T00:00:00"/>
    <m/>
    <d v="2026-01-06T00:00:00"/>
    <n v="0"/>
    <m/>
    <s v=""/>
    <s v="Đã thanh toán"/>
    <d v="2026-01-06T00:00:00"/>
    <d v="2026-02-10T00:00:00"/>
    <m/>
    <m/>
    <x v="23"/>
    <x v="23"/>
    <m/>
  </r>
  <r>
    <x v="193"/>
    <x v="38"/>
    <d v="2026-01-06T00:00:00"/>
    <s v="BH00286"/>
    <d v="2026-01-06T00:00:00"/>
    <n v="590"/>
    <s v="Bán hàng CÔNG TY CỔ PHẦN TRUNG TÂM THƯƠNG MẠI LOTTE VIỆT NAM - CHI NHÁNH TÂY HỒ theo hóa đơn 00000590"/>
    <n v="2344905"/>
    <n v="0"/>
    <n v="187592"/>
    <n v="2532497"/>
    <s v="Bán hàng"/>
    <d v="2026-02-27T00:00:00"/>
    <m/>
    <n v="0"/>
    <n v="2532497"/>
    <n v="2532497"/>
    <n v="0"/>
    <d v="2026-01-06T00:00:00"/>
    <m/>
    <d v="2026-01-06T00:00:00"/>
    <n v="0"/>
    <m/>
    <s v=""/>
    <s v="Đã thanh toán"/>
    <d v="2026-01-06T00:00:00"/>
    <d v="2026-02-27T00:00:00"/>
    <m/>
    <m/>
    <x v="5"/>
    <x v="5"/>
    <m/>
  </r>
  <r>
    <x v="194"/>
    <x v="161"/>
    <d v="2026-01-06T00:00:00"/>
    <s v="BH00450"/>
    <d v="2026-01-06T00:00:00"/>
    <n v="646"/>
    <s v="K-Market Thăng Long Number 1"/>
    <n v="941846"/>
    <n v="0"/>
    <n v="75348"/>
    <n v="1017194"/>
    <s v="Bán hàng"/>
    <m/>
    <m/>
    <n v="0"/>
    <n v="1017194"/>
    <n v="0"/>
    <n v="1017194"/>
    <d v="2026-01-06T00:00:00"/>
    <m/>
    <d v="2026-01-06T00:00:00"/>
    <n v="0"/>
    <m/>
    <n v="93.560887268518854"/>
    <s v="Nợ quá hạn từ 90 ngày đến 120 ngày"/>
    <d v="2026-01-06T00:00:00"/>
    <d v="1899-12-30T00:00:00"/>
    <m/>
    <m/>
    <x v="10"/>
    <x v="10"/>
    <m/>
  </r>
  <r>
    <x v="195"/>
    <x v="156"/>
    <d v="2026-01-07T00:00:00"/>
    <s v="BH00238"/>
    <d v="2026-01-07T00:00:00"/>
    <n v="683"/>
    <s v="260105-01003-00100"/>
    <n v="2384490"/>
    <n v="0"/>
    <n v="190759"/>
    <n v="2575249"/>
    <s v="Bán hàng"/>
    <d v="2026-02-27T00:00:00"/>
    <m/>
    <n v="0"/>
    <n v="2575249"/>
    <n v="2575249"/>
    <n v="0"/>
    <d v="2026-01-07T00:00:00"/>
    <m/>
    <d v="2026-01-07T00:00:00"/>
    <n v="0"/>
    <m/>
    <s v=""/>
    <s v="Đã thanh toán"/>
    <d v="2026-01-07T00:00:00"/>
    <d v="2026-02-27T00:00:00"/>
    <m/>
    <m/>
    <x v="5"/>
    <x v="5"/>
    <m/>
  </r>
  <r>
    <x v="196"/>
    <x v="40"/>
    <d v="2026-01-07T00:00:00"/>
    <s v="BH00301"/>
    <d v="2026-01-07T00:00:00"/>
    <n v="715"/>
    <s v="260106-01012-00063"/>
    <n v="2530150"/>
    <n v="0"/>
    <n v="202412"/>
    <n v="2732562"/>
    <s v="Bán hàng"/>
    <d v="2026-02-27T00:00:00"/>
    <m/>
    <n v="0"/>
    <n v="2732562"/>
    <n v="2732562"/>
    <n v="0"/>
    <d v="2026-01-07T00:00:00"/>
    <m/>
    <d v="2026-01-07T00:00:00"/>
    <n v="0"/>
    <m/>
    <s v=""/>
    <s v="Đã thanh toán"/>
    <d v="2026-01-07T00:00:00"/>
    <d v="2026-02-27T00:00:00"/>
    <m/>
    <m/>
    <x v="5"/>
    <x v="5"/>
    <m/>
  </r>
  <r>
    <x v="197"/>
    <x v="171"/>
    <d v="2026-01-07T00:00:00"/>
    <s v="BH00327"/>
    <d v="2026-01-07T00:00:00"/>
    <n v="729"/>
    <s v="79005 OSF 6/1 - Osifood Phước Long"/>
    <n v="590696"/>
    <n v="0"/>
    <n v="47256"/>
    <n v="637952"/>
    <s v="Bán hàng"/>
    <m/>
    <m/>
    <n v="0"/>
    <n v="637952"/>
    <n v="0"/>
    <n v="637952"/>
    <d v="2026-01-07T00:00:00"/>
    <m/>
    <d v="2026-01-07T00:00:00"/>
    <n v="0"/>
    <m/>
    <n v="92.560887268518854"/>
    <s v="Nợ quá hạn từ 90 ngày đến 120 ngày"/>
    <d v="2026-01-07T00:00:00"/>
    <d v="1899-12-30T00:00:00"/>
    <m/>
    <m/>
    <x v="24"/>
    <x v="24"/>
    <m/>
  </r>
  <r>
    <x v="198"/>
    <x v="165"/>
    <d v="2026-01-07T00:00:00"/>
    <s v="BH00528"/>
    <d v="2026-01-07T00:00:00"/>
    <n v="686"/>
    <s v="Minh Cầu Gang Thép, CK CỐ ĐỊNH 10% + CHẠY KM GÀ MUỐI 500G X 25% + CHÂN 500G X 18% + TAI 200G X 15% TỪ NGÀY 20/12 ĐẾN 20/1"/>
    <n v="4744980"/>
    <n v="0"/>
    <n v="379598"/>
    <n v="5124578"/>
    <s v="Bán hàng"/>
    <d v="2026-02-10T00:00:00"/>
    <m/>
    <n v="0"/>
    <n v="5124578"/>
    <n v="5124578"/>
    <n v="0"/>
    <d v="2026-01-07T00:00:00"/>
    <m/>
    <d v="2026-01-07T00:00:00"/>
    <n v="0"/>
    <m/>
    <s v=""/>
    <s v="Đã thanh toán"/>
    <d v="2026-01-07T00:00:00"/>
    <d v="2026-02-10T00:00:00"/>
    <m/>
    <m/>
    <x v="23"/>
    <x v="23"/>
    <m/>
  </r>
  <r>
    <x v="199"/>
    <x v="30"/>
    <d v="2026-01-07T00:00:00"/>
    <s v="BH00618"/>
    <d v="2026-01-07T00:00:00"/>
    <n v="773"/>
    <s v="K-Market Quang Minh"/>
    <n v="641216"/>
    <n v="0"/>
    <n v="51297"/>
    <n v="692513"/>
    <s v="Bán hàng"/>
    <m/>
    <m/>
    <n v="0"/>
    <n v="692513"/>
    <n v="0"/>
    <n v="692513"/>
    <d v="2026-01-07T00:00:00"/>
    <m/>
    <d v="2026-01-07T00:00:00"/>
    <n v="0"/>
    <m/>
    <n v="92.560887268518854"/>
    <s v="Nợ quá hạn từ 90 ngày đến 120 ngày"/>
    <d v="2026-01-07T00:00:00"/>
    <d v="1899-12-30T00:00:00"/>
    <m/>
    <m/>
    <x v="10"/>
    <x v="10"/>
    <m/>
  </r>
  <r>
    <x v="200"/>
    <x v="168"/>
    <d v="2026-01-07T00:00:00"/>
    <s v="SG/HT126012600221"/>
    <d v="2026-01-07T00:00:00"/>
    <m/>
    <s v="ĐÃ KIỂM TRA - HÀNG TRẢ -Osifood Phước Long - NHATMINH-HCM-Q9-79005 - PHIẾU: 126012600221- PHIẾU NGÀY: 7/1"/>
    <n v="621917"/>
    <n v="0"/>
    <n v="49753"/>
    <n v="671670"/>
    <s v="Hàng trả"/>
    <m/>
    <m/>
    <n v="0"/>
    <n v="-671670"/>
    <n v="0"/>
    <n v="-671670"/>
    <d v="2026-01-07T00:00:00"/>
    <m/>
    <d v="2026-01-07T00:00:00"/>
    <n v="0"/>
    <m/>
    <n v="92.560887268518854"/>
    <s v="Nợ quá hạn từ 90 ngày đến 120 ngày"/>
    <d v="2026-01-07T00:00:00"/>
    <d v="1899-12-30T00:00:00"/>
    <m/>
    <m/>
    <x v="24"/>
    <x v="24"/>
    <m/>
  </r>
  <r>
    <x v="179"/>
    <x v="15"/>
    <d v="2026-01-07T00:00:00"/>
    <s v="SG/HTRS108139ZI"/>
    <d v="2026-01-07T00:00:00"/>
    <m/>
    <s v="ĐÃ KIỂM TRA - HÀNG TRẢ - LOTTEMART PHÚ THỌ - LOTTE-HCM-Q11-940"/>
    <n v="666348"/>
    <n v="0"/>
    <n v="53308"/>
    <n v="719656"/>
    <s v="Hàng trả"/>
    <d v="2026-01-30T00:00:00"/>
    <m/>
    <n v="0"/>
    <n v="-719656"/>
    <n v="-719656"/>
    <n v="0"/>
    <d v="2026-01-07T00:00:00"/>
    <m/>
    <d v="2026-01-07T00:00:00"/>
    <n v="0"/>
    <m/>
    <s v=""/>
    <s v="Đã thanh toán"/>
    <d v="2026-01-07T00:00:00"/>
    <d v="2026-01-30T00:00:00"/>
    <m/>
    <m/>
    <x v="5"/>
    <x v="5"/>
    <m/>
  </r>
  <r>
    <x v="201"/>
    <x v="14"/>
    <d v="2026-01-08T00:00:00"/>
    <s v="BH00412"/>
    <d v="2026-01-07T00:00:00"/>
    <n v="1124"/>
    <s v="TC260107-01011-00029"/>
    <n v="2069740"/>
    <n v="0"/>
    <n v="165579"/>
    <n v="2235319"/>
    <s v="Bán hàng"/>
    <d v="2026-02-27T00:00:00"/>
    <m/>
    <n v="0"/>
    <n v="2235319"/>
    <n v="2235319"/>
    <n v="0"/>
    <d v="2026-01-07T00:00:00"/>
    <m/>
    <d v="2026-01-07T00:00:00"/>
    <n v="0"/>
    <m/>
    <s v=""/>
    <s v="Đã thanh toán"/>
    <d v="2026-01-07T00:00:00"/>
    <d v="2026-02-27T00:00:00"/>
    <m/>
    <m/>
    <x v="5"/>
    <x v="5"/>
    <m/>
  </r>
  <r>
    <x v="179"/>
    <x v="15"/>
    <d v="2026-01-08T00:00:00"/>
    <s v="BH00416"/>
    <d v="2026-01-08T00:00:00"/>
    <n v="1322"/>
    <s v="260107-01001-00225"/>
    <n v="1166110"/>
    <n v="0"/>
    <n v="93289"/>
    <n v="1259399"/>
    <s v="Bán hàng"/>
    <d v="2026-02-27T00:00:00"/>
    <m/>
    <n v="0"/>
    <n v="1259399"/>
    <n v="1259399"/>
    <n v="0"/>
    <d v="2026-01-08T00:00:00"/>
    <m/>
    <d v="2026-01-08T00:00:00"/>
    <n v="0"/>
    <m/>
    <s v=""/>
    <s v="Đã thanh toán"/>
    <d v="2026-01-08T00:00:00"/>
    <d v="2026-02-27T00:00:00"/>
    <m/>
    <m/>
    <x v="5"/>
    <x v="5"/>
    <m/>
  </r>
  <r>
    <x v="202"/>
    <x v="176"/>
    <d v="2026-01-08T00:00:00"/>
    <s v="BH00433"/>
    <d v="2026-01-08T00:00:00"/>
    <n v="1339"/>
    <s v="79006 OSF 6/1 - OsiFood Opal Riverside"/>
    <n v="180733"/>
    <n v="0"/>
    <n v="14459"/>
    <n v="195192"/>
    <s v="Bán hàng"/>
    <m/>
    <m/>
    <n v="0"/>
    <n v="195192"/>
    <n v="0"/>
    <n v="195192"/>
    <d v="2026-01-08T00:00:00"/>
    <m/>
    <d v="2026-01-08T00:00:00"/>
    <n v="0"/>
    <m/>
    <n v="91.560887268518854"/>
    <s v="Nợ quá hạn từ 90 ngày đến 120 ngày"/>
    <d v="2026-01-08T00:00:00"/>
    <d v="1899-12-30T00:00:00"/>
    <m/>
    <m/>
    <x v="24"/>
    <x v="24"/>
    <m/>
  </r>
  <r>
    <x v="203"/>
    <x v="177"/>
    <d v="2026-01-08T00:00:00"/>
    <s v="BH00443"/>
    <d v="2026-01-08T00:00:00"/>
    <n v="1353"/>
    <s v="260107-01002-00036 - LOTTEMART PHÚ THỌ"/>
    <n v="1178385"/>
    <n v="0"/>
    <n v="94271"/>
    <n v="1272656"/>
    <s v="Bán hàng"/>
    <d v="2026-02-27T00:00:00"/>
    <m/>
    <n v="0"/>
    <n v="1272656"/>
    <n v="1272656"/>
    <n v="0"/>
    <d v="2026-01-08T00:00:00"/>
    <m/>
    <d v="2026-01-08T00:00:00"/>
    <n v="0"/>
    <m/>
    <s v=""/>
    <s v="Đã thanh toán"/>
    <d v="2026-01-08T00:00:00"/>
    <d v="2026-02-27T00:00:00"/>
    <m/>
    <m/>
    <x v="5"/>
    <x v="5"/>
    <m/>
  </r>
  <r>
    <x v="204"/>
    <x v="113"/>
    <d v="2026-01-08T00:00:00"/>
    <s v="BH00882"/>
    <d v="2026-01-08T00:00:00"/>
    <n v="1419"/>
    <s v="K-market CT4 New"/>
    <n v="1240410"/>
    <n v="0"/>
    <n v="99233"/>
    <n v="1339643"/>
    <s v="Bán hàng"/>
    <m/>
    <m/>
    <n v="0"/>
    <n v="1339643"/>
    <n v="0"/>
    <n v="1339643"/>
    <d v="2026-01-08T00:00:00"/>
    <m/>
    <d v="2026-01-08T00:00:00"/>
    <n v="0"/>
    <m/>
    <n v="91.560887268518854"/>
    <s v="Nợ quá hạn từ 90 ngày đến 120 ngày"/>
    <d v="2026-01-08T00:00:00"/>
    <d v="1899-12-30T00:00:00"/>
    <m/>
    <m/>
    <x v="10"/>
    <x v="10"/>
    <m/>
  </r>
  <r>
    <x v="205"/>
    <x v="29"/>
    <d v="2026-01-30T00:00:00"/>
    <s v="HN/HT20260130-00001"/>
    <d v="2026-01-30T00:00:00"/>
    <m/>
    <s v="ĐÃ KIỂM TRA - Hàng trả - KMARKET-HNI-NTL-0042 - K-Market The Matrix one - phiếu: 20260130-00001 - Phiếu ngày (30/01/2026)"/>
    <n v="170858"/>
    <n v="0"/>
    <n v="13669"/>
    <n v="184527"/>
    <s v="Hàng trả"/>
    <m/>
    <m/>
    <n v="0"/>
    <n v="-184527"/>
    <n v="0"/>
    <n v="-184527"/>
    <d v="2026-01-30T00:00:00"/>
    <m/>
    <d v="2026-01-30T00:00:00"/>
    <n v="0"/>
    <m/>
    <n v="69.560887268518854"/>
    <s v="Nợ quá hạn từ 60 ngày đến 90 ngày"/>
    <d v="2026-01-30T00:00:00"/>
    <d v="1899-12-30T00:00:00"/>
    <m/>
    <m/>
    <x v="10"/>
    <x v="10"/>
    <m/>
  </r>
  <r>
    <x v="206"/>
    <x v="28"/>
    <d v="2026-01-22T00:00:00"/>
    <s v="HN/HT20260122-00001"/>
    <d v="2026-01-22T00:00:00"/>
    <m/>
    <s v="ĐÃ KIỂM TRA - HÀNG TRẢ - K-Market 17T3 - KMARKET-HNI-CGY-0005 - PHIẾU: 20260122-00001 - PHIẾU NGÀY: 22/01"/>
    <n v="250802"/>
    <n v="0"/>
    <n v="20064"/>
    <n v="270866"/>
    <s v="Hàng trả"/>
    <m/>
    <m/>
    <n v="0"/>
    <n v="-270866"/>
    <n v="0"/>
    <n v="-270866"/>
    <d v="2026-01-22T00:00:00"/>
    <m/>
    <d v="2026-01-22T00:00:00"/>
    <n v="0"/>
    <m/>
    <n v="77.560887268518854"/>
    <s v="Nợ quá hạn từ 60 ngày đến 90 ngày"/>
    <d v="2026-01-22T00:00:00"/>
    <d v="1899-12-30T00:00:00"/>
    <m/>
    <m/>
    <x v="10"/>
    <x v="10"/>
    <m/>
  </r>
  <r>
    <x v="205"/>
    <x v="29"/>
    <d v="2026-01-19T00:00:00"/>
    <s v="HN/HT20260119-00001"/>
    <d v="2026-01-19T00:00:00"/>
    <m/>
    <s v="ĐÃ KIỂM TRA - Hàng trả - KMARKET-HNI-NTL-0042 - K-Market The Matrix one - phiếu: 20260119-00001 - Phiếu ngày (19/01/2026)"/>
    <n v="228856"/>
    <n v="0"/>
    <n v="18309"/>
    <n v="247165"/>
    <s v="Hàng trả"/>
    <m/>
    <m/>
    <n v="0"/>
    <n v="-247165"/>
    <n v="0"/>
    <n v="-247165"/>
    <d v="2026-01-19T00:00:00"/>
    <m/>
    <d v="2026-01-19T00:00:00"/>
    <n v="0"/>
    <m/>
    <n v="80.560887268518854"/>
    <s v="Nợ quá hạn từ 60 ngày đến 90 ngày"/>
    <d v="2026-01-19T00:00:00"/>
    <d v="1899-12-30T00:00:00"/>
    <m/>
    <m/>
    <x v="10"/>
    <x v="10"/>
    <m/>
  </r>
  <r>
    <x v="207"/>
    <x v="164"/>
    <d v="2026-01-16T00:00:00"/>
    <s v="HN/HT20260116-00002"/>
    <d v="2026-01-16T00:00:00"/>
    <m/>
    <s v="ĐÃ KIỂM TRA - Hàng trả - KMARKET-HNI-BTL-0034 - K-Market Daewoo Starlake - phiếu: 20260116-00002 - Phiếu ngày (16/01/2026)"/>
    <n v="115996"/>
    <n v="0"/>
    <n v="9280"/>
    <n v="125276"/>
    <s v="Hàng trả"/>
    <m/>
    <m/>
    <n v="0"/>
    <n v="-125276"/>
    <n v="0"/>
    <n v="-125276"/>
    <d v="2026-01-16T00:00:00"/>
    <m/>
    <d v="2026-01-16T00:00:00"/>
    <n v="0"/>
    <m/>
    <n v="83.560887268518854"/>
    <s v="Nợ quá hạn từ 60 ngày đến 90 ngày"/>
    <d v="2026-01-16T00:00:00"/>
    <d v="1899-12-30T00:00:00"/>
    <m/>
    <m/>
    <x v="10"/>
    <x v="10"/>
    <m/>
  </r>
  <r>
    <x v="208"/>
    <x v="178"/>
    <d v="2026-01-09T00:00:00"/>
    <s v="HN/HT20260109-00002"/>
    <d v="2026-01-09T00:00:00"/>
    <m/>
    <s v="ĐÃ KIỂM TRA - Hàng trả - KMARKET-HNI-BTL-0015 - K-Market Goldmak saphire - phiếu: 20260109-00002 - Phiếu ngày (09/01/2026)"/>
    <n v="288963"/>
    <n v="0"/>
    <n v="23117"/>
    <n v="312080"/>
    <s v="Hàng trả"/>
    <m/>
    <m/>
    <n v="0"/>
    <n v="-312080"/>
    <n v="0"/>
    <n v="-312080"/>
    <d v="2026-01-09T00:00:00"/>
    <m/>
    <d v="2026-01-09T00:00:00"/>
    <n v="0"/>
    <m/>
    <n v="90.560887268518854"/>
    <s v="Nợ quá hạn từ 90 ngày đến 120 ngày"/>
    <d v="2026-01-09T00:00:00"/>
    <d v="1899-12-30T00:00:00"/>
    <m/>
    <m/>
    <x v="10"/>
    <x v="10"/>
    <m/>
  </r>
  <r>
    <x v="199"/>
    <x v="30"/>
    <d v="2026-01-08T00:00:00"/>
    <s v="HN/HT20260108-00002"/>
    <d v="2026-01-08T00:00:00"/>
    <m/>
    <s v="ĐÃ KIỂM TRA - Hàng trả - KMARKET-HNI-BTL-0008 - K-Market Quang Minh - phiếu: 20260108-00002 - Phiếu ngày (08/01/2026)"/>
    <n v="115996"/>
    <n v="0"/>
    <n v="9280"/>
    <n v="125276"/>
    <s v="Hàng trả"/>
    <m/>
    <m/>
    <n v="0"/>
    <n v="-125276"/>
    <n v="0"/>
    <n v="-125276"/>
    <d v="2026-01-08T00:00:00"/>
    <m/>
    <d v="2026-01-08T00:00:00"/>
    <n v="0"/>
    <m/>
    <n v="91.560887268518854"/>
    <s v="Nợ quá hạn từ 90 ngày đến 120 ngày"/>
    <d v="2026-01-08T00:00:00"/>
    <d v="1899-12-30T00:00:00"/>
    <m/>
    <m/>
    <x v="10"/>
    <x v="10"/>
    <m/>
  </r>
  <r>
    <x v="194"/>
    <x v="161"/>
    <d v="2026-01-06T00:00:00"/>
    <s v="HN/HT20260106-00003"/>
    <d v="2026-01-06T00:00:00"/>
    <m/>
    <s v="ĐÃ KIỂM TRA - Hàng trả - KMARKET-HNI-NTL-0032 - K-Market Thăng Long Number 1 - phiếu: 20260106-00003 - Phiếu ngày (06/01/2026)"/>
    <n v="110780"/>
    <n v="0"/>
    <n v="8862"/>
    <n v="119642"/>
    <s v="Hàng trả"/>
    <m/>
    <m/>
    <n v="0"/>
    <n v="-119642"/>
    <n v="0"/>
    <n v="-119642"/>
    <d v="2026-01-06T00:00:00"/>
    <m/>
    <d v="2026-01-06T00:00:00"/>
    <n v="0"/>
    <m/>
    <n v="93.560887268518854"/>
    <s v="Nợ quá hạn từ 90 ngày đến 120 ngày"/>
    <d v="2026-01-06T00:00:00"/>
    <d v="1899-12-30T00:00:00"/>
    <m/>
    <m/>
    <x v="10"/>
    <x v="10"/>
    <m/>
  </r>
  <r>
    <x v="204"/>
    <x v="113"/>
    <d v="2026-01-06T00:00:00"/>
    <s v="HN/HT20260106-00002"/>
    <d v="2026-01-06T00:00:00"/>
    <m/>
    <s v="ĐÃ KIỂM TRA - Hàng trả - KMARKET-HNI-NTL-0024 - K-market CT4 New - phiếu: 20260106-00002 - Phiếu ngày (06/01/2026)"/>
    <n v="221560"/>
    <n v="0"/>
    <n v="17725"/>
    <n v="239285"/>
    <s v="Hàng trả"/>
    <m/>
    <m/>
    <n v="0"/>
    <n v="-239285"/>
    <n v="0"/>
    <n v="-239285"/>
    <d v="2026-01-06T00:00:00"/>
    <m/>
    <d v="2026-01-06T00:00:00"/>
    <n v="0"/>
    <m/>
    <n v="93.560887268518854"/>
    <s v="Nợ quá hạn từ 90 ngày đến 120 ngày"/>
    <d v="2026-01-06T00:00:00"/>
    <d v="1899-12-30T00:00:00"/>
    <m/>
    <m/>
    <x v="10"/>
    <x v="10"/>
    <m/>
  </r>
  <r>
    <x v="209"/>
    <x v="179"/>
    <d v="2026-01-06T00:00:00"/>
    <s v="HN/HT120233"/>
    <d v="2026-01-06T00:00:00"/>
    <m/>
    <s v="ĐÃ KIỂM TRA - Hàng trả - KMARKET-HPG-01-0046 - K-Market Minato Residence - Hải Phòng"/>
    <n v="110780"/>
    <n v="0"/>
    <n v="8862"/>
    <n v="119642"/>
    <s v="Hàng trả"/>
    <m/>
    <m/>
    <n v="0"/>
    <n v="-119642"/>
    <n v="0"/>
    <n v="-119642"/>
    <d v="2026-01-06T00:00:00"/>
    <m/>
    <d v="2026-01-06T00:00:00"/>
    <n v="0"/>
    <m/>
    <n v="93.560887268518854"/>
    <s v="Nợ quá hạn từ 90 ngày đến 120 ngày"/>
    <d v="2026-01-06T00:00:00"/>
    <d v="1899-12-30T00:00:00"/>
    <m/>
    <m/>
    <x v="10"/>
    <x v="10"/>
    <m/>
  </r>
  <r>
    <x v="201"/>
    <x v="14"/>
    <d v="2026-01-08T00:00:00"/>
    <s v="SG/HTRS108140ZI"/>
    <d v="2026-01-08T00:00:00"/>
    <m/>
    <s v="ĐÃ KIỂM TRA - HÀNG TRẢ - LOTTEMART CẦN THƠ - LOTTE-CTO-00-007"/>
    <n v="547886"/>
    <n v="0"/>
    <n v="43831"/>
    <n v="591717"/>
    <s v="Hàng trả"/>
    <d v="2026-01-30T00:00:00"/>
    <m/>
    <n v="0"/>
    <n v="-591717"/>
    <n v="-591717"/>
    <n v="0"/>
    <d v="2026-01-08T00:00:00"/>
    <m/>
    <d v="2026-01-08T00:00:00"/>
    <n v="0"/>
    <m/>
    <s v=""/>
    <s v="Đã thanh toán"/>
    <d v="2026-01-08T00:00:00"/>
    <d v="2026-01-30T00:00:00"/>
    <m/>
    <m/>
    <x v="5"/>
    <x v="5"/>
    <m/>
  </r>
  <r>
    <x v="210"/>
    <x v="169"/>
    <d v="2026-01-09T00:00:00"/>
    <s v="BH00540"/>
    <d v="2026-01-09T00:00:00"/>
    <n v="1600"/>
    <s v="68014 OSF 8/1 - Osifood Bình Lợi"/>
    <n v="1398929"/>
    <n v="0"/>
    <n v="111914"/>
    <n v="1510843"/>
    <s v="Bán hàng"/>
    <m/>
    <m/>
    <n v="0"/>
    <n v="1510843"/>
    <n v="0"/>
    <n v="1510843"/>
    <d v="2026-01-09T00:00:00"/>
    <m/>
    <d v="2026-01-09T00:00:00"/>
    <n v="0"/>
    <m/>
    <n v="90.560887268518854"/>
    <s v="Nợ quá hạn từ 90 ngày đến 120 ngày"/>
    <d v="2026-01-09T00:00:00"/>
    <d v="1899-12-30T00:00:00"/>
    <m/>
    <m/>
    <x v="24"/>
    <x v="24"/>
    <m/>
  </r>
  <r>
    <x v="211"/>
    <x v="39"/>
    <d v="2026-01-09T00:00:00"/>
    <s v="BH00543"/>
    <d v="2026-01-09T00:00:00"/>
    <n v="1604"/>
    <s v="260108-01010-00201"/>
    <n v="595330"/>
    <n v="0"/>
    <n v="47626"/>
    <n v="642956"/>
    <s v="Bán hàng"/>
    <d v="2026-02-27T00:00:00"/>
    <m/>
    <n v="0"/>
    <n v="642956"/>
    <n v="642956"/>
    <n v="0"/>
    <d v="2026-01-09T00:00:00"/>
    <m/>
    <d v="2026-01-09T00:00:00"/>
    <n v="0"/>
    <m/>
    <s v=""/>
    <s v="Đã thanh toán"/>
    <d v="2026-01-09T00:00:00"/>
    <d v="2026-02-27T00:00:00"/>
    <m/>
    <m/>
    <x v="5"/>
    <x v="5"/>
    <m/>
  </r>
  <r>
    <x v="211"/>
    <x v="39"/>
    <d v="2026-01-09T00:00:00"/>
    <s v="BH00544"/>
    <d v="2026-01-09T00:00:00"/>
    <n v="1605"/>
    <s v="260108-01010-00057"/>
    <n v="1395750"/>
    <n v="0"/>
    <n v="111660"/>
    <n v="1507410"/>
    <s v="Bán hàng"/>
    <d v="2026-02-27T00:00:00"/>
    <m/>
    <n v="0"/>
    <n v="1507410"/>
    <n v="1507410"/>
    <n v="0"/>
    <d v="2026-01-09T00:00:00"/>
    <m/>
    <d v="2026-01-09T00:00:00"/>
    <n v="0"/>
    <m/>
    <s v=""/>
    <s v="Đã thanh toán"/>
    <d v="2026-01-09T00:00:00"/>
    <d v="2026-02-27T00:00:00"/>
    <m/>
    <m/>
    <x v="5"/>
    <x v="5"/>
    <m/>
  </r>
  <r>
    <x v="212"/>
    <x v="155"/>
    <d v="2026-01-09T00:00:00"/>
    <s v="BH00554"/>
    <d v="2026-01-09T00:00:00"/>
    <n v="1617"/>
    <s v="260108-01005-00120"/>
    <n v="1318620"/>
    <n v="0"/>
    <n v="105490"/>
    <n v="1424110"/>
    <s v="Bán hàng"/>
    <d v="2026-02-27T00:00:00"/>
    <m/>
    <n v="0"/>
    <n v="1424110"/>
    <n v="1424110"/>
    <n v="0"/>
    <d v="2026-01-09T00:00:00"/>
    <m/>
    <d v="2026-01-09T00:00:00"/>
    <n v="0"/>
    <m/>
    <s v=""/>
    <s v="Đã thanh toán"/>
    <d v="2026-01-09T00:00:00"/>
    <d v="2026-02-27T00:00:00"/>
    <m/>
    <m/>
    <x v="5"/>
    <x v="5"/>
    <m/>
  </r>
  <r>
    <x v="177"/>
    <x v="157"/>
    <d v="2026-01-09T00:00:00"/>
    <s v="BH01050"/>
    <d v="2026-01-09T00:00:00"/>
    <n v="1648"/>
    <s v="CÔNG TY CỔ PHẦN TRUNG TÂM THƯƠNG MẠI LOTTE VIỆT NAM - CHI NHÁNH BA ĐÌNH"/>
    <n v="2824030"/>
    <n v="0"/>
    <n v="225922"/>
    <n v="3049952"/>
    <s v="Bán hàng"/>
    <d v="2026-02-27T00:00:00"/>
    <m/>
    <n v="0"/>
    <n v="3049952"/>
    <n v="3049952"/>
    <n v="0"/>
    <d v="2026-01-09T00:00:00"/>
    <m/>
    <d v="2026-01-09T00:00:00"/>
    <n v="0"/>
    <m/>
    <s v=""/>
    <s v="Đã thanh toán"/>
    <d v="2026-01-09T00:00:00"/>
    <d v="2026-02-27T00:00:00"/>
    <m/>
    <m/>
    <x v="5"/>
    <x v="5"/>
    <m/>
  </r>
  <r>
    <x v="193"/>
    <x v="38"/>
    <d v="2026-01-09T00:00:00"/>
    <s v="BH01061"/>
    <d v="2026-01-09T00:00:00"/>
    <n v="1652"/>
    <s v="Bán hàng CÔNG TY CỔ PHẦN TRUNG TÂM THƯƠNG MẠI LOTTE VIỆT NAM - CHI NHÁNH TÂY HỒ theo hóa đơn 00001652"/>
    <n v="2057465"/>
    <n v="0"/>
    <n v="164597"/>
    <n v="2222062"/>
    <s v="Bán hàng"/>
    <d v="2026-02-27T00:00:00"/>
    <m/>
    <n v="0"/>
    <n v="2222062"/>
    <n v="2222062"/>
    <n v="0"/>
    <d v="2026-01-09T00:00:00"/>
    <m/>
    <d v="2026-01-09T00:00:00"/>
    <n v="0"/>
    <m/>
    <s v=""/>
    <s v="Đã thanh toán"/>
    <d v="2026-01-09T00:00:00"/>
    <d v="2026-02-27T00:00:00"/>
    <m/>
    <m/>
    <x v="5"/>
    <x v="5"/>
    <m/>
  </r>
  <r>
    <x v="189"/>
    <x v="36"/>
    <d v="2026-01-10T00:00:00"/>
    <s v="BH00610"/>
    <d v="2026-01-09T00:00:00"/>
    <n v="1653"/>
    <s v="TC260108-01006-00153"/>
    <n v="2236265"/>
    <n v="0"/>
    <n v="178901"/>
    <n v="2415166"/>
    <s v="Bán hàng"/>
    <d v="2026-02-27T00:00:00"/>
    <m/>
    <n v="0"/>
    <n v="2415166"/>
    <n v="2415166"/>
    <n v="0"/>
    <d v="2026-01-09T00:00:00"/>
    <m/>
    <d v="2026-01-09T00:00:00"/>
    <n v="0"/>
    <m/>
    <s v=""/>
    <s v="Đã thanh toán"/>
    <d v="2026-01-09T00:00:00"/>
    <d v="2026-02-27T00:00:00"/>
    <m/>
    <m/>
    <x v="5"/>
    <x v="5"/>
    <m/>
  </r>
  <r>
    <x v="179"/>
    <x v="15"/>
    <d v="2026-01-10T00:00:00"/>
    <s v="BH00620"/>
    <d v="2026-01-10T00:00:00"/>
    <n v="1724"/>
    <s v="260108-01001-00385 - LOTTE NAM SÀI GÒN"/>
    <n v="12261120"/>
    <n v="0"/>
    <n v="980890"/>
    <n v="13242010"/>
    <s v="Bán hàng"/>
    <d v="2026-02-27T00:00:00"/>
    <m/>
    <n v="0"/>
    <n v="13242010"/>
    <n v="13242010"/>
    <n v="0"/>
    <d v="2026-01-10T00:00:00"/>
    <m/>
    <d v="2026-01-10T00:00:00"/>
    <n v="0"/>
    <m/>
    <s v=""/>
    <s v="Đã thanh toán"/>
    <d v="2026-01-10T00:00:00"/>
    <d v="2026-02-27T00:00:00"/>
    <m/>
    <m/>
    <x v="5"/>
    <x v="5"/>
    <m/>
  </r>
  <r>
    <x v="196"/>
    <x v="40"/>
    <d v="2026-01-10T00:00:00"/>
    <s v="MDV00035"/>
    <d v="2026-01-10T00:00:00"/>
    <n v="138"/>
    <s v="PHI HOAT DONG DUNG THU SAN PHAM T12.2025"/>
    <n v="415615"/>
    <n v="0"/>
    <n v="0"/>
    <n v="415615"/>
    <s v="Giảm công nợ"/>
    <d v="2026-01-12T00:00:00"/>
    <m/>
    <n v="0"/>
    <n v="-415615"/>
    <n v="-415615"/>
    <n v="0"/>
    <d v="2026-01-10T00:00:00"/>
    <m/>
    <d v="2026-01-10T00:00:00"/>
    <n v="0"/>
    <m/>
    <s v=""/>
    <s v="Đã thanh toán"/>
    <d v="2026-01-10T00:00:00"/>
    <d v="2026-01-12T00:00:00"/>
    <m/>
    <m/>
    <x v="5"/>
    <x v="5"/>
    <m/>
  </r>
  <r>
    <x v="196"/>
    <x v="40"/>
    <d v="2026-01-10T00:00:00"/>
    <s v="MDV00035"/>
    <d v="2026-01-12T00:00:00"/>
    <n v="321"/>
    <s v="PHI DICH VU BAN HANG T12.2025"/>
    <n v="1360194"/>
    <n v="0"/>
    <n v="0"/>
    <n v="1360194"/>
    <s v="Giảm công nợ"/>
    <d v="2026-01-12T00:00:00"/>
    <m/>
    <n v="0"/>
    <n v="-1360194"/>
    <n v="-1360194"/>
    <n v="0"/>
    <d v="2026-01-12T00:00:00"/>
    <m/>
    <d v="2026-01-12T00:00:00"/>
    <n v="0"/>
    <m/>
    <s v=""/>
    <s v="Đã thanh toán"/>
    <d v="2026-01-12T00:00:00"/>
    <d v="2026-01-12T00:00:00"/>
    <m/>
    <m/>
    <x v="5"/>
    <x v="5"/>
    <m/>
  </r>
  <r>
    <x v="177"/>
    <x v="157"/>
    <d v="2026-01-11T00:00:00"/>
    <s v="MDV00004"/>
    <d v="2026-01-11T00:00:00"/>
    <n v="28"/>
    <s v="PHÍ HOẠT ĐỘNG DÙNG THỬ SẢN PHẨM"/>
    <n v="58130"/>
    <n v="0"/>
    <n v="0"/>
    <n v="58130"/>
    <s v="Giảm công nợ"/>
    <d v="2026-01-12T00:00:00"/>
    <m/>
    <n v="0"/>
    <n v="-58130"/>
    <n v="-58130"/>
    <n v="0"/>
    <d v="2026-01-11T00:00:00"/>
    <m/>
    <d v="2026-01-11T00:00:00"/>
    <n v="0"/>
    <m/>
    <s v=""/>
    <s v="Đã thanh toán"/>
    <d v="2026-01-11T00:00:00"/>
    <d v="2026-01-12T00:00:00"/>
    <m/>
    <m/>
    <x v="5"/>
    <x v="5"/>
    <m/>
  </r>
  <r>
    <x v="177"/>
    <x v="157"/>
    <d v="2026-01-11T00:00:00"/>
    <s v="MDV00004"/>
    <d v="2026-01-16T00:00:00"/>
    <n v="308"/>
    <s v="PHÍ BÁN HÀNG"/>
    <n v="190244"/>
    <n v="0"/>
    <n v="0"/>
    <n v="190244"/>
    <s v="Giảm công nợ"/>
    <d v="2026-01-12T00:00:00"/>
    <m/>
    <n v="0"/>
    <n v="-190244"/>
    <n v="-190244"/>
    <n v="0"/>
    <d v="2026-01-16T00:00:00"/>
    <m/>
    <d v="2026-01-16T00:00:00"/>
    <n v="0"/>
    <m/>
    <s v=""/>
    <s v="Đã thanh toán"/>
    <d v="2026-01-16T00:00:00"/>
    <d v="2026-01-12T00:00:00"/>
    <m/>
    <m/>
    <x v="5"/>
    <x v="5"/>
    <m/>
  </r>
  <r>
    <x v="213"/>
    <x v="165"/>
    <d v="2026-01-12T00:00:00"/>
    <s v="BH01306"/>
    <d v="2026-01-12T00:00:00"/>
    <n v="1846"/>
    <s v="Minh cầu Thịnh Đán"/>
    <n v="4259840"/>
    <n v="0"/>
    <n v="340787"/>
    <n v="4600627"/>
    <s v="Bán hàng"/>
    <d v="2026-02-10T00:00:00"/>
    <m/>
    <n v="0"/>
    <n v="4600627"/>
    <n v="4600627"/>
    <n v="0"/>
    <d v="2026-01-12T00:00:00"/>
    <m/>
    <d v="2026-01-12T00:00:00"/>
    <n v="0"/>
    <m/>
    <s v=""/>
    <s v="Đã thanh toán"/>
    <d v="2026-01-12T00:00:00"/>
    <d v="2026-02-10T00:00:00"/>
    <m/>
    <m/>
    <x v="23"/>
    <x v="23"/>
    <m/>
  </r>
  <r>
    <x v="187"/>
    <x v="34"/>
    <d v="2026-01-12T00:00:00"/>
    <s v="MDV00002"/>
    <d v="2026-01-12T00:00:00"/>
    <n v="253"/>
    <s v="PHÍ BÁN HÀNG"/>
    <n v="1067595"/>
    <n v="0"/>
    <n v="0"/>
    <n v="1067595"/>
    <s v="Giảm công nợ"/>
    <d v="2026-01-12T00:00:00"/>
    <m/>
    <n v="0"/>
    <n v="-1067595"/>
    <n v="-1067595"/>
    <n v="0"/>
    <d v="2026-01-12T00:00:00"/>
    <m/>
    <d v="2026-01-12T00:00:00"/>
    <n v="0"/>
    <m/>
    <s v=""/>
    <s v="Đã thanh toán"/>
    <d v="2026-01-12T00:00:00"/>
    <d v="2026-01-12T00:00:00"/>
    <m/>
    <m/>
    <x v="5"/>
    <x v="5"/>
    <m/>
  </r>
  <r>
    <x v="187"/>
    <x v="34"/>
    <d v="2026-01-12T00:00:00"/>
    <s v="MDV00002"/>
    <d v="2026-01-12T00:00:00"/>
    <n v="726"/>
    <s v="PHÍ HOẠT ĐỘNG DÙNG THỬ SẢN PHẨM"/>
    <n v="326209"/>
    <n v="0"/>
    <n v="0"/>
    <n v="326209"/>
    <s v="Giảm công nợ"/>
    <d v="2026-01-12T00:00:00"/>
    <m/>
    <n v="0"/>
    <n v="-326209"/>
    <n v="-326209"/>
    <n v="0"/>
    <d v="2026-01-12T00:00:00"/>
    <m/>
    <d v="2026-01-12T00:00:00"/>
    <n v="0"/>
    <m/>
    <s v=""/>
    <s v="Đã thanh toán"/>
    <d v="2026-01-12T00:00:00"/>
    <d v="2026-01-12T00:00:00"/>
    <m/>
    <m/>
    <x v="5"/>
    <x v="5"/>
    <m/>
  </r>
  <r>
    <x v="189"/>
    <x v="36"/>
    <d v="2026-01-13T00:00:00"/>
    <s v="BH00983"/>
    <d v="2026-01-12T00:00:00"/>
    <n v="1952"/>
    <s v="TC260112-01006-00173"/>
    <n v="1357185"/>
    <n v="0"/>
    <n v="108575"/>
    <n v="1465760"/>
    <s v="Bán hàng"/>
    <d v="2026-03-11T00:00:00"/>
    <m/>
    <n v="0"/>
    <n v="1465760"/>
    <n v="1465760"/>
    <n v="0"/>
    <d v="2026-01-12T00:00:00"/>
    <m/>
    <d v="2026-01-12T00:00:00"/>
    <n v="0"/>
    <m/>
    <s v=""/>
    <s v="Đã thanh toán"/>
    <d v="2026-01-12T00:00:00"/>
    <d v="2026-03-11T00:00:00"/>
    <m/>
    <m/>
    <x v="5"/>
    <x v="5"/>
    <m/>
  </r>
  <r>
    <x v="186"/>
    <x v="35"/>
    <d v="2026-01-13T00:00:00"/>
    <s v="BH00984"/>
    <d v="2026-01-12T00:00:00"/>
    <n v="1953"/>
    <s v="TC260112-01013-00104"/>
    <n v="2197700"/>
    <n v="0"/>
    <n v="175816"/>
    <n v="2373516"/>
    <s v="Bán hàng"/>
    <d v="2026-02-27T00:00:00"/>
    <m/>
    <n v="0"/>
    <n v="2373516"/>
    <n v="2373516"/>
    <n v="0"/>
    <d v="2026-01-12T00:00:00"/>
    <m/>
    <d v="2026-01-12T00:00:00"/>
    <n v="0"/>
    <m/>
    <s v=""/>
    <s v="Đã thanh toán"/>
    <d v="2026-01-12T00:00:00"/>
    <d v="2026-02-27T00:00:00"/>
    <m/>
    <m/>
    <x v="5"/>
    <x v="5"/>
    <m/>
  </r>
  <r>
    <x v="188"/>
    <x v="37"/>
    <d v="2026-01-13T00:00:00"/>
    <s v="BH00985"/>
    <d v="2026-01-12T00:00:00"/>
    <n v="1954"/>
    <s v="TC260112-01004-00206"/>
    <n v="439540"/>
    <n v="0"/>
    <n v="35163"/>
    <n v="474703"/>
    <s v="Bán hàng"/>
    <d v="2026-03-11T00:00:00"/>
    <m/>
    <n v="0"/>
    <n v="474703"/>
    <n v="474703"/>
    <n v="0"/>
    <d v="2026-01-12T00:00:00"/>
    <m/>
    <d v="2026-01-12T00:00:00"/>
    <n v="0"/>
    <m/>
    <s v=""/>
    <s v="Đã thanh toán"/>
    <d v="2026-01-12T00:00:00"/>
    <d v="2026-03-11T00:00:00"/>
    <m/>
    <m/>
    <x v="5"/>
    <x v="5"/>
    <m/>
  </r>
  <r>
    <x v="196"/>
    <x v="40"/>
    <d v="2026-01-13T00:00:00"/>
    <s v="BH00998"/>
    <d v="2026-01-13T00:00:00"/>
    <n v="1984"/>
    <s v="260110-01012-00012"/>
    <n v="1434315"/>
    <n v="0"/>
    <n v="114745"/>
    <n v="1549060"/>
    <s v="Bán hàng"/>
    <d v="2026-02-27T00:00:00"/>
    <m/>
    <n v="0"/>
    <n v="1549060"/>
    <n v="1549060"/>
    <n v="0"/>
    <d v="2026-01-13T00:00:00"/>
    <m/>
    <d v="2026-01-13T00:00:00"/>
    <n v="0"/>
    <m/>
    <s v=""/>
    <s v="Đã thanh toán"/>
    <d v="2026-01-13T00:00:00"/>
    <d v="2026-02-27T00:00:00"/>
    <m/>
    <m/>
    <x v="5"/>
    <x v="5"/>
    <m/>
  </r>
  <r>
    <x v="212"/>
    <x v="155"/>
    <d v="2026-01-13T00:00:00"/>
    <s v="BH01016"/>
    <d v="2026-01-13T00:00:00"/>
    <n v="1998"/>
    <s v="260112-01005-00342"/>
    <n v="1190660"/>
    <n v="0"/>
    <n v="95253"/>
    <n v="1285913"/>
    <s v="Bán hàng"/>
    <d v="2026-02-27T00:00:00"/>
    <m/>
    <n v="0"/>
    <n v="1285913"/>
    <n v="1285913"/>
    <n v="0"/>
    <d v="2026-01-13T00:00:00"/>
    <m/>
    <d v="2026-01-13T00:00:00"/>
    <n v="0"/>
    <m/>
    <s v=""/>
    <s v="Đã thanh toán"/>
    <d v="2026-01-13T00:00:00"/>
    <d v="2026-02-27T00:00:00"/>
    <m/>
    <m/>
    <x v="5"/>
    <x v="5"/>
    <m/>
  </r>
  <r>
    <x v="214"/>
    <x v="137"/>
    <d v="2026-01-13T00:00:00"/>
    <s v="BH01500"/>
    <d v="2026-01-13T00:00:00"/>
    <n v="1969"/>
    <s v="K-Market Goldmark Ruby"/>
    <n v="499096"/>
    <n v="0"/>
    <n v="39928"/>
    <n v="539024"/>
    <s v="Bán hàng"/>
    <m/>
    <m/>
    <n v="0"/>
    <n v="539024"/>
    <n v="0"/>
    <n v="539024"/>
    <d v="2026-01-13T00:00:00"/>
    <m/>
    <d v="2026-01-13T00:00:00"/>
    <n v="0"/>
    <m/>
    <n v="86.560887268518854"/>
    <s v="Nợ quá hạn từ 60 ngày đến 90 ngày"/>
    <d v="2026-01-13T00:00:00"/>
    <d v="1899-12-30T00:00:00"/>
    <m/>
    <m/>
    <x v="10"/>
    <x v="10"/>
    <m/>
  </r>
  <r>
    <x v="215"/>
    <x v="180"/>
    <d v="2026-01-13T00:00:00"/>
    <s v="BH01599"/>
    <d v="2026-01-13T00:00:00"/>
    <n v="2064"/>
    <s v="K-market Mỹ Đình Pearl"/>
    <n v="932569"/>
    <n v="0"/>
    <n v="74606"/>
    <n v="1007175"/>
    <s v="Bán hàng"/>
    <m/>
    <m/>
    <n v="0"/>
    <n v="1007175"/>
    <n v="0"/>
    <n v="1007175"/>
    <d v="2026-01-13T00:00:00"/>
    <m/>
    <d v="2026-01-13T00:00:00"/>
    <n v="0"/>
    <m/>
    <n v="86.560887268518854"/>
    <s v="Nợ quá hạn từ 60 ngày đến 90 ngày"/>
    <d v="2026-01-13T00:00:00"/>
    <d v="1899-12-30T00:00:00"/>
    <m/>
    <m/>
    <x v="10"/>
    <x v="10"/>
    <m/>
  </r>
  <r>
    <x v="212"/>
    <x v="155"/>
    <d v="2026-01-13T00:00:00"/>
    <s v="MDV00031"/>
    <d v="2026-01-13T00:00:00"/>
    <n v="239"/>
    <s v="PHI DICH VU BAN HANG T12.2025"/>
    <n v="443352"/>
    <n v="0"/>
    <n v="0"/>
    <n v="443352"/>
    <s v="Giảm công nợ"/>
    <d v="2026-01-12T00:00:00"/>
    <m/>
    <n v="0"/>
    <n v="-443352"/>
    <n v="-443352"/>
    <n v="0"/>
    <d v="2026-01-13T00:00:00"/>
    <m/>
    <d v="2026-01-13T00:00:00"/>
    <n v="0"/>
    <m/>
    <s v=""/>
    <s v="Đã thanh toán"/>
    <d v="2026-01-13T00:00:00"/>
    <d v="2026-01-12T00:00:00"/>
    <m/>
    <m/>
    <x v="5"/>
    <x v="5"/>
    <m/>
  </r>
  <r>
    <x v="212"/>
    <x v="155"/>
    <d v="2026-01-13T00:00:00"/>
    <s v="MDV00031"/>
    <d v="2026-01-13T00:00:00"/>
    <n v="240"/>
    <s v="PHI HANG MAU T12.2025"/>
    <n v="135468"/>
    <n v="0"/>
    <n v="0"/>
    <n v="135468"/>
    <s v="Giảm công nợ"/>
    <d v="2026-01-12T00:00:00"/>
    <m/>
    <n v="0"/>
    <n v="-135468"/>
    <n v="-135468"/>
    <n v="0"/>
    <d v="2026-01-13T00:00:00"/>
    <m/>
    <d v="2026-01-13T00:00:00"/>
    <n v="0"/>
    <m/>
    <s v=""/>
    <s v="Đã thanh toán"/>
    <d v="2026-01-13T00:00:00"/>
    <d v="2026-01-12T00:00:00"/>
    <m/>
    <m/>
    <x v="5"/>
    <x v="5"/>
    <m/>
  </r>
  <r>
    <x v="187"/>
    <x v="34"/>
    <d v="2026-01-13T00:00:00"/>
    <s v="SG/HT130161"/>
    <d v="2026-01-13T00:00:00"/>
    <m/>
    <s v="ĐÃ KIỂM TRA - HÀNG TRẢ - CÔNG TY CỔ PHẦN TRUNG TÂM THƯƠNG MẠI LOTTE VIỆT NAM - CHI NHÁNH VINH - LOTTE-NAN-01-013"/>
    <n v="119066"/>
    <n v="0"/>
    <n v="9525"/>
    <n v="128591"/>
    <s v="Hàng trả"/>
    <d v="2026-01-30T00:00:00"/>
    <m/>
    <n v="0"/>
    <n v="-128591"/>
    <n v="-128591"/>
    <n v="0"/>
    <d v="2026-01-13T00:00:00"/>
    <m/>
    <d v="2026-01-13T00:00:00"/>
    <n v="0"/>
    <m/>
    <s v=""/>
    <s v="Đã thanh toán"/>
    <d v="2026-01-13T00:00:00"/>
    <d v="2026-01-30T00:00:00"/>
    <m/>
    <m/>
    <x v="5"/>
    <x v="5"/>
    <m/>
  </r>
  <r>
    <x v="179"/>
    <x v="15"/>
    <d v="2026-01-14T00:00:00"/>
    <s v="BH01056"/>
    <d v="2026-01-14T00:00:00"/>
    <n v="2664"/>
    <s v="260113-01001-00052 - LOTTE NAM SÀI GÒN"/>
    <n v="2233610"/>
    <n v="0"/>
    <n v="178689"/>
    <n v="2412299"/>
    <s v="Bán hàng"/>
    <d v="2026-02-27T00:00:00"/>
    <m/>
    <n v="0"/>
    <n v="2412299"/>
    <n v="2412299"/>
    <n v="0"/>
    <d v="2026-01-14T00:00:00"/>
    <m/>
    <d v="2026-01-14T00:00:00"/>
    <n v="0"/>
    <m/>
    <s v=""/>
    <s v="Đã thanh toán"/>
    <d v="2026-01-14T00:00:00"/>
    <d v="2026-02-27T00:00:00"/>
    <m/>
    <m/>
    <x v="5"/>
    <x v="5"/>
    <m/>
  </r>
  <r>
    <x v="212"/>
    <x v="155"/>
    <d v="2026-01-14T00:00:00"/>
    <s v="BH01070"/>
    <d v="2026-01-14T00:00:00"/>
    <n v="2679"/>
    <s v="260113-01005-00027"/>
    <n v="2233610"/>
    <n v="0"/>
    <n v="178689"/>
    <n v="2412299"/>
    <s v="Bán hàng"/>
    <d v="2026-02-27T00:00:00"/>
    <m/>
    <n v="0"/>
    <n v="2412299"/>
    <n v="2412299"/>
    <n v="0"/>
    <d v="2026-01-14T00:00:00"/>
    <m/>
    <d v="2026-01-14T00:00:00"/>
    <n v="0"/>
    <m/>
    <s v=""/>
    <s v="Đã thanh toán"/>
    <d v="2026-01-14T00:00:00"/>
    <d v="2026-02-27T00:00:00"/>
    <m/>
    <m/>
    <x v="5"/>
    <x v="5"/>
    <m/>
  </r>
  <r>
    <x v="196"/>
    <x v="40"/>
    <d v="2026-01-14T00:00:00"/>
    <s v="BH01102"/>
    <d v="2026-01-14T00:00:00"/>
    <n v="2704"/>
    <s v="260113-01012-00053"/>
    <n v="2233610"/>
    <n v="0"/>
    <n v="178689"/>
    <n v="2412299"/>
    <s v="Bán hàng"/>
    <d v="2026-02-27T00:00:00"/>
    <m/>
    <n v="0"/>
    <n v="2412299"/>
    <n v="2412299"/>
    <n v="0"/>
    <d v="2026-01-14T00:00:00"/>
    <m/>
    <d v="2026-01-14T00:00:00"/>
    <n v="0"/>
    <m/>
    <s v=""/>
    <s v="Đã thanh toán"/>
    <d v="2026-01-14T00:00:00"/>
    <d v="2026-02-27T00:00:00"/>
    <m/>
    <m/>
    <x v="5"/>
    <x v="5"/>
    <m/>
  </r>
  <r>
    <x v="192"/>
    <x v="175"/>
    <d v="2026-01-14T00:00:00"/>
    <s v="BH01117"/>
    <d v="2026-01-14T00:00:00"/>
    <n v="2710"/>
    <s v="79004 OSF 12/1 - OsiFood 828A Xô Viết Nghệ Tĩnh"/>
    <n v="716836"/>
    <n v="0"/>
    <n v="57347"/>
    <n v="774183"/>
    <s v="Bán hàng"/>
    <m/>
    <m/>
    <n v="0"/>
    <n v="774183"/>
    <n v="0"/>
    <n v="774183"/>
    <d v="2026-01-14T00:00:00"/>
    <m/>
    <d v="2026-01-14T00:00:00"/>
    <n v="0"/>
    <m/>
    <n v="85.560887268518854"/>
    <s v="Nợ quá hạn từ 60 ngày đến 90 ngày"/>
    <d v="2026-01-14T00:00:00"/>
    <d v="1899-12-30T00:00:00"/>
    <m/>
    <m/>
    <x v="24"/>
    <x v="24"/>
    <m/>
  </r>
  <r>
    <x v="206"/>
    <x v="28"/>
    <d v="2026-01-14T00:00:00"/>
    <s v="BH01681"/>
    <d v="2026-01-14T00:00:00"/>
    <n v="2715"/>
    <s v="K-Market 17T3"/>
    <n v="1037603"/>
    <n v="0"/>
    <n v="83008"/>
    <n v="1120611"/>
    <s v="Bán hàng"/>
    <m/>
    <m/>
    <n v="0"/>
    <n v="1120611"/>
    <n v="0"/>
    <n v="1120611"/>
    <d v="2026-01-14T00:00:00"/>
    <m/>
    <d v="2026-01-14T00:00:00"/>
    <n v="0"/>
    <m/>
    <n v="85.560887268518854"/>
    <s v="Nợ quá hạn từ 60 ngày đến 90 ngày"/>
    <d v="2026-01-14T00:00:00"/>
    <d v="1899-12-30T00:00:00"/>
    <m/>
    <m/>
    <x v="10"/>
    <x v="10"/>
    <m/>
  </r>
  <r>
    <x v="207"/>
    <x v="164"/>
    <d v="2026-01-14T00:00:00"/>
    <s v="BH01682"/>
    <d v="2026-01-14T00:00:00"/>
    <n v="2716"/>
    <s v="K-Market Daewoo Starlake"/>
    <n v="913218"/>
    <n v="0"/>
    <n v="73057"/>
    <n v="986275"/>
    <s v="Bán hàng"/>
    <m/>
    <m/>
    <n v="0"/>
    <n v="986275"/>
    <n v="0"/>
    <n v="986275"/>
    <d v="2026-01-14T00:00:00"/>
    <m/>
    <d v="2026-01-14T00:00:00"/>
    <n v="0"/>
    <m/>
    <n v="85.560887268518854"/>
    <s v="Nợ quá hạn từ 60 ngày đến 90 ngày"/>
    <d v="2026-01-14T00:00:00"/>
    <d v="1899-12-30T00:00:00"/>
    <m/>
    <m/>
    <x v="10"/>
    <x v="10"/>
    <m/>
  </r>
  <r>
    <x v="190"/>
    <x v="33"/>
    <d v="2026-01-14T00:00:00"/>
    <s v="MDV00030"/>
    <d v="2026-01-14T00:00:00"/>
    <n v="121"/>
    <s v="PHI HOAT DONG DUNG THU SAN PHAM T12.2025"/>
    <n v="134760"/>
    <n v="0"/>
    <n v="0"/>
    <n v="134760"/>
    <s v="Giảm công nợ"/>
    <d v="2026-01-12T00:00:00"/>
    <m/>
    <n v="0"/>
    <n v="-134760"/>
    <n v="-134760"/>
    <n v="0"/>
    <d v="2026-01-14T00:00:00"/>
    <m/>
    <d v="2026-01-14T00:00:00"/>
    <n v="0"/>
    <m/>
    <s v=""/>
    <s v="Đã thanh toán"/>
    <d v="2026-01-14T00:00:00"/>
    <d v="2026-01-12T00:00:00"/>
    <m/>
    <m/>
    <x v="5"/>
    <x v="5"/>
    <m/>
  </r>
  <r>
    <x v="190"/>
    <x v="33"/>
    <d v="2026-01-14T00:00:00"/>
    <s v="MDV00030"/>
    <d v="2026-01-14T00:00:00"/>
    <n v="382"/>
    <s v="PHI DICH VU BAN HANG T12.2025"/>
    <n v="441033"/>
    <n v="0"/>
    <n v="0"/>
    <n v="441033"/>
    <s v="Giảm công nợ"/>
    <d v="2026-01-12T00:00:00"/>
    <m/>
    <n v="0"/>
    <n v="-441033"/>
    <n v="-441033"/>
    <n v="0"/>
    <d v="2026-01-14T00:00:00"/>
    <m/>
    <d v="2026-01-14T00:00:00"/>
    <n v="0"/>
    <m/>
    <s v=""/>
    <s v="Đã thanh toán"/>
    <d v="2026-01-14T00:00:00"/>
    <d v="2026-01-12T00:00:00"/>
    <m/>
    <m/>
    <x v="5"/>
    <x v="5"/>
    <m/>
  </r>
  <r>
    <x v="186"/>
    <x v="35"/>
    <d v="2026-01-14T00:00:00"/>
    <s v="MDV00037"/>
    <d v="2026-01-13T00:00:00"/>
    <n v="212"/>
    <s v="PHI DICH VU BAN HANG T12.2025"/>
    <n v="1051642"/>
    <n v="0"/>
    <n v="0"/>
    <n v="1051642"/>
    <s v="Giảm công nợ"/>
    <d v="2026-01-12T00:00:00"/>
    <m/>
    <n v="0"/>
    <n v="-1051642"/>
    <n v="-1051642"/>
    <n v="0"/>
    <d v="2026-01-13T00:00:00"/>
    <m/>
    <d v="2026-01-13T00:00:00"/>
    <n v="0"/>
    <m/>
    <s v=""/>
    <s v="Đã thanh toán"/>
    <d v="2026-01-13T00:00:00"/>
    <d v="2026-01-12T00:00:00"/>
    <m/>
    <m/>
    <x v="5"/>
    <x v="5"/>
    <m/>
  </r>
  <r>
    <x v="186"/>
    <x v="35"/>
    <d v="2026-01-14T00:00:00"/>
    <s v="MDV00037"/>
    <d v="2026-01-14T00:00:00"/>
    <n v="365"/>
    <s v="PHI HOAT DONG DUNG THU SAN PHAM T12.2025"/>
    <n v="321335"/>
    <n v="0"/>
    <n v="0"/>
    <n v="321335"/>
    <s v="Giảm công nợ"/>
    <d v="2026-01-12T00:00:00"/>
    <m/>
    <n v="0"/>
    <n v="-321335"/>
    <n v="-321335"/>
    <n v="0"/>
    <d v="2026-01-14T00:00:00"/>
    <m/>
    <d v="2026-01-14T00:00:00"/>
    <n v="0"/>
    <m/>
    <s v=""/>
    <s v="Đã thanh toán"/>
    <d v="2026-01-14T00:00:00"/>
    <d v="2026-01-12T00:00:00"/>
    <m/>
    <m/>
    <x v="5"/>
    <x v="5"/>
    <m/>
  </r>
  <r>
    <x v="211"/>
    <x v="39"/>
    <d v="2026-01-14T00:00:00"/>
    <s v="MDV00038"/>
    <d v="2026-01-14T00:00:00"/>
    <n v="60"/>
    <s v="PHI HOAT DONG DUNG THU SAN PHAM T12.2025"/>
    <n v="5673"/>
    <n v="0"/>
    <n v="0"/>
    <n v="5673"/>
    <s v="Giảm công nợ"/>
    <d v="2026-01-12T00:00:00"/>
    <m/>
    <n v="0"/>
    <n v="-5673"/>
    <n v="-5673"/>
    <n v="0"/>
    <d v="2026-01-14T00:00:00"/>
    <m/>
    <d v="2026-01-14T00:00:00"/>
    <n v="0"/>
    <m/>
    <s v=""/>
    <s v="Đã thanh toán"/>
    <d v="2026-01-14T00:00:00"/>
    <d v="2026-01-12T00:00:00"/>
    <m/>
    <m/>
    <x v="5"/>
    <x v="5"/>
    <m/>
  </r>
  <r>
    <x v="211"/>
    <x v="39"/>
    <d v="2026-01-14T00:00:00"/>
    <s v="MDV00038"/>
    <d v="2026-01-19T00:00:00"/>
    <n v="383"/>
    <s v="PHI DICH VU BAN HANG T12.2025"/>
    <n v="18566"/>
    <n v="0"/>
    <n v="0"/>
    <n v="18566"/>
    <s v="Giảm công nợ"/>
    <d v="2026-01-12T00:00:00"/>
    <m/>
    <n v="0"/>
    <n v="-18566"/>
    <n v="-18566"/>
    <n v="0"/>
    <d v="2026-01-19T00:00:00"/>
    <m/>
    <d v="2026-01-19T00:00:00"/>
    <n v="0"/>
    <m/>
    <s v=""/>
    <s v="Đã thanh toán"/>
    <d v="2026-01-19T00:00:00"/>
    <d v="2026-01-12T00:00:00"/>
    <m/>
    <m/>
    <x v="5"/>
    <x v="5"/>
    <m/>
  </r>
  <r>
    <x v="211"/>
    <x v="39"/>
    <d v="2026-01-14T00:00:00"/>
    <s v="MDV00038"/>
    <d v="2026-01-19T00:00:00"/>
    <n v="383"/>
    <s v="PHÍ HỖ TRỢ SINH NHẬT 2025"/>
    <n v="2160000"/>
    <n v="0"/>
    <n v="0"/>
    <n v="2160000"/>
    <s v="Giảm công nợ"/>
    <d v="2026-01-12T00:00:00"/>
    <m/>
    <n v="0"/>
    <n v="-2160000"/>
    <n v="-2160000"/>
    <n v="0"/>
    <d v="2026-01-19T00:00:00"/>
    <m/>
    <d v="2026-01-19T00:00:00"/>
    <n v="0"/>
    <m/>
    <s v=""/>
    <s v="Đã thanh toán"/>
    <d v="2026-01-19T00:00:00"/>
    <d v="2026-01-12T00:00:00"/>
    <m/>
    <m/>
    <x v="5"/>
    <x v="5"/>
    <m/>
  </r>
  <r>
    <x v="186"/>
    <x v="35"/>
    <d v="2026-01-15T00:00:00"/>
    <s v="BH01129"/>
    <d v="2026-01-14T00:00:00"/>
    <n v="3033"/>
    <s v="TC260113-01013-00046"/>
    <n v="2233610"/>
    <n v="0"/>
    <n v="178689"/>
    <n v="2412299"/>
    <s v="Bán hàng"/>
    <d v="2026-03-11T00:00:00"/>
    <m/>
    <n v="0"/>
    <n v="2412299"/>
    <n v="2412299"/>
    <n v="0"/>
    <d v="2026-01-14T00:00:00"/>
    <m/>
    <d v="2026-01-14T00:00:00"/>
    <n v="0"/>
    <m/>
    <s v=""/>
    <s v="Đã thanh toán"/>
    <d v="2026-01-14T00:00:00"/>
    <d v="2026-03-11T00:00:00"/>
    <m/>
    <m/>
    <x v="5"/>
    <x v="5"/>
    <m/>
  </r>
  <r>
    <x v="201"/>
    <x v="14"/>
    <d v="2026-01-15T00:00:00"/>
    <s v="BH01130"/>
    <d v="2026-01-14T00:00:00"/>
    <n v="3034"/>
    <s v="TC260113-01011-00076"/>
    <n v="2233610"/>
    <n v="0"/>
    <n v="178689"/>
    <n v="2412299"/>
    <s v="Bán hàng"/>
    <d v="2026-03-11T00:00:00"/>
    <m/>
    <n v="0"/>
    <n v="2412299"/>
    <n v="2412299"/>
    <n v="0"/>
    <d v="2026-01-14T00:00:00"/>
    <m/>
    <d v="2026-01-14T00:00:00"/>
    <n v="0"/>
    <m/>
    <s v=""/>
    <s v="Đã thanh toán"/>
    <d v="2026-01-14T00:00:00"/>
    <d v="2026-03-11T00:00:00"/>
    <m/>
    <m/>
    <x v="5"/>
    <x v="5"/>
    <m/>
  </r>
  <r>
    <x v="201"/>
    <x v="14"/>
    <d v="2026-01-15T00:00:00"/>
    <s v="BH01131"/>
    <d v="2026-01-14T00:00:00"/>
    <n v="3035"/>
    <s v="TC260114-01011-00044"/>
    <n v="1551540"/>
    <n v="0"/>
    <n v="124123"/>
    <n v="1675663"/>
    <s v="Bán hàng"/>
    <d v="2026-03-11T00:00:00"/>
    <m/>
    <n v="0"/>
    <n v="1675663"/>
    <n v="1675663"/>
    <n v="0"/>
    <d v="2026-01-14T00:00:00"/>
    <m/>
    <d v="2026-01-14T00:00:00"/>
    <n v="0"/>
    <m/>
    <s v=""/>
    <s v="Đã thanh toán"/>
    <d v="2026-01-14T00:00:00"/>
    <d v="2026-03-11T00:00:00"/>
    <m/>
    <m/>
    <x v="5"/>
    <x v="5"/>
    <m/>
  </r>
  <r>
    <x v="190"/>
    <x v="33"/>
    <d v="2026-01-15T00:00:00"/>
    <s v="BH01132"/>
    <d v="2026-01-14T00:00:00"/>
    <n v="3036"/>
    <s v="TC260113-01009-00032"/>
    <n v="2233610"/>
    <n v="0"/>
    <n v="178689"/>
    <n v="2412299"/>
    <s v="Bán hàng"/>
    <d v="2026-03-11T00:00:00"/>
    <m/>
    <n v="0"/>
    <n v="2412299"/>
    <n v="2412299"/>
    <n v="0"/>
    <d v="2026-01-14T00:00:00"/>
    <m/>
    <d v="2026-01-14T00:00:00"/>
    <n v="0"/>
    <m/>
    <s v=""/>
    <s v="Đã thanh toán"/>
    <d v="2026-01-14T00:00:00"/>
    <d v="2026-03-11T00:00:00"/>
    <m/>
    <m/>
    <x v="5"/>
    <x v="5"/>
    <m/>
  </r>
  <r>
    <x v="189"/>
    <x v="36"/>
    <d v="2026-01-15T00:00:00"/>
    <s v="BH01133"/>
    <d v="2026-01-14T00:00:00"/>
    <n v="3037"/>
    <s v="TC260113-01006-00039"/>
    <n v="2233610"/>
    <n v="0"/>
    <n v="178689"/>
    <n v="2412299"/>
    <s v="Bán hàng"/>
    <d v="2026-03-11T00:00:00"/>
    <m/>
    <n v="0"/>
    <n v="2412299"/>
    <n v="2412299"/>
    <n v="0"/>
    <d v="2026-01-14T00:00:00"/>
    <m/>
    <d v="2026-01-14T00:00:00"/>
    <n v="0"/>
    <m/>
    <s v=""/>
    <s v="Đã thanh toán"/>
    <d v="2026-01-14T00:00:00"/>
    <d v="2026-03-11T00:00:00"/>
    <m/>
    <m/>
    <x v="5"/>
    <x v="5"/>
    <m/>
  </r>
  <r>
    <x v="188"/>
    <x v="37"/>
    <d v="2026-01-15T00:00:00"/>
    <s v="BH01134"/>
    <d v="2026-01-14T00:00:00"/>
    <n v="3038"/>
    <s v="TC260113-01004-00048"/>
    <n v="2233610"/>
    <n v="0"/>
    <n v="178689"/>
    <n v="2412299"/>
    <s v="Bán hàng"/>
    <d v="2026-03-11T00:00:00"/>
    <m/>
    <n v="0"/>
    <n v="2412299"/>
    <n v="2412299"/>
    <n v="0"/>
    <d v="2026-01-14T00:00:00"/>
    <m/>
    <d v="2026-01-14T00:00:00"/>
    <n v="0"/>
    <m/>
    <s v=""/>
    <s v="Đã thanh toán"/>
    <d v="2026-01-14T00:00:00"/>
    <d v="2026-03-11T00:00:00"/>
    <m/>
    <m/>
    <x v="5"/>
    <x v="5"/>
    <m/>
  </r>
  <r>
    <x v="216"/>
    <x v="170"/>
    <d v="2026-01-15T00:00:00"/>
    <s v="BH01172"/>
    <d v="2026-01-15T00:00:00"/>
    <n v="3074"/>
    <s v="79003 osf 12/1 - Osifood Sky 9"/>
    <n v="925803"/>
    <n v="0"/>
    <n v="74064"/>
    <n v="999867"/>
    <s v="Bán hàng"/>
    <m/>
    <m/>
    <n v="0"/>
    <n v="999867"/>
    <n v="0"/>
    <n v="999867"/>
    <d v="2026-01-15T00:00:00"/>
    <m/>
    <d v="2026-01-15T00:00:00"/>
    <n v="0"/>
    <m/>
    <n v="84.560887268518854"/>
    <s v="Nợ quá hạn từ 60 ngày đến 90 ngày"/>
    <d v="2026-01-15T00:00:00"/>
    <d v="1899-12-30T00:00:00"/>
    <m/>
    <m/>
    <x v="24"/>
    <x v="24"/>
    <m/>
  </r>
  <r>
    <x v="193"/>
    <x v="38"/>
    <d v="2026-01-15T00:00:00"/>
    <s v="MDV00003"/>
    <d v="2026-01-15T00:00:00"/>
    <n v="127"/>
    <s v="PHÍ BÁN HÀNG"/>
    <n v="508047"/>
    <n v="0"/>
    <n v="0"/>
    <n v="508047"/>
    <s v="Giảm công nợ"/>
    <d v="2026-01-12T00:00:00"/>
    <m/>
    <n v="0"/>
    <n v="-508047"/>
    <n v="-508047"/>
    <n v="0"/>
    <d v="2026-01-15T00:00:00"/>
    <m/>
    <d v="2026-01-15T00:00:00"/>
    <n v="0"/>
    <m/>
    <s v=""/>
    <s v="Đã thanh toán"/>
    <d v="2026-01-15T00:00:00"/>
    <d v="2026-01-12T00:00:00"/>
    <m/>
    <m/>
    <x v="5"/>
    <x v="5"/>
    <m/>
  </r>
  <r>
    <x v="193"/>
    <x v="38"/>
    <d v="2026-01-15T00:00:00"/>
    <s v="MDV00003"/>
    <d v="2026-01-15T00:00:00"/>
    <n v="633"/>
    <s v="PHÍ HOẠT ĐỘNG DÙNG THỬ SẢN PHẨM"/>
    <n v="155236"/>
    <n v="0"/>
    <n v="0"/>
    <n v="155236"/>
    <s v="Giảm công nợ"/>
    <d v="2026-01-12T00:00:00"/>
    <m/>
    <n v="0"/>
    <n v="-155236"/>
    <n v="-155236"/>
    <n v="0"/>
    <d v="2026-01-15T00:00:00"/>
    <m/>
    <d v="2026-01-15T00:00:00"/>
    <n v="0"/>
    <m/>
    <s v=""/>
    <s v="Đã thanh toán"/>
    <d v="2026-01-15T00:00:00"/>
    <d v="2026-01-12T00:00:00"/>
    <m/>
    <m/>
    <x v="5"/>
    <x v="5"/>
    <m/>
  </r>
  <r>
    <x v="189"/>
    <x v="36"/>
    <d v="2026-01-15T00:00:00"/>
    <s v="MDV00032"/>
    <d v="2026-01-13T00:00:00"/>
    <n v="328"/>
    <s v="PHI DICH VU BAN HANG T12.2025"/>
    <n v="589046"/>
    <n v="0"/>
    <n v="0"/>
    <n v="589046"/>
    <s v="Giảm công nợ"/>
    <d v="2026-01-12T00:00:00"/>
    <m/>
    <n v="0"/>
    <n v="-589046"/>
    <n v="-589046"/>
    <n v="0"/>
    <d v="2026-01-13T00:00:00"/>
    <m/>
    <d v="2026-01-13T00:00:00"/>
    <n v="0"/>
    <m/>
    <s v=""/>
    <s v="Đã thanh toán"/>
    <d v="2026-01-13T00:00:00"/>
    <d v="2026-01-12T00:00:00"/>
    <m/>
    <m/>
    <x v="5"/>
    <x v="5"/>
    <m/>
  </r>
  <r>
    <x v="189"/>
    <x v="36"/>
    <d v="2026-01-15T00:00:00"/>
    <s v="MDV00032"/>
    <d v="2026-01-13T00:00:00"/>
    <n v="328"/>
    <s v="PHÍ HỖ TRỢ SINH NHẬT 2025"/>
    <n v="2160000"/>
    <n v="0"/>
    <n v="0"/>
    <n v="2160000"/>
    <s v="Giảm công nợ"/>
    <d v="2026-01-12T00:00:00"/>
    <m/>
    <n v="0"/>
    <n v="-2160000"/>
    <n v="-2160000"/>
    <n v="0"/>
    <d v="2026-01-13T00:00:00"/>
    <m/>
    <d v="2026-01-13T00:00:00"/>
    <n v="0"/>
    <m/>
    <s v=""/>
    <s v="Đã thanh toán"/>
    <d v="2026-01-13T00:00:00"/>
    <d v="2026-01-12T00:00:00"/>
    <m/>
    <m/>
    <x v="5"/>
    <x v="5"/>
    <m/>
  </r>
  <r>
    <x v="189"/>
    <x v="36"/>
    <d v="2026-01-15T00:00:00"/>
    <s v="MDV00032"/>
    <d v="2026-01-15T00:00:00"/>
    <n v="1098"/>
    <s v="PHI HOAT DONG DUNG THU SAN PHAM T12.2025"/>
    <n v="179986"/>
    <n v="0"/>
    <n v="0"/>
    <n v="179986"/>
    <s v="Giảm công nợ"/>
    <d v="2026-01-12T00:00:00"/>
    <m/>
    <n v="0"/>
    <n v="-179986"/>
    <n v="-179986"/>
    <n v="0"/>
    <d v="2026-01-15T00:00:00"/>
    <m/>
    <d v="2026-01-15T00:00:00"/>
    <n v="0"/>
    <m/>
    <s v=""/>
    <s v="Đã thanh toán"/>
    <d v="2026-01-15T00:00:00"/>
    <d v="2026-01-12T00:00:00"/>
    <m/>
    <m/>
    <x v="5"/>
    <x v="5"/>
    <m/>
  </r>
  <r>
    <x v="201"/>
    <x v="14"/>
    <d v="2026-01-15T00:00:00"/>
    <s v="MDV00033"/>
    <d v="2026-01-15T00:00:00"/>
    <n v="223"/>
    <s v="PHI DICH VU BAN HANG T12.2025"/>
    <n v="480989"/>
    <n v="0"/>
    <n v="0"/>
    <n v="480989"/>
    <s v="Giảm công nợ"/>
    <d v="2026-01-12T00:00:00"/>
    <m/>
    <n v="0"/>
    <n v="-480989"/>
    <n v="-480989"/>
    <n v="0"/>
    <d v="2026-01-15T00:00:00"/>
    <m/>
    <d v="2026-01-15T00:00:00"/>
    <n v="0"/>
    <m/>
    <s v=""/>
    <s v="Đã thanh toán"/>
    <d v="2026-01-15T00:00:00"/>
    <d v="2026-01-12T00:00:00"/>
    <m/>
    <m/>
    <x v="5"/>
    <x v="5"/>
    <m/>
  </r>
  <r>
    <x v="201"/>
    <x v="14"/>
    <d v="2026-01-15T00:00:00"/>
    <s v="MDV00033"/>
    <d v="2026-01-15T00:00:00"/>
    <n v="723"/>
    <s v="PHI HOAT DONG DUNG THU SAN PHAM T12.2025"/>
    <n v="146969"/>
    <n v="0"/>
    <n v="0"/>
    <n v="146969"/>
    <s v="Giảm công nợ"/>
    <d v="2026-01-12T00:00:00"/>
    <m/>
    <n v="0"/>
    <n v="-146969"/>
    <n v="-146969"/>
    <n v="0"/>
    <d v="2026-01-15T00:00:00"/>
    <m/>
    <d v="2026-01-15T00:00:00"/>
    <n v="0"/>
    <m/>
    <s v=""/>
    <s v="Đã thanh toán"/>
    <d v="2026-01-15T00:00:00"/>
    <d v="2026-01-12T00:00:00"/>
    <m/>
    <m/>
    <x v="5"/>
    <x v="5"/>
    <m/>
  </r>
  <r>
    <x v="195"/>
    <x v="156"/>
    <d v="2026-01-15T00:00:00"/>
    <s v="MDV00034"/>
    <d v="2026-01-14T00:00:00"/>
    <n v="209"/>
    <s v="PHI DICH VU BAN HANG T12.2025"/>
    <n v="248134"/>
    <n v="0"/>
    <n v="0"/>
    <n v="248134"/>
    <s v="Giảm công nợ"/>
    <d v="2026-01-12T00:00:00"/>
    <m/>
    <n v="0"/>
    <n v="-248134"/>
    <n v="-248134"/>
    <n v="0"/>
    <d v="2026-01-14T00:00:00"/>
    <m/>
    <d v="2026-01-14T00:00:00"/>
    <n v="0"/>
    <m/>
    <s v=""/>
    <s v="Đã thanh toán"/>
    <d v="2026-01-14T00:00:00"/>
    <d v="2026-01-12T00:00:00"/>
    <m/>
    <m/>
    <x v="5"/>
    <x v="5"/>
    <m/>
  </r>
  <r>
    <x v="195"/>
    <x v="156"/>
    <d v="2026-01-15T00:00:00"/>
    <s v="MDV00034"/>
    <d v="2026-01-15T00:00:00"/>
    <n v="656"/>
    <s v="PHI HOAT DONG DUNG THU SAN PHAM T12.2025"/>
    <n v="75819"/>
    <n v="0"/>
    <n v="0"/>
    <n v="75819"/>
    <s v="Giảm công nợ"/>
    <d v="2026-01-12T00:00:00"/>
    <m/>
    <n v="0"/>
    <n v="-75819"/>
    <n v="-75819"/>
    <n v="0"/>
    <d v="2026-01-15T00:00:00"/>
    <m/>
    <d v="2026-01-15T00:00:00"/>
    <n v="0"/>
    <m/>
    <s v=""/>
    <s v="Đã thanh toán"/>
    <d v="2026-01-15T00:00:00"/>
    <d v="2026-01-12T00:00:00"/>
    <m/>
    <m/>
    <x v="5"/>
    <x v="5"/>
    <m/>
  </r>
  <r>
    <x v="200"/>
    <x v="168"/>
    <d v="2026-01-15T00:00:00"/>
    <s v="SG/HT126012600481"/>
    <d v="2026-01-15T00:00:00"/>
    <m/>
    <s v="ĐÃ KIỂM TRA - HÀNG TRẢ - PHIẾU : 126012600481 - PHIẾU NGÀY: 15/01 - Osifood Sky 9 - NHATMINH-HCM-TDC-79003"/>
    <n v="100366"/>
    <n v="0"/>
    <n v="8029"/>
    <n v="108395"/>
    <s v="Hàng trả"/>
    <m/>
    <m/>
    <n v="0"/>
    <n v="-108395"/>
    <n v="0"/>
    <n v="-108395"/>
    <d v="2026-01-15T00:00:00"/>
    <m/>
    <d v="2026-01-15T00:00:00"/>
    <n v="0"/>
    <m/>
    <n v="84.560887268518854"/>
    <s v="Nợ quá hạn từ 60 ngày đến 90 ngày"/>
    <d v="2026-01-15T00:00:00"/>
    <d v="1899-12-30T00:00:00"/>
    <m/>
    <m/>
    <x v="24"/>
    <x v="24"/>
    <m/>
  </r>
  <r>
    <x v="200"/>
    <x v="168"/>
    <d v="2026-01-15T00:00:00"/>
    <s v="SG/HT12600465"/>
    <d v="2026-01-15T00:00:00"/>
    <m/>
    <s v="ĐÃ KIỂM TRA - HÀNG TRẢ - PHIẾU : 12600465 - Osifood Sky 9 - NHATMINH-HCM-TDC-79003 - PHIẾU NGÀY: 15/1"/>
    <n v="227542"/>
    <n v="0"/>
    <n v="18203"/>
    <n v="245745"/>
    <s v="Hàng trả"/>
    <m/>
    <m/>
    <n v="0"/>
    <n v="-245745"/>
    <n v="0"/>
    <n v="-245745"/>
    <d v="2026-01-15T00:00:00"/>
    <m/>
    <d v="2026-01-15T00:00:00"/>
    <n v="0"/>
    <m/>
    <n v="84.560887268518854"/>
    <s v="Nợ quá hạn từ 60 ngày đến 90 ngày"/>
    <d v="2026-01-15T00:00:00"/>
    <d v="1899-12-30T00:00:00"/>
    <m/>
    <m/>
    <x v="24"/>
    <x v="24"/>
    <m/>
  </r>
  <r>
    <x v="212"/>
    <x v="155"/>
    <d v="2026-01-16T00:00:00"/>
    <s v="BH01270"/>
    <d v="2026-01-16T00:00:00"/>
    <n v="3166"/>
    <s v="260115-01005-00069"/>
    <n v="1796725"/>
    <n v="0"/>
    <n v="143738"/>
    <n v="1940463"/>
    <s v="Bán hàng"/>
    <d v="2026-03-11T00:00:00"/>
    <m/>
    <n v="0"/>
    <n v="1940463"/>
    <n v="1940463"/>
    <n v="0"/>
    <d v="2026-01-16T00:00:00"/>
    <m/>
    <d v="2026-01-16T00:00:00"/>
    <n v="0"/>
    <m/>
    <s v=""/>
    <s v="Đã thanh toán"/>
    <d v="2026-01-16T00:00:00"/>
    <d v="2026-03-11T00:00:00"/>
    <m/>
    <m/>
    <x v="5"/>
    <x v="5"/>
    <m/>
  </r>
  <r>
    <x v="182"/>
    <x v="165"/>
    <d v="2026-01-16T00:00:00"/>
    <s v="BH02067"/>
    <d v="2026-01-16T00:00:00"/>
    <n v="3140"/>
    <s v="Minh Cầu 1 (Chị Hà)"/>
    <n v="5061800"/>
    <n v="0"/>
    <n v="404944"/>
    <n v="5466744"/>
    <s v="Bán hàng"/>
    <d v="2026-02-10T00:00:00"/>
    <m/>
    <n v="0"/>
    <n v="5466744"/>
    <n v="5466744"/>
    <n v="0"/>
    <d v="2026-01-16T00:00:00"/>
    <m/>
    <d v="2026-01-16T00:00:00"/>
    <n v="0"/>
    <m/>
    <s v=""/>
    <s v="Đã thanh toán"/>
    <d v="2026-01-16T00:00:00"/>
    <d v="2026-02-10T00:00:00"/>
    <m/>
    <m/>
    <x v="23"/>
    <x v="23"/>
    <m/>
  </r>
  <r>
    <x v="188"/>
    <x v="37"/>
    <d v="2026-01-17T00:00:00"/>
    <s v="BH01360"/>
    <d v="2026-01-16T00:00:00"/>
    <n v="3220"/>
    <s v="TC260115-01004-00045"/>
    <n v="879080"/>
    <n v="0"/>
    <n v="70326"/>
    <n v="949406"/>
    <s v="Bán hàng"/>
    <d v="2026-03-11T00:00:00"/>
    <m/>
    <n v="0"/>
    <n v="949406"/>
    <n v="949406"/>
    <n v="0"/>
    <d v="2026-01-16T00:00:00"/>
    <m/>
    <d v="2026-01-16T00:00:00"/>
    <n v="0"/>
    <m/>
    <s v=""/>
    <s v="Đã thanh toán"/>
    <d v="2026-01-16T00:00:00"/>
    <d v="2026-03-11T00:00:00"/>
    <m/>
    <m/>
    <x v="5"/>
    <x v="5"/>
    <m/>
  </r>
  <r>
    <x v="179"/>
    <x v="15"/>
    <d v="2026-01-17T00:00:00"/>
    <s v="BH01477"/>
    <d v="2026-01-17T00:00:00"/>
    <n v="3250"/>
    <s v="260116-01001-00332 - LOTTE NAM SÀI GÒN"/>
    <n v="1190660"/>
    <n v="0"/>
    <n v="95253"/>
    <n v="1285913"/>
    <s v="Bán hàng"/>
    <d v="2026-03-11T00:00:00"/>
    <m/>
    <n v="0"/>
    <n v="1285913"/>
    <n v="1285913"/>
    <n v="0"/>
    <d v="2026-01-17T00:00:00"/>
    <m/>
    <d v="2026-01-17T00:00:00"/>
    <n v="0"/>
    <m/>
    <s v=""/>
    <s v="Đã thanh toán"/>
    <d v="2026-01-17T00:00:00"/>
    <d v="2026-03-11T00:00:00"/>
    <m/>
    <m/>
    <x v="5"/>
    <x v="5"/>
    <m/>
  </r>
  <r>
    <x v="179"/>
    <x v="15"/>
    <d v="2026-01-17T00:00:00"/>
    <s v="BH01478"/>
    <d v="2026-01-17T00:00:00"/>
    <n v="3251"/>
    <s v="260115-01001-00230 - LOTTE NAM SÀI GÒN"/>
    <n v="1190660"/>
    <n v="0"/>
    <n v="95253"/>
    <n v="1285913"/>
    <s v="Bán hàng"/>
    <d v="2026-03-11T00:00:00"/>
    <m/>
    <n v="0"/>
    <n v="1285913"/>
    <n v="1285913"/>
    <n v="0"/>
    <d v="2026-01-17T00:00:00"/>
    <m/>
    <d v="2026-01-17T00:00:00"/>
    <n v="0"/>
    <m/>
    <s v=""/>
    <s v="Đã thanh toán"/>
    <d v="2026-01-17T00:00:00"/>
    <d v="2026-03-11T00:00:00"/>
    <m/>
    <m/>
    <x v="5"/>
    <x v="5"/>
    <m/>
  </r>
  <r>
    <x v="196"/>
    <x v="40"/>
    <d v="2026-01-17T00:00:00"/>
    <s v="BH01585"/>
    <d v="2026-01-17T00:00:00"/>
    <n v="3288"/>
    <s v="260116-01012-00066"/>
    <n v="5259560"/>
    <n v="0"/>
    <n v="420765"/>
    <n v="5680325"/>
    <s v="Bán hàng"/>
    <d v="2026-03-11T00:00:00"/>
    <m/>
    <n v="0"/>
    <n v="5680325"/>
    <n v="5680325"/>
    <n v="0"/>
    <d v="2026-01-17T00:00:00"/>
    <m/>
    <d v="2026-01-17T00:00:00"/>
    <n v="0"/>
    <m/>
    <s v=""/>
    <s v="Đã thanh toán"/>
    <d v="2026-01-17T00:00:00"/>
    <d v="2026-03-11T00:00:00"/>
    <m/>
    <m/>
    <x v="5"/>
    <x v="5"/>
    <m/>
  </r>
  <r>
    <x v="177"/>
    <x v="157"/>
    <d v="2026-01-17T00:00:00"/>
    <s v="BH02599"/>
    <d v="2026-01-17T00:00:00"/>
    <n v="3915"/>
    <s v="Bán hàng CÔNG TY CỔ PHẦN TRUNG TÂM THƯƠNG MẠI LOTTE VIỆT NAM - CHI NHÁNH BA ĐÌNH theo hóa đơn 00003915"/>
    <n v="2233610"/>
    <n v="0"/>
    <n v="178689"/>
    <n v="2412299"/>
    <s v="Bán hàng"/>
    <d v="2026-03-11T00:00:00"/>
    <m/>
    <n v="0"/>
    <n v="2412299"/>
    <n v="2412299"/>
    <n v="0"/>
    <d v="2026-01-17T00:00:00"/>
    <m/>
    <d v="2026-01-17T00:00:00"/>
    <n v="0"/>
    <m/>
    <s v=""/>
    <s v="Đã thanh toán"/>
    <d v="2026-01-17T00:00:00"/>
    <d v="2026-03-11T00:00:00"/>
    <m/>
    <m/>
    <x v="5"/>
    <x v="5"/>
    <m/>
  </r>
  <r>
    <x v="193"/>
    <x v="38"/>
    <d v="2026-01-17T00:00:00"/>
    <s v="BH02600"/>
    <d v="2026-01-17T00:00:00"/>
    <n v="3916"/>
    <s v="Bán hàng CÔNG TY CỔ PHẦN TRUNG TÂM THƯƠNG MẠI LOTTE VIỆT NAM - CHI NHÁNH TÂY HỒ theo hóa đơn 00003916"/>
    <n v="2233610"/>
    <n v="0"/>
    <n v="178689"/>
    <n v="2412299"/>
    <s v="Bán hàng"/>
    <d v="2026-03-11T00:00:00"/>
    <m/>
    <n v="0"/>
    <n v="2412299"/>
    <n v="2412299"/>
    <n v="0"/>
    <d v="2026-01-17T00:00:00"/>
    <m/>
    <d v="2026-01-17T00:00:00"/>
    <n v="0"/>
    <m/>
    <s v=""/>
    <s v="Đã thanh toán"/>
    <d v="2026-01-17T00:00:00"/>
    <d v="2026-03-11T00:00:00"/>
    <m/>
    <m/>
    <x v="5"/>
    <x v="5"/>
    <m/>
  </r>
  <r>
    <x v="199"/>
    <x v="30"/>
    <d v="2026-01-19T00:00:00"/>
    <s v="BH02763"/>
    <d v="2026-01-19T00:00:00"/>
    <n v="3963"/>
    <s v="K-Market Quang Minh"/>
    <n v="501732"/>
    <n v="0"/>
    <n v="40139"/>
    <n v="541871"/>
    <s v="Bán hàng"/>
    <m/>
    <m/>
    <n v="0"/>
    <n v="541871"/>
    <n v="0"/>
    <n v="541871"/>
    <d v="2026-01-19T00:00:00"/>
    <m/>
    <d v="2026-01-19T00:00:00"/>
    <n v="0"/>
    <m/>
    <n v="80.560887268518854"/>
    <s v="Nợ quá hạn từ 60 ngày đến 90 ngày"/>
    <d v="2026-01-19T00:00:00"/>
    <d v="1899-12-30T00:00:00"/>
    <m/>
    <m/>
    <x v="10"/>
    <x v="10"/>
    <m/>
  </r>
  <r>
    <x v="179"/>
    <x v="15"/>
    <d v="2026-01-19T00:00:00"/>
    <s v="MDV00039"/>
    <d v="2026-01-13T00:00:00"/>
    <n v="396"/>
    <s v="PHI DICH VU BAN HANG T12.2025"/>
    <n v="2850663"/>
    <n v="0"/>
    <n v="0"/>
    <n v="2850663"/>
    <s v="Giảm công nợ"/>
    <d v="2026-01-12T00:00:00"/>
    <m/>
    <n v="0"/>
    <n v="-2850663"/>
    <n v="-2850663"/>
    <n v="0"/>
    <d v="2026-01-13T00:00:00"/>
    <m/>
    <d v="2026-01-13T00:00:00"/>
    <n v="0"/>
    <m/>
    <s v=""/>
    <s v="Đã thanh toán"/>
    <d v="2026-01-13T00:00:00"/>
    <d v="2026-01-12T00:00:00"/>
    <m/>
    <m/>
    <x v="5"/>
    <x v="5"/>
    <m/>
  </r>
  <r>
    <x v="179"/>
    <x v="15"/>
    <d v="2026-01-19T00:00:00"/>
    <s v="MDV00039"/>
    <d v="2026-01-13T00:00:00"/>
    <n v="396"/>
    <s v="PHÍ HỖ TRỢ SINH NHẬT 2025"/>
    <n v="2160000"/>
    <n v="0"/>
    <n v="0"/>
    <n v="2160000"/>
    <s v="Giảm công nợ"/>
    <d v="2026-01-12T00:00:00"/>
    <m/>
    <n v="0"/>
    <n v="-2160000"/>
    <n v="-2160000"/>
    <n v="0"/>
    <d v="2026-01-13T00:00:00"/>
    <m/>
    <d v="2026-01-13T00:00:00"/>
    <n v="0"/>
    <m/>
    <s v=""/>
    <s v="Đã thanh toán"/>
    <d v="2026-01-13T00:00:00"/>
    <d v="2026-01-12T00:00:00"/>
    <m/>
    <m/>
    <x v="5"/>
    <x v="5"/>
    <m/>
  </r>
  <r>
    <x v="179"/>
    <x v="15"/>
    <d v="2026-01-19T00:00:00"/>
    <s v="MDV00039"/>
    <d v="2026-01-19T00:00:00"/>
    <n v="1279"/>
    <s v="PHI HOAT DONG DUNG THU SAN PHAM T12.2025"/>
    <n v="871036"/>
    <n v="0"/>
    <n v="0"/>
    <n v="871036"/>
    <s v="Giảm công nợ"/>
    <d v="2026-01-12T00:00:00"/>
    <m/>
    <n v="0"/>
    <n v="-871036"/>
    <n v="-871036"/>
    <n v="0"/>
    <d v="2026-01-19T00:00:00"/>
    <m/>
    <d v="2026-01-19T00:00:00"/>
    <n v="0"/>
    <m/>
    <s v=""/>
    <s v="Đã thanh toán"/>
    <d v="2026-01-19T00:00:00"/>
    <d v="2026-01-12T00:00:00"/>
    <m/>
    <m/>
    <x v="5"/>
    <x v="5"/>
    <m/>
  </r>
  <r>
    <x v="189"/>
    <x v="36"/>
    <d v="2026-01-20T00:00:00"/>
    <s v="BH01694"/>
    <d v="2026-01-19T00:00:00"/>
    <n v="4014"/>
    <s v="TC260118-01006-00039"/>
    <n v="3104610"/>
    <n v="0"/>
    <n v="248369"/>
    <n v="3352979"/>
    <s v="Bán hàng"/>
    <d v="2026-03-11T00:00:00"/>
    <m/>
    <n v="0"/>
    <n v="3352979"/>
    <n v="3352979"/>
    <n v="0"/>
    <d v="2026-01-19T00:00:00"/>
    <m/>
    <d v="2026-01-19T00:00:00"/>
    <n v="0"/>
    <m/>
    <s v=""/>
    <s v="Đã thanh toán"/>
    <d v="2026-01-19T00:00:00"/>
    <d v="2026-03-11T00:00:00"/>
    <m/>
    <m/>
    <x v="5"/>
    <x v="5"/>
    <m/>
  </r>
  <r>
    <x v="186"/>
    <x v="35"/>
    <d v="2026-01-20T00:00:00"/>
    <s v="BH01695"/>
    <d v="2026-01-19T00:00:00"/>
    <n v="4015"/>
    <s v="TC260119-01013-00042"/>
    <n v="5174350"/>
    <n v="0"/>
    <n v="413948"/>
    <n v="5588298"/>
    <s v="Bán hàng"/>
    <d v="2026-03-11T00:00:00"/>
    <m/>
    <n v="0"/>
    <n v="5588298"/>
    <n v="5588298"/>
    <n v="0"/>
    <d v="2026-01-19T00:00:00"/>
    <m/>
    <d v="2026-01-19T00:00:00"/>
    <n v="0"/>
    <m/>
    <s v=""/>
    <s v="Đã thanh toán"/>
    <d v="2026-01-19T00:00:00"/>
    <d v="2026-03-11T00:00:00"/>
    <m/>
    <m/>
    <x v="5"/>
    <x v="5"/>
    <m/>
  </r>
  <r>
    <x v="190"/>
    <x v="33"/>
    <d v="2026-01-20T00:00:00"/>
    <s v="BH01696"/>
    <d v="2026-01-19T00:00:00"/>
    <n v="4016"/>
    <s v="TC260119-01009-00049"/>
    <n v="4105730"/>
    <n v="0"/>
    <n v="328458"/>
    <n v="4434188"/>
    <s v="Bán hàng"/>
    <d v="2026-03-11T00:00:00"/>
    <m/>
    <n v="0"/>
    <n v="4434188"/>
    <n v="4434188"/>
    <n v="0"/>
    <d v="2026-01-19T00:00:00"/>
    <m/>
    <d v="2026-01-19T00:00:00"/>
    <n v="0"/>
    <m/>
    <s v=""/>
    <s v="Đã thanh toán"/>
    <d v="2026-01-19T00:00:00"/>
    <d v="2026-03-11T00:00:00"/>
    <m/>
    <m/>
    <x v="5"/>
    <x v="5"/>
    <m/>
  </r>
  <r>
    <x v="195"/>
    <x v="156"/>
    <d v="2026-01-20T00:00:00"/>
    <s v="BH01700"/>
    <d v="2026-01-20T00:00:00"/>
    <n v="4041"/>
    <s v="260117-01003-00004"/>
    <n v="1512975"/>
    <n v="0"/>
    <n v="121038"/>
    <n v="1634013"/>
    <s v="Bán hàng"/>
    <d v="2026-03-11T00:00:00"/>
    <m/>
    <n v="0"/>
    <n v="1634013"/>
    <n v="1634013"/>
    <n v="0"/>
    <d v="2026-01-20T00:00:00"/>
    <m/>
    <d v="2026-01-20T00:00:00"/>
    <n v="0"/>
    <m/>
    <s v=""/>
    <s v="Đã thanh toán"/>
    <d v="2026-01-20T00:00:00"/>
    <d v="2026-03-11T00:00:00"/>
    <m/>
    <m/>
    <x v="5"/>
    <x v="5"/>
    <m/>
  </r>
  <r>
    <x v="195"/>
    <x v="156"/>
    <d v="2026-01-20T00:00:00"/>
    <s v="BH01701"/>
    <d v="2026-01-20T00:00:00"/>
    <n v="4042"/>
    <s v="260119-01003-00069"/>
    <n v="1357185"/>
    <n v="0"/>
    <n v="108575"/>
    <n v="1465760"/>
    <s v="Bán hàng"/>
    <d v="2026-03-11T00:00:00"/>
    <m/>
    <n v="0"/>
    <n v="1465760"/>
    <n v="1465760"/>
    <n v="0"/>
    <d v="2026-01-20T00:00:00"/>
    <m/>
    <d v="2026-01-20T00:00:00"/>
    <n v="0"/>
    <m/>
    <s v=""/>
    <s v="Đã thanh toán"/>
    <d v="2026-01-20T00:00:00"/>
    <d v="2026-03-11T00:00:00"/>
    <m/>
    <m/>
    <x v="5"/>
    <x v="5"/>
    <m/>
  </r>
  <r>
    <x v="192"/>
    <x v="175"/>
    <d v="2026-01-20T00:00:00"/>
    <s v="BH01725"/>
    <d v="2026-01-20T00:00:00"/>
    <n v="4065"/>
    <s v="79004 OSF 19/1 - OsiFood 828A Xô Viết Nghệ Tĩnh"/>
    <n v="1271814"/>
    <n v="0"/>
    <n v="101745"/>
    <n v="1373559"/>
    <s v="Bán hàng"/>
    <m/>
    <m/>
    <n v="0"/>
    <n v="1373559"/>
    <n v="0"/>
    <n v="1373559"/>
    <d v="2026-01-20T00:00:00"/>
    <m/>
    <d v="2026-01-20T00:00:00"/>
    <n v="0"/>
    <m/>
    <n v="79.560887268518854"/>
    <s v="Nợ quá hạn từ 60 ngày đến 90 ngày"/>
    <d v="2026-01-20T00:00:00"/>
    <d v="1899-12-30T00:00:00"/>
    <m/>
    <m/>
    <x v="24"/>
    <x v="24"/>
    <m/>
  </r>
  <r>
    <x v="188"/>
    <x v="37"/>
    <d v="2026-01-20T00:00:00"/>
    <s v="MDV00036"/>
    <d v="2026-01-14T00:00:00"/>
    <n v="494"/>
    <s v="PHI DICH VU BAN HANG T12.2025"/>
    <n v="282975"/>
    <n v="0"/>
    <n v="0"/>
    <n v="282975"/>
    <s v="Giảm công nợ"/>
    <d v="2026-01-12T00:00:00"/>
    <m/>
    <n v="0"/>
    <n v="-282975"/>
    <n v="-282975"/>
    <n v="0"/>
    <d v="2026-01-14T00:00:00"/>
    <m/>
    <d v="2026-01-14T00:00:00"/>
    <n v="0"/>
    <m/>
    <s v=""/>
    <s v="Đã thanh toán"/>
    <d v="2026-01-14T00:00:00"/>
    <d v="2026-01-12T00:00:00"/>
    <m/>
    <m/>
    <x v="5"/>
    <x v="5"/>
    <m/>
  </r>
  <r>
    <x v="188"/>
    <x v="37"/>
    <d v="2026-01-20T00:00:00"/>
    <s v="MDV00036"/>
    <d v="2026-01-14T00:00:00"/>
    <n v="494"/>
    <s v="PHI HO TRO SINH NHAT 2025"/>
    <n v="2160000"/>
    <n v="0"/>
    <n v="0"/>
    <n v="2160000"/>
    <s v="Giảm công nợ"/>
    <d v="2026-01-12T00:00:00"/>
    <m/>
    <n v="0"/>
    <n v="-2160000"/>
    <n v="-2160000"/>
    <n v="0"/>
    <d v="2026-01-14T00:00:00"/>
    <m/>
    <d v="2026-01-14T00:00:00"/>
    <n v="0"/>
    <m/>
    <s v=""/>
    <s v="Đã thanh toán"/>
    <d v="2026-01-14T00:00:00"/>
    <d v="2026-01-12T00:00:00"/>
    <m/>
    <m/>
    <x v="5"/>
    <x v="5"/>
    <m/>
  </r>
  <r>
    <x v="188"/>
    <x v="37"/>
    <d v="2026-01-20T00:00:00"/>
    <s v="MDV00036"/>
    <d v="2026-01-20T00:00:00"/>
    <n v="1120"/>
    <s v="PHI HOAT DONG DUNG THU SAN PHAM T12.2025"/>
    <n v="86464"/>
    <n v="0"/>
    <n v="0"/>
    <n v="86464"/>
    <s v="Giảm công nợ"/>
    <d v="2026-01-12T00:00:00"/>
    <m/>
    <n v="0"/>
    <n v="-86464"/>
    <n v="-86464"/>
    <n v="0"/>
    <d v="2026-01-20T00:00:00"/>
    <m/>
    <d v="2026-01-20T00:00:00"/>
    <n v="0"/>
    <m/>
    <s v=""/>
    <s v="Đã thanh toán"/>
    <d v="2026-01-20T00:00:00"/>
    <d v="2026-01-12T00:00:00"/>
    <m/>
    <m/>
    <x v="5"/>
    <x v="5"/>
    <m/>
  </r>
  <r>
    <x v="217"/>
    <x v="26"/>
    <d v="2026-01-21T00:00:00"/>
    <s v="BH01891"/>
    <d v="2026-01-21T00:00:00"/>
    <n v="4742"/>
    <s v="PO-70594 - Farmers market DC01 - Nơ Trang Long"/>
    <n v="1435669"/>
    <n v="0"/>
    <n v="114854"/>
    <n v="1550523"/>
    <s v="Bán hàng"/>
    <m/>
    <m/>
    <n v="0"/>
    <n v="1550523"/>
    <n v="0"/>
    <n v="1550523"/>
    <d v="2026-01-21T00:00:00"/>
    <m/>
    <d v="2026-01-21T00:00:00"/>
    <n v="0"/>
    <m/>
    <n v="78.560887268518854"/>
    <s v="Nợ quá hạn từ 60 ngày đến 90 ngày"/>
    <d v="2026-01-21T00:00:00"/>
    <d v="1899-12-30T00:00:00"/>
    <m/>
    <m/>
    <x v="7"/>
    <x v="7"/>
    <m/>
  </r>
  <r>
    <x v="202"/>
    <x v="176"/>
    <d v="2026-01-21T00:00:00"/>
    <s v="BH01914"/>
    <d v="2026-01-21T00:00:00"/>
    <n v="4764"/>
    <s v="79006 osf 19/1 - OsiFood Opal Riverside"/>
    <n v="537627"/>
    <n v="0"/>
    <n v="43010"/>
    <n v="580637"/>
    <s v="Bán hàng"/>
    <m/>
    <m/>
    <n v="0"/>
    <n v="580637"/>
    <n v="0"/>
    <n v="580637"/>
    <d v="2026-01-21T00:00:00"/>
    <m/>
    <d v="2026-01-21T00:00:00"/>
    <n v="0"/>
    <m/>
    <n v="78.560887268518854"/>
    <s v="Nợ quá hạn từ 60 ngày đến 90 ngày"/>
    <d v="2026-01-21T00:00:00"/>
    <d v="1899-12-30T00:00:00"/>
    <m/>
    <m/>
    <x v="24"/>
    <x v="24"/>
    <m/>
  </r>
  <r>
    <x v="211"/>
    <x v="39"/>
    <d v="2026-01-21T00:00:00"/>
    <s v="BH01923"/>
    <d v="2026-01-21T00:00:00"/>
    <n v="4772"/>
    <s v="260119-01010-00128"/>
    <n v="1912420"/>
    <n v="0"/>
    <n v="152994"/>
    <n v="2065414"/>
    <s v="Bán hàng"/>
    <d v="2026-03-11T00:00:00"/>
    <m/>
    <n v="0"/>
    <n v="2065414"/>
    <n v="2065414"/>
    <n v="0"/>
    <d v="2026-01-21T00:00:00"/>
    <m/>
    <d v="2026-01-21T00:00:00"/>
    <n v="0"/>
    <m/>
    <s v=""/>
    <s v="Đã thanh toán"/>
    <d v="2026-01-21T00:00:00"/>
    <d v="2026-03-11T00:00:00"/>
    <m/>
    <m/>
    <x v="5"/>
    <x v="5"/>
    <m/>
  </r>
  <r>
    <x v="218"/>
    <x v="165"/>
    <d v="2026-01-21T00:00:00"/>
    <s v="BH03129"/>
    <d v="2026-01-21T00:00:00"/>
    <n v="4754"/>
    <s v="Minh Cầu Gia Sàng (Chị Hà)"/>
    <n v="4514440"/>
    <n v="0"/>
    <n v="361155"/>
    <n v="4875595"/>
    <s v="Bán hàng"/>
    <d v="2026-02-10T00:00:00"/>
    <m/>
    <n v="0"/>
    <n v="4875595"/>
    <n v="4875595"/>
    <n v="0"/>
    <d v="2026-01-21T00:00:00"/>
    <m/>
    <d v="2026-01-21T00:00:00"/>
    <n v="0"/>
    <m/>
    <s v=""/>
    <s v="Đã thanh toán"/>
    <d v="2026-01-21T00:00:00"/>
    <d v="2026-02-10T00:00:00"/>
    <m/>
    <m/>
    <x v="23"/>
    <x v="23"/>
    <m/>
  </r>
  <r>
    <x v="179"/>
    <x v="15"/>
    <d v="2026-01-21T00:00:00"/>
    <s v="MDV00026"/>
    <d v="2026-01-21T00:00:00"/>
    <n v="157"/>
    <s v="Thu lai phi van chuyenT12.2025"/>
    <n v="1945339"/>
    <n v="0"/>
    <n v="0"/>
    <n v="1945339"/>
    <s v="Giảm công nợ"/>
    <d v="2026-02-10T00:00:00"/>
    <m/>
    <n v="0"/>
    <n v="-1945339"/>
    <n v="-1945339"/>
    <n v="0"/>
    <d v="2026-01-21T00:00:00"/>
    <m/>
    <d v="2026-01-21T00:00:00"/>
    <n v="0"/>
    <m/>
    <s v=""/>
    <s v="Đã thanh toán"/>
    <d v="2026-01-21T00:00:00"/>
    <d v="2026-02-10T00:00:00"/>
    <m/>
    <m/>
    <x v="5"/>
    <x v="5"/>
    <m/>
  </r>
  <r>
    <x v="188"/>
    <x v="37"/>
    <d v="2026-01-22T00:00:00"/>
    <s v="BH01934"/>
    <d v="2026-01-21T00:00:00"/>
    <n v="5100"/>
    <s v="TC260119-01004-00144"/>
    <n v="879080"/>
    <n v="0"/>
    <n v="70326"/>
    <n v="949406"/>
    <s v="Bán hàng"/>
    <d v="2026-03-11T00:00:00"/>
    <m/>
    <n v="0"/>
    <n v="949406"/>
    <n v="949406"/>
    <n v="0"/>
    <d v="2026-01-21T00:00:00"/>
    <m/>
    <d v="2026-01-21T00:00:00"/>
    <n v="0"/>
    <m/>
    <s v=""/>
    <s v="Đã thanh toán"/>
    <d v="2026-01-21T00:00:00"/>
    <d v="2026-03-11T00:00:00"/>
    <m/>
    <m/>
    <x v="5"/>
    <x v="5"/>
    <m/>
  </r>
  <r>
    <x v="191"/>
    <x v="174"/>
    <d v="2026-01-22T00:00:00"/>
    <s v="BH01974"/>
    <d v="2026-01-22T00:00:00"/>
    <n v="5140"/>
    <s v="79012 OSF 21/1 - OsiFood Nguyễn Văn Công"/>
    <n v="220293"/>
    <n v="0"/>
    <n v="17623"/>
    <n v="237916"/>
    <s v="Bán hàng"/>
    <m/>
    <m/>
    <n v="0"/>
    <n v="237916"/>
    <n v="0"/>
    <n v="237916"/>
    <d v="2026-01-22T00:00:00"/>
    <m/>
    <d v="2026-01-22T00:00:00"/>
    <n v="0"/>
    <m/>
    <n v="77.560887268518854"/>
    <s v="Nợ quá hạn từ 60 ngày đến 90 ngày"/>
    <d v="2026-01-22T00:00:00"/>
    <d v="1899-12-30T00:00:00"/>
    <m/>
    <m/>
    <x v="24"/>
    <x v="24"/>
    <m/>
  </r>
  <r>
    <x v="196"/>
    <x v="40"/>
    <d v="2026-01-22T00:00:00"/>
    <s v="BH02005"/>
    <d v="2026-01-23T00:00:00"/>
    <n v="5208"/>
    <s v="260121-01012-00008"/>
    <n v="48128400"/>
    <n v="0"/>
    <n v="3850272"/>
    <n v="51978672"/>
    <s v="Bán hàng"/>
    <d v="2026-03-31T00:00:00"/>
    <m/>
    <n v="0"/>
    <n v="51978672"/>
    <n v="51978672"/>
    <n v="0"/>
    <d v="2026-01-23T00:00:00"/>
    <m/>
    <d v="2026-01-23T00:00:00"/>
    <n v="0"/>
    <m/>
    <s v=""/>
    <s v="Đã thanh toán"/>
    <d v="2026-01-23T00:00:00"/>
    <d v="2026-03-31T00:00:00"/>
    <m/>
    <m/>
    <x v="5"/>
    <x v="5"/>
    <m/>
  </r>
  <r>
    <x v="178"/>
    <x v="160"/>
    <d v="2026-01-22T00:00:00"/>
    <s v="BH03369"/>
    <d v="2026-01-22T00:00:00"/>
    <n v="5181"/>
    <s v="K-Market Greenbay"/>
    <n v="695566"/>
    <n v="0"/>
    <n v="55645"/>
    <n v="751211"/>
    <s v="Bán hàng"/>
    <m/>
    <m/>
    <n v="0"/>
    <n v="751211"/>
    <n v="0"/>
    <n v="751211"/>
    <d v="2026-01-22T00:00:00"/>
    <m/>
    <d v="2026-01-22T00:00:00"/>
    <n v="0"/>
    <m/>
    <n v="77.560887268518854"/>
    <s v="Nợ quá hạn từ 60 ngày đến 90 ngày"/>
    <d v="2026-01-22T00:00:00"/>
    <d v="1899-12-30T00:00:00"/>
    <m/>
    <m/>
    <x v="10"/>
    <x v="10"/>
    <m/>
  </r>
  <r>
    <x v="193"/>
    <x v="38"/>
    <d v="2026-01-22T00:00:00"/>
    <s v="BH03394"/>
    <d v="2026-01-22T00:00:00"/>
    <n v="5176"/>
    <s v="Bán hàng CÔNG TY CỔ PHẦN TRUNG TÂM THƯƠNG MẠI LOTTE VIỆT NAM - CHI NHÁNH TÂY HỒ theo hóa đơn 00005176"/>
    <n v="2392055"/>
    <n v="0"/>
    <n v="191364"/>
    <n v="2583419"/>
    <s v="Bán hàng"/>
    <d v="2026-03-11T00:00:00"/>
    <m/>
    <n v="0"/>
    <n v="2583419"/>
    <n v="2583419"/>
    <n v="0"/>
    <d v="2026-01-22T00:00:00"/>
    <m/>
    <d v="2026-01-22T00:00:00"/>
    <n v="0"/>
    <m/>
    <s v=""/>
    <s v="Đã thanh toán"/>
    <d v="2026-01-22T00:00:00"/>
    <d v="2026-03-11T00:00:00"/>
    <m/>
    <m/>
    <x v="5"/>
    <x v="5"/>
    <m/>
  </r>
  <r>
    <x v="193"/>
    <x v="38"/>
    <d v="2026-01-22T00:00:00"/>
    <s v="BH03395"/>
    <d v="2026-01-22T00:00:00"/>
    <n v="5177"/>
    <s v="Bán hàng CÔNG TY CỔ PHẦN TRUNG TÂM THƯƠNG MẠI LOTTE VIỆT NAM - CHI NHÁNH TÂY HỒ theo hóa đơn 00005177"/>
    <n v="3521880"/>
    <n v="0"/>
    <n v="281750"/>
    <n v="3803630"/>
    <s v="Bán hàng"/>
    <d v="2026-03-11T00:00:00"/>
    <m/>
    <n v="0"/>
    <n v="3803630"/>
    <n v="3803630"/>
    <n v="0"/>
    <d v="2026-01-22T00:00:00"/>
    <m/>
    <d v="2026-01-22T00:00:00"/>
    <n v="0"/>
    <m/>
    <s v=""/>
    <s v="Đã thanh toán"/>
    <d v="2026-01-22T00:00:00"/>
    <d v="2026-03-11T00:00:00"/>
    <m/>
    <m/>
    <x v="5"/>
    <x v="5"/>
    <m/>
  </r>
  <r>
    <x v="208"/>
    <x v="178"/>
    <d v="2026-01-22T00:00:00"/>
    <s v="BH03416"/>
    <d v="2026-01-22T00:00:00"/>
    <n v="5194"/>
    <s v="K-Market Goldmak saphire"/>
    <n v="703839"/>
    <n v="0"/>
    <n v="56307"/>
    <n v="760146"/>
    <s v="Bán hàng"/>
    <m/>
    <m/>
    <n v="0"/>
    <n v="760146"/>
    <n v="0"/>
    <n v="760146"/>
    <d v="2026-01-22T00:00:00"/>
    <m/>
    <d v="2026-01-22T00:00:00"/>
    <n v="0"/>
    <m/>
    <n v="77.560887268518854"/>
    <s v="Nợ quá hạn từ 60 ngày đến 90 ngày"/>
    <d v="2026-01-22T00:00:00"/>
    <d v="1899-12-30T00:00:00"/>
    <m/>
    <m/>
    <x v="10"/>
    <x v="10"/>
    <m/>
  </r>
  <r>
    <x v="202"/>
    <x v="176"/>
    <d v="2026-01-23T00:00:00"/>
    <s v="BH02026"/>
    <d v="2026-01-23T00:00:00"/>
    <n v="5222"/>
    <s v="79006 OSF 21/1 - OsiFood Opal Riverside"/>
    <n v="583692"/>
    <n v="0"/>
    <n v="46695"/>
    <n v="630387"/>
    <s v="Bán hàng"/>
    <m/>
    <m/>
    <n v="0"/>
    <n v="630387"/>
    <n v="0"/>
    <n v="630387"/>
    <d v="2026-01-23T00:00:00"/>
    <m/>
    <d v="2026-01-23T00:00:00"/>
    <n v="0"/>
    <m/>
    <n v="76.560887268518854"/>
    <s v="Nợ quá hạn từ 60 ngày đến 90 ngày"/>
    <d v="2026-01-23T00:00:00"/>
    <d v="1899-12-30T00:00:00"/>
    <m/>
    <m/>
    <x v="24"/>
    <x v="24"/>
    <m/>
  </r>
  <r>
    <x v="210"/>
    <x v="169"/>
    <d v="2026-01-23T00:00:00"/>
    <s v="BH02092"/>
    <d v="2026-01-23T00:00:00"/>
    <n v="5236"/>
    <s v="68014 OSF 22/1 - Osifood Bình Lợi"/>
    <n v="997462"/>
    <n v="0"/>
    <n v="79797"/>
    <n v="1077259"/>
    <s v="Bán hàng"/>
    <m/>
    <m/>
    <n v="0"/>
    <n v="1077259"/>
    <n v="0"/>
    <n v="1077259"/>
    <d v="2026-01-23T00:00:00"/>
    <m/>
    <d v="2026-01-23T00:00:00"/>
    <n v="0"/>
    <m/>
    <n v="76.560887268518854"/>
    <s v="Nợ quá hạn từ 60 ngày đến 90 ngày"/>
    <d v="2026-01-23T00:00:00"/>
    <d v="1899-12-30T00:00:00"/>
    <m/>
    <m/>
    <x v="24"/>
    <x v="24"/>
    <m/>
  </r>
  <r>
    <x v="192"/>
    <x v="175"/>
    <d v="2026-01-23T00:00:00"/>
    <s v="BH02094"/>
    <d v="2026-01-23T00:00:00"/>
    <n v="5237"/>
    <s v="79004 OSF 21/1 - OsiFood 828A Xô Viết Nghệ Tĩnh"/>
    <n v="967903"/>
    <n v="0"/>
    <n v="77432"/>
    <n v="1045335"/>
    <s v="Bán hàng"/>
    <m/>
    <m/>
    <n v="0"/>
    <n v="1045335"/>
    <n v="0"/>
    <n v="1045335"/>
    <d v="2026-01-23T00:00:00"/>
    <m/>
    <d v="2026-01-23T00:00:00"/>
    <n v="0"/>
    <m/>
    <n v="76.560887268518854"/>
    <s v="Nợ quá hạn từ 60 ngày đến 90 ngày"/>
    <d v="2026-01-23T00:00:00"/>
    <d v="1899-12-30T00:00:00"/>
    <m/>
    <m/>
    <x v="24"/>
    <x v="24"/>
    <m/>
  </r>
  <r>
    <x v="179"/>
    <x v="15"/>
    <d v="2026-01-23T00:00:00"/>
    <s v="BH02537"/>
    <d v="2026-01-24T00:00:00"/>
    <n v="5268"/>
    <s v="260123-01001-00056"/>
    <n v="89826650"/>
    <n v="0"/>
    <n v="7186132"/>
    <n v="97012782"/>
    <s v="Bán hàng"/>
    <d v="2026-03-11T00:00:00"/>
    <m/>
    <n v="0"/>
    <n v="97012782"/>
    <n v="97012782"/>
    <n v="0"/>
    <d v="2026-01-24T00:00:00"/>
    <m/>
    <d v="2026-01-24T00:00:00"/>
    <n v="0"/>
    <m/>
    <s v=""/>
    <s v="Đã thanh toán"/>
    <d v="2026-01-24T00:00:00"/>
    <d v="2026-03-11T00:00:00"/>
    <m/>
    <m/>
    <x v="5"/>
    <x v="5"/>
    <m/>
  </r>
  <r>
    <x v="179"/>
    <x v="15"/>
    <d v="2026-01-23T00:00:00"/>
    <s v="BH02538"/>
    <d v="2026-01-24T00:00:00"/>
    <n v="5269"/>
    <s v="260122-01001-00052 - LOTTE NAM SÀI GÒN"/>
    <n v="24200170"/>
    <n v="0"/>
    <n v="1936014"/>
    <n v="26136184"/>
    <s v="Bán hàng"/>
    <d v="2026-03-31T00:00:00"/>
    <m/>
    <n v="0"/>
    <n v="26136184"/>
    <n v="26136184"/>
    <n v="0"/>
    <d v="2026-01-24T00:00:00"/>
    <m/>
    <d v="2026-01-24T00:00:00"/>
    <n v="0"/>
    <m/>
    <s v=""/>
    <s v="Đã thanh toán"/>
    <d v="2026-01-24T00:00:00"/>
    <d v="2026-03-31T00:00:00"/>
    <m/>
    <m/>
    <x v="5"/>
    <x v="5"/>
    <m/>
  </r>
  <r>
    <x v="179"/>
    <x v="15"/>
    <d v="2026-01-23T00:00:00"/>
    <s v="BH02539"/>
    <d v="2026-01-24T00:00:00"/>
    <n v="5270"/>
    <s v="260121-01001-00256"/>
    <n v="1072050"/>
    <n v="0"/>
    <n v="85764"/>
    <n v="1157814"/>
    <s v="Bán hàng"/>
    <d v="2026-03-11T00:00:00"/>
    <m/>
    <n v="0"/>
    <n v="1157814"/>
    <n v="1157814"/>
    <n v="0"/>
    <d v="2026-01-24T00:00:00"/>
    <m/>
    <d v="2026-01-24T00:00:00"/>
    <n v="0"/>
    <m/>
    <s v=""/>
    <s v="Đã thanh toán"/>
    <d v="2026-01-24T00:00:00"/>
    <d v="2026-03-11T00:00:00"/>
    <m/>
    <m/>
    <x v="5"/>
    <x v="5"/>
    <m/>
  </r>
  <r>
    <x v="197"/>
    <x v="171"/>
    <d v="2026-01-24T00:00:00"/>
    <s v="BH02554"/>
    <d v="2026-01-24T00:00:00"/>
    <n v="5288"/>
    <s v="79005 OSF 21/1 - Osifood Phước Long"/>
    <n v="622350"/>
    <n v="0"/>
    <n v="49788"/>
    <n v="672138"/>
    <s v="Bán hàng"/>
    <m/>
    <m/>
    <n v="0"/>
    <n v="672138"/>
    <n v="0"/>
    <n v="672138"/>
    <d v="2026-01-24T00:00:00"/>
    <m/>
    <d v="2026-01-24T00:00:00"/>
    <n v="0"/>
    <m/>
    <n v="75.560887268518854"/>
    <s v="Nợ quá hạn từ 60 ngày đến 90 ngày"/>
    <d v="2026-01-24T00:00:00"/>
    <d v="1899-12-30T00:00:00"/>
    <m/>
    <m/>
    <x v="24"/>
    <x v="24"/>
    <m/>
  </r>
  <r>
    <x v="219"/>
    <x v="181"/>
    <d v="2026-01-25T00:00:00"/>
    <s v="BH02599"/>
    <d v="2026-01-25T00:00:00"/>
    <n v="5993"/>
    <s v="68001 OSF 21/1 - OsiFood Fuji Nam Long"/>
    <n v="651515"/>
    <n v="0"/>
    <n v="52121"/>
    <n v="703636"/>
    <s v="Bán hàng"/>
    <m/>
    <m/>
    <n v="0"/>
    <n v="703636"/>
    <n v="0"/>
    <n v="703636"/>
    <d v="2026-01-25T00:00:00"/>
    <m/>
    <d v="2026-01-25T00:00:00"/>
    <n v="0"/>
    <m/>
    <n v="74.560887268518854"/>
    <s v="Nợ quá hạn từ 60 ngày đến 90 ngày"/>
    <d v="2026-01-25T00:00:00"/>
    <d v="1899-12-30T00:00:00"/>
    <m/>
    <m/>
    <x v="24"/>
    <x v="24"/>
    <m/>
  </r>
  <r>
    <x v="217"/>
    <x v="26"/>
    <d v="2026-01-26T00:00:00"/>
    <s v="BH02615"/>
    <d v="2026-01-26T00:00:00"/>
    <n v="6021"/>
    <s v="PO-71581 - Farmers market DC01 - Nơ Trang Long"/>
    <n v="2067345"/>
    <n v="0"/>
    <n v="165388"/>
    <n v="2232733"/>
    <s v="Bán hàng"/>
    <m/>
    <m/>
    <n v="0"/>
    <n v="2232733"/>
    <n v="0"/>
    <n v="2232733"/>
    <d v="2026-01-26T00:00:00"/>
    <m/>
    <d v="2026-01-26T00:00:00"/>
    <n v="0"/>
    <m/>
    <n v="73.560887268518854"/>
    <s v="Nợ quá hạn từ 60 ngày đến 90 ngày"/>
    <d v="2026-01-26T00:00:00"/>
    <d v="1899-12-30T00:00:00"/>
    <m/>
    <m/>
    <x v="7"/>
    <x v="7"/>
    <m/>
  </r>
  <r>
    <x v="211"/>
    <x v="39"/>
    <d v="2026-01-26T00:00:00"/>
    <s v="BH02627"/>
    <d v="2026-01-26T00:00:00"/>
    <n v="6032"/>
    <s v="260122-01010-00215"/>
    <n v="976340"/>
    <n v="0"/>
    <n v="78107"/>
    <n v="1054447"/>
    <s v="Bán hàng"/>
    <d v="2026-03-31T00:00:00"/>
    <m/>
    <n v="0"/>
    <n v="1054447"/>
    <n v="1054447"/>
    <n v="0"/>
    <d v="2026-01-26T00:00:00"/>
    <m/>
    <d v="2026-01-26T00:00:00"/>
    <n v="0"/>
    <m/>
    <s v=""/>
    <s v="Đã thanh toán"/>
    <d v="2026-01-26T00:00:00"/>
    <d v="2026-03-31T00:00:00"/>
    <m/>
    <m/>
    <x v="5"/>
    <x v="5"/>
    <m/>
  </r>
  <r>
    <x v="180"/>
    <x v="167"/>
    <d v="2026-01-26T00:00:00"/>
    <s v="BH03681"/>
    <d v="2026-01-26T00:00:00"/>
    <n v="6013"/>
    <s v="SIÊU THỊ MINH CẦU 2"/>
    <n v="3943210"/>
    <n v="0"/>
    <n v="315457"/>
    <n v="4258667"/>
    <s v="Bán hàng"/>
    <d v="2026-02-10T00:00:00"/>
    <m/>
    <n v="0"/>
    <n v="4258667"/>
    <n v="4258667"/>
    <n v="0"/>
    <d v="2026-01-26T00:00:00"/>
    <m/>
    <d v="2026-01-26T00:00:00"/>
    <n v="0"/>
    <m/>
    <s v=""/>
    <s v="Đã thanh toán"/>
    <d v="2026-01-26T00:00:00"/>
    <d v="2026-02-10T00:00:00"/>
    <m/>
    <m/>
    <x v="23"/>
    <x v="23"/>
    <m/>
  </r>
  <r>
    <x v="181"/>
    <x v="165"/>
    <d v="2026-01-26T00:00:00"/>
    <s v="BH03682"/>
    <d v="2026-01-26T00:00:00"/>
    <n v="6014"/>
    <s v="Minh cầu Quan Triều"/>
    <n v="3943210"/>
    <n v="0"/>
    <n v="315457"/>
    <n v="4258667"/>
    <s v="Bán hàng"/>
    <d v="2026-02-10T00:00:00"/>
    <m/>
    <n v="0"/>
    <n v="4258667"/>
    <n v="4258667"/>
    <n v="0"/>
    <d v="2026-01-26T00:00:00"/>
    <m/>
    <d v="2026-01-26T00:00:00"/>
    <n v="0"/>
    <m/>
    <s v=""/>
    <s v="Đã thanh toán"/>
    <d v="2026-01-26T00:00:00"/>
    <d v="2026-02-10T00:00:00"/>
    <m/>
    <m/>
    <x v="23"/>
    <x v="23"/>
    <m/>
  </r>
  <r>
    <x v="177"/>
    <x v="157"/>
    <d v="2026-01-26T00:00:00"/>
    <s v="BH03802"/>
    <d v="2026-01-26T00:00:00"/>
    <n v="6033"/>
    <s v="Bán hàng CÔNG TY CỔ PHẦN TRUNG TÂM THƯƠNG MẠI LOTTE VIỆT NAM - CHI NHÁNH BA ĐÌNH theo hóa đơn 00006033"/>
    <n v="3303115"/>
    <n v="0"/>
    <n v="264249"/>
    <n v="3567364"/>
    <s v="Bán hàng"/>
    <m/>
    <m/>
    <n v="0"/>
    <n v="3567364"/>
    <n v="0"/>
    <n v="3567364"/>
    <d v="2026-01-26T00:00:00"/>
    <m/>
    <d v="2026-01-26T00:00:00"/>
    <n v="0"/>
    <m/>
    <n v="73.560887268518854"/>
    <s v="Nợ quá hạn từ 60 ngày đến 90 ngày"/>
    <d v="2026-01-26T00:00:00"/>
    <d v="1899-12-30T00:00:00"/>
    <m/>
    <m/>
    <x v="5"/>
    <x v="5"/>
    <m/>
  </r>
  <r>
    <x v="193"/>
    <x v="38"/>
    <d v="2026-01-26T00:00:00"/>
    <s v="BH03803"/>
    <d v="2026-01-26T00:00:00"/>
    <n v="6034"/>
    <s v="Bán hàng CÔNG TY CỔ PHẦN TRUNG TÂM THƯƠNG MẠI LOTTE VIỆT NAM - CHI NHÁNH TÂY HỒ theo hóa đơn 00006034"/>
    <n v="904120"/>
    <n v="0"/>
    <n v="72330"/>
    <n v="976450"/>
    <s v="Bán hàng"/>
    <d v="2026-03-31T00:00:00"/>
    <m/>
    <n v="0"/>
    <n v="976450"/>
    <n v="976450"/>
    <n v="0"/>
    <d v="2026-01-26T00:00:00"/>
    <m/>
    <d v="2026-01-26T00:00:00"/>
    <n v="0"/>
    <m/>
    <s v=""/>
    <s v="Đã thanh toán"/>
    <d v="2026-01-26T00:00:00"/>
    <d v="2026-03-31T00:00:00"/>
    <m/>
    <m/>
    <x v="5"/>
    <x v="5"/>
    <m/>
  </r>
  <r>
    <x v="205"/>
    <x v="29"/>
    <d v="2026-01-26T00:00:00"/>
    <s v="BH03846"/>
    <d v="2026-01-26T00:00:00"/>
    <n v="6056"/>
    <s v="K-Market The Matrix one"/>
    <n v="565207"/>
    <n v="0"/>
    <n v="45217"/>
    <n v="610424"/>
    <s v="Bán hàng"/>
    <m/>
    <m/>
    <n v="0"/>
    <n v="610424"/>
    <n v="0"/>
    <n v="610424"/>
    <d v="2026-01-26T00:00:00"/>
    <m/>
    <d v="2026-01-26T00:00:00"/>
    <n v="0"/>
    <m/>
    <n v="73.560887268518854"/>
    <s v="Nợ quá hạn từ 60 ngày đến 90 ngày"/>
    <d v="2026-01-26T00:00:00"/>
    <d v="1899-12-30T00:00:00"/>
    <m/>
    <m/>
    <x v="10"/>
    <x v="10"/>
    <m/>
  </r>
  <r>
    <x v="214"/>
    <x v="137"/>
    <d v="2026-01-26T00:00:00"/>
    <s v="BH03847"/>
    <d v="2026-01-26T00:00:00"/>
    <n v="6057"/>
    <s v="K-Market Goldmark Ruby"/>
    <n v="850314"/>
    <n v="0"/>
    <n v="68025"/>
    <n v="918339"/>
    <s v="Bán hàng"/>
    <m/>
    <m/>
    <n v="0"/>
    <n v="918339"/>
    <n v="0"/>
    <n v="918339"/>
    <d v="2026-01-26T00:00:00"/>
    <m/>
    <d v="2026-01-26T00:00:00"/>
    <n v="0"/>
    <m/>
    <n v="73.560887268518854"/>
    <s v="Nợ quá hạn từ 60 ngày đến 90 ngày"/>
    <d v="2026-01-26T00:00:00"/>
    <d v="1899-12-30T00:00:00"/>
    <m/>
    <m/>
    <x v="10"/>
    <x v="10"/>
    <m/>
  </r>
  <r>
    <x v="199"/>
    <x v="30"/>
    <d v="2026-01-26T00:00:00"/>
    <s v="BH03848"/>
    <d v="2026-01-26T00:00:00"/>
    <n v="6058"/>
    <s v="K-Market Quang Minh"/>
    <n v="787029"/>
    <n v="0"/>
    <n v="62962"/>
    <n v="849991"/>
    <s v="Bán hàng"/>
    <m/>
    <m/>
    <n v="0"/>
    <n v="849991"/>
    <n v="0"/>
    <n v="849991"/>
    <d v="2026-01-26T00:00:00"/>
    <m/>
    <d v="2026-01-26T00:00:00"/>
    <n v="0"/>
    <m/>
    <n v="73.560887268518854"/>
    <s v="Nợ quá hạn từ 60 ngày đến 90 ngày"/>
    <d v="2026-01-26T00:00:00"/>
    <d v="1899-12-30T00:00:00"/>
    <m/>
    <m/>
    <x v="10"/>
    <x v="10"/>
    <m/>
  </r>
  <r>
    <x v="189"/>
    <x v="36"/>
    <d v="2026-01-26T00:00:00"/>
    <s v="SG/HTRS108141ZI"/>
    <d v="2026-01-26T00:00:00"/>
    <m/>
    <s v="ĐÃ KIỂM TRA - HÀNG TRẢ - LOTTEMART PHAN THIẾT - LOTTE-BTN-00-002"/>
    <n v="116611"/>
    <n v="0"/>
    <n v="9329"/>
    <n v="125940"/>
    <s v="Hàng trả"/>
    <d v="2026-02-10T00:00:00"/>
    <m/>
    <n v="0"/>
    <n v="-125940"/>
    <n v="-125940"/>
    <n v="0"/>
    <d v="2026-01-26T00:00:00"/>
    <m/>
    <d v="2026-01-26T00:00:00"/>
    <n v="0"/>
    <m/>
    <s v=""/>
    <s v="Đã thanh toán"/>
    <d v="2026-01-26T00:00:00"/>
    <d v="2026-02-10T00:00:00"/>
    <m/>
    <m/>
    <x v="5"/>
    <x v="5"/>
    <m/>
  </r>
  <r>
    <x v="186"/>
    <x v="35"/>
    <d v="2026-01-27T00:00:00"/>
    <s v="BH02642"/>
    <d v="2026-01-26T00:00:00"/>
    <n v="6095"/>
    <s v="TC260123-01013-00250"/>
    <n v="6581905"/>
    <n v="0"/>
    <n v="526552"/>
    <n v="7108457"/>
    <s v="Bán hàng"/>
    <d v="2026-03-11T00:00:00"/>
    <m/>
    <n v="0"/>
    <n v="7108457"/>
    <n v="7108457"/>
    <n v="0"/>
    <d v="2026-01-26T00:00:00"/>
    <m/>
    <d v="2026-01-26T00:00:00"/>
    <n v="0"/>
    <m/>
    <s v=""/>
    <s v="Đã thanh toán"/>
    <d v="2026-01-26T00:00:00"/>
    <d v="2026-03-11T00:00:00"/>
    <m/>
    <m/>
    <x v="5"/>
    <x v="5"/>
    <m/>
  </r>
  <r>
    <x v="186"/>
    <x v="35"/>
    <d v="2026-01-27T00:00:00"/>
    <s v="BH02643"/>
    <d v="2026-01-26T00:00:00"/>
    <n v="6096"/>
    <s v="TC260126-01013-00090"/>
    <n v="7070075"/>
    <n v="0"/>
    <n v="565606"/>
    <n v="7635681"/>
    <s v="Bán hàng"/>
    <d v="2026-03-11T00:00:00"/>
    <m/>
    <n v="0"/>
    <n v="7635681"/>
    <n v="7635681"/>
    <n v="0"/>
    <d v="2026-01-26T00:00:00"/>
    <m/>
    <d v="2026-01-26T00:00:00"/>
    <n v="0"/>
    <m/>
    <s v=""/>
    <s v="Đã thanh toán"/>
    <d v="2026-01-26T00:00:00"/>
    <d v="2026-03-11T00:00:00"/>
    <m/>
    <m/>
    <x v="5"/>
    <x v="5"/>
    <m/>
  </r>
  <r>
    <x v="188"/>
    <x v="37"/>
    <d v="2026-01-27T00:00:00"/>
    <s v="BH02644"/>
    <d v="2026-01-26T00:00:00"/>
    <n v="6097"/>
    <s v="TC260126-01004-00216"/>
    <n v="2741130"/>
    <n v="0"/>
    <n v="219290"/>
    <n v="2960420"/>
    <s v="Bán hàng"/>
    <d v="2026-03-11T00:00:00"/>
    <m/>
    <n v="0"/>
    <n v="2960420"/>
    <n v="2960420"/>
    <n v="0"/>
    <d v="2026-01-26T00:00:00"/>
    <m/>
    <d v="2026-01-26T00:00:00"/>
    <n v="0"/>
    <m/>
    <s v=""/>
    <s v="Đã thanh toán"/>
    <d v="2026-01-26T00:00:00"/>
    <d v="2026-03-11T00:00:00"/>
    <m/>
    <m/>
    <x v="5"/>
    <x v="5"/>
    <m/>
  </r>
  <r>
    <x v="190"/>
    <x v="33"/>
    <d v="2026-01-27T00:00:00"/>
    <s v="BH02645"/>
    <d v="2026-01-26T00:00:00"/>
    <n v="6098"/>
    <s v="TC260126-01009-00028"/>
    <n v="8097850"/>
    <n v="0"/>
    <n v="647828"/>
    <n v="8745678"/>
    <s v="Bán hàng"/>
    <d v="2026-03-11T00:00:00"/>
    <m/>
    <n v="0"/>
    <n v="8745678"/>
    <n v="8745678"/>
    <n v="0"/>
    <d v="2026-01-26T00:00:00"/>
    <m/>
    <d v="2026-01-26T00:00:00"/>
    <n v="0"/>
    <m/>
    <s v=""/>
    <s v="Đã thanh toán"/>
    <d v="2026-01-26T00:00:00"/>
    <d v="2026-03-11T00:00:00"/>
    <m/>
    <m/>
    <x v="5"/>
    <x v="5"/>
    <m/>
  </r>
  <r>
    <x v="187"/>
    <x v="34"/>
    <d v="2026-01-27T00:00:00"/>
    <s v="BH02646"/>
    <d v="2026-01-26T00:00:00"/>
    <n v="6099"/>
    <s v="TC260126-01016-00041"/>
    <n v="9562100"/>
    <n v="0"/>
    <n v="764968"/>
    <n v="10327068"/>
    <s v="Bán hàng"/>
    <d v="2026-03-31T00:00:00"/>
    <m/>
    <n v="0"/>
    <n v="10327068"/>
    <n v="10327068"/>
    <n v="0"/>
    <d v="2026-01-26T00:00:00"/>
    <m/>
    <d v="2026-01-26T00:00:00"/>
    <n v="0"/>
    <m/>
    <s v=""/>
    <s v="Đã thanh toán"/>
    <d v="2026-01-26T00:00:00"/>
    <d v="2026-03-31T00:00:00"/>
    <m/>
    <m/>
    <x v="5"/>
    <x v="5"/>
    <m/>
  </r>
  <r>
    <x v="187"/>
    <x v="34"/>
    <d v="2026-01-27T00:00:00"/>
    <s v="BH02647"/>
    <d v="2026-01-26T00:00:00"/>
    <n v="6100"/>
    <s v="TC260126-01016-00122"/>
    <n v="48817000"/>
    <n v="0"/>
    <n v="3905360"/>
    <n v="52722360"/>
    <s v="Bán hàng"/>
    <d v="2026-03-11T00:00:00"/>
    <m/>
    <n v="0"/>
    <n v="52722360"/>
    <n v="52722360"/>
    <n v="0"/>
    <d v="2026-01-26T00:00:00"/>
    <m/>
    <d v="2026-01-26T00:00:00"/>
    <n v="0"/>
    <m/>
    <s v=""/>
    <s v="Đã thanh toán"/>
    <d v="2026-01-26T00:00:00"/>
    <d v="2026-03-11T00:00:00"/>
    <m/>
    <m/>
    <x v="5"/>
    <x v="5"/>
    <m/>
  </r>
  <r>
    <x v="179"/>
    <x v="15"/>
    <d v="2026-01-27T00:00:00"/>
    <s v="BH02678"/>
    <d v="2026-01-24T00:00:00"/>
    <n v="150"/>
    <s v="Chiết khấu cơ bản tháng 12/2025 kèm bảng kê số 01122025/BKHD/NT-LOTTE Ngày 24 tháng 01 năm 2026"/>
    <n v="0"/>
    <n v="3695304"/>
    <n v="-295624"/>
    <n v="-3990928"/>
    <s v="Bán hàng"/>
    <d v="2026-01-12T00:00:00"/>
    <m/>
    <n v="0"/>
    <n v="-3990928"/>
    <n v="-3990928"/>
    <n v="0"/>
    <d v="2026-01-24T00:00:00"/>
    <m/>
    <d v="2026-01-24T00:00:00"/>
    <n v="0"/>
    <m/>
    <s v=""/>
    <s v="Đã thanh toán"/>
    <d v="2026-01-24T00:00:00"/>
    <d v="2026-01-12T00:00:00"/>
    <m/>
    <m/>
    <x v="5"/>
    <x v="5"/>
    <m/>
  </r>
  <r>
    <x v="195"/>
    <x v="156"/>
    <d v="2026-01-27T00:00:00"/>
    <s v="BH02679"/>
    <d v="2026-01-24T00:00:00"/>
    <n v="151"/>
    <s v="Chiết khấu cơ bản tháng 12/2025 kèm bảng kê số 03122025/BKHD/NT-LOTTE Ngày 24 tháng 01 năm 2026"/>
    <n v="0"/>
    <n v="321656"/>
    <n v="-25732"/>
    <n v="-347388"/>
    <s v="Bán hàng"/>
    <d v="2026-01-12T00:00:00"/>
    <m/>
    <n v="0"/>
    <n v="-347388"/>
    <n v="-347388"/>
    <n v="0"/>
    <d v="2026-01-24T00:00:00"/>
    <m/>
    <d v="2026-01-24T00:00:00"/>
    <n v="0"/>
    <m/>
    <s v=""/>
    <s v="Đã thanh toán"/>
    <d v="2026-01-24T00:00:00"/>
    <d v="2026-01-12T00:00:00"/>
    <m/>
    <m/>
    <x v="5"/>
    <x v="5"/>
    <m/>
  </r>
  <r>
    <x v="188"/>
    <x v="37"/>
    <d v="2026-01-27T00:00:00"/>
    <s v="BH02680"/>
    <d v="2026-01-24T00:00:00"/>
    <n v="152"/>
    <s v="Chiết khấu cơ bản tháng 12/2025 kèm bảng kê số 04122025/BKHD/NT-LOTTE Ngày 24 tháng 01 năm 2026"/>
    <n v="0"/>
    <n v="366819"/>
    <n v="-29346"/>
    <n v="-396165"/>
    <s v="Bán hàng"/>
    <d v="2026-01-12T00:00:00"/>
    <m/>
    <n v="0"/>
    <n v="-396165"/>
    <n v="-396165"/>
    <n v="0"/>
    <d v="2026-01-24T00:00:00"/>
    <m/>
    <d v="2026-01-24T00:00:00"/>
    <n v="0"/>
    <m/>
    <s v=""/>
    <s v="Đã thanh toán"/>
    <d v="2026-01-24T00:00:00"/>
    <d v="2026-01-12T00:00:00"/>
    <m/>
    <m/>
    <x v="5"/>
    <x v="5"/>
    <m/>
  </r>
  <r>
    <x v="212"/>
    <x v="155"/>
    <d v="2026-01-27T00:00:00"/>
    <s v="BH02681"/>
    <d v="2026-01-24T00:00:00"/>
    <n v="153"/>
    <s v="Chiết khấu cơ bản tháng 12/2025 kèm bảng kê số 05122025/BKHD/NT-LOTTE Ngày 24 tháng 01 năm 2026"/>
    <n v="0"/>
    <n v="574715"/>
    <n v="-45977"/>
    <n v="-620692"/>
    <s v="Bán hàng"/>
    <d v="2026-01-12T00:00:00"/>
    <m/>
    <n v="0"/>
    <n v="-620692"/>
    <n v="-620692"/>
    <n v="0"/>
    <d v="2026-01-24T00:00:00"/>
    <m/>
    <d v="2026-01-24T00:00:00"/>
    <n v="0"/>
    <m/>
    <s v=""/>
    <s v="Đã thanh toán"/>
    <d v="2026-01-24T00:00:00"/>
    <d v="2026-01-12T00:00:00"/>
    <m/>
    <m/>
    <x v="5"/>
    <x v="5"/>
    <m/>
  </r>
  <r>
    <x v="189"/>
    <x v="36"/>
    <d v="2026-01-27T00:00:00"/>
    <s v="BH02682"/>
    <d v="2026-01-24T00:00:00"/>
    <n v="154"/>
    <s v="Chiết khấu cơ bản tháng 12/2025 kèm bảng kê số 06122025/BKHD/NT-LOTTE Ngày 24 tháng 01 năm 2026"/>
    <n v="0"/>
    <n v="763578"/>
    <n v="-61086"/>
    <n v="-824664"/>
    <s v="Bán hàng"/>
    <d v="2026-01-12T00:00:00"/>
    <m/>
    <n v="0"/>
    <n v="-824664"/>
    <n v="-824664"/>
    <n v="0"/>
    <d v="2026-01-24T00:00:00"/>
    <m/>
    <d v="2026-01-24T00:00:00"/>
    <n v="0"/>
    <m/>
    <s v=""/>
    <s v="Đã thanh toán"/>
    <d v="2026-01-24T00:00:00"/>
    <d v="2026-01-12T00:00:00"/>
    <m/>
    <m/>
    <x v="5"/>
    <x v="5"/>
    <m/>
  </r>
  <r>
    <x v="190"/>
    <x v="33"/>
    <d v="2026-01-27T00:00:00"/>
    <s v="BH02683"/>
    <d v="2026-01-24T00:00:00"/>
    <n v="156"/>
    <s v="Chiết khấu cơ bản tháng 12/2025 kèm bảng kê số 08122025/BKHD/NT-LOTTE Ngày 24 tháng 01 năm 2026"/>
    <n v="0"/>
    <n v="571710"/>
    <n v="-45737"/>
    <n v="-617447"/>
    <s v="Bán hàng"/>
    <d v="2026-01-12T00:00:00"/>
    <m/>
    <n v="0"/>
    <n v="-617447"/>
    <n v="-617447"/>
    <n v="0"/>
    <d v="2026-01-24T00:00:00"/>
    <m/>
    <d v="2026-01-24T00:00:00"/>
    <n v="0"/>
    <m/>
    <s v=""/>
    <s v="Đã thanh toán"/>
    <d v="2026-01-24T00:00:00"/>
    <d v="2026-01-12T00:00:00"/>
    <m/>
    <m/>
    <x v="5"/>
    <x v="5"/>
    <m/>
  </r>
  <r>
    <x v="211"/>
    <x v="39"/>
    <d v="2026-01-27T00:00:00"/>
    <s v="BH02684"/>
    <d v="2026-01-24T00:00:00"/>
    <n v="157"/>
    <s v="Chiết khấu cơ bản tháng 12/2025 kèm bảng kê số 09122025/BKHD/NT-LOTTE Ngày 24 tháng 01 năm 2026"/>
    <n v="0"/>
    <n v="24068"/>
    <n v="-1925"/>
    <n v="-25993"/>
    <s v="Bán hàng"/>
    <d v="2026-01-12T00:00:00"/>
    <m/>
    <n v="0"/>
    <n v="-25993"/>
    <n v="-25993"/>
    <n v="0"/>
    <d v="2026-01-24T00:00:00"/>
    <m/>
    <d v="2026-01-24T00:00:00"/>
    <n v="0"/>
    <m/>
    <s v=""/>
    <s v="Đã thanh toán"/>
    <d v="2026-01-24T00:00:00"/>
    <d v="2026-01-12T00:00:00"/>
    <m/>
    <m/>
    <x v="5"/>
    <x v="5"/>
    <m/>
  </r>
  <r>
    <x v="201"/>
    <x v="14"/>
    <d v="2026-01-27T00:00:00"/>
    <s v="BH02685"/>
    <d v="2026-01-24T00:00:00"/>
    <n v="158"/>
    <s v="Chiết khấu cơ bản tháng 12/2025 kèm bảng kê số 10122025/BKHD/NT-LOTTE Ngày 24 tháng 01 năm 2026"/>
    <n v="0"/>
    <n v="623504"/>
    <n v="-49880"/>
    <n v="-673384"/>
    <s v="Bán hàng"/>
    <d v="2026-01-12T00:00:00"/>
    <m/>
    <n v="0"/>
    <n v="-673384"/>
    <n v="-673384"/>
    <n v="0"/>
    <d v="2026-01-24T00:00:00"/>
    <m/>
    <d v="2026-01-24T00:00:00"/>
    <n v="0"/>
    <m/>
    <s v=""/>
    <s v="Đã thanh toán"/>
    <d v="2026-01-24T00:00:00"/>
    <d v="2026-01-12T00:00:00"/>
    <m/>
    <m/>
    <x v="5"/>
    <x v="5"/>
    <m/>
  </r>
  <r>
    <x v="196"/>
    <x v="40"/>
    <d v="2026-01-27T00:00:00"/>
    <s v="BH02686"/>
    <d v="2026-01-24T00:00:00"/>
    <n v="159"/>
    <s v="Chiết khấu cơ bản tháng 12/2025 kèm bảng kê số 11122025/BKHD/NT-LOTTE Ngày 24 tháng 01 năm 2026"/>
    <n v="0"/>
    <n v="1763214"/>
    <n v="-141057"/>
    <n v="-1904271"/>
    <s v="Bán hàng"/>
    <d v="2026-01-12T00:00:00"/>
    <m/>
    <n v="0"/>
    <n v="-1904271"/>
    <n v="-1904271"/>
    <n v="0"/>
    <d v="2026-01-24T00:00:00"/>
    <m/>
    <d v="2026-01-24T00:00:00"/>
    <n v="0"/>
    <m/>
    <s v=""/>
    <s v="Đã thanh toán"/>
    <d v="2026-01-24T00:00:00"/>
    <d v="2026-01-12T00:00:00"/>
    <m/>
    <m/>
    <x v="5"/>
    <x v="5"/>
    <m/>
  </r>
  <r>
    <x v="186"/>
    <x v="35"/>
    <d v="2026-01-27T00:00:00"/>
    <s v="BH02687"/>
    <d v="2026-01-24T00:00:00"/>
    <n v="160"/>
    <s v="Chiết khấu cơ bản tháng 12/2025 kèm bảng kê số 12122025/BKHD/NT-LOTTE Ngày 24 tháng 01 năm 2026"/>
    <n v="0"/>
    <n v="1363241"/>
    <n v="-109059"/>
    <n v="-1472300"/>
    <s v="Bán hàng"/>
    <d v="2026-01-12T00:00:00"/>
    <m/>
    <n v="0"/>
    <n v="-1472300"/>
    <n v="-1472300"/>
    <n v="0"/>
    <d v="2026-01-24T00:00:00"/>
    <m/>
    <d v="2026-01-24T00:00:00"/>
    <n v="0"/>
    <m/>
    <s v=""/>
    <s v="Đã thanh toán"/>
    <d v="2026-01-24T00:00:00"/>
    <d v="2026-01-12T00:00:00"/>
    <m/>
    <m/>
    <x v="5"/>
    <x v="5"/>
    <m/>
  </r>
  <r>
    <x v="187"/>
    <x v="34"/>
    <d v="2026-01-27T00:00:00"/>
    <s v="BH02688"/>
    <d v="2026-01-24T00:00:00"/>
    <n v="161"/>
    <s v="Chiết khấu cơ bản tháng 12/2025 kèm bảng kê số 13122025/BKHD/NT-LOTTE Ngày 24 tháng 01 năm 2026"/>
    <n v="0"/>
    <n v="1383919"/>
    <n v="-110714"/>
    <n v="-1494633"/>
    <s v="Bán hàng"/>
    <d v="2026-01-12T00:00:00"/>
    <m/>
    <n v="0"/>
    <n v="-1494633"/>
    <n v="-1494633"/>
    <n v="0"/>
    <d v="2026-01-24T00:00:00"/>
    <m/>
    <d v="2026-01-24T00:00:00"/>
    <n v="0"/>
    <m/>
    <s v=""/>
    <s v="Đã thanh toán"/>
    <d v="2026-01-24T00:00:00"/>
    <d v="2026-01-12T00:00:00"/>
    <m/>
    <m/>
    <x v="5"/>
    <x v="5"/>
    <m/>
  </r>
  <r>
    <x v="213"/>
    <x v="165"/>
    <d v="2026-01-27T00:00:00"/>
    <s v="BH03902"/>
    <d v="2026-01-27T00:00:00"/>
    <n v="6103"/>
    <s v="Minh cầu Thịnh Đán"/>
    <n v="4503395"/>
    <n v="0"/>
    <n v="360272"/>
    <n v="4863667"/>
    <s v="Bán hàng"/>
    <d v="2026-02-10T00:00:00"/>
    <m/>
    <n v="0"/>
    <n v="4863667"/>
    <n v="4863667"/>
    <n v="0"/>
    <d v="2026-01-27T00:00:00"/>
    <m/>
    <d v="2026-01-27T00:00:00"/>
    <n v="0"/>
    <m/>
    <s v=""/>
    <s v="Đã thanh toán"/>
    <d v="2026-01-27T00:00:00"/>
    <d v="2026-02-10T00:00:00"/>
    <m/>
    <m/>
    <x v="23"/>
    <x v="23"/>
    <m/>
  </r>
  <r>
    <x v="177"/>
    <x v="157"/>
    <d v="2026-01-27T00:00:00"/>
    <s v="BH04148"/>
    <d v="2026-01-24T00:00:00"/>
    <n v="155"/>
    <s v="Chiết khấu cơ bản tháng 12/2025 kèm bảng kê số 07122025/BKHD/NT-LOTTE Ngày 24 tháng 01 năm 2026"/>
    <n v="0"/>
    <n v="246612"/>
    <n v="-19729"/>
    <n v="-266341"/>
    <s v="Bán hàng"/>
    <d v="2026-01-12T00:00:00"/>
    <m/>
    <n v="0"/>
    <n v="-266341"/>
    <n v="-266341"/>
    <n v="0"/>
    <d v="2026-01-24T00:00:00"/>
    <m/>
    <d v="2026-01-24T00:00:00"/>
    <n v="0"/>
    <m/>
    <s v=""/>
    <s v="Đã thanh toán"/>
    <d v="2026-01-24T00:00:00"/>
    <d v="2026-01-12T00:00:00"/>
    <m/>
    <m/>
    <x v="5"/>
    <x v="5"/>
    <m/>
  </r>
  <r>
    <x v="193"/>
    <x v="38"/>
    <d v="2026-01-27T00:00:00"/>
    <s v="BH04149"/>
    <d v="2026-01-24T00:00:00"/>
    <n v="162"/>
    <s v="Chiết khấu cơ bản tháng 12/2025 kèm bảng kê số 14122025/BKHD/NT-LOTTE Ngày 24 tháng 01 năm 2026"/>
    <n v="0"/>
    <n v="658580"/>
    <n v="-52686"/>
    <n v="-711266"/>
    <s v="Bán hàng"/>
    <d v="2026-01-12T00:00:00"/>
    <m/>
    <n v="0"/>
    <n v="-711266"/>
    <n v="-711266"/>
    <n v="0"/>
    <d v="2026-01-24T00:00:00"/>
    <m/>
    <d v="2026-01-24T00:00:00"/>
    <n v="0"/>
    <m/>
    <s v=""/>
    <s v="Đã thanh toán"/>
    <d v="2026-01-24T00:00:00"/>
    <d v="2026-01-12T00:00:00"/>
    <m/>
    <m/>
    <x v="5"/>
    <x v="5"/>
    <m/>
  </r>
  <r>
    <x v="188"/>
    <x v="37"/>
    <d v="2026-01-27T00:00:00"/>
    <s v="SG/HTRS108142ZI"/>
    <d v="2026-01-27T00:00:00"/>
    <m/>
    <s v="ĐÃ KIỂM TRA - HÀNG TRẢ - LOTTEMART ĐÀ NẴNG - LOTTE-DNG-00-009"/>
    <n v="116611"/>
    <n v="0"/>
    <n v="9329"/>
    <n v="125940"/>
    <s v="Hàng trả"/>
    <d v="2026-02-10T00:00:00"/>
    <m/>
    <n v="0"/>
    <n v="-125940"/>
    <n v="-125940"/>
    <n v="0"/>
    <d v="2026-01-27T00:00:00"/>
    <m/>
    <d v="2026-01-27T00:00:00"/>
    <n v="0"/>
    <m/>
    <s v=""/>
    <s v="Đã thanh toán"/>
    <d v="2026-01-27T00:00:00"/>
    <d v="2026-02-10T00:00:00"/>
    <m/>
    <m/>
    <x v="5"/>
    <x v="5"/>
    <m/>
  </r>
  <r>
    <x v="195"/>
    <x v="156"/>
    <d v="2026-01-28T00:00:00"/>
    <s v="BH02737"/>
    <d v="2026-01-28T00:00:00"/>
    <n v="6763"/>
    <s v="260126-01003-00062"/>
    <n v="1464510"/>
    <n v="0"/>
    <n v="117161"/>
    <n v="1581671"/>
    <s v="Bán hàng"/>
    <d v="2026-03-11T00:00:00"/>
    <m/>
    <n v="0"/>
    <n v="1581671"/>
    <n v="1581671"/>
    <n v="0"/>
    <d v="2026-01-28T00:00:00"/>
    <m/>
    <d v="2026-01-28T00:00:00"/>
    <n v="0"/>
    <m/>
    <s v=""/>
    <s v="Đã thanh toán"/>
    <d v="2026-01-28T00:00:00"/>
    <d v="2026-03-11T00:00:00"/>
    <m/>
    <m/>
    <x v="5"/>
    <x v="5"/>
    <m/>
  </r>
  <r>
    <x v="195"/>
    <x v="156"/>
    <d v="2026-01-28T00:00:00"/>
    <s v="BH02738"/>
    <d v="2026-01-28T00:00:00"/>
    <n v="6764"/>
    <s v="260126-01003-00311"/>
    <n v="932890"/>
    <n v="0"/>
    <n v="74631"/>
    <n v="1007521"/>
    <s v="Bán hàng"/>
    <d v="2026-03-11T00:00:00"/>
    <m/>
    <n v="0"/>
    <n v="1007521"/>
    <n v="1007521"/>
    <n v="0"/>
    <d v="2026-01-28T00:00:00"/>
    <m/>
    <d v="2026-01-28T00:00:00"/>
    <n v="0"/>
    <m/>
    <s v=""/>
    <s v="Đã thanh toán"/>
    <d v="2026-01-28T00:00:00"/>
    <d v="2026-03-11T00:00:00"/>
    <m/>
    <m/>
    <x v="5"/>
    <x v="5"/>
    <m/>
  </r>
  <r>
    <x v="206"/>
    <x v="28"/>
    <d v="2026-01-28T00:00:00"/>
    <s v="BH04312"/>
    <d v="2026-01-28T00:00:00"/>
    <n v="6812"/>
    <s v="K-Market 17T3"/>
    <n v="1584015"/>
    <n v="0"/>
    <n v="126721"/>
    <n v="1710736"/>
    <s v="Bán hàng"/>
    <m/>
    <m/>
    <n v="0"/>
    <n v="1710736"/>
    <n v="0"/>
    <n v="1710736"/>
    <d v="2026-01-28T00:00:00"/>
    <m/>
    <d v="2026-01-28T00:00:00"/>
    <n v="0"/>
    <m/>
    <n v="71.560887268518854"/>
    <s v="Nợ quá hạn từ 60 ngày đến 90 ngày"/>
    <d v="2026-01-28T00:00:00"/>
    <d v="1899-12-30T00:00:00"/>
    <m/>
    <m/>
    <x v="10"/>
    <x v="10"/>
    <m/>
  </r>
  <r>
    <x v="198"/>
    <x v="165"/>
    <d v="2026-01-28T00:00:00"/>
    <s v="BH04318"/>
    <d v="2026-01-28T00:00:00"/>
    <n v="6813"/>
    <s v="Minh Cầu Gang Thép"/>
    <n v="6224820"/>
    <n v="0"/>
    <n v="497986"/>
    <n v="6722806"/>
    <s v="Bán hàng"/>
    <d v="2026-02-10T00:00:00"/>
    <m/>
    <n v="0"/>
    <n v="6722806"/>
    <n v="6722806"/>
    <n v="0"/>
    <d v="2026-01-28T00:00:00"/>
    <m/>
    <d v="2026-01-28T00:00:00"/>
    <n v="0"/>
    <m/>
    <s v=""/>
    <s v="Đã thanh toán"/>
    <d v="2026-01-28T00:00:00"/>
    <d v="2026-02-10T00:00:00"/>
    <m/>
    <m/>
    <x v="23"/>
    <x v="23"/>
    <m/>
  </r>
  <r>
    <x v="217"/>
    <x v="26"/>
    <d v="2026-01-29T00:00:00"/>
    <s v="BH02966"/>
    <d v="2026-01-29T00:00:00"/>
    <n v="7189"/>
    <s v="PO-72098 - Farmers market DC01 - Nơ Trang Long"/>
    <n v="660879"/>
    <n v="0"/>
    <n v="52870"/>
    <n v="713749"/>
    <s v="Bán hàng"/>
    <m/>
    <m/>
    <n v="0"/>
    <n v="713749"/>
    <n v="0"/>
    <n v="713749"/>
    <d v="2026-01-29T00:00:00"/>
    <m/>
    <d v="2026-01-29T00:00:00"/>
    <n v="0"/>
    <m/>
    <n v="70.560887268518854"/>
    <s v="Nợ quá hạn từ 60 ngày đến 90 ngày"/>
    <d v="2026-01-29T00:00:00"/>
    <d v="1899-12-30T00:00:00"/>
    <m/>
    <m/>
    <x v="7"/>
    <x v="7"/>
    <m/>
  </r>
  <r>
    <x v="203"/>
    <x v="177"/>
    <d v="2026-01-29T00:00:00"/>
    <s v="BH02974"/>
    <d v="2026-01-29T00:00:00"/>
    <n v="7196"/>
    <s v="260127-01002-00044 - LOTTEMART PHÚ THỌ"/>
    <n v="1932550"/>
    <n v="0"/>
    <n v="154604"/>
    <n v="2087154"/>
    <s v="Bán hàng"/>
    <d v="2026-03-11T00:00:00"/>
    <m/>
    <n v="0"/>
    <n v="2087154"/>
    <n v="2087154"/>
    <n v="0"/>
    <d v="2026-01-29T00:00:00"/>
    <m/>
    <d v="2026-01-29T00:00:00"/>
    <n v="0"/>
    <m/>
    <s v=""/>
    <s v="Đã thanh toán"/>
    <d v="2026-01-29T00:00:00"/>
    <d v="2026-03-11T00:00:00"/>
    <m/>
    <m/>
    <x v="5"/>
    <x v="5"/>
    <m/>
  </r>
  <r>
    <x v="203"/>
    <x v="177"/>
    <d v="2026-01-29T00:00:00"/>
    <s v="BH02975"/>
    <d v="2026-01-29T00:00:00"/>
    <n v="7197"/>
    <s v="260127-01002-00114 - LOTTEMART PHÚ THỌ"/>
    <n v="4664450"/>
    <n v="0"/>
    <n v="373156"/>
    <n v="5037606"/>
    <s v="Bán hàng"/>
    <d v="2026-03-11T00:00:00"/>
    <m/>
    <n v="0"/>
    <n v="5037606"/>
    <n v="5037606"/>
    <n v="0"/>
    <d v="2026-01-29T00:00:00"/>
    <m/>
    <d v="2026-01-29T00:00:00"/>
    <n v="0"/>
    <m/>
    <s v=""/>
    <s v="Đã thanh toán"/>
    <d v="2026-01-29T00:00:00"/>
    <d v="2026-03-11T00:00:00"/>
    <m/>
    <m/>
    <x v="5"/>
    <x v="5"/>
    <m/>
  </r>
  <r>
    <x v="182"/>
    <x v="165"/>
    <d v="2026-01-29T00:00:00"/>
    <s v="BH04352"/>
    <d v="2026-01-29T00:00:00"/>
    <n v="6834"/>
    <s v="Minh Cầu 1 (Chị Hà)"/>
    <n v="7568670"/>
    <n v="0"/>
    <n v="605494"/>
    <n v="8174164"/>
    <s v="Bán hàng"/>
    <d v="2026-02-10T00:00:00"/>
    <m/>
    <n v="0"/>
    <n v="8174164"/>
    <n v="8174164"/>
    <n v="0"/>
    <d v="2026-01-29T00:00:00"/>
    <m/>
    <d v="2026-01-29T00:00:00"/>
    <n v="0"/>
    <m/>
    <s v=""/>
    <s v="Đã thanh toán"/>
    <d v="2026-01-29T00:00:00"/>
    <d v="2026-02-10T00:00:00"/>
    <m/>
    <m/>
    <x v="23"/>
    <x v="23"/>
    <m/>
  </r>
  <r>
    <x v="185"/>
    <x v="166"/>
    <d v="2026-01-29T00:00:00"/>
    <s v="BH04474"/>
    <d v="2026-01-29T00:00:00"/>
    <n v="7206"/>
    <s v="MINH CẦU MART TRUNG TÂM"/>
    <n v="4331175"/>
    <n v="0"/>
    <n v="346494"/>
    <n v="4677669"/>
    <s v="Bán hàng"/>
    <d v="2026-02-10T00:00:00"/>
    <m/>
    <n v="0"/>
    <n v="4677669"/>
    <n v="4677669"/>
    <n v="0"/>
    <d v="2026-01-29T00:00:00"/>
    <m/>
    <d v="2026-01-29T00:00:00"/>
    <n v="0"/>
    <m/>
    <s v=""/>
    <s v="Đã thanh toán"/>
    <d v="2026-01-29T00:00:00"/>
    <d v="2026-02-10T00:00:00"/>
    <m/>
    <m/>
    <x v="23"/>
    <x v="23"/>
    <m/>
  </r>
  <r>
    <x v="184"/>
    <x v="173"/>
    <d v="2026-01-30T00:00:00"/>
    <s v="BH03301"/>
    <d v="2026-01-30T00:00:00"/>
    <n v="7275"/>
    <s v="79009 OSF 29/1 - OsiFood Phổ Quang"/>
    <n v="1207859"/>
    <n v="0"/>
    <n v="96629"/>
    <n v="1304488"/>
    <s v="Bán hàng"/>
    <m/>
    <m/>
    <n v="0"/>
    <n v="1304488"/>
    <n v="0"/>
    <n v="1304488"/>
    <d v="2026-01-30T00:00:00"/>
    <m/>
    <d v="2026-01-30T00:00:00"/>
    <n v="0"/>
    <m/>
    <n v="69.560887268518854"/>
    <s v="Nợ quá hạn từ 60 ngày đến 90 ngày"/>
    <d v="2026-01-30T00:00:00"/>
    <d v="1899-12-30T00:00:00"/>
    <m/>
    <m/>
    <x v="24"/>
    <x v="24"/>
    <m/>
  </r>
  <r>
    <x v="220"/>
    <x v="182"/>
    <d v="2026-01-30T00:00:00"/>
    <s v="BH03307"/>
    <d v="2026-01-30T00:00:00"/>
    <n v="7281"/>
    <s v="PO-72066 - FM5 104 Hai Bà Trưng"/>
    <n v="2496654"/>
    <n v="0"/>
    <n v="199732"/>
    <n v="2696386"/>
    <s v="Bán hàng"/>
    <m/>
    <m/>
    <n v="0"/>
    <n v="2696386"/>
    <n v="0"/>
    <n v="2696386"/>
    <d v="2026-01-30T00:00:00"/>
    <m/>
    <d v="2026-01-30T00:00:00"/>
    <n v="0"/>
    <m/>
    <n v="69.560887268518854"/>
    <s v="Nợ quá hạn từ 60 ngày đến 90 ngày"/>
    <d v="2026-01-30T00:00:00"/>
    <d v="1899-12-30T00:00:00"/>
    <m/>
    <m/>
    <x v="7"/>
    <x v="7"/>
    <m/>
  </r>
  <r>
    <x v="189"/>
    <x v="36"/>
    <d v="2026-01-31T00:00:00"/>
    <s v="BH03317"/>
    <d v="2026-01-30T00:00:00"/>
    <n v="7298"/>
    <s v="TC260130-01006-00033"/>
    <n v="2865440"/>
    <n v="0"/>
    <n v="229235"/>
    <n v="3094675"/>
    <s v="Bán hàng"/>
    <d v="2026-03-31T00:00:00"/>
    <m/>
    <n v="0"/>
    <n v="3094675"/>
    <n v="3094675"/>
    <n v="0"/>
    <d v="2026-01-30T00:00:00"/>
    <m/>
    <d v="2026-01-30T00:00:00"/>
    <n v="0"/>
    <m/>
    <s v=""/>
    <s v="Đã thanh toán"/>
    <d v="2026-01-30T00:00:00"/>
    <d v="2026-03-31T00:00:00"/>
    <m/>
    <m/>
    <x v="5"/>
    <x v="5"/>
    <m/>
  </r>
  <r>
    <x v="186"/>
    <x v="35"/>
    <d v="2026-01-31T00:00:00"/>
    <s v="BH03318"/>
    <d v="2026-01-30T00:00:00"/>
    <n v="7299"/>
    <s v="TC260130-01013-00069"/>
    <n v="4149040"/>
    <n v="0"/>
    <n v="331923"/>
    <n v="4480963"/>
    <s v="Bán hàng"/>
    <d v="2026-03-31T00:00:00"/>
    <m/>
    <n v="0"/>
    <n v="4480963"/>
    <n v="4480963"/>
    <n v="0"/>
    <d v="2026-01-30T00:00:00"/>
    <m/>
    <d v="2026-01-30T00:00:00"/>
    <n v="0"/>
    <m/>
    <s v=""/>
    <s v="Đã thanh toán"/>
    <d v="2026-01-30T00:00:00"/>
    <d v="2026-03-31T00:00:00"/>
    <m/>
    <m/>
    <x v="5"/>
    <x v="5"/>
    <m/>
  </r>
  <r>
    <x v="221"/>
    <x v="27"/>
    <d v="2026-01-31T00:00:00"/>
    <s v="BH03331"/>
    <d v="2026-01-31T00:00:00"/>
    <n v="7301"/>
    <s v="PO-71860 - FM1 496 Nguyễn Thị Minh Khai"/>
    <n v="7612534"/>
    <n v="0"/>
    <n v="609003"/>
    <n v="8221537"/>
    <s v="Bán hàng"/>
    <m/>
    <m/>
    <n v="0"/>
    <n v="8221537"/>
    <n v="0"/>
    <n v="8221537"/>
    <d v="2026-01-31T00:00:00"/>
    <m/>
    <d v="2026-01-31T00:00:00"/>
    <n v="0"/>
    <m/>
    <n v="68.560887268518854"/>
    <s v="Nợ quá hạn từ 60 ngày đến 90 ngày"/>
    <d v="2026-01-31T00:00:00"/>
    <d v="1899-12-30T00:00:00"/>
    <m/>
    <m/>
    <x v="7"/>
    <x v="7"/>
    <m/>
  </r>
  <r>
    <x v="200"/>
    <x v="168"/>
    <d v="2026-01-24T00:00:00"/>
    <s v="SG/HT12600466"/>
    <d v="2026-01-24T00:00:00"/>
    <m/>
    <s v="Hàng trả - NHATMINH-HCM-PNN-79009-2 - OsiFood Phổ Quang"/>
    <n v="538355"/>
    <n v="0"/>
    <n v="43069"/>
    <n v="581424"/>
    <s v="Hàng trả"/>
    <m/>
    <m/>
    <n v="0"/>
    <n v="-581424"/>
    <n v="0"/>
    <n v="-581424"/>
    <d v="2026-01-24T00:00:00"/>
    <m/>
    <d v="2026-01-24T00:00:00"/>
    <n v="0"/>
    <m/>
    <n v="75.560887268518854"/>
    <s v="Nợ quá hạn từ 60 ngày đến 90 ngày"/>
    <d v="2026-01-24T00:00:00"/>
    <d v="1899-12-30T00:00:00"/>
    <m/>
    <m/>
    <x v="24"/>
    <x v="24"/>
    <m/>
  </r>
  <r>
    <x v="222"/>
    <x v="183"/>
    <d v="2026-01-03T00:00:00"/>
    <s v="BH00049"/>
    <d v="2026-01-03T00:00:00"/>
    <s v="00000102"/>
    <s v="Sibafood Vinhomes Green Bay, Mễ Trì"/>
    <n v="915689"/>
    <n v="0"/>
    <n v="73255"/>
    <n v="988944"/>
    <s v="Bán hàng"/>
    <d v="2026-02-10T00:00:00"/>
    <m/>
    <n v="0"/>
    <n v="988944"/>
    <n v="988944"/>
    <n v="0"/>
    <d v="2026-01-03T00:00:00"/>
    <m/>
    <d v="2026-01-03T00:00:00"/>
    <n v="0"/>
    <m/>
    <s v=""/>
    <s v="Đã thanh toán"/>
    <d v="2026-01-03T00:00:00"/>
    <d v="2026-02-10T00:00:00"/>
    <m/>
    <m/>
    <x v="21"/>
    <x v="21"/>
    <m/>
  </r>
  <r>
    <x v="223"/>
    <x v="184"/>
    <d v="2026-01-05T00:00:00"/>
    <s v="BH00064"/>
    <d v="2026-01-05T00:00:00"/>
    <s v="00000109"/>
    <s v="Sibafood Hope Residences"/>
    <n v="1271916"/>
    <n v="0"/>
    <n v="101753"/>
    <n v="1373669"/>
    <s v="Bán hàng"/>
    <d v="2026-02-10T00:00:00"/>
    <m/>
    <n v="0"/>
    <n v="1373669"/>
    <n v="1373669"/>
    <n v="0"/>
    <d v="2026-01-05T00:00:00"/>
    <m/>
    <d v="2026-01-05T00:00:00"/>
    <n v="0"/>
    <m/>
    <s v=""/>
    <s v="Đã thanh toán"/>
    <d v="2026-01-05T00:00:00"/>
    <d v="2026-02-10T00:00:00"/>
    <m/>
    <m/>
    <x v="21"/>
    <x v="21"/>
    <m/>
  </r>
  <r>
    <x v="224"/>
    <x v="158"/>
    <d v="2026-01-06T00:00:00"/>
    <s v="HN/HT6001033609"/>
    <d v="2026-01-09T00:00:00"/>
    <m/>
    <s v="ĐÃ KIỂM TRA - Hàng trả - SIBA-HNI-NTL-0001 - Sibafood Vinhomes Green Bay, Mễ Trì - phiếu: 6001033609 - Phiếu ngày (06/01/2026)"/>
    <n v="138050"/>
    <n v="0"/>
    <n v="11044"/>
    <n v="149094"/>
    <s v="Hàng trả"/>
    <d v="2026-02-10T00:00:00"/>
    <m/>
    <n v="0"/>
    <n v="-149094"/>
    <n v="-149094"/>
    <n v="0"/>
    <d v="2026-01-09T00:00:00"/>
    <m/>
    <d v="2026-01-09T00:00:00"/>
    <n v="0"/>
    <m/>
    <s v=""/>
    <s v="Đã thanh toán"/>
    <d v="2026-01-09T00:00:00"/>
    <d v="2026-02-10T00:00:00"/>
    <m/>
    <m/>
    <x v="21"/>
    <x v="21"/>
    <m/>
  </r>
  <r>
    <x v="225"/>
    <x v="185"/>
    <d v="2026-01-07T00:00:00"/>
    <s v="BH00671"/>
    <d v="2026-01-07T00:00:00"/>
    <s v="00001317"/>
    <s v="Sibafood S007 - Tòa Mulberry"/>
    <n v="552200"/>
    <n v="0"/>
    <n v="44176"/>
    <n v="596376"/>
    <s v="Bán hàng"/>
    <d v="2026-02-10T00:00:00"/>
    <m/>
    <n v="0"/>
    <n v="596376"/>
    <n v="596376"/>
    <n v="0"/>
    <d v="2026-01-07T00:00:00"/>
    <m/>
    <d v="2026-01-07T00:00:00"/>
    <n v="0"/>
    <m/>
    <s v=""/>
    <s v="Đã thanh toán"/>
    <d v="2026-01-07T00:00:00"/>
    <d v="2026-02-10T00:00:00"/>
    <m/>
    <m/>
    <x v="21"/>
    <x v="21"/>
    <m/>
  </r>
  <r>
    <x v="224"/>
    <x v="158"/>
    <d v="2026-01-09T00:00:00"/>
    <s v="0901siba0018"/>
    <d v="2026-01-15T00:00:00"/>
    <m/>
    <s v="Hàng trả - SIBA-HNI-HDG-0018 - Sibafood S007 - Tòa Mulberry - 0901siba0018 - Phiếu ngày (09/01/2026)"/>
    <n v="214524"/>
    <n v="0"/>
    <n v="17162"/>
    <n v="231686"/>
    <s v="Hàng trả"/>
    <d v="2026-02-10T00:00:00"/>
    <m/>
    <n v="0"/>
    <n v="-231686"/>
    <n v="-231686"/>
    <n v="0"/>
    <d v="2026-01-15T00:00:00"/>
    <m/>
    <d v="2026-01-15T00:00:00"/>
    <n v="0"/>
    <m/>
    <s v=""/>
    <s v="Đã thanh toán"/>
    <d v="2026-01-15T00:00:00"/>
    <d v="2026-02-10T00:00:00"/>
    <m/>
    <m/>
    <x v="21"/>
    <x v="21"/>
    <m/>
  </r>
  <r>
    <x v="226"/>
    <x v="186"/>
    <d v="2026-01-14T00:00:00"/>
    <s v="BH01756"/>
    <d v="2026-01-14T00:00:00"/>
    <s v="00002915"/>
    <s v="Sibafood Thăng Long Capital"/>
    <n v="2312925"/>
    <n v="0"/>
    <n v="185034"/>
    <n v="2497959"/>
    <s v="Bán hàng"/>
    <d v="2026-02-10T00:00:00"/>
    <m/>
    <n v="0"/>
    <n v="2497959"/>
    <n v="2497959"/>
    <n v="0"/>
    <d v="2026-01-14T00:00:00"/>
    <m/>
    <d v="2026-01-14T00:00:00"/>
    <n v="0"/>
    <m/>
    <s v=""/>
    <s v="Đã thanh toán"/>
    <d v="2026-01-14T00:00:00"/>
    <d v="2026-02-10T00:00:00"/>
    <m/>
    <m/>
    <x v="21"/>
    <x v="21"/>
    <m/>
  </r>
  <r>
    <x v="224"/>
    <x v="158"/>
    <d v="2026-01-20T00:00:00"/>
    <s v="2001siba0018"/>
    <d v="2026-01-20T00:00:00"/>
    <m/>
    <s v="Hàng trả - SIBA-HNI-HDC-0005 - Sibafood Thăng Long Capital - 2001siba0018 - Phiếu ngày (20/01/2026)"/>
    <n v="214524"/>
    <n v="0"/>
    <n v="17162"/>
    <n v="231686"/>
    <s v="Hàng trả"/>
    <d v="2026-02-10T00:00:00"/>
    <m/>
    <n v="0"/>
    <n v="-231686"/>
    <n v="-231686"/>
    <n v="0"/>
    <d v="2026-01-20T00:00:00"/>
    <m/>
    <d v="2026-01-20T00:00:00"/>
    <n v="0"/>
    <m/>
    <s v=""/>
    <s v="Đã thanh toán"/>
    <d v="2026-01-20T00:00:00"/>
    <d v="2026-02-10T00:00:00"/>
    <m/>
    <m/>
    <x v="21"/>
    <x v="21"/>
    <m/>
  </r>
  <r>
    <x v="223"/>
    <x v="184"/>
    <d v="2026-01-26T00:00:00"/>
    <s v="BH03721"/>
    <d v="2026-01-26T00:00:00"/>
    <s v="00006042"/>
    <s v="Sibafood Hope Residences"/>
    <n v="1600077"/>
    <n v="0"/>
    <n v="128006"/>
    <n v="1728083"/>
    <s v="Bán hàng"/>
    <d v="2026-02-10T00:00:00"/>
    <m/>
    <n v="0"/>
    <n v="1728083"/>
    <n v="1728083"/>
    <n v="0"/>
    <d v="2026-01-26T00:00:00"/>
    <m/>
    <d v="2026-01-26T00:00:00"/>
    <n v="0"/>
    <m/>
    <s v=""/>
    <s v="Đã thanh toán"/>
    <d v="2026-01-26T00:00:00"/>
    <d v="2026-02-10T00:00:00"/>
    <m/>
    <m/>
    <x v="21"/>
    <x v="21"/>
    <m/>
  </r>
  <r>
    <x v="222"/>
    <x v="183"/>
    <d v="2026-01-27T00:00:00"/>
    <s v="BH04117"/>
    <d v="2026-01-27T00:00:00"/>
    <s v="00006176"/>
    <s v="Sibafood Vinhomes Green Bay, Mễ Trì"/>
    <n v="774173"/>
    <n v="0"/>
    <n v="61934"/>
    <n v="836107"/>
    <s v="Bán hàng"/>
    <d v="2026-02-10T00:00:00"/>
    <m/>
    <n v="0"/>
    <n v="836107"/>
    <n v="836107"/>
    <n v="0"/>
    <d v="2026-01-27T00:00:00"/>
    <m/>
    <d v="2026-01-27T00:00:00"/>
    <n v="0"/>
    <m/>
    <s v=""/>
    <s v="Đã thanh toán"/>
    <d v="2026-01-27T00:00:00"/>
    <d v="2026-02-10T00:00:00"/>
    <m/>
    <m/>
    <x v="21"/>
    <x v="21"/>
    <m/>
  </r>
  <r>
    <x v="224"/>
    <x v="158"/>
    <d v="2026-01-28T00:00:00"/>
    <s v="2801siba0001"/>
    <d v="2026-01-15T00:00:00"/>
    <m/>
    <s v="Hàng trả - SIBA-HNI-NTL-0001 - Sibafood Vinhomes Green Bay, Mễ Trì - 2801siba0001 - Phiếu ngày (28/01/2026)"/>
    <n v="178639"/>
    <n v="0"/>
    <n v="14291"/>
    <n v="192930"/>
    <s v="Hàng trả"/>
    <d v="2026-02-10T00:00:00"/>
    <m/>
    <n v="0"/>
    <n v="-192930"/>
    <n v="-192930"/>
    <n v="0"/>
    <d v="2026-01-15T00:00:00"/>
    <m/>
    <d v="2026-01-15T00:00:00"/>
    <n v="0"/>
    <m/>
    <s v=""/>
    <s v="Đã thanh toán"/>
    <d v="2026-01-15T00:00:00"/>
    <d v="2026-02-10T00:00:00"/>
    <m/>
    <m/>
    <x v="21"/>
    <x v="21"/>
    <m/>
  </r>
  <r>
    <x v="224"/>
    <x v="158"/>
    <d v="2026-01-30T00:00:00"/>
    <s v="HN/HT6001050593"/>
    <d v="2026-01-30T00:00:00"/>
    <m/>
    <s v="ĐÃ KIỂM TRA - Hàng trả - SIBA-HNI-LBN-0009 - Sibafood Hope Residences - phiếu: 600105093 - Phiếu ngày (30/01/2026)"/>
    <n v="57387"/>
    <n v="0"/>
    <n v="4591"/>
    <n v="61978"/>
    <s v="Hàng trả"/>
    <d v="2026-02-10T00:00:00"/>
    <m/>
    <n v="0"/>
    <n v="-61978"/>
    <n v="-61978"/>
    <n v="0"/>
    <d v="2026-01-30T00:00:00"/>
    <m/>
    <d v="2026-01-30T00:00:00"/>
    <n v="0"/>
    <m/>
    <s v=""/>
    <s v="Đã thanh toán"/>
    <d v="2026-01-30T00:00:00"/>
    <d v="2026-02-10T00:00:00"/>
    <m/>
    <m/>
    <x v="21"/>
    <x v="21"/>
    <m/>
  </r>
  <r>
    <x v="17"/>
    <x v="17"/>
    <d v="2026-01-31T00:00:00"/>
    <m/>
    <d v="2026-01-31T00:00:00"/>
    <s v=""/>
    <s v="Hỗ trợ chi phí trưng bày + quảng cáo T01.2026"/>
    <n v="154662"/>
    <n v="0"/>
    <n v="12373"/>
    <n v="167035"/>
    <s v="Giảm công nợ"/>
    <m/>
    <m/>
    <n v="0"/>
    <n v="-167035"/>
    <n v="0"/>
    <n v="-167035"/>
    <d v="2026-01-31T00:00:00"/>
    <m/>
    <d v="2026-01-31T00:00:00"/>
    <n v="0"/>
    <m/>
    <n v="68.560887268518854"/>
    <s v="Nợ quá hạn từ 60 ngày đến 90 ngày"/>
    <d v="2026-01-31T00:00:00"/>
    <d v="1899-12-30T00:00:00"/>
    <m/>
    <m/>
    <x v="7"/>
    <x v="7"/>
    <m/>
  </r>
  <r>
    <x v="20"/>
    <x v="20"/>
    <d v="2026-01-31T00:00:00"/>
    <m/>
    <d v="2026-01-31T00:00:00"/>
    <m/>
    <s v="Chiết khấu, Hỗ trợ KMARKET T01.2026"/>
    <n v="315024"/>
    <n v="0"/>
    <n v="0"/>
    <n v="315024"/>
    <s v="Giảm công nợ"/>
    <m/>
    <m/>
    <n v="0"/>
    <n v="-315024"/>
    <n v="0"/>
    <n v="-315024"/>
    <d v="2026-01-31T00:00:00"/>
    <m/>
    <d v="2026-01-31T00:00:00"/>
    <n v="0"/>
    <m/>
    <n v="68.560887268518854"/>
    <s v="Nợ quá hạn từ 60 ngày đến 90 ngày"/>
    <d v="2026-01-31T00:00:00"/>
    <d v="1899-12-30T00:00:00"/>
    <m/>
    <m/>
    <x v="10"/>
    <x v="10"/>
    <m/>
  </r>
  <r>
    <x v="227"/>
    <x v="58"/>
    <d v="2026-01-05T00:00:00"/>
    <s v="BH00252"/>
    <d v="2026-01-05T00:00:00"/>
    <s v="00000151"/>
    <s v="PT Mart Hà Đông"/>
    <n v="801109"/>
    <n v="40056"/>
    <n v="60884"/>
    <n v="821937"/>
    <s v="Bán hàng"/>
    <d v="2026-02-26T00:00:00"/>
    <m/>
    <n v="0"/>
    <n v="821937"/>
    <n v="821937"/>
    <n v="0"/>
    <d v="2026-01-05T00:00:00"/>
    <m/>
    <d v="2026-01-05T00:00:00"/>
    <n v="0"/>
    <m/>
    <s v=""/>
    <s v="Đã thanh toán"/>
    <d v="2026-01-05T00:00:00"/>
    <d v="2026-02-26T00:00:00"/>
    <m/>
    <m/>
    <x v="20"/>
    <x v="20"/>
    <m/>
  </r>
  <r>
    <x v="228"/>
    <x v="59"/>
    <d v="2026-01-06T00:00:00"/>
    <s v="BH00389"/>
    <d v="2026-01-06T00:00:00"/>
    <s v="00000630"/>
    <s v="PTMart 143 Nguyễn Tuân"/>
    <n v="901475"/>
    <n v="45074"/>
    <n v="68512"/>
    <n v="924913"/>
    <s v="Bán hàng"/>
    <d v="2026-02-26T00:00:00"/>
    <m/>
    <n v="0"/>
    <n v="924913"/>
    <n v="924913"/>
    <n v="0"/>
    <d v="2026-01-06T00:00:00"/>
    <m/>
    <d v="2026-01-06T00:00:00"/>
    <n v="0"/>
    <m/>
    <s v=""/>
    <s v="Đã thanh toán"/>
    <d v="2026-01-06T00:00:00"/>
    <d v="2026-02-26T00:00:00"/>
    <m/>
    <m/>
    <x v="20"/>
    <x v="20"/>
    <m/>
  </r>
  <r>
    <x v="229"/>
    <x v="114"/>
    <d v="2026-01-13T00:00:00"/>
    <s v="BH01598"/>
    <d v="2026-01-13T00:00:00"/>
    <s v="00002063"/>
    <s v="PTMart 201 Minh Khai"/>
    <n v="546601"/>
    <n v="27330"/>
    <n v="41542"/>
    <n v="560813"/>
    <s v="Bán hàng"/>
    <d v="2026-02-26T00:00:00"/>
    <m/>
    <n v="0"/>
    <n v="560813"/>
    <n v="560813"/>
    <n v="0"/>
    <d v="2026-01-13T00:00:00"/>
    <m/>
    <d v="2026-01-13T00:00:00"/>
    <n v="0"/>
    <m/>
    <s v=""/>
    <s v="Đã thanh toán"/>
    <d v="2026-01-13T00:00:00"/>
    <d v="2026-02-26T00:00:00"/>
    <m/>
    <m/>
    <x v="20"/>
    <x v="20"/>
    <m/>
  </r>
  <r>
    <x v="227"/>
    <x v="58"/>
    <d v="2026-01-19T00:00:00"/>
    <s v="BH02733"/>
    <d v="2026-01-19T00:00:00"/>
    <s v="00003958"/>
    <s v="PT Mart Hà Đông"/>
    <n v="557197"/>
    <n v="27860"/>
    <n v="42347"/>
    <n v="571684"/>
    <s v="Bán hàng"/>
    <d v="2026-02-26T00:00:00"/>
    <m/>
    <n v="0"/>
    <n v="571684"/>
    <n v="571684"/>
    <n v="0"/>
    <d v="2026-01-19T00:00:00"/>
    <m/>
    <d v="2026-01-19T00:00:00"/>
    <n v="0"/>
    <m/>
    <s v=""/>
    <s v="Đã thanh toán"/>
    <d v="2026-01-19T00:00:00"/>
    <d v="2026-02-26T00:00:00"/>
    <m/>
    <m/>
    <x v="20"/>
    <x v="20"/>
    <m/>
  </r>
  <r>
    <x v="230"/>
    <x v="32"/>
    <d v="2026-01-05T00:00:00"/>
    <s v="BH00085"/>
    <d v="2026-01-05T00:00:00"/>
    <s v="00000104"/>
    <s v="MHD26010069"/>
    <n v="2988890"/>
    <n v="0"/>
    <n v="239111"/>
    <n v="3228001"/>
    <s v="Bán hàng"/>
    <d v="2026-02-05T00:00:00"/>
    <m/>
    <n v="0"/>
    <n v="3228001"/>
    <n v="3228001"/>
    <n v="0"/>
    <d v="2026-01-05T00:00:00"/>
    <m/>
    <d v="2026-01-05T00:00:00"/>
    <n v="0"/>
    <m/>
    <s v=""/>
    <s v="Đã thanh toán"/>
    <d v="2026-01-05T00:00:00"/>
    <d v="2026-02-05T00:00:00"/>
    <m/>
    <m/>
    <x v="16"/>
    <x v="16"/>
    <m/>
  </r>
  <r>
    <x v="230"/>
    <x v="32"/>
    <d v="2026-01-16T00:00:00"/>
    <s v="BH01219"/>
    <d v="2026-01-16T00:00:00"/>
    <s v="00003142"/>
    <s v="MHD2601111599"/>
    <n v="4806830"/>
    <n v="0"/>
    <n v="384546"/>
    <n v="5191376"/>
    <s v="Bán hàng"/>
    <m/>
    <m/>
    <n v="0"/>
    <n v="5191376"/>
    <n v="0"/>
    <n v="5191376"/>
    <d v="2026-01-16T00:00:00"/>
    <m/>
    <d v="2026-01-16T00:00:00"/>
    <n v="0"/>
    <m/>
    <n v="83.560887268518854"/>
    <s v="Nợ quá hạn từ 60 ngày đến 90 ngày"/>
    <d v="2026-01-16T00:00:00"/>
    <d v="1899-12-30T00:00:00"/>
    <m/>
    <m/>
    <x v="16"/>
    <x v="16"/>
    <m/>
  </r>
  <r>
    <x v="231"/>
    <x v="53"/>
    <d v="2026-01-03T00:00:00"/>
    <s v="BH00413"/>
    <d v="2026-01-07T00:00:00"/>
    <s v="00001301"/>
    <s v="PG0000AN83"/>
    <n v="4598352"/>
    <n v="0"/>
    <n v="367868"/>
    <n v="4966220"/>
    <s v="Bán hàng"/>
    <m/>
    <m/>
    <n v="0"/>
    <n v="4966220"/>
    <n v="0"/>
    <n v="4966220"/>
    <d v="2026-01-07T00:00:00"/>
    <m/>
    <d v="2026-01-07T00:00:00"/>
    <n v="0"/>
    <m/>
    <n v="92.560887268518854"/>
    <s v="Nợ quá hạn từ 90 ngày đến 120 ngày"/>
    <d v="2026-01-07T00:00:00"/>
    <d v="1899-12-30T00:00:00"/>
    <m/>
    <m/>
    <x v="17"/>
    <x v="17"/>
    <m/>
  </r>
  <r>
    <x v="232"/>
    <x v="54"/>
    <d v="2026-01-03T00:00:00"/>
    <s v="BH00414"/>
    <d v="2026-01-07T00:00:00"/>
    <s v="00001304"/>
    <s v="PG0000AN4X"/>
    <n v="1001552"/>
    <n v="0"/>
    <n v="80124"/>
    <n v="1081676"/>
    <s v="Bán hàng"/>
    <m/>
    <m/>
    <n v="0"/>
    <n v="1081676"/>
    <n v="0"/>
    <n v="1081676"/>
    <d v="2026-01-07T00:00:00"/>
    <m/>
    <d v="2026-01-07T00:00:00"/>
    <n v="0"/>
    <m/>
    <n v="92.560887268518854"/>
    <s v="Nợ quá hạn từ 90 ngày đến 120 ngày"/>
    <d v="2026-01-07T00:00:00"/>
    <d v="1899-12-30T00:00:00"/>
    <m/>
    <m/>
    <x v="17"/>
    <x v="17"/>
    <m/>
  </r>
  <r>
    <x v="231"/>
    <x v="53"/>
    <d v="2026-01-03T00:00:00"/>
    <s v="SG/HTRS109600Z6"/>
    <d v="2026-01-03T00:00:00"/>
    <m/>
    <s v="ĐÃ KIỂM TRA - HÀNG TRẢ - PHIẾU: RS109600Z6 - SEVEN-HCM-Q3-30856 - Tòa S6.03 Vinhomes Grand Park, 88 Phuớ thiện"/>
    <n v="106116"/>
    <n v="0"/>
    <n v="8489"/>
    <n v="114605"/>
    <s v="Hàng trả"/>
    <m/>
    <m/>
    <n v="0"/>
    <n v="-114605"/>
    <n v="0"/>
    <n v="-114605"/>
    <d v="2026-01-03T00:00:00"/>
    <m/>
    <d v="2026-01-03T00:00:00"/>
    <n v="0"/>
    <m/>
    <n v="96.560887268518854"/>
    <s v="Nợ quá hạn từ 90 ngày đến 120 ngày"/>
    <d v="2026-01-03T00:00:00"/>
    <d v="1899-12-30T00:00:00"/>
    <m/>
    <m/>
    <x v="17"/>
    <x v="17"/>
    <m/>
  </r>
  <r>
    <x v="231"/>
    <x v="53"/>
    <d v="2026-01-04T00:00:00"/>
    <s v="SG/HTRS1075016L"/>
    <d v="2026-01-04T00:00:00"/>
    <m/>
    <s v="ĐÃ KIỂM TRA - HÀNG TRẢ - PHIẾU: RS1075016L  - SEVEN-HCM-Q3-30856 - Tòa S2.03 Vinhomes Grand Park , Nguyễn Xiển"/>
    <n v="106116"/>
    <n v="0"/>
    <n v="8489"/>
    <n v="114605"/>
    <s v="Hàng trả"/>
    <m/>
    <m/>
    <n v="0"/>
    <n v="-114605"/>
    <n v="0"/>
    <n v="-114605"/>
    <d v="2026-01-04T00:00:00"/>
    <m/>
    <d v="2026-01-04T00:00:00"/>
    <n v="0"/>
    <m/>
    <n v="95.560887268518854"/>
    <s v="Nợ quá hạn từ 90 ngày đến 120 ngày"/>
    <d v="2026-01-04T00:00:00"/>
    <d v="1899-12-30T00:00:00"/>
    <m/>
    <m/>
    <x v="17"/>
    <x v="17"/>
    <m/>
  </r>
  <r>
    <x v="231"/>
    <x v="53"/>
    <d v="2026-01-04T00:00:00"/>
    <s v="SG/HTRS1075016S"/>
    <d v="2026-01-04T00:00:00"/>
    <m/>
    <s v="ĐÃ KIỂM TRA - HÀNG TRẢ - PHIẾU : RS1075016S - PHIẾU NGÀY: 04/01 - TÒA S2.03 VINHOMES GRAND PARK , NGUYỄN XIỂN"/>
    <n v="106116"/>
    <n v="0"/>
    <n v="8489"/>
    <n v="114605"/>
    <s v="Hàng trả"/>
    <m/>
    <m/>
    <n v="0"/>
    <n v="-114605"/>
    <n v="0"/>
    <n v="-114605"/>
    <d v="2026-01-04T00:00:00"/>
    <m/>
    <d v="2026-01-04T00:00:00"/>
    <n v="0"/>
    <m/>
    <n v="95.560887268518854"/>
    <s v="Nợ quá hạn từ 90 ngày đến 120 ngày"/>
    <d v="2026-01-04T00:00:00"/>
    <d v="1899-12-30T00:00:00"/>
    <m/>
    <m/>
    <x v="17"/>
    <x v="17"/>
    <m/>
  </r>
  <r>
    <x v="233"/>
    <x v="187"/>
    <d v="2026-01-05T00:00:00"/>
    <s v="BH01495"/>
    <d v="2026-01-13T00:00:00"/>
    <s v="00001973"/>
    <s v="PG0000ANVZ"/>
    <n v="402998"/>
    <n v="0"/>
    <n v="32240"/>
    <n v="435238"/>
    <s v="Bán hàng"/>
    <m/>
    <m/>
    <n v="0"/>
    <n v="435238"/>
    <n v="0"/>
    <n v="435238"/>
    <d v="2026-01-13T00:00:00"/>
    <m/>
    <d v="2026-01-13T00:00:00"/>
    <n v="0"/>
    <m/>
    <n v="86.560887268518854"/>
    <s v="Nợ quá hạn từ 60 ngày đến 90 ngày"/>
    <d v="2026-01-13T00:00:00"/>
    <d v="1899-12-30T00:00:00"/>
    <m/>
    <m/>
    <x v="17"/>
    <x v="17"/>
    <m/>
  </r>
  <r>
    <x v="231"/>
    <x v="53"/>
    <d v="2026-01-05T00:00:00"/>
    <s v="SG/HTRS101601DU"/>
    <d v="2026-01-05T00:00:00"/>
    <m/>
    <s v="ĐÃ KIỂM TRA - HÀNG TRẢ - PHIẾU: RS101601DU - PHIẾU NGÀY: 5/1 - 201B NGUYỄN CHÍ THANH"/>
    <n v="106116"/>
    <n v="0"/>
    <n v="8489"/>
    <n v="114605"/>
    <s v="Hàng trả"/>
    <m/>
    <m/>
    <n v="0"/>
    <n v="-114605"/>
    <n v="0"/>
    <n v="-114605"/>
    <d v="2026-01-05T00:00:00"/>
    <m/>
    <d v="2026-01-05T00:00:00"/>
    <n v="0"/>
    <m/>
    <n v="94.560887268518854"/>
    <s v="Nợ quá hạn từ 90 ngày đến 120 ngày"/>
    <d v="2026-01-05T00:00:00"/>
    <d v="1899-12-30T00:00:00"/>
    <m/>
    <m/>
    <x v="17"/>
    <x v="17"/>
    <m/>
  </r>
  <r>
    <x v="231"/>
    <x v="53"/>
    <d v="2026-01-05T00:00:00"/>
    <s v="SG/HTRS101601E1"/>
    <d v="2026-01-05T00:00:00"/>
    <m/>
    <s v="ĐÃ KIỂM TRA - HÀNG TRẢ - PHIẾU: RS101601E1 - PHIẾU NGÀY: 5/1 - 201B NGUYỄN CHÍ THANH"/>
    <n v="106116"/>
    <n v="0"/>
    <n v="8489"/>
    <n v="114605"/>
    <s v="Hàng trả"/>
    <m/>
    <m/>
    <n v="0"/>
    <n v="-114605"/>
    <n v="0"/>
    <n v="-114605"/>
    <d v="2026-01-05T00:00:00"/>
    <m/>
    <d v="2026-01-05T00:00:00"/>
    <n v="0"/>
    <m/>
    <n v="94.560887268518854"/>
    <s v="Nợ quá hạn từ 90 ngày đến 120 ngày"/>
    <d v="2026-01-05T00:00:00"/>
    <d v="1899-12-30T00:00:00"/>
    <m/>
    <m/>
    <x v="17"/>
    <x v="17"/>
    <m/>
  </r>
  <r>
    <x v="231"/>
    <x v="53"/>
    <d v="2026-01-05T00:00:00"/>
    <s v="SG/HTRS1096010I"/>
    <d v="2026-01-05T00:00:00"/>
    <m/>
    <s v="ĐÃ KIỂM TRA - HÀNG TRẢ - PHIẾU: RS10960101 - PHIẾU NGÀY: 5/1 - TÒA S6.03 VINHOMES GRAND PARK, 88 PHƯỚC THIỆN"/>
    <n v="106116"/>
    <n v="0"/>
    <n v="8489"/>
    <n v="114605"/>
    <s v="Hàng trả"/>
    <m/>
    <m/>
    <n v="0"/>
    <n v="-114605"/>
    <n v="0"/>
    <n v="-114605"/>
    <d v="2026-01-05T00:00:00"/>
    <m/>
    <d v="2026-01-05T00:00:00"/>
    <n v="0"/>
    <m/>
    <n v="94.560887268518854"/>
    <s v="Nợ quá hạn từ 90 ngày đến 120 ngày"/>
    <d v="2026-01-05T00:00:00"/>
    <d v="1899-12-30T00:00:00"/>
    <m/>
    <m/>
    <x v="17"/>
    <x v="17"/>
    <m/>
  </r>
  <r>
    <x v="231"/>
    <x v="53"/>
    <d v="2026-01-05T00:00:00"/>
    <s v="SG/HTRS1096010N"/>
    <d v="2026-01-05T00:00:00"/>
    <m/>
    <s v="ĐÃ KIỂM TRA - HÀNG TRẢ - TÒA S6.03 VINHOMES GRAND PARK, 88 PHƯỚC THIỆN - PHIẾU : RS1096010N- PHIẾU NGÀY : 5/1"/>
    <n v="106116"/>
    <n v="0"/>
    <n v="8489"/>
    <n v="114605"/>
    <s v="Hàng trả"/>
    <m/>
    <m/>
    <n v="0"/>
    <n v="-114605"/>
    <n v="0"/>
    <n v="-114605"/>
    <d v="2026-01-05T00:00:00"/>
    <m/>
    <d v="2026-01-05T00:00:00"/>
    <n v="0"/>
    <m/>
    <n v="94.560887268518854"/>
    <s v="Nợ quá hạn từ 90 ngày đến 120 ngày"/>
    <d v="2026-01-05T00:00:00"/>
    <d v="1899-12-30T00:00:00"/>
    <m/>
    <m/>
    <x v="17"/>
    <x v="17"/>
    <m/>
  </r>
  <r>
    <x v="231"/>
    <x v="53"/>
    <d v="2026-01-05T00:00:00"/>
    <s v="SG/HTRS1165004k"/>
    <d v="2026-01-05T00:00:00"/>
    <m/>
    <s v="ĐÃ KIỂM TRA - HÀNG TRẢ - PHIẾU: RS1165004K - SEVEN-HCM-Q3-30856 - Tầng 11, Tòa GH3, Glory Heights Vinhomes Grand Park"/>
    <n v="106116"/>
    <n v="0"/>
    <n v="8489"/>
    <n v="114605"/>
    <s v="Hàng trả"/>
    <m/>
    <m/>
    <n v="0"/>
    <n v="-114605"/>
    <n v="0"/>
    <n v="-114605"/>
    <d v="2026-01-05T00:00:00"/>
    <m/>
    <d v="2026-01-05T00:00:00"/>
    <n v="0"/>
    <m/>
    <n v="94.560887268518854"/>
    <s v="Nợ quá hạn từ 90 ngày đến 120 ngày"/>
    <d v="2026-01-05T00:00:00"/>
    <d v="1899-12-30T00:00:00"/>
    <m/>
    <m/>
    <x v="17"/>
    <x v="17"/>
    <m/>
  </r>
  <r>
    <x v="232"/>
    <x v="54"/>
    <d v="2026-01-05T00:00:00"/>
    <s v="SG/HTRS1B030030"/>
    <d v="2026-01-05T00:00:00"/>
    <m/>
    <s v="ĐÃ KIỂM TRA - HÀNG TRẢ - PHIẾU : RS1B030030 - TÒA A HAPPY ONE CENTRAL, 113 ĐƯỜNG 30/4 - PHIẾU NGÀY : 5/1"/>
    <n v="101063"/>
    <n v="0"/>
    <n v="8085"/>
    <n v="109148"/>
    <s v="Hàng trả"/>
    <m/>
    <m/>
    <n v="0"/>
    <n v="-109148"/>
    <n v="0"/>
    <n v="-109148"/>
    <d v="2026-01-05T00:00:00"/>
    <m/>
    <d v="2026-01-05T00:00:00"/>
    <n v="0"/>
    <m/>
    <n v="94.560887268518854"/>
    <s v="Nợ quá hạn từ 90 ngày đến 120 ngày"/>
    <d v="2026-01-05T00:00:00"/>
    <d v="1899-12-30T00:00:00"/>
    <m/>
    <m/>
    <x v="17"/>
    <x v="17"/>
    <m/>
  </r>
  <r>
    <x v="232"/>
    <x v="54"/>
    <d v="2026-01-05T00:00:00"/>
    <s v="SG/HTRS1B030037"/>
    <d v="2026-01-05T00:00:00"/>
    <m/>
    <s v="ĐÃ KIỂM TRA - HÀNG TRẢ - PHIẾU : RS1B030037 - TÒA A HAPPY ONE CENTRAL, 113 ĐƯỜNG 30/4 - PHIẾU NGÀY: 5/1"/>
    <n v="106116"/>
    <n v="0"/>
    <n v="8489"/>
    <n v="114605"/>
    <s v="Hàng trả"/>
    <m/>
    <m/>
    <n v="0"/>
    <n v="-114605"/>
    <n v="0"/>
    <n v="-114605"/>
    <d v="2026-01-05T00:00:00"/>
    <m/>
    <d v="2026-01-05T00:00:00"/>
    <n v="0"/>
    <m/>
    <n v="94.560887268518854"/>
    <s v="Nợ quá hạn từ 90 ngày đến 120 ngày"/>
    <d v="2026-01-05T00:00:00"/>
    <d v="1899-12-30T00:00:00"/>
    <m/>
    <m/>
    <x v="17"/>
    <x v="17"/>
    <m/>
  </r>
  <r>
    <x v="234"/>
    <x v="188"/>
    <d v="2026-01-06T00:00:00"/>
    <s v="BH01504"/>
    <d v="2026-01-13T00:00:00"/>
    <s v="00001974"/>
    <s v="PG0000AOBV"/>
    <n v="475225"/>
    <n v="0"/>
    <n v="38018"/>
    <n v="513243"/>
    <s v="Bán hàng"/>
    <m/>
    <m/>
    <n v="0"/>
    <n v="513243"/>
    <n v="0"/>
    <n v="513243"/>
    <d v="2026-01-13T00:00:00"/>
    <m/>
    <d v="2026-01-13T00:00:00"/>
    <n v="0"/>
    <m/>
    <n v="86.560887268518854"/>
    <s v="Nợ quá hạn từ 60 ngày đến 90 ngày"/>
    <d v="2026-01-13T00:00:00"/>
    <d v="1899-12-30T00:00:00"/>
    <m/>
    <m/>
    <x v="17"/>
    <x v="17"/>
    <m/>
  </r>
  <r>
    <x v="231"/>
    <x v="53"/>
    <d v="2026-01-06T00:00:00"/>
    <s v="SG/HTRS106103OR"/>
    <d v="2026-01-06T00:00:00"/>
    <m/>
    <s v="ĐÃ KIỂM TRA - HÀNG TRẢ - PHIẾU : RS106103OR - L6-SH02, TẦNG TRỆT, LUX6, VINHOMES , 2 TÔN ĐỨC THẮNG - PHIẾU NGÀY : 6/1"/>
    <n v="39434"/>
    <n v="0"/>
    <n v="3155"/>
    <n v="42589"/>
    <s v="Hàng trả"/>
    <m/>
    <m/>
    <n v="0"/>
    <n v="-42589"/>
    <n v="0"/>
    <n v="-42589"/>
    <d v="2026-01-06T00:00:00"/>
    <m/>
    <d v="2026-01-06T00:00:00"/>
    <n v="0"/>
    <m/>
    <n v="93.560887268518854"/>
    <s v="Nợ quá hạn từ 90 ngày đến 120 ngày"/>
    <d v="2026-01-06T00:00:00"/>
    <d v="1899-12-30T00:00:00"/>
    <m/>
    <m/>
    <x v="17"/>
    <x v="17"/>
    <m/>
  </r>
  <r>
    <x v="231"/>
    <x v="53"/>
    <d v="2026-01-06T00:00:00"/>
    <s v="SG/HTRS106103OV"/>
    <d v="2026-01-06T00:00:00"/>
    <m/>
    <s v="ĐÃ KIỂM TRA - HÀNG TRẢ - PHIẾU: RS106103OV - PHIẾU NGÀY : 6/1-  L6-SH.02 , TẦNG TRỆT LUX6, VINHOMES GOLDEN RIVER, 02 TÔN ĐỨC THẮNG -"/>
    <n v="75328"/>
    <n v="0"/>
    <n v="6026"/>
    <n v="81354"/>
    <s v="Hàng trả"/>
    <m/>
    <m/>
    <n v="0"/>
    <n v="-81354"/>
    <n v="0"/>
    <n v="-81354"/>
    <d v="2026-01-06T00:00:00"/>
    <m/>
    <d v="2026-01-06T00:00:00"/>
    <n v="0"/>
    <m/>
    <n v="93.560887268518854"/>
    <s v="Nợ quá hạn từ 90 ngày đến 120 ngày"/>
    <d v="2026-01-06T00:00:00"/>
    <d v="1899-12-30T00:00:00"/>
    <m/>
    <m/>
    <x v="17"/>
    <x v="17"/>
    <m/>
  </r>
  <r>
    <x v="231"/>
    <x v="53"/>
    <d v="2026-01-06T00:00:00"/>
    <s v="SG/HTRS107601KF"/>
    <d v="2026-01-06T00:00:00"/>
    <m/>
    <s v="ĐÃ KIỂM TRA - HÀNG TRẢ - PHIẾU: RS107601KF - TÒA S3.05 VINHOMES GRAND PARK, NGUYỄN XIENR - PHIEUS NGÀY : 6/1"/>
    <n v="106116"/>
    <n v="0"/>
    <n v="8489"/>
    <n v="114605"/>
    <s v="Hàng trả"/>
    <m/>
    <m/>
    <n v="0"/>
    <n v="-114605"/>
    <n v="0"/>
    <n v="-114605"/>
    <d v="2026-01-06T00:00:00"/>
    <m/>
    <d v="2026-01-06T00:00:00"/>
    <n v="0"/>
    <m/>
    <n v="93.560887268518854"/>
    <s v="Nợ quá hạn từ 90 ngày đến 120 ngày"/>
    <d v="2026-01-06T00:00:00"/>
    <d v="1899-12-30T00:00:00"/>
    <m/>
    <m/>
    <x v="17"/>
    <x v="17"/>
    <m/>
  </r>
  <r>
    <x v="231"/>
    <x v="53"/>
    <d v="2026-01-06T00:00:00"/>
    <s v="SG/HTRS11080152"/>
    <d v="2026-01-06T00:00:00"/>
    <m/>
    <s v="ĐÃ KIỂM TRA - HÀNG TRẢ - PHIẾU: RS11080152 - PHIẾU NGÀY : 6/1 - CỔNG SỐ 3, 201B NGUYỄN CHÍ THANH"/>
    <n v="212232"/>
    <n v="0"/>
    <n v="16979"/>
    <n v="229211"/>
    <s v="Hàng trả"/>
    <m/>
    <m/>
    <n v="0"/>
    <n v="-229211"/>
    <n v="0"/>
    <n v="-229211"/>
    <d v="2026-01-06T00:00:00"/>
    <m/>
    <d v="2026-01-06T00:00:00"/>
    <n v="0"/>
    <m/>
    <n v="93.560887268518854"/>
    <s v="Nợ quá hạn từ 90 ngày đến 120 ngày"/>
    <d v="2026-01-06T00:00:00"/>
    <d v="1899-12-30T00:00:00"/>
    <m/>
    <m/>
    <x v="17"/>
    <x v="17"/>
    <m/>
  </r>
  <r>
    <x v="231"/>
    <x v="53"/>
    <d v="2026-01-06T00:00:00"/>
    <s v="SG/HTRS1108015F"/>
    <d v="2026-01-06T00:00:00"/>
    <m/>
    <s v="ĐÃ KIỂM TRA - HÀNG TRẢ - PHIẾU : RS1108015F - PHIẾU NGÀY : 6/1 - CỔNG SỐ 3 , 201B NGUYỄN CHÍ THANH"/>
    <n v="212232"/>
    <n v="0"/>
    <n v="16979"/>
    <n v="229211"/>
    <s v="Hàng trả"/>
    <m/>
    <m/>
    <n v="0"/>
    <n v="-229211"/>
    <n v="0"/>
    <n v="-229211"/>
    <d v="2026-01-06T00:00:00"/>
    <m/>
    <d v="2026-01-06T00:00:00"/>
    <n v="0"/>
    <m/>
    <n v="93.560887268518854"/>
    <s v="Nợ quá hạn từ 90 ngày đến 120 ngày"/>
    <d v="2026-01-06T00:00:00"/>
    <d v="1899-12-30T00:00:00"/>
    <m/>
    <m/>
    <x v="17"/>
    <x v="17"/>
    <m/>
  </r>
  <r>
    <x v="231"/>
    <x v="53"/>
    <d v="2026-01-06T00:00:00"/>
    <s v="SG/HTRS113800LI"/>
    <d v="2026-01-06T00:00:00"/>
    <m/>
    <s v="ĐÃ KIỂM TRA - HÀNG TRẢ - PHIẾU: RS113800L1 - PHIẾU NGÀY : 6/1 - 174 TẦN QAUNG KHẢI"/>
    <n v="106116"/>
    <n v="0"/>
    <n v="8489"/>
    <n v="114605"/>
    <s v="Hàng trả"/>
    <m/>
    <m/>
    <n v="0"/>
    <n v="-114605"/>
    <n v="0"/>
    <n v="-114605"/>
    <d v="2026-01-06T00:00:00"/>
    <m/>
    <d v="2026-01-06T00:00:00"/>
    <n v="0"/>
    <m/>
    <n v="93.560887268518854"/>
    <s v="Nợ quá hạn từ 90 ngày đến 120 ngày"/>
    <d v="2026-01-06T00:00:00"/>
    <d v="1899-12-30T00:00:00"/>
    <m/>
    <m/>
    <x v="17"/>
    <x v="17"/>
    <m/>
  </r>
  <r>
    <x v="231"/>
    <x v="53"/>
    <d v="2026-01-06T00:00:00"/>
    <s v="SG/HTRS1150003D"/>
    <d v="2026-01-06T00:00:00"/>
    <m/>
    <s v="ĐÃ KIỂM TRA - HÀNG TRẢ - PHIẾU : RS1150003D - PHIẾU NGÀY : 6/1 - LÔ G.01B&amp;G.01C TẦNG TRỆT THÁP B, 285 CMT8 -"/>
    <n v="39434"/>
    <n v="0"/>
    <n v="3155"/>
    <n v="42589"/>
    <s v="Hàng trả"/>
    <m/>
    <m/>
    <n v="0"/>
    <n v="-42589"/>
    <n v="0"/>
    <n v="-42589"/>
    <d v="2026-01-06T00:00:00"/>
    <m/>
    <d v="2026-01-06T00:00:00"/>
    <n v="0"/>
    <m/>
    <n v="93.560887268518854"/>
    <s v="Nợ quá hạn từ 90 ngày đến 120 ngày"/>
    <d v="2026-01-06T00:00:00"/>
    <d v="1899-12-30T00:00:00"/>
    <m/>
    <m/>
    <x v="17"/>
    <x v="17"/>
    <m/>
  </r>
  <r>
    <x v="232"/>
    <x v="54"/>
    <d v="2026-01-06T00:00:00"/>
    <s v="SG/HTRS1B0102F3"/>
    <d v="2026-01-06T00:00:00"/>
    <m/>
    <s v="ĐÃ KIỂM TRA - HÀNG TRẢ - PHIẾU: RS1B0102F3 - PHIẾU NGÀY : 6/1 - B1.01.02 TẦNG 1, KHU TM-DV , 10 KHA VẠN CÂN"/>
    <n v="106116"/>
    <n v="0"/>
    <n v="8489"/>
    <n v="114605"/>
    <s v="Hàng trả"/>
    <m/>
    <m/>
    <n v="0"/>
    <n v="-114605"/>
    <n v="0"/>
    <n v="-114605"/>
    <d v="2026-01-06T00:00:00"/>
    <m/>
    <d v="2026-01-06T00:00:00"/>
    <n v="0"/>
    <m/>
    <n v="93.560887268518854"/>
    <s v="Nợ quá hạn từ 90 ngày đến 120 ngày"/>
    <d v="2026-01-06T00:00:00"/>
    <d v="1899-12-30T00:00:00"/>
    <m/>
    <m/>
    <x v="17"/>
    <x v="17"/>
    <m/>
  </r>
  <r>
    <x v="231"/>
    <x v="53"/>
    <d v="2026-01-07T00:00:00"/>
    <s v="BH01053"/>
    <d v="2026-01-14T00:00:00"/>
    <s v="00002661"/>
    <s v="PG0000AOK2"/>
    <n v="5188303"/>
    <n v="0"/>
    <n v="415064"/>
    <n v="5603367"/>
    <s v="Bán hàng"/>
    <m/>
    <m/>
    <n v="0"/>
    <n v="5603367"/>
    <n v="0"/>
    <n v="5603367"/>
    <d v="2026-01-14T00:00:00"/>
    <m/>
    <d v="2026-01-14T00:00:00"/>
    <n v="0"/>
    <m/>
    <n v="85.560887268518854"/>
    <s v="Nợ quá hạn từ 60 ngày đến 90 ngày"/>
    <d v="2026-01-14T00:00:00"/>
    <d v="1899-12-30T00:00:00"/>
    <m/>
    <m/>
    <x v="17"/>
    <x v="17"/>
    <m/>
  </r>
  <r>
    <x v="232"/>
    <x v="54"/>
    <d v="2026-01-07T00:00:00"/>
    <s v="BH01054"/>
    <d v="2026-01-14T00:00:00"/>
    <s v="00002662"/>
    <s v="PG0000AOGZ"/>
    <n v="84114"/>
    <n v="0"/>
    <n v="6729"/>
    <n v="90843"/>
    <s v="Bán hàng"/>
    <m/>
    <m/>
    <n v="0"/>
    <n v="90843"/>
    <n v="0"/>
    <n v="90843"/>
    <d v="2026-01-14T00:00:00"/>
    <m/>
    <d v="2026-01-14T00:00:00"/>
    <n v="0"/>
    <m/>
    <n v="85.560887268518854"/>
    <s v="Nợ quá hạn từ 60 ngày đến 90 ngày"/>
    <d v="2026-01-14T00:00:00"/>
    <d v="1899-12-30T00:00:00"/>
    <m/>
    <m/>
    <x v="17"/>
    <x v="17"/>
    <m/>
  </r>
  <r>
    <x v="234"/>
    <x v="188"/>
    <d v="2026-01-07T00:00:00"/>
    <s v="BH01505"/>
    <d v="2026-01-13T00:00:00"/>
    <s v="00001975"/>
    <s v="PG0000AORX"/>
    <n v="335100"/>
    <n v="0"/>
    <n v="26808"/>
    <n v="361908"/>
    <s v="Bán hàng"/>
    <m/>
    <m/>
    <n v="0"/>
    <n v="361908"/>
    <n v="0"/>
    <n v="361908"/>
    <d v="2026-01-13T00:00:00"/>
    <m/>
    <d v="2026-01-13T00:00:00"/>
    <n v="0"/>
    <m/>
    <n v="86.560887268518854"/>
    <s v="Nợ quá hạn từ 60 ngày đến 90 ngày"/>
    <d v="2026-01-13T00:00:00"/>
    <d v="1899-12-30T00:00:00"/>
    <m/>
    <m/>
    <x v="17"/>
    <x v="17"/>
    <m/>
  </r>
  <r>
    <x v="231"/>
    <x v="53"/>
    <d v="2026-01-07T00:00:00"/>
    <s v="SG/HTRS104401KJ"/>
    <d v="2026-01-07T00:00:00"/>
    <m/>
    <s v="ĐÃ KIỂM TRA - HÀNG TRẢ - PHIẾU: RS104401KJ - PHIẾU NGÀY : 7/1 - P3-SH.12, TÒA NHÀ PARK 3, VINHOMES CENTRAL PARK, 720A ĐIỆN BIÊN PHỦ"/>
    <n v="212232"/>
    <n v="0"/>
    <n v="16979"/>
    <n v="229211"/>
    <s v="Hàng trả"/>
    <m/>
    <m/>
    <n v="0"/>
    <n v="-229211"/>
    <n v="0"/>
    <n v="-229211"/>
    <d v="2026-01-07T00:00:00"/>
    <m/>
    <d v="2026-01-07T00:00:00"/>
    <n v="0"/>
    <m/>
    <n v="92.560887268518854"/>
    <s v="Nợ quá hạn từ 90 ngày đến 120 ngày"/>
    <d v="2026-01-07T00:00:00"/>
    <d v="1899-12-30T00:00:00"/>
    <m/>
    <m/>
    <x v="17"/>
    <x v="17"/>
    <m/>
  </r>
  <r>
    <x v="231"/>
    <x v="53"/>
    <d v="2026-01-08T00:00:00"/>
    <s v="SG/HTRS1013029B"/>
    <d v="2026-01-08T00:00:00"/>
    <m/>
    <s v="ĐÃ KIỂM TRA - HÀNG TRẢ - PHIẾU: RS1013029B - PHIẾU NGÀY : 8/1 - 23 TÔN THẤT TÙNG"/>
    <n v="106116"/>
    <n v="0"/>
    <n v="8489"/>
    <n v="114605"/>
    <s v="Hàng trả"/>
    <m/>
    <m/>
    <n v="0"/>
    <n v="-114605"/>
    <n v="0"/>
    <n v="-114605"/>
    <d v="2026-01-08T00:00:00"/>
    <m/>
    <d v="2026-01-08T00:00:00"/>
    <n v="0"/>
    <m/>
    <n v="91.560887268518854"/>
    <s v="Nợ quá hạn từ 90 ngày đến 120 ngày"/>
    <d v="2026-01-08T00:00:00"/>
    <d v="1899-12-30T00:00:00"/>
    <m/>
    <m/>
    <x v="17"/>
    <x v="17"/>
    <m/>
  </r>
  <r>
    <x v="231"/>
    <x v="53"/>
    <d v="2026-01-08T00:00:00"/>
    <s v="SG/HTRS1013029C"/>
    <d v="2026-01-08T00:00:00"/>
    <m/>
    <s v="ĐÃ KIỂM TRA - HÀNG TRẢ - PHIẾU: RS1013029C - PHIẾU NGÀY : 8/1 - 23 TÔN ĐỨC THẮNG"/>
    <n v="22340"/>
    <n v="0"/>
    <n v="1787"/>
    <n v="24127"/>
    <s v="Hàng trả"/>
    <m/>
    <m/>
    <n v="0"/>
    <n v="-24127"/>
    <n v="0"/>
    <n v="-24127"/>
    <d v="2026-01-08T00:00:00"/>
    <m/>
    <d v="2026-01-08T00:00:00"/>
    <n v="0"/>
    <m/>
    <n v="91.560887268518854"/>
    <s v="Nợ quá hạn từ 90 ngày đến 120 ngày"/>
    <d v="2026-01-08T00:00:00"/>
    <d v="1899-12-30T00:00:00"/>
    <m/>
    <m/>
    <x v="17"/>
    <x v="17"/>
    <m/>
  </r>
  <r>
    <x v="231"/>
    <x v="53"/>
    <d v="2026-01-08T00:00:00"/>
    <s v="SG/HTRS1075017S"/>
    <d v="2026-01-08T00:00:00"/>
    <m/>
    <s v="ĐÃ KIỂM TRA - HÀNG TRẢ - PHIẾU: RS1075017S - PHIẾU NGÀY : 8/1 - TÒA S2.03 VINHOMES GRAND, NGUYỄN XIỂN"/>
    <n v="39434"/>
    <n v="0"/>
    <n v="3155"/>
    <n v="42589"/>
    <s v="Hàng trả"/>
    <m/>
    <m/>
    <n v="0"/>
    <n v="-42589"/>
    <n v="0"/>
    <n v="-42589"/>
    <d v="2026-01-08T00:00:00"/>
    <m/>
    <d v="2026-01-08T00:00:00"/>
    <n v="0"/>
    <m/>
    <n v="91.560887268518854"/>
    <s v="Nợ quá hạn từ 90 ngày đến 120 ngày"/>
    <d v="2026-01-08T00:00:00"/>
    <d v="1899-12-30T00:00:00"/>
    <m/>
    <m/>
    <x v="17"/>
    <x v="17"/>
    <m/>
  </r>
  <r>
    <x v="231"/>
    <x v="53"/>
    <d v="2026-01-08T00:00:00"/>
    <s v="SG/HTRS108201I2"/>
    <d v="2026-01-08T00:00:00"/>
    <m/>
    <s v="ĐÃ KIỂM TRA - HÀNG TRẢ - PHIẾU: RS10820112 - TÒA S1.06 VINHOMES GRAND PARK, NGUYỄN XIỂN - PHIẾU NGÀY : 8/1"/>
    <n v="19717"/>
    <n v="0"/>
    <n v="1577"/>
    <n v="21294"/>
    <s v="Hàng trả"/>
    <m/>
    <m/>
    <n v="0"/>
    <n v="-21294"/>
    <n v="0"/>
    <n v="-21294"/>
    <d v="2026-01-08T00:00:00"/>
    <m/>
    <d v="2026-01-08T00:00:00"/>
    <n v="0"/>
    <m/>
    <n v="91.560887268518854"/>
    <s v="Nợ quá hạn từ 90 ngày đến 120 ngày"/>
    <d v="2026-01-08T00:00:00"/>
    <d v="1899-12-30T00:00:00"/>
    <m/>
    <m/>
    <x v="17"/>
    <x v="17"/>
    <m/>
  </r>
  <r>
    <x v="231"/>
    <x v="53"/>
    <d v="2026-01-09T00:00:00"/>
    <s v="SG/HTRS107601KP"/>
    <d v="2026-01-09T00:00:00"/>
    <m/>
    <s v="ĐÃ KIỂM TRA - HÀNG TRẢ - PHIẾU: RS107601KP - PHIẾU NGÀY: 9/1 - TÒA S3.05 VINHOMES GRAND PARK, NGUYỄN XIỂN"/>
    <n v="37664"/>
    <n v="0"/>
    <n v="3013"/>
    <n v="40677"/>
    <s v="Hàng trả"/>
    <m/>
    <m/>
    <n v="0"/>
    <n v="-40677"/>
    <n v="0"/>
    <n v="-40677"/>
    <d v="2026-01-09T00:00:00"/>
    <m/>
    <d v="2026-01-09T00:00:00"/>
    <n v="0"/>
    <m/>
    <n v="90.560887268518854"/>
    <s v="Nợ quá hạn từ 90 ngày đến 120 ngày"/>
    <d v="2026-01-09T00:00:00"/>
    <d v="1899-12-30T00:00:00"/>
    <m/>
    <m/>
    <x v="17"/>
    <x v="17"/>
    <m/>
  </r>
  <r>
    <x v="231"/>
    <x v="53"/>
    <d v="2026-01-10T00:00:00"/>
    <s v="BH01060"/>
    <d v="2026-01-14T00:00:00"/>
    <s v="00002671"/>
    <s v="PG0000APKA"/>
    <n v="6883055"/>
    <n v="0"/>
    <n v="550644"/>
    <n v="7433699"/>
    <s v="Bán hàng"/>
    <m/>
    <m/>
    <n v="0"/>
    <n v="7433699"/>
    <n v="0"/>
    <n v="7433699"/>
    <d v="2026-01-14T00:00:00"/>
    <m/>
    <d v="2026-01-14T00:00:00"/>
    <n v="0"/>
    <m/>
    <n v="85.560887268518854"/>
    <s v="Nợ quá hạn từ 60 ngày đến 90 ngày"/>
    <d v="2026-01-14T00:00:00"/>
    <d v="1899-12-30T00:00:00"/>
    <m/>
    <m/>
    <x v="17"/>
    <x v="17"/>
    <m/>
  </r>
  <r>
    <x v="232"/>
    <x v="54"/>
    <d v="2026-01-10T00:00:00"/>
    <s v="BH01064"/>
    <d v="2026-01-14T00:00:00"/>
    <s v="00002672"/>
    <s v="PG0000APH2"/>
    <n v="418736"/>
    <n v="0"/>
    <n v="33499"/>
    <n v="452235"/>
    <s v="Bán hàng"/>
    <m/>
    <m/>
    <n v="0"/>
    <n v="452235"/>
    <n v="0"/>
    <n v="452235"/>
    <d v="2026-01-14T00:00:00"/>
    <m/>
    <d v="2026-01-14T00:00:00"/>
    <n v="0"/>
    <m/>
    <n v="85.560887268518854"/>
    <s v="Nợ quá hạn từ 60 ngày đến 90 ngày"/>
    <d v="2026-01-14T00:00:00"/>
    <d v="1899-12-30T00:00:00"/>
    <m/>
    <m/>
    <x v="17"/>
    <x v="17"/>
    <m/>
  </r>
  <r>
    <x v="231"/>
    <x v="53"/>
    <d v="2026-01-10T00:00:00"/>
    <s v="SG/HTRS111300WA"/>
    <d v="2026-01-10T00:00:00"/>
    <m/>
    <s v="ĐÃ KIỂM TRA - HÀNG TRẢ - PHIẾU: RS111300WA - SỐ 138-138A TRỊNH ĐÌNH TRỌNG - PHIẾU NGÀY : 10/1"/>
    <n v="19717"/>
    <n v="0"/>
    <n v="1577"/>
    <n v="21294"/>
    <s v="Hàng trả"/>
    <m/>
    <m/>
    <n v="0"/>
    <n v="-21294"/>
    <n v="0"/>
    <n v="-21294"/>
    <d v="2026-01-10T00:00:00"/>
    <m/>
    <d v="2026-01-10T00:00:00"/>
    <n v="0"/>
    <m/>
    <n v="89.560887268518854"/>
    <s v="Nợ quá hạn từ 60 ngày đến 90 ngày"/>
    <d v="2026-01-10T00:00:00"/>
    <d v="1899-12-30T00:00:00"/>
    <m/>
    <m/>
    <x v="17"/>
    <x v="17"/>
    <m/>
  </r>
  <r>
    <x v="231"/>
    <x v="53"/>
    <d v="2026-01-11T00:00:00"/>
    <s v="SG/HTRS109500SJ"/>
    <d v="2026-01-11T00:00:00"/>
    <m/>
    <s v="ĐÃ KIỂM TRA - HÀNG TRẢ -PHIẾU: RS109500SJ - TẦNG 1 , COBI TOWER II , SỐ 5-7 ĐƯỜNG SỐ 8 - PHIẾU NGÀY: 11/1"/>
    <n v="75328"/>
    <n v="0"/>
    <n v="6026"/>
    <n v="81354"/>
    <s v="Hàng trả"/>
    <m/>
    <m/>
    <n v="0"/>
    <n v="-81354"/>
    <n v="0"/>
    <n v="-81354"/>
    <d v="2026-01-11T00:00:00"/>
    <m/>
    <d v="2026-01-11T00:00:00"/>
    <n v="0"/>
    <m/>
    <n v="88.560887268518854"/>
    <s v="Nợ quá hạn từ 60 ngày đến 90 ngày"/>
    <d v="2026-01-11T00:00:00"/>
    <d v="1899-12-30T00:00:00"/>
    <m/>
    <m/>
    <x v="17"/>
    <x v="17"/>
    <m/>
  </r>
  <r>
    <x v="231"/>
    <x v="53"/>
    <d v="2026-01-11T00:00:00"/>
    <s v="SG/HTRS109500SK"/>
    <d v="2026-01-11T00:00:00"/>
    <m/>
    <s v="ĐÃ KIỂM TRA - HÀNG TRẢ - PHIẾU : RS109500SK - PHIẾU NGÀY : 11/1 - SỐ 5-7 ĐƯỜNG SỐ 8"/>
    <n v="39434"/>
    <n v="0"/>
    <n v="3155"/>
    <n v="42589"/>
    <s v="Hàng trả"/>
    <m/>
    <m/>
    <n v="0"/>
    <n v="-42589"/>
    <n v="0"/>
    <n v="-42589"/>
    <d v="2026-01-11T00:00:00"/>
    <m/>
    <d v="2026-01-11T00:00:00"/>
    <n v="0"/>
    <m/>
    <n v="88.560887268518854"/>
    <s v="Nợ quá hạn từ 60 ngày đến 90 ngày"/>
    <d v="2026-01-11T00:00:00"/>
    <d v="1899-12-30T00:00:00"/>
    <m/>
    <m/>
    <x v="17"/>
    <x v="17"/>
    <m/>
  </r>
  <r>
    <x v="232"/>
    <x v="54"/>
    <d v="2026-01-11T00:00:00"/>
    <s v="SG/HTRS1B0102F5"/>
    <d v="2026-01-11T00:00:00"/>
    <m/>
    <s v="ĐÃ KIỂM TRA - HÀNG TRẢ - PHIẾU : RS1B0102F5 - B1.01.02, KHU TM-DV , 10 KHA VẠN CÂN"/>
    <n v="106116"/>
    <n v="0"/>
    <n v="8489"/>
    <n v="114605"/>
    <s v="Hàng trả"/>
    <m/>
    <m/>
    <n v="0"/>
    <n v="-114605"/>
    <n v="0"/>
    <n v="-114605"/>
    <d v="2026-01-11T00:00:00"/>
    <m/>
    <d v="2026-01-11T00:00:00"/>
    <n v="0"/>
    <m/>
    <n v="88.560887268518854"/>
    <s v="Nợ quá hạn từ 60 ngày đến 90 ngày"/>
    <d v="2026-01-11T00:00:00"/>
    <d v="1899-12-30T00:00:00"/>
    <m/>
    <m/>
    <x v="17"/>
    <x v="17"/>
    <m/>
  </r>
  <r>
    <x v="231"/>
    <x v="53"/>
    <d v="2026-01-12T00:00:00"/>
    <s v="SG/HTRS1026025C"/>
    <d v="2026-01-12T00:00:00"/>
    <m/>
    <s v="ĐÃ KIỂM TRA - HÀNG TRẢ - PHIẾU : RS1026025C - TẦNG 1, CAO ỐC VP - CĂN HỘ 22-22 BIS LÊ THÁNH TÔN - PHIẾU NGÀY : 12/01"/>
    <n v="19717"/>
    <n v="0"/>
    <n v="1577"/>
    <n v="21294"/>
    <s v="Hàng trả"/>
    <m/>
    <m/>
    <n v="0"/>
    <n v="-21294"/>
    <n v="0"/>
    <n v="-21294"/>
    <d v="2026-01-12T00:00:00"/>
    <m/>
    <d v="2026-01-12T00:00:00"/>
    <n v="0"/>
    <m/>
    <n v="87.560887268518854"/>
    <s v="Nợ quá hạn từ 60 ngày đến 90 ngày"/>
    <d v="2026-01-12T00:00:00"/>
    <d v="1899-12-30T00:00:00"/>
    <m/>
    <m/>
    <x v="17"/>
    <x v="17"/>
    <m/>
  </r>
  <r>
    <x v="231"/>
    <x v="53"/>
    <d v="2026-01-12T00:00:00"/>
    <s v="SG/HTRS106103P3"/>
    <d v="2026-01-12T00:00:00"/>
    <m/>
    <s v="ĐÃ KIỂM TRA - HÀNG TRẢ - PHIẾU : RS106103P3 - PHIẾU NGÀY: 12/01 - L6-SH02, TẦNG TRỆT LUX6, VINHOMES GOLDEN RIVER, 02 TÔN ĐỨC THẮNG"/>
    <n v="19717"/>
    <n v="0"/>
    <n v="1577"/>
    <n v="21294"/>
    <s v="Hàng trả"/>
    <m/>
    <m/>
    <n v="0"/>
    <n v="-21294"/>
    <n v="0"/>
    <n v="-21294"/>
    <d v="2026-01-12T00:00:00"/>
    <m/>
    <d v="2026-01-12T00:00:00"/>
    <n v="0"/>
    <m/>
    <n v="87.560887268518854"/>
    <s v="Nợ quá hạn từ 60 ngày đến 90 ngày"/>
    <d v="2026-01-12T00:00:00"/>
    <d v="1899-12-30T00:00:00"/>
    <m/>
    <m/>
    <x v="17"/>
    <x v="17"/>
    <m/>
  </r>
  <r>
    <x v="231"/>
    <x v="53"/>
    <d v="2026-01-12T00:00:00"/>
    <s v="SG/HTRS106401HZ"/>
    <d v="2026-01-12T00:00:00"/>
    <m/>
    <s v="ĐÃ KIỂM TRA - HÀNG TRẢ - PHIẾU: RS106401HZ - SKY GARDEN 3-S48.07 - PHIẾU NGÀY : 12/01"/>
    <n v="19717"/>
    <n v="0"/>
    <n v="1577"/>
    <n v="21294"/>
    <s v="Hàng trả"/>
    <m/>
    <m/>
    <n v="0"/>
    <n v="-21294"/>
    <n v="0"/>
    <n v="-21294"/>
    <d v="2026-01-12T00:00:00"/>
    <m/>
    <d v="2026-01-12T00:00:00"/>
    <n v="0"/>
    <m/>
    <n v="87.560887268518854"/>
    <s v="Nợ quá hạn từ 60 ngày đến 90 ngày"/>
    <d v="2026-01-12T00:00:00"/>
    <d v="1899-12-30T00:00:00"/>
    <m/>
    <m/>
    <x v="17"/>
    <x v="17"/>
    <m/>
  </r>
  <r>
    <x v="231"/>
    <x v="53"/>
    <d v="2026-01-12T00:00:00"/>
    <s v="SG/HTRS110900UQ"/>
    <d v="2026-01-12T00:00:00"/>
    <m/>
    <s v="ĐÃ KIỂM TRA - HÀNG TRẢ - PHIẾU : RS110900UQ - phiếu ngày : 12/01 - Số 01 đường NB2 , Khu dân cư La Casa"/>
    <n v="106116"/>
    <n v="0"/>
    <n v="8489"/>
    <n v="114605"/>
    <s v="Hàng trả"/>
    <m/>
    <m/>
    <n v="0"/>
    <n v="-114605"/>
    <n v="0"/>
    <n v="-114605"/>
    <d v="2026-01-12T00:00:00"/>
    <m/>
    <d v="2026-01-12T00:00:00"/>
    <n v="0"/>
    <m/>
    <n v="87.560887268518854"/>
    <s v="Nợ quá hạn từ 60 ngày đến 90 ngày"/>
    <d v="2026-01-12T00:00:00"/>
    <d v="1899-12-30T00:00:00"/>
    <m/>
    <m/>
    <x v="17"/>
    <x v="17"/>
    <m/>
  </r>
  <r>
    <x v="231"/>
    <x v="53"/>
    <d v="2026-01-12T00:00:00"/>
    <s v="SG/HTRS1168004G"/>
    <d v="2026-01-12T00:00:00"/>
    <m/>
    <s v="ĐÃ KIỂM TRA - HÀNG TRẢ - PHIẾU : RS1168004G - 156 CỐNG QUỲNH - PHIẾU NGÀY : 12/1"/>
    <n v="39434"/>
    <n v="0"/>
    <n v="3155"/>
    <n v="42589"/>
    <s v="Hàng trả"/>
    <m/>
    <m/>
    <n v="0"/>
    <n v="-42589"/>
    <n v="0"/>
    <n v="-42589"/>
    <d v="2026-01-12T00:00:00"/>
    <m/>
    <d v="2026-01-12T00:00:00"/>
    <n v="0"/>
    <m/>
    <n v="87.560887268518854"/>
    <s v="Nợ quá hạn từ 60 ngày đến 90 ngày"/>
    <d v="2026-01-12T00:00:00"/>
    <d v="1899-12-30T00:00:00"/>
    <m/>
    <m/>
    <x v="17"/>
    <x v="17"/>
    <m/>
  </r>
  <r>
    <x v="231"/>
    <x v="53"/>
    <d v="2026-01-14T00:00:00"/>
    <s v="BH01890"/>
    <d v="2026-01-21T00:00:00"/>
    <s v="00004748"/>
    <s v="PG0000AQW8"/>
    <n v="6325549"/>
    <n v="0"/>
    <n v="506044"/>
    <n v="6831593"/>
    <s v="Bán hàng"/>
    <m/>
    <m/>
    <n v="0"/>
    <n v="6831593"/>
    <n v="0"/>
    <n v="6831593"/>
    <d v="2026-01-21T00:00:00"/>
    <m/>
    <d v="2026-01-21T00:00:00"/>
    <n v="0"/>
    <m/>
    <n v="78.560887268518854"/>
    <s v="Nợ quá hạn từ 60 ngày đến 90 ngày"/>
    <d v="2026-01-21T00:00:00"/>
    <d v="1899-12-30T00:00:00"/>
    <m/>
    <m/>
    <x v="17"/>
    <x v="17"/>
    <m/>
  </r>
  <r>
    <x v="232"/>
    <x v="54"/>
    <d v="2026-01-14T00:00:00"/>
    <s v="BH01894"/>
    <d v="2026-01-21T00:00:00"/>
    <s v="00004749"/>
    <s v="PG0000AQSU"/>
    <n v="39434"/>
    <n v="0"/>
    <n v="3155"/>
    <n v="42589"/>
    <s v="Bán hàng"/>
    <m/>
    <m/>
    <n v="0"/>
    <n v="42589"/>
    <n v="0"/>
    <n v="42589"/>
    <d v="2026-01-21T00:00:00"/>
    <m/>
    <d v="2026-01-21T00:00:00"/>
    <n v="0"/>
    <m/>
    <n v="78.560887268518854"/>
    <s v="Nợ quá hạn từ 60 ngày đến 90 ngày"/>
    <d v="2026-01-21T00:00:00"/>
    <d v="1899-12-30T00:00:00"/>
    <m/>
    <m/>
    <x v="17"/>
    <x v="17"/>
    <m/>
  </r>
  <r>
    <x v="231"/>
    <x v="53"/>
    <d v="2026-01-14T00:00:00"/>
    <s v="SG/HTRS1065018V"/>
    <d v="2026-01-14T00:00:00"/>
    <m/>
    <s v="ĐÃ KIỂM TRA - HÀNG TRẢ - PHIẾU : RS1065018V - PHIẾU NGÀY: 14/1 - SHOPHOUSE 239-241 HÒA BÌNH"/>
    <n v="19717"/>
    <n v="0"/>
    <n v="1577"/>
    <n v="21294"/>
    <s v="Hàng trả"/>
    <m/>
    <m/>
    <n v="0"/>
    <n v="-21294"/>
    <n v="0"/>
    <n v="-21294"/>
    <d v="2026-01-14T00:00:00"/>
    <m/>
    <d v="2026-01-14T00:00:00"/>
    <n v="0"/>
    <m/>
    <n v="85.560887268518854"/>
    <s v="Nợ quá hạn từ 60 ngày đến 90 ngày"/>
    <d v="2026-01-14T00:00:00"/>
    <d v="1899-12-30T00:00:00"/>
    <m/>
    <m/>
    <x v="17"/>
    <x v="17"/>
    <m/>
  </r>
  <r>
    <x v="231"/>
    <x v="53"/>
    <d v="2026-01-14T00:00:00"/>
    <s v="SG/HTRS1161008B"/>
    <d v="2026-01-14T00:00:00"/>
    <m/>
    <s v="ĐÃ KIỂM TRA - HÀNG TRẢ - PHIẾU : RS1161008B - PHIẾU NGÀY : 14/1 - SỐ 21 PHAN KẾ BÍNH"/>
    <n v="212232"/>
    <n v="0"/>
    <n v="16979"/>
    <n v="229211"/>
    <s v="Hàng trả"/>
    <m/>
    <m/>
    <n v="0"/>
    <n v="-229211"/>
    <n v="0"/>
    <n v="-229211"/>
    <d v="2026-01-14T00:00:00"/>
    <m/>
    <d v="2026-01-14T00:00:00"/>
    <n v="0"/>
    <m/>
    <n v="85.560887268518854"/>
    <s v="Nợ quá hạn từ 60 ngày đến 90 ngày"/>
    <d v="2026-01-14T00:00:00"/>
    <d v="1899-12-30T00:00:00"/>
    <m/>
    <m/>
    <x v="17"/>
    <x v="17"/>
    <m/>
  </r>
  <r>
    <x v="231"/>
    <x v="53"/>
    <d v="2026-01-14T00:00:00"/>
    <s v="SG/HTRS1172005V"/>
    <d v="2026-01-14T00:00:00"/>
    <m/>
    <s v="ĐÃ KIỂM TRA - HÀNG TRẢ - PHIẾU : RS1172005V - PHIẾU NGÀY : 14/1 - SỐ 6 ĐƯỜNG PHAN BỘI CHÂU"/>
    <n v="19717"/>
    <n v="0"/>
    <n v="1577"/>
    <n v="21294"/>
    <s v="Hàng trả"/>
    <m/>
    <m/>
    <n v="0"/>
    <n v="-21294"/>
    <n v="0"/>
    <n v="-21294"/>
    <d v="2026-01-14T00:00:00"/>
    <m/>
    <d v="2026-01-14T00:00:00"/>
    <n v="0"/>
    <m/>
    <n v="85.560887268518854"/>
    <s v="Nợ quá hạn từ 60 ngày đến 90 ngày"/>
    <d v="2026-01-14T00:00:00"/>
    <d v="1899-12-30T00:00:00"/>
    <m/>
    <m/>
    <x v="17"/>
    <x v="17"/>
    <m/>
  </r>
  <r>
    <x v="231"/>
    <x v="53"/>
    <d v="2026-01-14T00:00:00"/>
    <s v="SG/HTRS1172005W"/>
    <d v="2026-01-14T00:00:00"/>
    <m/>
    <s v="ĐÃ KIỂM TRA - HÀNG TRẢ - PHIẾU : RS1172005W - PHIẾU NGÀY : 14/1 - SỐ 6 ĐƯỜNG PHAN BỘI CHÂU"/>
    <n v="37664"/>
    <n v="0"/>
    <n v="3013"/>
    <n v="40677"/>
    <s v="Hàng trả"/>
    <m/>
    <m/>
    <n v="0"/>
    <n v="-40677"/>
    <n v="0"/>
    <n v="-40677"/>
    <d v="2026-01-14T00:00:00"/>
    <m/>
    <d v="2026-01-14T00:00:00"/>
    <n v="0"/>
    <m/>
    <n v="85.560887268518854"/>
    <s v="Nợ quá hạn từ 60 ngày đến 90 ngày"/>
    <d v="2026-01-14T00:00:00"/>
    <d v="1899-12-30T00:00:00"/>
    <m/>
    <m/>
    <x v="17"/>
    <x v="17"/>
    <m/>
  </r>
  <r>
    <x v="231"/>
    <x v="53"/>
    <d v="2026-01-17T00:00:00"/>
    <s v="BH01897"/>
    <d v="2026-01-21T00:00:00"/>
    <s v="00004750"/>
    <s v="PG0000ARXG"/>
    <n v="3729860"/>
    <n v="0"/>
    <n v="298389"/>
    <n v="4028249"/>
    <s v="Bán hàng"/>
    <m/>
    <m/>
    <n v="0"/>
    <n v="4028249"/>
    <n v="0"/>
    <n v="4028249"/>
    <d v="2026-01-21T00:00:00"/>
    <m/>
    <d v="2026-01-21T00:00:00"/>
    <n v="0"/>
    <m/>
    <n v="78.560887268518854"/>
    <s v="Nợ quá hạn từ 60 ngày đến 90 ngày"/>
    <d v="2026-01-21T00:00:00"/>
    <d v="1899-12-30T00:00:00"/>
    <m/>
    <m/>
    <x v="17"/>
    <x v="17"/>
    <m/>
  </r>
  <r>
    <x v="232"/>
    <x v="54"/>
    <d v="2026-01-17T00:00:00"/>
    <s v="BH01898"/>
    <d v="2026-01-21T00:00:00"/>
    <s v="00004751"/>
    <s v="PG0000ARU2"/>
    <n v="351716"/>
    <n v="0"/>
    <n v="28137"/>
    <n v="379853"/>
    <s v="Bán hàng"/>
    <m/>
    <m/>
    <n v="0"/>
    <n v="379853"/>
    <n v="0"/>
    <n v="379853"/>
    <d v="2026-01-21T00:00:00"/>
    <m/>
    <d v="2026-01-21T00:00:00"/>
    <n v="0"/>
    <m/>
    <n v="78.560887268518854"/>
    <s v="Nợ quá hạn từ 60 ngày đến 90 ngày"/>
    <d v="2026-01-21T00:00:00"/>
    <d v="1899-12-30T00:00:00"/>
    <m/>
    <m/>
    <x v="17"/>
    <x v="17"/>
    <m/>
  </r>
  <r>
    <x v="235"/>
    <x v="110"/>
    <d v="2026-01-19T00:00:00"/>
    <s v="HN/HTRS30040020"/>
    <d v="2026-01-19T00:00:00"/>
    <m/>
    <s v="ĐÃ KIỂM TRA - HÀNG TRẢ - PHIẾU : RS30040020 - PHIẾU NGÀY : 19/01 - SỐ 5 BÀ TRIỆU"/>
    <n v="37664"/>
    <n v="0"/>
    <n v="3013"/>
    <n v="40677"/>
    <s v="Hàng trả"/>
    <m/>
    <m/>
    <n v="0"/>
    <n v="-40677"/>
    <n v="0"/>
    <n v="-40677"/>
    <d v="2026-01-19T00:00:00"/>
    <m/>
    <d v="2026-01-19T00:00:00"/>
    <n v="0"/>
    <m/>
    <n v="80.560887268518854"/>
    <s v="Nợ quá hạn từ 60 ngày đến 90 ngày"/>
    <d v="2026-01-19T00:00:00"/>
    <d v="1899-12-30T00:00:00"/>
    <m/>
    <m/>
    <x v="17"/>
    <x v="17"/>
    <m/>
  </r>
  <r>
    <x v="233"/>
    <x v="187"/>
    <d v="2026-01-20T00:00:00"/>
    <s v="BH04105"/>
    <d v="2026-01-27T00:00:00"/>
    <s v="00006139"/>
    <s v="PG0000AT1U"/>
    <n v="344286"/>
    <n v="0"/>
    <n v="27543"/>
    <n v="371829"/>
    <s v="Bán hàng"/>
    <m/>
    <m/>
    <n v="0"/>
    <n v="371829"/>
    <n v="0"/>
    <n v="371829"/>
    <d v="2026-01-27T00:00:00"/>
    <m/>
    <d v="2026-01-27T00:00:00"/>
    <n v="0"/>
    <m/>
    <n v="72.560887268518854"/>
    <s v="Nợ quá hạn từ 60 ngày đến 90 ngày"/>
    <d v="2026-01-27T00:00:00"/>
    <d v="1899-12-30T00:00:00"/>
    <m/>
    <m/>
    <x v="17"/>
    <x v="17"/>
    <m/>
  </r>
  <r>
    <x v="231"/>
    <x v="53"/>
    <d v="2026-01-20T00:00:00"/>
    <s v="SG/HTRS106103PG"/>
    <d v="2026-01-20T00:00:00"/>
    <m/>
    <s v="ĐÃ KIỂM TRA - HÀNG TRẢ - PHIẾU : RS106103PG - L6-SH02, TẦNG TRỆT, LUX6, VINHOMES GOLDEN RIVER, 02 TÔN ĐỨC THẮNG - PHIẾU NGÀY : 20/1"/>
    <n v="37664"/>
    <n v="0"/>
    <n v="3013"/>
    <n v="40677"/>
    <s v="Hàng trả"/>
    <m/>
    <m/>
    <n v="0"/>
    <n v="-40677"/>
    <n v="0"/>
    <n v="-40677"/>
    <d v="2026-01-20T00:00:00"/>
    <m/>
    <d v="2026-01-20T00:00:00"/>
    <n v="0"/>
    <m/>
    <n v="79.560887268518854"/>
    <s v="Nợ quá hạn từ 60 ngày đến 90 ngày"/>
    <d v="2026-01-20T00:00:00"/>
    <d v="1899-12-30T00:00:00"/>
    <m/>
    <m/>
    <x v="17"/>
    <x v="17"/>
    <m/>
  </r>
  <r>
    <x v="231"/>
    <x v="53"/>
    <d v="2026-01-20T00:00:00"/>
    <s v="SG/HTRS111300WI"/>
    <d v="2026-01-20T00:00:00"/>
    <m/>
    <s v="ĐÃ KIỂM TRA - HÀNG TRẢ - PHIẾU : RS111300W1 - PHIẾU NGÀY : 20/1 - 138A TRỊNH ĐÌNH TRỌNG"/>
    <n v="19717"/>
    <n v="0"/>
    <n v="1577"/>
    <n v="21294"/>
    <s v="Hàng trả"/>
    <m/>
    <m/>
    <n v="0"/>
    <n v="-21294"/>
    <n v="0"/>
    <n v="-21294"/>
    <d v="2026-01-20T00:00:00"/>
    <m/>
    <d v="2026-01-20T00:00:00"/>
    <n v="0"/>
    <m/>
    <n v="79.560887268518854"/>
    <s v="Nợ quá hạn từ 60 ngày đến 90 ngày"/>
    <d v="2026-01-20T00:00:00"/>
    <d v="1899-12-30T00:00:00"/>
    <m/>
    <m/>
    <x v="17"/>
    <x v="17"/>
    <m/>
  </r>
  <r>
    <x v="232"/>
    <x v="54"/>
    <d v="2026-01-20T00:00:00"/>
    <s v="SG/HTRS1B03003C"/>
    <d v="2026-01-20T00:00:00"/>
    <m/>
    <s v="ĐÃ KIỂM TRA - HÀNG TRẢ - PHIẾU : RS1B03003C - HAPPY ONE CENTRAL , 113 ĐƯỜNG 30/4 - PHIẾU NGÀY : 20/1"/>
    <n v="106116"/>
    <n v="0"/>
    <n v="8489"/>
    <n v="114605"/>
    <s v="Hàng trả"/>
    <m/>
    <m/>
    <n v="0"/>
    <n v="-114605"/>
    <n v="0"/>
    <n v="-114605"/>
    <d v="2026-01-20T00:00:00"/>
    <m/>
    <d v="2026-01-20T00:00:00"/>
    <n v="0"/>
    <m/>
    <n v="79.560887268518854"/>
    <s v="Nợ quá hạn từ 60 ngày đến 90 ngày"/>
    <d v="2026-01-20T00:00:00"/>
    <d v="1899-12-30T00:00:00"/>
    <m/>
    <m/>
    <x v="17"/>
    <x v="17"/>
    <m/>
  </r>
  <r>
    <x v="231"/>
    <x v="53"/>
    <d v="2026-01-21T00:00:00"/>
    <s v="BH02777"/>
    <d v="2026-01-28T00:00:00"/>
    <s v="00006802"/>
    <s v="PG0000ATAN"/>
    <n v="5184586"/>
    <n v="0"/>
    <n v="414767"/>
    <n v="5599353"/>
    <s v="Bán hàng"/>
    <m/>
    <m/>
    <n v="0"/>
    <n v="5599353"/>
    <n v="0"/>
    <n v="5599353"/>
    <d v="2026-01-28T00:00:00"/>
    <m/>
    <d v="2026-01-28T00:00:00"/>
    <n v="0"/>
    <m/>
    <n v="71.560887268518854"/>
    <s v="Nợ quá hạn từ 60 ngày đến 90 ngày"/>
    <d v="2026-01-28T00:00:00"/>
    <d v="1899-12-30T00:00:00"/>
    <m/>
    <m/>
    <x v="17"/>
    <x v="17"/>
    <m/>
  </r>
  <r>
    <x v="232"/>
    <x v="54"/>
    <d v="2026-01-21T00:00:00"/>
    <s v="BH02778"/>
    <d v="2026-01-28T00:00:00"/>
    <s v="00006803"/>
    <s v="PG0000AT78"/>
    <n v="1111921"/>
    <n v="0"/>
    <n v="88954"/>
    <n v="1200875"/>
    <s v="Bán hàng"/>
    <m/>
    <m/>
    <n v="0"/>
    <n v="1200875"/>
    <n v="0"/>
    <n v="1200875"/>
    <d v="2026-01-28T00:00:00"/>
    <m/>
    <d v="2026-01-28T00:00:00"/>
    <n v="0"/>
    <m/>
    <n v="71.560887268518854"/>
    <s v="Nợ quá hạn từ 60 ngày đến 90 ngày"/>
    <d v="2026-01-28T00:00:00"/>
    <d v="1899-12-30T00:00:00"/>
    <m/>
    <m/>
    <x v="17"/>
    <x v="17"/>
    <m/>
  </r>
  <r>
    <x v="235"/>
    <x v="110"/>
    <d v="2026-01-21T00:00:00"/>
    <s v="HN/HTRS3001001L"/>
    <d v="2026-01-21T00:00:00"/>
    <m/>
    <s v="ĐÃ KIỂM TRA - HÀNG TRẢ - PHIẾU : RS3001001L - PHIẾU NGÀY 21/01 - 52 LÒ SŨ"/>
    <n v="92652"/>
    <n v="0"/>
    <n v="7412"/>
    <n v="100064"/>
    <s v="Hàng trả"/>
    <m/>
    <m/>
    <n v="0"/>
    <n v="-100064"/>
    <n v="0"/>
    <n v="-100064"/>
    <d v="2026-01-21T00:00:00"/>
    <m/>
    <d v="2026-01-21T00:00:00"/>
    <n v="0"/>
    <m/>
    <n v="78.560887268518854"/>
    <s v="Nợ quá hạn từ 60 ngày đến 90 ngày"/>
    <d v="2026-01-21T00:00:00"/>
    <d v="1899-12-30T00:00:00"/>
    <m/>
    <m/>
    <x v="17"/>
    <x v="17"/>
    <m/>
  </r>
  <r>
    <x v="231"/>
    <x v="53"/>
    <d v="2026-01-21T00:00:00"/>
    <s v="SG/HTRS114400CE"/>
    <d v="2026-01-21T00:00:00"/>
    <m/>
    <s v="ĐÃ KIỂM TRA - HÀNG TRẢ - PHIẾU : RS114400CE - phiếu ngày: 21/01 - 156 BÙI THỊ XUÂN"/>
    <n v="37664"/>
    <n v="0"/>
    <n v="3013"/>
    <n v="40677"/>
    <s v="Hàng trả"/>
    <m/>
    <m/>
    <n v="0"/>
    <n v="-40677"/>
    <n v="0"/>
    <n v="-40677"/>
    <d v="2026-01-21T00:00:00"/>
    <m/>
    <d v="2026-01-21T00:00:00"/>
    <n v="0"/>
    <m/>
    <n v="78.560887268518854"/>
    <s v="Nợ quá hạn từ 60 ngày đến 90 ngày"/>
    <d v="2026-01-21T00:00:00"/>
    <d v="1899-12-30T00:00:00"/>
    <m/>
    <m/>
    <x v="17"/>
    <x v="17"/>
    <m/>
  </r>
  <r>
    <x v="236"/>
    <x v="189"/>
    <d v="2026-01-22T00:00:00"/>
    <s v="BH04107"/>
    <d v="2026-01-27T00:00:00"/>
    <s v="00006141"/>
    <s v="PG0000ATQY"/>
    <n v="624531"/>
    <n v="0"/>
    <n v="49962"/>
    <n v="674493"/>
    <s v="Bán hàng"/>
    <m/>
    <m/>
    <n v="0"/>
    <n v="674493"/>
    <n v="0"/>
    <n v="674493"/>
    <d v="2026-01-27T00:00:00"/>
    <m/>
    <d v="2026-01-27T00:00:00"/>
    <n v="0"/>
    <m/>
    <n v="72.560887268518854"/>
    <s v="Nợ quá hạn từ 60 ngày đến 90 ngày"/>
    <d v="2026-01-27T00:00:00"/>
    <d v="1899-12-30T00:00:00"/>
    <m/>
    <m/>
    <x v="17"/>
    <x v="17"/>
    <m/>
  </r>
  <r>
    <x v="231"/>
    <x v="53"/>
    <d v="2026-01-22T00:00:00"/>
    <s v="SG/HTRS104401KX"/>
    <d v="2026-01-22T00:00:00"/>
    <m/>
    <s v="ĐÃ KIỂM TRA - HÀNG TRẢ - PHIẾU: RS104401KX - P3-SH-12, TÒA NHÀ PARK 3 , VINHOMES CENTRAL PARK , 720A DDIENJ BIÊN PHỦ - PHIẾU NGÀY: 22/01"/>
    <n v="19717"/>
    <n v="0"/>
    <n v="1577"/>
    <n v="21294"/>
    <s v="Hàng trả"/>
    <m/>
    <m/>
    <n v="0"/>
    <n v="-21294"/>
    <n v="0"/>
    <n v="-21294"/>
    <d v="2026-01-22T00:00:00"/>
    <m/>
    <d v="2026-01-22T00:00:00"/>
    <n v="0"/>
    <m/>
    <n v="77.560887268518854"/>
    <s v="Nợ quá hạn từ 60 ngày đến 90 ngày"/>
    <d v="2026-01-22T00:00:00"/>
    <d v="1899-12-30T00:00:00"/>
    <m/>
    <m/>
    <x v="17"/>
    <x v="17"/>
    <m/>
  </r>
  <r>
    <x v="231"/>
    <x v="53"/>
    <d v="2026-01-22T00:00:00"/>
    <s v="SG/HTRS1111012I"/>
    <d v="2026-01-22T00:00:00"/>
    <m/>
    <s v="ĐÃ KIỂM TRA - HÀNG TRẢ - PHIẾU : RS11110121 - PHIẾU NGÀY: 17/01 - SỐ NHÀ QQ1 , ĐƯỜNG BA VÌ"/>
    <n v="19717"/>
    <n v="0"/>
    <n v="1577"/>
    <n v="21294"/>
    <s v="Hàng trả"/>
    <m/>
    <m/>
    <n v="0"/>
    <n v="-21294"/>
    <n v="0"/>
    <n v="-21294"/>
    <d v="2026-01-22T00:00:00"/>
    <m/>
    <d v="2026-01-22T00:00:00"/>
    <n v="0"/>
    <m/>
    <n v="77.560887268518854"/>
    <s v="Nợ quá hạn từ 60 ngày đến 90 ngày"/>
    <d v="2026-01-22T00:00:00"/>
    <d v="1899-12-30T00:00:00"/>
    <m/>
    <m/>
    <x v="17"/>
    <x v="17"/>
    <m/>
  </r>
  <r>
    <x v="231"/>
    <x v="53"/>
    <d v="2026-01-23T00:00:00"/>
    <s v="SG/HTRS110200FU"/>
    <d v="2026-01-23T00:00:00"/>
    <m/>
    <s v="ĐÃ KIỂM TRA - HÀNG TRẢ - PHIẾU: RS110200FU - S115, TÒA URANUS, SAIGON RIVERSIDE COMPLEX , SỐ 4 ĐÀO TRÍ - PHIẾU NGÀY : 23/1"/>
    <n v="61768"/>
    <n v="0"/>
    <n v="4941"/>
    <n v="66709"/>
    <s v="Hàng trả"/>
    <m/>
    <m/>
    <n v="0"/>
    <n v="-66709"/>
    <n v="0"/>
    <n v="-66709"/>
    <d v="2026-01-23T00:00:00"/>
    <m/>
    <d v="2026-01-23T00:00:00"/>
    <n v="0"/>
    <m/>
    <n v="76.560887268518854"/>
    <s v="Nợ quá hạn từ 60 ngày đến 90 ngày"/>
    <d v="2026-01-23T00:00:00"/>
    <d v="1899-12-30T00:00:00"/>
    <m/>
    <m/>
    <x v="17"/>
    <x v="17"/>
    <m/>
  </r>
  <r>
    <x v="231"/>
    <x v="53"/>
    <d v="2026-01-24T00:00:00"/>
    <s v="BH02779"/>
    <d v="2026-01-28T00:00:00"/>
    <s v="00006804"/>
    <s v="PG0000AUCS"/>
    <n v="5619445"/>
    <n v="0"/>
    <n v="449556"/>
    <n v="6069001"/>
    <s v="Bán hàng"/>
    <m/>
    <m/>
    <n v="0"/>
    <n v="6069001"/>
    <n v="0"/>
    <n v="6069001"/>
    <d v="2026-01-28T00:00:00"/>
    <m/>
    <d v="2026-01-28T00:00:00"/>
    <n v="0"/>
    <m/>
    <n v="71.560887268518854"/>
    <s v="Nợ quá hạn từ 60 ngày đến 90 ngày"/>
    <d v="2026-01-28T00:00:00"/>
    <d v="1899-12-30T00:00:00"/>
    <m/>
    <m/>
    <x v="17"/>
    <x v="17"/>
    <m/>
  </r>
  <r>
    <x v="232"/>
    <x v="54"/>
    <d v="2026-01-24T00:00:00"/>
    <s v="BH02780"/>
    <d v="2026-01-28T00:00:00"/>
    <s v="00006805"/>
    <s v="PG0000AU9A"/>
    <n v="609265"/>
    <n v="0"/>
    <n v="48741"/>
    <n v="658006"/>
    <s v="Bán hàng"/>
    <m/>
    <m/>
    <n v="0"/>
    <n v="658006"/>
    <n v="0"/>
    <n v="658006"/>
    <d v="2026-01-28T00:00:00"/>
    <m/>
    <d v="2026-01-28T00:00:00"/>
    <n v="0"/>
    <m/>
    <n v="71.560887268518854"/>
    <s v="Nợ quá hạn từ 60 ngày đến 90 ngày"/>
    <d v="2026-01-28T00:00:00"/>
    <d v="1899-12-30T00:00:00"/>
    <m/>
    <m/>
    <x v="17"/>
    <x v="17"/>
    <m/>
  </r>
  <r>
    <x v="231"/>
    <x v="53"/>
    <d v="2026-01-24T00:00:00"/>
    <s v="SG/HTRS10480130"/>
    <d v="2026-01-24T00:00:00"/>
    <m/>
    <s v="ĐÃ KIỂM TRA - HÀNG TRẢ - PHIẾU: RS10480130 - LÔ E2A, ĐƯỜNG D1, KHU CÔNG NGHỆ CAO - PHIẾU NGÀY: 24/01"/>
    <n v="37664"/>
    <n v="0"/>
    <n v="3013"/>
    <n v="40677"/>
    <s v="Hàng trả"/>
    <m/>
    <m/>
    <n v="0"/>
    <n v="-40677"/>
    <n v="0"/>
    <n v="-40677"/>
    <d v="2026-01-24T00:00:00"/>
    <m/>
    <d v="2026-01-24T00:00:00"/>
    <n v="0"/>
    <m/>
    <n v="75.560887268518854"/>
    <s v="Nợ quá hạn từ 60 ngày đến 90 ngày"/>
    <d v="2026-01-24T00:00:00"/>
    <d v="1899-12-30T00:00:00"/>
    <m/>
    <m/>
    <x v="17"/>
    <x v="17"/>
    <m/>
  </r>
  <r>
    <x v="231"/>
    <x v="53"/>
    <d v="2026-01-24T00:00:00"/>
    <s v="SG/HTRS10480133"/>
    <d v="2026-01-24T00:00:00"/>
    <m/>
    <s v="ĐÃ KIỂM TRA - HÀNG TRẢ - PHIẾU : RS10480133 - LÔ E2A, ĐƯỜNG D1 , KHU CÔNG NGHỆ CAO - PHIẾU NGÀY: 24/01"/>
    <n v="57381"/>
    <n v="0"/>
    <n v="4590"/>
    <n v="61971"/>
    <s v="Hàng trả"/>
    <m/>
    <m/>
    <n v="0"/>
    <n v="-61971"/>
    <n v="0"/>
    <n v="-61971"/>
    <d v="2026-01-24T00:00:00"/>
    <m/>
    <d v="2026-01-24T00:00:00"/>
    <n v="0"/>
    <m/>
    <n v="75.560887268518854"/>
    <s v="Nợ quá hạn từ 60 ngày đến 90 ngày"/>
    <d v="2026-01-24T00:00:00"/>
    <d v="1899-12-30T00:00:00"/>
    <m/>
    <m/>
    <x v="17"/>
    <x v="17"/>
    <m/>
  </r>
  <r>
    <x v="231"/>
    <x v="53"/>
    <d v="2026-01-24T00:00:00"/>
    <s v="SG/HTRS1171002I"/>
    <d v="2026-01-24T00:00:00"/>
    <m/>
    <s v="ĐÃ KIỂM TRA - HÀNG TRẢ - PHIẾU: RS11710021 - PHIẾU NGÀY : 24/1 - SỐ 137 NGUYẾN ĐỨC CẢNH"/>
    <n v="30884"/>
    <n v="0"/>
    <n v="2471"/>
    <n v="33355"/>
    <s v="Hàng trả"/>
    <m/>
    <m/>
    <n v="0"/>
    <n v="-33355"/>
    <n v="0"/>
    <n v="-33355"/>
    <d v="2026-01-24T00:00:00"/>
    <m/>
    <d v="2026-01-24T00:00:00"/>
    <n v="0"/>
    <m/>
    <n v="75.560887268518854"/>
    <s v="Nợ quá hạn từ 60 ngày đến 90 ngày"/>
    <d v="2026-01-24T00:00:00"/>
    <d v="1899-12-30T00:00:00"/>
    <m/>
    <m/>
    <x v="17"/>
    <x v="17"/>
    <m/>
  </r>
  <r>
    <x v="231"/>
    <x v="53"/>
    <d v="2026-01-25T00:00:00"/>
    <s v="SG/HTRS1066007D"/>
    <d v="2026-01-25T00:00:00"/>
    <m/>
    <s v="ĐÃ KIỂM TRA - HÀNG TRẢ - PHIẾU: RS1066007D - LÔ M7, TÒA SIGNATURE , PHÚ MỸ HƯNG - PHIẾU NGÀY: 25/1"/>
    <n v="19717"/>
    <n v="0"/>
    <n v="1577"/>
    <n v="21294"/>
    <s v="Hàng trả"/>
    <m/>
    <m/>
    <n v="0"/>
    <n v="-21294"/>
    <n v="0"/>
    <n v="-21294"/>
    <d v="2026-01-25T00:00:00"/>
    <m/>
    <d v="2026-01-25T00:00:00"/>
    <n v="0"/>
    <m/>
    <n v="74.560887268518854"/>
    <s v="Nợ quá hạn từ 60 ngày đến 90 ngày"/>
    <d v="2026-01-25T00:00:00"/>
    <d v="1899-12-30T00:00:00"/>
    <m/>
    <m/>
    <x v="17"/>
    <x v="17"/>
    <m/>
  </r>
  <r>
    <x v="231"/>
    <x v="53"/>
    <d v="2026-01-25T00:00:00"/>
    <s v="SG/HTRS1066007E"/>
    <d v="2026-01-25T00:00:00"/>
    <m/>
    <s v="ĐÃ KIỂM TRA - HÀNG TRẢ - PHIẾU: RS1066007E - SỐ 31 LÔ M7, TÒA SIGNATURE , PHÚ MỸ HƯNG - PHIẾU NGÀY : 25/1"/>
    <n v="39434"/>
    <n v="0"/>
    <n v="3155"/>
    <n v="42589"/>
    <s v="Hàng trả"/>
    <m/>
    <m/>
    <n v="0"/>
    <n v="-42589"/>
    <n v="0"/>
    <n v="-42589"/>
    <d v="2026-01-25T00:00:00"/>
    <m/>
    <d v="2026-01-25T00:00:00"/>
    <n v="0"/>
    <m/>
    <n v="74.560887268518854"/>
    <s v="Nợ quá hạn từ 60 ngày đến 90 ngày"/>
    <d v="2026-01-25T00:00:00"/>
    <d v="1899-12-30T00:00:00"/>
    <m/>
    <m/>
    <x v="17"/>
    <x v="17"/>
    <m/>
  </r>
  <r>
    <x v="231"/>
    <x v="53"/>
    <d v="2026-01-25T00:00:00"/>
    <s v="SG/HTRS110600KJ"/>
    <d v="2026-01-25T00:00:00"/>
    <m/>
    <s v="ĐÃ KIỂM TRA - HÀNG TRẢ - PHIẾU : RS110600KJ - PHIẾU NGÀY: 25/1 - 108 HOÀNG QUỐC VIỆT"/>
    <n v="212232"/>
    <n v="0"/>
    <n v="16979"/>
    <n v="229211"/>
    <s v="Hàng trả"/>
    <m/>
    <m/>
    <n v="0"/>
    <n v="-229211"/>
    <n v="0"/>
    <n v="-229211"/>
    <d v="2026-01-25T00:00:00"/>
    <m/>
    <d v="2026-01-25T00:00:00"/>
    <n v="0"/>
    <m/>
    <n v="74.560887268518854"/>
    <s v="Nợ quá hạn từ 60 ngày đến 90 ngày"/>
    <d v="2026-01-25T00:00:00"/>
    <d v="1899-12-30T00:00:00"/>
    <m/>
    <m/>
    <x v="17"/>
    <x v="17"/>
    <m/>
  </r>
  <r>
    <x v="231"/>
    <x v="53"/>
    <d v="2026-01-25T00:00:00"/>
    <s v="SG/HTRS110600KM"/>
    <d v="2026-01-25T00:00:00"/>
    <m/>
    <s v="ĐÃ KIỂM TRA - HÀNG TRẢ - PHIẾU: RS110600KM - 108 HOÀNG QUỐC VIỆT - PHIẾU NGÀY : 25/1"/>
    <n v="106116"/>
    <n v="0"/>
    <n v="8489"/>
    <n v="114605"/>
    <s v="Hàng trả"/>
    <m/>
    <m/>
    <n v="0"/>
    <n v="-114605"/>
    <n v="0"/>
    <n v="-114605"/>
    <d v="2026-01-25T00:00:00"/>
    <m/>
    <d v="2026-01-25T00:00:00"/>
    <n v="0"/>
    <m/>
    <n v="74.560887268518854"/>
    <s v="Nợ quá hạn từ 60 ngày đến 90 ngày"/>
    <d v="2026-01-25T00:00:00"/>
    <d v="1899-12-30T00:00:00"/>
    <m/>
    <m/>
    <x v="17"/>
    <x v="17"/>
    <m/>
  </r>
  <r>
    <x v="231"/>
    <x v="53"/>
    <d v="2026-01-25T00:00:00"/>
    <s v="SG/HTRS110600KR"/>
    <d v="2026-01-25T00:00:00"/>
    <m/>
    <s v="ĐÃ KIỂM TRA - HÀNG TRẢ - PHIẾU: RS110600KR - 108 LOT M , HOÀNG QUỐC VIỆT - PHIẾU NGÀY : 25/1"/>
    <n v="19717"/>
    <n v="0"/>
    <n v="1577"/>
    <n v="21294"/>
    <s v="Hàng trả"/>
    <m/>
    <m/>
    <n v="0"/>
    <n v="-21294"/>
    <n v="0"/>
    <n v="-21294"/>
    <d v="2026-01-25T00:00:00"/>
    <m/>
    <d v="2026-01-25T00:00:00"/>
    <n v="0"/>
    <m/>
    <n v="74.560887268518854"/>
    <s v="Nợ quá hạn từ 60 ngày đến 90 ngày"/>
    <d v="2026-01-25T00:00:00"/>
    <d v="1899-12-30T00:00:00"/>
    <m/>
    <m/>
    <x v="17"/>
    <x v="17"/>
    <m/>
  </r>
  <r>
    <x v="231"/>
    <x v="53"/>
    <d v="2026-01-26T00:00:00"/>
    <s v="SG/HTRS110200FV"/>
    <d v="2026-01-26T00:00:00"/>
    <m/>
    <s v="ĐÃ KIỂM TRA - HÀNG TRẢ - PHIẾU: RS110200FV - SỐ 4 ĐÀO TRÍ - PHIẾU NGÀY : 26/1"/>
    <n v="30884"/>
    <n v="0"/>
    <n v="2471"/>
    <n v="33355"/>
    <s v="Hàng trả"/>
    <m/>
    <m/>
    <n v="0"/>
    <n v="-33355"/>
    <n v="0"/>
    <n v="-33355"/>
    <d v="2026-01-26T00:00:00"/>
    <m/>
    <d v="2026-01-26T00:00:00"/>
    <n v="0"/>
    <m/>
    <n v="73.560887268518854"/>
    <s v="Nợ quá hạn từ 60 ngày đến 90 ngày"/>
    <d v="2026-01-26T00:00:00"/>
    <d v="1899-12-30T00:00:00"/>
    <m/>
    <m/>
    <x v="17"/>
    <x v="17"/>
    <m/>
  </r>
  <r>
    <x v="231"/>
    <x v="53"/>
    <d v="2026-01-26T00:00:00"/>
    <s v="SG/HTRS11750011"/>
    <d v="2026-01-26T00:00:00"/>
    <m/>
    <s v="ĐÃ KIỂM TRA - HÀNG TRẢ - PHIẾU: RS11750011 - SKY GARDEN , 72 PHẠM VĂN NGHỊ TÂN HƯNG - PHIẾU NGÀY : 26/01"/>
    <n v="59151"/>
    <n v="0"/>
    <n v="4732"/>
    <n v="63883"/>
    <s v="Hàng trả"/>
    <m/>
    <m/>
    <n v="0"/>
    <n v="-63883"/>
    <n v="0"/>
    <n v="-63883"/>
    <d v="2026-01-26T00:00:00"/>
    <m/>
    <d v="2026-01-26T00:00:00"/>
    <n v="0"/>
    <m/>
    <n v="73.560887268518854"/>
    <s v="Nợ quá hạn từ 60 ngày đến 90 ngày"/>
    <d v="2026-01-26T00:00:00"/>
    <d v="1899-12-30T00:00:00"/>
    <m/>
    <m/>
    <x v="17"/>
    <x v="17"/>
    <m/>
  </r>
  <r>
    <x v="231"/>
    <x v="53"/>
    <d v="2026-01-27T00:00:00"/>
    <s v="MDV00016"/>
    <d v="2026-01-27T00:00:00"/>
    <s v="222"/>
    <s v="Phí hỗ trợ vận chuyển, trưng bày, hủy hàng Qúy 04.2025"/>
    <n v="1319301"/>
    <n v="0"/>
    <n v="105543"/>
    <n v="1424844"/>
    <s v="Giảm công nợ"/>
    <m/>
    <m/>
    <n v="0"/>
    <n v="-1424844"/>
    <n v="0"/>
    <n v="-1424844"/>
    <d v="2026-01-27T00:00:00"/>
    <m/>
    <d v="2026-01-27T00:00:00"/>
    <n v="0"/>
    <m/>
    <n v="72.560887268518854"/>
    <s v="Nợ quá hạn từ 60 ngày đến 90 ngày"/>
    <d v="2026-01-27T00:00:00"/>
    <d v="1899-12-30T00:00:00"/>
    <m/>
    <m/>
    <x v="17"/>
    <x v="17"/>
    <m/>
  </r>
  <r>
    <x v="231"/>
    <x v="53"/>
    <d v="2026-01-27T00:00:00"/>
    <s v="SG/HTRS107601LJ"/>
    <d v="2026-01-27T00:00:00"/>
    <m/>
    <s v="ĐÃ KIỂM TRA - HÀNG TRẢ - PHIẾU: RS107601LJ- TÒA S3.05 VINHOMES GRAND PARK, NGUYỄN XIỂN - PHIẾU NGÀY: 27/01"/>
    <n v="106116"/>
    <n v="0"/>
    <n v="8489"/>
    <n v="114605"/>
    <s v="Hàng trả"/>
    <m/>
    <m/>
    <n v="0"/>
    <n v="-114605"/>
    <n v="0"/>
    <n v="-114605"/>
    <d v="2026-01-27T00:00:00"/>
    <m/>
    <d v="2026-01-27T00:00:00"/>
    <n v="0"/>
    <m/>
    <n v="72.560887268518854"/>
    <s v="Nợ quá hạn từ 60 ngày đến 90 ngày"/>
    <d v="2026-01-27T00:00:00"/>
    <d v="1899-12-30T00:00:00"/>
    <m/>
    <m/>
    <x v="17"/>
    <x v="17"/>
    <m/>
  </r>
  <r>
    <x v="231"/>
    <x v="53"/>
    <d v="2026-01-27T00:00:00"/>
    <s v="SG/HTRS1149008O"/>
    <d v="2026-01-27T00:00:00"/>
    <m/>
    <s v="ĐÃ KIỂM TRA - HÀNG TRẢ - PHIẾU : RS1149008O - 10 LÊ VĂN HUU - PHIẾU NGÀY : 27/1"/>
    <n v="30884"/>
    <n v="0"/>
    <n v="2471"/>
    <n v="33355"/>
    <s v="Hàng trả"/>
    <m/>
    <m/>
    <n v="0"/>
    <n v="-33355"/>
    <n v="0"/>
    <n v="-33355"/>
    <d v="2026-01-27T00:00:00"/>
    <m/>
    <d v="2026-01-27T00:00:00"/>
    <n v="0"/>
    <m/>
    <n v="72.560887268518854"/>
    <s v="Nợ quá hạn từ 60 ngày đến 90 ngày"/>
    <d v="2026-01-27T00:00:00"/>
    <d v="1899-12-30T00:00:00"/>
    <m/>
    <m/>
    <x v="17"/>
    <x v="17"/>
    <m/>
  </r>
  <r>
    <x v="231"/>
    <x v="53"/>
    <d v="2026-01-27T00:00:00"/>
    <s v="SG/HTRS1149008P"/>
    <d v="2026-01-27T00:00:00"/>
    <m/>
    <s v="ĐÃ KIỂM TRA - HÀNG TRẢ - PHIẾU : RS1149008P - SỐ 10 LÊ VĂN HƯU - PHIẾU NGÀY : 27/01"/>
    <n v="16759"/>
    <n v="0"/>
    <n v="1341"/>
    <n v="18100"/>
    <s v="Hàng trả"/>
    <m/>
    <m/>
    <n v="0"/>
    <n v="-18100"/>
    <n v="0"/>
    <n v="-18100"/>
    <d v="2026-01-27T00:00:00"/>
    <m/>
    <d v="2026-01-27T00:00:00"/>
    <n v="0"/>
    <m/>
    <n v="72.560887268518854"/>
    <s v="Nợ quá hạn từ 60 ngày đến 90 ngày"/>
    <d v="2026-01-27T00:00:00"/>
    <d v="1899-12-30T00:00:00"/>
    <m/>
    <m/>
    <x v="17"/>
    <x v="17"/>
    <m/>
  </r>
  <r>
    <x v="231"/>
    <x v="53"/>
    <d v="2026-01-27T00:00:00"/>
    <s v="SG/HTRSRS110200FX"/>
    <d v="2026-01-27T00:00:00"/>
    <m/>
    <s v="ĐÃ KIỂM TRA - HÀNG TRẢ - PHIẾU : RS110200FX - PHIẾU NGÀY: 27/1 - TÒA URANUS SAIGON RIVERSIDE COMPLEX , SỐ 4 ĐÀO TRÍ"/>
    <n v="30884"/>
    <n v="0"/>
    <n v="2471"/>
    <n v="33355"/>
    <s v="Hàng trả"/>
    <m/>
    <m/>
    <n v="0"/>
    <n v="-33355"/>
    <n v="0"/>
    <n v="-33355"/>
    <d v="2026-01-27T00:00:00"/>
    <m/>
    <d v="2026-01-27T00:00:00"/>
    <n v="0"/>
    <m/>
    <n v="72.560887268518854"/>
    <s v="Nợ quá hạn từ 60 ngày đến 90 ngày"/>
    <d v="2026-01-27T00:00:00"/>
    <d v="1899-12-30T00:00:00"/>
    <m/>
    <m/>
    <x v="17"/>
    <x v="17"/>
    <m/>
  </r>
  <r>
    <x v="231"/>
    <x v="53"/>
    <d v="2026-01-28T00:00:00"/>
    <s v="BH03794"/>
    <d v="2026-01-31T00:00:00"/>
    <s v="00008282"/>
    <s v="PG0000AVRH"/>
    <n v="6555201"/>
    <n v="0"/>
    <n v="524416"/>
    <n v="7079617"/>
    <s v="Bán hàng"/>
    <m/>
    <m/>
    <n v="0"/>
    <n v="7079617"/>
    <n v="0"/>
    <n v="7079617"/>
    <d v="2026-01-31T00:00:00"/>
    <m/>
    <d v="2026-01-31T00:00:00"/>
    <n v="0"/>
    <m/>
    <n v="68.560887268518854"/>
    <s v="Nợ quá hạn từ 60 ngày đến 90 ngày"/>
    <d v="2026-01-31T00:00:00"/>
    <d v="1899-12-30T00:00:00"/>
    <m/>
    <m/>
    <x v="17"/>
    <x v="17"/>
    <m/>
  </r>
  <r>
    <x v="232"/>
    <x v="54"/>
    <d v="2026-01-28T00:00:00"/>
    <s v="BH03795"/>
    <d v="2026-01-31T00:00:00"/>
    <s v="00008283"/>
    <s v="PG0000AVOA"/>
    <n v="597798"/>
    <n v="0"/>
    <n v="47824"/>
    <n v="645622"/>
    <s v="Bán hàng"/>
    <m/>
    <m/>
    <n v="0"/>
    <n v="645622"/>
    <n v="0"/>
    <n v="645622"/>
    <d v="2026-01-31T00:00:00"/>
    <m/>
    <d v="2026-01-31T00:00:00"/>
    <n v="0"/>
    <m/>
    <n v="68.560887268518854"/>
    <s v="Nợ quá hạn từ 60 ngày đến 90 ngày"/>
    <d v="2026-01-31T00:00:00"/>
    <d v="1899-12-30T00:00:00"/>
    <m/>
    <m/>
    <x v="17"/>
    <x v="17"/>
    <m/>
  </r>
  <r>
    <x v="231"/>
    <x v="53"/>
    <d v="2026-01-28T00:00:00"/>
    <s v="MDV00049"/>
    <d v="2026-01-28T00:00:00"/>
    <s v="409"/>
    <s v="Phí hỗ trợ hệ thống phân phối tích hợp T12.2025"/>
    <n v="20000"/>
    <n v="0"/>
    <n v="1600"/>
    <n v="21600"/>
    <s v="Giảm công nợ"/>
    <m/>
    <m/>
    <n v="0"/>
    <n v="-21600"/>
    <n v="0"/>
    <n v="-21600"/>
    <d v="2026-01-28T00:00:00"/>
    <m/>
    <d v="2026-01-28T00:00:00"/>
    <n v="0"/>
    <m/>
    <n v="71.560887268518854"/>
    <s v="Nợ quá hạn từ 60 ngày đến 90 ngày"/>
    <d v="2026-01-28T00:00:00"/>
    <d v="1899-12-30T00:00:00"/>
    <m/>
    <m/>
    <x v="17"/>
    <x v="17"/>
    <m/>
  </r>
  <r>
    <x v="231"/>
    <x v="53"/>
    <d v="2026-01-28T00:00:00"/>
    <s v="SG/HTRS1171002K"/>
    <d v="2026-01-28T00:00:00"/>
    <m/>
    <s v="ĐÃ KIỂM TRA - HÀNG TRẢ - PHIẾU : RS1171002K - 137 NGUYỄN ĐỨC CẢNH - PHIẾU NGÀY: 28/1"/>
    <n v="16759"/>
    <n v="0"/>
    <n v="1341"/>
    <n v="18100"/>
    <s v="Hàng trả"/>
    <m/>
    <m/>
    <n v="0"/>
    <n v="-18100"/>
    <n v="0"/>
    <n v="-18100"/>
    <d v="2026-01-28T00:00:00"/>
    <m/>
    <d v="2026-01-28T00:00:00"/>
    <n v="0"/>
    <m/>
    <n v="71.560887268518854"/>
    <s v="Nợ quá hạn từ 60 ngày đến 90 ngày"/>
    <d v="2026-01-28T00:00:00"/>
    <d v="1899-12-30T00:00:00"/>
    <m/>
    <m/>
    <x v="17"/>
    <x v="17"/>
    <m/>
  </r>
  <r>
    <x v="231"/>
    <x v="53"/>
    <d v="2026-01-28T00:00:00"/>
    <s v="SG/HTRS1171002L"/>
    <d v="2026-01-28T00:00:00"/>
    <m/>
    <s v="ĐÃ KIỂM TRA - HÀNG TRẢ - PHIẾU NGÀY: 28/1 - PHIẾU : RS1171002L - 137 NGUYỄN ĐỨC CẢNH"/>
    <n v="30884"/>
    <n v="0"/>
    <n v="2471"/>
    <n v="33355"/>
    <s v="Hàng trả"/>
    <m/>
    <m/>
    <n v="0"/>
    <n v="-33355"/>
    <n v="0"/>
    <n v="-33355"/>
    <d v="2026-01-28T00:00:00"/>
    <m/>
    <d v="2026-01-28T00:00:00"/>
    <n v="0"/>
    <m/>
    <n v="71.560887268518854"/>
    <s v="Nợ quá hạn từ 60 ngày đến 90 ngày"/>
    <d v="2026-01-28T00:00:00"/>
    <d v="1899-12-30T00:00:00"/>
    <m/>
    <m/>
    <x v="17"/>
    <x v="17"/>
    <m/>
  </r>
  <r>
    <x v="231"/>
    <x v="53"/>
    <d v="2026-01-29T00:00:00"/>
    <s v="SG/HTRS1026025M"/>
    <d v="2026-01-29T00:00:00"/>
    <m/>
    <s v="ĐÃ KIỂM TRA - HÀNG TRẢ - PHIẾU : RS1026025M - TẦNG 1 CAO ỐC VP- CĂN HỘ, 22-22 BIS LÊ THÁNH TÔN - PHIẾU NGÀY: 29/1"/>
    <n v="30884"/>
    <n v="0"/>
    <n v="2471"/>
    <n v="33355"/>
    <s v="Hàng trả"/>
    <m/>
    <m/>
    <n v="0"/>
    <n v="-33355"/>
    <n v="0"/>
    <n v="-33355"/>
    <d v="2026-01-29T00:00:00"/>
    <m/>
    <d v="2026-01-29T00:00:00"/>
    <n v="0"/>
    <m/>
    <n v="70.560887268518854"/>
    <s v="Nợ quá hạn từ 60 ngày đến 90 ngày"/>
    <d v="2026-01-29T00:00:00"/>
    <d v="1899-12-30T00:00:00"/>
    <m/>
    <m/>
    <x v="17"/>
    <x v="17"/>
    <m/>
  </r>
  <r>
    <x v="231"/>
    <x v="53"/>
    <d v="2026-01-29T00:00:00"/>
    <s v="SG/HTRS115400H5"/>
    <d v="2026-01-29T00:00:00"/>
    <m/>
    <s v="ĐÃ KIỂM TRA - HÀNG TRẢ - PHIẾU NGÀY: 29/1 - PHIẾU: RS115400H5 - 102 XUÂN THỦY"/>
    <n v="16759"/>
    <n v="0"/>
    <n v="1341"/>
    <n v="18100"/>
    <s v="Hàng trả"/>
    <m/>
    <m/>
    <n v="0"/>
    <n v="-18100"/>
    <n v="0"/>
    <n v="-18100"/>
    <d v="2026-01-29T00:00:00"/>
    <m/>
    <d v="2026-01-29T00:00:00"/>
    <n v="0"/>
    <m/>
    <n v="70.560887268518854"/>
    <s v="Nợ quá hạn từ 60 ngày đến 90 ngày"/>
    <d v="2026-01-29T00:00:00"/>
    <d v="1899-12-30T00:00:00"/>
    <m/>
    <m/>
    <x v="17"/>
    <x v="17"/>
    <m/>
  </r>
  <r>
    <x v="231"/>
    <x v="53"/>
    <d v="2026-01-29T00:00:00"/>
    <s v="SG/HTRS115400H6"/>
    <d v="2026-01-29T00:00:00"/>
    <m/>
    <s v="ĐÃ KIỂM TRA - HÀNG TRẢ - PHIẾU: RS115400H6 - PHIẾU NGÀY: 29/1 - 102 ĐƯỜNG XUÂN THỦY"/>
    <n v="30884"/>
    <n v="0"/>
    <n v="2471"/>
    <n v="33355"/>
    <s v="Hàng trả"/>
    <m/>
    <m/>
    <n v="0"/>
    <n v="-33355"/>
    <n v="0"/>
    <n v="-33355"/>
    <d v="2026-01-29T00:00:00"/>
    <m/>
    <d v="2026-01-29T00:00:00"/>
    <n v="0"/>
    <m/>
    <n v="70.560887268518854"/>
    <s v="Nợ quá hạn từ 60 ngày đến 90 ngày"/>
    <d v="2026-01-29T00:00:00"/>
    <d v="1899-12-30T00:00:00"/>
    <m/>
    <m/>
    <x v="17"/>
    <x v="17"/>
    <m/>
  </r>
  <r>
    <x v="231"/>
    <x v="53"/>
    <d v="2026-01-29T00:00:00"/>
    <s v="SG/HTRS115400H7"/>
    <d v="2026-01-29T00:00:00"/>
    <m/>
    <s v="ĐÃ KIỂM TRA - HÀNG TRẢ - PHIẾU : RS115400H7 - PHIẾU NGÀY : 29/1 - 102 ĐƯỜNG XUÂN THỦY"/>
    <n v="47643"/>
    <n v="0"/>
    <n v="3812"/>
    <n v="51455"/>
    <s v="Hàng trả"/>
    <m/>
    <m/>
    <n v="0"/>
    <n v="-51455"/>
    <n v="0"/>
    <n v="-51455"/>
    <d v="2026-01-29T00:00:00"/>
    <m/>
    <d v="2026-01-29T00:00:00"/>
    <n v="0"/>
    <m/>
    <n v="70.560887268518854"/>
    <s v="Nợ quá hạn từ 60 ngày đến 90 ngày"/>
    <d v="2026-01-29T00:00:00"/>
    <d v="1899-12-30T00:00:00"/>
    <m/>
    <m/>
    <x v="17"/>
    <x v="17"/>
    <m/>
  </r>
  <r>
    <x v="231"/>
    <x v="53"/>
    <d v="2026-01-29T00:00:00"/>
    <s v="SG/HTRS1160009P"/>
    <d v="2026-01-29T00:00:00"/>
    <m/>
    <s v="ĐÃ KIỂM TRA - HÀNG TRẢ - PHIẾU : RS1160009P - PHIẾU NGÀY: 29/1 - SỐ 38 ĐƯỜNG CÔ BẮC"/>
    <n v="16759"/>
    <n v="0"/>
    <n v="1341"/>
    <n v="18100"/>
    <s v="Hàng trả"/>
    <m/>
    <m/>
    <n v="0"/>
    <n v="-18100"/>
    <n v="0"/>
    <n v="-18100"/>
    <d v="2026-01-29T00:00:00"/>
    <m/>
    <d v="2026-01-29T00:00:00"/>
    <n v="0"/>
    <m/>
    <n v="70.560887268518854"/>
    <s v="Nợ quá hạn từ 60 ngày đến 90 ngày"/>
    <d v="2026-01-29T00:00:00"/>
    <d v="1899-12-30T00:00:00"/>
    <m/>
    <m/>
    <x v="17"/>
    <x v="17"/>
    <m/>
  </r>
  <r>
    <x v="231"/>
    <x v="53"/>
    <d v="2026-01-30T00:00:00"/>
    <s v="SG/HTRS106103PV"/>
    <d v="2026-01-30T00:00:00"/>
    <m/>
    <s v="ĐÃ KIỂM TRA - HÀNG TRẢ - PHIẾU: RS106103PV - L6-SH02, TẦNG TRỆT, LUX6, VINHOMES GOLDEN RIVER, 02 TÔN ĐỨC THẮNG - PHIẾU NGÀY: 30/01"/>
    <n v="16759"/>
    <n v="0"/>
    <n v="1341"/>
    <n v="18100"/>
    <s v="Hàng trả"/>
    <m/>
    <m/>
    <n v="0"/>
    <n v="-18100"/>
    <n v="0"/>
    <n v="-18100"/>
    <d v="2026-01-30T00:00:00"/>
    <m/>
    <d v="2026-01-30T00:00:00"/>
    <n v="0"/>
    <m/>
    <n v="69.560887268518854"/>
    <s v="Nợ quá hạn từ 60 ngày đến 90 ngày"/>
    <d v="2026-01-30T00:00:00"/>
    <d v="1899-12-30T00:00:00"/>
    <m/>
    <m/>
    <x v="17"/>
    <x v="17"/>
    <m/>
  </r>
  <r>
    <x v="231"/>
    <x v="53"/>
    <d v="2026-01-30T00:00:00"/>
    <s v="SG/HTRS110200FY"/>
    <d v="2026-01-30T00:00:00"/>
    <m/>
    <s v="ĐÃ KIỂM TRA - HÀNG TRẢ - PHIẾU : RS110200FY - S115  TÒA URANUS, SAIGON RIVERSIDE COMPLEX, SỐ 4 ĐÀO TRÍ - PHIẾU NGÀY : 30/1"/>
    <n v="30884"/>
    <n v="0"/>
    <n v="2471"/>
    <n v="33355"/>
    <s v="Hàng trả"/>
    <m/>
    <m/>
    <n v="0"/>
    <n v="-33355"/>
    <n v="0"/>
    <n v="-33355"/>
    <d v="2026-01-30T00:00:00"/>
    <m/>
    <d v="2026-01-30T00:00:00"/>
    <n v="0"/>
    <m/>
    <n v="69.560887268518854"/>
    <s v="Nợ quá hạn từ 60 ngày đến 90 ngày"/>
    <d v="2026-01-30T00:00:00"/>
    <d v="1899-12-30T00:00:00"/>
    <m/>
    <m/>
    <x v="17"/>
    <x v="17"/>
    <m/>
  </r>
  <r>
    <x v="231"/>
    <x v="53"/>
    <d v="2026-01-30T00:00:00"/>
    <s v="SG/HTRS1167004R"/>
    <d v="2026-01-30T00:00:00"/>
    <m/>
    <s v="ĐÃ KIỂM TRA - HÀNG TRẢ - PHIẾU NGÀY : 30/1 - PHIẾU : RS1167004R - SỐ 59-61 ĐƯỜNG TRƯƠNG ĐỊNH"/>
    <n v="37664"/>
    <n v="0"/>
    <n v="3013"/>
    <n v="40677"/>
    <s v="Hàng trả"/>
    <m/>
    <m/>
    <n v="0"/>
    <n v="-40677"/>
    <n v="0"/>
    <n v="-40677"/>
    <d v="2026-01-30T00:00:00"/>
    <m/>
    <d v="2026-01-30T00:00:00"/>
    <n v="0"/>
    <m/>
    <n v="69.560887268518854"/>
    <s v="Nợ quá hạn từ 60 ngày đến 90 ngày"/>
    <d v="2026-01-30T00:00:00"/>
    <d v="1899-12-30T00:00:00"/>
    <m/>
    <m/>
    <x v="17"/>
    <x v="17"/>
    <m/>
  </r>
  <r>
    <x v="231"/>
    <x v="53"/>
    <d v="2026-01-30T00:00:00"/>
    <s v="SG/HTRS1167004T"/>
    <d v="2026-01-30T00:00:00"/>
    <m/>
    <s v="ĐÃ KIỂM TRA - HÀNG TRẢ - PHIẾU: RS1167004T - 59 TRƯƠNG ĐỊNH - PHIẾU NGÀY: 30/1"/>
    <n v="19717"/>
    <n v="0"/>
    <n v="1577"/>
    <n v="21294"/>
    <s v="Hàng trả"/>
    <m/>
    <m/>
    <n v="0"/>
    <n v="-21294"/>
    <n v="0"/>
    <n v="-21294"/>
    <d v="2026-01-30T00:00:00"/>
    <m/>
    <d v="2026-01-30T00:00:00"/>
    <n v="0"/>
    <m/>
    <n v="69.560887268518854"/>
    <s v="Nợ quá hạn từ 60 ngày đến 90 ngày"/>
    <d v="2026-01-30T00:00:00"/>
    <d v="1899-12-30T00:00:00"/>
    <m/>
    <m/>
    <x v="17"/>
    <x v="17"/>
    <m/>
  </r>
  <r>
    <x v="231"/>
    <x v="53"/>
    <d v="2026-01-30T00:00:00"/>
    <s v="SG/HTRS11670052"/>
    <d v="2026-01-30T00:00:00"/>
    <m/>
    <s v="ĐÃ KIỂM TRA - HÀNG TRẢ - PHIẾU: RS11670052 - PHIẾU NGÀY : 30/1 - SỐ 59-61 TRƯƠNG ĐỊNH"/>
    <n v="106116"/>
    <n v="0"/>
    <n v="8489"/>
    <n v="114605"/>
    <s v="Hàng trả"/>
    <m/>
    <m/>
    <n v="0"/>
    <n v="-114605"/>
    <n v="0"/>
    <n v="-114605"/>
    <d v="2026-01-30T00:00:00"/>
    <m/>
    <d v="2026-01-30T00:00:00"/>
    <n v="0"/>
    <m/>
    <n v="69.560887268518854"/>
    <s v="Nợ quá hạn từ 60 ngày đến 90 ngày"/>
    <d v="2026-01-30T00:00:00"/>
    <d v="1899-12-30T00:00:00"/>
    <m/>
    <m/>
    <x v="17"/>
    <x v="17"/>
    <m/>
  </r>
  <r>
    <x v="231"/>
    <x v="53"/>
    <d v="2026-01-31T00:00:00"/>
    <s v="SG/HTRS107300X5"/>
    <d v="2026-01-31T00:00:00"/>
    <m/>
    <s v="ĐÃ KIỂM TRA - HÀNG TRẢ - PHIẾU : RS107300X5 - PHIẾU NGÀY: 31/01 - 11A-1, LÔ M6, TÒA SYMPHONY , PHÚ MỸ HƯNG, MIDOWN"/>
    <n v="92652"/>
    <n v="0"/>
    <n v="7412"/>
    <n v="100064"/>
    <s v="Hàng trả"/>
    <m/>
    <m/>
    <n v="0"/>
    <n v="-100064"/>
    <n v="0"/>
    <n v="-100064"/>
    <d v="2026-01-31T00:00:00"/>
    <m/>
    <d v="2026-01-31T00:00:00"/>
    <n v="0"/>
    <m/>
    <n v="68.560887268518854"/>
    <s v="Nợ quá hạn từ 60 ngày đến 90 ngày"/>
    <d v="2026-01-31T00:00:00"/>
    <d v="1899-12-30T00:00:00"/>
    <m/>
    <m/>
    <x v="17"/>
    <x v="17"/>
    <m/>
  </r>
  <r>
    <x v="237"/>
    <x v="7"/>
    <d v="2026-01-30T00:00:00"/>
    <s v="SG/HT200143"/>
    <d v="2026-01-30T00:00:00"/>
    <s v="00000010"/>
    <s v="Hàng trả - phiếu RRS20260107043BD7004"/>
    <n v="46152"/>
    <n v="0"/>
    <n v="3692"/>
    <n v="49844"/>
    <s v="Hàng trả"/>
    <m/>
    <m/>
    <n v="0"/>
    <n v="-49844"/>
    <n v="0"/>
    <n v="-49844"/>
    <d v="2026-01-30T00:00:00"/>
    <m/>
    <d v="2026-01-30T00:00:00"/>
    <n v="0"/>
    <m/>
    <n v="69.560887268518854"/>
    <s v="Nợ quá hạn từ 60 ngày đến 90 ngày"/>
    <d v="2026-01-30T00:00:00"/>
    <d v="1899-12-30T00:00:00"/>
    <m/>
    <m/>
    <x v="3"/>
    <x v="3"/>
    <m/>
  </r>
  <r>
    <x v="238"/>
    <x v="8"/>
    <d v="2026-01-30T00:00:00"/>
    <s v="HN/HT20260122-00010"/>
    <d v="2026-01-30T00:00:00"/>
    <s v="00000414"/>
    <s v="Hàng trả - phiếu RRS20260114380HN2182"/>
    <n v="46152"/>
    <n v="0"/>
    <n v="3692"/>
    <n v="49844"/>
    <s v="Hàng trả"/>
    <m/>
    <m/>
    <n v="0"/>
    <n v="-49844"/>
    <n v="0"/>
    <n v="-49844"/>
    <d v="2026-01-30T00:00:00"/>
    <m/>
    <d v="2026-01-30T00:00:00"/>
    <n v="0"/>
    <m/>
    <n v="69.560887268518854"/>
    <s v="Nợ quá hạn từ 60 ngày đến 90 ngày"/>
    <d v="2026-01-30T00:00:00"/>
    <d v="1899-12-30T00:00:00"/>
    <m/>
    <m/>
    <x v="4"/>
    <x v="4"/>
    <m/>
  </r>
  <r>
    <x v="56"/>
    <x v="56"/>
    <d v="2025-12-31T00:00:00"/>
    <m/>
    <d v="2025-12-31T00:00:00"/>
    <n v="7127"/>
    <s v="Các khoản hỗ trợ từ T6 - T12.2025"/>
    <n v="-4697162"/>
    <n v="0"/>
    <n v="-375773"/>
    <n v="-5072935"/>
    <s v="Tồn đầu kỳ"/>
    <d v="2026-01-16T00:00:00"/>
    <m/>
    <n v="-5072935"/>
    <n v="0"/>
    <n v="-5072935"/>
    <n v="0"/>
    <d v="2025-12-31T00:00:00"/>
    <m/>
    <d v="2025-12-31T00:00:00"/>
    <n v="0"/>
    <m/>
    <s v=""/>
    <s v="Đã thanh toán"/>
    <d v="2025-12-31T00:00:00"/>
    <d v="2026-01-16T00:00:00"/>
    <m/>
    <m/>
    <x v="19"/>
    <x v="19"/>
    <m/>
  </r>
  <r>
    <x v="239"/>
    <x v="190"/>
    <d v="2026-01-03T00:00:00"/>
    <s v="BH00038"/>
    <d v="2026-01-03T00:00:00"/>
    <s v="00000052"/>
    <s v="PDN005029 - BHBĐ Củ Chi"/>
    <n v="1380575"/>
    <n v="0"/>
    <n v="110446"/>
    <n v="1491021"/>
    <s v="Bán hàng"/>
    <d v="2026-02-11T00:00:00"/>
    <m/>
    <n v="0"/>
    <n v="1491021"/>
    <n v="1491021"/>
    <n v="0"/>
    <d v="2026-01-03T00:00:00"/>
    <m/>
    <d v="2026-01-03T00:00:00"/>
    <n v="0"/>
    <m/>
    <s v=""/>
    <s v="Đã thanh toán"/>
    <d v="2026-01-03T00:00:00"/>
    <d v="2026-02-11T00:00:00"/>
    <m/>
    <m/>
    <x v="19"/>
    <x v="19"/>
    <m/>
  </r>
  <r>
    <x v="240"/>
    <x v="191"/>
    <d v="2026-01-10T00:00:00"/>
    <s v="BH01261"/>
    <d v="2026-01-10T00:00:00"/>
    <s v="00001756"/>
    <s v="BHBĐ Thăng Long - PDN005342"/>
    <n v="1046377"/>
    <n v="0"/>
    <n v="83710"/>
    <n v="1130087"/>
    <s v="Bán hàng"/>
    <d v="2026-02-11T00:00:00"/>
    <m/>
    <n v="0"/>
    <n v="1130087"/>
    <n v="1130087"/>
    <n v="0"/>
    <d v="2026-01-10T00:00:00"/>
    <m/>
    <d v="2026-01-10T00:00:00"/>
    <n v="0"/>
    <m/>
    <s v=""/>
    <s v="Đã thanh toán"/>
    <d v="2026-01-10T00:00:00"/>
    <d v="2026-02-11T00:00:00"/>
    <m/>
    <m/>
    <x v="19"/>
    <x v="19"/>
    <m/>
  </r>
  <r>
    <x v="241"/>
    <x v="192"/>
    <d v="2026-01-17T00:00:00"/>
    <s v="BH02550"/>
    <d v="2026-01-17T00:00:00"/>
    <s v="00003305"/>
    <s v="BHBĐ Thanh Trì - PDN005349"/>
    <n v="1073635"/>
    <n v="0"/>
    <n v="85891"/>
    <n v="1159526"/>
    <s v="Bán hàng"/>
    <d v="2026-02-11T00:00:00"/>
    <m/>
    <n v="0"/>
    <n v="1159526"/>
    <n v="1159526"/>
    <n v="0"/>
    <d v="2026-01-17T00:00:00"/>
    <m/>
    <d v="2026-01-17T00:00:00"/>
    <n v="0"/>
    <m/>
    <s v=""/>
    <s v="Đã thanh toán"/>
    <d v="2026-01-17T00:00:00"/>
    <d v="2026-02-11T00:00:00"/>
    <m/>
    <m/>
    <x v="19"/>
    <x v="19"/>
    <m/>
  </r>
  <r>
    <x v="241"/>
    <x v="192"/>
    <d v="2026-01-22T00:00:00"/>
    <s v="BH03419"/>
    <d v="2026-01-22T00:00:00"/>
    <s v="00005197"/>
    <s v="BHBĐ Thanh Trì - PDN005787"/>
    <n v="553900"/>
    <n v="0"/>
    <n v="44312"/>
    <n v="598212"/>
    <s v="Bán hàng"/>
    <d v="2026-02-11T00:00:00"/>
    <m/>
    <n v="0"/>
    <n v="598212"/>
    <n v="598212"/>
    <n v="0"/>
    <d v="2026-01-22T00:00:00"/>
    <m/>
    <d v="2026-01-22T00:00:00"/>
    <n v="0"/>
    <m/>
    <s v=""/>
    <s v="Đã thanh toán"/>
    <d v="2026-01-22T00:00:00"/>
    <d v="2026-02-11T00:00:00"/>
    <m/>
    <m/>
    <x v="19"/>
    <x v="19"/>
    <m/>
  </r>
  <r>
    <x v="242"/>
    <x v="193"/>
    <d v="2026-01-26T00:00:00"/>
    <s v="BH03799"/>
    <d v="2026-01-26T00:00:00"/>
    <s v="00006047"/>
    <s v="BHBĐ Tràng Tiền - PDN005855"/>
    <n v="558072"/>
    <n v="0"/>
    <n v="44646"/>
    <n v="602718"/>
    <s v="Bán hàng"/>
    <d v="2026-02-11T00:00:00"/>
    <m/>
    <n v="0"/>
    <n v="602718"/>
    <n v="602718"/>
    <n v="0"/>
    <d v="2026-01-26T00:00:00"/>
    <m/>
    <d v="2026-01-26T00:00:00"/>
    <n v="0"/>
    <m/>
    <s v=""/>
    <s v="Đã thanh toán"/>
    <d v="2026-01-26T00:00:00"/>
    <d v="2026-02-11T00:00:00"/>
    <m/>
    <m/>
    <x v="19"/>
    <x v="19"/>
    <m/>
  </r>
  <r>
    <x v="243"/>
    <x v="194"/>
    <d v="2026-01-29T00:00:00"/>
    <s v="BH02973"/>
    <d v="2026-01-29T00:00:00"/>
    <s v="00007195"/>
    <s v="PDN005871 - BHBĐ Tân Phú"/>
    <n v="1414390"/>
    <n v="0"/>
    <n v="113151"/>
    <n v="1527541"/>
    <s v="Bán hàng"/>
    <d v="2026-02-11T00:00:00"/>
    <m/>
    <n v="0"/>
    <n v="1527541"/>
    <n v="1527541"/>
    <n v="0"/>
    <d v="2026-01-29T00:00:00"/>
    <m/>
    <d v="2026-01-29T00:00:00"/>
    <n v="0"/>
    <m/>
    <s v=""/>
    <s v="Đã thanh toán"/>
    <d v="2026-01-29T00:00:00"/>
    <d v="2026-02-11T00:00:00"/>
    <m/>
    <m/>
    <x v="19"/>
    <x v="19"/>
    <m/>
  </r>
  <r>
    <x v="22"/>
    <x v="22"/>
    <d v="2026-01-20T00:00:00"/>
    <m/>
    <d v="2026-01-20T00:00:00"/>
    <m/>
    <s v="Chiết khấu thanh toán T12.2025"/>
    <m/>
    <m/>
    <m/>
    <n v="1848765"/>
    <s v="Giảm công nợ"/>
    <d v="2026-01-20T00:00:00"/>
    <m/>
    <n v="0"/>
    <n v="-1848765"/>
    <n v="-1848765"/>
    <n v="0"/>
    <d v="2026-01-20T00:00:00"/>
    <m/>
    <d v="2026-01-20T00:00:00"/>
    <n v="0"/>
    <m/>
    <s v=""/>
    <s v="Đã thanh toán"/>
    <d v="2026-01-20T00:00:00"/>
    <d v="2026-01-20T00:00:00"/>
    <m/>
    <m/>
    <x v="12"/>
    <x v="12"/>
    <m/>
  </r>
  <r>
    <x v="244"/>
    <x v="102"/>
    <d v="2026-01-02T00:00:00"/>
    <s v="BH00020"/>
    <d v="2026-01-02T00:00:00"/>
    <s v="00000017"/>
    <s v="Tmart01072 91. Quầy 96 Vĩnh Hưng"/>
    <n v="1267060"/>
    <n v="114035"/>
    <n v="92242"/>
    <n v="1245267"/>
    <s v="Bán hàng"/>
    <d v="2026-02-23T00:00:00"/>
    <m/>
    <n v="0"/>
    <n v="1245267"/>
    <n v="1245267"/>
    <n v="0"/>
    <d v="2026-01-02T00:00:00"/>
    <m/>
    <d v="2026-01-02T00:00:00"/>
    <n v="0"/>
    <m/>
    <s v=""/>
    <s v="Đã thanh toán"/>
    <d v="2026-01-02T00:00:00"/>
    <d v="2026-02-23T00:00:00"/>
    <m/>
    <m/>
    <x v="12"/>
    <x v="12"/>
    <m/>
  </r>
  <r>
    <x v="245"/>
    <x v="109"/>
    <d v="2026-01-02T00:00:00"/>
    <s v="BH00021"/>
    <d v="2026-01-02T00:00:00"/>
    <s v="00000018"/>
    <s v="Tmart00357 01. Quầy 72 Lĩnh Nam"/>
    <n v="1129732"/>
    <n v="101676"/>
    <n v="82244"/>
    <n v="1110300"/>
    <s v="Bán hàng"/>
    <d v="2026-02-23T00:00:00"/>
    <m/>
    <n v="0"/>
    <n v="1110300"/>
    <n v="1110300"/>
    <n v="0"/>
    <d v="2026-01-02T00:00:00"/>
    <m/>
    <d v="2026-01-02T00:00:00"/>
    <n v="0"/>
    <m/>
    <s v=""/>
    <s v="Đã thanh toán"/>
    <d v="2026-01-02T00:00:00"/>
    <d v="2026-02-23T00:00:00"/>
    <m/>
    <m/>
    <x v="12"/>
    <x v="12"/>
    <m/>
  </r>
  <r>
    <x v="246"/>
    <x v="123"/>
    <d v="2026-01-02T00:00:00"/>
    <s v="BH00022"/>
    <d v="2026-01-02T00:00:00"/>
    <s v="00000019"/>
    <s v="Tmart03012 131. Quầy Tam Trinh 2"/>
    <n v="1233414"/>
    <n v="111007"/>
    <n v="89793"/>
    <n v="1212200"/>
    <s v="Bán hàng"/>
    <d v="2026-02-23T00:00:00"/>
    <m/>
    <n v="0"/>
    <n v="1212200"/>
    <n v="1212200"/>
    <n v="0"/>
    <d v="2026-01-02T00:00:00"/>
    <m/>
    <d v="2026-01-02T00:00:00"/>
    <n v="0"/>
    <m/>
    <s v=""/>
    <s v="Đã thanh toán"/>
    <d v="2026-01-02T00:00:00"/>
    <d v="2026-02-23T00:00:00"/>
    <m/>
    <m/>
    <x v="12"/>
    <x v="12"/>
    <m/>
  </r>
  <r>
    <x v="247"/>
    <x v="195"/>
    <d v="2026-01-03T00:00:00"/>
    <s v="BH00040"/>
    <d v="2026-01-03T00:00:00"/>
    <s v="00000073"/>
    <s v="Tmart01081 100. Quầy Trâu Quỳ, Gia Lâm"/>
    <n v="1568842"/>
    <n v="141196"/>
    <n v="114212"/>
    <n v="1541858"/>
    <s v="Bán hàng"/>
    <d v="2026-02-23T00:00:00"/>
    <m/>
    <n v="0"/>
    <n v="1541858"/>
    <n v="1541858"/>
    <n v="0"/>
    <d v="2026-01-03T00:00:00"/>
    <m/>
    <d v="2026-01-03T00:00:00"/>
    <n v="0"/>
    <m/>
    <s v=""/>
    <s v="Đã thanh toán"/>
    <d v="2026-01-03T00:00:00"/>
    <d v="2026-02-23T00:00:00"/>
    <m/>
    <m/>
    <x v="12"/>
    <x v="12"/>
    <m/>
  </r>
  <r>
    <x v="245"/>
    <x v="109"/>
    <d v="2026-01-07T00:00:00"/>
    <s v="BH00591"/>
    <d v="2026-01-07T00:00:00"/>
    <s v="00000742"/>
    <s v="Tmart00357 01. Quầy 72 Lĩnh Nam, CK CỐ ĐỊNH 9% + KM GÀ HUN CỎ XẠ HƯƠNG 500G X 20% + CHÂN GIÒ VỊ TAYAKI 450G X 10%+ TAI HEO SỐT THÁI 250G X 10% + CHÂN GÀ SẢ TẮC 250G X 10% + LẠP XƯỜNG TÂY BẮC 500G X 10% TỪ NGÀY 1/1 ĐẾN 31/1"/>
    <n v="1751595"/>
    <n v="157644"/>
    <n v="127516"/>
    <n v="1721467"/>
    <s v="Bán hàng"/>
    <d v="2026-02-23T00:00:00"/>
    <m/>
    <n v="0"/>
    <n v="1721467"/>
    <n v="1721467"/>
    <n v="0"/>
    <d v="2026-01-07T00:00:00"/>
    <m/>
    <d v="2026-01-07T00:00:00"/>
    <n v="0"/>
    <m/>
    <s v=""/>
    <s v="Đã thanh toán"/>
    <d v="2026-01-07T00:00:00"/>
    <d v="2026-02-23T00:00:00"/>
    <m/>
    <m/>
    <x v="12"/>
    <x v="12"/>
    <m/>
  </r>
  <r>
    <x v="248"/>
    <x v="78"/>
    <d v="2026-01-07T00:00:00"/>
    <s v="BH00592"/>
    <d v="2026-01-07T00:00:00"/>
    <s v="00000743"/>
    <s v="Tmart00928 12. Quầy CT12B Kim Văn - Kim Lũ, CK CỐ ĐỊNH 9% + KM GÀ HUN CỎ XẠ HƯƠNG 500G X 20% + CHÂN GIÒ VỊ TAYAKI 450G X 10%+ TAI HEO SỐT THÁI 250G X 10% + CHÂN GÀ SẢ TẮC 250G X 10% + LẠP XƯỜNG TÂY BẮC 500G X 10% TỪ NGÀY 1/1 ĐẾN 31/1"/>
    <n v="3544332"/>
    <n v="318991"/>
    <n v="258027"/>
    <n v="3483368"/>
    <s v="Bán hàng"/>
    <d v="2026-02-23T00:00:00"/>
    <m/>
    <n v="0"/>
    <n v="3483368"/>
    <n v="3483368"/>
    <n v="0"/>
    <d v="2026-01-07T00:00:00"/>
    <m/>
    <d v="2026-01-07T00:00:00"/>
    <n v="0"/>
    <m/>
    <s v=""/>
    <s v="Đã thanh toán"/>
    <d v="2026-01-07T00:00:00"/>
    <d v="2026-02-23T00:00:00"/>
    <m/>
    <m/>
    <x v="12"/>
    <x v="12"/>
    <m/>
  </r>
  <r>
    <x v="249"/>
    <x v="77"/>
    <d v="2026-01-07T00:00:00"/>
    <s v="BH00593"/>
    <d v="2026-01-07T00:00:00"/>
    <s v="00000744"/>
    <s v="Tmart00999 27. Quầy 62 Thanh Liệt (658 Kim Giang mới), CK CỐ ĐỊNH 9% + KM GÀ HUN CỎ XẠ HƯƠNG 500G X 20% + CHÂN GIÒ VỊ TAYAKI 450G X 10%+ TAI HEO SỐT THÁI 250G X 10% + CHÂN GÀ SẢ TẮC 250G X 10% + LẠP XƯỜNG TÂY BẮC 500G X 10% TỪ NGÀY 1/1 ĐẾN 31/1"/>
    <n v="2534178"/>
    <n v="228077"/>
    <n v="184488"/>
    <n v="2490589"/>
    <s v="Bán hàng"/>
    <d v="2026-02-23T00:00:00"/>
    <m/>
    <n v="0"/>
    <n v="2490589"/>
    <n v="2490589"/>
    <n v="0"/>
    <d v="2026-01-07T00:00:00"/>
    <m/>
    <d v="2026-01-07T00:00:00"/>
    <n v="0"/>
    <m/>
    <s v=""/>
    <s v="Đã thanh toán"/>
    <d v="2026-01-07T00:00:00"/>
    <d v="2026-02-23T00:00:00"/>
    <m/>
    <m/>
    <x v="12"/>
    <x v="12"/>
    <m/>
  </r>
  <r>
    <x v="250"/>
    <x v="126"/>
    <d v="2026-01-07T00:00:00"/>
    <s v="BH00594"/>
    <d v="2026-01-07T00:00:00"/>
    <s v="00000745"/>
    <s v="Tmart03002 121. Quầy HH4B Linh Đàm, CK CỐ ĐỊNH 9% + KM GÀ HUN CỎ XẠ HƯƠNG 500G X 20% + CHÂN GIÒ VỊ TAYAKI 450G X 10%+ TAI HEO SỐT THÁI 250G X 10% + CHÂN GÀ SẢ TẮC 250G X 10% + LẠP XƯỜNG TÂY BẮC 500G X 10% TỪ NGÀY 1/1 ĐẾN 31/1"/>
    <n v="1723383"/>
    <n v="155105"/>
    <n v="125462"/>
    <n v="1693740"/>
    <s v="Bán hàng"/>
    <d v="2026-02-23T00:00:00"/>
    <m/>
    <n v="0"/>
    <n v="1693740"/>
    <n v="1693740"/>
    <n v="0"/>
    <d v="2026-01-07T00:00:00"/>
    <m/>
    <d v="2026-01-07T00:00:00"/>
    <n v="0"/>
    <m/>
    <s v=""/>
    <s v="Đã thanh toán"/>
    <d v="2026-01-07T00:00:00"/>
    <d v="2026-02-23T00:00:00"/>
    <m/>
    <m/>
    <x v="12"/>
    <x v="12"/>
    <m/>
  </r>
  <r>
    <x v="251"/>
    <x v="73"/>
    <d v="2026-01-07T00:00:00"/>
    <s v="BH00595"/>
    <d v="2026-01-07T00:00:00"/>
    <s v="00000746"/>
    <s v="Tmart03003 122. Quầy TECCO Diamond, CK CỐ ĐỊNH 9% + KM GÀ HUN CỎ XẠ HƯƠNG 500G X 20% + CHÂN GIÒ VỊ TAYAKI 450G X 10%+ TAI HEO SỐT THÁI 250G X 10% + CHÂN GÀ SẢ TẮC 250G X 10% + LẠP XƯỜNG TÂY BẮC 500G X 10% TỪ NGÀY 1/1 ĐẾN 31/1"/>
    <n v="2089943"/>
    <n v="188096"/>
    <n v="152148"/>
    <n v="2053995"/>
    <s v="Bán hàng"/>
    <d v="2026-02-23T00:00:00"/>
    <m/>
    <n v="0"/>
    <n v="2053995"/>
    <n v="2053995"/>
    <n v="0"/>
    <d v="2026-01-07T00:00:00"/>
    <m/>
    <d v="2026-01-07T00:00:00"/>
    <n v="0"/>
    <m/>
    <s v=""/>
    <s v="Đã thanh toán"/>
    <d v="2026-01-07T00:00:00"/>
    <d v="2026-02-23T00:00:00"/>
    <m/>
    <m/>
    <x v="12"/>
    <x v="12"/>
    <m/>
  </r>
  <r>
    <x v="252"/>
    <x v="125"/>
    <d v="2026-01-07T00:00:00"/>
    <s v="BH00596"/>
    <d v="2026-01-07T00:00:00"/>
    <s v="00000747"/>
    <s v="Tmart03007 126. Quầy G1 Sunshine, CK CỐ ĐỊNH 9% + KM GÀ HUN CỎ XẠ HƯƠNG 500G X 20% + CHÂN GIÒ VỊ TAYAKI 450G X 10%+ TAI HEO SỐT THÁI 250G X 10% + CHÂN GÀ SẢ TẮC 250G X 10% + LẠP XƯỜNG TÂY BẮC 500G X 10% TỪ NGÀY 1/1 ĐẾN 31/1"/>
    <n v="2113980"/>
    <n v="190259"/>
    <n v="153898"/>
    <n v="2077619"/>
    <s v="Bán hàng"/>
    <d v="2026-02-23T00:00:00"/>
    <m/>
    <n v="0"/>
    <n v="2077619"/>
    <n v="2077619"/>
    <n v="0"/>
    <d v="2026-01-07T00:00:00"/>
    <m/>
    <d v="2026-01-07T00:00:00"/>
    <n v="0"/>
    <m/>
    <s v=""/>
    <s v="Đã thanh toán"/>
    <d v="2026-01-07T00:00:00"/>
    <d v="2026-02-23T00:00:00"/>
    <m/>
    <m/>
    <x v="12"/>
    <x v="12"/>
    <m/>
  </r>
  <r>
    <x v="247"/>
    <x v="195"/>
    <d v="2026-01-07T00:00:00"/>
    <s v="BH00597"/>
    <d v="2026-01-07T00:00:00"/>
    <s v="00000748"/>
    <s v="Tmart01081 100. Quầy Trâu Quỳ, Gia Lâm, CK CỐ ĐỊNH 9% + KM GÀ HUN CỎ XẠ HƯƠNG 500G X 20% + CHÂN GIÒ VỊ TAYAKI 450G X 10%+ TAI HEO SỐT THÁI 250G X 10% + CHÂN GÀ SẢ TẮC 250G X 10% + LẠP XƯỜNG TÂY BẮC 500G X 10% TỪ NGÀY 1/1 ĐẾN 31/1"/>
    <n v="2885028"/>
    <n v="259654"/>
    <n v="210030"/>
    <n v="2835404"/>
    <s v="Bán hàng"/>
    <d v="2026-02-23T00:00:00"/>
    <m/>
    <n v="0"/>
    <n v="2835404"/>
    <n v="2835404"/>
    <n v="0"/>
    <d v="2026-01-07T00:00:00"/>
    <m/>
    <d v="2026-01-07T00:00:00"/>
    <n v="0"/>
    <m/>
    <s v=""/>
    <s v="Đã thanh toán"/>
    <d v="2026-01-07T00:00:00"/>
    <d v="2026-02-23T00:00:00"/>
    <m/>
    <m/>
    <x v="12"/>
    <x v="12"/>
    <m/>
  </r>
  <r>
    <x v="253"/>
    <x v="127"/>
    <d v="2026-01-07T00:00:00"/>
    <s v="BH00598"/>
    <d v="2026-01-07T00:00:00"/>
    <s v="00000749"/>
    <s v="Tmart01029 49. Nơ 6A, Linh Đàm, CK CỐ ĐỊNH 9% + KM GÀ HUN CỎ XẠ HƯƠNG 500G X 20% + CHÂN GIÒ VỊ TAYAKI 450G X 10%+ TAI HEO SỐT THÁI 250G X 10% + CHÂN GÀ SẢ TẮC 250G X 10% + LẠP XƯỜNG TÂY BẮC 500G X 10% TỪ NGÀY 1/1 ĐẾN 31/1"/>
    <n v="1861383"/>
    <n v="167525"/>
    <n v="135509"/>
    <n v="1829367"/>
    <s v="Bán hàng"/>
    <d v="2026-02-23T00:00:00"/>
    <m/>
    <n v="0"/>
    <n v="1829367"/>
    <n v="1829367"/>
    <n v="0"/>
    <d v="2026-01-07T00:00:00"/>
    <m/>
    <d v="2026-01-07T00:00:00"/>
    <n v="0"/>
    <m/>
    <s v=""/>
    <s v="Đã thanh toán"/>
    <d v="2026-01-07T00:00:00"/>
    <d v="2026-02-23T00:00:00"/>
    <m/>
    <m/>
    <x v="12"/>
    <x v="12"/>
    <m/>
  </r>
  <r>
    <x v="254"/>
    <x v="75"/>
    <d v="2026-01-07T00:00:00"/>
    <s v="BH00599"/>
    <d v="2026-01-07T00:00:00"/>
    <s v="00000750"/>
    <s v="Tmart03009 128. Quầy A2 Phương Đông Green Park, CK CỐ ĐỊNH 9% + KM GÀ HUN CỎ XẠ HƯƠNG 500G X 20% + CHÂN GIÒ VỊ TAYAKI 450G X 10%+ TAI HEO SỐT THÁI 250G X 10% + CHÂN GÀ SẢ TẮC 250G X 10% + LẠP XƯỜNG TÂY BẮC 500G X 10% TỪ NGÀY 1/1 ĐẾN 31/1"/>
    <n v="2312445"/>
    <n v="208121"/>
    <n v="168346"/>
    <n v="2272670"/>
    <s v="Bán hàng"/>
    <d v="2026-02-23T00:00:00"/>
    <m/>
    <n v="0"/>
    <n v="2272670"/>
    <n v="2272670"/>
    <n v="0"/>
    <d v="2026-01-07T00:00:00"/>
    <m/>
    <d v="2026-01-07T00:00:00"/>
    <n v="0"/>
    <m/>
    <s v=""/>
    <s v="Đã thanh toán"/>
    <d v="2026-01-07T00:00:00"/>
    <d v="2026-02-23T00:00:00"/>
    <m/>
    <m/>
    <x v="12"/>
    <x v="12"/>
    <m/>
  </r>
  <r>
    <x v="255"/>
    <x v="68"/>
    <d v="2026-01-07T00:00:00"/>
    <s v="BH00600"/>
    <d v="2026-01-07T00:00:00"/>
    <s v="00000751"/>
    <s v="Tmart01032 52. Quầy Vĩnh Quỳnh, CK CỐ ĐỊNH 9% + KM GÀ HUN CỎ XẠ HƯƠNG 500G X 20% + CHÂN GIÒ VỊ TAYAKI 450G X 10%+ TAI HEO SỐT THÁI 250G X 10% + CHÂN GÀ SẢ TẮC 250G X 10% + LẠP XƯỜNG TÂY BẮC 500G X 10% TỪ NGÀY 1/1 ĐẾN 31/1"/>
    <n v="2247636"/>
    <n v="202288"/>
    <n v="163628"/>
    <n v="2208976"/>
    <s v="Bán hàng"/>
    <d v="2026-02-23T00:00:00"/>
    <m/>
    <n v="0"/>
    <n v="2208976"/>
    <n v="2208976"/>
    <n v="0"/>
    <d v="2026-01-07T00:00:00"/>
    <m/>
    <d v="2026-01-07T00:00:00"/>
    <n v="0"/>
    <m/>
    <s v=""/>
    <s v="Đã thanh toán"/>
    <d v="2026-01-07T00:00:00"/>
    <d v="2026-02-23T00:00:00"/>
    <m/>
    <m/>
    <x v="12"/>
    <x v="12"/>
    <m/>
  </r>
  <r>
    <x v="256"/>
    <x v="76"/>
    <d v="2026-01-07T00:00:00"/>
    <s v="BH00601"/>
    <d v="2026-01-07T00:00:00"/>
    <s v="00000752"/>
    <s v="Tmart01041 61. Quầy Định Công, số 1 Trần Nguyên Đán, CK CỐ ĐỊNH 9% + KM GÀ HUN CỎ XẠ HƯƠNG 500G X 20% + CHÂN GIÒ VỊ TAYAKI 450G X 10%+ TAI HEO SỐT THÁI 250G X 10% + CHÂN GÀ SẢ TẮC 250G X 10% + LẠP XƯỜNG TÂY BẮC 500G X 10% TỪ NGÀY 1/1 ĐẾN 31/1"/>
    <n v="3274323"/>
    <n v="294690"/>
    <n v="238371"/>
    <n v="3218004"/>
    <s v="Bán hàng"/>
    <d v="2026-02-23T00:00:00"/>
    <m/>
    <n v="0"/>
    <n v="3218004"/>
    <n v="3218004"/>
    <n v="0"/>
    <d v="2026-01-07T00:00:00"/>
    <m/>
    <d v="2026-01-07T00:00:00"/>
    <n v="0"/>
    <m/>
    <s v=""/>
    <s v="Đã thanh toán"/>
    <d v="2026-01-07T00:00:00"/>
    <d v="2026-02-23T00:00:00"/>
    <m/>
    <m/>
    <x v="12"/>
    <x v="12"/>
    <m/>
  </r>
  <r>
    <x v="257"/>
    <x v="106"/>
    <d v="2026-01-07T00:00:00"/>
    <s v="BH00602"/>
    <d v="2026-01-07T00:00:00"/>
    <s v="00000753"/>
    <s v="Tmart01017 39. Quầy 112 Âu Cơ, CK CỐ ĐỊNH 9% + KM GÀ HUN CỎ XẠ HƯƠNG 500G X 20% + CHÂN GIÒ VỊ TAYAKI 450G X 10%+ TAI HEO SỐT THÁI 250G X 10% + CHÂN GÀ SẢ TẮC 250G X 10% + LẠP XƯỜNG TÂY BẮC 500G X 10% TỪ NGÀY 1/1 ĐẾN 31/1"/>
    <n v="2552877"/>
    <n v="229760"/>
    <n v="185849"/>
    <n v="2508966"/>
    <s v="Bán hàng"/>
    <d v="2026-02-23T00:00:00"/>
    <m/>
    <n v="0"/>
    <n v="2508966"/>
    <n v="2508966"/>
    <n v="0"/>
    <d v="2026-01-07T00:00:00"/>
    <m/>
    <d v="2026-01-07T00:00:00"/>
    <n v="0"/>
    <m/>
    <s v=""/>
    <s v="Đã thanh toán"/>
    <d v="2026-01-07T00:00:00"/>
    <d v="2026-02-23T00:00:00"/>
    <m/>
    <m/>
    <x v="12"/>
    <x v="12"/>
    <m/>
  </r>
  <r>
    <x v="258"/>
    <x v="92"/>
    <d v="2026-01-07T00:00:00"/>
    <s v="BH00603"/>
    <d v="2026-01-07T00:00:00"/>
    <s v="00000754"/>
    <s v="Tmart01049 69. Quầy 59 Xuân La, Tây Hồ, HN, CK CỐ ĐỊNH 9% + KM GÀ HUN CỎ XẠ HƯƠNG 500G X 20% + CHÂN GIÒ VỊ TAYAKI 450G X 10%+ TAI HEO SỐT THÁI 250G X 10% + CHÂN GÀ SẢ TẮC 250G X 10% + LẠP XƯỜNG TÂY BẮC 500G X 10% TỪ NGÀY 1/1 ĐẾN 31/1"/>
    <n v="2239428"/>
    <n v="201549"/>
    <n v="163030"/>
    <n v="2200909"/>
    <s v="Bán hàng"/>
    <d v="2026-02-23T00:00:00"/>
    <m/>
    <n v="0"/>
    <n v="2200909"/>
    <n v="2200909"/>
    <n v="0"/>
    <d v="2026-01-07T00:00:00"/>
    <m/>
    <d v="2026-01-07T00:00:00"/>
    <n v="0"/>
    <m/>
    <s v=""/>
    <s v="Đã thanh toán"/>
    <d v="2026-01-07T00:00:00"/>
    <d v="2026-02-23T00:00:00"/>
    <m/>
    <m/>
    <x v="12"/>
    <x v="12"/>
    <m/>
  </r>
  <r>
    <x v="259"/>
    <x v="124"/>
    <d v="2026-01-07T00:00:00"/>
    <s v="BH00613"/>
    <d v="2026-01-07T00:00:00"/>
    <s v="00000768"/>
    <s v="Tmart00984 17. Quầy 184 Đại Từ"/>
    <n v="1434006"/>
    <n v="129061"/>
    <n v="104396"/>
    <n v="1409341"/>
    <s v="Bán hàng"/>
    <d v="2026-02-23T00:00:00"/>
    <m/>
    <n v="0"/>
    <n v="1409341"/>
    <n v="1409341"/>
    <n v="0"/>
    <d v="2026-01-07T00:00:00"/>
    <m/>
    <d v="2026-01-07T00:00:00"/>
    <n v="0"/>
    <m/>
    <s v=""/>
    <s v="Đã thanh toán"/>
    <d v="2026-01-07T00:00:00"/>
    <d v="2026-02-23T00:00:00"/>
    <m/>
    <m/>
    <x v="12"/>
    <x v="12"/>
    <m/>
  </r>
  <r>
    <x v="260"/>
    <x v="70"/>
    <d v="2026-01-07T00:00:00"/>
    <s v="BH00614"/>
    <d v="2026-01-07T00:00:00"/>
    <s v="00000769"/>
    <s v="Tmart01071 90. Quầy Đại Thanh 2"/>
    <n v="1383209"/>
    <n v="124489"/>
    <n v="100698"/>
    <n v="1359418"/>
    <s v="Bán hàng"/>
    <d v="2026-02-23T00:00:00"/>
    <m/>
    <n v="0"/>
    <n v="1359418"/>
    <n v="1359418"/>
    <n v="0"/>
    <d v="2026-01-07T00:00:00"/>
    <m/>
    <d v="2026-01-07T00:00:00"/>
    <n v="0"/>
    <m/>
    <s v=""/>
    <s v="Đã thanh toán"/>
    <d v="2026-01-07T00:00:00"/>
    <d v="2026-02-23T00:00:00"/>
    <m/>
    <m/>
    <x v="12"/>
    <x v="12"/>
    <m/>
  </r>
  <r>
    <x v="261"/>
    <x v="98"/>
    <d v="2026-01-07T00:00:00"/>
    <s v="BH00632"/>
    <d v="2026-01-07T00:00:00"/>
    <s v="00001267"/>
    <s v="Tmart03005 1801. Quầy Cổ Nhuế, CK CỐ ĐỊNH 9% + KM GÀ HUN CỎ XẠ HƯƠNG 500G X 20% + CHÂN GIÒ VỊ TAYAKI 450G X 10%+ TAI HEO SỐT THÁI 250G X 10% + CHÂN GÀ SẢ TẮC 250G X 10% + LẠP XƯỜNG TÂY BẮC 500G X 10% TỪ NGÀY 1/1 ĐẾN 31/1"/>
    <n v="3263526"/>
    <n v="293718"/>
    <n v="237585"/>
    <n v="3207393"/>
    <s v="Bán hàng"/>
    <d v="2026-02-23T00:00:00"/>
    <m/>
    <n v="0"/>
    <n v="3207393"/>
    <n v="3207393"/>
    <n v="0"/>
    <d v="2026-01-07T00:00:00"/>
    <m/>
    <d v="2026-01-07T00:00:00"/>
    <n v="0"/>
    <m/>
    <s v=""/>
    <s v="Đã thanh toán"/>
    <d v="2026-01-07T00:00:00"/>
    <d v="2026-02-23T00:00:00"/>
    <m/>
    <m/>
    <x v="12"/>
    <x v="12"/>
    <m/>
  </r>
  <r>
    <x v="262"/>
    <x v="131"/>
    <d v="2026-01-07T00:00:00"/>
    <s v="BH00633"/>
    <d v="2026-01-07T00:00:00"/>
    <s v="00001268"/>
    <s v="Tmart03004 123.Quầy 282 Nguyễn Huy Tưởng, CK CỐ ĐỊNH 9% + KM GÀ HUN CỎ XẠ HƯƠNG 500G X 20% + CHÂN GIÒ VỊ TAYAKI 450G X 10%+ TAI HEO SỐT THÁI 250G X 10% + CHÂN GÀ SẢ TẮC 250G X 10% + LẠP XƯỜNG TÂY BẮC 500G X 10% TỪ NGÀY 1/1 ĐẾN 31/1"/>
    <n v="2461974"/>
    <n v="221578"/>
    <n v="179232"/>
    <n v="2419628"/>
    <s v="Bán hàng"/>
    <d v="2026-02-23T00:00:00"/>
    <m/>
    <n v="0"/>
    <n v="2419628"/>
    <n v="2419628"/>
    <n v="0"/>
    <d v="2026-01-07T00:00:00"/>
    <m/>
    <d v="2026-01-07T00:00:00"/>
    <n v="0"/>
    <m/>
    <s v=""/>
    <s v="Đã thanh toán"/>
    <d v="2026-01-07T00:00:00"/>
    <d v="2026-02-23T00:00:00"/>
    <m/>
    <m/>
    <x v="12"/>
    <x v="12"/>
    <m/>
  </r>
  <r>
    <x v="263"/>
    <x v="196"/>
    <d v="2026-01-07T00:00:00"/>
    <s v="BH00634"/>
    <d v="2026-01-07T00:00:00"/>
    <s v="00001269"/>
    <s v="Tmart03010 129. Quầy HH Thái Hà 2, CK CỐ ĐỊNH 9% + KM GÀ HUN CỎ XẠ HƯƠNG 500G X 20% + CHÂN GIÒ VỊ TAYAKI 450G X 10%+ TAI HEO SỐT THÁI 250G X 10% + CHÂN GÀ SẢ TẮC 250G X 10% + LẠP XƯỜNG TÂY BẮC 500G X 10% TỪ NGÀY 1/1 ĐẾN 31/1"/>
    <n v="2231331"/>
    <n v="200821"/>
    <n v="162441"/>
    <n v="2192951"/>
    <s v="Bán hàng"/>
    <d v="2026-02-23T00:00:00"/>
    <m/>
    <n v="0"/>
    <n v="2192951"/>
    <n v="2192951"/>
    <n v="0"/>
    <d v="2026-01-07T00:00:00"/>
    <m/>
    <d v="2026-01-07T00:00:00"/>
    <n v="0"/>
    <m/>
    <s v=""/>
    <s v="Đã thanh toán"/>
    <d v="2026-01-07T00:00:00"/>
    <d v="2026-02-23T00:00:00"/>
    <m/>
    <m/>
    <x v="12"/>
    <x v="12"/>
    <m/>
  </r>
  <r>
    <x v="264"/>
    <x v="89"/>
    <d v="2026-01-07T00:00:00"/>
    <s v="BH00635"/>
    <d v="2026-01-07T00:00:00"/>
    <s v="00001270"/>
    <s v="Tmart00995 25. Quầy CT2 - KĐT Xala, CK CỐ ĐỊNH 9% + KM GÀ HUN CỎ XẠ HƯƠNG 500G X 20% + CHÂN GIÒ VỊ TAYAKI 450G X 10%+ TAI HEO SỐT THÁI 250G X 10% + CHÂN GÀ SẢ TẮC 250G X 10% + LẠP XƯỜNG TÂY BẮC 500G X 10% TỪ NGÀY 1/1 ĐẾN 31/1"/>
    <n v="1701771"/>
    <n v="153160"/>
    <n v="123889"/>
    <n v="1672500"/>
    <s v="Bán hàng"/>
    <d v="2026-02-23T00:00:00"/>
    <m/>
    <n v="0"/>
    <n v="1672500"/>
    <n v="1672500"/>
    <n v="0"/>
    <d v="2026-01-07T00:00:00"/>
    <m/>
    <d v="2026-01-07T00:00:00"/>
    <n v="0"/>
    <m/>
    <s v=""/>
    <s v="Đã thanh toán"/>
    <d v="2026-01-07T00:00:00"/>
    <d v="2026-02-23T00:00:00"/>
    <m/>
    <m/>
    <x v="12"/>
    <x v="12"/>
    <m/>
  </r>
  <r>
    <x v="265"/>
    <x v="101"/>
    <d v="2026-01-07T00:00:00"/>
    <s v="BH00636"/>
    <d v="2026-01-07T00:00:00"/>
    <s v="00001271"/>
    <s v="Tmart03014 133. Quầy Đa Sỹ, CK CỐ ĐỊNH 9% + KM GÀ HUN CỎ XẠ HƯƠNG 500G X 20% + CHÂN GIÒ VỊ TAYAKI 450G X 10%+ TAI HEO SỐT THÁI 250G X 10% + CHÂN GÀ SẢ TẮC 250G X 10% + LẠP XƯỜNG TÂY BẮC 500G X 10% TỪ NGÀY 1/1 ĐẾN 31/1"/>
    <n v="2951808"/>
    <n v="265664"/>
    <n v="214892"/>
    <n v="2901036"/>
    <s v="Bán hàng"/>
    <d v="2026-02-23T00:00:00"/>
    <m/>
    <n v="0"/>
    <n v="2901036"/>
    <n v="2901036"/>
    <n v="0"/>
    <d v="2026-01-07T00:00:00"/>
    <m/>
    <d v="2026-01-07T00:00:00"/>
    <n v="0"/>
    <m/>
    <s v=""/>
    <s v="Đã thanh toán"/>
    <d v="2026-01-07T00:00:00"/>
    <d v="2026-02-23T00:00:00"/>
    <m/>
    <m/>
    <x v="12"/>
    <x v="12"/>
    <m/>
  </r>
  <r>
    <x v="266"/>
    <x v="130"/>
    <d v="2026-01-07T00:00:00"/>
    <s v="BH00637"/>
    <d v="2026-01-07T00:00:00"/>
    <s v="00001272"/>
    <s v="Tmart00722 09. Quầy Sóc Sơn, CK CỐ ĐỊNH 9% + KM GÀ HUN CỎ XẠ HƯƠNG 500G X 20% + CHÂN GIÒ VỊ TAYAKI 450G X 10%+ TAI HEO SỐT THÁI 250G X 10% + CHÂN GÀ SẢ TẮC 250G X 10% + LẠP XƯỜNG TÂY BẮC 500G X 10% TỪ NGÀY 1/1 ĐẾN 31/1"/>
    <n v="1737185"/>
    <n v="156347"/>
    <n v="126467"/>
    <n v="1707305"/>
    <s v="Bán hàng"/>
    <d v="2026-02-23T00:00:00"/>
    <m/>
    <n v="0"/>
    <n v="1707305"/>
    <n v="1707305"/>
    <n v="0"/>
    <d v="2026-01-07T00:00:00"/>
    <m/>
    <d v="2026-01-07T00:00:00"/>
    <n v="0"/>
    <m/>
    <s v=""/>
    <s v="Đã thanh toán"/>
    <d v="2026-01-07T00:00:00"/>
    <d v="2026-02-23T00:00:00"/>
    <m/>
    <m/>
    <x v="12"/>
    <x v="12"/>
    <m/>
  </r>
  <r>
    <x v="267"/>
    <x v="88"/>
    <d v="2026-01-07T00:00:00"/>
    <s v="BH00638"/>
    <d v="2026-01-07T00:00:00"/>
    <s v="00001273"/>
    <s v="Tmart00992 22. Quầy CT3 KĐT Văn Khê, CK CỐ ĐỊNH 9% + KM GÀ HUN CỎ XẠ HƯƠNG 500G X 20% + CHÂN GIÒ VỊ TAYAKI 450G X 10%+ TAI HEO SỐT THÁI 250G X 10% + CHÂN GÀ SẢ TẮC 250G X 10% + LẠP XƯỜNG TÂY BẮC 500G X 10% TỪ NGÀY 1/1 ĐẾN 31/1"/>
    <n v="1949268"/>
    <n v="175434"/>
    <n v="141907"/>
    <n v="1915741"/>
    <s v="Bán hàng"/>
    <d v="2026-02-23T00:00:00"/>
    <m/>
    <n v="0"/>
    <n v="1915741"/>
    <n v="1915741"/>
    <n v="0"/>
    <d v="2026-01-07T00:00:00"/>
    <m/>
    <d v="2026-01-07T00:00:00"/>
    <n v="0"/>
    <m/>
    <s v=""/>
    <s v="Đã thanh toán"/>
    <d v="2026-01-07T00:00:00"/>
    <d v="2026-02-23T00:00:00"/>
    <m/>
    <m/>
    <x v="12"/>
    <x v="12"/>
    <m/>
  </r>
  <r>
    <x v="268"/>
    <x v="104"/>
    <d v="2026-01-07T00:00:00"/>
    <s v="BH00639"/>
    <d v="2026-01-07T00:00:00"/>
    <s v="00001274"/>
    <s v="Tmart01027 120. Quầy Xốm 2, CK CỐ ĐỊNH 9% + KM GÀ HUN CỎ XẠ HƯƠNG 500G X 20% + CHÂN GIÒ VỊ TAYAKI 450G X 10%+ TAI HEO SỐT THÁI 250G X 10% + CHÂN GÀ SẢ TẮC 250G X 10% + LẠP XƯỜNG TÂY BẮC 500G X 10% TỪ NGÀY 1/1 ĐẾN 31/1"/>
    <n v="3035574"/>
    <n v="273203"/>
    <n v="220990"/>
    <n v="2983361"/>
    <s v="Bán hàng"/>
    <d v="2026-02-23T00:00:00"/>
    <m/>
    <n v="0"/>
    <n v="2983361"/>
    <n v="2983361"/>
    <n v="0"/>
    <d v="2026-01-07T00:00:00"/>
    <m/>
    <d v="2026-01-07T00:00:00"/>
    <n v="0"/>
    <m/>
    <s v=""/>
    <s v="Đã thanh toán"/>
    <d v="2026-01-07T00:00:00"/>
    <d v="2026-02-23T00:00:00"/>
    <m/>
    <m/>
    <x v="12"/>
    <x v="12"/>
    <m/>
  </r>
  <r>
    <x v="269"/>
    <x v="85"/>
    <d v="2026-01-07T00:00:00"/>
    <s v="BH00640"/>
    <d v="2026-01-07T00:00:00"/>
    <s v="00001275"/>
    <s v="Tmart00644 05. Số 14 Yên Sơn - Chúc Sơn, CK CỐ ĐỊNH 9% + KM GÀ HUN CỎ XẠ HƯƠNG 500G X 20% + CHÂN GIÒ VỊ TAYAKI 450G X 10%+ TAI HEO SỐT THÁI 250G X 10% + CHÂN GÀ SẢ TẮC 250G X 10% + LẠP XƯỜNG TÂY BẮC 500G X 10% TỪ NGÀY 1/1 ĐẾN 31/1"/>
    <n v="2752271"/>
    <n v="247705"/>
    <n v="200365"/>
    <n v="2704931"/>
    <s v="Bán hàng"/>
    <d v="2026-02-23T00:00:00"/>
    <m/>
    <n v="0"/>
    <n v="2704931"/>
    <n v="2704931"/>
    <n v="0"/>
    <d v="2026-01-07T00:00:00"/>
    <m/>
    <d v="2026-01-07T00:00:00"/>
    <n v="0"/>
    <m/>
    <s v=""/>
    <s v="Đã thanh toán"/>
    <d v="2026-01-07T00:00:00"/>
    <d v="2026-02-23T00:00:00"/>
    <m/>
    <m/>
    <x v="12"/>
    <x v="12"/>
    <m/>
  </r>
  <r>
    <x v="270"/>
    <x v="136"/>
    <d v="2026-01-07T00:00:00"/>
    <s v="BH00641"/>
    <d v="2026-01-07T00:00:00"/>
    <s v="00001276"/>
    <s v="Tmart01023 00. Quầy 39 Cầu Diễn, CK CỐ ĐỊNH 9% + KM GÀ HUN CỎ XẠ HƯƠNG 500G X 20% + CHÂN GIÒ VỊ TAYAKI 450G X 10%+ TAI HEO SỐT THÁI 250G X 10% + CHÂN GÀ SẢ TẮC 250G X 10% + LẠP XƯỜNG TÂY BẮC 500G X 10% TỪ NGÀY 1/1 ĐẾN 31/1"/>
    <n v="2678624"/>
    <n v="241077"/>
    <n v="195004"/>
    <n v="2632551"/>
    <s v="Bán hàng"/>
    <d v="2026-02-23T00:00:00"/>
    <m/>
    <n v="0"/>
    <n v="2632551"/>
    <n v="2632551"/>
    <n v="0"/>
    <d v="2026-01-07T00:00:00"/>
    <m/>
    <d v="2026-01-07T00:00:00"/>
    <n v="0"/>
    <m/>
    <s v=""/>
    <s v="Đã thanh toán"/>
    <d v="2026-01-07T00:00:00"/>
    <d v="2026-02-23T00:00:00"/>
    <m/>
    <m/>
    <x v="12"/>
    <x v="12"/>
    <m/>
  </r>
  <r>
    <x v="271"/>
    <x v="138"/>
    <d v="2026-01-07T00:00:00"/>
    <s v="BH00642"/>
    <d v="2026-01-07T00:00:00"/>
    <s v="00001277"/>
    <s v="Tmart01021 42. Quầy Ecolife, 58 Tố Hữu, CK CỐ ĐỊNH 9% + KM GÀ HUN CỎ XẠ HƯƠNG 500G X 20% + CHÂN GIÒ VỊ TAYAKI 450G X 10%+ TAI HEO SỐT THÁI 250G X 10% + CHÂN GÀ SẢ TẮC 250G X 10% + LẠP XƯỜNG TÂY BẮC 500G X 10% TỪ NGÀY 1/1 ĐẾN 31/1"/>
    <n v="2491980"/>
    <n v="224280"/>
    <n v="181416"/>
    <n v="2449116"/>
    <s v="Bán hàng"/>
    <d v="2026-02-23T00:00:00"/>
    <m/>
    <n v="0"/>
    <n v="2449116"/>
    <n v="2449116"/>
    <n v="0"/>
    <d v="2026-01-07T00:00:00"/>
    <m/>
    <d v="2026-01-07T00:00:00"/>
    <n v="0"/>
    <m/>
    <s v=""/>
    <s v="Đã thanh toán"/>
    <d v="2026-01-07T00:00:00"/>
    <d v="2026-02-23T00:00:00"/>
    <m/>
    <m/>
    <x v="12"/>
    <x v="12"/>
    <m/>
  </r>
  <r>
    <x v="272"/>
    <x v="197"/>
    <d v="2026-01-07T00:00:00"/>
    <s v="BH00643"/>
    <d v="2026-01-07T00:00:00"/>
    <s v="00001278"/>
    <s v="Tmart01046 66. Quầy 47 Tân Xuân, Bắc Từ Liêm, HN, CK CỐ ĐỊNH 9% + KM GÀ HUN CỎ XẠ HƯƠNG 500G X 20% + CHÂN GIÒ VỊ TAYAKI 450G X 10%+ TAI HEO SỐT THÁI 250G X 10% + CHÂN GÀ SẢ TẮC 250G X 10% + LẠP XƯỜNG TÂY BẮC 500G X 10% TỪ NGÀY 1/1 ĐẾN 31/1"/>
    <n v="2307669"/>
    <n v="207691"/>
    <n v="167998"/>
    <n v="2267976"/>
    <s v="Bán hàng"/>
    <d v="2026-02-23T00:00:00"/>
    <m/>
    <n v="0"/>
    <n v="2267976"/>
    <n v="2267976"/>
    <n v="0"/>
    <d v="2026-01-07T00:00:00"/>
    <m/>
    <d v="2026-01-07T00:00:00"/>
    <n v="0"/>
    <m/>
    <s v=""/>
    <s v="Đã thanh toán"/>
    <d v="2026-01-07T00:00:00"/>
    <d v="2026-02-23T00:00:00"/>
    <m/>
    <m/>
    <x v="12"/>
    <x v="12"/>
    <m/>
  </r>
  <r>
    <x v="273"/>
    <x v="103"/>
    <d v="2026-01-07T00:00:00"/>
    <s v="BH00644"/>
    <d v="2026-01-07T00:00:00"/>
    <s v="00001279"/>
    <s v="Tmart01061 81. Quầy Victory 2, CK CỐ ĐỊNH 9% + KM GÀ HUN CỎ XẠ HƯƠNG 500G X 20% + CHÂN GIÒ VỊ TAYAKI 450G X 10%+ TAI HEO SỐT THÁI 250G X 10% + CHÂN GÀ SẢ TẮC 250G X 10% + LẠP XƯỜNG TÂY BẮC 500G X 10% TỪ NGÀY 1/1 ĐẾN 31/1"/>
    <n v="2205915"/>
    <n v="198533"/>
    <n v="160591"/>
    <n v="2167973"/>
    <s v="Bán hàng"/>
    <d v="2026-02-23T00:00:00"/>
    <m/>
    <n v="0"/>
    <n v="2167973"/>
    <n v="2167973"/>
    <n v="0"/>
    <d v="2026-01-07T00:00:00"/>
    <m/>
    <d v="2026-01-07T00:00:00"/>
    <n v="0"/>
    <m/>
    <s v=""/>
    <s v="Đã thanh toán"/>
    <d v="2026-01-07T00:00:00"/>
    <d v="2026-02-23T00:00:00"/>
    <m/>
    <m/>
    <x v="12"/>
    <x v="12"/>
    <m/>
  </r>
  <r>
    <x v="274"/>
    <x v="135"/>
    <d v="2026-01-07T00:00:00"/>
    <s v="BH00645"/>
    <d v="2026-01-07T00:00:00"/>
    <s v="00001280"/>
    <s v="Tmart01048 68. Quầy 32T ĐN-A KĐT Golden An Khánh, CK CỐ ĐỊNH 9% + KM GÀ HUN CỎ XẠ HƯƠNG 500G X 20% + CHÂN GIÒ VỊ TAYAKI 450G X 10%+ TAI HEO SỐT THÁI 250G X 10% + CHÂN GÀ SẢ TẮC 250G X 10% + LẠP XƯỜNG TÂY BẮC 500G X 10% TỪ NGÀY 1/1 ĐẾN 31/1"/>
    <n v="1902141"/>
    <n v="171193"/>
    <n v="138476"/>
    <n v="1869424"/>
    <s v="Bán hàng"/>
    <d v="2026-02-23T00:00:00"/>
    <m/>
    <n v="0"/>
    <n v="1869424"/>
    <n v="1869424"/>
    <n v="0"/>
    <d v="2026-01-07T00:00:00"/>
    <m/>
    <d v="2026-01-07T00:00:00"/>
    <n v="0"/>
    <m/>
    <s v=""/>
    <s v="Đã thanh toán"/>
    <d v="2026-01-07T00:00:00"/>
    <d v="2026-02-23T00:00:00"/>
    <m/>
    <m/>
    <x v="12"/>
    <x v="12"/>
    <m/>
  </r>
  <r>
    <x v="275"/>
    <x v="100"/>
    <d v="2026-01-07T00:00:00"/>
    <s v="BH00646"/>
    <d v="2026-01-07T00:00:00"/>
    <s v="00001281"/>
    <s v="Tmart01063 83. Tmart Tòa N02, Ecohome3, CK CỐ ĐỊNH 9% + KM GÀ HUN CỎ XẠ HƯƠNG 500G X 20% + CHÂN GIÒ VỊ TAYAKI 450G X 10%+ TAI HEO SỐT THÁI 250G X 10% + CHÂN GÀ SẢ TẮC 250G X 10% + LẠP XƯỜNG TÂY BẮC 500G X 10% TỪ NGÀY 1/1 ĐẾN 31/1"/>
    <n v="2184345"/>
    <n v="196592"/>
    <n v="159020"/>
    <n v="2146773"/>
    <s v="Bán hàng"/>
    <d v="2026-02-23T00:00:00"/>
    <m/>
    <n v="0"/>
    <n v="2146773"/>
    <n v="2146773"/>
    <n v="0"/>
    <d v="2026-01-07T00:00:00"/>
    <m/>
    <d v="2026-01-07T00:00:00"/>
    <n v="0"/>
    <m/>
    <s v=""/>
    <s v="Đã thanh toán"/>
    <d v="2026-01-07T00:00:00"/>
    <d v="2026-02-23T00:00:00"/>
    <m/>
    <m/>
    <x v="12"/>
    <x v="12"/>
    <m/>
  </r>
  <r>
    <x v="276"/>
    <x v="108"/>
    <d v="2026-01-07T00:00:00"/>
    <s v="BH00647"/>
    <d v="2026-01-07T00:00:00"/>
    <s v="00001282"/>
    <s v="Tmart01010 34. Quầy tòa HH2A, KĐT The Spark Dương Nội, CK CỐ ĐỊNH 9% + KM GÀ HUN CỎ XẠ HƯƠNG 500G X 20% + CHÂN GIÒ VỊ TAYAKI 450G X 10%+ TAI HEO SỐT THÁI 250G X 10% + CHÂN GÀ SẢ TẮC 250G X 10% + LẠP XƯỜNG TÂY BẮC 500G X 10% TỪ NGÀY 1/1 ĐẾN 31/1"/>
    <n v="2275674"/>
    <n v="204811"/>
    <n v="165669"/>
    <n v="2236532"/>
    <s v="Bán hàng"/>
    <d v="2026-02-23T00:00:00"/>
    <m/>
    <n v="0"/>
    <n v="2236532"/>
    <n v="2236532"/>
    <n v="0"/>
    <d v="2026-01-07T00:00:00"/>
    <m/>
    <d v="2026-01-07T00:00:00"/>
    <n v="0"/>
    <m/>
    <s v=""/>
    <s v="Đã thanh toán"/>
    <d v="2026-01-07T00:00:00"/>
    <d v="2026-02-23T00:00:00"/>
    <m/>
    <m/>
    <x v="12"/>
    <x v="12"/>
    <m/>
  </r>
  <r>
    <x v="277"/>
    <x v="93"/>
    <d v="2026-01-07T00:00:00"/>
    <s v="BH00648"/>
    <d v="2026-01-07T00:00:00"/>
    <s v="00001283"/>
    <s v="Tmart01003 30. Quầy Ecohome2, CK CỐ ĐỊNH 9% + KM GÀ HUN CỎ XẠ HƯƠNG 500G X 20% + CHÂN GIÒ VỊ TAYAKI 450G X 10%+ TAI HEO SỐT THÁI 250G X 10% + CHÂN GÀ SẢ TẮC 250G X 10% + LẠP XƯỜNG TÂY BẮC 500G X 10% TỪ NGÀY 1/1 ĐẾN 31/1"/>
    <n v="2281776"/>
    <n v="205361"/>
    <n v="166113"/>
    <n v="2242528"/>
    <s v="Bán hàng"/>
    <d v="2026-02-23T00:00:00"/>
    <m/>
    <n v="0"/>
    <n v="2242528"/>
    <n v="2242528"/>
    <n v="0"/>
    <d v="2026-01-07T00:00:00"/>
    <m/>
    <d v="2026-01-07T00:00:00"/>
    <n v="0"/>
    <m/>
    <s v=""/>
    <s v="Đã thanh toán"/>
    <d v="2026-01-07T00:00:00"/>
    <d v="2026-02-23T00:00:00"/>
    <m/>
    <m/>
    <x v="12"/>
    <x v="12"/>
    <m/>
  </r>
  <r>
    <x v="278"/>
    <x v="132"/>
    <d v="2026-01-07T00:00:00"/>
    <s v="BH00649"/>
    <d v="2026-01-07T00:00:00"/>
    <s v="00001284"/>
    <s v="Tmart01011 35. Quầy tầng 5 tòa GEMEK, KĐT Lê Trọng Tấn, CK CỐ ĐỊNH 9% + KM GÀ HUN CỎ XẠ HƯƠNG 500G X 20% + CHÂN GIÒ VỊ TAYAKI 450G X 10%+ TAI HEO SỐT THÁI 250G X 10% + CHÂN GÀ SẢ TẮC 250G X 10% + LẠP XƯỜNG TÂY BẮC 500G X 10% TỪ NGÀY 1/1 ĐẾN 31/1"/>
    <n v="2523075"/>
    <n v="227077"/>
    <n v="183680"/>
    <n v="2479678"/>
    <s v="Bán hàng"/>
    <d v="2026-02-23T00:00:00"/>
    <m/>
    <n v="0"/>
    <n v="2479678"/>
    <n v="2479678"/>
    <n v="0"/>
    <d v="2026-01-07T00:00:00"/>
    <m/>
    <d v="2026-01-07T00:00:00"/>
    <n v="0"/>
    <m/>
    <s v=""/>
    <s v="Đã thanh toán"/>
    <d v="2026-01-07T00:00:00"/>
    <d v="2026-02-23T00:00:00"/>
    <m/>
    <m/>
    <x v="12"/>
    <x v="12"/>
    <m/>
  </r>
  <r>
    <x v="279"/>
    <x v="87"/>
    <d v="2026-01-07T00:00:00"/>
    <s v="BH00650"/>
    <d v="2026-01-07T00:00:00"/>
    <s v="00001285"/>
    <s v="Tmart00988 19. Quầy Resco Cổ Nhuế, CK CỐ ĐỊNH 9% + KM GÀ HUN CỎ XẠ HƯƠNG 500G X 20% + CHÂN GIÒ VỊ TAYAKI 450G X 10%+ TAI HEO SỐT THÁI 250G X 10% + CHÂN GÀ SẢ TẮC 250G X 10% + LẠP XƯỜNG TÂY BẮC 500G X 10% TỪ NGÀY 1/1 ĐẾN 31/1"/>
    <n v="3390828"/>
    <n v="305176"/>
    <n v="246852"/>
    <n v="3332504"/>
    <s v="Bán hàng"/>
    <d v="2026-02-23T00:00:00"/>
    <m/>
    <n v="0"/>
    <n v="3332504"/>
    <n v="3332504"/>
    <n v="0"/>
    <d v="2026-01-07T00:00:00"/>
    <m/>
    <d v="2026-01-07T00:00:00"/>
    <n v="0"/>
    <m/>
    <s v=""/>
    <s v="Đã thanh toán"/>
    <d v="2026-01-07T00:00:00"/>
    <d v="2026-02-23T00:00:00"/>
    <m/>
    <m/>
    <x v="12"/>
    <x v="12"/>
    <m/>
  </r>
  <r>
    <x v="280"/>
    <x v="134"/>
    <d v="2026-01-07T00:00:00"/>
    <s v="BH00651"/>
    <d v="2026-01-07T00:00:00"/>
    <s v="00001286"/>
    <s v="Tmart01001 29. Quầy tòa K-KĐT Dương Nội, CK CỐ ĐỊNH 9% + KM GÀ HUN CỎ XẠ HƯƠNG 500G X 20% + CHÂN GIÒ VỊ TAYAKI 450G X 10%+ TAI HEO SỐT THÁI 250G X 10% + CHÂN GÀ SẢ TẮC 250G X 10% + LẠP XƯỜNG TÂY BẮC 500G X 10% TỪ NGÀY 1/1 ĐẾN 31/1"/>
    <n v="1966590"/>
    <n v="176993"/>
    <n v="143168"/>
    <n v="1932765"/>
    <s v="Bán hàng"/>
    <d v="2026-02-23T00:00:00"/>
    <m/>
    <n v="0"/>
    <n v="1932765"/>
    <n v="1932765"/>
    <n v="0"/>
    <d v="2026-01-07T00:00:00"/>
    <m/>
    <d v="2026-01-07T00:00:00"/>
    <n v="0"/>
    <m/>
    <s v=""/>
    <s v="Đã thanh toán"/>
    <d v="2026-01-07T00:00:00"/>
    <d v="2026-02-23T00:00:00"/>
    <m/>
    <m/>
    <x v="12"/>
    <x v="12"/>
    <m/>
  </r>
  <r>
    <x v="281"/>
    <x v="140"/>
    <d v="2026-01-07T00:00:00"/>
    <s v="BH00652"/>
    <d v="2026-01-07T00:00:00"/>
    <s v="00001287"/>
    <s v="Tmart00619 04. Quầy N3B2 Trần Bình, CK CỐ ĐỊNH 9% + KM GÀ HUN CỎ XẠ HƯƠNG 500G X 20% + CHÂN GIÒ VỊ TAYAKI 450G X 10%+ TAI HEO SỐT THÁI 250G X 10% + CHÂN GÀ SẢ TẮC 250G X 10% + LẠP XƯỜNG TÂY BẮC 500G X 10% TỪ NGÀY 1/1 ĐẾN 31/1"/>
    <n v="2752521"/>
    <n v="247728"/>
    <n v="200383"/>
    <n v="2705176"/>
    <s v="Bán hàng"/>
    <d v="2026-02-23T00:00:00"/>
    <m/>
    <n v="0"/>
    <n v="2705176"/>
    <n v="2705176"/>
    <n v="0"/>
    <d v="2026-01-07T00:00:00"/>
    <m/>
    <d v="2026-01-07T00:00:00"/>
    <n v="0"/>
    <m/>
    <s v=""/>
    <s v="Đã thanh toán"/>
    <d v="2026-01-07T00:00:00"/>
    <d v="2026-02-23T00:00:00"/>
    <m/>
    <m/>
    <x v="12"/>
    <x v="12"/>
    <m/>
  </r>
  <r>
    <x v="282"/>
    <x v="90"/>
    <d v="2026-01-07T00:00:00"/>
    <s v="BH00653"/>
    <d v="2026-01-07T00:00:00"/>
    <s v="00001288"/>
    <s v="Tmart00628 03. Quầy 274 Khương Đình, CK CỐ ĐỊNH 9% + KM GÀ HUN CỎ XẠ HƯƠNG 500G X 20% + CHÂN GIÒ VỊ TAYAKI 450G X 10%+ TAI HEO SỐT THÁI 250G X 10% + CHÂN GÀ SẢ TẮC 250G X 10% + LẠP XƯỜNG TÂY BẮC 500G X 10% TỪ NGÀY 1/1 ĐẾN 31/1"/>
    <n v="2961708"/>
    <n v="266555"/>
    <n v="215612"/>
    <n v="2910765"/>
    <s v="Bán hàng"/>
    <d v="2026-02-23T00:00:00"/>
    <m/>
    <n v="0"/>
    <n v="2910765"/>
    <n v="2910765"/>
    <n v="0"/>
    <d v="2026-01-07T00:00:00"/>
    <m/>
    <d v="2026-01-07T00:00:00"/>
    <n v="0"/>
    <m/>
    <s v=""/>
    <s v="Đã thanh toán"/>
    <d v="2026-01-07T00:00:00"/>
    <d v="2026-02-23T00:00:00"/>
    <m/>
    <m/>
    <x v="12"/>
    <x v="12"/>
    <m/>
  </r>
  <r>
    <x v="139"/>
    <x v="198"/>
    <d v="2026-01-07T00:00:00"/>
    <s v="BH00654"/>
    <d v="2026-01-07T00:00:00"/>
    <s v="00001289"/>
    <s v="Tmart03018 137. Quầy 358 Nguyễn Trãi, CK CỐ ĐỊNH 9% + KM GÀ HUN CỎ XẠ HƯƠNG 500G X 20% + CHÂN GIÒ VỊ TAYAKI 450G X 10%+ TAI HEO SỐT THÁI 250G X 10% + CHÂN GÀ SẢ TẮC 250G X 10% + LẠP XƯỜNG TÂY BẮC 500G X 10% TỪ NGÀY 1/1 ĐẾN 31/1"/>
    <n v="2235418"/>
    <n v="201188"/>
    <n v="162738"/>
    <n v="2196968"/>
    <s v="Bán hàng"/>
    <d v="2026-02-23T00:00:00"/>
    <m/>
    <n v="0"/>
    <n v="2196968"/>
    <n v="2196968"/>
    <n v="0"/>
    <d v="2026-01-07T00:00:00"/>
    <m/>
    <d v="2026-01-07T00:00:00"/>
    <n v="0"/>
    <m/>
    <s v=""/>
    <s v="Đã thanh toán"/>
    <d v="2026-01-07T00:00:00"/>
    <d v="2026-02-23T00:00:00"/>
    <m/>
    <m/>
    <x v="12"/>
    <x v="12"/>
    <m/>
  </r>
  <r>
    <x v="283"/>
    <x v="129"/>
    <d v="2026-01-07T00:00:00"/>
    <s v="BH00655"/>
    <d v="2026-01-07T00:00:00"/>
    <s v="00001290"/>
    <s v="Tmart03013 Quầy Phúc Thọ, CK CỐ ĐỊNH 9% + KM GÀ HUN CỎ XẠ HƯƠNG 500G X 20% + CHÂN GIÒ VỊ TAYAKI 450G X 10%+ TAI HEO SỐT THÁI 250G X 10% + CHÂN GÀ SẢ TẮC 250G X 10% + LẠP XƯỜNG TÂY BẮC 500G X 10% TỪ NGÀY 1/1 ĐẾN 31/1"/>
    <n v="2745825"/>
    <n v="247125"/>
    <n v="199896"/>
    <n v="2698596"/>
    <s v="Bán hàng"/>
    <d v="2026-02-23T00:00:00"/>
    <m/>
    <n v="0"/>
    <n v="2698596"/>
    <n v="2698596"/>
    <n v="0"/>
    <d v="2026-01-07T00:00:00"/>
    <m/>
    <d v="2026-01-07T00:00:00"/>
    <n v="0"/>
    <m/>
    <s v=""/>
    <s v="Đã thanh toán"/>
    <d v="2026-01-07T00:00:00"/>
    <d v="2026-02-23T00:00:00"/>
    <m/>
    <m/>
    <x v="12"/>
    <x v="12"/>
    <m/>
  </r>
  <r>
    <x v="284"/>
    <x v="84"/>
    <d v="2026-01-07T00:00:00"/>
    <s v="BH00656"/>
    <d v="2026-01-07T00:00:00"/>
    <s v="00001291"/>
    <s v="Tmart03017 Ecohome5, CK CỐ ĐỊNH 9% + KM GÀ HUN CỎ XẠ HƯƠNG 500G X 20% + CHÂN GIÒ VỊ TAYAKI 450G X 10%+ TAI HEO SỐT THÁI 250G X 10% + CHÂN GÀ SẢ TẮC 250G X 10% + LẠP XƯỜNG TÂY BẮC 500G X 10% TỪ NGÀY 1/1 ĐẾN 31/1"/>
    <n v="2324178"/>
    <n v="209177"/>
    <n v="169200"/>
    <n v="2284201"/>
    <s v="Bán hàng"/>
    <d v="2026-02-23T00:00:00"/>
    <m/>
    <n v="0"/>
    <n v="2284201"/>
    <n v="2284201"/>
    <n v="0"/>
    <d v="2026-01-07T00:00:00"/>
    <m/>
    <d v="2026-01-07T00:00:00"/>
    <n v="0"/>
    <m/>
    <s v=""/>
    <s v="Đã thanh toán"/>
    <d v="2026-01-07T00:00:00"/>
    <d v="2026-02-23T00:00:00"/>
    <m/>
    <m/>
    <x v="12"/>
    <x v="12"/>
    <m/>
  </r>
  <r>
    <x v="285"/>
    <x v="107"/>
    <d v="2026-01-07T00:00:00"/>
    <s v="BH00657"/>
    <d v="2026-01-07T00:00:00"/>
    <s v="00001292"/>
    <s v="Tmart01012 36. Quầy CT2 Xuân Mai, Tô Hiệu, CK CỐ ĐỊNH 9% + KM GÀ HUN CỎ XẠ HƯƠNG 500G X 20% + CHÂN GIÒ VỊ TAYAKI 450G X 10%+ TAI HEO SỐT THÁI 250G X 10% + CHÂN GÀ SẢ TẮC 250G X 10% + LẠP XƯỜNG TÂY BẮC 500G X 10% TỪ NGÀY 1/1 ĐẾN 31/1"/>
    <n v="1660722"/>
    <n v="149465"/>
    <n v="120901"/>
    <n v="1632158"/>
    <s v="Bán hàng"/>
    <d v="2026-02-23T00:00:00"/>
    <m/>
    <n v="0"/>
    <n v="1632158"/>
    <n v="1632158"/>
    <n v="0"/>
    <d v="2026-01-07T00:00:00"/>
    <m/>
    <d v="2026-01-07T00:00:00"/>
    <n v="0"/>
    <m/>
    <s v=""/>
    <s v="Đã thanh toán"/>
    <d v="2026-01-07T00:00:00"/>
    <d v="2026-02-23T00:00:00"/>
    <m/>
    <m/>
    <x v="12"/>
    <x v="12"/>
    <m/>
  </r>
  <r>
    <x v="286"/>
    <x v="79"/>
    <d v="2026-01-07T00:00:00"/>
    <s v="BH00658"/>
    <d v="2026-01-07T00:00:00"/>
    <s v="00001293"/>
    <s v="Tmart01075 94. 282 Xuân Đỉnh, CK CỐ ĐỊNH 9% + KM GÀ HUN CỎ XẠ HƯƠNG 500G X 20% + CHÂN GIÒ VỊ TAYAKI 450G X 10%+ TAI HEO SỐT THÁI 250G X 10% + CHÂN GÀ SẢ TẮC 250G X 10% + LẠP XƯỜNG TÂY BẮC 500G X 10% TỪ NGÀY 1/1 ĐẾN 31/1"/>
    <n v="3655103"/>
    <n v="328961"/>
    <n v="266091"/>
    <n v="3592233"/>
    <s v="Bán hàng"/>
    <d v="2026-02-23T00:00:00"/>
    <m/>
    <n v="0"/>
    <n v="3592233"/>
    <n v="3592233"/>
    <n v="0"/>
    <d v="2026-01-07T00:00:00"/>
    <m/>
    <d v="2026-01-07T00:00:00"/>
    <n v="0"/>
    <m/>
    <s v=""/>
    <s v="Đã thanh toán"/>
    <d v="2026-01-07T00:00:00"/>
    <d v="2026-02-23T00:00:00"/>
    <m/>
    <m/>
    <x v="12"/>
    <x v="12"/>
    <m/>
  </r>
  <r>
    <x v="287"/>
    <x v="105"/>
    <d v="2026-01-07T00:00:00"/>
    <s v="BH00659"/>
    <d v="2026-01-07T00:00:00"/>
    <s v="00001294"/>
    <s v="Tmart01019 40. Quầy 19T6 Kiến Hưng, CK CỐ ĐỊNH 9% + KM GÀ HUN CỎ XẠ HƯƠNG 500G X 20% + CHÂN GIÒ VỊ TAYAKI 450G X 10%+ TAI HEO SỐT THÁI 250G X 10% + CHÂN GÀ SẢ TẮC 250G X 10% + LẠP XƯỜNG TÂY BẮC 500G X 10% TỪ NGÀY 1/1 ĐẾN 31/1"/>
    <n v="2520323"/>
    <n v="226829"/>
    <n v="183480"/>
    <n v="2476974"/>
    <s v="Bán hàng"/>
    <d v="2026-02-23T00:00:00"/>
    <m/>
    <n v="0"/>
    <n v="2476974"/>
    <n v="2476974"/>
    <n v="0"/>
    <d v="2026-01-07T00:00:00"/>
    <m/>
    <d v="2026-01-07T00:00:00"/>
    <n v="0"/>
    <m/>
    <s v=""/>
    <s v="Đã thanh toán"/>
    <d v="2026-01-07T00:00:00"/>
    <d v="2026-02-23T00:00:00"/>
    <m/>
    <m/>
    <x v="12"/>
    <x v="12"/>
    <m/>
  </r>
  <r>
    <x v="288"/>
    <x v="99"/>
    <d v="2026-01-07T00:00:00"/>
    <s v="BH00660"/>
    <d v="2026-01-07T00:00:00"/>
    <s v="00001295"/>
    <s v="Tmart01078 96. Quầy Ecohome 1, CK CỐ ĐỊNH 9% + KM GÀ HUN CỎ XẠ HƯƠNG 500G X 20% + CHÂN GIÒ VỊ TAYAKI 450G X 10%+ TAI HEO SỐT THÁI 250G X 10% + CHÂN GÀ SẢ TẮC 250G X 10% + LẠP XƯỜNG TÂY BẮC 500G X 10% TỪ NGÀY 1/1 ĐẾN 31/1"/>
    <n v="3161093"/>
    <n v="284500"/>
    <n v="230127"/>
    <n v="3106720"/>
    <s v="Bán hàng"/>
    <d v="2026-02-23T00:00:00"/>
    <m/>
    <n v="0"/>
    <n v="3106720"/>
    <n v="3106720"/>
    <n v="0"/>
    <d v="2026-01-07T00:00:00"/>
    <m/>
    <d v="2026-01-07T00:00:00"/>
    <n v="0"/>
    <m/>
    <s v=""/>
    <s v="Đã thanh toán"/>
    <d v="2026-01-07T00:00:00"/>
    <d v="2026-02-23T00:00:00"/>
    <m/>
    <m/>
    <x v="12"/>
    <x v="12"/>
    <m/>
  </r>
  <r>
    <x v="289"/>
    <x v="91"/>
    <d v="2026-01-07T00:00:00"/>
    <s v="BH00661"/>
    <d v="2026-01-07T00:00:00"/>
    <s v="00001296"/>
    <s v="Tmart01089 108. Quầy Licogi 13, CK CỐ ĐỊNH 9% + KM GÀ HUN CỎ XẠ HƯƠNG 500G X 20% + CHÂN GIÒ VỊ TAYAKI 450G X 10%+ TAI HEO SỐT THÁI 250G X 10% + CHÂN GÀ SẢ TẮC 250G X 10% + LẠP XƯỜNG TÂY BẮC 500G X 10% TỪ NGÀY 1/1 ĐẾN 31/1"/>
    <n v="2094819"/>
    <n v="188534"/>
    <n v="152503"/>
    <n v="2058788"/>
    <s v="Bán hàng"/>
    <d v="2026-02-23T00:00:00"/>
    <m/>
    <n v="0"/>
    <n v="2058788"/>
    <n v="2058788"/>
    <n v="0"/>
    <d v="2026-01-07T00:00:00"/>
    <m/>
    <d v="2026-01-07T00:00:00"/>
    <n v="0"/>
    <m/>
    <s v=""/>
    <s v="Đã thanh toán"/>
    <d v="2026-01-07T00:00:00"/>
    <d v="2026-02-23T00:00:00"/>
    <m/>
    <m/>
    <x v="12"/>
    <x v="12"/>
    <m/>
  </r>
  <r>
    <x v="290"/>
    <x v="94"/>
    <d v="2026-01-07T00:00:00"/>
    <s v="BH00662"/>
    <d v="2026-01-07T00:00:00"/>
    <s v="00001297"/>
    <s v="Tmart01096 1096. Nhà máy Canon Thăng Long, CK CỐ ĐỊNH 9% + KM GÀ HUN CỎ XẠ HƯƠNG 500G X 20% + CHÂN GIÒ VỊ TAYAKI 450G X 10%+ TAI HEO SỐT THÁI 250G X 10% + CHÂN GÀ SẢ TẮC 250G X 10% + LẠP XƯỜNG TÂY BẮC 500G X 10% TỪ NGÀY 1/1 ĐẾN 31/1"/>
    <n v="3737713"/>
    <n v="336396"/>
    <n v="272105"/>
    <n v="3673422"/>
    <s v="Bán hàng"/>
    <d v="2026-02-23T00:00:00"/>
    <m/>
    <n v="0"/>
    <n v="3673422"/>
    <n v="3673422"/>
    <n v="0"/>
    <d v="2026-01-07T00:00:00"/>
    <m/>
    <d v="2026-01-07T00:00:00"/>
    <n v="0"/>
    <m/>
    <s v=""/>
    <s v="Đã thanh toán"/>
    <d v="2026-01-07T00:00:00"/>
    <d v="2026-02-23T00:00:00"/>
    <m/>
    <m/>
    <x v="12"/>
    <x v="12"/>
    <m/>
  </r>
  <r>
    <x v="291"/>
    <x v="199"/>
    <d v="2026-01-07T00:00:00"/>
    <s v="BH00663"/>
    <d v="2026-01-07T00:00:00"/>
    <s v="00001298"/>
    <s v="Tmart01085 104. Quầy 44 Triều Khúc, CK CỐ ĐỊNH 9% + KM GÀ HUN CỎ XẠ HƯƠNG 500G X 20% + CHÂN GIÒ VỊ TAYAKI 450G X 10%+ TAI HEO SỐT THÁI 250G X 10% + CHÂN GÀ SẢ TẮC 250G X 10% + LẠP XƯỜNG TÂY BẮC 500G X 10% TỪ NGÀY 1/1 ĐẾN 31/1"/>
    <n v="2676471"/>
    <n v="240883"/>
    <n v="194847"/>
    <n v="2630435"/>
    <s v="Bán hàng"/>
    <d v="2026-02-23T00:00:00"/>
    <m/>
    <n v="0"/>
    <n v="2630435"/>
    <n v="2630435"/>
    <n v="0"/>
    <d v="2026-01-07T00:00:00"/>
    <m/>
    <d v="2026-01-07T00:00:00"/>
    <n v="0"/>
    <m/>
    <s v=""/>
    <s v="Đã thanh toán"/>
    <d v="2026-01-07T00:00:00"/>
    <d v="2026-02-23T00:00:00"/>
    <m/>
    <m/>
    <x v="12"/>
    <x v="12"/>
    <m/>
  </r>
  <r>
    <x v="292"/>
    <x v="83"/>
    <d v="2026-01-07T00:00:00"/>
    <s v="BH00664"/>
    <d v="2026-01-07T00:00:00"/>
    <s v="00001299"/>
    <s v="Tmart03006 125. Quầy MIPEC Kiến Hưng, CK CỐ ĐỊNH 9% + KM GÀ HUN CỎ XẠ HƯƠNG 500G X 20% + CHÂN GIÒ VỊ TAYAKI 450G X 10%+ TAI HEO SỐT THÁI 250G X 10% + CHÂN GÀ SẢ TẮC 250G X 10% + LẠP XƯỜNG TÂY BẮC 500G X 10% TỪ NGÀY 1/1 ĐẾN 31/1"/>
    <n v="1764777"/>
    <n v="158831"/>
    <n v="128476"/>
    <n v="1734422"/>
    <s v="Bán hàng"/>
    <d v="2026-02-23T00:00:00"/>
    <m/>
    <n v="0"/>
    <n v="1734422"/>
    <n v="1734422"/>
    <n v="0"/>
    <d v="2026-01-07T00:00:00"/>
    <m/>
    <d v="2026-01-07T00:00:00"/>
    <n v="0"/>
    <m/>
    <s v=""/>
    <s v="Đã thanh toán"/>
    <d v="2026-01-07T00:00:00"/>
    <d v="2026-02-23T00:00:00"/>
    <m/>
    <m/>
    <x v="12"/>
    <x v="12"/>
    <m/>
  </r>
  <r>
    <x v="293"/>
    <x v="133"/>
    <d v="2026-01-07T00:00:00"/>
    <s v="BH00665"/>
    <d v="2026-01-07T00:00:00"/>
    <s v="00001300"/>
    <s v="Tmart01097 116. Quầy Iris Garden, CK CỐ ĐỊNH 9% + KM GÀ HUN CỎ XẠ HƯƠNG 500G X 20% + CHÂN GIÒ VỊ TAYAKI 450G X 10%+ TAI HEO SỐT THÁI 250G X 10% + CHÂN GÀ SẢ TẮC 250G X 10% + LẠP XƯỜNG TÂY BẮC 500G X 10% TỪ NGÀY 1/1 ĐẾN 31/1"/>
    <n v="3368639"/>
    <n v="303179"/>
    <n v="245237"/>
    <n v="3310697"/>
    <s v="Bán hàng"/>
    <d v="2026-02-23T00:00:00"/>
    <m/>
    <n v="0"/>
    <n v="3310697"/>
    <n v="3310697"/>
    <n v="0"/>
    <d v="2026-01-07T00:00:00"/>
    <m/>
    <d v="2026-01-07T00:00:00"/>
    <n v="0"/>
    <m/>
    <s v=""/>
    <s v="Đã thanh toán"/>
    <d v="2026-01-07T00:00:00"/>
    <d v="2026-02-23T00:00:00"/>
    <m/>
    <m/>
    <x v="12"/>
    <x v="12"/>
    <m/>
  </r>
  <r>
    <x v="294"/>
    <x v="200"/>
    <d v="2026-01-07T00:00:00"/>
    <s v="BH00666"/>
    <d v="2026-01-07T00:00:00"/>
    <s v="00001302"/>
    <s v="Tmart01084 103. Quầy Kosmo, CK CỐ ĐỊNH 9% + KM GÀ HUN CỎ XẠ HƯƠNG 500G X 20% + CHÂN GIÒ VỊ TAYAKI 450G X 10%+ TAI HEO SỐT THÁI 250G X 10% + CHÂN GÀ SẢ TẮC 250G X 10% + LẠP XƯỜNG TÂY BẮC 500G X 10% TỪ NGÀY 1/1 ĐẾN 31/1"/>
    <n v="2347371"/>
    <n v="211265"/>
    <n v="170888"/>
    <n v="2306994"/>
    <s v="Bán hàng"/>
    <d v="2026-02-23T00:00:00"/>
    <m/>
    <n v="0"/>
    <n v="2306994"/>
    <n v="2306994"/>
    <n v="0"/>
    <d v="2026-01-07T00:00:00"/>
    <m/>
    <d v="2026-01-07T00:00:00"/>
    <n v="0"/>
    <m/>
    <s v=""/>
    <s v="Đã thanh toán"/>
    <d v="2026-01-07T00:00:00"/>
    <d v="2026-02-23T00:00:00"/>
    <m/>
    <m/>
    <x v="12"/>
    <x v="12"/>
    <m/>
  </r>
  <r>
    <x v="295"/>
    <x v="82"/>
    <d v="2026-01-07T00:00:00"/>
    <s v="BH00667"/>
    <d v="2026-01-07T00:00:00"/>
    <s v="00001303"/>
    <s v="Tmart01000 28. Quầy 485 Vũ Tông Phan, CK CỐ ĐỊNH 9% + KM GÀ HUN CỎ XẠ HƯƠNG 500G X 20% + CHÂN GIÒ VỊ TAYAKI 450G X 10%+ TAI HEO SỐT THÁI 250G X 10% + CHÂN GÀ SẢ TẮC 250G X 10% + LẠP XƯỜNG TÂY BẮC 500G X 10% TỪ NGÀY 1/1 ĐẾN 31/1"/>
    <n v="2125251"/>
    <n v="191273"/>
    <n v="154718"/>
    <n v="2088696"/>
    <s v="Bán hàng"/>
    <d v="2026-02-23T00:00:00"/>
    <m/>
    <n v="0"/>
    <n v="2088696"/>
    <n v="2088696"/>
    <n v="0"/>
    <d v="2026-01-07T00:00:00"/>
    <m/>
    <d v="2026-01-07T00:00:00"/>
    <n v="0"/>
    <m/>
    <s v=""/>
    <s v="Đã thanh toán"/>
    <d v="2026-01-07T00:00:00"/>
    <d v="2026-02-23T00:00:00"/>
    <m/>
    <m/>
    <x v="12"/>
    <x v="12"/>
    <m/>
  </r>
  <r>
    <x v="296"/>
    <x v="74"/>
    <d v="2026-01-07T00:00:00"/>
    <s v="BH00672"/>
    <d v="2026-01-07T00:00:00"/>
    <s v="00001318"/>
    <s v="Tmart01047 67. Quầy Trần Thủ Độ, CK CỐ ĐỊNH 9% + KM GÀ HUN CỎ XẠ HƯƠNG 500G X 20% + CHÂN GIÒ VỊ TAYAKI 450G X 10%+ TAI HEO SỐT THÁI 250G X 10% + CHÂN GÀ SẢ TẮC 250G X 10% + LẠP XƯỜNG TÂY BẮC 500G X 10% TỪ NGÀY 1/1 ĐẾN 31/1"/>
    <n v="3733719"/>
    <n v="336036"/>
    <n v="271815"/>
    <n v="3669498"/>
    <s v="Bán hàng"/>
    <d v="2026-02-23T00:00:00"/>
    <m/>
    <n v="0"/>
    <n v="3669498"/>
    <n v="3669498"/>
    <n v="0"/>
    <d v="2026-01-07T00:00:00"/>
    <m/>
    <d v="2026-01-07T00:00:00"/>
    <n v="0"/>
    <m/>
    <s v=""/>
    <s v="Đã thanh toán"/>
    <d v="2026-01-07T00:00:00"/>
    <d v="2026-02-23T00:00:00"/>
    <m/>
    <m/>
    <x v="12"/>
    <x v="12"/>
    <m/>
  </r>
  <r>
    <x v="297"/>
    <x v="95"/>
    <d v="2026-01-07T00:00:00"/>
    <s v="BH00673"/>
    <d v="2026-01-07T00:00:00"/>
    <s v="00001319"/>
    <s v="Tmart01067 86. Quầy Nơ 4A Linh Đàm, CK CỐ ĐỊNH 9% + KM GÀ HUN CỎ XẠ HƯƠNG 500G X 20% + CHÂN GIÒ VỊ TAYAKI 450G X 10%+ TAI HEO SỐT THÁI 250G X 10% + CHÂN GÀ SẢ TẮC 250G X 10% + LẠP XƯỜNG TÂY BẮC 500G X 10% TỪ NGÀY 1/1 ĐẾN 31/1"/>
    <n v="766842"/>
    <n v="69016"/>
    <n v="55826"/>
    <n v="753652"/>
    <s v="Bán hàng"/>
    <d v="2026-02-23T00:00:00"/>
    <m/>
    <n v="0"/>
    <n v="753652"/>
    <n v="753652"/>
    <n v="0"/>
    <d v="2026-01-07T00:00:00"/>
    <m/>
    <d v="2026-01-07T00:00:00"/>
    <n v="0"/>
    <m/>
    <s v=""/>
    <s v="Đã thanh toán"/>
    <d v="2026-01-07T00:00:00"/>
    <d v="2026-02-23T00:00:00"/>
    <m/>
    <m/>
    <x v="12"/>
    <x v="12"/>
    <m/>
  </r>
  <r>
    <x v="298"/>
    <x v="201"/>
    <d v="2026-01-08T00:00:00"/>
    <s v="BH00866"/>
    <d v="2026-01-08T00:00:00"/>
    <s v="00001374"/>
    <s v="Tmart00980 15. Quầy 9B Nguyễn Cảnh Dị-KĐT Đại Kim, CK CỐ ĐỊNH 9% + KM GÀ HUN CỎ XẠ HƯƠNG 500G X 20% + CHÂN GIÒ VỊ TAYAKI 450G X 10%+ TAI HEO SỐT THÁI 250G X 10% + CHÂN GÀ SẢ TẮC 250G X 10% + LẠP XƯỜNG TÂY BẮC 500G X 10% TỪ NGÀY 1/1 ĐẾN 31/1"/>
    <n v="1593316"/>
    <n v="143399"/>
    <n v="115993"/>
    <n v="1565910"/>
    <s v="Bán hàng"/>
    <d v="2026-02-23T00:00:00"/>
    <m/>
    <n v="0"/>
    <n v="1565910"/>
    <n v="1565910"/>
    <n v="0"/>
    <d v="2026-01-08T00:00:00"/>
    <m/>
    <d v="2026-01-08T00:00:00"/>
    <n v="0"/>
    <m/>
    <s v=""/>
    <s v="Đã thanh toán"/>
    <d v="2026-01-08T00:00:00"/>
    <d v="2026-02-23T00:00:00"/>
    <m/>
    <m/>
    <x v="12"/>
    <x v="12"/>
    <m/>
  </r>
  <r>
    <x v="256"/>
    <x v="76"/>
    <d v="2026-01-08T00:00:00"/>
    <s v="BH00867"/>
    <d v="2026-01-08T00:00:00"/>
    <s v="00001375"/>
    <s v="Tmart01041 61. Quầy Định Công, số 1 Trần Nguyên Đán, CK CỐ ĐỊNH 9% + KM GÀ HUN CỎ XẠ HƯƠNG 500G X 20% + CHÂN GIÒ VỊ TAYAKI 450G X 10%+ TAI HEO SỐT THÁI 250G X 10% + CHÂN GÀ SẢ TẮC 250G X 10% + LẠP XƯỜNG TÂY BẮC 500G X 10% TỪ NGÀY 1/1 ĐẾN 31/1"/>
    <n v="3022795"/>
    <n v="272053"/>
    <n v="220059"/>
    <n v="2970801"/>
    <s v="Bán hàng"/>
    <d v="2026-02-23T00:00:00"/>
    <m/>
    <n v="0"/>
    <n v="2970801"/>
    <n v="2970801"/>
    <n v="0"/>
    <d v="2026-01-08T00:00:00"/>
    <m/>
    <d v="2026-01-08T00:00:00"/>
    <n v="0"/>
    <m/>
    <s v=""/>
    <s v="Đã thanh toán"/>
    <d v="2026-01-08T00:00:00"/>
    <d v="2026-02-23T00:00:00"/>
    <m/>
    <m/>
    <x v="12"/>
    <x v="12"/>
    <m/>
  </r>
  <r>
    <x v="246"/>
    <x v="123"/>
    <d v="2026-01-08T00:00:00"/>
    <s v="BH00880"/>
    <d v="2026-01-08T00:00:00"/>
    <s v="00001415"/>
    <s v="Tmart03012 131. Quầy Tam Trinh 2, CK CỐ ĐỊNH 9% + KM GÀ HUN CỎ XẠ HƯƠNG 500G X 20% + CHÂN GIÒ VỊ TAYAKI 450G X 10%+ TAI HEO SỐT THÁI 250G X 10% + CHÂN GÀ SẢ TẮC 250G X 10% + LẠP XƯỜNG TÂY BẮC 500G X 10% TỪ NGÀY 1/1 ĐẾN 31/1"/>
    <n v="1145700"/>
    <n v="103113"/>
    <n v="83407"/>
    <n v="1125994"/>
    <s v="Bán hàng"/>
    <d v="2026-02-23T00:00:00"/>
    <m/>
    <n v="0"/>
    <n v="1125994"/>
    <n v="1125994"/>
    <n v="0"/>
    <d v="2026-01-08T00:00:00"/>
    <m/>
    <d v="2026-01-08T00:00:00"/>
    <n v="0"/>
    <m/>
    <s v=""/>
    <s v="Đã thanh toán"/>
    <d v="2026-01-08T00:00:00"/>
    <d v="2026-02-23T00:00:00"/>
    <m/>
    <m/>
    <x v="12"/>
    <x v="12"/>
    <m/>
  </r>
  <r>
    <x v="299"/>
    <x v="96"/>
    <d v="2026-01-09T00:00:00"/>
    <s v="BH01083"/>
    <d v="2026-01-09T00:00:00"/>
    <s v="00001670"/>
    <s v="Tmart01088 107. Quầy Ruby City Phúc Lợi"/>
    <n v="903298"/>
    <n v="0"/>
    <n v="72264"/>
    <n v="975562"/>
    <s v="Bán hàng"/>
    <d v="2026-02-23T00:00:00"/>
    <m/>
    <n v="0"/>
    <n v="975562"/>
    <n v="975562"/>
    <n v="0"/>
    <d v="2026-01-09T00:00:00"/>
    <m/>
    <d v="2026-01-09T00:00:00"/>
    <n v="0"/>
    <m/>
    <s v=""/>
    <s v="Đã thanh toán"/>
    <d v="2026-01-09T00:00:00"/>
    <d v="2026-02-23T00:00:00"/>
    <m/>
    <m/>
    <x v="12"/>
    <x v="12"/>
    <m/>
  </r>
  <r>
    <x v="300"/>
    <x v="69"/>
    <d v="2026-01-10T00:00:00"/>
    <s v="BH01259"/>
    <d v="2026-01-10T00:00:00"/>
    <s v="00001755"/>
    <s v="Tmart01065 84. Quầy Tecco Tứ Hiệp, CK CỐ ĐỊNH 9% + KM GÀ HUN CỎ XẠ HƯƠNG 500G X 20% + CHÂN GIÒ VỊ TAYAKI 450G X 10%+ TAI HEO SỐT THÁI 250G X 10% + CHÂN GÀ SẢ TẮC 250G X 10% + LẠP XƯỜNG TÂY BẮC 500G X 10% TỪ NGÀY 1/1 ĐẾN 31/1"/>
    <n v="1088850"/>
    <n v="97997"/>
    <n v="79268"/>
    <n v="1070121"/>
    <s v="Bán hàng"/>
    <d v="2026-02-23T00:00:00"/>
    <m/>
    <n v="0"/>
    <n v="1070121"/>
    <n v="1070121"/>
    <n v="0"/>
    <d v="2026-01-10T00:00:00"/>
    <m/>
    <d v="2026-01-10T00:00:00"/>
    <n v="0"/>
    <m/>
    <s v=""/>
    <s v="Đã thanh toán"/>
    <d v="2026-01-10T00:00:00"/>
    <d v="2026-02-23T00:00:00"/>
    <m/>
    <m/>
    <x v="12"/>
    <x v="12"/>
    <m/>
  </r>
  <r>
    <x v="139"/>
    <x v="198"/>
    <d v="2026-01-12T00:00:00"/>
    <s v="BH01320"/>
    <d v="2026-01-12T00:00:00"/>
    <s v="00001848"/>
    <s v="Tmart03018 137. Quầy 358 Nguyễn Trãi"/>
    <n v="65001"/>
    <n v="5850"/>
    <n v="4732"/>
    <n v="63883"/>
    <s v="Bán hàng"/>
    <d v="2026-02-23T00:00:00"/>
    <m/>
    <n v="0"/>
    <n v="63883"/>
    <n v="63883"/>
    <n v="0"/>
    <d v="2026-01-12T00:00:00"/>
    <m/>
    <d v="2026-01-12T00:00:00"/>
    <n v="0"/>
    <m/>
    <s v=""/>
    <s v="Đã thanh toán"/>
    <d v="2026-01-12T00:00:00"/>
    <d v="2026-02-23T00:00:00"/>
    <m/>
    <m/>
    <x v="12"/>
    <x v="12"/>
    <m/>
  </r>
  <r>
    <x v="261"/>
    <x v="98"/>
    <d v="2026-01-12T00:00:00"/>
    <s v="BH01321"/>
    <d v="2026-01-12T00:00:00"/>
    <s v="00001849"/>
    <s v="Tmart03005 1801. Quầy Cổ Nhuế"/>
    <n v="65001"/>
    <n v="5850"/>
    <n v="4732"/>
    <n v="63883"/>
    <s v="Bán hàng"/>
    <d v="2026-02-23T00:00:00"/>
    <m/>
    <n v="0"/>
    <n v="63883"/>
    <n v="63883"/>
    <n v="0"/>
    <d v="2026-01-12T00:00:00"/>
    <m/>
    <d v="2026-01-12T00:00:00"/>
    <n v="0"/>
    <m/>
    <s v=""/>
    <s v="Đã thanh toán"/>
    <d v="2026-01-12T00:00:00"/>
    <d v="2026-02-23T00:00:00"/>
    <m/>
    <m/>
    <x v="12"/>
    <x v="12"/>
    <m/>
  </r>
  <r>
    <x v="281"/>
    <x v="140"/>
    <d v="2026-01-12T00:00:00"/>
    <s v="BH01322"/>
    <d v="2026-01-12T00:00:00"/>
    <s v="00001850"/>
    <s v="Tmart00619 04. Quầy N3B2 Trần Bình"/>
    <n v="65001"/>
    <n v="5850"/>
    <n v="4732"/>
    <n v="63883"/>
    <s v="Bán hàng"/>
    <d v="2026-02-23T00:00:00"/>
    <m/>
    <n v="0"/>
    <n v="63883"/>
    <n v="63883"/>
    <n v="0"/>
    <d v="2026-01-12T00:00:00"/>
    <m/>
    <d v="2026-01-12T00:00:00"/>
    <n v="0"/>
    <m/>
    <s v=""/>
    <s v="Đã thanh toán"/>
    <d v="2026-01-12T00:00:00"/>
    <d v="2026-02-23T00:00:00"/>
    <m/>
    <m/>
    <x v="12"/>
    <x v="12"/>
    <m/>
  </r>
  <r>
    <x v="295"/>
    <x v="82"/>
    <d v="2026-01-12T00:00:00"/>
    <s v="BH01323"/>
    <d v="2026-01-12T00:00:00"/>
    <s v="00001851"/>
    <s v="Tmart01000 28. Quầy 485 Vũ Tông Phan"/>
    <n v="65001"/>
    <n v="5850"/>
    <n v="4732"/>
    <n v="63883"/>
    <s v="Bán hàng"/>
    <d v="2026-02-23T00:00:00"/>
    <m/>
    <n v="0"/>
    <n v="63883"/>
    <n v="63883"/>
    <n v="0"/>
    <d v="2026-01-12T00:00:00"/>
    <m/>
    <d v="2026-01-12T00:00:00"/>
    <n v="0"/>
    <m/>
    <s v=""/>
    <s v="Đã thanh toán"/>
    <d v="2026-01-12T00:00:00"/>
    <d v="2026-02-23T00:00:00"/>
    <m/>
    <m/>
    <x v="12"/>
    <x v="12"/>
    <m/>
  </r>
  <r>
    <x v="262"/>
    <x v="131"/>
    <d v="2026-01-12T00:00:00"/>
    <s v="BH01325"/>
    <d v="2026-01-12T00:00:00"/>
    <s v="00001852"/>
    <s v="Tmart03004 123.Quầy 282 Nguyễn Huy Tưởng"/>
    <n v="65001"/>
    <n v="5850"/>
    <n v="4732"/>
    <n v="63883"/>
    <s v="Bán hàng"/>
    <d v="2026-02-23T00:00:00"/>
    <m/>
    <n v="0"/>
    <n v="63883"/>
    <n v="63883"/>
    <n v="0"/>
    <d v="2026-01-12T00:00:00"/>
    <m/>
    <d v="2026-01-12T00:00:00"/>
    <n v="0"/>
    <m/>
    <s v=""/>
    <s v="Đã thanh toán"/>
    <d v="2026-01-12T00:00:00"/>
    <d v="2026-02-23T00:00:00"/>
    <m/>
    <m/>
    <x v="12"/>
    <x v="12"/>
    <m/>
  </r>
  <r>
    <x v="253"/>
    <x v="127"/>
    <d v="2026-01-13T00:00:00"/>
    <s v="BH01586"/>
    <d v="2026-01-13T00:00:00"/>
    <s v="00002059"/>
    <s v="Tmart01029 49. Nơ 6A, Linh Đàm"/>
    <n v="1565644"/>
    <n v="140908"/>
    <n v="113979"/>
    <n v="1538715"/>
    <s v="Bán hàng"/>
    <d v="2026-02-23T00:00:00"/>
    <m/>
    <n v="0"/>
    <n v="1538715"/>
    <n v="1538715"/>
    <n v="0"/>
    <d v="2026-01-13T00:00:00"/>
    <m/>
    <d v="2026-01-13T00:00:00"/>
    <n v="0"/>
    <m/>
    <s v=""/>
    <s v="Đã thanh toán"/>
    <d v="2026-01-13T00:00:00"/>
    <d v="2026-02-23T00:00:00"/>
    <m/>
    <m/>
    <x v="12"/>
    <x v="12"/>
    <m/>
  </r>
  <r>
    <x v="300"/>
    <x v="69"/>
    <d v="2026-01-13T00:00:00"/>
    <s v="BH01587"/>
    <d v="2026-01-13T00:00:00"/>
    <s v="00002060"/>
    <s v="Tmart01065 84. Quầy Tecco Tứ Hiệp"/>
    <n v="2180432"/>
    <n v="196239"/>
    <n v="158735"/>
    <n v="2142928"/>
    <s v="Bán hàng"/>
    <d v="2026-02-23T00:00:00"/>
    <m/>
    <n v="0"/>
    <n v="2142928"/>
    <n v="2142928"/>
    <n v="0"/>
    <d v="2026-01-13T00:00:00"/>
    <m/>
    <d v="2026-01-13T00:00:00"/>
    <n v="0"/>
    <m/>
    <s v=""/>
    <s v="Đã thanh toán"/>
    <d v="2026-01-13T00:00:00"/>
    <d v="2026-02-23T00:00:00"/>
    <m/>
    <m/>
    <x v="12"/>
    <x v="12"/>
    <m/>
  </r>
  <r>
    <x v="301"/>
    <x v="71"/>
    <d v="2026-01-13T00:00:00"/>
    <s v="BH01589"/>
    <d v="2026-01-13T00:00:00"/>
    <s v="00002061"/>
    <s v="Tmart01083 102. Quầy Đại Thanh 3, CT8A"/>
    <n v="2553678"/>
    <n v="229832"/>
    <n v="185908"/>
    <n v="2509754"/>
    <s v="Bán hàng"/>
    <d v="2026-02-23T00:00:00"/>
    <m/>
    <n v="0"/>
    <n v="2509754"/>
    <n v="2509754"/>
    <n v="0"/>
    <d v="2026-01-13T00:00:00"/>
    <m/>
    <d v="2026-01-13T00:00:00"/>
    <n v="0"/>
    <m/>
    <s v=""/>
    <s v="Đã thanh toán"/>
    <d v="2026-01-13T00:00:00"/>
    <d v="2026-02-23T00:00:00"/>
    <m/>
    <m/>
    <x v="12"/>
    <x v="12"/>
    <m/>
  </r>
  <r>
    <x v="266"/>
    <x v="130"/>
    <d v="2026-01-14T00:00:00"/>
    <s v="BH01800"/>
    <d v="2026-01-14T00:00:00"/>
    <s v="00003040"/>
    <s v="Tmart00722 09. Quầy Sóc Sơn"/>
    <n v="360750"/>
    <n v="32468"/>
    <n v="26263"/>
    <n v="354545"/>
    <s v="Bán hàng"/>
    <d v="2026-02-23T00:00:00"/>
    <m/>
    <n v="0"/>
    <n v="354545"/>
    <n v="354545"/>
    <n v="0"/>
    <d v="2026-01-14T00:00:00"/>
    <m/>
    <d v="2026-01-14T00:00:00"/>
    <n v="0"/>
    <m/>
    <s v=""/>
    <s v="Đã thanh toán"/>
    <d v="2026-01-14T00:00:00"/>
    <d v="2026-02-23T00:00:00"/>
    <m/>
    <m/>
    <x v="12"/>
    <x v="12"/>
    <m/>
  </r>
  <r>
    <x v="274"/>
    <x v="135"/>
    <d v="2026-01-14T00:00:00"/>
    <s v="BH01801"/>
    <d v="2026-01-14T00:00:00"/>
    <s v="00003041"/>
    <s v="Tmart01048 68. Quầy 32T ĐN-A KĐT Golden An Khánh"/>
    <n v="1104690"/>
    <n v="99423"/>
    <n v="80421"/>
    <n v="1085688"/>
    <s v="Bán hàng"/>
    <d v="2026-02-23T00:00:00"/>
    <m/>
    <n v="0"/>
    <n v="1085688"/>
    <n v="1085688"/>
    <n v="0"/>
    <d v="2026-01-14T00:00:00"/>
    <m/>
    <d v="2026-01-14T00:00:00"/>
    <n v="0"/>
    <m/>
    <s v=""/>
    <s v="Đã thanh toán"/>
    <d v="2026-01-14T00:00:00"/>
    <d v="2026-02-23T00:00:00"/>
    <m/>
    <m/>
    <x v="12"/>
    <x v="12"/>
    <m/>
  </r>
  <r>
    <x v="277"/>
    <x v="93"/>
    <d v="2026-01-14T00:00:00"/>
    <s v="BH01802"/>
    <d v="2026-01-14T00:00:00"/>
    <s v="00003042"/>
    <s v="Tmart01003 30. Quầy Ecohome2"/>
    <n v="947103"/>
    <n v="85240"/>
    <n v="68949"/>
    <n v="930812"/>
    <s v="Bán hàng"/>
    <d v="2026-02-23T00:00:00"/>
    <m/>
    <n v="0"/>
    <n v="930812"/>
    <n v="930812"/>
    <n v="0"/>
    <d v="2026-01-14T00:00:00"/>
    <m/>
    <d v="2026-01-14T00:00:00"/>
    <n v="0"/>
    <m/>
    <s v=""/>
    <s v="Đã thanh toán"/>
    <d v="2026-01-14T00:00:00"/>
    <d v="2026-02-23T00:00:00"/>
    <m/>
    <m/>
    <x v="12"/>
    <x v="12"/>
    <m/>
  </r>
  <r>
    <x v="283"/>
    <x v="129"/>
    <d v="2026-01-14T00:00:00"/>
    <s v="BH01803"/>
    <d v="2026-01-14T00:00:00"/>
    <s v="00003043"/>
    <s v="Tmart03013 Quầy Phúc Thọ"/>
    <n v="359149"/>
    <n v="32324"/>
    <n v="26146"/>
    <n v="352971"/>
    <s v="Bán hàng"/>
    <d v="2026-02-23T00:00:00"/>
    <m/>
    <n v="0"/>
    <n v="352971"/>
    <n v="352971"/>
    <n v="0"/>
    <d v="2026-01-14T00:00:00"/>
    <m/>
    <d v="2026-01-14T00:00:00"/>
    <n v="0"/>
    <m/>
    <s v=""/>
    <s v="Đã thanh toán"/>
    <d v="2026-01-14T00:00:00"/>
    <d v="2026-02-23T00:00:00"/>
    <m/>
    <m/>
    <x v="12"/>
    <x v="12"/>
    <m/>
  </r>
  <r>
    <x v="284"/>
    <x v="84"/>
    <d v="2026-01-14T00:00:00"/>
    <s v="BH01804"/>
    <d v="2026-01-14T00:00:00"/>
    <s v="00003044"/>
    <s v="Tmart03017 Ecohome5"/>
    <n v="440802"/>
    <n v="39672"/>
    <n v="32090"/>
    <n v="433220"/>
    <s v="Bán hàng"/>
    <d v="2026-02-23T00:00:00"/>
    <m/>
    <n v="0"/>
    <n v="433220"/>
    <n v="433220"/>
    <n v="0"/>
    <d v="2026-01-14T00:00:00"/>
    <m/>
    <d v="2026-01-14T00:00:00"/>
    <n v="0"/>
    <m/>
    <s v=""/>
    <s v="Đã thanh toán"/>
    <d v="2026-01-14T00:00:00"/>
    <d v="2026-02-23T00:00:00"/>
    <m/>
    <m/>
    <x v="12"/>
    <x v="12"/>
    <m/>
  </r>
  <r>
    <x v="281"/>
    <x v="140"/>
    <d v="2026-01-14T00:00:00"/>
    <s v="BH01805"/>
    <d v="2026-01-14T00:00:00"/>
    <s v="00003045"/>
    <s v="Tmart00619 04. Quầy N3B2 Trần Bình"/>
    <n v="631215"/>
    <n v="56810"/>
    <n v="45952"/>
    <n v="620357"/>
    <s v="Bán hàng"/>
    <d v="2026-02-23T00:00:00"/>
    <m/>
    <n v="0"/>
    <n v="620357"/>
    <n v="620357"/>
    <n v="0"/>
    <d v="2026-01-14T00:00:00"/>
    <m/>
    <d v="2026-01-14T00:00:00"/>
    <n v="0"/>
    <m/>
    <s v=""/>
    <s v="Đã thanh toán"/>
    <d v="2026-01-14T00:00:00"/>
    <d v="2026-02-23T00:00:00"/>
    <m/>
    <m/>
    <x v="12"/>
    <x v="12"/>
    <m/>
  </r>
  <r>
    <x v="279"/>
    <x v="87"/>
    <d v="2026-01-14T00:00:00"/>
    <s v="BH01806"/>
    <d v="2026-01-14T00:00:00"/>
    <s v="00003046"/>
    <s v="Tmart00988 19. Quầy Resco Cổ Nhuế"/>
    <n v="818790"/>
    <n v="73692"/>
    <n v="59608"/>
    <n v="804706"/>
    <s v="Bán hàng"/>
    <d v="2026-02-23T00:00:00"/>
    <m/>
    <n v="0"/>
    <n v="804706"/>
    <n v="804706"/>
    <n v="0"/>
    <d v="2026-01-14T00:00:00"/>
    <m/>
    <d v="2026-01-14T00:00:00"/>
    <n v="0"/>
    <m/>
    <s v=""/>
    <s v="Đã thanh toán"/>
    <d v="2026-01-14T00:00:00"/>
    <d v="2026-02-23T00:00:00"/>
    <m/>
    <m/>
    <x v="12"/>
    <x v="12"/>
    <m/>
  </r>
  <r>
    <x v="301"/>
    <x v="71"/>
    <d v="2026-01-15T00:00:00"/>
    <s v="BH01829"/>
    <d v="2026-01-15T00:00:00"/>
    <s v="00003065"/>
    <s v="Tmart01083 102. Quầy Đại Thanh 3, CT8A"/>
    <n v="1936779"/>
    <n v="174310"/>
    <n v="140998"/>
    <n v="1903467"/>
    <s v="Bán hàng"/>
    <d v="2026-02-23T00:00:00"/>
    <m/>
    <n v="0"/>
    <n v="1903467"/>
    <n v="1903467"/>
    <n v="0"/>
    <d v="2026-01-15T00:00:00"/>
    <m/>
    <d v="2026-01-15T00:00:00"/>
    <n v="0"/>
    <m/>
    <s v=""/>
    <s v="Đã thanh toán"/>
    <d v="2026-01-15T00:00:00"/>
    <d v="2026-02-23T00:00:00"/>
    <m/>
    <m/>
    <x v="12"/>
    <x v="12"/>
    <m/>
  </r>
  <r>
    <x v="302"/>
    <x v="202"/>
    <d v="2026-01-15T00:00:00"/>
    <s v="BH02007"/>
    <d v="2026-01-15T00:00:00"/>
    <s v="00003128"/>
    <s v="Tmart01087 106. Quầy CT3B Nam Cường, Cổ Nhuế"/>
    <n v="2743352"/>
    <n v="246902"/>
    <n v="199716"/>
    <n v="2696166"/>
    <s v="Bán hàng"/>
    <d v="2026-02-23T00:00:00"/>
    <m/>
    <n v="0"/>
    <n v="2696166"/>
    <n v="2696166"/>
    <n v="0"/>
    <d v="2026-01-15T00:00:00"/>
    <m/>
    <d v="2026-01-15T00:00:00"/>
    <n v="0"/>
    <m/>
    <s v=""/>
    <s v="Đã thanh toán"/>
    <d v="2026-01-15T00:00:00"/>
    <d v="2026-02-23T00:00:00"/>
    <m/>
    <m/>
    <x v="12"/>
    <x v="12"/>
    <m/>
  </r>
  <r>
    <x v="303"/>
    <x v="141"/>
    <d v="2026-01-15T00:00:00"/>
    <s v="BH02008"/>
    <d v="2026-01-15T00:00:00"/>
    <s v="00003129"/>
    <s v="Tmart01080 99. Quầy Roman Tố Hữu"/>
    <n v="2049648"/>
    <n v="184469"/>
    <n v="149214"/>
    <n v="2014393"/>
    <s v="Bán hàng"/>
    <d v="2026-02-23T00:00:00"/>
    <m/>
    <n v="0"/>
    <n v="2014393"/>
    <n v="2014393"/>
    <n v="0"/>
    <d v="2026-01-15T00:00:00"/>
    <m/>
    <d v="2026-01-15T00:00:00"/>
    <n v="0"/>
    <m/>
    <s v=""/>
    <s v="Đã thanh toán"/>
    <d v="2026-01-15T00:00:00"/>
    <d v="2026-02-23T00:00:00"/>
    <m/>
    <m/>
    <x v="12"/>
    <x v="12"/>
    <m/>
  </r>
  <r>
    <x v="304"/>
    <x v="81"/>
    <d v="2026-01-15T00:00:00"/>
    <s v="BH02009"/>
    <d v="2026-01-15T00:00:00"/>
    <s v="00003130"/>
    <s v="Tmart01025 45. Quầy 20 Đức Diễn"/>
    <n v="1687165"/>
    <n v="151845"/>
    <n v="122826"/>
    <n v="1658146"/>
    <s v="Bán hàng"/>
    <d v="2026-02-23T00:00:00"/>
    <m/>
    <n v="0"/>
    <n v="1658146"/>
    <n v="1658146"/>
    <n v="0"/>
    <d v="2026-01-15T00:00:00"/>
    <m/>
    <d v="2026-01-15T00:00:00"/>
    <n v="0"/>
    <m/>
    <s v=""/>
    <s v="Đã thanh toán"/>
    <d v="2026-01-15T00:00:00"/>
    <d v="2026-02-23T00:00:00"/>
    <m/>
    <m/>
    <x v="12"/>
    <x v="12"/>
    <m/>
  </r>
  <r>
    <x v="305"/>
    <x v="80"/>
    <d v="2026-01-15T00:00:00"/>
    <s v="BH02011"/>
    <d v="2026-01-15T00:00:00"/>
    <s v="00003131"/>
    <s v="Tmart01073 92. Quầy Lê Văn Thiêm"/>
    <n v="1874857"/>
    <n v="168738"/>
    <n v="136490"/>
    <n v="1842609"/>
    <s v="Bán hàng"/>
    <d v="2026-02-23T00:00:00"/>
    <m/>
    <n v="0"/>
    <n v="1842609"/>
    <n v="1842609"/>
    <n v="0"/>
    <d v="2026-01-15T00:00:00"/>
    <m/>
    <d v="2026-01-15T00:00:00"/>
    <n v="0"/>
    <m/>
    <s v=""/>
    <s v="Đã thanh toán"/>
    <d v="2026-01-15T00:00:00"/>
    <d v="2026-02-23T00:00:00"/>
    <m/>
    <m/>
    <x v="12"/>
    <x v="12"/>
    <m/>
  </r>
  <r>
    <x v="306"/>
    <x v="86"/>
    <d v="2026-01-15T00:00:00"/>
    <s v="BH02013"/>
    <d v="2026-01-15T00:00:00"/>
    <s v="00003132"/>
    <s v="Tmart00983 16. Quầy Xala, tòa nhà Hemisco, Xala"/>
    <n v="2065279"/>
    <n v="185876"/>
    <n v="150352"/>
    <n v="2029755"/>
    <s v="Bán hàng"/>
    <d v="2026-02-23T00:00:00"/>
    <m/>
    <n v="0"/>
    <n v="2029755"/>
    <n v="2029755"/>
    <n v="0"/>
    <d v="2026-01-15T00:00:00"/>
    <m/>
    <d v="2026-01-15T00:00:00"/>
    <n v="0"/>
    <m/>
    <s v=""/>
    <s v="Đã thanh toán"/>
    <d v="2026-01-15T00:00:00"/>
    <d v="2026-02-23T00:00:00"/>
    <m/>
    <m/>
    <x v="12"/>
    <x v="12"/>
    <m/>
  </r>
  <r>
    <x v="307"/>
    <x v="203"/>
    <d v="2026-01-15T00:00:00"/>
    <s v="BH02014"/>
    <d v="2026-01-15T00:00:00"/>
    <s v="00003133"/>
    <s v="Tmart00994 24. Quầy Victory Thăng Long"/>
    <n v="1688224"/>
    <n v="151941"/>
    <n v="122903"/>
    <n v="1659186"/>
    <s v="Bán hàng"/>
    <d v="2026-02-23T00:00:00"/>
    <m/>
    <n v="0"/>
    <n v="1659186"/>
    <n v="1659186"/>
    <n v="0"/>
    <d v="2026-01-15T00:00:00"/>
    <m/>
    <d v="2026-01-15T00:00:00"/>
    <n v="0"/>
    <m/>
    <s v=""/>
    <s v="Đã thanh toán"/>
    <d v="2026-01-15T00:00:00"/>
    <d v="2026-02-23T00:00:00"/>
    <m/>
    <m/>
    <x v="12"/>
    <x v="12"/>
    <m/>
  </r>
  <r>
    <x v="260"/>
    <x v="70"/>
    <d v="2026-01-16T00:00:00"/>
    <s v="BH02201"/>
    <d v="2026-01-16T00:00:00"/>
    <s v="00003195"/>
    <s v="Tmart01071 90. Quầy Đại Thanh 2"/>
    <n v="1205356"/>
    <n v="108482"/>
    <n v="87750"/>
    <n v="1184624"/>
    <s v="Bán hàng"/>
    <d v="2026-02-23T00:00:00"/>
    <m/>
    <n v="0"/>
    <n v="1184624"/>
    <n v="1184624"/>
    <n v="0"/>
    <d v="2026-01-16T00:00:00"/>
    <m/>
    <d v="2026-01-16T00:00:00"/>
    <n v="0"/>
    <m/>
    <s v=""/>
    <s v="Đã thanh toán"/>
    <d v="2026-01-16T00:00:00"/>
    <d v="2026-02-23T00:00:00"/>
    <m/>
    <m/>
    <x v="12"/>
    <x v="12"/>
    <m/>
  </r>
  <r>
    <x v="308"/>
    <x v="72"/>
    <d v="2026-01-16T00:00:00"/>
    <s v="BH02202"/>
    <d v="2026-01-16T00:00:00"/>
    <s v="00003196"/>
    <s v="Tmart03001 119 Quầy Yên Xá"/>
    <n v="1497610"/>
    <n v="134786"/>
    <n v="109026"/>
    <n v="1471850"/>
    <s v="Bán hàng"/>
    <d v="2026-02-23T00:00:00"/>
    <m/>
    <n v="0"/>
    <n v="1471850"/>
    <n v="1471850"/>
    <n v="0"/>
    <d v="2026-01-16T00:00:00"/>
    <m/>
    <d v="2026-01-16T00:00:00"/>
    <n v="0"/>
    <m/>
    <s v=""/>
    <s v="Đã thanh toán"/>
    <d v="2026-01-16T00:00:00"/>
    <d v="2026-02-23T00:00:00"/>
    <m/>
    <m/>
    <x v="12"/>
    <x v="12"/>
    <m/>
  </r>
  <r>
    <x v="244"/>
    <x v="102"/>
    <d v="2026-01-16T00:00:00"/>
    <s v="BH02203"/>
    <d v="2026-01-16T00:00:00"/>
    <s v="00003197"/>
    <s v="Tmart01072 91. Quầy 96 Vĩnh Hưng"/>
    <n v="1843005"/>
    <n v="165871"/>
    <n v="134171"/>
    <n v="1811305"/>
    <s v="Bán hàng"/>
    <d v="2026-02-23T00:00:00"/>
    <m/>
    <n v="0"/>
    <n v="1811305"/>
    <n v="1811305"/>
    <n v="0"/>
    <d v="2026-01-16T00:00:00"/>
    <m/>
    <d v="2026-01-16T00:00:00"/>
    <n v="0"/>
    <m/>
    <s v=""/>
    <s v="Đã thanh toán"/>
    <d v="2026-01-16T00:00:00"/>
    <d v="2026-02-23T00:00:00"/>
    <m/>
    <m/>
    <x v="12"/>
    <x v="12"/>
    <m/>
  </r>
  <r>
    <x v="258"/>
    <x v="92"/>
    <d v="2026-01-16T00:00:00"/>
    <s v="BH02204"/>
    <d v="2026-01-16T00:00:00"/>
    <s v="00003198"/>
    <s v="Tmart01049 69. Quầy 59 Xuân La, Tây Hồ, HN"/>
    <n v="514017"/>
    <n v="46262"/>
    <n v="37420"/>
    <n v="505175"/>
    <s v="Bán hàng"/>
    <d v="2026-02-23T00:00:00"/>
    <m/>
    <n v="0"/>
    <n v="505175"/>
    <n v="505175"/>
    <n v="0"/>
    <d v="2026-01-16T00:00:00"/>
    <m/>
    <d v="2026-01-16T00:00:00"/>
    <n v="0"/>
    <m/>
    <s v=""/>
    <s v="Đã thanh toán"/>
    <d v="2026-01-16T00:00:00"/>
    <d v="2026-02-23T00:00:00"/>
    <m/>
    <m/>
    <x v="12"/>
    <x v="12"/>
    <m/>
  </r>
  <r>
    <x v="245"/>
    <x v="109"/>
    <d v="2026-01-16T00:00:00"/>
    <s v="BH02206"/>
    <d v="2026-01-16T00:00:00"/>
    <s v="00003199"/>
    <s v="Tmart00357 01. Quầy 72 Lĩnh Nam"/>
    <n v="514017"/>
    <n v="46262"/>
    <n v="37420"/>
    <n v="505175"/>
    <s v="Bán hàng"/>
    <d v="2026-02-23T00:00:00"/>
    <m/>
    <n v="0"/>
    <n v="505175"/>
    <n v="505175"/>
    <n v="0"/>
    <d v="2026-01-16T00:00:00"/>
    <m/>
    <d v="2026-01-16T00:00:00"/>
    <n v="0"/>
    <m/>
    <s v=""/>
    <s v="Đã thanh toán"/>
    <d v="2026-01-16T00:00:00"/>
    <d v="2026-02-23T00:00:00"/>
    <m/>
    <m/>
    <x v="12"/>
    <x v="12"/>
    <m/>
  </r>
  <r>
    <x v="246"/>
    <x v="123"/>
    <d v="2026-01-16T00:00:00"/>
    <s v="BH02207"/>
    <d v="2026-01-16T00:00:00"/>
    <s v="00003200"/>
    <s v="Tmart03012 131. Quầy Tam Trinh 2"/>
    <n v="2255325"/>
    <n v="202980"/>
    <n v="164188"/>
    <n v="2216533"/>
    <s v="Bán hàng"/>
    <d v="2026-02-23T00:00:00"/>
    <m/>
    <n v="0"/>
    <n v="2216533"/>
    <n v="2216533"/>
    <n v="0"/>
    <d v="2026-01-16T00:00:00"/>
    <m/>
    <d v="2026-01-16T00:00:00"/>
    <n v="0"/>
    <m/>
    <s v=""/>
    <s v="Đã thanh toán"/>
    <d v="2026-01-16T00:00:00"/>
    <d v="2026-02-23T00:00:00"/>
    <m/>
    <m/>
    <x v="12"/>
    <x v="12"/>
    <m/>
  </r>
  <r>
    <x v="299"/>
    <x v="96"/>
    <d v="2026-01-16T00:00:00"/>
    <s v="BH02208"/>
    <d v="2026-01-16T00:00:00"/>
    <s v="00003201"/>
    <s v="Tmart01088 107. Quầy Ruby City Phúc Lợi"/>
    <n v="1847664"/>
    <n v="166291"/>
    <n v="134510"/>
    <n v="1815883"/>
    <s v="Bán hàng"/>
    <d v="2026-02-23T00:00:00"/>
    <m/>
    <n v="0"/>
    <n v="1815883"/>
    <n v="1815883"/>
    <n v="0"/>
    <d v="2026-01-16T00:00:00"/>
    <m/>
    <d v="2026-01-16T00:00:00"/>
    <n v="0"/>
    <m/>
    <s v=""/>
    <s v="Đã thanh toán"/>
    <d v="2026-01-16T00:00:00"/>
    <d v="2026-02-23T00:00:00"/>
    <m/>
    <m/>
    <x v="12"/>
    <x v="12"/>
    <m/>
  </r>
  <r>
    <x v="298"/>
    <x v="201"/>
    <d v="2026-01-16T00:00:00"/>
    <s v="BH02211"/>
    <d v="2026-01-16T00:00:00"/>
    <s v="00003202"/>
    <s v="Tmart00980 15. Quầy 9B Nguyễn Cảnh Dị-KĐT Đại Kim"/>
    <n v="1014198"/>
    <n v="91278"/>
    <n v="73834"/>
    <n v="996754"/>
    <s v="Bán hàng"/>
    <d v="2026-02-23T00:00:00"/>
    <m/>
    <n v="0"/>
    <n v="996754"/>
    <n v="996754"/>
    <n v="0"/>
    <d v="2026-01-16T00:00:00"/>
    <m/>
    <d v="2026-01-16T00:00:00"/>
    <n v="0"/>
    <m/>
    <s v=""/>
    <s v="Đã thanh toán"/>
    <d v="2026-01-16T00:00:00"/>
    <d v="2026-02-23T00:00:00"/>
    <m/>
    <m/>
    <x v="12"/>
    <x v="12"/>
    <m/>
  </r>
  <r>
    <x v="256"/>
    <x v="76"/>
    <d v="2026-01-16T00:00:00"/>
    <s v="BH02212"/>
    <d v="2026-01-16T00:00:00"/>
    <s v="00003203"/>
    <s v="Tmart01041 61. Quầy Định Công, số 1 Trần Nguyên Đán"/>
    <n v="1317365"/>
    <n v="118563"/>
    <n v="95904"/>
    <n v="1294706"/>
    <s v="Bán hàng"/>
    <d v="2026-02-23T00:00:00"/>
    <m/>
    <n v="0"/>
    <n v="1294706"/>
    <n v="1294706"/>
    <n v="0"/>
    <d v="2026-01-16T00:00:00"/>
    <m/>
    <d v="2026-01-16T00:00:00"/>
    <n v="0"/>
    <m/>
    <s v=""/>
    <s v="Đã thanh toán"/>
    <d v="2026-01-16T00:00:00"/>
    <d v="2026-02-23T00:00:00"/>
    <m/>
    <m/>
    <x v="12"/>
    <x v="12"/>
    <m/>
  </r>
  <r>
    <x v="296"/>
    <x v="74"/>
    <d v="2026-01-16T00:00:00"/>
    <s v="BH02213"/>
    <d v="2026-01-16T00:00:00"/>
    <s v="00003204"/>
    <s v="Tmart01047 67. Quầy Trần Thủ Độ"/>
    <n v="334818"/>
    <n v="30134"/>
    <n v="24375"/>
    <n v="329059"/>
    <s v="Bán hàng"/>
    <d v="2026-02-23T00:00:00"/>
    <m/>
    <n v="0"/>
    <n v="329059"/>
    <n v="329059"/>
    <n v="0"/>
    <d v="2026-01-16T00:00:00"/>
    <m/>
    <d v="2026-01-16T00:00:00"/>
    <n v="0"/>
    <m/>
    <s v=""/>
    <s v="Đã thanh toán"/>
    <d v="2026-01-16T00:00:00"/>
    <d v="2026-02-23T00:00:00"/>
    <m/>
    <m/>
    <x v="12"/>
    <x v="12"/>
    <m/>
  </r>
  <r>
    <x v="300"/>
    <x v="69"/>
    <d v="2026-01-16T00:00:00"/>
    <s v="BH02215"/>
    <d v="2026-01-16T00:00:00"/>
    <s v="00003205"/>
    <s v="Tmart01065 84. Quầy Tecco Tứ Hiệp"/>
    <n v="1296762"/>
    <n v="116709"/>
    <n v="94404"/>
    <n v="1274457"/>
    <s v="Bán hàng"/>
    <d v="2026-02-23T00:00:00"/>
    <m/>
    <n v="0"/>
    <n v="1274457"/>
    <n v="1274457"/>
    <n v="0"/>
    <d v="2026-01-16T00:00:00"/>
    <m/>
    <d v="2026-01-16T00:00:00"/>
    <n v="0"/>
    <m/>
    <s v=""/>
    <s v="Đã thanh toán"/>
    <d v="2026-01-16T00:00:00"/>
    <d v="2026-02-23T00:00:00"/>
    <m/>
    <m/>
    <x v="12"/>
    <x v="12"/>
    <m/>
  </r>
  <r>
    <x v="297"/>
    <x v="95"/>
    <d v="2026-01-16T00:00:00"/>
    <s v="BH02216"/>
    <d v="2026-01-16T00:00:00"/>
    <s v="00003206"/>
    <s v="Tmart01067 86. Quầy Nơ 4A Linh Đàm"/>
    <n v="1972655"/>
    <n v="177540"/>
    <n v="143609"/>
    <n v="1938724"/>
    <s v="Bán hàng"/>
    <d v="2026-02-23T00:00:00"/>
    <m/>
    <n v="0"/>
    <n v="1938724"/>
    <n v="1938724"/>
    <n v="0"/>
    <d v="2026-01-16T00:00:00"/>
    <m/>
    <d v="2026-01-16T00:00:00"/>
    <n v="0"/>
    <m/>
    <s v=""/>
    <s v="Đã thanh toán"/>
    <d v="2026-01-16T00:00:00"/>
    <d v="2026-02-23T00:00:00"/>
    <m/>
    <m/>
    <x v="12"/>
    <x v="12"/>
    <m/>
  </r>
  <r>
    <x v="247"/>
    <x v="195"/>
    <d v="2026-01-16T00:00:00"/>
    <s v="BH02217"/>
    <d v="2026-01-16T00:00:00"/>
    <s v="00003207"/>
    <s v="Tmart01081 100. Quầy Trâu Quỳ, Gia Lâm"/>
    <n v="427194"/>
    <n v="38447"/>
    <n v="31100"/>
    <n v="419847"/>
    <s v="Bán hàng"/>
    <d v="2026-02-23T00:00:00"/>
    <m/>
    <n v="0"/>
    <n v="419847"/>
    <n v="419847"/>
    <n v="0"/>
    <d v="2026-01-16T00:00:00"/>
    <m/>
    <d v="2026-01-16T00:00:00"/>
    <n v="0"/>
    <m/>
    <s v=""/>
    <s v="Đã thanh toán"/>
    <d v="2026-01-16T00:00:00"/>
    <d v="2026-02-23T00:00:00"/>
    <m/>
    <m/>
    <x v="12"/>
    <x v="12"/>
    <m/>
  </r>
  <r>
    <x v="248"/>
    <x v="78"/>
    <d v="2026-01-16T00:00:00"/>
    <s v="BH02220"/>
    <d v="2026-01-16T00:00:00"/>
    <s v="00003208"/>
    <s v="Tmart00928 12. Quầy CT12B Kim Văn - Kim Lũ"/>
    <n v="883314"/>
    <n v="79499"/>
    <n v="64305"/>
    <n v="868120"/>
    <s v="Bán hàng"/>
    <d v="2026-02-23T00:00:00"/>
    <m/>
    <n v="0"/>
    <n v="868120"/>
    <n v="868120"/>
    <n v="0"/>
    <d v="2026-01-16T00:00:00"/>
    <m/>
    <d v="2026-01-16T00:00:00"/>
    <n v="0"/>
    <m/>
    <s v=""/>
    <s v="Đã thanh toán"/>
    <d v="2026-01-16T00:00:00"/>
    <d v="2026-02-23T00:00:00"/>
    <m/>
    <m/>
    <x v="12"/>
    <x v="12"/>
    <m/>
  </r>
  <r>
    <x v="309"/>
    <x v="128"/>
    <d v="2026-01-17T00:00:00"/>
    <s v="BH02339"/>
    <d v="2026-01-17T00:00:00"/>
    <s v="00003262"/>
    <s v="Tmart01051 71. Quầy Hưng Yên"/>
    <n v="3164358"/>
    <n v="284794"/>
    <n v="230365"/>
    <n v="3109929"/>
    <s v="Bán hàng"/>
    <d v="2026-02-23T00:00:00"/>
    <m/>
    <n v="0"/>
    <n v="3109929"/>
    <n v="3109929"/>
    <n v="0"/>
    <d v="2026-01-17T00:00:00"/>
    <m/>
    <d v="2026-01-17T00:00:00"/>
    <n v="0"/>
    <m/>
    <s v=""/>
    <s v="Đã thanh toán"/>
    <d v="2026-01-17T00:00:00"/>
    <d v="2026-02-23T00:00:00"/>
    <m/>
    <m/>
    <x v="12"/>
    <x v="12"/>
    <m/>
  </r>
  <r>
    <x v="290"/>
    <x v="94"/>
    <d v="2026-01-17T00:00:00"/>
    <s v="BH02587"/>
    <d v="2026-01-17T00:00:00"/>
    <s v="00003820"/>
    <s v="Tmart01096 1096. Nhà máy Canon Thăng Long"/>
    <n v="1468620"/>
    <n v="132176"/>
    <n v="106916"/>
    <n v="1443360"/>
    <s v="Bán hàng"/>
    <d v="2026-02-23T00:00:00"/>
    <m/>
    <n v="0"/>
    <n v="1443360"/>
    <n v="1443360"/>
    <n v="0"/>
    <d v="2026-01-17T00:00:00"/>
    <m/>
    <d v="2026-01-17T00:00:00"/>
    <n v="0"/>
    <m/>
    <s v=""/>
    <s v="Đã thanh toán"/>
    <d v="2026-01-17T00:00:00"/>
    <d v="2026-02-23T00:00:00"/>
    <m/>
    <m/>
    <x v="12"/>
    <x v="12"/>
    <m/>
  </r>
  <r>
    <x v="258"/>
    <x v="92"/>
    <d v="2026-01-20T00:00:00"/>
    <s v="BH02966"/>
    <d v="2026-01-20T00:00:00"/>
    <s v="00004076"/>
    <s v="Tmart01049 69. Quầy 59 Xuân La, Tây Hồ, HN"/>
    <n v="1088342"/>
    <n v="97951"/>
    <n v="79231"/>
    <n v="1069622"/>
    <s v="Bán hàng"/>
    <d v="2026-02-23T00:00:00"/>
    <m/>
    <n v="0"/>
    <n v="1069622"/>
    <n v="1069622"/>
    <n v="0"/>
    <d v="2026-01-20T00:00:00"/>
    <m/>
    <d v="2026-01-20T00:00:00"/>
    <n v="0"/>
    <m/>
    <s v=""/>
    <s v="Đã thanh toán"/>
    <d v="2026-01-20T00:00:00"/>
    <d v="2026-02-23T00:00:00"/>
    <m/>
    <m/>
    <x v="12"/>
    <x v="12"/>
    <m/>
  </r>
  <r>
    <x v="251"/>
    <x v="73"/>
    <d v="2026-01-21T00:00:00"/>
    <s v="BH03158"/>
    <d v="2026-01-21T00:00:00"/>
    <s v="00004781"/>
    <s v="Tmart03003 122. Quầy TECCO Diamond"/>
    <n v="1096122"/>
    <n v="98651"/>
    <n v="79798"/>
    <n v="1077269"/>
    <s v="Bán hàng"/>
    <d v="2026-02-23T00:00:00"/>
    <m/>
    <n v="0"/>
    <n v="1077269"/>
    <n v="1077269"/>
    <n v="0"/>
    <d v="2026-01-21T00:00:00"/>
    <m/>
    <d v="2026-01-21T00:00:00"/>
    <n v="0"/>
    <m/>
    <s v=""/>
    <s v="Đã thanh toán"/>
    <d v="2026-01-21T00:00:00"/>
    <d v="2026-02-23T00:00:00"/>
    <m/>
    <m/>
    <x v="12"/>
    <x v="12"/>
    <m/>
  </r>
  <r>
    <x v="296"/>
    <x v="74"/>
    <d v="2026-01-21T00:00:00"/>
    <s v="BH03164"/>
    <d v="2026-01-21T00:00:00"/>
    <s v="00004785"/>
    <s v="Tmart01047 67. Quầy Trần Thủ Độ"/>
    <n v="2489435"/>
    <n v="224050"/>
    <n v="181231"/>
    <n v="2446616"/>
    <s v="Bán hàng"/>
    <d v="2026-02-23T00:00:00"/>
    <m/>
    <n v="0"/>
    <n v="2446616"/>
    <n v="2446616"/>
    <n v="0"/>
    <d v="2026-01-21T00:00:00"/>
    <m/>
    <d v="2026-01-21T00:00:00"/>
    <n v="0"/>
    <m/>
    <s v=""/>
    <s v="Đã thanh toán"/>
    <d v="2026-01-21T00:00:00"/>
    <d v="2026-02-23T00:00:00"/>
    <m/>
    <m/>
    <x v="12"/>
    <x v="12"/>
    <m/>
  </r>
  <r>
    <x v="250"/>
    <x v="126"/>
    <d v="2026-01-21T00:00:00"/>
    <s v="BH03194"/>
    <d v="2026-01-21T00:00:00"/>
    <s v="00004797"/>
    <s v="Tmart03002 121. Quầy HH4B Linh Đàm"/>
    <n v="1335512"/>
    <n v="120196"/>
    <n v="97225"/>
    <n v="1312541"/>
    <s v="Bán hàng"/>
    <d v="2026-02-23T00:00:00"/>
    <m/>
    <n v="0"/>
    <n v="1312541"/>
    <n v="1312541"/>
    <n v="0"/>
    <d v="2026-01-21T00:00:00"/>
    <m/>
    <d v="2026-01-21T00:00:00"/>
    <n v="0"/>
    <m/>
    <s v=""/>
    <s v="Đã thanh toán"/>
    <d v="2026-01-21T00:00:00"/>
    <d v="2026-02-23T00:00:00"/>
    <m/>
    <m/>
    <x v="12"/>
    <x v="12"/>
    <m/>
  </r>
  <r>
    <x v="306"/>
    <x v="86"/>
    <d v="2026-01-21T00:00:00"/>
    <s v="BH03199"/>
    <d v="2026-01-21T00:00:00"/>
    <s v="00005079"/>
    <s v="Tmart00983 16. Quầy Xala, tòa nhà Hemisco, Xala"/>
    <n v="523983"/>
    <n v="47159"/>
    <n v="38146"/>
    <n v="514970"/>
    <s v="Bán hàng"/>
    <d v="2026-02-23T00:00:00"/>
    <m/>
    <n v="0"/>
    <n v="514970"/>
    <n v="514970"/>
    <n v="0"/>
    <d v="2026-01-21T00:00:00"/>
    <m/>
    <d v="2026-01-21T00:00:00"/>
    <n v="0"/>
    <m/>
    <s v=""/>
    <s v="Đã thanh toán"/>
    <d v="2026-01-21T00:00:00"/>
    <d v="2026-02-23T00:00:00"/>
    <m/>
    <m/>
    <x v="12"/>
    <x v="12"/>
    <m/>
  </r>
  <r>
    <x v="287"/>
    <x v="105"/>
    <d v="2026-01-21T00:00:00"/>
    <s v="BH03200"/>
    <d v="2026-01-21T00:00:00"/>
    <s v="00005080"/>
    <s v="Tmart01019 40. Quầy 19T6 Kiến Hưng"/>
    <n v="1024824"/>
    <n v="92234"/>
    <n v="74607"/>
    <n v="1007197"/>
    <s v="Bán hàng"/>
    <d v="2026-02-23T00:00:00"/>
    <m/>
    <n v="0"/>
    <n v="1007197"/>
    <n v="1007197"/>
    <n v="0"/>
    <d v="2026-01-21T00:00:00"/>
    <m/>
    <d v="2026-01-21T00:00:00"/>
    <n v="0"/>
    <m/>
    <s v=""/>
    <s v="Đã thanh toán"/>
    <d v="2026-01-21T00:00:00"/>
    <d v="2026-02-23T00:00:00"/>
    <m/>
    <m/>
    <x v="12"/>
    <x v="12"/>
    <m/>
  </r>
  <r>
    <x v="271"/>
    <x v="138"/>
    <d v="2026-01-21T00:00:00"/>
    <s v="BH03201"/>
    <d v="2026-01-21T00:00:00"/>
    <s v="00005081"/>
    <s v="Tmart01021 42. Quầy Ecolife, 58 Tố Hữu"/>
    <n v="365291"/>
    <n v="32876"/>
    <n v="26593"/>
    <n v="359008"/>
    <s v="Bán hàng"/>
    <d v="2026-02-23T00:00:00"/>
    <m/>
    <n v="0"/>
    <n v="359008"/>
    <n v="359008"/>
    <n v="0"/>
    <d v="2026-01-21T00:00:00"/>
    <m/>
    <d v="2026-01-21T00:00:00"/>
    <n v="0"/>
    <m/>
    <s v=""/>
    <s v="Đã thanh toán"/>
    <d v="2026-01-21T00:00:00"/>
    <d v="2026-02-23T00:00:00"/>
    <m/>
    <m/>
    <x v="12"/>
    <x v="12"/>
    <m/>
  </r>
  <r>
    <x v="270"/>
    <x v="136"/>
    <d v="2026-01-21T00:00:00"/>
    <s v="BH03202"/>
    <d v="2026-01-21T00:00:00"/>
    <s v="00005082"/>
    <s v="Tmart01023 00. Quầy 39 Cầu Diễn"/>
    <n v="2489191"/>
    <n v="224029"/>
    <n v="181213"/>
    <n v="2446375"/>
    <s v="Bán hàng"/>
    <d v="2026-02-23T00:00:00"/>
    <m/>
    <n v="0"/>
    <n v="2446375"/>
    <n v="2446375"/>
    <n v="0"/>
    <d v="2026-01-21T00:00:00"/>
    <m/>
    <d v="2026-01-21T00:00:00"/>
    <n v="0"/>
    <m/>
    <s v=""/>
    <s v="Đã thanh toán"/>
    <d v="2026-01-21T00:00:00"/>
    <d v="2026-02-23T00:00:00"/>
    <m/>
    <m/>
    <x v="12"/>
    <x v="12"/>
    <m/>
  </r>
  <r>
    <x v="268"/>
    <x v="104"/>
    <d v="2026-01-21T00:00:00"/>
    <s v="BH03203"/>
    <d v="2026-01-21T00:00:00"/>
    <s v="00005083"/>
    <s v="Tmart01027 120. Quầy Xốm 2"/>
    <n v="489900"/>
    <n v="44091"/>
    <n v="35665"/>
    <n v="481474"/>
    <s v="Bán hàng"/>
    <d v="2026-02-23T00:00:00"/>
    <m/>
    <n v="0"/>
    <n v="481474"/>
    <n v="481474"/>
    <n v="0"/>
    <d v="2026-01-21T00:00:00"/>
    <m/>
    <d v="2026-01-21T00:00:00"/>
    <n v="0"/>
    <m/>
    <s v=""/>
    <s v="Đã thanh toán"/>
    <d v="2026-01-21T00:00:00"/>
    <d v="2026-02-23T00:00:00"/>
    <m/>
    <m/>
    <x v="12"/>
    <x v="12"/>
    <m/>
  </r>
  <r>
    <x v="139"/>
    <x v="198"/>
    <d v="2026-01-21T00:00:00"/>
    <s v="BH03204"/>
    <d v="2026-01-21T00:00:00"/>
    <s v="00005084"/>
    <s v="Tmart03018 137. Quầy 538 Nguyễn Trãi"/>
    <n v="2364268"/>
    <n v="212785"/>
    <n v="172119"/>
    <n v="2323602"/>
    <s v="Bán hàng"/>
    <d v="2026-02-23T00:00:00"/>
    <m/>
    <n v="0"/>
    <n v="2323602"/>
    <n v="2323602"/>
    <n v="0"/>
    <d v="2026-01-21T00:00:00"/>
    <m/>
    <d v="2026-01-21T00:00:00"/>
    <n v="0"/>
    <m/>
    <s v=""/>
    <s v="Đã thanh toán"/>
    <d v="2026-01-21T00:00:00"/>
    <d v="2026-02-23T00:00:00"/>
    <m/>
    <m/>
    <x v="12"/>
    <x v="12"/>
    <m/>
  </r>
  <r>
    <x v="273"/>
    <x v="103"/>
    <d v="2026-01-21T00:00:00"/>
    <s v="BH03205"/>
    <d v="2026-01-21T00:00:00"/>
    <s v="00005085"/>
    <s v="Tmart01061 81. Quầy Victory 2"/>
    <n v="851229"/>
    <n v="76611"/>
    <n v="61969"/>
    <n v="836587"/>
    <s v="Bán hàng"/>
    <d v="2026-02-23T00:00:00"/>
    <m/>
    <n v="0"/>
    <n v="836587"/>
    <n v="836587"/>
    <n v="0"/>
    <d v="2026-01-21T00:00:00"/>
    <m/>
    <d v="2026-01-21T00:00:00"/>
    <n v="0"/>
    <m/>
    <s v=""/>
    <s v="Đã thanh toán"/>
    <d v="2026-01-21T00:00:00"/>
    <d v="2026-02-23T00:00:00"/>
    <m/>
    <m/>
    <x v="12"/>
    <x v="12"/>
    <m/>
  </r>
  <r>
    <x v="274"/>
    <x v="135"/>
    <d v="2026-01-21T00:00:00"/>
    <s v="BH03206"/>
    <d v="2026-01-21T00:00:00"/>
    <s v="00005086"/>
    <s v="Tmart01048 68. Quầy 32T ĐN-A KĐT Golden An Khánh"/>
    <n v="1250751"/>
    <n v="112568"/>
    <n v="91055"/>
    <n v="1229238"/>
    <s v="Bán hàng"/>
    <d v="2026-02-23T00:00:00"/>
    <m/>
    <n v="0"/>
    <n v="1229238"/>
    <n v="1229238"/>
    <n v="0"/>
    <d v="2026-01-21T00:00:00"/>
    <m/>
    <d v="2026-01-21T00:00:00"/>
    <n v="0"/>
    <m/>
    <s v=""/>
    <s v="Đã thanh toán"/>
    <d v="2026-01-21T00:00:00"/>
    <d v="2026-02-23T00:00:00"/>
    <m/>
    <m/>
    <x v="12"/>
    <x v="12"/>
    <m/>
  </r>
  <r>
    <x v="288"/>
    <x v="99"/>
    <d v="2026-01-21T00:00:00"/>
    <s v="BH03207"/>
    <d v="2026-01-21T00:00:00"/>
    <s v="00005087"/>
    <s v="Tmart01078 96. Quầy Ecohome 1"/>
    <n v="987179"/>
    <n v="88847"/>
    <n v="71867"/>
    <n v="970199"/>
    <s v="Bán hàng"/>
    <d v="2026-02-23T00:00:00"/>
    <m/>
    <n v="0"/>
    <n v="970199"/>
    <n v="970199"/>
    <n v="0"/>
    <d v="2026-01-21T00:00:00"/>
    <m/>
    <d v="2026-01-21T00:00:00"/>
    <n v="0"/>
    <m/>
    <s v=""/>
    <s v="Đã thanh toán"/>
    <d v="2026-01-21T00:00:00"/>
    <d v="2026-02-23T00:00:00"/>
    <m/>
    <m/>
    <x v="12"/>
    <x v="12"/>
    <m/>
  </r>
  <r>
    <x v="262"/>
    <x v="131"/>
    <d v="2026-01-21T00:00:00"/>
    <s v="BH03208"/>
    <d v="2026-01-21T00:00:00"/>
    <s v="00005088"/>
    <s v="Tmart03004 123.Quầy 282 Nguyễn Huy Tưởng"/>
    <n v="1086762"/>
    <n v="97809"/>
    <n v="79116"/>
    <n v="1068069"/>
    <s v="Bán hàng"/>
    <d v="2026-02-23T00:00:00"/>
    <m/>
    <n v="0"/>
    <n v="1068069"/>
    <n v="1068069"/>
    <n v="0"/>
    <d v="2026-01-21T00:00:00"/>
    <m/>
    <d v="2026-01-21T00:00:00"/>
    <n v="0"/>
    <m/>
    <s v=""/>
    <s v="Đã thanh toán"/>
    <d v="2026-01-21T00:00:00"/>
    <d v="2026-02-23T00:00:00"/>
    <m/>
    <m/>
    <x v="12"/>
    <x v="12"/>
    <m/>
  </r>
  <r>
    <x v="261"/>
    <x v="98"/>
    <d v="2026-01-21T00:00:00"/>
    <s v="BH03209"/>
    <d v="2026-01-21T00:00:00"/>
    <s v="00005089"/>
    <s v="Tmart03005 1801. Quầy Cổ Nhuế"/>
    <n v="779430"/>
    <n v="70149"/>
    <n v="56742"/>
    <n v="766023"/>
    <s v="Bán hàng"/>
    <d v="2026-02-23T00:00:00"/>
    <m/>
    <n v="0"/>
    <n v="766023"/>
    <n v="766023"/>
    <n v="0"/>
    <d v="2026-01-21T00:00:00"/>
    <m/>
    <d v="2026-01-21T00:00:00"/>
    <n v="0"/>
    <m/>
    <s v=""/>
    <s v="Đã thanh toán"/>
    <d v="2026-01-21T00:00:00"/>
    <d v="2026-02-23T00:00:00"/>
    <m/>
    <m/>
    <x v="12"/>
    <x v="12"/>
    <m/>
  </r>
  <r>
    <x v="264"/>
    <x v="89"/>
    <d v="2026-01-21T00:00:00"/>
    <s v="BH03210"/>
    <d v="2026-01-21T00:00:00"/>
    <s v="00005090"/>
    <s v="Tmart00995 25. Quầy CT2 - KĐT Xala"/>
    <n v="1606625"/>
    <n v="144596"/>
    <n v="116962"/>
    <n v="1578991"/>
    <s v="Bán hàng"/>
    <d v="2026-02-23T00:00:00"/>
    <m/>
    <n v="0"/>
    <n v="1578991"/>
    <n v="1578991"/>
    <n v="0"/>
    <d v="2026-01-21T00:00:00"/>
    <m/>
    <d v="2026-01-21T00:00:00"/>
    <n v="0"/>
    <m/>
    <s v=""/>
    <s v="Đã thanh toán"/>
    <d v="2026-01-21T00:00:00"/>
    <d v="2026-02-23T00:00:00"/>
    <m/>
    <m/>
    <x v="12"/>
    <x v="12"/>
    <m/>
  </r>
  <r>
    <x v="276"/>
    <x v="108"/>
    <d v="2026-01-21T00:00:00"/>
    <s v="BH03211"/>
    <d v="2026-01-21T00:00:00"/>
    <s v="00005091"/>
    <s v="Tmart01010 34. Quầy tòa HH2A, KĐT The Spark Dương Nội"/>
    <n v="2605729"/>
    <n v="234517"/>
    <n v="189697"/>
    <n v="2560909"/>
    <s v="Bán hàng"/>
    <d v="2026-02-23T00:00:00"/>
    <m/>
    <n v="0"/>
    <n v="2560909"/>
    <n v="2560909"/>
    <n v="0"/>
    <d v="2026-01-21T00:00:00"/>
    <m/>
    <d v="2026-01-21T00:00:00"/>
    <n v="0"/>
    <m/>
    <s v=""/>
    <s v="Đã thanh toán"/>
    <d v="2026-01-21T00:00:00"/>
    <d v="2026-02-23T00:00:00"/>
    <m/>
    <m/>
    <x v="12"/>
    <x v="12"/>
    <m/>
  </r>
  <r>
    <x v="265"/>
    <x v="101"/>
    <d v="2026-01-21T00:00:00"/>
    <s v="BH03212"/>
    <d v="2026-01-21T00:00:00"/>
    <s v="00005092"/>
    <s v="Tmart03014 133. Quầy Đa Sỹ"/>
    <n v="462557"/>
    <n v="41630"/>
    <n v="33674"/>
    <n v="454601"/>
    <s v="Bán hàng"/>
    <d v="2026-02-23T00:00:00"/>
    <m/>
    <n v="0"/>
    <n v="454601"/>
    <n v="454601"/>
    <n v="0"/>
    <d v="2026-01-21T00:00:00"/>
    <m/>
    <d v="2026-01-21T00:00:00"/>
    <n v="0"/>
    <m/>
    <s v=""/>
    <s v="Đã thanh toán"/>
    <d v="2026-01-21T00:00:00"/>
    <d v="2026-02-23T00:00:00"/>
    <m/>
    <m/>
    <x v="12"/>
    <x v="12"/>
    <m/>
  </r>
  <r>
    <x v="292"/>
    <x v="83"/>
    <d v="2026-01-21T00:00:00"/>
    <s v="BH03213"/>
    <d v="2026-01-21T00:00:00"/>
    <s v="00005093"/>
    <s v="Tmart03006 125. Quầy MIPEC Kiến Hưng"/>
    <n v="1293212"/>
    <n v="116390"/>
    <n v="94146"/>
    <n v="1270968"/>
    <s v="Bán hàng"/>
    <d v="2026-02-23T00:00:00"/>
    <m/>
    <n v="0"/>
    <n v="1270968"/>
    <n v="1270968"/>
    <n v="0"/>
    <d v="2026-01-21T00:00:00"/>
    <m/>
    <d v="2026-01-21T00:00:00"/>
    <n v="0"/>
    <m/>
    <s v=""/>
    <s v="Đã thanh toán"/>
    <d v="2026-01-21T00:00:00"/>
    <d v="2026-02-23T00:00:00"/>
    <m/>
    <m/>
    <x v="12"/>
    <x v="12"/>
    <m/>
  </r>
  <r>
    <x v="278"/>
    <x v="132"/>
    <d v="2026-01-21T00:00:00"/>
    <s v="BH03214"/>
    <d v="2026-01-21T00:00:00"/>
    <s v="00005094"/>
    <s v="Tmart01011 35. Quầy tầng 5 tòa GEMEK, KĐT Lê Trọng Tấn"/>
    <n v="1215531"/>
    <n v="109398"/>
    <n v="88491"/>
    <n v="1194624"/>
    <s v="Bán hàng"/>
    <d v="2026-02-23T00:00:00"/>
    <m/>
    <n v="0"/>
    <n v="1194624"/>
    <n v="1194624"/>
    <n v="0"/>
    <d v="2026-01-21T00:00:00"/>
    <m/>
    <d v="2026-01-21T00:00:00"/>
    <n v="0"/>
    <m/>
    <s v=""/>
    <s v="Đã thanh toán"/>
    <d v="2026-01-21T00:00:00"/>
    <d v="2026-02-23T00:00:00"/>
    <m/>
    <m/>
    <x v="12"/>
    <x v="12"/>
    <m/>
  </r>
  <r>
    <x v="263"/>
    <x v="196"/>
    <d v="2026-01-21T00:00:00"/>
    <s v="BH03215"/>
    <d v="2026-01-21T00:00:00"/>
    <s v="00005095"/>
    <s v="Tmart03010 129. Quầy HH Thái Hà 2"/>
    <n v="597078"/>
    <n v="53737"/>
    <n v="43467"/>
    <n v="586808"/>
    <s v="Bán hàng"/>
    <d v="2026-02-23T00:00:00"/>
    <m/>
    <n v="0"/>
    <n v="586808"/>
    <n v="586808"/>
    <n v="0"/>
    <d v="2026-01-21T00:00:00"/>
    <m/>
    <d v="2026-01-21T00:00:00"/>
    <n v="0"/>
    <m/>
    <s v=""/>
    <s v="Đã thanh toán"/>
    <d v="2026-01-21T00:00:00"/>
    <d v="2026-02-23T00:00:00"/>
    <m/>
    <m/>
    <x v="12"/>
    <x v="12"/>
    <m/>
  </r>
  <r>
    <x v="285"/>
    <x v="107"/>
    <d v="2026-01-21T00:00:00"/>
    <s v="BH03216"/>
    <d v="2026-01-21T00:00:00"/>
    <s v="00005096"/>
    <s v="Tmart01012 36. Quầy CT2 Xuân Mai, Tô Hiệu"/>
    <n v="800517"/>
    <n v="72047"/>
    <n v="58278"/>
    <n v="786748"/>
    <s v="Bán hàng"/>
    <d v="2026-02-23T00:00:00"/>
    <m/>
    <n v="0"/>
    <n v="786748"/>
    <n v="786748"/>
    <n v="0"/>
    <d v="2026-01-21T00:00:00"/>
    <m/>
    <d v="2026-01-21T00:00:00"/>
    <n v="0"/>
    <m/>
    <s v=""/>
    <s v="Đã thanh toán"/>
    <d v="2026-01-21T00:00:00"/>
    <d v="2026-02-23T00:00:00"/>
    <m/>
    <m/>
    <x v="12"/>
    <x v="12"/>
    <m/>
  </r>
  <r>
    <x v="286"/>
    <x v="79"/>
    <d v="2026-01-21T00:00:00"/>
    <s v="BH03217"/>
    <d v="2026-01-21T00:00:00"/>
    <s v="00005097"/>
    <s v="Tmart01075 94. 282 Xuân Đỉnh"/>
    <n v="2290956"/>
    <n v="206186"/>
    <n v="166782"/>
    <n v="2251552"/>
    <s v="Bán hàng"/>
    <d v="2026-02-23T00:00:00"/>
    <m/>
    <n v="0"/>
    <n v="2251552"/>
    <n v="2251552"/>
    <n v="0"/>
    <d v="2026-01-21T00:00:00"/>
    <m/>
    <d v="2026-01-21T00:00:00"/>
    <n v="0"/>
    <m/>
    <s v=""/>
    <s v="Đã thanh toán"/>
    <d v="2026-01-21T00:00:00"/>
    <d v="2026-02-23T00:00:00"/>
    <m/>
    <m/>
    <x v="12"/>
    <x v="12"/>
    <m/>
  </r>
  <r>
    <x v="269"/>
    <x v="85"/>
    <d v="2026-01-21T00:00:00"/>
    <s v="BH03218"/>
    <d v="2026-01-21T00:00:00"/>
    <s v="00005098"/>
    <s v="Tmart00644 05. Số 14 Yên Sơn - Chúc Sơn"/>
    <n v="813972"/>
    <n v="73258"/>
    <n v="59257"/>
    <n v="799971"/>
    <s v="Bán hàng"/>
    <d v="2026-02-23T00:00:00"/>
    <m/>
    <n v="0"/>
    <n v="799971"/>
    <n v="799971"/>
    <n v="0"/>
    <d v="2026-01-21T00:00:00"/>
    <m/>
    <d v="2026-01-21T00:00:00"/>
    <n v="0"/>
    <m/>
    <s v=""/>
    <s v="Đã thanh toán"/>
    <d v="2026-01-21T00:00:00"/>
    <d v="2026-02-23T00:00:00"/>
    <m/>
    <m/>
    <x v="12"/>
    <x v="12"/>
    <m/>
  </r>
  <r>
    <x v="245"/>
    <x v="109"/>
    <d v="2026-01-22T00:00:00"/>
    <s v="BH03353"/>
    <d v="2026-01-22T00:00:00"/>
    <s v="00005147"/>
    <s v="Tmart00357 01. Quầy 72 Lĩnh Nam"/>
    <n v="1141884"/>
    <n v="102770"/>
    <n v="83129"/>
    <n v="1122243"/>
    <s v="Bán hàng"/>
    <d v="2026-02-23T00:00:00"/>
    <m/>
    <n v="0"/>
    <n v="1122243"/>
    <n v="1122243"/>
    <n v="0"/>
    <d v="2026-01-22T00:00:00"/>
    <m/>
    <d v="2026-01-22T00:00:00"/>
    <n v="0"/>
    <m/>
    <s v=""/>
    <s v="Đã thanh toán"/>
    <d v="2026-01-22T00:00:00"/>
    <d v="2026-02-23T00:00:00"/>
    <m/>
    <m/>
    <x v="12"/>
    <x v="12"/>
    <m/>
  </r>
  <r>
    <x v="247"/>
    <x v="195"/>
    <d v="2026-01-22T00:00:00"/>
    <s v="BH03354"/>
    <d v="2026-01-22T00:00:00"/>
    <s v="00005148"/>
    <s v="Tmart01081 100. Quầy Trâu Quỳ, Gia Lâm"/>
    <n v="741867"/>
    <n v="66769"/>
    <n v="54008"/>
    <n v="729106"/>
    <s v="Bán hàng"/>
    <d v="2026-02-23T00:00:00"/>
    <m/>
    <n v="0"/>
    <n v="729106"/>
    <n v="729106"/>
    <n v="0"/>
    <d v="2026-01-22T00:00:00"/>
    <m/>
    <d v="2026-01-22T00:00:00"/>
    <n v="0"/>
    <m/>
    <s v=""/>
    <s v="Đã thanh toán"/>
    <d v="2026-01-22T00:00:00"/>
    <d v="2026-02-23T00:00:00"/>
    <m/>
    <m/>
    <x v="12"/>
    <x v="12"/>
    <m/>
  </r>
  <r>
    <x v="256"/>
    <x v="76"/>
    <d v="2026-01-22T00:00:00"/>
    <s v="BH03355"/>
    <d v="2026-01-22T00:00:00"/>
    <s v="00005149"/>
    <s v="Tmart01041 61. Quầy Định Công, số 1 Trần Nguyên Đán"/>
    <n v="1224210"/>
    <n v="110179"/>
    <n v="89122"/>
    <n v="1203153"/>
    <s v="Bán hàng"/>
    <d v="2026-02-23T00:00:00"/>
    <m/>
    <n v="0"/>
    <n v="1203153"/>
    <n v="1203153"/>
    <n v="0"/>
    <d v="2026-01-22T00:00:00"/>
    <m/>
    <d v="2026-01-22T00:00:00"/>
    <n v="0"/>
    <m/>
    <s v=""/>
    <s v="Đã thanh toán"/>
    <d v="2026-01-22T00:00:00"/>
    <d v="2026-02-23T00:00:00"/>
    <m/>
    <m/>
    <x v="12"/>
    <x v="12"/>
    <m/>
  </r>
  <r>
    <x v="255"/>
    <x v="68"/>
    <d v="2026-01-22T00:00:00"/>
    <s v="BH03356"/>
    <d v="2026-01-22T00:00:00"/>
    <s v="00005150"/>
    <s v="Tmart01032 52. Quầy Vĩnh Quỳnh"/>
    <n v="1001850"/>
    <n v="90167"/>
    <n v="72935"/>
    <n v="984618"/>
    <s v="Bán hàng"/>
    <d v="2026-02-23T00:00:00"/>
    <m/>
    <n v="0"/>
    <n v="984618"/>
    <n v="984618"/>
    <n v="0"/>
    <d v="2026-01-22T00:00:00"/>
    <m/>
    <d v="2026-01-22T00:00:00"/>
    <n v="0"/>
    <m/>
    <s v=""/>
    <s v="Đã thanh toán"/>
    <d v="2026-01-22T00:00:00"/>
    <d v="2026-02-23T00:00:00"/>
    <m/>
    <m/>
    <x v="12"/>
    <x v="12"/>
    <m/>
  </r>
  <r>
    <x v="251"/>
    <x v="73"/>
    <d v="2026-01-22T00:00:00"/>
    <s v="BH03357"/>
    <d v="2026-01-22T00:00:00"/>
    <s v="00005151"/>
    <s v="Tmart03003 122. Quầy TECCO Diamond"/>
    <n v="1033173"/>
    <n v="92986"/>
    <n v="75215"/>
    <n v="1015402"/>
    <s v="Bán hàng"/>
    <d v="2026-02-23T00:00:00"/>
    <m/>
    <n v="0"/>
    <n v="1015402"/>
    <n v="1015402"/>
    <n v="0"/>
    <d v="2026-01-22T00:00:00"/>
    <m/>
    <d v="2026-01-22T00:00:00"/>
    <n v="0"/>
    <m/>
    <s v=""/>
    <s v="Đã thanh toán"/>
    <d v="2026-01-22T00:00:00"/>
    <d v="2026-02-23T00:00:00"/>
    <m/>
    <m/>
    <x v="12"/>
    <x v="12"/>
    <m/>
  </r>
  <r>
    <x v="249"/>
    <x v="77"/>
    <d v="2026-01-22T00:00:00"/>
    <s v="BH03358"/>
    <d v="2026-01-22T00:00:00"/>
    <s v="00005152"/>
    <s v="Tmart00999 27. Quầy 62 Thanh Liệt (658 Kim Giang mới)"/>
    <n v="1067208"/>
    <n v="96049"/>
    <n v="77693"/>
    <n v="1048852"/>
    <s v="Bán hàng"/>
    <d v="2026-02-23T00:00:00"/>
    <m/>
    <n v="0"/>
    <n v="1048852"/>
    <n v="1048852"/>
    <n v="0"/>
    <d v="2026-01-22T00:00:00"/>
    <m/>
    <d v="2026-01-22T00:00:00"/>
    <n v="0"/>
    <m/>
    <s v=""/>
    <s v="Đã thanh toán"/>
    <d v="2026-01-22T00:00:00"/>
    <d v="2026-02-23T00:00:00"/>
    <m/>
    <m/>
    <x v="12"/>
    <x v="12"/>
    <m/>
  </r>
  <r>
    <x v="254"/>
    <x v="75"/>
    <d v="2026-01-22T00:00:00"/>
    <s v="BH03359"/>
    <d v="2026-01-22T00:00:00"/>
    <s v="00005153"/>
    <s v="Tmart03009 128. Quầy A2 Phương Đông Green Park"/>
    <n v="643773"/>
    <n v="57939"/>
    <n v="46867"/>
    <n v="632701"/>
    <s v="Bán hàng"/>
    <d v="2026-02-23T00:00:00"/>
    <m/>
    <n v="0"/>
    <n v="632701"/>
    <n v="632701"/>
    <n v="0"/>
    <d v="2026-01-22T00:00:00"/>
    <m/>
    <d v="2026-01-22T00:00:00"/>
    <n v="0"/>
    <m/>
    <s v=""/>
    <s v="Đã thanh toán"/>
    <d v="2026-01-22T00:00:00"/>
    <d v="2026-02-23T00:00:00"/>
    <m/>
    <m/>
    <x v="12"/>
    <x v="12"/>
    <m/>
  </r>
  <r>
    <x v="300"/>
    <x v="69"/>
    <d v="2026-01-22T00:00:00"/>
    <s v="BH03360"/>
    <d v="2026-01-22T00:00:00"/>
    <s v="00005154"/>
    <s v="Tmart01065 84. Quầy Tecco Tứ Hiệp"/>
    <n v="2117316"/>
    <n v="190559"/>
    <n v="154141"/>
    <n v="2080898"/>
    <s v="Bán hàng"/>
    <d v="2026-02-23T00:00:00"/>
    <m/>
    <n v="0"/>
    <n v="2080898"/>
    <n v="2080898"/>
    <n v="0"/>
    <d v="2026-01-22T00:00:00"/>
    <m/>
    <d v="2026-01-22T00:00:00"/>
    <n v="0"/>
    <m/>
    <s v=""/>
    <s v="Đã thanh toán"/>
    <d v="2026-01-22T00:00:00"/>
    <d v="2026-02-23T00:00:00"/>
    <m/>
    <m/>
    <x v="12"/>
    <x v="12"/>
    <m/>
  </r>
  <r>
    <x v="252"/>
    <x v="125"/>
    <d v="2026-01-22T00:00:00"/>
    <s v="BH03361"/>
    <d v="2026-01-22T00:00:00"/>
    <s v="00005155"/>
    <s v="Tmart03007 126. Quầy G1 Sunshine"/>
    <n v="1283072"/>
    <n v="115476"/>
    <n v="93408"/>
    <n v="1261004"/>
    <s v="Bán hàng"/>
    <d v="2026-02-23T00:00:00"/>
    <m/>
    <n v="0"/>
    <n v="1261004"/>
    <n v="1261004"/>
    <n v="0"/>
    <d v="2026-01-22T00:00:00"/>
    <m/>
    <d v="2026-01-22T00:00:00"/>
    <n v="0"/>
    <m/>
    <s v=""/>
    <s v="Đã thanh toán"/>
    <d v="2026-01-22T00:00:00"/>
    <d v="2026-02-23T00:00:00"/>
    <m/>
    <m/>
    <x v="12"/>
    <x v="12"/>
    <m/>
  </r>
  <r>
    <x v="253"/>
    <x v="127"/>
    <d v="2026-01-22T00:00:00"/>
    <s v="BH03362"/>
    <d v="2026-01-22T00:00:00"/>
    <s v="00005156"/>
    <s v="Tmart01029 49. Nơ 6A, Linh Đàm"/>
    <n v="697287"/>
    <n v="62756"/>
    <n v="50762"/>
    <n v="685293"/>
    <s v="Bán hàng"/>
    <d v="2026-02-23T00:00:00"/>
    <m/>
    <n v="0"/>
    <n v="685293"/>
    <n v="685293"/>
    <n v="0"/>
    <d v="2026-01-22T00:00:00"/>
    <m/>
    <d v="2026-01-22T00:00:00"/>
    <n v="0"/>
    <m/>
    <s v=""/>
    <s v="Đã thanh toán"/>
    <d v="2026-01-22T00:00:00"/>
    <d v="2026-02-23T00:00:00"/>
    <m/>
    <m/>
    <x v="12"/>
    <x v="12"/>
    <m/>
  </r>
  <r>
    <x v="309"/>
    <x v="128"/>
    <d v="2026-01-26T00:00:00"/>
    <s v="BH03840"/>
    <d v="2026-01-26T00:00:00"/>
    <s v="00006040"/>
    <s v="Tmart01051 71. Quầy Hưng Yên"/>
    <n v="3424758"/>
    <n v="308230"/>
    <n v="249322"/>
    <n v="3365850"/>
    <s v="Bán hàng"/>
    <d v="2026-02-23T00:00:00"/>
    <m/>
    <n v="0"/>
    <n v="3365850"/>
    <n v="3365850"/>
    <n v="0"/>
    <d v="2026-01-26T00:00:00"/>
    <m/>
    <d v="2026-01-26T00:00:00"/>
    <n v="0"/>
    <m/>
    <s v=""/>
    <s v="Đã thanh toán"/>
    <d v="2026-01-26T00:00:00"/>
    <d v="2026-02-23T00:00:00"/>
    <m/>
    <m/>
    <x v="12"/>
    <x v="12"/>
    <m/>
  </r>
  <r>
    <x v="290"/>
    <x v="94"/>
    <d v="2026-01-29T00:00:00"/>
    <s v="BH04499"/>
    <d v="2026-01-29T00:00:00"/>
    <s v="00007235"/>
    <s v="Tmart01096 1096. Nhà máy Canon Thăng Long"/>
    <n v="2381100"/>
    <n v="214300"/>
    <n v="173344"/>
    <n v="2340144"/>
    <s v="Bán hàng"/>
    <d v="2026-02-23T00:00:00"/>
    <m/>
    <n v="0"/>
    <n v="2340144"/>
    <n v="2340144"/>
    <n v="0"/>
    <d v="2026-01-29T00:00:00"/>
    <m/>
    <d v="2026-01-29T00:00:00"/>
    <n v="0"/>
    <m/>
    <s v=""/>
    <s v="Đã thanh toán"/>
    <d v="2026-01-29T00:00:00"/>
    <d v="2026-02-23T00:00:00"/>
    <m/>
    <m/>
    <x v="12"/>
    <x v="12"/>
    <m/>
  </r>
  <r>
    <x v="310"/>
    <x v="55"/>
    <d v="2026-01-28T00:00:00"/>
    <s v="MDV00050"/>
    <d v="2026-01-28T00:00:00"/>
    <s v="73"/>
    <s v="Hỗ trợ quảng cáo Q4/2025"/>
    <n v="137026"/>
    <n v="0"/>
    <n v="10962"/>
    <n v="147988"/>
    <s v="Giảm công nợ"/>
    <d v="2026-01-28T00:00:00"/>
    <m/>
    <n v="0"/>
    <n v="-147988"/>
    <n v="-147988"/>
    <n v="0"/>
    <d v="2026-01-28T00:00:00"/>
    <m/>
    <d v="2026-01-28T00:00:00"/>
    <n v="0"/>
    <m/>
    <s v=""/>
    <s v="Đã thanh toán"/>
    <d v="2026-01-28T00:00:00"/>
    <d v="2026-01-28T00:00:00"/>
    <m/>
    <m/>
    <x v="18"/>
    <x v="18"/>
    <m/>
  </r>
  <r>
    <x v="311"/>
    <x v="204"/>
    <d v="2026-01-02T00:00:00"/>
    <s v="BH00018"/>
    <d v="2026-01-02T00:00:00"/>
    <s v="00000015"/>
    <s v="Sunshine Mart Center"/>
    <n v="1176811"/>
    <n v="0"/>
    <n v="94145"/>
    <n v="1270956"/>
    <s v="Bán hàng"/>
    <m/>
    <m/>
    <n v="0"/>
    <n v="1270956"/>
    <n v="0"/>
    <n v="1270956"/>
    <d v="2026-01-02T00:00:00"/>
    <m/>
    <d v="2026-01-02T00:00:00"/>
    <n v="0"/>
    <m/>
    <n v="97.560887268518854"/>
    <s v="Nợ quá hạn từ 90 ngày đến 120 ngày"/>
    <d v="2026-01-02T00:00:00"/>
    <d v="1899-12-30T00:00:00"/>
    <m/>
    <m/>
    <x v="18"/>
    <x v="18"/>
    <m/>
  </r>
  <r>
    <x v="310"/>
    <x v="55"/>
    <d v="2026-01-03T00:00:00"/>
    <s v="HN/HT126012600034"/>
    <d v="2026-01-06T00:00:00"/>
    <s v="00000009"/>
    <s v="ĐÃ KIỂM TRA - HÀNG TRẢ - PHIẾU: S004S0040126012600034 - Sunshine Mart Center -SMART-HNI-NTL-0003- PHIẾU NGÀY: 3/1/2026"/>
    <n v="105630"/>
    <n v="0"/>
    <n v="8450"/>
    <n v="114080"/>
    <s v="Hàng trả"/>
    <m/>
    <m/>
    <n v="0"/>
    <n v="-114080"/>
    <n v="0"/>
    <n v="-114080"/>
    <d v="2026-01-06T00:00:00"/>
    <m/>
    <d v="2026-01-06T00:00:00"/>
    <n v="0"/>
    <m/>
    <n v="93.560887268518854"/>
    <s v="Nợ quá hạn từ 90 ngày đến 120 ngày"/>
    <d v="2026-01-06T00:00:00"/>
    <d v="1899-12-30T00:00:00"/>
    <m/>
    <m/>
    <x v="18"/>
    <x v="18"/>
    <m/>
  </r>
  <r>
    <x v="310"/>
    <x v="55"/>
    <d v="2026-01-06T00:00:00"/>
    <s v="0801s06"/>
    <d v="2026-01-06T00:00:00"/>
    <s v="00000003"/>
    <s v="Hàng trả - Sunshine Mart Lĩnh Nam, Hoàng Mai - SMART-HNI-HMI-0004"/>
    <n v="69966"/>
    <n v="0"/>
    <n v="5597"/>
    <n v="75563"/>
    <s v="Hàng trả"/>
    <m/>
    <m/>
    <n v="0"/>
    <n v="-75563"/>
    <n v="0"/>
    <n v="-75563"/>
    <d v="2026-01-06T00:00:00"/>
    <m/>
    <d v="2026-01-06T00:00:00"/>
    <n v="0"/>
    <m/>
    <n v="93.560887268518854"/>
    <s v="Nợ quá hạn từ 90 ngày đến 120 ngày"/>
    <d v="2026-01-06T00:00:00"/>
    <d v="1899-12-30T00:00:00"/>
    <m/>
    <m/>
    <x v="18"/>
    <x v="18"/>
    <m/>
  </r>
  <r>
    <x v="312"/>
    <x v="205"/>
    <d v="2026-01-06T00:00:00"/>
    <s v="BH00287"/>
    <d v="2026-01-06T00:00:00"/>
    <s v="00000591"/>
    <s v="Sunshine Mart Bắc Từ Liêm"/>
    <n v="1441152"/>
    <n v="0"/>
    <n v="115292"/>
    <n v="1556444"/>
    <s v="Bán hàng"/>
    <m/>
    <m/>
    <n v="0"/>
    <n v="1556444"/>
    <n v="0"/>
    <n v="1556444"/>
    <d v="2026-01-06T00:00:00"/>
    <m/>
    <d v="2026-01-06T00:00:00"/>
    <n v="0"/>
    <m/>
    <n v="93.560887268518854"/>
    <s v="Nợ quá hạn từ 90 ngày đến 120 ngày"/>
    <d v="2026-01-06T00:00:00"/>
    <d v="1899-12-30T00:00:00"/>
    <m/>
    <m/>
    <x v="18"/>
    <x v="18"/>
    <m/>
  </r>
  <r>
    <x v="310"/>
    <x v="55"/>
    <d v="2026-01-07T00:00:00"/>
    <s v="0701SMART0002"/>
    <d v="2026-01-08T00:00:00"/>
    <s v="00000054"/>
    <s v="Hàng trả - SMART-HNI-BTL-0002 - Sunshine Mart Bắc Từ Liêm - 0701SMART0002 - Phiếu ngày (07/01/2026)"/>
    <n v="110813"/>
    <n v="0"/>
    <n v="8865"/>
    <n v="119678"/>
    <s v="Hàng trả"/>
    <m/>
    <m/>
    <n v="0"/>
    <n v="-119678"/>
    <n v="0"/>
    <n v="-119678"/>
    <d v="2026-01-08T00:00:00"/>
    <m/>
    <d v="2026-01-08T00:00:00"/>
    <n v="0"/>
    <m/>
    <n v="91.560887268518854"/>
    <s v="Nợ quá hạn từ 90 ngày đến 120 ngày"/>
    <d v="2026-01-08T00:00:00"/>
    <d v="1899-12-30T00:00:00"/>
    <m/>
    <m/>
    <x v="18"/>
    <x v="18"/>
    <m/>
  </r>
  <r>
    <x v="313"/>
    <x v="206"/>
    <d v="2026-01-08T00:00:00"/>
    <s v="BH00886"/>
    <d v="2026-01-08T00:00:00"/>
    <s v="00001427"/>
    <s v="Sunshine Mart Tây Hồ"/>
    <n v="1149250"/>
    <n v="0"/>
    <n v="91940"/>
    <n v="1241190"/>
    <s v="Bán hàng"/>
    <m/>
    <m/>
    <n v="0"/>
    <n v="1241190"/>
    <n v="0"/>
    <n v="1241190"/>
    <d v="2026-01-08T00:00:00"/>
    <m/>
    <d v="2026-01-08T00:00:00"/>
    <n v="0"/>
    <m/>
    <n v="91.560887268518854"/>
    <s v="Nợ quá hạn từ 90 ngày đến 120 ngày"/>
    <d v="2026-01-08T00:00:00"/>
    <d v="1899-12-30T00:00:00"/>
    <m/>
    <m/>
    <x v="18"/>
    <x v="18"/>
    <m/>
  </r>
  <r>
    <x v="311"/>
    <x v="204"/>
    <d v="2026-01-09T00:00:00"/>
    <s v="BH01085"/>
    <d v="2026-01-09T00:00:00"/>
    <s v="00001669"/>
    <s v="Sunshine Mart Center"/>
    <n v="1829141"/>
    <n v="0"/>
    <n v="146331"/>
    <n v="1975472"/>
    <s v="Bán hàng"/>
    <m/>
    <m/>
    <n v="0"/>
    <n v="1975472"/>
    <n v="0"/>
    <n v="1975472"/>
    <d v="2026-01-09T00:00:00"/>
    <m/>
    <d v="2026-01-09T00:00:00"/>
    <n v="0"/>
    <m/>
    <n v="90.560887268518854"/>
    <s v="Nợ quá hạn từ 90 ngày đến 120 ngày"/>
    <d v="2026-01-09T00:00:00"/>
    <d v="1899-12-30T00:00:00"/>
    <m/>
    <m/>
    <x v="18"/>
    <x v="18"/>
    <m/>
  </r>
  <r>
    <x v="310"/>
    <x v="55"/>
    <d v="2026-01-13T00:00:00"/>
    <s v="HN/HT070108"/>
    <d v="2026-01-13T00:00:00"/>
    <s v="00000190"/>
    <s v="Hàng trả - SMART-HNI-HMI-0005 - Sunshine Mart Dương Văn Bé, Hoàng Mai - 1201smart - Phiếu ngày (12/01/2026)"/>
    <n v="105506"/>
    <n v="0"/>
    <n v="8440"/>
    <n v="113946"/>
    <s v="Hàng trả"/>
    <m/>
    <m/>
    <n v="0"/>
    <n v="-113946"/>
    <n v="0"/>
    <n v="-113946"/>
    <d v="2026-01-13T00:00:00"/>
    <m/>
    <d v="2026-01-13T00:00:00"/>
    <n v="0"/>
    <m/>
    <n v="86.560887268518854"/>
    <s v="Nợ quá hạn từ 60 ngày đến 90 ngày"/>
    <d v="2026-01-13T00:00:00"/>
    <d v="1899-12-30T00:00:00"/>
    <m/>
    <m/>
    <x v="18"/>
    <x v="18"/>
    <m/>
  </r>
  <r>
    <x v="314"/>
    <x v="207"/>
    <d v="2026-01-14T00:00:00"/>
    <s v="BH01683"/>
    <d v="2026-01-14T00:00:00"/>
    <s v="00002717"/>
    <s v="Sunshine Mart Dương Văn Bé, Hoàng Mai"/>
    <n v="1025135"/>
    <n v="0"/>
    <n v="82011"/>
    <n v="1107146"/>
    <s v="Bán hàng"/>
    <m/>
    <m/>
    <n v="0"/>
    <n v="1107146"/>
    <n v="0"/>
    <n v="1107146"/>
    <d v="2026-01-14T00:00:00"/>
    <m/>
    <d v="2026-01-14T00:00:00"/>
    <n v="0"/>
    <m/>
    <n v="85.560887268518854"/>
    <s v="Nợ quá hạn từ 60 ngày đến 90 ngày"/>
    <d v="2026-01-14T00:00:00"/>
    <d v="1899-12-30T00:00:00"/>
    <m/>
    <m/>
    <x v="18"/>
    <x v="18"/>
    <m/>
  </r>
  <r>
    <x v="315"/>
    <x v="208"/>
    <d v="2026-01-19T00:00:00"/>
    <s v="BH01618"/>
    <d v="2026-01-19T00:00:00"/>
    <s v="00003918"/>
    <s v="S005020000248059 - Sunshine Mart S00502 - S-Mart City Saigon"/>
    <n v="1874950"/>
    <n v="0"/>
    <n v="149996"/>
    <n v="2024946"/>
    <s v="Bán hàng"/>
    <m/>
    <m/>
    <n v="0"/>
    <n v="2024946"/>
    <n v="0"/>
    <n v="2024946"/>
    <d v="2026-01-19T00:00:00"/>
    <m/>
    <d v="2026-01-19T00:00:00"/>
    <n v="0"/>
    <m/>
    <n v="80.560887268518854"/>
    <s v="Nợ quá hạn từ 60 ngày đến 90 ngày"/>
    <d v="2026-01-19T00:00:00"/>
    <d v="1899-12-30T00:00:00"/>
    <m/>
    <m/>
    <x v="18"/>
    <x v="18"/>
    <m/>
  </r>
  <r>
    <x v="312"/>
    <x v="205"/>
    <d v="2026-01-20T00:00:00"/>
    <s v="BH02832"/>
    <d v="2026-01-20T00:00:00"/>
    <s v="00004043"/>
    <s v="Sunshine Mart Bắc Từ Liêm"/>
    <n v="1019332"/>
    <n v="0"/>
    <n v="81547"/>
    <n v="1100879"/>
    <s v="Bán hàng"/>
    <m/>
    <m/>
    <n v="0"/>
    <n v="1100879"/>
    <n v="0"/>
    <n v="1100879"/>
    <d v="2026-01-20T00:00:00"/>
    <m/>
    <d v="2026-01-20T00:00:00"/>
    <n v="0"/>
    <m/>
    <n v="79.560887268518854"/>
    <s v="Nợ quá hạn từ 60 ngày đến 90 ngày"/>
    <d v="2026-01-20T00:00:00"/>
    <d v="1899-12-30T00:00:00"/>
    <m/>
    <m/>
    <x v="18"/>
    <x v="18"/>
    <m/>
  </r>
  <r>
    <x v="313"/>
    <x v="206"/>
    <d v="2026-01-20T00:00:00"/>
    <s v="BH02833"/>
    <d v="2026-01-20T00:00:00"/>
    <s v="00004044"/>
    <s v="Sunshine Mart Tây Hồ"/>
    <n v="1771421"/>
    <n v="0"/>
    <n v="141714"/>
    <n v="1913135"/>
    <s v="Bán hàng"/>
    <m/>
    <m/>
    <n v="0"/>
    <n v="1913135"/>
    <n v="0"/>
    <n v="1913135"/>
    <d v="2026-01-20T00:00:00"/>
    <m/>
    <d v="2026-01-20T00:00:00"/>
    <n v="0"/>
    <m/>
    <n v="79.560887268518854"/>
    <s v="Nợ quá hạn từ 60 ngày đến 90 ngày"/>
    <d v="2026-01-20T00:00:00"/>
    <d v="1899-12-30T00:00:00"/>
    <m/>
    <m/>
    <x v="18"/>
    <x v="18"/>
    <m/>
  </r>
  <r>
    <x v="311"/>
    <x v="204"/>
    <d v="2026-01-22T00:00:00"/>
    <s v="BH03415"/>
    <d v="2026-01-22T00:00:00"/>
    <s v="00005193"/>
    <s v="Sunshine Mart Center"/>
    <n v="1981164"/>
    <n v="0"/>
    <n v="158493"/>
    <n v="2139657"/>
    <s v="Bán hàng"/>
    <m/>
    <m/>
    <n v="0"/>
    <n v="2139657"/>
    <n v="0"/>
    <n v="2139657"/>
    <d v="2026-01-22T00:00:00"/>
    <m/>
    <d v="2026-01-22T00:00:00"/>
    <n v="0"/>
    <m/>
    <n v="77.560887268518854"/>
    <s v="Nợ quá hạn từ 60 ngày đến 90 ngày"/>
    <d v="2026-01-22T00:00:00"/>
    <d v="1899-12-30T00:00:00"/>
    <m/>
    <m/>
    <x v="18"/>
    <x v="18"/>
    <m/>
  </r>
  <r>
    <x v="310"/>
    <x v="55"/>
    <d v="2026-01-26T00:00:00"/>
    <s v="SG/HTTHN044342"/>
    <d v="2026-01-26T00:00:00"/>
    <s v="00000303"/>
    <s v="Hàng trả - Siêu thị Sunshine Sky City - SMART-HCM-Q7-0006"/>
    <n v="1878094"/>
    <n v="0"/>
    <n v="150246"/>
    <n v="2028340"/>
    <s v="Hàng trả"/>
    <m/>
    <m/>
    <n v="0"/>
    <n v="-2028340"/>
    <n v="0"/>
    <n v="-2028340"/>
    <d v="2026-01-26T00:00:00"/>
    <m/>
    <d v="2026-01-26T00:00:00"/>
    <n v="0"/>
    <m/>
    <n v="73.560887268518854"/>
    <s v="Nợ quá hạn từ 60 ngày đến 90 ngày"/>
    <d v="2026-01-26T00:00:00"/>
    <d v="1899-12-30T00:00:00"/>
    <m/>
    <m/>
    <x v="18"/>
    <x v="18"/>
    <m/>
  </r>
  <r>
    <x v="312"/>
    <x v="205"/>
    <d v="2026-01-29T00:00:00"/>
    <s v="BH04501"/>
    <d v="2026-01-29T00:00:00"/>
    <s v="00007237"/>
    <s v="Sunshine Mart Bắc Từ Liêm"/>
    <n v="1137772"/>
    <n v="0"/>
    <n v="91022"/>
    <n v="1228794"/>
    <s v="Bán hàng"/>
    <m/>
    <m/>
    <n v="0"/>
    <n v="1228794"/>
    <n v="0"/>
    <n v="1228794"/>
    <d v="2026-01-29T00:00:00"/>
    <m/>
    <d v="2026-01-29T00:00:00"/>
    <n v="0"/>
    <m/>
    <n v="70.560887268518854"/>
    <s v="Nợ quá hạn từ 60 ngày đến 90 ngày"/>
    <d v="2026-01-29T00:00:00"/>
    <d v="1899-12-30T00:00:00"/>
    <m/>
    <m/>
    <x v="18"/>
    <x v="18"/>
    <m/>
  </r>
  <r>
    <x v="316"/>
    <x v="209"/>
    <d v="2026-01-08T00:00:00"/>
    <s v="BH00884"/>
    <d v="2026-01-08T00:00:00"/>
    <s v="00001421"/>
    <s v="Tmart Store Mỹ Đình, Nam Từ Liêm - A.Đăng"/>
    <n v="2700101"/>
    <n v="243010"/>
    <n v="196567"/>
    <n v="2653658"/>
    <s v="Bán hàng"/>
    <m/>
    <m/>
    <n v="0"/>
    <n v="2653658"/>
    <n v="0"/>
    <n v="2653658"/>
    <d v="2026-01-08T00:00:00"/>
    <m/>
    <d v="2026-01-08T00:00:00"/>
    <n v="0"/>
    <m/>
    <n v="91.560887268518854"/>
    <s v="Nợ quá hạn từ 90 ngày đến 120 ngày"/>
    <d v="2026-01-08T00:00:00"/>
    <d v="1899-12-30T00:00:00"/>
    <m/>
    <m/>
    <x v="11"/>
    <x v="11"/>
    <m/>
  </r>
  <r>
    <x v="317"/>
    <x v="210"/>
    <d v="2026-01-08T00:00:00"/>
    <s v="BH00885"/>
    <d v="2026-01-08T00:00:00"/>
    <s v="00001423"/>
    <s v="Tmart Store Hateco Yên Sở - A.Đăng"/>
    <n v="3160122"/>
    <n v="284411"/>
    <n v="230057"/>
    <n v="3105768"/>
    <s v="Bán hàng"/>
    <m/>
    <m/>
    <n v="0"/>
    <n v="3105768"/>
    <n v="0"/>
    <n v="3105768"/>
    <d v="2026-01-08T00:00:00"/>
    <m/>
    <d v="2026-01-08T00:00:00"/>
    <n v="0"/>
    <m/>
    <n v="91.560887268518854"/>
    <s v="Nợ quá hạn từ 90 ngày đến 120 ngày"/>
    <d v="2026-01-08T00:00:00"/>
    <d v="1899-12-30T00:00:00"/>
    <m/>
    <m/>
    <x v="11"/>
    <x v="11"/>
    <m/>
  </r>
  <r>
    <x v="318"/>
    <x v="211"/>
    <d v="2026-01-02T00:00:00"/>
    <s v="BH00005"/>
    <d v="2026-01-12T00:00:00"/>
    <s v="00001905"/>
    <s v="Bán hàng Cửa hàng Vitalmart - Số 108, ngõ 110 Trần Duy Hưng"/>
    <n v="757383"/>
    <n v="0"/>
    <n v="60591"/>
    <n v="817974"/>
    <s v="Bán hàng"/>
    <d v="2026-02-14T00:00:00"/>
    <m/>
    <n v="0"/>
    <n v="817974"/>
    <n v="817974"/>
    <n v="0"/>
    <d v="2026-01-12T00:00:00"/>
    <m/>
    <d v="2026-01-12T00:00:00"/>
    <n v="0"/>
    <m/>
    <s v=""/>
    <s v="Đã thanh toán"/>
    <d v="2026-01-12T00:00:00"/>
    <d v="2026-02-14T00:00:00"/>
    <m/>
    <m/>
    <x v="22"/>
    <x v="22"/>
    <m/>
  </r>
  <r>
    <x v="319"/>
    <x v="212"/>
    <d v="2026-01-02T00:00:00"/>
    <s v="BH00006"/>
    <d v="2026-01-12T00:00:00"/>
    <s v="00001906"/>
    <s v="Bán hàng Cửa hàng Vitalmart - S401.01S02-S03 Vinhome Smart City - Tây Mỗ"/>
    <n v="535919"/>
    <n v="0"/>
    <n v="42874"/>
    <n v="578793"/>
    <s v="Bán hàng"/>
    <d v="2026-02-14T00:00:00"/>
    <m/>
    <n v="0"/>
    <n v="578793"/>
    <n v="578793"/>
    <n v="0"/>
    <d v="2026-01-12T00:00:00"/>
    <m/>
    <d v="2026-01-12T00:00:00"/>
    <n v="0"/>
    <m/>
    <s v=""/>
    <s v="Đã thanh toán"/>
    <d v="2026-01-12T00:00:00"/>
    <d v="2026-02-14T00:00:00"/>
    <m/>
    <m/>
    <x v="22"/>
    <x v="22"/>
    <m/>
  </r>
  <r>
    <x v="320"/>
    <x v="213"/>
    <d v="2026-01-05T00:00:00"/>
    <s v="BH00251"/>
    <d v="2026-01-12T00:00:00"/>
    <s v="00001907"/>
    <s v="Bán hàng Cửa hàng Vitalmart - 01.S02 Vinhome Smart City - Tây Mỗ"/>
    <n v="617038"/>
    <n v="0"/>
    <n v="49363"/>
    <n v="666401"/>
    <s v="Bán hàng"/>
    <d v="2026-02-14T00:00:00"/>
    <m/>
    <n v="0"/>
    <n v="666401"/>
    <n v="666401"/>
    <n v="0"/>
    <d v="2026-01-12T00:00:00"/>
    <m/>
    <d v="2026-01-12T00:00:00"/>
    <n v="0"/>
    <m/>
    <s v=""/>
    <s v="Đã thanh toán"/>
    <d v="2026-01-12T00:00:00"/>
    <d v="2026-02-14T00:00:00"/>
    <m/>
    <m/>
    <x v="22"/>
    <x v="22"/>
    <m/>
  </r>
  <r>
    <x v="321"/>
    <x v="214"/>
    <d v="2026-01-06T00:00:00"/>
    <s v="BH00434"/>
    <d v="2026-01-12T00:00:00"/>
    <s v="00001908"/>
    <s v="Bán hàng Cửa hàng Vitalmart - S402 Vinhome Smart City - Tây Mỗ"/>
    <n v="736492"/>
    <n v="0"/>
    <n v="58919"/>
    <n v="795411"/>
    <s v="Bán hàng"/>
    <d v="2026-02-14T00:00:00"/>
    <m/>
    <n v="0"/>
    <n v="795411"/>
    <n v="795411"/>
    <n v="0"/>
    <d v="2026-01-12T00:00:00"/>
    <m/>
    <d v="2026-01-12T00:00:00"/>
    <n v="0"/>
    <m/>
    <s v=""/>
    <s v="Đã thanh toán"/>
    <d v="2026-01-12T00:00:00"/>
    <d v="2026-02-14T00:00:00"/>
    <m/>
    <m/>
    <x v="22"/>
    <x v="22"/>
    <m/>
  </r>
  <r>
    <x v="322"/>
    <x v="215"/>
    <d v="2026-01-09T00:00:00"/>
    <s v="BH01035"/>
    <d v="2026-01-15T00:00:00"/>
    <s v="00003049"/>
    <s v="Bán hàng Cửa hàng Vitalmart - HM01a-3 Hoàng Thành"/>
    <n v="584359"/>
    <n v="0"/>
    <n v="46749"/>
    <n v="631108"/>
    <s v="Bán hàng"/>
    <d v="2026-02-14T00:00:00"/>
    <m/>
    <n v="0"/>
    <n v="631108"/>
    <n v="631108"/>
    <n v="0"/>
    <d v="2026-01-15T00:00:00"/>
    <m/>
    <d v="2026-01-15T00:00:00"/>
    <n v="0"/>
    <m/>
    <s v=""/>
    <s v="Đã thanh toán"/>
    <d v="2026-01-15T00:00:00"/>
    <d v="2026-02-14T00:00:00"/>
    <m/>
    <m/>
    <x v="22"/>
    <x v="22"/>
    <m/>
  </r>
  <r>
    <x v="318"/>
    <x v="211"/>
    <d v="2026-01-09T00:00:00"/>
    <s v="BH01037"/>
    <d v="2026-01-13T00:00:00"/>
    <s v="00002008"/>
    <s v="Bán hàng Cửa hàng Vitalmart - Số 108, ngõ 110 Trần Duy Hưng"/>
    <n v="751681"/>
    <n v="0"/>
    <n v="60134"/>
    <n v="811815"/>
    <s v="Bán hàng"/>
    <d v="2026-02-14T00:00:00"/>
    <m/>
    <n v="0"/>
    <n v="811815"/>
    <n v="811815"/>
    <n v="0"/>
    <d v="2026-01-13T00:00:00"/>
    <m/>
    <d v="2026-01-13T00:00:00"/>
    <n v="0"/>
    <m/>
    <s v=""/>
    <s v="Đã thanh toán"/>
    <d v="2026-01-13T00:00:00"/>
    <d v="2026-02-14T00:00:00"/>
    <m/>
    <m/>
    <x v="22"/>
    <x v="22"/>
    <m/>
  </r>
  <r>
    <x v="323"/>
    <x v="216"/>
    <d v="2026-01-13T00:00:00"/>
    <s v="BH01498"/>
    <d v="2026-01-14T00:00:00"/>
    <s v="00003047"/>
    <s v="Cửa hàng Vitalmart - Lô 1.04 số 97 Trần Bình"/>
    <n v="998995"/>
    <n v="0"/>
    <n v="79920"/>
    <n v="1078915"/>
    <s v="Bán hàng"/>
    <d v="2026-02-14T00:00:00"/>
    <m/>
    <n v="0"/>
    <n v="1078915"/>
    <n v="1078915"/>
    <n v="0"/>
    <d v="2026-01-14T00:00:00"/>
    <m/>
    <d v="2026-01-14T00:00:00"/>
    <n v="0"/>
    <m/>
    <s v=""/>
    <s v="Đã thanh toán"/>
    <d v="2026-01-14T00:00:00"/>
    <d v="2026-02-14T00:00:00"/>
    <m/>
    <m/>
    <x v="22"/>
    <x v="22"/>
    <m/>
  </r>
  <r>
    <x v="321"/>
    <x v="214"/>
    <d v="2026-01-13T00:00:00"/>
    <s v="BH01590"/>
    <d v="2026-01-13T00:00:00"/>
    <s v="00002062"/>
    <s v="Cửa hàng Vitalmart - S402 Vinhome Smart City - Tây Mỗ"/>
    <n v="341455"/>
    <n v="0"/>
    <n v="27316"/>
    <n v="368771"/>
    <s v="Bán hàng"/>
    <d v="2026-02-14T00:00:00"/>
    <m/>
    <n v="0"/>
    <n v="368771"/>
    <n v="368771"/>
    <n v="0"/>
    <d v="2026-01-13T00:00:00"/>
    <m/>
    <d v="2026-01-13T00:00:00"/>
    <n v="0"/>
    <m/>
    <s v=""/>
    <s v="Đã thanh toán"/>
    <d v="2026-01-13T00:00:00"/>
    <d v="2026-02-14T00:00:00"/>
    <m/>
    <m/>
    <x v="22"/>
    <x v="22"/>
    <m/>
  </r>
  <r>
    <x v="321"/>
    <x v="214"/>
    <d v="2026-01-16T00:00:00"/>
    <s v="BH02279"/>
    <d v="2026-01-21T00:00:00"/>
    <s v="00004793"/>
    <s v="Bán hàng Cửa hàng Vitalmart - S402 Vinhome Smart City - Tây Mỗ"/>
    <n v="444863"/>
    <n v="0"/>
    <n v="35589"/>
    <n v="480452"/>
    <s v="Bán hàng"/>
    <d v="2026-02-14T00:00:00"/>
    <m/>
    <n v="0"/>
    <n v="480452"/>
    <n v="480452"/>
    <n v="0"/>
    <d v="2026-01-21T00:00:00"/>
    <m/>
    <d v="2026-01-21T00:00:00"/>
    <n v="0"/>
    <m/>
    <s v=""/>
    <s v="Đã thanh toán"/>
    <d v="2026-01-21T00:00:00"/>
    <d v="2026-02-14T00:00:00"/>
    <m/>
    <m/>
    <x v="22"/>
    <x v="22"/>
    <m/>
  </r>
  <r>
    <x v="318"/>
    <x v="211"/>
    <d v="2026-01-16T00:00:00"/>
    <s v="BH02281"/>
    <d v="2026-01-21T00:00:00"/>
    <s v="00004792"/>
    <s v="Bán hàng Cửa hàng Vitalmart - Số 108, ngõ 110 Trần Duy Hưng"/>
    <n v="689092"/>
    <n v="0"/>
    <n v="55127"/>
    <n v="744219"/>
    <s v="Bán hàng"/>
    <d v="2026-02-14T00:00:00"/>
    <m/>
    <n v="0"/>
    <n v="744219"/>
    <n v="744219"/>
    <n v="0"/>
    <d v="2026-01-21T00:00:00"/>
    <m/>
    <d v="2026-01-21T00:00:00"/>
    <n v="0"/>
    <m/>
    <s v=""/>
    <s v="Đã thanh toán"/>
    <d v="2026-01-21T00:00:00"/>
    <d v="2026-02-14T00:00:00"/>
    <m/>
    <m/>
    <x v="22"/>
    <x v="22"/>
    <m/>
  </r>
  <r>
    <x v="318"/>
    <x v="211"/>
    <d v="2026-01-20T00:00:00"/>
    <s v="BH02960"/>
    <d v="2026-01-27T00:00:00"/>
    <s v="00006142"/>
    <s v="Bán hàng Cửa hàng Vitalmart - Số 108, ngõ 110 Trần Duy Hưng"/>
    <n v="757383"/>
    <n v="0"/>
    <n v="60591"/>
    <n v="817974"/>
    <s v="Bán hàng"/>
    <d v="2026-02-14T00:00:00"/>
    <m/>
    <n v="0"/>
    <n v="817974"/>
    <n v="817974"/>
    <n v="0"/>
    <d v="2026-01-27T00:00:00"/>
    <m/>
    <d v="2026-01-27T00:00:00"/>
    <n v="0"/>
    <m/>
    <s v=""/>
    <s v="Đã thanh toán"/>
    <d v="2026-01-27T00:00:00"/>
    <d v="2026-02-14T00:00:00"/>
    <m/>
    <m/>
    <x v="22"/>
    <x v="22"/>
    <m/>
  </r>
  <r>
    <x v="319"/>
    <x v="212"/>
    <d v="2026-01-20T00:00:00"/>
    <s v="BH02961"/>
    <d v="2026-01-27T00:00:00"/>
    <s v="00006143"/>
    <s v="Bán hàng Cửa hàng Vitalmart - S401.01S02-S03 Vinhome Smart City - Tây Mỗ"/>
    <n v="780949"/>
    <n v="0"/>
    <n v="62476"/>
    <n v="843425"/>
    <s v="Bán hàng"/>
    <d v="2026-02-14T00:00:00"/>
    <m/>
    <n v="0"/>
    <n v="843425"/>
    <n v="843425"/>
    <n v="0"/>
    <d v="2026-01-27T00:00:00"/>
    <m/>
    <d v="2026-01-27T00:00:00"/>
    <n v="0"/>
    <m/>
    <s v=""/>
    <s v="Đã thanh toán"/>
    <d v="2026-01-27T00:00:00"/>
    <d v="2026-02-14T00:00:00"/>
    <m/>
    <m/>
    <x v="22"/>
    <x v="22"/>
    <m/>
  </r>
  <r>
    <x v="321"/>
    <x v="214"/>
    <d v="2026-01-20T00:00:00"/>
    <s v="BH02962"/>
    <d v="2026-01-27T00:00:00"/>
    <s v="00006144"/>
    <s v="Bán hàng Cửa hàng Vitalmart - S402 Vinhome Smart City - Tây Mỗ"/>
    <n v="936061"/>
    <n v="0"/>
    <n v="74885"/>
    <n v="1010946"/>
    <s v="Bán hàng"/>
    <d v="2026-02-14T00:00:00"/>
    <m/>
    <n v="0"/>
    <n v="1010946"/>
    <n v="1010946"/>
    <n v="0"/>
    <d v="2026-01-27T00:00:00"/>
    <m/>
    <d v="2026-01-27T00:00:00"/>
    <n v="0"/>
    <m/>
    <s v=""/>
    <s v="Đã thanh toán"/>
    <d v="2026-01-27T00:00:00"/>
    <d v="2026-02-14T00:00:00"/>
    <m/>
    <m/>
    <x v="22"/>
    <x v="22"/>
    <m/>
  </r>
  <r>
    <x v="320"/>
    <x v="213"/>
    <d v="2026-01-20T00:00:00"/>
    <s v="BH02963"/>
    <d v="2026-01-27T00:00:00"/>
    <s v="00006145"/>
    <s v="Bán hàng Cửa hàng Vitalmart - 01.S02 Vinhome Smart City - Tây Mỗ"/>
    <n v="639591"/>
    <n v="0"/>
    <n v="51167"/>
    <n v="690758"/>
    <s v="Bán hàng"/>
    <d v="2026-02-14T00:00:00"/>
    <m/>
    <n v="0"/>
    <n v="690758"/>
    <n v="690758"/>
    <n v="0"/>
    <d v="2026-01-27T00:00:00"/>
    <m/>
    <d v="2026-01-27T00:00:00"/>
    <n v="0"/>
    <m/>
    <s v=""/>
    <s v="Đã thanh toán"/>
    <d v="2026-01-27T00:00:00"/>
    <d v="2026-02-14T00:00:00"/>
    <m/>
    <m/>
    <x v="22"/>
    <x v="22"/>
    <m/>
  </r>
  <r>
    <x v="318"/>
    <x v="211"/>
    <d v="2026-01-26T00:00:00"/>
    <s v="BH03845"/>
    <d v="2026-01-26T00:00:00"/>
    <s v="00006055"/>
    <s v="Cửa hàng Vitalmart - Số 108, ngõ 110 Trần Duy Hưng"/>
    <n v="654637"/>
    <n v="0"/>
    <n v="52371"/>
    <n v="707008"/>
    <s v="Bán hàng"/>
    <d v="2026-02-14T00:00:00"/>
    <m/>
    <n v="0"/>
    <n v="707008"/>
    <n v="707008"/>
    <n v="0"/>
    <d v="2026-01-26T00:00:00"/>
    <m/>
    <d v="2026-01-26T00:00:00"/>
    <n v="0"/>
    <m/>
    <s v=""/>
    <s v="Đã thanh toán"/>
    <d v="2026-01-26T00:00:00"/>
    <d v="2026-02-14T00:00:00"/>
    <m/>
    <m/>
    <x v="22"/>
    <x v="22"/>
    <m/>
  </r>
  <r>
    <x v="319"/>
    <x v="212"/>
    <d v="2026-01-27T00:00:00"/>
    <s v="BH04100"/>
    <d v="2026-01-27T00:00:00"/>
    <s v="00006133"/>
    <s v="Cửa hàng Vitalmart - S401.01S02-S03 Vinhome Smart City - Tây Mỗ"/>
    <n v="610717"/>
    <n v="0"/>
    <n v="48857"/>
    <n v="659574"/>
    <s v="Bán hàng"/>
    <d v="2026-02-14T00:00:00"/>
    <m/>
    <n v="0"/>
    <n v="659574"/>
    <n v="659574"/>
    <n v="0"/>
    <d v="2026-01-27T00:00:00"/>
    <m/>
    <d v="2026-01-27T00:00:00"/>
    <n v="0"/>
    <m/>
    <s v=""/>
    <s v="Đã thanh toán"/>
    <d v="2026-01-27T00:00:00"/>
    <d v="2026-02-14T00:00:00"/>
    <m/>
    <m/>
    <x v="22"/>
    <x v="22"/>
    <m/>
  </r>
  <r>
    <x v="323"/>
    <x v="216"/>
    <d v="2026-01-28T00:00:00"/>
    <s v="BH04305"/>
    <d v="2026-01-28T00:00:00"/>
    <s v="00006810"/>
    <s v="Cửa hàng Vitalmart - Lô 1.04 số 97 Trần Bình"/>
    <n v="1671496"/>
    <n v="0"/>
    <n v="133720"/>
    <n v="1805216"/>
    <s v="Bán hàng"/>
    <d v="2026-02-14T00:00:00"/>
    <m/>
    <n v="0"/>
    <n v="1805216"/>
    <n v="1805216"/>
    <n v="0"/>
    <d v="2026-01-28T00:00:00"/>
    <m/>
    <d v="2026-01-28T00:00:00"/>
    <n v="0"/>
    <m/>
    <s v=""/>
    <s v="Đã thanh toán"/>
    <d v="2026-01-28T00:00:00"/>
    <d v="2026-02-14T00:00:00"/>
    <m/>
    <m/>
    <x v="22"/>
    <x v="22"/>
    <m/>
  </r>
  <r>
    <x v="324"/>
    <x v="25"/>
    <d v="2026-01-19T00:00:00"/>
    <s v="BH01626"/>
    <d v="2026-01-19T00:00:00"/>
    <s v="00003926"/>
    <s v="PDN021997"/>
    <n v="4045500"/>
    <n v="0"/>
    <n v="323640"/>
    <n v="4369140"/>
    <s v="Bán hàng"/>
    <m/>
    <m/>
    <n v="0"/>
    <n v="4369140"/>
    <n v="0"/>
    <n v="4369140"/>
    <d v="2026-01-19T00:00:00"/>
    <m/>
    <d v="2026-01-19T00:00:00"/>
    <n v="0"/>
    <m/>
    <n v="80.560887268518854"/>
    <s v="Nợ quá hạn từ 60 ngày đến 90 ngày"/>
    <d v="2026-01-19T00:00:00"/>
    <d v="1899-12-30T00:00:00"/>
    <m/>
    <m/>
    <x v="15"/>
    <x v="15"/>
    <m/>
  </r>
  <r>
    <x v="324"/>
    <x v="25"/>
    <d v="2026-01-19T00:00:00"/>
    <s v="BH01627"/>
    <d v="2026-01-19T00:00:00"/>
    <s v="00003927"/>
    <s v="PDN021998"/>
    <n v="1089600"/>
    <n v="0"/>
    <n v="87168"/>
    <n v="1176768"/>
    <s v="Bán hàng"/>
    <m/>
    <m/>
    <n v="0"/>
    <n v="1176768"/>
    <n v="0"/>
    <n v="1176768"/>
    <d v="2026-01-19T00:00:00"/>
    <m/>
    <d v="2026-01-19T00:00:00"/>
    <n v="0"/>
    <m/>
    <n v="80.560887268518854"/>
    <s v="Nợ quá hạn từ 60 ngày đến 90 ngày"/>
    <d v="2026-01-19T00:00:00"/>
    <d v="1899-12-30T00:00:00"/>
    <m/>
    <m/>
    <x v="15"/>
    <x v="15"/>
    <m/>
  </r>
  <r>
    <x v="324"/>
    <x v="25"/>
    <d v="2026-01-22T00:00:00"/>
    <s v="SG/HTTHN001428"/>
    <d v="2026-01-22T00:00:00"/>
    <m/>
    <s v="ĐÃ KIỂM TRA - HÀNG TRẢ - SIÊU THỊ LỄ HỘI OC1 MƯỜNG THANH - VIETY-KHA-00-001 - PHIẾU : THN001428"/>
    <n v="69759"/>
    <n v="0"/>
    <n v="5581"/>
    <n v="75340"/>
    <s v="Hàng trả"/>
    <m/>
    <m/>
    <n v="0"/>
    <n v="-75340"/>
    <n v="0"/>
    <n v="-75340"/>
    <d v="2026-01-22T00:00:00"/>
    <m/>
    <d v="2026-01-22T00:00:00"/>
    <n v="0"/>
    <m/>
    <n v="77.560887268518854"/>
    <s v="Nợ quá hạn từ 60 ngày đến 90 ngày"/>
    <d v="2026-01-22T00:00:00"/>
    <d v="1899-12-30T00:00:00"/>
    <m/>
    <m/>
    <x v="15"/>
    <x v="15"/>
    <m/>
  </r>
  <r>
    <x v="324"/>
    <x v="25"/>
    <d v="2026-01-28T00:00:00"/>
    <s v="BH02734"/>
    <d v="2026-01-28T00:00:00"/>
    <s v="00006755"/>
    <s v="PDN022917"/>
    <n v="3481455"/>
    <n v="0"/>
    <n v="278516"/>
    <n v="3759971"/>
    <s v="Bán hàng"/>
    <m/>
    <m/>
    <n v="0"/>
    <n v="3759971"/>
    <n v="0"/>
    <n v="3759971"/>
    <d v="2026-01-28T00:00:00"/>
    <m/>
    <d v="2026-01-28T00:00:00"/>
    <n v="0"/>
    <m/>
    <n v="71.560887268518854"/>
    <s v="Nợ quá hạn từ 60 ngày đến 90 ngày"/>
    <d v="2026-01-28T00:00:00"/>
    <d v="1899-12-30T00:00:00"/>
    <m/>
    <m/>
    <x v="15"/>
    <x v="15"/>
    <m/>
  </r>
  <r>
    <x v="324"/>
    <x v="25"/>
    <d v="2026-01-28T00:00:00"/>
    <s v="BH02735"/>
    <d v="2026-01-28T00:00:00"/>
    <s v="00006756"/>
    <s v="PDN022914"/>
    <n v="238365"/>
    <n v="0"/>
    <n v="19069"/>
    <n v="257434"/>
    <s v="Bán hàng"/>
    <m/>
    <m/>
    <n v="0"/>
    <n v="257434"/>
    <n v="0"/>
    <n v="257434"/>
    <d v="2026-01-28T00:00:00"/>
    <m/>
    <d v="2026-01-28T00:00:00"/>
    <n v="0"/>
    <m/>
    <n v="71.560887268518854"/>
    <s v="Nợ quá hạn từ 60 ngày đến 90 ngày"/>
    <d v="2026-01-28T00:00:00"/>
    <d v="1899-12-30T00:00:00"/>
    <m/>
    <m/>
    <x v="15"/>
    <x v="15"/>
    <m/>
  </r>
  <r>
    <x v="324"/>
    <x v="25"/>
    <d v="2026-01-28T00:00:00"/>
    <s v="BH02736"/>
    <d v="2026-01-28T00:00:00"/>
    <s v="00006757"/>
    <s v="PDN022915"/>
    <n v="715095"/>
    <n v="0"/>
    <n v="57208"/>
    <n v="772303"/>
    <s v="Bán hàng"/>
    <m/>
    <m/>
    <n v="0"/>
    <n v="772303"/>
    <n v="0"/>
    <n v="772303"/>
    <d v="2026-01-28T00:00:00"/>
    <m/>
    <d v="2026-01-28T00:00:00"/>
    <n v="0"/>
    <m/>
    <n v="71.560887268518854"/>
    <s v="Nợ quá hạn từ 60 ngày đến 90 ngày"/>
    <d v="2026-01-28T00:00:00"/>
    <d v="1899-12-30T00:00:00"/>
    <m/>
    <m/>
    <x v="15"/>
    <x v="15"/>
    <m/>
  </r>
  <r>
    <x v="324"/>
    <x v="25"/>
    <d v="2026-01-30T00:00:00"/>
    <s v="SG/HTTHN001457"/>
    <d v="2026-01-30T00:00:00"/>
    <m/>
    <s v="ĐÃ KIỂM TRA - HÀNG TRẢ - SIÊU THỊ LỄ HỘI CC2 MƯỜNG THANH - VIETY-KHA-00-001- PHIẾU : THN001457"/>
    <n v="344913"/>
    <n v="0"/>
    <n v="27593"/>
    <n v="372506"/>
    <s v="Hàng trả"/>
    <m/>
    <m/>
    <n v="0"/>
    <n v="-372506"/>
    <n v="0"/>
    <n v="-372506"/>
    <d v="2026-01-30T00:00:00"/>
    <m/>
    <d v="2026-01-30T00:00:00"/>
    <n v="0"/>
    <m/>
    <n v="69.560887268518854"/>
    <s v="Nợ quá hạn từ 60 ngày đến 90 ngày"/>
    <d v="2026-01-30T00:00:00"/>
    <d v="1899-12-30T00:00:00"/>
    <m/>
    <m/>
    <x v="15"/>
    <x v="15"/>
    <m/>
  </r>
  <r>
    <x v="325"/>
    <x v="217"/>
    <d v="2026-01-05T00:00:00"/>
    <s v="BH00242"/>
    <d v="2026-01-05T00:00:00"/>
    <s v="00000132"/>
    <s v="A33PT208 - Cửa hàng OKONO 208 Phúc Tân"/>
    <n v="406827"/>
    <n v="0"/>
    <n v="32546"/>
    <n v="439373"/>
    <s v="Bán hàng"/>
    <m/>
    <m/>
    <n v="0"/>
    <n v="439373"/>
    <n v="0"/>
    <n v="439373"/>
    <d v="2026-01-05T00:00:00"/>
    <m/>
    <d v="2026-01-05T00:00:00"/>
    <n v="0"/>
    <m/>
    <n v="94.560887268518854"/>
    <s v="Nợ quá hạn từ 90 ngày đến 120 ngày"/>
    <d v="2026-01-05T00:00:00"/>
    <d v="1899-12-30T00:00:00"/>
    <m/>
    <m/>
    <x v="6"/>
    <x v="6"/>
    <m/>
  </r>
  <r>
    <x v="326"/>
    <x v="66"/>
    <d v="2026-01-05T00:00:00"/>
    <s v="BH00243"/>
    <d v="2026-01-05T00:00:00"/>
    <s v="00000133"/>
    <s v="A01VT20-70 - Cửa hàng OKONO Văn Trì"/>
    <n v="1411859"/>
    <n v="0"/>
    <n v="112949"/>
    <n v="1524808"/>
    <s v="Bán hàng"/>
    <m/>
    <m/>
    <n v="0"/>
    <n v="1524808"/>
    <n v="0"/>
    <n v="1524808"/>
    <d v="2026-01-05T00:00:00"/>
    <m/>
    <d v="2026-01-05T00:00:00"/>
    <n v="0"/>
    <m/>
    <n v="94.560887268518854"/>
    <s v="Nợ quá hạn từ 90 ngày đến 120 ngày"/>
    <d v="2026-01-05T00:00:00"/>
    <d v="1899-12-30T00:00:00"/>
    <m/>
    <m/>
    <x v="6"/>
    <x v="6"/>
    <m/>
  </r>
  <r>
    <x v="327"/>
    <x v="67"/>
    <d v="2026-01-05T00:00:00"/>
    <s v="BH00244"/>
    <d v="2026-01-05T00:00:00"/>
    <s v="00000134"/>
    <s v="A36TC223 - Cửa hàng OKONO Xuân Đỉnh"/>
    <n v="1601320"/>
    <n v="0"/>
    <n v="128106"/>
    <n v="1729426"/>
    <s v="Bán hàng"/>
    <m/>
    <m/>
    <n v="0"/>
    <n v="1729426"/>
    <n v="0"/>
    <n v="1729426"/>
    <d v="2026-01-05T00:00:00"/>
    <m/>
    <d v="2026-01-05T00:00:00"/>
    <n v="0"/>
    <m/>
    <n v="94.560887268518854"/>
    <s v="Nợ quá hạn từ 90 ngày đến 120 ngày"/>
    <d v="2026-01-05T00:00:00"/>
    <d v="1899-12-30T00:00:00"/>
    <m/>
    <m/>
    <x v="6"/>
    <x v="6"/>
    <m/>
  </r>
  <r>
    <x v="328"/>
    <x v="218"/>
    <d v="2026-01-05T00:00:00"/>
    <s v="BH00245"/>
    <d v="2026-01-05T00:00:00"/>
    <s v="00000135"/>
    <s v="A06YH271- Cửa hàng OKONO 271 Yên Hòa"/>
    <n v="738958"/>
    <n v="0"/>
    <n v="59117"/>
    <n v="798075"/>
    <s v="Bán hàng"/>
    <m/>
    <m/>
    <n v="0"/>
    <n v="798075"/>
    <n v="0"/>
    <n v="798075"/>
    <d v="2026-01-05T00:00:00"/>
    <m/>
    <d v="2026-01-05T00:00:00"/>
    <n v="0"/>
    <m/>
    <n v="94.560887268518854"/>
    <s v="Nợ quá hạn từ 90 ngày đến 120 ngày"/>
    <d v="2026-01-05T00:00:00"/>
    <d v="1899-12-30T00:00:00"/>
    <m/>
    <m/>
    <x v="6"/>
    <x v="6"/>
    <m/>
  </r>
  <r>
    <x v="329"/>
    <x v="63"/>
    <d v="2026-01-05T00:00:00"/>
    <s v="BH00246"/>
    <d v="2026-01-05T00:00:00"/>
    <s v="00000136"/>
    <s v="A16YX85 - Cửa hàng OKONO Yên Xá"/>
    <n v="1786180"/>
    <n v="0"/>
    <n v="142894"/>
    <n v="1929074"/>
    <s v="Bán hàng"/>
    <m/>
    <m/>
    <n v="0"/>
    <n v="1929074"/>
    <n v="0"/>
    <n v="1929074"/>
    <d v="2026-01-05T00:00:00"/>
    <m/>
    <d v="2026-01-05T00:00:00"/>
    <n v="0"/>
    <m/>
    <n v="94.560887268518854"/>
    <s v="Nợ quá hạn từ 90 ngày đến 120 ngày"/>
    <d v="2026-01-05T00:00:00"/>
    <d v="1899-12-30T00:00:00"/>
    <m/>
    <m/>
    <x v="6"/>
    <x v="6"/>
    <m/>
  </r>
  <r>
    <x v="325"/>
    <x v="217"/>
    <d v="2026-01-08T00:00:00"/>
    <s v="BH00859"/>
    <d v="2026-01-08T00:00:00"/>
    <s v="00001366"/>
    <s v="A33PT208 - Cửa hàng OKONO 208 Phúc Tân"/>
    <n v="727298"/>
    <n v="0"/>
    <n v="58184"/>
    <n v="785482"/>
    <s v="Bán hàng"/>
    <m/>
    <m/>
    <n v="0"/>
    <n v="785482"/>
    <n v="0"/>
    <n v="785482"/>
    <d v="2026-01-08T00:00:00"/>
    <m/>
    <d v="2026-01-08T00:00:00"/>
    <n v="0"/>
    <m/>
    <n v="91.560887268518854"/>
    <s v="Nợ quá hạn từ 90 ngày đến 120 ngày"/>
    <d v="2026-01-08T00:00:00"/>
    <d v="1899-12-30T00:00:00"/>
    <m/>
    <m/>
    <x v="6"/>
    <x v="6"/>
    <m/>
  </r>
  <r>
    <x v="330"/>
    <x v="111"/>
    <d v="2026-01-08T00:00:00"/>
    <s v="BH00860"/>
    <d v="2026-01-08T00:00:00"/>
    <s v="00001367"/>
    <s v="A27PT401- Cửa hàng OKONO 401 Phúc Tân"/>
    <n v="535371"/>
    <n v="0"/>
    <n v="42830"/>
    <n v="578201"/>
    <s v="Bán hàng"/>
    <m/>
    <m/>
    <n v="0"/>
    <n v="578201"/>
    <n v="0"/>
    <n v="578201"/>
    <d v="2026-01-08T00:00:00"/>
    <m/>
    <d v="2026-01-08T00:00:00"/>
    <n v="0"/>
    <m/>
    <n v="91.560887268518854"/>
    <s v="Nợ quá hạn từ 90 ngày đến 120 ngày"/>
    <d v="2026-01-08T00:00:00"/>
    <d v="1899-12-30T00:00:00"/>
    <m/>
    <m/>
    <x v="6"/>
    <x v="6"/>
    <m/>
  </r>
  <r>
    <x v="331"/>
    <x v="219"/>
    <d v="2026-01-08T00:00:00"/>
    <s v="BH00861"/>
    <d v="2026-01-08T00:00:00"/>
    <s v="00001368"/>
    <s v="A12TV18 - Cửa hàng OKONO Trung Văn"/>
    <n v="1630367"/>
    <n v="0"/>
    <n v="130429"/>
    <n v="1760796"/>
    <s v="Bán hàng"/>
    <m/>
    <m/>
    <n v="0"/>
    <n v="1760796"/>
    <n v="0"/>
    <n v="1760796"/>
    <d v="2026-01-08T00:00:00"/>
    <m/>
    <d v="2026-01-08T00:00:00"/>
    <n v="0"/>
    <m/>
    <n v="91.560887268518854"/>
    <s v="Nợ quá hạn từ 90 ngày đến 120 ngày"/>
    <d v="2026-01-08T00:00:00"/>
    <d v="1899-12-30T00:00:00"/>
    <m/>
    <m/>
    <x v="6"/>
    <x v="6"/>
    <m/>
  </r>
  <r>
    <x v="332"/>
    <x v="65"/>
    <d v="2026-01-08T00:00:00"/>
    <s v="BH00862"/>
    <d v="2026-01-08T00:00:00"/>
    <s v="00001369"/>
    <s v="A17TD202 - Cửa hàng OKONO Trương Định"/>
    <n v="936575"/>
    <n v="0"/>
    <n v="74926"/>
    <n v="1011501"/>
    <s v="Bán hàng"/>
    <m/>
    <m/>
    <n v="0"/>
    <n v="1011501"/>
    <n v="0"/>
    <n v="1011501"/>
    <d v="2026-01-08T00:00:00"/>
    <m/>
    <d v="2026-01-08T00:00:00"/>
    <n v="0"/>
    <m/>
    <n v="91.560887268518854"/>
    <s v="Nợ quá hạn từ 90 ngày đến 120 ngày"/>
    <d v="2026-01-08T00:00:00"/>
    <d v="1899-12-30T00:00:00"/>
    <m/>
    <m/>
    <x v="6"/>
    <x v="6"/>
    <m/>
  </r>
  <r>
    <x v="333"/>
    <x v="60"/>
    <d v="2026-01-13T00:00:00"/>
    <s v="BH01585"/>
    <d v="2026-01-13T00:00:00"/>
    <s v="00002058"/>
    <s v="A30HC70 - Cửa hàng OKONO Hoàng Cầu"/>
    <n v="1568904"/>
    <n v="0"/>
    <n v="125512"/>
    <n v="1694416"/>
    <s v="Bán hàng"/>
    <m/>
    <m/>
    <n v="0"/>
    <n v="1694416"/>
    <n v="0"/>
    <n v="1694416"/>
    <d v="2026-01-13T00:00:00"/>
    <m/>
    <d v="2026-01-13T00:00:00"/>
    <n v="0"/>
    <m/>
    <n v="86.560887268518854"/>
    <s v="Nợ quá hạn từ 60 ngày đến 90 ngày"/>
    <d v="2026-01-13T00:00:00"/>
    <d v="1899-12-30T00:00:00"/>
    <m/>
    <m/>
    <x v="6"/>
    <x v="6"/>
    <m/>
  </r>
  <r>
    <x v="325"/>
    <x v="217"/>
    <d v="2026-01-15T00:00:00"/>
    <s v="BH01887"/>
    <d v="2026-01-15T00:00:00"/>
    <s v="00003102"/>
    <s v="A33PT208 - Cửa hàng OKONO 208 Phúc Tân"/>
    <n v="582015"/>
    <n v="0"/>
    <n v="46561"/>
    <n v="628576"/>
    <s v="Bán hàng"/>
    <m/>
    <m/>
    <n v="0"/>
    <n v="628576"/>
    <n v="0"/>
    <n v="628576"/>
    <d v="2026-01-15T00:00:00"/>
    <m/>
    <d v="2026-01-15T00:00:00"/>
    <n v="0"/>
    <m/>
    <n v="84.560887268518854"/>
    <s v="Nợ quá hạn từ 60 ngày đến 90 ngày"/>
    <d v="2026-01-15T00:00:00"/>
    <d v="1899-12-30T00:00:00"/>
    <m/>
    <m/>
    <x v="6"/>
    <x v="6"/>
    <m/>
  </r>
  <r>
    <x v="334"/>
    <x v="62"/>
    <d v="2026-01-15T00:00:00"/>
    <s v="BH01888"/>
    <d v="2026-01-15T00:00:00"/>
    <s v="00003103"/>
    <s v="A23TD276 - Cửa hàng OKONO Thượng Đình"/>
    <n v="1401980"/>
    <n v="0"/>
    <n v="112158"/>
    <n v="1514138"/>
    <s v="Bán hàng"/>
    <m/>
    <m/>
    <n v="0"/>
    <n v="1514138"/>
    <n v="0"/>
    <n v="1514138"/>
    <d v="2026-01-15T00:00:00"/>
    <m/>
    <d v="2026-01-15T00:00:00"/>
    <n v="0"/>
    <m/>
    <n v="84.560887268518854"/>
    <s v="Nợ quá hạn từ 60 ngày đến 90 ngày"/>
    <d v="2026-01-15T00:00:00"/>
    <d v="1899-12-30T00:00:00"/>
    <m/>
    <m/>
    <x v="6"/>
    <x v="6"/>
    <m/>
  </r>
  <r>
    <x v="335"/>
    <x v="61"/>
    <d v="2026-01-15T00:00:00"/>
    <s v="BH01889"/>
    <d v="2026-01-15T00:00:00"/>
    <s v="00003104"/>
    <s v="A14TD32 - Cửa hàng OKONO Trần Điền"/>
    <n v="974337"/>
    <n v="0"/>
    <n v="77947"/>
    <n v="1052284"/>
    <s v="Bán hàng"/>
    <m/>
    <m/>
    <n v="0"/>
    <n v="1052284"/>
    <n v="0"/>
    <n v="1052284"/>
    <d v="2026-01-15T00:00:00"/>
    <m/>
    <d v="2026-01-15T00:00:00"/>
    <n v="0"/>
    <m/>
    <n v="84.560887268518854"/>
    <s v="Nợ quá hạn từ 60 ngày đến 90 ngày"/>
    <d v="2026-01-15T00:00:00"/>
    <d v="1899-12-30T00:00:00"/>
    <m/>
    <m/>
    <x v="6"/>
    <x v="6"/>
    <m/>
  </r>
  <r>
    <x v="326"/>
    <x v="66"/>
    <d v="2026-01-15T00:00:00"/>
    <s v="BH01890"/>
    <d v="2026-01-15T00:00:00"/>
    <s v="00003105"/>
    <s v="A01VT20-70 - Cửa hàng OKONO Văn Trì"/>
    <n v="797952"/>
    <n v="0"/>
    <n v="63836"/>
    <n v="861788"/>
    <s v="Bán hàng"/>
    <m/>
    <m/>
    <n v="0"/>
    <n v="861788"/>
    <n v="0"/>
    <n v="861788"/>
    <d v="2026-01-15T00:00:00"/>
    <m/>
    <d v="2026-01-15T00:00:00"/>
    <n v="0"/>
    <m/>
    <n v="84.560887268518854"/>
    <s v="Nợ quá hạn từ 60 ngày đến 90 ngày"/>
    <d v="2026-01-15T00:00:00"/>
    <d v="1899-12-30T00:00:00"/>
    <m/>
    <m/>
    <x v="6"/>
    <x v="6"/>
    <m/>
  </r>
  <r>
    <x v="336"/>
    <x v="112"/>
    <d v="2026-01-22T00:00:00"/>
    <s v="BH03363"/>
    <d v="2026-01-22T00:00:00"/>
    <s v="00005157"/>
    <s v="A18MT20- Cửa hàng OKONO 20/14 Mễ Trì"/>
    <n v="918397"/>
    <n v="0"/>
    <n v="73472"/>
    <n v="991869"/>
    <s v="Bán hàng"/>
    <m/>
    <m/>
    <n v="0"/>
    <n v="991869"/>
    <n v="0"/>
    <n v="991869"/>
    <d v="2026-01-22T00:00:00"/>
    <m/>
    <d v="2026-01-22T00:00:00"/>
    <n v="0"/>
    <m/>
    <n v="77.560887268518854"/>
    <s v="Nợ quá hạn từ 60 ngày đến 90 ngày"/>
    <d v="2026-01-22T00:00:00"/>
    <d v="1899-12-30T00:00:00"/>
    <m/>
    <m/>
    <x v="6"/>
    <x v="6"/>
    <m/>
  </r>
  <r>
    <x v="337"/>
    <x v="220"/>
    <d v="2026-01-22T00:00:00"/>
    <s v="BH03364"/>
    <d v="2026-01-22T00:00:00"/>
    <s v="00005158"/>
    <s v="A08TQV24 - Cửa hàng OKONO Trần Quốc Vượng"/>
    <n v="1670765"/>
    <n v="0"/>
    <n v="133661"/>
    <n v="1804426"/>
    <s v="Bán hàng"/>
    <m/>
    <m/>
    <n v="0"/>
    <n v="1804426"/>
    <n v="0"/>
    <n v="1804426"/>
    <d v="2026-01-22T00:00:00"/>
    <m/>
    <d v="2026-01-22T00:00:00"/>
    <n v="0"/>
    <m/>
    <n v="77.560887268518854"/>
    <s v="Nợ quá hạn từ 60 ngày đến 90 ngày"/>
    <d v="2026-01-22T00:00:00"/>
    <d v="1899-12-30T00:00:00"/>
    <m/>
    <m/>
    <x v="6"/>
    <x v="6"/>
    <m/>
  </r>
  <r>
    <x v="325"/>
    <x v="217"/>
    <d v="2026-01-26T00:00:00"/>
    <s v="BH03823"/>
    <d v="2026-01-26T00:00:00"/>
    <s v="00006035"/>
    <s v="A33PT208 - Cửa hàng OKONO 208 Phúc Tân"/>
    <n v="713988"/>
    <n v="0"/>
    <n v="57119"/>
    <n v="771107"/>
    <s v="Bán hàng"/>
    <m/>
    <m/>
    <n v="0"/>
    <n v="771107"/>
    <n v="0"/>
    <n v="771107"/>
    <d v="2026-01-26T00:00:00"/>
    <m/>
    <d v="2026-01-26T00:00:00"/>
    <n v="0"/>
    <m/>
    <n v="73.560887268518854"/>
    <s v="Nợ quá hạn từ 60 ngày đến 90 ngày"/>
    <d v="2026-01-26T00:00:00"/>
    <d v="1899-12-30T00:00:00"/>
    <m/>
    <m/>
    <x v="6"/>
    <x v="6"/>
    <m/>
  </r>
  <r>
    <x v="331"/>
    <x v="219"/>
    <d v="2026-01-26T00:00:00"/>
    <s v="BH03824"/>
    <d v="2026-01-26T00:00:00"/>
    <s v="00006036"/>
    <s v="A12TV18 - Cửa hàng OKONO Trung Văn"/>
    <n v="1123829"/>
    <n v="0"/>
    <n v="89906"/>
    <n v="1213735"/>
    <s v="Bán hàng"/>
    <m/>
    <m/>
    <n v="0"/>
    <n v="1213735"/>
    <n v="0"/>
    <n v="1213735"/>
    <d v="2026-01-26T00:00:00"/>
    <m/>
    <d v="2026-01-26T00:00:00"/>
    <n v="0"/>
    <m/>
    <n v="73.560887268518854"/>
    <s v="Nợ quá hạn từ 60 ngày đến 90 ngày"/>
    <d v="2026-01-26T00:00:00"/>
    <d v="1899-12-30T00:00:00"/>
    <m/>
    <m/>
    <x v="6"/>
    <x v="6"/>
    <m/>
  </r>
  <r>
    <x v="16"/>
    <x v="16"/>
    <d v="2026-01-31T00:00:00"/>
    <m/>
    <d v="2026-01-31T00:00:00"/>
    <m/>
    <s v="Hàng trả T10.2025"/>
    <n v="1171618"/>
    <n v="0"/>
    <n v="93729"/>
    <n v="1265347"/>
    <s v="Hàng trả"/>
    <d v="2026-02-24T00:00:00"/>
    <m/>
    <n v="0"/>
    <n v="-1265347"/>
    <n v="-1265347"/>
    <n v="0"/>
    <d v="2026-01-31T00:00:00"/>
    <m/>
    <d v="2026-01-31T00:00:00"/>
    <n v="0"/>
    <m/>
    <s v=""/>
    <s v="Đã thanh toán"/>
    <d v="2026-01-31T00:00:00"/>
    <d v="2026-02-24T00:00:00"/>
    <m/>
    <m/>
    <x v="6"/>
    <x v="6"/>
    <m/>
  </r>
  <r>
    <x v="16"/>
    <x v="16"/>
    <d v="2026-01-31T00:00:00"/>
    <m/>
    <d v="2026-01-31T00:00:00"/>
    <m/>
    <s v="Hỗ trợ T10.2025"/>
    <n v="282418"/>
    <n v="0"/>
    <n v="22593"/>
    <n v="305011"/>
    <s v="Giảm công nợ"/>
    <d v="2026-02-24T00:00:00"/>
    <m/>
    <n v="0"/>
    <n v="-305011"/>
    <n v="-305011"/>
    <n v="0"/>
    <d v="2026-01-31T00:00:00"/>
    <m/>
    <d v="2026-01-31T00:00:00"/>
    <n v="0"/>
    <m/>
    <s v=""/>
    <s v="Đã thanh toán"/>
    <d v="2026-01-31T00:00:00"/>
    <d v="2026-02-24T00:00:00"/>
    <m/>
    <m/>
    <x v="6"/>
    <x v="6"/>
    <m/>
  </r>
  <r>
    <x v="338"/>
    <x v="221"/>
    <d v="2026-01-02T00:00:00"/>
    <s v="BH01159"/>
    <d v="2026-01-02T00:00:00"/>
    <n v="9"/>
    <s v="Satrafoods BÙI CÔNG TRỪNG"/>
    <n v="1047780"/>
    <n v="0"/>
    <n v="83822"/>
    <n v="1131602"/>
    <s v="Bán hàng"/>
    <m/>
    <m/>
    <n v="0"/>
    <n v="1131602"/>
    <n v="0"/>
    <n v="1131602"/>
    <d v="2026-01-02T00:00:00"/>
    <m/>
    <d v="2026-01-02T00:00:00"/>
    <n v="0"/>
    <m/>
    <n v="97.560887268518854"/>
    <s v="Nợ quá hạn từ 90 ngày đến 120 ngày"/>
    <d v="2026-01-02T00:00:00"/>
    <d v="1899-12-30T00:00:00"/>
    <m/>
    <m/>
    <x v="14"/>
    <x v="14"/>
    <m/>
  </r>
  <r>
    <x v="339"/>
    <x v="44"/>
    <d v="2026-01-03T00:00:00"/>
    <s v="BH00042"/>
    <d v="2026-01-03T00:00:00"/>
    <n v="59"/>
    <s v="P-005284465 - Satrafoods LÊ THỊ HÀ"/>
    <n v="906271"/>
    <n v="0"/>
    <n v="72502"/>
    <n v="978773"/>
    <s v="Bán hàng"/>
    <m/>
    <m/>
    <n v="0"/>
    <n v="978773"/>
    <n v="0"/>
    <n v="978773"/>
    <d v="2026-01-03T00:00:00"/>
    <m/>
    <d v="2026-01-03T00:00:00"/>
    <n v="0"/>
    <m/>
    <n v="96.560887268518854"/>
    <s v="Nợ quá hạn từ 90 ngày đến 120 ngày"/>
    <d v="2026-01-03T00:00:00"/>
    <d v="1899-12-30T00:00:00"/>
    <m/>
    <m/>
    <x v="14"/>
    <x v="14"/>
    <m/>
  </r>
  <r>
    <x v="340"/>
    <x v="144"/>
    <d v="2026-01-03T00:00:00"/>
    <s v="BH00049"/>
    <d v="2026-01-03T00:00:00"/>
    <n v="64"/>
    <s v="P-005284090 - Satrafoods LÒ LU"/>
    <n v="570888"/>
    <n v="0"/>
    <n v="45671"/>
    <n v="616559"/>
    <s v="Bán hàng"/>
    <m/>
    <m/>
    <n v="0"/>
    <n v="616559"/>
    <n v="0"/>
    <n v="616559"/>
    <d v="2026-01-03T00:00:00"/>
    <m/>
    <d v="2026-01-03T00:00:00"/>
    <n v="0"/>
    <m/>
    <n v="96.560887268518854"/>
    <s v="Nợ quá hạn từ 90 ngày đến 120 ngày"/>
    <d v="2026-01-03T00:00:00"/>
    <d v="1899-12-30T00:00:00"/>
    <m/>
    <m/>
    <x v="14"/>
    <x v="14"/>
    <m/>
  </r>
  <r>
    <x v="341"/>
    <x v="48"/>
    <d v="2026-01-05T00:00:00"/>
    <s v="BH00091"/>
    <d v="2026-01-05T00:00:00"/>
    <n v="124"/>
    <s v="P-005287021 - Satrafoods PHẠM THẾ HIỂN 3"/>
    <n v="774156"/>
    <n v="0"/>
    <n v="61932"/>
    <n v="836088"/>
    <s v="Bán hàng"/>
    <m/>
    <m/>
    <n v="0"/>
    <n v="836088"/>
    <n v="0"/>
    <n v="836088"/>
    <d v="2026-01-05T00:00:00"/>
    <m/>
    <d v="2026-01-05T00:00:00"/>
    <n v="0"/>
    <m/>
    <n v="94.560887268518854"/>
    <s v="Nợ quá hạn từ 90 ngày đến 120 ngày"/>
    <d v="2026-01-05T00:00:00"/>
    <d v="1899-12-30T00:00:00"/>
    <m/>
    <m/>
    <x v="14"/>
    <x v="14"/>
    <m/>
  </r>
  <r>
    <x v="342"/>
    <x v="122"/>
    <d v="2026-01-06T00:00:00"/>
    <s v="BH00154"/>
    <d v="2026-01-06T00:00:00"/>
    <n v="598"/>
    <s v="P-005288357 - Satrafoods ĐƯỜNG SỐ 17"/>
    <n v="247226"/>
    <n v="0"/>
    <n v="19778"/>
    <n v="267004"/>
    <s v="Bán hàng"/>
    <m/>
    <m/>
    <n v="0"/>
    <n v="267004"/>
    <n v="0"/>
    <n v="267004"/>
    <d v="2026-01-06T00:00:00"/>
    <m/>
    <d v="2026-01-06T00:00:00"/>
    <n v="0"/>
    <m/>
    <n v="93.560887268518854"/>
    <s v="Nợ quá hạn từ 90 ngày đến 120 ngày"/>
    <d v="2026-01-06T00:00:00"/>
    <d v="1899-12-30T00:00:00"/>
    <m/>
    <m/>
    <x v="14"/>
    <x v="14"/>
    <m/>
  </r>
  <r>
    <x v="343"/>
    <x v="119"/>
    <d v="2026-01-06T00:00:00"/>
    <s v="BH00155"/>
    <d v="2026-01-06T00:00:00"/>
    <n v="599"/>
    <s v="P-005288941 - Satrafoods LÊ THỊ RIÊNG"/>
    <n v="1949516"/>
    <n v="0"/>
    <n v="155961"/>
    <n v="2105477"/>
    <s v="Bán hàng"/>
    <m/>
    <m/>
    <n v="0"/>
    <n v="2105477"/>
    <n v="0"/>
    <n v="2105477"/>
    <d v="2026-01-06T00:00:00"/>
    <m/>
    <d v="2026-01-06T00:00:00"/>
    <n v="0"/>
    <m/>
    <n v="93.560887268518854"/>
    <s v="Nợ quá hạn từ 90 ngày đến 120 ngày"/>
    <d v="2026-01-06T00:00:00"/>
    <d v="1899-12-30T00:00:00"/>
    <m/>
    <m/>
    <x v="14"/>
    <x v="14"/>
    <m/>
  </r>
  <r>
    <x v="344"/>
    <x v="43"/>
    <d v="2026-01-06T00:00:00"/>
    <s v="BH00157"/>
    <d v="2026-01-06T00:00:00"/>
    <n v="601"/>
    <s v="P-005286911 - Satrafoods TÔ KÝ"/>
    <n v="952567"/>
    <n v="0"/>
    <n v="76205"/>
    <n v="1028772"/>
    <s v="Bán hàng"/>
    <m/>
    <m/>
    <n v="0"/>
    <n v="1028772"/>
    <n v="0"/>
    <n v="1028772"/>
    <d v="2026-01-06T00:00:00"/>
    <m/>
    <d v="2026-01-06T00:00:00"/>
    <n v="0"/>
    <m/>
    <n v="93.560887268518854"/>
    <s v="Nợ quá hạn từ 90 ngày đến 120 ngày"/>
    <d v="2026-01-06T00:00:00"/>
    <d v="1899-12-30T00:00:00"/>
    <m/>
    <m/>
    <x v="14"/>
    <x v="14"/>
    <m/>
  </r>
  <r>
    <x v="345"/>
    <x v="145"/>
    <d v="2026-01-06T00:00:00"/>
    <s v="BH00162"/>
    <d v="2026-01-06T00:00:00"/>
    <n v="606"/>
    <s v="P-005289460 - Satrafoods ĐINH ĐỨC THIỆN"/>
    <n v="271708"/>
    <n v="0"/>
    <n v="21737"/>
    <n v="293445"/>
    <s v="Bán hàng"/>
    <m/>
    <m/>
    <n v="0"/>
    <n v="293445"/>
    <n v="0"/>
    <n v="293445"/>
    <d v="2026-01-06T00:00:00"/>
    <m/>
    <d v="2026-01-06T00:00:00"/>
    <n v="0"/>
    <m/>
    <n v="93.560887268518854"/>
    <s v="Nợ quá hạn từ 90 ngày đến 120 ngày"/>
    <d v="2026-01-06T00:00:00"/>
    <d v="1899-12-30T00:00:00"/>
    <m/>
    <m/>
    <x v="14"/>
    <x v="14"/>
    <m/>
  </r>
  <r>
    <x v="346"/>
    <x v="120"/>
    <d v="2026-01-06T00:00:00"/>
    <s v="BH00173"/>
    <d v="2026-01-06T00:00:00"/>
    <n v="615"/>
    <s v="P-005285990 - Satrafoods NGUYỄN DUY TRINH 2"/>
    <n v="656682"/>
    <n v="0"/>
    <n v="52535"/>
    <n v="709217"/>
    <s v="Bán hàng"/>
    <m/>
    <m/>
    <n v="0"/>
    <n v="709217"/>
    <n v="0"/>
    <n v="709217"/>
    <d v="2026-01-06T00:00:00"/>
    <m/>
    <d v="2026-01-06T00:00:00"/>
    <n v="0"/>
    <m/>
    <n v="93.560887268518854"/>
    <s v="Nợ quá hạn từ 90 ngày đến 120 ngày"/>
    <d v="2026-01-06T00:00:00"/>
    <d v="1899-12-30T00:00:00"/>
    <m/>
    <m/>
    <x v="14"/>
    <x v="14"/>
    <m/>
  </r>
  <r>
    <x v="347"/>
    <x v="118"/>
    <d v="2026-01-07T00:00:00"/>
    <s v="BH00270"/>
    <d v="2026-01-07T00:00:00"/>
    <n v="692"/>
    <s v="P-005287400 - Satrafoods 803 Tỉnh Lộ 7"/>
    <n v="2202534"/>
    <n v="0"/>
    <n v="176203"/>
    <n v="2378737"/>
    <s v="Bán hàng"/>
    <m/>
    <m/>
    <n v="0"/>
    <n v="2378737"/>
    <n v="0"/>
    <n v="2378737"/>
    <d v="2026-01-07T00:00:00"/>
    <m/>
    <d v="2026-01-07T00:00:00"/>
    <n v="0"/>
    <m/>
    <n v="92.560887268518854"/>
    <s v="Nợ quá hạn từ 90 ngày đến 120 ngày"/>
    <d v="2026-01-07T00:00:00"/>
    <d v="1899-12-30T00:00:00"/>
    <m/>
    <m/>
    <x v="14"/>
    <x v="14"/>
    <m/>
  </r>
  <r>
    <x v="348"/>
    <x v="222"/>
    <d v="2026-01-07T00:00:00"/>
    <s v="BH00272"/>
    <d v="2026-01-07T00:00:00"/>
    <n v="693"/>
    <s v="P-005287301 - Satrafoods 555 Tỉnh Lộ 7 (CỦ CHI 12)"/>
    <n v="672537"/>
    <n v="0"/>
    <n v="53803"/>
    <n v="726340"/>
    <s v="Bán hàng"/>
    <m/>
    <m/>
    <n v="0"/>
    <n v="726340"/>
    <n v="0"/>
    <n v="726340"/>
    <d v="2026-01-07T00:00:00"/>
    <m/>
    <d v="2026-01-07T00:00:00"/>
    <n v="0"/>
    <m/>
    <n v="92.560887268518854"/>
    <s v="Nợ quá hạn từ 90 ngày đến 120 ngày"/>
    <d v="2026-01-07T00:00:00"/>
    <d v="1899-12-30T00:00:00"/>
    <m/>
    <m/>
    <x v="14"/>
    <x v="14"/>
    <m/>
  </r>
  <r>
    <x v="349"/>
    <x v="51"/>
    <d v="2026-01-07T00:00:00"/>
    <s v="BH00306"/>
    <d v="2026-01-07T00:00:00"/>
    <n v="718"/>
    <s v="P-005291336 - Satrafoods QUANG TRUNG"/>
    <n v="620039"/>
    <n v="0"/>
    <n v="49603"/>
    <n v="669642"/>
    <s v="Bán hàng"/>
    <m/>
    <m/>
    <n v="0"/>
    <n v="669642"/>
    <n v="0"/>
    <n v="669642"/>
    <d v="2026-01-07T00:00:00"/>
    <m/>
    <d v="2026-01-07T00:00:00"/>
    <n v="0"/>
    <m/>
    <n v="92.560887268518854"/>
    <s v="Nợ quá hạn từ 90 ngày đến 120 ngày"/>
    <d v="2026-01-07T00:00:00"/>
    <d v="1899-12-30T00:00:00"/>
    <m/>
    <m/>
    <x v="14"/>
    <x v="14"/>
    <m/>
  </r>
  <r>
    <x v="350"/>
    <x v="42"/>
    <d v="2026-01-07T00:00:00"/>
    <s v="BH00311"/>
    <d v="2026-01-07T00:00:00"/>
    <n v="721"/>
    <s v="P-005290079 - Satrafoods NGUYỄN DUY TRINH 3"/>
    <n v="1151134"/>
    <n v="0"/>
    <n v="92091"/>
    <n v="1243225"/>
    <s v="Bán hàng"/>
    <m/>
    <m/>
    <n v="0"/>
    <n v="1243225"/>
    <n v="0"/>
    <n v="1243225"/>
    <d v="2026-01-07T00:00:00"/>
    <m/>
    <d v="2026-01-07T00:00:00"/>
    <n v="0"/>
    <m/>
    <n v="92.560887268518854"/>
    <s v="Nợ quá hạn từ 90 ngày đến 120 ngày"/>
    <d v="2026-01-07T00:00:00"/>
    <d v="1899-12-30T00:00:00"/>
    <m/>
    <m/>
    <x v="14"/>
    <x v="14"/>
    <m/>
  </r>
  <r>
    <x v="351"/>
    <x v="223"/>
    <d v="2026-01-07T00:00:00"/>
    <s v="BH00382"/>
    <d v="2026-01-07T00:00:00"/>
    <n v="756"/>
    <s v="P-005291717 - Satrafoods HOÀNG BẬT ĐẠT"/>
    <n v="1026720"/>
    <n v="0"/>
    <n v="82138"/>
    <n v="1108858"/>
    <s v="Bán hàng"/>
    <m/>
    <m/>
    <n v="0"/>
    <n v="1108858"/>
    <n v="0"/>
    <n v="1108858"/>
    <d v="2026-01-07T00:00:00"/>
    <m/>
    <d v="2026-01-07T00:00:00"/>
    <n v="0"/>
    <m/>
    <n v="92.560887268518854"/>
    <s v="Nợ quá hạn từ 90 ngày đến 120 ngày"/>
    <d v="2026-01-07T00:00:00"/>
    <d v="1899-12-30T00:00:00"/>
    <m/>
    <m/>
    <x v="14"/>
    <x v="14"/>
    <m/>
  </r>
  <r>
    <x v="352"/>
    <x v="49"/>
    <d v="2026-01-08T00:00:00"/>
    <s v="BH00418"/>
    <d v="2026-01-08T00:00:00"/>
    <n v="1324"/>
    <s v="P-005291288 - Satrafoods LÊ THỊ HOA"/>
    <n v="1116053"/>
    <n v="0"/>
    <n v="89284"/>
    <n v="1205337"/>
    <s v="Bán hàng"/>
    <m/>
    <m/>
    <n v="0"/>
    <n v="1205337"/>
    <n v="0"/>
    <n v="1205337"/>
    <d v="2026-01-08T00:00:00"/>
    <m/>
    <d v="2026-01-08T00:00:00"/>
    <n v="0"/>
    <m/>
    <n v="91.560887268518854"/>
    <s v="Nợ quá hạn từ 90 ngày đến 120 ngày"/>
    <d v="2026-01-08T00:00:00"/>
    <d v="1899-12-30T00:00:00"/>
    <m/>
    <m/>
    <x v="14"/>
    <x v="14"/>
    <m/>
  </r>
  <r>
    <x v="353"/>
    <x v="116"/>
    <d v="2026-01-08T00:00:00"/>
    <s v="BH00429"/>
    <d v="2026-01-08T00:00:00"/>
    <n v="1335"/>
    <s v="P-005293495 - Satrafoods ĐƯỜNG SỐ 2 THỦ ĐỨC"/>
    <n v="608058"/>
    <n v="0"/>
    <n v="48645"/>
    <n v="656703"/>
    <s v="Bán hàng"/>
    <m/>
    <m/>
    <n v="0"/>
    <n v="656703"/>
    <n v="0"/>
    <n v="656703"/>
    <d v="2026-01-08T00:00:00"/>
    <m/>
    <d v="2026-01-08T00:00:00"/>
    <n v="0"/>
    <m/>
    <n v="91.560887268518854"/>
    <s v="Nợ quá hạn từ 90 ngày đến 120 ngày"/>
    <d v="2026-01-08T00:00:00"/>
    <d v="1899-12-30T00:00:00"/>
    <m/>
    <m/>
    <x v="14"/>
    <x v="14"/>
    <m/>
  </r>
  <r>
    <x v="354"/>
    <x v="224"/>
    <d v="2026-01-08T00:00:00"/>
    <s v="BH00444"/>
    <d v="2026-01-08T00:00:00"/>
    <n v="1354"/>
    <s v="P-005291623 - Satrafoods NGUYỄN THỊ BÚP (TCH 2)"/>
    <n v="1075248"/>
    <n v="0"/>
    <n v="86020"/>
    <n v="1161268"/>
    <s v="Bán hàng"/>
    <m/>
    <m/>
    <n v="0"/>
    <n v="1161268"/>
    <n v="0"/>
    <n v="1161268"/>
    <d v="2026-01-08T00:00:00"/>
    <m/>
    <d v="2026-01-08T00:00:00"/>
    <n v="0"/>
    <m/>
    <n v="91.560887268518854"/>
    <s v="Nợ quá hạn từ 90 ngày đến 120 ngày"/>
    <d v="2026-01-08T00:00:00"/>
    <d v="1899-12-30T00:00:00"/>
    <m/>
    <m/>
    <x v="14"/>
    <x v="14"/>
    <m/>
  </r>
  <r>
    <x v="355"/>
    <x v="153"/>
    <d v="2026-01-08T00:00:00"/>
    <s v="BH00454"/>
    <d v="2026-01-08T00:00:00"/>
    <n v="1364"/>
    <s v="P-005292247 - Satrafoods HƯƠNG LỘ 2 -2"/>
    <n v="308234"/>
    <n v="0"/>
    <n v="24659"/>
    <n v="332893"/>
    <s v="Bán hàng"/>
    <m/>
    <m/>
    <n v="0"/>
    <n v="332893"/>
    <n v="0"/>
    <n v="332893"/>
    <d v="2026-01-08T00:00:00"/>
    <m/>
    <d v="2026-01-08T00:00:00"/>
    <n v="0"/>
    <m/>
    <n v="91.560887268518854"/>
    <s v="Nợ quá hạn từ 90 ngày đến 120 ngày"/>
    <d v="2026-01-08T00:00:00"/>
    <d v="1899-12-30T00:00:00"/>
    <m/>
    <m/>
    <x v="14"/>
    <x v="14"/>
    <m/>
  </r>
  <r>
    <x v="356"/>
    <x v="225"/>
    <d v="2026-01-09T00:00:00"/>
    <s v="BH00533"/>
    <d v="2026-01-09T00:00:00"/>
    <n v="1594"/>
    <s v="P-005293665 - Satrafoods CỦ CHI 1"/>
    <n v="1210767"/>
    <n v="0"/>
    <n v="96861"/>
    <n v="1307628"/>
    <s v="Bán hàng"/>
    <m/>
    <m/>
    <n v="0"/>
    <n v="1307628"/>
    <n v="0"/>
    <n v="1307628"/>
    <d v="2026-01-09T00:00:00"/>
    <m/>
    <d v="2026-01-09T00:00:00"/>
    <n v="0"/>
    <m/>
    <n v="90.560887268518854"/>
    <s v="Nợ quá hạn từ 90 ngày đến 120 ngày"/>
    <d v="2026-01-09T00:00:00"/>
    <d v="1899-12-30T00:00:00"/>
    <m/>
    <m/>
    <x v="14"/>
    <x v="14"/>
    <m/>
  </r>
  <r>
    <x v="357"/>
    <x v="149"/>
    <d v="2026-01-09T00:00:00"/>
    <s v="BH00537"/>
    <d v="2026-01-09T00:00:00"/>
    <n v="1598"/>
    <s v="P-005294670 - Satrafoods TRẦN VĂN MƯỜI"/>
    <n v="848476"/>
    <n v="0"/>
    <n v="67878"/>
    <n v="916354"/>
    <s v="Bán hàng"/>
    <m/>
    <m/>
    <n v="0"/>
    <n v="916354"/>
    <n v="0"/>
    <n v="916354"/>
    <d v="2026-01-09T00:00:00"/>
    <m/>
    <d v="2026-01-09T00:00:00"/>
    <n v="0"/>
    <m/>
    <n v="90.560887268518854"/>
    <s v="Nợ quá hạn từ 90 ngày đến 120 ngày"/>
    <d v="2026-01-09T00:00:00"/>
    <d v="1899-12-30T00:00:00"/>
    <m/>
    <m/>
    <x v="14"/>
    <x v="14"/>
    <m/>
  </r>
  <r>
    <x v="341"/>
    <x v="48"/>
    <d v="2026-01-09T00:00:00"/>
    <s v="BH00559"/>
    <d v="2026-01-09T00:00:00"/>
    <n v="1622"/>
    <s v="P-005294335 - Satrafoods PHẠM THẾ HIỂN 3"/>
    <n v="1043982"/>
    <n v="0"/>
    <n v="83519"/>
    <n v="1127501"/>
    <s v="Bán hàng"/>
    <m/>
    <m/>
    <n v="0"/>
    <n v="1127501"/>
    <n v="0"/>
    <n v="1127501"/>
    <d v="2026-01-09T00:00:00"/>
    <m/>
    <d v="2026-01-09T00:00:00"/>
    <n v="0"/>
    <m/>
    <n v="90.560887268518854"/>
    <s v="Nợ quá hạn từ 90 ngày đến 120 ngày"/>
    <d v="2026-01-09T00:00:00"/>
    <d v="1899-12-30T00:00:00"/>
    <m/>
    <m/>
    <x v="14"/>
    <x v="14"/>
    <m/>
  </r>
  <r>
    <x v="358"/>
    <x v="47"/>
    <d v="2026-01-09T00:00:00"/>
    <s v="BH00571"/>
    <d v="2026-01-09T00:00:00"/>
    <n v="1632"/>
    <s v="P-005293996 - Satrafoods NGUYỄN THỊ KIỂU 2"/>
    <n v="571971"/>
    <n v="0"/>
    <n v="45758"/>
    <n v="617729"/>
    <s v="Bán hàng"/>
    <m/>
    <m/>
    <n v="0"/>
    <n v="617729"/>
    <n v="0"/>
    <n v="617729"/>
    <d v="2026-01-09T00:00:00"/>
    <m/>
    <d v="2026-01-09T00:00:00"/>
    <n v="0"/>
    <m/>
    <n v="90.560887268518854"/>
    <s v="Nợ quá hạn từ 90 ngày đến 120 ngày"/>
    <d v="2026-01-09T00:00:00"/>
    <d v="1899-12-30T00:00:00"/>
    <m/>
    <m/>
    <x v="14"/>
    <x v="14"/>
    <m/>
  </r>
  <r>
    <x v="359"/>
    <x v="226"/>
    <d v="2026-01-09T00:00:00"/>
    <s v="BH00575"/>
    <d v="2026-01-09T00:00:00"/>
    <n v="1636"/>
    <s v="P-005294341 - Satrafoods THẠCH LAM"/>
    <n v="504686"/>
    <n v="0"/>
    <n v="40375"/>
    <n v="545061"/>
    <s v="Bán hàng"/>
    <m/>
    <m/>
    <n v="0"/>
    <n v="545061"/>
    <n v="0"/>
    <n v="545061"/>
    <d v="2026-01-09T00:00:00"/>
    <m/>
    <d v="2026-01-09T00:00:00"/>
    <n v="0"/>
    <m/>
    <n v="90.560887268518854"/>
    <s v="Nợ quá hạn từ 90 ngày đến 120 ngày"/>
    <d v="2026-01-09T00:00:00"/>
    <d v="1899-12-30T00:00:00"/>
    <m/>
    <m/>
    <x v="14"/>
    <x v="14"/>
    <m/>
  </r>
  <r>
    <x v="352"/>
    <x v="49"/>
    <d v="2026-01-10T00:00:00"/>
    <s v="BH00628"/>
    <d v="2026-01-10T00:00:00"/>
    <n v="1731"/>
    <s v="P-005296502 - Satrafoods LÊ THỊ HOA"/>
    <n v="785746"/>
    <n v="0"/>
    <n v="62860"/>
    <n v="848606"/>
    <s v="Bán hàng"/>
    <m/>
    <m/>
    <n v="0"/>
    <n v="848606"/>
    <n v="0"/>
    <n v="848606"/>
    <d v="2026-01-10T00:00:00"/>
    <m/>
    <d v="2026-01-10T00:00:00"/>
    <n v="0"/>
    <m/>
    <n v="89.560887268518854"/>
    <s v="Nợ quá hạn từ 60 ngày đến 90 ngày"/>
    <d v="2026-01-10T00:00:00"/>
    <d v="1899-12-30T00:00:00"/>
    <m/>
    <m/>
    <x v="14"/>
    <x v="14"/>
    <m/>
  </r>
  <r>
    <x v="360"/>
    <x v="46"/>
    <d v="2026-01-10T00:00:00"/>
    <s v="BH00629"/>
    <d v="2026-01-10T00:00:00"/>
    <n v="1732"/>
    <s v="P-005296043 - Satrafoods NGUYỄN VĂN KHẠ (CỦ CHI 5)"/>
    <n v="822075"/>
    <n v="0"/>
    <n v="65766"/>
    <n v="887841"/>
    <s v="Bán hàng"/>
    <m/>
    <m/>
    <n v="0"/>
    <n v="887841"/>
    <n v="0"/>
    <n v="887841"/>
    <d v="2026-01-10T00:00:00"/>
    <m/>
    <d v="2026-01-10T00:00:00"/>
    <n v="0"/>
    <m/>
    <n v="89.560887268518854"/>
    <s v="Nợ quá hạn từ 60 ngày đến 90 ngày"/>
    <d v="2026-01-10T00:00:00"/>
    <d v="1899-12-30T00:00:00"/>
    <m/>
    <m/>
    <x v="14"/>
    <x v="14"/>
    <m/>
  </r>
  <r>
    <x v="361"/>
    <x v="41"/>
    <d v="2026-01-10T00:00:00"/>
    <s v="BH00633"/>
    <d v="2026-01-10T00:00:00"/>
    <n v="1735"/>
    <s v="P-005296505 - Satrafoods 260 Trần Não"/>
    <n v="1623355"/>
    <n v="0"/>
    <n v="129868"/>
    <n v="1753223"/>
    <s v="Bán hàng"/>
    <m/>
    <m/>
    <n v="0"/>
    <n v="1753223"/>
    <n v="0"/>
    <n v="1753223"/>
    <d v="2026-01-10T00:00:00"/>
    <m/>
    <d v="2026-01-10T00:00:00"/>
    <n v="0"/>
    <m/>
    <n v="89.560887268518854"/>
    <s v="Nợ quá hạn từ 60 ngày đến 90 ngày"/>
    <d v="2026-01-10T00:00:00"/>
    <d v="1899-12-30T00:00:00"/>
    <m/>
    <m/>
    <x v="14"/>
    <x v="14"/>
    <m/>
  </r>
  <r>
    <x v="338"/>
    <x v="221"/>
    <d v="2026-01-10T00:00:00"/>
    <s v="BH00641"/>
    <d v="2026-01-10T00:00:00"/>
    <n v="1743"/>
    <s v="P-005296812 - Satrafoods BÙI CÔNG TRỪNG"/>
    <n v="3180411"/>
    <n v="0"/>
    <n v="254433"/>
    <n v="3434844"/>
    <s v="Bán hàng"/>
    <m/>
    <m/>
    <n v="0"/>
    <n v="3434844"/>
    <n v="0"/>
    <n v="3434844"/>
    <d v="2026-01-10T00:00:00"/>
    <m/>
    <d v="2026-01-10T00:00:00"/>
    <n v="0"/>
    <m/>
    <n v="89.560887268518854"/>
    <s v="Nợ quá hạn từ 60 ngày đến 90 ngày"/>
    <d v="2026-01-10T00:00:00"/>
    <d v="1899-12-30T00:00:00"/>
    <m/>
    <m/>
    <x v="14"/>
    <x v="14"/>
    <m/>
  </r>
  <r>
    <x v="362"/>
    <x v="143"/>
    <d v="2026-01-12T00:00:00"/>
    <s v="BH00933"/>
    <d v="2026-01-12T00:00:00"/>
    <n v="1880"/>
    <s v="P-005297860 - Satrafoods ĐƯỜNG SỐ 41"/>
    <n v="1706700"/>
    <n v="0"/>
    <n v="136536"/>
    <n v="1843236"/>
    <s v="Bán hàng"/>
    <m/>
    <m/>
    <n v="0"/>
    <n v="1843236"/>
    <n v="0"/>
    <n v="1843236"/>
    <d v="2026-01-12T00:00:00"/>
    <m/>
    <d v="2026-01-12T00:00:00"/>
    <n v="0"/>
    <m/>
    <n v="87.560887268518854"/>
    <s v="Nợ quá hạn từ 60 ngày đến 90 ngày"/>
    <d v="2026-01-12T00:00:00"/>
    <d v="1899-12-30T00:00:00"/>
    <m/>
    <m/>
    <x v="14"/>
    <x v="14"/>
    <m/>
  </r>
  <r>
    <x v="363"/>
    <x v="117"/>
    <d v="2026-01-14T00:00:00"/>
    <s v="BH01055"/>
    <d v="2026-01-14T00:00:00"/>
    <n v="2660"/>
    <s v="P-005301315 - Satrafoods NGUYỄN THƯỢNG HIỀN"/>
    <n v="756661"/>
    <n v="0"/>
    <n v="60533"/>
    <n v="817194"/>
    <s v="Bán hàng"/>
    <m/>
    <m/>
    <n v="0"/>
    <n v="817194"/>
    <n v="0"/>
    <n v="817194"/>
    <d v="2026-01-14T00:00:00"/>
    <m/>
    <d v="2026-01-14T00:00:00"/>
    <n v="0"/>
    <m/>
    <n v="85.560887268518854"/>
    <s v="Nợ quá hạn từ 60 ngày đến 90 ngày"/>
    <d v="2026-01-14T00:00:00"/>
    <d v="1899-12-30T00:00:00"/>
    <m/>
    <m/>
    <x v="14"/>
    <x v="14"/>
    <m/>
  </r>
  <r>
    <x v="364"/>
    <x v="115"/>
    <d v="2026-01-14T00:00:00"/>
    <s v="BH01062"/>
    <d v="2026-01-14T00:00:00"/>
    <n v="2669"/>
    <s v="P-005298894 - Satrafoods LÊ VĂN LƯƠNG"/>
    <n v="556964"/>
    <n v="0"/>
    <n v="44557"/>
    <n v="601521"/>
    <s v="Bán hàng"/>
    <m/>
    <m/>
    <n v="0"/>
    <n v="601521"/>
    <n v="0"/>
    <n v="601521"/>
    <d v="2026-01-14T00:00:00"/>
    <m/>
    <d v="2026-01-14T00:00:00"/>
    <n v="0"/>
    <m/>
    <n v="85.560887268518854"/>
    <s v="Nợ quá hạn từ 60 ngày đến 90 ngày"/>
    <d v="2026-01-14T00:00:00"/>
    <d v="1899-12-30T00:00:00"/>
    <m/>
    <m/>
    <x v="14"/>
    <x v="14"/>
    <m/>
  </r>
  <r>
    <x v="365"/>
    <x v="151"/>
    <d v="2026-01-14T00:00:00"/>
    <s v="BH01063"/>
    <d v="2026-01-14T00:00:00"/>
    <n v="2670"/>
    <s v="P-005298887 - Satrafoods LÊ VĂN LINH"/>
    <n v="659255"/>
    <n v="0"/>
    <n v="52740"/>
    <n v="711995"/>
    <s v="Bán hàng"/>
    <m/>
    <m/>
    <n v="0"/>
    <n v="711995"/>
    <n v="0"/>
    <n v="711995"/>
    <d v="2026-01-14T00:00:00"/>
    <m/>
    <d v="2026-01-14T00:00:00"/>
    <n v="0"/>
    <m/>
    <n v="85.560887268518854"/>
    <s v="Nợ quá hạn từ 60 ngày đến 90 ngày"/>
    <d v="2026-01-14T00:00:00"/>
    <d v="1899-12-30T00:00:00"/>
    <m/>
    <m/>
    <x v="14"/>
    <x v="14"/>
    <m/>
  </r>
  <r>
    <x v="366"/>
    <x v="148"/>
    <d v="2026-01-14T00:00:00"/>
    <s v="BH01081"/>
    <d v="2026-01-14T00:00:00"/>
    <n v="2689"/>
    <s v="P-005298867 - Satrafoods DƯƠNG CÔNG KHI"/>
    <n v="588334"/>
    <n v="0"/>
    <n v="47067"/>
    <n v="635401"/>
    <s v="Bán hàng"/>
    <m/>
    <m/>
    <n v="0"/>
    <n v="635401"/>
    <n v="0"/>
    <n v="635401"/>
    <d v="2026-01-14T00:00:00"/>
    <m/>
    <d v="2026-01-14T00:00:00"/>
    <n v="0"/>
    <m/>
    <n v="85.560887268518854"/>
    <s v="Nợ quá hạn từ 60 ngày đến 90 ngày"/>
    <d v="2026-01-14T00:00:00"/>
    <d v="1899-12-30T00:00:00"/>
    <m/>
    <m/>
    <x v="14"/>
    <x v="14"/>
    <m/>
  </r>
  <r>
    <x v="354"/>
    <x v="224"/>
    <d v="2026-01-16T00:00:00"/>
    <s v="BH01351"/>
    <d v="2026-01-16T00:00:00"/>
    <n v="3188"/>
    <s v="P-005301975 - Satrafoods NGUYỄN THỊ BÚP (TCH 2)"/>
    <n v="294000"/>
    <n v="0"/>
    <n v="23520"/>
    <n v="317520"/>
    <s v="Bán hàng"/>
    <m/>
    <m/>
    <n v="0"/>
    <n v="317520"/>
    <n v="0"/>
    <n v="317520"/>
    <d v="2026-01-16T00:00:00"/>
    <m/>
    <d v="2026-01-16T00:00:00"/>
    <n v="0"/>
    <m/>
    <n v="83.560887268518854"/>
    <s v="Nợ quá hạn từ 60 ngày đến 90 ngày"/>
    <d v="2026-01-16T00:00:00"/>
    <d v="1899-12-30T00:00:00"/>
    <m/>
    <m/>
    <x v="14"/>
    <x v="14"/>
    <m/>
  </r>
  <r>
    <x v="352"/>
    <x v="49"/>
    <d v="2026-01-17T00:00:00"/>
    <s v="BH01532"/>
    <d v="2026-01-17T00:00:00"/>
    <n v="3279"/>
    <s v="P-005305219 - Satrafoods LÊ THỊ HOA"/>
    <n v="1438269"/>
    <n v="0"/>
    <n v="115062"/>
    <n v="1553331"/>
    <s v="Bán hàng"/>
    <m/>
    <m/>
    <n v="0"/>
    <n v="1553331"/>
    <n v="0"/>
    <n v="1553331"/>
    <d v="2026-01-17T00:00:00"/>
    <m/>
    <d v="2026-01-17T00:00:00"/>
    <n v="0"/>
    <m/>
    <n v="82.560887268518854"/>
    <s v="Nợ quá hạn từ 60 ngày đến 90 ngày"/>
    <d v="2026-01-17T00:00:00"/>
    <d v="1899-12-30T00:00:00"/>
    <m/>
    <m/>
    <x v="14"/>
    <x v="14"/>
    <m/>
  </r>
  <r>
    <x v="354"/>
    <x v="224"/>
    <d v="2026-01-20T00:00:00"/>
    <s v="BH01713"/>
    <d v="2026-01-20T00:00:00"/>
    <n v="4055"/>
    <s v="P-005305487 - Satrafoods NGUYỄN THỊ BÚP (TCH 2)"/>
    <n v="424668"/>
    <n v="0"/>
    <n v="33973"/>
    <n v="458641"/>
    <s v="Bán hàng"/>
    <m/>
    <m/>
    <n v="0"/>
    <n v="458641"/>
    <n v="0"/>
    <n v="458641"/>
    <d v="2026-01-20T00:00:00"/>
    <m/>
    <d v="2026-01-20T00:00:00"/>
    <n v="0"/>
    <m/>
    <n v="79.560887268518854"/>
    <s v="Nợ quá hạn từ 60 ngày đến 90 ngày"/>
    <d v="2026-01-20T00:00:00"/>
    <d v="1899-12-30T00:00:00"/>
    <m/>
    <m/>
    <x v="14"/>
    <x v="14"/>
    <m/>
  </r>
  <r>
    <x v="347"/>
    <x v="118"/>
    <d v="2026-01-21T00:00:00"/>
    <s v="BH01867"/>
    <d v="2026-01-21T00:00:00"/>
    <n v="4718"/>
    <s v="P-005307128 - Satrafoods 803 Tỉnh Lộ 7"/>
    <n v="2241990"/>
    <n v="0"/>
    <n v="179359"/>
    <n v="2421349"/>
    <s v="Bán hàng"/>
    <m/>
    <m/>
    <n v="0"/>
    <n v="2421349"/>
    <n v="0"/>
    <n v="2421349"/>
    <d v="2026-01-21T00:00:00"/>
    <m/>
    <d v="2026-01-21T00:00:00"/>
    <n v="0"/>
    <m/>
    <n v="78.560887268518854"/>
    <s v="Nợ quá hạn từ 60 ngày đến 90 ngày"/>
    <d v="2026-01-21T00:00:00"/>
    <d v="1899-12-30T00:00:00"/>
    <m/>
    <m/>
    <x v="14"/>
    <x v="14"/>
    <m/>
  </r>
  <r>
    <x v="367"/>
    <x v="52"/>
    <d v="2026-01-21T00:00:00"/>
    <s v="BH01872"/>
    <d v="2026-01-21T00:00:00"/>
    <n v="4724"/>
    <s v="P-005308504 - Satrafoods LÊ MINH NHỰT"/>
    <n v="507488"/>
    <n v="0"/>
    <n v="40599"/>
    <n v="548087"/>
    <s v="Bán hàng"/>
    <m/>
    <m/>
    <n v="0"/>
    <n v="548087"/>
    <n v="0"/>
    <n v="548087"/>
    <d v="2026-01-21T00:00:00"/>
    <m/>
    <d v="2026-01-21T00:00:00"/>
    <n v="0"/>
    <m/>
    <n v="78.560887268518854"/>
    <s v="Nợ quá hạn từ 60 ngày đến 90 ngày"/>
    <d v="2026-01-21T00:00:00"/>
    <d v="1899-12-30T00:00:00"/>
    <m/>
    <m/>
    <x v="14"/>
    <x v="14"/>
    <m/>
  </r>
  <r>
    <x v="368"/>
    <x v="142"/>
    <d v="2026-01-21T00:00:00"/>
    <s v="BH01878"/>
    <d v="2026-01-21T00:00:00"/>
    <n v="4729"/>
    <s v="P-005307052 - Satrafoods TỈNH LỘ 43"/>
    <n v="896040"/>
    <n v="0"/>
    <n v="71683"/>
    <n v="967723"/>
    <s v="Bán hàng"/>
    <m/>
    <m/>
    <n v="0"/>
    <n v="967723"/>
    <n v="0"/>
    <n v="967723"/>
    <d v="2026-01-21T00:00:00"/>
    <m/>
    <d v="2026-01-21T00:00:00"/>
    <n v="0"/>
    <m/>
    <n v="78.560887268518854"/>
    <s v="Nợ quá hạn từ 60 ngày đến 90 ngày"/>
    <d v="2026-01-21T00:00:00"/>
    <d v="1899-12-30T00:00:00"/>
    <m/>
    <m/>
    <x v="14"/>
    <x v="14"/>
    <m/>
  </r>
  <r>
    <x v="369"/>
    <x v="227"/>
    <d v="2026-01-21T00:00:00"/>
    <s v="BH01895"/>
    <d v="2026-01-21T00:00:00"/>
    <n v="4744"/>
    <s v="P-005308117 - Satrafoods HOÀNG HOA THÁM"/>
    <n v="668853"/>
    <n v="0"/>
    <n v="53508"/>
    <n v="722361"/>
    <s v="Bán hàng"/>
    <m/>
    <m/>
    <n v="0"/>
    <n v="722361"/>
    <n v="0"/>
    <n v="722361"/>
    <d v="2026-01-21T00:00:00"/>
    <m/>
    <d v="2026-01-21T00:00:00"/>
    <n v="0"/>
    <m/>
    <n v="78.560887268518854"/>
    <s v="Nợ quá hạn từ 60 ngày đến 90 ngày"/>
    <d v="2026-01-21T00:00:00"/>
    <d v="1899-12-30T00:00:00"/>
    <m/>
    <m/>
    <x v="14"/>
    <x v="14"/>
    <m/>
  </r>
  <r>
    <x v="357"/>
    <x v="149"/>
    <d v="2026-01-21T00:00:00"/>
    <s v="BH01922"/>
    <d v="2026-01-21T00:00:00"/>
    <n v="4771"/>
    <s v="P-005307020 - Satrafoods TRẦN VĂN MƯỜI"/>
    <n v="1041591"/>
    <n v="0"/>
    <n v="83327"/>
    <n v="1124918"/>
    <s v="Bán hàng"/>
    <m/>
    <m/>
    <n v="0"/>
    <n v="1124918"/>
    <n v="0"/>
    <n v="1124918"/>
    <d v="2026-01-21T00:00:00"/>
    <m/>
    <d v="2026-01-21T00:00:00"/>
    <n v="0"/>
    <m/>
    <n v="78.560887268518854"/>
    <s v="Nợ quá hạn từ 60 ngày đến 90 ngày"/>
    <d v="2026-01-21T00:00:00"/>
    <d v="1899-12-30T00:00:00"/>
    <m/>
    <m/>
    <x v="14"/>
    <x v="14"/>
    <m/>
  </r>
  <r>
    <x v="370"/>
    <x v="228"/>
    <d v="2026-01-22T00:00:00"/>
    <s v="BH01976"/>
    <d v="2026-01-22T00:00:00"/>
    <n v="5141"/>
    <s v="P-005305048 - Satrafoods HÀ HUY GIÁP 2"/>
    <n v="1043578"/>
    <n v="0"/>
    <n v="83486"/>
    <n v="1127064"/>
    <s v="Bán hàng"/>
    <m/>
    <m/>
    <n v="0"/>
    <n v="1127064"/>
    <n v="0"/>
    <n v="1127064"/>
    <d v="2026-01-22T00:00:00"/>
    <m/>
    <d v="2026-01-22T00:00:00"/>
    <n v="0"/>
    <m/>
    <n v="77.560887268518854"/>
    <s v="Nợ quá hạn từ 60 ngày đến 90 ngày"/>
    <d v="2026-01-22T00:00:00"/>
    <d v="1899-12-30T00:00:00"/>
    <m/>
    <m/>
    <x v="14"/>
    <x v="14"/>
    <m/>
  </r>
  <r>
    <x v="341"/>
    <x v="48"/>
    <d v="2026-01-23T00:00:00"/>
    <s v="BH02018"/>
    <d v="2026-01-23T00:00:00"/>
    <n v="5216"/>
    <s v="P-005308072 - Satrafoods PHẠM THẾ HIỂN 3"/>
    <n v="754233"/>
    <n v="0"/>
    <n v="60339"/>
    <n v="814572"/>
    <s v="Bán hàng"/>
    <m/>
    <m/>
    <n v="0"/>
    <n v="814572"/>
    <n v="0"/>
    <n v="814572"/>
    <d v="2026-01-23T00:00:00"/>
    <m/>
    <d v="2026-01-23T00:00:00"/>
    <n v="0"/>
    <m/>
    <n v="76.560887268518854"/>
    <s v="Nợ quá hạn từ 60 ngày đến 90 ngày"/>
    <d v="2026-01-23T00:00:00"/>
    <d v="1899-12-30T00:00:00"/>
    <m/>
    <m/>
    <x v="14"/>
    <x v="14"/>
    <m/>
  </r>
  <r>
    <x v="353"/>
    <x v="116"/>
    <d v="2026-01-23T00:00:00"/>
    <s v="BH02025"/>
    <d v="2026-01-23T00:00:00"/>
    <n v="5221"/>
    <s v="P-005310933 - Satrafoods ĐƯỜNG SỐ 2 THỦ ĐỨC"/>
    <n v="534627"/>
    <n v="0"/>
    <n v="42770"/>
    <n v="577397"/>
    <s v="Bán hàng"/>
    <m/>
    <m/>
    <n v="0"/>
    <n v="577397"/>
    <n v="0"/>
    <n v="577397"/>
    <d v="2026-01-23T00:00:00"/>
    <m/>
    <d v="2026-01-23T00:00:00"/>
    <n v="0"/>
    <m/>
    <n v="76.560887268518854"/>
    <s v="Nợ quá hạn từ 60 ngày đến 90 ngày"/>
    <d v="2026-01-23T00:00:00"/>
    <d v="1899-12-30T00:00:00"/>
    <m/>
    <m/>
    <x v="14"/>
    <x v="14"/>
    <m/>
  </r>
  <r>
    <x v="371"/>
    <x v="50"/>
    <d v="2026-01-23T00:00:00"/>
    <s v="BH02123"/>
    <d v="2026-01-23T00:00:00"/>
    <n v="5247"/>
    <s v="P-005311960 - Satrafoods PHAN ĐĂNG LƯU"/>
    <n v="1214040"/>
    <n v="0"/>
    <n v="97123"/>
    <n v="1311163"/>
    <s v="Bán hàng"/>
    <m/>
    <m/>
    <n v="0"/>
    <n v="1311163"/>
    <n v="0"/>
    <n v="1311163"/>
    <d v="2026-01-23T00:00:00"/>
    <m/>
    <d v="2026-01-23T00:00:00"/>
    <n v="0"/>
    <m/>
    <n v="76.560887268518854"/>
    <s v="Nợ quá hạn từ 60 ngày đến 90 ngày"/>
    <d v="2026-01-23T00:00:00"/>
    <d v="1899-12-30T00:00:00"/>
    <m/>
    <m/>
    <x v="14"/>
    <x v="14"/>
    <m/>
  </r>
  <r>
    <x v="364"/>
    <x v="115"/>
    <d v="2026-01-23T00:00:00"/>
    <s v="BH02541"/>
    <d v="2026-01-24T00:00:00"/>
    <n v="5273"/>
    <s v="P-005309371 - Satrafoods LÊ VĂN LƯƠNG"/>
    <n v="303500"/>
    <n v="0"/>
    <n v="24280"/>
    <n v="327780"/>
    <s v="Bán hàng"/>
    <m/>
    <m/>
    <n v="0"/>
    <n v="327780"/>
    <n v="0"/>
    <n v="327780"/>
    <d v="2026-01-24T00:00:00"/>
    <m/>
    <d v="2026-01-24T00:00:00"/>
    <n v="0"/>
    <m/>
    <n v="75.560887268518854"/>
    <s v="Nợ quá hạn từ 60 ngày đến 90 ngày"/>
    <d v="2026-01-24T00:00:00"/>
    <d v="1899-12-30T00:00:00"/>
    <m/>
    <m/>
    <x v="14"/>
    <x v="14"/>
    <m/>
  </r>
  <r>
    <x v="352"/>
    <x v="49"/>
    <d v="2026-01-24T00:00:00"/>
    <s v="BH02542"/>
    <d v="2026-01-24T00:00:00"/>
    <n v="5274"/>
    <s v="P-005311990 - Satrafoods LÊ THỊ HOA"/>
    <n v="645130"/>
    <n v="0"/>
    <n v="51610"/>
    <n v="696740"/>
    <s v="Bán hàng"/>
    <m/>
    <m/>
    <n v="0"/>
    <n v="696740"/>
    <n v="0"/>
    <n v="696740"/>
    <d v="2026-01-24T00:00:00"/>
    <m/>
    <d v="2026-01-24T00:00:00"/>
    <n v="0"/>
    <m/>
    <n v="75.560887268518854"/>
    <s v="Nợ quá hạn từ 60 ngày đến 90 ngày"/>
    <d v="2026-01-24T00:00:00"/>
    <d v="1899-12-30T00:00:00"/>
    <m/>
    <m/>
    <x v="14"/>
    <x v="14"/>
    <m/>
  </r>
  <r>
    <x v="338"/>
    <x v="221"/>
    <d v="2026-01-25T00:00:00"/>
    <s v="BH02593"/>
    <d v="2026-01-25T00:00:00"/>
    <n v="5986"/>
    <s v="P-005312996 - Satrafoods BÙI CÔNG TRỪNG"/>
    <n v="1091806"/>
    <n v="0"/>
    <n v="87344"/>
    <n v="1179150"/>
    <s v="Bán hàng"/>
    <m/>
    <m/>
    <n v="0"/>
    <n v="1179150"/>
    <n v="0"/>
    <n v="1179150"/>
    <d v="2026-01-25T00:00:00"/>
    <m/>
    <d v="2026-01-25T00:00:00"/>
    <n v="0"/>
    <m/>
    <n v="74.560887268518854"/>
    <s v="Nợ quá hạn từ 60 ngày đến 90 ngày"/>
    <d v="2026-01-25T00:00:00"/>
    <d v="1899-12-30T00:00:00"/>
    <m/>
    <m/>
    <x v="14"/>
    <x v="14"/>
    <m/>
  </r>
  <r>
    <x v="340"/>
    <x v="144"/>
    <d v="2026-01-25T00:00:00"/>
    <s v="BH02605"/>
    <d v="2026-01-25T00:00:00"/>
    <n v="5998"/>
    <s v="P-005309738 - Satrafoods LÒ LU"/>
    <n v="1072610"/>
    <n v="0"/>
    <n v="85809"/>
    <n v="1158419"/>
    <s v="Bán hàng"/>
    <m/>
    <m/>
    <n v="0"/>
    <n v="1158419"/>
    <n v="0"/>
    <n v="1158419"/>
    <d v="2026-01-25T00:00:00"/>
    <m/>
    <d v="2026-01-25T00:00:00"/>
    <n v="0"/>
    <m/>
    <n v="74.560887268518854"/>
    <s v="Nợ quá hạn từ 60 ngày đến 90 ngày"/>
    <d v="2026-01-25T00:00:00"/>
    <d v="1899-12-30T00:00:00"/>
    <m/>
    <m/>
    <x v="14"/>
    <x v="14"/>
    <m/>
  </r>
  <r>
    <x v="372"/>
    <x v="152"/>
    <d v="2026-01-27T00:00:00"/>
    <s v="BH02664"/>
    <d v="2026-01-27T00:00:00"/>
    <n v="6118"/>
    <s v="P-005315197 - Satrafoods THẠNH LỘC"/>
    <n v="550173"/>
    <n v="0"/>
    <n v="44014"/>
    <n v="594187"/>
    <s v="Bán hàng"/>
    <m/>
    <m/>
    <n v="0"/>
    <n v="594187"/>
    <n v="0"/>
    <n v="594187"/>
    <d v="2026-01-27T00:00:00"/>
    <m/>
    <d v="2026-01-27T00:00:00"/>
    <n v="0"/>
    <m/>
    <n v="72.560887268518854"/>
    <s v="Nợ quá hạn từ 60 ngày đến 90 ngày"/>
    <d v="2026-01-27T00:00:00"/>
    <d v="1899-12-30T00:00:00"/>
    <m/>
    <m/>
    <x v="14"/>
    <x v="14"/>
    <m/>
  </r>
  <r>
    <x v="373"/>
    <x v="147"/>
    <d v="2026-01-28T00:00:00"/>
    <s v="BH02726"/>
    <d v="2026-01-28T00:00:00"/>
    <n v="6781"/>
    <s v="P-005316778 - Satrafoods TỈNH LỘ 8 (CỦ CHI 9)"/>
    <n v="1299245"/>
    <n v="0"/>
    <n v="103940"/>
    <n v="1403185"/>
    <s v="Bán hàng"/>
    <m/>
    <m/>
    <n v="0"/>
    <n v="1403185"/>
    <n v="0"/>
    <n v="1403185"/>
    <d v="2026-01-28T00:00:00"/>
    <m/>
    <d v="2026-01-28T00:00:00"/>
    <n v="0"/>
    <m/>
    <n v="71.560887268518854"/>
    <s v="Nợ quá hạn từ 60 ngày đến 90 ngày"/>
    <d v="2026-01-28T00:00:00"/>
    <d v="1899-12-30T00:00:00"/>
    <m/>
    <m/>
    <x v="14"/>
    <x v="14"/>
    <m/>
  </r>
  <r>
    <x v="343"/>
    <x v="119"/>
    <d v="2026-01-28T00:00:00"/>
    <s v="BH02732"/>
    <d v="2026-01-28T00:00:00"/>
    <n v="6753"/>
    <s v="P-005317211 - Satrafoods LÊ THỊ RIÊNG"/>
    <n v="1368198"/>
    <n v="0"/>
    <n v="109456"/>
    <n v="1477654"/>
    <s v="Bán hàng"/>
    <m/>
    <m/>
    <n v="0"/>
    <n v="1477654"/>
    <n v="0"/>
    <n v="1477654"/>
    <d v="2026-01-28T00:00:00"/>
    <m/>
    <d v="2026-01-28T00:00:00"/>
    <n v="0"/>
    <m/>
    <n v="71.560887268518854"/>
    <s v="Nợ quá hạn từ 60 ngày đến 90 ngày"/>
    <d v="2026-01-28T00:00:00"/>
    <d v="1899-12-30T00:00:00"/>
    <m/>
    <m/>
    <x v="14"/>
    <x v="14"/>
    <m/>
  </r>
  <r>
    <x v="374"/>
    <x v="229"/>
    <d v="2026-01-30T00:00:00"/>
    <s v="BH03163"/>
    <d v="2026-01-30T00:00:00"/>
    <n v="7248"/>
    <s v="P-005316647 - Satrafoods LẠC LONG QUÂN 1"/>
    <n v="2628284"/>
    <n v="0"/>
    <n v="210263"/>
    <n v="2838547"/>
    <s v="Bán hàng"/>
    <m/>
    <m/>
    <n v="0"/>
    <n v="2838547"/>
    <n v="0"/>
    <n v="2838547"/>
    <d v="2026-01-30T00:00:00"/>
    <m/>
    <d v="2026-01-30T00:00:00"/>
    <n v="0"/>
    <m/>
    <n v="69.560887268518854"/>
    <s v="Nợ quá hạn từ 60 ngày đến 90 ngày"/>
    <d v="2026-01-30T00:00:00"/>
    <d v="1899-12-30T00:00:00"/>
    <m/>
    <m/>
    <x v="14"/>
    <x v="14"/>
    <m/>
  </r>
  <r>
    <x v="355"/>
    <x v="153"/>
    <d v="2026-01-30T00:00:00"/>
    <s v="BH03176"/>
    <d v="2026-01-30T00:00:00"/>
    <n v="7252"/>
    <s v="P-005319704 - Satrafoods HƯƠNG LỘ 2 -2"/>
    <n v="414011"/>
    <n v="0"/>
    <n v="33121"/>
    <n v="447132"/>
    <s v="Bán hàng"/>
    <m/>
    <m/>
    <n v="0"/>
    <n v="447132"/>
    <n v="0"/>
    <n v="447132"/>
    <d v="2026-01-30T00:00:00"/>
    <m/>
    <d v="2026-01-30T00:00:00"/>
    <n v="0"/>
    <m/>
    <n v="69.560887268518854"/>
    <s v="Nợ quá hạn từ 60 ngày đến 90 ngày"/>
    <d v="2026-01-30T00:00:00"/>
    <d v="1899-12-30T00:00:00"/>
    <m/>
    <m/>
    <x v="14"/>
    <x v="14"/>
    <m/>
  </r>
  <r>
    <x v="349"/>
    <x v="51"/>
    <d v="2026-01-30T00:00:00"/>
    <s v="BH03186"/>
    <d v="2026-01-30T00:00:00"/>
    <n v="7256"/>
    <s v="P-005318103 - Satrafoods QUANG TRUNG"/>
    <n v="478345"/>
    <n v="0"/>
    <n v="38268"/>
    <n v="516613"/>
    <s v="Bán hàng"/>
    <m/>
    <m/>
    <n v="0"/>
    <n v="516613"/>
    <n v="0"/>
    <n v="516613"/>
    <d v="2026-01-30T00:00:00"/>
    <m/>
    <d v="2026-01-30T00:00:00"/>
    <n v="0"/>
    <m/>
    <n v="69.560887268518854"/>
    <s v="Nợ quá hạn từ 60 ngày đến 90 ngày"/>
    <d v="2026-01-30T00:00:00"/>
    <d v="1899-12-30T00:00:00"/>
    <m/>
    <m/>
    <x v="14"/>
    <x v="14"/>
    <m/>
  </r>
  <r>
    <x v="346"/>
    <x v="120"/>
    <d v="2026-01-30T00:00:00"/>
    <s v="BH03308"/>
    <d v="2026-01-30T00:00:00"/>
    <n v="7282"/>
    <s v="P-005319213 - Satrafoods NGUYỄN DUY TRINH 2"/>
    <n v="724740"/>
    <n v="0"/>
    <n v="57979"/>
    <n v="782719"/>
    <s v="Bán hàng"/>
    <m/>
    <m/>
    <n v="0"/>
    <n v="782719"/>
    <n v="0"/>
    <n v="782719"/>
    <d v="2026-01-30T00:00:00"/>
    <m/>
    <d v="2026-01-30T00:00:00"/>
    <n v="0"/>
    <m/>
    <n v="69.560887268518854"/>
    <s v="Nợ quá hạn từ 60 ngày đến 90 ngày"/>
    <d v="2026-01-30T00:00:00"/>
    <d v="1899-12-30T00:00:00"/>
    <m/>
    <m/>
    <x v="14"/>
    <x v="14"/>
    <m/>
  </r>
  <r>
    <x v="357"/>
    <x v="149"/>
    <d v="2026-01-31T00:00:00"/>
    <s v="BH03685"/>
    <d v="2026-01-31T00:00:00"/>
    <n v="7320"/>
    <s v="P-005320442 - Satrafoods TRẦN VĂN MƯỜI"/>
    <n v="1010493"/>
    <n v="0"/>
    <n v="80839"/>
    <n v="1091332"/>
    <s v="Bán hàng"/>
    <m/>
    <m/>
    <n v="0"/>
    <n v="1091332"/>
    <n v="0"/>
    <n v="1091332"/>
    <d v="2026-01-31T00:00:00"/>
    <m/>
    <d v="2026-01-31T00:00:00"/>
    <n v="0"/>
    <m/>
    <n v="68.560887268518854"/>
    <s v="Nợ quá hạn từ 60 ngày đến 90 ngày"/>
    <d v="2026-01-31T00:00:00"/>
    <d v="1899-12-30T00:00:00"/>
    <m/>
    <m/>
    <x v="14"/>
    <x v="14"/>
    <m/>
  </r>
  <r>
    <x v="339"/>
    <x v="44"/>
    <d v="2026-01-31T00:00:00"/>
    <s v="BH03686"/>
    <d v="2026-01-31T00:00:00"/>
    <n v="7321"/>
    <s v="P-005320396 - Satrafoods LÊ THỊ HÀ"/>
    <n v="1098928"/>
    <n v="0"/>
    <n v="87914"/>
    <n v="1186842"/>
    <s v="Bán hàng"/>
    <m/>
    <m/>
    <n v="0"/>
    <n v="1186842"/>
    <n v="0"/>
    <n v="1186842"/>
    <d v="2026-01-31T00:00:00"/>
    <m/>
    <d v="2026-01-31T00:00:00"/>
    <n v="0"/>
    <m/>
    <n v="68.560887268518854"/>
    <s v="Nợ quá hạn từ 60 ngày đến 90 ngày"/>
    <d v="2026-01-31T00:00:00"/>
    <d v="1899-12-30T00:00:00"/>
    <m/>
    <m/>
    <x v="14"/>
    <x v="14"/>
    <m/>
  </r>
  <r>
    <x v="375"/>
    <x v="0"/>
    <d v="2026-01-05T00:00:00"/>
    <s v="BH00086"/>
    <d v="2026-01-05T00:00:00"/>
    <n v="119"/>
    <s v="P-000233976"/>
    <n v="1912731"/>
    <n v="0"/>
    <n v="153018"/>
    <n v="2065749"/>
    <s v="Bán hàng"/>
    <d v="2026-03-02T00:00:00"/>
    <m/>
    <n v="0"/>
    <n v="2065749"/>
    <n v="2065749"/>
    <n v="0"/>
    <d v="2026-01-05T00:00:00"/>
    <m/>
    <d v="2026-01-05T00:00:00"/>
    <n v="0"/>
    <m/>
    <s v=""/>
    <s v="Đã thanh toán"/>
    <d v="2026-01-05T00:00:00"/>
    <d v="2026-03-02T00:00:00"/>
    <m/>
    <m/>
    <x v="0"/>
    <x v="0"/>
    <m/>
  </r>
  <r>
    <x v="375"/>
    <x v="0"/>
    <d v="2026-01-06T00:00:00"/>
    <s v="BH00163"/>
    <d v="2026-01-06T00:00:00"/>
    <n v="607"/>
    <s v="P-000233997"/>
    <n v="985025"/>
    <n v="0"/>
    <n v="78802"/>
    <n v="1063827"/>
    <s v="Bán hàng"/>
    <d v="2026-03-02T00:00:00"/>
    <m/>
    <n v="0"/>
    <n v="1063827"/>
    <n v="1063827"/>
    <n v="0"/>
    <d v="2026-01-06T00:00:00"/>
    <m/>
    <d v="2026-01-06T00:00:00"/>
    <n v="0"/>
    <m/>
    <s v=""/>
    <s v="Đã thanh toán"/>
    <d v="2026-01-06T00:00:00"/>
    <d v="2026-03-02T00:00:00"/>
    <m/>
    <m/>
    <x v="0"/>
    <x v="0"/>
    <m/>
  </r>
  <r>
    <x v="375"/>
    <x v="0"/>
    <d v="2026-01-13T00:00:00"/>
    <s v="BH01005"/>
    <d v="2026-01-13T00:00:00"/>
    <n v="1991"/>
    <s v="P-000234509"/>
    <n v="1579815"/>
    <n v="0"/>
    <n v="126385"/>
    <n v="1706200"/>
    <s v="Bán hàng"/>
    <m/>
    <m/>
    <n v="0"/>
    <n v="1706200"/>
    <n v="0"/>
    <n v="1706200"/>
    <d v="2026-01-13T00:00:00"/>
    <m/>
    <d v="2026-01-13T00:00:00"/>
    <n v="0"/>
    <m/>
    <n v="86.560887268518854"/>
    <s v="Nợ quá hạn từ 60 ngày đến 90 ngày"/>
    <d v="2026-01-13T00:00:00"/>
    <d v="1899-12-30T00:00:00"/>
    <m/>
    <m/>
    <x v="0"/>
    <x v="0"/>
    <m/>
  </r>
  <r>
    <x v="375"/>
    <x v="0"/>
    <d v="2026-01-24T00:00:00"/>
    <s v="MDV00017"/>
    <d v="2026-01-24T00:00:00"/>
    <n v="277"/>
    <s v="Hỗ trợ bán hàng- Tháng 12/2025"/>
    <n v="64637"/>
    <n v="0"/>
    <n v="5171"/>
    <n v="69808"/>
    <s v="Giảm công nợ"/>
    <d v="2026-02-02T00:00:00"/>
    <m/>
    <n v="0"/>
    <n v="-69808"/>
    <n v="-69808"/>
    <n v="0"/>
    <d v="2026-01-24T00:00:00"/>
    <m/>
    <d v="2026-01-24T00:00:00"/>
    <n v="0"/>
    <m/>
    <s v=""/>
    <s v="Đã thanh toán"/>
    <d v="2026-01-24T00:00:00"/>
    <d v="2026-02-02T00:00:00"/>
    <m/>
    <m/>
    <x v="0"/>
    <x v="0"/>
    <m/>
  </r>
  <r>
    <x v="375"/>
    <x v="0"/>
    <d v="2026-01-24T00:00:00"/>
    <s v="MDV00017"/>
    <d v="2026-01-24T00:00:00"/>
    <n v="277"/>
    <s v="Hỗ trợ Catalog- Tháng 12/2025"/>
    <n v="64637"/>
    <n v="0"/>
    <n v="5171"/>
    <n v="69808"/>
    <s v="Giảm công nợ"/>
    <d v="2026-02-02T00:00:00"/>
    <m/>
    <n v="0"/>
    <n v="-69808"/>
    <n v="-69808"/>
    <n v="0"/>
    <d v="2026-01-24T00:00:00"/>
    <m/>
    <d v="2026-01-24T00:00:00"/>
    <n v="0"/>
    <m/>
    <s v=""/>
    <s v="Đã thanh toán"/>
    <d v="2026-01-24T00:00:00"/>
    <d v="2026-02-02T00:00:00"/>
    <m/>
    <m/>
    <x v="0"/>
    <x v="0"/>
    <m/>
  </r>
  <r>
    <x v="375"/>
    <x v="0"/>
    <d v="2026-01-24T00:00:00"/>
    <s v="MDV00017"/>
    <d v="2026-01-24T00:00:00"/>
    <n v="277"/>
    <s v="Hỗ trợ CPHĐ đơn vị -Tháng 12/2025"/>
    <n v="64637"/>
    <n v="0"/>
    <n v="5171"/>
    <n v="69808"/>
    <s v="Giảm công nợ"/>
    <d v="2026-02-02T00:00:00"/>
    <m/>
    <n v="0"/>
    <n v="-69808"/>
    <n v="-69808"/>
    <n v="0"/>
    <d v="2026-01-24T00:00:00"/>
    <m/>
    <d v="2026-01-24T00:00:00"/>
    <n v="0"/>
    <m/>
    <s v=""/>
    <s v="Đã thanh toán"/>
    <d v="2026-01-24T00:00:00"/>
    <d v="2026-02-02T00:00:00"/>
    <m/>
    <m/>
    <x v="0"/>
    <x v="0"/>
    <m/>
  </r>
  <r>
    <x v="375"/>
    <x v="0"/>
    <d v="2026-01-24T00:00:00"/>
    <s v="MDV00017"/>
    <d v="2026-01-24T00:00:00"/>
    <n v="277"/>
    <s v="Hỗ trợ hoạt động Quảng cáo- Tháng 12/2025"/>
    <n v="96955"/>
    <n v="0"/>
    <n v="7756"/>
    <n v="104711"/>
    <s v="Giảm công nợ"/>
    <d v="2026-02-02T00:00:00"/>
    <m/>
    <n v="0"/>
    <n v="-104711"/>
    <n v="-104711"/>
    <n v="0"/>
    <d v="2026-01-24T00:00:00"/>
    <m/>
    <d v="2026-01-24T00:00:00"/>
    <n v="0"/>
    <m/>
    <s v=""/>
    <s v="Đã thanh toán"/>
    <d v="2026-01-24T00:00:00"/>
    <d v="2026-02-02T00:00:00"/>
    <m/>
    <m/>
    <x v="0"/>
    <x v="0"/>
    <m/>
  </r>
  <r>
    <x v="375"/>
    <x v="0"/>
    <d v="2026-01-24T00:00:00"/>
    <s v="MDV00017"/>
    <d v="2026-01-24T00:00:00"/>
    <n v="277"/>
    <s v="Hỗ trợ thẻ KHTT-Tháng 12/2025"/>
    <n v="129274"/>
    <n v="0"/>
    <n v="10342"/>
    <n v="139616"/>
    <s v="Giảm công nợ"/>
    <d v="2026-02-02T00:00:00"/>
    <m/>
    <n v="0"/>
    <n v="-139616"/>
    <n v="-139616"/>
    <n v="0"/>
    <d v="2026-01-24T00:00:00"/>
    <m/>
    <d v="2026-01-24T00:00:00"/>
    <n v="0"/>
    <m/>
    <s v=""/>
    <s v="Đã thanh toán"/>
    <d v="2026-01-24T00:00:00"/>
    <d v="2026-02-02T00:00:00"/>
    <m/>
    <m/>
    <x v="0"/>
    <x v="0"/>
    <m/>
  </r>
  <r>
    <x v="375"/>
    <x v="0"/>
    <d v="2026-01-24T00:00:00"/>
    <s v="MDV00017"/>
    <d v="2026-01-24T00:00:00"/>
    <n v="277"/>
    <s v="Hỗ trợ trưng bày- Tháng 12/2025"/>
    <n v="80796"/>
    <n v="0"/>
    <n v="6464"/>
    <n v="87260"/>
    <s v="Giảm công nợ"/>
    <d v="2026-02-02T00:00:00"/>
    <m/>
    <n v="0"/>
    <n v="-87260"/>
    <n v="-87260"/>
    <n v="0"/>
    <d v="2026-01-24T00:00:00"/>
    <m/>
    <d v="2026-01-24T00:00:00"/>
    <n v="0"/>
    <m/>
    <s v=""/>
    <s v="Đã thanh toán"/>
    <d v="2026-01-24T00:00:00"/>
    <d v="2026-02-02T00:00:00"/>
    <m/>
    <m/>
    <x v="0"/>
    <x v="0"/>
    <m/>
  </r>
  <r>
    <x v="375"/>
    <x v="0"/>
    <d v="2026-01-14T00:00:00"/>
    <s v="SG/HTI-02398734"/>
    <d v="2026-01-14T00:00:00"/>
    <n v="136"/>
    <s v="Hàng trả - SATRA-HCM-Q10-004"/>
    <n v="621716"/>
    <n v="0"/>
    <n v="49737"/>
    <n v="671453"/>
    <s v="Hàng trả"/>
    <d v="2026-02-02T00:00:00"/>
    <m/>
    <n v="0"/>
    <n v="-671453"/>
    <n v="-671453"/>
    <n v="0"/>
    <d v="2026-01-14T00:00:00"/>
    <m/>
    <d v="2026-01-14T00:00:00"/>
    <n v="0"/>
    <m/>
    <s v=""/>
    <s v="Đã thanh toán"/>
    <d v="2026-01-14T00:00:00"/>
    <d v="2026-02-02T00:00:00"/>
    <m/>
    <m/>
    <x v="0"/>
    <x v="0"/>
    <m/>
  </r>
  <r>
    <x v="375"/>
    <x v="0"/>
    <d v="2026-01-26T00:00:00"/>
    <s v="BH02622"/>
    <d v="2026-01-26T00:00:00"/>
    <n v="6027"/>
    <s v="P-000235224"/>
    <n v="1813622"/>
    <n v="0"/>
    <n v="145090"/>
    <n v="1958712"/>
    <s v="Bán hàng"/>
    <d v="2026-03-02T00:00:00"/>
    <m/>
    <n v="0"/>
    <n v="1958712"/>
    <n v="1958712"/>
    <n v="0"/>
    <d v="2026-01-26T00:00:00"/>
    <m/>
    <d v="2026-01-26T00:00:00"/>
    <n v="0"/>
    <m/>
    <s v=""/>
    <s v="Đã thanh toán"/>
    <d v="2026-01-26T00:00:00"/>
    <d v="2026-03-02T00:00:00"/>
    <m/>
    <m/>
    <x v="0"/>
    <x v="0"/>
    <m/>
  </r>
  <r>
    <x v="376"/>
    <x v="23"/>
    <d v="2026-01-07T00:00:00"/>
    <s v="BH00267"/>
    <d v="2026-01-07T00:00:00"/>
    <n v="691"/>
    <s v="P-000117105"/>
    <n v="2746055"/>
    <n v="0"/>
    <n v="219684"/>
    <n v="2965739"/>
    <s v="Bán hàng"/>
    <d v="2026-03-17T00:00:00"/>
    <m/>
    <n v="0"/>
    <n v="2965739"/>
    <n v="2965739"/>
    <n v="0"/>
    <d v="2026-01-07T00:00:00"/>
    <m/>
    <d v="2026-01-07T00:00:00"/>
    <n v="0"/>
    <m/>
    <s v=""/>
    <s v="Đã thanh toán"/>
    <d v="2026-01-07T00:00:00"/>
    <d v="2026-03-17T00:00:00"/>
    <m/>
    <m/>
    <x v="13"/>
    <x v="13"/>
    <m/>
  </r>
  <r>
    <x v="376"/>
    <x v="23"/>
    <d v="2026-01-08T00:00:00"/>
    <s v="SG/HT080129"/>
    <d v="2026-01-09T00:00:00"/>
    <n v="82"/>
    <s v="ĐÃ KIỂM TRA - HÀNG TRẢ - Trung Tâm Thương Mại Satra Củ Chi - SATRA-HCM-CCI-027"/>
    <n v="435558"/>
    <n v="0"/>
    <n v="34845"/>
    <n v="470403"/>
    <s v="Hàng trả"/>
    <d v="2026-01-29T00:00:00"/>
    <m/>
    <n v="0"/>
    <n v="-470403"/>
    <n v="-470403"/>
    <n v="0"/>
    <d v="2026-01-09T00:00:00"/>
    <m/>
    <d v="2026-01-09T00:00:00"/>
    <n v="0"/>
    <m/>
    <s v=""/>
    <s v="Đã thanh toán"/>
    <d v="2026-01-09T00:00:00"/>
    <d v="2026-01-29T00:00:00"/>
    <m/>
    <m/>
    <x v="13"/>
    <x v="13"/>
    <m/>
  </r>
  <r>
    <x v="376"/>
    <x v="23"/>
    <d v="2026-01-21T00:00:00"/>
    <s v="BH01868"/>
    <d v="2026-01-21T00:00:00"/>
    <n v="4719"/>
    <s v="P-000117731"/>
    <n v="5756820"/>
    <n v="0"/>
    <n v="460546"/>
    <n v="6217366"/>
    <s v="Bán hàng"/>
    <d v="2026-03-25T00:00:00"/>
    <m/>
    <n v="0"/>
    <n v="6217366"/>
    <n v="6217366"/>
    <n v="0"/>
    <d v="2026-01-21T00:00:00"/>
    <m/>
    <d v="2026-01-21T00:00:00"/>
    <n v="0"/>
    <m/>
    <s v=""/>
    <s v="Đã thanh toán"/>
    <d v="2026-01-21T00:00:00"/>
    <d v="2026-03-25T00:00:00"/>
    <m/>
    <m/>
    <x v="13"/>
    <x v="13"/>
    <m/>
  </r>
  <r>
    <x v="376"/>
    <x v="23"/>
    <d v="2026-01-26T00:00:00"/>
    <s v="MDV00055"/>
    <d v="2026-01-26T00:00:00"/>
    <n v="261"/>
    <s v="Chi phí CT thẻ thành viên tháng 12.2025"/>
    <n v="167201"/>
    <n v="0"/>
    <n v="13376"/>
    <n v="180577"/>
    <s v="Giảm công nợ"/>
    <d v="2026-02-12T00:00:00"/>
    <m/>
    <n v="0"/>
    <n v="-180577"/>
    <n v="-180577"/>
    <n v="0"/>
    <d v="2026-01-26T00:00:00"/>
    <m/>
    <d v="2026-01-26T00:00:00"/>
    <n v="0"/>
    <m/>
    <s v=""/>
    <s v="Đã thanh toán"/>
    <d v="2026-01-26T00:00:00"/>
    <d v="2026-02-12T00:00:00"/>
    <m/>
    <m/>
    <x v="13"/>
    <x v="13"/>
    <m/>
  </r>
  <r>
    <x v="376"/>
    <x v="23"/>
    <d v="2026-01-26T00:00:00"/>
    <s v="MDV00055"/>
    <d v="2026-01-26T00:00:00"/>
    <n v="261"/>
    <s v="Hỗ trợ bán hàng tháng 12.2025"/>
    <n v="83600"/>
    <n v="0"/>
    <n v="6688"/>
    <n v="90288"/>
    <s v="Giảm công nợ"/>
    <d v="2026-02-12T00:00:00"/>
    <m/>
    <n v="0"/>
    <n v="-90288"/>
    <n v="-90288"/>
    <n v="0"/>
    <d v="2026-01-26T00:00:00"/>
    <m/>
    <d v="2026-01-26T00:00:00"/>
    <n v="0"/>
    <m/>
    <s v=""/>
    <s v="Đã thanh toán"/>
    <d v="2026-01-26T00:00:00"/>
    <d v="2026-02-12T00:00:00"/>
    <m/>
    <m/>
    <x v="13"/>
    <x v="13"/>
    <m/>
  </r>
  <r>
    <x v="376"/>
    <x v="23"/>
    <d v="2026-01-26T00:00:00"/>
    <s v="MDV00055"/>
    <d v="2026-01-26T00:00:00"/>
    <n v="261"/>
    <s v="Hỗ trợ Catalog tháng 12.2025"/>
    <n v="83600"/>
    <n v="0"/>
    <n v="6688"/>
    <n v="90288"/>
    <s v="Giảm công nợ"/>
    <d v="2026-02-12T00:00:00"/>
    <m/>
    <n v="0"/>
    <n v="-90288"/>
    <n v="-90288"/>
    <n v="0"/>
    <d v="2026-01-26T00:00:00"/>
    <m/>
    <d v="2026-01-26T00:00:00"/>
    <n v="0"/>
    <m/>
    <s v=""/>
    <s v="Đã thanh toán"/>
    <d v="2026-01-26T00:00:00"/>
    <d v="2026-02-12T00:00:00"/>
    <m/>
    <m/>
    <x v="13"/>
    <x v="13"/>
    <m/>
  </r>
  <r>
    <x v="376"/>
    <x v="23"/>
    <d v="2026-01-26T00:00:00"/>
    <s v="MDV00055"/>
    <d v="2026-01-26T00:00:00"/>
    <n v="261"/>
    <s v="Hỗ trợ hoạt động quảng cáo tháng 12.2025"/>
    <n v="125401"/>
    <n v="0"/>
    <n v="10032"/>
    <n v="135433"/>
    <s v="Giảm công nợ"/>
    <d v="2026-02-12T00:00:00"/>
    <m/>
    <n v="0"/>
    <n v="-135433"/>
    <n v="-135433"/>
    <n v="0"/>
    <d v="2026-01-26T00:00:00"/>
    <m/>
    <d v="2026-01-26T00:00:00"/>
    <n v="0"/>
    <m/>
    <s v=""/>
    <s v="Đã thanh toán"/>
    <d v="2026-01-26T00:00:00"/>
    <d v="2026-02-12T00:00:00"/>
    <m/>
    <m/>
    <x v="13"/>
    <x v="13"/>
    <m/>
  </r>
  <r>
    <x v="376"/>
    <x v="23"/>
    <d v="2026-01-26T00:00:00"/>
    <s v="MDV00055"/>
    <d v="2026-01-26T00:00:00"/>
    <n v="261"/>
    <s v="Hỗ trợ phí hoạt động của đơn vị tháng 12.2025"/>
    <n v="83600"/>
    <n v="0"/>
    <n v="6688"/>
    <n v="90288"/>
    <s v="Giảm công nợ"/>
    <d v="2026-02-12T00:00:00"/>
    <m/>
    <n v="0"/>
    <n v="-90288"/>
    <n v="-90288"/>
    <n v="0"/>
    <d v="2026-01-26T00:00:00"/>
    <m/>
    <d v="2026-01-26T00:00:00"/>
    <n v="0"/>
    <m/>
    <s v=""/>
    <s v="Đã thanh toán"/>
    <d v="2026-01-26T00:00:00"/>
    <d v="2026-02-12T00:00:00"/>
    <m/>
    <m/>
    <x v="13"/>
    <x v="13"/>
    <m/>
  </r>
  <r>
    <x v="376"/>
    <x v="23"/>
    <d v="2026-01-26T00:00:00"/>
    <s v="MDV00055"/>
    <d v="2026-01-26T00:00:00"/>
    <n v="261"/>
    <s v="Hỗ trợ trưng bày tháng 12.2025"/>
    <n v="104501"/>
    <n v="0"/>
    <n v="8360"/>
    <n v="112861"/>
    <s v="Giảm công nợ"/>
    <d v="2026-02-12T00:00:00"/>
    <m/>
    <n v="0"/>
    <n v="-112861"/>
    <n v="-112861"/>
    <n v="0"/>
    <d v="2026-01-26T00:00:00"/>
    <m/>
    <d v="2026-01-26T00:00:00"/>
    <n v="0"/>
    <m/>
    <s v=""/>
    <s v="Đã thanh toán"/>
    <d v="2026-01-26T00:00:00"/>
    <d v="2026-02-12T00:00:00"/>
    <m/>
    <m/>
    <x v="13"/>
    <x v="13"/>
    <m/>
  </r>
  <r>
    <x v="377"/>
    <x v="1"/>
    <d v="2026-01-05T00:00:00"/>
    <s v="BH00089"/>
    <d v="2026-01-05T00:00:00"/>
    <n v="122"/>
    <s v="P-000222214"/>
    <n v="1182030"/>
    <n v="0"/>
    <n v="94562"/>
    <n v="1276592"/>
    <s v="Bán hàng"/>
    <m/>
    <m/>
    <n v="0"/>
    <n v="1276592"/>
    <n v="0"/>
    <n v="1276592"/>
    <d v="2026-01-05T00:00:00"/>
    <m/>
    <d v="2026-01-05T00:00:00"/>
    <n v="0"/>
    <m/>
    <n v="94.560887268518854"/>
    <s v="Nợ quá hạn từ 90 ngày đến 120 ngày"/>
    <d v="2026-01-05T00:00:00"/>
    <d v="1899-12-30T00:00:00"/>
    <m/>
    <m/>
    <x v="1"/>
    <x v="1"/>
    <m/>
  </r>
  <r>
    <x v="377"/>
    <x v="1"/>
    <d v="2026-01-05T00:00:00"/>
    <s v="BH00090"/>
    <d v="2026-01-05T00:00:00"/>
    <n v="123"/>
    <s v="P-000222303"/>
    <n v="1026720"/>
    <n v="0"/>
    <n v="82138"/>
    <n v="1108858"/>
    <s v="Bán hàng"/>
    <m/>
    <m/>
    <n v="0"/>
    <n v="1108858"/>
    <n v="0"/>
    <n v="1108858"/>
    <d v="2026-01-05T00:00:00"/>
    <m/>
    <d v="2026-01-05T00:00:00"/>
    <n v="0"/>
    <m/>
    <n v="94.560887268518854"/>
    <s v="Nợ quá hạn từ 90 ngày đến 120 ngày"/>
    <d v="2026-01-05T00:00:00"/>
    <d v="1899-12-30T00:00:00"/>
    <m/>
    <m/>
    <x v="1"/>
    <x v="1"/>
    <m/>
  </r>
  <r>
    <x v="377"/>
    <x v="1"/>
    <d v="2026-01-26T00:00:00"/>
    <s v="BH02623"/>
    <d v="2026-01-26T00:00:00"/>
    <n v="6028"/>
    <s v="P-000223420"/>
    <n v="1924970"/>
    <n v="0"/>
    <n v="153998"/>
    <n v="2078968"/>
    <s v="Bán hàng"/>
    <m/>
    <m/>
    <n v="0"/>
    <n v="2078968"/>
    <n v="0"/>
    <n v="2078968"/>
    <d v="2026-01-26T00:00:00"/>
    <m/>
    <d v="2026-01-26T00:00:00"/>
    <n v="0"/>
    <m/>
    <n v="73.560887268518854"/>
    <s v="Nợ quá hạn từ 60 ngày đến 90 ngày"/>
    <d v="2026-01-26T00:00:00"/>
    <d v="1899-12-30T00:00:00"/>
    <m/>
    <m/>
    <x v="1"/>
    <x v="1"/>
    <m/>
  </r>
  <r>
    <x v="377"/>
    <x v="1"/>
    <d v="2026-01-31T00:00:00"/>
    <s v="BH03781"/>
    <d v="2026-01-31T00:00:00"/>
    <n v="7341"/>
    <s v="P-000223746 - TTTM Satra đường Phạm Hùng"/>
    <n v="1789945"/>
    <n v="0"/>
    <n v="143196"/>
    <n v="1933141"/>
    <s v="Bán hàng"/>
    <m/>
    <m/>
    <n v="0"/>
    <n v="1933141"/>
    <n v="0"/>
    <n v="1933141"/>
    <d v="2026-01-31T00:00:00"/>
    <m/>
    <d v="2026-01-31T00:00:00"/>
    <n v="0"/>
    <m/>
    <n v="68.560887268518854"/>
    <s v="Nợ quá hạn từ 60 ngày đến 90 ngày"/>
    <d v="2026-01-31T00:00:00"/>
    <d v="1899-12-30T00:00:00"/>
    <m/>
    <m/>
    <x v="1"/>
    <x v="1"/>
    <m/>
  </r>
  <r>
    <x v="377"/>
    <x v="1"/>
    <d v="2026-01-31T00:00:00"/>
    <s v="BH03782"/>
    <d v="2026-01-31T00:00:00"/>
    <n v="7342"/>
    <s v="P-000223800"/>
    <n v="2381320"/>
    <n v="0"/>
    <n v="190506"/>
    <n v="2571826"/>
    <s v="Bán hàng"/>
    <m/>
    <m/>
    <n v="0"/>
    <n v="2571826"/>
    <n v="0"/>
    <n v="2571826"/>
    <d v="2026-01-31T00:00:00"/>
    <m/>
    <d v="2026-01-31T00:00:00"/>
    <n v="0"/>
    <m/>
    <n v="68.560887268518854"/>
    <s v="Nợ quá hạn từ 60 ngày đến 90 ngày"/>
    <d v="2026-01-31T00:00:00"/>
    <d v="1899-12-30T00:00:00"/>
    <m/>
    <m/>
    <x v="1"/>
    <x v="1"/>
    <m/>
  </r>
  <r>
    <x v="378"/>
    <x v="2"/>
    <d v="2026-01-08T00:00:00"/>
    <s v="BH00440"/>
    <d v="2026-01-08T00:00:00"/>
    <n v="1350"/>
    <s v="P-000015293"/>
    <n v="985025"/>
    <n v="0"/>
    <n v="78802"/>
    <n v="1063827"/>
    <s v="Bán hàng"/>
    <m/>
    <m/>
    <n v="0"/>
    <n v="1063827"/>
    <n v="0"/>
    <n v="1063827"/>
    <d v="2026-01-08T00:00:00"/>
    <m/>
    <d v="2026-01-08T00:00:00"/>
    <n v="0"/>
    <m/>
    <n v="91.560887268518854"/>
    <s v="Nợ quá hạn từ 90 ngày đến 120 ngày"/>
    <d v="2026-01-08T00:00:00"/>
    <d v="1899-12-30T00:00:00"/>
    <m/>
    <m/>
    <x v="2"/>
    <x v="2"/>
    <m/>
  </r>
  <r>
    <x v="378"/>
    <x v="2"/>
    <d v="2026-01-26T00:00:00"/>
    <s v="MDV00018"/>
    <d v="2026-01-26T00:00:00"/>
    <n v="381"/>
    <s v="Hỗ trợ bán hàng- Tháng 12/2025"/>
    <n v="28232"/>
    <n v="0"/>
    <n v="2259"/>
    <n v="30491"/>
    <s v="Giảm công nợ"/>
    <d v="2026-02-05T00:00:00"/>
    <m/>
    <n v="0"/>
    <n v="-30491"/>
    <n v="-30491"/>
    <n v="0"/>
    <d v="2026-01-26T00:00:00"/>
    <m/>
    <d v="2026-01-26T00:00:00"/>
    <n v="0"/>
    <m/>
    <s v=""/>
    <s v="Đã thanh toán"/>
    <d v="2026-01-26T00:00:00"/>
    <d v="2026-02-05T00:00:00"/>
    <m/>
    <m/>
    <x v="2"/>
    <x v="2"/>
    <m/>
  </r>
  <r>
    <x v="378"/>
    <x v="2"/>
    <d v="2026-01-26T00:00:00"/>
    <s v="MDV00018"/>
    <d v="2026-01-26T00:00:00"/>
    <n v="381"/>
    <s v="Hỗ trợ Catalog- Tháng 12/2025"/>
    <n v="28232"/>
    <n v="0"/>
    <n v="2259"/>
    <n v="30491"/>
    <s v="Giảm công nợ"/>
    <d v="2026-02-05T00:00:00"/>
    <m/>
    <n v="0"/>
    <n v="-30491"/>
    <n v="-30491"/>
    <n v="0"/>
    <d v="2026-01-26T00:00:00"/>
    <m/>
    <d v="2026-01-26T00:00:00"/>
    <n v="0"/>
    <m/>
    <s v=""/>
    <s v="Đã thanh toán"/>
    <d v="2026-01-26T00:00:00"/>
    <d v="2026-02-05T00:00:00"/>
    <m/>
    <m/>
    <x v="2"/>
    <x v="2"/>
    <m/>
  </r>
  <r>
    <x v="378"/>
    <x v="2"/>
    <d v="2026-01-26T00:00:00"/>
    <s v="MDV00018"/>
    <d v="2026-01-26T00:00:00"/>
    <n v="381"/>
    <s v="Hỗ trợ CPHĐ đơn vị -Tháng 12/2025"/>
    <n v="28232"/>
    <n v="0"/>
    <n v="2259"/>
    <n v="30491"/>
    <s v="Giảm công nợ"/>
    <d v="2026-02-05T00:00:00"/>
    <m/>
    <n v="0"/>
    <n v="-30491"/>
    <n v="-30491"/>
    <n v="0"/>
    <d v="2026-01-26T00:00:00"/>
    <m/>
    <d v="2026-01-26T00:00:00"/>
    <n v="0"/>
    <m/>
    <s v=""/>
    <s v="Đã thanh toán"/>
    <d v="2026-01-26T00:00:00"/>
    <d v="2026-02-05T00:00:00"/>
    <m/>
    <m/>
    <x v="2"/>
    <x v="2"/>
    <m/>
  </r>
  <r>
    <x v="378"/>
    <x v="2"/>
    <d v="2026-01-26T00:00:00"/>
    <s v="MDV00018"/>
    <d v="2026-01-26T00:00:00"/>
    <n v="381"/>
    <s v="Hỗ trợ hoạt động Quảng cáo- Tháng 12/2025"/>
    <n v="42349"/>
    <n v="0"/>
    <n v="3388"/>
    <n v="45737"/>
    <s v="Giảm công nợ"/>
    <d v="2026-02-05T00:00:00"/>
    <m/>
    <n v="0"/>
    <n v="-45737"/>
    <n v="-45737"/>
    <n v="0"/>
    <d v="2026-01-26T00:00:00"/>
    <m/>
    <d v="2026-01-26T00:00:00"/>
    <n v="0"/>
    <m/>
    <s v=""/>
    <s v="Đã thanh toán"/>
    <d v="2026-01-26T00:00:00"/>
    <d v="2026-02-05T00:00:00"/>
    <m/>
    <m/>
    <x v="2"/>
    <x v="2"/>
    <m/>
  </r>
  <r>
    <x v="378"/>
    <x v="2"/>
    <d v="2026-01-26T00:00:00"/>
    <s v="MDV00018"/>
    <d v="2026-01-26T00:00:00"/>
    <n v="381"/>
    <s v="Hỗ trợ thẻ KHTT-Tháng 12/2025"/>
    <n v="56465"/>
    <n v="0"/>
    <n v="4516"/>
    <n v="60981"/>
    <s v="Giảm công nợ"/>
    <d v="2026-02-05T00:00:00"/>
    <m/>
    <n v="0"/>
    <n v="-60981"/>
    <n v="-60981"/>
    <n v="0"/>
    <d v="2026-01-26T00:00:00"/>
    <m/>
    <d v="2026-01-26T00:00:00"/>
    <n v="0"/>
    <m/>
    <s v=""/>
    <s v="Đã thanh toán"/>
    <d v="2026-01-26T00:00:00"/>
    <d v="2026-02-05T00:00:00"/>
    <m/>
    <m/>
    <x v="2"/>
    <x v="2"/>
    <m/>
  </r>
  <r>
    <x v="378"/>
    <x v="2"/>
    <d v="2026-01-26T00:00:00"/>
    <s v="MDV00018"/>
    <d v="2026-01-26T00:00:00"/>
    <n v="381"/>
    <s v="Hỗ trợ trưng bày- Tháng 12/2025"/>
    <n v="35291"/>
    <n v="0"/>
    <n v="2823"/>
    <n v="38114"/>
    <s v="Giảm công nợ"/>
    <d v="2026-02-05T00:00:00"/>
    <m/>
    <n v="0"/>
    <n v="-38114"/>
    <n v="-38114"/>
    <n v="0"/>
    <d v="2026-01-26T00:00:00"/>
    <m/>
    <d v="2026-01-26T00:00:00"/>
    <n v="0"/>
    <m/>
    <s v=""/>
    <s v="Đã thanh toán"/>
    <d v="2026-01-26T00:00:00"/>
    <d v="2026-02-05T00:00:00"/>
    <m/>
    <m/>
    <x v="2"/>
    <x v="2"/>
    <m/>
  </r>
  <r>
    <x v="379"/>
    <x v="56"/>
    <d v="2026-02-01T00:00:00"/>
    <s v="BH03773"/>
    <d v="2026-02-07T00:00:00"/>
    <n v="10457"/>
    <s v="BHBĐ Phú Nhuận - PDN005918"/>
    <n v="1950506"/>
    <n v="0"/>
    <n v="156040"/>
    <n v="2106546"/>
    <s v="Bán hàng"/>
    <d v="2026-02-13T00:00:00"/>
    <m/>
    <n v="0"/>
    <n v="2106546"/>
    <n v="2106546"/>
    <n v="0"/>
    <d v="2026-02-07T00:00:00"/>
    <m/>
    <d v="2026-02-07T00:00:00"/>
    <n v="0"/>
    <m/>
    <s v=""/>
    <s v="Đã thanh toán"/>
    <d v="2026-02-07T00:00:00"/>
    <d v="2026-02-13T00:00:00"/>
    <m/>
    <m/>
    <x v="19"/>
    <x v="19"/>
    <m/>
  </r>
  <r>
    <x v="380"/>
    <x v="24"/>
    <d v="2026-02-02T00:00:00"/>
    <s v="BH02956"/>
    <d v="2026-02-02T00:00:00"/>
    <n v="8412"/>
    <s v="P-005318830 - Satrafoods LÊ VĂN LINH"/>
    <n v="607167"/>
    <n v="0"/>
    <n v="48573"/>
    <n v="655740"/>
    <s v="Bán hàng"/>
    <m/>
    <m/>
    <n v="0"/>
    <n v="655740"/>
    <n v="0"/>
    <n v="655740"/>
    <d v="2026-02-02T00:00:00"/>
    <m/>
    <d v="2026-02-02T00:00:00"/>
    <n v="0"/>
    <m/>
    <n v="66.560887268518854"/>
    <s v="Nợ quá hạn từ 60 ngày đến 90 ngày"/>
    <d v="2026-02-02T00:00:00"/>
    <d v="1899-12-30T00:00:00"/>
    <m/>
    <m/>
    <x v="14"/>
    <x v="14"/>
    <m/>
  </r>
  <r>
    <x v="380"/>
    <x v="24"/>
    <d v="2026-02-02T00:00:00"/>
    <s v="BH03831"/>
    <d v="2026-02-02T00:00:00"/>
    <n v="8357"/>
    <s v="P-005321373 - Satrafoods PHẠM VĂN HAI"/>
    <n v="727850"/>
    <n v="0"/>
    <n v="58228"/>
    <n v="786078"/>
    <s v="Bán hàng"/>
    <m/>
    <m/>
    <n v="0"/>
    <n v="786078"/>
    <n v="0"/>
    <n v="786078"/>
    <d v="2026-02-02T00:00:00"/>
    <m/>
    <d v="2026-02-02T00:00:00"/>
    <n v="0"/>
    <m/>
    <n v="66.560887268518854"/>
    <s v="Nợ quá hạn từ 60 ngày đến 90 ngày"/>
    <d v="2026-02-02T00:00:00"/>
    <d v="1899-12-30T00:00:00"/>
    <m/>
    <m/>
    <x v="14"/>
    <x v="14"/>
    <m/>
  </r>
  <r>
    <x v="380"/>
    <x v="24"/>
    <d v="2026-02-02T00:00:00"/>
    <s v="BH03840"/>
    <d v="2026-02-02T00:00:00"/>
    <n v="8384"/>
    <s v="P-005322158 - Satrafoods KHA VẠN CÂN"/>
    <n v="385252"/>
    <n v="0"/>
    <n v="30820"/>
    <n v="416072"/>
    <s v="Bán hàng"/>
    <m/>
    <m/>
    <n v="0"/>
    <n v="416072"/>
    <n v="0"/>
    <n v="416072"/>
    <d v="2026-02-02T00:00:00"/>
    <m/>
    <d v="2026-02-02T00:00:00"/>
    <n v="0"/>
    <m/>
    <n v="66.560887268518854"/>
    <s v="Nợ quá hạn từ 60 ngày đến 90 ngày"/>
    <d v="2026-02-02T00:00:00"/>
    <d v="1899-12-30T00:00:00"/>
    <m/>
    <m/>
    <x v="14"/>
    <x v="14"/>
    <m/>
  </r>
  <r>
    <x v="380"/>
    <x v="24"/>
    <d v="2026-02-02T00:00:00"/>
    <s v="BH03841"/>
    <d v="2026-02-02T00:00:00"/>
    <n v="8385"/>
    <s v="P-005320946 - Satrafoods TỈNH LỘ 43"/>
    <n v="440586"/>
    <n v="0"/>
    <n v="35247"/>
    <n v="475833"/>
    <s v="Bán hàng"/>
    <m/>
    <m/>
    <n v="0"/>
    <n v="475833"/>
    <n v="0"/>
    <n v="475833"/>
    <d v="2026-02-02T00:00:00"/>
    <m/>
    <d v="2026-02-02T00:00:00"/>
    <n v="0"/>
    <m/>
    <n v="66.560887268518854"/>
    <s v="Nợ quá hạn từ 60 ngày đến 90 ngày"/>
    <d v="2026-02-02T00:00:00"/>
    <d v="1899-12-30T00:00:00"/>
    <m/>
    <m/>
    <x v="14"/>
    <x v="14"/>
    <m/>
  </r>
  <r>
    <x v="380"/>
    <x v="24"/>
    <d v="2026-02-02T00:00:00"/>
    <s v="BH03875"/>
    <d v="2026-02-03T00:00:00"/>
    <n v="8452"/>
    <s v="P-005322078 - Satrafoods ĐƯỜNG SỐ 41"/>
    <n v="1012285"/>
    <n v="0"/>
    <n v="80983"/>
    <n v="1093268"/>
    <s v="Bán hàng"/>
    <m/>
    <m/>
    <n v="0"/>
    <n v="1093268"/>
    <n v="0"/>
    <n v="1093268"/>
    <d v="2026-02-03T00:00:00"/>
    <m/>
    <d v="2026-02-03T00:00:00"/>
    <n v="0"/>
    <m/>
    <n v="65.560887268518854"/>
    <s v="Nợ quá hạn từ 60 ngày đến 90 ngày"/>
    <d v="2026-02-03T00:00:00"/>
    <d v="1899-12-30T00:00:00"/>
    <m/>
    <m/>
    <x v="14"/>
    <x v="14"/>
    <m/>
  </r>
  <r>
    <x v="381"/>
    <x v="165"/>
    <d v="2026-02-02T00:00:00"/>
    <s v="BH04771"/>
    <d v="2026-02-02T00:00:00"/>
    <n v="8328"/>
    <s v="Minh cầu Quan Triều"/>
    <n v="3054230"/>
    <n v="0"/>
    <n v="244338"/>
    <n v="3298568"/>
    <s v="Bán hàng"/>
    <d v="2026-03-12T00:00:00"/>
    <m/>
    <n v="0"/>
    <n v="3298568"/>
    <n v="3298568"/>
    <n v="0"/>
    <d v="2026-02-02T00:00:00"/>
    <m/>
    <d v="2026-02-02T00:00:00"/>
    <n v="0"/>
    <m/>
    <s v=""/>
    <s v="Đã thanh toán"/>
    <d v="2026-02-02T00:00:00"/>
    <d v="2026-03-12T00:00:00"/>
    <m/>
    <m/>
    <x v="23"/>
    <x v="23"/>
    <m/>
  </r>
  <r>
    <x v="382"/>
    <x v="16"/>
    <d v="2026-02-02T00:00:00"/>
    <s v="BH04788"/>
    <d v="2026-02-02T00:00:00"/>
    <n v="8343"/>
    <s v="A06YH271- Cửa hàng OKONO 271 Yên Hòa"/>
    <n v="489348"/>
    <n v="0"/>
    <n v="39148"/>
    <n v="528496"/>
    <s v="Bán hàng"/>
    <m/>
    <m/>
    <n v="0"/>
    <n v="528496"/>
    <n v="0"/>
    <n v="528496"/>
    <d v="2026-02-02T00:00:00"/>
    <m/>
    <d v="2026-02-02T00:00:00"/>
    <n v="0"/>
    <m/>
    <n v="66.560887268518854"/>
    <s v="Nợ quá hạn từ 60 ngày đến 90 ngày"/>
    <d v="2026-02-02T00:00:00"/>
    <d v="1899-12-30T00:00:00"/>
    <m/>
    <m/>
    <x v="6"/>
    <x v="6"/>
    <m/>
  </r>
  <r>
    <x v="382"/>
    <x v="16"/>
    <d v="2026-02-02T00:00:00"/>
    <s v="BH04790"/>
    <d v="2026-02-02T00:00:00"/>
    <n v="8344"/>
    <s v="A01VT20-70 - Cửa hàng OKONO Văn Trì"/>
    <n v="430837"/>
    <n v="0"/>
    <n v="34467"/>
    <n v="465304"/>
    <s v="Bán hàng"/>
    <m/>
    <m/>
    <n v="0"/>
    <n v="465304"/>
    <n v="0"/>
    <n v="465304"/>
    <d v="2026-02-02T00:00:00"/>
    <m/>
    <d v="2026-02-02T00:00:00"/>
    <n v="0"/>
    <m/>
    <n v="66.560887268518854"/>
    <s v="Nợ quá hạn từ 60 ngày đến 90 ngày"/>
    <d v="2026-02-02T00:00:00"/>
    <d v="1899-12-30T00:00:00"/>
    <m/>
    <m/>
    <x v="6"/>
    <x v="6"/>
    <m/>
  </r>
  <r>
    <x v="383"/>
    <x v="22"/>
    <d v="2026-02-02T00:00:00"/>
    <s v="BH04794"/>
    <d v="2026-02-02T00:00:00"/>
    <n v="8345"/>
    <s v="Tmart03018 137. Quầy 538 Nguyễn Trãi, KM GÀ MUỐI 500G X 10% TỪ 01-02-2026 ĐẾN 28-02-2026"/>
    <n v="356680"/>
    <n v="32101"/>
    <n v="25966"/>
    <n v="350545"/>
    <s v="Bán hàng"/>
    <m/>
    <m/>
    <n v="0"/>
    <n v="350545"/>
    <n v="0"/>
    <n v="350545"/>
    <d v="2026-02-02T00:00:00"/>
    <m/>
    <d v="2026-02-02T00:00:00"/>
    <n v="0"/>
    <m/>
    <n v="66.560887268518854"/>
    <s v="Nợ quá hạn từ 60 ngày đến 90 ngày"/>
    <d v="2026-02-02T00:00:00"/>
    <d v="1899-12-30T00:00:00"/>
    <m/>
    <m/>
    <x v="12"/>
    <x v="12"/>
    <m/>
  </r>
  <r>
    <x v="383"/>
    <x v="22"/>
    <d v="2026-02-02T00:00:00"/>
    <s v="BH04795"/>
    <d v="2026-02-02T00:00:00"/>
    <n v="8346"/>
    <s v="Tmart00988 19. Quầy Resco Cổ Nhuế, HỖ TRỢ XUẤT GIÁ KM SP CHÂN GIÒ TAYAKI 450G X10% + LẠP XƯỚNG TÂY BẮC 500G X 10% (VÌ ĐƠN RA NGÀY 28-1-2026) VÀ KM GÀ MUỐI 500G X 10% TỪ NGÀY 01-02-2026 ĐẾN 28-02-2026"/>
    <n v="1788922"/>
    <n v="161004"/>
    <n v="130233"/>
    <n v="1758151"/>
    <s v="Bán hàng"/>
    <m/>
    <m/>
    <n v="0"/>
    <n v="1758151"/>
    <n v="0"/>
    <n v="1758151"/>
    <d v="2026-02-02T00:00:00"/>
    <m/>
    <d v="2026-02-02T00:00:00"/>
    <n v="0"/>
    <m/>
    <n v="66.560887268518854"/>
    <s v="Nợ quá hạn từ 60 ngày đến 90 ngày"/>
    <d v="2026-02-02T00:00:00"/>
    <d v="1899-12-30T00:00:00"/>
    <m/>
    <m/>
    <x v="12"/>
    <x v="12"/>
    <m/>
  </r>
  <r>
    <x v="383"/>
    <x v="22"/>
    <d v="2026-02-02T00:00:00"/>
    <s v="BH04796"/>
    <d v="2026-02-02T00:00:00"/>
    <n v="8347"/>
    <s v="Tmart00628 03. Quầy 274 Khương Đình, KM GÀ MUỐI 500G X 10% TỪ NGÀY 01-02-2026 ĐẾN 28-02-2026"/>
    <n v="1131907"/>
    <n v="101872"/>
    <n v="82403"/>
    <n v="1112438"/>
    <s v="Bán hàng"/>
    <m/>
    <m/>
    <n v="0"/>
    <n v="1112438"/>
    <n v="0"/>
    <n v="1112438"/>
    <d v="2026-02-02T00:00:00"/>
    <m/>
    <d v="2026-02-02T00:00:00"/>
    <n v="0"/>
    <m/>
    <n v="66.560887268518854"/>
    <s v="Nợ quá hạn từ 60 ngày đến 90 ngày"/>
    <d v="2026-02-02T00:00:00"/>
    <d v="1899-12-30T00:00:00"/>
    <m/>
    <m/>
    <x v="12"/>
    <x v="12"/>
    <m/>
  </r>
  <r>
    <x v="383"/>
    <x v="22"/>
    <d v="2026-02-02T00:00:00"/>
    <s v="BH04797"/>
    <d v="2026-02-02T00:00:00"/>
    <n v="8348"/>
    <s v="Tmart00722 09. Quầy Sóc Sơn, HỖ TRỢ XUẤT GIÁ KM CHO LẠP XƯỚNG TÂY BẮC X 10% ( VÌ ĐƠN RA NGÀY 28-1-2026)"/>
    <n v="2113530"/>
    <n v="190218"/>
    <n v="153865"/>
    <n v="2077177"/>
    <s v="Bán hàng"/>
    <m/>
    <m/>
    <n v="0"/>
    <n v="2077177"/>
    <n v="0"/>
    <n v="2077177"/>
    <d v="2026-02-02T00:00:00"/>
    <m/>
    <d v="2026-02-02T00:00:00"/>
    <n v="0"/>
    <m/>
    <n v="66.560887268518854"/>
    <s v="Nợ quá hạn từ 60 ngày đến 90 ngày"/>
    <d v="2026-02-02T00:00:00"/>
    <d v="1899-12-30T00:00:00"/>
    <m/>
    <m/>
    <x v="12"/>
    <x v="12"/>
    <m/>
  </r>
  <r>
    <x v="383"/>
    <x v="22"/>
    <d v="2026-02-02T00:00:00"/>
    <s v="BH04799"/>
    <d v="2026-02-02T00:00:00"/>
    <n v="8349"/>
    <s v="Tmart01012 36. Quầy CT2 Xuân Mai, Tô Hiệu"/>
    <n v="562710"/>
    <n v="50644"/>
    <n v="40965"/>
    <n v="553031"/>
    <s v="Bán hàng"/>
    <m/>
    <m/>
    <n v="0"/>
    <n v="553031"/>
    <n v="0"/>
    <n v="553031"/>
    <d v="2026-02-02T00:00:00"/>
    <m/>
    <d v="2026-02-02T00:00:00"/>
    <n v="0"/>
    <m/>
    <n v="66.560887268518854"/>
    <s v="Nợ quá hạn từ 60 ngày đến 90 ngày"/>
    <d v="2026-02-02T00:00:00"/>
    <d v="1899-12-30T00:00:00"/>
    <m/>
    <m/>
    <x v="12"/>
    <x v="12"/>
    <m/>
  </r>
  <r>
    <x v="383"/>
    <x v="22"/>
    <d v="2026-02-02T00:00:00"/>
    <s v="BH04800"/>
    <d v="2026-02-02T00:00:00"/>
    <n v="8350"/>
    <s v="Tmart01010 34. Quầy tòa HH2A, KĐT The Spark Dương Nội, HỖ TRỢ XUẤT GIÁ KM SP CHÂN GIÒ MUỐI TAYAKI 450G X10% VÀ TAI HÉO SỐT THÁI 250G X 10% ( VÌ ĐƠN RA NGÀY 28-1) VÀ KM GÀ MUỐI 500G X 10% TỪ NGÀY 01-02-2026 ĐẾN 28-02-2026"/>
    <n v="834807"/>
    <n v="75133"/>
    <n v="60774"/>
    <n v="820448"/>
    <s v="Bán hàng"/>
    <m/>
    <m/>
    <n v="0"/>
    <n v="820448"/>
    <n v="0"/>
    <n v="820448"/>
    <d v="2026-02-02T00:00:00"/>
    <m/>
    <d v="2026-02-02T00:00:00"/>
    <n v="0"/>
    <m/>
    <n v="66.560887268518854"/>
    <s v="Nợ quá hạn từ 60 ngày đến 90 ngày"/>
    <d v="2026-02-02T00:00:00"/>
    <d v="1899-12-30T00:00:00"/>
    <m/>
    <m/>
    <x v="12"/>
    <x v="12"/>
    <m/>
  </r>
  <r>
    <x v="383"/>
    <x v="22"/>
    <d v="2026-02-02T00:00:00"/>
    <s v="BH04801"/>
    <d v="2026-02-02T00:00:00"/>
    <n v="8351"/>
    <s v="Tmart01011 35. Quầy tầng 5 tòa GEMEK, KĐT Lê Trọng Tấn"/>
    <n v="515744"/>
    <n v="46418"/>
    <n v="37546"/>
    <n v="506872"/>
    <s v="Bán hàng"/>
    <m/>
    <m/>
    <n v="0"/>
    <n v="506872"/>
    <n v="0"/>
    <n v="506872"/>
    <d v="2026-02-02T00:00:00"/>
    <m/>
    <d v="2026-02-02T00:00:00"/>
    <n v="0"/>
    <m/>
    <n v="66.560887268518854"/>
    <s v="Nợ quá hạn từ 60 ngày đến 90 ngày"/>
    <d v="2026-02-02T00:00:00"/>
    <d v="1899-12-30T00:00:00"/>
    <m/>
    <m/>
    <x v="12"/>
    <x v="12"/>
    <m/>
  </r>
  <r>
    <x v="383"/>
    <x v="22"/>
    <d v="2026-02-02T00:00:00"/>
    <s v="BH04802"/>
    <d v="2026-02-02T00:00:00"/>
    <n v="8352"/>
    <s v="Tmart01001 29. Quầy tòa K-KĐT Dương Nội"/>
    <n v="473316"/>
    <n v="42599"/>
    <n v="34457"/>
    <n v="465174"/>
    <s v="Bán hàng"/>
    <m/>
    <m/>
    <n v="0"/>
    <n v="465174"/>
    <n v="0"/>
    <n v="465174"/>
    <d v="2026-02-02T00:00:00"/>
    <m/>
    <d v="2026-02-02T00:00:00"/>
    <n v="0"/>
    <m/>
    <n v="66.560887268518854"/>
    <s v="Nợ quá hạn từ 60 ngày đến 90 ngày"/>
    <d v="2026-02-02T00:00:00"/>
    <d v="1899-12-30T00:00:00"/>
    <m/>
    <m/>
    <x v="12"/>
    <x v="12"/>
    <m/>
  </r>
  <r>
    <x v="383"/>
    <x v="22"/>
    <d v="2026-02-02T00:00:00"/>
    <s v="BH04804"/>
    <d v="2026-02-02T00:00:00"/>
    <n v="8353"/>
    <s v="Tmart01000 28. Quầy 485 Vũ Tông Phan, HỖ TRỢ XUẤT GIÁ KM SP CHAN GIÒ MUỐI TAYAKI 450G X 10% (VÌ ĐƠN RA NGÀY 28-1)"/>
    <n v="1398931"/>
    <n v="125905"/>
    <n v="101842"/>
    <n v="1374868"/>
    <s v="Bán hàng"/>
    <m/>
    <m/>
    <n v="0"/>
    <n v="1374868"/>
    <n v="0"/>
    <n v="1374868"/>
    <d v="2026-02-02T00:00:00"/>
    <m/>
    <d v="2026-02-02T00:00:00"/>
    <n v="0"/>
    <m/>
    <n v="66.560887268518854"/>
    <s v="Nợ quá hạn từ 60 ngày đến 90 ngày"/>
    <d v="2026-02-02T00:00:00"/>
    <d v="1899-12-30T00:00:00"/>
    <m/>
    <m/>
    <x v="12"/>
    <x v="12"/>
    <m/>
  </r>
  <r>
    <x v="383"/>
    <x v="22"/>
    <d v="2026-02-02T00:00:00"/>
    <s v="BH04805"/>
    <d v="2026-02-02T00:00:00"/>
    <n v="8354"/>
    <s v="Tmart01025 45. Quầy 20 Đức Diễn, KM GÀ MUỐI 500G X 10% TỪ NGÀY 01-02-2026 ĐẾN 28-02-2026"/>
    <n v="991087"/>
    <n v="89199"/>
    <n v="72151"/>
    <n v="974039"/>
    <s v="Bán hàng"/>
    <m/>
    <m/>
    <n v="0"/>
    <n v="974039"/>
    <n v="0"/>
    <n v="974039"/>
    <d v="2026-02-02T00:00:00"/>
    <m/>
    <d v="2026-02-02T00:00:00"/>
    <n v="0"/>
    <m/>
    <n v="66.560887268518854"/>
    <s v="Nợ quá hạn từ 60 ngày đến 90 ngày"/>
    <d v="2026-02-02T00:00:00"/>
    <d v="1899-12-30T00:00:00"/>
    <m/>
    <m/>
    <x v="12"/>
    <x v="12"/>
    <m/>
  </r>
  <r>
    <x v="383"/>
    <x v="22"/>
    <d v="2026-02-02T00:00:00"/>
    <s v="BH04807"/>
    <d v="2026-02-02T00:00:00"/>
    <n v="8355"/>
    <s v="Tmart01027 120. Quầy Xốm 2, HỖ TRỢ XUẤT GIÁ KM SP LẠP XƯỚNG TÂY BẮC 500G X 10% + TAI HEO SỐT THÁI 250G X 10% ( VÌ ĐƠN RA NGÀY 28-1) VÀ KM  SP GÀ MUỐI 500G X 10% TỪ NGÀY 01-02- ĐẾN 28-02"/>
    <n v="997448"/>
    <n v="89771"/>
    <n v="72614"/>
    <n v="980291"/>
    <s v="Bán hàng"/>
    <m/>
    <m/>
    <n v="0"/>
    <n v="980291"/>
    <n v="0"/>
    <n v="980291"/>
    <d v="2026-02-02T00:00:00"/>
    <m/>
    <d v="2026-02-02T00:00:00"/>
    <n v="0"/>
    <m/>
    <n v="66.560887268518854"/>
    <s v="Nợ quá hạn từ 60 ngày đến 90 ngày"/>
    <d v="2026-02-02T00:00:00"/>
    <d v="1899-12-30T00:00:00"/>
    <m/>
    <m/>
    <x v="12"/>
    <x v="12"/>
    <m/>
  </r>
  <r>
    <x v="383"/>
    <x v="22"/>
    <d v="2026-02-02T00:00:00"/>
    <s v="BH04808"/>
    <d v="2026-02-02T00:00:00"/>
    <n v="8358"/>
    <s v="Tmart01023 00. Quầy 39 Cầu Diễn"/>
    <n v="695568"/>
    <n v="62602"/>
    <n v="50637"/>
    <n v="683603"/>
    <s v="Bán hàng"/>
    <m/>
    <m/>
    <n v="0"/>
    <n v="683603"/>
    <n v="0"/>
    <n v="683603"/>
    <d v="2026-02-02T00:00:00"/>
    <m/>
    <d v="2026-02-02T00:00:00"/>
    <n v="0"/>
    <m/>
    <n v="66.560887268518854"/>
    <s v="Nợ quá hạn từ 60 ngày đến 90 ngày"/>
    <d v="2026-02-02T00:00:00"/>
    <d v="1899-12-30T00:00:00"/>
    <m/>
    <m/>
    <x v="12"/>
    <x v="12"/>
    <m/>
  </r>
  <r>
    <x v="383"/>
    <x v="22"/>
    <d v="2026-02-02T00:00:00"/>
    <s v="BH04810"/>
    <d v="2026-02-02T00:00:00"/>
    <n v="8359"/>
    <s v="Tmart01021 42. Quầy Ecolife, 58 Tố Hữu, HỖ TRỢ XUẤT GIÁ KM SP GÀ MUỐI HUN CỎ XẠ HƯƠNG 500G X 20% ( VÌ ĐƠN RA NGÀY 28-1)"/>
    <n v="793884"/>
    <n v="71450"/>
    <n v="57795"/>
    <n v="780229"/>
    <s v="Bán hàng"/>
    <m/>
    <m/>
    <n v="0"/>
    <n v="780229"/>
    <n v="0"/>
    <n v="780229"/>
    <d v="2026-02-02T00:00:00"/>
    <m/>
    <d v="2026-02-02T00:00:00"/>
    <n v="0"/>
    <m/>
    <n v="66.560887268518854"/>
    <s v="Nợ quá hạn từ 60 ngày đến 90 ngày"/>
    <d v="2026-02-02T00:00:00"/>
    <d v="1899-12-30T00:00:00"/>
    <m/>
    <m/>
    <x v="12"/>
    <x v="12"/>
    <m/>
  </r>
  <r>
    <x v="383"/>
    <x v="22"/>
    <d v="2026-02-02T00:00:00"/>
    <s v="BH04812"/>
    <d v="2026-02-02T00:00:00"/>
    <n v="8360"/>
    <s v="Tmart01019 40. Quầy 19T6 Kiến Hưng, HỖ TRỢ XUẤT GIÁ KM SP CHAN GÀ SẢ TẮC 250G X 10% ( ĐƠN RA NGÀY 28-1)"/>
    <n v="537090"/>
    <n v="48338"/>
    <n v="39100"/>
    <n v="527852"/>
    <s v="Bán hàng"/>
    <m/>
    <m/>
    <n v="0"/>
    <n v="527852"/>
    <n v="0"/>
    <n v="527852"/>
    <d v="2026-02-02T00:00:00"/>
    <m/>
    <d v="2026-02-02T00:00:00"/>
    <n v="0"/>
    <m/>
    <n v="66.560887268518854"/>
    <s v="Nợ quá hạn từ 60 ngày đến 90 ngày"/>
    <d v="2026-02-02T00:00:00"/>
    <d v="1899-12-30T00:00:00"/>
    <m/>
    <m/>
    <x v="12"/>
    <x v="12"/>
    <m/>
  </r>
  <r>
    <x v="383"/>
    <x v="22"/>
    <d v="2026-02-02T00:00:00"/>
    <s v="BH04813"/>
    <d v="2026-02-02T00:00:00"/>
    <n v="8361"/>
    <s v="Tmart01063 83. Tmart Tòa N02, Ecohome3"/>
    <n v="431940"/>
    <n v="38874"/>
    <n v="31445"/>
    <n v="424511"/>
    <s v="Bán hàng"/>
    <m/>
    <m/>
    <n v="0"/>
    <n v="424511"/>
    <n v="0"/>
    <n v="424511"/>
    <d v="2026-02-02T00:00:00"/>
    <m/>
    <d v="2026-02-02T00:00:00"/>
    <n v="0"/>
    <m/>
    <n v="66.560887268518854"/>
    <s v="Nợ quá hạn từ 60 ngày đến 90 ngày"/>
    <d v="2026-02-02T00:00:00"/>
    <d v="1899-12-30T00:00:00"/>
    <m/>
    <m/>
    <x v="12"/>
    <x v="12"/>
    <m/>
  </r>
  <r>
    <x v="383"/>
    <x v="22"/>
    <d v="2026-02-02T00:00:00"/>
    <s v="BH04814"/>
    <d v="2026-02-02T00:00:00"/>
    <n v="8362"/>
    <s v="Tmart01075 94. 282 Xuân Đỉnh, HỖ TRỢ XUẤT GIÁ KM SP TAI HEO SỐT THÁI 250G X10% ( VÌ ĐƠN RA NGÀY 28-1) VÀ SP GÀ MUỐ 500G X 10% TỪ NGÀY 01-02 ĐẾN 28-02"/>
    <n v="637047"/>
    <n v="57334"/>
    <n v="46377"/>
    <n v="626090"/>
    <s v="Bán hàng"/>
    <m/>
    <m/>
    <n v="0"/>
    <n v="626090"/>
    <n v="0"/>
    <n v="626090"/>
    <d v="2026-02-02T00:00:00"/>
    <m/>
    <d v="2026-02-02T00:00:00"/>
    <n v="0"/>
    <m/>
    <n v="66.560887268518854"/>
    <s v="Nợ quá hạn từ 60 ngày đến 90 ngày"/>
    <d v="2026-02-02T00:00:00"/>
    <d v="1899-12-30T00:00:00"/>
    <m/>
    <m/>
    <x v="12"/>
    <x v="12"/>
    <m/>
  </r>
  <r>
    <x v="383"/>
    <x v="22"/>
    <d v="2026-02-02T00:00:00"/>
    <s v="BH04815"/>
    <d v="2026-02-02T00:00:00"/>
    <n v="8363"/>
    <s v="Tmart01073 92. Quầy Lê Văn Thiêm, CHẠY KM SP GÀ MUỐI 500G X 10% TỪ NGÀY 01-02-2026 ĐẾN 28-02-2026"/>
    <n v="992269"/>
    <n v="89305"/>
    <n v="72237"/>
    <n v="975201"/>
    <s v="Bán hàng"/>
    <m/>
    <m/>
    <n v="0"/>
    <n v="975201"/>
    <n v="0"/>
    <n v="975201"/>
    <d v="2026-02-02T00:00:00"/>
    <m/>
    <d v="2026-02-02T00:00:00"/>
    <n v="0"/>
    <m/>
    <n v="66.560887268518854"/>
    <s v="Nợ quá hạn từ 60 ngày đến 90 ngày"/>
    <d v="2026-02-02T00:00:00"/>
    <d v="1899-12-30T00:00:00"/>
    <m/>
    <m/>
    <x v="12"/>
    <x v="12"/>
    <m/>
  </r>
  <r>
    <x v="383"/>
    <x v="22"/>
    <d v="2026-02-02T00:00:00"/>
    <s v="BH04816"/>
    <d v="2026-02-02T00:00:00"/>
    <n v="8364"/>
    <s v="Tmart01078 96. Quầy Ecohome 1, HỖ TRỢ XUẤT GIÁ KM SP CHÂN GIÒ MUỐI TAYAKI 450G X 10% + LẠP XƯỚNG TÂY BẮC 500G X 10%+TAI HEO SỐT THÁI 250G X 10% ( VÌ ĐƠN RA NGÀY 28-1 )"/>
    <n v="1304565"/>
    <n v="117412"/>
    <n v="94972"/>
    <n v="1282125"/>
    <s v="Bán hàng"/>
    <m/>
    <m/>
    <n v="0"/>
    <n v="1282125"/>
    <n v="0"/>
    <n v="1282125"/>
    <d v="2026-02-02T00:00:00"/>
    <m/>
    <d v="2026-02-02T00:00:00"/>
    <n v="0"/>
    <m/>
    <n v="66.560887268518854"/>
    <s v="Nợ quá hạn từ 60 ngày đến 90 ngày"/>
    <d v="2026-02-02T00:00:00"/>
    <d v="1899-12-30T00:00:00"/>
    <m/>
    <m/>
    <x v="12"/>
    <x v="12"/>
    <m/>
  </r>
  <r>
    <x v="383"/>
    <x v="22"/>
    <d v="2026-02-02T00:00:00"/>
    <s v="BH04817"/>
    <d v="2026-02-02T00:00:00"/>
    <n v="8365"/>
    <s v="Tmart01097 116. Quầy Iris Garden, KM GÀ MUỐI 500G X 10% TỪ NGÀY 01-02-2026 ĐẾN 28-02-2026"/>
    <n v="1621003"/>
    <n v="145891"/>
    <n v="118009"/>
    <n v="1593121"/>
    <s v="Bán hàng"/>
    <m/>
    <m/>
    <n v="0"/>
    <n v="1593121"/>
    <n v="0"/>
    <n v="1593121"/>
    <d v="2026-02-02T00:00:00"/>
    <m/>
    <d v="2026-02-02T00:00:00"/>
    <n v="0"/>
    <m/>
    <n v="66.560887268518854"/>
    <s v="Nợ quá hạn từ 60 ngày đến 90 ngày"/>
    <d v="2026-02-02T00:00:00"/>
    <d v="1899-12-30T00:00:00"/>
    <m/>
    <m/>
    <x v="12"/>
    <x v="12"/>
    <m/>
  </r>
  <r>
    <x v="383"/>
    <x v="22"/>
    <d v="2026-02-02T00:00:00"/>
    <s v="BH04818"/>
    <d v="2026-02-02T00:00:00"/>
    <n v="8366"/>
    <s v="Tmart01087 106. Quầy CT3B Nam Cường, Cổ Nhuế"/>
    <n v="462511"/>
    <n v="41626"/>
    <n v="33671"/>
    <n v="454556"/>
    <s v="Bán hàng"/>
    <m/>
    <m/>
    <n v="0"/>
    <n v="454556"/>
    <n v="0"/>
    <n v="454556"/>
    <d v="2026-02-02T00:00:00"/>
    <m/>
    <d v="2026-02-02T00:00:00"/>
    <n v="0"/>
    <m/>
    <n v="66.560887268518854"/>
    <s v="Nợ quá hạn từ 60 ngày đến 90 ngày"/>
    <d v="2026-02-02T00:00:00"/>
    <d v="1899-12-30T00:00:00"/>
    <m/>
    <m/>
    <x v="12"/>
    <x v="12"/>
    <m/>
  </r>
  <r>
    <x v="383"/>
    <x v="22"/>
    <d v="2026-02-02T00:00:00"/>
    <s v="BH04819"/>
    <d v="2026-02-02T00:00:00"/>
    <n v="8367"/>
    <s v="Tmart03010 129. Quầy HH Thái Hà 2"/>
    <n v="479607"/>
    <n v="43165"/>
    <n v="34915"/>
    <n v="471357"/>
    <s v="Bán hàng"/>
    <m/>
    <m/>
    <n v="0"/>
    <n v="471357"/>
    <n v="0"/>
    <n v="471357"/>
    <d v="2026-02-02T00:00:00"/>
    <m/>
    <d v="2026-02-02T00:00:00"/>
    <n v="0"/>
    <m/>
    <n v="66.560887268518854"/>
    <s v="Nợ quá hạn từ 60 ngày đến 90 ngày"/>
    <d v="2026-02-02T00:00:00"/>
    <d v="1899-12-30T00:00:00"/>
    <m/>
    <m/>
    <x v="12"/>
    <x v="12"/>
    <m/>
  </r>
  <r>
    <x v="383"/>
    <x v="22"/>
    <d v="2026-02-02T00:00:00"/>
    <s v="BH04820"/>
    <d v="2026-02-02T00:00:00"/>
    <n v="8368"/>
    <s v="Tmart00619 04. Quầy N3B2 Trần Bình, HỖ TRỢ XUẤT GIÁ KM SP LẠP XƯỞNG TÂY BẮC 500G X 10% ( VÌ ĐƠN RA NGÀY 28-01)"/>
    <n v="839801"/>
    <n v="75582"/>
    <n v="61138"/>
    <n v="825357"/>
    <s v="Bán hàng"/>
    <m/>
    <m/>
    <n v="0"/>
    <n v="825357"/>
    <n v="0"/>
    <n v="825357"/>
    <d v="2026-02-02T00:00:00"/>
    <m/>
    <d v="2026-02-02T00:00:00"/>
    <n v="0"/>
    <m/>
    <n v="66.560887268518854"/>
    <s v="Nợ quá hạn từ 60 ngày đến 90 ngày"/>
    <d v="2026-02-02T00:00:00"/>
    <d v="1899-12-30T00:00:00"/>
    <m/>
    <m/>
    <x v="12"/>
    <x v="12"/>
    <m/>
  </r>
  <r>
    <x v="383"/>
    <x v="22"/>
    <d v="2026-02-02T00:00:00"/>
    <s v="BH04821"/>
    <d v="2026-02-02T00:00:00"/>
    <n v="8369"/>
    <s v="Tmart03017 Ecohome5, HỖ TRỢ XUẤT GIÁ KM SP CHÂN GIÒ TAYAKI 450G VÀ TAI HÉO ỐT THÁI 250G X 10% ( VÌ ĐƠN RA NGÀY 28-1)"/>
    <n v="1382374"/>
    <n v="124415"/>
    <n v="100637"/>
    <n v="1358596"/>
    <s v="Bán hàng"/>
    <m/>
    <m/>
    <n v="0"/>
    <n v="1358596"/>
    <n v="0"/>
    <n v="1358596"/>
    <d v="2026-02-02T00:00:00"/>
    <m/>
    <d v="2026-02-02T00:00:00"/>
    <n v="0"/>
    <m/>
    <n v="66.560887268518854"/>
    <s v="Nợ quá hạn từ 60 ngày đến 90 ngày"/>
    <d v="2026-02-02T00:00:00"/>
    <d v="1899-12-30T00:00:00"/>
    <m/>
    <m/>
    <x v="12"/>
    <x v="12"/>
    <m/>
  </r>
  <r>
    <x v="383"/>
    <x v="22"/>
    <d v="2026-02-02T00:00:00"/>
    <s v="BH04822"/>
    <d v="2026-02-02T00:00:00"/>
    <n v="8370"/>
    <s v="Tmart00995 25. Quầy CT2 - KĐT Xala, HỖ TRỢ XUẤT GIÁ KM SP TAI HEO SỐT THÁI 250G X 10% ( VÌ ĐƠN RA NGÀY 28-1) VÀ  KM SP GÀ MUỐI 500G X 10% TỪ NGÀY 01-02-2026 ĐẾN 28-02-2026"/>
    <n v="1618296"/>
    <n v="145647"/>
    <n v="117812"/>
    <n v="1590461"/>
    <s v="Bán hàng"/>
    <m/>
    <m/>
    <n v="0"/>
    <n v="1590461"/>
    <n v="0"/>
    <n v="1590461"/>
    <d v="2026-02-02T00:00:00"/>
    <m/>
    <d v="2026-02-02T00:00:00"/>
    <n v="0"/>
    <m/>
    <n v="66.560887268518854"/>
    <s v="Nợ quá hạn từ 60 ngày đến 90 ngày"/>
    <d v="2026-02-02T00:00:00"/>
    <d v="1899-12-30T00:00:00"/>
    <m/>
    <m/>
    <x v="12"/>
    <x v="12"/>
    <m/>
  </r>
  <r>
    <x v="383"/>
    <x v="22"/>
    <d v="2026-02-02T00:00:00"/>
    <s v="BH04824"/>
    <d v="2026-02-02T00:00:00"/>
    <n v="8371"/>
    <s v="Tmart00983 16. Quầy Xala, tòa nhà Hemisco, Xala, HỖ TRỢ XUẤT GIÁ KM SP CHÂN GIÒ MUỐI TAYAKI 450G X 10% ( VÌ ĐƠN RA NGÀY 28-1) VÀ KM SP GÀ MUỐI 500G X 10% TỪ NGÀY 01-02 ĐẾN 28-02"/>
    <n v="815196"/>
    <n v="73369"/>
    <n v="59346"/>
    <n v="801173"/>
    <s v="Bán hàng"/>
    <m/>
    <m/>
    <n v="0"/>
    <n v="801173"/>
    <n v="0"/>
    <n v="801173"/>
    <d v="2026-02-02T00:00:00"/>
    <m/>
    <d v="2026-02-02T00:00:00"/>
    <n v="0"/>
    <m/>
    <n v="66.560887268518854"/>
    <s v="Nợ quá hạn từ 60 ngày đến 90 ngày"/>
    <d v="2026-02-02T00:00:00"/>
    <d v="1899-12-30T00:00:00"/>
    <m/>
    <m/>
    <x v="12"/>
    <x v="12"/>
    <m/>
  </r>
  <r>
    <x v="383"/>
    <x v="22"/>
    <d v="2026-02-02T00:00:00"/>
    <s v="BH04825"/>
    <d v="2026-02-02T00:00:00"/>
    <n v="8372"/>
    <s v="Tmart00994 24. Quầy Victory Thăng Long"/>
    <n v="1056785"/>
    <n v="95111"/>
    <n v="76934"/>
    <n v="1038608"/>
    <s v="Bán hàng"/>
    <m/>
    <m/>
    <n v="0"/>
    <n v="1038608"/>
    <n v="0"/>
    <n v="1038608"/>
    <d v="2026-02-02T00:00:00"/>
    <m/>
    <d v="2026-02-02T00:00:00"/>
    <n v="0"/>
    <m/>
    <n v="66.560887268518854"/>
    <s v="Nợ quá hạn từ 60 ngày đến 90 ngày"/>
    <d v="2026-02-02T00:00:00"/>
    <d v="1899-12-30T00:00:00"/>
    <m/>
    <m/>
    <x v="12"/>
    <x v="12"/>
    <m/>
  </r>
  <r>
    <x v="383"/>
    <x v="22"/>
    <d v="2026-02-02T00:00:00"/>
    <s v="BH04827"/>
    <d v="2026-02-02T00:00:00"/>
    <n v="8373"/>
    <s v="Tmart00992 22. Quầy CT3 KĐT Văn Khê, HỖ TRỢ XUẤT GIÁ KM SP CHÂN GÀ SẢ TẮC 250G X 10% ( VÌ ĐƠN RA NGÀY 28-1)"/>
    <n v="468621"/>
    <n v="42176"/>
    <n v="34116"/>
    <n v="460561"/>
    <s v="Bán hàng"/>
    <m/>
    <m/>
    <n v="0"/>
    <n v="460561"/>
    <n v="0"/>
    <n v="460561"/>
    <d v="2026-02-02T00:00:00"/>
    <m/>
    <d v="2026-02-02T00:00:00"/>
    <n v="0"/>
    <m/>
    <n v="66.560887268518854"/>
    <s v="Nợ quá hạn từ 60 ngày đến 90 ngày"/>
    <d v="2026-02-02T00:00:00"/>
    <d v="1899-12-30T00:00:00"/>
    <m/>
    <m/>
    <x v="12"/>
    <x v="12"/>
    <m/>
  </r>
  <r>
    <x v="383"/>
    <x v="22"/>
    <d v="2026-02-02T00:00:00"/>
    <s v="BH04864"/>
    <d v="2026-02-02T00:00:00"/>
    <n v="8380"/>
    <s v="Tmart01029 49. Nơ 6A, Linh Đàm"/>
    <n v="514017"/>
    <n v="46262"/>
    <n v="37420"/>
    <n v="505175"/>
    <s v="Bán hàng"/>
    <m/>
    <m/>
    <n v="0"/>
    <n v="505175"/>
    <n v="0"/>
    <n v="505175"/>
    <d v="2026-02-02T00:00:00"/>
    <m/>
    <d v="2026-02-02T00:00:00"/>
    <n v="0"/>
    <m/>
    <n v="66.560887268518854"/>
    <s v="Nợ quá hạn từ 60 ngày đến 90 ngày"/>
    <d v="2026-02-02T00:00:00"/>
    <d v="1899-12-30T00:00:00"/>
    <m/>
    <m/>
    <x v="12"/>
    <x v="12"/>
    <m/>
  </r>
  <r>
    <x v="383"/>
    <x v="22"/>
    <d v="2026-02-02T00:00:00"/>
    <s v="BH04866"/>
    <d v="2026-02-02T00:00:00"/>
    <n v="8381"/>
    <s v="Tmart01017 39. Quầy 112 Âu Cơ,KM SP GÀ MUỐI 500G X 10% TỪ NGÀY 01-02-2026 ĐẾN 28-02-2026"/>
    <n v="1053239"/>
    <n v="94792"/>
    <n v="76676"/>
    <n v="1035123"/>
    <s v="Bán hàng"/>
    <m/>
    <m/>
    <n v="0"/>
    <n v="1035123"/>
    <n v="0"/>
    <n v="1035123"/>
    <d v="2026-02-02T00:00:00"/>
    <m/>
    <d v="2026-02-02T00:00:00"/>
    <n v="0"/>
    <m/>
    <n v="66.560887268518854"/>
    <s v="Nợ quá hạn từ 60 ngày đến 90 ngày"/>
    <d v="2026-02-02T00:00:00"/>
    <d v="1899-12-30T00:00:00"/>
    <m/>
    <m/>
    <x v="12"/>
    <x v="12"/>
    <m/>
  </r>
  <r>
    <x v="383"/>
    <x v="22"/>
    <d v="2026-02-02T00:00:00"/>
    <s v="BH04867"/>
    <d v="2026-02-02T00:00:00"/>
    <n v="8382"/>
    <s v="Tmart01041 61. Quầy Định Công, số 1 Trần Nguyên Đán, HỖ TRỢ XUẤT GIÁ KM SP GÀ MUỐI HUN CỎ XẠ HƯƠNG 500G X 20% + LẠP XƯỞNG TÂY BẮC 500G X 10% ( VÌ ĐƠN RA NGÀY 28-1)"/>
    <n v="1956755"/>
    <n v="176108"/>
    <n v="142452"/>
    <n v="1923099"/>
    <s v="Bán hàng"/>
    <m/>
    <m/>
    <n v="0"/>
    <n v="1923099"/>
    <n v="0"/>
    <n v="1923099"/>
    <d v="2026-02-02T00:00:00"/>
    <m/>
    <d v="2026-02-02T00:00:00"/>
    <n v="0"/>
    <m/>
    <n v="66.560887268518854"/>
    <s v="Nợ quá hạn từ 60 ngày đến 90 ngày"/>
    <d v="2026-02-02T00:00:00"/>
    <d v="1899-12-30T00:00:00"/>
    <m/>
    <m/>
    <x v="12"/>
    <x v="12"/>
    <m/>
  </r>
  <r>
    <x v="383"/>
    <x v="22"/>
    <d v="2026-02-02T00:00:00"/>
    <s v="BH04869"/>
    <d v="2026-02-02T00:00:00"/>
    <n v="8383"/>
    <s v="Tmart01049 69. Quầy 59 Xuân La, Tây Hồ, HN, HỖ TRỢ XUẤT GIÁ KM SP CHÂN GÀ SẢ TẮC 250G X 10% ( VÌ ĐƠN RA NGÀY 28-1) VÀ SP GÀ MUỐI 500G X 10% TỪ NGÀY 01-02-2026 ĐẾN 28-02-2026"/>
    <n v="974687"/>
    <n v="87722"/>
    <n v="70957"/>
    <n v="957922"/>
    <s v="Bán hàng"/>
    <m/>
    <m/>
    <n v="0"/>
    <n v="957922"/>
    <n v="0"/>
    <n v="957922"/>
    <d v="2026-02-02T00:00:00"/>
    <m/>
    <d v="2026-02-02T00:00:00"/>
    <n v="0"/>
    <m/>
    <n v="66.560887268518854"/>
    <s v="Nợ quá hạn từ 60 ngày đến 90 ngày"/>
    <d v="2026-02-02T00:00:00"/>
    <d v="1899-12-30T00:00:00"/>
    <m/>
    <m/>
    <x v="12"/>
    <x v="12"/>
    <m/>
  </r>
  <r>
    <x v="383"/>
    <x v="22"/>
    <d v="2026-02-02T00:00:00"/>
    <s v="BH04870"/>
    <d v="2026-02-02T00:00:00"/>
    <n v="8387"/>
    <s v="Tmart01071 90. Quầy Đại Thanh 2, KM SP GÀ MUỐI 500G X 10% TỪ NGÀY 01-02-2026 ĐẾN 28-02-2026"/>
    <n v="1017626"/>
    <n v="91587"/>
    <n v="74083"/>
    <n v="1000122"/>
    <s v="Bán hàng"/>
    <m/>
    <m/>
    <n v="0"/>
    <n v="1000122"/>
    <n v="0"/>
    <n v="1000122"/>
    <d v="2026-02-02T00:00:00"/>
    <m/>
    <d v="2026-02-02T00:00:00"/>
    <n v="0"/>
    <m/>
    <n v="66.560887268518854"/>
    <s v="Nợ quá hạn từ 60 ngày đến 90 ngày"/>
    <d v="2026-02-02T00:00:00"/>
    <d v="1899-12-30T00:00:00"/>
    <m/>
    <m/>
    <x v="12"/>
    <x v="12"/>
    <m/>
  </r>
  <r>
    <x v="383"/>
    <x v="22"/>
    <d v="2026-02-02T00:00:00"/>
    <s v="BH04872"/>
    <d v="2026-02-02T00:00:00"/>
    <n v="8388"/>
    <s v="Tmart01067 86. Quầy Nơ 4A Linh Đàm"/>
    <n v="809462"/>
    <n v="72852"/>
    <n v="58929"/>
    <n v="795539"/>
    <s v="Bán hàng"/>
    <m/>
    <m/>
    <n v="0"/>
    <n v="795539"/>
    <n v="0"/>
    <n v="795539"/>
    <d v="2026-02-02T00:00:00"/>
    <m/>
    <d v="2026-02-02T00:00:00"/>
    <n v="0"/>
    <m/>
    <n v="66.560887268518854"/>
    <s v="Nợ quá hạn từ 60 ngày đến 90 ngày"/>
    <d v="2026-02-02T00:00:00"/>
    <d v="1899-12-30T00:00:00"/>
    <m/>
    <m/>
    <x v="12"/>
    <x v="12"/>
    <m/>
  </r>
  <r>
    <x v="383"/>
    <x v="22"/>
    <d v="2026-02-02T00:00:00"/>
    <s v="BH04874"/>
    <d v="2026-02-02T00:00:00"/>
    <n v="8389"/>
    <s v="Tmart01065 84. Quầy Tecco Tứ Hiệp"/>
    <n v="1010853"/>
    <n v="90977"/>
    <n v="73590"/>
    <n v="993466"/>
    <s v="Bán hàng"/>
    <m/>
    <m/>
    <n v="0"/>
    <n v="993466"/>
    <n v="0"/>
    <n v="993466"/>
    <d v="2026-02-02T00:00:00"/>
    <m/>
    <d v="2026-02-02T00:00:00"/>
    <n v="0"/>
    <m/>
    <n v="66.560887268518854"/>
    <s v="Nợ quá hạn từ 60 ngày đến 90 ngày"/>
    <d v="2026-02-02T00:00:00"/>
    <d v="1899-12-30T00:00:00"/>
    <m/>
    <m/>
    <x v="12"/>
    <x v="12"/>
    <m/>
  </r>
  <r>
    <x v="383"/>
    <x v="22"/>
    <d v="2026-02-02T00:00:00"/>
    <s v="BH04875"/>
    <d v="2026-02-02T00:00:00"/>
    <n v="8390"/>
    <s v="Tmart01083 102. Quầy Đại Thanh 3, CT8A, HỖ TRWOJ XUẤT GIÁ KM SP GÀ MUỐI HUN CỎ XẠ HƯƠNG 500G X 20% + CHÂN GIÒ VỊ TAYAKI 450G X 10% + LẠP XƯỞNG TÂY BẮC X 10% + TAI HEO SỐT THÁI 250G X 10% ( VÌ ĐƠN RA NGÀY 28-1) VÀ KM SP GÀ MUỐI 500G X 10% TỪ NGÀY 01-02-2026 ĐẾN 28-02-2026"/>
    <n v="2133638"/>
    <n v="192029"/>
    <n v="155329"/>
    <n v="2096938"/>
    <s v="Bán hàng"/>
    <m/>
    <m/>
    <n v="0"/>
    <n v="2096938"/>
    <n v="0"/>
    <n v="2096938"/>
    <d v="2026-02-02T00:00:00"/>
    <m/>
    <d v="2026-02-02T00:00:00"/>
    <n v="0"/>
    <m/>
    <n v="66.560887268518854"/>
    <s v="Nợ quá hạn từ 60 ngày đến 90 ngày"/>
    <d v="2026-02-02T00:00:00"/>
    <d v="1899-12-30T00:00:00"/>
    <m/>
    <m/>
    <x v="12"/>
    <x v="12"/>
    <m/>
  </r>
  <r>
    <x v="383"/>
    <x v="22"/>
    <d v="2026-02-02T00:00:00"/>
    <s v="BH04877"/>
    <d v="2026-02-02T00:00:00"/>
    <n v="8391"/>
    <s v="Tmart00357 01. Quầy 72 Lĩnh Nam"/>
    <n v="701973"/>
    <n v="63178"/>
    <n v="51104"/>
    <n v="689899"/>
    <s v="Bán hàng"/>
    <m/>
    <m/>
    <n v="0"/>
    <n v="689899"/>
    <n v="0"/>
    <n v="689899"/>
    <d v="2026-02-02T00:00:00"/>
    <m/>
    <d v="2026-02-02T00:00:00"/>
    <n v="0"/>
    <m/>
    <n v="66.560887268518854"/>
    <s v="Nợ quá hạn từ 60 ngày đến 90 ngày"/>
    <d v="2026-02-02T00:00:00"/>
    <d v="1899-12-30T00:00:00"/>
    <m/>
    <m/>
    <x v="12"/>
    <x v="12"/>
    <m/>
  </r>
  <r>
    <x v="383"/>
    <x v="22"/>
    <d v="2026-02-02T00:00:00"/>
    <s v="BH04878"/>
    <d v="2026-02-02T00:00:00"/>
    <n v="8392"/>
    <s v="Tmart03002 121. Quầy HH4B Linh Đàm, KM SP GÀ MUỐI 500G X 10% TỪ NGÀY 01-02 ĐẾN 28-02"/>
    <n v="859564"/>
    <n v="77361"/>
    <n v="62576"/>
    <n v="844779"/>
    <s v="Bán hàng"/>
    <m/>
    <m/>
    <n v="0"/>
    <n v="844779"/>
    <n v="0"/>
    <n v="844779"/>
    <d v="2026-02-02T00:00:00"/>
    <m/>
    <d v="2026-02-02T00:00:00"/>
    <n v="0"/>
    <m/>
    <n v="66.560887268518854"/>
    <s v="Nợ quá hạn từ 60 ngày đến 90 ngày"/>
    <d v="2026-02-02T00:00:00"/>
    <d v="1899-12-30T00:00:00"/>
    <m/>
    <m/>
    <x v="12"/>
    <x v="12"/>
    <m/>
  </r>
  <r>
    <x v="383"/>
    <x v="22"/>
    <d v="2026-02-02T00:00:00"/>
    <s v="BH04879"/>
    <d v="2026-02-02T00:00:00"/>
    <n v="8393"/>
    <s v="Tmart03003 122. Quầy TECCO Diamond, HỖ TRỢ XUẤT GIÁ KM SP GÀ MUỐI HUN CỎ XẠ HƯƠNG 500G X 20% ( VÌ ĐƠN RA NGÀY 28-1)"/>
    <n v="975561"/>
    <n v="87801"/>
    <n v="71021"/>
    <n v="958781"/>
    <s v="Bán hàng"/>
    <m/>
    <m/>
    <n v="0"/>
    <n v="958781"/>
    <n v="0"/>
    <n v="958781"/>
    <d v="2026-02-02T00:00:00"/>
    <m/>
    <d v="2026-02-02T00:00:00"/>
    <n v="0"/>
    <m/>
    <n v="66.560887268518854"/>
    <s v="Nợ quá hạn từ 60 ngày đến 90 ngày"/>
    <d v="2026-02-02T00:00:00"/>
    <d v="1899-12-30T00:00:00"/>
    <m/>
    <m/>
    <x v="12"/>
    <x v="12"/>
    <m/>
  </r>
  <r>
    <x v="383"/>
    <x v="22"/>
    <d v="2026-02-02T00:00:00"/>
    <s v="BH04881"/>
    <d v="2026-02-02T00:00:00"/>
    <n v="8394"/>
    <s v="Tmart00980 15. Quầy 9B Nguyễn Cảnh Dị-KĐT Đại Kim, HỖ TRỢ XUẤT GIÁ KM SP GÀ HUN CỎ XẠ HƯƠNG 500GX 20% VÀ LẠP XƯỞNG TÂY BẮC 500G X 10% ( ĐƠN RA NGÀY 28-1)"/>
    <n v="866496"/>
    <n v="77985"/>
    <n v="63081"/>
    <n v="851592"/>
    <s v="Bán hàng"/>
    <m/>
    <m/>
    <n v="0"/>
    <n v="851592"/>
    <n v="0"/>
    <n v="851592"/>
    <d v="2026-02-02T00:00:00"/>
    <m/>
    <d v="2026-02-02T00:00:00"/>
    <n v="0"/>
    <m/>
    <n v="66.560887268518854"/>
    <s v="Nợ quá hạn từ 60 ngày đến 90 ngày"/>
    <d v="2026-02-02T00:00:00"/>
    <d v="1899-12-30T00:00:00"/>
    <m/>
    <m/>
    <x v="12"/>
    <x v="12"/>
    <m/>
  </r>
  <r>
    <x v="383"/>
    <x v="22"/>
    <d v="2026-02-02T00:00:00"/>
    <s v="BH04882"/>
    <d v="2026-02-02T00:00:00"/>
    <n v="8395"/>
    <s v="Tmart00984 17. Quầy 184 Đại Từ, HỖ TRỢ XUẤT GIÁ KM SP LẠP XƯỞNG TÂY BẮC 500G X 10% ( VÌ ĐƠN RA NGÀY 28-1)"/>
    <n v="839647"/>
    <n v="75568"/>
    <n v="61126"/>
    <n v="825205"/>
    <s v="Bán hàng"/>
    <m/>
    <m/>
    <n v="0"/>
    <n v="825205"/>
    <n v="0"/>
    <n v="825205"/>
    <d v="2026-02-02T00:00:00"/>
    <m/>
    <d v="2026-02-02T00:00:00"/>
    <n v="0"/>
    <m/>
    <n v="66.560887268518854"/>
    <s v="Nợ quá hạn từ 60 ngày đến 90 ngày"/>
    <d v="2026-02-02T00:00:00"/>
    <d v="1899-12-30T00:00:00"/>
    <m/>
    <m/>
    <x v="12"/>
    <x v="12"/>
    <m/>
  </r>
  <r>
    <x v="383"/>
    <x v="22"/>
    <d v="2026-02-02T00:00:00"/>
    <s v="BH04884"/>
    <d v="2026-02-02T00:00:00"/>
    <n v="8396"/>
    <s v="Tmart00928 12. Quầy CT12B Kim Văn - Kim Lũ, HỖ TRỢ XUẤT GIÁ KM SP LẠP XƯỞNG TÂY BẮC 500G X 10% ( DƠN RA NGÀY 28-1) VÀ KM GÀ MUỐI 500G X 10% TỪ NGÀY 01-02 ĐÊN 28-02"/>
    <n v="1943413"/>
    <n v="174908"/>
    <n v="141480"/>
    <n v="1909985"/>
    <s v="Bán hàng"/>
    <m/>
    <m/>
    <n v="0"/>
    <n v="1909985"/>
    <n v="0"/>
    <n v="1909985"/>
    <d v="2026-02-02T00:00:00"/>
    <m/>
    <d v="2026-02-02T00:00:00"/>
    <n v="0"/>
    <m/>
    <n v="66.560887268518854"/>
    <s v="Nợ quá hạn từ 60 ngày đến 90 ngày"/>
    <d v="2026-02-02T00:00:00"/>
    <d v="1899-12-30T00:00:00"/>
    <m/>
    <m/>
    <x v="12"/>
    <x v="12"/>
    <m/>
  </r>
  <r>
    <x v="384"/>
    <x v="162"/>
    <d v="2026-02-02T00:00:00"/>
    <s v="BH04906"/>
    <d v="2026-02-02T00:00:00"/>
    <n v="8399"/>
    <s v="PTMart 143 Nguyễn Tuân"/>
    <n v="673808"/>
    <n v="33690"/>
    <n v="51209"/>
    <n v="691327"/>
    <s v="Bán hàng"/>
    <m/>
    <m/>
    <n v="0"/>
    <n v="691327"/>
    <n v="0"/>
    <n v="691327"/>
    <d v="2026-02-02T00:00:00"/>
    <m/>
    <d v="2026-02-02T00:00:00"/>
    <n v="0"/>
    <m/>
    <n v="66.560887268518854"/>
    <s v="Nợ quá hạn từ 60 ngày đến 90 ngày"/>
    <d v="2026-02-02T00:00:00"/>
    <d v="1899-12-30T00:00:00"/>
    <m/>
    <m/>
    <x v="20"/>
    <x v="20"/>
    <m/>
  </r>
  <r>
    <x v="385"/>
    <x v="159"/>
    <d v="2026-02-02T00:00:00"/>
    <s v="BH04920"/>
    <d v="2026-02-02T00:00:00"/>
    <n v="8407"/>
    <s v="Cửa hàng Vitalmart - S401.01S02-S03 Vinhome Smart City - Tây Mỗ"/>
    <n v="2332470"/>
    <n v="0"/>
    <n v="186598"/>
    <n v="2519068"/>
    <s v="Bán hàng"/>
    <d v="2026-03-16T00:00:00"/>
    <m/>
    <n v="0"/>
    <n v="2519068"/>
    <n v="2519068"/>
    <n v="0"/>
    <d v="2026-02-02T00:00:00"/>
    <m/>
    <d v="2026-02-02T00:00:00"/>
    <n v="0"/>
    <m/>
    <s v=""/>
    <s v="Đã thanh toán"/>
    <d v="2026-02-02T00:00:00"/>
    <d v="2026-03-16T00:00:00"/>
    <m/>
    <m/>
    <x v="22"/>
    <x v="22"/>
    <m/>
  </r>
  <r>
    <x v="385"/>
    <x v="159"/>
    <d v="2026-02-02T00:00:00"/>
    <s v="BH04922"/>
    <d v="2026-02-02T00:00:00"/>
    <n v="8408"/>
    <s v="Cửa hàng Vitalmart - S402 Vinhome Smart City - Tây Mỗ"/>
    <n v="1039192"/>
    <n v="0"/>
    <n v="83135"/>
    <n v="1122327"/>
    <s v="Bán hàng"/>
    <d v="2026-03-16T00:00:00"/>
    <m/>
    <n v="0"/>
    <n v="1122327"/>
    <n v="1122327"/>
    <n v="0"/>
    <d v="2026-02-02T00:00:00"/>
    <m/>
    <d v="2026-02-02T00:00:00"/>
    <n v="0"/>
    <m/>
    <s v=""/>
    <s v="Đã thanh toán"/>
    <d v="2026-02-02T00:00:00"/>
    <d v="2026-03-16T00:00:00"/>
    <m/>
    <m/>
    <x v="22"/>
    <x v="22"/>
    <m/>
  </r>
  <r>
    <x v="385"/>
    <x v="159"/>
    <d v="2026-02-02T00:00:00"/>
    <s v="BH04923"/>
    <d v="2026-02-02T00:00:00"/>
    <n v="8409"/>
    <s v="Cửa hàng Vitalmart - 01.S02 Vinhome Smart City - Tây Mỗ"/>
    <n v="666799"/>
    <n v="0"/>
    <n v="53344"/>
    <n v="720143"/>
    <s v="Bán hàng"/>
    <d v="2026-03-16T00:00:00"/>
    <m/>
    <n v="0"/>
    <n v="720143"/>
    <n v="720143"/>
    <n v="0"/>
    <d v="2026-02-02T00:00:00"/>
    <m/>
    <d v="2026-02-02T00:00:00"/>
    <n v="0"/>
    <m/>
    <s v=""/>
    <s v="Đã thanh toán"/>
    <d v="2026-02-02T00:00:00"/>
    <d v="2026-03-16T00:00:00"/>
    <m/>
    <m/>
    <x v="22"/>
    <x v="22"/>
    <m/>
  </r>
  <r>
    <x v="382"/>
    <x v="16"/>
    <d v="2026-02-02T00:00:00"/>
    <s v="BH05135"/>
    <d v="2026-02-02T00:00:00"/>
    <n v="8421"/>
    <s v="A16YX85 - Cửa hàng OKONO Yên Xá"/>
    <n v="2476742"/>
    <n v="0"/>
    <n v="198139"/>
    <n v="2674881"/>
    <s v="Bán hàng"/>
    <m/>
    <m/>
    <n v="0"/>
    <n v="2674881"/>
    <n v="0"/>
    <n v="2674881"/>
    <d v="2026-02-02T00:00:00"/>
    <m/>
    <d v="2026-02-02T00:00:00"/>
    <n v="0"/>
    <m/>
    <n v="66.560887268518854"/>
    <s v="Nợ quá hạn từ 60 ngày đến 90 ngày"/>
    <d v="2026-02-02T00:00:00"/>
    <d v="1899-12-30T00:00:00"/>
    <m/>
    <m/>
    <x v="6"/>
    <x v="6"/>
    <m/>
  </r>
  <r>
    <x v="386"/>
    <x v="20"/>
    <d v="2026-02-02T00:00:00"/>
    <s v="BH05136"/>
    <d v="2026-02-02T00:00:00"/>
    <n v="8422"/>
    <s v="K-market CT4 New"/>
    <n v="1616600"/>
    <n v="0"/>
    <n v="129328"/>
    <n v="1745928"/>
    <s v="Bán hàng"/>
    <m/>
    <m/>
    <n v="0"/>
    <n v="1745928"/>
    <n v="0"/>
    <n v="1745928"/>
    <d v="2026-02-02T00:00:00"/>
    <m/>
    <d v="2026-02-02T00:00:00"/>
    <n v="0"/>
    <m/>
    <n v="66.560887268518854"/>
    <s v="Nợ quá hạn từ 60 ngày đến 90 ngày"/>
    <d v="2026-02-02T00:00:00"/>
    <d v="1899-12-30T00:00:00"/>
    <m/>
    <m/>
    <x v="10"/>
    <x v="10"/>
    <m/>
  </r>
  <r>
    <x v="386"/>
    <x v="20"/>
    <d v="2026-02-02T00:00:00"/>
    <s v="BH05137"/>
    <d v="2026-02-02T00:00:00"/>
    <n v="8423"/>
    <s v="K-Market Daewoo Starlake"/>
    <n v="807937"/>
    <n v="0"/>
    <n v="64635"/>
    <n v="872572"/>
    <s v="Bán hàng"/>
    <m/>
    <m/>
    <n v="0"/>
    <n v="872572"/>
    <n v="0"/>
    <n v="872572"/>
    <d v="2026-02-02T00:00:00"/>
    <m/>
    <d v="2026-02-02T00:00:00"/>
    <n v="0"/>
    <m/>
    <n v="66.560887268518854"/>
    <s v="Nợ quá hạn từ 60 ngày đến 90 ngày"/>
    <d v="2026-02-02T00:00:00"/>
    <d v="1899-12-30T00:00:00"/>
    <m/>
    <m/>
    <x v="10"/>
    <x v="10"/>
    <m/>
  </r>
  <r>
    <x v="386"/>
    <x v="20"/>
    <d v="2026-02-02T00:00:00"/>
    <s v="BH05138"/>
    <d v="2026-02-02T00:00:00"/>
    <n v="8424"/>
    <s v="K-Market The Matrix one"/>
    <n v="623171"/>
    <n v="0"/>
    <n v="49854"/>
    <n v="673025"/>
    <s v="Bán hàng"/>
    <m/>
    <m/>
    <n v="0"/>
    <n v="673025"/>
    <n v="0"/>
    <n v="673025"/>
    <d v="2026-02-02T00:00:00"/>
    <m/>
    <d v="2026-02-02T00:00:00"/>
    <n v="0"/>
    <m/>
    <n v="66.560887268518854"/>
    <s v="Nợ quá hạn từ 60 ngày đến 90 ngày"/>
    <d v="2026-02-02T00:00:00"/>
    <d v="1899-12-30T00:00:00"/>
    <m/>
    <m/>
    <x v="10"/>
    <x v="10"/>
    <m/>
  </r>
  <r>
    <x v="386"/>
    <x v="20"/>
    <d v="2026-02-02T00:00:00"/>
    <s v="BH05139"/>
    <d v="2026-02-02T00:00:00"/>
    <n v="8425"/>
    <s v="K-market Mỹ Đình Pearl"/>
    <n v="1555756"/>
    <n v="0"/>
    <n v="124460"/>
    <n v="1680216"/>
    <s v="Bán hàng"/>
    <m/>
    <m/>
    <n v="0"/>
    <n v="1680216"/>
    <n v="0"/>
    <n v="1680216"/>
    <d v="2026-02-02T00:00:00"/>
    <m/>
    <d v="2026-02-02T00:00:00"/>
    <n v="0"/>
    <m/>
    <n v="66.560887268518854"/>
    <s v="Nợ quá hạn từ 60 ngày đến 90 ngày"/>
    <d v="2026-02-02T00:00:00"/>
    <d v="1899-12-30T00:00:00"/>
    <m/>
    <m/>
    <x v="10"/>
    <x v="10"/>
    <m/>
  </r>
  <r>
    <x v="310"/>
    <x v="55"/>
    <d v="2026-02-02T00:00:00"/>
    <s v="HN/HT2600030"/>
    <d v="2026-02-03T00:00:00"/>
    <n v="366"/>
    <s v="ĐÃ KIỂM TRA - Hàng trả - SMART-HNI-NTL-0003 - Sunshine Mart Center  - Phiếu ngày (02/02/2026)"/>
    <n v="70538"/>
    <n v="0"/>
    <n v="5643"/>
    <n v="76181"/>
    <s v="Hàng trả"/>
    <m/>
    <m/>
    <n v="0"/>
    <n v="-76181"/>
    <n v="0"/>
    <n v="-76181"/>
    <d v="2026-02-03T00:00:00"/>
    <m/>
    <d v="2026-02-03T00:00:00"/>
    <n v="0"/>
    <m/>
    <n v="65.560887268518854"/>
    <s v="Nợ quá hạn từ 60 ngày đến 90 ngày"/>
    <d v="2026-02-03T00:00:00"/>
    <d v="1899-12-30T00:00:00"/>
    <m/>
    <m/>
    <x v="18"/>
    <x v="18"/>
    <m/>
  </r>
  <r>
    <x v="310"/>
    <x v="55"/>
    <d v="2026-02-02T00:00:00"/>
    <s v="HN/HT2600029"/>
    <d v="2026-02-03T00:00:00"/>
    <n v="365"/>
    <s v="ĐÃ KIỂM TRA - Hàng trả - SMART-HNI-NTL-0003 - Sunshine Mart Center - Phiếu ngày (02/02/2026)"/>
    <n v="56430"/>
    <n v="0"/>
    <n v="4514"/>
    <n v="60944"/>
    <s v="Hàng trả"/>
    <m/>
    <m/>
    <n v="0"/>
    <n v="-60944"/>
    <n v="0"/>
    <n v="-60944"/>
    <d v="2026-02-03T00:00:00"/>
    <m/>
    <d v="2026-02-03T00:00:00"/>
    <n v="0"/>
    <m/>
    <n v="65.560887268518854"/>
    <s v="Nợ quá hạn từ 60 ngày đến 90 ngày"/>
    <d v="2026-02-03T00:00:00"/>
    <d v="1899-12-30T00:00:00"/>
    <m/>
    <m/>
    <x v="18"/>
    <x v="18"/>
    <m/>
  </r>
  <r>
    <x v="183"/>
    <x v="17"/>
    <d v="2026-02-03T00:00:00"/>
    <s v="BH03885"/>
    <d v="2026-02-03T00:00:00"/>
    <n v="8484"/>
    <s v="PO-72732 - FM1 496 Nguyễn Thị Minh Khai"/>
    <n v="870955"/>
    <n v="0"/>
    <n v="69676"/>
    <n v="940631"/>
    <s v="Bán hàng"/>
    <m/>
    <m/>
    <n v="0"/>
    <n v="940631"/>
    <n v="0"/>
    <n v="940631"/>
    <d v="2026-02-03T00:00:00"/>
    <m/>
    <d v="2026-02-03T00:00:00"/>
    <n v="0"/>
    <m/>
    <n v="65.560887268518854"/>
    <s v="Nợ quá hạn từ 60 ngày đến 90 ngày"/>
    <d v="2026-02-03T00:00:00"/>
    <d v="1899-12-30T00:00:00"/>
    <m/>
    <m/>
    <x v="7"/>
    <x v="7"/>
    <m/>
  </r>
  <r>
    <x v="378"/>
    <x v="2"/>
    <d v="2026-02-03T00:00:00"/>
    <s v="BH03889"/>
    <d v="2026-02-03T00:00:00"/>
    <n v="8488"/>
    <s v="P-000016513"/>
    <n v="3002140"/>
    <n v="0"/>
    <n v="240171"/>
    <n v="3242311"/>
    <s v="Bán hàng"/>
    <m/>
    <m/>
    <n v="0"/>
    <n v="3242311"/>
    <n v="0"/>
    <n v="3242311"/>
    <d v="2026-02-03T00:00:00"/>
    <m/>
    <d v="2026-02-03T00:00:00"/>
    <n v="0"/>
    <m/>
    <n v="65.560887268518854"/>
    <s v="Nợ quá hạn từ 60 ngày đến 90 ngày"/>
    <d v="2026-02-03T00:00:00"/>
    <d v="1899-12-30T00:00:00"/>
    <m/>
    <m/>
    <x v="2"/>
    <x v="2"/>
    <m/>
  </r>
  <r>
    <x v="200"/>
    <x v="168"/>
    <d v="2026-02-03T00:00:00"/>
    <s v="BH03892"/>
    <d v="2026-02-03T00:00:00"/>
    <n v="8491"/>
    <s v="79004 OSF 2/2 - OsiFood 828A Xô Viết Nghệ Tĩnh"/>
    <n v="367155"/>
    <n v="0"/>
    <n v="29372"/>
    <n v="396527"/>
    <s v="Bán hàng"/>
    <m/>
    <m/>
    <n v="0"/>
    <n v="396527"/>
    <n v="0"/>
    <n v="396527"/>
    <d v="2026-02-03T00:00:00"/>
    <m/>
    <d v="2026-02-03T00:00:00"/>
    <n v="0"/>
    <m/>
    <n v="65.560887268518854"/>
    <s v="Nợ quá hạn từ 60 ngày đến 90 ngày"/>
    <d v="2026-02-03T00:00:00"/>
    <d v="1899-12-30T00:00:00"/>
    <m/>
    <m/>
    <x v="24"/>
    <x v="24"/>
    <m/>
  </r>
  <r>
    <x v="183"/>
    <x v="17"/>
    <d v="2026-02-03T00:00:00"/>
    <s v="BH03893"/>
    <d v="2026-02-03T00:00:00"/>
    <n v="8492"/>
    <s v="PO-72733 - FM4 99 Hoàng Hoa Thám"/>
    <n v="905690"/>
    <n v="0"/>
    <n v="72455"/>
    <n v="978145"/>
    <s v="Bán hàng"/>
    <m/>
    <m/>
    <n v="0"/>
    <n v="978145"/>
    <n v="0"/>
    <n v="978145"/>
    <d v="2026-02-03T00:00:00"/>
    <m/>
    <d v="2026-02-03T00:00:00"/>
    <n v="0"/>
    <m/>
    <n v="65.560887268518854"/>
    <s v="Nợ quá hạn từ 60 ngày đến 90 ngày"/>
    <d v="2026-02-03T00:00:00"/>
    <d v="1899-12-30T00:00:00"/>
    <m/>
    <m/>
    <x v="7"/>
    <x v="7"/>
    <m/>
  </r>
  <r>
    <x v="183"/>
    <x v="17"/>
    <d v="2026-02-03T00:00:00"/>
    <s v="BH03894"/>
    <d v="2026-02-03T00:00:00"/>
    <n v="8493"/>
    <s v="PO-72741 - Farmers market DC01 - Nơ Trang Long"/>
    <n v="392610"/>
    <n v="0"/>
    <n v="31409"/>
    <n v="424019"/>
    <s v="Bán hàng"/>
    <m/>
    <m/>
    <n v="0"/>
    <n v="424019"/>
    <n v="0"/>
    <n v="424019"/>
    <d v="2026-02-03T00:00:00"/>
    <m/>
    <d v="2026-02-03T00:00:00"/>
    <n v="0"/>
    <m/>
    <n v="65.560887268518854"/>
    <s v="Nợ quá hạn từ 60 ngày đến 90 ngày"/>
    <d v="2026-02-03T00:00:00"/>
    <d v="1899-12-30T00:00:00"/>
    <m/>
    <m/>
    <x v="7"/>
    <x v="7"/>
    <m/>
  </r>
  <r>
    <x v="183"/>
    <x v="17"/>
    <d v="2026-02-03T00:00:00"/>
    <s v="BH03895"/>
    <d v="2026-02-03T00:00:00"/>
    <n v="8494"/>
    <s v="PO-72734 - Farmers market FM07 - An Phú, Shophouse W37-W38-W39 Lumiere Riverside"/>
    <n v="553347"/>
    <n v="0"/>
    <n v="44268"/>
    <n v="597615"/>
    <s v="Bán hàng"/>
    <m/>
    <m/>
    <n v="0"/>
    <n v="597615"/>
    <n v="0"/>
    <n v="597615"/>
    <d v="2026-02-03T00:00:00"/>
    <m/>
    <d v="2026-02-03T00:00:00"/>
    <n v="0"/>
    <m/>
    <n v="65.560887268518854"/>
    <s v="Nợ quá hạn từ 60 ngày đến 90 ngày"/>
    <d v="2026-02-03T00:00:00"/>
    <d v="1899-12-30T00:00:00"/>
    <m/>
    <m/>
    <x v="7"/>
    <x v="7"/>
    <m/>
  </r>
  <r>
    <x v="380"/>
    <x v="24"/>
    <d v="2026-02-03T00:00:00"/>
    <s v="BH03899"/>
    <d v="2026-02-03T00:00:00"/>
    <n v="8498"/>
    <s v="P-005322404 - Satrafoods THẠNH LỘC"/>
    <n v="704109"/>
    <n v="0"/>
    <n v="56329"/>
    <n v="760438"/>
    <s v="Bán hàng"/>
    <m/>
    <m/>
    <n v="0"/>
    <n v="760438"/>
    <n v="0"/>
    <n v="760438"/>
    <d v="2026-02-03T00:00:00"/>
    <m/>
    <d v="2026-02-03T00:00:00"/>
    <n v="0"/>
    <m/>
    <n v="65.560887268518854"/>
    <s v="Nợ quá hạn từ 60 ngày đến 90 ngày"/>
    <d v="2026-02-03T00:00:00"/>
    <d v="1899-12-30T00:00:00"/>
    <m/>
    <m/>
    <x v="14"/>
    <x v="14"/>
    <m/>
  </r>
  <r>
    <x v="380"/>
    <x v="24"/>
    <d v="2026-02-03T00:00:00"/>
    <s v="BH03900"/>
    <d v="2026-02-03T00:00:00"/>
    <n v="8499"/>
    <s v="P-005322598 - Satrafoods QUANG TRUNG"/>
    <n v="440655"/>
    <n v="0"/>
    <n v="35252"/>
    <n v="475907"/>
    <s v="Bán hàng"/>
    <m/>
    <m/>
    <n v="0"/>
    <n v="475907"/>
    <n v="0"/>
    <n v="475907"/>
    <d v="2026-02-03T00:00:00"/>
    <m/>
    <d v="2026-02-03T00:00:00"/>
    <n v="0"/>
    <m/>
    <n v="65.560887268518854"/>
    <s v="Nợ quá hạn từ 60 ngày đến 90 ngày"/>
    <d v="2026-02-03T00:00:00"/>
    <d v="1899-12-30T00:00:00"/>
    <m/>
    <m/>
    <x v="14"/>
    <x v="14"/>
    <m/>
  </r>
  <r>
    <x v="200"/>
    <x v="168"/>
    <d v="2026-02-03T00:00:00"/>
    <s v="BH03903"/>
    <d v="2026-02-03T00:00:00"/>
    <n v="8502"/>
    <s v="79005 OSF 2/2 - Osifood Phước Long"/>
    <n v="1246099"/>
    <n v="0"/>
    <n v="99688"/>
    <n v="1345787"/>
    <s v="Bán hàng"/>
    <m/>
    <m/>
    <n v="0"/>
    <n v="1345787"/>
    <n v="0"/>
    <n v="1345787"/>
    <d v="2026-02-03T00:00:00"/>
    <m/>
    <d v="2026-02-03T00:00:00"/>
    <n v="0"/>
    <m/>
    <n v="65.560887268518854"/>
    <s v="Nợ quá hạn từ 60 ngày đến 90 ngày"/>
    <d v="2026-02-03T00:00:00"/>
    <d v="1899-12-30T00:00:00"/>
    <m/>
    <m/>
    <x v="24"/>
    <x v="24"/>
    <m/>
  </r>
  <r>
    <x v="200"/>
    <x v="168"/>
    <d v="2026-02-03T00:00:00"/>
    <s v="BH03906"/>
    <d v="2026-02-03T00:00:00"/>
    <n v="8505"/>
    <s v="68014 OSF 3/2 - Osifood Bình Lợi"/>
    <n v="800241"/>
    <n v="0"/>
    <n v="64019"/>
    <n v="864260"/>
    <s v="Bán hàng"/>
    <m/>
    <m/>
    <n v="0"/>
    <n v="864260"/>
    <n v="0"/>
    <n v="864260"/>
    <d v="2026-02-03T00:00:00"/>
    <m/>
    <d v="2026-02-03T00:00:00"/>
    <n v="0"/>
    <m/>
    <n v="65.560887268518854"/>
    <s v="Nợ quá hạn từ 60 ngày đến 90 ngày"/>
    <d v="2026-02-03T00:00:00"/>
    <d v="1899-12-30T00:00:00"/>
    <m/>
    <m/>
    <x v="24"/>
    <x v="24"/>
    <m/>
  </r>
  <r>
    <x v="380"/>
    <x v="24"/>
    <d v="2026-02-03T00:00:00"/>
    <s v="BH03910"/>
    <d v="2026-02-03T00:00:00"/>
    <n v="8508"/>
    <s v="P-005323345 - Satrafoods LÒ LU"/>
    <n v="2917690"/>
    <n v="0"/>
    <n v="233415"/>
    <n v="3151105"/>
    <s v="Bán hàng"/>
    <m/>
    <m/>
    <n v="0"/>
    <n v="3151105"/>
    <n v="0"/>
    <n v="3151105"/>
    <d v="2026-02-03T00:00:00"/>
    <m/>
    <d v="2026-02-03T00:00:00"/>
    <n v="0"/>
    <m/>
    <n v="65.560887268518854"/>
    <s v="Nợ quá hạn từ 60 ngày đến 90 ngày"/>
    <d v="2026-02-03T00:00:00"/>
    <d v="1899-12-30T00:00:00"/>
    <m/>
    <m/>
    <x v="14"/>
    <x v="14"/>
    <m/>
  </r>
  <r>
    <x v="375"/>
    <x v="0"/>
    <d v="2026-02-03T00:00:00"/>
    <s v="BH03914"/>
    <d v="2026-02-03T00:00:00"/>
    <n v="8513"/>
    <s v="P-000236053"/>
    <n v="3857167"/>
    <n v="0"/>
    <n v="308573"/>
    <n v="4165740"/>
    <s v="Bán hàng"/>
    <m/>
    <m/>
    <n v="0"/>
    <n v="4165740"/>
    <n v="0"/>
    <n v="4165740"/>
    <d v="2026-02-03T00:00:00"/>
    <m/>
    <d v="2026-02-03T00:00:00"/>
    <n v="0"/>
    <m/>
    <n v="65.560887268518854"/>
    <s v="Nợ quá hạn từ 60 ngày đến 90 ngày"/>
    <d v="2026-02-03T00:00:00"/>
    <d v="1899-12-30T00:00:00"/>
    <m/>
    <m/>
    <x v="0"/>
    <x v="0"/>
    <m/>
  </r>
  <r>
    <x v="381"/>
    <x v="165"/>
    <d v="2026-02-03T00:00:00"/>
    <s v="BH05253"/>
    <d v="2026-02-03T00:00:00"/>
    <n v="8509"/>
    <s v="Minh Cầu 1 (Chị Hà)"/>
    <n v="8082375"/>
    <n v="0"/>
    <n v="646590"/>
    <n v="8728965"/>
    <s v="Bán hàng"/>
    <d v="2026-03-12T00:00:00"/>
    <m/>
    <n v="0"/>
    <n v="8728965"/>
    <n v="8728965"/>
    <n v="0"/>
    <d v="2026-02-03T00:00:00"/>
    <m/>
    <d v="2026-02-03T00:00:00"/>
    <n v="0"/>
    <m/>
    <s v=""/>
    <s v="Đã thanh toán"/>
    <d v="2026-02-03T00:00:00"/>
    <d v="2026-03-12T00:00:00"/>
    <m/>
    <m/>
    <x v="23"/>
    <x v="23"/>
    <m/>
  </r>
  <r>
    <x v="386"/>
    <x v="20"/>
    <d v="2026-02-03T00:00:00"/>
    <s v="BH05430"/>
    <d v="2026-02-03T00:00:00"/>
    <n v="9038"/>
    <s v="K-Market Goldmark Ruby"/>
    <n v="723655"/>
    <n v="0"/>
    <n v="57892"/>
    <n v="781547"/>
    <s v="Bán hàng"/>
    <m/>
    <m/>
    <n v="0"/>
    <n v="781547"/>
    <n v="0"/>
    <n v="781547"/>
    <d v="2026-02-03T00:00:00"/>
    <m/>
    <d v="2026-02-03T00:00:00"/>
    <n v="0"/>
    <m/>
    <n v="65.560887268518854"/>
    <s v="Nợ quá hạn từ 60 ngày đến 90 ngày"/>
    <d v="2026-02-03T00:00:00"/>
    <d v="1899-12-30T00:00:00"/>
    <m/>
    <m/>
    <x v="10"/>
    <x v="10"/>
    <m/>
  </r>
  <r>
    <x v="380"/>
    <x v="24"/>
    <d v="2026-02-04T00:00:00"/>
    <s v="BH03971"/>
    <d v="2026-02-04T00:00:00"/>
    <n v="9060"/>
    <s v="P-005320885 - Satrafoods NGUYỄN VĂN NI (CỦ CHI 8)"/>
    <n v="724353"/>
    <n v="0"/>
    <n v="57948"/>
    <n v="782301"/>
    <s v="Bán hàng"/>
    <m/>
    <m/>
    <n v="0"/>
    <n v="782301"/>
    <n v="0"/>
    <n v="782301"/>
    <d v="2026-02-04T00:00:00"/>
    <m/>
    <d v="2026-02-04T00:00:00"/>
    <n v="0"/>
    <m/>
    <n v="64.560887268518854"/>
    <s v="Nợ quá hạn từ 60 ngày đến 90 ngày"/>
    <d v="2026-02-04T00:00:00"/>
    <d v="1899-12-30T00:00:00"/>
    <m/>
    <m/>
    <x v="14"/>
    <x v="14"/>
    <m/>
  </r>
  <r>
    <x v="380"/>
    <x v="24"/>
    <d v="2026-02-04T00:00:00"/>
    <s v="BH03977"/>
    <d v="2026-02-04T00:00:00"/>
    <n v="9068"/>
    <s v="P-005324269 - Satrafoods 260 Trần Não"/>
    <n v="183750"/>
    <n v="0"/>
    <n v="14700"/>
    <n v="198450"/>
    <s v="Bán hàng"/>
    <m/>
    <m/>
    <n v="0"/>
    <n v="198450"/>
    <n v="0"/>
    <n v="198450"/>
    <d v="2026-02-04T00:00:00"/>
    <m/>
    <d v="2026-02-04T00:00:00"/>
    <n v="0"/>
    <m/>
    <n v="64.560887268518854"/>
    <s v="Nợ quá hạn từ 60 ngày đến 90 ngày"/>
    <d v="2026-02-04T00:00:00"/>
    <d v="1899-12-30T00:00:00"/>
    <m/>
    <m/>
    <x v="14"/>
    <x v="14"/>
    <m/>
  </r>
  <r>
    <x v="380"/>
    <x v="24"/>
    <d v="2026-02-04T00:00:00"/>
    <s v="BH04001"/>
    <d v="2026-02-04T00:00:00"/>
    <n v="9096"/>
    <s v="P-005323574 - Satrafoods NGUYỄN THƯỢNG HIỀN"/>
    <n v="962485"/>
    <n v="0"/>
    <n v="76999"/>
    <n v="1039484"/>
    <s v="Bán hàng"/>
    <m/>
    <m/>
    <n v="0"/>
    <n v="1039484"/>
    <n v="0"/>
    <n v="1039484"/>
    <d v="2026-02-04T00:00:00"/>
    <m/>
    <d v="2026-02-04T00:00:00"/>
    <n v="0"/>
    <m/>
    <n v="64.560887268518854"/>
    <s v="Nợ quá hạn từ 60 ngày đến 90 ngày"/>
    <d v="2026-02-04T00:00:00"/>
    <d v="1899-12-30T00:00:00"/>
    <m/>
    <m/>
    <x v="14"/>
    <x v="14"/>
    <m/>
  </r>
  <r>
    <x v="183"/>
    <x v="17"/>
    <d v="2026-02-04T00:00:00"/>
    <s v="BH04031"/>
    <d v="2026-02-04T00:00:00"/>
    <n v="9099"/>
    <s v="PO-73580 - FM1 496 Nguyễn Thị Minh Khai"/>
    <n v="7870586"/>
    <n v="0"/>
    <n v="629647"/>
    <n v="8500233"/>
    <s v="Bán hàng"/>
    <m/>
    <m/>
    <n v="0"/>
    <n v="8500233"/>
    <n v="0"/>
    <n v="8500233"/>
    <d v="2026-02-04T00:00:00"/>
    <m/>
    <d v="2026-02-04T00:00:00"/>
    <n v="0"/>
    <m/>
    <n v="64.560887268518854"/>
    <s v="Nợ quá hạn từ 60 ngày đến 90 ngày"/>
    <d v="2026-02-04T00:00:00"/>
    <d v="1899-12-30T00:00:00"/>
    <m/>
    <m/>
    <x v="7"/>
    <x v="7"/>
    <m/>
  </r>
  <r>
    <x v="385"/>
    <x v="159"/>
    <d v="2026-02-04T00:00:00"/>
    <s v="BH17288"/>
    <d v="2026-02-04T00:00:00"/>
    <n v="9106"/>
    <s v="vitalmart yên hòa, KM SP CHÂN 300G X 10% TỪ NGÀY 1/2 ĐẾN 28/2"/>
    <n v="491696"/>
    <n v="0"/>
    <n v="39336"/>
    <n v="531032"/>
    <s v="Bán hàng"/>
    <d v="2026-03-16T00:00:00"/>
    <m/>
    <n v="0"/>
    <n v="531032"/>
    <n v="531032"/>
    <n v="0"/>
    <d v="2026-02-04T00:00:00"/>
    <m/>
    <d v="2026-02-04T00:00:00"/>
    <n v="0"/>
    <m/>
    <s v=""/>
    <s v="Đã thanh toán"/>
    <d v="2026-02-04T00:00:00"/>
    <d v="2026-03-16T00:00:00"/>
    <m/>
    <m/>
    <x v="22"/>
    <x v="22"/>
    <m/>
  </r>
  <r>
    <x v="385"/>
    <x v="159"/>
    <d v="2026-02-04T00:00:00"/>
    <s v="BH17289"/>
    <d v="2026-02-04T00:00:00"/>
    <n v="9107"/>
    <s v="Cửa hàng Vitalmart - Số 108, ngõ 110 Trần Duy Hưng, KM SP CHÂN 300G X 10% TỪ NGÀY 1/2 ĐẾN 28/2"/>
    <n v="1189732"/>
    <n v="0"/>
    <n v="95179"/>
    <n v="1284911"/>
    <s v="Bán hàng"/>
    <d v="2026-03-16T00:00:00"/>
    <m/>
    <n v="0"/>
    <n v="1284911"/>
    <n v="1284911"/>
    <n v="0"/>
    <d v="2026-02-04T00:00:00"/>
    <m/>
    <d v="2026-02-04T00:00:00"/>
    <n v="0"/>
    <m/>
    <s v=""/>
    <s v="Đã thanh toán"/>
    <d v="2026-02-04T00:00:00"/>
    <d v="2026-03-16T00:00:00"/>
    <m/>
    <m/>
    <x v="22"/>
    <x v="22"/>
    <m/>
  </r>
  <r>
    <x v="310"/>
    <x v="55"/>
    <d v="2026-02-04T00:00:00"/>
    <s v="BH17295"/>
    <d v="2026-02-04T00:00:00"/>
    <n v="9333"/>
    <s v="Sunshine Mart Tây Hồ, KM SP CHÂN 300G X 10% TỪ NGÀY 1/2 ĐẾN 28/2"/>
    <n v="1441290"/>
    <n v="0"/>
    <n v="115303"/>
    <n v="1556593"/>
    <s v="Bán hàng"/>
    <m/>
    <m/>
    <n v="0"/>
    <n v="1556593"/>
    <n v="0"/>
    <n v="1556593"/>
    <d v="2026-02-04T00:00:00"/>
    <m/>
    <d v="2026-02-04T00:00:00"/>
    <n v="0"/>
    <m/>
    <n v="64.560887268518854"/>
    <s v="Nợ quá hạn từ 60 ngày đến 90 ngày"/>
    <d v="2026-02-04T00:00:00"/>
    <d v="1899-12-30T00:00:00"/>
    <m/>
    <m/>
    <x v="18"/>
    <x v="18"/>
    <m/>
  </r>
  <r>
    <x v="310"/>
    <x v="55"/>
    <d v="2026-02-04T00:00:00"/>
    <s v="BH17297"/>
    <d v="2026-02-04T00:00:00"/>
    <n v="9334"/>
    <s v="Sunshine Mart Center, KM SP CHÂN 300G X 10% TỪ NGÀY 1/2 ĐẾN 28/2"/>
    <n v="940146"/>
    <n v="0"/>
    <n v="75212"/>
    <n v="1015358"/>
    <s v="Bán hàng"/>
    <m/>
    <m/>
    <n v="0"/>
    <n v="1015358"/>
    <n v="0"/>
    <n v="1015358"/>
    <d v="2026-02-04T00:00:00"/>
    <m/>
    <d v="2026-02-04T00:00:00"/>
    <n v="0"/>
    <m/>
    <n v="64.560887268518854"/>
    <s v="Nợ quá hạn từ 60 ngày đến 90 ngày"/>
    <d v="2026-02-04T00:00:00"/>
    <d v="1899-12-30T00:00:00"/>
    <m/>
    <m/>
    <x v="18"/>
    <x v="18"/>
    <m/>
  </r>
  <r>
    <x v="379"/>
    <x v="56"/>
    <d v="2026-02-04T00:00:00"/>
    <s v="BH17298"/>
    <d v="2026-02-04T00:00:00"/>
    <n v="9335"/>
    <s v="BHBĐ Giảng Võ - PDN006273"/>
    <n v="697590"/>
    <n v="0"/>
    <n v="55807"/>
    <n v="753397"/>
    <s v="Bán hàng"/>
    <m/>
    <m/>
    <n v="0"/>
    <n v="753397"/>
    <n v="0"/>
    <n v="753397"/>
    <d v="2026-02-04T00:00:00"/>
    <m/>
    <d v="2026-02-04T00:00:00"/>
    <n v="0"/>
    <m/>
    <n v="64.560887268518854"/>
    <s v="Nợ quá hạn từ 60 ngày đến 90 ngày"/>
    <d v="2026-02-04T00:00:00"/>
    <d v="1899-12-30T00:00:00"/>
    <m/>
    <m/>
    <x v="19"/>
    <x v="19"/>
    <m/>
  </r>
  <r>
    <x v="200"/>
    <x v="168"/>
    <d v="2026-02-05T00:00:00"/>
    <s v="BH04312"/>
    <d v="2026-02-05T00:00:00"/>
    <n v="9382"/>
    <s v="68015 osf 4/2 - OsiFood HomyLand"/>
    <n v="673188"/>
    <n v="0"/>
    <n v="53855"/>
    <n v="727043"/>
    <s v="Bán hàng"/>
    <m/>
    <m/>
    <n v="0"/>
    <n v="727043"/>
    <n v="0"/>
    <n v="727043"/>
    <d v="2026-02-05T00:00:00"/>
    <m/>
    <d v="2026-02-05T00:00:00"/>
    <n v="0"/>
    <m/>
    <n v="63.560887268518854"/>
    <s v="Nợ quá hạn từ 60 ngày đến 90 ngày"/>
    <d v="2026-02-05T00:00:00"/>
    <d v="1899-12-30T00:00:00"/>
    <m/>
    <m/>
    <x v="24"/>
    <x v="24"/>
    <m/>
  </r>
  <r>
    <x v="382"/>
    <x v="16"/>
    <d v="2026-02-05T00:00:00"/>
    <s v="BH06100"/>
    <d v="2026-02-05T00:00:00"/>
    <n v="9390"/>
    <s v="A33PT208 - Cửa hàng OKONO 208 Phúc Tân"/>
    <n v="695094"/>
    <n v="0"/>
    <n v="55608"/>
    <n v="750702"/>
    <s v="Bán hàng"/>
    <m/>
    <m/>
    <n v="0"/>
    <n v="750702"/>
    <n v="0"/>
    <n v="750702"/>
    <d v="2026-02-05T00:00:00"/>
    <m/>
    <d v="2026-02-05T00:00:00"/>
    <n v="0"/>
    <m/>
    <n v="63.560887268518854"/>
    <s v="Nợ quá hạn từ 60 ngày đến 90 ngày"/>
    <d v="2026-02-05T00:00:00"/>
    <d v="1899-12-30T00:00:00"/>
    <m/>
    <m/>
    <x v="6"/>
    <x v="6"/>
    <m/>
  </r>
  <r>
    <x v="382"/>
    <x v="16"/>
    <d v="2026-02-05T00:00:00"/>
    <s v="BH06102"/>
    <d v="2026-02-05T00:00:00"/>
    <n v="9391"/>
    <s v="A01VT20-70 - Cửa hàng OKONO Văn Trì"/>
    <n v="1970865"/>
    <n v="0"/>
    <n v="157669"/>
    <n v="2128534"/>
    <s v="Bán hàng"/>
    <m/>
    <m/>
    <n v="0"/>
    <n v="2128534"/>
    <n v="0"/>
    <n v="2128534"/>
    <d v="2026-02-05T00:00:00"/>
    <m/>
    <d v="2026-02-05T00:00:00"/>
    <n v="0"/>
    <m/>
    <n v="63.560887268518854"/>
    <s v="Nợ quá hạn từ 60 ngày đến 90 ngày"/>
    <d v="2026-02-05T00:00:00"/>
    <d v="1899-12-30T00:00:00"/>
    <m/>
    <m/>
    <x v="6"/>
    <x v="6"/>
    <m/>
  </r>
  <r>
    <x v="387"/>
    <x v="21"/>
    <d v="2026-02-05T00:00:00"/>
    <s v="BH06202"/>
    <d v="2026-02-05T00:00:00"/>
    <n v="9415"/>
    <s v="Tmart Store Mỹ Đình, Nam Từ Liêm - A.Đăng"/>
    <n v="2312884"/>
    <n v="208160"/>
    <n v="168378"/>
    <n v="2273102"/>
    <s v="Bán hàng"/>
    <m/>
    <m/>
    <n v="0"/>
    <n v="2273102"/>
    <n v="0"/>
    <n v="2273102"/>
    <d v="2026-02-05T00:00:00"/>
    <m/>
    <d v="2026-02-05T00:00:00"/>
    <n v="0"/>
    <m/>
    <n v="63.560887268518854"/>
    <s v="Nợ quá hạn từ 60 ngày đến 90 ngày"/>
    <d v="2026-02-05T00:00:00"/>
    <d v="1899-12-30T00:00:00"/>
    <m/>
    <m/>
    <x v="11"/>
    <x v="11"/>
    <m/>
  </r>
  <r>
    <x v="387"/>
    <x v="21"/>
    <d v="2026-02-05T00:00:00"/>
    <s v="BH06203"/>
    <d v="2026-02-05T00:00:00"/>
    <n v="9416"/>
    <s v="Tmart Store Hateco Yên Sở - A.Đăng, CHẠY KM  SP GÀ MUỐI 500G X 10% TỪ NGÀY 1/2 ĐẾN 28/2"/>
    <n v="4145510"/>
    <n v="373096"/>
    <n v="301793"/>
    <n v="4074207"/>
    <s v="Bán hàng"/>
    <m/>
    <m/>
    <n v="0"/>
    <n v="4074207"/>
    <n v="0"/>
    <n v="4074207"/>
    <d v="2026-02-05T00:00:00"/>
    <m/>
    <d v="2026-02-05T00:00:00"/>
    <n v="0"/>
    <m/>
    <n v="63.560887268518854"/>
    <s v="Nợ quá hạn từ 60 ngày đến 90 ngày"/>
    <d v="2026-02-05T00:00:00"/>
    <d v="1899-12-30T00:00:00"/>
    <m/>
    <m/>
    <x v="11"/>
    <x v="11"/>
    <m/>
  </r>
  <r>
    <x v="381"/>
    <x v="165"/>
    <d v="2026-02-05T00:00:00"/>
    <s v="BH06204"/>
    <d v="2026-02-05T00:00:00"/>
    <n v="9417"/>
    <s v="Minh cầu Thịnh Đán"/>
    <n v="3054230"/>
    <n v="0"/>
    <n v="244338"/>
    <n v="3298568"/>
    <s v="Bán hàng"/>
    <d v="2026-03-12T00:00:00"/>
    <m/>
    <n v="0"/>
    <n v="3298568"/>
    <n v="3298568"/>
    <n v="0"/>
    <d v="2026-02-05T00:00:00"/>
    <m/>
    <d v="2026-02-05T00:00:00"/>
    <n v="0"/>
    <m/>
    <s v=""/>
    <s v="Đã thanh toán"/>
    <d v="2026-02-05T00:00:00"/>
    <d v="2026-03-12T00:00:00"/>
    <m/>
    <m/>
    <x v="23"/>
    <x v="23"/>
    <m/>
  </r>
  <r>
    <x v="385"/>
    <x v="159"/>
    <d v="2026-02-05T00:00:00"/>
    <s v="BH06206"/>
    <d v="2026-02-05T00:00:00"/>
    <n v="9419"/>
    <s v="Cửa hàng Vitalmart - Số 108, ngõ 110 Trần Duy Hưng"/>
    <n v="1125986"/>
    <n v="0"/>
    <n v="90079"/>
    <n v="1216065"/>
    <s v="Bán hàng"/>
    <d v="2026-03-16T00:00:00"/>
    <m/>
    <n v="0"/>
    <n v="1216065"/>
    <n v="1216065"/>
    <n v="0"/>
    <d v="2026-02-05T00:00:00"/>
    <m/>
    <d v="2026-02-05T00:00:00"/>
    <n v="0"/>
    <m/>
    <s v=""/>
    <s v="Đã thanh toán"/>
    <d v="2026-02-05T00:00:00"/>
    <d v="2026-03-16T00:00:00"/>
    <m/>
    <m/>
    <x v="22"/>
    <x v="22"/>
    <m/>
  </r>
  <r>
    <x v="200"/>
    <x v="168"/>
    <d v="2026-02-06T00:00:00"/>
    <s v="BH04346"/>
    <d v="2026-02-06T00:00:00"/>
    <n v="9437"/>
    <s v="79009 OSF 5/2 - OsiFood Phổ Quang"/>
    <n v="852559"/>
    <n v="0"/>
    <n v="68205"/>
    <n v="920764"/>
    <s v="Bán hàng"/>
    <m/>
    <m/>
    <n v="0"/>
    <n v="920764"/>
    <n v="0"/>
    <n v="920764"/>
    <d v="2026-02-06T00:00:00"/>
    <m/>
    <d v="2026-02-06T00:00:00"/>
    <n v="0"/>
    <m/>
    <n v="62.560887268518854"/>
    <s v="Nợ quá hạn từ 60 ngày đến 90 ngày"/>
    <d v="2026-02-06T00:00:00"/>
    <d v="1899-12-30T00:00:00"/>
    <m/>
    <m/>
    <x v="24"/>
    <x v="24"/>
    <m/>
  </r>
  <r>
    <x v="380"/>
    <x v="24"/>
    <d v="2026-02-06T00:00:00"/>
    <s v="BH04348"/>
    <d v="2026-02-06T00:00:00"/>
    <n v="9439"/>
    <s v="P-005327181 - Satrafoods LÊ THỊ HOA"/>
    <n v="1067880"/>
    <n v="0"/>
    <n v="85430"/>
    <n v="1153310"/>
    <s v="Bán hàng"/>
    <m/>
    <m/>
    <n v="0"/>
    <n v="1153310"/>
    <n v="0"/>
    <n v="1153310"/>
    <d v="2026-02-06T00:00:00"/>
    <m/>
    <d v="2026-02-06T00:00:00"/>
    <n v="0"/>
    <m/>
    <n v="62.560887268518854"/>
    <s v="Nợ quá hạn từ 60 ngày đến 90 ngày"/>
    <d v="2026-02-06T00:00:00"/>
    <d v="1899-12-30T00:00:00"/>
    <m/>
    <m/>
    <x v="14"/>
    <x v="14"/>
    <m/>
  </r>
  <r>
    <x v="376"/>
    <x v="23"/>
    <d v="2026-02-06T00:00:00"/>
    <s v="BH04389"/>
    <d v="2026-02-06T00:00:00"/>
    <n v="9488"/>
    <s v="P-000118682"/>
    <n v="10870120"/>
    <n v="0"/>
    <n v="869610"/>
    <n v="11739730"/>
    <s v="Bán hàng"/>
    <m/>
    <m/>
    <n v="0"/>
    <n v="11739730"/>
    <n v="0"/>
    <n v="11739730"/>
    <d v="2026-02-06T00:00:00"/>
    <m/>
    <d v="2026-02-06T00:00:00"/>
    <n v="0"/>
    <m/>
    <n v="62.560887268518854"/>
    <s v="Nợ quá hạn từ 60 ngày đến 90 ngày"/>
    <d v="2026-02-06T00:00:00"/>
    <d v="1899-12-30T00:00:00"/>
    <m/>
    <m/>
    <x v="13"/>
    <x v="13"/>
    <m/>
  </r>
  <r>
    <x v="380"/>
    <x v="24"/>
    <d v="2026-02-06T00:00:00"/>
    <s v="BH04392"/>
    <d v="2026-02-06T00:00:00"/>
    <n v="9491"/>
    <s v="P-005326608 - Satrafoods LÊ THỊ RIÊNG"/>
    <n v="2048468"/>
    <n v="0"/>
    <n v="163877"/>
    <n v="2212345"/>
    <s v="Bán hàng"/>
    <m/>
    <m/>
    <n v="0"/>
    <n v="2212345"/>
    <n v="0"/>
    <n v="2212345"/>
    <d v="2026-02-06T00:00:00"/>
    <m/>
    <d v="2026-02-06T00:00:00"/>
    <n v="0"/>
    <m/>
    <n v="62.560887268518854"/>
    <s v="Nợ quá hạn từ 60 ngày đến 90 ngày"/>
    <d v="2026-02-06T00:00:00"/>
    <d v="1899-12-30T00:00:00"/>
    <m/>
    <m/>
    <x v="14"/>
    <x v="14"/>
    <m/>
  </r>
  <r>
    <x v="383"/>
    <x v="22"/>
    <d v="2026-02-06T00:00:00"/>
    <s v="BH06496"/>
    <d v="2026-02-06T00:00:00"/>
    <n v="9533"/>
    <s v="Tmart01010 34. Quầy tòa HH2A, KĐT The Spark Dương Nội"/>
    <n v="539934"/>
    <n v="48594"/>
    <n v="39307"/>
    <n v="530647"/>
    <s v="Bán hàng"/>
    <m/>
    <m/>
    <n v="0"/>
    <n v="530647"/>
    <n v="0"/>
    <n v="530647"/>
    <d v="2026-02-06T00:00:00"/>
    <m/>
    <d v="2026-02-06T00:00:00"/>
    <n v="0"/>
    <m/>
    <n v="62.560887268518854"/>
    <s v="Nợ quá hạn từ 60 ngày đến 90 ngày"/>
    <d v="2026-02-06T00:00:00"/>
    <d v="1899-12-30T00:00:00"/>
    <m/>
    <m/>
    <x v="12"/>
    <x v="12"/>
    <m/>
  </r>
  <r>
    <x v="383"/>
    <x v="22"/>
    <d v="2026-02-06T00:00:00"/>
    <s v="BH06498"/>
    <d v="2026-02-06T00:00:00"/>
    <n v="9534"/>
    <s v="Tmart01027 120. Quầy Xốm 2"/>
    <n v="2011827"/>
    <n v="181065"/>
    <n v="146461"/>
    <n v="1977223"/>
    <s v="Bán hàng"/>
    <m/>
    <m/>
    <n v="0"/>
    <n v="1977223"/>
    <n v="0"/>
    <n v="1977223"/>
    <d v="2026-02-06T00:00:00"/>
    <m/>
    <d v="2026-02-06T00:00:00"/>
    <n v="0"/>
    <m/>
    <n v="62.560887268518854"/>
    <s v="Nợ quá hạn từ 60 ngày đến 90 ngày"/>
    <d v="2026-02-06T00:00:00"/>
    <d v="1899-12-30T00:00:00"/>
    <m/>
    <m/>
    <x v="12"/>
    <x v="12"/>
    <m/>
  </r>
  <r>
    <x v="383"/>
    <x v="22"/>
    <d v="2026-02-06T00:00:00"/>
    <s v="BH06501"/>
    <d v="2026-02-06T00:00:00"/>
    <n v="9535"/>
    <s v="Tmart01011 35. Quầy tầng 5 tòa GEMEK, KĐT Lê Trọng Tấn"/>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02"/>
    <d v="2026-02-06T00:00:00"/>
    <n v="9536"/>
    <s v="Tmart01012 36. Quầy CT2 Xuân Mai, Tô Hiệu"/>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03"/>
    <d v="2026-02-06T00:00:00"/>
    <n v="9537"/>
    <s v="Tmart01021 42. Quầy Ecolife, 58 Tố Hữu"/>
    <n v="1519734"/>
    <n v="136776"/>
    <n v="110637"/>
    <n v="1493595"/>
    <s v="Bán hàng"/>
    <m/>
    <m/>
    <n v="0"/>
    <n v="1493595"/>
    <n v="0"/>
    <n v="1493595"/>
    <d v="2026-02-06T00:00:00"/>
    <m/>
    <d v="2026-02-06T00:00:00"/>
    <n v="0"/>
    <m/>
    <n v="62.560887268518854"/>
    <s v="Nợ quá hạn từ 60 ngày đến 90 ngày"/>
    <d v="2026-02-06T00:00:00"/>
    <d v="1899-12-30T00:00:00"/>
    <m/>
    <m/>
    <x v="12"/>
    <x v="12"/>
    <m/>
  </r>
  <r>
    <x v="383"/>
    <x v="22"/>
    <d v="2026-02-06T00:00:00"/>
    <s v="BH06504"/>
    <d v="2026-02-06T00:00:00"/>
    <n v="9538"/>
    <s v="Tmart01073 92. Quầy Lê Văn Thiêm"/>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06"/>
    <d v="2026-02-06T00:00:00"/>
    <n v="9539"/>
    <s v="Tmart03013 Quầy Phúc Thọ"/>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07"/>
    <d v="2026-02-06T00:00:00"/>
    <n v="9540"/>
    <s v="Tmart01046 66. Quầy 47 Tân Xuân, Bắc Từ Liêm, HN"/>
    <n v="1869574"/>
    <n v="168262"/>
    <n v="136105"/>
    <n v="1837417"/>
    <s v="Bán hàng"/>
    <m/>
    <m/>
    <n v="0"/>
    <n v="1837417"/>
    <n v="0"/>
    <n v="1837417"/>
    <d v="2026-02-06T00:00:00"/>
    <m/>
    <d v="2026-02-06T00:00:00"/>
    <n v="0"/>
    <m/>
    <n v="62.560887268518854"/>
    <s v="Nợ quá hạn từ 60 ngày đến 90 ngày"/>
    <d v="2026-02-06T00:00:00"/>
    <d v="1899-12-30T00:00:00"/>
    <m/>
    <m/>
    <x v="12"/>
    <x v="12"/>
    <m/>
  </r>
  <r>
    <x v="383"/>
    <x v="22"/>
    <d v="2026-02-06T00:00:00"/>
    <s v="BH06508"/>
    <d v="2026-02-06T00:00:00"/>
    <n v="9541"/>
    <s v="Tmart01023 00. Quầy 39 Cầu Diễn"/>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10"/>
    <d v="2026-02-06T00:00:00"/>
    <n v="9542"/>
    <s v="Tmart01078 96. Quầy Ecohome 1"/>
    <n v="1869574"/>
    <n v="168262"/>
    <n v="136105"/>
    <n v="1837417"/>
    <s v="Bán hàng"/>
    <m/>
    <m/>
    <n v="0"/>
    <n v="1837417"/>
    <n v="0"/>
    <n v="1837417"/>
    <d v="2026-02-06T00:00:00"/>
    <m/>
    <d v="2026-02-06T00:00:00"/>
    <n v="0"/>
    <m/>
    <n v="62.560887268518854"/>
    <s v="Nợ quá hạn từ 60 ngày đến 90 ngày"/>
    <d v="2026-02-06T00:00:00"/>
    <d v="1899-12-30T00:00:00"/>
    <m/>
    <m/>
    <x v="12"/>
    <x v="12"/>
    <m/>
  </r>
  <r>
    <x v="383"/>
    <x v="22"/>
    <d v="2026-02-06T00:00:00"/>
    <s v="BH06511"/>
    <d v="2026-02-06T00:00:00"/>
    <n v="9543"/>
    <s v="Tmart01087 106. Quầy CT3B Nam Cường, Cổ Nhuế"/>
    <n v="150000"/>
    <n v="13500"/>
    <n v="10920"/>
    <n v="147420"/>
    <s v="Bán hàng"/>
    <m/>
    <m/>
    <n v="0"/>
    <n v="147420"/>
    <n v="0"/>
    <n v="147420"/>
    <d v="2026-02-06T00:00:00"/>
    <m/>
    <d v="2026-02-06T00:00:00"/>
    <n v="0"/>
    <m/>
    <n v="62.560887268518854"/>
    <s v="Nợ quá hạn từ 60 ngày đến 90 ngày"/>
    <d v="2026-02-06T00:00:00"/>
    <d v="1899-12-30T00:00:00"/>
    <m/>
    <m/>
    <x v="12"/>
    <x v="12"/>
    <m/>
  </r>
  <r>
    <x v="383"/>
    <x v="22"/>
    <d v="2026-02-06T00:00:00"/>
    <s v="BH06512"/>
    <d v="2026-02-06T00:00:00"/>
    <n v="9544"/>
    <s v="Tmart00995 25. Quầy CT2 - KĐT Xala, chạy km gà muối 500g x 10% từ ngày  1/2 đến 28/2"/>
    <n v="1798994"/>
    <n v="161910"/>
    <n v="130967"/>
    <n v="1768051"/>
    <s v="Bán hàng"/>
    <m/>
    <m/>
    <n v="0"/>
    <n v="1768051"/>
    <n v="0"/>
    <n v="1768051"/>
    <d v="2026-02-06T00:00:00"/>
    <m/>
    <d v="2026-02-06T00:00:00"/>
    <n v="0"/>
    <m/>
    <n v="62.560887268518854"/>
    <s v="Nợ quá hạn từ 60 ngày đến 90 ngày"/>
    <d v="2026-02-06T00:00:00"/>
    <d v="1899-12-30T00:00:00"/>
    <m/>
    <m/>
    <x v="12"/>
    <x v="12"/>
    <m/>
  </r>
  <r>
    <x v="383"/>
    <x v="22"/>
    <d v="2026-02-06T00:00:00"/>
    <s v="BH06513"/>
    <d v="2026-02-06T00:00:00"/>
    <n v="9545"/>
    <s v="Tmart01097 116. Quầy Iris Garden, chạy km gà muối 500g x 10% từ ngày  1/2 đến 28/2"/>
    <n v="1510014"/>
    <n v="135902"/>
    <n v="109929"/>
    <n v="1484041"/>
    <s v="Bán hàng"/>
    <m/>
    <m/>
    <n v="0"/>
    <n v="1484041"/>
    <n v="0"/>
    <n v="1484041"/>
    <d v="2026-02-06T00:00:00"/>
    <m/>
    <d v="2026-02-06T00:00:00"/>
    <n v="0"/>
    <m/>
    <n v="62.560887268518854"/>
    <s v="Nợ quá hạn từ 60 ngày đến 90 ngày"/>
    <d v="2026-02-06T00:00:00"/>
    <d v="1899-12-30T00:00:00"/>
    <m/>
    <m/>
    <x v="12"/>
    <x v="12"/>
    <m/>
  </r>
  <r>
    <x v="383"/>
    <x v="22"/>
    <d v="2026-02-06T00:00:00"/>
    <s v="BH06514"/>
    <d v="2026-02-06T00:00:00"/>
    <n v="9546"/>
    <s v="Tmart01075 94. 282 Xuân Đỉnh"/>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25"/>
    <d v="2026-02-06T00:00:00"/>
    <n v="9547"/>
    <s v="Tmart00980 15. Quầy 9B Nguyễn Cảnh Dị-KĐT Đại Kim, chạy km gà muối 500g x 10% từ ngày  1/2 đến 28/2"/>
    <n v="3404153"/>
    <n v="306376"/>
    <n v="247822"/>
    <n v="3345599"/>
    <s v="Bán hàng"/>
    <m/>
    <m/>
    <n v="0"/>
    <n v="3345599"/>
    <n v="0"/>
    <n v="3345599"/>
    <d v="2026-02-06T00:00:00"/>
    <m/>
    <d v="2026-02-06T00:00:00"/>
    <n v="0"/>
    <m/>
    <n v="62.560887268518854"/>
    <s v="Nợ quá hạn từ 60 ngày đến 90 ngày"/>
    <d v="2026-02-06T00:00:00"/>
    <d v="1899-12-30T00:00:00"/>
    <m/>
    <m/>
    <x v="12"/>
    <x v="12"/>
    <m/>
  </r>
  <r>
    <x v="383"/>
    <x v="22"/>
    <d v="2026-02-06T00:00:00"/>
    <s v="BH06528"/>
    <d v="2026-02-06T00:00:00"/>
    <n v="9548"/>
    <s v="Tmart00928 12. Quầy CT12B Kim Văn - Kim Lũ, chạy km gà muối 500g x 10% từ ngày  1/2 đến 28/2"/>
    <n v="5131968"/>
    <n v="461879"/>
    <n v="373607"/>
    <n v="5043696"/>
    <s v="Bán hàng"/>
    <m/>
    <m/>
    <n v="0"/>
    <n v="5043696"/>
    <n v="0"/>
    <n v="5043696"/>
    <d v="2026-02-06T00:00:00"/>
    <m/>
    <d v="2026-02-06T00:00:00"/>
    <n v="0"/>
    <m/>
    <n v="62.560887268518854"/>
    <s v="Nợ quá hạn từ 60 ngày đến 90 ngày"/>
    <d v="2026-02-06T00:00:00"/>
    <d v="1899-12-30T00:00:00"/>
    <m/>
    <m/>
    <x v="12"/>
    <x v="12"/>
    <m/>
  </r>
  <r>
    <x v="383"/>
    <x v="22"/>
    <d v="2026-02-06T00:00:00"/>
    <s v="BH06529"/>
    <d v="2026-02-06T00:00:00"/>
    <n v="9549"/>
    <s v="Tmart00357 01. Quầy 72 Lĩnh Nam, chạy km gà muối 500g x 10% từ ngày  1/2 đến 28/2"/>
    <n v="1861104"/>
    <n v="167500"/>
    <n v="135488"/>
    <n v="1829092"/>
    <s v="Bán hàng"/>
    <m/>
    <m/>
    <n v="0"/>
    <n v="1829092"/>
    <n v="0"/>
    <n v="1829092"/>
    <d v="2026-02-06T00:00:00"/>
    <m/>
    <d v="2026-02-06T00:00:00"/>
    <n v="0"/>
    <m/>
    <n v="62.560887268518854"/>
    <s v="Nợ quá hạn từ 60 ngày đến 90 ngày"/>
    <d v="2026-02-06T00:00:00"/>
    <d v="1899-12-30T00:00:00"/>
    <m/>
    <m/>
    <x v="12"/>
    <x v="12"/>
    <m/>
  </r>
  <r>
    <x v="383"/>
    <x v="22"/>
    <d v="2026-02-06T00:00:00"/>
    <s v="BH06530"/>
    <d v="2026-02-06T00:00:00"/>
    <n v="9550"/>
    <s v="Tmart03009 128. Quầy A2 Phương Đông Green Park, chạy km gà muối 500g x 10% từ ngày  1/2 đến 28/2"/>
    <n v="1144116"/>
    <n v="102971"/>
    <n v="83292"/>
    <n v="1124437"/>
    <s v="Bán hàng"/>
    <m/>
    <m/>
    <n v="0"/>
    <n v="1124437"/>
    <n v="0"/>
    <n v="1124437"/>
    <d v="2026-02-06T00:00:00"/>
    <m/>
    <d v="2026-02-06T00:00:00"/>
    <n v="0"/>
    <m/>
    <n v="62.560887268518854"/>
    <s v="Nợ quá hạn từ 60 ngày đến 90 ngày"/>
    <d v="2026-02-06T00:00:00"/>
    <d v="1899-12-30T00:00:00"/>
    <m/>
    <m/>
    <x v="12"/>
    <x v="12"/>
    <m/>
  </r>
  <r>
    <x v="383"/>
    <x v="22"/>
    <d v="2026-02-06T00:00:00"/>
    <s v="BH06531"/>
    <d v="2026-02-06T00:00:00"/>
    <n v="9551"/>
    <s v="Tmart03002 121. Quầy HH4B Linh Đàm, chạy km gà muối 500g x 10% từ ngày  1/2 đến 28/2"/>
    <n v="2859562"/>
    <n v="257362"/>
    <n v="208176"/>
    <n v="2810376"/>
    <s v="Bán hàng"/>
    <m/>
    <m/>
    <n v="0"/>
    <n v="2810376"/>
    <n v="0"/>
    <n v="2810376"/>
    <d v="2026-02-06T00:00:00"/>
    <m/>
    <d v="2026-02-06T00:00:00"/>
    <n v="0"/>
    <m/>
    <n v="62.560887268518854"/>
    <s v="Nợ quá hạn từ 60 ngày đến 90 ngày"/>
    <d v="2026-02-06T00:00:00"/>
    <d v="1899-12-30T00:00:00"/>
    <m/>
    <m/>
    <x v="12"/>
    <x v="12"/>
    <m/>
  </r>
  <r>
    <x v="383"/>
    <x v="22"/>
    <d v="2026-02-06T00:00:00"/>
    <s v="BH06532"/>
    <d v="2026-02-06T00:00:00"/>
    <n v="9552"/>
    <s v="Tmart03001 119 Quầy Yên Xá"/>
    <n v="1730171"/>
    <n v="155716"/>
    <n v="125956"/>
    <n v="1700411"/>
    <s v="Bán hàng"/>
    <m/>
    <m/>
    <n v="0"/>
    <n v="1700411"/>
    <n v="0"/>
    <n v="1700411"/>
    <d v="2026-02-06T00:00:00"/>
    <m/>
    <d v="2026-02-06T00:00:00"/>
    <n v="0"/>
    <m/>
    <n v="62.560887268518854"/>
    <s v="Nợ quá hạn từ 60 ngày đến 90 ngày"/>
    <d v="2026-02-06T00:00:00"/>
    <d v="1899-12-30T00:00:00"/>
    <m/>
    <m/>
    <x v="12"/>
    <x v="12"/>
    <m/>
  </r>
  <r>
    <x v="383"/>
    <x v="22"/>
    <d v="2026-02-06T00:00:00"/>
    <s v="BH06533"/>
    <d v="2026-02-06T00:00:00"/>
    <n v="9553"/>
    <s v="Tmart01071 90. Quầy Đại Thanh 2"/>
    <n v="539934"/>
    <n v="48594"/>
    <n v="39307"/>
    <n v="530647"/>
    <s v="Bán hàng"/>
    <m/>
    <m/>
    <n v="0"/>
    <n v="530647"/>
    <n v="0"/>
    <n v="530647"/>
    <d v="2026-02-06T00:00:00"/>
    <m/>
    <d v="2026-02-06T00:00:00"/>
    <n v="0"/>
    <m/>
    <n v="62.560887268518854"/>
    <s v="Nợ quá hạn từ 60 ngày đến 90 ngày"/>
    <d v="2026-02-06T00:00:00"/>
    <d v="1899-12-30T00:00:00"/>
    <m/>
    <m/>
    <x v="12"/>
    <x v="12"/>
    <m/>
  </r>
  <r>
    <x v="383"/>
    <x v="22"/>
    <d v="2026-02-06T00:00:00"/>
    <s v="BH06534"/>
    <d v="2026-02-06T00:00:00"/>
    <n v="9554"/>
    <s v="Tmart01049 69. Quầy 59 Xuân La, Tây Hồ, HN, chạy km gà muối 500g x 10% từ ngày  1/2 đến 28/2"/>
    <n v="2895589"/>
    <n v="260605"/>
    <n v="210799"/>
    <n v="2845783"/>
    <s v="Bán hàng"/>
    <m/>
    <m/>
    <n v="0"/>
    <n v="2845783"/>
    <n v="0"/>
    <n v="2845783"/>
    <d v="2026-02-06T00:00:00"/>
    <m/>
    <d v="2026-02-06T00:00:00"/>
    <n v="0"/>
    <m/>
    <n v="62.560887268518854"/>
    <s v="Nợ quá hạn từ 60 ngày đến 90 ngày"/>
    <d v="2026-02-06T00:00:00"/>
    <d v="1899-12-30T00:00:00"/>
    <m/>
    <m/>
    <x v="12"/>
    <x v="12"/>
    <m/>
  </r>
  <r>
    <x v="383"/>
    <x v="22"/>
    <d v="2026-02-06T00:00:00"/>
    <s v="BH06535"/>
    <d v="2026-02-06T00:00:00"/>
    <n v="9555"/>
    <s v="Tmart01047 67. Quầy Trần Thủ Độ, chạy km gà muối 500g x 10% từ ngày  1/2 đến 28/2"/>
    <n v="8076679"/>
    <n v="726902"/>
    <n v="587982"/>
    <n v="7937759"/>
    <s v="Bán hàng"/>
    <m/>
    <m/>
    <n v="0"/>
    <n v="7937759"/>
    <n v="0"/>
    <n v="7937759"/>
    <d v="2026-02-06T00:00:00"/>
    <m/>
    <d v="2026-02-06T00:00:00"/>
    <n v="0"/>
    <m/>
    <n v="62.560887268518854"/>
    <s v="Nợ quá hạn từ 60 ngày đến 90 ngày"/>
    <d v="2026-02-06T00:00:00"/>
    <d v="1899-12-30T00:00:00"/>
    <m/>
    <m/>
    <x v="12"/>
    <x v="12"/>
    <m/>
  </r>
  <r>
    <x v="383"/>
    <x v="22"/>
    <d v="2026-02-06T00:00:00"/>
    <s v="BH06536"/>
    <d v="2026-02-06T00:00:00"/>
    <n v="9556"/>
    <s v="Tmart01083 102. Quầy Đại Thanh 3, CT8A"/>
    <n v="294444"/>
    <n v="26500"/>
    <n v="21436"/>
    <n v="289380"/>
    <s v="Bán hàng"/>
    <m/>
    <m/>
    <n v="0"/>
    <n v="289380"/>
    <n v="0"/>
    <n v="289380"/>
    <d v="2026-02-06T00:00:00"/>
    <m/>
    <d v="2026-02-06T00:00:00"/>
    <n v="0"/>
    <m/>
    <n v="62.560887268518854"/>
    <s v="Nợ quá hạn từ 60 ngày đến 90 ngày"/>
    <d v="2026-02-06T00:00:00"/>
    <d v="1899-12-30T00:00:00"/>
    <m/>
    <m/>
    <x v="12"/>
    <x v="12"/>
    <m/>
  </r>
  <r>
    <x v="383"/>
    <x v="22"/>
    <d v="2026-02-06T00:00:00"/>
    <s v="BH06537"/>
    <d v="2026-02-06T00:00:00"/>
    <n v="9557"/>
    <s v="Tmart01041 61. Quầy Định Công, số 1 Trần Nguyên Đán, chạy km gà muối 500g x 10% từ ngày  1/2 đến 28/2"/>
    <n v="8447369"/>
    <n v="760265"/>
    <n v="614968"/>
    <n v="8302072"/>
    <s v="Bán hàng"/>
    <m/>
    <m/>
    <n v="0"/>
    <n v="8302072"/>
    <n v="0"/>
    <n v="8302072"/>
    <d v="2026-02-06T00:00:00"/>
    <m/>
    <d v="2026-02-06T00:00:00"/>
    <n v="0"/>
    <m/>
    <n v="62.560887268518854"/>
    <s v="Nợ quá hạn từ 60 ngày đến 90 ngày"/>
    <d v="2026-02-06T00:00:00"/>
    <d v="1899-12-30T00:00:00"/>
    <m/>
    <m/>
    <x v="12"/>
    <x v="12"/>
    <m/>
  </r>
  <r>
    <x v="383"/>
    <x v="22"/>
    <d v="2026-02-06T00:00:00"/>
    <s v="BH06538"/>
    <d v="2026-02-06T00:00:00"/>
    <n v="9558"/>
    <s v="Tmart01032 52. Quầy Vĩnh Quỳnh, chạy km gà muối 500g x 10% từ ngày  1/2 đến 28/2"/>
    <n v="3958404"/>
    <n v="356258"/>
    <n v="288172"/>
    <n v="3890318"/>
    <s v="Bán hàng"/>
    <m/>
    <m/>
    <n v="0"/>
    <n v="3890318"/>
    <n v="0"/>
    <n v="3890318"/>
    <d v="2026-02-06T00:00:00"/>
    <m/>
    <d v="2026-02-06T00:00:00"/>
    <n v="0"/>
    <m/>
    <n v="62.560887268518854"/>
    <s v="Nợ quá hạn từ 60 ngày đến 90 ngày"/>
    <d v="2026-02-06T00:00:00"/>
    <d v="1899-12-30T00:00:00"/>
    <m/>
    <m/>
    <x v="12"/>
    <x v="12"/>
    <m/>
  </r>
  <r>
    <x v="383"/>
    <x v="22"/>
    <d v="2026-02-06T00:00:00"/>
    <s v="BH06539"/>
    <d v="2026-02-06T00:00:00"/>
    <n v="9559"/>
    <s v="Tmart01017 39. Quầy 112 Âu Cơ, chạy km gà muối 500g x 10% từ ngày  1/2 đến 28/2"/>
    <n v="1938927"/>
    <n v="174504"/>
    <n v="141154"/>
    <n v="1905577"/>
    <s v="Bán hàng"/>
    <m/>
    <m/>
    <n v="0"/>
    <n v="1905577"/>
    <n v="0"/>
    <n v="1905577"/>
    <d v="2026-02-06T00:00:00"/>
    <m/>
    <d v="2026-02-06T00:00:00"/>
    <n v="0"/>
    <m/>
    <n v="62.560887268518854"/>
    <s v="Nợ quá hạn từ 60 ngày đến 90 ngày"/>
    <d v="2026-02-06T00:00:00"/>
    <d v="1899-12-30T00:00:00"/>
    <m/>
    <m/>
    <x v="12"/>
    <x v="12"/>
    <m/>
  </r>
  <r>
    <x v="378"/>
    <x v="2"/>
    <d v="2026-02-07T00:00:00"/>
    <s v="BH04523"/>
    <d v="2026-02-07T00:00:00"/>
    <n v="9629"/>
    <s v="P-000016657"/>
    <n v="946000"/>
    <n v="0"/>
    <n v="75680"/>
    <n v="1021680"/>
    <s v="Bán hàng"/>
    <m/>
    <m/>
    <n v="0"/>
    <n v="1021680"/>
    <n v="0"/>
    <n v="1021680"/>
    <d v="2026-02-07T00:00:00"/>
    <m/>
    <d v="2026-02-07T00:00:00"/>
    <n v="0"/>
    <m/>
    <n v="61.560887268518854"/>
    <s v="Nợ quá hạn từ 60 ngày đến 90 ngày"/>
    <d v="2026-02-07T00:00:00"/>
    <d v="1899-12-30T00:00:00"/>
    <m/>
    <m/>
    <x v="2"/>
    <x v="2"/>
    <m/>
  </r>
  <r>
    <x v="380"/>
    <x v="24"/>
    <d v="2026-02-07T00:00:00"/>
    <s v="BH04525"/>
    <d v="2026-02-07T00:00:00"/>
    <n v="9620"/>
    <s v="P-005326631 - Satrafoods QUANG TRUNG"/>
    <n v="228558"/>
    <n v="0"/>
    <n v="18285"/>
    <n v="246843"/>
    <s v="Bán hàng"/>
    <m/>
    <m/>
    <n v="0"/>
    <n v="246843"/>
    <n v="0"/>
    <n v="246843"/>
    <d v="2026-02-07T00:00:00"/>
    <m/>
    <d v="2026-02-07T00:00:00"/>
    <n v="0"/>
    <m/>
    <n v="61.560887268518854"/>
    <s v="Nợ quá hạn từ 60 ngày đến 90 ngày"/>
    <d v="2026-02-07T00:00:00"/>
    <d v="1899-12-30T00:00:00"/>
    <m/>
    <m/>
    <x v="14"/>
    <x v="14"/>
    <m/>
  </r>
  <r>
    <x v="380"/>
    <x v="24"/>
    <d v="2026-02-07T00:00:00"/>
    <s v="BH04536"/>
    <d v="2026-02-07T00:00:00"/>
    <n v="9636"/>
    <s v="P-005327967 - Satrafoods ĐƯỜNG SỐ 2 THỦ ĐỨC"/>
    <n v="706903"/>
    <n v="0"/>
    <n v="56552"/>
    <n v="763455"/>
    <s v="Bán hàng"/>
    <m/>
    <m/>
    <n v="0"/>
    <n v="763455"/>
    <n v="0"/>
    <n v="763455"/>
    <d v="2026-02-07T00:00:00"/>
    <m/>
    <d v="2026-02-07T00:00:00"/>
    <n v="0"/>
    <m/>
    <n v="61.560887268518854"/>
    <s v="Nợ quá hạn từ 60 ngày đến 90 ngày"/>
    <d v="2026-02-07T00:00:00"/>
    <d v="1899-12-30T00:00:00"/>
    <m/>
    <m/>
    <x v="14"/>
    <x v="14"/>
    <m/>
  </r>
  <r>
    <x v="380"/>
    <x v="24"/>
    <d v="2026-02-07T00:00:00"/>
    <s v="BH04547"/>
    <d v="2026-02-07T00:00:00"/>
    <n v="9664"/>
    <s v="P-005328135 - Satrafoods BÙI CÔNG TRỪNG"/>
    <n v="1707348"/>
    <n v="0"/>
    <n v="136588"/>
    <n v="1843936"/>
    <s v="Bán hàng"/>
    <m/>
    <m/>
    <n v="0"/>
    <n v="1843936"/>
    <n v="0"/>
    <n v="1843936"/>
    <d v="2026-02-07T00:00:00"/>
    <m/>
    <d v="2026-02-07T00:00:00"/>
    <n v="0"/>
    <m/>
    <n v="61.560887268518854"/>
    <s v="Nợ quá hạn từ 60 ngày đến 90 ngày"/>
    <d v="2026-02-07T00:00:00"/>
    <d v="1899-12-30T00:00:00"/>
    <m/>
    <m/>
    <x v="14"/>
    <x v="14"/>
    <m/>
  </r>
  <r>
    <x v="380"/>
    <x v="24"/>
    <d v="2026-02-07T00:00:00"/>
    <s v="BH04548"/>
    <d v="2026-02-07T00:00:00"/>
    <n v="9665"/>
    <s v="P-005326588 - Satrafoods BÙI CÔNG TRỪNG"/>
    <n v="3287538"/>
    <n v="0"/>
    <n v="263003"/>
    <n v="3550541"/>
    <s v="Bán hàng"/>
    <m/>
    <m/>
    <n v="0"/>
    <n v="3550541"/>
    <n v="0"/>
    <n v="3550541"/>
    <d v="2026-02-07T00:00:00"/>
    <m/>
    <d v="2026-02-07T00:00:00"/>
    <n v="0"/>
    <m/>
    <n v="61.560887268518854"/>
    <s v="Nợ quá hạn từ 60 ngày đến 90 ngày"/>
    <d v="2026-02-07T00:00:00"/>
    <d v="1899-12-30T00:00:00"/>
    <m/>
    <m/>
    <x v="14"/>
    <x v="14"/>
    <m/>
  </r>
  <r>
    <x v="379"/>
    <x v="56"/>
    <d v="2026-02-07T00:00:00"/>
    <s v="BH04549"/>
    <d v="2026-02-07T00:00:00"/>
    <n v="9666"/>
    <s v="PDN006324 - BHBĐ Tân Trung"/>
    <n v="1203930"/>
    <n v="0"/>
    <n v="96314"/>
    <n v="1300244"/>
    <s v="Bán hàng"/>
    <m/>
    <m/>
    <n v="0"/>
    <n v="1300244"/>
    <n v="0"/>
    <n v="1300244"/>
    <d v="2026-02-07T00:00:00"/>
    <m/>
    <d v="2026-02-07T00:00:00"/>
    <n v="0"/>
    <m/>
    <n v="61.560887268518854"/>
    <s v="Nợ quá hạn từ 60 ngày đến 90 ngày"/>
    <d v="2026-02-07T00:00:00"/>
    <d v="1899-12-30T00:00:00"/>
    <m/>
    <m/>
    <x v="19"/>
    <x v="19"/>
    <m/>
  </r>
  <r>
    <x v="380"/>
    <x v="24"/>
    <d v="2026-02-07T00:00:00"/>
    <s v="BH04555"/>
    <d v="2026-02-07T00:00:00"/>
    <n v="9680"/>
    <s v="P-005328233 - Satrafoods HOÀNG HOA THÁM"/>
    <n v="729915"/>
    <n v="0"/>
    <n v="58393"/>
    <n v="788308"/>
    <s v="Bán hàng"/>
    <m/>
    <m/>
    <n v="0"/>
    <n v="788308"/>
    <n v="0"/>
    <n v="788308"/>
    <d v="2026-02-07T00:00:00"/>
    <m/>
    <d v="2026-02-07T00:00:00"/>
    <n v="0"/>
    <m/>
    <n v="61.560887268518854"/>
    <s v="Nợ quá hạn từ 60 ngày đến 90 ngày"/>
    <d v="2026-02-07T00:00:00"/>
    <d v="1899-12-30T00:00:00"/>
    <m/>
    <m/>
    <x v="14"/>
    <x v="14"/>
    <m/>
  </r>
  <r>
    <x v="380"/>
    <x v="24"/>
    <d v="2026-02-07T00:00:00"/>
    <s v="BH04556"/>
    <d v="2026-02-07T00:00:00"/>
    <n v="9681"/>
    <s v="P-005326095 - Satrafoods NGUYỄN VĂN ĐẬU"/>
    <n v="1062999"/>
    <n v="0"/>
    <n v="85040"/>
    <n v="1148039"/>
    <s v="Bán hàng"/>
    <m/>
    <m/>
    <n v="0"/>
    <n v="1148039"/>
    <n v="0"/>
    <n v="1148039"/>
    <d v="2026-02-07T00:00:00"/>
    <m/>
    <d v="2026-02-07T00:00:00"/>
    <n v="0"/>
    <m/>
    <n v="61.560887268518854"/>
    <s v="Nợ quá hạn từ 60 ngày đến 90 ngày"/>
    <d v="2026-02-07T00:00:00"/>
    <d v="1899-12-30T00:00:00"/>
    <m/>
    <m/>
    <x v="14"/>
    <x v="14"/>
    <m/>
  </r>
  <r>
    <x v="381"/>
    <x v="165"/>
    <d v="2026-02-07T00:00:00"/>
    <s v="BH06564"/>
    <d v="2026-02-07T00:00:00"/>
    <n v="9628"/>
    <s v="SIÊU THỊ MINH CẦU 2"/>
    <n v="3590025"/>
    <n v="0"/>
    <n v="287202"/>
    <n v="3877227"/>
    <s v="Bán hàng"/>
    <d v="2026-03-12T00:00:00"/>
    <m/>
    <n v="0"/>
    <n v="3877227"/>
    <n v="3877227"/>
    <n v="0"/>
    <d v="2026-02-07T00:00:00"/>
    <m/>
    <d v="2026-02-07T00:00:00"/>
    <n v="0"/>
    <m/>
    <s v=""/>
    <s v="Đã thanh toán"/>
    <d v="2026-02-07T00:00:00"/>
    <d v="2026-03-12T00:00:00"/>
    <m/>
    <m/>
    <x v="23"/>
    <x v="23"/>
    <m/>
  </r>
  <r>
    <x v="383"/>
    <x v="22"/>
    <d v="2026-02-07T00:00:00"/>
    <s v="BH06594"/>
    <d v="2026-02-07T00:00:00"/>
    <n v="9642"/>
    <s v="Tmart00992 22. Quầy CT3 KĐT Văn Khê"/>
    <n v="144444"/>
    <n v="13000"/>
    <n v="10516"/>
    <n v="141960"/>
    <s v="Bán hàng"/>
    <m/>
    <m/>
    <n v="0"/>
    <n v="141960"/>
    <n v="0"/>
    <n v="141960"/>
    <d v="2026-02-07T00:00:00"/>
    <m/>
    <d v="2026-02-07T00:00:00"/>
    <n v="0"/>
    <m/>
    <n v="61.560887268518854"/>
    <s v="Nợ quá hạn từ 60 ngày đến 90 ngày"/>
    <d v="2026-02-07T00:00:00"/>
    <d v="1899-12-30T00:00:00"/>
    <m/>
    <m/>
    <x v="12"/>
    <x v="12"/>
    <m/>
  </r>
  <r>
    <x v="383"/>
    <x v="22"/>
    <d v="2026-02-07T00:00:00"/>
    <s v="BH06595"/>
    <d v="2026-02-07T00:00:00"/>
    <n v="9643"/>
    <s v="Tmart00628 03. Quầy 274 Khương Đình"/>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596"/>
    <d v="2026-02-07T00:00:00"/>
    <n v="9644"/>
    <s v="Tmart00644 05. Số 14 Yên Sơn - Chúc Sơn"/>
    <n v="144444"/>
    <n v="0"/>
    <n v="11556"/>
    <n v="156000"/>
    <s v="Bán hàng"/>
    <m/>
    <m/>
    <n v="0"/>
    <n v="156000"/>
    <n v="0"/>
    <n v="156000"/>
    <d v="2026-02-07T00:00:00"/>
    <m/>
    <d v="2026-02-07T00:00:00"/>
    <n v="0"/>
    <m/>
    <n v="61.560887268518854"/>
    <s v="Nợ quá hạn từ 60 ngày đến 90 ngày"/>
    <d v="2026-02-07T00:00:00"/>
    <d v="1899-12-30T00:00:00"/>
    <m/>
    <m/>
    <x v="12"/>
    <x v="12"/>
    <m/>
  </r>
  <r>
    <x v="383"/>
    <x v="22"/>
    <d v="2026-02-07T00:00:00"/>
    <s v="BH06597"/>
    <d v="2026-02-07T00:00:00"/>
    <n v="9645"/>
    <s v="Tmart00722 09. Quầy Sóc Sơn"/>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598"/>
    <d v="2026-02-07T00:00:00"/>
    <n v="9646"/>
    <s v="Tmart00988 19. Quầy Resco Cổ Nhuế"/>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599"/>
    <d v="2026-02-07T00:00:00"/>
    <n v="9647"/>
    <s v="Tmart01000 28. Quầy 485 Vũ Tông Phan"/>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1"/>
    <d v="2026-02-07T00:00:00"/>
    <n v="9648"/>
    <s v="Tmart01001 29. Quầy tòa K-KĐT Dương Nội"/>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2"/>
    <d v="2026-02-07T00:00:00"/>
    <n v="9649"/>
    <s v="Tmart03004 123.Quầy 282 Nguyễn Huy Tưởng"/>
    <n v="150000"/>
    <n v="13500"/>
    <n v="10920"/>
    <n v="147420"/>
    <s v="Bán hàng"/>
    <m/>
    <m/>
    <n v="0"/>
    <n v="147420"/>
    <n v="0"/>
    <n v="147420"/>
    <d v="2026-02-07T00:00:00"/>
    <m/>
    <d v="2026-02-07T00:00:00"/>
    <n v="0"/>
    <m/>
    <n v="61.560887268518854"/>
    <s v="Nợ quá hạn từ 60 ngày đến 90 ngày"/>
    <d v="2026-02-07T00:00:00"/>
    <d v="1899-12-30T00:00:00"/>
    <m/>
    <m/>
    <x v="12"/>
    <x v="12"/>
    <m/>
  </r>
  <r>
    <x v="383"/>
    <x v="22"/>
    <d v="2026-02-07T00:00:00"/>
    <s v="BH06603"/>
    <d v="2026-02-07T00:00:00"/>
    <n v="9650"/>
    <s v="Tmart03005 1801. Quầy Cổ Nhuế"/>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5"/>
    <d v="2026-02-07T00:00:00"/>
    <n v="9651"/>
    <s v="Tmart03010 129. Quầy HH Thái Hà 2"/>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6"/>
    <d v="2026-02-07T00:00:00"/>
    <n v="9652"/>
    <s v="Tmart03017 Ecohome5"/>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7"/>
    <d v="2026-02-07T00:00:00"/>
    <n v="9653"/>
    <s v="Tmart03018 137. Quầy 538 Nguyễn Trãi"/>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08"/>
    <d v="2026-02-07T00:00:00"/>
    <n v="9654"/>
    <s v="Tmart00619 04. Quầy N3B2 Trần Bình"/>
    <n v="294444"/>
    <n v="26500"/>
    <n v="21436"/>
    <n v="289380"/>
    <s v="Bán hàng"/>
    <m/>
    <m/>
    <n v="0"/>
    <n v="289380"/>
    <n v="0"/>
    <n v="289380"/>
    <d v="2026-02-07T00:00:00"/>
    <m/>
    <d v="2026-02-07T00:00:00"/>
    <n v="0"/>
    <m/>
    <n v="61.560887268518854"/>
    <s v="Nợ quá hạn từ 60 ngày đến 90 ngày"/>
    <d v="2026-02-07T00:00:00"/>
    <d v="1899-12-30T00:00:00"/>
    <m/>
    <m/>
    <x v="12"/>
    <x v="12"/>
    <m/>
  </r>
  <r>
    <x v="383"/>
    <x v="22"/>
    <d v="2026-02-07T00:00:00"/>
    <s v="BH06655"/>
    <d v="2026-02-07T00:00:00"/>
    <n v="9656"/>
    <s v="Bán hàng Tmart01051 71. Quầy Hưng Yên theo hóa đơn 00009656 , CHẠY KM GÀ MUỐI 500G X 10% TỪ NGÀY 1/2 ĐẾN 28/2"/>
    <n v="6302120"/>
    <n v="567191"/>
    <n v="458794"/>
    <n v="6193723"/>
    <s v="Bán hàng"/>
    <m/>
    <m/>
    <n v="0"/>
    <n v="6193723"/>
    <n v="0"/>
    <n v="6193723"/>
    <d v="2026-02-07T00:00:00"/>
    <m/>
    <d v="2026-02-07T00:00:00"/>
    <n v="0"/>
    <m/>
    <n v="61.560887268518854"/>
    <s v="Nợ quá hạn từ 60 ngày đến 90 ngày"/>
    <d v="2026-02-07T00:00:00"/>
    <d v="1899-12-30T00:00:00"/>
    <m/>
    <m/>
    <x v="12"/>
    <x v="12"/>
    <m/>
  </r>
  <r>
    <x v="310"/>
    <x v="55"/>
    <d v="2026-02-07T00:00:00"/>
    <s v="BH06821"/>
    <d v="2026-02-07T00:00:00"/>
    <n v="10420"/>
    <s v="Sunshine Mart Bắc Từ Liêm"/>
    <n v="4877680"/>
    <n v="0"/>
    <n v="390214"/>
    <n v="5267894"/>
    <s v="Bán hàng"/>
    <m/>
    <m/>
    <n v="0"/>
    <n v="5267894"/>
    <n v="0"/>
    <n v="5267894"/>
    <d v="2026-02-07T00:00:00"/>
    <m/>
    <d v="2026-02-07T00:00:00"/>
    <n v="0"/>
    <m/>
    <n v="61.560887268518854"/>
    <s v="Nợ quá hạn từ 60 ngày đến 90 ngày"/>
    <d v="2026-02-07T00:00:00"/>
    <d v="1899-12-30T00:00:00"/>
    <m/>
    <m/>
    <x v="18"/>
    <x v="18"/>
    <m/>
  </r>
  <r>
    <x v="380"/>
    <x v="24"/>
    <d v="2026-02-09T00:00:00"/>
    <s v="BH04587"/>
    <d v="2026-02-09T00:00:00"/>
    <n v="10472"/>
    <s v="P-005330624 - Satrafoods QUANG TRUNG"/>
    <n v="1293349"/>
    <n v="0"/>
    <n v="103468"/>
    <n v="1396817"/>
    <s v="Bán hàng"/>
    <m/>
    <m/>
    <n v="0"/>
    <n v="1396817"/>
    <n v="0"/>
    <n v="1396817"/>
    <d v="2026-02-09T00:00:00"/>
    <m/>
    <d v="2026-02-09T00:00:00"/>
    <n v="0"/>
    <m/>
    <n v="59.560887268518854"/>
    <s v="Nợ quá hạn từ 30 ngày đến 60 ngày"/>
    <d v="2026-02-09T00:00:00"/>
    <d v="1899-12-30T00:00:00"/>
    <m/>
    <m/>
    <x v="14"/>
    <x v="14"/>
    <m/>
  </r>
  <r>
    <x v="380"/>
    <x v="24"/>
    <d v="2026-02-09T00:00:00"/>
    <s v="BH04597"/>
    <d v="2026-02-09T00:00:00"/>
    <n v="10484"/>
    <s v="P-005327658 - Satrafoods QUỐC LỘ 50 - 2"/>
    <n v="2219407"/>
    <n v="0"/>
    <n v="177553"/>
    <n v="2396960"/>
    <s v="Bán hàng"/>
    <m/>
    <m/>
    <n v="0"/>
    <n v="2396960"/>
    <n v="0"/>
    <n v="2396960"/>
    <d v="2026-02-09T00:00:00"/>
    <m/>
    <d v="2026-02-09T00:00:00"/>
    <n v="0"/>
    <m/>
    <n v="59.560887268518854"/>
    <s v="Nợ quá hạn từ 30 ngày đến 60 ngày"/>
    <d v="2026-02-09T00:00:00"/>
    <d v="1899-12-30T00:00:00"/>
    <m/>
    <m/>
    <x v="14"/>
    <x v="14"/>
    <m/>
  </r>
  <r>
    <x v="381"/>
    <x v="165"/>
    <d v="2026-02-09T00:00:00"/>
    <s v="bh16625"/>
    <d v="2026-02-09T00:00:00"/>
    <n v="10465"/>
    <s v="Minh Cầu 1 (Chị Hà)"/>
    <n v="8754300"/>
    <n v="0"/>
    <n v="700344"/>
    <n v="9454644"/>
    <s v="Bán hàng"/>
    <d v="2026-03-12T00:00:00"/>
    <m/>
    <n v="0"/>
    <n v="9454644"/>
    <n v="9454644"/>
    <n v="0"/>
    <d v="2026-02-09T00:00:00"/>
    <m/>
    <d v="2026-02-09T00:00:00"/>
    <n v="0"/>
    <m/>
    <s v=""/>
    <s v="Đã thanh toán"/>
    <d v="2026-02-09T00:00:00"/>
    <d v="2026-03-12T00:00:00"/>
    <m/>
    <m/>
    <x v="23"/>
    <x v="23"/>
    <m/>
  </r>
  <r>
    <x v="381"/>
    <x v="165"/>
    <d v="2026-02-09T00:00:00"/>
    <s v="bh16629"/>
    <d v="2026-02-09T00:00:00"/>
    <n v="10466"/>
    <s v="Minh Cầu Gang Thép"/>
    <n v="13016250"/>
    <n v="0"/>
    <n v="1041300"/>
    <n v="14057550"/>
    <s v="Bán hàng"/>
    <d v="2026-03-12T00:00:00"/>
    <m/>
    <n v="0"/>
    <n v="14057550"/>
    <n v="14057550"/>
    <n v="0"/>
    <d v="2026-02-09T00:00:00"/>
    <m/>
    <d v="2026-02-09T00:00:00"/>
    <n v="0"/>
    <m/>
    <s v=""/>
    <s v="Đã thanh toán"/>
    <d v="2026-02-09T00:00:00"/>
    <d v="2026-03-12T00:00:00"/>
    <m/>
    <m/>
    <x v="23"/>
    <x v="23"/>
    <m/>
  </r>
  <r>
    <x v="382"/>
    <x v="16"/>
    <d v="2026-02-09T00:00:00"/>
    <s v="BH16848"/>
    <d v="2026-02-09T00:00:00"/>
    <n v="10503"/>
    <s v="A27PT401- Cửa hàng OKONO 401 Phúc Tân"/>
    <n v="1373865"/>
    <n v="0"/>
    <n v="109909"/>
    <n v="1483774"/>
    <s v="Bán hàng"/>
    <m/>
    <m/>
    <n v="0"/>
    <n v="1483774"/>
    <n v="0"/>
    <n v="1483774"/>
    <d v="2026-02-09T00:00:00"/>
    <m/>
    <d v="2026-02-09T00:00:00"/>
    <n v="0"/>
    <m/>
    <n v="59.560887268518854"/>
    <s v="Nợ quá hạn từ 30 ngày đến 60 ngày"/>
    <d v="2026-02-09T00:00:00"/>
    <d v="1899-12-30T00:00:00"/>
    <m/>
    <m/>
    <x v="6"/>
    <x v="6"/>
    <m/>
  </r>
  <r>
    <x v="382"/>
    <x v="16"/>
    <d v="2026-02-09T00:00:00"/>
    <s v="BH16850"/>
    <d v="2026-02-09T00:00:00"/>
    <n v="10504"/>
    <s v="A24LK75 - Cửa hàng OKONO La Khê"/>
    <n v="781450"/>
    <n v="0"/>
    <n v="62516"/>
    <n v="843966"/>
    <s v="Bán hàng"/>
    <m/>
    <m/>
    <n v="0"/>
    <n v="843966"/>
    <n v="0"/>
    <n v="843966"/>
    <d v="2026-02-09T00:00:00"/>
    <m/>
    <d v="2026-02-09T00:00:00"/>
    <n v="0"/>
    <m/>
    <n v="59.560887268518854"/>
    <s v="Nợ quá hạn từ 30 ngày đến 60 ngày"/>
    <d v="2026-02-09T00:00:00"/>
    <d v="1899-12-30T00:00:00"/>
    <m/>
    <m/>
    <x v="6"/>
    <x v="6"/>
    <m/>
  </r>
  <r>
    <x v="382"/>
    <x v="16"/>
    <d v="2026-02-09T00:00:00"/>
    <s v="BH16852"/>
    <d v="2026-02-09T00:00:00"/>
    <n v="10505"/>
    <s v="A18MT20- Cửa hàng OKONO 20/14 Mễ Trì"/>
    <n v="1008872"/>
    <n v="0"/>
    <n v="80710"/>
    <n v="1089582"/>
    <s v="Bán hàng"/>
    <m/>
    <m/>
    <n v="0"/>
    <n v="1089582"/>
    <n v="0"/>
    <n v="1089582"/>
    <d v="2026-02-09T00:00:00"/>
    <m/>
    <d v="2026-02-09T00:00:00"/>
    <n v="0"/>
    <m/>
    <n v="59.560887268518854"/>
    <s v="Nợ quá hạn từ 30 ngày đến 60 ngày"/>
    <d v="2026-02-09T00:00:00"/>
    <d v="1899-12-30T00:00:00"/>
    <m/>
    <m/>
    <x v="6"/>
    <x v="6"/>
    <m/>
  </r>
  <r>
    <x v="382"/>
    <x v="16"/>
    <d v="2026-02-09T00:00:00"/>
    <s v="BH16853"/>
    <d v="2026-02-09T00:00:00"/>
    <n v="10506"/>
    <s v="A08TQV24 - Cửa hàng OKONO Trần Quốc Vượng"/>
    <n v="3350450"/>
    <n v="0"/>
    <n v="268036"/>
    <n v="3618486"/>
    <s v="Bán hàng"/>
    <m/>
    <m/>
    <n v="0"/>
    <n v="3618486"/>
    <n v="0"/>
    <n v="3618486"/>
    <d v="2026-02-09T00:00:00"/>
    <m/>
    <d v="2026-02-09T00:00:00"/>
    <n v="0"/>
    <m/>
    <n v="59.560887268518854"/>
    <s v="Nợ quá hạn từ 30 ngày đến 60 ngày"/>
    <d v="2026-02-09T00:00:00"/>
    <d v="1899-12-30T00:00:00"/>
    <m/>
    <m/>
    <x v="6"/>
    <x v="6"/>
    <m/>
  </r>
  <r>
    <x v="382"/>
    <x v="16"/>
    <d v="2026-02-09T00:00:00"/>
    <s v="BH16854"/>
    <d v="2026-02-09T00:00:00"/>
    <n v="10507"/>
    <s v="A01VT20-70 - Cửa hàng OKONO Văn Trì"/>
    <n v="2050430"/>
    <n v="0"/>
    <n v="164034"/>
    <n v="2214464"/>
    <s v="Bán hàng"/>
    <m/>
    <m/>
    <n v="0"/>
    <n v="2214464"/>
    <n v="0"/>
    <n v="2214464"/>
    <d v="2026-02-09T00:00:00"/>
    <m/>
    <d v="2026-02-09T00:00:00"/>
    <n v="0"/>
    <m/>
    <n v="59.560887268518854"/>
    <s v="Nợ quá hạn từ 30 ngày đến 60 ngày"/>
    <d v="2026-02-09T00:00:00"/>
    <d v="1899-12-30T00:00:00"/>
    <m/>
    <m/>
    <x v="6"/>
    <x v="6"/>
    <m/>
  </r>
  <r>
    <x v="382"/>
    <x v="16"/>
    <d v="2026-02-09T00:00:00"/>
    <s v="BH16855"/>
    <d v="2026-02-09T00:00:00"/>
    <n v="10508"/>
    <s v="A16YX85 - Cửa hàng OKONO Yên Xá"/>
    <n v="1772800"/>
    <n v="0"/>
    <n v="141824"/>
    <n v="1914624"/>
    <s v="Bán hàng"/>
    <m/>
    <m/>
    <n v="0"/>
    <n v="1914624"/>
    <n v="0"/>
    <n v="1914624"/>
    <d v="2026-02-09T00:00:00"/>
    <m/>
    <d v="2026-02-09T00:00:00"/>
    <n v="0"/>
    <m/>
    <n v="59.560887268518854"/>
    <s v="Nợ quá hạn từ 30 ngày đến 60 ngày"/>
    <d v="2026-02-09T00:00:00"/>
    <d v="1899-12-30T00:00:00"/>
    <m/>
    <m/>
    <x v="6"/>
    <x v="6"/>
    <m/>
  </r>
  <r>
    <x v="383"/>
    <x v="22"/>
    <d v="2026-02-09T00:00:00"/>
    <s v="BH16856"/>
    <d v="2026-02-09T00:00:00"/>
    <n v="10509"/>
    <s v="Tmart01096 1096. Nhà máy Canon Thăng Long, CHẠY KM GÀ MUỐI 500G X 10% TỪ NGÀY 1/2 ĐẾN 28/2"/>
    <n v="3941090"/>
    <n v="354699"/>
    <n v="286911"/>
    <n v="3873302"/>
    <s v="Bán hàng"/>
    <m/>
    <m/>
    <n v="0"/>
    <n v="3873302"/>
    <n v="0"/>
    <n v="3873302"/>
    <d v="2026-02-09T00:00:00"/>
    <m/>
    <d v="2026-02-09T00:00:00"/>
    <n v="0"/>
    <m/>
    <n v="59.560887268518854"/>
    <s v="Nợ quá hạn từ 30 ngày đến 60 ngày"/>
    <d v="2026-02-09T00:00:00"/>
    <d v="1899-12-30T00:00:00"/>
    <m/>
    <m/>
    <x v="12"/>
    <x v="12"/>
    <m/>
  </r>
  <r>
    <x v="385"/>
    <x v="159"/>
    <d v="2026-02-09T00:00:00"/>
    <s v="BH16998"/>
    <d v="2026-02-09T00:00:00"/>
    <n v="10548"/>
    <s v="Cửa hàng Vitalmart - Lô 1.04 số 97 Trần Bình, CHẠY KM SP CHÂN 300G X 10% TỪ NGÀY 1/2 ĐÊN 28/2"/>
    <n v="1661730"/>
    <n v="0"/>
    <n v="132938"/>
    <n v="1794668"/>
    <s v="Bán hàng"/>
    <d v="2026-03-16T00:00:00"/>
    <m/>
    <n v="0"/>
    <n v="1794668"/>
    <n v="1794668"/>
    <n v="0"/>
    <d v="2026-02-09T00:00:00"/>
    <m/>
    <d v="2026-02-09T00:00:00"/>
    <n v="0"/>
    <m/>
    <s v=""/>
    <s v="Đã thanh toán"/>
    <d v="2026-02-09T00:00:00"/>
    <d v="2026-03-16T00:00:00"/>
    <m/>
    <m/>
    <x v="22"/>
    <x v="22"/>
    <m/>
  </r>
  <r>
    <x v="383"/>
    <x v="22"/>
    <d v="2026-02-09T00:00:00"/>
    <s v="BH16999"/>
    <d v="2026-02-09T00:00:00"/>
    <n v="10549"/>
    <s v="Tmart01048 68. Quầy 32T ĐN-A KĐT Golden An Khánh, CHẠY KM GÀ MUỐI 500G X 10% TỪ NGÀY 1/2 ĐẾN 28/2"/>
    <n v="2626271"/>
    <n v="236366"/>
    <n v="191192"/>
    <n v="2581097"/>
    <s v="Bán hàng"/>
    <m/>
    <m/>
    <n v="0"/>
    <n v="2581097"/>
    <n v="0"/>
    <n v="2581097"/>
    <d v="2026-02-09T00:00:00"/>
    <m/>
    <d v="2026-02-09T00:00:00"/>
    <n v="0"/>
    <m/>
    <n v="59.560887268518854"/>
    <s v="Nợ quá hạn từ 30 ngày đến 60 ngày"/>
    <d v="2026-02-09T00:00:00"/>
    <d v="1899-12-30T00:00:00"/>
    <m/>
    <m/>
    <x v="12"/>
    <x v="12"/>
    <m/>
  </r>
  <r>
    <x v="317"/>
    <x v="210"/>
    <d v="2026-02-10T00:00:00"/>
    <s v="090226TMART9999"/>
    <d v="2026-02-10T00:00:00"/>
    <m/>
    <s v="Hàng trả - TMART-HNI-HMI-99999 - Tmart Store Hateco Yên Sở - A.Đăng - 090226TMART9999 - Phiếu ngày (09/02/2026)"/>
    <n v="125580"/>
    <n v="0"/>
    <n v="10046"/>
    <n v="135626"/>
    <s v="Hàng trả"/>
    <m/>
    <m/>
    <n v="0"/>
    <n v="-135626"/>
    <n v="0"/>
    <n v="-135626"/>
    <d v="2026-02-10T00:00:00"/>
    <m/>
    <d v="2026-02-10T00:00:00"/>
    <n v="0"/>
    <m/>
    <n v="58.560887268518854"/>
    <s v="Nợ quá hạn từ 30 ngày đến 60 ngày"/>
    <d v="2026-02-10T00:00:00"/>
    <d v="1899-12-30T00:00:00"/>
    <m/>
    <m/>
    <x v="11"/>
    <x v="11"/>
    <m/>
  </r>
  <r>
    <x v="380"/>
    <x v="24"/>
    <d v="2026-02-10T00:00:00"/>
    <s v="BH04672"/>
    <d v="2026-02-10T00:00:00"/>
    <n v="10601"/>
    <s v="P-005330914 - Satrafoods ĐƯỜNG SỐ 41"/>
    <n v="1295474"/>
    <n v="0"/>
    <n v="103638"/>
    <n v="1399112"/>
    <s v="Bán hàng"/>
    <m/>
    <m/>
    <n v="0"/>
    <n v="1399112"/>
    <n v="0"/>
    <n v="1399112"/>
    <d v="2026-02-10T00:00:00"/>
    <m/>
    <d v="2026-02-10T00:00:00"/>
    <n v="0"/>
    <m/>
    <n v="58.560887268518854"/>
    <s v="Nợ quá hạn từ 30 ngày đến 60 ngày"/>
    <d v="2026-02-10T00:00:00"/>
    <d v="1899-12-30T00:00:00"/>
    <m/>
    <m/>
    <x v="14"/>
    <x v="14"/>
    <m/>
  </r>
  <r>
    <x v="380"/>
    <x v="24"/>
    <d v="2026-02-10T00:00:00"/>
    <s v="BH04673"/>
    <d v="2026-02-10T00:00:00"/>
    <n v="10602"/>
    <s v="P-005331930 - Satrafoods LÊ VĂN LINH"/>
    <n v="935440"/>
    <n v="0"/>
    <n v="74835"/>
    <n v="1010275"/>
    <s v="Bán hàng"/>
    <m/>
    <m/>
    <n v="0"/>
    <n v="1010275"/>
    <n v="0"/>
    <n v="1010275"/>
    <d v="2026-02-10T00:00:00"/>
    <m/>
    <d v="2026-02-10T00:00:00"/>
    <n v="0"/>
    <m/>
    <n v="58.560887268518854"/>
    <s v="Nợ quá hạn từ 30 ngày đến 60 ngày"/>
    <d v="2026-02-10T00:00:00"/>
    <d v="1899-12-30T00:00:00"/>
    <m/>
    <m/>
    <x v="14"/>
    <x v="14"/>
    <m/>
  </r>
  <r>
    <x v="383"/>
    <x v="22"/>
    <d v="2026-02-10T00:00:00"/>
    <s v="BH17005"/>
    <d v="2026-02-10T00:00:00"/>
    <n v="10610"/>
    <s v="Tmart01010 34. Quầy tòa HH2A, KĐT The Spark Dương Nội"/>
    <n v="736110"/>
    <n v="66250"/>
    <n v="53589"/>
    <n v="723449"/>
    <s v="Bán hàng"/>
    <m/>
    <m/>
    <n v="0"/>
    <n v="723449"/>
    <n v="0"/>
    <n v="723449"/>
    <d v="2026-02-10T00:00:00"/>
    <m/>
    <d v="2026-02-10T00:00:00"/>
    <n v="0"/>
    <m/>
    <n v="58.560887268518854"/>
    <s v="Nợ quá hạn từ 30 ngày đến 60 ngày"/>
    <d v="2026-02-10T00:00:00"/>
    <d v="1899-12-30T00:00:00"/>
    <m/>
    <m/>
    <x v="12"/>
    <x v="12"/>
    <m/>
  </r>
  <r>
    <x v="385"/>
    <x v="159"/>
    <d v="2026-02-10T00:00:00"/>
    <s v="BH17066"/>
    <d v="2026-02-10T00:00:00"/>
    <n v="10630"/>
    <s v="Cửa hàng Vitalmart - S401.01S02-S03 Vinhome Smart City - Tây Mỗ"/>
    <n v="650688"/>
    <n v="0"/>
    <n v="52055"/>
    <n v="702743"/>
    <s v="Bán hàng"/>
    <d v="2026-03-16T00:00:00"/>
    <m/>
    <n v="0"/>
    <n v="702743"/>
    <n v="702743"/>
    <n v="0"/>
    <d v="2026-02-10T00:00:00"/>
    <m/>
    <d v="2026-02-10T00:00:00"/>
    <n v="0"/>
    <m/>
    <s v=""/>
    <s v="Đã thanh toán"/>
    <d v="2026-02-10T00:00:00"/>
    <d v="2026-03-16T00:00:00"/>
    <m/>
    <m/>
    <x v="22"/>
    <x v="22"/>
    <m/>
  </r>
  <r>
    <x v="381"/>
    <x v="165"/>
    <d v="2026-02-10T00:00:00"/>
    <s v="BH17113"/>
    <d v="2026-02-10T00:00:00"/>
    <n v="10641"/>
    <s v="Minh cầu Quan Triều"/>
    <n v="3248540"/>
    <n v="0"/>
    <n v="259883"/>
    <n v="3508423"/>
    <s v="Bán hàng"/>
    <d v="2026-03-12T00:00:00"/>
    <m/>
    <n v="0"/>
    <n v="3508423"/>
    <n v="3508423"/>
    <n v="0"/>
    <d v="2026-02-10T00:00:00"/>
    <m/>
    <d v="2026-02-10T00:00:00"/>
    <n v="0"/>
    <m/>
    <s v=""/>
    <s v="Đã thanh toán"/>
    <d v="2026-02-10T00:00:00"/>
    <d v="2026-03-12T00:00:00"/>
    <m/>
    <m/>
    <x v="23"/>
    <x v="23"/>
    <m/>
  </r>
  <r>
    <x v="383"/>
    <x v="22"/>
    <d v="2026-02-10T00:00:00"/>
    <s v="BH17222"/>
    <d v="2026-02-10T00:00:00"/>
    <n v="10665"/>
    <s v="Tmart00999 27. Quầy 62 Thanh Liệt (658 Kim Giang mới), CHẠY KM GÀ MUỐI 500G X 10% TỪ NGÀY 1/2 ĐẾN 28/2"/>
    <n v="1609060"/>
    <n v="144816"/>
    <n v="117140"/>
    <n v="1581384"/>
    <s v="Bán hàng"/>
    <m/>
    <m/>
    <n v="0"/>
    <n v="1581384"/>
    <n v="0"/>
    <n v="1581384"/>
    <d v="2026-02-10T00:00:00"/>
    <m/>
    <d v="2026-02-10T00:00:00"/>
    <n v="0"/>
    <m/>
    <n v="58.560887268518854"/>
    <s v="Nợ quá hạn từ 30 ngày đến 60 ngày"/>
    <d v="2026-02-10T00:00:00"/>
    <d v="1899-12-30T00:00:00"/>
    <m/>
    <m/>
    <x v="12"/>
    <x v="12"/>
    <m/>
  </r>
  <r>
    <x v="377"/>
    <x v="1"/>
    <d v="2026-02-10T00:00:00"/>
    <s v="MDV00121"/>
    <d v="2026-02-10T00:00:00"/>
    <n v="1668"/>
    <s v="Hỗ trợ bán hàng- Tháng 12/2025"/>
    <n v="20071"/>
    <n v="0"/>
    <n v="1606"/>
    <n v="21677"/>
    <s v="Giảm công nợ"/>
    <m/>
    <m/>
    <n v="0"/>
    <n v="-21677"/>
    <n v="0"/>
    <n v="-21677"/>
    <d v="2026-02-10T00:00:00"/>
    <m/>
    <d v="2026-02-10T00:00:00"/>
    <n v="0"/>
    <m/>
    <n v="58.560887268518854"/>
    <s v="Nợ quá hạn từ 30 ngày đến 60 ngày"/>
    <d v="2026-02-10T00:00:00"/>
    <d v="1899-12-30T00:00:00"/>
    <m/>
    <m/>
    <x v="1"/>
    <x v="1"/>
    <m/>
  </r>
  <r>
    <x v="377"/>
    <x v="1"/>
    <d v="2026-02-10T00:00:00"/>
    <s v="MDV00121"/>
    <d v="2026-02-10T00:00:00"/>
    <n v="1668"/>
    <s v="Hỗ trợ Catalog- Tháng 12/2025"/>
    <n v="20071"/>
    <n v="0"/>
    <n v="1606"/>
    <n v="21677"/>
    <s v="Giảm công nợ"/>
    <m/>
    <m/>
    <n v="0"/>
    <n v="-21677"/>
    <n v="0"/>
    <n v="-21677"/>
    <d v="2026-02-10T00:00:00"/>
    <m/>
    <d v="2026-02-10T00:00:00"/>
    <n v="0"/>
    <m/>
    <n v="58.560887268518854"/>
    <s v="Nợ quá hạn từ 30 ngày đến 60 ngày"/>
    <d v="2026-02-10T00:00:00"/>
    <d v="1899-12-30T00:00:00"/>
    <m/>
    <m/>
    <x v="1"/>
    <x v="1"/>
    <m/>
  </r>
  <r>
    <x v="377"/>
    <x v="1"/>
    <d v="2026-02-10T00:00:00"/>
    <s v="MDV00121"/>
    <d v="2026-02-10T00:00:00"/>
    <n v="1668"/>
    <s v="Hỗ trợ CPHĐ đơn vị -Tháng 12/2025"/>
    <n v="20071"/>
    <n v="0"/>
    <n v="1606"/>
    <n v="21677"/>
    <s v="Giảm công nợ"/>
    <m/>
    <m/>
    <n v="0"/>
    <n v="-21677"/>
    <n v="0"/>
    <n v="-21677"/>
    <d v="2026-02-10T00:00:00"/>
    <m/>
    <d v="2026-02-10T00:00:00"/>
    <n v="0"/>
    <m/>
    <n v="58.560887268518854"/>
    <s v="Nợ quá hạn từ 30 ngày đến 60 ngày"/>
    <d v="2026-02-10T00:00:00"/>
    <d v="1899-12-30T00:00:00"/>
    <m/>
    <m/>
    <x v="1"/>
    <x v="1"/>
    <m/>
  </r>
  <r>
    <x v="377"/>
    <x v="1"/>
    <d v="2026-02-10T00:00:00"/>
    <s v="MDV00121"/>
    <d v="2026-02-10T00:00:00"/>
    <n v="1668"/>
    <s v="Hỗ trợ hoạt động Quảng cáo- Tháng 12/2025"/>
    <n v="30107"/>
    <n v="0"/>
    <n v="2409"/>
    <n v="32516"/>
    <s v="Giảm công nợ"/>
    <m/>
    <m/>
    <n v="0"/>
    <n v="-32516"/>
    <n v="0"/>
    <n v="-32516"/>
    <d v="2026-02-10T00:00:00"/>
    <m/>
    <d v="2026-02-10T00:00:00"/>
    <n v="0"/>
    <m/>
    <n v="58.560887268518854"/>
    <s v="Nợ quá hạn từ 30 ngày đến 60 ngày"/>
    <d v="2026-02-10T00:00:00"/>
    <d v="1899-12-30T00:00:00"/>
    <m/>
    <m/>
    <x v="1"/>
    <x v="1"/>
    <m/>
  </r>
  <r>
    <x v="377"/>
    <x v="1"/>
    <d v="2026-02-10T00:00:00"/>
    <s v="MDV00121"/>
    <d v="2026-02-10T00:00:00"/>
    <n v="1668"/>
    <s v="Hỗ trợ thẻ KHTT-Tháng 12/2025"/>
    <n v="40142"/>
    <n v="0"/>
    <n v="3210"/>
    <n v="43352"/>
    <s v="Giảm công nợ"/>
    <m/>
    <m/>
    <n v="0"/>
    <n v="-43352"/>
    <n v="0"/>
    <n v="-43352"/>
    <d v="2026-02-10T00:00:00"/>
    <m/>
    <d v="2026-02-10T00:00:00"/>
    <n v="0"/>
    <m/>
    <n v="58.560887268518854"/>
    <s v="Nợ quá hạn từ 30 ngày đến 60 ngày"/>
    <d v="2026-02-10T00:00:00"/>
    <d v="1899-12-30T00:00:00"/>
    <m/>
    <m/>
    <x v="1"/>
    <x v="1"/>
    <m/>
  </r>
  <r>
    <x v="377"/>
    <x v="1"/>
    <d v="2026-02-10T00:00:00"/>
    <s v="MDV00121"/>
    <d v="2026-02-10T00:00:00"/>
    <n v="1668"/>
    <s v="Hỗ trợ trưng bày- Tháng 12/2025"/>
    <n v="25089"/>
    <n v="0"/>
    <n v="2007"/>
    <n v="27096"/>
    <s v="Giảm công nợ"/>
    <m/>
    <m/>
    <n v="0"/>
    <n v="-27096"/>
    <n v="0"/>
    <n v="-27096"/>
    <d v="2026-02-10T00:00:00"/>
    <m/>
    <d v="2026-02-10T00:00:00"/>
    <n v="0"/>
    <m/>
    <n v="58.560887268518854"/>
    <s v="Nợ quá hạn từ 30 ngày đến 60 ngày"/>
    <d v="2026-02-10T00:00:00"/>
    <d v="1899-12-30T00:00:00"/>
    <m/>
    <m/>
    <x v="1"/>
    <x v="1"/>
    <m/>
  </r>
  <r>
    <x v="380"/>
    <x v="24"/>
    <d v="2026-02-11T00:00:00"/>
    <s v="BH04772"/>
    <d v="2026-02-11T00:00:00"/>
    <n v="10724"/>
    <s v="P-005327417 - Satrafoods ĐƯỜNG SỐ 5C"/>
    <n v="985220"/>
    <n v="0"/>
    <n v="78818"/>
    <n v="1064038"/>
    <s v="Bán hàng"/>
    <m/>
    <m/>
    <n v="0"/>
    <n v="1064038"/>
    <n v="0"/>
    <n v="1064038"/>
    <d v="2026-02-11T00:00:00"/>
    <m/>
    <d v="2026-02-11T00:00:00"/>
    <n v="0"/>
    <m/>
    <n v="57.560887268518854"/>
    <s v="Nợ quá hạn từ 30 ngày đến 60 ngày"/>
    <d v="2026-02-11T00:00:00"/>
    <d v="1899-12-30T00:00:00"/>
    <m/>
    <m/>
    <x v="14"/>
    <x v="14"/>
    <m/>
  </r>
  <r>
    <x v="380"/>
    <x v="24"/>
    <d v="2026-02-11T00:00:00"/>
    <s v="BH04774"/>
    <d v="2026-02-11T00:00:00"/>
    <n v="10726"/>
    <s v="P-005332504 - 1224 HOÀNG NGỌC PHÁCH"/>
    <n v="387078"/>
    <n v="0"/>
    <n v="30966"/>
    <n v="418044"/>
    <s v="Bán hàng"/>
    <m/>
    <m/>
    <n v="0"/>
    <n v="418044"/>
    <n v="0"/>
    <n v="418044"/>
    <d v="2026-02-11T00:00:00"/>
    <m/>
    <d v="2026-02-11T00:00:00"/>
    <n v="0"/>
    <m/>
    <n v="57.560887268518854"/>
    <s v="Nợ quá hạn từ 30 ngày đến 60 ngày"/>
    <d v="2026-02-11T00:00:00"/>
    <d v="1899-12-30T00:00:00"/>
    <m/>
    <m/>
    <x v="14"/>
    <x v="14"/>
    <m/>
  </r>
  <r>
    <x v="200"/>
    <x v="168"/>
    <d v="2026-02-11T00:00:00"/>
    <s v="BH04777"/>
    <d v="2026-02-11T00:00:00"/>
    <n v="10730"/>
    <s v="68014 OSF 9/2 - Osifood Bình Lợi"/>
    <n v="881696"/>
    <n v="0"/>
    <n v="70536"/>
    <n v="952232"/>
    <s v="Bán hàng"/>
    <m/>
    <m/>
    <n v="0"/>
    <n v="952232"/>
    <n v="0"/>
    <n v="952232"/>
    <d v="2026-02-11T00:00:00"/>
    <m/>
    <d v="2026-02-11T00:00:00"/>
    <n v="0"/>
    <m/>
    <n v="57.560887268518854"/>
    <s v="Nợ quá hạn từ 30 ngày đến 60 ngày"/>
    <d v="2026-02-11T00:00:00"/>
    <d v="1899-12-30T00:00:00"/>
    <m/>
    <m/>
    <x v="24"/>
    <x v="24"/>
    <m/>
  </r>
  <r>
    <x v="380"/>
    <x v="24"/>
    <d v="2026-02-11T00:00:00"/>
    <s v="BH04778"/>
    <d v="2026-02-11T00:00:00"/>
    <n v="10731"/>
    <s v="P-005332889 - Satrafoods PHẠM VĂN HAI"/>
    <n v="440586"/>
    <n v="0"/>
    <n v="35247"/>
    <n v="475833"/>
    <s v="Bán hàng"/>
    <m/>
    <m/>
    <n v="0"/>
    <n v="475833"/>
    <n v="0"/>
    <n v="475833"/>
    <d v="2026-02-11T00:00:00"/>
    <m/>
    <d v="2026-02-11T00:00:00"/>
    <n v="0"/>
    <m/>
    <n v="57.560887268518854"/>
    <s v="Nợ quá hạn từ 30 ngày đến 60 ngày"/>
    <d v="2026-02-11T00:00:00"/>
    <d v="1899-12-30T00:00:00"/>
    <m/>
    <m/>
    <x v="14"/>
    <x v="14"/>
    <m/>
  </r>
  <r>
    <x v="380"/>
    <x v="24"/>
    <d v="2026-02-11T00:00:00"/>
    <s v="BH04780"/>
    <d v="2026-02-11T00:00:00"/>
    <n v="10733"/>
    <s v="P-005330110 - Satrafoods LÊ THỊ HOA"/>
    <n v="742281"/>
    <n v="0"/>
    <n v="59382"/>
    <n v="801663"/>
    <s v="Bán hàng"/>
    <m/>
    <m/>
    <n v="0"/>
    <n v="801663"/>
    <n v="0"/>
    <n v="801663"/>
    <d v="2026-02-11T00:00:00"/>
    <m/>
    <d v="2026-02-11T00:00:00"/>
    <n v="0"/>
    <m/>
    <n v="57.560887268518854"/>
    <s v="Nợ quá hạn từ 30 ngày đến 60 ngày"/>
    <d v="2026-02-11T00:00:00"/>
    <d v="1899-12-30T00:00:00"/>
    <m/>
    <m/>
    <x v="14"/>
    <x v="14"/>
    <m/>
  </r>
  <r>
    <x v="380"/>
    <x v="24"/>
    <d v="2026-02-11T00:00:00"/>
    <s v="BH04788"/>
    <d v="2026-02-11T00:00:00"/>
    <n v="10741"/>
    <s v="P-005330741 - Satrafoods NGUYỄN DUY TRINH 3"/>
    <n v="2688615"/>
    <n v="0"/>
    <n v="215089"/>
    <n v="2903704"/>
    <s v="Bán hàng"/>
    <m/>
    <m/>
    <n v="0"/>
    <n v="2903704"/>
    <n v="0"/>
    <n v="2903704"/>
    <d v="2026-02-11T00:00:00"/>
    <m/>
    <d v="2026-02-11T00:00:00"/>
    <n v="0"/>
    <m/>
    <n v="57.560887268518854"/>
    <s v="Nợ quá hạn từ 30 ngày đến 60 ngày"/>
    <d v="2026-02-11T00:00:00"/>
    <d v="1899-12-30T00:00:00"/>
    <m/>
    <m/>
    <x v="14"/>
    <x v="14"/>
    <m/>
  </r>
  <r>
    <x v="377"/>
    <x v="1"/>
    <d v="2026-02-11T00:00:00"/>
    <s v="BH04802"/>
    <d v="2026-02-11T00:00:00"/>
    <n v="10754"/>
    <s v="P-000224477"/>
    <n v="4770550"/>
    <n v="0"/>
    <n v="381644"/>
    <n v="5152194"/>
    <s v="Bán hàng"/>
    <m/>
    <m/>
    <n v="0"/>
    <n v="5152194"/>
    <n v="0"/>
    <n v="5152194"/>
    <d v="2026-02-11T00:00:00"/>
    <m/>
    <d v="2026-02-11T00:00:00"/>
    <n v="0"/>
    <m/>
    <n v="57.560887268518854"/>
    <s v="Nợ quá hạn từ 30 ngày đến 60 ngày"/>
    <d v="2026-02-11T00:00:00"/>
    <d v="1899-12-30T00:00:00"/>
    <m/>
    <m/>
    <x v="1"/>
    <x v="1"/>
    <m/>
  </r>
  <r>
    <x v="380"/>
    <x v="24"/>
    <d v="2026-02-11T00:00:00"/>
    <s v="BH04823"/>
    <d v="2026-02-11T00:00:00"/>
    <n v="10777"/>
    <s v="P-005330002 - Satrafoods NGUYỄN VĂN KHẠ (CỦ CHI 5)"/>
    <n v="587448"/>
    <n v="0"/>
    <n v="46996"/>
    <n v="634444"/>
    <s v="Bán hàng"/>
    <m/>
    <m/>
    <n v="0"/>
    <n v="634444"/>
    <n v="0"/>
    <n v="634444"/>
    <d v="2026-02-11T00:00:00"/>
    <m/>
    <d v="2026-02-11T00:00:00"/>
    <n v="0"/>
    <m/>
    <n v="57.560887268518854"/>
    <s v="Nợ quá hạn từ 30 ngày đến 60 ngày"/>
    <d v="2026-02-11T00:00:00"/>
    <d v="1899-12-30T00:00:00"/>
    <m/>
    <m/>
    <x v="14"/>
    <x v="14"/>
    <m/>
  </r>
  <r>
    <x v="376"/>
    <x v="23"/>
    <d v="2026-02-11T00:00:00"/>
    <s v="BH04824"/>
    <d v="2026-02-11T00:00:00"/>
    <n v="10778"/>
    <s v="P-000118920"/>
    <n v="920610"/>
    <n v="0"/>
    <n v="73649"/>
    <n v="994259"/>
    <s v="Bán hàng"/>
    <m/>
    <m/>
    <n v="0"/>
    <n v="994259"/>
    <n v="0"/>
    <n v="994259"/>
    <d v="2026-02-11T00:00:00"/>
    <m/>
    <d v="2026-02-11T00:00:00"/>
    <n v="0"/>
    <m/>
    <n v="57.560887268518854"/>
    <s v="Nợ quá hạn từ 30 ngày đến 60 ngày"/>
    <d v="2026-02-11T00:00:00"/>
    <d v="1899-12-30T00:00:00"/>
    <m/>
    <m/>
    <x v="13"/>
    <x v="13"/>
    <m/>
  </r>
  <r>
    <x v="200"/>
    <x v="168"/>
    <d v="2026-02-11T00:00:00"/>
    <s v="BH04831"/>
    <d v="2026-02-11T00:00:00"/>
    <n v="10789"/>
    <s v="79005 OSF 9/2 - Osifood Phước Long"/>
    <n v="587448"/>
    <n v="0"/>
    <n v="46996"/>
    <n v="634444"/>
    <s v="Bán hàng"/>
    <m/>
    <m/>
    <n v="0"/>
    <n v="634444"/>
    <n v="0"/>
    <n v="634444"/>
    <d v="2026-02-11T00:00:00"/>
    <m/>
    <d v="2026-02-11T00:00:00"/>
    <n v="0"/>
    <m/>
    <n v="57.560887268518854"/>
    <s v="Nợ quá hạn từ 30 ngày đến 60 ngày"/>
    <d v="2026-02-11T00:00:00"/>
    <d v="1899-12-30T00:00:00"/>
    <m/>
    <m/>
    <x v="24"/>
    <x v="24"/>
    <m/>
  </r>
  <r>
    <x v="381"/>
    <x v="165"/>
    <d v="2026-02-11T00:00:00"/>
    <s v="BH17333"/>
    <d v="2026-02-11T00:00:00"/>
    <n v="10721"/>
    <s v="Minh cầu Thịnh Đán"/>
    <n v="5928150"/>
    <n v="0"/>
    <n v="474252"/>
    <n v="6402402"/>
    <s v="Bán hàng"/>
    <d v="2026-03-12T00:00:00"/>
    <m/>
    <n v="0"/>
    <n v="6402402"/>
    <n v="6402402"/>
    <n v="0"/>
    <d v="2026-02-11T00:00:00"/>
    <m/>
    <d v="2026-02-11T00:00:00"/>
    <n v="0"/>
    <m/>
    <s v=""/>
    <s v="Đã thanh toán"/>
    <d v="2026-02-11T00:00:00"/>
    <d v="2026-03-12T00:00:00"/>
    <m/>
    <m/>
    <x v="23"/>
    <x v="23"/>
    <m/>
  </r>
  <r>
    <x v="381"/>
    <x v="165"/>
    <d v="2026-02-11T00:00:00"/>
    <s v="BH17338"/>
    <d v="2026-02-11T00:00:00"/>
    <n v="10761"/>
    <s v="Minh Cầu Gia Sàng (Chị Hà)"/>
    <n v="3532500"/>
    <n v="0"/>
    <n v="282600"/>
    <n v="3815100"/>
    <s v="Bán hàng"/>
    <d v="2026-03-12T00:00:00"/>
    <m/>
    <n v="0"/>
    <n v="3815100"/>
    <n v="3815100"/>
    <n v="0"/>
    <d v="2026-02-11T00:00:00"/>
    <m/>
    <d v="2026-02-11T00:00:00"/>
    <n v="0"/>
    <m/>
    <s v=""/>
    <s v="Đã thanh toán"/>
    <d v="2026-02-11T00:00:00"/>
    <d v="2026-03-12T00:00:00"/>
    <m/>
    <m/>
    <x v="23"/>
    <x v="23"/>
    <m/>
  </r>
  <r>
    <x v="381"/>
    <x v="165"/>
    <d v="2026-02-11T00:00:00"/>
    <s v="BH17339"/>
    <d v="2026-02-11T00:00:00"/>
    <n v="10764"/>
    <s v="Minh Cầu 1 (Chị Hà)"/>
    <n v="8960290"/>
    <n v="0"/>
    <n v="716823"/>
    <n v="9677113"/>
    <s v="Bán hàng"/>
    <d v="2026-03-12T00:00:00"/>
    <m/>
    <n v="0"/>
    <n v="9677113"/>
    <n v="9677113"/>
    <n v="0"/>
    <d v="2026-02-11T00:00:00"/>
    <m/>
    <d v="2026-02-11T00:00:00"/>
    <n v="0"/>
    <m/>
    <s v=""/>
    <s v="Đã thanh toán"/>
    <d v="2026-02-11T00:00:00"/>
    <d v="2026-03-12T00:00:00"/>
    <m/>
    <m/>
    <x v="23"/>
    <x v="23"/>
    <m/>
  </r>
  <r>
    <x v="383"/>
    <x v="22"/>
    <d v="2026-02-11T00:00:00"/>
    <s v="BH17363"/>
    <d v="2026-02-11T00:00:00"/>
    <n v="10787"/>
    <s v="Tmart03006 125. Quầy MIPEC Kiến Hưng"/>
    <n v="1715910"/>
    <n v="154432"/>
    <n v="124918"/>
    <n v="1686396"/>
    <s v="Bán hàng"/>
    <m/>
    <m/>
    <n v="0"/>
    <n v="1686396"/>
    <n v="0"/>
    <n v="1686396"/>
    <d v="2026-02-11T00:00:00"/>
    <m/>
    <d v="2026-02-11T00:00:00"/>
    <n v="0"/>
    <m/>
    <n v="57.560887268518854"/>
    <s v="Nợ quá hạn từ 30 ngày đến 60 ngày"/>
    <d v="2026-02-11T00:00:00"/>
    <d v="1899-12-30T00:00:00"/>
    <m/>
    <m/>
    <x v="12"/>
    <x v="12"/>
    <m/>
  </r>
  <r>
    <x v="381"/>
    <x v="165"/>
    <d v="2026-02-11T00:00:00"/>
    <s v="BH17486"/>
    <d v="2026-02-11T00:00:00"/>
    <n v="10807"/>
    <s v="Minh Cầu 1 (Chị Hà)"/>
    <n v="6608800"/>
    <n v="0"/>
    <n v="528704"/>
    <n v="7137504"/>
    <s v="Bán hàng"/>
    <d v="2026-03-12T00:00:00"/>
    <m/>
    <n v="0"/>
    <n v="7137504"/>
    <n v="7137504"/>
    <n v="0"/>
    <d v="2026-02-11T00:00:00"/>
    <m/>
    <d v="2026-02-11T00:00:00"/>
    <n v="0"/>
    <m/>
    <s v=""/>
    <s v="Đã thanh toán"/>
    <d v="2026-02-11T00:00:00"/>
    <d v="2026-03-12T00:00:00"/>
    <m/>
    <m/>
    <x v="23"/>
    <x v="23"/>
    <m/>
  </r>
  <r>
    <x v="381"/>
    <x v="165"/>
    <d v="2026-02-11T00:00:00"/>
    <s v="BH17489"/>
    <d v="2026-02-11T00:00:00"/>
    <n v="10808"/>
    <s v="Minh Cầu Gia Sàng (Chị Hà)"/>
    <n v="1982640"/>
    <n v="0"/>
    <n v="158611"/>
    <n v="2141251"/>
    <s v="Bán hàng"/>
    <d v="2026-03-12T00:00:00"/>
    <m/>
    <n v="0"/>
    <n v="2141251"/>
    <n v="2141251"/>
    <n v="0"/>
    <d v="2026-02-11T00:00:00"/>
    <m/>
    <d v="2026-02-11T00:00:00"/>
    <n v="0"/>
    <m/>
    <s v=""/>
    <s v="Đã thanh toán"/>
    <d v="2026-02-11T00:00:00"/>
    <d v="2026-03-12T00:00:00"/>
    <m/>
    <m/>
    <x v="23"/>
    <x v="23"/>
    <m/>
  </r>
  <r>
    <x v="381"/>
    <x v="165"/>
    <d v="2026-02-11T00:00:00"/>
    <s v="BH17490"/>
    <d v="2026-02-11T00:00:00"/>
    <n v="10809"/>
    <s v="Minh cầu Thịnh Đán"/>
    <n v="3304400"/>
    <n v="0"/>
    <n v="264352"/>
    <n v="3568752"/>
    <s v="Bán hàng"/>
    <d v="2026-03-12T00:00:00"/>
    <m/>
    <n v="0"/>
    <n v="3568752"/>
    <n v="3568752"/>
    <n v="0"/>
    <d v="2026-02-11T00:00:00"/>
    <m/>
    <d v="2026-02-11T00:00:00"/>
    <n v="0"/>
    <m/>
    <s v=""/>
    <s v="Đã thanh toán"/>
    <d v="2026-02-11T00:00:00"/>
    <d v="2026-03-12T00:00:00"/>
    <m/>
    <m/>
    <x v="23"/>
    <x v="23"/>
    <m/>
  </r>
  <r>
    <x v="381"/>
    <x v="165"/>
    <d v="2026-02-11T00:00:00"/>
    <s v="BH17491"/>
    <d v="2026-02-11T00:00:00"/>
    <n v="10810"/>
    <s v="Minh cầu Quan Triều"/>
    <n v="1982640"/>
    <n v="0"/>
    <n v="158611"/>
    <n v="2141251"/>
    <s v="Bán hàng"/>
    <d v="2026-03-12T00:00:00"/>
    <m/>
    <n v="0"/>
    <n v="2141251"/>
    <n v="2141251"/>
    <n v="0"/>
    <d v="2026-02-11T00:00:00"/>
    <m/>
    <d v="2026-02-11T00:00:00"/>
    <n v="0"/>
    <m/>
    <s v=""/>
    <s v="Đã thanh toán"/>
    <d v="2026-02-11T00:00:00"/>
    <d v="2026-03-12T00:00:00"/>
    <m/>
    <m/>
    <x v="23"/>
    <x v="23"/>
    <m/>
  </r>
  <r>
    <x v="344"/>
    <x v="43"/>
    <d v="2026-02-12T00:00:00"/>
    <s v="BH04936"/>
    <d v="2026-02-12T00:00:00"/>
    <n v="10861"/>
    <s v="P-005333590 - Satrafoods TÔ KÝ"/>
    <n v="615636"/>
    <n v="0"/>
    <n v="49251"/>
    <n v="664887"/>
    <s v="Bán hàng"/>
    <m/>
    <m/>
    <n v="0"/>
    <n v="664887"/>
    <n v="0"/>
    <n v="664887"/>
    <d v="2026-02-12T00:00:00"/>
    <m/>
    <d v="2026-02-12T00:00:00"/>
    <n v="0"/>
    <m/>
    <n v="56.560887268518854"/>
    <s v="Nợ quá hạn từ 30 ngày đến 60 ngày"/>
    <d v="2026-02-12T00:00:00"/>
    <d v="1899-12-30T00:00:00"/>
    <m/>
    <m/>
    <x v="14"/>
    <x v="14"/>
    <m/>
  </r>
  <r>
    <x v="380"/>
    <x v="24"/>
    <d v="2026-02-12T00:00:00"/>
    <s v="BH04947"/>
    <d v="2026-02-12T00:00:00"/>
    <n v="10871"/>
    <s v="P-005329788 - Satrafoods NGUYỄN THỊ BÚP (TCH 2)"/>
    <n v="1603603"/>
    <n v="0"/>
    <n v="128288"/>
    <n v="1731891"/>
    <s v="Bán hàng"/>
    <m/>
    <m/>
    <n v="0"/>
    <n v="1731891"/>
    <n v="0"/>
    <n v="1731891"/>
    <d v="2026-02-12T00:00:00"/>
    <m/>
    <d v="2026-02-12T00:00:00"/>
    <n v="0"/>
    <m/>
    <n v="56.560887268518854"/>
    <s v="Nợ quá hạn từ 30 ngày đến 60 ngày"/>
    <d v="2026-02-12T00:00:00"/>
    <d v="1899-12-30T00:00:00"/>
    <m/>
    <m/>
    <x v="14"/>
    <x v="14"/>
    <m/>
  </r>
  <r>
    <x v="381"/>
    <x v="165"/>
    <d v="2026-02-12T00:00:00"/>
    <s v="BH17524"/>
    <d v="2026-02-12T00:00:00"/>
    <n v="10849"/>
    <s v="Minh Cầu Gang Thép"/>
    <n v="16522000"/>
    <n v="0"/>
    <n v="1321760"/>
    <n v="17843760"/>
    <s v="Bán hàng"/>
    <d v="2026-03-12T00:00:00"/>
    <m/>
    <n v="0"/>
    <n v="17843760"/>
    <n v="17843760"/>
    <n v="0"/>
    <d v="2026-02-12T00:00:00"/>
    <m/>
    <d v="2026-02-12T00:00:00"/>
    <n v="0"/>
    <m/>
    <s v=""/>
    <s v="Đã thanh toán"/>
    <d v="2026-02-12T00:00:00"/>
    <d v="2026-03-12T00:00:00"/>
    <m/>
    <m/>
    <x v="23"/>
    <x v="23"/>
    <m/>
  </r>
  <r>
    <x v="381"/>
    <x v="165"/>
    <d v="2026-02-12T00:00:00"/>
    <s v="BH17525"/>
    <d v="2026-02-12T00:00:00"/>
    <n v="10850"/>
    <s v="MINH CẦU MART TRUNG TÂM"/>
    <n v="4878650"/>
    <n v="0"/>
    <n v="390292"/>
    <n v="5268942"/>
    <s v="Bán hàng"/>
    <d v="2026-03-12T00:00:00"/>
    <m/>
    <n v="0"/>
    <n v="5268942"/>
    <n v="5268942"/>
    <n v="0"/>
    <d v="2026-02-12T00:00:00"/>
    <m/>
    <d v="2026-02-12T00:00:00"/>
    <n v="0"/>
    <m/>
    <s v=""/>
    <s v="Đã thanh toán"/>
    <d v="2026-02-12T00:00:00"/>
    <d v="2026-03-12T00:00:00"/>
    <m/>
    <m/>
    <x v="23"/>
    <x v="23"/>
    <m/>
  </r>
  <r>
    <x v="379"/>
    <x v="56"/>
    <d v="2026-02-12T00:00:00"/>
    <s v="BH17531"/>
    <d v="2026-02-12T00:00:00"/>
    <n v="10859"/>
    <s v="BHBĐ Giảng Võ - PDN006415"/>
    <n v="664680"/>
    <n v="0"/>
    <n v="53174"/>
    <n v="717854"/>
    <s v="Bán hàng"/>
    <m/>
    <m/>
    <n v="0"/>
    <n v="717854"/>
    <n v="0"/>
    <n v="717854"/>
    <d v="2026-02-12T00:00:00"/>
    <m/>
    <d v="2026-02-12T00:00:00"/>
    <n v="0"/>
    <m/>
    <n v="56.560887268518854"/>
    <s v="Nợ quá hạn từ 30 ngày đến 60 ngày"/>
    <d v="2026-02-12T00:00:00"/>
    <d v="1899-12-30T00:00:00"/>
    <m/>
    <m/>
    <x v="19"/>
    <x v="19"/>
    <m/>
  </r>
  <r>
    <x v="385"/>
    <x v="159"/>
    <d v="2026-02-12T00:00:00"/>
    <s v="BH17592"/>
    <d v="2026-02-12T00:00:00"/>
    <n v="10895"/>
    <s v="Cửa hàng Vitalmart - HM01a-3 Hoàng Thành, chạy km chân 300g x10 % từ ngày 1/2 đến 28/2"/>
    <n v="638356"/>
    <n v="0"/>
    <n v="51068"/>
    <n v="689424"/>
    <s v="Bán hàng"/>
    <d v="2026-03-16T00:00:00"/>
    <m/>
    <n v="0"/>
    <n v="689424"/>
    <n v="689424"/>
    <n v="0"/>
    <d v="2026-02-12T00:00:00"/>
    <m/>
    <d v="2026-02-12T00:00:00"/>
    <n v="0"/>
    <m/>
    <s v=""/>
    <s v="Đã thanh toán"/>
    <d v="2026-02-12T00:00:00"/>
    <d v="2026-03-16T00:00:00"/>
    <m/>
    <m/>
    <x v="22"/>
    <x v="22"/>
    <m/>
  </r>
  <r>
    <x v="384"/>
    <x v="162"/>
    <d v="2026-02-12T00:00:00"/>
    <s v="BH17596"/>
    <d v="2026-02-12T00:00:00"/>
    <n v="10917"/>
    <s v="PT Mart Hà Đông"/>
    <n v="985225"/>
    <n v="49262"/>
    <n v="74877"/>
    <n v="1010840"/>
    <s v="Bán hàng"/>
    <m/>
    <m/>
    <n v="0"/>
    <n v="1010840"/>
    <n v="0"/>
    <n v="1010840"/>
    <d v="2026-02-12T00:00:00"/>
    <m/>
    <d v="2026-02-12T00:00:00"/>
    <n v="0"/>
    <m/>
    <n v="56.560887268518854"/>
    <s v="Nợ quá hạn từ 30 ngày đến 60 ngày"/>
    <d v="2026-02-12T00:00:00"/>
    <d v="1899-12-30T00:00:00"/>
    <m/>
    <m/>
    <x v="20"/>
    <x v="20"/>
    <m/>
  </r>
  <r>
    <x v="17"/>
    <x v="17"/>
    <d v="2026-02-28T00:00:00"/>
    <m/>
    <d v="2026-02-28T00:00:00"/>
    <s v=""/>
    <s v="Hỗ trợ chi phí trưng bày + quảng cáo T02.2026"/>
    <n v="105932"/>
    <n v="0"/>
    <n v="8475"/>
    <n v="114406"/>
    <s v="Giảm công nợ"/>
    <m/>
    <m/>
    <n v="0"/>
    <n v="-114406"/>
    <n v="0"/>
    <n v="-114406"/>
    <d v="2026-02-28T00:00:00"/>
    <m/>
    <d v="2026-02-28T00:00:00"/>
    <n v="0"/>
    <m/>
    <n v="40.560887268518854"/>
    <s v="Nợ quá hạn từ 30 ngày đến 60 ngày"/>
    <d v="2026-02-28T00:00:00"/>
    <d v="1899-12-30T00:00:00"/>
    <m/>
    <m/>
    <x v="7"/>
    <x v="7"/>
    <m/>
  </r>
  <r>
    <x v="380"/>
    <x v="24"/>
    <d v="2026-02-13T00:00:00"/>
    <s v="BH05023"/>
    <d v="2026-02-13T00:00:00"/>
    <n v="12087"/>
    <s v="P-005332560 - Satrafoods NGUYỄN THƯỢNG HIỀN"/>
    <n v="1417635"/>
    <n v="0"/>
    <n v="113411"/>
    <n v="1531046"/>
    <s v="Bán hàng"/>
    <m/>
    <m/>
    <n v="0"/>
    <n v="1531046"/>
    <n v="0"/>
    <n v="1531046"/>
    <d v="2026-02-13T00:00:00"/>
    <m/>
    <d v="2026-02-13T00:00:00"/>
    <n v="0"/>
    <m/>
    <n v="55.560887268518854"/>
    <s v="Nợ quá hạn từ 30 ngày đến 60 ngày"/>
    <d v="2026-02-13T00:00:00"/>
    <d v="1899-12-30T00:00:00"/>
    <m/>
    <m/>
    <x v="14"/>
    <x v="14"/>
    <m/>
  </r>
  <r>
    <x v="380"/>
    <x v="24"/>
    <d v="2026-02-13T00:00:00"/>
    <s v="BH05027"/>
    <d v="2026-02-13T00:00:00"/>
    <n v="12094"/>
    <s v="P-005334091 - Satrafoods TỈNH LỘ 43"/>
    <n v="1013408"/>
    <n v="0"/>
    <n v="81073"/>
    <n v="1094481"/>
    <s v="Bán hàng"/>
    <m/>
    <m/>
    <n v="0"/>
    <n v="1094481"/>
    <n v="0"/>
    <n v="1094481"/>
    <d v="2026-02-13T00:00:00"/>
    <m/>
    <d v="2026-02-13T00:00:00"/>
    <n v="0"/>
    <m/>
    <n v="55.560887268518854"/>
    <s v="Nợ quá hạn từ 30 ngày đến 60 ngày"/>
    <d v="2026-02-13T00:00:00"/>
    <d v="1899-12-30T00:00:00"/>
    <m/>
    <m/>
    <x v="14"/>
    <x v="14"/>
    <m/>
  </r>
  <r>
    <x v="375"/>
    <x v="0"/>
    <d v="2026-02-13T00:00:00"/>
    <s v="BH05735"/>
    <d v="2026-02-13T00:00:00"/>
    <n v="12111"/>
    <s v="P-000236778"/>
    <n v="4265564"/>
    <n v="0"/>
    <n v="341245"/>
    <n v="4606809"/>
    <s v="Bán hàng"/>
    <d v="2026-03-13T00:00:00"/>
    <m/>
    <n v="0"/>
    <n v="4606809"/>
    <n v="4606809"/>
    <n v="0"/>
    <d v="2026-02-13T00:00:00"/>
    <m/>
    <d v="2026-02-13T00:00:00"/>
    <n v="0"/>
    <m/>
    <s v=""/>
    <s v="Đã thanh toán"/>
    <d v="2026-02-13T00:00:00"/>
    <d v="2026-03-13T00:00:00"/>
    <m/>
    <m/>
    <x v="0"/>
    <x v="0"/>
    <m/>
  </r>
  <r>
    <x v="380"/>
    <x v="24"/>
    <d v="2026-02-13T00:00:00"/>
    <s v="BH05737"/>
    <d v="2026-02-13T00:00:00"/>
    <n v="12113"/>
    <s v="P-005333385 - Satrafoods QUỐC LỘ 50 - 2"/>
    <n v="1100994"/>
    <n v="0"/>
    <n v="88080"/>
    <n v="1189074"/>
    <s v="Bán hàng"/>
    <m/>
    <m/>
    <n v="0"/>
    <n v="1189074"/>
    <n v="0"/>
    <n v="1189074"/>
    <d v="2026-02-13T00:00:00"/>
    <m/>
    <d v="2026-02-13T00:00:00"/>
    <n v="0"/>
    <m/>
    <n v="55.560887268518854"/>
    <s v="Nợ quá hạn từ 30 ngày đến 60 ngày"/>
    <d v="2026-02-13T00:00:00"/>
    <d v="1899-12-30T00:00:00"/>
    <m/>
    <m/>
    <x v="14"/>
    <x v="14"/>
    <m/>
  </r>
  <r>
    <x v="200"/>
    <x v="168"/>
    <d v="2026-02-13T00:00:00"/>
    <s v="BH05740"/>
    <d v="2026-02-13T00:00:00"/>
    <n v="12126"/>
    <s v="68015 OSF 12/2 - OsiFood HomyLand"/>
    <n v="349833"/>
    <n v="0"/>
    <n v="27987"/>
    <n v="377820"/>
    <s v="Bán hàng"/>
    <m/>
    <m/>
    <n v="0"/>
    <n v="377820"/>
    <n v="0"/>
    <n v="377820"/>
    <d v="2026-02-13T00:00:00"/>
    <m/>
    <d v="2026-02-13T00:00:00"/>
    <n v="0"/>
    <m/>
    <n v="55.560887268518854"/>
    <s v="Nợ quá hạn từ 30 ngày đến 60 ngày"/>
    <d v="2026-02-13T00:00:00"/>
    <d v="1899-12-30T00:00:00"/>
    <m/>
    <m/>
    <x v="24"/>
    <x v="24"/>
    <m/>
  </r>
  <r>
    <x v="380"/>
    <x v="24"/>
    <d v="2026-02-13T00:00:00"/>
    <s v="BH05758"/>
    <d v="2026-02-13T00:00:00"/>
    <n v="12122"/>
    <s v="P-005334646 - 1224 HOÀNG NGỌC PHÁCH"/>
    <n v="504060"/>
    <n v="0"/>
    <n v="40325"/>
    <n v="544385"/>
    <s v="Bán hàng"/>
    <m/>
    <m/>
    <n v="0"/>
    <n v="544385"/>
    <n v="0"/>
    <n v="544385"/>
    <d v="2026-02-13T00:00:00"/>
    <m/>
    <d v="2026-02-13T00:00:00"/>
    <n v="0"/>
    <m/>
    <n v="55.560887268518854"/>
    <s v="Nợ quá hạn từ 30 ngày đến 60 ngày"/>
    <d v="2026-02-13T00:00:00"/>
    <d v="1899-12-30T00:00:00"/>
    <m/>
    <m/>
    <x v="14"/>
    <x v="14"/>
    <m/>
  </r>
  <r>
    <x v="383"/>
    <x v="22"/>
    <d v="2026-02-13T00:00:00"/>
    <s v="BH17738"/>
    <d v="2026-02-13T00:00:00"/>
    <n v="12101"/>
    <s v="Tmart01047 67. Quầy Trần Thủ Độ, CHẠY KM SP GÀ MUỐI 500G X 10% TỪ NGÀY 1-2 ĐẾN 28-2"/>
    <n v="2375865"/>
    <n v="213829"/>
    <n v="172963"/>
    <n v="2334999"/>
    <s v="Bán hàng"/>
    <m/>
    <m/>
    <n v="0"/>
    <n v="2334999"/>
    <n v="0"/>
    <n v="2334999"/>
    <d v="2026-02-13T00:00:00"/>
    <m/>
    <d v="2026-02-13T00:00:00"/>
    <n v="0"/>
    <m/>
    <n v="55.560887268518854"/>
    <s v="Nợ quá hạn từ 30 ngày đến 60 ngày"/>
    <d v="2026-02-13T00:00:00"/>
    <d v="1899-12-30T00:00:00"/>
    <m/>
    <m/>
    <x v="12"/>
    <x v="12"/>
    <m/>
  </r>
  <r>
    <x v="380"/>
    <x v="24"/>
    <d v="2026-02-14T00:00:00"/>
    <s v="BH05772"/>
    <d v="2026-02-14T00:00:00"/>
    <n v="12151"/>
    <s v="P-005333783 - Satrafoods TỈNH LỘ 8 (CỦ CHI 9)"/>
    <n v="784850"/>
    <n v="0"/>
    <n v="62788"/>
    <n v="847638"/>
    <s v="Bán hàng"/>
    <m/>
    <m/>
    <n v="0"/>
    <n v="847638"/>
    <n v="0"/>
    <n v="847638"/>
    <d v="2026-02-14T00:00:00"/>
    <m/>
    <d v="2026-02-14T00:00:00"/>
    <n v="0"/>
    <m/>
    <n v="54.560887268518854"/>
    <s v="Nợ quá hạn từ 30 ngày đến 60 ngày"/>
    <d v="2026-02-14T00:00:00"/>
    <d v="1899-12-30T00:00:00"/>
    <m/>
    <m/>
    <x v="14"/>
    <x v="14"/>
    <m/>
  </r>
  <r>
    <x v="380"/>
    <x v="24"/>
    <d v="2026-02-14T00:00:00"/>
    <s v="BH05773"/>
    <d v="2026-02-14T00:00:00"/>
    <n v="12152"/>
    <s v="P-005334374 - Satrafoods 803 Tỉnh Lộ 7"/>
    <n v="2690330"/>
    <n v="0"/>
    <n v="215226"/>
    <n v="2905556"/>
    <s v="Bán hàng"/>
    <m/>
    <m/>
    <n v="0"/>
    <n v="2905556"/>
    <n v="0"/>
    <n v="2905556"/>
    <d v="2026-02-14T00:00:00"/>
    <m/>
    <d v="2026-02-14T00:00:00"/>
    <n v="0"/>
    <m/>
    <n v="54.560887268518854"/>
    <s v="Nợ quá hạn từ 30 ngày đến 60 ngày"/>
    <d v="2026-02-14T00:00:00"/>
    <d v="1899-12-30T00:00:00"/>
    <m/>
    <m/>
    <x v="14"/>
    <x v="14"/>
    <m/>
  </r>
  <r>
    <x v="310"/>
    <x v="55"/>
    <d v="2026-02-23T00:00:00"/>
    <s v="HN/HT010227"/>
    <d v="2026-02-23T00:00:00"/>
    <n v="443"/>
    <s v="Hàng trả - Siêu thị Sunshine Garden - SMART-HNI-HMI-0005"/>
    <n v="110780"/>
    <n v="0"/>
    <n v="8862"/>
    <n v="119642"/>
    <s v="Hàng trả"/>
    <m/>
    <m/>
    <n v="0"/>
    <n v="-119642"/>
    <n v="0"/>
    <n v="-119642"/>
    <d v="2026-02-23T00:00:00"/>
    <m/>
    <d v="2026-02-23T00:00:00"/>
    <n v="0"/>
    <m/>
    <n v="45.560887268518854"/>
    <s v="Nợ quá hạn từ 30 ngày đến 60 ngày"/>
    <d v="2026-02-23T00:00:00"/>
    <d v="1899-12-30T00:00:00"/>
    <m/>
    <m/>
    <x v="18"/>
    <x v="18"/>
    <m/>
  </r>
  <r>
    <x v="380"/>
    <x v="24"/>
    <d v="2026-02-24T00:00:00"/>
    <s v="BH05823"/>
    <d v="2026-02-24T00:00:00"/>
    <n v="13147"/>
    <s v="P-005335554 - Satrafoods LÊ THỊ HOA"/>
    <n v="1061398"/>
    <n v="0"/>
    <n v="84912"/>
    <n v="1146310"/>
    <s v="Bán hàng"/>
    <m/>
    <m/>
    <n v="0"/>
    <n v="1146310"/>
    <n v="0"/>
    <n v="1146310"/>
    <d v="2026-02-24T00:00:00"/>
    <m/>
    <d v="2026-02-24T00:00:00"/>
    <n v="0"/>
    <m/>
    <n v="44.560887268518854"/>
    <s v="Nợ quá hạn từ 30 ngày đến 60 ngày"/>
    <d v="2026-02-24T00:00:00"/>
    <d v="1899-12-30T00:00:00"/>
    <m/>
    <m/>
    <x v="14"/>
    <x v="14"/>
    <m/>
  </r>
  <r>
    <x v="380"/>
    <x v="24"/>
    <d v="2026-02-25T00:00:00"/>
    <s v="BH05910"/>
    <d v="2026-02-25T00:00:00"/>
    <n v="13213"/>
    <s v="P-005336156 - Satrafoods LÊ THỊ HÀ"/>
    <n v="899657"/>
    <n v="0"/>
    <n v="71973"/>
    <n v="971630"/>
    <s v="Bán hàng"/>
    <m/>
    <m/>
    <n v="0"/>
    <n v="971630"/>
    <n v="0"/>
    <n v="971630"/>
    <d v="2026-02-25T00:00:00"/>
    <m/>
    <d v="2026-02-25T00:00:00"/>
    <n v="0"/>
    <m/>
    <n v="43.560887268518854"/>
    <s v="Nợ quá hạn từ 30 ngày đến 60 ngày"/>
    <d v="2026-02-25T00:00:00"/>
    <d v="1899-12-30T00:00:00"/>
    <m/>
    <m/>
    <x v="14"/>
    <x v="14"/>
    <m/>
  </r>
  <r>
    <x v="380"/>
    <x v="24"/>
    <d v="2026-02-25T00:00:00"/>
    <s v="BH05912"/>
    <d v="2026-02-25T00:00:00"/>
    <n v="13215"/>
    <s v="P-005337409 - Satrafoods LÝ THƯỜNG KIỆT"/>
    <n v="966745"/>
    <n v="0"/>
    <n v="77340"/>
    <n v="1044085"/>
    <s v="Bán hàng"/>
    <m/>
    <m/>
    <n v="0"/>
    <n v="1044085"/>
    <n v="0"/>
    <n v="1044085"/>
    <d v="2026-02-25T00:00:00"/>
    <m/>
    <d v="2026-02-25T00:00:00"/>
    <n v="0"/>
    <m/>
    <n v="43.560887268518854"/>
    <s v="Nợ quá hạn từ 30 ngày đến 60 ngày"/>
    <d v="2026-02-25T00:00:00"/>
    <d v="1899-12-30T00:00:00"/>
    <m/>
    <m/>
    <x v="14"/>
    <x v="14"/>
    <m/>
  </r>
  <r>
    <x v="380"/>
    <x v="24"/>
    <d v="2026-02-25T00:00:00"/>
    <s v="BH05918"/>
    <d v="2026-02-25T00:00:00"/>
    <n v="13220"/>
    <s v="P-005326840 - Satrafoods ĐINH ĐỨC THIỆN"/>
    <n v="452535"/>
    <n v="0"/>
    <n v="36203"/>
    <n v="488738"/>
    <s v="Bán hàng"/>
    <m/>
    <m/>
    <n v="0"/>
    <n v="488738"/>
    <n v="0"/>
    <n v="488738"/>
    <d v="2026-02-25T00:00:00"/>
    <m/>
    <d v="2026-02-25T00:00:00"/>
    <n v="0"/>
    <m/>
    <n v="43.560887268518854"/>
    <s v="Nợ quá hạn từ 30 ngày đến 60 ngày"/>
    <d v="2026-02-25T00:00:00"/>
    <d v="1899-12-30T00:00:00"/>
    <m/>
    <m/>
    <x v="14"/>
    <x v="14"/>
    <m/>
  </r>
  <r>
    <x v="380"/>
    <x v="24"/>
    <d v="2026-02-25T00:00:00"/>
    <s v="BH05921"/>
    <d v="2026-02-25T00:00:00"/>
    <n v="13223"/>
    <s v="P-005337596 - Satrafoods PHẠM THẾ HIỂN 3"/>
    <n v="662966"/>
    <n v="0"/>
    <n v="53037"/>
    <n v="716003"/>
    <s v="Bán hàng"/>
    <m/>
    <m/>
    <n v="0"/>
    <n v="716003"/>
    <n v="0"/>
    <n v="716003"/>
    <d v="2026-02-25T00:00:00"/>
    <m/>
    <d v="2026-02-25T00:00:00"/>
    <n v="0"/>
    <m/>
    <n v="43.560887268518854"/>
    <s v="Nợ quá hạn từ 30 ngày đến 60 ngày"/>
    <d v="2026-02-25T00:00:00"/>
    <d v="1899-12-30T00:00:00"/>
    <m/>
    <m/>
    <x v="14"/>
    <x v="14"/>
    <m/>
  </r>
  <r>
    <x v="198"/>
    <x v="165"/>
    <d v="2026-02-25T00:00:00"/>
    <s v="BH18120"/>
    <d v="2026-02-25T00:00:00"/>
    <n v="13197"/>
    <s v="Bán hàng Minh Cầu Gang Thép  theo hóa đơn 00013197, HỖ TRỢ LÌ XÌ ĐƠN ĐẦU XUÂN CHO SP GÀ MUỐI 500G X 10%"/>
    <n v="5070370"/>
    <n v="0"/>
    <n v="405630"/>
    <n v="5476000"/>
    <s v="Bán hàng"/>
    <d v="2026-03-12T00:00:00"/>
    <m/>
    <n v="0"/>
    <n v="5476000"/>
    <n v="5476000"/>
    <n v="0"/>
    <d v="2026-02-25T00:00:00"/>
    <m/>
    <d v="2026-02-25T00:00:00"/>
    <n v="0"/>
    <m/>
    <s v=""/>
    <s v="Đã thanh toán"/>
    <d v="2026-02-25T00:00:00"/>
    <d v="2026-03-12T00:00:00"/>
    <m/>
    <m/>
    <x v="23"/>
    <x v="23"/>
    <m/>
  </r>
  <r>
    <x v="180"/>
    <x v="167"/>
    <d v="2026-02-25T00:00:00"/>
    <s v="BH18121"/>
    <d v="2026-02-25T00:00:00"/>
    <n v="13199"/>
    <s v="Bán hàng SIÊU THỊ MINH CẦU 2 theo hóa đơn 00013199 , HỖ TRỢ LÌ XÌ ĐƠN ĐẦU XUÂN CHO SP GÀ MUỐI 500G X 10%"/>
    <n v="5034935"/>
    <n v="0"/>
    <n v="402795"/>
    <n v="5437730"/>
    <s v="Bán hàng"/>
    <d v="2026-03-12T00:00:00"/>
    <m/>
    <n v="0"/>
    <n v="5437730"/>
    <n v="5437730"/>
    <n v="0"/>
    <d v="2026-02-25T00:00:00"/>
    <m/>
    <d v="2026-02-25T00:00:00"/>
    <n v="0"/>
    <m/>
    <s v=""/>
    <s v="Đã thanh toán"/>
    <d v="2026-02-25T00:00:00"/>
    <d v="2026-03-12T00:00:00"/>
    <m/>
    <m/>
    <x v="23"/>
    <x v="23"/>
    <m/>
  </r>
  <r>
    <x v="182"/>
    <x v="165"/>
    <d v="2026-02-25T00:00:00"/>
    <s v="BH18122"/>
    <d v="2026-02-25T00:00:00"/>
    <n v="13200"/>
    <s v="Bán hàng Minh Cầu 1 (Chị Hà)  theo hóa đơn 00013200 , HỖ TRỢ LÌ XÌ ĐƠN ĐẦU XUÂN CHO SP GÀ MUỐI 500G X 10%"/>
    <n v="7935995"/>
    <n v="0"/>
    <n v="634880"/>
    <n v="8570875"/>
    <s v="Bán hàng"/>
    <d v="2026-03-12T00:00:00"/>
    <m/>
    <n v="0"/>
    <n v="8570875"/>
    <n v="8570875"/>
    <n v="0"/>
    <d v="2026-02-25T00:00:00"/>
    <m/>
    <d v="2026-02-25T00:00:00"/>
    <n v="0"/>
    <m/>
    <s v=""/>
    <s v="Đã thanh toán"/>
    <d v="2026-02-25T00:00:00"/>
    <d v="2026-03-12T00:00:00"/>
    <m/>
    <m/>
    <x v="23"/>
    <x v="23"/>
    <m/>
  </r>
  <r>
    <x v="181"/>
    <x v="165"/>
    <d v="2026-02-25T00:00:00"/>
    <s v="BH18123"/>
    <d v="2026-02-25T00:00:00"/>
    <n v="13201"/>
    <s v="Bán hàng Minh cầu Quan Triều theo hóa đơn 00013201 , HỖ TRỢ LÌ XÌ ĐƠN ĐẦU XUÂN CHO SP GÀ MUỐI 500G X 10%"/>
    <n v="3115805"/>
    <n v="0"/>
    <n v="249264"/>
    <n v="3365069"/>
    <s v="Bán hàng"/>
    <d v="2026-03-12T00:00:00"/>
    <m/>
    <n v="0"/>
    <n v="3365069"/>
    <n v="3365069"/>
    <n v="0"/>
    <d v="2026-02-25T00:00:00"/>
    <m/>
    <d v="2026-02-25T00:00:00"/>
    <n v="0"/>
    <m/>
    <s v=""/>
    <s v="Đã thanh toán"/>
    <d v="2026-02-25T00:00:00"/>
    <d v="2026-03-12T00:00:00"/>
    <m/>
    <m/>
    <x v="23"/>
    <x v="23"/>
    <m/>
  </r>
  <r>
    <x v="218"/>
    <x v="165"/>
    <d v="2026-02-25T00:00:00"/>
    <s v="BH18124"/>
    <d v="2026-02-25T00:00:00"/>
    <n v="13202"/>
    <s v="Bán hàng Minh Cầu Gia Sàng (Chị Hà)  theo hóa đơn 00013202 , HỖ TRỢ LÌ XÌ ĐƠN ĐẦU XUÂN CHO SP GÀ MUỐI 500G X 10%"/>
    <n v="4598095"/>
    <n v="0"/>
    <n v="367848"/>
    <n v="4965943"/>
    <s v="Bán hàng"/>
    <d v="2026-03-12T00:00:00"/>
    <m/>
    <n v="0"/>
    <n v="4965943"/>
    <n v="4965943"/>
    <n v="0"/>
    <d v="2026-02-25T00:00:00"/>
    <m/>
    <d v="2026-02-25T00:00:00"/>
    <n v="0"/>
    <m/>
    <s v=""/>
    <s v="Đã thanh toán"/>
    <d v="2026-02-25T00:00:00"/>
    <d v="2026-03-12T00:00:00"/>
    <m/>
    <m/>
    <x v="23"/>
    <x v="23"/>
    <m/>
  </r>
  <r>
    <x v="213"/>
    <x v="165"/>
    <d v="2026-02-25T00:00:00"/>
    <s v="BH18167"/>
    <d v="2026-02-25T00:00:00"/>
    <n v="13206"/>
    <s v="Bán hàng Minh cầu Thịnh Đán  theo hóa đơn 00013206"/>
    <n v="4125820"/>
    <n v="0"/>
    <n v="330066"/>
    <n v="4455886"/>
    <s v="Bán hàng"/>
    <d v="2026-03-12T00:00:00"/>
    <m/>
    <n v="0"/>
    <n v="4455886"/>
    <n v="4455886"/>
    <n v="0"/>
    <d v="2026-02-25T00:00:00"/>
    <m/>
    <d v="2026-02-25T00:00:00"/>
    <n v="0"/>
    <m/>
    <s v=""/>
    <s v="Đã thanh toán"/>
    <d v="2026-02-25T00:00:00"/>
    <d v="2026-03-12T00:00:00"/>
    <m/>
    <m/>
    <x v="23"/>
    <x v="23"/>
    <m/>
  </r>
  <r>
    <x v="185"/>
    <x v="166"/>
    <d v="2026-02-25T00:00:00"/>
    <s v="BH18288"/>
    <d v="2026-02-25T00:00:00"/>
    <n v="13229"/>
    <s v="Bán hàng MINH CẦU MART TRUNG TÂM theo hóa đơn 00013229"/>
    <n v="3464940"/>
    <n v="0"/>
    <n v="277195"/>
    <n v="3742135"/>
    <s v="Bán hàng"/>
    <d v="2026-03-12T00:00:00"/>
    <m/>
    <n v="0"/>
    <n v="3742135"/>
    <n v="3742135"/>
    <n v="0"/>
    <d v="2026-02-25T00:00:00"/>
    <m/>
    <d v="2026-02-25T00:00:00"/>
    <n v="0"/>
    <m/>
    <s v=""/>
    <s v="Đã thanh toán"/>
    <d v="2026-02-25T00:00:00"/>
    <d v="2026-03-12T00:00:00"/>
    <m/>
    <m/>
    <x v="23"/>
    <x v="23"/>
    <m/>
  </r>
  <r>
    <x v="310"/>
    <x v="55"/>
    <d v="2026-02-25T00:00:00"/>
    <s v="BH18345"/>
    <d v="2026-02-25T00:00:00"/>
    <n v="13234"/>
    <s v="Sunshine Mart Center, CHẠY KM SP CHÂN 300G X 10% TỪ NGÀY 1/2 ĐẾN 28/2"/>
    <n v="1551200"/>
    <n v="0"/>
    <n v="124096"/>
    <n v="1675296"/>
    <s v="Bán hàng"/>
    <m/>
    <m/>
    <n v="0"/>
    <n v="1675296"/>
    <n v="0"/>
    <n v="1675296"/>
    <d v="2026-02-25T00:00:00"/>
    <m/>
    <d v="2026-02-25T00:00:00"/>
    <n v="0"/>
    <m/>
    <n v="43.560887268518854"/>
    <s v="Nợ quá hạn từ 30 ngày đến 60 ngày"/>
    <d v="2026-02-25T00:00:00"/>
    <d v="1899-12-30T00:00:00"/>
    <m/>
    <m/>
    <x v="18"/>
    <x v="18"/>
    <m/>
  </r>
  <r>
    <x v="383"/>
    <x v="22"/>
    <d v="2026-02-25T00:00:00"/>
    <s v="BH18347"/>
    <d v="2026-02-25T00:00:00"/>
    <n v="13235"/>
    <s v="Tmart03018 137. Quầy 538 Nguyễn Trãi, CHẠY KM SP GÀ MUỐI 500GX 10% TỪ NGÀY 1/2 ĐẾN 28/2"/>
    <n v="2935765"/>
    <n v="264221"/>
    <n v="213724"/>
    <n v="2885268"/>
    <s v="Bán hàng"/>
    <m/>
    <m/>
    <n v="0"/>
    <n v="2885268"/>
    <n v="0"/>
    <n v="2885268"/>
    <d v="2026-02-25T00:00:00"/>
    <m/>
    <d v="2026-02-25T00:00:00"/>
    <n v="0"/>
    <m/>
    <n v="43.560887268518854"/>
    <s v="Nợ quá hạn từ 30 ngày đến 60 ngày"/>
    <d v="2026-02-25T00:00:00"/>
    <d v="1899-12-30T00:00:00"/>
    <m/>
    <m/>
    <x v="12"/>
    <x v="12"/>
    <m/>
  </r>
  <r>
    <x v="380"/>
    <x v="24"/>
    <d v="2026-02-26T00:00:00"/>
    <s v="BH05959"/>
    <d v="2026-02-26T00:00:00"/>
    <n v="13250"/>
    <s v="P-005338900 - Satrafoods ĐƯỜNG SỐ 41"/>
    <n v="1313073"/>
    <n v="0"/>
    <n v="105046"/>
    <n v="1418119"/>
    <s v="Bán hàng"/>
    <m/>
    <m/>
    <n v="0"/>
    <n v="1418119"/>
    <n v="0"/>
    <n v="1418119"/>
    <d v="2026-02-26T00:00:00"/>
    <m/>
    <d v="2026-02-26T00:00:00"/>
    <n v="0"/>
    <m/>
    <n v="42.560887268518854"/>
    <s v="Nợ quá hạn từ 30 ngày đến 60 ngày"/>
    <d v="2026-02-26T00:00:00"/>
    <d v="1899-12-30T00:00:00"/>
    <m/>
    <m/>
    <x v="14"/>
    <x v="14"/>
    <m/>
  </r>
  <r>
    <x v="210"/>
    <x v="169"/>
    <d v="2026-02-26T00:00:00"/>
    <s v="BH05968"/>
    <d v="2026-02-26T00:00:00"/>
    <n v="13932"/>
    <s v="68014 OSF 23/2"/>
    <n v="1811948"/>
    <n v="0"/>
    <n v="144956"/>
    <n v="1956904"/>
    <s v="Bán hàng"/>
    <m/>
    <m/>
    <n v="0"/>
    <n v="1956904"/>
    <n v="0"/>
    <n v="1956904"/>
    <d v="2026-02-26T00:00:00"/>
    <m/>
    <d v="2026-02-26T00:00:00"/>
    <n v="0"/>
    <m/>
    <n v="42.560887268518854"/>
    <s v="Nợ quá hạn từ 30 ngày đến 60 ngày"/>
    <d v="2026-02-26T00:00:00"/>
    <d v="1899-12-30T00:00:00"/>
    <m/>
    <m/>
    <x v="24"/>
    <x v="24"/>
    <m/>
  </r>
  <r>
    <x v="380"/>
    <x v="24"/>
    <d v="2026-02-26T00:00:00"/>
    <s v="BH05977"/>
    <d v="2026-02-26T00:00:00"/>
    <n v="13940"/>
    <s v="P-005340964 - Satrafoods ĐƯỜNG SỐ 17"/>
    <n v="247226"/>
    <n v="0"/>
    <n v="19778"/>
    <n v="267004"/>
    <s v="Bán hàng"/>
    <m/>
    <m/>
    <n v="0"/>
    <n v="267004"/>
    <n v="0"/>
    <n v="267004"/>
    <d v="2026-02-26T00:00:00"/>
    <m/>
    <d v="2026-02-26T00:00:00"/>
    <n v="0"/>
    <m/>
    <n v="42.560887268518854"/>
    <s v="Nợ quá hạn từ 30 ngày đến 60 ngày"/>
    <d v="2026-02-26T00:00:00"/>
    <d v="1899-12-30T00:00:00"/>
    <m/>
    <m/>
    <x v="14"/>
    <x v="14"/>
    <m/>
  </r>
  <r>
    <x v="380"/>
    <x v="24"/>
    <d v="2026-02-26T00:00:00"/>
    <s v="BH05985"/>
    <d v="2026-02-26T00:00:00"/>
    <n v="13947"/>
    <s v="P-005338705 - Satrafoods LÊ VĂN LƯƠNG"/>
    <n v="412657"/>
    <n v="0"/>
    <n v="33013"/>
    <n v="445670"/>
    <s v="Bán hàng"/>
    <m/>
    <m/>
    <n v="0"/>
    <n v="445670"/>
    <n v="0"/>
    <n v="445670"/>
    <d v="2026-02-26T00:00:00"/>
    <m/>
    <d v="2026-02-26T00:00:00"/>
    <n v="0"/>
    <m/>
    <n v="42.560887268518854"/>
    <s v="Nợ quá hạn từ 30 ngày đến 60 ngày"/>
    <d v="2026-02-26T00:00:00"/>
    <d v="1899-12-30T00:00:00"/>
    <m/>
    <m/>
    <x v="14"/>
    <x v="14"/>
    <m/>
  </r>
  <r>
    <x v="363"/>
    <x v="117"/>
    <d v="2026-02-26T00:00:00"/>
    <s v="BH06003"/>
    <d v="2026-02-26T00:00:00"/>
    <n v="13950"/>
    <s v="P-005339936"/>
    <n v="913044"/>
    <n v="0"/>
    <n v="73044"/>
    <n v="986088"/>
    <s v="Bán hàng"/>
    <m/>
    <m/>
    <n v="0"/>
    <n v="986088"/>
    <n v="0"/>
    <n v="986088"/>
    <d v="2026-02-26T00:00:00"/>
    <m/>
    <d v="2026-02-26T00:00:00"/>
    <n v="0"/>
    <m/>
    <n v="42.560887268518854"/>
    <s v="Nợ quá hạn từ 30 ngày đến 60 ngày"/>
    <d v="2026-02-26T00:00:00"/>
    <d v="1899-12-30T00:00:00"/>
    <m/>
    <m/>
    <x v="14"/>
    <x v="14"/>
    <m/>
  </r>
  <r>
    <x v="383"/>
    <x v="22"/>
    <d v="2026-02-26T00:00:00"/>
    <s v="BH18369"/>
    <d v="2026-02-26T00:00:00"/>
    <n v="13255"/>
    <s v="Tmart01081 100. Quầy Trâu Quỳ, Gia Lâm"/>
    <n v="1614484"/>
    <n v="145304"/>
    <n v="117534"/>
    <n v="1586714"/>
    <s v="Bán hàng"/>
    <m/>
    <m/>
    <n v="0"/>
    <n v="1586714"/>
    <n v="0"/>
    <n v="1586714"/>
    <d v="2026-02-26T00:00:00"/>
    <m/>
    <d v="2026-02-26T00:00:00"/>
    <n v="0"/>
    <m/>
    <n v="42.560887268518854"/>
    <s v="Nợ quá hạn từ 30 ngày đến 60 ngày"/>
    <d v="2026-02-26T00:00:00"/>
    <d v="1899-12-30T00:00:00"/>
    <m/>
    <m/>
    <x v="12"/>
    <x v="12"/>
    <m/>
  </r>
  <r>
    <x v="290"/>
    <x v="94"/>
    <d v="2026-02-26T00:00:00"/>
    <s v="BH18407"/>
    <d v="2026-02-26T00:00:00"/>
    <n v="13515"/>
    <s v="Bán hàng Tmart01096 1096. Nhà máy Canon Thăng Long theo hóa đơn 00013515"/>
    <n v="4439628"/>
    <n v="399567"/>
    <n v="323205"/>
    <n v="4363266"/>
    <s v="Bán hàng"/>
    <m/>
    <m/>
    <n v="0"/>
    <n v="4363266"/>
    <n v="0"/>
    <n v="4363266"/>
    <d v="2026-02-26T00:00:00"/>
    <m/>
    <d v="2026-02-26T00:00:00"/>
    <n v="0"/>
    <m/>
    <n v="42.560887268518854"/>
    <s v="Nợ quá hạn từ 30 ngày đến 60 ngày"/>
    <d v="2026-02-26T00:00:00"/>
    <d v="1899-12-30T00:00:00"/>
    <m/>
    <m/>
    <x v="12"/>
    <x v="12"/>
    <m/>
  </r>
  <r>
    <x v="383"/>
    <x v="22"/>
    <d v="2026-02-26T00:00:00"/>
    <s v="BH18539"/>
    <d v="2026-02-26T00:00:00"/>
    <n v="13928"/>
    <s v="Tmart00722 09. Quầy Sóc Sơn"/>
    <n v="1465849"/>
    <n v="131927"/>
    <n v="106714"/>
    <n v="1440636"/>
    <s v="Bán hàng"/>
    <m/>
    <m/>
    <n v="0"/>
    <n v="1440636"/>
    <n v="0"/>
    <n v="1440636"/>
    <d v="2026-02-26T00:00:00"/>
    <m/>
    <d v="2026-02-26T00:00:00"/>
    <n v="0"/>
    <m/>
    <n v="42.560887268518854"/>
    <s v="Nợ quá hạn từ 30 ngày đến 60 ngày"/>
    <d v="2026-02-26T00:00:00"/>
    <d v="1899-12-30T00:00:00"/>
    <m/>
    <m/>
    <x v="12"/>
    <x v="12"/>
    <m/>
  </r>
  <r>
    <x v="382"/>
    <x v="16"/>
    <d v="2026-02-26T00:00:00"/>
    <s v="BH18569"/>
    <d v="2026-02-26T00:00:00"/>
    <n v="13962"/>
    <s v="A33PT208 - Cửa hàng OKONO 208 Phúc Tân"/>
    <n v="1067211"/>
    <n v="0"/>
    <n v="85377"/>
    <n v="1152588"/>
    <s v="Bán hàng"/>
    <m/>
    <m/>
    <n v="0"/>
    <n v="1152588"/>
    <n v="0"/>
    <n v="1152588"/>
    <d v="2026-02-26T00:00:00"/>
    <m/>
    <d v="2026-02-26T00:00:00"/>
    <n v="0"/>
    <m/>
    <n v="42.560887268518854"/>
    <s v="Nợ quá hạn từ 30 ngày đến 60 ngày"/>
    <d v="2026-02-26T00:00:00"/>
    <d v="1899-12-30T00:00:00"/>
    <m/>
    <m/>
    <x v="6"/>
    <x v="6"/>
    <m/>
  </r>
  <r>
    <x v="382"/>
    <x v="16"/>
    <d v="2026-02-26T00:00:00"/>
    <s v="BH18570"/>
    <d v="2026-02-26T00:00:00"/>
    <n v="13963"/>
    <s v="A27PT401- Cửa hàng OKONO 401 Phúc Tân"/>
    <n v="751308"/>
    <n v="0"/>
    <n v="60105"/>
    <n v="811413"/>
    <s v="Bán hàng"/>
    <m/>
    <m/>
    <n v="0"/>
    <n v="811413"/>
    <n v="0"/>
    <n v="811413"/>
    <d v="2026-02-26T00:00:00"/>
    <m/>
    <d v="2026-02-26T00:00:00"/>
    <n v="0"/>
    <m/>
    <n v="42.560887268518854"/>
    <s v="Nợ quá hạn từ 30 ngày đến 60 ngày"/>
    <d v="2026-02-26T00:00:00"/>
    <d v="1899-12-30T00:00:00"/>
    <m/>
    <m/>
    <x v="6"/>
    <x v="6"/>
    <m/>
  </r>
  <r>
    <x v="216"/>
    <x v="170"/>
    <d v="2026-02-27T00:00:00"/>
    <s v="BH06020"/>
    <d v="2026-02-27T00:00:00"/>
    <n v="13983"/>
    <s v="79003 OSF 23/2"/>
    <n v="472421"/>
    <n v="0"/>
    <n v="37794"/>
    <n v="510215"/>
    <s v="Bán hàng"/>
    <m/>
    <m/>
    <n v="0"/>
    <n v="510215"/>
    <n v="0"/>
    <n v="510215"/>
    <d v="2026-02-27T00:00:00"/>
    <m/>
    <d v="2026-02-27T00:00:00"/>
    <n v="0"/>
    <m/>
    <n v="41.560887268518854"/>
    <s v="Nợ quá hạn từ 30 ngày đến 60 ngày"/>
    <d v="2026-02-27T00:00:00"/>
    <d v="1899-12-30T00:00:00"/>
    <m/>
    <m/>
    <x v="24"/>
    <x v="24"/>
    <m/>
  </r>
  <r>
    <x v="340"/>
    <x v="144"/>
    <d v="2026-02-27T00:00:00"/>
    <s v="BH06024"/>
    <d v="2026-02-27T00:00:00"/>
    <n v="13986"/>
    <s v="P-005339721"/>
    <n v="771890"/>
    <n v="0"/>
    <n v="61751"/>
    <n v="833641"/>
    <s v="Bán hàng"/>
    <m/>
    <m/>
    <n v="0"/>
    <n v="833641"/>
    <n v="0"/>
    <n v="833641"/>
    <d v="2026-02-27T00:00:00"/>
    <m/>
    <d v="2026-02-27T00:00:00"/>
    <n v="0"/>
    <m/>
    <n v="41.560887268518854"/>
    <s v="Nợ quá hạn từ 30 ngày đến 60 ngày"/>
    <d v="2026-02-27T00:00:00"/>
    <d v="1899-12-30T00:00:00"/>
    <m/>
    <m/>
    <x v="14"/>
    <x v="14"/>
    <m/>
  </r>
  <r>
    <x v="375"/>
    <x v="0"/>
    <d v="2026-02-27T00:00:00"/>
    <s v="BH06039"/>
    <d v="2026-02-27T00:00:00"/>
    <n v="13997"/>
    <s v="P-000237048"/>
    <n v="1943563"/>
    <n v="0"/>
    <n v="155485"/>
    <n v="2099048"/>
    <s v="Bán hàng"/>
    <m/>
    <m/>
    <n v="0"/>
    <n v="2099048"/>
    <n v="0"/>
    <n v="2099048"/>
    <d v="2026-02-27T00:00:00"/>
    <m/>
    <d v="2026-02-27T00:00:00"/>
    <n v="0"/>
    <m/>
    <n v="41.560887268518854"/>
    <s v="Nợ quá hạn từ 30 ngày đến 60 ngày"/>
    <d v="2026-02-27T00:00:00"/>
    <d v="1899-12-30T00:00:00"/>
    <m/>
    <m/>
    <x v="0"/>
    <x v="0"/>
    <m/>
  </r>
  <r>
    <x v="344"/>
    <x v="43"/>
    <d v="2026-02-27T00:00:00"/>
    <s v="BH06069"/>
    <d v="2026-02-27T00:00:00"/>
    <n v="14025"/>
    <s v="P-005335927"/>
    <n v="615636"/>
    <n v="0"/>
    <n v="49251"/>
    <n v="664887"/>
    <s v="Bán hàng"/>
    <m/>
    <m/>
    <n v="0"/>
    <n v="664887"/>
    <n v="0"/>
    <n v="664887"/>
    <d v="2026-02-27T00:00:00"/>
    <m/>
    <d v="2026-02-27T00:00:00"/>
    <n v="0"/>
    <m/>
    <n v="41.560887268518854"/>
    <s v="Nợ quá hạn từ 30 ngày đến 60 ngày"/>
    <d v="2026-02-27T00:00:00"/>
    <d v="1899-12-30T00:00:00"/>
    <m/>
    <m/>
    <x v="14"/>
    <x v="14"/>
    <m/>
  </r>
  <r>
    <x v="376"/>
    <x v="23"/>
    <d v="2026-02-27T00:00:00"/>
    <s v="BH06070"/>
    <d v="2026-02-27T00:00:00"/>
    <n v="14026"/>
    <s v="P-000119318"/>
    <n v="3115910"/>
    <n v="0"/>
    <n v="249273"/>
    <n v="3365183"/>
    <s v="Bán hàng"/>
    <m/>
    <m/>
    <n v="0"/>
    <n v="3365183"/>
    <n v="0"/>
    <n v="3365183"/>
    <d v="2026-02-27T00:00:00"/>
    <m/>
    <d v="2026-02-27T00:00:00"/>
    <n v="0"/>
    <m/>
    <n v="41.560887268518854"/>
    <s v="Nợ quá hạn từ 30 ngày đến 60 ngày"/>
    <d v="2026-02-27T00:00:00"/>
    <d v="1899-12-30T00:00:00"/>
    <m/>
    <m/>
    <x v="13"/>
    <x v="13"/>
    <m/>
  </r>
  <r>
    <x v="200"/>
    <x v="168"/>
    <d v="2026-02-27T00:00:00"/>
    <s v="NVK00016"/>
    <m/>
    <m/>
    <s v="Tiền chiết khấu - &lt;Điều chỉnh giảm tiền hàng, tiền thuế của doanh số tháng 01/2026 do chiết khấu thương mại&gt;"/>
    <n v="889634"/>
    <n v="0"/>
    <n v="0"/>
    <n v="889634"/>
    <s v="Giảm công nợ"/>
    <m/>
    <m/>
    <n v="0"/>
    <n v="-889634"/>
    <n v="0"/>
    <n v="-889634"/>
    <d v="2026-02-27T00:00:00"/>
    <m/>
    <d v="2026-02-27T00:00:00"/>
    <n v="0"/>
    <m/>
    <n v="41.560887268518854"/>
    <s v="Nợ quá hạn từ 30 ngày đến 60 ngày"/>
    <d v="2026-02-27T00:00:00"/>
    <d v="1899-12-30T00:00:00"/>
    <m/>
    <m/>
    <x v="24"/>
    <x v="24"/>
    <m/>
  </r>
  <r>
    <x v="200"/>
    <x v="168"/>
    <d v="2026-02-27T00:00:00"/>
    <s v="NVK00016"/>
    <m/>
    <m/>
    <s v="Tiền thuế GTGT - &lt;Điều chỉnh giảm tiền hàng, tiền thuế của doanh số tháng 01/2026 do chiết khấu thương mại&gt;"/>
    <n v="71171"/>
    <n v="0"/>
    <n v="0"/>
    <n v="71171"/>
    <s v="Giảm công nợ"/>
    <m/>
    <m/>
    <n v="0"/>
    <n v="-71171"/>
    <n v="0"/>
    <n v="-71171"/>
    <d v="2026-02-27T00:00:00"/>
    <m/>
    <d v="2026-02-27T00:00:00"/>
    <n v="0"/>
    <m/>
    <n v="41.560887268518854"/>
    <s v="Nợ quá hạn từ 30 ngày đến 60 ngày"/>
    <d v="2026-02-27T00:00:00"/>
    <d v="1899-12-30T00:00:00"/>
    <m/>
    <m/>
    <x v="24"/>
    <x v="24"/>
    <m/>
  </r>
  <r>
    <x v="376"/>
    <x v="23"/>
    <d v="2026-02-27T00:00:00"/>
    <s v="SG/HT110278"/>
    <d v="2026-02-27T00:00:00"/>
    <n v="816"/>
    <s v="ĐÃ KIỂM TRA - HÀNG TRẢ - Trung Tâm Thương Mại Satra Củ Chi - SATRA-HCM-CCI-027"/>
    <n v="212306"/>
    <n v="0"/>
    <n v="16984"/>
    <n v="229290"/>
    <s v="Hàng trả"/>
    <d v="2026-03-25T00:00:00"/>
    <m/>
    <n v="0"/>
    <n v="-229290"/>
    <n v="-229290"/>
    <n v="0"/>
    <d v="2026-02-27T00:00:00"/>
    <m/>
    <d v="2026-02-27T00:00:00"/>
    <n v="0"/>
    <m/>
    <s v=""/>
    <s v="Đã thanh toán"/>
    <d v="2026-02-27T00:00:00"/>
    <d v="2026-03-25T00:00:00"/>
    <m/>
    <m/>
    <x v="13"/>
    <x v="13"/>
    <m/>
  </r>
  <r>
    <x v="356"/>
    <x v="225"/>
    <d v="2026-02-28T00:00:00"/>
    <s v="BH06592"/>
    <d v="2026-02-28T00:00:00"/>
    <n v="14462"/>
    <s v="P-005344352"/>
    <n v="774156"/>
    <n v="0"/>
    <n v="61932"/>
    <n v="836088"/>
    <s v="Bán hàng"/>
    <m/>
    <m/>
    <n v="0"/>
    <n v="836088"/>
    <n v="0"/>
    <n v="836088"/>
    <d v="2026-02-28T00:00:00"/>
    <m/>
    <d v="2026-02-28T00:00:00"/>
    <n v="0"/>
    <m/>
    <n v="40.560887268518854"/>
    <s v="Nợ quá hạn từ 30 ngày đến 60 ngày"/>
    <d v="2026-02-28T00:00:00"/>
    <d v="1899-12-30T00:00:00"/>
    <m/>
    <m/>
    <x v="14"/>
    <x v="14"/>
    <m/>
  </r>
  <r>
    <x v="388"/>
    <x v="146"/>
    <d v="2026-02-28T00:00:00"/>
    <s v="BH06593"/>
    <d v="2026-02-28T00:00:00"/>
    <n v="14463"/>
    <s v="P-005344153"/>
    <n v="662966"/>
    <n v="0"/>
    <n v="53037"/>
    <n v="716003"/>
    <s v="Bán hàng"/>
    <m/>
    <m/>
    <n v="0"/>
    <n v="716003"/>
    <n v="0"/>
    <n v="716003"/>
    <d v="2026-02-28T00:00:00"/>
    <m/>
    <d v="2026-02-28T00:00:00"/>
    <n v="0"/>
    <m/>
    <n v="40.560887268518854"/>
    <s v="Nợ quá hạn từ 30 ngày đến 60 ngày"/>
    <d v="2026-02-28T00:00:00"/>
    <d v="1899-12-30T00:00:00"/>
    <m/>
    <m/>
    <x v="14"/>
    <x v="14"/>
    <m/>
  </r>
  <r>
    <x v="367"/>
    <x v="52"/>
    <d v="2026-02-28T00:00:00"/>
    <s v="BH06600"/>
    <d v="2026-02-28T00:00:00"/>
    <n v="14470"/>
    <s v="P-005335787"/>
    <n v="791992"/>
    <n v="0"/>
    <n v="63359"/>
    <n v="855351"/>
    <s v="Bán hàng"/>
    <m/>
    <m/>
    <n v="0"/>
    <n v="855351"/>
    <n v="0"/>
    <n v="855351"/>
    <d v="2026-02-28T00:00:00"/>
    <m/>
    <d v="2026-02-28T00:00:00"/>
    <n v="0"/>
    <m/>
    <n v="40.560887268518854"/>
    <s v="Nợ quá hạn từ 30 ngày đến 60 ngày"/>
    <d v="2026-02-28T00:00:00"/>
    <d v="1899-12-30T00:00:00"/>
    <m/>
    <m/>
    <x v="14"/>
    <x v="14"/>
    <m/>
  </r>
  <r>
    <x v="347"/>
    <x v="118"/>
    <d v="2026-02-28T00:00:00"/>
    <s v="BH06601"/>
    <d v="2026-02-28T00:00:00"/>
    <n v="14471"/>
    <s v="P-005336752"/>
    <n v="1760922"/>
    <n v="0"/>
    <n v="140874"/>
    <n v="1901796"/>
    <s v="Bán hàng"/>
    <m/>
    <m/>
    <n v="0"/>
    <n v="1901796"/>
    <n v="0"/>
    <n v="1901796"/>
    <d v="2026-02-28T00:00:00"/>
    <m/>
    <d v="2026-02-28T00:00:00"/>
    <n v="0"/>
    <m/>
    <n v="40.560887268518854"/>
    <s v="Nợ quá hạn từ 30 ngày đến 60 ngày"/>
    <d v="2026-02-28T00:00:00"/>
    <d v="1899-12-30T00:00:00"/>
    <m/>
    <m/>
    <x v="14"/>
    <x v="14"/>
    <m/>
  </r>
  <r>
    <x v="373"/>
    <x v="147"/>
    <d v="2026-02-28T00:00:00"/>
    <s v="BH06602"/>
    <d v="2026-02-28T00:00:00"/>
    <n v="14472"/>
    <s v="P-005336449"/>
    <n v="1583680"/>
    <n v="0"/>
    <n v="126694"/>
    <n v="1710374"/>
    <s v="Bán hàng"/>
    <m/>
    <m/>
    <n v="0"/>
    <n v="1710374"/>
    <n v="0"/>
    <n v="1710374"/>
    <d v="2026-02-28T00:00:00"/>
    <m/>
    <d v="2026-02-28T00:00:00"/>
    <n v="0"/>
    <m/>
    <n v="40.560887268518854"/>
    <s v="Nợ quá hạn từ 30 ngày đến 60 ngày"/>
    <d v="2026-02-28T00:00:00"/>
    <d v="1899-12-30T00:00:00"/>
    <m/>
    <m/>
    <x v="14"/>
    <x v="14"/>
    <m/>
  </r>
  <r>
    <x v="360"/>
    <x v="46"/>
    <d v="2026-02-28T00:00:00"/>
    <s v="BH06603"/>
    <d v="2026-02-28T00:00:00"/>
    <n v="14473"/>
    <s v="P-005336372"/>
    <n v="903180"/>
    <n v="0"/>
    <n v="72254"/>
    <n v="975434"/>
    <s v="Bán hàng"/>
    <m/>
    <m/>
    <n v="0"/>
    <n v="975434"/>
    <n v="0"/>
    <n v="975434"/>
    <d v="2026-02-28T00:00:00"/>
    <m/>
    <d v="2026-02-28T00:00:00"/>
    <n v="0"/>
    <m/>
    <n v="40.560887268518854"/>
    <s v="Nợ quá hạn từ 30 ngày đến 60 ngày"/>
    <d v="2026-02-28T00:00:00"/>
    <d v="1899-12-30T00:00:00"/>
    <m/>
    <m/>
    <x v="14"/>
    <x v="14"/>
    <m/>
  </r>
  <r>
    <x v="378"/>
    <x v="2"/>
    <d v="2026-02-28T00:00:00"/>
    <s v="BH06630"/>
    <d v="2026-02-28T00:00:00"/>
    <n v="14503"/>
    <s v="P-000017026"/>
    <n v="707075"/>
    <n v="0"/>
    <n v="56566"/>
    <n v="763641"/>
    <s v="Bán hàng"/>
    <m/>
    <m/>
    <n v="0"/>
    <n v="763641"/>
    <n v="0"/>
    <n v="763641"/>
    <d v="2026-02-28T00:00:00"/>
    <m/>
    <d v="2026-02-28T00:00:00"/>
    <n v="0"/>
    <m/>
    <n v="40.560887268518854"/>
    <s v="Nợ quá hạn từ 30 ngày đến 60 ngày"/>
    <d v="2026-02-28T00:00:00"/>
    <d v="1899-12-30T00:00:00"/>
    <m/>
    <m/>
    <x v="2"/>
    <x v="2"/>
    <m/>
  </r>
  <r>
    <x v="349"/>
    <x v="51"/>
    <d v="2026-02-28T00:00:00"/>
    <s v="BH06640"/>
    <d v="2026-02-28T00:00:00"/>
    <n v="14519"/>
    <s v="P-005342040"/>
    <n v="293724"/>
    <n v="0"/>
    <n v="23498"/>
    <n v="317222"/>
    <s v="Bán hàng"/>
    <m/>
    <m/>
    <n v="0"/>
    <n v="317222"/>
    <n v="0"/>
    <n v="317222"/>
    <d v="2026-02-28T00:00:00"/>
    <m/>
    <d v="2026-02-28T00:00:00"/>
    <n v="0"/>
    <m/>
    <n v="40.560887268518854"/>
    <s v="Nợ quá hạn từ 30 ngày đến 60 ngày"/>
    <d v="2026-02-28T00:00:00"/>
    <d v="1899-12-30T00:00:00"/>
    <m/>
    <m/>
    <x v="14"/>
    <x v="14"/>
    <m/>
  </r>
  <r>
    <x v="192"/>
    <x v="175"/>
    <d v="2026-02-28T00:00:00"/>
    <s v="BH06656"/>
    <d v="2026-02-28T00:00:00"/>
    <n v="14530"/>
    <s v="79004 OSF 27/2"/>
    <n v="1034322"/>
    <n v="0"/>
    <n v="82746"/>
    <n v="1117068"/>
    <s v="Bán hàng"/>
    <m/>
    <m/>
    <n v="0"/>
    <n v="1117068"/>
    <n v="0"/>
    <n v="1117068"/>
    <d v="2026-02-28T00:00:00"/>
    <m/>
    <d v="2026-02-28T00:00:00"/>
    <n v="0"/>
    <m/>
    <n v="40.560887268518854"/>
    <s v="Nợ quá hạn từ 30 ngày đến 60 ngày"/>
    <d v="2026-02-28T00:00:00"/>
    <d v="1899-12-30T00:00:00"/>
    <m/>
    <m/>
    <x v="24"/>
    <x v="24"/>
    <m/>
  </r>
  <r>
    <x v="310"/>
    <x v="55"/>
    <d v="2026-02-28T00:00:00"/>
    <s v="SG/HTI-02398729"/>
    <d v="2026-02-28T00:00:00"/>
    <n v="486"/>
    <s v="Hàng trả - Siêu thị Sunshine Sky City - SMART-HCM-Q7-0006"/>
    <n v="547261"/>
    <n v="0"/>
    <n v="43781"/>
    <n v="591042"/>
    <s v="Hàng trả"/>
    <m/>
    <m/>
    <n v="0"/>
    <n v="-591042"/>
    <n v="0"/>
    <n v="-591042"/>
    <d v="2026-02-28T00:00:00"/>
    <m/>
    <d v="2026-02-28T00:00:00"/>
    <n v="0"/>
    <m/>
    <n v="40.560887268518854"/>
    <s v="Nợ quá hạn từ 30 ngày đến 60 ngày"/>
    <d v="2026-02-28T00:00:00"/>
    <d v="1899-12-30T00:00:00"/>
    <m/>
    <m/>
    <x v="18"/>
    <x v="18"/>
    <m/>
  </r>
  <r>
    <x v="310"/>
    <x v="55"/>
    <d v="2026-02-26T00:00:00"/>
    <s v="HN/HT2600429"/>
    <d v="2026-02-26T00:00:00"/>
    <n v="522"/>
    <s v="ĐÃ KIỂM TRA - Hàng trả - SMART-HNI-NTL-0003 - Sunshine Mart Center - Phiếu ngày (26/02/2026)"/>
    <n v="70538"/>
    <n v="0"/>
    <n v="5643"/>
    <n v="76181"/>
    <s v="Hàng trả"/>
    <m/>
    <m/>
    <n v="0"/>
    <n v="-76181"/>
    <n v="0"/>
    <n v="-76181"/>
    <d v="2026-02-26T00:00:00"/>
    <m/>
    <d v="2026-02-26T00:00:00"/>
    <n v="0"/>
    <m/>
    <n v="42.560887268518854"/>
    <s v="Nợ quá hạn từ 30 ngày đến 60 ngày"/>
    <d v="2026-02-26T00:00:00"/>
    <d v="1899-12-30T00:00:00"/>
    <m/>
    <m/>
    <x v="18"/>
    <x v="18"/>
    <m/>
  </r>
  <r>
    <x v="22"/>
    <x v="22"/>
    <d v="2026-02-24T00:00:00"/>
    <m/>
    <d v="2026-02-24T00:00:00"/>
    <n v="311"/>
    <s v="Hàng trả T10.2025"/>
    <n v="20818248"/>
    <n v="0"/>
    <n v="1665460"/>
    <n v="22483708"/>
    <s v="Hàng trả"/>
    <m/>
    <m/>
    <n v="0"/>
    <n v="-22483708"/>
    <n v="0"/>
    <n v="-22483708"/>
    <d v="2026-02-24T00:00:00"/>
    <m/>
    <d v="2026-02-24T00:00:00"/>
    <n v="0"/>
    <m/>
    <n v="44.560887268518854"/>
    <s v="Nợ quá hạn từ 30 ngày đến 60 ngày"/>
    <d v="2026-02-24T00:00:00"/>
    <d v="1899-12-30T00:00:00"/>
    <m/>
    <m/>
    <x v="12"/>
    <x v="12"/>
    <m/>
  </r>
  <r>
    <x v="22"/>
    <x v="22"/>
    <d v="2026-02-24T00:00:00"/>
    <m/>
    <d v="2026-02-24T00:00:00"/>
    <n v="312"/>
    <s v="Hàng trả T12.2025"/>
    <n v="18119975"/>
    <n v="0"/>
    <n v="1449598"/>
    <n v="19569573"/>
    <s v="Hàng trả"/>
    <m/>
    <m/>
    <n v="0"/>
    <n v="-19569573"/>
    <n v="0"/>
    <n v="-19569573"/>
    <d v="2026-02-24T00:00:00"/>
    <m/>
    <d v="2026-02-24T00:00:00"/>
    <n v="0"/>
    <m/>
    <n v="44.560887268518854"/>
    <s v="Nợ quá hạn từ 30 ngày đến 60 ngày"/>
    <d v="2026-02-24T00:00:00"/>
    <d v="1899-12-30T00:00:00"/>
    <m/>
    <m/>
    <x v="12"/>
    <x v="12"/>
    <m/>
  </r>
  <r>
    <x v="22"/>
    <x v="22"/>
    <d v="2026-02-23T00:00:00"/>
    <m/>
    <d v="2026-02-23T00:00:00"/>
    <n v="294"/>
    <s v="Hàng trả T01.2026"/>
    <n v="26262895"/>
    <n v="0"/>
    <n v="2101032"/>
    <n v="28363927"/>
    <s v="Hàng trả"/>
    <d v="2026-02-23T00:00:00"/>
    <m/>
    <n v="0"/>
    <n v="-28363927"/>
    <n v="-28363927"/>
    <n v="0"/>
    <d v="2026-02-23T00:00:00"/>
    <m/>
    <d v="2026-02-23T00:00:00"/>
    <n v="0"/>
    <m/>
    <s v=""/>
    <s v="Đã thanh toán"/>
    <d v="2026-02-23T00:00:00"/>
    <d v="2026-02-23T00:00:00"/>
    <m/>
    <m/>
    <x v="12"/>
    <x v="12"/>
    <m/>
  </r>
  <r>
    <x v="231"/>
    <x v="53"/>
    <d v="2026-02-01T00:00:00"/>
    <s v="BH04270"/>
    <d v="2026-02-04T00:00:00"/>
    <n v="9340"/>
    <s v="PG0000AWZW"/>
    <n v="3938768"/>
    <n v="0"/>
    <n v="315101"/>
    <n v="4253869"/>
    <s v="Bán hàng"/>
    <m/>
    <m/>
    <n v="0"/>
    <n v="4253869"/>
    <n v="0"/>
    <n v="4253869"/>
    <d v="2026-02-04T00:00:00"/>
    <m/>
    <d v="2026-02-04T00:00:00"/>
    <n v="0"/>
    <m/>
    <n v="64.560887268518854"/>
    <s v="Nợ quá hạn từ 60 ngày đến 90 ngày"/>
    <d v="2026-02-04T00:00:00"/>
    <d v="1899-12-30T00:00:00"/>
    <m/>
    <m/>
    <x v="17"/>
    <x v="17"/>
    <m/>
  </r>
  <r>
    <x v="232"/>
    <x v="54"/>
    <d v="2026-02-01T00:00:00"/>
    <s v="BH04271"/>
    <d v="2026-02-04T00:00:00"/>
    <n v="9341"/>
    <s v="PG0000AWWJ"/>
    <n v="663965"/>
    <n v="0"/>
    <n v="53117"/>
    <n v="717082"/>
    <s v="Bán hàng"/>
    <m/>
    <m/>
    <n v="0"/>
    <n v="717082"/>
    <n v="0"/>
    <n v="717082"/>
    <d v="2026-02-04T00:00:00"/>
    <m/>
    <d v="2026-02-04T00:00:00"/>
    <n v="0"/>
    <m/>
    <n v="64.560887268518854"/>
    <s v="Nợ quá hạn từ 60 ngày đến 90 ngày"/>
    <d v="2026-02-04T00:00:00"/>
    <d v="1899-12-30T00:00:00"/>
    <m/>
    <m/>
    <x v="17"/>
    <x v="17"/>
    <m/>
  </r>
  <r>
    <x v="231"/>
    <x v="53"/>
    <d v="2026-02-01T00:00:00"/>
    <s v="SG/HTRS111900C9"/>
    <d v="2026-02-01T00:00:00"/>
    <m/>
    <s v="ĐÃ KIỂM TRA - HÀNG TRẢ - PHIẾU: RS11900C9 - SỐ 118 ĐƯỜNG PASTEUR - PHIẾU NGÀY : 01/02"/>
    <n v="47643"/>
    <n v="0"/>
    <n v="3811"/>
    <n v="51454"/>
    <s v="Hàng trả"/>
    <m/>
    <m/>
    <n v="0"/>
    <n v="-51454"/>
    <n v="0"/>
    <n v="-51454"/>
    <d v="2026-02-01T00:00:00"/>
    <m/>
    <d v="2026-02-01T00:00:00"/>
    <n v="0"/>
    <m/>
    <n v="67.560887268518854"/>
    <s v="Nợ quá hạn từ 60 ngày đến 90 ngày"/>
    <d v="2026-02-01T00:00:00"/>
    <d v="1899-12-30T00:00:00"/>
    <m/>
    <m/>
    <x v="17"/>
    <x v="17"/>
    <m/>
  </r>
  <r>
    <x v="231"/>
    <x v="53"/>
    <d v="2026-02-02T00:00:00"/>
    <s v="SG/HTRS101202W6"/>
    <d v="2026-02-02T00:00:00"/>
    <m/>
    <s v="ĐÃ KIỂM TRA - HÀNG TRẢ - PHIẾU : RS101202W6 - 92 NGUYỄN HỮU CẢNH - PHIẾU NGÀY : 02/02"/>
    <n v="30884"/>
    <n v="0"/>
    <n v="2471"/>
    <n v="33355"/>
    <s v="Hàng trả"/>
    <m/>
    <m/>
    <n v="0"/>
    <n v="-33355"/>
    <n v="0"/>
    <n v="-33355"/>
    <d v="2026-02-02T00:00:00"/>
    <m/>
    <d v="2026-02-02T00:00:00"/>
    <n v="0"/>
    <m/>
    <n v="66.560887268518854"/>
    <s v="Nợ quá hạn từ 60 ngày đến 90 ngày"/>
    <d v="2026-02-02T00:00:00"/>
    <d v="1899-12-30T00:00:00"/>
    <m/>
    <m/>
    <x v="17"/>
    <x v="17"/>
    <m/>
  </r>
  <r>
    <x v="231"/>
    <x v="53"/>
    <d v="2026-02-02T00:00:00"/>
    <s v="SG/HTRS102502U7"/>
    <d v="2026-02-02T00:00:00"/>
    <m/>
    <s v="ĐÃ KIỂM TRA - HÀNG TRẢ - PHIẾU: RS102502U7 - PHÒNG 1.03, TẦNG 1 RIVERGATE RESIDENCE , 155 BẾN VÂN ĐỒN - PHIẾU NGÀY : 02/02"/>
    <n v="16759"/>
    <n v="0"/>
    <n v="1341"/>
    <n v="18100"/>
    <s v="Hàng trả"/>
    <m/>
    <m/>
    <n v="0"/>
    <n v="-18100"/>
    <n v="0"/>
    <n v="-18100"/>
    <d v="2026-02-02T00:00:00"/>
    <m/>
    <d v="2026-02-02T00:00:00"/>
    <n v="0"/>
    <m/>
    <n v="66.560887268518854"/>
    <s v="Nợ quá hạn từ 60 ngày đến 90 ngày"/>
    <d v="2026-02-02T00:00:00"/>
    <d v="1899-12-30T00:00:00"/>
    <m/>
    <m/>
    <x v="17"/>
    <x v="17"/>
    <m/>
  </r>
  <r>
    <x v="231"/>
    <x v="53"/>
    <d v="2026-02-02T00:00:00"/>
    <s v="SG/HTRS102502U8"/>
    <d v="2026-02-02T00:00:00"/>
    <m/>
    <s v="ĐÃ KIỂM TRA - HÀNG TRẢ - PHÒNG 1.03, TẦNG 1, RIVERGATE , 155 BẾN VÂN ĐỒN - PHIẾU NGÀY: 02/02 - PHIẾU: RS102502U8"/>
    <n v="16759"/>
    <n v="0"/>
    <n v="1341"/>
    <n v="18100"/>
    <s v="Hàng trả"/>
    <m/>
    <m/>
    <n v="0"/>
    <n v="-18100"/>
    <n v="0"/>
    <n v="-18100"/>
    <d v="2026-02-02T00:00:00"/>
    <m/>
    <d v="2026-02-02T00:00:00"/>
    <n v="0"/>
    <m/>
    <n v="66.560887268518854"/>
    <s v="Nợ quá hạn từ 60 ngày đến 90 ngày"/>
    <d v="2026-02-02T00:00:00"/>
    <d v="1899-12-30T00:00:00"/>
    <m/>
    <m/>
    <x v="17"/>
    <x v="17"/>
    <m/>
  </r>
  <r>
    <x v="231"/>
    <x v="53"/>
    <d v="2026-02-02T00:00:00"/>
    <s v="SG/HTRS1027024I"/>
    <d v="2026-02-02T00:00:00"/>
    <m/>
    <s v="ĐÃ KIỂM TRA - HÀNG TRẢ - PHIẾU: RS10270241 - PHIẾU NGÀY : 02/02 - 523A ĐỖ XUÂN HỢP"/>
    <n v="318348"/>
    <n v="0"/>
    <n v="25468"/>
    <n v="343816"/>
    <s v="Hàng trả"/>
    <m/>
    <m/>
    <n v="0"/>
    <n v="-343816"/>
    <n v="0"/>
    <n v="-343816"/>
    <d v="2026-02-02T00:00:00"/>
    <m/>
    <d v="2026-02-02T00:00:00"/>
    <n v="0"/>
    <m/>
    <n v="66.560887268518854"/>
    <s v="Nợ quá hạn từ 60 ngày đến 90 ngày"/>
    <d v="2026-02-02T00:00:00"/>
    <d v="1899-12-30T00:00:00"/>
    <m/>
    <m/>
    <x v="17"/>
    <x v="17"/>
    <m/>
  </r>
  <r>
    <x v="231"/>
    <x v="53"/>
    <d v="2026-02-02T00:00:00"/>
    <s v="SG/HTRS104401L0"/>
    <d v="2026-02-02T00:00:00"/>
    <m/>
    <s v="ĐÃ KIỂM TRA - HÀNG TRẢ - PHIẾU: RS104401LO - P3-SH12, P3 VINHOMES CENTRAL, 72A ĐIỆN BIÊN PHỦ - PHIẾU NGÀY: 02/02"/>
    <n v="19717"/>
    <n v="0"/>
    <n v="1577"/>
    <n v="21294"/>
    <s v="Hàng trả"/>
    <m/>
    <m/>
    <n v="0"/>
    <n v="-21294"/>
    <n v="0"/>
    <n v="-21294"/>
    <d v="2026-02-02T00:00:00"/>
    <m/>
    <d v="2026-02-02T00:00:00"/>
    <n v="0"/>
    <m/>
    <n v="66.560887268518854"/>
    <s v="Nợ quá hạn từ 60 ngày đến 90 ngày"/>
    <d v="2026-02-02T00:00:00"/>
    <d v="1899-12-30T00:00:00"/>
    <m/>
    <m/>
    <x v="17"/>
    <x v="17"/>
    <m/>
  </r>
  <r>
    <x v="231"/>
    <x v="53"/>
    <d v="2026-02-02T00:00:00"/>
    <s v="SG/HTRS110200FZ"/>
    <d v="2026-02-02T00:00:00"/>
    <m/>
    <s v="ĐÃ KIỂM TRA - HÀNG TRẢ - PHIẾU : RS110200FZ - URANUS-S115 Q7 SG RIVERSIDE COMPLEX , SỐ 4 ĐÀO TRÍ - PHIẾU NGÀY : 02/02"/>
    <n v="16759"/>
    <n v="0"/>
    <n v="1341"/>
    <n v="18100"/>
    <s v="Hàng trả"/>
    <m/>
    <m/>
    <n v="0"/>
    <n v="-18100"/>
    <n v="0"/>
    <n v="-18100"/>
    <d v="2026-02-02T00:00:00"/>
    <m/>
    <d v="2026-02-02T00:00:00"/>
    <n v="0"/>
    <m/>
    <n v="66.560887268518854"/>
    <s v="Nợ quá hạn từ 60 ngày đến 90 ngày"/>
    <d v="2026-02-02T00:00:00"/>
    <d v="1899-12-30T00:00:00"/>
    <m/>
    <m/>
    <x v="17"/>
    <x v="17"/>
    <m/>
  </r>
  <r>
    <x v="235"/>
    <x v="110"/>
    <d v="2026-02-03T00:00:00"/>
    <s v="HN/HTRS3003000A"/>
    <d v="2026-02-03T00:00:00"/>
    <m/>
    <s v="ĐÃ KIỂM TRA - HÀNG TRẢ - PHIẾU : RS3003000A - PHIẾU NGÀY : 03/02 - SỐ 29 LIỄU GIAI"/>
    <n v="267188"/>
    <n v="0"/>
    <n v="21375"/>
    <n v="288563"/>
    <s v="Hàng trả"/>
    <m/>
    <m/>
    <n v="0"/>
    <n v="-288563"/>
    <n v="0"/>
    <n v="-288563"/>
    <d v="2026-02-03T00:00:00"/>
    <m/>
    <d v="2026-02-03T00:00:00"/>
    <n v="0"/>
    <m/>
    <n v="65.560887268518854"/>
    <s v="Nợ quá hạn từ 60 ngày đến 90 ngày"/>
    <d v="2026-02-03T00:00:00"/>
    <d v="1899-12-30T00:00:00"/>
    <m/>
    <m/>
    <x v="17"/>
    <x v="17"/>
    <m/>
  </r>
  <r>
    <x v="231"/>
    <x v="53"/>
    <d v="2026-02-03T00:00:00"/>
    <s v="SG/HTRS107601LU"/>
    <d v="2026-02-03T00:00:00"/>
    <m/>
    <s v="ĐÃ KIỂM TRA - HÀNG TRẢ - PHIẾU : RS107601LU - TÒA S3.05 VINHOMES GRAND PARK, NGUYỄN XIỂN - PHIẾU NGÀY: 03/02"/>
    <n v="106116"/>
    <n v="0"/>
    <n v="8489"/>
    <n v="114605"/>
    <s v="Hàng trả"/>
    <m/>
    <m/>
    <n v="0"/>
    <n v="-114605"/>
    <n v="0"/>
    <n v="-114605"/>
    <d v="2026-02-03T00:00:00"/>
    <m/>
    <d v="2026-02-03T00:00:00"/>
    <n v="0"/>
    <m/>
    <n v="65.560887268518854"/>
    <s v="Nợ quá hạn từ 60 ngày đến 90 ngày"/>
    <d v="2026-02-03T00:00:00"/>
    <d v="1899-12-30T00:00:00"/>
    <m/>
    <m/>
    <x v="17"/>
    <x v="17"/>
    <m/>
  </r>
  <r>
    <x v="231"/>
    <x v="53"/>
    <d v="2026-02-03T00:00:00"/>
    <s v="SG/HTRS110200G1"/>
    <d v="2026-02-03T00:00:00"/>
    <m/>
    <s v="ĐÃ KIỂM TRA - HÀNG TRẢ - PHIẾU : RS110200G1 - SỐ 4 ĐÀO TRÍ - PHIẾU NGÀY : 03/02"/>
    <n v="16759"/>
    <n v="0"/>
    <n v="1341"/>
    <n v="18100"/>
    <s v="Hàng trả"/>
    <m/>
    <m/>
    <n v="0"/>
    <n v="-18100"/>
    <n v="0"/>
    <n v="-18100"/>
    <d v="2026-02-03T00:00:00"/>
    <m/>
    <d v="2026-02-03T00:00:00"/>
    <n v="0"/>
    <m/>
    <n v="65.560887268518854"/>
    <s v="Nợ quá hạn từ 60 ngày đến 90 ngày"/>
    <d v="2026-02-03T00:00:00"/>
    <d v="1899-12-30T00:00:00"/>
    <m/>
    <m/>
    <x v="17"/>
    <x v="17"/>
    <m/>
  </r>
  <r>
    <x v="231"/>
    <x v="53"/>
    <d v="2026-02-03T00:00:00"/>
    <s v="SG/HTRS1116013O"/>
    <d v="2026-02-03T00:00:00"/>
    <m/>
    <s v="ĐÃ KIỂM TRA - HÀNG TRẢ - PHIẾU : RS1116013O - PHIẾU NGÀY : 03/02 - 68 NGÔ ĐỨC KẾ"/>
    <n v="16759"/>
    <n v="0"/>
    <n v="1341"/>
    <n v="18100"/>
    <s v="Hàng trả"/>
    <m/>
    <m/>
    <n v="0"/>
    <n v="-18100"/>
    <n v="0"/>
    <n v="-18100"/>
    <d v="2026-02-03T00:00:00"/>
    <m/>
    <d v="2026-02-03T00:00:00"/>
    <n v="0"/>
    <m/>
    <n v="65.560887268518854"/>
    <s v="Nợ quá hạn từ 60 ngày đến 90 ngày"/>
    <d v="2026-02-03T00:00:00"/>
    <d v="1899-12-30T00:00:00"/>
    <m/>
    <m/>
    <x v="17"/>
    <x v="17"/>
    <m/>
  </r>
  <r>
    <x v="231"/>
    <x v="53"/>
    <d v="2026-02-03T00:00:00"/>
    <s v="SG/HTRS114400CU"/>
    <d v="2026-02-03T00:00:00"/>
    <m/>
    <s v="ĐÃ KIỂM TRA - HÀNG TRẢ - PHIẾU: RS114400CU - 156 BÙI THỊ XUÂN - PHIẾU NGÀY: 03/02"/>
    <n v="16759"/>
    <n v="0"/>
    <n v="1341"/>
    <n v="18100"/>
    <s v="Hàng trả"/>
    <m/>
    <m/>
    <n v="0"/>
    <n v="-18100"/>
    <n v="0"/>
    <n v="-18100"/>
    <d v="2026-02-03T00:00:00"/>
    <m/>
    <d v="2026-02-03T00:00:00"/>
    <n v="0"/>
    <m/>
    <n v="65.560887268518854"/>
    <s v="Nợ quá hạn từ 60 ngày đến 90 ngày"/>
    <d v="2026-02-03T00:00:00"/>
    <d v="1899-12-30T00:00:00"/>
    <m/>
    <m/>
    <x v="17"/>
    <x v="17"/>
    <m/>
  </r>
  <r>
    <x v="231"/>
    <x v="53"/>
    <d v="2026-02-03T00:00:00"/>
    <s v="SG/HTRS1171002M"/>
    <d v="2026-02-03T00:00:00"/>
    <m/>
    <s v="ĐÃ KIỂM TRA - HÀNG TRẢ - PHIẾU : RS1171002M - 137 NGUYỄN ĐỨC CẢNH D7 - PHIẾU NGÀY: 03/02"/>
    <n v="47643"/>
    <n v="0"/>
    <n v="3811"/>
    <n v="51454"/>
    <s v="Hàng trả"/>
    <m/>
    <m/>
    <n v="0"/>
    <n v="-51454"/>
    <n v="0"/>
    <n v="-51454"/>
    <d v="2026-02-03T00:00:00"/>
    <m/>
    <d v="2026-02-03T00:00:00"/>
    <n v="0"/>
    <m/>
    <n v="65.560887268518854"/>
    <s v="Nợ quá hạn từ 60 ngày đến 90 ngày"/>
    <d v="2026-02-03T00:00:00"/>
    <d v="1899-12-30T00:00:00"/>
    <m/>
    <m/>
    <x v="17"/>
    <x v="17"/>
    <m/>
  </r>
  <r>
    <x v="231"/>
    <x v="53"/>
    <d v="2026-02-04T00:00:00"/>
    <s v="BH04794"/>
    <d v="2026-02-11T00:00:00"/>
    <n v="10746"/>
    <s v="PG0000AYDR"/>
    <n v="3216978"/>
    <n v="0"/>
    <n v="257358"/>
    <n v="3474336"/>
    <s v="Bán hàng"/>
    <m/>
    <m/>
    <n v="0"/>
    <n v="3474336"/>
    <n v="0"/>
    <n v="3474336"/>
    <d v="2026-02-11T00:00:00"/>
    <m/>
    <d v="2026-02-11T00:00:00"/>
    <n v="0"/>
    <m/>
    <n v="57.560887268518854"/>
    <s v="Nợ quá hạn từ 30 ngày đến 60 ngày"/>
    <d v="2026-02-11T00:00:00"/>
    <d v="1899-12-30T00:00:00"/>
    <m/>
    <m/>
    <x v="17"/>
    <x v="17"/>
    <m/>
  </r>
  <r>
    <x v="231"/>
    <x v="53"/>
    <d v="2026-02-04T00:00:00"/>
    <s v="SG/HTRS108100ZI"/>
    <d v="2026-02-04T00:00:00"/>
    <m/>
    <s v="ĐÃ KIỂM TRA - HÀNG TRẢ - PHIẾU : RS108100ZI - PHIẾU NGÀY : 04/2 - TÒA S2.01 VINHOMES GRAND PARK, NGUYỄN XIỂN"/>
    <n v="30884"/>
    <n v="0"/>
    <n v="2471"/>
    <n v="33355"/>
    <s v="Hàng trả"/>
    <m/>
    <m/>
    <n v="0"/>
    <n v="-33355"/>
    <n v="0"/>
    <n v="-33355"/>
    <d v="2026-02-04T00:00:00"/>
    <m/>
    <d v="2026-02-04T00:00:00"/>
    <n v="0"/>
    <m/>
    <n v="64.560887268518854"/>
    <s v="Nợ quá hạn từ 60 ngày đến 90 ngày"/>
    <d v="2026-02-04T00:00:00"/>
    <d v="1899-12-30T00:00:00"/>
    <m/>
    <m/>
    <x v="17"/>
    <x v="17"/>
    <m/>
  </r>
  <r>
    <x v="231"/>
    <x v="53"/>
    <d v="2026-02-04T00:00:00"/>
    <s v="SG/HTRS110101MV"/>
    <d v="2026-02-04T00:00:00"/>
    <m/>
    <s v="ĐÃ KIỂM TRA - HÀNG TRẢ - PHIẾU : RS110101MV - PHIẾU NGÀY: 04/02 - 76 MAN THIỆN"/>
    <n v="33518"/>
    <n v="0"/>
    <n v="2681"/>
    <n v="36199"/>
    <s v="Hàng trả"/>
    <m/>
    <m/>
    <n v="0"/>
    <n v="-36199"/>
    <n v="0"/>
    <n v="-36199"/>
    <d v="2026-02-04T00:00:00"/>
    <m/>
    <d v="2026-02-04T00:00:00"/>
    <n v="0"/>
    <m/>
    <n v="64.560887268518854"/>
    <s v="Nợ quá hạn từ 60 ngày đến 90 ngày"/>
    <d v="2026-02-04T00:00:00"/>
    <d v="1899-12-30T00:00:00"/>
    <m/>
    <m/>
    <x v="17"/>
    <x v="17"/>
    <m/>
  </r>
  <r>
    <x v="232"/>
    <x v="54"/>
    <d v="2026-02-04T00:00:00"/>
    <s v="SG/HTRS1B04003A"/>
    <d v="2026-02-04T00:00:00"/>
    <m/>
    <s v="ĐÃ KIỂM TRA - HÀNG TRẢ - PHIẾU : RS1B04003A - PHIẾU NGÀY: 04/02 - 40A-40B KHU CĂN HỘ BCONS, 40 ĐƯỜNG THỐNG NHẤT"/>
    <n v="16759"/>
    <n v="0"/>
    <n v="1341"/>
    <n v="18100"/>
    <s v="Hàng trả"/>
    <m/>
    <m/>
    <n v="0"/>
    <n v="-18100"/>
    <n v="0"/>
    <n v="-18100"/>
    <d v="2026-02-04T00:00:00"/>
    <m/>
    <d v="2026-02-04T00:00:00"/>
    <n v="0"/>
    <m/>
    <n v="64.560887268518854"/>
    <s v="Nợ quá hạn từ 60 ngày đến 90 ngày"/>
    <d v="2026-02-04T00:00:00"/>
    <d v="1899-12-30T00:00:00"/>
    <m/>
    <m/>
    <x v="17"/>
    <x v="17"/>
    <m/>
  </r>
  <r>
    <x v="231"/>
    <x v="53"/>
    <d v="2026-02-05T00:00:00"/>
    <s v="SG/HTRS10480139"/>
    <d v="2026-02-05T00:00:00"/>
    <m/>
    <s v="ĐÃ KIỂM TRA - HÀNG TRẢ - PHIẾU: RS10480139 - ĐƯỜNG D1 , KHU CÔNG NGHỆ CAO - PHIẾU: 5/2"/>
    <n v="16759"/>
    <n v="0"/>
    <n v="1341"/>
    <n v="18100"/>
    <s v="Hàng trả"/>
    <m/>
    <m/>
    <n v="0"/>
    <n v="-18100"/>
    <n v="0"/>
    <n v="-18100"/>
    <d v="2026-02-05T00:00:00"/>
    <m/>
    <d v="2026-02-05T00:00:00"/>
    <n v="0"/>
    <m/>
    <n v="63.560887268518854"/>
    <s v="Nợ quá hạn từ 60 ngày đến 90 ngày"/>
    <d v="2026-02-05T00:00:00"/>
    <d v="1899-12-30T00:00:00"/>
    <m/>
    <m/>
    <x v="17"/>
    <x v="17"/>
    <m/>
  </r>
  <r>
    <x v="235"/>
    <x v="110"/>
    <d v="2026-02-06T00:00:00"/>
    <s v="HN/HTRS30040027"/>
    <d v="2026-02-06T00:00:00"/>
    <m/>
    <s v="ĐÃ KIỂM TRA - HÀNG TRẢ - PHIẾU: RS30040027 - SỐ 5 BÀ TRIỆU - PHIẾU NGÀY: 06/02"/>
    <n v="61768"/>
    <n v="0"/>
    <n v="4941"/>
    <n v="66709"/>
    <s v="Hàng trả"/>
    <m/>
    <m/>
    <n v="0"/>
    <n v="-66709"/>
    <n v="0"/>
    <n v="-66709"/>
    <d v="2026-02-06T00:00:00"/>
    <m/>
    <d v="2026-02-06T00:00:00"/>
    <n v="0"/>
    <m/>
    <n v="62.560887268518854"/>
    <s v="Nợ quá hạn từ 60 ngày đến 90 ngày"/>
    <d v="2026-02-06T00:00:00"/>
    <d v="1899-12-30T00:00:00"/>
    <m/>
    <m/>
    <x v="17"/>
    <x v="17"/>
    <m/>
  </r>
  <r>
    <x v="235"/>
    <x v="110"/>
    <d v="2026-02-06T00:00:00"/>
    <s v="HN/HTRS30040028"/>
    <d v="2026-02-06T00:00:00"/>
    <m/>
    <s v="ĐÃ KIỂM TR - HÀNG TRẢ - PHIẾU : RS30040028 - SỐ 5 BÀ TRIỆU - PHIẾU NGÀY : 06/02"/>
    <n v="33518"/>
    <n v="0"/>
    <n v="2681"/>
    <n v="36199"/>
    <s v="Hàng trả"/>
    <m/>
    <m/>
    <n v="0"/>
    <n v="-36199"/>
    <n v="0"/>
    <n v="-36199"/>
    <d v="2026-02-06T00:00:00"/>
    <m/>
    <d v="2026-02-06T00:00:00"/>
    <n v="0"/>
    <m/>
    <n v="62.560887268518854"/>
    <s v="Nợ quá hạn từ 60 ngày đến 90 ngày"/>
    <d v="2026-02-06T00:00:00"/>
    <d v="1899-12-30T00:00:00"/>
    <m/>
    <m/>
    <x v="17"/>
    <x v="17"/>
    <m/>
  </r>
  <r>
    <x v="231"/>
    <x v="53"/>
    <d v="2026-02-06T00:00:00"/>
    <s v="SG/HTRS112800D6"/>
    <d v="2026-02-06T00:00:00"/>
    <m/>
    <s v="ĐÃ KIỂM TRA - HÀNG TRẢ - PHIẾU: RS112800D6 - 74 VÕ VĂN TẦN - PHIẾU NGÀY : 06/02"/>
    <n v="59151"/>
    <n v="0"/>
    <n v="4732"/>
    <n v="63883"/>
    <s v="Hàng trả"/>
    <m/>
    <m/>
    <n v="0"/>
    <n v="-63883"/>
    <n v="0"/>
    <n v="-63883"/>
    <d v="2026-02-06T00:00:00"/>
    <m/>
    <d v="2026-02-06T00:00:00"/>
    <n v="0"/>
    <m/>
    <n v="62.560887268518854"/>
    <s v="Nợ quá hạn từ 60 ngày đến 90 ngày"/>
    <d v="2026-02-06T00:00:00"/>
    <d v="1899-12-30T00:00:00"/>
    <m/>
    <m/>
    <x v="17"/>
    <x v="17"/>
    <m/>
  </r>
  <r>
    <x v="231"/>
    <x v="53"/>
    <d v="2026-02-07T00:00:00"/>
    <s v="BH04809"/>
    <d v="2026-02-11T00:00:00"/>
    <n v="10762"/>
    <s v="PG0000AZFR"/>
    <n v="2958948"/>
    <n v="0"/>
    <n v="236716"/>
    <n v="3195664"/>
    <s v="Bán hàng"/>
    <m/>
    <m/>
    <n v="0"/>
    <n v="3195664"/>
    <n v="0"/>
    <n v="3195664"/>
    <d v="2026-02-11T00:00:00"/>
    <m/>
    <d v="2026-02-11T00:00:00"/>
    <n v="0"/>
    <m/>
    <n v="57.560887268518854"/>
    <s v="Nợ quá hạn từ 30 ngày đến 60 ngày"/>
    <d v="2026-02-11T00:00:00"/>
    <d v="1899-12-30T00:00:00"/>
    <m/>
    <m/>
    <x v="17"/>
    <x v="17"/>
    <m/>
  </r>
  <r>
    <x v="232"/>
    <x v="54"/>
    <d v="2026-02-07T00:00:00"/>
    <s v="BH04810"/>
    <d v="2026-02-11T00:00:00"/>
    <n v="10763"/>
    <s v="PG0000AZCG"/>
    <n v="358560"/>
    <n v="0"/>
    <n v="28685"/>
    <n v="387245"/>
    <s v="Bán hàng"/>
    <m/>
    <m/>
    <n v="0"/>
    <n v="387245"/>
    <n v="0"/>
    <n v="387245"/>
    <d v="2026-02-11T00:00:00"/>
    <m/>
    <d v="2026-02-11T00:00:00"/>
    <n v="0"/>
    <m/>
    <n v="57.560887268518854"/>
    <s v="Nợ quá hạn từ 30 ngày đến 60 ngày"/>
    <d v="2026-02-11T00:00:00"/>
    <d v="1899-12-30T00:00:00"/>
    <m/>
    <m/>
    <x v="17"/>
    <x v="17"/>
    <m/>
  </r>
  <r>
    <x v="231"/>
    <x v="53"/>
    <d v="2026-02-07T00:00:00"/>
    <s v="SG/HTRS102000YM"/>
    <d v="2026-02-07T00:00:00"/>
    <m/>
    <s v="ĐÃ KIỂM TRA - HÀNG TRẢ - PHIẾU: RS10200YM - 21B HẬU GIANG - PHIẾU NGÀY: 07/02"/>
    <n v="33518"/>
    <n v="0"/>
    <n v="2681"/>
    <n v="36199"/>
    <s v="Hàng trả"/>
    <m/>
    <m/>
    <n v="0"/>
    <n v="-36199"/>
    <n v="0"/>
    <n v="-36199"/>
    <d v="2026-02-07T00:00:00"/>
    <m/>
    <d v="2026-02-07T00:00:00"/>
    <n v="0"/>
    <m/>
    <n v="61.560887268518854"/>
    <s v="Nợ quá hạn từ 60 ngày đến 90 ngày"/>
    <d v="2026-02-07T00:00:00"/>
    <d v="1899-12-30T00:00:00"/>
    <m/>
    <m/>
    <x v="17"/>
    <x v="17"/>
    <m/>
  </r>
  <r>
    <x v="231"/>
    <x v="53"/>
    <d v="2026-02-07T00:00:00"/>
    <s v="SG/HTRS1136005O"/>
    <d v="2026-02-07T00:00:00"/>
    <m/>
    <s v="ĐÃ KIỂM TRA - HÀNG TRẢ - PHIẾU : RS1136005O - SỐ 26-28 ĐÔNG DU - PHIẾU NGÀY: 07/2"/>
    <n v="61768"/>
    <n v="0"/>
    <n v="4941"/>
    <n v="66709"/>
    <s v="Hàng trả"/>
    <m/>
    <m/>
    <n v="0"/>
    <n v="-66709"/>
    <n v="0"/>
    <n v="-66709"/>
    <d v="2026-02-07T00:00:00"/>
    <m/>
    <d v="2026-02-07T00:00:00"/>
    <n v="0"/>
    <m/>
    <n v="61.560887268518854"/>
    <s v="Nợ quá hạn từ 60 ngày đến 90 ngày"/>
    <d v="2026-02-07T00:00:00"/>
    <d v="1899-12-30T00:00:00"/>
    <m/>
    <m/>
    <x v="17"/>
    <x v="17"/>
    <m/>
  </r>
  <r>
    <x v="231"/>
    <x v="53"/>
    <d v="2026-02-08T00:00:00"/>
    <s v="SG/HTRS107601M3"/>
    <d v="2026-02-08T00:00:00"/>
    <m/>
    <s v="ĐÃ KIỂM TRA - HÀNG TRẢ - PHIẾU: RS107601M3 - PHIẾU NGÀY : 08/02 - TÒA S3.05 VINHOMES GRAND PARK , NGUYỄ XIỂN"/>
    <n v="16759"/>
    <n v="0"/>
    <n v="1341"/>
    <n v="18100"/>
    <s v="Hàng trả"/>
    <m/>
    <m/>
    <n v="0"/>
    <n v="-18100"/>
    <n v="0"/>
    <n v="-18100"/>
    <d v="2026-02-08T00:00:00"/>
    <m/>
    <d v="2026-02-08T00:00:00"/>
    <n v="0"/>
    <m/>
    <n v="60.560887268518854"/>
    <s v="Nợ quá hạn từ 60 ngày đến 90 ngày"/>
    <d v="2026-02-08T00:00:00"/>
    <d v="1899-12-30T00:00:00"/>
    <m/>
    <m/>
    <x v="17"/>
    <x v="17"/>
    <m/>
  </r>
  <r>
    <x v="231"/>
    <x v="53"/>
    <d v="2026-02-09T00:00:00"/>
    <s v="BH04589"/>
    <d v="2026-02-09T00:00:00"/>
    <n v="10474"/>
    <s v="PG0000AUCS"/>
    <n v="5027127"/>
    <n v="0"/>
    <n v="402170"/>
    <n v="5429297"/>
    <s v="Bán hàng"/>
    <m/>
    <m/>
    <n v="0"/>
    <n v="5429297"/>
    <n v="0"/>
    <n v="5429297"/>
    <d v="2026-02-09T00:00:00"/>
    <m/>
    <d v="2026-02-09T00:00:00"/>
    <n v="0"/>
    <m/>
    <n v="59.560887268518854"/>
    <s v="Nợ quá hạn từ 30 ngày đến 60 ngày"/>
    <d v="2026-02-09T00:00:00"/>
    <d v="1899-12-30T00:00:00"/>
    <m/>
    <m/>
    <x v="17"/>
    <x v="17"/>
    <m/>
  </r>
  <r>
    <x v="232"/>
    <x v="54"/>
    <d v="2026-02-09T00:00:00"/>
    <s v="BH04591"/>
    <d v="2026-02-09T00:00:00"/>
    <n v="10477"/>
    <s v="PG0000AU9A"/>
    <n v="513271"/>
    <n v="0"/>
    <n v="41062"/>
    <n v="554333"/>
    <s v="Bán hàng"/>
    <m/>
    <m/>
    <n v="0"/>
    <n v="554333"/>
    <n v="0"/>
    <n v="554333"/>
    <d v="2026-02-09T00:00:00"/>
    <m/>
    <d v="2026-02-09T00:00:00"/>
    <n v="0"/>
    <m/>
    <n v="59.560887268518854"/>
    <s v="Nợ quá hạn từ 30 ngày đến 60 ngày"/>
    <d v="2026-02-09T00:00:00"/>
    <d v="1899-12-30T00:00:00"/>
    <m/>
    <m/>
    <x v="17"/>
    <x v="17"/>
    <m/>
  </r>
  <r>
    <x v="231"/>
    <x v="53"/>
    <d v="2026-02-09T00:00:00"/>
    <s v="BH04593"/>
    <d v="2026-02-09T00:00:00"/>
    <n v="10479"/>
    <s v="PG0000AVRH"/>
    <n v="5855299"/>
    <n v="0"/>
    <n v="468424"/>
    <n v="6323723"/>
    <s v="Bán hàng"/>
    <m/>
    <m/>
    <n v="0"/>
    <n v="6323723"/>
    <n v="0"/>
    <n v="6323723"/>
    <d v="2026-02-09T00:00:00"/>
    <m/>
    <d v="2026-02-09T00:00:00"/>
    <n v="0"/>
    <m/>
    <n v="59.560887268518854"/>
    <s v="Nợ quá hạn từ 30 ngày đến 60 ngày"/>
    <d v="2026-02-09T00:00:00"/>
    <d v="1899-12-30T00:00:00"/>
    <m/>
    <m/>
    <x v="17"/>
    <x v="17"/>
    <m/>
  </r>
  <r>
    <x v="232"/>
    <x v="54"/>
    <d v="2026-02-09T00:00:00"/>
    <s v="BH04594"/>
    <d v="2026-02-09T00:00:00"/>
    <n v="10480"/>
    <s v="PG0000AVOA"/>
    <n v="555826"/>
    <n v="0"/>
    <n v="44466"/>
    <n v="600292"/>
    <s v="Bán hàng"/>
    <m/>
    <m/>
    <n v="0"/>
    <n v="600292"/>
    <n v="0"/>
    <n v="600292"/>
    <d v="2026-02-09T00:00:00"/>
    <m/>
    <d v="2026-02-09T00:00:00"/>
    <n v="0"/>
    <m/>
    <n v="59.560887268518854"/>
    <s v="Nợ quá hạn từ 30 ngày đến 60 ngày"/>
    <d v="2026-02-09T00:00:00"/>
    <d v="1899-12-30T00:00:00"/>
    <m/>
    <m/>
    <x v="17"/>
    <x v="17"/>
    <m/>
  </r>
  <r>
    <x v="231"/>
    <x v="53"/>
    <d v="2026-02-09T00:00:00"/>
    <s v="BH04595"/>
    <d v="2026-02-09T00:00:00"/>
    <n v="10482"/>
    <s v="PG0000AWZW"/>
    <n v="3622204"/>
    <n v="0"/>
    <n v="289776"/>
    <n v="3911980"/>
    <s v="Bán hàng"/>
    <m/>
    <m/>
    <n v="0"/>
    <n v="3911980"/>
    <n v="0"/>
    <n v="3911980"/>
    <d v="2026-02-09T00:00:00"/>
    <m/>
    <d v="2026-02-09T00:00:00"/>
    <n v="0"/>
    <m/>
    <n v="59.560887268518854"/>
    <s v="Nợ quá hạn từ 30 ngày đến 60 ngày"/>
    <d v="2026-02-09T00:00:00"/>
    <d v="1899-12-30T00:00:00"/>
    <m/>
    <m/>
    <x v="17"/>
    <x v="17"/>
    <m/>
  </r>
  <r>
    <x v="232"/>
    <x v="54"/>
    <d v="2026-02-09T00:00:00"/>
    <s v="BH04596"/>
    <d v="2026-02-09T00:00:00"/>
    <n v="10483"/>
    <s v="PG0000AWWJ"/>
    <n v="615431"/>
    <n v="0"/>
    <n v="49234"/>
    <n v="664665"/>
    <s v="Bán hàng"/>
    <m/>
    <m/>
    <n v="0"/>
    <n v="664665"/>
    <n v="0"/>
    <n v="664665"/>
    <d v="2026-02-09T00:00:00"/>
    <m/>
    <d v="2026-02-09T00:00:00"/>
    <n v="0"/>
    <m/>
    <n v="59.560887268518854"/>
    <s v="Nợ quá hạn từ 30 ngày đến 60 ngày"/>
    <d v="2026-02-09T00:00:00"/>
    <d v="1899-12-30T00:00:00"/>
    <m/>
    <m/>
    <x v="17"/>
    <x v="17"/>
    <m/>
  </r>
  <r>
    <x v="231"/>
    <x v="53"/>
    <d v="2026-02-09T00:00:00"/>
    <s v="BH04603"/>
    <d v="2026-02-09T00:00:00"/>
    <n v="229"/>
    <s v="Điều chỉnh giảm về 0 do xuất sai giá"/>
    <n v="-5619445"/>
    <n v="0"/>
    <n v="-449556"/>
    <n v="-6069001"/>
    <s v="Bán hàng"/>
    <m/>
    <m/>
    <n v="0"/>
    <n v="-6069001"/>
    <n v="0"/>
    <n v="-6069001"/>
    <d v="2026-02-09T00:00:00"/>
    <m/>
    <d v="2026-02-09T00:00:00"/>
    <n v="0"/>
    <m/>
    <n v="59.560887268518854"/>
    <s v="Nợ quá hạn từ 30 ngày đến 60 ngày"/>
    <d v="2026-02-09T00:00:00"/>
    <d v="1899-12-30T00:00:00"/>
    <m/>
    <m/>
    <x v="17"/>
    <x v="17"/>
    <m/>
  </r>
  <r>
    <x v="232"/>
    <x v="54"/>
    <d v="2026-02-09T00:00:00"/>
    <s v="BH04604"/>
    <d v="2026-02-09T00:00:00"/>
    <n v="230"/>
    <s v="Điều chỉnh giảm về 0 do xuất sai giá"/>
    <n v="-609265"/>
    <n v="0"/>
    <n v="-48741"/>
    <n v="-658006"/>
    <s v="Bán hàng"/>
    <m/>
    <m/>
    <n v="0"/>
    <n v="-658006"/>
    <n v="0"/>
    <n v="-658006"/>
    <d v="2026-02-09T00:00:00"/>
    <m/>
    <d v="2026-02-09T00:00:00"/>
    <n v="0"/>
    <m/>
    <n v="59.560887268518854"/>
    <s v="Nợ quá hạn từ 30 ngày đến 60 ngày"/>
    <d v="2026-02-09T00:00:00"/>
    <d v="1899-12-30T00:00:00"/>
    <m/>
    <m/>
    <x v="17"/>
    <x v="17"/>
    <m/>
  </r>
  <r>
    <x v="231"/>
    <x v="53"/>
    <d v="2026-02-09T00:00:00"/>
    <s v="BH04605"/>
    <d v="2026-02-09T00:00:00"/>
    <n v="231"/>
    <s v="Điều chỉnh giảm về 0 do xuất sai giá"/>
    <n v="-6555201"/>
    <n v="0"/>
    <n v="-524416"/>
    <n v="-7079617"/>
    <s v="Bán hàng"/>
    <m/>
    <m/>
    <n v="0"/>
    <n v="-7079617"/>
    <n v="0"/>
    <n v="-7079617"/>
    <d v="2026-02-09T00:00:00"/>
    <m/>
    <d v="2026-02-09T00:00:00"/>
    <n v="0"/>
    <m/>
    <n v="59.560887268518854"/>
    <s v="Nợ quá hạn từ 30 ngày đến 60 ngày"/>
    <d v="2026-02-09T00:00:00"/>
    <d v="1899-12-30T00:00:00"/>
    <m/>
    <m/>
    <x v="17"/>
    <x v="17"/>
    <m/>
  </r>
  <r>
    <x v="232"/>
    <x v="54"/>
    <d v="2026-02-09T00:00:00"/>
    <s v="BH04606"/>
    <d v="2026-02-09T00:00:00"/>
    <n v="232"/>
    <s v="Điều chỉnh giảm về 0 do xuất sai giá"/>
    <n v="-597798"/>
    <n v="0"/>
    <n v="-47824"/>
    <n v="-645622"/>
    <s v="Bán hàng"/>
    <m/>
    <m/>
    <n v="0"/>
    <n v="-645622"/>
    <n v="0"/>
    <n v="-645622"/>
    <d v="2026-02-09T00:00:00"/>
    <m/>
    <d v="2026-02-09T00:00:00"/>
    <n v="0"/>
    <m/>
    <n v="59.560887268518854"/>
    <s v="Nợ quá hạn từ 30 ngày đến 60 ngày"/>
    <d v="2026-02-09T00:00:00"/>
    <d v="1899-12-30T00:00:00"/>
    <m/>
    <m/>
    <x v="17"/>
    <x v="17"/>
    <m/>
  </r>
  <r>
    <x v="231"/>
    <x v="53"/>
    <d v="2026-02-09T00:00:00"/>
    <s v="BH04607"/>
    <d v="2026-02-09T00:00:00"/>
    <n v="233"/>
    <s v="Điều chỉnh giảm về 0 do xuất sai giá"/>
    <n v="-3938768"/>
    <n v="0"/>
    <n v="-315101"/>
    <n v="-4253869"/>
    <s v="Bán hàng"/>
    <m/>
    <m/>
    <n v="0"/>
    <n v="-4253869"/>
    <n v="0"/>
    <n v="-4253869"/>
    <d v="2026-02-09T00:00:00"/>
    <m/>
    <d v="2026-02-09T00:00:00"/>
    <n v="0"/>
    <m/>
    <n v="59.560887268518854"/>
    <s v="Nợ quá hạn từ 30 ngày đến 60 ngày"/>
    <d v="2026-02-09T00:00:00"/>
    <d v="1899-12-30T00:00:00"/>
    <m/>
    <m/>
    <x v="17"/>
    <x v="17"/>
    <m/>
  </r>
  <r>
    <x v="232"/>
    <x v="54"/>
    <d v="2026-02-09T00:00:00"/>
    <s v="BH04608"/>
    <d v="2026-02-09T00:00:00"/>
    <n v="234"/>
    <s v="Điều chỉnh giảm về 0 do xuất sai giá"/>
    <n v="-663965"/>
    <n v="0"/>
    <n v="-53117"/>
    <n v="-717082"/>
    <s v="Bán hàng"/>
    <m/>
    <m/>
    <n v="0"/>
    <n v="-717082"/>
    <n v="0"/>
    <n v="-717082"/>
    <d v="2026-02-09T00:00:00"/>
    <m/>
    <d v="2026-02-09T00:00:00"/>
    <n v="0"/>
    <m/>
    <n v="59.560887268518854"/>
    <s v="Nợ quá hạn từ 30 ngày đến 60 ngày"/>
    <d v="2026-02-09T00:00:00"/>
    <d v="1899-12-30T00:00:00"/>
    <m/>
    <m/>
    <x v="17"/>
    <x v="17"/>
    <m/>
  </r>
  <r>
    <x v="235"/>
    <x v="110"/>
    <d v="2026-02-09T00:00:00"/>
    <s v="bh16687"/>
    <d v="2026-02-09T00:00:00"/>
    <n v="228"/>
    <s v="Điều chỉnh giảm về 0 do xuất sai giá"/>
    <n v="-624531"/>
    <n v="0"/>
    <n v="-49962"/>
    <n v="-674493"/>
    <s v="Bán hàng"/>
    <m/>
    <m/>
    <n v="0"/>
    <n v="-674493"/>
    <n v="0"/>
    <n v="-674493"/>
    <d v="2026-02-09T00:00:00"/>
    <m/>
    <d v="2026-02-09T00:00:00"/>
    <n v="0"/>
    <m/>
    <n v="59.560887268518854"/>
    <s v="Nợ quá hạn từ 30 ngày đến 60 ngày"/>
    <d v="2026-02-09T00:00:00"/>
    <d v="1899-12-30T00:00:00"/>
    <m/>
    <m/>
    <x v="17"/>
    <x v="17"/>
    <m/>
  </r>
  <r>
    <x v="235"/>
    <x v="110"/>
    <d v="2026-02-09T00:00:00"/>
    <s v="bh16825"/>
    <d v="2026-02-09T00:00:00"/>
    <n v="10473"/>
    <s v="PG0000ATQY"/>
    <n v="581913"/>
    <n v="0"/>
    <n v="46553"/>
    <n v="628466"/>
    <s v="Bán hàng"/>
    <m/>
    <m/>
    <n v="0"/>
    <n v="628466"/>
    <n v="0"/>
    <n v="628466"/>
    <d v="2026-02-09T00:00:00"/>
    <m/>
    <d v="2026-02-09T00:00:00"/>
    <n v="0"/>
    <m/>
    <n v="59.560887268518854"/>
    <s v="Nợ quá hạn từ 30 ngày đến 60 ngày"/>
    <d v="2026-02-09T00:00:00"/>
    <d v="1899-12-30T00:00:00"/>
    <m/>
    <m/>
    <x v="17"/>
    <x v="17"/>
    <m/>
  </r>
  <r>
    <x v="231"/>
    <x v="53"/>
    <d v="2026-02-09T00:00:00"/>
    <s v="SG/HTRS101001IN"/>
    <d v="2026-02-09T00:00:00"/>
    <m/>
    <s v="ĐÃ KIỂM TRA - HÀNG TRẢ - PHIẾU : RS1010011N - TẦNG 1, LÔ CR3-1-A , 103 TÔN DẬT TIÊN - PHIẾU NGÀY: 09/02"/>
    <n v="106116"/>
    <n v="0"/>
    <n v="8489"/>
    <n v="114605"/>
    <s v="Hàng trả"/>
    <m/>
    <m/>
    <n v="0"/>
    <n v="-114605"/>
    <n v="0"/>
    <n v="-114605"/>
    <d v="2026-02-09T00:00:00"/>
    <m/>
    <d v="2026-02-09T00:00:00"/>
    <n v="0"/>
    <m/>
    <n v="59.560887268518854"/>
    <s v="Nợ quá hạn từ 30 ngày đến 60 ngày"/>
    <d v="2026-02-09T00:00:00"/>
    <d v="1899-12-30T00:00:00"/>
    <m/>
    <m/>
    <x v="17"/>
    <x v="17"/>
    <m/>
  </r>
  <r>
    <x v="231"/>
    <x v="53"/>
    <d v="2026-02-09T00:00:00"/>
    <s v="SG/HTRS101001IP"/>
    <d v="2026-02-09T00:00:00"/>
    <m/>
    <s v="ĐÃ KIỂM TRA - HÀNG TRẢ - PHIẾU : RS101001IP - TÀNG 1, LÔ CR3-1A, 103 TÔN DẬT TIÊN - PHIẾU NGÀY: 09/02"/>
    <n v="33518"/>
    <n v="0"/>
    <n v="2681"/>
    <n v="36199"/>
    <s v="Hàng trả"/>
    <m/>
    <m/>
    <n v="0"/>
    <n v="-36199"/>
    <n v="0"/>
    <n v="-36199"/>
    <d v="2026-02-09T00:00:00"/>
    <m/>
    <d v="2026-02-09T00:00:00"/>
    <n v="0"/>
    <m/>
    <n v="59.560887268518854"/>
    <s v="Nợ quá hạn từ 30 ngày đến 60 ngày"/>
    <d v="2026-02-09T00:00:00"/>
    <d v="1899-12-30T00:00:00"/>
    <m/>
    <m/>
    <x v="17"/>
    <x v="17"/>
    <m/>
  </r>
  <r>
    <x v="231"/>
    <x v="53"/>
    <d v="2026-02-09T00:00:00"/>
    <s v="SG/HTRS101001IQ"/>
    <d v="2026-02-09T00:00:00"/>
    <m/>
    <s v="ĐÃ KIỂM TRA - HÀNG TRẢ - PHIẾU : RS1010011Q - TẦNG 1, LÔ CR3-1-A , 103 TÔN DẬT TIÊN - PHIẾU NGÀY: 09/02"/>
    <n v="30884"/>
    <n v="0"/>
    <n v="2471"/>
    <n v="33355"/>
    <s v="Hàng trả"/>
    <m/>
    <m/>
    <n v="0"/>
    <n v="-33355"/>
    <n v="0"/>
    <n v="-33355"/>
    <d v="2026-02-09T00:00:00"/>
    <m/>
    <d v="2026-02-09T00:00:00"/>
    <n v="0"/>
    <m/>
    <n v="59.560887268518854"/>
    <s v="Nợ quá hạn từ 30 ngày đến 60 ngày"/>
    <d v="2026-02-09T00:00:00"/>
    <d v="1899-12-30T00:00:00"/>
    <m/>
    <m/>
    <x v="17"/>
    <x v="17"/>
    <m/>
  </r>
  <r>
    <x v="231"/>
    <x v="53"/>
    <d v="2026-02-09T00:00:00"/>
    <s v="SG/HTRS101001IW"/>
    <d v="2026-02-09T00:00:00"/>
    <m/>
    <s v="ĐÃ KIỂM TRA - HÀNG TRẢ - PHIẾU : RS1010011W - TÀNG 1 , LÔ CR3-1-A , 103 TÔN DẬT TIÊN - PHIẾU NGÀY: 09/02"/>
    <n v="30884"/>
    <n v="0"/>
    <n v="2471"/>
    <n v="33355"/>
    <s v="Hàng trả"/>
    <m/>
    <m/>
    <n v="0"/>
    <n v="-33355"/>
    <n v="0"/>
    <n v="-33355"/>
    <d v="2026-02-09T00:00:00"/>
    <m/>
    <d v="2026-02-09T00:00:00"/>
    <n v="0"/>
    <m/>
    <n v="59.560887268518854"/>
    <s v="Nợ quá hạn từ 30 ngày đến 60 ngày"/>
    <d v="2026-02-09T00:00:00"/>
    <d v="1899-12-30T00:00:00"/>
    <m/>
    <m/>
    <x v="17"/>
    <x v="17"/>
    <m/>
  </r>
  <r>
    <x v="231"/>
    <x v="53"/>
    <d v="2026-02-09T00:00:00"/>
    <s v="SG/HTRS101001IZ"/>
    <d v="2026-02-09T00:00:00"/>
    <m/>
    <s v="ĐÃ KIỂM TRA - HÀNG TRẢ - PHIẾU : RS1010011Z - TẦNG 1 , LÔ CR3-1-A , 103 TÔN DẬT TIÊN - PHIẾU NGÀY: 09/02"/>
    <n v="30884"/>
    <n v="0"/>
    <n v="2471"/>
    <n v="33355"/>
    <s v="Hàng trả"/>
    <m/>
    <m/>
    <n v="0"/>
    <n v="-33355"/>
    <n v="0"/>
    <n v="-33355"/>
    <d v="2026-02-09T00:00:00"/>
    <m/>
    <d v="2026-02-09T00:00:00"/>
    <n v="0"/>
    <m/>
    <n v="59.560887268518854"/>
    <s v="Nợ quá hạn từ 30 ngày đến 60 ngày"/>
    <d v="2026-02-09T00:00:00"/>
    <d v="1899-12-30T00:00:00"/>
    <m/>
    <m/>
    <x v="17"/>
    <x v="17"/>
    <m/>
  </r>
  <r>
    <x v="231"/>
    <x v="53"/>
    <d v="2026-02-09T00:00:00"/>
    <s v="SG/HTRS101001J5"/>
    <d v="2026-02-09T00:00:00"/>
    <m/>
    <s v="ĐÃ KIỂM TRA - HÀNG TRẢ - PHIẾU: RS101001J5 - PHIẾU NGÀY: 09/02 - TẦNG 1, LÔ CR3-1-A , 103 TÔN DẬT TIÊN"/>
    <n v="33518"/>
    <n v="0"/>
    <n v="2681"/>
    <n v="36199"/>
    <s v="Hàng trả"/>
    <m/>
    <m/>
    <n v="0"/>
    <n v="-36199"/>
    <n v="0"/>
    <n v="-36199"/>
    <d v="2026-02-09T00:00:00"/>
    <m/>
    <d v="2026-02-09T00:00:00"/>
    <n v="0"/>
    <m/>
    <n v="59.560887268518854"/>
    <s v="Nợ quá hạn từ 30 ngày đến 60 ngày"/>
    <d v="2026-02-09T00:00:00"/>
    <d v="1899-12-30T00:00:00"/>
    <m/>
    <m/>
    <x v="17"/>
    <x v="17"/>
    <m/>
  </r>
  <r>
    <x v="231"/>
    <x v="53"/>
    <d v="2026-02-09T00:00:00"/>
    <s v="SG/HTRS101001J7"/>
    <d v="2026-02-09T00:00:00"/>
    <m/>
    <s v="ĐÃ KIỂM TRA - HÀNG TRẢ - PHIẾU : RS101001J7 - TẦNG 1, LÔ CR3-1-A , 103 TÔN DẬT TIÊN - PHIẾU NGÀY: 09/02"/>
    <n v="50277"/>
    <n v="0"/>
    <n v="4022"/>
    <n v="54299"/>
    <s v="Hàng trả"/>
    <m/>
    <m/>
    <n v="0"/>
    <n v="-54299"/>
    <n v="0"/>
    <n v="-54299"/>
    <d v="2026-02-09T00:00:00"/>
    <m/>
    <d v="2026-02-09T00:00:00"/>
    <n v="0"/>
    <m/>
    <n v="59.560887268518854"/>
    <s v="Nợ quá hạn từ 30 ngày đến 60 ngày"/>
    <d v="2026-02-09T00:00:00"/>
    <d v="1899-12-30T00:00:00"/>
    <m/>
    <m/>
    <x v="17"/>
    <x v="17"/>
    <m/>
  </r>
  <r>
    <x v="231"/>
    <x v="53"/>
    <d v="2026-02-09T00:00:00"/>
    <s v="SG/HTRS1031028V"/>
    <d v="2026-02-09T00:00:00"/>
    <m/>
    <s v="ĐÃ KIỂM TRA - HÀNG TRẢ - PHIẾU: RS1031028V - SỐ 01 TẦNG TRỆT, KHỐI THÁP A , MILENIUM MASTERI, 132 BẾN VÂN ĐỒN - PHIẾU NGÀY : 09/02"/>
    <n v="30884"/>
    <n v="0"/>
    <n v="2471"/>
    <n v="33355"/>
    <s v="Hàng trả"/>
    <m/>
    <m/>
    <n v="0"/>
    <n v="-33355"/>
    <n v="0"/>
    <n v="-33355"/>
    <d v="2026-02-09T00:00:00"/>
    <m/>
    <d v="2026-02-09T00:00:00"/>
    <n v="0"/>
    <m/>
    <n v="59.560887268518854"/>
    <s v="Nợ quá hạn từ 30 ngày đến 60 ngày"/>
    <d v="2026-02-09T00:00:00"/>
    <d v="1899-12-30T00:00:00"/>
    <m/>
    <m/>
    <x v="17"/>
    <x v="17"/>
    <m/>
  </r>
  <r>
    <x v="231"/>
    <x v="53"/>
    <d v="2026-02-09T00:00:00"/>
    <s v="SG/HTRS1031028X"/>
    <d v="2026-02-09T00:00:00"/>
    <m/>
    <s v="ĐÃ KIỂM TRA - HÀNG TRẢ - PHIẾU: RS1031028X - TẦNG TRỆT, KHỐI THÁP A, MILLENIUM , 132 BẾN VÂN ĐỒN - PHIẾU NGÀY : 09/02"/>
    <n v="16759"/>
    <n v="0"/>
    <n v="1341"/>
    <n v="18100"/>
    <s v="Hàng trả"/>
    <m/>
    <m/>
    <n v="0"/>
    <n v="-18100"/>
    <n v="0"/>
    <n v="-18100"/>
    <d v="2026-02-09T00:00:00"/>
    <m/>
    <d v="2026-02-09T00:00:00"/>
    <n v="0"/>
    <m/>
    <n v="59.560887268518854"/>
    <s v="Nợ quá hạn từ 30 ngày đến 60 ngày"/>
    <d v="2026-02-09T00:00:00"/>
    <d v="1899-12-30T00:00:00"/>
    <m/>
    <m/>
    <x v="17"/>
    <x v="17"/>
    <m/>
  </r>
  <r>
    <x v="231"/>
    <x v="53"/>
    <d v="2026-02-09T00:00:00"/>
    <s v="SG/HTRS1031028Y"/>
    <d v="2026-02-09T00:00:00"/>
    <m/>
    <s v="ĐÃ KIỂM TRA - HÀNG TRẢ - TẦNG TRỆT, KHỐI THÁP A , 132 BẾN VÂN ĐỒN - PHIẾU : RS1031028Y - PHIẾU NGÀY: 09/02"/>
    <n v="16759"/>
    <n v="0"/>
    <n v="1341"/>
    <n v="18100"/>
    <s v="Hàng trả"/>
    <m/>
    <m/>
    <n v="0"/>
    <n v="-18100"/>
    <n v="0"/>
    <n v="-18100"/>
    <d v="2026-02-09T00:00:00"/>
    <m/>
    <d v="2026-02-09T00:00:00"/>
    <n v="0"/>
    <m/>
    <n v="59.560887268518854"/>
    <s v="Nợ quá hạn từ 30 ngày đến 60 ngày"/>
    <d v="2026-02-09T00:00:00"/>
    <d v="1899-12-30T00:00:00"/>
    <m/>
    <m/>
    <x v="17"/>
    <x v="17"/>
    <m/>
  </r>
  <r>
    <x v="231"/>
    <x v="53"/>
    <d v="2026-02-09T00:00:00"/>
    <s v="SG/HTRS105901K3"/>
    <d v="2026-02-09T00:00:00"/>
    <m/>
    <s v="ĐÃ KIỂM TRA - HÀNG TRẢ - PHIẾU : RS105901K3 - 420 NGUYỄN THỊ MINH KHAI - PHIẾU NGÀY : 09/02"/>
    <n v="33518"/>
    <n v="0"/>
    <n v="2681"/>
    <n v="36199"/>
    <s v="Hàng trả"/>
    <m/>
    <m/>
    <n v="0"/>
    <n v="-36199"/>
    <n v="0"/>
    <n v="-36199"/>
    <d v="2026-02-09T00:00:00"/>
    <m/>
    <d v="2026-02-09T00:00:00"/>
    <n v="0"/>
    <m/>
    <n v="59.560887268518854"/>
    <s v="Nợ quá hạn từ 30 ngày đến 60 ngày"/>
    <d v="2026-02-09T00:00:00"/>
    <d v="1899-12-30T00:00:00"/>
    <m/>
    <m/>
    <x v="17"/>
    <x v="17"/>
    <m/>
  </r>
  <r>
    <x v="231"/>
    <x v="53"/>
    <d v="2026-02-09T00:00:00"/>
    <s v="SG/HTRS111300X0"/>
    <d v="2026-02-09T00:00:00"/>
    <m/>
    <s v="ĐÃ KIỂM TRA - HÀNG TRẢ - PHIẾU : RS111300XO - SỐ 138-138A TRỊNH ĐÌNH TRỌNG - PHIẾU NGÀY: 09/02"/>
    <n v="106116"/>
    <n v="0"/>
    <n v="8489"/>
    <n v="114605"/>
    <s v="Hàng trả"/>
    <m/>
    <m/>
    <n v="0"/>
    <n v="-114605"/>
    <n v="0"/>
    <n v="-114605"/>
    <d v="2026-02-09T00:00:00"/>
    <m/>
    <d v="2026-02-09T00:00:00"/>
    <n v="0"/>
    <m/>
    <n v="59.560887268518854"/>
    <s v="Nợ quá hạn từ 30 ngày đến 60 ngày"/>
    <d v="2026-02-09T00:00:00"/>
    <d v="1899-12-30T00:00:00"/>
    <m/>
    <m/>
    <x v="17"/>
    <x v="17"/>
    <m/>
  </r>
  <r>
    <x v="231"/>
    <x v="53"/>
    <d v="2026-02-09T00:00:00"/>
    <s v="SG/HTRS1171002N"/>
    <d v="2026-02-09T00:00:00"/>
    <m/>
    <s v="ĐÃ KIỂM TRA - HÀNG TRẢ - PHIẾU : RS1171002N - 137 NGUYỄN ĐỨC CẢNH D7 - PHIẾU NGÀY: 09/02"/>
    <n v="30884"/>
    <n v="0"/>
    <n v="2471"/>
    <n v="33355"/>
    <s v="Hàng trả"/>
    <m/>
    <m/>
    <n v="0"/>
    <n v="-33355"/>
    <n v="0"/>
    <n v="-33355"/>
    <d v="2026-02-09T00:00:00"/>
    <m/>
    <d v="2026-02-09T00:00:00"/>
    <n v="0"/>
    <m/>
    <n v="59.560887268518854"/>
    <s v="Nợ quá hạn từ 30 ngày đến 60 ngày"/>
    <d v="2026-02-09T00:00:00"/>
    <d v="1899-12-30T00:00:00"/>
    <m/>
    <m/>
    <x v="17"/>
    <x v="17"/>
    <m/>
  </r>
  <r>
    <x v="235"/>
    <x v="110"/>
    <d v="2026-02-10T00:00:00"/>
    <s v="BH18018"/>
    <d v="2026-02-24T00:00:00"/>
    <n v="13153"/>
    <s v="PG0000B0M4"/>
    <n v="185304"/>
    <n v="0"/>
    <n v="14824"/>
    <n v="200128"/>
    <s v="Bán hàng"/>
    <m/>
    <m/>
    <n v="0"/>
    <n v="200128"/>
    <n v="0"/>
    <n v="200128"/>
    <d v="2026-02-24T00:00:00"/>
    <m/>
    <d v="2026-02-24T00:00:00"/>
    <n v="0"/>
    <m/>
    <n v="44.560887268518854"/>
    <s v="Nợ quá hạn từ 30 ngày đến 60 ngày"/>
    <d v="2026-02-24T00:00:00"/>
    <d v="1899-12-30T00:00:00"/>
    <m/>
    <m/>
    <x v="17"/>
    <x v="17"/>
    <m/>
  </r>
  <r>
    <x v="231"/>
    <x v="53"/>
    <d v="2026-02-10T00:00:00"/>
    <s v="SG/HTRS1035013X"/>
    <d v="2026-02-10T00:00:00"/>
    <m/>
    <s v="ĐÃ KIỂM TRA - HÀNG TRẢ - PHIẾU: RS1035013X - OP-01.03 KHU TMDV -VP-OFFICETEL VÀ CĂN HỘ , 130-132 HỒNG HÀ - PHIẾU NGÀY: 10/02"/>
    <n v="16759"/>
    <n v="0"/>
    <n v="1341"/>
    <n v="18100"/>
    <s v="Hàng trả"/>
    <m/>
    <m/>
    <n v="0"/>
    <n v="-18100"/>
    <n v="0"/>
    <n v="-18100"/>
    <d v="2026-02-10T00:00:00"/>
    <m/>
    <d v="2026-02-10T00:00:00"/>
    <n v="0"/>
    <m/>
    <n v="58.560887268518854"/>
    <s v="Nợ quá hạn từ 30 ngày đến 60 ngày"/>
    <d v="2026-02-10T00:00:00"/>
    <d v="1899-12-30T00:00:00"/>
    <m/>
    <m/>
    <x v="17"/>
    <x v="17"/>
    <m/>
  </r>
  <r>
    <x v="231"/>
    <x v="53"/>
    <d v="2026-02-11T00:00:00"/>
    <s v="BH05900"/>
    <d v="2026-02-25T00:00:00"/>
    <n v="13194"/>
    <s v="PG0000B0US"/>
    <n v="2899740"/>
    <n v="0"/>
    <n v="231979"/>
    <n v="3131719"/>
    <s v="Bán hàng"/>
    <m/>
    <m/>
    <n v="0"/>
    <n v="3131719"/>
    <n v="0"/>
    <n v="3131719"/>
    <d v="2026-02-25T00:00:00"/>
    <m/>
    <d v="2026-02-25T00:00:00"/>
    <n v="0"/>
    <m/>
    <n v="43.560887268518854"/>
    <s v="Nợ quá hạn từ 30 ngày đến 60 ngày"/>
    <d v="2026-02-25T00:00:00"/>
    <d v="1899-12-30T00:00:00"/>
    <m/>
    <m/>
    <x v="17"/>
    <x v="17"/>
    <m/>
  </r>
  <r>
    <x v="232"/>
    <x v="54"/>
    <d v="2026-02-11T00:00:00"/>
    <s v="BH05901"/>
    <d v="2026-02-25T00:00:00"/>
    <n v="13195"/>
    <s v="PG0000B0RI"/>
    <n v="60318"/>
    <n v="0"/>
    <n v="4825"/>
    <n v="65143"/>
    <s v="Bán hàng"/>
    <m/>
    <m/>
    <n v="0"/>
    <n v="65143"/>
    <n v="0"/>
    <n v="65143"/>
    <d v="2026-02-25T00:00:00"/>
    <m/>
    <d v="2026-02-25T00:00:00"/>
    <n v="0"/>
    <m/>
    <n v="43.560887268518854"/>
    <s v="Nợ quá hạn từ 30 ngày đến 60 ngày"/>
    <d v="2026-02-25T00:00:00"/>
    <d v="1899-12-30T00:00:00"/>
    <m/>
    <m/>
    <x v="17"/>
    <x v="17"/>
    <m/>
  </r>
  <r>
    <x v="231"/>
    <x v="53"/>
    <d v="2026-02-11T00:00:00"/>
    <s v="SG/HTRS101001IX"/>
    <d v="2026-02-11T00:00:00"/>
    <m/>
    <s v="ĐÃ KIỂM TRA - HÀNG TRẢ - PHIẾU : RS1010011X - TẦNG 1 , LÔ CR3-1-A , 103 TÔN DẬT TIÊN - PHIẾU NGÀY: 09/02"/>
    <n v="61768"/>
    <n v="0"/>
    <n v="4941"/>
    <n v="66709"/>
    <s v="Hàng trả"/>
    <m/>
    <m/>
    <n v="0"/>
    <n v="-66709"/>
    <n v="0"/>
    <n v="-66709"/>
    <d v="2026-02-11T00:00:00"/>
    <m/>
    <d v="2026-02-11T00:00:00"/>
    <n v="0"/>
    <m/>
    <n v="57.560887268518854"/>
    <s v="Nợ quá hạn từ 30 ngày đến 60 ngày"/>
    <d v="2026-02-11T00:00:00"/>
    <d v="1899-12-30T00:00:00"/>
    <m/>
    <m/>
    <x v="17"/>
    <x v="17"/>
    <m/>
  </r>
  <r>
    <x v="231"/>
    <x v="53"/>
    <d v="2026-02-11T00:00:00"/>
    <s v="SG/HTRS101601FA"/>
    <d v="2026-02-11T00:00:00"/>
    <m/>
    <s v="ĐÃ KIỂM TRA - HÀNG TRẢ - PHIẾU : RS101601FA - 201B NGUYỄN CHÍ THANH - PHIẾU NGÀY: 11/02"/>
    <n v="16759"/>
    <n v="0"/>
    <n v="1341"/>
    <n v="18100"/>
    <s v="Hàng trả"/>
    <m/>
    <m/>
    <n v="0"/>
    <n v="-18100"/>
    <n v="0"/>
    <n v="-18100"/>
    <d v="2026-02-11T00:00:00"/>
    <m/>
    <d v="2026-02-11T00:00:00"/>
    <n v="0"/>
    <m/>
    <n v="57.560887268518854"/>
    <s v="Nợ quá hạn từ 30 ngày đến 60 ngày"/>
    <d v="2026-02-11T00:00:00"/>
    <d v="1899-12-30T00:00:00"/>
    <m/>
    <m/>
    <x v="17"/>
    <x v="17"/>
    <m/>
  </r>
  <r>
    <x v="231"/>
    <x v="53"/>
    <d v="2026-02-11T00:00:00"/>
    <s v="SG/HTRS102801LF"/>
    <d v="2026-02-11T00:00:00"/>
    <m/>
    <s v="ĐÃ KIỂM TRA - HÀNG TRẢ - PHIẾU : RS102801LF - PHIẾU NGÀY: 11/2 - KTM TẦNG 1 , SỐ 1 SONG HÀNH HÀ NỘI"/>
    <n v="33518"/>
    <n v="0"/>
    <n v="2681"/>
    <n v="36199"/>
    <s v="Hàng trả"/>
    <m/>
    <m/>
    <n v="0"/>
    <n v="-36199"/>
    <n v="0"/>
    <n v="-36199"/>
    <d v="2026-02-11T00:00:00"/>
    <m/>
    <d v="2026-02-11T00:00:00"/>
    <n v="0"/>
    <m/>
    <n v="57.560887268518854"/>
    <s v="Nợ quá hạn từ 30 ngày đến 60 ngày"/>
    <d v="2026-02-11T00:00:00"/>
    <d v="1899-12-30T00:00:00"/>
    <m/>
    <m/>
    <x v="17"/>
    <x v="17"/>
    <m/>
  </r>
  <r>
    <x v="231"/>
    <x v="53"/>
    <d v="2026-02-11T00:00:00"/>
    <s v="SG/HTRS102801LH"/>
    <d v="2026-02-11T00:00:00"/>
    <m/>
    <s v="ĐÃ KIỂM TRA - HÀNG TRẢ - PHIẾU : RS102801LH - PHIẾU NGÀY: 11/02 - SỐ 1 SONG HÀNH XA LỘ HÀ NỘI"/>
    <n v="123536"/>
    <n v="0"/>
    <n v="9883"/>
    <n v="133419"/>
    <s v="Hàng trả"/>
    <m/>
    <m/>
    <n v="0"/>
    <n v="-133419"/>
    <n v="0"/>
    <n v="-133419"/>
    <d v="2026-02-11T00:00:00"/>
    <m/>
    <d v="2026-02-11T00:00:00"/>
    <n v="0"/>
    <m/>
    <n v="57.560887268518854"/>
    <s v="Nợ quá hạn từ 30 ngày đến 60 ngày"/>
    <d v="2026-02-11T00:00:00"/>
    <d v="1899-12-30T00:00:00"/>
    <m/>
    <m/>
    <x v="17"/>
    <x v="17"/>
    <m/>
  </r>
  <r>
    <x v="231"/>
    <x v="53"/>
    <d v="2026-02-11T00:00:00"/>
    <s v="SG/HTRS102901GD"/>
    <d v="2026-02-11T00:00:00"/>
    <m/>
    <s v="ĐÃ KIỂM TRA - HÀNG TRẢ - PHIẾU : RS102901GD - PHIẾU NGÀY: 11/02 - THE SUN AVENUE, 28 MAI CHÍ THỌ"/>
    <n v="16759"/>
    <n v="0"/>
    <n v="1341"/>
    <n v="18100"/>
    <s v="Hàng trả"/>
    <m/>
    <m/>
    <n v="0"/>
    <n v="-18100"/>
    <n v="0"/>
    <n v="-18100"/>
    <d v="2026-02-11T00:00:00"/>
    <m/>
    <d v="2026-02-11T00:00:00"/>
    <n v="0"/>
    <m/>
    <n v="57.560887268518854"/>
    <s v="Nợ quá hạn từ 30 ngày đến 60 ngày"/>
    <d v="2026-02-11T00:00:00"/>
    <d v="1899-12-30T00:00:00"/>
    <m/>
    <m/>
    <x v="17"/>
    <x v="17"/>
    <m/>
  </r>
  <r>
    <x v="231"/>
    <x v="53"/>
    <d v="2026-02-11T00:00:00"/>
    <s v="SG/HTRS102901GE"/>
    <d v="2026-02-11T00:00:00"/>
    <m/>
    <s v="ĐÃ KIỂM TRA - HÀNG TRẢ - PHIẾU: RS102901GE - PHIẾU NGÀY: 11/02 - THE SUN AVEUNE, 28 MAI CHÍ THỌ"/>
    <n v="16759"/>
    <n v="0"/>
    <n v="1341"/>
    <n v="18100"/>
    <s v="Hàng trả"/>
    <m/>
    <m/>
    <n v="0"/>
    <n v="-18100"/>
    <n v="0"/>
    <n v="-18100"/>
    <d v="2026-02-11T00:00:00"/>
    <m/>
    <d v="2026-02-11T00:00:00"/>
    <n v="0"/>
    <m/>
    <n v="57.560887268518854"/>
    <s v="Nợ quá hạn từ 30 ngày đến 60 ngày"/>
    <d v="2026-02-11T00:00:00"/>
    <d v="1899-12-30T00:00:00"/>
    <m/>
    <m/>
    <x v="17"/>
    <x v="17"/>
    <m/>
  </r>
  <r>
    <x v="231"/>
    <x v="53"/>
    <d v="2026-02-13T00:00:00"/>
    <s v="SG/HTRS105001UB"/>
    <d v="2026-02-13T00:00:00"/>
    <m/>
    <s v="ĐÃ KIỂM TRA - HÀNG TRẢ - SỐ 11, TẦNG TRỆT, KHỐI THÁP A , 132 BẾN VÂN ĐỒN - PHIẾU : RS105001UB"/>
    <n v="30884"/>
    <n v="0"/>
    <n v="2471"/>
    <n v="33355"/>
    <s v="Hàng trả"/>
    <m/>
    <m/>
    <n v="0"/>
    <n v="-33355"/>
    <n v="0"/>
    <n v="-33355"/>
    <d v="2026-02-13T00:00:00"/>
    <m/>
    <d v="2026-02-13T00:00:00"/>
    <n v="0"/>
    <m/>
    <n v="55.560887268518854"/>
    <s v="Nợ quá hạn từ 30 ngày đến 60 ngày"/>
    <d v="2026-02-13T00:00:00"/>
    <d v="1899-12-30T00:00:00"/>
    <m/>
    <m/>
    <x v="17"/>
    <x v="17"/>
    <m/>
  </r>
  <r>
    <x v="231"/>
    <x v="53"/>
    <d v="2026-02-14T00:00:00"/>
    <s v="BH05902"/>
    <d v="2026-02-25T00:00:00"/>
    <n v="13196"/>
    <s v="PG0000B21X"/>
    <n v="3807876"/>
    <n v="0"/>
    <n v="304630"/>
    <n v="4112506"/>
    <s v="Bán hàng"/>
    <m/>
    <m/>
    <n v="0"/>
    <n v="4112506"/>
    <n v="0"/>
    <n v="4112506"/>
    <d v="2026-02-25T00:00:00"/>
    <m/>
    <d v="2026-02-25T00:00:00"/>
    <n v="0"/>
    <m/>
    <n v="43.560887268518854"/>
    <s v="Nợ quá hạn từ 30 ngày đến 60 ngày"/>
    <d v="2026-02-25T00:00:00"/>
    <d v="1899-12-30T00:00:00"/>
    <m/>
    <m/>
    <x v="17"/>
    <x v="17"/>
    <m/>
  </r>
  <r>
    <x v="232"/>
    <x v="54"/>
    <d v="2026-02-14T00:00:00"/>
    <s v="BH05903"/>
    <d v="2026-02-25T00:00:00"/>
    <n v="13198"/>
    <s v="PG0000B1ZO"/>
    <n v="100530"/>
    <n v="0"/>
    <n v="8042"/>
    <n v="108572"/>
    <s v="Bán hàng"/>
    <m/>
    <m/>
    <n v="0"/>
    <n v="108572"/>
    <n v="0"/>
    <n v="108572"/>
    <d v="2026-02-25T00:00:00"/>
    <m/>
    <d v="2026-02-25T00:00:00"/>
    <n v="0"/>
    <m/>
    <n v="43.560887268518854"/>
    <s v="Nợ quá hạn từ 30 ngày đến 60 ngày"/>
    <d v="2026-02-25T00:00:00"/>
    <d v="1899-12-30T00:00:00"/>
    <m/>
    <m/>
    <x v="17"/>
    <x v="17"/>
    <m/>
  </r>
  <r>
    <x v="231"/>
    <x v="53"/>
    <d v="2026-02-15T00:00:00"/>
    <s v="SG/HTRS10310298"/>
    <d v="2026-02-15T00:00:00"/>
    <m/>
    <s v="ĐÃ KIỂM TRA - HÀNG TRẢ - PHIẾU: RS10310298 - SỐ 01 , TẦNG TRỆT, KHỐI THÁP A , 132 BẾN VÂN ĐỒN"/>
    <n v="61768"/>
    <n v="0"/>
    <n v="4941"/>
    <n v="66709"/>
    <s v="Hàng trả"/>
    <m/>
    <m/>
    <n v="0"/>
    <n v="-66709"/>
    <n v="0"/>
    <n v="-66709"/>
    <d v="2026-02-15T00:00:00"/>
    <m/>
    <d v="2026-02-15T00:00:00"/>
    <n v="0"/>
    <m/>
    <n v="53.560887268518854"/>
    <s v="Nợ quá hạn từ 30 ngày đến 60 ngày"/>
    <d v="2026-02-15T00:00:00"/>
    <d v="1899-12-30T00:00:00"/>
    <m/>
    <m/>
    <x v="17"/>
    <x v="17"/>
    <m/>
  </r>
  <r>
    <x v="231"/>
    <x v="53"/>
    <d v="2026-02-15T00:00:00"/>
    <s v="SG/HTRS1168005B"/>
    <d v="2026-02-15T00:00:00"/>
    <m/>
    <s v="ĐÃ KIỂM TRA - HÀNG TRẢ - PHIẾU: RS1168005B - SỐ 156 CỐNG QUỲNH"/>
    <n v="106116"/>
    <n v="0"/>
    <n v="8489"/>
    <n v="114605"/>
    <s v="Hàng trả"/>
    <m/>
    <m/>
    <n v="0"/>
    <n v="-114605"/>
    <n v="0"/>
    <n v="-114605"/>
    <d v="2026-02-15T00:00:00"/>
    <m/>
    <d v="2026-02-15T00:00:00"/>
    <n v="0"/>
    <m/>
    <n v="53.560887268518854"/>
    <s v="Nợ quá hạn từ 30 ngày đến 60 ngày"/>
    <d v="2026-02-15T00:00:00"/>
    <d v="1899-12-30T00:00:00"/>
    <m/>
    <m/>
    <x v="17"/>
    <x v="17"/>
    <m/>
  </r>
  <r>
    <x v="231"/>
    <x v="53"/>
    <d v="2026-02-19T00:00:00"/>
    <s v="SG/HTRS100601I1"/>
    <d v="2026-02-19T00:00:00"/>
    <m/>
    <s v="ĐÃ KIỂM TRA - HÀNG TRẢ - PHIẾU : RS10060111 - 81 NGUYỄN DU"/>
    <n v="142929"/>
    <n v="0"/>
    <n v="11434"/>
    <n v="154363"/>
    <s v="Hàng trả"/>
    <m/>
    <m/>
    <n v="0"/>
    <n v="-154363"/>
    <n v="0"/>
    <n v="-154363"/>
    <d v="2026-02-19T00:00:00"/>
    <m/>
    <d v="2026-02-19T00:00:00"/>
    <n v="0"/>
    <m/>
    <n v="49.560887268518854"/>
    <s v="Nợ quá hạn từ 30 ngày đến 60 ngày"/>
    <d v="2026-02-19T00:00:00"/>
    <d v="1899-12-30T00:00:00"/>
    <m/>
    <m/>
    <x v="17"/>
    <x v="17"/>
    <m/>
  </r>
  <r>
    <x v="231"/>
    <x v="53"/>
    <d v="2026-02-23T00:00:00"/>
    <s v="SG/HTRS1116014J"/>
    <d v="2026-02-23T00:00:00"/>
    <m/>
    <s v="ĐÃ KIỂM TRA - HÀNG TRẢ - PHIẾU: RS1116014J - 68 NGÔ ĐỨC KẾ - PHIẾU NGÀY : 23/02"/>
    <n v="16759"/>
    <n v="0"/>
    <n v="1341"/>
    <n v="18100"/>
    <s v="Hàng trả"/>
    <m/>
    <m/>
    <n v="0"/>
    <n v="-18100"/>
    <n v="0"/>
    <n v="-18100"/>
    <d v="2026-02-23T00:00:00"/>
    <m/>
    <d v="2026-02-23T00:00:00"/>
    <n v="0"/>
    <m/>
    <n v="45.560887268518854"/>
    <s v="Nợ quá hạn từ 30 ngày đến 60 ngày"/>
    <d v="2026-02-23T00:00:00"/>
    <d v="1899-12-30T00:00:00"/>
    <m/>
    <m/>
    <x v="17"/>
    <x v="17"/>
    <m/>
  </r>
  <r>
    <x v="232"/>
    <x v="54"/>
    <d v="2026-02-23T00:00:00"/>
    <s v="SG/HTRS1B04003I"/>
    <d v="2026-02-23T00:00:00"/>
    <m/>
    <s v="ĐÃ KIỂM TRA - HÀNG TRẢ - PHIẾU: RS1B040031 - 40A-40B KHU CĂN HỘ BCONS, 40 ĐƯỜNG THỐNG NHẤT"/>
    <n v="33518"/>
    <n v="0"/>
    <n v="2681"/>
    <n v="36199"/>
    <s v="Hàng trả"/>
    <m/>
    <m/>
    <n v="0"/>
    <n v="-36199"/>
    <n v="0"/>
    <n v="-36199"/>
    <d v="2026-02-23T00:00:00"/>
    <m/>
    <d v="2026-02-23T00:00:00"/>
    <n v="0"/>
    <m/>
    <n v="45.560887268518854"/>
    <s v="Nợ quá hạn từ 30 ngày đến 60 ngày"/>
    <d v="2026-02-23T00:00:00"/>
    <d v="1899-12-30T00:00:00"/>
    <m/>
    <m/>
    <x v="17"/>
    <x v="17"/>
    <m/>
  </r>
  <r>
    <x v="231"/>
    <x v="53"/>
    <d v="2026-02-24T00:00:00"/>
    <s v="SG/HTRS101901WU"/>
    <d v="2026-02-24T00:00:00"/>
    <m/>
    <s v="ĐÃ KIỂM TRA - HÀNG TRẢ - PHIẾU: RS101901WU - 39 BẾN VÂN ĐỒN"/>
    <n v="106116"/>
    <n v="0"/>
    <n v="8489"/>
    <n v="114605"/>
    <s v="Hàng trả"/>
    <m/>
    <m/>
    <n v="0"/>
    <n v="-114605"/>
    <n v="0"/>
    <n v="-114605"/>
    <d v="2026-02-24T00:00:00"/>
    <m/>
    <d v="2026-02-24T00:00:00"/>
    <n v="0"/>
    <m/>
    <n v="44.560887268518854"/>
    <s v="Nợ quá hạn từ 30 ngày đến 60 ngày"/>
    <d v="2026-02-24T00:00:00"/>
    <d v="1899-12-30T00:00:00"/>
    <m/>
    <m/>
    <x v="17"/>
    <x v="17"/>
    <m/>
  </r>
  <r>
    <x v="231"/>
    <x v="53"/>
    <d v="2026-02-24T00:00:00"/>
    <s v="SG/HTRS101901WV"/>
    <d v="2026-02-24T00:00:00"/>
    <m/>
    <s v="ĐÃ KIỂM TRA - HÀNG TRẢ - PHIẾU: RS101901WV - KHỐI THÁP TS1, TẦNG 1, TS.013, 39-39B BẾN VÂN ĐỒN"/>
    <n v="50277"/>
    <n v="0"/>
    <n v="4022"/>
    <n v="54299"/>
    <s v="Hàng trả"/>
    <m/>
    <m/>
    <n v="0"/>
    <n v="-54299"/>
    <n v="0"/>
    <n v="-54299"/>
    <d v="2026-02-24T00:00:00"/>
    <m/>
    <d v="2026-02-24T00:00:00"/>
    <n v="0"/>
    <m/>
    <n v="44.560887268518854"/>
    <s v="Nợ quá hạn từ 30 ngày đến 60 ngày"/>
    <d v="2026-02-24T00:00:00"/>
    <d v="1899-12-30T00:00:00"/>
    <m/>
    <m/>
    <x v="17"/>
    <x v="17"/>
    <m/>
  </r>
  <r>
    <x v="231"/>
    <x v="53"/>
    <d v="2026-02-24T00:00:00"/>
    <s v="SG/HTRS105001UE"/>
    <d v="2026-02-24T00:00:00"/>
    <m/>
    <s v="ĐÃ KIỂM TRA - HÀNG TRẢ - PHIẾU : RS105001UE - SỐ 11 TẦNG TRỆT, KHỐI THÁP A , MILLENIUM , 132 BẾN VÂN ĐỒN"/>
    <n v="30884"/>
    <n v="0"/>
    <n v="2471"/>
    <n v="33355"/>
    <s v="Hàng trả"/>
    <m/>
    <m/>
    <n v="0"/>
    <n v="-33355"/>
    <n v="0"/>
    <n v="-33355"/>
    <d v="2026-02-24T00:00:00"/>
    <m/>
    <d v="2026-02-24T00:00:00"/>
    <n v="0"/>
    <m/>
    <n v="44.560887268518854"/>
    <s v="Nợ quá hạn từ 30 ngày đến 60 ngày"/>
    <d v="2026-02-24T00:00:00"/>
    <d v="1899-12-30T00:00:00"/>
    <m/>
    <m/>
    <x v="17"/>
    <x v="17"/>
    <m/>
  </r>
  <r>
    <x v="231"/>
    <x v="53"/>
    <d v="2026-02-24T00:00:00"/>
    <s v="SG/HTRS110600KT"/>
    <d v="2026-02-24T00:00:00"/>
    <m/>
    <s v="ĐÃ KIỂM TRA - HÀNG TRẢ - PHIẾU: RS110600KT - 108 LOT M, HOÀNG QUỐC VIỆT"/>
    <n v="106116"/>
    <n v="0"/>
    <n v="8489"/>
    <n v="114605"/>
    <s v="Hàng trả"/>
    <m/>
    <m/>
    <n v="0"/>
    <n v="-114605"/>
    <n v="0"/>
    <n v="-114605"/>
    <d v="2026-02-24T00:00:00"/>
    <m/>
    <d v="2026-02-24T00:00:00"/>
    <n v="0"/>
    <m/>
    <n v="44.560887268518854"/>
    <s v="Nợ quá hạn từ 30 ngày đến 60 ngày"/>
    <d v="2026-02-24T00:00:00"/>
    <d v="1899-12-30T00:00:00"/>
    <m/>
    <m/>
    <x v="17"/>
    <x v="17"/>
    <m/>
  </r>
  <r>
    <x v="231"/>
    <x v="53"/>
    <d v="2026-02-25T00:00:00"/>
    <s v="SG/HTRS101302A2"/>
    <d v="2026-02-25T00:00:00"/>
    <m/>
    <s v="ĐÃ KIỂM TRA - HÀNG TRẢ - PHIẾU : RS101302A2 - 23 TÔN THẤT TÙNG"/>
    <n v="33518"/>
    <n v="0"/>
    <n v="2681"/>
    <n v="36199"/>
    <s v="Hàng trả"/>
    <m/>
    <m/>
    <n v="0"/>
    <n v="-36199"/>
    <n v="0"/>
    <n v="-36199"/>
    <d v="2026-02-25T00:00:00"/>
    <m/>
    <d v="2026-02-25T00:00:00"/>
    <n v="0"/>
    <m/>
    <n v="43.560887268518854"/>
    <s v="Nợ quá hạn từ 30 ngày đến 60 ngày"/>
    <d v="2026-02-25T00:00:00"/>
    <d v="1899-12-30T00:00:00"/>
    <m/>
    <m/>
    <x v="17"/>
    <x v="17"/>
    <m/>
  </r>
  <r>
    <x v="231"/>
    <x v="53"/>
    <d v="2026-02-25T00:00:00"/>
    <s v="SG/HTRS101302A3"/>
    <d v="2026-02-25T00:00:00"/>
    <m/>
    <s v="ĐÃ KIỂM TRA - HÀNG TRẢ - PHIẾU: RS101302A3 - 23 TÔN THẤT TÙNG"/>
    <n v="106116"/>
    <n v="0"/>
    <n v="8489"/>
    <n v="114605"/>
    <s v="Hàng trả"/>
    <m/>
    <m/>
    <n v="0"/>
    <n v="-114605"/>
    <n v="0"/>
    <n v="-114605"/>
    <d v="2026-02-25T00:00:00"/>
    <m/>
    <d v="2026-02-25T00:00:00"/>
    <n v="0"/>
    <m/>
    <n v="43.560887268518854"/>
    <s v="Nợ quá hạn từ 30 ngày đến 60 ngày"/>
    <d v="2026-02-25T00:00:00"/>
    <d v="1899-12-30T00:00:00"/>
    <m/>
    <m/>
    <x v="17"/>
    <x v="17"/>
    <m/>
  </r>
  <r>
    <x v="231"/>
    <x v="53"/>
    <d v="2026-02-25T00:00:00"/>
    <s v="SG/HTRS1023019B"/>
    <d v="2026-02-25T00:00:00"/>
    <m/>
    <s v="ĐÃ KIỂM TRA - HÀNG TRẢ - PHIẾU : RS1023019B - HOÀNG ANH GOLDHOUSE , 187A LÊ VĂN LƯƠNG"/>
    <n v="16759"/>
    <n v="0"/>
    <n v="1341"/>
    <n v="18100"/>
    <s v="Hàng trả"/>
    <m/>
    <m/>
    <n v="0"/>
    <n v="-18100"/>
    <n v="0"/>
    <n v="-18100"/>
    <d v="2026-02-25T00:00:00"/>
    <m/>
    <d v="2026-02-25T00:00:00"/>
    <n v="0"/>
    <m/>
    <n v="43.560887268518854"/>
    <s v="Nợ quá hạn từ 30 ngày đến 60 ngày"/>
    <d v="2026-02-25T00:00:00"/>
    <d v="1899-12-30T00:00:00"/>
    <m/>
    <m/>
    <x v="17"/>
    <x v="17"/>
    <m/>
  </r>
  <r>
    <x v="231"/>
    <x v="53"/>
    <d v="2026-02-25T00:00:00"/>
    <s v="SG/HTRS106901X2"/>
    <d v="2026-02-25T00:00:00"/>
    <m/>
    <s v="ĐÃ KIỂM TRA - HÀNG TRẢ - PHIEUS: RS106901X2 -  MP3-001.04 TẦNG TRỆT- KHU CĂN HỘ FLORA MIZUKI - KDC NGUYÊN SƠN"/>
    <n v="16759"/>
    <n v="0"/>
    <n v="1341"/>
    <n v="18100"/>
    <s v="Hàng trả"/>
    <m/>
    <m/>
    <n v="0"/>
    <n v="-18100"/>
    <n v="0"/>
    <n v="-18100"/>
    <d v="2026-02-25T00:00:00"/>
    <m/>
    <d v="2026-02-25T00:00:00"/>
    <n v="0"/>
    <m/>
    <n v="43.560887268518854"/>
    <s v="Nợ quá hạn từ 30 ngày đến 60 ngày"/>
    <d v="2026-02-25T00:00:00"/>
    <d v="1899-12-30T00:00:00"/>
    <m/>
    <m/>
    <x v="17"/>
    <x v="17"/>
    <m/>
  </r>
  <r>
    <x v="231"/>
    <x v="53"/>
    <d v="2026-02-25T00:00:00"/>
    <s v="SG/HTRS108501W9"/>
    <d v="2026-02-25T00:00:00"/>
    <m/>
    <s v="ĐÃ KIỂM TRA - HÀNG TRẢ - PHIẾU: RS108501W9 - SỐ 01.01 TẦNG 1+2 CHUNG CƯ PHƯƠNG VIỆT , SỐ 1002 TẠ QUANG BỬU"/>
    <n v="16759"/>
    <n v="0"/>
    <n v="1341"/>
    <n v="18100"/>
    <s v="Hàng trả"/>
    <m/>
    <m/>
    <n v="0"/>
    <n v="-18100"/>
    <n v="0"/>
    <n v="-18100"/>
    <d v="2026-02-25T00:00:00"/>
    <m/>
    <d v="2026-02-25T00:00:00"/>
    <n v="0"/>
    <m/>
    <n v="43.560887268518854"/>
    <s v="Nợ quá hạn từ 30 ngày đến 60 ngày"/>
    <d v="2026-02-25T00:00:00"/>
    <d v="1899-12-30T00:00:00"/>
    <m/>
    <m/>
    <x v="17"/>
    <x v="17"/>
    <m/>
  </r>
  <r>
    <x v="231"/>
    <x v="53"/>
    <d v="2026-02-25T00:00:00"/>
    <s v="SG/HTRS108501WA"/>
    <d v="2026-02-25T00:00:00"/>
    <m/>
    <s v="ĐÃ KIỂM TRA - HÀNG TRẢ - PHIẾU: RS108501WA - CHUNG CƯ PHƯƠNG VIỆT , SỐ 1002 TẠ QUANG BỬU"/>
    <n v="16759"/>
    <n v="0"/>
    <n v="1341"/>
    <n v="18100"/>
    <s v="Hàng trả"/>
    <m/>
    <m/>
    <n v="0"/>
    <n v="-18100"/>
    <n v="0"/>
    <n v="-18100"/>
    <d v="2026-02-25T00:00:00"/>
    <m/>
    <d v="2026-02-25T00:00:00"/>
    <n v="0"/>
    <m/>
    <n v="43.560887268518854"/>
    <s v="Nợ quá hạn từ 30 ngày đến 60 ngày"/>
    <d v="2026-02-25T00:00:00"/>
    <d v="1899-12-30T00:00:00"/>
    <m/>
    <m/>
    <x v="17"/>
    <x v="17"/>
    <m/>
  </r>
  <r>
    <x v="231"/>
    <x v="53"/>
    <d v="2026-02-25T00:00:00"/>
    <s v="SG/HTRS1096010U"/>
    <d v="2026-02-25T00:00:00"/>
    <m/>
    <s v="ĐÃ KIỂM TRA - HÀNG TRẢ - PHIẾU: RS109601OU - TÒA S6.03 VINHOMES GRAND PARK, 88 PHƯỚC THIỆN"/>
    <n v="106116"/>
    <n v="0"/>
    <n v="8489"/>
    <n v="114605"/>
    <s v="Hàng trả"/>
    <m/>
    <m/>
    <n v="0"/>
    <n v="-114605"/>
    <n v="0"/>
    <n v="-114605"/>
    <d v="2026-02-25T00:00:00"/>
    <m/>
    <d v="2026-02-25T00:00:00"/>
    <n v="0"/>
    <m/>
    <n v="43.560887268518854"/>
    <s v="Nợ quá hạn từ 30 ngày đến 60 ngày"/>
    <d v="2026-02-25T00:00:00"/>
    <d v="1899-12-30T00:00:00"/>
    <m/>
    <m/>
    <x v="17"/>
    <x v="17"/>
    <m/>
  </r>
  <r>
    <x v="231"/>
    <x v="53"/>
    <d v="2026-02-25T00:00:00"/>
    <s v="SG/HTRS113200QR"/>
    <d v="2026-02-25T00:00:00"/>
    <m/>
    <s v="ĐÃ KIỂM TRA - HÀNG TRẢ - PHIẾU: RS1132O0QR - SỐ 207 PHẠM NGŨ LÃO"/>
    <n v="318348"/>
    <n v="0"/>
    <n v="25468"/>
    <n v="343816"/>
    <s v="Hàng trả"/>
    <m/>
    <m/>
    <n v="0"/>
    <n v="-343816"/>
    <n v="0"/>
    <n v="-343816"/>
    <d v="2026-02-25T00:00:00"/>
    <m/>
    <d v="2026-02-25T00:00:00"/>
    <n v="0"/>
    <m/>
    <n v="43.560887268518854"/>
    <s v="Nợ quá hạn từ 30 ngày đến 60 ngày"/>
    <d v="2026-02-25T00:00:00"/>
    <d v="1899-12-30T00:00:00"/>
    <m/>
    <m/>
    <x v="17"/>
    <x v="17"/>
    <m/>
  </r>
  <r>
    <x v="231"/>
    <x v="53"/>
    <d v="2026-02-25T00:00:00"/>
    <s v="SG/HTRS113200RN"/>
    <d v="2026-02-25T00:00:00"/>
    <m/>
    <s v="ĐÃ KIỂM TRA - HÀNG TRẢ - PHIẾU: RS1132O0RN - SỐ 207 PHẠM NGŨ LÃO"/>
    <n v="318348"/>
    <n v="0"/>
    <n v="25468"/>
    <n v="343816"/>
    <s v="Hàng trả"/>
    <m/>
    <m/>
    <n v="0"/>
    <n v="-343816"/>
    <n v="0"/>
    <n v="-343816"/>
    <d v="2026-02-25T00:00:00"/>
    <m/>
    <d v="2026-02-25T00:00:00"/>
    <n v="0"/>
    <m/>
    <n v="43.560887268518854"/>
    <s v="Nợ quá hạn từ 30 ngày đến 60 ngày"/>
    <d v="2026-02-25T00:00:00"/>
    <d v="1899-12-30T00:00:00"/>
    <m/>
    <m/>
    <x v="17"/>
    <x v="17"/>
    <m/>
  </r>
  <r>
    <x v="231"/>
    <x v="53"/>
    <d v="2026-02-25T00:00:00"/>
    <s v="SG/HTRS113200S1"/>
    <d v="2026-02-25T00:00:00"/>
    <m/>
    <s v="ĐÃ KIỂM TRA - HÀNG TRẢ - PHIẾU: RS113200S1 - SỐ 207 PHẠM NGŨ LÃO"/>
    <n v="318348"/>
    <n v="0"/>
    <n v="25468"/>
    <n v="343816"/>
    <s v="Hàng trả"/>
    <m/>
    <m/>
    <n v="0"/>
    <n v="-343816"/>
    <n v="0"/>
    <n v="-343816"/>
    <d v="2026-02-25T00:00:00"/>
    <m/>
    <d v="2026-02-25T00:00:00"/>
    <n v="0"/>
    <m/>
    <n v="43.560887268518854"/>
    <s v="Nợ quá hạn từ 30 ngày đến 60 ngày"/>
    <d v="2026-02-25T00:00:00"/>
    <d v="1899-12-30T00:00:00"/>
    <m/>
    <m/>
    <x v="17"/>
    <x v="17"/>
    <m/>
  </r>
  <r>
    <x v="231"/>
    <x v="53"/>
    <d v="2026-02-25T00:00:00"/>
    <s v="SG/HTRS113500JM"/>
    <d v="2026-02-25T00:00:00"/>
    <m/>
    <s v="ĐÃ KIỂM TRA - HÀNG TRẢ - PHIẾU: RS113500JM - SỐ 299&amp;295/2 NGUYỄN TRI PHƯƠNG"/>
    <n v="19717"/>
    <n v="0"/>
    <n v="1577"/>
    <n v="21294"/>
    <s v="Hàng trả"/>
    <m/>
    <m/>
    <n v="0"/>
    <n v="-21294"/>
    <n v="0"/>
    <n v="-21294"/>
    <d v="2026-02-25T00:00:00"/>
    <m/>
    <d v="2026-02-25T00:00:00"/>
    <n v="0"/>
    <m/>
    <n v="43.560887268518854"/>
    <s v="Nợ quá hạn từ 30 ngày đến 60 ngày"/>
    <d v="2026-02-25T00:00:00"/>
    <d v="1899-12-30T00:00:00"/>
    <m/>
    <m/>
    <x v="17"/>
    <x v="17"/>
    <m/>
  </r>
  <r>
    <x v="231"/>
    <x v="53"/>
    <d v="2026-02-25T00:00:00"/>
    <s v="SG/HTRS113500KE"/>
    <d v="2026-02-25T00:00:00"/>
    <m/>
    <s v="ĐÃ KIỂM TRA - HÀNG TRẢ - PHIẾU : RS113500KE - SỐ 299-295/2 NGUYỄN TRI PHƯƠNG"/>
    <n v="16759"/>
    <n v="0"/>
    <n v="1341"/>
    <n v="18100"/>
    <s v="Hàng trả"/>
    <m/>
    <m/>
    <n v="0"/>
    <n v="-18100"/>
    <n v="0"/>
    <n v="-18100"/>
    <d v="2026-02-25T00:00:00"/>
    <m/>
    <d v="2026-02-25T00:00:00"/>
    <n v="0"/>
    <m/>
    <n v="43.560887268518854"/>
    <s v="Nợ quá hạn từ 30 ngày đến 60 ngày"/>
    <d v="2026-02-25T00:00:00"/>
    <d v="1899-12-30T00:00:00"/>
    <m/>
    <m/>
    <x v="17"/>
    <x v="17"/>
    <m/>
  </r>
  <r>
    <x v="231"/>
    <x v="53"/>
    <d v="2026-02-25T00:00:00"/>
    <s v="SG/HTRS11670055"/>
    <d v="2026-02-25T00:00:00"/>
    <m/>
    <s v="ĐÃ KIỂM TRA - HÀNG TRẢ - PHIẾU: RS11670055 - SỐ 59-61, ĐƯỜNG TRƯƠNG ĐỊNH"/>
    <n v="33518"/>
    <n v="0"/>
    <n v="2681"/>
    <n v="36199"/>
    <s v="Hàng trả"/>
    <m/>
    <m/>
    <n v="0"/>
    <n v="-36199"/>
    <n v="0"/>
    <n v="-36199"/>
    <d v="2026-02-25T00:00:00"/>
    <m/>
    <d v="2026-02-25T00:00:00"/>
    <n v="0"/>
    <m/>
    <n v="43.560887268518854"/>
    <s v="Nợ quá hạn từ 30 ngày đến 60 ngày"/>
    <d v="2026-02-25T00:00:00"/>
    <d v="1899-12-30T00:00:00"/>
    <m/>
    <m/>
    <x v="17"/>
    <x v="17"/>
    <m/>
  </r>
  <r>
    <x v="235"/>
    <x v="110"/>
    <d v="2026-02-25T00:00:00"/>
    <s v="SG/HTRS3004002D"/>
    <d v="2026-02-25T00:00:00"/>
    <m/>
    <s v="ĐÃ KIỂM TRA - HÀNG TRẢ - PHIẾU: RS3004002D - 5 BÀ TRIỆU"/>
    <n v="106116"/>
    <n v="0"/>
    <n v="8489"/>
    <n v="114605"/>
    <s v="Hàng trả"/>
    <m/>
    <m/>
    <n v="0"/>
    <n v="-114605"/>
    <n v="0"/>
    <n v="-114605"/>
    <d v="2026-02-25T00:00:00"/>
    <m/>
    <d v="2026-02-25T00:00:00"/>
    <n v="0"/>
    <m/>
    <n v="43.560887268518854"/>
    <s v="Nợ quá hạn từ 30 ngày đến 60 ngày"/>
    <d v="2026-02-25T00:00:00"/>
    <d v="1899-12-30T00:00:00"/>
    <m/>
    <m/>
    <x v="17"/>
    <x v="17"/>
    <m/>
  </r>
  <r>
    <x v="235"/>
    <x v="110"/>
    <d v="2026-02-25T00:00:00"/>
    <s v="SG/HTRS3004002E"/>
    <d v="2026-02-25T00:00:00"/>
    <m/>
    <s v="ĐÃ KIỂM TRA - HÀNG TRẢ - PHIẾU: RS3004002E - 5 BÀ TRIỆU"/>
    <n v="61768"/>
    <n v="0"/>
    <n v="4941"/>
    <n v="66709"/>
    <s v="Hàng trả"/>
    <m/>
    <m/>
    <n v="0"/>
    <n v="-66709"/>
    <n v="0"/>
    <n v="-66709"/>
    <d v="2026-02-25T00:00:00"/>
    <m/>
    <d v="2026-02-25T00:00:00"/>
    <n v="0"/>
    <m/>
    <n v="43.560887268518854"/>
    <s v="Nợ quá hạn từ 30 ngày đến 60 ngày"/>
    <d v="2026-02-25T00:00:00"/>
    <d v="1899-12-30T00:00:00"/>
    <m/>
    <m/>
    <x v="17"/>
    <x v="17"/>
    <m/>
  </r>
  <r>
    <x v="231"/>
    <x v="53"/>
    <d v="2026-02-26T00:00:00"/>
    <s v="SG/HTRS104700GE"/>
    <d v="2026-02-26T00:00:00"/>
    <m/>
    <s v="ĐÃ KIỂM TRA - HÀNG TRẢ - PHIẾU: RS104700GE - VNG CAMPUS, LÔ 3B-4-5-6-7 KCN TRONG KCX TÂN THUẬN"/>
    <n v="30884"/>
    <n v="0"/>
    <n v="2471"/>
    <n v="33355"/>
    <s v="Hàng trả"/>
    <m/>
    <m/>
    <n v="0"/>
    <n v="-33355"/>
    <n v="0"/>
    <n v="-33355"/>
    <d v="2026-02-26T00:00:00"/>
    <m/>
    <d v="2026-02-26T00:00:00"/>
    <n v="0"/>
    <m/>
    <n v="42.560887268518854"/>
    <s v="Nợ quá hạn từ 30 ngày đến 60 ngày"/>
    <d v="2026-02-26T00:00:00"/>
    <d v="1899-12-30T00:00:00"/>
    <m/>
    <m/>
    <x v="17"/>
    <x v="17"/>
    <m/>
  </r>
  <r>
    <x v="231"/>
    <x v="53"/>
    <d v="2026-02-26T00:00:00"/>
    <s v="SG/HTRS1116014Q"/>
    <d v="2026-02-26T00:00:00"/>
    <m/>
    <s v="ĐÃ KIỂM TRA - HÀNG TRẢ - PHIẾU: RS1116014Q - SỐ 68 ĐƯỜNG NGÔ ĐỨC KẾ"/>
    <n v="106116"/>
    <n v="0"/>
    <n v="8489"/>
    <n v="114605"/>
    <s v="Hàng trả"/>
    <m/>
    <m/>
    <n v="0"/>
    <n v="-114605"/>
    <n v="0"/>
    <n v="-114605"/>
    <d v="2026-02-26T00:00:00"/>
    <m/>
    <d v="2026-02-26T00:00:00"/>
    <n v="0"/>
    <m/>
    <n v="42.560887268518854"/>
    <s v="Nợ quá hạn từ 30 ngày đến 60 ngày"/>
    <d v="2026-02-26T00:00:00"/>
    <d v="1899-12-30T00:00:00"/>
    <m/>
    <m/>
    <x v="17"/>
    <x v="17"/>
    <m/>
  </r>
  <r>
    <x v="231"/>
    <x v="53"/>
    <d v="2026-02-26T00:00:00"/>
    <s v="SG/HTRS112100RL"/>
    <d v="2026-02-26T00:00:00"/>
    <m/>
    <s v="ĐÃ KIỂM TRA - HÀNG TRẢ - PHIẾU: RS112100RL - SỐ 290D-290F ĐƯỜNG AN DƯƠNG VƯƠNG"/>
    <n v="16759"/>
    <n v="0"/>
    <n v="1341"/>
    <n v="18100"/>
    <s v="Hàng trả"/>
    <m/>
    <m/>
    <n v="0"/>
    <n v="-18100"/>
    <n v="0"/>
    <n v="-18100"/>
    <d v="2026-02-26T00:00:00"/>
    <m/>
    <d v="2026-02-26T00:00:00"/>
    <n v="0"/>
    <m/>
    <n v="42.560887268518854"/>
    <s v="Nợ quá hạn từ 30 ngày đến 60 ngày"/>
    <d v="2026-02-26T00:00:00"/>
    <d v="1899-12-30T00:00:00"/>
    <m/>
    <m/>
    <x v="17"/>
    <x v="17"/>
    <m/>
  </r>
  <r>
    <x v="231"/>
    <x v="53"/>
    <d v="2026-02-26T00:00:00"/>
    <s v="SG/HTRS11570046"/>
    <d v="2026-02-26T00:00:00"/>
    <m/>
    <s v="ĐÃ KIỂM TRA - HÀNG TRẢ - PHIẾU : RS11570046 - SAIGON SOUTH RESIDENCES"/>
    <n v="106116"/>
    <n v="0"/>
    <n v="8489"/>
    <n v="114605"/>
    <s v="Hàng trả"/>
    <m/>
    <m/>
    <n v="0"/>
    <n v="-114605"/>
    <n v="0"/>
    <n v="-114605"/>
    <d v="2026-02-26T00:00:00"/>
    <m/>
    <d v="2026-02-26T00:00:00"/>
    <n v="0"/>
    <m/>
    <n v="42.560887268518854"/>
    <s v="Nợ quá hạn từ 30 ngày đến 60 ngày"/>
    <d v="2026-02-26T00:00:00"/>
    <d v="1899-12-30T00:00:00"/>
    <m/>
    <m/>
    <x v="17"/>
    <x v="17"/>
    <m/>
  </r>
  <r>
    <x v="232"/>
    <x v="54"/>
    <d v="2026-02-26T00:00:00"/>
    <s v="SG/HTRS1B04003S"/>
    <d v="2026-02-26T00:00:00"/>
    <m/>
    <s v="ĐÃ KIỂM TRA - HÀNG TRẢ - PHIẾU : RS1B04003S - BCONS 40 ĐƯỜNG THỐNG NHẤT"/>
    <n v="61768"/>
    <n v="0"/>
    <n v="4941"/>
    <n v="66709"/>
    <s v="Hàng trả"/>
    <m/>
    <m/>
    <n v="0"/>
    <n v="-66709"/>
    <n v="0"/>
    <n v="-66709"/>
    <d v="2026-02-26T00:00:00"/>
    <m/>
    <d v="2026-02-26T00:00:00"/>
    <n v="0"/>
    <m/>
    <n v="42.560887268518854"/>
    <s v="Nợ quá hạn từ 30 ngày đến 60 ngày"/>
    <d v="2026-02-26T00:00:00"/>
    <d v="1899-12-30T00:00:00"/>
    <m/>
    <m/>
    <x v="17"/>
    <x v="17"/>
    <m/>
  </r>
  <r>
    <x v="232"/>
    <x v="54"/>
    <d v="2026-02-26T00:00:00"/>
    <s v="SG/HTRS1B04003T"/>
    <d v="2026-02-26T00:00:00"/>
    <m/>
    <s v="ĐÃ KIỂM TRA - HÀNG TRẢ - PHIẾU : RS1B04003T - BCONS 40 THỐNG NHẤT"/>
    <n v="30884"/>
    <n v="0"/>
    <n v="2471"/>
    <n v="33355"/>
    <s v="Hàng trả"/>
    <m/>
    <m/>
    <n v="0"/>
    <n v="-33355"/>
    <n v="0"/>
    <n v="-33355"/>
    <d v="2026-02-26T00:00:00"/>
    <m/>
    <d v="2026-02-26T00:00:00"/>
    <n v="0"/>
    <m/>
    <n v="42.560887268518854"/>
    <s v="Nợ quá hạn từ 30 ngày đến 60 ngày"/>
    <d v="2026-02-26T00:00:00"/>
    <d v="1899-12-30T00:00:00"/>
    <m/>
    <m/>
    <x v="17"/>
    <x v="17"/>
    <m/>
  </r>
  <r>
    <x v="231"/>
    <x v="53"/>
    <d v="2026-02-27T00:00:00"/>
    <s v="SG/HTRS106103QS"/>
    <d v="2026-02-27T00:00:00"/>
    <m/>
    <s v="ĐÃ KIỂM TRA - HÀNG TRẢ - PHIẾU : RS106103QS - L6-SH02, TÀNG TRỆT, LUX6, VINHOMES GOLDEN RIVER , 02 TÔN ĐỨC THẮNG"/>
    <n v="30884"/>
    <n v="0"/>
    <n v="2471"/>
    <n v="33355"/>
    <s v="Hàng trả"/>
    <m/>
    <m/>
    <n v="0"/>
    <n v="-33355"/>
    <n v="0"/>
    <n v="-33355"/>
    <d v="2026-02-27T00:00:00"/>
    <m/>
    <d v="2026-02-27T00:00:00"/>
    <n v="0"/>
    <m/>
    <n v="41.560887268518854"/>
    <s v="Nợ quá hạn từ 30 ngày đến 60 ngày"/>
    <d v="2026-02-27T00:00:00"/>
    <d v="1899-12-30T00:00:00"/>
    <m/>
    <m/>
    <x v="17"/>
    <x v="17"/>
    <m/>
  </r>
  <r>
    <x v="231"/>
    <x v="53"/>
    <d v="2026-02-27T00:00:00"/>
    <s v="SG/HTRS106103QT"/>
    <d v="2026-02-27T00:00:00"/>
    <m/>
    <s v="ĐÃ KIỂM TRA - HÀNG TRẢ - PHIẾU : RS106103QT -  L6-SH02, TẦNG TRỆT, LUX6, VINHOMES GOLDEN RIVER , 02 TÔN ĐỨC THẮNG"/>
    <n v="16759"/>
    <n v="0"/>
    <n v="1341"/>
    <n v="18100"/>
    <s v="Hàng trả"/>
    <m/>
    <m/>
    <n v="0"/>
    <n v="-18100"/>
    <n v="0"/>
    <n v="-18100"/>
    <d v="2026-02-27T00:00:00"/>
    <m/>
    <d v="2026-02-27T00:00:00"/>
    <n v="0"/>
    <m/>
    <n v="41.560887268518854"/>
    <s v="Nợ quá hạn từ 30 ngày đến 60 ngày"/>
    <d v="2026-02-27T00:00:00"/>
    <d v="1899-12-30T00:00:00"/>
    <m/>
    <m/>
    <x v="17"/>
    <x v="17"/>
    <m/>
  </r>
  <r>
    <x v="224"/>
    <x v="158"/>
    <d v="2026-02-02T00:00:00"/>
    <s v="BH04904"/>
    <d v="2026-02-02T00:00:00"/>
    <n v="8398"/>
    <s v="Sibafood Terra An Hưng"/>
    <n v="1354410"/>
    <n v="0"/>
    <n v="108353"/>
    <n v="1462763"/>
    <s v="Bán hàng"/>
    <m/>
    <m/>
    <n v="0"/>
    <n v="1462763"/>
    <n v="0"/>
    <n v="1462763"/>
    <d v="2026-02-02T00:00:00"/>
    <m/>
    <d v="2026-02-02T00:00:00"/>
    <n v="0"/>
    <m/>
    <n v="66.560887268518854"/>
    <s v="Nợ quá hạn từ 60 ngày đến 90 ngày"/>
    <d v="2026-02-02T00:00:00"/>
    <d v="1899-12-30T00:00:00"/>
    <m/>
    <m/>
    <x v="21"/>
    <x v="21"/>
    <m/>
  </r>
  <r>
    <x v="224"/>
    <x v="158"/>
    <d v="2026-02-03T00:00:00"/>
    <s v="BH05596"/>
    <d v="2026-02-03T00:00:00"/>
    <n v="8530"/>
    <s v="Sibafood Thăng Long Capital"/>
    <n v="690250"/>
    <n v="0"/>
    <n v="55220"/>
    <n v="745470"/>
    <s v="Bán hàng"/>
    <m/>
    <m/>
    <n v="0"/>
    <n v="745470"/>
    <n v="0"/>
    <n v="745470"/>
    <d v="2026-02-03T00:00:00"/>
    <m/>
    <d v="2026-02-03T00:00:00"/>
    <n v="0"/>
    <m/>
    <n v="65.560887268518854"/>
    <s v="Nợ quá hạn từ 60 ngày đến 90 ngày"/>
    <d v="2026-02-03T00:00:00"/>
    <d v="1899-12-30T00:00:00"/>
    <m/>
    <m/>
    <x v="21"/>
    <x v="21"/>
    <m/>
  </r>
  <r>
    <x v="224"/>
    <x v="158"/>
    <d v="2026-02-04T00:00:00"/>
    <s v="0402siba0001"/>
    <d v="2026-02-04T00:00:00"/>
    <m/>
    <s v="Hàng trả - SIBA-HNI-NTL-0001 - Sibafood Vinhomes Green Bay, Mễ Trì - 0402siba0001 - Phiếu ngày (04/02/2026)"/>
    <n v="214524"/>
    <n v="0"/>
    <n v="17162"/>
    <n v="231686"/>
    <s v="Hàng trả"/>
    <m/>
    <m/>
    <n v="0"/>
    <n v="-231686"/>
    <n v="0"/>
    <n v="-231686"/>
    <d v="2026-02-04T00:00:00"/>
    <m/>
    <d v="2026-02-04T00:00:00"/>
    <n v="0"/>
    <m/>
    <n v="64.560887268518854"/>
    <s v="Nợ quá hạn từ 60 ngày đến 90 ngày"/>
    <d v="2026-02-04T00:00:00"/>
    <d v="1899-12-30T00:00:00"/>
    <m/>
    <m/>
    <x v="21"/>
    <x v="21"/>
    <m/>
  </r>
  <r>
    <x v="224"/>
    <x v="158"/>
    <d v="2026-02-06T00:00:00"/>
    <s v="BH06450"/>
    <d v="2026-02-06T00:00:00"/>
    <n v="9530"/>
    <s v="Bán hàng S704- tầng 1 tòa N02 New Horizon city , 87 Lĩnh Nam, P. Vĩnh Tuy, Hai Bà Trưng, Hà Nội  theo hóa đơn 00009530 , ĐƠN KHAI TRƯƠNG CK 10% ( GIAO HÀNG 7/2/2026)"/>
    <n v="1633872"/>
    <n v="163388"/>
    <n v="117639"/>
    <n v="1588123"/>
    <s v="Bán hàng"/>
    <m/>
    <m/>
    <n v="0"/>
    <n v="1588123"/>
    <n v="0"/>
    <n v="1588123"/>
    <d v="2026-02-06T00:00:00"/>
    <m/>
    <d v="2026-02-06T00:00:00"/>
    <n v="0"/>
    <m/>
    <n v="62.560887268518854"/>
    <s v="Nợ quá hạn từ 60 ngày đến 90 ngày"/>
    <d v="2026-02-06T00:00:00"/>
    <d v="1899-12-30T00:00:00"/>
    <m/>
    <m/>
    <x v="21"/>
    <x v="21"/>
    <m/>
  </r>
  <r>
    <x v="224"/>
    <x v="158"/>
    <d v="2026-02-06T00:00:00"/>
    <s v="BH06544"/>
    <d v="2026-02-06T00:00:00"/>
    <n v="9564"/>
    <s v="Sibafood S007 - Tòa Mulberry"/>
    <n v="1716038"/>
    <n v="0"/>
    <n v="137283"/>
    <n v="1853321"/>
    <s v="Bán hàng"/>
    <m/>
    <m/>
    <n v="0"/>
    <n v="1853321"/>
    <n v="0"/>
    <n v="1853321"/>
    <d v="2026-02-06T00:00:00"/>
    <m/>
    <d v="2026-02-06T00:00:00"/>
    <n v="0"/>
    <m/>
    <n v="62.560887268518854"/>
    <s v="Nợ quá hạn từ 60 ngày đến 90 ngày"/>
    <d v="2026-02-06T00:00:00"/>
    <d v="1899-12-30T00:00:00"/>
    <m/>
    <m/>
    <x v="21"/>
    <x v="21"/>
    <m/>
  </r>
  <r>
    <x v="324"/>
    <x v="25"/>
    <d v="2026-02-05T00:00:00"/>
    <s v="SG/HTTHN001476"/>
    <d v="2026-02-05T00:00:00"/>
    <m/>
    <s v="ĐÃ KIỂM TRA - HÀNG TRẢ - PHIẾU: THN001476 - CHI NHÁNH NHA TRANG - CÔNG TY TNHH VIỆT Ý HÀ NỘI CENTER"/>
    <n v="443120"/>
    <n v="0"/>
    <n v="35450"/>
    <n v="478570"/>
    <s v="Hàng trả"/>
    <m/>
    <m/>
    <n v="0"/>
    <n v="-478570"/>
    <n v="0"/>
    <n v="-478570"/>
    <d v="2026-02-05T00:00:00"/>
    <m/>
    <d v="2026-02-05T00:00:00"/>
    <n v="0"/>
    <m/>
    <n v="63.560887268518854"/>
    <s v="Nợ quá hạn từ 60 ngày đến 90 ngày"/>
    <d v="2026-02-05T00:00:00"/>
    <d v="1899-12-30T00:00:00"/>
    <m/>
    <m/>
    <x v="15"/>
    <x v="15"/>
    <m/>
  </r>
  <r>
    <x v="324"/>
    <x v="25"/>
    <d v="2026-02-07T00:00:00"/>
    <s v="SG/HTTHN001486"/>
    <d v="2026-02-07T00:00:00"/>
    <m/>
    <s v="ĐÃ KIỂM TRA - HÀNG TRẢ - PHIẾU: THN001486 - CHI NHÁNH NHA TRANG - CÔNG TY TNHH VIỆT Ý HÀ NỘI CENTER"/>
    <n v="202206"/>
    <n v="0"/>
    <n v="16176"/>
    <n v="218382"/>
    <s v="Hàng trả"/>
    <m/>
    <m/>
    <n v="0"/>
    <n v="-218382"/>
    <n v="0"/>
    <n v="-218382"/>
    <d v="2026-02-07T00:00:00"/>
    <m/>
    <d v="2026-02-07T00:00:00"/>
    <n v="0"/>
    <m/>
    <n v="61.560887268518854"/>
    <s v="Nợ quá hạn từ 60 ngày đến 90 ngày"/>
    <d v="2026-02-07T00:00:00"/>
    <d v="1899-12-30T00:00:00"/>
    <m/>
    <m/>
    <x v="15"/>
    <x v="15"/>
    <m/>
  </r>
  <r>
    <x v="324"/>
    <x v="25"/>
    <d v="2026-02-13T00:00:00"/>
    <s v="SGT/HTTHN001514"/>
    <d v="2026-02-13T00:00:00"/>
    <m/>
    <s v="ĐÃ KIỂM TRA - HÀNG TRẢ - PHIẾU: THN001514 - CHI NHÁNH NHA TRANG - CÔNG TY TNHH VIỆT Ý HÀ NỘI CENTER"/>
    <n v="67402"/>
    <n v="0"/>
    <n v="5392"/>
    <n v="72794"/>
    <s v="Hàng trả"/>
    <m/>
    <m/>
    <n v="0"/>
    <n v="-72794"/>
    <n v="0"/>
    <n v="-72794"/>
    <d v="2026-02-13T00:00:00"/>
    <m/>
    <d v="2026-02-13T00:00:00"/>
    <n v="0"/>
    <m/>
    <n v="55.560887268518854"/>
    <s v="Nợ quá hạn từ 30 ngày đến 60 ngày"/>
    <d v="2026-02-13T00:00:00"/>
    <d v="1899-12-30T00:00:00"/>
    <m/>
    <m/>
    <x v="15"/>
    <x v="15"/>
    <m/>
  </r>
  <r>
    <x v="196"/>
    <x v="40"/>
    <d v="2026-02-02T00:00:00"/>
    <s v="BH03830"/>
    <d v="2026-02-02T00:00:00"/>
    <n v="8356"/>
    <s v="260202-01012-00001"/>
    <n v="14544450"/>
    <n v="0"/>
    <n v="1163556"/>
    <n v="15708006"/>
    <s v="Bán hàng"/>
    <d v="2026-03-31T00:00:00"/>
    <m/>
    <n v="0"/>
    <n v="15708006"/>
    <n v="15708006"/>
    <n v="0"/>
    <d v="2026-02-02T00:00:00"/>
    <m/>
    <d v="2026-02-02T00:00:00"/>
    <n v="0"/>
    <m/>
    <s v=""/>
    <s v="Đã thanh toán"/>
    <d v="2026-02-02T00:00:00"/>
    <d v="2026-03-31T00:00:00"/>
    <m/>
    <m/>
    <x v="5"/>
    <x v="5"/>
    <m/>
  </r>
  <r>
    <x v="201"/>
    <x v="14"/>
    <d v="2026-02-02T00:00:00"/>
    <s v="BH03871"/>
    <d v="2026-02-02T00:00:00"/>
    <n v="8448"/>
    <s v="TC260202-01011-00381"/>
    <n v="3873570"/>
    <n v="0"/>
    <n v="309886"/>
    <n v="4183456"/>
    <s v="Bán hàng"/>
    <d v="2026-03-31T00:00:00"/>
    <m/>
    <n v="0"/>
    <n v="4183456"/>
    <n v="4183456"/>
    <n v="0"/>
    <d v="2026-02-02T00:00:00"/>
    <m/>
    <d v="2026-02-02T00:00:00"/>
    <n v="0"/>
    <m/>
    <s v=""/>
    <s v="Đã thanh toán"/>
    <d v="2026-02-02T00:00:00"/>
    <d v="2026-03-31T00:00:00"/>
    <m/>
    <m/>
    <x v="5"/>
    <x v="5"/>
    <m/>
  </r>
  <r>
    <x v="193"/>
    <x v="38"/>
    <d v="2026-02-02T00:00:00"/>
    <s v="BH05079"/>
    <d v="2026-02-02T00:00:00"/>
    <n v="8419"/>
    <s v="Bán hàng CÔNG TY CỔ PHẦN TRUNG TÂM THƯƠNG MẠI LOTTE VIỆT NAM - CHI NHÁNH TÂY HỒ theo hóa đơn 00008419"/>
    <n v="3252620"/>
    <n v="0"/>
    <n v="260210"/>
    <n v="3512830"/>
    <s v="Bán hàng"/>
    <d v="2026-03-31T00:00:00"/>
    <m/>
    <n v="0"/>
    <n v="3512830"/>
    <n v="3512830"/>
    <n v="0"/>
    <d v="2026-02-02T00:00:00"/>
    <m/>
    <d v="2026-02-02T00:00:00"/>
    <n v="0"/>
    <m/>
    <s v=""/>
    <s v="Đã thanh toán"/>
    <d v="2026-02-02T00:00:00"/>
    <d v="2026-03-31T00:00:00"/>
    <m/>
    <m/>
    <x v="5"/>
    <x v="5"/>
    <m/>
  </r>
  <r>
    <x v="190"/>
    <x v="33"/>
    <d v="2026-02-03T00:00:00"/>
    <s v="BH03865"/>
    <d v="2026-02-02T00:00:00"/>
    <n v="8442"/>
    <s v="TC260201-01009-00100"/>
    <n v="11198160"/>
    <n v="0"/>
    <n v="895853"/>
    <n v="12094013"/>
    <s v="Bán hàng"/>
    <d v="2026-03-31T00:00:00"/>
    <m/>
    <n v="0"/>
    <n v="12094013"/>
    <n v="12094013"/>
    <n v="0"/>
    <d v="2026-02-02T00:00:00"/>
    <m/>
    <d v="2026-02-02T00:00:00"/>
    <n v="0"/>
    <m/>
    <s v=""/>
    <s v="Đã thanh toán"/>
    <d v="2026-02-02T00:00:00"/>
    <d v="2026-03-31T00:00:00"/>
    <m/>
    <m/>
    <x v="5"/>
    <x v="5"/>
    <m/>
  </r>
  <r>
    <x v="188"/>
    <x v="37"/>
    <d v="2026-02-03T00:00:00"/>
    <s v="BH03866"/>
    <d v="2026-02-02T00:00:00"/>
    <n v="8443"/>
    <s v="TC260202-01004-00212"/>
    <n v="976340"/>
    <n v="0"/>
    <n v="78107"/>
    <n v="1054447"/>
    <s v="Bán hàng"/>
    <d v="2026-03-31T00:00:00"/>
    <m/>
    <n v="0"/>
    <n v="1054447"/>
    <n v="1054447"/>
    <n v="0"/>
    <d v="2026-02-02T00:00:00"/>
    <m/>
    <d v="2026-02-02T00:00:00"/>
    <n v="0"/>
    <m/>
    <s v=""/>
    <s v="Đã thanh toán"/>
    <d v="2026-02-02T00:00:00"/>
    <d v="2026-03-31T00:00:00"/>
    <m/>
    <m/>
    <x v="5"/>
    <x v="5"/>
    <m/>
  </r>
  <r>
    <x v="188"/>
    <x v="37"/>
    <d v="2026-02-03T00:00:00"/>
    <s v="BH03867"/>
    <d v="2026-02-02T00:00:00"/>
    <n v="8444"/>
    <s v="TC260202-01004-00213"/>
    <n v="875350"/>
    <n v="0"/>
    <n v="70028"/>
    <n v="945378"/>
    <s v="Bán hàng"/>
    <d v="2026-03-31T00:00:00"/>
    <m/>
    <n v="0"/>
    <n v="945378"/>
    <n v="945378"/>
    <n v="0"/>
    <d v="2026-02-02T00:00:00"/>
    <m/>
    <d v="2026-02-02T00:00:00"/>
    <n v="0"/>
    <m/>
    <s v=""/>
    <s v="Đã thanh toán"/>
    <d v="2026-02-02T00:00:00"/>
    <d v="2026-03-31T00:00:00"/>
    <m/>
    <m/>
    <x v="5"/>
    <x v="5"/>
    <m/>
  </r>
  <r>
    <x v="189"/>
    <x v="36"/>
    <d v="2026-02-03T00:00:00"/>
    <s v="BH03868"/>
    <d v="2026-02-02T00:00:00"/>
    <n v="8445"/>
    <s v="TC260202-01006-00073"/>
    <n v="5360250"/>
    <n v="0"/>
    <n v="428820"/>
    <n v="5789070"/>
    <s v="Bán hàng"/>
    <m/>
    <m/>
    <n v="0"/>
    <n v="5789070"/>
    <n v="0"/>
    <n v="5789070"/>
    <d v="2026-02-02T00:00:00"/>
    <m/>
    <d v="2026-02-02T00:00:00"/>
    <n v="0"/>
    <m/>
    <n v="66.560887268518854"/>
    <s v="Nợ quá hạn từ 60 ngày đến 90 ngày"/>
    <d v="2026-02-02T00:00:00"/>
    <d v="1899-12-30T00:00:00"/>
    <m/>
    <m/>
    <x v="5"/>
    <x v="5"/>
    <m/>
  </r>
  <r>
    <x v="189"/>
    <x v="36"/>
    <d v="2026-02-03T00:00:00"/>
    <s v="BH03869"/>
    <d v="2026-02-02T00:00:00"/>
    <n v="8446"/>
    <s v="TC260202-01006-00158"/>
    <n v="12002950"/>
    <n v="0"/>
    <n v="960236"/>
    <n v="12963186"/>
    <s v="Bán hàng"/>
    <d v="2026-03-31T00:00:00"/>
    <m/>
    <n v="0"/>
    <n v="12963186"/>
    <n v="12963186"/>
    <n v="0"/>
    <d v="2026-02-02T00:00:00"/>
    <m/>
    <d v="2026-02-02T00:00:00"/>
    <n v="0"/>
    <m/>
    <s v=""/>
    <s v="Đã thanh toán"/>
    <d v="2026-02-02T00:00:00"/>
    <d v="2026-03-31T00:00:00"/>
    <m/>
    <m/>
    <x v="5"/>
    <x v="5"/>
    <m/>
  </r>
  <r>
    <x v="189"/>
    <x v="36"/>
    <d v="2026-02-03T00:00:00"/>
    <s v="BH03870"/>
    <d v="2026-02-02T00:00:00"/>
    <n v="8447"/>
    <s v="TC260202-01006-00159"/>
    <n v="875350"/>
    <n v="0"/>
    <n v="70028"/>
    <n v="945378"/>
    <s v="Bán hàng"/>
    <d v="2026-03-31T00:00:00"/>
    <m/>
    <n v="0"/>
    <n v="945378"/>
    <n v="945378"/>
    <n v="0"/>
    <d v="2026-02-02T00:00:00"/>
    <m/>
    <d v="2026-02-02T00:00:00"/>
    <n v="0"/>
    <m/>
    <s v=""/>
    <s v="Đã thanh toán"/>
    <d v="2026-02-02T00:00:00"/>
    <d v="2026-03-31T00:00:00"/>
    <m/>
    <m/>
    <x v="5"/>
    <x v="5"/>
    <m/>
  </r>
  <r>
    <x v="212"/>
    <x v="155"/>
    <d v="2026-02-03T00:00:00"/>
    <s v="BH03877"/>
    <d v="2026-02-03T00:00:00"/>
    <n v="8455"/>
    <s v="260202-01005-00107"/>
    <n v="478105"/>
    <n v="0"/>
    <n v="38248"/>
    <n v="516353"/>
    <s v="Bán hàng"/>
    <d v="2026-03-31T00:00:00"/>
    <m/>
    <n v="0"/>
    <n v="516353"/>
    <n v="516353"/>
    <n v="0"/>
    <d v="2026-02-03T00:00:00"/>
    <m/>
    <d v="2026-02-03T00:00:00"/>
    <n v="0"/>
    <m/>
    <s v=""/>
    <s v="Đã thanh toán"/>
    <d v="2026-02-03T00:00:00"/>
    <d v="2026-03-31T00:00:00"/>
    <m/>
    <m/>
    <x v="5"/>
    <x v="5"/>
    <m/>
  </r>
  <r>
    <x v="212"/>
    <x v="155"/>
    <d v="2026-02-03T00:00:00"/>
    <s v="BH03878"/>
    <d v="2026-02-03T00:00:00"/>
    <n v="8456"/>
    <s v="260202-01005-00108"/>
    <n v="466445"/>
    <n v="0"/>
    <n v="37316"/>
    <n v="503761"/>
    <s v="Bán hàng"/>
    <d v="2026-03-31T00:00:00"/>
    <m/>
    <n v="0"/>
    <n v="503761"/>
    <n v="503761"/>
    <n v="0"/>
    <d v="2026-02-03T00:00:00"/>
    <m/>
    <d v="2026-02-03T00:00:00"/>
    <n v="0"/>
    <m/>
    <s v=""/>
    <s v="Đã thanh toán"/>
    <d v="2026-02-03T00:00:00"/>
    <d v="2026-03-31T00:00:00"/>
    <m/>
    <m/>
    <x v="5"/>
    <x v="5"/>
    <m/>
  </r>
  <r>
    <x v="190"/>
    <x v="33"/>
    <d v="2026-02-05T00:00:00"/>
    <s v="BH04274"/>
    <d v="2026-02-04T00:00:00"/>
    <n v="9342"/>
    <s v="TC260204-01009-00035"/>
    <n v="14703475"/>
    <n v="0"/>
    <n v="1176278"/>
    <n v="15879753"/>
    <s v="Bán hàng"/>
    <d v="2026-03-31T00:00:00"/>
    <m/>
    <n v="0"/>
    <n v="15879753"/>
    <n v="15879753"/>
    <n v="0"/>
    <d v="2026-02-04T00:00:00"/>
    <m/>
    <d v="2026-02-04T00:00:00"/>
    <n v="0"/>
    <m/>
    <s v=""/>
    <s v="Đã thanh toán"/>
    <d v="2026-02-04T00:00:00"/>
    <d v="2026-03-31T00:00:00"/>
    <m/>
    <m/>
    <x v="5"/>
    <x v="5"/>
    <m/>
  </r>
  <r>
    <x v="201"/>
    <x v="14"/>
    <d v="2026-02-05T00:00:00"/>
    <s v="BH04275"/>
    <d v="2026-02-04T00:00:00"/>
    <n v="9343"/>
    <s v="TC260204-01011-00021"/>
    <n v="1313025"/>
    <n v="0"/>
    <n v="105042"/>
    <n v="1418067"/>
    <s v="Bán hàng"/>
    <d v="2026-03-31T00:00:00"/>
    <m/>
    <n v="0"/>
    <n v="1418067"/>
    <n v="1418067"/>
    <n v="0"/>
    <d v="2026-02-04T00:00:00"/>
    <m/>
    <d v="2026-02-04T00:00:00"/>
    <n v="0"/>
    <m/>
    <s v=""/>
    <s v="Đã thanh toán"/>
    <d v="2026-02-04T00:00:00"/>
    <d v="2026-03-31T00:00:00"/>
    <m/>
    <m/>
    <x v="5"/>
    <x v="5"/>
    <m/>
  </r>
  <r>
    <x v="186"/>
    <x v="35"/>
    <d v="2026-02-05T00:00:00"/>
    <s v="BH04276"/>
    <d v="2026-02-04T00:00:00"/>
    <n v="9344"/>
    <s v="TC260204-01013-00029"/>
    <n v="12340950"/>
    <n v="0"/>
    <n v="987276"/>
    <n v="13328226"/>
    <s v="Bán hàng"/>
    <d v="2026-03-31T00:00:00"/>
    <m/>
    <n v="0"/>
    <n v="13328226"/>
    <n v="13328226"/>
    <n v="0"/>
    <d v="2026-02-04T00:00:00"/>
    <m/>
    <d v="2026-02-04T00:00:00"/>
    <n v="0"/>
    <m/>
    <s v=""/>
    <s v="Đã thanh toán"/>
    <d v="2026-02-04T00:00:00"/>
    <d v="2026-03-31T00:00:00"/>
    <m/>
    <m/>
    <x v="5"/>
    <x v="5"/>
    <m/>
  </r>
  <r>
    <x v="193"/>
    <x v="38"/>
    <d v="2026-02-05T00:00:00"/>
    <s v="BH06013"/>
    <d v="2026-02-05T00:00:00"/>
    <n v="9375"/>
    <s v="Bán hàng CÔNG TY CỔ PHẦN TRUNG TÂM THƯƠNG MẠI LOTTE VIỆT NAM - CHI NHÁNH TÂY HỒ theo hóa đơn 00009375"/>
    <n v="3141455"/>
    <n v="0"/>
    <n v="251316"/>
    <n v="3392771"/>
    <s v="Bán hàng"/>
    <d v="2026-03-31T00:00:00"/>
    <m/>
    <n v="0"/>
    <n v="3392771"/>
    <n v="3392771"/>
    <n v="0"/>
    <d v="2026-02-05T00:00:00"/>
    <m/>
    <d v="2026-02-05T00:00:00"/>
    <n v="0"/>
    <m/>
    <s v=""/>
    <s v="Đã thanh toán"/>
    <d v="2026-02-05T00:00:00"/>
    <d v="2026-03-31T00:00:00"/>
    <m/>
    <m/>
    <x v="5"/>
    <x v="5"/>
    <m/>
  </r>
  <r>
    <x v="177"/>
    <x v="157"/>
    <d v="2026-02-05T00:00:00"/>
    <s v="BH06017"/>
    <d v="2026-02-05T00:00:00"/>
    <n v="9376"/>
    <s v="Bán hàng CÔNG TY CỔ PHẦN TRUNG TÂM THƯƠNG MẠI LOTTE VIỆT NAM - CHI NHÁNH BA ĐÌNH theo hóa đơn 00009376"/>
    <n v="9625680"/>
    <n v="0"/>
    <n v="770054"/>
    <n v="10395734"/>
    <s v="Bán hàng"/>
    <d v="2026-03-31T00:00:00"/>
    <m/>
    <n v="0"/>
    <n v="10395734"/>
    <n v="10395734"/>
    <n v="0"/>
    <d v="2026-02-05T00:00:00"/>
    <m/>
    <d v="2026-02-05T00:00:00"/>
    <n v="0"/>
    <m/>
    <s v=""/>
    <s v="Đã thanh toán"/>
    <d v="2026-02-05T00:00:00"/>
    <d v="2026-03-31T00:00:00"/>
    <m/>
    <m/>
    <x v="5"/>
    <x v="5"/>
    <m/>
  </r>
  <r>
    <x v="177"/>
    <x v="157"/>
    <d v="2026-02-05T00:00:00"/>
    <s v="BH06018"/>
    <d v="2026-02-05T00:00:00"/>
    <n v="9377"/>
    <s v="Bán hàng CÔNG TY CỔ PHẦN TRUNG TÂM THƯƠNG MẠI LOTTE VIỆT NAM - CHI NHÁNH BA ĐÌNH theo hóa đơn 00009377"/>
    <n v="1865780"/>
    <n v="0"/>
    <n v="149262"/>
    <n v="2015042"/>
    <s v="Bán hàng"/>
    <d v="2026-03-31T00:00:00"/>
    <m/>
    <n v="0"/>
    <n v="2015042"/>
    <n v="2015042"/>
    <n v="0"/>
    <d v="2026-02-05T00:00:00"/>
    <m/>
    <d v="2026-02-05T00:00:00"/>
    <n v="0"/>
    <m/>
    <s v=""/>
    <s v="Đã thanh toán"/>
    <d v="2026-02-05T00:00:00"/>
    <d v="2026-03-31T00:00:00"/>
    <m/>
    <m/>
    <x v="5"/>
    <x v="5"/>
    <m/>
  </r>
  <r>
    <x v="188"/>
    <x v="37"/>
    <d v="2026-02-07T00:00:00"/>
    <s v="BH04513"/>
    <d v="2026-02-07T00:00:00"/>
    <n v="9567"/>
    <s v="TC260205-01004-00044"/>
    <n v="976340"/>
    <n v="0"/>
    <n v="78107"/>
    <n v="1054447"/>
    <s v="Bán hàng"/>
    <d v="2026-03-31T00:00:00"/>
    <m/>
    <n v="0"/>
    <n v="1054447"/>
    <n v="1054447"/>
    <n v="0"/>
    <d v="2026-02-07T00:00:00"/>
    <m/>
    <d v="2026-02-07T00:00:00"/>
    <n v="0"/>
    <m/>
    <s v=""/>
    <s v="Đã thanh toán"/>
    <d v="2026-02-07T00:00:00"/>
    <d v="2026-03-31T00:00:00"/>
    <m/>
    <m/>
    <x v="5"/>
    <x v="5"/>
    <m/>
  </r>
  <r>
    <x v="188"/>
    <x v="37"/>
    <d v="2026-02-07T00:00:00"/>
    <s v="BH04514"/>
    <d v="2026-02-07T00:00:00"/>
    <n v="9568"/>
    <s v="TC260205-01004-00045"/>
    <n v="875350"/>
    <n v="0"/>
    <n v="70028"/>
    <n v="945378"/>
    <s v="Bán hàng"/>
    <d v="2026-03-31T00:00:00"/>
    <m/>
    <n v="0"/>
    <n v="945378"/>
    <n v="945378"/>
    <n v="0"/>
    <d v="2026-02-07T00:00:00"/>
    <m/>
    <d v="2026-02-07T00:00:00"/>
    <n v="0"/>
    <m/>
    <s v=""/>
    <s v="Đã thanh toán"/>
    <d v="2026-02-07T00:00:00"/>
    <d v="2026-03-31T00:00:00"/>
    <m/>
    <m/>
    <x v="5"/>
    <x v="5"/>
    <m/>
  </r>
  <r>
    <x v="187"/>
    <x v="34"/>
    <d v="2026-02-07T00:00:00"/>
    <s v="BH04515"/>
    <d v="2026-02-07T00:00:00"/>
    <n v="9569"/>
    <s v="TC260205-01016-00010"/>
    <n v="34404050"/>
    <n v="0"/>
    <n v="2752324"/>
    <n v="37156374"/>
    <s v="Bán hàng"/>
    <d v="2026-03-31T00:00:00"/>
    <m/>
    <n v="0"/>
    <n v="37156374"/>
    <n v="37156374"/>
    <n v="0"/>
    <d v="2026-02-07T00:00:00"/>
    <m/>
    <d v="2026-02-07T00:00:00"/>
    <n v="0"/>
    <m/>
    <s v=""/>
    <s v="Đã thanh toán"/>
    <d v="2026-02-07T00:00:00"/>
    <d v="2026-03-31T00:00:00"/>
    <m/>
    <m/>
    <x v="5"/>
    <x v="5"/>
    <m/>
  </r>
  <r>
    <x v="186"/>
    <x v="35"/>
    <d v="2026-02-07T00:00:00"/>
    <s v="BH04516"/>
    <d v="2026-02-07T00:00:00"/>
    <n v="9570"/>
    <s v="TC260206-01013-00039"/>
    <n v="15123650"/>
    <n v="0"/>
    <n v="1209892"/>
    <n v="16333542"/>
    <s v="Bán hàng"/>
    <d v="2026-03-31T00:00:00"/>
    <m/>
    <n v="0"/>
    <n v="16333542"/>
    <n v="16333542"/>
    <n v="0"/>
    <d v="2026-02-07T00:00:00"/>
    <m/>
    <d v="2026-02-07T00:00:00"/>
    <n v="0"/>
    <m/>
    <s v=""/>
    <s v="Đã thanh toán"/>
    <d v="2026-02-07T00:00:00"/>
    <d v="2026-03-31T00:00:00"/>
    <m/>
    <m/>
    <x v="5"/>
    <x v="5"/>
    <m/>
  </r>
  <r>
    <x v="196"/>
    <x v="40"/>
    <d v="2026-02-07T00:00:00"/>
    <s v="BH04540"/>
    <d v="2026-02-07T00:00:00"/>
    <n v="9655"/>
    <s v="260207-01012-00001"/>
    <n v="9258450"/>
    <n v="0"/>
    <n v="740676"/>
    <n v="9999126"/>
    <s v="Bán hàng"/>
    <d v="2026-03-31T00:00:00"/>
    <m/>
    <n v="0"/>
    <n v="9999126"/>
    <n v="9999126"/>
    <n v="0"/>
    <d v="2026-02-07T00:00:00"/>
    <m/>
    <d v="2026-02-07T00:00:00"/>
    <n v="0"/>
    <m/>
    <s v=""/>
    <s v="Đã thanh toán"/>
    <d v="2026-02-07T00:00:00"/>
    <d v="2026-03-31T00:00:00"/>
    <m/>
    <m/>
    <x v="5"/>
    <x v="5"/>
    <m/>
  </r>
  <r>
    <x v="179"/>
    <x v="15"/>
    <d v="2026-02-07T00:00:00"/>
    <s v="BH04552"/>
    <d v="2026-02-07T00:00:00"/>
    <n v="9676"/>
    <s v="260206-01001-00409"/>
    <n v="33684600"/>
    <n v="0"/>
    <n v="2694768"/>
    <n v="36379368"/>
    <s v="Bán hàng"/>
    <d v="2026-03-31T00:00:00"/>
    <m/>
    <n v="0"/>
    <n v="36379368"/>
    <n v="36379368"/>
    <n v="0"/>
    <d v="2026-02-07T00:00:00"/>
    <m/>
    <d v="2026-02-07T00:00:00"/>
    <n v="0"/>
    <m/>
    <s v=""/>
    <s v="Đã thanh toán"/>
    <d v="2026-02-07T00:00:00"/>
    <d v="2026-03-31T00:00:00"/>
    <m/>
    <m/>
    <x v="5"/>
    <x v="5"/>
    <m/>
  </r>
  <r>
    <x v="190"/>
    <x v="33"/>
    <d v="2026-02-09T00:00:00"/>
    <s v="BH04669"/>
    <d v="2026-02-09T00:00:00"/>
    <n v="10598"/>
    <s v="TC260209-01009-00022"/>
    <n v="15123650"/>
    <n v="0"/>
    <n v="1209892"/>
    <n v="16333542"/>
    <s v="Bán hàng"/>
    <d v="2026-03-31T00:00:00"/>
    <m/>
    <n v="0"/>
    <n v="16333542"/>
    <n v="16333542"/>
    <n v="0"/>
    <d v="2026-02-09T00:00:00"/>
    <m/>
    <d v="2026-02-09T00:00:00"/>
    <n v="0"/>
    <m/>
    <s v=""/>
    <s v="Đã thanh toán"/>
    <d v="2026-02-09T00:00:00"/>
    <d v="2026-03-31T00:00:00"/>
    <m/>
    <m/>
    <x v="5"/>
    <x v="5"/>
    <m/>
  </r>
  <r>
    <x v="177"/>
    <x v="157"/>
    <d v="2026-02-09T00:00:00"/>
    <s v="bh16690"/>
    <d v="2026-02-09T00:00:00"/>
    <n v="10470"/>
    <s v="Bán hàng CÔNG TY CỔ PHẦN TRUNG TÂM THƯƠNG MẠI LOTTE VIỆT NAM - CHI NHÁNH BA ĐÌNH theo hóa đơn 00010470"/>
    <n v="1952680"/>
    <n v="0"/>
    <n v="156214"/>
    <n v="2108894"/>
    <s v="Bán hàng"/>
    <m/>
    <m/>
    <n v="0"/>
    <n v="2108894"/>
    <n v="0"/>
    <n v="2108894"/>
    <d v="2026-02-09T00:00:00"/>
    <m/>
    <d v="2026-02-09T00:00:00"/>
    <n v="0"/>
    <m/>
    <n v="59.560887268518854"/>
    <s v="Nợ quá hạn từ 30 ngày đến 60 ngày"/>
    <d v="2026-02-09T00:00:00"/>
    <d v="1899-12-30T00:00:00"/>
    <m/>
    <m/>
    <x v="5"/>
    <x v="5"/>
    <m/>
  </r>
  <r>
    <x v="193"/>
    <x v="38"/>
    <d v="2026-02-09T00:00:00"/>
    <s v="bh16818"/>
    <d v="2026-02-09T00:00:00"/>
    <n v="10488"/>
    <s v="Đ/C HĐ VÌ THIẾU CHÂN 500G Bán hàng CÔNG TY CỔ PHẦN TRUNG TÂM THƯƠNG MẠI LOTTE VIỆT NAM - CHI NHÁNH TÂY HỒ theo hóa đơn 00010488"/>
    <n v="32214875"/>
    <n v="0"/>
    <n v="2577190"/>
    <n v="34792065"/>
    <s v="Bán hàng"/>
    <d v="2026-02-11T00:00:00"/>
    <m/>
    <n v="0"/>
    <n v="34792065"/>
    <n v="34792065"/>
    <n v="0"/>
    <d v="2026-02-09T00:00:00"/>
    <m/>
    <d v="2026-02-09T00:00:00"/>
    <n v="0"/>
    <m/>
    <s v=""/>
    <s v="Đã thanh toán"/>
    <d v="2026-02-09T00:00:00"/>
    <d v="2026-02-11T00:00:00"/>
    <m/>
    <m/>
    <x v="5"/>
    <x v="5"/>
    <m/>
  </r>
  <r>
    <x v="195"/>
    <x v="156"/>
    <d v="2026-02-10T00:00:00"/>
    <s v="BH04686"/>
    <d v="2026-02-10T00:00:00"/>
    <n v="10619"/>
    <s v="260209-01003-00249"/>
    <n v="1655105"/>
    <n v="0"/>
    <n v="132408"/>
    <n v="1787513"/>
    <s v="Bán hàng"/>
    <d v="2026-03-31T00:00:00"/>
    <m/>
    <n v="0"/>
    <n v="1787513"/>
    <n v="1787513"/>
    <n v="0"/>
    <d v="2026-02-10T00:00:00"/>
    <m/>
    <d v="2026-02-10T00:00:00"/>
    <n v="0"/>
    <m/>
    <s v=""/>
    <s v="Đã thanh toán"/>
    <d v="2026-02-10T00:00:00"/>
    <d v="2026-03-31T00:00:00"/>
    <m/>
    <m/>
    <x v="5"/>
    <x v="5"/>
    <m/>
  </r>
  <r>
    <x v="196"/>
    <x v="40"/>
    <d v="2026-02-10T00:00:00"/>
    <s v="BH04709"/>
    <d v="2026-02-10T00:00:00"/>
    <n v="10650"/>
    <s v="260210-01012-00001"/>
    <n v="9763400"/>
    <n v="0"/>
    <n v="781072"/>
    <n v="10544472"/>
    <s v="Bán hàng"/>
    <d v="2026-03-31T00:00:00"/>
    <m/>
    <n v="0"/>
    <n v="10544472"/>
    <n v="10544472"/>
    <n v="0"/>
    <d v="2026-02-10T00:00:00"/>
    <m/>
    <d v="2026-02-10T00:00:00"/>
    <n v="0"/>
    <m/>
    <s v=""/>
    <s v="Đã thanh toán"/>
    <d v="2026-02-10T00:00:00"/>
    <d v="2026-03-31T00:00:00"/>
    <m/>
    <m/>
    <x v="5"/>
    <x v="5"/>
    <m/>
  </r>
  <r>
    <x v="196"/>
    <x v="40"/>
    <d v="2026-02-10T00:00:00"/>
    <s v="BH04710"/>
    <d v="2026-02-10T00:00:00"/>
    <n v="10651"/>
    <s v="260209-01012-00047"/>
    <n v="19283150"/>
    <n v="0"/>
    <n v="1542652"/>
    <n v="20825802"/>
    <s v="Bán hàng"/>
    <d v="2026-03-31T00:00:00"/>
    <m/>
    <n v="0"/>
    <n v="20825802"/>
    <n v="20825802"/>
    <n v="0"/>
    <d v="2026-02-10T00:00:00"/>
    <m/>
    <d v="2026-02-10T00:00:00"/>
    <n v="0"/>
    <m/>
    <s v=""/>
    <s v="Đã thanh toán"/>
    <d v="2026-02-10T00:00:00"/>
    <d v="2026-03-31T00:00:00"/>
    <m/>
    <m/>
    <x v="5"/>
    <x v="5"/>
    <m/>
  </r>
  <r>
    <x v="187"/>
    <x v="34"/>
    <d v="2026-02-10T00:00:00"/>
    <s v="MDV00008"/>
    <d v="2026-02-10T00:00:00"/>
    <n v="1116"/>
    <s v="PHÍ HOẠT ĐỘNG DÙNG THỬ SẢN PHẨM"/>
    <n v="946836"/>
    <n v="0"/>
    <n v="94684"/>
    <n v="1041520"/>
    <s v="Giảm công nợ"/>
    <d v="2026-02-10T00:00:00"/>
    <m/>
    <n v="0"/>
    <n v="-1041520"/>
    <n v="-1041520"/>
    <n v="0"/>
    <d v="2026-02-10T00:00:00"/>
    <m/>
    <d v="2026-02-10T00:00:00"/>
    <n v="0"/>
    <m/>
    <s v=""/>
    <s v="Đã thanh toán"/>
    <d v="2026-02-10T00:00:00"/>
    <d v="2026-02-10T00:00:00"/>
    <m/>
    <m/>
    <x v="5"/>
    <x v="5"/>
    <m/>
  </r>
  <r>
    <x v="187"/>
    <x v="34"/>
    <d v="2026-02-10T00:00:00"/>
    <s v="MDV00008"/>
    <d v="2026-02-11T00:00:00"/>
    <n v="1360"/>
    <s v="PHÍ BÁN HÀNG"/>
    <n v="3156120"/>
    <n v="0"/>
    <n v="252490"/>
    <n v="3408610"/>
    <s v="Giảm công nợ"/>
    <d v="2026-02-10T00:00:00"/>
    <m/>
    <n v="0"/>
    <n v="-3408610"/>
    <n v="-3408610"/>
    <n v="0"/>
    <d v="2026-02-11T00:00:00"/>
    <m/>
    <d v="2026-02-11T00:00:00"/>
    <n v="0"/>
    <m/>
    <s v=""/>
    <s v="Đã thanh toán"/>
    <d v="2026-02-11T00:00:00"/>
    <d v="2026-02-10T00:00:00"/>
    <m/>
    <m/>
    <x v="5"/>
    <x v="5"/>
    <m/>
  </r>
  <r>
    <x v="179"/>
    <x v="15"/>
    <d v="2026-02-10T00:00:00"/>
    <s v="MDV00136"/>
    <d v="2026-02-10T00:00:00"/>
    <n v="1812"/>
    <s v="PHI HOAT DONG DUNG THU SAN PHAM T1.2026"/>
    <n v="2125625"/>
    <n v="0"/>
    <n v="212563"/>
    <n v="2338188"/>
    <s v="Giảm công nợ"/>
    <d v="2026-02-10T00:00:00"/>
    <m/>
    <n v="0"/>
    <n v="-2338188"/>
    <n v="-2338188"/>
    <n v="0"/>
    <d v="2026-02-10T00:00:00"/>
    <m/>
    <d v="2026-02-10T00:00:00"/>
    <n v="0"/>
    <m/>
    <s v=""/>
    <s v="Đã thanh toán"/>
    <d v="2026-02-10T00:00:00"/>
    <d v="2026-02-10T00:00:00"/>
    <m/>
    <m/>
    <x v="5"/>
    <x v="5"/>
    <m/>
  </r>
  <r>
    <x v="179"/>
    <x v="15"/>
    <d v="2026-02-10T00:00:00"/>
    <s v="MDV00136"/>
    <d v="2026-02-12T00:00:00"/>
    <n v="2172"/>
    <s v="PHI DICH VU BAN HANG T1.2026"/>
    <n v="7085415"/>
    <n v="0"/>
    <n v="566833"/>
    <n v="7652248"/>
    <s v="Giảm công nợ"/>
    <d v="2026-02-10T00:00:00"/>
    <m/>
    <n v="0"/>
    <n v="-7652248"/>
    <n v="-7652248"/>
    <n v="0"/>
    <d v="2026-02-12T00:00:00"/>
    <m/>
    <d v="2026-02-12T00:00:00"/>
    <n v="0"/>
    <m/>
    <s v=""/>
    <s v="Đã thanh toán"/>
    <d v="2026-02-12T00:00:00"/>
    <d v="2026-02-10T00:00:00"/>
    <m/>
    <m/>
    <x v="5"/>
    <x v="5"/>
    <m/>
  </r>
  <r>
    <x v="179"/>
    <x v="15"/>
    <d v="2026-02-10T00:00:00"/>
    <s v="MDV00136"/>
    <d v="2026-02-12T00:00:00"/>
    <n v="2172"/>
    <s v="PHÍ MỞ MÃ SP MỚI T1.2026: 2 SKU"/>
    <n v="16000000"/>
    <n v="0"/>
    <n v="1280000"/>
    <n v="17280000"/>
    <s v="Giảm công nợ"/>
    <d v="2026-02-10T00:00:00"/>
    <m/>
    <n v="0"/>
    <n v="-17280000"/>
    <n v="-17280000"/>
    <n v="0"/>
    <d v="2026-02-12T00:00:00"/>
    <m/>
    <d v="2026-02-12T00:00:00"/>
    <n v="0"/>
    <m/>
    <s v=""/>
    <s v="Đã thanh toán"/>
    <d v="2026-02-12T00:00:00"/>
    <d v="2026-02-10T00:00:00"/>
    <m/>
    <m/>
    <x v="5"/>
    <x v="5"/>
    <m/>
  </r>
  <r>
    <x v="179"/>
    <x v="15"/>
    <d v="2026-02-11T00:00:00"/>
    <s v="BH04804"/>
    <d v="2026-02-11T00:00:00"/>
    <n v="10756"/>
    <s v="260209-01002-00314 - LOTTEMART PHÚ THỌ"/>
    <n v="1607250"/>
    <n v="0"/>
    <n v="128580"/>
    <n v="1735830"/>
    <s v="Bán hàng"/>
    <d v="2026-03-31T00:00:00"/>
    <m/>
    <n v="0"/>
    <n v="1735830"/>
    <n v="1735830"/>
    <n v="0"/>
    <d v="2026-02-11T00:00:00"/>
    <m/>
    <d v="2026-02-11T00:00:00"/>
    <n v="0"/>
    <m/>
    <s v=""/>
    <s v="Đã thanh toán"/>
    <d v="2026-02-11T00:00:00"/>
    <d v="2026-03-31T00:00:00"/>
    <m/>
    <m/>
    <x v="5"/>
    <x v="5"/>
    <m/>
  </r>
  <r>
    <x v="179"/>
    <x v="15"/>
    <d v="2026-02-11T00:00:00"/>
    <s v="BH04805"/>
    <d v="2026-02-11T00:00:00"/>
    <n v="10757"/>
    <s v="260209-01002-00243 - LOTTEMART PHÚ THỌ"/>
    <n v="1166110"/>
    <n v="0"/>
    <n v="93289"/>
    <n v="1259399"/>
    <s v="Bán hàng"/>
    <d v="2026-03-31T00:00:00"/>
    <m/>
    <n v="0"/>
    <n v="1259399"/>
    <n v="1259399"/>
    <n v="0"/>
    <d v="2026-02-11T00:00:00"/>
    <m/>
    <d v="2026-02-11T00:00:00"/>
    <n v="0"/>
    <m/>
    <s v=""/>
    <s v="Đã thanh toán"/>
    <d v="2026-02-11T00:00:00"/>
    <d v="2026-03-31T00:00:00"/>
    <m/>
    <m/>
    <x v="5"/>
    <x v="5"/>
    <m/>
  </r>
  <r>
    <x v="196"/>
    <x v="40"/>
    <d v="2026-02-11T00:00:00"/>
    <s v="BH04838"/>
    <d v="2026-02-11T00:00:00"/>
    <n v="10796"/>
    <s v="260209-01012-00700"/>
    <n v="6432300"/>
    <n v="0"/>
    <n v="514584"/>
    <n v="6946884"/>
    <s v="Bán hàng"/>
    <d v="2026-03-31T00:00:00"/>
    <m/>
    <n v="0"/>
    <n v="6946884"/>
    <n v="6946884"/>
    <n v="0"/>
    <d v="2026-02-11T00:00:00"/>
    <m/>
    <d v="2026-02-11T00:00:00"/>
    <n v="0"/>
    <m/>
    <s v=""/>
    <s v="Đã thanh toán"/>
    <d v="2026-02-11T00:00:00"/>
    <d v="2026-03-31T00:00:00"/>
    <m/>
    <m/>
    <x v="5"/>
    <x v="5"/>
    <m/>
  </r>
  <r>
    <x v="196"/>
    <x v="40"/>
    <d v="2026-02-11T00:00:00"/>
    <s v="BH04848"/>
    <d v="2026-02-11T00:00:00"/>
    <n v="10804"/>
    <s v="260211-01012-00053"/>
    <n v="9258450"/>
    <n v="0"/>
    <n v="740676"/>
    <n v="9999126"/>
    <s v="Bán hàng"/>
    <d v="2026-03-31T00:00:00"/>
    <m/>
    <n v="0"/>
    <n v="9999126"/>
    <n v="9999126"/>
    <n v="0"/>
    <d v="2026-02-11T00:00:00"/>
    <m/>
    <d v="2026-02-11T00:00:00"/>
    <n v="0"/>
    <m/>
    <s v=""/>
    <s v="Đã thanh toán"/>
    <d v="2026-02-11T00:00:00"/>
    <d v="2026-03-31T00:00:00"/>
    <m/>
    <m/>
    <x v="5"/>
    <x v="5"/>
    <m/>
  </r>
  <r>
    <x v="193"/>
    <x v="38"/>
    <d v="2026-02-11T00:00:00"/>
    <s v="BH17455"/>
    <d v="2026-02-11T00:00:00"/>
    <n v="10806"/>
    <s v="Bán hàng CÔNG TY CỔ PHẦN TRUNG TÂM THƯƠNG MẠI LOTTE VIỆT NAM - CHI NHÁNH TÂY HỒ theo hóa đơn 00010806"/>
    <n v="22451475"/>
    <n v="0"/>
    <n v="1796118"/>
    <n v="24247593"/>
    <s v="Bán hàng"/>
    <m/>
    <m/>
    <n v="0"/>
    <n v="24247593"/>
    <n v="0"/>
    <n v="24247593"/>
    <d v="2026-02-11T00:00:00"/>
    <m/>
    <d v="2026-02-11T00:00:00"/>
    <n v="0"/>
    <m/>
    <n v="57.560887268518854"/>
    <s v="Nợ quá hạn từ 30 ngày đến 60 ngày"/>
    <d v="2026-02-11T00:00:00"/>
    <d v="1899-12-30T00:00:00"/>
    <m/>
    <m/>
    <x v="5"/>
    <x v="5"/>
    <m/>
  </r>
  <r>
    <x v="177"/>
    <x v="157"/>
    <d v="2026-02-11T00:00:00"/>
    <s v="BH17456"/>
    <d v="2026-02-11T00:00:00"/>
    <n v="10805"/>
    <s v="Bán hàng CÔNG TY CỔ PHẦN TRUNG TÂM THƯƠNG MẠI LOTTE VIỆT NAM - CHI NHÁNH BA ĐÌNH theo hóa đơn 00010805"/>
    <n v="2798670"/>
    <n v="0"/>
    <n v="223894"/>
    <n v="3022564"/>
    <s v="Bán hàng"/>
    <d v="2026-03-31T00:00:00"/>
    <m/>
    <n v="0"/>
    <n v="3022564"/>
    <n v="3022564"/>
    <n v="0"/>
    <d v="2026-02-11T00:00:00"/>
    <m/>
    <d v="2026-02-11T00:00:00"/>
    <n v="0"/>
    <m/>
    <s v=""/>
    <s v="Đã thanh toán"/>
    <d v="2026-02-11T00:00:00"/>
    <d v="2026-03-31T00:00:00"/>
    <m/>
    <m/>
    <x v="5"/>
    <x v="5"/>
    <m/>
  </r>
  <r>
    <x v="193"/>
    <x v="38"/>
    <d v="2026-02-11T00:00:00"/>
    <s v="BH17457"/>
    <d v="2026-02-11T00:00:00"/>
    <n v="242"/>
    <s v="Điều chỉnh giảm về 0 do xuất sai số lượng hóa đơn 00010488 09/02/2026"/>
    <n v="-32214875"/>
    <n v="0"/>
    <n v="-2577190"/>
    <n v="-34792065"/>
    <s v="Bán hàng"/>
    <d v="2026-02-11T00:00:00"/>
    <m/>
    <n v="0"/>
    <n v="-34792065"/>
    <n v="-34792065"/>
    <n v="0"/>
    <d v="2026-02-11T00:00:00"/>
    <m/>
    <d v="2026-02-11T00:00:00"/>
    <n v="0"/>
    <m/>
    <s v=""/>
    <s v="Đã thanh toán"/>
    <d v="2026-02-11T00:00:00"/>
    <d v="2026-02-11T00:00:00"/>
    <m/>
    <m/>
    <x v="5"/>
    <x v="5"/>
    <m/>
  </r>
  <r>
    <x v="211"/>
    <x v="39"/>
    <d v="2026-02-11T00:00:00"/>
    <s v="MDV00128"/>
    <d v="2026-02-11T00:00:00"/>
    <n v="1657"/>
    <s v="PHI HOAT DONG DUNG THU SAN PHAM T1.2026"/>
    <n v="76412"/>
    <n v="0"/>
    <n v="7641"/>
    <n v="84053"/>
    <s v="Giảm công nợ"/>
    <d v="2026-02-10T00:00:00"/>
    <m/>
    <n v="0"/>
    <n v="-84053"/>
    <n v="-84053"/>
    <n v="0"/>
    <d v="2026-02-11T00:00:00"/>
    <m/>
    <d v="2026-02-11T00:00:00"/>
    <n v="0"/>
    <m/>
    <s v=""/>
    <s v="Đã thanh toán"/>
    <d v="2026-02-11T00:00:00"/>
    <d v="2026-02-10T00:00:00"/>
    <m/>
    <m/>
    <x v="5"/>
    <x v="5"/>
    <m/>
  </r>
  <r>
    <x v="211"/>
    <x v="39"/>
    <d v="2026-02-11T00:00:00"/>
    <s v="MDV00128"/>
    <d v="2026-02-11T00:00:00"/>
    <n v="1219"/>
    <s v="PHI DICH VU BAN HANG T1.2026"/>
    <n v="254708"/>
    <n v="0"/>
    <n v="20377"/>
    <n v="275085"/>
    <s v="Giảm công nợ"/>
    <d v="2026-02-10T00:00:00"/>
    <m/>
    <n v="0"/>
    <n v="-275085"/>
    <n v="-275085"/>
    <n v="0"/>
    <d v="2026-02-11T00:00:00"/>
    <m/>
    <d v="2026-02-11T00:00:00"/>
    <n v="0"/>
    <m/>
    <s v=""/>
    <s v="Đã thanh toán"/>
    <d v="2026-02-11T00:00:00"/>
    <d v="2026-02-10T00:00:00"/>
    <m/>
    <m/>
    <x v="5"/>
    <x v="5"/>
    <m/>
  </r>
  <r>
    <x v="195"/>
    <x v="156"/>
    <d v="2026-02-11T00:00:00"/>
    <s v="MDV00134"/>
    <d v="2026-02-11T00:00:00"/>
    <n v="1439"/>
    <s v="PHI HOAT DONG DUNG THU SAN PHAM T1.2026"/>
    <n v="114781"/>
    <n v="0"/>
    <n v="11478"/>
    <n v="126259"/>
    <s v="Giảm công nợ"/>
    <d v="2026-02-10T00:00:00"/>
    <m/>
    <n v="0"/>
    <n v="-126259"/>
    <n v="-126259"/>
    <n v="0"/>
    <d v="2026-02-11T00:00:00"/>
    <m/>
    <d v="2026-02-11T00:00:00"/>
    <n v="0"/>
    <m/>
    <s v=""/>
    <s v="Đã thanh toán"/>
    <d v="2026-02-11T00:00:00"/>
    <d v="2026-02-10T00:00:00"/>
    <m/>
    <m/>
    <x v="5"/>
    <x v="5"/>
    <m/>
  </r>
  <r>
    <x v="195"/>
    <x v="156"/>
    <d v="2026-02-11T00:00:00"/>
    <s v="MDV00134"/>
    <d v="2026-02-11T00:00:00"/>
    <n v="1051"/>
    <s v="PHI DICH VU BAN HANG T1.2026"/>
    <n v="382603"/>
    <n v="0"/>
    <n v="30608"/>
    <n v="413211"/>
    <s v="Giảm công nợ"/>
    <d v="2026-02-10T00:00:00"/>
    <m/>
    <n v="0"/>
    <n v="-413211"/>
    <n v="-413211"/>
    <n v="0"/>
    <d v="2026-02-11T00:00:00"/>
    <m/>
    <d v="2026-02-11T00:00:00"/>
    <n v="0"/>
    <m/>
    <s v=""/>
    <s v="Đã thanh toán"/>
    <d v="2026-02-11T00:00:00"/>
    <d v="2026-02-10T00:00:00"/>
    <m/>
    <m/>
    <x v="5"/>
    <x v="5"/>
    <m/>
  </r>
  <r>
    <x v="190"/>
    <x v="33"/>
    <d v="2026-02-12T00:00:00"/>
    <s v="BH04892"/>
    <d v="2026-02-12T00:00:00"/>
    <n v="10811"/>
    <s v="TC260209-01009-00026"/>
    <n v="4376750"/>
    <n v="0"/>
    <n v="350140"/>
    <n v="4726890"/>
    <s v="Bán hàng"/>
    <d v="2026-03-31T00:00:00"/>
    <m/>
    <n v="0"/>
    <n v="4726890"/>
    <n v="4726890"/>
    <n v="0"/>
    <d v="2026-02-12T00:00:00"/>
    <m/>
    <d v="2026-02-12T00:00:00"/>
    <n v="0"/>
    <m/>
    <s v=""/>
    <s v="Đã thanh toán"/>
    <d v="2026-02-12T00:00:00"/>
    <d v="2026-03-31T00:00:00"/>
    <m/>
    <m/>
    <x v="5"/>
    <x v="5"/>
    <m/>
  </r>
  <r>
    <x v="186"/>
    <x v="35"/>
    <d v="2026-02-12T00:00:00"/>
    <s v="BH04893"/>
    <d v="2026-02-12T00:00:00"/>
    <n v="10812"/>
    <s v="TC260210-01013-00027"/>
    <n v="8611325"/>
    <n v="0"/>
    <n v="688906"/>
    <n v="9300231"/>
    <s v="Bán hàng"/>
    <m/>
    <m/>
    <n v="0"/>
    <n v="9300231"/>
    <n v="0"/>
    <n v="9300231"/>
    <d v="2026-02-12T00:00:00"/>
    <m/>
    <d v="2026-02-12T00:00:00"/>
    <n v="0"/>
    <m/>
    <n v="56.560887268518854"/>
    <s v="Nợ quá hạn từ 30 ngày đến 60 ngày"/>
    <d v="2026-02-12T00:00:00"/>
    <d v="1899-12-30T00:00:00"/>
    <m/>
    <m/>
    <x v="5"/>
    <x v="5"/>
    <m/>
  </r>
  <r>
    <x v="179"/>
    <x v="15"/>
    <d v="2026-02-12T00:00:00"/>
    <s v="BH04957"/>
    <d v="2026-02-12T00:00:00"/>
    <n v="10880"/>
    <s v="260211-01001-00096 - LOTTE NAM SÀI GÒN"/>
    <n v="10849440"/>
    <n v="0"/>
    <n v="867955"/>
    <n v="11717395"/>
    <s v="Bán hàng"/>
    <d v="2026-03-31T00:00:00"/>
    <m/>
    <n v="0"/>
    <n v="11717395"/>
    <n v="11717395"/>
    <n v="0"/>
    <d v="2026-02-12T00:00:00"/>
    <m/>
    <d v="2026-02-12T00:00:00"/>
    <n v="0"/>
    <m/>
    <s v=""/>
    <s v="Đã thanh toán"/>
    <d v="2026-02-12T00:00:00"/>
    <d v="2026-03-31T00:00:00"/>
    <m/>
    <m/>
    <x v="5"/>
    <x v="5"/>
    <m/>
  </r>
  <r>
    <x v="179"/>
    <x v="15"/>
    <d v="2026-02-12T00:00:00"/>
    <s v="BH04958"/>
    <d v="2026-02-12T00:00:00"/>
    <n v="10881"/>
    <s v="260211-01001-00095 - LOTTE NAM SÀI GÒN"/>
    <n v="9763400"/>
    <n v="0"/>
    <n v="781072"/>
    <n v="10544472"/>
    <s v="Bán hàng"/>
    <d v="2026-03-31T00:00:00"/>
    <m/>
    <n v="0"/>
    <n v="10544472"/>
    <n v="10544472"/>
    <n v="0"/>
    <d v="2026-02-12T00:00:00"/>
    <m/>
    <d v="2026-02-12T00:00:00"/>
    <n v="0"/>
    <m/>
    <s v=""/>
    <s v="Đã thanh toán"/>
    <d v="2026-02-12T00:00:00"/>
    <d v="2026-03-31T00:00:00"/>
    <m/>
    <m/>
    <x v="5"/>
    <x v="5"/>
    <m/>
  </r>
  <r>
    <x v="212"/>
    <x v="155"/>
    <d v="2026-02-12T00:00:00"/>
    <s v="MDV00129"/>
    <d v="2026-02-12T00:00:00"/>
    <n v="1158"/>
    <s v="PHI HOAT DONG DUNG THU SAN PHAM T1.2026"/>
    <n v="95005"/>
    <n v="0"/>
    <n v="9501"/>
    <n v="104506"/>
    <s v="Giảm công nợ"/>
    <d v="2026-02-10T00:00:00"/>
    <m/>
    <n v="0"/>
    <n v="-104506"/>
    <n v="-104506"/>
    <n v="0"/>
    <d v="2026-02-12T00:00:00"/>
    <m/>
    <d v="2026-02-12T00:00:00"/>
    <n v="0"/>
    <m/>
    <s v=""/>
    <s v="Đã thanh toán"/>
    <d v="2026-02-12T00:00:00"/>
    <d v="2026-02-10T00:00:00"/>
    <m/>
    <m/>
    <x v="5"/>
    <x v="5"/>
    <m/>
  </r>
  <r>
    <x v="212"/>
    <x v="155"/>
    <d v="2026-02-12T00:00:00"/>
    <s v="MDV00129"/>
    <d v="2026-02-12T00:00:00"/>
    <n v="1157"/>
    <s v="PHI DICH VU BAN HANG T1.2026"/>
    <n v="316685"/>
    <n v="0"/>
    <n v="25335"/>
    <n v="342020"/>
    <s v="Giảm công nợ"/>
    <d v="2026-02-10T00:00:00"/>
    <m/>
    <n v="0"/>
    <n v="-342020"/>
    <n v="-342020"/>
    <n v="0"/>
    <d v="2026-02-12T00:00:00"/>
    <m/>
    <d v="2026-02-12T00:00:00"/>
    <n v="0"/>
    <m/>
    <s v=""/>
    <s v="Đã thanh toán"/>
    <d v="2026-02-12T00:00:00"/>
    <d v="2026-02-10T00:00:00"/>
    <m/>
    <m/>
    <x v="5"/>
    <x v="5"/>
    <m/>
  </r>
  <r>
    <x v="211"/>
    <x v="39"/>
    <d v="2026-02-13T00:00:00"/>
    <s v="BH05752"/>
    <d v="2026-02-13T00:00:00"/>
    <n v="12128"/>
    <s v="260209-01010-00167"/>
    <n v="1952680"/>
    <n v="0"/>
    <n v="156214"/>
    <n v="2108894"/>
    <s v="Bán hàng"/>
    <d v="2026-03-31T00:00:00"/>
    <m/>
    <n v="0"/>
    <n v="2108894"/>
    <n v="2108894"/>
    <n v="0"/>
    <d v="2026-02-13T00:00:00"/>
    <m/>
    <d v="2026-02-13T00:00:00"/>
    <n v="0"/>
    <m/>
    <s v=""/>
    <s v="Đã thanh toán"/>
    <d v="2026-02-13T00:00:00"/>
    <d v="2026-03-31T00:00:00"/>
    <m/>
    <m/>
    <x v="5"/>
    <x v="5"/>
    <m/>
  </r>
  <r>
    <x v="179"/>
    <x v="15"/>
    <d v="2026-02-13T00:00:00"/>
    <s v="BH05763"/>
    <d v="2026-02-13T00:00:00"/>
    <n v="12140"/>
    <s v="260213-01001-00035 - LOTTE NAM SÀI GÒN"/>
    <n v="39071250"/>
    <n v="0"/>
    <n v="3125700"/>
    <n v="42196950"/>
    <s v="Bán hàng"/>
    <d v="2026-03-31T00:00:00"/>
    <m/>
    <n v="0"/>
    <n v="42196950"/>
    <n v="42196950"/>
    <n v="0"/>
    <d v="2026-02-13T00:00:00"/>
    <m/>
    <d v="2026-02-13T00:00:00"/>
    <n v="0"/>
    <m/>
    <s v=""/>
    <s v="Đã thanh toán"/>
    <d v="2026-02-13T00:00:00"/>
    <d v="2026-03-31T00:00:00"/>
    <m/>
    <m/>
    <x v="5"/>
    <x v="5"/>
    <m/>
  </r>
  <r>
    <x v="190"/>
    <x v="33"/>
    <d v="2026-02-13T00:00:00"/>
    <s v="MDV00127"/>
    <d v="2026-02-13T00:00:00"/>
    <n v="1135"/>
    <s v="PHI HOAT DONG DUNG THU SAN PHAM T1.2026"/>
    <n v="326250"/>
    <n v="0"/>
    <n v="32625"/>
    <n v="358875"/>
    <s v="Giảm công nợ"/>
    <d v="2026-02-10T00:00:00"/>
    <m/>
    <n v="0"/>
    <n v="-358875"/>
    <n v="-358875"/>
    <n v="0"/>
    <d v="2026-02-13T00:00:00"/>
    <m/>
    <d v="2026-02-13T00:00:00"/>
    <n v="0"/>
    <m/>
    <s v=""/>
    <s v="Đã thanh toán"/>
    <d v="2026-02-13T00:00:00"/>
    <d v="2026-02-10T00:00:00"/>
    <m/>
    <m/>
    <x v="5"/>
    <x v="5"/>
    <m/>
  </r>
  <r>
    <x v="190"/>
    <x v="33"/>
    <d v="2026-02-13T00:00:00"/>
    <s v="MDV00127"/>
    <d v="2026-02-15T00:00:00"/>
    <n v="1341"/>
    <s v="PHI DICH VU BAN HANG T1.2026"/>
    <n v="1087501"/>
    <n v="0"/>
    <n v="87000"/>
    <n v="1174501"/>
    <s v="Giảm công nợ"/>
    <d v="2026-02-10T00:00:00"/>
    <m/>
    <n v="0"/>
    <n v="-1174501"/>
    <n v="-1174501"/>
    <n v="0"/>
    <d v="2026-02-15T00:00:00"/>
    <m/>
    <d v="2026-02-15T00:00:00"/>
    <n v="0"/>
    <m/>
    <s v=""/>
    <s v="Đã thanh toán"/>
    <d v="2026-02-15T00:00:00"/>
    <d v="2026-02-10T00:00:00"/>
    <m/>
    <m/>
    <x v="5"/>
    <x v="5"/>
    <m/>
  </r>
  <r>
    <x v="201"/>
    <x v="14"/>
    <d v="2026-02-13T00:00:00"/>
    <s v="MDV00131"/>
    <d v="2026-02-13T00:00:00"/>
    <n v="1637"/>
    <s v="PHI HOAT DONG DUNG THU SAN PHAM T1.2026"/>
    <n v="73205"/>
    <n v="0"/>
    <n v="7321"/>
    <n v="80526"/>
    <s v="Giảm công nợ"/>
    <d v="2026-02-10T00:00:00"/>
    <m/>
    <n v="0"/>
    <n v="-80526"/>
    <n v="-80526"/>
    <n v="0"/>
    <d v="2026-02-13T00:00:00"/>
    <m/>
    <d v="2026-02-13T00:00:00"/>
    <n v="0"/>
    <m/>
    <s v=""/>
    <s v="Đã thanh toán"/>
    <d v="2026-02-13T00:00:00"/>
    <d v="2026-02-10T00:00:00"/>
    <m/>
    <m/>
    <x v="5"/>
    <x v="5"/>
    <m/>
  </r>
  <r>
    <x v="201"/>
    <x v="14"/>
    <d v="2026-02-13T00:00:00"/>
    <s v="MDV00131"/>
    <d v="2026-02-13T00:00:00"/>
    <n v="1148"/>
    <s v="PHI DICH VU BAN HANG T1.2026"/>
    <n v="244017"/>
    <n v="0"/>
    <n v="19521"/>
    <n v="263538"/>
    <s v="Giảm công nợ"/>
    <d v="2026-02-10T00:00:00"/>
    <m/>
    <n v="0"/>
    <n v="-263538"/>
    <n v="-263538"/>
    <n v="0"/>
    <d v="2026-02-13T00:00:00"/>
    <m/>
    <d v="2026-02-13T00:00:00"/>
    <n v="0"/>
    <m/>
    <s v=""/>
    <s v="Đã thanh toán"/>
    <d v="2026-02-13T00:00:00"/>
    <d v="2026-02-10T00:00:00"/>
    <m/>
    <m/>
    <x v="5"/>
    <x v="5"/>
    <m/>
  </r>
  <r>
    <x v="193"/>
    <x v="38"/>
    <d v="2026-02-13T00:00:00"/>
    <s v="NVK00003"/>
    <d v="2026-02-13T00:00:00"/>
    <n v="257"/>
    <s v="Tiền chiết khấu - &lt;Chiết khấu cơ bản tháng 01/2026 kèm bảng kê số 14012026/BKHD/NT-LOTTE Ngày 13 tháng 02 năm 2026&gt;"/>
    <n v="941782"/>
    <n v="0"/>
    <n v="0"/>
    <n v="941782"/>
    <s v="Giảm công nợ"/>
    <d v="2026-02-10T00:00:00"/>
    <m/>
    <n v="0"/>
    <n v="-941782"/>
    <n v="-941782"/>
    <n v="0"/>
    <d v="2026-02-13T00:00:00"/>
    <m/>
    <d v="2026-02-13T00:00:00"/>
    <n v="0"/>
    <m/>
    <s v=""/>
    <s v="Đã thanh toán"/>
    <d v="2026-02-13T00:00:00"/>
    <d v="2026-02-10T00:00:00"/>
    <m/>
    <m/>
    <x v="5"/>
    <x v="5"/>
    <m/>
  </r>
  <r>
    <x v="193"/>
    <x v="38"/>
    <d v="2026-02-13T00:00:00"/>
    <s v="NVK00003"/>
    <d v="2026-02-13T00:00:00"/>
    <n v="257"/>
    <s v="Tiền thuế GTGT - &lt;Chiết khấu cơ bản tháng 01/2026 kèm bảng kê số 14012026/BKHD/NT-LOTTE Ngày 13 tháng 02 năm 2026&gt;"/>
    <n v="75343"/>
    <n v="0"/>
    <n v="0"/>
    <n v="75343"/>
    <s v="Giảm công nợ"/>
    <d v="2026-02-10T00:00:00"/>
    <m/>
    <n v="0"/>
    <n v="-75343"/>
    <n v="-75343"/>
    <n v="0"/>
    <d v="2026-02-13T00:00:00"/>
    <m/>
    <d v="2026-02-13T00:00:00"/>
    <n v="0"/>
    <m/>
    <s v=""/>
    <s v="Đã thanh toán"/>
    <d v="2026-02-13T00:00:00"/>
    <d v="2026-02-10T00:00:00"/>
    <m/>
    <m/>
    <x v="5"/>
    <x v="5"/>
    <m/>
  </r>
  <r>
    <x v="177"/>
    <x v="157"/>
    <d v="2026-02-13T00:00:00"/>
    <s v="NVK00004"/>
    <d v="2026-02-13T00:00:00"/>
    <n v="250"/>
    <s v="Tiền chiết khấu - &lt;Chiết khấu cơ bản tháng 01/2026 kèm bảng kê số 07012026/BKHD/NT-LOTTE Ngày 13 tháng 02 năm 2026&gt;"/>
    <n v="754051"/>
    <n v="0"/>
    <n v="0"/>
    <n v="754051"/>
    <s v="Giảm công nợ"/>
    <d v="2026-02-10T00:00:00"/>
    <m/>
    <n v="0"/>
    <n v="-754051"/>
    <n v="-754051"/>
    <n v="0"/>
    <d v="2026-02-13T00:00:00"/>
    <m/>
    <d v="2026-02-13T00:00:00"/>
    <n v="0"/>
    <m/>
    <s v=""/>
    <s v="Đã thanh toán"/>
    <d v="2026-02-13T00:00:00"/>
    <d v="2026-02-10T00:00:00"/>
    <m/>
    <m/>
    <x v="5"/>
    <x v="5"/>
    <m/>
  </r>
  <r>
    <x v="177"/>
    <x v="157"/>
    <d v="2026-02-13T00:00:00"/>
    <s v="NVK00004"/>
    <d v="2026-02-13T00:00:00"/>
    <n v="250"/>
    <s v="Tiền thuế GTGT - &lt;Chiết khấu cơ bản tháng 01/2026 kèm bảng kê số 07012026/BKHD/NT-LOTTE Ngày 13 tháng 02 năm 2026&gt;"/>
    <n v="60324"/>
    <n v="0"/>
    <n v="0"/>
    <n v="60324"/>
    <s v="Giảm công nợ"/>
    <d v="2026-02-10T00:00:00"/>
    <m/>
    <n v="0"/>
    <n v="-60324"/>
    <n v="-60324"/>
    <n v="0"/>
    <d v="2026-02-13T00:00:00"/>
    <m/>
    <d v="2026-02-13T00:00:00"/>
    <n v="0"/>
    <m/>
    <s v=""/>
    <s v="Đã thanh toán"/>
    <d v="2026-02-13T00:00:00"/>
    <d v="2026-02-10T00:00:00"/>
    <m/>
    <m/>
    <x v="5"/>
    <x v="5"/>
    <m/>
  </r>
  <r>
    <x v="187"/>
    <x v="34"/>
    <d v="2026-02-13T00:00:00"/>
    <s v="NVK00017"/>
    <d v="2026-02-13T00:00:00"/>
    <n v="256"/>
    <s v="Tiền chiết khấu - &lt;Chiết khấu cơ bản tháng 01/2026 kèm bảng kê số 13012026/BKHD/NT-LOTTE Ngày 13 tháng 02 năm 2026&gt;"/>
    <n v="4418569"/>
    <n v="0"/>
    <n v="0"/>
    <n v="4418569"/>
    <s v="Giảm công nợ"/>
    <d v="2026-02-10T00:00:00"/>
    <m/>
    <n v="0"/>
    <n v="-4418569"/>
    <n v="-4418569"/>
    <n v="0"/>
    <d v="2026-02-13T00:00:00"/>
    <m/>
    <d v="2026-02-13T00:00:00"/>
    <n v="0"/>
    <m/>
    <s v=""/>
    <s v="Đã thanh toán"/>
    <d v="2026-02-13T00:00:00"/>
    <d v="2026-02-10T00:00:00"/>
    <m/>
    <m/>
    <x v="5"/>
    <x v="5"/>
    <m/>
  </r>
  <r>
    <x v="187"/>
    <x v="34"/>
    <d v="2026-02-13T00:00:00"/>
    <s v="NVK00017"/>
    <d v="2026-02-13T00:00:00"/>
    <n v="256"/>
    <s v="Tiền thuế GTGT - &lt;Chiết khấu cơ bản tháng 01/2026 kèm bảng kê số 13012026/BKHD/NT-LOTTE Ngày 13 tháng 02 năm 2026&gt;"/>
    <n v="353486"/>
    <n v="0"/>
    <n v="0"/>
    <n v="353486"/>
    <s v="Giảm công nợ"/>
    <d v="2026-02-10T00:00:00"/>
    <m/>
    <n v="0"/>
    <n v="-353486"/>
    <n v="-353486"/>
    <n v="0"/>
    <d v="2026-02-13T00:00:00"/>
    <m/>
    <d v="2026-02-13T00:00:00"/>
    <n v="0"/>
    <m/>
    <s v=""/>
    <s v="Đã thanh toán"/>
    <d v="2026-02-13T00:00:00"/>
    <d v="2026-02-10T00:00:00"/>
    <m/>
    <m/>
    <x v="5"/>
    <x v="5"/>
    <m/>
  </r>
  <r>
    <x v="186"/>
    <x v="35"/>
    <d v="2026-02-13T00:00:00"/>
    <s v="NVK00018"/>
    <d v="2026-02-13T00:00:00"/>
    <n v="255"/>
    <s v="Tiền chiết khấu - &lt;Chiết khấu cơ bản tháng 01/2026 kèm bảng kê số 12012026/BKHD/NT-LOTTE Ngày 13 tháng 02 năm 2026&gt;"/>
    <n v="1924558"/>
    <n v="0"/>
    <n v="0"/>
    <n v="1924558"/>
    <s v="Giảm công nợ"/>
    <d v="2026-02-10T00:00:00"/>
    <m/>
    <n v="0"/>
    <n v="-1924558"/>
    <n v="-1924558"/>
    <n v="0"/>
    <d v="2026-02-13T00:00:00"/>
    <m/>
    <d v="2026-02-13T00:00:00"/>
    <n v="0"/>
    <m/>
    <s v=""/>
    <s v="Đã thanh toán"/>
    <d v="2026-02-13T00:00:00"/>
    <d v="2026-02-10T00:00:00"/>
    <m/>
    <m/>
    <x v="5"/>
    <x v="5"/>
    <m/>
  </r>
  <r>
    <x v="186"/>
    <x v="35"/>
    <d v="2026-02-13T00:00:00"/>
    <s v="NVK00018"/>
    <d v="2026-02-13T00:00:00"/>
    <n v="255"/>
    <s v="Tiền thuế GTGT - &lt;Chiết khấu cơ bản tháng 01/2026 kèm bảng kê số 12012026/BKHD/NT-LOTTE Ngày 13 tháng 02 năm 2026&gt;"/>
    <n v="153965"/>
    <n v="0"/>
    <n v="0"/>
    <n v="153965"/>
    <s v="Giảm công nợ"/>
    <d v="2026-02-10T00:00:00"/>
    <m/>
    <n v="0"/>
    <n v="-153965"/>
    <n v="-153965"/>
    <n v="0"/>
    <d v="2026-02-13T00:00:00"/>
    <m/>
    <d v="2026-02-13T00:00:00"/>
    <n v="0"/>
    <m/>
    <s v=""/>
    <s v="Đã thanh toán"/>
    <d v="2026-02-13T00:00:00"/>
    <d v="2026-02-10T00:00:00"/>
    <m/>
    <m/>
    <x v="5"/>
    <x v="5"/>
    <m/>
  </r>
  <r>
    <x v="196"/>
    <x v="40"/>
    <d v="2026-02-13T00:00:00"/>
    <s v="NVK00019"/>
    <d v="2026-02-13T00:00:00"/>
    <n v="254"/>
    <s v="Tiền chiết khấu - &lt;Chiết khấu cơ bản tháng 01/2026 kèm bảng kê số 11012026/BKHD/NT-LOTTE Ngày 13 tháng 02 năm 2026&gt;"/>
    <n v="4502980"/>
    <n v="0"/>
    <n v="0"/>
    <n v="4502980"/>
    <s v="Giảm công nợ"/>
    <d v="2026-02-10T00:00:00"/>
    <m/>
    <n v="0"/>
    <n v="-4502980"/>
    <n v="-4502980"/>
    <n v="0"/>
    <d v="2026-02-13T00:00:00"/>
    <m/>
    <d v="2026-02-13T00:00:00"/>
    <n v="0"/>
    <m/>
    <s v=""/>
    <s v="Đã thanh toán"/>
    <d v="2026-02-13T00:00:00"/>
    <d v="2026-02-10T00:00:00"/>
    <m/>
    <m/>
    <x v="5"/>
    <x v="5"/>
    <m/>
  </r>
  <r>
    <x v="196"/>
    <x v="40"/>
    <d v="2026-02-13T00:00:00"/>
    <s v="NVK00019"/>
    <d v="2026-02-13T00:00:00"/>
    <n v="254"/>
    <s v="Tiền thuế GTGT - &lt;Chiết khấu cơ bản tháng 01/2026 kèm bảng kê số 11012026/BKHD/NT-LOTTE Ngày 13 tháng 02 năm 2026&gt;"/>
    <n v="360238"/>
    <n v="0"/>
    <n v="0"/>
    <n v="360238"/>
    <s v="Giảm công nợ"/>
    <d v="2026-02-10T00:00:00"/>
    <m/>
    <n v="0"/>
    <n v="-360238"/>
    <n v="-360238"/>
    <n v="0"/>
    <d v="2026-02-13T00:00:00"/>
    <m/>
    <d v="2026-02-13T00:00:00"/>
    <n v="0"/>
    <m/>
    <s v=""/>
    <s v="Đã thanh toán"/>
    <d v="2026-02-13T00:00:00"/>
    <d v="2026-02-10T00:00:00"/>
    <m/>
    <m/>
    <x v="5"/>
    <x v="5"/>
    <m/>
  </r>
  <r>
    <x v="201"/>
    <x v="14"/>
    <d v="2026-02-13T00:00:00"/>
    <s v="NVK00020"/>
    <d v="2026-02-13T00:00:00"/>
    <n v="253"/>
    <s v="Tiền chiết khấu - &lt;Chiết khấu cơ bản tháng 01/2026 kèm bảng kê số 10012026/BKHD/NT-LOTTE Ngày 13 tháng 02 năm 2026&gt;"/>
    <n v="341623"/>
    <n v="0"/>
    <n v="0"/>
    <n v="341623"/>
    <s v="Giảm công nợ"/>
    <d v="2026-02-10T00:00:00"/>
    <m/>
    <n v="0"/>
    <n v="-341623"/>
    <n v="-341623"/>
    <n v="0"/>
    <d v="2026-02-13T00:00:00"/>
    <m/>
    <d v="2026-02-13T00:00:00"/>
    <n v="0"/>
    <m/>
    <s v=""/>
    <s v="Đã thanh toán"/>
    <d v="2026-02-13T00:00:00"/>
    <d v="2026-02-10T00:00:00"/>
    <m/>
    <m/>
    <x v="5"/>
    <x v="5"/>
    <m/>
  </r>
  <r>
    <x v="201"/>
    <x v="14"/>
    <d v="2026-02-13T00:00:00"/>
    <s v="NVK00020"/>
    <d v="2026-02-13T00:00:00"/>
    <n v="253"/>
    <s v="Tiền thuế GTGT - &lt;Chiết khấu cơ bản tháng 01/2026 kèm bảng kê số 10012026/BKHD/NT-LOTTE Ngày 13 tháng 02 năm 2026&gt;"/>
    <n v="27330"/>
    <n v="0"/>
    <n v="0"/>
    <n v="27330"/>
    <s v="Giảm công nợ"/>
    <d v="2026-02-10T00:00:00"/>
    <m/>
    <n v="0"/>
    <n v="-27330"/>
    <n v="-27330"/>
    <n v="0"/>
    <d v="2026-02-13T00:00:00"/>
    <m/>
    <d v="2026-02-13T00:00:00"/>
    <n v="0"/>
    <m/>
    <s v=""/>
    <s v="Đã thanh toán"/>
    <d v="2026-02-13T00:00:00"/>
    <d v="2026-02-10T00:00:00"/>
    <m/>
    <m/>
    <x v="5"/>
    <x v="5"/>
    <m/>
  </r>
  <r>
    <x v="211"/>
    <x v="39"/>
    <d v="2026-02-13T00:00:00"/>
    <s v="NVK00021"/>
    <d v="2026-02-13T00:00:00"/>
    <n v="252"/>
    <s v="Tiền chiết khấu - &lt;Chiết khấu cơ bản tháng 01/2026 kèm bảng kê số 09012026/BKHD/NT-LOTTE Ngày 13 tháng 02 năm 2026&gt;"/>
    <n v="356591"/>
    <n v="0"/>
    <n v="0"/>
    <n v="356591"/>
    <s v="Giảm công nợ"/>
    <d v="2026-02-10T00:00:00"/>
    <m/>
    <n v="0"/>
    <n v="-356591"/>
    <n v="-356591"/>
    <n v="0"/>
    <d v="2026-02-13T00:00:00"/>
    <m/>
    <d v="2026-02-13T00:00:00"/>
    <n v="0"/>
    <m/>
    <s v=""/>
    <s v="Đã thanh toán"/>
    <d v="2026-02-13T00:00:00"/>
    <d v="2026-02-10T00:00:00"/>
    <m/>
    <m/>
    <x v="5"/>
    <x v="5"/>
    <m/>
  </r>
  <r>
    <x v="211"/>
    <x v="39"/>
    <d v="2026-02-13T00:00:00"/>
    <s v="NVK00021"/>
    <d v="2026-02-13T00:00:00"/>
    <n v="252"/>
    <s v="Tiền thuế GTGT - &lt;Chiết khấu cơ bản tháng 01/2026 kèm bảng kê số 09012026/BKHD/NT-LOTTE Ngày 13 tháng 02 năm 2026&gt;"/>
    <n v="28527"/>
    <n v="0"/>
    <n v="0"/>
    <n v="28527"/>
    <s v="Giảm công nợ"/>
    <d v="2026-02-10T00:00:00"/>
    <m/>
    <n v="0"/>
    <n v="-28527"/>
    <n v="-28527"/>
    <n v="0"/>
    <d v="2026-02-13T00:00:00"/>
    <m/>
    <d v="2026-02-13T00:00:00"/>
    <n v="0"/>
    <m/>
    <s v=""/>
    <s v="Đã thanh toán"/>
    <d v="2026-02-13T00:00:00"/>
    <d v="2026-02-10T00:00:00"/>
    <m/>
    <m/>
    <x v="5"/>
    <x v="5"/>
    <m/>
  </r>
  <r>
    <x v="190"/>
    <x v="33"/>
    <d v="2026-02-13T00:00:00"/>
    <s v="NVK00022"/>
    <d v="2026-02-13T00:00:00"/>
    <n v="251"/>
    <s v="Tiền chiết khấu - &lt;Chiết khấu cơ bản tháng 01/2026 kèm bảng kê số 08012026/BKHD/NT-LOTTE Ngày 13 tháng 02 năm 2026&gt;"/>
    <n v="1522501"/>
    <n v="0"/>
    <n v="0"/>
    <n v="1522501"/>
    <s v="Giảm công nợ"/>
    <d v="2026-02-10T00:00:00"/>
    <m/>
    <n v="0"/>
    <n v="-1522501"/>
    <n v="-1522501"/>
    <n v="0"/>
    <d v="2026-02-13T00:00:00"/>
    <m/>
    <d v="2026-02-13T00:00:00"/>
    <n v="0"/>
    <m/>
    <s v=""/>
    <s v="Đã thanh toán"/>
    <d v="2026-02-13T00:00:00"/>
    <d v="2026-02-10T00:00:00"/>
    <m/>
    <m/>
    <x v="5"/>
    <x v="5"/>
    <m/>
  </r>
  <r>
    <x v="190"/>
    <x v="33"/>
    <d v="2026-02-13T00:00:00"/>
    <s v="NVK00022"/>
    <d v="2026-02-13T00:00:00"/>
    <n v="251"/>
    <s v="Tiền thuế GTGT - &lt;Chiết khấu cơ bản tháng 01/2026 kèm bảng kê số 08012026/BKHD/NT-LOTTE Ngày 13 tháng 02 năm 2026&gt;"/>
    <n v="121800"/>
    <n v="0"/>
    <n v="0"/>
    <n v="121800"/>
    <s v="Giảm công nợ"/>
    <d v="2026-02-10T00:00:00"/>
    <m/>
    <n v="0"/>
    <n v="-121800"/>
    <n v="-121800"/>
    <n v="0"/>
    <d v="2026-02-13T00:00:00"/>
    <m/>
    <d v="2026-02-13T00:00:00"/>
    <n v="0"/>
    <m/>
    <s v=""/>
    <s v="Đã thanh toán"/>
    <d v="2026-02-13T00:00:00"/>
    <d v="2026-02-10T00:00:00"/>
    <m/>
    <m/>
    <x v="5"/>
    <x v="5"/>
    <m/>
  </r>
  <r>
    <x v="189"/>
    <x v="36"/>
    <d v="2026-02-13T00:00:00"/>
    <s v="NVK00023"/>
    <d v="2026-02-13T00:00:00"/>
    <n v="249"/>
    <s v="Tiền chiết khấu - &lt;Chiết khấu cơ bản tháng 01/2026 kèm bảng kê số 06012026/BKHD/NT-LOTTE Ngày 13 tháng 02 năm 2026&gt;"/>
    <n v="820278"/>
    <n v="0"/>
    <n v="0"/>
    <n v="820278"/>
    <s v="Giảm công nợ"/>
    <d v="2026-02-10T00:00:00"/>
    <m/>
    <n v="0"/>
    <n v="-820278"/>
    <n v="-820278"/>
    <n v="0"/>
    <d v="2026-02-13T00:00:00"/>
    <m/>
    <d v="2026-02-13T00:00:00"/>
    <n v="0"/>
    <m/>
    <s v=""/>
    <s v="Đã thanh toán"/>
    <d v="2026-02-13T00:00:00"/>
    <d v="2026-02-10T00:00:00"/>
    <m/>
    <m/>
    <x v="5"/>
    <x v="5"/>
    <m/>
  </r>
  <r>
    <x v="189"/>
    <x v="36"/>
    <d v="2026-02-13T00:00:00"/>
    <s v="NVK00023"/>
    <d v="2026-02-13T00:00:00"/>
    <n v="249"/>
    <s v="Tiền thuế GTGT - &lt;Chiết khấu cơ bản tháng 01/2026 kèm bảng kê số 06012026/BKHD/NT-LOTTE Ngày 13 tháng 02 năm 2026&gt;"/>
    <n v="65622"/>
    <n v="0"/>
    <n v="0"/>
    <n v="65622"/>
    <s v="Giảm công nợ"/>
    <d v="2026-02-10T00:00:00"/>
    <m/>
    <n v="0"/>
    <n v="-65622"/>
    <n v="-65622"/>
    <n v="0"/>
    <d v="2026-02-13T00:00:00"/>
    <m/>
    <d v="2026-02-13T00:00:00"/>
    <n v="0"/>
    <m/>
    <s v=""/>
    <s v="Đã thanh toán"/>
    <d v="2026-02-13T00:00:00"/>
    <d v="2026-02-10T00:00:00"/>
    <m/>
    <m/>
    <x v="5"/>
    <x v="5"/>
    <m/>
  </r>
  <r>
    <x v="212"/>
    <x v="155"/>
    <d v="2026-02-13T00:00:00"/>
    <s v="NVK00024"/>
    <d v="2026-02-13T00:00:00"/>
    <n v="248"/>
    <s v="Tiền chiết khấu - &lt;Chiết khấu cơ bản tháng 01/2026 kèm bảng kê số 05012026/BKHD/NT-LOTTE Ngày 13 tháng 02 năm 2026&gt;"/>
    <n v="443359"/>
    <n v="0"/>
    <n v="0"/>
    <n v="443359"/>
    <s v="Giảm công nợ"/>
    <d v="2026-02-10T00:00:00"/>
    <m/>
    <n v="0"/>
    <n v="-443359"/>
    <n v="-443359"/>
    <n v="0"/>
    <d v="2026-02-13T00:00:00"/>
    <m/>
    <d v="2026-02-13T00:00:00"/>
    <n v="0"/>
    <m/>
    <s v=""/>
    <s v="Đã thanh toán"/>
    <d v="2026-02-13T00:00:00"/>
    <d v="2026-02-10T00:00:00"/>
    <m/>
    <m/>
    <x v="5"/>
    <x v="5"/>
    <m/>
  </r>
  <r>
    <x v="212"/>
    <x v="155"/>
    <d v="2026-02-13T00:00:00"/>
    <s v="NVK00024"/>
    <d v="2026-02-13T00:00:00"/>
    <n v="248"/>
    <s v="Tiền thuế GTGT - &lt;Chiết khấu cơ bản tháng 01/2026 kèm bảng kê số 05012026/BKHD/NT-LOTTE Ngày 13 tháng 02 năm 2026&gt;"/>
    <n v="35469"/>
    <n v="0"/>
    <n v="0"/>
    <n v="35469"/>
    <s v="Giảm công nợ"/>
    <d v="2026-02-10T00:00:00"/>
    <m/>
    <n v="0"/>
    <n v="-35469"/>
    <n v="-35469"/>
    <n v="0"/>
    <d v="2026-02-13T00:00:00"/>
    <m/>
    <d v="2026-02-13T00:00:00"/>
    <n v="0"/>
    <m/>
    <s v=""/>
    <s v="Đã thanh toán"/>
    <d v="2026-02-13T00:00:00"/>
    <d v="2026-02-10T00:00:00"/>
    <m/>
    <m/>
    <x v="5"/>
    <x v="5"/>
    <m/>
  </r>
  <r>
    <x v="188"/>
    <x v="37"/>
    <d v="2026-02-13T00:00:00"/>
    <s v="NVK00025"/>
    <d v="2026-02-13T00:00:00"/>
    <n v="247"/>
    <s v="Tiền chiết khấu - &lt;Chiết khấu cơ bản tháng 01/2026 kèm bảng kê số 04012026/BKHD/NT-LOTTE Ngày 13 tháng 02 năm 2026&gt;"/>
    <n v="741863"/>
    <n v="0"/>
    <n v="0"/>
    <n v="741863"/>
    <s v="Giảm công nợ"/>
    <d v="2026-02-10T00:00:00"/>
    <m/>
    <n v="0"/>
    <n v="-741863"/>
    <n v="-741863"/>
    <n v="0"/>
    <d v="2026-02-13T00:00:00"/>
    <m/>
    <d v="2026-02-13T00:00:00"/>
    <n v="0"/>
    <m/>
    <s v=""/>
    <s v="Đã thanh toán"/>
    <d v="2026-02-13T00:00:00"/>
    <d v="2026-02-10T00:00:00"/>
    <m/>
    <m/>
    <x v="5"/>
    <x v="5"/>
    <m/>
  </r>
  <r>
    <x v="188"/>
    <x v="37"/>
    <d v="2026-02-13T00:00:00"/>
    <s v="NVK00025"/>
    <d v="2026-02-13T00:00:00"/>
    <n v="247"/>
    <s v="Tiền thuế GTGT - &lt;Chiết khấu cơ bản tháng 01/2026 kèm bảng kê số 04012026/BKHD/NT-LOTTE Ngày 13 tháng 02 năm 2026&gt;"/>
    <n v="59349"/>
    <n v="0"/>
    <n v="0"/>
    <n v="59349"/>
    <s v="Giảm công nợ"/>
    <d v="2026-02-10T00:00:00"/>
    <m/>
    <n v="0"/>
    <n v="-59349"/>
    <n v="-59349"/>
    <n v="0"/>
    <d v="2026-02-13T00:00:00"/>
    <m/>
    <d v="2026-02-13T00:00:00"/>
    <n v="0"/>
    <m/>
    <s v=""/>
    <s v="Đã thanh toán"/>
    <d v="2026-02-13T00:00:00"/>
    <d v="2026-02-10T00:00:00"/>
    <m/>
    <m/>
    <x v="5"/>
    <x v="5"/>
    <m/>
  </r>
  <r>
    <x v="195"/>
    <x v="156"/>
    <d v="2026-02-13T00:00:00"/>
    <s v="NVK00026"/>
    <d v="2026-02-13T00:00:00"/>
    <n v="246"/>
    <s v="Tiền chiết khấu - &lt;Chiết khấu cơ bản tháng 01/2026 kèm bảng kê số 03012026/BKHD/NT-LOTTE Ngày 13 tháng 02 năm 2026&gt;"/>
    <n v="535644"/>
    <n v="0"/>
    <n v="0"/>
    <n v="535644"/>
    <s v="Giảm công nợ"/>
    <d v="2026-02-10T00:00:00"/>
    <m/>
    <n v="0"/>
    <n v="-535644"/>
    <n v="-535644"/>
    <n v="0"/>
    <d v="2026-02-13T00:00:00"/>
    <m/>
    <d v="2026-02-13T00:00:00"/>
    <n v="0"/>
    <m/>
    <s v=""/>
    <s v="Đã thanh toán"/>
    <d v="2026-02-13T00:00:00"/>
    <d v="2026-02-10T00:00:00"/>
    <m/>
    <m/>
    <x v="5"/>
    <x v="5"/>
    <m/>
  </r>
  <r>
    <x v="195"/>
    <x v="156"/>
    <d v="2026-02-13T00:00:00"/>
    <s v="NVK00026"/>
    <d v="2026-02-13T00:00:00"/>
    <n v="246"/>
    <s v="Tiền thuế GTGT - &lt;Chiết khấu cơ bản tháng 01/2026 kèm bảng kê số 03012026/BKHD/NT-LOTTE Ngày 13 tháng 02 năm 2026&gt;"/>
    <n v="42852"/>
    <n v="0"/>
    <n v="0"/>
    <n v="42852"/>
    <s v="Giảm công nợ"/>
    <d v="2026-02-10T00:00:00"/>
    <m/>
    <n v="0"/>
    <n v="-42852"/>
    <n v="-42852"/>
    <n v="0"/>
    <d v="2026-02-13T00:00:00"/>
    <m/>
    <d v="2026-02-13T00:00:00"/>
    <n v="0"/>
    <m/>
    <s v=""/>
    <s v="Đã thanh toán"/>
    <d v="2026-02-13T00:00:00"/>
    <d v="2026-02-10T00:00:00"/>
    <m/>
    <m/>
    <x v="5"/>
    <x v="5"/>
    <m/>
  </r>
  <r>
    <x v="179"/>
    <x v="15"/>
    <d v="2026-02-13T00:00:00"/>
    <s v="NVK00027"/>
    <d v="2026-02-13T00:00:00"/>
    <n v="245"/>
    <s v="Tiền chiết khấu - &lt;Chiết khấu cơ bản tháng 01/2026 kèm bảng kê số 02012026/BKHD/NT-LOTTE Ngày 13 tháng 02 năm 2026&gt;"/>
    <n v="497633"/>
    <n v="0"/>
    <n v="0"/>
    <n v="497633"/>
    <s v="Giảm công nợ"/>
    <d v="2026-02-10T00:00:00"/>
    <m/>
    <n v="0"/>
    <n v="-497633"/>
    <n v="-497633"/>
    <n v="0"/>
    <d v="2026-02-13T00:00:00"/>
    <m/>
    <d v="2026-02-13T00:00:00"/>
    <n v="0"/>
    <m/>
    <s v=""/>
    <s v="Đã thanh toán"/>
    <d v="2026-02-13T00:00:00"/>
    <d v="2026-02-10T00:00:00"/>
    <m/>
    <m/>
    <x v="5"/>
    <x v="5"/>
    <m/>
  </r>
  <r>
    <x v="179"/>
    <x v="15"/>
    <d v="2026-02-13T00:00:00"/>
    <s v="NVK00027"/>
    <d v="2026-02-13T00:00:00"/>
    <n v="245"/>
    <s v="Tiền thuế GTGT - &lt;Chiết khấu cơ bản tháng 01/2026 kèm bảng kê số 02012026/BKHD/NT-LOTTE Ngày 13 tháng 02 năm 2026&gt;"/>
    <n v="39811"/>
    <n v="0"/>
    <n v="0"/>
    <n v="39811"/>
    <s v="Giảm công nợ"/>
    <d v="2026-02-10T00:00:00"/>
    <m/>
    <n v="0"/>
    <n v="-39811"/>
    <n v="-39811"/>
    <n v="0"/>
    <d v="2026-02-13T00:00:00"/>
    <m/>
    <d v="2026-02-13T00:00:00"/>
    <n v="0"/>
    <m/>
    <s v=""/>
    <s v="Đã thanh toán"/>
    <d v="2026-02-13T00:00:00"/>
    <d v="2026-02-10T00:00:00"/>
    <m/>
    <m/>
    <x v="5"/>
    <x v="5"/>
    <m/>
  </r>
  <r>
    <x v="179"/>
    <x v="15"/>
    <d v="2026-02-13T00:00:00"/>
    <s v="NVK00028"/>
    <d v="2026-02-13T00:00:00"/>
    <n v="244"/>
    <s v="Tiền chiết khấu - &lt;Chiết khấu cơ bản tháng 01/2026 kèm bảng kê số 01012026/BKHD/NT-LOTTE Ngày 13 tháng 02 năm 2026&gt;"/>
    <n v="9919582"/>
    <n v="0"/>
    <n v="0"/>
    <n v="9919582"/>
    <s v="Giảm công nợ"/>
    <d v="2026-02-10T00:00:00"/>
    <m/>
    <n v="0"/>
    <n v="-9919582"/>
    <n v="-9919582"/>
    <n v="0"/>
    <d v="2026-02-13T00:00:00"/>
    <m/>
    <d v="2026-02-13T00:00:00"/>
    <n v="0"/>
    <m/>
    <s v=""/>
    <s v="Đã thanh toán"/>
    <d v="2026-02-13T00:00:00"/>
    <d v="2026-02-10T00:00:00"/>
    <m/>
    <m/>
    <x v="5"/>
    <x v="5"/>
    <m/>
  </r>
  <r>
    <x v="179"/>
    <x v="15"/>
    <d v="2026-02-13T00:00:00"/>
    <s v="NVK00028"/>
    <d v="2026-02-13T00:00:00"/>
    <n v="244"/>
    <s v="Tiền thuế GTGT - &lt;Chiết khấu cơ bản tháng 01/2026 kèm bảng kê số 01012026/BKHD/NT-LOTTE Ngày 13 tháng 02 năm 2026&gt;"/>
    <n v="793567"/>
    <n v="0"/>
    <n v="0"/>
    <n v="793567"/>
    <s v="Giảm công nợ"/>
    <d v="2026-02-10T00:00:00"/>
    <m/>
    <n v="0"/>
    <n v="-793567"/>
    <n v="-793567"/>
    <n v="0"/>
    <d v="2026-02-13T00:00:00"/>
    <m/>
    <d v="2026-02-13T00:00:00"/>
    <n v="0"/>
    <m/>
    <s v=""/>
    <s v="Đã thanh toán"/>
    <d v="2026-02-13T00:00:00"/>
    <d v="2026-02-10T00:00:00"/>
    <m/>
    <m/>
    <x v="5"/>
    <x v="5"/>
    <m/>
  </r>
  <r>
    <x v="196"/>
    <x v="40"/>
    <d v="2026-02-14T00:00:00"/>
    <s v="BH05766"/>
    <d v="2026-02-14T00:00:00"/>
    <n v="12145"/>
    <s v="260213-01012-00038"/>
    <n v="28829300"/>
    <n v="0"/>
    <n v="2306344"/>
    <n v="31135644"/>
    <s v="Bán hàng"/>
    <d v="2026-03-31T00:00:00"/>
    <m/>
    <n v="0"/>
    <n v="31135644"/>
    <n v="31135644"/>
    <n v="0"/>
    <d v="2026-02-14T00:00:00"/>
    <m/>
    <d v="2026-02-14T00:00:00"/>
    <n v="0"/>
    <m/>
    <s v=""/>
    <s v="Đã thanh toán"/>
    <d v="2026-02-14T00:00:00"/>
    <d v="2026-03-31T00:00:00"/>
    <m/>
    <m/>
    <x v="5"/>
    <x v="5"/>
    <m/>
  </r>
  <r>
    <x v="179"/>
    <x v="15"/>
    <d v="2026-02-14T00:00:00"/>
    <s v="BH05799"/>
    <d v="2026-02-14T00:00:00"/>
    <n v="12186"/>
    <s v="PO SAU - LOTTE NAM SÀI GÒN"/>
    <n v="34189550"/>
    <n v="0"/>
    <n v="2735164"/>
    <n v="36924714"/>
    <s v="Bán hàng"/>
    <m/>
    <m/>
    <n v="0"/>
    <n v="36924714"/>
    <n v="0"/>
    <n v="36924714"/>
    <d v="2026-02-14T00:00:00"/>
    <m/>
    <d v="2026-02-14T00:00:00"/>
    <n v="0"/>
    <m/>
    <n v="54.560887268518854"/>
    <s v="Nợ quá hạn từ 30 ngày đến 60 ngày"/>
    <d v="2026-02-14T00:00:00"/>
    <d v="1899-12-30T00:00:00"/>
    <m/>
    <m/>
    <x v="5"/>
    <x v="5"/>
    <m/>
  </r>
  <r>
    <x v="186"/>
    <x v="35"/>
    <d v="2026-02-18T00:00:00"/>
    <s v="MDV00132"/>
    <d v="2026-02-18T00:00:00"/>
    <n v="1699"/>
    <s v="PHI HOAT DONG DUNG THU SAN PHAM T1.2026"/>
    <n v="412405"/>
    <n v="0"/>
    <n v="41241"/>
    <n v="453646"/>
    <s v="Giảm công nợ"/>
    <d v="2026-02-10T00:00:00"/>
    <m/>
    <n v="0"/>
    <n v="-453646"/>
    <n v="-453646"/>
    <n v="0"/>
    <d v="2026-02-18T00:00:00"/>
    <m/>
    <d v="2026-02-18T00:00:00"/>
    <n v="0"/>
    <m/>
    <s v=""/>
    <s v="Đã thanh toán"/>
    <d v="2026-02-18T00:00:00"/>
    <d v="2026-02-10T00:00:00"/>
    <m/>
    <m/>
    <x v="5"/>
    <x v="5"/>
    <m/>
  </r>
  <r>
    <x v="186"/>
    <x v="35"/>
    <d v="2026-02-18T00:00:00"/>
    <s v="MDV00132"/>
    <d v="2026-02-12T00:00:00"/>
    <n v="1147"/>
    <s v="PHI DICH VU BAN HANG T1.2026"/>
    <n v="1374684"/>
    <n v="0"/>
    <n v="109975"/>
    <n v="1484659"/>
    <s v="Giảm công nợ"/>
    <d v="2026-02-10T00:00:00"/>
    <m/>
    <n v="0"/>
    <n v="-1484659"/>
    <n v="-1484659"/>
    <n v="0"/>
    <d v="2026-02-12T00:00:00"/>
    <m/>
    <d v="2026-02-12T00:00:00"/>
    <n v="0"/>
    <m/>
    <s v=""/>
    <s v="Đã thanh toán"/>
    <d v="2026-02-12T00:00:00"/>
    <d v="2026-02-10T00:00:00"/>
    <m/>
    <m/>
    <x v="5"/>
    <x v="5"/>
    <m/>
  </r>
  <r>
    <x v="189"/>
    <x v="36"/>
    <d v="2026-02-22T00:00:00"/>
    <s v="MDV00130"/>
    <d v="2026-02-22T00:00:00"/>
    <n v="1468"/>
    <s v="PHI HOAT DONG DUNG THU SAN PHAM T1.2026"/>
    <n v="175774"/>
    <n v="0"/>
    <n v="17577"/>
    <n v="193351"/>
    <s v="Giảm công nợ"/>
    <d v="2026-02-10T00:00:00"/>
    <m/>
    <n v="0"/>
    <n v="-193351"/>
    <n v="-193351"/>
    <n v="0"/>
    <d v="2026-02-22T00:00:00"/>
    <m/>
    <d v="2026-02-22T00:00:00"/>
    <n v="0"/>
    <m/>
    <s v=""/>
    <s v="Đã thanh toán"/>
    <d v="2026-02-22T00:00:00"/>
    <d v="2026-02-10T00:00:00"/>
    <m/>
    <m/>
    <x v="5"/>
    <x v="5"/>
    <m/>
  </r>
  <r>
    <x v="189"/>
    <x v="36"/>
    <d v="2026-02-22T00:00:00"/>
    <s v="MDV00130"/>
    <d v="2026-02-22T00:00:00"/>
    <n v="1755"/>
    <s v="PHI DICH VU BAN HANG T1.2026"/>
    <n v="585913"/>
    <n v="0"/>
    <n v="46873"/>
    <n v="632786"/>
    <s v="Giảm công nợ"/>
    <d v="2026-02-10T00:00:00"/>
    <m/>
    <n v="0"/>
    <n v="-632786"/>
    <n v="-632786"/>
    <n v="0"/>
    <d v="2026-02-22T00:00:00"/>
    <m/>
    <d v="2026-02-22T00:00:00"/>
    <n v="0"/>
    <m/>
    <s v=""/>
    <s v="Đã thanh toán"/>
    <d v="2026-02-22T00:00:00"/>
    <d v="2026-02-10T00:00:00"/>
    <m/>
    <m/>
    <x v="5"/>
    <x v="5"/>
    <m/>
  </r>
  <r>
    <x v="177"/>
    <x v="157"/>
    <d v="2026-02-23T00:00:00"/>
    <s v="MDV00007"/>
    <d v="2026-02-23T00:00:00"/>
    <n v="844"/>
    <s v="PHÍ HOẠT ĐỘNG DÙNG THỬ SẢN PHẨM"/>
    <n v="161582"/>
    <n v="0"/>
    <n v="16158"/>
    <n v="177740"/>
    <s v="Giảm công nợ"/>
    <d v="2026-02-10T00:00:00"/>
    <m/>
    <n v="0"/>
    <n v="-177740"/>
    <n v="-177740"/>
    <n v="0"/>
    <d v="2026-02-23T00:00:00"/>
    <m/>
    <d v="2026-02-23T00:00:00"/>
    <n v="0"/>
    <m/>
    <s v=""/>
    <s v="Đã thanh toán"/>
    <d v="2026-02-23T00:00:00"/>
    <d v="2026-02-10T00:00:00"/>
    <m/>
    <m/>
    <x v="5"/>
    <x v="5"/>
    <m/>
  </r>
  <r>
    <x v="177"/>
    <x v="157"/>
    <d v="2026-02-23T00:00:00"/>
    <s v="MDV00007"/>
    <d v="2026-02-23T00:00:00"/>
    <n v="1114"/>
    <s v="PHÍ BÁN HÀNG"/>
    <n v="538608"/>
    <n v="0"/>
    <n v="43089"/>
    <n v="581697"/>
    <s v="Giảm công nợ"/>
    <d v="2026-02-10T00:00:00"/>
    <m/>
    <n v="0"/>
    <n v="-581697"/>
    <n v="-581697"/>
    <n v="0"/>
    <d v="2026-02-23T00:00:00"/>
    <m/>
    <d v="2026-02-23T00:00:00"/>
    <n v="0"/>
    <m/>
    <s v=""/>
    <s v="Đã thanh toán"/>
    <d v="2026-02-23T00:00:00"/>
    <d v="2026-02-10T00:00:00"/>
    <m/>
    <m/>
    <x v="5"/>
    <x v="5"/>
    <m/>
  </r>
  <r>
    <x v="203"/>
    <x v="177"/>
    <d v="2026-02-23T00:00:00"/>
    <s v="MDV00137"/>
    <d v="2026-02-23T00:00:00"/>
    <n v="1591"/>
    <s v="PHI HOAT DONG DUNG THU SAN PHAM T1.2026"/>
    <n v="106636"/>
    <n v="0"/>
    <n v="10664"/>
    <n v="117300"/>
    <s v="Giảm công nợ"/>
    <d v="2026-02-10T00:00:00"/>
    <m/>
    <n v="0"/>
    <n v="-117300"/>
    <n v="-117300"/>
    <n v="0"/>
    <d v="2026-02-23T00:00:00"/>
    <m/>
    <d v="2026-02-23T00:00:00"/>
    <n v="0"/>
    <m/>
    <s v=""/>
    <s v="Đã thanh toán"/>
    <d v="2026-02-23T00:00:00"/>
    <d v="2026-02-10T00:00:00"/>
    <m/>
    <m/>
    <x v="5"/>
    <x v="5"/>
    <m/>
  </r>
  <r>
    <x v="203"/>
    <x v="177"/>
    <d v="2026-02-23T00:00:00"/>
    <s v="MDV00137"/>
    <d v="2026-02-11T00:00:00"/>
    <n v="1109"/>
    <s v="PHI DICH VU BAN HANG T1.2026"/>
    <n v="355452"/>
    <n v="0"/>
    <n v="28436"/>
    <n v="383888"/>
    <s v="Giảm công nợ"/>
    <d v="2026-02-10T00:00:00"/>
    <m/>
    <n v="0"/>
    <n v="-383888"/>
    <n v="-383888"/>
    <n v="0"/>
    <d v="2026-02-11T00:00:00"/>
    <m/>
    <d v="2026-02-11T00:00:00"/>
    <n v="0"/>
    <m/>
    <s v=""/>
    <s v="Đã thanh toán"/>
    <d v="2026-02-11T00:00:00"/>
    <d v="2026-02-10T00:00:00"/>
    <m/>
    <m/>
    <x v="5"/>
    <x v="5"/>
    <m/>
  </r>
  <r>
    <x v="179"/>
    <x v="15"/>
    <d v="2026-02-23T00:00:00"/>
    <s v="MDV00138"/>
    <d v="2026-02-23T00:00:00"/>
    <n v="846"/>
    <s v="Thu lai phi van chuyenT1.2026"/>
    <n v="3673470"/>
    <n v="0"/>
    <n v="293879"/>
    <n v="3967349"/>
    <s v="Giảm công nợ"/>
    <d v="2026-03-11T00:00:00"/>
    <m/>
    <n v="0"/>
    <n v="-3967349"/>
    <n v="-3967349"/>
    <n v="0"/>
    <d v="2026-02-23T00:00:00"/>
    <m/>
    <d v="2026-02-23T00:00:00"/>
    <n v="0"/>
    <m/>
    <s v=""/>
    <s v="Đã thanh toán"/>
    <d v="2026-02-23T00:00:00"/>
    <d v="2026-03-11T00:00:00"/>
    <m/>
    <m/>
    <x v="5"/>
    <x v="5"/>
    <m/>
  </r>
  <r>
    <x v="190"/>
    <x v="33"/>
    <d v="2026-02-24T00:00:00"/>
    <s v="BH05817"/>
    <d v="2026-02-24T00:00:00"/>
    <n v="13148"/>
    <s v="TC260222-01009-00137"/>
    <n v="8088505"/>
    <n v="0"/>
    <n v="647080"/>
    <n v="8735585"/>
    <s v="Bán hàng"/>
    <m/>
    <m/>
    <n v="0"/>
    <n v="8735585"/>
    <n v="0"/>
    <n v="8735585"/>
    <d v="2026-02-24T00:00:00"/>
    <m/>
    <d v="2026-02-24T00:00:00"/>
    <n v="0"/>
    <m/>
    <n v="44.560887268518854"/>
    <s v="Nợ quá hạn từ 30 ngày đến 60 ngày"/>
    <d v="2026-02-24T00:00:00"/>
    <d v="1899-12-30T00:00:00"/>
    <m/>
    <m/>
    <x v="5"/>
    <x v="5"/>
    <m/>
  </r>
  <r>
    <x v="186"/>
    <x v="35"/>
    <d v="2026-02-24T00:00:00"/>
    <s v="BH05818"/>
    <d v="2026-02-24T00:00:00"/>
    <n v="13149"/>
    <s v="TC260222-01013-00239"/>
    <n v="2332220"/>
    <n v="0"/>
    <n v="186578"/>
    <n v="2518798"/>
    <s v="Bán hàng"/>
    <m/>
    <m/>
    <n v="0"/>
    <n v="2518798"/>
    <n v="0"/>
    <n v="2518798"/>
    <d v="2026-02-24T00:00:00"/>
    <m/>
    <d v="2026-02-24T00:00:00"/>
    <n v="0"/>
    <m/>
    <n v="44.560887268518854"/>
    <s v="Nợ quá hạn từ 30 ngày đến 60 ngày"/>
    <d v="2026-02-24T00:00:00"/>
    <d v="1899-12-30T00:00:00"/>
    <m/>
    <m/>
    <x v="5"/>
    <x v="5"/>
    <m/>
  </r>
  <r>
    <x v="187"/>
    <x v="34"/>
    <d v="2026-02-24T00:00:00"/>
    <s v="BH05819"/>
    <d v="2026-02-24T00:00:00"/>
    <n v="13150"/>
    <s v="TC260223-01016-00060"/>
    <n v="7070310"/>
    <n v="0"/>
    <n v="565625"/>
    <n v="7635935"/>
    <s v="Bán hàng"/>
    <m/>
    <m/>
    <n v="0"/>
    <n v="7635935"/>
    <n v="0"/>
    <n v="7635935"/>
    <d v="2026-02-24T00:00:00"/>
    <m/>
    <d v="2026-02-24T00:00:00"/>
    <n v="0"/>
    <m/>
    <n v="44.560887268518854"/>
    <s v="Nợ quá hạn từ 30 ngày đến 60 ngày"/>
    <d v="2026-02-24T00:00:00"/>
    <d v="1899-12-30T00:00:00"/>
    <m/>
    <m/>
    <x v="5"/>
    <x v="5"/>
    <m/>
  </r>
  <r>
    <x v="201"/>
    <x v="14"/>
    <d v="2026-02-24T00:00:00"/>
    <s v="BH05822"/>
    <d v="2026-02-24T00:00:00"/>
    <n v="13151"/>
    <s v="TC260223-01011-00392"/>
    <n v="4664235"/>
    <n v="0"/>
    <n v="373139"/>
    <n v="5037374"/>
    <s v="Bán hàng"/>
    <m/>
    <m/>
    <n v="0"/>
    <n v="5037374"/>
    <n v="0"/>
    <n v="5037374"/>
    <d v="2026-02-24T00:00:00"/>
    <m/>
    <d v="2026-02-24T00:00:00"/>
    <n v="0"/>
    <m/>
    <n v="44.560887268518854"/>
    <s v="Nợ quá hạn từ 30 ngày đến 60 ngày"/>
    <d v="2026-02-24T00:00:00"/>
    <d v="1899-12-30T00:00:00"/>
    <m/>
    <m/>
    <x v="5"/>
    <x v="5"/>
    <m/>
  </r>
  <r>
    <x v="212"/>
    <x v="155"/>
    <d v="2026-02-25T00:00:00"/>
    <s v="BH05913"/>
    <d v="2026-02-25T00:00:00"/>
    <n v="13216"/>
    <s v="260223-01005-00383"/>
    <n v="1608075"/>
    <n v="0"/>
    <n v="128646"/>
    <n v="1736721"/>
    <s v="Bán hàng"/>
    <m/>
    <m/>
    <n v="0"/>
    <n v="1736721"/>
    <n v="0"/>
    <n v="1736721"/>
    <d v="2026-02-25T00:00:00"/>
    <m/>
    <d v="2026-02-25T00:00:00"/>
    <n v="0"/>
    <m/>
    <n v="43.560887268518854"/>
    <s v="Nợ quá hạn từ 30 ngày đến 60 ngày"/>
    <d v="2026-02-25T00:00:00"/>
    <d v="1899-12-30T00:00:00"/>
    <m/>
    <m/>
    <x v="5"/>
    <x v="5"/>
    <m/>
  </r>
  <r>
    <x v="193"/>
    <x v="38"/>
    <d v="2026-02-25T00:00:00"/>
    <s v="MDV00009"/>
    <d v="2026-02-25T00:00:00"/>
    <n v="1433"/>
    <s v="PHÍ HOẠT ĐỘNG DÙNG THỬ SẢN PHẨM"/>
    <n v="201811"/>
    <n v="0"/>
    <n v="20181"/>
    <n v="221992"/>
    <s v="Giảm công nợ"/>
    <d v="2026-02-10T00:00:00"/>
    <m/>
    <n v="0"/>
    <n v="-221992"/>
    <n v="-221992"/>
    <n v="0"/>
    <d v="2026-02-25T00:00:00"/>
    <m/>
    <d v="2026-02-25T00:00:00"/>
    <n v="0"/>
    <m/>
    <s v=""/>
    <s v="Đã thanh toán"/>
    <d v="2026-02-25T00:00:00"/>
    <d v="2026-02-10T00:00:00"/>
    <m/>
    <m/>
    <x v="5"/>
    <x v="5"/>
    <m/>
  </r>
  <r>
    <x v="193"/>
    <x v="38"/>
    <d v="2026-02-25T00:00:00"/>
    <s v="MDV00009"/>
    <d v="2026-02-25T00:00:00"/>
    <n v="1264"/>
    <s v="PHÍ BÁN HÀNG"/>
    <n v="672702"/>
    <n v="0"/>
    <n v="53816"/>
    <n v="726518"/>
    <s v="Giảm công nợ"/>
    <d v="2026-02-10T00:00:00"/>
    <m/>
    <n v="0"/>
    <n v="-726518"/>
    <n v="-726518"/>
    <n v="0"/>
    <d v="2026-02-25T00:00:00"/>
    <m/>
    <d v="2026-02-25T00:00:00"/>
    <n v="0"/>
    <m/>
    <s v=""/>
    <s v="Đã thanh toán"/>
    <d v="2026-02-25T00:00:00"/>
    <d v="2026-02-10T00:00:00"/>
    <m/>
    <m/>
    <x v="5"/>
    <x v="5"/>
    <m/>
  </r>
  <r>
    <x v="188"/>
    <x v="37"/>
    <d v="2026-02-25T00:00:00"/>
    <s v="MDV00133"/>
    <d v="2026-02-25T00:00:00"/>
    <n v="2171"/>
    <s v="PHI HOAT DONG DUNG THU SAN PHAM T1.2026"/>
    <n v="158971"/>
    <n v="0"/>
    <n v="15897"/>
    <n v="174868"/>
    <s v="Giảm công nợ"/>
    <d v="2026-02-10T00:00:00"/>
    <m/>
    <n v="0"/>
    <n v="-174868"/>
    <n v="-174868"/>
    <n v="0"/>
    <d v="2026-02-25T00:00:00"/>
    <m/>
    <d v="2026-02-25T00:00:00"/>
    <n v="0"/>
    <m/>
    <s v=""/>
    <s v="Đã thanh toán"/>
    <d v="2026-02-25T00:00:00"/>
    <d v="2026-02-10T00:00:00"/>
    <m/>
    <m/>
    <x v="5"/>
    <x v="5"/>
    <m/>
  </r>
  <r>
    <x v="188"/>
    <x v="37"/>
    <d v="2026-02-25T00:00:00"/>
    <s v="MDV00133"/>
    <d v="2026-02-11T00:00:00"/>
    <n v="1647"/>
    <s v="PHI DICH VU BAN HANG T1.2026"/>
    <n v="529902"/>
    <n v="0"/>
    <n v="42392"/>
    <n v="572294"/>
    <s v="Giảm công nợ"/>
    <d v="2026-02-10T00:00:00"/>
    <m/>
    <n v="0"/>
    <n v="-572294"/>
    <n v="-572294"/>
    <n v="0"/>
    <d v="2026-02-11T00:00:00"/>
    <m/>
    <d v="2026-02-11T00:00:00"/>
    <n v="0"/>
    <m/>
    <s v=""/>
    <s v="Đã thanh toán"/>
    <d v="2026-02-11T00:00:00"/>
    <d v="2026-02-10T00:00:00"/>
    <m/>
    <m/>
    <x v="5"/>
    <x v="5"/>
    <m/>
  </r>
  <r>
    <x v="196"/>
    <x v="40"/>
    <d v="2026-02-25T00:00:00"/>
    <s v="MDV00135"/>
    <d v="2026-02-25T00:00:00"/>
    <n v="2015"/>
    <s v="PHI HOAT DONG DUNG THU SAN PHAM T1.2026"/>
    <n v="964924"/>
    <n v="0"/>
    <n v="96492"/>
    <n v="1061416"/>
    <s v="Giảm công nợ"/>
    <d v="2026-02-10T00:00:00"/>
    <m/>
    <n v="0"/>
    <n v="-1061416"/>
    <n v="-1061416"/>
    <n v="0"/>
    <d v="2026-02-25T00:00:00"/>
    <m/>
    <d v="2026-02-25T00:00:00"/>
    <n v="0"/>
    <m/>
    <s v=""/>
    <s v="Đã thanh toán"/>
    <d v="2026-02-25T00:00:00"/>
    <d v="2026-02-10T00:00:00"/>
    <m/>
    <m/>
    <x v="5"/>
    <x v="5"/>
    <m/>
  </r>
  <r>
    <x v="196"/>
    <x v="40"/>
    <d v="2026-02-25T00:00:00"/>
    <s v="MDV00135"/>
    <d v="2026-02-10T00:00:00"/>
    <n v="1365"/>
    <s v="PHI DICH VU BAN HANG T1.2026"/>
    <n v="3216414"/>
    <n v="0"/>
    <n v="257313"/>
    <n v="3473727"/>
    <s v="Giảm công nợ"/>
    <d v="2026-02-10T00:00:00"/>
    <m/>
    <n v="0"/>
    <n v="-3473727"/>
    <n v="-3473727"/>
    <n v="0"/>
    <d v="2026-02-10T00:00:00"/>
    <m/>
    <d v="2026-02-10T00:00:00"/>
    <n v="0"/>
    <m/>
    <s v=""/>
    <s v="Đã thanh toán"/>
    <d v="2026-02-10T00:00:00"/>
    <d v="2026-02-10T00:00:00"/>
    <m/>
    <m/>
    <x v="5"/>
    <x v="5"/>
    <m/>
  </r>
  <r>
    <x v="201"/>
    <x v="14"/>
    <d v="2026-02-26T00:00:00"/>
    <s v="BH05932"/>
    <d v="2026-02-25T00:00:00"/>
    <n v="13237"/>
    <s v="TC260225-01011-00014"/>
    <n v="1608075"/>
    <n v="0"/>
    <n v="128646"/>
    <n v="1736721"/>
    <s v="Bán hàng"/>
    <m/>
    <m/>
    <n v="0"/>
    <n v="1736721"/>
    <n v="0"/>
    <n v="1736721"/>
    <d v="2026-02-25T00:00:00"/>
    <m/>
    <d v="2026-02-25T00:00:00"/>
    <n v="0"/>
    <m/>
    <n v="43.560887268518854"/>
    <s v="Nợ quá hạn từ 30 ngày đến 60 ngày"/>
    <d v="2026-02-25T00:00:00"/>
    <d v="1899-12-30T00:00:00"/>
    <m/>
    <m/>
    <x v="5"/>
    <x v="5"/>
    <m/>
  </r>
  <r>
    <x v="177"/>
    <x v="157"/>
    <d v="2026-02-26T00:00:00"/>
    <s v="BH18572"/>
    <d v="2026-02-26T00:00:00"/>
    <n v="13965"/>
    <s v="Bán hàng CÔNG TY CỔ PHẦN TRUNG TÂM THƯƠNG MẠI LOTTE VIỆT NAM - CHI NHÁNH BA ĐÌNH theo hóa đơn 00013965"/>
    <n v="4590380"/>
    <n v="0"/>
    <n v="367230"/>
    <n v="4957610"/>
    <s v="Bán hàng"/>
    <m/>
    <m/>
    <n v="0"/>
    <n v="4957610"/>
    <n v="0"/>
    <n v="4957610"/>
    <d v="2026-02-26T00:00:00"/>
    <m/>
    <d v="2026-02-26T00:00:00"/>
    <n v="0"/>
    <m/>
    <n v="42.560887268518854"/>
    <s v="Nợ quá hạn từ 30 ngày đến 60 ngày"/>
    <d v="2026-02-26T00:00:00"/>
    <d v="1899-12-30T00:00:00"/>
    <m/>
    <m/>
    <x v="5"/>
    <x v="5"/>
    <m/>
  </r>
  <r>
    <x v="179"/>
    <x v="15"/>
    <d v="2026-02-27T00:00:00"/>
    <s v="BH06007"/>
    <d v="2026-02-27T00:00:00"/>
    <n v="13969"/>
    <s v="260224-01001-00288 - LOTTE NAM SÀI GÒN"/>
    <n v="10718220"/>
    <n v="0"/>
    <n v="857458"/>
    <n v="11575678"/>
    <s v="Bán hàng"/>
    <m/>
    <m/>
    <n v="0"/>
    <n v="11575678"/>
    <n v="0"/>
    <n v="11575678"/>
    <d v="2026-02-27T00:00:00"/>
    <m/>
    <d v="2026-02-27T00:00:00"/>
    <n v="0"/>
    <m/>
    <n v="41.560887268518854"/>
    <s v="Nợ quá hạn từ 30 ngày đến 60 ngày"/>
    <d v="2026-02-27T00:00:00"/>
    <d v="1899-12-30T00:00:00"/>
    <m/>
    <m/>
    <x v="5"/>
    <x v="5"/>
    <m/>
  </r>
  <r>
    <x v="179"/>
    <x v="15"/>
    <d v="2026-02-27T00:00:00"/>
    <s v="BH06008"/>
    <d v="2026-02-27T00:00:00"/>
    <n v="13970"/>
    <s v="260223-01001-00462 - LOTTE NAM SÀI GÒN"/>
    <n v="1072050"/>
    <n v="0"/>
    <n v="85764"/>
    <n v="1157814"/>
    <s v="Bán hàng"/>
    <m/>
    <m/>
    <n v="0"/>
    <n v="1157814"/>
    <n v="0"/>
    <n v="1157814"/>
    <d v="2026-02-27T00:00:00"/>
    <m/>
    <d v="2026-02-27T00:00:00"/>
    <n v="0"/>
    <m/>
    <n v="41.560887268518854"/>
    <s v="Nợ quá hạn từ 30 ngày đến 60 ngày"/>
    <d v="2026-02-27T00:00:00"/>
    <d v="1899-12-30T00:00:00"/>
    <m/>
    <m/>
    <x v="5"/>
    <x v="5"/>
    <m/>
  </r>
  <r>
    <x v="179"/>
    <x v="15"/>
    <d v="2026-02-27T00:00:00"/>
    <s v="BH06010"/>
    <d v="2026-02-27T00:00:00"/>
    <n v="13971"/>
    <s v="260224-01001-00029 - LOTTE NAM SÀI GÒN"/>
    <n v="5061445"/>
    <n v="0"/>
    <n v="404916"/>
    <n v="5466361"/>
    <s v="Bán hàng"/>
    <m/>
    <m/>
    <n v="0"/>
    <n v="5466361"/>
    <n v="0"/>
    <n v="5466361"/>
    <d v="2026-02-27T00:00:00"/>
    <m/>
    <d v="2026-02-27T00:00:00"/>
    <n v="0"/>
    <m/>
    <n v="41.560887268518854"/>
    <s v="Nợ quá hạn từ 30 ngày đến 60 ngày"/>
    <d v="2026-02-27T00:00:00"/>
    <d v="1899-12-30T00:00:00"/>
    <m/>
    <m/>
    <x v="5"/>
    <x v="5"/>
    <m/>
  </r>
  <r>
    <x v="179"/>
    <x v="15"/>
    <d v="2026-02-27T00:00:00"/>
    <s v="BH06034"/>
    <d v="2026-02-27T00:00:00"/>
    <n v="13992"/>
    <s v="260223-01002-00337 - LOTTEMART PHÚ THỌ"/>
    <n v="595330"/>
    <n v="0"/>
    <n v="47626"/>
    <n v="642956"/>
    <s v="Bán hàng"/>
    <m/>
    <m/>
    <n v="0"/>
    <n v="642956"/>
    <n v="0"/>
    <n v="642956"/>
    <d v="2026-02-27T00:00:00"/>
    <m/>
    <d v="2026-02-27T00:00:00"/>
    <n v="0"/>
    <m/>
    <n v="41.560887268518854"/>
    <s v="Nợ quá hạn từ 30 ngày đến 60 ngày"/>
    <d v="2026-02-27T00:00:00"/>
    <d v="1899-12-30T00:00:00"/>
    <m/>
    <m/>
    <x v="5"/>
    <x v="5"/>
    <m/>
  </r>
  <r>
    <x v="179"/>
    <x v="15"/>
    <d v="2026-02-27T00:00:00"/>
    <s v="BH06035"/>
    <d v="2026-02-27T00:00:00"/>
    <n v="13993"/>
    <s v="260223-01002-00049 - LOTTEMART PHÚ THỌ"/>
    <n v="536025"/>
    <n v="0"/>
    <n v="42882"/>
    <n v="578907"/>
    <s v="Bán hàng"/>
    <m/>
    <m/>
    <n v="0"/>
    <n v="578907"/>
    <n v="0"/>
    <n v="578907"/>
    <d v="2026-02-27T00:00:00"/>
    <m/>
    <d v="2026-02-27T00:00:00"/>
    <n v="0"/>
    <m/>
    <n v="41.560887268518854"/>
    <s v="Nợ quá hạn từ 30 ngày đến 60 ngày"/>
    <d v="2026-02-27T00:00:00"/>
    <d v="1899-12-30T00:00:00"/>
    <m/>
    <m/>
    <x v="5"/>
    <x v="5"/>
    <m/>
  </r>
  <r>
    <x v="212"/>
    <x v="155"/>
    <d v="2026-02-27T00:00:00"/>
    <s v="BH06043"/>
    <d v="2026-02-27T00:00:00"/>
    <n v="14001"/>
    <s v="260226-01005-00168"/>
    <n v="1773715"/>
    <n v="0"/>
    <n v="141897"/>
    <n v="1915612"/>
    <s v="Bán hàng"/>
    <m/>
    <m/>
    <n v="0"/>
    <n v="1915612"/>
    <n v="0"/>
    <n v="1915612"/>
    <d v="2026-02-27T00:00:00"/>
    <m/>
    <d v="2026-02-27T00:00:00"/>
    <n v="0"/>
    <m/>
    <n v="41.560887268518854"/>
    <s v="Nợ quá hạn từ 30 ngày đến 60 ngày"/>
    <d v="2026-02-27T00:00:00"/>
    <d v="1899-12-30T00:00:00"/>
    <m/>
    <m/>
    <x v="5"/>
    <x v="5"/>
    <m/>
  </r>
  <r>
    <x v="211"/>
    <x v="39"/>
    <d v="2026-02-27T00:00:00"/>
    <s v="BH06074"/>
    <d v="2026-02-27T00:00:00"/>
    <n v="14028"/>
    <s v="260226-01010-00198"/>
    <n v="1166110"/>
    <n v="0"/>
    <n v="93289"/>
    <n v="1259399"/>
    <s v="Bán hàng"/>
    <m/>
    <m/>
    <n v="0"/>
    <n v="1259399"/>
    <n v="0"/>
    <n v="1259399"/>
    <d v="2026-02-27T00:00:00"/>
    <m/>
    <d v="2026-02-27T00:00:00"/>
    <n v="0"/>
    <m/>
    <n v="41.560887268518854"/>
    <s v="Nợ quá hạn từ 30 ngày đến 60 ngày"/>
    <d v="2026-02-27T00:00:00"/>
    <d v="1899-12-30T00:00:00"/>
    <m/>
    <m/>
    <x v="5"/>
    <x v="5"/>
    <m/>
  </r>
  <r>
    <x v="211"/>
    <x v="39"/>
    <d v="2026-02-27T00:00:00"/>
    <s v="BH06075"/>
    <d v="2026-02-27T00:00:00"/>
    <n v="14029"/>
    <s v="260223-01010-00500"/>
    <n v="1131355"/>
    <n v="0"/>
    <n v="90508"/>
    <n v="1221863"/>
    <s v="Bán hàng"/>
    <m/>
    <m/>
    <n v="0"/>
    <n v="1221863"/>
    <n v="0"/>
    <n v="1221863"/>
    <d v="2026-02-27T00:00:00"/>
    <m/>
    <d v="2026-02-27T00:00:00"/>
    <n v="0"/>
    <m/>
    <n v="41.560887268518854"/>
    <s v="Nợ quá hạn từ 30 ngày đến 60 ngày"/>
    <d v="2026-02-27T00:00:00"/>
    <d v="1899-12-30T00:00:00"/>
    <m/>
    <m/>
    <x v="5"/>
    <x v="5"/>
    <m/>
  </r>
  <r>
    <x v="187"/>
    <x v="34"/>
    <d v="2026-02-27T00:00:00"/>
    <s v="SG/HT110285"/>
    <d v="2026-02-27T00:00:00"/>
    <n v="267"/>
    <s v="Điều chỉnh giảm số lượng do khách hàng trả hàng theo phiếu 2602260101610019"/>
    <n v="1225790"/>
    <n v="0"/>
    <n v="98063"/>
    <n v="1323853"/>
    <s v="Hàng trả"/>
    <d v="2026-03-11T00:00:00"/>
    <m/>
    <n v="0"/>
    <n v="-1323853"/>
    <n v="-1323853"/>
    <n v="0"/>
    <d v="2026-02-27T00:00:00"/>
    <m/>
    <d v="2026-02-27T00:00:00"/>
    <n v="0"/>
    <m/>
    <s v=""/>
    <s v="Đã thanh toán"/>
    <d v="2026-02-27T00:00:00"/>
    <d v="2026-03-11T00:00:00"/>
    <m/>
    <m/>
    <x v="5"/>
    <x v="5"/>
    <m/>
  </r>
  <r>
    <x v="189"/>
    <x v="36"/>
    <d v="2026-02-27T00:00:00"/>
    <s v="SG/HT110286"/>
    <d v="2026-02-27T00:00:00"/>
    <n v="268"/>
    <s v="Điều chỉnh giảm số lượng do khách hàng trả hàng theo phiếu 2602260100610089"/>
    <n v="286863"/>
    <n v="0"/>
    <n v="22949"/>
    <n v="309812"/>
    <s v="Hàng trả"/>
    <d v="2026-03-11T00:00:00"/>
    <m/>
    <n v="0"/>
    <n v="-309812"/>
    <n v="-309812"/>
    <n v="0"/>
    <d v="2026-02-27T00:00:00"/>
    <m/>
    <d v="2026-02-27T00:00:00"/>
    <n v="0"/>
    <m/>
    <s v=""/>
    <s v="Đã thanh toán"/>
    <d v="2026-02-27T00:00:00"/>
    <d v="2026-03-11T00:00:00"/>
    <m/>
    <m/>
    <x v="5"/>
    <x v="5"/>
    <m/>
  </r>
  <r>
    <x v="189"/>
    <x v="36"/>
    <d v="2026-02-28T00:00:00"/>
    <s v="BH06080"/>
    <d v="2026-02-27T00:00:00"/>
    <n v="14451"/>
    <s v="TC260226-01006-00193"/>
    <n v="1785990"/>
    <n v="0"/>
    <n v="142879"/>
    <n v="1928869"/>
    <s v="Bán hàng"/>
    <m/>
    <m/>
    <n v="0"/>
    <n v="1928869"/>
    <n v="0"/>
    <n v="1928869"/>
    <d v="2026-02-27T00:00:00"/>
    <m/>
    <d v="2026-02-27T00:00:00"/>
    <n v="0"/>
    <m/>
    <n v="41.560887268518854"/>
    <s v="Nợ quá hạn từ 30 ngày đến 60 ngày"/>
    <d v="2026-02-27T00:00:00"/>
    <d v="1899-12-30T00:00:00"/>
    <m/>
    <m/>
    <x v="5"/>
    <x v="5"/>
    <m/>
  </r>
  <r>
    <x v="188"/>
    <x v="37"/>
    <d v="2026-02-28T00:00:00"/>
    <s v="BH06081"/>
    <d v="2026-02-27T00:00:00"/>
    <n v="14452"/>
    <s v="TC260227-01004-00111"/>
    <n v="1190660"/>
    <n v="0"/>
    <n v="95253"/>
    <n v="1285913"/>
    <s v="Bán hàng"/>
    <m/>
    <m/>
    <n v="0"/>
    <n v="1285913"/>
    <n v="0"/>
    <n v="1285913"/>
    <d v="2026-02-27T00:00:00"/>
    <m/>
    <d v="2026-02-27T00:00:00"/>
    <n v="0"/>
    <m/>
    <n v="41.560887268518854"/>
    <s v="Nợ quá hạn từ 30 ngày đến 60 ngày"/>
    <d v="2026-02-27T00:00:00"/>
    <d v="1899-12-30T00:00:00"/>
    <m/>
    <m/>
    <x v="5"/>
    <x v="5"/>
    <m/>
  </r>
  <r>
    <x v="187"/>
    <x v="34"/>
    <d v="2026-02-28T00:00:00"/>
    <s v="BH06082"/>
    <d v="2026-02-27T00:00:00"/>
    <n v="14453"/>
    <s v="TC260227-01016-00022"/>
    <n v="2733720"/>
    <n v="0"/>
    <n v="218698"/>
    <n v="2952418"/>
    <s v="Bán hàng"/>
    <m/>
    <m/>
    <n v="0"/>
    <n v="2952418"/>
    <n v="0"/>
    <n v="2952418"/>
    <d v="2026-02-27T00:00:00"/>
    <m/>
    <d v="2026-02-27T00:00:00"/>
    <n v="0"/>
    <m/>
    <n v="41.560887268518854"/>
    <s v="Nợ quá hạn từ 30 ngày đến 60 ngày"/>
    <d v="2026-02-27T00:00:00"/>
    <d v="1899-12-30T00:00:00"/>
    <m/>
    <m/>
    <x v="5"/>
    <x v="5"/>
    <m/>
  </r>
  <r>
    <x v="196"/>
    <x v="40"/>
    <d v="2026-02-28T00:00:00"/>
    <s v="BH06638"/>
    <d v="2026-02-28T00:00:00"/>
    <n v="14517"/>
    <s v="260223-01012-00464"/>
    <n v="4525420"/>
    <n v="0"/>
    <n v="362034"/>
    <n v="4887454"/>
    <s v="Bán hàng"/>
    <m/>
    <m/>
    <n v="0"/>
    <n v="4887454"/>
    <n v="0"/>
    <n v="4887454"/>
    <d v="2026-02-28T00:00:00"/>
    <m/>
    <d v="2026-02-28T00:00:00"/>
    <n v="0"/>
    <m/>
    <n v="40.560887268518854"/>
    <s v="Nợ quá hạn từ 30 ngày đến 60 ngày"/>
    <d v="2026-02-28T00:00:00"/>
    <d v="1899-12-30T00:00:00"/>
    <m/>
    <m/>
    <x v="5"/>
    <x v="5"/>
    <m/>
  </r>
  <r>
    <x v="196"/>
    <x v="40"/>
    <d v="2026-02-28T00:00:00"/>
    <s v="BH06639"/>
    <d v="2026-02-28T00:00:00"/>
    <n v="14518"/>
    <s v="260223-01012-00004"/>
    <n v="3453370"/>
    <n v="0"/>
    <n v="276270"/>
    <n v="3729640"/>
    <s v="Bán hàng"/>
    <m/>
    <m/>
    <n v="0"/>
    <n v="3729640"/>
    <n v="0"/>
    <n v="3729640"/>
    <d v="2026-02-28T00:00:00"/>
    <m/>
    <d v="2026-02-28T00:00:00"/>
    <n v="0"/>
    <m/>
    <n v="40.560887268518854"/>
    <s v="Nợ quá hạn từ 30 ngày đến 60 ngày"/>
    <d v="2026-02-28T00:00:00"/>
    <d v="1899-12-30T00:00:00"/>
    <m/>
    <m/>
    <x v="5"/>
    <x v="5"/>
    <m/>
  </r>
  <r>
    <x v="195"/>
    <x v="156"/>
    <d v="2026-02-28T00:00:00"/>
    <s v="BH06653"/>
    <d v="2026-02-28T00:00:00"/>
    <n v="14509"/>
    <s v="260223-01003-00321"/>
    <n v="1131355"/>
    <n v="0"/>
    <n v="90508"/>
    <n v="1221863"/>
    <s v="Bán hàng"/>
    <m/>
    <m/>
    <n v="0"/>
    <n v="1221863"/>
    <n v="0"/>
    <n v="1221863"/>
    <d v="2026-02-28T00:00:00"/>
    <m/>
    <d v="2026-02-28T00:00:00"/>
    <n v="0"/>
    <m/>
    <n v="40.560887268518854"/>
    <s v="Nợ quá hạn từ 30 ngày đến 60 ngày"/>
    <d v="2026-02-28T00:00:00"/>
    <d v="1899-12-30T00:00:00"/>
    <m/>
    <m/>
    <x v="5"/>
    <x v="5"/>
    <m/>
  </r>
  <r>
    <x v="20"/>
    <x v="20"/>
    <d v="2026-02-28T00:00:00"/>
    <m/>
    <d v="2026-02-28T00:00:00"/>
    <m/>
    <s v="Chiết khấu, Hỗ trợ KMARKET T02.2026"/>
    <n v="143832"/>
    <n v="0"/>
    <n v="0"/>
    <n v="143832"/>
    <s v="Giảm công nợ"/>
    <m/>
    <m/>
    <n v="0"/>
    <n v="-143832"/>
    <n v="0"/>
    <n v="-143832"/>
    <d v="2026-02-28T00:00:00"/>
    <m/>
    <d v="2026-02-28T00:00:00"/>
    <n v="0"/>
    <m/>
    <n v="40.560887268518854"/>
    <s v="Nợ quá hạn từ 30 ngày đến 60 ngày"/>
    <d v="2026-02-28T00:00:00"/>
    <d v="1899-12-30T00:00:00"/>
    <m/>
    <m/>
    <x v="10"/>
    <x v="10"/>
    <m/>
  </r>
  <r>
    <x v="382"/>
    <x v="16"/>
    <d v="2026-02-28T00:00:00"/>
    <m/>
    <d v="2026-02-28T00:00:00"/>
    <m/>
    <s v="Hàng trả T11+T12.2025"/>
    <n v="3268798"/>
    <n v="0"/>
    <n v="261504"/>
    <n v="3530302"/>
    <s v="Hàng trả"/>
    <m/>
    <m/>
    <n v="0"/>
    <n v="-3530302"/>
    <n v="0"/>
    <n v="-3530302"/>
    <d v="2026-02-28T00:00:00"/>
    <m/>
    <d v="2026-02-28T00:00:00"/>
    <n v="0"/>
    <m/>
    <n v="40.560887268518854"/>
    <s v="Nợ quá hạn từ 30 ngày đến 60 ngày"/>
    <d v="2026-02-28T00:00:00"/>
    <d v="1899-12-30T00:00:00"/>
    <m/>
    <m/>
    <x v="6"/>
    <x v="6"/>
    <m/>
  </r>
  <r>
    <x v="382"/>
    <x v="16"/>
    <d v="2026-02-28T00:00:00"/>
    <m/>
    <d v="2026-02-28T00:00:00"/>
    <m/>
    <s v="Hỗ trợ T12.2025"/>
    <n v="563813"/>
    <n v="0"/>
    <n v="45105"/>
    <n v="608918"/>
    <s v="Giảm công nợ"/>
    <m/>
    <m/>
    <n v="0"/>
    <n v="-608918"/>
    <n v="0"/>
    <n v="-608918"/>
    <d v="2026-02-28T00:00:00"/>
    <m/>
    <d v="2026-02-28T00:00:00"/>
    <n v="0"/>
    <m/>
    <n v="40.560887268518854"/>
    <s v="Nợ quá hạn từ 30 ngày đến 60 ngày"/>
    <d v="2026-02-28T00:00:00"/>
    <d v="1899-12-30T00:00:00"/>
    <m/>
    <m/>
    <x v="6"/>
    <x v="6"/>
    <m/>
  </r>
  <r>
    <x v="382"/>
    <x v="16"/>
    <d v="2026-02-28T00:00:00"/>
    <m/>
    <d v="2026-02-28T00:00:00"/>
    <m/>
    <s v="Hỗ trợ tạo mã mới T11.2025"/>
    <n v="500000"/>
    <n v="0"/>
    <n v="40000"/>
    <n v="540000"/>
    <s v="Giảm công nợ"/>
    <m/>
    <m/>
    <n v="0"/>
    <n v="-540000"/>
    <n v="0"/>
    <n v="-540000"/>
    <d v="2026-02-28T00:00:00"/>
    <m/>
    <d v="2026-02-28T00:00:00"/>
    <n v="0"/>
    <m/>
    <n v="40.560887268518854"/>
    <s v="Nợ quá hạn từ 30 ngày đến 60 ngày"/>
    <d v="2026-02-28T00:00:00"/>
    <d v="1899-12-30T00:00:00"/>
    <m/>
    <m/>
    <x v="6"/>
    <x v="6"/>
    <m/>
  </r>
  <r>
    <x v="22"/>
    <x v="22"/>
    <d v="2026-02-23T00:00:00"/>
    <m/>
    <d v="2026-02-23T00:00:00"/>
    <m/>
    <s v="Chiết khấu thanh toán T01.2026"/>
    <n v="5640459"/>
    <n v="0"/>
    <n v="0"/>
    <n v="5640459"/>
    <s v="Giảm công nợ"/>
    <d v="2026-02-23T00:00:00"/>
    <m/>
    <n v="0"/>
    <n v="-5640459"/>
    <n v="-5640459"/>
    <n v="0"/>
    <d v="2026-02-23T00:00:00"/>
    <m/>
    <d v="2026-02-23T00:00:00"/>
    <n v="0"/>
    <m/>
    <s v=""/>
    <s v="Đã thanh toán"/>
    <d v="2026-02-23T00:00:00"/>
    <d v="2026-02-23T00:00:00"/>
    <m/>
    <m/>
    <x v="12"/>
    <x v="12"/>
    <m/>
  </r>
  <r>
    <x v="381"/>
    <x v="165"/>
    <d v="2026-03-05T00:00:00"/>
    <s v="BH19993"/>
    <d v="2026-03-05T00:00:00"/>
    <n v="15589"/>
    <s v="Minh cầu Thịnh Đán"/>
    <n v="3442850"/>
    <n v="0"/>
    <n v="275428"/>
    <n v="3718278"/>
    <s v="Bán hàng"/>
    <m/>
    <m/>
    <n v="0"/>
    <n v="3718278"/>
    <n v="0"/>
    <n v="3718278"/>
    <d v="2026-03-05T00:00:00"/>
    <m/>
    <d v="2026-03-05T00:00:00"/>
    <n v="0"/>
    <m/>
    <n v="35.560887268518854"/>
    <s v="Nợ quá hạn từ 30 ngày đến 60 ngày"/>
    <d v="2026-03-05T00:00:00"/>
    <d v="1899-12-30T00:00:00"/>
    <m/>
    <m/>
    <x v="23"/>
    <x v="23"/>
    <m/>
  </r>
  <r>
    <x v="381"/>
    <x v="165"/>
    <d v="2026-03-05T00:00:00"/>
    <s v="BH20298"/>
    <d v="2026-03-05T00:00:00"/>
    <n v="16194"/>
    <s v="Minh Cầu 1 (Chị Hà)"/>
    <n v="6519170"/>
    <n v="0"/>
    <n v="521534"/>
    <n v="7040704"/>
    <s v="Bán hàng"/>
    <m/>
    <m/>
    <n v="0"/>
    <n v="7040704"/>
    <n v="0"/>
    <n v="7040704"/>
    <d v="2026-03-05T00:00:00"/>
    <m/>
    <d v="2026-03-05T00:00:00"/>
    <n v="0"/>
    <m/>
    <n v="35.560887268518854"/>
    <s v="Nợ quá hạn từ 30 ngày đến 60 ngày"/>
    <d v="2026-03-05T00:00:00"/>
    <d v="1899-12-30T00:00:00"/>
    <m/>
    <m/>
    <x v="23"/>
    <x v="23"/>
    <m/>
  </r>
  <r>
    <x v="381"/>
    <x v="165"/>
    <d v="2026-03-07T00:00:00"/>
    <s v="BH20562"/>
    <d v="2026-03-07T00:00:00"/>
    <n v="16278"/>
    <s v="Minh Cầu Gang Thép"/>
    <n v="6497080"/>
    <n v="0"/>
    <n v="519766"/>
    <n v="7016846"/>
    <s v="Bán hàng"/>
    <m/>
    <m/>
    <n v="0"/>
    <n v="7016846"/>
    <n v="0"/>
    <n v="7016846"/>
    <d v="2026-03-07T00:00:00"/>
    <m/>
    <d v="2026-03-07T00:00:00"/>
    <n v="0"/>
    <m/>
    <n v="33.560887268518854"/>
    <s v="Nợ quá hạn từ 30 ngày đến 60 ngày"/>
    <d v="2026-03-07T00:00:00"/>
    <d v="1899-12-30T00:00:00"/>
    <m/>
    <m/>
    <x v="23"/>
    <x v="23"/>
    <m/>
  </r>
  <r>
    <x v="381"/>
    <x v="165"/>
    <d v="2026-03-09T00:00:00"/>
    <s v="BH21146"/>
    <d v="2026-03-09T00:00:00"/>
    <n v="17213"/>
    <s v="Minh cầu Quan Triều"/>
    <n v="3168280"/>
    <n v="0"/>
    <n v="253462"/>
    <n v="3421742"/>
    <s v="Bán hàng"/>
    <m/>
    <m/>
    <n v="0"/>
    <n v="3421742"/>
    <n v="0"/>
    <n v="3421742"/>
    <d v="2026-03-09T00:00:00"/>
    <m/>
    <d v="2026-03-09T00:00:00"/>
    <n v="0"/>
    <m/>
    <n v="31.560887268518854"/>
    <s v="Nợ quá hạn từ 30 ngày đến 60 ngày"/>
    <d v="2026-03-09T00:00:00"/>
    <d v="1899-12-30T00:00:00"/>
    <m/>
    <m/>
    <x v="23"/>
    <x v="23"/>
    <m/>
  </r>
  <r>
    <x v="381"/>
    <x v="165"/>
    <d v="2026-03-11T00:00:00"/>
    <s v="BH21294"/>
    <d v="2026-03-11T00:00:00"/>
    <n v="17315"/>
    <s v="SIÊU THỊ MINH CẦU 2"/>
    <n v="6200430"/>
    <n v="0"/>
    <n v="496034"/>
    <n v="6696464"/>
    <s v="Bán hàng"/>
    <m/>
    <m/>
    <n v="0"/>
    <n v="6696464"/>
    <n v="0"/>
    <n v="6696464"/>
    <d v="2026-03-11T00:00:00"/>
    <m/>
    <d v="2026-03-11T00:00:00"/>
    <n v="0"/>
    <m/>
    <n v="29.560887268518854"/>
    <s v="Nợ quá hạn 30 ngày"/>
    <d v="2026-03-11T00:00:00"/>
    <d v="1899-12-30T00:00:00"/>
    <m/>
    <m/>
    <x v="23"/>
    <x v="23"/>
    <m/>
  </r>
  <r>
    <x v="381"/>
    <x v="165"/>
    <d v="2026-03-11T00:00:00"/>
    <s v="BH21303"/>
    <d v="2026-03-11T00:00:00"/>
    <n v="17347"/>
    <s v="Minh Cầu 1 (Chị Hà)"/>
    <n v="4878650"/>
    <n v="0"/>
    <n v="390292"/>
    <n v="5268942"/>
    <s v="Bán hàng"/>
    <m/>
    <m/>
    <n v="0"/>
    <n v="5268942"/>
    <n v="0"/>
    <n v="5268942"/>
    <d v="2026-03-11T00:00:00"/>
    <m/>
    <d v="2026-03-11T00:00:00"/>
    <n v="0"/>
    <m/>
    <n v="29.560887268518854"/>
    <s v="Nợ quá hạn 30 ngày"/>
    <d v="2026-03-11T00:00:00"/>
    <d v="1899-12-30T00:00:00"/>
    <m/>
    <m/>
    <x v="23"/>
    <x v="23"/>
    <m/>
  </r>
  <r>
    <x v="381"/>
    <x v="165"/>
    <d v="2026-03-12T00:00:00"/>
    <s v="BH21511"/>
    <d v="2026-03-12T00:00:00"/>
    <n v="18446"/>
    <s v="MINH CẦU MART TRUNG TÂM"/>
    <n v="1982640"/>
    <n v="0"/>
    <n v="158611"/>
    <n v="2141251"/>
    <s v="Bán hàng"/>
    <m/>
    <m/>
    <n v="0"/>
    <n v="2141251"/>
    <n v="0"/>
    <n v="2141251"/>
    <d v="2026-03-12T00:00:00"/>
    <m/>
    <d v="2026-03-12T00:00:00"/>
    <n v="0"/>
    <m/>
    <n v="28.560887268518854"/>
    <s v="Nợ quá hạn 30 ngày"/>
    <d v="2026-03-12T00:00:00"/>
    <d v="1899-12-30T00:00:00"/>
    <m/>
    <m/>
    <x v="23"/>
    <x v="23"/>
    <m/>
  </r>
  <r>
    <x v="381"/>
    <x v="165"/>
    <d v="2026-03-16T00:00:00"/>
    <s v="BH22094"/>
    <d v="2026-03-16T00:00:00"/>
    <n v="19093"/>
    <s v="Minh Cầu Gia Sàng (Chị Hà)"/>
    <n v="5175320"/>
    <n v="0"/>
    <n v="414026"/>
    <n v="5589346"/>
    <s v="Bán hàng"/>
    <m/>
    <m/>
    <n v="0"/>
    <n v="5589346"/>
    <n v="0"/>
    <n v="5589346"/>
    <d v="2026-03-16T00:00:00"/>
    <m/>
    <d v="2026-03-16T00:00:00"/>
    <n v="0"/>
    <m/>
    <n v="24.560887268518854"/>
    <s v="Nợ quá hạn 30 ngày"/>
    <d v="2026-03-16T00:00:00"/>
    <d v="1899-12-30T00:00:00"/>
    <m/>
    <m/>
    <x v="23"/>
    <x v="23"/>
    <m/>
  </r>
  <r>
    <x v="381"/>
    <x v="165"/>
    <d v="2026-03-16T00:00:00"/>
    <s v="BH22182"/>
    <d v="2026-03-16T00:00:00"/>
    <n v="19117"/>
    <s v="Minh Cầu 1 (Chị Hà)"/>
    <n v="3590025"/>
    <n v="0"/>
    <n v="287202"/>
    <n v="3877227"/>
    <s v="Bán hàng"/>
    <m/>
    <m/>
    <n v="0"/>
    <n v="3877227"/>
    <n v="0"/>
    <n v="3877227"/>
    <d v="2026-03-16T00:00:00"/>
    <m/>
    <d v="2026-03-16T00:00:00"/>
    <n v="0"/>
    <m/>
    <n v="24.560887268518854"/>
    <s v="Nợ quá hạn 30 ngày"/>
    <d v="2026-03-16T00:00:00"/>
    <d v="1899-12-30T00:00:00"/>
    <m/>
    <m/>
    <x v="23"/>
    <x v="23"/>
    <m/>
  </r>
  <r>
    <x v="381"/>
    <x v="165"/>
    <d v="2026-03-19T00:00:00"/>
    <s v="BH22756"/>
    <d v="2026-03-19T00:00:00"/>
    <n v="20719"/>
    <s v="Minh cầu Thịnh Đán"/>
    <n v="8914840"/>
    <n v="0"/>
    <n v="713187"/>
    <n v="9628027"/>
    <s v="Bán hàng"/>
    <m/>
    <m/>
    <n v="0"/>
    <n v="9628027"/>
    <n v="0"/>
    <n v="9628027"/>
    <d v="2026-03-19T00:00:00"/>
    <m/>
    <d v="2026-03-19T00:00:00"/>
    <n v="0"/>
    <m/>
    <n v="21.560887268518854"/>
    <s v="Nợ quá hạn 30 ngày"/>
    <d v="2026-03-19T00:00:00"/>
    <d v="1899-12-30T00:00:00"/>
    <m/>
    <m/>
    <x v="23"/>
    <x v="23"/>
    <m/>
  </r>
  <r>
    <x v="381"/>
    <x v="165"/>
    <d v="2026-03-20T00:00:00"/>
    <s v="BH23079"/>
    <d v="2026-03-20T00:00:00"/>
    <n v="20778"/>
    <s v="Minh Cầu Gang Thép"/>
    <n v="5175320"/>
    <n v="0"/>
    <n v="414026"/>
    <n v="5589346"/>
    <s v="Bán hàng"/>
    <m/>
    <m/>
    <n v="0"/>
    <n v="5589346"/>
    <n v="0"/>
    <n v="5589346"/>
    <d v="2026-03-20T00:00:00"/>
    <m/>
    <d v="2026-03-20T00:00:00"/>
    <n v="0"/>
    <m/>
    <n v="20.560887268518854"/>
    <s v="Nợ quá hạn 30 ngày"/>
    <d v="2026-03-20T00:00:00"/>
    <d v="1899-12-30T00:00:00"/>
    <m/>
    <m/>
    <x v="23"/>
    <x v="23"/>
    <m/>
  </r>
  <r>
    <x v="381"/>
    <x v="165"/>
    <d v="2026-03-25T00:00:00"/>
    <s v="BH23817"/>
    <d v="2026-03-25T00:00:00"/>
    <n v="22738"/>
    <s v="Minh Cầu 1 (Chị Hà)"/>
    <n v="5447580"/>
    <n v="0"/>
    <n v="435806"/>
    <n v="5883386"/>
    <s v="Bán hàng"/>
    <m/>
    <m/>
    <n v="0"/>
    <n v="5883386"/>
    <n v="0"/>
    <n v="5883386"/>
    <d v="2026-03-25T00:00:00"/>
    <m/>
    <d v="2026-03-25T00:00:00"/>
    <n v="0"/>
    <m/>
    <n v="15.560887268518854"/>
    <s v="Nợ quá hạn 30 ngày"/>
    <d v="2026-03-25T00:00:00"/>
    <d v="1899-12-30T00:00:00"/>
    <m/>
    <m/>
    <x v="23"/>
    <x v="23"/>
    <m/>
  </r>
  <r>
    <x v="381"/>
    <x v="165"/>
    <d v="2026-03-27T00:00:00"/>
    <s v="BH24090"/>
    <d v="2026-03-27T00:00:00"/>
    <n v="23069"/>
    <s v="Minh cầu Quan Triều"/>
    <n v="2382305"/>
    <n v="0"/>
    <n v="190584"/>
    <n v="2572889"/>
    <s v="Bán hàng"/>
    <m/>
    <m/>
    <n v="0"/>
    <n v="2572889"/>
    <n v="0"/>
    <n v="2572889"/>
    <d v="2026-03-27T00:00:00"/>
    <m/>
    <d v="2026-03-27T00:00:00"/>
    <n v="0"/>
    <m/>
    <n v="13.560887268518854"/>
    <s v="Nợ quá hạn 30 ngày"/>
    <d v="2026-03-27T00:00:00"/>
    <d v="1899-12-30T00:00:00"/>
    <m/>
    <m/>
    <x v="23"/>
    <x v="23"/>
    <m/>
  </r>
  <r>
    <x v="224"/>
    <x v="158"/>
    <d v="2026-03-02T00:00:00"/>
    <s v="BH18847"/>
    <d v="2026-03-02T00:00:00"/>
    <n v="14697"/>
    <s v="S704- tầng 1 tòa N02 New Horizon city , 87 Lĩnh Nam, P. Vĩnh Tuy, Hai Bà Trưng, Hà Nội"/>
    <n v="1045889"/>
    <n v="0"/>
    <n v="83671"/>
    <n v="1129560"/>
    <s v="Bán hàng"/>
    <m/>
    <m/>
    <n v="0"/>
    <n v="1129560"/>
    <n v="0"/>
    <n v="1129560"/>
    <d v="2026-03-02T00:00:00"/>
    <m/>
    <d v="2026-03-02T00:00:00"/>
    <n v="0"/>
    <m/>
    <n v="38.560887268518854"/>
    <s v="Nợ quá hạn từ 30 ngày đến 60 ngày"/>
    <d v="2026-03-02T00:00:00"/>
    <d v="1899-12-30T00:00:00"/>
    <m/>
    <m/>
    <x v="21"/>
    <x v="21"/>
    <m/>
  </r>
  <r>
    <x v="224"/>
    <x v="158"/>
    <d v="2026-03-02T00:00:00"/>
    <s v="BH18848"/>
    <d v="2026-03-02T00:00:00"/>
    <n v="14698"/>
    <s v="Sibafood S007 - Tòa Mulberry"/>
    <n v="543987"/>
    <n v="0"/>
    <n v="43519"/>
    <n v="587506"/>
    <s v="Bán hàng"/>
    <m/>
    <m/>
    <n v="0"/>
    <n v="587506"/>
    <n v="0"/>
    <n v="587506"/>
    <d v="2026-03-02T00:00:00"/>
    <m/>
    <d v="2026-03-02T00:00:00"/>
    <n v="0"/>
    <m/>
    <n v="38.560887268518854"/>
    <s v="Nợ quá hạn từ 30 ngày đến 60 ngày"/>
    <d v="2026-03-02T00:00:00"/>
    <d v="1899-12-30T00:00:00"/>
    <m/>
    <m/>
    <x v="21"/>
    <x v="21"/>
    <m/>
  </r>
  <r>
    <x v="224"/>
    <x v="158"/>
    <d v="2026-03-02T00:00:00"/>
    <s v="BH18849"/>
    <d v="2026-03-02T00:00:00"/>
    <n v="14699"/>
    <s v="Sibafood Hope Residences"/>
    <n v="564702"/>
    <n v="0"/>
    <n v="45176"/>
    <n v="609878"/>
    <s v="Bán hàng"/>
    <m/>
    <m/>
    <n v="0"/>
    <n v="609878"/>
    <n v="0"/>
    <n v="609878"/>
    <d v="2026-03-02T00:00:00"/>
    <m/>
    <d v="2026-03-02T00:00:00"/>
    <n v="0"/>
    <m/>
    <n v="38.560887268518854"/>
    <s v="Nợ quá hạn từ 30 ngày đến 60 ngày"/>
    <d v="2026-03-02T00:00:00"/>
    <d v="1899-12-30T00:00:00"/>
    <m/>
    <m/>
    <x v="21"/>
    <x v="21"/>
    <m/>
  </r>
  <r>
    <x v="224"/>
    <x v="158"/>
    <d v="2026-03-02T00:00:00"/>
    <s v="BH18850"/>
    <d v="2026-03-02T00:00:00"/>
    <n v="14700"/>
    <s v="Sibafood Vinhomes Green Bay, Mễ Trì"/>
    <n v="727341"/>
    <n v="0"/>
    <n v="58187"/>
    <n v="785528"/>
    <s v="Bán hàng"/>
    <m/>
    <m/>
    <n v="0"/>
    <n v="785528"/>
    <n v="0"/>
    <n v="785528"/>
    <d v="2026-03-02T00:00:00"/>
    <m/>
    <d v="2026-03-02T00:00:00"/>
    <n v="0"/>
    <m/>
    <n v="38.560887268518854"/>
    <s v="Nợ quá hạn từ 30 ngày đến 60 ngày"/>
    <d v="2026-03-02T00:00:00"/>
    <d v="1899-12-30T00:00:00"/>
    <m/>
    <m/>
    <x v="21"/>
    <x v="21"/>
    <m/>
  </r>
  <r>
    <x v="389"/>
    <x v="230"/>
    <d v="2026-03-08T00:00:00"/>
    <s v="HN/HT6001081301"/>
    <d v="2026-03-20T00:00:00"/>
    <m/>
    <s v="ĐÃ KIỂM TRA - Hàng trả - SIBA-HNI-HDG-0017 - Sibafood Terra An Hưng  - Phiếu ngày (08/03/2026)"/>
    <n v="260183"/>
    <n v="0"/>
    <n v="20815"/>
    <n v="280998"/>
    <s v="Hàng trả"/>
    <m/>
    <m/>
    <n v="0"/>
    <n v="-280998"/>
    <n v="0"/>
    <n v="-280998"/>
    <d v="2026-03-20T00:00:00"/>
    <m/>
    <d v="2026-03-20T00:00:00"/>
    <n v="0"/>
    <m/>
    <n v="20.560887268518854"/>
    <s v="Nợ quá hạn 30 ngày"/>
    <d v="2026-03-20T00:00:00"/>
    <d v="1899-12-30T00:00:00"/>
    <m/>
    <m/>
    <x v="21"/>
    <x v="21"/>
    <m/>
  </r>
  <r>
    <x v="389"/>
    <x v="230"/>
    <d v="2026-03-09T00:00:00"/>
    <s v="HN/HT6001082064"/>
    <d v="2026-03-20T00:00:00"/>
    <m/>
    <s v="ĐÃ KIỂM TRA - Hàng trả - SIBA-HNI-HDG-0017 - Sibafood Terra An Hưng  - Phiếu ngày (09/03/2026)"/>
    <n v="50183"/>
    <n v="0"/>
    <n v="4015"/>
    <n v="54198"/>
    <s v="Hàng trả"/>
    <m/>
    <m/>
    <n v="0"/>
    <n v="-54198"/>
    <n v="0"/>
    <n v="-54198"/>
    <d v="2026-03-20T00:00:00"/>
    <m/>
    <d v="2026-03-20T00:00:00"/>
    <n v="0"/>
    <m/>
    <n v="20.560887268518854"/>
    <s v="Nợ quá hạn 30 ngày"/>
    <d v="2026-03-20T00:00:00"/>
    <d v="1899-12-30T00:00:00"/>
    <m/>
    <m/>
    <x v="21"/>
    <x v="21"/>
    <m/>
  </r>
  <r>
    <x v="226"/>
    <x v="186"/>
    <d v="2026-03-11T00:00:00"/>
    <s v="HN/HT6001084511"/>
    <d v="2026-03-11T00:00:00"/>
    <m/>
    <s v="ĐÃ KIỂM TRA - Hàng trả - SIBA-HNI-HDC-0005 - Sibafood Thăng Long Capital -phiếu: 6001084511 - Phiếu ngày (11/03/2026)"/>
    <n v="954641"/>
    <n v="0"/>
    <n v="76371"/>
    <n v="1031012"/>
    <s v="Hàng trả"/>
    <m/>
    <m/>
    <n v="0"/>
    <n v="-1031012"/>
    <n v="0"/>
    <n v="-1031012"/>
    <d v="2026-03-11T00:00:00"/>
    <m/>
    <d v="2026-03-11T00:00:00"/>
    <n v="0"/>
    <m/>
    <n v="29.560887268518854"/>
    <s v="Nợ quá hạn 30 ngày"/>
    <d v="2026-03-11T00:00:00"/>
    <d v="1899-12-30T00:00:00"/>
    <m/>
    <m/>
    <x v="21"/>
    <x v="21"/>
    <m/>
  </r>
  <r>
    <x v="224"/>
    <x v="158"/>
    <d v="2026-03-13T00:00:00"/>
    <s v="BH21673"/>
    <d v="2026-03-13T00:00:00"/>
    <n v="18486"/>
    <s v="Sibafood S007 - Tòa Mulberry"/>
    <n v="414150"/>
    <n v="0"/>
    <n v="33132"/>
    <n v="447282"/>
    <s v="Bán hàng"/>
    <m/>
    <m/>
    <n v="0"/>
    <n v="447282"/>
    <n v="0"/>
    <n v="447282"/>
    <d v="2026-03-13T00:00:00"/>
    <m/>
    <d v="2026-03-13T00:00:00"/>
    <n v="0"/>
    <m/>
    <n v="27.560887268518854"/>
    <s v="Nợ quá hạn 30 ngày"/>
    <d v="2026-03-13T00:00:00"/>
    <d v="1899-12-30T00:00:00"/>
    <m/>
    <m/>
    <x v="21"/>
    <x v="21"/>
    <m/>
  </r>
  <r>
    <x v="224"/>
    <x v="158"/>
    <d v="2026-03-13T00:00:00"/>
    <s v="HN/HT6001087558"/>
    <d v="2026-03-25T00:00:00"/>
    <m/>
    <s v="ĐÃ KIỂM TRA - Hàng trả - SIBA-HNI-TXN-25505-001 - CHI NHÁNH CÔNG TY CỔ PHẦN SIBA FOOD VIỆT NAM TẠI HÀ NỘI -PHIẾU: 6001087558 - Phiếu ngày (13/03/2026)"/>
    <n v="50400"/>
    <n v="0"/>
    <n v="4032"/>
    <n v="54432"/>
    <s v="Hàng trả"/>
    <m/>
    <m/>
    <n v="0"/>
    <n v="-54432"/>
    <n v="0"/>
    <n v="-54432"/>
    <d v="2026-03-25T00:00:00"/>
    <m/>
    <d v="2026-03-25T00:00:00"/>
    <n v="0"/>
    <m/>
    <n v="15.560887268518854"/>
    <s v="Nợ quá hạn 30 ngày"/>
    <d v="2026-03-25T00:00:00"/>
    <d v="1899-12-30T00:00:00"/>
    <m/>
    <m/>
    <x v="21"/>
    <x v="21"/>
    <m/>
  </r>
  <r>
    <x v="224"/>
    <x v="158"/>
    <d v="2026-03-18T00:00:00"/>
    <s v="BH22698"/>
    <d v="2026-03-18T00:00:00"/>
    <n v="20685"/>
    <s v="Sibafood Hope Residences"/>
    <n v="1254603"/>
    <n v="0"/>
    <n v="100368"/>
    <n v="1354971"/>
    <s v="Bán hàng"/>
    <m/>
    <m/>
    <n v="0"/>
    <n v="1354971"/>
    <n v="0"/>
    <n v="1354971"/>
    <d v="2026-03-18T00:00:00"/>
    <m/>
    <d v="2026-03-18T00:00:00"/>
    <n v="0"/>
    <m/>
    <n v="22.560887268518854"/>
    <s v="Nợ quá hạn 30 ngày"/>
    <d v="2026-03-18T00:00:00"/>
    <d v="1899-12-30T00:00:00"/>
    <m/>
    <m/>
    <x v="21"/>
    <x v="21"/>
    <m/>
  </r>
  <r>
    <x v="224"/>
    <x v="158"/>
    <d v="2026-03-23T00:00:00"/>
    <s v="BH23361"/>
    <d v="2026-03-23T00:00:00"/>
    <n v="21573"/>
    <s v="Sibafood S007 - Tòa Mulberry"/>
    <n v="552200"/>
    <n v="0"/>
    <n v="44176"/>
    <n v="596376"/>
    <s v="Bán hàng"/>
    <m/>
    <m/>
    <n v="0"/>
    <n v="596376"/>
    <n v="0"/>
    <n v="596376"/>
    <d v="2026-03-23T00:00:00"/>
    <m/>
    <d v="2026-03-23T00:00:00"/>
    <n v="0"/>
    <m/>
    <n v="17.560887268518854"/>
    <s v="Nợ quá hạn 30 ngày"/>
    <d v="2026-03-23T00:00:00"/>
    <d v="1899-12-30T00:00:00"/>
    <m/>
    <m/>
    <x v="21"/>
    <x v="21"/>
    <m/>
  </r>
  <r>
    <x v="390"/>
    <x v="231"/>
    <d v="2026-03-23T00:00:00"/>
    <s v="HN/HT6001098400"/>
    <d v="2026-03-25T00:00:00"/>
    <m/>
    <s v="ĐÃ KIỂM TRA - Hàng trả - SIBA-HNI-HBT-S074 - chi nhánh công ty cổ phần siba food việt nam - phiếu: 6001098400 - Phiếu ngày (23/03/2026)"/>
    <n v="70000"/>
    <n v="0"/>
    <n v="5600"/>
    <n v="75600"/>
    <s v="Hàng trả"/>
    <m/>
    <m/>
    <n v="0"/>
    <n v="-75600"/>
    <n v="0"/>
    <n v="-75600"/>
    <d v="2026-03-25T00:00:00"/>
    <m/>
    <d v="2026-03-25T00:00:00"/>
    <n v="0"/>
    <m/>
    <n v="15.560887268518854"/>
    <s v="Nợ quá hạn 30 ngày"/>
    <d v="2026-03-25T00:00:00"/>
    <d v="1899-12-30T00:00:00"/>
    <m/>
    <m/>
    <x v="21"/>
    <x v="21"/>
    <m/>
  </r>
  <r>
    <x v="224"/>
    <x v="158"/>
    <d v="2026-03-31T00:00:00"/>
    <s v="BH24755"/>
    <d v="2026-03-31T00:00:00"/>
    <n v="23287"/>
    <s v="Sibafood Thăng Long Capital"/>
    <n v="712443"/>
    <n v="0"/>
    <n v="56995"/>
    <n v="769438"/>
    <s v="Bán hàng"/>
    <m/>
    <m/>
    <n v="0"/>
    <n v="769438"/>
    <n v="0"/>
    <n v="769438"/>
    <d v="2026-03-31T00:00:00"/>
    <m/>
    <d v="2026-03-31T00:00:00"/>
    <n v="0"/>
    <m/>
    <n v="9.5608872685188544"/>
    <s v="Nợ quá hạn 30 ngày"/>
    <d v="2026-03-31T00:00:00"/>
    <d v="1899-12-30T00:00:00"/>
    <m/>
    <m/>
    <x v="21"/>
    <x v="21"/>
    <m/>
  </r>
  <r>
    <x v="385"/>
    <x v="159"/>
    <d v="2026-03-02T00:00:00"/>
    <s v="BH18859"/>
    <d v="2026-03-02T00:00:00"/>
    <n v="14706"/>
    <s v="Cửa hàng Vitalmart - S401.01S02-S03 Vinhome Smart City - Tây Mỗ"/>
    <n v="269262"/>
    <n v="0"/>
    <n v="21541"/>
    <n v="290803"/>
    <s v="Bán hàng"/>
    <m/>
    <m/>
    <n v="0"/>
    <n v="290803"/>
    <n v="0"/>
    <n v="290803"/>
    <d v="2026-03-02T00:00:00"/>
    <m/>
    <d v="2026-03-02T00:00:00"/>
    <n v="0"/>
    <m/>
    <n v="38.560887268518854"/>
    <s v="Nợ quá hạn từ 30 ngày đến 60 ngày"/>
    <d v="2026-03-02T00:00:00"/>
    <d v="1899-12-30T00:00:00"/>
    <m/>
    <m/>
    <x v="22"/>
    <x v="22"/>
    <m/>
  </r>
  <r>
    <x v="385"/>
    <x v="159"/>
    <d v="2026-03-02T00:00:00"/>
    <s v="BH19007"/>
    <d v="2026-03-02T00:00:00"/>
    <n v="14730"/>
    <s v="Cửa hàng Vitalmart - Số 108, ngõ 110 Trần Duy Hưng, chạy km sp gà muối 500g x 10% từ ngày 1-3 đến 31-3"/>
    <n v="1080610"/>
    <n v="0"/>
    <n v="86449"/>
    <n v="1167059"/>
    <s v="Bán hàng"/>
    <m/>
    <m/>
    <n v="0"/>
    <n v="1167059"/>
    <n v="0"/>
    <n v="1167059"/>
    <d v="2026-03-02T00:00:00"/>
    <m/>
    <d v="2026-03-02T00:00:00"/>
    <n v="0"/>
    <m/>
    <n v="38.560887268518854"/>
    <s v="Nợ quá hạn từ 30 ngày đến 60 ngày"/>
    <d v="2026-03-02T00:00:00"/>
    <d v="1899-12-30T00:00:00"/>
    <m/>
    <m/>
    <x v="22"/>
    <x v="22"/>
    <m/>
  </r>
  <r>
    <x v="385"/>
    <x v="159"/>
    <d v="2026-03-02T00:00:00"/>
    <s v="BH19008"/>
    <d v="2026-03-02T00:00:00"/>
    <n v="14731"/>
    <s v="Cửa hàng Vitalmart - HM01a-3 Hoàng Thành, chạy km sp gà muối 500g x 10% từ ngày 1-3 đến 31-3"/>
    <n v="825225"/>
    <n v="0"/>
    <n v="66018"/>
    <n v="891243"/>
    <s v="Bán hàng"/>
    <m/>
    <m/>
    <n v="0"/>
    <n v="891243"/>
    <n v="0"/>
    <n v="891243"/>
    <d v="2026-03-02T00:00:00"/>
    <m/>
    <d v="2026-03-02T00:00:00"/>
    <n v="0"/>
    <m/>
    <n v="38.560887268518854"/>
    <s v="Nợ quá hạn từ 30 ngày đến 60 ngày"/>
    <d v="2026-03-02T00:00:00"/>
    <d v="1899-12-30T00:00:00"/>
    <m/>
    <m/>
    <x v="22"/>
    <x v="22"/>
    <m/>
  </r>
  <r>
    <x v="385"/>
    <x v="159"/>
    <d v="2026-03-02T00:00:00"/>
    <s v="BH19009"/>
    <d v="2026-03-02T00:00:00"/>
    <n v="14732"/>
    <s v="Cửa hàng Vitalmart - Lô 1.04 số 97 Trần Bình, chạy km sp gà muối 500g x 10% từ ngày 1-3 đến 31-3"/>
    <n v="966460"/>
    <n v="0"/>
    <n v="77317"/>
    <n v="1043777"/>
    <s v="Bán hàng"/>
    <m/>
    <m/>
    <n v="0"/>
    <n v="1043777"/>
    <n v="0"/>
    <n v="1043777"/>
    <d v="2026-03-02T00:00:00"/>
    <m/>
    <d v="2026-03-02T00:00:00"/>
    <n v="0"/>
    <m/>
    <n v="38.560887268518854"/>
    <s v="Nợ quá hạn từ 30 ngày đến 60 ngày"/>
    <d v="2026-03-02T00:00:00"/>
    <d v="1899-12-30T00:00:00"/>
    <m/>
    <m/>
    <x v="22"/>
    <x v="22"/>
    <m/>
  </r>
  <r>
    <x v="385"/>
    <x v="159"/>
    <d v="2026-03-09T00:00:00"/>
    <s v="BH21063"/>
    <d v="2026-03-09T00:00:00"/>
    <n v="17184"/>
    <s v="Cửa hàng Vitalmart - Số 108, ngõ 110 Trần Duy Hưng, CHẠY KM SP GÀ MUỐI 500G X 10% TỪ NGÀY 1-3 ĐẾN 31-3"/>
    <n v="969878"/>
    <n v="0"/>
    <n v="77590"/>
    <n v="1047468"/>
    <s v="Bán hàng"/>
    <m/>
    <m/>
    <n v="0"/>
    <n v="1047468"/>
    <n v="0"/>
    <n v="1047468"/>
    <d v="2026-03-09T00:00:00"/>
    <m/>
    <d v="2026-03-09T00:00:00"/>
    <n v="0"/>
    <m/>
    <n v="31.560887268518854"/>
    <s v="Nợ quá hạn từ 30 ngày đến 60 ngày"/>
    <d v="2026-03-09T00:00:00"/>
    <d v="1899-12-30T00:00:00"/>
    <m/>
    <m/>
    <x v="22"/>
    <x v="22"/>
    <m/>
  </r>
  <r>
    <x v="385"/>
    <x v="159"/>
    <d v="2026-03-10T00:00:00"/>
    <s v="BH21237"/>
    <d v="2026-03-10T00:00:00"/>
    <n v="17289"/>
    <s v="Cửa hàng Vitalmart - 01.S02 Vinhome Smart City - Tây Mỗ, CHẠY KM GÀ MUỐI 500G X 10% TỪ NGÀY 1-3 ĐẾN 31-3"/>
    <n v="549147"/>
    <n v="0"/>
    <n v="43932"/>
    <n v="593079"/>
    <s v="Bán hàng"/>
    <m/>
    <m/>
    <n v="0"/>
    <n v="593079"/>
    <n v="0"/>
    <n v="593079"/>
    <d v="2026-03-10T00:00:00"/>
    <m/>
    <d v="2026-03-10T00:00:00"/>
    <n v="0"/>
    <m/>
    <n v="30.560887268518854"/>
    <s v="Nợ quá hạn từ 30 ngày đến 60 ngày"/>
    <d v="2026-03-10T00:00:00"/>
    <d v="1899-12-30T00:00:00"/>
    <m/>
    <m/>
    <x v="22"/>
    <x v="22"/>
    <m/>
  </r>
  <r>
    <x v="385"/>
    <x v="159"/>
    <d v="2026-03-13T00:00:00"/>
    <s v="BH21778"/>
    <d v="2026-03-13T00:00:00"/>
    <n v="19024"/>
    <s v="Cửa hàng Vitalmart - S402 Vinhome Smart City - Tây Mỗ"/>
    <n v="455605"/>
    <n v="0"/>
    <n v="36448"/>
    <n v="492053"/>
    <s v="Bán hàng"/>
    <m/>
    <m/>
    <n v="0"/>
    <n v="492053"/>
    <n v="0"/>
    <n v="492053"/>
    <d v="2026-03-13T00:00:00"/>
    <m/>
    <d v="2026-03-13T00:00:00"/>
    <n v="0"/>
    <m/>
    <n v="27.560887268518854"/>
    <s v="Nợ quá hạn 30 ngày"/>
    <d v="2026-03-13T00:00:00"/>
    <d v="1899-12-30T00:00:00"/>
    <m/>
    <m/>
    <x v="22"/>
    <x v="22"/>
    <m/>
  </r>
  <r>
    <x v="322"/>
    <x v="215"/>
    <d v="2026-03-13T00:00:00"/>
    <s v="HN/HTV42603133"/>
    <d v="2026-03-14T00:00:00"/>
    <m/>
    <s v="ĐÃ KIỂM TRA - Hàng trả - VITALMART-HNI-HDG-004 - Cửa hàng Vitalmart - HM01a-3 Hoàng Thành  - Phiếu ngày (13/03/2026)"/>
    <n v="201397"/>
    <n v="0"/>
    <n v="16112"/>
    <n v="217509"/>
    <s v="Hàng trả"/>
    <m/>
    <m/>
    <n v="0"/>
    <n v="-217509"/>
    <n v="0"/>
    <n v="-217509"/>
    <d v="2026-03-14T00:00:00"/>
    <m/>
    <d v="2026-03-14T00:00:00"/>
    <n v="0"/>
    <m/>
    <n v="26.560887268518854"/>
    <s v="Nợ quá hạn 30 ngày"/>
    <d v="2026-03-14T00:00:00"/>
    <d v="1899-12-30T00:00:00"/>
    <m/>
    <m/>
    <x v="22"/>
    <x v="22"/>
    <m/>
  </r>
  <r>
    <x v="385"/>
    <x v="159"/>
    <d v="2026-03-16T00:00:00"/>
    <s v="BH22198"/>
    <d v="2026-03-16T00:00:00"/>
    <n v="19131"/>
    <s v="Cửa hàng Vitalmart - Lô 1.04 số 97 Trần Bình, KM SP GÀ MUỐI 500G X 10% TỪ NGÀY 1-3 ĐẾN 31-3"/>
    <n v="1090321"/>
    <n v="0"/>
    <n v="87226"/>
    <n v="1177547"/>
    <s v="Bán hàng"/>
    <m/>
    <m/>
    <n v="0"/>
    <n v="1177547"/>
    <n v="0"/>
    <n v="1177547"/>
    <d v="2026-03-16T00:00:00"/>
    <m/>
    <d v="2026-03-16T00:00:00"/>
    <n v="0"/>
    <m/>
    <n v="24.560887268518854"/>
    <s v="Nợ quá hạn 30 ngày"/>
    <d v="2026-03-16T00:00:00"/>
    <d v="1899-12-30T00:00:00"/>
    <m/>
    <m/>
    <x v="22"/>
    <x v="22"/>
    <m/>
  </r>
  <r>
    <x v="385"/>
    <x v="159"/>
    <d v="2026-03-16T00:00:00"/>
    <s v="BH22199"/>
    <d v="2026-03-16T00:00:00"/>
    <n v="19132"/>
    <s v="Cửa hàng Vitalmart - HM01a-3 Hoàng Thành"/>
    <n v="610717"/>
    <n v="0"/>
    <n v="48857"/>
    <n v="659574"/>
    <s v="Bán hàng"/>
    <m/>
    <m/>
    <n v="0"/>
    <n v="659574"/>
    <n v="0"/>
    <n v="659574"/>
    <d v="2026-03-16T00:00:00"/>
    <m/>
    <d v="2026-03-16T00:00:00"/>
    <n v="0"/>
    <m/>
    <n v="24.560887268518854"/>
    <s v="Nợ quá hạn 30 ngày"/>
    <d v="2026-03-16T00:00:00"/>
    <d v="1899-12-30T00:00:00"/>
    <m/>
    <m/>
    <x v="22"/>
    <x v="22"/>
    <m/>
  </r>
  <r>
    <x v="385"/>
    <x v="159"/>
    <d v="2026-03-17T00:00:00"/>
    <s v="BH22411"/>
    <d v="2026-03-17T00:00:00"/>
    <n v="19294"/>
    <s v="Cửa hàng Vitalmart - Số 108, ngõ 110 Trần Duy Hưng, CHẠY KM GÀ MUỐI 500G X 10% TỪ NGÀY 1-3 ĐẾN 31-3"/>
    <n v="999190"/>
    <n v="0"/>
    <n v="79935"/>
    <n v="1079125"/>
    <s v="Bán hàng"/>
    <m/>
    <m/>
    <n v="0"/>
    <n v="1079125"/>
    <n v="0"/>
    <n v="1079125"/>
    <d v="2026-03-17T00:00:00"/>
    <m/>
    <d v="2026-03-17T00:00:00"/>
    <n v="0"/>
    <m/>
    <n v="23.560887268518854"/>
    <s v="Nợ quá hạn 30 ngày"/>
    <d v="2026-03-17T00:00:00"/>
    <d v="1899-12-30T00:00:00"/>
    <m/>
    <m/>
    <x v="22"/>
    <x v="22"/>
    <m/>
  </r>
  <r>
    <x v="385"/>
    <x v="159"/>
    <d v="2026-03-17T00:00:00"/>
    <s v="BH22414"/>
    <d v="2026-03-17T00:00:00"/>
    <n v="19295"/>
    <s v="Cửa hàng Vitalmart - 01.S02 Vinhome Smart City - Tây Mỗ, CHẠY KM GÀ MUỐI 500G X 10% TỪ NGÀY 1-3 ĐẾN 31-3"/>
    <n v="514229"/>
    <n v="0"/>
    <n v="41138"/>
    <n v="555367"/>
    <s v="Bán hàng"/>
    <m/>
    <m/>
    <n v="0"/>
    <n v="555367"/>
    <n v="0"/>
    <n v="555367"/>
    <d v="2026-03-17T00:00:00"/>
    <m/>
    <d v="2026-03-17T00:00:00"/>
    <n v="0"/>
    <m/>
    <n v="23.560887268518854"/>
    <s v="Nợ quá hạn 30 ngày"/>
    <d v="2026-03-17T00:00:00"/>
    <d v="1899-12-30T00:00:00"/>
    <m/>
    <m/>
    <x v="22"/>
    <x v="22"/>
    <m/>
  </r>
  <r>
    <x v="321"/>
    <x v="214"/>
    <d v="2026-03-18T00:00:00"/>
    <s v="HN/HTV72603171"/>
    <d v="2026-03-20T00:00:00"/>
    <m/>
    <s v="Hàng trả - Cửa hàng Vitalmart - S402 Vinhome Smart City - Tây Mỗ - VITALMART-HNI-NTL-007 - phiếu ngày : 18/03"/>
    <n v="155112"/>
    <n v="0"/>
    <n v="12409"/>
    <n v="167521"/>
    <s v="Hàng trả"/>
    <m/>
    <m/>
    <n v="0"/>
    <n v="-167521"/>
    <n v="0"/>
    <n v="-167521"/>
    <d v="2026-03-20T00:00:00"/>
    <m/>
    <d v="2026-03-20T00:00:00"/>
    <n v="0"/>
    <m/>
    <n v="20.560887268518854"/>
    <s v="Nợ quá hạn 30 ngày"/>
    <d v="2026-03-20T00:00:00"/>
    <d v="1899-12-30T00:00:00"/>
    <m/>
    <m/>
    <x v="22"/>
    <x v="22"/>
    <m/>
  </r>
  <r>
    <x v="391"/>
    <x v="232"/>
    <d v="2026-03-19T00:00:00"/>
    <s v="HN/HTV12603192"/>
    <d v="2026-03-20T00:00:00"/>
    <m/>
    <s v="Hàng trả - vitalmart yên hòa  - VITALMART-HNI-CGY-2514 - phiếu ngày: 19-3"/>
    <n v="246910"/>
    <n v="0"/>
    <n v="19752"/>
    <n v="266662"/>
    <s v="Hàng trả"/>
    <m/>
    <m/>
    <n v="0"/>
    <n v="-266662"/>
    <n v="0"/>
    <n v="-266662"/>
    <d v="2026-03-20T00:00:00"/>
    <m/>
    <d v="2026-03-20T00:00:00"/>
    <n v="0"/>
    <m/>
    <n v="20.560887268518854"/>
    <s v="Nợ quá hạn 30 ngày"/>
    <d v="2026-03-20T00:00:00"/>
    <d v="1899-12-30T00:00:00"/>
    <m/>
    <m/>
    <x v="22"/>
    <x v="22"/>
    <m/>
  </r>
  <r>
    <x v="391"/>
    <x v="232"/>
    <d v="2026-03-19T00:00:00"/>
    <s v="HN/HTV12603193"/>
    <d v="2026-03-20T00:00:00"/>
    <m/>
    <s v="Hàng trả - vitalmart yên hòa - VITALMART-HNI-CGY-2514 - phiếu ngày : 19-3"/>
    <n v="201011"/>
    <n v="0"/>
    <n v="16081"/>
    <n v="217092"/>
    <s v="Hàng trả"/>
    <m/>
    <m/>
    <n v="0"/>
    <n v="-217092"/>
    <n v="0"/>
    <n v="-217092"/>
    <d v="2026-03-20T00:00:00"/>
    <m/>
    <d v="2026-03-20T00:00:00"/>
    <n v="0"/>
    <m/>
    <n v="20.560887268518854"/>
    <s v="Nợ quá hạn 30 ngày"/>
    <d v="2026-03-20T00:00:00"/>
    <d v="1899-12-30T00:00:00"/>
    <m/>
    <m/>
    <x v="22"/>
    <x v="22"/>
    <m/>
  </r>
  <r>
    <x v="385"/>
    <x v="159"/>
    <d v="2026-03-24T00:00:00"/>
    <s v="BH23695"/>
    <d v="2026-03-24T00:00:00"/>
    <n v="21689"/>
    <s v="Cửa hàng Vitalmart - Số 108, ngõ 110 Trần Duy Hưng, CHẠY KM GÀ MUỐI 500G X 10% TỪ NGÀY 1-3 ĐẾN 31-3"/>
    <n v="914716"/>
    <n v="0"/>
    <n v="73177"/>
    <n v="987893"/>
    <s v="Bán hàng"/>
    <m/>
    <m/>
    <n v="0"/>
    <n v="987893"/>
    <n v="0"/>
    <n v="987893"/>
    <d v="2026-03-24T00:00:00"/>
    <m/>
    <d v="2026-03-24T00:00:00"/>
    <n v="0"/>
    <m/>
    <n v="16.560887268518854"/>
    <s v="Nợ quá hạn 30 ngày"/>
    <d v="2026-03-24T00:00:00"/>
    <d v="1899-12-30T00:00:00"/>
    <m/>
    <m/>
    <x v="22"/>
    <x v="22"/>
    <m/>
  </r>
  <r>
    <x v="385"/>
    <x v="159"/>
    <d v="2026-03-24T00:00:00"/>
    <s v="BH23696"/>
    <d v="2026-03-24T00:00:00"/>
    <n v="21690"/>
    <s v="Cửa hàng Vitalmart - Lô 1.04 số 97 Trần Bình, CHẠY KM GÀ MUỐI 500G X 10% TỪ NGÀY 1-3 ĐẾN 31-3"/>
    <n v="909331"/>
    <n v="0"/>
    <n v="72746"/>
    <n v="982077"/>
    <s v="Bán hàng"/>
    <m/>
    <m/>
    <n v="0"/>
    <n v="982077"/>
    <n v="0"/>
    <n v="982077"/>
    <d v="2026-03-24T00:00:00"/>
    <m/>
    <d v="2026-03-24T00:00:00"/>
    <n v="0"/>
    <m/>
    <n v="16.560887268518854"/>
    <s v="Nợ quá hạn 30 ngày"/>
    <d v="2026-03-24T00:00:00"/>
    <d v="1899-12-30T00:00:00"/>
    <m/>
    <m/>
    <x v="22"/>
    <x v="22"/>
    <m/>
  </r>
  <r>
    <x v="385"/>
    <x v="159"/>
    <d v="2026-03-24T00:00:00"/>
    <s v="BH23697"/>
    <d v="2026-03-24T00:00:00"/>
    <n v="21691"/>
    <s v="vitalmart yên hòa, CHẠY KM GÀ MUỐI 500G X 10% TỪ NGÀY 1-3 ĐẾN 31-3"/>
    <n v="344274"/>
    <n v="0"/>
    <n v="27542"/>
    <n v="371816"/>
    <s v="Bán hàng"/>
    <m/>
    <m/>
    <n v="0"/>
    <n v="371816"/>
    <n v="0"/>
    <n v="371816"/>
    <d v="2026-03-24T00:00:00"/>
    <m/>
    <d v="2026-03-24T00:00:00"/>
    <n v="0"/>
    <m/>
    <n v="16.560887268518854"/>
    <s v="Nợ quá hạn 30 ngày"/>
    <d v="2026-03-24T00:00:00"/>
    <d v="1899-12-30T00:00:00"/>
    <m/>
    <m/>
    <x v="22"/>
    <x v="22"/>
    <m/>
  </r>
  <r>
    <x v="385"/>
    <x v="159"/>
    <d v="2026-03-26T00:00:00"/>
    <s v="BH24068"/>
    <d v="2026-03-26T00:00:00"/>
    <n v="23063"/>
    <s v="Cửa hàng Vitalmart - HM01a-3 Hoàng Thành"/>
    <n v="936847"/>
    <n v="0"/>
    <n v="74948"/>
    <n v="1011795"/>
    <s v="Bán hàng"/>
    <m/>
    <m/>
    <n v="0"/>
    <n v="1011795"/>
    <n v="0"/>
    <n v="1011795"/>
    <d v="2026-03-26T00:00:00"/>
    <m/>
    <d v="2026-03-26T00:00:00"/>
    <n v="0"/>
    <m/>
    <n v="14.560887268518854"/>
    <s v="Nợ quá hạn 30 ngày"/>
    <d v="2026-03-26T00:00:00"/>
    <d v="1899-12-30T00:00:00"/>
    <m/>
    <m/>
    <x v="22"/>
    <x v="22"/>
    <m/>
  </r>
  <r>
    <x v="385"/>
    <x v="159"/>
    <d v="2026-03-27T00:00:00"/>
    <s v="BH24217"/>
    <d v="2026-03-27T00:00:00"/>
    <n v="23097"/>
    <s v="Cửa hàng Vitalmart - S402 Vinhome Smart City - Tây Mỗ"/>
    <n v="732474"/>
    <n v="0"/>
    <n v="58598"/>
    <n v="791072"/>
    <s v="Bán hàng"/>
    <m/>
    <m/>
    <n v="0"/>
    <n v="791072"/>
    <n v="0"/>
    <n v="791072"/>
    <d v="2026-03-27T00:00:00"/>
    <m/>
    <d v="2026-03-27T00:00:00"/>
    <n v="0"/>
    <m/>
    <n v="13.560887268518854"/>
    <s v="Nợ quá hạn 30 ngày"/>
    <d v="2026-03-27T00:00:00"/>
    <d v="1899-12-30T00:00:00"/>
    <m/>
    <m/>
    <x v="22"/>
    <x v="22"/>
    <m/>
  </r>
  <r>
    <x v="200"/>
    <x v="168"/>
    <d v="2026-03-02T00:00:00"/>
    <s v="BH06728"/>
    <d v="2026-03-02T00:00:00"/>
    <n v="14646"/>
    <s v="79005 OSF 27/2 - Osifood Phước Long"/>
    <n v="596425"/>
    <n v="0"/>
    <n v="47714"/>
    <n v="644139"/>
    <s v="Bán hàng"/>
    <m/>
    <m/>
    <n v="0"/>
    <n v="644139"/>
    <n v="0"/>
    <n v="644139"/>
    <d v="2026-03-02T00:00:00"/>
    <m/>
    <d v="2026-03-02T00:00:00"/>
    <n v="0"/>
    <m/>
    <n v="38.560887268518854"/>
    <s v="Nợ quá hạn từ 30 ngày đến 60 ngày"/>
    <d v="2026-03-02T00:00:00"/>
    <d v="1899-12-30T00:00:00"/>
    <m/>
    <m/>
    <x v="24"/>
    <x v="24"/>
    <m/>
  </r>
  <r>
    <x v="197"/>
    <x v="171"/>
    <d v="2026-03-02T00:00:00"/>
    <s v="SG/HT2600044"/>
    <d v="2026-03-02T00:00:00"/>
    <m/>
    <s v="ĐÃ KIỂM TRA - HÀNG TRẢ - PHIẾU : 2600044 - Osifood Phước Long - NHATMINH-HCM-Q9-79005"/>
    <n v="370801"/>
    <n v="0"/>
    <n v="29664"/>
    <n v="400465"/>
    <s v="Hàng trả"/>
    <m/>
    <m/>
    <n v="0"/>
    <n v="-400465"/>
    <n v="0"/>
    <n v="-400465"/>
    <d v="2026-03-02T00:00:00"/>
    <m/>
    <d v="2026-03-02T00:00:00"/>
    <n v="0"/>
    <m/>
    <n v="38.560887268518854"/>
    <s v="Nợ quá hạn từ 30 ngày đến 60 ngày"/>
    <d v="2026-03-02T00:00:00"/>
    <d v="1899-12-30T00:00:00"/>
    <m/>
    <m/>
    <x v="24"/>
    <x v="24"/>
    <m/>
  </r>
  <r>
    <x v="184"/>
    <x v="173"/>
    <d v="2026-03-02T00:00:00"/>
    <s v="SG/HT32600029"/>
    <d v="2026-03-02T00:00:00"/>
    <m/>
    <s v="ĐÃ KIỂM TRA - HÀNG TRẢ - PHIẾU: 32600029 - OsiFood Phổ Quang -NHATMINH-HCM-PNN-79009-2"/>
    <n v="141900"/>
    <n v="0"/>
    <n v="11352"/>
    <n v="153252"/>
    <s v="Hàng trả"/>
    <m/>
    <m/>
    <n v="0"/>
    <n v="-153252"/>
    <n v="0"/>
    <n v="-153252"/>
    <d v="2026-03-02T00:00:00"/>
    <m/>
    <d v="2026-03-02T00:00:00"/>
    <n v="0"/>
    <m/>
    <n v="38.560887268518854"/>
    <s v="Nợ quá hạn từ 30 ngày đến 60 ngày"/>
    <d v="2026-03-02T00:00:00"/>
    <d v="1899-12-30T00:00:00"/>
    <m/>
    <m/>
    <x v="24"/>
    <x v="24"/>
    <m/>
  </r>
  <r>
    <x v="200"/>
    <x v="168"/>
    <d v="2026-03-10T00:00:00"/>
    <s v="BH07713"/>
    <d v="2026-03-10T00:00:00"/>
    <n v="17267"/>
    <s v="79001 OSF 9/3 - OsiFood Bình Hòa"/>
    <n v="733081"/>
    <n v="0"/>
    <n v="58646"/>
    <n v="791727"/>
    <s v="Bán hàng"/>
    <m/>
    <m/>
    <n v="0"/>
    <n v="791727"/>
    <n v="0"/>
    <n v="791727"/>
    <d v="2026-03-10T00:00:00"/>
    <m/>
    <d v="2026-03-10T00:00:00"/>
    <n v="0"/>
    <m/>
    <n v="30.560887268518854"/>
    <s v="Nợ quá hạn từ 30 ngày đến 60 ngày"/>
    <d v="2026-03-10T00:00:00"/>
    <d v="1899-12-30T00:00:00"/>
    <m/>
    <m/>
    <x v="24"/>
    <x v="24"/>
    <m/>
  </r>
  <r>
    <x v="200"/>
    <x v="168"/>
    <d v="2026-03-12T00:00:00"/>
    <s v="BH07832"/>
    <d v="2026-03-12T00:00:00"/>
    <n v="18447"/>
    <s v="79003 OSF 11/3 - Osifood Sky 9"/>
    <n v="842429"/>
    <n v="0"/>
    <n v="67394"/>
    <n v="909823"/>
    <s v="Bán hàng"/>
    <m/>
    <m/>
    <n v="0"/>
    <n v="909823"/>
    <n v="0"/>
    <n v="909823"/>
    <d v="2026-03-12T00:00:00"/>
    <m/>
    <d v="2026-03-12T00:00:00"/>
    <n v="0"/>
    <m/>
    <n v="28.560887268518854"/>
    <s v="Nợ quá hạn 30 ngày"/>
    <d v="2026-03-12T00:00:00"/>
    <d v="1899-12-30T00:00:00"/>
    <m/>
    <m/>
    <x v="24"/>
    <x v="24"/>
    <m/>
  </r>
  <r>
    <x v="200"/>
    <x v="168"/>
    <d v="2026-03-12T00:00:00"/>
    <s v="BH07845"/>
    <d v="2026-03-12T00:00:00"/>
    <n v="18456"/>
    <s v="79012 OSF 11/3 - OsiFood Nguyễn Văn Công"/>
    <n v="358418"/>
    <n v="0"/>
    <n v="28673"/>
    <n v="387091"/>
    <s v="Bán hàng"/>
    <m/>
    <m/>
    <n v="0"/>
    <n v="387091"/>
    <n v="0"/>
    <n v="387091"/>
    <d v="2026-03-12T00:00:00"/>
    <m/>
    <d v="2026-03-12T00:00:00"/>
    <n v="0"/>
    <m/>
    <n v="28.560887268518854"/>
    <s v="Nợ quá hạn 30 ngày"/>
    <d v="2026-03-12T00:00:00"/>
    <d v="1899-12-30T00:00:00"/>
    <m/>
    <m/>
    <x v="24"/>
    <x v="24"/>
    <m/>
  </r>
  <r>
    <x v="200"/>
    <x v="168"/>
    <d v="2026-03-17T00:00:00"/>
    <s v="BH08463"/>
    <d v="2026-03-17T00:00:00"/>
    <n v="19193"/>
    <s v="68014 OSF 16/3 - Osifood Bình Lợi"/>
    <n v="1027053"/>
    <n v="0"/>
    <n v="82164"/>
    <n v="1109217"/>
    <s v="Bán hàng"/>
    <m/>
    <m/>
    <n v="0"/>
    <n v="1109217"/>
    <n v="0"/>
    <n v="1109217"/>
    <d v="2026-03-17T00:00:00"/>
    <m/>
    <d v="2026-03-17T00:00:00"/>
    <n v="0"/>
    <m/>
    <n v="23.560887268518854"/>
    <s v="Nợ quá hạn 30 ngày"/>
    <d v="2026-03-17T00:00:00"/>
    <d v="1899-12-30T00:00:00"/>
    <m/>
    <m/>
    <x v="24"/>
    <x v="24"/>
    <m/>
  </r>
  <r>
    <x v="392"/>
    <x v="172"/>
    <d v="2026-03-20T00:00:00"/>
    <s v="SG/HT32600660"/>
    <d v="2026-03-20T00:00:00"/>
    <m/>
    <s v="ĐÃ KIỂM TRA - HÀNG TRẢ - OsiFood HomyLand -NHATMINH-HCM-Q2-68015 - phiếu: 32600660"/>
    <n v="760820"/>
    <n v="0"/>
    <n v="60866"/>
    <n v="821686"/>
    <s v="Hàng trả"/>
    <m/>
    <m/>
    <n v="0"/>
    <n v="-821686"/>
    <n v="0"/>
    <n v="-821686"/>
    <d v="2026-03-20T00:00:00"/>
    <m/>
    <d v="2026-03-20T00:00:00"/>
    <n v="0"/>
    <m/>
    <n v="20.560887268518854"/>
    <s v="Nợ quá hạn 30 ngày"/>
    <d v="2026-03-20T00:00:00"/>
    <d v="1899-12-30T00:00:00"/>
    <m/>
    <m/>
    <x v="24"/>
    <x v="24"/>
    <m/>
  </r>
  <r>
    <x v="200"/>
    <x v="168"/>
    <d v="2026-03-21T00:00:00"/>
    <s v="BH08915"/>
    <d v="2026-03-21T00:00:00"/>
    <n v="21533"/>
    <s v="68015 OSF 19/3 - OsiFood HomyLand"/>
    <n v="651672"/>
    <n v="0"/>
    <n v="52134"/>
    <n v="703806"/>
    <s v="Bán hàng"/>
    <m/>
    <m/>
    <n v="0"/>
    <n v="703806"/>
    <n v="0"/>
    <n v="703806"/>
    <d v="2026-03-21T00:00:00"/>
    <m/>
    <d v="2026-03-21T00:00:00"/>
    <n v="0"/>
    <m/>
    <n v="19.560887268518854"/>
    <s v="Nợ quá hạn 30 ngày"/>
    <d v="2026-03-21T00:00:00"/>
    <d v="1899-12-30T00:00:00"/>
    <m/>
    <m/>
    <x v="24"/>
    <x v="24"/>
    <m/>
  </r>
  <r>
    <x v="200"/>
    <x v="168"/>
    <d v="2026-03-21T00:00:00"/>
    <s v="BH08924"/>
    <d v="2026-03-21T00:00:00"/>
    <n v="21544"/>
    <s v="79004 OSF 20/3 - OsiFood 828A Xô Viết Nghệ Tĩnh"/>
    <n v="930389"/>
    <n v="0"/>
    <n v="74431"/>
    <n v="1004820"/>
    <s v="Bán hàng"/>
    <m/>
    <m/>
    <n v="0"/>
    <n v="1004820"/>
    <n v="0"/>
    <n v="1004820"/>
    <d v="2026-03-21T00:00:00"/>
    <m/>
    <d v="2026-03-21T00:00:00"/>
    <n v="0"/>
    <m/>
    <n v="19.560887268518854"/>
    <s v="Nợ quá hạn 30 ngày"/>
    <d v="2026-03-21T00:00:00"/>
    <d v="1899-12-30T00:00:00"/>
    <m/>
    <m/>
    <x v="24"/>
    <x v="24"/>
    <m/>
  </r>
  <r>
    <x v="200"/>
    <x v="168"/>
    <d v="2026-03-27T00:00:00"/>
    <s v="BH09329"/>
    <d v="2026-03-27T00:00:00"/>
    <n v="23083"/>
    <s v="79005 OSF 25/3 - Osifood Phước Long"/>
    <n v="467521"/>
    <n v="0"/>
    <n v="37402"/>
    <n v="504923"/>
    <s v="Bán hàng"/>
    <m/>
    <m/>
    <n v="0"/>
    <n v="504923"/>
    <n v="0"/>
    <n v="504923"/>
    <d v="2026-03-27T00:00:00"/>
    <m/>
    <d v="2026-03-27T00:00:00"/>
    <n v="0"/>
    <m/>
    <n v="13.560887268518854"/>
    <s v="Nợ quá hạn 30 ngày"/>
    <d v="2026-03-27T00:00:00"/>
    <d v="1899-12-30T00:00:00"/>
    <m/>
    <m/>
    <x v="24"/>
    <x v="24"/>
    <m/>
  </r>
  <r>
    <x v="197"/>
    <x v="171"/>
    <d v="2026-03-27T00:00:00"/>
    <s v="SG/HT26032600942"/>
    <d v="2026-03-27T00:00:00"/>
    <m/>
    <s v="ĐÃ KIỂM TRA - HÀNG TRẢ - PHIẾU: 26032600942 - Osifood Phước Long - NHATMINH-HCM-Q9-79005"/>
    <n v="776312"/>
    <n v="0"/>
    <n v="62105"/>
    <n v="838417"/>
    <s v="Hàng trả"/>
    <m/>
    <m/>
    <n v="0"/>
    <n v="-838417"/>
    <n v="0"/>
    <n v="-838417"/>
    <d v="2026-03-27T00:00:00"/>
    <m/>
    <d v="2026-03-27T00:00:00"/>
    <n v="0"/>
    <m/>
    <n v="13.560887268518854"/>
    <s v="Nợ quá hạn 30 ngày"/>
    <d v="2026-03-27T00:00:00"/>
    <d v="1899-12-30T00:00:00"/>
    <m/>
    <m/>
    <x v="24"/>
    <x v="24"/>
    <m/>
  </r>
  <r>
    <x v="200"/>
    <x v="168"/>
    <d v="2026-03-18T00:00:00"/>
    <s v="NVK00029"/>
    <m/>
    <m/>
    <s v="Tiền chiết khấu - &lt;Điều chỉnh giảm tiền hàng, tiền thuế của doanh số tháng 02/2026 do chiết khấu thương mại&gt;"/>
    <n v="635384"/>
    <n v="0"/>
    <n v="0"/>
    <n v="635384"/>
    <s v="Giảm công nợ"/>
    <m/>
    <m/>
    <n v="0"/>
    <n v="-635384"/>
    <n v="0"/>
    <n v="-635384"/>
    <d v="2026-03-18T00:00:00"/>
    <m/>
    <d v="2026-03-18T00:00:00"/>
    <n v="0"/>
    <m/>
    <n v="22.560887268518854"/>
    <s v="Nợ quá hạn 30 ngày"/>
    <d v="2026-03-18T00:00:00"/>
    <d v="1899-12-30T00:00:00"/>
    <m/>
    <m/>
    <x v="24"/>
    <x v="24"/>
    <m/>
  </r>
  <r>
    <x v="200"/>
    <x v="168"/>
    <d v="2026-03-18T00:00:00"/>
    <s v="NVK00029"/>
    <m/>
    <m/>
    <s v="Tiền thuế GTGT - &lt;Điều chỉnh giảm tiền hàng, tiền thuế của doanh số tháng 02/2026 do chiết khấu thương mại&gt;"/>
    <n v="50831"/>
    <n v="0"/>
    <n v="0"/>
    <n v="50831"/>
    <s v="Giảm công nợ"/>
    <m/>
    <m/>
    <n v="0"/>
    <n v="-50831"/>
    <n v="0"/>
    <n v="-50831"/>
    <d v="2026-03-18T00:00:00"/>
    <m/>
    <d v="2026-03-18T00:00:00"/>
    <n v="0"/>
    <m/>
    <n v="22.560887268518854"/>
    <s v="Nợ quá hạn 30 ngày"/>
    <d v="2026-03-18T00:00:00"/>
    <d v="1899-12-30T00:00:00"/>
    <m/>
    <m/>
    <x v="24"/>
    <x v="24"/>
    <m/>
  </r>
  <r>
    <x v="387"/>
    <x v="21"/>
    <d v="2026-03-02T00:00:00"/>
    <s v="BH19030"/>
    <d v="2026-03-02T00:00:00"/>
    <n v="14735"/>
    <s v="Tmart Store Mỹ Đình, Nam Từ Liêm - A.Đăng , CHẠY KM SG CHÂN 300G X 10% TỪ NGÀY 1-3 ĐẾN 31-3"/>
    <n v="1876428"/>
    <n v="168879"/>
    <n v="136604"/>
    <n v="1844153"/>
    <s v="Bán hàng"/>
    <m/>
    <m/>
    <n v="0"/>
    <n v="1844153"/>
    <n v="0"/>
    <n v="1844153"/>
    <d v="2026-03-02T00:00:00"/>
    <m/>
    <d v="2026-03-02T00:00:00"/>
    <n v="0"/>
    <m/>
    <n v="38.560887268518854"/>
    <s v="Nợ quá hạn từ 30 ngày đến 60 ngày"/>
    <d v="2026-03-02T00:00:00"/>
    <d v="1899-12-30T00:00:00"/>
    <m/>
    <m/>
    <x v="11"/>
    <x v="11"/>
    <m/>
  </r>
  <r>
    <x v="387"/>
    <x v="21"/>
    <d v="2026-03-02T00:00:00"/>
    <s v="BH19032"/>
    <d v="2026-03-02T00:00:00"/>
    <n v="14736"/>
    <s v="Tmart Store Hateco Yên Sở - A.Đăng, CHẠY KM SG CHÂN 300G X 10% TỪ NGÀY 1-3 ĐẾN 31-3"/>
    <n v="3148910"/>
    <n v="283402"/>
    <n v="229241"/>
    <n v="3094749"/>
    <s v="Bán hàng"/>
    <m/>
    <m/>
    <n v="0"/>
    <n v="3094749"/>
    <n v="0"/>
    <n v="3094749"/>
    <d v="2026-03-02T00:00:00"/>
    <m/>
    <d v="2026-03-02T00:00:00"/>
    <n v="0"/>
    <m/>
    <n v="38.560887268518854"/>
    <s v="Nợ quá hạn từ 30 ngày đến 60 ngày"/>
    <d v="2026-03-02T00:00:00"/>
    <d v="1899-12-30T00:00:00"/>
    <m/>
    <m/>
    <x v="11"/>
    <x v="11"/>
    <m/>
  </r>
  <r>
    <x v="380"/>
    <x v="24"/>
    <d v="2026-03-01T00:00:00"/>
    <s v="SG/HTI-02382289"/>
    <d v="2026-03-24T00:00:00"/>
    <n v="1719"/>
    <s v="ĐÃ KIỂM TRA - HÀNG TRẢ - PHIẾU: INV:I-02382289 - Satrafoods ĐÌNH PHONG PHÚ"/>
    <n v="238132"/>
    <n v="0"/>
    <n v="19051"/>
    <n v="257183"/>
    <s v="Hàng trả"/>
    <m/>
    <m/>
    <n v="0"/>
    <n v="-257183"/>
    <n v="0"/>
    <n v="-257183"/>
    <d v="2026-03-24T00:00:00"/>
    <m/>
    <d v="2026-03-24T00:00:00"/>
    <n v="0"/>
    <m/>
    <n v="16.560887268518854"/>
    <s v="Nợ quá hạn 30 ngày"/>
    <d v="2026-03-24T00:00:00"/>
    <d v="1899-12-30T00:00:00"/>
    <m/>
    <m/>
    <x v="14"/>
    <x v="14"/>
    <m/>
  </r>
  <r>
    <x v="380"/>
    <x v="24"/>
    <d v="2026-03-01T00:00:00"/>
    <s v="SG/HTI-02385786"/>
    <d v="2026-03-24T00:00:00"/>
    <n v="1719"/>
    <s v="ĐÃ KIỂM TRA - HÀNG TRẢ - PHIẾU: INV:I-02385786 - Satrafoods DƯƠNG CÔNG KHI"/>
    <n v="108889"/>
    <n v="0"/>
    <n v="8711"/>
    <n v="117600"/>
    <s v="Hàng trả"/>
    <m/>
    <m/>
    <n v="0"/>
    <n v="-117600"/>
    <n v="0"/>
    <n v="-117600"/>
    <d v="2026-03-24T00:00:00"/>
    <m/>
    <d v="2026-03-24T00:00:00"/>
    <n v="0"/>
    <m/>
    <n v="16.560887268518854"/>
    <s v="Nợ quá hạn 30 ngày"/>
    <d v="2026-03-24T00:00:00"/>
    <d v="1899-12-30T00:00:00"/>
    <m/>
    <m/>
    <x v="14"/>
    <x v="14"/>
    <m/>
  </r>
  <r>
    <x v="380"/>
    <x v="24"/>
    <d v="2026-03-01T00:00:00"/>
    <s v="SG/HTI-02386252"/>
    <d v="2026-03-24T00:00:00"/>
    <n v="1719"/>
    <s v="ĐÃ KIỂM TRA - HÀNG TRẢ - Satrafoods LÊ VĂN LINH - PHIẾU: INV:I-02386252"/>
    <n v="72139"/>
    <n v="0"/>
    <n v="5771"/>
    <n v="77910"/>
    <s v="Hàng trả"/>
    <m/>
    <m/>
    <n v="0"/>
    <n v="-77910"/>
    <n v="0"/>
    <n v="-77910"/>
    <d v="2026-03-24T00:00:00"/>
    <m/>
    <d v="2026-03-24T00:00:00"/>
    <n v="0"/>
    <m/>
    <n v="16.560887268518854"/>
    <s v="Nợ quá hạn 30 ngày"/>
    <d v="2026-03-24T00:00:00"/>
    <d v="1899-12-30T00:00:00"/>
    <m/>
    <m/>
    <x v="14"/>
    <x v="14"/>
    <m/>
  </r>
  <r>
    <x v="380"/>
    <x v="24"/>
    <d v="2026-03-01T00:00:00"/>
    <s v="SG/HTI-02387107"/>
    <d v="2026-03-24T00:00:00"/>
    <n v="1719"/>
    <s v="ĐÃ KIỂM TRA - HÀNG TRẢ - Satrafoods NGUYỄN THỊ KIỂU 2 - SATRA-HCM-Q12-0300- PHIẾU: INV:I-02387107"/>
    <n v="114279"/>
    <n v="0"/>
    <n v="9142"/>
    <n v="123421"/>
    <s v="Hàng trả"/>
    <m/>
    <m/>
    <n v="0"/>
    <n v="-123421"/>
    <n v="0"/>
    <n v="-123421"/>
    <d v="2026-03-24T00:00:00"/>
    <m/>
    <d v="2026-03-24T00:00:00"/>
    <n v="0"/>
    <m/>
    <n v="16.560887268518854"/>
    <s v="Nợ quá hạn 30 ngày"/>
    <d v="2026-03-24T00:00:00"/>
    <d v="1899-12-30T00:00:00"/>
    <m/>
    <m/>
    <x v="14"/>
    <x v="14"/>
    <m/>
  </r>
  <r>
    <x v="380"/>
    <x v="24"/>
    <d v="2026-03-01T00:00:00"/>
    <s v="SG/HTI-02387185"/>
    <d v="2026-03-24T00:00:00"/>
    <n v="1719"/>
    <s v="ĐÃ KIỂM TRA - HÀNG TRẢ -Satrafoods TÂN CẢNG - PHIẾU: INV:I-02387185"/>
    <n v="35389"/>
    <n v="0"/>
    <n v="2831"/>
    <n v="38220"/>
    <s v="Hàng trả"/>
    <m/>
    <m/>
    <n v="0"/>
    <n v="-38220"/>
    <n v="0"/>
    <n v="-38220"/>
    <d v="2026-03-24T00:00:00"/>
    <m/>
    <d v="2026-03-24T00:00:00"/>
    <n v="0"/>
    <m/>
    <n v="16.560887268518854"/>
    <s v="Nợ quá hạn 30 ngày"/>
    <d v="2026-03-24T00:00:00"/>
    <d v="1899-12-30T00:00:00"/>
    <m/>
    <m/>
    <x v="14"/>
    <x v="14"/>
    <m/>
  </r>
  <r>
    <x v="380"/>
    <x v="24"/>
    <d v="2026-03-01T00:00:00"/>
    <s v="SG/HTI-02387261"/>
    <d v="2026-03-24T00:00:00"/>
    <n v="1719"/>
    <s v="ĐÃ KIỂM TRA - HÀNG TRẢ - Satrafoods THỐNG NHẤT - PHIẾU: INV:I-02387261"/>
    <n v="326598"/>
    <n v="0"/>
    <n v="26127"/>
    <n v="352725"/>
    <s v="Hàng trả"/>
    <m/>
    <m/>
    <n v="0"/>
    <n v="-352725"/>
    <n v="0"/>
    <n v="-352725"/>
    <d v="2026-03-24T00:00:00"/>
    <m/>
    <d v="2026-03-24T00:00:00"/>
    <n v="0"/>
    <m/>
    <n v="16.560887268518854"/>
    <s v="Nợ quá hạn 30 ngày"/>
    <d v="2026-03-24T00:00:00"/>
    <d v="1899-12-30T00:00:00"/>
    <m/>
    <m/>
    <x v="14"/>
    <x v="14"/>
    <m/>
  </r>
  <r>
    <x v="380"/>
    <x v="24"/>
    <d v="2026-03-01T00:00:00"/>
    <s v="SG/HTI-02387479"/>
    <d v="2026-03-24T00:00:00"/>
    <n v="1719"/>
    <s v="ĐÃ KIỂM TRA - HÀNG TRẢ - Satrafoods LÝ THƯỜNG KIỆT - SATRA-HCM-HHM-0161 - PHIẾU: INV:I-02387479"/>
    <n v="228558"/>
    <n v="0"/>
    <n v="18285"/>
    <n v="246843"/>
    <s v="Hàng trả"/>
    <m/>
    <m/>
    <n v="0"/>
    <n v="-246843"/>
    <n v="0"/>
    <n v="-246843"/>
    <d v="2026-03-24T00:00:00"/>
    <m/>
    <d v="2026-03-24T00:00:00"/>
    <n v="0"/>
    <m/>
    <n v="16.560887268518854"/>
    <s v="Nợ quá hạn 30 ngày"/>
    <d v="2026-03-24T00:00:00"/>
    <d v="1899-12-30T00:00:00"/>
    <m/>
    <m/>
    <x v="14"/>
    <x v="14"/>
    <m/>
  </r>
  <r>
    <x v="380"/>
    <x v="24"/>
    <d v="2026-03-01T00:00:00"/>
    <s v="SG/HTI-02387522"/>
    <d v="2026-03-24T00:00:00"/>
    <n v="1719"/>
    <s v="ĐÃ KIỂM TRA - HÀNG TRẢ -Satrafoods ĐƯỜNG SỐ 5C - PHIẾU: INV:I-02387522"/>
    <n v="145639"/>
    <n v="0"/>
    <n v="11651"/>
    <n v="157290"/>
    <s v="Hàng trả"/>
    <m/>
    <m/>
    <n v="0"/>
    <n v="-157290"/>
    <n v="0"/>
    <n v="-157290"/>
    <d v="2026-03-24T00:00:00"/>
    <m/>
    <d v="2026-03-24T00:00:00"/>
    <n v="0"/>
    <m/>
    <n v="16.560887268518854"/>
    <s v="Nợ quá hạn 30 ngày"/>
    <d v="2026-03-24T00:00:00"/>
    <d v="1899-12-30T00:00:00"/>
    <m/>
    <m/>
    <x v="14"/>
    <x v="14"/>
    <m/>
  </r>
  <r>
    <x v="380"/>
    <x v="24"/>
    <d v="2026-03-01T00:00:00"/>
    <s v="SG/HTI-02389054"/>
    <d v="2026-03-24T00:00:00"/>
    <n v="1719"/>
    <s v="ĐÃ KIỂM TRA - HÀNG TRẢ -Satrafoods TÔ KÝ - SATRA-HCM-Q12-0080 - PHIẾU : INV:I-02389054"/>
    <n v="178306"/>
    <n v="0"/>
    <n v="14264"/>
    <n v="192570"/>
    <s v="Hàng trả"/>
    <m/>
    <m/>
    <n v="0"/>
    <n v="-192570"/>
    <n v="0"/>
    <n v="-192570"/>
    <d v="2026-03-24T00:00:00"/>
    <m/>
    <d v="2026-03-24T00:00:00"/>
    <n v="0"/>
    <m/>
    <n v="16.560887268518854"/>
    <s v="Nợ quá hạn 30 ngày"/>
    <d v="2026-03-24T00:00:00"/>
    <d v="1899-12-30T00:00:00"/>
    <m/>
    <m/>
    <x v="14"/>
    <x v="14"/>
    <m/>
  </r>
  <r>
    <x v="380"/>
    <x v="24"/>
    <d v="2026-03-01T00:00:00"/>
    <s v="SG/HTI-02389842"/>
    <d v="2026-03-24T00:00:00"/>
    <n v="1719"/>
    <s v="ĐÃ KIỂM TRA - HÀNG TRẢ - Satrafoods ĐƯỜNG SỐ 41 - PHIẾU: INV:I-02389842"/>
    <n v="438224"/>
    <n v="0"/>
    <n v="35058"/>
    <n v="473282"/>
    <s v="Hàng trả"/>
    <m/>
    <m/>
    <n v="0"/>
    <n v="-473282"/>
    <n v="0"/>
    <n v="-473282"/>
    <d v="2026-03-24T00:00:00"/>
    <m/>
    <d v="2026-03-24T00:00:00"/>
    <n v="0"/>
    <m/>
    <n v="16.560887268518854"/>
    <s v="Nợ quá hạn 30 ngày"/>
    <d v="2026-03-24T00:00:00"/>
    <d v="1899-12-30T00:00:00"/>
    <m/>
    <m/>
    <x v="14"/>
    <x v="14"/>
    <m/>
  </r>
  <r>
    <x v="380"/>
    <x v="24"/>
    <d v="2026-03-01T00:00:00"/>
    <s v="SG/HTI-02390030"/>
    <d v="2026-03-24T00:00:00"/>
    <n v="1719"/>
    <s v="ĐÃ KIỂM TRA - HÀNG TRẢ - Satrafoods TỈNH LỘ 8 (CỦ CHI 9) - PHIẾU: INV:I-02390030"/>
    <n v="342837"/>
    <n v="0"/>
    <n v="27427"/>
    <n v="370264"/>
    <s v="Hàng trả"/>
    <m/>
    <m/>
    <n v="0"/>
    <n v="-370264"/>
    <n v="0"/>
    <n v="-370264"/>
    <d v="2026-03-24T00:00:00"/>
    <m/>
    <d v="2026-03-24T00:00:00"/>
    <n v="0"/>
    <m/>
    <n v="16.560887268518854"/>
    <s v="Nợ quá hạn 30 ngày"/>
    <d v="2026-03-24T00:00:00"/>
    <d v="1899-12-30T00:00:00"/>
    <m/>
    <m/>
    <x v="14"/>
    <x v="14"/>
    <m/>
  </r>
  <r>
    <x v="380"/>
    <x v="24"/>
    <d v="2026-03-01T00:00:00"/>
    <s v="SG/HTI-02409003"/>
    <d v="2026-03-24T00:00:00"/>
    <n v="1719"/>
    <s v="ĐÃ KIỂM TRA - HÀNG TRẢ - Satrafoods THỐNG NHẤT - PHIẾU: INV:I-02409003"/>
    <n v="187710"/>
    <n v="0"/>
    <n v="15016"/>
    <n v="202726"/>
    <s v="Hàng trả"/>
    <m/>
    <m/>
    <n v="0"/>
    <n v="-202726"/>
    <n v="0"/>
    <n v="-202726"/>
    <d v="2026-03-24T00:00:00"/>
    <m/>
    <d v="2026-03-24T00:00:00"/>
    <n v="0"/>
    <m/>
    <n v="16.560887268518854"/>
    <s v="Nợ quá hạn 30 ngày"/>
    <d v="2026-03-24T00:00:00"/>
    <d v="1899-12-30T00:00:00"/>
    <m/>
    <m/>
    <x v="14"/>
    <x v="14"/>
    <m/>
  </r>
  <r>
    <x v="380"/>
    <x v="24"/>
    <d v="2026-03-01T00:00:00"/>
    <s v="SG/HTI-02409810"/>
    <d v="2026-03-24T00:00:00"/>
    <n v="1719"/>
    <s v="ĐÃ KIỂM TRA - HÀNG TRẢ - PHIẾU: INV:I-02409810 - Satrafoods LÊ VĂN LƯƠNG - SATRA-HCM-Q7-0036 - PHIẾU NGÀY: 25/1"/>
    <n v="251806"/>
    <n v="0"/>
    <n v="20144"/>
    <n v="271950"/>
    <s v="Hàng trả"/>
    <m/>
    <m/>
    <n v="0"/>
    <n v="-271950"/>
    <n v="0"/>
    <n v="-271950"/>
    <d v="2026-03-24T00:00:00"/>
    <m/>
    <d v="2026-03-24T00:00:00"/>
    <n v="0"/>
    <m/>
    <n v="16.560887268518854"/>
    <s v="Nợ quá hạn 30 ngày"/>
    <d v="2026-03-24T00:00:00"/>
    <d v="1899-12-30T00:00:00"/>
    <m/>
    <m/>
    <x v="14"/>
    <x v="14"/>
    <m/>
  </r>
  <r>
    <x v="380"/>
    <x v="24"/>
    <d v="2026-03-01T00:00:00"/>
    <s v="SG/HTI-02410059"/>
    <d v="2026-03-24T00:00:00"/>
    <n v="1719"/>
    <s v="ĐÃ KIỂM TRA - HÀNG TRẢ - Satrafoods AN BÌNH - Satrafoods AN BÌNH - PHIẾU: INV:I-02410059"/>
    <n v="111190"/>
    <n v="0"/>
    <n v="8895"/>
    <n v="120085"/>
    <s v="Hàng trả"/>
    <m/>
    <m/>
    <n v="0"/>
    <n v="-120085"/>
    <n v="0"/>
    <n v="-120085"/>
    <d v="2026-03-24T00:00:00"/>
    <m/>
    <d v="2026-03-24T00:00:00"/>
    <n v="0"/>
    <m/>
    <n v="16.560887268518854"/>
    <s v="Nợ quá hạn 30 ngày"/>
    <d v="2026-03-24T00:00:00"/>
    <d v="1899-12-30T00:00:00"/>
    <m/>
    <m/>
    <x v="14"/>
    <x v="14"/>
    <m/>
  </r>
  <r>
    <x v="380"/>
    <x v="24"/>
    <d v="2026-03-01T00:00:00"/>
    <s v="SG/HTI-02412239"/>
    <d v="2026-03-24T00:00:00"/>
    <n v="1719"/>
    <s v="ĐÃ KIỂM TRA - HÀNG TRẢ -Satrafoods TỈNH LỘ 8 (CỦ CHI 9) - SATRA-HCM-CCI-0141 - PHIẾU : INV:I-02412239"/>
    <n v="362100"/>
    <n v="0"/>
    <n v="28968"/>
    <n v="391068"/>
    <s v="Hàng trả"/>
    <m/>
    <m/>
    <n v="0"/>
    <n v="-391068"/>
    <n v="0"/>
    <n v="-391068"/>
    <d v="2026-03-24T00:00:00"/>
    <m/>
    <d v="2026-03-24T00:00:00"/>
    <n v="0"/>
    <m/>
    <n v="16.560887268518854"/>
    <s v="Nợ quá hạn 30 ngày"/>
    <d v="2026-03-24T00:00:00"/>
    <d v="1899-12-30T00:00:00"/>
    <m/>
    <m/>
    <x v="14"/>
    <x v="14"/>
    <m/>
  </r>
  <r>
    <x v="380"/>
    <x v="24"/>
    <d v="2026-03-01T00:00:00"/>
    <s v="SG/HTI-02412369"/>
    <d v="2026-03-24T00:00:00"/>
    <n v="1719"/>
    <s v="ĐÃ KIỂM TRA - HÀNG TRẢ - PHIẾU: INV:I-02412369 - PHIẾU NGÀY :29/1 - Satrafoods LÊ VĂN LINH - SATRA-HCM-Q4-0019"/>
    <n v="149668"/>
    <n v="0"/>
    <n v="11973"/>
    <n v="161641"/>
    <s v="Hàng trả"/>
    <m/>
    <m/>
    <n v="0"/>
    <n v="-161641"/>
    <n v="0"/>
    <n v="-161641"/>
    <d v="2026-03-24T00:00:00"/>
    <m/>
    <d v="2026-03-24T00:00:00"/>
    <n v="0"/>
    <m/>
    <n v="16.560887268518854"/>
    <s v="Nợ quá hạn 30 ngày"/>
    <d v="2026-03-24T00:00:00"/>
    <d v="1899-12-30T00:00:00"/>
    <m/>
    <m/>
    <x v="14"/>
    <x v="14"/>
    <m/>
  </r>
  <r>
    <x v="380"/>
    <x v="24"/>
    <d v="2026-03-01T00:00:00"/>
    <s v="SG/HTI-02414532"/>
    <d v="2026-03-24T00:00:00"/>
    <n v="1719"/>
    <s v="ĐÃ KIỂM TRA - HÀNG TRẢ - PHIẾU: INV:I-02414532 - PHIẾU NGÀY : 31/01 - Satrafoods TRẦN VĂN MƯỜI - SATRA-HCM-HHM-0165"/>
    <n v="317667"/>
    <n v="0"/>
    <n v="25413"/>
    <n v="343080"/>
    <s v="Hàng trả"/>
    <m/>
    <m/>
    <n v="0"/>
    <n v="-343080"/>
    <n v="0"/>
    <n v="-343080"/>
    <d v="2026-03-24T00:00:00"/>
    <m/>
    <d v="2026-03-24T00:00:00"/>
    <n v="0"/>
    <m/>
    <n v="16.560887268518854"/>
    <s v="Nợ quá hạn 30 ngày"/>
    <d v="2026-03-24T00:00:00"/>
    <d v="1899-12-30T00:00:00"/>
    <m/>
    <m/>
    <x v="14"/>
    <x v="14"/>
    <m/>
  </r>
  <r>
    <x v="380"/>
    <x v="24"/>
    <d v="2026-03-01T00:00:00"/>
    <s v="SG/HTI-02416431"/>
    <d v="2026-03-24T00:00:00"/>
    <n v="1719"/>
    <s v="ĐÃ KIỂM TRA - HÀNG TRẢ - PHIẾU : INV:I-02416431 -Satrafoods KHA VẠN CÂN - SATRA-HCM-TDC-0199"/>
    <n v="150546"/>
    <n v="0"/>
    <n v="12044"/>
    <n v="162590"/>
    <s v="Hàng trả"/>
    <m/>
    <m/>
    <n v="0"/>
    <n v="-162590"/>
    <n v="0"/>
    <n v="-162590"/>
    <d v="2026-03-24T00:00:00"/>
    <m/>
    <d v="2026-03-24T00:00:00"/>
    <n v="0"/>
    <m/>
    <n v="16.560887268518854"/>
    <s v="Nợ quá hạn 30 ngày"/>
    <d v="2026-03-24T00:00:00"/>
    <d v="1899-12-30T00:00:00"/>
    <m/>
    <m/>
    <x v="14"/>
    <x v="14"/>
    <m/>
  </r>
  <r>
    <x v="380"/>
    <x v="24"/>
    <d v="2026-03-01T00:00:00"/>
    <s v="SG/HTI-02419290"/>
    <d v="2026-03-24T00:00:00"/>
    <n v="1719"/>
    <s v="ĐÃ KIỂM TRA - HÀNG TRẢ - Satrafoods BÙI CÔNG TRỪNG - PHIẾU: INV:I-02419290"/>
    <n v="1083647"/>
    <n v="0"/>
    <n v="86691"/>
    <n v="1170338"/>
    <s v="Hàng trả"/>
    <m/>
    <m/>
    <n v="0"/>
    <n v="-1170338"/>
    <n v="0"/>
    <n v="-1170338"/>
    <d v="2026-03-24T00:00:00"/>
    <m/>
    <d v="2026-03-24T00:00:00"/>
    <n v="0"/>
    <m/>
    <n v="16.560887268518854"/>
    <s v="Nợ quá hạn 30 ngày"/>
    <d v="2026-03-24T00:00:00"/>
    <d v="1899-12-30T00:00:00"/>
    <m/>
    <m/>
    <x v="14"/>
    <x v="14"/>
    <m/>
  </r>
  <r>
    <x v="380"/>
    <x v="24"/>
    <d v="2026-03-01T00:00:00"/>
    <s v="SG/HTI-02420204"/>
    <d v="2026-03-24T00:00:00"/>
    <n v="1719"/>
    <s v="ĐÃ KIỂM TRA - HÀNG TRẢ - PHIẾU : INV:I-02420204 - Satrafoods LÊ THỊ HOA - SATRA-HCM-TDC-0211"/>
    <n v="36750"/>
    <n v="0"/>
    <n v="2940"/>
    <n v="39690"/>
    <s v="Hàng trả"/>
    <m/>
    <m/>
    <n v="0"/>
    <n v="-39690"/>
    <n v="0"/>
    <n v="-39690"/>
    <d v="2026-03-24T00:00:00"/>
    <m/>
    <d v="2026-03-24T00:00:00"/>
    <n v="0"/>
    <m/>
    <n v="16.560887268518854"/>
    <s v="Nợ quá hạn 30 ngày"/>
    <d v="2026-03-24T00:00:00"/>
    <d v="1899-12-30T00:00:00"/>
    <m/>
    <m/>
    <x v="14"/>
    <x v="14"/>
    <m/>
  </r>
  <r>
    <x v="380"/>
    <x v="24"/>
    <d v="2026-03-01T00:00:00"/>
    <s v="SG/HTI-02422915"/>
    <d v="2026-03-24T00:00:00"/>
    <n v="1719"/>
    <s v="ĐÃ KIỂM TRA - HÀNG TRẢ - Satrafoods THẠCH LAM - PHIẾU: INV:I-02422915"/>
    <n v="370740"/>
    <n v="0"/>
    <n v="29660"/>
    <n v="400400"/>
    <s v="Hàng trả"/>
    <m/>
    <m/>
    <n v="0"/>
    <n v="-400400"/>
    <n v="0"/>
    <n v="-400400"/>
    <d v="2026-03-24T00:00:00"/>
    <m/>
    <d v="2026-03-24T00:00:00"/>
    <n v="0"/>
    <m/>
    <n v="16.560887268518854"/>
    <s v="Nợ quá hạn 30 ngày"/>
    <d v="2026-03-24T00:00:00"/>
    <d v="1899-12-30T00:00:00"/>
    <m/>
    <m/>
    <x v="14"/>
    <x v="14"/>
    <m/>
  </r>
  <r>
    <x v="380"/>
    <x v="24"/>
    <d v="2026-03-01T00:00:00"/>
    <s v="SG/HTI-02423259"/>
    <d v="2026-03-24T00:00:00"/>
    <n v="1719"/>
    <s v="ĐÃ KIỂM TRA - HÀNG TRẢ - Satrafoods LÊ VĂN LINH - SATRA-HCM-Q4-0019 - PHIẾU : INV:I-02423259 - PHIẾU NGÀY: 10/2"/>
    <n v="108889"/>
    <n v="0"/>
    <n v="8711"/>
    <n v="117600"/>
    <s v="Hàng trả"/>
    <m/>
    <m/>
    <n v="0"/>
    <n v="-117600"/>
    <n v="0"/>
    <n v="-117600"/>
    <d v="2026-03-24T00:00:00"/>
    <m/>
    <d v="2026-03-24T00:00:00"/>
    <n v="0"/>
    <m/>
    <n v="16.560887268518854"/>
    <s v="Nợ quá hạn 30 ngày"/>
    <d v="2026-03-24T00:00:00"/>
    <d v="1899-12-30T00:00:00"/>
    <m/>
    <m/>
    <x v="14"/>
    <x v="14"/>
    <m/>
  </r>
  <r>
    <x v="380"/>
    <x v="24"/>
    <d v="2026-03-01T00:00:00"/>
    <s v="SG/HTI-02424445"/>
    <d v="2026-03-24T00:00:00"/>
    <n v="1719"/>
    <s v="ĐÃ KIỂM TRA - HÀNG TRẢ - PHIẾU: INV:I-02424445 - Satrafoods NGUYỄN VĂN KHẠ (CỦ CHI 5) - SATRA-HCM-CCI-0137"/>
    <n v="179667"/>
    <n v="0"/>
    <n v="14373"/>
    <n v="194040"/>
    <s v="Hàng trả"/>
    <m/>
    <m/>
    <n v="0"/>
    <n v="-194040"/>
    <n v="0"/>
    <n v="-194040"/>
    <d v="2026-03-24T00:00:00"/>
    <m/>
    <d v="2026-03-24T00:00:00"/>
    <n v="0"/>
    <m/>
    <n v="16.560887268518854"/>
    <s v="Nợ quá hạn 30 ngày"/>
    <d v="2026-03-24T00:00:00"/>
    <d v="1899-12-30T00:00:00"/>
    <m/>
    <m/>
    <x v="14"/>
    <x v="14"/>
    <m/>
  </r>
  <r>
    <x v="380"/>
    <x v="24"/>
    <d v="2026-03-01T00:00:00"/>
    <s v="SG/HTI-02425374"/>
    <d v="2026-03-24T00:00:00"/>
    <n v="1719"/>
    <s v="ĐÃ KIỂM TRA - HÀNG TRẢ - Satrafoods NGUYỄN THỊ BÚP (TCH 2) - PHIẾU : INV:I-02425374"/>
    <n v="357973"/>
    <n v="0"/>
    <n v="28638"/>
    <n v="386611"/>
    <s v="Hàng trả"/>
    <m/>
    <m/>
    <n v="0"/>
    <n v="-386611"/>
    <n v="0"/>
    <n v="-386611"/>
    <d v="2026-03-24T00:00:00"/>
    <m/>
    <d v="2026-03-24T00:00:00"/>
    <n v="0"/>
    <m/>
    <n v="16.560887268518854"/>
    <s v="Nợ quá hạn 30 ngày"/>
    <d v="2026-03-24T00:00:00"/>
    <d v="1899-12-30T00:00:00"/>
    <m/>
    <m/>
    <x v="14"/>
    <x v="14"/>
    <m/>
  </r>
  <r>
    <x v="380"/>
    <x v="24"/>
    <d v="2026-03-01T00:00:00"/>
    <s v="SG/HTI-02426611"/>
    <d v="2026-03-24T00:00:00"/>
    <n v="1719"/>
    <s v="ĐÃ KIỂM TRA - HÀNG TRẢ - Satrafoods QUANG TRUNG - PHIẾU : INV:I-02426611 - SATRA-HCM-GVP-0146"/>
    <n v="199873"/>
    <n v="0"/>
    <n v="15990"/>
    <n v="215863"/>
    <s v="Hàng trả"/>
    <m/>
    <m/>
    <n v="0"/>
    <n v="-215863"/>
    <n v="0"/>
    <n v="-215863"/>
    <d v="2026-03-24T00:00:00"/>
    <m/>
    <d v="2026-03-24T00:00:00"/>
    <n v="0"/>
    <m/>
    <n v="16.560887268518854"/>
    <s v="Nợ quá hạn 30 ngày"/>
    <d v="2026-03-24T00:00:00"/>
    <d v="1899-12-30T00:00:00"/>
    <m/>
    <m/>
    <x v="14"/>
    <x v="14"/>
    <m/>
  </r>
  <r>
    <x v="380"/>
    <x v="24"/>
    <d v="2026-03-01T00:00:00"/>
    <s v="SG/HTI-02426764"/>
    <d v="2026-03-24T00:00:00"/>
    <n v="1719"/>
    <s v="ĐÃ KIỂM TRA - HÀNG TRẢ - PHIẾU : I-02426764 - Satrafoods TỈNH LỘ 8 (CỦ CHI 9) - SATRA-HCM-CCI-0141"/>
    <n v="251806"/>
    <n v="0"/>
    <n v="20144"/>
    <n v="271950"/>
    <s v="Hàng trả"/>
    <m/>
    <m/>
    <n v="0"/>
    <n v="-271950"/>
    <n v="0"/>
    <n v="-271950"/>
    <d v="2026-03-24T00:00:00"/>
    <m/>
    <d v="2026-03-24T00:00:00"/>
    <n v="0"/>
    <m/>
    <n v="16.560887268518854"/>
    <s v="Nợ quá hạn 30 ngày"/>
    <d v="2026-03-24T00:00:00"/>
    <d v="1899-12-30T00:00:00"/>
    <m/>
    <m/>
    <x v="14"/>
    <x v="14"/>
    <m/>
  </r>
  <r>
    <x v="380"/>
    <x v="24"/>
    <d v="2026-03-01T00:00:00"/>
    <s v="SG/HTI-02431209"/>
    <d v="2026-03-24T00:00:00"/>
    <n v="1719"/>
    <s v="ĐÃ KIỂM TRA - HÀNG TRẢ - PHIẾU : INV:I-02431209 - Satrafoods LÊ VĂN LƯƠNG - SATRA-HCM-Q7-0036"/>
    <n v="761709"/>
    <n v="0"/>
    <n v="60937"/>
    <n v="822646"/>
    <s v="Hàng trả"/>
    <m/>
    <m/>
    <n v="0"/>
    <n v="-822646"/>
    <n v="0"/>
    <n v="-822646"/>
    <d v="2026-03-24T00:00:00"/>
    <m/>
    <d v="2026-03-24T00:00:00"/>
    <n v="0"/>
    <m/>
    <n v="16.560887268518854"/>
    <s v="Nợ quá hạn 30 ngày"/>
    <d v="2026-03-24T00:00:00"/>
    <d v="1899-12-30T00:00:00"/>
    <m/>
    <m/>
    <x v="14"/>
    <x v="14"/>
    <m/>
  </r>
  <r>
    <x v="380"/>
    <x v="24"/>
    <d v="2026-03-01T00:00:00"/>
    <s v="SG/HTI-02431456"/>
    <d v="2026-03-24T00:00:00"/>
    <n v="1719"/>
    <s v="ĐÃ KIỂM TRA - HÀNG TRẢ - PHIẾU : INV:I-02431456 - Satrafoods NGUYỄN THƯỢNG HIỀN - SATRA-HCM-GVP-0154"/>
    <n v="36750"/>
    <n v="0"/>
    <n v="2940"/>
    <n v="39690"/>
    <s v="Hàng trả"/>
    <m/>
    <m/>
    <n v="0"/>
    <n v="-39690"/>
    <n v="0"/>
    <n v="-39690"/>
    <d v="2026-03-24T00:00:00"/>
    <m/>
    <d v="2026-03-24T00:00:00"/>
    <n v="0"/>
    <m/>
    <n v="16.560887268518854"/>
    <s v="Nợ quá hạn 30 ngày"/>
    <d v="2026-03-24T00:00:00"/>
    <d v="1899-12-30T00:00:00"/>
    <m/>
    <m/>
    <x v="14"/>
    <x v="14"/>
    <m/>
  </r>
  <r>
    <x v="380"/>
    <x v="24"/>
    <d v="2026-03-01T00:00:00"/>
    <s v="SG/HTI-02431591"/>
    <d v="2026-03-24T00:00:00"/>
    <n v="1719"/>
    <s v="ĐÃ KIỂM TRA - HÀNG TRẢ - PHIẾU: INV:I-02431591 - Satrafoods LÒ LU - SATRA-HCM-Q9-0064"/>
    <n v="406918"/>
    <n v="0"/>
    <n v="32553"/>
    <n v="439471"/>
    <s v="Hàng trả"/>
    <m/>
    <m/>
    <n v="0"/>
    <n v="-439471"/>
    <n v="0"/>
    <n v="-439471"/>
    <d v="2026-03-24T00:00:00"/>
    <m/>
    <d v="2026-03-24T00:00:00"/>
    <n v="0"/>
    <m/>
    <n v="16.560887268518854"/>
    <s v="Nợ quá hạn 30 ngày"/>
    <d v="2026-03-24T00:00:00"/>
    <d v="1899-12-30T00:00:00"/>
    <m/>
    <m/>
    <x v="14"/>
    <x v="14"/>
    <m/>
  </r>
  <r>
    <x v="380"/>
    <x v="24"/>
    <d v="2026-03-01T00:00:00"/>
    <s v="SG/HTI-02432644"/>
    <d v="2026-03-24T00:00:00"/>
    <n v="1719"/>
    <s v="ĐÃ KIỂM TRA - HÀNG TRẢ - PHIẾU: INV:I-02432644 - Satrafoods LÊ MINH NHỰT - SATRA-HCM-CCI-0145"/>
    <n v="126373"/>
    <n v="0"/>
    <n v="10110"/>
    <n v="136483"/>
    <s v="Hàng trả"/>
    <m/>
    <m/>
    <n v="0"/>
    <n v="-136483"/>
    <n v="0"/>
    <n v="-136483"/>
    <d v="2026-03-24T00:00:00"/>
    <m/>
    <d v="2026-03-24T00:00:00"/>
    <n v="0"/>
    <m/>
    <n v="16.560887268518854"/>
    <s v="Nợ quá hạn 30 ngày"/>
    <d v="2026-03-24T00:00:00"/>
    <d v="1899-12-30T00:00:00"/>
    <m/>
    <m/>
    <x v="14"/>
    <x v="14"/>
    <m/>
  </r>
  <r>
    <x v="380"/>
    <x v="24"/>
    <d v="2026-03-01T00:00:00"/>
    <s v="SG/HTI-02432655"/>
    <d v="2026-03-24T00:00:00"/>
    <n v="1719"/>
    <s v="ĐÃ KIỂM TRA - HÀNG TRẢ - PHIẾU : INV:I-02432655 - Satrafoods CỦ CHI 1 - SATRA-HCM-CCI-0133"/>
    <n v="741269"/>
    <n v="0"/>
    <n v="59302"/>
    <n v="800571"/>
    <s v="Hàng trả"/>
    <m/>
    <m/>
    <n v="0"/>
    <n v="-800571"/>
    <n v="0"/>
    <n v="-800571"/>
    <d v="2026-03-24T00:00:00"/>
    <m/>
    <d v="2026-03-24T00:00:00"/>
    <n v="0"/>
    <m/>
    <n v="16.560887268518854"/>
    <s v="Nợ quá hạn 30 ngày"/>
    <d v="2026-03-24T00:00:00"/>
    <d v="1899-12-30T00:00:00"/>
    <m/>
    <m/>
    <x v="14"/>
    <x v="14"/>
    <m/>
  </r>
  <r>
    <x v="380"/>
    <x v="24"/>
    <d v="2026-03-01T00:00:00"/>
    <s v="SG/HTI-02432816"/>
    <d v="2026-03-24T00:00:00"/>
    <n v="1719"/>
    <s v="ĐÃ KIỂM TRA - HÀNG TRẢ - PHIẾU: INV:I-02432816 - Satrafoods BÙI CÔNG TRỪNG"/>
    <n v="1514483"/>
    <n v="0"/>
    <n v="121158"/>
    <n v="1635641"/>
    <s v="Hàng trả"/>
    <m/>
    <m/>
    <n v="0"/>
    <n v="-1635641"/>
    <n v="0"/>
    <n v="-1635641"/>
    <d v="2026-03-24T00:00:00"/>
    <m/>
    <d v="2026-03-24T00:00:00"/>
    <n v="0"/>
    <m/>
    <n v="16.560887268518854"/>
    <s v="Nợ quá hạn 30 ngày"/>
    <d v="2026-03-24T00:00:00"/>
    <d v="1899-12-30T00:00:00"/>
    <m/>
    <m/>
    <x v="14"/>
    <x v="14"/>
    <m/>
  </r>
  <r>
    <x v="380"/>
    <x v="24"/>
    <d v="2026-03-02T00:00:00"/>
    <s v="BH06712"/>
    <d v="2026-03-02T00:00:00"/>
    <n v="14631"/>
    <s v="P-005343421 - Satrafoods HƯƠNG LỘ 2 -2"/>
    <n v="457948"/>
    <n v="0"/>
    <n v="36636"/>
    <n v="494584"/>
    <s v="Bán hàng"/>
    <m/>
    <m/>
    <n v="0"/>
    <n v="494584"/>
    <n v="0"/>
    <n v="494584"/>
    <d v="2026-03-02T00:00:00"/>
    <m/>
    <d v="2026-03-02T00:00:00"/>
    <n v="0"/>
    <m/>
    <n v="38.560887268518854"/>
    <s v="Nợ quá hạn từ 30 ngày đến 60 ngày"/>
    <d v="2026-03-02T00:00:00"/>
    <d v="1899-12-30T00:00:00"/>
    <m/>
    <m/>
    <x v="14"/>
    <x v="14"/>
    <m/>
  </r>
  <r>
    <x v="380"/>
    <x v="24"/>
    <d v="2026-03-02T00:00:00"/>
    <s v="BH06720"/>
    <d v="2026-03-02T00:00:00"/>
    <n v="14639"/>
    <s v="P-005336438 - Satrafoods THẠNH LỘC"/>
    <n v="883554"/>
    <n v="0"/>
    <n v="70684"/>
    <n v="954238"/>
    <s v="Bán hàng"/>
    <m/>
    <m/>
    <n v="0"/>
    <n v="954238"/>
    <n v="0"/>
    <n v="954238"/>
    <d v="2026-03-02T00:00:00"/>
    <m/>
    <d v="2026-03-02T00:00:00"/>
    <n v="0"/>
    <m/>
    <n v="38.560887268518854"/>
    <s v="Nợ quá hạn từ 30 ngày đến 60 ngày"/>
    <d v="2026-03-02T00:00:00"/>
    <d v="1899-12-30T00:00:00"/>
    <m/>
    <m/>
    <x v="14"/>
    <x v="14"/>
    <m/>
  </r>
  <r>
    <x v="380"/>
    <x v="24"/>
    <d v="2026-03-02T00:00:00"/>
    <s v="BH06721"/>
    <d v="2026-03-02T00:00:00"/>
    <n v="14640"/>
    <s v="P-005335495 - Satrafoods BÙI CÔNG TRỪNG"/>
    <n v="2083764"/>
    <n v="0"/>
    <n v="166701"/>
    <n v="2250465"/>
    <s v="Bán hàng"/>
    <m/>
    <m/>
    <n v="0"/>
    <n v="2250465"/>
    <n v="0"/>
    <n v="2250465"/>
    <d v="2026-03-02T00:00:00"/>
    <m/>
    <d v="2026-03-02T00:00:00"/>
    <n v="0"/>
    <m/>
    <n v="38.560887268518854"/>
    <s v="Nợ quá hạn từ 30 ngày đến 60 ngày"/>
    <d v="2026-03-02T00:00:00"/>
    <d v="1899-12-30T00:00:00"/>
    <m/>
    <m/>
    <x v="14"/>
    <x v="14"/>
    <m/>
  </r>
  <r>
    <x v="380"/>
    <x v="24"/>
    <d v="2026-03-02T00:00:00"/>
    <s v="BH06729"/>
    <d v="2026-03-02T00:00:00"/>
    <n v="14647"/>
    <s v="P-005345009 - Satrafoods THẠCH LAM"/>
    <n v="586974"/>
    <n v="0"/>
    <n v="46958"/>
    <n v="633932"/>
    <s v="Bán hàng"/>
    <m/>
    <m/>
    <n v="0"/>
    <n v="633932"/>
    <n v="0"/>
    <n v="633932"/>
    <d v="2026-03-02T00:00:00"/>
    <m/>
    <d v="2026-03-02T00:00:00"/>
    <n v="0"/>
    <m/>
    <n v="38.560887268518854"/>
    <s v="Nợ quá hạn từ 30 ngày đến 60 ngày"/>
    <d v="2026-03-02T00:00:00"/>
    <d v="1899-12-30T00:00:00"/>
    <m/>
    <m/>
    <x v="14"/>
    <x v="14"/>
    <m/>
  </r>
  <r>
    <x v="380"/>
    <x v="24"/>
    <d v="2026-03-02T00:00:00"/>
    <s v="SG/HTI-02434292"/>
    <d v="2026-03-24T00:00:00"/>
    <n v="1719"/>
    <s v="ĐÃ KIỂM TRA - HÀNG TRẢ - Satrafoods THẠCH LAM - SATRA-HCM-TPU-0191 - phiếu: INV: I-02434292"/>
    <n v="55595"/>
    <n v="0"/>
    <n v="4448"/>
    <n v="60043"/>
    <s v="Hàng trả"/>
    <m/>
    <m/>
    <n v="0"/>
    <n v="-60043"/>
    <n v="0"/>
    <n v="-60043"/>
    <d v="2026-03-24T00:00:00"/>
    <m/>
    <d v="2026-03-24T00:00:00"/>
    <n v="0"/>
    <m/>
    <n v="16.560887268518854"/>
    <s v="Nợ quá hạn 30 ngày"/>
    <d v="2026-03-24T00:00:00"/>
    <d v="1899-12-30T00:00:00"/>
    <m/>
    <m/>
    <x v="14"/>
    <x v="14"/>
    <m/>
  </r>
  <r>
    <x v="380"/>
    <x v="24"/>
    <d v="2026-03-02T00:00:00"/>
    <s v="SG/HTI-02434505"/>
    <d v="2026-03-24T00:00:00"/>
    <n v="1719"/>
    <s v="ĐÃ KIỂM TRA - HÀNG TRẢ - PHIẾU: INV:I-02434505 - Satrafoods QUANG TRUNG -SATRA-HCM-GVP-0146"/>
    <n v="149668"/>
    <n v="0"/>
    <n v="11973"/>
    <n v="161641"/>
    <s v="Hàng trả"/>
    <m/>
    <m/>
    <n v="0"/>
    <n v="-161641"/>
    <n v="0"/>
    <n v="-161641"/>
    <d v="2026-03-24T00:00:00"/>
    <m/>
    <d v="2026-03-24T00:00:00"/>
    <n v="0"/>
    <m/>
    <n v="16.560887268518854"/>
    <s v="Nợ quá hạn 30 ngày"/>
    <d v="2026-03-24T00:00:00"/>
    <d v="1899-12-30T00:00:00"/>
    <m/>
    <m/>
    <x v="14"/>
    <x v="14"/>
    <m/>
  </r>
  <r>
    <x v="380"/>
    <x v="24"/>
    <d v="2026-03-03T00:00:00"/>
    <s v="BH06789"/>
    <d v="2026-03-03T00:00:00"/>
    <n v="14784"/>
    <s v="P-005341371 - Satrafoods LẠC LONG QUÂN 1"/>
    <n v="1270242"/>
    <n v="0"/>
    <n v="101619"/>
    <n v="1371861"/>
    <s v="Bán hàng"/>
    <m/>
    <m/>
    <n v="0"/>
    <n v="1371861"/>
    <n v="0"/>
    <n v="1371861"/>
    <d v="2026-03-03T00:00:00"/>
    <m/>
    <d v="2026-03-03T00:00:00"/>
    <n v="0"/>
    <m/>
    <n v="37.560887268518854"/>
    <s v="Nợ quá hạn từ 30 ngày đến 60 ngày"/>
    <d v="2026-03-03T00:00:00"/>
    <d v="1899-12-30T00:00:00"/>
    <m/>
    <m/>
    <x v="14"/>
    <x v="14"/>
    <m/>
  </r>
  <r>
    <x v="380"/>
    <x v="24"/>
    <d v="2026-03-03T00:00:00"/>
    <s v="SG/HTI-02393529"/>
    <d v="2026-03-24T00:00:00"/>
    <n v="1719"/>
    <s v="ĐÃ KIỂM TRA - HÀNG TRẢ - PHIẾU: I-02393529 - Satrafoods LÊ THỊ HÀ - SATRA-HCM-HHM-0163"/>
    <n v="437696"/>
    <n v="0"/>
    <n v="35016"/>
    <n v="472712"/>
    <s v="Hàng trả"/>
    <m/>
    <m/>
    <n v="0"/>
    <n v="-472712"/>
    <n v="0"/>
    <n v="-472712"/>
    <d v="2026-03-24T00:00:00"/>
    <m/>
    <d v="2026-03-24T00:00:00"/>
    <n v="0"/>
    <m/>
    <n v="16.560887268518854"/>
    <s v="Nợ quá hạn 30 ngày"/>
    <d v="2026-03-24T00:00:00"/>
    <d v="1899-12-30T00:00:00"/>
    <m/>
    <m/>
    <x v="14"/>
    <x v="14"/>
    <m/>
  </r>
  <r>
    <x v="380"/>
    <x v="24"/>
    <d v="2026-03-04T00:00:00"/>
    <s v="BH06826"/>
    <d v="2026-03-04T00:00:00"/>
    <n v="14868"/>
    <s v="P-005346921 - Satrafoods LÊ THỊ HOA"/>
    <n v="1126260"/>
    <n v="0"/>
    <n v="90101"/>
    <n v="1216361"/>
    <s v="Bán hàng"/>
    <m/>
    <m/>
    <n v="0"/>
    <n v="1216361"/>
    <n v="0"/>
    <n v="1216361"/>
    <d v="2026-03-04T00:00:00"/>
    <m/>
    <d v="2026-03-04T00:00:00"/>
    <n v="0"/>
    <m/>
    <n v="36.560887268518854"/>
    <s v="Nợ quá hạn từ 30 ngày đến 60 ngày"/>
    <d v="2026-03-04T00:00:00"/>
    <d v="1899-12-30T00:00:00"/>
    <m/>
    <m/>
    <x v="14"/>
    <x v="14"/>
    <m/>
  </r>
  <r>
    <x v="376"/>
    <x v="23"/>
    <d v="2026-03-04T00:00:00"/>
    <s v="BH06830"/>
    <d v="2026-03-04T00:00:00"/>
    <n v="14934"/>
    <s v="P-000119691"/>
    <n v="1901035"/>
    <n v="0"/>
    <n v="152083"/>
    <n v="2053118"/>
    <s v="Bán hàng"/>
    <m/>
    <m/>
    <n v="0"/>
    <n v="2053118"/>
    <n v="0"/>
    <n v="2053118"/>
    <d v="2026-03-04T00:00:00"/>
    <m/>
    <d v="2026-03-04T00:00:00"/>
    <n v="0"/>
    <m/>
    <n v="36.560887268518854"/>
    <s v="Nợ quá hạn từ 30 ngày đến 60 ngày"/>
    <d v="2026-03-04T00:00:00"/>
    <d v="1899-12-30T00:00:00"/>
    <m/>
    <m/>
    <x v="13"/>
    <x v="13"/>
    <m/>
  </r>
  <r>
    <x v="380"/>
    <x v="24"/>
    <d v="2026-03-04T00:00:00"/>
    <s v="BH06835"/>
    <d v="2026-03-04T00:00:00"/>
    <n v="14960"/>
    <s v="P-005347634 - Satrafoods DƯƠNG CÔNG KHI"/>
    <n v="880461"/>
    <n v="0"/>
    <n v="70437"/>
    <n v="950898"/>
    <s v="Bán hàng"/>
    <m/>
    <m/>
    <n v="0"/>
    <n v="950898"/>
    <n v="0"/>
    <n v="950898"/>
    <d v="2026-03-04T00:00:00"/>
    <m/>
    <d v="2026-03-04T00:00:00"/>
    <n v="0"/>
    <m/>
    <n v="36.560887268518854"/>
    <s v="Nợ quá hạn từ 30 ngày đến 60 ngày"/>
    <d v="2026-03-04T00:00:00"/>
    <d v="1899-12-30T00:00:00"/>
    <m/>
    <m/>
    <x v="14"/>
    <x v="14"/>
    <m/>
  </r>
  <r>
    <x v="380"/>
    <x v="24"/>
    <d v="2026-03-04T00:00:00"/>
    <s v="BH06860"/>
    <d v="2026-03-04T00:00:00"/>
    <n v="15561"/>
    <s v="P-005346902 - Satrafoods LÊ VĂN LƯƠNG"/>
    <n v="578610"/>
    <n v="0"/>
    <n v="46289"/>
    <n v="624899"/>
    <s v="Bán hàng"/>
    <m/>
    <m/>
    <n v="0"/>
    <n v="624899"/>
    <n v="0"/>
    <n v="624899"/>
    <d v="2026-03-04T00:00:00"/>
    <m/>
    <d v="2026-03-04T00:00:00"/>
    <n v="0"/>
    <m/>
    <n v="36.560887268518854"/>
    <s v="Nợ quá hạn từ 30 ngày đến 60 ngày"/>
    <d v="2026-03-04T00:00:00"/>
    <d v="1899-12-30T00:00:00"/>
    <m/>
    <m/>
    <x v="14"/>
    <x v="14"/>
    <m/>
  </r>
  <r>
    <x v="380"/>
    <x v="24"/>
    <d v="2026-03-05T00:00:00"/>
    <s v="BH06906"/>
    <d v="2026-03-05T00:00:00"/>
    <n v="15592"/>
    <s v="P-005348667 - Satrafoods LÊ VĂN LINH"/>
    <n v="770961"/>
    <n v="0"/>
    <n v="61677"/>
    <n v="832638"/>
    <s v="Bán hàng"/>
    <m/>
    <m/>
    <n v="0"/>
    <n v="832638"/>
    <n v="0"/>
    <n v="832638"/>
    <d v="2026-03-05T00:00:00"/>
    <m/>
    <d v="2026-03-05T00:00:00"/>
    <n v="0"/>
    <m/>
    <n v="35.560887268518854"/>
    <s v="Nợ quá hạn từ 30 ngày đến 60 ngày"/>
    <d v="2026-03-05T00:00:00"/>
    <d v="1899-12-30T00:00:00"/>
    <m/>
    <m/>
    <x v="14"/>
    <x v="14"/>
    <m/>
  </r>
  <r>
    <x v="380"/>
    <x v="24"/>
    <d v="2026-03-05T00:00:00"/>
    <s v="BH06925"/>
    <d v="2026-03-05T00:00:00"/>
    <n v="15612"/>
    <s v="P-005347226 - Satrafoods TỈNH LỘ 43"/>
    <n v="679073"/>
    <n v="0"/>
    <n v="54326"/>
    <n v="733399"/>
    <s v="Bán hàng"/>
    <m/>
    <m/>
    <n v="0"/>
    <n v="733399"/>
    <n v="0"/>
    <n v="733399"/>
    <d v="2026-03-05T00:00:00"/>
    <m/>
    <d v="2026-03-05T00:00:00"/>
    <n v="0"/>
    <m/>
    <n v="35.560887268518854"/>
    <s v="Nợ quá hạn từ 30 ngày đến 60 ngày"/>
    <d v="2026-03-05T00:00:00"/>
    <d v="1899-12-30T00:00:00"/>
    <m/>
    <m/>
    <x v="14"/>
    <x v="14"/>
    <m/>
  </r>
  <r>
    <x v="380"/>
    <x v="24"/>
    <d v="2026-03-05T00:00:00"/>
    <s v="SG/HTI-02394487"/>
    <d v="2026-03-24T00:00:00"/>
    <n v="1719"/>
    <s v="ĐÃ KIỂM TRA - HÀNG TRẢ - Satrafoods BÙI CÔNG TRỪNG - SATRA-HCM-Q12-0088 - PHIẾU: INV:I-02394487"/>
    <n v="1115028"/>
    <n v="0"/>
    <n v="89202"/>
    <n v="1204230"/>
    <s v="Hàng trả"/>
    <m/>
    <m/>
    <n v="0"/>
    <n v="-1204230"/>
    <n v="0"/>
    <n v="-1204230"/>
    <d v="2026-03-24T00:00:00"/>
    <m/>
    <d v="2026-03-24T00:00:00"/>
    <n v="0"/>
    <m/>
    <n v="16.560887268518854"/>
    <s v="Nợ quá hạn 30 ngày"/>
    <d v="2026-03-24T00:00:00"/>
    <d v="1899-12-30T00:00:00"/>
    <m/>
    <m/>
    <x v="14"/>
    <x v="14"/>
    <m/>
  </r>
  <r>
    <x v="380"/>
    <x v="24"/>
    <d v="2026-03-06T00:00:00"/>
    <s v="BH07418"/>
    <d v="2026-03-06T00:00:00"/>
    <n v="16197"/>
    <s v="P-005350171 - Satrafoods LÊ THÁNH TÔN"/>
    <n v="1792080"/>
    <n v="0"/>
    <n v="143366"/>
    <n v="1935446"/>
    <s v="Bán hàng"/>
    <m/>
    <m/>
    <n v="0"/>
    <n v="1935446"/>
    <n v="0"/>
    <n v="1935446"/>
    <d v="2026-03-06T00:00:00"/>
    <m/>
    <d v="2026-03-06T00:00:00"/>
    <n v="0"/>
    <m/>
    <n v="34.560887268518854"/>
    <s v="Nợ quá hạn từ 30 ngày đến 60 ngày"/>
    <d v="2026-03-06T00:00:00"/>
    <d v="1899-12-30T00:00:00"/>
    <m/>
    <m/>
    <x v="14"/>
    <x v="14"/>
    <m/>
  </r>
  <r>
    <x v="380"/>
    <x v="24"/>
    <d v="2026-03-06T00:00:00"/>
    <s v="BH07422"/>
    <d v="2026-03-06T00:00:00"/>
    <n v="16201"/>
    <s v="P-005348720 - Satrafoods ĐINH ĐỨC THIỆN"/>
    <n v="540950"/>
    <n v="0"/>
    <n v="43276"/>
    <n v="584226"/>
    <s v="Bán hàng"/>
    <m/>
    <m/>
    <n v="0"/>
    <n v="584226"/>
    <n v="0"/>
    <n v="584226"/>
    <d v="2026-03-06T00:00:00"/>
    <m/>
    <d v="2026-03-06T00:00:00"/>
    <n v="0"/>
    <m/>
    <n v="34.560887268518854"/>
    <s v="Nợ quá hạn từ 30 ngày đến 60 ngày"/>
    <d v="2026-03-06T00:00:00"/>
    <d v="1899-12-30T00:00:00"/>
    <m/>
    <m/>
    <x v="14"/>
    <x v="14"/>
    <m/>
  </r>
  <r>
    <x v="380"/>
    <x v="24"/>
    <d v="2026-03-06T00:00:00"/>
    <s v="BH07442"/>
    <d v="2026-03-06T00:00:00"/>
    <n v="16217"/>
    <s v="P-005347094 - Satrafoods PHẠM THẾ HIỂN 3"/>
    <n v="440586"/>
    <n v="0"/>
    <n v="35247"/>
    <n v="475833"/>
    <s v="Bán hàng"/>
    <m/>
    <m/>
    <n v="0"/>
    <n v="475833"/>
    <n v="0"/>
    <n v="475833"/>
    <d v="2026-03-06T00:00:00"/>
    <m/>
    <d v="2026-03-06T00:00:00"/>
    <n v="0"/>
    <m/>
    <n v="34.560887268518854"/>
    <s v="Nợ quá hạn từ 30 ngày đến 60 ngày"/>
    <d v="2026-03-06T00:00:00"/>
    <d v="1899-12-30T00:00:00"/>
    <m/>
    <m/>
    <x v="14"/>
    <x v="14"/>
    <m/>
  </r>
  <r>
    <x v="380"/>
    <x v="24"/>
    <d v="2026-03-07T00:00:00"/>
    <s v="BH07632"/>
    <d v="2026-03-07T00:00:00"/>
    <n v="16289"/>
    <s v="P-005350619 - Satrafoods ĐƯỜNG SỐ 2 THỦ ĐỨC"/>
    <n v="531856"/>
    <n v="0"/>
    <n v="42548"/>
    <n v="574404"/>
    <s v="Bán hàng"/>
    <m/>
    <m/>
    <n v="0"/>
    <n v="574404"/>
    <n v="0"/>
    <n v="574404"/>
    <d v="2026-03-07T00:00:00"/>
    <m/>
    <d v="2026-03-07T00:00:00"/>
    <n v="0"/>
    <m/>
    <n v="33.560887268518854"/>
    <s v="Nợ quá hạn từ 30 ngày đến 60 ngày"/>
    <d v="2026-03-07T00:00:00"/>
    <d v="1899-12-30T00:00:00"/>
    <m/>
    <m/>
    <x v="14"/>
    <x v="14"/>
    <m/>
  </r>
  <r>
    <x v="380"/>
    <x v="24"/>
    <d v="2026-03-07T00:00:00"/>
    <s v="BH07640"/>
    <d v="2026-03-07T00:00:00"/>
    <n v="16297"/>
    <s v="P-005351191 - Satrafoods TRẦN VĂN MƯỜI"/>
    <n v="1412453"/>
    <n v="0"/>
    <n v="112996"/>
    <n v="1525449"/>
    <s v="Bán hàng"/>
    <m/>
    <m/>
    <n v="0"/>
    <n v="1525449"/>
    <n v="0"/>
    <n v="1525449"/>
    <d v="2026-03-07T00:00:00"/>
    <m/>
    <d v="2026-03-07T00:00:00"/>
    <n v="0"/>
    <m/>
    <n v="33.560887268518854"/>
    <s v="Nợ quá hạn từ 30 ngày đến 60 ngày"/>
    <d v="2026-03-07T00:00:00"/>
    <d v="1899-12-30T00:00:00"/>
    <m/>
    <m/>
    <x v="14"/>
    <x v="14"/>
    <m/>
  </r>
  <r>
    <x v="380"/>
    <x v="24"/>
    <d v="2026-03-07T00:00:00"/>
    <s v="BH07643"/>
    <d v="2026-03-07T00:00:00"/>
    <n v="16300"/>
    <s v="P-005350387 - Satrafoods 555 Tỉnh Lộ 7 (CỦ CHI 12)"/>
    <n v="1201778"/>
    <n v="0"/>
    <n v="96142"/>
    <n v="1297920"/>
    <s v="Bán hàng"/>
    <m/>
    <m/>
    <n v="0"/>
    <n v="1297920"/>
    <n v="0"/>
    <n v="1297920"/>
    <d v="2026-03-07T00:00:00"/>
    <m/>
    <d v="2026-03-07T00:00:00"/>
    <n v="0"/>
    <m/>
    <n v="33.560887268518854"/>
    <s v="Nợ quá hạn từ 30 ngày đến 60 ngày"/>
    <d v="2026-03-07T00:00:00"/>
    <d v="1899-12-30T00:00:00"/>
    <m/>
    <m/>
    <x v="14"/>
    <x v="14"/>
    <m/>
  </r>
  <r>
    <x v="380"/>
    <x v="24"/>
    <d v="2026-03-07T00:00:00"/>
    <s v="SG/HTI-02397210"/>
    <d v="2026-03-24T00:00:00"/>
    <n v="1719"/>
    <s v="ĐÃ KIỂM TRA - HÀNG TRẢ - PHIẾU : INV:I-02397210 - PHIẾU NGÀY : 7/1 - Satrafoods NGUYỄN DUY TRINH 3 - SATRA-HCM-Q9-0062"/>
    <n v="516104"/>
    <n v="0"/>
    <n v="41288"/>
    <n v="557392"/>
    <s v="Hàng trả"/>
    <m/>
    <m/>
    <n v="0"/>
    <n v="-557392"/>
    <n v="0"/>
    <n v="-557392"/>
    <d v="2026-03-24T00:00:00"/>
    <m/>
    <d v="2026-03-24T00:00:00"/>
    <n v="0"/>
    <m/>
    <n v="16.560887268518854"/>
    <s v="Nợ quá hạn 30 ngày"/>
    <d v="2026-03-24T00:00:00"/>
    <d v="1899-12-30T00:00:00"/>
    <m/>
    <m/>
    <x v="14"/>
    <x v="14"/>
    <m/>
  </r>
  <r>
    <x v="380"/>
    <x v="24"/>
    <d v="2026-03-08T00:00:00"/>
    <s v="SG/HTI-02398072"/>
    <d v="2026-03-24T00:00:00"/>
    <n v="1719"/>
    <s v="ĐÃ KIỂM TRA - HÀNG TRẢ - Satrafoods HƯƠNG LỘ 2 -2 - SATRA-HCM-BTN-0115 - PHIẾU: INV:I-02398072 - PHIẾU NGÀY: 8/1/2026"/>
    <n v="717286"/>
    <n v="0"/>
    <n v="57382"/>
    <n v="774668"/>
    <s v="Hàng trả"/>
    <m/>
    <m/>
    <n v="0"/>
    <n v="-774668"/>
    <n v="0"/>
    <n v="-774668"/>
    <d v="2026-03-24T00:00:00"/>
    <m/>
    <d v="2026-03-24T00:00:00"/>
    <n v="0"/>
    <m/>
    <n v="16.560887268518854"/>
    <s v="Nợ quá hạn 30 ngày"/>
    <d v="2026-03-24T00:00:00"/>
    <d v="1899-12-30T00:00:00"/>
    <m/>
    <m/>
    <x v="14"/>
    <x v="14"/>
    <m/>
  </r>
  <r>
    <x v="380"/>
    <x v="24"/>
    <d v="2026-03-09T00:00:00"/>
    <s v="SG/HTI-02398492"/>
    <d v="2026-03-24T00:00:00"/>
    <n v="1719"/>
    <s v="ĐÃ KIỂM TRA - HÀNG TRẢ - Satrafoods ĐƯỜNG SỐ 2 THỦ ĐỨC - SATRA-HCM-TDC-0207 - PHIẾU: INV:I-02398492 - PHIẾU NGÀY: 9/1"/>
    <n v="342837"/>
    <n v="0"/>
    <n v="27427"/>
    <n v="370264"/>
    <s v="Hàng trả"/>
    <m/>
    <m/>
    <n v="0"/>
    <n v="-370264"/>
    <n v="0"/>
    <n v="-370264"/>
    <d v="2026-03-24T00:00:00"/>
    <m/>
    <d v="2026-03-24T00:00:00"/>
    <n v="0"/>
    <m/>
    <n v="16.560887268518854"/>
    <s v="Nợ quá hạn 30 ngày"/>
    <d v="2026-03-24T00:00:00"/>
    <d v="1899-12-30T00:00:00"/>
    <m/>
    <m/>
    <x v="14"/>
    <x v="14"/>
    <m/>
  </r>
  <r>
    <x v="380"/>
    <x v="24"/>
    <d v="2026-03-09T00:00:00"/>
    <s v="SG/HTI-02398583"/>
    <d v="2026-03-24T00:00:00"/>
    <n v="1719"/>
    <s v="ĐÃ KIỂM TRA - HÀNG TRẢ - Satrafoods 260 Trần Não - PHIẾU: INV:I-02398583 - SATRA-HCM-Q2-0215"/>
    <n v="293946"/>
    <n v="0"/>
    <n v="23516"/>
    <n v="317462"/>
    <s v="Hàng trả"/>
    <m/>
    <m/>
    <n v="0"/>
    <n v="-317462"/>
    <n v="0"/>
    <n v="-317462"/>
    <d v="2026-03-24T00:00:00"/>
    <m/>
    <d v="2026-03-24T00:00:00"/>
    <n v="0"/>
    <m/>
    <n v="16.560887268518854"/>
    <s v="Nợ quá hạn 30 ngày"/>
    <d v="2026-03-24T00:00:00"/>
    <d v="1899-12-30T00:00:00"/>
    <m/>
    <m/>
    <x v="14"/>
    <x v="14"/>
    <m/>
  </r>
  <r>
    <x v="380"/>
    <x v="24"/>
    <d v="2026-03-09T00:00:00"/>
    <s v="SG/HTI-02398726"/>
    <d v="2026-03-24T00:00:00"/>
    <n v="1719"/>
    <s v="ĐÃ KIỂM TRA - HÀNG TRẢ - PHIẾU : INV:I-02398726 - Satrafoods 555 Tỉnh Lộ 7 (CỦ CHI 12) - SATRA-HCM-CCI-0555"/>
    <n v="225469"/>
    <n v="0"/>
    <n v="18038"/>
    <n v="243507"/>
    <s v="Hàng trả"/>
    <m/>
    <m/>
    <n v="0"/>
    <n v="-243507"/>
    <n v="0"/>
    <n v="-243507"/>
    <d v="2026-03-24T00:00:00"/>
    <m/>
    <d v="2026-03-24T00:00:00"/>
    <n v="0"/>
    <m/>
    <n v="16.560887268518854"/>
    <s v="Nợ quá hạn 30 ngày"/>
    <d v="2026-03-24T00:00:00"/>
    <d v="1899-12-30T00:00:00"/>
    <m/>
    <m/>
    <x v="14"/>
    <x v="14"/>
    <m/>
  </r>
  <r>
    <x v="380"/>
    <x v="24"/>
    <d v="2026-03-09T00:00:00"/>
    <s v="SG/HTI-02398824"/>
    <d v="2026-03-24T00:00:00"/>
    <n v="1719"/>
    <s v="ĐÃ KIỂM TRA - HÀNG TRẢ - PHIẾU:INV:I-02398824 - PHIẾU NGÀY : 9/1 - Satrafoods KHA VẠN CÂN - SATRA-HCM-TDC-0199"/>
    <n v="138000"/>
    <n v="0"/>
    <n v="11040"/>
    <n v="149040"/>
    <s v="Hàng trả"/>
    <m/>
    <m/>
    <n v="0"/>
    <n v="-149040"/>
    <n v="0"/>
    <n v="-149040"/>
    <d v="2026-03-24T00:00:00"/>
    <m/>
    <d v="2026-03-24T00:00:00"/>
    <n v="0"/>
    <m/>
    <n v="16.560887268518854"/>
    <s v="Nợ quá hạn 30 ngày"/>
    <d v="2026-03-24T00:00:00"/>
    <d v="1899-12-30T00:00:00"/>
    <m/>
    <m/>
    <x v="14"/>
    <x v="14"/>
    <m/>
  </r>
  <r>
    <x v="380"/>
    <x v="24"/>
    <d v="2026-03-10T00:00:00"/>
    <s v="BH07705"/>
    <d v="2026-03-10T00:00:00"/>
    <n v="17259"/>
    <s v="P-005353358 - Satrafoods ĐƯỜNG SỐ 41"/>
    <n v="1290260"/>
    <n v="0"/>
    <n v="103221"/>
    <n v="1393481"/>
    <s v="Bán hàng"/>
    <m/>
    <m/>
    <n v="0"/>
    <n v="1393481"/>
    <n v="0"/>
    <n v="1393481"/>
    <d v="2026-03-10T00:00:00"/>
    <m/>
    <d v="2026-03-10T00:00:00"/>
    <n v="0"/>
    <m/>
    <n v="30.560887268518854"/>
    <s v="Nợ quá hạn từ 30 ngày đến 60 ngày"/>
    <d v="2026-03-10T00:00:00"/>
    <d v="1899-12-30T00:00:00"/>
    <m/>
    <m/>
    <x v="14"/>
    <x v="14"/>
    <m/>
  </r>
  <r>
    <x v="380"/>
    <x v="24"/>
    <d v="2026-03-10T00:00:00"/>
    <s v="SG/HTI-02399442"/>
    <d v="2026-03-24T00:00:00"/>
    <n v="1719"/>
    <s v="ĐÃ KIỂM TRA - HÀNG TRẢ - Satrafoods CỦ CHI 1 - SATRA-HCM-CCI-0133 - PHIẾU : INV:I-02399442"/>
    <n v="611760"/>
    <n v="0"/>
    <n v="48941"/>
    <n v="660701"/>
    <s v="Hàng trả"/>
    <m/>
    <m/>
    <n v="0"/>
    <n v="-660701"/>
    <n v="0"/>
    <n v="-660701"/>
    <d v="2026-03-24T00:00:00"/>
    <m/>
    <d v="2026-03-24T00:00:00"/>
    <n v="0"/>
    <m/>
    <n v="16.560887268518854"/>
    <s v="Nợ quá hạn 30 ngày"/>
    <d v="2026-03-24T00:00:00"/>
    <d v="1899-12-30T00:00:00"/>
    <m/>
    <m/>
    <x v="14"/>
    <x v="14"/>
    <m/>
  </r>
  <r>
    <x v="380"/>
    <x v="24"/>
    <d v="2026-03-11T00:00:00"/>
    <s v="BH07718"/>
    <d v="2026-03-11T00:00:00"/>
    <n v="17372"/>
    <s v="P-005351489 - Satrafoods NGUYỄN THỊ KIỂU 2"/>
    <n v="987967"/>
    <n v="0"/>
    <n v="79037"/>
    <n v="1067004"/>
    <s v="Bán hàng"/>
    <m/>
    <m/>
    <n v="0"/>
    <n v="1067004"/>
    <n v="0"/>
    <n v="1067004"/>
    <d v="2026-03-11T00:00:00"/>
    <m/>
    <d v="2026-03-11T00:00:00"/>
    <n v="0"/>
    <m/>
    <n v="29.560887268518854"/>
    <s v="Nợ quá hạn 30 ngày"/>
    <d v="2026-03-11T00:00:00"/>
    <d v="1899-12-30T00:00:00"/>
    <m/>
    <m/>
    <x v="14"/>
    <x v="14"/>
    <m/>
  </r>
  <r>
    <x v="380"/>
    <x v="24"/>
    <d v="2026-03-11T00:00:00"/>
    <s v="BH07721"/>
    <d v="2026-03-11T00:00:00"/>
    <n v="17370"/>
    <s v="P-005349494 - Satrafoods NGUYỄN THỊ BÚP (TCH 2)"/>
    <n v="1231272"/>
    <n v="0"/>
    <n v="98502"/>
    <n v="1329774"/>
    <s v="Bán hàng"/>
    <m/>
    <m/>
    <n v="0"/>
    <n v="1329774"/>
    <n v="0"/>
    <n v="1329774"/>
    <d v="2026-03-11T00:00:00"/>
    <m/>
    <d v="2026-03-11T00:00:00"/>
    <n v="0"/>
    <m/>
    <n v="29.560887268518854"/>
    <s v="Nợ quá hạn 30 ngày"/>
    <d v="2026-03-11T00:00:00"/>
    <d v="1899-12-30T00:00:00"/>
    <m/>
    <m/>
    <x v="14"/>
    <x v="14"/>
    <m/>
  </r>
  <r>
    <x v="380"/>
    <x v="24"/>
    <d v="2026-03-11T00:00:00"/>
    <s v="BH07722"/>
    <d v="2026-03-11T00:00:00"/>
    <n v="17371"/>
    <s v="P-005353910 - Satrafoods TÔ KÝ"/>
    <n v="617078"/>
    <n v="0"/>
    <n v="49366"/>
    <n v="666444"/>
    <s v="Bán hàng"/>
    <m/>
    <m/>
    <n v="0"/>
    <n v="666444"/>
    <n v="0"/>
    <n v="666444"/>
    <d v="2026-03-11T00:00:00"/>
    <m/>
    <d v="2026-03-11T00:00:00"/>
    <n v="0"/>
    <m/>
    <n v="29.560887268518854"/>
    <s v="Nợ quá hạn 30 ngày"/>
    <d v="2026-03-11T00:00:00"/>
    <d v="1899-12-30T00:00:00"/>
    <m/>
    <m/>
    <x v="14"/>
    <x v="14"/>
    <m/>
  </r>
  <r>
    <x v="380"/>
    <x v="24"/>
    <d v="2026-03-11T00:00:00"/>
    <s v="BH07754"/>
    <d v="2026-03-11T00:00:00"/>
    <n v="17336"/>
    <s v="P-005353932 - Satrafoods LÒ LU"/>
    <n v="799392"/>
    <n v="0"/>
    <n v="63951"/>
    <n v="863343"/>
    <s v="Bán hàng"/>
    <m/>
    <m/>
    <n v="0"/>
    <n v="863343"/>
    <n v="0"/>
    <n v="863343"/>
    <d v="2026-03-11T00:00:00"/>
    <m/>
    <d v="2026-03-11T00:00:00"/>
    <n v="0"/>
    <m/>
    <n v="29.560887268518854"/>
    <s v="Nợ quá hạn 30 ngày"/>
    <d v="2026-03-11T00:00:00"/>
    <d v="1899-12-30T00:00:00"/>
    <m/>
    <m/>
    <x v="14"/>
    <x v="14"/>
    <m/>
  </r>
  <r>
    <x v="380"/>
    <x v="24"/>
    <d v="2026-03-11T00:00:00"/>
    <s v="BH07770"/>
    <d v="2026-03-11T00:00:00"/>
    <n v="17362"/>
    <s v="P-005354268 - Satrafoods QUANG TRUNG"/>
    <n v="367155"/>
    <n v="0"/>
    <n v="29372"/>
    <n v="396527"/>
    <s v="Bán hàng"/>
    <m/>
    <m/>
    <n v="0"/>
    <n v="396527"/>
    <n v="0"/>
    <n v="396527"/>
    <d v="2026-03-11T00:00:00"/>
    <m/>
    <d v="2026-03-11T00:00:00"/>
    <n v="0"/>
    <m/>
    <n v="29.560887268518854"/>
    <s v="Nợ quá hạn 30 ngày"/>
    <d v="2026-03-11T00:00:00"/>
    <d v="1899-12-30T00:00:00"/>
    <m/>
    <m/>
    <x v="14"/>
    <x v="14"/>
    <m/>
  </r>
  <r>
    <x v="380"/>
    <x v="24"/>
    <d v="2026-03-11T00:00:00"/>
    <s v="BH07775"/>
    <d v="2026-03-11T00:00:00"/>
    <n v="17367"/>
    <s v="P-005353605 - Satrafoods BÙI CÔNG TRỪNG"/>
    <n v="599590"/>
    <n v="0"/>
    <n v="47967"/>
    <n v="647557"/>
    <s v="Bán hàng"/>
    <m/>
    <m/>
    <n v="0"/>
    <n v="647557"/>
    <n v="0"/>
    <n v="647557"/>
    <d v="2026-03-11T00:00:00"/>
    <m/>
    <d v="2026-03-11T00:00:00"/>
    <n v="0"/>
    <m/>
    <n v="29.560887268518854"/>
    <s v="Nợ quá hạn 30 ngày"/>
    <d v="2026-03-11T00:00:00"/>
    <d v="1899-12-30T00:00:00"/>
    <m/>
    <m/>
    <x v="14"/>
    <x v="14"/>
    <m/>
  </r>
  <r>
    <x v="378"/>
    <x v="2"/>
    <d v="2026-03-11T00:00:00"/>
    <s v="SG/HT280306"/>
    <d v="2026-03-11T00:00:00"/>
    <n v="1092"/>
    <s v="Hàng trả - Satra Võ Văn Kiệt - SATRA-HCM-Q6-028"/>
    <n v="675571"/>
    <n v="0"/>
    <n v="54046"/>
    <n v="729617"/>
    <s v="Hàng trả"/>
    <m/>
    <m/>
    <n v="0"/>
    <n v="-729617"/>
    <n v="0"/>
    <n v="-729617"/>
    <d v="2026-03-11T00:00:00"/>
    <m/>
    <d v="2026-03-11T00:00:00"/>
    <n v="0"/>
    <m/>
    <n v="29.560887268518854"/>
    <s v="Nợ quá hạn 30 ngày"/>
    <d v="2026-03-11T00:00:00"/>
    <d v="1899-12-30T00:00:00"/>
    <m/>
    <m/>
    <x v="2"/>
    <x v="2"/>
    <m/>
  </r>
  <r>
    <x v="380"/>
    <x v="24"/>
    <d v="2026-03-12T00:00:00"/>
    <s v="BH07822"/>
    <d v="2026-03-12T00:00:00"/>
    <n v="18435"/>
    <s v="P-005354620 - Satrafoods LÊ THỊ RIÊNG"/>
    <n v="846623"/>
    <n v="0"/>
    <n v="67730"/>
    <n v="914353"/>
    <s v="Bán hàng"/>
    <m/>
    <m/>
    <n v="0"/>
    <n v="914353"/>
    <n v="0"/>
    <n v="914353"/>
    <d v="2026-03-12T00:00:00"/>
    <m/>
    <d v="2026-03-12T00:00:00"/>
    <n v="0"/>
    <m/>
    <n v="28.560887268518854"/>
    <s v="Nợ quá hạn 30 ngày"/>
    <d v="2026-03-12T00:00:00"/>
    <d v="1899-12-30T00:00:00"/>
    <m/>
    <m/>
    <x v="14"/>
    <x v="14"/>
    <m/>
  </r>
  <r>
    <x v="380"/>
    <x v="24"/>
    <d v="2026-03-12T00:00:00"/>
    <s v="BH07823"/>
    <d v="2026-03-12T00:00:00"/>
    <n v="18437"/>
    <s v="P-005355347 - Satrafoods PHAN ĐĂNG LƯU"/>
    <n v="801050"/>
    <n v="0"/>
    <n v="64084"/>
    <n v="865134"/>
    <s v="Bán hàng"/>
    <m/>
    <m/>
    <n v="0"/>
    <n v="865134"/>
    <n v="0"/>
    <n v="865134"/>
    <d v="2026-03-12T00:00:00"/>
    <m/>
    <d v="2026-03-12T00:00:00"/>
    <n v="0"/>
    <m/>
    <n v="28.560887268518854"/>
    <s v="Nợ quá hạn 30 ngày"/>
    <d v="2026-03-12T00:00:00"/>
    <d v="1899-12-30T00:00:00"/>
    <m/>
    <m/>
    <x v="14"/>
    <x v="14"/>
    <m/>
  </r>
  <r>
    <x v="380"/>
    <x v="24"/>
    <d v="2026-03-12T00:00:00"/>
    <s v="BH07824"/>
    <d v="2026-03-12T00:00:00"/>
    <n v="18438"/>
    <s v="P-005355243 - Satrafoods HOÀNG HOA THÁM"/>
    <n v="440586"/>
    <n v="0"/>
    <n v="35247"/>
    <n v="475833"/>
    <s v="Bán hàng"/>
    <m/>
    <m/>
    <n v="0"/>
    <n v="475833"/>
    <n v="0"/>
    <n v="475833"/>
    <d v="2026-03-12T00:00:00"/>
    <m/>
    <d v="2026-03-12T00:00:00"/>
    <n v="0"/>
    <m/>
    <n v="28.560887268518854"/>
    <s v="Nợ quá hạn 30 ngày"/>
    <d v="2026-03-12T00:00:00"/>
    <d v="1899-12-30T00:00:00"/>
    <m/>
    <m/>
    <x v="14"/>
    <x v="14"/>
    <m/>
  </r>
  <r>
    <x v="380"/>
    <x v="24"/>
    <d v="2026-03-12T00:00:00"/>
    <s v="SG/HTI-02400587"/>
    <d v="2026-03-24T00:00:00"/>
    <n v="1719"/>
    <s v="ĐÃ KIỂM TRA - HÀNG TRẢ - Satrafoods HÀ HUY GIÁP 2 - SATRA-HCM-Q12-0090 - phiếu: INV:I-02400587 - phiếu ngày : 12/01"/>
    <n v="228558"/>
    <n v="0"/>
    <n v="18285"/>
    <n v="246843"/>
    <s v="Hàng trả"/>
    <m/>
    <m/>
    <n v="0"/>
    <n v="-246843"/>
    <n v="0"/>
    <n v="-246843"/>
    <d v="2026-03-24T00:00:00"/>
    <m/>
    <d v="2026-03-24T00:00:00"/>
    <n v="0"/>
    <m/>
    <n v="16.560887268518854"/>
    <s v="Nợ quá hạn 30 ngày"/>
    <d v="2026-03-24T00:00:00"/>
    <d v="1899-12-30T00:00:00"/>
    <m/>
    <m/>
    <x v="14"/>
    <x v="14"/>
    <m/>
  </r>
  <r>
    <x v="375"/>
    <x v="0"/>
    <d v="2026-03-13T00:00:00"/>
    <s v="BH07878"/>
    <d v="2026-03-13T00:00:00"/>
    <n v="18505"/>
    <s v="P-000237816"/>
    <n v="1049291"/>
    <n v="0"/>
    <n v="83943"/>
    <n v="1133234"/>
    <s v="Bán hàng"/>
    <m/>
    <m/>
    <n v="0"/>
    <n v="1133234"/>
    <n v="0"/>
    <n v="1133234"/>
    <d v="2026-03-13T00:00:00"/>
    <m/>
    <d v="2026-03-13T00:00:00"/>
    <n v="0"/>
    <m/>
    <n v="27.560887268518854"/>
    <s v="Nợ quá hạn 30 ngày"/>
    <d v="2026-03-13T00:00:00"/>
    <d v="1899-12-30T00:00:00"/>
    <m/>
    <m/>
    <x v="0"/>
    <x v="0"/>
    <m/>
  </r>
  <r>
    <x v="380"/>
    <x v="24"/>
    <d v="2026-03-14T00:00:00"/>
    <s v="SG/HTI-02402325"/>
    <d v="2026-03-24T00:00:00"/>
    <n v="1719"/>
    <s v="ĐÃ KIỂM TRA - HÀNG TRẢ - Satrafoods LÊ VĂN LƯƠNG - PHIẾU: INV:I-02402325 - SATRA-HCM-Q7-0036"/>
    <n v="427374"/>
    <n v="0"/>
    <n v="34190"/>
    <n v="461564"/>
    <s v="Hàng trả"/>
    <m/>
    <m/>
    <n v="0"/>
    <n v="-461564"/>
    <n v="0"/>
    <n v="-461564"/>
    <d v="2026-03-24T00:00:00"/>
    <m/>
    <d v="2026-03-24T00:00:00"/>
    <n v="0"/>
    <m/>
    <n v="16.560887268518854"/>
    <s v="Nợ quá hạn 30 ngày"/>
    <d v="2026-03-24T00:00:00"/>
    <d v="1899-12-30T00:00:00"/>
    <m/>
    <m/>
    <x v="14"/>
    <x v="14"/>
    <m/>
  </r>
  <r>
    <x v="380"/>
    <x v="24"/>
    <d v="2026-03-17T00:00:00"/>
    <s v="BH08458"/>
    <d v="2026-03-17T00:00:00"/>
    <n v="19191"/>
    <s v="P-005361075 - Satrafoods LÊ THỊ HOA"/>
    <n v="718561"/>
    <n v="0"/>
    <n v="57485"/>
    <n v="776046"/>
    <s v="Bán hàng"/>
    <m/>
    <m/>
    <n v="0"/>
    <n v="776046"/>
    <n v="0"/>
    <n v="776046"/>
    <d v="2026-03-17T00:00:00"/>
    <m/>
    <d v="2026-03-17T00:00:00"/>
    <n v="0"/>
    <m/>
    <n v="23.560887268518854"/>
    <s v="Nợ quá hạn 30 ngày"/>
    <d v="2026-03-17T00:00:00"/>
    <d v="1899-12-30T00:00:00"/>
    <m/>
    <m/>
    <x v="14"/>
    <x v="14"/>
    <m/>
  </r>
  <r>
    <x v="380"/>
    <x v="24"/>
    <d v="2026-03-17T00:00:00"/>
    <s v="BH08475"/>
    <d v="2026-03-17T00:00:00"/>
    <n v="19246"/>
    <s v="P-005350614 - Satrafoods KHA VẠN CÂN"/>
    <n v="330612"/>
    <n v="0"/>
    <n v="26449"/>
    <n v="357061"/>
    <s v="Bán hàng"/>
    <m/>
    <m/>
    <n v="0"/>
    <n v="357061"/>
    <n v="0"/>
    <n v="357061"/>
    <d v="2026-03-17T00:00:00"/>
    <m/>
    <d v="2026-03-17T00:00:00"/>
    <n v="0"/>
    <m/>
    <n v="23.560887268518854"/>
    <s v="Nợ quá hạn 30 ngày"/>
    <d v="2026-03-17T00:00:00"/>
    <d v="1899-12-30T00:00:00"/>
    <m/>
    <m/>
    <x v="14"/>
    <x v="14"/>
    <m/>
  </r>
  <r>
    <x v="377"/>
    <x v="1"/>
    <d v="2026-03-17T00:00:00"/>
    <s v="BH08484"/>
    <d v="2026-03-17T00:00:00"/>
    <n v="19259"/>
    <s v="P-000225517"/>
    <n v="734310"/>
    <n v="0"/>
    <n v="58745"/>
    <n v="793055"/>
    <s v="Bán hàng"/>
    <m/>
    <m/>
    <n v="0"/>
    <n v="793055"/>
    <n v="0"/>
    <n v="793055"/>
    <d v="2026-03-17T00:00:00"/>
    <m/>
    <d v="2026-03-17T00:00:00"/>
    <n v="0"/>
    <m/>
    <n v="23.560887268518854"/>
    <s v="Nợ quá hạn 30 ngày"/>
    <d v="2026-03-17T00:00:00"/>
    <d v="1899-12-30T00:00:00"/>
    <m/>
    <m/>
    <x v="1"/>
    <x v="1"/>
    <m/>
  </r>
  <r>
    <x v="376"/>
    <x v="23"/>
    <d v="2026-03-18T00:00:00"/>
    <s v="BH08516"/>
    <d v="2026-03-18T00:00:00"/>
    <n v="19319"/>
    <s v="P-000120288"/>
    <n v="2773820"/>
    <n v="0"/>
    <n v="221906"/>
    <n v="2995726"/>
    <s v="Bán hàng"/>
    <m/>
    <m/>
    <n v="0"/>
    <n v="2995726"/>
    <n v="0"/>
    <n v="2995726"/>
    <d v="2026-03-18T00:00:00"/>
    <m/>
    <d v="2026-03-18T00:00:00"/>
    <n v="0"/>
    <m/>
    <n v="22.560887268518854"/>
    <s v="Nợ quá hạn 30 ngày"/>
    <d v="2026-03-18T00:00:00"/>
    <d v="1899-12-30T00:00:00"/>
    <m/>
    <m/>
    <x v="13"/>
    <x v="13"/>
    <m/>
  </r>
  <r>
    <x v="380"/>
    <x v="24"/>
    <d v="2026-03-18T00:00:00"/>
    <s v="BH08525"/>
    <d v="2026-03-18T00:00:00"/>
    <n v="19302"/>
    <s v="P-005359034 - Satrafoods ĐƯỜNG SỐ 5C"/>
    <n v="1703094"/>
    <n v="0"/>
    <n v="136248"/>
    <n v="1839342"/>
    <s v="Bán hàng"/>
    <m/>
    <m/>
    <n v="0"/>
    <n v="1839342"/>
    <n v="0"/>
    <n v="1839342"/>
    <d v="2026-03-18T00:00:00"/>
    <m/>
    <d v="2026-03-18T00:00:00"/>
    <n v="0"/>
    <m/>
    <n v="22.560887268518854"/>
    <s v="Nợ quá hạn 30 ngày"/>
    <d v="2026-03-18T00:00:00"/>
    <d v="1899-12-30T00:00:00"/>
    <m/>
    <m/>
    <x v="14"/>
    <x v="14"/>
    <m/>
  </r>
  <r>
    <x v="380"/>
    <x v="24"/>
    <d v="2026-03-18T00:00:00"/>
    <s v="BH08556"/>
    <d v="2026-03-18T00:00:00"/>
    <n v="20675"/>
    <s v="P-005362109 - Satrafoods NGUYỄN THƯỢNG HIỀN"/>
    <n v="537693"/>
    <n v="0"/>
    <n v="43015"/>
    <n v="580708"/>
    <s v="Bán hàng"/>
    <m/>
    <m/>
    <n v="0"/>
    <n v="580708"/>
    <n v="0"/>
    <n v="580708"/>
    <d v="2026-03-18T00:00:00"/>
    <m/>
    <d v="2026-03-18T00:00:00"/>
    <n v="0"/>
    <m/>
    <n v="22.560887268518854"/>
    <s v="Nợ quá hạn 30 ngày"/>
    <d v="2026-03-18T00:00:00"/>
    <d v="1899-12-30T00:00:00"/>
    <m/>
    <m/>
    <x v="14"/>
    <x v="14"/>
    <m/>
  </r>
  <r>
    <x v="380"/>
    <x v="24"/>
    <d v="2026-03-19T00:00:00"/>
    <s v="BH08592"/>
    <d v="2026-03-19T00:00:00"/>
    <n v="20715"/>
    <s v="P-005361774 - Satrafoods PHẠM THẾ HIỂN 3"/>
    <n v="563130"/>
    <n v="0"/>
    <n v="45050"/>
    <n v="608180"/>
    <s v="Bán hàng"/>
    <m/>
    <m/>
    <n v="0"/>
    <n v="608180"/>
    <n v="0"/>
    <n v="608180"/>
    <d v="2026-03-19T00:00:00"/>
    <m/>
    <d v="2026-03-19T00:00:00"/>
    <n v="0"/>
    <m/>
    <n v="21.560887268518854"/>
    <s v="Nợ quá hạn 30 ngày"/>
    <d v="2026-03-19T00:00:00"/>
    <d v="1899-12-30T00:00:00"/>
    <m/>
    <m/>
    <x v="14"/>
    <x v="14"/>
    <m/>
  </r>
  <r>
    <x v="380"/>
    <x v="24"/>
    <d v="2026-03-19T00:00:00"/>
    <s v="BH08593"/>
    <d v="2026-03-19T00:00:00"/>
    <n v="20716"/>
    <s v="P-005362075 - Satrafoods QUỐC LỘ 50 - 2"/>
    <n v="1525615"/>
    <n v="0"/>
    <n v="122049"/>
    <n v="1647664"/>
    <s v="Bán hàng"/>
    <m/>
    <m/>
    <n v="0"/>
    <n v="1647664"/>
    <n v="0"/>
    <n v="1647664"/>
    <d v="2026-03-19T00:00:00"/>
    <m/>
    <d v="2026-03-19T00:00:00"/>
    <n v="0"/>
    <m/>
    <n v="21.560887268518854"/>
    <s v="Nợ quá hạn 30 ngày"/>
    <d v="2026-03-19T00:00:00"/>
    <d v="1899-12-30T00:00:00"/>
    <m/>
    <m/>
    <x v="14"/>
    <x v="14"/>
    <m/>
  </r>
  <r>
    <x v="380"/>
    <x v="24"/>
    <d v="2026-03-20T00:00:00"/>
    <s v="BH08640"/>
    <d v="2026-03-20T00:00:00"/>
    <n v="20756"/>
    <s v="P-005363422 - Satrafoods TỈNH LỘ 43"/>
    <n v="679073"/>
    <n v="0"/>
    <n v="54326"/>
    <n v="733399"/>
    <s v="Bán hàng"/>
    <m/>
    <m/>
    <n v="0"/>
    <n v="733399"/>
    <n v="0"/>
    <n v="733399"/>
    <d v="2026-03-20T00:00:00"/>
    <m/>
    <d v="2026-03-20T00:00:00"/>
    <n v="0"/>
    <m/>
    <n v="20.560887268518854"/>
    <s v="Nợ quá hạn 30 ngày"/>
    <d v="2026-03-20T00:00:00"/>
    <d v="1899-12-30T00:00:00"/>
    <m/>
    <m/>
    <x v="14"/>
    <x v="14"/>
    <m/>
  </r>
  <r>
    <x v="380"/>
    <x v="24"/>
    <d v="2026-03-21T00:00:00"/>
    <s v="BH08906"/>
    <d v="2026-03-21T00:00:00"/>
    <n v="21522"/>
    <s v="P-005364098 - Satrafoods TỈNH LỘ 8 (CỦ CHI 9)"/>
    <n v="734310"/>
    <n v="0"/>
    <n v="58745"/>
    <n v="793055"/>
    <s v="Bán hàng"/>
    <m/>
    <m/>
    <n v="0"/>
    <n v="793055"/>
    <n v="0"/>
    <n v="793055"/>
    <d v="2026-03-21T00:00:00"/>
    <m/>
    <d v="2026-03-21T00:00:00"/>
    <n v="0"/>
    <m/>
    <n v="19.560887268518854"/>
    <s v="Nợ quá hạn 30 ngày"/>
    <d v="2026-03-21T00:00:00"/>
    <d v="1899-12-30T00:00:00"/>
    <m/>
    <m/>
    <x v="14"/>
    <x v="14"/>
    <m/>
  </r>
  <r>
    <x v="380"/>
    <x v="24"/>
    <d v="2026-03-21T00:00:00"/>
    <s v="BH08910"/>
    <d v="2026-03-21T00:00:00"/>
    <n v="21526"/>
    <s v="P-005365192 - Satrafoods LÊ MINH NHỰT"/>
    <n v="623868"/>
    <n v="0"/>
    <n v="49909"/>
    <n v="673777"/>
    <s v="Bán hàng"/>
    <m/>
    <m/>
    <n v="0"/>
    <n v="673777"/>
    <n v="0"/>
    <n v="673777"/>
    <d v="2026-03-21T00:00:00"/>
    <m/>
    <d v="2026-03-21T00:00:00"/>
    <n v="0"/>
    <m/>
    <n v="19.560887268518854"/>
    <s v="Nợ quá hạn 30 ngày"/>
    <d v="2026-03-21T00:00:00"/>
    <d v="1899-12-30T00:00:00"/>
    <m/>
    <m/>
    <x v="14"/>
    <x v="14"/>
    <m/>
  </r>
  <r>
    <x v="380"/>
    <x v="24"/>
    <d v="2026-03-23T00:00:00"/>
    <s v="BH08944"/>
    <d v="2026-03-23T00:00:00"/>
    <n v="21579"/>
    <s v="P-005366463 - Satrafoods LÊ THÁNH TÔN"/>
    <n v="618065"/>
    <n v="0"/>
    <n v="49445"/>
    <n v="667510"/>
    <s v="Bán hàng"/>
    <m/>
    <m/>
    <n v="0"/>
    <n v="667510"/>
    <n v="0"/>
    <n v="667510"/>
    <d v="2026-03-23T00:00:00"/>
    <m/>
    <d v="2026-03-23T00:00:00"/>
    <n v="0"/>
    <m/>
    <n v="17.560887268518854"/>
    <s v="Nợ quá hạn 30 ngày"/>
    <d v="2026-03-23T00:00:00"/>
    <d v="1899-12-30T00:00:00"/>
    <m/>
    <m/>
    <x v="14"/>
    <x v="14"/>
    <m/>
  </r>
  <r>
    <x v="380"/>
    <x v="24"/>
    <d v="2026-03-24T00:00:00"/>
    <s v="BH08976"/>
    <d v="2026-03-24T00:00:00"/>
    <n v="21646"/>
    <s v="P-005367070 - Satrafoods LÊ THỊ RIÊNG"/>
    <n v="1127687"/>
    <n v="0"/>
    <n v="90215"/>
    <n v="1217902"/>
    <s v="Bán hàng"/>
    <m/>
    <m/>
    <n v="0"/>
    <n v="1217902"/>
    <n v="0"/>
    <n v="1217902"/>
    <d v="2026-03-24T00:00:00"/>
    <m/>
    <d v="2026-03-24T00:00:00"/>
    <n v="0"/>
    <m/>
    <n v="16.560887268518854"/>
    <s v="Nợ quá hạn 30 ngày"/>
    <d v="2026-03-24T00:00:00"/>
    <d v="1899-12-30T00:00:00"/>
    <m/>
    <m/>
    <x v="14"/>
    <x v="14"/>
    <m/>
  </r>
  <r>
    <x v="380"/>
    <x v="24"/>
    <d v="2026-03-24T00:00:00"/>
    <s v="BH08980"/>
    <d v="2026-03-24T00:00:00"/>
    <n v="21649"/>
    <s v="P-005366182 - Satrafoods ĐƯỜNG SỐ 17"/>
    <n v="642569"/>
    <n v="0"/>
    <n v="51406"/>
    <n v="693975"/>
    <s v="Bán hàng"/>
    <m/>
    <m/>
    <n v="0"/>
    <n v="693975"/>
    <n v="0"/>
    <n v="693975"/>
    <d v="2026-03-24T00:00:00"/>
    <m/>
    <d v="2026-03-24T00:00:00"/>
    <n v="0"/>
    <m/>
    <n v="16.560887268518854"/>
    <s v="Nợ quá hạn 30 ngày"/>
    <d v="2026-03-24T00:00:00"/>
    <d v="1899-12-30T00:00:00"/>
    <m/>
    <m/>
    <x v="14"/>
    <x v="14"/>
    <m/>
  </r>
  <r>
    <x v="380"/>
    <x v="24"/>
    <d v="2026-03-24T00:00:00"/>
    <s v="BH08998"/>
    <d v="2026-03-24T00:00:00"/>
    <n v="21671"/>
    <s v="P-005366638 - Satrafoods BÙI CÔNG TRỪNG"/>
    <n v="1918394"/>
    <n v="0"/>
    <n v="153472"/>
    <n v="2071866"/>
    <s v="Bán hàng"/>
    <m/>
    <m/>
    <n v="0"/>
    <n v="2071866"/>
    <n v="0"/>
    <n v="2071866"/>
    <d v="2026-03-24T00:00:00"/>
    <m/>
    <d v="2026-03-24T00:00:00"/>
    <n v="0"/>
    <m/>
    <n v="16.560887268518854"/>
    <s v="Nợ quá hạn 30 ngày"/>
    <d v="2026-03-24T00:00:00"/>
    <d v="1899-12-30T00:00:00"/>
    <m/>
    <m/>
    <x v="14"/>
    <x v="14"/>
    <m/>
  </r>
  <r>
    <x v="380"/>
    <x v="24"/>
    <d v="2026-03-25T00:00:00"/>
    <s v="BH09033"/>
    <d v="2026-03-25T00:00:00"/>
    <n v="21743"/>
    <s v="P-005367139 - Satrafoods NGUYỄN VĂN KHẠ (CỦ CHI 5)"/>
    <n v="440586"/>
    <n v="0"/>
    <n v="35247"/>
    <n v="475833"/>
    <s v="Bán hàng"/>
    <m/>
    <m/>
    <n v="0"/>
    <n v="475833"/>
    <n v="0"/>
    <n v="475833"/>
    <d v="2026-03-25T00:00:00"/>
    <m/>
    <d v="2026-03-25T00:00:00"/>
    <n v="0"/>
    <m/>
    <n v="15.560887268518854"/>
    <s v="Nợ quá hạn 30 ngày"/>
    <d v="2026-03-25T00:00:00"/>
    <d v="1899-12-30T00:00:00"/>
    <m/>
    <m/>
    <x v="14"/>
    <x v="14"/>
    <m/>
  </r>
  <r>
    <x v="380"/>
    <x v="24"/>
    <d v="2026-03-25T00:00:00"/>
    <s v="BH09035"/>
    <d v="2026-03-25T00:00:00"/>
    <n v="21745"/>
    <s v="P-005368852 - Satrafoods LÊ THỊ HÀ"/>
    <n v="444270"/>
    <n v="0"/>
    <n v="35542"/>
    <n v="479812"/>
    <s v="Bán hàng"/>
    <m/>
    <m/>
    <n v="0"/>
    <n v="479812"/>
    <n v="0"/>
    <n v="479812"/>
    <d v="2026-03-25T00:00:00"/>
    <m/>
    <d v="2026-03-25T00:00:00"/>
    <n v="0"/>
    <m/>
    <n v="15.560887268518854"/>
    <s v="Nợ quá hạn 30 ngày"/>
    <d v="2026-03-25T00:00:00"/>
    <d v="1899-12-30T00:00:00"/>
    <m/>
    <m/>
    <x v="14"/>
    <x v="14"/>
    <m/>
  </r>
  <r>
    <x v="380"/>
    <x v="24"/>
    <d v="2026-03-25T00:00:00"/>
    <s v="BH09043"/>
    <d v="2026-03-25T00:00:00"/>
    <n v="22686"/>
    <s v="P-005368596 - Satrafoods NGUYỄN VĂN ĐẬU"/>
    <n v="722544"/>
    <n v="0"/>
    <n v="57804"/>
    <n v="780348"/>
    <s v="Bán hàng"/>
    <m/>
    <m/>
    <n v="0"/>
    <n v="780348"/>
    <n v="0"/>
    <n v="780348"/>
    <d v="2026-03-25T00:00:00"/>
    <m/>
    <d v="2026-03-25T00:00:00"/>
    <n v="0"/>
    <m/>
    <n v="15.560887268518854"/>
    <s v="Nợ quá hạn 30 ngày"/>
    <d v="2026-03-25T00:00:00"/>
    <d v="1899-12-30T00:00:00"/>
    <m/>
    <m/>
    <x v="14"/>
    <x v="14"/>
    <m/>
  </r>
  <r>
    <x v="380"/>
    <x v="24"/>
    <d v="2026-03-27T00:00:00"/>
    <s v="BH09324"/>
    <d v="2026-03-27T00:00:00"/>
    <n v="23078"/>
    <s v="P-005370797 - Satrafoods LÒ LU"/>
    <n v="641077"/>
    <n v="0"/>
    <n v="51286"/>
    <n v="692363"/>
    <s v="Bán hàng"/>
    <m/>
    <m/>
    <n v="0"/>
    <n v="692363"/>
    <n v="0"/>
    <n v="692363"/>
    <d v="2026-03-27T00:00:00"/>
    <m/>
    <d v="2026-03-27T00:00:00"/>
    <n v="0"/>
    <m/>
    <n v="13.560887268518854"/>
    <s v="Nợ quá hạn 30 ngày"/>
    <d v="2026-03-27T00:00:00"/>
    <d v="1899-12-30T00:00:00"/>
    <m/>
    <m/>
    <x v="14"/>
    <x v="14"/>
    <m/>
  </r>
  <r>
    <x v="380"/>
    <x v="24"/>
    <d v="2026-03-28T00:00:00"/>
    <s v="BH09361"/>
    <d v="2026-03-28T00:00:00"/>
    <n v="23134"/>
    <s v="P-005372376 - Satrafoods PHẠM VĂN HAI"/>
    <n v="780334"/>
    <n v="0"/>
    <n v="62427"/>
    <n v="842761"/>
    <s v="Bán hàng"/>
    <m/>
    <m/>
    <n v="0"/>
    <n v="842761"/>
    <n v="0"/>
    <n v="842761"/>
    <d v="2026-03-28T00:00:00"/>
    <m/>
    <d v="2026-03-28T00:00:00"/>
    <n v="0"/>
    <m/>
    <n v="12.560887268518854"/>
    <s v="Nợ quá hạn 30 ngày"/>
    <d v="2026-03-28T00:00:00"/>
    <d v="1899-12-30T00:00:00"/>
    <m/>
    <m/>
    <x v="14"/>
    <x v="14"/>
    <m/>
  </r>
  <r>
    <x v="380"/>
    <x v="24"/>
    <d v="2026-03-28T00:00:00"/>
    <s v="BH09363"/>
    <d v="2026-03-28T00:00:00"/>
    <n v="23136"/>
    <s v="P-005371616 - Satrafoods TRẦN VĂN MƯỜI"/>
    <n v="1005648"/>
    <n v="0"/>
    <n v="80452"/>
    <n v="1086100"/>
    <s v="Bán hàng"/>
    <m/>
    <m/>
    <n v="0"/>
    <n v="1086100"/>
    <n v="0"/>
    <n v="1086100"/>
    <d v="2026-03-28T00:00:00"/>
    <m/>
    <d v="2026-03-28T00:00:00"/>
    <n v="0"/>
    <m/>
    <n v="12.560887268518854"/>
    <s v="Nợ quá hạn 30 ngày"/>
    <d v="2026-03-28T00:00:00"/>
    <d v="1899-12-30T00:00:00"/>
    <m/>
    <m/>
    <x v="14"/>
    <x v="14"/>
    <m/>
  </r>
  <r>
    <x v="380"/>
    <x v="24"/>
    <d v="2026-03-28T00:00:00"/>
    <s v="BH09367"/>
    <d v="2026-03-28T00:00:00"/>
    <n v="23140"/>
    <s v="P-005370697 - Satrafoods NGUYỄN VĂN NI (CỦ CHI 8)"/>
    <n v="1299245"/>
    <n v="0"/>
    <n v="103940"/>
    <n v="1403185"/>
    <s v="Bán hàng"/>
    <m/>
    <m/>
    <n v="0"/>
    <n v="1403185"/>
    <n v="0"/>
    <n v="1403185"/>
    <d v="2026-03-28T00:00:00"/>
    <m/>
    <d v="2026-03-28T00:00:00"/>
    <n v="0"/>
    <m/>
    <n v="12.560887268518854"/>
    <s v="Nợ quá hạn 30 ngày"/>
    <d v="2026-03-28T00:00:00"/>
    <d v="1899-12-30T00:00:00"/>
    <m/>
    <m/>
    <x v="14"/>
    <x v="14"/>
    <m/>
  </r>
  <r>
    <x v="380"/>
    <x v="24"/>
    <d v="2026-03-28T00:00:00"/>
    <s v="BH09368"/>
    <d v="2026-03-28T00:00:00"/>
    <n v="23141"/>
    <s v="P-005370057 - Satrafoods 803 Tỉnh Lộ 7"/>
    <n v="3202272"/>
    <n v="0"/>
    <n v="256182"/>
    <n v="3458454"/>
    <s v="Bán hàng"/>
    <m/>
    <m/>
    <n v="0"/>
    <n v="3458454"/>
    <n v="0"/>
    <n v="3458454"/>
    <d v="2026-03-28T00:00:00"/>
    <m/>
    <d v="2026-03-28T00:00:00"/>
    <n v="0"/>
    <m/>
    <n v="12.560887268518854"/>
    <s v="Nợ quá hạn 30 ngày"/>
    <d v="2026-03-28T00:00:00"/>
    <d v="1899-12-30T00:00:00"/>
    <m/>
    <m/>
    <x v="14"/>
    <x v="14"/>
    <m/>
  </r>
  <r>
    <x v="380"/>
    <x v="24"/>
    <d v="2026-03-28T00:00:00"/>
    <s v="BH09373"/>
    <d v="2026-03-28T00:00:00"/>
    <n v="23121"/>
    <s v="P-005370390 - Satrafoods HƯƠNG LỘ 2 -2"/>
    <n v="763858"/>
    <n v="0"/>
    <n v="61109"/>
    <n v="824967"/>
    <s v="Bán hàng"/>
    <m/>
    <m/>
    <n v="0"/>
    <n v="824967"/>
    <n v="0"/>
    <n v="824967"/>
    <d v="2026-03-28T00:00:00"/>
    <m/>
    <d v="2026-03-28T00:00:00"/>
    <n v="0"/>
    <m/>
    <n v="12.560887268518854"/>
    <s v="Nợ quá hạn 30 ngày"/>
    <d v="2026-03-28T00:00:00"/>
    <d v="1899-12-30T00:00:00"/>
    <m/>
    <m/>
    <x v="14"/>
    <x v="14"/>
    <m/>
  </r>
  <r>
    <x v="375"/>
    <x v="0"/>
    <d v="2026-03-28T00:00:00"/>
    <s v="BH09550"/>
    <d v="2026-03-28T00:00:00"/>
    <n v="23143"/>
    <s v="P-000238706"/>
    <n v="1777732"/>
    <n v="0"/>
    <n v="142219"/>
    <n v="1919951"/>
    <s v="Bán hàng"/>
    <m/>
    <m/>
    <n v="0"/>
    <n v="1919951"/>
    <n v="0"/>
    <n v="1919951"/>
    <d v="2026-03-28T00:00:00"/>
    <m/>
    <d v="2026-03-28T00:00:00"/>
    <n v="0"/>
    <m/>
    <n v="12.560887268518854"/>
    <s v="Nợ quá hạn 30 ngày"/>
    <d v="2026-03-28T00:00:00"/>
    <d v="1899-12-30T00:00:00"/>
    <m/>
    <m/>
    <x v="0"/>
    <x v="0"/>
    <m/>
  </r>
  <r>
    <x v="380"/>
    <x v="24"/>
    <d v="2026-03-30T00:00:00"/>
    <s v="BH09579"/>
    <d v="2026-03-30T00:00:00"/>
    <n v="23177"/>
    <s v="P-005372174 - Satrafoods ĐINH ĐỨC THIỆN"/>
    <n v="467519"/>
    <n v="0"/>
    <n v="37402"/>
    <n v="504921"/>
    <s v="Bán hàng"/>
    <m/>
    <m/>
    <n v="0"/>
    <n v="504921"/>
    <n v="0"/>
    <n v="504921"/>
    <d v="2026-03-30T00:00:00"/>
    <m/>
    <d v="2026-03-30T00:00:00"/>
    <n v="0"/>
    <m/>
    <n v="10.560887268518854"/>
    <s v="Nợ quá hạn 30 ngày"/>
    <d v="2026-03-30T00:00:00"/>
    <d v="1899-12-30T00:00:00"/>
    <m/>
    <m/>
    <x v="14"/>
    <x v="14"/>
    <m/>
  </r>
  <r>
    <x v="183"/>
    <x v="17"/>
    <d v="2026-03-04T00:00:00"/>
    <s v="MDV00017"/>
    <d v="2026-03-04T00:00:00"/>
    <s v="1040"/>
    <s v="Chi phí trưng bày tháng 01/2026"/>
    <n v="77331"/>
    <n v="0"/>
    <n v="6186"/>
    <n v="83517"/>
    <s v="Giảm công nợ"/>
    <m/>
    <m/>
    <n v="0"/>
    <n v="-83517"/>
    <n v="0"/>
    <n v="-83517"/>
    <d v="2026-03-04T00:00:00"/>
    <m/>
    <d v="2026-03-04T00:00:00"/>
    <n v="0"/>
    <m/>
    <n v="36.560887268518854"/>
    <s v="Nợ quá hạn từ 30 ngày đến 60 ngày"/>
    <d v="2026-03-04T00:00:00"/>
    <d v="1899-12-30T00:00:00"/>
    <m/>
    <m/>
    <x v="7"/>
    <x v="7"/>
    <m/>
  </r>
  <r>
    <x v="183"/>
    <x v="17"/>
    <d v="2026-03-04T00:00:00"/>
    <s v="MDV00017"/>
    <d v="2026-03-04T00:00:00"/>
    <s v="1040"/>
    <s v="Chi phí quảng cáo  tháng 01/2026"/>
    <n v="77331"/>
    <n v="0"/>
    <n v="6186"/>
    <n v="83517"/>
    <s v="Giảm công nợ"/>
    <m/>
    <m/>
    <n v="0"/>
    <n v="-83517"/>
    <n v="0"/>
    <n v="-83517"/>
    <d v="2026-03-04T00:00:00"/>
    <m/>
    <d v="2026-03-04T00:00:00"/>
    <n v="0"/>
    <m/>
    <n v="36.560887268518854"/>
    <s v="Nợ quá hạn từ 30 ngày đến 60 ngày"/>
    <d v="2026-03-04T00:00:00"/>
    <d v="1899-12-30T00:00:00"/>
    <m/>
    <m/>
    <x v="7"/>
    <x v="7"/>
    <m/>
  </r>
  <r>
    <x v="183"/>
    <x v="17"/>
    <d v="2026-03-05T00:00:00"/>
    <s v="BH06907"/>
    <d v="2026-03-05T00:00:00"/>
    <s v="00015593"/>
    <s v="PO-76117 - FM5 104 Hai Bà Trưng"/>
    <n v="756682"/>
    <n v="0"/>
    <n v="60535"/>
    <n v="817217"/>
    <s v="Bán hàng"/>
    <m/>
    <m/>
    <n v="0"/>
    <n v="817217"/>
    <n v="0"/>
    <n v="817217"/>
    <d v="2026-03-05T00:00:00"/>
    <m/>
    <d v="2026-03-05T00:00:00"/>
    <n v="0"/>
    <m/>
    <n v="35.560887268518854"/>
    <s v="Nợ quá hạn từ 30 ngày đến 60 ngày"/>
    <d v="2026-03-05T00:00:00"/>
    <d v="1899-12-30T00:00:00"/>
    <m/>
    <m/>
    <x v="7"/>
    <x v="7"/>
    <m/>
  </r>
  <r>
    <x v="183"/>
    <x v="17"/>
    <d v="2026-03-05T00:00:00"/>
    <s v="BH06908"/>
    <d v="2026-03-05T00:00:00"/>
    <s v="00015595"/>
    <s v="PO-76118 - Farmers market DC01 - Nơ Trang Long"/>
    <n v="571574"/>
    <n v="0"/>
    <n v="45726"/>
    <n v="617300"/>
    <s v="Bán hàng"/>
    <m/>
    <m/>
    <n v="0"/>
    <n v="617300"/>
    <n v="0"/>
    <n v="617300"/>
    <d v="2026-03-05T00:00:00"/>
    <m/>
    <d v="2026-03-05T00:00:00"/>
    <n v="0"/>
    <m/>
    <n v="35.560887268518854"/>
    <s v="Nợ quá hạn từ 30 ngày đến 60 ngày"/>
    <d v="2026-03-05T00:00:00"/>
    <d v="1899-12-30T00:00:00"/>
    <m/>
    <m/>
    <x v="7"/>
    <x v="7"/>
    <m/>
  </r>
  <r>
    <x v="183"/>
    <x v="17"/>
    <d v="2026-03-05T00:00:00"/>
    <s v="BH06909"/>
    <d v="2026-03-05T00:00:00"/>
    <s v="00015596"/>
    <s v="PO-76116 - FM4 99 Hoàng Hoa Thám"/>
    <n v="768619"/>
    <n v="0"/>
    <n v="61490"/>
    <n v="830109"/>
    <s v="Bán hàng"/>
    <m/>
    <m/>
    <n v="0"/>
    <n v="830109"/>
    <n v="0"/>
    <n v="830109"/>
    <d v="2026-03-05T00:00:00"/>
    <m/>
    <d v="2026-03-05T00:00:00"/>
    <n v="0"/>
    <m/>
    <n v="35.560887268518854"/>
    <s v="Nợ quá hạn từ 30 ngày đến 60 ngày"/>
    <d v="2026-03-05T00:00:00"/>
    <d v="1899-12-30T00:00:00"/>
    <m/>
    <m/>
    <x v="7"/>
    <x v="7"/>
    <m/>
  </r>
  <r>
    <x v="183"/>
    <x v="17"/>
    <d v="2026-03-17T00:00:00"/>
    <s v="BH08464"/>
    <d v="2026-03-17T00:00:00"/>
    <s v="00019194"/>
    <s v="PO-78307 - Farmers market DC01 - Nơ Trang Long"/>
    <n v="579073"/>
    <n v="0"/>
    <n v="46326"/>
    <n v="625399"/>
    <s v="Bán hàng"/>
    <m/>
    <m/>
    <n v="0"/>
    <n v="625399"/>
    <n v="0"/>
    <n v="625399"/>
    <d v="2026-03-17T00:00:00"/>
    <m/>
    <d v="2026-03-17T00:00:00"/>
    <n v="0"/>
    <m/>
    <n v="23.560887268518854"/>
    <s v="Nợ quá hạn 30 ngày"/>
    <d v="2026-03-17T00:00:00"/>
    <d v="1899-12-30T00:00:00"/>
    <m/>
    <m/>
    <x v="7"/>
    <x v="7"/>
    <m/>
  </r>
  <r>
    <x v="230"/>
    <x v="32"/>
    <d v="2026-03-03T00:00:00"/>
    <s v="BC03/0003"/>
    <m/>
    <m/>
    <s v="CTCP TM Long Beach TT HD 3142"/>
    <n v="5191376"/>
    <n v="0"/>
    <n v="0"/>
    <n v="5191376"/>
    <s v="Giảm công nợ"/>
    <m/>
    <m/>
    <n v="0"/>
    <n v="-5191376"/>
    <n v="0"/>
    <n v="-5191376"/>
    <d v="2026-03-03T00:00:00"/>
    <m/>
    <d v="2026-03-03T00:00:00"/>
    <n v="0"/>
    <m/>
    <n v="37.560887268518854"/>
    <s v="Nợ quá hạn từ 30 ngày đến 60 ngày"/>
    <d v="2026-03-03T00:00:00"/>
    <d v="1899-12-30T00:00:00"/>
    <m/>
    <m/>
    <x v="16"/>
    <x v="16"/>
    <m/>
  </r>
  <r>
    <x v="230"/>
    <x v="32"/>
    <d v="2026-03-11T00:00:00"/>
    <s v="BH07753"/>
    <d v="2026-03-11T00:00:00"/>
    <s v="00017332"/>
    <s v="LONG BEACH 10/3"/>
    <n v="2567015"/>
    <n v="0"/>
    <n v="205361"/>
    <n v="2772376"/>
    <s v="Bán hàng"/>
    <m/>
    <m/>
    <n v="0"/>
    <n v="2772376"/>
    <n v="0"/>
    <n v="2772376"/>
    <d v="2026-03-11T00:00:00"/>
    <m/>
    <d v="2026-03-11T00:00:00"/>
    <n v="0"/>
    <m/>
    <n v="29.560887268518854"/>
    <s v="Nợ quá hạn 30 ngày"/>
    <d v="2026-03-11T00:00:00"/>
    <d v="1899-12-30T00:00:00"/>
    <m/>
    <m/>
    <x v="16"/>
    <x v="16"/>
    <m/>
  </r>
  <r>
    <x v="382"/>
    <x v="16"/>
    <d v="2026-03-02T00:00:00"/>
    <s v="BH18839"/>
    <d v="2026-03-02T00:00:00"/>
    <s v="00014689"/>
    <s v="A01VT20-70 - Cửa hàng OKONO Văn Trì"/>
    <n v="750894"/>
    <n v="0"/>
    <n v="60072"/>
    <n v="810966"/>
    <s v="Bán hàng"/>
    <m/>
    <m/>
    <n v="0"/>
    <n v="810966"/>
    <n v="0"/>
    <n v="810966"/>
    <d v="2026-03-02T00:00:00"/>
    <m/>
    <d v="2026-03-02T00:00:00"/>
    <n v="0"/>
    <m/>
    <n v="38.560887268518854"/>
    <s v="Nợ quá hạn từ 30 ngày đến 60 ngày"/>
    <d v="2026-03-02T00:00:00"/>
    <d v="1899-12-30T00:00:00"/>
    <m/>
    <m/>
    <x v="6"/>
    <x v="6"/>
    <m/>
  </r>
  <r>
    <x v="382"/>
    <x v="16"/>
    <d v="2026-03-02T00:00:00"/>
    <s v="BH18840"/>
    <d v="2026-03-02T00:00:00"/>
    <s v="00014690"/>
    <s v="A24LK75 - Cửa hàng OKONO La Khê"/>
    <n v="969531"/>
    <n v="0"/>
    <n v="77562"/>
    <n v="1047093"/>
    <s v="Bán hàng"/>
    <m/>
    <m/>
    <n v="0"/>
    <n v="1047093"/>
    <n v="0"/>
    <n v="1047093"/>
    <d v="2026-03-02T00:00:00"/>
    <m/>
    <d v="2026-03-02T00:00:00"/>
    <n v="0"/>
    <m/>
    <n v="38.560887268518854"/>
    <s v="Nợ quá hạn từ 30 ngày đến 60 ngày"/>
    <d v="2026-03-02T00:00:00"/>
    <d v="1899-12-30T00:00:00"/>
    <m/>
    <m/>
    <x v="6"/>
    <x v="6"/>
    <m/>
  </r>
  <r>
    <x v="382"/>
    <x v="16"/>
    <d v="2026-03-02T00:00:00"/>
    <s v="BH18841"/>
    <d v="2026-03-02T00:00:00"/>
    <s v="00014691"/>
    <s v="A12TV18 - Cửa hàng OKONO Trung Văn"/>
    <n v="1701635"/>
    <n v="0"/>
    <n v="136131"/>
    <n v="1837766"/>
    <s v="Bán hàng"/>
    <m/>
    <m/>
    <n v="0"/>
    <n v="1837766"/>
    <n v="0"/>
    <n v="1837766"/>
    <d v="2026-03-02T00:00:00"/>
    <m/>
    <d v="2026-03-02T00:00:00"/>
    <n v="0"/>
    <m/>
    <n v="38.560887268518854"/>
    <s v="Nợ quá hạn từ 30 ngày đến 60 ngày"/>
    <d v="2026-03-02T00:00:00"/>
    <d v="1899-12-30T00:00:00"/>
    <m/>
    <m/>
    <x v="6"/>
    <x v="6"/>
    <m/>
  </r>
  <r>
    <x v="382"/>
    <x v="16"/>
    <d v="2026-03-02T00:00:00"/>
    <s v="BH18842"/>
    <d v="2026-03-02T00:00:00"/>
    <s v="00014692"/>
    <s v="A16YX85 - Cửa hàng OKONO Yên Xá"/>
    <n v="426926"/>
    <n v="0"/>
    <n v="34154"/>
    <n v="461080"/>
    <s v="Bán hàng"/>
    <m/>
    <m/>
    <n v="0"/>
    <n v="461080"/>
    <n v="0"/>
    <n v="461080"/>
    <d v="2026-03-02T00:00:00"/>
    <m/>
    <d v="2026-03-02T00:00:00"/>
    <n v="0"/>
    <m/>
    <n v="38.560887268518854"/>
    <s v="Nợ quá hạn từ 30 ngày đến 60 ngày"/>
    <d v="2026-03-02T00:00:00"/>
    <d v="1899-12-30T00:00:00"/>
    <m/>
    <m/>
    <x v="6"/>
    <x v="6"/>
    <m/>
  </r>
  <r>
    <x v="382"/>
    <x v="16"/>
    <d v="2026-03-05T00:00:00"/>
    <s v="BH20112"/>
    <d v="2026-03-05T00:00:00"/>
    <s v="00015627"/>
    <s v="A30HC70 - Cửa hàng OKONO Hoàng Cầu"/>
    <n v="950940"/>
    <n v="0"/>
    <n v="76075"/>
    <n v="1027015"/>
    <s v="Bán hàng"/>
    <m/>
    <m/>
    <n v="0"/>
    <n v="1027015"/>
    <n v="0"/>
    <n v="1027015"/>
    <d v="2026-03-05T00:00:00"/>
    <m/>
    <d v="2026-03-05T00:00:00"/>
    <n v="0"/>
    <m/>
    <n v="35.560887268518854"/>
    <s v="Nợ quá hạn từ 30 ngày đến 60 ngày"/>
    <d v="2026-03-05T00:00:00"/>
    <d v="1899-12-30T00:00:00"/>
    <m/>
    <m/>
    <x v="6"/>
    <x v="6"/>
    <m/>
  </r>
  <r>
    <x v="382"/>
    <x v="16"/>
    <d v="2026-03-05T00:00:00"/>
    <s v="BH20114"/>
    <d v="2026-03-05T00:00:00"/>
    <s v="00015628"/>
    <s v="A14TD32 - Cửa hàng OKONO Trần Điền"/>
    <n v="940079"/>
    <n v="0"/>
    <n v="75206"/>
    <n v="1015285"/>
    <s v="Bán hàng"/>
    <m/>
    <m/>
    <n v="0"/>
    <n v="1015285"/>
    <n v="0"/>
    <n v="1015285"/>
    <d v="2026-03-05T00:00:00"/>
    <m/>
    <d v="2026-03-05T00:00:00"/>
    <n v="0"/>
    <m/>
    <n v="35.560887268518854"/>
    <s v="Nợ quá hạn từ 30 ngày đến 60 ngày"/>
    <d v="2026-03-05T00:00:00"/>
    <d v="1899-12-30T00:00:00"/>
    <m/>
    <m/>
    <x v="6"/>
    <x v="6"/>
    <m/>
  </r>
  <r>
    <x v="382"/>
    <x v="16"/>
    <d v="2026-03-05T00:00:00"/>
    <s v="BH20115"/>
    <d v="2026-03-05T00:00:00"/>
    <s v="00015629"/>
    <s v="A16YX85 - Cửa hàng OKONO Yên Xá"/>
    <n v="4209070"/>
    <n v="0"/>
    <n v="336726"/>
    <n v="4545796"/>
    <s v="Bán hàng"/>
    <m/>
    <m/>
    <n v="0"/>
    <n v="4545796"/>
    <n v="0"/>
    <n v="4545796"/>
    <d v="2026-03-05T00:00:00"/>
    <m/>
    <d v="2026-03-05T00:00:00"/>
    <n v="0"/>
    <m/>
    <n v="35.560887268518854"/>
    <s v="Nợ quá hạn từ 30 ngày đến 60 ngày"/>
    <d v="2026-03-05T00:00:00"/>
    <d v="1899-12-30T00:00:00"/>
    <m/>
    <m/>
    <x v="6"/>
    <x v="6"/>
    <m/>
  </r>
  <r>
    <x v="382"/>
    <x v="16"/>
    <d v="2026-03-11T00:00:00"/>
    <s v="MDV00019"/>
    <d v="2026-03-11T00:00:00"/>
    <s v="59"/>
    <s v="Hỗ trợ bán hàng tháng 10/2025"/>
    <n v="141209"/>
    <n v="0"/>
    <n v="11296"/>
    <n v="152505"/>
    <s v="Giảm công nợ"/>
    <m/>
    <m/>
    <n v="0"/>
    <n v="-152505"/>
    <n v="0"/>
    <n v="-152505"/>
    <d v="2026-03-11T00:00:00"/>
    <m/>
    <d v="2026-03-11T00:00:00"/>
    <n v="0"/>
    <m/>
    <n v="29.560887268518854"/>
    <s v="Nợ quá hạn 30 ngày"/>
    <d v="2026-03-11T00:00:00"/>
    <d v="1899-12-30T00:00:00"/>
    <m/>
    <m/>
    <x v="6"/>
    <x v="6"/>
    <m/>
  </r>
  <r>
    <x v="382"/>
    <x v="16"/>
    <d v="2026-03-11T00:00:00"/>
    <s v="MDV00019"/>
    <d v="2026-03-11T00:00:00"/>
    <s v="59"/>
    <s v="Hỗ trợ marketing  tháng 10/2025"/>
    <n v="141209"/>
    <n v="0"/>
    <n v="11297"/>
    <n v="152506"/>
    <s v="Giảm công nợ"/>
    <m/>
    <m/>
    <n v="0"/>
    <n v="-152506"/>
    <n v="0"/>
    <n v="-152506"/>
    <d v="2026-03-11T00:00:00"/>
    <m/>
    <d v="2026-03-11T00:00:00"/>
    <n v="0"/>
    <m/>
    <n v="29.560887268518854"/>
    <s v="Nợ quá hạn 30 ngày"/>
    <d v="2026-03-11T00:00:00"/>
    <d v="1899-12-30T00:00:00"/>
    <m/>
    <m/>
    <x v="6"/>
    <x v="6"/>
    <m/>
  </r>
  <r>
    <x v="382"/>
    <x v="16"/>
    <d v="2026-03-25T00:00:00"/>
    <s v="BC03/0059"/>
    <m/>
    <m/>
    <s v="OKONO THANH TOAN"/>
    <n v="29296971"/>
    <n v="0"/>
    <n v="0"/>
    <n v="29296971"/>
    <s v="Giảm công nợ"/>
    <m/>
    <m/>
    <n v="0"/>
    <n v="-29296971"/>
    <n v="0"/>
    <n v="-29296971"/>
    <d v="2026-03-25T00:00:00"/>
    <m/>
    <d v="2026-03-25T00:00:00"/>
    <n v="0"/>
    <m/>
    <n v="15.560887268518854"/>
    <s v="Nợ quá hạn 30 ngày"/>
    <d v="2026-03-25T00:00:00"/>
    <d v="1899-12-30T00:00:00"/>
    <m/>
    <m/>
    <x v="6"/>
    <x v="6"/>
    <m/>
  </r>
  <r>
    <x v="382"/>
    <x v="16"/>
    <d v="2026-03-25T00:00:00"/>
    <s v="MDV00020"/>
    <d v="2026-03-25T00:00:00"/>
    <s v="77"/>
    <s v="Hỗ trợ bán hàng tháng 12/2025"/>
    <n v="281907"/>
    <n v="0"/>
    <n v="22552"/>
    <n v="304459"/>
    <s v="Giảm công nợ"/>
    <m/>
    <m/>
    <n v="0"/>
    <n v="-304459"/>
    <n v="0"/>
    <n v="-304459"/>
    <d v="2026-03-25T00:00:00"/>
    <m/>
    <d v="2026-03-25T00:00:00"/>
    <n v="0"/>
    <m/>
    <n v="15.560887268518854"/>
    <s v="Nợ quá hạn 30 ngày"/>
    <d v="2026-03-25T00:00:00"/>
    <d v="1899-12-30T00:00:00"/>
    <m/>
    <m/>
    <x v="6"/>
    <x v="6"/>
    <m/>
  </r>
  <r>
    <x v="382"/>
    <x v="16"/>
    <d v="2026-03-25T00:00:00"/>
    <s v="MDV00020"/>
    <d v="2026-03-25T00:00:00"/>
    <s v="77"/>
    <s v="Hỗ trợ marketing  tháng 12/2025"/>
    <n v="281907"/>
    <n v="0"/>
    <n v="22552"/>
    <n v="304459"/>
    <s v="Giảm công nợ"/>
    <m/>
    <m/>
    <n v="0"/>
    <n v="-304459"/>
    <n v="0"/>
    <n v="-304459"/>
    <d v="2026-03-25T00:00:00"/>
    <m/>
    <d v="2026-03-25T00:00:00"/>
    <n v="0"/>
    <m/>
    <n v="15.560887268518854"/>
    <s v="Nợ quá hạn 30 ngày"/>
    <d v="2026-03-25T00:00:00"/>
    <d v="1899-12-30T00:00:00"/>
    <m/>
    <m/>
    <x v="6"/>
    <x v="6"/>
    <m/>
  </r>
  <r>
    <x v="382"/>
    <x v="16"/>
    <d v="2026-03-25T00:00:00"/>
    <s v="MDV00021"/>
    <d v="2026-03-25T00:00:00"/>
    <s v="80"/>
    <s v="Phí tạo mã mới"/>
    <n v="500000"/>
    <n v="0"/>
    <n v="40000"/>
    <n v="540000"/>
    <s v="Giảm công nợ"/>
    <m/>
    <m/>
    <n v="0"/>
    <n v="-540000"/>
    <n v="0"/>
    <n v="-540000"/>
    <d v="2026-03-25T00:00:00"/>
    <m/>
    <d v="2026-03-25T00:00:00"/>
    <n v="0"/>
    <m/>
    <n v="15.560887268518854"/>
    <s v="Nợ quá hạn 30 ngày"/>
    <d v="2026-03-25T00:00:00"/>
    <d v="1899-12-30T00:00:00"/>
    <m/>
    <m/>
    <x v="6"/>
    <x v="6"/>
    <m/>
  </r>
  <r>
    <x v="231"/>
    <x v="53"/>
    <d v="2026-03-01T00:00:00"/>
    <s v="BH06863"/>
    <d v="2026-03-04T00:00:00"/>
    <s v="00015540"/>
    <s v="PG0000B3Y1"/>
    <n v="5251050"/>
    <n v="0"/>
    <n v="420084"/>
    <n v="5671134"/>
    <s v="Bán hàng"/>
    <m/>
    <m/>
    <n v="0"/>
    <n v="5671134"/>
    <n v="0"/>
    <n v="5671134"/>
    <d v="2026-03-04T00:00:00"/>
    <m/>
    <d v="2026-03-04T00:00:00"/>
    <n v="0"/>
    <m/>
    <n v="36.560887268518854"/>
    <s v="Nợ quá hạn từ 30 ngày đến 60 ngày"/>
    <d v="2026-03-04T00:00:00"/>
    <d v="1899-12-30T00:00:00"/>
    <m/>
    <m/>
    <x v="17"/>
    <x v="17"/>
    <m/>
  </r>
  <r>
    <x v="232"/>
    <x v="54"/>
    <d v="2026-03-01T00:00:00"/>
    <s v="BH06864"/>
    <d v="2026-03-04T00:00:00"/>
    <s v="00015541"/>
    <s v="PG0000B3UO"/>
    <n v="1247700"/>
    <n v="0"/>
    <n v="99816"/>
    <n v="1347516"/>
    <s v="Bán hàng"/>
    <m/>
    <m/>
    <n v="0"/>
    <n v="1347516"/>
    <n v="0"/>
    <n v="1347516"/>
    <d v="2026-03-04T00:00:00"/>
    <m/>
    <d v="2026-03-04T00:00:00"/>
    <n v="0"/>
    <m/>
    <n v="36.560887268518854"/>
    <s v="Nợ quá hạn từ 30 ngày đến 60 ngày"/>
    <d v="2026-03-04T00:00:00"/>
    <d v="1899-12-30T00:00:00"/>
    <m/>
    <m/>
    <x v="17"/>
    <x v="17"/>
    <m/>
  </r>
  <r>
    <x v="231"/>
    <x v="53"/>
    <d v="2026-03-01T00:00:00"/>
    <s v="BH06865"/>
    <d v="2026-03-04T00:00:00"/>
    <s v="00015542"/>
    <s v="PG0000B50Y"/>
    <n v="2055288"/>
    <n v="0"/>
    <n v="164423"/>
    <n v="2219711"/>
    <s v="Bán hàng"/>
    <m/>
    <m/>
    <n v="0"/>
    <n v="2219711"/>
    <n v="0"/>
    <n v="2219711"/>
    <d v="2026-03-04T00:00:00"/>
    <m/>
    <d v="2026-03-04T00:00:00"/>
    <n v="0"/>
    <m/>
    <n v="36.560887268518854"/>
    <s v="Nợ quá hạn từ 30 ngày đến 60 ngày"/>
    <d v="2026-03-04T00:00:00"/>
    <d v="1899-12-30T00:00:00"/>
    <m/>
    <m/>
    <x v="17"/>
    <x v="17"/>
    <m/>
  </r>
  <r>
    <x v="232"/>
    <x v="54"/>
    <d v="2026-03-01T00:00:00"/>
    <s v="BH06866"/>
    <d v="2026-03-04T00:00:00"/>
    <s v="00015544"/>
    <s v="PG0000B4XO"/>
    <n v="898074"/>
    <n v="0"/>
    <n v="71846"/>
    <n v="969920"/>
    <s v="Bán hàng"/>
    <m/>
    <m/>
    <n v="0"/>
    <n v="969920"/>
    <n v="0"/>
    <n v="969920"/>
    <d v="2026-03-04T00:00:00"/>
    <m/>
    <d v="2026-03-04T00:00:00"/>
    <n v="0"/>
    <m/>
    <n v="36.560887268518854"/>
    <s v="Nợ quá hạn từ 30 ngày đến 60 ngày"/>
    <d v="2026-03-04T00:00:00"/>
    <d v="1899-12-30T00:00:00"/>
    <m/>
    <m/>
    <x v="17"/>
    <x v="17"/>
    <m/>
  </r>
  <r>
    <x v="235"/>
    <x v="110"/>
    <d v="2026-03-01T00:00:00"/>
    <s v="BH19409"/>
    <d v="2026-03-03T00:00:00"/>
    <s v="00014808"/>
    <s v="PG0000B4G4"/>
    <n v="120636"/>
    <n v="0"/>
    <n v="9651"/>
    <n v="130287"/>
    <s v="Bán hàng"/>
    <m/>
    <m/>
    <n v="0"/>
    <n v="130287"/>
    <n v="0"/>
    <n v="130287"/>
    <d v="2026-03-03T00:00:00"/>
    <m/>
    <d v="2026-03-03T00:00:00"/>
    <n v="0"/>
    <m/>
    <n v="37.560887268518854"/>
    <s v="Nợ quá hạn từ 30 ngày đến 60 ngày"/>
    <d v="2026-03-03T00:00:00"/>
    <d v="1899-12-30T00:00:00"/>
    <m/>
    <m/>
    <x v="17"/>
    <x v="17"/>
    <m/>
  </r>
  <r>
    <x v="235"/>
    <x v="110"/>
    <d v="2026-03-01T00:00:00"/>
    <s v="BH19415"/>
    <d v="2026-03-03T00:00:00"/>
    <s v="00014807"/>
    <s v="PG0000B469"/>
    <n v="318348"/>
    <n v="0"/>
    <n v="25468"/>
    <n v="343816"/>
    <s v="Bán hàng"/>
    <m/>
    <m/>
    <n v="0"/>
    <n v="343816"/>
    <n v="0"/>
    <n v="343816"/>
    <d v="2026-03-03T00:00:00"/>
    <m/>
    <d v="2026-03-03T00:00:00"/>
    <n v="0"/>
    <m/>
    <n v="37.560887268518854"/>
    <s v="Nợ quá hạn từ 30 ngày đến 60 ngày"/>
    <d v="2026-03-03T00:00:00"/>
    <d v="1899-12-30T00:00:00"/>
    <m/>
    <m/>
    <x v="17"/>
    <x v="17"/>
    <m/>
  </r>
  <r>
    <x v="231"/>
    <x v="53"/>
    <d v="2026-03-01T00:00:00"/>
    <s v="SG/HTRS107601MQ"/>
    <d v="2026-03-01T00:00:00"/>
    <m/>
    <s v="ĐÃ KIỂM TRA - HÀNG TRẢ - PHIẾU : RS107601MQ - TÒA S3.05 VINHOMES GRAND PARK , NGUYỄN XIỂN"/>
    <n v="30884"/>
    <n v="0"/>
    <n v="2471"/>
    <n v="33355"/>
    <s v="Hàng trả"/>
    <m/>
    <m/>
    <n v="0"/>
    <n v="-33355"/>
    <n v="0"/>
    <n v="-33355"/>
    <d v="2026-03-01T00:00:00"/>
    <m/>
    <d v="2026-03-01T00:00:00"/>
    <n v="0"/>
    <m/>
    <n v="39.560887268518854"/>
    <s v="Nợ quá hạn từ 30 ngày đến 60 ngày"/>
    <d v="2026-03-01T00:00:00"/>
    <d v="1899-12-30T00:00:00"/>
    <m/>
    <m/>
    <x v="17"/>
    <x v="17"/>
    <m/>
  </r>
  <r>
    <x v="231"/>
    <x v="53"/>
    <d v="2026-03-01T00:00:00"/>
    <s v="SG/HTRS1172006X"/>
    <d v="2026-03-01T00:00:00"/>
    <m/>
    <s v="ĐÃ KIỂM TRA - HÀNG TRẢ - PHIẾU : RS1172006X - SỐ 6 ĐƯỜNG PHAN BỘI CHÂU"/>
    <n v="33518"/>
    <n v="0"/>
    <n v="2681"/>
    <n v="36199"/>
    <s v="Hàng trả"/>
    <m/>
    <m/>
    <n v="0"/>
    <n v="-36199"/>
    <n v="0"/>
    <n v="-36199"/>
    <d v="2026-03-01T00:00:00"/>
    <m/>
    <d v="2026-03-01T00:00:00"/>
    <n v="0"/>
    <m/>
    <n v="39.560887268518854"/>
    <s v="Nợ quá hạn từ 30 ngày đến 60 ngày"/>
    <d v="2026-03-01T00:00:00"/>
    <d v="1899-12-30T00:00:00"/>
    <m/>
    <m/>
    <x v="17"/>
    <x v="17"/>
    <m/>
  </r>
  <r>
    <x v="231"/>
    <x v="53"/>
    <d v="2026-03-01T00:00:00"/>
    <s v="SG/HTRS11720071"/>
    <d v="2026-03-01T00:00:00"/>
    <m/>
    <s v="ĐÃ KIỂM TRA - HÀNG TRẢ - PHIẾU : RS11720071 - SỐ 6 ĐƯỜNG PHAN BỘI CHÂU"/>
    <n v="16759"/>
    <n v="0"/>
    <n v="1341"/>
    <n v="18100"/>
    <s v="Hàng trả"/>
    <m/>
    <m/>
    <n v="0"/>
    <n v="-18100"/>
    <n v="0"/>
    <n v="-18100"/>
    <d v="2026-03-01T00:00:00"/>
    <m/>
    <d v="2026-03-01T00:00:00"/>
    <n v="0"/>
    <m/>
    <n v="39.560887268518854"/>
    <s v="Nợ quá hạn từ 30 ngày đến 60 ngày"/>
    <d v="2026-03-01T00:00:00"/>
    <d v="1899-12-30T00:00:00"/>
    <m/>
    <m/>
    <x v="17"/>
    <x v="17"/>
    <m/>
  </r>
  <r>
    <x v="231"/>
    <x v="53"/>
    <d v="2026-03-01T00:00:00"/>
    <s v="SG/HTRS11720077"/>
    <d v="2026-03-01T00:00:00"/>
    <m/>
    <s v="ĐÃ KIỂM TRA - HÀNG TRẢ - PHIẾU : RS11720077 - SỐ 6 DƯỜNG PHAN BỘI CHÂU"/>
    <n v="30884"/>
    <n v="0"/>
    <n v="2471"/>
    <n v="33355"/>
    <s v="Hàng trả"/>
    <m/>
    <m/>
    <n v="0"/>
    <n v="-33355"/>
    <n v="0"/>
    <n v="-33355"/>
    <d v="2026-03-01T00:00:00"/>
    <m/>
    <d v="2026-03-01T00:00:00"/>
    <n v="0"/>
    <m/>
    <n v="39.560887268518854"/>
    <s v="Nợ quá hạn từ 30 ngày đến 60 ngày"/>
    <d v="2026-03-01T00:00:00"/>
    <d v="1899-12-30T00:00:00"/>
    <m/>
    <m/>
    <x v="17"/>
    <x v="17"/>
    <m/>
  </r>
  <r>
    <x v="231"/>
    <x v="53"/>
    <d v="2026-03-02T00:00:00"/>
    <s v="BC03/0020"/>
    <m/>
    <m/>
    <s v="SSV thanh toan mua HH T01 2026"/>
    <n v="39731590"/>
    <n v="0"/>
    <n v="0"/>
    <n v="39731590"/>
    <s v="Giảm công nợ"/>
    <m/>
    <m/>
    <n v="0"/>
    <n v="-39731590"/>
    <n v="0"/>
    <n v="-39731590"/>
    <d v="2026-03-02T00:00:00"/>
    <m/>
    <d v="2026-03-02T00:00:00"/>
    <n v="0"/>
    <m/>
    <n v="38.560887268518854"/>
    <s v="Nợ quá hạn từ 30 ngày đến 60 ngày"/>
    <d v="2026-03-02T00:00:00"/>
    <d v="1899-12-30T00:00:00"/>
    <m/>
    <m/>
    <x v="17"/>
    <x v="17"/>
    <m/>
  </r>
  <r>
    <x v="235"/>
    <x v="110"/>
    <d v="2026-03-03T00:00:00"/>
    <s v="BH21273"/>
    <d v="2026-03-10T00:00:00"/>
    <s v="00017311"/>
    <s v="PG0000B66P"/>
    <n v="201060"/>
    <n v="0"/>
    <n v="16085"/>
    <n v="217145"/>
    <s v="Bán hàng"/>
    <m/>
    <m/>
    <n v="0"/>
    <n v="217145"/>
    <n v="0"/>
    <n v="217145"/>
    <d v="2026-03-10T00:00:00"/>
    <m/>
    <d v="2026-03-10T00:00:00"/>
    <n v="0"/>
    <m/>
    <n v="30.560887268518854"/>
    <s v="Nợ quá hạn từ 30 ngày đến 60 ngày"/>
    <d v="2026-03-10T00:00:00"/>
    <d v="1899-12-30T00:00:00"/>
    <m/>
    <m/>
    <x v="17"/>
    <x v="17"/>
    <m/>
  </r>
  <r>
    <x v="231"/>
    <x v="53"/>
    <d v="2026-03-03T00:00:00"/>
    <s v="SG/HTRS106201JI"/>
    <d v="2026-03-03T00:00:00"/>
    <m/>
    <s v="ĐÃ KIỂM TRA - HÀNG TRẢ - PHIẾU: RS106201JI - SỐ 2 DƯỜNG C"/>
    <n v="30884"/>
    <n v="0"/>
    <n v="2471"/>
    <n v="33355"/>
    <s v="Hàng trả"/>
    <m/>
    <m/>
    <n v="0"/>
    <n v="-33355"/>
    <n v="0"/>
    <n v="-33355"/>
    <d v="2026-03-03T00:00:00"/>
    <m/>
    <d v="2026-03-03T00:00:00"/>
    <n v="0"/>
    <m/>
    <n v="37.560887268518854"/>
    <s v="Nợ quá hạn từ 30 ngày đến 60 ngày"/>
    <d v="2026-03-03T00:00:00"/>
    <d v="1899-12-30T00:00:00"/>
    <m/>
    <m/>
    <x v="17"/>
    <x v="17"/>
    <m/>
  </r>
  <r>
    <x v="231"/>
    <x v="53"/>
    <d v="2026-03-04T00:00:00"/>
    <s v="BH07786"/>
    <d v="2026-03-11T00:00:00"/>
    <s v="00017757"/>
    <s v="PG0000B6FF"/>
    <n v="3542022"/>
    <n v="0"/>
    <n v="283362"/>
    <n v="3825384"/>
    <s v="Bán hàng"/>
    <m/>
    <m/>
    <n v="0"/>
    <n v="3825384"/>
    <n v="0"/>
    <n v="3825384"/>
    <d v="2026-03-11T00:00:00"/>
    <m/>
    <d v="2026-03-11T00:00:00"/>
    <n v="0"/>
    <m/>
    <n v="29.560887268518854"/>
    <s v="Nợ quá hạn 30 ngày"/>
    <d v="2026-03-11T00:00:00"/>
    <d v="1899-12-30T00:00:00"/>
    <m/>
    <m/>
    <x v="17"/>
    <x v="17"/>
    <m/>
  </r>
  <r>
    <x v="232"/>
    <x v="54"/>
    <d v="2026-03-04T00:00:00"/>
    <s v="BH07787"/>
    <d v="2026-03-11T00:00:00"/>
    <s v="00017758"/>
    <s v="PG0000B6C4"/>
    <n v="20106"/>
    <n v="0"/>
    <n v="1608"/>
    <n v="21714"/>
    <s v="Bán hàng"/>
    <m/>
    <m/>
    <n v="0"/>
    <n v="21714"/>
    <n v="0"/>
    <n v="21714"/>
    <d v="2026-03-11T00:00:00"/>
    <m/>
    <d v="2026-03-11T00:00:00"/>
    <n v="0"/>
    <m/>
    <n v="29.560887268518854"/>
    <s v="Nợ quá hạn 30 ngày"/>
    <d v="2026-03-11T00:00:00"/>
    <d v="1899-12-30T00:00:00"/>
    <m/>
    <m/>
    <x v="17"/>
    <x v="17"/>
    <m/>
  </r>
  <r>
    <x v="235"/>
    <x v="110"/>
    <d v="2026-03-04T00:00:00"/>
    <s v="BH21274"/>
    <d v="2026-03-10T00:00:00"/>
    <s v="00017312"/>
    <s v="PG0000B6NO"/>
    <n v="318348"/>
    <n v="0"/>
    <n v="25468"/>
    <n v="343816"/>
    <s v="Bán hàng"/>
    <m/>
    <m/>
    <n v="0"/>
    <n v="343816"/>
    <n v="0"/>
    <n v="343816"/>
    <d v="2026-03-10T00:00:00"/>
    <m/>
    <d v="2026-03-10T00:00:00"/>
    <n v="0"/>
    <m/>
    <n v="30.560887268518854"/>
    <s v="Nợ quá hạn từ 30 ngày đến 60 ngày"/>
    <d v="2026-03-10T00:00:00"/>
    <d v="1899-12-30T00:00:00"/>
    <m/>
    <m/>
    <x v="17"/>
    <x v="17"/>
    <m/>
  </r>
  <r>
    <x v="231"/>
    <x v="53"/>
    <d v="2026-03-04T00:00:00"/>
    <s v="SG/HT1157004H"/>
    <d v="2026-03-04T00:00:00"/>
    <m/>
    <s v="ĐÃ KIỂM TRA - HÀNG TRẢ - PHIẾU: RS1157004H - SAIGON SOUTH RESIDENCE"/>
    <n v="16759"/>
    <n v="0"/>
    <n v="1341"/>
    <n v="18100"/>
    <s v="Hàng trả"/>
    <m/>
    <m/>
    <n v="0"/>
    <n v="-18100"/>
    <n v="0"/>
    <n v="-18100"/>
    <d v="2026-03-04T00:00:00"/>
    <m/>
    <d v="2026-03-04T00:00:00"/>
    <n v="0"/>
    <m/>
    <n v="36.560887268518854"/>
    <s v="Nợ quá hạn từ 30 ngày đến 60 ngày"/>
    <d v="2026-03-04T00:00:00"/>
    <d v="1899-12-30T00:00:00"/>
    <m/>
    <m/>
    <x v="17"/>
    <x v="17"/>
    <m/>
  </r>
  <r>
    <x v="231"/>
    <x v="53"/>
    <d v="2026-03-04T00:00:00"/>
    <s v="SG/HTRS1033025T"/>
    <d v="2026-03-04T00:00:00"/>
    <m/>
    <s v="ĐÃ KIỂM TRA - HÀNG TRẢ - PHIẾU: RS1033025T - SỐ 108-112B-114 HỒNG HÀ"/>
    <n v="212232"/>
    <n v="0"/>
    <n v="16979"/>
    <n v="229211"/>
    <s v="Hàng trả"/>
    <m/>
    <m/>
    <n v="0"/>
    <n v="-229211"/>
    <n v="0"/>
    <n v="-229211"/>
    <d v="2026-03-04T00:00:00"/>
    <m/>
    <d v="2026-03-04T00:00:00"/>
    <n v="0"/>
    <m/>
    <n v="36.560887268518854"/>
    <s v="Nợ quá hạn từ 30 ngày đến 60 ngày"/>
    <d v="2026-03-04T00:00:00"/>
    <d v="1899-12-30T00:00:00"/>
    <m/>
    <m/>
    <x v="17"/>
    <x v="17"/>
    <m/>
  </r>
  <r>
    <x v="231"/>
    <x v="53"/>
    <d v="2026-03-04T00:00:00"/>
    <s v="SG/HTRS1033026N"/>
    <d v="2026-03-04T00:00:00"/>
    <m/>
    <s v="ĐÃ KIỂM TRA - HÀNG TRẢ - PHIẾU: RS1033026N - SỐ 108-112B-114 HỒNG HÀ"/>
    <n v="16759"/>
    <n v="0"/>
    <n v="1341"/>
    <n v="18100"/>
    <s v="Hàng trả"/>
    <m/>
    <m/>
    <n v="0"/>
    <n v="-18100"/>
    <n v="0"/>
    <n v="-18100"/>
    <d v="2026-03-04T00:00:00"/>
    <m/>
    <d v="2026-03-04T00:00:00"/>
    <n v="0"/>
    <m/>
    <n v="36.560887268518854"/>
    <s v="Nợ quá hạn từ 30 ngày đến 60 ngày"/>
    <d v="2026-03-04T00:00:00"/>
    <d v="1899-12-30T00:00:00"/>
    <m/>
    <m/>
    <x v="17"/>
    <x v="17"/>
    <m/>
  </r>
  <r>
    <x v="231"/>
    <x v="53"/>
    <d v="2026-03-04T00:00:00"/>
    <s v="SG/HTRS1033026X"/>
    <d v="2026-03-04T00:00:00"/>
    <m/>
    <s v="ĐÃ KIỂM TRA - HÀNG TRẢ - PHIẾU: RS1033026X - SỐ 108-112B-114 HỒNG HÀ"/>
    <n v="61768"/>
    <n v="0"/>
    <n v="4941"/>
    <n v="66709"/>
    <s v="Hàng trả"/>
    <m/>
    <m/>
    <n v="0"/>
    <n v="-66709"/>
    <n v="0"/>
    <n v="-66709"/>
    <d v="2026-03-04T00:00:00"/>
    <m/>
    <d v="2026-03-04T00:00:00"/>
    <n v="0"/>
    <m/>
    <n v="36.560887268518854"/>
    <s v="Nợ quá hạn từ 30 ngày đến 60 ngày"/>
    <d v="2026-03-04T00:00:00"/>
    <d v="1899-12-30T00:00:00"/>
    <m/>
    <m/>
    <x v="17"/>
    <x v="17"/>
    <m/>
  </r>
  <r>
    <x v="231"/>
    <x v="53"/>
    <d v="2026-03-04T00:00:00"/>
    <s v="SG/HTRS1156008T"/>
    <d v="2026-03-04T00:00:00"/>
    <m/>
    <s v="ĐÃ KIỂM TRA - HÀNG TRẢ - PHIẾU: RS1156008T - SÔ 72 ĐƯỜNG SỐ 2, HƯNG GIA 5"/>
    <n v="126170"/>
    <n v="0"/>
    <n v="10094"/>
    <n v="136264"/>
    <s v="Hàng trả"/>
    <m/>
    <m/>
    <n v="0"/>
    <n v="-136264"/>
    <n v="0"/>
    <n v="-136264"/>
    <d v="2026-03-04T00:00:00"/>
    <m/>
    <d v="2026-03-04T00:00:00"/>
    <n v="0"/>
    <m/>
    <n v="36.560887268518854"/>
    <s v="Nợ quá hạn từ 30 ngày đến 60 ngày"/>
    <d v="2026-03-04T00:00:00"/>
    <d v="1899-12-30T00:00:00"/>
    <m/>
    <m/>
    <x v="17"/>
    <x v="17"/>
    <m/>
  </r>
  <r>
    <x v="231"/>
    <x v="53"/>
    <d v="2026-03-04T00:00:00"/>
    <s v="SG/HTRS1156008U"/>
    <d v="2026-03-04T00:00:00"/>
    <m/>
    <s v="ĐÃ KIỂM TRA - HÀNG TRẢ - PHIẾU: RS1156008U - HƯNG GIA 5-72 STREET 2 D7"/>
    <n v="30884"/>
    <n v="0"/>
    <n v="2471"/>
    <n v="33355"/>
    <s v="Hàng trả"/>
    <m/>
    <m/>
    <n v="0"/>
    <n v="-33355"/>
    <n v="0"/>
    <n v="-33355"/>
    <d v="2026-03-04T00:00:00"/>
    <m/>
    <d v="2026-03-04T00:00:00"/>
    <n v="0"/>
    <m/>
    <n v="36.560887268518854"/>
    <s v="Nợ quá hạn từ 30 ngày đến 60 ngày"/>
    <d v="2026-03-04T00:00:00"/>
    <d v="1899-12-30T00:00:00"/>
    <m/>
    <m/>
    <x v="17"/>
    <x v="17"/>
    <m/>
  </r>
  <r>
    <x v="231"/>
    <x v="53"/>
    <d v="2026-03-04T00:00:00"/>
    <s v="SG/HTRS11650059"/>
    <d v="2026-03-04T00:00:00"/>
    <m/>
    <s v="ĐÃ KIỂM TRA - HÀNG TRẢ - PHIẾU: RS11650059 - TẦNG 1 , TÒA GH3, GLORY HEIGHTS VINHOMES GRAND"/>
    <n v="106116"/>
    <n v="0"/>
    <n v="8489"/>
    <n v="114605"/>
    <s v="Hàng trả"/>
    <m/>
    <m/>
    <n v="0"/>
    <n v="-114605"/>
    <n v="0"/>
    <n v="-114605"/>
    <d v="2026-03-04T00:00:00"/>
    <m/>
    <d v="2026-03-04T00:00:00"/>
    <n v="0"/>
    <m/>
    <n v="36.560887268518854"/>
    <s v="Nợ quá hạn từ 30 ngày đến 60 ngày"/>
    <d v="2026-03-04T00:00:00"/>
    <d v="1899-12-30T00:00:00"/>
    <m/>
    <m/>
    <x v="17"/>
    <x v="17"/>
    <m/>
  </r>
  <r>
    <x v="231"/>
    <x v="53"/>
    <d v="2026-03-04T00:00:00"/>
    <s v="SG/HTRS1165005R"/>
    <d v="2026-03-04T00:00:00"/>
    <m/>
    <s v="ĐÃ KIỂM TẢ - HÀNG TRẢ - PHIẾU: RS1165005R - TẦNG 1, TÒA GH3, GLORY HEIGHTS VINHOMES GRAND"/>
    <n v="39434"/>
    <n v="0"/>
    <n v="3155"/>
    <n v="42589"/>
    <s v="Hàng trả"/>
    <m/>
    <m/>
    <n v="0"/>
    <n v="-42589"/>
    <n v="0"/>
    <n v="-42589"/>
    <d v="2026-03-04T00:00:00"/>
    <m/>
    <d v="2026-03-04T00:00:00"/>
    <n v="0"/>
    <m/>
    <n v="36.560887268518854"/>
    <s v="Nợ quá hạn từ 30 ngày đến 60 ngày"/>
    <d v="2026-03-04T00:00:00"/>
    <d v="1899-12-30T00:00:00"/>
    <m/>
    <m/>
    <x v="17"/>
    <x v="17"/>
    <m/>
  </r>
  <r>
    <x v="231"/>
    <x v="53"/>
    <d v="2026-03-04T00:00:00"/>
    <s v="SG/HTRS1165006W"/>
    <d v="2026-03-04T00:00:00"/>
    <m/>
    <s v="ĐÃ KIỂM TRA - HÀNG TRẢ - PHIẾU: RS1165006W - TÒA GH3, GLORY HEIGHTS  VINHOMES GRAND"/>
    <n v="33518"/>
    <n v="0"/>
    <n v="2681"/>
    <n v="36199"/>
    <s v="Hàng trả"/>
    <m/>
    <m/>
    <n v="0"/>
    <n v="-36199"/>
    <n v="0"/>
    <n v="-36199"/>
    <d v="2026-03-04T00:00:00"/>
    <m/>
    <d v="2026-03-04T00:00:00"/>
    <n v="0"/>
    <m/>
    <n v="36.560887268518854"/>
    <s v="Nợ quá hạn từ 30 ngày đến 60 ngày"/>
    <d v="2026-03-04T00:00:00"/>
    <d v="1899-12-30T00:00:00"/>
    <m/>
    <m/>
    <x v="17"/>
    <x v="17"/>
    <m/>
  </r>
  <r>
    <x v="231"/>
    <x v="53"/>
    <d v="2026-03-04T00:00:00"/>
    <s v="SG/HTRS11650074"/>
    <d v="2026-03-04T00:00:00"/>
    <m/>
    <s v="ĐÃ KIỂM TRA - HÀNG TRẢ - PHIẾU: RS11650074 - S11 TẦNG 1 , TÒA GH3, GLORY HEIGHTS VINHOMES"/>
    <n v="33518"/>
    <n v="0"/>
    <n v="2681"/>
    <n v="36199"/>
    <s v="Hàng trả"/>
    <m/>
    <m/>
    <n v="0"/>
    <n v="-36199"/>
    <n v="0"/>
    <n v="-36199"/>
    <d v="2026-03-04T00:00:00"/>
    <m/>
    <d v="2026-03-04T00:00:00"/>
    <n v="0"/>
    <m/>
    <n v="36.560887268518854"/>
    <s v="Nợ quá hạn từ 30 ngày đến 60 ngày"/>
    <d v="2026-03-04T00:00:00"/>
    <d v="1899-12-30T00:00:00"/>
    <m/>
    <m/>
    <x v="17"/>
    <x v="17"/>
    <m/>
  </r>
  <r>
    <x v="231"/>
    <x v="53"/>
    <d v="2026-03-04T00:00:00"/>
    <s v="SG/HTRS11650079"/>
    <d v="2026-03-04T00:00:00"/>
    <m/>
    <s v="ĐÃ KIỂM TRA - HÀNG TRẢ - PHIẾU: RS11650079 - TÒA GH3, GLORY HEIGHTS VINHOMES GRAND"/>
    <n v="33518"/>
    <n v="0"/>
    <n v="2681"/>
    <n v="36199"/>
    <s v="Hàng trả"/>
    <m/>
    <m/>
    <n v="0"/>
    <n v="-36199"/>
    <n v="0"/>
    <n v="-36199"/>
    <d v="2026-03-04T00:00:00"/>
    <m/>
    <d v="2026-03-04T00:00:00"/>
    <n v="0"/>
    <m/>
    <n v="36.560887268518854"/>
    <s v="Nợ quá hạn từ 30 ngày đến 60 ngày"/>
    <d v="2026-03-04T00:00:00"/>
    <d v="1899-12-30T00:00:00"/>
    <m/>
    <m/>
    <x v="17"/>
    <x v="17"/>
    <m/>
  </r>
  <r>
    <x v="231"/>
    <x v="53"/>
    <d v="2026-03-04T00:00:00"/>
    <s v="SG/HTRS1165007G"/>
    <d v="2026-03-04T00:00:00"/>
    <m/>
    <s v="ĐÃ KIỂM TRA - HÀNG TRẢ - PHIẾU: RS1165007G - TÒA GH3, GLORY HEIGHTS VINHOMES GRAND"/>
    <n v="106116"/>
    <n v="0"/>
    <n v="8489"/>
    <n v="114605"/>
    <s v="Hàng trả"/>
    <m/>
    <m/>
    <n v="0"/>
    <n v="-114605"/>
    <n v="0"/>
    <n v="-114605"/>
    <d v="2026-03-04T00:00:00"/>
    <m/>
    <d v="2026-03-04T00:00:00"/>
    <n v="0"/>
    <m/>
    <n v="36.560887268518854"/>
    <s v="Nợ quá hạn từ 30 ngày đến 60 ngày"/>
    <d v="2026-03-04T00:00:00"/>
    <d v="1899-12-30T00:00:00"/>
    <m/>
    <m/>
    <x v="17"/>
    <x v="17"/>
    <m/>
  </r>
  <r>
    <x v="231"/>
    <x v="53"/>
    <d v="2026-03-04T00:00:00"/>
    <s v="SG/HTRS1165007O"/>
    <d v="2026-03-04T00:00:00"/>
    <m/>
    <s v="ĐÃ KIỂM TRA - HÀNG TRẢ - PHIẾU: RS1165007O - TÒA GH3, GLORY HEIGHTS VINHOMES"/>
    <n v="212232"/>
    <n v="0"/>
    <n v="16979"/>
    <n v="229211"/>
    <s v="Hàng trả"/>
    <m/>
    <m/>
    <n v="0"/>
    <n v="-229211"/>
    <n v="0"/>
    <n v="-229211"/>
    <d v="2026-03-04T00:00:00"/>
    <m/>
    <d v="2026-03-04T00:00:00"/>
    <n v="0"/>
    <m/>
    <n v="36.560887268518854"/>
    <s v="Nợ quá hạn từ 30 ngày đến 60 ngày"/>
    <d v="2026-03-04T00:00:00"/>
    <d v="1899-12-30T00:00:00"/>
    <m/>
    <m/>
    <x v="17"/>
    <x v="17"/>
    <m/>
  </r>
  <r>
    <x v="231"/>
    <x v="53"/>
    <d v="2026-03-06T00:00:00"/>
    <s v="SG/HTRS1103019I"/>
    <d v="2026-03-06T00:00:00"/>
    <m/>
    <s v="ĐÃ KIỂM TRA - HÀNG TRẢ - PHIẾU: RS1103019I - 28-30 D5 BTH"/>
    <n v="61768"/>
    <n v="0"/>
    <n v="4941"/>
    <n v="66709"/>
    <s v="Hàng trả"/>
    <m/>
    <m/>
    <n v="0"/>
    <n v="-66709"/>
    <n v="0"/>
    <n v="-66709"/>
    <d v="2026-03-06T00:00:00"/>
    <m/>
    <d v="2026-03-06T00:00:00"/>
    <n v="0"/>
    <m/>
    <n v="34.560887268518854"/>
    <s v="Nợ quá hạn từ 30 ngày đến 60 ngày"/>
    <d v="2026-03-06T00:00:00"/>
    <d v="1899-12-30T00:00:00"/>
    <m/>
    <m/>
    <x v="17"/>
    <x v="17"/>
    <m/>
  </r>
  <r>
    <x v="231"/>
    <x v="53"/>
    <d v="2026-03-06T00:00:00"/>
    <s v="SG/HTRS111800JS"/>
    <d v="2026-03-06T00:00:00"/>
    <m/>
    <s v="ĐÃ KIEMR TRA - HÀNG TRẢ - PHIẾU: RS111800JS - SỐ 03-04 LÔ C1, CC LÝ THƯỜNG KIỆT"/>
    <n v="61768"/>
    <n v="0"/>
    <n v="4941"/>
    <n v="66709"/>
    <s v="Hàng trả"/>
    <m/>
    <m/>
    <n v="0"/>
    <n v="-66709"/>
    <n v="0"/>
    <n v="-66709"/>
    <d v="2026-03-06T00:00:00"/>
    <m/>
    <d v="2026-03-06T00:00:00"/>
    <n v="0"/>
    <m/>
    <n v="34.560887268518854"/>
    <s v="Nợ quá hạn từ 30 ngày đến 60 ngày"/>
    <d v="2026-03-06T00:00:00"/>
    <d v="1899-12-30T00:00:00"/>
    <m/>
    <m/>
    <x v="17"/>
    <x v="17"/>
    <m/>
  </r>
  <r>
    <x v="231"/>
    <x v="53"/>
    <d v="2026-03-07T00:00:00"/>
    <s v="BH07813"/>
    <d v="2026-03-11T00:00:00"/>
    <s v="00018427"/>
    <s v="PG0000B7HL"/>
    <n v="3563252"/>
    <n v="0"/>
    <n v="285060"/>
    <n v="3848312"/>
    <s v="Bán hàng"/>
    <m/>
    <m/>
    <n v="0"/>
    <n v="3848312"/>
    <n v="0"/>
    <n v="3848312"/>
    <d v="2026-03-11T00:00:00"/>
    <m/>
    <d v="2026-03-11T00:00:00"/>
    <n v="0"/>
    <m/>
    <n v="29.560887268518854"/>
    <s v="Nợ quá hạn 30 ngày"/>
    <d v="2026-03-11T00:00:00"/>
    <d v="1899-12-30T00:00:00"/>
    <m/>
    <m/>
    <x v="17"/>
    <x v="17"/>
    <m/>
  </r>
  <r>
    <x v="232"/>
    <x v="54"/>
    <d v="2026-03-07T00:00:00"/>
    <s v="BH07814"/>
    <d v="2026-03-11T00:00:00"/>
    <s v="00018428"/>
    <s v="PG0000B7EB"/>
    <n v="318348"/>
    <n v="0"/>
    <n v="25468"/>
    <n v="343816"/>
    <s v="Bán hàng"/>
    <m/>
    <m/>
    <n v="0"/>
    <n v="343816"/>
    <n v="0"/>
    <n v="343816"/>
    <d v="2026-03-11T00:00:00"/>
    <m/>
    <d v="2026-03-11T00:00:00"/>
    <n v="0"/>
    <m/>
    <n v="29.560887268518854"/>
    <s v="Nợ quá hạn 30 ngày"/>
    <d v="2026-03-11T00:00:00"/>
    <d v="1899-12-30T00:00:00"/>
    <m/>
    <m/>
    <x v="17"/>
    <x v="17"/>
    <m/>
  </r>
  <r>
    <x v="231"/>
    <x v="53"/>
    <d v="2026-03-07T00:00:00"/>
    <s v="SG/HTRS113800NT"/>
    <d v="2026-03-07T00:00:00"/>
    <m/>
    <s v="ĐÃ KIỂM TRA - HÀNG TRẢ - PHIẾU: RS113800NT - 174 TRẦN QUANG KHẢI"/>
    <n v="106116"/>
    <n v="0"/>
    <n v="8489"/>
    <n v="114605"/>
    <s v="Hàng trả"/>
    <m/>
    <m/>
    <n v="0"/>
    <n v="-114605"/>
    <n v="0"/>
    <n v="-114605"/>
    <d v="2026-03-07T00:00:00"/>
    <m/>
    <d v="2026-03-07T00:00:00"/>
    <n v="0"/>
    <m/>
    <n v="33.560887268518854"/>
    <s v="Nợ quá hạn từ 30 ngày đến 60 ngày"/>
    <d v="2026-03-07T00:00:00"/>
    <d v="1899-12-30T00:00:00"/>
    <m/>
    <m/>
    <x v="17"/>
    <x v="17"/>
    <m/>
  </r>
  <r>
    <x v="231"/>
    <x v="53"/>
    <d v="2026-03-09T00:00:00"/>
    <s v="SG/HTRS101901X3"/>
    <d v="2026-03-09T00:00:00"/>
    <m/>
    <s v="ĐÃ KIỂM TRA - HÀNG TRẢ - PHIẾU : RS101901X3 - 39 BẾN VÂN ĐỒN"/>
    <n v="16759"/>
    <n v="0"/>
    <n v="1341"/>
    <n v="18100"/>
    <s v="Hàng trả"/>
    <m/>
    <m/>
    <n v="0"/>
    <n v="-18100"/>
    <n v="0"/>
    <n v="-18100"/>
    <d v="2026-03-09T00:00:00"/>
    <m/>
    <d v="2026-03-09T00:00:00"/>
    <n v="0"/>
    <m/>
    <n v="31.560887268518854"/>
    <s v="Nợ quá hạn từ 30 ngày đến 60 ngày"/>
    <d v="2026-03-09T00:00:00"/>
    <d v="1899-12-30T00:00:00"/>
    <m/>
    <m/>
    <x v="17"/>
    <x v="17"/>
    <m/>
  </r>
  <r>
    <x v="231"/>
    <x v="53"/>
    <d v="2026-03-09T00:00:00"/>
    <s v="SG/HTRS101901X4"/>
    <d v="2026-03-09T00:00:00"/>
    <m/>
    <s v="ĐÃ KIỂM TRA - HÀNG TRẢ - PHIẾU: RS101901X4 - 39-39B BẾN VÂN ĐỒN"/>
    <n v="33518"/>
    <n v="0"/>
    <n v="2681"/>
    <n v="36199"/>
    <s v="Hàng trả"/>
    <m/>
    <m/>
    <n v="0"/>
    <n v="-36199"/>
    <n v="0"/>
    <n v="-36199"/>
    <d v="2026-03-09T00:00:00"/>
    <m/>
    <d v="2026-03-09T00:00:00"/>
    <n v="0"/>
    <m/>
    <n v="31.560887268518854"/>
    <s v="Nợ quá hạn từ 30 ngày đến 60 ngày"/>
    <d v="2026-03-09T00:00:00"/>
    <d v="1899-12-30T00:00:00"/>
    <m/>
    <m/>
    <x v="17"/>
    <x v="17"/>
    <m/>
  </r>
  <r>
    <x v="231"/>
    <x v="53"/>
    <d v="2026-03-09T00:00:00"/>
    <s v="SG/HTRS1168005Q"/>
    <d v="2026-03-09T00:00:00"/>
    <m/>
    <s v="ĐÃ KIỂM TRA - HÀNG TRẢ - PHIẾU: RS1168005Q - 156 CỐNG QUỲNH"/>
    <n v="30884"/>
    <n v="0"/>
    <n v="2471"/>
    <n v="33355"/>
    <s v="Hàng trả"/>
    <m/>
    <m/>
    <n v="0"/>
    <n v="-33355"/>
    <n v="0"/>
    <n v="-33355"/>
    <d v="2026-03-09T00:00:00"/>
    <m/>
    <d v="2026-03-09T00:00:00"/>
    <n v="0"/>
    <m/>
    <n v="31.560887268518854"/>
    <s v="Nợ quá hạn từ 30 ngày đến 60 ngày"/>
    <d v="2026-03-09T00:00:00"/>
    <d v="1899-12-30T00:00:00"/>
    <m/>
    <m/>
    <x v="17"/>
    <x v="17"/>
    <m/>
  </r>
  <r>
    <x v="231"/>
    <x v="53"/>
    <d v="2026-03-09T00:00:00"/>
    <s v="SG/HTRS1168005R"/>
    <d v="2026-03-09T00:00:00"/>
    <m/>
    <s v="ĐÃ KIỂM TRA - HÀNG TRẢ - PHIẾU: RS1168005R - 156 CỐNG QUỲNH"/>
    <n v="16759"/>
    <n v="0"/>
    <n v="1341"/>
    <n v="18100"/>
    <s v="Hàng trả"/>
    <m/>
    <m/>
    <n v="0"/>
    <n v="-18100"/>
    <n v="0"/>
    <n v="-18100"/>
    <d v="2026-03-09T00:00:00"/>
    <m/>
    <d v="2026-03-09T00:00:00"/>
    <n v="0"/>
    <m/>
    <n v="31.560887268518854"/>
    <s v="Nợ quá hạn từ 30 ngày đến 60 ngày"/>
    <d v="2026-03-09T00:00:00"/>
    <d v="1899-12-30T00:00:00"/>
    <m/>
    <m/>
    <x v="17"/>
    <x v="17"/>
    <m/>
  </r>
  <r>
    <x v="231"/>
    <x v="53"/>
    <d v="2026-03-10T00:00:00"/>
    <s v="SG/HTRS101001JM"/>
    <d v="2026-03-10T00:00:00"/>
    <m/>
    <s v="ĐÃ KIỂM TẢ - HÀNG TRẢ - PHIẾU: RS101001JM - 103 TÔN DẬT TIÊN"/>
    <n v="212232"/>
    <n v="0"/>
    <n v="16979"/>
    <n v="229211"/>
    <s v="Hàng trả"/>
    <m/>
    <m/>
    <n v="0"/>
    <n v="-229211"/>
    <n v="0"/>
    <n v="-229211"/>
    <d v="2026-03-10T00:00:00"/>
    <m/>
    <d v="2026-03-10T00:00:00"/>
    <n v="0"/>
    <m/>
    <n v="30.560887268518854"/>
    <s v="Nợ quá hạn từ 30 ngày đến 60 ngày"/>
    <d v="2026-03-10T00:00:00"/>
    <d v="1899-12-30T00:00:00"/>
    <m/>
    <m/>
    <x v="17"/>
    <x v="17"/>
    <m/>
  </r>
  <r>
    <x v="231"/>
    <x v="53"/>
    <d v="2026-03-10T00:00:00"/>
    <s v="SG/HTRS1136005X"/>
    <d v="2026-03-10T00:00:00"/>
    <m/>
    <s v="ĐÃ KIỂM TRA - HÀNG TRẢ - PHIEU: RS1136005X - 26 Dong Du D1"/>
    <n v="61768"/>
    <n v="0"/>
    <n v="4941"/>
    <n v="66709"/>
    <s v="Hàng trả"/>
    <m/>
    <m/>
    <n v="0"/>
    <n v="-66709"/>
    <n v="0"/>
    <n v="-66709"/>
    <d v="2026-03-10T00:00:00"/>
    <m/>
    <d v="2026-03-10T00:00:00"/>
    <n v="0"/>
    <m/>
    <n v="30.560887268518854"/>
    <s v="Nợ quá hạn từ 30 ngày đến 60 ngày"/>
    <d v="2026-03-10T00:00:00"/>
    <d v="1899-12-30T00:00:00"/>
    <m/>
    <m/>
    <x v="17"/>
    <x v="17"/>
    <m/>
  </r>
  <r>
    <x v="231"/>
    <x v="53"/>
    <d v="2026-03-10T00:00:00"/>
    <s v="SG/HTRS1136005Y"/>
    <d v="2026-03-10T00:00:00"/>
    <m/>
    <s v="ĐÃ KIỂM TRA - HÀNG TRẢ - PHIẾU: RS1136005Y - 26-28 ĐÔNG DU"/>
    <n v="61768"/>
    <n v="0"/>
    <n v="4941"/>
    <n v="66709"/>
    <s v="Hàng trả"/>
    <m/>
    <m/>
    <n v="0"/>
    <n v="-66709"/>
    <n v="0"/>
    <n v="-66709"/>
    <d v="2026-03-10T00:00:00"/>
    <m/>
    <d v="2026-03-10T00:00:00"/>
    <n v="0"/>
    <m/>
    <n v="30.560887268518854"/>
    <s v="Nợ quá hạn từ 30 ngày đến 60 ngày"/>
    <d v="2026-03-10T00:00:00"/>
    <d v="1899-12-30T00:00:00"/>
    <m/>
    <m/>
    <x v="17"/>
    <x v="17"/>
    <m/>
  </r>
  <r>
    <x v="231"/>
    <x v="53"/>
    <d v="2026-03-10T00:00:00"/>
    <s v="SG/HTRS1136005Z"/>
    <d v="2026-03-10T00:00:00"/>
    <m/>
    <s v="ĐÃ KIỂM TRA - HÀNG TRẢ - PHIẾU: RS1136005Z - 26-28 ĐÔNG DU"/>
    <n v="61768"/>
    <n v="0"/>
    <n v="4941"/>
    <n v="66709"/>
    <s v="Hàng trả"/>
    <m/>
    <m/>
    <n v="0"/>
    <n v="-66709"/>
    <n v="0"/>
    <n v="-66709"/>
    <d v="2026-03-10T00:00:00"/>
    <m/>
    <d v="2026-03-10T00:00:00"/>
    <n v="0"/>
    <m/>
    <n v="30.560887268518854"/>
    <s v="Nợ quá hạn từ 30 ngày đến 60 ngày"/>
    <d v="2026-03-10T00:00:00"/>
    <d v="1899-12-30T00:00:00"/>
    <m/>
    <m/>
    <x v="17"/>
    <x v="17"/>
    <m/>
  </r>
  <r>
    <x v="231"/>
    <x v="53"/>
    <d v="2026-03-10T00:00:00"/>
    <s v="SG/HTRS11360062"/>
    <d v="2026-03-10T00:00:00"/>
    <m/>
    <s v="ĐÃ KIỂM TRA - HÀNG TRẢ - PHIẾU : RS11360062 - SỐ 26-28 ĐÔNG DU"/>
    <n v="61768"/>
    <n v="0"/>
    <n v="4941"/>
    <n v="66709"/>
    <s v="Hàng trả"/>
    <m/>
    <m/>
    <n v="0"/>
    <n v="-66709"/>
    <n v="0"/>
    <n v="-66709"/>
    <d v="2026-03-10T00:00:00"/>
    <m/>
    <d v="2026-03-10T00:00:00"/>
    <n v="0"/>
    <m/>
    <n v="30.560887268518854"/>
    <s v="Nợ quá hạn từ 30 ngày đến 60 ngày"/>
    <d v="2026-03-10T00:00:00"/>
    <d v="1899-12-30T00:00:00"/>
    <m/>
    <m/>
    <x v="17"/>
    <x v="17"/>
    <m/>
  </r>
  <r>
    <x v="231"/>
    <x v="53"/>
    <d v="2026-03-10T00:00:00"/>
    <s v="SG/HTRS11360063"/>
    <d v="2026-03-10T00:00:00"/>
    <m/>
    <s v="ĐÃ KIỂM TRA - HÀNG TRẢ - PHIẾU: RS11360063 - SỐ 26-28 ĐÔNG DU"/>
    <n v="61768"/>
    <n v="0"/>
    <n v="4941"/>
    <n v="66709"/>
    <s v="Hàng trả"/>
    <m/>
    <m/>
    <n v="0"/>
    <n v="-66709"/>
    <n v="0"/>
    <n v="-66709"/>
    <d v="2026-03-10T00:00:00"/>
    <m/>
    <d v="2026-03-10T00:00:00"/>
    <n v="0"/>
    <m/>
    <n v="30.560887268518854"/>
    <s v="Nợ quá hạn từ 30 ngày đến 60 ngày"/>
    <d v="2026-03-10T00:00:00"/>
    <d v="1899-12-30T00:00:00"/>
    <m/>
    <m/>
    <x v="17"/>
    <x v="17"/>
    <m/>
  </r>
  <r>
    <x v="231"/>
    <x v="53"/>
    <d v="2026-03-11T00:00:00"/>
    <s v="BH08547"/>
    <d v="2026-03-18T00:00:00"/>
    <s v="00019598"/>
    <s v="PG0000B8W1"/>
    <n v="6835501"/>
    <n v="0"/>
    <n v="546840"/>
    <n v="7382341"/>
    <s v="Bán hàng"/>
    <m/>
    <m/>
    <n v="0"/>
    <n v="7382341"/>
    <n v="0"/>
    <n v="7382341"/>
    <d v="2026-03-18T00:00:00"/>
    <m/>
    <d v="2026-03-18T00:00:00"/>
    <n v="0"/>
    <m/>
    <n v="22.560887268518854"/>
    <s v="Nợ quá hạn 30 ngày"/>
    <d v="2026-03-18T00:00:00"/>
    <d v="1899-12-30T00:00:00"/>
    <m/>
    <m/>
    <x v="17"/>
    <x v="17"/>
    <m/>
  </r>
  <r>
    <x v="232"/>
    <x v="54"/>
    <d v="2026-03-11T00:00:00"/>
    <s v="BH08548"/>
    <d v="2026-03-18T00:00:00"/>
    <s v="00019599"/>
    <s v="PG0000B8SR"/>
    <n v="799736"/>
    <n v="0"/>
    <n v="63979"/>
    <n v="863715"/>
    <s v="Bán hàng"/>
    <m/>
    <m/>
    <n v="0"/>
    <n v="863715"/>
    <n v="0"/>
    <n v="863715"/>
    <d v="2026-03-18T00:00:00"/>
    <m/>
    <d v="2026-03-18T00:00:00"/>
    <n v="0"/>
    <m/>
    <n v="22.560887268518854"/>
    <s v="Nợ quá hạn 30 ngày"/>
    <d v="2026-03-18T00:00:00"/>
    <d v="1899-12-30T00:00:00"/>
    <m/>
    <m/>
    <x v="17"/>
    <x v="17"/>
    <m/>
  </r>
  <r>
    <x v="231"/>
    <x v="53"/>
    <d v="2026-03-11T00:00:00"/>
    <s v="SG/HTRS106103R7"/>
    <d v="2026-03-11T00:00:00"/>
    <m/>
    <s v="ĐÃ KIỂM TRA - HÀNG TRẢ - PHIẾU: RS106103R7 - L6-SH02, TẦNG TRỆT, LUX6 VINHOMES GOLDEN RIVER, 2 TÔN ĐỨC THẮNG"/>
    <n v="19717"/>
    <n v="0"/>
    <n v="1577"/>
    <n v="21294"/>
    <s v="Hàng trả"/>
    <m/>
    <m/>
    <n v="0"/>
    <n v="-21294"/>
    <n v="0"/>
    <n v="-21294"/>
    <d v="2026-03-11T00:00:00"/>
    <m/>
    <d v="2026-03-11T00:00:00"/>
    <n v="0"/>
    <m/>
    <n v="29.560887268518854"/>
    <s v="Nợ quá hạn 30 ngày"/>
    <d v="2026-03-11T00:00:00"/>
    <d v="1899-12-30T00:00:00"/>
    <m/>
    <m/>
    <x v="17"/>
    <x v="17"/>
    <m/>
  </r>
  <r>
    <x v="231"/>
    <x v="53"/>
    <d v="2026-03-11T00:00:00"/>
    <s v="SG/HTRS1111013I"/>
    <d v="2026-03-11T00:00:00"/>
    <m/>
    <s v="ĐÃ KIỂM TRA - HÀNG TRẢ - PHIEU: RS111103I - SỐ NHÀ QQ1 ĐƯỜNG BA VÌ"/>
    <n v="39434"/>
    <n v="0"/>
    <n v="3155"/>
    <n v="42589"/>
    <s v="Hàng trả"/>
    <m/>
    <m/>
    <n v="0"/>
    <n v="-42589"/>
    <n v="0"/>
    <n v="-42589"/>
    <d v="2026-03-11T00:00:00"/>
    <m/>
    <d v="2026-03-11T00:00:00"/>
    <n v="0"/>
    <m/>
    <n v="29.560887268518854"/>
    <s v="Nợ quá hạn 30 ngày"/>
    <d v="2026-03-11T00:00:00"/>
    <d v="1899-12-30T00:00:00"/>
    <m/>
    <m/>
    <x v="17"/>
    <x v="17"/>
    <m/>
  </r>
  <r>
    <x v="235"/>
    <x v="110"/>
    <d v="2026-03-12T00:00:00"/>
    <s v="HN/HTRS3004002J"/>
    <d v="2026-03-12T00:00:00"/>
    <m/>
    <s v="ĐÃ KIỂM TRA - HÀNG TRẢ - PHIẾU: RS3004002J - 5 BÀ TRIỆU"/>
    <n v="106116"/>
    <n v="0"/>
    <n v="8489"/>
    <n v="114605"/>
    <s v="Hàng trả"/>
    <m/>
    <m/>
    <n v="0"/>
    <n v="-114605"/>
    <n v="0"/>
    <n v="-114605"/>
    <d v="2026-03-12T00:00:00"/>
    <m/>
    <d v="2026-03-12T00:00:00"/>
    <n v="0"/>
    <m/>
    <n v="28.560887268518854"/>
    <s v="Nợ quá hạn 30 ngày"/>
    <d v="2026-03-12T00:00:00"/>
    <d v="1899-12-30T00:00:00"/>
    <m/>
    <m/>
    <x v="17"/>
    <x v="17"/>
    <m/>
  </r>
  <r>
    <x v="231"/>
    <x v="53"/>
    <d v="2026-03-12T00:00:00"/>
    <s v="SG/HT100373"/>
    <d v="2026-03-12T00:00:00"/>
    <m/>
    <s v="ĐÃ KIỂM TRA - HÀNG TRẢ - PHIẾU: RS101302A9 - 23 TÔN THẤT TÙNG"/>
    <n v="30884"/>
    <n v="0"/>
    <n v="2471"/>
    <n v="33355"/>
    <s v="Hàng trả"/>
    <m/>
    <m/>
    <n v="0"/>
    <n v="-33355"/>
    <n v="0"/>
    <n v="-33355"/>
    <d v="2026-03-12T00:00:00"/>
    <m/>
    <d v="2026-03-12T00:00:00"/>
    <n v="0"/>
    <m/>
    <n v="28.560887268518854"/>
    <s v="Nợ quá hạn 30 ngày"/>
    <d v="2026-03-12T00:00:00"/>
    <d v="1899-12-30T00:00:00"/>
    <m/>
    <m/>
    <x v="17"/>
    <x v="17"/>
    <m/>
  </r>
  <r>
    <x v="231"/>
    <x v="53"/>
    <d v="2026-03-12T00:00:00"/>
    <s v="SG/HT100374"/>
    <d v="2026-03-12T00:00:00"/>
    <m/>
    <s v="ĐÃ KIỂM TRA - HÀNG TRẢ - PHIẾU: RS11460062 - 91 NGUYỄN THÁI HỌC -"/>
    <n v="16759"/>
    <n v="0"/>
    <n v="1341"/>
    <n v="18100"/>
    <s v="Hàng trả"/>
    <m/>
    <m/>
    <n v="0"/>
    <n v="-18100"/>
    <n v="0"/>
    <n v="-18100"/>
    <d v="2026-03-12T00:00:00"/>
    <m/>
    <d v="2026-03-12T00:00:00"/>
    <n v="0"/>
    <m/>
    <n v="28.560887268518854"/>
    <s v="Nợ quá hạn 30 ngày"/>
    <d v="2026-03-12T00:00:00"/>
    <d v="1899-12-30T00:00:00"/>
    <m/>
    <m/>
    <x v="17"/>
    <x v="17"/>
    <m/>
  </r>
  <r>
    <x v="231"/>
    <x v="53"/>
    <d v="2026-03-12T00:00:00"/>
    <s v="SG/HT100375"/>
    <d v="2026-03-12T00:00:00"/>
    <m/>
    <s v="ĐÃ KIỂM TRA - HÀNG TRẢ - PHIẾU: RS11460063 - 91 NGUYỄN THÁI HỌC"/>
    <n v="33518"/>
    <n v="0"/>
    <n v="2681"/>
    <n v="36199"/>
    <s v="Hàng trả"/>
    <m/>
    <m/>
    <n v="0"/>
    <n v="-36199"/>
    <n v="0"/>
    <n v="-36199"/>
    <d v="2026-03-12T00:00:00"/>
    <m/>
    <d v="2026-03-12T00:00:00"/>
    <n v="0"/>
    <m/>
    <n v="28.560887268518854"/>
    <s v="Nợ quá hạn 30 ngày"/>
    <d v="2026-03-12T00:00:00"/>
    <d v="1899-12-30T00:00:00"/>
    <m/>
    <m/>
    <x v="17"/>
    <x v="17"/>
    <m/>
  </r>
  <r>
    <x v="231"/>
    <x v="53"/>
    <d v="2026-03-12T00:00:00"/>
    <s v="SG/HT100376"/>
    <d v="2026-03-12T00:00:00"/>
    <m/>
    <s v="ĐÃ KIỂM TRA - HÀNG TRẢ - PHIẾU: RS11460066 - 91 NGUYỄN THÁI HỌC"/>
    <n v="30884"/>
    <n v="0"/>
    <n v="2471"/>
    <n v="33355"/>
    <s v="Hàng trả"/>
    <m/>
    <m/>
    <n v="0"/>
    <n v="-33355"/>
    <n v="0"/>
    <n v="-33355"/>
    <d v="2026-03-12T00:00:00"/>
    <m/>
    <d v="2026-03-12T00:00:00"/>
    <n v="0"/>
    <m/>
    <n v="28.560887268518854"/>
    <s v="Nợ quá hạn 30 ngày"/>
    <d v="2026-03-12T00:00:00"/>
    <d v="1899-12-30T00:00:00"/>
    <m/>
    <m/>
    <x v="17"/>
    <x v="17"/>
    <m/>
  </r>
  <r>
    <x v="231"/>
    <x v="53"/>
    <d v="2026-03-12T00:00:00"/>
    <s v="SG/HTRS3004002J"/>
    <d v="2026-03-12T00:00:00"/>
    <m/>
    <s v="xóa do trùng - ĐÃ KIỂM TRA - HÀNG TRẢ - PHIẾU: RS3004002J - 5 BÀ TRIỆU"/>
    <n v="116611"/>
    <n v="0"/>
    <n v="9329"/>
    <n v="125940"/>
    <s v="Hàng trả"/>
    <m/>
    <m/>
    <n v="0"/>
    <n v="-125940"/>
    <n v="0"/>
    <n v="-125940"/>
    <d v="2026-03-12T00:00:00"/>
    <m/>
    <d v="2026-03-12T00:00:00"/>
    <n v="0"/>
    <m/>
    <n v="28.560887268518854"/>
    <s v="Nợ quá hạn 30 ngày"/>
    <d v="2026-03-12T00:00:00"/>
    <d v="1899-12-30T00:00:00"/>
    <m/>
    <m/>
    <x v="17"/>
    <x v="17"/>
    <m/>
  </r>
  <r>
    <x v="231"/>
    <x v="53"/>
    <d v="2026-03-14T00:00:00"/>
    <s v="BH08549"/>
    <d v="2026-03-18T00:00:00"/>
    <s v="00019718"/>
    <s v="PG0000B9Y7"/>
    <n v="5615447"/>
    <n v="0"/>
    <n v="449236"/>
    <n v="6064683"/>
    <s v="Bán hàng"/>
    <m/>
    <m/>
    <n v="0"/>
    <n v="6064683"/>
    <n v="0"/>
    <n v="6064683"/>
    <d v="2026-03-18T00:00:00"/>
    <m/>
    <d v="2026-03-18T00:00:00"/>
    <n v="0"/>
    <m/>
    <n v="22.560887268518854"/>
    <s v="Nợ quá hạn 30 ngày"/>
    <d v="2026-03-18T00:00:00"/>
    <d v="1899-12-30T00:00:00"/>
    <m/>
    <m/>
    <x v="17"/>
    <x v="17"/>
    <m/>
  </r>
  <r>
    <x v="232"/>
    <x v="54"/>
    <d v="2026-03-14T00:00:00"/>
    <s v="BH08550"/>
    <d v="2026-03-18T00:00:00"/>
    <s v="00019719"/>
    <s v="PG0000B9UM"/>
    <n v="407708"/>
    <n v="0"/>
    <n v="32617"/>
    <n v="440325"/>
    <s v="Bán hàng"/>
    <m/>
    <m/>
    <n v="0"/>
    <n v="440325"/>
    <n v="0"/>
    <n v="440325"/>
    <d v="2026-03-18T00:00:00"/>
    <m/>
    <d v="2026-03-18T00:00:00"/>
    <n v="0"/>
    <m/>
    <n v="22.560887268518854"/>
    <s v="Nợ quá hạn 30 ngày"/>
    <d v="2026-03-18T00:00:00"/>
    <d v="1899-12-30T00:00:00"/>
    <m/>
    <m/>
    <x v="17"/>
    <x v="17"/>
    <m/>
  </r>
  <r>
    <x v="231"/>
    <x v="53"/>
    <d v="2026-03-16T00:00:00"/>
    <s v="SG/HTRS107701Z2"/>
    <d v="2026-03-16T00:00:00"/>
    <m/>
    <s v="ĐÃ KIỂM TRA - HÀNG TRẢ - PHIẾU: RS107701Z2 - BOTANICA PREMIER BLOCK A"/>
    <n v="61768"/>
    <n v="0"/>
    <n v="4941"/>
    <n v="66709"/>
    <s v="Hàng trả"/>
    <m/>
    <m/>
    <n v="0"/>
    <n v="-66709"/>
    <n v="0"/>
    <n v="-66709"/>
    <d v="2026-03-16T00:00:00"/>
    <m/>
    <d v="2026-03-16T00:00:00"/>
    <n v="0"/>
    <m/>
    <n v="24.560887268518854"/>
    <s v="Nợ quá hạn 30 ngày"/>
    <d v="2026-03-16T00:00:00"/>
    <d v="1899-12-30T00:00:00"/>
    <m/>
    <m/>
    <x v="17"/>
    <x v="17"/>
    <m/>
  </r>
  <r>
    <x v="231"/>
    <x v="53"/>
    <d v="2026-03-16T00:00:00"/>
    <s v="SG/HTRS109200ZH"/>
    <d v="2026-03-16T00:00:00"/>
    <m/>
    <s v="ĐÃ KIỂM TRA - HÀNG TRẢ - PHIẾU: RS109200ZH - 12 SƯ VẠN HẠNH"/>
    <n v="106116"/>
    <n v="0"/>
    <n v="8489"/>
    <n v="114605"/>
    <s v="Hàng trả"/>
    <m/>
    <m/>
    <n v="0"/>
    <n v="-114605"/>
    <n v="0"/>
    <n v="-114605"/>
    <d v="2026-03-16T00:00:00"/>
    <m/>
    <d v="2026-03-16T00:00:00"/>
    <n v="0"/>
    <m/>
    <n v="24.560887268518854"/>
    <s v="Nợ quá hạn 30 ngày"/>
    <d v="2026-03-16T00:00:00"/>
    <d v="1899-12-30T00:00:00"/>
    <m/>
    <m/>
    <x v="17"/>
    <x v="17"/>
    <m/>
  </r>
  <r>
    <x v="231"/>
    <x v="53"/>
    <d v="2026-03-16T00:00:00"/>
    <s v="SG/HTRS113800O8"/>
    <d v="2026-03-16T00:00:00"/>
    <m/>
    <s v="ĐÃ KIỂM TRA - HÀNG TRẢ - PHIẾU: RS113800O8 - 174 TRẦN QUANG KHẢI"/>
    <n v="106116"/>
    <n v="0"/>
    <n v="8489"/>
    <n v="114605"/>
    <s v="Hàng trả"/>
    <m/>
    <m/>
    <n v="0"/>
    <n v="-114605"/>
    <n v="0"/>
    <n v="-114605"/>
    <d v="2026-03-16T00:00:00"/>
    <m/>
    <d v="2026-03-16T00:00:00"/>
    <n v="0"/>
    <m/>
    <n v="24.560887268518854"/>
    <s v="Nợ quá hạn 30 ngày"/>
    <d v="2026-03-16T00:00:00"/>
    <d v="1899-12-30T00:00:00"/>
    <m/>
    <m/>
    <x v="17"/>
    <x v="17"/>
    <m/>
  </r>
  <r>
    <x v="231"/>
    <x v="53"/>
    <d v="2026-03-16T00:00:00"/>
    <s v="SG/HTRS1145008L"/>
    <d v="2026-03-16T00:00:00"/>
    <m/>
    <s v="ĐÃ KIỂM TRA - HÀNG TRẢ - PHIẾU : RS1145008L - 59 MẠC ĐỈNH CHI"/>
    <n v="106116"/>
    <n v="0"/>
    <n v="8489"/>
    <n v="114605"/>
    <s v="Hàng trả"/>
    <m/>
    <m/>
    <n v="0"/>
    <n v="-114605"/>
    <n v="0"/>
    <n v="-114605"/>
    <d v="2026-03-16T00:00:00"/>
    <m/>
    <d v="2026-03-16T00:00:00"/>
    <n v="0"/>
    <m/>
    <n v="24.560887268518854"/>
    <s v="Nợ quá hạn 30 ngày"/>
    <d v="2026-03-16T00:00:00"/>
    <d v="1899-12-30T00:00:00"/>
    <m/>
    <m/>
    <x v="17"/>
    <x v="17"/>
    <m/>
  </r>
  <r>
    <x v="231"/>
    <x v="53"/>
    <d v="2026-03-18T00:00:00"/>
    <s v="BH09054"/>
    <d v="2026-03-25T00:00:00"/>
    <s v="00022740"/>
    <s v="PG0000BBDA"/>
    <n v="6126368"/>
    <n v="0"/>
    <n v="490109"/>
    <n v="6616477"/>
    <s v="Bán hàng"/>
    <m/>
    <m/>
    <n v="0"/>
    <n v="6616477"/>
    <n v="0"/>
    <n v="6616477"/>
    <d v="2026-03-25T00:00:00"/>
    <m/>
    <d v="2026-03-25T00:00:00"/>
    <n v="0"/>
    <m/>
    <n v="15.560887268518854"/>
    <s v="Nợ quá hạn 30 ngày"/>
    <d v="2026-03-25T00:00:00"/>
    <d v="1899-12-30T00:00:00"/>
    <m/>
    <m/>
    <x v="17"/>
    <x v="17"/>
    <m/>
  </r>
  <r>
    <x v="232"/>
    <x v="54"/>
    <d v="2026-03-18T00:00:00"/>
    <s v="BH09055"/>
    <d v="2026-03-25T00:00:00"/>
    <s v="00022741"/>
    <s v="PG0000BBA8"/>
    <n v="240494"/>
    <n v="0"/>
    <n v="19240"/>
    <n v="259734"/>
    <s v="Bán hàng"/>
    <m/>
    <m/>
    <n v="0"/>
    <n v="259734"/>
    <n v="0"/>
    <n v="259734"/>
    <d v="2026-03-25T00:00:00"/>
    <m/>
    <d v="2026-03-25T00:00:00"/>
    <n v="0"/>
    <m/>
    <n v="15.560887268518854"/>
    <s v="Nợ quá hạn 30 ngày"/>
    <d v="2026-03-25T00:00:00"/>
    <d v="1899-12-30T00:00:00"/>
    <m/>
    <m/>
    <x v="17"/>
    <x v="17"/>
    <m/>
  </r>
  <r>
    <x v="235"/>
    <x v="110"/>
    <d v="2026-03-18T00:00:00"/>
    <s v="BH23637"/>
    <d v="2026-03-24T00:00:00"/>
    <s v="00021676"/>
    <s v="PG0000BBL7"/>
    <n v="541748"/>
    <n v="0"/>
    <n v="43340"/>
    <n v="585088"/>
    <s v="Bán hàng"/>
    <m/>
    <m/>
    <n v="0"/>
    <n v="585088"/>
    <n v="0"/>
    <n v="585088"/>
    <d v="2026-03-24T00:00:00"/>
    <m/>
    <d v="2026-03-24T00:00:00"/>
    <n v="0"/>
    <m/>
    <n v="16.560887268518854"/>
    <s v="Nợ quá hạn 30 ngày"/>
    <d v="2026-03-24T00:00:00"/>
    <d v="1899-12-30T00:00:00"/>
    <m/>
    <m/>
    <x v="17"/>
    <x v="17"/>
    <m/>
  </r>
  <r>
    <x v="231"/>
    <x v="53"/>
    <d v="2026-03-18T00:00:00"/>
    <s v="SG/HTRS109001AO"/>
    <d v="2026-03-18T00:00:00"/>
    <m/>
    <s v="ĐÃ KIỂM TRA - HÀNG TRẢ - PHIẾU: RS109001AO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BQ"/>
    <d v="2026-03-18T00:00:00"/>
    <m/>
    <s v="ĐÃ KIỂM TRA - HÀNG TRẢ - PHIẾU: RS109001BQ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CD"/>
    <d v="2026-03-18T00:00:00"/>
    <m/>
    <s v="ĐÃ KIỂM TRA - HÀNG TRẢ - PHIẾU: RS109001CD - 88 PHƯỚC THIỆN"/>
    <n v="39434"/>
    <n v="0"/>
    <n v="3155"/>
    <n v="42589"/>
    <s v="Hàng trả"/>
    <m/>
    <m/>
    <n v="0"/>
    <n v="-42589"/>
    <n v="0"/>
    <n v="-42589"/>
    <d v="2026-03-18T00:00:00"/>
    <m/>
    <d v="2026-03-18T00:00:00"/>
    <n v="0"/>
    <m/>
    <n v="22.560887268518854"/>
    <s v="Nợ quá hạn 30 ngày"/>
    <d v="2026-03-18T00:00:00"/>
    <d v="1899-12-30T00:00:00"/>
    <m/>
    <m/>
    <x v="17"/>
    <x v="17"/>
    <m/>
  </r>
  <r>
    <x v="231"/>
    <x v="53"/>
    <d v="2026-03-18T00:00:00"/>
    <s v="SG/HTRS109001CI"/>
    <d v="2026-03-18T00:00:00"/>
    <m/>
    <s v="ĐÃ KIỂM TRA - HÀNG TRẢ - PHIẾU: RS109001CI - 88 PHƯỚC THIỆN"/>
    <n v="16759"/>
    <n v="0"/>
    <n v="1341"/>
    <n v="18100"/>
    <s v="Hàng trả"/>
    <m/>
    <m/>
    <n v="0"/>
    <n v="-18100"/>
    <n v="0"/>
    <n v="-18100"/>
    <d v="2026-03-18T00:00:00"/>
    <m/>
    <d v="2026-03-18T00:00:00"/>
    <n v="0"/>
    <m/>
    <n v="22.560887268518854"/>
    <s v="Nợ quá hạn 30 ngày"/>
    <d v="2026-03-18T00:00:00"/>
    <d v="1899-12-30T00:00:00"/>
    <m/>
    <m/>
    <x v="17"/>
    <x v="17"/>
    <m/>
  </r>
  <r>
    <x v="231"/>
    <x v="53"/>
    <d v="2026-03-18T00:00:00"/>
    <s v="SG/HTRS109001DA"/>
    <d v="2026-03-18T00:00:00"/>
    <m/>
    <s v="ĐÃ KIỂM TRA - HÀNG TRẢ - PHIẾU: RS109001DA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DG"/>
    <d v="2026-03-18T00:00:00"/>
    <m/>
    <s v="ĐÃ KIỂM TRA - HÀNG TRẢ - PHIẾU: RS109001DG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DM"/>
    <d v="2026-03-18T00:00:00"/>
    <m/>
    <s v="ĐÃ KIỂM TRA - HÀNG TRẢ - PHIẾU: RS109001DM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EB"/>
    <d v="2026-03-18T00:00:00"/>
    <m/>
    <s v="ĐÃ KIỂM TRA - HÀNG TRẢ - PHIẾU: RS109001EB - TÒA S8.03 VINHOMES GRAND PARK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EC"/>
    <d v="2026-03-18T00:00:00"/>
    <m/>
    <s v="ĐÃ KIỂM TRA - HÀNG TRẢ - PHIẾU: RS109001EC - TÒA S8.03 VINHOMES GRAND PARK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EO"/>
    <d v="2026-03-18T00:00:00"/>
    <m/>
    <s v="ĐÃ KIỂM TRA - HÀNG TRẢ - PHIẾU: RS109001EO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EQ"/>
    <d v="2026-03-18T00:00:00"/>
    <m/>
    <s v="ĐÃ KIỂM TRA - HÀNG TRẢ - PHIẾU : RS109001EQ - 88 PHƯỚC THIỆN"/>
    <n v="106116"/>
    <n v="0"/>
    <n v="8489"/>
    <n v="114605"/>
    <s v="Hàng trả"/>
    <m/>
    <m/>
    <n v="0"/>
    <n v="-114605"/>
    <n v="0"/>
    <n v="-114605"/>
    <d v="2026-03-18T00:00:00"/>
    <m/>
    <d v="2026-03-18T00:00:00"/>
    <n v="0"/>
    <m/>
    <n v="22.560887268518854"/>
    <s v="Nợ quá hạn 30 ngày"/>
    <d v="2026-03-18T00:00:00"/>
    <d v="1899-12-30T00:00:00"/>
    <m/>
    <m/>
    <x v="17"/>
    <x v="17"/>
    <m/>
  </r>
  <r>
    <x v="231"/>
    <x v="53"/>
    <d v="2026-03-18T00:00:00"/>
    <s v="SG/HTRS109001F6"/>
    <d v="2026-03-18T00:00:00"/>
    <m/>
    <s v="ĐÃ KIỂM TRA - HÀNG TRẢ - PHIẾU: RS109001F6 - TÒA S8.03 VINHOMES GRAND PARK , 88 PHƯỚC THIỆN"/>
    <n v="22340"/>
    <n v="0"/>
    <n v="1787"/>
    <n v="24127"/>
    <s v="Hàng trả"/>
    <m/>
    <m/>
    <n v="0"/>
    <n v="-24127"/>
    <n v="0"/>
    <n v="-24127"/>
    <d v="2026-03-18T00:00:00"/>
    <m/>
    <d v="2026-03-18T00:00:00"/>
    <n v="0"/>
    <m/>
    <n v="22.560887268518854"/>
    <s v="Nợ quá hạn 30 ngày"/>
    <d v="2026-03-18T00:00:00"/>
    <d v="1899-12-30T00:00:00"/>
    <m/>
    <m/>
    <x v="17"/>
    <x v="17"/>
    <m/>
  </r>
  <r>
    <x v="231"/>
    <x v="53"/>
    <d v="2026-03-18T00:00:00"/>
    <s v="SG/HTRS1147008F"/>
    <d v="2026-03-18T00:00:00"/>
    <m/>
    <s v="ĐÃ KIỂM TRA - HÀNG TRẢ - PHIẾU : RS1147008F - 25 NGUYỄN KHẮC NHU"/>
    <n v="33518"/>
    <n v="0"/>
    <n v="2681"/>
    <n v="36199"/>
    <s v="Hàng trả"/>
    <m/>
    <m/>
    <n v="0"/>
    <n v="-36199"/>
    <n v="0"/>
    <n v="-36199"/>
    <d v="2026-03-18T00:00:00"/>
    <m/>
    <d v="2026-03-18T00:00:00"/>
    <n v="0"/>
    <m/>
    <n v="22.560887268518854"/>
    <s v="Nợ quá hạn 30 ngày"/>
    <d v="2026-03-18T00:00:00"/>
    <d v="1899-12-30T00:00:00"/>
    <m/>
    <m/>
    <x v="17"/>
    <x v="17"/>
    <m/>
  </r>
  <r>
    <x v="231"/>
    <x v="53"/>
    <d v="2026-03-19T00:00:00"/>
    <s v="SG/HTRS11040143"/>
    <d v="2026-03-19T00:00:00"/>
    <m/>
    <s v="ĐÃ KIỂM TRA - HÀNG TRẢ - PHIẾU: RS11040143 - 74 NGUYỄN CƠ THẠCH"/>
    <n v="106116"/>
    <n v="0"/>
    <n v="8489"/>
    <n v="114605"/>
    <s v="Hàng trả"/>
    <m/>
    <m/>
    <n v="0"/>
    <n v="-114605"/>
    <n v="0"/>
    <n v="-114605"/>
    <d v="2026-03-19T00:00:00"/>
    <m/>
    <d v="2026-03-19T00:00:00"/>
    <n v="0"/>
    <m/>
    <n v="21.560887268518854"/>
    <s v="Nợ quá hạn 30 ngày"/>
    <d v="2026-03-19T00:00:00"/>
    <d v="1899-12-30T00:00:00"/>
    <m/>
    <m/>
    <x v="17"/>
    <x v="17"/>
    <m/>
  </r>
  <r>
    <x v="231"/>
    <x v="53"/>
    <d v="2026-03-19T00:00:00"/>
    <s v="SG/HTRS1116015D"/>
    <d v="2026-03-19T00:00:00"/>
    <m/>
    <s v="ĐÃ KIỂM TRA - HÀNG TRẢ - PHIẾU: RS1116015D - 68 NGÔ ĐỨC KẾ"/>
    <n v="318348"/>
    <n v="0"/>
    <n v="25468"/>
    <n v="343816"/>
    <s v="Hàng trả"/>
    <m/>
    <m/>
    <n v="0"/>
    <n v="-343816"/>
    <n v="0"/>
    <n v="-343816"/>
    <d v="2026-03-19T00:00:00"/>
    <m/>
    <d v="2026-03-19T00:00:00"/>
    <n v="0"/>
    <m/>
    <n v="21.560887268518854"/>
    <s v="Nợ quá hạn 30 ngày"/>
    <d v="2026-03-19T00:00:00"/>
    <d v="1899-12-30T00:00:00"/>
    <m/>
    <m/>
    <x v="17"/>
    <x v="17"/>
    <m/>
  </r>
  <r>
    <x v="231"/>
    <x v="53"/>
    <d v="2026-03-19T00:00:00"/>
    <s v="SG/HTRS1168005S"/>
    <d v="2026-03-19T00:00:00"/>
    <m/>
    <s v="ĐÃ KIỂM TRA - HÀNG TRẢ - PHIẾU : RS1168005S - 156 CỐNG QUỲNH"/>
    <n v="30884"/>
    <n v="0"/>
    <n v="2471"/>
    <n v="33355"/>
    <s v="Hàng trả"/>
    <m/>
    <m/>
    <n v="0"/>
    <n v="-33355"/>
    <n v="0"/>
    <n v="-33355"/>
    <d v="2026-03-19T00:00:00"/>
    <m/>
    <d v="2026-03-19T00:00:00"/>
    <n v="0"/>
    <m/>
    <n v="21.560887268518854"/>
    <s v="Nợ quá hạn 30 ngày"/>
    <d v="2026-03-19T00:00:00"/>
    <d v="1899-12-30T00:00:00"/>
    <m/>
    <m/>
    <x v="17"/>
    <x v="17"/>
    <m/>
  </r>
  <r>
    <x v="231"/>
    <x v="53"/>
    <d v="2026-03-21T00:00:00"/>
    <s v="BH09056"/>
    <d v="2026-03-25T00:00:00"/>
    <s v="00022742"/>
    <s v="PG0000BCET"/>
    <n v="4227615"/>
    <n v="0"/>
    <n v="338209"/>
    <n v="4565824"/>
    <s v="Bán hàng"/>
    <m/>
    <m/>
    <n v="0"/>
    <n v="4565824"/>
    <n v="0"/>
    <n v="4565824"/>
    <d v="2026-03-25T00:00:00"/>
    <m/>
    <d v="2026-03-25T00:00:00"/>
    <n v="0"/>
    <m/>
    <n v="15.560887268518854"/>
    <s v="Nợ quá hạn 30 ngày"/>
    <d v="2026-03-25T00:00:00"/>
    <d v="1899-12-30T00:00:00"/>
    <m/>
    <m/>
    <x v="17"/>
    <x v="17"/>
    <m/>
  </r>
  <r>
    <x v="232"/>
    <x v="54"/>
    <d v="2026-03-21T00:00:00"/>
    <s v="BH09057"/>
    <d v="2026-03-25T00:00:00"/>
    <s v="00022743"/>
    <s v="PG0000BCBE"/>
    <n v="223400"/>
    <n v="0"/>
    <n v="17872"/>
    <n v="241272"/>
    <s v="Bán hàng"/>
    <m/>
    <m/>
    <n v="0"/>
    <n v="241272"/>
    <n v="0"/>
    <n v="241272"/>
    <d v="2026-03-25T00:00:00"/>
    <m/>
    <d v="2026-03-25T00:00:00"/>
    <n v="0"/>
    <m/>
    <n v="15.560887268518854"/>
    <s v="Nợ quá hạn 30 ngày"/>
    <d v="2026-03-25T00:00:00"/>
    <d v="1899-12-30T00:00:00"/>
    <m/>
    <m/>
    <x v="17"/>
    <x v="17"/>
    <m/>
  </r>
  <r>
    <x v="231"/>
    <x v="53"/>
    <d v="2026-03-22T00:00:00"/>
    <s v="SG/HTRS110900W0"/>
    <d v="2026-03-22T00:00:00"/>
    <m/>
    <s v="ĐÃ KIỂM TRA - HÀNG TRẢ - PHIẾU: RS110900W0 - LA CASA 20 LÊ THỊ CHỢ"/>
    <n v="16759"/>
    <n v="0"/>
    <n v="1341"/>
    <n v="18100"/>
    <s v="Hàng trả"/>
    <m/>
    <m/>
    <n v="0"/>
    <n v="-18100"/>
    <n v="0"/>
    <n v="-18100"/>
    <d v="2026-03-22T00:00:00"/>
    <m/>
    <d v="2026-03-22T00:00:00"/>
    <n v="0"/>
    <m/>
    <n v="18.560887268518854"/>
    <s v="Nợ quá hạn 30 ngày"/>
    <d v="2026-03-22T00:00:00"/>
    <d v="1899-12-30T00:00:00"/>
    <m/>
    <m/>
    <x v="17"/>
    <x v="17"/>
    <m/>
  </r>
  <r>
    <x v="231"/>
    <x v="53"/>
    <d v="2026-03-22T00:00:00"/>
    <s v="SG/HTRS110900WB"/>
    <d v="2026-03-22T00:00:00"/>
    <m/>
    <s v="ĐÃ KIỂM TRA - HÀNG TRẢ - PHIẾU: RS110900WB - LA CASA 20 LÊ THỊ CHỢ"/>
    <n v="212232"/>
    <n v="0"/>
    <n v="16979"/>
    <n v="229211"/>
    <s v="Hàng trả"/>
    <m/>
    <m/>
    <n v="0"/>
    <n v="-229211"/>
    <n v="0"/>
    <n v="-229211"/>
    <d v="2026-03-22T00:00:00"/>
    <m/>
    <d v="2026-03-22T00:00:00"/>
    <n v="0"/>
    <m/>
    <n v="18.560887268518854"/>
    <s v="Nợ quá hạn 30 ngày"/>
    <d v="2026-03-22T00:00:00"/>
    <d v="1899-12-30T00:00:00"/>
    <m/>
    <m/>
    <x v="17"/>
    <x v="17"/>
    <m/>
  </r>
  <r>
    <x v="231"/>
    <x v="53"/>
    <d v="2026-03-23T00:00:00"/>
    <s v="MDV00195"/>
    <d v="2026-03-23T00:00:00"/>
    <s v="1068"/>
    <s v="Phí hỗ trợ khai trương cửa hàng mới tháng 02.2026"/>
    <n v="200000"/>
    <n v="0"/>
    <n v="16000"/>
    <n v="216000"/>
    <s v="Giảm công nợ"/>
    <m/>
    <m/>
    <n v="0"/>
    <n v="-216000"/>
    <n v="0"/>
    <n v="-216000"/>
    <d v="2026-03-23T00:00:00"/>
    <m/>
    <d v="2026-03-23T00:00:00"/>
    <n v="0"/>
    <m/>
    <n v="17.560887268518854"/>
    <s v="Nợ quá hạn 30 ngày"/>
    <d v="2026-03-23T00:00:00"/>
    <d v="1899-12-30T00:00:00"/>
    <m/>
    <m/>
    <x v="17"/>
    <x v="17"/>
    <m/>
  </r>
  <r>
    <x v="231"/>
    <x v="53"/>
    <d v="2026-03-23T00:00:00"/>
    <s v="SG/HTRS101901XM"/>
    <d v="2026-03-23T00:00:00"/>
    <m/>
    <s v="ĐÃ KIỂM TRA - HÀNG TRẢ - PHIẾU: RS101901XM - 39-39B BẾN VÂN ĐỒN"/>
    <n v="16759"/>
    <n v="0"/>
    <n v="1341"/>
    <n v="18100"/>
    <s v="Hàng trả"/>
    <m/>
    <m/>
    <n v="0"/>
    <n v="-18100"/>
    <n v="0"/>
    <n v="-18100"/>
    <d v="2026-03-23T00:00:00"/>
    <m/>
    <d v="2026-03-23T00:00:00"/>
    <n v="0"/>
    <m/>
    <n v="17.560887268518854"/>
    <s v="Nợ quá hạn 30 ngày"/>
    <d v="2026-03-23T00:00:00"/>
    <d v="1899-12-30T00:00:00"/>
    <m/>
    <m/>
    <x v="17"/>
    <x v="17"/>
    <m/>
  </r>
  <r>
    <x v="231"/>
    <x v="53"/>
    <d v="2026-03-23T00:00:00"/>
    <s v="SG/HTRS101901XN"/>
    <d v="2026-03-23T00:00:00"/>
    <m/>
    <s v="ĐÃ KIỂM TRA - PHIẾU : RS101901XN - 39-39B BẾN VÂN ĐỒN"/>
    <n v="30884"/>
    <n v="0"/>
    <n v="2471"/>
    <n v="33355"/>
    <s v="Hàng trả"/>
    <m/>
    <m/>
    <n v="0"/>
    <n v="-33355"/>
    <n v="0"/>
    <n v="-33355"/>
    <d v="2026-03-23T00:00:00"/>
    <m/>
    <d v="2026-03-23T00:00:00"/>
    <n v="0"/>
    <m/>
    <n v="17.560887268518854"/>
    <s v="Nợ quá hạn 30 ngày"/>
    <d v="2026-03-23T00:00:00"/>
    <d v="1899-12-30T00:00:00"/>
    <m/>
    <m/>
    <x v="17"/>
    <x v="17"/>
    <m/>
  </r>
  <r>
    <x v="231"/>
    <x v="53"/>
    <d v="2026-03-24T00:00:00"/>
    <s v="SG/HTRS109700XT"/>
    <d v="2026-03-24T00:00:00"/>
    <m/>
    <s v="ĐÃ KIỂM TRA - HÀNG TRẢ - PHIẾU: RS109700XT - TÒA S9.02 VINHOMES GRAND PARK , 88 PHƯỚC THIỆN"/>
    <n v="106116"/>
    <n v="0"/>
    <n v="8489"/>
    <n v="114605"/>
    <s v="Hàng trả"/>
    <m/>
    <m/>
    <n v="0"/>
    <n v="-114605"/>
    <n v="0"/>
    <n v="-114605"/>
    <d v="2026-03-24T00:00:00"/>
    <m/>
    <d v="2026-03-24T00:00:00"/>
    <n v="0"/>
    <m/>
    <n v="16.560887268518854"/>
    <s v="Nợ quá hạn 30 ngày"/>
    <d v="2026-03-24T00:00:00"/>
    <d v="1899-12-30T00:00:00"/>
    <m/>
    <m/>
    <x v="17"/>
    <x v="17"/>
    <m/>
  </r>
  <r>
    <x v="231"/>
    <x v="53"/>
    <d v="2026-03-24T00:00:00"/>
    <s v="SG/HTRS109700Y2"/>
    <d v="2026-03-24T00:00:00"/>
    <m/>
    <s v="ĐÃ KIỂM TRA - HÀNG TRẢ - PHIẾU: RS109700Y2 - TÒA S9.02 VINHOMES GRAND PARK , 88 PHƯỚC THIỆN"/>
    <n v="30884"/>
    <n v="0"/>
    <n v="2471"/>
    <n v="33355"/>
    <s v="Hàng trả"/>
    <m/>
    <m/>
    <n v="0"/>
    <n v="-33355"/>
    <n v="0"/>
    <n v="-33355"/>
    <d v="2026-03-24T00:00:00"/>
    <m/>
    <d v="2026-03-24T00:00:00"/>
    <n v="0"/>
    <m/>
    <n v="16.560887268518854"/>
    <s v="Nợ quá hạn 30 ngày"/>
    <d v="2026-03-24T00:00:00"/>
    <d v="1899-12-30T00:00:00"/>
    <m/>
    <m/>
    <x v="17"/>
    <x v="17"/>
    <m/>
  </r>
  <r>
    <x v="231"/>
    <x v="53"/>
    <d v="2026-03-24T00:00:00"/>
    <s v="SG/HTRS109700Y9"/>
    <d v="2026-03-24T00:00:00"/>
    <m/>
    <s v="ĐÃ KIỂM TRA - HÀNG TRẢ - PHIẾU: RS109700Y9 - TÒA S9.02 VINHOMES GRAND PARK, 88 PHƯỚC THIỆN"/>
    <n v="106116"/>
    <n v="0"/>
    <n v="8489"/>
    <n v="114605"/>
    <s v="Hàng trả"/>
    <m/>
    <m/>
    <n v="0"/>
    <n v="-114605"/>
    <n v="0"/>
    <n v="-114605"/>
    <d v="2026-03-24T00:00:00"/>
    <m/>
    <d v="2026-03-24T00:00:00"/>
    <n v="0"/>
    <m/>
    <n v="16.560887268518854"/>
    <s v="Nợ quá hạn 30 ngày"/>
    <d v="2026-03-24T00:00:00"/>
    <d v="1899-12-30T00:00:00"/>
    <m/>
    <m/>
    <x v="17"/>
    <x v="17"/>
    <m/>
  </r>
  <r>
    <x v="231"/>
    <x v="53"/>
    <d v="2026-03-24T00:00:00"/>
    <s v="SG/HTRS109700YF"/>
    <d v="2026-03-24T00:00:00"/>
    <m/>
    <s v="ĐÃ KIỂM TRA - HÀNG TRẢ - PHIẾU: RS109700YF - TÒA S9.02 VINHOMES GRAND PARK , 88 PHƯỚC THIỆN"/>
    <n v="106116"/>
    <n v="0"/>
    <n v="8489"/>
    <n v="114605"/>
    <s v="Hàng trả"/>
    <m/>
    <m/>
    <n v="0"/>
    <n v="-114605"/>
    <n v="0"/>
    <n v="-114605"/>
    <d v="2026-03-24T00:00:00"/>
    <m/>
    <d v="2026-03-24T00:00:00"/>
    <n v="0"/>
    <m/>
    <n v="16.560887268518854"/>
    <s v="Nợ quá hạn 30 ngày"/>
    <d v="2026-03-24T00:00:00"/>
    <d v="1899-12-30T00:00:00"/>
    <m/>
    <m/>
    <x v="17"/>
    <x v="17"/>
    <m/>
  </r>
  <r>
    <x v="231"/>
    <x v="53"/>
    <d v="2026-03-24T00:00:00"/>
    <s v="SG/HTRS109700Z3"/>
    <d v="2026-03-24T00:00:00"/>
    <m/>
    <s v="ĐÃ KIỂM TRA - HÀNG TRẢ - PHIẾU: RS109700Z3 - TÒA S9.02 VINHOMES GRAND PARK 88 PHƯỚC THIỆN"/>
    <n v="106116"/>
    <n v="0"/>
    <n v="8489"/>
    <n v="114605"/>
    <s v="Hàng trả"/>
    <m/>
    <m/>
    <n v="0"/>
    <n v="-114605"/>
    <n v="0"/>
    <n v="-114605"/>
    <d v="2026-03-24T00:00:00"/>
    <m/>
    <d v="2026-03-24T00:00:00"/>
    <n v="0"/>
    <m/>
    <n v="16.560887268518854"/>
    <s v="Nợ quá hạn 30 ngày"/>
    <d v="2026-03-24T00:00:00"/>
    <d v="1899-12-30T00:00:00"/>
    <m/>
    <m/>
    <x v="17"/>
    <x v="17"/>
    <m/>
  </r>
  <r>
    <x v="231"/>
    <x v="53"/>
    <d v="2026-03-24T00:00:00"/>
    <s v="SG/HTRS113500KV"/>
    <d v="2026-03-24T00:00:00"/>
    <m/>
    <s v="ĐÃ KIỂM TRA - HÀNG TRẢ - PHIẾU: RS113500KV - SỐ 299&amp;295/2 NGUYỄN TRI PHƯƠNG"/>
    <n v="16759"/>
    <n v="0"/>
    <n v="1341"/>
    <n v="18100"/>
    <s v="Hàng trả"/>
    <m/>
    <m/>
    <n v="0"/>
    <n v="-18100"/>
    <n v="0"/>
    <n v="-18100"/>
    <d v="2026-03-24T00:00:00"/>
    <m/>
    <d v="2026-03-24T00:00:00"/>
    <n v="0"/>
    <m/>
    <n v="16.560887268518854"/>
    <s v="Nợ quá hạn 30 ngày"/>
    <d v="2026-03-24T00:00:00"/>
    <d v="1899-12-30T00:00:00"/>
    <m/>
    <m/>
    <x v="17"/>
    <x v="17"/>
    <m/>
  </r>
  <r>
    <x v="231"/>
    <x v="53"/>
    <d v="2026-03-25T00:00:00"/>
    <s v="BH09665"/>
    <d v="2026-03-31T00:00:00"/>
    <s v="00023292"/>
    <s v="PG0000BDTH"/>
    <n v="5212600"/>
    <n v="0"/>
    <n v="417008"/>
    <n v="5629608"/>
    <s v="Bán hàng"/>
    <m/>
    <m/>
    <n v="0"/>
    <n v="5629608"/>
    <n v="0"/>
    <n v="5629608"/>
    <d v="2026-03-31T00:00:00"/>
    <m/>
    <d v="2026-03-31T00:00:00"/>
    <n v="0"/>
    <m/>
    <n v="9.5608872685188544"/>
    <s v="Nợ quá hạn 30 ngày"/>
    <d v="2026-03-31T00:00:00"/>
    <d v="1899-12-30T00:00:00"/>
    <m/>
    <m/>
    <x v="17"/>
    <x v="17"/>
    <m/>
  </r>
  <r>
    <x v="232"/>
    <x v="54"/>
    <d v="2026-03-25T00:00:00"/>
    <s v="BH09666"/>
    <d v="2026-03-31T00:00:00"/>
    <s v="00023293"/>
    <s v="PG0000BDPZ"/>
    <n v="104684"/>
    <n v="0"/>
    <n v="8375"/>
    <n v="113059"/>
    <s v="Bán hàng"/>
    <m/>
    <m/>
    <n v="0"/>
    <n v="113059"/>
    <n v="0"/>
    <n v="113059"/>
    <d v="2026-03-31T00:00:00"/>
    <m/>
    <d v="2026-03-31T00:00:00"/>
    <n v="0"/>
    <m/>
    <n v="9.5608872685188544"/>
    <s v="Nợ quá hạn 30 ngày"/>
    <d v="2026-03-31T00:00:00"/>
    <d v="1899-12-30T00:00:00"/>
    <m/>
    <m/>
    <x v="17"/>
    <x v="17"/>
    <m/>
  </r>
  <r>
    <x v="231"/>
    <x v="53"/>
    <d v="2026-03-25T00:00:00"/>
    <s v="SG/HTRS1033027U"/>
    <d v="2026-03-25T00:00:00"/>
    <m/>
    <s v="ĐÃ KIỂM TRA - HÀNG TRẢ - PHIẾU : RS1033027U - BPB-01.05 BOTANICA PREMIER BLOCK B , SỐ 108-112B-114 HỒNG HÀ"/>
    <n v="22340"/>
    <n v="0"/>
    <n v="1787"/>
    <n v="24127"/>
    <s v="Hàng trả"/>
    <m/>
    <m/>
    <n v="0"/>
    <n v="-24127"/>
    <n v="0"/>
    <n v="-24127"/>
    <d v="2026-03-25T00:00:00"/>
    <m/>
    <d v="2026-03-25T00:00:00"/>
    <n v="0"/>
    <m/>
    <n v="15.560887268518854"/>
    <s v="Nợ quá hạn 30 ngày"/>
    <d v="2026-03-25T00:00:00"/>
    <d v="1899-12-30T00:00:00"/>
    <m/>
    <m/>
    <x v="17"/>
    <x v="17"/>
    <m/>
  </r>
  <r>
    <x v="231"/>
    <x v="53"/>
    <d v="2026-03-26T00:00:00"/>
    <s v="BC03/0045"/>
    <m/>
    <m/>
    <s v="SSV thanh toan mua HH T02 2026"/>
    <n v="27679021"/>
    <n v="0"/>
    <n v="0"/>
    <n v="27679021"/>
    <s v="Giảm công nợ"/>
    <m/>
    <m/>
    <n v="0"/>
    <n v="-27679021"/>
    <n v="0"/>
    <n v="-27679021"/>
    <d v="2026-03-26T00:00:00"/>
    <m/>
    <d v="2026-03-26T00:00:00"/>
    <n v="0"/>
    <m/>
    <n v="14.560887268518854"/>
    <s v="Nợ quá hạn 30 ngày"/>
    <d v="2026-03-26T00:00:00"/>
    <d v="1899-12-30T00:00:00"/>
    <m/>
    <m/>
    <x v="17"/>
    <x v="17"/>
    <m/>
  </r>
  <r>
    <x v="231"/>
    <x v="53"/>
    <d v="2026-03-26T00:00:00"/>
    <s v="SG/HTRS113900QC"/>
    <d v="2026-03-26T00:00:00"/>
    <m/>
    <s v="ĐÃ KIỂM TRA - HÀNG TRẢ - PHIẾU: RS113900QC - SỐ 79 NGUYỄN HUỆ"/>
    <n v="318348"/>
    <n v="0"/>
    <n v="25468"/>
    <n v="343816"/>
    <s v="Hàng trả"/>
    <m/>
    <m/>
    <n v="0"/>
    <n v="-343816"/>
    <n v="0"/>
    <n v="-343816"/>
    <d v="2026-03-26T00:00:00"/>
    <m/>
    <d v="2026-03-26T00:00:00"/>
    <n v="0"/>
    <m/>
    <n v="14.560887268518854"/>
    <s v="Nợ quá hạn 30 ngày"/>
    <d v="2026-03-26T00:00:00"/>
    <d v="1899-12-30T00:00:00"/>
    <m/>
    <m/>
    <x v="17"/>
    <x v="17"/>
    <m/>
  </r>
  <r>
    <x v="231"/>
    <x v="53"/>
    <d v="2026-03-26T00:00:00"/>
    <s v="SG/HTRS1161005B"/>
    <d v="2026-03-26T00:00:00"/>
    <m/>
    <s v="ĐÃ KIỂM TRA - HÀNG TRẢ - PHIẾU: RS1161005B - SỐ 21 PHAN KẾ BÍNH"/>
    <n v="202126"/>
    <n v="0"/>
    <n v="16170"/>
    <n v="218296"/>
    <s v="Hàng trả"/>
    <m/>
    <m/>
    <n v="0"/>
    <n v="-218296"/>
    <n v="0"/>
    <n v="-218296"/>
    <d v="2026-03-26T00:00:00"/>
    <m/>
    <d v="2026-03-26T00:00:00"/>
    <n v="0"/>
    <m/>
    <n v="14.560887268518854"/>
    <s v="Nợ quá hạn 30 ngày"/>
    <d v="2026-03-26T00:00:00"/>
    <d v="1899-12-30T00:00:00"/>
    <m/>
    <m/>
    <x v="17"/>
    <x v="17"/>
    <m/>
  </r>
  <r>
    <x v="231"/>
    <x v="53"/>
    <d v="2026-03-26T00:00:00"/>
    <s v="SG/HTRS1161005M"/>
    <d v="2026-03-26T00:00:00"/>
    <m/>
    <s v="ĐÃ KIỂM TRA - HÀNG TRẢ - PHIẾU: RS1161005M - 21 PHAN KẾ BÍNH"/>
    <n v="101063"/>
    <n v="0"/>
    <n v="8085"/>
    <n v="109148"/>
    <s v="Hàng trả"/>
    <m/>
    <m/>
    <n v="0"/>
    <n v="-109148"/>
    <n v="0"/>
    <n v="-109148"/>
    <d v="2026-03-26T00:00:00"/>
    <m/>
    <d v="2026-03-26T00:00:00"/>
    <n v="0"/>
    <m/>
    <n v="14.560887268518854"/>
    <s v="Nợ quá hạn 30 ngày"/>
    <d v="2026-03-26T00:00:00"/>
    <d v="1899-12-30T00:00:00"/>
    <m/>
    <m/>
    <x v="17"/>
    <x v="17"/>
    <m/>
  </r>
  <r>
    <x v="231"/>
    <x v="53"/>
    <d v="2026-03-26T00:00:00"/>
    <s v="SG/HTRS11610096"/>
    <d v="2026-03-26T00:00:00"/>
    <m/>
    <s v="ĐÃ KIỂM TRA - HÀNG TRẢ- PHIẾU: RS11610096 - 21 PHAN KẾ BÍNH"/>
    <n v="33518"/>
    <n v="0"/>
    <n v="2681"/>
    <n v="36199"/>
    <s v="Hàng trả"/>
    <m/>
    <m/>
    <n v="0"/>
    <n v="-36199"/>
    <n v="0"/>
    <n v="-36199"/>
    <d v="2026-03-26T00:00:00"/>
    <m/>
    <d v="2026-03-26T00:00:00"/>
    <n v="0"/>
    <m/>
    <n v="14.560887268518854"/>
    <s v="Nợ quá hạn 30 ngày"/>
    <d v="2026-03-26T00:00:00"/>
    <d v="1899-12-30T00:00:00"/>
    <m/>
    <m/>
    <x v="17"/>
    <x v="17"/>
    <m/>
  </r>
  <r>
    <x v="231"/>
    <x v="53"/>
    <d v="2026-03-26T00:00:00"/>
    <s v="SG/HTRS1161009B"/>
    <d v="2026-03-26T00:00:00"/>
    <m/>
    <s v="ĐÃ KIỂM TRA - HÀNG TRẢ - PHIẾU: RS1161009B - 21 PHAN KẾ BÍNH"/>
    <n v="30884"/>
    <n v="0"/>
    <n v="2471"/>
    <n v="33355"/>
    <s v="Hàng trả"/>
    <m/>
    <m/>
    <n v="0"/>
    <n v="-33355"/>
    <n v="0"/>
    <n v="-33355"/>
    <d v="2026-03-26T00:00:00"/>
    <m/>
    <d v="2026-03-26T00:00:00"/>
    <n v="0"/>
    <m/>
    <n v="14.560887268518854"/>
    <s v="Nợ quá hạn 30 ngày"/>
    <d v="2026-03-26T00:00:00"/>
    <d v="1899-12-30T00:00:00"/>
    <m/>
    <m/>
    <x v="17"/>
    <x v="17"/>
    <m/>
  </r>
  <r>
    <x v="231"/>
    <x v="53"/>
    <d v="2026-03-26T00:00:00"/>
    <s v="SG/HTRS1161009C"/>
    <d v="2026-03-26T00:00:00"/>
    <m/>
    <s v="ĐÃ KIỂM TRA - HÀNG TRẢ - PHIẾU: RS1161009C - 21 PHAN KẾ BÍNH"/>
    <n v="16759"/>
    <n v="0"/>
    <n v="1341"/>
    <n v="18100"/>
    <s v="Hàng trả"/>
    <m/>
    <m/>
    <n v="0"/>
    <n v="-18100"/>
    <n v="0"/>
    <n v="-18100"/>
    <d v="2026-03-26T00:00:00"/>
    <m/>
    <d v="2026-03-26T00:00:00"/>
    <n v="0"/>
    <m/>
    <n v="14.560887268518854"/>
    <s v="Nợ quá hạn 30 ngày"/>
    <d v="2026-03-26T00:00:00"/>
    <d v="1899-12-30T00:00:00"/>
    <m/>
    <m/>
    <x v="17"/>
    <x v="17"/>
    <m/>
  </r>
  <r>
    <x v="231"/>
    <x v="53"/>
    <d v="2026-03-27T00:00:00"/>
    <s v="SG/HTRS11650068"/>
    <d v="2026-03-27T00:00:00"/>
    <m/>
    <s v="ĐÃ KIỂM TRA - HÀNG TRẢ - PHIẾU : RS11650068 - S11, TẦNG 1, TÒA GH3, GLORY HEIGHTS VINHOMES GRAND"/>
    <n v="33518"/>
    <n v="0"/>
    <n v="2681"/>
    <n v="36199"/>
    <s v="Hàng trả"/>
    <m/>
    <m/>
    <n v="0"/>
    <n v="-36199"/>
    <n v="0"/>
    <n v="-36199"/>
    <d v="2026-03-27T00:00:00"/>
    <m/>
    <d v="2026-03-27T00:00:00"/>
    <n v="0"/>
    <m/>
    <n v="13.560887268518854"/>
    <s v="Nợ quá hạn 30 ngày"/>
    <d v="2026-03-27T00:00:00"/>
    <d v="1899-12-30T00:00:00"/>
    <m/>
    <m/>
    <x v="17"/>
    <x v="17"/>
    <m/>
  </r>
  <r>
    <x v="231"/>
    <x v="53"/>
    <d v="2026-03-27T00:00:00"/>
    <s v="SG/HTRS1165006D"/>
    <d v="2026-03-27T00:00:00"/>
    <m/>
    <s v="ĐÃ KIỂM TRA - HÀNG TRẢ - PHIẾU: RS1165006D - S11 TẦNG 1, TÒA GH3, GLORY HEIGHTS VINHOMES GRAND"/>
    <n v="33518"/>
    <n v="0"/>
    <n v="2681"/>
    <n v="36199"/>
    <s v="Hàng trả"/>
    <m/>
    <m/>
    <n v="0"/>
    <n v="-36199"/>
    <n v="0"/>
    <n v="-36199"/>
    <d v="2026-03-27T00:00:00"/>
    <m/>
    <d v="2026-03-27T00:00:00"/>
    <n v="0"/>
    <m/>
    <n v="13.560887268518854"/>
    <s v="Nợ quá hạn 30 ngày"/>
    <d v="2026-03-27T00:00:00"/>
    <d v="1899-12-30T00:00:00"/>
    <m/>
    <m/>
    <x v="17"/>
    <x v="17"/>
    <m/>
  </r>
  <r>
    <x v="231"/>
    <x v="53"/>
    <d v="2026-03-27T00:00:00"/>
    <s v="SG/HTRS1165006H"/>
    <d v="2026-03-27T00:00:00"/>
    <m/>
    <s v="ĐÃ KIỂM TRA - HÀNG TRẢ - PHIẾU: RS1165006H - S11 TẦNG 1, TÒA GH3, GLORY HEIGHTS VINHOMES GRAND PARK"/>
    <n v="106116"/>
    <n v="0"/>
    <n v="8489"/>
    <n v="114605"/>
    <s v="Hàng trả"/>
    <m/>
    <m/>
    <n v="0"/>
    <n v="-114605"/>
    <n v="0"/>
    <n v="-114605"/>
    <d v="2026-03-27T00:00:00"/>
    <m/>
    <d v="2026-03-27T00:00:00"/>
    <n v="0"/>
    <m/>
    <n v="13.560887268518854"/>
    <s v="Nợ quá hạn 30 ngày"/>
    <d v="2026-03-27T00:00:00"/>
    <d v="1899-12-30T00:00:00"/>
    <m/>
    <m/>
    <x v="17"/>
    <x v="17"/>
    <m/>
  </r>
  <r>
    <x v="231"/>
    <x v="53"/>
    <d v="2026-03-27T00:00:00"/>
    <s v="SG/HTRS1165006J"/>
    <d v="2026-03-27T00:00:00"/>
    <m/>
    <s v="ĐÃ KIỂM TRA - HÀNG TRẢ - PHIẾU: RS1165006J - TÒA GH3, GLORY HEIGHTS VINHOMES GRAND PARK"/>
    <n v="33518"/>
    <n v="0"/>
    <n v="2681"/>
    <n v="36199"/>
    <s v="Hàng trả"/>
    <m/>
    <m/>
    <n v="0"/>
    <n v="-36199"/>
    <n v="0"/>
    <n v="-36199"/>
    <d v="2026-03-27T00:00:00"/>
    <m/>
    <d v="2026-03-27T00:00:00"/>
    <n v="0"/>
    <m/>
    <n v="13.560887268518854"/>
    <s v="Nợ quá hạn 30 ngày"/>
    <d v="2026-03-27T00:00:00"/>
    <d v="1899-12-30T00:00:00"/>
    <m/>
    <m/>
    <x v="17"/>
    <x v="17"/>
    <m/>
  </r>
  <r>
    <x v="231"/>
    <x v="53"/>
    <d v="2026-03-27T00:00:00"/>
    <s v="SG/HTRS1165007T"/>
    <d v="2026-03-27T00:00:00"/>
    <m/>
    <s v="ĐÃ KIỂM TRA - HÀNG TRẢ - PHIẾU: RS1165007T - TẦNG 1, TÒA GH3, GLORY HEIGHTS VINHOMES GRAND PARK"/>
    <n v="106116"/>
    <n v="0"/>
    <n v="8489"/>
    <n v="114605"/>
    <s v="Hàng trả"/>
    <m/>
    <m/>
    <n v="0"/>
    <n v="-114605"/>
    <n v="0"/>
    <n v="-114605"/>
    <d v="2026-03-27T00:00:00"/>
    <m/>
    <d v="2026-03-27T00:00:00"/>
    <n v="0"/>
    <m/>
    <n v="13.560887268518854"/>
    <s v="Nợ quá hạn 30 ngày"/>
    <d v="2026-03-27T00:00:00"/>
    <d v="1899-12-30T00:00:00"/>
    <m/>
    <m/>
    <x v="17"/>
    <x v="17"/>
    <m/>
  </r>
  <r>
    <x v="231"/>
    <x v="53"/>
    <d v="2026-03-27T00:00:00"/>
    <s v="SG/HTRS11650089"/>
    <d v="2026-03-27T00:00:00"/>
    <m/>
    <s v="ĐÃ KIỂM TRA - HÀNG TRẢ - PHIẾU: RS11650089 - TẦNG 1, TÒA GH3 , GLORY HEIGHTS VINHOMES GRAND PARK"/>
    <n v="106116"/>
    <n v="0"/>
    <n v="8489"/>
    <n v="114605"/>
    <s v="Hàng trả"/>
    <m/>
    <m/>
    <n v="0"/>
    <n v="-114605"/>
    <n v="0"/>
    <n v="-114605"/>
    <d v="2026-03-27T00:00:00"/>
    <m/>
    <d v="2026-03-27T00:00:00"/>
    <n v="0"/>
    <m/>
    <n v="13.560887268518854"/>
    <s v="Nợ quá hạn 30 ngày"/>
    <d v="2026-03-27T00:00:00"/>
    <d v="1899-12-30T00:00:00"/>
    <m/>
    <m/>
    <x v="17"/>
    <x v="17"/>
    <m/>
  </r>
  <r>
    <x v="231"/>
    <x v="53"/>
    <d v="2026-03-28T00:00:00"/>
    <s v="BH09667"/>
    <d v="2026-03-31T00:00:00"/>
    <s v="00023294"/>
    <s v="PG0000BF1M"/>
    <n v="3837134"/>
    <n v="0"/>
    <n v="306971"/>
    <n v="4144105"/>
    <s v="Bán hàng"/>
    <m/>
    <m/>
    <n v="0"/>
    <n v="4144105"/>
    <n v="0"/>
    <n v="4144105"/>
    <d v="2026-03-31T00:00:00"/>
    <m/>
    <d v="2026-03-31T00:00:00"/>
    <n v="0"/>
    <m/>
    <n v="9.5608872685188544"/>
    <s v="Nợ quá hạn 30 ngày"/>
    <d v="2026-03-31T00:00:00"/>
    <d v="1899-12-30T00:00:00"/>
    <m/>
    <m/>
    <x v="17"/>
    <x v="17"/>
    <m/>
  </r>
  <r>
    <x v="232"/>
    <x v="54"/>
    <d v="2026-03-28T00:00:00"/>
    <s v="BH09668"/>
    <d v="2026-03-31T00:00:00"/>
    <s v="00023295"/>
    <s v="PG0000BEYC"/>
    <n v="96815"/>
    <n v="0"/>
    <n v="7745"/>
    <n v="104560"/>
    <s v="Bán hàng"/>
    <m/>
    <m/>
    <n v="0"/>
    <n v="104560"/>
    <n v="0"/>
    <n v="104560"/>
    <d v="2026-03-31T00:00:00"/>
    <m/>
    <d v="2026-03-31T00:00:00"/>
    <n v="0"/>
    <m/>
    <n v="9.5608872685188544"/>
    <s v="Nợ quá hạn 30 ngày"/>
    <d v="2026-03-31T00:00:00"/>
    <d v="1899-12-30T00:00:00"/>
    <m/>
    <m/>
    <x v="17"/>
    <x v="17"/>
    <m/>
  </r>
  <r>
    <x v="231"/>
    <x v="53"/>
    <d v="2026-03-29T00:00:00"/>
    <s v="SG/HTRS10750184"/>
    <d v="2026-03-29T00:00:00"/>
    <m/>
    <s v="ĐÃ KIỂM TRA - HÀNG TRẢ - PHIẾU : RS10750184 - TÒA S2.03 VINHOMES GRAND PARK , NGUYỄN XIỂN"/>
    <n v="106116"/>
    <n v="0"/>
    <n v="8489"/>
    <n v="114605"/>
    <s v="Hàng trả"/>
    <m/>
    <m/>
    <n v="0"/>
    <n v="-114605"/>
    <n v="0"/>
    <n v="-114605"/>
    <d v="2026-03-29T00:00:00"/>
    <m/>
    <d v="2026-03-29T00:00:00"/>
    <n v="0"/>
    <m/>
    <n v="11.560887268518854"/>
    <s v="Nợ quá hạn 30 ngày"/>
    <d v="2026-03-29T00:00:00"/>
    <d v="1899-12-30T00:00:00"/>
    <m/>
    <m/>
    <x v="17"/>
    <x v="17"/>
    <m/>
  </r>
  <r>
    <x v="231"/>
    <x v="53"/>
    <d v="2026-03-30T00:00:00"/>
    <s v="SG/HTRS1108017G"/>
    <d v="2026-03-30T00:00:00"/>
    <m/>
    <s v="ĐÃ KIỂM TRA - HÀNG TRẢ - PHIẾU: RS1108017G - CỔNG SỐ 3, 201B NGUYỄN CHÍ THANH"/>
    <n v="212232"/>
    <n v="0"/>
    <n v="16979"/>
    <n v="229211"/>
    <s v="Hàng trả"/>
    <m/>
    <m/>
    <n v="0"/>
    <n v="-229211"/>
    <n v="0"/>
    <n v="-229211"/>
    <d v="2026-03-30T00:00:00"/>
    <m/>
    <d v="2026-03-30T00:00:00"/>
    <n v="0"/>
    <m/>
    <n v="10.560887268518854"/>
    <s v="Nợ quá hạn 30 ngày"/>
    <d v="2026-03-30T00:00:00"/>
    <d v="1899-12-30T00:00:00"/>
    <m/>
    <m/>
    <x v="17"/>
    <x v="17"/>
    <m/>
  </r>
  <r>
    <x v="384"/>
    <x v="162"/>
    <d v="2026-03-01T00:00:00"/>
    <s v="HN/HTXT03021347"/>
    <d v="2026-03-20T00:00:00"/>
    <m/>
    <s v="ĐÃ KIỂM TRA - Hàng trả - PTMART-HNI-TXN-0004 - PTMart 143 Nguyễn Tuân"/>
    <n v="240704"/>
    <n v="0"/>
    <n v="19256"/>
    <n v="259960"/>
    <s v="Hàng trả"/>
    <m/>
    <m/>
    <n v="0"/>
    <n v="-259960"/>
    <n v="0"/>
    <n v="-259960"/>
    <d v="2026-03-20T00:00:00"/>
    <m/>
    <d v="2026-03-20T00:00:00"/>
    <n v="0"/>
    <m/>
    <n v="20.560887268518854"/>
    <s v="Nợ quá hạn 30 ngày"/>
    <d v="2026-03-20T00:00:00"/>
    <d v="1899-12-30T00:00:00"/>
    <m/>
    <m/>
    <x v="20"/>
    <x v="20"/>
    <m/>
  </r>
  <r>
    <x v="384"/>
    <x v="162"/>
    <d v="2026-03-02T00:00:00"/>
    <s v="BH18856"/>
    <d v="2026-03-02T00:00:00"/>
    <s v="00014705"/>
    <s v="PT Mart Hà Đông"/>
    <n v="775756"/>
    <n v="38788"/>
    <n v="58957"/>
    <n v="795925"/>
    <s v="Bán hàng"/>
    <m/>
    <m/>
    <n v="0"/>
    <n v="795925"/>
    <n v="0"/>
    <n v="795925"/>
    <d v="2026-03-02T00:00:00"/>
    <m/>
    <d v="2026-03-02T00:00:00"/>
    <n v="0"/>
    <m/>
    <n v="38.560887268518854"/>
    <s v="Nợ quá hạn từ 30 ngày đến 60 ngày"/>
    <d v="2026-03-02T00:00:00"/>
    <d v="1899-12-30T00:00:00"/>
    <m/>
    <m/>
    <x v="20"/>
    <x v="20"/>
    <m/>
  </r>
  <r>
    <x v="384"/>
    <x v="162"/>
    <d v="2026-03-06T00:00:00"/>
    <s v="BH20341"/>
    <d v="2026-03-28T00:00:00"/>
    <s v="00023160"/>
    <s v="PTMart 505 Minh Khai"/>
    <n v="1034322"/>
    <n v="51716"/>
    <n v="78608"/>
    <n v="1061214"/>
    <s v="Bán hàng"/>
    <m/>
    <m/>
    <n v="0"/>
    <n v="1061214"/>
    <n v="0"/>
    <n v="1061214"/>
    <d v="2026-03-28T00:00:00"/>
    <m/>
    <d v="2026-03-28T00:00:00"/>
    <n v="0"/>
    <m/>
    <n v="12.560887268518854"/>
    <s v="Nợ quá hạn 30 ngày"/>
    <d v="2026-03-28T00:00:00"/>
    <d v="1899-12-30T00:00:00"/>
    <m/>
    <m/>
    <x v="20"/>
    <x v="20"/>
    <m/>
  </r>
  <r>
    <x v="384"/>
    <x v="162"/>
    <d v="2026-03-06T00:00:00"/>
    <s v="BH20342"/>
    <d v="2026-03-06T00:00:00"/>
    <s v="00016237"/>
    <s v="PTMart 201 Minh Khai"/>
    <n v="807254"/>
    <n v="40363"/>
    <n v="61351"/>
    <n v="828242"/>
    <s v="Bán hàng"/>
    <m/>
    <m/>
    <n v="0"/>
    <n v="828242"/>
    <n v="0"/>
    <n v="828242"/>
    <d v="2026-03-06T00:00:00"/>
    <m/>
    <d v="2026-03-06T00:00:00"/>
    <n v="0"/>
    <m/>
    <n v="34.560887268518854"/>
    <s v="Nợ quá hạn từ 30 ngày đến 60 ngày"/>
    <d v="2026-03-06T00:00:00"/>
    <d v="1899-12-30T00:00:00"/>
    <m/>
    <m/>
    <x v="20"/>
    <x v="20"/>
    <m/>
  </r>
  <r>
    <x v="384"/>
    <x v="162"/>
    <d v="2026-03-07T00:00:00"/>
    <s v="0703ptmart0009"/>
    <d v="2026-03-14T00:00:00"/>
    <m/>
    <s v="Hàng trả - PTMART-HNI-HBT-0009 - PTMart 505 Minh Khai - 0703ptmart0009 - Phiếu ngày (07/03/2026)"/>
    <n v="265260"/>
    <n v="0"/>
    <n v="21220"/>
    <n v="286480"/>
    <s v="Hàng trả"/>
    <m/>
    <m/>
    <n v="0"/>
    <n v="-286480"/>
    <n v="0"/>
    <n v="-286480"/>
    <d v="2026-03-14T00:00:00"/>
    <m/>
    <d v="2026-03-14T00:00:00"/>
    <n v="0"/>
    <m/>
    <n v="26.560887268518854"/>
    <s v="Nợ quá hạn 30 ngày"/>
    <d v="2026-03-14T00:00:00"/>
    <d v="1899-12-30T00:00:00"/>
    <m/>
    <m/>
    <x v="20"/>
    <x v="20"/>
    <m/>
  </r>
  <r>
    <x v="384"/>
    <x v="162"/>
    <d v="2026-03-07T00:00:00"/>
    <s v="HN/HT03021773"/>
    <d v="2026-03-07T00:00:00"/>
    <m/>
    <s v="ĐÃ KIỂM TRA - HÀNG TRẢ - PHIẾU: XT03021773 - PTMart 201 Minh Khai - PTMART-HNI-HBT-0001"/>
    <n v="154480"/>
    <n v="0"/>
    <n v="12358"/>
    <n v="166838"/>
    <s v="Hàng trả"/>
    <m/>
    <m/>
    <n v="0"/>
    <n v="-166838"/>
    <n v="0"/>
    <n v="-166838"/>
    <d v="2026-03-07T00:00:00"/>
    <m/>
    <d v="2026-03-07T00:00:00"/>
    <n v="0"/>
    <m/>
    <n v="33.560887268518854"/>
    <s v="Nợ quá hạn từ 30 ngày đến 60 ngày"/>
    <d v="2026-03-07T00:00:00"/>
    <d v="1899-12-30T00:00:00"/>
    <m/>
    <m/>
    <x v="20"/>
    <x v="20"/>
    <m/>
  </r>
  <r>
    <x v="384"/>
    <x v="162"/>
    <d v="2026-03-17T00:00:00"/>
    <s v="HN/HTXT03021919"/>
    <d v="2026-03-20T00:00:00"/>
    <m/>
    <s v="ĐÃ KIỂM TRA - Hàng trả - PTMART-HNI-TXN-0004 - PTMart 143 Nguyễn Tuân  - Phiếu ngày (17/03/2026)"/>
    <n v="95348"/>
    <n v="0"/>
    <n v="7628"/>
    <n v="102976"/>
    <s v="Hàng trả"/>
    <m/>
    <m/>
    <n v="0"/>
    <n v="-102976"/>
    <n v="0"/>
    <n v="-102976"/>
    <d v="2026-03-20T00:00:00"/>
    <m/>
    <d v="2026-03-20T00:00:00"/>
    <n v="0"/>
    <m/>
    <n v="20.560887268518854"/>
    <s v="Nợ quá hạn 30 ngày"/>
    <d v="2026-03-20T00:00:00"/>
    <d v="1899-12-30T00:00:00"/>
    <m/>
    <m/>
    <x v="20"/>
    <x v="20"/>
    <m/>
  </r>
  <r>
    <x v="384"/>
    <x v="162"/>
    <d v="2026-03-18T00:00:00"/>
    <s v="BH22699"/>
    <d v="2026-03-18T00:00:00"/>
    <s v="00020686"/>
    <s v="PTMart Tầng 1 Tòa nhà Phú Thịnh Green Park"/>
    <n v="683640"/>
    <n v="34182"/>
    <n v="51957"/>
    <n v="701415"/>
    <s v="Bán hàng"/>
    <m/>
    <m/>
    <n v="0"/>
    <n v="701415"/>
    <n v="0"/>
    <n v="701415"/>
    <d v="2026-03-18T00:00:00"/>
    <m/>
    <d v="2026-03-18T00:00:00"/>
    <n v="0"/>
    <m/>
    <n v="22.560887268518854"/>
    <s v="Nợ quá hạn 30 ngày"/>
    <d v="2026-03-18T00:00:00"/>
    <d v="1899-12-30T00:00:00"/>
    <m/>
    <m/>
    <x v="20"/>
    <x v="20"/>
    <m/>
  </r>
  <r>
    <x v="384"/>
    <x v="162"/>
    <d v="2026-03-18T00:00:00"/>
    <s v="BH22700"/>
    <d v="2026-03-18T00:00:00"/>
    <s v="00020687"/>
    <s v="PTMart 143 Nguyễn Tuân"/>
    <n v="673808"/>
    <n v="33690"/>
    <n v="51209"/>
    <n v="691327"/>
    <s v="Bán hàng"/>
    <m/>
    <m/>
    <n v="0"/>
    <n v="691327"/>
    <n v="0"/>
    <n v="691327"/>
    <d v="2026-03-18T00:00:00"/>
    <m/>
    <d v="2026-03-18T00:00:00"/>
    <n v="0"/>
    <m/>
    <n v="22.560887268518854"/>
    <s v="Nợ quá hạn 30 ngày"/>
    <d v="2026-03-18T00:00:00"/>
    <d v="1899-12-30T00:00:00"/>
    <m/>
    <m/>
    <x v="20"/>
    <x v="20"/>
    <m/>
  </r>
  <r>
    <x v="384"/>
    <x v="162"/>
    <d v="2026-03-18T00:00:00"/>
    <s v="HN/HTXT03021933"/>
    <d v="2026-03-20T00:00:00"/>
    <m/>
    <s v="ĐÃ KIỂM TRA - Hàng trả - PTMART-HNI-HDG-0011 - PTMart Tầng 1 Tòa nhà Phú Thịnh Green Park  - Phiếu ngày (18/03/2026)"/>
    <n v="527352"/>
    <n v="0"/>
    <n v="42188"/>
    <n v="569540"/>
    <s v="Hàng trả"/>
    <m/>
    <m/>
    <n v="0"/>
    <n v="-569540"/>
    <n v="0"/>
    <n v="-569540"/>
    <d v="2026-03-20T00:00:00"/>
    <m/>
    <d v="2026-03-20T00:00:00"/>
    <n v="0"/>
    <m/>
    <n v="20.560887268518854"/>
    <s v="Nợ quá hạn 30 ngày"/>
    <d v="2026-03-20T00:00:00"/>
    <d v="1899-12-30T00:00:00"/>
    <m/>
    <m/>
    <x v="20"/>
    <x v="20"/>
    <m/>
  </r>
  <r>
    <x v="384"/>
    <x v="162"/>
    <d v="2026-03-26T00:00:00"/>
    <s v="BC03/00024"/>
    <m/>
    <m/>
    <s v="Thanh toán công nợ"/>
    <n v="1702169"/>
    <n v="0"/>
    <n v="0"/>
    <n v="1702169"/>
    <s v="Giảm công nợ"/>
    <m/>
    <m/>
    <n v="0"/>
    <n v="-1702169"/>
    <n v="0"/>
    <n v="-1702169"/>
    <d v="2026-03-26T00:00:00"/>
    <m/>
    <d v="2026-03-26T00:00:00"/>
    <n v="0"/>
    <m/>
    <n v="14.560887268518854"/>
    <s v="Nợ quá hạn 30 ngày"/>
    <d v="2026-03-26T00:00:00"/>
    <d v="1899-12-30T00:00:00"/>
    <m/>
    <m/>
    <x v="20"/>
    <x v="20"/>
    <m/>
  </r>
  <r>
    <x v="310"/>
    <x v="55"/>
    <d v="2026-03-09T00:00:00"/>
    <s v="BH21054"/>
    <d v="2026-03-09T00:00:00"/>
    <s v="00016316"/>
    <s v="Sunshine Mart Dương Văn Bé, Hoàng Mai, KM GÀ MUỐI 500G X 10% TỪ NGÀY 1-3 ĐẾN 31-3"/>
    <n v="911064"/>
    <n v="0"/>
    <n v="72885"/>
    <n v="983949"/>
    <s v="Bán hàng"/>
    <m/>
    <m/>
    <n v="0"/>
    <n v="983949"/>
    <n v="0"/>
    <n v="983949"/>
    <d v="2026-03-09T00:00:00"/>
    <m/>
    <d v="2026-03-09T00:00:00"/>
    <n v="0"/>
    <m/>
    <n v="31.560887268518854"/>
    <s v="Nợ quá hạn từ 30 ngày đến 60 ngày"/>
    <d v="2026-03-09T00:00:00"/>
    <d v="1899-12-30T00:00:00"/>
    <m/>
    <m/>
    <x v="18"/>
    <x v="18"/>
    <m/>
  </r>
  <r>
    <x v="310"/>
    <x v="55"/>
    <d v="2026-03-12T00:00:00"/>
    <s v="HN/HT010229"/>
    <d v="2026-03-12T00:00:00"/>
    <s v="00000958"/>
    <s v="Hàng trả - Siêu thị Sunshine Garden - SMART-HNI-HMI-0005"/>
    <n v="158445"/>
    <n v="0"/>
    <n v="12676"/>
    <n v="171121"/>
    <s v="Hàng trả"/>
    <m/>
    <m/>
    <n v="0"/>
    <n v="-171121"/>
    <n v="0"/>
    <n v="-171121"/>
    <d v="2026-03-12T00:00:00"/>
    <m/>
    <d v="2026-03-12T00:00:00"/>
    <n v="0"/>
    <m/>
    <n v="28.560887268518854"/>
    <s v="Nợ quá hạn 30 ngày"/>
    <d v="2026-03-12T00:00:00"/>
    <d v="1899-12-30T00:00:00"/>
    <m/>
    <m/>
    <x v="18"/>
    <x v="18"/>
    <m/>
  </r>
  <r>
    <x v="310"/>
    <x v="55"/>
    <d v="2026-03-12T00:00:00"/>
    <s v="HN/HT010230"/>
    <d v="2026-03-12T00:00:00"/>
    <s v="00000961"/>
    <s v="Hàng trả - Siêu thị Sunshine Palace - SMART-HNI-HMI-0004"/>
    <n v="87400"/>
    <n v="0"/>
    <n v="6992"/>
    <n v="94392"/>
    <s v="Hàng trả"/>
    <m/>
    <m/>
    <n v="0"/>
    <n v="-94392"/>
    <n v="0"/>
    <n v="-94392"/>
    <d v="2026-03-12T00:00:00"/>
    <m/>
    <d v="2026-03-12T00:00:00"/>
    <n v="0"/>
    <m/>
    <n v="28.560887268518854"/>
    <s v="Nợ quá hạn 30 ngày"/>
    <d v="2026-03-12T00:00:00"/>
    <d v="1899-12-30T00:00:00"/>
    <m/>
    <m/>
    <x v="18"/>
    <x v="18"/>
    <m/>
  </r>
  <r>
    <x v="310"/>
    <x v="55"/>
    <d v="2026-03-19T00:00:00"/>
    <s v="180326smart003"/>
    <d v="2026-03-19T00:00:00"/>
    <s v="00001454"/>
    <s v="Hàng trả - SMART-HNI-NTL-0003 - Sunshine Mart Center - 180326smart003 - Phiếu ngày (18/03/2026)"/>
    <n v="401282"/>
    <n v="0"/>
    <n v="32102"/>
    <n v="433384"/>
    <s v="Hàng trả"/>
    <m/>
    <m/>
    <n v="0"/>
    <n v="-433384"/>
    <n v="0"/>
    <n v="-433384"/>
    <d v="2026-03-19T00:00:00"/>
    <m/>
    <d v="2026-03-19T00:00:00"/>
    <n v="0"/>
    <m/>
    <n v="21.560887268518854"/>
    <s v="Nợ quá hạn 30 ngày"/>
    <d v="2026-03-19T00:00:00"/>
    <d v="1899-12-30T00:00:00"/>
    <m/>
    <m/>
    <x v="18"/>
    <x v="18"/>
    <m/>
  </r>
  <r>
    <x v="310"/>
    <x v="55"/>
    <d v="2026-03-19T00:00:00"/>
    <s v="1803smart003"/>
    <d v="2026-03-19T00:00:00"/>
    <s v="00001459"/>
    <s v="Hàng trả - SMART-HNI-NTL-0003 - Sunshine Mart Center - 1803smart003 - Phiếu ngày (18/03/2026)"/>
    <n v="47672"/>
    <n v="0"/>
    <n v="3814"/>
    <n v="51486"/>
    <s v="Hàng trả"/>
    <m/>
    <m/>
    <n v="0"/>
    <n v="-51486"/>
    <n v="0"/>
    <n v="-51486"/>
    <d v="2026-03-19T00:00:00"/>
    <m/>
    <d v="2026-03-19T00:00:00"/>
    <n v="0"/>
    <m/>
    <n v="21.560887268518854"/>
    <s v="Nợ quá hạn 30 ngày"/>
    <d v="2026-03-19T00:00:00"/>
    <d v="1899-12-30T00:00:00"/>
    <m/>
    <m/>
    <x v="18"/>
    <x v="18"/>
    <m/>
  </r>
  <r>
    <x v="310"/>
    <x v="55"/>
    <d v="2026-03-20T00:00:00"/>
    <s v="HN/HT32601328"/>
    <d v="2026-03-23T00:00:00"/>
    <s v="00001566"/>
    <s v="ĐÃ KIỂM TRA - Hàng trả - SMART-HNI-BTL-0002 - Sunshine Mart Bắc Từ Liêm  - Phiếu ngày (20/03/2026)"/>
    <n v="410374"/>
    <n v="0"/>
    <n v="32830"/>
    <n v="443204"/>
    <s v="Hàng trả"/>
    <m/>
    <m/>
    <n v="0"/>
    <n v="-443204"/>
    <n v="0"/>
    <n v="-443204"/>
    <d v="2026-03-23T00:00:00"/>
    <m/>
    <d v="2026-03-23T00:00:00"/>
    <n v="0"/>
    <m/>
    <n v="17.560887268518854"/>
    <s v="Nợ quá hạn 30 ngày"/>
    <d v="2026-03-23T00:00:00"/>
    <d v="1899-12-30T00:00:00"/>
    <m/>
    <m/>
    <x v="18"/>
    <x v="18"/>
    <m/>
  </r>
  <r>
    <x v="324"/>
    <x v="25"/>
    <d v="2026-03-14T00:00:00"/>
    <s v="BH08412"/>
    <d v="2026-03-14T00:00:00"/>
    <s v="00019076"/>
    <s v="PDN025136"/>
    <n v="3261250"/>
    <n v="0"/>
    <n v="260900"/>
    <n v="3522150"/>
    <s v="Bán hàng"/>
    <m/>
    <m/>
    <n v="0"/>
    <n v="3522150"/>
    <n v="0"/>
    <n v="3522150"/>
    <d v="2026-03-14T00:00:00"/>
    <m/>
    <d v="2026-03-14T00:00:00"/>
    <n v="0"/>
    <m/>
    <n v="26.560887268518854"/>
    <s v="Nợ quá hạn 30 ngày"/>
    <d v="2026-03-14T00:00:00"/>
    <d v="1899-12-30T00:00:00"/>
    <m/>
    <m/>
    <x v="15"/>
    <x v="15"/>
    <m/>
  </r>
  <r>
    <x v="324"/>
    <x v="25"/>
    <d v="2026-03-14T00:00:00"/>
    <s v="BH08413"/>
    <d v="2026-03-14T00:00:00"/>
    <s v="00019077"/>
    <s v="PDN025138"/>
    <n v="502440"/>
    <n v="0"/>
    <n v="40195"/>
    <n v="542635"/>
    <s v="Bán hàng"/>
    <m/>
    <m/>
    <n v="0"/>
    <n v="542635"/>
    <n v="0"/>
    <n v="542635"/>
    <d v="2026-03-14T00:00:00"/>
    <m/>
    <d v="2026-03-14T00:00:00"/>
    <n v="0"/>
    <m/>
    <n v="26.560887268518854"/>
    <s v="Nợ quá hạn 30 ngày"/>
    <d v="2026-03-14T00:00:00"/>
    <d v="1899-12-30T00:00:00"/>
    <m/>
    <m/>
    <x v="15"/>
    <x v="15"/>
    <m/>
  </r>
  <r>
    <x v="324"/>
    <x v="25"/>
    <d v="2026-03-14T00:00:00"/>
    <s v="BH08414"/>
    <d v="2026-03-14T00:00:00"/>
    <s v="00019078"/>
    <s v="PDN025135"/>
    <n v="3985250"/>
    <n v="0"/>
    <n v="318820"/>
    <n v="4304070"/>
    <s v="Bán hàng"/>
    <m/>
    <m/>
    <n v="0"/>
    <n v="4304070"/>
    <n v="0"/>
    <n v="4304070"/>
    <d v="2026-03-14T00:00:00"/>
    <m/>
    <d v="2026-03-14T00:00:00"/>
    <n v="0"/>
    <m/>
    <n v="26.560887268518854"/>
    <s v="Nợ quá hạn 30 ngày"/>
    <d v="2026-03-14T00:00:00"/>
    <d v="1899-12-30T00:00:00"/>
    <m/>
    <m/>
    <x v="15"/>
    <x v="15"/>
    <m/>
  </r>
  <r>
    <x v="324"/>
    <x v="25"/>
    <d v="2026-03-31T00:00:00"/>
    <s v="BH09650"/>
    <d v="2026-03-31T00:00:00"/>
    <s v="00023282"/>
    <s v="PDN025751"/>
    <n v="2970765"/>
    <n v="0"/>
    <n v="237661"/>
    <n v="3208426"/>
    <s v="Bán hàng"/>
    <m/>
    <m/>
    <n v="0"/>
    <n v="3208426"/>
    <n v="0"/>
    <n v="3208426"/>
    <d v="2026-03-31T00:00:00"/>
    <m/>
    <d v="2026-03-31T00:00:00"/>
    <n v="0"/>
    <m/>
    <n v="9.5608872685188544"/>
    <s v="Nợ quá hạn 30 ngày"/>
    <d v="2026-03-31T00:00:00"/>
    <d v="1899-12-30T00:00:00"/>
    <m/>
    <m/>
    <x v="15"/>
    <x v="15"/>
    <m/>
  </r>
  <r>
    <x v="324"/>
    <x v="25"/>
    <d v="2026-03-31T00:00:00"/>
    <s v="BH09651"/>
    <d v="2026-03-31T00:00:00"/>
    <s v="00023283"/>
    <s v="PDN025756"/>
    <n v="740805"/>
    <n v="0"/>
    <n v="59264"/>
    <n v="800069"/>
    <s v="Bán hàng"/>
    <m/>
    <m/>
    <n v="0"/>
    <n v="800069"/>
    <n v="0"/>
    <n v="800069"/>
    <d v="2026-03-31T00:00:00"/>
    <m/>
    <d v="2026-03-31T00:00:00"/>
    <n v="0"/>
    <m/>
    <n v="9.5608872685188544"/>
    <s v="Nợ quá hạn 30 ngày"/>
    <d v="2026-03-31T00:00:00"/>
    <d v="1899-12-30T00:00:00"/>
    <m/>
    <m/>
    <x v="15"/>
    <x v="15"/>
    <m/>
  </r>
  <r>
    <x v="324"/>
    <x v="25"/>
    <d v="2026-03-31T00:00:00"/>
    <s v="BH09652"/>
    <d v="2026-03-31T00:00:00"/>
    <s v="00023284"/>
    <s v="PDN025753"/>
    <n v="3345620"/>
    <n v="0"/>
    <n v="267650"/>
    <n v="3613270"/>
    <s v="Bán hàng"/>
    <m/>
    <m/>
    <n v="0"/>
    <n v="3613270"/>
    <n v="0"/>
    <n v="3613270"/>
    <d v="2026-03-31T00:00:00"/>
    <m/>
    <d v="2026-03-31T00:00:00"/>
    <n v="0"/>
    <m/>
    <n v="9.5608872685188544"/>
    <s v="Nợ quá hạn 30 ngày"/>
    <d v="2026-03-31T00:00:00"/>
    <d v="1899-12-30T00:00:00"/>
    <m/>
    <m/>
    <x v="15"/>
    <x v="15"/>
    <m/>
  </r>
  <r>
    <x v="379"/>
    <x v="56"/>
    <d v="2026-03-02T00:00:00"/>
    <s v="BH06734"/>
    <d v="2026-03-02T00:00:00"/>
    <s v="00014652"/>
    <s v="PDN006449 - BHBĐ Tân Phú"/>
    <n v="1174330"/>
    <n v="0"/>
    <n v="93946"/>
    <n v="1268276"/>
    <s v="Bán hàng"/>
    <m/>
    <m/>
    <n v="0"/>
    <n v="1268276"/>
    <n v="0"/>
    <n v="1268276"/>
    <d v="2026-03-02T00:00:00"/>
    <m/>
    <d v="2026-03-02T00:00:00"/>
    <n v="0"/>
    <m/>
    <n v="38.560887268518854"/>
    <s v="Nợ quá hạn từ 30 ngày đến 60 ngày"/>
    <d v="2026-03-02T00:00:00"/>
    <d v="1899-12-30T00:00:00"/>
    <m/>
    <m/>
    <x v="19"/>
    <x v="19"/>
    <m/>
  </r>
  <r>
    <x v="379"/>
    <x v="56"/>
    <d v="2026-03-10T00:00:00"/>
    <s v="BC03/0008"/>
    <m/>
    <m/>
    <s v="THANH TOAN TIEN HANG DOT 06 THANG 02/2026"/>
    <n v="2771495"/>
    <n v="0"/>
    <n v="0"/>
    <n v="2771495"/>
    <s v="Giảm công nợ"/>
    <m/>
    <m/>
    <n v="0"/>
    <n v="-2771495"/>
    <n v="0"/>
    <n v="-2771495"/>
    <d v="2026-03-10T00:00:00"/>
    <m/>
    <d v="2026-03-10T00:00:00"/>
    <n v="0"/>
    <m/>
    <n v="30.560887268518854"/>
    <s v="Nợ quá hạn từ 30 ngày đến 60 ngày"/>
    <d v="2026-03-10T00:00:00"/>
    <d v="1899-12-30T00:00:00"/>
    <m/>
    <m/>
    <x v="19"/>
    <x v="19"/>
    <m/>
  </r>
  <r>
    <x v="379"/>
    <x v="56"/>
    <d v="2026-03-10T00:00:00"/>
    <s v="BH07717"/>
    <d v="2026-03-10T00:00:00"/>
    <s v="00017282"/>
    <s v="PDN007071 - BHBĐ Phú Nhuận"/>
    <n v="1649625"/>
    <n v="0"/>
    <n v="131970"/>
    <n v="1781595"/>
    <s v="Bán hàng"/>
    <m/>
    <m/>
    <n v="0"/>
    <n v="1781595"/>
    <n v="0"/>
    <n v="1781595"/>
    <d v="2026-03-10T00:00:00"/>
    <m/>
    <d v="2026-03-10T00:00:00"/>
    <n v="0"/>
    <m/>
    <n v="30.560887268518854"/>
    <s v="Nợ quá hạn từ 30 ngày đến 60 ngày"/>
    <d v="2026-03-10T00:00:00"/>
    <d v="1899-12-30T00:00:00"/>
    <m/>
    <m/>
    <x v="19"/>
    <x v="19"/>
    <m/>
  </r>
  <r>
    <x v="379"/>
    <x v="56"/>
    <d v="2026-03-10T00:00:00"/>
    <s v="BH21228"/>
    <d v="2026-03-10T00:00:00"/>
    <s v="00017271"/>
    <s v="BHBĐ Giảng Võ - PDN006891,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29"/>
    <d v="2026-03-10T00:00:00"/>
    <s v="00017272"/>
    <s v="BHBĐ Cầu Diễn - PDN006892,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30"/>
    <d v="2026-03-10T00:00:00"/>
    <s v="00017273"/>
    <s v="BHBĐ Đông Anh - PDN006893,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31"/>
    <d v="2026-03-10T00:00:00"/>
    <s v="00017274"/>
    <s v="BHBĐ Hà Đông - PDN006894,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32"/>
    <d v="2026-03-10T00:00:00"/>
    <s v="00017275"/>
    <s v="BHBĐ Sóc Sơn - PDN006895,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33"/>
    <d v="2026-03-10T00:00:00"/>
    <s v="00017276"/>
    <s v="BHBĐ Sơn Lộc - PDN006896,  CHẠY KM SP GIÒ TAI LƯỠI XÀO 250G X 10% TỪ NGÀY 10-3 ĐẾN 6-4"/>
    <n v="1981910"/>
    <n v="0"/>
    <n v="158553"/>
    <n v="2140463"/>
    <s v="Bán hàng"/>
    <m/>
    <m/>
    <n v="0"/>
    <n v="2140463"/>
    <n v="0"/>
    <n v="2140463"/>
    <d v="2026-03-10T00:00:00"/>
    <m/>
    <d v="2026-03-10T00:00:00"/>
    <n v="0"/>
    <m/>
    <n v="30.560887268518854"/>
    <s v="Nợ quá hạn từ 30 ngày đến 60 ngày"/>
    <d v="2026-03-10T00:00:00"/>
    <d v="1899-12-30T00:00:00"/>
    <m/>
    <m/>
    <x v="19"/>
    <x v="19"/>
    <m/>
  </r>
  <r>
    <x v="379"/>
    <x v="56"/>
    <d v="2026-03-10T00:00:00"/>
    <s v="BH21234"/>
    <d v="2026-03-10T00:00:00"/>
    <s v="00017277"/>
    <s v="BHBĐ Thanh Trì - PDN006897,  CHẠY KM SP GIÒ TAI LƯỠI XÀO 250G X 10% TỪ NGÀY 10-3 ĐẾN 6-4"/>
    <n v="1558682"/>
    <n v="0"/>
    <n v="124695"/>
    <n v="1683377"/>
    <s v="Bán hàng"/>
    <m/>
    <m/>
    <n v="0"/>
    <n v="1683377"/>
    <n v="0"/>
    <n v="1683377"/>
    <d v="2026-03-10T00:00:00"/>
    <m/>
    <d v="2026-03-10T00:00:00"/>
    <n v="0"/>
    <m/>
    <n v="30.560887268518854"/>
    <s v="Nợ quá hạn từ 30 ngày đến 60 ngày"/>
    <d v="2026-03-10T00:00:00"/>
    <d v="1899-12-30T00:00:00"/>
    <m/>
    <m/>
    <x v="19"/>
    <x v="19"/>
    <m/>
  </r>
  <r>
    <x v="379"/>
    <x v="56"/>
    <d v="2026-03-10T00:00:00"/>
    <s v="BH21235"/>
    <d v="2026-03-10T00:00:00"/>
    <s v="00017278"/>
    <s v="BHBĐ Thăng Long - PDN006898,  CHẠY KM SP GIÒ TAI LƯỠI XÀO 250G X 10% TỪ NGÀY 10-3 ĐẾN 6-4"/>
    <n v="1184322"/>
    <n v="0"/>
    <n v="94746"/>
    <n v="1279068"/>
    <s v="Bán hàng"/>
    <m/>
    <m/>
    <n v="0"/>
    <n v="1279068"/>
    <n v="0"/>
    <n v="1279068"/>
    <d v="2026-03-10T00:00:00"/>
    <m/>
    <d v="2026-03-10T00:00:00"/>
    <n v="0"/>
    <m/>
    <n v="30.560887268518854"/>
    <s v="Nợ quá hạn từ 30 ngày đến 60 ngày"/>
    <d v="2026-03-10T00:00:00"/>
    <d v="1899-12-30T00:00:00"/>
    <m/>
    <m/>
    <x v="19"/>
    <x v="19"/>
    <m/>
  </r>
  <r>
    <x v="379"/>
    <x v="56"/>
    <d v="2026-03-10T00:00:00"/>
    <s v="BH21236"/>
    <d v="2026-03-10T00:00:00"/>
    <s v="00017279"/>
    <s v="BHBĐ Tràng Tiền - PDN006899, CHẠY KM SP GIÒ TAI LƯỠI XÀO 250G X 10% TỪ NGÀY 10-3 ĐẾN 6-4"/>
    <n v="1407262"/>
    <n v="0"/>
    <n v="112581"/>
    <n v="1519843"/>
    <s v="Bán hàng"/>
    <m/>
    <m/>
    <n v="0"/>
    <n v="1519843"/>
    <n v="0"/>
    <n v="1519843"/>
    <d v="2026-03-10T00:00:00"/>
    <m/>
    <d v="2026-03-10T00:00:00"/>
    <n v="0"/>
    <m/>
    <n v="30.560887268518854"/>
    <s v="Nợ quá hạn từ 30 ngày đến 60 ngày"/>
    <d v="2026-03-10T00:00:00"/>
    <d v="1899-12-30T00:00:00"/>
    <m/>
    <m/>
    <x v="19"/>
    <x v="19"/>
    <m/>
  </r>
  <r>
    <x v="379"/>
    <x v="56"/>
    <d v="2026-03-11T00:00:00"/>
    <s v="BH07743"/>
    <d v="2026-03-11T00:00:00"/>
    <s v="00017314"/>
    <s v="PDN006885 - BHBĐ Bình Thạnh"/>
    <n v="1981910"/>
    <n v="0"/>
    <n v="158553"/>
    <n v="2140463"/>
    <s v="Bán hàng"/>
    <m/>
    <m/>
    <n v="0"/>
    <n v="2140463"/>
    <n v="0"/>
    <n v="2140463"/>
    <d v="2026-03-11T00:00:00"/>
    <m/>
    <d v="2026-03-11T00:00:00"/>
    <n v="0"/>
    <m/>
    <n v="29.560887268518854"/>
    <s v="Nợ quá hạn 30 ngày"/>
    <d v="2026-03-11T00:00:00"/>
    <d v="1899-12-30T00:00:00"/>
    <m/>
    <m/>
    <x v="19"/>
    <x v="19"/>
    <m/>
  </r>
  <r>
    <x v="379"/>
    <x v="56"/>
    <d v="2026-03-11T00:00:00"/>
    <s v="BH07745"/>
    <d v="2026-03-11T00:00:00"/>
    <s v="00017317"/>
    <s v="PDN006887 - BHBĐ Hóc Môn"/>
    <n v="1981910"/>
    <n v="0"/>
    <n v="158553"/>
    <n v="2140463"/>
    <s v="Bán hàng"/>
    <m/>
    <m/>
    <n v="0"/>
    <n v="2140463"/>
    <n v="0"/>
    <n v="2140463"/>
    <d v="2026-03-11T00:00:00"/>
    <m/>
    <d v="2026-03-11T00:00:00"/>
    <n v="0"/>
    <m/>
    <n v="29.560887268518854"/>
    <s v="Nợ quá hạn 30 ngày"/>
    <d v="2026-03-11T00:00:00"/>
    <d v="1899-12-30T00:00:00"/>
    <m/>
    <m/>
    <x v="19"/>
    <x v="19"/>
    <m/>
  </r>
  <r>
    <x v="379"/>
    <x v="56"/>
    <d v="2026-03-11T00:00:00"/>
    <s v="BH07746"/>
    <d v="2026-03-11T00:00:00"/>
    <s v="00017318"/>
    <s v="PDN006890 - BHBĐ Tân Trung"/>
    <n v="1241792"/>
    <n v="0"/>
    <n v="99343"/>
    <n v="1341135"/>
    <s v="Bán hàng"/>
    <m/>
    <m/>
    <n v="0"/>
    <n v="1341135"/>
    <n v="0"/>
    <n v="1341135"/>
    <d v="2026-03-11T00:00:00"/>
    <m/>
    <d v="2026-03-11T00:00:00"/>
    <n v="0"/>
    <m/>
    <n v="29.560887268518854"/>
    <s v="Nợ quá hạn 30 ngày"/>
    <d v="2026-03-11T00:00:00"/>
    <d v="1899-12-30T00:00:00"/>
    <m/>
    <m/>
    <x v="19"/>
    <x v="19"/>
    <m/>
  </r>
  <r>
    <x v="379"/>
    <x v="56"/>
    <d v="2026-03-11T00:00:00"/>
    <s v="BH07747"/>
    <d v="2026-03-11T00:00:00"/>
    <s v="00017320"/>
    <s v="PDN006886 - BHBĐ Củ Chi"/>
    <n v="1981910"/>
    <n v="0"/>
    <n v="158553"/>
    <n v="2140463"/>
    <s v="Bán hàng"/>
    <m/>
    <m/>
    <n v="0"/>
    <n v="2140463"/>
    <n v="0"/>
    <n v="2140463"/>
    <d v="2026-03-11T00:00:00"/>
    <m/>
    <d v="2026-03-11T00:00:00"/>
    <n v="0"/>
    <m/>
    <n v="29.560887268518854"/>
    <s v="Nợ quá hạn 30 ngày"/>
    <d v="2026-03-11T00:00:00"/>
    <d v="1899-12-30T00:00:00"/>
    <m/>
    <m/>
    <x v="19"/>
    <x v="19"/>
    <m/>
  </r>
  <r>
    <x v="379"/>
    <x v="56"/>
    <d v="2026-03-11T00:00:00"/>
    <s v="BH21304"/>
    <d v="2026-03-11T00:00:00"/>
    <s v="00017355"/>
    <s v="BHBĐ Chí Linh - PDN006902, chạy km sp giò tai lưỡi xào 250g x 10% từ ngày 10-3 đến 6-4"/>
    <n v="2569876"/>
    <n v="0"/>
    <n v="205590"/>
    <n v="2775466"/>
    <s v="Bán hàng"/>
    <m/>
    <m/>
    <n v="0"/>
    <n v="2775466"/>
    <n v="0"/>
    <n v="2775466"/>
    <d v="2026-03-11T00:00:00"/>
    <m/>
    <d v="2026-03-11T00:00:00"/>
    <n v="0"/>
    <m/>
    <n v="29.560887268518854"/>
    <s v="Nợ quá hạn 30 ngày"/>
    <d v="2026-03-11T00:00:00"/>
    <d v="1899-12-30T00:00:00"/>
    <m/>
    <m/>
    <x v="19"/>
    <x v="19"/>
    <m/>
  </r>
  <r>
    <x v="379"/>
    <x v="56"/>
    <d v="2026-03-11T00:00:00"/>
    <s v="BH21305"/>
    <d v="2026-03-11T00:00:00"/>
    <s v="00017356"/>
    <s v="BHBĐ Cẩm Giàng - PDN006901, chạy km sp giò tai lưỡi xào 250g x 10% từ ngày 10-3 đến 6-4"/>
    <n v="2569876"/>
    <n v="0"/>
    <n v="205590"/>
    <n v="2775466"/>
    <s v="Bán hàng"/>
    <m/>
    <m/>
    <n v="0"/>
    <n v="2775466"/>
    <n v="0"/>
    <n v="2775466"/>
    <d v="2026-03-11T00:00:00"/>
    <m/>
    <d v="2026-03-11T00:00:00"/>
    <n v="0"/>
    <m/>
    <n v="29.560887268518854"/>
    <s v="Nợ quá hạn 30 ngày"/>
    <d v="2026-03-11T00:00:00"/>
    <d v="1899-12-30T00:00:00"/>
    <m/>
    <m/>
    <x v="19"/>
    <x v="19"/>
    <m/>
  </r>
  <r>
    <x v="379"/>
    <x v="56"/>
    <d v="2026-03-11T00:00:00"/>
    <s v="BH21307"/>
    <d v="2026-03-11T00:00:00"/>
    <s v="00017357"/>
    <s v="BHBĐ Bình Giang - PDN006900, chạy km sp giò tai lưỡi xào 250g x 10% từ ngày 10-3 đến 6-4"/>
    <n v="2569876"/>
    <n v="0"/>
    <n v="205590"/>
    <n v="2775466"/>
    <s v="Bán hàng"/>
    <m/>
    <m/>
    <n v="0"/>
    <n v="2775466"/>
    <n v="0"/>
    <n v="2775466"/>
    <d v="2026-03-11T00:00:00"/>
    <m/>
    <d v="2026-03-11T00:00:00"/>
    <n v="0"/>
    <m/>
    <n v="29.560887268518854"/>
    <s v="Nợ quá hạn 30 ngày"/>
    <d v="2026-03-11T00:00:00"/>
    <d v="1899-12-30T00:00:00"/>
    <m/>
    <m/>
    <x v="19"/>
    <x v="19"/>
    <m/>
  </r>
  <r>
    <x v="379"/>
    <x v="56"/>
    <d v="2026-03-11T00:00:00"/>
    <s v="BH21308"/>
    <d v="2026-03-11T00:00:00"/>
    <s v="00017359"/>
    <s v="BHBĐ Kinh Môn - PDN006903, chạy km sp giò tai lưỡi xào 250g x 10% từ ngày 10-3 đến 6-4"/>
    <n v="2569876"/>
    <n v="0"/>
    <n v="205590"/>
    <n v="2775466"/>
    <s v="Bán hàng"/>
    <m/>
    <m/>
    <n v="0"/>
    <n v="2775466"/>
    <n v="0"/>
    <n v="2775466"/>
    <d v="2026-03-11T00:00:00"/>
    <m/>
    <d v="2026-03-11T00:00:00"/>
    <n v="0"/>
    <m/>
    <n v="29.560887268518854"/>
    <s v="Nợ quá hạn 30 ngày"/>
    <d v="2026-03-11T00:00:00"/>
    <d v="1899-12-30T00:00:00"/>
    <m/>
    <m/>
    <x v="19"/>
    <x v="19"/>
    <m/>
  </r>
  <r>
    <x v="383"/>
    <x v="22"/>
    <d v="2026-03-02T00:00:00"/>
    <s v="BH18787"/>
    <d v="2026-03-02T00:00:00"/>
    <s v="00014606"/>
    <s v="Tmart00357 01. Quầy 72 Lĩnh Nam, CHẠY KM SP CHÂN 300G X 10% TỪ NGÀY 1-3 ĐÊN 31-3"/>
    <n v="2021568"/>
    <n v="181943"/>
    <n v="147170"/>
    <n v="1986795"/>
    <s v="Bán hàng"/>
    <m/>
    <m/>
    <n v="0"/>
    <n v="1986795"/>
    <n v="0"/>
    <n v="1986795"/>
    <d v="2026-03-02T00:00:00"/>
    <m/>
    <d v="2026-03-02T00:00:00"/>
    <n v="0"/>
    <m/>
    <n v="38.560887268518854"/>
    <s v="Nợ quá hạn từ 30 ngày đến 60 ngày"/>
    <d v="2026-03-02T00:00:00"/>
    <d v="1899-12-30T00:00:00"/>
    <m/>
    <m/>
    <x v="12"/>
    <x v="12"/>
    <m/>
  </r>
  <r>
    <x v="383"/>
    <x v="22"/>
    <d v="2026-03-02T00:00:00"/>
    <s v="BH18788"/>
    <d v="2026-03-02T00:00:00"/>
    <s v="00014607"/>
    <s v="Tmart00628 03. Quầy 274 Khương Đình, CHẠY KM SP CHÂN 300G X 10% TỪ NGÀY 1-3 ĐÊN 31-3"/>
    <n v="1166098"/>
    <n v="104950"/>
    <n v="84892"/>
    <n v="1146040"/>
    <s v="Bán hàng"/>
    <m/>
    <m/>
    <n v="0"/>
    <n v="1146040"/>
    <n v="0"/>
    <n v="1146040"/>
    <d v="2026-03-02T00:00:00"/>
    <m/>
    <d v="2026-03-02T00:00:00"/>
    <n v="0"/>
    <m/>
    <n v="38.560887268518854"/>
    <s v="Nợ quá hạn từ 30 ngày đến 60 ngày"/>
    <d v="2026-03-02T00:00:00"/>
    <d v="1899-12-30T00:00:00"/>
    <m/>
    <m/>
    <x v="12"/>
    <x v="12"/>
    <m/>
  </r>
  <r>
    <x v="383"/>
    <x v="22"/>
    <d v="2026-03-02T00:00:00"/>
    <s v="BH18789"/>
    <d v="2026-03-02T00:00:00"/>
    <s v="00014608"/>
    <s v="Tmart00983 16. Quầy Xala, tòa nhà Hemisco, Xala, CHẠY KM SP CHÂN 300G X 10% TỪ NGÀY 1-3 ĐÊN 31-3"/>
    <n v="578296"/>
    <n v="52047"/>
    <n v="42100"/>
    <n v="568349"/>
    <s v="Bán hàng"/>
    <m/>
    <m/>
    <n v="0"/>
    <n v="568349"/>
    <n v="0"/>
    <n v="568349"/>
    <d v="2026-03-02T00:00:00"/>
    <m/>
    <d v="2026-03-02T00:00:00"/>
    <n v="0"/>
    <m/>
    <n v="38.560887268518854"/>
    <s v="Nợ quá hạn từ 30 ngày đến 60 ngày"/>
    <d v="2026-03-02T00:00:00"/>
    <d v="1899-12-30T00:00:00"/>
    <m/>
    <m/>
    <x v="12"/>
    <x v="12"/>
    <m/>
  </r>
  <r>
    <x v="383"/>
    <x v="22"/>
    <d v="2026-03-02T00:00:00"/>
    <s v="BH18790"/>
    <d v="2026-03-02T00:00:00"/>
    <s v="00014609"/>
    <s v="Tmart03012 131. Quầy Tam Trinh 2, CHẠY KM SP CHÂN 300G X 10% TỪ NGÀY 1-3 ĐÊN 31-3"/>
    <n v="779638"/>
    <n v="70168"/>
    <n v="56758"/>
    <n v="766228"/>
    <s v="Bán hàng"/>
    <m/>
    <m/>
    <n v="0"/>
    <n v="766228"/>
    <n v="0"/>
    <n v="766228"/>
    <d v="2026-03-02T00:00:00"/>
    <m/>
    <d v="2026-03-02T00:00:00"/>
    <n v="0"/>
    <m/>
    <n v="38.560887268518854"/>
    <s v="Nợ quá hạn từ 30 ngày đến 60 ngày"/>
    <d v="2026-03-02T00:00:00"/>
    <d v="1899-12-30T00:00:00"/>
    <m/>
    <m/>
    <x v="12"/>
    <x v="12"/>
    <m/>
  </r>
  <r>
    <x v="383"/>
    <x v="22"/>
    <d v="2026-03-02T00:00:00"/>
    <s v="BH18791"/>
    <d v="2026-03-02T00:00:00"/>
    <s v="00014610"/>
    <s v="Tmart03013 Quầy Phúc Thọ, CHẠY KM SP CHÂN 300G X 10% TỪ NGÀY 1-3 ĐÊN 31-3"/>
    <n v="886851"/>
    <n v="79817"/>
    <n v="64563"/>
    <n v="871597"/>
    <s v="Bán hàng"/>
    <m/>
    <m/>
    <n v="0"/>
    <n v="871597"/>
    <n v="0"/>
    <n v="871597"/>
    <d v="2026-03-02T00:00:00"/>
    <m/>
    <d v="2026-03-02T00:00:00"/>
    <n v="0"/>
    <m/>
    <n v="38.560887268518854"/>
    <s v="Nợ quá hạn từ 30 ngày đến 60 ngày"/>
    <d v="2026-03-02T00:00:00"/>
    <d v="1899-12-30T00:00:00"/>
    <m/>
    <m/>
    <x v="12"/>
    <x v="12"/>
    <m/>
  </r>
  <r>
    <x v="383"/>
    <x v="22"/>
    <d v="2026-03-02T00:00:00"/>
    <s v="BH18792"/>
    <d v="2026-03-02T00:00:00"/>
    <s v="00014611"/>
    <s v="Tmart03014 133. Quầy Đa Sỹ, CHẠY KM SP CHÂN 300G X 10% TỪ NGÀY 1-3 ĐÊN 31-3"/>
    <n v="1083099"/>
    <n v="97480"/>
    <n v="78850"/>
    <n v="1064469"/>
    <s v="Bán hàng"/>
    <m/>
    <m/>
    <n v="0"/>
    <n v="1064469"/>
    <n v="0"/>
    <n v="1064469"/>
    <d v="2026-03-02T00:00:00"/>
    <m/>
    <d v="2026-03-02T00:00:00"/>
    <n v="0"/>
    <m/>
    <n v="38.560887268518854"/>
    <s v="Nợ quá hạn từ 30 ngày đến 60 ngày"/>
    <d v="2026-03-02T00:00:00"/>
    <d v="1899-12-30T00:00:00"/>
    <m/>
    <m/>
    <x v="12"/>
    <x v="12"/>
    <m/>
  </r>
  <r>
    <x v="383"/>
    <x v="22"/>
    <d v="2026-03-02T00:00:00"/>
    <s v="BH18793"/>
    <d v="2026-03-02T00:00:00"/>
    <s v="00014612"/>
    <s v="Tmart03017 Ecohome5, CHẠY KM SP CHÂN 300G X 10% TỪ NGÀY 1-3 ĐÊN 31-3"/>
    <n v="1282390"/>
    <n v="115416"/>
    <n v="93358"/>
    <n v="1260332"/>
    <s v="Bán hàng"/>
    <m/>
    <m/>
    <n v="0"/>
    <n v="1260332"/>
    <n v="0"/>
    <n v="1260332"/>
    <d v="2026-03-02T00:00:00"/>
    <m/>
    <d v="2026-03-02T00:00:00"/>
    <n v="0"/>
    <m/>
    <n v="38.560887268518854"/>
    <s v="Nợ quá hạn từ 30 ngày đến 60 ngày"/>
    <d v="2026-03-02T00:00:00"/>
    <d v="1899-12-30T00:00:00"/>
    <m/>
    <m/>
    <x v="12"/>
    <x v="12"/>
    <m/>
  </r>
  <r>
    <x v="383"/>
    <x v="22"/>
    <d v="2026-03-02T00:00:00"/>
    <s v="BH18794"/>
    <d v="2026-03-02T00:00:00"/>
    <s v="00014613"/>
    <s v="Tmart00984 17. Quầy 184 Đại Từ, CHẠY KM SP CHÂN 300G X 10% TỪ NGÀY 1-3 ĐÊN 31-3"/>
    <n v="663718"/>
    <n v="59735"/>
    <n v="48319"/>
    <n v="652302"/>
    <s v="Bán hàng"/>
    <m/>
    <m/>
    <n v="0"/>
    <n v="652302"/>
    <n v="0"/>
    <n v="652302"/>
    <d v="2026-03-02T00:00:00"/>
    <m/>
    <d v="2026-03-02T00:00:00"/>
    <n v="0"/>
    <m/>
    <n v="38.560887268518854"/>
    <s v="Nợ quá hạn từ 30 ngày đến 60 ngày"/>
    <d v="2026-03-02T00:00:00"/>
    <d v="1899-12-30T00:00:00"/>
    <m/>
    <m/>
    <x v="12"/>
    <x v="12"/>
    <m/>
  </r>
  <r>
    <x v="383"/>
    <x v="22"/>
    <d v="2026-03-02T00:00:00"/>
    <s v="BH18795"/>
    <d v="2026-03-02T00:00:00"/>
    <s v="00014614"/>
    <s v="Tmart00619 04. Quầy N3B2 Trần Bình, CHẠY KM SP CHÂN 300G X 10% TỪ NGÀY 1-3 ĐÊN 31-3"/>
    <n v="893794"/>
    <n v="80442"/>
    <n v="65068"/>
    <n v="878420"/>
    <s v="Bán hàng"/>
    <m/>
    <m/>
    <n v="0"/>
    <n v="878420"/>
    <n v="0"/>
    <n v="878420"/>
    <d v="2026-03-02T00:00:00"/>
    <m/>
    <d v="2026-03-02T00:00:00"/>
    <n v="0"/>
    <m/>
    <n v="38.560887268518854"/>
    <s v="Nợ quá hạn từ 30 ngày đến 60 ngày"/>
    <d v="2026-03-02T00:00:00"/>
    <d v="1899-12-30T00:00:00"/>
    <m/>
    <m/>
    <x v="12"/>
    <x v="12"/>
    <m/>
  </r>
  <r>
    <x v="383"/>
    <x v="22"/>
    <d v="2026-03-02T00:00:00"/>
    <s v="BH18796"/>
    <d v="2026-03-02T00:00:00"/>
    <s v="00014615"/>
    <s v="Tmart00644 05. Số 14 Yên Sơn - Chúc Sơn, CHẠY KM SP CHÂN 300G X 10% TỪ NGÀY 1-3 ĐÊN 31-3"/>
    <n v="1408593"/>
    <n v="126775"/>
    <n v="102545"/>
    <n v="1384363"/>
    <s v="Bán hàng"/>
    <m/>
    <m/>
    <n v="0"/>
    <n v="1384363"/>
    <n v="0"/>
    <n v="1384363"/>
    <d v="2026-03-02T00:00:00"/>
    <m/>
    <d v="2026-03-02T00:00:00"/>
    <n v="0"/>
    <m/>
    <n v="38.560887268518854"/>
    <s v="Nợ quá hạn từ 30 ngày đến 60 ngày"/>
    <d v="2026-03-02T00:00:00"/>
    <d v="1899-12-30T00:00:00"/>
    <m/>
    <m/>
    <x v="12"/>
    <x v="12"/>
    <m/>
  </r>
  <r>
    <x v="383"/>
    <x v="22"/>
    <d v="2026-03-02T00:00:00"/>
    <s v="BH18797"/>
    <d v="2026-03-02T00:00:00"/>
    <s v="00014616"/>
    <s v="Tmart00980 15. Quầy 9B Nguyễn Cảnh Dị-KĐT Đại Kim, CHẠY KM SP CHÂN 300G X 10% TỪ NGÀY 1-3 ĐÊN 31-3"/>
    <n v="532072"/>
    <n v="47886"/>
    <n v="38735"/>
    <n v="522921"/>
    <s v="Bán hàng"/>
    <m/>
    <m/>
    <n v="0"/>
    <n v="522921"/>
    <n v="0"/>
    <n v="522921"/>
    <d v="2026-03-02T00:00:00"/>
    <m/>
    <d v="2026-03-02T00:00:00"/>
    <n v="0"/>
    <m/>
    <n v="38.560887268518854"/>
    <s v="Nợ quá hạn từ 30 ngày đến 60 ngày"/>
    <d v="2026-03-02T00:00:00"/>
    <d v="1899-12-30T00:00:00"/>
    <m/>
    <m/>
    <x v="12"/>
    <x v="12"/>
    <m/>
  </r>
  <r>
    <x v="383"/>
    <x v="22"/>
    <d v="2026-03-02T00:00:00"/>
    <s v="BH18798"/>
    <d v="2026-03-02T00:00:00"/>
    <s v="00014617"/>
    <s v="Tmart00988 19. Quầy Resco Cổ Nhuế, CHẠY KM SP CHÂN 300G X 10% TỪ NGÀY 1-3 ĐÊN 31-3"/>
    <n v="1278259"/>
    <n v="115044"/>
    <n v="93057"/>
    <n v="1256272"/>
    <s v="Bán hàng"/>
    <m/>
    <m/>
    <n v="0"/>
    <n v="1256272"/>
    <n v="0"/>
    <n v="1256272"/>
    <d v="2026-03-02T00:00:00"/>
    <m/>
    <d v="2026-03-02T00:00:00"/>
    <n v="0"/>
    <m/>
    <n v="38.560887268518854"/>
    <s v="Nợ quá hạn từ 30 ngày đến 60 ngày"/>
    <d v="2026-03-02T00:00:00"/>
    <d v="1899-12-30T00:00:00"/>
    <m/>
    <m/>
    <x v="12"/>
    <x v="12"/>
    <m/>
  </r>
  <r>
    <x v="383"/>
    <x v="22"/>
    <d v="2026-03-02T00:00:00"/>
    <s v="BH18799"/>
    <d v="2026-03-02T00:00:00"/>
    <s v="00014618"/>
    <s v="Tmart00999 27. Quầy 62 Thanh Liệt (658 Kim Giang mới), CHẠY KM SP CHÂN 300G X 10% TỪ NGÀY 1-3 ĐÊN 31-3"/>
    <n v="1399685"/>
    <n v="125972"/>
    <n v="101897"/>
    <n v="1375610"/>
    <s v="Bán hàng"/>
    <m/>
    <m/>
    <n v="0"/>
    <n v="1375610"/>
    <n v="0"/>
    <n v="1375610"/>
    <d v="2026-03-02T00:00:00"/>
    <m/>
    <d v="2026-03-02T00:00:00"/>
    <n v="0"/>
    <m/>
    <n v="38.560887268518854"/>
    <s v="Nợ quá hạn từ 30 ngày đến 60 ngày"/>
    <d v="2026-03-02T00:00:00"/>
    <d v="1899-12-30T00:00:00"/>
    <m/>
    <m/>
    <x v="12"/>
    <x v="12"/>
    <m/>
  </r>
  <r>
    <x v="383"/>
    <x v="22"/>
    <d v="2026-03-02T00:00:00"/>
    <s v="BH18800"/>
    <d v="2026-03-02T00:00:00"/>
    <s v="00014619"/>
    <s v="Tmart00992 22. Quầy CT3 KĐT Văn Khê, CHẠY KM SP CHÂN 300G X 10% TỪ NGÀY 1-3 ĐÊN 31-3"/>
    <n v="916992"/>
    <n v="82530"/>
    <n v="66757"/>
    <n v="901219"/>
    <s v="Bán hàng"/>
    <m/>
    <m/>
    <n v="0"/>
    <n v="901219"/>
    <n v="0"/>
    <n v="901219"/>
    <d v="2026-03-02T00:00:00"/>
    <m/>
    <d v="2026-03-02T00:00:00"/>
    <n v="0"/>
    <m/>
    <n v="38.560887268518854"/>
    <s v="Nợ quá hạn từ 30 ngày đến 60 ngày"/>
    <d v="2026-03-02T00:00:00"/>
    <d v="1899-12-30T00:00:00"/>
    <m/>
    <m/>
    <x v="12"/>
    <x v="12"/>
    <m/>
  </r>
  <r>
    <x v="383"/>
    <x v="22"/>
    <d v="2026-03-02T00:00:00"/>
    <s v="BH18801"/>
    <d v="2026-03-02T00:00:00"/>
    <s v="00014620"/>
    <s v="Tmart00928 12. Quầy CT12B Kim Văn - Kim Lũ, CHẠY KM SP CHÂN 300G X 10% TỪ NGÀY 1-3 ĐÊN 31-3"/>
    <n v="1495761"/>
    <n v="134620"/>
    <n v="108891"/>
    <n v="1470032"/>
    <s v="Bán hàng"/>
    <m/>
    <m/>
    <n v="0"/>
    <n v="1470032"/>
    <n v="0"/>
    <n v="1470032"/>
    <d v="2026-03-02T00:00:00"/>
    <m/>
    <d v="2026-03-02T00:00:00"/>
    <n v="0"/>
    <m/>
    <n v="38.560887268518854"/>
    <s v="Nợ quá hạn từ 30 ngày đến 60 ngày"/>
    <d v="2026-03-02T00:00:00"/>
    <d v="1899-12-30T00:00:00"/>
    <m/>
    <m/>
    <x v="12"/>
    <x v="12"/>
    <m/>
  </r>
  <r>
    <x v="383"/>
    <x v="22"/>
    <d v="2026-03-02T00:00:00"/>
    <s v="BH18802"/>
    <d v="2026-03-02T00:00:00"/>
    <s v="00014621"/>
    <s v="Tmart00994 24. Quầy Victory Thăng Long, CHẠY KM SP CHÂN 300G X 10% TỪ NGÀY 1-3 ĐÊN 31-3"/>
    <n v="680350"/>
    <n v="61232"/>
    <n v="49529"/>
    <n v="668647"/>
    <s v="Bán hàng"/>
    <m/>
    <m/>
    <n v="0"/>
    <n v="668647"/>
    <n v="0"/>
    <n v="668647"/>
    <d v="2026-03-02T00:00:00"/>
    <m/>
    <d v="2026-03-02T00:00:00"/>
    <n v="0"/>
    <m/>
    <n v="38.560887268518854"/>
    <s v="Nợ quá hạn từ 30 ngày đến 60 ngày"/>
    <d v="2026-03-02T00:00:00"/>
    <d v="1899-12-30T00:00:00"/>
    <m/>
    <m/>
    <x v="12"/>
    <x v="12"/>
    <m/>
  </r>
  <r>
    <x v="383"/>
    <x v="22"/>
    <d v="2026-03-02T00:00:00"/>
    <s v="BH18803"/>
    <d v="2026-03-02T00:00:00"/>
    <s v="00014653"/>
    <s v="Tmart01000 28. Quầy 485 Vũ Tông Phan, CHẠY KM SP CHÂN 300G X 10% TỪ NGÀY 01-03 ĐẾN 31-03"/>
    <n v="1997615"/>
    <n v="179786"/>
    <n v="145426"/>
    <n v="1963255"/>
    <s v="Bán hàng"/>
    <m/>
    <m/>
    <n v="0"/>
    <n v="1963255"/>
    <n v="0"/>
    <n v="1963255"/>
    <d v="2026-03-02T00:00:00"/>
    <m/>
    <d v="2026-03-02T00:00:00"/>
    <n v="0"/>
    <m/>
    <n v="38.560887268518854"/>
    <s v="Nợ quá hạn từ 30 ngày đến 60 ngày"/>
    <d v="2026-03-02T00:00:00"/>
    <d v="1899-12-30T00:00:00"/>
    <m/>
    <m/>
    <x v="12"/>
    <x v="12"/>
    <m/>
  </r>
  <r>
    <x v="383"/>
    <x v="22"/>
    <d v="2026-03-02T00:00:00"/>
    <s v="BH18804"/>
    <d v="2026-03-02T00:00:00"/>
    <s v="00014654"/>
    <s v="Tmart01001 29. Quầy tòa K-KĐT Dương Nội, CHẠY KM SP CHÂN 300G X 10% TỪ NGÀY 01-03 ĐẾN 31-03"/>
    <n v="1481612"/>
    <n v="133346"/>
    <n v="107861"/>
    <n v="1456127"/>
    <s v="Bán hàng"/>
    <m/>
    <m/>
    <n v="0"/>
    <n v="1456127"/>
    <n v="0"/>
    <n v="1456127"/>
    <d v="2026-03-02T00:00:00"/>
    <m/>
    <d v="2026-03-02T00:00:00"/>
    <n v="0"/>
    <m/>
    <n v="38.560887268518854"/>
    <s v="Nợ quá hạn từ 30 ngày đến 60 ngày"/>
    <d v="2026-03-02T00:00:00"/>
    <d v="1899-12-30T00:00:00"/>
    <m/>
    <m/>
    <x v="12"/>
    <x v="12"/>
    <m/>
  </r>
  <r>
    <x v="383"/>
    <x v="22"/>
    <d v="2026-03-02T00:00:00"/>
    <s v="BH18805"/>
    <d v="2026-03-02T00:00:00"/>
    <s v="00014655"/>
    <s v="Tmart01003 30. Quầy Ecohome2, CHẠY KM SP CHÂN 300G X 10% TỪ NGÀY 01-03 ĐẾN 31-03"/>
    <n v="1204816"/>
    <n v="108434"/>
    <n v="87711"/>
    <n v="1184093"/>
    <s v="Bán hàng"/>
    <m/>
    <m/>
    <n v="0"/>
    <n v="1184093"/>
    <n v="0"/>
    <n v="1184093"/>
    <d v="2026-03-02T00:00:00"/>
    <m/>
    <d v="2026-03-02T00:00:00"/>
    <n v="0"/>
    <m/>
    <n v="38.560887268518854"/>
    <s v="Nợ quá hạn từ 30 ngày đến 60 ngày"/>
    <d v="2026-03-02T00:00:00"/>
    <d v="1899-12-30T00:00:00"/>
    <m/>
    <m/>
    <x v="12"/>
    <x v="12"/>
    <m/>
  </r>
  <r>
    <x v="383"/>
    <x v="22"/>
    <d v="2026-03-02T00:00:00"/>
    <s v="BH18806"/>
    <d v="2026-03-02T00:00:00"/>
    <s v="00014656"/>
    <s v="Tmart01010 34. Quầy tòa HH2A, KĐT The Spark Dương Nội, CHẠY KM SP CHÂN 300G X 10% TỪ NGÀY 01-03 ĐẾN 31-03"/>
    <n v="2026882"/>
    <n v="182420"/>
    <n v="147557"/>
    <n v="1992019"/>
    <s v="Bán hàng"/>
    <m/>
    <m/>
    <n v="0"/>
    <n v="1992019"/>
    <n v="0"/>
    <n v="1992019"/>
    <d v="2026-03-02T00:00:00"/>
    <m/>
    <d v="2026-03-02T00:00:00"/>
    <n v="0"/>
    <m/>
    <n v="38.560887268518854"/>
    <s v="Nợ quá hạn từ 30 ngày đến 60 ngày"/>
    <d v="2026-03-02T00:00:00"/>
    <d v="1899-12-30T00:00:00"/>
    <m/>
    <m/>
    <x v="12"/>
    <x v="12"/>
    <m/>
  </r>
  <r>
    <x v="383"/>
    <x v="22"/>
    <d v="2026-03-02T00:00:00"/>
    <s v="BH18807"/>
    <d v="2026-03-02T00:00:00"/>
    <s v="00014657"/>
    <s v="Tmart01012 36. Quầy CT2 Xuân Mai, Tô Hiệu, CHẠY KM SP CHÂN 300G X 10% TỪ NGÀY 01-03 ĐẾN 31-03"/>
    <n v="2080849"/>
    <n v="187278"/>
    <n v="151486"/>
    <n v="2045057"/>
    <s v="Bán hàng"/>
    <m/>
    <m/>
    <n v="0"/>
    <n v="2045057"/>
    <n v="0"/>
    <n v="2045057"/>
    <d v="2026-03-02T00:00:00"/>
    <m/>
    <d v="2026-03-02T00:00:00"/>
    <n v="0"/>
    <m/>
    <n v="38.560887268518854"/>
    <s v="Nợ quá hạn từ 30 ngày đến 60 ngày"/>
    <d v="2026-03-02T00:00:00"/>
    <d v="1899-12-30T00:00:00"/>
    <m/>
    <m/>
    <x v="12"/>
    <x v="12"/>
    <m/>
  </r>
  <r>
    <x v="383"/>
    <x v="22"/>
    <d v="2026-03-02T00:00:00"/>
    <s v="BH18808"/>
    <d v="2026-03-02T00:00:00"/>
    <s v="00014658"/>
    <s v="Tmart01017 39. Quầy 112 Âu Cơ, CHẠY KM SP CHÂN 300G X 10% TỪ NGÀY 01-03 ĐẾN 31-03"/>
    <n v="2111221"/>
    <n v="190011"/>
    <n v="153697"/>
    <n v="2074907"/>
    <s v="Bán hàng"/>
    <m/>
    <m/>
    <n v="0"/>
    <n v="2074907"/>
    <n v="0"/>
    <n v="2074907"/>
    <d v="2026-03-02T00:00:00"/>
    <m/>
    <d v="2026-03-02T00:00:00"/>
    <n v="0"/>
    <m/>
    <n v="38.560887268518854"/>
    <s v="Nợ quá hạn từ 30 ngày đến 60 ngày"/>
    <d v="2026-03-02T00:00:00"/>
    <d v="1899-12-30T00:00:00"/>
    <m/>
    <m/>
    <x v="12"/>
    <x v="12"/>
    <m/>
  </r>
  <r>
    <x v="383"/>
    <x v="22"/>
    <d v="2026-03-02T00:00:00"/>
    <s v="BH18809"/>
    <d v="2026-03-02T00:00:00"/>
    <s v="00014659"/>
    <s v="Tmart01019 40. Quầy 19T6 Kiến Hưng, CHẠY KM SP CHÂN 300G X 10% TỪ NGÀY 01-03 ĐẾN 31-03"/>
    <n v="1799195"/>
    <n v="161928"/>
    <n v="130981"/>
    <n v="1768248"/>
    <s v="Bán hàng"/>
    <m/>
    <m/>
    <n v="0"/>
    <n v="1768248"/>
    <n v="0"/>
    <n v="1768248"/>
    <d v="2026-03-02T00:00:00"/>
    <m/>
    <d v="2026-03-02T00:00:00"/>
    <n v="0"/>
    <m/>
    <n v="38.560887268518854"/>
    <s v="Nợ quá hạn từ 30 ngày đến 60 ngày"/>
    <d v="2026-03-02T00:00:00"/>
    <d v="1899-12-30T00:00:00"/>
    <m/>
    <m/>
    <x v="12"/>
    <x v="12"/>
    <m/>
  </r>
  <r>
    <x v="383"/>
    <x v="22"/>
    <d v="2026-03-02T00:00:00"/>
    <s v="BH18810"/>
    <d v="2026-03-02T00:00:00"/>
    <s v="00014660"/>
    <s v="Tmart01021 42. Quầy Ecolife, 58 Tố Hữu, CHẠY KM SP CHÂN 300G X 10% TỪ NGÀY 01-03 ĐẾN 31-03"/>
    <n v="487322"/>
    <n v="43859"/>
    <n v="35477"/>
    <n v="478940"/>
    <s v="Bán hàng"/>
    <m/>
    <m/>
    <n v="0"/>
    <n v="478940"/>
    <n v="0"/>
    <n v="478940"/>
    <d v="2026-03-02T00:00:00"/>
    <m/>
    <d v="2026-03-02T00:00:00"/>
    <n v="0"/>
    <m/>
    <n v="38.560887268518854"/>
    <s v="Nợ quá hạn từ 30 ngày đến 60 ngày"/>
    <d v="2026-03-02T00:00:00"/>
    <d v="1899-12-30T00:00:00"/>
    <m/>
    <m/>
    <x v="12"/>
    <x v="12"/>
    <m/>
  </r>
  <r>
    <x v="383"/>
    <x v="22"/>
    <d v="2026-03-02T00:00:00"/>
    <s v="BH18811"/>
    <d v="2026-03-02T00:00:00"/>
    <s v="00014661"/>
    <s v="Tmart01023 00. Quầy 39 Cầu Diễn, CHẠY KM SP CHÂN 300G X 10% TỪ NGÀY 01-03 ĐẾN 31-03"/>
    <n v="2937986"/>
    <n v="264420"/>
    <n v="213885"/>
    <n v="2887451"/>
    <s v="Bán hàng"/>
    <m/>
    <m/>
    <n v="0"/>
    <n v="2887451"/>
    <n v="0"/>
    <n v="2887451"/>
    <d v="2026-03-02T00:00:00"/>
    <m/>
    <d v="2026-03-02T00:00:00"/>
    <n v="0"/>
    <m/>
    <n v="38.560887268518854"/>
    <s v="Nợ quá hạn từ 30 ngày đến 60 ngày"/>
    <d v="2026-03-02T00:00:00"/>
    <d v="1899-12-30T00:00:00"/>
    <m/>
    <m/>
    <x v="12"/>
    <x v="12"/>
    <m/>
  </r>
  <r>
    <x v="383"/>
    <x v="22"/>
    <d v="2026-03-02T00:00:00"/>
    <s v="BH18812"/>
    <d v="2026-03-02T00:00:00"/>
    <s v="00014662"/>
    <s v="Tmart01025 45. Quầy 20 Đức Diễn, CHẠY KM SP CHÂN 300G X 10% TỪ NGÀY 01-03 ĐẾN 31-03"/>
    <n v="2639764"/>
    <n v="237579"/>
    <n v="192175"/>
    <n v="2594360"/>
    <s v="Bán hàng"/>
    <m/>
    <m/>
    <n v="0"/>
    <n v="2594360"/>
    <n v="0"/>
    <n v="2594360"/>
    <d v="2026-03-02T00:00:00"/>
    <m/>
    <d v="2026-03-02T00:00:00"/>
    <n v="0"/>
    <m/>
    <n v="38.560887268518854"/>
    <s v="Nợ quá hạn từ 30 ngày đến 60 ngày"/>
    <d v="2026-03-02T00:00:00"/>
    <d v="1899-12-30T00:00:00"/>
    <m/>
    <m/>
    <x v="12"/>
    <x v="12"/>
    <m/>
  </r>
  <r>
    <x v="383"/>
    <x v="22"/>
    <d v="2026-03-02T00:00:00"/>
    <s v="BH18813"/>
    <d v="2026-03-02T00:00:00"/>
    <s v="00014663"/>
    <s v="Tmart01027 120. Quầy Xốm 2, CHẠY KM SP CHÂN 300G X 10% TỪ NGÀY 01-03 ĐẾN 31-03"/>
    <n v="1831948"/>
    <n v="164876"/>
    <n v="133366"/>
    <n v="1800438"/>
    <s v="Bán hàng"/>
    <m/>
    <m/>
    <n v="0"/>
    <n v="1800438"/>
    <n v="0"/>
    <n v="1800438"/>
    <d v="2026-03-02T00:00:00"/>
    <m/>
    <d v="2026-03-02T00:00:00"/>
    <n v="0"/>
    <m/>
    <n v="38.560887268518854"/>
    <s v="Nợ quá hạn từ 30 ngày đến 60 ngày"/>
    <d v="2026-03-02T00:00:00"/>
    <d v="1899-12-30T00:00:00"/>
    <m/>
    <m/>
    <x v="12"/>
    <x v="12"/>
    <m/>
  </r>
  <r>
    <x v="383"/>
    <x v="22"/>
    <d v="2026-03-02T00:00:00"/>
    <s v="BH18814"/>
    <d v="2026-03-02T00:00:00"/>
    <s v="00014664"/>
    <s v="Tmart01029 49. Nơ 6A, Linh Đàm, CHẠY KM SP CHÂN 300G X 10% TỪ NGÀY 01-03 ĐẾN 31-03"/>
    <n v="2311245"/>
    <n v="208013"/>
    <n v="168259"/>
    <n v="2271491"/>
    <s v="Bán hàng"/>
    <m/>
    <m/>
    <n v="0"/>
    <n v="2271491"/>
    <n v="0"/>
    <n v="2271491"/>
    <d v="2026-03-02T00:00:00"/>
    <m/>
    <d v="2026-03-02T00:00:00"/>
    <n v="0"/>
    <m/>
    <n v="38.560887268518854"/>
    <s v="Nợ quá hạn từ 30 ngày đến 60 ngày"/>
    <d v="2026-03-02T00:00:00"/>
    <d v="1899-12-30T00:00:00"/>
    <m/>
    <m/>
    <x v="12"/>
    <x v="12"/>
    <m/>
  </r>
  <r>
    <x v="383"/>
    <x v="22"/>
    <d v="2026-03-02T00:00:00"/>
    <s v="BH18815"/>
    <d v="2026-03-02T00:00:00"/>
    <s v="00014665"/>
    <s v="Tmart01032 52. Quầy Vĩnh Quỳnh, CHẠY KM SP CHÂN 300G X 10% TỪ NGÀY 01-03 ĐẾN 31-03"/>
    <n v="681290"/>
    <n v="61317"/>
    <n v="49598"/>
    <n v="669571"/>
    <s v="Bán hàng"/>
    <m/>
    <m/>
    <n v="0"/>
    <n v="669571"/>
    <n v="0"/>
    <n v="669571"/>
    <d v="2026-03-02T00:00:00"/>
    <m/>
    <d v="2026-03-02T00:00:00"/>
    <n v="0"/>
    <m/>
    <n v="38.560887268518854"/>
    <s v="Nợ quá hạn từ 30 ngày đến 60 ngày"/>
    <d v="2026-03-02T00:00:00"/>
    <d v="1899-12-30T00:00:00"/>
    <m/>
    <m/>
    <x v="12"/>
    <x v="12"/>
    <m/>
  </r>
  <r>
    <x v="383"/>
    <x v="22"/>
    <d v="2026-03-02T00:00:00"/>
    <s v="BH18816"/>
    <d v="2026-03-02T00:00:00"/>
    <s v="00014666"/>
    <s v="Tmart01041 61. Quầy Định Công, số 1 Trần Nguyên Đán, CHẠY KM SP CHÂN 300G X 10% TỪ NGÀY 01-03 ĐẾN 31-03"/>
    <n v="4688684"/>
    <n v="421983"/>
    <n v="341336"/>
    <n v="4608037"/>
    <s v="Bán hàng"/>
    <m/>
    <m/>
    <n v="0"/>
    <n v="4608037"/>
    <n v="0"/>
    <n v="4608037"/>
    <d v="2026-03-02T00:00:00"/>
    <m/>
    <d v="2026-03-02T00:00:00"/>
    <n v="0"/>
    <m/>
    <n v="38.560887268518854"/>
    <s v="Nợ quá hạn từ 30 ngày đến 60 ngày"/>
    <d v="2026-03-02T00:00:00"/>
    <d v="1899-12-30T00:00:00"/>
    <m/>
    <m/>
    <x v="12"/>
    <x v="12"/>
    <m/>
  </r>
  <r>
    <x v="383"/>
    <x v="22"/>
    <d v="2026-03-02T00:00:00"/>
    <s v="BH18817"/>
    <d v="2026-03-02T00:00:00"/>
    <s v="00014667"/>
    <s v="Tmart01048 68. Quầy 32T ĐN-A KĐT Golden An Khánh, CHẠY KM SP CHÂN 300G X 10% TỪ NGÀY 01-03 ĐẾN 31-03"/>
    <n v="1650454"/>
    <n v="148542"/>
    <n v="120153"/>
    <n v="1622065"/>
    <s v="Bán hàng"/>
    <m/>
    <m/>
    <n v="0"/>
    <n v="1622065"/>
    <n v="0"/>
    <n v="1622065"/>
    <d v="2026-03-02T00:00:00"/>
    <m/>
    <d v="2026-03-02T00:00:00"/>
    <n v="0"/>
    <m/>
    <n v="38.560887268518854"/>
    <s v="Nợ quá hạn từ 30 ngày đến 60 ngày"/>
    <d v="2026-03-02T00:00:00"/>
    <d v="1899-12-30T00:00:00"/>
    <m/>
    <m/>
    <x v="12"/>
    <x v="12"/>
    <m/>
  </r>
  <r>
    <x v="383"/>
    <x v="22"/>
    <d v="2026-03-02T00:00:00"/>
    <s v="BH18818"/>
    <d v="2026-03-02T00:00:00"/>
    <s v="00014668"/>
    <s v="Tmart01049 69. Quầy 59 Xuân La, Tây Hồ, HN, CHẠY KM SP CHÂN 300G X 10% TỪ NGÀY 01-03 ĐẾN 31-03"/>
    <n v="1307212"/>
    <n v="117650"/>
    <n v="95165"/>
    <n v="1284727"/>
    <s v="Bán hàng"/>
    <m/>
    <m/>
    <n v="0"/>
    <n v="1284727"/>
    <n v="0"/>
    <n v="1284727"/>
    <d v="2026-03-02T00:00:00"/>
    <m/>
    <d v="2026-03-02T00:00:00"/>
    <n v="0"/>
    <m/>
    <n v="38.560887268518854"/>
    <s v="Nợ quá hạn từ 30 ngày đến 60 ngày"/>
    <d v="2026-03-02T00:00:00"/>
    <d v="1899-12-30T00:00:00"/>
    <m/>
    <m/>
    <x v="12"/>
    <x v="12"/>
    <m/>
  </r>
  <r>
    <x v="383"/>
    <x v="22"/>
    <d v="2026-03-02T00:00:00"/>
    <s v="BH18819"/>
    <d v="2026-03-02T00:00:00"/>
    <s v="00014669"/>
    <s v="Tmart01061 81. Quầy Victory 2, CHẠY KM SP CHÂN 300G X 10% TỪ NGÀY 01-03 ĐẾN 31-03"/>
    <n v="919378"/>
    <n v="82745"/>
    <n v="66931"/>
    <n v="903564"/>
    <s v="Bán hàng"/>
    <m/>
    <m/>
    <n v="0"/>
    <n v="903564"/>
    <n v="0"/>
    <n v="903564"/>
    <d v="2026-03-02T00:00:00"/>
    <m/>
    <d v="2026-03-02T00:00:00"/>
    <n v="0"/>
    <m/>
    <n v="38.560887268518854"/>
    <s v="Nợ quá hạn từ 30 ngày đến 60 ngày"/>
    <d v="2026-03-02T00:00:00"/>
    <d v="1899-12-30T00:00:00"/>
    <m/>
    <m/>
    <x v="12"/>
    <x v="12"/>
    <m/>
  </r>
  <r>
    <x v="383"/>
    <x v="22"/>
    <d v="2026-03-02T00:00:00"/>
    <s v="BH18820"/>
    <d v="2026-03-02T00:00:00"/>
    <s v="00014670"/>
    <s v="Tmart01063 83. Tmart Tòa N02, Ecohome3, CHẠY KM SP CHÂN 300G X 10% TỪ NGÀY 01-03 ĐẾN 31-03"/>
    <n v="1674888"/>
    <n v="150740"/>
    <n v="121932"/>
    <n v="1646080"/>
    <s v="Bán hàng"/>
    <m/>
    <m/>
    <n v="0"/>
    <n v="1646080"/>
    <n v="0"/>
    <n v="1646080"/>
    <d v="2026-03-02T00:00:00"/>
    <m/>
    <d v="2026-03-02T00:00:00"/>
    <n v="0"/>
    <m/>
    <n v="38.560887268518854"/>
    <s v="Nợ quá hạn từ 30 ngày đến 60 ngày"/>
    <d v="2026-03-02T00:00:00"/>
    <d v="1899-12-30T00:00:00"/>
    <m/>
    <m/>
    <x v="12"/>
    <x v="12"/>
    <m/>
  </r>
  <r>
    <x v="383"/>
    <x v="22"/>
    <d v="2026-03-02T00:00:00"/>
    <s v="BH18821"/>
    <d v="2026-03-02T00:00:00"/>
    <s v="00014671"/>
    <s v="Tmart01067 86. Quầy Nơ 4A Linh Đàm, CHẠY KM SP CHÂN 300G X 10% TỪ NGÀY 01-03 ĐẾN 31-03"/>
    <n v="1141802"/>
    <n v="102763"/>
    <n v="83123"/>
    <n v="1122162"/>
    <s v="Bán hàng"/>
    <m/>
    <m/>
    <n v="0"/>
    <n v="1122162"/>
    <n v="0"/>
    <n v="1122162"/>
    <d v="2026-03-02T00:00:00"/>
    <m/>
    <d v="2026-03-02T00:00:00"/>
    <n v="0"/>
    <m/>
    <n v="38.560887268518854"/>
    <s v="Nợ quá hạn từ 30 ngày đến 60 ngày"/>
    <d v="2026-03-02T00:00:00"/>
    <d v="1899-12-30T00:00:00"/>
    <m/>
    <m/>
    <x v="12"/>
    <x v="12"/>
    <m/>
  </r>
  <r>
    <x v="383"/>
    <x v="22"/>
    <d v="2026-03-02T00:00:00"/>
    <s v="BH18822"/>
    <d v="2026-03-02T00:00:00"/>
    <s v="00014672"/>
    <s v="Tmart01071 90. Quầy Đại Thanh 2, CHẠY KM SP CHÂN 300G X 10% TỪ NGÀY 01-03 ĐẾN 31-03"/>
    <n v="950660"/>
    <n v="85560"/>
    <n v="69208"/>
    <n v="934308"/>
    <s v="Bán hàng"/>
    <m/>
    <m/>
    <n v="0"/>
    <n v="934308"/>
    <n v="0"/>
    <n v="934308"/>
    <d v="2026-03-02T00:00:00"/>
    <m/>
    <d v="2026-03-02T00:00:00"/>
    <n v="0"/>
    <m/>
    <n v="38.560887268518854"/>
    <s v="Nợ quá hạn từ 30 ngày đến 60 ngày"/>
    <d v="2026-03-02T00:00:00"/>
    <d v="1899-12-30T00:00:00"/>
    <m/>
    <m/>
    <x v="12"/>
    <x v="12"/>
    <m/>
  </r>
  <r>
    <x v="383"/>
    <x v="22"/>
    <d v="2026-03-02T00:00:00"/>
    <s v="BH18823"/>
    <d v="2026-03-02T00:00:00"/>
    <s v="00014673"/>
    <s v="Tmart01072 91. Quầy 96 Vĩnh Hưng, CHẠY KM SP CHÂN 300G X 10% TỪ NGÀY 01-03 ĐẾN 31-03"/>
    <n v="1258584"/>
    <n v="113273"/>
    <n v="91625"/>
    <n v="1236936"/>
    <s v="Bán hàng"/>
    <m/>
    <m/>
    <n v="0"/>
    <n v="1236936"/>
    <n v="0"/>
    <n v="1236936"/>
    <d v="2026-03-02T00:00:00"/>
    <m/>
    <d v="2026-03-02T00:00:00"/>
    <n v="0"/>
    <m/>
    <n v="38.560887268518854"/>
    <s v="Nợ quá hạn từ 30 ngày đến 60 ngày"/>
    <d v="2026-03-02T00:00:00"/>
    <d v="1899-12-30T00:00:00"/>
    <m/>
    <m/>
    <x v="12"/>
    <x v="12"/>
    <m/>
  </r>
  <r>
    <x v="383"/>
    <x v="22"/>
    <d v="2026-03-02T00:00:00"/>
    <s v="BH18824"/>
    <d v="2026-03-02T00:00:00"/>
    <s v="00014674"/>
    <s v="Tmart01073 92. Quầy Lê Văn Thiêm, CHẠY KM SP CHÂN 300G X 10% TỪ NGÀY 01-03 ĐẾN 31-03"/>
    <n v="1572924"/>
    <n v="141564"/>
    <n v="114509"/>
    <n v="1545869"/>
    <s v="Bán hàng"/>
    <m/>
    <m/>
    <n v="0"/>
    <n v="1545869"/>
    <n v="0"/>
    <n v="1545869"/>
    <d v="2026-03-02T00:00:00"/>
    <m/>
    <d v="2026-03-02T00:00:00"/>
    <n v="0"/>
    <m/>
    <n v="38.560887268518854"/>
    <s v="Nợ quá hạn từ 30 ngày đến 60 ngày"/>
    <d v="2026-03-02T00:00:00"/>
    <d v="1899-12-30T00:00:00"/>
    <m/>
    <m/>
    <x v="12"/>
    <x v="12"/>
    <m/>
  </r>
  <r>
    <x v="383"/>
    <x v="22"/>
    <d v="2026-03-02T00:00:00"/>
    <s v="BH18825"/>
    <d v="2026-03-02T00:00:00"/>
    <s v="00014675"/>
    <s v="Tmart01075 94. 282 Xuân Đỉnh, CHẠY KM SP CHÂN 300G X 10% TỪ NGÀY 01-03 ĐẾN 31-03"/>
    <n v="2462417"/>
    <n v="221619"/>
    <n v="179264"/>
    <n v="2420062"/>
    <s v="Bán hàng"/>
    <m/>
    <m/>
    <n v="0"/>
    <n v="2420062"/>
    <n v="0"/>
    <n v="2420062"/>
    <d v="2026-03-02T00:00:00"/>
    <m/>
    <d v="2026-03-02T00:00:00"/>
    <n v="0"/>
    <m/>
    <n v="38.560887268518854"/>
    <s v="Nợ quá hạn từ 30 ngày đến 60 ngày"/>
    <d v="2026-03-02T00:00:00"/>
    <d v="1899-12-30T00:00:00"/>
    <m/>
    <m/>
    <x v="12"/>
    <x v="12"/>
    <m/>
  </r>
  <r>
    <x v="383"/>
    <x v="22"/>
    <d v="2026-03-02T00:00:00"/>
    <s v="BH18826"/>
    <d v="2026-03-02T00:00:00"/>
    <s v="00014676"/>
    <s v="Tmart01078 96. Quầy Ecohome 1, CHẠY KM SP CHÂN 300G X 10% TỪ NGÀY 01-03 ĐẾN 31-03"/>
    <n v="2188637"/>
    <n v="196979"/>
    <n v="159333"/>
    <n v="2150991"/>
    <s v="Bán hàng"/>
    <m/>
    <m/>
    <n v="0"/>
    <n v="2150991"/>
    <n v="0"/>
    <n v="2150991"/>
    <d v="2026-03-02T00:00:00"/>
    <m/>
    <d v="2026-03-02T00:00:00"/>
    <n v="0"/>
    <m/>
    <n v="38.560887268518854"/>
    <s v="Nợ quá hạn từ 30 ngày đến 60 ngày"/>
    <d v="2026-03-02T00:00:00"/>
    <d v="1899-12-30T00:00:00"/>
    <m/>
    <m/>
    <x v="12"/>
    <x v="12"/>
    <m/>
  </r>
  <r>
    <x v="383"/>
    <x v="22"/>
    <d v="2026-03-02T00:00:00"/>
    <s v="BH18827"/>
    <d v="2026-03-02T00:00:00"/>
    <s v="00014677"/>
    <s v="Tmart01083 102. Quầy Đại Thanh 3, CT8A, CHẠY KM SP CHÂN 300G X 10% TỪ NGÀY 01-03 ĐẾN 31-03"/>
    <n v="1310079"/>
    <n v="117908"/>
    <n v="95374"/>
    <n v="1287545"/>
    <s v="Bán hàng"/>
    <m/>
    <m/>
    <n v="0"/>
    <n v="1287545"/>
    <n v="0"/>
    <n v="1287545"/>
    <d v="2026-03-02T00:00:00"/>
    <m/>
    <d v="2026-03-02T00:00:00"/>
    <n v="0"/>
    <m/>
    <n v="38.560887268518854"/>
    <s v="Nợ quá hạn từ 30 ngày đến 60 ngày"/>
    <d v="2026-03-02T00:00:00"/>
    <d v="1899-12-30T00:00:00"/>
    <m/>
    <m/>
    <x v="12"/>
    <x v="12"/>
    <m/>
  </r>
  <r>
    <x v="383"/>
    <x v="22"/>
    <d v="2026-03-02T00:00:00"/>
    <s v="BH18828"/>
    <d v="2026-03-02T00:00:00"/>
    <s v="00014678"/>
    <s v="Tmart01085 104. Quầy 44 Triều Khúc, CHẠY KM SP CHÂN 300G X 10% TỪ NGÀY 01-03 ĐẾN 31-03"/>
    <n v="1612361"/>
    <n v="145113"/>
    <n v="117380"/>
    <n v="1584628"/>
    <s v="Bán hàng"/>
    <m/>
    <m/>
    <n v="0"/>
    <n v="1584628"/>
    <n v="0"/>
    <n v="1584628"/>
    <d v="2026-03-02T00:00:00"/>
    <m/>
    <d v="2026-03-02T00:00:00"/>
    <n v="0"/>
    <m/>
    <n v="38.560887268518854"/>
    <s v="Nợ quá hạn từ 30 ngày đến 60 ngày"/>
    <d v="2026-03-02T00:00:00"/>
    <d v="1899-12-30T00:00:00"/>
    <m/>
    <m/>
    <x v="12"/>
    <x v="12"/>
    <m/>
  </r>
  <r>
    <x v="383"/>
    <x v="22"/>
    <d v="2026-03-02T00:00:00"/>
    <s v="BH18829"/>
    <d v="2026-03-02T00:00:00"/>
    <s v="00014679"/>
    <s v="Tmart01087 106. Quầy CT3B Nam Cường, Cổ Nhuế, CHẠY KM SP CHÂN 300G X 10% TỪ NGÀY 01-03 ĐẾN 31-03"/>
    <n v="1253298"/>
    <n v="112797"/>
    <n v="91240"/>
    <n v="1231741"/>
    <s v="Bán hàng"/>
    <m/>
    <m/>
    <n v="0"/>
    <n v="1231741"/>
    <n v="0"/>
    <n v="1231741"/>
    <d v="2026-03-02T00:00:00"/>
    <m/>
    <d v="2026-03-02T00:00:00"/>
    <n v="0"/>
    <m/>
    <n v="38.560887268518854"/>
    <s v="Nợ quá hạn từ 30 ngày đến 60 ngày"/>
    <d v="2026-03-02T00:00:00"/>
    <d v="1899-12-30T00:00:00"/>
    <m/>
    <m/>
    <x v="12"/>
    <x v="12"/>
    <m/>
  </r>
  <r>
    <x v="383"/>
    <x v="22"/>
    <d v="2026-03-02T00:00:00"/>
    <s v="BH18830"/>
    <d v="2026-03-02T00:00:00"/>
    <s v="00014680"/>
    <s v="Tmart01089 108. Quầy Licogi 13, CHẠY KM SP CHÂN 300G X 10% TỪ NGÀY 01-03 ĐẾN 31-03"/>
    <n v="1441978"/>
    <n v="129779"/>
    <n v="104976"/>
    <n v="1417175"/>
    <s v="Bán hàng"/>
    <m/>
    <m/>
    <n v="0"/>
    <n v="1417175"/>
    <n v="0"/>
    <n v="1417175"/>
    <d v="2026-03-02T00:00:00"/>
    <m/>
    <d v="2026-03-02T00:00:00"/>
    <n v="0"/>
    <m/>
    <n v="38.560887268518854"/>
    <s v="Nợ quá hạn từ 30 ngày đến 60 ngày"/>
    <d v="2026-03-02T00:00:00"/>
    <d v="1899-12-30T00:00:00"/>
    <m/>
    <m/>
    <x v="12"/>
    <x v="12"/>
    <m/>
  </r>
  <r>
    <x v="383"/>
    <x v="22"/>
    <d v="2026-03-02T00:00:00"/>
    <s v="BH18831"/>
    <d v="2026-03-02T00:00:00"/>
    <s v="00014681"/>
    <s v="Tmart01097 116. Quầy Iris Garden, CHẠY KM SP CHÂN 300G X 10% TỪ NGÀY 01-03 ĐẾN 31-03"/>
    <n v="1317878"/>
    <n v="118610"/>
    <n v="95941"/>
    <n v="1295209"/>
    <s v="Bán hàng"/>
    <m/>
    <m/>
    <n v="0"/>
    <n v="1295209"/>
    <n v="0"/>
    <n v="1295209"/>
    <d v="2026-03-02T00:00:00"/>
    <m/>
    <d v="2026-03-02T00:00:00"/>
    <n v="0"/>
    <m/>
    <n v="38.560887268518854"/>
    <s v="Nợ quá hạn từ 30 ngày đến 60 ngày"/>
    <d v="2026-03-02T00:00:00"/>
    <d v="1899-12-30T00:00:00"/>
    <m/>
    <m/>
    <x v="12"/>
    <x v="12"/>
    <m/>
  </r>
  <r>
    <x v="383"/>
    <x v="22"/>
    <d v="2026-03-02T00:00:00"/>
    <s v="BH18832"/>
    <d v="2026-03-02T00:00:00"/>
    <s v="00014682"/>
    <s v="Tmart03001 119 Quầy Yên Xá, CHẠY KM SP CHÂN 300G X 10% TỪ NGÀY 01-03 ĐẾN 31-03"/>
    <n v="334264"/>
    <n v="30084"/>
    <n v="24334"/>
    <n v="328514"/>
    <s v="Bán hàng"/>
    <m/>
    <m/>
    <n v="0"/>
    <n v="328514"/>
    <n v="0"/>
    <n v="328514"/>
    <d v="2026-03-02T00:00:00"/>
    <m/>
    <d v="2026-03-02T00:00:00"/>
    <n v="0"/>
    <m/>
    <n v="38.560887268518854"/>
    <s v="Nợ quá hạn từ 30 ngày đến 60 ngày"/>
    <d v="2026-03-02T00:00:00"/>
    <d v="1899-12-30T00:00:00"/>
    <m/>
    <m/>
    <x v="12"/>
    <x v="12"/>
    <m/>
  </r>
  <r>
    <x v="383"/>
    <x v="22"/>
    <d v="2026-03-02T00:00:00"/>
    <s v="BH18833"/>
    <d v="2026-03-02T00:00:00"/>
    <s v="00014683"/>
    <s v="Tmart03002 121. Quầy HH4B Linh Đàm, CHẠY KM SP CHÂN 300G X 10% TỪ NGÀY 01-03 ĐẾN 31-03"/>
    <n v="1940115"/>
    <n v="174612"/>
    <n v="141240"/>
    <n v="1906743"/>
    <s v="Bán hàng"/>
    <m/>
    <m/>
    <n v="0"/>
    <n v="1906743"/>
    <n v="0"/>
    <n v="1906743"/>
    <d v="2026-03-02T00:00:00"/>
    <m/>
    <d v="2026-03-02T00:00:00"/>
    <n v="0"/>
    <m/>
    <n v="38.560887268518854"/>
    <s v="Nợ quá hạn từ 30 ngày đến 60 ngày"/>
    <d v="2026-03-02T00:00:00"/>
    <d v="1899-12-30T00:00:00"/>
    <m/>
    <m/>
    <x v="12"/>
    <x v="12"/>
    <m/>
  </r>
  <r>
    <x v="383"/>
    <x v="22"/>
    <d v="2026-03-02T00:00:00"/>
    <s v="BH18834"/>
    <d v="2026-03-02T00:00:00"/>
    <s v="00014684"/>
    <s v="Tmart03004 123.Quầy 282 Nguyễn Huy Tưởng, CHẠY KM SP CHÂN 300G X 10% TỪ NGÀY 01-03 ĐẾN 31-03"/>
    <n v="1602654"/>
    <n v="144240"/>
    <n v="116673"/>
    <n v="1575087"/>
    <s v="Bán hàng"/>
    <m/>
    <m/>
    <n v="0"/>
    <n v="1575087"/>
    <n v="0"/>
    <n v="1575087"/>
    <d v="2026-03-02T00:00:00"/>
    <m/>
    <d v="2026-03-02T00:00:00"/>
    <n v="0"/>
    <m/>
    <n v="38.560887268518854"/>
    <s v="Nợ quá hạn từ 30 ngày đến 60 ngày"/>
    <d v="2026-03-02T00:00:00"/>
    <d v="1899-12-30T00:00:00"/>
    <m/>
    <m/>
    <x v="12"/>
    <x v="12"/>
    <m/>
  </r>
  <r>
    <x v="383"/>
    <x v="22"/>
    <d v="2026-03-02T00:00:00"/>
    <s v="BH18835"/>
    <d v="2026-03-02T00:00:00"/>
    <s v="00014685"/>
    <s v="Tmart03006 125. Quầy MIPEC Kiến Hưng, CHẠY KM SP CHÂN 300G X 10% TỪ NGÀY 01-03 ĐẾN 31-03"/>
    <n v="2104215"/>
    <n v="189380"/>
    <n v="153187"/>
    <n v="2068022"/>
    <s v="Bán hàng"/>
    <m/>
    <m/>
    <n v="0"/>
    <n v="2068022"/>
    <n v="0"/>
    <n v="2068022"/>
    <d v="2026-03-02T00:00:00"/>
    <m/>
    <d v="2026-03-02T00:00:00"/>
    <n v="0"/>
    <m/>
    <n v="38.560887268518854"/>
    <s v="Nợ quá hạn từ 30 ngày đến 60 ngày"/>
    <d v="2026-03-02T00:00:00"/>
    <d v="1899-12-30T00:00:00"/>
    <m/>
    <m/>
    <x v="12"/>
    <x v="12"/>
    <m/>
  </r>
  <r>
    <x v="383"/>
    <x v="22"/>
    <d v="2026-03-02T00:00:00"/>
    <s v="BH18836"/>
    <d v="2026-03-02T00:00:00"/>
    <s v="00014686"/>
    <s v="Tmart03007 126. Quầy G1 Sunshine, CHẠY KM SP CHÂN 300G X 10% TỪ NGÀY 01-03 ĐẾN 31-03"/>
    <n v="870680"/>
    <n v="78362"/>
    <n v="63385"/>
    <n v="855703"/>
    <s v="Bán hàng"/>
    <m/>
    <m/>
    <n v="0"/>
    <n v="855703"/>
    <n v="0"/>
    <n v="855703"/>
    <d v="2026-03-02T00:00:00"/>
    <m/>
    <d v="2026-03-02T00:00:00"/>
    <n v="0"/>
    <m/>
    <n v="38.560887268518854"/>
    <s v="Nợ quá hạn từ 30 ngày đến 60 ngày"/>
    <d v="2026-03-02T00:00:00"/>
    <d v="1899-12-30T00:00:00"/>
    <m/>
    <m/>
    <x v="12"/>
    <x v="12"/>
    <m/>
  </r>
  <r>
    <x v="383"/>
    <x v="22"/>
    <d v="2026-03-02T00:00:00"/>
    <s v="BH18837"/>
    <d v="2026-03-02T00:00:00"/>
    <s v="00014687"/>
    <s v="Tmart03009 128. Quầy A2 Phương Đông Green Park, CHẠY KM SP CHÂN 300G X 10% TỪ NGÀY 01-03 ĐẾN 31-03"/>
    <n v="1060516"/>
    <n v="95447"/>
    <n v="77206"/>
    <n v="1042275"/>
    <s v="Bán hàng"/>
    <m/>
    <m/>
    <n v="0"/>
    <n v="1042275"/>
    <n v="0"/>
    <n v="1042275"/>
    <d v="2026-03-02T00:00:00"/>
    <m/>
    <d v="2026-03-02T00:00:00"/>
    <n v="0"/>
    <m/>
    <n v="38.560887268518854"/>
    <s v="Nợ quá hạn từ 30 ngày đến 60 ngày"/>
    <d v="2026-03-02T00:00:00"/>
    <d v="1899-12-30T00:00:00"/>
    <m/>
    <m/>
    <x v="12"/>
    <x v="12"/>
    <m/>
  </r>
  <r>
    <x v="383"/>
    <x v="22"/>
    <d v="2026-03-02T00:00:00"/>
    <s v="BH18838"/>
    <d v="2026-03-02T00:00:00"/>
    <s v="00014688"/>
    <s v="Tmart03010 129. Quầy HH Thái Hà 2, CHẠY KM SP CHÂN 300G X 10% TỪ NGÀY 01-03 ĐẾN 31-03"/>
    <n v="1682980"/>
    <n v="151469"/>
    <n v="122521"/>
    <n v="1654032"/>
    <s v="Bán hàng"/>
    <m/>
    <m/>
    <n v="0"/>
    <n v="1654032"/>
    <n v="0"/>
    <n v="1654032"/>
    <d v="2026-03-02T00:00:00"/>
    <m/>
    <d v="2026-03-02T00:00:00"/>
    <n v="0"/>
    <m/>
    <n v="38.560887268518854"/>
    <s v="Nợ quá hạn từ 30 ngày đến 60 ngày"/>
    <d v="2026-03-02T00:00:00"/>
    <d v="1899-12-30T00:00:00"/>
    <m/>
    <m/>
    <x v="12"/>
    <x v="12"/>
    <m/>
  </r>
  <r>
    <x v="383"/>
    <x v="22"/>
    <d v="2026-03-04T00:00:00"/>
    <s v="BH19703"/>
    <d v="2026-03-04T00:00:00"/>
    <s v="00015539"/>
    <s v="Tmart01051 71. Quầy Hưng Yên, CHẠY KM CHÂN 300G X 10% TỪ NGÀY 1-3 ĐẾN 31-3"/>
    <n v="4323235"/>
    <n v="389091"/>
    <n v="314732"/>
    <n v="4248876"/>
    <s v="Bán hàng"/>
    <m/>
    <m/>
    <n v="0"/>
    <n v="4248876"/>
    <n v="0"/>
    <n v="4248876"/>
    <d v="2026-03-04T00:00:00"/>
    <m/>
    <d v="2026-03-04T00:00:00"/>
    <n v="0"/>
    <m/>
    <n v="36.560887268518854"/>
    <s v="Nợ quá hạn từ 30 ngày đến 60 ngày"/>
    <d v="2026-03-04T00:00:00"/>
    <d v="1899-12-30T00:00:00"/>
    <m/>
    <m/>
    <x v="12"/>
    <x v="12"/>
    <m/>
  </r>
  <r>
    <x v="383"/>
    <x v="22"/>
    <d v="2026-03-05T00:00:00"/>
    <s v="BH20231"/>
    <d v="2026-03-05T00:00:00"/>
    <s v="00016190"/>
    <s v="Tmart03003 122. Quầy TECCO Diamond, chạy km sp chân 300g x 10% từ ngày 1-3 đến 31-3"/>
    <n v="2526358"/>
    <n v="227373"/>
    <n v="183919"/>
    <n v="2482904"/>
    <s v="Bán hàng"/>
    <m/>
    <m/>
    <n v="0"/>
    <n v="2482904"/>
    <n v="0"/>
    <n v="2482904"/>
    <d v="2026-03-05T00:00:00"/>
    <m/>
    <d v="2026-03-05T00:00:00"/>
    <n v="0"/>
    <m/>
    <n v="35.560887268518854"/>
    <s v="Nợ quá hạn từ 30 ngày đến 60 ngày"/>
    <d v="2026-03-05T00:00:00"/>
    <d v="1899-12-30T00:00:00"/>
    <m/>
    <m/>
    <x v="12"/>
    <x v="12"/>
    <m/>
  </r>
  <r>
    <x v="383"/>
    <x v="22"/>
    <d v="2026-03-05T00:00:00"/>
    <s v="BH20234"/>
    <d v="2026-03-05T00:00:00"/>
    <s v="00016191"/>
    <s v="Tmart01065 84. Quầy Tecco Tứ Hiệp, chạy km sp chân 300g x 10% từ ngày 1-3 đến 31-3"/>
    <n v="2278925"/>
    <n v="205104"/>
    <n v="165906"/>
    <n v="2239727"/>
    <s v="Bán hàng"/>
    <m/>
    <m/>
    <n v="0"/>
    <n v="2239727"/>
    <n v="0"/>
    <n v="2239727"/>
    <d v="2026-03-05T00:00:00"/>
    <m/>
    <d v="2026-03-05T00:00:00"/>
    <n v="0"/>
    <m/>
    <n v="35.560887268518854"/>
    <s v="Nợ quá hạn từ 30 ngày đến 60 ngày"/>
    <d v="2026-03-05T00:00:00"/>
    <d v="1899-12-30T00:00:00"/>
    <m/>
    <m/>
    <x v="12"/>
    <x v="12"/>
    <m/>
  </r>
  <r>
    <x v="383"/>
    <x v="22"/>
    <d v="2026-03-05T00:00:00"/>
    <s v="BH20236"/>
    <d v="2026-03-05T00:00:00"/>
    <s v="00016192"/>
    <s v="Tmart01047 67. Quầy Trần Thủ Độ, chạy km sp chân 300g x 10% từ ngày 1-3 đến 31-3"/>
    <n v="4416907"/>
    <n v="397523"/>
    <n v="321551"/>
    <n v="4340935"/>
    <s v="Bán hàng"/>
    <m/>
    <m/>
    <n v="0"/>
    <n v="4340935"/>
    <n v="0"/>
    <n v="4340935"/>
    <d v="2026-03-05T00:00:00"/>
    <m/>
    <d v="2026-03-05T00:00:00"/>
    <n v="0"/>
    <m/>
    <n v="35.560887268518854"/>
    <s v="Nợ quá hạn từ 30 ngày đến 60 ngày"/>
    <d v="2026-03-05T00:00:00"/>
    <d v="1899-12-30T00:00:00"/>
    <m/>
    <m/>
    <x v="12"/>
    <x v="12"/>
    <m/>
  </r>
  <r>
    <x v="383"/>
    <x v="22"/>
    <d v="2026-03-06T00:00:00"/>
    <s v="BH20432"/>
    <d v="2026-03-06T00:00:00"/>
    <s v="00016263"/>
    <s v="Tmart01041 61. Quầy Định Công, số 1 Trần Nguyên Đán"/>
    <n v="2861105"/>
    <n v="257500"/>
    <n v="208288"/>
    <n v="2811893"/>
    <s v="Bán hàng"/>
    <m/>
    <m/>
    <n v="0"/>
    <n v="2811893"/>
    <n v="0"/>
    <n v="2811893"/>
    <d v="2026-03-06T00:00:00"/>
    <m/>
    <d v="2026-03-06T00:00:00"/>
    <n v="0"/>
    <m/>
    <n v="34.560887268518854"/>
    <s v="Nợ quá hạn từ 30 ngày đến 60 ngày"/>
    <d v="2026-03-06T00:00:00"/>
    <d v="1899-12-30T00:00:00"/>
    <m/>
    <m/>
    <x v="12"/>
    <x v="12"/>
    <m/>
  </r>
  <r>
    <x v="383"/>
    <x v="22"/>
    <d v="2026-03-09T00:00:00"/>
    <s v="BH21066"/>
    <d v="2026-03-09T00:00:00"/>
    <s v="00017185"/>
    <s v="Tmart01081 100. Quầy Trâu Quỳ, Gia Lâm"/>
    <n v="903305"/>
    <n v="81298"/>
    <n v="65761"/>
    <n v="887768"/>
    <s v="Bán hàng"/>
    <m/>
    <m/>
    <n v="0"/>
    <n v="887768"/>
    <n v="0"/>
    <n v="887768"/>
    <d v="2026-03-09T00:00:00"/>
    <m/>
    <d v="2026-03-09T00:00:00"/>
    <n v="0"/>
    <m/>
    <n v="31.560887268518854"/>
    <s v="Nợ quá hạn từ 30 ngày đến 60 ngày"/>
    <d v="2026-03-09T00:00:00"/>
    <d v="1899-12-30T00:00:00"/>
    <m/>
    <m/>
    <x v="12"/>
    <x v="12"/>
    <m/>
  </r>
  <r>
    <x v="383"/>
    <x v="22"/>
    <d v="2026-03-10T00:00:00"/>
    <s v="BH21248"/>
    <d v="2026-03-10T00:00:00"/>
    <s v="00017290"/>
    <s v="Tmart03007 126. Quầy G1 Sunshine, CHẠY KM CHÂN 300GX10% TỪ NGÀY 1-3 ĐẾN 31-3"/>
    <n v="1881755"/>
    <n v="169359"/>
    <n v="136992"/>
    <n v="1849388"/>
    <s v="Bán hàng"/>
    <m/>
    <m/>
    <n v="0"/>
    <n v="1849388"/>
    <n v="0"/>
    <n v="1849388"/>
    <d v="2026-03-10T00:00:00"/>
    <m/>
    <d v="2026-03-10T00:00:00"/>
    <n v="0"/>
    <m/>
    <n v="30.560887268518854"/>
    <s v="Nợ quá hạn từ 30 ngày đến 60 ngày"/>
    <d v="2026-03-10T00:00:00"/>
    <d v="1899-12-30T00:00:00"/>
    <m/>
    <m/>
    <x v="12"/>
    <x v="12"/>
    <m/>
  </r>
  <r>
    <x v="383"/>
    <x v="22"/>
    <d v="2026-03-10T00:00:00"/>
    <s v="BH21249"/>
    <d v="2026-03-10T00:00:00"/>
    <s v="00017291"/>
    <s v="Tmart00928 12. Quầy CT12B Kim Văn - Kim Lũ, CHẠY KM CHÂN 300G X 10% TỪ NGÀY 1-3 ĐẾN 31-3"/>
    <n v="3896602"/>
    <n v="350695"/>
    <n v="283673"/>
    <n v="3829580"/>
    <s v="Bán hàng"/>
    <m/>
    <m/>
    <n v="0"/>
    <n v="3829580"/>
    <n v="0"/>
    <n v="3829580"/>
    <d v="2026-03-10T00:00:00"/>
    <m/>
    <d v="2026-03-10T00:00:00"/>
    <n v="0"/>
    <m/>
    <n v="30.560887268518854"/>
    <s v="Nợ quá hạn từ 30 ngày đến 60 ngày"/>
    <d v="2026-03-10T00:00:00"/>
    <d v="1899-12-30T00:00:00"/>
    <m/>
    <m/>
    <x v="12"/>
    <x v="12"/>
    <m/>
  </r>
  <r>
    <x v="383"/>
    <x v="22"/>
    <d v="2026-03-10T00:00:00"/>
    <s v="BH21269"/>
    <d v="2026-03-10T00:00:00"/>
    <s v="00017296"/>
    <s v="Tmart01047 67. Quầy Trần Thủ Độ, CHẠY KM SP CHÂN 300G X 10% TỪ NGÀY 1-3 ĐẾN 31-3"/>
    <n v="1498245"/>
    <n v="134843"/>
    <n v="109072"/>
    <n v="1472474"/>
    <s v="Bán hàng"/>
    <m/>
    <m/>
    <n v="0"/>
    <n v="1472474"/>
    <n v="0"/>
    <n v="1472474"/>
    <d v="2026-03-10T00:00:00"/>
    <m/>
    <d v="2026-03-10T00:00:00"/>
    <n v="0"/>
    <m/>
    <n v="30.560887268518854"/>
    <s v="Nợ quá hạn từ 30 ngày đến 60 ngày"/>
    <d v="2026-03-10T00:00:00"/>
    <d v="1899-12-30T00:00:00"/>
    <m/>
    <m/>
    <x v="12"/>
    <x v="12"/>
    <m/>
  </r>
  <r>
    <x v="383"/>
    <x v="22"/>
    <d v="2026-03-11T00:00:00"/>
    <s v="BH21357"/>
    <d v="2026-03-11T00:00:00"/>
    <s v="00018398"/>
    <s v="Tmart01017 39. Quầy 112 Âu Cơ"/>
    <n v="1031634"/>
    <n v="92847"/>
    <n v="75103"/>
    <n v="1013890"/>
    <s v="Bán hàng"/>
    <m/>
    <m/>
    <n v="0"/>
    <n v="1013890"/>
    <n v="0"/>
    <n v="1013890"/>
    <d v="2026-03-11T00:00:00"/>
    <m/>
    <d v="2026-03-11T00:00:00"/>
    <n v="0"/>
    <m/>
    <n v="29.560887268518854"/>
    <s v="Nợ quá hạn 30 ngày"/>
    <d v="2026-03-11T00:00:00"/>
    <d v="1899-12-30T00:00:00"/>
    <m/>
    <m/>
    <x v="12"/>
    <x v="12"/>
    <m/>
  </r>
  <r>
    <x v="383"/>
    <x v="22"/>
    <d v="2026-03-11T00:00:00"/>
    <s v="BH21358"/>
    <d v="2026-03-11T00:00:00"/>
    <s v="00018399"/>
    <s v="Tmart01049 69. Quầy 59 Xuân La, Tây Hồ, HN"/>
    <n v="1145365"/>
    <n v="103083"/>
    <n v="83383"/>
    <n v="1125665"/>
    <s v="Bán hàng"/>
    <m/>
    <m/>
    <n v="0"/>
    <n v="1125665"/>
    <n v="0"/>
    <n v="1125665"/>
    <d v="2026-03-11T00:00:00"/>
    <m/>
    <d v="2026-03-11T00:00:00"/>
    <n v="0"/>
    <m/>
    <n v="29.560887268518854"/>
    <s v="Nợ quá hạn 30 ngày"/>
    <d v="2026-03-11T00:00:00"/>
    <d v="1899-12-30T00:00:00"/>
    <m/>
    <m/>
    <x v="12"/>
    <x v="12"/>
    <m/>
  </r>
  <r>
    <x v="383"/>
    <x v="22"/>
    <d v="2026-03-13T00:00:00"/>
    <s v="BH21677"/>
    <d v="2026-03-13T00:00:00"/>
    <s v="00018490"/>
    <s v="Tmart01065 84. Quầy Tecco Tứ Hiệp, KM SP CHÂN 300G X 10% TỪ NGÀY 1-3 ĐẾN 31-3"/>
    <n v="1856395"/>
    <n v="167077"/>
    <n v="135145"/>
    <n v="1824463"/>
    <s v="Bán hàng"/>
    <m/>
    <m/>
    <n v="0"/>
    <n v="1824463"/>
    <n v="0"/>
    <n v="1824463"/>
    <d v="2026-03-13T00:00:00"/>
    <m/>
    <d v="2026-03-13T00:00:00"/>
    <n v="0"/>
    <m/>
    <n v="27.560887268518854"/>
    <s v="Nợ quá hạn 30 ngày"/>
    <d v="2026-03-13T00:00:00"/>
    <d v="1899-12-30T00:00:00"/>
    <m/>
    <m/>
    <x v="12"/>
    <x v="12"/>
    <m/>
  </r>
  <r>
    <x v="383"/>
    <x v="22"/>
    <d v="2026-03-13T00:00:00"/>
    <s v="BH21678"/>
    <d v="2026-03-13T00:00:00"/>
    <s v="00018492"/>
    <s v="Tmart00980 15. Quầy 9B Nguyễn Cảnh Dị-KĐT Đại Kim, KM SP CHÂN 300G X 10% TỪ NGÀY 1-3 ĐÉN 31-3"/>
    <n v="1092340"/>
    <n v="98311"/>
    <n v="79522"/>
    <n v="1073551"/>
    <s v="Bán hàng"/>
    <m/>
    <m/>
    <n v="0"/>
    <n v="1073551"/>
    <n v="0"/>
    <n v="1073551"/>
    <d v="2026-03-13T00:00:00"/>
    <m/>
    <d v="2026-03-13T00:00:00"/>
    <n v="0"/>
    <m/>
    <n v="27.560887268518854"/>
    <s v="Nợ quá hạn 30 ngày"/>
    <d v="2026-03-13T00:00:00"/>
    <d v="1899-12-30T00:00:00"/>
    <m/>
    <m/>
    <x v="12"/>
    <x v="12"/>
    <m/>
  </r>
  <r>
    <x v="383"/>
    <x v="22"/>
    <d v="2026-03-13T00:00:00"/>
    <s v="BH21679"/>
    <d v="2026-03-13T00:00:00"/>
    <s v="00018495"/>
    <s v="Tmart03009 128. Quầy A2 Phương Đông Green Park, CHẠY KM SP CHÂN 300G X 10% TỪ NGÀY 1-3 ĐẾN 31-3"/>
    <n v="756095"/>
    <n v="68049"/>
    <n v="55044"/>
    <n v="743090"/>
    <s v="Bán hàng"/>
    <m/>
    <m/>
    <n v="0"/>
    <n v="743090"/>
    <n v="0"/>
    <n v="743090"/>
    <d v="2026-03-13T00:00:00"/>
    <m/>
    <d v="2026-03-13T00:00:00"/>
    <n v="0"/>
    <m/>
    <n v="27.560887268518854"/>
    <s v="Nợ quá hạn 30 ngày"/>
    <d v="2026-03-13T00:00:00"/>
    <d v="1899-12-30T00:00:00"/>
    <m/>
    <m/>
    <x v="12"/>
    <x v="12"/>
    <m/>
  </r>
  <r>
    <x v="383"/>
    <x v="22"/>
    <d v="2026-03-13T00:00:00"/>
    <s v="BH21680"/>
    <d v="2026-03-13T00:00:00"/>
    <s v="00018497"/>
    <s v="Tmart00984 17. Quầy 184 Đại Từ, CHẠY KM SP CHÂN 300G X 10% TỪ NGÀY 1-3 ĐẾN 31-3"/>
    <n v="696965"/>
    <n v="62727"/>
    <n v="50739"/>
    <n v="684977"/>
    <s v="Bán hàng"/>
    <m/>
    <m/>
    <n v="0"/>
    <n v="684977"/>
    <n v="0"/>
    <n v="684977"/>
    <d v="2026-03-13T00:00:00"/>
    <m/>
    <d v="2026-03-13T00:00:00"/>
    <n v="0"/>
    <m/>
    <n v="27.560887268518854"/>
    <s v="Nợ quá hạn 30 ngày"/>
    <d v="2026-03-13T00:00:00"/>
    <d v="1899-12-30T00:00:00"/>
    <m/>
    <m/>
    <x v="12"/>
    <x v="12"/>
    <m/>
  </r>
  <r>
    <x v="383"/>
    <x v="22"/>
    <d v="2026-03-13T00:00:00"/>
    <s v="BH21716"/>
    <d v="2026-03-13T00:00:00"/>
    <s v="00019019"/>
    <s v="Tmart00628 03. Quầy 274 Khương Đình, CHẠY KM CHÂN 300G X 10% TỪ NGÀY 1-3 ĐẾN 31-3"/>
    <n v="1889308"/>
    <n v="170039"/>
    <n v="137542"/>
    <n v="1856811"/>
    <s v="Bán hàng"/>
    <m/>
    <m/>
    <n v="0"/>
    <n v="1856811"/>
    <n v="0"/>
    <n v="1856811"/>
    <d v="2026-03-13T00:00:00"/>
    <m/>
    <d v="2026-03-13T00:00:00"/>
    <n v="0"/>
    <m/>
    <n v="27.560887268518854"/>
    <s v="Nợ quá hạn 30 ngày"/>
    <d v="2026-03-13T00:00:00"/>
    <d v="1899-12-30T00:00:00"/>
    <m/>
    <m/>
    <x v="12"/>
    <x v="12"/>
    <m/>
  </r>
  <r>
    <x v="383"/>
    <x v="22"/>
    <d v="2026-03-13T00:00:00"/>
    <s v="BH21717"/>
    <d v="2026-03-13T00:00:00"/>
    <s v="00019020"/>
    <s v="Tmart01019 40. Quầy 19T6 Kiến Hưng, CHẠY KM CHÂN 300G X 10% TỪ NGÀY 1-3 ĐẾN 31-3"/>
    <n v="2273076"/>
    <n v="204578"/>
    <n v="165480"/>
    <n v="2233978"/>
    <s v="Bán hàng"/>
    <m/>
    <m/>
    <n v="0"/>
    <n v="2233978"/>
    <n v="0"/>
    <n v="2233978"/>
    <d v="2026-03-13T00:00:00"/>
    <m/>
    <d v="2026-03-13T00:00:00"/>
    <n v="0"/>
    <m/>
    <n v="27.560887268518854"/>
    <s v="Nợ quá hạn 30 ngày"/>
    <d v="2026-03-13T00:00:00"/>
    <d v="1899-12-30T00:00:00"/>
    <m/>
    <m/>
    <x v="12"/>
    <x v="12"/>
    <m/>
  </r>
  <r>
    <x v="383"/>
    <x v="22"/>
    <d v="2026-03-13T00:00:00"/>
    <s v="BH21719"/>
    <d v="2026-03-13T00:00:00"/>
    <s v="00019021"/>
    <s v="Tmart01096 1096. Nhà máy Canon Thăng Long, CHẠY KM CHÂN 300G X 10% TỪ NGÀY 1-3 ĐẾN 31-3"/>
    <n v="2852890"/>
    <n v="256760"/>
    <n v="207690"/>
    <n v="2803820"/>
    <s v="Bán hàng"/>
    <m/>
    <m/>
    <n v="0"/>
    <n v="2803820"/>
    <n v="0"/>
    <n v="2803820"/>
    <d v="2026-03-13T00:00:00"/>
    <m/>
    <d v="2026-03-13T00:00:00"/>
    <n v="0"/>
    <m/>
    <n v="27.560887268518854"/>
    <s v="Nợ quá hạn 30 ngày"/>
    <d v="2026-03-13T00:00:00"/>
    <d v="1899-12-30T00:00:00"/>
    <m/>
    <m/>
    <x v="12"/>
    <x v="12"/>
    <m/>
  </r>
  <r>
    <x v="383"/>
    <x v="22"/>
    <d v="2026-03-14T00:00:00"/>
    <s v="BH21914"/>
    <d v="2026-03-14T00:00:00"/>
    <s v="00019070"/>
    <s v="Tmart03018 137. Quầy 538 Nguyễn Trãi, CHẠY KM SP CHÂN 300G X 10% TỪ NGÀY 1-3 ĐẾN 31-3"/>
    <n v="2227011"/>
    <n v="200432"/>
    <n v="162126"/>
    <n v="2188705"/>
    <s v="Bán hàng"/>
    <m/>
    <m/>
    <n v="0"/>
    <n v="2188705"/>
    <n v="0"/>
    <n v="2188705"/>
    <d v="2026-03-14T00:00:00"/>
    <m/>
    <d v="2026-03-14T00:00:00"/>
    <n v="0"/>
    <m/>
    <n v="26.560887268518854"/>
    <s v="Nợ quá hạn 30 ngày"/>
    <d v="2026-03-14T00:00:00"/>
    <d v="1899-12-30T00:00:00"/>
    <m/>
    <m/>
    <x v="12"/>
    <x v="12"/>
    <m/>
  </r>
  <r>
    <x v="383"/>
    <x v="22"/>
    <d v="2026-03-16T00:00:00"/>
    <s v="BH22162"/>
    <d v="2026-03-16T00:00:00"/>
    <s v="00019094"/>
    <s v="Tmart00357 01. Quầy 72 Lĩnh Nam"/>
    <n v="2205625"/>
    <n v="198507"/>
    <n v="160569"/>
    <n v="2167687"/>
    <s v="Bán hàng"/>
    <m/>
    <m/>
    <n v="0"/>
    <n v="2167687"/>
    <n v="0"/>
    <n v="2167687"/>
    <d v="2026-03-16T00:00:00"/>
    <m/>
    <d v="2026-03-16T00:00:00"/>
    <n v="0"/>
    <m/>
    <n v="24.560887268518854"/>
    <s v="Nợ quá hạn 30 ngày"/>
    <d v="2026-03-16T00:00:00"/>
    <d v="1899-12-30T00:00:00"/>
    <m/>
    <m/>
    <x v="12"/>
    <x v="12"/>
    <m/>
  </r>
  <r>
    <x v="383"/>
    <x v="22"/>
    <d v="2026-03-16T00:00:00"/>
    <s v="BH22163"/>
    <d v="2026-03-16T00:00:00"/>
    <s v="00019095"/>
    <s v="Tmart00928 12. Quầy CT12B Kim Văn - Kim Lũ"/>
    <n v="1694115"/>
    <n v="152470"/>
    <n v="123332"/>
    <n v="1664977"/>
    <s v="Bán hàng"/>
    <m/>
    <m/>
    <n v="0"/>
    <n v="1664977"/>
    <n v="0"/>
    <n v="1664977"/>
    <d v="2026-03-16T00:00:00"/>
    <m/>
    <d v="2026-03-16T00:00:00"/>
    <n v="0"/>
    <m/>
    <n v="24.560887268518854"/>
    <s v="Nợ quá hạn 30 ngày"/>
    <d v="2026-03-16T00:00:00"/>
    <d v="1899-12-30T00:00:00"/>
    <m/>
    <m/>
    <x v="12"/>
    <x v="12"/>
    <m/>
  </r>
  <r>
    <x v="383"/>
    <x v="22"/>
    <d v="2026-03-16T00:00:00"/>
    <s v="BH22164"/>
    <d v="2026-03-16T00:00:00"/>
    <s v="00019096"/>
    <s v="Tmart00980 15. Quầy 9B Nguyễn Cảnh Dị-KĐT Đại Kim"/>
    <n v="2431150"/>
    <n v="218805"/>
    <n v="176988"/>
    <n v="2389333"/>
    <s v="Bán hàng"/>
    <m/>
    <m/>
    <n v="0"/>
    <n v="2389333"/>
    <n v="0"/>
    <n v="2389333"/>
    <d v="2026-03-16T00:00:00"/>
    <m/>
    <d v="2026-03-16T00:00:00"/>
    <n v="0"/>
    <m/>
    <n v="24.560887268518854"/>
    <s v="Nợ quá hạn 30 ngày"/>
    <d v="2026-03-16T00:00:00"/>
    <d v="1899-12-30T00:00:00"/>
    <m/>
    <m/>
    <x v="12"/>
    <x v="12"/>
    <m/>
  </r>
  <r>
    <x v="383"/>
    <x v="22"/>
    <d v="2026-03-16T00:00:00"/>
    <s v="BH22165"/>
    <d v="2026-03-16T00:00:00"/>
    <s v="00019097"/>
    <s v="Tmart00984 17. Quầy 184 Đại Từ"/>
    <n v="1769136"/>
    <n v="159224"/>
    <n v="128793"/>
    <n v="1738705"/>
    <s v="Bán hàng"/>
    <m/>
    <m/>
    <n v="0"/>
    <n v="1738705"/>
    <n v="0"/>
    <n v="1738705"/>
    <d v="2026-03-16T00:00:00"/>
    <m/>
    <d v="2026-03-16T00:00:00"/>
    <n v="0"/>
    <m/>
    <n v="24.560887268518854"/>
    <s v="Nợ quá hạn 30 ngày"/>
    <d v="2026-03-16T00:00:00"/>
    <d v="1899-12-30T00:00:00"/>
    <m/>
    <m/>
    <x v="12"/>
    <x v="12"/>
    <m/>
  </r>
  <r>
    <x v="383"/>
    <x v="22"/>
    <d v="2026-03-16T00:00:00"/>
    <s v="BH22166"/>
    <d v="2026-03-16T00:00:00"/>
    <s v="00019098"/>
    <s v="Tmart00999 27. Quầy 62 Thanh Liệt (658 Kim Giang mới)"/>
    <n v="3200789"/>
    <n v="288073"/>
    <n v="233017"/>
    <n v="3145733"/>
    <s v="Bán hàng"/>
    <m/>
    <m/>
    <n v="0"/>
    <n v="3145733"/>
    <n v="0"/>
    <n v="3145733"/>
    <d v="2026-03-16T00:00:00"/>
    <m/>
    <d v="2026-03-16T00:00:00"/>
    <n v="0"/>
    <m/>
    <n v="24.560887268518854"/>
    <s v="Nợ quá hạn 30 ngày"/>
    <d v="2026-03-16T00:00:00"/>
    <d v="1899-12-30T00:00:00"/>
    <m/>
    <m/>
    <x v="12"/>
    <x v="12"/>
    <m/>
  </r>
  <r>
    <x v="383"/>
    <x v="22"/>
    <d v="2026-03-16T00:00:00"/>
    <s v="BH22167"/>
    <d v="2026-03-16T00:00:00"/>
    <s v="00019099"/>
    <s v="Tmart01029 49. Nơ 6A, Linh Đàm"/>
    <n v="3586329"/>
    <n v="322770"/>
    <n v="261085"/>
    <n v="3524644"/>
    <s v="Bán hàng"/>
    <m/>
    <m/>
    <n v="0"/>
    <n v="3524644"/>
    <n v="0"/>
    <n v="3524644"/>
    <d v="2026-03-16T00:00:00"/>
    <m/>
    <d v="2026-03-16T00:00:00"/>
    <n v="0"/>
    <m/>
    <n v="24.560887268518854"/>
    <s v="Nợ quá hạn 30 ngày"/>
    <d v="2026-03-16T00:00:00"/>
    <d v="1899-12-30T00:00:00"/>
    <m/>
    <m/>
    <x v="12"/>
    <x v="12"/>
    <m/>
  </r>
  <r>
    <x v="383"/>
    <x v="22"/>
    <d v="2026-03-16T00:00:00"/>
    <s v="BH22168"/>
    <d v="2026-03-16T00:00:00"/>
    <s v="00019101"/>
    <s v="Tmart01032 52. Quầy Vĩnh Quỳnh"/>
    <n v="2296933"/>
    <n v="206725"/>
    <n v="167217"/>
    <n v="2257425"/>
    <s v="Bán hàng"/>
    <m/>
    <m/>
    <n v="0"/>
    <n v="2257425"/>
    <n v="0"/>
    <n v="2257425"/>
    <d v="2026-03-16T00:00:00"/>
    <m/>
    <d v="2026-03-16T00:00:00"/>
    <n v="0"/>
    <m/>
    <n v="24.560887268518854"/>
    <s v="Nợ quá hạn 30 ngày"/>
    <d v="2026-03-16T00:00:00"/>
    <d v="1899-12-30T00:00:00"/>
    <m/>
    <m/>
    <x v="12"/>
    <x v="12"/>
    <m/>
  </r>
  <r>
    <x v="383"/>
    <x v="22"/>
    <d v="2026-03-16T00:00:00"/>
    <s v="BH22169"/>
    <d v="2026-03-16T00:00:00"/>
    <s v="00019102"/>
    <s v="Tmart01041 61. Quầy Định Công, số 1 Trần Nguyên Đán"/>
    <n v="2944888"/>
    <n v="265040"/>
    <n v="214388"/>
    <n v="2894236"/>
    <s v="Bán hàng"/>
    <m/>
    <m/>
    <n v="0"/>
    <n v="2894236"/>
    <n v="0"/>
    <n v="2894236"/>
    <d v="2026-03-16T00:00:00"/>
    <m/>
    <d v="2026-03-16T00:00:00"/>
    <n v="0"/>
    <m/>
    <n v="24.560887268518854"/>
    <s v="Nợ quá hạn 30 ngày"/>
    <d v="2026-03-16T00:00:00"/>
    <d v="1899-12-30T00:00:00"/>
    <m/>
    <m/>
    <x v="12"/>
    <x v="12"/>
    <m/>
  </r>
  <r>
    <x v="383"/>
    <x v="22"/>
    <d v="2026-03-16T00:00:00"/>
    <s v="BH22170"/>
    <d v="2026-03-16T00:00:00"/>
    <s v="00019103"/>
    <s v="Tmart01047 67. Quầy Trần Thủ Độ"/>
    <n v="4005974"/>
    <n v="360539"/>
    <n v="291635"/>
    <n v="3937070"/>
    <s v="Bán hàng"/>
    <m/>
    <m/>
    <n v="0"/>
    <n v="3937070"/>
    <n v="0"/>
    <n v="3937070"/>
    <d v="2026-03-16T00:00:00"/>
    <m/>
    <d v="2026-03-16T00:00:00"/>
    <n v="0"/>
    <m/>
    <n v="24.560887268518854"/>
    <s v="Nợ quá hạn 30 ngày"/>
    <d v="2026-03-16T00:00:00"/>
    <d v="1899-12-30T00:00:00"/>
    <m/>
    <m/>
    <x v="12"/>
    <x v="12"/>
    <m/>
  </r>
  <r>
    <x v="383"/>
    <x v="22"/>
    <d v="2026-03-16T00:00:00"/>
    <s v="BH22171"/>
    <d v="2026-03-16T00:00:00"/>
    <s v="00019104"/>
    <s v="Tmart01049 69. Quầy 59 Xuân La, Tây Hồ, HN"/>
    <n v="3576458"/>
    <n v="321882"/>
    <n v="260366"/>
    <n v="3514942"/>
    <s v="Bán hàng"/>
    <m/>
    <m/>
    <n v="0"/>
    <n v="3514942"/>
    <n v="0"/>
    <n v="3514942"/>
    <d v="2026-03-16T00:00:00"/>
    <m/>
    <d v="2026-03-16T00:00:00"/>
    <n v="0"/>
    <m/>
    <n v="24.560887268518854"/>
    <s v="Nợ quá hạn 30 ngày"/>
    <d v="2026-03-16T00:00:00"/>
    <d v="1899-12-30T00:00:00"/>
    <m/>
    <m/>
    <x v="12"/>
    <x v="12"/>
    <m/>
  </r>
  <r>
    <x v="383"/>
    <x v="22"/>
    <d v="2026-03-16T00:00:00"/>
    <s v="BH22172"/>
    <d v="2026-03-16T00:00:00"/>
    <s v="00019105"/>
    <s v="Tmart01067 86. Quầy Nơ 4A Linh Đàm"/>
    <n v="1541258"/>
    <n v="138714"/>
    <n v="112204"/>
    <n v="1514748"/>
    <s v="Bán hàng"/>
    <m/>
    <m/>
    <n v="0"/>
    <n v="1514748"/>
    <n v="0"/>
    <n v="1514748"/>
    <d v="2026-03-16T00:00:00"/>
    <m/>
    <d v="2026-03-16T00:00:00"/>
    <n v="0"/>
    <m/>
    <n v="24.560887268518854"/>
    <s v="Nợ quá hạn 30 ngày"/>
    <d v="2026-03-16T00:00:00"/>
    <d v="1899-12-30T00:00:00"/>
    <m/>
    <m/>
    <x v="12"/>
    <x v="12"/>
    <m/>
  </r>
  <r>
    <x v="383"/>
    <x v="22"/>
    <d v="2026-03-16T00:00:00"/>
    <s v="BH22173"/>
    <d v="2026-03-16T00:00:00"/>
    <s v="00019106"/>
    <s v="Tmart01071 90. Quầy Đại Thanh 2"/>
    <n v="2096433"/>
    <n v="188680"/>
    <n v="152620"/>
    <n v="2060373"/>
    <s v="Bán hàng"/>
    <m/>
    <m/>
    <n v="0"/>
    <n v="2060373"/>
    <n v="0"/>
    <n v="2060373"/>
    <d v="2026-03-16T00:00:00"/>
    <m/>
    <d v="2026-03-16T00:00:00"/>
    <n v="0"/>
    <m/>
    <n v="24.560887268518854"/>
    <s v="Nợ quá hạn 30 ngày"/>
    <d v="2026-03-16T00:00:00"/>
    <d v="1899-12-30T00:00:00"/>
    <m/>
    <m/>
    <x v="12"/>
    <x v="12"/>
    <m/>
  </r>
  <r>
    <x v="383"/>
    <x v="22"/>
    <d v="2026-03-16T00:00:00"/>
    <s v="BH22174"/>
    <d v="2026-03-16T00:00:00"/>
    <s v="00019107"/>
    <s v="Tmart01017 39. Quầy 112 Âu Cơ"/>
    <n v="2635565"/>
    <n v="237202"/>
    <n v="191869"/>
    <n v="2590232"/>
    <s v="Bán hàng"/>
    <m/>
    <m/>
    <n v="0"/>
    <n v="2590232"/>
    <n v="0"/>
    <n v="2590232"/>
    <d v="2026-03-16T00:00:00"/>
    <m/>
    <d v="2026-03-16T00:00:00"/>
    <n v="0"/>
    <m/>
    <n v="24.560887268518854"/>
    <s v="Nợ quá hạn 30 ngày"/>
    <d v="2026-03-16T00:00:00"/>
    <d v="1899-12-30T00:00:00"/>
    <m/>
    <m/>
    <x v="12"/>
    <x v="12"/>
    <m/>
  </r>
  <r>
    <x v="383"/>
    <x v="22"/>
    <d v="2026-03-16T00:00:00"/>
    <s v="BH22175"/>
    <d v="2026-03-16T00:00:00"/>
    <s v="00019108"/>
    <s v="Tmart01072 91. Quầy 96 Vĩnh Hưng"/>
    <n v="1898957"/>
    <n v="170907"/>
    <n v="138244"/>
    <n v="1866294"/>
    <s v="Bán hàng"/>
    <m/>
    <m/>
    <n v="0"/>
    <n v="1866294"/>
    <n v="0"/>
    <n v="1866294"/>
    <d v="2026-03-16T00:00:00"/>
    <m/>
    <d v="2026-03-16T00:00:00"/>
    <n v="0"/>
    <m/>
    <n v="24.560887268518854"/>
    <s v="Nợ quá hạn 30 ngày"/>
    <d v="2026-03-16T00:00:00"/>
    <d v="1899-12-30T00:00:00"/>
    <m/>
    <m/>
    <x v="12"/>
    <x v="12"/>
    <m/>
  </r>
  <r>
    <x v="383"/>
    <x v="22"/>
    <d v="2026-03-16T00:00:00"/>
    <s v="BH22176"/>
    <d v="2026-03-16T00:00:00"/>
    <s v="00019109"/>
    <s v="Tmart01081 100. Quầy Trâu Quỳ, Gia Lâm"/>
    <n v="2303560"/>
    <n v="207321"/>
    <n v="167699"/>
    <n v="2263938"/>
    <s v="Bán hàng"/>
    <m/>
    <m/>
    <n v="0"/>
    <n v="2263938"/>
    <n v="0"/>
    <n v="2263938"/>
    <d v="2026-03-16T00:00:00"/>
    <m/>
    <d v="2026-03-16T00:00:00"/>
    <n v="0"/>
    <m/>
    <n v="24.560887268518854"/>
    <s v="Nợ quá hạn 30 ngày"/>
    <d v="2026-03-16T00:00:00"/>
    <d v="1899-12-30T00:00:00"/>
    <m/>
    <m/>
    <x v="12"/>
    <x v="12"/>
    <m/>
  </r>
  <r>
    <x v="383"/>
    <x v="22"/>
    <d v="2026-03-16T00:00:00"/>
    <s v="BH22177"/>
    <d v="2026-03-16T00:00:00"/>
    <s v="00019110"/>
    <s v="Tmart01083 102. Quầy Đại Thanh 3, CT8A"/>
    <n v="2808168"/>
    <n v="252736"/>
    <n v="204435"/>
    <n v="2759867"/>
    <s v="Bán hàng"/>
    <m/>
    <m/>
    <n v="0"/>
    <n v="2759867"/>
    <n v="0"/>
    <n v="2759867"/>
    <d v="2026-03-16T00:00:00"/>
    <m/>
    <d v="2026-03-16T00:00:00"/>
    <n v="0"/>
    <m/>
    <n v="24.560887268518854"/>
    <s v="Nợ quá hạn 30 ngày"/>
    <d v="2026-03-16T00:00:00"/>
    <d v="1899-12-30T00:00:00"/>
    <m/>
    <m/>
    <x v="12"/>
    <x v="12"/>
    <m/>
  </r>
  <r>
    <x v="383"/>
    <x v="22"/>
    <d v="2026-03-16T00:00:00"/>
    <s v="BH22178"/>
    <d v="2026-03-16T00:00:00"/>
    <s v="00019111"/>
    <s v="Tmart03002 121. Quầy HH4B Linh Đàm"/>
    <n v="4467241"/>
    <n v="402053"/>
    <n v="325215"/>
    <n v="4390403"/>
    <s v="Bán hàng"/>
    <m/>
    <m/>
    <n v="0"/>
    <n v="4390403"/>
    <n v="0"/>
    <n v="4390403"/>
    <d v="2026-03-16T00:00:00"/>
    <m/>
    <d v="2026-03-16T00:00:00"/>
    <n v="0"/>
    <m/>
    <n v="24.560887268518854"/>
    <s v="Nợ quá hạn 30 ngày"/>
    <d v="2026-03-16T00:00:00"/>
    <d v="1899-12-30T00:00:00"/>
    <m/>
    <m/>
    <x v="12"/>
    <x v="12"/>
    <m/>
  </r>
  <r>
    <x v="383"/>
    <x v="22"/>
    <d v="2026-03-16T00:00:00"/>
    <s v="BH22179"/>
    <d v="2026-03-16T00:00:00"/>
    <s v="00019112"/>
    <s v="Tmart03003 122. Quầy TECCO Diamond"/>
    <n v="3926513"/>
    <n v="353388"/>
    <n v="285850"/>
    <n v="3858975"/>
    <s v="Bán hàng"/>
    <m/>
    <m/>
    <n v="0"/>
    <n v="3858975"/>
    <n v="0"/>
    <n v="3858975"/>
    <d v="2026-03-16T00:00:00"/>
    <m/>
    <d v="2026-03-16T00:00:00"/>
    <n v="0"/>
    <m/>
    <n v="24.560887268518854"/>
    <s v="Nợ quá hạn 30 ngày"/>
    <d v="2026-03-16T00:00:00"/>
    <d v="1899-12-30T00:00:00"/>
    <m/>
    <m/>
    <x v="12"/>
    <x v="12"/>
    <m/>
  </r>
  <r>
    <x v="383"/>
    <x v="22"/>
    <d v="2026-03-16T00:00:00"/>
    <s v="BH22180"/>
    <d v="2026-03-16T00:00:00"/>
    <s v="00019113"/>
    <s v="Tmart03009 128. Quầy A2 Phương Đông Green Park"/>
    <n v="2019697"/>
    <n v="181774"/>
    <n v="147034"/>
    <n v="1984957"/>
    <s v="Bán hàng"/>
    <m/>
    <m/>
    <n v="0"/>
    <n v="1984957"/>
    <n v="0"/>
    <n v="1984957"/>
    <d v="2026-03-16T00:00:00"/>
    <m/>
    <d v="2026-03-16T00:00:00"/>
    <n v="0"/>
    <m/>
    <n v="24.560887268518854"/>
    <s v="Nợ quá hạn 30 ngày"/>
    <d v="2026-03-16T00:00:00"/>
    <d v="1899-12-30T00:00:00"/>
    <m/>
    <m/>
    <x v="12"/>
    <x v="12"/>
    <m/>
  </r>
  <r>
    <x v="383"/>
    <x v="22"/>
    <d v="2026-03-16T00:00:00"/>
    <s v="BH22181"/>
    <d v="2026-03-16T00:00:00"/>
    <s v="00019114"/>
    <s v="Tmart03012 131. Quầy Tam Trinh 2"/>
    <n v="1949171"/>
    <n v="175427"/>
    <n v="141900"/>
    <n v="1915644"/>
    <s v="Bán hàng"/>
    <m/>
    <m/>
    <n v="0"/>
    <n v="1915644"/>
    <n v="0"/>
    <n v="1915644"/>
    <d v="2026-03-16T00:00:00"/>
    <m/>
    <d v="2026-03-16T00:00:00"/>
    <n v="0"/>
    <m/>
    <n v="24.560887268518854"/>
    <s v="Nợ quá hạn 30 ngày"/>
    <d v="2026-03-16T00:00:00"/>
    <d v="1899-12-30T00:00:00"/>
    <m/>
    <m/>
    <x v="12"/>
    <x v="12"/>
    <m/>
  </r>
  <r>
    <x v="383"/>
    <x v="22"/>
    <d v="2026-03-16T00:00:00"/>
    <s v="BH22204"/>
    <d v="2026-03-16T00:00:00"/>
    <s v="00019134"/>
    <s v="Tmart01047 67. Quầy Trần Thủ Độ"/>
    <n v="536025"/>
    <n v="48242"/>
    <n v="39023"/>
    <n v="526806"/>
    <s v="Bán hàng"/>
    <m/>
    <m/>
    <n v="0"/>
    <n v="526806"/>
    <n v="0"/>
    <n v="526806"/>
    <d v="2026-03-16T00:00:00"/>
    <m/>
    <d v="2026-03-16T00:00:00"/>
    <n v="0"/>
    <m/>
    <n v="24.560887268518854"/>
    <s v="Nợ quá hạn 30 ngày"/>
    <d v="2026-03-16T00:00:00"/>
    <d v="1899-12-30T00:00:00"/>
    <m/>
    <m/>
    <x v="12"/>
    <x v="12"/>
    <m/>
  </r>
  <r>
    <x v="383"/>
    <x v="22"/>
    <d v="2026-03-16T00:00:00"/>
    <s v="BH22205"/>
    <d v="2026-03-16T00:00:00"/>
    <s v="00019135"/>
    <s v="Tmart01041 61. Quầy Định Công, số 1 Trần Nguyên Đán"/>
    <n v="536025"/>
    <n v="48242"/>
    <n v="39023"/>
    <n v="526806"/>
    <s v="Bán hàng"/>
    <m/>
    <m/>
    <n v="0"/>
    <n v="526806"/>
    <n v="0"/>
    <n v="526806"/>
    <d v="2026-03-16T00:00:00"/>
    <m/>
    <d v="2026-03-16T00:00:00"/>
    <n v="0"/>
    <m/>
    <n v="24.560887268518854"/>
    <s v="Nợ quá hạn 30 ngày"/>
    <d v="2026-03-16T00:00:00"/>
    <d v="1899-12-30T00:00:00"/>
    <m/>
    <m/>
    <x v="12"/>
    <x v="12"/>
    <m/>
  </r>
  <r>
    <x v="383"/>
    <x v="22"/>
    <d v="2026-03-17T00:00:00"/>
    <s v="BH22320"/>
    <d v="2026-03-17T00:00:00"/>
    <s v="00019204"/>
    <s v="Tmart00628 03. Quầy 274 Khương Đình"/>
    <n v="1789856"/>
    <n v="161088"/>
    <n v="130301"/>
    <n v="1759069"/>
    <s v="Bán hàng"/>
    <m/>
    <m/>
    <n v="0"/>
    <n v="1759069"/>
    <n v="0"/>
    <n v="1759069"/>
    <d v="2026-03-17T00:00:00"/>
    <m/>
    <d v="2026-03-17T00:00:00"/>
    <n v="0"/>
    <m/>
    <n v="23.560887268518854"/>
    <s v="Nợ quá hạn 30 ngày"/>
    <d v="2026-03-17T00:00:00"/>
    <d v="1899-12-30T00:00:00"/>
    <m/>
    <m/>
    <x v="12"/>
    <x v="12"/>
    <m/>
  </r>
  <r>
    <x v="383"/>
    <x v="22"/>
    <d v="2026-03-17T00:00:00"/>
    <s v="BH22321"/>
    <d v="2026-03-17T00:00:00"/>
    <s v="00019205"/>
    <s v="Tmart00644 05. Số 14 Yên Sơn - Chúc Sơn"/>
    <n v="2208811"/>
    <n v="198793"/>
    <n v="160801"/>
    <n v="2170819"/>
    <s v="Bán hàng"/>
    <m/>
    <m/>
    <n v="0"/>
    <n v="2170819"/>
    <n v="0"/>
    <n v="2170819"/>
    <d v="2026-03-17T00:00:00"/>
    <m/>
    <d v="2026-03-17T00:00:00"/>
    <n v="0"/>
    <m/>
    <n v="23.560887268518854"/>
    <s v="Nợ quá hạn 30 ngày"/>
    <d v="2026-03-17T00:00:00"/>
    <d v="1899-12-30T00:00:00"/>
    <m/>
    <m/>
    <x v="12"/>
    <x v="12"/>
    <m/>
  </r>
  <r>
    <x v="383"/>
    <x v="22"/>
    <d v="2026-03-17T00:00:00"/>
    <s v="BH22322"/>
    <d v="2026-03-17T00:00:00"/>
    <s v="00019206"/>
    <s v="Tmart00722 09. Quầy Sóc Sơn"/>
    <n v="3161810"/>
    <n v="284565"/>
    <n v="230180"/>
    <n v="3107425"/>
    <s v="Bán hàng"/>
    <m/>
    <m/>
    <n v="0"/>
    <n v="3107425"/>
    <n v="0"/>
    <n v="3107425"/>
    <d v="2026-03-17T00:00:00"/>
    <m/>
    <d v="2026-03-17T00:00:00"/>
    <n v="0"/>
    <m/>
    <n v="23.560887268518854"/>
    <s v="Nợ quá hạn 30 ngày"/>
    <d v="2026-03-17T00:00:00"/>
    <d v="1899-12-30T00:00:00"/>
    <m/>
    <m/>
    <x v="12"/>
    <x v="12"/>
    <m/>
  </r>
  <r>
    <x v="383"/>
    <x v="22"/>
    <d v="2026-03-17T00:00:00"/>
    <s v="BH22323"/>
    <d v="2026-03-17T00:00:00"/>
    <s v="00019207"/>
    <s v="Tmart00983 16. Quầy Xala, tòa nhà Hemisco, Xala"/>
    <n v="1921980"/>
    <n v="172980"/>
    <n v="139920"/>
    <n v="1888920"/>
    <s v="Bán hàng"/>
    <m/>
    <m/>
    <n v="0"/>
    <n v="1888920"/>
    <n v="0"/>
    <n v="1888920"/>
    <d v="2026-03-17T00:00:00"/>
    <m/>
    <d v="2026-03-17T00:00:00"/>
    <n v="0"/>
    <m/>
    <n v="23.560887268518854"/>
    <s v="Nợ quá hạn 30 ngày"/>
    <d v="2026-03-17T00:00:00"/>
    <d v="1899-12-30T00:00:00"/>
    <m/>
    <m/>
    <x v="12"/>
    <x v="12"/>
    <m/>
  </r>
  <r>
    <x v="383"/>
    <x v="22"/>
    <d v="2026-03-17T00:00:00"/>
    <s v="BH22324"/>
    <d v="2026-03-17T00:00:00"/>
    <s v="00019208"/>
    <s v="Tmart00988 19. Quầy Resco Cổ Nhuế"/>
    <n v="2526209"/>
    <n v="227360"/>
    <n v="183908"/>
    <n v="2482757"/>
    <s v="Bán hàng"/>
    <m/>
    <m/>
    <n v="0"/>
    <n v="2482757"/>
    <n v="0"/>
    <n v="2482757"/>
    <d v="2026-03-17T00:00:00"/>
    <m/>
    <d v="2026-03-17T00:00:00"/>
    <n v="0"/>
    <m/>
    <n v="23.560887268518854"/>
    <s v="Nợ quá hạn 30 ngày"/>
    <d v="2026-03-17T00:00:00"/>
    <d v="1899-12-30T00:00:00"/>
    <m/>
    <m/>
    <x v="12"/>
    <x v="12"/>
    <m/>
  </r>
  <r>
    <x v="383"/>
    <x v="22"/>
    <d v="2026-03-17T00:00:00"/>
    <s v="BH22325"/>
    <d v="2026-03-17T00:00:00"/>
    <s v="00019209"/>
    <s v="Tmart00992 22. Quầy CT3 KĐT Văn Khê"/>
    <n v="1704383"/>
    <n v="153396"/>
    <n v="124079"/>
    <n v="1675066"/>
    <s v="Bán hàng"/>
    <m/>
    <m/>
    <n v="0"/>
    <n v="1675066"/>
    <n v="0"/>
    <n v="1675066"/>
    <d v="2026-03-17T00:00:00"/>
    <m/>
    <d v="2026-03-17T00:00:00"/>
    <n v="0"/>
    <m/>
    <n v="23.560887268518854"/>
    <s v="Nợ quá hạn 30 ngày"/>
    <d v="2026-03-17T00:00:00"/>
    <d v="1899-12-30T00:00:00"/>
    <m/>
    <m/>
    <x v="12"/>
    <x v="12"/>
    <m/>
  </r>
  <r>
    <x v="383"/>
    <x v="22"/>
    <d v="2026-03-17T00:00:00"/>
    <s v="BH22326"/>
    <d v="2026-03-17T00:00:00"/>
    <s v="00019210"/>
    <s v="Tmart00994 24. Quầy Victory Thăng Long"/>
    <n v="742977"/>
    <n v="66868"/>
    <n v="54089"/>
    <n v="730198"/>
    <s v="Bán hàng"/>
    <m/>
    <m/>
    <n v="0"/>
    <n v="730198"/>
    <n v="0"/>
    <n v="730198"/>
    <d v="2026-03-17T00:00:00"/>
    <m/>
    <d v="2026-03-17T00:00:00"/>
    <n v="0"/>
    <m/>
    <n v="23.560887268518854"/>
    <s v="Nợ quá hạn 30 ngày"/>
    <d v="2026-03-17T00:00:00"/>
    <d v="1899-12-30T00:00:00"/>
    <m/>
    <m/>
    <x v="12"/>
    <x v="12"/>
    <m/>
  </r>
  <r>
    <x v="383"/>
    <x v="22"/>
    <d v="2026-03-17T00:00:00"/>
    <s v="BH22327"/>
    <d v="2026-03-17T00:00:00"/>
    <s v="00019211"/>
    <s v="Tmart00995 25. Quầy CT2 - KĐT Xala"/>
    <n v="1780918"/>
    <n v="160283"/>
    <n v="129651"/>
    <n v="1750286"/>
    <s v="Bán hàng"/>
    <m/>
    <m/>
    <n v="0"/>
    <n v="1750286"/>
    <n v="0"/>
    <n v="1750286"/>
    <d v="2026-03-17T00:00:00"/>
    <m/>
    <d v="2026-03-17T00:00:00"/>
    <n v="0"/>
    <m/>
    <n v="23.560887268518854"/>
    <s v="Nợ quá hạn 30 ngày"/>
    <d v="2026-03-17T00:00:00"/>
    <d v="1899-12-30T00:00:00"/>
    <m/>
    <m/>
    <x v="12"/>
    <x v="12"/>
    <m/>
  </r>
  <r>
    <x v="383"/>
    <x v="22"/>
    <d v="2026-03-17T00:00:00"/>
    <s v="BH22328"/>
    <d v="2026-03-17T00:00:00"/>
    <s v="00019212"/>
    <s v="Tmart01000 28. Quầy 485 Vũ Tông Phan"/>
    <n v="3327524"/>
    <n v="299478"/>
    <n v="242244"/>
    <n v="3270290"/>
    <s v="Bán hàng"/>
    <m/>
    <m/>
    <n v="0"/>
    <n v="3270290"/>
    <n v="0"/>
    <n v="3270290"/>
    <d v="2026-03-17T00:00:00"/>
    <m/>
    <d v="2026-03-17T00:00:00"/>
    <n v="0"/>
    <m/>
    <n v="23.560887268518854"/>
    <s v="Nợ quá hạn 30 ngày"/>
    <d v="2026-03-17T00:00:00"/>
    <d v="1899-12-30T00:00:00"/>
    <m/>
    <m/>
    <x v="12"/>
    <x v="12"/>
    <m/>
  </r>
  <r>
    <x v="383"/>
    <x v="22"/>
    <d v="2026-03-17T00:00:00"/>
    <s v="BH22329"/>
    <d v="2026-03-17T00:00:00"/>
    <s v="00019213"/>
    <s v="Tmart01001 29. Quầy tòa K-KĐT Dương Nội"/>
    <n v="2994187"/>
    <n v="269478"/>
    <n v="217977"/>
    <n v="2942686"/>
    <s v="Bán hàng"/>
    <m/>
    <m/>
    <n v="0"/>
    <n v="2942686"/>
    <n v="0"/>
    <n v="2942686"/>
    <d v="2026-03-17T00:00:00"/>
    <m/>
    <d v="2026-03-17T00:00:00"/>
    <n v="0"/>
    <m/>
    <n v="23.560887268518854"/>
    <s v="Nợ quá hạn 30 ngày"/>
    <d v="2026-03-17T00:00:00"/>
    <d v="1899-12-30T00:00:00"/>
    <m/>
    <m/>
    <x v="12"/>
    <x v="12"/>
    <m/>
  </r>
  <r>
    <x v="383"/>
    <x v="22"/>
    <d v="2026-03-17T00:00:00"/>
    <s v="BH22330"/>
    <d v="2026-03-17T00:00:00"/>
    <s v="00019214"/>
    <s v="Tmart01003 30. Quầy Ecohome2"/>
    <n v="1704383"/>
    <n v="153396"/>
    <n v="124079"/>
    <n v="1675066"/>
    <s v="Bán hàng"/>
    <m/>
    <m/>
    <n v="0"/>
    <n v="1675066"/>
    <n v="0"/>
    <n v="1675066"/>
    <d v="2026-03-17T00:00:00"/>
    <m/>
    <d v="2026-03-17T00:00:00"/>
    <n v="0"/>
    <m/>
    <n v="23.560887268518854"/>
    <s v="Nợ quá hạn 30 ngày"/>
    <d v="2026-03-17T00:00:00"/>
    <d v="1899-12-30T00:00:00"/>
    <m/>
    <m/>
    <x v="12"/>
    <x v="12"/>
    <m/>
  </r>
  <r>
    <x v="383"/>
    <x v="22"/>
    <d v="2026-03-17T00:00:00"/>
    <s v="BH22331"/>
    <d v="2026-03-17T00:00:00"/>
    <s v="00019215"/>
    <s v="Tmart01010 34. Quầy tòa HH2A, KĐT The Spark Dương Nội"/>
    <n v="2139421"/>
    <n v="192549"/>
    <n v="155750"/>
    <n v="2102622"/>
    <s v="Bán hàng"/>
    <m/>
    <m/>
    <n v="0"/>
    <n v="2102622"/>
    <n v="0"/>
    <n v="2102622"/>
    <d v="2026-03-17T00:00:00"/>
    <m/>
    <d v="2026-03-17T00:00:00"/>
    <n v="0"/>
    <m/>
    <n v="23.560887268518854"/>
    <s v="Nợ quá hạn 30 ngày"/>
    <d v="2026-03-17T00:00:00"/>
    <d v="1899-12-30T00:00:00"/>
    <m/>
    <m/>
    <x v="12"/>
    <x v="12"/>
    <m/>
  </r>
  <r>
    <x v="383"/>
    <x v="22"/>
    <d v="2026-03-17T00:00:00"/>
    <s v="BH22332"/>
    <d v="2026-03-17T00:00:00"/>
    <s v="00019216"/>
    <s v="Tmart01011 35. Quầy tầng 5 tòa GEMEK, KĐT Lê Trọng Tấn"/>
    <n v="2220394"/>
    <n v="199837"/>
    <n v="161645"/>
    <n v="2182202"/>
    <s v="Bán hàng"/>
    <m/>
    <m/>
    <n v="0"/>
    <n v="2182202"/>
    <n v="0"/>
    <n v="2182202"/>
    <d v="2026-03-17T00:00:00"/>
    <m/>
    <d v="2026-03-17T00:00:00"/>
    <n v="0"/>
    <m/>
    <n v="23.560887268518854"/>
    <s v="Nợ quá hạn 30 ngày"/>
    <d v="2026-03-17T00:00:00"/>
    <d v="1899-12-30T00:00:00"/>
    <m/>
    <m/>
    <x v="12"/>
    <x v="12"/>
    <m/>
  </r>
  <r>
    <x v="383"/>
    <x v="22"/>
    <d v="2026-03-17T00:00:00"/>
    <s v="BH22333"/>
    <d v="2026-03-17T00:00:00"/>
    <s v="00019217"/>
    <s v="Tmart01012 36. Quầy CT2 Xuân Mai, Tô Hiệu"/>
    <n v="1441305"/>
    <n v="129718"/>
    <n v="104927"/>
    <n v="1416514"/>
    <s v="Bán hàng"/>
    <m/>
    <m/>
    <n v="0"/>
    <n v="1416514"/>
    <n v="0"/>
    <n v="1416514"/>
    <d v="2026-03-17T00:00:00"/>
    <m/>
    <d v="2026-03-17T00:00:00"/>
    <n v="0"/>
    <m/>
    <n v="23.560887268518854"/>
    <s v="Nợ quá hạn 30 ngày"/>
    <d v="2026-03-17T00:00:00"/>
    <d v="1899-12-30T00:00:00"/>
    <m/>
    <m/>
    <x v="12"/>
    <x v="12"/>
    <m/>
  </r>
  <r>
    <x v="383"/>
    <x v="22"/>
    <d v="2026-03-17T00:00:00"/>
    <s v="BH22334"/>
    <d v="2026-03-17T00:00:00"/>
    <s v="00019218"/>
    <s v="Tmart01019 40. Quầy 19T6 Kiến Hưng"/>
    <n v="656155"/>
    <n v="59054"/>
    <n v="47768"/>
    <n v="644869"/>
    <s v="Bán hàng"/>
    <m/>
    <m/>
    <n v="0"/>
    <n v="644869"/>
    <n v="0"/>
    <n v="644869"/>
    <d v="2026-03-17T00:00:00"/>
    <m/>
    <d v="2026-03-17T00:00:00"/>
    <n v="0"/>
    <m/>
    <n v="23.560887268518854"/>
    <s v="Nợ quá hạn 30 ngày"/>
    <d v="2026-03-17T00:00:00"/>
    <d v="1899-12-30T00:00:00"/>
    <m/>
    <m/>
    <x v="12"/>
    <x v="12"/>
    <m/>
  </r>
  <r>
    <x v="383"/>
    <x v="22"/>
    <d v="2026-03-17T00:00:00"/>
    <s v="BH22335"/>
    <d v="2026-03-17T00:00:00"/>
    <s v="00019219"/>
    <s v="Tmart01021 42. Quầy Ecolife, 58 Tố Hữu"/>
    <n v="2403055"/>
    <n v="202911"/>
    <n v="176012"/>
    <n v="2376156"/>
    <s v="Bán hàng"/>
    <m/>
    <m/>
    <n v="0"/>
    <n v="2376156"/>
    <n v="0"/>
    <n v="2376156"/>
    <d v="2026-03-17T00:00:00"/>
    <m/>
    <d v="2026-03-17T00:00:00"/>
    <n v="0"/>
    <m/>
    <n v="23.560887268518854"/>
    <s v="Nợ quá hạn 30 ngày"/>
    <d v="2026-03-17T00:00:00"/>
    <d v="1899-12-30T00:00:00"/>
    <m/>
    <m/>
    <x v="12"/>
    <x v="12"/>
    <m/>
  </r>
  <r>
    <x v="383"/>
    <x v="22"/>
    <d v="2026-03-17T00:00:00"/>
    <s v="BH22336"/>
    <d v="2026-03-17T00:00:00"/>
    <s v="00019220"/>
    <s v="Tmart01023 00. Quầy 39 Cầu Diễn"/>
    <n v="2806960"/>
    <n v="252627"/>
    <n v="204347"/>
    <n v="2758680"/>
    <s v="Bán hàng"/>
    <m/>
    <m/>
    <n v="0"/>
    <n v="2758680"/>
    <n v="0"/>
    <n v="2758680"/>
    <d v="2026-03-17T00:00:00"/>
    <m/>
    <d v="2026-03-17T00:00:00"/>
    <n v="0"/>
    <m/>
    <n v="23.560887268518854"/>
    <s v="Nợ quá hạn 30 ngày"/>
    <d v="2026-03-17T00:00:00"/>
    <d v="1899-12-30T00:00:00"/>
    <m/>
    <m/>
    <x v="12"/>
    <x v="12"/>
    <m/>
  </r>
  <r>
    <x v="383"/>
    <x v="22"/>
    <d v="2026-03-17T00:00:00"/>
    <s v="BH22337"/>
    <d v="2026-03-17T00:00:00"/>
    <s v="00019221"/>
    <s v="Tmart01025 45. Quầy 20 Đức Diễn"/>
    <n v="2080414"/>
    <n v="187238"/>
    <n v="151454"/>
    <n v="2044630"/>
    <s v="Bán hàng"/>
    <m/>
    <m/>
    <n v="0"/>
    <n v="2044630"/>
    <n v="0"/>
    <n v="2044630"/>
    <d v="2026-03-17T00:00:00"/>
    <m/>
    <d v="2026-03-17T00:00:00"/>
    <n v="0"/>
    <m/>
    <n v="23.560887268518854"/>
    <s v="Nợ quá hạn 30 ngày"/>
    <d v="2026-03-17T00:00:00"/>
    <d v="1899-12-30T00:00:00"/>
    <m/>
    <m/>
    <x v="12"/>
    <x v="12"/>
    <m/>
  </r>
  <r>
    <x v="383"/>
    <x v="22"/>
    <d v="2026-03-17T00:00:00"/>
    <s v="BH22338"/>
    <d v="2026-03-17T00:00:00"/>
    <s v="00019222"/>
    <s v="Tmart01027 120. Quầy Xốm 2"/>
    <n v="2361917"/>
    <n v="212573"/>
    <n v="171948"/>
    <n v="2321292"/>
    <s v="Bán hàng"/>
    <m/>
    <m/>
    <n v="0"/>
    <n v="2321292"/>
    <n v="0"/>
    <n v="2321292"/>
    <d v="2026-03-17T00:00:00"/>
    <m/>
    <d v="2026-03-17T00:00:00"/>
    <n v="0"/>
    <m/>
    <n v="23.560887268518854"/>
    <s v="Nợ quá hạn 30 ngày"/>
    <d v="2026-03-17T00:00:00"/>
    <d v="1899-12-30T00:00:00"/>
    <m/>
    <m/>
    <x v="12"/>
    <x v="12"/>
    <m/>
  </r>
  <r>
    <x v="383"/>
    <x v="22"/>
    <d v="2026-03-17T00:00:00"/>
    <s v="BH22339"/>
    <d v="2026-03-17T00:00:00"/>
    <s v="00019223"/>
    <s v="Tmart01046 66. Quầy 47 Tân Xuân, Bắc Từ Liêm, HN"/>
    <n v="1949514"/>
    <n v="175457"/>
    <n v="141925"/>
    <n v="1915982"/>
    <s v="Bán hàng"/>
    <m/>
    <m/>
    <n v="0"/>
    <n v="1915982"/>
    <n v="0"/>
    <n v="1915982"/>
    <d v="2026-03-17T00:00:00"/>
    <m/>
    <d v="2026-03-17T00:00:00"/>
    <n v="0"/>
    <m/>
    <n v="23.560887268518854"/>
    <s v="Nợ quá hạn 30 ngày"/>
    <d v="2026-03-17T00:00:00"/>
    <d v="1899-12-30T00:00:00"/>
    <m/>
    <m/>
    <x v="12"/>
    <x v="12"/>
    <m/>
  </r>
  <r>
    <x v="383"/>
    <x v="22"/>
    <d v="2026-03-17T00:00:00"/>
    <s v="BH22340"/>
    <d v="2026-03-17T00:00:00"/>
    <s v="00019224"/>
    <s v="Tmart01048 68. Quầy 32T ĐN-A KĐT Golden An Khánh"/>
    <n v="1946125"/>
    <n v="175152"/>
    <n v="141678"/>
    <n v="1912651"/>
    <s v="Bán hàng"/>
    <m/>
    <m/>
    <n v="0"/>
    <n v="1912651"/>
    <n v="0"/>
    <n v="1912651"/>
    <d v="2026-03-17T00:00:00"/>
    <m/>
    <d v="2026-03-17T00:00:00"/>
    <n v="0"/>
    <m/>
    <n v="23.560887268518854"/>
    <s v="Nợ quá hạn 30 ngày"/>
    <d v="2026-03-17T00:00:00"/>
    <d v="1899-12-30T00:00:00"/>
    <m/>
    <m/>
    <x v="12"/>
    <x v="12"/>
    <m/>
  </r>
  <r>
    <x v="383"/>
    <x v="22"/>
    <d v="2026-03-17T00:00:00"/>
    <s v="BH22341"/>
    <d v="2026-03-17T00:00:00"/>
    <s v="00019225"/>
    <s v="Tmart01061 81. Quầy Victory 2"/>
    <n v="1828196"/>
    <n v="164538"/>
    <n v="133093"/>
    <n v="1796751"/>
    <s v="Bán hàng"/>
    <m/>
    <m/>
    <n v="0"/>
    <n v="1796751"/>
    <n v="0"/>
    <n v="1796751"/>
    <d v="2026-03-17T00:00:00"/>
    <m/>
    <d v="2026-03-17T00:00:00"/>
    <n v="0"/>
    <m/>
    <n v="23.560887268518854"/>
    <s v="Nợ quá hạn 30 ngày"/>
    <d v="2026-03-17T00:00:00"/>
    <d v="1899-12-30T00:00:00"/>
    <m/>
    <m/>
    <x v="12"/>
    <x v="12"/>
    <m/>
  </r>
  <r>
    <x v="383"/>
    <x v="22"/>
    <d v="2026-03-17T00:00:00"/>
    <s v="BH22342"/>
    <d v="2026-03-17T00:00:00"/>
    <s v="00019226"/>
    <s v="Tmart01063 83. Tmart Tòa N02, Ecohome3"/>
    <n v="1936246"/>
    <n v="174263"/>
    <n v="140959"/>
    <n v="1902942"/>
    <s v="Bán hàng"/>
    <m/>
    <m/>
    <n v="0"/>
    <n v="1902942"/>
    <n v="0"/>
    <n v="1902942"/>
    <d v="2026-03-17T00:00:00"/>
    <m/>
    <d v="2026-03-17T00:00:00"/>
    <n v="0"/>
    <m/>
    <n v="23.560887268518854"/>
    <s v="Nợ quá hạn 30 ngày"/>
    <d v="2026-03-17T00:00:00"/>
    <d v="1899-12-30T00:00:00"/>
    <m/>
    <m/>
    <x v="12"/>
    <x v="12"/>
    <m/>
  </r>
  <r>
    <x v="383"/>
    <x v="22"/>
    <d v="2026-03-17T00:00:00"/>
    <s v="BH22343"/>
    <d v="2026-03-17T00:00:00"/>
    <s v="00019227"/>
    <s v="Tmart01073 92. Quầy Lê Văn Thiêm"/>
    <n v="1912028"/>
    <n v="172084"/>
    <n v="139196"/>
    <n v="1879140"/>
    <s v="Bán hàng"/>
    <m/>
    <m/>
    <n v="0"/>
    <n v="1879140"/>
    <n v="0"/>
    <n v="1879140"/>
    <d v="2026-03-17T00:00:00"/>
    <m/>
    <d v="2026-03-17T00:00:00"/>
    <n v="0"/>
    <m/>
    <n v="23.560887268518854"/>
    <s v="Nợ quá hạn 30 ngày"/>
    <d v="2026-03-17T00:00:00"/>
    <d v="1899-12-30T00:00:00"/>
    <m/>
    <m/>
    <x v="12"/>
    <x v="12"/>
    <m/>
  </r>
  <r>
    <x v="383"/>
    <x v="22"/>
    <d v="2026-03-17T00:00:00"/>
    <s v="BH22344"/>
    <d v="2026-03-17T00:00:00"/>
    <s v="00019228"/>
    <s v="Tmart01075 94. 282 Xuân Đỉnh"/>
    <n v="2442969"/>
    <n v="219868"/>
    <n v="177848"/>
    <n v="2400949"/>
    <s v="Bán hàng"/>
    <m/>
    <m/>
    <n v="0"/>
    <n v="2400949"/>
    <n v="0"/>
    <n v="2400949"/>
    <d v="2026-03-17T00:00:00"/>
    <m/>
    <d v="2026-03-17T00:00:00"/>
    <n v="0"/>
    <m/>
    <n v="23.560887268518854"/>
    <s v="Nợ quá hạn 30 ngày"/>
    <d v="2026-03-17T00:00:00"/>
    <d v="1899-12-30T00:00:00"/>
    <m/>
    <m/>
    <x v="12"/>
    <x v="12"/>
    <m/>
  </r>
  <r>
    <x v="383"/>
    <x v="22"/>
    <d v="2026-03-17T00:00:00"/>
    <s v="BH22345"/>
    <d v="2026-03-17T00:00:00"/>
    <s v="00019229"/>
    <s v="Tmart01078 96. Quầy Ecohome 1"/>
    <n v="2099549"/>
    <n v="188960"/>
    <n v="152847"/>
    <n v="2063436"/>
    <s v="Bán hàng"/>
    <m/>
    <m/>
    <n v="0"/>
    <n v="2063436"/>
    <n v="0"/>
    <n v="2063436"/>
    <d v="2026-03-17T00:00:00"/>
    <m/>
    <d v="2026-03-17T00:00:00"/>
    <n v="0"/>
    <m/>
    <n v="23.560887268518854"/>
    <s v="Nợ quá hạn 30 ngày"/>
    <d v="2026-03-17T00:00:00"/>
    <d v="1899-12-30T00:00:00"/>
    <m/>
    <m/>
    <x v="12"/>
    <x v="12"/>
    <m/>
  </r>
  <r>
    <x v="383"/>
    <x v="22"/>
    <d v="2026-03-17T00:00:00"/>
    <s v="BH22346"/>
    <d v="2026-03-17T00:00:00"/>
    <s v="00019230"/>
    <s v="Tmart01085 104. Quầy 44 Triều Khúc"/>
    <n v="1318929"/>
    <n v="118703"/>
    <n v="96018"/>
    <n v="1296244"/>
    <s v="Bán hàng"/>
    <m/>
    <m/>
    <n v="0"/>
    <n v="1296244"/>
    <n v="0"/>
    <n v="1296244"/>
    <d v="2026-03-17T00:00:00"/>
    <m/>
    <d v="2026-03-17T00:00:00"/>
    <n v="0"/>
    <m/>
    <n v="23.560887268518854"/>
    <s v="Nợ quá hạn 30 ngày"/>
    <d v="2026-03-17T00:00:00"/>
    <d v="1899-12-30T00:00:00"/>
    <m/>
    <m/>
    <x v="12"/>
    <x v="12"/>
    <m/>
  </r>
  <r>
    <x v="383"/>
    <x v="22"/>
    <d v="2026-03-17T00:00:00"/>
    <s v="BH22347"/>
    <d v="2026-03-17T00:00:00"/>
    <s v="00019231"/>
    <s v="Tmart01087 106. Quầy CT3B Nam Cường, Cổ Nhuế"/>
    <n v="2038478"/>
    <n v="183463"/>
    <n v="148401"/>
    <n v="2003416"/>
    <s v="Bán hàng"/>
    <m/>
    <m/>
    <n v="0"/>
    <n v="2003416"/>
    <n v="0"/>
    <n v="2003416"/>
    <d v="2026-03-17T00:00:00"/>
    <m/>
    <d v="2026-03-17T00:00:00"/>
    <n v="0"/>
    <m/>
    <n v="23.560887268518854"/>
    <s v="Nợ quá hạn 30 ngày"/>
    <d v="2026-03-17T00:00:00"/>
    <d v="1899-12-30T00:00:00"/>
    <m/>
    <m/>
    <x v="12"/>
    <x v="12"/>
    <m/>
  </r>
  <r>
    <x v="383"/>
    <x v="22"/>
    <d v="2026-03-17T00:00:00"/>
    <s v="BH22348"/>
    <d v="2026-03-17T00:00:00"/>
    <s v="00019232"/>
    <s v="Tmart01089 108. Quầy Licogi 13"/>
    <n v="1552072"/>
    <n v="139687"/>
    <n v="112991"/>
    <n v="1525376"/>
    <s v="Bán hàng"/>
    <m/>
    <m/>
    <n v="0"/>
    <n v="1525376"/>
    <n v="0"/>
    <n v="1525376"/>
    <d v="2026-03-17T00:00:00"/>
    <m/>
    <d v="2026-03-17T00:00:00"/>
    <n v="0"/>
    <m/>
    <n v="23.560887268518854"/>
    <s v="Nợ quá hạn 30 ngày"/>
    <d v="2026-03-17T00:00:00"/>
    <d v="1899-12-30T00:00:00"/>
    <m/>
    <m/>
    <x v="12"/>
    <x v="12"/>
    <m/>
  </r>
  <r>
    <x v="383"/>
    <x v="22"/>
    <d v="2026-03-17T00:00:00"/>
    <s v="BH22349"/>
    <d v="2026-03-17T00:00:00"/>
    <s v="00019233"/>
    <s v="Tmart01096 1096. Nhà máy Canon Thăng Long"/>
    <n v="1929468"/>
    <n v="173653"/>
    <n v="140465"/>
    <n v="1896280"/>
    <s v="Bán hàng"/>
    <m/>
    <m/>
    <n v="0"/>
    <n v="1896280"/>
    <n v="0"/>
    <n v="1896280"/>
    <d v="2026-03-17T00:00:00"/>
    <m/>
    <d v="2026-03-17T00:00:00"/>
    <n v="0"/>
    <m/>
    <n v="23.560887268518854"/>
    <s v="Nợ quá hạn 30 ngày"/>
    <d v="2026-03-17T00:00:00"/>
    <d v="1899-12-30T00:00:00"/>
    <m/>
    <m/>
    <x v="12"/>
    <x v="12"/>
    <m/>
  </r>
  <r>
    <x v="383"/>
    <x v="22"/>
    <d v="2026-03-17T00:00:00"/>
    <s v="BH22350"/>
    <d v="2026-03-17T00:00:00"/>
    <s v="00019234"/>
    <s v="Tmart01097 116. Quầy Iris Garden"/>
    <n v="2340038"/>
    <n v="210604"/>
    <n v="170355"/>
    <n v="2299789"/>
    <s v="Bán hàng"/>
    <m/>
    <m/>
    <n v="0"/>
    <n v="2299789"/>
    <n v="0"/>
    <n v="2299789"/>
    <d v="2026-03-17T00:00:00"/>
    <m/>
    <d v="2026-03-17T00:00:00"/>
    <n v="0"/>
    <m/>
    <n v="23.560887268518854"/>
    <s v="Nợ quá hạn 30 ngày"/>
    <d v="2026-03-17T00:00:00"/>
    <d v="1899-12-30T00:00:00"/>
    <m/>
    <m/>
    <x v="12"/>
    <x v="12"/>
    <m/>
  </r>
  <r>
    <x v="383"/>
    <x v="22"/>
    <d v="2026-03-17T00:00:00"/>
    <s v="BH22351"/>
    <d v="2026-03-17T00:00:00"/>
    <s v="00019235"/>
    <s v="Tmart03001 119 Quầy Yên Xá"/>
    <n v="1053983"/>
    <n v="94859"/>
    <n v="76730"/>
    <n v="1035854"/>
    <s v="Bán hàng"/>
    <m/>
    <m/>
    <n v="0"/>
    <n v="1035854"/>
    <n v="0"/>
    <n v="1035854"/>
    <d v="2026-03-17T00:00:00"/>
    <m/>
    <d v="2026-03-17T00:00:00"/>
    <n v="0"/>
    <m/>
    <n v="23.560887268518854"/>
    <s v="Nợ quá hạn 30 ngày"/>
    <d v="2026-03-17T00:00:00"/>
    <d v="1899-12-30T00:00:00"/>
    <m/>
    <m/>
    <x v="12"/>
    <x v="12"/>
    <m/>
  </r>
  <r>
    <x v="383"/>
    <x v="22"/>
    <d v="2026-03-17T00:00:00"/>
    <s v="BH22352"/>
    <d v="2026-03-17T00:00:00"/>
    <s v="00019236"/>
    <s v="Tmart03004 123.Quầy 282 Nguyễn Huy Tưởng"/>
    <n v="1217780"/>
    <n v="109601"/>
    <n v="88654"/>
    <n v="1196833"/>
    <s v="Bán hàng"/>
    <m/>
    <m/>
    <n v="0"/>
    <n v="1196833"/>
    <n v="0"/>
    <n v="1196833"/>
    <d v="2026-03-17T00:00:00"/>
    <m/>
    <d v="2026-03-17T00:00:00"/>
    <n v="0"/>
    <m/>
    <n v="23.560887268518854"/>
    <s v="Nợ quá hạn 30 ngày"/>
    <d v="2026-03-17T00:00:00"/>
    <d v="1899-12-30T00:00:00"/>
    <m/>
    <m/>
    <x v="12"/>
    <x v="12"/>
    <m/>
  </r>
  <r>
    <x v="383"/>
    <x v="22"/>
    <d v="2026-03-17T00:00:00"/>
    <s v="BH22353"/>
    <d v="2026-03-17T00:00:00"/>
    <s v="00019237"/>
    <s v="Tmart03005 1801. Quầy Cổ Nhuế"/>
    <n v="1642861"/>
    <n v="147859"/>
    <n v="119600"/>
    <n v="1614602"/>
    <s v="Bán hàng"/>
    <m/>
    <m/>
    <n v="0"/>
    <n v="1614602"/>
    <n v="0"/>
    <n v="1614602"/>
    <d v="2026-03-17T00:00:00"/>
    <m/>
    <d v="2026-03-17T00:00:00"/>
    <n v="0"/>
    <m/>
    <n v="23.560887268518854"/>
    <s v="Nợ quá hạn 30 ngày"/>
    <d v="2026-03-17T00:00:00"/>
    <d v="1899-12-30T00:00:00"/>
    <m/>
    <m/>
    <x v="12"/>
    <x v="12"/>
    <m/>
  </r>
  <r>
    <x v="383"/>
    <x v="22"/>
    <d v="2026-03-17T00:00:00"/>
    <s v="BH22354"/>
    <d v="2026-03-17T00:00:00"/>
    <s v="00019238"/>
    <s v="Tmart03006 125. Quầy MIPEC Kiến Hưng"/>
    <n v="1885683"/>
    <n v="169712"/>
    <n v="137278"/>
    <n v="1853249"/>
    <s v="Bán hàng"/>
    <m/>
    <m/>
    <n v="0"/>
    <n v="1853249"/>
    <n v="0"/>
    <n v="1853249"/>
    <d v="2026-03-17T00:00:00"/>
    <m/>
    <d v="2026-03-17T00:00:00"/>
    <n v="0"/>
    <m/>
    <n v="23.560887268518854"/>
    <s v="Nợ quá hạn 30 ngày"/>
    <d v="2026-03-17T00:00:00"/>
    <d v="1899-12-30T00:00:00"/>
    <m/>
    <m/>
    <x v="12"/>
    <x v="12"/>
    <m/>
  </r>
  <r>
    <x v="383"/>
    <x v="22"/>
    <d v="2026-03-17T00:00:00"/>
    <s v="BH22355"/>
    <d v="2026-03-17T00:00:00"/>
    <s v="00019239"/>
    <s v="Tmart03010 129. Quầy HH Thái Hà 2"/>
    <n v="2430831"/>
    <n v="218776"/>
    <n v="176964"/>
    <n v="2389019"/>
    <s v="Bán hàng"/>
    <m/>
    <m/>
    <n v="0"/>
    <n v="2389019"/>
    <n v="0"/>
    <n v="2389019"/>
    <d v="2026-03-17T00:00:00"/>
    <m/>
    <d v="2026-03-17T00:00:00"/>
    <n v="0"/>
    <m/>
    <n v="23.560887268518854"/>
    <s v="Nợ quá hạn 30 ngày"/>
    <d v="2026-03-17T00:00:00"/>
    <d v="1899-12-30T00:00:00"/>
    <m/>
    <m/>
    <x v="12"/>
    <x v="12"/>
    <m/>
  </r>
  <r>
    <x v="383"/>
    <x v="22"/>
    <d v="2026-03-17T00:00:00"/>
    <s v="BH22356"/>
    <d v="2026-03-17T00:00:00"/>
    <s v="00019240"/>
    <s v="Tmart03013 Quầy Phúc Thọ"/>
    <n v="2050526"/>
    <n v="184549"/>
    <n v="149278"/>
    <n v="2015255"/>
    <s v="Bán hàng"/>
    <m/>
    <m/>
    <n v="0"/>
    <n v="2015255"/>
    <n v="0"/>
    <n v="2015255"/>
    <d v="2026-03-17T00:00:00"/>
    <m/>
    <d v="2026-03-17T00:00:00"/>
    <n v="0"/>
    <m/>
    <n v="23.560887268518854"/>
    <s v="Nợ quá hạn 30 ngày"/>
    <d v="2026-03-17T00:00:00"/>
    <d v="1899-12-30T00:00:00"/>
    <m/>
    <m/>
    <x v="12"/>
    <x v="12"/>
    <m/>
  </r>
  <r>
    <x v="383"/>
    <x v="22"/>
    <d v="2026-03-17T00:00:00"/>
    <s v="BH22357"/>
    <d v="2026-03-17T00:00:00"/>
    <s v="00019241"/>
    <s v="Tmart03014 133. Quầy Đa Sỹ"/>
    <n v="1647835"/>
    <n v="148305"/>
    <n v="119962"/>
    <n v="1619492"/>
    <s v="Bán hàng"/>
    <m/>
    <m/>
    <n v="0"/>
    <n v="1619492"/>
    <n v="0"/>
    <n v="1619492"/>
    <d v="2026-03-17T00:00:00"/>
    <m/>
    <d v="2026-03-17T00:00:00"/>
    <n v="0"/>
    <m/>
    <n v="23.560887268518854"/>
    <s v="Nợ quá hạn 30 ngày"/>
    <d v="2026-03-17T00:00:00"/>
    <d v="1899-12-30T00:00:00"/>
    <m/>
    <m/>
    <x v="12"/>
    <x v="12"/>
    <m/>
  </r>
  <r>
    <x v="383"/>
    <x v="22"/>
    <d v="2026-03-17T00:00:00"/>
    <s v="BH22358"/>
    <d v="2026-03-17T00:00:00"/>
    <s v="00019242"/>
    <s v="Tmart03017 Ecohome5"/>
    <n v="2894225"/>
    <n v="260482"/>
    <n v="210699"/>
    <n v="2844442"/>
    <s v="Bán hàng"/>
    <m/>
    <m/>
    <n v="0"/>
    <n v="2844442"/>
    <n v="0"/>
    <n v="2844442"/>
    <d v="2026-03-17T00:00:00"/>
    <m/>
    <d v="2026-03-17T00:00:00"/>
    <n v="0"/>
    <m/>
    <n v="23.560887268518854"/>
    <s v="Nợ quá hạn 30 ngày"/>
    <d v="2026-03-17T00:00:00"/>
    <d v="1899-12-30T00:00:00"/>
    <m/>
    <m/>
    <x v="12"/>
    <x v="12"/>
    <m/>
  </r>
  <r>
    <x v="383"/>
    <x v="22"/>
    <d v="2026-03-17T00:00:00"/>
    <s v="BH22359"/>
    <d v="2026-03-17T00:00:00"/>
    <s v="00019243"/>
    <s v="Tmart03018 137. Quầy 538 Nguyễn Trãi"/>
    <n v="1871898"/>
    <n v="168471"/>
    <n v="136274"/>
    <n v="1839701"/>
    <s v="Bán hàng"/>
    <m/>
    <m/>
    <n v="0"/>
    <n v="1839701"/>
    <n v="0"/>
    <n v="1839701"/>
    <d v="2026-03-17T00:00:00"/>
    <m/>
    <d v="2026-03-17T00:00:00"/>
    <n v="0"/>
    <m/>
    <n v="23.560887268518854"/>
    <s v="Nợ quá hạn 30 ngày"/>
    <d v="2026-03-17T00:00:00"/>
    <d v="1899-12-30T00:00:00"/>
    <m/>
    <m/>
    <x v="12"/>
    <x v="12"/>
    <m/>
  </r>
  <r>
    <x v="383"/>
    <x v="22"/>
    <d v="2026-03-17T00:00:00"/>
    <s v="BH22360"/>
    <d v="2026-03-17T00:00:00"/>
    <s v="00019244"/>
    <s v="Tmart00619 04. Quầy N3B2 Trần Bình"/>
    <n v="2654901"/>
    <n v="238942"/>
    <n v="193277"/>
    <n v="2609236"/>
    <s v="Bán hàng"/>
    <m/>
    <m/>
    <n v="0"/>
    <n v="2609236"/>
    <n v="0"/>
    <n v="2609236"/>
    <d v="2026-03-17T00:00:00"/>
    <m/>
    <d v="2026-03-17T00:00:00"/>
    <n v="0"/>
    <m/>
    <n v="23.560887268518854"/>
    <s v="Nợ quá hạn 30 ngày"/>
    <d v="2026-03-17T00:00:00"/>
    <d v="1899-12-30T00:00:00"/>
    <m/>
    <m/>
    <x v="12"/>
    <x v="12"/>
    <m/>
  </r>
  <r>
    <x v="383"/>
    <x v="22"/>
    <d v="2026-03-17T00:00:00"/>
    <s v="BH22410"/>
    <d v="2026-03-17T00:00:00"/>
    <s v="00019293"/>
    <s v="Tmart01088 107. Quầy Ruby City Phúc Lợi"/>
    <n v="1353461"/>
    <n v="121812"/>
    <n v="98532"/>
    <n v="1330181"/>
    <s v="Bán hàng"/>
    <m/>
    <m/>
    <n v="0"/>
    <n v="1330181"/>
    <n v="0"/>
    <n v="1330181"/>
    <d v="2026-03-17T00:00:00"/>
    <m/>
    <d v="2026-03-17T00:00:00"/>
    <n v="0"/>
    <m/>
    <n v="23.560887268518854"/>
    <s v="Nợ quá hạn 30 ngày"/>
    <d v="2026-03-17T00:00:00"/>
    <d v="1899-12-30T00:00:00"/>
    <m/>
    <m/>
    <x v="12"/>
    <x v="12"/>
    <m/>
  </r>
  <r>
    <x v="383"/>
    <x v="22"/>
    <d v="2026-03-20T00:00:00"/>
    <s v="BC03/0039"/>
    <m/>
    <m/>
    <s v="Tmart thanh toan tien hang"/>
    <n v="87735715"/>
    <n v="0"/>
    <n v="0"/>
    <n v="87735715"/>
    <s v="Giảm công nợ"/>
    <m/>
    <m/>
    <n v="0"/>
    <n v="-87735715"/>
    <n v="0"/>
    <n v="-87735715"/>
    <d v="2026-03-20T00:00:00"/>
    <m/>
    <d v="2026-03-20T00:00:00"/>
    <n v="0"/>
    <m/>
    <n v="20.560887268518854"/>
    <s v="Nợ quá hạn 30 ngày"/>
    <d v="2026-03-20T00:00:00"/>
    <d v="1899-12-30T00:00:00"/>
    <m/>
    <m/>
    <x v="12"/>
    <x v="12"/>
    <m/>
  </r>
  <r>
    <x v="383"/>
    <x v="22"/>
    <d v="2026-03-20T00:00:00"/>
    <s v="BH23193"/>
    <d v="2026-03-20T00:00:00"/>
    <s v="00021497"/>
    <s v="Tmart01051 71. Quầy Hưng Yên, CHẠY KM SP CHÂN 300G X 10% TỪ NGÀY 1-3 ĐẾN 31-3"/>
    <n v="3079978"/>
    <n v="277199"/>
    <n v="224222"/>
    <n v="3027001"/>
    <s v="Bán hàng"/>
    <m/>
    <m/>
    <n v="0"/>
    <n v="3027001"/>
    <n v="0"/>
    <n v="3027001"/>
    <d v="2026-03-20T00:00:00"/>
    <m/>
    <d v="2026-03-20T00:00:00"/>
    <n v="0"/>
    <m/>
    <n v="20.560887268518854"/>
    <s v="Nợ quá hạn 30 ngày"/>
    <d v="2026-03-20T00:00:00"/>
    <d v="1899-12-30T00:00:00"/>
    <m/>
    <m/>
    <x v="12"/>
    <x v="12"/>
    <m/>
  </r>
  <r>
    <x v="383"/>
    <x v="22"/>
    <d v="2026-03-24T00:00:00"/>
    <s v="BH23766"/>
    <d v="2026-03-24T00:00:00"/>
    <s v="00021714"/>
    <s v="Tmart01096 1096. Nhà máy Canon Thăng Long"/>
    <n v="1996625"/>
    <n v="179697"/>
    <n v="145354"/>
    <n v="1962282"/>
    <s v="Bán hàng"/>
    <m/>
    <m/>
    <n v="0"/>
    <n v="1962282"/>
    <n v="0"/>
    <n v="1962282"/>
    <d v="2026-03-24T00:00:00"/>
    <m/>
    <d v="2026-03-24T00:00:00"/>
    <n v="0"/>
    <m/>
    <n v="16.560887268518854"/>
    <s v="Nợ quá hạn 30 ngày"/>
    <d v="2026-03-24T00:00:00"/>
    <d v="1899-12-30T00:00:00"/>
    <m/>
    <m/>
    <x v="12"/>
    <x v="12"/>
    <m/>
  </r>
  <r>
    <x v="383"/>
    <x v="22"/>
    <d v="2026-03-24T00:00:00"/>
    <s v="BH23767"/>
    <d v="2026-03-24T00:00:00"/>
    <s v="00021715"/>
    <s v="Tmart00644 05. Số 14 Yên Sơn - Chúc Sơn"/>
    <n v="349228"/>
    <n v="31431"/>
    <n v="25424"/>
    <n v="343221"/>
    <s v="Bán hàng"/>
    <m/>
    <m/>
    <n v="0"/>
    <n v="343221"/>
    <n v="0"/>
    <n v="343221"/>
    <d v="2026-03-24T00:00:00"/>
    <m/>
    <d v="2026-03-24T00:00:00"/>
    <n v="0"/>
    <m/>
    <n v="16.560887268518854"/>
    <s v="Nợ quá hạn 30 ngày"/>
    <d v="2026-03-24T00:00:00"/>
    <d v="1899-12-30T00:00:00"/>
    <m/>
    <m/>
    <x v="12"/>
    <x v="12"/>
    <m/>
  </r>
  <r>
    <x v="383"/>
    <x v="22"/>
    <d v="2026-03-24T00:00:00"/>
    <s v="BH23768"/>
    <d v="2026-03-24T00:00:00"/>
    <s v="00021716"/>
    <s v="Tmart00628 03. Quầy 274 Khương Đình"/>
    <n v="604444"/>
    <n v="54400"/>
    <n v="44004"/>
    <n v="594048"/>
    <s v="Bán hàng"/>
    <m/>
    <m/>
    <n v="0"/>
    <n v="594048"/>
    <n v="0"/>
    <n v="594048"/>
    <d v="2026-03-24T00:00:00"/>
    <m/>
    <d v="2026-03-24T00:00:00"/>
    <n v="0"/>
    <m/>
    <n v="16.560887268518854"/>
    <s v="Nợ quá hạn 30 ngày"/>
    <d v="2026-03-24T00:00:00"/>
    <d v="1899-12-30T00:00:00"/>
    <m/>
    <m/>
    <x v="12"/>
    <x v="12"/>
    <m/>
  </r>
  <r>
    <x v="383"/>
    <x v="22"/>
    <d v="2026-03-24T00:00:00"/>
    <s v="BH23769"/>
    <d v="2026-03-24T00:00:00"/>
    <s v="00021717"/>
    <s v="Tmart00619 04. Quầy N3B2 Trần Bình"/>
    <n v="797287"/>
    <n v="71756"/>
    <n v="58042"/>
    <n v="783573"/>
    <s v="Bán hàng"/>
    <m/>
    <m/>
    <n v="0"/>
    <n v="783573"/>
    <n v="0"/>
    <n v="783573"/>
    <d v="2026-03-24T00:00:00"/>
    <m/>
    <d v="2026-03-24T00:00:00"/>
    <n v="0"/>
    <m/>
    <n v="16.560887268518854"/>
    <s v="Nợ quá hạn 30 ngày"/>
    <d v="2026-03-24T00:00:00"/>
    <d v="1899-12-30T00:00:00"/>
    <m/>
    <m/>
    <x v="12"/>
    <x v="12"/>
    <m/>
  </r>
  <r>
    <x v="383"/>
    <x v="22"/>
    <d v="2026-03-24T00:00:00"/>
    <s v="BH23770"/>
    <d v="2026-03-24T00:00:00"/>
    <s v="00021718"/>
    <s v="Tmart03014 133. Quầy Đa Sỹ"/>
    <n v="311046"/>
    <n v="27995"/>
    <n v="22644"/>
    <n v="305695"/>
    <s v="Bán hàng"/>
    <m/>
    <m/>
    <n v="0"/>
    <n v="305695"/>
    <n v="0"/>
    <n v="305695"/>
    <d v="2026-03-24T00:00:00"/>
    <m/>
    <d v="2026-03-24T00:00:00"/>
    <n v="0"/>
    <m/>
    <n v="16.560887268518854"/>
    <s v="Nợ quá hạn 30 ngày"/>
    <d v="2026-03-24T00:00:00"/>
    <d v="1899-12-30T00:00:00"/>
    <m/>
    <m/>
    <x v="12"/>
    <x v="12"/>
    <m/>
  </r>
  <r>
    <x v="383"/>
    <x v="22"/>
    <d v="2026-03-24T00:00:00"/>
    <s v="BH23771"/>
    <d v="2026-03-24T00:00:00"/>
    <s v="00021719"/>
    <s v="Tmart03004 123.Quầy 282 Nguyễn Huy Tưởng"/>
    <n v="651946"/>
    <n v="58676"/>
    <n v="47462"/>
    <n v="640732"/>
    <s v="Bán hàng"/>
    <m/>
    <m/>
    <n v="0"/>
    <n v="640732"/>
    <n v="0"/>
    <n v="640732"/>
    <d v="2026-03-24T00:00:00"/>
    <m/>
    <d v="2026-03-24T00:00:00"/>
    <n v="0"/>
    <m/>
    <n v="16.560887268518854"/>
    <s v="Nợ quá hạn 30 ngày"/>
    <d v="2026-03-24T00:00:00"/>
    <d v="1899-12-30T00:00:00"/>
    <m/>
    <m/>
    <x v="12"/>
    <x v="12"/>
    <m/>
  </r>
  <r>
    <x v="383"/>
    <x v="22"/>
    <d v="2026-03-24T00:00:00"/>
    <s v="BH23773"/>
    <d v="2026-03-24T00:00:00"/>
    <s v="00021720"/>
    <s v="Tmart01089 108. Quầy Licogi 13"/>
    <n v="1244169"/>
    <n v="111976"/>
    <n v="90575"/>
    <n v="1222768"/>
    <s v="Bán hàng"/>
    <m/>
    <m/>
    <n v="0"/>
    <n v="1222768"/>
    <n v="0"/>
    <n v="1222768"/>
    <d v="2026-03-24T00:00:00"/>
    <m/>
    <d v="2026-03-24T00:00:00"/>
    <n v="0"/>
    <m/>
    <n v="16.560887268518854"/>
    <s v="Nợ quá hạn 30 ngày"/>
    <d v="2026-03-24T00:00:00"/>
    <d v="1899-12-30T00:00:00"/>
    <m/>
    <m/>
    <x v="12"/>
    <x v="12"/>
    <m/>
  </r>
  <r>
    <x v="383"/>
    <x v="22"/>
    <d v="2026-03-24T00:00:00"/>
    <s v="BH23774"/>
    <d v="2026-03-24T00:00:00"/>
    <s v="00021721"/>
    <s v="Tmart03006 125. Quầy MIPEC Kiến Hưng"/>
    <n v="1107471"/>
    <n v="99673"/>
    <n v="80624"/>
    <n v="1088422"/>
    <s v="Bán hàng"/>
    <m/>
    <m/>
    <n v="0"/>
    <n v="1088422"/>
    <n v="0"/>
    <n v="1088422"/>
    <d v="2026-03-24T00:00:00"/>
    <m/>
    <d v="2026-03-24T00:00:00"/>
    <n v="0"/>
    <m/>
    <n v="16.560887268518854"/>
    <s v="Nợ quá hạn 30 ngày"/>
    <d v="2026-03-24T00:00:00"/>
    <d v="1899-12-30T00:00:00"/>
    <m/>
    <m/>
    <x v="12"/>
    <x v="12"/>
    <m/>
  </r>
  <r>
    <x v="383"/>
    <x v="22"/>
    <d v="2026-03-24T00:00:00"/>
    <s v="BH23775"/>
    <d v="2026-03-24T00:00:00"/>
    <s v="00021722"/>
    <s v="Tmart01073 92. Quầy Lê Văn Thiêm"/>
    <n v="1665517"/>
    <n v="149898"/>
    <n v="121250"/>
    <n v="1636869"/>
    <s v="Bán hàng"/>
    <m/>
    <m/>
    <n v="0"/>
    <n v="1636869"/>
    <n v="0"/>
    <n v="1636869"/>
    <d v="2026-03-24T00:00:00"/>
    <m/>
    <d v="2026-03-24T00:00:00"/>
    <n v="0"/>
    <m/>
    <n v="16.560887268518854"/>
    <s v="Nợ quá hạn 30 ngày"/>
    <d v="2026-03-24T00:00:00"/>
    <d v="1899-12-30T00:00:00"/>
    <m/>
    <m/>
    <x v="12"/>
    <x v="12"/>
    <m/>
  </r>
  <r>
    <x v="383"/>
    <x v="22"/>
    <d v="2026-03-24T00:00:00"/>
    <s v="BH23776"/>
    <d v="2026-03-24T00:00:00"/>
    <s v="00021723"/>
    <s v="Tmart01048 68. Quầy 32T ĐN-A KĐT Golden An Khánh"/>
    <n v="768963"/>
    <n v="69207"/>
    <n v="55980"/>
    <n v="755736"/>
    <s v="Bán hàng"/>
    <m/>
    <m/>
    <n v="0"/>
    <n v="755736"/>
    <n v="0"/>
    <n v="755736"/>
    <d v="2026-03-24T00:00:00"/>
    <m/>
    <d v="2026-03-24T00:00:00"/>
    <n v="0"/>
    <m/>
    <n v="16.560887268518854"/>
    <s v="Nợ quá hạn 30 ngày"/>
    <d v="2026-03-24T00:00:00"/>
    <d v="1899-12-30T00:00:00"/>
    <m/>
    <m/>
    <x v="12"/>
    <x v="12"/>
    <m/>
  </r>
  <r>
    <x v="383"/>
    <x v="22"/>
    <d v="2026-03-24T00:00:00"/>
    <s v="BH23777"/>
    <d v="2026-03-24T00:00:00"/>
    <s v="00021724"/>
    <s v="Tmart01011 35. Quầy tầng 5 tòa GEMEK, KĐT Lê Trọng Tấn"/>
    <n v="706008"/>
    <n v="63541"/>
    <n v="51397"/>
    <n v="693864"/>
    <s v="Bán hàng"/>
    <m/>
    <m/>
    <n v="0"/>
    <n v="693864"/>
    <n v="0"/>
    <n v="693864"/>
    <d v="2026-03-24T00:00:00"/>
    <m/>
    <d v="2026-03-24T00:00:00"/>
    <n v="0"/>
    <m/>
    <n v="16.560887268518854"/>
    <s v="Nợ quá hạn 30 ngày"/>
    <d v="2026-03-24T00:00:00"/>
    <d v="1899-12-30T00:00:00"/>
    <m/>
    <m/>
    <x v="12"/>
    <x v="12"/>
    <m/>
  </r>
  <r>
    <x v="383"/>
    <x v="22"/>
    <d v="2026-03-24T00:00:00"/>
    <s v="BH23778"/>
    <d v="2026-03-24T00:00:00"/>
    <s v="00021725"/>
    <s v="Tmart01012 36. Quầy CT2 Xuân Mai, Tô Hiệu"/>
    <n v="436396"/>
    <n v="39276"/>
    <n v="31770"/>
    <n v="428890"/>
    <s v="Bán hàng"/>
    <m/>
    <m/>
    <n v="0"/>
    <n v="428890"/>
    <n v="0"/>
    <n v="428890"/>
    <d v="2026-03-24T00:00:00"/>
    <m/>
    <d v="2026-03-24T00:00:00"/>
    <n v="0"/>
    <m/>
    <n v="16.560887268518854"/>
    <s v="Nợ quá hạn 30 ngày"/>
    <d v="2026-03-24T00:00:00"/>
    <d v="1899-12-30T00:00:00"/>
    <m/>
    <m/>
    <x v="12"/>
    <x v="12"/>
    <m/>
  </r>
  <r>
    <x v="383"/>
    <x v="22"/>
    <d v="2026-03-24T00:00:00"/>
    <s v="BH23779"/>
    <d v="2026-03-24T00:00:00"/>
    <s v="00021726"/>
    <s v="Tmart00994 24. Quầy Victory Thăng Long"/>
    <n v="588622"/>
    <n v="52976"/>
    <n v="42852"/>
    <n v="578498"/>
    <s v="Bán hàng"/>
    <m/>
    <m/>
    <n v="0"/>
    <n v="578498"/>
    <n v="0"/>
    <n v="578498"/>
    <d v="2026-03-24T00:00:00"/>
    <m/>
    <d v="2026-03-24T00:00:00"/>
    <n v="0"/>
    <m/>
    <n v="16.560887268518854"/>
    <s v="Nợ quá hạn 30 ngày"/>
    <d v="2026-03-24T00:00:00"/>
    <d v="1899-12-30T00:00:00"/>
    <m/>
    <m/>
    <x v="12"/>
    <x v="12"/>
    <m/>
  </r>
  <r>
    <x v="383"/>
    <x v="22"/>
    <d v="2026-03-24T00:00:00"/>
    <s v="BH23780"/>
    <d v="2026-03-24T00:00:00"/>
    <s v="00021727"/>
    <s v="Tmart00992 22. Quầy CT3 KĐT Văn Khê"/>
    <n v="1139558"/>
    <n v="102561"/>
    <n v="82960"/>
    <n v="1119957"/>
    <s v="Bán hàng"/>
    <m/>
    <m/>
    <n v="0"/>
    <n v="1119957"/>
    <n v="0"/>
    <n v="1119957"/>
    <d v="2026-03-24T00:00:00"/>
    <m/>
    <d v="2026-03-24T00:00:00"/>
    <n v="0"/>
    <m/>
    <n v="16.560887268518854"/>
    <s v="Nợ quá hạn 30 ngày"/>
    <d v="2026-03-24T00:00:00"/>
    <d v="1899-12-30T00:00:00"/>
    <m/>
    <m/>
    <x v="12"/>
    <x v="12"/>
    <m/>
  </r>
  <r>
    <x v="383"/>
    <x v="22"/>
    <d v="2026-03-24T00:00:00"/>
    <s v="BH23781"/>
    <d v="2026-03-24T00:00:00"/>
    <s v="00021728"/>
    <s v="Tmart03010 129. Quầy HH Thái Hà 2"/>
    <n v="1854395"/>
    <n v="166896"/>
    <n v="135000"/>
    <n v="1822499"/>
    <s v="Bán hàng"/>
    <m/>
    <m/>
    <n v="0"/>
    <n v="1822499"/>
    <n v="0"/>
    <n v="1822499"/>
    <d v="2026-03-24T00:00:00"/>
    <m/>
    <d v="2026-03-24T00:00:00"/>
    <n v="0"/>
    <m/>
    <n v="16.560887268518854"/>
    <s v="Nợ quá hạn 30 ngày"/>
    <d v="2026-03-24T00:00:00"/>
    <d v="1899-12-30T00:00:00"/>
    <m/>
    <m/>
    <x v="12"/>
    <x v="12"/>
    <m/>
  </r>
  <r>
    <x v="383"/>
    <x v="22"/>
    <d v="2026-03-24T00:00:00"/>
    <s v="BH23782"/>
    <d v="2026-03-24T00:00:00"/>
    <s v="00021729"/>
    <s v="Tmart01097 116. Quầy Iris Garden"/>
    <n v="426546"/>
    <n v="38389"/>
    <n v="31053"/>
    <n v="419210"/>
    <s v="Bán hàng"/>
    <m/>
    <m/>
    <n v="0"/>
    <n v="419210"/>
    <n v="0"/>
    <n v="419210"/>
    <d v="2026-03-24T00:00:00"/>
    <m/>
    <d v="2026-03-24T00:00:00"/>
    <n v="0"/>
    <m/>
    <n v="16.560887268518854"/>
    <s v="Nợ quá hạn 30 ngày"/>
    <d v="2026-03-24T00:00:00"/>
    <d v="1899-12-30T00:00:00"/>
    <m/>
    <m/>
    <x v="12"/>
    <x v="12"/>
    <m/>
  </r>
  <r>
    <x v="383"/>
    <x v="22"/>
    <d v="2026-03-24T00:00:00"/>
    <s v="BH23783"/>
    <d v="2026-03-24T00:00:00"/>
    <s v="00021730"/>
    <s v="Tmart03017 Ecohome5"/>
    <n v="756839"/>
    <n v="68116"/>
    <n v="55098"/>
    <n v="743821"/>
    <s v="Bán hàng"/>
    <m/>
    <m/>
    <n v="0"/>
    <n v="743821"/>
    <n v="0"/>
    <n v="743821"/>
    <d v="2026-03-24T00:00:00"/>
    <m/>
    <d v="2026-03-24T00:00:00"/>
    <n v="0"/>
    <m/>
    <n v="16.560887268518854"/>
    <s v="Nợ quá hạn 30 ngày"/>
    <d v="2026-03-24T00:00:00"/>
    <d v="1899-12-30T00:00:00"/>
    <m/>
    <m/>
    <x v="12"/>
    <x v="12"/>
    <m/>
  </r>
  <r>
    <x v="383"/>
    <x v="22"/>
    <d v="2026-03-24T00:00:00"/>
    <s v="BH23784"/>
    <d v="2026-03-24T00:00:00"/>
    <s v="00021731"/>
    <s v="Tmart01087 106. Quầy CT3B Nam Cường, Cổ Nhuế"/>
    <n v="1583014"/>
    <n v="142472"/>
    <n v="115243"/>
    <n v="1555785"/>
    <s v="Bán hàng"/>
    <m/>
    <m/>
    <n v="0"/>
    <n v="1555785"/>
    <n v="0"/>
    <n v="1555785"/>
    <d v="2026-03-24T00:00:00"/>
    <m/>
    <d v="2026-03-24T00:00:00"/>
    <n v="0"/>
    <m/>
    <n v="16.560887268518854"/>
    <s v="Nợ quá hạn 30 ngày"/>
    <d v="2026-03-24T00:00:00"/>
    <d v="1899-12-30T00:00:00"/>
    <m/>
    <m/>
    <x v="12"/>
    <x v="12"/>
    <m/>
  </r>
  <r>
    <x v="383"/>
    <x v="22"/>
    <d v="2026-03-24T00:00:00"/>
    <s v="BH23785"/>
    <d v="2026-03-24T00:00:00"/>
    <s v="00021732"/>
    <s v="Tmart01078 96. Quầy Ecohome 1"/>
    <n v="651014"/>
    <n v="58592"/>
    <n v="47394"/>
    <n v="639816"/>
    <s v="Bán hàng"/>
    <m/>
    <m/>
    <n v="0"/>
    <n v="639816"/>
    <n v="0"/>
    <n v="639816"/>
    <d v="2026-03-24T00:00:00"/>
    <m/>
    <d v="2026-03-24T00:00:00"/>
    <n v="0"/>
    <m/>
    <n v="16.560887268518854"/>
    <s v="Nợ quá hạn 30 ngày"/>
    <d v="2026-03-24T00:00:00"/>
    <d v="1899-12-30T00:00:00"/>
    <m/>
    <m/>
    <x v="12"/>
    <x v="12"/>
    <m/>
  </r>
  <r>
    <x v="383"/>
    <x v="22"/>
    <d v="2026-03-24T00:00:00"/>
    <s v="BH23786"/>
    <d v="2026-03-24T00:00:00"/>
    <s v="00021733"/>
    <s v="Tmart01063 83. Tmart Tòa N02, Ecohome3"/>
    <n v="563354"/>
    <n v="50702"/>
    <n v="41012"/>
    <n v="553664"/>
    <s v="Bán hàng"/>
    <m/>
    <m/>
    <n v="0"/>
    <n v="553664"/>
    <n v="0"/>
    <n v="553664"/>
    <d v="2026-03-24T00:00:00"/>
    <m/>
    <d v="2026-03-24T00:00:00"/>
    <n v="0"/>
    <m/>
    <n v="16.560887268518854"/>
    <s v="Nợ quá hạn 30 ngày"/>
    <d v="2026-03-24T00:00:00"/>
    <d v="1899-12-30T00:00:00"/>
    <m/>
    <m/>
    <x v="12"/>
    <x v="12"/>
    <m/>
  </r>
  <r>
    <x v="383"/>
    <x v="22"/>
    <d v="2026-03-24T00:00:00"/>
    <s v="BH23787"/>
    <d v="2026-03-24T00:00:00"/>
    <s v="00021734"/>
    <s v="Tmart01003 30. Quầy Ecohome2"/>
    <n v="1181919"/>
    <n v="106373"/>
    <n v="86044"/>
    <n v="1161590"/>
    <s v="Bán hàng"/>
    <m/>
    <m/>
    <n v="0"/>
    <n v="1161590"/>
    <n v="0"/>
    <n v="1161590"/>
    <d v="2026-03-24T00:00:00"/>
    <m/>
    <d v="2026-03-24T00:00:00"/>
    <n v="0"/>
    <m/>
    <n v="16.560887268518854"/>
    <s v="Nợ quá hạn 30 ngày"/>
    <d v="2026-03-24T00:00:00"/>
    <d v="1899-12-30T00:00:00"/>
    <m/>
    <m/>
    <x v="12"/>
    <x v="12"/>
    <m/>
  </r>
  <r>
    <x v="383"/>
    <x v="22"/>
    <d v="2026-03-24T00:00:00"/>
    <s v="BH23788"/>
    <d v="2026-03-24T00:00:00"/>
    <s v="00021735"/>
    <s v="Tmart01000 28. Quầy 485 Vũ Tông Phan"/>
    <n v="2056994"/>
    <n v="185131"/>
    <n v="149749"/>
    <n v="2021612"/>
    <s v="Bán hàng"/>
    <m/>
    <m/>
    <n v="0"/>
    <n v="2021612"/>
    <n v="0"/>
    <n v="2021612"/>
    <d v="2026-03-24T00:00:00"/>
    <m/>
    <d v="2026-03-24T00:00:00"/>
    <n v="0"/>
    <m/>
    <n v="16.560887268518854"/>
    <s v="Nợ quá hạn 30 ngày"/>
    <d v="2026-03-24T00:00:00"/>
    <d v="1899-12-30T00:00:00"/>
    <m/>
    <m/>
    <x v="12"/>
    <x v="12"/>
    <m/>
  </r>
  <r>
    <x v="380"/>
    <x v="24"/>
    <d v="2026-03-21T00:00:00"/>
    <s v="MDV00213"/>
    <d v="2026-03-21T00:00:00"/>
    <n v="1666"/>
    <s v="Hỗ trợ bán hàng- Tháng 10+11/2025"/>
    <n v="475999"/>
    <n v="0"/>
    <n v="47600"/>
    <n v="523599"/>
    <s v="Giảm công nợ"/>
    <d v="2026-03-25T00:00:00"/>
    <m/>
    <n v="0"/>
    <n v="-523599"/>
    <n v="-523599"/>
    <n v="0"/>
    <d v="2026-03-21T00:00:00"/>
    <m/>
    <d v="2026-03-21T00:00:00"/>
    <n v="0"/>
    <m/>
    <s v=""/>
    <s v="Đã thanh toán"/>
    <d v="2026-03-21T00:00:00"/>
    <d v="2026-03-25T00:00:00"/>
    <m/>
    <m/>
    <x v="14"/>
    <x v="14"/>
    <m/>
  </r>
  <r>
    <x v="380"/>
    <x v="24"/>
    <d v="2026-03-21T00:00:00"/>
    <s v="MDV00213"/>
    <d v="2026-03-21T00:00:00"/>
    <n v="1666"/>
    <s v="Hỗ trợ Catalog- Tháng 10+11/2025"/>
    <n v="475999"/>
    <n v="0"/>
    <n v="47600"/>
    <n v="523599"/>
    <s v="Giảm công nợ"/>
    <d v="2026-03-25T00:00:00"/>
    <m/>
    <n v="0"/>
    <n v="-523599"/>
    <n v="-523599"/>
    <n v="0"/>
    <d v="2026-03-21T00:00:00"/>
    <m/>
    <d v="2026-03-21T00:00:00"/>
    <n v="0"/>
    <m/>
    <s v=""/>
    <s v="Đã thanh toán"/>
    <d v="2026-03-21T00:00:00"/>
    <d v="2026-03-25T00:00:00"/>
    <m/>
    <m/>
    <x v="14"/>
    <x v="14"/>
    <m/>
  </r>
  <r>
    <x v="380"/>
    <x v="24"/>
    <d v="2026-03-21T00:00:00"/>
    <s v="MDV00213"/>
    <d v="2026-03-21T00:00:00"/>
    <n v="1666"/>
    <s v="Hỗ trợ CPHĐ đơn vị -Tháng 10+11/2025"/>
    <n v="475999"/>
    <n v="0"/>
    <n v="47600"/>
    <n v="523599"/>
    <s v="Giảm công nợ"/>
    <d v="2026-03-25T00:00:00"/>
    <m/>
    <n v="0"/>
    <n v="-523599"/>
    <n v="-523599"/>
    <n v="0"/>
    <d v="2026-03-21T00:00:00"/>
    <m/>
    <d v="2026-03-21T00:00:00"/>
    <n v="0"/>
    <m/>
    <s v=""/>
    <s v="Đã thanh toán"/>
    <d v="2026-03-21T00:00:00"/>
    <d v="2026-03-25T00:00:00"/>
    <m/>
    <m/>
    <x v="14"/>
    <x v="14"/>
    <m/>
  </r>
  <r>
    <x v="380"/>
    <x v="24"/>
    <d v="2026-03-21T00:00:00"/>
    <s v="MDV00213"/>
    <d v="2026-03-21T00:00:00"/>
    <n v="1666"/>
    <s v="Hỗ trợ hoạt động Quảng cáo- Tháng 10+11/2025"/>
    <n v="713998"/>
    <n v="0"/>
    <n v="71400"/>
    <n v="785398"/>
    <s v="Giảm công nợ"/>
    <d v="2026-03-25T00:00:00"/>
    <m/>
    <n v="0"/>
    <n v="-785398"/>
    <n v="-785398"/>
    <n v="0"/>
    <d v="2026-03-21T00:00:00"/>
    <m/>
    <d v="2026-03-21T00:00:00"/>
    <n v="0"/>
    <m/>
    <s v=""/>
    <s v="Đã thanh toán"/>
    <d v="2026-03-21T00:00:00"/>
    <d v="2026-03-25T00:00:00"/>
    <m/>
    <m/>
    <x v="14"/>
    <x v="14"/>
    <m/>
  </r>
  <r>
    <x v="380"/>
    <x v="24"/>
    <d v="2026-03-21T00:00:00"/>
    <s v="MDV00213"/>
    <d v="2026-03-21T00:00:00"/>
    <n v="1666"/>
    <s v="Hỗ trợ thẻ KHTT-Tháng 10+11/2025"/>
    <n v="951998"/>
    <n v="0"/>
    <n v="95200"/>
    <n v="1047198"/>
    <s v="Giảm công nợ"/>
    <d v="2026-03-25T00:00:00"/>
    <m/>
    <n v="0"/>
    <n v="-1047198"/>
    <n v="-1047198"/>
    <n v="0"/>
    <d v="2026-03-21T00:00:00"/>
    <m/>
    <d v="2026-03-21T00:00:00"/>
    <n v="0"/>
    <m/>
    <s v=""/>
    <s v="Đã thanh toán"/>
    <d v="2026-03-21T00:00:00"/>
    <d v="2026-03-25T00:00:00"/>
    <m/>
    <m/>
    <x v="14"/>
    <x v="14"/>
    <m/>
  </r>
  <r>
    <x v="380"/>
    <x v="24"/>
    <d v="2026-03-21T00:00:00"/>
    <s v="MDV00213"/>
    <d v="2026-03-21T00:00:00"/>
    <n v="1666"/>
    <s v="Hỗ trợ trưng bày- Tháng 10+11/2025"/>
    <n v="594999"/>
    <n v="0"/>
    <n v="59499"/>
    <n v="654498"/>
    <s v="Giảm công nợ"/>
    <d v="2026-03-25T00:00:00"/>
    <m/>
    <n v="0"/>
    <n v="-654498"/>
    <n v="-654498"/>
    <n v="0"/>
    <d v="2026-03-21T00:00:00"/>
    <m/>
    <d v="2026-03-21T00:00:00"/>
    <n v="0"/>
    <m/>
    <s v=""/>
    <s v="Đã thanh toán"/>
    <d v="2026-03-21T00:00:00"/>
    <d v="2026-03-25T00:00:00"/>
    <m/>
    <m/>
    <x v="14"/>
    <x v="14"/>
    <m/>
  </r>
  <r>
    <x v="380"/>
    <x v="24"/>
    <d v="2026-03-21T00:00:00"/>
    <s v="MDV00214"/>
    <d v="2026-03-21T00:00:00"/>
    <n v="1667"/>
    <s v="Hỗ trợ bán hàng- Tháng 12/2025"/>
    <n v="445906"/>
    <n v="0"/>
    <n v="35672"/>
    <n v="481578"/>
    <s v="Giảm công nợ"/>
    <d v="2026-03-25T00:00:00"/>
    <m/>
    <n v="0"/>
    <n v="-481578"/>
    <n v="-481578"/>
    <n v="0"/>
    <d v="2026-03-21T00:00:00"/>
    <m/>
    <d v="2026-03-21T00:00:00"/>
    <n v="0"/>
    <m/>
    <s v=""/>
    <s v="Đã thanh toán"/>
    <d v="2026-03-21T00:00:00"/>
    <d v="2026-03-25T00:00:00"/>
    <m/>
    <m/>
    <x v="14"/>
    <x v="14"/>
    <m/>
  </r>
  <r>
    <x v="380"/>
    <x v="24"/>
    <d v="2026-03-21T00:00:00"/>
    <s v="MDV00214"/>
    <d v="2026-03-21T00:00:00"/>
    <n v="1667"/>
    <s v="Hỗ trợ Catalog- Tháng 12/2025"/>
    <n v="445906"/>
    <n v="0"/>
    <n v="35672"/>
    <n v="481578"/>
    <s v="Giảm công nợ"/>
    <d v="2026-03-25T00:00:00"/>
    <m/>
    <n v="0"/>
    <n v="-481578"/>
    <n v="-481578"/>
    <n v="0"/>
    <d v="2026-03-21T00:00:00"/>
    <m/>
    <d v="2026-03-21T00:00:00"/>
    <n v="0"/>
    <m/>
    <s v=""/>
    <s v="Đã thanh toán"/>
    <d v="2026-03-21T00:00:00"/>
    <d v="2026-03-25T00:00:00"/>
    <m/>
    <m/>
    <x v="14"/>
    <x v="14"/>
    <m/>
  </r>
  <r>
    <x v="380"/>
    <x v="24"/>
    <d v="2026-03-21T00:00:00"/>
    <s v="MDV00214"/>
    <d v="2026-03-21T00:00:00"/>
    <n v="1667"/>
    <s v="Hỗ trợ CPHĐ đơn vị -Tháng 12/2025"/>
    <n v="445906"/>
    <n v="0"/>
    <n v="35672"/>
    <n v="481578"/>
    <s v="Giảm công nợ"/>
    <d v="2026-03-25T00:00:00"/>
    <m/>
    <n v="0"/>
    <n v="-481578"/>
    <n v="-481578"/>
    <n v="0"/>
    <d v="2026-03-21T00:00:00"/>
    <m/>
    <d v="2026-03-21T00:00:00"/>
    <n v="0"/>
    <m/>
    <s v=""/>
    <s v="Đã thanh toán"/>
    <d v="2026-03-21T00:00:00"/>
    <d v="2026-03-25T00:00:00"/>
    <m/>
    <m/>
    <x v="14"/>
    <x v="14"/>
    <m/>
  </r>
  <r>
    <x v="380"/>
    <x v="24"/>
    <d v="2026-03-21T00:00:00"/>
    <s v="MDV00214"/>
    <d v="2026-03-21T00:00:00"/>
    <n v="1667"/>
    <s v="Hỗ trợ hoạt động Quảng cáo- Tháng 12/2025"/>
    <n v="668860"/>
    <n v="0"/>
    <n v="53509"/>
    <n v="722369"/>
    <s v="Giảm công nợ"/>
    <d v="2026-03-25T00:00:00"/>
    <m/>
    <n v="0"/>
    <n v="-722369"/>
    <n v="-722369"/>
    <n v="0"/>
    <d v="2026-03-21T00:00:00"/>
    <m/>
    <d v="2026-03-21T00:00:00"/>
    <n v="0"/>
    <m/>
    <s v=""/>
    <s v="Đã thanh toán"/>
    <d v="2026-03-21T00:00:00"/>
    <d v="2026-03-25T00:00:00"/>
    <m/>
    <m/>
    <x v="14"/>
    <x v="14"/>
    <m/>
  </r>
  <r>
    <x v="380"/>
    <x v="24"/>
    <d v="2026-03-21T00:00:00"/>
    <s v="MDV00214"/>
    <d v="2026-03-21T00:00:00"/>
    <n v="1667"/>
    <s v="Hỗ trợ thẻ KHTT-Tháng 12/2025"/>
    <n v="891813"/>
    <n v="0"/>
    <n v="71345"/>
    <n v="963158"/>
    <s v="Giảm công nợ"/>
    <d v="2026-03-25T00:00:00"/>
    <m/>
    <n v="0"/>
    <n v="-963158"/>
    <n v="-963158"/>
    <n v="0"/>
    <d v="2026-03-21T00:00:00"/>
    <m/>
    <d v="2026-03-21T00:00:00"/>
    <n v="0"/>
    <m/>
    <s v=""/>
    <s v="Đã thanh toán"/>
    <d v="2026-03-21T00:00:00"/>
    <d v="2026-03-25T00:00:00"/>
    <m/>
    <m/>
    <x v="14"/>
    <x v="14"/>
    <m/>
  </r>
  <r>
    <x v="380"/>
    <x v="24"/>
    <d v="2026-03-21T00:00:00"/>
    <s v="MDV00214"/>
    <d v="2026-03-21T00:00:00"/>
    <n v="1667"/>
    <s v="Hỗ trợ trưng bày- Tháng 12/2025"/>
    <n v="557383"/>
    <n v="0"/>
    <n v="44592"/>
    <n v="601975"/>
    <s v="Giảm công nợ"/>
    <d v="2026-03-25T00:00:00"/>
    <m/>
    <n v="0"/>
    <n v="-601975"/>
    <n v="-601975"/>
    <n v="0"/>
    <d v="2026-03-21T00:00:00"/>
    <m/>
    <d v="2026-03-21T00:00:00"/>
    <n v="0"/>
    <m/>
    <s v=""/>
    <s v="Đã thanh toán"/>
    <d v="2026-03-21T00:00:00"/>
    <d v="2026-03-25T00:00:00"/>
    <m/>
    <m/>
    <x v="14"/>
    <x v="14"/>
    <m/>
  </r>
  <r>
    <x v="195"/>
    <x v="156"/>
    <d v="2026-03-01T00:00:00"/>
    <s v="BH06652"/>
    <d v="2026-03-04T00:00:00"/>
    <n v="14825"/>
    <s v="260221-01003-00006"/>
    <n v="1131355"/>
    <n v="0"/>
    <n v="90508"/>
    <n v="1221863"/>
    <s v="Bán hàng"/>
    <m/>
    <m/>
    <n v="0"/>
    <n v="1221863"/>
    <n v="0"/>
    <n v="1221863"/>
    <d v="2026-03-04T00:00:00"/>
    <m/>
    <d v="2026-03-04T00:00:00"/>
    <n v="0"/>
    <m/>
    <n v="36.560887268518854"/>
    <s v="Nợ quá hạn từ 30 ngày đến 60 ngày"/>
    <d v="2026-03-04T00:00:00"/>
    <d v="1899-12-30T00:00:00"/>
    <m/>
    <m/>
    <x v="5"/>
    <x v="5"/>
    <m/>
  </r>
  <r>
    <x v="193"/>
    <x v="38"/>
    <d v="2026-03-01T00:00:00"/>
    <s v="BH18671"/>
    <d v="2026-03-01T00:00:00"/>
    <n v="14574"/>
    <s v="Bán hàng CÔNG TY CỔ PHẦN TRUNG TÂM THƯƠNG MẠI LOTTE VIỆT NAM - CHI NHÁNH TÂY HỒ theo hóa đơn 00014574"/>
    <n v="2858040"/>
    <n v="0"/>
    <n v="228643"/>
    <n v="3086683"/>
    <s v="Bán hàng"/>
    <m/>
    <m/>
    <n v="0"/>
    <n v="3086683"/>
    <n v="0"/>
    <n v="3086683"/>
    <d v="2026-03-01T00:00:00"/>
    <m/>
    <d v="2026-03-01T00:00:00"/>
    <n v="0"/>
    <m/>
    <n v="39.560887268518854"/>
    <s v="Nợ quá hạn từ 30 ngày đến 60 ngày"/>
    <d v="2026-03-01T00:00:00"/>
    <d v="1899-12-30T00:00:00"/>
    <m/>
    <m/>
    <x v="5"/>
    <x v="5"/>
    <m/>
  </r>
  <r>
    <x v="193"/>
    <x v="38"/>
    <d v="2026-03-01T00:00:00"/>
    <s v="BH18672"/>
    <d v="2026-03-01T00:00:00"/>
    <n v="14575"/>
    <s v="Bán hàng CÔNG TY CỔ PHẦN TRUNG TÂM THƯƠNG MẠI LOTTE VIỆT NAM - CHI NHÁNH TÂY HỒ theo hóa đơn 00014575"/>
    <n v="2332220"/>
    <n v="0"/>
    <n v="186578"/>
    <n v="2518798"/>
    <s v="Bán hàng"/>
    <m/>
    <m/>
    <n v="0"/>
    <n v="2518798"/>
    <n v="0"/>
    <n v="2518798"/>
    <d v="2026-03-01T00:00:00"/>
    <m/>
    <d v="2026-03-01T00:00:00"/>
    <n v="0"/>
    <m/>
    <n v="39.560887268518854"/>
    <s v="Nợ quá hạn từ 30 ngày đến 60 ngày"/>
    <d v="2026-03-01T00:00:00"/>
    <d v="1899-12-30T00:00:00"/>
    <m/>
    <m/>
    <x v="5"/>
    <x v="5"/>
    <m/>
  </r>
  <r>
    <x v="193"/>
    <x v="38"/>
    <d v="2026-03-01T00:00:00"/>
    <s v="BH18673"/>
    <d v="2026-03-01T00:00:00"/>
    <n v="14576"/>
    <s v="Bán hàng CÔNG TY CỔ PHẦN TRUNG TÂM THƯƠNG MẠI LOTTE VIỆT NAM - CHI NHÁNH TÂY HỒ theo hóa đơn 00014576"/>
    <n v="1190660"/>
    <n v="0"/>
    <n v="95253"/>
    <n v="1285913"/>
    <s v="Bán hàng"/>
    <m/>
    <m/>
    <n v="0"/>
    <n v="1285913"/>
    <n v="0"/>
    <n v="1285913"/>
    <d v="2026-03-01T00:00:00"/>
    <m/>
    <d v="2026-03-01T00:00:00"/>
    <n v="0"/>
    <m/>
    <n v="39.560887268518854"/>
    <s v="Nợ quá hạn từ 30 ngày đến 60 ngày"/>
    <d v="2026-03-01T00:00:00"/>
    <d v="1899-12-30T00:00:00"/>
    <m/>
    <m/>
    <x v="5"/>
    <x v="5"/>
    <m/>
  </r>
  <r>
    <x v="188"/>
    <x v="37"/>
    <d v="2026-03-03T00:00:00"/>
    <s v="BH06765"/>
    <d v="2026-03-02T00:00:00"/>
    <n v="19"/>
    <s v="TC260302-01004-00165"/>
    <n v="1822480"/>
    <n v="0"/>
    <n v="145798"/>
    <n v="1968278"/>
    <s v="Bán hàng"/>
    <m/>
    <m/>
    <n v="0"/>
    <n v="1968278"/>
    <n v="0"/>
    <n v="1968278"/>
    <d v="2026-03-02T00:00:00"/>
    <m/>
    <d v="2026-03-02T00:00:00"/>
    <n v="0"/>
    <m/>
    <n v="38.560887268518854"/>
    <s v="Nợ quá hạn từ 30 ngày đến 60 ngày"/>
    <d v="2026-03-02T00:00:00"/>
    <d v="1899-12-30T00:00:00"/>
    <m/>
    <m/>
    <x v="5"/>
    <x v="5"/>
    <m/>
  </r>
  <r>
    <x v="212"/>
    <x v="155"/>
    <d v="2026-03-03T00:00:00"/>
    <s v="BH06776"/>
    <d v="2026-03-03T00:00:00"/>
    <n v="14770"/>
    <s v="260302-01005-00260"/>
    <n v="1190660"/>
    <n v="0"/>
    <n v="95253"/>
    <n v="1285913"/>
    <s v="Bán hàng"/>
    <m/>
    <m/>
    <n v="0"/>
    <n v="1285913"/>
    <n v="0"/>
    <n v="1285913"/>
    <d v="2026-03-03T00:00:00"/>
    <m/>
    <d v="2026-03-03T00:00:00"/>
    <n v="0"/>
    <m/>
    <n v="37.560887268518854"/>
    <s v="Nợ quá hạn từ 30 ngày đến 60 ngày"/>
    <d v="2026-03-03T00:00:00"/>
    <d v="1899-12-30T00:00:00"/>
    <m/>
    <m/>
    <x v="5"/>
    <x v="5"/>
    <m/>
  </r>
  <r>
    <x v="195"/>
    <x v="156"/>
    <d v="2026-03-04T00:00:00"/>
    <s v="BH06827"/>
    <d v="2026-03-04T00:00:00"/>
    <n v="14910"/>
    <s v="260302-01003-00179"/>
    <n v="1178385"/>
    <n v="0"/>
    <n v="94271"/>
    <n v="1272656"/>
    <s v="Bán hàng"/>
    <m/>
    <m/>
    <n v="0"/>
    <n v="1272656"/>
    <n v="0"/>
    <n v="1272656"/>
    <d v="2026-03-04T00:00:00"/>
    <m/>
    <d v="2026-03-04T00:00:00"/>
    <n v="0"/>
    <m/>
    <n v="36.560887268518854"/>
    <s v="Nợ quá hạn từ 30 ngày đến 60 ngày"/>
    <d v="2026-03-04T00:00:00"/>
    <d v="1899-12-30T00:00:00"/>
    <m/>
    <m/>
    <x v="5"/>
    <x v="5"/>
    <m/>
  </r>
  <r>
    <x v="189"/>
    <x v="36"/>
    <d v="2026-03-06T00:00:00"/>
    <s v="MDV00180"/>
    <d v="2026-03-06T00:00:00"/>
    <n v="2455"/>
    <s v="PHI HOAT DONG DUNG THU SAN PHAM T.22026"/>
    <n v="312257"/>
    <n v="0"/>
    <n v="31226"/>
    <n v="343483"/>
    <s v="Giảm công nợ"/>
    <d v="2026-03-11T00:00:00"/>
    <m/>
    <n v="0"/>
    <n v="-343483"/>
    <n v="-343483"/>
    <n v="0"/>
    <d v="2026-03-06T00:00:00"/>
    <m/>
    <d v="2026-03-06T00:00:00"/>
    <n v="0"/>
    <m/>
    <s v=""/>
    <s v="Đã thanh toán"/>
    <d v="2026-03-06T00:00:00"/>
    <d v="2026-03-11T00:00:00"/>
    <m/>
    <m/>
    <x v="5"/>
    <x v="5"/>
    <m/>
  </r>
  <r>
    <x v="189"/>
    <x v="36"/>
    <d v="2026-03-06T00:00:00"/>
    <s v="MDV00180"/>
    <d v="2026-03-06T00:00:00"/>
    <n v="2725"/>
    <s v="PHI DICH VU BAN HANG T2.2026"/>
    <n v="1040856"/>
    <n v="0"/>
    <n v="83268"/>
    <n v="1124124"/>
    <s v="Giảm công nợ"/>
    <d v="2026-03-11T00:00:00"/>
    <m/>
    <n v="0"/>
    <n v="-1124124"/>
    <n v="-1124124"/>
    <n v="0"/>
    <d v="2026-03-06T00:00:00"/>
    <m/>
    <d v="2026-03-06T00:00:00"/>
    <n v="0"/>
    <m/>
    <s v=""/>
    <s v="Đã thanh toán"/>
    <d v="2026-03-06T00:00:00"/>
    <d v="2026-03-11T00:00:00"/>
    <m/>
    <m/>
    <x v="5"/>
    <x v="5"/>
    <m/>
  </r>
  <r>
    <x v="188"/>
    <x v="37"/>
    <d v="2026-03-07T00:00:00"/>
    <s v="BH07474"/>
    <d v="2026-03-06T00:00:00"/>
    <n v="16264"/>
    <s v="TC260305-01004-00047"/>
    <n v="911240"/>
    <n v="0"/>
    <n v="72899"/>
    <n v="984139"/>
    <s v="Bán hàng"/>
    <m/>
    <m/>
    <n v="0"/>
    <n v="984139"/>
    <n v="0"/>
    <n v="984139"/>
    <d v="2026-03-06T00:00:00"/>
    <m/>
    <d v="2026-03-06T00:00:00"/>
    <n v="0"/>
    <m/>
    <n v="34.560887268518854"/>
    <s v="Nợ quá hạn từ 30 ngày đến 60 ngày"/>
    <d v="2026-03-06T00:00:00"/>
    <d v="1899-12-30T00:00:00"/>
    <m/>
    <m/>
    <x v="5"/>
    <x v="5"/>
    <m/>
  </r>
  <r>
    <x v="189"/>
    <x v="36"/>
    <d v="2026-03-07T00:00:00"/>
    <s v="BH07475"/>
    <d v="2026-03-06T00:00:00"/>
    <n v="16265"/>
    <s v="TC260305-01006-00042"/>
    <n v="1822480"/>
    <n v="0"/>
    <n v="145798"/>
    <n v="1968278"/>
    <s v="Bán hàng"/>
    <m/>
    <m/>
    <n v="0"/>
    <n v="1968278"/>
    <n v="0"/>
    <n v="1968278"/>
    <d v="2026-03-06T00:00:00"/>
    <m/>
    <d v="2026-03-06T00:00:00"/>
    <n v="0"/>
    <m/>
    <n v="34.560887268518854"/>
    <s v="Nợ quá hạn từ 30 ngày đến 60 ngày"/>
    <d v="2026-03-06T00:00:00"/>
    <d v="1899-12-30T00:00:00"/>
    <m/>
    <m/>
    <x v="5"/>
    <x v="5"/>
    <m/>
  </r>
  <r>
    <x v="186"/>
    <x v="35"/>
    <d v="2026-03-07T00:00:00"/>
    <s v="BH07476"/>
    <d v="2026-03-06T00:00:00"/>
    <n v="16266"/>
    <s v="TC260305-01013-00100"/>
    <n v="2976650"/>
    <n v="0"/>
    <n v="238132"/>
    <n v="3214782"/>
    <s v="Bán hàng"/>
    <m/>
    <m/>
    <n v="0"/>
    <n v="3214782"/>
    <n v="0"/>
    <n v="3214782"/>
    <d v="2026-03-06T00:00:00"/>
    <m/>
    <d v="2026-03-06T00:00:00"/>
    <n v="0"/>
    <m/>
    <n v="34.560887268518854"/>
    <s v="Nợ quá hạn từ 30 ngày đến 60 ngày"/>
    <d v="2026-03-06T00:00:00"/>
    <d v="1899-12-30T00:00:00"/>
    <m/>
    <m/>
    <x v="5"/>
    <x v="5"/>
    <m/>
  </r>
  <r>
    <x v="179"/>
    <x v="15"/>
    <d v="2026-03-07T00:00:00"/>
    <s v="BH07626"/>
    <d v="2026-03-07T00:00:00"/>
    <n v="16283"/>
    <s v="260306-01001-00288 - LOTTE NAM SÀI GÒN"/>
    <n v="1190660"/>
    <n v="0"/>
    <n v="95253"/>
    <n v="1285913"/>
    <s v="Bán hàng"/>
    <m/>
    <m/>
    <n v="0"/>
    <n v="1285913"/>
    <n v="0"/>
    <n v="1285913"/>
    <d v="2026-03-07T00:00:00"/>
    <m/>
    <d v="2026-03-07T00:00:00"/>
    <n v="0"/>
    <m/>
    <n v="33.560887268518854"/>
    <s v="Nợ quá hạn từ 30 ngày đến 60 ngày"/>
    <d v="2026-03-07T00:00:00"/>
    <d v="1899-12-30T00:00:00"/>
    <m/>
    <m/>
    <x v="5"/>
    <x v="5"/>
    <m/>
  </r>
  <r>
    <x v="211"/>
    <x v="39"/>
    <d v="2026-03-07T00:00:00"/>
    <s v="BH07647"/>
    <d v="2026-03-07T00:00:00"/>
    <n v="16304"/>
    <s v="260305-01010-00055"/>
    <n v="455620"/>
    <n v="0"/>
    <n v="36450"/>
    <n v="492070"/>
    <s v="Bán hàng"/>
    <m/>
    <m/>
    <n v="0"/>
    <n v="492070"/>
    <n v="0"/>
    <n v="492070"/>
    <d v="2026-03-07T00:00:00"/>
    <m/>
    <d v="2026-03-07T00:00:00"/>
    <n v="0"/>
    <m/>
    <n v="33.560887268518854"/>
    <s v="Nợ quá hạn từ 30 ngày đến 60 ngày"/>
    <d v="2026-03-07T00:00:00"/>
    <d v="1899-12-30T00:00:00"/>
    <m/>
    <m/>
    <x v="5"/>
    <x v="5"/>
    <m/>
  </r>
  <r>
    <x v="179"/>
    <x v="15"/>
    <d v="2026-03-08T00:00:00"/>
    <s v="MDV00185"/>
    <d v="2026-03-08T00:00:00"/>
    <n v="3086"/>
    <s v="PHI HOAT DONG DUNG THU SAN PHAM T.22026"/>
    <n v="2131217"/>
    <n v="0"/>
    <n v="213122"/>
    <n v="2344339"/>
    <s v="Giảm công nợ"/>
    <d v="2026-03-11T00:00:00"/>
    <m/>
    <n v="0"/>
    <n v="-2344339"/>
    <n v="-2344339"/>
    <n v="0"/>
    <d v="2026-03-08T00:00:00"/>
    <m/>
    <d v="2026-03-08T00:00:00"/>
    <n v="0"/>
    <m/>
    <s v=""/>
    <s v="Đã thanh toán"/>
    <d v="2026-03-08T00:00:00"/>
    <d v="2026-03-11T00:00:00"/>
    <m/>
    <m/>
    <x v="5"/>
    <x v="5"/>
    <m/>
  </r>
  <r>
    <x v="179"/>
    <x v="15"/>
    <d v="2026-03-08T00:00:00"/>
    <s v="MDV00185"/>
    <d v="2026-03-11T00:00:00"/>
    <n v="3400"/>
    <s v="PHI DICH VU BAN HANG T2.2026"/>
    <n v="7104057"/>
    <n v="0"/>
    <n v="568325"/>
    <n v="7672382"/>
    <s v="Giảm công nợ"/>
    <d v="2026-03-11T00:00:00"/>
    <m/>
    <n v="0"/>
    <n v="-7672382"/>
    <n v="-7672382"/>
    <n v="0"/>
    <d v="2026-03-11T00:00:00"/>
    <m/>
    <d v="2026-03-11T00:00:00"/>
    <n v="0"/>
    <m/>
    <s v=""/>
    <s v="Đã thanh toán"/>
    <d v="2026-03-11T00:00:00"/>
    <d v="2026-03-11T00:00:00"/>
    <m/>
    <m/>
    <x v="5"/>
    <x v="5"/>
    <m/>
  </r>
  <r>
    <x v="187"/>
    <x v="34"/>
    <d v="2026-03-09T00:00:00"/>
    <s v="MDV00012"/>
    <d v="2026-03-09T00:00:00"/>
    <n v="2051"/>
    <s v="PHÍ HOẠT ĐỘNG DÙNG THỬ SẢN PHẨM"/>
    <n v="603729"/>
    <n v="0"/>
    <n v="60373"/>
    <n v="664102"/>
    <s v="Giảm công nợ"/>
    <d v="2026-03-11T00:00:00"/>
    <m/>
    <n v="0"/>
    <n v="-664102"/>
    <n v="-664102"/>
    <n v="0"/>
    <d v="2026-03-09T00:00:00"/>
    <m/>
    <d v="2026-03-09T00:00:00"/>
    <n v="0"/>
    <m/>
    <s v=""/>
    <s v="Đã thanh toán"/>
    <d v="2026-03-09T00:00:00"/>
    <d v="2026-03-11T00:00:00"/>
    <m/>
    <m/>
    <x v="5"/>
    <x v="5"/>
    <m/>
  </r>
  <r>
    <x v="187"/>
    <x v="34"/>
    <d v="2026-03-09T00:00:00"/>
    <s v="MDV00012"/>
    <d v="2026-03-09T00:00:00"/>
    <n v="2280"/>
    <s v="PHÍ BÁN HÀNG"/>
    <n v="2012429"/>
    <n v="0"/>
    <n v="160994"/>
    <n v="2173423"/>
    <s v="Giảm công nợ"/>
    <d v="2026-03-11T00:00:00"/>
    <m/>
    <n v="0"/>
    <n v="-2173423"/>
    <n v="-2173423"/>
    <n v="0"/>
    <d v="2026-03-09T00:00:00"/>
    <m/>
    <d v="2026-03-09T00:00:00"/>
    <n v="0"/>
    <m/>
    <s v=""/>
    <s v="Đã thanh toán"/>
    <d v="2026-03-09T00:00:00"/>
    <d v="2026-03-11T00:00:00"/>
    <m/>
    <m/>
    <x v="5"/>
    <x v="5"/>
    <m/>
  </r>
  <r>
    <x v="189"/>
    <x v="36"/>
    <d v="2026-03-10T00:00:00"/>
    <s v="BH07680"/>
    <d v="2026-03-09T00:00:00"/>
    <n v="17215"/>
    <s v="TC260309-01006-00137"/>
    <n v="1366860"/>
    <n v="0"/>
    <n v="109349"/>
    <n v="1476209"/>
    <s v="Bán hàng"/>
    <m/>
    <m/>
    <n v="0"/>
    <n v="1476209"/>
    <n v="0"/>
    <n v="1476209"/>
    <d v="2026-03-09T00:00:00"/>
    <m/>
    <d v="2026-03-09T00:00:00"/>
    <n v="0"/>
    <m/>
    <n v="31.560887268518854"/>
    <s v="Nợ quá hạn từ 30 ngày đến 60 ngày"/>
    <d v="2026-03-09T00:00:00"/>
    <d v="1899-12-30T00:00:00"/>
    <m/>
    <m/>
    <x v="5"/>
    <x v="5"/>
    <m/>
  </r>
  <r>
    <x v="189"/>
    <x v="36"/>
    <d v="2026-03-10T00:00:00"/>
    <s v="BH07681"/>
    <d v="2026-03-09T00:00:00"/>
    <n v="17216"/>
    <s v="TC260309-01006-00339"/>
    <n v="595330"/>
    <n v="0"/>
    <n v="47626"/>
    <n v="642956"/>
    <s v="Bán hàng"/>
    <m/>
    <m/>
    <n v="0"/>
    <n v="642956"/>
    <n v="0"/>
    <n v="642956"/>
    <d v="2026-03-09T00:00:00"/>
    <m/>
    <d v="2026-03-09T00:00:00"/>
    <n v="0"/>
    <m/>
    <n v="31.560887268518854"/>
    <s v="Nợ quá hạn từ 30 ngày đến 60 ngày"/>
    <d v="2026-03-09T00:00:00"/>
    <d v="1899-12-30T00:00:00"/>
    <m/>
    <m/>
    <x v="5"/>
    <x v="5"/>
    <m/>
  </r>
  <r>
    <x v="211"/>
    <x v="39"/>
    <d v="2026-03-10T00:00:00"/>
    <s v="MDV00178"/>
    <d v="2026-03-10T00:00:00"/>
    <n v="1890"/>
    <s v="PHI HOAT DONG DUNG THU SAN PHAM T.22026"/>
    <n v="60537"/>
    <n v="0"/>
    <n v="6054"/>
    <n v="66591"/>
    <s v="Giảm công nợ"/>
    <d v="2026-03-11T00:00:00"/>
    <m/>
    <n v="0"/>
    <n v="-66591"/>
    <n v="-66591"/>
    <n v="0"/>
    <d v="2026-03-10T00:00:00"/>
    <m/>
    <d v="2026-03-10T00:00:00"/>
    <n v="0"/>
    <m/>
    <s v=""/>
    <s v="Đã thanh toán"/>
    <d v="2026-03-10T00:00:00"/>
    <d v="2026-03-11T00:00:00"/>
    <m/>
    <m/>
    <x v="5"/>
    <x v="5"/>
    <m/>
  </r>
  <r>
    <x v="211"/>
    <x v="39"/>
    <d v="2026-03-10T00:00:00"/>
    <s v="MDV00178"/>
    <d v="2026-03-17T00:00:00"/>
    <n v="2133"/>
    <s v="PHI DICH VU BAN HANG T2.2026"/>
    <n v="201791"/>
    <n v="0"/>
    <n v="16143"/>
    <n v="217934"/>
    <s v="Giảm công nợ"/>
    <d v="2026-03-11T00:00:00"/>
    <m/>
    <n v="0"/>
    <n v="-217934"/>
    <n v="-217934"/>
    <n v="0"/>
    <d v="2026-03-17T00:00:00"/>
    <m/>
    <d v="2026-03-17T00:00:00"/>
    <n v="0"/>
    <m/>
    <s v=""/>
    <s v="Đã thanh toán"/>
    <d v="2026-03-17T00:00:00"/>
    <d v="2026-03-11T00:00:00"/>
    <m/>
    <m/>
    <x v="5"/>
    <x v="5"/>
    <m/>
  </r>
  <r>
    <x v="195"/>
    <x v="156"/>
    <d v="2026-03-10T00:00:00"/>
    <s v="MDV00183"/>
    <d v="2026-03-10T00:00:00"/>
    <n v="2142"/>
    <s v="PHI HOAT DONG DUNG THU SAN PHAM T.22026"/>
    <n v="58767"/>
    <n v="0"/>
    <n v="5877"/>
    <n v="64644"/>
    <s v="Giảm công nợ"/>
    <d v="2026-03-11T00:00:00"/>
    <m/>
    <n v="0"/>
    <n v="-64644"/>
    <n v="-64644"/>
    <n v="0"/>
    <d v="2026-03-10T00:00:00"/>
    <m/>
    <d v="2026-03-10T00:00:00"/>
    <n v="0"/>
    <m/>
    <s v=""/>
    <s v="Đã thanh toán"/>
    <d v="2026-03-10T00:00:00"/>
    <d v="2026-03-11T00:00:00"/>
    <m/>
    <m/>
    <x v="5"/>
    <x v="5"/>
    <m/>
  </r>
  <r>
    <x v="195"/>
    <x v="156"/>
    <d v="2026-03-10T00:00:00"/>
    <s v="MDV00183"/>
    <d v="2026-03-10T00:00:00"/>
    <n v="1790"/>
    <s v="PHI DICH VU BAN HANG T2.2026"/>
    <n v="195891"/>
    <n v="0"/>
    <n v="15671"/>
    <n v="211562"/>
    <s v="Giảm công nợ"/>
    <d v="2026-03-11T00:00:00"/>
    <m/>
    <n v="0"/>
    <n v="-211562"/>
    <n v="-211562"/>
    <n v="0"/>
    <d v="2026-03-10T00:00:00"/>
    <m/>
    <d v="2026-03-10T00:00:00"/>
    <n v="0"/>
    <m/>
    <s v=""/>
    <s v="Đã thanh toán"/>
    <d v="2026-03-10T00:00:00"/>
    <d v="2026-03-11T00:00:00"/>
    <m/>
    <m/>
    <x v="5"/>
    <x v="5"/>
    <m/>
  </r>
  <r>
    <x v="211"/>
    <x v="39"/>
    <d v="2026-03-11T00:00:00"/>
    <s v="BH07772"/>
    <d v="2026-03-11T00:00:00"/>
    <n v="17364"/>
    <s v="260309-01010-00131"/>
    <n v="455620"/>
    <n v="0"/>
    <n v="36450"/>
    <n v="492070"/>
    <s v="Bán hàng"/>
    <m/>
    <m/>
    <n v="0"/>
    <n v="492070"/>
    <n v="0"/>
    <n v="492070"/>
    <d v="2026-03-11T00:00:00"/>
    <m/>
    <d v="2026-03-11T00:00:00"/>
    <n v="0"/>
    <m/>
    <n v="29.560887268518854"/>
    <s v="Nợ quá hạn 30 ngày"/>
    <d v="2026-03-11T00:00:00"/>
    <d v="1899-12-30T00:00:00"/>
    <m/>
    <m/>
    <x v="5"/>
    <x v="5"/>
    <m/>
  </r>
  <r>
    <x v="196"/>
    <x v="40"/>
    <d v="2026-03-11T00:00:00"/>
    <s v="BH07774"/>
    <d v="2026-03-11T00:00:00"/>
    <n v="17366"/>
    <s v="260309-01012-00414"/>
    <n v="1190660"/>
    <n v="0"/>
    <n v="95253"/>
    <n v="1285913"/>
    <s v="Bán hàng"/>
    <m/>
    <m/>
    <n v="0"/>
    <n v="1285913"/>
    <n v="0"/>
    <n v="1285913"/>
    <d v="2026-03-11T00:00:00"/>
    <m/>
    <d v="2026-03-11T00:00:00"/>
    <n v="0"/>
    <m/>
    <n v="29.560887268518854"/>
    <s v="Nợ quá hạn 30 ngày"/>
    <d v="2026-03-11T00:00:00"/>
    <d v="1899-12-30T00:00:00"/>
    <m/>
    <m/>
    <x v="5"/>
    <x v="5"/>
    <m/>
  </r>
  <r>
    <x v="177"/>
    <x v="157"/>
    <d v="2026-03-11T00:00:00"/>
    <s v="MDV00010"/>
    <d v="2026-03-11T00:00:00"/>
    <n v="1622"/>
    <s v="PHÍ HOẠT ĐỘNG DÙNG THỬ SẢN PHẨM"/>
    <n v="283208"/>
    <n v="0"/>
    <n v="28321"/>
    <n v="311529"/>
    <s v="Giảm công nợ"/>
    <d v="2026-03-11T00:00:00"/>
    <m/>
    <n v="0"/>
    <n v="-311529"/>
    <n v="-311529"/>
    <n v="0"/>
    <d v="2026-03-11T00:00:00"/>
    <m/>
    <d v="2026-03-11T00:00:00"/>
    <n v="0"/>
    <m/>
    <s v=""/>
    <s v="Đã thanh toán"/>
    <d v="2026-03-11T00:00:00"/>
    <d v="2026-03-11T00:00:00"/>
    <m/>
    <m/>
    <x v="5"/>
    <x v="5"/>
    <m/>
  </r>
  <r>
    <x v="177"/>
    <x v="157"/>
    <d v="2026-03-11T00:00:00"/>
    <s v="MDV00010"/>
    <d v="2026-03-12T00:00:00"/>
    <n v="1875"/>
    <s v="PHÍ BÁN HÀNG"/>
    <n v="944026"/>
    <n v="0"/>
    <n v="75522"/>
    <n v="1019548"/>
    <s v="Giảm công nợ"/>
    <d v="2026-03-11T00:00:00"/>
    <m/>
    <n v="0"/>
    <n v="-1019548"/>
    <n v="-1019548"/>
    <n v="0"/>
    <d v="2026-03-12T00:00:00"/>
    <m/>
    <d v="2026-03-12T00:00:00"/>
    <n v="0"/>
    <m/>
    <s v=""/>
    <s v="Đã thanh toán"/>
    <d v="2026-03-12T00:00:00"/>
    <d v="2026-03-11T00:00:00"/>
    <m/>
    <m/>
    <x v="5"/>
    <x v="5"/>
    <m/>
  </r>
  <r>
    <x v="212"/>
    <x v="155"/>
    <d v="2026-03-11T00:00:00"/>
    <s v="MDV00179"/>
    <d v="2026-03-11T00:00:00"/>
    <n v="2028"/>
    <s v="PHI HOAT DONG DUNG THU SAN PHAM T.22026"/>
    <n v="64895"/>
    <n v="0"/>
    <n v="6490"/>
    <n v="71385"/>
    <s v="Giảm công nợ"/>
    <d v="2026-03-11T00:00:00"/>
    <m/>
    <n v="0"/>
    <n v="-71385"/>
    <n v="-71385"/>
    <n v="0"/>
    <d v="2026-03-11T00:00:00"/>
    <m/>
    <d v="2026-03-11T00:00:00"/>
    <n v="0"/>
    <m/>
    <s v=""/>
    <s v="Đã thanh toán"/>
    <d v="2026-03-11T00:00:00"/>
    <d v="2026-03-11T00:00:00"/>
    <m/>
    <m/>
    <x v="5"/>
    <x v="5"/>
    <m/>
  </r>
  <r>
    <x v="212"/>
    <x v="155"/>
    <d v="2026-03-11T00:00:00"/>
    <s v="MDV00179"/>
    <d v="2026-03-11T00:00:00"/>
    <n v="2027"/>
    <s v="PHI DICH VU BAN HANG T2.2026"/>
    <n v="216317"/>
    <n v="0"/>
    <n v="17305"/>
    <n v="233622"/>
    <s v="Giảm công nợ"/>
    <d v="2026-03-11T00:00:00"/>
    <m/>
    <n v="0"/>
    <n v="-233622"/>
    <n v="-233622"/>
    <n v="0"/>
    <d v="2026-03-11T00:00:00"/>
    <m/>
    <d v="2026-03-11T00:00:00"/>
    <n v="0"/>
    <m/>
    <s v=""/>
    <s v="Đã thanh toán"/>
    <d v="2026-03-11T00:00:00"/>
    <d v="2026-03-11T00:00:00"/>
    <m/>
    <m/>
    <x v="5"/>
    <x v="5"/>
    <m/>
  </r>
  <r>
    <x v="186"/>
    <x v="35"/>
    <d v="2026-03-11T00:00:00"/>
    <s v="MDV00186"/>
    <d v="2026-03-11T00:00:00"/>
    <n v="2299"/>
    <s v="PHI HOAT DONG DUNG THU SAN PHAM T.22026"/>
    <n v="638358"/>
    <n v="0"/>
    <n v="63836"/>
    <n v="702194"/>
    <s v="Giảm công nợ"/>
    <d v="2026-03-11T00:00:00"/>
    <m/>
    <n v="0"/>
    <n v="-702194"/>
    <n v="-702194"/>
    <n v="0"/>
    <d v="2026-03-11T00:00:00"/>
    <m/>
    <d v="2026-03-11T00:00:00"/>
    <n v="0"/>
    <m/>
    <s v=""/>
    <s v="Đã thanh toán"/>
    <d v="2026-03-11T00:00:00"/>
    <d v="2026-03-11T00:00:00"/>
    <m/>
    <m/>
    <x v="5"/>
    <x v="5"/>
    <m/>
  </r>
  <r>
    <x v="186"/>
    <x v="35"/>
    <d v="2026-03-11T00:00:00"/>
    <s v="MDV00186"/>
    <d v="2026-03-09T00:00:00"/>
    <n v="2079"/>
    <s v="PHI DICH VU BAN HANG T2.2026"/>
    <n v="2127859"/>
    <n v="0"/>
    <n v="170229"/>
    <n v="2298088"/>
    <s v="Giảm công nợ"/>
    <d v="2026-03-11T00:00:00"/>
    <m/>
    <n v="0"/>
    <n v="-2298088"/>
    <n v="-2298088"/>
    <n v="0"/>
    <d v="2026-03-09T00:00:00"/>
    <m/>
    <d v="2026-03-09T00:00:00"/>
    <n v="0"/>
    <m/>
    <s v=""/>
    <s v="Đã thanh toán"/>
    <d v="2026-03-09T00:00:00"/>
    <d v="2026-03-11T00:00:00"/>
    <m/>
    <m/>
    <x v="5"/>
    <x v="5"/>
    <m/>
  </r>
  <r>
    <x v="201"/>
    <x v="14"/>
    <d v="2026-03-12T00:00:00"/>
    <s v="BH07788"/>
    <d v="2026-03-11T00:00:00"/>
    <n v="18402"/>
    <s v="TC260311-01011-00014"/>
    <n v="2684955"/>
    <n v="0"/>
    <n v="214796"/>
    <n v="2899751"/>
    <s v="Bán hàng"/>
    <m/>
    <m/>
    <n v="0"/>
    <n v="2899751"/>
    <n v="0"/>
    <n v="2899751"/>
    <d v="2026-03-11T00:00:00"/>
    <m/>
    <d v="2026-03-11T00:00:00"/>
    <n v="0"/>
    <m/>
    <n v="29.560887268518854"/>
    <s v="Nợ quá hạn 30 ngày"/>
    <d v="2026-03-11T00:00:00"/>
    <d v="1899-12-30T00:00:00"/>
    <m/>
    <m/>
    <x v="5"/>
    <x v="5"/>
    <m/>
  </r>
  <r>
    <x v="186"/>
    <x v="35"/>
    <d v="2026-03-12T00:00:00"/>
    <s v="BH07789"/>
    <d v="2026-03-11T00:00:00"/>
    <n v="18403"/>
    <s v="TC260311-01013-00069"/>
    <n v="583055"/>
    <n v="0"/>
    <n v="46644"/>
    <n v="629699"/>
    <s v="Bán hàng"/>
    <m/>
    <m/>
    <n v="0"/>
    <n v="629699"/>
    <n v="0"/>
    <n v="629699"/>
    <d v="2026-03-11T00:00:00"/>
    <m/>
    <d v="2026-03-11T00:00:00"/>
    <n v="0"/>
    <m/>
    <n v="29.560887268518854"/>
    <s v="Nợ quá hạn 30 ngày"/>
    <d v="2026-03-11T00:00:00"/>
    <d v="1899-12-30T00:00:00"/>
    <m/>
    <m/>
    <x v="5"/>
    <x v="5"/>
    <m/>
  </r>
  <r>
    <x v="188"/>
    <x v="37"/>
    <d v="2026-03-12T00:00:00"/>
    <s v="BH07790"/>
    <d v="2026-03-11T00:00:00"/>
    <n v="18404"/>
    <s v="TC260311-01004-00123"/>
    <n v="2381320"/>
    <n v="0"/>
    <n v="190506"/>
    <n v="2571826"/>
    <s v="Bán hàng"/>
    <m/>
    <m/>
    <n v="0"/>
    <n v="2571826"/>
    <n v="0"/>
    <n v="2571826"/>
    <d v="2026-03-11T00:00:00"/>
    <m/>
    <d v="2026-03-11T00:00:00"/>
    <n v="0"/>
    <m/>
    <n v="29.560887268518854"/>
    <s v="Nợ quá hạn 30 ngày"/>
    <d v="2026-03-11T00:00:00"/>
    <d v="1899-12-30T00:00:00"/>
    <m/>
    <m/>
    <x v="5"/>
    <x v="5"/>
    <m/>
  </r>
  <r>
    <x v="212"/>
    <x v="155"/>
    <d v="2026-03-12T00:00:00"/>
    <s v="BH07829"/>
    <d v="2026-03-12T00:00:00"/>
    <n v="18443"/>
    <s v="260310-01005-00077"/>
    <n v="1166110"/>
    <n v="0"/>
    <n v="93289"/>
    <n v="1259399"/>
    <s v="Bán hàng"/>
    <m/>
    <m/>
    <n v="0"/>
    <n v="1259399"/>
    <n v="0"/>
    <n v="1259399"/>
    <d v="2026-03-12T00:00:00"/>
    <m/>
    <d v="2026-03-12T00:00:00"/>
    <n v="0"/>
    <m/>
    <n v="28.560887268518854"/>
    <s v="Nợ quá hạn 30 ngày"/>
    <d v="2026-03-12T00:00:00"/>
    <d v="1899-12-30T00:00:00"/>
    <m/>
    <m/>
    <x v="5"/>
    <x v="5"/>
    <m/>
  </r>
  <r>
    <x v="212"/>
    <x v="155"/>
    <d v="2026-03-12T00:00:00"/>
    <s v="BH07830"/>
    <d v="2026-03-12T00:00:00"/>
    <n v="18444"/>
    <s v="260309-01005-00233"/>
    <n v="595330"/>
    <n v="0"/>
    <n v="47626"/>
    <n v="642956"/>
    <s v="Bán hàng"/>
    <m/>
    <m/>
    <n v="0"/>
    <n v="642956"/>
    <n v="0"/>
    <n v="642956"/>
    <d v="2026-03-12T00:00:00"/>
    <m/>
    <d v="2026-03-12T00:00:00"/>
    <n v="0"/>
    <m/>
    <n v="28.560887268518854"/>
    <s v="Nợ quá hạn 30 ngày"/>
    <d v="2026-03-12T00:00:00"/>
    <d v="1899-12-30T00:00:00"/>
    <m/>
    <m/>
    <x v="5"/>
    <x v="5"/>
    <m/>
  </r>
  <r>
    <x v="190"/>
    <x v="33"/>
    <d v="2026-03-12T00:00:00"/>
    <s v="MDV00177"/>
    <d v="2026-03-12T00:00:00"/>
    <n v="2009"/>
    <s v="PHI HOAT DONG DUNG THU SAN PHAM T.22026"/>
    <n v="802358"/>
    <n v="0"/>
    <n v="80236"/>
    <n v="882594"/>
    <s v="Giảm công nợ"/>
    <d v="2026-03-11T00:00:00"/>
    <m/>
    <n v="0"/>
    <n v="-882594"/>
    <n v="-882594"/>
    <n v="0"/>
    <d v="2026-03-12T00:00:00"/>
    <m/>
    <d v="2026-03-12T00:00:00"/>
    <n v="0"/>
    <m/>
    <s v=""/>
    <s v="Đã thanh toán"/>
    <d v="2026-03-12T00:00:00"/>
    <d v="2026-03-11T00:00:00"/>
    <m/>
    <m/>
    <x v="5"/>
    <x v="5"/>
    <m/>
  </r>
  <r>
    <x v="190"/>
    <x v="33"/>
    <d v="2026-03-12T00:00:00"/>
    <s v="MDV00177"/>
    <d v="2026-03-12T00:00:00"/>
    <n v="2277"/>
    <s v="PHI DICH VU BAN HANG T2.2026"/>
    <n v="2674527"/>
    <n v="0"/>
    <n v="213962"/>
    <n v="2888489"/>
    <s v="Giảm công nợ"/>
    <d v="2026-03-11T00:00:00"/>
    <m/>
    <n v="0"/>
    <n v="-2888489"/>
    <n v="-2888489"/>
    <n v="0"/>
    <d v="2026-03-12T00:00:00"/>
    <m/>
    <d v="2026-03-12T00:00:00"/>
    <n v="0"/>
    <m/>
    <s v=""/>
    <s v="Đã thanh toán"/>
    <d v="2026-03-12T00:00:00"/>
    <d v="2026-03-11T00:00:00"/>
    <m/>
    <m/>
    <x v="5"/>
    <x v="5"/>
    <m/>
  </r>
  <r>
    <x v="201"/>
    <x v="14"/>
    <d v="2026-03-12T00:00:00"/>
    <s v="MDV00182"/>
    <d v="2026-03-12T00:00:00"/>
    <n v="2496"/>
    <s v="PHI HOAT DONG DUNG THU SAN PHAM T.22026"/>
    <n v="171884"/>
    <n v="0"/>
    <n v="17188"/>
    <n v="189072"/>
    <s v="Giảm công nợ"/>
    <d v="2026-03-11T00:00:00"/>
    <m/>
    <n v="0"/>
    <n v="-189072"/>
    <n v="-189072"/>
    <n v="0"/>
    <d v="2026-03-12T00:00:00"/>
    <m/>
    <d v="2026-03-12T00:00:00"/>
    <n v="0"/>
    <m/>
    <s v=""/>
    <s v="Đã thanh toán"/>
    <d v="2026-03-12T00:00:00"/>
    <d v="2026-03-11T00:00:00"/>
    <m/>
    <m/>
    <x v="5"/>
    <x v="5"/>
    <m/>
  </r>
  <r>
    <x v="201"/>
    <x v="14"/>
    <d v="2026-03-12T00:00:00"/>
    <s v="MDV00182"/>
    <d v="2026-03-12T00:00:00"/>
    <n v="2062"/>
    <s v="PHI DICH VU BAN HANG T2.2026"/>
    <n v="572945"/>
    <n v="0"/>
    <n v="45836"/>
    <n v="618781"/>
    <s v="Giảm công nợ"/>
    <d v="2026-03-11T00:00:00"/>
    <m/>
    <n v="0"/>
    <n v="-618781"/>
    <n v="-618781"/>
    <n v="0"/>
    <d v="2026-03-12T00:00:00"/>
    <m/>
    <d v="2026-03-12T00:00:00"/>
    <n v="0"/>
    <m/>
    <s v=""/>
    <s v="Đã thanh toán"/>
    <d v="2026-03-12T00:00:00"/>
    <d v="2026-03-11T00:00:00"/>
    <m/>
    <m/>
    <x v="5"/>
    <x v="5"/>
    <m/>
  </r>
  <r>
    <x v="195"/>
    <x v="156"/>
    <d v="2026-03-13T00:00:00"/>
    <s v="BH07859"/>
    <d v="2026-03-13T00:00:00"/>
    <n v="18479"/>
    <s v="260311-01003-00001"/>
    <n v="1038675"/>
    <n v="0"/>
    <n v="83094"/>
    <n v="1121769"/>
    <s v="Bán hàng"/>
    <m/>
    <m/>
    <n v="0"/>
    <n v="1121769"/>
    <n v="0"/>
    <n v="1121769"/>
    <d v="2026-03-13T00:00:00"/>
    <m/>
    <d v="2026-03-13T00:00:00"/>
    <n v="0"/>
    <m/>
    <n v="27.560887268518854"/>
    <s v="Nợ quá hạn 30 ngày"/>
    <d v="2026-03-13T00:00:00"/>
    <d v="1899-12-30T00:00:00"/>
    <m/>
    <m/>
    <x v="5"/>
    <x v="5"/>
    <m/>
  </r>
  <r>
    <x v="195"/>
    <x v="156"/>
    <d v="2026-03-13T00:00:00"/>
    <s v="BH07860"/>
    <d v="2026-03-13T00:00:00"/>
    <n v="18480"/>
    <s v="260309-01003-00182"/>
    <n v="1166110"/>
    <n v="0"/>
    <n v="93289"/>
    <n v="1259399"/>
    <s v="Bán hàng"/>
    <m/>
    <m/>
    <n v="0"/>
    <n v="1259399"/>
    <n v="0"/>
    <n v="1259399"/>
    <d v="2026-03-13T00:00:00"/>
    <m/>
    <d v="2026-03-13T00:00:00"/>
    <n v="0"/>
    <m/>
    <n v="27.560887268518854"/>
    <s v="Nợ quá hạn 30 ngày"/>
    <d v="2026-03-13T00:00:00"/>
    <d v="1899-12-30T00:00:00"/>
    <m/>
    <m/>
    <x v="5"/>
    <x v="5"/>
    <m/>
  </r>
  <r>
    <x v="211"/>
    <x v="39"/>
    <d v="2026-03-13T00:00:00"/>
    <s v="BH07884"/>
    <d v="2026-03-13T00:00:00"/>
    <n v="18863"/>
    <s v="260312-01010-00120"/>
    <n v="1190660"/>
    <n v="0"/>
    <n v="95253"/>
    <n v="1285913"/>
    <s v="Bán hàng"/>
    <m/>
    <m/>
    <n v="0"/>
    <n v="1285913"/>
    <n v="0"/>
    <n v="1285913"/>
    <d v="2026-03-13T00:00:00"/>
    <m/>
    <d v="2026-03-13T00:00:00"/>
    <n v="0"/>
    <m/>
    <n v="27.560887268518854"/>
    <s v="Nợ quá hạn 30 ngày"/>
    <d v="2026-03-13T00:00:00"/>
    <d v="1899-12-30T00:00:00"/>
    <m/>
    <m/>
    <x v="5"/>
    <x v="5"/>
    <m/>
  </r>
  <r>
    <x v="177"/>
    <x v="157"/>
    <d v="2026-03-13T00:00:00"/>
    <s v="BH21787"/>
    <d v="2026-03-13T00:00:00"/>
    <n v="19025"/>
    <s v="Bán hàng CÔNG TY CỔ PHẦN TRUNG TÂM THƯƠNG MẠI LOTTE VIỆT NAM - CHI NHÁNH BA ĐÌNH theo hóa đơn 00019025"/>
    <n v="1506570"/>
    <n v="0"/>
    <n v="120526"/>
    <n v="1627096"/>
    <s v="Bán hàng"/>
    <m/>
    <m/>
    <n v="0"/>
    <n v="1627096"/>
    <n v="0"/>
    <n v="1627096"/>
    <d v="2026-03-13T00:00:00"/>
    <m/>
    <d v="2026-03-13T00:00:00"/>
    <n v="0"/>
    <m/>
    <n v="27.560887268518854"/>
    <s v="Nợ quá hạn 30 ngày"/>
    <d v="2026-03-13T00:00:00"/>
    <d v="1899-12-30T00:00:00"/>
    <m/>
    <m/>
    <x v="5"/>
    <x v="5"/>
    <m/>
  </r>
  <r>
    <x v="193"/>
    <x v="38"/>
    <d v="2026-03-13T00:00:00"/>
    <s v="BH21789"/>
    <d v="2026-03-13T00:00:00"/>
    <n v="19026"/>
    <s v="Bán hàng CÔNG TY CỔ PHẦN TRUNG TÂM THƯƠNG MẠI LOTTE VIỆT NAM - CHI NHÁNH TÂY HỒ theo hóa đơn 00019026"/>
    <n v="2217060"/>
    <n v="0"/>
    <n v="177365"/>
    <n v="2394425"/>
    <s v="Bán hàng"/>
    <m/>
    <m/>
    <n v="0"/>
    <n v="2394425"/>
    <n v="0"/>
    <n v="2394425"/>
    <d v="2026-03-13T00:00:00"/>
    <m/>
    <d v="2026-03-13T00:00:00"/>
    <n v="0"/>
    <m/>
    <n v="27.560887268518854"/>
    <s v="Nợ quá hạn 30 ngày"/>
    <d v="2026-03-13T00:00:00"/>
    <d v="1899-12-30T00:00:00"/>
    <m/>
    <m/>
    <x v="5"/>
    <x v="5"/>
    <m/>
  </r>
  <r>
    <x v="186"/>
    <x v="35"/>
    <d v="2026-03-14T00:00:00"/>
    <s v="BH08337"/>
    <d v="2026-03-13T00:00:00"/>
    <n v="19029"/>
    <s v="TC260313-01013-00028"/>
    <n v="1785990"/>
    <n v="0"/>
    <n v="142879"/>
    <n v="1928869"/>
    <s v="Bán hàng"/>
    <m/>
    <m/>
    <n v="0"/>
    <n v="1928869"/>
    <n v="0"/>
    <n v="1928869"/>
    <d v="2026-03-13T00:00:00"/>
    <m/>
    <d v="2026-03-13T00:00:00"/>
    <n v="0"/>
    <m/>
    <n v="27.560887268518854"/>
    <s v="Nợ quá hạn 30 ngày"/>
    <d v="2026-03-13T00:00:00"/>
    <d v="1899-12-30T00:00:00"/>
    <m/>
    <m/>
    <x v="5"/>
    <x v="5"/>
    <m/>
  </r>
  <r>
    <x v="179"/>
    <x v="15"/>
    <d v="2026-03-14T00:00:00"/>
    <s v="BH08343"/>
    <d v="2026-03-14T00:00:00"/>
    <n v="19036"/>
    <s v="260313-01001-00228 - LOTTE NAM SÀI GÒN"/>
    <n v="1190660"/>
    <n v="0"/>
    <n v="95253"/>
    <n v="1285913"/>
    <s v="Bán hàng"/>
    <m/>
    <m/>
    <n v="0"/>
    <n v="1285913"/>
    <n v="0"/>
    <n v="1285913"/>
    <d v="2026-03-14T00:00:00"/>
    <m/>
    <d v="2026-03-14T00:00:00"/>
    <n v="0"/>
    <m/>
    <n v="26.560887268518854"/>
    <s v="Nợ quá hạn 30 ngày"/>
    <d v="2026-03-14T00:00:00"/>
    <d v="1899-12-30T00:00:00"/>
    <m/>
    <m/>
    <x v="5"/>
    <x v="5"/>
    <m/>
  </r>
  <r>
    <x v="177"/>
    <x v="157"/>
    <d v="2026-03-14T00:00:00"/>
    <s v="BH21920"/>
    <d v="2026-03-14T00:00:00"/>
    <n v="374"/>
    <s v="Điều chỉnh giảm hóa đơn 00010470 09/02/2026 về 0 do khách hàng không nhận hàng"/>
    <n v="-1952680"/>
    <n v="0"/>
    <n v="-156214"/>
    <n v="-2108894"/>
    <s v="Bán hàng"/>
    <m/>
    <m/>
    <n v="0"/>
    <n v="-2108894"/>
    <n v="0"/>
    <n v="-2108894"/>
    <d v="2026-03-14T00:00:00"/>
    <m/>
    <d v="2026-03-14T00:00:00"/>
    <n v="0"/>
    <m/>
    <n v="26.560887268518854"/>
    <s v="Nợ quá hạn 30 ngày"/>
    <d v="2026-03-14T00:00:00"/>
    <d v="1899-12-30T00:00:00"/>
    <m/>
    <m/>
    <x v="5"/>
    <x v="5"/>
    <m/>
  </r>
  <r>
    <x v="196"/>
    <x v="40"/>
    <d v="2026-03-14T00:00:00"/>
    <s v="MDV00184"/>
    <d v="2026-03-14T00:00:00"/>
    <n v="3054"/>
    <s v="PHI HOAT DONG DUNG THU SAN PHAM T.22026"/>
    <n v="1484271"/>
    <n v="0"/>
    <n v="148427"/>
    <n v="1632698"/>
    <s v="Giảm công nợ"/>
    <d v="2026-03-11T00:00:00"/>
    <m/>
    <n v="0"/>
    <n v="-1632698"/>
    <n v="-1632698"/>
    <n v="0"/>
    <d v="2026-03-14T00:00:00"/>
    <m/>
    <d v="2026-03-14T00:00:00"/>
    <n v="0"/>
    <m/>
    <s v=""/>
    <s v="Đã thanh toán"/>
    <d v="2026-03-14T00:00:00"/>
    <d v="2026-03-11T00:00:00"/>
    <m/>
    <m/>
    <x v="5"/>
    <x v="5"/>
    <m/>
  </r>
  <r>
    <x v="196"/>
    <x v="40"/>
    <d v="2026-03-14T00:00:00"/>
    <s v="MDV00184"/>
    <d v="2026-03-09T00:00:00"/>
    <n v="2433"/>
    <s v="PHI DICH VU BAN HANG T2.2026"/>
    <n v="4947570"/>
    <n v="0"/>
    <n v="395806"/>
    <n v="5343376"/>
    <s v="Giảm công nợ"/>
    <d v="2026-03-11T00:00:00"/>
    <m/>
    <n v="0"/>
    <n v="-5343376"/>
    <n v="-5343376"/>
    <n v="0"/>
    <d v="2026-03-09T00:00:00"/>
    <m/>
    <d v="2026-03-09T00:00:00"/>
    <n v="0"/>
    <m/>
    <s v=""/>
    <s v="Đã thanh toán"/>
    <d v="2026-03-09T00:00:00"/>
    <d v="2026-03-11T00:00:00"/>
    <m/>
    <m/>
    <x v="5"/>
    <x v="5"/>
    <m/>
  </r>
  <r>
    <x v="203"/>
    <x v="177"/>
    <d v="2026-03-14T00:00:00"/>
    <s v="MDV00187"/>
    <d v="2026-03-14T00:00:00"/>
    <n v="2389"/>
    <s v="PHI HOAT DONG DUNG THU SAN PHAM T.22026"/>
    <n v="58571"/>
    <n v="0"/>
    <n v="5857"/>
    <n v="64428"/>
    <s v="Giảm công nợ"/>
    <d v="2026-03-11T00:00:00"/>
    <m/>
    <n v="0"/>
    <n v="-64428"/>
    <n v="-64428"/>
    <n v="0"/>
    <d v="2026-03-14T00:00:00"/>
    <m/>
    <d v="2026-03-14T00:00:00"/>
    <n v="0"/>
    <m/>
    <s v=""/>
    <s v="Đã thanh toán"/>
    <d v="2026-03-14T00:00:00"/>
    <d v="2026-03-11T00:00:00"/>
    <m/>
    <m/>
    <x v="5"/>
    <x v="5"/>
    <m/>
  </r>
  <r>
    <x v="203"/>
    <x v="177"/>
    <d v="2026-03-14T00:00:00"/>
    <s v="MDV00187"/>
    <d v="2026-03-10T00:00:00"/>
    <n v="1956"/>
    <s v="PHI DICH VU BAN HANG T2.2026"/>
    <n v="195236"/>
    <n v="0"/>
    <n v="15619"/>
    <n v="210855"/>
    <s v="Giảm công nợ"/>
    <d v="2026-03-11T00:00:00"/>
    <m/>
    <n v="0"/>
    <n v="-210855"/>
    <n v="-210855"/>
    <n v="0"/>
    <d v="2026-03-10T00:00:00"/>
    <m/>
    <d v="2026-03-10T00:00:00"/>
    <n v="0"/>
    <m/>
    <s v=""/>
    <s v="Đã thanh toán"/>
    <d v="2026-03-10T00:00:00"/>
    <d v="2026-03-11T00:00:00"/>
    <m/>
    <m/>
    <x v="5"/>
    <x v="5"/>
    <m/>
  </r>
  <r>
    <x v="193"/>
    <x v="38"/>
    <d v="2026-03-16T00:00:00"/>
    <s v="MDV00011"/>
    <d v="2026-03-16T00:00:00"/>
    <n v="2317"/>
    <s v="PHÍ HOẠT ĐỘNG DÙNG THỬ SẢN PHẨM"/>
    <n v="432683"/>
    <n v="0"/>
    <n v="43268"/>
    <n v="475951"/>
    <s v="Giảm công nợ"/>
    <d v="2026-03-11T00:00:00"/>
    <m/>
    <n v="0"/>
    <n v="-475951"/>
    <n v="-475951"/>
    <n v="0"/>
    <d v="2026-03-16T00:00:00"/>
    <m/>
    <d v="2026-03-16T00:00:00"/>
    <n v="0"/>
    <m/>
    <s v=""/>
    <s v="Đã thanh toán"/>
    <d v="2026-03-16T00:00:00"/>
    <d v="2026-03-11T00:00:00"/>
    <m/>
    <m/>
    <x v="5"/>
    <x v="5"/>
    <m/>
  </r>
  <r>
    <x v="193"/>
    <x v="38"/>
    <d v="2026-03-16T00:00:00"/>
    <s v="MDV00011"/>
    <d v="2026-03-16T00:00:00"/>
    <n v="2062"/>
    <s v="PHÍ BÁN HÀNG"/>
    <n v="1442278"/>
    <n v="0"/>
    <n v="115382"/>
    <n v="1557660"/>
    <s v="Giảm công nợ"/>
    <d v="2026-03-11T00:00:00"/>
    <m/>
    <n v="0"/>
    <n v="-1557660"/>
    <n v="-1557660"/>
    <n v="0"/>
    <d v="2026-03-16T00:00:00"/>
    <m/>
    <d v="2026-03-16T00:00:00"/>
    <n v="0"/>
    <m/>
    <s v=""/>
    <s v="Đã thanh toán"/>
    <d v="2026-03-16T00:00:00"/>
    <d v="2026-03-11T00:00:00"/>
    <m/>
    <m/>
    <x v="5"/>
    <x v="5"/>
    <m/>
  </r>
  <r>
    <x v="188"/>
    <x v="37"/>
    <d v="2026-03-16T00:00:00"/>
    <s v="MDV00181"/>
    <d v="2026-03-16T00:00:00"/>
    <n v="3192"/>
    <s v="PHI HOAT DONG DUNG THU SAN PHAM T.22026"/>
    <n v="55551"/>
    <n v="0"/>
    <n v="5555"/>
    <n v="61106"/>
    <s v="Giảm công nợ"/>
    <d v="2026-03-11T00:00:00"/>
    <m/>
    <n v="0"/>
    <n v="-61106"/>
    <n v="-61106"/>
    <n v="0"/>
    <d v="2026-03-16T00:00:00"/>
    <m/>
    <d v="2026-03-16T00:00:00"/>
    <n v="0"/>
    <m/>
    <s v=""/>
    <s v="Đã thanh toán"/>
    <d v="2026-03-16T00:00:00"/>
    <d v="2026-03-11T00:00:00"/>
    <m/>
    <m/>
    <x v="5"/>
    <x v="5"/>
    <m/>
  </r>
  <r>
    <x v="188"/>
    <x v="37"/>
    <d v="2026-03-16T00:00:00"/>
    <s v="MDV00181"/>
    <d v="2026-03-09T00:00:00"/>
    <n v="2695"/>
    <s v="PHI DICH VU BAN HANG T2.2026"/>
    <n v="185169"/>
    <n v="0"/>
    <n v="14814"/>
    <n v="199983"/>
    <s v="Giảm công nợ"/>
    <d v="2026-03-11T00:00:00"/>
    <m/>
    <n v="0"/>
    <n v="-199983"/>
    <n v="-199983"/>
    <n v="0"/>
    <d v="2026-03-09T00:00:00"/>
    <m/>
    <d v="2026-03-09T00:00:00"/>
    <n v="0"/>
    <m/>
    <s v=""/>
    <s v="Đã thanh toán"/>
    <d v="2026-03-09T00:00:00"/>
    <d v="2026-03-11T00:00:00"/>
    <m/>
    <m/>
    <x v="5"/>
    <x v="5"/>
    <m/>
  </r>
  <r>
    <x v="179"/>
    <x v="15"/>
    <d v="2026-03-17T00:00:00"/>
    <s v="00000375"/>
    <d v="2026-03-17T00:00:00"/>
    <n v="375"/>
    <s v="Điều chỉnh tên hàng từ &quot;Gà hun cỏ xạ hương Coop Select 500g&quot; thành &quot;Gà muối hun cỏ xạ hương 500g&quot;"/>
    <n v="0"/>
    <n v="0"/>
    <n v="0"/>
    <n v="0"/>
    <s v="Bán hàng"/>
    <m/>
    <m/>
    <n v="0"/>
    <n v="0"/>
    <n v="0"/>
    <n v="0"/>
    <d v="2026-03-17T00:00:00"/>
    <m/>
    <d v="2026-03-17T00:00:00"/>
    <n v="0"/>
    <m/>
    <s v=""/>
    <s v="Đã thanh toán"/>
    <d v="2026-03-17T00:00:00"/>
    <d v="1899-12-30T00:00:00"/>
    <m/>
    <m/>
    <x v="5"/>
    <x v="5"/>
    <m/>
  </r>
  <r>
    <x v="190"/>
    <x v="33"/>
    <d v="2026-03-17T00:00:00"/>
    <s v="BH08449"/>
    <d v="2026-03-16T00:00:00"/>
    <n v="19136"/>
    <s v="TC260314-01009-00023"/>
    <n v="5394460"/>
    <n v="0"/>
    <n v="431557"/>
    <n v="5826017"/>
    <s v="Bán hàng"/>
    <m/>
    <m/>
    <n v="0"/>
    <n v="5826017"/>
    <n v="0"/>
    <n v="5826017"/>
    <d v="2026-03-16T00:00:00"/>
    <m/>
    <d v="2026-03-16T00:00:00"/>
    <n v="0"/>
    <m/>
    <n v="24.560887268518854"/>
    <s v="Nợ quá hạn 30 ngày"/>
    <d v="2026-03-16T00:00:00"/>
    <d v="1899-12-30T00:00:00"/>
    <m/>
    <m/>
    <x v="5"/>
    <x v="5"/>
    <m/>
  </r>
  <r>
    <x v="179"/>
    <x v="15"/>
    <d v="2026-03-17T00:00:00"/>
    <s v="BH08450"/>
    <d v="2026-03-17T00:00:00"/>
    <n v="19182"/>
    <s v="260314-01001-00130 - LOTTE NAM SÀI GÒN"/>
    <n v="1190660"/>
    <n v="0"/>
    <n v="95253"/>
    <n v="1285913"/>
    <s v="Bán hàng"/>
    <m/>
    <m/>
    <n v="0"/>
    <n v="1285913"/>
    <n v="0"/>
    <n v="1285913"/>
    <d v="2026-03-17T00:00:00"/>
    <m/>
    <d v="2026-03-17T00:00:00"/>
    <n v="0"/>
    <m/>
    <n v="23.560887268518854"/>
    <s v="Nợ quá hạn 30 ngày"/>
    <d v="2026-03-17T00:00:00"/>
    <d v="1899-12-30T00:00:00"/>
    <m/>
    <m/>
    <x v="5"/>
    <x v="5"/>
    <m/>
  </r>
  <r>
    <x v="179"/>
    <x v="15"/>
    <d v="2026-03-17T00:00:00"/>
    <s v="BH08451"/>
    <d v="2026-03-17T00:00:00"/>
    <n v="19183"/>
    <s v="260316-01001-00388 - LOTTE NAM SÀI GÒN"/>
    <n v="1190660"/>
    <n v="0"/>
    <n v="95253"/>
    <n v="1285913"/>
    <s v="Bán hàng"/>
    <m/>
    <m/>
    <n v="0"/>
    <n v="1285913"/>
    <n v="0"/>
    <n v="1285913"/>
    <d v="2026-03-17T00:00:00"/>
    <m/>
    <d v="2026-03-17T00:00:00"/>
    <n v="0"/>
    <m/>
    <n v="23.560887268518854"/>
    <s v="Nợ quá hạn 30 ngày"/>
    <d v="2026-03-17T00:00:00"/>
    <d v="1899-12-30T00:00:00"/>
    <m/>
    <m/>
    <x v="5"/>
    <x v="5"/>
    <m/>
  </r>
  <r>
    <x v="212"/>
    <x v="155"/>
    <d v="2026-03-17T00:00:00"/>
    <s v="BH08461"/>
    <d v="2026-03-17T00:00:00"/>
    <n v="19189"/>
    <s v="260316-01005-00119"/>
    <n v="455620"/>
    <n v="0"/>
    <n v="36450"/>
    <n v="492070"/>
    <s v="Bán hàng"/>
    <m/>
    <m/>
    <n v="0"/>
    <n v="492070"/>
    <n v="0"/>
    <n v="492070"/>
    <d v="2026-03-17T00:00:00"/>
    <m/>
    <d v="2026-03-17T00:00:00"/>
    <n v="0"/>
    <m/>
    <n v="23.560887268518854"/>
    <s v="Nợ quá hạn 30 ngày"/>
    <d v="2026-03-17T00:00:00"/>
    <d v="1899-12-30T00:00:00"/>
    <m/>
    <m/>
    <x v="5"/>
    <x v="5"/>
    <m/>
  </r>
  <r>
    <x v="193"/>
    <x v="38"/>
    <d v="2026-03-17T00:00:00"/>
    <s v="BH22367"/>
    <d v="2026-03-17T00:00:00"/>
    <n v="19190"/>
    <s v="Bán hàng CÔNG TY CỔ PHẦN TRUNG TÂM THƯƠNG MẠI LOTTE VIỆT NAM - CHI NHÁNH TÂY HỒ theo hóa đơn 00019190"/>
    <n v="1984675"/>
    <n v="0"/>
    <n v="158774"/>
    <n v="2143449"/>
    <s v="Bán hàng"/>
    <m/>
    <m/>
    <n v="0"/>
    <n v="2143449"/>
    <n v="0"/>
    <n v="2143449"/>
    <d v="2026-03-17T00:00:00"/>
    <m/>
    <d v="2026-03-17T00:00:00"/>
    <n v="0"/>
    <m/>
    <n v="23.560887268518854"/>
    <s v="Nợ quá hạn 30 ngày"/>
    <d v="2026-03-17T00:00:00"/>
    <d v="1899-12-30T00:00:00"/>
    <m/>
    <m/>
    <x v="5"/>
    <x v="5"/>
    <m/>
  </r>
  <r>
    <x v="201"/>
    <x v="14"/>
    <d v="2026-03-19T00:00:00"/>
    <s v="BH08564"/>
    <d v="2026-03-18T00:00:00"/>
    <n v="20690"/>
    <s v="TC260318-01011-00024"/>
    <n v="1073435"/>
    <n v="0"/>
    <n v="85875"/>
    <n v="1159310"/>
    <s v="Bán hàng"/>
    <m/>
    <m/>
    <n v="0"/>
    <n v="1159310"/>
    <n v="0"/>
    <n v="1159310"/>
    <d v="2026-03-18T00:00:00"/>
    <m/>
    <d v="2026-03-18T00:00:00"/>
    <n v="0"/>
    <m/>
    <n v="22.560887268518854"/>
    <s v="Nợ quá hạn 30 ngày"/>
    <d v="2026-03-18T00:00:00"/>
    <d v="1899-12-30T00:00:00"/>
    <m/>
    <m/>
    <x v="5"/>
    <x v="5"/>
    <m/>
  </r>
  <r>
    <x v="186"/>
    <x v="35"/>
    <d v="2026-03-19T00:00:00"/>
    <s v="BH08565"/>
    <d v="2026-03-18T00:00:00"/>
    <n v="20691"/>
    <s v="TC260318-01013-00049"/>
    <n v="1785990"/>
    <n v="0"/>
    <n v="142879"/>
    <n v="1928869"/>
    <s v="Bán hàng"/>
    <m/>
    <m/>
    <n v="0"/>
    <n v="1928869"/>
    <n v="0"/>
    <n v="1928869"/>
    <d v="2026-03-18T00:00:00"/>
    <m/>
    <d v="2026-03-18T00:00:00"/>
    <n v="0"/>
    <m/>
    <n v="22.560887268518854"/>
    <s v="Nợ quá hạn 30 ngày"/>
    <d v="2026-03-18T00:00:00"/>
    <d v="1899-12-30T00:00:00"/>
    <m/>
    <m/>
    <x v="5"/>
    <x v="5"/>
    <m/>
  </r>
  <r>
    <x v="195"/>
    <x v="156"/>
    <d v="2026-03-19T00:00:00"/>
    <s v="BH08589"/>
    <d v="2026-03-19T00:00:00"/>
    <n v="20712"/>
    <s v="260316-01003-00141"/>
    <n v="1190660"/>
    <n v="0"/>
    <n v="95253"/>
    <n v="1285913"/>
    <s v="Bán hàng"/>
    <m/>
    <m/>
    <n v="0"/>
    <n v="1285913"/>
    <n v="0"/>
    <n v="1285913"/>
    <d v="2026-03-19T00:00:00"/>
    <m/>
    <d v="2026-03-19T00:00:00"/>
    <n v="0"/>
    <m/>
    <n v="21.560887268518854"/>
    <s v="Nợ quá hạn 30 ngày"/>
    <d v="2026-03-19T00:00:00"/>
    <d v="1899-12-30T00:00:00"/>
    <m/>
    <m/>
    <x v="5"/>
    <x v="5"/>
    <m/>
  </r>
  <r>
    <x v="196"/>
    <x v="40"/>
    <d v="2026-03-19T00:00:00"/>
    <s v="BH08605"/>
    <d v="2026-03-19T00:00:00"/>
    <n v="20731"/>
    <s v="260318-01012-00082"/>
    <n v="1785990"/>
    <n v="0"/>
    <n v="142879"/>
    <n v="1928869"/>
    <s v="Bán hàng"/>
    <m/>
    <m/>
    <n v="0"/>
    <n v="1928869"/>
    <n v="0"/>
    <n v="1928869"/>
    <d v="2026-03-19T00:00:00"/>
    <m/>
    <d v="2026-03-19T00:00:00"/>
    <n v="0"/>
    <m/>
    <n v="21.560887268518854"/>
    <s v="Nợ quá hạn 30 ngày"/>
    <d v="2026-03-19T00:00:00"/>
    <d v="1899-12-30T00:00:00"/>
    <m/>
    <m/>
    <x v="5"/>
    <x v="5"/>
    <m/>
  </r>
  <r>
    <x v="189"/>
    <x v="36"/>
    <d v="2026-03-21T00:00:00"/>
    <s v="BH08675"/>
    <d v="2026-03-20T00:00:00"/>
    <n v="21512"/>
    <s v="TC260319-01006-00191"/>
    <n v="1190660"/>
    <n v="0"/>
    <n v="95253"/>
    <n v="1285913"/>
    <s v="Bán hàng"/>
    <m/>
    <m/>
    <n v="0"/>
    <n v="1285913"/>
    <n v="0"/>
    <n v="1285913"/>
    <d v="2026-03-20T00:00:00"/>
    <m/>
    <d v="2026-03-20T00:00:00"/>
    <n v="0"/>
    <m/>
    <n v="20.560887268518854"/>
    <s v="Nợ quá hạn 30 ngày"/>
    <d v="2026-03-20T00:00:00"/>
    <d v="1899-12-30T00:00:00"/>
    <m/>
    <m/>
    <x v="5"/>
    <x v="5"/>
    <m/>
  </r>
  <r>
    <x v="179"/>
    <x v="15"/>
    <d v="2026-03-21T00:00:00"/>
    <s v="BH08677"/>
    <d v="2026-03-21T00:00:00"/>
    <n v="21515"/>
    <s v="260319-01001-00362 - LOTTE NAM SÀI GÒN"/>
    <n v="2976650"/>
    <n v="0"/>
    <n v="238132"/>
    <n v="3214782"/>
    <s v="Bán hàng"/>
    <m/>
    <m/>
    <n v="0"/>
    <n v="3214782"/>
    <n v="0"/>
    <n v="3214782"/>
    <d v="2026-03-21T00:00:00"/>
    <m/>
    <d v="2026-03-21T00:00:00"/>
    <n v="0"/>
    <m/>
    <n v="19.560887268518854"/>
    <s v="Nợ quá hạn 30 ngày"/>
    <d v="2026-03-21T00:00:00"/>
    <d v="1899-12-30T00:00:00"/>
    <m/>
    <m/>
    <x v="5"/>
    <x v="5"/>
    <m/>
  </r>
  <r>
    <x v="179"/>
    <x v="15"/>
    <d v="2026-03-21T00:00:00"/>
    <s v="BH08678"/>
    <d v="2026-03-21T00:00:00"/>
    <n v="21516"/>
    <s v="260320-01001-00252 - LOTTE NAM SÀI GÒN"/>
    <n v="1190660"/>
    <n v="0"/>
    <n v="95253"/>
    <n v="1285913"/>
    <s v="Bán hàng"/>
    <m/>
    <m/>
    <n v="0"/>
    <n v="1285913"/>
    <n v="0"/>
    <n v="1285913"/>
    <d v="2026-03-21T00:00:00"/>
    <m/>
    <d v="2026-03-21T00:00:00"/>
    <n v="0"/>
    <m/>
    <n v="19.560887268518854"/>
    <s v="Nợ quá hạn 30 ngày"/>
    <d v="2026-03-21T00:00:00"/>
    <d v="1899-12-30T00:00:00"/>
    <m/>
    <m/>
    <x v="5"/>
    <x v="5"/>
    <m/>
  </r>
  <r>
    <x v="196"/>
    <x v="40"/>
    <d v="2026-03-21T00:00:00"/>
    <s v="BH08929"/>
    <d v="2026-03-21T00:00:00"/>
    <n v="21555"/>
    <s v="260319-01012-00118"/>
    <n v="2300585"/>
    <n v="0"/>
    <n v="184047"/>
    <n v="2484632"/>
    <s v="Bán hàng"/>
    <m/>
    <m/>
    <n v="0"/>
    <n v="2484632"/>
    <n v="0"/>
    <n v="2484632"/>
    <d v="2026-03-21T00:00:00"/>
    <m/>
    <d v="2026-03-21T00:00:00"/>
    <n v="0"/>
    <m/>
    <n v="19.560887268518854"/>
    <s v="Nợ quá hạn 30 ngày"/>
    <d v="2026-03-21T00:00:00"/>
    <d v="1899-12-30T00:00:00"/>
    <m/>
    <m/>
    <x v="5"/>
    <x v="5"/>
    <m/>
  </r>
  <r>
    <x v="177"/>
    <x v="157"/>
    <d v="2026-03-21T00:00:00"/>
    <s v="NVK00005"/>
    <d v="2026-03-21T00:00:00"/>
    <n v="21551"/>
    <s v="Tiền chiết khấu - &lt;Chiết khấu doanh số năm 2025 kèm bảng kê số 072025/BKHD/NT-LOTTE Ngày 20 tháng 03 năm 2026&gt;"/>
    <n v="955172"/>
    <n v="0"/>
    <n v="76414"/>
    <n v="1031586"/>
    <s v="Giảm công nợ"/>
    <d v="2026-03-11T00:00:00"/>
    <m/>
    <n v="0"/>
    <n v="-1031586"/>
    <n v="-1031586"/>
    <n v="0"/>
    <d v="2026-03-21T00:00:00"/>
    <m/>
    <d v="2026-03-21T00:00:00"/>
    <n v="0"/>
    <m/>
    <s v=""/>
    <s v="Đã thanh toán"/>
    <d v="2026-03-21T00:00:00"/>
    <d v="2026-03-11T00:00:00"/>
    <m/>
    <m/>
    <x v="5"/>
    <x v="5"/>
    <m/>
  </r>
  <r>
    <x v="193"/>
    <x v="38"/>
    <d v="2026-03-21T00:00:00"/>
    <s v="NVK00006"/>
    <d v="2026-03-21T00:00:00"/>
    <n v="21552"/>
    <s v="Tiền chiết khấu - &lt;Chiết khấu doanh số năm 2025 kèm bảng kê số 152025/BKHD/NT-LOTTE Ngày 20 tháng 03 năm 2026&gt;"/>
    <n v="2408836"/>
    <n v="0"/>
    <n v="192707"/>
    <n v="2601543"/>
    <s v="Giảm công nợ"/>
    <d v="2026-03-11T00:00:00"/>
    <m/>
    <n v="0"/>
    <n v="-2601543"/>
    <n v="-2601543"/>
    <n v="0"/>
    <d v="2026-03-21T00:00:00"/>
    <m/>
    <d v="2026-03-21T00:00:00"/>
    <n v="0"/>
    <m/>
    <s v=""/>
    <s v="Đã thanh toán"/>
    <d v="2026-03-21T00:00:00"/>
    <d v="2026-03-11T00:00:00"/>
    <m/>
    <m/>
    <x v="5"/>
    <x v="5"/>
    <m/>
  </r>
  <r>
    <x v="177"/>
    <x v="157"/>
    <d v="2026-03-21T00:00:00"/>
    <s v="NVK00007"/>
    <d v="2026-03-21T00:00:00"/>
    <n v="21553"/>
    <s v="Tiền chiết khấu - &lt;Chiết khấu cơ bản tháng 02/2026 kèm bảng kê số 07022026/BKHD/NT-LOTTE Ngày 20  tháng 03 năm 2026&gt;"/>
    <n v="1321636"/>
    <n v="0"/>
    <n v="105731"/>
    <n v="1427367"/>
    <s v="Giảm công nợ"/>
    <d v="2026-03-11T00:00:00"/>
    <m/>
    <n v="0"/>
    <n v="-1427367"/>
    <n v="-1427367"/>
    <n v="0"/>
    <d v="2026-03-21T00:00:00"/>
    <m/>
    <d v="2026-03-21T00:00:00"/>
    <n v="0"/>
    <m/>
    <s v=""/>
    <s v="Đã thanh toán"/>
    <d v="2026-03-21T00:00:00"/>
    <d v="2026-03-11T00:00:00"/>
    <m/>
    <m/>
    <x v="5"/>
    <x v="5"/>
    <m/>
  </r>
  <r>
    <x v="193"/>
    <x v="38"/>
    <d v="2026-03-21T00:00:00"/>
    <s v="NVK00008"/>
    <d v="2026-03-21T00:00:00"/>
    <n v="21554"/>
    <s v="Tiền chiết khấu - &lt;Chiết khấu cơ bản tháng 02/2026 kèm bảng kê số 14022026/BKHD/NT-LOTTE Ngày 20  tháng 03 năm 2026&gt;"/>
    <n v="2019189"/>
    <n v="0"/>
    <n v="161535"/>
    <n v="2180724"/>
    <s v="Giảm công nợ"/>
    <d v="2026-03-11T00:00:00"/>
    <m/>
    <n v="0"/>
    <n v="-2180724"/>
    <n v="-2180724"/>
    <n v="0"/>
    <d v="2026-03-21T00:00:00"/>
    <m/>
    <d v="2026-03-21T00:00:00"/>
    <n v="0"/>
    <m/>
    <s v=""/>
    <s v="Đã thanh toán"/>
    <d v="2026-03-21T00:00:00"/>
    <d v="2026-03-11T00:00:00"/>
    <m/>
    <m/>
    <x v="5"/>
    <x v="5"/>
    <m/>
  </r>
  <r>
    <x v="179"/>
    <x v="15"/>
    <d v="2026-03-21T00:00:00"/>
    <s v="NVK00031"/>
    <d v="2026-03-21T00:00:00"/>
    <n v="382"/>
    <s v="Tiền chiết khấu - &lt;Chiết khấu doanh số năm 2025 kèm bảng kê số 012025/BKHD/NT-LOTTE Ngày 20 tháng 03 năm 2026&gt;"/>
    <n v="5665776"/>
    <n v="0"/>
    <n v="453262"/>
    <n v="6119038"/>
    <s v="Giảm công nợ"/>
    <d v="2026-03-11T00:00:00"/>
    <m/>
    <n v="0"/>
    <n v="-6119038"/>
    <n v="-6119038"/>
    <n v="0"/>
    <d v="2026-03-21T00:00:00"/>
    <m/>
    <d v="2026-03-21T00:00:00"/>
    <n v="0"/>
    <m/>
    <s v=""/>
    <s v="Đã thanh toán"/>
    <d v="2026-03-21T00:00:00"/>
    <d v="2026-03-11T00:00:00"/>
    <m/>
    <m/>
    <x v="5"/>
    <x v="5"/>
    <m/>
  </r>
  <r>
    <x v="179"/>
    <x v="15"/>
    <d v="2026-03-21T00:00:00"/>
    <s v="NVK00032"/>
    <d v="2026-03-21T00:00:00"/>
    <n v="383"/>
    <s v="Tiền chiết khấu - &lt;Chiết khấu doanh số năm 2025 kèm bảng kê số 022025/BKHD/NT-LOTTE Ngày 20 tháng 03 năm 2026&gt;"/>
    <n v="222526"/>
    <n v="0"/>
    <n v="17802"/>
    <n v="240328"/>
    <s v="Giảm công nợ"/>
    <d v="2026-03-11T00:00:00"/>
    <m/>
    <n v="0"/>
    <n v="-240328"/>
    <n v="-240328"/>
    <n v="0"/>
    <d v="2026-03-21T00:00:00"/>
    <m/>
    <d v="2026-03-21T00:00:00"/>
    <n v="0"/>
    <m/>
    <s v=""/>
    <s v="Đã thanh toán"/>
    <d v="2026-03-21T00:00:00"/>
    <d v="2026-03-11T00:00:00"/>
    <m/>
    <m/>
    <x v="5"/>
    <x v="5"/>
    <m/>
  </r>
  <r>
    <x v="195"/>
    <x v="156"/>
    <d v="2026-03-21T00:00:00"/>
    <s v="NVK00033"/>
    <d v="2026-03-21T00:00:00"/>
    <n v="384"/>
    <s v="Tiền chiết khấu - &lt;Chiết khấu doanh số năm 2025 kèm bảng kê số 032025/BKHD/NT-LOTTE Ngày 20 tháng 03 năm 2026&gt;"/>
    <n v="492479"/>
    <n v="0"/>
    <n v="39398"/>
    <n v="531877"/>
    <s v="Giảm công nợ"/>
    <d v="2026-03-11T00:00:00"/>
    <m/>
    <n v="0"/>
    <n v="-531877"/>
    <n v="-531877"/>
    <n v="0"/>
    <d v="2026-03-21T00:00:00"/>
    <m/>
    <d v="2026-03-21T00:00:00"/>
    <n v="0"/>
    <m/>
    <s v=""/>
    <s v="Đã thanh toán"/>
    <d v="2026-03-21T00:00:00"/>
    <d v="2026-03-11T00:00:00"/>
    <m/>
    <m/>
    <x v="5"/>
    <x v="5"/>
    <m/>
  </r>
  <r>
    <x v="188"/>
    <x v="37"/>
    <d v="2026-03-21T00:00:00"/>
    <s v="NVK00034"/>
    <d v="2026-03-21T00:00:00"/>
    <n v="385"/>
    <s v="Tiền chiết khấu - &lt;Chiết khấu doanh số năm 2025 kèm bảng kê số 042025/BKHD/NT-LOTTE Ngày 20 tháng 03 năm 2026&gt;"/>
    <n v="437274"/>
    <n v="0"/>
    <n v="34982"/>
    <n v="472256"/>
    <s v="Giảm công nợ"/>
    <d v="2026-03-11T00:00:00"/>
    <m/>
    <n v="0"/>
    <n v="-472256"/>
    <n v="-472256"/>
    <n v="0"/>
    <d v="2026-03-21T00:00:00"/>
    <m/>
    <d v="2026-03-21T00:00:00"/>
    <n v="0"/>
    <m/>
    <s v=""/>
    <s v="Đã thanh toán"/>
    <d v="2026-03-21T00:00:00"/>
    <d v="2026-03-11T00:00:00"/>
    <m/>
    <m/>
    <x v="5"/>
    <x v="5"/>
    <m/>
  </r>
  <r>
    <x v="212"/>
    <x v="155"/>
    <d v="2026-03-21T00:00:00"/>
    <s v="NVK00035"/>
    <d v="2026-03-21T00:00:00"/>
    <n v="386"/>
    <s v="Tiền chiết khấu - &lt;Chiết khấu doanh số năm 2025 kèm bảng kê số 052025/BKHD/NT-LOTTE Ngày 20 tháng 03 năm 2026&gt;"/>
    <n v="929324"/>
    <n v="0"/>
    <n v="74346"/>
    <n v="1003670"/>
    <s v="Giảm công nợ"/>
    <d v="2026-03-11T00:00:00"/>
    <m/>
    <n v="0"/>
    <n v="-1003670"/>
    <n v="-1003670"/>
    <n v="0"/>
    <d v="2026-03-21T00:00:00"/>
    <m/>
    <d v="2026-03-21T00:00:00"/>
    <n v="0"/>
    <m/>
    <s v=""/>
    <s v="Đã thanh toán"/>
    <d v="2026-03-21T00:00:00"/>
    <d v="2026-03-11T00:00:00"/>
    <m/>
    <m/>
    <x v="5"/>
    <x v="5"/>
    <m/>
  </r>
  <r>
    <x v="189"/>
    <x v="36"/>
    <d v="2026-03-21T00:00:00"/>
    <s v="NVK00036"/>
    <d v="2026-03-21T00:00:00"/>
    <n v="387"/>
    <s v="Tiền chiết khấu - &lt;Chiết khấu doanh số năm 2025 kèm bảng kê số 062025/BKHD/NT-LOTTE Ngày 20 tháng 03 năm 2026&gt;"/>
    <n v="1295247"/>
    <n v="0"/>
    <n v="103620"/>
    <n v="1398867"/>
    <s v="Giảm công nợ"/>
    <d v="2026-03-11T00:00:00"/>
    <m/>
    <n v="0"/>
    <n v="-1398867"/>
    <n v="-1398867"/>
    <n v="0"/>
    <d v="2026-03-21T00:00:00"/>
    <m/>
    <d v="2026-03-21T00:00:00"/>
    <n v="0"/>
    <m/>
    <s v=""/>
    <s v="Đã thanh toán"/>
    <d v="2026-03-21T00:00:00"/>
    <d v="2026-03-11T00:00:00"/>
    <m/>
    <m/>
    <x v="5"/>
    <x v="5"/>
    <m/>
  </r>
  <r>
    <x v="190"/>
    <x v="33"/>
    <d v="2026-03-21T00:00:00"/>
    <s v="NVK00037"/>
    <d v="2026-03-21T00:00:00"/>
    <n v="388"/>
    <s v="Tiền chiết khấu - &lt;Chiết khấu doanh số năm 2025 kèm bảng kê số 082025/BKHD/NT-LOTTE Ngày 20 tháng 03 năm 2026&gt;"/>
    <n v="2659906"/>
    <n v="0"/>
    <n v="212792"/>
    <n v="2872698"/>
    <s v="Giảm công nợ"/>
    <d v="2026-03-11T00:00:00"/>
    <m/>
    <n v="0"/>
    <n v="-2872698"/>
    <n v="-2872698"/>
    <n v="0"/>
    <d v="2026-03-21T00:00:00"/>
    <m/>
    <d v="2026-03-21T00:00:00"/>
    <n v="0"/>
    <m/>
    <s v=""/>
    <s v="Đã thanh toán"/>
    <d v="2026-03-21T00:00:00"/>
    <d v="2026-03-11T00:00:00"/>
    <m/>
    <m/>
    <x v="5"/>
    <x v="5"/>
    <m/>
  </r>
  <r>
    <x v="211"/>
    <x v="39"/>
    <d v="2026-03-21T00:00:00"/>
    <s v="NVK00038"/>
    <d v="2026-03-21T00:00:00"/>
    <n v="389"/>
    <s v="Tiền chiết khấu - &lt;Chiết khấu doanh số năm 2025 kèm bảng kê số 092025/BKHD/NT-LOTTE Ngày 20 tháng 03 năm 2026&gt;"/>
    <n v="812614"/>
    <n v="0"/>
    <n v="65009"/>
    <n v="877623"/>
    <s v="Giảm công nợ"/>
    <d v="2026-03-11T00:00:00"/>
    <m/>
    <n v="0"/>
    <n v="-877623"/>
    <n v="-877623"/>
    <n v="0"/>
    <d v="2026-03-21T00:00:00"/>
    <m/>
    <d v="2026-03-21T00:00:00"/>
    <n v="0"/>
    <m/>
    <s v=""/>
    <s v="Đã thanh toán"/>
    <d v="2026-03-21T00:00:00"/>
    <d v="2026-03-11T00:00:00"/>
    <m/>
    <m/>
    <x v="5"/>
    <x v="5"/>
    <m/>
  </r>
  <r>
    <x v="201"/>
    <x v="14"/>
    <d v="2026-03-21T00:00:00"/>
    <s v="NVK00039"/>
    <d v="2026-03-21T00:00:00"/>
    <n v="390"/>
    <s v="Tiền chiết khấu - &lt;Chiết khấu doanh số năm 2025 kèm bảng kê số 102025/BKHD/NT-LOTTE Ngày 20 tháng 03 năm 2026&gt;"/>
    <n v="1081917"/>
    <n v="0"/>
    <n v="86553"/>
    <n v="1168470"/>
    <s v="Giảm công nợ"/>
    <d v="2026-03-11T00:00:00"/>
    <m/>
    <n v="0"/>
    <n v="-1168470"/>
    <n v="-1168470"/>
    <n v="0"/>
    <d v="2026-03-21T00:00:00"/>
    <m/>
    <d v="2026-03-21T00:00:00"/>
    <n v="0"/>
    <m/>
    <s v=""/>
    <s v="Đã thanh toán"/>
    <d v="2026-03-21T00:00:00"/>
    <d v="2026-03-11T00:00:00"/>
    <m/>
    <m/>
    <x v="5"/>
    <x v="5"/>
    <m/>
  </r>
  <r>
    <x v="196"/>
    <x v="40"/>
    <d v="2026-03-21T00:00:00"/>
    <s v="NVK00040"/>
    <d v="2026-03-21T00:00:00"/>
    <n v="391"/>
    <s v="Tiền chiết khấu - &lt;Chiết khấu doanh số năm 2025 kèm bảng kê số 112025/BKHD/NT-LOTTE Ngày 20 tháng 03 năm 2026&gt;"/>
    <n v="4807375"/>
    <n v="0"/>
    <n v="384590"/>
    <n v="5191965"/>
    <s v="Giảm công nợ"/>
    <d v="2026-03-11T00:00:00"/>
    <m/>
    <n v="0"/>
    <n v="-5191965"/>
    <n v="-5191965"/>
    <n v="0"/>
    <d v="2026-03-21T00:00:00"/>
    <m/>
    <d v="2026-03-21T00:00:00"/>
    <n v="0"/>
    <m/>
    <s v=""/>
    <s v="Đã thanh toán"/>
    <d v="2026-03-21T00:00:00"/>
    <d v="2026-03-11T00:00:00"/>
    <m/>
    <m/>
    <x v="5"/>
    <x v="5"/>
    <m/>
  </r>
  <r>
    <x v="186"/>
    <x v="35"/>
    <d v="2026-03-21T00:00:00"/>
    <s v="NVK00041"/>
    <d v="2026-03-21T00:00:00"/>
    <n v="392"/>
    <s v="Tiền chiết khấu - &lt;Chiết khấu doanh số năm 2025 kèm bảng kê số 122025/BKHD/NT-LOTTE Ngày 20 tháng 03 năm 2026&gt;"/>
    <n v="3063662"/>
    <n v="0"/>
    <n v="245093"/>
    <n v="3308755"/>
    <s v="Giảm công nợ"/>
    <d v="2026-03-11T00:00:00"/>
    <m/>
    <n v="0"/>
    <n v="-3308755"/>
    <n v="-3308755"/>
    <n v="0"/>
    <d v="2026-03-21T00:00:00"/>
    <m/>
    <d v="2026-03-21T00:00:00"/>
    <n v="0"/>
    <m/>
    <s v=""/>
    <s v="Đã thanh toán"/>
    <d v="2026-03-21T00:00:00"/>
    <d v="2026-03-11T00:00:00"/>
    <m/>
    <m/>
    <x v="5"/>
    <x v="5"/>
    <m/>
  </r>
  <r>
    <x v="186"/>
    <x v="35"/>
    <d v="2026-03-21T00:00:00"/>
    <s v="NVK00042"/>
    <d v="2026-03-21T00:00:00"/>
    <n v="393"/>
    <s v="Tiền chiết khấu - &lt;Chiết khấu doanh số năm 2025 kèm bảng kê số 132025/BKHD/NT-LOTTE Ngày 20 tháng 03 năm 2026&gt;"/>
    <n v="53308"/>
    <n v="0"/>
    <n v="4265"/>
    <n v="57573"/>
    <s v="Giảm công nợ"/>
    <d v="2026-03-11T00:00:00"/>
    <m/>
    <n v="0"/>
    <n v="-57573"/>
    <n v="-57573"/>
    <n v="0"/>
    <d v="2026-03-21T00:00:00"/>
    <m/>
    <d v="2026-03-21T00:00:00"/>
    <n v="0"/>
    <m/>
    <s v=""/>
    <s v="Đã thanh toán"/>
    <d v="2026-03-21T00:00:00"/>
    <d v="2026-03-11T00:00:00"/>
    <m/>
    <m/>
    <x v="5"/>
    <x v="5"/>
    <m/>
  </r>
  <r>
    <x v="187"/>
    <x v="34"/>
    <d v="2026-03-21T00:00:00"/>
    <s v="NVK00043"/>
    <d v="2026-03-21T00:00:00"/>
    <n v="394"/>
    <s v="Tiền chiết khấu - &lt;Chiết khấu doanh số năm 2025 kèm bảng kê số 142025/BKHD/NT-LOTTE Ngày 20 tháng 03 năm 2026&gt;"/>
    <n v="5339921"/>
    <n v="0"/>
    <n v="427194"/>
    <n v="5767115"/>
    <s v="Giảm công nợ"/>
    <d v="2026-03-11T00:00:00"/>
    <m/>
    <n v="0"/>
    <n v="-5767115"/>
    <n v="-5767115"/>
    <n v="0"/>
    <d v="2026-03-21T00:00:00"/>
    <m/>
    <d v="2026-03-21T00:00:00"/>
    <n v="0"/>
    <m/>
    <s v=""/>
    <s v="Đã thanh toán"/>
    <d v="2026-03-21T00:00:00"/>
    <d v="2026-03-11T00:00:00"/>
    <m/>
    <m/>
    <x v="5"/>
    <x v="5"/>
    <m/>
  </r>
  <r>
    <x v="179"/>
    <x v="15"/>
    <d v="2026-03-21T00:00:00"/>
    <s v="NVK00044"/>
    <d v="2026-03-21T00:00:00"/>
    <n v="395"/>
    <s v="Tiền chiết khấu - &lt;Chiết khấu cơ bản tháng 02/2026 kèm bảng kê số 01022026/BKHD/NT-LOTTE Ngày 20  tháng 03 năm 2026&gt;"/>
    <n v="9945680"/>
    <n v="0"/>
    <n v="795654"/>
    <n v="10741334"/>
    <s v="Giảm công nợ"/>
    <d v="2026-03-11T00:00:00"/>
    <m/>
    <n v="0"/>
    <n v="-10741334"/>
    <n v="-10741334"/>
    <n v="0"/>
    <d v="2026-03-21T00:00:00"/>
    <m/>
    <d v="2026-03-21T00:00:00"/>
    <n v="0"/>
    <m/>
    <s v=""/>
    <s v="Đã thanh toán"/>
    <d v="2026-03-21T00:00:00"/>
    <d v="2026-03-11T00:00:00"/>
    <m/>
    <m/>
    <x v="5"/>
    <x v="5"/>
    <m/>
  </r>
  <r>
    <x v="179"/>
    <x v="15"/>
    <d v="2026-03-21T00:00:00"/>
    <s v="NVK00045"/>
    <d v="2026-03-21T00:00:00"/>
    <n v="396"/>
    <s v="Tiền chiết khấu - &lt;Chiết khấu cơ bản tháng 02/2026 kèm bảng kê số 02022026/BKHD/NT-LOTTE Ngày 20  tháng 03 năm 2026&gt;"/>
    <n v="273330"/>
    <n v="0"/>
    <n v="21866"/>
    <n v="295196"/>
    <s v="Giảm công nợ"/>
    <d v="2026-03-11T00:00:00"/>
    <m/>
    <n v="0"/>
    <n v="-295196"/>
    <n v="-295196"/>
    <n v="0"/>
    <d v="2026-03-21T00:00:00"/>
    <m/>
    <d v="2026-03-21T00:00:00"/>
    <n v="0"/>
    <m/>
    <s v=""/>
    <s v="Đã thanh toán"/>
    <d v="2026-03-21T00:00:00"/>
    <d v="2026-03-11T00:00:00"/>
    <m/>
    <m/>
    <x v="5"/>
    <x v="5"/>
    <m/>
  </r>
  <r>
    <x v="195"/>
    <x v="156"/>
    <d v="2026-03-21T00:00:00"/>
    <s v="NVK00046"/>
    <d v="2026-03-21T00:00:00"/>
    <n v="397"/>
    <s v="Tiền chiết khấu - &lt;Chiết khấu cơ bản tháng 02/2026 kèm bảng kê số 03022026/BKHD/NT-LOTTE Ngày 20  tháng 03 năm 2026&gt;"/>
    <n v="274247"/>
    <n v="0"/>
    <n v="21940"/>
    <n v="296187"/>
    <s v="Giảm công nợ"/>
    <d v="2026-03-11T00:00:00"/>
    <m/>
    <n v="0"/>
    <n v="-296187"/>
    <n v="-296187"/>
    <n v="0"/>
    <d v="2026-03-21T00:00:00"/>
    <m/>
    <d v="2026-03-21T00:00:00"/>
    <n v="0"/>
    <m/>
    <s v=""/>
    <s v="Đã thanh toán"/>
    <d v="2026-03-21T00:00:00"/>
    <d v="2026-03-11T00:00:00"/>
    <m/>
    <m/>
    <x v="5"/>
    <x v="5"/>
    <m/>
  </r>
  <r>
    <x v="188"/>
    <x v="37"/>
    <d v="2026-03-21T00:00:00"/>
    <s v="NVK00047"/>
    <d v="2026-03-21T00:00:00"/>
    <n v="398"/>
    <s v="Tiền chiết khấu - &lt;Chiết khấu cơ bản tháng 02/2026 kèm bảng kê số 04022026/BKHD/NT-LOTTE Ngày 20  tháng 03 năm 2026&gt;"/>
    <n v="259237"/>
    <n v="0"/>
    <n v="20739"/>
    <n v="279976"/>
    <s v="Giảm công nợ"/>
    <d v="2026-03-11T00:00:00"/>
    <m/>
    <n v="0"/>
    <n v="-279976"/>
    <n v="-279976"/>
    <n v="0"/>
    <d v="2026-03-21T00:00:00"/>
    <m/>
    <d v="2026-03-21T00:00:00"/>
    <n v="0"/>
    <m/>
    <s v=""/>
    <s v="Đã thanh toán"/>
    <d v="2026-03-21T00:00:00"/>
    <d v="2026-03-11T00:00:00"/>
    <m/>
    <m/>
    <x v="5"/>
    <x v="5"/>
    <m/>
  </r>
  <r>
    <x v="212"/>
    <x v="155"/>
    <d v="2026-03-21T00:00:00"/>
    <s v="NVK00048"/>
    <d v="2026-03-21T00:00:00"/>
    <n v="399"/>
    <s v="Tiền chiết khấu - &lt;Chiết khấu cơ bản tháng 02/2026 kèm bảng kê số 05022026/BKHD/NT-LOTTE Ngày 20  tháng 03 năm 2026&gt;"/>
    <n v="302844"/>
    <n v="0"/>
    <n v="24228"/>
    <n v="327072"/>
    <s v="Giảm công nợ"/>
    <d v="2026-03-11T00:00:00"/>
    <m/>
    <n v="0"/>
    <n v="-327072"/>
    <n v="-327072"/>
    <n v="0"/>
    <d v="2026-03-21T00:00:00"/>
    <m/>
    <d v="2026-03-21T00:00:00"/>
    <n v="0"/>
    <m/>
    <s v=""/>
    <s v="Đã thanh toán"/>
    <d v="2026-03-21T00:00:00"/>
    <d v="2026-03-11T00:00:00"/>
    <m/>
    <m/>
    <x v="5"/>
    <x v="5"/>
    <m/>
  </r>
  <r>
    <x v="189"/>
    <x v="36"/>
    <d v="2026-03-21T00:00:00"/>
    <s v="NVK00049"/>
    <d v="2026-03-21T00:00:00"/>
    <n v="400"/>
    <s v="Tiền chiết khấu - &lt;Chiết khấu cơ bản tháng 02/2026 kèm bảng kê số 06022026/BKHD/NT-LOTTE Ngày 20  tháng 03 năm 2026&gt;"/>
    <n v="1457199"/>
    <n v="0"/>
    <n v="116576"/>
    <n v="1573775"/>
    <s v="Giảm công nợ"/>
    <d v="2026-03-11T00:00:00"/>
    <m/>
    <n v="0"/>
    <n v="-1573775"/>
    <n v="-1573775"/>
    <n v="0"/>
    <d v="2026-03-21T00:00:00"/>
    <m/>
    <d v="2026-03-21T00:00:00"/>
    <n v="0"/>
    <m/>
    <s v=""/>
    <s v="Đã thanh toán"/>
    <d v="2026-03-21T00:00:00"/>
    <d v="2026-03-11T00:00:00"/>
    <m/>
    <m/>
    <x v="5"/>
    <x v="5"/>
    <m/>
  </r>
  <r>
    <x v="190"/>
    <x v="33"/>
    <d v="2026-03-21T00:00:00"/>
    <s v="NVK00050"/>
    <d v="2026-03-21T00:00:00"/>
    <n v="401"/>
    <s v="Tiền chiết khấu - &lt;Chiết khấu cơ bản tháng 02/2026 kèm bảng kê số 08022026/BKHD/NT-LOTTE Ngày 20  tháng 03 năm 2026&gt;"/>
    <n v="3744338"/>
    <n v="0"/>
    <n v="299547"/>
    <n v="4043885"/>
    <s v="Giảm công nợ"/>
    <d v="2026-03-11T00:00:00"/>
    <m/>
    <n v="0"/>
    <n v="-4043885"/>
    <n v="-4043885"/>
    <n v="0"/>
    <d v="2026-03-21T00:00:00"/>
    <m/>
    <d v="2026-03-21T00:00:00"/>
    <n v="0"/>
    <m/>
    <s v=""/>
    <s v="Đã thanh toán"/>
    <d v="2026-03-21T00:00:00"/>
    <d v="2026-03-11T00:00:00"/>
    <m/>
    <m/>
    <x v="5"/>
    <x v="5"/>
    <m/>
  </r>
  <r>
    <x v="211"/>
    <x v="39"/>
    <d v="2026-03-21T00:00:00"/>
    <s v="NVK00051"/>
    <d v="2026-03-21T00:00:00"/>
    <n v="402"/>
    <s v="Tiền chiết khấu - &lt;Chiết khấu cơ bản tháng 02/2026 kèm bảng kê số 09022026/BKHD/NT-LOTTE Ngày 20  tháng 03 năm 2026&gt;"/>
    <n v="282508"/>
    <n v="0"/>
    <n v="22601"/>
    <n v="305109"/>
    <s v="Giảm công nợ"/>
    <d v="2026-03-11T00:00:00"/>
    <m/>
    <n v="0"/>
    <n v="-305109"/>
    <n v="-305109"/>
    <n v="0"/>
    <d v="2026-03-21T00:00:00"/>
    <m/>
    <d v="2026-03-21T00:00:00"/>
    <n v="0"/>
    <m/>
    <s v=""/>
    <s v="Đã thanh toán"/>
    <d v="2026-03-21T00:00:00"/>
    <d v="2026-03-11T00:00:00"/>
    <m/>
    <m/>
    <x v="5"/>
    <x v="5"/>
    <m/>
  </r>
  <r>
    <x v="201"/>
    <x v="14"/>
    <d v="2026-03-21T00:00:00"/>
    <s v="NVK00052"/>
    <d v="2026-03-21T00:00:00"/>
    <n v="403"/>
    <s v="Tiền chiết khấu - &lt;Chiết khấu cơ bản tháng 02/2026 kèm bảng kê số 10022026/BKHD/NT-LOTTE Ngày 20  tháng 03 năm 2026&gt;"/>
    <n v="802123"/>
    <n v="0"/>
    <n v="64170"/>
    <n v="866293"/>
    <s v="Giảm công nợ"/>
    <d v="2026-03-11T00:00:00"/>
    <m/>
    <n v="0"/>
    <n v="-866293"/>
    <n v="-866293"/>
    <n v="0"/>
    <d v="2026-03-21T00:00:00"/>
    <m/>
    <d v="2026-03-21T00:00:00"/>
    <n v="0"/>
    <m/>
    <s v=""/>
    <s v="Đã thanh toán"/>
    <d v="2026-03-21T00:00:00"/>
    <d v="2026-03-11T00:00:00"/>
    <m/>
    <m/>
    <x v="5"/>
    <x v="5"/>
    <m/>
  </r>
  <r>
    <x v="196"/>
    <x v="40"/>
    <d v="2026-03-21T00:00:00"/>
    <s v="NVK00053"/>
    <d v="2026-03-21T00:00:00"/>
    <n v="404"/>
    <s v="Tiền chiết khấu - &lt;Chiết khấu cơ bản tháng 02/2026 kèm bảng kê số 11022026/BKHD/NT-LOTTE Ngày 20  tháng 03 năm 2026&gt;"/>
    <n v="6926597"/>
    <n v="0"/>
    <n v="554128"/>
    <n v="7480725"/>
    <s v="Giảm công nợ"/>
    <d v="2026-03-11T00:00:00"/>
    <m/>
    <n v="0"/>
    <n v="-7480725"/>
    <n v="-7480725"/>
    <n v="0"/>
    <d v="2026-03-21T00:00:00"/>
    <m/>
    <d v="2026-03-21T00:00:00"/>
    <n v="0"/>
    <m/>
    <s v=""/>
    <s v="Đã thanh toán"/>
    <d v="2026-03-21T00:00:00"/>
    <d v="2026-03-11T00:00:00"/>
    <m/>
    <m/>
    <x v="5"/>
    <x v="5"/>
    <m/>
  </r>
  <r>
    <x v="186"/>
    <x v="35"/>
    <d v="2026-03-21T00:00:00"/>
    <s v="NVK00054"/>
    <d v="2026-03-21T00:00:00"/>
    <n v="405"/>
    <s v="Tiền chiết khấu - &lt;Chiết khấu cơ bản tháng 02/2026 kèm bảng kê số 12022026/BKHD/NT-LOTTE Ngày 20  tháng 03 năm 2026&gt;"/>
    <n v="2979003"/>
    <n v="0"/>
    <n v="238320"/>
    <n v="3217323"/>
    <s v="Giảm công nợ"/>
    <d v="2026-03-11T00:00:00"/>
    <m/>
    <n v="0"/>
    <n v="-3217323"/>
    <n v="-3217323"/>
    <n v="0"/>
    <d v="2026-03-21T00:00:00"/>
    <m/>
    <d v="2026-03-21T00:00:00"/>
    <n v="0"/>
    <m/>
    <s v=""/>
    <s v="Đã thanh toán"/>
    <d v="2026-03-21T00:00:00"/>
    <d v="2026-03-11T00:00:00"/>
    <m/>
    <m/>
    <x v="5"/>
    <x v="5"/>
    <m/>
  </r>
  <r>
    <x v="187"/>
    <x v="34"/>
    <d v="2026-03-21T00:00:00"/>
    <s v="NVK00055"/>
    <d v="2026-03-21T00:00:00"/>
    <n v="406"/>
    <s v="Tiền chiết khấu - &lt;Chiết khấu cơ bản tháng 02/2026 kèm bảng kê số 13022026/BKHD/NT-LOTTE Ngày 20  tháng 03 năm 2026&gt;"/>
    <n v="2817400"/>
    <n v="0"/>
    <n v="225392"/>
    <n v="3042792"/>
    <s v="Giảm công nợ"/>
    <d v="2026-03-11T00:00:00"/>
    <m/>
    <n v="0"/>
    <n v="-3042792"/>
    <n v="-3042792"/>
    <n v="0"/>
    <d v="2026-03-21T00:00:00"/>
    <m/>
    <d v="2026-03-21T00:00:00"/>
    <n v="0"/>
    <m/>
    <s v=""/>
    <s v="Đã thanh toán"/>
    <d v="2026-03-21T00:00:00"/>
    <d v="2026-03-11T00:00:00"/>
    <m/>
    <m/>
    <x v="5"/>
    <x v="5"/>
    <m/>
  </r>
  <r>
    <x v="193"/>
    <x v="38"/>
    <d v="2026-03-23T00:00:00"/>
    <s v="BH23369"/>
    <d v="2026-03-23T00:00:00"/>
    <n v="21574"/>
    <s v="Bán hàng CÔNG TY CỔ PHẦN TRUNG TÂM THƯƠNG MẠI LOTTE VIỆT NAM - CHI NHÁNH TÂY HỒ theo hóa đơn 00021574"/>
    <n v="2624975"/>
    <n v="0"/>
    <n v="209998"/>
    <n v="2834973"/>
    <s v="Bán hàng"/>
    <m/>
    <m/>
    <n v="0"/>
    <n v="2834973"/>
    <n v="0"/>
    <n v="2834973"/>
    <d v="2026-03-23T00:00:00"/>
    <m/>
    <d v="2026-03-23T00:00:00"/>
    <n v="0"/>
    <m/>
    <n v="17.560887268518854"/>
    <s v="Nợ quá hạn 30 ngày"/>
    <d v="2026-03-23T00:00:00"/>
    <d v="1899-12-30T00:00:00"/>
    <m/>
    <m/>
    <x v="5"/>
    <x v="5"/>
    <m/>
  </r>
  <r>
    <x v="179"/>
    <x v="15"/>
    <d v="2026-03-23T00:00:00"/>
    <s v="MDV00196"/>
    <d v="2026-03-23T00:00:00"/>
    <n v="1533"/>
    <s v="Thu lai phi van chuyenT2.2026"/>
    <n v="3382380"/>
    <n v="0"/>
    <n v="270592"/>
    <n v="3652972"/>
    <s v="Giảm công nợ"/>
    <m/>
    <m/>
    <n v="0"/>
    <n v="-3652972"/>
    <n v="0"/>
    <n v="-3652972"/>
    <d v="2026-03-23T00:00:00"/>
    <m/>
    <d v="2026-03-23T00:00:00"/>
    <n v="0"/>
    <m/>
    <n v="17.560887268518854"/>
    <s v="Nợ quá hạn 30 ngày"/>
    <d v="2026-03-23T00:00:00"/>
    <d v="1899-12-30T00:00:00"/>
    <m/>
    <m/>
    <x v="5"/>
    <x v="5"/>
    <m/>
  </r>
  <r>
    <x v="186"/>
    <x v="35"/>
    <d v="2026-03-24T00:00:00"/>
    <s v="BH08970"/>
    <d v="2026-03-23T00:00:00"/>
    <n v="21634"/>
    <s v="TC260323-01013-00043"/>
    <n v="1551540"/>
    <n v="0"/>
    <n v="124123"/>
    <n v="1675663"/>
    <s v="Bán hàng"/>
    <m/>
    <m/>
    <n v="0"/>
    <n v="1675663"/>
    <n v="0"/>
    <n v="1675663"/>
    <d v="2026-03-23T00:00:00"/>
    <m/>
    <d v="2026-03-23T00:00:00"/>
    <n v="0"/>
    <m/>
    <n v="17.560887268518854"/>
    <s v="Nợ quá hạn 30 ngày"/>
    <d v="2026-03-23T00:00:00"/>
    <d v="1899-12-30T00:00:00"/>
    <m/>
    <m/>
    <x v="5"/>
    <x v="5"/>
    <m/>
  </r>
  <r>
    <x v="188"/>
    <x v="37"/>
    <d v="2026-03-24T00:00:00"/>
    <s v="BH08971"/>
    <d v="2026-03-23T00:00:00"/>
    <n v="21633"/>
    <s v="TC260323-01004-00136"/>
    <n v="911240"/>
    <n v="0"/>
    <n v="72899"/>
    <n v="984139"/>
    <s v="Bán hàng"/>
    <m/>
    <m/>
    <n v="0"/>
    <n v="984139"/>
    <n v="0"/>
    <n v="984139"/>
    <d v="2026-03-23T00:00:00"/>
    <m/>
    <d v="2026-03-23T00:00:00"/>
    <n v="0"/>
    <m/>
    <n v="17.560887268518854"/>
    <s v="Nợ quá hạn 30 ngày"/>
    <d v="2026-03-23T00:00:00"/>
    <d v="1899-12-30T00:00:00"/>
    <m/>
    <m/>
    <x v="5"/>
    <x v="5"/>
    <m/>
  </r>
  <r>
    <x v="212"/>
    <x v="155"/>
    <d v="2026-03-24T00:00:00"/>
    <s v="BH09002"/>
    <d v="2026-03-24T00:00:00"/>
    <n v="21675"/>
    <s v="260323-01005-00240"/>
    <n v="595330"/>
    <n v="0"/>
    <n v="47626"/>
    <n v="642956"/>
    <s v="Bán hàng"/>
    <m/>
    <m/>
    <n v="0"/>
    <n v="642956"/>
    <n v="0"/>
    <n v="642956"/>
    <d v="2026-03-24T00:00:00"/>
    <m/>
    <d v="2026-03-24T00:00:00"/>
    <n v="0"/>
    <m/>
    <n v="16.560887268518854"/>
    <s v="Nợ quá hạn 30 ngày"/>
    <d v="2026-03-24T00:00:00"/>
    <d v="1899-12-30T00:00:00"/>
    <m/>
    <m/>
    <x v="5"/>
    <x v="5"/>
    <m/>
  </r>
  <r>
    <x v="196"/>
    <x v="40"/>
    <d v="2026-03-25T00:00:00"/>
    <s v="BH09047"/>
    <d v="2026-03-25T00:00:00"/>
    <n v="22729"/>
    <s v="260323-01012-00082"/>
    <n v="1506570"/>
    <n v="0"/>
    <n v="120526"/>
    <n v="1627096"/>
    <s v="Bán hàng"/>
    <m/>
    <m/>
    <n v="0"/>
    <n v="1627096"/>
    <n v="0"/>
    <n v="1627096"/>
    <d v="2026-03-25T00:00:00"/>
    <m/>
    <d v="2026-03-25T00:00:00"/>
    <n v="0"/>
    <m/>
    <n v="15.560887268518854"/>
    <s v="Nợ quá hạn 30 ngày"/>
    <d v="2026-03-25T00:00:00"/>
    <d v="1899-12-30T00:00:00"/>
    <m/>
    <m/>
    <x v="5"/>
    <x v="5"/>
    <m/>
  </r>
  <r>
    <x v="196"/>
    <x v="40"/>
    <d v="2026-03-25T00:00:00"/>
    <s v="BH09048"/>
    <d v="2026-03-25T00:00:00"/>
    <n v="22730"/>
    <s v="260323-01012-00331"/>
    <n v="1190660"/>
    <n v="0"/>
    <n v="95253"/>
    <n v="1285913"/>
    <s v="Bán hàng"/>
    <m/>
    <m/>
    <n v="0"/>
    <n v="1285913"/>
    <n v="0"/>
    <n v="1285913"/>
    <d v="2026-03-25T00:00:00"/>
    <m/>
    <d v="2026-03-25T00:00:00"/>
    <n v="0"/>
    <m/>
    <n v="15.560887268518854"/>
    <s v="Nợ quá hạn 30 ngày"/>
    <d v="2026-03-25T00:00:00"/>
    <d v="1899-12-30T00:00:00"/>
    <m/>
    <m/>
    <x v="5"/>
    <x v="5"/>
    <m/>
  </r>
  <r>
    <x v="190"/>
    <x v="33"/>
    <d v="2026-03-26T00:00:00"/>
    <s v="BH09080"/>
    <d v="2026-03-25T00:00:00"/>
    <n v="22767"/>
    <s v="TC260325-01009-00042"/>
    <n v="4828380"/>
    <n v="0"/>
    <n v="386270"/>
    <n v="5214650"/>
    <s v="Bán hàng"/>
    <m/>
    <m/>
    <n v="0"/>
    <n v="5214650"/>
    <n v="0"/>
    <n v="5214650"/>
    <d v="2026-03-25T00:00:00"/>
    <m/>
    <d v="2026-03-25T00:00:00"/>
    <n v="0"/>
    <m/>
    <n v="15.560887268518854"/>
    <s v="Nợ quá hạn 30 ngày"/>
    <d v="2026-03-25T00:00:00"/>
    <d v="1899-12-30T00:00:00"/>
    <m/>
    <m/>
    <x v="5"/>
    <x v="5"/>
    <m/>
  </r>
  <r>
    <x v="201"/>
    <x v="14"/>
    <d v="2026-03-26T00:00:00"/>
    <s v="BH09081"/>
    <d v="2026-03-25T00:00:00"/>
    <n v="22768"/>
    <s v="TC260325-01011-00024"/>
    <n v="1190660"/>
    <n v="0"/>
    <n v="95253"/>
    <n v="1285913"/>
    <s v="Bán hàng"/>
    <m/>
    <m/>
    <n v="0"/>
    <n v="1285913"/>
    <n v="0"/>
    <n v="1285913"/>
    <d v="2026-03-25T00:00:00"/>
    <m/>
    <d v="2026-03-25T00:00:00"/>
    <n v="0"/>
    <m/>
    <n v="15.560887268518854"/>
    <s v="Nợ quá hạn 30 ngày"/>
    <d v="2026-03-25T00:00:00"/>
    <d v="1899-12-30T00:00:00"/>
    <m/>
    <m/>
    <x v="5"/>
    <x v="5"/>
    <m/>
  </r>
  <r>
    <x v="193"/>
    <x v="38"/>
    <d v="2026-03-26T00:00:00"/>
    <s v="BH24051"/>
    <d v="2026-03-26T00:00:00"/>
    <n v="22804"/>
    <s v="Bán hàng CÔNG TY CỔ PHẦN TRUNG TÂM THƯƠNG MẠI LOTTE VIỆT NAM - CHI NHÁNH TÂY HỒ theo hóa đơn 00022804"/>
    <n v="1073435"/>
    <n v="0"/>
    <n v="85875"/>
    <n v="1159310"/>
    <s v="Bán hàng"/>
    <m/>
    <m/>
    <n v="0"/>
    <n v="1159310"/>
    <n v="0"/>
    <n v="1159310"/>
    <d v="2026-03-26T00:00:00"/>
    <m/>
    <d v="2026-03-26T00:00:00"/>
    <n v="0"/>
    <m/>
    <n v="14.560887268518854"/>
    <s v="Nợ quá hạn 30 ngày"/>
    <d v="2026-03-26T00:00:00"/>
    <d v="1899-12-30T00:00:00"/>
    <m/>
    <m/>
    <x v="5"/>
    <x v="5"/>
    <m/>
  </r>
  <r>
    <x v="177"/>
    <x v="157"/>
    <d v="2026-03-26T00:00:00"/>
    <s v="BH24059"/>
    <d v="2026-03-30T00:00:00"/>
    <n v="23179"/>
    <s v="Bán hàng CÔNG TY CỔ PHẦN TRUNG TÂM THƯƠNG MẠI LOTTE VIỆT NAM - CHI NHÁNH BA ĐÌNH theo hóa đơn 00022931"/>
    <n v="1529055"/>
    <n v="0"/>
    <n v="122324"/>
    <n v="1651379"/>
    <s v="Bán hàng"/>
    <m/>
    <m/>
    <n v="0"/>
    <n v="1651379"/>
    <n v="0"/>
    <n v="1651379"/>
    <d v="2026-03-30T00:00:00"/>
    <m/>
    <d v="2026-03-30T00:00:00"/>
    <n v="0"/>
    <m/>
    <n v="10.560887268518854"/>
    <s v="Nợ quá hạn 30 ngày"/>
    <d v="2026-03-30T00:00:00"/>
    <d v="1899-12-30T00:00:00"/>
    <m/>
    <m/>
    <x v="5"/>
    <x v="5"/>
    <m/>
  </r>
  <r>
    <x v="195"/>
    <x v="156"/>
    <d v="2026-03-27T00:00:00"/>
    <s v="BH09313"/>
    <d v="2026-03-27T00:00:00"/>
    <n v="23070"/>
    <s v="260326-01003-00028"/>
    <n v="1072050"/>
    <n v="0"/>
    <n v="85764"/>
    <n v="1157814"/>
    <s v="Bán hàng"/>
    <m/>
    <m/>
    <n v="0"/>
    <n v="1157814"/>
    <n v="0"/>
    <n v="1157814"/>
    <d v="2026-03-27T00:00:00"/>
    <m/>
    <d v="2026-03-27T00:00:00"/>
    <n v="0"/>
    <m/>
    <n v="13.560887268518854"/>
    <s v="Nợ quá hạn 30 ngày"/>
    <d v="2026-03-27T00:00:00"/>
    <d v="1899-12-30T00:00:00"/>
    <m/>
    <m/>
    <x v="5"/>
    <x v="5"/>
    <m/>
  </r>
  <r>
    <x v="179"/>
    <x v="15"/>
    <d v="2026-03-27T00:00:00"/>
    <s v="BH09317"/>
    <d v="2026-03-27T00:00:00"/>
    <n v="23065"/>
    <s v="260325-01001-00232 - LOTTE NAM SÀI GÒN"/>
    <n v="3811480"/>
    <n v="0"/>
    <n v="304918"/>
    <n v="4116398"/>
    <s v="Bán hàng"/>
    <m/>
    <m/>
    <n v="0"/>
    <n v="4116398"/>
    <n v="0"/>
    <n v="4116398"/>
    <d v="2026-03-27T00:00:00"/>
    <m/>
    <d v="2026-03-27T00:00:00"/>
    <n v="0"/>
    <m/>
    <n v="13.560887268518854"/>
    <s v="Nợ quá hạn 30 ngày"/>
    <d v="2026-03-27T00:00:00"/>
    <d v="1899-12-30T00:00:00"/>
    <m/>
    <m/>
    <x v="5"/>
    <x v="5"/>
    <m/>
  </r>
  <r>
    <x v="179"/>
    <x v="15"/>
    <d v="2026-03-27T00:00:00"/>
    <s v="BH09318"/>
    <d v="2026-03-27T00:00:00"/>
    <n v="23066"/>
    <s v="260325-01001-00046 - LOTTE NAM SÀI GÒN"/>
    <n v="3218920"/>
    <n v="0"/>
    <n v="257514"/>
    <n v="3476434"/>
    <s v="Bán hàng"/>
    <m/>
    <m/>
    <n v="0"/>
    <n v="3476434"/>
    <n v="0"/>
    <n v="3476434"/>
    <d v="2026-03-27T00:00:00"/>
    <m/>
    <d v="2026-03-27T00:00:00"/>
    <n v="0"/>
    <m/>
    <n v="13.560887268518854"/>
    <s v="Nợ quá hạn 30 ngày"/>
    <d v="2026-03-27T00:00:00"/>
    <d v="1899-12-30T00:00:00"/>
    <m/>
    <m/>
    <x v="5"/>
    <x v="5"/>
    <m/>
  </r>
  <r>
    <x v="203"/>
    <x v="177"/>
    <d v="2026-03-27T00:00:00"/>
    <s v="BH09337"/>
    <d v="2026-03-27T00:00:00"/>
    <n v="23075"/>
    <s v="260326-01002-00176"/>
    <n v="1190660"/>
    <n v="0"/>
    <n v="95253"/>
    <n v="1285913"/>
    <s v="Bán hàng"/>
    <m/>
    <m/>
    <n v="0"/>
    <n v="1285913"/>
    <n v="0"/>
    <n v="1285913"/>
    <d v="2026-03-27T00:00:00"/>
    <m/>
    <d v="2026-03-27T00:00:00"/>
    <n v="0"/>
    <m/>
    <n v="13.560887268518854"/>
    <s v="Nợ quá hạn 30 ngày"/>
    <d v="2026-03-27T00:00:00"/>
    <d v="1899-12-30T00:00:00"/>
    <m/>
    <m/>
    <x v="5"/>
    <x v="5"/>
    <m/>
  </r>
  <r>
    <x v="188"/>
    <x v="37"/>
    <d v="2026-03-28T00:00:00"/>
    <s v="SG/HT32600683"/>
    <d v="2026-03-28T00:00:00"/>
    <n v="529"/>
    <s v="Điều chỉnh giảm số lượng do khách hàng trả hàng theo phiếu 2603140100410018"/>
    <n v="106750"/>
    <n v="0"/>
    <n v="8540"/>
    <n v="115290"/>
    <s v="Hàng trả"/>
    <d v="2026-03-31T00:00:00"/>
    <m/>
    <n v="0"/>
    <n v="-115290"/>
    <n v="-115290"/>
    <n v="0"/>
    <d v="2026-03-28T00:00:00"/>
    <m/>
    <d v="2026-03-28T00:00:00"/>
    <n v="0"/>
    <m/>
    <s v=""/>
    <s v="Đã thanh toán"/>
    <d v="2026-03-28T00:00:00"/>
    <d v="2026-03-31T00:00:00"/>
    <m/>
    <m/>
    <x v="5"/>
    <x v="5"/>
    <m/>
  </r>
  <r>
    <x v="188"/>
    <x v="37"/>
    <d v="2026-03-28T00:00:00"/>
    <s v="SG/HT32600684"/>
    <d v="2026-03-28T00:00:00"/>
    <n v="530"/>
    <s v="Điều chỉnh giảm số lượng do khách hàng trả hàng theo phiếu 2603140100410018"/>
    <n v="238132"/>
    <n v="0"/>
    <n v="19051"/>
    <n v="257183"/>
    <s v="Hàng trả"/>
    <d v="2026-03-31T00:00:00"/>
    <m/>
    <n v="0"/>
    <n v="-257183"/>
    <n v="-257183"/>
    <n v="0"/>
    <d v="2026-03-28T00:00:00"/>
    <m/>
    <d v="2026-03-28T00:00:00"/>
    <n v="0"/>
    <m/>
    <s v=""/>
    <s v="Đã thanh toán"/>
    <d v="2026-03-28T00:00:00"/>
    <d v="2026-03-31T00:00:00"/>
    <m/>
    <m/>
    <x v="5"/>
    <x v="5"/>
    <m/>
  </r>
  <r>
    <x v="196"/>
    <x v="40"/>
    <d v="2026-03-28T00:00:00"/>
    <s v="SG/HT32600685"/>
    <d v="2026-03-28T00:00:00"/>
    <n v="531"/>
    <s v="Điều chỉnh giảm số lượng do khách hàng trả hàng theo phiếu 2603160101210251"/>
    <n v="2013305"/>
    <n v="0"/>
    <n v="161064"/>
    <n v="2174369"/>
    <s v="Hàng trả"/>
    <d v="2026-03-31T00:00:00"/>
    <m/>
    <n v="0"/>
    <n v="-2174369"/>
    <n v="-2174369"/>
    <n v="0"/>
    <d v="2026-03-28T00:00:00"/>
    <m/>
    <d v="2026-03-28T00:00:00"/>
    <n v="0"/>
    <m/>
    <s v=""/>
    <s v="Đã thanh toán"/>
    <d v="2026-03-28T00:00:00"/>
    <d v="2026-03-31T00:00:00"/>
    <m/>
    <m/>
    <x v="5"/>
    <x v="5"/>
    <m/>
  </r>
  <r>
    <x v="196"/>
    <x v="40"/>
    <d v="2026-03-28T00:00:00"/>
    <s v="SG/HT32600686"/>
    <d v="2026-03-28T00:00:00"/>
    <n v="532"/>
    <s v="Điều chỉnh giảm số lượng do khách hàng trả hàng theo phiếu 2603230101210186"/>
    <n v="2013305"/>
    <n v="0"/>
    <n v="161064"/>
    <n v="2174369"/>
    <s v="Hàng trả"/>
    <d v="2026-03-31T00:00:00"/>
    <m/>
    <n v="0"/>
    <n v="-2174369"/>
    <n v="-2174369"/>
    <n v="0"/>
    <d v="2026-03-28T00:00:00"/>
    <m/>
    <d v="2026-03-28T00:00:00"/>
    <n v="0"/>
    <m/>
    <s v=""/>
    <s v="Đã thanh toán"/>
    <d v="2026-03-28T00:00:00"/>
    <d v="2026-03-31T00:00:00"/>
    <m/>
    <m/>
    <x v="5"/>
    <x v="5"/>
    <m/>
  </r>
  <r>
    <x v="179"/>
    <x v="15"/>
    <d v="2026-03-28T00:00:00"/>
    <s v="SG/HT32600687"/>
    <d v="2026-03-28T00:00:00"/>
    <n v="533"/>
    <s v="LOTTEMART PHÚ THỌ - Điều chỉnh giảm số lượng do khách hàng trả hàng theo phiếu 2603270100210054"/>
    <n v="559734"/>
    <n v="0"/>
    <n v="44779"/>
    <n v="604513"/>
    <s v="Hàng trả"/>
    <m/>
    <m/>
    <n v="0"/>
    <n v="-604513"/>
    <n v="0"/>
    <n v="-604513"/>
    <d v="2026-03-28T00:00:00"/>
    <m/>
    <d v="2026-03-28T00:00:00"/>
    <n v="0"/>
    <m/>
    <n v="12.560887268518854"/>
    <s v="Nợ quá hạn 30 ngày"/>
    <d v="2026-03-28T00:00:00"/>
    <d v="1899-12-30T00:00:00"/>
    <m/>
    <m/>
    <x v="5"/>
    <x v="5"/>
    <m/>
  </r>
  <r>
    <x v="179"/>
    <x v="15"/>
    <d v="2026-03-28T00:00:00"/>
    <s v="SG/HT32600688"/>
    <d v="2026-03-28T00:00:00"/>
    <n v="534"/>
    <s v="LOTTE NAM SÀI GÒN - Điều chỉnh giảm số lượng do khách hàng trả hàng theo phiếu 2603250100110385"/>
    <n v="4187510"/>
    <n v="0"/>
    <n v="335001"/>
    <n v="4522511"/>
    <s v="Hàng trả"/>
    <d v="2026-03-31T00:00:00"/>
    <m/>
    <n v="0"/>
    <n v="-4522511"/>
    <n v="-4522511"/>
    <n v="0"/>
    <d v="2026-03-28T00:00:00"/>
    <m/>
    <d v="2026-03-28T00:00:00"/>
    <n v="0"/>
    <m/>
    <s v=""/>
    <s v="Đã thanh toán"/>
    <d v="2026-03-28T00:00:00"/>
    <d v="2026-03-31T00:00:00"/>
    <m/>
    <m/>
    <x v="5"/>
    <x v="5"/>
    <m/>
  </r>
  <r>
    <x v="201"/>
    <x v="14"/>
    <d v="2026-03-28T00:00:00"/>
    <s v="SG/HT32600689"/>
    <d v="2026-03-28T00:00:00"/>
    <n v="528"/>
    <s v="Điều chỉnh giảm số lượng do khách hàng trả hàng theo phiếu 2603090101110092"/>
    <n v="341182"/>
    <n v="0"/>
    <n v="27294"/>
    <n v="368476"/>
    <s v="Hàng trả"/>
    <d v="2026-03-11T00:00:00"/>
    <m/>
    <n v="0"/>
    <n v="-368476"/>
    <n v="-368476"/>
    <n v="0"/>
    <d v="2026-03-28T00:00:00"/>
    <m/>
    <d v="2026-03-28T00:00:00"/>
    <n v="0"/>
    <m/>
    <s v=""/>
    <s v="Đã thanh toán"/>
    <d v="2026-03-28T00:00:00"/>
    <d v="2026-03-11T00:00:00"/>
    <m/>
    <m/>
    <x v="5"/>
    <x v="5"/>
    <m/>
  </r>
  <r>
    <x v="177"/>
    <x v="157"/>
    <d v="2026-03-30T00:00:00"/>
    <s v="BH24375"/>
    <d v="2026-03-30T00:00:00"/>
    <n v="23165"/>
    <s v="Bán hàng CÔNG TY CỔ PHẦN TRUNG TÂM THƯƠNG MẠI LOTTE VIỆT NAM - CHI NHÁNH BA ĐÌNH theo hóa đơn 00023165"/>
    <n v="1073435"/>
    <n v="0"/>
    <n v="85875"/>
    <n v="1159310"/>
    <s v="Bán hàng"/>
    <m/>
    <m/>
    <n v="0"/>
    <n v="1159310"/>
    <n v="0"/>
    <n v="1159310"/>
    <d v="2026-03-30T00:00:00"/>
    <m/>
    <d v="2026-03-30T00:00:00"/>
    <n v="0"/>
    <m/>
    <n v="10.560887268518854"/>
    <s v="Nợ quá hạn 30 ngày"/>
    <d v="2026-03-30T00:00:00"/>
    <d v="1899-12-30T00:00:00"/>
    <m/>
    <m/>
    <x v="5"/>
    <x v="5"/>
    <m/>
  </r>
  <r>
    <x v="203"/>
    <x v="177"/>
    <d v="2026-03-31T00:00:00"/>
    <s v="BH09623"/>
    <d v="2026-03-31T00:00:00"/>
    <n v="23234"/>
    <s v="260330-01002-00019"/>
    <n v="1073435"/>
    <n v="0"/>
    <n v="85875"/>
    <n v="1159310"/>
    <s v="Bán hàng"/>
    <m/>
    <m/>
    <n v="0"/>
    <n v="1159310"/>
    <n v="0"/>
    <n v="1159310"/>
    <d v="2026-03-31T00:00:00"/>
    <m/>
    <d v="2026-03-31T00:00:00"/>
    <n v="0"/>
    <m/>
    <n v="9.5608872685188544"/>
    <s v="Nợ quá hạn 30 ngày"/>
    <d v="2026-03-31T00:00:00"/>
    <d v="1899-12-30T00:00:00"/>
    <m/>
    <m/>
    <x v="5"/>
    <x v="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29" firstHeaderRow="1" firstDataRow="1" firstDataCol="2"/>
  <pivotFields count="32">
    <pivotField compact="0" outline="0" showAll="0" defaultSubtotal="0">
      <items count="559">
        <item m="1" x="554"/>
        <item m="1" x="551"/>
        <item m="1" x="552"/>
        <item m="1" x="557"/>
        <item m="1" x="555"/>
        <item m="1" x="556"/>
        <item m="1" x="553"/>
        <item m="1" x="558"/>
        <item m="1" x="550"/>
        <item m="1" x="414"/>
        <item m="1" x="415"/>
        <item m="1" x="408"/>
        <item m="1" x="410"/>
        <item m="1" x="412"/>
        <item m="1" x="413"/>
        <item m="1" x="421"/>
        <item m="1" x="411"/>
        <item m="1" x="409"/>
        <item m="1" x="416"/>
        <item m="1" x="420"/>
        <item m="1" x="407"/>
        <item m="1" x="419"/>
        <item m="1" x="418"/>
        <item m="1" x="417"/>
        <item x="15"/>
        <item x="36"/>
        <item x="35"/>
        <item x="33"/>
        <item x="156"/>
        <item x="37"/>
        <item x="155"/>
        <item x="157"/>
        <item x="38"/>
        <item x="14"/>
        <item x="40"/>
        <item x="34"/>
        <item x="39"/>
        <item x="8"/>
        <item x="9"/>
        <item x="10"/>
        <item x="12"/>
        <item x="13"/>
        <item x="11"/>
        <item x="6"/>
        <item x="3"/>
        <item x="4"/>
        <item x="5"/>
        <item x="7"/>
        <item m="1" x="393"/>
        <item m="1" x="396"/>
        <item m="1" x="533"/>
        <item m="1" x="467"/>
        <item m="1" x="453"/>
        <item m="1" x="519"/>
        <item m="1" x="432"/>
        <item m="1" x="529"/>
        <item m="1" x="455"/>
        <item m="1" x="523"/>
        <item m="1" x="547"/>
        <item m="1" x="468"/>
        <item m="1" x="539"/>
        <item m="1" x="431"/>
        <item m="1" x="434"/>
        <item m="1" x="446"/>
        <item m="1" x="435"/>
        <item m="1" x="510"/>
        <item m="1" x="492"/>
        <item m="1" x="473"/>
        <item m="1" x="474"/>
        <item m="1" x="502"/>
        <item m="1" x="428"/>
        <item m="1" x="520"/>
        <item m="1" x="497"/>
        <item m="1" x="496"/>
        <item m="1" x="491"/>
        <item m="1" x="454"/>
        <item m="1" x="499"/>
        <item m="1" x="466"/>
        <item m="1" x="451"/>
        <item m="1" x="458"/>
        <item m="1" x="456"/>
        <item m="1" x="506"/>
        <item m="1" x="439"/>
        <item m="1" x="509"/>
        <item m="1" x="507"/>
        <item m="1" x="447"/>
        <item m="1" x="472"/>
        <item m="1" x="483"/>
        <item m="1" x="445"/>
        <item m="1" x="517"/>
        <item m="1" x="482"/>
        <item m="1" x="515"/>
        <item m="1" x="500"/>
        <item m="1" x="452"/>
        <item m="1" x="528"/>
        <item m="1" x="527"/>
        <item m="1" x="476"/>
        <item m="1" x="521"/>
        <item m="1" x="531"/>
        <item m="1" x="486"/>
        <item m="1" x="450"/>
        <item m="1" x="469"/>
        <item m="1" x="441"/>
        <item m="1" x="448"/>
        <item m="1" x="449"/>
        <item m="1" x="508"/>
        <item m="1" x="437"/>
        <item m="1" x="433"/>
        <item m="1" x="487"/>
        <item m="1" x="484"/>
        <item m="1" x="465"/>
        <item m="1" x="459"/>
        <item m="1" x="470"/>
        <item m="1" x="526"/>
        <item m="1" x="538"/>
        <item m="1" x="442"/>
        <item m="1" x="501"/>
        <item m="1" x="504"/>
        <item m="1" x="493"/>
        <item m="1" x="505"/>
        <item m="1" x="430"/>
        <item m="1" x="480"/>
        <item m="1" x="479"/>
        <item m="1" x="512"/>
        <item m="1" x="477"/>
        <item m="1" x="478"/>
        <item m="1" x="513"/>
        <item m="1" x="457"/>
        <item m="1" x="475"/>
        <item m="1" x="444"/>
        <item m="1" x="436"/>
        <item m="1" x="503"/>
        <item m="1" x="440"/>
        <item m="1" x="438"/>
        <item m="1" x="516"/>
        <item m="1" x="525"/>
        <item m="1" x="540"/>
        <item m="1" x="460"/>
        <item m="1" x="427"/>
        <item m="1" x="530"/>
        <item m="1" x="537"/>
        <item m="1" x="489"/>
        <item m="1" x="471"/>
        <item m="1" x="546"/>
        <item m="1" x="429"/>
        <item m="1" x="514"/>
        <item m="1" x="542"/>
        <item m="1" x="462"/>
        <item m="1" x="422"/>
        <item x="17"/>
        <item x="164"/>
        <item x="172"/>
        <item x="16"/>
        <item x="18"/>
        <item x="110"/>
        <item x="53"/>
        <item x="54"/>
        <item x="158"/>
        <item x="55"/>
        <item x="22"/>
        <item x="25"/>
        <item x="159"/>
        <item x="24"/>
        <item x="23"/>
        <item x="1"/>
        <item x="2"/>
        <item x="0"/>
        <item x="19"/>
        <item x="20"/>
        <item x="162"/>
        <item x="21"/>
        <item m="1" x="532"/>
        <item m="1" x="518"/>
        <item m="1" x="494"/>
        <item m="1" x="543"/>
        <item m="1" x="524"/>
        <item m="1" x="548"/>
        <item x="32"/>
        <item x="56"/>
        <item m="1" x="394"/>
        <item m="1" x="395"/>
        <item m="1" x="397"/>
        <item m="1" x="398"/>
        <item m="1" x="423"/>
        <item x="111"/>
        <item x="65"/>
        <item x="67"/>
        <item x="112"/>
        <item x="62"/>
        <item x="61"/>
        <item x="60"/>
        <item m="1" x="424"/>
        <item m="1" x="425"/>
        <item m="1" x="426"/>
        <item m="1" x="443"/>
        <item m="1" x="461"/>
        <item m="1" x="463"/>
        <item m="1" x="464"/>
        <item m="1" x="481"/>
        <item m="1" x="485"/>
        <item m="1" x="488"/>
        <item m="1" x="490"/>
        <item m="1" x="495"/>
        <item m="1" x="498"/>
        <item m="1" x="511"/>
        <item m="1" x="522"/>
        <item m="1" x="534"/>
        <item m="1" x="535"/>
        <item m="1" x="536"/>
        <item m="1" x="541"/>
        <item m="1" x="544"/>
        <item m="1" x="545"/>
        <item m="1" x="549"/>
        <item m="1" x="399"/>
        <item x="26"/>
        <item x="27"/>
        <item x="28"/>
        <item x="29"/>
        <item x="30"/>
        <item x="31"/>
        <item x="137"/>
        <item x="160"/>
        <item x="161"/>
        <item x="113"/>
        <item x="41"/>
        <item x="42"/>
        <item x="43"/>
        <item x="44"/>
        <item x="45"/>
        <item x="46"/>
        <item x="47"/>
        <item x="48"/>
        <item x="49"/>
        <item x="50"/>
        <item x="51"/>
        <item x="52"/>
        <item m="1" x="400"/>
        <item m="1" x="401"/>
        <item m="1" x="402"/>
        <item m="1" x="403"/>
        <item x="240"/>
        <item m="1" x="404"/>
        <item x="57"/>
        <item x="58"/>
        <item x="59"/>
        <item m="1" x="405"/>
        <item x="63"/>
        <item x="64"/>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m="1" x="406"/>
        <item x="114"/>
        <item x="115"/>
        <item x="116"/>
        <item x="117"/>
        <item x="118"/>
        <item x="119"/>
        <item x="120"/>
        <item x="121"/>
        <item x="122"/>
        <item x="123"/>
        <item x="124"/>
        <item x="125"/>
        <item x="126"/>
        <item x="127"/>
        <item x="128"/>
        <item x="129"/>
        <item x="130"/>
        <item x="131"/>
        <item x="132"/>
        <item x="133"/>
        <item x="134"/>
        <item x="135"/>
        <item x="136"/>
        <item x="138"/>
        <item x="139"/>
        <item x="140"/>
        <item x="141"/>
        <item x="142"/>
        <item x="143"/>
        <item x="144"/>
        <item x="145"/>
        <item x="146"/>
        <item x="147"/>
        <item x="148"/>
        <item x="149"/>
        <item x="150"/>
        <item x="151"/>
        <item x="152"/>
        <item x="153"/>
        <item x="154"/>
        <item x="163"/>
        <item x="165"/>
        <item x="166"/>
        <item x="167"/>
        <item x="168"/>
        <item x="169"/>
        <item x="170"/>
        <item x="171"/>
        <item x="173"/>
        <item x="174"/>
        <item x="175"/>
        <item x="176"/>
        <item x="177"/>
        <item x="178"/>
        <item x="179"/>
        <item x="180"/>
        <item x="181"/>
        <item x="182"/>
        <item x="183"/>
        <item x="184"/>
        <item x="185"/>
        <item x="204"/>
        <item x="194"/>
        <item x="205"/>
        <item x="186"/>
        <item x="187"/>
        <item x="188"/>
        <item x="189"/>
        <item x="190"/>
        <item x="191"/>
        <item x="192"/>
        <item x="193"/>
        <item x="195"/>
        <item x="196"/>
        <item x="197"/>
        <item x="198"/>
        <item x="199"/>
        <item x="200"/>
        <item x="201"/>
        <item x="202"/>
        <item x="203"/>
        <item x="208"/>
        <item x="210"/>
        <item x="211"/>
        <item x="212"/>
        <item x="213"/>
        <item x="214"/>
        <item x="215"/>
        <item x="381"/>
        <item x="206"/>
        <item x="207"/>
        <item x="216"/>
        <item x="217"/>
        <item x="218"/>
        <item x="219"/>
        <item x="220"/>
        <item x="221"/>
        <item x="222"/>
        <item x="223"/>
        <item x="224"/>
        <item x="225"/>
        <item x="226"/>
        <item x="227"/>
        <item x="228"/>
        <item x="229"/>
        <item x="230"/>
        <item x="231"/>
        <item x="232"/>
        <item x="233"/>
        <item x="234"/>
        <item x="235"/>
        <item x="236"/>
        <item x="237"/>
        <item x="238"/>
        <item x="239"/>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2"/>
        <item x="383"/>
        <item x="384"/>
        <item x="385"/>
        <item x="386"/>
        <item x="387"/>
        <item x="388"/>
        <item x="209"/>
        <item x="389"/>
        <item x="390"/>
        <item x="391"/>
        <item x="392"/>
      </items>
    </pivotField>
    <pivotField compact="0" outline="0" showAll="0" defaultSubtotal="0">
      <items count="595">
        <item m="1" x="589"/>
        <item m="1" x="593"/>
        <item m="1" x="591"/>
        <item m="1" x="594"/>
        <item m="1" x="592"/>
        <item m="1" x="590"/>
        <item m="1" x="435"/>
        <item m="1" x="250"/>
        <item m="1" x="251"/>
        <item m="1" x="244"/>
        <item m="1" x="246"/>
        <item m="1" x="248"/>
        <item m="1" x="249"/>
        <item m="1" x="257"/>
        <item m="1" x="247"/>
        <item m="1" x="245"/>
        <item m="1" x="252"/>
        <item m="1" x="256"/>
        <item m="1" x="243"/>
        <item m="1" x="255"/>
        <item m="1" x="254"/>
        <item m="1" x="253"/>
        <item x="15"/>
        <item x="36"/>
        <item x="35"/>
        <item x="33"/>
        <item x="156"/>
        <item x="37"/>
        <item x="155"/>
        <item x="157"/>
        <item x="38"/>
        <item x="14"/>
        <item x="40"/>
        <item x="34"/>
        <item x="39"/>
        <item x="8"/>
        <item x="9"/>
        <item x="10"/>
        <item x="12"/>
        <item x="13"/>
        <item x="11"/>
        <item x="6"/>
        <item x="3"/>
        <item x="4"/>
        <item x="5"/>
        <item x="7"/>
        <item m="1" x="233"/>
        <item m="1" x="236"/>
        <item m="1" x="366"/>
        <item m="1" x="300"/>
        <item m="1" x="286"/>
        <item m="1" x="352"/>
        <item m="1" x="265"/>
        <item m="1" x="362"/>
        <item m="1" x="288"/>
        <item m="1" x="356"/>
        <item m="1" x="381"/>
        <item m="1" x="301"/>
        <item m="1" x="372"/>
        <item m="1" x="264"/>
        <item m="1" x="267"/>
        <item m="1" x="279"/>
        <item m="1" x="268"/>
        <item m="1" x="343"/>
        <item m="1" x="382"/>
        <item m="1" x="325"/>
        <item m="1" x="306"/>
        <item m="1" x="307"/>
        <item m="1" x="335"/>
        <item m="1" x="261"/>
        <item m="1" x="353"/>
        <item m="1" x="330"/>
        <item m="1" x="329"/>
        <item m="1" x="324"/>
        <item m="1" x="287"/>
        <item m="1" x="332"/>
        <item m="1" x="299"/>
        <item m="1" x="284"/>
        <item m="1" x="291"/>
        <item m="1" x="289"/>
        <item m="1" x="339"/>
        <item m="1" x="272"/>
        <item m="1" x="342"/>
        <item m="1" x="340"/>
        <item m="1" x="280"/>
        <item m="1" x="305"/>
        <item m="1" x="316"/>
        <item m="1" x="278"/>
        <item m="1" x="350"/>
        <item m="1" x="315"/>
        <item m="1" x="348"/>
        <item m="1" x="333"/>
        <item m="1" x="285"/>
        <item m="1" x="361"/>
        <item m="1" x="360"/>
        <item m="1" x="309"/>
        <item m="1" x="354"/>
        <item m="1" x="364"/>
        <item m="1" x="319"/>
        <item m="1" x="283"/>
        <item m="1" x="302"/>
        <item m="1" x="274"/>
        <item m="1" x="281"/>
        <item m="1" x="282"/>
        <item m="1" x="341"/>
        <item m="1" x="270"/>
        <item m="1" x="266"/>
        <item m="1" x="320"/>
        <item m="1" x="317"/>
        <item m="1" x="298"/>
        <item m="1" x="292"/>
        <item m="1" x="303"/>
        <item m="1" x="359"/>
        <item m="1" x="371"/>
        <item m="1" x="275"/>
        <item m="1" x="334"/>
        <item m="1" x="337"/>
        <item m="1" x="326"/>
        <item m="1" x="338"/>
        <item m="1" x="263"/>
        <item m="1" x="313"/>
        <item m="1" x="312"/>
        <item m="1" x="345"/>
        <item m="1" x="310"/>
        <item m="1" x="311"/>
        <item m="1" x="378"/>
        <item m="1" x="290"/>
        <item m="1" x="308"/>
        <item m="1" x="277"/>
        <item m="1" x="269"/>
        <item m="1" x="336"/>
        <item m="1" x="273"/>
        <item m="1" x="271"/>
        <item m="1" x="349"/>
        <item m="1" x="358"/>
        <item m="1" x="373"/>
        <item m="1" x="383"/>
        <item m="1" x="293"/>
        <item m="1" x="260"/>
        <item m="1" x="363"/>
        <item m="1" x="370"/>
        <item m="1" x="322"/>
        <item m="1" x="304"/>
        <item m="1" x="380"/>
        <item m="1" x="262"/>
        <item m="1" x="347"/>
        <item m="1" x="375"/>
        <item m="1" x="295"/>
        <item m="1" x="258"/>
        <item x="17"/>
        <item x="165"/>
        <item x="168"/>
        <item x="16"/>
        <item x="18"/>
        <item x="110"/>
        <item x="53"/>
        <item x="54"/>
        <item x="158"/>
        <item x="55"/>
        <item x="22"/>
        <item x="25"/>
        <item x="159"/>
        <item x="24"/>
        <item x="23"/>
        <item x="1"/>
        <item x="2"/>
        <item x="0"/>
        <item x="19"/>
        <item x="20"/>
        <item x="162"/>
        <item x="21"/>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x="32"/>
        <item x="56"/>
        <item m="1" x="436"/>
        <item m="1" x="234"/>
        <item m="1" x="235"/>
        <item m="1" x="237"/>
        <item x="177"/>
        <item x="217"/>
        <item x="111"/>
        <item x="65"/>
        <item x="67"/>
        <item x="112"/>
        <item x="62"/>
        <item x="61"/>
        <item x="60"/>
        <item m="1" x="259"/>
        <item x="218"/>
        <item x="220"/>
        <item m="1" x="276"/>
        <item m="1" x="294"/>
        <item m="1" x="296"/>
        <item m="1" x="297"/>
        <item m="1" x="314"/>
        <item m="1" x="318"/>
        <item m="1" x="321"/>
        <item m="1" x="323"/>
        <item m="1" x="327"/>
        <item m="1" x="328"/>
        <item m="1" x="331"/>
        <item m="1" x="344"/>
        <item m="1" x="346"/>
        <item m="1" x="351"/>
        <item m="1" x="355"/>
        <item m="1" x="357"/>
        <item m="1" x="365"/>
        <item m="1" x="367"/>
        <item m="1" x="368"/>
        <item m="1" x="369"/>
        <item m="1" x="374"/>
        <item m="1" x="376"/>
        <item m="1" x="377"/>
        <item m="1" x="379"/>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238"/>
        <item m="1" x="239"/>
        <item x="26"/>
        <item x="27"/>
        <item x="28"/>
        <item x="29"/>
        <item x="30"/>
        <item x="31"/>
        <item x="137"/>
        <item x="160"/>
        <item x="161"/>
        <item x="113"/>
        <item x="41"/>
        <item x="42"/>
        <item x="43"/>
        <item x="44"/>
        <item x="45"/>
        <item x="46"/>
        <item x="47"/>
        <item x="48"/>
        <item x="49"/>
        <item x="50"/>
        <item x="51"/>
        <item x="52"/>
        <item m="1" x="240"/>
        <item x="185"/>
        <item x="183"/>
        <item x="205"/>
        <item x="204"/>
        <item x="191"/>
        <item m="1" x="241"/>
        <item x="57"/>
        <item x="58"/>
        <item x="59"/>
        <item m="1" x="242"/>
        <item x="63"/>
        <item x="64"/>
        <item x="66"/>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209"/>
        <item x="114"/>
        <item x="115"/>
        <item x="116"/>
        <item x="117"/>
        <item x="118"/>
        <item x="119"/>
        <item x="120"/>
        <item x="121"/>
        <item x="122"/>
        <item x="123"/>
        <item x="124"/>
        <item x="125"/>
        <item x="126"/>
        <item x="127"/>
        <item x="128"/>
        <item x="129"/>
        <item x="130"/>
        <item x="131"/>
        <item x="132"/>
        <item x="133"/>
        <item x="134"/>
        <item x="135"/>
        <item x="136"/>
        <item x="138"/>
        <item x="139"/>
        <item x="140"/>
        <item x="141"/>
        <item x="142"/>
        <item x="143"/>
        <item x="144"/>
        <item x="145"/>
        <item x="146"/>
        <item x="147"/>
        <item x="148"/>
        <item x="149"/>
        <item x="150"/>
        <item x="151"/>
        <item x="152"/>
        <item x="153"/>
        <item x="154"/>
        <item x="163"/>
        <item x="164"/>
        <item x="166"/>
        <item x="167"/>
        <item x="169"/>
        <item x="170"/>
        <item x="171"/>
        <item x="172"/>
        <item x="173"/>
        <item x="174"/>
        <item x="175"/>
        <item x="176"/>
        <item x="178"/>
        <item x="180"/>
        <item x="181"/>
        <item x="182"/>
        <item x="184"/>
        <item x="186"/>
        <item x="187"/>
        <item x="188"/>
        <item x="189"/>
        <item x="190"/>
        <item x="192"/>
        <item x="193"/>
        <item x="194"/>
        <item x="195"/>
        <item x="196"/>
        <item x="197"/>
        <item x="198"/>
        <item x="199"/>
        <item x="200"/>
        <item x="201"/>
        <item x="202"/>
        <item x="203"/>
        <item x="206"/>
        <item x="207"/>
        <item x="208"/>
        <item x="210"/>
        <item x="211"/>
        <item x="212"/>
        <item x="213"/>
        <item x="214"/>
        <item x="215"/>
        <item x="216"/>
        <item x="219"/>
        <item x="221"/>
        <item x="222"/>
        <item x="223"/>
        <item x="224"/>
        <item x="225"/>
        <item x="226"/>
        <item x="227"/>
        <item x="228"/>
        <item x="229"/>
        <item x="179"/>
        <item x="230"/>
        <item x="231"/>
        <item x="23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sortType="ascending" defaultSubtotal="0">
      <items count="35">
        <item x="9"/>
        <item m="1" x="29"/>
        <item x="4"/>
        <item x="3"/>
        <item m="1" x="30"/>
        <item m="1" x="33"/>
        <item x="10"/>
        <item x="7"/>
        <item m="1" x="27"/>
        <item x="16"/>
        <item x="5"/>
        <item x="23"/>
        <item x="24"/>
        <item x="6"/>
        <item x="20"/>
        <item x="8"/>
        <item m="1" x="25"/>
        <item m="1" x="28"/>
        <item x="0"/>
        <item x="13"/>
        <item x="1"/>
        <item x="14"/>
        <item x="2"/>
        <item x="17"/>
        <item x="21"/>
        <item x="18"/>
        <item m="1" x="26"/>
        <item x="12"/>
        <item x="11"/>
        <item m="1" x="32"/>
        <item m="1" x="31"/>
        <item m="1" x="34"/>
        <item x="15"/>
        <item x="22"/>
        <item x="19"/>
      </items>
    </pivotField>
    <pivotField axis="axisRow" compact="0" outline="0" subtotalTop="0" showAll="0" defaultSubtotal="0">
      <items count="27">
        <item x="21"/>
        <item m="1" x="25"/>
        <item x="22"/>
        <item x="20"/>
        <item x="8"/>
        <item x="17"/>
        <item x="12"/>
        <item x="16"/>
        <item x="5"/>
        <item x="18"/>
        <item x="6"/>
        <item x="9"/>
        <item x="10"/>
        <item x="7"/>
        <item m="1" x="26"/>
        <item x="3"/>
        <item x="19"/>
        <item x="4"/>
        <item x="11"/>
        <item x="15"/>
        <item x="0"/>
        <item x="1"/>
        <item x="2"/>
        <item x="13"/>
        <item x="23"/>
        <item x="24"/>
        <item x="14"/>
      </items>
    </pivotField>
    <pivotField compact="0" outline="0" subtotalTop="0" showAll="0" defaultSubtotal="0"/>
  </pivotFields>
  <rowFields count="2">
    <field x="29"/>
    <field x="30"/>
  </rowFields>
  <rowItems count="25">
    <i>
      <x/>
      <x v="11"/>
    </i>
    <i>
      <x v="2"/>
      <x v="17"/>
    </i>
    <i>
      <x v="3"/>
      <x v="15"/>
    </i>
    <i>
      <x v="6"/>
      <x v="12"/>
    </i>
    <i>
      <x v="7"/>
      <x v="13"/>
    </i>
    <i>
      <x v="9"/>
      <x v="7"/>
    </i>
    <i>
      <x v="10"/>
      <x v="8"/>
    </i>
    <i>
      <x v="11"/>
      <x v="24"/>
    </i>
    <i>
      <x v="12"/>
      <x v="25"/>
    </i>
    <i>
      <x v="13"/>
      <x v="10"/>
    </i>
    <i>
      <x v="14"/>
      <x v="3"/>
    </i>
    <i>
      <x v="15"/>
      <x v="4"/>
    </i>
    <i>
      <x v="18"/>
      <x v="20"/>
    </i>
    <i>
      <x v="19"/>
      <x v="23"/>
    </i>
    <i>
      <x v="20"/>
      <x v="21"/>
    </i>
    <i>
      <x v="21"/>
      <x v="26"/>
    </i>
    <i>
      <x v="22"/>
      <x v="22"/>
    </i>
    <i>
      <x v="23"/>
      <x v="5"/>
    </i>
    <i>
      <x v="24"/>
      <x/>
    </i>
    <i>
      <x v="25"/>
      <x v="9"/>
    </i>
    <i>
      <x v="27"/>
      <x v="6"/>
    </i>
    <i>
      <x v="28"/>
      <x v="18"/>
    </i>
    <i>
      <x v="32"/>
      <x v="19"/>
    </i>
    <i>
      <x v="33"/>
      <x v="2"/>
    </i>
    <i>
      <x v="34"/>
      <x v="16"/>
    </i>
  </rowItems>
  <colItems count="1">
    <i/>
  </colItems>
  <formats count="3">
    <format dxfId="62">
      <pivotArea type="all" dataOnly="0" outline="0" fieldPosition="0"/>
    </format>
    <format dxfId="61">
      <pivotArea field="0" type="button" dataOnly="0" labelOnly="1" outline="0"/>
    </format>
    <format dxfId="60">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F4381" totalsRowShown="0" headerRowDxfId="59" dataDxfId="58" tableBorderDxfId="57">
  <autoFilter ref="A3:AF4381" xr:uid="{59CC61EF-625E-4CBB-9546-293B912900AF}">
    <filterColumn colId="29">
      <filters>
        <filter val="SAIGONHD"/>
      </filters>
    </filterColumn>
  </autoFilter>
  <tableColumns count="32">
    <tableColumn id="1" xr3:uid="{4F10F7B6-A495-4137-BBCE-EA2FBC5FCA85}" name="Mã khách hàng" dataDxfId="56"/>
    <tableColumn id="2" xr3:uid="{DE12C852-BB0B-45D9-89F6-5621AE45A0F4}" name="Tên Khách hàng" dataDxfId="55"/>
    <tableColumn id="3" xr3:uid="{131C571C-C8A2-4C1F-A443-56776C98B8D6}" name="Ngày hạch toán" dataDxfId="54"/>
    <tableColumn id="4" xr3:uid="{57345391-023E-49F9-82DA-9EDDE7EF022C}" name="Số chứng từ" dataDxfId="53"/>
    <tableColumn id="5" xr3:uid="{B723AC7D-96D3-4361-B340-D0E8805260AE}" name="Ngày hóa đơn" dataDxfId="52"/>
    <tableColumn id="6" xr3:uid="{1D525C71-464F-48DA-A385-0A4E14C0AA89}" name="Số hóa đơn" dataDxfId="51"/>
    <tableColumn id="7" xr3:uid="{0CF393C6-432D-4960-8B99-5659957BBDD8}" name="Diễn giải" dataDxfId="50"/>
    <tableColumn id="8" xr3:uid="{6E6A4805-8B19-456F-A4C3-00B82288AB9D}" name="Tiền hàng" dataDxfId="49"/>
    <tableColumn id="9" xr3:uid="{7AC2BB3F-A7D3-436A-A8A5-AC61F813C9BD}" name="Tiền chiết khấu" dataDxfId="48"/>
    <tableColumn id="10" xr3:uid="{3D40C9B4-7241-44AD-84B6-44C4FFC38B89}" name="Tiền VAT" dataDxfId="47"/>
    <tableColumn id="11" xr3:uid="{71DFF838-EAC1-40EA-BECF-CABF85F2A1A7}" name="Tổng giá trị" dataDxfId="46"/>
    <tableColumn id="12" xr3:uid="{4EAB3864-171F-40AC-B2C6-F25AD78983DD}" name="Phân loại" dataDxfId="45"/>
    <tableColumn id="14" xr3:uid="{93AFF463-D38B-4786-98FF-08925A520D03}" name="Ngày Thanh toán" dataDxfId="44"/>
    <tableColumn id="15" xr3:uid="{7FC27862-D676-4949-8749-9A75A24FBBA2}" name="Chứng từ Thanh toán" dataDxfId="43"/>
    <tableColumn id="16" xr3:uid="{8707F853-5993-40D7-99E4-B59D0D6031DE}" name="Số còn phải thu ĐK" dataDxfId="42" dataCellStyle="Comma [0]">
      <calculatedColumnFormula>IF(Table1[[#This Row],[Phân loại]]="Tồn đầu kỳ",Table1[[#This Row],[Tổng giá trị]],0)</calculatedColumnFormula>
    </tableColumn>
    <tableColumn id="31" xr3:uid="{FE412D09-A657-486F-BAA7-2C192419AC86}" name="Giá Trị HD sau CK" dataDxfId="41">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40" dataCellStyle="Comma [0]">
      <calculatedColumnFormula>IF(M4&lt;&gt;"",IF(O4&lt;&gt;0,O4,P4),0)</calculatedColumnFormula>
    </tableColumn>
    <tableColumn id="17" xr3:uid="{2DB64B32-E365-435A-8111-D7E8DA6A6012}" name="Số còn phải thu" dataDxfId="39">
      <calculatedColumnFormula>Table1[[#This Row],[Số còn phải thu ĐK]]+Table1[[#This Row],[Giá Trị HD sau CK]]-Table1[[#This Row],[Số tiền đã thu]]</calculatedColumnFormula>
    </tableColumn>
    <tableColumn id="33" xr3:uid="{1B931594-4091-4B6D-82B1-83D3D395FA9C}" name="Ngày tính CN" dataDxfId="38">
      <calculatedColumnFormula>IF(Table1[[#This Row],[Ngày hóa đơn]]&lt;&gt;"",Table1[[#This Row],[Ngày hóa đơn]],IF(Table1[[#This Row],[Ngày hạch toán]]&lt;&gt;"",Table1[[#This Row],[Ngày hạch toán]],""))</calculatedColumnFormula>
    </tableColumn>
    <tableColumn id="20" xr3:uid="{94444E75-8584-453A-BA27-858DB37929E0}" name="Số ngày được nợ" dataDxfId="37"/>
    <tableColumn id="21" xr3:uid="{39E54009-572C-413C-9330-C92B104624D3}" name="Hạn thanh toán" dataDxfId="36">
      <calculatedColumnFormula>IF(Table1[[#This Row],[Ngày tính CN]]="","",S4+T4)</calculatedColumnFormula>
    </tableColumn>
    <tableColumn id="22" xr3:uid="{7E664A74-F1FB-495F-A333-86AAF0F89783}" name="Số ngày nợ còn lại" dataDxfId="35" dataCellStyle="Comma [0]">
      <calculatedColumnFormula>IF(Table1[[#This Row],[Hạn thanh toán]]="","",IF((U4-NOW())&lt;0,0,(U4-NOW())))</calculatedColumnFormula>
    </tableColumn>
    <tableColumn id="23" xr3:uid="{3528F056-6D1E-4E13-A670-2B2FE36C6733}" name="Nhóm nợ trước hạn" dataDxfId="34"/>
    <tableColumn id="24" xr3:uid="{EACC4B53-78C0-406F-81A4-F15B114F10D6}" name="Số ngày quá hạn" dataDxfId="33" dataCellStyle="Comma [0]">
      <calculatedColumnFormula>IF(OR(U4="",R4=0),"",IF((U4-NOW())&lt;0,-(U4-NOW()),0))</calculatedColumnFormula>
    </tableColumn>
    <tableColumn id="25" xr3:uid="{E9167E62-3616-4230-AE39-6D9D5BB20B4C}" name="Nhóm nợ quá hạn" dataDxfId="32">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31">
      <calculatedColumnFormula>IF(S4="","",S4)</calculatedColumnFormula>
    </tableColumn>
    <tableColumn id="27" xr3:uid="{7A25BAB5-4334-4158-9D16-E336399F7263}" name="Tháng Thanh toán" dataDxfId="30">
      <calculatedColumnFormula>IF(M4="","",M4)</calculatedColumnFormula>
    </tableColumn>
    <tableColumn id="13" xr3:uid="{4CF86EFC-E278-4A66-B04B-886AC78537A7}" name="Ghi chú" dataDxfId="29"/>
    <tableColumn id="28" xr3:uid="{DC434676-F926-4FD0-9194-4F7081095EC8}" name="Trạng Thái ghi sổ" dataDxfId="28"/>
    <tableColumn id="29" xr3:uid="{4E2C4D23-B555-43C4-9EBB-B45A25025928}" name="NHÓM KHÁCH HÀNG" dataDxfId="27">
      <calculatedColumnFormula>VLOOKUP($A4,MA_KH!$A:$Q,MA_KH!O$1,0)</calculatedColumnFormula>
    </tableColumn>
    <tableColumn id="30" xr3:uid="{DF957D38-204F-4558-A86C-07096809B704}" name="TÊN NHÓM KHÁCH HÀNG" dataDxfId="26">
      <calculatedColumnFormula>VLOOKUP($A4,MA_KH!$A:$Q,MA_KH!P$1,0)</calculatedColumnFormula>
    </tableColumn>
    <tableColumn id="18" xr3:uid="{12A0E717-72EB-4C2E-9CDF-D7580334E987}" name="Nhân viên sale" dataDxfId="2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sheetPr codeName="Sheet1"/>
  <dimension ref="A1:N32"/>
  <sheetViews>
    <sheetView topLeftCell="B1" workbookViewId="0">
      <selection activeCell="B16" sqref="A16:XFD16"/>
    </sheetView>
  </sheetViews>
  <sheetFormatPr defaultColWidth="9.125" defaultRowHeight="15" x14ac:dyDescent="0.25"/>
  <cols>
    <col min="1" max="1" width="26.75" style="23" bestFit="1" customWidth="1"/>
    <col min="2" max="2" width="104.375" style="23" bestFit="1" customWidth="1"/>
    <col min="3" max="14" width="16.125" style="23" bestFit="1" customWidth="1"/>
    <col min="15" max="15" width="9.125" style="23"/>
    <col min="16" max="16" width="11.375" style="23" bestFit="1" customWidth="1"/>
    <col min="17" max="16384" width="9.125" style="23"/>
  </cols>
  <sheetData>
    <row r="1" spans="1:14" ht="20.25" x14ac:dyDescent="0.3">
      <c r="A1" s="25" t="s">
        <v>29</v>
      </c>
      <c r="B1" s="26"/>
      <c r="C1" s="26"/>
      <c r="D1" s="26"/>
      <c r="E1" s="26"/>
      <c r="F1" s="26"/>
      <c r="G1" s="26"/>
      <c r="H1" s="26"/>
      <c r="I1" s="26"/>
      <c r="J1" s="26"/>
      <c r="K1" s="26"/>
      <c r="L1" s="26"/>
      <c r="M1" s="26"/>
      <c r="N1" s="26"/>
    </row>
    <row r="2" spans="1:14" x14ac:dyDescent="0.25">
      <c r="B2" s="28" t="s">
        <v>30</v>
      </c>
      <c r="C2" s="29">
        <f t="shared" ref="C2:N2" si="0">SUM(C$5:C$31)</f>
        <v>2250332216.2860003</v>
      </c>
      <c r="D2" s="29">
        <f t="shared" si="0"/>
        <v>2369617986.2860003</v>
      </c>
      <c r="E2" s="29">
        <f t="shared" si="0"/>
        <v>1717071248.286</v>
      </c>
      <c r="F2" s="29">
        <f t="shared" si="0"/>
        <v>1717071248.286</v>
      </c>
      <c r="G2" s="29">
        <f t="shared" si="0"/>
        <v>1717071248.286</v>
      </c>
      <c r="H2" s="29">
        <f t="shared" si="0"/>
        <v>1717071248.286</v>
      </c>
      <c r="I2" s="29">
        <f t="shared" si="0"/>
        <v>1717071248.286</v>
      </c>
      <c r="J2" s="29">
        <f t="shared" si="0"/>
        <v>1717071248.286</v>
      </c>
      <c r="K2" s="29">
        <f t="shared" si="0"/>
        <v>1717071248.286</v>
      </c>
      <c r="L2" s="29">
        <f t="shared" si="0"/>
        <v>1717071248.286</v>
      </c>
      <c r="M2" s="29">
        <f t="shared" si="0"/>
        <v>1717071248.286</v>
      </c>
      <c r="N2" s="29">
        <f t="shared" si="0"/>
        <v>1717071248.286</v>
      </c>
    </row>
    <row r="3" spans="1:14" x14ac:dyDescent="0.25">
      <c r="C3" s="27"/>
      <c r="D3" s="27"/>
      <c r="E3" s="27"/>
      <c r="F3" s="27"/>
      <c r="G3" s="27"/>
      <c r="H3" s="27"/>
      <c r="I3" s="27"/>
      <c r="J3" s="27"/>
      <c r="K3" s="27"/>
      <c r="L3" s="27"/>
      <c r="M3" s="27"/>
      <c r="N3" s="27"/>
    </row>
    <row r="4" spans="1:14" x14ac:dyDescent="0.25">
      <c r="A4" s="24" t="s">
        <v>18801</v>
      </c>
      <c r="B4" s="24" t="s">
        <v>18802</v>
      </c>
      <c r="C4" s="53">
        <v>46053</v>
      </c>
      <c r="D4" s="53">
        <f>EOMONTH(C4,1)</f>
        <v>46081</v>
      </c>
      <c r="E4" s="53">
        <f t="shared" ref="E4:N4" si="1">EOMONTH(D4,1)</f>
        <v>46112</v>
      </c>
      <c r="F4" s="53">
        <f t="shared" si="1"/>
        <v>46142</v>
      </c>
      <c r="G4" s="53">
        <f t="shared" si="1"/>
        <v>46173</v>
      </c>
      <c r="H4" s="53">
        <f t="shared" si="1"/>
        <v>46203</v>
      </c>
      <c r="I4" s="53">
        <f t="shared" si="1"/>
        <v>46234</v>
      </c>
      <c r="J4" s="53">
        <f t="shared" si="1"/>
        <v>46265</v>
      </c>
      <c r="K4" s="53">
        <f t="shared" si="1"/>
        <v>46295</v>
      </c>
      <c r="L4" s="53">
        <f t="shared" si="1"/>
        <v>46326</v>
      </c>
      <c r="M4" s="53">
        <f t="shared" si="1"/>
        <v>46356</v>
      </c>
      <c r="N4" s="53">
        <f t="shared" si="1"/>
        <v>46387</v>
      </c>
    </row>
    <row r="5" spans="1:14" x14ac:dyDescent="0.25">
      <c r="A5" s="23" t="s">
        <v>4461</v>
      </c>
      <c r="B5" s="23" t="s">
        <v>4462</v>
      </c>
      <c r="C5" s="54">
        <f>SUMIFS('Báo cáo'!$O:$O,'Báo cáo'!$AD:$AD,$A5,'Báo cáo'!$Z:$Z,"&lt;="&amp;C$4)+SUMIFS('Báo cáo'!$P:$P,'Báo cáo'!$AD:$AD,$A5,'Báo cáo'!$Z:$Z,"&lt;="&amp;C$4)-SUMIFS('Báo cáo'!$Q:$Q,'Báo cáo'!$AD:$AD,$A5,'Báo cáo'!$AA:$AA,"&lt;="&amp;C$4)</f>
        <v>10186099</v>
      </c>
      <c r="D5" s="54">
        <f>SUMIFS('Báo cáo'!$O:$O,'Báo cáo'!$AD:$AD,$A5,'Báo cáo'!$Z:$Z,"&lt;="&amp;D$4)+SUMIFS('Báo cáo'!$P:$P,'Báo cáo'!$AD:$AD,$A5,'Báo cáo'!$Z:$Z,"&lt;="&amp;D$4)-SUMIFS('Báo cáo'!$Q:$Q,'Báo cáo'!$AD:$AD,$A5,'Báo cáo'!$AA:$AA,"&lt;="&amp;D$4)</f>
        <v>10186099</v>
      </c>
      <c r="E5" s="54">
        <f>SUMIFS('Báo cáo'!$O:$O,'Báo cáo'!$AD:$AD,$A5,'Báo cáo'!$Z:$Z,"&lt;="&amp;E$4)+SUMIFS('Báo cáo'!$P:$P,'Báo cáo'!$AD:$AD,$A5,'Báo cáo'!$Z:$Z,"&lt;="&amp;E$4)-SUMIFS('Báo cáo'!$Q:$Q,'Báo cáo'!$AD:$AD,$A5,'Báo cáo'!$AA:$AA,"&lt;="&amp;E$4)</f>
        <v>10186099</v>
      </c>
      <c r="F5" s="54">
        <f>SUMIFS('Báo cáo'!$O:$O,'Báo cáo'!$AD:$AD,$A5,'Báo cáo'!$Z:$Z,"&lt;="&amp;F$4)+SUMIFS('Báo cáo'!$P:$P,'Báo cáo'!$AD:$AD,$A5,'Báo cáo'!$Z:$Z,"&lt;="&amp;F$4)-SUMIFS('Báo cáo'!$Q:$Q,'Báo cáo'!$AD:$AD,$A5,'Báo cáo'!$AA:$AA,"&lt;="&amp;F$4)</f>
        <v>10186099</v>
      </c>
      <c r="G5" s="54">
        <f>SUMIFS('Báo cáo'!$O:$O,'Báo cáo'!$AD:$AD,$A5,'Báo cáo'!$Z:$Z,"&lt;="&amp;G$4)+SUMIFS('Báo cáo'!$P:$P,'Báo cáo'!$AD:$AD,$A5,'Báo cáo'!$Z:$Z,"&lt;="&amp;G$4)-SUMIFS('Báo cáo'!$Q:$Q,'Báo cáo'!$AD:$AD,$A5,'Báo cáo'!$AA:$AA,"&lt;="&amp;G$4)</f>
        <v>10186099</v>
      </c>
      <c r="H5" s="54">
        <f>SUMIFS('Báo cáo'!$O:$O,'Báo cáo'!$AD:$AD,$A5,'Báo cáo'!$Z:$Z,"&lt;="&amp;H$4)+SUMIFS('Báo cáo'!$P:$P,'Báo cáo'!$AD:$AD,$A5,'Báo cáo'!$Z:$Z,"&lt;="&amp;H$4)-SUMIFS('Báo cáo'!$Q:$Q,'Báo cáo'!$AD:$AD,$A5,'Báo cáo'!$AA:$AA,"&lt;="&amp;H$4)</f>
        <v>10186099</v>
      </c>
      <c r="I5" s="54">
        <f>SUMIFS('Báo cáo'!$O:$O,'Báo cáo'!$AD:$AD,$A5,'Báo cáo'!$Z:$Z,"&lt;="&amp;I$4)+SUMIFS('Báo cáo'!$P:$P,'Báo cáo'!$AD:$AD,$A5,'Báo cáo'!$Z:$Z,"&lt;="&amp;I$4)-SUMIFS('Báo cáo'!$Q:$Q,'Báo cáo'!$AD:$AD,$A5,'Báo cáo'!$AA:$AA,"&lt;="&amp;I$4)</f>
        <v>10186099</v>
      </c>
      <c r="J5" s="54">
        <f>SUMIFS('Báo cáo'!$O:$O,'Báo cáo'!$AD:$AD,$A5,'Báo cáo'!$Z:$Z,"&lt;="&amp;J$4)+SUMIFS('Báo cáo'!$P:$P,'Báo cáo'!$AD:$AD,$A5,'Báo cáo'!$Z:$Z,"&lt;="&amp;J$4)-SUMIFS('Báo cáo'!$Q:$Q,'Báo cáo'!$AD:$AD,$A5,'Báo cáo'!$AA:$AA,"&lt;="&amp;J$4)</f>
        <v>10186099</v>
      </c>
      <c r="K5" s="54">
        <f>SUMIFS('Báo cáo'!$O:$O,'Báo cáo'!$AD:$AD,$A5,'Báo cáo'!$Z:$Z,"&lt;="&amp;K$4)+SUMIFS('Báo cáo'!$P:$P,'Báo cáo'!$AD:$AD,$A5,'Báo cáo'!$Z:$Z,"&lt;="&amp;K$4)-SUMIFS('Báo cáo'!$Q:$Q,'Báo cáo'!$AD:$AD,$A5,'Báo cáo'!$AA:$AA,"&lt;="&amp;K$4)</f>
        <v>10186099</v>
      </c>
      <c r="L5" s="54">
        <f>SUMIFS('Báo cáo'!$O:$O,'Báo cáo'!$AD:$AD,$A5,'Báo cáo'!$Z:$Z,"&lt;="&amp;L$4)+SUMIFS('Báo cáo'!$P:$P,'Báo cáo'!$AD:$AD,$A5,'Báo cáo'!$Z:$Z,"&lt;="&amp;L$4)-SUMIFS('Báo cáo'!$Q:$Q,'Báo cáo'!$AD:$AD,$A5,'Báo cáo'!$AA:$AA,"&lt;="&amp;L$4)</f>
        <v>10186099</v>
      </c>
      <c r="M5" s="54">
        <f>SUMIFS('Báo cáo'!$O:$O,'Báo cáo'!$AD:$AD,$A5,'Báo cáo'!$Z:$Z,"&lt;="&amp;M$4)+SUMIFS('Báo cáo'!$P:$P,'Báo cáo'!$AD:$AD,$A5,'Báo cáo'!$Z:$Z,"&lt;="&amp;M$4)-SUMIFS('Báo cáo'!$Q:$Q,'Báo cáo'!$AD:$AD,$A5,'Báo cáo'!$AA:$AA,"&lt;="&amp;M$4)</f>
        <v>10186099</v>
      </c>
      <c r="N5" s="54">
        <f>SUMIFS('Báo cáo'!$O:$O,'Báo cáo'!$AD:$AD,$A5,'Báo cáo'!$Z:$Z,"&lt;="&amp;N$4)+SUMIFS('Báo cáo'!$P:$P,'Báo cáo'!$AD:$AD,$A5,'Báo cáo'!$Z:$Z,"&lt;="&amp;N$4)-SUMIFS('Báo cáo'!$Q:$Q,'Báo cáo'!$AD:$AD,$A5,'Báo cáo'!$AA:$AA,"&lt;="&amp;N$4)</f>
        <v>10186099</v>
      </c>
    </row>
    <row r="6" spans="1:14" x14ac:dyDescent="0.25">
      <c r="A6" s="23" t="s">
        <v>22547</v>
      </c>
      <c r="B6" s="23" t="s">
        <v>1331</v>
      </c>
      <c r="C6" s="54">
        <f>SUMIFS('Báo cáo'!$O:$O,'Báo cáo'!$AD:$AD,$A6,'Báo cáo'!$Z:$Z,"&lt;="&amp;C$4)+SUMIFS('Báo cáo'!$P:$P,'Báo cáo'!$AD:$AD,$A6,'Báo cáo'!$Z:$Z,"&lt;="&amp;C$4)-SUMIFS('Báo cáo'!$Q:$Q,'Báo cáo'!$AD:$AD,$A6,'Báo cáo'!$AA:$AA,"&lt;="&amp;C$4)</f>
        <v>264884986</v>
      </c>
      <c r="D6" s="54">
        <f>SUMIFS('Báo cáo'!$O:$O,'Báo cáo'!$AD:$AD,$A6,'Báo cáo'!$Z:$Z,"&lt;="&amp;D$4)+SUMIFS('Báo cáo'!$P:$P,'Báo cáo'!$AD:$AD,$A6,'Báo cáo'!$Z:$Z,"&lt;="&amp;D$4)-SUMIFS('Báo cáo'!$Q:$Q,'Báo cáo'!$AD:$AD,$A6,'Báo cáo'!$AA:$AA,"&lt;="&amp;D$4)</f>
        <v>264884986</v>
      </c>
      <c r="E6" s="54">
        <f>SUMIFS('Báo cáo'!$O:$O,'Báo cáo'!$AD:$AD,$A6,'Báo cáo'!$Z:$Z,"&lt;="&amp;E$4)+SUMIFS('Báo cáo'!$P:$P,'Báo cáo'!$AD:$AD,$A6,'Báo cáo'!$Z:$Z,"&lt;="&amp;E$4)-SUMIFS('Báo cáo'!$Q:$Q,'Báo cáo'!$AD:$AD,$A6,'Báo cáo'!$AA:$AA,"&lt;="&amp;E$4)</f>
        <v>264884986</v>
      </c>
      <c r="F6" s="54">
        <f>SUMIFS('Báo cáo'!$O:$O,'Báo cáo'!$AD:$AD,$A6,'Báo cáo'!$Z:$Z,"&lt;="&amp;F$4)+SUMIFS('Báo cáo'!$P:$P,'Báo cáo'!$AD:$AD,$A6,'Báo cáo'!$Z:$Z,"&lt;="&amp;F$4)-SUMIFS('Báo cáo'!$Q:$Q,'Báo cáo'!$AD:$AD,$A6,'Báo cáo'!$AA:$AA,"&lt;="&amp;F$4)</f>
        <v>264884986</v>
      </c>
      <c r="G6" s="54">
        <f>SUMIFS('Báo cáo'!$O:$O,'Báo cáo'!$AD:$AD,$A6,'Báo cáo'!$Z:$Z,"&lt;="&amp;G$4)+SUMIFS('Báo cáo'!$P:$P,'Báo cáo'!$AD:$AD,$A6,'Báo cáo'!$Z:$Z,"&lt;="&amp;G$4)-SUMIFS('Báo cáo'!$Q:$Q,'Báo cáo'!$AD:$AD,$A6,'Báo cáo'!$AA:$AA,"&lt;="&amp;G$4)</f>
        <v>264884986</v>
      </c>
      <c r="H6" s="54">
        <f>SUMIFS('Báo cáo'!$O:$O,'Báo cáo'!$AD:$AD,$A6,'Báo cáo'!$Z:$Z,"&lt;="&amp;H$4)+SUMIFS('Báo cáo'!$P:$P,'Báo cáo'!$AD:$AD,$A6,'Báo cáo'!$Z:$Z,"&lt;="&amp;H$4)-SUMIFS('Báo cáo'!$Q:$Q,'Báo cáo'!$AD:$AD,$A6,'Báo cáo'!$AA:$AA,"&lt;="&amp;H$4)</f>
        <v>264884986</v>
      </c>
      <c r="I6" s="54">
        <f>SUMIFS('Báo cáo'!$O:$O,'Báo cáo'!$AD:$AD,$A6,'Báo cáo'!$Z:$Z,"&lt;="&amp;I$4)+SUMIFS('Báo cáo'!$P:$P,'Báo cáo'!$AD:$AD,$A6,'Báo cáo'!$Z:$Z,"&lt;="&amp;I$4)-SUMIFS('Báo cáo'!$Q:$Q,'Báo cáo'!$AD:$AD,$A6,'Báo cáo'!$AA:$AA,"&lt;="&amp;I$4)</f>
        <v>264884986</v>
      </c>
      <c r="J6" s="54">
        <f>SUMIFS('Báo cáo'!$O:$O,'Báo cáo'!$AD:$AD,$A6,'Báo cáo'!$Z:$Z,"&lt;="&amp;J$4)+SUMIFS('Báo cáo'!$P:$P,'Báo cáo'!$AD:$AD,$A6,'Báo cáo'!$Z:$Z,"&lt;="&amp;J$4)-SUMIFS('Báo cáo'!$Q:$Q,'Báo cáo'!$AD:$AD,$A6,'Báo cáo'!$AA:$AA,"&lt;="&amp;J$4)</f>
        <v>264884986</v>
      </c>
      <c r="K6" s="54">
        <f>SUMIFS('Báo cáo'!$O:$O,'Báo cáo'!$AD:$AD,$A6,'Báo cáo'!$Z:$Z,"&lt;="&amp;K$4)+SUMIFS('Báo cáo'!$P:$P,'Báo cáo'!$AD:$AD,$A6,'Báo cáo'!$Z:$Z,"&lt;="&amp;K$4)-SUMIFS('Báo cáo'!$Q:$Q,'Báo cáo'!$AD:$AD,$A6,'Báo cáo'!$AA:$AA,"&lt;="&amp;K$4)</f>
        <v>264884986</v>
      </c>
      <c r="L6" s="54">
        <f>SUMIFS('Báo cáo'!$O:$O,'Báo cáo'!$AD:$AD,$A6,'Báo cáo'!$Z:$Z,"&lt;="&amp;L$4)+SUMIFS('Báo cáo'!$P:$P,'Báo cáo'!$AD:$AD,$A6,'Báo cáo'!$Z:$Z,"&lt;="&amp;L$4)-SUMIFS('Báo cáo'!$Q:$Q,'Báo cáo'!$AD:$AD,$A6,'Báo cáo'!$AA:$AA,"&lt;="&amp;L$4)</f>
        <v>264884986</v>
      </c>
      <c r="M6" s="54">
        <f>SUMIFS('Báo cáo'!$O:$O,'Báo cáo'!$AD:$AD,$A6,'Báo cáo'!$Z:$Z,"&lt;="&amp;M$4)+SUMIFS('Báo cáo'!$P:$P,'Báo cáo'!$AD:$AD,$A6,'Báo cáo'!$Z:$Z,"&lt;="&amp;M$4)-SUMIFS('Báo cáo'!$Q:$Q,'Báo cáo'!$AD:$AD,$A6,'Báo cáo'!$AA:$AA,"&lt;="&amp;M$4)</f>
        <v>264884986</v>
      </c>
      <c r="N6" s="54">
        <f>SUMIFS('Báo cáo'!$O:$O,'Báo cáo'!$AD:$AD,$A6,'Báo cáo'!$Z:$Z,"&lt;="&amp;N$4)+SUMIFS('Báo cáo'!$P:$P,'Báo cáo'!$AD:$AD,$A6,'Báo cáo'!$Z:$Z,"&lt;="&amp;N$4)-SUMIFS('Báo cáo'!$Q:$Q,'Báo cáo'!$AD:$AD,$A6,'Báo cáo'!$AA:$AA,"&lt;="&amp;N$4)</f>
        <v>264884986</v>
      </c>
    </row>
    <row r="7" spans="1:14" x14ac:dyDescent="0.25">
      <c r="A7" s="23" t="s">
        <v>22546</v>
      </c>
      <c r="B7" s="23" t="s">
        <v>63</v>
      </c>
      <c r="C7" s="54">
        <f>SUMIFS('Báo cáo'!$O:$O,'Báo cáo'!$AD:$AD,$A7,'Báo cáo'!$Z:$Z,"&lt;="&amp;C$4)+SUMIFS('Báo cáo'!$P:$P,'Báo cáo'!$AD:$AD,$A7,'Báo cáo'!$Z:$Z,"&lt;="&amp;C$4)-SUMIFS('Báo cáo'!$Q:$Q,'Báo cáo'!$AD:$AD,$A7,'Báo cáo'!$AA:$AA,"&lt;="&amp;C$4)</f>
        <v>79406802</v>
      </c>
      <c r="D7" s="54">
        <f>SUMIFS('Báo cáo'!$O:$O,'Báo cáo'!$AD:$AD,$A7,'Báo cáo'!$Z:$Z,"&lt;="&amp;D$4)+SUMIFS('Báo cáo'!$P:$P,'Báo cáo'!$AD:$AD,$A7,'Báo cáo'!$Z:$Z,"&lt;="&amp;D$4)-SUMIFS('Báo cáo'!$Q:$Q,'Báo cáo'!$AD:$AD,$A7,'Báo cáo'!$AA:$AA,"&lt;="&amp;D$4)</f>
        <v>79406802</v>
      </c>
      <c r="E7" s="54">
        <f>SUMIFS('Báo cáo'!$O:$O,'Báo cáo'!$AD:$AD,$A7,'Báo cáo'!$Z:$Z,"&lt;="&amp;E$4)+SUMIFS('Báo cáo'!$P:$P,'Báo cáo'!$AD:$AD,$A7,'Báo cáo'!$Z:$Z,"&lt;="&amp;E$4)-SUMIFS('Báo cáo'!$Q:$Q,'Báo cáo'!$AD:$AD,$A7,'Báo cáo'!$AA:$AA,"&lt;="&amp;E$4)</f>
        <v>79406802</v>
      </c>
      <c r="F7" s="54">
        <f>SUMIFS('Báo cáo'!$O:$O,'Báo cáo'!$AD:$AD,$A7,'Báo cáo'!$Z:$Z,"&lt;="&amp;F$4)+SUMIFS('Báo cáo'!$P:$P,'Báo cáo'!$AD:$AD,$A7,'Báo cáo'!$Z:$Z,"&lt;="&amp;F$4)-SUMIFS('Báo cáo'!$Q:$Q,'Báo cáo'!$AD:$AD,$A7,'Báo cáo'!$AA:$AA,"&lt;="&amp;F$4)</f>
        <v>79406802</v>
      </c>
      <c r="G7" s="54">
        <f>SUMIFS('Báo cáo'!$O:$O,'Báo cáo'!$AD:$AD,$A7,'Báo cáo'!$Z:$Z,"&lt;="&amp;G$4)+SUMIFS('Báo cáo'!$P:$P,'Báo cáo'!$AD:$AD,$A7,'Báo cáo'!$Z:$Z,"&lt;="&amp;G$4)-SUMIFS('Báo cáo'!$Q:$Q,'Báo cáo'!$AD:$AD,$A7,'Báo cáo'!$AA:$AA,"&lt;="&amp;G$4)</f>
        <v>79406802</v>
      </c>
      <c r="H7" s="54">
        <f>SUMIFS('Báo cáo'!$O:$O,'Báo cáo'!$AD:$AD,$A7,'Báo cáo'!$Z:$Z,"&lt;="&amp;H$4)+SUMIFS('Báo cáo'!$P:$P,'Báo cáo'!$AD:$AD,$A7,'Báo cáo'!$Z:$Z,"&lt;="&amp;H$4)-SUMIFS('Báo cáo'!$Q:$Q,'Báo cáo'!$AD:$AD,$A7,'Báo cáo'!$AA:$AA,"&lt;="&amp;H$4)</f>
        <v>79406802</v>
      </c>
      <c r="I7" s="54">
        <f>SUMIFS('Báo cáo'!$O:$O,'Báo cáo'!$AD:$AD,$A7,'Báo cáo'!$Z:$Z,"&lt;="&amp;I$4)+SUMIFS('Báo cáo'!$P:$P,'Báo cáo'!$AD:$AD,$A7,'Báo cáo'!$Z:$Z,"&lt;="&amp;I$4)-SUMIFS('Báo cáo'!$Q:$Q,'Báo cáo'!$AD:$AD,$A7,'Báo cáo'!$AA:$AA,"&lt;="&amp;I$4)</f>
        <v>79406802</v>
      </c>
      <c r="J7" s="54">
        <f>SUMIFS('Báo cáo'!$O:$O,'Báo cáo'!$AD:$AD,$A7,'Báo cáo'!$Z:$Z,"&lt;="&amp;J$4)+SUMIFS('Báo cáo'!$P:$P,'Báo cáo'!$AD:$AD,$A7,'Báo cáo'!$Z:$Z,"&lt;="&amp;J$4)-SUMIFS('Báo cáo'!$Q:$Q,'Báo cáo'!$AD:$AD,$A7,'Báo cáo'!$AA:$AA,"&lt;="&amp;J$4)</f>
        <v>79406802</v>
      </c>
      <c r="K7" s="54">
        <f>SUMIFS('Báo cáo'!$O:$O,'Báo cáo'!$AD:$AD,$A7,'Báo cáo'!$Z:$Z,"&lt;="&amp;K$4)+SUMIFS('Báo cáo'!$P:$P,'Báo cáo'!$AD:$AD,$A7,'Báo cáo'!$Z:$Z,"&lt;="&amp;K$4)-SUMIFS('Báo cáo'!$Q:$Q,'Báo cáo'!$AD:$AD,$A7,'Báo cáo'!$AA:$AA,"&lt;="&amp;K$4)</f>
        <v>79406802</v>
      </c>
      <c r="L7" s="54">
        <f>SUMIFS('Báo cáo'!$O:$O,'Báo cáo'!$AD:$AD,$A7,'Báo cáo'!$Z:$Z,"&lt;="&amp;L$4)+SUMIFS('Báo cáo'!$P:$P,'Báo cáo'!$AD:$AD,$A7,'Báo cáo'!$Z:$Z,"&lt;="&amp;L$4)-SUMIFS('Báo cáo'!$Q:$Q,'Báo cáo'!$AD:$AD,$A7,'Báo cáo'!$AA:$AA,"&lt;="&amp;L$4)</f>
        <v>79406802</v>
      </c>
      <c r="M7" s="54">
        <f>SUMIFS('Báo cáo'!$O:$O,'Báo cáo'!$AD:$AD,$A7,'Báo cáo'!$Z:$Z,"&lt;="&amp;M$4)+SUMIFS('Báo cáo'!$P:$P,'Báo cáo'!$AD:$AD,$A7,'Báo cáo'!$Z:$Z,"&lt;="&amp;M$4)-SUMIFS('Báo cáo'!$Q:$Q,'Báo cáo'!$AD:$AD,$A7,'Báo cáo'!$AA:$AA,"&lt;="&amp;M$4)</f>
        <v>79406802</v>
      </c>
      <c r="N7" s="54">
        <f>SUMIFS('Báo cáo'!$O:$O,'Báo cáo'!$AD:$AD,$A7,'Báo cáo'!$Z:$Z,"&lt;="&amp;N$4)+SUMIFS('Báo cáo'!$P:$P,'Báo cáo'!$AD:$AD,$A7,'Báo cáo'!$Z:$Z,"&lt;="&amp;N$4)-SUMIFS('Báo cáo'!$Q:$Q,'Báo cáo'!$AD:$AD,$A7,'Báo cáo'!$AA:$AA,"&lt;="&amp;N$4)</f>
        <v>79406802</v>
      </c>
    </row>
    <row r="8" spans="1:14" x14ac:dyDescent="0.25">
      <c r="A8" s="23" t="s">
        <v>3962</v>
      </c>
      <c r="B8" s="23" t="s">
        <v>3963</v>
      </c>
      <c r="C8" s="54">
        <f>SUMIFS('Báo cáo'!$O:$O,'Báo cáo'!$AD:$AD,$A8,'Báo cáo'!$Z:$Z,"&lt;="&amp;C$4)+SUMIFS('Báo cáo'!$P:$P,'Báo cáo'!$AD:$AD,$A8,'Báo cáo'!$Z:$Z,"&lt;="&amp;C$4)-SUMIFS('Báo cáo'!$Q:$Q,'Báo cáo'!$AD:$AD,$A8,'Báo cáo'!$AA:$AA,"&lt;="&amp;C$4)</f>
        <v>41515676</v>
      </c>
      <c r="D8" s="54">
        <f>SUMIFS('Báo cáo'!$O:$O,'Báo cáo'!$AD:$AD,$A8,'Báo cáo'!$Z:$Z,"&lt;="&amp;D$4)+SUMIFS('Báo cáo'!$P:$P,'Báo cáo'!$AD:$AD,$A8,'Báo cáo'!$Z:$Z,"&lt;="&amp;D$4)-SUMIFS('Báo cáo'!$Q:$Q,'Báo cáo'!$AD:$AD,$A8,'Báo cáo'!$AA:$AA,"&lt;="&amp;D$4)</f>
        <v>47125132</v>
      </c>
      <c r="E8" s="54">
        <f>SUMIFS('Báo cáo'!$O:$O,'Báo cáo'!$AD:$AD,$A8,'Báo cáo'!$Z:$Z,"&lt;="&amp;E$4)+SUMIFS('Báo cáo'!$P:$P,'Báo cáo'!$AD:$AD,$A8,'Báo cáo'!$Z:$Z,"&lt;="&amp;E$4)-SUMIFS('Báo cáo'!$Q:$Q,'Báo cáo'!$AD:$AD,$A8,'Báo cáo'!$AA:$AA,"&lt;="&amp;E$4)</f>
        <v>44485102</v>
      </c>
      <c r="F8" s="54">
        <f>SUMIFS('Báo cáo'!$O:$O,'Báo cáo'!$AD:$AD,$A8,'Báo cáo'!$Z:$Z,"&lt;="&amp;F$4)+SUMIFS('Báo cáo'!$P:$P,'Báo cáo'!$AD:$AD,$A8,'Báo cáo'!$Z:$Z,"&lt;="&amp;F$4)-SUMIFS('Báo cáo'!$Q:$Q,'Báo cáo'!$AD:$AD,$A8,'Báo cáo'!$AA:$AA,"&lt;="&amp;F$4)</f>
        <v>44485102</v>
      </c>
      <c r="G8" s="54">
        <f>SUMIFS('Báo cáo'!$O:$O,'Báo cáo'!$AD:$AD,$A8,'Báo cáo'!$Z:$Z,"&lt;="&amp;G$4)+SUMIFS('Báo cáo'!$P:$P,'Báo cáo'!$AD:$AD,$A8,'Báo cáo'!$Z:$Z,"&lt;="&amp;G$4)-SUMIFS('Báo cáo'!$Q:$Q,'Báo cáo'!$AD:$AD,$A8,'Báo cáo'!$AA:$AA,"&lt;="&amp;G$4)</f>
        <v>44485102</v>
      </c>
      <c r="H8" s="54">
        <f>SUMIFS('Báo cáo'!$O:$O,'Báo cáo'!$AD:$AD,$A8,'Báo cáo'!$Z:$Z,"&lt;="&amp;H$4)+SUMIFS('Báo cáo'!$P:$P,'Báo cáo'!$AD:$AD,$A8,'Báo cáo'!$Z:$Z,"&lt;="&amp;H$4)-SUMIFS('Báo cáo'!$Q:$Q,'Báo cáo'!$AD:$AD,$A8,'Báo cáo'!$AA:$AA,"&lt;="&amp;H$4)</f>
        <v>44485102</v>
      </c>
      <c r="I8" s="54">
        <f>SUMIFS('Báo cáo'!$O:$O,'Báo cáo'!$AD:$AD,$A8,'Báo cáo'!$Z:$Z,"&lt;="&amp;I$4)+SUMIFS('Báo cáo'!$P:$P,'Báo cáo'!$AD:$AD,$A8,'Báo cáo'!$Z:$Z,"&lt;="&amp;I$4)-SUMIFS('Báo cáo'!$Q:$Q,'Báo cáo'!$AD:$AD,$A8,'Báo cáo'!$AA:$AA,"&lt;="&amp;I$4)</f>
        <v>44485102</v>
      </c>
      <c r="J8" s="54">
        <f>SUMIFS('Báo cáo'!$O:$O,'Báo cáo'!$AD:$AD,$A8,'Báo cáo'!$Z:$Z,"&lt;="&amp;J$4)+SUMIFS('Báo cáo'!$P:$P,'Báo cáo'!$AD:$AD,$A8,'Báo cáo'!$Z:$Z,"&lt;="&amp;J$4)-SUMIFS('Báo cáo'!$Q:$Q,'Báo cáo'!$AD:$AD,$A8,'Báo cáo'!$AA:$AA,"&lt;="&amp;J$4)</f>
        <v>44485102</v>
      </c>
      <c r="K8" s="54">
        <f>SUMIFS('Báo cáo'!$O:$O,'Báo cáo'!$AD:$AD,$A8,'Báo cáo'!$Z:$Z,"&lt;="&amp;K$4)+SUMIFS('Báo cáo'!$P:$P,'Báo cáo'!$AD:$AD,$A8,'Báo cáo'!$Z:$Z,"&lt;="&amp;K$4)-SUMIFS('Báo cáo'!$Q:$Q,'Báo cáo'!$AD:$AD,$A8,'Báo cáo'!$AA:$AA,"&lt;="&amp;K$4)</f>
        <v>44485102</v>
      </c>
      <c r="L8" s="54">
        <f>SUMIFS('Báo cáo'!$O:$O,'Báo cáo'!$AD:$AD,$A8,'Báo cáo'!$Z:$Z,"&lt;="&amp;L$4)+SUMIFS('Báo cáo'!$P:$P,'Báo cáo'!$AD:$AD,$A8,'Báo cáo'!$Z:$Z,"&lt;="&amp;L$4)-SUMIFS('Báo cáo'!$Q:$Q,'Báo cáo'!$AD:$AD,$A8,'Báo cáo'!$AA:$AA,"&lt;="&amp;L$4)</f>
        <v>44485102</v>
      </c>
      <c r="M8" s="54">
        <f>SUMIFS('Báo cáo'!$O:$O,'Báo cáo'!$AD:$AD,$A8,'Báo cáo'!$Z:$Z,"&lt;="&amp;M$4)+SUMIFS('Báo cáo'!$P:$P,'Báo cáo'!$AD:$AD,$A8,'Báo cáo'!$Z:$Z,"&lt;="&amp;M$4)-SUMIFS('Báo cáo'!$Q:$Q,'Báo cáo'!$AD:$AD,$A8,'Báo cáo'!$AA:$AA,"&lt;="&amp;M$4)</f>
        <v>44485102</v>
      </c>
      <c r="N8" s="54">
        <f>SUMIFS('Báo cáo'!$O:$O,'Báo cáo'!$AD:$AD,$A8,'Báo cáo'!$Z:$Z,"&lt;="&amp;N$4)+SUMIFS('Báo cáo'!$P:$P,'Báo cáo'!$AD:$AD,$A8,'Báo cáo'!$Z:$Z,"&lt;="&amp;N$4)-SUMIFS('Báo cáo'!$Q:$Q,'Báo cáo'!$AD:$AD,$A8,'Báo cáo'!$AA:$AA,"&lt;="&amp;N$4)</f>
        <v>44485102</v>
      </c>
    </row>
    <row r="9" spans="1:14" x14ac:dyDescent="0.25">
      <c r="A9" s="23" t="s">
        <v>9656</v>
      </c>
      <c r="B9" s="23" t="s">
        <v>4191</v>
      </c>
      <c r="C9" s="54">
        <f>SUMIFS('Báo cáo'!$O:$O,'Báo cáo'!$AD:$AD,$A9,'Báo cáo'!$Z:$Z,"&lt;="&amp;C$4)+SUMIFS('Báo cáo'!$P:$P,'Báo cáo'!$AD:$AD,$A9,'Báo cáo'!$Z:$Z,"&lt;="&amp;C$4)-SUMIFS('Báo cáo'!$Q:$Q,'Báo cáo'!$AD:$AD,$A9,'Báo cáo'!$AA:$AA,"&lt;="&amp;C$4)</f>
        <v>19447245</v>
      </c>
      <c r="D9" s="54">
        <f>SUMIFS('Báo cáo'!$O:$O,'Báo cáo'!$AD:$AD,$A9,'Báo cáo'!$Z:$Z,"&lt;="&amp;D$4)+SUMIFS('Báo cáo'!$P:$P,'Báo cáo'!$AD:$AD,$A9,'Báo cáo'!$Z:$Z,"&lt;="&amp;D$4)-SUMIFS('Báo cáo'!$Q:$Q,'Báo cáo'!$AD:$AD,$A9,'Báo cáo'!$AA:$AA,"&lt;="&amp;D$4)</f>
        <v>27808855</v>
      </c>
      <c r="E9" s="54">
        <f>SUMIFS('Báo cáo'!$O:$O,'Báo cáo'!$AD:$AD,$A9,'Báo cáo'!$Z:$Z,"&lt;="&amp;E$4)+SUMIFS('Báo cáo'!$P:$P,'Báo cáo'!$AD:$AD,$A9,'Báo cáo'!$Z:$Z,"&lt;="&amp;E$4)-SUMIFS('Báo cáo'!$Q:$Q,'Báo cáo'!$AD:$AD,$A9,'Báo cáo'!$AA:$AA,"&lt;="&amp;E$4)</f>
        <v>30669980</v>
      </c>
      <c r="F9" s="54">
        <f>SUMIFS('Báo cáo'!$O:$O,'Báo cáo'!$AD:$AD,$A9,'Báo cáo'!$Z:$Z,"&lt;="&amp;F$4)+SUMIFS('Báo cáo'!$P:$P,'Báo cáo'!$AD:$AD,$A9,'Báo cáo'!$Z:$Z,"&lt;="&amp;F$4)-SUMIFS('Báo cáo'!$Q:$Q,'Báo cáo'!$AD:$AD,$A9,'Báo cáo'!$AA:$AA,"&lt;="&amp;F$4)</f>
        <v>30669980</v>
      </c>
      <c r="G9" s="54">
        <f>SUMIFS('Báo cáo'!$O:$O,'Báo cáo'!$AD:$AD,$A9,'Báo cáo'!$Z:$Z,"&lt;="&amp;G$4)+SUMIFS('Báo cáo'!$P:$P,'Báo cáo'!$AD:$AD,$A9,'Báo cáo'!$Z:$Z,"&lt;="&amp;G$4)-SUMIFS('Báo cáo'!$Q:$Q,'Báo cáo'!$AD:$AD,$A9,'Báo cáo'!$AA:$AA,"&lt;="&amp;G$4)</f>
        <v>30669980</v>
      </c>
      <c r="H9" s="54">
        <f>SUMIFS('Báo cáo'!$O:$O,'Báo cáo'!$AD:$AD,$A9,'Báo cáo'!$Z:$Z,"&lt;="&amp;H$4)+SUMIFS('Báo cáo'!$P:$P,'Báo cáo'!$AD:$AD,$A9,'Báo cáo'!$Z:$Z,"&lt;="&amp;H$4)-SUMIFS('Báo cáo'!$Q:$Q,'Báo cáo'!$AD:$AD,$A9,'Báo cáo'!$AA:$AA,"&lt;="&amp;H$4)</f>
        <v>30669980</v>
      </c>
      <c r="I9" s="54">
        <f>SUMIFS('Báo cáo'!$O:$O,'Báo cáo'!$AD:$AD,$A9,'Báo cáo'!$Z:$Z,"&lt;="&amp;I$4)+SUMIFS('Báo cáo'!$P:$P,'Báo cáo'!$AD:$AD,$A9,'Báo cáo'!$Z:$Z,"&lt;="&amp;I$4)-SUMIFS('Báo cáo'!$Q:$Q,'Báo cáo'!$AD:$AD,$A9,'Báo cáo'!$AA:$AA,"&lt;="&amp;I$4)</f>
        <v>30669980</v>
      </c>
      <c r="J9" s="54">
        <f>SUMIFS('Báo cáo'!$O:$O,'Báo cáo'!$AD:$AD,$A9,'Báo cáo'!$Z:$Z,"&lt;="&amp;J$4)+SUMIFS('Báo cáo'!$P:$P,'Báo cáo'!$AD:$AD,$A9,'Báo cáo'!$Z:$Z,"&lt;="&amp;J$4)-SUMIFS('Báo cáo'!$Q:$Q,'Báo cáo'!$AD:$AD,$A9,'Báo cáo'!$AA:$AA,"&lt;="&amp;J$4)</f>
        <v>30669980</v>
      </c>
      <c r="K9" s="54">
        <f>SUMIFS('Báo cáo'!$O:$O,'Báo cáo'!$AD:$AD,$A9,'Báo cáo'!$Z:$Z,"&lt;="&amp;K$4)+SUMIFS('Báo cáo'!$P:$P,'Báo cáo'!$AD:$AD,$A9,'Báo cáo'!$Z:$Z,"&lt;="&amp;K$4)-SUMIFS('Báo cáo'!$Q:$Q,'Báo cáo'!$AD:$AD,$A9,'Báo cáo'!$AA:$AA,"&lt;="&amp;K$4)</f>
        <v>30669980</v>
      </c>
      <c r="L9" s="54">
        <f>SUMIFS('Báo cáo'!$O:$O,'Báo cáo'!$AD:$AD,$A9,'Báo cáo'!$Z:$Z,"&lt;="&amp;L$4)+SUMIFS('Báo cáo'!$P:$P,'Báo cáo'!$AD:$AD,$A9,'Báo cáo'!$Z:$Z,"&lt;="&amp;L$4)-SUMIFS('Báo cáo'!$Q:$Q,'Báo cáo'!$AD:$AD,$A9,'Báo cáo'!$AA:$AA,"&lt;="&amp;L$4)</f>
        <v>30669980</v>
      </c>
      <c r="M9" s="54">
        <f>SUMIFS('Báo cáo'!$O:$O,'Báo cáo'!$AD:$AD,$A9,'Báo cáo'!$Z:$Z,"&lt;="&amp;M$4)+SUMIFS('Báo cáo'!$P:$P,'Báo cáo'!$AD:$AD,$A9,'Báo cáo'!$Z:$Z,"&lt;="&amp;M$4)-SUMIFS('Báo cáo'!$Q:$Q,'Báo cáo'!$AD:$AD,$A9,'Báo cáo'!$AA:$AA,"&lt;="&amp;M$4)</f>
        <v>30669980</v>
      </c>
      <c r="N9" s="54">
        <f>SUMIFS('Báo cáo'!$O:$O,'Báo cáo'!$AD:$AD,$A9,'Báo cáo'!$Z:$Z,"&lt;="&amp;N$4)+SUMIFS('Báo cáo'!$P:$P,'Báo cáo'!$AD:$AD,$A9,'Báo cáo'!$Z:$Z,"&lt;="&amp;N$4)-SUMIFS('Báo cáo'!$Q:$Q,'Báo cáo'!$AD:$AD,$A9,'Báo cáo'!$AA:$AA,"&lt;="&amp;N$4)</f>
        <v>30669980</v>
      </c>
    </row>
    <row r="10" spans="1:14" x14ac:dyDescent="0.25">
      <c r="A10" s="23" t="s">
        <v>22848</v>
      </c>
      <c r="B10" s="23" t="s">
        <v>4575</v>
      </c>
      <c r="C10" s="54">
        <f>SUMIFS('Báo cáo'!$O:$O,'Báo cáo'!$AD:$AD,$A10,'Báo cáo'!$Z:$Z,"&lt;="&amp;C$4)+SUMIFS('Báo cáo'!$P:$P,'Báo cáo'!$AD:$AD,$A10,'Báo cáo'!$Z:$Z,"&lt;="&amp;C$4)-SUMIFS('Báo cáo'!$Q:$Q,'Báo cáo'!$AD:$AD,$A10,'Báo cáo'!$AA:$AA,"&lt;="&amp;C$4)</f>
        <v>8419377</v>
      </c>
      <c r="D10" s="54">
        <f>SUMIFS('Báo cáo'!$O:$O,'Báo cáo'!$AD:$AD,$A10,'Báo cáo'!$Z:$Z,"&lt;="&amp;D$4)+SUMIFS('Báo cáo'!$P:$P,'Báo cáo'!$AD:$AD,$A10,'Báo cáo'!$Z:$Z,"&lt;="&amp;D$4)-SUMIFS('Báo cáo'!$Q:$Q,'Báo cáo'!$AD:$AD,$A10,'Báo cáo'!$AA:$AA,"&lt;="&amp;D$4)</f>
        <v>5191376</v>
      </c>
      <c r="E10" s="54">
        <f>SUMIFS('Báo cáo'!$O:$O,'Báo cáo'!$AD:$AD,$A10,'Báo cáo'!$Z:$Z,"&lt;="&amp;E$4)+SUMIFS('Báo cáo'!$P:$P,'Báo cáo'!$AD:$AD,$A10,'Báo cáo'!$Z:$Z,"&lt;="&amp;E$4)-SUMIFS('Báo cáo'!$Q:$Q,'Báo cáo'!$AD:$AD,$A10,'Báo cáo'!$AA:$AA,"&lt;="&amp;E$4)</f>
        <v>2772376</v>
      </c>
      <c r="F10" s="54">
        <f>SUMIFS('Báo cáo'!$O:$O,'Báo cáo'!$AD:$AD,$A10,'Báo cáo'!$Z:$Z,"&lt;="&amp;F$4)+SUMIFS('Báo cáo'!$P:$P,'Báo cáo'!$AD:$AD,$A10,'Báo cáo'!$Z:$Z,"&lt;="&amp;F$4)-SUMIFS('Báo cáo'!$Q:$Q,'Báo cáo'!$AD:$AD,$A10,'Báo cáo'!$AA:$AA,"&lt;="&amp;F$4)</f>
        <v>2772376</v>
      </c>
      <c r="G10" s="54">
        <f>SUMIFS('Báo cáo'!$O:$O,'Báo cáo'!$AD:$AD,$A10,'Báo cáo'!$Z:$Z,"&lt;="&amp;G$4)+SUMIFS('Báo cáo'!$P:$P,'Báo cáo'!$AD:$AD,$A10,'Báo cáo'!$Z:$Z,"&lt;="&amp;G$4)-SUMIFS('Báo cáo'!$Q:$Q,'Báo cáo'!$AD:$AD,$A10,'Báo cáo'!$AA:$AA,"&lt;="&amp;G$4)</f>
        <v>2772376</v>
      </c>
      <c r="H10" s="54">
        <f>SUMIFS('Báo cáo'!$O:$O,'Báo cáo'!$AD:$AD,$A10,'Báo cáo'!$Z:$Z,"&lt;="&amp;H$4)+SUMIFS('Báo cáo'!$P:$P,'Báo cáo'!$AD:$AD,$A10,'Báo cáo'!$Z:$Z,"&lt;="&amp;H$4)-SUMIFS('Báo cáo'!$Q:$Q,'Báo cáo'!$AD:$AD,$A10,'Báo cáo'!$AA:$AA,"&lt;="&amp;H$4)</f>
        <v>2772376</v>
      </c>
      <c r="I10" s="54">
        <f>SUMIFS('Báo cáo'!$O:$O,'Báo cáo'!$AD:$AD,$A10,'Báo cáo'!$Z:$Z,"&lt;="&amp;I$4)+SUMIFS('Báo cáo'!$P:$P,'Báo cáo'!$AD:$AD,$A10,'Báo cáo'!$Z:$Z,"&lt;="&amp;I$4)-SUMIFS('Báo cáo'!$Q:$Q,'Báo cáo'!$AD:$AD,$A10,'Báo cáo'!$AA:$AA,"&lt;="&amp;I$4)</f>
        <v>2772376</v>
      </c>
      <c r="J10" s="54">
        <f>SUMIFS('Báo cáo'!$O:$O,'Báo cáo'!$AD:$AD,$A10,'Báo cáo'!$Z:$Z,"&lt;="&amp;J$4)+SUMIFS('Báo cáo'!$P:$P,'Báo cáo'!$AD:$AD,$A10,'Báo cáo'!$Z:$Z,"&lt;="&amp;J$4)-SUMIFS('Báo cáo'!$Q:$Q,'Báo cáo'!$AD:$AD,$A10,'Báo cáo'!$AA:$AA,"&lt;="&amp;J$4)</f>
        <v>2772376</v>
      </c>
      <c r="K10" s="54">
        <f>SUMIFS('Báo cáo'!$O:$O,'Báo cáo'!$AD:$AD,$A10,'Báo cáo'!$Z:$Z,"&lt;="&amp;K$4)+SUMIFS('Báo cáo'!$P:$P,'Báo cáo'!$AD:$AD,$A10,'Báo cáo'!$Z:$Z,"&lt;="&amp;K$4)-SUMIFS('Báo cáo'!$Q:$Q,'Báo cáo'!$AD:$AD,$A10,'Báo cáo'!$AA:$AA,"&lt;="&amp;K$4)</f>
        <v>2772376</v>
      </c>
      <c r="L10" s="54">
        <f>SUMIFS('Báo cáo'!$O:$O,'Báo cáo'!$AD:$AD,$A10,'Báo cáo'!$Z:$Z,"&lt;="&amp;L$4)+SUMIFS('Báo cáo'!$P:$P,'Báo cáo'!$AD:$AD,$A10,'Báo cáo'!$Z:$Z,"&lt;="&amp;L$4)-SUMIFS('Báo cáo'!$Q:$Q,'Báo cáo'!$AD:$AD,$A10,'Báo cáo'!$AA:$AA,"&lt;="&amp;L$4)</f>
        <v>2772376</v>
      </c>
      <c r="M10" s="54">
        <f>SUMIFS('Báo cáo'!$O:$O,'Báo cáo'!$AD:$AD,$A10,'Báo cáo'!$Z:$Z,"&lt;="&amp;M$4)+SUMIFS('Báo cáo'!$P:$P,'Báo cáo'!$AD:$AD,$A10,'Báo cáo'!$Z:$Z,"&lt;="&amp;M$4)-SUMIFS('Báo cáo'!$Q:$Q,'Báo cáo'!$AD:$AD,$A10,'Báo cáo'!$AA:$AA,"&lt;="&amp;M$4)</f>
        <v>2772376</v>
      </c>
      <c r="N10" s="54">
        <f>SUMIFS('Báo cáo'!$O:$O,'Báo cáo'!$AD:$AD,$A10,'Báo cáo'!$Z:$Z,"&lt;="&amp;N$4)+SUMIFS('Báo cáo'!$P:$P,'Báo cáo'!$AD:$AD,$A10,'Báo cáo'!$Z:$Z,"&lt;="&amp;N$4)-SUMIFS('Báo cáo'!$Q:$Q,'Báo cáo'!$AD:$AD,$A10,'Báo cáo'!$AA:$AA,"&lt;="&amp;N$4)</f>
        <v>2772376</v>
      </c>
    </row>
    <row r="11" spans="1:14" x14ac:dyDescent="0.25">
      <c r="A11" s="23" t="s">
        <v>4288</v>
      </c>
      <c r="B11" s="23" t="s">
        <v>4289</v>
      </c>
      <c r="C11" s="54">
        <f>SUMIFS('Báo cáo'!$O:$O,'Báo cáo'!$AD:$AD,$A11,'Báo cáo'!$Z:$Z,"&lt;="&amp;C$4)+SUMIFS('Báo cáo'!$P:$P,'Báo cáo'!$AD:$AD,$A11,'Báo cáo'!$Z:$Z,"&lt;="&amp;C$4)-SUMIFS('Báo cáo'!$Q:$Q,'Báo cáo'!$AD:$AD,$A11,'Báo cáo'!$AA:$AA,"&lt;="&amp;C$4)</f>
        <v>590508824</v>
      </c>
      <c r="D11" s="54">
        <f>SUMIFS('Báo cáo'!$O:$O,'Báo cáo'!$AD:$AD,$A11,'Báo cáo'!$Z:$Z,"&lt;="&amp;D$4)+SUMIFS('Báo cáo'!$P:$P,'Báo cáo'!$AD:$AD,$A11,'Báo cáo'!$Z:$Z,"&lt;="&amp;D$4)-SUMIFS('Báo cáo'!$Q:$Q,'Báo cáo'!$AD:$AD,$A11,'Báo cáo'!$AA:$AA,"&lt;="&amp;D$4)</f>
        <v>866242940</v>
      </c>
      <c r="E11" s="54">
        <f>SUMIFS('Báo cáo'!$O:$O,'Báo cáo'!$AD:$AD,$A11,'Báo cáo'!$Z:$Z,"&lt;="&amp;E$4)+SUMIFS('Báo cáo'!$P:$P,'Báo cáo'!$AD:$AD,$A11,'Báo cáo'!$Z:$Z,"&lt;="&amp;E$4)-SUMIFS('Báo cáo'!$Q:$Q,'Báo cáo'!$AD:$AD,$A11,'Báo cáo'!$AA:$AA,"&lt;="&amp;E$4)</f>
        <v>246148779</v>
      </c>
      <c r="F11" s="54">
        <f>SUMIFS('Báo cáo'!$O:$O,'Báo cáo'!$AD:$AD,$A11,'Báo cáo'!$Z:$Z,"&lt;="&amp;F$4)+SUMIFS('Báo cáo'!$P:$P,'Báo cáo'!$AD:$AD,$A11,'Báo cáo'!$Z:$Z,"&lt;="&amp;F$4)-SUMIFS('Báo cáo'!$Q:$Q,'Báo cáo'!$AD:$AD,$A11,'Báo cáo'!$AA:$AA,"&lt;="&amp;F$4)</f>
        <v>246148779</v>
      </c>
      <c r="G11" s="54">
        <f>SUMIFS('Báo cáo'!$O:$O,'Báo cáo'!$AD:$AD,$A11,'Báo cáo'!$Z:$Z,"&lt;="&amp;G$4)+SUMIFS('Báo cáo'!$P:$P,'Báo cáo'!$AD:$AD,$A11,'Báo cáo'!$Z:$Z,"&lt;="&amp;G$4)-SUMIFS('Báo cáo'!$Q:$Q,'Báo cáo'!$AD:$AD,$A11,'Báo cáo'!$AA:$AA,"&lt;="&amp;G$4)</f>
        <v>246148779</v>
      </c>
      <c r="H11" s="54">
        <f>SUMIFS('Báo cáo'!$O:$O,'Báo cáo'!$AD:$AD,$A11,'Báo cáo'!$Z:$Z,"&lt;="&amp;H$4)+SUMIFS('Báo cáo'!$P:$P,'Báo cáo'!$AD:$AD,$A11,'Báo cáo'!$Z:$Z,"&lt;="&amp;H$4)-SUMIFS('Báo cáo'!$Q:$Q,'Báo cáo'!$AD:$AD,$A11,'Báo cáo'!$AA:$AA,"&lt;="&amp;H$4)</f>
        <v>246148779</v>
      </c>
      <c r="I11" s="54">
        <f>SUMIFS('Báo cáo'!$O:$O,'Báo cáo'!$AD:$AD,$A11,'Báo cáo'!$Z:$Z,"&lt;="&amp;I$4)+SUMIFS('Báo cáo'!$P:$P,'Báo cáo'!$AD:$AD,$A11,'Báo cáo'!$Z:$Z,"&lt;="&amp;I$4)-SUMIFS('Báo cáo'!$Q:$Q,'Báo cáo'!$AD:$AD,$A11,'Báo cáo'!$AA:$AA,"&lt;="&amp;I$4)</f>
        <v>246148779</v>
      </c>
      <c r="J11" s="54">
        <f>SUMIFS('Báo cáo'!$O:$O,'Báo cáo'!$AD:$AD,$A11,'Báo cáo'!$Z:$Z,"&lt;="&amp;J$4)+SUMIFS('Báo cáo'!$P:$P,'Báo cáo'!$AD:$AD,$A11,'Báo cáo'!$Z:$Z,"&lt;="&amp;J$4)-SUMIFS('Báo cáo'!$Q:$Q,'Báo cáo'!$AD:$AD,$A11,'Báo cáo'!$AA:$AA,"&lt;="&amp;J$4)</f>
        <v>246148779</v>
      </c>
      <c r="K11" s="54">
        <f>SUMIFS('Báo cáo'!$O:$O,'Báo cáo'!$AD:$AD,$A11,'Báo cáo'!$Z:$Z,"&lt;="&amp;K$4)+SUMIFS('Báo cáo'!$P:$P,'Báo cáo'!$AD:$AD,$A11,'Báo cáo'!$Z:$Z,"&lt;="&amp;K$4)-SUMIFS('Báo cáo'!$Q:$Q,'Báo cáo'!$AD:$AD,$A11,'Báo cáo'!$AA:$AA,"&lt;="&amp;K$4)</f>
        <v>246148779</v>
      </c>
      <c r="L11" s="54">
        <f>SUMIFS('Báo cáo'!$O:$O,'Báo cáo'!$AD:$AD,$A11,'Báo cáo'!$Z:$Z,"&lt;="&amp;L$4)+SUMIFS('Báo cáo'!$P:$P,'Báo cáo'!$AD:$AD,$A11,'Báo cáo'!$Z:$Z,"&lt;="&amp;L$4)-SUMIFS('Báo cáo'!$Q:$Q,'Báo cáo'!$AD:$AD,$A11,'Báo cáo'!$AA:$AA,"&lt;="&amp;L$4)</f>
        <v>246148779</v>
      </c>
      <c r="M11" s="54">
        <f>SUMIFS('Báo cáo'!$O:$O,'Báo cáo'!$AD:$AD,$A11,'Báo cáo'!$Z:$Z,"&lt;="&amp;M$4)+SUMIFS('Báo cáo'!$P:$P,'Báo cáo'!$AD:$AD,$A11,'Báo cáo'!$Z:$Z,"&lt;="&amp;M$4)-SUMIFS('Báo cáo'!$Q:$Q,'Báo cáo'!$AD:$AD,$A11,'Báo cáo'!$AA:$AA,"&lt;="&amp;M$4)</f>
        <v>246148779</v>
      </c>
      <c r="N11" s="54">
        <f>SUMIFS('Báo cáo'!$O:$O,'Báo cáo'!$AD:$AD,$A11,'Báo cáo'!$Z:$Z,"&lt;="&amp;N$4)+SUMIFS('Báo cáo'!$P:$P,'Báo cáo'!$AD:$AD,$A11,'Báo cáo'!$Z:$Z,"&lt;="&amp;N$4)-SUMIFS('Báo cáo'!$Q:$Q,'Báo cáo'!$AD:$AD,$A11,'Báo cáo'!$AA:$AA,"&lt;="&amp;N$4)</f>
        <v>246148779</v>
      </c>
    </row>
    <row r="12" spans="1:14" x14ac:dyDescent="0.25">
      <c r="A12" s="23" t="s">
        <v>4087</v>
      </c>
      <c r="B12" s="23" t="s">
        <v>4088</v>
      </c>
      <c r="C12" s="54">
        <f>SUMIFS('Báo cáo'!$O:$O,'Báo cáo'!$AD:$AD,$A12,'Báo cáo'!$Z:$Z,"&lt;="&amp;C$4)+SUMIFS('Báo cáo'!$P:$P,'Báo cáo'!$AD:$AD,$A12,'Báo cáo'!$Z:$Z,"&lt;="&amp;C$4)-SUMIFS('Báo cáo'!$Q:$Q,'Báo cáo'!$AD:$AD,$A12,'Báo cáo'!$AA:$AA,"&lt;="&amp;C$4)</f>
        <v>70235867</v>
      </c>
      <c r="D12" s="54">
        <f>SUMIFS('Báo cáo'!$O:$O,'Báo cáo'!$AD:$AD,$A12,'Báo cáo'!$Z:$Z,"&lt;="&amp;D$4)+SUMIFS('Báo cáo'!$P:$P,'Báo cáo'!$AD:$AD,$A12,'Báo cáo'!$Z:$Z,"&lt;="&amp;D$4)-SUMIFS('Báo cáo'!$Q:$Q,'Báo cáo'!$AD:$AD,$A12,'Báo cáo'!$AA:$AA,"&lt;="&amp;D$4)</f>
        <v>140233658</v>
      </c>
      <c r="E12" s="54">
        <f>SUMIFS('Báo cáo'!$O:$O,'Báo cáo'!$AD:$AD,$A12,'Báo cáo'!$Z:$Z,"&lt;="&amp;E$4)+SUMIFS('Báo cáo'!$P:$P,'Báo cáo'!$AD:$AD,$A12,'Báo cáo'!$Z:$Z,"&lt;="&amp;E$4)-SUMIFS('Báo cáo'!$Q:$Q,'Báo cáo'!$AD:$AD,$A12,'Báo cáo'!$AA:$AA,"&lt;="&amp;E$4)</f>
        <v>68444448</v>
      </c>
      <c r="F12" s="54">
        <f>SUMIFS('Báo cáo'!$O:$O,'Báo cáo'!$AD:$AD,$A12,'Báo cáo'!$Z:$Z,"&lt;="&amp;F$4)+SUMIFS('Báo cáo'!$P:$P,'Báo cáo'!$AD:$AD,$A12,'Báo cáo'!$Z:$Z,"&lt;="&amp;F$4)-SUMIFS('Báo cáo'!$Q:$Q,'Báo cáo'!$AD:$AD,$A12,'Báo cáo'!$AA:$AA,"&lt;="&amp;F$4)</f>
        <v>68444448</v>
      </c>
      <c r="G12" s="54">
        <f>SUMIFS('Báo cáo'!$O:$O,'Báo cáo'!$AD:$AD,$A12,'Báo cáo'!$Z:$Z,"&lt;="&amp;G$4)+SUMIFS('Báo cáo'!$P:$P,'Báo cáo'!$AD:$AD,$A12,'Báo cáo'!$Z:$Z,"&lt;="&amp;G$4)-SUMIFS('Báo cáo'!$Q:$Q,'Báo cáo'!$AD:$AD,$A12,'Báo cáo'!$AA:$AA,"&lt;="&amp;G$4)</f>
        <v>68444448</v>
      </c>
      <c r="H12" s="54">
        <f>SUMIFS('Báo cáo'!$O:$O,'Báo cáo'!$AD:$AD,$A12,'Báo cáo'!$Z:$Z,"&lt;="&amp;H$4)+SUMIFS('Báo cáo'!$P:$P,'Báo cáo'!$AD:$AD,$A12,'Báo cáo'!$Z:$Z,"&lt;="&amp;H$4)-SUMIFS('Báo cáo'!$Q:$Q,'Báo cáo'!$AD:$AD,$A12,'Báo cáo'!$AA:$AA,"&lt;="&amp;H$4)</f>
        <v>68444448</v>
      </c>
      <c r="I12" s="54">
        <f>SUMIFS('Báo cáo'!$O:$O,'Báo cáo'!$AD:$AD,$A12,'Báo cáo'!$Z:$Z,"&lt;="&amp;I$4)+SUMIFS('Báo cáo'!$P:$P,'Báo cáo'!$AD:$AD,$A12,'Báo cáo'!$Z:$Z,"&lt;="&amp;I$4)-SUMIFS('Báo cáo'!$Q:$Q,'Báo cáo'!$AD:$AD,$A12,'Báo cáo'!$AA:$AA,"&lt;="&amp;I$4)</f>
        <v>68444448</v>
      </c>
      <c r="J12" s="54">
        <f>SUMIFS('Báo cáo'!$O:$O,'Báo cáo'!$AD:$AD,$A12,'Báo cáo'!$Z:$Z,"&lt;="&amp;J$4)+SUMIFS('Báo cáo'!$P:$P,'Báo cáo'!$AD:$AD,$A12,'Báo cáo'!$Z:$Z,"&lt;="&amp;J$4)-SUMIFS('Báo cáo'!$Q:$Q,'Báo cáo'!$AD:$AD,$A12,'Báo cáo'!$AA:$AA,"&lt;="&amp;J$4)</f>
        <v>68444448</v>
      </c>
      <c r="K12" s="54">
        <f>SUMIFS('Báo cáo'!$O:$O,'Báo cáo'!$AD:$AD,$A12,'Báo cáo'!$Z:$Z,"&lt;="&amp;K$4)+SUMIFS('Báo cáo'!$P:$P,'Báo cáo'!$AD:$AD,$A12,'Báo cáo'!$Z:$Z,"&lt;="&amp;K$4)-SUMIFS('Báo cáo'!$Q:$Q,'Báo cáo'!$AD:$AD,$A12,'Báo cáo'!$AA:$AA,"&lt;="&amp;K$4)</f>
        <v>68444448</v>
      </c>
      <c r="L12" s="54">
        <f>SUMIFS('Báo cáo'!$O:$O,'Báo cáo'!$AD:$AD,$A12,'Báo cáo'!$Z:$Z,"&lt;="&amp;L$4)+SUMIFS('Báo cáo'!$P:$P,'Báo cáo'!$AD:$AD,$A12,'Báo cáo'!$Z:$Z,"&lt;="&amp;L$4)-SUMIFS('Báo cáo'!$Q:$Q,'Báo cáo'!$AD:$AD,$A12,'Báo cáo'!$AA:$AA,"&lt;="&amp;L$4)</f>
        <v>68444448</v>
      </c>
      <c r="M12" s="54">
        <f>SUMIFS('Báo cáo'!$O:$O,'Báo cáo'!$AD:$AD,$A12,'Báo cáo'!$Z:$Z,"&lt;="&amp;M$4)+SUMIFS('Báo cáo'!$P:$P,'Báo cáo'!$AD:$AD,$A12,'Báo cáo'!$Z:$Z,"&lt;="&amp;M$4)-SUMIFS('Báo cáo'!$Q:$Q,'Báo cáo'!$AD:$AD,$A12,'Báo cáo'!$AA:$AA,"&lt;="&amp;M$4)</f>
        <v>68444448</v>
      </c>
      <c r="N12" s="54">
        <f>SUMIFS('Báo cáo'!$O:$O,'Báo cáo'!$AD:$AD,$A12,'Báo cáo'!$Z:$Z,"&lt;="&amp;N$4)+SUMIFS('Báo cáo'!$P:$P,'Báo cáo'!$AD:$AD,$A12,'Báo cáo'!$Z:$Z,"&lt;="&amp;N$4)-SUMIFS('Báo cáo'!$Q:$Q,'Báo cáo'!$AD:$AD,$A12,'Báo cáo'!$AA:$AA,"&lt;="&amp;N$4)</f>
        <v>68444448</v>
      </c>
    </row>
    <row r="13" spans="1:14" x14ac:dyDescent="0.25">
      <c r="A13" s="23" t="s">
        <v>4062</v>
      </c>
      <c r="B13" s="23" t="s">
        <v>4063</v>
      </c>
      <c r="C13" s="54">
        <f>SUMIFS('Báo cáo'!$O:$O,'Báo cáo'!$AD:$AD,$A13,'Báo cáo'!$Z:$Z,"&lt;="&amp;C$4)+SUMIFS('Báo cáo'!$P:$P,'Báo cáo'!$AD:$AD,$A13,'Báo cáo'!$Z:$Z,"&lt;="&amp;C$4)-SUMIFS('Báo cáo'!$Q:$Q,'Báo cáo'!$AD:$AD,$A13,'Báo cáo'!$AA:$AA,"&lt;="&amp;C$4)</f>
        <v>53974453.285999998</v>
      </c>
      <c r="D13" s="54">
        <f>SUMIFS('Báo cáo'!$O:$O,'Báo cáo'!$AD:$AD,$A13,'Báo cáo'!$Z:$Z,"&lt;="&amp;D$4)+SUMIFS('Báo cáo'!$P:$P,'Báo cáo'!$AD:$AD,$A13,'Báo cáo'!$Z:$Z,"&lt;="&amp;D$4)-SUMIFS('Báo cáo'!$Q:$Q,'Báo cáo'!$AD:$AD,$A13,'Báo cáo'!$AA:$AA,"&lt;="&amp;D$4)</f>
        <v>62816712.285999998</v>
      </c>
      <c r="E13" s="54">
        <f>SUMIFS('Báo cáo'!$O:$O,'Báo cáo'!$AD:$AD,$A13,'Báo cáo'!$Z:$Z,"&lt;="&amp;E$4)+SUMIFS('Báo cáo'!$P:$P,'Báo cáo'!$AD:$AD,$A13,'Báo cáo'!$Z:$Z,"&lt;="&amp;E$4)-SUMIFS('Báo cáo'!$Q:$Q,'Báo cáo'!$AD:$AD,$A13,'Báo cáo'!$AA:$AA,"&lt;="&amp;E$4)</f>
        <v>65972223.285999998</v>
      </c>
      <c r="F13" s="54">
        <f>SUMIFS('Báo cáo'!$O:$O,'Báo cáo'!$AD:$AD,$A13,'Báo cáo'!$Z:$Z,"&lt;="&amp;F$4)+SUMIFS('Báo cáo'!$P:$P,'Báo cáo'!$AD:$AD,$A13,'Báo cáo'!$Z:$Z,"&lt;="&amp;F$4)-SUMIFS('Báo cáo'!$Q:$Q,'Báo cáo'!$AD:$AD,$A13,'Báo cáo'!$AA:$AA,"&lt;="&amp;F$4)</f>
        <v>65972223.285999998</v>
      </c>
      <c r="G13" s="54">
        <f>SUMIFS('Báo cáo'!$O:$O,'Báo cáo'!$AD:$AD,$A13,'Báo cáo'!$Z:$Z,"&lt;="&amp;G$4)+SUMIFS('Báo cáo'!$P:$P,'Báo cáo'!$AD:$AD,$A13,'Báo cáo'!$Z:$Z,"&lt;="&amp;G$4)-SUMIFS('Báo cáo'!$Q:$Q,'Báo cáo'!$AD:$AD,$A13,'Báo cáo'!$AA:$AA,"&lt;="&amp;G$4)</f>
        <v>65972223.285999998</v>
      </c>
      <c r="H13" s="54">
        <f>SUMIFS('Báo cáo'!$O:$O,'Báo cáo'!$AD:$AD,$A13,'Báo cáo'!$Z:$Z,"&lt;="&amp;H$4)+SUMIFS('Báo cáo'!$P:$P,'Báo cáo'!$AD:$AD,$A13,'Báo cáo'!$Z:$Z,"&lt;="&amp;H$4)-SUMIFS('Báo cáo'!$Q:$Q,'Báo cáo'!$AD:$AD,$A13,'Báo cáo'!$AA:$AA,"&lt;="&amp;H$4)</f>
        <v>65972223.285999998</v>
      </c>
      <c r="I13" s="54">
        <f>SUMIFS('Báo cáo'!$O:$O,'Báo cáo'!$AD:$AD,$A13,'Báo cáo'!$Z:$Z,"&lt;="&amp;I$4)+SUMIFS('Báo cáo'!$P:$P,'Báo cáo'!$AD:$AD,$A13,'Báo cáo'!$Z:$Z,"&lt;="&amp;I$4)-SUMIFS('Báo cáo'!$Q:$Q,'Báo cáo'!$AD:$AD,$A13,'Báo cáo'!$AA:$AA,"&lt;="&amp;I$4)</f>
        <v>65972223.285999998</v>
      </c>
      <c r="J13" s="54">
        <f>SUMIFS('Báo cáo'!$O:$O,'Báo cáo'!$AD:$AD,$A13,'Báo cáo'!$Z:$Z,"&lt;="&amp;J$4)+SUMIFS('Báo cáo'!$P:$P,'Báo cáo'!$AD:$AD,$A13,'Báo cáo'!$Z:$Z,"&lt;="&amp;J$4)-SUMIFS('Báo cáo'!$Q:$Q,'Báo cáo'!$AD:$AD,$A13,'Báo cáo'!$AA:$AA,"&lt;="&amp;J$4)</f>
        <v>65972223.285999998</v>
      </c>
      <c r="K13" s="54">
        <f>SUMIFS('Báo cáo'!$O:$O,'Báo cáo'!$AD:$AD,$A13,'Báo cáo'!$Z:$Z,"&lt;="&amp;K$4)+SUMIFS('Báo cáo'!$P:$P,'Báo cáo'!$AD:$AD,$A13,'Báo cáo'!$Z:$Z,"&lt;="&amp;K$4)-SUMIFS('Báo cáo'!$Q:$Q,'Báo cáo'!$AD:$AD,$A13,'Báo cáo'!$AA:$AA,"&lt;="&amp;K$4)</f>
        <v>65972223.285999998</v>
      </c>
      <c r="L13" s="54">
        <f>SUMIFS('Báo cáo'!$O:$O,'Báo cáo'!$AD:$AD,$A13,'Báo cáo'!$Z:$Z,"&lt;="&amp;L$4)+SUMIFS('Báo cáo'!$P:$P,'Báo cáo'!$AD:$AD,$A13,'Báo cáo'!$Z:$Z,"&lt;="&amp;L$4)-SUMIFS('Báo cáo'!$Q:$Q,'Báo cáo'!$AD:$AD,$A13,'Báo cáo'!$AA:$AA,"&lt;="&amp;L$4)</f>
        <v>65972223.285999998</v>
      </c>
      <c r="M13" s="54">
        <f>SUMIFS('Báo cáo'!$O:$O,'Báo cáo'!$AD:$AD,$A13,'Báo cáo'!$Z:$Z,"&lt;="&amp;M$4)+SUMIFS('Báo cáo'!$P:$P,'Báo cáo'!$AD:$AD,$A13,'Báo cáo'!$Z:$Z,"&lt;="&amp;M$4)-SUMIFS('Báo cáo'!$Q:$Q,'Báo cáo'!$AD:$AD,$A13,'Báo cáo'!$AA:$AA,"&lt;="&amp;M$4)</f>
        <v>65972223.285999998</v>
      </c>
      <c r="N13" s="54">
        <f>SUMIFS('Báo cáo'!$O:$O,'Báo cáo'!$AD:$AD,$A13,'Báo cáo'!$Z:$Z,"&lt;="&amp;N$4)+SUMIFS('Báo cáo'!$P:$P,'Báo cáo'!$AD:$AD,$A13,'Báo cáo'!$Z:$Z,"&lt;="&amp;N$4)-SUMIFS('Báo cáo'!$Q:$Q,'Báo cáo'!$AD:$AD,$A13,'Báo cáo'!$AA:$AA,"&lt;="&amp;N$4)</f>
        <v>65972223.285999998</v>
      </c>
    </row>
    <row r="14" spans="1:14" x14ac:dyDescent="0.25">
      <c r="A14" s="23" t="s">
        <v>3968</v>
      </c>
      <c r="B14" s="23" t="s">
        <v>3969</v>
      </c>
      <c r="C14" s="54">
        <f>SUMIFS('Báo cáo'!$O:$O,'Báo cáo'!$AD:$AD,$A14,'Báo cáo'!$Z:$Z,"&lt;="&amp;C$4)+SUMIFS('Báo cáo'!$P:$P,'Báo cáo'!$AD:$AD,$A14,'Báo cáo'!$Z:$Z,"&lt;="&amp;C$4)-SUMIFS('Báo cáo'!$Q:$Q,'Báo cáo'!$AD:$AD,$A14,'Báo cáo'!$AA:$AA,"&lt;="&amp;C$4)</f>
        <v>68682471</v>
      </c>
      <c r="D14" s="54">
        <f>SUMIFS('Báo cáo'!$O:$O,'Báo cáo'!$AD:$AD,$A14,'Báo cáo'!$Z:$Z,"&lt;="&amp;D$4)+SUMIFS('Báo cáo'!$P:$P,'Báo cáo'!$AD:$AD,$A14,'Báo cáo'!$Z:$Z,"&lt;="&amp;D$4)-SUMIFS('Báo cáo'!$Q:$Q,'Báo cáo'!$AD:$AD,$A14,'Báo cáo'!$AA:$AA,"&lt;="&amp;D$4)</f>
        <v>67478943</v>
      </c>
      <c r="E14" s="54">
        <f>SUMIFS('Báo cáo'!$O:$O,'Báo cáo'!$AD:$AD,$A14,'Báo cáo'!$Z:$Z,"&lt;="&amp;E$4)+SUMIFS('Báo cáo'!$P:$P,'Báo cáo'!$AD:$AD,$A14,'Báo cáo'!$Z:$Z,"&lt;="&amp;E$4)-SUMIFS('Báo cáo'!$Q:$Q,'Báo cáo'!$AD:$AD,$A14,'Báo cáo'!$AA:$AA,"&lt;="&amp;E$4)</f>
        <v>48926973</v>
      </c>
      <c r="F14" s="54">
        <f>SUMIFS('Báo cáo'!$O:$O,'Báo cáo'!$AD:$AD,$A14,'Báo cáo'!$Z:$Z,"&lt;="&amp;F$4)+SUMIFS('Báo cáo'!$P:$P,'Báo cáo'!$AD:$AD,$A14,'Báo cáo'!$Z:$Z,"&lt;="&amp;F$4)-SUMIFS('Báo cáo'!$Q:$Q,'Báo cáo'!$AD:$AD,$A14,'Báo cáo'!$AA:$AA,"&lt;="&amp;F$4)</f>
        <v>48926973</v>
      </c>
      <c r="G14" s="54">
        <f>SUMIFS('Báo cáo'!$O:$O,'Báo cáo'!$AD:$AD,$A14,'Báo cáo'!$Z:$Z,"&lt;="&amp;G$4)+SUMIFS('Báo cáo'!$P:$P,'Báo cáo'!$AD:$AD,$A14,'Báo cáo'!$Z:$Z,"&lt;="&amp;G$4)-SUMIFS('Báo cáo'!$Q:$Q,'Báo cáo'!$AD:$AD,$A14,'Báo cáo'!$AA:$AA,"&lt;="&amp;G$4)</f>
        <v>48926973</v>
      </c>
      <c r="H14" s="54">
        <f>SUMIFS('Báo cáo'!$O:$O,'Báo cáo'!$AD:$AD,$A14,'Báo cáo'!$Z:$Z,"&lt;="&amp;H$4)+SUMIFS('Báo cáo'!$P:$P,'Báo cáo'!$AD:$AD,$A14,'Báo cáo'!$Z:$Z,"&lt;="&amp;H$4)-SUMIFS('Báo cáo'!$Q:$Q,'Báo cáo'!$AD:$AD,$A14,'Báo cáo'!$AA:$AA,"&lt;="&amp;H$4)</f>
        <v>48926973</v>
      </c>
      <c r="I14" s="54">
        <f>SUMIFS('Báo cáo'!$O:$O,'Báo cáo'!$AD:$AD,$A14,'Báo cáo'!$Z:$Z,"&lt;="&amp;I$4)+SUMIFS('Báo cáo'!$P:$P,'Báo cáo'!$AD:$AD,$A14,'Báo cáo'!$Z:$Z,"&lt;="&amp;I$4)-SUMIFS('Báo cáo'!$Q:$Q,'Báo cáo'!$AD:$AD,$A14,'Báo cáo'!$AA:$AA,"&lt;="&amp;I$4)</f>
        <v>48926973</v>
      </c>
      <c r="J14" s="54">
        <f>SUMIFS('Báo cáo'!$O:$O,'Báo cáo'!$AD:$AD,$A14,'Báo cáo'!$Z:$Z,"&lt;="&amp;J$4)+SUMIFS('Báo cáo'!$P:$P,'Báo cáo'!$AD:$AD,$A14,'Báo cáo'!$Z:$Z,"&lt;="&amp;J$4)-SUMIFS('Báo cáo'!$Q:$Q,'Báo cáo'!$AD:$AD,$A14,'Báo cáo'!$AA:$AA,"&lt;="&amp;J$4)</f>
        <v>48926973</v>
      </c>
      <c r="K14" s="54">
        <f>SUMIFS('Báo cáo'!$O:$O,'Báo cáo'!$AD:$AD,$A14,'Báo cáo'!$Z:$Z,"&lt;="&amp;K$4)+SUMIFS('Báo cáo'!$P:$P,'Báo cáo'!$AD:$AD,$A14,'Báo cáo'!$Z:$Z,"&lt;="&amp;K$4)-SUMIFS('Báo cáo'!$Q:$Q,'Báo cáo'!$AD:$AD,$A14,'Báo cáo'!$AA:$AA,"&lt;="&amp;K$4)</f>
        <v>48926973</v>
      </c>
      <c r="L14" s="54">
        <f>SUMIFS('Báo cáo'!$O:$O,'Báo cáo'!$AD:$AD,$A14,'Báo cáo'!$Z:$Z,"&lt;="&amp;L$4)+SUMIFS('Báo cáo'!$P:$P,'Báo cáo'!$AD:$AD,$A14,'Báo cáo'!$Z:$Z,"&lt;="&amp;L$4)-SUMIFS('Báo cáo'!$Q:$Q,'Báo cáo'!$AD:$AD,$A14,'Báo cáo'!$AA:$AA,"&lt;="&amp;L$4)</f>
        <v>48926973</v>
      </c>
      <c r="M14" s="54">
        <f>SUMIFS('Báo cáo'!$O:$O,'Báo cáo'!$AD:$AD,$A14,'Báo cáo'!$Z:$Z,"&lt;="&amp;M$4)+SUMIFS('Báo cáo'!$P:$P,'Báo cáo'!$AD:$AD,$A14,'Báo cáo'!$Z:$Z,"&lt;="&amp;M$4)-SUMIFS('Báo cáo'!$Q:$Q,'Báo cáo'!$AD:$AD,$A14,'Báo cáo'!$AA:$AA,"&lt;="&amp;M$4)</f>
        <v>48926973</v>
      </c>
      <c r="N14" s="54">
        <f>SUMIFS('Báo cáo'!$O:$O,'Báo cáo'!$AD:$AD,$A14,'Báo cáo'!$Z:$Z,"&lt;="&amp;N$4)+SUMIFS('Báo cáo'!$P:$P,'Báo cáo'!$AD:$AD,$A14,'Báo cáo'!$Z:$Z,"&lt;="&amp;N$4)-SUMIFS('Báo cáo'!$Q:$Q,'Báo cáo'!$AD:$AD,$A14,'Báo cáo'!$AA:$AA,"&lt;="&amp;N$4)</f>
        <v>48926973</v>
      </c>
    </row>
    <row r="15" spans="1:14" x14ac:dyDescent="0.25">
      <c r="A15" s="23" t="s">
        <v>4089</v>
      </c>
      <c r="B15" s="23" t="s">
        <v>4090</v>
      </c>
      <c r="C15" s="54">
        <f>SUMIFS('Báo cáo'!$O:$O,'Báo cáo'!$AD:$AD,$A15,'Báo cáo'!$Z:$Z,"&lt;="&amp;C$4)+SUMIFS('Báo cáo'!$P:$P,'Báo cáo'!$AD:$AD,$A15,'Báo cáo'!$Z:$Z,"&lt;="&amp;C$4)-SUMIFS('Báo cáo'!$Q:$Q,'Báo cáo'!$AD:$AD,$A15,'Báo cáo'!$AA:$AA,"&lt;="&amp;C$4)</f>
        <v>2879347</v>
      </c>
      <c r="D15" s="54">
        <f>SUMIFS('Báo cáo'!$O:$O,'Báo cáo'!$AD:$AD,$A15,'Báo cáo'!$Z:$Z,"&lt;="&amp;D$4)+SUMIFS('Báo cáo'!$P:$P,'Báo cáo'!$AD:$AD,$A15,'Báo cáo'!$Z:$Z,"&lt;="&amp;D$4)-SUMIFS('Báo cáo'!$Q:$Q,'Báo cáo'!$AD:$AD,$A15,'Báo cáo'!$AA:$AA,"&lt;="&amp;D$4)</f>
        <v>1702167</v>
      </c>
      <c r="E15" s="54">
        <f>SUMIFS('Báo cáo'!$O:$O,'Báo cáo'!$AD:$AD,$A15,'Báo cáo'!$Z:$Z,"&lt;="&amp;E$4)+SUMIFS('Báo cáo'!$P:$P,'Báo cáo'!$AD:$AD,$A15,'Báo cáo'!$Z:$Z,"&lt;="&amp;E$4)-SUMIFS('Báo cáo'!$Q:$Q,'Báo cáo'!$AD:$AD,$A15,'Báo cáo'!$AA:$AA,"&lt;="&amp;E$4)</f>
        <v>2692329</v>
      </c>
      <c r="F15" s="54">
        <f>SUMIFS('Báo cáo'!$O:$O,'Báo cáo'!$AD:$AD,$A15,'Báo cáo'!$Z:$Z,"&lt;="&amp;F$4)+SUMIFS('Báo cáo'!$P:$P,'Báo cáo'!$AD:$AD,$A15,'Báo cáo'!$Z:$Z,"&lt;="&amp;F$4)-SUMIFS('Báo cáo'!$Q:$Q,'Báo cáo'!$AD:$AD,$A15,'Báo cáo'!$AA:$AA,"&lt;="&amp;F$4)</f>
        <v>2692329</v>
      </c>
      <c r="G15" s="54">
        <f>SUMIFS('Báo cáo'!$O:$O,'Báo cáo'!$AD:$AD,$A15,'Báo cáo'!$Z:$Z,"&lt;="&amp;G$4)+SUMIFS('Báo cáo'!$P:$P,'Báo cáo'!$AD:$AD,$A15,'Báo cáo'!$Z:$Z,"&lt;="&amp;G$4)-SUMIFS('Báo cáo'!$Q:$Q,'Báo cáo'!$AD:$AD,$A15,'Báo cáo'!$AA:$AA,"&lt;="&amp;G$4)</f>
        <v>2692329</v>
      </c>
      <c r="H15" s="54">
        <f>SUMIFS('Báo cáo'!$O:$O,'Báo cáo'!$AD:$AD,$A15,'Báo cáo'!$Z:$Z,"&lt;="&amp;H$4)+SUMIFS('Báo cáo'!$P:$P,'Báo cáo'!$AD:$AD,$A15,'Báo cáo'!$Z:$Z,"&lt;="&amp;H$4)-SUMIFS('Báo cáo'!$Q:$Q,'Báo cáo'!$AD:$AD,$A15,'Báo cáo'!$AA:$AA,"&lt;="&amp;H$4)</f>
        <v>2692329</v>
      </c>
      <c r="I15" s="54">
        <f>SUMIFS('Báo cáo'!$O:$O,'Báo cáo'!$AD:$AD,$A15,'Báo cáo'!$Z:$Z,"&lt;="&amp;I$4)+SUMIFS('Báo cáo'!$P:$P,'Báo cáo'!$AD:$AD,$A15,'Báo cáo'!$Z:$Z,"&lt;="&amp;I$4)-SUMIFS('Báo cáo'!$Q:$Q,'Báo cáo'!$AD:$AD,$A15,'Báo cáo'!$AA:$AA,"&lt;="&amp;I$4)</f>
        <v>2692329</v>
      </c>
      <c r="J15" s="54">
        <f>SUMIFS('Báo cáo'!$O:$O,'Báo cáo'!$AD:$AD,$A15,'Báo cáo'!$Z:$Z,"&lt;="&amp;J$4)+SUMIFS('Báo cáo'!$P:$P,'Báo cáo'!$AD:$AD,$A15,'Báo cáo'!$Z:$Z,"&lt;="&amp;J$4)-SUMIFS('Báo cáo'!$Q:$Q,'Báo cáo'!$AD:$AD,$A15,'Báo cáo'!$AA:$AA,"&lt;="&amp;J$4)</f>
        <v>2692329</v>
      </c>
      <c r="K15" s="54">
        <f>SUMIFS('Báo cáo'!$O:$O,'Báo cáo'!$AD:$AD,$A15,'Báo cáo'!$Z:$Z,"&lt;="&amp;K$4)+SUMIFS('Báo cáo'!$P:$P,'Báo cáo'!$AD:$AD,$A15,'Báo cáo'!$Z:$Z,"&lt;="&amp;K$4)-SUMIFS('Báo cáo'!$Q:$Q,'Báo cáo'!$AD:$AD,$A15,'Báo cáo'!$AA:$AA,"&lt;="&amp;K$4)</f>
        <v>2692329</v>
      </c>
      <c r="L15" s="54">
        <f>SUMIFS('Báo cáo'!$O:$O,'Báo cáo'!$AD:$AD,$A15,'Báo cáo'!$Z:$Z,"&lt;="&amp;L$4)+SUMIFS('Báo cáo'!$P:$P,'Báo cáo'!$AD:$AD,$A15,'Báo cáo'!$Z:$Z,"&lt;="&amp;L$4)-SUMIFS('Báo cáo'!$Q:$Q,'Báo cáo'!$AD:$AD,$A15,'Báo cáo'!$AA:$AA,"&lt;="&amp;L$4)</f>
        <v>2692329</v>
      </c>
      <c r="M15" s="54">
        <f>SUMIFS('Báo cáo'!$O:$O,'Báo cáo'!$AD:$AD,$A15,'Báo cáo'!$Z:$Z,"&lt;="&amp;M$4)+SUMIFS('Báo cáo'!$P:$P,'Báo cáo'!$AD:$AD,$A15,'Báo cáo'!$Z:$Z,"&lt;="&amp;M$4)-SUMIFS('Báo cáo'!$Q:$Q,'Báo cáo'!$AD:$AD,$A15,'Báo cáo'!$AA:$AA,"&lt;="&amp;M$4)</f>
        <v>2692329</v>
      </c>
      <c r="N15" s="54">
        <f>SUMIFS('Báo cáo'!$O:$O,'Báo cáo'!$AD:$AD,$A15,'Báo cáo'!$Z:$Z,"&lt;="&amp;N$4)+SUMIFS('Báo cáo'!$P:$P,'Báo cáo'!$AD:$AD,$A15,'Báo cáo'!$Z:$Z,"&lt;="&amp;N$4)-SUMIFS('Báo cáo'!$Q:$Q,'Báo cáo'!$AD:$AD,$A15,'Báo cáo'!$AA:$AA,"&lt;="&amp;N$4)</f>
        <v>2692329</v>
      </c>
    </row>
    <row r="16" spans="1:14" x14ac:dyDescent="0.25">
      <c r="A16" s="23" t="s">
        <v>4042</v>
      </c>
      <c r="B16" s="23" t="s">
        <v>4043</v>
      </c>
      <c r="C16" s="54">
        <f>SUMIFS('Báo cáo'!$O:$O,'Báo cáo'!$AD:$AD,$A16,'Báo cáo'!$Z:$Z,"&lt;="&amp;C$4)+SUMIFS('Báo cáo'!$P:$P,'Báo cáo'!$AD:$AD,$A16,'Báo cáo'!$Z:$Z,"&lt;="&amp;C$4)-SUMIFS('Báo cáo'!$Q:$Q,'Báo cáo'!$AD:$AD,$A16,'Báo cáo'!$AA:$AA,"&lt;="&amp;C$4)</f>
        <v>19241034</v>
      </c>
      <c r="D16" s="54">
        <f>SUMIFS('Báo cáo'!$O:$O,'Báo cáo'!$AD:$AD,$A16,'Báo cáo'!$Z:$Z,"&lt;="&amp;D$4)+SUMIFS('Báo cáo'!$P:$P,'Báo cáo'!$AD:$AD,$A16,'Báo cáo'!$Z:$Z,"&lt;="&amp;D$4)-SUMIFS('Báo cáo'!$Q:$Q,'Báo cáo'!$AD:$AD,$A16,'Báo cáo'!$AA:$AA,"&lt;="&amp;D$4)</f>
        <v>19241034</v>
      </c>
      <c r="E16" s="54">
        <f>SUMIFS('Báo cáo'!$O:$O,'Báo cáo'!$AD:$AD,$A16,'Báo cáo'!$Z:$Z,"&lt;="&amp;E$4)+SUMIFS('Báo cáo'!$P:$P,'Báo cáo'!$AD:$AD,$A16,'Báo cáo'!$Z:$Z,"&lt;="&amp;E$4)-SUMIFS('Báo cáo'!$Q:$Q,'Báo cáo'!$AD:$AD,$A16,'Báo cáo'!$AA:$AA,"&lt;="&amp;E$4)</f>
        <v>19241034</v>
      </c>
      <c r="F16" s="54">
        <f>SUMIFS('Báo cáo'!$O:$O,'Báo cáo'!$AD:$AD,$A16,'Báo cáo'!$Z:$Z,"&lt;="&amp;F$4)+SUMIFS('Báo cáo'!$P:$P,'Báo cáo'!$AD:$AD,$A16,'Báo cáo'!$Z:$Z,"&lt;="&amp;F$4)-SUMIFS('Báo cáo'!$Q:$Q,'Báo cáo'!$AD:$AD,$A16,'Báo cáo'!$AA:$AA,"&lt;="&amp;F$4)</f>
        <v>19241034</v>
      </c>
      <c r="G16" s="54">
        <f>SUMIFS('Báo cáo'!$O:$O,'Báo cáo'!$AD:$AD,$A16,'Báo cáo'!$Z:$Z,"&lt;="&amp;G$4)+SUMIFS('Báo cáo'!$P:$P,'Báo cáo'!$AD:$AD,$A16,'Báo cáo'!$Z:$Z,"&lt;="&amp;G$4)-SUMIFS('Báo cáo'!$Q:$Q,'Báo cáo'!$AD:$AD,$A16,'Báo cáo'!$AA:$AA,"&lt;="&amp;G$4)</f>
        <v>19241034</v>
      </c>
      <c r="H16" s="54">
        <f>SUMIFS('Báo cáo'!$O:$O,'Báo cáo'!$AD:$AD,$A16,'Báo cáo'!$Z:$Z,"&lt;="&amp;H$4)+SUMIFS('Báo cáo'!$P:$P,'Báo cáo'!$AD:$AD,$A16,'Báo cáo'!$Z:$Z,"&lt;="&amp;H$4)-SUMIFS('Báo cáo'!$Q:$Q,'Báo cáo'!$AD:$AD,$A16,'Báo cáo'!$AA:$AA,"&lt;="&amp;H$4)</f>
        <v>19241034</v>
      </c>
      <c r="I16" s="54">
        <f>SUMIFS('Báo cáo'!$O:$O,'Báo cáo'!$AD:$AD,$A16,'Báo cáo'!$Z:$Z,"&lt;="&amp;I$4)+SUMIFS('Báo cáo'!$P:$P,'Báo cáo'!$AD:$AD,$A16,'Báo cáo'!$Z:$Z,"&lt;="&amp;I$4)-SUMIFS('Báo cáo'!$Q:$Q,'Báo cáo'!$AD:$AD,$A16,'Báo cáo'!$AA:$AA,"&lt;="&amp;I$4)</f>
        <v>19241034</v>
      </c>
      <c r="J16" s="54">
        <f>SUMIFS('Báo cáo'!$O:$O,'Báo cáo'!$AD:$AD,$A16,'Báo cáo'!$Z:$Z,"&lt;="&amp;J$4)+SUMIFS('Báo cáo'!$P:$P,'Báo cáo'!$AD:$AD,$A16,'Báo cáo'!$Z:$Z,"&lt;="&amp;J$4)-SUMIFS('Báo cáo'!$Q:$Q,'Báo cáo'!$AD:$AD,$A16,'Báo cáo'!$AA:$AA,"&lt;="&amp;J$4)</f>
        <v>19241034</v>
      </c>
      <c r="K16" s="54">
        <f>SUMIFS('Báo cáo'!$O:$O,'Báo cáo'!$AD:$AD,$A16,'Báo cáo'!$Z:$Z,"&lt;="&amp;K$4)+SUMIFS('Báo cáo'!$P:$P,'Báo cáo'!$AD:$AD,$A16,'Báo cáo'!$Z:$Z,"&lt;="&amp;K$4)-SUMIFS('Báo cáo'!$Q:$Q,'Báo cáo'!$AD:$AD,$A16,'Báo cáo'!$AA:$AA,"&lt;="&amp;K$4)</f>
        <v>19241034</v>
      </c>
      <c r="L16" s="54">
        <f>SUMIFS('Báo cáo'!$O:$O,'Báo cáo'!$AD:$AD,$A16,'Báo cáo'!$Z:$Z,"&lt;="&amp;L$4)+SUMIFS('Báo cáo'!$P:$P,'Báo cáo'!$AD:$AD,$A16,'Báo cáo'!$Z:$Z,"&lt;="&amp;L$4)-SUMIFS('Báo cáo'!$Q:$Q,'Báo cáo'!$AD:$AD,$A16,'Báo cáo'!$AA:$AA,"&lt;="&amp;L$4)</f>
        <v>19241034</v>
      </c>
      <c r="M16" s="54">
        <f>SUMIFS('Báo cáo'!$O:$O,'Báo cáo'!$AD:$AD,$A16,'Báo cáo'!$Z:$Z,"&lt;="&amp;M$4)+SUMIFS('Báo cáo'!$P:$P,'Báo cáo'!$AD:$AD,$A16,'Báo cáo'!$Z:$Z,"&lt;="&amp;M$4)-SUMIFS('Báo cáo'!$Q:$Q,'Báo cáo'!$AD:$AD,$A16,'Báo cáo'!$AA:$AA,"&lt;="&amp;M$4)</f>
        <v>19241034</v>
      </c>
      <c r="N16" s="54">
        <f>SUMIFS('Báo cáo'!$O:$O,'Báo cáo'!$AD:$AD,$A16,'Báo cáo'!$Z:$Z,"&lt;="&amp;N$4)+SUMIFS('Báo cáo'!$P:$P,'Báo cáo'!$AD:$AD,$A16,'Báo cáo'!$Z:$Z,"&lt;="&amp;N$4)-SUMIFS('Báo cáo'!$Q:$Q,'Báo cáo'!$AD:$AD,$A16,'Báo cáo'!$AA:$AA,"&lt;="&amp;N$4)</f>
        <v>19241034</v>
      </c>
    </row>
    <row r="17" spans="1:14" x14ac:dyDescent="0.25">
      <c r="A17" s="23" t="s">
        <v>22552</v>
      </c>
      <c r="B17" s="23" t="s">
        <v>40</v>
      </c>
      <c r="C17" s="54">
        <f>SUMIFS('Báo cáo'!$O:$O,'Báo cáo'!$AD:$AD,$A17,'Báo cáo'!$Z:$Z,"&lt;="&amp;C$4)+SUMIFS('Báo cáo'!$P:$P,'Báo cáo'!$AD:$AD,$A17,'Báo cáo'!$Z:$Z,"&lt;="&amp;C$4)-SUMIFS('Báo cáo'!$Q:$Q,'Báo cáo'!$AD:$AD,$A17,'Báo cáo'!$AA:$AA,"&lt;="&amp;C$4)</f>
        <v>14462250</v>
      </c>
      <c r="D17" s="54">
        <f>SUMIFS('Báo cáo'!$O:$O,'Báo cáo'!$AD:$AD,$A17,'Báo cáo'!$Z:$Z,"&lt;="&amp;D$4)+SUMIFS('Báo cáo'!$P:$P,'Báo cáo'!$AD:$AD,$A17,'Báo cáo'!$Z:$Z,"&lt;="&amp;D$4)-SUMIFS('Báo cáo'!$Q:$Q,'Báo cáo'!$AD:$AD,$A17,'Báo cáo'!$AA:$AA,"&lt;="&amp;D$4)</f>
        <v>19724740</v>
      </c>
      <c r="E17" s="54">
        <f>SUMIFS('Báo cáo'!$O:$O,'Báo cáo'!$AD:$AD,$A17,'Báo cáo'!$Z:$Z,"&lt;="&amp;E$4)+SUMIFS('Báo cáo'!$P:$P,'Báo cáo'!$AD:$AD,$A17,'Báo cáo'!$Z:$Z,"&lt;="&amp;E$4)-SUMIFS('Báo cáo'!$Q:$Q,'Báo cáo'!$AD:$AD,$A17,'Báo cáo'!$AA:$AA,"&lt;="&amp;E$4)</f>
        <v>11024173</v>
      </c>
      <c r="F17" s="54">
        <f>SUMIFS('Báo cáo'!$O:$O,'Báo cáo'!$AD:$AD,$A17,'Báo cáo'!$Z:$Z,"&lt;="&amp;F$4)+SUMIFS('Báo cáo'!$P:$P,'Báo cáo'!$AD:$AD,$A17,'Báo cáo'!$Z:$Z,"&lt;="&amp;F$4)-SUMIFS('Báo cáo'!$Q:$Q,'Báo cáo'!$AD:$AD,$A17,'Báo cáo'!$AA:$AA,"&lt;="&amp;F$4)</f>
        <v>11024173</v>
      </c>
      <c r="G17" s="54">
        <f>SUMIFS('Báo cáo'!$O:$O,'Báo cáo'!$AD:$AD,$A17,'Báo cáo'!$Z:$Z,"&lt;="&amp;G$4)+SUMIFS('Báo cáo'!$P:$P,'Báo cáo'!$AD:$AD,$A17,'Báo cáo'!$Z:$Z,"&lt;="&amp;G$4)-SUMIFS('Báo cáo'!$Q:$Q,'Báo cáo'!$AD:$AD,$A17,'Báo cáo'!$AA:$AA,"&lt;="&amp;G$4)</f>
        <v>11024173</v>
      </c>
      <c r="H17" s="54">
        <f>SUMIFS('Báo cáo'!$O:$O,'Báo cáo'!$AD:$AD,$A17,'Báo cáo'!$Z:$Z,"&lt;="&amp;H$4)+SUMIFS('Báo cáo'!$P:$P,'Báo cáo'!$AD:$AD,$A17,'Báo cáo'!$Z:$Z,"&lt;="&amp;H$4)-SUMIFS('Báo cáo'!$Q:$Q,'Báo cáo'!$AD:$AD,$A17,'Báo cáo'!$AA:$AA,"&lt;="&amp;H$4)</f>
        <v>11024173</v>
      </c>
      <c r="I17" s="54">
        <f>SUMIFS('Báo cáo'!$O:$O,'Báo cáo'!$AD:$AD,$A17,'Báo cáo'!$Z:$Z,"&lt;="&amp;I$4)+SUMIFS('Báo cáo'!$P:$P,'Báo cáo'!$AD:$AD,$A17,'Báo cáo'!$Z:$Z,"&lt;="&amp;I$4)-SUMIFS('Báo cáo'!$Q:$Q,'Báo cáo'!$AD:$AD,$A17,'Báo cáo'!$AA:$AA,"&lt;="&amp;I$4)</f>
        <v>11024173</v>
      </c>
      <c r="J17" s="54">
        <f>SUMIFS('Báo cáo'!$O:$O,'Báo cáo'!$AD:$AD,$A17,'Báo cáo'!$Z:$Z,"&lt;="&amp;J$4)+SUMIFS('Báo cáo'!$P:$P,'Báo cáo'!$AD:$AD,$A17,'Báo cáo'!$Z:$Z,"&lt;="&amp;J$4)-SUMIFS('Báo cáo'!$Q:$Q,'Báo cáo'!$AD:$AD,$A17,'Báo cáo'!$AA:$AA,"&lt;="&amp;J$4)</f>
        <v>11024173</v>
      </c>
      <c r="K17" s="54">
        <f>SUMIFS('Báo cáo'!$O:$O,'Báo cáo'!$AD:$AD,$A17,'Báo cáo'!$Z:$Z,"&lt;="&amp;K$4)+SUMIFS('Báo cáo'!$P:$P,'Báo cáo'!$AD:$AD,$A17,'Báo cáo'!$Z:$Z,"&lt;="&amp;K$4)-SUMIFS('Báo cáo'!$Q:$Q,'Báo cáo'!$AD:$AD,$A17,'Báo cáo'!$AA:$AA,"&lt;="&amp;K$4)</f>
        <v>11024173</v>
      </c>
      <c r="L17" s="54">
        <f>SUMIFS('Báo cáo'!$O:$O,'Báo cáo'!$AD:$AD,$A17,'Báo cáo'!$Z:$Z,"&lt;="&amp;L$4)+SUMIFS('Báo cáo'!$P:$P,'Báo cáo'!$AD:$AD,$A17,'Báo cáo'!$Z:$Z,"&lt;="&amp;L$4)-SUMIFS('Báo cáo'!$Q:$Q,'Báo cáo'!$AD:$AD,$A17,'Báo cáo'!$AA:$AA,"&lt;="&amp;L$4)</f>
        <v>11024173</v>
      </c>
      <c r="M17" s="54">
        <f>SUMIFS('Báo cáo'!$O:$O,'Báo cáo'!$AD:$AD,$A17,'Báo cáo'!$Z:$Z,"&lt;="&amp;M$4)+SUMIFS('Báo cáo'!$P:$P,'Báo cáo'!$AD:$AD,$A17,'Báo cáo'!$Z:$Z,"&lt;="&amp;M$4)-SUMIFS('Báo cáo'!$Q:$Q,'Báo cáo'!$AD:$AD,$A17,'Báo cáo'!$AA:$AA,"&lt;="&amp;M$4)</f>
        <v>11024173</v>
      </c>
      <c r="N17" s="54">
        <f>SUMIFS('Báo cáo'!$O:$O,'Báo cáo'!$AD:$AD,$A17,'Báo cáo'!$Z:$Z,"&lt;="&amp;N$4)+SUMIFS('Báo cáo'!$P:$P,'Báo cáo'!$AD:$AD,$A17,'Báo cáo'!$Z:$Z,"&lt;="&amp;N$4)-SUMIFS('Báo cáo'!$Q:$Q,'Báo cáo'!$AD:$AD,$A17,'Báo cáo'!$AA:$AA,"&lt;="&amp;N$4)</f>
        <v>11024173</v>
      </c>
    </row>
    <row r="18" spans="1:14" x14ac:dyDescent="0.25">
      <c r="A18" s="23" t="s">
        <v>18945</v>
      </c>
      <c r="B18" s="23" t="s">
        <v>34</v>
      </c>
      <c r="C18" s="54">
        <f>SUMIFS('Báo cáo'!$O:$O,'Báo cáo'!$AD:$AD,$A18,'Báo cáo'!$Z:$Z,"&lt;="&amp;C$4)+SUMIFS('Báo cáo'!$P:$P,'Báo cáo'!$AD:$AD,$A18,'Báo cáo'!$Z:$Z,"&lt;="&amp;C$4)-SUMIFS('Báo cáo'!$Q:$Q,'Báo cáo'!$AD:$AD,$A18,'Báo cáo'!$AA:$AA,"&lt;="&amp;C$4)</f>
        <v>16094935</v>
      </c>
      <c r="D18" s="54">
        <f>SUMIFS('Báo cáo'!$O:$O,'Báo cáo'!$AD:$AD,$A18,'Báo cáo'!$Z:$Z,"&lt;="&amp;D$4)+SUMIFS('Báo cáo'!$P:$P,'Báo cáo'!$AD:$AD,$A18,'Báo cáo'!$Z:$Z,"&lt;="&amp;D$4)-SUMIFS('Báo cáo'!$Q:$Q,'Báo cáo'!$AD:$AD,$A18,'Báo cáo'!$AA:$AA,"&lt;="&amp;D$4)</f>
        <v>28429472</v>
      </c>
      <c r="E18" s="54">
        <f>SUMIFS('Báo cáo'!$O:$O,'Báo cáo'!$AD:$AD,$A18,'Báo cáo'!$Z:$Z,"&lt;="&amp;E$4)+SUMIFS('Báo cáo'!$P:$P,'Báo cáo'!$AD:$AD,$A18,'Báo cáo'!$Z:$Z,"&lt;="&amp;E$4)-SUMIFS('Báo cáo'!$Q:$Q,'Báo cáo'!$AD:$AD,$A18,'Báo cáo'!$AA:$AA,"&lt;="&amp;E$4)</f>
        <v>21148016</v>
      </c>
      <c r="F18" s="54">
        <f>SUMIFS('Báo cáo'!$O:$O,'Báo cáo'!$AD:$AD,$A18,'Báo cáo'!$Z:$Z,"&lt;="&amp;F$4)+SUMIFS('Báo cáo'!$P:$P,'Báo cáo'!$AD:$AD,$A18,'Báo cáo'!$Z:$Z,"&lt;="&amp;F$4)-SUMIFS('Báo cáo'!$Q:$Q,'Báo cáo'!$AD:$AD,$A18,'Báo cáo'!$AA:$AA,"&lt;="&amp;F$4)</f>
        <v>21148016</v>
      </c>
      <c r="G18" s="54">
        <f>SUMIFS('Báo cáo'!$O:$O,'Báo cáo'!$AD:$AD,$A18,'Báo cáo'!$Z:$Z,"&lt;="&amp;G$4)+SUMIFS('Báo cáo'!$P:$P,'Báo cáo'!$AD:$AD,$A18,'Báo cáo'!$Z:$Z,"&lt;="&amp;G$4)-SUMIFS('Báo cáo'!$Q:$Q,'Báo cáo'!$AD:$AD,$A18,'Báo cáo'!$AA:$AA,"&lt;="&amp;G$4)</f>
        <v>21148016</v>
      </c>
      <c r="H18" s="54">
        <f>SUMIFS('Báo cáo'!$O:$O,'Báo cáo'!$AD:$AD,$A18,'Báo cáo'!$Z:$Z,"&lt;="&amp;H$4)+SUMIFS('Báo cáo'!$P:$P,'Báo cáo'!$AD:$AD,$A18,'Báo cáo'!$Z:$Z,"&lt;="&amp;H$4)-SUMIFS('Báo cáo'!$Q:$Q,'Báo cáo'!$AD:$AD,$A18,'Báo cáo'!$AA:$AA,"&lt;="&amp;H$4)</f>
        <v>21148016</v>
      </c>
      <c r="I18" s="54">
        <f>SUMIFS('Báo cáo'!$O:$O,'Báo cáo'!$AD:$AD,$A18,'Báo cáo'!$Z:$Z,"&lt;="&amp;I$4)+SUMIFS('Báo cáo'!$P:$P,'Báo cáo'!$AD:$AD,$A18,'Báo cáo'!$Z:$Z,"&lt;="&amp;I$4)-SUMIFS('Báo cáo'!$Q:$Q,'Báo cáo'!$AD:$AD,$A18,'Báo cáo'!$AA:$AA,"&lt;="&amp;I$4)</f>
        <v>21148016</v>
      </c>
      <c r="J18" s="54">
        <f>SUMIFS('Báo cáo'!$O:$O,'Báo cáo'!$AD:$AD,$A18,'Báo cáo'!$Z:$Z,"&lt;="&amp;J$4)+SUMIFS('Báo cáo'!$P:$P,'Báo cáo'!$AD:$AD,$A18,'Báo cáo'!$Z:$Z,"&lt;="&amp;J$4)-SUMIFS('Báo cáo'!$Q:$Q,'Báo cáo'!$AD:$AD,$A18,'Báo cáo'!$AA:$AA,"&lt;="&amp;J$4)</f>
        <v>21148016</v>
      </c>
      <c r="K18" s="54">
        <f>SUMIFS('Báo cáo'!$O:$O,'Báo cáo'!$AD:$AD,$A18,'Báo cáo'!$Z:$Z,"&lt;="&amp;K$4)+SUMIFS('Báo cáo'!$P:$P,'Báo cáo'!$AD:$AD,$A18,'Báo cáo'!$Z:$Z,"&lt;="&amp;K$4)-SUMIFS('Báo cáo'!$Q:$Q,'Báo cáo'!$AD:$AD,$A18,'Báo cáo'!$AA:$AA,"&lt;="&amp;K$4)</f>
        <v>21148016</v>
      </c>
      <c r="L18" s="54">
        <f>SUMIFS('Báo cáo'!$O:$O,'Báo cáo'!$AD:$AD,$A18,'Báo cáo'!$Z:$Z,"&lt;="&amp;L$4)+SUMIFS('Báo cáo'!$P:$P,'Báo cáo'!$AD:$AD,$A18,'Báo cáo'!$Z:$Z,"&lt;="&amp;L$4)-SUMIFS('Báo cáo'!$Q:$Q,'Báo cáo'!$AD:$AD,$A18,'Báo cáo'!$AA:$AA,"&lt;="&amp;L$4)</f>
        <v>21148016</v>
      </c>
      <c r="M18" s="54">
        <f>SUMIFS('Báo cáo'!$O:$O,'Báo cáo'!$AD:$AD,$A18,'Báo cáo'!$Z:$Z,"&lt;="&amp;M$4)+SUMIFS('Báo cáo'!$P:$P,'Báo cáo'!$AD:$AD,$A18,'Báo cáo'!$Z:$Z,"&lt;="&amp;M$4)-SUMIFS('Báo cáo'!$Q:$Q,'Báo cáo'!$AD:$AD,$A18,'Báo cáo'!$AA:$AA,"&lt;="&amp;M$4)</f>
        <v>21148016</v>
      </c>
      <c r="N18" s="54">
        <f>SUMIFS('Báo cáo'!$O:$O,'Báo cáo'!$AD:$AD,$A18,'Báo cáo'!$Z:$Z,"&lt;="&amp;N$4)+SUMIFS('Báo cáo'!$P:$P,'Báo cáo'!$AD:$AD,$A18,'Báo cáo'!$Z:$Z,"&lt;="&amp;N$4)-SUMIFS('Báo cáo'!$Q:$Q,'Báo cáo'!$AD:$AD,$A18,'Báo cáo'!$AA:$AA,"&lt;="&amp;N$4)</f>
        <v>21148016</v>
      </c>
    </row>
    <row r="19" spans="1:14" x14ac:dyDescent="0.25">
      <c r="A19" s="23" t="s">
        <v>18944</v>
      </c>
      <c r="B19" s="23" t="s">
        <v>36</v>
      </c>
      <c r="C19" s="54">
        <f>SUMIFS('Báo cáo'!$O:$O,'Báo cáo'!$AD:$AD,$A19,'Báo cáo'!$Z:$Z,"&lt;="&amp;C$4)+SUMIFS('Báo cáo'!$P:$P,'Báo cáo'!$AD:$AD,$A19,'Báo cáo'!$Z:$Z,"&lt;="&amp;C$4)-SUMIFS('Báo cáo'!$Q:$Q,'Báo cáo'!$AD:$AD,$A19,'Báo cáo'!$AA:$AA,"&lt;="&amp;C$4)</f>
        <v>15762758</v>
      </c>
      <c r="D19" s="54">
        <f>SUMIFS('Báo cáo'!$O:$O,'Báo cáo'!$AD:$AD,$A19,'Báo cáo'!$Z:$Z,"&lt;="&amp;D$4)+SUMIFS('Báo cáo'!$P:$P,'Báo cáo'!$AD:$AD,$A19,'Báo cáo'!$Z:$Z,"&lt;="&amp;D$4)-SUMIFS('Báo cáo'!$Q:$Q,'Báo cáo'!$AD:$AD,$A19,'Báo cáo'!$AA:$AA,"&lt;="&amp;D$4)</f>
        <v>20746957</v>
      </c>
      <c r="E19" s="54">
        <f>SUMIFS('Báo cáo'!$O:$O,'Báo cáo'!$AD:$AD,$A19,'Báo cáo'!$Z:$Z,"&lt;="&amp;E$4)+SUMIFS('Báo cáo'!$P:$P,'Báo cáo'!$AD:$AD,$A19,'Báo cáo'!$Z:$Z,"&lt;="&amp;E$4)-SUMIFS('Báo cáo'!$Q:$Q,'Báo cáo'!$AD:$AD,$A19,'Báo cáo'!$AA:$AA,"&lt;="&amp;E$4)</f>
        <v>21540012</v>
      </c>
      <c r="F19" s="54">
        <f>SUMIFS('Báo cáo'!$O:$O,'Báo cáo'!$AD:$AD,$A19,'Báo cáo'!$Z:$Z,"&lt;="&amp;F$4)+SUMIFS('Báo cáo'!$P:$P,'Báo cáo'!$AD:$AD,$A19,'Báo cáo'!$Z:$Z,"&lt;="&amp;F$4)-SUMIFS('Báo cáo'!$Q:$Q,'Báo cáo'!$AD:$AD,$A19,'Báo cáo'!$AA:$AA,"&lt;="&amp;F$4)</f>
        <v>21540012</v>
      </c>
      <c r="G19" s="54">
        <f>SUMIFS('Báo cáo'!$O:$O,'Báo cáo'!$AD:$AD,$A19,'Báo cáo'!$Z:$Z,"&lt;="&amp;G$4)+SUMIFS('Báo cáo'!$P:$P,'Báo cáo'!$AD:$AD,$A19,'Báo cáo'!$Z:$Z,"&lt;="&amp;G$4)-SUMIFS('Báo cáo'!$Q:$Q,'Báo cáo'!$AD:$AD,$A19,'Báo cáo'!$AA:$AA,"&lt;="&amp;G$4)</f>
        <v>21540012</v>
      </c>
      <c r="H19" s="54">
        <f>SUMIFS('Báo cáo'!$O:$O,'Báo cáo'!$AD:$AD,$A19,'Báo cáo'!$Z:$Z,"&lt;="&amp;H$4)+SUMIFS('Báo cáo'!$P:$P,'Báo cáo'!$AD:$AD,$A19,'Báo cáo'!$Z:$Z,"&lt;="&amp;H$4)-SUMIFS('Báo cáo'!$Q:$Q,'Báo cáo'!$AD:$AD,$A19,'Báo cáo'!$AA:$AA,"&lt;="&amp;H$4)</f>
        <v>21540012</v>
      </c>
      <c r="I19" s="54">
        <f>SUMIFS('Báo cáo'!$O:$O,'Báo cáo'!$AD:$AD,$A19,'Báo cáo'!$Z:$Z,"&lt;="&amp;I$4)+SUMIFS('Báo cáo'!$P:$P,'Báo cáo'!$AD:$AD,$A19,'Báo cáo'!$Z:$Z,"&lt;="&amp;I$4)-SUMIFS('Báo cáo'!$Q:$Q,'Báo cáo'!$AD:$AD,$A19,'Báo cáo'!$AA:$AA,"&lt;="&amp;I$4)</f>
        <v>21540012</v>
      </c>
      <c r="J19" s="54">
        <f>SUMIFS('Báo cáo'!$O:$O,'Báo cáo'!$AD:$AD,$A19,'Báo cáo'!$Z:$Z,"&lt;="&amp;J$4)+SUMIFS('Báo cáo'!$P:$P,'Báo cáo'!$AD:$AD,$A19,'Báo cáo'!$Z:$Z,"&lt;="&amp;J$4)-SUMIFS('Báo cáo'!$Q:$Q,'Báo cáo'!$AD:$AD,$A19,'Báo cáo'!$AA:$AA,"&lt;="&amp;J$4)</f>
        <v>21540012</v>
      </c>
      <c r="K19" s="54">
        <f>SUMIFS('Báo cáo'!$O:$O,'Báo cáo'!$AD:$AD,$A19,'Báo cáo'!$Z:$Z,"&lt;="&amp;K$4)+SUMIFS('Báo cáo'!$P:$P,'Báo cáo'!$AD:$AD,$A19,'Báo cáo'!$Z:$Z,"&lt;="&amp;K$4)-SUMIFS('Báo cáo'!$Q:$Q,'Báo cáo'!$AD:$AD,$A19,'Báo cáo'!$AA:$AA,"&lt;="&amp;K$4)</f>
        <v>21540012</v>
      </c>
      <c r="L19" s="54">
        <f>SUMIFS('Báo cáo'!$O:$O,'Báo cáo'!$AD:$AD,$A19,'Báo cáo'!$Z:$Z,"&lt;="&amp;L$4)+SUMIFS('Báo cáo'!$P:$P,'Báo cáo'!$AD:$AD,$A19,'Báo cáo'!$Z:$Z,"&lt;="&amp;L$4)-SUMIFS('Báo cáo'!$Q:$Q,'Báo cáo'!$AD:$AD,$A19,'Báo cáo'!$AA:$AA,"&lt;="&amp;L$4)</f>
        <v>21540012</v>
      </c>
      <c r="M19" s="54">
        <f>SUMIFS('Báo cáo'!$O:$O,'Báo cáo'!$AD:$AD,$A19,'Báo cáo'!$Z:$Z,"&lt;="&amp;M$4)+SUMIFS('Báo cáo'!$P:$P,'Báo cáo'!$AD:$AD,$A19,'Báo cáo'!$Z:$Z,"&lt;="&amp;M$4)-SUMIFS('Báo cáo'!$Q:$Q,'Báo cáo'!$AD:$AD,$A19,'Báo cáo'!$AA:$AA,"&lt;="&amp;M$4)</f>
        <v>21540012</v>
      </c>
      <c r="N19" s="54">
        <f>SUMIFS('Báo cáo'!$O:$O,'Báo cáo'!$AD:$AD,$A19,'Báo cáo'!$Z:$Z,"&lt;="&amp;N$4)+SUMIFS('Báo cáo'!$P:$P,'Báo cáo'!$AD:$AD,$A19,'Báo cáo'!$Z:$Z,"&lt;="&amp;N$4)-SUMIFS('Báo cáo'!$Q:$Q,'Báo cáo'!$AD:$AD,$A19,'Báo cáo'!$AA:$AA,"&lt;="&amp;N$4)</f>
        <v>21540012</v>
      </c>
    </row>
    <row r="20" spans="1:14" x14ac:dyDescent="0.25">
      <c r="A20" s="23" t="s">
        <v>22549</v>
      </c>
      <c r="B20" s="23" t="s">
        <v>32</v>
      </c>
      <c r="C20" s="54">
        <f>SUMIFS('Báo cáo'!$O:$O,'Báo cáo'!$AD:$AD,$A20,'Báo cáo'!$Z:$Z,"&lt;="&amp;C$4)+SUMIFS('Báo cáo'!$P:$P,'Báo cáo'!$AD:$AD,$A20,'Báo cáo'!$Z:$Z,"&lt;="&amp;C$4)-SUMIFS('Báo cáo'!$Q:$Q,'Báo cáo'!$AD:$AD,$A20,'Báo cáo'!$AA:$AA,"&lt;="&amp;C$4)</f>
        <v>210130561</v>
      </c>
      <c r="D20" s="54">
        <f>SUMIFS('Báo cáo'!$O:$O,'Báo cáo'!$AD:$AD,$A20,'Báo cáo'!$Z:$Z,"&lt;="&amp;D$4)+SUMIFS('Báo cáo'!$P:$P,'Báo cáo'!$AD:$AD,$A20,'Báo cáo'!$Z:$Z,"&lt;="&amp;D$4)-SUMIFS('Báo cáo'!$Q:$Q,'Báo cáo'!$AD:$AD,$A20,'Báo cáo'!$AA:$AA,"&lt;="&amp;D$4)</f>
        <v>270976305</v>
      </c>
      <c r="E20" s="54">
        <f>SUMIFS('Báo cáo'!$O:$O,'Báo cáo'!$AD:$AD,$A20,'Báo cáo'!$Z:$Z,"&lt;="&amp;E$4)+SUMIFS('Báo cáo'!$P:$P,'Báo cáo'!$AD:$AD,$A20,'Báo cáo'!$Z:$Z,"&lt;="&amp;E$4)-SUMIFS('Báo cáo'!$Q:$Q,'Báo cáo'!$AD:$AD,$A20,'Báo cáo'!$AA:$AA,"&lt;="&amp;E$4)</f>
        <v>186484985</v>
      </c>
      <c r="F20" s="54">
        <f>SUMIFS('Báo cáo'!$O:$O,'Báo cáo'!$AD:$AD,$A20,'Báo cáo'!$Z:$Z,"&lt;="&amp;F$4)+SUMIFS('Báo cáo'!$P:$P,'Báo cáo'!$AD:$AD,$A20,'Báo cáo'!$Z:$Z,"&lt;="&amp;F$4)-SUMIFS('Báo cáo'!$Q:$Q,'Báo cáo'!$AD:$AD,$A20,'Báo cáo'!$AA:$AA,"&lt;="&amp;F$4)</f>
        <v>186484985</v>
      </c>
      <c r="G20" s="54">
        <f>SUMIFS('Báo cáo'!$O:$O,'Báo cáo'!$AD:$AD,$A20,'Báo cáo'!$Z:$Z,"&lt;="&amp;G$4)+SUMIFS('Báo cáo'!$P:$P,'Báo cáo'!$AD:$AD,$A20,'Báo cáo'!$Z:$Z,"&lt;="&amp;G$4)-SUMIFS('Báo cáo'!$Q:$Q,'Báo cáo'!$AD:$AD,$A20,'Báo cáo'!$AA:$AA,"&lt;="&amp;G$4)</f>
        <v>186484985</v>
      </c>
      <c r="H20" s="54">
        <f>SUMIFS('Báo cáo'!$O:$O,'Báo cáo'!$AD:$AD,$A20,'Báo cáo'!$Z:$Z,"&lt;="&amp;H$4)+SUMIFS('Báo cáo'!$P:$P,'Báo cáo'!$AD:$AD,$A20,'Báo cáo'!$Z:$Z,"&lt;="&amp;H$4)-SUMIFS('Báo cáo'!$Q:$Q,'Báo cáo'!$AD:$AD,$A20,'Báo cáo'!$AA:$AA,"&lt;="&amp;H$4)</f>
        <v>186484985</v>
      </c>
      <c r="I20" s="54">
        <f>SUMIFS('Báo cáo'!$O:$O,'Báo cáo'!$AD:$AD,$A20,'Báo cáo'!$Z:$Z,"&lt;="&amp;I$4)+SUMIFS('Báo cáo'!$P:$P,'Báo cáo'!$AD:$AD,$A20,'Báo cáo'!$Z:$Z,"&lt;="&amp;I$4)-SUMIFS('Báo cáo'!$Q:$Q,'Báo cáo'!$AD:$AD,$A20,'Báo cáo'!$AA:$AA,"&lt;="&amp;I$4)</f>
        <v>186484985</v>
      </c>
      <c r="J20" s="54">
        <f>SUMIFS('Báo cáo'!$O:$O,'Báo cáo'!$AD:$AD,$A20,'Báo cáo'!$Z:$Z,"&lt;="&amp;J$4)+SUMIFS('Báo cáo'!$P:$P,'Báo cáo'!$AD:$AD,$A20,'Báo cáo'!$Z:$Z,"&lt;="&amp;J$4)-SUMIFS('Báo cáo'!$Q:$Q,'Báo cáo'!$AD:$AD,$A20,'Báo cáo'!$AA:$AA,"&lt;="&amp;J$4)</f>
        <v>186484985</v>
      </c>
      <c r="K20" s="54">
        <f>SUMIFS('Báo cáo'!$O:$O,'Báo cáo'!$AD:$AD,$A20,'Báo cáo'!$Z:$Z,"&lt;="&amp;K$4)+SUMIFS('Báo cáo'!$P:$P,'Báo cáo'!$AD:$AD,$A20,'Báo cáo'!$Z:$Z,"&lt;="&amp;K$4)-SUMIFS('Báo cáo'!$Q:$Q,'Báo cáo'!$AD:$AD,$A20,'Báo cáo'!$AA:$AA,"&lt;="&amp;K$4)</f>
        <v>186484985</v>
      </c>
      <c r="L20" s="54">
        <f>SUMIFS('Báo cáo'!$O:$O,'Báo cáo'!$AD:$AD,$A20,'Báo cáo'!$Z:$Z,"&lt;="&amp;L$4)+SUMIFS('Báo cáo'!$P:$P,'Báo cáo'!$AD:$AD,$A20,'Báo cáo'!$Z:$Z,"&lt;="&amp;L$4)-SUMIFS('Báo cáo'!$Q:$Q,'Báo cáo'!$AD:$AD,$A20,'Báo cáo'!$AA:$AA,"&lt;="&amp;L$4)</f>
        <v>186484985</v>
      </c>
      <c r="M20" s="54">
        <f>SUMIFS('Báo cáo'!$O:$O,'Báo cáo'!$AD:$AD,$A20,'Báo cáo'!$Z:$Z,"&lt;="&amp;M$4)+SUMIFS('Báo cáo'!$P:$P,'Báo cáo'!$AD:$AD,$A20,'Báo cáo'!$Z:$Z,"&lt;="&amp;M$4)-SUMIFS('Báo cáo'!$Q:$Q,'Báo cáo'!$AD:$AD,$A20,'Báo cáo'!$AA:$AA,"&lt;="&amp;M$4)</f>
        <v>186484985</v>
      </c>
      <c r="N20" s="54">
        <f>SUMIFS('Báo cáo'!$O:$O,'Báo cáo'!$AD:$AD,$A20,'Báo cáo'!$Z:$Z,"&lt;="&amp;N$4)+SUMIFS('Báo cáo'!$P:$P,'Báo cáo'!$AD:$AD,$A20,'Báo cáo'!$Z:$Z,"&lt;="&amp;N$4)-SUMIFS('Báo cáo'!$Q:$Q,'Báo cáo'!$AD:$AD,$A20,'Báo cáo'!$AA:$AA,"&lt;="&amp;N$4)</f>
        <v>186484985</v>
      </c>
    </row>
    <row r="21" spans="1:14" x14ac:dyDescent="0.25">
      <c r="A21" s="23" t="s">
        <v>18946</v>
      </c>
      <c r="B21" s="23" t="s">
        <v>38</v>
      </c>
      <c r="C21" s="54">
        <f>SUMIFS('Báo cáo'!$O:$O,'Báo cáo'!$AD:$AD,$A21,'Báo cáo'!$Z:$Z,"&lt;="&amp;C$4)+SUMIFS('Báo cáo'!$P:$P,'Báo cáo'!$AD:$AD,$A21,'Báo cáo'!$Z:$Z,"&lt;="&amp;C$4)-SUMIFS('Báo cáo'!$Q:$Q,'Báo cáo'!$AD:$AD,$A21,'Báo cáo'!$AA:$AA,"&lt;="&amp;C$4)</f>
        <v>8338484</v>
      </c>
      <c r="D21" s="54">
        <f>SUMIFS('Báo cáo'!$O:$O,'Báo cáo'!$AD:$AD,$A21,'Báo cáo'!$Z:$Z,"&lt;="&amp;D$4)+SUMIFS('Báo cáo'!$P:$P,'Báo cáo'!$AD:$AD,$A21,'Báo cáo'!$Z:$Z,"&lt;="&amp;D$4)-SUMIFS('Báo cáo'!$Q:$Q,'Báo cáo'!$AD:$AD,$A21,'Báo cáo'!$AA:$AA,"&lt;="&amp;D$4)</f>
        <v>11666975</v>
      </c>
      <c r="E21" s="54">
        <f>SUMIFS('Báo cáo'!$O:$O,'Báo cáo'!$AD:$AD,$A21,'Báo cáo'!$Z:$Z,"&lt;="&amp;E$4)+SUMIFS('Báo cáo'!$P:$P,'Báo cáo'!$AD:$AD,$A21,'Báo cáo'!$Z:$Z,"&lt;="&amp;E$4)-SUMIFS('Báo cáo'!$Q:$Q,'Báo cáo'!$AD:$AD,$A21,'Báo cáo'!$AA:$AA,"&lt;="&amp;E$4)</f>
        <v>5361842</v>
      </c>
      <c r="F21" s="54">
        <f>SUMIFS('Báo cáo'!$O:$O,'Báo cáo'!$AD:$AD,$A21,'Báo cáo'!$Z:$Z,"&lt;="&amp;F$4)+SUMIFS('Báo cáo'!$P:$P,'Báo cáo'!$AD:$AD,$A21,'Báo cáo'!$Z:$Z,"&lt;="&amp;F$4)-SUMIFS('Báo cáo'!$Q:$Q,'Báo cáo'!$AD:$AD,$A21,'Báo cáo'!$AA:$AA,"&lt;="&amp;F$4)</f>
        <v>5361842</v>
      </c>
      <c r="G21" s="54">
        <f>SUMIFS('Báo cáo'!$O:$O,'Báo cáo'!$AD:$AD,$A21,'Báo cáo'!$Z:$Z,"&lt;="&amp;G$4)+SUMIFS('Báo cáo'!$P:$P,'Báo cáo'!$AD:$AD,$A21,'Báo cáo'!$Z:$Z,"&lt;="&amp;G$4)-SUMIFS('Báo cáo'!$Q:$Q,'Báo cáo'!$AD:$AD,$A21,'Báo cáo'!$AA:$AA,"&lt;="&amp;G$4)</f>
        <v>5361842</v>
      </c>
      <c r="H21" s="54">
        <f>SUMIFS('Báo cáo'!$O:$O,'Báo cáo'!$AD:$AD,$A21,'Báo cáo'!$Z:$Z,"&lt;="&amp;H$4)+SUMIFS('Báo cáo'!$P:$P,'Báo cáo'!$AD:$AD,$A21,'Báo cáo'!$Z:$Z,"&lt;="&amp;H$4)-SUMIFS('Báo cáo'!$Q:$Q,'Báo cáo'!$AD:$AD,$A21,'Báo cáo'!$AA:$AA,"&lt;="&amp;H$4)</f>
        <v>5361842</v>
      </c>
      <c r="I21" s="54">
        <f>SUMIFS('Báo cáo'!$O:$O,'Báo cáo'!$AD:$AD,$A21,'Báo cáo'!$Z:$Z,"&lt;="&amp;I$4)+SUMIFS('Báo cáo'!$P:$P,'Báo cáo'!$AD:$AD,$A21,'Báo cáo'!$Z:$Z,"&lt;="&amp;I$4)-SUMIFS('Báo cáo'!$Q:$Q,'Báo cáo'!$AD:$AD,$A21,'Báo cáo'!$AA:$AA,"&lt;="&amp;I$4)</f>
        <v>5361842</v>
      </c>
      <c r="J21" s="54">
        <f>SUMIFS('Báo cáo'!$O:$O,'Báo cáo'!$AD:$AD,$A21,'Báo cáo'!$Z:$Z,"&lt;="&amp;J$4)+SUMIFS('Báo cáo'!$P:$P,'Báo cáo'!$AD:$AD,$A21,'Báo cáo'!$Z:$Z,"&lt;="&amp;J$4)-SUMIFS('Báo cáo'!$Q:$Q,'Báo cáo'!$AD:$AD,$A21,'Báo cáo'!$AA:$AA,"&lt;="&amp;J$4)</f>
        <v>5361842</v>
      </c>
      <c r="K21" s="54">
        <f>SUMIFS('Báo cáo'!$O:$O,'Báo cáo'!$AD:$AD,$A21,'Báo cáo'!$Z:$Z,"&lt;="&amp;K$4)+SUMIFS('Báo cáo'!$P:$P,'Báo cáo'!$AD:$AD,$A21,'Báo cáo'!$Z:$Z,"&lt;="&amp;K$4)-SUMIFS('Báo cáo'!$Q:$Q,'Báo cáo'!$AD:$AD,$A21,'Báo cáo'!$AA:$AA,"&lt;="&amp;K$4)</f>
        <v>5361842</v>
      </c>
      <c r="L21" s="54">
        <f>SUMIFS('Báo cáo'!$O:$O,'Báo cáo'!$AD:$AD,$A21,'Báo cáo'!$Z:$Z,"&lt;="&amp;L$4)+SUMIFS('Báo cáo'!$P:$P,'Báo cáo'!$AD:$AD,$A21,'Báo cáo'!$Z:$Z,"&lt;="&amp;L$4)-SUMIFS('Báo cáo'!$Q:$Q,'Báo cáo'!$AD:$AD,$A21,'Báo cáo'!$AA:$AA,"&lt;="&amp;L$4)</f>
        <v>5361842</v>
      </c>
      <c r="M21" s="54">
        <f>SUMIFS('Báo cáo'!$O:$O,'Báo cáo'!$AD:$AD,$A21,'Báo cáo'!$Z:$Z,"&lt;="&amp;M$4)+SUMIFS('Báo cáo'!$P:$P,'Báo cáo'!$AD:$AD,$A21,'Báo cáo'!$Z:$Z,"&lt;="&amp;M$4)-SUMIFS('Báo cáo'!$Q:$Q,'Báo cáo'!$AD:$AD,$A21,'Báo cáo'!$AA:$AA,"&lt;="&amp;M$4)</f>
        <v>5361842</v>
      </c>
      <c r="N21" s="54">
        <f>SUMIFS('Báo cáo'!$O:$O,'Báo cáo'!$AD:$AD,$A21,'Báo cáo'!$Z:$Z,"&lt;="&amp;N$4)+SUMIFS('Báo cáo'!$P:$P,'Báo cáo'!$AD:$AD,$A21,'Báo cáo'!$Z:$Z,"&lt;="&amp;N$4)-SUMIFS('Báo cáo'!$Q:$Q,'Báo cáo'!$AD:$AD,$A21,'Báo cáo'!$AA:$AA,"&lt;="&amp;N$4)</f>
        <v>5361842</v>
      </c>
    </row>
    <row r="22" spans="1:14" x14ac:dyDescent="0.25">
      <c r="A22" s="23" t="s">
        <v>4193</v>
      </c>
      <c r="B22" s="23" t="s">
        <v>4194</v>
      </c>
      <c r="C22" s="54">
        <f>SUMIFS('Báo cáo'!$O:$O,'Báo cáo'!$AD:$AD,$A22,'Báo cáo'!$Z:$Z,"&lt;="&amp;C$4)+SUMIFS('Báo cáo'!$P:$P,'Báo cáo'!$AD:$AD,$A22,'Báo cáo'!$Z:$Z,"&lt;="&amp;C$4)-SUMIFS('Báo cáo'!$Q:$Q,'Báo cáo'!$AD:$AD,$A22,'Báo cáo'!$AA:$AA,"&lt;="&amp;C$4)</f>
        <v>54858332</v>
      </c>
      <c r="D22" s="54">
        <f>SUMIFS('Báo cáo'!$O:$O,'Báo cáo'!$AD:$AD,$A22,'Báo cáo'!$Z:$Z,"&lt;="&amp;D$4)+SUMIFS('Báo cáo'!$P:$P,'Báo cáo'!$AD:$AD,$A22,'Báo cáo'!$Z:$Z,"&lt;="&amp;D$4)-SUMIFS('Báo cáo'!$Q:$Q,'Báo cáo'!$AD:$AD,$A22,'Báo cáo'!$AA:$AA,"&lt;="&amp;D$4)</f>
        <v>67410617</v>
      </c>
      <c r="E22" s="54">
        <f>SUMIFS('Báo cáo'!$O:$O,'Báo cáo'!$AD:$AD,$A22,'Báo cáo'!$Z:$Z,"&lt;="&amp;E$4)+SUMIFS('Báo cáo'!$P:$P,'Báo cáo'!$AD:$AD,$A22,'Báo cáo'!$Z:$Z,"&lt;="&amp;E$4)-SUMIFS('Báo cáo'!$Q:$Q,'Báo cáo'!$AD:$AD,$A22,'Báo cáo'!$AA:$AA,"&lt;="&amp;E$4)</f>
        <v>49152952</v>
      </c>
      <c r="F22" s="54">
        <f>SUMIFS('Báo cáo'!$O:$O,'Báo cáo'!$AD:$AD,$A22,'Báo cáo'!$Z:$Z,"&lt;="&amp;F$4)+SUMIFS('Báo cáo'!$P:$P,'Báo cáo'!$AD:$AD,$A22,'Báo cáo'!$Z:$Z,"&lt;="&amp;F$4)-SUMIFS('Báo cáo'!$Q:$Q,'Báo cáo'!$AD:$AD,$A22,'Báo cáo'!$AA:$AA,"&lt;="&amp;F$4)</f>
        <v>49152952</v>
      </c>
      <c r="G22" s="54">
        <f>SUMIFS('Báo cáo'!$O:$O,'Báo cáo'!$AD:$AD,$A22,'Báo cáo'!$Z:$Z,"&lt;="&amp;G$4)+SUMIFS('Báo cáo'!$P:$P,'Báo cáo'!$AD:$AD,$A22,'Báo cáo'!$Z:$Z,"&lt;="&amp;G$4)-SUMIFS('Báo cáo'!$Q:$Q,'Báo cáo'!$AD:$AD,$A22,'Báo cáo'!$AA:$AA,"&lt;="&amp;G$4)</f>
        <v>49152952</v>
      </c>
      <c r="H22" s="54">
        <f>SUMIFS('Báo cáo'!$O:$O,'Báo cáo'!$AD:$AD,$A22,'Báo cáo'!$Z:$Z,"&lt;="&amp;H$4)+SUMIFS('Báo cáo'!$P:$P,'Báo cáo'!$AD:$AD,$A22,'Báo cáo'!$Z:$Z,"&lt;="&amp;H$4)-SUMIFS('Báo cáo'!$Q:$Q,'Báo cáo'!$AD:$AD,$A22,'Báo cáo'!$AA:$AA,"&lt;="&amp;H$4)</f>
        <v>49152952</v>
      </c>
      <c r="I22" s="54">
        <f>SUMIFS('Báo cáo'!$O:$O,'Báo cáo'!$AD:$AD,$A22,'Báo cáo'!$Z:$Z,"&lt;="&amp;I$4)+SUMIFS('Báo cáo'!$P:$P,'Báo cáo'!$AD:$AD,$A22,'Báo cáo'!$Z:$Z,"&lt;="&amp;I$4)-SUMIFS('Báo cáo'!$Q:$Q,'Báo cáo'!$AD:$AD,$A22,'Báo cáo'!$AA:$AA,"&lt;="&amp;I$4)</f>
        <v>49152952</v>
      </c>
      <c r="J22" s="54">
        <f>SUMIFS('Báo cáo'!$O:$O,'Báo cáo'!$AD:$AD,$A22,'Báo cáo'!$Z:$Z,"&lt;="&amp;J$4)+SUMIFS('Báo cáo'!$P:$P,'Báo cáo'!$AD:$AD,$A22,'Báo cáo'!$Z:$Z,"&lt;="&amp;J$4)-SUMIFS('Báo cáo'!$Q:$Q,'Báo cáo'!$AD:$AD,$A22,'Báo cáo'!$AA:$AA,"&lt;="&amp;J$4)</f>
        <v>49152952</v>
      </c>
      <c r="K22" s="54">
        <f>SUMIFS('Báo cáo'!$O:$O,'Báo cáo'!$AD:$AD,$A22,'Báo cáo'!$Z:$Z,"&lt;="&amp;K$4)+SUMIFS('Báo cáo'!$P:$P,'Báo cáo'!$AD:$AD,$A22,'Báo cáo'!$Z:$Z,"&lt;="&amp;K$4)-SUMIFS('Báo cáo'!$Q:$Q,'Báo cáo'!$AD:$AD,$A22,'Báo cáo'!$AA:$AA,"&lt;="&amp;K$4)</f>
        <v>49152952</v>
      </c>
      <c r="L22" s="54">
        <f>SUMIFS('Báo cáo'!$O:$O,'Báo cáo'!$AD:$AD,$A22,'Báo cáo'!$Z:$Z,"&lt;="&amp;L$4)+SUMIFS('Báo cáo'!$P:$P,'Báo cáo'!$AD:$AD,$A22,'Báo cáo'!$Z:$Z,"&lt;="&amp;L$4)-SUMIFS('Báo cáo'!$Q:$Q,'Báo cáo'!$AD:$AD,$A22,'Báo cáo'!$AA:$AA,"&lt;="&amp;L$4)</f>
        <v>49152952</v>
      </c>
      <c r="M22" s="54">
        <f>SUMIFS('Báo cáo'!$O:$O,'Báo cáo'!$AD:$AD,$A22,'Báo cáo'!$Z:$Z,"&lt;="&amp;M$4)+SUMIFS('Báo cáo'!$P:$P,'Báo cáo'!$AD:$AD,$A22,'Báo cáo'!$Z:$Z,"&lt;="&amp;M$4)-SUMIFS('Báo cáo'!$Q:$Q,'Báo cáo'!$AD:$AD,$A22,'Báo cáo'!$AA:$AA,"&lt;="&amp;M$4)</f>
        <v>49152952</v>
      </c>
      <c r="N22" s="54">
        <f>SUMIFS('Báo cáo'!$O:$O,'Báo cáo'!$AD:$AD,$A22,'Báo cáo'!$Z:$Z,"&lt;="&amp;N$4)+SUMIFS('Báo cáo'!$P:$P,'Báo cáo'!$AD:$AD,$A22,'Báo cáo'!$Z:$Z,"&lt;="&amp;N$4)-SUMIFS('Báo cáo'!$Q:$Q,'Báo cáo'!$AD:$AD,$A22,'Báo cáo'!$AA:$AA,"&lt;="&amp;N$4)</f>
        <v>49152952</v>
      </c>
    </row>
    <row r="23" spans="1:14" x14ac:dyDescent="0.25">
      <c r="A23" s="23" t="s">
        <v>13045</v>
      </c>
      <c r="B23" s="23" t="s">
        <v>4202</v>
      </c>
      <c r="C23" s="54">
        <f>SUMIFS('Báo cáo'!$O:$O,'Báo cáo'!$AD:$AD,$A23,'Báo cáo'!$Z:$Z,"&lt;="&amp;C$4)+SUMIFS('Báo cáo'!$P:$P,'Báo cáo'!$AD:$AD,$A23,'Báo cáo'!$Z:$Z,"&lt;="&amp;C$4)-SUMIFS('Báo cáo'!$Q:$Q,'Báo cáo'!$AD:$AD,$A23,'Báo cáo'!$AA:$AA,"&lt;="&amp;C$4)</f>
        <v>7153764</v>
      </c>
      <c r="D23" s="54">
        <f>SUMIFS('Báo cáo'!$O:$O,'Báo cáo'!$AD:$AD,$A23,'Báo cáo'!$Z:$Z,"&lt;="&amp;D$4)+SUMIFS('Báo cáo'!$P:$P,'Báo cáo'!$AD:$AD,$A23,'Báo cáo'!$Z:$Z,"&lt;="&amp;D$4)-SUMIFS('Báo cáo'!$Q:$Q,'Báo cáo'!$AD:$AD,$A23,'Báo cáo'!$AA:$AA,"&lt;="&amp;D$4)</f>
        <v>5417991</v>
      </c>
      <c r="E23" s="54">
        <f>SUMIFS('Báo cáo'!$O:$O,'Báo cáo'!$AD:$AD,$A23,'Báo cáo'!$Z:$Z,"&lt;="&amp;E$4)+SUMIFS('Báo cáo'!$P:$P,'Báo cáo'!$AD:$AD,$A23,'Báo cáo'!$Z:$Z,"&lt;="&amp;E$4)-SUMIFS('Báo cáo'!$Q:$Q,'Báo cáo'!$AD:$AD,$A23,'Báo cáo'!$AA:$AA,"&lt;="&amp;E$4)</f>
        <v>10202290</v>
      </c>
      <c r="F23" s="54">
        <f>SUMIFS('Báo cáo'!$O:$O,'Báo cáo'!$AD:$AD,$A23,'Báo cáo'!$Z:$Z,"&lt;="&amp;F$4)+SUMIFS('Báo cáo'!$P:$P,'Báo cáo'!$AD:$AD,$A23,'Báo cáo'!$Z:$Z,"&lt;="&amp;F$4)-SUMIFS('Báo cáo'!$Q:$Q,'Báo cáo'!$AD:$AD,$A23,'Báo cáo'!$AA:$AA,"&lt;="&amp;F$4)</f>
        <v>10202290</v>
      </c>
      <c r="G23" s="54">
        <f>SUMIFS('Báo cáo'!$O:$O,'Báo cáo'!$AD:$AD,$A23,'Báo cáo'!$Z:$Z,"&lt;="&amp;G$4)+SUMIFS('Báo cáo'!$P:$P,'Báo cáo'!$AD:$AD,$A23,'Báo cáo'!$Z:$Z,"&lt;="&amp;G$4)-SUMIFS('Báo cáo'!$Q:$Q,'Báo cáo'!$AD:$AD,$A23,'Báo cáo'!$AA:$AA,"&lt;="&amp;G$4)</f>
        <v>10202290</v>
      </c>
      <c r="H23" s="54">
        <f>SUMIFS('Báo cáo'!$O:$O,'Báo cáo'!$AD:$AD,$A23,'Báo cáo'!$Z:$Z,"&lt;="&amp;H$4)+SUMIFS('Báo cáo'!$P:$P,'Báo cáo'!$AD:$AD,$A23,'Báo cáo'!$Z:$Z,"&lt;="&amp;H$4)-SUMIFS('Báo cáo'!$Q:$Q,'Báo cáo'!$AD:$AD,$A23,'Báo cáo'!$AA:$AA,"&lt;="&amp;H$4)</f>
        <v>10202290</v>
      </c>
      <c r="I23" s="54">
        <f>SUMIFS('Báo cáo'!$O:$O,'Báo cáo'!$AD:$AD,$A23,'Báo cáo'!$Z:$Z,"&lt;="&amp;I$4)+SUMIFS('Báo cáo'!$P:$P,'Báo cáo'!$AD:$AD,$A23,'Báo cáo'!$Z:$Z,"&lt;="&amp;I$4)-SUMIFS('Báo cáo'!$Q:$Q,'Báo cáo'!$AD:$AD,$A23,'Báo cáo'!$AA:$AA,"&lt;="&amp;I$4)</f>
        <v>10202290</v>
      </c>
      <c r="J23" s="54">
        <f>SUMIFS('Báo cáo'!$O:$O,'Báo cáo'!$AD:$AD,$A23,'Báo cáo'!$Z:$Z,"&lt;="&amp;J$4)+SUMIFS('Báo cáo'!$P:$P,'Báo cáo'!$AD:$AD,$A23,'Báo cáo'!$Z:$Z,"&lt;="&amp;J$4)-SUMIFS('Báo cáo'!$Q:$Q,'Báo cáo'!$AD:$AD,$A23,'Báo cáo'!$AA:$AA,"&lt;="&amp;J$4)</f>
        <v>10202290</v>
      </c>
      <c r="K23" s="54">
        <f>SUMIFS('Báo cáo'!$O:$O,'Báo cáo'!$AD:$AD,$A23,'Báo cáo'!$Z:$Z,"&lt;="&amp;K$4)+SUMIFS('Báo cáo'!$P:$P,'Báo cáo'!$AD:$AD,$A23,'Báo cáo'!$Z:$Z,"&lt;="&amp;K$4)-SUMIFS('Báo cáo'!$Q:$Q,'Báo cáo'!$AD:$AD,$A23,'Báo cáo'!$AA:$AA,"&lt;="&amp;K$4)</f>
        <v>10202290</v>
      </c>
      <c r="L23" s="54">
        <f>SUMIFS('Báo cáo'!$O:$O,'Báo cáo'!$AD:$AD,$A23,'Báo cáo'!$Z:$Z,"&lt;="&amp;L$4)+SUMIFS('Báo cáo'!$P:$P,'Báo cáo'!$AD:$AD,$A23,'Báo cáo'!$Z:$Z,"&lt;="&amp;L$4)-SUMIFS('Báo cáo'!$Q:$Q,'Báo cáo'!$AD:$AD,$A23,'Báo cáo'!$AA:$AA,"&lt;="&amp;L$4)</f>
        <v>10202290</v>
      </c>
      <c r="M23" s="54">
        <f>SUMIFS('Báo cáo'!$O:$O,'Báo cáo'!$AD:$AD,$A23,'Báo cáo'!$Z:$Z,"&lt;="&amp;M$4)+SUMIFS('Báo cáo'!$P:$P,'Báo cáo'!$AD:$AD,$A23,'Báo cáo'!$Z:$Z,"&lt;="&amp;M$4)-SUMIFS('Báo cáo'!$Q:$Q,'Báo cáo'!$AD:$AD,$A23,'Báo cáo'!$AA:$AA,"&lt;="&amp;M$4)</f>
        <v>10202290</v>
      </c>
      <c r="N23" s="54">
        <f>SUMIFS('Báo cáo'!$O:$O,'Báo cáo'!$AD:$AD,$A23,'Báo cáo'!$Z:$Z,"&lt;="&amp;N$4)+SUMIFS('Báo cáo'!$P:$P,'Báo cáo'!$AD:$AD,$A23,'Báo cáo'!$Z:$Z,"&lt;="&amp;N$4)-SUMIFS('Báo cáo'!$Q:$Q,'Báo cáo'!$AD:$AD,$A23,'Báo cáo'!$AA:$AA,"&lt;="&amp;N$4)</f>
        <v>10202290</v>
      </c>
    </row>
    <row r="24" spans="1:14" x14ac:dyDescent="0.25">
      <c r="A24" s="23" t="s">
        <v>3965</v>
      </c>
      <c r="B24" s="23" t="s">
        <v>3966</v>
      </c>
      <c r="C24" s="54">
        <f>SUMIFS('Báo cáo'!$O:$O,'Báo cáo'!$AD:$AD,$A24,'Báo cáo'!$Z:$Z,"&lt;="&amp;C$4)+SUMIFS('Báo cáo'!$P:$P,'Báo cáo'!$AD:$AD,$A24,'Báo cáo'!$Z:$Z,"&lt;="&amp;C$4)-SUMIFS('Báo cáo'!$Q:$Q,'Báo cáo'!$AD:$AD,$A24,'Báo cáo'!$AA:$AA,"&lt;="&amp;C$4)</f>
        <v>14075776</v>
      </c>
      <c r="D24" s="54">
        <f>SUMIFS('Báo cáo'!$O:$O,'Báo cáo'!$AD:$AD,$A24,'Báo cáo'!$Z:$Z,"&lt;="&amp;D$4)+SUMIFS('Báo cáo'!$P:$P,'Báo cáo'!$AD:$AD,$A24,'Báo cáo'!$Z:$Z,"&lt;="&amp;D$4)-SUMIFS('Báo cáo'!$Q:$Q,'Báo cáo'!$AD:$AD,$A24,'Báo cáo'!$AA:$AA,"&lt;="&amp;D$4)</f>
        <v>22666927</v>
      </c>
      <c r="E24" s="54">
        <f>SUMIFS('Báo cáo'!$O:$O,'Báo cáo'!$AD:$AD,$A24,'Báo cáo'!$Z:$Z,"&lt;="&amp;E$4)+SUMIFS('Báo cáo'!$P:$P,'Báo cáo'!$AD:$AD,$A24,'Báo cáo'!$Z:$Z,"&lt;="&amp;E$4)-SUMIFS('Báo cáo'!$Q:$Q,'Báo cáo'!$AD:$AD,$A24,'Báo cáo'!$AA:$AA,"&lt;="&amp;E$4)</f>
        <v>22457289</v>
      </c>
      <c r="F24" s="54">
        <f>SUMIFS('Báo cáo'!$O:$O,'Báo cáo'!$AD:$AD,$A24,'Báo cáo'!$Z:$Z,"&lt;="&amp;F$4)+SUMIFS('Báo cáo'!$P:$P,'Báo cáo'!$AD:$AD,$A24,'Báo cáo'!$Z:$Z,"&lt;="&amp;F$4)-SUMIFS('Báo cáo'!$Q:$Q,'Báo cáo'!$AD:$AD,$A24,'Báo cáo'!$AA:$AA,"&lt;="&amp;F$4)</f>
        <v>22457289</v>
      </c>
      <c r="G24" s="54">
        <f>SUMIFS('Báo cáo'!$O:$O,'Báo cáo'!$AD:$AD,$A24,'Báo cáo'!$Z:$Z,"&lt;="&amp;G$4)+SUMIFS('Báo cáo'!$P:$P,'Báo cáo'!$AD:$AD,$A24,'Báo cáo'!$Z:$Z,"&lt;="&amp;G$4)-SUMIFS('Báo cáo'!$Q:$Q,'Báo cáo'!$AD:$AD,$A24,'Báo cáo'!$AA:$AA,"&lt;="&amp;G$4)</f>
        <v>22457289</v>
      </c>
      <c r="H24" s="54">
        <f>SUMIFS('Báo cáo'!$O:$O,'Báo cáo'!$AD:$AD,$A24,'Báo cáo'!$Z:$Z,"&lt;="&amp;H$4)+SUMIFS('Báo cáo'!$P:$P,'Báo cáo'!$AD:$AD,$A24,'Báo cáo'!$Z:$Z,"&lt;="&amp;H$4)-SUMIFS('Báo cáo'!$Q:$Q,'Báo cáo'!$AD:$AD,$A24,'Báo cáo'!$AA:$AA,"&lt;="&amp;H$4)</f>
        <v>22457289</v>
      </c>
      <c r="I24" s="54">
        <f>SUMIFS('Báo cáo'!$O:$O,'Báo cáo'!$AD:$AD,$A24,'Báo cáo'!$Z:$Z,"&lt;="&amp;I$4)+SUMIFS('Báo cáo'!$P:$P,'Báo cáo'!$AD:$AD,$A24,'Báo cáo'!$Z:$Z,"&lt;="&amp;I$4)-SUMIFS('Báo cáo'!$Q:$Q,'Báo cáo'!$AD:$AD,$A24,'Báo cáo'!$AA:$AA,"&lt;="&amp;I$4)</f>
        <v>22457289</v>
      </c>
      <c r="J24" s="54">
        <f>SUMIFS('Báo cáo'!$O:$O,'Báo cáo'!$AD:$AD,$A24,'Báo cáo'!$Z:$Z,"&lt;="&amp;J$4)+SUMIFS('Báo cáo'!$P:$P,'Báo cáo'!$AD:$AD,$A24,'Báo cáo'!$Z:$Z,"&lt;="&amp;J$4)-SUMIFS('Báo cáo'!$Q:$Q,'Báo cáo'!$AD:$AD,$A24,'Báo cáo'!$AA:$AA,"&lt;="&amp;J$4)</f>
        <v>22457289</v>
      </c>
      <c r="K24" s="54">
        <f>SUMIFS('Báo cáo'!$O:$O,'Báo cáo'!$AD:$AD,$A24,'Báo cáo'!$Z:$Z,"&lt;="&amp;K$4)+SUMIFS('Báo cáo'!$P:$P,'Báo cáo'!$AD:$AD,$A24,'Báo cáo'!$Z:$Z,"&lt;="&amp;K$4)-SUMIFS('Báo cáo'!$Q:$Q,'Báo cáo'!$AD:$AD,$A24,'Báo cáo'!$AA:$AA,"&lt;="&amp;K$4)</f>
        <v>22457289</v>
      </c>
      <c r="L24" s="54">
        <f>SUMIFS('Báo cáo'!$O:$O,'Báo cáo'!$AD:$AD,$A24,'Báo cáo'!$Z:$Z,"&lt;="&amp;L$4)+SUMIFS('Báo cáo'!$P:$P,'Báo cáo'!$AD:$AD,$A24,'Báo cáo'!$Z:$Z,"&lt;="&amp;L$4)-SUMIFS('Báo cáo'!$Q:$Q,'Báo cáo'!$AD:$AD,$A24,'Báo cáo'!$AA:$AA,"&lt;="&amp;L$4)</f>
        <v>22457289</v>
      </c>
      <c r="M24" s="54">
        <f>SUMIFS('Báo cáo'!$O:$O,'Báo cáo'!$AD:$AD,$A24,'Báo cáo'!$Z:$Z,"&lt;="&amp;M$4)+SUMIFS('Báo cáo'!$P:$P,'Báo cáo'!$AD:$AD,$A24,'Báo cáo'!$Z:$Z,"&lt;="&amp;M$4)-SUMIFS('Báo cáo'!$Q:$Q,'Báo cáo'!$AD:$AD,$A24,'Báo cáo'!$AA:$AA,"&lt;="&amp;M$4)</f>
        <v>22457289</v>
      </c>
      <c r="N24" s="54">
        <f>SUMIFS('Báo cáo'!$O:$O,'Báo cáo'!$AD:$AD,$A24,'Báo cáo'!$Z:$Z,"&lt;="&amp;N$4)+SUMIFS('Báo cáo'!$P:$P,'Báo cáo'!$AD:$AD,$A24,'Báo cáo'!$Z:$Z,"&lt;="&amp;N$4)-SUMIFS('Báo cáo'!$Q:$Q,'Báo cáo'!$AD:$AD,$A24,'Báo cáo'!$AA:$AA,"&lt;="&amp;N$4)</f>
        <v>22457289</v>
      </c>
    </row>
    <row r="25" spans="1:14" x14ac:dyDescent="0.25">
      <c r="A25" s="23" t="s">
        <v>3959</v>
      </c>
      <c r="B25" s="23" t="s">
        <v>3960</v>
      </c>
      <c r="C25" s="54">
        <f>SUMIFS('Báo cáo'!$O:$O,'Báo cáo'!$AD:$AD,$A25,'Báo cáo'!$Z:$Z,"&lt;="&amp;C$4)+SUMIFS('Báo cáo'!$P:$P,'Báo cáo'!$AD:$AD,$A25,'Báo cáo'!$Z:$Z,"&lt;="&amp;C$4)-SUMIFS('Báo cáo'!$Q:$Q,'Báo cáo'!$AD:$AD,$A25,'Báo cáo'!$AA:$AA,"&lt;="&amp;C$4)</f>
        <v>577375014</v>
      </c>
      <c r="D25" s="54">
        <f>SUMIFS('Báo cáo'!$O:$O,'Báo cáo'!$AD:$AD,$A25,'Báo cáo'!$Z:$Z,"&lt;="&amp;D$4)+SUMIFS('Báo cáo'!$P:$P,'Báo cáo'!$AD:$AD,$A25,'Báo cáo'!$Z:$Z,"&lt;="&amp;D$4)-SUMIFS('Báo cáo'!$Q:$Q,'Báo cáo'!$AD:$AD,$A25,'Báo cáo'!$AA:$AA,"&lt;="&amp;D$4)</f>
        <v>242289150</v>
      </c>
      <c r="E25" s="54">
        <f>SUMIFS('Báo cáo'!$O:$O,'Báo cáo'!$AD:$AD,$A25,'Báo cáo'!$Z:$Z,"&lt;="&amp;E$4)+SUMIFS('Báo cáo'!$P:$P,'Báo cáo'!$AD:$AD,$A25,'Báo cáo'!$Z:$Z,"&lt;="&amp;E$4)-SUMIFS('Báo cáo'!$Q:$Q,'Báo cáo'!$AD:$AD,$A25,'Báo cáo'!$AA:$AA,"&lt;="&amp;E$4)</f>
        <v>390605676</v>
      </c>
      <c r="F25" s="54">
        <f>SUMIFS('Báo cáo'!$O:$O,'Báo cáo'!$AD:$AD,$A25,'Báo cáo'!$Z:$Z,"&lt;="&amp;F$4)+SUMIFS('Báo cáo'!$P:$P,'Báo cáo'!$AD:$AD,$A25,'Báo cáo'!$Z:$Z,"&lt;="&amp;F$4)-SUMIFS('Báo cáo'!$Q:$Q,'Báo cáo'!$AD:$AD,$A25,'Báo cáo'!$AA:$AA,"&lt;="&amp;F$4)</f>
        <v>390605676</v>
      </c>
      <c r="G25" s="54">
        <f>SUMIFS('Báo cáo'!$O:$O,'Báo cáo'!$AD:$AD,$A25,'Báo cáo'!$Z:$Z,"&lt;="&amp;G$4)+SUMIFS('Báo cáo'!$P:$P,'Báo cáo'!$AD:$AD,$A25,'Báo cáo'!$Z:$Z,"&lt;="&amp;G$4)-SUMIFS('Báo cáo'!$Q:$Q,'Báo cáo'!$AD:$AD,$A25,'Báo cáo'!$AA:$AA,"&lt;="&amp;G$4)</f>
        <v>390605676</v>
      </c>
      <c r="H25" s="54">
        <f>SUMIFS('Báo cáo'!$O:$O,'Báo cáo'!$AD:$AD,$A25,'Báo cáo'!$Z:$Z,"&lt;="&amp;H$4)+SUMIFS('Báo cáo'!$P:$P,'Báo cáo'!$AD:$AD,$A25,'Báo cáo'!$Z:$Z,"&lt;="&amp;H$4)-SUMIFS('Báo cáo'!$Q:$Q,'Báo cáo'!$AD:$AD,$A25,'Báo cáo'!$AA:$AA,"&lt;="&amp;H$4)</f>
        <v>390605676</v>
      </c>
      <c r="I25" s="54">
        <f>SUMIFS('Báo cáo'!$O:$O,'Báo cáo'!$AD:$AD,$A25,'Báo cáo'!$Z:$Z,"&lt;="&amp;I$4)+SUMIFS('Báo cáo'!$P:$P,'Báo cáo'!$AD:$AD,$A25,'Báo cáo'!$Z:$Z,"&lt;="&amp;I$4)-SUMIFS('Báo cáo'!$Q:$Q,'Báo cáo'!$AD:$AD,$A25,'Báo cáo'!$AA:$AA,"&lt;="&amp;I$4)</f>
        <v>390605676</v>
      </c>
      <c r="J25" s="54">
        <f>SUMIFS('Báo cáo'!$O:$O,'Báo cáo'!$AD:$AD,$A25,'Báo cáo'!$Z:$Z,"&lt;="&amp;J$4)+SUMIFS('Báo cáo'!$P:$P,'Báo cáo'!$AD:$AD,$A25,'Báo cáo'!$Z:$Z,"&lt;="&amp;J$4)-SUMIFS('Báo cáo'!$Q:$Q,'Báo cáo'!$AD:$AD,$A25,'Báo cáo'!$AA:$AA,"&lt;="&amp;J$4)</f>
        <v>390605676</v>
      </c>
      <c r="K25" s="54">
        <f>SUMIFS('Báo cáo'!$O:$O,'Báo cáo'!$AD:$AD,$A25,'Báo cáo'!$Z:$Z,"&lt;="&amp;K$4)+SUMIFS('Báo cáo'!$P:$P,'Báo cáo'!$AD:$AD,$A25,'Báo cáo'!$Z:$Z,"&lt;="&amp;K$4)-SUMIFS('Báo cáo'!$Q:$Q,'Báo cáo'!$AD:$AD,$A25,'Báo cáo'!$AA:$AA,"&lt;="&amp;K$4)</f>
        <v>390605676</v>
      </c>
      <c r="L25" s="54">
        <f>SUMIFS('Báo cáo'!$O:$O,'Báo cáo'!$AD:$AD,$A25,'Báo cáo'!$Z:$Z,"&lt;="&amp;L$4)+SUMIFS('Báo cáo'!$P:$P,'Báo cáo'!$AD:$AD,$A25,'Báo cáo'!$Z:$Z,"&lt;="&amp;L$4)-SUMIFS('Báo cáo'!$Q:$Q,'Báo cáo'!$AD:$AD,$A25,'Báo cáo'!$AA:$AA,"&lt;="&amp;L$4)</f>
        <v>390605676</v>
      </c>
      <c r="M25" s="54">
        <f>SUMIFS('Báo cáo'!$O:$O,'Báo cáo'!$AD:$AD,$A25,'Báo cáo'!$Z:$Z,"&lt;="&amp;M$4)+SUMIFS('Báo cáo'!$P:$P,'Báo cáo'!$AD:$AD,$A25,'Báo cáo'!$Z:$Z,"&lt;="&amp;M$4)-SUMIFS('Báo cáo'!$Q:$Q,'Báo cáo'!$AD:$AD,$A25,'Báo cáo'!$AA:$AA,"&lt;="&amp;M$4)</f>
        <v>390605676</v>
      </c>
      <c r="N25" s="54">
        <f>SUMIFS('Báo cáo'!$O:$O,'Báo cáo'!$AD:$AD,$A25,'Báo cáo'!$Z:$Z,"&lt;="&amp;N$4)+SUMIFS('Báo cáo'!$P:$P,'Báo cáo'!$AD:$AD,$A25,'Báo cáo'!$Z:$Z,"&lt;="&amp;N$4)-SUMIFS('Báo cáo'!$Q:$Q,'Báo cáo'!$AD:$AD,$A25,'Báo cáo'!$AA:$AA,"&lt;="&amp;N$4)</f>
        <v>390605676</v>
      </c>
    </row>
    <row r="26" spans="1:14" x14ac:dyDescent="0.25">
      <c r="A26" s="23" t="s">
        <v>22548</v>
      </c>
      <c r="B26" s="23" t="s">
        <v>4402</v>
      </c>
      <c r="C26" s="54">
        <f>SUMIFS('Báo cáo'!$O:$O,'Báo cáo'!$AD:$AD,$A26,'Báo cáo'!$Z:$Z,"&lt;="&amp;C$4)+SUMIFS('Báo cáo'!$P:$P,'Báo cáo'!$AD:$AD,$A26,'Báo cáo'!$Z:$Z,"&lt;="&amp;C$4)-SUMIFS('Báo cáo'!$Q:$Q,'Báo cáo'!$AD:$AD,$A26,'Báo cáo'!$AA:$AA,"&lt;="&amp;C$4)</f>
        <v>41019981</v>
      </c>
      <c r="D26" s="54">
        <f>SUMIFS('Báo cáo'!$O:$O,'Báo cáo'!$AD:$AD,$A26,'Báo cáo'!$Z:$Z,"&lt;="&amp;D$4)+SUMIFS('Báo cáo'!$P:$P,'Báo cáo'!$AD:$AD,$A26,'Báo cáo'!$Z:$Z,"&lt;="&amp;D$4)-SUMIFS('Báo cáo'!$Q:$Q,'Báo cáo'!$AD:$AD,$A26,'Báo cáo'!$AA:$AA,"&lt;="&amp;D$4)</f>
        <v>33727703</v>
      </c>
      <c r="E26" s="54">
        <f>SUMIFS('Báo cáo'!$O:$O,'Báo cáo'!$AD:$AD,$A26,'Báo cáo'!$Z:$Z,"&lt;="&amp;E$4)+SUMIFS('Báo cáo'!$P:$P,'Báo cáo'!$AD:$AD,$A26,'Báo cáo'!$Z:$Z,"&lt;="&amp;E$4)-SUMIFS('Báo cáo'!$Q:$Q,'Báo cáo'!$AD:$AD,$A26,'Báo cáo'!$AA:$AA,"&lt;="&amp;E$4)</f>
        <v>38666605</v>
      </c>
      <c r="F26" s="54">
        <f>SUMIFS('Báo cáo'!$O:$O,'Báo cáo'!$AD:$AD,$A26,'Báo cáo'!$Z:$Z,"&lt;="&amp;F$4)+SUMIFS('Báo cáo'!$P:$P,'Báo cáo'!$AD:$AD,$A26,'Báo cáo'!$Z:$Z,"&lt;="&amp;F$4)-SUMIFS('Báo cáo'!$Q:$Q,'Báo cáo'!$AD:$AD,$A26,'Báo cáo'!$AA:$AA,"&lt;="&amp;F$4)</f>
        <v>38666605</v>
      </c>
      <c r="G26" s="54">
        <f>SUMIFS('Báo cáo'!$O:$O,'Báo cáo'!$AD:$AD,$A26,'Báo cáo'!$Z:$Z,"&lt;="&amp;G$4)+SUMIFS('Báo cáo'!$P:$P,'Báo cáo'!$AD:$AD,$A26,'Báo cáo'!$Z:$Z,"&lt;="&amp;G$4)-SUMIFS('Báo cáo'!$Q:$Q,'Báo cáo'!$AD:$AD,$A26,'Báo cáo'!$AA:$AA,"&lt;="&amp;G$4)</f>
        <v>38666605</v>
      </c>
      <c r="H26" s="54">
        <f>SUMIFS('Báo cáo'!$O:$O,'Báo cáo'!$AD:$AD,$A26,'Báo cáo'!$Z:$Z,"&lt;="&amp;H$4)+SUMIFS('Báo cáo'!$P:$P,'Báo cáo'!$AD:$AD,$A26,'Báo cáo'!$Z:$Z,"&lt;="&amp;H$4)-SUMIFS('Báo cáo'!$Q:$Q,'Báo cáo'!$AD:$AD,$A26,'Báo cáo'!$AA:$AA,"&lt;="&amp;H$4)</f>
        <v>38666605</v>
      </c>
      <c r="I26" s="54">
        <f>SUMIFS('Báo cáo'!$O:$O,'Báo cáo'!$AD:$AD,$A26,'Báo cáo'!$Z:$Z,"&lt;="&amp;I$4)+SUMIFS('Báo cáo'!$P:$P,'Báo cáo'!$AD:$AD,$A26,'Báo cáo'!$Z:$Z,"&lt;="&amp;I$4)-SUMIFS('Báo cáo'!$Q:$Q,'Báo cáo'!$AD:$AD,$A26,'Báo cáo'!$AA:$AA,"&lt;="&amp;I$4)</f>
        <v>38666605</v>
      </c>
      <c r="J26" s="54">
        <f>SUMIFS('Báo cáo'!$O:$O,'Báo cáo'!$AD:$AD,$A26,'Báo cáo'!$Z:$Z,"&lt;="&amp;J$4)+SUMIFS('Báo cáo'!$P:$P,'Báo cáo'!$AD:$AD,$A26,'Báo cáo'!$Z:$Z,"&lt;="&amp;J$4)-SUMIFS('Báo cáo'!$Q:$Q,'Báo cáo'!$AD:$AD,$A26,'Báo cáo'!$AA:$AA,"&lt;="&amp;J$4)</f>
        <v>38666605</v>
      </c>
      <c r="K26" s="54">
        <f>SUMIFS('Báo cáo'!$O:$O,'Báo cáo'!$AD:$AD,$A26,'Báo cáo'!$Z:$Z,"&lt;="&amp;K$4)+SUMIFS('Báo cáo'!$P:$P,'Báo cáo'!$AD:$AD,$A26,'Báo cáo'!$Z:$Z,"&lt;="&amp;K$4)-SUMIFS('Báo cáo'!$Q:$Q,'Báo cáo'!$AD:$AD,$A26,'Báo cáo'!$AA:$AA,"&lt;="&amp;K$4)</f>
        <v>38666605</v>
      </c>
      <c r="L26" s="54">
        <f>SUMIFS('Báo cáo'!$O:$O,'Báo cáo'!$AD:$AD,$A26,'Báo cáo'!$Z:$Z,"&lt;="&amp;L$4)+SUMIFS('Báo cáo'!$P:$P,'Báo cáo'!$AD:$AD,$A26,'Báo cáo'!$Z:$Z,"&lt;="&amp;L$4)-SUMIFS('Báo cáo'!$Q:$Q,'Báo cáo'!$AD:$AD,$A26,'Báo cáo'!$AA:$AA,"&lt;="&amp;L$4)</f>
        <v>38666605</v>
      </c>
      <c r="M26" s="54">
        <f>SUMIFS('Báo cáo'!$O:$O,'Báo cáo'!$AD:$AD,$A26,'Báo cáo'!$Z:$Z,"&lt;="&amp;M$4)+SUMIFS('Báo cáo'!$P:$P,'Báo cáo'!$AD:$AD,$A26,'Báo cáo'!$Z:$Z,"&lt;="&amp;M$4)-SUMIFS('Báo cáo'!$Q:$Q,'Báo cáo'!$AD:$AD,$A26,'Báo cáo'!$AA:$AA,"&lt;="&amp;M$4)</f>
        <v>38666605</v>
      </c>
      <c r="N26" s="54">
        <f>SUMIFS('Báo cáo'!$O:$O,'Báo cáo'!$AD:$AD,$A26,'Báo cáo'!$Z:$Z,"&lt;="&amp;N$4)+SUMIFS('Báo cáo'!$P:$P,'Báo cáo'!$AD:$AD,$A26,'Báo cáo'!$Z:$Z,"&lt;="&amp;N$4)-SUMIFS('Báo cáo'!$Q:$Q,'Báo cáo'!$AD:$AD,$A26,'Báo cáo'!$AA:$AA,"&lt;="&amp;N$4)</f>
        <v>38666605</v>
      </c>
    </row>
    <row r="27" spans="1:14" x14ac:dyDescent="0.25">
      <c r="A27" s="23" t="s">
        <v>18820</v>
      </c>
      <c r="B27" s="23" t="s">
        <v>4331</v>
      </c>
      <c r="C27" s="54">
        <f>SUMIFS('Báo cáo'!$O:$O,'Báo cáo'!$AD:$AD,$A27,'Báo cáo'!$Z:$Z,"&lt;="&amp;C$4)+SUMIFS('Báo cáo'!$P:$P,'Báo cáo'!$AD:$AD,$A27,'Báo cáo'!$Z:$Z,"&lt;="&amp;C$4)-SUMIFS('Báo cáo'!$Q:$Q,'Báo cáo'!$AD:$AD,$A27,'Báo cáo'!$AA:$AA,"&lt;="&amp;C$4)</f>
        <v>41660315</v>
      </c>
      <c r="D27" s="54">
        <f>SUMIFS('Báo cáo'!$O:$O,'Báo cáo'!$AD:$AD,$A27,'Báo cáo'!$Z:$Z,"&lt;="&amp;D$4)+SUMIFS('Báo cáo'!$P:$P,'Báo cáo'!$AD:$AD,$A27,'Báo cáo'!$Z:$Z,"&lt;="&amp;D$4)-SUMIFS('Báo cáo'!$Q:$Q,'Báo cáo'!$AD:$AD,$A27,'Báo cáo'!$AA:$AA,"&lt;="&amp;D$4)</f>
        <v>40890569</v>
      </c>
      <c r="E27" s="54">
        <f>SUMIFS('Báo cáo'!$O:$O,'Báo cáo'!$AD:$AD,$A27,'Báo cáo'!$Z:$Z,"&lt;="&amp;E$4)+SUMIFS('Báo cáo'!$P:$P,'Báo cáo'!$AD:$AD,$A27,'Báo cáo'!$Z:$Z,"&lt;="&amp;E$4)-SUMIFS('Báo cáo'!$Q:$Q,'Báo cáo'!$AD:$AD,$A27,'Báo cáo'!$AA:$AA,"&lt;="&amp;E$4)</f>
        <v>25108644</v>
      </c>
      <c r="F27" s="54">
        <f>SUMIFS('Báo cáo'!$O:$O,'Báo cáo'!$AD:$AD,$A27,'Báo cáo'!$Z:$Z,"&lt;="&amp;F$4)+SUMIFS('Báo cáo'!$P:$P,'Báo cáo'!$AD:$AD,$A27,'Báo cáo'!$Z:$Z,"&lt;="&amp;F$4)-SUMIFS('Báo cáo'!$Q:$Q,'Báo cáo'!$AD:$AD,$A27,'Báo cáo'!$AA:$AA,"&lt;="&amp;F$4)</f>
        <v>25108644</v>
      </c>
      <c r="G27" s="54">
        <f>SUMIFS('Báo cáo'!$O:$O,'Báo cáo'!$AD:$AD,$A27,'Báo cáo'!$Z:$Z,"&lt;="&amp;G$4)+SUMIFS('Báo cáo'!$P:$P,'Báo cáo'!$AD:$AD,$A27,'Báo cáo'!$Z:$Z,"&lt;="&amp;G$4)-SUMIFS('Báo cáo'!$Q:$Q,'Báo cáo'!$AD:$AD,$A27,'Báo cáo'!$AA:$AA,"&lt;="&amp;G$4)</f>
        <v>25108644</v>
      </c>
      <c r="H27" s="54">
        <f>SUMIFS('Báo cáo'!$O:$O,'Báo cáo'!$AD:$AD,$A27,'Báo cáo'!$Z:$Z,"&lt;="&amp;H$4)+SUMIFS('Báo cáo'!$P:$P,'Báo cáo'!$AD:$AD,$A27,'Báo cáo'!$Z:$Z,"&lt;="&amp;H$4)-SUMIFS('Báo cáo'!$Q:$Q,'Báo cáo'!$AD:$AD,$A27,'Báo cáo'!$AA:$AA,"&lt;="&amp;H$4)</f>
        <v>25108644</v>
      </c>
      <c r="I27" s="54">
        <f>SUMIFS('Báo cáo'!$O:$O,'Báo cáo'!$AD:$AD,$A27,'Báo cáo'!$Z:$Z,"&lt;="&amp;I$4)+SUMIFS('Báo cáo'!$P:$P,'Báo cáo'!$AD:$AD,$A27,'Báo cáo'!$Z:$Z,"&lt;="&amp;I$4)-SUMIFS('Báo cáo'!$Q:$Q,'Báo cáo'!$AD:$AD,$A27,'Báo cáo'!$AA:$AA,"&lt;="&amp;I$4)</f>
        <v>25108644</v>
      </c>
      <c r="J27" s="54">
        <f>SUMIFS('Báo cáo'!$O:$O,'Báo cáo'!$AD:$AD,$A27,'Báo cáo'!$Z:$Z,"&lt;="&amp;J$4)+SUMIFS('Báo cáo'!$P:$P,'Báo cáo'!$AD:$AD,$A27,'Báo cáo'!$Z:$Z,"&lt;="&amp;J$4)-SUMIFS('Báo cáo'!$Q:$Q,'Báo cáo'!$AD:$AD,$A27,'Báo cáo'!$AA:$AA,"&lt;="&amp;J$4)</f>
        <v>25108644</v>
      </c>
      <c r="K27" s="54">
        <f>SUMIFS('Báo cáo'!$O:$O,'Báo cáo'!$AD:$AD,$A27,'Báo cáo'!$Z:$Z,"&lt;="&amp;K$4)+SUMIFS('Báo cáo'!$P:$P,'Báo cáo'!$AD:$AD,$A27,'Báo cáo'!$Z:$Z,"&lt;="&amp;K$4)-SUMIFS('Báo cáo'!$Q:$Q,'Báo cáo'!$AD:$AD,$A27,'Báo cáo'!$AA:$AA,"&lt;="&amp;K$4)</f>
        <v>25108644</v>
      </c>
      <c r="L27" s="54">
        <f>SUMIFS('Báo cáo'!$O:$O,'Báo cáo'!$AD:$AD,$A27,'Báo cáo'!$Z:$Z,"&lt;="&amp;L$4)+SUMIFS('Báo cáo'!$P:$P,'Báo cáo'!$AD:$AD,$A27,'Báo cáo'!$Z:$Z,"&lt;="&amp;L$4)-SUMIFS('Báo cáo'!$Q:$Q,'Báo cáo'!$AD:$AD,$A27,'Báo cáo'!$AA:$AA,"&lt;="&amp;L$4)</f>
        <v>25108644</v>
      </c>
      <c r="M27" s="54">
        <f>SUMIFS('Báo cáo'!$O:$O,'Báo cáo'!$AD:$AD,$A27,'Báo cáo'!$Z:$Z,"&lt;="&amp;M$4)+SUMIFS('Báo cáo'!$P:$P,'Báo cáo'!$AD:$AD,$A27,'Báo cáo'!$Z:$Z,"&lt;="&amp;M$4)-SUMIFS('Báo cáo'!$Q:$Q,'Báo cáo'!$AD:$AD,$A27,'Báo cáo'!$AA:$AA,"&lt;="&amp;M$4)</f>
        <v>25108644</v>
      </c>
      <c r="N27" s="54">
        <f>SUMIFS('Báo cáo'!$O:$O,'Báo cáo'!$AD:$AD,$A27,'Báo cáo'!$Z:$Z,"&lt;="&amp;N$4)+SUMIFS('Báo cáo'!$P:$P,'Báo cáo'!$AD:$AD,$A27,'Báo cáo'!$Z:$Z,"&lt;="&amp;N$4)-SUMIFS('Báo cáo'!$Q:$Q,'Báo cáo'!$AD:$AD,$A27,'Báo cáo'!$AA:$AA,"&lt;="&amp;N$4)</f>
        <v>25108644</v>
      </c>
    </row>
    <row r="28" spans="1:14" x14ac:dyDescent="0.25">
      <c r="A28" s="23" t="s">
        <v>4156</v>
      </c>
      <c r="B28" s="23" t="s">
        <v>4157</v>
      </c>
      <c r="C28" s="54">
        <f>SUMIFS('Báo cáo'!$O:$O,'Báo cáo'!$AD:$AD,$A28,'Báo cáo'!$Z:$Z,"&lt;="&amp;C$4)+SUMIFS('Báo cáo'!$P:$P,'Báo cáo'!$AD:$AD,$A28,'Báo cáo'!$Z:$Z,"&lt;="&amp;C$4)-SUMIFS('Báo cáo'!$Q:$Q,'Báo cáo'!$AD:$AD,$A28,'Báo cáo'!$AA:$AA,"&lt;="&amp;C$4)</f>
        <v>13508760</v>
      </c>
      <c r="D28" s="54">
        <f>SUMIFS('Báo cáo'!$O:$O,'Báo cáo'!$AD:$AD,$A28,'Báo cáo'!$Z:$Z,"&lt;="&amp;D$4)+SUMIFS('Báo cáo'!$P:$P,'Báo cáo'!$AD:$AD,$A28,'Báo cáo'!$Z:$Z,"&lt;="&amp;D$4)-SUMIFS('Báo cáo'!$Q:$Q,'Báo cáo'!$AD:$AD,$A28,'Báo cáo'!$AA:$AA,"&lt;="&amp;D$4)</f>
        <v>10580381</v>
      </c>
      <c r="E28" s="54">
        <f>SUMIFS('Báo cáo'!$O:$O,'Báo cáo'!$AD:$AD,$A28,'Báo cáo'!$Z:$Z,"&lt;="&amp;E$4)+SUMIFS('Báo cáo'!$P:$P,'Báo cáo'!$AD:$AD,$A28,'Báo cáo'!$Z:$Z,"&lt;="&amp;E$4)-SUMIFS('Báo cáo'!$Q:$Q,'Báo cáo'!$AD:$AD,$A28,'Báo cáo'!$AA:$AA,"&lt;="&amp;E$4)</f>
        <v>12248308</v>
      </c>
      <c r="F28" s="54">
        <f>SUMIFS('Báo cáo'!$O:$O,'Báo cáo'!$AD:$AD,$A28,'Báo cáo'!$Z:$Z,"&lt;="&amp;F$4)+SUMIFS('Báo cáo'!$P:$P,'Báo cáo'!$AD:$AD,$A28,'Báo cáo'!$Z:$Z,"&lt;="&amp;F$4)-SUMIFS('Báo cáo'!$Q:$Q,'Báo cáo'!$AD:$AD,$A28,'Báo cáo'!$AA:$AA,"&lt;="&amp;F$4)</f>
        <v>12248308</v>
      </c>
      <c r="G28" s="54">
        <f>SUMIFS('Báo cáo'!$O:$O,'Báo cáo'!$AD:$AD,$A28,'Báo cáo'!$Z:$Z,"&lt;="&amp;G$4)+SUMIFS('Báo cáo'!$P:$P,'Báo cáo'!$AD:$AD,$A28,'Báo cáo'!$Z:$Z,"&lt;="&amp;G$4)-SUMIFS('Báo cáo'!$Q:$Q,'Báo cáo'!$AD:$AD,$A28,'Báo cáo'!$AA:$AA,"&lt;="&amp;G$4)</f>
        <v>12248308</v>
      </c>
      <c r="H28" s="54">
        <f>SUMIFS('Báo cáo'!$O:$O,'Báo cáo'!$AD:$AD,$A28,'Báo cáo'!$Z:$Z,"&lt;="&amp;H$4)+SUMIFS('Báo cáo'!$P:$P,'Báo cáo'!$AD:$AD,$A28,'Báo cáo'!$Z:$Z,"&lt;="&amp;H$4)-SUMIFS('Báo cáo'!$Q:$Q,'Báo cáo'!$AD:$AD,$A28,'Báo cáo'!$AA:$AA,"&lt;="&amp;H$4)</f>
        <v>12248308</v>
      </c>
      <c r="I28" s="54">
        <f>SUMIFS('Báo cáo'!$O:$O,'Báo cáo'!$AD:$AD,$A28,'Báo cáo'!$Z:$Z,"&lt;="&amp;I$4)+SUMIFS('Báo cáo'!$P:$P,'Báo cáo'!$AD:$AD,$A28,'Báo cáo'!$Z:$Z,"&lt;="&amp;I$4)-SUMIFS('Báo cáo'!$Q:$Q,'Báo cáo'!$AD:$AD,$A28,'Báo cáo'!$AA:$AA,"&lt;="&amp;I$4)</f>
        <v>12248308</v>
      </c>
      <c r="J28" s="54">
        <f>SUMIFS('Báo cáo'!$O:$O,'Báo cáo'!$AD:$AD,$A28,'Báo cáo'!$Z:$Z,"&lt;="&amp;J$4)+SUMIFS('Báo cáo'!$P:$P,'Báo cáo'!$AD:$AD,$A28,'Báo cáo'!$Z:$Z,"&lt;="&amp;J$4)-SUMIFS('Báo cáo'!$Q:$Q,'Báo cáo'!$AD:$AD,$A28,'Báo cáo'!$AA:$AA,"&lt;="&amp;J$4)</f>
        <v>12248308</v>
      </c>
      <c r="K28" s="54">
        <f>SUMIFS('Báo cáo'!$O:$O,'Báo cáo'!$AD:$AD,$A28,'Báo cáo'!$Z:$Z,"&lt;="&amp;K$4)+SUMIFS('Báo cáo'!$P:$P,'Báo cáo'!$AD:$AD,$A28,'Báo cáo'!$Z:$Z,"&lt;="&amp;K$4)-SUMIFS('Báo cáo'!$Q:$Q,'Báo cáo'!$AD:$AD,$A28,'Báo cáo'!$AA:$AA,"&lt;="&amp;K$4)</f>
        <v>12248308</v>
      </c>
      <c r="L28" s="54">
        <f>SUMIFS('Báo cáo'!$O:$O,'Báo cáo'!$AD:$AD,$A28,'Báo cáo'!$Z:$Z,"&lt;="&amp;L$4)+SUMIFS('Báo cáo'!$P:$P,'Báo cáo'!$AD:$AD,$A28,'Báo cáo'!$Z:$Z,"&lt;="&amp;L$4)-SUMIFS('Báo cáo'!$Q:$Q,'Báo cáo'!$AD:$AD,$A28,'Báo cáo'!$AA:$AA,"&lt;="&amp;L$4)</f>
        <v>12248308</v>
      </c>
      <c r="M28" s="54">
        <f>SUMIFS('Báo cáo'!$O:$O,'Báo cáo'!$AD:$AD,$A28,'Báo cáo'!$Z:$Z,"&lt;="&amp;M$4)+SUMIFS('Báo cáo'!$P:$P,'Báo cáo'!$AD:$AD,$A28,'Báo cáo'!$Z:$Z,"&lt;="&amp;M$4)-SUMIFS('Báo cáo'!$Q:$Q,'Báo cáo'!$AD:$AD,$A28,'Báo cáo'!$AA:$AA,"&lt;="&amp;M$4)</f>
        <v>12248308</v>
      </c>
      <c r="N28" s="54">
        <f>SUMIFS('Báo cáo'!$O:$O,'Báo cáo'!$AD:$AD,$A28,'Báo cáo'!$Z:$Z,"&lt;="&amp;N$4)+SUMIFS('Báo cáo'!$P:$P,'Báo cáo'!$AD:$AD,$A28,'Báo cáo'!$Z:$Z,"&lt;="&amp;N$4)-SUMIFS('Báo cáo'!$Q:$Q,'Báo cáo'!$AD:$AD,$A28,'Báo cáo'!$AA:$AA,"&lt;="&amp;N$4)</f>
        <v>12248308</v>
      </c>
    </row>
    <row r="29" spans="1:14" x14ac:dyDescent="0.25">
      <c r="A29" s="23" t="s">
        <v>4494</v>
      </c>
      <c r="B29" s="23" t="s">
        <v>4495</v>
      </c>
      <c r="C29" s="54">
        <f>SUMIFS('Báo cáo'!$O:$O,'Báo cáo'!$AD:$AD,$A29,'Báo cáo'!$Z:$Z,"&lt;="&amp;C$4)+SUMIFS('Báo cáo'!$P:$P,'Báo cáo'!$AD:$AD,$A29,'Báo cáo'!$Z:$Z,"&lt;="&amp;C$4)-SUMIFS('Báo cáo'!$Q:$Q,'Báo cáo'!$AD:$AD,$A29,'Báo cáo'!$AA:$AA,"&lt;="&amp;C$4)</f>
        <v>6509105</v>
      </c>
      <c r="D29" s="54">
        <f>SUMIFS('Báo cáo'!$O:$O,'Báo cáo'!$AD:$AD,$A29,'Báo cáo'!$Z:$Z,"&lt;="&amp;D$4)+SUMIFS('Báo cáo'!$P:$P,'Báo cáo'!$AD:$AD,$A29,'Báo cáo'!$Z:$Z,"&lt;="&amp;D$4)-SUMIFS('Báo cáo'!$Q:$Q,'Báo cáo'!$AD:$AD,$A29,'Báo cáo'!$AA:$AA,"&lt;="&amp;D$4)</f>
        <v>2771495</v>
      </c>
      <c r="E29" s="54">
        <f>SUMIFS('Báo cáo'!$O:$O,'Báo cáo'!$AD:$AD,$A29,'Báo cáo'!$Z:$Z,"&lt;="&amp;E$4)+SUMIFS('Báo cáo'!$P:$P,'Báo cáo'!$AD:$AD,$A29,'Báo cáo'!$Z:$Z,"&lt;="&amp;E$4)-SUMIFS('Báo cáo'!$Q:$Q,'Báo cáo'!$AD:$AD,$A29,'Báo cáo'!$AA:$AA,"&lt;="&amp;E$4)</f>
        <v>39239325</v>
      </c>
      <c r="F29" s="54">
        <f>SUMIFS('Báo cáo'!$O:$O,'Báo cáo'!$AD:$AD,$A29,'Báo cáo'!$Z:$Z,"&lt;="&amp;F$4)+SUMIFS('Báo cáo'!$P:$P,'Báo cáo'!$AD:$AD,$A29,'Báo cáo'!$Z:$Z,"&lt;="&amp;F$4)-SUMIFS('Báo cáo'!$Q:$Q,'Báo cáo'!$AD:$AD,$A29,'Báo cáo'!$AA:$AA,"&lt;="&amp;F$4)</f>
        <v>39239325</v>
      </c>
      <c r="G29" s="54">
        <f>SUMIFS('Báo cáo'!$O:$O,'Báo cáo'!$AD:$AD,$A29,'Báo cáo'!$Z:$Z,"&lt;="&amp;G$4)+SUMIFS('Báo cáo'!$P:$P,'Báo cáo'!$AD:$AD,$A29,'Báo cáo'!$Z:$Z,"&lt;="&amp;G$4)-SUMIFS('Báo cáo'!$Q:$Q,'Báo cáo'!$AD:$AD,$A29,'Báo cáo'!$AA:$AA,"&lt;="&amp;G$4)</f>
        <v>39239325</v>
      </c>
      <c r="H29" s="54">
        <f>SUMIFS('Báo cáo'!$O:$O,'Báo cáo'!$AD:$AD,$A29,'Báo cáo'!$Z:$Z,"&lt;="&amp;H$4)+SUMIFS('Báo cáo'!$P:$P,'Báo cáo'!$AD:$AD,$A29,'Báo cáo'!$Z:$Z,"&lt;="&amp;H$4)-SUMIFS('Báo cáo'!$Q:$Q,'Báo cáo'!$AD:$AD,$A29,'Báo cáo'!$AA:$AA,"&lt;="&amp;H$4)</f>
        <v>39239325</v>
      </c>
      <c r="I29" s="54">
        <f>SUMIFS('Báo cáo'!$O:$O,'Báo cáo'!$AD:$AD,$A29,'Báo cáo'!$Z:$Z,"&lt;="&amp;I$4)+SUMIFS('Báo cáo'!$P:$P,'Báo cáo'!$AD:$AD,$A29,'Báo cáo'!$Z:$Z,"&lt;="&amp;I$4)-SUMIFS('Báo cáo'!$Q:$Q,'Báo cáo'!$AD:$AD,$A29,'Báo cáo'!$AA:$AA,"&lt;="&amp;I$4)</f>
        <v>39239325</v>
      </c>
      <c r="J29" s="54">
        <f>SUMIFS('Báo cáo'!$O:$O,'Báo cáo'!$AD:$AD,$A29,'Báo cáo'!$Z:$Z,"&lt;="&amp;J$4)+SUMIFS('Báo cáo'!$P:$P,'Báo cáo'!$AD:$AD,$A29,'Báo cáo'!$Z:$Z,"&lt;="&amp;J$4)-SUMIFS('Báo cáo'!$Q:$Q,'Báo cáo'!$AD:$AD,$A29,'Báo cáo'!$AA:$AA,"&lt;="&amp;J$4)</f>
        <v>39239325</v>
      </c>
      <c r="K29" s="54">
        <f>SUMIFS('Báo cáo'!$O:$O,'Báo cáo'!$AD:$AD,$A29,'Báo cáo'!$Z:$Z,"&lt;="&amp;K$4)+SUMIFS('Báo cáo'!$P:$P,'Báo cáo'!$AD:$AD,$A29,'Báo cáo'!$Z:$Z,"&lt;="&amp;K$4)-SUMIFS('Báo cáo'!$Q:$Q,'Báo cáo'!$AD:$AD,$A29,'Báo cáo'!$AA:$AA,"&lt;="&amp;K$4)</f>
        <v>39239325</v>
      </c>
      <c r="L29" s="54">
        <f>SUMIFS('Báo cáo'!$O:$O,'Báo cáo'!$AD:$AD,$A29,'Báo cáo'!$Z:$Z,"&lt;="&amp;L$4)+SUMIFS('Báo cáo'!$P:$P,'Báo cáo'!$AD:$AD,$A29,'Báo cáo'!$Z:$Z,"&lt;="&amp;L$4)-SUMIFS('Báo cáo'!$Q:$Q,'Báo cáo'!$AD:$AD,$A29,'Báo cáo'!$AA:$AA,"&lt;="&amp;L$4)</f>
        <v>39239325</v>
      </c>
      <c r="M29" s="54">
        <f>SUMIFS('Báo cáo'!$O:$O,'Báo cáo'!$AD:$AD,$A29,'Báo cáo'!$Z:$Z,"&lt;="&amp;M$4)+SUMIFS('Báo cáo'!$P:$P,'Báo cáo'!$AD:$AD,$A29,'Báo cáo'!$Z:$Z,"&lt;="&amp;M$4)-SUMIFS('Báo cáo'!$Q:$Q,'Báo cáo'!$AD:$AD,$A29,'Báo cáo'!$AA:$AA,"&lt;="&amp;M$4)</f>
        <v>39239325</v>
      </c>
      <c r="N29" s="54">
        <f>SUMIFS('Báo cáo'!$O:$O,'Báo cáo'!$AD:$AD,$A29,'Báo cáo'!$Z:$Z,"&lt;="&amp;N$4)+SUMIFS('Báo cáo'!$P:$P,'Báo cáo'!$AD:$AD,$A29,'Báo cáo'!$Z:$Z,"&lt;="&amp;N$4)-SUMIFS('Báo cáo'!$Q:$Q,'Báo cáo'!$AD:$AD,$A29,'Báo cáo'!$AA:$AA,"&lt;="&amp;N$4)</f>
        <v>39239325</v>
      </c>
    </row>
    <row r="30" spans="1:14" x14ac:dyDescent="0.25">
      <c r="A30"/>
      <c r="B30"/>
      <c r="C30" s="54">
        <f>SUMIFS('Báo cáo'!$O:$O,'Báo cáo'!$AD:$AD,$A30,'Báo cáo'!$Z:$Z,"&lt;="&amp;C$4)+SUMIFS('Báo cáo'!$P:$P,'Báo cáo'!$AD:$AD,$A30,'Báo cáo'!$Z:$Z,"&lt;="&amp;C$4)-SUMIFS('Báo cáo'!$Q:$Q,'Báo cáo'!$AD:$AD,$A30,'Báo cáo'!$AA:$AA,"&lt;="&amp;C$4)</f>
        <v>0</v>
      </c>
      <c r="D30" s="54">
        <f>SUMIFS('Báo cáo'!$O:$O,'Báo cáo'!$AD:$AD,$A30,'Báo cáo'!$Z:$Z,"&lt;="&amp;D$4)+SUMIFS('Báo cáo'!$P:$P,'Báo cáo'!$AD:$AD,$A30,'Báo cáo'!$Z:$Z,"&lt;="&amp;D$4)-SUMIFS('Báo cáo'!$Q:$Q,'Báo cáo'!$AD:$AD,$A30,'Báo cáo'!$AA:$AA,"&lt;="&amp;D$4)</f>
        <v>0</v>
      </c>
      <c r="E30" s="54">
        <f>SUMIFS('Báo cáo'!$O:$O,'Báo cáo'!$AD:$AD,$A30,'Báo cáo'!$Z:$Z,"&lt;="&amp;E$4)+SUMIFS('Báo cáo'!$P:$P,'Báo cáo'!$AD:$AD,$A30,'Báo cáo'!$Z:$Z,"&lt;="&amp;E$4)-SUMIFS('Báo cáo'!$Q:$Q,'Báo cáo'!$AD:$AD,$A30,'Báo cáo'!$AA:$AA,"&lt;="&amp;E$4)</f>
        <v>0</v>
      </c>
      <c r="F30" s="54">
        <f>SUMIFS('Báo cáo'!$O:$O,'Báo cáo'!$AD:$AD,$A30,'Báo cáo'!$Z:$Z,"&lt;="&amp;F$4)+SUMIFS('Báo cáo'!$P:$P,'Báo cáo'!$AD:$AD,$A30,'Báo cáo'!$Z:$Z,"&lt;="&amp;F$4)-SUMIFS('Báo cáo'!$Q:$Q,'Báo cáo'!$AD:$AD,$A30,'Báo cáo'!$AA:$AA,"&lt;="&amp;F$4)</f>
        <v>0</v>
      </c>
      <c r="G30" s="54">
        <f>SUMIFS('Báo cáo'!$O:$O,'Báo cáo'!$AD:$AD,$A30,'Báo cáo'!$Z:$Z,"&lt;="&amp;G$4)+SUMIFS('Báo cáo'!$P:$P,'Báo cáo'!$AD:$AD,$A30,'Báo cáo'!$Z:$Z,"&lt;="&amp;G$4)-SUMIFS('Báo cáo'!$Q:$Q,'Báo cáo'!$AD:$AD,$A30,'Báo cáo'!$AA:$AA,"&lt;="&amp;G$4)</f>
        <v>0</v>
      </c>
      <c r="H30" s="54">
        <f>SUMIFS('Báo cáo'!$O:$O,'Báo cáo'!$AD:$AD,$A30,'Báo cáo'!$Z:$Z,"&lt;="&amp;H$4)+SUMIFS('Báo cáo'!$P:$P,'Báo cáo'!$AD:$AD,$A30,'Báo cáo'!$Z:$Z,"&lt;="&amp;H$4)-SUMIFS('Báo cáo'!$Q:$Q,'Báo cáo'!$AD:$AD,$A30,'Báo cáo'!$AA:$AA,"&lt;="&amp;H$4)</f>
        <v>0</v>
      </c>
      <c r="I30" s="54">
        <f>SUMIFS('Báo cáo'!$O:$O,'Báo cáo'!$AD:$AD,$A30,'Báo cáo'!$Z:$Z,"&lt;="&amp;I$4)+SUMIFS('Báo cáo'!$P:$P,'Báo cáo'!$AD:$AD,$A30,'Báo cáo'!$Z:$Z,"&lt;="&amp;I$4)-SUMIFS('Báo cáo'!$Q:$Q,'Báo cáo'!$AD:$AD,$A30,'Báo cáo'!$AA:$AA,"&lt;="&amp;I$4)</f>
        <v>0</v>
      </c>
      <c r="J30" s="54">
        <f>SUMIFS('Báo cáo'!$O:$O,'Báo cáo'!$AD:$AD,$A30,'Báo cáo'!$Z:$Z,"&lt;="&amp;J$4)+SUMIFS('Báo cáo'!$P:$P,'Báo cáo'!$AD:$AD,$A30,'Báo cáo'!$Z:$Z,"&lt;="&amp;J$4)-SUMIFS('Báo cáo'!$Q:$Q,'Báo cáo'!$AD:$AD,$A30,'Báo cáo'!$AA:$AA,"&lt;="&amp;J$4)</f>
        <v>0</v>
      </c>
      <c r="K30" s="54">
        <f>SUMIFS('Báo cáo'!$O:$O,'Báo cáo'!$AD:$AD,$A30,'Báo cáo'!$Z:$Z,"&lt;="&amp;K$4)+SUMIFS('Báo cáo'!$P:$P,'Báo cáo'!$AD:$AD,$A30,'Báo cáo'!$Z:$Z,"&lt;="&amp;K$4)-SUMIFS('Báo cáo'!$Q:$Q,'Báo cáo'!$AD:$AD,$A30,'Báo cáo'!$AA:$AA,"&lt;="&amp;K$4)</f>
        <v>0</v>
      </c>
      <c r="L30" s="54">
        <f>SUMIFS('Báo cáo'!$O:$O,'Báo cáo'!$AD:$AD,$A30,'Báo cáo'!$Z:$Z,"&lt;="&amp;L$4)+SUMIFS('Báo cáo'!$P:$P,'Báo cáo'!$AD:$AD,$A30,'Báo cáo'!$Z:$Z,"&lt;="&amp;L$4)-SUMIFS('Báo cáo'!$Q:$Q,'Báo cáo'!$AD:$AD,$A30,'Báo cáo'!$AA:$AA,"&lt;="&amp;L$4)</f>
        <v>0</v>
      </c>
      <c r="M30" s="54">
        <f>SUMIFS('Báo cáo'!$O:$O,'Báo cáo'!$AD:$AD,$A30,'Báo cáo'!$Z:$Z,"&lt;="&amp;M$4)+SUMIFS('Báo cáo'!$P:$P,'Báo cáo'!$AD:$AD,$A30,'Báo cáo'!$Z:$Z,"&lt;="&amp;M$4)-SUMIFS('Báo cáo'!$Q:$Q,'Báo cáo'!$AD:$AD,$A30,'Báo cáo'!$AA:$AA,"&lt;="&amp;M$4)</f>
        <v>0</v>
      </c>
      <c r="N30" s="54">
        <f>SUMIFS('Báo cáo'!$O:$O,'Báo cáo'!$AD:$AD,$A30,'Báo cáo'!$Z:$Z,"&lt;="&amp;N$4)+SUMIFS('Báo cáo'!$P:$P,'Báo cáo'!$AD:$AD,$A30,'Báo cáo'!$Z:$Z,"&lt;="&amp;N$4)-SUMIFS('Báo cáo'!$Q:$Q,'Báo cáo'!$AD:$AD,$A30,'Báo cáo'!$AA:$AA,"&lt;="&amp;N$4)</f>
        <v>0</v>
      </c>
    </row>
    <row r="31" spans="1:14" x14ac:dyDescent="0.25">
      <c r="A31"/>
      <c r="B31"/>
      <c r="C31" s="54">
        <f>SUMIFS('Báo cáo'!$O:$O,'Báo cáo'!$AD:$AD,$A31,'Báo cáo'!$Z:$Z,"&lt;="&amp;C$4)+SUMIFS('Báo cáo'!$P:$P,'Báo cáo'!$AD:$AD,$A31,'Báo cáo'!$Z:$Z,"&lt;="&amp;C$4)-SUMIFS('Báo cáo'!$Q:$Q,'Báo cáo'!$AD:$AD,$A31,'Báo cáo'!$AA:$AA,"&lt;="&amp;C$4)</f>
        <v>0</v>
      </c>
      <c r="D31" s="54">
        <f>SUMIFS('Báo cáo'!$O:$O,'Báo cáo'!$AD:$AD,$A31,'Báo cáo'!$Z:$Z,"&lt;="&amp;D$4)+SUMIFS('Báo cáo'!$P:$P,'Báo cáo'!$AD:$AD,$A31,'Báo cáo'!$Z:$Z,"&lt;="&amp;D$4)-SUMIFS('Báo cáo'!$Q:$Q,'Báo cáo'!$AD:$AD,$A31,'Báo cáo'!$AA:$AA,"&lt;="&amp;D$4)</f>
        <v>0</v>
      </c>
      <c r="E31" s="54">
        <f>SUMIFS('Báo cáo'!$O:$O,'Báo cáo'!$AD:$AD,$A31,'Báo cáo'!$Z:$Z,"&lt;="&amp;E$4)+SUMIFS('Báo cáo'!$P:$P,'Báo cáo'!$AD:$AD,$A31,'Báo cáo'!$Z:$Z,"&lt;="&amp;E$4)-SUMIFS('Báo cáo'!$Q:$Q,'Báo cáo'!$AD:$AD,$A31,'Báo cáo'!$AA:$AA,"&lt;="&amp;E$4)</f>
        <v>0</v>
      </c>
      <c r="F31" s="54">
        <f>SUMIFS('Báo cáo'!$O:$O,'Báo cáo'!$AD:$AD,$A31,'Báo cáo'!$Z:$Z,"&lt;="&amp;F$4)+SUMIFS('Báo cáo'!$P:$P,'Báo cáo'!$AD:$AD,$A31,'Báo cáo'!$Z:$Z,"&lt;="&amp;F$4)-SUMIFS('Báo cáo'!$Q:$Q,'Báo cáo'!$AD:$AD,$A31,'Báo cáo'!$AA:$AA,"&lt;="&amp;F$4)</f>
        <v>0</v>
      </c>
      <c r="G31" s="54">
        <f>SUMIFS('Báo cáo'!$O:$O,'Báo cáo'!$AD:$AD,$A31,'Báo cáo'!$Z:$Z,"&lt;="&amp;G$4)+SUMIFS('Báo cáo'!$P:$P,'Báo cáo'!$AD:$AD,$A31,'Báo cáo'!$Z:$Z,"&lt;="&amp;G$4)-SUMIFS('Báo cáo'!$Q:$Q,'Báo cáo'!$AD:$AD,$A31,'Báo cáo'!$AA:$AA,"&lt;="&amp;G$4)</f>
        <v>0</v>
      </c>
      <c r="H31" s="54">
        <f>SUMIFS('Báo cáo'!$O:$O,'Báo cáo'!$AD:$AD,$A31,'Báo cáo'!$Z:$Z,"&lt;="&amp;H$4)+SUMIFS('Báo cáo'!$P:$P,'Báo cáo'!$AD:$AD,$A31,'Báo cáo'!$Z:$Z,"&lt;="&amp;H$4)-SUMIFS('Báo cáo'!$Q:$Q,'Báo cáo'!$AD:$AD,$A31,'Báo cáo'!$AA:$AA,"&lt;="&amp;H$4)</f>
        <v>0</v>
      </c>
      <c r="I31" s="54">
        <f>SUMIFS('Báo cáo'!$O:$O,'Báo cáo'!$AD:$AD,$A31,'Báo cáo'!$Z:$Z,"&lt;="&amp;I$4)+SUMIFS('Báo cáo'!$P:$P,'Báo cáo'!$AD:$AD,$A31,'Báo cáo'!$Z:$Z,"&lt;="&amp;I$4)-SUMIFS('Báo cáo'!$Q:$Q,'Báo cáo'!$AD:$AD,$A31,'Báo cáo'!$AA:$AA,"&lt;="&amp;I$4)</f>
        <v>0</v>
      </c>
      <c r="J31" s="54">
        <f>SUMIFS('Báo cáo'!$O:$O,'Báo cáo'!$AD:$AD,$A31,'Báo cáo'!$Z:$Z,"&lt;="&amp;J$4)+SUMIFS('Báo cáo'!$P:$P,'Báo cáo'!$AD:$AD,$A31,'Báo cáo'!$Z:$Z,"&lt;="&amp;J$4)-SUMIFS('Báo cáo'!$Q:$Q,'Báo cáo'!$AD:$AD,$A31,'Báo cáo'!$AA:$AA,"&lt;="&amp;J$4)</f>
        <v>0</v>
      </c>
      <c r="K31" s="54">
        <f>SUMIFS('Báo cáo'!$O:$O,'Báo cáo'!$AD:$AD,$A31,'Báo cáo'!$Z:$Z,"&lt;="&amp;K$4)+SUMIFS('Báo cáo'!$P:$P,'Báo cáo'!$AD:$AD,$A31,'Báo cáo'!$Z:$Z,"&lt;="&amp;K$4)-SUMIFS('Báo cáo'!$Q:$Q,'Báo cáo'!$AD:$AD,$A31,'Báo cáo'!$AA:$AA,"&lt;="&amp;K$4)</f>
        <v>0</v>
      </c>
      <c r="L31" s="54">
        <f>SUMIFS('Báo cáo'!$O:$O,'Báo cáo'!$AD:$AD,$A31,'Báo cáo'!$Z:$Z,"&lt;="&amp;L$4)+SUMIFS('Báo cáo'!$P:$P,'Báo cáo'!$AD:$AD,$A31,'Báo cáo'!$Z:$Z,"&lt;="&amp;L$4)-SUMIFS('Báo cáo'!$Q:$Q,'Báo cáo'!$AD:$AD,$A31,'Báo cáo'!$AA:$AA,"&lt;="&amp;L$4)</f>
        <v>0</v>
      </c>
      <c r="M31" s="54">
        <f>SUMIFS('Báo cáo'!$O:$O,'Báo cáo'!$AD:$AD,$A31,'Báo cáo'!$Z:$Z,"&lt;="&amp;M$4)+SUMIFS('Báo cáo'!$P:$P,'Báo cáo'!$AD:$AD,$A31,'Báo cáo'!$Z:$Z,"&lt;="&amp;M$4)-SUMIFS('Báo cáo'!$Q:$Q,'Báo cáo'!$AD:$AD,$A31,'Báo cáo'!$AA:$AA,"&lt;="&amp;M$4)</f>
        <v>0</v>
      </c>
      <c r="N31" s="54">
        <f>SUMIFS('Báo cáo'!$O:$O,'Báo cáo'!$AD:$AD,$A31,'Báo cáo'!$Z:$Z,"&lt;="&amp;N$4)+SUMIFS('Báo cáo'!$P:$P,'Báo cáo'!$AD:$AD,$A31,'Báo cáo'!$Z:$Z,"&lt;="&amp;N$4)-SUMIFS('Báo cáo'!$Q:$Q,'Báo cáo'!$AD:$AD,$A31,'Báo cáo'!$AA:$AA,"&lt;="&amp;N$4)</f>
        <v>0</v>
      </c>
    </row>
    <row r="32" spans="1:14" x14ac:dyDescent="0.25">
      <c r="A32"/>
      <c r="B32"/>
      <c r="C32" s="54">
        <f>SUMIFS('Báo cáo'!$O:$O,'Báo cáo'!$AD:$AD,$A32,'Báo cáo'!$Z:$Z,"&lt;="&amp;C$4)+SUMIFS('Báo cáo'!$P:$P,'Báo cáo'!$AD:$AD,$A32,'Báo cáo'!$Z:$Z,"&lt;="&amp;C$4)-SUMIFS('Báo cáo'!$Q:$Q,'Báo cáo'!$AD:$AD,$A32,'Báo cáo'!$AA:$AA,"&lt;="&amp;C$4)</f>
        <v>0</v>
      </c>
      <c r="D32" s="54">
        <f>SUMIFS('Báo cáo'!$O:$O,'Báo cáo'!$AD:$AD,$A32,'Báo cáo'!$Z:$Z,"&lt;="&amp;D$4)+SUMIFS('Báo cáo'!$P:$P,'Báo cáo'!$AD:$AD,$A32,'Báo cáo'!$Z:$Z,"&lt;="&amp;D$4)-SUMIFS('Báo cáo'!$Q:$Q,'Báo cáo'!$AD:$AD,$A32,'Báo cáo'!$AA:$AA,"&lt;="&amp;D$4)</f>
        <v>0</v>
      </c>
      <c r="E32" s="54">
        <f>SUMIFS('Báo cáo'!$O:$O,'Báo cáo'!$AD:$AD,$A32,'Báo cáo'!$Z:$Z,"&lt;="&amp;E$4)+SUMIFS('Báo cáo'!$P:$P,'Báo cáo'!$AD:$AD,$A32,'Báo cáo'!$Z:$Z,"&lt;="&amp;E$4)-SUMIFS('Báo cáo'!$Q:$Q,'Báo cáo'!$AD:$AD,$A32,'Báo cáo'!$AA:$AA,"&lt;="&amp;E$4)</f>
        <v>0</v>
      </c>
      <c r="F32" s="54">
        <f>SUMIFS('Báo cáo'!$O:$O,'Báo cáo'!$AD:$AD,$A32,'Báo cáo'!$Z:$Z,"&lt;="&amp;F$4)+SUMIFS('Báo cáo'!$P:$P,'Báo cáo'!$AD:$AD,$A32,'Báo cáo'!$Z:$Z,"&lt;="&amp;F$4)-SUMIFS('Báo cáo'!$Q:$Q,'Báo cáo'!$AD:$AD,$A32,'Báo cáo'!$AA:$AA,"&lt;="&amp;F$4)</f>
        <v>0</v>
      </c>
      <c r="G32" s="54">
        <f>SUMIFS('Báo cáo'!$O:$O,'Báo cáo'!$AD:$AD,$A32,'Báo cáo'!$Z:$Z,"&lt;="&amp;G$4)+SUMIFS('Báo cáo'!$P:$P,'Báo cáo'!$AD:$AD,$A32,'Báo cáo'!$Z:$Z,"&lt;="&amp;G$4)-SUMIFS('Báo cáo'!$Q:$Q,'Báo cáo'!$AD:$AD,$A32,'Báo cáo'!$AA:$AA,"&lt;="&amp;G$4)</f>
        <v>0</v>
      </c>
      <c r="H32" s="54">
        <f>SUMIFS('Báo cáo'!$O:$O,'Báo cáo'!$AD:$AD,$A32,'Báo cáo'!$Z:$Z,"&lt;="&amp;H$4)+SUMIFS('Báo cáo'!$P:$P,'Báo cáo'!$AD:$AD,$A32,'Báo cáo'!$Z:$Z,"&lt;="&amp;H$4)-SUMIFS('Báo cáo'!$Q:$Q,'Báo cáo'!$AD:$AD,$A32,'Báo cáo'!$AA:$AA,"&lt;="&amp;H$4)</f>
        <v>0</v>
      </c>
      <c r="I32" s="54">
        <f>SUMIFS('Báo cáo'!$O:$O,'Báo cáo'!$AD:$AD,$A32,'Báo cáo'!$Z:$Z,"&lt;="&amp;I$4)+SUMIFS('Báo cáo'!$P:$P,'Báo cáo'!$AD:$AD,$A32,'Báo cáo'!$Z:$Z,"&lt;="&amp;I$4)-SUMIFS('Báo cáo'!$Q:$Q,'Báo cáo'!$AD:$AD,$A32,'Báo cáo'!$AA:$AA,"&lt;="&amp;I$4)</f>
        <v>0</v>
      </c>
      <c r="J32" s="54">
        <f>SUMIFS('Báo cáo'!$O:$O,'Báo cáo'!$AD:$AD,$A32,'Báo cáo'!$Z:$Z,"&lt;="&amp;J$4)+SUMIFS('Báo cáo'!$P:$P,'Báo cáo'!$AD:$AD,$A32,'Báo cáo'!$Z:$Z,"&lt;="&amp;J$4)-SUMIFS('Báo cáo'!$Q:$Q,'Báo cáo'!$AD:$AD,$A32,'Báo cáo'!$AA:$AA,"&lt;="&amp;J$4)</f>
        <v>0</v>
      </c>
      <c r="K32" s="54">
        <f>SUMIFS('Báo cáo'!$O:$O,'Báo cáo'!$AD:$AD,$A32,'Báo cáo'!$Z:$Z,"&lt;="&amp;K$4)+SUMIFS('Báo cáo'!$P:$P,'Báo cáo'!$AD:$AD,$A32,'Báo cáo'!$Z:$Z,"&lt;="&amp;K$4)-SUMIFS('Báo cáo'!$Q:$Q,'Báo cáo'!$AD:$AD,$A32,'Báo cáo'!$AA:$AA,"&lt;="&amp;K$4)</f>
        <v>0</v>
      </c>
      <c r="L32" s="54">
        <f>SUMIFS('Báo cáo'!$O:$O,'Báo cáo'!$AD:$AD,$A32,'Báo cáo'!$Z:$Z,"&lt;="&amp;L$4)+SUMIFS('Báo cáo'!$P:$P,'Báo cáo'!$AD:$AD,$A32,'Báo cáo'!$Z:$Z,"&lt;="&amp;L$4)-SUMIFS('Báo cáo'!$Q:$Q,'Báo cáo'!$AD:$AD,$A32,'Báo cáo'!$AA:$AA,"&lt;="&amp;L$4)</f>
        <v>0</v>
      </c>
      <c r="M32" s="54">
        <f>SUMIFS('Báo cáo'!$O:$O,'Báo cáo'!$AD:$AD,$A32,'Báo cáo'!$Z:$Z,"&lt;="&amp;M$4)+SUMIFS('Báo cáo'!$P:$P,'Báo cáo'!$AD:$AD,$A32,'Báo cáo'!$Z:$Z,"&lt;="&amp;M$4)-SUMIFS('Báo cáo'!$Q:$Q,'Báo cáo'!$AD:$AD,$A32,'Báo cáo'!$AA:$AA,"&lt;="&amp;M$4)</f>
        <v>0</v>
      </c>
      <c r="N32" s="54">
        <f>SUMIFS('Báo cáo'!$O:$O,'Báo cáo'!$AD:$AD,$A32,'Báo cáo'!$Z:$Z,"&lt;="&amp;N$4)+SUMIFS('Báo cáo'!$P:$P,'Báo cáo'!$AD:$AD,$A32,'Báo cáo'!$Z:$Z,"&lt;="&amp;N$4)-SUMIFS('Báo cáo'!$Q:$Q,'Báo cáo'!$AD:$AD,$A32,'Báo cáo'!$AA:$AA,"&lt;="&amp;N$4)</f>
        <v>0</v>
      </c>
    </row>
  </sheetData>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heetPr>
  <dimension ref="A1:AF4381"/>
  <sheetViews>
    <sheetView tabSelected="1" zoomScaleNormal="100" workbookViewId="0">
      <pane ySplit="3" topLeftCell="A1159" activePane="bottomLeft" state="frozen"/>
      <selection pane="bottomLeft" activeCell="G4385" sqref="G4385"/>
    </sheetView>
  </sheetViews>
  <sheetFormatPr defaultColWidth="9.125" defaultRowHeight="25.5" customHeight="1" x14ac:dyDescent="0.2"/>
  <cols>
    <col min="1" max="1" width="17.75" style="3" bestFit="1" customWidth="1"/>
    <col min="2" max="2" width="51.375" style="3" customWidth="1"/>
    <col min="3" max="3" width="15" style="4" customWidth="1"/>
    <col min="4" max="4" width="14.25" style="5" customWidth="1"/>
    <col min="5" max="5" width="13.625" style="4" customWidth="1"/>
    <col min="6" max="6" width="15" style="2" customWidth="1"/>
    <col min="7" max="7" width="30" style="2" customWidth="1"/>
    <col min="8" max="8" width="13.375" style="2" bestFit="1" customWidth="1"/>
    <col min="9" max="9" width="18" style="2" bestFit="1" customWidth="1"/>
    <col min="10" max="10" width="13.25" style="2" bestFit="1" customWidth="1"/>
    <col min="11" max="11" width="14.875" style="7" bestFit="1" customWidth="1"/>
    <col min="12" max="12" width="12.875" bestFit="1" customWidth="1"/>
    <col min="13" max="13" width="12.875" style="6" bestFit="1" customWidth="1"/>
    <col min="14" max="14" width="17.125" style="7" customWidth="1"/>
    <col min="15" max="15" width="16.25" style="18" customWidth="1"/>
    <col min="16" max="16" width="16.25" style="7" customWidth="1"/>
    <col min="17" max="17" width="16.25" style="18" customWidth="1"/>
    <col min="18" max="18" width="20.625" customWidth="1"/>
    <col min="19" max="19" width="16.125" style="21" bestFit="1" customWidth="1"/>
    <col min="21" max="21" width="12.875" style="7" bestFit="1" customWidth="1"/>
    <col min="23" max="23" width="8.875" style="18" customWidth="1"/>
    <col min="24" max="24" width="7.875" style="18" customWidth="1"/>
    <col min="25" max="25" width="43.25" style="7" bestFit="1" customWidth="1"/>
    <col min="26" max="26" width="7.375" style="51" customWidth="1"/>
    <col min="27" max="27" width="9.75" style="51" customWidth="1"/>
    <col min="28" max="28" width="15.75" style="8" customWidth="1"/>
    <col min="29" max="29" width="16.625" style="2" customWidth="1"/>
    <col min="30" max="30" width="14.25" style="2" customWidth="1"/>
    <col min="31" max="31" width="18.25" style="2" customWidth="1"/>
    <col min="32" max="16384" width="9.125" style="2"/>
  </cols>
  <sheetData>
    <row r="1" spans="1:32" ht="25.5" customHeight="1" x14ac:dyDescent="0.2">
      <c r="A1" s="1" t="s">
        <v>1</v>
      </c>
      <c r="B1" s="1"/>
      <c r="C1" s="1"/>
      <c r="D1" s="1"/>
      <c r="E1" s="1"/>
      <c r="F1" s="1"/>
      <c r="G1" s="1"/>
      <c r="H1" s="1"/>
      <c r="I1" s="1"/>
      <c r="J1" s="1"/>
      <c r="K1" s="1"/>
      <c r="L1" s="1"/>
      <c r="M1" s="19"/>
      <c r="N1" s="1"/>
      <c r="O1" s="16"/>
      <c r="P1" s="1"/>
      <c r="Q1" s="36">
        <f>+SUBTOTAL(9,$O$3:$P$1048576)</f>
        <v>19241034</v>
      </c>
      <c r="R1" s="74"/>
      <c r="S1" s="19"/>
      <c r="T1" s="1"/>
      <c r="U1" s="1"/>
      <c r="V1" s="16"/>
      <c r="W1" s="1"/>
      <c r="X1" s="16"/>
      <c r="Y1" s="1"/>
      <c r="Z1" s="50"/>
      <c r="AB1" s="2"/>
    </row>
    <row r="2" spans="1:32" ht="25.5" customHeight="1" x14ac:dyDescent="0.2">
      <c r="A2" s="1" t="s">
        <v>4</v>
      </c>
      <c r="B2" s="1"/>
      <c r="C2" s="1"/>
      <c r="D2" s="1"/>
      <c r="E2" s="1"/>
      <c r="F2" s="1"/>
      <c r="G2" s="1"/>
      <c r="H2" s="1"/>
      <c r="I2" s="1"/>
      <c r="J2" s="1"/>
      <c r="K2" s="1"/>
      <c r="L2" s="1"/>
      <c r="M2" s="19"/>
      <c r="N2" s="1"/>
      <c r="O2" s="16"/>
      <c r="P2" s="1"/>
      <c r="Q2" s="16"/>
      <c r="R2" s="1"/>
      <c r="S2" s="19"/>
      <c r="T2" s="1"/>
      <c r="U2" s="1"/>
      <c r="V2" s="16"/>
      <c r="W2" s="1"/>
      <c r="X2" s="16"/>
      <c r="Y2" s="1"/>
      <c r="Z2" s="50"/>
      <c r="AB2" s="2"/>
    </row>
    <row r="3" spans="1:32" ht="25.5" customHeight="1" x14ac:dyDescent="0.2">
      <c r="A3" s="9" t="s">
        <v>8</v>
      </c>
      <c r="B3" s="9" t="s">
        <v>19</v>
      </c>
      <c r="C3" s="10" t="s">
        <v>11</v>
      </c>
      <c r="D3" s="11" t="s">
        <v>12</v>
      </c>
      <c r="E3" s="10" t="s">
        <v>5</v>
      </c>
      <c r="F3" s="11" t="s">
        <v>0</v>
      </c>
      <c r="G3" s="11" t="s">
        <v>14</v>
      </c>
      <c r="H3" s="12" t="s">
        <v>9</v>
      </c>
      <c r="I3" s="12" t="s">
        <v>20</v>
      </c>
      <c r="J3" s="12" t="s">
        <v>21</v>
      </c>
      <c r="K3" s="13" t="s">
        <v>23</v>
      </c>
      <c r="L3" s="13" t="s">
        <v>22</v>
      </c>
      <c r="M3" s="22" t="s">
        <v>17</v>
      </c>
      <c r="N3" s="13" t="s">
        <v>18</v>
      </c>
      <c r="O3" s="17" t="s">
        <v>15</v>
      </c>
      <c r="P3" s="14" t="s">
        <v>24</v>
      </c>
      <c r="Q3" s="17" t="s">
        <v>25</v>
      </c>
      <c r="R3" s="14" t="s">
        <v>3</v>
      </c>
      <c r="S3" s="20" t="s">
        <v>26</v>
      </c>
      <c r="T3" s="14" t="s">
        <v>2</v>
      </c>
      <c r="U3" s="14" t="s">
        <v>6</v>
      </c>
      <c r="V3" s="17" t="s">
        <v>7</v>
      </c>
      <c r="W3" s="15" t="s">
        <v>16</v>
      </c>
      <c r="X3" s="17" t="s">
        <v>13</v>
      </c>
      <c r="Y3" s="15" t="s">
        <v>10</v>
      </c>
      <c r="Z3" s="49" t="s">
        <v>27</v>
      </c>
      <c r="AA3" s="49" t="s">
        <v>28</v>
      </c>
      <c r="AB3" s="48" t="s">
        <v>18799</v>
      </c>
      <c r="AC3" s="48" t="s">
        <v>18800</v>
      </c>
      <c r="AD3" s="43" t="s">
        <v>18801</v>
      </c>
      <c r="AE3" s="43" t="s">
        <v>18802</v>
      </c>
      <c r="AF3" s="43" t="s">
        <v>18803</v>
      </c>
    </row>
    <row r="4" spans="1:32" ht="25.5" hidden="1" customHeight="1" x14ac:dyDescent="0.2">
      <c r="A4" s="31" t="s">
        <v>22265</v>
      </c>
      <c r="B4" s="31" t="s">
        <v>40</v>
      </c>
      <c r="C4" s="32">
        <v>45763</v>
      </c>
      <c r="D4" s="31" t="s">
        <v>52</v>
      </c>
      <c r="E4" s="32">
        <v>45763</v>
      </c>
      <c r="F4" s="31" t="s">
        <v>46</v>
      </c>
      <c r="G4" s="31" t="s">
        <v>40</v>
      </c>
      <c r="H4" s="33">
        <v>1297232</v>
      </c>
      <c r="I4" s="33">
        <v>0</v>
      </c>
      <c r="J4" s="33">
        <v>103779</v>
      </c>
      <c r="K4" s="33">
        <v>1401011</v>
      </c>
      <c r="L4" s="7" t="s">
        <v>51</v>
      </c>
      <c r="M4" s="6">
        <v>46055</v>
      </c>
      <c r="O4" s="18">
        <f>IF(Table1[[#This Row],[Phân loại]]="Tồn đầu kỳ",Table1[[#This Row],[Tổng giá trị]],0)</f>
        <v>1401011</v>
      </c>
      <c r="P4" s="7">
        <f>IF(Table1[[#This Row],[Số còn phải thu ĐK]]&lt;&gt;0,0,IF(Table1[[#This Row],[Phân loại]]="Bán hàng",Table1[[#This Row],[Tổng giá trị]],-Table1[[#This Row],[Tổng giá trị]]))</f>
        <v>0</v>
      </c>
      <c r="Q4" s="18">
        <f t="shared" ref="Q4:Q9" si="0">IF(M4&lt;&gt;"",IF(O4&lt;&gt;0,O4,P4),0)</f>
        <v>1401011</v>
      </c>
      <c r="R4" s="7">
        <f>Table1[[#This Row],[Số còn phải thu ĐK]]+Table1[[#This Row],[Giá Trị HD sau CK]]-Table1[[#This Row],[Số tiền đã thu]]</f>
        <v>0</v>
      </c>
      <c r="S4" s="6">
        <f>IF(Table1[[#This Row],[Ngày hóa đơn]]&lt;&gt;"",Table1[[#This Row],[Ngày hóa đơn]],IF(Table1[[#This Row],[Ngày hạch toán]]&lt;&gt;"",Table1[[#This Row],[Ngày hạch toán]],""))</f>
        <v>45763</v>
      </c>
      <c r="T4" s="7">
        <v>50</v>
      </c>
      <c r="U4" s="6">
        <f>IF(Table1[[#This Row],[Ngày tính CN]]="","",S4+T4)</f>
        <v>45813</v>
      </c>
      <c r="V4" s="18">
        <f ca="1">IF(Table1[[#This Row],[Hạn thanh toán]]="","",IF((U4-NOW())&lt;0,0,(U4-NOW())))</f>
        <v>0</v>
      </c>
      <c r="W4" s="2"/>
      <c r="X4" s="18" t="str">
        <f t="shared" ref="X4:X9" ca="1" si="1">IF(OR(U4="",R4=0),"",IF((U4-NOW())&lt;0,-(U4-NOW()),0))</f>
        <v/>
      </c>
      <c r="Y4" s="2" t="str">
        <f t="shared" ref="Y4:Y9"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51">
        <f t="shared" ref="Z4:Z67" si="3">IF(S4="","",S4)</f>
        <v>45763</v>
      </c>
      <c r="AA4" s="52">
        <f t="shared" ref="AA4:AA67" si="4">IF(M4="","",M4)</f>
        <v>46055</v>
      </c>
      <c r="AB4" s="2"/>
      <c r="AD4" s="2" t="str">
        <f>VLOOKUP($A4,MA_KH!$A:$Q,MA_KH!O$1,0)</f>
        <v>SATRA - STSG</v>
      </c>
      <c r="AE4" s="2" t="str">
        <f>VLOOKUP($A4,MA_KH!$A:$Q,MA_KH!P$1,0)</f>
        <v>CN TCT TM SÀI GÒN – TNHH MTV – SIÊU THỊ SÀI GÒN</v>
      </c>
    </row>
    <row r="5" spans="1:32" ht="25.5" hidden="1" customHeight="1" x14ac:dyDescent="0.2">
      <c r="A5" s="31" t="s">
        <v>22265</v>
      </c>
      <c r="B5" s="31" t="s">
        <v>40</v>
      </c>
      <c r="C5" s="32">
        <v>45836</v>
      </c>
      <c r="D5" s="31" t="s">
        <v>53</v>
      </c>
      <c r="E5" s="32">
        <v>45836</v>
      </c>
      <c r="F5" s="31" t="s">
        <v>47</v>
      </c>
      <c r="G5" s="31" t="s">
        <v>48</v>
      </c>
      <c r="H5" s="33">
        <v>2031927</v>
      </c>
      <c r="I5" s="33">
        <v>0</v>
      </c>
      <c r="J5" s="33">
        <v>162554</v>
      </c>
      <c r="K5" s="33">
        <v>2194481</v>
      </c>
      <c r="L5" s="7" t="s">
        <v>51</v>
      </c>
      <c r="M5" s="6">
        <v>46055</v>
      </c>
      <c r="O5" s="18">
        <f>IF(Table1[[#This Row],[Phân loại]]="Tồn đầu kỳ",Table1[[#This Row],[Tổng giá trị]],0)</f>
        <v>2194481</v>
      </c>
      <c r="P5" s="7">
        <f>IF(Table1[[#This Row],[Số còn phải thu ĐK]]&lt;&gt;0,0,IF(Table1[[#This Row],[Phân loại]]="Bán hàng",Table1[[#This Row],[Tổng giá trị]],-Table1[[#This Row],[Tổng giá trị]]))</f>
        <v>0</v>
      </c>
      <c r="Q5" s="18">
        <f t="shared" si="0"/>
        <v>2194481</v>
      </c>
      <c r="R5" s="7">
        <f>Table1[[#This Row],[Số còn phải thu ĐK]]+Table1[[#This Row],[Giá Trị HD sau CK]]-Table1[[#This Row],[Số tiền đã thu]]</f>
        <v>0</v>
      </c>
      <c r="S5" s="6">
        <f>IF(Table1[[#This Row],[Ngày hóa đơn]]&lt;&gt;"",Table1[[#This Row],[Ngày hóa đơn]],IF(Table1[[#This Row],[Ngày hạch toán]]&lt;&gt;"",Table1[[#This Row],[Ngày hạch toán]],""))</f>
        <v>45836</v>
      </c>
      <c r="T5" s="7">
        <v>50</v>
      </c>
      <c r="U5" s="6">
        <f>IF(Table1[[#This Row],[Ngày tính CN]]="","",S5+T5)</f>
        <v>45886</v>
      </c>
      <c r="V5" s="18">
        <f ca="1">IF(Table1[[#This Row],[Hạn thanh toán]]="","",IF((U5-NOW())&lt;0,0,(U5-NOW())))</f>
        <v>0</v>
      </c>
      <c r="W5" s="2"/>
      <c r="X5" s="18" t="str">
        <f t="shared" ca="1" si="1"/>
        <v/>
      </c>
      <c r="Y5" s="2" t="str">
        <f t="shared" si="2"/>
        <v>Đã thanh toán</v>
      </c>
      <c r="Z5" s="51">
        <f t="shared" si="3"/>
        <v>45836</v>
      </c>
      <c r="AA5" s="52">
        <f t="shared" si="4"/>
        <v>46055</v>
      </c>
      <c r="AB5" s="2"/>
      <c r="AD5" s="2" t="str">
        <f>VLOOKUP($A5,MA_KH!$A:$Q,MA_KH!O$1,0)</f>
        <v>SATRA - STSG</v>
      </c>
      <c r="AE5" s="2" t="str">
        <f>VLOOKUP($A5,MA_KH!$A:$Q,MA_KH!P$1,0)</f>
        <v>CN TCT TM SÀI GÒN – TNHH MTV – SIÊU THỊ SÀI GÒN</v>
      </c>
    </row>
    <row r="6" spans="1:32" ht="25.5" hidden="1" customHeight="1" x14ac:dyDescent="0.2">
      <c r="A6" s="31" t="s">
        <v>22265</v>
      </c>
      <c r="B6" s="31" t="s">
        <v>40</v>
      </c>
      <c r="C6" s="32">
        <v>45847</v>
      </c>
      <c r="D6" s="31" t="s">
        <v>54</v>
      </c>
      <c r="E6" s="32">
        <v>45847</v>
      </c>
      <c r="F6" s="31" t="s">
        <v>49</v>
      </c>
      <c r="G6" s="31" t="s">
        <v>50</v>
      </c>
      <c r="H6" s="33">
        <v>1770650</v>
      </c>
      <c r="I6" s="33">
        <v>0</v>
      </c>
      <c r="J6" s="33">
        <v>141652</v>
      </c>
      <c r="K6" s="33">
        <v>1912302</v>
      </c>
      <c r="L6" s="7" t="s">
        <v>51</v>
      </c>
      <c r="M6" s="6">
        <v>46055</v>
      </c>
      <c r="O6" s="18">
        <f>IF(Table1[[#This Row],[Phân loại]]="Tồn đầu kỳ",Table1[[#This Row],[Tổng giá trị]],0)</f>
        <v>1912302</v>
      </c>
      <c r="P6" s="7">
        <f>IF(Table1[[#This Row],[Số còn phải thu ĐK]]&lt;&gt;0,0,IF(Table1[[#This Row],[Phân loại]]="Bán hàng",Table1[[#This Row],[Tổng giá trị]],-Table1[[#This Row],[Tổng giá trị]]))</f>
        <v>0</v>
      </c>
      <c r="Q6" s="18">
        <f t="shared" si="0"/>
        <v>1912302</v>
      </c>
      <c r="R6" s="7">
        <f>Table1[[#This Row],[Số còn phải thu ĐK]]+Table1[[#This Row],[Giá Trị HD sau CK]]-Table1[[#This Row],[Số tiền đã thu]]</f>
        <v>0</v>
      </c>
      <c r="S6" s="6">
        <f>IF(Table1[[#This Row],[Ngày hóa đơn]]&lt;&gt;"",Table1[[#This Row],[Ngày hóa đơn]],IF(Table1[[#This Row],[Ngày hạch toán]]&lt;&gt;"",Table1[[#This Row],[Ngày hạch toán]],""))</f>
        <v>45847</v>
      </c>
      <c r="T6" s="7">
        <v>50</v>
      </c>
      <c r="U6" s="6">
        <f>IF(Table1[[#This Row],[Ngày tính CN]]="","",S6+T6)</f>
        <v>45897</v>
      </c>
      <c r="V6" s="18">
        <f ca="1">IF(Table1[[#This Row],[Hạn thanh toán]]="","",IF((U6-NOW())&lt;0,0,(U6-NOW())))</f>
        <v>0</v>
      </c>
      <c r="W6" s="2"/>
      <c r="X6" s="18" t="str">
        <f t="shared" ca="1" si="1"/>
        <v/>
      </c>
      <c r="Y6" s="2" t="str">
        <f t="shared" si="2"/>
        <v>Đã thanh toán</v>
      </c>
      <c r="Z6" s="51">
        <f t="shared" si="3"/>
        <v>45847</v>
      </c>
      <c r="AA6" s="52">
        <f t="shared" si="4"/>
        <v>46055</v>
      </c>
      <c r="AB6" s="2"/>
      <c r="AD6" s="2" t="str">
        <f>VLOOKUP($A6,MA_KH!$A:$Q,MA_KH!O$1,0)</f>
        <v>SATRA - STSG</v>
      </c>
      <c r="AE6" s="2" t="str">
        <f>VLOOKUP($A6,MA_KH!$A:$Q,MA_KH!P$1,0)</f>
        <v>CN TCT TM SÀI GÒN – TNHH MTV – SIÊU THỊ SÀI GÒN</v>
      </c>
    </row>
    <row r="7" spans="1:32" ht="25.5" hidden="1" customHeight="1" x14ac:dyDescent="0.2">
      <c r="A7" s="31" t="s">
        <v>22238</v>
      </c>
      <c r="B7" s="31" t="s">
        <v>36</v>
      </c>
      <c r="C7" s="32">
        <v>45681</v>
      </c>
      <c r="D7" s="31" t="s">
        <v>55</v>
      </c>
      <c r="E7" s="32">
        <v>45681</v>
      </c>
      <c r="F7" s="31" t="s">
        <v>43</v>
      </c>
      <c r="G7" s="31" t="s">
        <v>36</v>
      </c>
      <c r="H7" s="33">
        <v>4504170</v>
      </c>
      <c r="I7" s="33">
        <v>0</v>
      </c>
      <c r="J7" s="33">
        <v>360334</v>
      </c>
      <c r="K7" s="33">
        <v>4864504</v>
      </c>
      <c r="L7" s="7" t="s">
        <v>51</v>
      </c>
      <c r="O7" s="18">
        <f>IF(Table1[[#This Row],[Phân loại]]="Tồn đầu kỳ",Table1[[#This Row],[Tổng giá trị]],0)</f>
        <v>4864504</v>
      </c>
      <c r="P7" s="7">
        <f>IF(Table1[[#This Row],[Số còn phải thu ĐK]]&lt;&gt;0,0,IF(Table1[[#This Row],[Phân loại]]="Bán hàng",Table1[[#This Row],[Tổng giá trị]],-Table1[[#This Row],[Tổng giá trị]]))</f>
        <v>0</v>
      </c>
      <c r="Q7" s="18">
        <f t="shared" si="0"/>
        <v>0</v>
      </c>
      <c r="R7" s="7">
        <f>Table1[[#This Row],[Số còn phải thu ĐK]]+Table1[[#This Row],[Giá Trị HD sau CK]]-Table1[[#This Row],[Số tiền đã thu]]</f>
        <v>4864504</v>
      </c>
      <c r="S7" s="6">
        <f>IF(Table1[[#This Row],[Ngày hóa đơn]]&lt;&gt;"",Table1[[#This Row],[Ngày hóa đơn]],IF(Table1[[#This Row],[Ngày hạch toán]]&lt;&gt;"",Table1[[#This Row],[Ngày hạch toán]],""))</f>
        <v>45681</v>
      </c>
      <c r="T7" s="7">
        <v>50</v>
      </c>
      <c r="U7" s="6">
        <f>IF(Table1[[#This Row],[Ngày tính CN]]="","",S7+T7)</f>
        <v>45731</v>
      </c>
      <c r="V7" s="18">
        <f ca="1">IF(Table1[[#This Row],[Hạn thanh toán]]="","",IF((U7-NOW())&lt;0,0,(U7-NOW())))</f>
        <v>0</v>
      </c>
      <c r="W7" s="2"/>
      <c r="X7" s="18">
        <f t="shared" ca="1" si="1"/>
        <v>439.49032048611116</v>
      </c>
      <c r="Y7" s="2" t="str">
        <f t="shared" ca="1" si="2"/>
        <v>Nợ quá hạn hơn 120 ngày có khả năng mất thanh toán</v>
      </c>
      <c r="Z7" s="51">
        <f t="shared" si="3"/>
        <v>45681</v>
      </c>
      <c r="AA7" s="52" t="str">
        <f t="shared" si="4"/>
        <v/>
      </c>
      <c r="AB7" s="2"/>
      <c r="AD7" s="2" t="str">
        <f>VLOOKUP($A7,MA_KH!$A:$Q,MA_KH!O$1,0)</f>
        <v>SATRA PHẠM HÙNG</v>
      </c>
      <c r="AE7" s="2" t="str">
        <f>VLOOKUP($A7,MA_KH!$A:$Q,MA_KH!P$1,0)</f>
        <v>TTTM Satra đường Phạm Hùng</v>
      </c>
    </row>
    <row r="8" spans="1:32" ht="25.5" hidden="1" customHeight="1" x14ac:dyDescent="0.2">
      <c r="A8" s="31" t="s">
        <v>22238</v>
      </c>
      <c r="B8" s="31" t="s">
        <v>36</v>
      </c>
      <c r="C8" s="32">
        <v>45699</v>
      </c>
      <c r="D8" s="31" t="s">
        <v>56</v>
      </c>
      <c r="E8" s="32">
        <v>45699</v>
      </c>
      <c r="F8" s="31" t="s">
        <v>44</v>
      </c>
      <c r="G8" s="31" t="s">
        <v>36</v>
      </c>
      <c r="H8" s="33">
        <v>1785990</v>
      </c>
      <c r="I8" s="33">
        <v>0</v>
      </c>
      <c r="J8" s="33">
        <v>142879</v>
      </c>
      <c r="K8" s="33">
        <v>1928869</v>
      </c>
      <c r="L8" s="7" t="s">
        <v>51</v>
      </c>
      <c r="O8" s="18">
        <f>IF(Table1[[#This Row],[Phân loại]]="Tồn đầu kỳ",Table1[[#This Row],[Tổng giá trị]],0)</f>
        <v>1928869</v>
      </c>
      <c r="P8" s="7">
        <f>IF(Table1[[#This Row],[Số còn phải thu ĐK]]&lt;&gt;0,0,IF(Table1[[#This Row],[Phân loại]]="Bán hàng",Table1[[#This Row],[Tổng giá trị]],-Table1[[#This Row],[Tổng giá trị]]))</f>
        <v>0</v>
      </c>
      <c r="Q8" s="18">
        <f t="shared" si="0"/>
        <v>0</v>
      </c>
      <c r="R8" s="7">
        <f>Table1[[#This Row],[Số còn phải thu ĐK]]+Table1[[#This Row],[Giá Trị HD sau CK]]-Table1[[#This Row],[Số tiền đã thu]]</f>
        <v>1928869</v>
      </c>
      <c r="S8" s="6">
        <f>IF(Table1[[#This Row],[Ngày hóa đơn]]&lt;&gt;"",Table1[[#This Row],[Ngày hóa đơn]],IF(Table1[[#This Row],[Ngày hạch toán]]&lt;&gt;"",Table1[[#This Row],[Ngày hạch toán]],""))</f>
        <v>45699</v>
      </c>
      <c r="T8" s="7">
        <v>50</v>
      </c>
      <c r="U8" s="6">
        <f>IF(Table1[[#This Row],[Ngày tính CN]]="","",S8+T8)</f>
        <v>45749</v>
      </c>
      <c r="V8" s="18">
        <f ca="1">IF(Table1[[#This Row],[Hạn thanh toán]]="","",IF((U8-NOW())&lt;0,0,(U8-NOW())))</f>
        <v>0</v>
      </c>
      <c r="W8" s="2"/>
      <c r="X8" s="18">
        <f t="shared" ca="1" si="1"/>
        <v>421.49032048611116</v>
      </c>
      <c r="Y8" s="2" t="str">
        <f t="shared" ca="1" si="2"/>
        <v>Nợ quá hạn hơn 120 ngày có khả năng mất thanh toán</v>
      </c>
      <c r="Z8" s="51">
        <f t="shared" si="3"/>
        <v>45699</v>
      </c>
      <c r="AA8" s="52" t="str">
        <f t="shared" si="4"/>
        <v/>
      </c>
      <c r="AB8" s="2"/>
      <c r="AD8" s="2" t="str">
        <f>VLOOKUP($A8,MA_KH!$A:$Q,MA_KH!O$1,0)</f>
        <v>SATRA PHẠM HÙNG</v>
      </c>
      <c r="AE8" s="2" t="str">
        <f>VLOOKUP($A8,MA_KH!$A:$Q,MA_KH!P$1,0)</f>
        <v>TTTM Satra đường Phạm Hùng</v>
      </c>
    </row>
    <row r="9" spans="1:32" ht="25.5" hidden="1" customHeight="1" x14ac:dyDescent="0.2">
      <c r="A9" s="31" t="s">
        <v>22238</v>
      </c>
      <c r="B9" s="31" t="s">
        <v>36</v>
      </c>
      <c r="C9" s="32">
        <v>45959</v>
      </c>
      <c r="D9" s="31" t="s">
        <v>57</v>
      </c>
      <c r="E9" s="32">
        <v>45959</v>
      </c>
      <c r="F9" s="31" t="s">
        <v>58</v>
      </c>
      <c r="G9" s="31" t="s">
        <v>59</v>
      </c>
      <c r="H9" s="33">
        <v>2804885</v>
      </c>
      <c r="I9" s="33">
        <v>0</v>
      </c>
      <c r="J9" s="33">
        <v>224391</v>
      </c>
      <c r="K9" s="33">
        <v>3029276</v>
      </c>
      <c r="L9" s="7" t="s">
        <v>51</v>
      </c>
      <c r="M9" s="6">
        <v>46037</v>
      </c>
      <c r="O9" s="18">
        <f>IF(Table1[[#This Row],[Phân loại]]="Tồn đầu kỳ",Table1[[#This Row],[Tổng giá trị]],0)</f>
        <v>3029276</v>
      </c>
      <c r="P9" s="7">
        <f>IF(Table1[[#This Row],[Số còn phải thu ĐK]]&lt;&gt;0,0,IF(Table1[[#This Row],[Phân loại]]="Bán hàng",Table1[[#This Row],[Tổng giá trị]],-Table1[[#This Row],[Tổng giá trị]]))</f>
        <v>0</v>
      </c>
      <c r="Q9" s="18">
        <f t="shared" si="0"/>
        <v>3029276</v>
      </c>
      <c r="R9" s="7">
        <f>Table1[[#This Row],[Số còn phải thu ĐK]]+Table1[[#This Row],[Giá Trị HD sau CK]]-Table1[[#This Row],[Số tiền đã thu]]</f>
        <v>0</v>
      </c>
      <c r="S9" s="6">
        <f>IF(Table1[[#This Row],[Ngày hóa đơn]]&lt;&gt;"",Table1[[#This Row],[Ngày hóa đơn]],IF(Table1[[#This Row],[Ngày hạch toán]]&lt;&gt;"",Table1[[#This Row],[Ngày hạch toán]],""))</f>
        <v>45959</v>
      </c>
      <c r="T9" s="7">
        <v>50</v>
      </c>
      <c r="U9" s="6">
        <f>IF(Table1[[#This Row],[Ngày tính CN]]="","",S9+T9)</f>
        <v>46009</v>
      </c>
      <c r="V9" s="18">
        <f ca="1">IF(Table1[[#This Row],[Hạn thanh toán]]="","",IF((U9-NOW())&lt;0,0,(U9-NOW())))</f>
        <v>0</v>
      </c>
      <c r="W9" s="2"/>
      <c r="X9" s="18" t="str">
        <f t="shared" ca="1" si="1"/>
        <v/>
      </c>
      <c r="Y9" s="2" t="str">
        <f t="shared" si="2"/>
        <v>Đã thanh toán</v>
      </c>
      <c r="Z9" s="51">
        <f t="shared" si="3"/>
        <v>45959</v>
      </c>
      <c r="AA9" s="52">
        <f t="shared" si="4"/>
        <v>46037</v>
      </c>
      <c r="AB9" s="2"/>
      <c r="AD9" s="2" t="str">
        <f>VLOOKUP($A9,MA_KH!$A:$Q,MA_KH!O$1,0)</f>
        <v>SATRA PHẠM HÙNG</v>
      </c>
      <c r="AE9" s="2" t="str">
        <f>VLOOKUP($A9,MA_KH!$A:$Q,MA_KH!P$1,0)</f>
        <v>TTTM Satra đường Phạm Hùng</v>
      </c>
    </row>
    <row r="10" spans="1:32" ht="25.5" hidden="1" customHeight="1" x14ac:dyDescent="0.2">
      <c r="A10" s="31" t="s">
        <v>22325</v>
      </c>
      <c r="B10" s="31" t="s">
        <v>38</v>
      </c>
      <c r="C10" s="32">
        <v>45708</v>
      </c>
      <c r="D10" s="31" t="s">
        <v>60</v>
      </c>
      <c r="E10" s="32">
        <v>45708</v>
      </c>
      <c r="F10" s="31" t="s">
        <v>45</v>
      </c>
      <c r="G10" s="31" t="s">
        <v>38</v>
      </c>
      <c r="H10" s="33">
        <v>609194</v>
      </c>
      <c r="I10" s="33">
        <v>0</v>
      </c>
      <c r="J10" s="33">
        <v>48736</v>
      </c>
      <c r="K10" s="33">
        <v>657930</v>
      </c>
      <c r="L10" s="7" t="s">
        <v>51</v>
      </c>
      <c r="M10" s="6">
        <v>46085</v>
      </c>
      <c r="O10" s="18">
        <f>IF(Table1[[#This Row],[Phân loại]]="Tồn đầu kỳ",Table1[[#This Row],[Tổng giá trị]],0)</f>
        <v>657930</v>
      </c>
      <c r="P10" s="7">
        <f>IF(Table1[[#This Row],[Số còn phải thu ĐK]]&lt;&gt;0,0,IF(Table1[[#This Row],[Phân loại]]="Bán hàng",Table1[[#This Row],[Tổng giá trị]],-Table1[[#This Row],[Tổng giá trị]]))</f>
        <v>0</v>
      </c>
      <c r="Q10" s="18">
        <f t="shared" ref="Q10:Q11" si="5">IF(M10&lt;&gt;"",IF(O10&lt;&gt;0,O10,P10),0)</f>
        <v>657930</v>
      </c>
      <c r="R10" s="7">
        <f>Table1[[#This Row],[Số còn phải thu ĐK]]+Table1[[#This Row],[Giá Trị HD sau CK]]-Table1[[#This Row],[Số tiền đã thu]]</f>
        <v>0</v>
      </c>
      <c r="S10" s="6">
        <f>IF(Table1[[#This Row],[Ngày hóa đơn]]&lt;&gt;"",Table1[[#This Row],[Ngày hóa đơn]],IF(Table1[[#This Row],[Ngày hạch toán]]&lt;&gt;"",Table1[[#This Row],[Ngày hạch toán]],""))</f>
        <v>45708</v>
      </c>
      <c r="T10" s="7">
        <v>50</v>
      </c>
      <c r="U10" s="6">
        <f>IF(Table1[[#This Row],[Ngày tính CN]]="","",S10+T10)</f>
        <v>45758</v>
      </c>
      <c r="V10" s="18">
        <f ca="1">IF(Table1[[#This Row],[Hạn thanh toán]]="","",IF((U10-NOW())&lt;0,0,(U10-NOW())))</f>
        <v>0</v>
      </c>
      <c r="W10" s="2"/>
      <c r="X10" s="18" t="str">
        <f t="shared" ref="X10:X11" ca="1" si="6">IF(OR(U10="",R10=0),"",IF((U10-NOW())&lt;0,-(U10-NOW()),0))</f>
        <v/>
      </c>
      <c r="Y10" s="2" t="str">
        <f t="shared" ref="Y10:Y11" si="7">IF(R10=0,"Đã thanh toán",IF(X10="","",IF(X10&lt;=0,"Chưa đến hạn thanh toán",IF(X10&lt;=30,"Nợ quá hạn 30 ngày",IF(X10&lt;=60,"Nợ quá hạn từ 30 ngày đến 60 ngày",IF(X10&lt;=90,"Nợ quá hạn từ 60 ngày đến 90 ngày",IF(X10&lt;=120,"Nợ quá hạn từ 90 ngày đến 120 ngày","Nợ quá hạn hơn 120 ngày có khả năng mất thanh toán")))))))</f>
        <v>Đã thanh toán</v>
      </c>
      <c r="Z10" s="51">
        <f t="shared" si="3"/>
        <v>45708</v>
      </c>
      <c r="AA10" s="52">
        <f t="shared" si="4"/>
        <v>46085</v>
      </c>
      <c r="AB10" s="2"/>
      <c r="AD10" s="2" t="str">
        <f>VLOOKUP($A10,MA_KH!$A:$Q,MA_KH!O$1,0)</f>
        <v>SATRA VÕ VĂN KIỆT</v>
      </c>
      <c r="AE10" s="2" t="str">
        <f>VLOOKUP($A10,MA_KH!$A:$Q,MA_KH!P$1,0)</f>
        <v>CHI NHÁNH TỔNG CÔNG TY THƯƠNG MẠI SÀI GÒN- TNHH MTV- TRUNG TÂM THƯƠNG MẠI SATRA VÕ VĂN KIỆT</v>
      </c>
    </row>
    <row r="11" spans="1:32" ht="25.5" hidden="1" customHeight="1" x14ac:dyDescent="0.2">
      <c r="A11" s="31" t="s">
        <v>22325</v>
      </c>
      <c r="B11" s="31" t="s">
        <v>38</v>
      </c>
      <c r="C11" s="32">
        <v>45709</v>
      </c>
      <c r="D11" s="31" t="s">
        <v>61</v>
      </c>
      <c r="E11" s="32">
        <v>45709</v>
      </c>
      <c r="F11" s="31" t="s">
        <v>42</v>
      </c>
      <c r="G11" s="31" t="s">
        <v>38</v>
      </c>
      <c r="H11" s="33">
        <v>4553320</v>
      </c>
      <c r="I11" s="33">
        <v>0</v>
      </c>
      <c r="J11" s="33">
        <v>364266</v>
      </c>
      <c r="K11" s="33">
        <v>4917586</v>
      </c>
      <c r="L11" s="7" t="s">
        <v>51</v>
      </c>
      <c r="M11" s="6">
        <v>46085</v>
      </c>
      <c r="O11" s="18">
        <f>IF(Table1[[#This Row],[Phân loại]]="Tồn đầu kỳ",Table1[[#This Row],[Tổng giá trị]],0)</f>
        <v>4917586</v>
      </c>
      <c r="P11" s="7">
        <f>IF(Table1[[#This Row],[Số còn phải thu ĐK]]&lt;&gt;0,0,IF(Table1[[#This Row],[Phân loại]]="Bán hàng",Table1[[#This Row],[Tổng giá trị]],-Table1[[#This Row],[Tổng giá trị]]))</f>
        <v>0</v>
      </c>
      <c r="Q11" s="18">
        <f t="shared" si="5"/>
        <v>4917586</v>
      </c>
      <c r="R11" s="7">
        <f>Table1[[#This Row],[Số còn phải thu ĐK]]+Table1[[#This Row],[Giá Trị HD sau CK]]-Table1[[#This Row],[Số tiền đã thu]]</f>
        <v>0</v>
      </c>
      <c r="S11" s="6">
        <f>IF(Table1[[#This Row],[Ngày hóa đơn]]&lt;&gt;"",Table1[[#This Row],[Ngày hóa đơn]],IF(Table1[[#This Row],[Ngày hạch toán]]&lt;&gt;"",Table1[[#This Row],[Ngày hạch toán]],""))</f>
        <v>45709</v>
      </c>
      <c r="T11" s="7">
        <v>50</v>
      </c>
      <c r="U11" s="6">
        <f>IF(Table1[[#This Row],[Ngày tính CN]]="","",S11+T11)</f>
        <v>45759</v>
      </c>
      <c r="V11" s="18">
        <f ca="1">IF(Table1[[#This Row],[Hạn thanh toán]]="","",IF((U11-NOW())&lt;0,0,(U11-NOW())))</f>
        <v>0</v>
      </c>
      <c r="W11" s="2"/>
      <c r="X11" s="18" t="str">
        <f t="shared" ca="1" si="6"/>
        <v/>
      </c>
      <c r="Y11" s="2" t="str">
        <f t="shared" si="7"/>
        <v>Đã thanh toán</v>
      </c>
      <c r="Z11" s="51">
        <f t="shared" si="3"/>
        <v>45709</v>
      </c>
      <c r="AA11" s="52">
        <f t="shared" si="4"/>
        <v>46085</v>
      </c>
      <c r="AB11" s="2"/>
      <c r="AD11" s="2" t="str">
        <f>VLOOKUP($A11,MA_KH!$A:$Q,MA_KH!O$1,0)</f>
        <v>SATRA VÕ VĂN KIỆT</v>
      </c>
      <c r="AE11" s="2" t="str">
        <f>VLOOKUP($A11,MA_KH!$A:$Q,MA_KH!P$1,0)</f>
        <v>CHI NHÁNH TỔNG CÔNG TY THƯƠNG MẠI SÀI GÒN- TNHH MTV- TRUNG TÂM THƯƠNG MẠI SATRA VÕ VĂN KIỆT</v>
      </c>
    </row>
    <row r="12" spans="1:32" ht="25.5" hidden="1" customHeight="1" x14ac:dyDescent="0.2">
      <c r="A12" s="31" t="s">
        <v>20827</v>
      </c>
      <c r="B12" s="31" t="s">
        <v>63</v>
      </c>
      <c r="C12" s="32">
        <v>45869</v>
      </c>
      <c r="D12" s="31" t="s">
        <v>303</v>
      </c>
      <c r="E12" s="32">
        <v>45869</v>
      </c>
      <c r="F12" s="31" t="s">
        <v>304</v>
      </c>
      <c r="G12" s="31" t="s">
        <v>305</v>
      </c>
      <c r="H12" s="33">
        <v>184608</v>
      </c>
      <c r="I12" s="33">
        <v>0</v>
      </c>
      <c r="J12" s="33">
        <v>14769</v>
      </c>
      <c r="K12" s="33">
        <v>199377</v>
      </c>
      <c r="L12" s="7" t="s">
        <v>51</v>
      </c>
      <c r="O12" s="18">
        <f>IF(Table1[[#This Row],[Phân loại]]="Tồn đầu kỳ",Table1[[#This Row],[Tổng giá trị]],0)</f>
        <v>199377</v>
      </c>
      <c r="P12" s="7">
        <f>IF(Table1[[#This Row],[Số còn phải thu ĐK]]&lt;&gt;0,0,IF(Table1[[#This Row],[Phân loại]]="Bán hàng",Table1[[#This Row],[Tổng giá trị]],-Table1[[#This Row],[Tổng giá trị]]))</f>
        <v>0</v>
      </c>
      <c r="Q12" s="18">
        <f t="shared" ref="Q12:Q29" si="8">IF(M12&lt;&gt;"",IF(O12&lt;&gt;0,O12,P12),0)</f>
        <v>0</v>
      </c>
      <c r="R12" s="7">
        <f>Table1[[#This Row],[Số còn phải thu ĐK]]+Table1[[#This Row],[Giá Trị HD sau CK]]-Table1[[#This Row],[Số tiền đã thu]]</f>
        <v>199377</v>
      </c>
      <c r="S12" s="6">
        <f>IF(Table1[[#This Row],[Ngày hóa đơn]]&lt;&gt;"",Table1[[#This Row],[Ngày hóa đơn]],IF(Table1[[#This Row],[Ngày hạch toán]]&lt;&gt;"",Table1[[#This Row],[Ngày hạch toán]],""))</f>
        <v>45869</v>
      </c>
      <c r="T12" s="7">
        <v>45</v>
      </c>
      <c r="U12" s="6">
        <f>IF(Table1[[#This Row],[Ngày tính CN]]="","",S12+T12)</f>
        <v>45914</v>
      </c>
      <c r="V12" s="18">
        <f ca="1">IF(Table1[[#This Row],[Hạn thanh toán]]="","",IF((U12-NOW())&lt;0,0,(U12-NOW())))</f>
        <v>0</v>
      </c>
      <c r="W12" s="2"/>
      <c r="X12" s="18">
        <f t="shared" ref="X12:X29" ca="1" si="9">IF(OR(U12="",R12=0),"",IF((U12-NOW())&lt;0,-(U12-NOW()),0))</f>
        <v>256.49032048611116</v>
      </c>
      <c r="Y12" s="2" t="str">
        <f t="shared" ref="Y12:Y29" ca="1" si="10">IF(R12=0,"Đã thanh toán",IF(X12="","",IF(X12&lt;=0,"Chưa đến hạn thanh toán",IF(X12&lt;=30,"Nợ quá hạn 30 ngày",IF(X12&lt;=60,"Nợ quá hạn từ 30 ngày đến 60 ngày",IF(X12&lt;=90,"Nợ quá hạn từ 60 ngày đến 90 ngày",IF(X12&lt;=120,"Nợ quá hạn từ 90 ngày đến 120 ngày","Nợ quá hạn hơn 120 ngày có khả năng mất thanh toán")))))))</f>
        <v>Nợ quá hạn hơn 120 ngày có khả năng mất thanh toán</v>
      </c>
      <c r="Z12" s="51">
        <f t="shared" si="3"/>
        <v>45869</v>
      </c>
      <c r="AA12" s="52" t="str">
        <f t="shared" si="4"/>
        <v/>
      </c>
      <c r="AB12" s="2"/>
      <c r="AD12" s="2" t="str">
        <f>VLOOKUP($A12,MA_KH!$A:$Q,MA_KH!O$1,0)</f>
        <v>CIRCLEK MIỀN NAM</v>
      </c>
      <c r="AE12" s="2" t="str">
        <f>VLOOKUP($A12,MA_KH!$A:$Q,MA_KH!P$1,0)</f>
        <v>CÔNG TY TNHH VÒNG TRÒN ĐỎ</v>
      </c>
    </row>
    <row r="13" spans="1:32" ht="25.5" hidden="1" customHeight="1" x14ac:dyDescent="0.2">
      <c r="A13" s="31" t="s">
        <v>20827</v>
      </c>
      <c r="B13" s="31" t="s">
        <v>63</v>
      </c>
      <c r="C13" s="32">
        <v>45870</v>
      </c>
      <c r="D13" s="31" t="s">
        <v>306</v>
      </c>
      <c r="E13" s="32">
        <v>45870</v>
      </c>
      <c r="F13" s="31" t="s">
        <v>307</v>
      </c>
      <c r="G13" s="31" t="s">
        <v>308</v>
      </c>
      <c r="H13" s="33">
        <v>184608</v>
      </c>
      <c r="I13" s="33">
        <v>0</v>
      </c>
      <c r="J13" s="33">
        <v>14769</v>
      </c>
      <c r="K13" s="33">
        <v>199377</v>
      </c>
      <c r="L13" s="7" t="s">
        <v>51</v>
      </c>
      <c r="O13" s="18">
        <f>IF(Table1[[#This Row],[Phân loại]]="Tồn đầu kỳ",Table1[[#This Row],[Tổng giá trị]],0)</f>
        <v>199377</v>
      </c>
      <c r="P13" s="7">
        <f>IF(Table1[[#This Row],[Số còn phải thu ĐK]]&lt;&gt;0,0,IF(Table1[[#This Row],[Phân loại]]="Bán hàng",Table1[[#This Row],[Tổng giá trị]],-Table1[[#This Row],[Tổng giá trị]]))</f>
        <v>0</v>
      </c>
      <c r="Q13" s="18">
        <f t="shared" si="8"/>
        <v>0</v>
      </c>
      <c r="R13" s="7">
        <f>Table1[[#This Row],[Số còn phải thu ĐK]]+Table1[[#This Row],[Giá Trị HD sau CK]]-Table1[[#This Row],[Số tiền đã thu]]</f>
        <v>199377</v>
      </c>
      <c r="S13" s="6">
        <f>IF(Table1[[#This Row],[Ngày hóa đơn]]&lt;&gt;"",Table1[[#This Row],[Ngày hóa đơn]],IF(Table1[[#This Row],[Ngày hạch toán]]&lt;&gt;"",Table1[[#This Row],[Ngày hạch toán]],""))</f>
        <v>45870</v>
      </c>
      <c r="T13" s="7">
        <v>45</v>
      </c>
      <c r="U13" s="6">
        <f>IF(Table1[[#This Row],[Ngày tính CN]]="","",S13+T13)</f>
        <v>45915</v>
      </c>
      <c r="V13" s="18">
        <f ca="1">IF(Table1[[#This Row],[Hạn thanh toán]]="","",IF((U13-NOW())&lt;0,0,(U13-NOW())))</f>
        <v>0</v>
      </c>
      <c r="W13" s="2"/>
      <c r="X13" s="18">
        <f t="shared" ca="1" si="9"/>
        <v>255.49032048611116</v>
      </c>
      <c r="Y13" s="2" t="str">
        <f t="shared" ca="1" si="10"/>
        <v>Nợ quá hạn hơn 120 ngày có khả năng mất thanh toán</v>
      </c>
      <c r="Z13" s="51">
        <f t="shared" si="3"/>
        <v>45870</v>
      </c>
      <c r="AA13" s="52" t="str">
        <f t="shared" si="4"/>
        <v/>
      </c>
      <c r="AB13" s="2"/>
      <c r="AD13" s="2" t="str">
        <f>VLOOKUP($A13,MA_KH!$A:$Q,MA_KH!O$1,0)</f>
        <v>CIRCLEK MIỀN NAM</v>
      </c>
      <c r="AE13" s="2" t="str">
        <f>VLOOKUP($A13,MA_KH!$A:$Q,MA_KH!P$1,0)</f>
        <v>CÔNG TY TNHH VÒNG TRÒN ĐỎ</v>
      </c>
    </row>
    <row r="14" spans="1:32" ht="25.5" hidden="1" customHeight="1" x14ac:dyDescent="0.2">
      <c r="A14" s="31" t="s">
        <v>20827</v>
      </c>
      <c r="B14" s="31" t="s">
        <v>63</v>
      </c>
      <c r="C14" s="32">
        <v>45870</v>
      </c>
      <c r="D14" s="31" t="s">
        <v>309</v>
      </c>
      <c r="E14" s="32">
        <v>45870</v>
      </c>
      <c r="F14" s="31" t="s">
        <v>310</v>
      </c>
      <c r="G14" s="31" t="s">
        <v>311</v>
      </c>
      <c r="H14" s="33">
        <v>184608</v>
      </c>
      <c r="I14" s="33">
        <v>0</v>
      </c>
      <c r="J14" s="33">
        <v>14769</v>
      </c>
      <c r="K14" s="33">
        <v>199377</v>
      </c>
      <c r="L14" s="7" t="s">
        <v>51</v>
      </c>
      <c r="O14" s="18">
        <f>IF(Table1[[#This Row],[Phân loại]]="Tồn đầu kỳ",Table1[[#This Row],[Tổng giá trị]],0)</f>
        <v>199377</v>
      </c>
      <c r="P14" s="7">
        <f>IF(Table1[[#This Row],[Số còn phải thu ĐK]]&lt;&gt;0,0,IF(Table1[[#This Row],[Phân loại]]="Bán hàng",Table1[[#This Row],[Tổng giá trị]],-Table1[[#This Row],[Tổng giá trị]]))</f>
        <v>0</v>
      </c>
      <c r="Q14" s="18">
        <f t="shared" si="8"/>
        <v>0</v>
      </c>
      <c r="R14" s="7">
        <f>Table1[[#This Row],[Số còn phải thu ĐK]]+Table1[[#This Row],[Giá Trị HD sau CK]]-Table1[[#This Row],[Số tiền đã thu]]</f>
        <v>199377</v>
      </c>
      <c r="S14" s="6">
        <f>IF(Table1[[#This Row],[Ngày hóa đơn]]&lt;&gt;"",Table1[[#This Row],[Ngày hóa đơn]],IF(Table1[[#This Row],[Ngày hạch toán]]&lt;&gt;"",Table1[[#This Row],[Ngày hạch toán]],""))</f>
        <v>45870</v>
      </c>
      <c r="T14" s="7">
        <v>45</v>
      </c>
      <c r="U14" s="6">
        <f>IF(Table1[[#This Row],[Ngày tính CN]]="","",S14+T14)</f>
        <v>45915</v>
      </c>
      <c r="V14" s="18">
        <f ca="1">IF(Table1[[#This Row],[Hạn thanh toán]]="","",IF((U14-NOW())&lt;0,0,(U14-NOW())))</f>
        <v>0</v>
      </c>
      <c r="W14" s="2"/>
      <c r="X14" s="18">
        <f t="shared" ca="1" si="9"/>
        <v>255.49032048611116</v>
      </c>
      <c r="Y14" s="2" t="str">
        <f t="shared" ca="1" si="10"/>
        <v>Nợ quá hạn hơn 120 ngày có khả năng mất thanh toán</v>
      </c>
      <c r="Z14" s="51">
        <f t="shared" si="3"/>
        <v>45870</v>
      </c>
      <c r="AA14" s="52" t="str">
        <f t="shared" si="4"/>
        <v/>
      </c>
      <c r="AB14" s="2"/>
      <c r="AD14" s="2" t="str">
        <f>VLOOKUP($A14,MA_KH!$A:$Q,MA_KH!O$1,0)</f>
        <v>CIRCLEK MIỀN NAM</v>
      </c>
      <c r="AE14" s="2" t="str">
        <f>VLOOKUP($A14,MA_KH!$A:$Q,MA_KH!P$1,0)</f>
        <v>CÔNG TY TNHH VÒNG TRÒN ĐỎ</v>
      </c>
    </row>
    <row r="15" spans="1:32" ht="25.5" hidden="1" customHeight="1" x14ac:dyDescent="0.2">
      <c r="A15" s="31" t="s">
        <v>20827</v>
      </c>
      <c r="B15" s="31" t="s">
        <v>63</v>
      </c>
      <c r="C15" s="32">
        <v>45870</v>
      </c>
      <c r="D15" s="31" t="s">
        <v>312</v>
      </c>
      <c r="E15" s="32">
        <v>45870</v>
      </c>
      <c r="F15" s="31" t="s">
        <v>313</v>
      </c>
      <c r="G15" s="31" t="s">
        <v>314</v>
      </c>
      <c r="H15" s="33">
        <v>184608</v>
      </c>
      <c r="I15" s="33">
        <v>0</v>
      </c>
      <c r="J15" s="33">
        <v>14769</v>
      </c>
      <c r="K15" s="33">
        <v>199377</v>
      </c>
      <c r="L15" s="7" t="s">
        <v>51</v>
      </c>
      <c r="O15" s="18">
        <f>IF(Table1[[#This Row],[Phân loại]]="Tồn đầu kỳ",Table1[[#This Row],[Tổng giá trị]],0)</f>
        <v>199377</v>
      </c>
      <c r="P15" s="7">
        <f>IF(Table1[[#This Row],[Số còn phải thu ĐK]]&lt;&gt;0,0,IF(Table1[[#This Row],[Phân loại]]="Bán hàng",Table1[[#This Row],[Tổng giá trị]],-Table1[[#This Row],[Tổng giá trị]]))</f>
        <v>0</v>
      </c>
      <c r="Q15" s="18">
        <f t="shared" si="8"/>
        <v>0</v>
      </c>
      <c r="R15" s="7">
        <f>Table1[[#This Row],[Số còn phải thu ĐK]]+Table1[[#This Row],[Giá Trị HD sau CK]]-Table1[[#This Row],[Số tiền đã thu]]</f>
        <v>199377</v>
      </c>
      <c r="S15" s="6">
        <f>IF(Table1[[#This Row],[Ngày hóa đơn]]&lt;&gt;"",Table1[[#This Row],[Ngày hóa đơn]],IF(Table1[[#This Row],[Ngày hạch toán]]&lt;&gt;"",Table1[[#This Row],[Ngày hạch toán]],""))</f>
        <v>45870</v>
      </c>
      <c r="T15" s="7">
        <v>45</v>
      </c>
      <c r="U15" s="6">
        <f>IF(Table1[[#This Row],[Ngày tính CN]]="","",S15+T15)</f>
        <v>45915</v>
      </c>
      <c r="V15" s="18">
        <f ca="1">IF(Table1[[#This Row],[Hạn thanh toán]]="","",IF((U15-NOW())&lt;0,0,(U15-NOW())))</f>
        <v>0</v>
      </c>
      <c r="W15" s="2"/>
      <c r="X15" s="18">
        <f t="shared" ca="1" si="9"/>
        <v>255.49032048611116</v>
      </c>
      <c r="Y15" s="2" t="str">
        <f t="shared" ca="1" si="10"/>
        <v>Nợ quá hạn hơn 120 ngày có khả năng mất thanh toán</v>
      </c>
      <c r="Z15" s="51">
        <f t="shared" si="3"/>
        <v>45870</v>
      </c>
      <c r="AA15" s="52" t="str">
        <f t="shared" si="4"/>
        <v/>
      </c>
      <c r="AB15" s="2"/>
      <c r="AD15" s="2" t="str">
        <f>VLOOKUP($A15,MA_KH!$A:$Q,MA_KH!O$1,0)</f>
        <v>CIRCLEK MIỀN NAM</v>
      </c>
      <c r="AE15" s="2" t="str">
        <f>VLOOKUP($A15,MA_KH!$A:$Q,MA_KH!P$1,0)</f>
        <v>CÔNG TY TNHH VÒNG TRÒN ĐỎ</v>
      </c>
    </row>
    <row r="16" spans="1:32" ht="25.5" hidden="1" customHeight="1" x14ac:dyDescent="0.2">
      <c r="A16" s="31" t="s">
        <v>20827</v>
      </c>
      <c r="B16" s="31" t="s">
        <v>63</v>
      </c>
      <c r="C16" s="32">
        <v>45871</v>
      </c>
      <c r="D16" s="31" t="s">
        <v>315</v>
      </c>
      <c r="E16" s="32">
        <v>45871</v>
      </c>
      <c r="F16" s="31" t="s">
        <v>316</v>
      </c>
      <c r="G16" s="31" t="s">
        <v>317</v>
      </c>
      <c r="H16" s="33">
        <v>184608</v>
      </c>
      <c r="I16" s="33">
        <v>0</v>
      </c>
      <c r="J16" s="33">
        <v>14769</v>
      </c>
      <c r="K16" s="33">
        <v>199377</v>
      </c>
      <c r="L16" s="7" t="s">
        <v>51</v>
      </c>
      <c r="O16" s="18">
        <f>IF(Table1[[#This Row],[Phân loại]]="Tồn đầu kỳ",Table1[[#This Row],[Tổng giá trị]],0)</f>
        <v>199377</v>
      </c>
      <c r="P16" s="7">
        <f>IF(Table1[[#This Row],[Số còn phải thu ĐK]]&lt;&gt;0,0,IF(Table1[[#This Row],[Phân loại]]="Bán hàng",Table1[[#This Row],[Tổng giá trị]],-Table1[[#This Row],[Tổng giá trị]]))</f>
        <v>0</v>
      </c>
      <c r="Q16" s="18">
        <f t="shared" si="8"/>
        <v>0</v>
      </c>
      <c r="R16" s="7">
        <f>Table1[[#This Row],[Số còn phải thu ĐK]]+Table1[[#This Row],[Giá Trị HD sau CK]]-Table1[[#This Row],[Số tiền đã thu]]</f>
        <v>199377</v>
      </c>
      <c r="S16" s="6">
        <f>IF(Table1[[#This Row],[Ngày hóa đơn]]&lt;&gt;"",Table1[[#This Row],[Ngày hóa đơn]],IF(Table1[[#This Row],[Ngày hạch toán]]&lt;&gt;"",Table1[[#This Row],[Ngày hạch toán]],""))</f>
        <v>45871</v>
      </c>
      <c r="T16" s="7">
        <v>45</v>
      </c>
      <c r="U16" s="6">
        <f>IF(Table1[[#This Row],[Ngày tính CN]]="","",S16+T16)</f>
        <v>45916</v>
      </c>
      <c r="V16" s="18">
        <f ca="1">IF(Table1[[#This Row],[Hạn thanh toán]]="","",IF((U16-NOW())&lt;0,0,(U16-NOW())))</f>
        <v>0</v>
      </c>
      <c r="W16" s="2"/>
      <c r="X16" s="18">
        <f t="shared" ca="1" si="9"/>
        <v>254.49032048611116</v>
      </c>
      <c r="Y16" s="2" t="str">
        <f t="shared" ca="1" si="10"/>
        <v>Nợ quá hạn hơn 120 ngày có khả năng mất thanh toán</v>
      </c>
      <c r="Z16" s="51">
        <f t="shared" si="3"/>
        <v>45871</v>
      </c>
      <c r="AA16" s="52" t="str">
        <f t="shared" si="4"/>
        <v/>
      </c>
      <c r="AB16" s="2"/>
      <c r="AD16" s="2" t="str">
        <f>VLOOKUP($A16,MA_KH!$A:$Q,MA_KH!O$1,0)</f>
        <v>CIRCLEK MIỀN NAM</v>
      </c>
      <c r="AE16" s="2" t="str">
        <f>VLOOKUP($A16,MA_KH!$A:$Q,MA_KH!P$1,0)</f>
        <v>CÔNG TY TNHH VÒNG TRÒN ĐỎ</v>
      </c>
    </row>
    <row r="17" spans="1:31" ht="25.5" hidden="1" customHeight="1" x14ac:dyDescent="0.2">
      <c r="A17" s="31" t="s">
        <v>20827</v>
      </c>
      <c r="B17" s="31" t="s">
        <v>63</v>
      </c>
      <c r="C17" s="32">
        <v>45871</v>
      </c>
      <c r="D17" s="31" t="s">
        <v>318</v>
      </c>
      <c r="E17" s="32">
        <v>45871</v>
      </c>
      <c r="F17" s="31" t="s">
        <v>319</v>
      </c>
      <c r="G17" s="31" t="s">
        <v>320</v>
      </c>
      <c r="H17" s="33">
        <v>184608</v>
      </c>
      <c r="I17" s="33">
        <v>0</v>
      </c>
      <c r="J17" s="33">
        <v>14769</v>
      </c>
      <c r="K17" s="33">
        <v>199377</v>
      </c>
      <c r="L17" s="7" t="s">
        <v>51</v>
      </c>
      <c r="O17" s="18">
        <f>IF(Table1[[#This Row],[Phân loại]]="Tồn đầu kỳ",Table1[[#This Row],[Tổng giá trị]],0)</f>
        <v>199377</v>
      </c>
      <c r="P17" s="7">
        <f>IF(Table1[[#This Row],[Số còn phải thu ĐK]]&lt;&gt;0,0,IF(Table1[[#This Row],[Phân loại]]="Bán hàng",Table1[[#This Row],[Tổng giá trị]],-Table1[[#This Row],[Tổng giá trị]]))</f>
        <v>0</v>
      </c>
      <c r="Q17" s="18">
        <f t="shared" si="8"/>
        <v>0</v>
      </c>
      <c r="R17" s="7">
        <f>Table1[[#This Row],[Số còn phải thu ĐK]]+Table1[[#This Row],[Giá Trị HD sau CK]]-Table1[[#This Row],[Số tiền đã thu]]</f>
        <v>199377</v>
      </c>
      <c r="S17" s="6">
        <f>IF(Table1[[#This Row],[Ngày hóa đơn]]&lt;&gt;"",Table1[[#This Row],[Ngày hóa đơn]],IF(Table1[[#This Row],[Ngày hạch toán]]&lt;&gt;"",Table1[[#This Row],[Ngày hạch toán]],""))</f>
        <v>45871</v>
      </c>
      <c r="T17" s="7">
        <v>45</v>
      </c>
      <c r="U17" s="6">
        <f>IF(Table1[[#This Row],[Ngày tính CN]]="","",S17+T17)</f>
        <v>45916</v>
      </c>
      <c r="V17" s="18">
        <f ca="1">IF(Table1[[#This Row],[Hạn thanh toán]]="","",IF((U17-NOW())&lt;0,0,(U17-NOW())))</f>
        <v>0</v>
      </c>
      <c r="W17" s="2"/>
      <c r="X17" s="18">
        <f t="shared" ca="1" si="9"/>
        <v>254.49032048611116</v>
      </c>
      <c r="Y17" s="2" t="str">
        <f t="shared" ca="1" si="10"/>
        <v>Nợ quá hạn hơn 120 ngày có khả năng mất thanh toán</v>
      </c>
      <c r="Z17" s="51">
        <f t="shared" si="3"/>
        <v>45871</v>
      </c>
      <c r="AA17" s="52" t="str">
        <f t="shared" si="4"/>
        <v/>
      </c>
      <c r="AB17" s="2"/>
      <c r="AD17" s="2" t="str">
        <f>VLOOKUP($A17,MA_KH!$A:$Q,MA_KH!O$1,0)</f>
        <v>CIRCLEK MIỀN NAM</v>
      </c>
      <c r="AE17" s="2" t="str">
        <f>VLOOKUP($A17,MA_KH!$A:$Q,MA_KH!P$1,0)</f>
        <v>CÔNG TY TNHH VÒNG TRÒN ĐỎ</v>
      </c>
    </row>
    <row r="18" spans="1:31" ht="25.5" hidden="1" customHeight="1" x14ac:dyDescent="0.2">
      <c r="A18" s="31" t="s">
        <v>20827</v>
      </c>
      <c r="B18" s="31" t="s">
        <v>63</v>
      </c>
      <c r="C18" s="32">
        <v>45871</v>
      </c>
      <c r="D18" s="31" t="s">
        <v>321</v>
      </c>
      <c r="E18" s="32">
        <v>45871</v>
      </c>
      <c r="F18" s="31" t="s">
        <v>322</v>
      </c>
      <c r="G18" s="31" t="s">
        <v>323</v>
      </c>
      <c r="H18" s="33">
        <v>230760</v>
      </c>
      <c r="I18" s="33">
        <v>0</v>
      </c>
      <c r="J18" s="33">
        <v>18461</v>
      </c>
      <c r="K18" s="33">
        <v>249221</v>
      </c>
      <c r="L18" s="7" t="s">
        <v>51</v>
      </c>
      <c r="O18" s="18">
        <f>IF(Table1[[#This Row],[Phân loại]]="Tồn đầu kỳ",Table1[[#This Row],[Tổng giá trị]],0)</f>
        <v>249221</v>
      </c>
      <c r="P18" s="7">
        <f>IF(Table1[[#This Row],[Số còn phải thu ĐK]]&lt;&gt;0,0,IF(Table1[[#This Row],[Phân loại]]="Bán hàng",Table1[[#This Row],[Tổng giá trị]],-Table1[[#This Row],[Tổng giá trị]]))</f>
        <v>0</v>
      </c>
      <c r="Q18" s="18">
        <f t="shared" si="8"/>
        <v>0</v>
      </c>
      <c r="R18" s="7">
        <f>Table1[[#This Row],[Số còn phải thu ĐK]]+Table1[[#This Row],[Giá Trị HD sau CK]]-Table1[[#This Row],[Số tiền đã thu]]</f>
        <v>249221</v>
      </c>
      <c r="S18" s="6">
        <f>IF(Table1[[#This Row],[Ngày hóa đơn]]&lt;&gt;"",Table1[[#This Row],[Ngày hóa đơn]],IF(Table1[[#This Row],[Ngày hạch toán]]&lt;&gt;"",Table1[[#This Row],[Ngày hạch toán]],""))</f>
        <v>45871</v>
      </c>
      <c r="T18" s="7">
        <v>45</v>
      </c>
      <c r="U18" s="6">
        <f>IF(Table1[[#This Row],[Ngày tính CN]]="","",S18+T18)</f>
        <v>45916</v>
      </c>
      <c r="V18" s="18">
        <f ca="1">IF(Table1[[#This Row],[Hạn thanh toán]]="","",IF((U18-NOW())&lt;0,0,(U18-NOW())))</f>
        <v>0</v>
      </c>
      <c r="W18" s="2"/>
      <c r="X18" s="18">
        <f t="shared" ca="1" si="9"/>
        <v>254.49032048611116</v>
      </c>
      <c r="Y18" s="2" t="str">
        <f t="shared" ca="1" si="10"/>
        <v>Nợ quá hạn hơn 120 ngày có khả năng mất thanh toán</v>
      </c>
      <c r="Z18" s="51">
        <f t="shared" si="3"/>
        <v>45871</v>
      </c>
      <c r="AA18" s="52" t="str">
        <f t="shared" si="4"/>
        <v/>
      </c>
      <c r="AB18" s="2"/>
      <c r="AD18" s="2" t="str">
        <f>VLOOKUP($A18,MA_KH!$A:$Q,MA_KH!O$1,0)</f>
        <v>CIRCLEK MIỀN NAM</v>
      </c>
      <c r="AE18" s="2" t="str">
        <f>VLOOKUP($A18,MA_KH!$A:$Q,MA_KH!P$1,0)</f>
        <v>CÔNG TY TNHH VÒNG TRÒN ĐỎ</v>
      </c>
    </row>
    <row r="19" spans="1:31" ht="25.5" hidden="1" customHeight="1" x14ac:dyDescent="0.2">
      <c r="A19" s="31" t="s">
        <v>20827</v>
      </c>
      <c r="B19" s="31" t="s">
        <v>63</v>
      </c>
      <c r="C19" s="32">
        <v>45871</v>
      </c>
      <c r="D19" s="31" t="s">
        <v>324</v>
      </c>
      <c r="E19" s="32">
        <v>45871</v>
      </c>
      <c r="F19" s="31" t="s">
        <v>325</v>
      </c>
      <c r="G19" s="31" t="s">
        <v>326</v>
      </c>
      <c r="H19" s="33">
        <v>184608</v>
      </c>
      <c r="I19" s="33">
        <v>0</v>
      </c>
      <c r="J19" s="33">
        <v>14769</v>
      </c>
      <c r="K19" s="33">
        <v>199377</v>
      </c>
      <c r="L19" s="7" t="s">
        <v>51</v>
      </c>
      <c r="O19" s="18">
        <f>IF(Table1[[#This Row],[Phân loại]]="Tồn đầu kỳ",Table1[[#This Row],[Tổng giá trị]],0)</f>
        <v>199377</v>
      </c>
      <c r="P19" s="7">
        <f>IF(Table1[[#This Row],[Số còn phải thu ĐK]]&lt;&gt;0,0,IF(Table1[[#This Row],[Phân loại]]="Bán hàng",Table1[[#This Row],[Tổng giá trị]],-Table1[[#This Row],[Tổng giá trị]]))</f>
        <v>0</v>
      </c>
      <c r="Q19" s="18">
        <f t="shared" si="8"/>
        <v>0</v>
      </c>
      <c r="R19" s="7">
        <f>Table1[[#This Row],[Số còn phải thu ĐK]]+Table1[[#This Row],[Giá Trị HD sau CK]]-Table1[[#This Row],[Số tiền đã thu]]</f>
        <v>199377</v>
      </c>
      <c r="S19" s="6">
        <f>IF(Table1[[#This Row],[Ngày hóa đơn]]&lt;&gt;"",Table1[[#This Row],[Ngày hóa đơn]],IF(Table1[[#This Row],[Ngày hạch toán]]&lt;&gt;"",Table1[[#This Row],[Ngày hạch toán]],""))</f>
        <v>45871</v>
      </c>
      <c r="T19" s="7">
        <v>45</v>
      </c>
      <c r="U19" s="6">
        <f>IF(Table1[[#This Row],[Ngày tính CN]]="","",S19+T19)</f>
        <v>45916</v>
      </c>
      <c r="V19" s="18">
        <f ca="1">IF(Table1[[#This Row],[Hạn thanh toán]]="","",IF((U19-NOW())&lt;0,0,(U19-NOW())))</f>
        <v>0</v>
      </c>
      <c r="W19" s="2"/>
      <c r="X19" s="18">
        <f t="shared" ca="1" si="9"/>
        <v>254.49032048611116</v>
      </c>
      <c r="Y19" s="2" t="str">
        <f t="shared" ca="1" si="10"/>
        <v>Nợ quá hạn hơn 120 ngày có khả năng mất thanh toán</v>
      </c>
      <c r="Z19" s="51">
        <f t="shared" si="3"/>
        <v>45871</v>
      </c>
      <c r="AA19" s="52" t="str">
        <f t="shared" si="4"/>
        <v/>
      </c>
      <c r="AB19" s="2"/>
      <c r="AD19" s="2" t="str">
        <f>VLOOKUP($A19,MA_KH!$A:$Q,MA_KH!O$1,0)</f>
        <v>CIRCLEK MIỀN NAM</v>
      </c>
      <c r="AE19" s="2" t="str">
        <f>VLOOKUP($A19,MA_KH!$A:$Q,MA_KH!P$1,0)</f>
        <v>CÔNG TY TNHH VÒNG TRÒN ĐỎ</v>
      </c>
    </row>
    <row r="20" spans="1:31" ht="25.5" hidden="1" customHeight="1" x14ac:dyDescent="0.2">
      <c r="A20" s="31" t="s">
        <v>20827</v>
      </c>
      <c r="B20" s="31" t="s">
        <v>63</v>
      </c>
      <c r="C20" s="32">
        <v>45871</v>
      </c>
      <c r="D20" s="31" t="s">
        <v>327</v>
      </c>
      <c r="E20" s="32">
        <v>45871</v>
      </c>
      <c r="F20" s="31" t="s">
        <v>328</v>
      </c>
      <c r="G20" s="31" t="s">
        <v>329</v>
      </c>
      <c r="H20" s="33">
        <v>184608</v>
      </c>
      <c r="I20" s="33">
        <v>0</v>
      </c>
      <c r="J20" s="33">
        <v>14769</v>
      </c>
      <c r="K20" s="33">
        <v>199377</v>
      </c>
      <c r="L20" s="7" t="s">
        <v>51</v>
      </c>
      <c r="O20" s="18">
        <f>IF(Table1[[#This Row],[Phân loại]]="Tồn đầu kỳ",Table1[[#This Row],[Tổng giá trị]],0)</f>
        <v>199377</v>
      </c>
      <c r="P20" s="7">
        <f>IF(Table1[[#This Row],[Số còn phải thu ĐK]]&lt;&gt;0,0,IF(Table1[[#This Row],[Phân loại]]="Bán hàng",Table1[[#This Row],[Tổng giá trị]],-Table1[[#This Row],[Tổng giá trị]]))</f>
        <v>0</v>
      </c>
      <c r="Q20" s="18">
        <f t="shared" si="8"/>
        <v>0</v>
      </c>
      <c r="R20" s="7">
        <f>Table1[[#This Row],[Số còn phải thu ĐK]]+Table1[[#This Row],[Giá Trị HD sau CK]]-Table1[[#This Row],[Số tiền đã thu]]</f>
        <v>199377</v>
      </c>
      <c r="S20" s="6">
        <f>IF(Table1[[#This Row],[Ngày hóa đơn]]&lt;&gt;"",Table1[[#This Row],[Ngày hóa đơn]],IF(Table1[[#This Row],[Ngày hạch toán]]&lt;&gt;"",Table1[[#This Row],[Ngày hạch toán]],""))</f>
        <v>45871</v>
      </c>
      <c r="T20" s="7">
        <v>45</v>
      </c>
      <c r="U20" s="6">
        <f>IF(Table1[[#This Row],[Ngày tính CN]]="","",S20+T20)</f>
        <v>45916</v>
      </c>
      <c r="V20" s="18">
        <f ca="1">IF(Table1[[#This Row],[Hạn thanh toán]]="","",IF((U20-NOW())&lt;0,0,(U20-NOW())))</f>
        <v>0</v>
      </c>
      <c r="W20" s="2"/>
      <c r="X20" s="18">
        <f t="shared" ca="1" si="9"/>
        <v>254.49032048611116</v>
      </c>
      <c r="Y20" s="2" t="str">
        <f t="shared" ca="1" si="10"/>
        <v>Nợ quá hạn hơn 120 ngày có khả năng mất thanh toán</v>
      </c>
      <c r="Z20" s="51">
        <f t="shared" si="3"/>
        <v>45871</v>
      </c>
      <c r="AA20" s="52" t="str">
        <f t="shared" si="4"/>
        <v/>
      </c>
      <c r="AB20" s="2"/>
      <c r="AD20" s="2" t="str">
        <f>VLOOKUP($A20,MA_KH!$A:$Q,MA_KH!O$1,0)</f>
        <v>CIRCLEK MIỀN NAM</v>
      </c>
      <c r="AE20" s="2" t="str">
        <f>VLOOKUP($A20,MA_KH!$A:$Q,MA_KH!P$1,0)</f>
        <v>CÔNG TY TNHH VÒNG TRÒN ĐỎ</v>
      </c>
    </row>
    <row r="21" spans="1:31" ht="25.5" hidden="1" customHeight="1" x14ac:dyDescent="0.2">
      <c r="A21" s="31" t="s">
        <v>20827</v>
      </c>
      <c r="B21" s="31" t="s">
        <v>63</v>
      </c>
      <c r="C21" s="32">
        <v>45871</v>
      </c>
      <c r="D21" s="31" t="s">
        <v>330</v>
      </c>
      <c r="E21" s="32">
        <v>45871</v>
      </c>
      <c r="F21" s="31" t="s">
        <v>331</v>
      </c>
      <c r="G21" s="31" t="s">
        <v>332</v>
      </c>
      <c r="H21" s="33">
        <v>230760</v>
      </c>
      <c r="I21" s="33">
        <v>0</v>
      </c>
      <c r="J21" s="33">
        <v>18461</v>
      </c>
      <c r="K21" s="33">
        <v>249221</v>
      </c>
      <c r="L21" s="7" t="s">
        <v>51</v>
      </c>
      <c r="O21" s="18">
        <f>IF(Table1[[#This Row],[Phân loại]]="Tồn đầu kỳ",Table1[[#This Row],[Tổng giá trị]],0)</f>
        <v>249221</v>
      </c>
      <c r="P21" s="7">
        <f>IF(Table1[[#This Row],[Số còn phải thu ĐK]]&lt;&gt;0,0,IF(Table1[[#This Row],[Phân loại]]="Bán hàng",Table1[[#This Row],[Tổng giá trị]],-Table1[[#This Row],[Tổng giá trị]]))</f>
        <v>0</v>
      </c>
      <c r="Q21" s="18">
        <f t="shared" si="8"/>
        <v>0</v>
      </c>
      <c r="R21" s="7">
        <f>Table1[[#This Row],[Số còn phải thu ĐK]]+Table1[[#This Row],[Giá Trị HD sau CK]]-Table1[[#This Row],[Số tiền đã thu]]</f>
        <v>249221</v>
      </c>
      <c r="S21" s="6">
        <f>IF(Table1[[#This Row],[Ngày hóa đơn]]&lt;&gt;"",Table1[[#This Row],[Ngày hóa đơn]],IF(Table1[[#This Row],[Ngày hạch toán]]&lt;&gt;"",Table1[[#This Row],[Ngày hạch toán]],""))</f>
        <v>45871</v>
      </c>
      <c r="T21" s="7">
        <v>45</v>
      </c>
      <c r="U21" s="6">
        <f>IF(Table1[[#This Row],[Ngày tính CN]]="","",S21+T21)</f>
        <v>45916</v>
      </c>
      <c r="V21" s="18">
        <f ca="1">IF(Table1[[#This Row],[Hạn thanh toán]]="","",IF((U21-NOW())&lt;0,0,(U21-NOW())))</f>
        <v>0</v>
      </c>
      <c r="W21" s="2"/>
      <c r="X21" s="18">
        <f t="shared" ca="1" si="9"/>
        <v>254.49032048611116</v>
      </c>
      <c r="Y21" s="2" t="str">
        <f t="shared" ca="1" si="10"/>
        <v>Nợ quá hạn hơn 120 ngày có khả năng mất thanh toán</v>
      </c>
      <c r="Z21" s="51">
        <f t="shared" si="3"/>
        <v>45871</v>
      </c>
      <c r="AA21" s="52" t="str">
        <f t="shared" si="4"/>
        <v/>
      </c>
      <c r="AB21" s="2"/>
      <c r="AD21" s="2" t="str">
        <f>VLOOKUP($A21,MA_KH!$A:$Q,MA_KH!O$1,0)</f>
        <v>CIRCLEK MIỀN NAM</v>
      </c>
      <c r="AE21" s="2" t="str">
        <f>VLOOKUP($A21,MA_KH!$A:$Q,MA_KH!P$1,0)</f>
        <v>CÔNG TY TNHH VÒNG TRÒN ĐỎ</v>
      </c>
    </row>
    <row r="22" spans="1:31" ht="25.5" hidden="1" customHeight="1" x14ac:dyDescent="0.2">
      <c r="A22" s="31" t="s">
        <v>20827</v>
      </c>
      <c r="B22" s="31" t="s">
        <v>63</v>
      </c>
      <c r="C22" s="32">
        <v>45871</v>
      </c>
      <c r="D22" s="31" t="s">
        <v>333</v>
      </c>
      <c r="E22" s="32">
        <v>45871</v>
      </c>
      <c r="F22" s="31" t="s">
        <v>334</v>
      </c>
      <c r="G22" s="31" t="s">
        <v>335</v>
      </c>
      <c r="H22" s="33">
        <v>184608</v>
      </c>
      <c r="I22" s="33">
        <v>0</v>
      </c>
      <c r="J22" s="33">
        <v>14769</v>
      </c>
      <c r="K22" s="33">
        <v>199377</v>
      </c>
      <c r="L22" s="7" t="s">
        <v>51</v>
      </c>
      <c r="O22" s="18">
        <f>IF(Table1[[#This Row],[Phân loại]]="Tồn đầu kỳ",Table1[[#This Row],[Tổng giá trị]],0)</f>
        <v>199377</v>
      </c>
      <c r="P22" s="7">
        <f>IF(Table1[[#This Row],[Số còn phải thu ĐK]]&lt;&gt;0,0,IF(Table1[[#This Row],[Phân loại]]="Bán hàng",Table1[[#This Row],[Tổng giá trị]],-Table1[[#This Row],[Tổng giá trị]]))</f>
        <v>0</v>
      </c>
      <c r="Q22" s="18">
        <f t="shared" si="8"/>
        <v>0</v>
      </c>
      <c r="R22" s="7">
        <f>Table1[[#This Row],[Số còn phải thu ĐK]]+Table1[[#This Row],[Giá Trị HD sau CK]]-Table1[[#This Row],[Số tiền đã thu]]</f>
        <v>199377</v>
      </c>
      <c r="S22" s="6">
        <f>IF(Table1[[#This Row],[Ngày hóa đơn]]&lt;&gt;"",Table1[[#This Row],[Ngày hóa đơn]],IF(Table1[[#This Row],[Ngày hạch toán]]&lt;&gt;"",Table1[[#This Row],[Ngày hạch toán]],""))</f>
        <v>45871</v>
      </c>
      <c r="T22" s="7">
        <v>45</v>
      </c>
      <c r="U22" s="6">
        <f>IF(Table1[[#This Row],[Ngày tính CN]]="","",S22+T22)</f>
        <v>45916</v>
      </c>
      <c r="V22" s="18">
        <f ca="1">IF(Table1[[#This Row],[Hạn thanh toán]]="","",IF((U22-NOW())&lt;0,0,(U22-NOW())))</f>
        <v>0</v>
      </c>
      <c r="W22" s="2"/>
      <c r="X22" s="18">
        <f t="shared" ca="1" si="9"/>
        <v>254.49032048611116</v>
      </c>
      <c r="Y22" s="2" t="str">
        <f t="shared" ca="1" si="10"/>
        <v>Nợ quá hạn hơn 120 ngày có khả năng mất thanh toán</v>
      </c>
      <c r="Z22" s="51">
        <f t="shared" si="3"/>
        <v>45871</v>
      </c>
      <c r="AA22" s="52" t="str">
        <f t="shared" si="4"/>
        <v/>
      </c>
      <c r="AB22" s="2"/>
      <c r="AD22" s="2" t="str">
        <f>VLOOKUP($A22,MA_KH!$A:$Q,MA_KH!O$1,0)</f>
        <v>CIRCLEK MIỀN NAM</v>
      </c>
      <c r="AE22" s="2" t="str">
        <f>VLOOKUP($A22,MA_KH!$A:$Q,MA_KH!P$1,0)</f>
        <v>CÔNG TY TNHH VÒNG TRÒN ĐỎ</v>
      </c>
    </row>
    <row r="23" spans="1:31" ht="25.5" hidden="1" customHeight="1" x14ac:dyDescent="0.2">
      <c r="A23" s="31" t="s">
        <v>20827</v>
      </c>
      <c r="B23" s="31" t="s">
        <v>63</v>
      </c>
      <c r="C23" s="32">
        <v>45871</v>
      </c>
      <c r="D23" s="31" t="s">
        <v>336</v>
      </c>
      <c r="E23" s="32">
        <v>45871</v>
      </c>
      <c r="F23" s="31" t="s">
        <v>337</v>
      </c>
      <c r="G23" s="31" t="s">
        <v>338</v>
      </c>
      <c r="H23" s="33">
        <v>230760</v>
      </c>
      <c r="I23" s="33">
        <v>0</v>
      </c>
      <c r="J23" s="33">
        <v>18461</v>
      </c>
      <c r="K23" s="33">
        <v>249221</v>
      </c>
      <c r="L23" s="7" t="s">
        <v>51</v>
      </c>
      <c r="O23" s="18">
        <f>IF(Table1[[#This Row],[Phân loại]]="Tồn đầu kỳ",Table1[[#This Row],[Tổng giá trị]],0)</f>
        <v>249221</v>
      </c>
      <c r="P23" s="7">
        <f>IF(Table1[[#This Row],[Số còn phải thu ĐK]]&lt;&gt;0,0,IF(Table1[[#This Row],[Phân loại]]="Bán hàng",Table1[[#This Row],[Tổng giá trị]],-Table1[[#This Row],[Tổng giá trị]]))</f>
        <v>0</v>
      </c>
      <c r="Q23" s="18">
        <f t="shared" si="8"/>
        <v>0</v>
      </c>
      <c r="R23" s="7">
        <f>Table1[[#This Row],[Số còn phải thu ĐK]]+Table1[[#This Row],[Giá Trị HD sau CK]]-Table1[[#This Row],[Số tiền đã thu]]</f>
        <v>249221</v>
      </c>
      <c r="S23" s="6">
        <f>IF(Table1[[#This Row],[Ngày hóa đơn]]&lt;&gt;"",Table1[[#This Row],[Ngày hóa đơn]],IF(Table1[[#This Row],[Ngày hạch toán]]&lt;&gt;"",Table1[[#This Row],[Ngày hạch toán]],""))</f>
        <v>45871</v>
      </c>
      <c r="T23" s="7">
        <v>45</v>
      </c>
      <c r="U23" s="6">
        <f>IF(Table1[[#This Row],[Ngày tính CN]]="","",S23+T23)</f>
        <v>45916</v>
      </c>
      <c r="V23" s="18">
        <f ca="1">IF(Table1[[#This Row],[Hạn thanh toán]]="","",IF((U23-NOW())&lt;0,0,(U23-NOW())))</f>
        <v>0</v>
      </c>
      <c r="W23" s="2"/>
      <c r="X23" s="18">
        <f t="shared" ca="1" si="9"/>
        <v>254.49032048611116</v>
      </c>
      <c r="Y23" s="2" t="str">
        <f t="shared" ca="1" si="10"/>
        <v>Nợ quá hạn hơn 120 ngày có khả năng mất thanh toán</v>
      </c>
      <c r="Z23" s="51">
        <f t="shared" si="3"/>
        <v>45871</v>
      </c>
      <c r="AA23" s="52" t="str">
        <f t="shared" si="4"/>
        <v/>
      </c>
      <c r="AB23" s="2"/>
      <c r="AD23" s="2" t="str">
        <f>VLOOKUP($A23,MA_KH!$A:$Q,MA_KH!O$1,0)</f>
        <v>CIRCLEK MIỀN NAM</v>
      </c>
      <c r="AE23" s="2" t="str">
        <f>VLOOKUP($A23,MA_KH!$A:$Q,MA_KH!P$1,0)</f>
        <v>CÔNG TY TNHH VÒNG TRÒN ĐỎ</v>
      </c>
    </row>
    <row r="24" spans="1:31" ht="25.5" hidden="1" customHeight="1" x14ac:dyDescent="0.2">
      <c r="A24" s="31" t="s">
        <v>20827</v>
      </c>
      <c r="B24" s="31" t="s">
        <v>63</v>
      </c>
      <c r="C24" s="32">
        <v>45871</v>
      </c>
      <c r="D24" s="31" t="s">
        <v>339</v>
      </c>
      <c r="E24" s="32">
        <v>45871</v>
      </c>
      <c r="F24" s="31" t="s">
        <v>340</v>
      </c>
      <c r="G24" s="31" t="s">
        <v>341</v>
      </c>
      <c r="H24" s="33">
        <v>230760</v>
      </c>
      <c r="I24" s="33">
        <v>0</v>
      </c>
      <c r="J24" s="33">
        <v>18461</v>
      </c>
      <c r="K24" s="33">
        <v>249221</v>
      </c>
      <c r="L24" s="7" t="s">
        <v>51</v>
      </c>
      <c r="O24" s="18">
        <f>IF(Table1[[#This Row],[Phân loại]]="Tồn đầu kỳ",Table1[[#This Row],[Tổng giá trị]],0)</f>
        <v>249221</v>
      </c>
      <c r="P24" s="7">
        <f>IF(Table1[[#This Row],[Số còn phải thu ĐK]]&lt;&gt;0,0,IF(Table1[[#This Row],[Phân loại]]="Bán hàng",Table1[[#This Row],[Tổng giá trị]],-Table1[[#This Row],[Tổng giá trị]]))</f>
        <v>0</v>
      </c>
      <c r="Q24" s="18">
        <f t="shared" si="8"/>
        <v>0</v>
      </c>
      <c r="R24" s="7">
        <f>Table1[[#This Row],[Số còn phải thu ĐK]]+Table1[[#This Row],[Giá Trị HD sau CK]]-Table1[[#This Row],[Số tiền đã thu]]</f>
        <v>249221</v>
      </c>
      <c r="S24" s="6">
        <f>IF(Table1[[#This Row],[Ngày hóa đơn]]&lt;&gt;"",Table1[[#This Row],[Ngày hóa đơn]],IF(Table1[[#This Row],[Ngày hạch toán]]&lt;&gt;"",Table1[[#This Row],[Ngày hạch toán]],""))</f>
        <v>45871</v>
      </c>
      <c r="T24" s="7">
        <v>45</v>
      </c>
      <c r="U24" s="6">
        <f>IF(Table1[[#This Row],[Ngày tính CN]]="","",S24+T24)</f>
        <v>45916</v>
      </c>
      <c r="V24" s="18">
        <f ca="1">IF(Table1[[#This Row],[Hạn thanh toán]]="","",IF((U24-NOW())&lt;0,0,(U24-NOW())))</f>
        <v>0</v>
      </c>
      <c r="W24" s="2"/>
      <c r="X24" s="18">
        <f t="shared" ca="1" si="9"/>
        <v>254.49032048611116</v>
      </c>
      <c r="Y24" s="2" t="str">
        <f t="shared" ca="1" si="10"/>
        <v>Nợ quá hạn hơn 120 ngày có khả năng mất thanh toán</v>
      </c>
      <c r="Z24" s="51">
        <f t="shared" si="3"/>
        <v>45871</v>
      </c>
      <c r="AA24" s="52" t="str">
        <f t="shared" si="4"/>
        <v/>
      </c>
      <c r="AB24" s="2"/>
      <c r="AD24" s="2" t="str">
        <f>VLOOKUP($A24,MA_KH!$A:$Q,MA_KH!O$1,0)</f>
        <v>CIRCLEK MIỀN NAM</v>
      </c>
      <c r="AE24" s="2" t="str">
        <f>VLOOKUP($A24,MA_KH!$A:$Q,MA_KH!P$1,0)</f>
        <v>CÔNG TY TNHH VÒNG TRÒN ĐỎ</v>
      </c>
    </row>
    <row r="25" spans="1:31" ht="25.5" hidden="1" customHeight="1" x14ac:dyDescent="0.2">
      <c r="A25" s="31" t="s">
        <v>20827</v>
      </c>
      <c r="B25" s="31" t="s">
        <v>63</v>
      </c>
      <c r="C25" s="32">
        <v>45874</v>
      </c>
      <c r="D25" s="31" t="s">
        <v>342</v>
      </c>
      <c r="E25" s="32">
        <v>45874</v>
      </c>
      <c r="F25" s="31" t="s">
        <v>343</v>
      </c>
      <c r="G25" s="31" t="s">
        <v>344</v>
      </c>
      <c r="H25" s="33">
        <v>230760</v>
      </c>
      <c r="I25" s="33">
        <v>0</v>
      </c>
      <c r="J25" s="33">
        <v>18461</v>
      </c>
      <c r="K25" s="33">
        <v>249221</v>
      </c>
      <c r="L25" s="7" t="s">
        <v>51</v>
      </c>
      <c r="O25" s="18">
        <f>IF(Table1[[#This Row],[Phân loại]]="Tồn đầu kỳ",Table1[[#This Row],[Tổng giá trị]],0)</f>
        <v>249221</v>
      </c>
      <c r="P25" s="7">
        <f>IF(Table1[[#This Row],[Số còn phải thu ĐK]]&lt;&gt;0,0,IF(Table1[[#This Row],[Phân loại]]="Bán hàng",Table1[[#This Row],[Tổng giá trị]],-Table1[[#This Row],[Tổng giá trị]]))</f>
        <v>0</v>
      </c>
      <c r="Q25" s="18">
        <f t="shared" si="8"/>
        <v>0</v>
      </c>
      <c r="R25" s="7">
        <f>Table1[[#This Row],[Số còn phải thu ĐK]]+Table1[[#This Row],[Giá Trị HD sau CK]]-Table1[[#This Row],[Số tiền đã thu]]</f>
        <v>249221</v>
      </c>
      <c r="S25" s="6">
        <f>IF(Table1[[#This Row],[Ngày hóa đơn]]&lt;&gt;"",Table1[[#This Row],[Ngày hóa đơn]],IF(Table1[[#This Row],[Ngày hạch toán]]&lt;&gt;"",Table1[[#This Row],[Ngày hạch toán]],""))</f>
        <v>45874</v>
      </c>
      <c r="T25" s="7">
        <v>45</v>
      </c>
      <c r="U25" s="6">
        <f>IF(Table1[[#This Row],[Ngày tính CN]]="","",S25+T25)</f>
        <v>45919</v>
      </c>
      <c r="V25" s="18">
        <f ca="1">IF(Table1[[#This Row],[Hạn thanh toán]]="","",IF((U25-NOW())&lt;0,0,(U25-NOW())))</f>
        <v>0</v>
      </c>
      <c r="W25" s="2"/>
      <c r="X25" s="18">
        <f t="shared" ca="1" si="9"/>
        <v>251.49032048611116</v>
      </c>
      <c r="Y25" s="2" t="str">
        <f t="shared" ca="1" si="10"/>
        <v>Nợ quá hạn hơn 120 ngày có khả năng mất thanh toán</v>
      </c>
      <c r="Z25" s="51">
        <f t="shared" si="3"/>
        <v>45874</v>
      </c>
      <c r="AA25" s="52" t="str">
        <f t="shared" si="4"/>
        <v/>
      </c>
      <c r="AB25" s="2"/>
      <c r="AD25" s="2" t="str">
        <f>VLOOKUP($A25,MA_KH!$A:$Q,MA_KH!O$1,0)</f>
        <v>CIRCLEK MIỀN NAM</v>
      </c>
      <c r="AE25" s="2" t="str">
        <f>VLOOKUP($A25,MA_KH!$A:$Q,MA_KH!P$1,0)</f>
        <v>CÔNG TY TNHH VÒNG TRÒN ĐỎ</v>
      </c>
    </row>
    <row r="26" spans="1:31" ht="25.5" hidden="1" customHeight="1" x14ac:dyDescent="0.2">
      <c r="A26" s="31" t="s">
        <v>20827</v>
      </c>
      <c r="B26" s="31" t="s">
        <v>63</v>
      </c>
      <c r="C26" s="32">
        <v>45874</v>
      </c>
      <c r="D26" s="31" t="s">
        <v>345</v>
      </c>
      <c r="E26" s="32">
        <v>45874</v>
      </c>
      <c r="F26" s="31" t="s">
        <v>346</v>
      </c>
      <c r="G26" s="31" t="s">
        <v>347</v>
      </c>
      <c r="H26" s="33">
        <v>184608</v>
      </c>
      <c r="I26" s="33">
        <v>0</v>
      </c>
      <c r="J26" s="33">
        <v>14769</v>
      </c>
      <c r="K26" s="33">
        <v>199377</v>
      </c>
      <c r="L26" s="7" t="s">
        <v>51</v>
      </c>
      <c r="O26" s="18">
        <f>IF(Table1[[#This Row],[Phân loại]]="Tồn đầu kỳ",Table1[[#This Row],[Tổng giá trị]],0)</f>
        <v>199377</v>
      </c>
      <c r="P26" s="7">
        <f>IF(Table1[[#This Row],[Số còn phải thu ĐK]]&lt;&gt;0,0,IF(Table1[[#This Row],[Phân loại]]="Bán hàng",Table1[[#This Row],[Tổng giá trị]],-Table1[[#This Row],[Tổng giá trị]]))</f>
        <v>0</v>
      </c>
      <c r="Q26" s="18">
        <f t="shared" si="8"/>
        <v>0</v>
      </c>
      <c r="R26" s="7">
        <f>Table1[[#This Row],[Số còn phải thu ĐK]]+Table1[[#This Row],[Giá Trị HD sau CK]]-Table1[[#This Row],[Số tiền đã thu]]</f>
        <v>199377</v>
      </c>
      <c r="S26" s="6">
        <f>IF(Table1[[#This Row],[Ngày hóa đơn]]&lt;&gt;"",Table1[[#This Row],[Ngày hóa đơn]],IF(Table1[[#This Row],[Ngày hạch toán]]&lt;&gt;"",Table1[[#This Row],[Ngày hạch toán]],""))</f>
        <v>45874</v>
      </c>
      <c r="T26" s="7">
        <v>45</v>
      </c>
      <c r="U26" s="6">
        <f>IF(Table1[[#This Row],[Ngày tính CN]]="","",S26+T26)</f>
        <v>45919</v>
      </c>
      <c r="V26" s="18">
        <f ca="1">IF(Table1[[#This Row],[Hạn thanh toán]]="","",IF((U26-NOW())&lt;0,0,(U26-NOW())))</f>
        <v>0</v>
      </c>
      <c r="W26" s="2"/>
      <c r="X26" s="18">
        <f t="shared" ca="1" si="9"/>
        <v>251.49032048611116</v>
      </c>
      <c r="Y26" s="2" t="str">
        <f t="shared" ca="1" si="10"/>
        <v>Nợ quá hạn hơn 120 ngày có khả năng mất thanh toán</v>
      </c>
      <c r="Z26" s="51">
        <f t="shared" si="3"/>
        <v>45874</v>
      </c>
      <c r="AA26" s="52" t="str">
        <f t="shared" si="4"/>
        <v/>
      </c>
      <c r="AB26" s="2"/>
      <c r="AD26" s="2" t="str">
        <f>VLOOKUP($A26,MA_KH!$A:$Q,MA_KH!O$1,0)</f>
        <v>CIRCLEK MIỀN NAM</v>
      </c>
      <c r="AE26" s="2" t="str">
        <f>VLOOKUP($A26,MA_KH!$A:$Q,MA_KH!P$1,0)</f>
        <v>CÔNG TY TNHH VÒNG TRÒN ĐỎ</v>
      </c>
    </row>
    <row r="27" spans="1:31" ht="25.5" hidden="1" customHeight="1" x14ac:dyDescent="0.2">
      <c r="A27" s="31" t="s">
        <v>20827</v>
      </c>
      <c r="B27" s="31" t="s">
        <v>63</v>
      </c>
      <c r="C27" s="32">
        <v>45874</v>
      </c>
      <c r="D27" s="31" t="s">
        <v>348</v>
      </c>
      <c r="E27" s="32">
        <v>45874</v>
      </c>
      <c r="F27" s="31" t="s">
        <v>349</v>
      </c>
      <c r="G27" s="31" t="s">
        <v>350</v>
      </c>
      <c r="H27" s="33">
        <v>184608</v>
      </c>
      <c r="I27" s="33">
        <v>0</v>
      </c>
      <c r="J27" s="33">
        <v>14769</v>
      </c>
      <c r="K27" s="33">
        <v>199377</v>
      </c>
      <c r="L27" s="7" t="s">
        <v>51</v>
      </c>
      <c r="O27" s="18">
        <f>IF(Table1[[#This Row],[Phân loại]]="Tồn đầu kỳ",Table1[[#This Row],[Tổng giá trị]],0)</f>
        <v>199377</v>
      </c>
      <c r="P27" s="7">
        <f>IF(Table1[[#This Row],[Số còn phải thu ĐK]]&lt;&gt;0,0,IF(Table1[[#This Row],[Phân loại]]="Bán hàng",Table1[[#This Row],[Tổng giá trị]],-Table1[[#This Row],[Tổng giá trị]]))</f>
        <v>0</v>
      </c>
      <c r="Q27" s="18">
        <f t="shared" si="8"/>
        <v>0</v>
      </c>
      <c r="R27" s="7">
        <f>Table1[[#This Row],[Số còn phải thu ĐK]]+Table1[[#This Row],[Giá Trị HD sau CK]]-Table1[[#This Row],[Số tiền đã thu]]</f>
        <v>199377</v>
      </c>
      <c r="S27" s="6">
        <f>IF(Table1[[#This Row],[Ngày hóa đơn]]&lt;&gt;"",Table1[[#This Row],[Ngày hóa đơn]],IF(Table1[[#This Row],[Ngày hạch toán]]&lt;&gt;"",Table1[[#This Row],[Ngày hạch toán]],""))</f>
        <v>45874</v>
      </c>
      <c r="T27" s="7">
        <v>45</v>
      </c>
      <c r="U27" s="6">
        <f>IF(Table1[[#This Row],[Ngày tính CN]]="","",S27+T27)</f>
        <v>45919</v>
      </c>
      <c r="V27" s="18">
        <f ca="1">IF(Table1[[#This Row],[Hạn thanh toán]]="","",IF((U27-NOW())&lt;0,0,(U27-NOW())))</f>
        <v>0</v>
      </c>
      <c r="W27" s="2"/>
      <c r="X27" s="18">
        <f t="shared" ca="1" si="9"/>
        <v>251.49032048611116</v>
      </c>
      <c r="Y27" s="2" t="str">
        <f t="shared" ca="1" si="10"/>
        <v>Nợ quá hạn hơn 120 ngày có khả năng mất thanh toán</v>
      </c>
      <c r="Z27" s="51">
        <f t="shared" si="3"/>
        <v>45874</v>
      </c>
      <c r="AA27" s="52" t="str">
        <f t="shared" si="4"/>
        <v/>
      </c>
      <c r="AB27" s="2"/>
      <c r="AD27" s="2" t="str">
        <f>VLOOKUP($A27,MA_KH!$A:$Q,MA_KH!O$1,0)</f>
        <v>CIRCLEK MIỀN NAM</v>
      </c>
      <c r="AE27" s="2" t="str">
        <f>VLOOKUP($A27,MA_KH!$A:$Q,MA_KH!P$1,0)</f>
        <v>CÔNG TY TNHH VÒNG TRÒN ĐỎ</v>
      </c>
    </row>
    <row r="28" spans="1:31" ht="25.5" hidden="1" customHeight="1" x14ac:dyDescent="0.2">
      <c r="A28" s="31" t="s">
        <v>20827</v>
      </c>
      <c r="B28" s="31" t="s">
        <v>63</v>
      </c>
      <c r="C28" s="32">
        <v>45874</v>
      </c>
      <c r="D28" s="31" t="s">
        <v>351</v>
      </c>
      <c r="E28" s="32">
        <v>45874</v>
      </c>
      <c r="F28" s="31" t="s">
        <v>352</v>
      </c>
      <c r="G28" s="31" t="s">
        <v>353</v>
      </c>
      <c r="H28" s="33">
        <v>230760</v>
      </c>
      <c r="I28" s="33">
        <v>0</v>
      </c>
      <c r="J28" s="33">
        <v>18461</v>
      </c>
      <c r="K28" s="33">
        <v>249221</v>
      </c>
      <c r="L28" s="7" t="s">
        <v>51</v>
      </c>
      <c r="O28" s="18">
        <f>IF(Table1[[#This Row],[Phân loại]]="Tồn đầu kỳ",Table1[[#This Row],[Tổng giá trị]],0)</f>
        <v>249221</v>
      </c>
      <c r="P28" s="7">
        <f>IF(Table1[[#This Row],[Số còn phải thu ĐK]]&lt;&gt;0,0,IF(Table1[[#This Row],[Phân loại]]="Bán hàng",Table1[[#This Row],[Tổng giá trị]],-Table1[[#This Row],[Tổng giá trị]]))</f>
        <v>0</v>
      </c>
      <c r="Q28" s="18">
        <f t="shared" si="8"/>
        <v>0</v>
      </c>
      <c r="R28" s="7">
        <f>Table1[[#This Row],[Số còn phải thu ĐK]]+Table1[[#This Row],[Giá Trị HD sau CK]]-Table1[[#This Row],[Số tiền đã thu]]</f>
        <v>249221</v>
      </c>
      <c r="S28" s="6">
        <f>IF(Table1[[#This Row],[Ngày hóa đơn]]&lt;&gt;"",Table1[[#This Row],[Ngày hóa đơn]],IF(Table1[[#This Row],[Ngày hạch toán]]&lt;&gt;"",Table1[[#This Row],[Ngày hạch toán]],""))</f>
        <v>45874</v>
      </c>
      <c r="T28" s="7">
        <v>45</v>
      </c>
      <c r="U28" s="6">
        <f>IF(Table1[[#This Row],[Ngày tính CN]]="","",S28+T28)</f>
        <v>45919</v>
      </c>
      <c r="V28" s="18">
        <f ca="1">IF(Table1[[#This Row],[Hạn thanh toán]]="","",IF((U28-NOW())&lt;0,0,(U28-NOW())))</f>
        <v>0</v>
      </c>
      <c r="W28" s="2"/>
      <c r="X28" s="18">
        <f t="shared" ca="1" si="9"/>
        <v>251.49032048611116</v>
      </c>
      <c r="Y28" s="2" t="str">
        <f t="shared" ca="1" si="10"/>
        <v>Nợ quá hạn hơn 120 ngày có khả năng mất thanh toán</v>
      </c>
      <c r="Z28" s="51">
        <f t="shared" si="3"/>
        <v>45874</v>
      </c>
      <c r="AA28" s="52" t="str">
        <f t="shared" si="4"/>
        <v/>
      </c>
      <c r="AB28" s="2"/>
      <c r="AD28" s="2" t="str">
        <f>VLOOKUP($A28,MA_KH!$A:$Q,MA_KH!O$1,0)</f>
        <v>CIRCLEK MIỀN NAM</v>
      </c>
      <c r="AE28" s="2" t="str">
        <f>VLOOKUP($A28,MA_KH!$A:$Q,MA_KH!P$1,0)</f>
        <v>CÔNG TY TNHH VÒNG TRÒN ĐỎ</v>
      </c>
    </row>
    <row r="29" spans="1:31" ht="25.5" hidden="1" customHeight="1" x14ac:dyDescent="0.2">
      <c r="A29" s="31" t="s">
        <v>20827</v>
      </c>
      <c r="B29" s="31" t="s">
        <v>63</v>
      </c>
      <c r="C29" s="32">
        <v>45874</v>
      </c>
      <c r="D29" s="31" t="s">
        <v>354</v>
      </c>
      <c r="E29" s="32">
        <v>45874</v>
      </c>
      <c r="F29" s="31" t="s">
        <v>355</v>
      </c>
      <c r="G29" s="31" t="s">
        <v>356</v>
      </c>
      <c r="H29" s="33">
        <v>184608</v>
      </c>
      <c r="I29" s="33">
        <v>0</v>
      </c>
      <c r="J29" s="33">
        <v>14769</v>
      </c>
      <c r="K29" s="33">
        <v>199377</v>
      </c>
      <c r="L29" s="7" t="s">
        <v>51</v>
      </c>
      <c r="O29" s="18">
        <f>IF(Table1[[#This Row],[Phân loại]]="Tồn đầu kỳ",Table1[[#This Row],[Tổng giá trị]],0)</f>
        <v>199377</v>
      </c>
      <c r="P29" s="7">
        <f>IF(Table1[[#This Row],[Số còn phải thu ĐK]]&lt;&gt;0,0,IF(Table1[[#This Row],[Phân loại]]="Bán hàng",Table1[[#This Row],[Tổng giá trị]],-Table1[[#This Row],[Tổng giá trị]]))</f>
        <v>0</v>
      </c>
      <c r="Q29" s="18">
        <f t="shared" si="8"/>
        <v>0</v>
      </c>
      <c r="R29" s="7">
        <f>Table1[[#This Row],[Số còn phải thu ĐK]]+Table1[[#This Row],[Giá Trị HD sau CK]]-Table1[[#This Row],[Số tiền đã thu]]</f>
        <v>199377</v>
      </c>
      <c r="S29" s="6">
        <f>IF(Table1[[#This Row],[Ngày hóa đơn]]&lt;&gt;"",Table1[[#This Row],[Ngày hóa đơn]],IF(Table1[[#This Row],[Ngày hạch toán]]&lt;&gt;"",Table1[[#This Row],[Ngày hạch toán]],""))</f>
        <v>45874</v>
      </c>
      <c r="T29" s="7">
        <v>45</v>
      </c>
      <c r="U29" s="6">
        <f>IF(Table1[[#This Row],[Ngày tính CN]]="","",S29+T29)</f>
        <v>45919</v>
      </c>
      <c r="V29" s="18">
        <f ca="1">IF(Table1[[#This Row],[Hạn thanh toán]]="","",IF((U29-NOW())&lt;0,0,(U29-NOW())))</f>
        <v>0</v>
      </c>
      <c r="W29" s="2"/>
      <c r="X29" s="18">
        <f t="shared" ca="1" si="9"/>
        <v>251.49032048611116</v>
      </c>
      <c r="Y29" s="2" t="str">
        <f t="shared" ca="1" si="10"/>
        <v>Nợ quá hạn hơn 120 ngày có khả năng mất thanh toán</v>
      </c>
      <c r="Z29" s="51">
        <f t="shared" si="3"/>
        <v>45874</v>
      </c>
      <c r="AA29" s="52" t="str">
        <f t="shared" si="4"/>
        <v/>
      </c>
      <c r="AB29" s="2"/>
      <c r="AD29" s="2" t="str">
        <f>VLOOKUP($A29,MA_KH!$A:$Q,MA_KH!O$1,0)</f>
        <v>CIRCLEK MIỀN NAM</v>
      </c>
      <c r="AE29" s="2" t="str">
        <f>VLOOKUP($A29,MA_KH!$A:$Q,MA_KH!P$1,0)</f>
        <v>CÔNG TY TNHH VÒNG TRÒN ĐỎ</v>
      </c>
    </row>
    <row r="30" spans="1:31" ht="25.5" hidden="1" customHeight="1" x14ac:dyDescent="0.2">
      <c r="A30" s="31" t="s">
        <v>20827</v>
      </c>
      <c r="B30" s="31" t="s">
        <v>63</v>
      </c>
      <c r="C30" s="32">
        <v>45875</v>
      </c>
      <c r="D30" s="31" t="s">
        <v>357</v>
      </c>
      <c r="E30" s="32">
        <v>45875</v>
      </c>
      <c r="F30" s="31" t="s">
        <v>358</v>
      </c>
      <c r="G30" s="31" t="s">
        <v>359</v>
      </c>
      <c r="H30" s="33">
        <v>230760</v>
      </c>
      <c r="I30" s="33">
        <v>0</v>
      </c>
      <c r="J30" s="33">
        <v>18461</v>
      </c>
      <c r="K30" s="33">
        <v>249221</v>
      </c>
      <c r="L30" s="7" t="s">
        <v>51</v>
      </c>
      <c r="O30" s="18">
        <f>IF(Table1[[#This Row],[Phân loại]]="Tồn đầu kỳ",Table1[[#This Row],[Tổng giá trị]],0)</f>
        <v>249221</v>
      </c>
      <c r="P30" s="7">
        <f>IF(Table1[[#This Row],[Số còn phải thu ĐK]]&lt;&gt;0,0,IF(Table1[[#This Row],[Phân loại]]="Bán hàng",Table1[[#This Row],[Tổng giá trị]],-Table1[[#This Row],[Tổng giá trị]]))</f>
        <v>0</v>
      </c>
      <c r="Q30" s="18">
        <f t="shared" ref="Q30:Q93" si="11">IF(M30&lt;&gt;"",IF(O30&lt;&gt;0,O30,P30),0)</f>
        <v>0</v>
      </c>
      <c r="R30" s="7">
        <f>Table1[[#This Row],[Số còn phải thu ĐK]]+Table1[[#This Row],[Giá Trị HD sau CK]]-Table1[[#This Row],[Số tiền đã thu]]</f>
        <v>249221</v>
      </c>
      <c r="S30" s="6">
        <f>IF(Table1[[#This Row],[Ngày hóa đơn]]&lt;&gt;"",Table1[[#This Row],[Ngày hóa đơn]],IF(Table1[[#This Row],[Ngày hạch toán]]&lt;&gt;"",Table1[[#This Row],[Ngày hạch toán]],""))</f>
        <v>45875</v>
      </c>
      <c r="T30" s="7">
        <v>45</v>
      </c>
      <c r="U30" s="6">
        <f>IF(Table1[[#This Row],[Ngày tính CN]]="","",S30+T30)</f>
        <v>45920</v>
      </c>
      <c r="V30" s="18">
        <f ca="1">IF(Table1[[#This Row],[Hạn thanh toán]]="","",IF((U30-NOW())&lt;0,0,(U30-NOW())))</f>
        <v>0</v>
      </c>
      <c r="W30" s="2"/>
      <c r="X30" s="18">
        <f t="shared" ref="X30:X93" ca="1" si="12">IF(OR(U30="",R30=0),"",IF((U30-NOW())&lt;0,-(U30-NOW()),0))</f>
        <v>250.49032048611116</v>
      </c>
      <c r="Y30" s="2" t="str">
        <f t="shared" ref="Y30:Y93" ca="1" si="13">IF(R30=0,"Đã thanh toán",IF(X30="","",IF(X30&lt;=0,"Chưa đến hạn thanh toán",IF(X30&lt;=30,"Nợ quá hạn 30 ngày",IF(X30&lt;=60,"Nợ quá hạn từ 30 ngày đến 60 ngày",IF(X30&lt;=90,"Nợ quá hạn từ 60 ngày đến 90 ngày",IF(X30&lt;=120,"Nợ quá hạn từ 90 ngày đến 120 ngày","Nợ quá hạn hơn 120 ngày có khả năng mất thanh toán")))))))</f>
        <v>Nợ quá hạn hơn 120 ngày có khả năng mất thanh toán</v>
      </c>
      <c r="Z30" s="51">
        <f t="shared" si="3"/>
        <v>45875</v>
      </c>
      <c r="AA30" s="52" t="str">
        <f t="shared" si="4"/>
        <v/>
      </c>
      <c r="AB30" s="2"/>
      <c r="AD30" s="2" t="str">
        <f>VLOOKUP($A30,MA_KH!$A:$Q,MA_KH!O$1,0)</f>
        <v>CIRCLEK MIỀN NAM</v>
      </c>
      <c r="AE30" s="2" t="str">
        <f>VLOOKUP($A30,MA_KH!$A:$Q,MA_KH!P$1,0)</f>
        <v>CÔNG TY TNHH VÒNG TRÒN ĐỎ</v>
      </c>
    </row>
    <row r="31" spans="1:31" ht="25.5" hidden="1" customHeight="1" x14ac:dyDescent="0.2">
      <c r="A31" s="31" t="s">
        <v>20827</v>
      </c>
      <c r="B31" s="31" t="s">
        <v>63</v>
      </c>
      <c r="C31" s="32">
        <v>45875</v>
      </c>
      <c r="D31" s="31" t="s">
        <v>360</v>
      </c>
      <c r="E31" s="32">
        <v>45875</v>
      </c>
      <c r="F31" s="31" t="s">
        <v>361</v>
      </c>
      <c r="G31" s="31" t="s">
        <v>362</v>
      </c>
      <c r="H31" s="33">
        <v>230760</v>
      </c>
      <c r="I31" s="33">
        <v>0</v>
      </c>
      <c r="J31" s="33">
        <v>18461</v>
      </c>
      <c r="K31" s="33">
        <v>249221</v>
      </c>
      <c r="L31" s="7" t="s">
        <v>51</v>
      </c>
      <c r="O31" s="18">
        <f>IF(Table1[[#This Row],[Phân loại]]="Tồn đầu kỳ",Table1[[#This Row],[Tổng giá trị]],0)</f>
        <v>249221</v>
      </c>
      <c r="P31" s="7">
        <f>IF(Table1[[#This Row],[Số còn phải thu ĐK]]&lt;&gt;0,0,IF(Table1[[#This Row],[Phân loại]]="Bán hàng",Table1[[#This Row],[Tổng giá trị]],-Table1[[#This Row],[Tổng giá trị]]))</f>
        <v>0</v>
      </c>
      <c r="Q31" s="18">
        <f t="shared" si="11"/>
        <v>0</v>
      </c>
      <c r="R31" s="7">
        <f>Table1[[#This Row],[Số còn phải thu ĐK]]+Table1[[#This Row],[Giá Trị HD sau CK]]-Table1[[#This Row],[Số tiền đã thu]]</f>
        <v>249221</v>
      </c>
      <c r="S31" s="6">
        <f>IF(Table1[[#This Row],[Ngày hóa đơn]]&lt;&gt;"",Table1[[#This Row],[Ngày hóa đơn]],IF(Table1[[#This Row],[Ngày hạch toán]]&lt;&gt;"",Table1[[#This Row],[Ngày hạch toán]],""))</f>
        <v>45875</v>
      </c>
      <c r="T31" s="7">
        <v>45</v>
      </c>
      <c r="U31" s="6">
        <f>IF(Table1[[#This Row],[Ngày tính CN]]="","",S31+T31)</f>
        <v>45920</v>
      </c>
      <c r="V31" s="18">
        <f ca="1">IF(Table1[[#This Row],[Hạn thanh toán]]="","",IF((U31-NOW())&lt;0,0,(U31-NOW())))</f>
        <v>0</v>
      </c>
      <c r="W31" s="2"/>
      <c r="X31" s="18">
        <f t="shared" ca="1" si="12"/>
        <v>250.49032048611116</v>
      </c>
      <c r="Y31" s="2" t="str">
        <f t="shared" ca="1" si="13"/>
        <v>Nợ quá hạn hơn 120 ngày có khả năng mất thanh toán</v>
      </c>
      <c r="Z31" s="51">
        <f t="shared" si="3"/>
        <v>45875</v>
      </c>
      <c r="AA31" s="52" t="str">
        <f t="shared" si="4"/>
        <v/>
      </c>
      <c r="AB31" s="2"/>
      <c r="AD31" s="2" t="str">
        <f>VLOOKUP($A31,MA_KH!$A:$Q,MA_KH!O$1,0)</f>
        <v>CIRCLEK MIỀN NAM</v>
      </c>
      <c r="AE31" s="2" t="str">
        <f>VLOOKUP($A31,MA_KH!$A:$Q,MA_KH!P$1,0)</f>
        <v>CÔNG TY TNHH VÒNG TRÒN ĐỎ</v>
      </c>
    </row>
    <row r="32" spans="1:31" ht="25.5" hidden="1" customHeight="1" x14ac:dyDescent="0.2">
      <c r="A32" s="31" t="s">
        <v>20827</v>
      </c>
      <c r="B32" s="31" t="s">
        <v>63</v>
      </c>
      <c r="C32" s="32">
        <v>45875</v>
      </c>
      <c r="D32" s="31" t="s">
        <v>363</v>
      </c>
      <c r="E32" s="32">
        <v>45875</v>
      </c>
      <c r="F32" s="31" t="s">
        <v>364</v>
      </c>
      <c r="G32" s="31" t="s">
        <v>365</v>
      </c>
      <c r="H32" s="33">
        <v>276912</v>
      </c>
      <c r="I32" s="33">
        <v>0</v>
      </c>
      <c r="J32" s="33">
        <v>22153</v>
      </c>
      <c r="K32" s="33">
        <v>299065</v>
      </c>
      <c r="L32" s="7" t="s">
        <v>51</v>
      </c>
      <c r="O32" s="18">
        <f>IF(Table1[[#This Row],[Phân loại]]="Tồn đầu kỳ",Table1[[#This Row],[Tổng giá trị]],0)</f>
        <v>299065</v>
      </c>
      <c r="P32" s="7">
        <f>IF(Table1[[#This Row],[Số còn phải thu ĐK]]&lt;&gt;0,0,IF(Table1[[#This Row],[Phân loại]]="Bán hàng",Table1[[#This Row],[Tổng giá trị]],-Table1[[#This Row],[Tổng giá trị]]))</f>
        <v>0</v>
      </c>
      <c r="Q32" s="18">
        <f t="shared" si="11"/>
        <v>0</v>
      </c>
      <c r="R32" s="7">
        <f>Table1[[#This Row],[Số còn phải thu ĐK]]+Table1[[#This Row],[Giá Trị HD sau CK]]-Table1[[#This Row],[Số tiền đã thu]]</f>
        <v>299065</v>
      </c>
      <c r="S32" s="6">
        <f>IF(Table1[[#This Row],[Ngày hóa đơn]]&lt;&gt;"",Table1[[#This Row],[Ngày hóa đơn]],IF(Table1[[#This Row],[Ngày hạch toán]]&lt;&gt;"",Table1[[#This Row],[Ngày hạch toán]],""))</f>
        <v>45875</v>
      </c>
      <c r="T32" s="7">
        <v>45</v>
      </c>
      <c r="U32" s="6">
        <f>IF(Table1[[#This Row],[Ngày tính CN]]="","",S32+T32)</f>
        <v>45920</v>
      </c>
      <c r="V32" s="18">
        <f ca="1">IF(Table1[[#This Row],[Hạn thanh toán]]="","",IF((U32-NOW())&lt;0,0,(U32-NOW())))</f>
        <v>0</v>
      </c>
      <c r="W32" s="2"/>
      <c r="X32" s="18">
        <f t="shared" ca="1" si="12"/>
        <v>250.49032048611116</v>
      </c>
      <c r="Y32" s="2" t="str">
        <f t="shared" ca="1" si="13"/>
        <v>Nợ quá hạn hơn 120 ngày có khả năng mất thanh toán</v>
      </c>
      <c r="Z32" s="51">
        <f t="shared" si="3"/>
        <v>45875</v>
      </c>
      <c r="AA32" s="52" t="str">
        <f t="shared" si="4"/>
        <v/>
      </c>
      <c r="AB32" s="2"/>
      <c r="AD32" s="2" t="str">
        <f>VLOOKUP($A32,MA_KH!$A:$Q,MA_KH!O$1,0)</f>
        <v>CIRCLEK MIỀN NAM</v>
      </c>
      <c r="AE32" s="2" t="str">
        <f>VLOOKUP($A32,MA_KH!$A:$Q,MA_KH!P$1,0)</f>
        <v>CÔNG TY TNHH VÒNG TRÒN ĐỎ</v>
      </c>
    </row>
    <row r="33" spans="1:31" ht="25.5" hidden="1" customHeight="1" x14ac:dyDescent="0.2">
      <c r="A33" s="31" t="s">
        <v>20827</v>
      </c>
      <c r="B33" s="31" t="s">
        <v>63</v>
      </c>
      <c r="C33" s="32">
        <v>45876</v>
      </c>
      <c r="D33" s="31" t="s">
        <v>366</v>
      </c>
      <c r="E33" s="32">
        <v>45876</v>
      </c>
      <c r="F33" s="31" t="s">
        <v>367</v>
      </c>
      <c r="G33" s="31" t="s">
        <v>368</v>
      </c>
      <c r="H33" s="33">
        <v>184608</v>
      </c>
      <c r="I33" s="33">
        <v>0</v>
      </c>
      <c r="J33" s="33">
        <v>14769</v>
      </c>
      <c r="K33" s="33">
        <v>199377</v>
      </c>
      <c r="L33" s="7" t="s">
        <v>51</v>
      </c>
      <c r="O33" s="18">
        <f>IF(Table1[[#This Row],[Phân loại]]="Tồn đầu kỳ",Table1[[#This Row],[Tổng giá trị]],0)</f>
        <v>199377</v>
      </c>
      <c r="P33" s="7">
        <f>IF(Table1[[#This Row],[Số còn phải thu ĐK]]&lt;&gt;0,0,IF(Table1[[#This Row],[Phân loại]]="Bán hàng",Table1[[#This Row],[Tổng giá trị]],-Table1[[#This Row],[Tổng giá trị]]))</f>
        <v>0</v>
      </c>
      <c r="Q33" s="18">
        <f t="shared" si="11"/>
        <v>0</v>
      </c>
      <c r="R33" s="7">
        <f>Table1[[#This Row],[Số còn phải thu ĐK]]+Table1[[#This Row],[Giá Trị HD sau CK]]-Table1[[#This Row],[Số tiền đã thu]]</f>
        <v>199377</v>
      </c>
      <c r="S33" s="6">
        <f>IF(Table1[[#This Row],[Ngày hóa đơn]]&lt;&gt;"",Table1[[#This Row],[Ngày hóa đơn]],IF(Table1[[#This Row],[Ngày hạch toán]]&lt;&gt;"",Table1[[#This Row],[Ngày hạch toán]],""))</f>
        <v>45876</v>
      </c>
      <c r="T33" s="7">
        <v>45</v>
      </c>
      <c r="U33" s="6">
        <f>IF(Table1[[#This Row],[Ngày tính CN]]="","",S33+T33)</f>
        <v>45921</v>
      </c>
      <c r="V33" s="18">
        <f ca="1">IF(Table1[[#This Row],[Hạn thanh toán]]="","",IF((U33-NOW())&lt;0,0,(U33-NOW())))</f>
        <v>0</v>
      </c>
      <c r="W33" s="2"/>
      <c r="X33" s="18">
        <f t="shared" ca="1" si="12"/>
        <v>249.49032048611116</v>
      </c>
      <c r="Y33" s="2" t="str">
        <f t="shared" ca="1" si="13"/>
        <v>Nợ quá hạn hơn 120 ngày có khả năng mất thanh toán</v>
      </c>
      <c r="Z33" s="51">
        <f t="shared" si="3"/>
        <v>45876</v>
      </c>
      <c r="AA33" s="52" t="str">
        <f t="shared" si="4"/>
        <v/>
      </c>
      <c r="AB33" s="2"/>
      <c r="AD33" s="2" t="str">
        <f>VLOOKUP($A33,MA_KH!$A:$Q,MA_KH!O$1,0)</f>
        <v>CIRCLEK MIỀN NAM</v>
      </c>
      <c r="AE33" s="2" t="str">
        <f>VLOOKUP($A33,MA_KH!$A:$Q,MA_KH!P$1,0)</f>
        <v>CÔNG TY TNHH VÒNG TRÒN ĐỎ</v>
      </c>
    </row>
    <row r="34" spans="1:31" ht="25.5" hidden="1" customHeight="1" x14ac:dyDescent="0.2">
      <c r="A34" s="31" t="s">
        <v>20827</v>
      </c>
      <c r="B34" s="31" t="s">
        <v>63</v>
      </c>
      <c r="C34" s="32">
        <v>45876</v>
      </c>
      <c r="D34" s="31" t="s">
        <v>369</v>
      </c>
      <c r="E34" s="32">
        <v>45876</v>
      </c>
      <c r="F34" s="31" t="s">
        <v>370</v>
      </c>
      <c r="G34" s="31" t="s">
        <v>371</v>
      </c>
      <c r="H34" s="33">
        <v>230760</v>
      </c>
      <c r="I34" s="33">
        <v>0</v>
      </c>
      <c r="J34" s="33">
        <v>18461</v>
      </c>
      <c r="K34" s="33">
        <v>249221</v>
      </c>
      <c r="L34" s="7" t="s">
        <v>51</v>
      </c>
      <c r="O34" s="18">
        <f>IF(Table1[[#This Row],[Phân loại]]="Tồn đầu kỳ",Table1[[#This Row],[Tổng giá trị]],0)</f>
        <v>249221</v>
      </c>
      <c r="P34" s="7">
        <f>IF(Table1[[#This Row],[Số còn phải thu ĐK]]&lt;&gt;0,0,IF(Table1[[#This Row],[Phân loại]]="Bán hàng",Table1[[#This Row],[Tổng giá trị]],-Table1[[#This Row],[Tổng giá trị]]))</f>
        <v>0</v>
      </c>
      <c r="Q34" s="18">
        <f t="shared" si="11"/>
        <v>0</v>
      </c>
      <c r="R34" s="7">
        <f>Table1[[#This Row],[Số còn phải thu ĐK]]+Table1[[#This Row],[Giá Trị HD sau CK]]-Table1[[#This Row],[Số tiền đã thu]]</f>
        <v>249221</v>
      </c>
      <c r="S34" s="6">
        <f>IF(Table1[[#This Row],[Ngày hóa đơn]]&lt;&gt;"",Table1[[#This Row],[Ngày hóa đơn]],IF(Table1[[#This Row],[Ngày hạch toán]]&lt;&gt;"",Table1[[#This Row],[Ngày hạch toán]],""))</f>
        <v>45876</v>
      </c>
      <c r="T34" s="7">
        <v>45</v>
      </c>
      <c r="U34" s="6">
        <f>IF(Table1[[#This Row],[Ngày tính CN]]="","",S34+T34)</f>
        <v>45921</v>
      </c>
      <c r="V34" s="18">
        <f ca="1">IF(Table1[[#This Row],[Hạn thanh toán]]="","",IF((U34-NOW())&lt;0,0,(U34-NOW())))</f>
        <v>0</v>
      </c>
      <c r="W34" s="2"/>
      <c r="X34" s="18">
        <f t="shared" ca="1" si="12"/>
        <v>249.49032048611116</v>
      </c>
      <c r="Y34" s="2" t="str">
        <f t="shared" ca="1" si="13"/>
        <v>Nợ quá hạn hơn 120 ngày có khả năng mất thanh toán</v>
      </c>
      <c r="Z34" s="51">
        <f t="shared" si="3"/>
        <v>45876</v>
      </c>
      <c r="AA34" s="52" t="str">
        <f t="shared" si="4"/>
        <v/>
      </c>
      <c r="AB34" s="2"/>
      <c r="AD34" s="2" t="str">
        <f>VLOOKUP($A34,MA_KH!$A:$Q,MA_KH!O$1,0)</f>
        <v>CIRCLEK MIỀN NAM</v>
      </c>
      <c r="AE34" s="2" t="str">
        <f>VLOOKUP($A34,MA_KH!$A:$Q,MA_KH!P$1,0)</f>
        <v>CÔNG TY TNHH VÒNG TRÒN ĐỎ</v>
      </c>
    </row>
    <row r="35" spans="1:31" ht="25.5" hidden="1" customHeight="1" x14ac:dyDescent="0.2">
      <c r="A35" s="31" t="s">
        <v>20827</v>
      </c>
      <c r="B35" s="31" t="s">
        <v>63</v>
      </c>
      <c r="C35" s="32">
        <v>45876</v>
      </c>
      <c r="D35" s="31" t="s">
        <v>372</v>
      </c>
      <c r="E35" s="32">
        <v>45876</v>
      </c>
      <c r="F35" s="31" t="s">
        <v>373</v>
      </c>
      <c r="G35" s="31" t="s">
        <v>374</v>
      </c>
      <c r="H35" s="33">
        <v>184608</v>
      </c>
      <c r="I35" s="33">
        <v>0</v>
      </c>
      <c r="J35" s="33">
        <v>14769</v>
      </c>
      <c r="K35" s="33">
        <v>199377</v>
      </c>
      <c r="L35" s="7" t="s">
        <v>51</v>
      </c>
      <c r="O35" s="18">
        <f>IF(Table1[[#This Row],[Phân loại]]="Tồn đầu kỳ",Table1[[#This Row],[Tổng giá trị]],0)</f>
        <v>199377</v>
      </c>
      <c r="P35" s="7">
        <f>IF(Table1[[#This Row],[Số còn phải thu ĐK]]&lt;&gt;0,0,IF(Table1[[#This Row],[Phân loại]]="Bán hàng",Table1[[#This Row],[Tổng giá trị]],-Table1[[#This Row],[Tổng giá trị]]))</f>
        <v>0</v>
      </c>
      <c r="Q35" s="18">
        <f t="shared" si="11"/>
        <v>0</v>
      </c>
      <c r="R35" s="7">
        <f>Table1[[#This Row],[Số còn phải thu ĐK]]+Table1[[#This Row],[Giá Trị HD sau CK]]-Table1[[#This Row],[Số tiền đã thu]]</f>
        <v>199377</v>
      </c>
      <c r="S35" s="6">
        <f>IF(Table1[[#This Row],[Ngày hóa đơn]]&lt;&gt;"",Table1[[#This Row],[Ngày hóa đơn]],IF(Table1[[#This Row],[Ngày hạch toán]]&lt;&gt;"",Table1[[#This Row],[Ngày hạch toán]],""))</f>
        <v>45876</v>
      </c>
      <c r="T35" s="7">
        <v>45</v>
      </c>
      <c r="U35" s="6">
        <f>IF(Table1[[#This Row],[Ngày tính CN]]="","",S35+T35)</f>
        <v>45921</v>
      </c>
      <c r="V35" s="18">
        <f ca="1">IF(Table1[[#This Row],[Hạn thanh toán]]="","",IF((U35-NOW())&lt;0,0,(U35-NOW())))</f>
        <v>0</v>
      </c>
      <c r="W35" s="2"/>
      <c r="X35" s="18">
        <f t="shared" ca="1" si="12"/>
        <v>249.49032048611116</v>
      </c>
      <c r="Y35" s="2" t="str">
        <f t="shared" ca="1" si="13"/>
        <v>Nợ quá hạn hơn 120 ngày có khả năng mất thanh toán</v>
      </c>
      <c r="Z35" s="51">
        <f t="shared" si="3"/>
        <v>45876</v>
      </c>
      <c r="AA35" s="52" t="str">
        <f t="shared" si="4"/>
        <v/>
      </c>
      <c r="AB35" s="2"/>
      <c r="AD35" s="2" t="str">
        <f>VLOOKUP($A35,MA_KH!$A:$Q,MA_KH!O$1,0)</f>
        <v>CIRCLEK MIỀN NAM</v>
      </c>
      <c r="AE35" s="2" t="str">
        <f>VLOOKUP($A35,MA_KH!$A:$Q,MA_KH!P$1,0)</f>
        <v>CÔNG TY TNHH VÒNG TRÒN ĐỎ</v>
      </c>
    </row>
    <row r="36" spans="1:31" ht="25.5" hidden="1" customHeight="1" x14ac:dyDescent="0.2">
      <c r="A36" s="31" t="s">
        <v>20827</v>
      </c>
      <c r="B36" s="31" t="s">
        <v>63</v>
      </c>
      <c r="C36" s="32">
        <v>45876</v>
      </c>
      <c r="D36" s="31" t="s">
        <v>375</v>
      </c>
      <c r="E36" s="32">
        <v>45876</v>
      </c>
      <c r="F36" s="31" t="s">
        <v>376</v>
      </c>
      <c r="G36" s="31" t="s">
        <v>377</v>
      </c>
      <c r="H36" s="33">
        <v>230760</v>
      </c>
      <c r="I36" s="33">
        <v>0</v>
      </c>
      <c r="J36" s="33">
        <v>18461</v>
      </c>
      <c r="K36" s="33">
        <v>249221</v>
      </c>
      <c r="L36" s="7" t="s">
        <v>51</v>
      </c>
      <c r="O36" s="18">
        <f>IF(Table1[[#This Row],[Phân loại]]="Tồn đầu kỳ",Table1[[#This Row],[Tổng giá trị]],0)</f>
        <v>249221</v>
      </c>
      <c r="P36" s="7">
        <f>IF(Table1[[#This Row],[Số còn phải thu ĐK]]&lt;&gt;0,0,IF(Table1[[#This Row],[Phân loại]]="Bán hàng",Table1[[#This Row],[Tổng giá trị]],-Table1[[#This Row],[Tổng giá trị]]))</f>
        <v>0</v>
      </c>
      <c r="Q36" s="18">
        <f t="shared" si="11"/>
        <v>0</v>
      </c>
      <c r="R36" s="7">
        <f>Table1[[#This Row],[Số còn phải thu ĐK]]+Table1[[#This Row],[Giá Trị HD sau CK]]-Table1[[#This Row],[Số tiền đã thu]]</f>
        <v>249221</v>
      </c>
      <c r="S36" s="6">
        <f>IF(Table1[[#This Row],[Ngày hóa đơn]]&lt;&gt;"",Table1[[#This Row],[Ngày hóa đơn]],IF(Table1[[#This Row],[Ngày hạch toán]]&lt;&gt;"",Table1[[#This Row],[Ngày hạch toán]],""))</f>
        <v>45876</v>
      </c>
      <c r="T36" s="7">
        <v>45</v>
      </c>
      <c r="U36" s="6">
        <f>IF(Table1[[#This Row],[Ngày tính CN]]="","",S36+T36)</f>
        <v>45921</v>
      </c>
      <c r="V36" s="18">
        <f ca="1">IF(Table1[[#This Row],[Hạn thanh toán]]="","",IF((U36-NOW())&lt;0,0,(U36-NOW())))</f>
        <v>0</v>
      </c>
      <c r="W36" s="2"/>
      <c r="X36" s="18">
        <f t="shared" ca="1" si="12"/>
        <v>249.49032048611116</v>
      </c>
      <c r="Y36" s="2" t="str">
        <f t="shared" ca="1" si="13"/>
        <v>Nợ quá hạn hơn 120 ngày có khả năng mất thanh toán</v>
      </c>
      <c r="Z36" s="51">
        <f t="shared" si="3"/>
        <v>45876</v>
      </c>
      <c r="AA36" s="52" t="str">
        <f t="shared" si="4"/>
        <v/>
      </c>
      <c r="AB36" s="2"/>
      <c r="AD36" s="2" t="str">
        <f>VLOOKUP($A36,MA_KH!$A:$Q,MA_KH!O$1,0)</f>
        <v>CIRCLEK MIỀN NAM</v>
      </c>
      <c r="AE36" s="2" t="str">
        <f>VLOOKUP($A36,MA_KH!$A:$Q,MA_KH!P$1,0)</f>
        <v>CÔNG TY TNHH VÒNG TRÒN ĐỎ</v>
      </c>
    </row>
    <row r="37" spans="1:31" ht="25.5" hidden="1" customHeight="1" x14ac:dyDescent="0.2">
      <c r="A37" s="31" t="s">
        <v>20827</v>
      </c>
      <c r="B37" s="31" t="s">
        <v>63</v>
      </c>
      <c r="C37" s="32">
        <v>45876</v>
      </c>
      <c r="D37" s="31" t="s">
        <v>378</v>
      </c>
      <c r="E37" s="32">
        <v>45876</v>
      </c>
      <c r="F37" s="31" t="s">
        <v>379</v>
      </c>
      <c r="G37" s="31" t="s">
        <v>380</v>
      </c>
      <c r="H37" s="33">
        <v>230760</v>
      </c>
      <c r="I37" s="33">
        <v>0</v>
      </c>
      <c r="J37" s="33">
        <v>18461</v>
      </c>
      <c r="K37" s="33">
        <v>249221</v>
      </c>
      <c r="L37" s="7" t="s">
        <v>51</v>
      </c>
      <c r="O37" s="18">
        <f>IF(Table1[[#This Row],[Phân loại]]="Tồn đầu kỳ",Table1[[#This Row],[Tổng giá trị]],0)</f>
        <v>249221</v>
      </c>
      <c r="P37" s="7">
        <f>IF(Table1[[#This Row],[Số còn phải thu ĐK]]&lt;&gt;0,0,IF(Table1[[#This Row],[Phân loại]]="Bán hàng",Table1[[#This Row],[Tổng giá trị]],-Table1[[#This Row],[Tổng giá trị]]))</f>
        <v>0</v>
      </c>
      <c r="Q37" s="18">
        <f t="shared" si="11"/>
        <v>0</v>
      </c>
      <c r="R37" s="7">
        <f>Table1[[#This Row],[Số còn phải thu ĐK]]+Table1[[#This Row],[Giá Trị HD sau CK]]-Table1[[#This Row],[Số tiền đã thu]]</f>
        <v>249221</v>
      </c>
      <c r="S37" s="6">
        <f>IF(Table1[[#This Row],[Ngày hóa đơn]]&lt;&gt;"",Table1[[#This Row],[Ngày hóa đơn]],IF(Table1[[#This Row],[Ngày hạch toán]]&lt;&gt;"",Table1[[#This Row],[Ngày hạch toán]],""))</f>
        <v>45876</v>
      </c>
      <c r="T37" s="7">
        <v>45</v>
      </c>
      <c r="U37" s="6">
        <f>IF(Table1[[#This Row],[Ngày tính CN]]="","",S37+T37)</f>
        <v>45921</v>
      </c>
      <c r="V37" s="18">
        <f ca="1">IF(Table1[[#This Row],[Hạn thanh toán]]="","",IF((U37-NOW())&lt;0,0,(U37-NOW())))</f>
        <v>0</v>
      </c>
      <c r="W37" s="2"/>
      <c r="X37" s="18">
        <f t="shared" ca="1" si="12"/>
        <v>249.49032048611116</v>
      </c>
      <c r="Y37" s="2" t="str">
        <f t="shared" ca="1" si="13"/>
        <v>Nợ quá hạn hơn 120 ngày có khả năng mất thanh toán</v>
      </c>
      <c r="Z37" s="51">
        <f t="shared" si="3"/>
        <v>45876</v>
      </c>
      <c r="AA37" s="52" t="str">
        <f t="shared" si="4"/>
        <v/>
      </c>
      <c r="AB37" s="2"/>
      <c r="AD37" s="2" t="str">
        <f>VLOOKUP($A37,MA_KH!$A:$Q,MA_KH!O$1,0)</f>
        <v>CIRCLEK MIỀN NAM</v>
      </c>
      <c r="AE37" s="2" t="str">
        <f>VLOOKUP($A37,MA_KH!$A:$Q,MA_KH!P$1,0)</f>
        <v>CÔNG TY TNHH VÒNG TRÒN ĐỎ</v>
      </c>
    </row>
    <row r="38" spans="1:31" ht="25.5" hidden="1" customHeight="1" x14ac:dyDescent="0.2">
      <c r="A38" s="31" t="s">
        <v>20827</v>
      </c>
      <c r="B38" s="31" t="s">
        <v>63</v>
      </c>
      <c r="C38" s="32">
        <v>45876</v>
      </c>
      <c r="D38" s="31" t="s">
        <v>381</v>
      </c>
      <c r="E38" s="32">
        <v>45876</v>
      </c>
      <c r="F38" s="31" t="s">
        <v>382</v>
      </c>
      <c r="G38" s="31" t="s">
        <v>383</v>
      </c>
      <c r="H38" s="33">
        <v>184608</v>
      </c>
      <c r="I38" s="33">
        <v>0</v>
      </c>
      <c r="J38" s="33">
        <v>14769</v>
      </c>
      <c r="K38" s="33">
        <v>199377</v>
      </c>
      <c r="L38" s="7" t="s">
        <v>51</v>
      </c>
      <c r="O38" s="18">
        <f>IF(Table1[[#This Row],[Phân loại]]="Tồn đầu kỳ",Table1[[#This Row],[Tổng giá trị]],0)</f>
        <v>199377</v>
      </c>
      <c r="P38" s="7">
        <f>IF(Table1[[#This Row],[Số còn phải thu ĐK]]&lt;&gt;0,0,IF(Table1[[#This Row],[Phân loại]]="Bán hàng",Table1[[#This Row],[Tổng giá trị]],-Table1[[#This Row],[Tổng giá trị]]))</f>
        <v>0</v>
      </c>
      <c r="Q38" s="18">
        <f t="shared" si="11"/>
        <v>0</v>
      </c>
      <c r="R38" s="7">
        <f>Table1[[#This Row],[Số còn phải thu ĐK]]+Table1[[#This Row],[Giá Trị HD sau CK]]-Table1[[#This Row],[Số tiền đã thu]]</f>
        <v>199377</v>
      </c>
      <c r="S38" s="6">
        <f>IF(Table1[[#This Row],[Ngày hóa đơn]]&lt;&gt;"",Table1[[#This Row],[Ngày hóa đơn]],IF(Table1[[#This Row],[Ngày hạch toán]]&lt;&gt;"",Table1[[#This Row],[Ngày hạch toán]],""))</f>
        <v>45876</v>
      </c>
      <c r="T38" s="7">
        <v>45</v>
      </c>
      <c r="U38" s="6">
        <f>IF(Table1[[#This Row],[Ngày tính CN]]="","",S38+T38)</f>
        <v>45921</v>
      </c>
      <c r="V38" s="18">
        <f ca="1">IF(Table1[[#This Row],[Hạn thanh toán]]="","",IF((U38-NOW())&lt;0,0,(U38-NOW())))</f>
        <v>0</v>
      </c>
      <c r="W38" s="2"/>
      <c r="X38" s="18">
        <f t="shared" ca="1" si="12"/>
        <v>249.49032048611116</v>
      </c>
      <c r="Y38" s="2" t="str">
        <f t="shared" ca="1" si="13"/>
        <v>Nợ quá hạn hơn 120 ngày có khả năng mất thanh toán</v>
      </c>
      <c r="Z38" s="51">
        <f t="shared" si="3"/>
        <v>45876</v>
      </c>
      <c r="AA38" s="52" t="str">
        <f t="shared" si="4"/>
        <v/>
      </c>
      <c r="AB38" s="2"/>
      <c r="AD38" s="2" t="str">
        <f>VLOOKUP($A38,MA_KH!$A:$Q,MA_KH!O$1,0)</f>
        <v>CIRCLEK MIỀN NAM</v>
      </c>
      <c r="AE38" s="2" t="str">
        <f>VLOOKUP($A38,MA_KH!$A:$Q,MA_KH!P$1,0)</f>
        <v>CÔNG TY TNHH VÒNG TRÒN ĐỎ</v>
      </c>
    </row>
    <row r="39" spans="1:31" ht="25.5" hidden="1" customHeight="1" x14ac:dyDescent="0.2">
      <c r="A39" s="31" t="s">
        <v>20827</v>
      </c>
      <c r="B39" s="31" t="s">
        <v>63</v>
      </c>
      <c r="C39" s="32">
        <v>45876</v>
      </c>
      <c r="D39" s="31" t="s">
        <v>384</v>
      </c>
      <c r="E39" s="32">
        <v>45876</v>
      </c>
      <c r="F39" s="31" t="s">
        <v>385</v>
      </c>
      <c r="G39" s="31" t="s">
        <v>386</v>
      </c>
      <c r="H39" s="33">
        <v>346140</v>
      </c>
      <c r="I39" s="33">
        <v>0</v>
      </c>
      <c r="J39" s="33">
        <v>27691</v>
      </c>
      <c r="K39" s="33">
        <v>373831</v>
      </c>
      <c r="L39" s="7" t="s">
        <v>51</v>
      </c>
      <c r="O39" s="18">
        <f>IF(Table1[[#This Row],[Phân loại]]="Tồn đầu kỳ",Table1[[#This Row],[Tổng giá trị]],0)</f>
        <v>373831</v>
      </c>
      <c r="P39" s="7">
        <f>IF(Table1[[#This Row],[Số còn phải thu ĐK]]&lt;&gt;0,0,IF(Table1[[#This Row],[Phân loại]]="Bán hàng",Table1[[#This Row],[Tổng giá trị]],-Table1[[#This Row],[Tổng giá trị]]))</f>
        <v>0</v>
      </c>
      <c r="Q39" s="18">
        <f t="shared" si="11"/>
        <v>0</v>
      </c>
      <c r="R39" s="7">
        <f>Table1[[#This Row],[Số còn phải thu ĐK]]+Table1[[#This Row],[Giá Trị HD sau CK]]-Table1[[#This Row],[Số tiền đã thu]]</f>
        <v>373831</v>
      </c>
      <c r="S39" s="6">
        <f>IF(Table1[[#This Row],[Ngày hóa đơn]]&lt;&gt;"",Table1[[#This Row],[Ngày hóa đơn]],IF(Table1[[#This Row],[Ngày hạch toán]]&lt;&gt;"",Table1[[#This Row],[Ngày hạch toán]],""))</f>
        <v>45876</v>
      </c>
      <c r="T39" s="7">
        <v>45</v>
      </c>
      <c r="U39" s="6">
        <f>IF(Table1[[#This Row],[Ngày tính CN]]="","",S39+T39)</f>
        <v>45921</v>
      </c>
      <c r="V39" s="18">
        <f ca="1">IF(Table1[[#This Row],[Hạn thanh toán]]="","",IF((U39-NOW())&lt;0,0,(U39-NOW())))</f>
        <v>0</v>
      </c>
      <c r="W39" s="2"/>
      <c r="X39" s="18">
        <f t="shared" ca="1" si="12"/>
        <v>249.49032048611116</v>
      </c>
      <c r="Y39" s="2" t="str">
        <f t="shared" ca="1" si="13"/>
        <v>Nợ quá hạn hơn 120 ngày có khả năng mất thanh toán</v>
      </c>
      <c r="Z39" s="51">
        <f t="shared" si="3"/>
        <v>45876</v>
      </c>
      <c r="AA39" s="52" t="str">
        <f t="shared" si="4"/>
        <v/>
      </c>
      <c r="AB39" s="2"/>
      <c r="AD39" s="2" t="str">
        <f>VLOOKUP($A39,MA_KH!$A:$Q,MA_KH!O$1,0)</f>
        <v>CIRCLEK MIỀN NAM</v>
      </c>
      <c r="AE39" s="2" t="str">
        <f>VLOOKUP($A39,MA_KH!$A:$Q,MA_KH!P$1,0)</f>
        <v>CÔNG TY TNHH VÒNG TRÒN ĐỎ</v>
      </c>
    </row>
    <row r="40" spans="1:31" ht="25.5" hidden="1" customHeight="1" x14ac:dyDescent="0.2">
      <c r="A40" s="31" t="s">
        <v>20827</v>
      </c>
      <c r="B40" s="31" t="s">
        <v>63</v>
      </c>
      <c r="C40" s="32">
        <v>45876</v>
      </c>
      <c r="D40" s="31" t="s">
        <v>387</v>
      </c>
      <c r="E40" s="32">
        <v>45876</v>
      </c>
      <c r="F40" s="31" t="s">
        <v>388</v>
      </c>
      <c r="G40" s="31" t="s">
        <v>389</v>
      </c>
      <c r="H40" s="33">
        <v>184608</v>
      </c>
      <c r="I40" s="33">
        <v>0</v>
      </c>
      <c r="J40" s="33">
        <v>14769</v>
      </c>
      <c r="K40" s="33">
        <v>199377</v>
      </c>
      <c r="L40" s="7" t="s">
        <v>51</v>
      </c>
      <c r="O40" s="18">
        <f>IF(Table1[[#This Row],[Phân loại]]="Tồn đầu kỳ",Table1[[#This Row],[Tổng giá trị]],0)</f>
        <v>199377</v>
      </c>
      <c r="P40" s="7">
        <f>IF(Table1[[#This Row],[Số còn phải thu ĐK]]&lt;&gt;0,0,IF(Table1[[#This Row],[Phân loại]]="Bán hàng",Table1[[#This Row],[Tổng giá trị]],-Table1[[#This Row],[Tổng giá trị]]))</f>
        <v>0</v>
      </c>
      <c r="Q40" s="18">
        <f t="shared" si="11"/>
        <v>0</v>
      </c>
      <c r="R40" s="7">
        <f>Table1[[#This Row],[Số còn phải thu ĐK]]+Table1[[#This Row],[Giá Trị HD sau CK]]-Table1[[#This Row],[Số tiền đã thu]]</f>
        <v>199377</v>
      </c>
      <c r="S40" s="6">
        <f>IF(Table1[[#This Row],[Ngày hóa đơn]]&lt;&gt;"",Table1[[#This Row],[Ngày hóa đơn]],IF(Table1[[#This Row],[Ngày hạch toán]]&lt;&gt;"",Table1[[#This Row],[Ngày hạch toán]],""))</f>
        <v>45876</v>
      </c>
      <c r="T40" s="7">
        <v>45</v>
      </c>
      <c r="U40" s="6">
        <f>IF(Table1[[#This Row],[Ngày tính CN]]="","",S40+T40)</f>
        <v>45921</v>
      </c>
      <c r="V40" s="18">
        <f ca="1">IF(Table1[[#This Row],[Hạn thanh toán]]="","",IF((U40-NOW())&lt;0,0,(U40-NOW())))</f>
        <v>0</v>
      </c>
      <c r="W40" s="2"/>
      <c r="X40" s="18">
        <f t="shared" ca="1" si="12"/>
        <v>249.49032048611116</v>
      </c>
      <c r="Y40" s="2" t="str">
        <f t="shared" ca="1" si="13"/>
        <v>Nợ quá hạn hơn 120 ngày có khả năng mất thanh toán</v>
      </c>
      <c r="Z40" s="51">
        <f t="shared" si="3"/>
        <v>45876</v>
      </c>
      <c r="AA40" s="52" t="str">
        <f t="shared" si="4"/>
        <v/>
      </c>
      <c r="AB40" s="2"/>
      <c r="AD40" s="2" t="str">
        <f>VLOOKUP($A40,MA_KH!$A:$Q,MA_KH!O$1,0)</f>
        <v>CIRCLEK MIỀN NAM</v>
      </c>
      <c r="AE40" s="2" t="str">
        <f>VLOOKUP($A40,MA_KH!$A:$Q,MA_KH!P$1,0)</f>
        <v>CÔNG TY TNHH VÒNG TRÒN ĐỎ</v>
      </c>
    </row>
    <row r="41" spans="1:31" ht="25.5" hidden="1" customHeight="1" x14ac:dyDescent="0.2">
      <c r="A41" s="31" t="s">
        <v>20827</v>
      </c>
      <c r="B41" s="31" t="s">
        <v>63</v>
      </c>
      <c r="C41" s="32">
        <v>45876</v>
      </c>
      <c r="D41" s="31" t="s">
        <v>390</v>
      </c>
      <c r="E41" s="32">
        <v>45876</v>
      </c>
      <c r="F41" s="31" t="s">
        <v>391</v>
      </c>
      <c r="G41" s="31" t="s">
        <v>392</v>
      </c>
      <c r="H41" s="33">
        <v>184608</v>
      </c>
      <c r="I41" s="33">
        <v>0</v>
      </c>
      <c r="J41" s="33">
        <v>14769</v>
      </c>
      <c r="K41" s="33">
        <v>199377</v>
      </c>
      <c r="L41" s="7" t="s">
        <v>51</v>
      </c>
      <c r="O41" s="18">
        <f>IF(Table1[[#This Row],[Phân loại]]="Tồn đầu kỳ",Table1[[#This Row],[Tổng giá trị]],0)</f>
        <v>199377</v>
      </c>
      <c r="P41" s="7">
        <f>IF(Table1[[#This Row],[Số còn phải thu ĐK]]&lt;&gt;0,0,IF(Table1[[#This Row],[Phân loại]]="Bán hàng",Table1[[#This Row],[Tổng giá trị]],-Table1[[#This Row],[Tổng giá trị]]))</f>
        <v>0</v>
      </c>
      <c r="Q41" s="18">
        <f t="shared" si="11"/>
        <v>0</v>
      </c>
      <c r="R41" s="7">
        <f>Table1[[#This Row],[Số còn phải thu ĐK]]+Table1[[#This Row],[Giá Trị HD sau CK]]-Table1[[#This Row],[Số tiền đã thu]]</f>
        <v>199377</v>
      </c>
      <c r="S41" s="6">
        <f>IF(Table1[[#This Row],[Ngày hóa đơn]]&lt;&gt;"",Table1[[#This Row],[Ngày hóa đơn]],IF(Table1[[#This Row],[Ngày hạch toán]]&lt;&gt;"",Table1[[#This Row],[Ngày hạch toán]],""))</f>
        <v>45876</v>
      </c>
      <c r="T41" s="7">
        <v>45</v>
      </c>
      <c r="U41" s="6">
        <f>IF(Table1[[#This Row],[Ngày tính CN]]="","",S41+T41)</f>
        <v>45921</v>
      </c>
      <c r="V41" s="18">
        <f ca="1">IF(Table1[[#This Row],[Hạn thanh toán]]="","",IF((U41-NOW())&lt;0,0,(U41-NOW())))</f>
        <v>0</v>
      </c>
      <c r="W41" s="2"/>
      <c r="X41" s="18">
        <f t="shared" ca="1" si="12"/>
        <v>249.49032048611116</v>
      </c>
      <c r="Y41" s="2" t="str">
        <f t="shared" ca="1" si="13"/>
        <v>Nợ quá hạn hơn 120 ngày có khả năng mất thanh toán</v>
      </c>
      <c r="Z41" s="51">
        <f t="shared" si="3"/>
        <v>45876</v>
      </c>
      <c r="AA41" s="52" t="str">
        <f t="shared" si="4"/>
        <v/>
      </c>
      <c r="AB41" s="2"/>
      <c r="AD41" s="2" t="str">
        <f>VLOOKUP($A41,MA_KH!$A:$Q,MA_KH!O$1,0)</f>
        <v>CIRCLEK MIỀN NAM</v>
      </c>
      <c r="AE41" s="2" t="str">
        <f>VLOOKUP($A41,MA_KH!$A:$Q,MA_KH!P$1,0)</f>
        <v>CÔNG TY TNHH VÒNG TRÒN ĐỎ</v>
      </c>
    </row>
    <row r="42" spans="1:31" ht="25.5" hidden="1" customHeight="1" x14ac:dyDescent="0.2">
      <c r="A42" s="31" t="s">
        <v>20827</v>
      </c>
      <c r="B42" s="31" t="s">
        <v>63</v>
      </c>
      <c r="C42" s="32">
        <v>45876</v>
      </c>
      <c r="D42" s="31" t="s">
        <v>393</v>
      </c>
      <c r="E42" s="32">
        <v>45876</v>
      </c>
      <c r="F42" s="31" t="s">
        <v>394</v>
      </c>
      <c r="G42" s="31" t="s">
        <v>395</v>
      </c>
      <c r="H42" s="33">
        <v>184608</v>
      </c>
      <c r="I42" s="33">
        <v>0</v>
      </c>
      <c r="J42" s="33">
        <v>14769</v>
      </c>
      <c r="K42" s="33">
        <v>199377</v>
      </c>
      <c r="L42" s="7" t="s">
        <v>51</v>
      </c>
      <c r="O42" s="18">
        <f>IF(Table1[[#This Row],[Phân loại]]="Tồn đầu kỳ",Table1[[#This Row],[Tổng giá trị]],0)</f>
        <v>199377</v>
      </c>
      <c r="P42" s="7">
        <f>IF(Table1[[#This Row],[Số còn phải thu ĐK]]&lt;&gt;0,0,IF(Table1[[#This Row],[Phân loại]]="Bán hàng",Table1[[#This Row],[Tổng giá trị]],-Table1[[#This Row],[Tổng giá trị]]))</f>
        <v>0</v>
      </c>
      <c r="Q42" s="18">
        <f t="shared" si="11"/>
        <v>0</v>
      </c>
      <c r="R42" s="7">
        <f>Table1[[#This Row],[Số còn phải thu ĐK]]+Table1[[#This Row],[Giá Trị HD sau CK]]-Table1[[#This Row],[Số tiền đã thu]]</f>
        <v>199377</v>
      </c>
      <c r="S42" s="6">
        <f>IF(Table1[[#This Row],[Ngày hóa đơn]]&lt;&gt;"",Table1[[#This Row],[Ngày hóa đơn]],IF(Table1[[#This Row],[Ngày hạch toán]]&lt;&gt;"",Table1[[#This Row],[Ngày hạch toán]],""))</f>
        <v>45876</v>
      </c>
      <c r="T42" s="7">
        <v>45</v>
      </c>
      <c r="U42" s="6">
        <f>IF(Table1[[#This Row],[Ngày tính CN]]="","",S42+T42)</f>
        <v>45921</v>
      </c>
      <c r="V42" s="18">
        <f ca="1">IF(Table1[[#This Row],[Hạn thanh toán]]="","",IF((U42-NOW())&lt;0,0,(U42-NOW())))</f>
        <v>0</v>
      </c>
      <c r="W42" s="2"/>
      <c r="X42" s="18">
        <f t="shared" ca="1" si="12"/>
        <v>249.49032048611116</v>
      </c>
      <c r="Y42" s="2" t="str">
        <f t="shared" ca="1" si="13"/>
        <v>Nợ quá hạn hơn 120 ngày có khả năng mất thanh toán</v>
      </c>
      <c r="Z42" s="51">
        <f t="shared" si="3"/>
        <v>45876</v>
      </c>
      <c r="AA42" s="52" t="str">
        <f t="shared" si="4"/>
        <v/>
      </c>
      <c r="AB42" s="2"/>
      <c r="AD42" s="2" t="str">
        <f>VLOOKUP($A42,MA_KH!$A:$Q,MA_KH!O$1,0)</f>
        <v>CIRCLEK MIỀN NAM</v>
      </c>
      <c r="AE42" s="2" t="str">
        <f>VLOOKUP($A42,MA_KH!$A:$Q,MA_KH!P$1,0)</f>
        <v>CÔNG TY TNHH VÒNG TRÒN ĐỎ</v>
      </c>
    </row>
    <row r="43" spans="1:31" ht="25.5" hidden="1" customHeight="1" x14ac:dyDescent="0.2">
      <c r="A43" s="31" t="s">
        <v>20827</v>
      </c>
      <c r="B43" s="31" t="s">
        <v>63</v>
      </c>
      <c r="C43" s="32">
        <v>45876</v>
      </c>
      <c r="D43" s="31" t="s">
        <v>396</v>
      </c>
      <c r="E43" s="32">
        <v>45876</v>
      </c>
      <c r="F43" s="31" t="s">
        <v>397</v>
      </c>
      <c r="G43" s="31" t="s">
        <v>398</v>
      </c>
      <c r="H43" s="33">
        <v>230760</v>
      </c>
      <c r="I43" s="33">
        <v>0</v>
      </c>
      <c r="J43" s="33">
        <v>18461</v>
      </c>
      <c r="K43" s="33">
        <v>249221</v>
      </c>
      <c r="L43" s="7" t="s">
        <v>51</v>
      </c>
      <c r="O43" s="18">
        <f>IF(Table1[[#This Row],[Phân loại]]="Tồn đầu kỳ",Table1[[#This Row],[Tổng giá trị]],0)</f>
        <v>249221</v>
      </c>
      <c r="P43" s="7">
        <f>IF(Table1[[#This Row],[Số còn phải thu ĐK]]&lt;&gt;0,0,IF(Table1[[#This Row],[Phân loại]]="Bán hàng",Table1[[#This Row],[Tổng giá trị]],-Table1[[#This Row],[Tổng giá trị]]))</f>
        <v>0</v>
      </c>
      <c r="Q43" s="18">
        <f t="shared" si="11"/>
        <v>0</v>
      </c>
      <c r="R43" s="7">
        <f>Table1[[#This Row],[Số còn phải thu ĐK]]+Table1[[#This Row],[Giá Trị HD sau CK]]-Table1[[#This Row],[Số tiền đã thu]]</f>
        <v>249221</v>
      </c>
      <c r="S43" s="6">
        <f>IF(Table1[[#This Row],[Ngày hóa đơn]]&lt;&gt;"",Table1[[#This Row],[Ngày hóa đơn]],IF(Table1[[#This Row],[Ngày hạch toán]]&lt;&gt;"",Table1[[#This Row],[Ngày hạch toán]],""))</f>
        <v>45876</v>
      </c>
      <c r="T43" s="7">
        <v>45</v>
      </c>
      <c r="U43" s="6">
        <f>IF(Table1[[#This Row],[Ngày tính CN]]="","",S43+T43)</f>
        <v>45921</v>
      </c>
      <c r="V43" s="18">
        <f ca="1">IF(Table1[[#This Row],[Hạn thanh toán]]="","",IF((U43-NOW())&lt;0,0,(U43-NOW())))</f>
        <v>0</v>
      </c>
      <c r="W43" s="2"/>
      <c r="X43" s="18">
        <f t="shared" ca="1" si="12"/>
        <v>249.49032048611116</v>
      </c>
      <c r="Y43" s="2" t="str">
        <f t="shared" ca="1" si="13"/>
        <v>Nợ quá hạn hơn 120 ngày có khả năng mất thanh toán</v>
      </c>
      <c r="Z43" s="51">
        <f t="shared" si="3"/>
        <v>45876</v>
      </c>
      <c r="AA43" s="52" t="str">
        <f t="shared" si="4"/>
        <v/>
      </c>
      <c r="AB43" s="2"/>
      <c r="AD43" s="2" t="str">
        <f>VLOOKUP($A43,MA_KH!$A:$Q,MA_KH!O$1,0)</f>
        <v>CIRCLEK MIỀN NAM</v>
      </c>
      <c r="AE43" s="2" t="str">
        <f>VLOOKUP($A43,MA_KH!$A:$Q,MA_KH!P$1,0)</f>
        <v>CÔNG TY TNHH VÒNG TRÒN ĐỎ</v>
      </c>
    </row>
    <row r="44" spans="1:31" ht="25.5" hidden="1" customHeight="1" x14ac:dyDescent="0.2">
      <c r="A44" s="31" t="s">
        <v>20827</v>
      </c>
      <c r="B44" s="31" t="s">
        <v>63</v>
      </c>
      <c r="C44" s="32">
        <v>45876</v>
      </c>
      <c r="D44" s="31" t="s">
        <v>399</v>
      </c>
      <c r="E44" s="32">
        <v>45876</v>
      </c>
      <c r="F44" s="31" t="s">
        <v>400</v>
      </c>
      <c r="G44" s="31" t="s">
        <v>401</v>
      </c>
      <c r="H44" s="33">
        <v>184608</v>
      </c>
      <c r="I44" s="33">
        <v>0</v>
      </c>
      <c r="J44" s="33">
        <v>14769</v>
      </c>
      <c r="K44" s="33">
        <v>199377</v>
      </c>
      <c r="L44" s="7" t="s">
        <v>51</v>
      </c>
      <c r="O44" s="18">
        <f>IF(Table1[[#This Row],[Phân loại]]="Tồn đầu kỳ",Table1[[#This Row],[Tổng giá trị]],0)</f>
        <v>199377</v>
      </c>
      <c r="P44" s="7">
        <f>IF(Table1[[#This Row],[Số còn phải thu ĐK]]&lt;&gt;0,0,IF(Table1[[#This Row],[Phân loại]]="Bán hàng",Table1[[#This Row],[Tổng giá trị]],-Table1[[#This Row],[Tổng giá trị]]))</f>
        <v>0</v>
      </c>
      <c r="Q44" s="18">
        <f t="shared" si="11"/>
        <v>0</v>
      </c>
      <c r="R44" s="7">
        <f>Table1[[#This Row],[Số còn phải thu ĐK]]+Table1[[#This Row],[Giá Trị HD sau CK]]-Table1[[#This Row],[Số tiền đã thu]]</f>
        <v>199377</v>
      </c>
      <c r="S44" s="6">
        <f>IF(Table1[[#This Row],[Ngày hóa đơn]]&lt;&gt;"",Table1[[#This Row],[Ngày hóa đơn]],IF(Table1[[#This Row],[Ngày hạch toán]]&lt;&gt;"",Table1[[#This Row],[Ngày hạch toán]],""))</f>
        <v>45876</v>
      </c>
      <c r="T44" s="7">
        <v>45</v>
      </c>
      <c r="U44" s="6">
        <f>IF(Table1[[#This Row],[Ngày tính CN]]="","",S44+T44)</f>
        <v>45921</v>
      </c>
      <c r="V44" s="18">
        <f ca="1">IF(Table1[[#This Row],[Hạn thanh toán]]="","",IF((U44-NOW())&lt;0,0,(U44-NOW())))</f>
        <v>0</v>
      </c>
      <c r="W44" s="2"/>
      <c r="X44" s="18">
        <f t="shared" ca="1" si="12"/>
        <v>249.49032048611116</v>
      </c>
      <c r="Y44" s="2" t="str">
        <f t="shared" ca="1" si="13"/>
        <v>Nợ quá hạn hơn 120 ngày có khả năng mất thanh toán</v>
      </c>
      <c r="Z44" s="51">
        <f t="shared" si="3"/>
        <v>45876</v>
      </c>
      <c r="AA44" s="52" t="str">
        <f t="shared" si="4"/>
        <v/>
      </c>
      <c r="AB44" s="2"/>
      <c r="AD44" s="2" t="str">
        <f>VLOOKUP($A44,MA_KH!$A:$Q,MA_KH!O$1,0)</f>
        <v>CIRCLEK MIỀN NAM</v>
      </c>
      <c r="AE44" s="2" t="str">
        <f>VLOOKUP($A44,MA_KH!$A:$Q,MA_KH!P$1,0)</f>
        <v>CÔNG TY TNHH VÒNG TRÒN ĐỎ</v>
      </c>
    </row>
    <row r="45" spans="1:31" ht="12.75" hidden="1" x14ac:dyDescent="0.2">
      <c r="A45" s="31" t="s">
        <v>20827</v>
      </c>
      <c r="B45" s="31" t="s">
        <v>63</v>
      </c>
      <c r="C45" s="32">
        <v>45876</v>
      </c>
      <c r="D45" s="31" t="s">
        <v>402</v>
      </c>
      <c r="E45" s="32">
        <v>45876</v>
      </c>
      <c r="F45" s="31" t="s">
        <v>403</v>
      </c>
      <c r="G45" s="31" t="s">
        <v>404</v>
      </c>
      <c r="H45" s="33">
        <v>230760</v>
      </c>
      <c r="I45" s="33">
        <v>0</v>
      </c>
      <c r="J45" s="33">
        <v>18461</v>
      </c>
      <c r="K45" s="33">
        <v>249221</v>
      </c>
      <c r="L45" s="7" t="s">
        <v>51</v>
      </c>
      <c r="O45" s="18">
        <f>IF(Table1[[#This Row],[Phân loại]]="Tồn đầu kỳ",Table1[[#This Row],[Tổng giá trị]],0)</f>
        <v>249221</v>
      </c>
      <c r="P45" s="7">
        <f>IF(Table1[[#This Row],[Số còn phải thu ĐK]]&lt;&gt;0,0,IF(Table1[[#This Row],[Phân loại]]="Bán hàng",Table1[[#This Row],[Tổng giá trị]],-Table1[[#This Row],[Tổng giá trị]]))</f>
        <v>0</v>
      </c>
      <c r="Q45" s="18">
        <f t="shared" si="11"/>
        <v>0</v>
      </c>
      <c r="R45" s="7">
        <f>Table1[[#This Row],[Số còn phải thu ĐK]]+Table1[[#This Row],[Giá Trị HD sau CK]]-Table1[[#This Row],[Số tiền đã thu]]</f>
        <v>249221</v>
      </c>
      <c r="S45" s="6">
        <f>IF(Table1[[#This Row],[Ngày hóa đơn]]&lt;&gt;"",Table1[[#This Row],[Ngày hóa đơn]],IF(Table1[[#This Row],[Ngày hạch toán]]&lt;&gt;"",Table1[[#This Row],[Ngày hạch toán]],""))</f>
        <v>45876</v>
      </c>
      <c r="T45" s="7">
        <v>45</v>
      </c>
      <c r="U45" s="6">
        <f>IF(Table1[[#This Row],[Ngày tính CN]]="","",S45+T45)</f>
        <v>45921</v>
      </c>
      <c r="V45" s="18">
        <f ca="1">IF(Table1[[#This Row],[Hạn thanh toán]]="","",IF((U45-NOW())&lt;0,0,(U45-NOW())))</f>
        <v>0</v>
      </c>
      <c r="W45" s="2"/>
      <c r="X45" s="18">
        <f t="shared" ca="1" si="12"/>
        <v>249.49032048611116</v>
      </c>
      <c r="Y45" s="2" t="str">
        <f t="shared" ca="1" si="13"/>
        <v>Nợ quá hạn hơn 120 ngày có khả năng mất thanh toán</v>
      </c>
      <c r="Z45" s="51">
        <f t="shared" si="3"/>
        <v>45876</v>
      </c>
      <c r="AA45" s="52" t="str">
        <f t="shared" si="4"/>
        <v/>
      </c>
      <c r="AB45" s="2"/>
      <c r="AD45" s="2" t="str">
        <f>VLOOKUP($A45,MA_KH!$A:$Q,MA_KH!O$1,0)</f>
        <v>CIRCLEK MIỀN NAM</v>
      </c>
      <c r="AE45" s="2" t="str">
        <f>VLOOKUP($A45,MA_KH!$A:$Q,MA_KH!P$1,0)</f>
        <v>CÔNG TY TNHH VÒNG TRÒN ĐỎ</v>
      </c>
    </row>
    <row r="46" spans="1:31" ht="12.75" hidden="1" x14ac:dyDescent="0.2">
      <c r="A46" s="31" t="s">
        <v>20827</v>
      </c>
      <c r="B46" s="31" t="s">
        <v>63</v>
      </c>
      <c r="C46" s="32">
        <v>45876</v>
      </c>
      <c r="D46" s="31" t="s">
        <v>405</v>
      </c>
      <c r="E46" s="32">
        <v>45876</v>
      </c>
      <c r="F46" s="31" t="s">
        <v>406</v>
      </c>
      <c r="G46" s="31" t="s">
        <v>407</v>
      </c>
      <c r="H46" s="33">
        <v>230760</v>
      </c>
      <c r="I46" s="33">
        <v>0</v>
      </c>
      <c r="J46" s="33">
        <v>18461</v>
      </c>
      <c r="K46" s="33">
        <v>249221</v>
      </c>
      <c r="L46" s="7" t="s">
        <v>51</v>
      </c>
      <c r="O46" s="18">
        <f>IF(Table1[[#This Row],[Phân loại]]="Tồn đầu kỳ",Table1[[#This Row],[Tổng giá trị]],0)</f>
        <v>249221</v>
      </c>
      <c r="P46" s="7">
        <f>IF(Table1[[#This Row],[Số còn phải thu ĐK]]&lt;&gt;0,0,IF(Table1[[#This Row],[Phân loại]]="Bán hàng",Table1[[#This Row],[Tổng giá trị]],-Table1[[#This Row],[Tổng giá trị]]))</f>
        <v>0</v>
      </c>
      <c r="Q46" s="18">
        <f t="shared" si="11"/>
        <v>0</v>
      </c>
      <c r="R46" s="7">
        <f>Table1[[#This Row],[Số còn phải thu ĐK]]+Table1[[#This Row],[Giá Trị HD sau CK]]-Table1[[#This Row],[Số tiền đã thu]]</f>
        <v>249221</v>
      </c>
      <c r="S46" s="6">
        <f>IF(Table1[[#This Row],[Ngày hóa đơn]]&lt;&gt;"",Table1[[#This Row],[Ngày hóa đơn]],IF(Table1[[#This Row],[Ngày hạch toán]]&lt;&gt;"",Table1[[#This Row],[Ngày hạch toán]],""))</f>
        <v>45876</v>
      </c>
      <c r="T46" s="7">
        <v>45</v>
      </c>
      <c r="U46" s="6">
        <f>IF(Table1[[#This Row],[Ngày tính CN]]="","",S46+T46)</f>
        <v>45921</v>
      </c>
      <c r="V46" s="18">
        <f ca="1">IF(Table1[[#This Row],[Hạn thanh toán]]="","",IF((U46-NOW())&lt;0,0,(U46-NOW())))</f>
        <v>0</v>
      </c>
      <c r="W46" s="2"/>
      <c r="X46" s="18">
        <f t="shared" ca="1" si="12"/>
        <v>249.49032048611116</v>
      </c>
      <c r="Y46" s="2" t="str">
        <f t="shared" ca="1" si="13"/>
        <v>Nợ quá hạn hơn 120 ngày có khả năng mất thanh toán</v>
      </c>
      <c r="Z46" s="51">
        <f t="shared" si="3"/>
        <v>45876</v>
      </c>
      <c r="AA46" s="52" t="str">
        <f t="shared" si="4"/>
        <v/>
      </c>
      <c r="AB46" s="2"/>
      <c r="AD46" s="2" t="str">
        <f>VLOOKUP($A46,MA_KH!$A:$Q,MA_KH!O$1,0)</f>
        <v>CIRCLEK MIỀN NAM</v>
      </c>
      <c r="AE46" s="2" t="str">
        <f>VLOOKUP($A46,MA_KH!$A:$Q,MA_KH!P$1,0)</f>
        <v>CÔNG TY TNHH VÒNG TRÒN ĐỎ</v>
      </c>
    </row>
    <row r="47" spans="1:31" ht="12.75" hidden="1" x14ac:dyDescent="0.2">
      <c r="A47" s="31" t="s">
        <v>20827</v>
      </c>
      <c r="B47" s="31" t="s">
        <v>63</v>
      </c>
      <c r="C47" s="32">
        <v>45876</v>
      </c>
      <c r="D47" s="31" t="s">
        <v>408</v>
      </c>
      <c r="E47" s="32">
        <v>45876</v>
      </c>
      <c r="F47" s="31" t="s">
        <v>409</v>
      </c>
      <c r="G47" s="31" t="s">
        <v>410</v>
      </c>
      <c r="H47" s="33">
        <v>230760</v>
      </c>
      <c r="I47" s="33">
        <v>0</v>
      </c>
      <c r="J47" s="33">
        <v>18461</v>
      </c>
      <c r="K47" s="33">
        <v>249221</v>
      </c>
      <c r="L47" s="7" t="s">
        <v>51</v>
      </c>
      <c r="O47" s="18">
        <f>IF(Table1[[#This Row],[Phân loại]]="Tồn đầu kỳ",Table1[[#This Row],[Tổng giá trị]],0)</f>
        <v>249221</v>
      </c>
      <c r="P47" s="7">
        <f>IF(Table1[[#This Row],[Số còn phải thu ĐK]]&lt;&gt;0,0,IF(Table1[[#This Row],[Phân loại]]="Bán hàng",Table1[[#This Row],[Tổng giá trị]],-Table1[[#This Row],[Tổng giá trị]]))</f>
        <v>0</v>
      </c>
      <c r="Q47" s="18">
        <f t="shared" si="11"/>
        <v>0</v>
      </c>
      <c r="R47" s="7">
        <f>Table1[[#This Row],[Số còn phải thu ĐK]]+Table1[[#This Row],[Giá Trị HD sau CK]]-Table1[[#This Row],[Số tiền đã thu]]</f>
        <v>249221</v>
      </c>
      <c r="S47" s="6">
        <f>IF(Table1[[#This Row],[Ngày hóa đơn]]&lt;&gt;"",Table1[[#This Row],[Ngày hóa đơn]],IF(Table1[[#This Row],[Ngày hạch toán]]&lt;&gt;"",Table1[[#This Row],[Ngày hạch toán]],""))</f>
        <v>45876</v>
      </c>
      <c r="T47" s="7">
        <v>45</v>
      </c>
      <c r="U47" s="6">
        <f>IF(Table1[[#This Row],[Ngày tính CN]]="","",S47+T47)</f>
        <v>45921</v>
      </c>
      <c r="V47" s="18">
        <f ca="1">IF(Table1[[#This Row],[Hạn thanh toán]]="","",IF((U47-NOW())&lt;0,0,(U47-NOW())))</f>
        <v>0</v>
      </c>
      <c r="W47" s="2"/>
      <c r="X47" s="18">
        <f t="shared" ca="1" si="12"/>
        <v>249.49032048611116</v>
      </c>
      <c r="Y47" s="2" t="str">
        <f t="shared" ca="1" si="13"/>
        <v>Nợ quá hạn hơn 120 ngày có khả năng mất thanh toán</v>
      </c>
      <c r="Z47" s="51">
        <f t="shared" si="3"/>
        <v>45876</v>
      </c>
      <c r="AA47" s="52" t="str">
        <f t="shared" si="4"/>
        <v/>
      </c>
      <c r="AB47" s="2"/>
      <c r="AD47" s="2" t="str">
        <f>VLOOKUP($A47,MA_KH!$A:$Q,MA_KH!O$1,0)</f>
        <v>CIRCLEK MIỀN NAM</v>
      </c>
      <c r="AE47" s="2" t="str">
        <f>VLOOKUP($A47,MA_KH!$A:$Q,MA_KH!P$1,0)</f>
        <v>CÔNG TY TNHH VÒNG TRÒN ĐỎ</v>
      </c>
    </row>
    <row r="48" spans="1:31" ht="12.75" hidden="1" x14ac:dyDescent="0.2">
      <c r="A48" s="31" t="s">
        <v>20827</v>
      </c>
      <c r="B48" s="31" t="s">
        <v>63</v>
      </c>
      <c r="C48" s="32">
        <v>45876</v>
      </c>
      <c r="D48" s="31" t="s">
        <v>411</v>
      </c>
      <c r="E48" s="32">
        <v>45876</v>
      </c>
      <c r="F48" s="31" t="s">
        <v>412</v>
      </c>
      <c r="G48" s="31" t="s">
        <v>413</v>
      </c>
      <c r="H48" s="33">
        <v>230760</v>
      </c>
      <c r="I48" s="33">
        <v>0</v>
      </c>
      <c r="J48" s="33">
        <v>18461</v>
      </c>
      <c r="K48" s="33">
        <v>249221</v>
      </c>
      <c r="L48" s="7" t="s">
        <v>51</v>
      </c>
      <c r="O48" s="18">
        <f>IF(Table1[[#This Row],[Phân loại]]="Tồn đầu kỳ",Table1[[#This Row],[Tổng giá trị]],0)</f>
        <v>249221</v>
      </c>
      <c r="P48" s="7">
        <f>IF(Table1[[#This Row],[Số còn phải thu ĐK]]&lt;&gt;0,0,IF(Table1[[#This Row],[Phân loại]]="Bán hàng",Table1[[#This Row],[Tổng giá trị]],-Table1[[#This Row],[Tổng giá trị]]))</f>
        <v>0</v>
      </c>
      <c r="Q48" s="18">
        <f t="shared" si="11"/>
        <v>0</v>
      </c>
      <c r="R48" s="7">
        <f>Table1[[#This Row],[Số còn phải thu ĐK]]+Table1[[#This Row],[Giá Trị HD sau CK]]-Table1[[#This Row],[Số tiền đã thu]]</f>
        <v>249221</v>
      </c>
      <c r="S48" s="6">
        <f>IF(Table1[[#This Row],[Ngày hóa đơn]]&lt;&gt;"",Table1[[#This Row],[Ngày hóa đơn]],IF(Table1[[#This Row],[Ngày hạch toán]]&lt;&gt;"",Table1[[#This Row],[Ngày hạch toán]],""))</f>
        <v>45876</v>
      </c>
      <c r="T48" s="7">
        <v>45</v>
      </c>
      <c r="U48" s="6">
        <f>IF(Table1[[#This Row],[Ngày tính CN]]="","",S48+T48)</f>
        <v>45921</v>
      </c>
      <c r="V48" s="18">
        <f ca="1">IF(Table1[[#This Row],[Hạn thanh toán]]="","",IF((U48-NOW())&lt;0,0,(U48-NOW())))</f>
        <v>0</v>
      </c>
      <c r="W48" s="2"/>
      <c r="X48" s="18">
        <f t="shared" ca="1" si="12"/>
        <v>249.49032048611116</v>
      </c>
      <c r="Y48" s="2" t="str">
        <f t="shared" ca="1" si="13"/>
        <v>Nợ quá hạn hơn 120 ngày có khả năng mất thanh toán</v>
      </c>
      <c r="Z48" s="51">
        <f t="shared" si="3"/>
        <v>45876</v>
      </c>
      <c r="AA48" s="52" t="str">
        <f t="shared" si="4"/>
        <v/>
      </c>
      <c r="AB48" s="2"/>
      <c r="AD48" s="2" t="str">
        <f>VLOOKUP($A48,MA_KH!$A:$Q,MA_KH!O$1,0)</f>
        <v>CIRCLEK MIỀN NAM</v>
      </c>
      <c r="AE48" s="2" t="str">
        <f>VLOOKUP($A48,MA_KH!$A:$Q,MA_KH!P$1,0)</f>
        <v>CÔNG TY TNHH VÒNG TRÒN ĐỎ</v>
      </c>
    </row>
    <row r="49" spans="1:31" ht="12.75" hidden="1" x14ac:dyDescent="0.2">
      <c r="A49" s="31" t="s">
        <v>20827</v>
      </c>
      <c r="B49" s="31" t="s">
        <v>63</v>
      </c>
      <c r="C49" s="32">
        <v>45876</v>
      </c>
      <c r="D49" s="31" t="s">
        <v>414</v>
      </c>
      <c r="E49" s="32">
        <v>45876</v>
      </c>
      <c r="F49" s="31" t="s">
        <v>415</v>
      </c>
      <c r="G49" s="31" t="s">
        <v>416</v>
      </c>
      <c r="H49" s="33">
        <v>230760</v>
      </c>
      <c r="I49" s="33">
        <v>0</v>
      </c>
      <c r="J49" s="33">
        <v>18461</v>
      </c>
      <c r="K49" s="33">
        <v>249221</v>
      </c>
      <c r="L49" s="7" t="s">
        <v>51</v>
      </c>
      <c r="O49" s="18">
        <f>IF(Table1[[#This Row],[Phân loại]]="Tồn đầu kỳ",Table1[[#This Row],[Tổng giá trị]],0)</f>
        <v>249221</v>
      </c>
      <c r="P49" s="7">
        <f>IF(Table1[[#This Row],[Số còn phải thu ĐK]]&lt;&gt;0,0,IF(Table1[[#This Row],[Phân loại]]="Bán hàng",Table1[[#This Row],[Tổng giá trị]],-Table1[[#This Row],[Tổng giá trị]]))</f>
        <v>0</v>
      </c>
      <c r="Q49" s="18">
        <f t="shared" si="11"/>
        <v>0</v>
      </c>
      <c r="R49" s="7">
        <f>Table1[[#This Row],[Số còn phải thu ĐK]]+Table1[[#This Row],[Giá Trị HD sau CK]]-Table1[[#This Row],[Số tiền đã thu]]</f>
        <v>249221</v>
      </c>
      <c r="S49" s="6">
        <f>IF(Table1[[#This Row],[Ngày hóa đơn]]&lt;&gt;"",Table1[[#This Row],[Ngày hóa đơn]],IF(Table1[[#This Row],[Ngày hạch toán]]&lt;&gt;"",Table1[[#This Row],[Ngày hạch toán]],""))</f>
        <v>45876</v>
      </c>
      <c r="T49" s="7">
        <v>45</v>
      </c>
      <c r="U49" s="6">
        <f>IF(Table1[[#This Row],[Ngày tính CN]]="","",S49+T49)</f>
        <v>45921</v>
      </c>
      <c r="V49" s="18">
        <f ca="1">IF(Table1[[#This Row],[Hạn thanh toán]]="","",IF((U49-NOW())&lt;0,0,(U49-NOW())))</f>
        <v>0</v>
      </c>
      <c r="W49" s="2"/>
      <c r="X49" s="18">
        <f t="shared" ca="1" si="12"/>
        <v>249.49032048611116</v>
      </c>
      <c r="Y49" s="2" t="str">
        <f t="shared" ca="1" si="13"/>
        <v>Nợ quá hạn hơn 120 ngày có khả năng mất thanh toán</v>
      </c>
      <c r="Z49" s="51">
        <f t="shared" si="3"/>
        <v>45876</v>
      </c>
      <c r="AA49" s="52" t="str">
        <f t="shared" si="4"/>
        <v/>
      </c>
      <c r="AB49" s="2"/>
      <c r="AD49" s="2" t="str">
        <f>VLOOKUP($A49,MA_KH!$A:$Q,MA_KH!O$1,0)</f>
        <v>CIRCLEK MIỀN NAM</v>
      </c>
      <c r="AE49" s="2" t="str">
        <f>VLOOKUP($A49,MA_KH!$A:$Q,MA_KH!P$1,0)</f>
        <v>CÔNG TY TNHH VÒNG TRÒN ĐỎ</v>
      </c>
    </row>
    <row r="50" spans="1:31" ht="12.75" hidden="1" x14ac:dyDescent="0.2">
      <c r="A50" s="31" t="s">
        <v>20827</v>
      </c>
      <c r="B50" s="31" t="s">
        <v>63</v>
      </c>
      <c r="C50" s="32">
        <v>45876</v>
      </c>
      <c r="D50" s="31" t="s">
        <v>417</v>
      </c>
      <c r="E50" s="32">
        <v>45876</v>
      </c>
      <c r="F50" s="31" t="s">
        <v>418</v>
      </c>
      <c r="G50" s="31" t="s">
        <v>419</v>
      </c>
      <c r="H50" s="33">
        <v>230760</v>
      </c>
      <c r="I50" s="33">
        <v>0</v>
      </c>
      <c r="J50" s="33">
        <v>18461</v>
      </c>
      <c r="K50" s="33">
        <v>249221</v>
      </c>
      <c r="L50" s="7" t="s">
        <v>51</v>
      </c>
      <c r="O50" s="18">
        <f>IF(Table1[[#This Row],[Phân loại]]="Tồn đầu kỳ",Table1[[#This Row],[Tổng giá trị]],0)</f>
        <v>249221</v>
      </c>
      <c r="P50" s="7">
        <f>IF(Table1[[#This Row],[Số còn phải thu ĐK]]&lt;&gt;0,0,IF(Table1[[#This Row],[Phân loại]]="Bán hàng",Table1[[#This Row],[Tổng giá trị]],-Table1[[#This Row],[Tổng giá trị]]))</f>
        <v>0</v>
      </c>
      <c r="Q50" s="18">
        <f t="shared" si="11"/>
        <v>0</v>
      </c>
      <c r="R50" s="7">
        <f>Table1[[#This Row],[Số còn phải thu ĐK]]+Table1[[#This Row],[Giá Trị HD sau CK]]-Table1[[#This Row],[Số tiền đã thu]]</f>
        <v>249221</v>
      </c>
      <c r="S50" s="6">
        <f>IF(Table1[[#This Row],[Ngày hóa đơn]]&lt;&gt;"",Table1[[#This Row],[Ngày hóa đơn]],IF(Table1[[#This Row],[Ngày hạch toán]]&lt;&gt;"",Table1[[#This Row],[Ngày hạch toán]],""))</f>
        <v>45876</v>
      </c>
      <c r="T50" s="7">
        <v>45</v>
      </c>
      <c r="U50" s="6">
        <f>IF(Table1[[#This Row],[Ngày tính CN]]="","",S50+T50)</f>
        <v>45921</v>
      </c>
      <c r="V50" s="18">
        <f ca="1">IF(Table1[[#This Row],[Hạn thanh toán]]="","",IF((U50-NOW())&lt;0,0,(U50-NOW())))</f>
        <v>0</v>
      </c>
      <c r="W50" s="2"/>
      <c r="X50" s="18">
        <f t="shared" ca="1" si="12"/>
        <v>249.49032048611116</v>
      </c>
      <c r="Y50" s="2" t="str">
        <f t="shared" ca="1" si="13"/>
        <v>Nợ quá hạn hơn 120 ngày có khả năng mất thanh toán</v>
      </c>
      <c r="Z50" s="51">
        <f t="shared" si="3"/>
        <v>45876</v>
      </c>
      <c r="AA50" s="52" t="str">
        <f t="shared" si="4"/>
        <v/>
      </c>
      <c r="AB50" s="2"/>
      <c r="AD50" s="2" t="str">
        <f>VLOOKUP($A50,MA_KH!$A:$Q,MA_KH!O$1,0)</f>
        <v>CIRCLEK MIỀN NAM</v>
      </c>
      <c r="AE50" s="2" t="str">
        <f>VLOOKUP($A50,MA_KH!$A:$Q,MA_KH!P$1,0)</f>
        <v>CÔNG TY TNHH VÒNG TRÒN ĐỎ</v>
      </c>
    </row>
    <row r="51" spans="1:31" ht="12.75" hidden="1" x14ac:dyDescent="0.2">
      <c r="A51" s="31" t="s">
        <v>20827</v>
      </c>
      <c r="B51" s="31" t="s">
        <v>63</v>
      </c>
      <c r="C51" s="32">
        <v>45877</v>
      </c>
      <c r="D51" s="31" t="s">
        <v>420</v>
      </c>
      <c r="E51" s="32">
        <v>45877</v>
      </c>
      <c r="F51" s="31" t="s">
        <v>421</v>
      </c>
      <c r="G51" s="31" t="s">
        <v>422</v>
      </c>
      <c r="H51" s="33">
        <v>230760</v>
      </c>
      <c r="I51" s="33">
        <v>0</v>
      </c>
      <c r="J51" s="33">
        <v>18461</v>
      </c>
      <c r="K51" s="33">
        <v>249221</v>
      </c>
      <c r="L51" s="7" t="s">
        <v>51</v>
      </c>
      <c r="O51" s="18">
        <f>IF(Table1[[#This Row],[Phân loại]]="Tồn đầu kỳ",Table1[[#This Row],[Tổng giá trị]],0)</f>
        <v>249221</v>
      </c>
      <c r="P51" s="7">
        <f>IF(Table1[[#This Row],[Số còn phải thu ĐK]]&lt;&gt;0,0,IF(Table1[[#This Row],[Phân loại]]="Bán hàng",Table1[[#This Row],[Tổng giá trị]],-Table1[[#This Row],[Tổng giá trị]]))</f>
        <v>0</v>
      </c>
      <c r="Q51" s="18">
        <f t="shared" si="11"/>
        <v>0</v>
      </c>
      <c r="R51" s="7">
        <f>Table1[[#This Row],[Số còn phải thu ĐK]]+Table1[[#This Row],[Giá Trị HD sau CK]]-Table1[[#This Row],[Số tiền đã thu]]</f>
        <v>249221</v>
      </c>
      <c r="S51" s="6">
        <f>IF(Table1[[#This Row],[Ngày hóa đơn]]&lt;&gt;"",Table1[[#This Row],[Ngày hóa đơn]],IF(Table1[[#This Row],[Ngày hạch toán]]&lt;&gt;"",Table1[[#This Row],[Ngày hạch toán]],""))</f>
        <v>45877</v>
      </c>
      <c r="T51" s="7">
        <v>45</v>
      </c>
      <c r="U51" s="6">
        <f>IF(Table1[[#This Row],[Ngày tính CN]]="","",S51+T51)</f>
        <v>45922</v>
      </c>
      <c r="V51" s="18">
        <f ca="1">IF(Table1[[#This Row],[Hạn thanh toán]]="","",IF((U51-NOW())&lt;0,0,(U51-NOW())))</f>
        <v>0</v>
      </c>
      <c r="W51" s="2"/>
      <c r="X51" s="18">
        <f t="shared" ca="1" si="12"/>
        <v>248.49032048611116</v>
      </c>
      <c r="Y51" s="2" t="str">
        <f t="shared" ca="1" si="13"/>
        <v>Nợ quá hạn hơn 120 ngày có khả năng mất thanh toán</v>
      </c>
      <c r="Z51" s="51">
        <f t="shared" si="3"/>
        <v>45877</v>
      </c>
      <c r="AA51" s="52" t="str">
        <f t="shared" si="4"/>
        <v/>
      </c>
      <c r="AB51" s="2"/>
      <c r="AD51" s="2" t="str">
        <f>VLOOKUP($A51,MA_KH!$A:$Q,MA_KH!O$1,0)</f>
        <v>CIRCLEK MIỀN NAM</v>
      </c>
      <c r="AE51" s="2" t="str">
        <f>VLOOKUP($A51,MA_KH!$A:$Q,MA_KH!P$1,0)</f>
        <v>CÔNG TY TNHH VÒNG TRÒN ĐỎ</v>
      </c>
    </row>
    <row r="52" spans="1:31" ht="12.75" hidden="1" x14ac:dyDescent="0.2">
      <c r="A52" s="31" t="s">
        <v>20827</v>
      </c>
      <c r="B52" s="31" t="s">
        <v>63</v>
      </c>
      <c r="C52" s="32">
        <v>45877</v>
      </c>
      <c r="D52" s="31" t="s">
        <v>423</v>
      </c>
      <c r="E52" s="32">
        <v>45877</v>
      </c>
      <c r="F52" s="31" t="s">
        <v>424</v>
      </c>
      <c r="G52" s="31" t="s">
        <v>425</v>
      </c>
      <c r="H52" s="33">
        <v>184608</v>
      </c>
      <c r="I52" s="33">
        <v>0</v>
      </c>
      <c r="J52" s="33">
        <v>14769</v>
      </c>
      <c r="K52" s="33">
        <v>199377</v>
      </c>
      <c r="L52" s="7" t="s">
        <v>51</v>
      </c>
      <c r="O52" s="18">
        <f>IF(Table1[[#This Row],[Phân loại]]="Tồn đầu kỳ",Table1[[#This Row],[Tổng giá trị]],0)</f>
        <v>199377</v>
      </c>
      <c r="P52" s="7">
        <f>IF(Table1[[#This Row],[Số còn phải thu ĐK]]&lt;&gt;0,0,IF(Table1[[#This Row],[Phân loại]]="Bán hàng",Table1[[#This Row],[Tổng giá trị]],-Table1[[#This Row],[Tổng giá trị]]))</f>
        <v>0</v>
      </c>
      <c r="Q52" s="18">
        <f t="shared" si="11"/>
        <v>0</v>
      </c>
      <c r="R52" s="7">
        <f>Table1[[#This Row],[Số còn phải thu ĐK]]+Table1[[#This Row],[Giá Trị HD sau CK]]-Table1[[#This Row],[Số tiền đã thu]]</f>
        <v>199377</v>
      </c>
      <c r="S52" s="6">
        <f>IF(Table1[[#This Row],[Ngày hóa đơn]]&lt;&gt;"",Table1[[#This Row],[Ngày hóa đơn]],IF(Table1[[#This Row],[Ngày hạch toán]]&lt;&gt;"",Table1[[#This Row],[Ngày hạch toán]],""))</f>
        <v>45877</v>
      </c>
      <c r="T52" s="7">
        <v>45</v>
      </c>
      <c r="U52" s="6">
        <f>IF(Table1[[#This Row],[Ngày tính CN]]="","",S52+T52)</f>
        <v>45922</v>
      </c>
      <c r="V52" s="18">
        <f ca="1">IF(Table1[[#This Row],[Hạn thanh toán]]="","",IF((U52-NOW())&lt;0,0,(U52-NOW())))</f>
        <v>0</v>
      </c>
      <c r="W52" s="2"/>
      <c r="X52" s="18">
        <f t="shared" ca="1" si="12"/>
        <v>248.49032048611116</v>
      </c>
      <c r="Y52" s="2" t="str">
        <f t="shared" ca="1" si="13"/>
        <v>Nợ quá hạn hơn 120 ngày có khả năng mất thanh toán</v>
      </c>
      <c r="Z52" s="51">
        <f t="shared" si="3"/>
        <v>45877</v>
      </c>
      <c r="AA52" s="52" t="str">
        <f t="shared" si="4"/>
        <v/>
      </c>
      <c r="AB52" s="2"/>
      <c r="AD52" s="2" t="str">
        <f>VLOOKUP($A52,MA_KH!$A:$Q,MA_KH!O$1,0)</f>
        <v>CIRCLEK MIỀN NAM</v>
      </c>
      <c r="AE52" s="2" t="str">
        <f>VLOOKUP($A52,MA_KH!$A:$Q,MA_KH!P$1,0)</f>
        <v>CÔNG TY TNHH VÒNG TRÒN ĐỎ</v>
      </c>
    </row>
    <row r="53" spans="1:31" ht="12.75" hidden="1" x14ac:dyDescent="0.2">
      <c r="A53" s="31" t="s">
        <v>20827</v>
      </c>
      <c r="B53" s="31" t="s">
        <v>63</v>
      </c>
      <c r="C53" s="32">
        <v>45877</v>
      </c>
      <c r="D53" s="31" t="s">
        <v>426</v>
      </c>
      <c r="E53" s="32">
        <v>45877</v>
      </c>
      <c r="F53" s="31" t="s">
        <v>427</v>
      </c>
      <c r="G53" s="31" t="s">
        <v>428</v>
      </c>
      <c r="H53" s="33">
        <v>184608</v>
      </c>
      <c r="I53" s="33">
        <v>0</v>
      </c>
      <c r="J53" s="33">
        <v>14769</v>
      </c>
      <c r="K53" s="33">
        <v>199377</v>
      </c>
      <c r="L53" s="7" t="s">
        <v>51</v>
      </c>
      <c r="O53" s="18">
        <f>IF(Table1[[#This Row],[Phân loại]]="Tồn đầu kỳ",Table1[[#This Row],[Tổng giá trị]],0)</f>
        <v>199377</v>
      </c>
      <c r="P53" s="7">
        <f>IF(Table1[[#This Row],[Số còn phải thu ĐK]]&lt;&gt;0,0,IF(Table1[[#This Row],[Phân loại]]="Bán hàng",Table1[[#This Row],[Tổng giá trị]],-Table1[[#This Row],[Tổng giá trị]]))</f>
        <v>0</v>
      </c>
      <c r="Q53" s="18">
        <f t="shared" si="11"/>
        <v>0</v>
      </c>
      <c r="R53" s="7">
        <f>Table1[[#This Row],[Số còn phải thu ĐK]]+Table1[[#This Row],[Giá Trị HD sau CK]]-Table1[[#This Row],[Số tiền đã thu]]</f>
        <v>199377</v>
      </c>
      <c r="S53" s="6">
        <f>IF(Table1[[#This Row],[Ngày hóa đơn]]&lt;&gt;"",Table1[[#This Row],[Ngày hóa đơn]],IF(Table1[[#This Row],[Ngày hạch toán]]&lt;&gt;"",Table1[[#This Row],[Ngày hạch toán]],""))</f>
        <v>45877</v>
      </c>
      <c r="T53" s="7">
        <v>45</v>
      </c>
      <c r="U53" s="6">
        <f>IF(Table1[[#This Row],[Ngày tính CN]]="","",S53+T53)</f>
        <v>45922</v>
      </c>
      <c r="V53" s="18">
        <f ca="1">IF(Table1[[#This Row],[Hạn thanh toán]]="","",IF((U53-NOW())&lt;0,0,(U53-NOW())))</f>
        <v>0</v>
      </c>
      <c r="W53" s="2"/>
      <c r="X53" s="18">
        <f t="shared" ca="1" si="12"/>
        <v>248.49032048611116</v>
      </c>
      <c r="Y53" s="2" t="str">
        <f t="shared" ca="1" si="13"/>
        <v>Nợ quá hạn hơn 120 ngày có khả năng mất thanh toán</v>
      </c>
      <c r="Z53" s="51">
        <f t="shared" si="3"/>
        <v>45877</v>
      </c>
      <c r="AA53" s="52" t="str">
        <f t="shared" si="4"/>
        <v/>
      </c>
      <c r="AB53" s="2"/>
      <c r="AD53" s="2" t="str">
        <f>VLOOKUP($A53,MA_KH!$A:$Q,MA_KH!O$1,0)</f>
        <v>CIRCLEK MIỀN NAM</v>
      </c>
      <c r="AE53" s="2" t="str">
        <f>VLOOKUP($A53,MA_KH!$A:$Q,MA_KH!P$1,0)</f>
        <v>CÔNG TY TNHH VÒNG TRÒN ĐỎ</v>
      </c>
    </row>
    <row r="54" spans="1:31" ht="12.75" hidden="1" x14ac:dyDescent="0.2">
      <c r="A54" s="31" t="s">
        <v>20827</v>
      </c>
      <c r="B54" s="31" t="s">
        <v>63</v>
      </c>
      <c r="C54" s="32">
        <v>45877</v>
      </c>
      <c r="D54" s="31" t="s">
        <v>429</v>
      </c>
      <c r="E54" s="32">
        <v>45877</v>
      </c>
      <c r="F54" s="31" t="s">
        <v>430</v>
      </c>
      <c r="G54" s="31" t="s">
        <v>431</v>
      </c>
      <c r="H54" s="33">
        <v>230760</v>
      </c>
      <c r="I54" s="33">
        <v>0</v>
      </c>
      <c r="J54" s="33">
        <v>18461</v>
      </c>
      <c r="K54" s="33">
        <v>249221</v>
      </c>
      <c r="L54" s="7" t="s">
        <v>51</v>
      </c>
      <c r="O54" s="18">
        <f>IF(Table1[[#This Row],[Phân loại]]="Tồn đầu kỳ",Table1[[#This Row],[Tổng giá trị]],0)</f>
        <v>249221</v>
      </c>
      <c r="P54" s="7">
        <f>IF(Table1[[#This Row],[Số còn phải thu ĐK]]&lt;&gt;0,0,IF(Table1[[#This Row],[Phân loại]]="Bán hàng",Table1[[#This Row],[Tổng giá trị]],-Table1[[#This Row],[Tổng giá trị]]))</f>
        <v>0</v>
      </c>
      <c r="Q54" s="18">
        <f t="shared" si="11"/>
        <v>0</v>
      </c>
      <c r="R54" s="7">
        <f>Table1[[#This Row],[Số còn phải thu ĐK]]+Table1[[#This Row],[Giá Trị HD sau CK]]-Table1[[#This Row],[Số tiền đã thu]]</f>
        <v>249221</v>
      </c>
      <c r="S54" s="6">
        <f>IF(Table1[[#This Row],[Ngày hóa đơn]]&lt;&gt;"",Table1[[#This Row],[Ngày hóa đơn]],IF(Table1[[#This Row],[Ngày hạch toán]]&lt;&gt;"",Table1[[#This Row],[Ngày hạch toán]],""))</f>
        <v>45877</v>
      </c>
      <c r="T54" s="7">
        <v>45</v>
      </c>
      <c r="U54" s="6">
        <f>IF(Table1[[#This Row],[Ngày tính CN]]="","",S54+T54)</f>
        <v>45922</v>
      </c>
      <c r="V54" s="18">
        <f ca="1">IF(Table1[[#This Row],[Hạn thanh toán]]="","",IF((U54-NOW())&lt;0,0,(U54-NOW())))</f>
        <v>0</v>
      </c>
      <c r="W54" s="2"/>
      <c r="X54" s="18">
        <f t="shared" ca="1" si="12"/>
        <v>248.49032048611116</v>
      </c>
      <c r="Y54" s="2" t="str">
        <f t="shared" ca="1" si="13"/>
        <v>Nợ quá hạn hơn 120 ngày có khả năng mất thanh toán</v>
      </c>
      <c r="Z54" s="51">
        <f t="shared" si="3"/>
        <v>45877</v>
      </c>
      <c r="AA54" s="52" t="str">
        <f t="shared" si="4"/>
        <v/>
      </c>
      <c r="AB54" s="2"/>
      <c r="AD54" s="2" t="str">
        <f>VLOOKUP($A54,MA_KH!$A:$Q,MA_KH!O$1,0)</f>
        <v>CIRCLEK MIỀN NAM</v>
      </c>
      <c r="AE54" s="2" t="str">
        <f>VLOOKUP($A54,MA_KH!$A:$Q,MA_KH!P$1,0)</f>
        <v>CÔNG TY TNHH VÒNG TRÒN ĐỎ</v>
      </c>
    </row>
    <row r="55" spans="1:31" ht="12.75" hidden="1" x14ac:dyDescent="0.2">
      <c r="A55" s="31" t="s">
        <v>20827</v>
      </c>
      <c r="B55" s="31" t="s">
        <v>63</v>
      </c>
      <c r="C55" s="32">
        <v>45877</v>
      </c>
      <c r="D55" s="31" t="s">
        <v>432</v>
      </c>
      <c r="E55" s="32">
        <v>45877</v>
      </c>
      <c r="F55" s="31" t="s">
        <v>433</v>
      </c>
      <c r="G55" s="31" t="s">
        <v>434</v>
      </c>
      <c r="H55" s="33">
        <v>230760</v>
      </c>
      <c r="I55" s="33">
        <v>0</v>
      </c>
      <c r="J55" s="33">
        <v>18461</v>
      </c>
      <c r="K55" s="33">
        <v>249221</v>
      </c>
      <c r="L55" s="7" t="s">
        <v>51</v>
      </c>
      <c r="O55" s="18">
        <f>IF(Table1[[#This Row],[Phân loại]]="Tồn đầu kỳ",Table1[[#This Row],[Tổng giá trị]],0)</f>
        <v>249221</v>
      </c>
      <c r="P55" s="7">
        <f>IF(Table1[[#This Row],[Số còn phải thu ĐK]]&lt;&gt;0,0,IF(Table1[[#This Row],[Phân loại]]="Bán hàng",Table1[[#This Row],[Tổng giá trị]],-Table1[[#This Row],[Tổng giá trị]]))</f>
        <v>0</v>
      </c>
      <c r="Q55" s="18">
        <f t="shared" si="11"/>
        <v>0</v>
      </c>
      <c r="R55" s="7">
        <f>Table1[[#This Row],[Số còn phải thu ĐK]]+Table1[[#This Row],[Giá Trị HD sau CK]]-Table1[[#This Row],[Số tiền đã thu]]</f>
        <v>249221</v>
      </c>
      <c r="S55" s="6">
        <f>IF(Table1[[#This Row],[Ngày hóa đơn]]&lt;&gt;"",Table1[[#This Row],[Ngày hóa đơn]],IF(Table1[[#This Row],[Ngày hạch toán]]&lt;&gt;"",Table1[[#This Row],[Ngày hạch toán]],""))</f>
        <v>45877</v>
      </c>
      <c r="T55" s="7">
        <v>45</v>
      </c>
      <c r="U55" s="6">
        <f>IF(Table1[[#This Row],[Ngày tính CN]]="","",S55+T55)</f>
        <v>45922</v>
      </c>
      <c r="V55" s="18">
        <f ca="1">IF(Table1[[#This Row],[Hạn thanh toán]]="","",IF((U55-NOW())&lt;0,0,(U55-NOW())))</f>
        <v>0</v>
      </c>
      <c r="W55" s="2"/>
      <c r="X55" s="18">
        <f t="shared" ca="1" si="12"/>
        <v>248.49032048611116</v>
      </c>
      <c r="Y55" s="2" t="str">
        <f t="shared" ca="1" si="13"/>
        <v>Nợ quá hạn hơn 120 ngày có khả năng mất thanh toán</v>
      </c>
      <c r="Z55" s="51">
        <f t="shared" si="3"/>
        <v>45877</v>
      </c>
      <c r="AA55" s="52" t="str">
        <f t="shared" si="4"/>
        <v/>
      </c>
      <c r="AB55" s="2"/>
      <c r="AD55" s="2" t="str">
        <f>VLOOKUP($A55,MA_KH!$A:$Q,MA_KH!O$1,0)</f>
        <v>CIRCLEK MIỀN NAM</v>
      </c>
      <c r="AE55" s="2" t="str">
        <f>VLOOKUP($A55,MA_KH!$A:$Q,MA_KH!P$1,0)</f>
        <v>CÔNG TY TNHH VÒNG TRÒN ĐỎ</v>
      </c>
    </row>
    <row r="56" spans="1:31" ht="12.75" hidden="1" x14ac:dyDescent="0.2">
      <c r="A56" s="31" t="s">
        <v>20827</v>
      </c>
      <c r="B56" s="31" t="s">
        <v>63</v>
      </c>
      <c r="C56" s="32">
        <v>45878</v>
      </c>
      <c r="D56" s="31" t="s">
        <v>435</v>
      </c>
      <c r="E56" s="32">
        <v>45878</v>
      </c>
      <c r="F56" s="31" t="s">
        <v>436</v>
      </c>
      <c r="G56" s="31" t="s">
        <v>437</v>
      </c>
      <c r="H56" s="33">
        <v>230760</v>
      </c>
      <c r="I56" s="33">
        <v>0</v>
      </c>
      <c r="J56" s="33">
        <v>18461</v>
      </c>
      <c r="K56" s="33">
        <v>249221</v>
      </c>
      <c r="L56" s="7" t="s">
        <v>51</v>
      </c>
      <c r="O56" s="18">
        <f>IF(Table1[[#This Row],[Phân loại]]="Tồn đầu kỳ",Table1[[#This Row],[Tổng giá trị]],0)</f>
        <v>249221</v>
      </c>
      <c r="P56" s="7">
        <f>IF(Table1[[#This Row],[Số còn phải thu ĐK]]&lt;&gt;0,0,IF(Table1[[#This Row],[Phân loại]]="Bán hàng",Table1[[#This Row],[Tổng giá trị]],-Table1[[#This Row],[Tổng giá trị]]))</f>
        <v>0</v>
      </c>
      <c r="Q56" s="18">
        <f t="shared" si="11"/>
        <v>0</v>
      </c>
      <c r="R56" s="7">
        <f>Table1[[#This Row],[Số còn phải thu ĐK]]+Table1[[#This Row],[Giá Trị HD sau CK]]-Table1[[#This Row],[Số tiền đã thu]]</f>
        <v>249221</v>
      </c>
      <c r="S56" s="6">
        <f>IF(Table1[[#This Row],[Ngày hóa đơn]]&lt;&gt;"",Table1[[#This Row],[Ngày hóa đơn]],IF(Table1[[#This Row],[Ngày hạch toán]]&lt;&gt;"",Table1[[#This Row],[Ngày hạch toán]],""))</f>
        <v>45878</v>
      </c>
      <c r="T56" s="7">
        <v>45</v>
      </c>
      <c r="U56" s="6">
        <f>IF(Table1[[#This Row],[Ngày tính CN]]="","",S56+T56)</f>
        <v>45923</v>
      </c>
      <c r="V56" s="18">
        <f ca="1">IF(Table1[[#This Row],[Hạn thanh toán]]="","",IF((U56-NOW())&lt;0,0,(U56-NOW())))</f>
        <v>0</v>
      </c>
      <c r="W56" s="2"/>
      <c r="X56" s="18">
        <f t="shared" ca="1" si="12"/>
        <v>247.49032048611116</v>
      </c>
      <c r="Y56" s="2" t="str">
        <f t="shared" ca="1" si="13"/>
        <v>Nợ quá hạn hơn 120 ngày có khả năng mất thanh toán</v>
      </c>
      <c r="Z56" s="51">
        <f t="shared" si="3"/>
        <v>45878</v>
      </c>
      <c r="AA56" s="52" t="str">
        <f t="shared" si="4"/>
        <v/>
      </c>
      <c r="AB56" s="2"/>
      <c r="AD56" s="2" t="str">
        <f>VLOOKUP($A56,MA_KH!$A:$Q,MA_KH!O$1,0)</f>
        <v>CIRCLEK MIỀN NAM</v>
      </c>
      <c r="AE56" s="2" t="str">
        <f>VLOOKUP($A56,MA_KH!$A:$Q,MA_KH!P$1,0)</f>
        <v>CÔNG TY TNHH VÒNG TRÒN ĐỎ</v>
      </c>
    </row>
    <row r="57" spans="1:31" ht="12.75" hidden="1" x14ac:dyDescent="0.2">
      <c r="A57" s="31" t="s">
        <v>20827</v>
      </c>
      <c r="B57" s="31" t="s">
        <v>63</v>
      </c>
      <c r="C57" s="32">
        <v>45878</v>
      </c>
      <c r="D57" s="31" t="s">
        <v>438</v>
      </c>
      <c r="E57" s="32">
        <v>45878</v>
      </c>
      <c r="F57" s="31" t="s">
        <v>439</v>
      </c>
      <c r="G57" s="31" t="s">
        <v>440</v>
      </c>
      <c r="H57" s="33">
        <v>230760</v>
      </c>
      <c r="I57" s="33">
        <v>0</v>
      </c>
      <c r="J57" s="33">
        <v>18461</v>
      </c>
      <c r="K57" s="33">
        <v>249221</v>
      </c>
      <c r="L57" s="7" t="s">
        <v>51</v>
      </c>
      <c r="O57" s="18">
        <f>IF(Table1[[#This Row],[Phân loại]]="Tồn đầu kỳ",Table1[[#This Row],[Tổng giá trị]],0)</f>
        <v>249221</v>
      </c>
      <c r="P57" s="7">
        <f>IF(Table1[[#This Row],[Số còn phải thu ĐK]]&lt;&gt;0,0,IF(Table1[[#This Row],[Phân loại]]="Bán hàng",Table1[[#This Row],[Tổng giá trị]],-Table1[[#This Row],[Tổng giá trị]]))</f>
        <v>0</v>
      </c>
      <c r="Q57" s="18">
        <f t="shared" si="11"/>
        <v>0</v>
      </c>
      <c r="R57" s="7">
        <f>Table1[[#This Row],[Số còn phải thu ĐK]]+Table1[[#This Row],[Giá Trị HD sau CK]]-Table1[[#This Row],[Số tiền đã thu]]</f>
        <v>249221</v>
      </c>
      <c r="S57" s="6">
        <f>IF(Table1[[#This Row],[Ngày hóa đơn]]&lt;&gt;"",Table1[[#This Row],[Ngày hóa đơn]],IF(Table1[[#This Row],[Ngày hạch toán]]&lt;&gt;"",Table1[[#This Row],[Ngày hạch toán]],""))</f>
        <v>45878</v>
      </c>
      <c r="T57" s="7">
        <v>45</v>
      </c>
      <c r="U57" s="6">
        <f>IF(Table1[[#This Row],[Ngày tính CN]]="","",S57+T57)</f>
        <v>45923</v>
      </c>
      <c r="V57" s="18">
        <f ca="1">IF(Table1[[#This Row],[Hạn thanh toán]]="","",IF((U57-NOW())&lt;0,0,(U57-NOW())))</f>
        <v>0</v>
      </c>
      <c r="W57" s="2"/>
      <c r="X57" s="18">
        <f t="shared" ca="1" si="12"/>
        <v>247.49032048611116</v>
      </c>
      <c r="Y57" s="2" t="str">
        <f t="shared" ca="1" si="13"/>
        <v>Nợ quá hạn hơn 120 ngày có khả năng mất thanh toán</v>
      </c>
      <c r="Z57" s="51">
        <f t="shared" si="3"/>
        <v>45878</v>
      </c>
      <c r="AA57" s="52" t="str">
        <f t="shared" si="4"/>
        <v/>
      </c>
      <c r="AB57" s="2"/>
      <c r="AD57" s="2" t="str">
        <f>VLOOKUP($A57,MA_KH!$A:$Q,MA_KH!O$1,0)</f>
        <v>CIRCLEK MIỀN NAM</v>
      </c>
      <c r="AE57" s="2" t="str">
        <f>VLOOKUP($A57,MA_KH!$A:$Q,MA_KH!P$1,0)</f>
        <v>CÔNG TY TNHH VÒNG TRÒN ĐỎ</v>
      </c>
    </row>
    <row r="58" spans="1:31" ht="12.75" hidden="1" x14ac:dyDescent="0.2">
      <c r="A58" s="31" t="s">
        <v>20827</v>
      </c>
      <c r="B58" s="31" t="s">
        <v>63</v>
      </c>
      <c r="C58" s="32">
        <v>45878</v>
      </c>
      <c r="D58" s="31" t="s">
        <v>441</v>
      </c>
      <c r="E58" s="32">
        <v>45878</v>
      </c>
      <c r="F58" s="31" t="s">
        <v>442</v>
      </c>
      <c r="G58" s="31" t="s">
        <v>443</v>
      </c>
      <c r="H58" s="33">
        <v>184608</v>
      </c>
      <c r="I58" s="33">
        <v>0</v>
      </c>
      <c r="J58" s="33">
        <v>14769</v>
      </c>
      <c r="K58" s="33">
        <v>199377</v>
      </c>
      <c r="L58" s="7" t="s">
        <v>51</v>
      </c>
      <c r="O58" s="18">
        <f>IF(Table1[[#This Row],[Phân loại]]="Tồn đầu kỳ",Table1[[#This Row],[Tổng giá trị]],0)</f>
        <v>199377</v>
      </c>
      <c r="P58" s="7">
        <f>IF(Table1[[#This Row],[Số còn phải thu ĐK]]&lt;&gt;0,0,IF(Table1[[#This Row],[Phân loại]]="Bán hàng",Table1[[#This Row],[Tổng giá trị]],-Table1[[#This Row],[Tổng giá trị]]))</f>
        <v>0</v>
      </c>
      <c r="Q58" s="18">
        <f t="shared" si="11"/>
        <v>0</v>
      </c>
      <c r="R58" s="7">
        <f>Table1[[#This Row],[Số còn phải thu ĐK]]+Table1[[#This Row],[Giá Trị HD sau CK]]-Table1[[#This Row],[Số tiền đã thu]]</f>
        <v>199377</v>
      </c>
      <c r="S58" s="6">
        <f>IF(Table1[[#This Row],[Ngày hóa đơn]]&lt;&gt;"",Table1[[#This Row],[Ngày hóa đơn]],IF(Table1[[#This Row],[Ngày hạch toán]]&lt;&gt;"",Table1[[#This Row],[Ngày hạch toán]],""))</f>
        <v>45878</v>
      </c>
      <c r="T58" s="7">
        <v>45</v>
      </c>
      <c r="U58" s="6">
        <f>IF(Table1[[#This Row],[Ngày tính CN]]="","",S58+T58)</f>
        <v>45923</v>
      </c>
      <c r="V58" s="18">
        <f ca="1">IF(Table1[[#This Row],[Hạn thanh toán]]="","",IF((U58-NOW())&lt;0,0,(U58-NOW())))</f>
        <v>0</v>
      </c>
      <c r="W58" s="2"/>
      <c r="X58" s="18">
        <f t="shared" ca="1" si="12"/>
        <v>247.49032048611116</v>
      </c>
      <c r="Y58" s="2" t="str">
        <f t="shared" ca="1" si="13"/>
        <v>Nợ quá hạn hơn 120 ngày có khả năng mất thanh toán</v>
      </c>
      <c r="Z58" s="51">
        <f t="shared" si="3"/>
        <v>45878</v>
      </c>
      <c r="AA58" s="52" t="str">
        <f t="shared" si="4"/>
        <v/>
      </c>
      <c r="AB58" s="2"/>
      <c r="AD58" s="2" t="str">
        <f>VLOOKUP($A58,MA_KH!$A:$Q,MA_KH!O$1,0)</f>
        <v>CIRCLEK MIỀN NAM</v>
      </c>
      <c r="AE58" s="2" t="str">
        <f>VLOOKUP($A58,MA_KH!$A:$Q,MA_KH!P$1,0)</f>
        <v>CÔNG TY TNHH VÒNG TRÒN ĐỎ</v>
      </c>
    </row>
    <row r="59" spans="1:31" ht="12.75" hidden="1" x14ac:dyDescent="0.2">
      <c r="A59" s="31" t="s">
        <v>20827</v>
      </c>
      <c r="B59" s="31" t="s">
        <v>63</v>
      </c>
      <c r="C59" s="32">
        <v>45878</v>
      </c>
      <c r="D59" s="31" t="s">
        <v>444</v>
      </c>
      <c r="E59" s="32">
        <v>45878</v>
      </c>
      <c r="F59" s="31" t="s">
        <v>445</v>
      </c>
      <c r="G59" s="31" t="s">
        <v>446</v>
      </c>
      <c r="H59" s="33">
        <v>184608</v>
      </c>
      <c r="I59" s="33">
        <v>0</v>
      </c>
      <c r="J59" s="33">
        <v>14769</v>
      </c>
      <c r="K59" s="33">
        <v>199377</v>
      </c>
      <c r="L59" s="7" t="s">
        <v>51</v>
      </c>
      <c r="O59" s="18">
        <f>IF(Table1[[#This Row],[Phân loại]]="Tồn đầu kỳ",Table1[[#This Row],[Tổng giá trị]],0)</f>
        <v>199377</v>
      </c>
      <c r="P59" s="7">
        <f>IF(Table1[[#This Row],[Số còn phải thu ĐK]]&lt;&gt;0,0,IF(Table1[[#This Row],[Phân loại]]="Bán hàng",Table1[[#This Row],[Tổng giá trị]],-Table1[[#This Row],[Tổng giá trị]]))</f>
        <v>0</v>
      </c>
      <c r="Q59" s="18">
        <f t="shared" si="11"/>
        <v>0</v>
      </c>
      <c r="R59" s="7">
        <f>Table1[[#This Row],[Số còn phải thu ĐK]]+Table1[[#This Row],[Giá Trị HD sau CK]]-Table1[[#This Row],[Số tiền đã thu]]</f>
        <v>199377</v>
      </c>
      <c r="S59" s="6">
        <f>IF(Table1[[#This Row],[Ngày hóa đơn]]&lt;&gt;"",Table1[[#This Row],[Ngày hóa đơn]],IF(Table1[[#This Row],[Ngày hạch toán]]&lt;&gt;"",Table1[[#This Row],[Ngày hạch toán]],""))</f>
        <v>45878</v>
      </c>
      <c r="T59" s="7">
        <v>45</v>
      </c>
      <c r="U59" s="6">
        <f>IF(Table1[[#This Row],[Ngày tính CN]]="","",S59+T59)</f>
        <v>45923</v>
      </c>
      <c r="V59" s="18">
        <f ca="1">IF(Table1[[#This Row],[Hạn thanh toán]]="","",IF((U59-NOW())&lt;0,0,(U59-NOW())))</f>
        <v>0</v>
      </c>
      <c r="W59" s="2"/>
      <c r="X59" s="18">
        <f t="shared" ca="1" si="12"/>
        <v>247.49032048611116</v>
      </c>
      <c r="Y59" s="2" t="str">
        <f t="shared" ca="1" si="13"/>
        <v>Nợ quá hạn hơn 120 ngày có khả năng mất thanh toán</v>
      </c>
      <c r="Z59" s="51">
        <f t="shared" si="3"/>
        <v>45878</v>
      </c>
      <c r="AA59" s="52" t="str">
        <f t="shared" si="4"/>
        <v/>
      </c>
      <c r="AB59" s="2"/>
      <c r="AD59" s="2" t="str">
        <f>VLOOKUP($A59,MA_KH!$A:$Q,MA_KH!O$1,0)</f>
        <v>CIRCLEK MIỀN NAM</v>
      </c>
      <c r="AE59" s="2" t="str">
        <f>VLOOKUP($A59,MA_KH!$A:$Q,MA_KH!P$1,0)</f>
        <v>CÔNG TY TNHH VÒNG TRÒN ĐỎ</v>
      </c>
    </row>
    <row r="60" spans="1:31" ht="12.75" hidden="1" x14ac:dyDescent="0.2">
      <c r="A60" s="31" t="s">
        <v>20827</v>
      </c>
      <c r="B60" s="31" t="s">
        <v>63</v>
      </c>
      <c r="C60" s="32">
        <v>45881</v>
      </c>
      <c r="D60" s="31" t="s">
        <v>447</v>
      </c>
      <c r="E60" s="32">
        <v>45881</v>
      </c>
      <c r="F60" s="31" t="s">
        <v>448</v>
      </c>
      <c r="G60" s="31" t="s">
        <v>449</v>
      </c>
      <c r="H60" s="33">
        <v>230760</v>
      </c>
      <c r="I60" s="33">
        <v>0</v>
      </c>
      <c r="J60" s="33">
        <v>18461</v>
      </c>
      <c r="K60" s="33">
        <v>249221</v>
      </c>
      <c r="L60" s="7" t="s">
        <v>51</v>
      </c>
      <c r="O60" s="18">
        <f>IF(Table1[[#This Row],[Phân loại]]="Tồn đầu kỳ",Table1[[#This Row],[Tổng giá trị]],0)</f>
        <v>249221</v>
      </c>
      <c r="P60" s="7">
        <f>IF(Table1[[#This Row],[Số còn phải thu ĐK]]&lt;&gt;0,0,IF(Table1[[#This Row],[Phân loại]]="Bán hàng",Table1[[#This Row],[Tổng giá trị]],-Table1[[#This Row],[Tổng giá trị]]))</f>
        <v>0</v>
      </c>
      <c r="Q60" s="18">
        <f t="shared" si="11"/>
        <v>0</v>
      </c>
      <c r="R60" s="7">
        <f>Table1[[#This Row],[Số còn phải thu ĐK]]+Table1[[#This Row],[Giá Trị HD sau CK]]-Table1[[#This Row],[Số tiền đã thu]]</f>
        <v>249221</v>
      </c>
      <c r="S60" s="6">
        <f>IF(Table1[[#This Row],[Ngày hóa đơn]]&lt;&gt;"",Table1[[#This Row],[Ngày hóa đơn]],IF(Table1[[#This Row],[Ngày hạch toán]]&lt;&gt;"",Table1[[#This Row],[Ngày hạch toán]],""))</f>
        <v>45881</v>
      </c>
      <c r="T60" s="7">
        <v>45</v>
      </c>
      <c r="U60" s="6">
        <f>IF(Table1[[#This Row],[Ngày tính CN]]="","",S60+T60)</f>
        <v>45926</v>
      </c>
      <c r="V60" s="18">
        <f ca="1">IF(Table1[[#This Row],[Hạn thanh toán]]="","",IF((U60-NOW())&lt;0,0,(U60-NOW())))</f>
        <v>0</v>
      </c>
      <c r="W60" s="2"/>
      <c r="X60" s="18">
        <f t="shared" ca="1" si="12"/>
        <v>244.49032048611116</v>
      </c>
      <c r="Y60" s="2" t="str">
        <f t="shared" ca="1" si="13"/>
        <v>Nợ quá hạn hơn 120 ngày có khả năng mất thanh toán</v>
      </c>
      <c r="Z60" s="51">
        <f t="shared" si="3"/>
        <v>45881</v>
      </c>
      <c r="AA60" s="52" t="str">
        <f t="shared" si="4"/>
        <v/>
      </c>
      <c r="AB60" s="2"/>
      <c r="AD60" s="2" t="str">
        <f>VLOOKUP($A60,MA_KH!$A:$Q,MA_KH!O$1,0)</f>
        <v>CIRCLEK MIỀN NAM</v>
      </c>
      <c r="AE60" s="2" t="str">
        <f>VLOOKUP($A60,MA_KH!$A:$Q,MA_KH!P$1,0)</f>
        <v>CÔNG TY TNHH VÒNG TRÒN ĐỎ</v>
      </c>
    </row>
    <row r="61" spans="1:31" ht="12.75" hidden="1" x14ac:dyDescent="0.2">
      <c r="A61" s="31" t="s">
        <v>20827</v>
      </c>
      <c r="B61" s="31" t="s">
        <v>63</v>
      </c>
      <c r="C61" s="32">
        <v>45881</v>
      </c>
      <c r="D61" s="31" t="s">
        <v>450</v>
      </c>
      <c r="E61" s="32">
        <v>45881</v>
      </c>
      <c r="F61" s="31" t="s">
        <v>451</v>
      </c>
      <c r="G61" s="31" t="s">
        <v>452</v>
      </c>
      <c r="H61" s="33">
        <v>230760</v>
      </c>
      <c r="I61" s="33">
        <v>0</v>
      </c>
      <c r="J61" s="33">
        <v>18461</v>
      </c>
      <c r="K61" s="33">
        <v>249221</v>
      </c>
      <c r="L61" s="7" t="s">
        <v>51</v>
      </c>
      <c r="O61" s="18">
        <f>IF(Table1[[#This Row],[Phân loại]]="Tồn đầu kỳ",Table1[[#This Row],[Tổng giá trị]],0)</f>
        <v>249221</v>
      </c>
      <c r="P61" s="7">
        <f>IF(Table1[[#This Row],[Số còn phải thu ĐK]]&lt;&gt;0,0,IF(Table1[[#This Row],[Phân loại]]="Bán hàng",Table1[[#This Row],[Tổng giá trị]],-Table1[[#This Row],[Tổng giá trị]]))</f>
        <v>0</v>
      </c>
      <c r="Q61" s="18">
        <f t="shared" si="11"/>
        <v>0</v>
      </c>
      <c r="R61" s="7">
        <f>Table1[[#This Row],[Số còn phải thu ĐK]]+Table1[[#This Row],[Giá Trị HD sau CK]]-Table1[[#This Row],[Số tiền đã thu]]</f>
        <v>249221</v>
      </c>
      <c r="S61" s="6">
        <f>IF(Table1[[#This Row],[Ngày hóa đơn]]&lt;&gt;"",Table1[[#This Row],[Ngày hóa đơn]],IF(Table1[[#This Row],[Ngày hạch toán]]&lt;&gt;"",Table1[[#This Row],[Ngày hạch toán]],""))</f>
        <v>45881</v>
      </c>
      <c r="T61" s="7">
        <v>45</v>
      </c>
      <c r="U61" s="6">
        <f>IF(Table1[[#This Row],[Ngày tính CN]]="","",S61+T61)</f>
        <v>45926</v>
      </c>
      <c r="V61" s="18">
        <f ca="1">IF(Table1[[#This Row],[Hạn thanh toán]]="","",IF((U61-NOW())&lt;0,0,(U61-NOW())))</f>
        <v>0</v>
      </c>
      <c r="W61" s="2"/>
      <c r="X61" s="18">
        <f t="shared" ca="1" si="12"/>
        <v>244.49032048611116</v>
      </c>
      <c r="Y61" s="2" t="str">
        <f t="shared" ca="1" si="13"/>
        <v>Nợ quá hạn hơn 120 ngày có khả năng mất thanh toán</v>
      </c>
      <c r="Z61" s="51">
        <f t="shared" si="3"/>
        <v>45881</v>
      </c>
      <c r="AA61" s="52" t="str">
        <f t="shared" si="4"/>
        <v/>
      </c>
      <c r="AB61" s="2"/>
      <c r="AD61" s="2" t="str">
        <f>VLOOKUP($A61,MA_KH!$A:$Q,MA_KH!O$1,0)</f>
        <v>CIRCLEK MIỀN NAM</v>
      </c>
      <c r="AE61" s="2" t="str">
        <f>VLOOKUP($A61,MA_KH!$A:$Q,MA_KH!P$1,0)</f>
        <v>CÔNG TY TNHH VÒNG TRÒN ĐỎ</v>
      </c>
    </row>
    <row r="62" spans="1:31" ht="12.75" hidden="1" x14ac:dyDescent="0.2">
      <c r="A62" s="31" t="s">
        <v>20827</v>
      </c>
      <c r="B62" s="31" t="s">
        <v>63</v>
      </c>
      <c r="C62" s="32">
        <v>45881</v>
      </c>
      <c r="D62" s="31" t="s">
        <v>453</v>
      </c>
      <c r="E62" s="32">
        <v>45881</v>
      </c>
      <c r="F62" s="31" t="s">
        <v>454</v>
      </c>
      <c r="G62" s="31" t="s">
        <v>455</v>
      </c>
      <c r="H62" s="33">
        <v>184608</v>
      </c>
      <c r="I62" s="33">
        <v>0</v>
      </c>
      <c r="J62" s="33">
        <v>14769</v>
      </c>
      <c r="K62" s="33">
        <v>199377</v>
      </c>
      <c r="L62" s="7" t="s">
        <v>51</v>
      </c>
      <c r="O62" s="18">
        <f>IF(Table1[[#This Row],[Phân loại]]="Tồn đầu kỳ",Table1[[#This Row],[Tổng giá trị]],0)</f>
        <v>199377</v>
      </c>
      <c r="P62" s="7">
        <f>IF(Table1[[#This Row],[Số còn phải thu ĐK]]&lt;&gt;0,0,IF(Table1[[#This Row],[Phân loại]]="Bán hàng",Table1[[#This Row],[Tổng giá trị]],-Table1[[#This Row],[Tổng giá trị]]))</f>
        <v>0</v>
      </c>
      <c r="Q62" s="18">
        <f t="shared" si="11"/>
        <v>0</v>
      </c>
      <c r="R62" s="7">
        <f>Table1[[#This Row],[Số còn phải thu ĐK]]+Table1[[#This Row],[Giá Trị HD sau CK]]-Table1[[#This Row],[Số tiền đã thu]]</f>
        <v>199377</v>
      </c>
      <c r="S62" s="6">
        <f>IF(Table1[[#This Row],[Ngày hóa đơn]]&lt;&gt;"",Table1[[#This Row],[Ngày hóa đơn]],IF(Table1[[#This Row],[Ngày hạch toán]]&lt;&gt;"",Table1[[#This Row],[Ngày hạch toán]],""))</f>
        <v>45881</v>
      </c>
      <c r="T62" s="7">
        <v>45</v>
      </c>
      <c r="U62" s="6">
        <f>IF(Table1[[#This Row],[Ngày tính CN]]="","",S62+T62)</f>
        <v>45926</v>
      </c>
      <c r="V62" s="18">
        <f ca="1">IF(Table1[[#This Row],[Hạn thanh toán]]="","",IF((U62-NOW())&lt;0,0,(U62-NOW())))</f>
        <v>0</v>
      </c>
      <c r="W62" s="2"/>
      <c r="X62" s="18">
        <f t="shared" ca="1" si="12"/>
        <v>244.49032048611116</v>
      </c>
      <c r="Y62" s="2" t="str">
        <f t="shared" ca="1" si="13"/>
        <v>Nợ quá hạn hơn 120 ngày có khả năng mất thanh toán</v>
      </c>
      <c r="Z62" s="51">
        <f t="shared" si="3"/>
        <v>45881</v>
      </c>
      <c r="AA62" s="52" t="str">
        <f t="shared" si="4"/>
        <v/>
      </c>
      <c r="AB62" s="2"/>
      <c r="AD62" s="2" t="str">
        <f>VLOOKUP($A62,MA_KH!$A:$Q,MA_KH!O$1,0)</f>
        <v>CIRCLEK MIỀN NAM</v>
      </c>
      <c r="AE62" s="2" t="str">
        <f>VLOOKUP($A62,MA_KH!$A:$Q,MA_KH!P$1,0)</f>
        <v>CÔNG TY TNHH VÒNG TRÒN ĐỎ</v>
      </c>
    </row>
    <row r="63" spans="1:31" ht="12.75" hidden="1" x14ac:dyDescent="0.2">
      <c r="A63" s="31" t="s">
        <v>20827</v>
      </c>
      <c r="B63" s="31" t="s">
        <v>63</v>
      </c>
      <c r="C63" s="32">
        <v>45881</v>
      </c>
      <c r="D63" s="31" t="s">
        <v>456</v>
      </c>
      <c r="E63" s="32">
        <v>45881</v>
      </c>
      <c r="F63" s="31" t="s">
        <v>457</v>
      </c>
      <c r="G63" s="31" t="s">
        <v>458</v>
      </c>
      <c r="H63" s="33">
        <v>184608</v>
      </c>
      <c r="I63" s="33">
        <v>0</v>
      </c>
      <c r="J63" s="33">
        <v>14769</v>
      </c>
      <c r="K63" s="33">
        <v>199377</v>
      </c>
      <c r="L63" s="7" t="s">
        <v>51</v>
      </c>
      <c r="O63" s="18">
        <f>IF(Table1[[#This Row],[Phân loại]]="Tồn đầu kỳ",Table1[[#This Row],[Tổng giá trị]],0)</f>
        <v>199377</v>
      </c>
      <c r="P63" s="7">
        <f>IF(Table1[[#This Row],[Số còn phải thu ĐK]]&lt;&gt;0,0,IF(Table1[[#This Row],[Phân loại]]="Bán hàng",Table1[[#This Row],[Tổng giá trị]],-Table1[[#This Row],[Tổng giá trị]]))</f>
        <v>0</v>
      </c>
      <c r="Q63" s="18">
        <f t="shared" si="11"/>
        <v>0</v>
      </c>
      <c r="R63" s="7">
        <f>Table1[[#This Row],[Số còn phải thu ĐK]]+Table1[[#This Row],[Giá Trị HD sau CK]]-Table1[[#This Row],[Số tiền đã thu]]</f>
        <v>199377</v>
      </c>
      <c r="S63" s="6">
        <f>IF(Table1[[#This Row],[Ngày hóa đơn]]&lt;&gt;"",Table1[[#This Row],[Ngày hóa đơn]],IF(Table1[[#This Row],[Ngày hạch toán]]&lt;&gt;"",Table1[[#This Row],[Ngày hạch toán]],""))</f>
        <v>45881</v>
      </c>
      <c r="T63" s="7">
        <v>45</v>
      </c>
      <c r="U63" s="6">
        <f>IF(Table1[[#This Row],[Ngày tính CN]]="","",S63+T63)</f>
        <v>45926</v>
      </c>
      <c r="V63" s="18">
        <f ca="1">IF(Table1[[#This Row],[Hạn thanh toán]]="","",IF((U63-NOW())&lt;0,0,(U63-NOW())))</f>
        <v>0</v>
      </c>
      <c r="W63" s="2"/>
      <c r="X63" s="18">
        <f t="shared" ca="1" si="12"/>
        <v>244.49032048611116</v>
      </c>
      <c r="Y63" s="2" t="str">
        <f t="shared" ca="1" si="13"/>
        <v>Nợ quá hạn hơn 120 ngày có khả năng mất thanh toán</v>
      </c>
      <c r="Z63" s="51">
        <f t="shared" si="3"/>
        <v>45881</v>
      </c>
      <c r="AA63" s="52" t="str">
        <f t="shared" si="4"/>
        <v/>
      </c>
      <c r="AB63" s="2"/>
      <c r="AD63" s="2" t="str">
        <f>VLOOKUP($A63,MA_KH!$A:$Q,MA_KH!O$1,0)</f>
        <v>CIRCLEK MIỀN NAM</v>
      </c>
      <c r="AE63" s="2" t="str">
        <f>VLOOKUP($A63,MA_KH!$A:$Q,MA_KH!P$1,0)</f>
        <v>CÔNG TY TNHH VÒNG TRÒN ĐỎ</v>
      </c>
    </row>
    <row r="64" spans="1:31" ht="12.75" hidden="1" x14ac:dyDescent="0.2">
      <c r="A64" s="31" t="s">
        <v>20827</v>
      </c>
      <c r="B64" s="31" t="s">
        <v>63</v>
      </c>
      <c r="C64" s="32">
        <v>45881</v>
      </c>
      <c r="D64" s="31" t="s">
        <v>459</v>
      </c>
      <c r="E64" s="32">
        <v>45881</v>
      </c>
      <c r="F64" s="31" t="s">
        <v>460</v>
      </c>
      <c r="G64" s="31" t="s">
        <v>461</v>
      </c>
      <c r="H64" s="33">
        <v>184608</v>
      </c>
      <c r="I64" s="33">
        <v>0</v>
      </c>
      <c r="J64" s="33">
        <v>14769</v>
      </c>
      <c r="K64" s="33">
        <v>199377</v>
      </c>
      <c r="L64" s="7" t="s">
        <v>51</v>
      </c>
      <c r="O64" s="18">
        <f>IF(Table1[[#This Row],[Phân loại]]="Tồn đầu kỳ",Table1[[#This Row],[Tổng giá trị]],0)</f>
        <v>199377</v>
      </c>
      <c r="P64" s="7">
        <f>IF(Table1[[#This Row],[Số còn phải thu ĐK]]&lt;&gt;0,0,IF(Table1[[#This Row],[Phân loại]]="Bán hàng",Table1[[#This Row],[Tổng giá trị]],-Table1[[#This Row],[Tổng giá trị]]))</f>
        <v>0</v>
      </c>
      <c r="Q64" s="18">
        <f t="shared" si="11"/>
        <v>0</v>
      </c>
      <c r="R64" s="7">
        <f>Table1[[#This Row],[Số còn phải thu ĐK]]+Table1[[#This Row],[Giá Trị HD sau CK]]-Table1[[#This Row],[Số tiền đã thu]]</f>
        <v>199377</v>
      </c>
      <c r="S64" s="6">
        <f>IF(Table1[[#This Row],[Ngày hóa đơn]]&lt;&gt;"",Table1[[#This Row],[Ngày hóa đơn]],IF(Table1[[#This Row],[Ngày hạch toán]]&lt;&gt;"",Table1[[#This Row],[Ngày hạch toán]],""))</f>
        <v>45881</v>
      </c>
      <c r="T64" s="7">
        <v>45</v>
      </c>
      <c r="U64" s="6">
        <f>IF(Table1[[#This Row],[Ngày tính CN]]="","",S64+T64)</f>
        <v>45926</v>
      </c>
      <c r="V64" s="18">
        <f ca="1">IF(Table1[[#This Row],[Hạn thanh toán]]="","",IF((U64-NOW())&lt;0,0,(U64-NOW())))</f>
        <v>0</v>
      </c>
      <c r="W64" s="2"/>
      <c r="X64" s="18">
        <f t="shared" ca="1" si="12"/>
        <v>244.49032048611116</v>
      </c>
      <c r="Y64" s="2" t="str">
        <f t="shared" ca="1" si="13"/>
        <v>Nợ quá hạn hơn 120 ngày có khả năng mất thanh toán</v>
      </c>
      <c r="Z64" s="51">
        <f t="shared" si="3"/>
        <v>45881</v>
      </c>
      <c r="AA64" s="52" t="str">
        <f t="shared" si="4"/>
        <v/>
      </c>
      <c r="AB64" s="2"/>
      <c r="AD64" s="2" t="str">
        <f>VLOOKUP($A64,MA_KH!$A:$Q,MA_KH!O$1,0)</f>
        <v>CIRCLEK MIỀN NAM</v>
      </c>
      <c r="AE64" s="2" t="str">
        <f>VLOOKUP($A64,MA_KH!$A:$Q,MA_KH!P$1,0)</f>
        <v>CÔNG TY TNHH VÒNG TRÒN ĐỎ</v>
      </c>
    </row>
    <row r="65" spans="1:31" ht="12.75" hidden="1" x14ac:dyDescent="0.2">
      <c r="A65" s="31" t="s">
        <v>20827</v>
      </c>
      <c r="B65" s="31" t="s">
        <v>63</v>
      </c>
      <c r="C65" s="32">
        <v>45881</v>
      </c>
      <c r="D65" s="31" t="s">
        <v>462</v>
      </c>
      <c r="E65" s="32">
        <v>45881</v>
      </c>
      <c r="F65" s="31" t="s">
        <v>463</v>
      </c>
      <c r="G65" s="31" t="s">
        <v>464</v>
      </c>
      <c r="H65" s="33">
        <v>184608</v>
      </c>
      <c r="I65" s="33">
        <v>0</v>
      </c>
      <c r="J65" s="33">
        <v>14769</v>
      </c>
      <c r="K65" s="33">
        <v>199377</v>
      </c>
      <c r="L65" s="7" t="s">
        <v>51</v>
      </c>
      <c r="O65" s="18">
        <f>IF(Table1[[#This Row],[Phân loại]]="Tồn đầu kỳ",Table1[[#This Row],[Tổng giá trị]],0)</f>
        <v>199377</v>
      </c>
      <c r="P65" s="7">
        <f>IF(Table1[[#This Row],[Số còn phải thu ĐK]]&lt;&gt;0,0,IF(Table1[[#This Row],[Phân loại]]="Bán hàng",Table1[[#This Row],[Tổng giá trị]],-Table1[[#This Row],[Tổng giá trị]]))</f>
        <v>0</v>
      </c>
      <c r="Q65" s="18">
        <f t="shared" si="11"/>
        <v>0</v>
      </c>
      <c r="R65" s="7">
        <f>Table1[[#This Row],[Số còn phải thu ĐK]]+Table1[[#This Row],[Giá Trị HD sau CK]]-Table1[[#This Row],[Số tiền đã thu]]</f>
        <v>199377</v>
      </c>
      <c r="S65" s="6">
        <f>IF(Table1[[#This Row],[Ngày hóa đơn]]&lt;&gt;"",Table1[[#This Row],[Ngày hóa đơn]],IF(Table1[[#This Row],[Ngày hạch toán]]&lt;&gt;"",Table1[[#This Row],[Ngày hạch toán]],""))</f>
        <v>45881</v>
      </c>
      <c r="T65" s="7">
        <v>45</v>
      </c>
      <c r="U65" s="6">
        <f>IF(Table1[[#This Row],[Ngày tính CN]]="","",S65+T65)</f>
        <v>45926</v>
      </c>
      <c r="V65" s="18">
        <f ca="1">IF(Table1[[#This Row],[Hạn thanh toán]]="","",IF((U65-NOW())&lt;0,0,(U65-NOW())))</f>
        <v>0</v>
      </c>
      <c r="W65" s="2"/>
      <c r="X65" s="18">
        <f t="shared" ca="1" si="12"/>
        <v>244.49032048611116</v>
      </c>
      <c r="Y65" s="2" t="str">
        <f t="shared" ca="1" si="13"/>
        <v>Nợ quá hạn hơn 120 ngày có khả năng mất thanh toán</v>
      </c>
      <c r="Z65" s="51">
        <f t="shared" si="3"/>
        <v>45881</v>
      </c>
      <c r="AA65" s="52" t="str">
        <f t="shared" si="4"/>
        <v/>
      </c>
      <c r="AB65" s="2"/>
      <c r="AD65" s="2" t="str">
        <f>VLOOKUP($A65,MA_KH!$A:$Q,MA_KH!O$1,0)</f>
        <v>CIRCLEK MIỀN NAM</v>
      </c>
      <c r="AE65" s="2" t="str">
        <f>VLOOKUP($A65,MA_KH!$A:$Q,MA_KH!P$1,0)</f>
        <v>CÔNG TY TNHH VÒNG TRÒN ĐỎ</v>
      </c>
    </row>
    <row r="66" spans="1:31" ht="12.75" hidden="1" x14ac:dyDescent="0.2">
      <c r="A66" s="31" t="s">
        <v>20827</v>
      </c>
      <c r="B66" s="31" t="s">
        <v>63</v>
      </c>
      <c r="C66" s="32">
        <v>45881</v>
      </c>
      <c r="D66" s="31" t="s">
        <v>465</v>
      </c>
      <c r="E66" s="32">
        <v>45881</v>
      </c>
      <c r="F66" s="31" t="s">
        <v>466</v>
      </c>
      <c r="G66" s="31" t="s">
        <v>467</v>
      </c>
      <c r="H66" s="33">
        <v>230760</v>
      </c>
      <c r="I66" s="33">
        <v>0</v>
      </c>
      <c r="J66" s="33">
        <v>18461</v>
      </c>
      <c r="K66" s="33">
        <v>249221</v>
      </c>
      <c r="L66" s="7" t="s">
        <v>51</v>
      </c>
      <c r="O66" s="18">
        <f>IF(Table1[[#This Row],[Phân loại]]="Tồn đầu kỳ",Table1[[#This Row],[Tổng giá trị]],0)</f>
        <v>249221</v>
      </c>
      <c r="P66" s="7">
        <f>IF(Table1[[#This Row],[Số còn phải thu ĐK]]&lt;&gt;0,0,IF(Table1[[#This Row],[Phân loại]]="Bán hàng",Table1[[#This Row],[Tổng giá trị]],-Table1[[#This Row],[Tổng giá trị]]))</f>
        <v>0</v>
      </c>
      <c r="Q66" s="18">
        <f t="shared" si="11"/>
        <v>0</v>
      </c>
      <c r="R66" s="7">
        <f>Table1[[#This Row],[Số còn phải thu ĐK]]+Table1[[#This Row],[Giá Trị HD sau CK]]-Table1[[#This Row],[Số tiền đã thu]]</f>
        <v>249221</v>
      </c>
      <c r="S66" s="6">
        <f>IF(Table1[[#This Row],[Ngày hóa đơn]]&lt;&gt;"",Table1[[#This Row],[Ngày hóa đơn]],IF(Table1[[#This Row],[Ngày hạch toán]]&lt;&gt;"",Table1[[#This Row],[Ngày hạch toán]],""))</f>
        <v>45881</v>
      </c>
      <c r="T66" s="7">
        <v>45</v>
      </c>
      <c r="U66" s="6">
        <f>IF(Table1[[#This Row],[Ngày tính CN]]="","",S66+T66)</f>
        <v>45926</v>
      </c>
      <c r="V66" s="18">
        <f ca="1">IF(Table1[[#This Row],[Hạn thanh toán]]="","",IF((U66-NOW())&lt;0,0,(U66-NOW())))</f>
        <v>0</v>
      </c>
      <c r="W66" s="2"/>
      <c r="X66" s="18">
        <f t="shared" ca="1" si="12"/>
        <v>244.49032048611116</v>
      </c>
      <c r="Y66" s="2" t="str">
        <f t="shared" ca="1" si="13"/>
        <v>Nợ quá hạn hơn 120 ngày có khả năng mất thanh toán</v>
      </c>
      <c r="Z66" s="51">
        <f t="shared" si="3"/>
        <v>45881</v>
      </c>
      <c r="AA66" s="52" t="str">
        <f t="shared" si="4"/>
        <v/>
      </c>
      <c r="AB66" s="2"/>
      <c r="AD66" s="2" t="str">
        <f>VLOOKUP($A66,MA_KH!$A:$Q,MA_KH!O$1,0)</f>
        <v>CIRCLEK MIỀN NAM</v>
      </c>
      <c r="AE66" s="2" t="str">
        <f>VLOOKUP($A66,MA_KH!$A:$Q,MA_KH!P$1,0)</f>
        <v>CÔNG TY TNHH VÒNG TRÒN ĐỎ</v>
      </c>
    </row>
    <row r="67" spans="1:31" ht="12.75" hidden="1" x14ac:dyDescent="0.2">
      <c r="A67" s="31" t="s">
        <v>20827</v>
      </c>
      <c r="B67" s="31" t="s">
        <v>63</v>
      </c>
      <c r="C67" s="32">
        <v>45881</v>
      </c>
      <c r="D67" s="31" t="s">
        <v>468</v>
      </c>
      <c r="E67" s="32">
        <v>45881</v>
      </c>
      <c r="F67" s="31" t="s">
        <v>469</v>
      </c>
      <c r="G67" s="31" t="s">
        <v>470</v>
      </c>
      <c r="H67" s="33">
        <v>184608</v>
      </c>
      <c r="I67" s="33">
        <v>0</v>
      </c>
      <c r="J67" s="33">
        <v>14769</v>
      </c>
      <c r="K67" s="33">
        <v>199377</v>
      </c>
      <c r="L67" s="7" t="s">
        <v>51</v>
      </c>
      <c r="O67" s="18">
        <f>IF(Table1[[#This Row],[Phân loại]]="Tồn đầu kỳ",Table1[[#This Row],[Tổng giá trị]],0)</f>
        <v>199377</v>
      </c>
      <c r="P67" s="7">
        <f>IF(Table1[[#This Row],[Số còn phải thu ĐK]]&lt;&gt;0,0,IF(Table1[[#This Row],[Phân loại]]="Bán hàng",Table1[[#This Row],[Tổng giá trị]],-Table1[[#This Row],[Tổng giá trị]]))</f>
        <v>0</v>
      </c>
      <c r="Q67" s="18">
        <f t="shared" si="11"/>
        <v>0</v>
      </c>
      <c r="R67" s="7">
        <f>Table1[[#This Row],[Số còn phải thu ĐK]]+Table1[[#This Row],[Giá Trị HD sau CK]]-Table1[[#This Row],[Số tiền đã thu]]</f>
        <v>199377</v>
      </c>
      <c r="S67" s="6">
        <f>IF(Table1[[#This Row],[Ngày hóa đơn]]&lt;&gt;"",Table1[[#This Row],[Ngày hóa đơn]],IF(Table1[[#This Row],[Ngày hạch toán]]&lt;&gt;"",Table1[[#This Row],[Ngày hạch toán]],""))</f>
        <v>45881</v>
      </c>
      <c r="T67" s="7">
        <v>45</v>
      </c>
      <c r="U67" s="6">
        <f>IF(Table1[[#This Row],[Ngày tính CN]]="","",S67+T67)</f>
        <v>45926</v>
      </c>
      <c r="V67" s="18">
        <f ca="1">IF(Table1[[#This Row],[Hạn thanh toán]]="","",IF((U67-NOW())&lt;0,0,(U67-NOW())))</f>
        <v>0</v>
      </c>
      <c r="W67" s="2"/>
      <c r="X67" s="18">
        <f t="shared" ca="1" si="12"/>
        <v>244.49032048611116</v>
      </c>
      <c r="Y67" s="2" t="str">
        <f t="shared" ca="1" si="13"/>
        <v>Nợ quá hạn hơn 120 ngày có khả năng mất thanh toán</v>
      </c>
      <c r="Z67" s="51">
        <f t="shared" si="3"/>
        <v>45881</v>
      </c>
      <c r="AA67" s="52" t="str">
        <f t="shared" si="4"/>
        <v/>
      </c>
      <c r="AB67" s="2"/>
      <c r="AD67" s="2" t="str">
        <f>VLOOKUP($A67,MA_KH!$A:$Q,MA_KH!O$1,0)</f>
        <v>CIRCLEK MIỀN NAM</v>
      </c>
      <c r="AE67" s="2" t="str">
        <f>VLOOKUP($A67,MA_KH!$A:$Q,MA_KH!P$1,0)</f>
        <v>CÔNG TY TNHH VÒNG TRÒN ĐỎ</v>
      </c>
    </row>
    <row r="68" spans="1:31" ht="12.75" hidden="1" x14ac:dyDescent="0.2">
      <c r="A68" s="31" t="s">
        <v>20827</v>
      </c>
      <c r="B68" s="31" t="s">
        <v>63</v>
      </c>
      <c r="C68" s="32">
        <v>45881</v>
      </c>
      <c r="D68" s="31" t="s">
        <v>471</v>
      </c>
      <c r="E68" s="32">
        <v>45881</v>
      </c>
      <c r="F68" s="31" t="s">
        <v>472</v>
      </c>
      <c r="G68" s="31" t="s">
        <v>473</v>
      </c>
      <c r="H68" s="33">
        <v>230760</v>
      </c>
      <c r="I68" s="33">
        <v>0</v>
      </c>
      <c r="J68" s="33">
        <v>18461</v>
      </c>
      <c r="K68" s="33">
        <v>249221</v>
      </c>
      <c r="L68" s="7" t="s">
        <v>51</v>
      </c>
      <c r="O68" s="18">
        <f>IF(Table1[[#This Row],[Phân loại]]="Tồn đầu kỳ",Table1[[#This Row],[Tổng giá trị]],0)</f>
        <v>249221</v>
      </c>
      <c r="P68" s="7">
        <f>IF(Table1[[#This Row],[Số còn phải thu ĐK]]&lt;&gt;0,0,IF(Table1[[#This Row],[Phân loại]]="Bán hàng",Table1[[#This Row],[Tổng giá trị]],-Table1[[#This Row],[Tổng giá trị]]))</f>
        <v>0</v>
      </c>
      <c r="Q68" s="18">
        <f t="shared" si="11"/>
        <v>0</v>
      </c>
      <c r="R68" s="7">
        <f>Table1[[#This Row],[Số còn phải thu ĐK]]+Table1[[#This Row],[Giá Trị HD sau CK]]-Table1[[#This Row],[Số tiền đã thu]]</f>
        <v>249221</v>
      </c>
      <c r="S68" s="6">
        <f>IF(Table1[[#This Row],[Ngày hóa đơn]]&lt;&gt;"",Table1[[#This Row],[Ngày hóa đơn]],IF(Table1[[#This Row],[Ngày hạch toán]]&lt;&gt;"",Table1[[#This Row],[Ngày hạch toán]],""))</f>
        <v>45881</v>
      </c>
      <c r="T68" s="7">
        <v>45</v>
      </c>
      <c r="U68" s="6">
        <f>IF(Table1[[#This Row],[Ngày tính CN]]="","",S68+T68)</f>
        <v>45926</v>
      </c>
      <c r="V68" s="18">
        <f ca="1">IF(Table1[[#This Row],[Hạn thanh toán]]="","",IF((U68-NOW())&lt;0,0,(U68-NOW())))</f>
        <v>0</v>
      </c>
      <c r="W68" s="2"/>
      <c r="X68" s="18">
        <f t="shared" ca="1" si="12"/>
        <v>244.49032048611116</v>
      </c>
      <c r="Y68" s="2" t="str">
        <f t="shared" ca="1" si="13"/>
        <v>Nợ quá hạn hơn 120 ngày có khả năng mất thanh toán</v>
      </c>
      <c r="Z68" s="51">
        <f t="shared" ref="Z68:Z131" si="14">IF(S68="","",S68)</f>
        <v>45881</v>
      </c>
      <c r="AA68" s="52" t="str">
        <f t="shared" ref="AA68:AA131" si="15">IF(M68="","",M68)</f>
        <v/>
      </c>
      <c r="AB68" s="2"/>
      <c r="AD68" s="2" t="str">
        <f>VLOOKUP($A68,MA_KH!$A:$Q,MA_KH!O$1,0)</f>
        <v>CIRCLEK MIỀN NAM</v>
      </c>
      <c r="AE68" s="2" t="str">
        <f>VLOOKUP($A68,MA_KH!$A:$Q,MA_KH!P$1,0)</f>
        <v>CÔNG TY TNHH VÒNG TRÒN ĐỎ</v>
      </c>
    </row>
    <row r="69" spans="1:31" ht="12.75" hidden="1" x14ac:dyDescent="0.2">
      <c r="A69" s="31" t="s">
        <v>20827</v>
      </c>
      <c r="B69" s="31" t="s">
        <v>63</v>
      </c>
      <c r="C69" s="32">
        <v>45881</v>
      </c>
      <c r="D69" s="31" t="s">
        <v>474</v>
      </c>
      <c r="E69" s="32">
        <v>45881</v>
      </c>
      <c r="F69" s="31" t="s">
        <v>475</v>
      </c>
      <c r="G69" s="31" t="s">
        <v>476</v>
      </c>
      <c r="H69" s="33">
        <v>276912</v>
      </c>
      <c r="I69" s="33">
        <v>0</v>
      </c>
      <c r="J69" s="33">
        <v>22153</v>
      </c>
      <c r="K69" s="33">
        <v>299065</v>
      </c>
      <c r="L69" s="7" t="s">
        <v>51</v>
      </c>
      <c r="O69" s="18">
        <f>IF(Table1[[#This Row],[Phân loại]]="Tồn đầu kỳ",Table1[[#This Row],[Tổng giá trị]],0)</f>
        <v>299065</v>
      </c>
      <c r="P69" s="7">
        <f>IF(Table1[[#This Row],[Số còn phải thu ĐK]]&lt;&gt;0,0,IF(Table1[[#This Row],[Phân loại]]="Bán hàng",Table1[[#This Row],[Tổng giá trị]],-Table1[[#This Row],[Tổng giá trị]]))</f>
        <v>0</v>
      </c>
      <c r="Q69" s="18">
        <f t="shared" si="11"/>
        <v>0</v>
      </c>
      <c r="R69" s="7">
        <f>Table1[[#This Row],[Số còn phải thu ĐK]]+Table1[[#This Row],[Giá Trị HD sau CK]]-Table1[[#This Row],[Số tiền đã thu]]</f>
        <v>299065</v>
      </c>
      <c r="S69" s="6">
        <f>IF(Table1[[#This Row],[Ngày hóa đơn]]&lt;&gt;"",Table1[[#This Row],[Ngày hóa đơn]],IF(Table1[[#This Row],[Ngày hạch toán]]&lt;&gt;"",Table1[[#This Row],[Ngày hạch toán]],""))</f>
        <v>45881</v>
      </c>
      <c r="T69" s="7">
        <v>45</v>
      </c>
      <c r="U69" s="6">
        <f>IF(Table1[[#This Row],[Ngày tính CN]]="","",S69+T69)</f>
        <v>45926</v>
      </c>
      <c r="V69" s="18">
        <f ca="1">IF(Table1[[#This Row],[Hạn thanh toán]]="","",IF((U69-NOW())&lt;0,0,(U69-NOW())))</f>
        <v>0</v>
      </c>
      <c r="W69" s="2"/>
      <c r="X69" s="18">
        <f t="shared" ca="1" si="12"/>
        <v>244.49032048611116</v>
      </c>
      <c r="Y69" s="2" t="str">
        <f t="shared" ca="1" si="13"/>
        <v>Nợ quá hạn hơn 120 ngày có khả năng mất thanh toán</v>
      </c>
      <c r="Z69" s="51">
        <f t="shared" si="14"/>
        <v>45881</v>
      </c>
      <c r="AA69" s="52" t="str">
        <f t="shared" si="15"/>
        <v/>
      </c>
      <c r="AB69" s="2"/>
      <c r="AD69" s="2" t="str">
        <f>VLOOKUP($A69,MA_KH!$A:$Q,MA_KH!O$1,0)</f>
        <v>CIRCLEK MIỀN NAM</v>
      </c>
      <c r="AE69" s="2" t="str">
        <f>VLOOKUP($A69,MA_KH!$A:$Q,MA_KH!P$1,0)</f>
        <v>CÔNG TY TNHH VÒNG TRÒN ĐỎ</v>
      </c>
    </row>
    <row r="70" spans="1:31" ht="25.5" hidden="1" customHeight="1" x14ac:dyDescent="0.2">
      <c r="A70" s="31" t="s">
        <v>20827</v>
      </c>
      <c r="B70" s="31" t="s">
        <v>63</v>
      </c>
      <c r="C70" s="32">
        <v>45881</v>
      </c>
      <c r="D70" s="31" t="s">
        <v>477</v>
      </c>
      <c r="E70" s="32">
        <v>45881</v>
      </c>
      <c r="F70" s="31" t="s">
        <v>478</v>
      </c>
      <c r="G70" s="31" t="s">
        <v>479</v>
      </c>
      <c r="H70" s="33">
        <v>230760</v>
      </c>
      <c r="I70" s="33">
        <v>0</v>
      </c>
      <c r="J70" s="33">
        <v>18461</v>
      </c>
      <c r="K70" s="33">
        <v>249221</v>
      </c>
      <c r="L70" s="7" t="s">
        <v>51</v>
      </c>
      <c r="O70" s="18">
        <f>IF(Table1[[#This Row],[Phân loại]]="Tồn đầu kỳ",Table1[[#This Row],[Tổng giá trị]],0)</f>
        <v>249221</v>
      </c>
      <c r="P70" s="7">
        <f>IF(Table1[[#This Row],[Số còn phải thu ĐK]]&lt;&gt;0,0,IF(Table1[[#This Row],[Phân loại]]="Bán hàng",Table1[[#This Row],[Tổng giá trị]],-Table1[[#This Row],[Tổng giá trị]]))</f>
        <v>0</v>
      </c>
      <c r="Q70" s="18">
        <f t="shared" si="11"/>
        <v>0</v>
      </c>
      <c r="R70" s="7">
        <f>Table1[[#This Row],[Số còn phải thu ĐK]]+Table1[[#This Row],[Giá Trị HD sau CK]]-Table1[[#This Row],[Số tiền đã thu]]</f>
        <v>249221</v>
      </c>
      <c r="S70" s="6">
        <f>IF(Table1[[#This Row],[Ngày hóa đơn]]&lt;&gt;"",Table1[[#This Row],[Ngày hóa đơn]],IF(Table1[[#This Row],[Ngày hạch toán]]&lt;&gt;"",Table1[[#This Row],[Ngày hạch toán]],""))</f>
        <v>45881</v>
      </c>
      <c r="T70" s="7">
        <v>45</v>
      </c>
      <c r="U70" s="6">
        <f>IF(Table1[[#This Row],[Ngày tính CN]]="","",S70+T70)</f>
        <v>45926</v>
      </c>
      <c r="V70" s="18">
        <f ca="1">IF(Table1[[#This Row],[Hạn thanh toán]]="","",IF((U70-NOW())&lt;0,0,(U70-NOW())))</f>
        <v>0</v>
      </c>
      <c r="W70" s="2"/>
      <c r="X70" s="18">
        <f t="shared" ca="1" si="12"/>
        <v>244.49032048611116</v>
      </c>
      <c r="Y70" s="2" t="str">
        <f t="shared" ca="1" si="13"/>
        <v>Nợ quá hạn hơn 120 ngày có khả năng mất thanh toán</v>
      </c>
      <c r="Z70" s="51">
        <f t="shared" si="14"/>
        <v>45881</v>
      </c>
      <c r="AA70" s="52" t="str">
        <f t="shared" si="15"/>
        <v/>
      </c>
      <c r="AB70" s="2"/>
      <c r="AD70" s="2" t="str">
        <f>VLOOKUP($A70,MA_KH!$A:$Q,MA_KH!O$1,0)</f>
        <v>CIRCLEK MIỀN NAM</v>
      </c>
      <c r="AE70" s="2" t="str">
        <f>VLOOKUP($A70,MA_KH!$A:$Q,MA_KH!P$1,0)</f>
        <v>CÔNG TY TNHH VÒNG TRÒN ĐỎ</v>
      </c>
    </row>
    <row r="71" spans="1:31" ht="25.5" hidden="1" customHeight="1" x14ac:dyDescent="0.2">
      <c r="A71" s="31" t="s">
        <v>20827</v>
      </c>
      <c r="B71" s="31" t="s">
        <v>63</v>
      </c>
      <c r="C71" s="32">
        <v>45881</v>
      </c>
      <c r="D71" s="31" t="s">
        <v>480</v>
      </c>
      <c r="E71" s="32">
        <v>45881</v>
      </c>
      <c r="F71" s="31" t="s">
        <v>481</v>
      </c>
      <c r="G71" s="31" t="s">
        <v>482</v>
      </c>
      <c r="H71" s="33">
        <v>230760</v>
      </c>
      <c r="I71" s="33">
        <v>0</v>
      </c>
      <c r="J71" s="33">
        <v>18461</v>
      </c>
      <c r="K71" s="33">
        <v>249221</v>
      </c>
      <c r="L71" s="7" t="s">
        <v>51</v>
      </c>
      <c r="O71" s="18">
        <f>IF(Table1[[#This Row],[Phân loại]]="Tồn đầu kỳ",Table1[[#This Row],[Tổng giá trị]],0)</f>
        <v>249221</v>
      </c>
      <c r="P71" s="7">
        <f>IF(Table1[[#This Row],[Số còn phải thu ĐK]]&lt;&gt;0,0,IF(Table1[[#This Row],[Phân loại]]="Bán hàng",Table1[[#This Row],[Tổng giá trị]],-Table1[[#This Row],[Tổng giá trị]]))</f>
        <v>0</v>
      </c>
      <c r="Q71" s="18">
        <f t="shared" si="11"/>
        <v>0</v>
      </c>
      <c r="R71" s="7">
        <f>Table1[[#This Row],[Số còn phải thu ĐK]]+Table1[[#This Row],[Giá Trị HD sau CK]]-Table1[[#This Row],[Số tiền đã thu]]</f>
        <v>249221</v>
      </c>
      <c r="S71" s="6">
        <f>IF(Table1[[#This Row],[Ngày hóa đơn]]&lt;&gt;"",Table1[[#This Row],[Ngày hóa đơn]],IF(Table1[[#This Row],[Ngày hạch toán]]&lt;&gt;"",Table1[[#This Row],[Ngày hạch toán]],""))</f>
        <v>45881</v>
      </c>
      <c r="T71" s="7">
        <v>45</v>
      </c>
      <c r="U71" s="6">
        <f>IF(Table1[[#This Row],[Ngày tính CN]]="","",S71+T71)</f>
        <v>45926</v>
      </c>
      <c r="V71" s="18">
        <f ca="1">IF(Table1[[#This Row],[Hạn thanh toán]]="","",IF((U71-NOW())&lt;0,0,(U71-NOW())))</f>
        <v>0</v>
      </c>
      <c r="W71" s="2"/>
      <c r="X71" s="18">
        <f t="shared" ca="1" si="12"/>
        <v>244.49032048611116</v>
      </c>
      <c r="Y71" s="2" t="str">
        <f t="shared" ca="1" si="13"/>
        <v>Nợ quá hạn hơn 120 ngày có khả năng mất thanh toán</v>
      </c>
      <c r="Z71" s="51">
        <f t="shared" si="14"/>
        <v>45881</v>
      </c>
      <c r="AA71" s="52" t="str">
        <f t="shared" si="15"/>
        <v/>
      </c>
      <c r="AB71" s="2"/>
      <c r="AD71" s="2" t="str">
        <f>VLOOKUP($A71,MA_KH!$A:$Q,MA_KH!O$1,0)</f>
        <v>CIRCLEK MIỀN NAM</v>
      </c>
      <c r="AE71" s="2" t="str">
        <f>VLOOKUP($A71,MA_KH!$A:$Q,MA_KH!P$1,0)</f>
        <v>CÔNG TY TNHH VÒNG TRÒN ĐỎ</v>
      </c>
    </row>
    <row r="72" spans="1:31" ht="25.5" hidden="1" customHeight="1" x14ac:dyDescent="0.2">
      <c r="A72" s="31" t="s">
        <v>20827</v>
      </c>
      <c r="B72" s="31" t="s">
        <v>63</v>
      </c>
      <c r="C72" s="32">
        <v>45882</v>
      </c>
      <c r="D72" s="31" t="s">
        <v>483</v>
      </c>
      <c r="E72" s="32">
        <v>45882</v>
      </c>
      <c r="F72" s="31" t="s">
        <v>484</v>
      </c>
      <c r="G72" s="31" t="s">
        <v>485</v>
      </c>
      <c r="H72" s="33">
        <v>184608</v>
      </c>
      <c r="I72" s="33">
        <v>0</v>
      </c>
      <c r="J72" s="33">
        <v>14769</v>
      </c>
      <c r="K72" s="33">
        <v>199377</v>
      </c>
      <c r="L72" s="7" t="s">
        <v>51</v>
      </c>
      <c r="O72" s="18">
        <f>IF(Table1[[#This Row],[Phân loại]]="Tồn đầu kỳ",Table1[[#This Row],[Tổng giá trị]],0)</f>
        <v>199377</v>
      </c>
      <c r="P72" s="7">
        <f>IF(Table1[[#This Row],[Số còn phải thu ĐK]]&lt;&gt;0,0,IF(Table1[[#This Row],[Phân loại]]="Bán hàng",Table1[[#This Row],[Tổng giá trị]],-Table1[[#This Row],[Tổng giá trị]]))</f>
        <v>0</v>
      </c>
      <c r="Q72" s="18">
        <f t="shared" si="11"/>
        <v>0</v>
      </c>
      <c r="R72" s="7">
        <f>Table1[[#This Row],[Số còn phải thu ĐK]]+Table1[[#This Row],[Giá Trị HD sau CK]]-Table1[[#This Row],[Số tiền đã thu]]</f>
        <v>199377</v>
      </c>
      <c r="S72" s="6">
        <f>IF(Table1[[#This Row],[Ngày hóa đơn]]&lt;&gt;"",Table1[[#This Row],[Ngày hóa đơn]],IF(Table1[[#This Row],[Ngày hạch toán]]&lt;&gt;"",Table1[[#This Row],[Ngày hạch toán]],""))</f>
        <v>45882</v>
      </c>
      <c r="T72" s="7">
        <v>45</v>
      </c>
      <c r="U72" s="6">
        <f>IF(Table1[[#This Row],[Ngày tính CN]]="","",S72+T72)</f>
        <v>45927</v>
      </c>
      <c r="V72" s="18">
        <f ca="1">IF(Table1[[#This Row],[Hạn thanh toán]]="","",IF((U72-NOW())&lt;0,0,(U72-NOW())))</f>
        <v>0</v>
      </c>
      <c r="W72" s="2"/>
      <c r="X72" s="18">
        <f t="shared" ca="1" si="12"/>
        <v>243.49032048611116</v>
      </c>
      <c r="Y72" s="2" t="str">
        <f t="shared" ca="1" si="13"/>
        <v>Nợ quá hạn hơn 120 ngày có khả năng mất thanh toán</v>
      </c>
      <c r="Z72" s="51">
        <f t="shared" si="14"/>
        <v>45882</v>
      </c>
      <c r="AA72" s="52" t="str">
        <f t="shared" si="15"/>
        <v/>
      </c>
      <c r="AB72" s="2"/>
      <c r="AD72" s="2" t="str">
        <f>VLOOKUP($A72,MA_KH!$A:$Q,MA_KH!O$1,0)</f>
        <v>CIRCLEK MIỀN NAM</v>
      </c>
      <c r="AE72" s="2" t="str">
        <f>VLOOKUP($A72,MA_KH!$A:$Q,MA_KH!P$1,0)</f>
        <v>CÔNG TY TNHH VÒNG TRÒN ĐỎ</v>
      </c>
    </row>
    <row r="73" spans="1:31" ht="25.5" hidden="1" customHeight="1" x14ac:dyDescent="0.2">
      <c r="A73" s="31" t="s">
        <v>20827</v>
      </c>
      <c r="B73" s="31" t="s">
        <v>63</v>
      </c>
      <c r="C73" s="32">
        <v>45882</v>
      </c>
      <c r="D73" s="31" t="s">
        <v>486</v>
      </c>
      <c r="E73" s="32">
        <v>45882</v>
      </c>
      <c r="F73" s="31" t="s">
        <v>487</v>
      </c>
      <c r="G73" s="31" t="s">
        <v>488</v>
      </c>
      <c r="H73" s="33">
        <v>230760</v>
      </c>
      <c r="I73" s="33">
        <v>0</v>
      </c>
      <c r="J73" s="33">
        <v>18461</v>
      </c>
      <c r="K73" s="33">
        <v>249221</v>
      </c>
      <c r="L73" s="7" t="s">
        <v>51</v>
      </c>
      <c r="O73" s="18">
        <f>IF(Table1[[#This Row],[Phân loại]]="Tồn đầu kỳ",Table1[[#This Row],[Tổng giá trị]],0)</f>
        <v>249221</v>
      </c>
      <c r="P73" s="7">
        <f>IF(Table1[[#This Row],[Số còn phải thu ĐK]]&lt;&gt;0,0,IF(Table1[[#This Row],[Phân loại]]="Bán hàng",Table1[[#This Row],[Tổng giá trị]],-Table1[[#This Row],[Tổng giá trị]]))</f>
        <v>0</v>
      </c>
      <c r="Q73" s="18">
        <f t="shared" si="11"/>
        <v>0</v>
      </c>
      <c r="R73" s="7">
        <f>Table1[[#This Row],[Số còn phải thu ĐK]]+Table1[[#This Row],[Giá Trị HD sau CK]]-Table1[[#This Row],[Số tiền đã thu]]</f>
        <v>249221</v>
      </c>
      <c r="S73" s="6">
        <f>IF(Table1[[#This Row],[Ngày hóa đơn]]&lt;&gt;"",Table1[[#This Row],[Ngày hóa đơn]],IF(Table1[[#This Row],[Ngày hạch toán]]&lt;&gt;"",Table1[[#This Row],[Ngày hạch toán]],""))</f>
        <v>45882</v>
      </c>
      <c r="T73" s="7">
        <v>45</v>
      </c>
      <c r="U73" s="6">
        <f>IF(Table1[[#This Row],[Ngày tính CN]]="","",S73+T73)</f>
        <v>45927</v>
      </c>
      <c r="V73" s="18">
        <f ca="1">IF(Table1[[#This Row],[Hạn thanh toán]]="","",IF((U73-NOW())&lt;0,0,(U73-NOW())))</f>
        <v>0</v>
      </c>
      <c r="W73" s="2"/>
      <c r="X73" s="18">
        <f t="shared" ca="1" si="12"/>
        <v>243.49032048611116</v>
      </c>
      <c r="Y73" s="2" t="str">
        <f t="shared" ca="1" si="13"/>
        <v>Nợ quá hạn hơn 120 ngày có khả năng mất thanh toán</v>
      </c>
      <c r="Z73" s="51">
        <f t="shared" si="14"/>
        <v>45882</v>
      </c>
      <c r="AA73" s="52" t="str">
        <f t="shared" si="15"/>
        <v/>
      </c>
      <c r="AB73" s="2"/>
      <c r="AD73" s="2" t="str">
        <f>VLOOKUP($A73,MA_KH!$A:$Q,MA_KH!O$1,0)</f>
        <v>CIRCLEK MIỀN NAM</v>
      </c>
      <c r="AE73" s="2" t="str">
        <f>VLOOKUP($A73,MA_KH!$A:$Q,MA_KH!P$1,0)</f>
        <v>CÔNG TY TNHH VÒNG TRÒN ĐỎ</v>
      </c>
    </row>
    <row r="74" spans="1:31" ht="25.5" hidden="1" customHeight="1" x14ac:dyDescent="0.2">
      <c r="A74" s="31" t="s">
        <v>20827</v>
      </c>
      <c r="B74" s="31" t="s">
        <v>63</v>
      </c>
      <c r="C74" s="32">
        <v>45882</v>
      </c>
      <c r="D74" s="31" t="s">
        <v>489</v>
      </c>
      <c r="E74" s="32">
        <v>45882</v>
      </c>
      <c r="F74" s="31" t="s">
        <v>490</v>
      </c>
      <c r="G74" s="31" t="s">
        <v>491</v>
      </c>
      <c r="H74" s="33">
        <v>184608</v>
      </c>
      <c r="I74" s="33">
        <v>0</v>
      </c>
      <c r="J74" s="33">
        <v>14769</v>
      </c>
      <c r="K74" s="33">
        <v>199377</v>
      </c>
      <c r="L74" s="7" t="s">
        <v>51</v>
      </c>
      <c r="O74" s="18">
        <f>IF(Table1[[#This Row],[Phân loại]]="Tồn đầu kỳ",Table1[[#This Row],[Tổng giá trị]],0)</f>
        <v>199377</v>
      </c>
      <c r="P74" s="7">
        <f>IF(Table1[[#This Row],[Số còn phải thu ĐK]]&lt;&gt;0,0,IF(Table1[[#This Row],[Phân loại]]="Bán hàng",Table1[[#This Row],[Tổng giá trị]],-Table1[[#This Row],[Tổng giá trị]]))</f>
        <v>0</v>
      </c>
      <c r="Q74" s="18">
        <f t="shared" si="11"/>
        <v>0</v>
      </c>
      <c r="R74" s="7">
        <f>Table1[[#This Row],[Số còn phải thu ĐK]]+Table1[[#This Row],[Giá Trị HD sau CK]]-Table1[[#This Row],[Số tiền đã thu]]</f>
        <v>199377</v>
      </c>
      <c r="S74" s="6">
        <f>IF(Table1[[#This Row],[Ngày hóa đơn]]&lt;&gt;"",Table1[[#This Row],[Ngày hóa đơn]],IF(Table1[[#This Row],[Ngày hạch toán]]&lt;&gt;"",Table1[[#This Row],[Ngày hạch toán]],""))</f>
        <v>45882</v>
      </c>
      <c r="T74" s="7">
        <v>45</v>
      </c>
      <c r="U74" s="6">
        <f>IF(Table1[[#This Row],[Ngày tính CN]]="","",S74+T74)</f>
        <v>45927</v>
      </c>
      <c r="V74" s="18">
        <f ca="1">IF(Table1[[#This Row],[Hạn thanh toán]]="","",IF((U74-NOW())&lt;0,0,(U74-NOW())))</f>
        <v>0</v>
      </c>
      <c r="W74" s="2"/>
      <c r="X74" s="18">
        <f t="shared" ca="1" si="12"/>
        <v>243.49032048611116</v>
      </c>
      <c r="Y74" s="2" t="str">
        <f t="shared" ca="1" si="13"/>
        <v>Nợ quá hạn hơn 120 ngày có khả năng mất thanh toán</v>
      </c>
      <c r="Z74" s="51">
        <f t="shared" si="14"/>
        <v>45882</v>
      </c>
      <c r="AA74" s="52" t="str">
        <f t="shared" si="15"/>
        <v/>
      </c>
      <c r="AB74" s="2"/>
      <c r="AD74" s="2" t="str">
        <f>VLOOKUP($A74,MA_KH!$A:$Q,MA_KH!O$1,0)</f>
        <v>CIRCLEK MIỀN NAM</v>
      </c>
      <c r="AE74" s="2" t="str">
        <f>VLOOKUP($A74,MA_KH!$A:$Q,MA_KH!P$1,0)</f>
        <v>CÔNG TY TNHH VÒNG TRÒN ĐỎ</v>
      </c>
    </row>
    <row r="75" spans="1:31" ht="25.5" hidden="1" customHeight="1" x14ac:dyDescent="0.2">
      <c r="A75" s="31" t="s">
        <v>20827</v>
      </c>
      <c r="B75" s="31" t="s">
        <v>63</v>
      </c>
      <c r="C75" s="32">
        <v>45882</v>
      </c>
      <c r="D75" s="31" t="s">
        <v>492</v>
      </c>
      <c r="E75" s="32">
        <v>45882</v>
      </c>
      <c r="F75" s="31" t="s">
        <v>493</v>
      </c>
      <c r="G75" s="31" t="s">
        <v>494</v>
      </c>
      <c r="H75" s="33">
        <v>230760</v>
      </c>
      <c r="I75" s="33">
        <v>0</v>
      </c>
      <c r="J75" s="33">
        <v>18461</v>
      </c>
      <c r="K75" s="33">
        <v>249221</v>
      </c>
      <c r="L75" s="7" t="s">
        <v>51</v>
      </c>
      <c r="O75" s="18">
        <f>IF(Table1[[#This Row],[Phân loại]]="Tồn đầu kỳ",Table1[[#This Row],[Tổng giá trị]],0)</f>
        <v>249221</v>
      </c>
      <c r="P75" s="7">
        <f>IF(Table1[[#This Row],[Số còn phải thu ĐK]]&lt;&gt;0,0,IF(Table1[[#This Row],[Phân loại]]="Bán hàng",Table1[[#This Row],[Tổng giá trị]],-Table1[[#This Row],[Tổng giá trị]]))</f>
        <v>0</v>
      </c>
      <c r="Q75" s="18">
        <f t="shared" si="11"/>
        <v>0</v>
      </c>
      <c r="R75" s="7">
        <f>Table1[[#This Row],[Số còn phải thu ĐK]]+Table1[[#This Row],[Giá Trị HD sau CK]]-Table1[[#This Row],[Số tiền đã thu]]</f>
        <v>249221</v>
      </c>
      <c r="S75" s="6">
        <f>IF(Table1[[#This Row],[Ngày hóa đơn]]&lt;&gt;"",Table1[[#This Row],[Ngày hóa đơn]],IF(Table1[[#This Row],[Ngày hạch toán]]&lt;&gt;"",Table1[[#This Row],[Ngày hạch toán]],""))</f>
        <v>45882</v>
      </c>
      <c r="T75" s="7">
        <v>45</v>
      </c>
      <c r="U75" s="6">
        <f>IF(Table1[[#This Row],[Ngày tính CN]]="","",S75+T75)</f>
        <v>45927</v>
      </c>
      <c r="V75" s="18">
        <f ca="1">IF(Table1[[#This Row],[Hạn thanh toán]]="","",IF((U75-NOW())&lt;0,0,(U75-NOW())))</f>
        <v>0</v>
      </c>
      <c r="W75" s="2"/>
      <c r="X75" s="18">
        <f t="shared" ca="1" si="12"/>
        <v>243.49032048611116</v>
      </c>
      <c r="Y75" s="2" t="str">
        <f t="shared" ca="1" si="13"/>
        <v>Nợ quá hạn hơn 120 ngày có khả năng mất thanh toán</v>
      </c>
      <c r="Z75" s="51">
        <f t="shared" si="14"/>
        <v>45882</v>
      </c>
      <c r="AA75" s="52" t="str">
        <f t="shared" si="15"/>
        <v/>
      </c>
      <c r="AB75" s="2"/>
      <c r="AD75" s="2" t="str">
        <f>VLOOKUP($A75,MA_KH!$A:$Q,MA_KH!O$1,0)</f>
        <v>CIRCLEK MIỀN NAM</v>
      </c>
      <c r="AE75" s="2" t="str">
        <f>VLOOKUP($A75,MA_KH!$A:$Q,MA_KH!P$1,0)</f>
        <v>CÔNG TY TNHH VÒNG TRÒN ĐỎ</v>
      </c>
    </row>
    <row r="76" spans="1:31" ht="12.75" hidden="1" x14ac:dyDescent="0.2">
      <c r="A76" s="31" t="s">
        <v>20827</v>
      </c>
      <c r="B76" s="31" t="s">
        <v>63</v>
      </c>
      <c r="C76" s="32">
        <v>45882</v>
      </c>
      <c r="D76" s="31" t="s">
        <v>495</v>
      </c>
      <c r="E76" s="32">
        <v>45882</v>
      </c>
      <c r="F76" s="31" t="s">
        <v>496</v>
      </c>
      <c r="G76" s="31" t="s">
        <v>497</v>
      </c>
      <c r="H76" s="33">
        <v>184608</v>
      </c>
      <c r="I76" s="33">
        <v>0</v>
      </c>
      <c r="J76" s="33">
        <v>14769</v>
      </c>
      <c r="K76" s="33">
        <v>199377</v>
      </c>
      <c r="L76" s="7" t="s">
        <v>51</v>
      </c>
      <c r="O76" s="18">
        <f>IF(Table1[[#This Row],[Phân loại]]="Tồn đầu kỳ",Table1[[#This Row],[Tổng giá trị]],0)</f>
        <v>199377</v>
      </c>
      <c r="P76" s="7">
        <f>IF(Table1[[#This Row],[Số còn phải thu ĐK]]&lt;&gt;0,0,IF(Table1[[#This Row],[Phân loại]]="Bán hàng",Table1[[#This Row],[Tổng giá trị]],-Table1[[#This Row],[Tổng giá trị]]))</f>
        <v>0</v>
      </c>
      <c r="Q76" s="18">
        <f t="shared" si="11"/>
        <v>0</v>
      </c>
      <c r="R76" s="7">
        <f>Table1[[#This Row],[Số còn phải thu ĐK]]+Table1[[#This Row],[Giá Trị HD sau CK]]-Table1[[#This Row],[Số tiền đã thu]]</f>
        <v>199377</v>
      </c>
      <c r="S76" s="6">
        <f>IF(Table1[[#This Row],[Ngày hóa đơn]]&lt;&gt;"",Table1[[#This Row],[Ngày hóa đơn]],IF(Table1[[#This Row],[Ngày hạch toán]]&lt;&gt;"",Table1[[#This Row],[Ngày hạch toán]],""))</f>
        <v>45882</v>
      </c>
      <c r="T76" s="7">
        <v>45</v>
      </c>
      <c r="U76" s="6">
        <f>IF(Table1[[#This Row],[Ngày tính CN]]="","",S76+T76)</f>
        <v>45927</v>
      </c>
      <c r="V76" s="18">
        <f ca="1">IF(Table1[[#This Row],[Hạn thanh toán]]="","",IF((U76-NOW())&lt;0,0,(U76-NOW())))</f>
        <v>0</v>
      </c>
      <c r="W76" s="2"/>
      <c r="X76" s="18">
        <f t="shared" ca="1" si="12"/>
        <v>243.49032048611116</v>
      </c>
      <c r="Y76" s="2" t="str">
        <f t="shared" ca="1" si="13"/>
        <v>Nợ quá hạn hơn 120 ngày có khả năng mất thanh toán</v>
      </c>
      <c r="Z76" s="51">
        <f t="shared" si="14"/>
        <v>45882</v>
      </c>
      <c r="AA76" s="52" t="str">
        <f t="shared" si="15"/>
        <v/>
      </c>
      <c r="AB76" s="2"/>
      <c r="AD76" s="2" t="str">
        <f>VLOOKUP($A76,MA_KH!$A:$Q,MA_KH!O$1,0)</f>
        <v>CIRCLEK MIỀN NAM</v>
      </c>
      <c r="AE76" s="2" t="str">
        <f>VLOOKUP($A76,MA_KH!$A:$Q,MA_KH!P$1,0)</f>
        <v>CÔNG TY TNHH VÒNG TRÒN ĐỎ</v>
      </c>
    </row>
    <row r="77" spans="1:31" ht="12.75" hidden="1" x14ac:dyDescent="0.2">
      <c r="A77" s="31" t="s">
        <v>20827</v>
      </c>
      <c r="B77" s="31" t="s">
        <v>63</v>
      </c>
      <c r="C77" s="32">
        <v>45882</v>
      </c>
      <c r="D77" s="31" t="s">
        <v>498</v>
      </c>
      <c r="E77" s="32">
        <v>45882</v>
      </c>
      <c r="F77" s="31" t="s">
        <v>499</v>
      </c>
      <c r="G77" s="31" t="s">
        <v>500</v>
      </c>
      <c r="H77" s="33">
        <v>184608</v>
      </c>
      <c r="I77" s="33">
        <v>0</v>
      </c>
      <c r="J77" s="33">
        <v>14769</v>
      </c>
      <c r="K77" s="33">
        <v>199377</v>
      </c>
      <c r="L77" s="7" t="s">
        <v>51</v>
      </c>
      <c r="O77" s="18">
        <f>IF(Table1[[#This Row],[Phân loại]]="Tồn đầu kỳ",Table1[[#This Row],[Tổng giá trị]],0)</f>
        <v>199377</v>
      </c>
      <c r="P77" s="7">
        <f>IF(Table1[[#This Row],[Số còn phải thu ĐK]]&lt;&gt;0,0,IF(Table1[[#This Row],[Phân loại]]="Bán hàng",Table1[[#This Row],[Tổng giá trị]],-Table1[[#This Row],[Tổng giá trị]]))</f>
        <v>0</v>
      </c>
      <c r="Q77" s="18">
        <f t="shared" si="11"/>
        <v>0</v>
      </c>
      <c r="R77" s="7">
        <f>Table1[[#This Row],[Số còn phải thu ĐK]]+Table1[[#This Row],[Giá Trị HD sau CK]]-Table1[[#This Row],[Số tiền đã thu]]</f>
        <v>199377</v>
      </c>
      <c r="S77" s="6">
        <f>IF(Table1[[#This Row],[Ngày hóa đơn]]&lt;&gt;"",Table1[[#This Row],[Ngày hóa đơn]],IF(Table1[[#This Row],[Ngày hạch toán]]&lt;&gt;"",Table1[[#This Row],[Ngày hạch toán]],""))</f>
        <v>45882</v>
      </c>
      <c r="T77" s="7">
        <v>45</v>
      </c>
      <c r="U77" s="6">
        <f>IF(Table1[[#This Row],[Ngày tính CN]]="","",S77+T77)</f>
        <v>45927</v>
      </c>
      <c r="V77" s="18">
        <f ca="1">IF(Table1[[#This Row],[Hạn thanh toán]]="","",IF((U77-NOW())&lt;0,0,(U77-NOW())))</f>
        <v>0</v>
      </c>
      <c r="W77" s="2"/>
      <c r="X77" s="18">
        <f t="shared" ca="1" si="12"/>
        <v>243.49032048611116</v>
      </c>
      <c r="Y77" s="2" t="str">
        <f t="shared" ca="1" si="13"/>
        <v>Nợ quá hạn hơn 120 ngày có khả năng mất thanh toán</v>
      </c>
      <c r="Z77" s="51">
        <f t="shared" si="14"/>
        <v>45882</v>
      </c>
      <c r="AA77" s="52" t="str">
        <f t="shared" si="15"/>
        <v/>
      </c>
      <c r="AB77" s="2"/>
      <c r="AD77" s="2" t="str">
        <f>VLOOKUP($A77,MA_KH!$A:$Q,MA_KH!O$1,0)</f>
        <v>CIRCLEK MIỀN NAM</v>
      </c>
      <c r="AE77" s="2" t="str">
        <f>VLOOKUP($A77,MA_KH!$A:$Q,MA_KH!P$1,0)</f>
        <v>CÔNG TY TNHH VÒNG TRÒN ĐỎ</v>
      </c>
    </row>
    <row r="78" spans="1:31" ht="25.5" hidden="1" customHeight="1" x14ac:dyDescent="0.2">
      <c r="A78" s="31" t="s">
        <v>20827</v>
      </c>
      <c r="B78" s="31" t="s">
        <v>63</v>
      </c>
      <c r="C78" s="32">
        <v>45883</v>
      </c>
      <c r="D78" s="31" t="s">
        <v>501</v>
      </c>
      <c r="E78" s="32">
        <v>45883</v>
      </c>
      <c r="F78" s="31" t="s">
        <v>502</v>
      </c>
      <c r="G78" s="31" t="s">
        <v>503</v>
      </c>
      <c r="H78" s="33">
        <v>184608</v>
      </c>
      <c r="I78" s="33">
        <v>0</v>
      </c>
      <c r="J78" s="33">
        <v>14769</v>
      </c>
      <c r="K78" s="33">
        <v>199377</v>
      </c>
      <c r="L78" s="7" t="s">
        <v>51</v>
      </c>
      <c r="O78" s="18">
        <f>IF(Table1[[#This Row],[Phân loại]]="Tồn đầu kỳ",Table1[[#This Row],[Tổng giá trị]],0)</f>
        <v>199377</v>
      </c>
      <c r="P78" s="7">
        <f>IF(Table1[[#This Row],[Số còn phải thu ĐK]]&lt;&gt;0,0,IF(Table1[[#This Row],[Phân loại]]="Bán hàng",Table1[[#This Row],[Tổng giá trị]],-Table1[[#This Row],[Tổng giá trị]]))</f>
        <v>0</v>
      </c>
      <c r="Q78" s="18">
        <f t="shared" si="11"/>
        <v>0</v>
      </c>
      <c r="R78" s="7">
        <f>Table1[[#This Row],[Số còn phải thu ĐK]]+Table1[[#This Row],[Giá Trị HD sau CK]]-Table1[[#This Row],[Số tiền đã thu]]</f>
        <v>199377</v>
      </c>
      <c r="S78" s="6">
        <f>IF(Table1[[#This Row],[Ngày hóa đơn]]&lt;&gt;"",Table1[[#This Row],[Ngày hóa đơn]],IF(Table1[[#This Row],[Ngày hạch toán]]&lt;&gt;"",Table1[[#This Row],[Ngày hạch toán]],""))</f>
        <v>45883</v>
      </c>
      <c r="T78" s="7">
        <v>45</v>
      </c>
      <c r="U78" s="6">
        <f>IF(Table1[[#This Row],[Ngày tính CN]]="","",S78+T78)</f>
        <v>45928</v>
      </c>
      <c r="V78" s="18">
        <f ca="1">IF(Table1[[#This Row],[Hạn thanh toán]]="","",IF((U78-NOW())&lt;0,0,(U78-NOW())))</f>
        <v>0</v>
      </c>
      <c r="W78" s="2"/>
      <c r="X78" s="18">
        <f t="shared" ca="1" si="12"/>
        <v>242.49032048611116</v>
      </c>
      <c r="Y78" s="2" t="str">
        <f t="shared" ca="1" si="13"/>
        <v>Nợ quá hạn hơn 120 ngày có khả năng mất thanh toán</v>
      </c>
      <c r="Z78" s="51">
        <f t="shared" si="14"/>
        <v>45883</v>
      </c>
      <c r="AA78" s="52" t="str">
        <f t="shared" si="15"/>
        <v/>
      </c>
      <c r="AB78" s="2"/>
      <c r="AD78" s="2" t="str">
        <f>VLOOKUP($A78,MA_KH!$A:$Q,MA_KH!O$1,0)</f>
        <v>CIRCLEK MIỀN NAM</v>
      </c>
      <c r="AE78" s="2" t="str">
        <f>VLOOKUP($A78,MA_KH!$A:$Q,MA_KH!P$1,0)</f>
        <v>CÔNG TY TNHH VÒNG TRÒN ĐỎ</v>
      </c>
    </row>
    <row r="79" spans="1:31" ht="12.75" hidden="1" x14ac:dyDescent="0.2">
      <c r="A79" s="31" t="s">
        <v>20827</v>
      </c>
      <c r="B79" s="31" t="s">
        <v>63</v>
      </c>
      <c r="C79" s="32">
        <v>45883</v>
      </c>
      <c r="D79" s="31" t="s">
        <v>504</v>
      </c>
      <c r="E79" s="32">
        <v>45883</v>
      </c>
      <c r="F79" s="31" t="s">
        <v>505</v>
      </c>
      <c r="G79" s="31" t="s">
        <v>506</v>
      </c>
      <c r="H79" s="33">
        <v>184608</v>
      </c>
      <c r="I79" s="33">
        <v>0</v>
      </c>
      <c r="J79" s="33">
        <v>14769</v>
      </c>
      <c r="K79" s="33">
        <v>199377</v>
      </c>
      <c r="L79" s="7" t="s">
        <v>51</v>
      </c>
      <c r="O79" s="18">
        <f>IF(Table1[[#This Row],[Phân loại]]="Tồn đầu kỳ",Table1[[#This Row],[Tổng giá trị]],0)</f>
        <v>199377</v>
      </c>
      <c r="P79" s="7">
        <f>IF(Table1[[#This Row],[Số còn phải thu ĐK]]&lt;&gt;0,0,IF(Table1[[#This Row],[Phân loại]]="Bán hàng",Table1[[#This Row],[Tổng giá trị]],-Table1[[#This Row],[Tổng giá trị]]))</f>
        <v>0</v>
      </c>
      <c r="Q79" s="18">
        <f t="shared" si="11"/>
        <v>0</v>
      </c>
      <c r="R79" s="7">
        <f>Table1[[#This Row],[Số còn phải thu ĐK]]+Table1[[#This Row],[Giá Trị HD sau CK]]-Table1[[#This Row],[Số tiền đã thu]]</f>
        <v>199377</v>
      </c>
      <c r="S79" s="6">
        <f>IF(Table1[[#This Row],[Ngày hóa đơn]]&lt;&gt;"",Table1[[#This Row],[Ngày hóa đơn]],IF(Table1[[#This Row],[Ngày hạch toán]]&lt;&gt;"",Table1[[#This Row],[Ngày hạch toán]],""))</f>
        <v>45883</v>
      </c>
      <c r="T79" s="7">
        <v>45</v>
      </c>
      <c r="U79" s="6">
        <f>IF(Table1[[#This Row],[Ngày tính CN]]="","",S79+T79)</f>
        <v>45928</v>
      </c>
      <c r="V79" s="18">
        <f ca="1">IF(Table1[[#This Row],[Hạn thanh toán]]="","",IF((U79-NOW())&lt;0,0,(U79-NOW())))</f>
        <v>0</v>
      </c>
      <c r="W79" s="2"/>
      <c r="X79" s="18">
        <f t="shared" ca="1" si="12"/>
        <v>242.49032048611116</v>
      </c>
      <c r="Y79" s="2" t="str">
        <f t="shared" ca="1" si="13"/>
        <v>Nợ quá hạn hơn 120 ngày có khả năng mất thanh toán</v>
      </c>
      <c r="Z79" s="51">
        <f t="shared" si="14"/>
        <v>45883</v>
      </c>
      <c r="AA79" s="52" t="str">
        <f t="shared" si="15"/>
        <v/>
      </c>
      <c r="AB79" s="2"/>
      <c r="AD79" s="2" t="str">
        <f>VLOOKUP($A79,MA_KH!$A:$Q,MA_KH!O$1,0)</f>
        <v>CIRCLEK MIỀN NAM</v>
      </c>
      <c r="AE79" s="2" t="str">
        <f>VLOOKUP($A79,MA_KH!$A:$Q,MA_KH!P$1,0)</f>
        <v>CÔNG TY TNHH VÒNG TRÒN ĐỎ</v>
      </c>
    </row>
    <row r="80" spans="1:31" ht="25.5" hidden="1" customHeight="1" x14ac:dyDescent="0.2">
      <c r="A80" s="31" t="s">
        <v>20827</v>
      </c>
      <c r="B80" s="31" t="s">
        <v>63</v>
      </c>
      <c r="C80" s="32">
        <v>45883</v>
      </c>
      <c r="D80" s="31" t="s">
        <v>507</v>
      </c>
      <c r="E80" s="32">
        <v>45883</v>
      </c>
      <c r="F80" s="31" t="s">
        <v>508</v>
      </c>
      <c r="G80" s="31" t="s">
        <v>509</v>
      </c>
      <c r="H80" s="33">
        <v>230760</v>
      </c>
      <c r="I80" s="33">
        <v>0</v>
      </c>
      <c r="J80" s="33">
        <v>18461</v>
      </c>
      <c r="K80" s="33">
        <v>249221</v>
      </c>
      <c r="L80" s="7" t="s">
        <v>51</v>
      </c>
      <c r="O80" s="18">
        <f>IF(Table1[[#This Row],[Phân loại]]="Tồn đầu kỳ",Table1[[#This Row],[Tổng giá trị]],0)</f>
        <v>249221</v>
      </c>
      <c r="P80" s="7">
        <f>IF(Table1[[#This Row],[Số còn phải thu ĐK]]&lt;&gt;0,0,IF(Table1[[#This Row],[Phân loại]]="Bán hàng",Table1[[#This Row],[Tổng giá trị]],-Table1[[#This Row],[Tổng giá trị]]))</f>
        <v>0</v>
      </c>
      <c r="Q80" s="18">
        <f t="shared" si="11"/>
        <v>0</v>
      </c>
      <c r="R80" s="7">
        <f>Table1[[#This Row],[Số còn phải thu ĐK]]+Table1[[#This Row],[Giá Trị HD sau CK]]-Table1[[#This Row],[Số tiền đã thu]]</f>
        <v>249221</v>
      </c>
      <c r="S80" s="6">
        <f>IF(Table1[[#This Row],[Ngày hóa đơn]]&lt;&gt;"",Table1[[#This Row],[Ngày hóa đơn]],IF(Table1[[#This Row],[Ngày hạch toán]]&lt;&gt;"",Table1[[#This Row],[Ngày hạch toán]],""))</f>
        <v>45883</v>
      </c>
      <c r="T80" s="7">
        <v>45</v>
      </c>
      <c r="U80" s="6">
        <f>IF(Table1[[#This Row],[Ngày tính CN]]="","",S80+T80)</f>
        <v>45928</v>
      </c>
      <c r="V80" s="18">
        <f ca="1">IF(Table1[[#This Row],[Hạn thanh toán]]="","",IF((U80-NOW())&lt;0,0,(U80-NOW())))</f>
        <v>0</v>
      </c>
      <c r="W80" s="2"/>
      <c r="X80" s="18">
        <f t="shared" ca="1" si="12"/>
        <v>242.49032048611116</v>
      </c>
      <c r="Y80" s="2" t="str">
        <f t="shared" ca="1" si="13"/>
        <v>Nợ quá hạn hơn 120 ngày có khả năng mất thanh toán</v>
      </c>
      <c r="Z80" s="51">
        <f t="shared" si="14"/>
        <v>45883</v>
      </c>
      <c r="AA80" s="52" t="str">
        <f t="shared" si="15"/>
        <v/>
      </c>
      <c r="AB80" s="2"/>
      <c r="AD80" s="2" t="str">
        <f>VLOOKUP($A80,MA_KH!$A:$Q,MA_KH!O$1,0)</f>
        <v>CIRCLEK MIỀN NAM</v>
      </c>
      <c r="AE80" s="2" t="str">
        <f>VLOOKUP($A80,MA_KH!$A:$Q,MA_KH!P$1,0)</f>
        <v>CÔNG TY TNHH VÒNG TRÒN ĐỎ</v>
      </c>
    </row>
    <row r="81" spans="1:31" ht="25.5" hidden="1" customHeight="1" x14ac:dyDescent="0.2">
      <c r="A81" s="31" t="s">
        <v>20827</v>
      </c>
      <c r="B81" s="31" t="s">
        <v>63</v>
      </c>
      <c r="C81" s="32">
        <v>45883</v>
      </c>
      <c r="D81" s="31" t="s">
        <v>510</v>
      </c>
      <c r="E81" s="32">
        <v>45883</v>
      </c>
      <c r="F81" s="31" t="s">
        <v>511</v>
      </c>
      <c r="G81" s="31" t="s">
        <v>512</v>
      </c>
      <c r="H81" s="33">
        <v>230760</v>
      </c>
      <c r="I81" s="33">
        <v>0</v>
      </c>
      <c r="J81" s="33">
        <v>18461</v>
      </c>
      <c r="K81" s="33">
        <v>249221</v>
      </c>
      <c r="L81" s="7" t="s">
        <v>51</v>
      </c>
      <c r="O81" s="18">
        <f>IF(Table1[[#This Row],[Phân loại]]="Tồn đầu kỳ",Table1[[#This Row],[Tổng giá trị]],0)</f>
        <v>249221</v>
      </c>
      <c r="P81" s="7">
        <f>IF(Table1[[#This Row],[Số còn phải thu ĐK]]&lt;&gt;0,0,IF(Table1[[#This Row],[Phân loại]]="Bán hàng",Table1[[#This Row],[Tổng giá trị]],-Table1[[#This Row],[Tổng giá trị]]))</f>
        <v>0</v>
      </c>
      <c r="Q81" s="18">
        <f t="shared" si="11"/>
        <v>0</v>
      </c>
      <c r="R81" s="7">
        <f>Table1[[#This Row],[Số còn phải thu ĐK]]+Table1[[#This Row],[Giá Trị HD sau CK]]-Table1[[#This Row],[Số tiền đã thu]]</f>
        <v>249221</v>
      </c>
      <c r="S81" s="6">
        <f>IF(Table1[[#This Row],[Ngày hóa đơn]]&lt;&gt;"",Table1[[#This Row],[Ngày hóa đơn]],IF(Table1[[#This Row],[Ngày hạch toán]]&lt;&gt;"",Table1[[#This Row],[Ngày hạch toán]],""))</f>
        <v>45883</v>
      </c>
      <c r="T81" s="7">
        <v>45</v>
      </c>
      <c r="U81" s="6">
        <f>IF(Table1[[#This Row],[Ngày tính CN]]="","",S81+T81)</f>
        <v>45928</v>
      </c>
      <c r="V81" s="18">
        <f ca="1">IF(Table1[[#This Row],[Hạn thanh toán]]="","",IF((U81-NOW())&lt;0,0,(U81-NOW())))</f>
        <v>0</v>
      </c>
      <c r="W81" s="2"/>
      <c r="X81" s="18">
        <f t="shared" ca="1" si="12"/>
        <v>242.49032048611116</v>
      </c>
      <c r="Y81" s="2" t="str">
        <f t="shared" ca="1" si="13"/>
        <v>Nợ quá hạn hơn 120 ngày có khả năng mất thanh toán</v>
      </c>
      <c r="Z81" s="51">
        <f t="shared" si="14"/>
        <v>45883</v>
      </c>
      <c r="AA81" s="52" t="str">
        <f t="shared" si="15"/>
        <v/>
      </c>
      <c r="AB81" s="2"/>
      <c r="AD81" s="2" t="str">
        <f>VLOOKUP($A81,MA_KH!$A:$Q,MA_KH!O$1,0)</f>
        <v>CIRCLEK MIỀN NAM</v>
      </c>
      <c r="AE81" s="2" t="str">
        <f>VLOOKUP($A81,MA_KH!$A:$Q,MA_KH!P$1,0)</f>
        <v>CÔNG TY TNHH VÒNG TRÒN ĐỎ</v>
      </c>
    </row>
    <row r="82" spans="1:31" ht="25.5" hidden="1" customHeight="1" x14ac:dyDescent="0.2">
      <c r="A82" s="31" t="s">
        <v>20827</v>
      </c>
      <c r="B82" s="31" t="s">
        <v>63</v>
      </c>
      <c r="C82" s="32">
        <v>45883</v>
      </c>
      <c r="D82" s="31" t="s">
        <v>513</v>
      </c>
      <c r="E82" s="32">
        <v>45883</v>
      </c>
      <c r="F82" s="31" t="s">
        <v>514</v>
      </c>
      <c r="G82" s="31" t="s">
        <v>515</v>
      </c>
      <c r="H82" s="33">
        <v>184608</v>
      </c>
      <c r="I82" s="33">
        <v>0</v>
      </c>
      <c r="J82" s="33">
        <v>14769</v>
      </c>
      <c r="K82" s="33">
        <v>199377</v>
      </c>
      <c r="L82" s="7" t="s">
        <v>51</v>
      </c>
      <c r="O82" s="18">
        <f>IF(Table1[[#This Row],[Phân loại]]="Tồn đầu kỳ",Table1[[#This Row],[Tổng giá trị]],0)</f>
        <v>199377</v>
      </c>
      <c r="P82" s="7">
        <f>IF(Table1[[#This Row],[Số còn phải thu ĐK]]&lt;&gt;0,0,IF(Table1[[#This Row],[Phân loại]]="Bán hàng",Table1[[#This Row],[Tổng giá trị]],-Table1[[#This Row],[Tổng giá trị]]))</f>
        <v>0</v>
      </c>
      <c r="Q82" s="18">
        <f t="shared" si="11"/>
        <v>0</v>
      </c>
      <c r="R82" s="7">
        <f>Table1[[#This Row],[Số còn phải thu ĐK]]+Table1[[#This Row],[Giá Trị HD sau CK]]-Table1[[#This Row],[Số tiền đã thu]]</f>
        <v>199377</v>
      </c>
      <c r="S82" s="6">
        <f>IF(Table1[[#This Row],[Ngày hóa đơn]]&lt;&gt;"",Table1[[#This Row],[Ngày hóa đơn]],IF(Table1[[#This Row],[Ngày hạch toán]]&lt;&gt;"",Table1[[#This Row],[Ngày hạch toán]],""))</f>
        <v>45883</v>
      </c>
      <c r="T82" s="7">
        <v>45</v>
      </c>
      <c r="U82" s="6">
        <f>IF(Table1[[#This Row],[Ngày tính CN]]="","",S82+T82)</f>
        <v>45928</v>
      </c>
      <c r="V82" s="18">
        <f ca="1">IF(Table1[[#This Row],[Hạn thanh toán]]="","",IF((U82-NOW())&lt;0,0,(U82-NOW())))</f>
        <v>0</v>
      </c>
      <c r="W82" s="2"/>
      <c r="X82" s="18">
        <f t="shared" ca="1" si="12"/>
        <v>242.49032048611116</v>
      </c>
      <c r="Y82" s="2" t="str">
        <f t="shared" ca="1" si="13"/>
        <v>Nợ quá hạn hơn 120 ngày có khả năng mất thanh toán</v>
      </c>
      <c r="Z82" s="51">
        <f t="shared" si="14"/>
        <v>45883</v>
      </c>
      <c r="AA82" s="52" t="str">
        <f t="shared" si="15"/>
        <v/>
      </c>
      <c r="AB82" s="2"/>
      <c r="AD82" s="2" t="str">
        <f>VLOOKUP($A82,MA_KH!$A:$Q,MA_KH!O$1,0)</f>
        <v>CIRCLEK MIỀN NAM</v>
      </c>
      <c r="AE82" s="2" t="str">
        <f>VLOOKUP($A82,MA_KH!$A:$Q,MA_KH!P$1,0)</f>
        <v>CÔNG TY TNHH VÒNG TRÒN ĐỎ</v>
      </c>
    </row>
    <row r="83" spans="1:31" ht="25.5" hidden="1" customHeight="1" x14ac:dyDescent="0.2">
      <c r="A83" s="31" t="s">
        <v>20827</v>
      </c>
      <c r="B83" s="31" t="s">
        <v>63</v>
      </c>
      <c r="C83" s="32">
        <v>45883</v>
      </c>
      <c r="D83" s="31" t="s">
        <v>516</v>
      </c>
      <c r="E83" s="32">
        <v>45883</v>
      </c>
      <c r="F83" s="31" t="s">
        <v>517</v>
      </c>
      <c r="G83" s="31" t="s">
        <v>518</v>
      </c>
      <c r="H83" s="33">
        <v>184608</v>
      </c>
      <c r="I83" s="33">
        <v>0</v>
      </c>
      <c r="J83" s="33">
        <v>14769</v>
      </c>
      <c r="K83" s="33">
        <v>199377</v>
      </c>
      <c r="L83" s="7" t="s">
        <v>51</v>
      </c>
      <c r="O83" s="18">
        <f>IF(Table1[[#This Row],[Phân loại]]="Tồn đầu kỳ",Table1[[#This Row],[Tổng giá trị]],0)</f>
        <v>199377</v>
      </c>
      <c r="P83" s="7">
        <f>IF(Table1[[#This Row],[Số còn phải thu ĐK]]&lt;&gt;0,0,IF(Table1[[#This Row],[Phân loại]]="Bán hàng",Table1[[#This Row],[Tổng giá trị]],-Table1[[#This Row],[Tổng giá trị]]))</f>
        <v>0</v>
      </c>
      <c r="Q83" s="18">
        <f t="shared" si="11"/>
        <v>0</v>
      </c>
      <c r="R83" s="7">
        <f>Table1[[#This Row],[Số còn phải thu ĐK]]+Table1[[#This Row],[Giá Trị HD sau CK]]-Table1[[#This Row],[Số tiền đã thu]]</f>
        <v>199377</v>
      </c>
      <c r="S83" s="6">
        <f>IF(Table1[[#This Row],[Ngày hóa đơn]]&lt;&gt;"",Table1[[#This Row],[Ngày hóa đơn]],IF(Table1[[#This Row],[Ngày hạch toán]]&lt;&gt;"",Table1[[#This Row],[Ngày hạch toán]],""))</f>
        <v>45883</v>
      </c>
      <c r="T83" s="7">
        <v>45</v>
      </c>
      <c r="U83" s="6">
        <f>IF(Table1[[#This Row],[Ngày tính CN]]="","",S83+T83)</f>
        <v>45928</v>
      </c>
      <c r="V83" s="18">
        <f ca="1">IF(Table1[[#This Row],[Hạn thanh toán]]="","",IF((U83-NOW())&lt;0,0,(U83-NOW())))</f>
        <v>0</v>
      </c>
      <c r="W83" s="2"/>
      <c r="X83" s="18">
        <f t="shared" ca="1" si="12"/>
        <v>242.49032048611116</v>
      </c>
      <c r="Y83" s="2" t="str">
        <f t="shared" ca="1" si="13"/>
        <v>Nợ quá hạn hơn 120 ngày có khả năng mất thanh toán</v>
      </c>
      <c r="Z83" s="51">
        <f t="shared" si="14"/>
        <v>45883</v>
      </c>
      <c r="AA83" s="52" t="str">
        <f t="shared" si="15"/>
        <v/>
      </c>
      <c r="AB83" s="2"/>
      <c r="AD83" s="2" t="str">
        <f>VLOOKUP($A83,MA_KH!$A:$Q,MA_KH!O$1,0)</f>
        <v>CIRCLEK MIỀN NAM</v>
      </c>
      <c r="AE83" s="2" t="str">
        <f>VLOOKUP($A83,MA_KH!$A:$Q,MA_KH!P$1,0)</f>
        <v>CÔNG TY TNHH VÒNG TRÒN ĐỎ</v>
      </c>
    </row>
    <row r="84" spans="1:31" ht="25.5" hidden="1" customHeight="1" x14ac:dyDescent="0.2">
      <c r="A84" s="31" t="s">
        <v>20827</v>
      </c>
      <c r="B84" s="31" t="s">
        <v>63</v>
      </c>
      <c r="C84" s="32">
        <v>45883</v>
      </c>
      <c r="D84" s="31" t="s">
        <v>519</v>
      </c>
      <c r="E84" s="32">
        <v>45883</v>
      </c>
      <c r="F84" s="31" t="s">
        <v>520</v>
      </c>
      <c r="G84" s="31" t="s">
        <v>521</v>
      </c>
      <c r="H84" s="33">
        <v>230760</v>
      </c>
      <c r="I84" s="33">
        <v>0</v>
      </c>
      <c r="J84" s="33">
        <v>18461</v>
      </c>
      <c r="K84" s="33">
        <v>249221</v>
      </c>
      <c r="L84" s="7" t="s">
        <v>51</v>
      </c>
      <c r="O84" s="18">
        <f>IF(Table1[[#This Row],[Phân loại]]="Tồn đầu kỳ",Table1[[#This Row],[Tổng giá trị]],0)</f>
        <v>249221</v>
      </c>
      <c r="P84" s="7">
        <f>IF(Table1[[#This Row],[Số còn phải thu ĐK]]&lt;&gt;0,0,IF(Table1[[#This Row],[Phân loại]]="Bán hàng",Table1[[#This Row],[Tổng giá trị]],-Table1[[#This Row],[Tổng giá trị]]))</f>
        <v>0</v>
      </c>
      <c r="Q84" s="18">
        <f t="shared" si="11"/>
        <v>0</v>
      </c>
      <c r="R84" s="7">
        <f>Table1[[#This Row],[Số còn phải thu ĐK]]+Table1[[#This Row],[Giá Trị HD sau CK]]-Table1[[#This Row],[Số tiền đã thu]]</f>
        <v>249221</v>
      </c>
      <c r="S84" s="6">
        <f>IF(Table1[[#This Row],[Ngày hóa đơn]]&lt;&gt;"",Table1[[#This Row],[Ngày hóa đơn]],IF(Table1[[#This Row],[Ngày hạch toán]]&lt;&gt;"",Table1[[#This Row],[Ngày hạch toán]],""))</f>
        <v>45883</v>
      </c>
      <c r="T84" s="7">
        <v>45</v>
      </c>
      <c r="U84" s="6">
        <f>IF(Table1[[#This Row],[Ngày tính CN]]="","",S84+T84)</f>
        <v>45928</v>
      </c>
      <c r="V84" s="18">
        <f ca="1">IF(Table1[[#This Row],[Hạn thanh toán]]="","",IF((U84-NOW())&lt;0,0,(U84-NOW())))</f>
        <v>0</v>
      </c>
      <c r="W84" s="2"/>
      <c r="X84" s="18">
        <f t="shared" ca="1" si="12"/>
        <v>242.49032048611116</v>
      </c>
      <c r="Y84" s="2" t="str">
        <f t="shared" ca="1" si="13"/>
        <v>Nợ quá hạn hơn 120 ngày có khả năng mất thanh toán</v>
      </c>
      <c r="Z84" s="51">
        <f t="shared" si="14"/>
        <v>45883</v>
      </c>
      <c r="AA84" s="52" t="str">
        <f t="shared" si="15"/>
        <v/>
      </c>
      <c r="AB84" s="2"/>
      <c r="AD84" s="2" t="str">
        <f>VLOOKUP($A84,MA_KH!$A:$Q,MA_KH!O$1,0)</f>
        <v>CIRCLEK MIỀN NAM</v>
      </c>
      <c r="AE84" s="2" t="str">
        <f>VLOOKUP($A84,MA_KH!$A:$Q,MA_KH!P$1,0)</f>
        <v>CÔNG TY TNHH VÒNG TRÒN ĐỎ</v>
      </c>
    </row>
    <row r="85" spans="1:31" ht="25.5" hidden="1" customHeight="1" x14ac:dyDescent="0.2">
      <c r="A85" s="31" t="s">
        <v>20827</v>
      </c>
      <c r="B85" s="31" t="s">
        <v>63</v>
      </c>
      <c r="C85" s="32">
        <v>45883</v>
      </c>
      <c r="D85" s="31" t="s">
        <v>522</v>
      </c>
      <c r="E85" s="32">
        <v>45883</v>
      </c>
      <c r="F85" s="31" t="s">
        <v>523</v>
      </c>
      <c r="G85" s="31" t="s">
        <v>524</v>
      </c>
      <c r="H85" s="33">
        <v>276912</v>
      </c>
      <c r="I85" s="33">
        <v>0</v>
      </c>
      <c r="J85" s="33">
        <v>22153</v>
      </c>
      <c r="K85" s="33">
        <v>299065</v>
      </c>
      <c r="L85" s="7" t="s">
        <v>51</v>
      </c>
      <c r="O85" s="18">
        <f>IF(Table1[[#This Row],[Phân loại]]="Tồn đầu kỳ",Table1[[#This Row],[Tổng giá trị]],0)</f>
        <v>299065</v>
      </c>
      <c r="P85" s="7">
        <f>IF(Table1[[#This Row],[Số còn phải thu ĐK]]&lt;&gt;0,0,IF(Table1[[#This Row],[Phân loại]]="Bán hàng",Table1[[#This Row],[Tổng giá trị]],-Table1[[#This Row],[Tổng giá trị]]))</f>
        <v>0</v>
      </c>
      <c r="Q85" s="18">
        <f t="shared" si="11"/>
        <v>0</v>
      </c>
      <c r="R85" s="7">
        <f>Table1[[#This Row],[Số còn phải thu ĐK]]+Table1[[#This Row],[Giá Trị HD sau CK]]-Table1[[#This Row],[Số tiền đã thu]]</f>
        <v>299065</v>
      </c>
      <c r="S85" s="6">
        <f>IF(Table1[[#This Row],[Ngày hóa đơn]]&lt;&gt;"",Table1[[#This Row],[Ngày hóa đơn]],IF(Table1[[#This Row],[Ngày hạch toán]]&lt;&gt;"",Table1[[#This Row],[Ngày hạch toán]],""))</f>
        <v>45883</v>
      </c>
      <c r="T85" s="7">
        <v>45</v>
      </c>
      <c r="U85" s="6">
        <f>IF(Table1[[#This Row],[Ngày tính CN]]="","",S85+T85)</f>
        <v>45928</v>
      </c>
      <c r="V85" s="18">
        <f ca="1">IF(Table1[[#This Row],[Hạn thanh toán]]="","",IF((U85-NOW())&lt;0,0,(U85-NOW())))</f>
        <v>0</v>
      </c>
      <c r="W85" s="2"/>
      <c r="X85" s="18">
        <f t="shared" ca="1" si="12"/>
        <v>242.49032048611116</v>
      </c>
      <c r="Y85" s="2" t="str">
        <f t="shared" ca="1" si="13"/>
        <v>Nợ quá hạn hơn 120 ngày có khả năng mất thanh toán</v>
      </c>
      <c r="Z85" s="51">
        <f t="shared" si="14"/>
        <v>45883</v>
      </c>
      <c r="AA85" s="52" t="str">
        <f t="shared" si="15"/>
        <v/>
      </c>
      <c r="AB85" s="2"/>
      <c r="AD85" s="2" t="str">
        <f>VLOOKUP($A85,MA_KH!$A:$Q,MA_KH!O$1,0)</f>
        <v>CIRCLEK MIỀN NAM</v>
      </c>
      <c r="AE85" s="2" t="str">
        <f>VLOOKUP($A85,MA_KH!$A:$Q,MA_KH!P$1,0)</f>
        <v>CÔNG TY TNHH VÒNG TRÒN ĐỎ</v>
      </c>
    </row>
    <row r="86" spans="1:31" ht="25.5" hidden="1" customHeight="1" x14ac:dyDescent="0.2">
      <c r="A86" s="31" t="s">
        <v>20827</v>
      </c>
      <c r="B86" s="31" t="s">
        <v>63</v>
      </c>
      <c r="C86" s="32">
        <v>45883</v>
      </c>
      <c r="D86" s="31" t="s">
        <v>525</v>
      </c>
      <c r="E86" s="32">
        <v>45883</v>
      </c>
      <c r="F86" s="31" t="s">
        <v>526</v>
      </c>
      <c r="G86" s="31" t="s">
        <v>527</v>
      </c>
      <c r="H86" s="33">
        <v>184608</v>
      </c>
      <c r="I86" s="33">
        <v>0</v>
      </c>
      <c r="J86" s="33">
        <v>14769</v>
      </c>
      <c r="K86" s="33">
        <v>199377</v>
      </c>
      <c r="L86" s="7" t="s">
        <v>51</v>
      </c>
      <c r="O86" s="18">
        <f>IF(Table1[[#This Row],[Phân loại]]="Tồn đầu kỳ",Table1[[#This Row],[Tổng giá trị]],0)</f>
        <v>199377</v>
      </c>
      <c r="P86" s="7">
        <f>IF(Table1[[#This Row],[Số còn phải thu ĐK]]&lt;&gt;0,0,IF(Table1[[#This Row],[Phân loại]]="Bán hàng",Table1[[#This Row],[Tổng giá trị]],-Table1[[#This Row],[Tổng giá trị]]))</f>
        <v>0</v>
      </c>
      <c r="Q86" s="18">
        <f t="shared" si="11"/>
        <v>0</v>
      </c>
      <c r="R86" s="7">
        <f>Table1[[#This Row],[Số còn phải thu ĐK]]+Table1[[#This Row],[Giá Trị HD sau CK]]-Table1[[#This Row],[Số tiền đã thu]]</f>
        <v>199377</v>
      </c>
      <c r="S86" s="6">
        <f>IF(Table1[[#This Row],[Ngày hóa đơn]]&lt;&gt;"",Table1[[#This Row],[Ngày hóa đơn]],IF(Table1[[#This Row],[Ngày hạch toán]]&lt;&gt;"",Table1[[#This Row],[Ngày hạch toán]],""))</f>
        <v>45883</v>
      </c>
      <c r="T86" s="7">
        <v>45</v>
      </c>
      <c r="U86" s="6">
        <f>IF(Table1[[#This Row],[Ngày tính CN]]="","",S86+T86)</f>
        <v>45928</v>
      </c>
      <c r="V86" s="18">
        <f ca="1">IF(Table1[[#This Row],[Hạn thanh toán]]="","",IF((U86-NOW())&lt;0,0,(U86-NOW())))</f>
        <v>0</v>
      </c>
      <c r="W86" s="2"/>
      <c r="X86" s="18">
        <f t="shared" ca="1" si="12"/>
        <v>242.49032048611116</v>
      </c>
      <c r="Y86" s="2" t="str">
        <f t="shared" ca="1" si="13"/>
        <v>Nợ quá hạn hơn 120 ngày có khả năng mất thanh toán</v>
      </c>
      <c r="Z86" s="51">
        <f t="shared" si="14"/>
        <v>45883</v>
      </c>
      <c r="AA86" s="52" t="str">
        <f t="shared" si="15"/>
        <v/>
      </c>
      <c r="AB86" s="2"/>
      <c r="AD86" s="2" t="str">
        <f>VLOOKUP($A86,MA_KH!$A:$Q,MA_KH!O$1,0)</f>
        <v>CIRCLEK MIỀN NAM</v>
      </c>
      <c r="AE86" s="2" t="str">
        <f>VLOOKUP($A86,MA_KH!$A:$Q,MA_KH!P$1,0)</f>
        <v>CÔNG TY TNHH VÒNG TRÒN ĐỎ</v>
      </c>
    </row>
    <row r="87" spans="1:31" ht="12.75" hidden="1" x14ac:dyDescent="0.2">
      <c r="A87" s="31" t="s">
        <v>20827</v>
      </c>
      <c r="B87" s="31" t="s">
        <v>63</v>
      </c>
      <c r="C87" s="32">
        <v>45884</v>
      </c>
      <c r="D87" s="31" t="s">
        <v>528</v>
      </c>
      <c r="E87" s="32">
        <v>45884</v>
      </c>
      <c r="F87" s="31" t="s">
        <v>529</v>
      </c>
      <c r="G87" s="31" t="s">
        <v>530</v>
      </c>
      <c r="H87" s="33">
        <v>276912</v>
      </c>
      <c r="I87" s="33">
        <v>0</v>
      </c>
      <c r="J87" s="33">
        <v>22153</v>
      </c>
      <c r="K87" s="33">
        <v>299065</v>
      </c>
      <c r="L87" s="7" t="s">
        <v>51</v>
      </c>
      <c r="O87" s="18">
        <f>IF(Table1[[#This Row],[Phân loại]]="Tồn đầu kỳ",Table1[[#This Row],[Tổng giá trị]],0)</f>
        <v>299065</v>
      </c>
      <c r="P87" s="7">
        <f>IF(Table1[[#This Row],[Số còn phải thu ĐK]]&lt;&gt;0,0,IF(Table1[[#This Row],[Phân loại]]="Bán hàng",Table1[[#This Row],[Tổng giá trị]],-Table1[[#This Row],[Tổng giá trị]]))</f>
        <v>0</v>
      </c>
      <c r="Q87" s="18">
        <f t="shared" si="11"/>
        <v>0</v>
      </c>
      <c r="R87" s="7">
        <f>Table1[[#This Row],[Số còn phải thu ĐK]]+Table1[[#This Row],[Giá Trị HD sau CK]]-Table1[[#This Row],[Số tiền đã thu]]</f>
        <v>299065</v>
      </c>
      <c r="S87" s="6">
        <f>IF(Table1[[#This Row],[Ngày hóa đơn]]&lt;&gt;"",Table1[[#This Row],[Ngày hóa đơn]],IF(Table1[[#This Row],[Ngày hạch toán]]&lt;&gt;"",Table1[[#This Row],[Ngày hạch toán]],""))</f>
        <v>45884</v>
      </c>
      <c r="T87" s="7">
        <v>45</v>
      </c>
      <c r="U87" s="6">
        <f>IF(Table1[[#This Row],[Ngày tính CN]]="","",S87+T87)</f>
        <v>45929</v>
      </c>
      <c r="V87" s="18">
        <f ca="1">IF(Table1[[#This Row],[Hạn thanh toán]]="","",IF((U87-NOW())&lt;0,0,(U87-NOW())))</f>
        <v>0</v>
      </c>
      <c r="W87" s="2"/>
      <c r="X87" s="18">
        <f t="shared" ca="1" si="12"/>
        <v>241.49032048611116</v>
      </c>
      <c r="Y87" s="2" t="str">
        <f t="shared" ca="1" si="13"/>
        <v>Nợ quá hạn hơn 120 ngày có khả năng mất thanh toán</v>
      </c>
      <c r="Z87" s="51">
        <f t="shared" si="14"/>
        <v>45884</v>
      </c>
      <c r="AA87" s="52" t="str">
        <f t="shared" si="15"/>
        <v/>
      </c>
      <c r="AB87" s="2"/>
      <c r="AD87" s="2" t="str">
        <f>VLOOKUP($A87,MA_KH!$A:$Q,MA_KH!O$1,0)</f>
        <v>CIRCLEK MIỀN NAM</v>
      </c>
      <c r="AE87" s="2" t="str">
        <f>VLOOKUP($A87,MA_KH!$A:$Q,MA_KH!P$1,0)</f>
        <v>CÔNG TY TNHH VÒNG TRÒN ĐỎ</v>
      </c>
    </row>
    <row r="88" spans="1:31" ht="12.75" hidden="1" x14ac:dyDescent="0.2">
      <c r="A88" s="31" t="s">
        <v>20827</v>
      </c>
      <c r="B88" s="31" t="s">
        <v>63</v>
      </c>
      <c r="C88" s="32">
        <v>45884</v>
      </c>
      <c r="D88" s="31" t="s">
        <v>531</v>
      </c>
      <c r="E88" s="32">
        <v>45884</v>
      </c>
      <c r="F88" s="31" t="s">
        <v>532</v>
      </c>
      <c r="G88" s="31" t="s">
        <v>533</v>
      </c>
      <c r="H88" s="33">
        <v>184608</v>
      </c>
      <c r="I88" s="33">
        <v>0</v>
      </c>
      <c r="J88" s="33">
        <v>14769</v>
      </c>
      <c r="K88" s="33">
        <v>199377</v>
      </c>
      <c r="L88" s="7" t="s">
        <v>51</v>
      </c>
      <c r="O88" s="18">
        <f>IF(Table1[[#This Row],[Phân loại]]="Tồn đầu kỳ",Table1[[#This Row],[Tổng giá trị]],0)</f>
        <v>199377</v>
      </c>
      <c r="P88" s="7">
        <f>IF(Table1[[#This Row],[Số còn phải thu ĐK]]&lt;&gt;0,0,IF(Table1[[#This Row],[Phân loại]]="Bán hàng",Table1[[#This Row],[Tổng giá trị]],-Table1[[#This Row],[Tổng giá trị]]))</f>
        <v>0</v>
      </c>
      <c r="Q88" s="18">
        <f t="shared" si="11"/>
        <v>0</v>
      </c>
      <c r="R88" s="7">
        <f>Table1[[#This Row],[Số còn phải thu ĐK]]+Table1[[#This Row],[Giá Trị HD sau CK]]-Table1[[#This Row],[Số tiền đã thu]]</f>
        <v>199377</v>
      </c>
      <c r="S88" s="6">
        <f>IF(Table1[[#This Row],[Ngày hóa đơn]]&lt;&gt;"",Table1[[#This Row],[Ngày hóa đơn]],IF(Table1[[#This Row],[Ngày hạch toán]]&lt;&gt;"",Table1[[#This Row],[Ngày hạch toán]],""))</f>
        <v>45884</v>
      </c>
      <c r="T88" s="7">
        <v>45</v>
      </c>
      <c r="U88" s="6">
        <f>IF(Table1[[#This Row],[Ngày tính CN]]="","",S88+T88)</f>
        <v>45929</v>
      </c>
      <c r="V88" s="18">
        <f ca="1">IF(Table1[[#This Row],[Hạn thanh toán]]="","",IF((U88-NOW())&lt;0,0,(U88-NOW())))</f>
        <v>0</v>
      </c>
      <c r="W88" s="2"/>
      <c r="X88" s="18">
        <f t="shared" ca="1" si="12"/>
        <v>241.49032048611116</v>
      </c>
      <c r="Y88" s="2" t="str">
        <f t="shared" ca="1" si="13"/>
        <v>Nợ quá hạn hơn 120 ngày có khả năng mất thanh toán</v>
      </c>
      <c r="Z88" s="51">
        <f t="shared" si="14"/>
        <v>45884</v>
      </c>
      <c r="AA88" s="52" t="str">
        <f t="shared" si="15"/>
        <v/>
      </c>
      <c r="AB88" s="2"/>
      <c r="AD88" s="2" t="str">
        <f>VLOOKUP($A88,MA_KH!$A:$Q,MA_KH!O$1,0)</f>
        <v>CIRCLEK MIỀN NAM</v>
      </c>
      <c r="AE88" s="2" t="str">
        <f>VLOOKUP($A88,MA_KH!$A:$Q,MA_KH!P$1,0)</f>
        <v>CÔNG TY TNHH VÒNG TRÒN ĐỎ</v>
      </c>
    </row>
    <row r="89" spans="1:31" ht="25.5" hidden="1" customHeight="1" x14ac:dyDescent="0.2">
      <c r="A89" s="31" t="s">
        <v>20827</v>
      </c>
      <c r="B89" s="31" t="s">
        <v>63</v>
      </c>
      <c r="C89" s="32">
        <v>45884</v>
      </c>
      <c r="D89" s="31" t="s">
        <v>534</v>
      </c>
      <c r="E89" s="32">
        <v>45884</v>
      </c>
      <c r="F89" s="31" t="s">
        <v>535</v>
      </c>
      <c r="G89" s="31" t="s">
        <v>536</v>
      </c>
      <c r="H89" s="33">
        <v>184608</v>
      </c>
      <c r="I89" s="33">
        <v>0</v>
      </c>
      <c r="J89" s="33">
        <v>14769</v>
      </c>
      <c r="K89" s="33">
        <v>199377</v>
      </c>
      <c r="L89" s="7" t="s">
        <v>51</v>
      </c>
      <c r="O89" s="18">
        <f>IF(Table1[[#This Row],[Phân loại]]="Tồn đầu kỳ",Table1[[#This Row],[Tổng giá trị]],0)</f>
        <v>199377</v>
      </c>
      <c r="P89" s="7">
        <f>IF(Table1[[#This Row],[Số còn phải thu ĐK]]&lt;&gt;0,0,IF(Table1[[#This Row],[Phân loại]]="Bán hàng",Table1[[#This Row],[Tổng giá trị]],-Table1[[#This Row],[Tổng giá trị]]))</f>
        <v>0</v>
      </c>
      <c r="Q89" s="18">
        <f t="shared" si="11"/>
        <v>0</v>
      </c>
      <c r="R89" s="7">
        <f>Table1[[#This Row],[Số còn phải thu ĐK]]+Table1[[#This Row],[Giá Trị HD sau CK]]-Table1[[#This Row],[Số tiền đã thu]]</f>
        <v>199377</v>
      </c>
      <c r="S89" s="6">
        <f>IF(Table1[[#This Row],[Ngày hóa đơn]]&lt;&gt;"",Table1[[#This Row],[Ngày hóa đơn]],IF(Table1[[#This Row],[Ngày hạch toán]]&lt;&gt;"",Table1[[#This Row],[Ngày hạch toán]],""))</f>
        <v>45884</v>
      </c>
      <c r="T89" s="7">
        <v>45</v>
      </c>
      <c r="U89" s="6">
        <f>IF(Table1[[#This Row],[Ngày tính CN]]="","",S89+T89)</f>
        <v>45929</v>
      </c>
      <c r="V89" s="18">
        <f ca="1">IF(Table1[[#This Row],[Hạn thanh toán]]="","",IF((U89-NOW())&lt;0,0,(U89-NOW())))</f>
        <v>0</v>
      </c>
      <c r="W89" s="2"/>
      <c r="X89" s="18">
        <f t="shared" ca="1" si="12"/>
        <v>241.49032048611116</v>
      </c>
      <c r="Y89" s="2" t="str">
        <f t="shared" ca="1" si="13"/>
        <v>Nợ quá hạn hơn 120 ngày có khả năng mất thanh toán</v>
      </c>
      <c r="Z89" s="51">
        <f t="shared" si="14"/>
        <v>45884</v>
      </c>
      <c r="AA89" s="52" t="str">
        <f t="shared" si="15"/>
        <v/>
      </c>
      <c r="AB89" s="2"/>
      <c r="AD89" s="2" t="str">
        <f>VLOOKUP($A89,MA_KH!$A:$Q,MA_KH!O$1,0)</f>
        <v>CIRCLEK MIỀN NAM</v>
      </c>
      <c r="AE89" s="2" t="str">
        <f>VLOOKUP($A89,MA_KH!$A:$Q,MA_KH!P$1,0)</f>
        <v>CÔNG TY TNHH VÒNG TRÒN ĐỎ</v>
      </c>
    </row>
    <row r="90" spans="1:31" ht="25.5" hidden="1" customHeight="1" x14ac:dyDescent="0.2">
      <c r="A90" s="31" t="s">
        <v>20728</v>
      </c>
      <c r="B90" s="31" t="s">
        <v>144</v>
      </c>
      <c r="C90" s="32">
        <v>45884</v>
      </c>
      <c r="D90" s="31" t="s">
        <v>537</v>
      </c>
      <c r="E90" s="32">
        <v>45884</v>
      </c>
      <c r="F90" s="31" t="s">
        <v>538</v>
      </c>
      <c r="G90" s="31" t="s">
        <v>539</v>
      </c>
      <c r="H90" s="33">
        <v>184608</v>
      </c>
      <c r="I90" s="33">
        <v>0</v>
      </c>
      <c r="J90" s="33">
        <v>14769</v>
      </c>
      <c r="K90" s="33">
        <v>199377</v>
      </c>
      <c r="L90" s="7" t="s">
        <v>51</v>
      </c>
      <c r="O90" s="18">
        <f>IF(Table1[[#This Row],[Phân loại]]="Tồn đầu kỳ",Table1[[#This Row],[Tổng giá trị]],0)</f>
        <v>199377</v>
      </c>
      <c r="P90" s="7">
        <f>IF(Table1[[#This Row],[Số còn phải thu ĐK]]&lt;&gt;0,0,IF(Table1[[#This Row],[Phân loại]]="Bán hàng",Table1[[#This Row],[Tổng giá trị]],-Table1[[#This Row],[Tổng giá trị]]))</f>
        <v>0</v>
      </c>
      <c r="Q90" s="18">
        <f t="shared" si="11"/>
        <v>0</v>
      </c>
      <c r="R90" s="7">
        <f>Table1[[#This Row],[Số còn phải thu ĐK]]+Table1[[#This Row],[Giá Trị HD sau CK]]-Table1[[#This Row],[Số tiền đã thu]]</f>
        <v>199377</v>
      </c>
      <c r="S90" s="6">
        <f>IF(Table1[[#This Row],[Ngày hóa đơn]]&lt;&gt;"",Table1[[#This Row],[Ngày hóa đơn]],IF(Table1[[#This Row],[Ngày hạch toán]]&lt;&gt;"",Table1[[#This Row],[Ngày hạch toán]],""))</f>
        <v>45884</v>
      </c>
      <c r="T90" s="7">
        <v>45</v>
      </c>
      <c r="U90" s="6">
        <f>IF(Table1[[#This Row],[Ngày tính CN]]="","",S90+T90)</f>
        <v>45929</v>
      </c>
      <c r="V90" s="18">
        <f ca="1">IF(Table1[[#This Row],[Hạn thanh toán]]="","",IF((U90-NOW())&lt;0,0,(U90-NOW())))</f>
        <v>0</v>
      </c>
      <c r="W90" s="2"/>
      <c r="X90" s="18">
        <f t="shared" ca="1" si="12"/>
        <v>241.49032048611116</v>
      </c>
      <c r="Y90" s="2" t="str">
        <f t="shared" ca="1" si="13"/>
        <v>Nợ quá hạn hơn 120 ngày có khả năng mất thanh toán</v>
      </c>
      <c r="Z90" s="51">
        <f t="shared" si="14"/>
        <v>45884</v>
      </c>
      <c r="AA90" s="52" t="str">
        <f t="shared" si="15"/>
        <v/>
      </c>
      <c r="AB90" s="2"/>
      <c r="AD90" s="2" t="str">
        <f>VLOOKUP($A90,MA_KH!$A:$Q,MA_KH!O$1,0)</f>
        <v>CIRCLEK MIỀN NAM</v>
      </c>
      <c r="AE90" s="2" t="str">
        <f>VLOOKUP($A90,MA_KH!$A:$Q,MA_KH!P$1,0)</f>
        <v>CÔNG TY TNHH VÒNG TRÒN ĐỎ</v>
      </c>
    </row>
    <row r="91" spans="1:31" ht="25.5" hidden="1" customHeight="1" x14ac:dyDescent="0.2">
      <c r="A91" s="31" t="s">
        <v>20827</v>
      </c>
      <c r="B91" s="31" t="s">
        <v>63</v>
      </c>
      <c r="C91" s="32">
        <v>45884</v>
      </c>
      <c r="D91" s="31" t="s">
        <v>540</v>
      </c>
      <c r="E91" s="32">
        <v>45884</v>
      </c>
      <c r="F91" s="31" t="s">
        <v>541</v>
      </c>
      <c r="G91" s="31" t="s">
        <v>542</v>
      </c>
      <c r="H91" s="33">
        <v>230760</v>
      </c>
      <c r="I91" s="33">
        <v>0</v>
      </c>
      <c r="J91" s="33">
        <v>18461</v>
      </c>
      <c r="K91" s="33">
        <v>249221</v>
      </c>
      <c r="L91" s="7" t="s">
        <v>51</v>
      </c>
      <c r="O91" s="18">
        <f>IF(Table1[[#This Row],[Phân loại]]="Tồn đầu kỳ",Table1[[#This Row],[Tổng giá trị]],0)</f>
        <v>249221</v>
      </c>
      <c r="P91" s="7">
        <f>IF(Table1[[#This Row],[Số còn phải thu ĐK]]&lt;&gt;0,0,IF(Table1[[#This Row],[Phân loại]]="Bán hàng",Table1[[#This Row],[Tổng giá trị]],-Table1[[#This Row],[Tổng giá trị]]))</f>
        <v>0</v>
      </c>
      <c r="Q91" s="18">
        <f t="shared" si="11"/>
        <v>0</v>
      </c>
      <c r="R91" s="7">
        <f>Table1[[#This Row],[Số còn phải thu ĐK]]+Table1[[#This Row],[Giá Trị HD sau CK]]-Table1[[#This Row],[Số tiền đã thu]]</f>
        <v>249221</v>
      </c>
      <c r="S91" s="6">
        <f>IF(Table1[[#This Row],[Ngày hóa đơn]]&lt;&gt;"",Table1[[#This Row],[Ngày hóa đơn]],IF(Table1[[#This Row],[Ngày hạch toán]]&lt;&gt;"",Table1[[#This Row],[Ngày hạch toán]],""))</f>
        <v>45884</v>
      </c>
      <c r="T91" s="7">
        <v>45</v>
      </c>
      <c r="U91" s="6">
        <f>IF(Table1[[#This Row],[Ngày tính CN]]="","",S91+T91)</f>
        <v>45929</v>
      </c>
      <c r="V91" s="18">
        <f ca="1">IF(Table1[[#This Row],[Hạn thanh toán]]="","",IF((U91-NOW())&lt;0,0,(U91-NOW())))</f>
        <v>0</v>
      </c>
      <c r="W91" s="2"/>
      <c r="X91" s="18">
        <f t="shared" ca="1" si="12"/>
        <v>241.49032048611116</v>
      </c>
      <c r="Y91" s="2" t="str">
        <f t="shared" ca="1" si="13"/>
        <v>Nợ quá hạn hơn 120 ngày có khả năng mất thanh toán</v>
      </c>
      <c r="Z91" s="51">
        <f t="shared" si="14"/>
        <v>45884</v>
      </c>
      <c r="AA91" s="52" t="str">
        <f t="shared" si="15"/>
        <v/>
      </c>
      <c r="AB91" s="2"/>
      <c r="AD91" s="2" t="str">
        <f>VLOOKUP($A91,MA_KH!$A:$Q,MA_KH!O$1,0)</f>
        <v>CIRCLEK MIỀN NAM</v>
      </c>
      <c r="AE91" s="2" t="str">
        <f>VLOOKUP($A91,MA_KH!$A:$Q,MA_KH!P$1,0)</f>
        <v>CÔNG TY TNHH VÒNG TRÒN ĐỎ</v>
      </c>
    </row>
    <row r="92" spans="1:31" ht="25.5" hidden="1" customHeight="1" x14ac:dyDescent="0.2">
      <c r="A92" s="31" t="s">
        <v>20827</v>
      </c>
      <c r="B92" s="31" t="s">
        <v>63</v>
      </c>
      <c r="C92" s="32">
        <v>45885</v>
      </c>
      <c r="D92" s="31" t="s">
        <v>543</v>
      </c>
      <c r="E92" s="32">
        <v>45885</v>
      </c>
      <c r="F92" s="31" t="s">
        <v>544</v>
      </c>
      <c r="G92" s="31" t="s">
        <v>545</v>
      </c>
      <c r="H92" s="33">
        <v>184608</v>
      </c>
      <c r="I92" s="33">
        <v>0</v>
      </c>
      <c r="J92" s="33">
        <v>14769</v>
      </c>
      <c r="K92" s="33">
        <v>199377</v>
      </c>
      <c r="L92" s="7" t="s">
        <v>51</v>
      </c>
      <c r="O92" s="18">
        <f>IF(Table1[[#This Row],[Phân loại]]="Tồn đầu kỳ",Table1[[#This Row],[Tổng giá trị]],0)</f>
        <v>199377</v>
      </c>
      <c r="P92" s="7">
        <f>IF(Table1[[#This Row],[Số còn phải thu ĐK]]&lt;&gt;0,0,IF(Table1[[#This Row],[Phân loại]]="Bán hàng",Table1[[#This Row],[Tổng giá trị]],-Table1[[#This Row],[Tổng giá trị]]))</f>
        <v>0</v>
      </c>
      <c r="Q92" s="18">
        <f t="shared" si="11"/>
        <v>0</v>
      </c>
      <c r="R92" s="7">
        <f>Table1[[#This Row],[Số còn phải thu ĐK]]+Table1[[#This Row],[Giá Trị HD sau CK]]-Table1[[#This Row],[Số tiền đã thu]]</f>
        <v>199377</v>
      </c>
      <c r="S92" s="6">
        <f>IF(Table1[[#This Row],[Ngày hóa đơn]]&lt;&gt;"",Table1[[#This Row],[Ngày hóa đơn]],IF(Table1[[#This Row],[Ngày hạch toán]]&lt;&gt;"",Table1[[#This Row],[Ngày hạch toán]],""))</f>
        <v>45885</v>
      </c>
      <c r="T92" s="7">
        <v>45</v>
      </c>
      <c r="U92" s="6">
        <f>IF(Table1[[#This Row],[Ngày tính CN]]="","",S92+T92)</f>
        <v>45930</v>
      </c>
      <c r="V92" s="18">
        <f ca="1">IF(Table1[[#This Row],[Hạn thanh toán]]="","",IF((U92-NOW())&lt;0,0,(U92-NOW())))</f>
        <v>0</v>
      </c>
      <c r="W92" s="2"/>
      <c r="X92" s="18">
        <f t="shared" ca="1" si="12"/>
        <v>240.49032048611116</v>
      </c>
      <c r="Y92" s="2" t="str">
        <f t="shared" ca="1" si="13"/>
        <v>Nợ quá hạn hơn 120 ngày có khả năng mất thanh toán</v>
      </c>
      <c r="Z92" s="51">
        <f t="shared" si="14"/>
        <v>45885</v>
      </c>
      <c r="AA92" s="52" t="str">
        <f t="shared" si="15"/>
        <v/>
      </c>
      <c r="AB92" s="2"/>
      <c r="AD92" s="2" t="str">
        <f>VLOOKUP($A92,MA_KH!$A:$Q,MA_KH!O$1,0)</f>
        <v>CIRCLEK MIỀN NAM</v>
      </c>
      <c r="AE92" s="2" t="str">
        <f>VLOOKUP($A92,MA_KH!$A:$Q,MA_KH!P$1,0)</f>
        <v>CÔNG TY TNHH VÒNG TRÒN ĐỎ</v>
      </c>
    </row>
    <row r="93" spans="1:31" ht="25.5" hidden="1" customHeight="1" x14ac:dyDescent="0.2">
      <c r="A93" s="31" t="s">
        <v>20827</v>
      </c>
      <c r="B93" s="31" t="s">
        <v>63</v>
      </c>
      <c r="C93" s="32">
        <v>45885</v>
      </c>
      <c r="D93" s="31" t="s">
        <v>546</v>
      </c>
      <c r="E93" s="32">
        <v>45885</v>
      </c>
      <c r="F93" s="31" t="s">
        <v>547</v>
      </c>
      <c r="G93" s="31" t="s">
        <v>548</v>
      </c>
      <c r="H93" s="33">
        <v>207684</v>
      </c>
      <c r="I93" s="33">
        <v>0</v>
      </c>
      <c r="J93" s="33">
        <v>16615</v>
      </c>
      <c r="K93" s="33">
        <v>224299</v>
      </c>
      <c r="L93" s="7" t="s">
        <v>51</v>
      </c>
      <c r="O93" s="18">
        <f>IF(Table1[[#This Row],[Phân loại]]="Tồn đầu kỳ",Table1[[#This Row],[Tổng giá trị]],0)</f>
        <v>224299</v>
      </c>
      <c r="P93" s="7">
        <f>IF(Table1[[#This Row],[Số còn phải thu ĐK]]&lt;&gt;0,0,IF(Table1[[#This Row],[Phân loại]]="Bán hàng",Table1[[#This Row],[Tổng giá trị]],-Table1[[#This Row],[Tổng giá trị]]))</f>
        <v>0</v>
      </c>
      <c r="Q93" s="18">
        <f t="shared" si="11"/>
        <v>0</v>
      </c>
      <c r="R93" s="7">
        <f>Table1[[#This Row],[Số còn phải thu ĐK]]+Table1[[#This Row],[Giá Trị HD sau CK]]-Table1[[#This Row],[Số tiền đã thu]]</f>
        <v>224299</v>
      </c>
      <c r="S93" s="6">
        <f>IF(Table1[[#This Row],[Ngày hóa đơn]]&lt;&gt;"",Table1[[#This Row],[Ngày hóa đơn]],IF(Table1[[#This Row],[Ngày hạch toán]]&lt;&gt;"",Table1[[#This Row],[Ngày hạch toán]],""))</f>
        <v>45885</v>
      </c>
      <c r="T93" s="7">
        <v>45</v>
      </c>
      <c r="U93" s="6">
        <f>IF(Table1[[#This Row],[Ngày tính CN]]="","",S93+T93)</f>
        <v>45930</v>
      </c>
      <c r="V93" s="18">
        <f ca="1">IF(Table1[[#This Row],[Hạn thanh toán]]="","",IF((U93-NOW())&lt;0,0,(U93-NOW())))</f>
        <v>0</v>
      </c>
      <c r="W93" s="2"/>
      <c r="X93" s="18">
        <f t="shared" ca="1" si="12"/>
        <v>240.49032048611116</v>
      </c>
      <c r="Y93" s="2" t="str">
        <f t="shared" ca="1" si="13"/>
        <v>Nợ quá hạn hơn 120 ngày có khả năng mất thanh toán</v>
      </c>
      <c r="Z93" s="51">
        <f t="shared" si="14"/>
        <v>45885</v>
      </c>
      <c r="AA93" s="52" t="str">
        <f t="shared" si="15"/>
        <v/>
      </c>
      <c r="AB93" s="2"/>
      <c r="AD93" s="2" t="str">
        <f>VLOOKUP($A93,MA_KH!$A:$Q,MA_KH!O$1,0)</f>
        <v>CIRCLEK MIỀN NAM</v>
      </c>
      <c r="AE93" s="2" t="str">
        <f>VLOOKUP($A93,MA_KH!$A:$Q,MA_KH!P$1,0)</f>
        <v>CÔNG TY TNHH VÒNG TRÒN ĐỎ</v>
      </c>
    </row>
    <row r="94" spans="1:31" ht="25.5" hidden="1" customHeight="1" x14ac:dyDescent="0.2">
      <c r="A94" s="31" t="s">
        <v>20827</v>
      </c>
      <c r="B94" s="31" t="s">
        <v>63</v>
      </c>
      <c r="C94" s="32">
        <v>45885</v>
      </c>
      <c r="D94" s="31" t="s">
        <v>549</v>
      </c>
      <c r="E94" s="32">
        <v>45885</v>
      </c>
      <c r="F94" s="31" t="s">
        <v>550</v>
      </c>
      <c r="G94" s="31" t="s">
        <v>551</v>
      </c>
      <c r="H94" s="33">
        <v>184608</v>
      </c>
      <c r="I94" s="33">
        <v>0</v>
      </c>
      <c r="J94" s="33">
        <v>14769</v>
      </c>
      <c r="K94" s="33">
        <v>199377</v>
      </c>
      <c r="L94" s="7" t="s">
        <v>51</v>
      </c>
      <c r="O94" s="18">
        <f>IF(Table1[[#This Row],[Phân loại]]="Tồn đầu kỳ",Table1[[#This Row],[Tổng giá trị]],0)</f>
        <v>199377</v>
      </c>
      <c r="P94" s="7">
        <f>IF(Table1[[#This Row],[Số còn phải thu ĐK]]&lt;&gt;0,0,IF(Table1[[#This Row],[Phân loại]]="Bán hàng",Table1[[#This Row],[Tổng giá trị]],-Table1[[#This Row],[Tổng giá trị]]))</f>
        <v>0</v>
      </c>
      <c r="Q94" s="18">
        <f t="shared" ref="Q94:Q157" si="16">IF(M94&lt;&gt;"",IF(O94&lt;&gt;0,O94,P94),0)</f>
        <v>0</v>
      </c>
      <c r="R94" s="7">
        <f>Table1[[#This Row],[Số còn phải thu ĐK]]+Table1[[#This Row],[Giá Trị HD sau CK]]-Table1[[#This Row],[Số tiền đã thu]]</f>
        <v>199377</v>
      </c>
      <c r="S94" s="6">
        <f>IF(Table1[[#This Row],[Ngày hóa đơn]]&lt;&gt;"",Table1[[#This Row],[Ngày hóa đơn]],IF(Table1[[#This Row],[Ngày hạch toán]]&lt;&gt;"",Table1[[#This Row],[Ngày hạch toán]],""))</f>
        <v>45885</v>
      </c>
      <c r="T94" s="7">
        <v>45</v>
      </c>
      <c r="U94" s="6">
        <f>IF(Table1[[#This Row],[Ngày tính CN]]="","",S94+T94)</f>
        <v>45930</v>
      </c>
      <c r="V94" s="18">
        <f ca="1">IF(Table1[[#This Row],[Hạn thanh toán]]="","",IF((U94-NOW())&lt;0,0,(U94-NOW())))</f>
        <v>0</v>
      </c>
      <c r="W94" s="2"/>
      <c r="X94" s="18">
        <f t="shared" ref="X94:X157" ca="1" si="17">IF(OR(U94="",R94=0),"",IF((U94-NOW())&lt;0,-(U94-NOW()),0))</f>
        <v>240.49032048611116</v>
      </c>
      <c r="Y94" s="2" t="str">
        <f t="shared" ref="Y94:Y157" ca="1" si="18">IF(R94=0,"Đã thanh toán",IF(X94="","",IF(X94&lt;=0,"Chưa đến hạn thanh toán",IF(X94&lt;=30,"Nợ quá hạn 30 ngày",IF(X94&lt;=60,"Nợ quá hạn từ 30 ngày đến 60 ngày",IF(X94&lt;=90,"Nợ quá hạn từ 60 ngày đến 90 ngày",IF(X94&lt;=120,"Nợ quá hạn từ 90 ngày đến 120 ngày","Nợ quá hạn hơn 120 ngày có khả năng mất thanh toán")))))))</f>
        <v>Nợ quá hạn hơn 120 ngày có khả năng mất thanh toán</v>
      </c>
      <c r="Z94" s="51">
        <f t="shared" si="14"/>
        <v>45885</v>
      </c>
      <c r="AA94" s="52" t="str">
        <f t="shared" si="15"/>
        <v/>
      </c>
      <c r="AB94" s="2"/>
      <c r="AD94" s="2" t="str">
        <f>VLOOKUP($A94,MA_KH!$A:$Q,MA_KH!O$1,0)</f>
        <v>CIRCLEK MIỀN NAM</v>
      </c>
      <c r="AE94" s="2" t="str">
        <f>VLOOKUP($A94,MA_KH!$A:$Q,MA_KH!P$1,0)</f>
        <v>CÔNG TY TNHH VÒNG TRÒN ĐỎ</v>
      </c>
    </row>
    <row r="95" spans="1:31" ht="25.5" hidden="1" customHeight="1" x14ac:dyDescent="0.2">
      <c r="A95" s="31" t="s">
        <v>20827</v>
      </c>
      <c r="B95" s="31" t="s">
        <v>63</v>
      </c>
      <c r="C95" s="32">
        <v>45885</v>
      </c>
      <c r="D95" s="31" t="s">
        <v>552</v>
      </c>
      <c r="E95" s="32">
        <v>45885</v>
      </c>
      <c r="F95" s="31" t="s">
        <v>553</v>
      </c>
      <c r="G95" s="31" t="s">
        <v>554</v>
      </c>
      <c r="H95" s="33">
        <v>184608</v>
      </c>
      <c r="I95" s="33">
        <v>0</v>
      </c>
      <c r="J95" s="33">
        <v>14769</v>
      </c>
      <c r="K95" s="33">
        <v>199377</v>
      </c>
      <c r="L95" s="7" t="s">
        <v>51</v>
      </c>
      <c r="O95" s="18">
        <f>IF(Table1[[#This Row],[Phân loại]]="Tồn đầu kỳ",Table1[[#This Row],[Tổng giá trị]],0)</f>
        <v>199377</v>
      </c>
      <c r="P95" s="7">
        <f>IF(Table1[[#This Row],[Số còn phải thu ĐK]]&lt;&gt;0,0,IF(Table1[[#This Row],[Phân loại]]="Bán hàng",Table1[[#This Row],[Tổng giá trị]],-Table1[[#This Row],[Tổng giá trị]]))</f>
        <v>0</v>
      </c>
      <c r="Q95" s="18">
        <f t="shared" si="16"/>
        <v>0</v>
      </c>
      <c r="R95" s="7">
        <f>Table1[[#This Row],[Số còn phải thu ĐK]]+Table1[[#This Row],[Giá Trị HD sau CK]]-Table1[[#This Row],[Số tiền đã thu]]</f>
        <v>199377</v>
      </c>
      <c r="S95" s="6">
        <f>IF(Table1[[#This Row],[Ngày hóa đơn]]&lt;&gt;"",Table1[[#This Row],[Ngày hóa đơn]],IF(Table1[[#This Row],[Ngày hạch toán]]&lt;&gt;"",Table1[[#This Row],[Ngày hạch toán]],""))</f>
        <v>45885</v>
      </c>
      <c r="T95" s="7">
        <v>45</v>
      </c>
      <c r="U95" s="6">
        <f>IF(Table1[[#This Row],[Ngày tính CN]]="","",S95+T95)</f>
        <v>45930</v>
      </c>
      <c r="V95" s="18">
        <f ca="1">IF(Table1[[#This Row],[Hạn thanh toán]]="","",IF((U95-NOW())&lt;0,0,(U95-NOW())))</f>
        <v>0</v>
      </c>
      <c r="W95" s="2"/>
      <c r="X95" s="18">
        <f t="shared" ca="1" si="17"/>
        <v>240.49032048611116</v>
      </c>
      <c r="Y95" s="2" t="str">
        <f t="shared" ca="1" si="18"/>
        <v>Nợ quá hạn hơn 120 ngày có khả năng mất thanh toán</v>
      </c>
      <c r="Z95" s="51">
        <f t="shared" si="14"/>
        <v>45885</v>
      </c>
      <c r="AA95" s="52" t="str">
        <f t="shared" si="15"/>
        <v/>
      </c>
      <c r="AB95" s="2"/>
      <c r="AD95" s="2" t="str">
        <f>VLOOKUP($A95,MA_KH!$A:$Q,MA_KH!O$1,0)</f>
        <v>CIRCLEK MIỀN NAM</v>
      </c>
      <c r="AE95" s="2" t="str">
        <f>VLOOKUP($A95,MA_KH!$A:$Q,MA_KH!P$1,0)</f>
        <v>CÔNG TY TNHH VÒNG TRÒN ĐỎ</v>
      </c>
    </row>
    <row r="96" spans="1:31" ht="25.5" hidden="1" customHeight="1" x14ac:dyDescent="0.2">
      <c r="A96" s="31" t="s">
        <v>20827</v>
      </c>
      <c r="B96" s="31" t="s">
        <v>63</v>
      </c>
      <c r="C96" s="32">
        <v>45885</v>
      </c>
      <c r="D96" s="31" t="s">
        <v>555</v>
      </c>
      <c r="E96" s="32">
        <v>45885</v>
      </c>
      <c r="F96" s="31" t="s">
        <v>556</v>
      </c>
      <c r="G96" s="31" t="s">
        <v>557</v>
      </c>
      <c r="H96" s="33">
        <v>184608</v>
      </c>
      <c r="I96" s="33">
        <v>0</v>
      </c>
      <c r="J96" s="33">
        <v>14769</v>
      </c>
      <c r="K96" s="33">
        <v>199377</v>
      </c>
      <c r="L96" s="7" t="s">
        <v>51</v>
      </c>
      <c r="O96" s="18">
        <f>IF(Table1[[#This Row],[Phân loại]]="Tồn đầu kỳ",Table1[[#This Row],[Tổng giá trị]],0)</f>
        <v>199377</v>
      </c>
      <c r="P96" s="7">
        <f>IF(Table1[[#This Row],[Số còn phải thu ĐK]]&lt;&gt;0,0,IF(Table1[[#This Row],[Phân loại]]="Bán hàng",Table1[[#This Row],[Tổng giá trị]],-Table1[[#This Row],[Tổng giá trị]]))</f>
        <v>0</v>
      </c>
      <c r="Q96" s="18">
        <f t="shared" si="16"/>
        <v>0</v>
      </c>
      <c r="R96" s="7">
        <f>Table1[[#This Row],[Số còn phải thu ĐK]]+Table1[[#This Row],[Giá Trị HD sau CK]]-Table1[[#This Row],[Số tiền đã thu]]</f>
        <v>199377</v>
      </c>
      <c r="S96" s="6">
        <f>IF(Table1[[#This Row],[Ngày hóa đơn]]&lt;&gt;"",Table1[[#This Row],[Ngày hóa đơn]],IF(Table1[[#This Row],[Ngày hạch toán]]&lt;&gt;"",Table1[[#This Row],[Ngày hạch toán]],""))</f>
        <v>45885</v>
      </c>
      <c r="T96" s="7">
        <v>45</v>
      </c>
      <c r="U96" s="6">
        <f>IF(Table1[[#This Row],[Ngày tính CN]]="","",S96+T96)</f>
        <v>45930</v>
      </c>
      <c r="V96" s="18">
        <f ca="1">IF(Table1[[#This Row],[Hạn thanh toán]]="","",IF((U96-NOW())&lt;0,0,(U96-NOW())))</f>
        <v>0</v>
      </c>
      <c r="W96" s="2"/>
      <c r="X96" s="18">
        <f t="shared" ca="1" si="17"/>
        <v>240.49032048611116</v>
      </c>
      <c r="Y96" s="2" t="str">
        <f t="shared" ca="1" si="18"/>
        <v>Nợ quá hạn hơn 120 ngày có khả năng mất thanh toán</v>
      </c>
      <c r="Z96" s="51">
        <f t="shared" si="14"/>
        <v>45885</v>
      </c>
      <c r="AA96" s="52" t="str">
        <f t="shared" si="15"/>
        <v/>
      </c>
      <c r="AB96" s="2"/>
      <c r="AD96" s="2" t="str">
        <f>VLOOKUP($A96,MA_KH!$A:$Q,MA_KH!O$1,0)</f>
        <v>CIRCLEK MIỀN NAM</v>
      </c>
      <c r="AE96" s="2" t="str">
        <f>VLOOKUP($A96,MA_KH!$A:$Q,MA_KH!P$1,0)</f>
        <v>CÔNG TY TNHH VÒNG TRÒN ĐỎ</v>
      </c>
    </row>
    <row r="97" spans="1:31" ht="25.5" hidden="1" customHeight="1" x14ac:dyDescent="0.2">
      <c r="A97" s="31" t="s">
        <v>20827</v>
      </c>
      <c r="B97" s="31" t="s">
        <v>63</v>
      </c>
      <c r="C97" s="32">
        <v>45885</v>
      </c>
      <c r="D97" s="31" t="s">
        <v>558</v>
      </c>
      <c r="E97" s="32">
        <v>45885</v>
      </c>
      <c r="F97" s="31" t="s">
        <v>559</v>
      </c>
      <c r="G97" s="31" t="s">
        <v>560</v>
      </c>
      <c r="H97" s="33">
        <v>230760</v>
      </c>
      <c r="I97" s="33">
        <v>0</v>
      </c>
      <c r="J97" s="33">
        <v>18461</v>
      </c>
      <c r="K97" s="33">
        <v>249221</v>
      </c>
      <c r="L97" s="7" t="s">
        <v>51</v>
      </c>
      <c r="O97" s="18">
        <f>IF(Table1[[#This Row],[Phân loại]]="Tồn đầu kỳ",Table1[[#This Row],[Tổng giá trị]],0)</f>
        <v>249221</v>
      </c>
      <c r="P97" s="7">
        <f>IF(Table1[[#This Row],[Số còn phải thu ĐK]]&lt;&gt;0,0,IF(Table1[[#This Row],[Phân loại]]="Bán hàng",Table1[[#This Row],[Tổng giá trị]],-Table1[[#This Row],[Tổng giá trị]]))</f>
        <v>0</v>
      </c>
      <c r="Q97" s="18">
        <f t="shared" si="16"/>
        <v>0</v>
      </c>
      <c r="R97" s="7">
        <f>Table1[[#This Row],[Số còn phải thu ĐK]]+Table1[[#This Row],[Giá Trị HD sau CK]]-Table1[[#This Row],[Số tiền đã thu]]</f>
        <v>249221</v>
      </c>
      <c r="S97" s="6">
        <f>IF(Table1[[#This Row],[Ngày hóa đơn]]&lt;&gt;"",Table1[[#This Row],[Ngày hóa đơn]],IF(Table1[[#This Row],[Ngày hạch toán]]&lt;&gt;"",Table1[[#This Row],[Ngày hạch toán]],""))</f>
        <v>45885</v>
      </c>
      <c r="T97" s="7">
        <v>45</v>
      </c>
      <c r="U97" s="6">
        <f>IF(Table1[[#This Row],[Ngày tính CN]]="","",S97+T97)</f>
        <v>45930</v>
      </c>
      <c r="V97" s="18">
        <f ca="1">IF(Table1[[#This Row],[Hạn thanh toán]]="","",IF((U97-NOW())&lt;0,0,(U97-NOW())))</f>
        <v>0</v>
      </c>
      <c r="W97" s="2"/>
      <c r="X97" s="18">
        <f t="shared" ca="1" si="17"/>
        <v>240.49032048611116</v>
      </c>
      <c r="Y97" s="2" t="str">
        <f t="shared" ca="1" si="18"/>
        <v>Nợ quá hạn hơn 120 ngày có khả năng mất thanh toán</v>
      </c>
      <c r="Z97" s="51">
        <f t="shared" si="14"/>
        <v>45885</v>
      </c>
      <c r="AA97" s="52" t="str">
        <f t="shared" si="15"/>
        <v/>
      </c>
      <c r="AB97" s="2"/>
      <c r="AD97" s="2" t="str">
        <f>VLOOKUP($A97,MA_KH!$A:$Q,MA_KH!O$1,0)</f>
        <v>CIRCLEK MIỀN NAM</v>
      </c>
      <c r="AE97" s="2" t="str">
        <f>VLOOKUP($A97,MA_KH!$A:$Q,MA_KH!P$1,0)</f>
        <v>CÔNG TY TNHH VÒNG TRÒN ĐỎ</v>
      </c>
    </row>
    <row r="98" spans="1:31" ht="25.5" hidden="1" customHeight="1" x14ac:dyDescent="0.2">
      <c r="A98" s="31" t="s">
        <v>20827</v>
      </c>
      <c r="B98" s="31" t="s">
        <v>63</v>
      </c>
      <c r="C98" s="32">
        <v>45885</v>
      </c>
      <c r="D98" s="31" t="s">
        <v>561</v>
      </c>
      <c r="E98" s="32">
        <v>45885</v>
      </c>
      <c r="F98" s="31" t="s">
        <v>562</v>
      </c>
      <c r="G98" s="31" t="s">
        <v>563</v>
      </c>
      <c r="H98" s="33">
        <v>230760</v>
      </c>
      <c r="I98" s="33">
        <v>0</v>
      </c>
      <c r="J98" s="33">
        <v>18461</v>
      </c>
      <c r="K98" s="33">
        <v>249221</v>
      </c>
      <c r="L98" s="7" t="s">
        <v>51</v>
      </c>
      <c r="O98" s="18">
        <f>IF(Table1[[#This Row],[Phân loại]]="Tồn đầu kỳ",Table1[[#This Row],[Tổng giá trị]],0)</f>
        <v>249221</v>
      </c>
      <c r="P98" s="7">
        <f>IF(Table1[[#This Row],[Số còn phải thu ĐK]]&lt;&gt;0,0,IF(Table1[[#This Row],[Phân loại]]="Bán hàng",Table1[[#This Row],[Tổng giá trị]],-Table1[[#This Row],[Tổng giá trị]]))</f>
        <v>0</v>
      </c>
      <c r="Q98" s="18">
        <f t="shared" si="16"/>
        <v>0</v>
      </c>
      <c r="R98" s="7">
        <f>Table1[[#This Row],[Số còn phải thu ĐK]]+Table1[[#This Row],[Giá Trị HD sau CK]]-Table1[[#This Row],[Số tiền đã thu]]</f>
        <v>249221</v>
      </c>
      <c r="S98" s="6">
        <f>IF(Table1[[#This Row],[Ngày hóa đơn]]&lt;&gt;"",Table1[[#This Row],[Ngày hóa đơn]],IF(Table1[[#This Row],[Ngày hạch toán]]&lt;&gt;"",Table1[[#This Row],[Ngày hạch toán]],""))</f>
        <v>45885</v>
      </c>
      <c r="T98" s="7">
        <v>45</v>
      </c>
      <c r="U98" s="6">
        <f>IF(Table1[[#This Row],[Ngày tính CN]]="","",S98+T98)</f>
        <v>45930</v>
      </c>
      <c r="V98" s="18">
        <f ca="1">IF(Table1[[#This Row],[Hạn thanh toán]]="","",IF((U98-NOW())&lt;0,0,(U98-NOW())))</f>
        <v>0</v>
      </c>
      <c r="W98" s="2"/>
      <c r="X98" s="18">
        <f t="shared" ca="1" si="17"/>
        <v>240.49032048611116</v>
      </c>
      <c r="Y98" s="2" t="str">
        <f t="shared" ca="1" si="18"/>
        <v>Nợ quá hạn hơn 120 ngày có khả năng mất thanh toán</v>
      </c>
      <c r="Z98" s="51">
        <f t="shared" si="14"/>
        <v>45885</v>
      </c>
      <c r="AA98" s="52" t="str">
        <f t="shared" si="15"/>
        <v/>
      </c>
      <c r="AB98" s="2"/>
      <c r="AD98" s="2" t="str">
        <f>VLOOKUP($A98,MA_KH!$A:$Q,MA_KH!O$1,0)</f>
        <v>CIRCLEK MIỀN NAM</v>
      </c>
      <c r="AE98" s="2" t="str">
        <f>VLOOKUP($A98,MA_KH!$A:$Q,MA_KH!P$1,0)</f>
        <v>CÔNG TY TNHH VÒNG TRÒN ĐỎ</v>
      </c>
    </row>
    <row r="99" spans="1:31" ht="25.5" hidden="1" customHeight="1" x14ac:dyDescent="0.2">
      <c r="A99" s="31" t="s">
        <v>20827</v>
      </c>
      <c r="B99" s="31" t="s">
        <v>63</v>
      </c>
      <c r="C99" s="32">
        <v>45885</v>
      </c>
      <c r="D99" s="31" t="s">
        <v>564</v>
      </c>
      <c r="E99" s="32">
        <v>45885</v>
      </c>
      <c r="F99" s="31" t="s">
        <v>565</v>
      </c>
      <c r="G99" s="31" t="s">
        <v>566</v>
      </c>
      <c r="H99" s="33">
        <v>230760</v>
      </c>
      <c r="I99" s="33">
        <v>0</v>
      </c>
      <c r="J99" s="33">
        <v>18461</v>
      </c>
      <c r="K99" s="33">
        <v>249221</v>
      </c>
      <c r="L99" s="7" t="s">
        <v>51</v>
      </c>
      <c r="O99" s="18">
        <f>IF(Table1[[#This Row],[Phân loại]]="Tồn đầu kỳ",Table1[[#This Row],[Tổng giá trị]],0)</f>
        <v>249221</v>
      </c>
      <c r="P99" s="7">
        <f>IF(Table1[[#This Row],[Số còn phải thu ĐK]]&lt;&gt;0,0,IF(Table1[[#This Row],[Phân loại]]="Bán hàng",Table1[[#This Row],[Tổng giá trị]],-Table1[[#This Row],[Tổng giá trị]]))</f>
        <v>0</v>
      </c>
      <c r="Q99" s="18">
        <f t="shared" si="16"/>
        <v>0</v>
      </c>
      <c r="R99" s="7">
        <f>Table1[[#This Row],[Số còn phải thu ĐK]]+Table1[[#This Row],[Giá Trị HD sau CK]]-Table1[[#This Row],[Số tiền đã thu]]</f>
        <v>249221</v>
      </c>
      <c r="S99" s="6">
        <f>IF(Table1[[#This Row],[Ngày hóa đơn]]&lt;&gt;"",Table1[[#This Row],[Ngày hóa đơn]],IF(Table1[[#This Row],[Ngày hạch toán]]&lt;&gt;"",Table1[[#This Row],[Ngày hạch toán]],""))</f>
        <v>45885</v>
      </c>
      <c r="T99" s="7">
        <v>45</v>
      </c>
      <c r="U99" s="6">
        <f>IF(Table1[[#This Row],[Ngày tính CN]]="","",S99+T99)</f>
        <v>45930</v>
      </c>
      <c r="V99" s="18">
        <f ca="1">IF(Table1[[#This Row],[Hạn thanh toán]]="","",IF((U99-NOW())&lt;0,0,(U99-NOW())))</f>
        <v>0</v>
      </c>
      <c r="W99" s="2"/>
      <c r="X99" s="18">
        <f t="shared" ca="1" si="17"/>
        <v>240.49032048611116</v>
      </c>
      <c r="Y99" s="2" t="str">
        <f t="shared" ca="1" si="18"/>
        <v>Nợ quá hạn hơn 120 ngày có khả năng mất thanh toán</v>
      </c>
      <c r="Z99" s="51">
        <f t="shared" si="14"/>
        <v>45885</v>
      </c>
      <c r="AA99" s="52" t="str">
        <f t="shared" si="15"/>
        <v/>
      </c>
      <c r="AB99" s="2"/>
      <c r="AD99" s="2" t="str">
        <f>VLOOKUP($A99,MA_KH!$A:$Q,MA_KH!O$1,0)</f>
        <v>CIRCLEK MIỀN NAM</v>
      </c>
      <c r="AE99" s="2" t="str">
        <f>VLOOKUP($A99,MA_KH!$A:$Q,MA_KH!P$1,0)</f>
        <v>CÔNG TY TNHH VÒNG TRÒN ĐỎ</v>
      </c>
    </row>
    <row r="100" spans="1:31" ht="25.5" hidden="1" customHeight="1" x14ac:dyDescent="0.2">
      <c r="A100" s="31" t="s">
        <v>20827</v>
      </c>
      <c r="B100" s="31" t="s">
        <v>63</v>
      </c>
      <c r="C100" s="32">
        <v>45885</v>
      </c>
      <c r="D100" s="31" t="s">
        <v>567</v>
      </c>
      <c r="E100" s="32">
        <v>45885</v>
      </c>
      <c r="F100" s="31" t="s">
        <v>568</v>
      </c>
      <c r="G100" s="31" t="s">
        <v>569</v>
      </c>
      <c r="H100" s="33">
        <v>230760</v>
      </c>
      <c r="I100" s="33">
        <v>0</v>
      </c>
      <c r="J100" s="33">
        <v>18461</v>
      </c>
      <c r="K100" s="33">
        <v>249221</v>
      </c>
      <c r="L100" s="7" t="s">
        <v>51</v>
      </c>
      <c r="O100" s="18">
        <f>IF(Table1[[#This Row],[Phân loại]]="Tồn đầu kỳ",Table1[[#This Row],[Tổng giá trị]],0)</f>
        <v>249221</v>
      </c>
      <c r="P100" s="7">
        <f>IF(Table1[[#This Row],[Số còn phải thu ĐK]]&lt;&gt;0,0,IF(Table1[[#This Row],[Phân loại]]="Bán hàng",Table1[[#This Row],[Tổng giá trị]],-Table1[[#This Row],[Tổng giá trị]]))</f>
        <v>0</v>
      </c>
      <c r="Q100" s="18">
        <f t="shared" si="16"/>
        <v>0</v>
      </c>
      <c r="R100" s="7">
        <f>Table1[[#This Row],[Số còn phải thu ĐK]]+Table1[[#This Row],[Giá Trị HD sau CK]]-Table1[[#This Row],[Số tiền đã thu]]</f>
        <v>249221</v>
      </c>
      <c r="S100" s="6">
        <f>IF(Table1[[#This Row],[Ngày hóa đơn]]&lt;&gt;"",Table1[[#This Row],[Ngày hóa đơn]],IF(Table1[[#This Row],[Ngày hạch toán]]&lt;&gt;"",Table1[[#This Row],[Ngày hạch toán]],""))</f>
        <v>45885</v>
      </c>
      <c r="T100" s="7">
        <v>45</v>
      </c>
      <c r="U100" s="6">
        <f>IF(Table1[[#This Row],[Ngày tính CN]]="","",S100+T100)</f>
        <v>45930</v>
      </c>
      <c r="V100" s="18">
        <f ca="1">IF(Table1[[#This Row],[Hạn thanh toán]]="","",IF((U100-NOW())&lt;0,0,(U100-NOW())))</f>
        <v>0</v>
      </c>
      <c r="W100" s="2"/>
      <c r="X100" s="18">
        <f t="shared" ca="1" si="17"/>
        <v>240.49032048611116</v>
      </c>
      <c r="Y100" s="2" t="str">
        <f t="shared" ca="1" si="18"/>
        <v>Nợ quá hạn hơn 120 ngày có khả năng mất thanh toán</v>
      </c>
      <c r="Z100" s="51">
        <f t="shared" si="14"/>
        <v>45885</v>
      </c>
      <c r="AA100" s="52" t="str">
        <f t="shared" si="15"/>
        <v/>
      </c>
      <c r="AB100" s="2"/>
      <c r="AD100" s="2" t="str">
        <f>VLOOKUP($A100,MA_KH!$A:$Q,MA_KH!O$1,0)</f>
        <v>CIRCLEK MIỀN NAM</v>
      </c>
      <c r="AE100" s="2" t="str">
        <f>VLOOKUP($A100,MA_KH!$A:$Q,MA_KH!P$1,0)</f>
        <v>CÔNG TY TNHH VÒNG TRÒN ĐỎ</v>
      </c>
    </row>
    <row r="101" spans="1:31" ht="25.5" hidden="1" customHeight="1" x14ac:dyDescent="0.2">
      <c r="A101" s="31" t="s">
        <v>20827</v>
      </c>
      <c r="B101" s="31" t="s">
        <v>63</v>
      </c>
      <c r="C101" s="32">
        <v>45888</v>
      </c>
      <c r="D101" s="31" t="s">
        <v>570</v>
      </c>
      <c r="E101" s="32">
        <v>45888</v>
      </c>
      <c r="F101" s="31" t="s">
        <v>571</v>
      </c>
      <c r="G101" s="31" t="s">
        <v>572</v>
      </c>
      <c r="H101" s="33">
        <v>230760</v>
      </c>
      <c r="I101" s="33">
        <v>0</v>
      </c>
      <c r="J101" s="33">
        <v>18461</v>
      </c>
      <c r="K101" s="33">
        <v>249221</v>
      </c>
      <c r="L101" s="7" t="s">
        <v>51</v>
      </c>
      <c r="O101" s="18">
        <f>IF(Table1[[#This Row],[Phân loại]]="Tồn đầu kỳ",Table1[[#This Row],[Tổng giá trị]],0)</f>
        <v>249221</v>
      </c>
      <c r="P101" s="7">
        <f>IF(Table1[[#This Row],[Số còn phải thu ĐK]]&lt;&gt;0,0,IF(Table1[[#This Row],[Phân loại]]="Bán hàng",Table1[[#This Row],[Tổng giá trị]],-Table1[[#This Row],[Tổng giá trị]]))</f>
        <v>0</v>
      </c>
      <c r="Q101" s="18">
        <f t="shared" si="16"/>
        <v>0</v>
      </c>
      <c r="R101" s="7">
        <f>Table1[[#This Row],[Số còn phải thu ĐK]]+Table1[[#This Row],[Giá Trị HD sau CK]]-Table1[[#This Row],[Số tiền đã thu]]</f>
        <v>249221</v>
      </c>
      <c r="S101" s="6">
        <f>IF(Table1[[#This Row],[Ngày hóa đơn]]&lt;&gt;"",Table1[[#This Row],[Ngày hóa đơn]],IF(Table1[[#This Row],[Ngày hạch toán]]&lt;&gt;"",Table1[[#This Row],[Ngày hạch toán]],""))</f>
        <v>45888</v>
      </c>
      <c r="T101" s="7">
        <v>45</v>
      </c>
      <c r="U101" s="6">
        <f>IF(Table1[[#This Row],[Ngày tính CN]]="","",S101+T101)</f>
        <v>45933</v>
      </c>
      <c r="V101" s="18">
        <f ca="1">IF(Table1[[#This Row],[Hạn thanh toán]]="","",IF((U101-NOW())&lt;0,0,(U101-NOW())))</f>
        <v>0</v>
      </c>
      <c r="W101" s="2"/>
      <c r="X101" s="18">
        <f t="shared" ca="1" si="17"/>
        <v>237.49032048611116</v>
      </c>
      <c r="Y101" s="2" t="str">
        <f t="shared" ca="1" si="18"/>
        <v>Nợ quá hạn hơn 120 ngày có khả năng mất thanh toán</v>
      </c>
      <c r="Z101" s="51">
        <f t="shared" si="14"/>
        <v>45888</v>
      </c>
      <c r="AA101" s="52" t="str">
        <f t="shared" si="15"/>
        <v/>
      </c>
      <c r="AB101" s="2"/>
      <c r="AD101" s="2" t="str">
        <f>VLOOKUP($A101,MA_KH!$A:$Q,MA_KH!O$1,0)</f>
        <v>CIRCLEK MIỀN NAM</v>
      </c>
      <c r="AE101" s="2" t="str">
        <f>VLOOKUP($A101,MA_KH!$A:$Q,MA_KH!P$1,0)</f>
        <v>CÔNG TY TNHH VÒNG TRÒN ĐỎ</v>
      </c>
    </row>
    <row r="102" spans="1:31" ht="12.75" hidden="1" x14ac:dyDescent="0.2">
      <c r="A102" s="31" t="s">
        <v>20827</v>
      </c>
      <c r="B102" s="31" t="s">
        <v>63</v>
      </c>
      <c r="C102" s="32">
        <v>45888</v>
      </c>
      <c r="D102" s="31" t="s">
        <v>573</v>
      </c>
      <c r="E102" s="32">
        <v>45888</v>
      </c>
      <c r="F102" s="31" t="s">
        <v>574</v>
      </c>
      <c r="G102" s="31" t="s">
        <v>575</v>
      </c>
      <c r="H102" s="33">
        <v>230760</v>
      </c>
      <c r="I102" s="33">
        <v>0</v>
      </c>
      <c r="J102" s="33">
        <v>18461</v>
      </c>
      <c r="K102" s="33">
        <v>249221</v>
      </c>
      <c r="L102" s="7" t="s">
        <v>51</v>
      </c>
      <c r="O102" s="18">
        <f>IF(Table1[[#This Row],[Phân loại]]="Tồn đầu kỳ",Table1[[#This Row],[Tổng giá trị]],0)</f>
        <v>249221</v>
      </c>
      <c r="P102" s="7">
        <f>IF(Table1[[#This Row],[Số còn phải thu ĐK]]&lt;&gt;0,0,IF(Table1[[#This Row],[Phân loại]]="Bán hàng",Table1[[#This Row],[Tổng giá trị]],-Table1[[#This Row],[Tổng giá trị]]))</f>
        <v>0</v>
      </c>
      <c r="Q102" s="18">
        <f t="shared" si="16"/>
        <v>0</v>
      </c>
      <c r="R102" s="7">
        <f>Table1[[#This Row],[Số còn phải thu ĐK]]+Table1[[#This Row],[Giá Trị HD sau CK]]-Table1[[#This Row],[Số tiền đã thu]]</f>
        <v>249221</v>
      </c>
      <c r="S102" s="6">
        <f>IF(Table1[[#This Row],[Ngày hóa đơn]]&lt;&gt;"",Table1[[#This Row],[Ngày hóa đơn]],IF(Table1[[#This Row],[Ngày hạch toán]]&lt;&gt;"",Table1[[#This Row],[Ngày hạch toán]],""))</f>
        <v>45888</v>
      </c>
      <c r="T102" s="7">
        <v>45</v>
      </c>
      <c r="U102" s="6">
        <f>IF(Table1[[#This Row],[Ngày tính CN]]="","",S102+T102)</f>
        <v>45933</v>
      </c>
      <c r="V102" s="18">
        <f ca="1">IF(Table1[[#This Row],[Hạn thanh toán]]="","",IF((U102-NOW())&lt;0,0,(U102-NOW())))</f>
        <v>0</v>
      </c>
      <c r="W102" s="2"/>
      <c r="X102" s="18">
        <f t="shared" ca="1" si="17"/>
        <v>237.49032048611116</v>
      </c>
      <c r="Y102" s="2" t="str">
        <f t="shared" ca="1" si="18"/>
        <v>Nợ quá hạn hơn 120 ngày có khả năng mất thanh toán</v>
      </c>
      <c r="Z102" s="51">
        <f t="shared" si="14"/>
        <v>45888</v>
      </c>
      <c r="AA102" s="52" t="str">
        <f t="shared" si="15"/>
        <v/>
      </c>
      <c r="AB102" s="2"/>
      <c r="AD102" s="2" t="str">
        <f>VLOOKUP($A102,MA_KH!$A:$Q,MA_KH!O$1,0)</f>
        <v>CIRCLEK MIỀN NAM</v>
      </c>
      <c r="AE102" s="2" t="str">
        <f>VLOOKUP($A102,MA_KH!$A:$Q,MA_KH!P$1,0)</f>
        <v>CÔNG TY TNHH VÒNG TRÒN ĐỎ</v>
      </c>
    </row>
    <row r="103" spans="1:31" ht="12.75" hidden="1" x14ac:dyDescent="0.2">
      <c r="A103" s="31" t="s">
        <v>20827</v>
      </c>
      <c r="B103" s="31" t="s">
        <v>63</v>
      </c>
      <c r="C103" s="32">
        <v>45888</v>
      </c>
      <c r="D103" s="31" t="s">
        <v>576</v>
      </c>
      <c r="E103" s="32">
        <v>45888</v>
      </c>
      <c r="F103" s="31" t="s">
        <v>577</v>
      </c>
      <c r="G103" s="31" t="s">
        <v>578</v>
      </c>
      <c r="H103" s="33">
        <v>184608</v>
      </c>
      <c r="I103" s="33">
        <v>0</v>
      </c>
      <c r="J103" s="33">
        <v>14769</v>
      </c>
      <c r="K103" s="33">
        <v>199377</v>
      </c>
      <c r="L103" s="7" t="s">
        <v>51</v>
      </c>
      <c r="O103" s="18">
        <f>IF(Table1[[#This Row],[Phân loại]]="Tồn đầu kỳ",Table1[[#This Row],[Tổng giá trị]],0)</f>
        <v>199377</v>
      </c>
      <c r="P103" s="7">
        <f>IF(Table1[[#This Row],[Số còn phải thu ĐK]]&lt;&gt;0,0,IF(Table1[[#This Row],[Phân loại]]="Bán hàng",Table1[[#This Row],[Tổng giá trị]],-Table1[[#This Row],[Tổng giá trị]]))</f>
        <v>0</v>
      </c>
      <c r="Q103" s="18">
        <f t="shared" si="16"/>
        <v>0</v>
      </c>
      <c r="R103" s="7">
        <f>Table1[[#This Row],[Số còn phải thu ĐK]]+Table1[[#This Row],[Giá Trị HD sau CK]]-Table1[[#This Row],[Số tiền đã thu]]</f>
        <v>199377</v>
      </c>
      <c r="S103" s="6">
        <f>IF(Table1[[#This Row],[Ngày hóa đơn]]&lt;&gt;"",Table1[[#This Row],[Ngày hóa đơn]],IF(Table1[[#This Row],[Ngày hạch toán]]&lt;&gt;"",Table1[[#This Row],[Ngày hạch toán]],""))</f>
        <v>45888</v>
      </c>
      <c r="T103" s="7">
        <v>45</v>
      </c>
      <c r="U103" s="6">
        <f>IF(Table1[[#This Row],[Ngày tính CN]]="","",S103+T103)</f>
        <v>45933</v>
      </c>
      <c r="V103" s="18">
        <f ca="1">IF(Table1[[#This Row],[Hạn thanh toán]]="","",IF((U103-NOW())&lt;0,0,(U103-NOW())))</f>
        <v>0</v>
      </c>
      <c r="W103" s="2"/>
      <c r="X103" s="18">
        <f t="shared" ca="1" si="17"/>
        <v>237.49032048611116</v>
      </c>
      <c r="Y103" s="2" t="str">
        <f t="shared" ca="1" si="18"/>
        <v>Nợ quá hạn hơn 120 ngày có khả năng mất thanh toán</v>
      </c>
      <c r="Z103" s="51">
        <f t="shared" si="14"/>
        <v>45888</v>
      </c>
      <c r="AA103" s="52" t="str">
        <f t="shared" si="15"/>
        <v/>
      </c>
      <c r="AB103" s="2"/>
      <c r="AD103" s="2" t="str">
        <f>VLOOKUP($A103,MA_KH!$A:$Q,MA_KH!O$1,0)</f>
        <v>CIRCLEK MIỀN NAM</v>
      </c>
      <c r="AE103" s="2" t="str">
        <f>VLOOKUP($A103,MA_KH!$A:$Q,MA_KH!P$1,0)</f>
        <v>CÔNG TY TNHH VÒNG TRÒN ĐỎ</v>
      </c>
    </row>
    <row r="104" spans="1:31" ht="12.75" hidden="1" x14ac:dyDescent="0.2">
      <c r="A104" s="31" t="s">
        <v>21249</v>
      </c>
      <c r="B104" s="31" t="s">
        <v>100</v>
      </c>
      <c r="C104" s="32">
        <v>45888</v>
      </c>
      <c r="D104" s="31" t="s">
        <v>579</v>
      </c>
      <c r="E104" s="32">
        <v>45888</v>
      </c>
      <c r="F104" s="31" t="s">
        <v>580</v>
      </c>
      <c r="G104" s="31" t="s">
        <v>581</v>
      </c>
      <c r="H104" s="33">
        <v>1153800</v>
      </c>
      <c r="I104" s="33">
        <v>0</v>
      </c>
      <c r="J104" s="33">
        <v>92304</v>
      </c>
      <c r="K104" s="33">
        <v>1246104</v>
      </c>
      <c r="L104" s="7" t="s">
        <v>51</v>
      </c>
      <c r="O104" s="18">
        <f>IF(Table1[[#This Row],[Phân loại]]="Tồn đầu kỳ",Table1[[#This Row],[Tổng giá trị]],0)</f>
        <v>1246104</v>
      </c>
      <c r="P104" s="7">
        <f>IF(Table1[[#This Row],[Số còn phải thu ĐK]]&lt;&gt;0,0,IF(Table1[[#This Row],[Phân loại]]="Bán hàng",Table1[[#This Row],[Tổng giá trị]],-Table1[[#This Row],[Tổng giá trị]]))</f>
        <v>0</v>
      </c>
      <c r="Q104" s="18">
        <f t="shared" si="16"/>
        <v>0</v>
      </c>
      <c r="R104" s="7">
        <f>Table1[[#This Row],[Số còn phải thu ĐK]]+Table1[[#This Row],[Giá Trị HD sau CK]]-Table1[[#This Row],[Số tiền đã thu]]</f>
        <v>1246104</v>
      </c>
      <c r="S104" s="6">
        <f>IF(Table1[[#This Row],[Ngày hóa đơn]]&lt;&gt;"",Table1[[#This Row],[Ngày hóa đơn]],IF(Table1[[#This Row],[Ngày hạch toán]]&lt;&gt;"",Table1[[#This Row],[Ngày hạch toán]],""))</f>
        <v>45888</v>
      </c>
      <c r="T104" s="7">
        <v>45</v>
      </c>
      <c r="U104" s="6">
        <f>IF(Table1[[#This Row],[Ngày tính CN]]="","",S104+T104)</f>
        <v>45933</v>
      </c>
      <c r="V104" s="18">
        <f ca="1">IF(Table1[[#This Row],[Hạn thanh toán]]="","",IF((U104-NOW())&lt;0,0,(U104-NOW())))</f>
        <v>0</v>
      </c>
      <c r="W104" s="2"/>
      <c r="X104" s="18">
        <f t="shared" ca="1" si="17"/>
        <v>237.49032048611116</v>
      </c>
      <c r="Y104" s="2" t="str">
        <f t="shared" ca="1" si="18"/>
        <v>Nợ quá hạn hơn 120 ngày có khả năng mất thanh toán</v>
      </c>
      <c r="Z104" s="51">
        <f t="shared" si="14"/>
        <v>45888</v>
      </c>
      <c r="AA104" s="52" t="str">
        <f t="shared" si="15"/>
        <v/>
      </c>
      <c r="AB104" s="2"/>
      <c r="AD104" s="2" t="str">
        <f>VLOOKUP($A104,MA_KH!$A:$Q,MA_KH!O$1,0)</f>
        <v>CIRCLEK MIỀN NAM</v>
      </c>
      <c r="AE104" s="2" t="str">
        <f>VLOOKUP($A104,MA_KH!$A:$Q,MA_KH!P$1,0)</f>
        <v>CÔNG TY TNHH VÒNG TRÒN ĐỎ</v>
      </c>
    </row>
    <row r="105" spans="1:31" ht="25.5" hidden="1" customHeight="1" x14ac:dyDescent="0.2">
      <c r="A105" s="31" t="s">
        <v>20827</v>
      </c>
      <c r="B105" s="31" t="s">
        <v>63</v>
      </c>
      <c r="C105" s="32">
        <v>45888</v>
      </c>
      <c r="D105" s="31" t="s">
        <v>582</v>
      </c>
      <c r="E105" s="32">
        <v>45888</v>
      </c>
      <c r="F105" s="31" t="s">
        <v>583</v>
      </c>
      <c r="G105" s="31" t="s">
        <v>584</v>
      </c>
      <c r="H105" s="33">
        <v>230760</v>
      </c>
      <c r="I105" s="33">
        <v>0</v>
      </c>
      <c r="J105" s="33">
        <v>18461</v>
      </c>
      <c r="K105" s="33">
        <v>249221</v>
      </c>
      <c r="L105" s="7" t="s">
        <v>51</v>
      </c>
      <c r="O105" s="18">
        <f>IF(Table1[[#This Row],[Phân loại]]="Tồn đầu kỳ",Table1[[#This Row],[Tổng giá trị]],0)</f>
        <v>249221</v>
      </c>
      <c r="P105" s="7">
        <f>IF(Table1[[#This Row],[Số còn phải thu ĐK]]&lt;&gt;0,0,IF(Table1[[#This Row],[Phân loại]]="Bán hàng",Table1[[#This Row],[Tổng giá trị]],-Table1[[#This Row],[Tổng giá trị]]))</f>
        <v>0</v>
      </c>
      <c r="Q105" s="18">
        <f t="shared" si="16"/>
        <v>0</v>
      </c>
      <c r="R105" s="7">
        <f>Table1[[#This Row],[Số còn phải thu ĐK]]+Table1[[#This Row],[Giá Trị HD sau CK]]-Table1[[#This Row],[Số tiền đã thu]]</f>
        <v>249221</v>
      </c>
      <c r="S105" s="6">
        <f>IF(Table1[[#This Row],[Ngày hóa đơn]]&lt;&gt;"",Table1[[#This Row],[Ngày hóa đơn]],IF(Table1[[#This Row],[Ngày hạch toán]]&lt;&gt;"",Table1[[#This Row],[Ngày hạch toán]],""))</f>
        <v>45888</v>
      </c>
      <c r="T105" s="7">
        <v>45</v>
      </c>
      <c r="U105" s="6">
        <f>IF(Table1[[#This Row],[Ngày tính CN]]="","",S105+T105)</f>
        <v>45933</v>
      </c>
      <c r="V105" s="18">
        <f ca="1">IF(Table1[[#This Row],[Hạn thanh toán]]="","",IF((U105-NOW())&lt;0,0,(U105-NOW())))</f>
        <v>0</v>
      </c>
      <c r="W105" s="2"/>
      <c r="X105" s="18">
        <f t="shared" ca="1" si="17"/>
        <v>237.49032048611116</v>
      </c>
      <c r="Y105" s="2" t="str">
        <f t="shared" ca="1" si="18"/>
        <v>Nợ quá hạn hơn 120 ngày có khả năng mất thanh toán</v>
      </c>
      <c r="Z105" s="51">
        <f t="shared" si="14"/>
        <v>45888</v>
      </c>
      <c r="AA105" s="52" t="str">
        <f t="shared" si="15"/>
        <v/>
      </c>
      <c r="AB105" s="2"/>
      <c r="AD105" s="2" t="str">
        <f>VLOOKUP($A105,MA_KH!$A:$Q,MA_KH!O$1,0)</f>
        <v>CIRCLEK MIỀN NAM</v>
      </c>
      <c r="AE105" s="2" t="str">
        <f>VLOOKUP($A105,MA_KH!$A:$Q,MA_KH!P$1,0)</f>
        <v>CÔNG TY TNHH VÒNG TRÒN ĐỎ</v>
      </c>
    </row>
    <row r="106" spans="1:31" ht="25.5" hidden="1" customHeight="1" x14ac:dyDescent="0.2">
      <c r="A106" s="31" t="s">
        <v>20827</v>
      </c>
      <c r="B106" s="31" t="s">
        <v>63</v>
      </c>
      <c r="C106" s="32">
        <v>45888</v>
      </c>
      <c r="D106" s="31" t="s">
        <v>585</v>
      </c>
      <c r="E106" s="32">
        <v>45888</v>
      </c>
      <c r="F106" s="31" t="s">
        <v>586</v>
      </c>
      <c r="G106" s="31" t="s">
        <v>587</v>
      </c>
      <c r="H106" s="33">
        <v>184608</v>
      </c>
      <c r="I106" s="33">
        <v>0</v>
      </c>
      <c r="J106" s="33">
        <v>14769</v>
      </c>
      <c r="K106" s="33">
        <v>199377</v>
      </c>
      <c r="L106" s="7" t="s">
        <v>51</v>
      </c>
      <c r="O106" s="18">
        <f>IF(Table1[[#This Row],[Phân loại]]="Tồn đầu kỳ",Table1[[#This Row],[Tổng giá trị]],0)</f>
        <v>199377</v>
      </c>
      <c r="P106" s="7">
        <f>IF(Table1[[#This Row],[Số còn phải thu ĐK]]&lt;&gt;0,0,IF(Table1[[#This Row],[Phân loại]]="Bán hàng",Table1[[#This Row],[Tổng giá trị]],-Table1[[#This Row],[Tổng giá trị]]))</f>
        <v>0</v>
      </c>
      <c r="Q106" s="18">
        <f t="shared" si="16"/>
        <v>0</v>
      </c>
      <c r="R106" s="7">
        <f>Table1[[#This Row],[Số còn phải thu ĐK]]+Table1[[#This Row],[Giá Trị HD sau CK]]-Table1[[#This Row],[Số tiền đã thu]]</f>
        <v>199377</v>
      </c>
      <c r="S106" s="6">
        <f>IF(Table1[[#This Row],[Ngày hóa đơn]]&lt;&gt;"",Table1[[#This Row],[Ngày hóa đơn]],IF(Table1[[#This Row],[Ngày hạch toán]]&lt;&gt;"",Table1[[#This Row],[Ngày hạch toán]],""))</f>
        <v>45888</v>
      </c>
      <c r="T106" s="7">
        <v>45</v>
      </c>
      <c r="U106" s="6">
        <f>IF(Table1[[#This Row],[Ngày tính CN]]="","",S106+T106)</f>
        <v>45933</v>
      </c>
      <c r="V106" s="18">
        <f ca="1">IF(Table1[[#This Row],[Hạn thanh toán]]="","",IF((U106-NOW())&lt;0,0,(U106-NOW())))</f>
        <v>0</v>
      </c>
      <c r="W106" s="2"/>
      <c r="X106" s="18">
        <f t="shared" ca="1" si="17"/>
        <v>237.49032048611116</v>
      </c>
      <c r="Y106" s="2" t="str">
        <f t="shared" ca="1" si="18"/>
        <v>Nợ quá hạn hơn 120 ngày có khả năng mất thanh toán</v>
      </c>
      <c r="Z106" s="51">
        <f t="shared" si="14"/>
        <v>45888</v>
      </c>
      <c r="AA106" s="52" t="str">
        <f t="shared" si="15"/>
        <v/>
      </c>
      <c r="AB106" s="2"/>
      <c r="AD106" s="2" t="str">
        <f>VLOOKUP($A106,MA_KH!$A:$Q,MA_KH!O$1,0)</f>
        <v>CIRCLEK MIỀN NAM</v>
      </c>
      <c r="AE106" s="2" t="str">
        <f>VLOOKUP($A106,MA_KH!$A:$Q,MA_KH!P$1,0)</f>
        <v>CÔNG TY TNHH VÒNG TRÒN ĐỎ</v>
      </c>
    </row>
    <row r="107" spans="1:31" ht="25.5" hidden="1" customHeight="1" x14ac:dyDescent="0.2">
      <c r="A107" s="31" t="s">
        <v>20827</v>
      </c>
      <c r="B107" s="31" t="s">
        <v>63</v>
      </c>
      <c r="C107" s="32">
        <v>45888</v>
      </c>
      <c r="D107" s="31" t="s">
        <v>588</v>
      </c>
      <c r="E107" s="32">
        <v>45888</v>
      </c>
      <c r="F107" s="31" t="s">
        <v>589</v>
      </c>
      <c r="G107" s="31" t="s">
        <v>590</v>
      </c>
      <c r="H107" s="33">
        <v>184608</v>
      </c>
      <c r="I107" s="33">
        <v>0</v>
      </c>
      <c r="J107" s="33">
        <v>14769</v>
      </c>
      <c r="K107" s="33">
        <v>199377</v>
      </c>
      <c r="L107" s="7" t="s">
        <v>51</v>
      </c>
      <c r="O107" s="18">
        <f>IF(Table1[[#This Row],[Phân loại]]="Tồn đầu kỳ",Table1[[#This Row],[Tổng giá trị]],0)</f>
        <v>199377</v>
      </c>
      <c r="P107" s="7">
        <f>IF(Table1[[#This Row],[Số còn phải thu ĐK]]&lt;&gt;0,0,IF(Table1[[#This Row],[Phân loại]]="Bán hàng",Table1[[#This Row],[Tổng giá trị]],-Table1[[#This Row],[Tổng giá trị]]))</f>
        <v>0</v>
      </c>
      <c r="Q107" s="18">
        <f t="shared" si="16"/>
        <v>0</v>
      </c>
      <c r="R107" s="7">
        <f>Table1[[#This Row],[Số còn phải thu ĐK]]+Table1[[#This Row],[Giá Trị HD sau CK]]-Table1[[#This Row],[Số tiền đã thu]]</f>
        <v>199377</v>
      </c>
      <c r="S107" s="6">
        <f>IF(Table1[[#This Row],[Ngày hóa đơn]]&lt;&gt;"",Table1[[#This Row],[Ngày hóa đơn]],IF(Table1[[#This Row],[Ngày hạch toán]]&lt;&gt;"",Table1[[#This Row],[Ngày hạch toán]],""))</f>
        <v>45888</v>
      </c>
      <c r="T107" s="7">
        <v>45</v>
      </c>
      <c r="U107" s="6">
        <f>IF(Table1[[#This Row],[Ngày tính CN]]="","",S107+T107)</f>
        <v>45933</v>
      </c>
      <c r="V107" s="18">
        <f ca="1">IF(Table1[[#This Row],[Hạn thanh toán]]="","",IF((U107-NOW())&lt;0,0,(U107-NOW())))</f>
        <v>0</v>
      </c>
      <c r="W107" s="2"/>
      <c r="X107" s="18">
        <f t="shared" ca="1" si="17"/>
        <v>237.49032048611116</v>
      </c>
      <c r="Y107" s="2" t="str">
        <f t="shared" ca="1" si="18"/>
        <v>Nợ quá hạn hơn 120 ngày có khả năng mất thanh toán</v>
      </c>
      <c r="Z107" s="51">
        <f t="shared" si="14"/>
        <v>45888</v>
      </c>
      <c r="AA107" s="52" t="str">
        <f t="shared" si="15"/>
        <v/>
      </c>
      <c r="AB107" s="2"/>
      <c r="AD107" s="2" t="str">
        <f>VLOOKUP($A107,MA_KH!$A:$Q,MA_KH!O$1,0)</f>
        <v>CIRCLEK MIỀN NAM</v>
      </c>
      <c r="AE107" s="2" t="str">
        <f>VLOOKUP($A107,MA_KH!$A:$Q,MA_KH!P$1,0)</f>
        <v>CÔNG TY TNHH VÒNG TRÒN ĐỎ</v>
      </c>
    </row>
    <row r="108" spans="1:31" ht="25.5" hidden="1" customHeight="1" x14ac:dyDescent="0.2">
      <c r="A108" s="31" t="s">
        <v>20827</v>
      </c>
      <c r="B108" s="31" t="s">
        <v>63</v>
      </c>
      <c r="C108" s="32">
        <v>45889</v>
      </c>
      <c r="D108" s="31" t="s">
        <v>591</v>
      </c>
      <c r="E108" s="32">
        <v>45889</v>
      </c>
      <c r="F108" s="31" t="s">
        <v>592</v>
      </c>
      <c r="G108" s="31" t="s">
        <v>593</v>
      </c>
      <c r="H108" s="33">
        <v>230760</v>
      </c>
      <c r="I108" s="33">
        <v>0</v>
      </c>
      <c r="J108" s="33">
        <v>18461</v>
      </c>
      <c r="K108" s="33">
        <v>249221</v>
      </c>
      <c r="L108" s="7" t="s">
        <v>51</v>
      </c>
      <c r="O108" s="18">
        <f>IF(Table1[[#This Row],[Phân loại]]="Tồn đầu kỳ",Table1[[#This Row],[Tổng giá trị]],0)</f>
        <v>249221</v>
      </c>
      <c r="P108" s="7">
        <f>IF(Table1[[#This Row],[Số còn phải thu ĐK]]&lt;&gt;0,0,IF(Table1[[#This Row],[Phân loại]]="Bán hàng",Table1[[#This Row],[Tổng giá trị]],-Table1[[#This Row],[Tổng giá trị]]))</f>
        <v>0</v>
      </c>
      <c r="Q108" s="18">
        <f t="shared" si="16"/>
        <v>0</v>
      </c>
      <c r="R108" s="7">
        <f>Table1[[#This Row],[Số còn phải thu ĐK]]+Table1[[#This Row],[Giá Trị HD sau CK]]-Table1[[#This Row],[Số tiền đã thu]]</f>
        <v>249221</v>
      </c>
      <c r="S108" s="6">
        <f>IF(Table1[[#This Row],[Ngày hóa đơn]]&lt;&gt;"",Table1[[#This Row],[Ngày hóa đơn]],IF(Table1[[#This Row],[Ngày hạch toán]]&lt;&gt;"",Table1[[#This Row],[Ngày hạch toán]],""))</f>
        <v>45889</v>
      </c>
      <c r="T108" s="7">
        <v>45</v>
      </c>
      <c r="U108" s="6">
        <f>IF(Table1[[#This Row],[Ngày tính CN]]="","",S108+T108)</f>
        <v>45934</v>
      </c>
      <c r="V108" s="18">
        <f ca="1">IF(Table1[[#This Row],[Hạn thanh toán]]="","",IF((U108-NOW())&lt;0,0,(U108-NOW())))</f>
        <v>0</v>
      </c>
      <c r="W108" s="2"/>
      <c r="X108" s="18">
        <f t="shared" ca="1" si="17"/>
        <v>236.49032048611116</v>
      </c>
      <c r="Y108" s="2" t="str">
        <f t="shared" ca="1" si="18"/>
        <v>Nợ quá hạn hơn 120 ngày có khả năng mất thanh toán</v>
      </c>
      <c r="Z108" s="51">
        <f t="shared" si="14"/>
        <v>45889</v>
      </c>
      <c r="AA108" s="52" t="str">
        <f t="shared" si="15"/>
        <v/>
      </c>
      <c r="AB108" s="2"/>
      <c r="AD108" s="2" t="str">
        <f>VLOOKUP($A108,MA_KH!$A:$Q,MA_KH!O$1,0)</f>
        <v>CIRCLEK MIỀN NAM</v>
      </c>
      <c r="AE108" s="2" t="str">
        <f>VLOOKUP($A108,MA_KH!$A:$Q,MA_KH!P$1,0)</f>
        <v>CÔNG TY TNHH VÒNG TRÒN ĐỎ</v>
      </c>
    </row>
    <row r="109" spans="1:31" ht="25.5" hidden="1" customHeight="1" x14ac:dyDescent="0.2">
      <c r="A109" s="31" t="s">
        <v>20827</v>
      </c>
      <c r="B109" s="31" t="s">
        <v>63</v>
      </c>
      <c r="C109" s="32">
        <v>45889</v>
      </c>
      <c r="D109" s="31" t="s">
        <v>594</v>
      </c>
      <c r="E109" s="32">
        <v>45889</v>
      </c>
      <c r="F109" s="31" t="s">
        <v>595</v>
      </c>
      <c r="G109" s="31" t="s">
        <v>596</v>
      </c>
      <c r="H109" s="33">
        <v>346140</v>
      </c>
      <c r="I109" s="33">
        <v>0</v>
      </c>
      <c r="J109" s="33">
        <v>27691</v>
      </c>
      <c r="K109" s="33">
        <v>373831</v>
      </c>
      <c r="L109" s="7" t="s">
        <v>51</v>
      </c>
      <c r="O109" s="18">
        <f>IF(Table1[[#This Row],[Phân loại]]="Tồn đầu kỳ",Table1[[#This Row],[Tổng giá trị]],0)</f>
        <v>373831</v>
      </c>
      <c r="P109" s="7">
        <f>IF(Table1[[#This Row],[Số còn phải thu ĐK]]&lt;&gt;0,0,IF(Table1[[#This Row],[Phân loại]]="Bán hàng",Table1[[#This Row],[Tổng giá trị]],-Table1[[#This Row],[Tổng giá trị]]))</f>
        <v>0</v>
      </c>
      <c r="Q109" s="18">
        <f t="shared" si="16"/>
        <v>0</v>
      </c>
      <c r="R109" s="7">
        <f>Table1[[#This Row],[Số còn phải thu ĐK]]+Table1[[#This Row],[Giá Trị HD sau CK]]-Table1[[#This Row],[Số tiền đã thu]]</f>
        <v>373831</v>
      </c>
      <c r="S109" s="6">
        <f>IF(Table1[[#This Row],[Ngày hóa đơn]]&lt;&gt;"",Table1[[#This Row],[Ngày hóa đơn]],IF(Table1[[#This Row],[Ngày hạch toán]]&lt;&gt;"",Table1[[#This Row],[Ngày hạch toán]],""))</f>
        <v>45889</v>
      </c>
      <c r="T109" s="7">
        <v>45</v>
      </c>
      <c r="U109" s="6">
        <f>IF(Table1[[#This Row],[Ngày tính CN]]="","",S109+T109)</f>
        <v>45934</v>
      </c>
      <c r="V109" s="18">
        <f ca="1">IF(Table1[[#This Row],[Hạn thanh toán]]="","",IF((U109-NOW())&lt;0,0,(U109-NOW())))</f>
        <v>0</v>
      </c>
      <c r="W109" s="2"/>
      <c r="X109" s="18">
        <f t="shared" ca="1" si="17"/>
        <v>236.49032048611116</v>
      </c>
      <c r="Y109" s="2" t="str">
        <f t="shared" ca="1" si="18"/>
        <v>Nợ quá hạn hơn 120 ngày có khả năng mất thanh toán</v>
      </c>
      <c r="Z109" s="51">
        <f t="shared" si="14"/>
        <v>45889</v>
      </c>
      <c r="AA109" s="52" t="str">
        <f t="shared" si="15"/>
        <v/>
      </c>
      <c r="AB109" s="2"/>
      <c r="AD109" s="2" t="str">
        <f>VLOOKUP($A109,MA_KH!$A:$Q,MA_KH!O$1,0)</f>
        <v>CIRCLEK MIỀN NAM</v>
      </c>
      <c r="AE109" s="2" t="str">
        <f>VLOOKUP($A109,MA_KH!$A:$Q,MA_KH!P$1,0)</f>
        <v>CÔNG TY TNHH VÒNG TRÒN ĐỎ</v>
      </c>
    </row>
    <row r="110" spans="1:31" ht="25.5" hidden="1" customHeight="1" x14ac:dyDescent="0.2">
      <c r="A110" s="31" t="s">
        <v>20827</v>
      </c>
      <c r="B110" s="31" t="s">
        <v>63</v>
      </c>
      <c r="C110" s="32">
        <v>45889</v>
      </c>
      <c r="D110" s="31" t="s">
        <v>597</v>
      </c>
      <c r="E110" s="32">
        <v>45889</v>
      </c>
      <c r="F110" s="31" t="s">
        <v>598</v>
      </c>
      <c r="G110" s="31" t="s">
        <v>599</v>
      </c>
      <c r="H110" s="33">
        <v>184608</v>
      </c>
      <c r="I110" s="33">
        <v>0</v>
      </c>
      <c r="J110" s="33">
        <v>14769</v>
      </c>
      <c r="K110" s="33">
        <v>199377</v>
      </c>
      <c r="L110" s="7" t="s">
        <v>51</v>
      </c>
      <c r="O110" s="18">
        <f>IF(Table1[[#This Row],[Phân loại]]="Tồn đầu kỳ",Table1[[#This Row],[Tổng giá trị]],0)</f>
        <v>199377</v>
      </c>
      <c r="P110" s="7">
        <f>IF(Table1[[#This Row],[Số còn phải thu ĐK]]&lt;&gt;0,0,IF(Table1[[#This Row],[Phân loại]]="Bán hàng",Table1[[#This Row],[Tổng giá trị]],-Table1[[#This Row],[Tổng giá trị]]))</f>
        <v>0</v>
      </c>
      <c r="Q110" s="18">
        <f t="shared" si="16"/>
        <v>0</v>
      </c>
      <c r="R110" s="7">
        <f>Table1[[#This Row],[Số còn phải thu ĐK]]+Table1[[#This Row],[Giá Trị HD sau CK]]-Table1[[#This Row],[Số tiền đã thu]]</f>
        <v>199377</v>
      </c>
      <c r="S110" s="6">
        <f>IF(Table1[[#This Row],[Ngày hóa đơn]]&lt;&gt;"",Table1[[#This Row],[Ngày hóa đơn]],IF(Table1[[#This Row],[Ngày hạch toán]]&lt;&gt;"",Table1[[#This Row],[Ngày hạch toán]],""))</f>
        <v>45889</v>
      </c>
      <c r="T110" s="7">
        <v>45</v>
      </c>
      <c r="U110" s="6">
        <f>IF(Table1[[#This Row],[Ngày tính CN]]="","",S110+T110)</f>
        <v>45934</v>
      </c>
      <c r="V110" s="18">
        <f ca="1">IF(Table1[[#This Row],[Hạn thanh toán]]="","",IF((U110-NOW())&lt;0,0,(U110-NOW())))</f>
        <v>0</v>
      </c>
      <c r="W110" s="2"/>
      <c r="X110" s="18">
        <f t="shared" ca="1" si="17"/>
        <v>236.49032048611116</v>
      </c>
      <c r="Y110" s="2" t="str">
        <f t="shared" ca="1" si="18"/>
        <v>Nợ quá hạn hơn 120 ngày có khả năng mất thanh toán</v>
      </c>
      <c r="Z110" s="51">
        <f t="shared" si="14"/>
        <v>45889</v>
      </c>
      <c r="AA110" s="52" t="str">
        <f t="shared" si="15"/>
        <v/>
      </c>
      <c r="AB110" s="2"/>
      <c r="AD110" s="2" t="str">
        <f>VLOOKUP($A110,MA_KH!$A:$Q,MA_KH!O$1,0)</f>
        <v>CIRCLEK MIỀN NAM</v>
      </c>
      <c r="AE110" s="2" t="str">
        <f>VLOOKUP($A110,MA_KH!$A:$Q,MA_KH!P$1,0)</f>
        <v>CÔNG TY TNHH VÒNG TRÒN ĐỎ</v>
      </c>
    </row>
    <row r="111" spans="1:31" ht="25.5" hidden="1" customHeight="1" x14ac:dyDescent="0.2">
      <c r="A111" s="31" t="s">
        <v>20827</v>
      </c>
      <c r="B111" s="31" t="s">
        <v>63</v>
      </c>
      <c r="C111" s="32">
        <v>45890</v>
      </c>
      <c r="D111" s="31" t="s">
        <v>600</v>
      </c>
      <c r="E111" s="32">
        <v>45890</v>
      </c>
      <c r="F111" s="31" t="s">
        <v>601</v>
      </c>
      <c r="G111" s="31" t="s">
        <v>602</v>
      </c>
      <c r="H111" s="33">
        <v>184608</v>
      </c>
      <c r="I111" s="33">
        <v>0</v>
      </c>
      <c r="J111" s="33">
        <v>14769</v>
      </c>
      <c r="K111" s="33">
        <v>199377</v>
      </c>
      <c r="L111" s="7" t="s">
        <v>51</v>
      </c>
      <c r="O111" s="18">
        <f>IF(Table1[[#This Row],[Phân loại]]="Tồn đầu kỳ",Table1[[#This Row],[Tổng giá trị]],0)</f>
        <v>199377</v>
      </c>
      <c r="P111" s="7">
        <f>IF(Table1[[#This Row],[Số còn phải thu ĐK]]&lt;&gt;0,0,IF(Table1[[#This Row],[Phân loại]]="Bán hàng",Table1[[#This Row],[Tổng giá trị]],-Table1[[#This Row],[Tổng giá trị]]))</f>
        <v>0</v>
      </c>
      <c r="Q111" s="18">
        <f t="shared" si="16"/>
        <v>0</v>
      </c>
      <c r="R111" s="7">
        <f>Table1[[#This Row],[Số còn phải thu ĐK]]+Table1[[#This Row],[Giá Trị HD sau CK]]-Table1[[#This Row],[Số tiền đã thu]]</f>
        <v>199377</v>
      </c>
      <c r="S111" s="6">
        <f>IF(Table1[[#This Row],[Ngày hóa đơn]]&lt;&gt;"",Table1[[#This Row],[Ngày hóa đơn]],IF(Table1[[#This Row],[Ngày hạch toán]]&lt;&gt;"",Table1[[#This Row],[Ngày hạch toán]],""))</f>
        <v>45890</v>
      </c>
      <c r="T111" s="7">
        <v>45</v>
      </c>
      <c r="U111" s="6">
        <f>IF(Table1[[#This Row],[Ngày tính CN]]="","",S111+T111)</f>
        <v>45935</v>
      </c>
      <c r="V111" s="18">
        <f ca="1">IF(Table1[[#This Row],[Hạn thanh toán]]="","",IF((U111-NOW())&lt;0,0,(U111-NOW())))</f>
        <v>0</v>
      </c>
      <c r="W111" s="2"/>
      <c r="X111" s="18">
        <f t="shared" ca="1" si="17"/>
        <v>235.49032048611116</v>
      </c>
      <c r="Y111" s="2" t="str">
        <f t="shared" ca="1" si="18"/>
        <v>Nợ quá hạn hơn 120 ngày có khả năng mất thanh toán</v>
      </c>
      <c r="Z111" s="51">
        <f t="shared" si="14"/>
        <v>45890</v>
      </c>
      <c r="AA111" s="52" t="str">
        <f t="shared" si="15"/>
        <v/>
      </c>
      <c r="AB111" s="2"/>
      <c r="AD111" s="2" t="str">
        <f>VLOOKUP($A111,MA_KH!$A:$Q,MA_KH!O$1,0)</f>
        <v>CIRCLEK MIỀN NAM</v>
      </c>
      <c r="AE111" s="2" t="str">
        <f>VLOOKUP($A111,MA_KH!$A:$Q,MA_KH!P$1,0)</f>
        <v>CÔNG TY TNHH VÒNG TRÒN ĐỎ</v>
      </c>
    </row>
    <row r="112" spans="1:31" ht="25.5" hidden="1" customHeight="1" x14ac:dyDescent="0.2">
      <c r="A112" s="31" t="s">
        <v>20827</v>
      </c>
      <c r="B112" s="31" t="s">
        <v>63</v>
      </c>
      <c r="C112" s="32">
        <v>45890</v>
      </c>
      <c r="D112" s="31" t="s">
        <v>603</v>
      </c>
      <c r="E112" s="32">
        <v>45890</v>
      </c>
      <c r="F112" s="31" t="s">
        <v>604</v>
      </c>
      <c r="G112" s="31" t="s">
        <v>605</v>
      </c>
      <c r="H112" s="33">
        <v>184608</v>
      </c>
      <c r="I112" s="33">
        <v>0</v>
      </c>
      <c r="J112" s="33">
        <v>14769</v>
      </c>
      <c r="K112" s="33">
        <v>199377</v>
      </c>
      <c r="L112" s="7" t="s">
        <v>51</v>
      </c>
      <c r="O112" s="18">
        <f>IF(Table1[[#This Row],[Phân loại]]="Tồn đầu kỳ",Table1[[#This Row],[Tổng giá trị]],0)</f>
        <v>199377</v>
      </c>
      <c r="P112" s="7">
        <f>IF(Table1[[#This Row],[Số còn phải thu ĐK]]&lt;&gt;0,0,IF(Table1[[#This Row],[Phân loại]]="Bán hàng",Table1[[#This Row],[Tổng giá trị]],-Table1[[#This Row],[Tổng giá trị]]))</f>
        <v>0</v>
      </c>
      <c r="Q112" s="18">
        <f t="shared" si="16"/>
        <v>0</v>
      </c>
      <c r="R112" s="7">
        <f>Table1[[#This Row],[Số còn phải thu ĐK]]+Table1[[#This Row],[Giá Trị HD sau CK]]-Table1[[#This Row],[Số tiền đã thu]]</f>
        <v>199377</v>
      </c>
      <c r="S112" s="6">
        <f>IF(Table1[[#This Row],[Ngày hóa đơn]]&lt;&gt;"",Table1[[#This Row],[Ngày hóa đơn]],IF(Table1[[#This Row],[Ngày hạch toán]]&lt;&gt;"",Table1[[#This Row],[Ngày hạch toán]],""))</f>
        <v>45890</v>
      </c>
      <c r="T112" s="7">
        <v>45</v>
      </c>
      <c r="U112" s="6">
        <f>IF(Table1[[#This Row],[Ngày tính CN]]="","",S112+T112)</f>
        <v>45935</v>
      </c>
      <c r="V112" s="18">
        <f ca="1">IF(Table1[[#This Row],[Hạn thanh toán]]="","",IF((U112-NOW())&lt;0,0,(U112-NOW())))</f>
        <v>0</v>
      </c>
      <c r="W112" s="2"/>
      <c r="X112" s="18">
        <f t="shared" ca="1" si="17"/>
        <v>235.49032048611116</v>
      </c>
      <c r="Y112" s="2" t="str">
        <f t="shared" ca="1" si="18"/>
        <v>Nợ quá hạn hơn 120 ngày có khả năng mất thanh toán</v>
      </c>
      <c r="Z112" s="51">
        <f t="shared" si="14"/>
        <v>45890</v>
      </c>
      <c r="AA112" s="52" t="str">
        <f t="shared" si="15"/>
        <v/>
      </c>
      <c r="AB112" s="2"/>
      <c r="AD112" s="2" t="str">
        <f>VLOOKUP($A112,MA_KH!$A:$Q,MA_KH!O$1,0)</f>
        <v>CIRCLEK MIỀN NAM</v>
      </c>
      <c r="AE112" s="2" t="str">
        <f>VLOOKUP($A112,MA_KH!$A:$Q,MA_KH!P$1,0)</f>
        <v>CÔNG TY TNHH VÒNG TRÒN ĐỎ</v>
      </c>
    </row>
    <row r="113" spans="1:31" ht="25.5" hidden="1" customHeight="1" x14ac:dyDescent="0.2">
      <c r="A113" s="31" t="s">
        <v>20827</v>
      </c>
      <c r="B113" s="31" t="s">
        <v>63</v>
      </c>
      <c r="C113" s="32">
        <v>45890</v>
      </c>
      <c r="D113" s="31" t="s">
        <v>606</v>
      </c>
      <c r="E113" s="32">
        <v>45890</v>
      </c>
      <c r="F113" s="31" t="s">
        <v>607</v>
      </c>
      <c r="G113" s="31" t="s">
        <v>608</v>
      </c>
      <c r="H113" s="33">
        <v>184608</v>
      </c>
      <c r="I113" s="33">
        <v>0</v>
      </c>
      <c r="J113" s="33">
        <v>14769</v>
      </c>
      <c r="K113" s="33">
        <v>199377</v>
      </c>
      <c r="L113" s="7" t="s">
        <v>51</v>
      </c>
      <c r="O113" s="18">
        <f>IF(Table1[[#This Row],[Phân loại]]="Tồn đầu kỳ",Table1[[#This Row],[Tổng giá trị]],0)</f>
        <v>199377</v>
      </c>
      <c r="P113" s="7">
        <f>IF(Table1[[#This Row],[Số còn phải thu ĐK]]&lt;&gt;0,0,IF(Table1[[#This Row],[Phân loại]]="Bán hàng",Table1[[#This Row],[Tổng giá trị]],-Table1[[#This Row],[Tổng giá trị]]))</f>
        <v>0</v>
      </c>
      <c r="Q113" s="18">
        <f t="shared" si="16"/>
        <v>0</v>
      </c>
      <c r="R113" s="7">
        <f>Table1[[#This Row],[Số còn phải thu ĐK]]+Table1[[#This Row],[Giá Trị HD sau CK]]-Table1[[#This Row],[Số tiền đã thu]]</f>
        <v>199377</v>
      </c>
      <c r="S113" s="6">
        <f>IF(Table1[[#This Row],[Ngày hóa đơn]]&lt;&gt;"",Table1[[#This Row],[Ngày hóa đơn]],IF(Table1[[#This Row],[Ngày hạch toán]]&lt;&gt;"",Table1[[#This Row],[Ngày hạch toán]],""))</f>
        <v>45890</v>
      </c>
      <c r="T113" s="7">
        <v>45</v>
      </c>
      <c r="U113" s="6">
        <f>IF(Table1[[#This Row],[Ngày tính CN]]="","",S113+T113)</f>
        <v>45935</v>
      </c>
      <c r="V113" s="18">
        <f ca="1">IF(Table1[[#This Row],[Hạn thanh toán]]="","",IF((U113-NOW())&lt;0,0,(U113-NOW())))</f>
        <v>0</v>
      </c>
      <c r="W113" s="2"/>
      <c r="X113" s="18">
        <f t="shared" ca="1" si="17"/>
        <v>235.49032048611116</v>
      </c>
      <c r="Y113" s="2" t="str">
        <f t="shared" ca="1" si="18"/>
        <v>Nợ quá hạn hơn 120 ngày có khả năng mất thanh toán</v>
      </c>
      <c r="Z113" s="51">
        <f t="shared" si="14"/>
        <v>45890</v>
      </c>
      <c r="AA113" s="52" t="str">
        <f t="shared" si="15"/>
        <v/>
      </c>
      <c r="AB113" s="2"/>
      <c r="AD113" s="2" t="str">
        <f>VLOOKUP($A113,MA_KH!$A:$Q,MA_KH!O$1,0)</f>
        <v>CIRCLEK MIỀN NAM</v>
      </c>
      <c r="AE113" s="2" t="str">
        <f>VLOOKUP($A113,MA_KH!$A:$Q,MA_KH!P$1,0)</f>
        <v>CÔNG TY TNHH VÒNG TRÒN ĐỎ</v>
      </c>
    </row>
    <row r="114" spans="1:31" ht="25.5" hidden="1" customHeight="1" x14ac:dyDescent="0.2">
      <c r="A114" s="31" t="s">
        <v>20827</v>
      </c>
      <c r="B114" s="31" t="s">
        <v>63</v>
      </c>
      <c r="C114" s="32">
        <v>45890</v>
      </c>
      <c r="D114" s="31" t="s">
        <v>609</v>
      </c>
      <c r="E114" s="32">
        <v>45890</v>
      </c>
      <c r="F114" s="31" t="s">
        <v>610</v>
      </c>
      <c r="G114" s="31" t="s">
        <v>611</v>
      </c>
      <c r="H114" s="33">
        <v>230760</v>
      </c>
      <c r="I114" s="33">
        <v>0</v>
      </c>
      <c r="J114" s="33">
        <v>18461</v>
      </c>
      <c r="K114" s="33">
        <v>249221</v>
      </c>
      <c r="L114" s="7" t="s">
        <v>51</v>
      </c>
      <c r="O114" s="18">
        <f>IF(Table1[[#This Row],[Phân loại]]="Tồn đầu kỳ",Table1[[#This Row],[Tổng giá trị]],0)</f>
        <v>249221</v>
      </c>
      <c r="P114" s="7">
        <f>IF(Table1[[#This Row],[Số còn phải thu ĐK]]&lt;&gt;0,0,IF(Table1[[#This Row],[Phân loại]]="Bán hàng",Table1[[#This Row],[Tổng giá trị]],-Table1[[#This Row],[Tổng giá trị]]))</f>
        <v>0</v>
      </c>
      <c r="Q114" s="18">
        <f t="shared" si="16"/>
        <v>0</v>
      </c>
      <c r="R114" s="7">
        <f>Table1[[#This Row],[Số còn phải thu ĐK]]+Table1[[#This Row],[Giá Trị HD sau CK]]-Table1[[#This Row],[Số tiền đã thu]]</f>
        <v>249221</v>
      </c>
      <c r="S114" s="6">
        <f>IF(Table1[[#This Row],[Ngày hóa đơn]]&lt;&gt;"",Table1[[#This Row],[Ngày hóa đơn]],IF(Table1[[#This Row],[Ngày hạch toán]]&lt;&gt;"",Table1[[#This Row],[Ngày hạch toán]],""))</f>
        <v>45890</v>
      </c>
      <c r="T114" s="7"/>
      <c r="U114" s="6">
        <f>IF(Table1[[#This Row],[Ngày tính CN]]="","",S114+T114)</f>
        <v>45890</v>
      </c>
      <c r="V114" s="18">
        <f ca="1">IF(Table1[[#This Row],[Hạn thanh toán]]="","",IF((U114-NOW())&lt;0,0,(U114-NOW())))</f>
        <v>0</v>
      </c>
      <c r="W114" s="2"/>
      <c r="X114" s="18">
        <f t="shared" ca="1" si="17"/>
        <v>280.49032048611116</v>
      </c>
      <c r="Y114" s="2" t="str">
        <f t="shared" ca="1" si="18"/>
        <v>Nợ quá hạn hơn 120 ngày có khả năng mất thanh toán</v>
      </c>
      <c r="Z114" s="51">
        <f t="shared" si="14"/>
        <v>45890</v>
      </c>
      <c r="AA114" s="52" t="str">
        <f t="shared" si="15"/>
        <v/>
      </c>
      <c r="AB114" s="2"/>
      <c r="AD114" s="2" t="str">
        <f>VLOOKUP($A114,MA_KH!$A:$Q,MA_KH!O$1,0)</f>
        <v>CIRCLEK MIỀN NAM</v>
      </c>
      <c r="AE114" s="2" t="str">
        <f>VLOOKUP($A114,MA_KH!$A:$Q,MA_KH!P$1,0)</f>
        <v>CÔNG TY TNHH VÒNG TRÒN ĐỎ</v>
      </c>
    </row>
    <row r="115" spans="1:31" ht="25.5" hidden="1" customHeight="1" x14ac:dyDescent="0.2">
      <c r="A115" s="31" t="s">
        <v>20827</v>
      </c>
      <c r="B115" s="31" t="s">
        <v>63</v>
      </c>
      <c r="C115" s="32">
        <v>45890</v>
      </c>
      <c r="D115" s="31" t="s">
        <v>612</v>
      </c>
      <c r="E115" s="32">
        <v>45890</v>
      </c>
      <c r="F115" s="31" t="s">
        <v>613</v>
      </c>
      <c r="G115" s="31" t="s">
        <v>614</v>
      </c>
      <c r="H115" s="33">
        <v>230760</v>
      </c>
      <c r="I115" s="33">
        <v>0</v>
      </c>
      <c r="J115" s="33">
        <v>18461</v>
      </c>
      <c r="K115" s="33">
        <v>249221</v>
      </c>
      <c r="L115" s="7" t="s">
        <v>51</v>
      </c>
      <c r="O115" s="18">
        <f>IF(Table1[[#This Row],[Phân loại]]="Tồn đầu kỳ",Table1[[#This Row],[Tổng giá trị]],0)</f>
        <v>249221</v>
      </c>
      <c r="P115" s="7">
        <f>IF(Table1[[#This Row],[Số còn phải thu ĐK]]&lt;&gt;0,0,IF(Table1[[#This Row],[Phân loại]]="Bán hàng",Table1[[#This Row],[Tổng giá trị]],-Table1[[#This Row],[Tổng giá trị]]))</f>
        <v>0</v>
      </c>
      <c r="Q115" s="18">
        <f t="shared" si="16"/>
        <v>0</v>
      </c>
      <c r="R115" s="7">
        <f>Table1[[#This Row],[Số còn phải thu ĐK]]+Table1[[#This Row],[Giá Trị HD sau CK]]-Table1[[#This Row],[Số tiền đã thu]]</f>
        <v>249221</v>
      </c>
      <c r="S115" s="6">
        <f>IF(Table1[[#This Row],[Ngày hóa đơn]]&lt;&gt;"",Table1[[#This Row],[Ngày hóa đơn]],IF(Table1[[#This Row],[Ngày hạch toán]]&lt;&gt;"",Table1[[#This Row],[Ngày hạch toán]],""))</f>
        <v>45890</v>
      </c>
      <c r="T115" s="7">
        <v>45</v>
      </c>
      <c r="U115" s="6">
        <f>IF(Table1[[#This Row],[Ngày tính CN]]="","",S115+T115)</f>
        <v>45935</v>
      </c>
      <c r="V115" s="18">
        <f ca="1">IF(Table1[[#This Row],[Hạn thanh toán]]="","",IF((U115-NOW())&lt;0,0,(U115-NOW())))</f>
        <v>0</v>
      </c>
      <c r="W115" s="2"/>
      <c r="X115" s="18">
        <f t="shared" ca="1" si="17"/>
        <v>235.49032048611116</v>
      </c>
      <c r="Y115" s="2" t="str">
        <f t="shared" ca="1" si="18"/>
        <v>Nợ quá hạn hơn 120 ngày có khả năng mất thanh toán</v>
      </c>
      <c r="Z115" s="51">
        <f t="shared" si="14"/>
        <v>45890</v>
      </c>
      <c r="AA115" s="52" t="str">
        <f t="shared" si="15"/>
        <v/>
      </c>
      <c r="AB115" s="2"/>
      <c r="AD115" s="2" t="str">
        <f>VLOOKUP($A115,MA_KH!$A:$Q,MA_KH!O$1,0)</f>
        <v>CIRCLEK MIỀN NAM</v>
      </c>
      <c r="AE115" s="2" t="str">
        <f>VLOOKUP($A115,MA_KH!$A:$Q,MA_KH!P$1,0)</f>
        <v>CÔNG TY TNHH VÒNG TRÒN ĐỎ</v>
      </c>
    </row>
    <row r="116" spans="1:31" ht="25.5" hidden="1" customHeight="1" x14ac:dyDescent="0.2">
      <c r="A116" s="31" t="s">
        <v>20827</v>
      </c>
      <c r="B116" s="31" t="s">
        <v>63</v>
      </c>
      <c r="C116" s="32">
        <v>45890</v>
      </c>
      <c r="D116" s="31" t="s">
        <v>615</v>
      </c>
      <c r="E116" s="32">
        <v>45890</v>
      </c>
      <c r="F116" s="31" t="s">
        <v>616</v>
      </c>
      <c r="G116" s="31" t="s">
        <v>617</v>
      </c>
      <c r="H116" s="33">
        <v>184608</v>
      </c>
      <c r="I116" s="33">
        <v>0</v>
      </c>
      <c r="J116" s="33">
        <v>14769</v>
      </c>
      <c r="K116" s="33">
        <v>199377</v>
      </c>
      <c r="L116" s="7" t="s">
        <v>51</v>
      </c>
      <c r="O116" s="18">
        <f>IF(Table1[[#This Row],[Phân loại]]="Tồn đầu kỳ",Table1[[#This Row],[Tổng giá trị]],0)</f>
        <v>199377</v>
      </c>
      <c r="P116" s="7">
        <f>IF(Table1[[#This Row],[Số còn phải thu ĐK]]&lt;&gt;0,0,IF(Table1[[#This Row],[Phân loại]]="Bán hàng",Table1[[#This Row],[Tổng giá trị]],-Table1[[#This Row],[Tổng giá trị]]))</f>
        <v>0</v>
      </c>
      <c r="Q116" s="18">
        <f t="shared" si="16"/>
        <v>0</v>
      </c>
      <c r="R116" s="7">
        <f>Table1[[#This Row],[Số còn phải thu ĐK]]+Table1[[#This Row],[Giá Trị HD sau CK]]-Table1[[#This Row],[Số tiền đã thu]]</f>
        <v>199377</v>
      </c>
      <c r="S116" s="6">
        <f>IF(Table1[[#This Row],[Ngày hóa đơn]]&lt;&gt;"",Table1[[#This Row],[Ngày hóa đơn]],IF(Table1[[#This Row],[Ngày hạch toán]]&lt;&gt;"",Table1[[#This Row],[Ngày hạch toán]],""))</f>
        <v>45890</v>
      </c>
      <c r="T116" s="7">
        <v>45</v>
      </c>
      <c r="U116" s="6">
        <f>IF(Table1[[#This Row],[Ngày tính CN]]="","",S116+T116)</f>
        <v>45935</v>
      </c>
      <c r="V116" s="18">
        <f ca="1">IF(Table1[[#This Row],[Hạn thanh toán]]="","",IF((U116-NOW())&lt;0,0,(U116-NOW())))</f>
        <v>0</v>
      </c>
      <c r="W116" s="2"/>
      <c r="X116" s="18">
        <f t="shared" ca="1" si="17"/>
        <v>235.49032048611116</v>
      </c>
      <c r="Y116" s="2" t="str">
        <f t="shared" ca="1" si="18"/>
        <v>Nợ quá hạn hơn 120 ngày có khả năng mất thanh toán</v>
      </c>
      <c r="Z116" s="51">
        <f t="shared" si="14"/>
        <v>45890</v>
      </c>
      <c r="AA116" s="52" t="str">
        <f t="shared" si="15"/>
        <v/>
      </c>
      <c r="AB116" s="2"/>
      <c r="AD116" s="2" t="str">
        <f>VLOOKUP($A116,MA_KH!$A:$Q,MA_KH!O$1,0)</f>
        <v>CIRCLEK MIỀN NAM</v>
      </c>
      <c r="AE116" s="2" t="str">
        <f>VLOOKUP($A116,MA_KH!$A:$Q,MA_KH!P$1,0)</f>
        <v>CÔNG TY TNHH VÒNG TRÒN ĐỎ</v>
      </c>
    </row>
    <row r="117" spans="1:31" ht="25.5" hidden="1" customHeight="1" x14ac:dyDescent="0.2">
      <c r="A117" s="31" t="s">
        <v>20827</v>
      </c>
      <c r="B117" s="31" t="s">
        <v>63</v>
      </c>
      <c r="C117" s="32">
        <v>45890</v>
      </c>
      <c r="D117" s="31" t="s">
        <v>618</v>
      </c>
      <c r="E117" s="32">
        <v>45890</v>
      </c>
      <c r="F117" s="31" t="s">
        <v>619</v>
      </c>
      <c r="G117" s="31" t="s">
        <v>620</v>
      </c>
      <c r="H117" s="33">
        <v>184608</v>
      </c>
      <c r="I117" s="33">
        <v>0</v>
      </c>
      <c r="J117" s="33">
        <v>14769</v>
      </c>
      <c r="K117" s="33">
        <v>199377</v>
      </c>
      <c r="L117" s="7" t="s">
        <v>51</v>
      </c>
      <c r="O117" s="18">
        <f>IF(Table1[[#This Row],[Phân loại]]="Tồn đầu kỳ",Table1[[#This Row],[Tổng giá trị]],0)</f>
        <v>199377</v>
      </c>
      <c r="P117" s="7">
        <f>IF(Table1[[#This Row],[Số còn phải thu ĐK]]&lt;&gt;0,0,IF(Table1[[#This Row],[Phân loại]]="Bán hàng",Table1[[#This Row],[Tổng giá trị]],-Table1[[#This Row],[Tổng giá trị]]))</f>
        <v>0</v>
      </c>
      <c r="Q117" s="18">
        <f t="shared" si="16"/>
        <v>0</v>
      </c>
      <c r="R117" s="7">
        <f>Table1[[#This Row],[Số còn phải thu ĐK]]+Table1[[#This Row],[Giá Trị HD sau CK]]-Table1[[#This Row],[Số tiền đã thu]]</f>
        <v>199377</v>
      </c>
      <c r="S117" s="6">
        <f>IF(Table1[[#This Row],[Ngày hóa đơn]]&lt;&gt;"",Table1[[#This Row],[Ngày hóa đơn]],IF(Table1[[#This Row],[Ngày hạch toán]]&lt;&gt;"",Table1[[#This Row],[Ngày hạch toán]],""))</f>
        <v>45890</v>
      </c>
      <c r="T117" s="7"/>
      <c r="U117" s="6">
        <f>IF(Table1[[#This Row],[Ngày tính CN]]="","",S117+T117)</f>
        <v>45890</v>
      </c>
      <c r="V117" s="18">
        <f ca="1">IF(Table1[[#This Row],[Hạn thanh toán]]="","",IF((U117-NOW())&lt;0,0,(U117-NOW())))</f>
        <v>0</v>
      </c>
      <c r="W117" s="2"/>
      <c r="X117" s="18">
        <f t="shared" ca="1" si="17"/>
        <v>280.49032048611116</v>
      </c>
      <c r="Y117" s="2" t="str">
        <f t="shared" ca="1" si="18"/>
        <v>Nợ quá hạn hơn 120 ngày có khả năng mất thanh toán</v>
      </c>
      <c r="Z117" s="51">
        <f t="shared" si="14"/>
        <v>45890</v>
      </c>
      <c r="AA117" s="52" t="str">
        <f t="shared" si="15"/>
        <v/>
      </c>
      <c r="AB117" s="2"/>
      <c r="AD117" s="2" t="str">
        <f>VLOOKUP($A117,MA_KH!$A:$Q,MA_KH!O$1,0)</f>
        <v>CIRCLEK MIỀN NAM</v>
      </c>
      <c r="AE117" s="2" t="str">
        <f>VLOOKUP($A117,MA_KH!$A:$Q,MA_KH!P$1,0)</f>
        <v>CÔNG TY TNHH VÒNG TRÒN ĐỎ</v>
      </c>
    </row>
    <row r="118" spans="1:31" ht="25.5" hidden="1" customHeight="1" x14ac:dyDescent="0.2">
      <c r="A118" s="31" t="s">
        <v>20827</v>
      </c>
      <c r="B118" s="31" t="s">
        <v>63</v>
      </c>
      <c r="C118" s="32">
        <v>45890</v>
      </c>
      <c r="D118" s="31" t="s">
        <v>621</v>
      </c>
      <c r="E118" s="32">
        <v>45890</v>
      </c>
      <c r="F118" s="31" t="s">
        <v>622</v>
      </c>
      <c r="G118" s="31" t="s">
        <v>623</v>
      </c>
      <c r="H118" s="33">
        <v>230760</v>
      </c>
      <c r="I118" s="33">
        <v>0</v>
      </c>
      <c r="J118" s="33">
        <v>18461</v>
      </c>
      <c r="K118" s="33">
        <v>249221</v>
      </c>
      <c r="L118" s="7" t="s">
        <v>51</v>
      </c>
      <c r="O118" s="18">
        <f>IF(Table1[[#This Row],[Phân loại]]="Tồn đầu kỳ",Table1[[#This Row],[Tổng giá trị]],0)</f>
        <v>249221</v>
      </c>
      <c r="P118" s="7">
        <f>IF(Table1[[#This Row],[Số còn phải thu ĐK]]&lt;&gt;0,0,IF(Table1[[#This Row],[Phân loại]]="Bán hàng",Table1[[#This Row],[Tổng giá trị]],-Table1[[#This Row],[Tổng giá trị]]))</f>
        <v>0</v>
      </c>
      <c r="Q118" s="18">
        <f t="shared" si="16"/>
        <v>0</v>
      </c>
      <c r="R118" s="7">
        <f>Table1[[#This Row],[Số còn phải thu ĐK]]+Table1[[#This Row],[Giá Trị HD sau CK]]-Table1[[#This Row],[Số tiền đã thu]]</f>
        <v>249221</v>
      </c>
      <c r="S118" s="6">
        <f>IF(Table1[[#This Row],[Ngày hóa đơn]]&lt;&gt;"",Table1[[#This Row],[Ngày hóa đơn]],IF(Table1[[#This Row],[Ngày hạch toán]]&lt;&gt;"",Table1[[#This Row],[Ngày hạch toán]],""))</f>
        <v>45890</v>
      </c>
      <c r="T118" s="7"/>
      <c r="U118" s="6">
        <f>IF(Table1[[#This Row],[Ngày tính CN]]="","",S118+T118)</f>
        <v>45890</v>
      </c>
      <c r="V118" s="18">
        <f ca="1">IF(Table1[[#This Row],[Hạn thanh toán]]="","",IF((U118-NOW())&lt;0,0,(U118-NOW())))</f>
        <v>0</v>
      </c>
      <c r="W118" s="2"/>
      <c r="X118" s="18">
        <f t="shared" ca="1" si="17"/>
        <v>280.49032048611116</v>
      </c>
      <c r="Y118" s="2" t="str">
        <f t="shared" ca="1" si="18"/>
        <v>Nợ quá hạn hơn 120 ngày có khả năng mất thanh toán</v>
      </c>
      <c r="Z118" s="51">
        <f t="shared" si="14"/>
        <v>45890</v>
      </c>
      <c r="AA118" s="52" t="str">
        <f t="shared" si="15"/>
        <v/>
      </c>
      <c r="AB118" s="2"/>
      <c r="AD118" s="2" t="str">
        <f>VLOOKUP($A118,MA_KH!$A:$Q,MA_KH!O$1,0)</f>
        <v>CIRCLEK MIỀN NAM</v>
      </c>
      <c r="AE118" s="2" t="str">
        <f>VLOOKUP($A118,MA_KH!$A:$Q,MA_KH!P$1,0)</f>
        <v>CÔNG TY TNHH VÒNG TRÒN ĐỎ</v>
      </c>
    </row>
    <row r="119" spans="1:31" ht="25.5" hidden="1" customHeight="1" x14ac:dyDescent="0.2">
      <c r="A119" s="31" t="s">
        <v>20827</v>
      </c>
      <c r="B119" s="31" t="s">
        <v>63</v>
      </c>
      <c r="C119" s="32">
        <v>45891</v>
      </c>
      <c r="D119" s="31" t="s">
        <v>624</v>
      </c>
      <c r="E119" s="32">
        <v>45891</v>
      </c>
      <c r="F119" s="31" t="s">
        <v>625</v>
      </c>
      <c r="G119" s="31" t="s">
        <v>626</v>
      </c>
      <c r="H119" s="33">
        <v>230760</v>
      </c>
      <c r="I119" s="33">
        <v>0</v>
      </c>
      <c r="J119" s="33">
        <v>18461</v>
      </c>
      <c r="K119" s="33">
        <v>249221</v>
      </c>
      <c r="L119" s="7" t="s">
        <v>51</v>
      </c>
      <c r="O119" s="18">
        <f>IF(Table1[[#This Row],[Phân loại]]="Tồn đầu kỳ",Table1[[#This Row],[Tổng giá trị]],0)</f>
        <v>249221</v>
      </c>
      <c r="P119" s="7">
        <f>IF(Table1[[#This Row],[Số còn phải thu ĐK]]&lt;&gt;0,0,IF(Table1[[#This Row],[Phân loại]]="Bán hàng",Table1[[#This Row],[Tổng giá trị]],-Table1[[#This Row],[Tổng giá trị]]))</f>
        <v>0</v>
      </c>
      <c r="Q119" s="18">
        <f t="shared" si="16"/>
        <v>0</v>
      </c>
      <c r="R119" s="7">
        <f>Table1[[#This Row],[Số còn phải thu ĐK]]+Table1[[#This Row],[Giá Trị HD sau CK]]-Table1[[#This Row],[Số tiền đã thu]]</f>
        <v>249221</v>
      </c>
      <c r="S119" s="6">
        <f>IF(Table1[[#This Row],[Ngày hóa đơn]]&lt;&gt;"",Table1[[#This Row],[Ngày hóa đơn]],IF(Table1[[#This Row],[Ngày hạch toán]]&lt;&gt;"",Table1[[#This Row],[Ngày hạch toán]],""))</f>
        <v>45891</v>
      </c>
      <c r="T119" s="7"/>
      <c r="U119" s="6">
        <f>IF(Table1[[#This Row],[Ngày tính CN]]="","",S119+T119)</f>
        <v>45891</v>
      </c>
      <c r="V119" s="18">
        <f ca="1">IF(Table1[[#This Row],[Hạn thanh toán]]="","",IF((U119-NOW())&lt;0,0,(U119-NOW())))</f>
        <v>0</v>
      </c>
      <c r="W119" s="2"/>
      <c r="X119" s="18">
        <f t="shared" ca="1" si="17"/>
        <v>279.49032048611116</v>
      </c>
      <c r="Y119" s="2" t="str">
        <f t="shared" ca="1" si="18"/>
        <v>Nợ quá hạn hơn 120 ngày có khả năng mất thanh toán</v>
      </c>
      <c r="Z119" s="51">
        <f t="shared" si="14"/>
        <v>45891</v>
      </c>
      <c r="AA119" s="52" t="str">
        <f t="shared" si="15"/>
        <v/>
      </c>
      <c r="AB119" s="2"/>
      <c r="AD119" s="2" t="str">
        <f>VLOOKUP($A119,MA_KH!$A:$Q,MA_KH!O$1,0)</f>
        <v>CIRCLEK MIỀN NAM</v>
      </c>
      <c r="AE119" s="2" t="str">
        <f>VLOOKUP($A119,MA_KH!$A:$Q,MA_KH!P$1,0)</f>
        <v>CÔNG TY TNHH VÒNG TRÒN ĐỎ</v>
      </c>
    </row>
    <row r="120" spans="1:31" ht="25.5" hidden="1" customHeight="1" x14ac:dyDescent="0.2">
      <c r="A120" s="31" t="s">
        <v>20827</v>
      </c>
      <c r="B120" s="31" t="s">
        <v>63</v>
      </c>
      <c r="C120" s="32">
        <v>45891</v>
      </c>
      <c r="D120" s="31" t="s">
        <v>627</v>
      </c>
      <c r="E120" s="32">
        <v>45891</v>
      </c>
      <c r="F120" s="31" t="s">
        <v>628</v>
      </c>
      <c r="G120" s="31" t="s">
        <v>629</v>
      </c>
      <c r="H120" s="33">
        <v>184608</v>
      </c>
      <c r="I120" s="33">
        <v>0</v>
      </c>
      <c r="J120" s="33">
        <v>14769</v>
      </c>
      <c r="K120" s="33">
        <v>199377</v>
      </c>
      <c r="L120" s="7" t="s">
        <v>51</v>
      </c>
      <c r="O120" s="18">
        <f>IF(Table1[[#This Row],[Phân loại]]="Tồn đầu kỳ",Table1[[#This Row],[Tổng giá trị]],0)</f>
        <v>199377</v>
      </c>
      <c r="P120" s="7">
        <f>IF(Table1[[#This Row],[Số còn phải thu ĐK]]&lt;&gt;0,0,IF(Table1[[#This Row],[Phân loại]]="Bán hàng",Table1[[#This Row],[Tổng giá trị]],-Table1[[#This Row],[Tổng giá trị]]))</f>
        <v>0</v>
      </c>
      <c r="Q120" s="18">
        <f t="shared" si="16"/>
        <v>0</v>
      </c>
      <c r="R120" s="7">
        <f>Table1[[#This Row],[Số còn phải thu ĐK]]+Table1[[#This Row],[Giá Trị HD sau CK]]-Table1[[#This Row],[Số tiền đã thu]]</f>
        <v>199377</v>
      </c>
      <c r="S120" s="6">
        <f>IF(Table1[[#This Row],[Ngày hóa đơn]]&lt;&gt;"",Table1[[#This Row],[Ngày hóa đơn]],IF(Table1[[#This Row],[Ngày hạch toán]]&lt;&gt;"",Table1[[#This Row],[Ngày hạch toán]],""))</f>
        <v>45891</v>
      </c>
      <c r="T120" s="7"/>
      <c r="U120" s="6">
        <f>IF(Table1[[#This Row],[Ngày tính CN]]="","",S120+T120)</f>
        <v>45891</v>
      </c>
      <c r="V120" s="18">
        <f ca="1">IF(Table1[[#This Row],[Hạn thanh toán]]="","",IF((U120-NOW())&lt;0,0,(U120-NOW())))</f>
        <v>0</v>
      </c>
      <c r="W120" s="2"/>
      <c r="X120" s="18">
        <f t="shared" ca="1" si="17"/>
        <v>279.49032048611116</v>
      </c>
      <c r="Y120" s="2" t="str">
        <f t="shared" ca="1" si="18"/>
        <v>Nợ quá hạn hơn 120 ngày có khả năng mất thanh toán</v>
      </c>
      <c r="Z120" s="51">
        <f t="shared" si="14"/>
        <v>45891</v>
      </c>
      <c r="AA120" s="52" t="str">
        <f t="shared" si="15"/>
        <v/>
      </c>
      <c r="AB120" s="2"/>
      <c r="AD120" s="2" t="str">
        <f>VLOOKUP($A120,MA_KH!$A:$Q,MA_KH!O$1,0)</f>
        <v>CIRCLEK MIỀN NAM</v>
      </c>
      <c r="AE120" s="2" t="str">
        <f>VLOOKUP($A120,MA_KH!$A:$Q,MA_KH!P$1,0)</f>
        <v>CÔNG TY TNHH VÒNG TRÒN ĐỎ</v>
      </c>
    </row>
    <row r="121" spans="1:31" ht="25.5" hidden="1" customHeight="1" x14ac:dyDescent="0.2">
      <c r="A121" s="31" t="s">
        <v>20827</v>
      </c>
      <c r="B121" s="31" t="s">
        <v>63</v>
      </c>
      <c r="C121" s="32">
        <v>45892</v>
      </c>
      <c r="D121" s="31" t="s">
        <v>630</v>
      </c>
      <c r="E121" s="32">
        <v>45892</v>
      </c>
      <c r="F121" s="31" t="s">
        <v>631</v>
      </c>
      <c r="G121" s="31" t="s">
        <v>632</v>
      </c>
      <c r="H121" s="33">
        <v>230760</v>
      </c>
      <c r="I121" s="33">
        <v>0</v>
      </c>
      <c r="J121" s="33">
        <v>18461</v>
      </c>
      <c r="K121" s="33">
        <v>249221</v>
      </c>
      <c r="L121" s="7" t="s">
        <v>51</v>
      </c>
      <c r="O121" s="18">
        <f>IF(Table1[[#This Row],[Phân loại]]="Tồn đầu kỳ",Table1[[#This Row],[Tổng giá trị]],0)</f>
        <v>249221</v>
      </c>
      <c r="P121" s="7">
        <f>IF(Table1[[#This Row],[Số còn phải thu ĐK]]&lt;&gt;0,0,IF(Table1[[#This Row],[Phân loại]]="Bán hàng",Table1[[#This Row],[Tổng giá trị]],-Table1[[#This Row],[Tổng giá trị]]))</f>
        <v>0</v>
      </c>
      <c r="Q121" s="18">
        <f t="shared" si="16"/>
        <v>0</v>
      </c>
      <c r="R121" s="7">
        <f>Table1[[#This Row],[Số còn phải thu ĐK]]+Table1[[#This Row],[Giá Trị HD sau CK]]-Table1[[#This Row],[Số tiền đã thu]]</f>
        <v>249221</v>
      </c>
      <c r="S121" s="6">
        <f>IF(Table1[[#This Row],[Ngày hóa đơn]]&lt;&gt;"",Table1[[#This Row],[Ngày hóa đơn]],IF(Table1[[#This Row],[Ngày hạch toán]]&lt;&gt;"",Table1[[#This Row],[Ngày hạch toán]],""))</f>
        <v>45892</v>
      </c>
      <c r="T121" s="7">
        <v>45</v>
      </c>
      <c r="U121" s="6">
        <f>IF(Table1[[#This Row],[Ngày tính CN]]="","",S121+T121)</f>
        <v>45937</v>
      </c>
      <c r="V121" s="18">
        <f ca="1">IF(Table1[[#This Row],[Hạn thanh toán]]="","",IF((U121-NOW())&lt;0,0,(U121-NOW())))</f>
        <v>0</v>
      </c>
      <c r="W121" s="2"/>
      <c r="X121" s="18">
        <f t="shared" ca="1" si="17"/>
        <v>233.49032048611116</v>
      </c>
      <c r="Y121" s="2" t="str">
        <f t="shared" ca="1" si="18"/>
        <v>Nợ quá hạn hơn 120 ngày có khả năng mất thanh toán</v>
      </c>
      <c r="Z121" s="51">
        <f t="shared" si="14"/>
        <v>45892</v>
      </c>
      <c r="AA121" s="52" t="str">
        <f t="shared" si="15"/>
        <v/>
      </c>
      <c r="AB121" s="2"/>
      <c r="AD121" s="2" t="str">
        <f>VLOOKUP($A121,MA_KH!$A:$Q,MA_KH!O$1,0)</f>
        <v>CIRCLEK MIỀN NAM</v>
      </c>
      <c r="AE121" s="2" t="str">
        <f>VLOOKUP($A121,MA_KH!$A:$Q,MA_KH!P$1,0)</f>
        <v>CÔNG TY TNHH VÒNG TRÒN ĐỎ</v>
      </c>
    </row>
    <row r="122" spans="1:31" ht="25.5" hidden="1" customHeight="1" x14ac:dyDescent="0.2">
      <c r="A122" s="31" t="s">
        <v>20827</v>
      </c>
      <c r="B122" s="31" t="s">
        <v>63</v>
      </c>
      <c r="C122" s="32">
        <v>45892</v>
      </c>
      <c r="D122" s="31" t="s">
        <v>633</v>
      </c>
      <c r="E122" s="32">
        <v>45892</v>
      </c>
      <c r="F122" s="31" t="s">
        <v>634</v>
      </c>
      <c r="G122" s="31" t="s">
        <v>635</v>
      </c>
      <c r="H122" s="33">
        <v>184608</v>
      </c>
      <c r="I122" s="33">
        <v>0</v>
      </c>
      <c r="J122" s="33">
        <v>14769</v>
      </c>
      <c r="K122" s="33">
        <v>199377</v>
      </c>
      <c r="L122" s="7" t="s">
        <v>51</v>
      </c>
      <c r="O122" s="18">
        <f>IF(Table1[[#This Row],[Phân loại]]="Tồn đầu kỳ",Table1[[#This Row],[Tổng giá trị]],0)</f>
        <v>199377</v>
      </c>
      <c r="P122" s="7">
        <f>IF(Table1[[#This Row],[Số còn phải thu ĐK]]&lt;&gt;0,0,IF(Table1[[#This Row],[Phân loại]]="Bán hàng",Table1[[#This Row],[Tổng giá trị]],-Table1[[#This Row],[Tổng giá trị]]))</f>
        <v>0</v>
      </c>
      <c r="Q122" s="18">
        <f t="shared" si="16"/>
        <v>0</v>
      </c>
      <c r="R122" s="7">
        <f>Table1[[#This Row],[Số còn phải thu ĐK]]+Table1[[#This Row],[Giá Trị HD sau CK]]-Table1[[#This Row],[Số tiền đã thu]]</f>
        <v>199377</v>
      </c>
      <c r="S122" s="6">
        <f>IF(Table1[[#This Row],[Ngày hóa đơn]]&lt;&gt;"",Table1[[#This Row],[Ngày hóa đơn]],IF(Table1[[#This Row],[Ngày hạch toán]]&lt;&gt;"",Table1[[#This Row],[Ngày hạch toán]],""))</f>
        <v>45892</v>
      </c>
      <c r="T122" s="7">
        <v>45</v>
      </c>
      <c r="U122" s="6">
        <f>IF(Table1[[#This Row],[Ngày tính CN]]="","",S122+T122)</f>
        <v>45937</v>
      </c>
      <c r="V122" s="18">
        <f ca="1">IF(Table1[[#This Row],[Hạn thanh toán]]="","",IF((U122-NOW())&lt;0,0,(U122-NOW())))</f>
        <v>0</v>
      </c>
      <c r="W122" s="2"/>
      <c r="X122" s="18">
        <f t="shared" ca="1" si="17"/>
        <v>233.49032048611116</v>
      </c>
      <c r="Y122" s="2" t="str">
        <f t="shared" ca="1" si="18"/>
        <v>Nợ quá hạn hơn 120 ngày có khả năng mất thanh toán</v>
      </c>
      <c r="Z122" s="51">
        <f t="shared" si="14"/>
        <v>45892</v>
      </c>
      <c r="AA122" s="52" t="str">
        <f t="shared" si="15"/>
        <v/>
      </c>
      <c r="AB122" s="2"/>
      <c r="AD122" s="2" t="str">
        <f>VLOOKUP($A122,MA_KH!$A:$Q,MA_KH!O$1,0)</f>
        <v>CIRCLEK MIỀN NAM</v>
      </c>
      <c r="AE122" s="2" t="str">
        <f>VLOOKUP($A122,MA_KH!$A:$Q,MA_KH!P$1,0)</f>
        <v>CÔNG TY TNHH VÒNG TRÒN ĐỎ</v>
      </c>
    </row>
    <row r="123" spans="1:31" ht="25.5" hidden="1" customHeight="1" x14ac:dyDescent="0.2">
      <c r="A123" s="31" t="s">
        <v>20827</v>
      </c>
      <c r="B123" s="31" t="s">
        <v>63</v>
      </c>
      <c r="C123" s="32">
        <v>45892</v>
      </c>
      <c r="D123" s="31" t="s">
        <v>636</v>
      </c>
      <c r="E123" s="32">
        <v>45892</v>
      </c>
      <c r="F123" s="31" t="s">
        <v>637</v>
      </c>
      <c r="G123" s="31" t="s">
        <v>638</v>
      </c>
      <c r="H123" s="33">
        <v>230760</v>
      </c>
      <c r="I123" s="33">
        <v>0</v>
      </c>
      <c r="J123" s="33">
        <v>18461</v>
      </c>
      <c r="K123" s="33">
        <v>249221</v>
      </c>
      <c r="L123" s="7" t="s">
        <v>51</v>
      </c>
      <c r="O123" s="18">
        <f>IF(Table1[[#This Row],[Phân loại]]="Tồn đầu kỳ",Table1[[#This Row],[Tổng giá trị]],0)</f>
        <v>249221</v>
      </c>
      <c r="P123" s="7">
        <f>IF(Table1[[#This Row],[Số còn phải thu ĐK]]&lt;&gt;0,0,IF(Table1[[#This Row],[Phân loại]]="Bán hàng",Table1[[#This Row],[Tổng giá trị]],-Table1[[#This Row],[Tổng giá trị]]))</f>
        <v>0</v>
      </c>
      <c r="Q123" s="18">
        <f t="shared" si="16"/>
        <v>0</v>
      </c>
      <c r="R123" s="7">
        <f>Table1[[#This Row],[Số còn phải thu ĐK]]+Table1[[#This Row],[Giá Trị HD sau CK]]-Table1[[#This Row],[Số tiền đã thu]]</f>
        <v>249221</v>
      </c>
      <c r="S123" s="6">
        <f>IF(Table1[[#This Row],[Ngày hóa đơn]]&lt;&gt;"",Table1[[#This Row],[Ngày hóa đơn]],IF(Table1[[#This Row],[Ngày hạch toán]]&lt;&gt;"",Table1[[#This Row],[Ngày hạch toán]],""))</f>
        <v>45892</v>
      </c>
      <c r="T123" s="7"/>
      <c r="U123" s="6">
        <f>IF(Table1[[#This Row],[Ngày tính CN]]="","",S123+T123)</f>
        <v>45892</v>
      </c>
      <c r="V123" s="18">
        <f ca="1">IF(Table1[[#This Row],[Hạn thanh toán]]="","",IF((U123-NOW())&lt;0,0,(U123-NOW())))</f>
        <v>0</v>
      </c>
      <c r="W123" s="2"/>
      <c r="X123" s="18">
        <f t="shared" ca="1" si="17"/>
        <v>278.49032048611116</v>
      </c>
      <c r="Y123" s="2" t="str">
        <f t="shared" ca="1" si="18"/>
        <v>Nợ quá hạn hơn 120 ngày có khả năng mất thanh toán</v>
      </c>
      <c r="Z123" s="51">
        <f t="shared" si="14"/>
        <v>45892</v>
      </c>
      <c r="AA123" s="52" t="str">
        <f t="shared" si="15"/>
        <v/>
      </c>
      <c r="AB123" s="2"/>
      <c r="AD123" s="2" t="str">
        <f>VLOOKUP($A123,MA_KH!$A:$Q,MA_KH!O$1,0)</f>
        <v>CIRCLEK MIỀN NAM</v>
      </c>
      <c r="AE123" s="2" t="str">
        <f>VLOOKUP($A123,MA_KH!$A:$Q,MA_KH!P$1,0)</f>
        <v>CÔNG TY TNHH VÒNG TRÒN ĐỎ</v>
      </c>
    </row>
    <row r="124" spans="1:31" ht="25.5" hidden="1" customHeight="1" x14ac:dyDescent="0.2">
      <c r="A124" s="31" t="s">
        <v>20827</v>
      </c>
      <c r="B124" s="31" t="s">
        <v>63</v>
      </c>
      <c r="C124" s="32">
        <v>45892</v>
      </c>
      <c r="D124" s="31" t="s">
        <v>639</v>
      </c>
      <c r="E124" s="32">
        <v>45892</v>
      </c>
      <c r="F124" s="31" t="s">
        <v>640</v>
      </c>
      <c r="G124" s="31" t="s">
        <v>641</v>
      </c>
      <c r="H124" s="33">
        <v>230760</v>
      </c>
      <c r="I124" s="33">
        <v>0</v>
      </c>
      <c r="J124" s="33">
        <v>18461</v>
      </c>
      <c r="K124" s="33">
        <v>249221</v>
      </c>
      <c r="L124" s="7" t="s">
        <v>51</v>
      </c>
      <c r="O124" s="18">
        <f>IF(Table1[[#This Row],[Phân loại]]="Tồn đầu kỳ",Table1[[#This Row],[Tổng giá trị]],0)</f>
        <v>249221</v>
      </c>
      <c r="P124" s="7">
        <f>IF(Table1[[#This Row],[Số còn phải thu ĐK]]&lt;&gt;0,0,IF(Table1[[#This Row],[Phân loại]]="Bán hàng",Table1[[#This Row],[Tổng giá trị]],-Table1[[#This Row],[Tổng giá trị]]))</f>
        <v>0</v>
      </c>
      <c r="Q124" s="18">
        <f t="shared" si="16"/>
        <v>0</v>
      </c>
      <c r="R124" s="7">
        <f>Table1[[#This Row],[Số còn phải thu ĐK]]+Table1[[#This Row],[Giá Trị HD sau CK]]-Table1[[#This Row],[Số tiền đã thu]]</f>
        <v>249221</v>
      </c>
      <c r="S124" s="6">
        <f>IF(Table1[[#This Row],[Ngày hóa đơn]]&lt;&gt;"",Table1[[#This Row],[Ngày hóa đơn]],IF(Table1[[#This Row],[Ngày hạch toán]]&lt;&gt;"",Table1[[#This Row],[Ngày hạch toán]],""))</f>
        <v>45892</v>
      </c>
      <c r="T124" s="7"/>
      <c r="U124" s="6">
        <f>IF(Table1[[#This Row],[Ngày tính CN]]="","",S124+T124)</f>
        <v>45892</v>
      </c>
      <c r="V124" s="18">
        <f ca="1">IF(Table1[[#This Row],[Hạn thanh toán]]="","",IF((U124-NOW())&lt;0,0,(U124-NOW())))</f>
        <v>0</v>
      </c>
      <c r="W124" s="2"/>
      <c r="X124" s="18">
        <f t="shared" ca="1" si="17"/>
        <v>278.49032048611116</v>
      </c>
      <c r="Y124" s="2" t="str">
        <f t="shared" ca="1" si="18"/>
        <v>Nợ quá hạn hơn 120 ngày có khả năng mất thanh toán</v>
      </c>
      <c r="Z124" s="51">
        <f t="shared" si="14"/>
        <v>45892</v>
      </c>
      <c r="AA124" s="51" t="str">
        <f t="shared" si="15"/>
        <v/>
      </c>
      <c r="AB124" s="2"/>
      <c r="AD124" s="2" t="str">
        <f>VLOOKUP($A124,MA_KH!$A:$Q,MA_KH!O$1,0)</f>
        <v>CIRCLEK MIỀN NAM</v>
      </c>
      <c r="AE124" s="2" t="str">
        <f>VLOOKUP($A124,MA_KH!$A:$Q,MA_KH!P$1,0)</f>
        <v>CÔNG TY TNHH VÒNG TRÒN ĐỎ</v>
      </c>
    </row>
    <row r="125" spans="1:31" ht="25.5" hidden="1" customHeight="1" x14ac:dyDescent="0.2">
      <c r="A125" s="31" t="s">
        <v>20827</v>
      </c>
      <c r="B125" s="31" t="s">
        <v>63</v>
      </c>
      <c r="C125" s="32">
        <v>45892</v>
      </c>
      <c r="D125" s="31" t="s">
        <v>642</v>
      </c>
      <c r="E125" s="32">
        <v>45892</v>
      </c>
      <c r="F125" s="31" t="s">
        <v>643</v>
      </c>
      <c r="G125" s="31" t="s">
        <v>644</v>
      </c>
      <c r="H125" s="33">
        <v>230760</v>
      </c>
      <c r="I125" s="33">
        <v>0</v>
      </c>
      <c r="J125" s="33">
        <v>18461</v>
      </c>
      <c r="K125" s="33">
        <v>249221</v>
      </c>
      <c r="L125" s="7" t="s">
        <v>51</v>
      </c>
      <c r="O125" s="18">
        <f>IF(Table1[[#This Row],[Phân loại]]="Tồn đầu kỳ",Table1[[#This Row],[Tổng giá trị]],0)</f>
        <v>249221</v>
      </c>
      <c r="P125" s="7">
        <f>IF(Table1[[#This Row],[Số còn phải thu ĐK]]&lt;&gt;0,0,IF(Table1[[#This Row],[Phân loại]]="Bán hàng",Table1[[#This Row],[Tổng giá trị]],-Table1[[#This Row],[Tổng giá trị]]))</f>
        <v>0</v>
      </c>
      <c r="Q125" s="18">
        <f t="shared" si="16"/>
        <v>0</v>
      </c>
      <c r="R125" s="7">
        <f>Table1[[#This Row],[Số còn phải thu ĐK]]+Table1[[#This Row],[Giá Trị HD sau CK]]-Table1[[#This Row],[Số tiền đã thu]]</f>
        <v>249221</v>
      </c>
      <c r="S125" s="6">
        <f>IF(Table1[[#This Row],[Ngày hóa đơn]]&lt;&gt;"",Table1[[#This Row],[Ngày hóa đơn]],IF(Table1[[#This Row],[Ngày hạch toán]]&lt;&gt;"",Table1[[#This Row],[Ngày hạch toán]],""))</f>
        <v>45892</v>
      </c>
      <c r="T125" s="7"/>
      <c r="U125" s="6">
        <f>IF(Table1[[#This Row],[Ngày tính CN]]="","",S125+T125)</f>
        <v>45892</v>
      </c>
      <c r="V125" s="18">
        <f ca="1">IF(Table1[[#This Row],[Hạn thanh toán]]="","",IF((U125-NOW())&lt;0,0,(U125-NOW())))</f>
        <v>0</v>
      </c>
      <c r="W125" s="2"/>
      <c r="X125" s="18">
        <f t="shared" ca="1" si="17"/>
        <v>278.49032048611116</v>
      </c>
      <c r="Y125" s="2" t="str">
        <f t="shared" ca="1" si="18"/>
        <v>Nợ quá hạn hơn 120 ngày có khả năng mất thanh toán</v>
      </c>
      <c r="Z125" s="51">
        <f t="shared" si="14"/>
        <v>45892</v>
      </c>
      <c r="AA125" s="51" t="str">
        <f t="shared" si="15"/>
        <v/>
      </c>
      <c r="AB125" s="2"/>
      <c r="AD125" s="2" t="str">
        <f>VLOOKUP($A125,MA_KH!$A:$Q,MA_KH!O$1,0)</f>
        <v>CIRCLEK MIỀN NAM</v>
      </c>
      <c r="AE125" s="2" t="str">
        <f>VLOOKUP($A125,MA_KH!$A:$Q,MA_KH!P$1,0)</f>
        <v>CÔNG TY TNHH VÒNG TRÒN ĐỎ</v>
      </c>
    </row>
    <row r="126" spans="1:31" ht="25.5" hidden="1" customHeight="1" x14ac:dyDescent="0.2">
      <c r="A126" s="31" t="s">
        <v>20827</v>
      </c>
      <c r="B126" s="31" t="s">
        <v>63</v>
      </c>
      <c r="C126" s="32">
        <v>45895</v>
      </c>
      <c r="D126" s="31" t="s">
        <v>645</v>
      </c>
      <c r="E126" s="32">
        <v>45895</v>
      </c>
      <c r="F126" s="31" t="s">
        <v>646</v>
      </c>
      <c r="G126" s="31" t="s">
        <v>647</v>
      </c>
      <c r="H126" s="33">
        <v>276912</v>
      </c>
      <c r="I126" s="33">
        <v>0</v>
      </c>
      <c r="J126" s="33">
        <v>22153</v>
      </c>
      <c r="K126" s="33">
        <v>299065</v>
      </c>
      <c r="L126" s="7" t="s">
        <v>51</v>
      </c>
      <c r="O126" s="18">
        <f>IF(Table1[[#This Row],[Phân loại]]="Tồn đầu kỳ",Table1[[#This Row],[Tổng giá trị]],0)</f>
        <v>299065</v>
      </c>
      <c r="P126" s="7">
        <f>IF(Table1[[#This Row],[Số còn phải thu ĐK]]&lt;&gt;0,0,IF(Table1[[#This Row],[Phân loại]]="Bán hàng",Table1[[#This Row],[Tổng giá trị]],-Table1[[#This Row],[Tổng giá trị]]))</f>
        <v>0</v>
      </c>
      <c r="Q126" s="18">
        <f t="shared" si="16"/>
        <v>0</v>
      </c>
      <c r="R126" s="7">
        <f>Table1[[#This Row],[Số còn phải thu ĐK]]+Table1[[#This Row],[Giá Trị HD sau CK]]-Table1[[#This Row],[Số tiền đã thu]]</f>
        <v>299065</v>
      </c>
      <c r="S126" s="6">
        <f>IF(Table1[[#This Row],[Ngày hóa đơn]]&lt;&gt;"",Table1[[#This Row],[Ngày hóa đơn]],IF(Table1[[#This Row],[Ngày hạch toán]]&lt;&gt;"",Table1[[#This Row],[Ngày hạch toán]],""))</f>
        <v>45895</v>
      </c>
      <c r="T126" s="7"/>
      <c r="U126" s="6">
        <f>IF(Table1[[#This Row],[Ngày tính CN]]="","",S126+T126)</f>
        <v>45895</v>
      </c>
      <c r="V126" s="18">
        <f ca="1">IF(Table1[[#This Row],[Hạn thanh toán]]="","",IF((U126-NOW())&lt;0,0,(U126-NOW())))</f>
        <v>0</v>
      </c>
      <c r="W126" s="2"/>
      <c r="X126" s="18">
        <f t="shared" ca="1" si="17"/>
        <v>275.49032048611116</v>
      </c>
      <c r="Y126" s="2" t="str">
        <f t="shared" ca="1" si="18"/>
        <v>Nợ quá hạn hơn 120 ngày có khả năng mất thanh toán</v>
      </c>
      <c r="Z126" s="51">
        <f t="shared" si="14"/>
        <v>45895</v>
      </c>
      <c r="AA126" s="51" t="str">
        <f t="shared" si="15"/>
        <v/>
      </c>
      <c r="AB126" s="2"/>
      <c r="AD126" s="2" t="str">
        <f>VLOOKUP($A126,MA_KH!$A:$Q,MA_KH!O$1,0)</f>
        <v>CIRCLEK MIỀN NAM</v>
      </c>
      <c r="AE126" s="2" t="str">
        <f>VLOOKUP($A126,MA_KH!$A:$Q,MA_KH!P$1,0)</f>
        <v>CÔNG TY TNHH VÒNG TRÒN ĐỎ</v>
      </c>
    </row>
    <row r="127" spans="1:31" ht="25.5" hidden="1" customHeight="1" x14ac:dyDescent="0.2">
      <c r="A127" s="31" t="s">
        <v>20827</v>
      </c>
      <c r="B127" s="31" t="s">
        <v>63</v>
      </c>
      <c r="C127" s="32">
        <v>45895</v>
      </c>
      <c r="D127" s="31" t="s">
        <v>648</v>
      </c>
      <c r="E127" s="32">
        <v>45895</v>
      </c>
      <c r="F127" s="31" t="s">
        <v>649</v>
      </c>
      <c r="G127" s="31" t="s">
        <v>650</v>
      </c>
      <c r="H127" s="33">
        <v>184608</v>
      </c>
      <c r="I127" s="33">
        <v>0</v>
      </c>
      <c r="J127" s="33">
        <v>14769</v>
      </c>
      <c r="K127" s="33">
        <v>199377</v>
      </c>
      <c r="L127" s="7" t="s">
        <v>51</v>
      </c>
      <c r="O127" s="18">
        <f>IF(Table1[[#This Row],[Phân loại]]="Tồn đầu kỳ",Table1[[#This Row],[Tổng giá trị]],0)</f>
        <v>199377</v>
      </c>
      <c r="P127" s="7">
        <f>IF(Table1[[#This Row],[Số còn phải thu ĐK]]&lt;&gt;0,0,IF(Table1[[#This Row],[Phân loại]]="Bán hàng",Table1[[#This Row],[Tổng giá trị]],-Table1[[#This Row],[Tổng giá trị]]))</f>
        <v>0</v>
      </c>
      <c r="Q127" s="18">
        <f t="shared" si="16"/>
        <v>0</v>
      </c>
      <c r="R127" s="7">
        <f>Table1[[#This Row],[Số còn phải thu ĐK]]+Table1[[#This Row],[Giá Trị HD sau CK]]-Table1[[#This Row],[Số tiền đã thu]]</f>
        <v>199377</v>
      </c>
      <c r="S127" s="6">
        <f>IF(Table1[[#This Row],[Ngày hóa đơn]]&lt;&gt;"",Table1[[#This Row],[Ngày hóa đơn]],IF(Table1[[#This Row],[Ngày hạch toán]]&lt;&gt;"",Table1[[#This Row],[Ngày hạch toán]],""))</f>
        <v>45895</v>
      </c>
      <c r="T127" s="7"/>
      <c r="U127" s="6">
        <f>IF(Table1[[#This Row],[Ngày tính CN]]="","",S127+T127)</f>
        <v>45895</v>
      </c>
      <c r="V127" s="18">
        <f ca="1">IF(Table1[[#This Row],[Hạn thanh toán]]="","",IF((U127-NOW())&lt;0,0,(U127-NOW())))</f>
        <v>0</v>
      </c>
      <c r="W127" s="2"/>
      <c r="X127" s="18">
        <f t="shared" ca="1" si="17"/>
        <v>275.49032048611116</v>
      </c>
      <c r="Y127" s="2" t="str">
        <f t="shared" ca="1" si="18"/>
        <v>Nợ quá hạn hơn 120 ngày có khả năng mất thanh toán</v>
      </c>
      <c r="Z127" s="51">
        <f t="shared" si="14"/>
        <v>45895</v>
      </c>
      <c r="AA127" s="51" t="str">
        <f t="shared" si="15"/>
        <v/>
      </c>
      <c r="AB127" s="2"/>
      <c r="AD127" s="2" t="str">
        <f>VLOOKUP($A127,MA_KH!$A:$Q,MA_KH!O$1,0)</f>
        <v>CIRCLEK MIỀN NAM</v>
      </c>
      <c r="AE127" s="2" t="str">
        <f>VLOOKUP($A127,MA_KH!$A:$Q,MA_KH!P$1,0)</f>
        <v>CÔNG TY TNHH VÒNG TRÒN ĐỎ</v>
      </c>
    </row>
    <row r="128" spans="1:31" ht="25.5" hidden="1" customHeight="1" x14ac:dyDescent="0.2">
      <c r="A128" s="31" t="s">
        <v>20827</v>
      </c>
      <c r="B128" s="31" t="s">
        <v>63</v>
      </c>
      <c r="C128" s="32">
        <v>45895</v>
      </c>
      <c r="D128" s="31" t="s">
        <v>651</v>
      </c>
      <c r="E128" s="32">
        <v>45895</v>
      </c>
      <c r="F128" s="31" t="s">
        <v>652</v>
      </c>
      <c r="G128" s="31" t="s">
        <v>653</v>
      </c>
      <c r="H128" s="33">
        <v>230760</v>
      </c>
      <c r="I128" s="33">
        <v>0</v>
      </c>
      <c r="J128" s="33">
        <v>18461</v>
      </c>
      <c r="K128" s="33">
        <v>249221</v>
      </c>
      <c r="L128" s="7" t="s">
        <v>51</v>
      </c>
      <c r="O128" s="18">
        <f>IF(Table1[[#This Row],[Phân loại]]="Tồn đầu kỳ",Table1[[#This Row],[Tổng giá trị]],0)</f>
        <v>249221</v>
      </c>
      <c r="P128" s="7">
        <f>IF(Table1[[#This Row],[Số còn phải thu ĐK]]&lt;&gt;0,0,IF(Table1[[#This Row],[Phân loại]]="Bán hàng",Table1[[#This Row],[Tổng giá trị]],-Table1[[#This Row],[Tổng giá trị]]))</f>
        <v>0</v>
      </c>
      <c r="Q128" s="18">
        <f t="shared" si="16"/>
        <v>0</v>
      </c>
      <c r="R128" s="7">
        <f>Table1[[#This Row],[Số còn phải thu ĐK]]+Table1[[#This Row],[Giá Trị HD sau CK]]-Table1[[#This Row],[Số tiền đã thu]]</f>
        <v>249221</v>
      </c>
      <c r="S128" s="6">
        <f>IF(Table1[[#This Row],[Ngày hóa đơn]]&lt;&gt;"",Table1[[#This Row],[Ngày hóa đơn]],IF(Table1[[#This Row],[Ngày hạch toán]]&lt;&gt;"",Table1[[#This Row],[Ngày hạch toán]],""))</f>
        <v>45895</v>
      </c>
      <c r="T128" s="7"/>
      <c r="U128" s="6">
        <f>IF(Table1[[#This Row],[Ngày tính CN]]="","",S128+T128)</f>
        <v>45895</v>
      </c>
      <c r="V128" s="18">
        <f ca="1">IF(Table1[[#This Row],[Hạn thanh toán]]="","",IF((U128-NOW())&lt;0,0,(U128-NOW())))</f>
        <v>0</v>
      </c>
      <c r="W128" s="2"/>
      <c r="X128" s="18">
        <f t="shared" ca="1" si="17"/>
        <v>275.49032048611116</v>
      </c>
      <c r="Y128" s="2" t="str">
        <f t="shared" ca="1" si="18"/>
        <v>Nợ quá hạn hơn 120 ngày có khả năng mất thanh toán</v>
      </c>
      <c r="Z128" s="51">
        <f t="shared" si="14"/>
        <v>45895</v>
      </c>
      <c r="AA128" s="51" t="str">
        <f t="shared" si="15"/>
        <v/>
      </c>
      <c r="AB128" s="2"/>
      <c r="AD128" s="2" t="str">
        <f>VLOOKUP($A128,MA_KH!$A:$Q,MA_KH!O$1,0)</f>
        <v>CIRCLEK MIỀN NAM</v>
      </c>
      <c r="AE128" s="2" t="str">
        <f>VLOOKUP($A128,MA_KH!$A:$Q,MA_KH!P$1,0)</f>
        <v>CÔNG TY TNHH VÒNG TRÒN ĐỎ</v>
      </c>
    </row>
    <row r="129" spans="1:31" ht="25.5" hidden="1" customHeight="1" x14ac:dyDescent="0.2">
      <c r="A129" s="31" t="s">
        <v>20827</v>
      </c>
      <c r="B129" s="31" t="s">
        <v>63</v>
      </c>
      <c r="C129" s="32">
        <v>45895</v>
      </c>
      <c r="D129" s="31" t="s">
        <v>654</v>
      </c>
      <c r="E129" s="32">
        <v>45895</v>
      </c>
      <c r="F129" s="31" t="s">
        <v>655</v>
      </c>
      <c r="G129" s="31" t="s">
        <v>656</v>
      </c>
      <c r="H129" s="33">
        <v>184608</v>
      </c>
      <c r="I129" s="33">
        <v>0</v>
      </c>
      <c r="J129" s="33">
        <v>14769</v>
      </c>
      <c r="K129" s="33">
        <v>199377</v>
      </c>
      <c r="L129" s="7" t="s">
        <v>51</v>
      </c>
      <c r="O129" s="18">
        <f>IF(Table1[[#This Row],[Phân loại]]="Tồn đầu kỳ",Table1[[#This Row],[Tổng giá trị]],0)</f>
        <v>199377</v>
      </c>
      <c r="P129" s="7">
        <f>IF(Table1[[#This Row],[Số còn phải thu ĐK]]&lt;&gt;0,0,IF(Table1[[#This Row],[Phân loại]]="Bán hàng",Table1[[#This Row],[Tổng giá trị]],-Table1[[#This Row],[Tổng giá trị]]))</f>
        <v>0</v>
      </c>
      <c r="Q129" s="18">
        <f t="shared" si="16"/>
        <v>0</v>
      </c>
      <c r="R129" s="7">
        <f>Table1[[#This Row],[Số còn phải thu ĐK]]+Table1[[#This Row],[Giá Trị HD sau CK]]-Table1[[#This Row],[Số tiền đã thu]]</f>
        <v>199377</v>
      </c>
      <c r="S129" s="6">
        <f>IF(Table1[[#This Row],[Ngày hóa đơn]]&lt;&gt;"",Table1[[#This Row],[Ngày hóa đơn]],IF(Table1[[#This Row],[Ngày hạch toán]]&lt;&gt;"",Table1[[#This Row],[Ngày hạch toán]],""))</f>
        <v>45895</v>
      </c>
      <c r="T129" s="7"/>
      <c r="U129" s="6">
        <f>IF(Table1[[#This Row],[Ngày tính CN]]="","",S129+T129)</f>
        <v>45895</v>
      </c>
      <c r="V129" s="18">
        <f ca="1">IF(Table1[[#This Row],[Hạn thanh toán]]="","",IF((U129-NOW())&lt;0,0,(U129-NOW())))</f>
        <v>0</v>
      </c>
      <c r="W129" s="2"/>
      <c r="X129" s="18">
        <f t="shared" ca="1" si="17"/>
        <v>275.49032048611116</v>
      </c>
      <c r="Y129" s="2" t="str">
        <f t="shared" ca="1" si="18"/>
        <v>Nợ quá hạn hơn 120 ngày có khả năng mất thanh toán</v>
      </c>
      <c r="Z129" s="51">
        <f t="shared" si="14"/>
        <v>45895</v>
      </c>
      <c r="AA129" s="51" t="str">
        <f t="shared" si="15"/>
        <v/>
      </c>
      <c r="AB129" s="2"/>
      <c r="AD129" s="2" t="str">
        <f>VLOOKUP($A129,MA_KH!$A:$Q,MA_KH!O$1,0)</f>
        <v>CIRCLEK MIỀN NAM</v>
      </c>
      <c r="AE129" s="2" t="str">
        <f>VLOOKUP($A129,MA_KH!$A:$Q,MA_KH!P$1,0)</f>
        <v>CÔNG TY TNHH VÒNG TRÒN ĐỎ</v>
      </c>
    </row>
    <row r="130" spans="1:31" ht="25.5" hidden="1" customHeight="1" x14ac:dyDescent="0.2">
      <c r="A130" s="31" t="s">
        <v>20827</v>
      </c>
      <c r="B130" s="31" t="s">
        <v>63</v>
      </c>
      <c r="C130" s="32">
        <v>45895</v>
      </c>
      <c r="D130" s="31" t="s">
        <v>657</v>
      </c>
      <c r="E130" s="32">
        <v>45895</v>
      </c>
      <c r="F130" s="31" t="s">
        <v>658</v>
      </c>
      <c r="G130" s="31" t="s">
        <v>659</v>
      </c>
      <c r="H130" s="33">
        <v>184608</v>
      </c>
      <c r="I130" s="33">
        <v>0</v>
      </c>
      <c r="J130" s="33">
        <v>14769</v>
      </c>
      <c r="K130" s="33">
        <v>199377</v>
      </c>
      <c r="L130" s="7" t="s">
        <v>51</v>
      </c>
      <c r="O130" s="18">
        <f>IF(Table1[[#This Row],[Phân loại]]="Tồn đầu kỳ",Table1[[#This Row],[Tổng giá trị]],0)</f>
        <v>199377</v>
      </c>
      <c r="P130" s="7">
        <f>IF(Table1[[#This Row],[Số còn phải thu ĐK]]&lt;&gt;0,0,IF(Table1[[#This Row],[Phân loại]]="Bán hàng",Table1[[#This Row],[Tổng giá trị]],-Table1[[#This Row],[Tổng giá trị]]))</f>
        <v>0</v>
      </c>
      <c r="Q130" s="18">
        <f t="shared" si="16"/>
        <v>0</v>
      </c>
      <c r="R130" s="7">
        <f>Table1[[#This Row],[Số còn phải thu ĐK]]+Table1[[#This Row],[Giá Trị HD sau CK]]-Table1[[#This Row],[Số tiền đã thu]]</f>
        <v>199377</v>
      </c>
      <c r="S130" s="6">
        <f>IF(Table1[[#This Row],[Ngày hóa đơn]]&lt;&gt;"",Table1[[#This Row],[Ngày hóa đơn]],IF(Table1[[#This Row],[Ngày hạch toán]]&lt;&gt;"",Table1[[#This Row],[Ngày hạch toán]],""))</f>
        <v>45895</v>
      </c>
      <c r="T130" s="7"/>
      <c r="U130" s="6">
        <f>IF(Table1[[#This Row],[Ngày tính CN]]="","",S130+T130)</f>
        <v>45895</v>
      </c>
      <c r="V130" s="18">
        <f ca="1">IF(Table1[[#This Row],[Hạn thanh toán]]="","",IF((U130-NOW())&lt;0,0,(U130-NOW())))</f>
        <v>0</v>
      </c>
      <c r="W130" s="2"/>
      <c r="X130" s="18">
        <f t="shared" ca="1" si="17"/>
        <v>275.49032048611116</v>
      </c>
      <c r="Y130" s="2" t="str">
        <f t="shared" ca="1" si="18"/>
        <v>Nợ quá hạn hơn 120 ngày có khả năng mất thanh toán</v>
      </c>
      <c r="Z130" s="51">
        <f t="shared" si="14"/>
        <v>45895</v>
      </c>
      <c r="AA130" s="51" t="str">
        <f t="shared" si="15"/>
        <v/>
      </c>
      <c r="AB130" s="2"/>
      <c r="AD130" s="2" t="str">
        <f>VLOOKUP($A130,MA_KH!$A:$Q,MA_KH!O$1,0)</f>
        <v>CIRCLEK MIỀN NAM</v>
      </c>
      <c r="AE130" s="2" t="str">
        <f>VLOOKUP($A130,MA_KH!$A:$Q,MA_KH!P$1,0)</f>
        <v>CÔNG TY TNHH VÒNG TRÒN ĐỎ</v>
      </c>
    </row>
    <row r="131" spans="1:31" ht="25.5" hidden="1" customHeight="1" x14ac:dyDescent="0.2">
      <c r="A131" s="31" t="s">
        <v>20827</v>
      </c>
      <c r="B131" s="31" t="s">
        <v>63</v>
      </c>
      <c r="C131" s="32">
        <v>45895</v>
      </c>
      <c r="D131" s="31" t="s">
        <v>660</v>
      </c>
      <c r="E131" s="32">
        <v>45895</v>
      </c>
      <c r="F131" s="31" t="s">
        <v>661</v>
      </c>
      <c r="G131" s="31" t="s">
        <v>662</v>
      </c>
      <c r="H131" s="33">
        <v>184608</v>
      </c>
      <c r="I131" s="33">
        <v>0</v>
      </c>
      <c r="J131" s="33">
        <v>14769</v>
      </c>
      <c r="K131" s="33">
        <v>199377</v>
      </c>
      <c r="L131" s="7" t="s">
        <v>51</v>
      </c>
      <c r="O131" s="18">
        <f>IF(Table1[[#This Row],[Phân loại]]="Tồn đầu kỳ",Table1[[#This Row],[Tổng giá trị]],0)</f>
        <v>199377</v>
      </c>
      <c r="P131" s="7">
        <f>IF(Table1[[#This Row],[Số còn phải thu ĐK]]&lt;&gt;0,0,IF(Table1[[#This Row],[Phân loại]]="Bán hàng",Table1[[#This Row],[Tổng giá trị]],-Table1[[#This Row],[Tổng giá trị]]))</f>
        <v>0</v>
      </c>
      <c r="Q131" s="18">
        <f t="shared" si="16"/>
        <v>0</v>
      </c>
      <c r="R131" s="7">
        <f>Table1[[#This Row],[Số còn phải thu ĐK]]+Table1[[#This Row],[Giá Trị HD sau CK]]-Table1[[#This Row],[Số tiền đã thu]]</f>
        <v>199377</v>
      </c>
      <c r="S131" s="6">
        <f>IF(Table1[[#This Row],[Ngày hóa đơn]]&lt;&gt;"",Table1[[#This Row],[Ngày hóa đơn]],IF(Table1[[#This Row],[Ngày hạch toán]]&lt;&gt;"",Table1[[#This Row],[Ngày hạch toán]],""))</f>
        <v>45895</v>
      </c>
      <c r="T131" s="7"/>
      <c r="U131" s="6">
        <f>IF(Table1[[#This Row],[Ngày tính CN]]="","",S131+T131)</f>
        <v>45895</v>
      </c>
      <c r="V131" s="18">
        <f ca="1">IF(Table1[[#This Row],[Hạn thanh toán]]="","",IF((U131-NOW())&lt;0,0,(U131-NOW())))</f>
        <v>0</v>
      </c>
      <c r="W131" s="2"/>
      <c r="X131" s="18">
        <f t="shared" ca="1" si="17"/>
        <v>275.49032048611116</v>
      </c>
      <c r="Y131" s="2" t="str">
        <f t="shared" ca="1" si="18"/>
        <v>Nợ quá hạn hơn 120 ngày có khả năng mất thanh toán</v>
      </c>
      <c r="Z131" s="51">
        <f t="shared" si="14"/>
        <v>45895</v>
      </c>
      <c r="AA131" s="51" t="str">
        <f t="shared" si="15"/>
        <v/>
      </c>
      <c r="AB131" s="2"/>
      <c r="AD131" s="2" t="str">
        <f>VLOOKUP($A131,MA_KH!$A:$Q,MA_KH!O$1,0)</f>
        <v>CIRCLEK MIỀN NAM</v>
      </c>
      <c r="AE131" s="2" t="str">
        <f>VLOOKUP($A131,MA_KH!$A:$Q,MA_KH!P$1,0)</f>
        <v>CÔNG TY TNHH VÒNG TRÒN ĐỎ</v>
      </c>
    </row>
    <row r="132" spans="1:31" ht="25.5" hidden="1" customHeight="1" x14ac:dyDescent="0.2">
      <c r="A132" s="31" t="s">
        <v>20827</v>
      </c>
      <c r="B132" s="31" t="s">
        <v>63</v>
      </c>
      <c r="C132" s="32">
        <v>45895</v>
      </c>
      <c r="D132" s="31" t="s">
        <v>663</v>
      </c>
      <c r="E132" s="32">
        <v>45895</v>
      </c>
      <c r="F132" s="31" t="s">
        <v>664</v>
      </c>
      <c r="G132" s="31" t="s">
        <v>665</v>
      </c>
      <c r="H132" s="33">
        <v>230760</v>
      </c>
      <c r="I132" s="33">
        <v>0</v>
      </c>
      <c r="J132" s="33">
        <v>18461</v>
      </c>
      <c r="K132" s="33">
        <v>249221</v>
      </c>
      <c r="L132" s="7" t="s">
        <v>51</v>
      </c>
      <c r="O132" s="18">
        <f>IF(Table1[[#This Row],[Phân loại]]="Tồn đầu kỳ",Table1[[#This Row],[Tổng giá trị]],0)</f>
        <v>249221</v>
      </c>
      <c r="P132" s="7">
        <f>IF(Table1[[#This Row],[Số còn phải thu ĐK]]&lt;&gt;0,0,IF(Table1[[#This Row],[Phân loại]]="Bán hàng",Table1[[#This Row],[Tổng giá trị]],-Table1[[#This Row],[Tổng giá trị]]))</f>
        <v>0</v>
      </c>
      <c r="Q132" s="18">
        <f t="shared" si="16"/>
        <v>0</v>
      </c>
      <c r="R132" s="7">
        <f>Table1[[#This Row],[Số còn phải thu ĐK]]+Table1[[#This Row],[Giá Trị HD sau CK]]-Table1[[#This Row],[Số tiền đã thu]]</f>
        <v>249221</v>
      </c>
      <c r="S132" s="6">
        <f>IF(Table1[[#This Row],[Ngày hóa đơn]]&lt;&gt;"",Table1[[#This Row],[Ngày hóa đơn]],IF(Table1[[#This Row],[Ngày hạch toán]]&lt;&gt;"",Table1[[#This Row],[Ngày hạch toán]],""))</f>
        <v>45895</v>
      </c>
      <c r="T132" s="7"/>
      <c r="U132" s="6">
        <f>IF(Table1[[#This Row],[Ngày tính CN]]="","",S132+T132)</f>
        <v>45895</v>
      </c>
      <c r="V132" s="18">
        <f ca="1">IF(Table1[[#This Row],[Hạn thanh toán]]="","",IF((U132-NOW())&lt;0,0,(U132-NOW())))</f>
        <v>0</v>
      </c>
      <c r="W132" s="2"/>
      <c r="X132" s="18">
        <f t="shared" ca="1" si="17"/>
        <v>275.49032048611116</v>
      </c>
      <c r="Y132" s="2" t="str">
        <f t="shared" ca="1" si="18"/>
        <v>Nợ quá hạn hơn 120 ngày có khả năng mất thanh toán</v>
      </c>
      <c r="Z132" s="51">
        <f t="shared" ref="Z132:Z195" si="19">IF(S132="","",S132)</f>
        <v>45895</v>
      </c>
      <c r="AA132" s="51" t="str">
        <f t="shared" ref="AA132:AA195" si="20">IF(M132="","",M132)</f>
        <v/>
      </c>
      <c r="AB132" s="2"/>
      <c r="AD132" s="2" t="str">
        <f>VLOOKUP($A132,MA_KH!$A:$Q,MA_KH!O$1,0)</f>
        <v>CIRCLEK MIỀN NAM</v>
      </c>
      <c r="AE132" s="2" t="str">
        <f>VLOOKUP($A132,MA_KH!$A:$Q,MA_KH!P$1,0)</f>
        <v>CÔNG TY TNHH VÒNG TRÒN ĐỎ</v>
      </c>
    </row>
    <row r="133" spans="1:31" ht="25.5" hidden="1" customHeight="1" x14ac:dyDescent="0.2">
      <c r="A133" s="31" t="s">
        <v>20827</v>
      </c>
      <c r="B133" s="31" t="s">
        <v>63</v>
      </c>
      <c r="C133" s="32">
        <v>45895</v>
      </c>
      <c r="D133" s="31" t="s">
        <v>666</v>
      </c>
      <c r="E133" s="32">
        <v>45895</v>
      </c>
      <c r="F133" s="31" t="s">
        <v>667</v>
      </c>
      <c r="G133" s="31" t="s">
        <v>668</v>
      </c>
      <c r="H133" s="33">
        <v>184608</v>
      </c>
      <c r="I133" s="33">
        <v>0</v>
      </c>
      <c r="J133" s="33">
        <v>14769</v>
      </c>
      <c r="K133" s="33">
        <v>199377</v>
      </c>
      <c r="L133" s="7" t="s">
        <v>51</v>
      </c>
      <c r="O133" s="18">
        <f>IF(Table1[[#This Row],[Phân loại]]="Tồn đầu kỳ",Table1[[#This Row],[Tổng giá trị]],0)</f>
        <v>199377</v>
      </c>
      <c r="P133" s="7">
        <f>IF(Table1[[#This Row],[Số còn phải thu ĐK]]&lt;&gt;0,0,IF(Table1[[#This Row],[Phân loại]]="Bán hàng",Table1[[#This Row],[Tổng giá trị]],-Table1[[#This Row],[Tổng giá trị]]))</f>
        <v>0</v>
      </c>
      <c r="Q133" s="18">
        <f t="shared" si="16"/>
        <v>0</v>
      </c>
      <c r="R133" s="7">
        <f>Table1[[#This Row],[Số còn phải thu ĐK]]+Table1[[#This Row],[Giá Trị HD sau CK]]-Table1[[#This Row],[Số tiền đã thu]]</f>
        <v>199377</v>
      </c>
      <c r="S133" s="6">
        <f>IF(Table1[[#This Row],[Ngày hóa đơn]]&lt;&gt;"",Table1[[#This Row],[Ngày hóa đơn]],IF(Table1[[#This Row],[Ngày hạch toán]]&lt;&gt;"",Table1[[#This Row],[Ngày hạch toán]],""))</f>
        <v>45895</v>
      </c>
      <c r="T133" s="7"/>
      <c r="U133" s="6">
        <f>IF(Table1[[#This Row],[Ngày tính CN]]="","",S133+T133)</f>
        <v>45895</v>
      </c>
      <c r="V133" s="18">
        <f ca="1">IF(Table1[[#This Row],[Hạn thanh toán]]="","",IF((U133-NOW())&lt;0,0,(U133-NOW())))</f>
        <v>0</v>
      </c>
      <c r="W133" s="2"/>
      <c r="X133" s="18">
        <f t="shared" ca="1" si="17"/>
        <v>275.49032048611116</v>
      </c>
      <c r="Y133" s="2" t="str">
        <f t="shared" ca="1" si="18"/>
        <v>Nợ quá hạn hơn 120 ngày có khả năng mất thanh toán</v>
      </c>
      <c r="Z133" s="51">
        <f t="shared" si="19"/>
        <v>45895</v>
      </c>
      <c r="AA133" s="51" t="str">
        <f t="shared" si="20"/>
        <v/>
      </c>
      <c r="AB133" s="2"/>
      <c r="AD133" s="2" t="str">
        <f>VLOOKUP($A133,MA_KH!$A:$Q,MA_KH!O$1,0)</f>
        <v>CIRCLEK MIỀN NAM</v>
      </c>
      <c r="AE133" s="2" t="str">
        <f>VLOOKUP($A133,MA_KH!$A:$Q,MA_KH!P$1,0)</f>
        <v>CÔNG TY TNHH VÒNG TRÒN ĐỎ</v>
      </c>
    </row>
    <row r="134" spans="1:31" ht="25.5" hidden="1" customHeight="1" x14ac:dyDescent="0.2">
      <c r="A134" s="31" t="s">
        <v>20827</v>
      </c>
      <c r="B134" s="31" t="s">
        <v>63</v>
      </c>
      <c r="C134" s="32">
        <v>45896</v>
      </c>
      <c r="D134" s="31" t="s">
        <v>669</v>
      </c>
      <c r="E134" s="32">
        <v>45896</v>
      </c>
      <c r="F134" s="31" t="s">
        <v>670</v>
      </c>
      <c r="G134" s="31" t="s">
        <v>671</v>
      </c>
      <c r="H134" s="33">
        <v>230760</v>
      </c>
      <c r="I134" s="33">
        <v>0</v>
      </c>
      <c r="J134" s="33">
        <v>18461</v>
      </c>
      <c r="K134" s="33">
        <v>249221</v>
      </c>
      <c r="L134" s="7" t="s">
        <v>51</v>
      </c>
      <c r="O134" s="18">
        <f>IF(Table1[[#This Row],[Phân loại]]="Tồn đầu kỳ",Table1[[#This Row],[Tổng giá trị]],0)</f>
        <v>249221</v>
      </c>
      <c r="P134" s="7">
        <f>IF(Table1[[#This Row],[Số còn phải thu ĐK]]&lt;&gt;0,0,IF(Table1[[#This Row],[Phân loại]]="Bán hàng",Table1[[#This Row],[Tổng giá trị]],-Table1[[#This Row],[Tổng giá trị]]))</f>
        <v>0</v>
      </c>
      <c r="Q134" s="18">
        <f t="shared" si="16"/>
        <v>0</v>
      </c>
      <c r="R134" s="7">
        <f>Table1[[#This Row],[Số còn phải thu ĐK]]+Table1[[#This Row],[Giá Trị HD sau CK]]-Table1[[#This Row],[Số tiền đã thu]]</f>
        <v>249221</v>
      </c>
      <c r="S134" s="6">
        <f>IF(Table1[[#This Row],[Ngày hóa đơn]]&lt;&gt;"",Table1[[#This Row],[Ngày hóa đơn]],IF(Table1[[#This Row],[Ngày hạch toán]]&lt;&gt;"",Table1[[#This Row],[Ngày hạch toán]],""))</f>
        <v>45896</v>
      </c>
      <c r="T134" s="7"/>
      <c r="U134" s="6">
        <f>IF(Table1[[#This Row],[Ngày tính CN]]="","",S134+T134)</f>
        <v>45896</v>
      </c>
      <c r="V134" s="18">
        <f ca="1">IF(Table1[[#This Row],[Hạn thanh toán]]="","",IF((U134-NOW())&lt;0,0,(U134-NOW())))</f>
        <v>0</v>
      </c>
      <c r="W134" s="2"/>
      <c r="X134" s="18">
        <f t="shared" ca="1" si="17"/>
        <v>274.49032048611116</v>
      </c>
      <c r="Y134" s="2" t="str">
        <f t="shared" ca="1" si="18"/>
        <v>Nợ quá hạn hơn 120 ngày có khả năng mất thanh toán</v>
      </c>
      <c r="Z134" s="51">
        <f t="shared" si="19"/>
        <v>45896</v>
      </c>
      <c r="AA134" s="51" t="str">
        <f t="shared" si="20"/>
        <v/>
      </c>
      <c r="AB134" s="2"/>
      <c r="AD134" s="2" t="str">
        <f>VLOOKUP($A134,MA_KH!$A:$Q,MA_KH!O$1,0)</f>
        <v>CIRCLEK MIỀN NAM</v>
      </c>
      <c r="AE134" s="2" t="str">
        <f>VLOOKUP($A134,MA_KH!$A:$Q,MA_KH!P$1,0)</f>
        <v>CÔNG TY TNHH VÒNG TRÒN ĐỎ</v>
      </c>
    </row>
    <row r="135" spans="1:31" ht="25.5" hidden="1" customHeight="1" x14ac:dyDescent="0.2">
      <c r="A135" s="31" t="s">
        <v>21272</v>
      </c>
      <c r="B135" s="31" t="s">
        <v>127</v>
      </c>
      <c r="C135" s="32">
        <v>45896</v>
      </c>
      <c r="D135" s="31" t="s">
        <v>672</v>
      </c>
      <c r="E135" s="32">
        <v>45896</v>
      </c>
      <c r="F135" s="31" t="s">
        <v>673</v>
      </c>
      <c r="G135" s="31" t="s">
        <v>674</v>
      </c>
      <c r="H135" s="33">
        <v>1453788</v>
      </c>
      <c r="I135" s="33">
        <v>0</v>
      </c>
      <c r="J135" s="33">
        <v>116303</v>
      </c>
      <c r="K135" s="33">
        <v>1570091</v>
      </c>
      <c r="L135" s="7" t="s">
        <v>51</v>
      </c>
      <c r="O135" s="18">
        <f>IF(Table1[[#This Row],[Phân loại]]="Tồn đầu kỳ",Table1[[#This Row],[Tổng giá trị]],0)</f>
        <v>1570091</v>
      </c>
      <c r="P135" s="7">
        <f>IF(Table1[[#This Row],[Số còn phải thu ĐK]]&lt;&gt;0,0,IF(Table1[[#This Row],[Phân loại]]="Bán hàng",Table1[[#This Row],[Tổng giá trị]],-Table1[[#This Row],[Tổng giá trị]]))</f>
        <v>0</v>
      </c>
      <c r="Q135" s="18">
        <f t="shared" si="16"/>
        <v>0</v>
      </c>
      <c r="R135" s="7">
        <f>Table1[[#This Row],[Số còn phải thu ĐK]]+Table1[[#This Row],[Giá Trị HD sau CK]]-Table1[[#This Row],[Số tiền đã thu]]</f>
        <v>1570091</v>
      </c>
      <c r="S135" s="6">
        <f>IF(Table1[[#This Row],[Ngày hóa đơn]]&lt;&gt;"",Table1[[#This Row],[Ngày hóa đơn]],IF(Table1[[#This Row],[Ngày hạch toán]]&lt;&gt;"",Table1[[#This Row],[Ngày hạch toán]],""))</f>
        <v>45896</v>
      </c>
      <c r="T135" s="7"/>
      <c r="U135" s="6">
        <f>IF(Table1[[#This Row],[Ngày tính CN]]="","",S135+T135)</f>
        <v>45896</v>
      </c>
      <c r="V135" s="18">
        <f ca="1">IF(Table1[[#This Row],[Hạn thanh toán]]="","",IF((U135-NOW())&lt;0,0,(U135-NOW())))</f>
        <v>0</v>
      </c>
      <c r="W135" s="2"/>
      <c r="X135" s="18">
        <f t="shared" ca="1" si="17"/>
        <v>274.49032048611116</v>
      </c>
      <c r="Y135" s="2" t="str">
        <f t="shared" ca="1" si="18"/>
        <v>Nợ quá hạn hơn 120 ngày có khả năng mất thanh toán</v>
      </c>
      <c r="Z135" s="51">
        <f t="shared" si="19"/>
        <v>45896</v>
      </c>
      <c r="AA135" s="51" t="str">
        <f t="shared" si="20"/>
        <v/>
      </c>
      <c r="AB135" s="2"/>
      <c r="AD135" s="2" t="str">
        <f>VLOOKUP($A135,MA_KH!$A:$Q,MA_KH!O$1,0)</f>
        <v>CIRCLEK MIỀN NAM</v>
      </c>
      <c r="AE135" s="2" t="str">
        <f>VLOOKUP($A135,MA_KH!$A:$Q,MA_KH!P$1,0)</f>
        <v>CÔNG TY TNHH VÒNG TRÒN ĐỎ</v>
      </c>
    </row>
    <row r="136" spans="1:31" ht="25.5" hidden="1" customHeight="1" x14ac:dyDescent="0.2">
      <c r="A136" s="31" t="s">
        <v>21272</v>
      </c>
      <c r="B136" s="31" t="s">
        <v>127</v>
      </c>
      <c r="C136" s="32">
        <v>45896</v>
      </c>
      <c r="D136" s="31" t="s">
        <v>675</v>
      </c>
      <c r="E136" s="32">
        <v>45896</v>
      </c>
      <c r="F136" s="31" t="s">
        <v>676</v>
      </c>
      <c r="G136" s="31" t="s">
        <v>677</v>
      </c>
      <c r="H136" s="33">
        <v>969192</v>
      </c>
      <c r="I136" s="33">
        <v>0</v>
      </c>
      <c r="J136" s="33">
        <v>77535</v>
      </c>
      <c r="K136" s="33">
        <v>1046727</v>
      </c>
      <c r="L136" s="7" t="s">
        <v>51</v>
      </c>
      <c r="O136" s="18">
        <f>IF(Table1[[#This Row],[Phân loại]]="Tồn đầu kỳ",Table1[[#This Row],[Tổng giá trị]],0)</f>
        <v>1046727</v>
      </c>
      <c r="P136" s="7">
        <f>IF(Table1[[#This Row],[Số còn phải thu ĐK]]&lt;&gt;0,0,IF(Table1[[#This Row],[Phân loại]]="Bán hàng",Table1[[#This Row],[Tổng giá trị]],-Table1[[#This Row],[Tổng giá trị]]))</f>
        <v>0</v>
      </c>
      <c r="Q136" s="18">
        <f t="shared" si="16"/>
        <v>0</v>
      </c>
      <c r="R136" s="7">
        <f>Table1[[#This Row],[Số còn phải thu ĐK]]+Table1[[#This Row],[Giá Trị HD sau CK]]-Table1[[#This Row],[Số tiền đã thu]]</f>
        <v>1046727</v>
      </c>
      <c r="S136" s="6">
        <f>IF(Table1[[#This Row],[Ngày hóa đơn]]&lt;&gt;"",Table1[[#This Row],[Ngày hóa đơn]],IF(Table1[[#This Row],[Ngày hạch toán]]&lt;&gt;"",Table1[[#This Row],[Ngày hạch toán]],""))</f>
        <v>45896</v>
      </c>
      <c r="T136" s="7"/>
      <c r="U136" s="6">
        <f>IF(Table1[[#This Row],[Ngày tính CN]]="","",S136+T136)</f>
        <v>45896</v>
      </c>
      <c r="V136" s="18">
        <f ca="1">IF(Table1[[#This Row],[Hạn thanh toán]]="","",IF((U136-NOW())&lt;0,0,(U136-NOW())))</f>
        <v>0</v>
      </c>
      <c r="W136" s="2"/>
      <c r="X136" s="18">
        <f t="shared" ca="1" si="17"/>
        <v>274.49032048611116</v>
      </c>
      <c r="Y136" s="2" t="str">
        <f t="shared" ca="1" si="18"/>
        <v>Nợ quá hạn hơn 120 ngày có khả năng mất thanh toán</v>
      </c>
      <c r="Z136" s="51">
        <f t="shared" si="19"/>
        <v>45896</v>
      </c>
      <c r="AA136" s="51" t="str">
        <f t="shared" si="20"/>
        <v/>
      </c>
      <c r="AB136" s="2"/>
      <c r="AD136" s="2" t="str">
        <f>VLOOKUP($A136,MA_KH!$A:$Q,MA_KH!O$1,0)</f>
        <v>CIRCLEK MIỀN NAM</v>
      </c>
      <c r="AE136" s="2" t="str">
        <f>VLOOKUP($A136,MA_KH!$A:$Q,MA_KH!P$1,0)</f>
        <v>CÔNG TY TNHH VÒNG TRÒN ĐỎ</v>
      </c>
    </row>
    <row r="137" spans="1:31" ht="25.5" hidden="1" customHeight="1" x14ac:dyDescent="0.2">
      <c r="A137" s="31" t="s">
        <v>20827</v>
      </c>
      <c r="B137" s="31" t="s">
        <v>63</v>
      </c>
      <c r="C137" s="32">
        <v>45897</v>
      </c>
      <c r="D137" s="31" t="s">
        <v>678</v>
      </c>
      <c r="E137" s="32">
        <v>45897</v>
      </c>
      <c r="F137" s="31" t="s">
        <v>679</v>
      </c>
      <c r="G137" s="31" t="s">
        <v>680</v>
      </c>
      <c r="H137" s="33">
        <v>276912</v>
      </c>
      <c r="I137" s="33">
        <v>0</v>
      </c>
      <c r="J137" s="33">
        <v>22153</v>
      </c>
      <c r="K137" s="33">
        <v>299065</v>
      </c>
      <c r="L137" s="7" t="s">
        <v>51</v>
      </c>
      <c r="O137" s="18">
        <f>IF(Table1[[#This Row],[Phân loại]]="Tồn đầu kỳ",Table1[[#This Row],[Tổng giá trị]],0)</f>
        <v>299065</v>
      </c>
      <c r="P137" s="7">
        <f>IF(Table1[[#This Row],[Số còn phải thu ĐK]]&lt;&gt;0,0,IF(Table1[[#This Row],[Phân loại]]="Bán hàng",Table1[[#This Row],[Tổng giá trị]],-Table1[[#This Row],[Tổng giá trị]]))</f>
        <v>0</v>
      </c>
      <c r="Q137" s="18">
        <f t="shared" si="16"/>
        <v>0</v>
      </c>
      <c r="R137" s="7">
        <f>Table1[[#This Row],[Số còn phải thu ĐK]]+Table1[[#This Row],[Giá Trị HD sau CK]]-Table1[[#This Row],[Số tiền đã thu]]</f>
        <v>299065</v>
      </c>
      <c r="S137" s="6">
        <f>IF(Table1[[#This Row],[Ngày hóa đơn]]&lt;&gt;"",Table1[[#This Row],[Ngày hóa đơn]],IF(Table1[[#This Row],[Ngày hạch toán]]&lt;&gt;"",Table1[[#This Row],[Ngày hạch toán]],""))</f>
        <v>45897</v>
      </c>
      <c r="T137" s="7"/>
      <c r="U137" s="6">
        <f>IF(Table1[[#This Row],[Ngày tính CN]]="","",S137+T137)</f>
        <v>45897</v>
      </c>
      <c r="V137" s="18">
        <f ca="1">IF(Table1[[#This Row],[Hạn thanh toán]]="","",IF((U137-NOW())&lt;0,0,(U137-NOW())))</f>
        <v>0</v>
      </c>
      <c r="W137" s="2"/>
      <c r="X137" s="18">
        <f t="shared" ca="1" si="17"/>
        <v>273.49032048611116</v>
      </c>
      <c r="Y137" s="2" t="str">
        <f t="shared" ca="1" si="18"/>
        <v>Nợ quá hạn hơn 120 ngày có khả năng mất thanh toán</v>
      </c>
      <c r="Z137" s="51">
        <f t="shared" si="19"/>
        <v>45897</v>
      </c>
      <c r="AA137" s="51" t="str">
        <f t="shared" si="20"/>
        <v/>
      </c>
      <c r="AB137" s="2"/>
      <c r="AD137" s="2" t="str">
        <f>VLOOKUP($A137,MA_KH!$A:$Q,MA_KH!O$1,0)</f>
        <v>CIRCLEK MIỀN NAM</v>
      </c>
      <c r="AE137" s="2" t="str">
        <f>VLOOKUP($A137,MA_KH!$A:$Q,MA_KH!P$1,0)</f>
        <v>CÔNG TY TNHH VÒNG TRÒN ĐỎ</v>
      </c>
    </row>
    <row r="138" spans="1:31" ht="25.5" hidden="1" customHeight="1" x14ac:dyDescent="0.2">
      <c r="A138" s="31" t="s">
        <v>20827</v>
      </c>
      <c r="B138" s="31" t="s">
        <v>63</v>
      </c>
      <c r="C138" s="32">
        <v>45897</v>
      </c>
      <c r="D138" s="31" t="s">
        <v>681</v>
      </c>
      <c r="E138" s="32">
        <v>45897</v>
      </c>
      <c r="F138" s="31" t="s">
        <v>682</v>
      </c>
      <c r="G138" s="31" t="s">
        <v>683</v>
      </c>
      <c r="H138" s="33">
        <v>184608</v>
      </c>
      <c r="I138" s="33">
        <v>0</v>
      </c>
      <c r="J138" s="33">
        <v>14769</v>
      </c>
      <c r="K138" s="33">
        <v>199377</v>
      </c>
      <c r="L138" s="7" t="s">
        <v>51</v>
      </c>
      <c r="O138" s="18">
        <f>IF(Table1[[#This Row],[Phân loại]]="Tồn đầu kỳ",Table1[[#This Row],[Tổng giá trị]],0)</f>
        <v>199377</v>
      </c>
      <c r="P138" s="7">
        <f>IF(Table1[[#This Row],[Số còn phải thu ĐK]]&lt;&gt;0,0,IF(Table1[[#This Row],[Phân loại]]="Bán hàng",Table1[[#This Row],[Tổng giá trị]],-Table1[[#This Row],[Tổng giá trị]]))</f>
        <v>0</v>
      </c>
      <c r="Q138" s="18">
        <f t="shared" si="16"/>
        <v>0</v>
      </c>
      <c r="R138" s="7">
        <f>Table1[[#This Row],[Số còn phải thu ĐK]]+Table1[[#This Row],[Giá Trị HD sau CK]]-Table1[[#This Row],[Số tiền đã thu]]</f>
        <v>199377</v>
      </c>
      <c r="S138" s="6">
        <f>IF(Table1[[#This Row],[Ngày hóa đơn]]&lt;&gt;"",Table1[[#This Row],[Ngày hóa đơn]],IF(Table1[[#This Row],[Ngày hạch toán]]&lt;&gt;"",Table1[[#This Row],[Ngày hạch toán]],""))</f>
        <v>45897</v>
      </c>
      <c r="T138" s="7"/>
      <c r="U138" s="6">
        <f>IF(Table1[[#This Row],[Ngày tính CN]]="","",S138+T138)</f>
        <v>45897</v>
      </c>
      <c r="V138" s="18">
        <f ca="1">IF(Table1[[#This Row],[Hạn thanh toán]]="","",IF((U138-NOW())&lt;0,0,(U138-NOW())))</f>
        <v>0</v>
      </c>
      <c r="W138" s="2"/>
      <c r="X138" s="18">
        <f t="shared" ca="1" si="17"/>
        <v>273.49032048611116</v>
      </c>
      <c r="Y138" s="2" t="str">
        <f t="shared" ca="1" si="18"/>
        <v>Nợ quá hạn hơn 120 ngày có khả năng mất thanh toán</v>
      </c>
      <c r="Z138" s="51">
        <f t="shared" si="19"/>
        <v>45897</v>
      </c>
      <c r="AA138" s="51" t="str">
        <f t="shared" si="20"/>
        <v/>
      </c>
      <c r="AB138" s="2"/>
      <c r="AD138" s="2" t="str">
        <f>VLOOKUP($A138,MA_KH!$A:$Q,MA_KH!O$1,0)</f>
        <v>CIRCLEK MIỀN NAM</v>
      </c>
      <c r="AE138" s="2" t="str">
        <f>VLOOKUP($A138,MA_KH!$A:$Q,MA_KH!P$1,0)</f>
        <v>CÔNG TY TNHH VÒNG TRÒN ĐỎ</v>
      </c>
    </row>
    <row r="139" spans="1:31" ht="25.5" hidden="1" customHeight="1" x14ac:dyDescent="0.2">
      <c r="A139" s="31" t="s">
        <v>20827</v>
      </c>
      <c r="B139" s="31" t="s">
        <v>63</v>
      </c>
      <c r="C139" s="32">
        <v>45897</v>
      </c>
      <c r="D139" s="31" t="s">
        <v>684</v>
      </c>
      <c r="E139" s="32">
        <v>45897</v>
      </c>
      <c r="F139" s="31" t="s">
        <v>685</v>
      </c>
      <c r="G139" s="31" t="s">
        <v>686</v>
      </c>
      <c r="H139" s="33">
        <v>230760</v>
      </c>
      <c r="I139" s="33">
        <v>0</v>
      </c>
      <c r="J139" s="33">
        <v>18461</v>
      </c>
      <c r="K139" s="33">
        <v>249221</v>
      </c>
      <c r="L139" s="7" t="s">
        <v>51</v>
      </c>
      <c r="O139" s="18">
        <f>IF(Table1[[#This Row],[Phân loại]]="Tồn đầu kỳ",Table1[[#This Row],[Tổng giá trị]],0)</f>
        <v>249221</v>
      </c>
      <c r="P139" s="7">
        <f>IF(Table1[[#This Row],[Số còn phải thu ĐK]]&lt;&gt;0,0,IF(Table1[[#This Row],[Phân loại]]="Bán hàng",Table1[[#This Row],[Tổng giá trị]],-Table1[[#This Row],[Tổng giá trị]]))</f>
        <v>0</v>
      </c>
      <c r="Q139" s="18">
        <f t="shared" si="16"/>
        <v>0</v>
      </c>
      <c r="R139" s="7">
        <f>Table1[[#This Row],[Số còn phải thu ĐK]]+Table1[[#This Row],[Giá Trị HD sau CK]]-Table1[[#This Row],[Số tiền đã thu]]</f>
        <v>249221</v>
      </c>
      <c r="S139" s="6">
        <f>IF(Table1[[#This Row],[Ngày hóa đơn]]&lt;&gt;"",Table1[[#This Row],[Ngày hóa đơn]],IF(Table1[[#This Row],[Ngày hạch toán]]&lt;&gt;"",Table1[[#This Row],[Ngày hạch toán]],""))</f>
        <v>45897</v>
      </c>
      <c r="T139" s="7"/>
      <c r="U139" s="6">
        <f>IF(Table1[[#This Row],[Ngày tính CN]]="","",S139+T139)</f>
        <v>45897</v>
      </c>
      <c r="V139" s="18">
        <f ca="1">IF(Table1[[#This Row],[Hạn thanh toán]]="","",IF((U139-NOW())&lt;0,0,(U139-NOW())))</f>
        <v>0</v>
      </c>
      <c r="W139" s="2"/>
      <c r="X139" s="18">
        <f t="shared" ca="1" si="17"/>
        <v>273.49032048611116</v>
      </c>
      <c r="Y139" s="2" t="str">
        <f t="shared" ca="1" si="18"/>
        <v>Nợ quá hạn hơn 120 ngày có khả năng mất thanh toán</v>
      </c>
      <c r="Z139" s="51">
        <f t="shared" si="19"/>
        <v>45897</v>
      </c>
      <c r="AA139" s="51" t="str">
        <f t="shared" si="20"/>
        <v/>
      </c>
      <c r="AB139" s="2"/>
      <c r="AD139" s="2" t="str">
        <f>VLOOKUP($A139,MA_KH!$A:$Q,MA_KH!O$1,0)</f>
        <v>CIRCLEK MIỀN NAM</v>
      </c>
      <c r="AE139" s="2" t="str">
        <f>VLOOKUP($A139,MA_KH!$A:$Q,MA_KH!P$1,0)</f>
        <v>CÔNG TY TNHH VÒNG TRÒN ĐỎ</v>
      </c>
    </row>
    <row r="140" spans="1:31" ht="25.5" hidden="1" customHeight="1" x14ac:dyDescent="0.2">
      <c r="A140" s="31" t="s">
        <v>20827</v>
      </c>
      <c r="B140" s="31" t="s">
        <v>63</v>
      </c>
      <c r="C140" s="32">
        <v>45897</v>
      </c>
      <c r="D140" s="31" t="s">
        <v>687</v>
      </c>
      <c r="E140" s="32">
        <v>45897</v>
      </c>
      <c r="F140" s="31" t="s">
        <v>688</v>
      </c>
      <c r="G140" s="31" t="s">
        <v>689</v>
      </c>
      <c r="H140" s="33">
        <v>230760</v>
      </c>
      <c r="I140" s="33">
        <v>0</v>
      </c>
      <c r="J140" s="33">
        <v>18461</v>
      </c>
      <c r="K140" s="33">
        <v>249221</v>
      </c>
      <c r="L140" s="7" t="s">
        <v>51</v>
      </c>
      <c r="O140" s="18">
        <f>IF(Table1[[#This Row],[Phân loại]]="Tồn đầu kỳ",Table1[[#This Row],[Tổng giá trị]],0)</f>
        <v>249221</v>
      </c>
      <c r="P140" s="7">
        <f>IF(Table1[[#This Row],[Số còn phải thu ĐK]]&lt;&gt;0,0,IF(Table1[[#This Row],[Phân loại]]="Bán hàng",Table1[[#This Row],[Tổng giá trị]],-Table1[[#This Row],[Tổng giá trị]]))</f>
        <v>0</v>
      </c>
      <c r="Q140" s="18">
        <f t="shared" si="16"/>
        <v>0</v>
      </c>
      <c r="R140" s="7">
        <f>Table1[[#This Row],[Số còn phải thu ĐK]]+Table1[[#This Row],[Giá Trị HD sau CK]]-Table1[[#This Row],[Số tiền đã thu]]</f>
        <v>249221</v>
      </c>
      <c r="S140" s="6">
        <f>IF(Table1[[#This Row],[Ngày hóa đơn]]&lt;&gt;"",Table1[[#This Row],[Ngày hóa đơn]],IF(Table1[[#This Row],[Ngày hạch toán]]&lt;&gt;"",Table1[[#This Row],[Ngày hạch toán]],""))</f>
        <v>45897</v>
      </c>
      <c r="T140" s="7"/>
      <c r="U140" s="6">
        <f>IF(Table1[[#This Row],[Ngày tính CN]]="","",S140+T140)</f>
        <v>45897</v>
      </c>
      <c r="V140" s="18">
        <f ca="1">IF(Table1[[#This Row],[Hạn thanh toán]]="","",IF((U140-NOW())&lt;0,0,(U140-NOW())))</f>
        <v>0</v>
      </c>
      <c r="W140" s="2"/>
      <c r="X140" s="18">
        <f t="shared" ca="1" si="17"/>
        <v>273.49032048611116</v>
      </c>
      <c r="Y140" s="2" t="str">
        <f t="shared" ca="1" si="18"/>
        <v>Nợ quá hạn hơn 120 ngày có khả năng mất thanh toán</v>
      </c>
      <c r="Z140" s="51">
        <f t="shared" si="19"/>
        <v>45897</v>
      </c>
      <c r="AA140" s="51" t="str">
        <f t="shared" si="20"/>
        <v/>
      </c>
      <c r="AB140" s="2"/>
      <c r="AD140" s="2" t="str">
        <f>VLOOKUP($A140,MA_KH!$A:$Q,MA_KH!O$1,0)</f>
        <v>CIRCLEK MIỀN NAM</v>
      </c>
      <c r="AE140" s="2" t="str">
        <f>VLOOKUP($A140,MA_KH!$A:$Q,MA_KH!P$1,0)</f>
        <v>CÔNG TY TNHH VÒNG TRÒN ĐỎ</v>
      </c>
    </row>
    <row r="141" spans="1:31" ht="25.5" hidden="1" customHeight="1" x14ac:dyDescent="0.2">
      <c r="A141" s="31" t="s">
        <v>20827</v>
      </c>
      <c r="B141" s="31" t="s">
        <v>63</v>
      </c>
      <c r="C141" s="32">
        <v>45897</v>
      </c>
      <c r="D141" s="31" t="s">
        <v>690</v>
      </c>
      <c r="E141" s="32">
        <v>45897</v>
      </c>
      <c r="F141" s="31" t="s">
        <v>691</v>
      </c>
      <c r="G141" s="31" t="s">
        <v>692</v>
      </c>
      <c r="H141" s="33">
        <v>276912</v>
      </c>
      <c r="I141" s="33">
        <v>0</v>
      </c>
      <c r="J141" s="33">
        <v>22153</v>
      </c>
      <c r="K141" s="33">
        <v>299065</v>
      </c>
      <c r="L141" s="7" t="s">
        <v>51</v>
      </c>
      <c r="O141" s="18">
        <f>IF(Table1[[#This Row],[Phân loại]]="Tồn đầu kỳ",Table1[[#This Row],[Tổng giá trị]],0)</f>
        <v>299065</v>
      </c>
      <c r="P141" s="7">
        <f>IF(Table1[[#This Row],[Số còn phải thu ĐK]]&lt;&gt;0,0,IF(Table1[[#This Row],[Phân loại]]="Bán hàng",Table1[[#This Row],[Tổng giá trị]],-Table1[[#This Row],[Tổng giá trị]]))</f>
        <v>0</v>
      </c>
      <c r="Q141" s="18">
        <f t="shared" si="16"/>
        <v>0</v>
      </c>
      <c r="R141" s="7">
        <f>Table1[[#This Row],[Số còn phải thu ĐK]]+Table1[[#This Row],[Giá Trị HD sau CK]]-Table1[[#This Row],[Số tiền đã thu]]</f>
        <v>299065</v>
      </c>
      <c r="S141" s="6">
        <f>IF(Table1[[#This Row],[Ngày hóa đơn]]&lt;&gt;"",Table1[[#This Row],[Ngày hóa đơn]],IF(Table1[[#This Row],[Ngày hạch toán]]&lt;&gt;"",Table1[[#This Row],[Ngày hạch toán]],""))</f>
        <v>45897</v>
      </c>
      <c r="T141" s="7"/>
      <c r="U141" s="6">
        <f>IF(Table1[[#This Row],[Ngày tính CN]]="","",S141+T141)</f>
        <v>45897</v>
      </c>
      <c r="V141" s="18">
        <f ca="1">IF(Table1[[#This Row],[Hạn thanh toán]]="","",IF((U141-NOW())&lt;0,0,(U141-NOW())))</f>
        <v>0</v>
      </c>
      <c r="W141" s="2"/>
      <c r="X141" s="18">
        <f t="shared" ca="1" si="17"/>
        <v>273.49032048611116</v>
      </c>
      <c r="Y141" s="2" t="str">
        <f t="shared" ca="1" si="18"/>
        <v>Nợ quá hạn hơn 120 ngày có khả năng mất thanh toán</v>
      </c>
      <c r="Z141" s="51">
        <f t="shared" si="19"/>
        <v>45897</v>
      </c>
      <c r="AA141" s="51" t="str">
        <f t="shared" si="20"/>
        <v/>
      </c>
      <c r="AB141" s="2"/>
      <c r="AD141" s="2" t="str">
        <f>VLOOKUP($A141,MA_KH!$A:$Q,MA_KH!O$1,0)</f>
        <v>CIRCLEK MIỀN NAM</v>
      </c>
      <c r="AE141" s="2" t="str">
        <f>VLOOKUP($A141,MA_KH!$A:$Q,MA_KH!P$1,0)</f>
        <v>CÔNG TY TNHH VÒNG TRÒN ĐỎ</v>
      </c>
    </row>
    <row r="142" spans="1:31" ht="25.5" hidden="1" customHeight="1" x14ac:dyDescent="0.2">
      <c r="A142" s="31" t="s">
        <v>20827</v>
      </c>
      <c r="B142" s="31" t="s">
        <v>63</v>
      </c>
      <c r="C142" s="32">
        <v>45897</v>
      </c>
      <c r="D142" s="31" t="s">
        <v>693</v>
      </c>
      <c r="E142" s="32">
        <v>45897</v>
      </c>
      <c r="F142" s="31" t="s">
        <v>694</v>
      </c>
      <c r="G142" s="31" t="s">
        <v>695</v>
      </c>
      <c r="H142" s="33">
        <v>184608</v>
      </c>
      <c r="I142" s="33">
        <v>0</v>
      </c>
      <c r="J142" s="33">
        <v>14769</v>
      </c>
      <c r="K142" s="33">
        <v>199377</v>
      </c>
      <c r="L142" s="7" t="s">
        <v>51</v>
      </c>
      <c r="O142" s="18">
        <f>IF(Table1[[#This Row],[Phân loại]]="Tồn đầu kỳ",Table1[[#This Row],[Tổng giá trị]],0)</f>
        <v>199377</v>
      </c>
      <c r="P142" s="7">
        <f>IF(Table1[[#This Row],[Số còn phải thu ĐK]]&lt;&gt;0,0,IF(Table1[[#This Row],[Phân loại]]="Bán hàng",Table1[[#This Row],[Tổng giá trị]],-Table1[[#This Row],[Tổng giá trị]]))</f>
        <v>0</v>
      </c>
      <c r="Q142" s="18">
        <f t="shared" si="16"/>
        <v>0</v>
      </c>
      <c r="R142" s="7">
        <f>Table1[[#This Row],[Số còn phải thu ĐK]]+Table1[[#This Row],[Giá Trị HD sau CK]]-Table1[[#This Row],[Số tiền đã thu]]</f>
        <v>199377</v>
      </c>
      <c r="S142" s="6">
        <f>IF(Table1[[#This Row],[Ngày hóa đơn]]&lt;&gt;"",Table1[[#This Row],[Ngày hóa đơn]],IF(Table1[[#This Row],[Ngày hạch toán]]&lt;&gt;"",Table1[[#This Row],[Ngày hạch toán]],""))</f>
        <v>45897</v>
      </c>
      <c r="T142" s="7"/>
      <c r="U142" s="6">
        <f>IF(Table1[[#This Row],[Ngày tính CN]]="","",S142+T142)</f>
        <v>45897</v>
      </c>
      <c r="V142" s="18">
        <f ca="1">IF(Table1[[#This Row],[Hạn thanh toán]]="","",IF((U142-NOW())&lt;0,0,(U142-NOW())))</f>
        <v>0</v>
      </c>
      <c r="W142" s="2"/>
      <c r="X142" s="18">
        <f t="shared" ca="1" si="17"/>
        <v>273.49032048611116</v>
      </c>
      <c r="Y142" s="2" t="str">
        <f t="shared" ca="1" si="18"/>
        <v>Nợ quá hạn hơn 120 ngày có khả năng mất thanh toán</v>
      </c>
      <c r="Z142" s="51">
        <f t="shared" si="19"/>
        <v>45897</v>
      </c>
      <c r="AA142" s="51" t="str">
        <f t="shared" si="20"/>
        <v/>
      </c>
      <c r="AB142" s="2"/>
      <c r="AD142" s="2" t="str">
        <f>VLOOKUP($A142,MA_KH!$A:$Q,MA_KH!O$1,0)</f>
        <v>CIRCLEK MIỀN NAM</v>
      </c>
      <c r="AE142" s="2" t="str">
        <f>VLOOKUP($A142,MA_KH!$A:$Q,MA_KH!P$1,0)</f>
        <v>CÔNG TY TNHH VÒNG TRÒN ĐỎ</v>
      </c>
    </row>
    <row r="143" spans="1:31" ht="25.5" hidden="1" customHeight="1" x14ac:dyDescent="0.2">
      <c r="A143" s="31" t="s">
        <v>20827</v>
      </c>
      <c r="B143" s="31" t="s">
        <v>63</v>
      </c>
      <c r="C143" s="32">
        <v>45897</v>
      </c>
      <c r="D143" s="31" t="s">
        <v>696</v>
      </c>
      <c r="E143" s="32">
        <v>45897</v>
      </c>
      <c r="F143" s="31" t="s">
        <v>697</v>
      </c>
      <c r="G143" s="31" t="s">
        <v>698</v>
      </c>
      <c r="H143" s="33">
        <v>230760</v>
      </c>
      <c r="I143" s="33">
        <v>0</v>
      </c>
      <c r="J143" s="33">
        <v>18461</v>
      </c>
      <c r="K143" s="33">
        <v>249221</v>
      </c>
      <c r="L143" s="7" t="s">
        <v>51</v>
      </c>
      <c r="O143" s="18">
        <f>IF(Table1[[#This Row],[Phân loại]]="Tồn đầu kỳ",Table1[[#This Row],[Tổng giá trị]],0)</f>
        <v>249221</v>
      </c>
      <c r="P143" s="7">
        <f>IF(Table1[[#This Row],[Số còn phải thu ĐK]]&lt;&gt;0,0,IF(Table1[[#This Row],[Phân loại]]="Bán hàng",Table1[[#This Row],[Tổng giá trị]],-Table1[[#This Row],[Tổng giá trị]]))</f>
        <v>0</v>
      </c>
      <c r="Q143" s="18">
        <f t="shared" si="16"/>
        <v>0</v>
      </c>
      <c r="R143" s="7">
        <f>Table1[[#This Row],[Số còn phải thu ĐK]]+Table1[[#This Row],[Giá Trị HD sau CK]]-Table1[[#This Row],[Số tiền đã thu]]</f>
        <v>249221</v>
      </c>
      <c r="S143" s="6">
        <f>IF(Table1[[#This Row],[Ngày hóa đơn]]&lt;&gt;"",Table1[[#This Row],[Ngày hóa đơn]],IF(Table1[[#This Row],[Ngày hạch toán]]&lt;&gt;"",Table1[[#This Row],[Ngày hạch toán]],""))</f>
        <v>45897</v>
      </c>
      <c r="T143" s="7"/>
      <c r="U143" s="6">
        <f>IF(Table1[[#This Row],[Ngày tính CN]]="","",S143+T143)</f>
        <v>45897</v>
      </c>
      <c r="V143" s="18">
        <f ca="1">IF(Table1[[#This Row],[Hạn thanh toán]]="","",IF((U143-NOW())&lt;0,0,(U143-NOW())))</f>
        <v>0</v>
      </c>
      <c r="W143" s="2"/>
      <c r="X143" s="18">
        <f t="shared" ca="1" si="17"/>
        <v>273.49032048611116</v>
      </c>
      <c r="Y143" s="2" t="str">
        <f t="shared" ca="1" si="18"/>
        <v>Nợ quá hạn hơn 120 ngày có khả năng mất thanh toán</v>
      </c>
      <c r="Z143" s="51">
        <f t="shared" si="19"/>
        <v>45897</v>
      </c>
      <c r="AA143" s="51" t="str">
        <f t="shared" si="20"/>
        <v/>
      </c>
      <c r="AB143" s="2"/>
      <c r="AD143" s="2" t="str">
        <f>VLOOKUP($A143,MA_KH!$A:$Q,MA_KH!O$1,0)</f>
        <v>CIRCLEK MIỀN NAM</v>
      </c>
      <c r="AE143" s="2" t="str">
        <f>VLOOKUP($A143,MA_KH!$A:$Q,MA_KH!P$1,0)</f>
        <v>CÔNG TY TNHH VÒNG TRÒN ĐỎ</v>
      </c>
    </row>
    <row r="144" spans="1:31" ht="25.5" hidden="1" customHeight="1" x14ac:dyDescent="0.2">
      <c r="A144" s="31" t="s">
        <v>20827</v>
      </c>
      <c r="B144" s="31" t="s">
        <v>63</v>
      </c>
      <c r="C144" s="32">
        <v>45897</v>
      </c>
      <c r="D144" s="31" t="s">
        <v>699</v>
      </c>
      <c r="E144" s="32">
        <v>45897</v>
      </c>
      <c r="F144" s="31" t="s">
        <v>700</v>
      </c>
      <c r="G144" s="31" t="s">
        <v>701</v>
      </c>
      <c r="H144" s="33">
        <v>184608</v>
      </c>
      <c r="I144" s="33">
        <v>0</v>
      </c>
      <c r="J144" s="33">
        <v>14769</v>
      </c>
      <c r="K144" s="33">
        <v>199377</v>
      </c>
      <c r="L144" s="7" t="s">
        <v>51</v>
      </c>
      <c r="O144" s="18">
        <f>IF(Table1[[#This Row],[Phân loại]]="Tồn đầu kỳ",Table1[[#This Row],[Tổng giá trị]],0)</f>
        <v>199377</v>
      </c>
      <c r="P144" s="7">
        <f>IF(Table1[[#This Row],[Số còn phải thu ĐK]]&lt;&gt;0,0,IF(Table1[[#This Row],[Phân loại]]="Bán hàng",Table1[[#This Row],[Tổng giá trị]],-Table1[[#This Row],[Tổng giá trị]]))</f>
        <v>0</v>
      </c>
      <c r="Q144" s="18">
        <f t="shared" si="16"/>
        <v>0</v>
      </c>
      <c r="R144" s="7">
        <f>Table1[[#This Row],[Số còn phải thu ĐK]]+Table1[[#This Row],[Giá Trị HD sau CK]]-Table1[[#This Row],[Số tiền đã thu]]</f>
        <v>199377</v>
      </c>
      <c r="S144" s="6">
        <f>IF(Table1[[#This Row],[Ngày hóa đơn]]&lt;&gt;"",Table1[[#This Row],[Ngày hóa đơn]],IF(Table1[[#This Row],[Ngày hạch toán]]&lt;&gt;"",Table1[[#This Row],[Ngày hạch toán]],""))</f>
        <v>45897</v>
      </c>
      <c r="T144" s="7"/>
      <c r="U144" s="6">
        <f>IF(Table1[[#This Row],[Ngày tính CN]]="","",S144+T144)</f>
        <v>45897</v>
      </c>
      <c r="V144" s="18">
        <f ca="1">IF(Table1[[#This Row],[Hạn thanh toán]]="","",IF((U144-NOW())&lt;0,0,(U144-NOW())))</f>
        <v>0</v>
      </c>
      <c r="W144" s="2"/>
      <c r="X144" s="18">
        <f t="shared" ca="1" si="17"/>
        <v>273.49032048611116</v>
      </c>
      <c r="Y144" s="2" t="str">
        <f t="shared" ca="1" si="18"/>
        <v>Nợ quá hạn hơn 120 ngày có khả năng mất thanh toán</v>
      </c>
      <c r="Z144" s="51">
        <f t="shared" si="19"/>
        <v>45897</v>
      </c>
      <c r="AA144" s="51" t="str">
        <f t="shared" si="20"/>
        <v/>
      </c>
      <c r="AB144" s="2"/>
      <c r="AD144" s="2" t="str">
        <f>VLOOKUP($A144,MA_KH!$A:$Q,MA_KH!O$1,0)</f>
        <v>CIRCLEK MIỀN NAM</v>
      </c>
      <c r="AE144" s="2" t="str">
        <f>VLOOKUP($A144,MA_KH!$A:$Q,MA_KH!P$1,0)</f>
        <v>CÔNG TY TNHH VÒNG TRÒN ĐỎ</v>
      </c>
    </row>
    <row r="145" spans="1:31" ht="25.5" hidden="1" customHeight="1" x14ac:dyDescent="0.2">
      <c r="A145" s="31" t="s">
        <v>20827</v>
      </c>
      <c r="B145" s="31" t="s">
        <v>63</v>
      </c>
      <c r="C145" s="32">
        <v>45897</v>
      </c>
      <c r="D145" s="31" t="s">
        <v>702</v>
      </c>
      <c r="E145" s="32">
        <v>45897</v>
      </c>
      <c r="F145" s="31" t="s">
        <v>703</v>
      </c>
      <c r="G145" s="31" t="s">
        <v>704</v>
      </c>
      <c r="H145" s="33">
        <v>184608</v>
      </c>
      <c r="I145" s="33">
        <v>0</v>
      </c>
      <c r="J145" s="33">
        <v>14769</v>
      </c>
      <c r="K145" s="33">
        <v>199377</v>
      </c>
      <c r="L145" s="7" t="s">
        <v>51</v>
      </c>
      <c r="O145" s="18">
        <f>IF(Table1[[#This Row],[Phân loại]]="Tồn đầu kỳ",Table1[[#This Row],[Tổng giá trị]],0)</f>
        <v>199377</v>
      </c>
      <c r="P145" s="7">
        <f>IF(Table1[[#This Row],[Số còn phải thu ĐK]]&lt;&gt;0,0,IF(Table1[[#This Row],[Phân loại]]="Bán hàng",Table1[[#This Row],[Tổng giá trị]],-Table1[[#This Row],[Tổng giá trị]]))</f>
        <v>0</v>
      </c>
      <c r="Q145" s="18">
        <f t="shared" si="16"/>
        <v>0</v>
      </c>
      <c r="R145" s="7">
        <f>Table1[[#This Row],[Số còn phải thu ĐK]]+Table1[[#This Row],[Giá Trị HD sau CK]]-Table1[[#This Row],[Số tiền đã thu]]</f>
        <v>199377</v>
      </c>
      <c r="S145" s="6">
        <f>IF(Table1[[#This Row],[Ngày hóa đơn]]&lt;&gt;"",Table1[[#This Row],[Ngày hóa đơn]],IF(Table1[[#This Row],[Ngày hạch toán]]&lt;&gt;"",Table1[[#This Row],[Ngày hạch toán]],""))</f>
        <v>45897</v>
      </c>
      <c r="T145" s="7"/>
      <c r="U145" s="6">
        <f>IF(Table1[[#This Row],[Ngày tính CN]]="","",S145+T145)</f>
        <v>45897</v>
      </c>
      <c r="V145" s="18">
        <f ca="1">IF(Table1[[#This Row],[Hạn thanh toán]]="","",IF((U145-NOW())&lt;0,0,(U145-NOW())))</f>
        <v>0</v>
      </c>
      <c r="W145" s="2"/>
      <c r="X145" s="18">
        <f t="shared" ca="1" si="17"/>
        <v>273.49032048611116</v>
      </c>
      <c r="Y145" s="2" t="str">
        <f t="shared" ca="1" si="18"/>
        <v>Nợ quá hạn hơn 120 ngày có khả năng mất thanh toán</v>
      </c>
      <c r="Z145" s="51">
        <f t="shared" si="19"/>
        <v>45897</v>
      </c>
      <c r="AA145" s="51" t="str">
        <f t="shared" si="20"/>
        <v/>
      </c>
      <c r="AB145" s="2"/>
      <c r="AD145" s="2" t="str">
        <f>VLOOKUP($A145,MA_KH!$A:$Q,MA_KH!O$1,0)</f>
        <v>CIRCLEK MIỀN NAM</v>
      </c>
      <c r="AE145" s="2" t="str">
        <f>VLOOKUP($A145,MA_KH!$A:$Q,MA_KH!P$1,0)</f>
        <v>CÔNG TY TNHH VÒNG TRÒN ĐỎ</v>
      </c>
    </row>
    <row r="146" spans="1:31" ht="25.5" hidden="1" customHeight="1" x14ac:dyDescent="0.2">
      <c r="A146" s="31" t="s">
        <v>20827</v>
      </c>
      <c r="B146" s="31" t="s">
        <v>63</v>
      </c>
      <c r="C146" s="32">
        <v>45897</v>
      </c>
      <c r="D146" s="31" t="s">
        <v>705</v>
      </c>
      <c r="E146" s="32">
        <v>45897</v>
      </c>
      <c r="F146" s="31" t="s">
        <v>706</v>
      </c>
      <c r="G146" s="31" t="s">
        <v>707</v>
      </c>
      <c r="H146" s="33">
        <v>230760</v>
      </c>
      <c r="I146" s="33">
        <v>0</v>
      </c>
      <c r="J146" s="33">
        <v>18461</v>
      </c>
      <c r="K146" s="33">
        <v>249221</v>
      </c>
      <c r="L146" s="7" t="s">
        <v>51</v>
      </c>
      <c r="O146" s="18">
        <f>IF(Table1[[#This Row],[Phân loại]]="Tồn đầu kỳ",Table1[[#This Row],[Tổng giá trị]],0)</f>
        <v>249221</v>
      </c>
      <c r="P146" s="7">
        <f>IF(Table1[[#This Row],[Số còn phải thu ĐK]]&lt;&gt;0,0,IF(Table1[[#This Row],[Phân loại]]="Bán hàng",Table1[[#This Row],[Tổng giá trị]],-Table1[[#This Row],[Tổng giá trị]]))</f>
        <v>0</v>
      </c>
      <c r="Q146" s="18">
        <f t="shared" si="16"/>
        <v>0</v>
      </c>
      <c r="R146" s="7">
        <f>Table1[[#This Row],[Số còn phải thu ĐK]]+Table1[[#This Row],[Giá Trị HD sau CK]]-Table1[[#This Row],[Số tiền đã thu]]</f>
        <v>249221</v>
      </c>
      <c r="S146" s="6">
        <f>IF(Table1[[#This Row],[Ngày hóa đơn]]&lt;&gt;"",Table1[[#This Row],[Ngày hóa đơn]],IF(Table1[[#This Row],[Ngày hạch toán]]&lt;&gt;"",Table1[[#This Row],[Ngày hạch toán]],""))</f>
        <v>45897</v>
      </c>
      <c r="T146" s="7"/>
      <c r="U146" s="6">
        <f>IF(Table1[[#This Row],[Ngày tính CN]]="","",S146+T146)</f>
        <v>45897</v>
      </c>
      <c r="V146" s="18">
        <f ca="1">IF(Table1[[#This Row],[Hạn thanh toán]]="","",IF((U146-NOW())&lt;0,0,(U146-NOW())))</f>
        <v>0</v>
      </c>
      <c r="W146" s="2"/>
      <c r="X146" s="18">
        <f t="shared" ca="1" si="17"/>
        <v>273.49032048611116</v>
      </c>
      <c r="Y146" s="2" t="str">
        <f t="shared" ca="1" si="18"/>
        <v>Nợ quá hạn hơn 120 ngày có khả năng mất thanh toán</v>
      </c>
      <c r="Z146" s="51">
        <f t="shared" si="19"/>
        <v>45897</v>
      </c>
      <c r="AA146" s="51" t="str">
        <f t="shared" si="20"/>
        <v/>
      </c>
      <c r="AB146" s="2"/>
      <c r="AD146" s="2" t="str">
        <f>VLOOKUP($A146,MA_KH!$A:$Q,MA_KH!O$1,0)</f>
        <v>CIRCLEK MIỀN NAM</v>
      </c>
      <c r="AE146" s="2" t="str">
        <f>VLOOKUP($A146,MA_KH!$A:$Q,MA_KH!P$1,0)</f>
        <v>CÔNG TY TNHH VÒNG TRÒN ĐỎ</v>
      </c>
    </row>
    <row r="147" spans="1:31" ht="25.5" hidden="1" customHeight="1" x14ac:dyDescent="0.2">
      <c r="A147" s="31" t="s">
        <v>20827</v>
      </c>
      <c r="B147" s="31" t="s">
        <v>63</v>
      </c>
      <c r="C147" s="32">
        <v>45897</v>
      </c>
      <c r="D147" s="31" t="s">
        <v>708</v>
      </c>
      <c r="E147" s="32">
        <v>45897</v>
      </c>
      <c r="F147" s="31" t="s">
        <v>709</v>
      </c>
      <c r="G147" s="31" t="s">
        <v>710</v>
      </c>
      <c r="H147" s="33">
        <v>184608</v>
      </c>
      <c r="I147" s="33">
        <v>0</v>
      </c>
      <c r="J147" s="33">
        <v>14769</v>
      </c>
      <c r="K147" s="33">
        <v>199377</v>
      </c>
      <c r="L147" s="7" t="s">
        <v>51</v>
      </c>
      <c r="O147" s="18">
        <f>IF(Table1[[#This Row],[Phân loại]]="Tồn đầu kỳ",Table1[[#This Row],[Tổng giá trị]],0)</f>
        <v>199377</v>
      </c>
      <c r="P147" s="7">
        <f>IF(Table1[[#This Row],[Số còn phải thu ĐK]]&lt;&gt;0,0,IF(Table1[[#This Row],[Phân loại]]="Bán hàng",Table1[[#This Row],[Tổng giá trị]],-Table1[[#This Row],[Tổng giá trị]]))</f>
        <v>0</v>
      </c>
      <c r="Q147" s="18">
        <f t="shared" si="16"/>
        <v>0</v>
      </c>
      <c r="R147" s="7">
        <f>Table1[[#This Row],[Số còn phải thu ĐK]]+Table1[[#This Row],[Giá Trị HD sau CK]]-Table1[[#This Row],[Số tiền đã thu]]</f>
        <v>199377</v>
      </c>
      <c r="S147" s="6">
        <f>IF(Table1[[#This Row],[Ngày hóa đơn]]&lt;&gt;"",Table1[[#This Row],[Ngày hóa đơn]],IF(Table1[[#This Row],[Ngày hạch toán]]&lt;&gt;"",Table1[[#This Row],[Ngày hạch toán]],""))</f>
        <v>45897</v>
      </c>
      <c r="T147" s="7"/>
      <c r="U147" s="6">
        <f>IF(Table1[[#This Row],[Ngày tính CN]]="","",S147+T147)</f>
        <v>45897</v>
      </c>
      <c r="V147" s="18">
        <f ca="1">IF(Table1[[#This Row],[Hạn thanh toán]]="","",IF((U147-NOW())&lt;0,0,(U147-NOW())))</f>
        <v>0</v>
      </c>
      <c r="W147" s="2"/>
      <c r="X147" s="18">
        <f t="shared" ca="1" si="17"/>
        <v>273.49032048611116</v>
      </c>
      <c r="Y147" s="2" t="str">
        <f t="shared" ca="1" si="18"/>
        <v>Nợ quá hạn hơn 120 ngày có khả năng mất thanh toán</v>
      </c>
      <c r="Z147" s="51">
        <f t="shared" si="19"/>
        <v>45897</v>
      </c>
      <c r="AA147" s="51" t="str">
        <f t="shared" si="20"/>
        <v/>
      </c>
      <c r="AB147" s="2"/>
      <c r="AD147" s="2" t="str">
        <f>VLOOKUP($A147,MA_KH!$A:$Q,MA_KH!O$1,0)</f>
        <v>CIRCLEK MIỀN NAM</v>
      </c>
      <c r="AE147" s="2" t="str">
        <f>VLOOKUP($A147,MA_KH!$A:$Q,MA_KH!P$1,0)</f>
        <v>CÔNG TY TNHH VÒNG TRÒN ĐỎ</v>
      </c>
    </row>
    <row r="148" spans="1:31" ht="25.5" hidden="1" customHeight="1" x14ac:dyDescent="0.2">
      <c r="A148" s="31" t="s">
        <v>20827</v>
      </c>
      <c r="B148" s="31" t="s">
        <v>63</v>
      </c>
      <c r="C148" s="32">
        <v>45897</v>
      </c>
      <c r="D148" s="31" t="s">
        <v>711</v>
      </c>
      <c r="E148" s="32">
        <v>45897</v>
      </c>
      <c r="F148" s="31" t="s">
        <v>712</v>
      </c>
      <c r="G148" s="31" t="s">
        <v>713</v>
      </c>
      <c r="H148" s="33">
        <v>184608</v>
      </c>
      <c r="I148" s="33">
        <v>0</v>
      </c>
      <c r="J148" s="33">
        <v>14769</v>
      </c>
      <c r="K148" s="33">
        <v>199377</v>
      </c>
      <c r="L148" s="7" t="s">
        <v>51</v>
      </c>
      <c r="O148" s="18">
        <f>IF(Table1[[#This Row],[Phân loại]]="Tồn đầu kỳ",Table1[[#This Row],[Tổng giá trị]],0)</f>
        <v>199377</v>
      </c>
      <c r="P148" s="7">
        <f>IF(Table1[[#This Row],[Số còn phải thu ĐK]]&lt;&gt;0,0,IF(Table1[[#This Row],[Phân loại]]="Bán hàng",Table1[[#This Row],[Tổng giá trị]],-Table1[[#This Row],[Tổng giá trị]]))</f>
        <v>0</v>
      </c>
      <c r="Q148" s="18">
        <f t="shared" si="16"/>
        <v>0</v>
      </c>
      <c r="R148" s="7">
        <f>Table1[[#This Row],[Số còn phải thu ĐK]]+Table1[[#This Row],[Giá Trị HD sau CK]]-Table1[[#This Row],[Số tiền đã thu]]</f>
        <v>199377</v>
      </c>
      <c r="S148" s="6">
        <f>IF(Table1[[#This Row],[Ngày hóa đơn]]&lt;&gt;"",Table1[[#This Row],[Ngày hóa đơn]],IF(Table1[[#This Row],[Ngày hạch toán]]&lt;&gt;"",Table1[[#This Row],[Ngày hạch toán]],""))</f>
        <v>45897</v>
      </c>
      <c r="T148" s="7"/>
      <c r="U148" s="6">
        <f>IF(Table1[[#This Row],[Ngày tính CN]]="","",S148+T148)</f>
        <v>45897</v>
      </c>
      <c r="V148" s="18">
        <f ca="1">IF(Table1[[#This Row],[Hạn thanh toán]]="","",IF((U148-NOW())&lt;0,0,(U148-NOW())))</f>
        <v>0</v>
      </c>
      <c r="W148" s="2"/>
      <c r="X148" s="18">
        <f t="shared" ca="1" si="17"/>
        <v>273.49032048611116</v>
      </c>
      <c r="Y148" s="2" t="str">
        <f t="shared" ca="1" si="18"/>
        <v>Nợ quá hạn hơn 120 ngày có khả năng mất thanh toán</v>
      </c>
      <c r="Z148" s="51">
        <f t="shared" si="19"/>
        <v>45897</v>
      </c>
      <c r="AA148" s="51" t="str">
        <f t="shared" si="20"/>
        <v/>
      </c>
      <c r="AB148" s="2"/>
      <c r="AD148" s="2" t="str">
        <f>VLOOKUP($A148,MA_KH!$A:$Q,MA_KH!O$1,0)</f>
        <v>CIRCLEK MIỀN NAM</v>
      </c>
      <c r="AE148" s="2" t="str">
        <f>VLOOKUP($A148,MA_KH!$A:$Q,MA_KH!P$1,0)</f>
        <v>CÔNG TY TNHH VÒNG TRÒN ĐỎ</v>
      </c>
    </row>
    <row r="149" spans="1:31" ht="25.5" hidden="1" customHeight="1" x14ac:dyDescent="0.2">
      <c r="A149" s="31" t="s">
        <v>20827</v>
      </c>
      <c r="B149" s="31" t="s">
        <v>63</v>
      </c>
      <c r="C149" s="32">
        <v>45898</v>
      </c>
      <c r="D149" s="31" t="s">
        <v>714</v>
      </c>
      <c r="E149" s="32">
        <v>45898</v>
      </c>
      <c r="F149" s="31" t="s">
        <v>715</v>
      </c>
      <c r="G149" s="31" t="s">
        <v>716</v>
      </c>
      <c r="H149" s="33">
        <v>184608</v>
      </c>
      <c r="I149" s="33">
        <v>0</v>
      </c>
      <c r="J149" s="33">
        <v>14769</v>
      </c>
      <c r="K149" s="33">
        <v>199377</v>
      </c>
      <c r="L149" s="7" t="s">
        <v>51</v>
      </c>
      <c r="O149" s="18">
        <f>IF(Table1[[#This Row],[Phân loại]]="Tồn đầu kỳ",Table1[[#This Row],[Tổng giá trị]],0)</f>
        <v>199377</v>
      </c>
      <c r="P149" s="7">
        <f>IF(Table1[[#This Row],[Số còn phải thu ĐK]]&lt;&gt;0,0,IF(Table1[[#This Row],[Phân loại]]="Bán hàng",Table1[[#This Row],[Tổng giá trị]],-Table1[[#This Row],[Tổng giá trị]]))</f>
        <v>0</v>
      </c>
      <c r="Q149" s="18">
        <f t="shared" si="16"/>
        <v>0</v>
      </c>
      <c r="R149" s="7">
        <f>Table1[[#This Row],[Số còn phải thu ĐK]]+Table1[[#This Row],[Giá Trị HD sau CK]]-Table1[[#This Row],[Số tiền đã thu]]</f>
        <v>199377</v>
      </c>
      <c r="S149" s="6">
        <f>IF(Table1[[#This Row],[Ngày hóa đơn]]&lt;&gt;"",Table1[[#This Row],[Ngày hóa đơn]],IF(Table1[[#This Row],[Ngày hạch toán]]&lt;&gt;"",Table1[[#This Row],[Ngày hạch toán]],""))</f>
        <v>45898</v>
      </c>
      <c r="T149" s="7"/>
      <c r="U149" s="6">
        <f>IF(Table1[[#This Row],[Ngày tính CN]]="","",S149+T149)</f>
        <v>45898</v>
      </c>
      <c r="V149" s="18">
        <f ca="1">IF(Table1[[#This Row],[Hạn thanh toán]]="","",IF((U149-NOW())&lt;0,0,(U149-NOW())))</f>
        <v>0</v>
      </c>
      <c r="W149" s="2"/>
      <c r="X149" s="18">
        <f t="shared" ca="1" si="17"/>
        <v>272.49032048611116</v>
      </c>
      <c r="Y149" s="2" t="str">
        <f t="shared" ca="1" si="18"/>
        <v>Nợ quá hạn hơn 120 ngày có khả năng mất thanh toán</v>
      </c>
      <c r="Z149" s="51">
        <f t="shared" si="19"/>
        <v>45898</v>
      </c>
      <c r="AA149" s="51" t="str">
        <f t="shared" si="20"/>
        <v/>
      </c>
      <c r="AB149" s="2"/>
      <c r="AD149" s="2" t="str">
        <f>VLOOKUP($A149,MA_KH!$A:$Q,MA_KH!O$1,0)</f>
        <v>CIRCLEK MIỀN NAM</v>
      </c>
      <c r="AE149" s="2" t="str">
        <f>VLOOKUP($A149,MA_KH!$A:$Q,MA_KH!P$1,0)</f>
        <v>CÔNG TY TNHH VÒNG TRÒN ĐỎ</v>
      </c>
    </row>
    <row r="150" spans="1:31" ht="25.5" hidden="1" customHeight="1" x14ac:dyDescent="0.2">
      <c r="A150" s="31" t="s">
        <v>20827</v>
      </c>
      <c r="B150" s="31" t="s">
        <v>63</v>
      </c>
      <c r="C150" s="32">
        <v>45898</v>
      </c>
      <c r="D150" s="31" t="s">
        <v>717</v>
      </c>
      <c r="E150" s="32">
        <v>45898</v>
      </c>
      <c r="F150" s="31" t="s">
        <v>718</v>
      </c>
      <c r="G150" s="31" t="s">
        <v>719</v>
      </c>
      <c r="H150" s="33">
        <v>230760</v>
      </c>
      <c r="I150" s="33">
        <v>0</v>
      </c>
      <c r="J150" s="33">
        <v>18461</v>
      </c>
      <c r="K150" s="33">
        <v>249221</v>
      </c>
      <c r="L150" s="7" t="s">
        <v>51</v>
      </c>
      <c r="O150" s="18">
        <f>IF(Table1[[#This Row],[Phân loại]]="Tồn đầu kỳ",Table1[[#This Row],[Tổng giá trị]],0)</f>
        <v>249221</v>
      </c>
      <c r="P150" s="7">
        <f>IF(Table1[[#This Row],[Số còn phải thu ĐK]]&lt;&gt;0,0,IF(Table1[[#This Row],[Phân loại]]="Bán hàng",Table1[[#This Row],[Tổng giá trị]],-Table1[[#This Row],[Tổng giá trị]]))</f>
        <v>0</v>
      </c>
      <c r="Q150" s="18">
        <f t="shared" si="16"/>
        <v>0</v>
      </c>
      <c r="R150" s="7">
        <f>Table1[[#This Row],[Số còn phải thu ĐK]]+Table1[[#This Row],[Giá Trị HD sau CK]]-Table1[[#This Row],[Số tiền đã thu]]</f>
        <v>249221</v>
      </c>
      <c r="S150" s="6">
        <f>IF(Table1[[#This Row],[Ngày hóa đơn]]&lt;&gt;"",Table1[[#This Row],[Ngày hóa đơn]],IF(Table1[[#This Row],[Ngày hạch toán]]&lt;&gt;"",Table1[[#This Row],[Ngày hạch toán]],""))</f>
        <v>45898</v>
      </c>
      <c r="T150" s="7"/>
      <c r="U150" s="6">
        <f>IF(Table1[[#This Row],[Ngày tính CN]]="","",S150+T150)</f>
        <v>45898</v>
      </c>
      <c r="V150" s="18">
        <f ca="1">IF(Table1[[#This Row],[Hạn thanh toán]]="","",IF((U150-NOW())&lt;0,0,(U150-NOW())))</f>
        <v>0</v>
      </c>
      <c r="W150" s="2"/>
      <c r="X150" s="18">
        <f t="shared" ca="1" si="17"/>
        <v>272.49032048611116</v>
      </c>
      <c r="Y150" s="2" t="str">
        <f t="shared" ca="1" si="18"/>
        <v>Nợ quá hạn hơn 120 ngày có khả năng mất thanh toán</v>
      </c>
      <c r="Z150" s="51">
        <f t="shared" si="19"/>
        <v>45898</v>
      </c>
      <c r="AA150" s="51" t="str">
        <f t="shared" si="20"/>
        <v/>
      </c>
      <c r="AB150" s="2"/>
      <c r="AD150" s="2" t="str">
        <f>VLOOKUP($A150,MA_KH!$A:$Q,MA_KH!O$1,0)</f>
        <v>CIRCLEK MIỀN NAM</v>
      </c>
      <c r="AE150" s="2" t="str">
        <f>VLOOKUP($A150,MA_KH!$A:$Q,MA_KH!P$1,0)</f>
        <v>CÔNG TY TNHH VÒNG TRÒN ĐỎ</v>
      </c>
    </row>
    <row r="151" spans="1:31" ht="25.5" hidden="1" customHeight="1" x14ac:dyDescent="0.2">
      <c r="A151" s="31" t="s">
        <v>20827</v>
      </c>
      <c r="B151" s="31" t="s">
        <v>63</v>
      </c>
      <c r="C151" s="32">
        <v>45898</v>
      </c>
      <c r="D151" s="31" t="s">
        <v>720</v>
      </c>
      <c r="E151" s="32">
        <v>45898</v>
      </c>
      <c r="F151" s="31" t="s">
        <v>721</v>
      </c>
      <c r="G151" s="31" t="s">
        <v>722</v>
      </c>
      <c r="H151" s="33">
        <v>184608</v>
      </c>
      <c r="I151" s="33">
        <v>0</v>
      </c>
      <c r="J151" s="33">
        <v>14769</v>
      </c>
      <c r="K151" s="33">
        <v>199377</v>
      </c>
      <c r="L151" s="7" t="s">
        <v>51</v>
      </c>
      <c r="O151" s="18">
        <f>IF(Table1[[#This Row],[Phân loại]]="Tồn đầu kỳ",Table1[[#This Row],[Tổng giá trị]],0)</f>
        <v>199377</v>
      </c>
      <c r="P151" s="7">
        <f>IF(Table1[[#This Row],[Số còn phải thu ĐK]]&lt;&gt;0,0,IF(Table1[[#This Row],[Phân loại]]="Bán hàng",Table1[[#This Row],[Tổng giá trị]],-Table1[[#This Row],[Tổng giá trị]]))</f>
        <v>0</v>
      </c>
      <c r="Q151" s="18">
        <f t="shared" si="16"/>
        <v>0</v>
      </c>
      <c r="R151" s="7">
        <f>Table1[[#This Row],[Số còn phải thu ĐK]]+Table1[[#This Row],[Giá Trị HD sau CK]]-Table1[[#This Row],[Số tiền đã thu]]</f>
        <v>199377</v>
      </c>
      <c r="S151" s="6">
        <f>IF(Table1[[#This Row],[Ngày hóa đơn]]&lt;&gt;"",Table1[[#This Row],[Ngày hóa đơn]],IF(Table1[[#This Row],[Ngày hạch toán]]&lt;&gt;"",Table1[[#This Row],[Ngày hạch toán]],""))</f>
        <v>45898</v>
      </c>
      <c r="T151" s="7"/>
      <c r="U151" s="6">
        <f>IF(Table1[[#This Row],[Ngày tính CN]]="","",S151+T151)</f>
        <v>45898</v>
      </c>
      <c r="V151" s="18">
        <f ca="1">IF(Table1[[#This Row],[Hạn thanh toán]]="","",IF((U151-NOW())&lt;0,0,(U151-NOW())))</f>
        <v>0</v>
      </c>
      <c r="W151" s="2"/>
      <c r="X151" s="18">
        <f t="shared" ca="1" si="17"/>
        <v>272.49032048611116</v>
      </c>
      <c r="Y151" s="2" t="str">
        <f t="shared" ca="1" si="18"/>
        <v>Nợ quá hạn hơn 120 ngày có khả năng mất thanh toán</v>
      </c>
      <c r="Z151" s="51">
        <f t="shared" si="19"/>
        <v>45898</v>
      </c>
      <c r="AA151" s="51" t="str">
        <f t="shared" si="20"/>
        <v/>
      </c>
      <c r="AB151" s="2"/>
      <c r="AD151" s="2" t="str">
        <f>VLOOKUP($A151,MA_KH!$A:$Q,MA_KH!O$1,0)</f>
        <v>CIRCLEK MIỀN NAM</v>
      </c>
      <c r="AE151" s="2" t="str">
        <f>VLOOKUP($A151,MA_KH!$A:$Q,MA_KH!P$1,0)</f>
        <v>CÔNG TY TNHH VÒNG TRÒN ĐỎ</v>
      </c>
    </row>
    <row r="152" spans="1:31" ht="25.5" hidden="1" customHeight="1" x14ac:dyDescent="0.2">
      <c r="A152" s="31" t="s">
        <v>20827</v>
      </c>
      <c r="B152" s="31" t="s">
        <v>63</v>
      </c>
      <c r="C152" s="32">
        <v>45898</v>
      </c>
      <c r="D152" s="31" t="s">
        <v>723</v>
      </c>
      <c r="E152" s="32">
        <v>45898</v>
      </c>
      <c r="F152" s="31" t="s">
        <v>724</v>
      </c>
      <c r="G152" s="31" t="s">
        <v>725</v>
      </c>
      <c r="H152" s="33">
        <v>230760</v>
      </c>
      <c r="I152" s="33">
        <v>0</v>
      </c>
      <c r="J152" s="33">
        <v>18461</v>
      </c>
      <c r="K152" s="33">
        <v>249221</v>
      </c>
      <c r="L152" s="7" t="s">
        <v>51</v>
      </c>
      <c r="O152" s="18">
        <f>IF(Table1[[#This Row],[Phân loại]]="Tồn đầu kỳ",Table1[[#This Row],[Tổng giá trị]],0)</f>
        <v>249221</v>
      </c>
      <c r="P152" s="7">
        <f>IF(Table1[[#This Row],[Số còn phải thu ĐK]]&lt;&gt;0,0,IF(Table1[[#This Row],[Phân loại]]="Bán hàng",Table1[[#This Row],[Tổng giá trị]],-Table1[[#This Row],[Tổng giá trị]]))</f>
        <v>0</v>
      </c>
      <c r="Q152" s="18">
        <f t="shared" si="16"/>
        <v>0</v>
      </c>
      <c r="R152" s="7">
        <f>Table1[[#This Row],[Số còn phải thu ĐK]]+Table1[[#This Row],[Giá Trị HD sau CK]]-Table1[[#This Row],[Số tiền đã thu]]</f>
        <v>249221</v>
      </c>
      <c r="S152" s="6">
        <f>IF(Table1[[#This Row],[Ngày hóa đơn]]&lt;&gt;"",Table1[[#This Row],[Ngày hóa đơn]],IF(Table1[[#This Row],[Ngày hạch toán]]&lt;&gt;"",Table1[[#This Row],[Ngày hạch toán]],""))</f>
        <v>45898</v>
      </c>
      <c r="T152" s="7"/>
      <c r="U152" s="6">
        <f>IF(Table1[[#This Row],[Ngày tính CN]]="","",S152+T152)</f>
        <v>45898</v>
      </c>
      <c r="V152" s="18">
        <f ca="1">IF(Table1[[#This Row],[Hạn thanh toán]]="","",IF((U152-NOW())&lt;0,0,(U152-NOW())))</f>
        <v>0</v>
      </c>
      <c r="W152" s="2"/>
      <c r="X152" s="18">
        <f t="shared" ca="1" si="17"/>
        <v>272.49032048611116</v>
      </c>
      <c r="Y152" s="2" t="str">
        <f t="shared" ca="1" si="18"/>
        <v>Nợ quá hạn hơn 120 ngày có khả năng mất thanh toán</v>
      </c>
      <c r="Z152" s="51">
        <f t="shared" si="19"/>
        <v>45898</v>
      </c>
      <c r="AA152" s="51" t="str">
        <f t="shared" si="20"/>
        <v/>
      </c>
      <c r="AB152" s="2"/>
      <c r="AD152" s="2" t="str">
        <f>VLOOKUP($A152,MA_KH!$A:$Q,MA_KH!O$1,0)</f>
        <v>CIRCLEK MIỀN NAM</v>
      </c>
      <c r="AE152" s="2" t="str">
        <f>VLOOKUP($A152,MA_KH!$A:$Q,MA_KH!P$1,0)</f>
        <v>CÔNG TY TNHH VÒNG TRÒN ĐỎ</v>
      </c>
    </row>
    <row r="153" spans="1:31" ht="25.5" hidden="1" customHeight="1" x14ac:dyDescent="0.2">
      <c r="A153" s="31" t="s">
        <v>20827</v>
      </c>
      <c r="B153" s="31" t="s">
        <v>63</v>
      </c>
      <c r="C153" s="32">
        <v>45899</v>
      </c>
      <c r="D153" s="31" t="s">
        <v>726</v>
      </c>
      <c r="E153" s="32">
        <v>45899</v>
      </c>
      <c r="F153" s="31" t="s">
        <v>727</v>
      </c>
      <c r="G153" s="31" t="s">
        <v>728</v>
      </c>
      <c r="H153" s="33">
        <v>184608</v>
      </c>
      <c r="I153" s="33">
        <v>0</v>
      </c>
      <c r="J153" s="33">
        <v>14769</v>
      </c>
      <c r="K153" s="33">
        <v>199377</v>
      </c>
      <c r="L153" s="7" t="s">
        <v>51</v>
      </c>
      <c r="O153" s="18">
        <f>IF(Table1[[#This Row],[Phân loại]]="Tồn đầu kỳ",Table1[[#This Row],[Tổng giá trị]],0)</f>
        <v>199377</v>
      </c>
      <c r="P153" s="7">
        <f>IF(Table1[[#This Row],[Số còn phải thu ĐK]]&lt;&gt;0,0,IF(Table1[[#This Row],[Phân loại]]="Bán hàng",Table1[[#This Row],[Tổng giá trị]],-Table1[[#This Row],[Tổng giá trị]]))</f>
        <v>0</v>
      </c>
      <c r="Q153" s="18">
        <f t="shared" si="16"/>
        <v>0</v>
      </c>
      <c r="R153" s="7">
        <f>Table1[[#This Row],[Số còn phải thu ĐK]]+Table1[[#This Row],[Giá Trị HD sau CK]]-Table1[[#This Row],[Số tiền đã thu]]</f>
        <v>199377</v>
      </c>
      <c r="S153" s="6">
        <f>IF(Table1[[#This Row],[Ngày hóa đơn]]&lt;&gt;"",Table1[[#This Row],[Ngày hóa đơn]],IF(Table1[[#This Row],[Ngày hạch toán]]&lt;&gt;"",Table1[[#This Row],[Ngày hạch toán]],""))</f>
        <v>45899</v>
      </c>
      <c r="T153" s="7"/>
      <c r="U153" s="6">
        <f>IF(Table1[[#This Row],[Ngày tính CN]]="","",S153+T153)</f>
        <v>45899</v>
      </c>
      <c r="V153" s="18">
        <f ca="1">IF(Table1[[#This Row],[Hạn thanh toán]]="","",IF((U153-NOW())&lt;0,0,(U153-NOW())))</f>
        <v>0</v>
      </c>
      <c r="W153" s="2"/>
      <c r="X153" s="18">
        <f t="shared" ca="1" si="17"/>
        <v>271.49032048611116</v>
      </c>
      <c r="Y153" s="2" t="str">
        <f t="shared" ca="1" si="18"/>
        <v>Nợ quá hạn hơn 120 ngày có khả năng mất thanh toán</v>
      </c>
      <c r="Z153" s="51">
        <f t="shared" si="19"/>
        <v>45899</v>
      </c>
      <c r="AA153" s="51" t="str">
        <f t="shared" si="20"/>
        <v/>
      </c>
      <c r="AB153" s="2"/>
      <c r="AD153" s="2" t="str">
        <f>VLOOKUP($A153,MA_KH!$A:$Q,MA_KH!O$1,0)</f>
        <v>CIRCLEK MIỀN NAM</v>
      </c>
      <c r="AE153" s="2" t="str">
        <f>VLOOKUP($A153,MA_KH!$A:$Q,MA_KH!P$1,0)</f>
        <v>CÔNG TY TNHH VÒNG TRÒN ĐỎ</v>
      </c>
    </row>
    <row r="154" spans="1:31" ht="25.5" hidden="1" customHeight="1" x14ac:dyDescent="0.2">
      <c r="A154" s="31" t="s">
        <v>20827</v>
      </c>
      <c r="B154" s="31" t="s">
        <v>63</v>
      </c>
      <c r="C154" s="32">
        <v>45899</v>
      </c>
      <c r="D154" s="31" t="s">
        <v>729</v>
      </c>
      <c r="E154" s="32">
        <v>45899</v>
      </c>
      <c r="F154" s="31" t="s">
        <v>730</v>
      </c>
      <c r="G154" s="31" t="s">
        <v>731</v>
      </c>
      <c r="H154" s="33">
        <v>184608</v>
      </c>
      <c r="I154" s="33">
        <v>0</v>
      </c>
      <c r="J154" s="33">
        <v>14769</v>
      </c>
      <c r="K154" s="33">
        <v>199377</v>
      </c>
      <c r="L154" s="7" t="s">
        <v>51</v>
      </c>
      <c r="O154" s="18">
        <f>IF(Table1[[#This Row],[Phân loại]]="Tồn đầu kỳ",Table1[[#This Row],[Tổng giá trị]],0)</f>
        <v>199377</v>
      </c>
      <c r="P154" s="7">
        <f>IF(Table1[[#This Row],[Số còn phải thu ĐK]]&lt;&gt;0,0,IF(Table1[[#This Row],[Phân loại]]="Bán hàng",Table1[[#This Row],[Tổng giá trị]],-Table1[[#This Row],[Tổng giá trị]]))</f>
        <v>0</v>
      </c>
      <c r="Q154" s="18">
        <f t="shared" si="16"/>
        <v>0</v>
      </c>
      <c r="R154" s="7">
        <f>Table1[[#This Row],[Số còn phải thu ĐK]]+Table1[[#This Row],[Giá Trị HD sau CK]]-Table1[[#This Row],[Số tiền đã thu]]</f>
        <v>199377</v>
      </c>
      <c r="S154" s="6">
        <f>IF(Table1[[#This Row],[Ngày hóa đơn]]&lt;&gt;"",Table1[[#This Row],[Ngày hóa đơn]],IF(Table1[[#This Row],[Ngày hạch toán]]&lt;&gt;"",Table1[[#This Row],[Ngày hạch toán]],""))</f>
        <v>45899</v>
      </c>
      <c r="T154" s="7"/>
      <c r="U154" s="6">
        <f>IF(Table1[[#This Row],[Ngày tính CN]]="","",S154+T154)</f>
        <v>45899</v>
      </c>
      <c r="V154" s="18">
        <f ca="1">IF(Table1[[#This Row],[Hạn thanh toán]]="","",IF((U154-NOW())&lt;0,0,(U154-NOW())))</f>
        <v>0</v>
      </c>
      <c r="W154" s="2"/>
      <c r="X154" s="18">
        <f t="shared" ca="1" si="17"/>
        <v>271.49032048611116</v>
      </c>
      <c r="Y154" s="2" t="str">
        <f t="shared" ca="1" si="18"/>
        <v>Nợ quá hạn hơn 120 ngày có khả năng mất thanh toán</v>
      </c>
      <c r="Z154" s="51">
        <f t="shared" si="19"/>
        <v>45899</v>
      </c>
      <c r="AA154" s="51" t="str">
        <f t="shared" si="20"/>
        <v/>
      </c>
      <c r="AB154" s="2"/>
      <c r="AD154" s="2" t="str">
        <f>VLOOKUP($A154,MA_KH!$A:$Q,MA_KH!O$1,0)</f>
        <v>CIRCLEK MIỀN NAM</v>
      </c>
      <c r="AE154" s="2" t="str">
        <f>VLOOKUP($A154,MA_KH!$A:$Q,MA_KH!P$1,0)</f>
        <v>CÔNG TY TNHH VÒNG TRÒN ĐỎ</v>
      </c>
    </row>
    <row r="155" spans="1:31" ht="25.5" hidden="1" customHeight="1" x14ac:dyDescent="0.2">
      <c r="A155" s="31" t="s">
        <v>20827</v>
      </c>
      <c r="B155" s="31" t="s">
        <v>63</v>
      </c>
      <c r="C155" s="32">
        <v>45899</v>
      </c>
      <c r="D155" s="31" t="s">
        <v>732</v>
      </c>
      <c r="E155" s="32">
        <v>45899</v>
      </c>
      <c r="F155" s="31" t="s">
        <v>733</v>
      </c>
      <c r="G155" s="31" t="s">
        <v>734</v>
      </c>
      <c r="H155" s="33">
        <v>184608</v>
      </c>
      <c r="I155" s="33">
        <v>0</v>
      </c>
      <c r="J155" s="33">
        <v>14769</v>
      </c>
      <c r="K155" s="33">
        <v>199377</v>
      </c>
      <c r="L155" s="7" t="s">
        <v>51</v>
      </c>
      <c r="O155" s="18">
        <f>IF(Table1[[#This Row],[Phân loại]]="Tồn đầu kỳ",Table1[[#This Row],[Tổng giá trị]],0)</f>
        <v>199377</v>
      </c>
      <c r="P155" s="7">
        <f>IF(Table1[[#This Row],[Số còn phải thu ĐK]]&lt;&gt;0,0,IF(Table1[[#This Row],[Phân loại]]="Bán hàng",Table1[[#This Row],[Tổng giá trị]],-Table1[[#This Row],[Tổng giá trị]]))</f>
        <v>0</v>
      </c>
      <c r="Q155" s="18">
        <f t="shared" si="16"/>
        <v>0</v>
      </c>
      <c r="R155" s="7">
        <f>Table1[[#This Row],[Số còn phải thu ĐK]]+Table1[[#This Row],[Giá Trị HD sau CK]]-Table1[[#This Row],[Số tiền đã thu]]</f>
        <v>199377</v>
      </c>
      <c r="S155" s="6">
        <f>IF(Table1[[#This Row],[Ngày hóa đơn]]&lt;&gt;"",Table1[[#This Row],[Ngày hóa đơn]],IF(Table1[[#This Row],[Ngày hạch toán]]&lt;&gt;"",Table1[[#This Row],[Ngày hạch toán]],""))</f>
        <v>45899</v>
      </c>
      <c r="T155" s="7"/>
      <c r="U155" s="6">
        <f>IF(Table1[[#This Row],[Ngày tính CN]]="","",S155+T155)</f>
        <v>45899</v>
      </c>
      <c r="V155" s="18">
        <f ca="1">IF(Table1[[#This Row],[Hạn thanh toán]]="","",IF((U155-NOW())&lt;0,0,(U155-NOW())))</f>
        <v>0</v>
      </c>
      <c r="W155" s="2"/>
      <c r="X155" s="18">
        <f t="shared" ca="1" si="17"/>
        <v>271.49032048611116</v>
      </c>
      <c r="Y155" s="2" t="str">
        <f t="shared" ca="1" si="18"/>
        <v>Nợ quá hạn hơn 120 ngày có khả năng mất thanh toán</v>
      </c>
      <c r="Z155" s="51">
        <f t="shared" si="19"/>
        <v>45899</v>
      </c>
      <c r="AA155" s="51" t="str">
        <f t="shared" si="20"/>
        <v/>
      </c>
      <c r="AB155" s="2"/>
      <c r="AD155" s="2" t="str">
        <f>VLOOKUP($A155,MA_KH!$A:$Q,MA_KH!O$1,0)</f>
        <v>CIRCLEK MIỀN NAM</v>
      </c>
      <c r="AE155" s="2" t="str">
        <f>VLOOKUP($A155,MA_KH!$A:$Q,MA_KH!P$1,0)</f>
        <v>CÔNG TY TNHH VÒNG TRÒN ĐỎ</v>
      </c>
    </row>
    <row r="156" spans="1:31" ht="25.5" hidden="1" customHeight="1" x14ac:dyDescent="0.2">
      <c r="A156" s="31" t="s">
        <v>20827</v>
      </c>
      <c r="B156" s="31" t="s">
        <v>63</v>
      </c>
      <c r="C156" s="32">
        <v>45899</v>
      </c>
      <c r="D156" s="31" t="s">
        <v>735</v>
      </c>
      <c r="E156" s="32">
        <v>45899</v>
      </c>
      <c r="F156" s="31" t="s">
        <v>736</v>
      </c>
      <c r="G156" s="31" t="s">
        <v>737</v>
      </c>
      <c r="H156" s="33">
        <v>230760</v>
      </c>
      <c r="I156" s="33">
        <v>0</v>
      </c>
      <c r="J156" s="33">
        <v>18461</v>
      </c>
      <c r="K156" s="33">
        <v>249221</v>
      </c>
      <c r="L156" s="7" t="s">
        <v>51</v>
      </c>
      <c r="O156" s="18">
        <f>IF(Table1[[#This Row],[Phân loại]]="Tồn đầu kỳ",Table1[[#This Row],[Tổng giá trị]],0)</f>
        <v>249221</v>
      </c>
      <c r="P156" s="7">
        <f>IF(Table1[[#This Row],[Số còn phải thu ĐK]]&lt;&gt;0,0,IF(Table1[[#This Row],[Phân loại]]="Bán hàng",Table1[[#This Row],[Tổng giá trị]],-Table1[[#This Row],[Tổng giá trị]]))</f>
        <v>0</v>
      </c>
      <c r="Q156" s="18">
        <f t="shared" si="16"/>
        <v>0</v>
      </c>
      <c r="R156" s="7">
        <f>Table1[[#This Row],[Số còn phải thu ĐK]]+Table1[[#This Row],[Giá Trị HD sau CK]]-Table1[[#This Row],[Số tiền đã thu]]</f>
        <v>249221</v>
      </c>
      <c r="S156" s="6">
        <f>IF(Table1[[#This Row],[Ngày hóa đơn]]&lt;&gt;"",Table1[[#This Row],[Ngày hóa đơn]],IF(Table1[[#This Row],[Ngày hạch toán]]&lt;&gt;"",Table1[[#This Row],[Ngày hạch toán]],""))</f>
        <v>45899</v>
      </c>
      <c r="T156" s="7"/>
      <c r="U156" s="6">
        <f>IF(Table1[[#This Row],[Ngày tính CN]]="","",S156+T156)</f>
        <v>45899</v>
      </c>
      <c r="V156" s="18">
        <f ca="1">IF(Table1[[#This Row],[Hạn thanh toán]]="","",IF((U156-NOW())&lt;0,0,(U156-NOW())))</f>
        <v>0</v>
      </c>
      <c r="W156" s="2"/>
      <c r="X156" s="18">
        <f t="shared" ca="1" si="17"/>
        <v>271.49032048611116</v>
      </c>
      <c r="Y156" s="2" t="str">
        <f t="shared" ca="1" si="18"/>
        <v>Nợ quá hạn hơn 120 ngày có khả năng mất thanh toán</v>
      </c>
      <c r="Z156" s="51">
        <f t="shared" si="19"/>
        <v>45899</v>
      </c>
      <c r="AA156" s="51" t="str">
        <f t="shared" si="20"/>
        <v/>
      </c>
      <c r="AB156" s="2"/>
      <c r="AD156" s="2" t="str">
        <f>VLOOKUP($A156,MA_KH!$A:$Q,MA_KH!O$1,0)</f>
        <v>CIRCLEK MIỀN NAM</v>
      </c>
      <c r="AE156" s="2" t="str">
        <f>VLOOKUP($A156,MA_KH!$A:$Q,MA_KH!P$1,0)</f>
        <v>CÔNG TY TNHH VÒNG TRÒN ĐỎ</v>
      </c>
    </row>
    <row r="157" spans="1:31" ht="25.5" hidden="1" customHeight="1" x14ac:dyDescent="0.2">
      <c r="A157" s="31" t="s">
        <v>20827</v>
      </c>
      <c r="B157" s="31" t="s">
        <v>63</v>
      </c>
      <c r="C157" s="32">
        <v>45899</v>
      </c>
      <c r="D157" s="31" t="s">
        <v>738</v>
      </c>
      <c r="E157" s="32">
        <v>45899</v>
      </c>
      <c r="F157" s="31" t="s">
        <v>739</v>
      </c>
      <c r="G157" s="31" t="s">
        <v>740</v>
      </c>
      <c r="H157" s="33">
        <v>230760</v>
      </c>
      <c r="I157" s="33">
        <v>0</v>
      </c>
      <c r="J157" s="33">
        <v>18461</v>
      </c>
      <c r="K157" s="33">
        <v>249221</v>
      </c>
      <c r="L157" s="7" t="s">
        <v>51</v>
      </c>
      <c r="O157" s="18">
        <f>IF(Table1[[#This Row],[Phân loại]]="Tồn đầu kỳ",Table1[[#This Row],[Tổng giá trị]],0)</f>
        <v>249221</v>
      </c>
      <c r="P157" s="7">
        <f>IF(Table1[[#This Row],[Số còn phải thu ĐK]]&lt;&gt;0,0,IF(Table1[[#This Row],[Phân loại]]="Bán hàng",Table1[[#This Row],[Tổng giá trị]],-Table1[[#This Row],[Tổng giá trị]]))</f>
        <v>0</v>
      </c>
      <c r="Q157" s="18">
        <f t="shared" si="16"/>
        <v>0</v>
      </c>
      <c r="R157" s="7">
        <f>Table1[[#This Row],[Số còn phải thu ĐK]]+Table1[[#This Row],[Giá Trị HD sau CK]]-Table1[[#This Row],[Số tiền đã thu]]</f>
        <v>249221</v>
      </c>
      <c r="S157" s="6">
        <f>IF(Table1[[#This Row],[Ngày hóa đơn]]&lt;&gt;"",Table1[[#This Row],[Ngày hóa đơn]],IF(Table1[[#This Row],[Ngày hạch toán]]&lt;&gt;"",Table1[[#This Row],[Ngày hạch toán]],""))</f>
        <v>45899</v>
      </c>
      <c r="T157" s="7"/>
      <c r="U157" s="6">
        <f>IF(Table1[[#This Row],[Ngày tính CN]]="","",S157+T157)</f>
        <v>45899</v>
      </c>
      <c r="V157" s="18">
        <f ca="1">IF(Table1[[#This Row],[Hạn thanh toán]]="","",IF((U157-NOW())&lt;0,0,(U157-NOW())))</f>
        <v>0</v>
      </c>
      <c r="W157" s="2"/>
      <c r="X157" s="18">
        <f t="shared" ca="1" si="17"/>
        <v>271.49032048611116</v>
      </c>
      <c r="Y157" s="2" t="str">
        <f t="shared" ca="1" si="18"/>
        <v>Nợ quá hạn hơn 120 ngày có khả năng mất thanh toán</v>
      </c>
      <c r="Z157" s="51">
        <f t="shared" si="19"/>
        <v>45899</v>
      </c>
      <c r="AA157" s="51" t="str">
        <f t="shared" si="20"/>
        <v/>
      </c>
      <c r="AB157" s="2"/>
      <c r="AD157" s="2" t="str">
        <f>VLOOKUP($A157,MA_KH!$A:$Q,MA_KH!O$1,0)</f>
        <v>CIRCLEK MIỀN NAM</v>
      </c>
      <c r="AE157" s="2" t="str">
        <f>VLOOKUP($A157,MA_KH!$A:$Q,MA_KH!P$1,0)</f>
        <v>CÔNG TY TNHH VÒNG TRÒN ĐỎ</v>
      </c>
    </row>
    <row r="158" spans="1:31" ht="25.5" hidden="1" customHeight="1" x14ac:dyDescent="0.2">
      <c r="A158" s="31" t="s">
        <v>20827</v>
      </c>
      <c r="B158" s="31" t="s">
        <v>63</v>
      </c>
      <c r="C158" s="32">
        <v>45904</v>
      </c>
      <c r="D158" s="31" t="s">
        <v>741</v>
      </c>
      <c r="E158" s="32">
        <v>45904</v>
      </c>
      <c r="F158" s="31" t="s">
        <v>742</v>
      </c>
      <c r="G158" s="31" t="s">
        <v>743</v>
      </c>
      <c r="H158" s="33">
        <v>184608</v>
      </c>
      <c r="I158" s="33">
        <v>0</v>
      </c>
      <c r="J158" s="33">
        <v>14769</v>
      </c>
      <c r="K158" s="33">
        <v>199377</v>
      </c>
      <c r="L158" s="7" t="s">
        <v>51</v>
      </c>
      <c r="O158" s="18">
        <f>IF(Table1[[#This Row],[Phân loại]]="Tồn đầu kỳ",Table1[[#This Row],[Tổng giá trị]],0)</f>
        <v>199377</v>
      </c>
      <c r="P158" s="7">
        <f>IF(Table1[[#This Row],[Số còn phải thu ĐK]]&lt;&gt;0,0,IF(Table1[[#This Row],[Phân loại]]="Bán hàng",Table1[[#This Row],[Tổng giá trị]],-Table1[[#This Row],[Tổng giá trị]]))</f>
        <v>0</v>
      </c>
      <c r="Q158" s="18">
        <f t="shared" ref="Q158:Q221" si="21">IF(M158&lt;&gt;"",IF(O158&lt;&gt;0,O158,P158),0)</f>
        <v>0</v>
      </c>
      <c r="R158" s="7">
        <f>Table1[[#This Row],[Số còn phải thu ĐK]]+Table1[[#This Row],[Giá Trị HD sau CK]]-Table1[[#This Row],[Số tiền đã thu]]</f>
        <v>199377</v>
      </c>
      <c r="S158" s="6">
        <f>IF(Table1[[#This Row],[Ngày hóa đơn]]&lt;&gt;"",Table1[[#This Row],[Ngày hóa đơn]],IF(Table1[[#This Row],[Ngày hạch toán]]&lt;&gt;"",Table1[[#This Row],[Ngày hạch toán]],""))</f>
        <v>45904</v>
      </c>
      <c r="T158" s="7"/>
      <c r="U158" s="6">
        <f>IF(Table1[[#This Row],[Ngày tính CN]]="","",S158+T158)</f>
        <v>45904</v>
      </c>
      <c r="V158" s="18">
        <f ca="1">IF(Table1[[#This Row],[Hạn thanh toán]]="","",IF((U158-NOW())&lt;0,0,(U158-NOW())))</f>
        <v>0</v>
      </c>
      <c r="W158" s="2"/>
      <c r="X158" s="18">
        <f t="shared" ref="X158:X221" ca="1" si="22">IF(OR(U158="",R158=0),"",IF((U158-NOW())&lt;0,-(U158-NOW()),0))</f>
        <v>266.49032048611116</v>
      </c>
      <c r="Y158" s="2" t="str">
        <f t="shared" ref="Y158:Y221" ca="1" si="23">IF(R158=0,"Đã thanh toán",IF(X158="","",IF(X158&lt;=0,"Chưa đến hạn thanh toán",IF(X158&lt;=30,"Nợ quá hạn 30 ngày",IF(X158&lt;=60,"Nợ quá hạn từ 30 ngày đến 60 ngày",IF(X158&lt;=90,"Nợ quá hạn từ 60 ngày đến 90 ngày",IF(X158&lt;=120,"Nợ quá hạn từ 90 ngày đến 120 ngày","Nợ quá hạn hơn 120 ngày có khả năng mất thanh toán")))))))</f>
        <v>Nợ quá hạn hơn 120 ngày có khả năng mất thanh toán</v>
      </c>
      <c r="Z158" s="51">
        <f t="shared" si="19"/>
        <v>45904</v>
      </c>
      <c r="AA158" s="51" t="str">
        <f t="shared" si="20"/>
        <v/>
      </c>
      <c r="AB158" s="2"/>
      <c r="AD158" s="2" t="str">
        <f>VLOOKUP($A158,MA_KH!$A:$Q,MA_KH!O$1,0)</f>
        <v>CIRCLEK MIỀN NAM</v>
      </c>
      <c r="AE158" s="2" t="str">
        <f>VLOOKUP($A158,MA_KH!$A:$Q,MA_KH!P$1,0)</f>
        <v>CÔNG TY TNHH VÒNG TRÒN ĐỎ</v>
      </c>
    </row>
    <row r="159" spans="1:31" ht="25.5" hidden="1" customHeight="1" x14ac:dyDescent="0.2">
      <c r="A159" s="31" t="s">
        <v>20827</v>
      </c>
      <c r="B159" s="31" t="s">
        <v>63</v>
      </c>
      <c r="C159" s="32">
        <v>45904</v>
      </c>
      <c r="D159" s="31" t="s">
        <v>744</v>
      </c>
      <c r="E159" s="32">
        <v>45904</v>
      </c>
      <c r="F159" s="31" t="s">
        <v>745</v>
      </c>
      <c r="G159" s="31" t="s">
        <v>746</v>
      </c>
      <c r="H159" s="33">
        <v>184608</v>
      </c>
      <c r="I159" s="33">
        <v>0</v>
      </c>
      <c r="J159" s="33">
        <v>14769</v>
      </c>
      <c r="K159" s="33">
        <v>199377</v>
      </c>
      <c r="L159" s="7" t="s">
        <v>51</v>
      </c>
      <c r="O159" s="18">
        <f>IF(Table1[[#This Row],[Phân loại]]="Tồn đầu kỳ",Table1[[#This Row],[Tổng giá trị]],0)</f>
        <v>199377</v>
      </c>
      <c r="P159" s="7">
        <f>IF(Table1[[#This Row],[Số còn phải thu ĐK]]&lt;&gt;0,0,IF(Table1[[#This Row],[Phân loại]]="Bán hàng",Table1[[#This Row],[Tổng giá trị]],-Table1[[#This Row],[Tổng giá trị]]))</f>
        <v>0</v>
      </c>
      <c r="Q159" s="18">
        <f t="shared" si="21"/>
        <v>0</v>
      </c>
      <c r="R159" s="7">
        <f>Table1[[#This Row],[Số còn phải thu ĐK]]+Table1[[#This Row],[Giá Trị HD sau CK]]-Table1[[#This Row],[Số tiền đã thu]]</f>
        <v>199377</v>
      </c>
      <c r="S159" s="6">
        <f>IF(Table1[[#This Row],[Ngày hóa đơn]]&lt;&gt;"",Table1[[#This Row],[Ngày hóa đơn]],IF(Table1[[#This Row],[Ngày hạch toán]]&lt;&gt;"",Table1[[#This Row],[Ngày hạch toán]],""))</f>
        <v>45904</v>
      </c>
      <c r="T159" s="7"/>
      <c r="U159" s="6">
        <f>IF(Table1[[#This Row],[Ngày tính CN]]="","",S159+T159)</f>
        <v>45904</v>
      </c>
      <c r="V159" s="18">
        <f ca="1">IF(Table1[[#This Row],[Hạn thanh toán]]="","",IF((U159-NOW())&lt;0,0,(U159-NOW())))</f>
        <v>0</v>
      </c>
      <c r="W159" s="2"/>
      <c r="X159" s="18">
        <f t="shared" ca="1" si="22"/>
        <v>266.49032048611116</v>
      </c>
      <c r="Y159" s="2" t="str">
        <f t="shared" ca="1" si="23"/>
        <v>Nợ quá hạn hơn 120 ngày có khả năng mất thanh toán</v>
      </c>
      <c r="Z159" s="51">
        <f t="shared" si="19"/>
        <v>45904</v>
      </c>
      <c r="AA159" s="51" t="str">
        <f t="shared" si="20"/>
        <v/>
      </c>
      <c r="AB159" s="2"/>
      <c r="AD159" s="2" t="str">
        <f>VLOOKUP($A159,MA_KH!$A:$Q,MA_KH!O$1,0)</f>
        <v>CIRCLEK MIỀN NAM</v>
      </c>
      <c r="AE159" s="2" t="str">
        <f>VLOOKUP($A159,MA_KH!$A:$Q,MA_KH!P$1,0)</f>
        <v>CÔNG TY TNHH VÒNG TRÒN ĐỎ</v>
      </c>
    </row>
    <row r="160" spans="1:31" ht="25.5" hidden="1" customHeight="1" x14ac:dyDescent="0.2">
      <c r="A160" s="31" t="s">
        <v>20827</v>
      </c>
      <c r="B160" s="31" t="s">
        <v>63</v>
      </c>
      <c r="C160" s="32">
        <v>45904</v>
      </c>
      <c r="D160" s="31" t="s">
        <v>747</v>
      </c>
      <c r="E160" s="32">
        <v>45904</v>
      </c>
      <c r="F160" s="31" t="s">
        <v>748</v>
      </c>
      <c r="G160" s="31" t="s">
        <v>749</v>
      </c>
      <c r="H160" s="33">
        <v>184608</v>
      </c>
      <c r="I160" s="33">
        <v>0</v>
      </c>
      <c r="J160" s="33">
        <v>14769</v>
      </c>
      <c r="K160" s="33">
        <v>199377</v>
      </c>
      <c r="L160" s="7" t="s">
        <v>51</v>
      </c>
      <c r="O160" s="18">
        <f>IF(Table1[[#This Row],[Phân loại]]="Tồn đầu kỳ",Table1[[#This Row],[Tổng giá trị]],0)</f>
        <v>199377</v>
      </c>
      <c r="P160" s="7">
        <f>IF(Table1[[#This Row],[Số còn phải thu ĐK]]&lt;&gt;0,0,IF(Table1[[#This Row],[Phân loại]]="Bán hàng",Table1[[#This Row],[Tổng giá trị]],-Table1[[#This Row],[Tổng giá trị]]))</f>
        <v>0</v>
      </c>
      <c r="Q160" s="18">
        <f t="shared" si="21"/>
        <v>0</v>
      </c>
      <c r="R160" s="7">
        <f>Table1[[#This Row],[Số còn phải thu ĐK]]+Table1[[#This Row],[Giá Trị HD sau CK]]-Table1[[#This Row],[Số tiền đã thu]]</f>
        <v>199377</v>
      </c>
      <c r="S160" s="6">
        <f>IF(Table1[[#This Row],[Ngày hóa đơn]]&lt;&gt;"",Table1[[#This Row],[Ngày hóa đơn]],IF(Table1[[#This Row],[Ngày hạch toán]]&lt;&gt;"",Table1[[#This Row],[Ngày hạch toán]],""))</f>
        <v>45904</v>
      </c>
      <c r="T160" s="7"/>
      <c r="U160" s="6">
        <f>IF(Table1[[#This Row],[Ngày tính CN]]="","",S160+T160)</f>
        <v>45904</v>
      </c>
      <c r="V160" s="18">
        <f ca="1">IF(Table1[[#This Row],[Hạn thanh toán]]="","",IF((U160-NOW())&lt;0,0,(U160-NOW())))</f>
        <v>0</v>
      </c>
      <c r="W160" s="2"/>
      <c r="X160" s="18">
        <f t="shared" ca="1" si="22"/>
        <v>266.49032048611116</v>
      </c>
      <c r="Y160" s="2" t="str">
        <f t="shared" ca="1" si="23"/>
        <v>Nợ quá hạn hơn 120 ngày có khả năng mất thanh toán</v>
      </c>
      <c r="Z160" s="51">
        <f t="shared" si="19"/>
        <v>45904</v>
      </c>
      <c r="AA160" s="51" t="str">
        <f t="shared" si="20"/>
        <v/>
      </c>
      <c r="AB160" s="2"/>
      <c r="AD160" s="2" t="str">
        <f>VLOOKUP($A160,MA_KH!$A:$Q,MA_KH!O$1,0)</f>
        <v>CIRCLEK MIỀN NAM</v>
      </c>
      <c r="AE160" s="2" t="str">
        <f>VLOOKUP($A160,MA_KH!$A:$Q,MA_KH!P$1,0)</f>
        <v>CÔNG TY TNHH VÒNG TRÒN ĐỎ</v>
      </c>
    </row>
    <row r="161" spans="1:31" ht="25.5" hidden="1" customHeight="1" x14ac:dyDescent="0.2">
      <c r="A161" s="31" t="s">
        <v>20827</v>
      </c>
      <c r="B161" s="31" t="s">
        <v>63</v>
      </c>
      <c r="C161" s="32">
        <v>45904</v>
      </c>
      <c r="D161" s="31" t="s">
        <v>750</v>
      </c>
      <c r="E161" s="32">
        <v>45904</v>
      </c>
      <c r="F161" s="31" t="s">
        <v>751</v>
      </c>
      <c r="G161" s="31" t="s">
        <v>752</v>
      </c>
      <c r="H161" s="33">
        <v>184608</v>
      </c>
      <c r="I161" s="33">
        <v>0</v>
      </c>
      <c r="J161" s="33">
        <v>14769</v>
      </c>
      <c r="K161" s="33">
        <v>199377</v>
      </c>
      <c r="L161" s="7" t="s">
        <v>51</v>
      </c>
      <c r="O161" s="18">
        <f>IF(Table1[[#This Row],[Phân loại]]="Tồn đầu kỳ",Table1[[#This Row],[Tổng giá trị]],0)</f>
        <v>199377</v>
      </c>
      <c r="P161" s="7">
        <f>IF(Table1[[#This Row],[Số còn phải thu ĐK]]&lt;&gt;0,0,IF(Table1[[#This Row],[Phân loại]]="Bán hàng",Table1[[#This Row],[Tổng giá trị]],-Table1[[#This Row],[Tổng giá trị]]))</f>
        <v>0</v>
      </c>
      <c r="Q161" s="18">
        <f t="shared" si="21"/>
        <v>0</v>
      </c>
      <c r="R161" s="7">
        <f>Table1[[#This Row],[Số còn phải thu ĐK]]+Table1[[#This Row],[Giá Trị HD sau CK]]-Table1[[#This Row],[Số tiền đã thu]]</f>
        <v>199377</v>
      </c>
      <c r="S161" s="6">
        <f>IF(Table1[[#This Row],[Ngày hóa đơn]]&lt;&gt;"",Table1[[#This Row],[Ngày hóa đơn]],IF(Table1[[#This Row],[Ngày hạch toán]]&lt;&gt;"",Table1[[#This Row],[Ngày hạch toán]],""))</f>
        <v>45904</v>
      </c>
      <c r="T161" s="7"/>
      <c r="U161" s="6">
        <f>IF(Table1[[#This Row],[Ngày tính CN]]="","",S161+T161)</f>
        <v>45904</v>
      </c>
      <c r="V161" s="18">
        <f ca="1">IF(Table1[[#This Row],[Hạn thanh toán]]="","",IF((U161-NOW())&lt;0,0,(U161-NOW())))</f>
        <v>0</v>
      </c>
      <c r="W161" s="2"/>
      <c r="X161" s="18">
        <f t="shared" ca="1" si="22"/>
        <v>266.49032048611116</v>
      </c>
      <c r="Y161" s="2" t="str">
        <f t="shared" ca="1" si="23"/>
        <v>Nợ quá hạn hơn 120 ngày có khả năng mất thanh toán</v>
      </c>
      <c r="Z161" s="51">
        <f t="shared" si="19"/>
        <v>45904</v>
      </c>
      <c r="AA161" s="51" t="str">
        <f t="shared" si="20"/>
        <v/>
      </c>
      <c r="AB161" s="2"/>
      <c r="AD161" s="2" t="str">
        <f>VLOOKUP($A161,MA_KH!$A:$Q,MA_KH!O$1,0)</f>
        <v>CIRCLEK MIỀN NAM</v>
      </c>
      <c r="AE161" s="2" t="str">
        <f>VLOOKUP($A161,MA_KH!$A:$Q,MA_KH!P$1,0)</f>
        <v>CÔNG TY TNHH VÒNG TRÒN ĐỎ</v>
      </c>
    </row>
    <row r="162" spans="1:31" ht="25.5" hidden="1" customHeight="1" x14ac:dyDescent="0.2">
      <c r="A162" s="31" t="s">
        <v>20827</v>
      </c>
      <c r="B162" s="31" t="s">
        <v>63</v>
      </c>
      <c r="C162" s="32">
        <v>45904</v>
      </c>
      <c r="D162" s="31" t="s">
        <v>753</v>
      </c>
      <c r="E162" s="32">
        <v>45904</v>
      </c>
      <c r="F162" s="31" t="s">
        <v>754</v>
      </c>
      <c r="G162" s="31" t="s">
        <v>755</v>
      </c>
      <c r="H162" s="33">
        <v>184608</v>
      </c>
      <c r="I162" s="33">
        <v>0</v>
      </c>
      <c r="J162" s="33">
        <v>14769</v>
      </c>
      <c r="K162" s="33">
        <v>199377</v>
      </c>
      <c r="L162" s="7" t="s">
        <v>51</v>
      </c>
      <c r="O162" s="18">
        <f>IF(Table1[[#This Row],[Phân loại]]="Tồn đầu kỳ",Table1[[#This Row],[Tổng giá trị]],0)</f>
        <v>199377</v>
      </c>
      <c r="P162" s="7">
        <f>IF(Table1[[#This Row],[Số còn phải thu ĐK]]&lt;&gt;0,0,IF(Table1[[#This Row],[Phân loại]]="Bán hàng",Table1[[#This Row],[Tổng giá trị]],-Table1[[#This Row],[Tổng giá trị]]))</f>
        <v>0</v>
      </c>
      <c r="Q162" s="18">
        <f t="shared" si="21"/>
        <v>0</v>
      </c>
      <c r="R162" s="7">
        <f>Table1[[#This Row],[Số còn phải thu ĐK]]+Table1[[#This Row],[Giá Trị HD sau CK]]-Table1[[#This Row],[Số tiền đã thu]]</f>
        <v>199377</v>
      </c>
      <c r="S162" s="6">
        <f>IF(Table1[[#This Row],[Ngày hóa đơn]]&lt;&gt;"",Table1[[#This Row],[Ngày hóa đơn]],IF(Table1[[#This Row],[Ngày hạch toán]]&lt;&gt;"",Table1[[#This Row],[Ngày hạch toán]],""))</f>
        <v>45904</v>
      </c>
      <c r="T162" s="7"/>
      <c r="U162" s="6">
        <f>IF(Table1[[#This Row],[Ngày tính CN]]="","",S162+T162)</f>
        <v>45904</v>
      </c>
      <c r="V162" s="18">
        <f ca="1">IF(Table1[[#This Row],[Hạn thanh toán]]="","",IF((U162-NOW())&lt;0,0,(U162-NOW())))</f>
        <v>0</v>
      </c>
      <c r="W162" s="2"/>
      <c r="X162" s="18">
        <f t="shared" ca="1" si="22"/>
        <v>266.49032048611116</v>
      </c>
      <c r="Y162" s="2" t="str">
        <f t="shared" ca="1" si="23"/>
        <v>Nợ quá hạn hơn 120 ngày có khả năng mất thanh toán</v>
      </c>
      <c r="Z162" s="51">
        <f t="shared" si="19"/>
        <v>45904</v>
      </c>
      <c r="AA162" s="51" t="str">
        <f t="shared" si="20"/>
        <v/>
      </c>
      <c r="AB162" s="2"/>
      <c r="AD162" s="2" t="str">
        <f>VLOOKUP($A162,MA_KH!$A:$Q,MA_KH!O$1,0)</f>
        <v>CIRCLEK MIỀN NAM</v>
      </c>
      <c r="AE162" s="2" t="str">
        <f>VLOOKUP($A162,MA_KH!$A:$Q,MA_KH!P$1,0)</f>
        <v>CÔNG TY TNHH VÒNG TRÒN ĐỎ</v>
      </c>
    </row>
    <row r="163" spans="1:31" ht="25.5" hidden="1" customHeight="1" x14ac:dyDescent="0.2">
      <c r="A163" s="31" t="s">
        <v>20827</v>
      </c>
      <c r="B163" s="31" t="s">
        <v>63</v>
      </c>
      <c r="C163" s="32">
        <v>45904</v>
      </c>
      <c r="D163" s="31" t="s">
        <v>756</v>
      </c>
      <c r="E163" s="32">
        <v>45904</v>
      </c>
      <c r="F163" s="31" t="s">
        <v>757</v>
      </c>
      <c r="G163" s="31" t="s">
        <v>758</v>
      </c>
      <c r="H163" s="33">
        <v>184608</v>
      </c>
      <c r="I163" s="33">
        <v>0</v>
      </c>
      <c r="J163" s="33">
        <v>14769</v>
      </c>
      <c r="K163" s="33">
        <v>199377</v>
      </c>
      <c r="L163" s="7" t="s">
        <v>51</v>
      </c>
      <c r="O163" s="18">
        <f>IF(Table1[[#This Row],[Phân loại]]="Tồn đầu kỳ",Table1[[#This Row],[Tổng giá trị]],0)</f>
        <v>199377</v>
      </c>
      <c r="P163" s="7">
        <f>IF(Table1[[#This Row],[Số còn phải thu ĐK]]&lt;&gt;0,0,IF(Table1[[#This Row],[Phân loại]]="Bán hàng",Table1[[#This Row],[Tổng giá trị]],-Table1[[#This Row],[Tổng giá trị]]))</f>
        <v>0</v>
      </c>
      <c r="Q163" s="18">
        <f t="shared" si="21"/>
        <v>0</v>
      </c>
      <c r="R163" s="7">
        <f>Table1[[#This Row],[Số còn phải thu ĐK]]+Table1[[#This Row],[Giá Trị HD sau CK]]-Table1[[#This Row],[Số tiền đã thu]]</f>
        <v>199377</v>
      </c>
      <c r="S163" s="6">
        <f>IF(Table1[[#This Row],[Ngày hóa đơn]]&lt;&gt;"",Table1[[#This Row],[Ngày hóa đơn]],IF(Table1[[#This Row],[Ngày hạch toán]]&lt;&gt;"",Table1[[#This Row],[Ngày hạch toán]],""))</f>
        <v>45904</v>
      </c>
      <c r="T163" s="7"/>
      <c r="U163" s="6">
        <f>IF(Table1[[#This Row],[Ngày tính CN]]="","",S163+T163)</f>
        <v>45904</v>
      </c>
      <c r="V163" s="18">
        <f ca="1">IF(Table1[[#This Row],[Hạn thanh toán]]="","",IF((U163-NOW())&lt;0,0,(U163-NOW())))</f>
        <v>0</v>
      </c>
      <c r="W163" s="2"/>
      <c r="X163" s="18">
        <f t="shared" ca="1" si="22"/>
        <v>266.49032048611116</v>
      </c>
      <c r="Y163" s="2" t="str">
        <f t="shared" ca="1" si="23"/>
        <v>Nợ quá hạn hơn 120 ngày có khả năng mất thanh toán</v>
      </c>
      <c r="Z163" s="51">
        <f t="shared" si="19"/>
        <v>45904</v>
      </c>
      <c r="AA163" s="51" t="str">
        <f t="shared" si="20"/>
        <v/>
      </c>
      <c r="AB163" s="2"/>
      <c r="AD163" s="2" t="str">
        <f>VLOOKUP($A163,MA_KH!$A:$Q,MA_KH!O$1,0)</f>
        <v>CIRCLEK MIỀN NAM</v>
      </c>
      <c r="AE163" s="2" t="str">
        <f>VLOOKUP($A163,MA_KH!$A:$Q,MA_KH!P$1,0)</f>
        <v>CÔNG TY TNHH VÒNG TRÒN ĐỎ</v>
      </c>
    </row>
    <row r="164" spans="1:31" ht="25.5" hidden="1" customHeight="1" x14ac:dyDescent="0.2">
      <c r="A164" s="31" t="s">
        <v>20827</v>
      </c>
      <c r="B164" s="31" t="s">
        <v>63</v>
      </c>
      <c r="C164" s="32">
        <v>45904</v>
      </c>
      <c r="D164" s="31" t="s">
        <v>759</v>
      </c>
      <c r="E164" s="32">
        <v>45904</v>
      </c>
      <c r="F164" s="31" t="s">
        <v>760</v>
      </c>
      <c r="G164" s="31" t="s">
        <v>761</v>
      </c>
      <c r="H164" s="33">
        <v>230760</v>
      </c>
      <c r="I164" s="33">
        <v>0</v>
      </c>
      <c r="J164" s="33">
        <v>18461</v>
      </c>
      <c r="K164" s="33">
        <v>249221</v>
      </c>
      <c r="L164" s="7" t="s">
        <v>51</v>
      </c>
      <c r="O164" s="18">
        <f>IF(Table1[[#This Row],[Phân loại]]="Tồn đầu kỳ",Table1[[#This Row],[Tổng giá trị]],0)</f>
        <v>249221</v>
      </c>
      <c r="P164" s="7">
        <f>IF(Table1[[#This Row],[Số còn phải thu ĐK]]&lt;&gt;0,0,IF(Table1[[#This Row],[Phân loại]]="Bán hàng",Table1[[#This Row],[Tổng giá trị]],-Table1[[#This Row],[Tổng giá trị]]))</f>
        <v>0</v>
      </c>
      <c r="Q164" s="18">
        <f t="shared" si="21"/>
        <v>0</v>
      </c>
      <c r="R164" s="7">
        <f>Table1[[#This Row],[Số còn phải thu ĐK]]+Table1[[#This Row],[Giá Trị HD sau CK]]-Table1[[#This Row],[Số tiền đã thu]]</f>
        <v>249221</v>
      </c>
      <c r="S164" s="6">
        <f>IF(Table1[[#This Row],[Ngày hóa đơn]]&lt;&gt;"",Table1[[#This Row],[Ngày hóa đơn]],IF(Table1[[#This Row],[Ngày hạch toán]]&lt;&gt;"",Table1[[#This Row],[Ngày hạch toán]],""))</f>
        <v>45904</v>
      </c>
      <c r="T164" s="7"/>
      <c r="U164" s="6">
        <f>IF(Table1[[#This Row],[Ngày tính CN]]="","",S164+T164)</f>
        <v>45904</v>
      </c>
      <c r="V164" s="18">
        <f ca="1">IF(Table1[[#This Row],[Hạn thanh toán]]="","",IF((U164-NOW())&lt;0,0,(U164-NOW())))</f>
        <v>0</v>
      </c>
      <c r="W164" s="2"/>
      <c r="X164" s="18">
        <f t="shared" ca="1" si="22"/>
        <v>266.49032048611116</v>
      </c>
      <c r="Y164" s="2" t="str">
        <f t="shared" ca="1" si="23"/>
        <v>Nợ quá hạn hơn 120 ngày có khả năng mất thanh toán</v>
      </c>
      <c r="Z164" s="51">
        <f t="shared" si="19"/>
        <v>45904</v>
      </c>
      <c r="AA164" s="51" t="str">
        <f t="shared" si="20"/>
        <v/>
      </c>
      <c r="AB164" s="2"/>
      <c r="AD164" s="2" t="str">
        <f>VLOOKUP($A164,MA_KH!$A:$Q,MA_KH!O$1,0)</f>
        <v>CIRCLEK MIỀN NAM</v>
      </c>
      <c r="AE164" s="2" t="str">
        <f>VLOOKUP($A164,MA_KH!$A:$Q,MA_KH!P$1,0)</f>
        <v>CÔNG TY TNHH VÒNG TRÒN ĐỎ</v>
      </c>
    </row>
    <row r="165" spans="1:31" ht="25.5" hidden="1" customHeight="1" x14ac:dyDescent="0.2">
      <c r="A165" s="31" t="s">
        <v>20827</v>
      </c>
      <c r="B165" s="31" t="s">
        <v>63</v>
      </c>
      <c r="C165" s="32">
        <v>45905</v>
      </c>
      <c r="D165" s="31" t="s">
        <v>762</v>
      </c>
      <c r="E165" s="32">
        <v>45905</v>
      </c>
      <c r="F165" s="31" t="s">
        <v>763</v>
      </c>
      <c r="G165" s="31" t="s">
        <v>764</v>
      </c>
      <c r="H165" s="33">
        <v>230760</v>
      </c>
      <c r="I165" s="33">
        <v>0</v>
      </c>
      <c r="J165" s="33">
        <v>18461</v>
      </c>
      <c r="K165" s="33">
        <v>249221</v>
      </c>
      <c r="L165" s="7" t="s">
        <v>51</v>
      </c>
      <c r="O165" s="18">
        <f>IF(Table1[[#This Row],[Phân loại]]="Tồn đầu kỳ",Table1[[#This Row],[Tổng giá trị]],0)</f>
        <v>249221</v>
      </c>
      <c r="P165" s="7">
        <f>IF(Table1[[#This Row],[Số còn phải thu ĐK]]&lt;&gt;0,0,IF(Table1[[#This Row],[Phân loại]]="Bán hàng",Table1[[#This Row],[Tổng giá trị]],-Table1[[#This Row],[Tổng giá trị]]))</f>
        <v>0</v>
      </c>
      <c r="Q165" s="18">
        <f t="shared" si="21"/>
        <v>0</v>
      </c>
      <c r="R165" s="7">
        <f>Table1[[#This Row],[Số còn phải thu ĐK]]+Table1[[#This Row],[Giá Trị HD sau CK]]-Table1[[#This Row],[Số tiền đã thu]]</f>
        <v>249221</v>
      </c>
      <c r="S165" s="6">
        <f>IF(Table1[[#This Row],[Ngày hóa đơn]]&lt;&gt;"",Table1[[#This Row],[Ngày hóa đơn]],IF(Table1[[#This Row],[Ngày hạch toán]]&lt;&gt;"",Table1[[#This Row],[Ngày hạch toán]],""))</f>
        <v>45905</v>
      </c>
      <c r="T165" s="7"/>
      <c r="U165" s="6">
        <f>IF(Table1[[#This Row],[Ngày tính CN]]="","",S165+T165)</f>
        <v>45905</v>
      </c>
      <c r="V165" s="18">
        <f ca="1">IF(Table1[[#This Row],[Hạn thanh toán]]="","",IF((U165-NOW())&lt;0,0,(U165-NOW())))</f>
        <v>0</v>
      </c>
      <c r="W165" s="2"/>
      <c r="X165" s="18">
        <f t="shared" ca="1" si="22"/>
        <v>265.49032048611116</v>
      </c>
      <c r="Y165" s="2" t="str">
        <f t="shared" ca="1" si="23"/>
        <v>Nợ quá hạn hơn 120 ngày có khả năng mất thanh toán</v>
      </c>
      <c r="Z165" s="51">
        <f t="shared" si="19"/>
        <v>45905</v>
      </c>
      <c r="AA165" s="51" t="str">
        <f t="shared" si="20"/>
        <v/>
      </c>
      <c r="AB165" s="2"/>
      <c r="AD165" s="2" t="str">
        <f>VLOOKUP($A165,MA_KH!$A:$Q,MA_KH!O$1,0)</f>
        <v>CIRCLEK MIỀN NAM</v>
      </c>
      <c r="AE165" s="2" t="str">
        <f>VLOOKUP($A165,MA_KH!$A:$Q,MA_KH!P$1,0)</f>
        <v>CÔNG TY TNHH VÒNG TRÒN ĐỎ</v>
      </c>
    </row>
    <row r="166" spans="1:31" ht="25.5" hidden="1" customHeight="1" x14ac:dyDescent="0.2">
      <c r="A166" s="31" t="s">
        <v>20827</v>
      </c>
      <c r="B166" s="31" t="s">
        <v>63</v>
      </c>
      <c r="C166" s="32">
        <v>45905</v>
      </c>
      <c r="D166" s="31" t="s">
        <v>765</v>
      </c>
      <c r="E166" s="32">
        <v>45905</v>
      </c>
      <c r="F166" s="31" t="s">
        <v>766</v>
      </c>
      <c r="G166" s="31" t="s">
        <v>767</v>
      </c>
      <c r="H166" s="33">
        <v>230760</v>
      </c>
      <c r="I166" s="33">
        <v>0</v>
      </c>
      <c r="J166" s="33">
        <v>18461</v>
      </c>
      <c r="K166" s="33">
        <v>249221</v>
      </c>
      <c r="L166" s="7" t="s">
        <v>51</v>
      </c>
      <c r="O166" s="18">
        <f>IF(Table1[[#This Row],[Phân loại]]="Tồn đầu kỳ",Table1[[#This Row],[Tổng giá trị]],0)</f>
        <v>249221</v>
      </c>
      <c r="P166" s="7">
        <f>IF(Table1[[#This Row],[Số còn phải thu ĐK]]&lt;&gt;0,0,IF(Table1[[#This Row],[Phân loại]]="Bán hàng",Table1[[#This Row],[Tổng giá trị]],-Table1[[#This Row],[Tổng giá trị]]))</f>
        <v>0</v>
      </c>
      <c r="Q166" s="18">
        <f t="shared" si="21"/>
        <v>0</v>
      </c>
      <c r="R166" s="7">
        <f>Table1[[#This Row],[Số còn phải thu ĐK]]+Table1[[#This Row],[Giá Trị HD sau CK]]-Table1[[#This Row],[Số tiền đã thu]]</f>
        <v>249221</v>
      </c>
      <c r="S166" s="6">
        <f>IF(Table1[[#This Row],[Ngày hóa đơn]]&lt;&gt;"",Table1[[#This Row],[Ngày hóa đơn]],IF(Table1[[#This Row],[Ngày hạch toán]]&lt;&gt;"",Table1[[#This Row],[Ngày hạch toán]],""))</f>
        <v>45905</v>
      </c>
      <c r="T166" s="7"/>
      <c r="U166" s="6">
        <f>IF(Table1[[#This Row],[Ngày tính CN]]="","",S166+T166)</f>
        <v>45905</v>
      </c>
      <c r="V166" s="18">
        <f ca="1">IF(Table1[[#This Row],[Hạn thanh toán]]="","",IF((U166-NOW())&lt;0,0,(U166-NOW())))</f>
        <v>0</v>
      </c>
      <c r="W166" s="2"/>
      <c r="X166" s="18">
        <f t="shared" ca="1" si="22"/>
        <v>265.49032048611116</v>
      </c>
      <c r="Y166" s="2" t="str">
        <f t="shared" ca="1" si="23"/>
        <v>Nợ quá hạn hơn 120 ngày có khả năng mất thanh toán</v>
      </c>
      <c r="Z166" s="51">
        <f t="shared" si="19"/>
        <v>45905</v>
      </c>
      <c r="AA166" s="51" t="str">
        <f t="shared" si="20"/>
        <v/>
      </c>
      <c r="AB166" s="2"/>
      <c r="AD166" s="2" t="str">
        <f>VLOOKUP($A166,MA_KH!$A:$Q,MA_KH!O$1,0)</f>
        <v>CIRCLEK MIỀN NAM</v>
      </c>
      <c r="AE166" s="2" t="str">
        <f>VLOOKUP($A166,MA_KH!$A:$Q,MA_KH!P$1,0)</f>
        <v>CÔNG TY TNHH VÒNG TRÒN ĐỎ</v>
      </c>
    </row>
    <row r="167" spans="1:31" ht="25.5" hidden="1" customHeight="1" x14ac:dyDescent="0.2">
      <c r="A167" s="31" t="s">
        <v>20827</v>
      </c>
      <c r="B167" s="31" t="s">
        <v>63</v>
      </c>
      <c r="C167" s="32">
        <v>45905</v>
      </c>
      <c r="D167" s="31" t="s">
        <v>768</v>
      </c>
      <c r="E167" s="32">
        <v>45905</v>
      </c>
      <c r="F167" s="31" t="s">
        <v>769</v>
      </c>
      <c r="G167" s="31" t="s">
        <v>770</v>
      </c>
      <c r="H167" s="33">
        <v>184608</v>
      </c>
      <c r="I167" s="33">
        <v>0</v>
      </c>
      <c r="J167" s="33">
        <v>14769</v>
      </c>
      <c r="K167" s="33">
        <v>199377</v>
      </c>
      <c r="L167" s="7" t="s">
        <v>51</v>
      </c>
      <c r="O167" s="18">
        <f>IF(Table1[[#This Row],[Phân loại]]="Tồn đầu kỳ",Table1[[#This Row],[Tổng giá trị]],0)</f>
        <v>199377</v>
      </c>
      <c r="P167" s="7">
        <f>IF(Table1[[#This Row],[Số còn phải thu ĐK]]&lt;&gt;0,0,IF(Table1[[#This Row],[Phân loại]]="Bán hàng",Table1[[#This Row],[Tổng giá trị]],-Table1[[#This Row],[Tổng giá trị]]))</f>
        <v>0</v>
      </c>
      <c r="Q167" s="18">
        <f t="shared" si="21"/>
        <v>0</v>
      </c>
      <c r="R167" s="7">
        <f>Table1[[#This Row],[Số còn phải thu ĐK]]+Table1[[#This Row],[Giá Trị HD sau CK]]-Table1[[#This Row],[Số tiền đã thu]]</f>
        <v>199377</v>
      </c>
      <c r="S167" s="6">
        <f>IF(Table1[[#This Row],[Ngày hóa đơn]]&lt;&gt;"",Table1[[#This Row],[Ngày hóa đơn]],IF(Table1[[#This Row],[Ngày hạch toán]]&lt;&gt;"",Table1[[#This Row],[Ngày hạch toán]],""))</f>
        <v>45905</v>
      </c>
      <c r="T167" s="7"/>
      <c r="U167" s="6">
        <f>IF(Table1[[#This Row],[Ngày tính CN]]="","",S167+T167)</f>
        <v>45905</v>
      </c>
      <c r="V167" s="18">
        <f ca="1">IF(Table1[[#This Row],[Hạn thanh toán]]="","",IF((U167-NOW())&lt;0,0,(U167-NOW())))</f>
        <v>0</v>
      </c>
      <c r="W167" s="2"/>
      <c r="X167" s="18">
        <f t="shared" ca="1" si="22"/>
        <v>265.49032048611116</v>
      </c>
      <c r="Y167" s="2" t="str">
        <f t="shared" ca="1" si="23"/>
        <v>Nợ quá hạn hơn 120 ngày có khả năng mất thanh toán</v>
      </c>
      <c r="Z167" s="51">
        <f t="shared" si="19"/>
        <v>45905</v>
      </c>
      <c r="AA167" s="51" t="str">
        <f t="shared" si="20"/>
        <v/>
      </c>
      <c r="AB167" s="2"/>
      <c r="AD167" s="2" t="str">
        <f>VLOOKUP($A167,MA_KH!$A:$Q,MA_KH!O$1,0)</f>
        <v>CIRCLEK MIỀN NAM</v>
      </c>
      <c r="AE167" s="2" t="str">
        <f>VLOOKUP($A167,MA_KH!$A:$Q,MA_KH!P$1,0)</f>
        <v>CÔNG TY TNHH VÒNG TRÒN ĐỎ</v>
      </c>
    </row>
    <row r="168" spans="1:31" ht="25.5" hidden="1" customHeight="1" x14ac:dyDescent="0.2">
      <c r="A168" s="31" t="s">
        <v>20827</v>
      </c>
      <c r="B168" s="31" t="s">
        <v>63</v>
      </c>
      <c r="C168" s="32">
        <v>45905</v>
      </c>
      <c r="D168" s="31" t="s">
        <v>771</v>
      </c>
      <c r="E168" s="32">
        <v>45905</v>
      </c>
      <c r="F168" s="31" t="s">
        <v>772</v>
      </c>
      <c r="G168" s="31" t="s">
        <v>773</v>
      </c>
      <c r="H168" s="33">
        <v>184608</v>
      </c>
      <c r="I168" s="33">
        <v>0</v>
      </c>
      <c r="J168" s="33">
        <v>14769</v>
      </c>
      <c r="K168" s="33">
        <v>199377</v>
      </c>
      <c r="L168" s="7" t="s">
        <v>51</v>
      </c>
      <c r="O168" s="18">
        <f>IF(Table1[[#This Row],[Phân loại]]="Tồn đầu kỳ",Table1[[#This Row],[Tổng giá trị]],0)</f>
        <v>199377</v>
      </c>
      <c r="P168" s="7">
        <f>IF(Table1[[#This Row],[Số còn phải thu ĐK]]&lt;&gt;0,0,IF(Table1[[#This Row],[Phân loại]]="Bán hàng",Table1[[#This Row],[Tổng giá trị]],-Table1[[#This Row],[Tổng giá trị]]))</f>
        <v>0</v>
      </c>
      <c r="Q168" s="18">
        <f t="shared" si="21"/>
        <v>0</v>
      </c>
      <c r="R168" s="7">
        <f>Table1[[#This Row],[Số còn phải thu ĐK]]+Table1[[#This Row],[Giá Trị HD sau CK]]-Table1[[#This Row],[Số tiền đã thu]]</f>
        <v>199377</v>
      </c>
      <c r="S168" s="6">
        <f>IF(Table1[[#This Row],[Ngày hóa đơn]]&lt;&gt;"",Table1[[#This Row],[Ngày hóa đơn]],IF(Table1[[#This Row],[Ngày hạch toán]]&lt;&gt;"",Table1[[#This Row],[Ngày hạch toán]],""))</f>
        <v>45905</v>
      </c>
      <c r="T168" s="7"/>
      <c r="U168" s="6">
        <f>IF(Table1[[#This Row],[Ngày tính CN]]="","",S168+T168)</f>
        <v>45905</v>
      </c>
      <c r="V168" s="18">
        <f ca="1">IF(Table1[[#This Row],[Hạn thanh toán]]="","",IF((U168-NOW())&lt;0,0,(U168-NOW())))</f>
        <v>0</v>
      </c>
      <c r="W168" s="2"/>
      <c r="X168" s="18">
        <f t="shared" ca="1" si="22"/>
        <v>265.49032048611116</v>
      </c>
      <c r="Y168" s="2" t="str">
        <f t="shared" ca="1" si="23"/>
        <v>Nợ quá hạn hơn 120 ngày có khả năng mất thanh toán</v>
      </c>
      <c r="Z168" s="51">
        <f t="shared" si="19"/>
        <v>45905</v>
      </c>
      <c r="AA168" s="51" t="str">
        <f t="shared" si="20"/>
        <v/>
      </c>
      <c r="AB168" s="2"/>
      <c r="AD168" s="2" t="str">
        <f>VLOOKUP($A168,MA_KH!$A:$Q,MA_KH!O$1,0)</f>
        <v>CIRCLEK MIỀN NAM</v>
      </c>
      <c r="AE168" s="2" t="str">
        <f>VLOOKUP($A168,MA_KH!$A:$Q,MA_KH!P$1,0)</f>
        <v>CÔNG TY TNHH VÒNG TRÒN ĐỎ</v>
      </c>
    </row>
    <row r="169" spans="1:31" ht="25.5" hidden="1" customHeight="1" x14ac:dyDescent="0.2">
      <c r="A169" s="31" t="s">
        <v>20827</v>
      </c>
      <c r="B169" s="31" t="s">
        <v>63</v>
      </c>
      <c r="C169" s="32">
        <v>45905</v>
      </c>
      <c r="D169" s="31" t="s">
        <v>774</v>
      </c>
      <c r="E169" s="32">
        <v>45905</v>
      </c>
      <c r="F169" s="31" t="s">
        <v>775</v>
      </c>
      <c r="G169" s="31" t="s">
        <v>776</v>
      </c>
      <c r="H169" s="33">
        <v>184608</v>
      </c>
      <c r="I169" s="33">
        <v>0</v>
      </c>
      <c r="J169" s="33">
        <v>14769</v>
      </c>
      <c r="K169" s="33">
        <v>199377</v>
      </c>
      <c r="L169" s="7" t="s">
        <v>51</v>
      </c>
      <c r="O169" s="18">
        <f>IF(Table1[[#This Row],[Phân loại]]="Tồn đầu kỳ",Table1[[#This Row],[Tổng giá trị]],0)</f>
        <v>199377</v>
      </c>
      <c r="P169" s="7">
        <f>IF(Table1[[#This Row],[Số còn phải thu ĐK]]&lt;&gt;0,0,IF(Table1[[#This Row],[Phân loại]]="Bán hàng",Table1[[#This Row],[Tổng giá trị]],-Table1[[#This Row],[Tổng giá trị]]))</f>
        <v>0</v>
      </c>
      <c r="Q169" s="18">
        <f t="shared" si="21"/>
        <v>0</v>
      </c>
      <c r="R169" s="7">
        <f>Table1[[#This Row],[Số còn phải thu ĐK]]+Table1[[#This Row],[Giá Trị HD sau CK]]-Table1[[#This Row],[Số tiền đã thu]]</f>
        <v>199377</v>
      </c>
      <c r="S169" s="6">
        <f>IF(Table1[[#This Row],[Ngày hóa đơn]]&lt;&gt;"",Table1[[#This Row],[Ngày hóa đơn]],IF(Table1[[#This Row],[Ngày hạch toán]]&lt;&gt;"",Table1[[#This Row],[Ngày hạch toán]],""))</f>
        <v>45905</v>
      </c>
      <c r="T169" s="7"/>
      <c r="U169" s="6">
        <f>IF(Table1[[#This Row],[Ngày tính CN]]="","",S169+T169)</f>
        <v>45905</v>
      </c>
      <c r="V169" s="18">
        <f ca="1">IF(Table1[[#This Row],[Hạn thanh toán]]="","",IF((U169-NOW())&lt;0,0,(U169-NOW())))</f>
        <v>0</v>
      </c>
      <c r="W169" s="2"/>
      <c r="X169" s="18">
        <f t="shared" ca="1" si="22"/>
        <v>265.49032048611116</v>
      </c>
      <c r="Y169" s="2" t="str">
        <f t="shared" ca="1" si="23"/>
        <v>Nợ quá hạn hơn 120 ngày có khả năng mất thanh toán</v>
      </c>
      <c r="Z169" s="51">
        <f t="shared" si="19"/>
        <v>45905</v>
      </c>
      <c r="AA169" s="51" t="str">
        <f t="shared" si="20"/>
        <v/>
      </c>
      <c r="AB169" s="2"/>
      <c r="AD169" s="2" t="str">
        <f>VLOOKUP($A169,MA_KH!$A:$Q,MA_KH!O$1,0)</f>
        <v>CIRCLEK MIỀN NAM</v>
      </c>
      <c r="AE169" s="2" t="str">
        <f>VLOOKUP($A169,MA_KH!$A:$Q,MA_KH!P$1,0)</f>
        <v>CÔNG TY TNHH VÒNG TRÒN ĐỎ</v>
      </c>
    </row>
    <row r="170" spans="1:31" ht="25.5" hidden="1" customHeight="1" x14ac:dyDescent="0.2">
      <c r="A170" s="31" t="s">
        <v>20827</v>
      </c>
      <c r="B170" s="31" t="s">
        <v>63</v>
      </c>
      <c r="C170" s="32">
        <v>45905</v>
      </c>
      <c r="D170" s="31" t="s">
        <v>777</v>
      </c>
      <c r="E170" s="32">
        <v>45905</v>
      </c>
      <c r="F170" s="31" t="s">
        <v>778</v>
      </c>
      <c r="G170" s="31" t="s">
        <v>779</v>
      </c>
      <c r="H170" s="33">
        <v>184608</v>
      </c>
      <c r="I170" s="33">
        <v>0</v>
      </c>
      <c r="J170" s="33">
        <v>14769</v>
      </c>
      <c r="K170" s="33">
        <v>199377</v>
      </c>
      <c r="L170" s="7" t="s">
        <v>51</v>
      </c>
      <c r="O170" s="18">
        <f>IF(Table1[[#This Row],[Phân loại]]="Tồn đầu kỳ",Table1[[#This Row],[Tổng giá trị]],0)</f>
        <v>199377</v>
      </c>
      <c r="P170" s="7">
        <f>IF(Table1[[#This Row],[Số còn phải thu ĐK]]&lt;&gt;0,0,IF(Table1[[#This Row],[Phân loại]]="Bán hàng",Table1[[#This Row],[Tổng giá trị]],-Table1[[#This Row],[Tổng giá trị]]))</f>
        <v>0</v>
      </c>
      <c r="Q170" s="18">
        <f t="shared" si="21"/>
        <v>0</v>
      </c>
      <c r="R170" s="7">
        <f>Table1[[#This Row],[Số còn phải thu ĐK]]+Table1[[#This Row],[Giá Trị HD sau CK]]-Table1[[#This Row],[Số tiền đã thu]]</f>
        <v>199377</v>
      </c>
      <c r="S170" s="6">
        <f>IF(Table1[[#This Row],[Ngày hóa đơn]]&lt;&gt;"",Table1[[#This Row],[Ngày hóa đơn]],IF(Table1[[#This Row],[Ngày hạch toán]]&lt;&gt;"",Table1[[#This Row],[Ngày hạch toán]],""))</f>
        <v>45905</v>
      </c>
      <c r="T170" s="7"/>
      <c r="U170" s="6">
        <f>IF(Table1[[#This Row],[Ngày tính CN]]="","",S170+T170)</f>
        <v>45905</v>
      </c>
      <c r="V170" s="18">
        <f ca="1">IF(Table1[[#This Row],[Hạn thanh toán]]="","",IF((U170-NOW())&lt;0,0,(U170-NOW())))</f>
        <v>0</v>
      </c>
      <c r="W170" s="2"/>
      <c r="X170" s="18">
        <f t="shared" ca="1" si="22"/>
        <v>265.49032048611116</v>
      </c>
      <c r="Y170" s="2" t="str">
        <f t="shared" ca="1" si="23"/>
        <v>Nợ quá hạn hơn 120 ngày có khả năng mất thanh toán</v>
      </c>
      <c r="Z170" s="51">
        <f t="shared" si="19"/>
        <v>45905</v>
      </c>
      <c r="AA170" s="51" t="str">
        <f t="shared" si="20"/>
        <v/>
      </c>
      <c r="AB170" s="2"/>
      <c r="AD170" s="2" t="str">
        <f>VLOOKUP($A170,MA_KH!$A:$Q,MA_KH!O$1,0)</f>
        <v>CIRCLEK MIỀN NAM</v>
      </c>
      <c r="AE170" s="2" t="str">
        <f>VLOOKUP($A170,MA_KH!$A:$Q,MA_KH!P$1,0)</f>
        <v>CÔNG TY TNHH VÒNG TRÒN ĐỎ</v>
      </c>
    </row>
    <row r="171" spans="1:31" ht="25.5" hidden="1" customHeight="1" x14ac:dyDescent="0.2">
      <c r="A171" s="31" t="s">
        <v>20827</v>
      </c>
      <c r="B171" s="31" t="s">
        <v>63</v>
      </c>
      <c r="C171" s="32">
        <v>45905</v>
      </c>
      <c r="D171" s="31" t="s">
        <v>780</v>
      </c>
      <c r="E171" s="32">
        <v>45905</v>
      </c>
      <c r="F171" s="31" t="s">
        <v>781</v>
      </c>
      <c r="G171" s="31" t="s">
        <v>782</v>
      </c>
      <c r="H171" s="33">
        <v>184608</v>
      </c>
      <c r="I171" s="33">
        <v>0</v>
      </c>
      <c r="J171" s="33">
        <v>14769</v>
      </c>
      <c r="K171" s="33">
        <v>199377</v>
      </c>
      <c r="L171" s="7" t="s">
        <v>51</v>
      </c>
      <c r="O171" s="18">
        <f>IF(Table1[[#This Row],[Phân loại]]="Tồn đầu kỳ",Table1[[#This Row],[Tổng giá trị]],0)</f>
        <v>199377</v>
      </c>
      <c r="P171" s="7">
        <f>IF(Table1[[#This Row],[Số còn phải thu ĐK]]&lt;&gt;0,0,IF(Table1[[#This Row],[Phân loại]]="Bán hàng",Table1[[#This Row],[Tổng giá trị]],-Table1[[#This Row],[Tổng giá trị]]))</f>
        <v>0</v>
      </c>
      <c r="Q171" s="18">
        <f t="shared" si="21"/>
        <v>0</v>
      </c>
      <c r="R171" s="7">
        <f>Table1[[#This Row],[Số còn phải thu ĐK]]+Table1[[#This Row],[Giá Trị HD sau CK]]-Table1[[#This Row],[Số tiền đã thu]]</f>
        <v>199377</v>
      </c>
      <c r="S171" s="6">
        <f>IF(Table1[[#This Row],[Ngày hóa đơn]]&lt;&gt;"",Table1[[#This Row],[Ngày hóa đơn]],IF(Table1[[#This Row],[Ngày hạch toán]]&lt;&gt;"",Table1[[#This Row],[Ngày hạch toán]],""))</f>
        <v>45905</v>
      </c>
      <c r="T171" s="7"/>
      <c r="U171" s="6">
        <f>IF(Table1[[#This Row],[Ngày tính CN]]="","",S171+T171)</f>
        <v>45905</v>
      </c>
      <c r="V171" s="18">
        <f ca="1">IF(Table1[[#This Row],[Hạn thanh toán]]="","",IF((U171-NOW())&lt;0,0,(U171-NOW())))</f>
        <v>0</v>
      </c>
      <c r="W171" s="2"/>
      <c r="X171" s="18">
        <f t="shared" ca="1" si="22"/>
        <v>265.49032048611116</v>
      </c>
      <c r="Y171" s="2" t="str">
        <f t="shared" ca="1" si="23"/>
        <v>Nợ quá hạn hơn 120 ngày có khả năng mất thanh toán</v>
      </c>
      <c r="Z171" s="51">
        <f t="shared" si="19"/>
        <v>45905</v>
      </c>
      <c r="AA171" s="51" t="str">
        <f t="shared" si="20"/>
        <v/>
      </c>
      <c r="AB171" s="2"/>
      <c r="AD171" s="2" t="str">
        <f>VLOOKUP($A171,MA_KH!$A:$Q,MA_KH!O$1,0)</f>
        <v>CIRCLEK MIỀN NAM</v>
      </c>
      <c r="AE171" s="2" t="str">
        <f>VLOOKUP($A171,MA_KH!$A:$Q,MA_KH!P$1,0)</f>
        <v>CÔNG TY TNHH VÒNG TRÒN ĐỎ</v>
      </c>
    </row>
    <row r="172" spans="1:31" ht="25.5" hidden="1" customHeight="1" x14ac:dyDescent="0.2">
      <c r="A172" s="31" t="s">
        <v>20827</v>
      </c>
      <c r="B172" s="31" t="s">
        <v>63</v>
      </c>
      <c r="C172" s="32">
        <v>45905</v>
      </c>
      <c r="D172" s="31" t="s">
        <v>783</v>
      </c>
      <c r="E172" s="32">
        <v>45905</v>
      </c>
      <c r="F172" s="31" t="s">
        <v>784</v>
      </c>
      <c r="G172" s="31" t="s">
        <v>785</v>
      </c>
      <c r="H172" s="33">
        <v>184608</v>
      </c>
      <c r="I172" s="33">
        <v>0</v>
      </c>
      <c r="J172" s="33">
        <v>14769</v>
      </c>
      <c r="K172" s="33">
        <v>199377</v>
      </c>
      <c r="L172" s="7" t="s">
        <v>51</v>
      </c>
      <c r="O172" s="18">
        <f>IF(Table1[[#This Row],[Phân loại]]="Tồn đầu kỳ",Table1[[#This Row],[Tổng giá trị]],0)</f>
        <v>199377</v>
      </c>
      <c r="P172" s="7">
        <f>IF(Table1[[#This Row],[Số còn phải thu ĐK]]&lt;&gt;0,0,IF(Table1[[#This Row],[Phân loại]]="Bán hàng",Table1[[#This Row],[Tổng giá trị]],-Table1[[#This Row],[Tổng giá trị]]))</f>
        <v>0</v>
      </c>
      <c r="Q172" s="18">
        <f t="shared" si="21"/>
        <v>0</v>
      </c>
      <c r="R172" s="7">
        <f>Table1[[#This Row],[Số còn phải thu ĐK]]+Table1[[#This Row],[Giá Trị HD sau CK]]-Table1[[#This Row],[Số tiền đã thu]]</f>
        <v>199377</v>
      </c>
      <c r="S172" s="6">
        <f>IF(Table1[[#This Row],[Ngày hóa đơn]]&lt;&gt;"",Table1[[#This Row],[Ngày hóa đơn]],IF(Table1[[#This Row],[Ngày hạch toán]]&lt;&gt;"",Table1[[#This Row],[Ngày hạch toán]],""))</f>
        <v>45905</v>
      </c>
      <c r="T172" s="7"/>
      <c r="U172" s="6">
        <f>IF(Table1[[#This Row],[Ngày tính CN]]="","",S172+T172)</f>
        <v>45905</v>
      </c>
      <c r="V172" s="18">
        <f ca="1">IF(Table1[[#This Row],[Hạn thanh toán]]="","",IF((U172-NOW())&lt;0,0,(U172-NOW())))</f>
        <v>0</v>
      </c>
      <c r="W172" s="2"/>
      <c r="X172" s="18">
        <f t="shared" ca="1" si="22"/>
        <v>265.49032048611116</v>
      </c>
      <c r="Y172" s="2" t="str">
        <f t="shared" ca="1" si="23"/>
        <v>Nợ quá hạn hơn 120 ngày có khả năng mất thanh toán</v>
      </c>
      <c r="Z172" s="51">
        <f t="shared" si="19"/>
        <v>45905</v>
      </c>
      <c r="AA172" s="51" t="str">
        <f t="shared" si="20"/>
        <v/>
      </c>
      <c r="AB172" s="2"/>
      <c r="AD172" s="2" t="str">
        <f>VLOOKUP($A172,MA_KH!$A:$Q,MA_KH!O$1,0)</f>
        <v>CIRCLEK MIỀN NAM</v>
      </c>
      <c r="AE172" s="2" t="str">
        <f>VLOOKUP($A172,MA_KH!$A:$Q,MA_KH!P$1,0)</f>
        <v>CÔNG TY TNHH VÒNG TRÒN ĐỎ</v>
      </c>
    </row>
    <row r="173" spans="1:31" ht="25.5" hidden="1" customHeight="1" x14ac:dyDescent="0.2">
      <c r="A173" s="31" t="s">
        <v>20827</v>
      </c>
      <c r="B173" s="31" t="s">
        <v>63</v>
      </c>
      <c r="C173" s="32">
        <v>45905</v>
      </c>
      <c r="D173" s="31" t="s">
        <v>786</v>
      </c>
      <c r="E173" s="32">
        <v>45905</v>
      </c>
      <c r="F173" s="31" t="s">
        <v>787</v>
      </c>
      <c r="G173" s="31" t="s">
        <v>788</v>
      </c>
      <c r="H173" s="33">
        <v>230760</v>
      </c>
      <c r="I173" s="33">
        <v>0</v>
      </c>
      <c r="J173" s="33">
        <v>18461</v>
      </c>
      <c r="K173" s="33">
        <v>249221</v>
      </c>
      <c r="L173" s="7" t="s">
        <v>51</v>
      </c>
      <c r="O173" s="18">
        <f>IF(Table1[[#This Row],[Phân loại]]="Tồn đầu kỳ",Table1[[#This Row],[Tổng giá trị]],0)</f>
        <v>249221</v>
      </c>
      <c r="P173" s="7">
        <f>IF(Table1[[#This Row],[Số còn phải thu ĐK]]&lt;&gt;0,0,IF(Table1[[#This Row],[Phân loại]]="Bán hàng",Table1[[#This Row],[Tổng giá trị]],-Table1[[#This Row],[Tổng giá trị]]))</f>
        <v>0</v>
      </c>
      <c r="Q173" s="18">
        <f t="shared" si="21"/>
        <v>0</v>
      </c>
      <c r="R173" s="7">
        <f>Table1[[#This Row],[Số còn phải thu ĐK]]+Table1[[#This Row],[Giá Trị HD sau CK]]-Table1[[#This Row],[Số tiền đã thu]]</f>
        <v>249221</v>
      </c>
      <c r="S173" s="6">
        <f>IF(Table1[[#This Row],[Ngày hóa đơn]]&lt;&gt;"",Table1[[#This Row],[Ngày hóa đơn]],IF(Table1[[#This Row],[Ngày hạch toán]]&lt;&gt;"",Table1[[#This Row],[Ngày hạch toán]],""))</f>
        <v>45905</v>
      </c>
      <c r="T173" s="7"/>
      <c r="U173" s="6">
        <f>IF(Table1[[#This Row],[Ngày tính CN]]="","",S173+T173)</f>
        <v>45905</v>
      </c>
      <c r="V173" s="18">
        <f ca="1">IF(Table1[[#This Row],[Hạn thanh toán]]="","",IF((U173-NOW())&lt;0,0,(U173-NOW())))</f>
        <v>0</v>
      </c>
      <c r="W173" s="2"/>
      <c r="X173" s="18">
        <f t="shared" ca="1" si="22"/>
        <v>265.49032048611116</v>
      </c>
      <c r="Y173" s="2" t="str">
        <f t="shared" ca="1" si="23"/>
        <v>Nợ quá hạn hơn 120 ngày có khả năng mất thanh toán</v>
      </c>
      <c r="Z173" s="51">
        <f t="shared" si="19"/>
        <v>45905</v>
      </c>
      <c r="AA173" s="51" t="str">
        <f t="shared" si="20"/>
        <v/>
      </c>
      <c r="AB173" s="2"/>
      <c r="AD173" s="2" t="str">
        <f>VLOOKUP($A173,MA_KH!$A:$Q,MA_KH!O$1,0)</f>
        <v>CIRCLEK MIỀN NAM</v>
      </c>
      <c r="AE173" s="2" t="str">
        <f>VLOOKUP($A173,MA_KH!$A:$Q,MA_KH!P$1,0)</f>
        <v>CÔNG TY TNHH VÒNG TRÒN ĐỎ</v>
      </c>
    </row>
    <row r="174" spans="1:31" ht="25.5" hidden="1" customHeight="1" x14ac:dyDescent="0.2">
      <c r="A174" s="31" t="s">
        <v>20827</v>
      </c>
      <c r="B174" s="31" t="s">
        <v>63</v>
      </c>
      <c r="C174" s="32">
        <v>45906</v>
      </c>
      <c r="D174" s="31" t="s">
        <v>789</v>
      </c>
      <c r="E174" s="32">
        <v>45906</v>
      </c>
      <c r="F174" s="31" t="s">
        <v>790</v>
      </c>
      <c r="G174" s="31" t="s">
        <v>791</v>
      </c>
      <c r="H174" s="33">
        <v>184608</v>
      </c>
      <c r="I174" s="33">
        <v>0</v>
      </c>
      <c r="J174" s="33">
        <v>14769</v>
      </c>
      <c r="K174" s="33">
        <v>199377</v>
      </c>
      <c r="L174" s="7" t="s">
        <v>51</v>
      </c>
      <c r="O174" s="18">
        <f>IF(Table1[[#This Row],[Phân loại]]="Tồn đầu kỳ",Table1[[#This Row],[Tổng giá trị]],0)</f>
        <v>199377</v>
      </c>
      <c r="P174" s="7">
        <f>IF(Table1[[#This Row],[Số còn phải thu ĐK]]&lt;&gt;0,0,IF(Table1[[#This Row],[Phân loại]]="Bán hàng",Table1[[#This Row],[Tổng giá trị]],-Table1[[#This Row],[Tổng giá trị]]))</f>
        <v>0</v>
      </c>
      <c r="Q174" s="18">
        <f t="shared" si="21"/>
        <v>0</v>
      </c>
      <c r="R174" s="7">
        <f>Table1[[#This Row],[Số còn phải thu ĐK]]+Table1[[#This Row],[Giá Trị HD sau CK]]-Table1[[#This Row],[Số tiền đã thu]]</f>
        <v>199377</v>
      </c>
      <c r="S174" s="6">
        <f>IF(Table1[[#This Row],[Ngày hóa đơn]]&lt;&gt;"",Table1[[#This Row],[Ngày hóa đơn]],IF(Table1[[#This Row],[Ngày hạch toán]]&lt;&gt;"",Table1[[#This Row],[Ngày hạch toán]],""))</f>
        <v>45906</v>
      </c>
      <c r="T174" s="7"/>
      <c r="U174" s="6">
        <f>IF(Table1[[#This Row],[Ngày tính CN]]="","",S174+T174)</f>
        <v>45906</v>
      </c>
      <c r="V174" s="18">
        <f ca="1">IF(Table1[[#This Row],[Hạn thanh toán]]="","",IF((U174-NOW())&lt;0,0,(U174-NOW())))</f>
        <v>0</v>
      </c>
      <c r="W174" s="2"/>
      <c r="X174" s="18">
        <f t="shared" ca="1" si="22"/>
        <v>264.49032048611116</v>
      </c>
      <c r="Y174" s="2" t="str">
        <f t="shared" ca="1" si="23"/>
        <v>Nợ quá hạn hơn 120 ngày có khả năng mất thanh toán</v>
      </c>
      <c r="Z174" s="51">
        <f t="shared" si="19"/>
        <v>45906</v>
      </c>
      <c r="AA174" s="51" t="str">
        <f t="shared" si="20"/>
        <v/>
      </c>
      <c r="AB174" s="2"/>
      <c r="AD174" s="2" t="str">
        <f>VLOOKUP($A174,MA_KH!$A:$Q,MA_KH!O$1,0)</f>
        <v>CIRCLEK MIỀN NAM</v>
      </c>
      <c r="AE174" s="2" t="str">
        <f>VLOOKUP($A174,MA_KH!$A:$Q,MA_KH!P$1,0)</f>
        <v>CÔNG TY TNHH VÒNG TRÒN ĐỎ</v>
      </c>
    </row>
    <row r="175" spans="1:31" ht="25.5" hidden="1" customHeight="1" x14ac:dyDescent="0.2">
      <c r="A175" s="31" t="s">
        <v>20827</v>
      </c>
      <c r="B175" s="31" t="s">
        <v>63</v>
      </c>
      <c r="C175" s="32">
        <v>45906</v>
      </c>
      <c r="D175" s="31" t="s">
        <v>792</v>
      </c>
      <c r="E175" s="32">
        <v>45906</v>
      </c>
      <c r="F175" s="31" t="s">
        <v>793</v>
      </c>
      <c r="G175" s="31" t="s">
        <v>794</v>
      </c>
      <c r="H175" s="33">
        <v>230760</v>
      </c>
      <c r="I175" s="33">
        <v>0</v>
      </c>
      <c r="J175" s="33">
        <v>18461</v>
      </c>
      <c r="K175" s="33">
        <v>249221</v>
      </c>
      <c r="L175" s="7" t="s">
        <v>51</v>
      </c>
      <c r="O175" s="18">
        <f>IF(Table1[[#This Row],[Phân loại]]="Tồn đầu kỳ",Table1[[#This Row],[Tổng giá trị]],0)</f>
        <v>249221</v>
      </c>
      <c r="P175" s="7">
        <f>IF(Table1[[#This Row],[Số còn phải thu ĐK]]&lt;&gt;0,0,IF(Table1[[#This Row],[Phân loại]]="Bán hàng",Table1[[#This Row],[Tổng giá trị]],-Table1[[#This Row],[Tổng giá trị]]))</f>
        <v>0</v>
      </c>
      <c r="Q175" s="18">
        <f t="shared" si="21"/>
        <v>0</v>
      </c>
      <c r="R175" s="7">
        <f>Table1[[#This Row],[Số còn phải thu ĐK]]+Table1[[#This Row],[Giá Trị HD sau CK]]-Table1[[#This Row],[Số tiền đã thu]]</f>
        <v>249221</v>
      </c>
      <c r="S175" s="6">
        <f>IF(Table1[[#This Row],[Ngày hóa đơn]]&lt;&gt;"",Table1[[#This Row],[Ngày hóa đơn]],IF(Table1[[#This Row],[Ngày hạch toán]]&lt;&gt;"",Table1[[#This Row],[Ngày hạch toán]],""))</f>
        <v>45906</v>
      </c>
      <c r="T175" s="7"/>
      <c r="U175" s="6">
        <f>IF(Table1[[#This Row],[Ngày tính CN]]="","",S175+T175)</f>
        <v>45906</v>
      </c>
      <c r="V175" s="18">
        <f ca="1">IF(Table1[[#This Row],[Hạn thanh toán]]="","",IF((U175-NOW())&lt;0,0,(U175-NOW())))</f>
        <v>0</v>
      </c>
      <c r="W175" s="2"/>
      <c r="X175" s="18">
        <f t="shared" ca="1" si="22"/>
        <v>264.49032048611116</v>
      </c>
      <c r="Y175" s="2" t="str">
        <f t="shared" ca="1" si="23"/>
        <v>Nợ quá hạn hơn 120 ngày có khả năng mất thanh toán</v>
      </c>
      <c r="Z175" s="51">
        <f t="shared" si="19"/>
        <v>45906</v>
      </c>
      <c r="AA175" s="51" t="str">
        <f t="shared" si="20"/>
        <v/>
      </c>
      <c r="AB175" s="2"/>
      <c r="AD175" s="2" t="str">
        <f>VLOOKUP($A175,MA_KH!$A:$Q,MA_KH!O$1,0)</f>
        <v>CIRCLEK MIỀN NAM</v>
      </c>
      <c r="AE175" s="2" t="str">
        <f>VLOOKUP($A175,MA_KH!$A:$Q,MA_KH!P$1,0)</f>
        <v>CÔNG TY TNHH VÒNG TRÒN ĐỎ</v>
      </c>
    </row>
    <row r="176" spans="1:31" ht="25.5" hidden="1" customHeight="1" x14ac:dyDescent="0.2">
      <c r="A176" s="31" t="s">
        <v>20827</v>
      </c>
      <c r="B176" s="31" t="s">
        <v>63</v>
      </c>
      <c r="C176" s="32">
        <v>45906</v>
      </c>
      <c r="D176" s="31" t="s">
        <v>795</v>
      </c>
      <c r="E176" s="32">
        <v>45906</v>
      </c>
      <c r="F176" s="31" t="s">
        <v>796</v>
      </c>
      <c r="G176" s="31" t="s">
        <v>797</v>
      </c>
      <c r="H176" s="33">
        <v>230760</v>
      </c>
      <c r="I176" s="33">
        <v>0</v>
      </c>
      <c r="J176" s="33">
        <v>18461</v>
      </c>
      <c r="K176" s="33">
        <v>249221</v>
      </c>
      <c r="L176" s="7" t="s">
        <v>51</v>
      </c>
      <c r="O176" s="18">
        <f>IF(Table1[[#This Row],[Phân loại]]="Tồn đầu kỳ",Table1[[#This Row],[Tổng giá trị]],0)</f>
        <v>249221</v>
      </c>
      <c r="P176" s="7">
        <f>IF(Table1[[#This Row],[Số còn phải thu ĐK]]&lt;&gt;0,0,IF(Table1[[#This Row],[Phân loại]]="Bán hàng",Table1[[#This Row],[Tổng giá trị]],-Table1[[#This Row],[Tổng giá trị]]))</f>
        <v>0</v>
      </c>
      <c r="Q176" s="18">
        <f t="shared" si="21"/>
        <v>0</v>
      </c>
      <c r="R176" s="7">
        <f>Table1[[#This Row],[Số còn phải thu ĐK]]+Table1[[#This Row],[Giá Trị HD sau CK]]-Table1[[#This Row],[Số tiền đã thu]]</f>
        <v>249221</v>
      </c>
      <c r="S176" s="6">
        <f>IF(Table1[[#This Row],[Ngày hóa đơn]]&lt;&gt;"",Table1[[#This Row],[Ngày hóa đơn]],IF(Table1[[#This Row],[Ngày hạch toán]]&lt;&gt;"",Table1[[#This Row],[Ngày hạch toán]],""))</f>
        <v>45906</v>
      </c>
      <c r="T176" s="7"/>
      <c r="U176" s="6">
        <f>IF(Table1[[#This Row],[Ngày tính CN]]="","",S176+T176)</f>
        <v>45906</v>
      </c>
      <c r="V176" s="18">
        <f ca="1">IF(Table1[[#This Row],[Hạn thanh toán]]="","",IF((U176-NOW())&lt;0,0,(U176-NOW())))</f>
        <v>0</v>
      </c>
      <c r="W176" s="2"/>
      <c r="X176" s="18">
        <f t="shared" ca="1" si="22"/>
        <v>264.49032048611116</v>
      </c>
      <c r="Y176" s="2" t="str">
        <f t="shared" ca="1" si="23"/>
        <v>Nợ quá hạn hơn 120 ngày có khả năng mất thanh toán</v>
      </c>
      <c r="Z176" s="51">
        <f t="shared" si="19"/>
        <v>45906</v>
      </c>
      <c r="AA176" s="51" t="str">
        <f t="shared" si="20"/>
        <v/>
      </c>
      <c r="AB176" s="2"/>
      <c r="AD176" s="2" t="str">
        <f>VLOOKUP($A176,MA_KH!$A:$Q,MA_KH!O$1,0)</f>
        <v>CIRCLEK MIỀN NAM</v>
      </c>
      <c r="AE176" s="2" t="str">
        <f>VLOOKUP($A176,MA_KH!$A:$Q,MA_KH!P$1,0)</f>
        <v>CÔNG TY TNHH VÒNG TRÒN ĐỎ</v>
      </c>
    </row>
    <row r="177" spans="1:31" ht="25.5" hidden="1" customHeight="1" x14ac:dyDescent="0.2">
      <c r="A177" s="31" t="s">
        <v>20827</v>
      </c>
      <c r="B177" s="31" t="s">
        <v>63</v>
      </c>
      <c r="C177" s="32">
        <v>45906</v>
      </c>
      <c r="D177" s="31" t="s">
        <v>798</v>
      </c>
      <c r="E177" s="32">
        <v>45906</v>
      </c>
      <c r="F177" s="31" t="s">
        <v>799</v>
      </c>
      <c r="G177" s="31" t="s">
        <v>800</v>
      </c>
      <c r="H177" s="33">
        <v>230760</v>
      </c>
      <c r="I177" s="33">
        <v>0</v>
      </c>
      <c r="J177" s="33">
        <v>18461</v>
      </c>
      <c r="K177" s="33">
        <v>249221</v>
      </c>
      <c r="L177" s="7" t="s">
        <v>51</v>
      </c>
      <c r="O177" s="18">
        <f>IF(Table1[[#This Row],[Phân loại]]="Tồn đầu kỳ",Table1[[#This Row],[Tổng giá trị]],0)</f>
        <v>249221</v>
      </c>
      <c r="P177" s="7">
        <f>IF(Table1[[#This Row],[Số còn phải thu ĐK]]&lt;&gt;0,0,IF(Table1[[#This Row],[Phân loại]]="Bán hàng",Table1[[#This Row],[Tổng giá trị]],-Table1[[#This Row],[Tổng giá trị]]))</f>
        <v>0</v>
      </c>
      <c r="Q177" s="18">
        <f t="shared" si="21"/>
        <v>0</v>
      </c>
      <c r="R177" s="7">
        <f>Table1[[#This Row],[Số còn phải thu ĐK]]+Table1[[#This Row],[Giá Trị HD sau CK]]-Table1[[#This Row],[Số tiền đã thu]]</f>
        <v>249221</v>
      </c>
      <c r="S177" s="6">
        <f>IF(Table1[[#This Row],[Ngày hóa đơn]]&lt;&gt;"",Table1[[#This Row],[Ngày hóa đơn]],IF(Table1[[#This Row],[Ngày hạch toán]]&lt;&gt;"",Table1[[#This Row],[Ngày hạch toán]],""))</f>
        <v>45906</v>
      </c>
      <c r="T177" s="7"/>
      <c r="U177" s="6">
        <f>IF(Table1[[#This Row],[Ngày tính CN]]="","",S177+T177)</f>
        <v>45906</v>
      </c>
      <c r="V177" s="18">
        <f ca="1">IF(Table1[[#This Row],[Hạn thanh toán]]="","",IF((U177-NOW())&lt;0,0,(U177-NOW())))</f>
        <v>0</v>
      </c>
      <c r="W177" s="2"/>
      <c r="X177" s="18">
        <f t="shared" ca="1" si="22"/>
        <v>264.49032048611116</v>
      </c>
      <c r="Y177" s="2" t="str">
        <f t="shared" ca="1" si="23"/>
        <v>Nợ quá hạn hơn 120 ngày có khả năng mất thanh toán</v>
      </c>
      <c r="Z177" s="51">
        <f t="shared" si="19"/>
        <v>45906</v>
      </c>
      <c r="AA177" s="51" t="str">
        <f t="shared" si="20"/>
        <v/>
      </c>
      <c r="AB177" s="2"/>
      <c r="AD177" s="2" t="str">
        <f>VLOOKUP($A177,MA_KH!$A:$Q,MA_KH!O$1,0)</f>
        <v>CIRCLEK MIỀN NAM</v>
      </c>
      <c r="AE177" s="2" t="str">
        <f>VLOOKUP($A177,MA_KH!$A:$Q,MA_KH!P$1,0)</f>
        <v>CÔNG TY TNHH VÒNG TRÒN ĐỎ</v>
      </c>
    </row>
    <row r="178" spans="1:31" ht="25.5" hidden="1" customHeight="1" x14ac:dyDescent="0.2">
      <c r="A178" s="31" t="s">
        <v>20827</v>
      </c>
      <c r="B178" s="31" t="s">
        <v>63</v>
      </c>
      <c r="C178" s="32">
        <v>45906</v>
      </c>
      <c r="D178" s="31" t="s">
        <v>801</v>
      </c>
      <c r="E178" s="32">
        <v>45906</v>
      </c>
      <c r="F178" s="31" t="s">
        <v>802</v>
      </c>
      <c r="G178" s="31" t="s">
        <v>803</v>
      </c>
      <c r="H178" s="33">
        <v>230760</v>
      </c>
      <c r="I178" s="33">
        <v>0</v>
      </c>
      <c r="J178" s="33">
        <v>18461</v>
      </c>
      <c r="K178" s="33">
        <v>249221</v>
      </c>
      <c r="L178" s="7" t="s">
        <v>51</v>
      </c>
      <c r="O178" s="18">
        <f>IF(Table1[[#This Row],[Phân loại]]="Tồn đầu kỳ",Table1[[#This Row],[Tổng giá trị]],0)</f>
        <v>249221</v>
      </c>
      <c r="P178" s="7">
        <f>IF(Table1[[#This Row],[Số còn phải thu ĐK]]&lt;&gt;0,0,IF(Table1[[#This Row],[Phân loại]]="Bán hàng",Table1[[#This Row],[Tổng giá trị]],-Table1[[#This Row],[Tổng giá trị]]))</f>
        <v>0</v>
      </c>
      <c r="Q178" s="18">
        <f t="shared" si="21"/>
        <v>0</v>
      </c>
      <c r="R178" s="7">
        <f>Table1[[#This Row],[Số còn phải thu ĐK]]+Table1[[#This Row],[Giá Trị HD sau CK]]-Table1[[#This Row],[Số tiền đã thu]]</f>
        <v>249221</v>
      </c>
      <c r="S178" s="6">
        <f>IF(Table1[[#This Row],[Ngày hóa đơn]]&lt;&gt;"",Table1[[#This Row],[Ngày hóa đơn]],IF(Table1[[#This Row],[Ngày hạch toán]]&lt;&gt;"",Table1[[#This Row],[Ngày hạch toán]],""))</f>
        <v>45906</v>
      </c>
      <c r="T178" s="7"/>
      <c r="U178" s="6">
        <f>IF(Table1[[#This Row],[Ngày tính CN]]="","",S178+T178)</f>
        <v>45906</v>
      </c>
      <c r="V178" s="18">
        <f ca="1">IF(Table1[[#This Row],[Hạn thanh toán]]="","",IF((U178-NOW())&lt;0,0,(U178-NOW())))</f>
        <v>0</v>
      </c>
      <c r="W178" s="2"/>
      <c r="X178" s="18">
        <f t="shared" ca="1" si="22"/>
        <v>264.49032048611116</v>
      </c>
      <c r="Y178" s="2" t="str">
        <f t="shared" ca="1" si="23"/>
        <v>Nợ quá hạn hơn 120 ngày có khả năng mất thanh toán</v>
      </c>
      <c r="Z178" s="51">
        <f t="shared" si="19"/>
        <v>45906</v>
      </c>
      <c r="AA178" s="51" t="str">
        <f t="shared" si="20"/>
        <v/>
      </c>
      <c r="AB178" s="2"/>
      <c r="AD178" s="2" t="str">
        <f>VLOOKUP($A178,MA_KH!$A:$Q,MA_KH!O$1,0)</f>
        <v>CIRCLEK MIỀN NAM</v>
      </c>
      <c r="AE178" s="2" t="str">
        <f>VLOOKUP($A178,MA_KH!$A:$Q,MA_KH!P$1,0)</f>
        <v>CÔNG TY TNHH VÒNG TRÒN ĐỎ</v>
      </c>
    </row>
    <row r="179" spans="1:31" ht="25.5" hidden="1" customHeight="1" x14ac:dyDescent="0.2">
      <c r="A179" s="31" t="s">
        <v>20827</v>
      </c>
      <c r="B179" s="31" t="s">
        <v>63</v>
      </c>
      <c r="C179" s="32">
        <v>45906</v>
      </c>
      <c r="D179" s="31" t="s">
        <v>804</v>
      </c>
      <c r="E179" s="32">
        <v>45906</v>
      </c>
      <c r="F179" s="31" t="s">
        <v>805</v>
      </c>
      <c r="G179" s="31" t="s">
        <v>806</v>
      </c>
      <c r="H179" s="33">
        <v>230760</v>
      </c>
      <c r="I179" s="33">
        <v>0</v>
      </c>
      <c r="J179" s="33">
        <v>18461</v>
      </c>
      <c r="K179" s="33">
        <v>249221</v>
      </c>
      <c r="L179" s="7" t="s">
        <v>51</v>
      </c>
      <c r="O179" s="18">
        <f>IF(Table1[[#This Row],[Phân loại]]="Tồn đầu kỳ",Table1[[#This Row],[Tổng giá trị]],0)</f>
        <v>249221</v>
      </c>
      <c r="P179" s="7">
        <f>IF(Table1[[#This Row],[Số còn phải thu ĐK]]&lt;&gt;0,0,IF(Table1[[#This Row],[Phân loại]]="Bán hàng",Table1[[#This Row],[Tổng giá trị]],-Table1[[#This Row],[Tổng giá trị]]))</f>
        <v>0</v>
      </c>
      <c r="Q179" s="18">
        <f t="shared" si="21"/>
        <v>0</v>
      </c>
      <c r="R179" s="7">
        <f>Table1[[#This Row],[Số còn phải thu ĐK]]+Table1[[#This Row],[Giá Trị HD sau CK]]-Table1[[#This Row],[Số tiền đã thu]]</f>
        <v>249221</v>
      </c>
      <c r="S179" s="6">
        <f>IF(Table1[[#This Row],[Ngày hóa đơn]]&lt;&gt;"",Table1[[#This Row],[Ngày hóa đơn]],IF(Table1[[#This Row],[Ngày hạch toán]]&lt;&gt;"",Table1[[#This Row],[Ngày hạch toán]],""))</f>
        <v>45906</v>
      </c>
      <c r="T179" s="7"/>
      <c r="U179" s="6">
        <f>IF(Table1[[#This Row],[Ngày tính CN]]="","",S179+T179)</f>
        <v>45906</v>
      </c>
      <c r="V179" s="18">
        <f ca="1">IF(Table1[[#This Row],[Hạn thanh toán]]="","",IF((U179-NOW())&lt;0,0,(U179-NOW())))</f>
        <v>0</v>
      </c>
      <c r="W179" s="2"/>
      <c r="X179" s="18">
        <f t="shared" ca="1" si="22"/>
        <v>264.49032048611116</v>
      </c>
      <c r="Y179" s="2" t="str">
        <f t="shared" ca="1" si="23"/>
        <v>Nợ quá hạn hơn 120 ngày có khả năng mất thanh toán</v>
      </c>
      <c r="Z179" s="51">
        <f t="shared" si="19"/>
        <v>45906</v>
      </c>
      <c r="AA179" s="51" t="str">
        <f t="shared" si="20"/>
        <v/>
      </c>
      <c r="AB179" s="2"/>
      <c r="AD179" s="2" t="str">
        <f>VLOOKUP($A179,MA_KH!$A:$Q,MA_KH!O$1,0)</f>
        <v>CIRCLEK MIỀN NAM</v>
      </c>
      <c r="AE179" s="2" t="str">
        <f>VLOOKUP($A179,MA_KH!$A:$Q,MA_KH!P$1,0)</f>
        <v>CÔNG TY TNHH VÒNG TRÒN ĐỎ</v>
      </c>
    </row>
    <row r="180" spans="1:31" ht="25.5" hidden="1" customHeight="1" x14ac:dyDescent="0.2">
      <c r="A180" s="31" t="s">
        <v>20827</v>
      </c>
      <c r="B180" s="31" t="s">
        <v>63</v>
      </c>
      <c r="C180" s="32">
        <v>45906</v>
      </c>
      <c r="D180" s="31" t="s">
        <v>807</v>
      </c>
      <c r="E180" s="32">
        <v>45906</v>
      </c>
      <c r="F180" s="31" t="s">
        <v>808</v>
      </c>
      <c r="G180" s="31" t="s">
        <v>809</v>
      </c>
      <c r="H180" s="33">
        <v>184608</v>
      </c>
      <c r="I180" s="33">
        <v>0</v>
      </c>
      <c r="J180" s="33">
        <v>14769</v>
      </c>
      <c r="K180" s="33">
        <v>199377</v>
      </c>
      <c r="L180" s="7" t="s">
        <v>51</v>
      </c>
      <c r="O180" s="18">
        <f>IF(Table1[[#This Row],[Phân loại]]="Tồn đầu kỳ",Table1[[#This Row],[Tổng giá trị]],0)</f>
        <v>199377</v>
      </c>
      <c r="P180" s="7">
        <f>IF(Table1[[#This Row],[Số còn phải thu ĐK]]&lt;&gt;0,0,IF(Table1[[#This Row],[Phân loại]]="Bán hàng",Table1[[#This Row],[Tổng giá trị]],-Table1[[#This Row],[Tổng giá trị]]))</f>
        <v>0</v>
      </c>
      <c r="Q180" s="18">
        <f t="shared" si="21"/>
        <v>0</v>
      </c>
      <c r="R180" s="7">
        <f>Table1[[#This Row],[Số còn phải thu ĐK]]+Table1[[#This Row],[Giá Trị HD sau CK]]-Table1[[#This Row],[Số tiền đã thu]]</f>
        <v>199377</v>
      </c>
      <c r="S180" s="6">
        <f>IF(Table1[[#This Row],[Ngày hóa đơn]]&lt;&gt;"",Table1[[#This Row],[Ngày hóa đơn]],IF(Table1[[#This Row],[Ngày hạch toán]]&lt;&gt;"",Table1[[#This Row],[Ngày hạch toán]],""))</f>
        <v>45906</v>
      </c>
      <c r="T180" s="7"/>
      <c r="U180" s="6">
        <f>IF(Table1[[#This Row],[Ngày tính CN]]="","",S180+T180)</f>
        <v>45906</v>
      </c>
      <c r="V180" s="18">
        <f ca="1">IF(Table1[[#This Row],[Hạn thanh toán]]="","",IF((U180-NOW())&lt;0,0,(U180-NOW())))</f>
        <v>0</v>
      </c>
      <c r="W180" s="2"/>
      <c r="X180" s="18">
        <f t="shared" ca="1" si="22"/>
        <v>264.49032048611116</v>
      </c>
      <c r="Y180" s="2" t="str">
        <f t="shared" ca="1" si="23"/>
        <v>Nợ quá hạn hơn 120 ngày có khả năng mất thanh toán</v>
      </c>
      <c r="Z180" s="51">
        <f t="shared" si="19"/>
        <v>45906</v>
      </c>
      <c r="AA180" s="51" t="str">
        <f t="shared" si="20"/>
        <v/>
      </c>
      <c r="AB180" s="2"/>
      <c r="AD180" s="2" t="str">
        <f>VLOOKUP($A180,MA_KH!$A:$Q,MA_KH!O$1,0)</f>
        <v>CIRCLEK MIỀN NAM</v>
      </c>
      <c r="AE180" s="2" t="str">
        <f>VLOOKUP($A180,MA_KH!$A:$Q,MA_KH!P$1,0)</f>
        <v>CÔNG TY TNHH VÒNG TRÒN ĐỎ</v>
      </c>
    </row>
    <row r="181" spans="1:31" ht="25.5" hidden="1" customHeight="1" x14ac:dyDescent="0.2">
      <c r="A181" s="31" t="s">
        <v>20827</v>
      </c>
      <c r="B181" s="31" t="s">
        <v>63</v>
      </c>
      <c r="C181" s="32">
        <v>45908</v>
      </c>
      <c r="D181" s="31" t="s">
        <v>810</v>
      </c>
      <c r="E181" s="32">
        <v>45908</v>
      </c>
      <c r="F181" s="31" t="s">
        <v>811</v>
      </c>
      <c r="G181" s="31" t="s">
        <v>812</v>
      </c>
      <c r="H181" s="33">
        <v>184608</v>
      </c>
      <c r="I181" s="33">
        <v>0</v>
      </c>
      <c r="J181" s="33">
        <v>14769</v>
      </c>
      <c r="K181" s="33">
        <v>199377</v>
      </c>
      <c r="L181" s="7" t="s">
        <v>51</v>
      </c>
      <c r="O181" s="18">
        <f>IF(Table1[[#This Row],[Phân loại]]="Tồn đầu kỳ",Table1[[#This Row],[Tổng giá trị]],0)</f>
        <v>199377</v>
      </c>
      <c r="P181" s="7">
        <f>IF(Table1[[#This Row],[Số còn phải thu ĐK]]&lt;&gt;0,0,IF(Table1[[#This Row],[Phân loại]]="Bán hàng",Table1[[#This Row],[Tổng giá trị]],-Table1[[#This Row],[Tổng giá trị]]))</f>
        <v>0</v>
      </c>
      <c r="Q181" s="18">
        <f t="shared" si="21"/>
        <v>0</v>
      </c>
      <c r="R181" s="7">
        <f>Table1[[#This Row],[Số còn phải thu ĐK]]+Table1[[#This Row],[Giá Trị HD sau CK]]-Table1[[#This Row],[Số tiền đã thu]]</f>
        <v>199377</v>
      </c>
      <c r="S181" s="6">
        <f>IF(Table1[[#This Row],[Ngày hóa đơn]]&lt;&gt;"",Table1[[#This Row],[Ngày hóa đơn]],IF(Table1[[#This Row],[Ngày hạch toán]]&lt;&gt;"",Table1[[#This Row],[Ngày hạch toán]],""))</f>
        <v>45908</v>
      </c>
      <c r="T181" s="7"/>
      <c r="U181" s="6">
        <f>IF(Table1[[#This Row],[Ngày tính CN]]="","",S181+T181)</f>
        <v>45908</v>
      </c>
      <c r="V181" s="18">
        <f ca="1">IF(Table1[[#This Row],[Hạn thanh toán]]="","",IF((U181-NOW())&lt;0,0,(U181-NOW())))</f>
        <v>0</v>
      </c>
      <c r="W181" s="2"/>
      <c r="X181" s="18">
        <f t="shared" ca="1" si="22"/>
        <v>262.49032048611116</v>
      </c>
      <c r="Y181" s="2" t="str">
        <f t="shared" ca="1" si="23"/>
        <v>Nợ quá hạn hơn 120 ngày có khả năng mất thanh toán</v>
      </c>
      <c r="Z181" s="51">
        <f t="shared" si="19"/>
        <v>45908</v>
      </c>
      <c r="AA181" s="51" t="str">
        <f t="shared" si="20"/>
        <v/>
      </c>
      <c r="AB181" s="2"/>
      <c r="AD181" s="2" t="str">
        <f>VLOOKUP($A181,MA_KH!$A:$Q,MA_KH!O$1,0)</f>
        <v>CIRCLEK MIỀN NAM</v>
      </c>
      <c r="AE181" s="2" t="str">
        <f>VLOOKUP($A181,MA_KH!$A:$Q,MA_KH!P$1,0)</f>
        <v>CÔNG TY TNHH VÒNG TRÒN ĐỎ</v>
      </c>
    </row>
    <row r="182" spans="1:31" ht="25.5" hidden="1" customHeight="1" x14ac:dyDescent="0.2">
      <c r="A182" s="31" t="s">
        <v>20827</v>
      </c>
      <c r="B182" s="31" t="s">
        <v>63</v>
      </c>
      <c r="C182" s="32">
        <v>45908</v>
      </c>
      <c r="D182" s="31" t="s">
        <v>813</v>
      </c>
      <c r="E182" s="32">
        <v>45908</v>
      </c>
      <c r="F182" s="31" t="s">
        <v>814</v>
      </c>
      <c r="G182" s="31" t="s">
        <v>815</v>
      </c>
      <c r="H182" s="33">
        <v>184608</v>
      </c>
      <c r="I182" s="33">
        <v>0</v>
      </c>
      <c r="J182" s="33">
        <v>14769</v>
      </c>
      <c r="K182" s="33">
        <v>199377</v>
      </c>
      <c r="L182" s="7" t="s">
        <v>51</v>
      </c>
      <c r="O182" s="18">
        <f>IF(Table1[[#This Row],[Phân loại]]="Tồn đầu kỳ",Table1[[#This Row],[Tổng giá trị]],0)</f>
        <v>199377</v>
      </c>
      <c r="P182" s="7">
        <f>IF(Table1[[#This Row],[Số còn phải thu ĐK]]&lt;&gt;0,0,IF(Table1[[#This Row],[Phân loại]]="Bán hàng",Table1[[#This Row],[Tổng giá trị]],-Table1[[#This Row],[Tổng giá trị]]))</f>
        <v>0</v>
      </c>
      <c r="Q182" s="18">
        <f t="shared" si="21"/>
        <v>0</v>
      </c>
      <c r="R182" s="7">
        <f>Table1[[#This Row],[Số còn phải thu ĐK]]+Table1[[#This Row],[Giá Trị HD sau CK]]-Table1[[#This Row],[Số tiền đã thu]]</f>
        <v>199377</v>
      </c>
      <c r="S182" s="6">
        <f>IF(Table1[[#This Row],[Ngày hóa đơn]]&lt;&gt;"",Table1[[#This Row],[Ngày hóa đơn]],IF(Table1[[#This Row],[Ngày hạch toán]]&lt;&gt;"",Table1[[#This Row],[Ngày hạch toán]],""))</f>
        <v>45908</v>
      </c>
      <c r="T182" s="7"/>
      <c r="U182" s="6">
        <f>IF(Table1[[#This Row],[Ngày tính CN]]="","",S182+T182)</f>
        <v>45908</v>
      </c>
      <c r="V182" s="18">
        <f ca="1">IF(Table1[[#This Row],[Hạn thanh toán]]="","",IF((U182-NOW())&lt;0,0,(U182-NOW())))</f>
        <v>0</v>
      </c>
      <c r="W182" s="2"/>
      <c r="X182" s="18">
        <f t="shared" ca="1" si="22"/>
        <v>262.49032048611116</v>
      </c>
      <c r="Y182" s="2" t="str">
        <f t="shared" ca="1" si="23"/>
        <v>Nợ quá hạn hơn 120 ngày có khả năng mất thanh toán</v>
      </c>
      <c r="Z182" s="51">
        <f t="shared" si="19"/>
        <v>45908</v>
      </c>
      <c r="AA182" s="51" t="str">
        <f t="shared" si="20"/>
        <v/>
      </c>
      <c r="AB182" s="2"/>
      <c r="AD182" s="2" t="str">
        <f>VLOOKUP($A182,MA_KH!$A:$Q,MA_KH!O$1,0)</f>
        <v>CIRCLEK MIỀN NAM</v>
      </c>
      <c r="AE182" s="2" t="str">
        <f>VLOOKUP($A182,MA_KH!$A:$Q,MA_KH!P$1,0)</f>
        <v>CÔNG TY TNHH VÒNG TRÒN ĐỎ</v>
      </c>
    </row>
    <row r="183" spans="1:31" ht="25.5" hidden="1" customHeight="1" x14ac:dyDescent="0.2">
      <c r="A183" s="31" t="s">
        <v>20827</v>
      </c>
      <c r="B183" s="31" t="s">
        <v>63</v>
      </c>
      <c r="C183" s="32">
        <v>45908</v>
      </c>
      <c r="D183" s="31" t="s">
        <v>816</v>
      </c>
      <c r="E183" s="32">
        <v>45908</v>
      </c>
      <c r="F183" s="31" t="s">
        <v>817</v>
      </c>
      <c r="G183" s="31" t="s">
        <v>818</v>
      </c>
      <c r="H183" s="33">
        <v>230760</v>
      </c>
      <c r="I183" s="33">
        <v>0</v>
      </c>
      <c r="J183" s="33">
        <v>18461</v>
      </c>
      <c r="K183" s="33">
        <v>249221</v>
      </c>
      <c r="L183" s="7" t="s">
        <v>51</v>
      </c>
      <c r="O183" s="18">
        <f>IF(Table1[[#This Row],[Phân loại]]="Tồn đầu kỳ",Table1[[#This Row],[Tổng giá trị]],0)</f>
        <v>249221</v>
      </c>
      <c r="P183" s="7">
        <f>IF(Table1[[#This Row],[Số còn phải thu ĐK]]&lt;&gt;0,0,IF(Table1[[#This Row],[Phân loại]]="Bán hàng",Table1[[#This Row],[Tổng giá trị]],-Table1[[#This Row],[Tổng giá trị]]))</f>
        <v>0</v>
      </c>
      <c r="Q183" s="18">
        <f t="shared" si="21"/>
        <v>0</v>
      </c>
      <c r="R183" s="7">
        <f>Table1[[#This Row],[Số còn phải thu ĐK]]+Table1[[#This Row],[Giá Trị HD sau CK]]-Table1[[#This Row],[Số tiền đã thu]]</f>
        <v>249221</v>
      </c>
      <c r="S183" s="6">
        <f>IF(Table1[[#This Row],[Ngày hóa đơn]]&lt;&gt;"",Table1[[#This Row],[Ngày hóa đơn]],IF(Table1[[#This Row],[Ngày hạch toán]]&lt;&gt;"",Table1[[#This Row],[Ngày hạch toán]],""))</f>
        <v>45908</v>
      </c>
      <c r="T183" s="7"/>
      <c r="U183" s="6">
        <f>IF(Table1[[#This Row],[Ngày tính CN]]="","",S183+T183)</f>
        <v>45908</v>
      </c>
      <c r="V183" s="18">
        <f ca="1">IF(Table1[[#This Row],[Hạn thanh toán]]="","",IF((U183-NOW())&lt;0,0,(U183-NOW())))</f>
        <v>0</v>
      </c>
      <c r="W183" s="2"/>
      <c r="X183" s="18">
        <f t="shared" ca="1" si="22"/>
        <v>262.49032048611116</v>
      </c>
      <c r="Y183" s="2" t="str">
        <f t="shared" ca="1" si="23"/>
        <v>Nợ quá hạn hơn 120 ngày có khả năng mất thanh toán</v>
      </c>
      <c r="Z183" s="51">
        <f t="shared" si="19"/>
        <v>45908</v>
      </c>
      <c r="AA183" s="51" t="str">
        <f t="shared" si="20"/>
        <v/>
      </c>
      <c r="AB183" s="2"/>
      <c r="AD183" s="2" t="str">
        <f>VLOOKUP($A183,MA_KH!$A:$Q,MA_KH!O$1,0)</f>
        <v>CIRCLEK MIỀN NAM</v>
      </c>
      <c r="AE183" s="2" t="str">
        <f>VLOOKUP($A183,MA_KH!$A:$Q,MA_KH!P$1,0)</f>
        <v>CÔNG TY TNHH VÒNG TRÒN ĐỎ</v>
      </c>
    </row>
    <row r="184" spans="1:31" ht="25.5" hidden="1" customHeight="1" x14ac:dyDescent="0.2">
      <c r="A184" s="31" t="s">
        <v>20827</v>
      </c>
      <c r="B184" s="31" t="s">
        <v>63</v>
      </c>
      <c r="C184" s="32">
        <v>45909</v>
      </c>
      <c r="D184" s="31" t="s">
        <v>819</v>
      </c>
      <c r="E184" s="32">
        <v>45909</v>
      </c>
      <c r="F184" s="31" t="s">
        <v>820</v>
      </c>
      <c r="G184" s="31" t="s">
        <v>821</v>
      </c>
      <c r="H184" s="33">
        <v>184608</v>
      </c>
      <c r="I184" s="33">
        <v>0</v>
      </c>
      <c r="J184" s="33">
        <v>14769</v>
      </c>
      <c r="K184" s="33">
        <v>199377</v>
      </c>
      <c r="L184" s="7" t="s">
        <v>51</v>
      </c>
      <c r="O184" s="18">
        <f>IF(Table1[[#This Row],[Phân loại]]="Tồn đầu kỳ",Table1[[#This Row],[Tổng giá trị]],0)</f>
        <v>199377</v>
      </c>
      <c r="P184" s="7">
        <f>IF(Table1[[#This Row],[Số còn phải thu ĐK]]&lt;&gt;0,0,IF(Table1[[#This Row],[Phân loại]]="Bán hàng",Table1[[#This Row],[Tổng giá trị]],-Table1[[#This Row],[Tổng giá trị]]))</f>
        <v>0</v>
      </c>
      <c r="Q184" s="18">
        <f t="shared" si="21"/>
        <v>0</v>
      </c>
      <c r="R184" s="7">
        <f>Table1[[#This Row],[Số còn phải thu ĐK]]+Table1[[#This Row],[Giá Trị HD sau CK]]-Table1[[#This Row],[Số tiền đã thu]]</f>
        <v>199377</v>
      </c>
      <c r="S184" s="6">
        <f>IF(Table1[[#This Row],[Ngày hóa đơn]]&lt;&gt;"",Table1[[#This Row],[Ngày hóa đơn]],IF(Table1[[#This Row],[Ngày hạch toán]]&lt;&gt;"",Table1[[#This Row],[Ngày hạch toán]],""))</f>
        <v>45909</v>
      </c>
      <c r="T184" s="7"/>
      <c r="U184" s="6">
        <f>IF(Table1[[#This Row],[Ngày tính CN]]="","",S184+T184)</f>
        <v>45909</v>
      </c>
      <c r="V184" s="18">
        <f ca="1">IF(Table1[[#This Row],[Hạn thanh toán]]="","",IF((U184-NOW())&lt;0,0,(U184-NOW())))</f>
        <v>0</v>
      </c>
      <c r="W184" s="2"/>
      <c r="X184" s="18">
        <f t="shared" ca="1" si="22"/>
        <v>261.49032048611116</v>
      </c>
      <c r="Y184" s="2" t="str">
        <f t="shared" ca="1" si="23"/>
        <v>Nợ quá hạn hơn 120 ngày có khả năng mất thanh toán</v>
      </c>
      <c r="Z184" s="51">
        <f t="shared" si="19"/>
        <v>45909</v>
      </c>
      <c r="AA184" s="51" t="str">
        <f t="shared" si="20"/>
        <v/>
      </c>
      <c r="AB184" s="2"/>
      <c r="AD184" s="2" t="str">
        <f>VLOOKUP($A184,MA_KH!$A:$Q,MA_KH!O$1,0)</f>
        <v>CIRCLEK MIỀN NAM</v>
      </c>
      <c r="AE184" s="2" t="str">
        <f>VLOOKUP($A184,MA_KH!$A:$Q,MA_KH!P$1,0)</f>
        <v>CÔNG TY TNHH VÒNG TRÒN ĐỎ</v>
      </c>
    </row>
    <row r="185" spans="1:31" ht="25.5" hidden="1" customHeight="1" x14ac:dyDescent="0.2">
      <c r="A185" s="31" t="s">
        <v>20827</v>
      </c>
      <c r="B185" s="31" t="s">
        <v>63</v>
      </c>
      <c r="C185" s="32">
        <v>45909</v>
      </c>
      <c r="D185" s="31" t="s">
        <v>822</v>
      </c>
      <c r="E185" s="32">
        <v>45909</v>
      </c>
      <c r="F185" s="31" t="s">
        <v>823</v>
      </c>
      <c r="G185" s="31" t="s">
        <v>824</v>
      </c>
      <c r="H185" s="33">
        <v>461520</v>
      </c>
      <c r="I185" s="33">
        <v>0</v>
      </c>
      <c r="J185" s="33">
        <v>36922</v>
      </c>
      <c r="K185" s="33">
        <v>498442</v>
      </c>
      <c r="L185" s="7" t="s">
        <v>51</v>
      </c>
      <c r="O185" s="18">
        <f>IF(Table1[[#This Row],[Phân loại]]="Tồn đầu kỳ",Table1[[#This Row],[Tổng giá trị]],0)</f>
        <v>498442</v>
      </c>
      <c r="P185" s="7">
        <f>IF(Table1[[#This Row],[Số còn phải thu ĐK]]&lt;&gt;0,0,IF(Table1[[#This Row],[Phân loại]]="Bán hàng",Table1[[#This Row],[Tổng giá trị]],-Table1[[#This Row],[Tổng giá trị]]))</f>
        <v>0</v>
      </c>
      <c r="Q185" s="18">
        <f t="shared" si="21"/>
        <v>0</v>
      </c>
      <c r="R185" s="7">
        <f>Table1[[#This Row],[Số còn phải thu ĐK]]+Table1[[#This Row],[Giá Trị HD sau CK]]-Table1[[#This Row],[Số tiền đã thu]]</f>
        <v>498442</v>
      </c>
      <c r="S185" s="6">
        <f>IF(Table1[[#This Row],[Ngày hóa đơn]]&lt;&gt;"",Table1[[#This Row],[Ngày hóa đơn]],IF(Table1[[#This Row],[Ngày hạch toán]]&lt;&gt;"",Table1[[#This Row],[Ngày hạch toán]],""))</f>
        <v>45909</v>
      </c>
      <c r="T185" s="7"/>
      <c r="U185" s="6">
        <f>IF(Table1[[#This Row],[Ngày tính CN]]="","",S185+T185)</f>
        <v>45909</v>
      </c>
      <c r="V185" s="18">
        <f ca="1">IF(Table1[[#This Row],[Hạn thanh toán]]="","",IF((U185-NOW())&lt;0,0,(U185-NOW())))</f>
        <v>0</v>
      </c>
      <c r="W185" s="2"/>
      <c r="X185" s="18">
        <f t="shared" ca="1" si="22"/>
        <v>261.49032048611116</v>
      </c>
      <c r="Y185" s="2" t="str">
        <f t="shared" ca="1" si="23"/>
        <v>Nợ quá hạn hơn 120 ngày có khả năng mất thanh toán</v>
      </c>
      <c r="Z185" s="51">
        <f t="shared" si="19"/>
        <v>45909</v>
      </c>
      <c r="AA185" s="51" t="str">
        <f t="shared" si="20"/>
        <v/>
      </c>
      <c r="AB185" s="2"/>
      <c r="AD185" s="2" t="str">
        <f>VLOOKUP($A185,MA_KH!$A:$Q,MA_KH!O$1,0)</f>
        <v>CIRCLEK MIỀN NAM</v>
      </c>
      <c r="AE185" s="2" t="str">
        <f>VLOOKUP($A185,MA_KH!$A:$Q,MA_KH!P$1,0)</f>
        <v>CÔNG TY TNHH VÒNG TRÒN ĐỎ</v>
      </c>
    </row>
    <row r="186" spans="1:31" ht="25.5" hidden="1" customHeight="1" x14ac:dyDescent="0.2">
      <c r="A186" s="31" t="s">
        <v>20827</v>
      </c>
      <c r="B186" s="31" t="s">
        <v>63</v>
      </c>
      <c r="C186" s="32">
        <v>45909</v>
      </c>
      <c r="D186" s="31" t="s">
        <v>825</v>
      </c>
      <c r="E186" s="32">
        <v>45909</v>
      </c>
      <c r="F186" s="31" t="s">
        <v>826</v>
      </c>
      <c r="G186" s="31" t="s">
        <v>827</v>
      </c>
      <c r="H186" s="33">
        <v>184608</v>
      </c>
      <c r="I186" s="33">
        <v>0</v>
      </c>
      <c r="J186" s="33">
        <v>14769</v>
      </c>
      <c r="K186" s="33">
        <v>199377</v>
      </c>
      <c r="L186" s="7" t="s">
        <v>51</v>
      </c>
      <c r="O186" s="18">
        <f>IF(Table1[[#This Row],[Phân loại]]="Tồn đầu kỳ",Table1[[#This Row],[Tổng giá trị]],0)</f>
        <v>199377</v>
      </c>
      <c r="P186" s="7">
        <f>IF(Table1[[#This Row],[Số còn phải thu ĐK]]&lt;&gt;0,0,IF(Table1[[#This Row],[Phân loại]]="Bán hàng",Table1[[#This Row],[Tổng giá trị]],-Table1[[#This Row],[Tổng giá trị]]))</f>
        <v>0</v>
      </c>
      <c r="Q186" s="18">
        <f t="shared" si="21"/>
        <v>0</v>
      </c>
      <c r="R186" s="7">
        <f>Table1[[#This Row],[Số còn phải thu ĐK]]+Table1[[#This Row],[Giá Trị HD sau CK]]-Table1[[#This Row],[Số tiền đã thu]]</f>
        <v>199377</v>
      </c>
      <c r="S186" s="6">
        <f>IF(Table1[[#This Row],[Ngày hóa đơn]]&lt;&gt;"",Table1[[#This Row],[Ngày hóa đơn]],IF(Table1[[#This Row],[Ngày hạch toán]]&lt;&gt;"",Table1[[#This Row],[Ngày hạch toán]],""))</f>
        <v>45909</v>
      </c>
      <c r="T186" s="7"/>
      <c r="U186" s="6">
        <f>IF(Table1[[#This Row],[Ngày tính CN]]="","",S186+T186)</f>
        <v>45909</v>
      </c>
      <c r="V186" s="18">
        <f ca="1">IF(Table1[[#This Row],[Hạn thanh toán]]="","",IF((U186-NOW())&lt;0,0,(U186-NOW())))</f>
        <v>0</v>
      </c>
      <c r="W186" s="2"/>
      <c r="X186" s="18">
        <f t="shared" ca="1" si="22"/>
        <v>261.49032048611116</v>
      </c>
      <c r="Y186" s="2" t="str">
        <f t="shared" ca="1" si="23"/>
        <v>Nợ quá hạn hơn 120 ngày có khả năng mất thanh toán</v>
      </c>
      <c r="Z186" s="51">
        <f t="shared" si="19"/>
        <v>45909</v>
      </c>
      <c r="AA186" s="51" t="str">
        <f t="shared" si="20"/>
        <v/>
      </c>
      <c r="AB186" s="2"/>
      <c r="AD186" s="2" t="str">
        <f>VLOOKUP($A186,MA_KH!$A:$Q,MA_KH!O$1,0)</f>
        <v>CIRCLEK MIỀN NAM</v>
      </c>
      <c r="AE186" s="2" t="str">
        <f>VLOOKUP($A186,MA_KH!$A:$Q,MA_KH!P$1,0)</f>
        <v>CÔNG TY TNHH VÒNG TRÒN ĐỎ</v>
      </c>
    </row>
    <row r="187" spans="1:31" ht="25.5" hidden="1" customHeight="1" x14ac:dyDescent="0.2">
      <c r="A187" s="31" t="s">
        <v>20827</v>
      </c>
      <c r="B187" s="31" t="s">
        <v>63</v>
      </c>
      <c r="C187" s="32">
        <v>45909</v>
      </c>
      <c r="D187" s="31" t="s">
        <v>828</v>
      </c>
      <c r="E187" s="32">
        <v>45909</v>
      </c>
      <c r="F187" s="31" t="s">
        <v>829</v>
      </c>
      <c r="G187" s="31" t="s">
        <v>830</v>
      </c>
      <c r="H187" s="33">
        <v>184608</v>
      </c>
      <c r="I187" s="33">
        <v>0</v>
      </c>
      <c r="J187" s="33">
        <v>14769</v>
      </c>
      <c r="K187" s="33">
        <v>199377</v>
      </c>
      <c r="L187" s="7" t="s">
        <v>51</v>
      </c>
      <c r="O187" s="18">
        <f>IF(Table1[[#This Row],[Phân loại]]="Tồn đầu kỳ",Table1[[#This Row],[Tổng giá trị]],0)</f>
        <v>199377</v>
      </c>
      <c r="P187" s="7">
        <f>IF(Table1[[#This Row],[Số còn phải thu ĐK]]&lt;&gt;0,0,IF(Table1[[#This Row],[Phân loại]]="Bán hàng",Table1[[#This Row],[Tổng giá trị]],-Table1[[#This Row],[Tổng giá trị]]))</f>
        <v>0</v>
      </c>
      <c r="Q187" s="18">
        <f t="shared" si="21"/>
        <v>0</v>
      </c>
      <c r="R187" s="7">
        <f>Table1[[#This Row],[Số còn phải thu ĐK]]+Table1[[#This Row],[Giá Trị HD sau CK]]-Table1[[#This Row],[Số tiền đã thu]]</f>
        <v>199377</v>
      </c>
      <c r="S187" s="6">
        <f>IF(Table1[[#This Row],[Ngày hóa đơn]]&lt;&gt;"",Table1[[#This Row],[Ngày hóa đơn]],IF(Table1[[#This Row],[Ngày hạch toán]]&lt;&gt;"",Table1[[#This Row],[Ngày hạch toán]],""))</f>
        <v>45909</v>
      </c>
      <c r="T187" s="7"/>
      <c r="U187" s="6">
        <f>IF(Table1[[#This Row],[Ngày tính CN]]="","",S187+T187)</f>
        <v>45909</v>
      </c>
      <c r="V187" s="18">
        <f ca="1">IF(Table1[[#This Row],[Hạn thanh toán]]="","",IF((U187-NOW())&lt;0,0,(U187-NOW())))</f>
        <v>0</v>
      </c>
      <c r="W187" s="2"/>
      <c r="X187" s="18">
        <f t="shared" ca="1" si="22"/>
        <v>261.49032048611116</v>
      </c>
      <c r="Y187" s="2" t="str">
        <f t="shared" ca="1" si="23"/>
        <v>Nợ quá hạn hơn 120 ngày có khả năng mất thanh toán</v>
      </c>
      <c r="Z187" s="51">
        <f t="shared" si="19"/>
        <v>45909</v>
      </c>
      <c r="AA187" s="51" t="str">
        <f t="shared" si="20"/>
        <v/>
      </c>
      <c r="AB187" s="2"/>
      <c r="AD187" s="2" t="str">
        <f>VLOOKUP($A187,MA_KH!$A:$Q,MA_KH!O$1,0)</f>
        <v>CIRCLEK MIỀN NAM</v>
      </c>
      <c r="AE187" s="2" t="str">
        <f>VLOOKUP($A187,MA_KH!$A:$Q,MA_KH!P$1,0)</f>
        <v>CÔNG TY TNHH VÒNG TRÒN ĐỎ</v>
      </c>
    </row>
    <row r="188" spans="1:31" ht="25.5" hidden="1" customHeight="1" x14ac:dyDescent="0.2">
      <c r="A188" s="31" t="s">
        <v>20827</v>
      </c>
      <c r="B188" s="31" t="s">
        <v>63</v>
      </c>
      <c r="C188" s="32">
        <v>45909</v>
      </c>
      <c r="D188" s="31" t="s">
        <v>831</v>
      </c>
      <c r="E188" s="32">
        <v>45909</v>
      </c>
      <c r="F188" s="31" t="s">
        <v>832</v>
      </c>
      <c r="G188" s="31" t="s">
        <v>833</v>
      </c>
      <c r="H188" s="33">
        <v>346140</v>
      </c>
      <c r="I188" s="33">
        <v>0</v>
      </c>
      <c r="J188" s="33">
        <v>27691</v>
      </c>
      <c r="K188" s="33">
        <v>373831</v>
      </c>
      <c r="L188" s="7" t="s">
        <v>51</v>
      </c>
      <c r="O188" s="18">
        <f>IF(Table1[[#This Row],[Phân loại]]="Tồn đầu kỳ",Table1[[#This Row],[Tổng giá trị]],0)</f>
        <v>373831</v>
      </c>
      <c r="P188" s="7">
        <f>IF(Table1[[#This Row],[Số còn phải thu ĐK]]&lt;&gt;0,0,IF(Table1[[#This Row],[Phân loại]]="Bán hàng",Table1[[#This Row],[Tổng giá trị]],-Table1[[#This Row],[Tổng giá trị]]))</f>
        <v>0</v>
      </c>
      <c r="Q188" s="18">
        <f t="shared" si="21"/>
        <v>0</v>
      </c>
      <c r="R188" s="7">
        <f>Table1[[#This Row],[Số còn phải thu ĐK]]+Table1[[#This Row],[Giá Trị HD sau CK]]-Table1[[#This Row],[Số tiền đã thu]]</f>
        <v>373831</v>
      </c>
      <c r="S188" s="6">
        <f>IF(Table1[[#This Row],[Ngày hóa đơn]]&lt;&gt;"",Table1[[#This Row],[Ngày hóa đơn]],IF(Table1[[#This Row],[Ngày hạch toán]]&lt;&gt;"",Table1[[#This Row],[Ngày hạch toán]],""))</f>
        <v>45909</v>
      </c>
      <c r="T188" s="7"/>
      <c r="U188" s="6">
        <f>IF(Table1[[#This Row],[Ngày tính CN]]="","",S188+T188)</f>
        <v>45909</v>
      </c>
      <c r="V188" s="18">
        <f ca="1">IF(Table1[[#This Row],[Hạn thanh toán]]="","",IF((U188-NOW())&lt;0,0,(U188-NOW())))</f>
        <v>0</v>
      </c>
      <c r="W188" s="2"/>
      <c r="X188" s="18">
        <f t="shared" ca="1" si="22"/>
        <v>261.49032048611116</v>
      </c>
      <c r="Y188" s="2" t="str">
        <f t="shared" ca="1" si="23"/>
        <v>Nợ quá hạn hơn 120 ngày có khả năng mất thanh toán</v>
      </c>
      <c r="Z188" s="51">
        <f t="shared" si="19"/>
        <v>45909</v>
      </c>
      <c r="AA188" s="51" t="str">
        <f t="shared" si="20"/>
        <v/>
      </c>
      <c r="AB188" s="2"/>
      <c r="AD188" s="2" t="str">
        <f>VLOOKUP($A188,MA_KH!$A:$Q,MA_KH!O$1,0)</f>
        <v>CIRCLEK MIỀN NAM</v>
      </c>
      <c r="AE188" s="2" t="str">
        <f>VLOOKUP($A188,MA_KH!$A:$Q,MA_KH!P$1,0)</f>
        <v>CÔNG TY TNHH VÒNG TRÒN ĐỎ</v>
      </c>
    </row>
    <row r="189" spans="1:31" ht="25.5" hidden="1" customHeight="1" x14ac:dyDescent="0.2">
      <c r="A189" s="31" t="s">
        <v>20827</v>
      </c>
      <c r="B189" s="31" t="s">
        <v>63</v>
      </c>
      <c r="C189" s="32">
        <v>45909</v>
      </c>
      <c r="D189" s="31" t="s">
        <v>834</v>
      </c>
      <c r="E189" s="32">
        <v>45909</v>
      </c>
      <c r="F189" s="31" t="s">
        <v>835</v>
      </c>
      <c r="G189" s="31" t="s">
        <v>836</v>
      </c>
      <c r="H189" s="33">
        <v>184608</v>
      </c>
      <c r="I189" s="33">
        <v>0</v>
      </c>
      <c r="J189" s="33">
        <v>14769</v>
      </c>
      <c r="K189" s="33">
        <v>199377</v>
      </c>
      <c r="L189" s="7" t="s">
        <v>51</v>
      </c>
      <c r="O189" s="18">
        <f>IF(Table1[[#This Row],[Phân loại]]="Tồn đầu kỳ",Table1[[#This Row],[Tổng giá trị]],0)</f>
        <v>199377</v>
      </c>
      <c r="P189" s="7">
        <f>IF(Table1[[#This Row],[Số còn phải thu ĐK]]&lt;&gt;0,0,IF(Table1[[#This Row],[Phân loại]]="Bán hàng",Table1[[#This Row],[Tổng giá trị]],-Table1[[#This Row],[Tổng giá trị]]))</f>
        <v>0</v>
      </c>
      <c r="Q189" s="18">
        <f t="shared" si="21"/>
        <v>0</v>
      </c>
      <c r="R189" s="7">
        <f>Table1[[#This Row],[Số còn phải thu ĐK]]+Table1[[#This Row],[Giá Trị HD sau CK]]-Table1[[#This Row],[Số tiền đã thu]]</f>
        <v>199377</v>
      </c>
      <c r="S189" s="6">
        <f>IF(Table1[[#This Row],[Ngày hóa đơn]]&lt;&gt;"",Table1[[#This Row],[Ngày hóa đơn]],IF(Table1[[#This Row],[Ngày hạch toán]]&lt;&gt;"",Table1[[#This Row],[Ngày hạch toán]],""))</f>
        <v>45909</v>
      </c>
      <c r="T189" s="7"/>
      <c r="U189" s="6">
        <f>IF(Table1[[#This Row],[Ngày tính CN]]="","",S189+T189)</f>
        <v>45909</v>
      </c>
      <c r="V189" s="18">
        <f ca="1">IF(Table1[[#This Row],[Hạn thanh toán]]="","",IF((U189-NOW())&lt;0,0,(U189-NOW())))</f>
        <v>0</v>
      </c>
      <c r="W189" s="2"/>
      <c r="X189" s="18">
        <f t="shared" ca="1" si="22"/>
        <v>261.49032048611116</v>
      </c>
      <c r="Y189" s="2" t="str">
        <f t="shared" ca="1" si="23"/>
        <v>Nợ quá hạn hơn 120 ngày có khả năng mất thanh toán</v>
      </c>
      <c r="Z189" s="51">
        <f t="shared" si="19"/>
        <v>45909</v>
      </c>
      <c r="AA189" s="51" t="str">
        <f t="shared" si="20"/>
        <v/>
      </c>
      <c r="AB189" s="2"/>
      <c r="AD189" s="2" t="str">
        <f>VLOOKUP($A189,MA_KH!$A:$Q,MA_KH!O$1,0)</f>
        <v>CIRCLEK MIỀN NAM</v>
      </c>
      <c r="AE189" s="2" t="str">
        <f>VLOOKUP($A189,MA_KH!$A:$Q,MA_KH!P$1,0)</f>
        <v>CÔNG TY TNHH VÒNG TRÒN ĐỎ</v>
      </c>
    </row>
    <row r="190" spans="1:31" ht="25.5" hidden="1" customHeight="1" x14ac:dyDescent="0.2">
      <c r="A190" s="31" t="s">
        <v>20827</v>
      </c>
      <c r="B190" s="31" t="s">
        <v>63</v>
      </c>
      <c r="C190" s="32">
        <v>45909</v>
      </c>
      <c r="D190" s="31" t="s">
        <v>837</v>
      </c>
      <c r="E190" s="32">
        <v>45909</v>
      </c>
      <c r="F190" s="31" t="s">
        <v>838</v>
      </c>
      <c r="G190" s="31" t="s">
        <v>839</v>
      </c>
      <c r="H190" s="33">
        <v>230760</v>
      </c>
      <c r="I190" s="33">
        <v>0</v>
      </c>
      <c r="J190" s="33">
        <v>18461</v>
      </c>
      <c r="K190" s="33">
        <v>249221</v>
      </c>
      <c r="L190" s="7" t="s">
        <v>51</v>
      </c>
      <c r="O190" s="18">
        <f>IF(Table1[[#This Row],[Phân loại]]="Tồn đầu kỳ",Table1[[#This Row],[Tổng giá trị]],0)</f>
        <v>249221</v>
      </c>
      <c r="P190" s="7">
        <f>IF(Table1[[#This Row],[Số còn phải thu ĐK]]&lt;&gt;0,0,IF(Table1[[#This Row],[Phân loại]]="Bán hàng",Table1[[#This Row],[Tổng giá trị]],-Table1[[#This Row],[Tổng giá trị]]))</f>
        <v>0</v>
      </c>
      <c r="Q190" s="18">
        <f t="shared" si="21"/>
        <v>0</v>
      </c>
      <c r="R190" s="7">
        <f>Table1[[#This Row],[Số còn phải thu ĐK]]+Table1[[#This Row],[Giá Trị HD sau CK]]-Table1[[#This Row],[Số tiền đã thu]]</f>
        <v>249221</v>
      </c>
      <c r="S190" s="6">
        <f>IF(Table1[[#This Row],[Ngày hóa đơn]]&lt;&gt;"",Table1[[#This Row],[Ngày hóa đơn]],IF(Table1[[#This Row],[Ngày hạch toán]]&lt;&gt;"",Table1[[#This Row],[Ngày hạch toán]],""))</f>
        <v>45909</v>
      </c>
      <c r="T190" s="7"/>
      <c r="U190" s="6">
        <f>IF(Table1[[#This Row],[Ngày tính CN]]="","",S190+T190)</f>
        <v>45909</v>
      </c>
      <c r="V190" s="18">
        <f ca="1">IF(Table1[[#This Row],[Hạn thanh toán]]="","",IF((U190-NOW())&lt;0,0,(U190-NOW())))</f>
        <v>0</v>
      </c>
      <c r="W190" s="2"/>
      <c r="X190" s="18">
        <f t="shared" ca="1" si="22"/>
        <v>261.49032048611116</v>
      </c>
      <c r="Y190" s="2" t="str">
        <f t="shared" ca="1" si="23"/>
        <v>Nợ quá hạn hơn 120 ngày có khả năng mất thanh toán</v>
      </c>
      <c r="Z190" s="51">
        <f t="shared" si="19"/>
        <v>45909</v>
      </c>
      <c r="AA190" s="51" t="str">
        <f t="shared" si="20"/>
        <v/>
      </c>
      <c r="AB190" s="2"/>
      <c r="AD190" s="2" t="str">
        <f>VLOOKUP($A190,MA_KH!$A:$Q,MA_KH!O$1,0)</f>
        <v>CIRCLEK MIỀN NAM</v>
      </c>
      <c r="AE190" s="2" t="str">
        <f>VLOOKUP($A190,MA_KH!$A:$Q,MA_KH!P$1,0)</f>
        <v>CÔNG TY TNHH VÒNG TRÒN ĐỎ</v>
      </c>
    </row>
    <row r="191" spans="1:31" ht="25.5" hidden="1" customHeight="1" x14ac:dyDescent="0.2">
      <c r="A191" s="31" t="s">
        <v>20827</v>
      </c>
      <c r="B191" s="31" t="s">
        <v>63</v>
      </c>
      <c r="C191" s="32">
        <v>45909</v>
      </c>
      <c r="D191" s="31" t="s">
        <v>840</v>
      </c>
      <c r="E191" s="32">
        <v>45909</v>
      </c>
      <c r="F191" s="31" t="s">
        <v>841</v>
      </c>
      <c r="G191" s="31" t="s">
        <v>842</v>
      </c>
      <c r="H191" s="33">
        <v>230760</v>
      </c>
      <c r="I191" s="33">
        <v>0</v>
      </c>
      <c r="J191" s="33">
        <v>18461</v>
      </c>
      <c r="K191" s="33">
        <v>249221</v>
      </c>
      <c r="L191" s="7" t="s">
        <v>51</v>
      </c>
      <c r="O191" s="18">
        <f>IF(Table1[[#This Row],[Phân loại]]="Tồn đầu kỳ",Table1[[#This Row],[Tổng giá trị]],0)</f>
        <v>249221</v>
      </c>
      <c r="P191" s="7">
        <f>IF(Table1[[#This Row],[Số còn phải thu ĐK]]&lt;&gt;0,0,IF(Table1[[#This Row],[Phân loại]]="Bán hàng",Table1[[#This Row],[Tổng giá trị]],-Table1[[#This Row],[Tổng giá trị]]))</f>
        <v>0</v>
      </c>
      <c r="Q191" s="18">
        <f t="shared" si="21"/>
        <v>0</v>
      </c>
      <c r="R191" s="7">
        <f>Table1[[#This Row],[Số còn phải thu ĐK]]+Table1[[#This Row],[Giá Trị HD sau CK]]-Table1[[#This Row],[Số tiền đã thu]]</f>
        <v>249221</v>
      </c>
      <c r="S191" s="6">
        <f>IF(Table1[[#This Row],[Ngày hóa đơn]]&lt;&gt;"",Table1[[#This Row],[Ngày hóa đơn]],IF(Table1[[#This Row],[Ngày hạch toán]]&lt;&gt;"",Table1[[#This Row],[Ngày hạch toán]],""))</f>
        <v>45909</v>
      </c>
      <c r="T191" s="7"/>
      <c r="U191" s="6">
        <f>IF(Table1[[#This Row],[Ngày tính CN]]="","",S191+T191)</f>
        <v>45909</v>
      </c>
      <c r="V191" s="18">
        <f ca="1">IF(Table1[[#This Row],[Hạn thanh toán]]="","",IF((U191-NOW())&lt;0,0,(U191-NOW())))</f>
        <v>0</v>
      </c>
      <c r="W191" s="2"/>
      <c r="X191" s="18">
        <f t="shared" ca="1" si="22"/>
        <v>261.49032048611116</v>
      </c>
      <c r="Y191" s="2" t="str">
        <f t="shared" ca="1" si="23"/>
        <v>Nợ quá hạn hơn 120 ngày có khả năng mất thanh toán</v>
      </c>
      <c r="Z191" s="51">
        <f t="shared" si="19"/>
        <v>45909</v>
      </c>
      <c r="AA191" s="51" t="str">
        <f t="shared" si="20"/>
        <v/>
      </c>
      <c r="AB191" s="2"/>
      <c r="AD191" s="2" t="str">
        <f>VLOOKUP($A191,MA_KH!$A:$Q,MA_KH!O$1,0)</f>
        <v>CIRCLEK MIỀN NAM</v>
      </c>
      <c r="AE191" s="2" t="str">
        <f>VLOOKUP($A191,MA_KH!$A:$Q,MA_KH!P$1,0)</f>
        <v>CÔNG TY TNHH VÒNG TRÒN ĐỎ</v>
      </c>
    </row>
    <row r="192" spans="1:31" ht="25.5" hidden="1" customHeight="1" x14ac:dyDescent="0.2">
      <c r="A192" s="31" t="s">
        <v>20827</v>
      </c>
      <c r="B192" s="31" t="s">
        <v>63</v>
      </c>
      <c r="C192" s="32">
        <v>45909</v>
      </c>
      <c r="D192" s="31" t="s">
        <v>843</v>
      </c>
      <c r="E192" s="32">
        <v>45909</v>
      </c>
      <c r="F192" s="31" t="s">
        <v>844</v>
      </c>
      <c r="G192" s="31" t="s">
        <v>845</v>
      </c>
      <c r="H192" s="33">
        <v>184608</v>
      </c>
      <c r="I192" s="33">
        <v>0</v>
      </c>
      <c r="J192" s="33">
        <v>14769</v>
      </c>
      <c r="K192" s="33">
        <v>199377</v>
      </c>
      <c r="L192" s="7" t="s">
        <v>51</v>
      </c>
      <c r="O192" s="18">
        <f>IF(Table1[[#This Row],[Phân loại]]="Tồn đầu kỳ",Table1[[#This Row],[Tổng giá trị]],0)</f>
        <v>199377</v>
      </c>
      <c r="P192" s="7">
        <f>IF(Table1[[#This Row],[Số còn phải thu ĐK]]&lt;&gt;0,0,IF(Table1[[#This Row],[Phân loại]]="Bán hàng",Table1[[#This Row],[Tổng giá trị]],-Table1[[#This Row],[Tổng giá trị]]))</f>
        <v>0</v>
      </c>
      <c r="Q192" s="18">
        <f t="shared" si="21"/>
        <v>0</v>
      </c>
      <c r="R192" s="7">
        <f>Table1[[#This Row],[Số còn phải thu ĐK]]+Table1[[#This Row],[Giá Trị HD sau CK]]-Table1[[#This Row],[Số tiền đã thu]]</f>
        <v>199377</v>
      </c>
      <c r="S192" s="6">
        <f>IF(Table1[[#This Row],[Ngày hóa đơn]]&lt;&gt;"",Table1[[#This Row],[Ngày hóa đơn]],IF(Table1[[#This Row],[Ngày hạch toán]]&lt;&gt;"",Table1[[#This Row],[Ngày hạch toán]],""))</f>
        <v>45909</v>
      </c>
      <c r="T192" s="7"/>
      <c r="U192" s="6">
        <f>IF(Table1[[#This Row],[Ngày tính CN]]="","",S192+T192)</f>
        <v>45909</v>
      </c>
      <c r="V192" s="18">
        <f ca="1">IF(Table1[[#This Row],[Hạn thanh toán]]="","",IF((U192-NOW())&lt;0,0,(U192-NOW())))</f>
        <v>0</v>
      </c>
      <c r="W192" s="2"/>
      <c r="X192" s="18">
        <f t="shared" ca="1" si="22"/>
        <v>261.49032048611116</v>
      </c>
      <c r="Y192" s="2" t="str">
        <f t="shared" ca="1" si="23"/>
        <v>Nợ quá hạn hơn 120 ngày có khả năng mất thanh toán</v>
      </c>
      <c r="Z192" s="51">
        <f t="shared" si="19"/>
        <v>45909</v>
      </c>
      <c r="AA192" s="51" t="str">
        <f t="shared" si="20"/>
        <v/>
      </c>
      <c r="AB192" s="2"/>
      <c r="AD192" s="2" t="str">
        <f>VLOOKUP($A192,MA_KH!$A:$Q,MA_KH!O$1,0)</f>
        <v>CIRCLEK MIỀN NAM</v>
      </c>
      <c r="AE192" s="2" t="str">
        <f>VLOOKUP($A192,MA_KH!$A:$Q,MA_KH!P$1,0)</f>
        <v>CÔNG TY TNHH VÒNG TRÒN ĐỎ</v>
      </c>
    </row>
    <row r="193" spans="1:31" ht="25.5" hidden="1" customHeight="1" x14ac:dyDescent="0.2">
      <c r="A193" s="31" t="s">
        <v>20827</v>
      </c>
      <c r="B193" s="31" t="s">
        <v>63</v>
      </c>
      <c r="C193" s="32">
        <v>45909</v>
      </c>
      <c r="D193" s="31" t="s">
        <v>846</v>
      </c>
      <c r="E193" s="32">
        <v>45909</v>
      </c>
      <c r="F193" s="31" t="s">
        <v>847</v>
      </c>
      <c r="G193" s="31" t="s">
        <v>848</v>
      </c>
      <c r="H193" s="33">
        <v>184608</v>
      </c>
      <c r="I193" s="33">
        <v>0</v>
      </c>
      <c r="J193" s="33">
        <v>14769</v>
      </c>
      <c r="K193" s="33">
        <v>199377</v>
      </c>
      <c r="L193" s="7" t="s">
        <v>51</v>
      </c>
      <c r="O193" s="18">
        <f>IF(Table1[[#This Row],[Phân loại]]="Tồn đầu kỳ",Table1[[#This Row],[Tổng giá trị]],0)</f>
        <v>199377</v>
      </c>
      <c r="P193" s="7">
        <f>IF(Table1[[#This Row],[Số còn phải thu ĐK]]&lt;&gt;0,0,IF(Table1[[#This Row],[Phân loại]]="Bán hàng",Table1[[#This Row],[Tổng giá trị]],-Table1[[#This Row],[Tổng giá trị]]))</f>
        <v>0</v>
      </c>
      <c r="Q193" s="18">
        <f t="shared" si="21"/>
        <v>0</v>
      </c>
      <c r="R193" s="7">
        <f>Table1[[#This Row],[Số còn phải thu ĐK]]+Table1[[#This Row],[Giá Trị HD sau CK]]-Table1[[#This Row],[Số tiền đã thu]]</f>
        <v>199377</v>
      </c>
      <c r="S193" s="6">
        <f>IF(Table1[[#This Row],[Ngày hóa đơn]]&lt;&gt;"",Table1[[#This Row],[Ngày hóa đơn]],IF(Table1[[#This Row],[Ngày hạch toán]]&lt;&gt;"",Table1[[#This Row],[Ngày hạch toán]],""))</f>
        <v>45909</v>
      </c>
      <c r="T193" s="7"/>
      <c r="U193" s="6">
        <f>IF(Table1[[#This Row],[Ngày tính CN]]="","",S193+T193)</f>
        <v>45909</v>
      </c>
      <c r="V193" s="18">
        <f ca="1">IF(Table1[[#This Row],[Hạn thanh toán]]="","",IF((U193-NOW())&lt;0,0,(U193-NOW())))</f>
        <v>0</v>
      </c>
      <c r="W193" s="2"/>
      <c r="X193" s="18">
        <f t="shared" ca="1" si="22"/>
        <v>261.49032048611116</v>
      </c>
      <c r="Y193" s="2" t="str">
        <f t="shared" ca="1" si="23"/>
        <v>Nợ quá hạn hơn 120 ngày có khả năng mất thanh toán</v>
      </c>
      <c r="Z193" s="51">
        <f t="shared" si="19"/>
        <v>45909</v>
      </c>
      <c r="AA193" s="51" t="str">
        <f t="shared" si="20"/>
        <v/>
      </c>
      <c r="AB193" s="2"/>
      <c r="AD193" s="2" t="str">
        <f>VLOOKUP($A193,MA_KH!$A:$Q,MA_KH!O$1,0)</f>
        <v>CIRCLEK MIỀN NAM</v>
      </c>
      <c r="AE193" s="2" t="str">
        <f>VLOOKUP($A193,MA_KH!$A:$Q,MA_KH!P$1,0)</f>
        <v>CÔNG TY TNHH VÒNG TRÒN ĐỎ</v>
      </c>
    </row>
    <row r="194" spans="1:31" ht="25.5" hidden="1" customHeight="1" x14ac:dyDescent="0.2">
      <c r="A194" s="31" t="s">
        <v>20827</v>
      </c>
      <c r="B194" s="31" t="s">
        <v>63</v>
      </c>
      <c r="C194" s="32">
        <v>45910</v>
      </c>
      <c r="D194" s="31" t="s">
        <v>849</v>
      </c>
      <c r="E194" s="32">
        <v>45910</v>
      </c>
      <c r="F194" s="31" t="s">
        <v>850</v>
      </c>
      <c r="G194" s="31" t="s">
        <v>851</v>
      </c>
      <c r="H194" s="33">
        <v>184608</v>
      </c>
      <c r="I194" s="33">
        <v>0</v>
      </c>
      <c r="J194" s="33">
        <v>14769</v>
      </c>
      <c r="K194" s="33">
        <v>199377</v>
      </c>
      <c r="L194" s="7" t="s">
        <v>51</v>
      </c>
      <c r="O194" s="18">
        <f>IF(Table1[[#This Row],[Phân loại]]="Tồn đầu kỳ",Table1[[#This Row],[Tổng giá trị]],0)</f>
        <v>199377</v>
      </c>
      <c r="P194" s="7">
        <f>IF(Table1[[#This Row],[Số còn phải thu ĐK]]&lt;&gt;0,0,IF(Table1[[#This Row],[Phân loại]]="Bán hàng",Table1[[#This Row],[Tổng giá trị]],-Table1[[#This Row],[Tổng giá trị]]))</f>
        <v>0</v>
      </c>
      <c r="Q194" s="18">
        <f t="shared" si="21"/>
        <v>0</v>
      </c>
      <c r="R194" s="7">
        <f>Table1[[#This Row],[Số còn phải thu ĐK]]+Table1[[#This Row],[Giá Trị HD sau CK]]-Table1[[#This Row],[Số tiền đã thu]]</f>
        <v>199377</v>
      </c>
      <c r="S194" s="6">
        <f>IF(Table1[[#This Row],[Ngày hóa đơn]]&lt;&gt;"",Table1[[#This Row],[Ngày hóa đơn]],IF(Table1[[#This Row],[Ngày hạch toán]]&lt;&gt;"",Table1[[#This Row],[Ngày hạch toán]],""))</f>
        <v>45910</v>
      </c>
      <c r="T194" s="7"/>
      <c r="U194" s="6">
        <f>IF(Table1[[#This Row],[Ngày tính CN]]="","",S194+T194)</f>
        <v>45910</v>
      </c>
      <c r="V194" s="18">
        <f ca="1">IF(Table1[[#This Row],[Hạn thanh toán]]="","",IF((U194-NOW())&lt;0,0,(U194-NOW())))</f>
        <v>0</v>
      </c>
      <c r="W194" s="2"/>
      <c r="X194" s="18">
        <f t="shared" ca="1" si="22"/>
        <v>260.49032048611116</v>
      </c>
      <c r="Y194" s="2" t="str">
        <f t="shared" ca="1" si="23"/>
        <v>Nợ quá hạn hơn 120 ngày có khả năng mất thanh toán</v>
      </c>
      <c r="Z194" s="51">
        <f t="shared" si="19"/>
        <v>45910</v>
      </c>
      <c r="AA194" s="51" t="str">
        <f t="shared" si="20"/>
        <v/>
      </c>
      <c r="AB194" s="2"/>
      <c r="AD194" s="2" t="str">
        <f>VLOOKUP($A194,MA_KH!$A:$Q,MA_KH!O$1,0)</f>
        <v>CIRCLEK MIỀN NAM</v>
      </c>
      <c r="AE194" s="2" t="str">
        <f>VLOOKUP($A194,MA_KH!$A:$Q,MA_KH!P$1,0)</f>
        <v>CÔNG TY TNHH VÒNG TRÒN ĐỎ</v>
      </c>
    </row>
    <row r="195" spans="1:31" ht="25.5" hidden="1" customHeight="1" x14ac:dyDescent="0.2">
      <c r="A195" s="31" t="s">
        <v>20827</v>
      </c>
      <c r="B195" s="31" t="s">
        <v>63</v>
      </c>
      <c r="C195" s="32">
        <v>45910</v>
      </c>
      <c r="D195" s="31" t="s">
        <v>852</v>
      </c>
      <c r="E195" s="32">
        <v>45910</v>
      </c>
      <c r="F195" s="31" t="s">
        <v>853</v>
      </c>
      <c r="G195" s="31" t="s">
        <v>854</v>
      </c>
      <c r="H195" s="33">
        <v>230760</v>
      </c>
      <c r="I195" s="33">
        <v>0</v>
      </c>
      <c r="J195" s="33">
        <v>18461</v>
      </c>
      <c r="K195" s="33">
        <v>249221</v>
      </c>
      <c r="L195" s="7" t="s">
        <v>51</v>
      </c>
      <c r="O195" s="18">
        <f>IF(Table1[[#This Row],[Phân loại]]="Tồn đầu kỳ",Table1[[#This Row],[Tổng giá trị]],0)</f>
        <v>249221</v>
      </c>
      <c r="P195" s="7">
        <f>IF(Table1[[#This Row],[Số còn phải thu ĐK]]&lt;&gt;0,0,IF(Table1[[#This Row],[Phân loại]]="Bán hàng",Table1[[#This Row],[Tổng giá trị]],-Table1[[#This Row],[Tổng giá trị]]))</f>
        <v>0</v>
      </c>
      <c r="Q195" s="18">
        <f t="shared" si="21"/>
        <v>0</v>
      </c>
      <c r="R195" s="7">
        <f>Table1[[#This Row],[Số còn phải thu ĐK]]+Table1[[#This Row],[Giá Trị HD sau CK]]-Table1[[#This Row],[Số tiền đã thu]]</f>
        <v>249221</v>
      </c>
      <c r="S195" s="6">
        <f>IF(Table1[[#This Row],[Ngày hóa đơn]]&lt;&gt;"",Table1[[#This Row],[Ngày hóa đơn]],IF(Table1[[#This Row],[Ngày hạch toán]]&lt;&gt;"",Table1[[#This Row],[Ngày hạch toán]],""))</f>
        <v>45910</v>
      </c>
      <c r="T195" s="7"/>
      <c r="U195" s="6">
        <f>IF(Table1[[#This Row],[Ngày tính CN]]="","",S195+T195)</f>
        <v>45910</v>
      </c>
      <c r="V195" s="18">
        <f ca="1">IF(Table1[[#This Row],[Hạn thanh toán]]="","",IF((U195-NOW())&lt;0,0,(U195-NOW())))</f>
        <v>0</v>
      </c>
      <c r="W195" s="2"/>
      <c r="X195" s="18">
        <f t="shared" ca="1" si="22"/>
        <v>260.49032048611116</v>
      </c>
      <c r="Y195" s="2" t="str">
        <f t="shared" ca="1" si="23"/>
        <v>Nợ quá hạn hơn 120 ngày có khả năng mất thanh toán</v>
      </c>
      <c r="Z195" s="51">
        <f t="shared" si="19"/>
        <v>45910</v>
      </c>
      <c r="AA195" s="51" t="str">
        <f t="shared" si="20"/>
        <v/>
      </c>
      <c r="AB195" s="2"/>
      <c r="AD195" s="2" t="str">
        <f>VLOOKUP($A195,MA_KH!$A:$Q,MA_KH!O$1,0)</f>
        <v>CIRCLEK MIỀN NAM</v>
      </c>
      <c r="AE195" s="2" t="str">
        <f>VLOOKUP($A195,MA_KH!$A:$Q,MA_KH!P$1,0)</f>
        <v>CÔNG TY TNHH VÒNG TRÒN ĐỎ</v>
      </c>
    </row>
    <row r="196" spans="1:31" ht="25.5" hidden="1" customHeight="1" x14ac:dyDescent="0.2">
      <c r="A196" s="31" t="s">
        <v>20827</v>
      </c>
      <c r="B196" s="31" t="s">
        <v>63</v>
      </c>
      <c r="C196" s="32">
        <v>45910</v>
      </c>
      <c r="D196" s="31" t="s">
        <v>855</v>
      </c>
      <c r="E196" s="32">
        <v>45910</v>
      </c>
      <c r="F196" s="31" t="s">
        <v>856</v>
      </c>
      <c r="G196" s="31" t="s">
        <v>857</v>
      </c>
      <c r="H196" s="33">
        <v>184608</v>
      </c>
      <c r="I196" s="33">
        <v>0</v>
      </c>
      <c r="J196" s="33">
        <v>14769</v>
      </c>
      <c r="K196" s="33">
        <v>199377</v>
      </c>
      <c r="L196" s="7" t="s">
        <v>51</v>
      </c>
      <c r="O196" s="18">
        <f>IF(Table1[[#This Row],[Phân loại]]="Tồn đầu kỳ",Table1[[#This Row],[Tổng giá trị]],0)</f>
        <v>199377</v>
      </c>
      <c r="P196" s="7">
        <f>IF(Table1[[#This Row],[Số còn phải thu ĐK]]&lt;&gt;0,0,IF(Table1[[#This Row],[Phân loại]]="Bán hàng",Table1[[#This Row],[Tổng giá trị]],-Table1[[#This Row],[Tổng giá trị]]))</f>
        <v>0</v>
      </c>
      <c r="Q196" s="18">
        <f t="shared" si="21"/>
        <v>0</v>
      </c>
      <c r="R196" s="7">
        <f>Table1[[#This Row],[Số còn phải thu ĐK]]+Table1[[#This Row],[Giá Trị HD sau CK]]-Table1[[#This Row],[Số tiền đã thu]]</f>
        <v>199377</v>
      </c>
      <c r="S196" s="6">
        <f>IF(Table1[[#This Row],[Ngày hóa đơn]]&lt;&gt;"",Table1[[#This Row],[Ngày hóa đơn]],IF(Table1[[#This Row],[Ngày hạch toán]]&lt;&gt;"",Table1[[#This Row],[Ngày hạch toán]],""))</f>
        <v>45910</v>
      </c>
      <c r="T196" s="7"/>
      <c r="U196" s="6">
        <f>IF(Table1[[#This Row],[Ngày tính CN]]="","",S196+T196)</f>
        <v>45910</v>
      </c>
      <c r="V196" s="18">
        <f ca="1">IF(Table1[[#This Row],[Hạn thanh toán]]="","",IF((U196-NOW())&lt;0,0,(U196-NOW())))</f>
        <v>0</v>
      </c>
      <c r="W196" s="2"/>
      <c r="X196" s="18">
        <f t="shared" ca="1" si="22"/>
        <v>260.49032048611116</v>
      </c>
      <c r="Y196" s="2" t="str">
        <f t="shared" ca="1" si="23"/>
        <v>Nợ quá hạn hơn 120 ngày có khả năng mất thanh toán</v>
      </c>
      <c r="Z196" s="51">
        <f t="shared" ref="Z196:Z259" si="24">IF(S196="","",S196)</f>
        <v>45910</v>
      </c>
      <c r="AA196" s="51" t="str">
        <f t="shared" ref="AA196:AA259" si="25">IF(M196="","",M196)</f>
        <v/>
      </c>
      <c r="AB196" s="2"/>
      <c r="AD196" s="2" t="str">
        <f>VLOOKUP($A196,MA_KH!$A:$Q,MA_KH!O$1,0)</f>
        <v>CIRCLEK MIỀN NAM</v>
      </c>
      <c r="AE196" s="2" t="str">
        <f>VLOOKUP($A196,MA_KH!$A:$Q,MA_KH!P$1,0)</f>
        <v>CÔNG TY TNHH VÒNG TRÒN ĐỎ</v>
      </c>
    </row>
    <row r="197" spans="1:31" ht="25.5" hidden="1" customHeight="1" x14ac:dyDescent="0.2">
      <c r="A197" s="31" t="s">
        <v>20827</v>
      </c>
      <c r="B197" s="31" t="s">
        <v>63</v>
      </c>
      <c r="C197" s="32">
        <v>45910</v>
      </c>
      <c r="D197" s="31" t="s">
        <v>858</v>
      </c>
      <c r="E197" s="32">
        <v>45910</v>
      </c>
      <c r="F197" s="31" t="s">
        <v>859</v>
      </c>
      <c r="G197" s="31" t="s">
        <v>860</v>
      </c>
      <c r="H197" s="33">
        <v>184608</v>
      </c>
      <c r="I197" s="33">
        <v>0</v>
      </c>
      <c r="J197" s="33">
        <v>14769</v>
      </c>
      <c r="K197" s="33">
        <v>199377</v>
      </c>
      <c r="L197" s="7" t="s">
        <v>51</v>
      </c>
      <c r="O197" s="18">
        <f>IF(Table1[[#This Row],[Phân loại]]="Tồn đầu kỳ",Table1[[#This Row],[Tổng giá trị]],0)</f>
        <v>199377</v>
      </c>
      <c r="P197" s="7">
        <f>IF(Table1[[#This Row],[Số còn phải thu ĐK]]&lt;&gt;0,0,IF(Table1[[#This Row],[Phân loại]]="Bán hàng",Table1[[#This Row],[Tổng giá trị]],-Table1[[#This Row],[Tổng giá trị]]))</f>
        <v>0</v>
      </c>
      <c r="Q197" s="18">
        <f t="shared" si="21"/>
        <v>0</v>
      </c>
      <c r="R197" s="7">
        <f>Table1[[#This Row],[Số còn phải thu ĐK]]+Table1[[#This Row],[Giá Trị HD sau CK]]-Table1[[#This Row],[Số tiền đã thu]]</f>
        <v>199377</v>
      </c>
      <c r="S197" s="6">
        <f>IF(Table1[[#This Row],[Ngày hóa đơn]]&lt;&gt;"",Table1[[#This Row],[Ngày hóa đơn]],IF(Table1[[#This Row],[Ngày hạch toán]]&lt;&gt;"",Table1[[#This Row],[Ngày hạch toán]],""))</f>
        <v>45910</v>
      </c>
      <c r="T197" s="7"/>
      <c r="U197" s="6">
        <f>IF(Table1[[#This Row],[Ngày tính CN]]="","",S197+T197)</f>
        <v>45910</v>
      </c>
      <c r="V197" s="18">
        <f ca="1">IF(Table1[[#This Row],[Hạn thanh toán]]="","",IF((U197-NOW())&lt;0,0,(U197-NOW())))</f>
        <v>0</v>
      </c>
      <c r="W197" s="2"/>
      <c r="X197" s="18">
        <f t="shared" ca="1" si="22"/>
        <v>260.49032048611116</v>
      </c>
      <c r="Y197" s="2" t="str">
        <f t="shared" ca="1" si="23"/>
        <v>Nợ quá hạn hơn 120 ngày có khả năng mất thanh toán</v>
      </c>
      <c r="Z197" s="51">
        <f t="shared" si="24"/>
        <v>45910</v>
      </c>
      <c r="AA197" s="51" t="str">
        <f t="shared" si="25"/>
        <v/>
      </c>
      <c r="AB197" s="2"/>
      <c r="AD197" s="2" t="str">
        <f>VLOOKUP($A197,MA_KH!$A:$Q,MA_KH!O$1,0)</f>
        <v>CIRCLEK MIỀN NAM</v>
      </c>
      <c r="AE197" s="2" t="str">
        <f>VLOOKUP($A197,MA_KH!$A:$Q,MA_KH!P$1,0)</f>
        <v>CÔNG TY TNHH VÒNG TRÒN ĐỎ</v>
      </c>
    </row>
    <row r="198" spans="1:31" ht="25.5" hidden="1" customHeight="1" x14ac:dyDescent="0.2">
      <c r="A198" s="31" t="s">
        <v>20827</v>
      </c>
      <c r="B198" s="31" t="s">
        <v>63</v>
      </c>
      <c r="C198" s="32">
        <v>45910</v>
      </c>
      <c r="D198" s="31" t="s">
        <v>861</v>
      </c>
      <c r="E198" s="32">
        <v>45910</v>
      </c>
      <c r="F198" s="31" t="s">
        <v>862</v>
      </c>
      <c r="G198" s="31" t="s">
        <v>863</v>
      </c>
      <c r="H198" s="33">
        <v>184608</v>
      </c>
      <c r="I198" s="33">
        <v>0</v>
      </c>
      <c r="J198" s="33">
        <v>14769</v>
      </c>
      <c r="K198" s="33">
        <v>199377</v>
      </c>
      <c r="L198" s="7" t="s">
        <v>51</v>
      </c>
      <c r="O198" s="18">
        <f>IF(Table1[[#This Row],[Phân loại]]="Tồn đầu kỳ",Table1[[#This Row],[Tổng giá trị]],0)</f>
        <v>199377</v>
      </c>
      <c r="P198" s="7">
        <f>IF(Table1[[#This Row],[Số còn phải thu ĐK]]&lt;&gt;0,0,IF(Table1[[#This Row],[Phân loại]]="Bán hàng",Table1[[#This Row],[Tổng giá trị]],-Table1[[#This Row],[Tổng giá trị]]))</f>
        <v>0</v>
      </c>
      <c r="Q198" s="18">
        <f t="shared" si="21"/>
        <v>0</v>
      </c>
      <c r="R198" s="7">
        <f>Table1[[#This Row],[Số còn phải thu ĐK]]+Table1[[#This Row],[Giá Trị HD sau CK]]-Table1[[#This Row],[Số tiền đã thu]]</f>
        <v>199377</v>
      </c>
      <c r="S198" s="6">
        <f>IF(Table1[[#This Row],[Ngày hóa đơn]]&lt;&gt;"",Table1[[#This Row],[Ngày hóa đơn]],IF(Table1[[#This Row],[Ngày hạch toán]]&lt;&gt;"",Table1[[#This Row],[Ngày hạch toán]],""))</f>
        <v>45910</v>
      </c>
      <c r="T198" s="7"/>
      <c r="U198" s="6">
        <f>IF(Table1[[#This Row],[Ngày tính CN]]="","",S198+T198)</f>
        <v>45910</v>
      </c>
      <c r="V198" s="18">
        <f ca="1">IF(Table1[[#This Row],[Hạn thanh toán]]="","",IF((U198-NOW())&lt;0,0,(U198-NOW())))</f>
        <v>0</v>
      </c>
      <c r="W198" s="2"/>
      <c r="X198" s="18">
        <f t="shared" ca="1" si="22"/>
        <v>260.49032048611116</v>
      </c>
      <c r="Y198" s="2" t="str">
        <f t="shared" ca="1" si="23"/>
        <v>Nợ quá hạn hơn 120 ngày có khả năng mất thanh toán</v>
      </c>
      <c r="Z198" s="51">
        <f t="shared" si="24"/>
        <v>45910</v>
      </c>
      <c r="AA198" s="51" t="str">
        <f t="shared" si="25"/>
        <v/>
      </c>
      <c r="AB198" s="2"/>
      <c r="AD198" s="2" t="str">
        <f>VLOOKUP($A198,MA_KH!$A:$Q,MA_KH!O$1,0)</f>
        <v>CIRCLEK MIỀN NAM</v>
      </c>
      <c r="AE198" s="2" t="str">
        <f>VLOOKUP($A198,MA_KH!$A:$Q,MA_KH!P$1,0)</f>
        <v>CÔNG TY TNHH VÒNG TRÒN ĐỎ</v>
      </c>
    </row>
    <row r="199" spans="1:31" ht="25.5" hidden="1" customHeight="1" x14ac:dyDescent="0.2">
      <c r="A199" s="31" t="s">
        <v>20827</v>
      </c>
      <c r="B199" s="31" t="s">
        <v>63</v>
      </c>
      <c r="C199" s="32">
        <v>45911</v>
      </c>
      <c r="D199" s="31" t="s">
        <v>864</v>
      </c>
      <c r="E199" s="32">
        <v>45911</v>
      </c>
      <c r="F199" s="31" t="s">
        <v>865</v>
      </c>
      <c r="G199" s="31" t="s">
        <v>866</v>
      </c>
      <c r="H199" s="33">
        <v>230760</v>
      </c>
      <c r="I199" s="33">
        <v>0</v>
      </c>
      <c r="J199" s="33">
        <v>18461</v>
      </c>
      <c r="K199" s="33">
        <v>249221</v>
      </c>
      <c r="L199" s="7" t="s">
        <v>51</v>
      </c>
      <c r="O199" s="18">
        <f>IF(Table1[[#This Row],[Phân loại]]="Tồn đầu kỳ",Table1[[#This Row],[Tổng giá trị]],0)</f>
        <v>249221</v>
      </c>
      <c r="P199" s="7">
        <f>IF(Table1[[#This Row],[Số còn phải thu ĐK]]&lt;&gt;0,0,IF(Table1[[#This Row],[Phân loại]]="Bán hàng",Table1[[#This Row],[Tổng giá trị]],-Table1[[#This Row],[Tổng giá trị]]))</f>
        <v>0</v>
      </c>
      <c r="Q199" s="18">
        <f t="shared" si="21"/>
        <v>0</v>
      </c>
      <c r="R199" s="7">
        <f>Table1[[#This Row],[Số còn phải thu ĐK]]+Table1[[#This Row],[Giá Trị HD sau CK]]-Table1[[#This Row],[Số tiền đã thu]]</f>
        <v>249221</v>
      </c>
      <c r="S199" s="6">
        <f>IF(Table1[[#This Row],[Ngày hóa đơn]]&lt;&gt;"",Table1[[#This Row],[Ngày hóa đơn]],IF(Table1[[#This Row],[Ngày hạch toán]]&lt;&gt;"",Table1[[#This Row],[Ngày hạch toán]],""))</f>
        <v>45911</v>
      </c>
      <c r="T199" s="7"/>
      <c r="U199" s="6">
        <f>IF(Table1[[#This Row],[Ngày tính CN]]="","",S199+T199)</f>
        <v>45911</v>
      </c>
      <c r="V199" s="18">
        <f ca="1">IF(Table1[[#This Row],[Hạn thanh toán]]="","",IF((U199-NOW())&lt;0,0,(U199-NOW())))</f>
        <v>0</v>
      </c>
      <c r="W199" s="2"/>
      <c r="X199" s="18">
        <f t="shared" ca="1" si="22"/>
        <v>259.49032048611116</v>
      </c>
      <c r="Y199" s="2" t="str">
        <f t="shared" ca="1" si="23"/>
        <v>Nợ quá hạn hơn 120 ngày có khả năng mất thanh toán</v>
      </c>
      <c r="Z199" s="51">
        <f t="shared" si="24"/>
        <v>45911</v>
      </c>
      <c r="AA199" s="51" t="str">
        <f t="shared" si="25"/>
        <v/>
      </c>
      <c r="AB199" s="2"/>
      <c r="AD199" s="2" t="str">
        <f>VLOOKUP($A199,MA_KH!$A:$Q,MA_KH!O$1,0)</f>
        <v>CIRCLEK MIỀN NAM</v>
      </c>
      <c r="AE199" s="2" t="str">
        <f>VLOOKUP($A199,MA_KH!$A:$Q,MA_KH!P$1,0)</f>
        <v>CÔNG TY TNHH VÒNG TRÒN ĐỎ</v>
      </c>
    </row>
    <row r="200" spans="1:31" ht="25.5" hidden="1" customHeight="1" x14ac:dyDescent="0.2">
      <c r="A200" s="31" t="s">
        <v>20827</v>
      </c>
      <c r="B200" s="31" t="s">
        <v>63</v>
      </c>
      <c r="C200" s="32">
        <v>45911</v>
      </c>
      <c r="D200" s="31" t="s">
        <v>867</v>
      </c>
      <c r="E200" s="32">
        <v>45911</v>
      </c>
      <c r="F200" s="31" t="s">
        <v>868</v>
      </c>
      <c r="G200" s="31" t="s">
        <v>869</v>
      </c>
      <c r="H200" s="33">
        <v>184608</v>
      </c>
      <c r="I200" s="33">
        <v>0</v>
      </c>
      <c r="J200" s="33">
        <v>14769</v>
      </c>
      <c r="K200" s="33">
        <v>199377</v>
      </c>
      <c r="L200" s="7" t="s">
        <v>51</v>
      </c>
      <c r="O200" s="18">
        <f>IF(Table1[[#This Row],[Phân loại]]="Tồn đầu kỳ",Table1[[#This Row],[Tổng giá trị]],0)</f>
        <v>199377</v>
      </c>
      <c r="P200" s="7">
        <f>IF(Table1[[#This Row],[Số còn phải thu ĐK]]&lt;&gt;0,0,IF(Table1[[#This Row],[Phân loại]]="Bán hàng",Table1[[#This Row],[Tổng giá trị]],-Table1[[#This Row],[Tổng giá trị]]))</f>
        <v>0</v>
      </c>
      <c r="Q200" s="18">
        <f t="shared" si="21"/>
        <v>0</v>
      </c>
      <c r="R200" s="7">
        <f>Table1[[#This Row],[Số còn phải thu ĐK]]+Table1[[#This Row],[Giá Trị HD sau CK]]-Table1[[#This Row],[Số tiền đã thu]]</f>
        <v>199377</v>
      </c>
      <c r="S200" s="6">
        <f>IF(Table1[[#This Row],[Ngày hóa đơn]]&lt;&gt;"",Table1[[#This Row],[Ngày hóa đơn]],IF(Table1[[#This Row],[Ngày hạch toán]]&lt;&gt;"",Table1[[#This Row],[Ngày hạch toán]],""))</f>
        <v>45911</v>
      </c>
      <c r="T200" s="7"/>
      <c r="U200" s="6">
        <f>IF(Table1[[#This Row],[Ngày tính CN]]="","",S200+T200)</f>
        <v>45911</v>
      </c>
      <c r="V200" s="18">
        <f ca="1">IF(Table1[[#This Row],[Hạn thanh toán]]="","",IF((U200-NOW())&lt;0,0,(U200-NOW())))</f>
        <v>0</v>
      </c>
      <c r="W200" s="2"/>
      <c r="X200" s="18">
        <f t="shared" ca="1" si="22"/>
        <v>259.49032048611116</v>
      </c>
      <c r="Y200" s="2" t="str">
        <f t="shared" ca="1" si="23"/>
        <v>Nợ quá hạn hơn 120 ngày có khả năng mất thanh toán</v>
      </c>
      <c r="Z200" s="51">
        <f t="shared" si="24"/>
        <v>45911</v>
      </c>
      <c r="AA200" s="51" t="str">
        <f t="shared" si="25"/>
        <v/>
      </c>
      <c r="AB200" s="2"/>
      <c r="AD200" s="2" t="str">
        <f>VLOOKUP($A200,MA_KH!$A:$Q,MA_KH!O$1,0)</f>
        <v>CIRCLEK MIỀN NAM</v>
      </c>
      <c r="AE200" s="2" t="str">
        <f>VLOOKUP($A200,MA_KH!$A:$Q,MA_KH!P$1,0)</f>
        <v>CÔNG TY TNHH VÒNG TRÒN ĐỎ</v>
      </c>
    </row>
    <row r="201" spans="1:31" ht="25.5" hidden="1" customHeight="1" x14ac:dyDescent="0.2">
      <c r="A201" s="31" t="s">
        <v>20827</v>
      </c>
      <c r="B201" s="31" t="s">
        <v>63</v>
      </c>
      <c r="C201" s="32">
        <v>45911</v>
      </c>
      <c r="D201" s="31" t="s">
        <v>870</v>
      </c>
      <c r="E201" s="32">
        <v>45911</v>
      </c>
      <c r="F201" s="31" t="s">
        <v>871</v>
      </c>
      <c r="G201" s="31" t="s">
        <v>872</v>
      </c>
      <c r="H201" s="33">
        <v>346140</v>
      </c>
      <c r="I201" s="33">
        <v>0</v>
      </c>
      <c r="J201" s="33">
        <v>27691</v>
      </c>
      <c r="K201" s="33">
        <v>373831</v>
      </c>
      <c r="L201" s="7" t="s">
        <v>51</v>
      </c>
      <c r="O201" s="18">
        <f>IF(Table1[[#This Row],[Phân loại]]="Tồn đầu kỳ",Table1[[#This Row],[Tổng giá trị]],0)</f>
        <v>373831</v>
      </c>
      <c r="P201" s="7">
        <f>IF(Table1[[#This Row],[Số còn phải thu ĐK]]&lt;&gt;0,0,IF(Table1[[#This Row],[Phân loại]]="Bán hàng",Table1[[#This Row],[Tổng giá trị]],-Table1[[#This Row],[Tổng giá trị]]))</f>
        <v>0</v>
      </c>
      <c r="Q201" s="18">
        <f t="shared" si="21"/>
        <v>0</v>
      </c>
      <c r="R201" s="7">
        <f>Table1[[#This Row],[Số còn phải thu ĐK]]+Table1[[#This Row],[Giá Trị HD sau CK]]-Table1[[#This Row],[Số tiền đã thu]]</f>
        <v>373831</v>
      </c>
      <c r="S201" s="6">
        <f>IF(Table1[[#This Row],[Ngày hóa đơn]]&lt;&gt;"",Table1[[#This Row],[Ngày hóa đơn]],IF(Table1[[#This Row],[Ngày hạch toán]]&lt;&gt;"",Table1[[#This Row],[Ngày hạch toán]],""))</f>
        <v>45911</v>
      </c>
      <c r="T201" s="7"/>
      <c r="U201" s="6">
        <f>IF(Table1[[#This Row],[Ngày tính CN]]="","",S201+T201)</f>
        <v>45911</v>
      </c>
      <c r="V201" s="18">
        <f ca="1">IF(Table1[[#This Row],[Hạn thanh toán]]="","",IF((U201-NOW())&lt;0,0,(U201-NOW())))</f>
        <v>0</v>
      </c>
      <c r="W201" s="2"/>
      <c r="X201" s="18">
        <f t="shared" ca="1" si="22"/>
        <v>259.49032048611116</v>
      </c>
      <c r="Y201" s="2" t="str">
        <f t="shared" ca="1" si="23"/>
        <v>Nợ quá hạn hơn 120 ngày có khả năng mất thanh toán</v>
      </c>
      <c r="Z201" s="51">
        <f t="shared" si="24"/>
        <v>45911</v>
      </c>
      <c r="AA201" s="51" t="str">
        <f t="shared" si="25"/>
        <v/>
      </c>
      <c r="AB201" s="2"/>
      <c r="AD201" s="2" t="str">
        <f>VLOOKUP($A201,MA_KH!$A:$Q,MA_KH!O$1,0)</f>
        <v>CIRCLEK MIỀN NAM</v>
      </c>
      <c r="AE201" s="2" t="str">
        <f>VLOOKUP($A201,MA_KH!$A:$Q,MA_KH!P$1,0)</f>
        <v>CÔNG TY TNHH VÒNG TRÒN ĐỎ</v>
      </c>
    </row>
    <row r="202" spans="1:31" ht="25.5" hidden="1" customHeight="1" x14ac:dyDescent="0.2">
      <c r="A202" s="31" t="s">
        <v>20827</v>
      </c>
      <c r="B202" s="31" t="s">
        <v>63</v>
      </c>
      <c r="C202" s="32">
        <v>45911</v>
      </c>
      <c r="D202" s="31" t="s">
        <v>873</v>
      </c>
      <c r="E202" s="32">
        <v>45911</v>
      </c>
      <c r="F202" s="31" t="s">
        <v>874</v>
      </c>
      <c r="G202" s="31" t="s">
        <v>875</v>
      </c>
      <c r="H202" s="33">
        <v>184608</v>
      </c>
      <c r="I202" s="33">
        <v>0</v>
      </c>
      <c r="J202" s="33">
        <v>14769</v>
      </c>
      <c r="K202" s="33">
        <v>199377</v>
      </c>
      <c r="L202" s="7" t="s">
        <v>51</v>
      </c>
      <c r="O202" s="18">
        <f>IF(Table1[[#This Row],[Phân loại]]="Tồn đầu kỳ",Table1[[#This Row],[Tổng giá trị]],0)</f>
        <v>199377</v>
      </c>
      <c r="P202" s="7">
        <f>IF(Table1[[#This Row],[Số còn phải thu ĐK]]&lt;&gt;0,0,IF(Table1[[#This Row],[Phân loại]]="Bán hàng",Table1[[#This Row],[Tổng giá trị]],-Table1[[#This Row],[Tổng giá trị]]))</f>
        <v>0</v>
      </c>
      <c r="Q202" s="18">
        <f t="shared" si="21"/>
        <v>0</v>
      </c>
      <c r="R202" s="7">
        <f>Table1[[#This Row],[Số còn phải thu ĐK]]+Table1[[#This Row],[Giá Trị HD sau CK]]-Table1[[#This Row],[Số tiền đã thu]]</f>
        <v>199377</v>
      </c>
      <c r="S202" s="6">
        <f>IF(Table1[[#This Row],[Ngày hóa đơn]]&lt;&gt;"",Table1[[#This Row],[Ngày hóa đơn]],IF(Table1[[#This Row],[Ngày hạch toán]]&lt;&gt;"",Table1[[#This Row],[Ngày hạch toán]],""))</f>
        <v>45911</v>
      </c>
      <c r="T202" s="7"/>
      <c r="U202" s="6">
        <f>IF(Table1[[#This Row],[Ngày tính CN]]="","",S202+T202)</f>
        <v>45911</v>
      </c>
      <c r="V202" s="18">
        <f ca="1">IF(Table1[[#This Row],[Hạn thanh toán]]="","",IF((U202-NOW())&lt;0,0,(U202-NOW())))</f>
        <v>0</v>
      </c>
      <c r="W202" s="2"/>
      <c r="X202" s="18">
        <f t="shared" ca="1" si="22"/>
        <v>259.49032048611116</v>
      </c>
      <c r="Y202" s="2" t="str">
        <f t="shared" ca="1" si="23"/>
        <v>Nợ quá hạn hơn 120 ngày có khả năng mất thanh toán</v>
      </c>
      <c r="Z202" s="51">
        <f t="shared" si="24"/>
        <v>45911</v>
      </c>
      <c r="AA202" s="51" t="str">
        <f t="shared" si="25"/>
        <v/>
      </c>
      <c r="AB202" s="2"/>
      <c r="AD202" s="2" t="str">
        <f>VLOOKUP($A202,MA_KH!$A:$Q,MA_KH!O$1,0)</f>
        <v>CIRCLEK MIỀN NAM</v>
      </c>
      <c r="AE202" s="2" t="str">
        <f>VLOOKUP($A202,MA_KH!$A:$Q,MA_KH!P$1,0)</f>
        <v>CÔNG TY TNHH VÒNG TRÒN ĐỎ</v>
      </c>
    </row>
    <row r="203" spans="1:31" ht="25.5" hidden="1" customHeight="1" x14ac:dyDescent="0.2">
      <c r="A203" s="31" t="s">
        <v>20827</v>
      </c>
      <c r="B203" s="31" t="s">
        <v>63</v>
      </c>
      <c r="C203" s="32">
        <v>45912</v>
      </c>
      <c r="D203" s="31" t="s">
        <v>876</v>
      </c>
      <c r="E203" s="32">
        <v>45912</v>
      </c>
      <c r="F203" s="31" t="s">
        <v>877</v>
      </c>
      <c r="G203" s="31" t="s">
        <v>878</v>
      </c>
      <c r="H203" s="33">
        <v>276912</v>
      </c>
      <c r="I203" s="33">
        <v>0</v>
      </c>
      <c r="J203" s="33">
        <v>22153</v>
      </c>
      <c r="K203" s="33">
        <v>299065</v>
      </c>
      <c r="L203" s="7" t="s">
        <v>51</v>
      </c>
      <c r="O203" s="18">
        <f>IF(Table1[[#This Row],[Phân loại]]="Tồn đầu kỳ",Table1[[#This Row],[Tổng giá trị]],0)</f>
        <v>299065</v>
      </c>
      <c r="P203" s="7">
        <f>IF(Table1[[#This Row],[Số còn phải thu ĐK]]&lt;&gt;0,0,IF(Table1[[#This Row],[Phân loại]]="Bán hàng",Table1[[#This Row],[Tổng giá trị]],-Table1[[#This Row],[Tổng giá trị]]))</f>
        <v>0</v>
      </c>
      <c r="Q203" s="18">
        <f t="shared" si="21"/>
        <v>0</v>
      </c>
      <c r="R203" s="7">
        <f>Table1[[#This Row],[Số còn phải thu ĐK]]+Table1[[#This Row],[Giá Trị HD sau CK]]-Table1[[#This Row],[Số tiền đã thu]]</f>
        <v>299065</v>
      </c>
      <c r="S203" s="6">
        <f>IF(Table1[[#This Row],[Ngày hóa đơn]]&lt;&gt;"",Table1[[#This Row],[Ngày hóa đơn]],IF(Table1[[#This Row],[Ngày hạch toán]]&lt;&gt;"",Table1[[#This Row],[Ngày hạch toán]],""))</f>
        <v>45912</v>
      </c>
      <c r="T203" s="7"/>
      <c r="U203" s="6">
        <f>IF(Table1[[#This Row],[Ngày tính CN]]="","",S203+T203)</f>
        <v>45912</v>
      </c>
      <c r="V203" s="18">
        <f ca="1">IF(Table1[[#This Row],[Hạn thanh toán]]="","",IF((U203-NOW())&lt;0,0,(U203-NOW())))</f>
        <v>0</v>
      </c>
      <c r="W203" s="2"/>
      <c r="X203" s="18">
        <f t="shared" ca="1" si="22"/>
        <v>258.49032048611116</v>
      </c>
      <c r="Y203" s="2" t="str">
        <f t="shared" ca="1" si="23"/>
        <v>Nợ quá hạn hơn 120 ngày có khả năng mất thanh toán</v>
      </c>
      <c r="Z203" s="51">
        <f t="shared" si="24"/>
        <v>45912</v>
      </c>
      <c r="AA203" s="51" t="str">
        <f t="shared" si="25"/>
        <v/>
      </c>
      <c r="AB203" s="2"/>
      <c r="AD203" s="2" t="str">
        <f>VLOOKUP($A203,MA_KH!$A:$Q,MA_KH!O$1,0)</f>
        <v>CIRCLEK MIỀN NAM</v>
      </c>
      <c r="AE203" s="2" t="str">
        <f>VLOOKUP($A203,MA_KH!$A:$Q,MA_KH!P$1,0)</f>
        <v>CÔNG TY TNHH VÒNG TRÒN ĐỎ</v>
      </c>
    </row>
    <row r="204" spans="1:31" ht="25.5" hidden="1" customHeight="1" x14ac:dyDescent="0.2">
      <c r="A204" s="31" t="s">
        <v>20827</v>
      </c>
      <c r="B204" s="31" t="s">
        <v>63</v>
      </c>
      <c r="C204" s="32">
        <v>45912</v>
      </c>
      <c r="D204" s="31" t="s">
        <v>879</v>
      </c>
      <c r="E204" s="32">
        <v>45912</v>
      </c>
      <c r="F204" s="31" t="s">
        <v>880</v>
      </c>
      <c r="G204" s="31" t="s">
        <v>881</v>
      </c>
      <c r="H204" s="33">
        <v>230760</v>
      </c>
      <c r="I204" s="33">
        <v>0</v>
      </c>
      <c r="J204" s="33">
        <v>18461</v>
      </c>
      <c r="K204" s="33">
        <v>249221</v>
      </c>
      <c r="L204" s="7" t="s">
        <v>51</v>
      </c>
      <c r="O204" s="18">
        <f>IF(Table1[[#This Row],[Phân loại]]="Tồn đầu kỳ",Table1[[#This Row],[Tổng giá trị]],0)</f>
        <v>249221</v>
      </c>
      <c r="P204" s="7">
        <f>IF(Table1[[#This Row],[Số còn phải thu ĐK]]&lt;&gt;0,0,IF(Table1[[#This Row],[Phân loại]]="Bán hàng",Table1[[#This Row],[Tổng giá trị]],-Table1[[#This Row],[Tổng giá trị]]))</f>
        <v>0</v>
      </c>
      <c r="Q204" s="18">
        <f t="shared" si="21"/>
        <v>0</v>
      </c>
      <c r="R204" s="7">
        <f>Table1[[#This Row],[Số còn phải thu ĐK]]+Table1[[#This Row],[Giá Trị HD sau CK]]-Table1[[#This Row],[Số tiền đã thu]]</f>
        <v>249221</v>
      </c>
      <c r="S204" s="6">
        <f>IF(Table1[[#This Row],[Ngày hóa đơn]]&lt;&gt;"",Table1[[#This Row],[Ngày hóa đơn]],IF(Table1[[#This Row],[Ngày hạch toán]]&lt;&gt;"",Table1[[#This Row],[Ngày hạch toán]],""))</f>
        <v>45912</v>
      </c>
      <c r="T204" s="7"/>
      <c r="U204" s="6">
        <f>IF(Table1[[#This Row],[Ngày tính CN]]="","",S204+T204)</f>
        <v>45912</v>
      </c>
      <c r="V204" s="18">
        <f ca="1">IF(Table1[[#This Row],[Hạn thanh toán]]="","",IF((U204-NOW())&lt;0,0,(U204-NOW())))</f>
        <v>0</v>
      </c>
      <c r="W204" s="2"/>
      <c r="X204" s="18">
        <f t="shared" ca="1" si="22"/>
        <v>258.49032048611116</v>
      </c>
      <c r="Y204" s="2" t="str">
        <f t="shared" ca="1" si="23"/>
        <v>Nợ quá hạn hơn 120 ngày có khả năng mất thanh toán</v>
      </c>
      <c r="Z204" s="51">
        <f t="shared" si="24"/>
        <v>45912</v>
      </c>
      <c r="AA204" s="51" t="str">
        <f t="shared" si="25"/>
        <v/>
      </c>
      <c r="AB204" s="2"/>
      <c r="AD204" s="2" t="str">
        <f>VLOOKUP($A204,MA_KH!$A:$Q,MA_KH!O$1,0)</f>
        <v>CIRCLEK MIỀN NAM</v>
      </c>
      <c r="AE204" s="2" t="str">
        <f>VLOOKUP($A204,MA_KH!$A:$Q,MA_KH!P$1,0)</f>
        <v>CÔNG TY TNHH VÒNG TRÒN ĐỎ</v>
      </c>
    </row>
    <row r="205" spans="1:31" ht="25.5" hidden="1" customHeight="1" x14ac:dyDescent="0.2">
      <c r="A205" s="31" t="s">
        <v>20827</v>
      </c>
      <c r="B205" s="31" t="s">
        <v>63</v>
      </c>
      <c r="C205" s="32">
        <v>45912</v>
      </c>
      <c r="D205" s="31" t="s">
        <v>882</v>
      </c>
      <c r="E205" s="32">
        <v>45912</v>
      </c>
      <c r="F205" s="31" t="s">
        <v>883</v>
      </c>
      <c r="G205" s="31" t="s">
        <v>884</v>
      </c>
      <c r="H205" s="33">
        <v>230760</v>
      </c>
      <c r="I205" s="33">
        <v>0</v>
      </c>
      <c r="J205" s="33">
        <v>18461</v>
      </c>
      <c r="K205" s="33">
        <v>249221</v>
      </c>
      <c r="L205" s="7" t="s">
        <v>51</v>
      </c>
      <c r="O205" s="18">
        <f>IF(Table1[[#This Row],[Phân loại]]="Tồn đầu kỳ",Table1[[#This Row],[Tổng giá trị]],0)</f>
        <v>249221</v>
      </c>
      <c r="P205" s="7">
        <f>IF(Table1[[#This Row],[Số còn phải thu ĐK]]&lt;&gt;0,0,IF(Table1[[#This Row],[Phân loại]]="Bán hàng",Table1[[#This Row],[Tổng giá trị]],-Table1[[#This Row],[Tổng giá trị]]))</f>
        <v>0</v>
      </c>
      <c r="Q205" s="18">
        <f t="shared" si="21"/>
        <v>0</v>
      </c>
      <c r="R205" s="7">
        <f>Table1[[#This Row],[Số còn phải thu ĐK]]+Table1[[#This Row],[Giá Trị HD sau CK]]-Table1[[#This Row],[Số tiền đã thu]]</f>
        <v>249221</v>
      </c>
      <c r="S205" s="6">
        <f>IF(Table1[[#This Row],[Ngày hóa đơn]]&lt;&gt;"",Table1[[#This Row],[Ngày hóa đơn]],IF(Table1[[#This Row],[Ngày hạch toán]]&lt;&gt;"",Table1[[#This Row],[Ngày hạch toán]],""))</f>
        <v>45912</v>
      </c>
      <c r="T205" s="7"/>
      <c r="U205" s="6">
        <f>IF(Table1[[#This Row],[Ngày tính CN]]="","",S205+T205)</f>
        <v>45912</v>
      </c>
      <c r="V205" s="18">
        <f ca="1">IF(Table1[[#This Row],[Hạn thanh toán]]="","",IF((U205-NOW())&lt;0,0,(U205-NOW())))</f>
        <v>0</v>
      </c>
      <c r="W205" s="2"/>
      <c r="X205" s="18">
        <f t="shared" ca="1" si="22"/>
        <v>258.49032048611116</v>
      </c>
      <c r="Y205" s="2" t="str">
        <f t="shared" ca="1" si="23"/>
        <v>Nợ quá hạn hơn 120 ngày có khả năng mất thanh toán</v>
      </c>
      <c r="Z205" s="51">
        <f t="shared" si="24"/>
        <v>45912</v>
      </c>
      <c r="AA205" s="51" t="str">
        <f t="shared" si="25"/>
        <v/>
      </c>
      <c r="AB205" s="2"/>
      <c r="AD205" s="2" t="str">
        <f>VLOOKUP($A205,MA_KH!$A:$Q,MA_KH!O$1,0)</f>
        <v>CIRCLEK MIỀN NAM</v>
      </c>
      <c r="AE205" s="2" t="str">
        <f>VLOOKUP($A205,MA_KH!$A:$Q,MA_KH!P$1,0)</f>
        <v>CÔNG TY TNHH VÒNG TRÒN ĐỎ</v>
      </c>
    </row>
    <row r="206" spans="1:31" ht="25.5" hidden="1" customHeight="1" x14ac:dyDescent="0.2">
      <c r="A206" s="31" t="s">
        <v>20827</v>
      </c>
      <c r="B206" s="31" t="s">
        <v>63</v>
      </c>
      <c r="C206" s="32">
        <v>45913</v>
      </c>
      <c r="D206" s="31" t="s">
        <v>885</v>
      </c>
      <c r="E206" s="32">
        <v>45913</v>
      </c>
      <c r="F206" s="31" t="s">
        <v>886</v>
      </c>
      <c r="G206" s="31" t="s">
        <v>887</v>
      </c>
      <c r="H206" s="33">
        <v>184608</v>
      </c>
      <c r="I206" s="33">
        <v>0</v>
      </c>
      <c r="J206" s="33">
        <v>14769</v>
      </c>
      <c r="K206" s="33">
        <v>199377</v>
      </c>
      <c r="L206" s="7" t="s">
        <v>51</v>
      </c>
      <c r="O206" s="18">
        <f>IF(Table1[[#This Row],[Phân loại]]="Tồn đầu kỳ",Table1[[#This Row],[Tổng giá trị]],0)</f>
        <v>199377</v>
      </c>
      <c r="P206" s="7">
        <f>IF(Table1[[#This Row],[Số còn phải thu ĐK]]&lt;&gt;0,0,IF(Table1[[#This Row],[Phân loại]]="Bán hàng",Table1[[#This Row],[Tổng giá trị]],-Table1[[#This Row],[Tổng giá trị]]))</f>
        <v>0</v>
      </c>
      <c r="Q206" s="18">
        <f t="shared" si="21"/>
        <v>0</v>
      </c>
      <c r="R206" s="7">
        <f>Table1[[#This Row],[Số còn phải thu ĐK]]+Table1[[#This Row],[Giá Trị HD sau CK]]-Table1[[#This Row],[Số tiền đã thu]]</f>
        <v>199377</v>
      </c>
      <c r="S206" s="6">
        <f>IF(Table1[[#This Row],[Ngày hóa đơn]]&lt;&gt;"",Table1[[#This Row],[Ngày hóa đơn]],IF(Table1[[#This Row],[Ngày hạch toán]]&lt;&gt;"",Table1[[#This Row],[Ngày hạch toán]],""))</f>
        <v>45913</v>
      </c>
      <c r="T206" s="7"/>
      <c r="U206" s="6">
        <f>IF(Table1[[#This Row],[Ngày tính CN]]="","",S206+T206)</f>
        <v>45913</v>
      </c>
      <c r="V206" s="18">
        <f ca="1">IF(Table1[[#This Row],[Hạn thanh toán]]="","",IF((U206-NOW())&lt;0,0,(U206-NOW())))</f>
        <v>0</v>
      </c>
      <c r="W206" s="2"/>
      <c r="X206" s="18">
        <f t="shared" ca="1" si="22"/>
        <v>257.49032048611116</v>
      </c>
      <c r="Y206" s="2" t="str">
        <f t="shared" ca="1" si="23"/>
        <v>Nợ quá hạn hơn 120 ngày có khả năng mất thanh toán</v>
      </c>
      <c r="Z206" s="51">
        <f t="shared" si="24"/>
        <v>45913</v>
      </c>
      <c r="AA206" s="51" t="str">
        <f t="shared" si="25"/>
        <v/>
      </c>
      <c r="AB206" s="2"/>
      <c r="AD206" s="2" t="str">
        <f>VLOOKUP($A206,MA_KH!$A:$Q,MA_KH!O$1,0)</f>
        <v>CIRCLEK MIỀN NAM</v>
      </c>
      <c r="AE206" s="2" t="str">
        <f>VLOOKUP($A206,MA_KH!$A:$Q,MA_KH!P$1,0)</f>
        <v>CÔNG TY TNHH VÒNG TRÒN ĐỎ</v>
      </c>
    </row>
    <row r="207" spans="1:31" ht="25.5" hidden="1" customHeight="1" x14ac:dyDescent="0.2">
      <c r="A207" s="31" t="s">
        <v>20827</v>
      </c>
      <c r="B207" s="31" t="s">
        <v>63</v>
      </c>
      <c r="C207" s="32">
        <v>45913</v>
      </c>
      <c r="D207" s="31" t="s">
        <v>888</v>
      </c>
      <c r="E207" s="32">
        <v>45913</v>
      </c>
      <c r="F207" s="31" t="s">
        <v>889</v>
      </c>
      <c r="G207" s="31" t="s">
        <v>890</v>
      </c>
      <c r="H207" s="33">
        <v>230760</v>
      </c>
      <c r="I207" s="33">
        <v>0</v>
      </c>
      <c r="J207" s="33">
        <v>18461</v>
      </c>
      <c r="K207" s="33">
        <v>249221</v>
      </c>
      <c r="L207" s="7" t="s">
        <v>51</v>
      </c>
      <c r="O207" s="18">
        <f>IF(Table1[[#This Row],[Phân loại]]="Tồn đầu kỳ",Table1[[#This Row],[Tổng giá trị]],0)</f>
        <v>249221</v>
      </c>
      <c r="P207" s="7">
        <f>IF(Table1[[#This Row],[Số còn phải thu ĐK]]&lt;&gt;0,0,IF(Table1[[#This Row],[Phân loại]]="Bán hàng",Table1[[#This Row],[Tổng giá trị]],-Table1[[#This Row],[Tổng giá trị]]))</f>
        <v>0</v>
      </c>
      <c r="Q207" s="18">
        <f t="shared" si="21"/>
        <v>0</v>
      </c>
      <c r="R207" s="7">
        <f>Table1[[#This Row],[Số còn phải thu ĐK]]+Table1[[#This Row],[Giá Trị HD sau CK]]-Table1[[#This Row],[Số tiền đã thu]]</f>
        <v>249221</v>
      </c>
      <c r="S207" s="6">
        <f>IF(Table1[[#This Row],[Ngày hóa đơn]]&lt;&gt;"",Table1[[#This Row],[Ngày hóa đơn]],IF(Table1[[#This Row],[Ngày hạch toán]]&lt;&gt;"",Table1[[#This Row],[Ngày hạch toán]],""))</f>
        <v>45913</v>
      </c>
      <c r="T207" s="7"/>
      <c r="U207" s="6">
        <f>IF(Table1[[#This Row],[Ngày tính CN]]="","",S207+T207)</f>
        <v>45913</v>
      </c>
      <c r="V207" s="18">
        <f ca="1">IF(Table1[[#This Row],[Hạn thanh toán]]="","",IF((U207-NOW())&lt;0,0,(U207-NOW())))</f>
        <v>0</v>
      </c>
      <c r="W207" s="2"/>
      <c r="X207" s="18">
        <f t="shared" ca="1" si="22"/>
        <v>257.49032048611116</v>
      </c>
      <c r="Y207" s="2" t="str">
        <f t="shared" ca="1" si="23"/>
        <v>Nợ quá hạn hơn 120 ngày có khả năng mất thanh toán</v>
      </c>
      <c r="Z207" s="51">
        <f t="shared" si="24"/>
        <v>45913</v>
      </c>
      <c r="AA207" s="51" t="str">
        <f t="shared" si="25"/>
        <v/>
      </c>
      <c r="AB207" s="2"/>
      <c r="AD207" s="2" t="str">
        <f>VLOOKUP($A207,MA_KH!$A:$Q,MA_KH!O$1,0)</f>
        <v>CIRCLEK MIỀN NAM</v>
      </c>
      <c r="AE207" s="2" t="str">
        <f>VLOOKUP($A207,MA_KH!$A:$Q,MA_KH!P$1,0)</f>
        <v>CÔNG TY TNHH VÒNG TRÒN ĐỎ</v>
      </c>
    </row>
    <row r="208" spans="1:31" ht="25.5" hidden="1" customHeight="1" x14ac:dyDescent="0.2">
      <c r="A208" s="31" t="s">
        <v>21249</v>
      </c>
      <c r="B208" s="31" t="s">
        <v>100</v>
      </c>
      <c r="C208" s="32">
        <v>45915</v>
      </c>
      <c r="D208" s="31" t="s">
        <v>891</v>
      </c>
      <c r="E208" s="32">
        <v>45915</v>
      </c>
      <c r="F208" s="31" t="s">
        <v>892</v>
      </c>
      <c r="G208" s="31" t="s">
        <v>893</v>
      </c>
      <c r="H208" s="33">
        <v>1246104</v>
      </c>
      <c r="I208" s="33">
        <v>0</v>
      </c>
      <c r="J208" s="33">
        <v>99688</v>
      </c>
      <c r="K208" s="33">
        <v>1345792</v>
      </c>
      <c r="L208" s="7" t="s">
        <v>51</v>
      </c>
      <c r="O208" s="18">
        <f>IF(Table1[[#This Row],[Phân loại]]="Tồn đầu kỳ",Table1[[#This Row],[Tổng giá trị]],0)</f>
        <v>1345792</v>
      </c>
      <c r="P208" s="7">
        <f>IF(Table1[[#This Row],[Số còn phải thu ĐK]]&lt;&gt;0,0,IF(Table1[[#This Row],[Phân loại]]="Bán hàng",Table1[[#This Row],[Tổng giá trị]],-Table1[[#This Row],[Tổng giá trị]]))</f>
        <v>0</v>
      </c>
      <c r="Q208" s="18">
        <f t="shared" si="21"/>
        <v>0</v>
      </c>
      <c r="R208" s="7">
        <f>Table1[[#This Row],[Số còn phải thu ĐK]]+Table1[[#This Row],[Giá Trị HD sau CK]]-Table1[[#This Row],[Số tiền đã thu]]</f>
        <v>1345792</v>
      </c>
      <c r="S208" s="6">
        <f>IF(Table1[[#This Row],[Ngày hóa đơn]]&lt;&gt;"",Table1[[#This Row],[Ngày hóa đơn]],IF(Table1[[#This Row],[Ngày hạch toán]]&lt;&gt;"",Table1[[#This Row],[Ngày hạch toán]],""))</f>
        <v>45915</v>
      </c>
      <c r="T208" s="7"/>
      <c r="U208" s="6">
        <f>IF(Table1[[#This Row],[Ngày tính CN]]="","",S208+T208)</f>
        <v>45915</v>
      </c>
      <c r="V208" s="18">
        <f ca="1">IF(Table1[[#This Row],[Hạn thanh toán]]="","",IF((U208-NOW())&lt;0,0,(U208-NOW())))</f>
        <v>0</v>
      </c>
      <c r="W208" s="2"/>
      <c r="X208" s="18">
        <f t="shared" ca="1" si="22"/>
        <v>255.49032048611116</v>
      </c>
      <c r="Y208" s="2" t="str">
        <f t="shared" ca="1" si="23"/>
        <v>Nợ quá hạn hơn 120 ngày có khả năng mất thanh toán</v>
      </c>
      <c r="Z208" s="51">
        <f t="shared" si="24"/>
        <v>45915</v>
      </c>
      <c r="AA208" s="51" t="str">
        <f t="shared" si="25"/>
        <v/>
      </c>
      <c r="AB208" s="2"/>
      <c r="AD208" s="2" t="str">
        <f>VLOOKUP($A208,MA_KH!$A:$Q,MA_KH!O$1,0)</f>
        <v>CIRCLEK MIỀN NAM</v>
      </c>
      <c r="AE208" s="2" t="str">
        <f>VLOOKUP($A208,MA_KH!$A:$Q,MA_KH!P$1,0)</f>
        <v>CÔNG TY TNHH VÒNG TRÒN ĐỎ</v>
      </c>
    </row>
    <row r="209" spans="1:31" ht="25.5" hidden="1" customHeight="1" x14ac:dyDescent="0.2">
      <c r="A209" s="31" t="s">
        <v>20827</v>
      </c>
      <c r="B209" s="31" t="s">
        <v>63</v>
      </c>
      <c r="C209" s="32">
        <v>45915</v>
      </c>
      <c r="D209" s="31" t="s">
        <v>894</v>
      </c>
      <c r="E209" s="32">
        <v>45915</v>
      </c>
      <c r="F209" s="31" t="s">
        <v>895</v>
      </c>
      <c r="G209" s="31" t="s">
        <v>896</v>
      </c>
      <c r="H209" s="33">
        <v>230760</v>
      </c>
      <c r="I209" s="33">
        <v>0</v>
      </c>
      <c r="J209" s="33">
        <v>18461</v>
      </c>
      <c r="K209" s="33">
        <v>249221</v>
      </c>
      <c r="L209" s="7" t="s">
        <v>51</v>
      </c>
      <c r="O209" s="18">
        <f>IF(Table1[[#This Row],[Phân loại]]="Tồn đầu kỳ",Table1[[#This Row],[Tổng giá trị]],0)</f>
        <v>249221</v>
      </c>
      <c r="P209" s="7">
        <f>IF(Table1[[#This Row],[Số còn phải thu ĐK]]&lt;&gt;0,0,IF(Table1[[#This Row],[Phân loại]]="Bán hàng",Table1[[#This Row],[Tổng giá trị]],-Table1[[#This Row],[Tổng giá trị]]))</f>
        <v>0</v>
      </c>
      <c r="Q209" s="18">
        <f t="shared" si="21"/>
        <v>0</v>
      </c>
      <c r="R209" s="7">
        <f>Table1[[#This Row],[Số còn phải thu ĐK]]+Table1[[#This Row],[Giá Trị HD sau CK]]-Table1[[#This Row],[Số tiền đã thu]]</f>
        <v>249221</v>
      </c>
      <c r="S209" s="6">
        <f>IF(Table1[[#This Row],[Ngày hóa đơn]]&lt;&gt;"",Table1[[#This Row],[Ngày hóa đơn]],IF(Table1[[#This Row],[Ngày hạch toán]]&lt;&gt;"",Table1[[#This Row],[Ngày hạch toán]],""))</f>
        <v>45915</v>
      </c>
      <c r="T209" s="7"/>
      <c r="U209" s="6">
        <f>IF(Table1[[#This Row],[Ngày tính CN]]="","",S209+T209)</f>
        <v>45915</v>
      </c>
      <c r="V209" s="18">
        <f ca="1">IF(Table1[[#This Row],[Hạn thanh toán]]="","",IF((U209-NOW())&lt;0,0,(U209-NOW())))</f>
        <v>0</v>
      </c>
      <c r="W209" s="2"/>
      <c r="X209" s="18">
        <f t="shared" ca="1" si="22"/>
        <v>255.49032048611116</v>
      </c>
      <c r="Y209" s="2" t="str">
        <f t="shared" ca="1" si="23"/>
        <v>Nợ quá hạn hơn 120 ngày có khả năng mất thanh toán</v>
      </c>
      <c r="Z209" s="51">
        <f t="shared" si="24"/>
        <v>45915</v>
      </c>
      <c r="AA209" s="51" t="str">
        <f t="shared" si="25"/>
        <v/>
      </c>
      <c r="AB209" s="2"/>
      <c r="AD209" s="2" t="str">
        <f>VLOOKUP($A209,MA_KH!$A:$Q,MA_KH!O$1,0)</f>
        <v>CIRCLEK MIỀN NAM</v>
      </c>
      <c r="AE209" s="2" t="str">
        <f>VLOOKUP($A209,MA_KH!$A:$Q,MA_KH!P$1,0)</f>
        <v>CÔNG TY TNHH VÒNG TRÒN ĐỎ</v>
      </c>
    </row>
    <row r="210" spans="1:31" ht="25.5" hidden="1" customHeight="1" x14ac:dyDescent="0.2">
      <c r="A210" s="31" t="s">
        <v>20827</v>
      </c>
      <c r="B210" s="31" t="s">
        <v>63</v>
      </c>
      <c r="C210" s="32">
        <v>45915</v>
      </c>
      <c r="D210" s="31" t="s">
        <v>897</v>
      </c>
      <c r="E210" s="32">
        <v>45915</v>
      </c>
      <c r="F210" s="31" t="s">
        <v>898</v>
      </c>
      <c r="G210" s="31" t="s">
        <v>899</v>
      </c>
      <c r="H210" s="33">
        <v>184608</v>
      </c>
      <c r="I210" s="33">
        <v>0</v>
      </c>
      <c r="J210" s="33">
        <v>14769</v>
      </c>
      <c r="K210" s="33">
        <v>199377</v>
      </c>
      <c r="L210" s="7" t="s">
        <v>51</v>
      </c>
      <c r="O210" s="18">
        <f>IF(Table1[[#This Row],[Phân loại]]="Tồn đầu kỳ",Table1[[#This Row],[Tổng giá trị]],0)</f>
        <v>199377</v>
      </c>
      <c r="P210" s="7">
        <f>IF(Table1[[#This Row],[Số còn phải thu ĐK]]&lt;&gt;0,0,IF(Table1[[#This Row],[Phân loại]]="Bán hàng",Table1[[#This Row],[Tổng giá trị]],-Table1[[#This Row],[Tổng giá trị]]))</f>
        <v>0</v>
      </c>
      <c r="Q210" s="18">
        <f t="shared" si="21"/>
        <v>0</v>
      </c>
      <c r="R210" s="7">
        <f>Table1[[#This Row],[Số còn phải thu ĐK]]+Table1[[#This Row],[Giá Trị HD sau CK]]-Table1[[#This Row],[Số tiền đã thu]]</f>
        <v>199377</v>
      </c>
      <c r="S210" s="6">
        <f>IF(Table1[[#This Row],[Ngày hóa đơn]]&lt;&gt;"",Table1[[#This Row],[Ngày hóa đơn]],IF(Table1[[#This Row],[Ngày hạch toán]]&lt;&gt;"",Table1[[#This Row],[Ngày hạch toán]],""))</f>
        <v>45915</v>
      </c>
      <c r="T210" s="7"/>
      <c r="U210" s="6">
        <f>IF(Table1[[#This Row],[Ngày tính CN]]="","",S210+T210)</f>
        <v>45915</v>
      </c>
      <c r="V210" s="18">
        <f ca="1">IF(Table1[[#This Row],[Hạn thanh toán]]="","",IF((U210-NOW())&lt;0,0,(U210-NOW())))</f>
        <v>0</v>
      </c>
      <c r="W210" s="2"/>
      <c r="X210" s="18">
        <f t="shared" ca="1" si="22"/>
        <v>255.49032048611116</v>
      </c>
      <c r="Y210" s="2" t="str">
        <f t="shared" ca="1" si="23"/>
        <v>Nợ quá hạn hơn 120 ngày có khả năng mất thanh toán</v>
      </c>
      <c r="Z210" s="51">
        <f t="shared" si="24"/>
        <v>45915</v>
      </c>
      <c r="AA210" s="51" t="str">
        <f t="shared" si="25"/>
        <v/>
      </c>
      <c r="AB210" s="2"/>
      <c r="AD210" s="2" t="str">
        <f>VLOOKUP($A210,MA_KH!$A:$Q,MA_KH!O$1,0)</f>
        <v>CIRCLEK MIỀN NAM</v>
      </c>
      <c r="AE210" s="2" t="str">
        <f>VLOOKUP($A210,MA_KH!$A:$Q,MA_KH!P$1,0)</f>
        <v>CÔNG TY TNHH VÒNG TRÒN ĐỎ</v>
      </c>
    </row>
    <row r="211" spans="1:31" ht="25.5" hidden="1" customHeight="1" x14ac:dyDescent="0.2">
      <c r="A211" s="31" t="s">
        <v>20827</v>
      </c>
      <c r="B211" s="31" t="s">
        <v>63</v>
      </c>
      <c r="C211" s="32">
        <v>45915</v>
      </c>
      <c r="D211" s="31" t="s">
        <v>900</v>
      </c>
      <c r="E211" s="32">
        <v>45915</v>
      </c>
      <c r="F211" s="31" t="s">
        <v>901</v>
      </c>
      <c r="G211" s="31" t="s">
        <v>902</v>
      </c>
      <c r="H211" s="33">
        <v>184608</v>
      </c>
      <c r="I211" s="33">
        <v>0</v>
      </c>
      <c r="J211" s="33">
        <v>14769</v>
      </c>
      <c r="K211" s="33">
        <v>199377</v>
      </c>
      <c r="L211" s="7" t="s">
        <v>51</v>
      </c>
      <c r="O211" s="18">
        <f>IF(Table1[[#This Row],[Phân loại]]="Tồn đầu kỳ",Table1[[#This Row],[Tổng giá trị]],0)</f>
        <v>199377</v>
      </c>
      <c r="P211" s="7">
        <f>IF(Table1[[#This Row],[Số còn phải thu ĐK]]&lt;&gt;0,0,IF(Table1[[#This Row],[Phân loại]]="Bán hàng",Table1[[#This Row],[Tổng giá trị]],-Table1[[#This Row],[Tổng giá trị]]))</f>
        <v>0</v>
      </c>
      <c r="Q211" s="18">
        <f t="shared" si="21"/>
        <v>0</v>
      </c>
      <c r="R211" s="7">
        <f>Table1[[#This Row],[Số còn phải thu ĐK]]+Table1[[#This Row],[Giá Trị HD sau CK]]-Table1[[#This Row],[Số tiền đã thu]]</f>
        <v>199377</v>
      </c>
      <c r="S211" s="6">
        <f>IF(Table1[[#This Row],[Ngày hóa đơn]]&lt;&gt;"",Table1[[#This Row],[Ngày hóa đơn]],IF(Table1[[#This Row],[Ngày hạch toán]]&lt;&gt;"",Table1[[#This Row],[Ngày hạch toán]],""))</f>
        <v>45915</v>
      </c>
      <c r="T211" s="7"/>
      <c r="U211" s="6">
        <f>IF(Table1[[#This Row],[Ngày tính CN]]="","",S211+T211)</f>
        <v>45915</v>
      </c>
      <c r="V211" s="18">
        <f ca="1">IF(Table1[[#This Row],[Hạn thanh toán]]="","",IF((U211-NOW())&lt;0,0,(U211-NOW())))</f>
        <v>0</v>
      </c>
      <c r="W211" s="2"/>
      <c r="X211" s="18">
        <f t="shared" ca="1" si="22"/>
        <v>255.49032048611116</v>
      </c>
      <c r="Y211" s="2" t="str">
        <f t="shared" ca="1" si="23"/>
        <v>Nợ quá hạn hơn 120 ngày có khả năng mất thanh toán</v>
      </c>
      <c r="Z211" s="51">
        <f t="shared" si="24"/>
        <v>45915</v>
      </c>
      <c r="AA211" s="51" t="str">
        <f t="shared" si="25"/>
        <v/>
      </c>
      <c r="AB211" s="2"/>
      <c r="AD211" s="2" t="str">
        <f>VLOOKUP($A211,MA_KH!$A:$Q,MA_KH!O$1,0)</f>
        <v>CIRCLEK MIỀN NAM</v>
      </c>
      <c r="AE211" s="2" t="str">
        <f>VLOOKUP($A211,MA_KH!$A:$Q,MA_KH!P$1,0)</f>
        <v>CÔNG TY TNHH VÒNG TRÒN ĐỎ</v>
      </c>
    </row>
    <row r="212" spans="1:31" ht="25.5" hidden="1" customHeight="1" x14ac:dyDescent="0.2">
      <c r="A212" s="31" t="s">
        <v>20827</v>
      </c>
      <c r="B212" s="31" t="s">
        <v>63</v>
      </c>
      <c r="C212" s="32">
        <v>45916</v>
      </c>
      <c r="D212" s="31" t="s">
        <v>903</v>
      </c>
      <c r="E212" s="32">
        <v>45916</v>
      </c>
      <c r="F212" s="31" t="s">
        <v>904</v>
      </c>
      <c r="G212" s="31" t="s">
        <v>905</v>
      </c>
      <c r="H212" s="33">
        <v>230760</v>
      </c>
      <c r="I212" s="33">
        <v>0</v>
      </c>
      <c r="J212" s="33">
        <v>18461</v>
      </c>
      <c r="K212" s="33">
        <v>249221</v>
      </c>
      <c r="L212" s="7" t="s">
        <v>51</v>
      </c>
      <c r="O212" s="18">
        <f>IF(Table1[[#This Row],[Phân loại]]="Tồn đầu kỳ",Table1[[#This Row],[Tổng giá trị]],0)</f>
        <v>249221</v>
      </c>
      <c r="P212" s="7">
        <f>IF(Table1[[#This Row],[Số còn phải thu ĐK]]&lt;&gt;0,0,IF(Table1[[#This Row],[Phân loại]]="Bán hàng",Table1[[#This Row],[Tổng giá trị]],-Table1[[#This Row],[Tổng giá trị]]))</f>
        <v>0</v>
      </c>
      <c r="Q212" s="18">
        <f t="shared" si="21"/>
        <v>0</v>
      </c>
      <c r="R212" s="7">
        <f>Table1[[#This Row],[Số còn phải thu ĐK]]+Table1[[#This Row],[Giá Trị HD sau CK]]-Table1[[#This Row],[Số tiền đã thu]]</f>
        <v>249221</v>
      </c>
      <c r="S212" s="6">
        <f>IF(Table1[[#This Row],[Ngày hóa đơn]]&lt;&gt;"",Table1[[#This Row],[Ngày hóa đơn]],IF(Table1[[#This Row],[Ngày hạch toán]]&lt;&gt;"",Table1[[#This Row],[Ngày hạch toán]],""))</f>
        <v>45916</v>
      </c>
      <c r="T212" s="7"/>
      <c r="U212" s="6">
        <f>IF(Table1[[#This Row],[Ngày tính CN]]="","",S212+T212)</f>
        <v>45916</v>
      </c>
      <c r="V212" s="18">
        <f ca="1">IF(Table1[[#This Row],[Hạn thanh toán]]="","",IF((U212-NOW())&lt;0,0,(U212-NOW())))</f>
        <v>0</v>
      </c>
      <c r="W212" s="2"/>
      <c r="X212" s="18">
        <f t="shared" ca="1" si="22"/>
        <v>254.49032048611116</v>
      </c>
      <c r="Y212" s="2" t="str">
        <f t="shared" ca="1" si="23"/>
        <v>Nợ quá hạn hơn 120 ngày có khả năng mất thanh toán</v>
      </c>
      <c r="Z212" s="51">
        <f t="shared" si="24"/>
        <v>45916</v>
      </c>
      <c r="AA212" s="51" t="str">
        <f t="shared" si="25"/>
        <v/>
      </c>
      <c r="AB212" s="2"/>
      <c r="AD212" s="2" t="str">
        <f>VLOOKUP($A212,MA_KH!$A:$Q,MA_KH!O$1,0)</f>
        <v>CIRCLEK MIỀN NAM</v>
      </c>
      <c r="AE212" s="2" t="str">
        <f>VLOOKUP($A212,MA_KH!$A:$Q,MA_KH!P$1,0)</f>
        <v>CÔNG TY TNHH VÒNG TRÒN ĐỎ</v>
      </c>
    </row>
    <row r="213" spans="1:31" ht="25.5" hidden="1" customHeight="1" x14ac:dyDescent="0.2">
      <c r="A213" s="31" t="s">
        <v>20827</v>
      </c>
      <c r="B213" s="31" t="s">
        <v>63</v>
      </c>
      <c r="C213" s="32">
        <v>45916</v>
      </c>
      <c r="D213" s="31" t="s">
        <v>906</v>
      </c>
      <c r="E213" s="32">
        <v>45916</v>
      </c>
      <c r="F213" s="31" t="s">
        <v>907</v>
      </c>
      <c r="G213" s="31" t="s">
        <v>908</v>
      </c>
      <c r="H213" s="33">
        <v>230760</v>
      </c>
      <c r="I213" s="33">
        <v>0</v>
      </c>
      <c r="J213" s="33">
        <v>18461</v>
      </c>
      <c r="K213" s="33">
        <v>249221</v>
      </c>
      <c r="L213" s="7" t="s">
        <v>51</v>
      </c>
      <c r="O213" s="18">
        <f>IF(Table1[[#This Row],[Phân loại]]="Tồn đầu kỳ",Table1[[#This Row],[Tổng giá trị]],0)</f>
        <v>249221</v>
      </c>
      <c r="P213" s="7">
        <f>IF(Table1[[#This Row],[Số còn phải thu ĐK]]&lt;&gt;0,0,IF(Table1[[#This Row],[Phân loại]]="Bán hàng",Table1[[#This Row],[Tổng giá trị]],-Table1[[#This Row],[Tổng giá trị]]))</f>
        <v>0</v>
      </c>
      <c r="Q213" s="18">
        <f t="shared" si="21"/>
        <v>0</v>
      </c>
      <c r="R213" s="7">
        <f>Table1[[#This Row],[Số còn phải thu ĐK]]+Table1[[#This Row],[Giá Trị HD sau CK]]-Table1[[#This Row],[Số tiền đã thu]]</f>
        <v>249221</v>
      </c>
      <c r="S213" s="6">
        <f>IF(Table1[[#This Row],[Ngày hóa đơn]]&lt;&gt;"",Table1[[#This Row],[Ngày hóa đơn]],IF(Table1[[#This Row],[Ngày hạch toán]]&lt;&gt;"",Table1[[#This Row],[Ngày hạch toán]],""))</f>
        <v>45916</v>
      </c>
      <c r="T213" s="7"/>
      <c r="U213" s="6">
        <f>IF(Table1[[#This Row],[Ngày tính CN]]="","",S213+T213)</f>
        <v>45916</v>
      </c>
      <c r="V213" s="18">
        <f ca="1">IF(Table1[[#This Row],[Hạn thanh toán]]="","",IF((U213-NOW())&lt;0,0,(U213-NOW())))</f>
        <v>0</v>
      </c>
      <c r="W213" s="2"/>
      <c r="X213" s="18">
        <f t="shared" ca="1" si="22"/>
        <v>254.49032048611116</v>
      </c>
      <c r="Y213" s="2" t="str">
        <f t="shared" ca="1" si="23"/>
        <v>Nợ quá hạn hơn 120 ngày có khả năng mất thanh toán</v>
      </c>
      <c r="Z213" s="51">
        <f t="shared" si="24"/>
        <v>45916</v>
      </c>
      <c r="AA213" s="51" t="str">
        <f t="shared" si="25"/>
        <v/>
      </c>
      <c r="AB213" s="2"/>
      <c r="AD213" s="2" t="str">
        <f>VLOOKUP($A213,MA_KH!$A:$Q,MA_KH!O$1,0)</f>
        <v>CIRCLEK MIỀN NAM</v>
      </c>
      <c r="AE213" s="2" t="str">
        <f>VLOOKUP($A213,MA_KH!$A:$Q,MA_KH!P$1,0)</f>
        <v>CÔNG TY TNHH VÒNG TRÒN ĐỎ</v>
      </c>
    </row>
    <row r="214" spans="1:31" ht="25.5" hidden="1" customHeight="1" x14ac:dyDescent="0.2">
      <c r="A214" s="31" t="s">
        <v>20827</v>
      </c>
      <c r="B214" s="31" t="s">
        <v>63</v>
      </c>
      <c r="C214" s="32">
        <v>45916</v>
      </c>
      <c r="D214" s="31" t="s">
        <v>909</v>
      </c>
      <c r="E214" s="32">
        <v>45916</v>
      </c>
      <c r="F214" s="31" t="s">
        <v>910</v>
      </c>
      <c r="G214" s="31" t="s">
        <v>911</v>
      </c>
      <c r="H214" s="33">
        <v>184608</v>
      </c>
      <c r="I214" s="33">
        <v>0</v>
      </c>
      <c r="J214" s="33">
        <v>14769</v>
      </c>
      <c r="K214" s="33">
        <v>199377</v>
      </c>
      <c r="L214" s="7" t="s">
        <v>51</v>
      </c>
      <c r="O214" s="18">
        <f>IF(Table1[[#This Row],[Phân loại]]="Tồn đầu kỳ",Table1[[#This Row],[Tổng giá trị]],0)</f>
        <v>199377</v>
      </c>
      <c r="P214" s="7">
        <f>IF(Table1[[#This Row],[Số còn phải thu ĐK]]&lt;&gt;0,0,IF(Table1[[#This Row],[Phân loại]]="Bán hàng",Table1[[#This Row],[Tổng giá trị]],-Table1[[#This Row],[Tổng giá trị]]))</f>
        <v>0</v>
      </c>
      <c r="Q214" s="18">
        <f t="shared" si="21"/>
        <v>0</v>
      </c>
      <c r="R214" s="7">
        <f>Table1[[#This Row],[Số còn phải thu ĐK]]+Table1[[#This Row],[Giá Trị HD sau CK]]-Table1[[#This Row],[Số tiền đã thu]]</f>
        <v>199377</v>
      </c>
      <c r="S214" s="6">
        <f>IF(Table1[[#This Row],[Ngày hóa đơn]]&lt;&gt;"",Table1[[#This Row],[Ngày hóa đơn]],IF(Table1[[#This Row],[Ngày hạch toán]]&lt;&gt;"",Table1[[#This Row],[Ngày hạch toán]],""))</f>
        <v>45916</v>
      </c>
      <c r="T214" s="7"/>
      <c r="U214" s="6">
        <f>IF(Table1[[#This Row],[Ngày tính CN]]="","",S214+T214)</f>
        <v>45916</v>
      </c>
      <c r="V214" s="18">
        <f ca="1">IF(Table1[[#This Row],[Hạn thanh toán]]="","",IF((U214-NOW())&lt;0,0,(U214-NOW())))</f>
        <v>0</v>
      </c>
      <c r="W214" s="2"/>
      <c r="X214" s="18">
        <f t="shared" ca="1" si="22"/>
        <v>254.49032048611116</v>
      </c>
      <c r="Y214" s="2" t="str">
        <f t="shared" ca="1" si="23"/>
        <v>Nợ quá hạn hơn 120 ngày có khả năng mất thanh toán</v>
      </c>
      <c r="Z214" s="51">
        <f t="shared" si="24"/>
        <v>45916</v>
      </c>
      <c r="AA214" s="51" t="str">
        <f t="shared" si="25"/>
        <v/>
      </c>
      <c r="AB214" s="2"/>
      <c r="AD214" s="2" t="str">
        <f>VLOOKUP($A214,MA_KH!$A:$Q,MA_KH!O$1,0)</f>
        <v>CIRCLEK MIỀN NAM</v>
      </c>
      <c r="AE214" s="2" t="str">
        <f>VLOOKUP($A214,MA_KH!$A:$Q,MA_KH!P$1,0)</f>
        <v>CÔNG TY TNHH VÒNG TRÒN ĐỎ</v>
      </c>
    </row>
    <row r="215" spans="1:31" ht="25.5" hidden="1" customHeight="1" x14ac:dyDescent="0.2">
      <c r="A215" s="31" t="s">
        <v>20827</v>
      </c>
      <c r="B215" s="31" t="s">
        <v>63</v>
      </c>
      <c r="C215" s="32">
        <v>45916</v>
      </c>
      <c r="D215" s="31" t="s">
        <v>912</v>
      </c>
      <c r="E215" s="32">
        <v>45916</v>
      </c>
      <c r="F215" s="31" t="s">
        <v>913</v>
      </c>
      <c r="G215" s="31" t="s">
        <v>914</v>
      </c>
      <c r="H215" s="33">
        <v>184608</v>
      </c>
      <c r="I215" s="33">
        <v>0</v>
      </c>
      <c r="J215" s="33">
        <v>14769</v>
      </c>
      <c r="K215" s="33">
        <v>199377</v>
      </c>
      <c r="L215" s="7" t="s">
        <v>51</v>
      </c>
      <c r="O215" s="18">
        <f>IF(Table1[[#This Row],[Phân loại]]="Tồn đầu kỳ",Table1[[#This Row],[Tổng giá trị]],0)</f>
        <v>199377</v>
      </c>
      <c r="P215" s="7">
        <f>IF(Table1[[#This Row],[Số còn phải thu ĐK]]&lt;&gt;0,0,IF(Table1[[#This Row],[Phân loại]]="Bán hàng",Table1[[#This Row],[Tổng giá trị]],-Table1[[#This Row],[Tổng giá trị]]))</f>
        <v>0</v>
      </c>
      <c r="Q215" s="18">
        <f t="shared" si="21"/>
        <v>0</v>
      </c>
      <c r="R215" s="7">
        <f>Table1[[#This Row],[Số còn phải thu ĐK]]+Table1[[#This Row],[Giá Trị HD sau CK]]-Table1[[#This Row],[Số tiền đã thu]]</f>
        <v>199377</v>
      </c>
      <c r="S215" s="6">
        <f>IF(Table1[[#This Row],[Ngày hóa đơn]]&lt;&gt;"",Table1[[#This Row],[Ngày hóa đơn]],IF(Table1[[#This Row],[Ngày hạch toán]]&lt;&gt;"",Table1[[#This Row],[Ngày hạch toán]],""))</f>
        <v>45916</v>
      </c>
      <c r="T215" s="7"/>
      <c r="U215" s="6">
        <f>IF(Table1[[#This Row],[Ngày tính CN]]="","",S215+T215)</f>
        <v>45916</v>
      </c>
      <c r="V215" s="18">
        <f ca="1">IF(Table1[[#This Row],[Hạn thanh toán]]="","",IF((U215-NOW())&lt;0,0,(U215-NOW())))</f>
        <v>0</v>
      </c>
      <c r="W215" s="2"/>
      <c r="X215" s="18">
        <f t="shared" ca="1" si="22"/>
        <v>254.49032048611116</v>
      </c>
      <c r="Y215" s="2" t="str">
        <f t="shared" ca="1" si="23"/>
        <v>Nợ quá hạn hơn 120 ngày có khả năng mất thanh toán</v>
      </c>
      <c r="Z215" s="51">
        <f t="shared" si="24"/>
        <v>45916</v>
      </c>
      <c r="AA215" s="51" t="str">
        <f t="shared" si="25"/>
        <v/>
      </c>
      <c r="AB215" s="2"/>
      <c r="AD215" s="2" t="str">
        <f>VLOOKUP($A215,MA_KH!$A:$Q,MA_KH!O$1,0)</f>
        <v>CIRCLEK MIỀN NAM</v>
      </c>
      <c r="AE215" s="2" t="str">
        <f>VLOOKUP($A215,MA_KH!$A:$Q,MA_KH!P$1,0)</f>
        <v>CÔNG TY TNHH VÒNG TRÒN ĐỎ</v>
      </c>
    </row>
    <row r="216" spans="1:31" ht="25.5" hidden="1" customHeight="1" x14ac:dyDescent="0.2">
      <c r="A216" s="31" t="s">
        <v>20827</v>
      </c>
      <c r="B216" s="31" t="s">
        <v>63</v>
      </c>
      <c r="C216" s="32">
        <v>45916</v>
      </c>
      <c r="D216" s="31" t="s">
        <v>915</v>
      </c>
      <c r="E216" s="32">
        <v>45916</v>
      </c>
      <c r="F216" s="31" t="s">
        <v>916</v>
      </c>
      <c r="G216" s="31" t="s">
        <v>917</v>
      </c>
      <c r="H216" s="33">
        <v>184608</v>
      </c>
      <c r="I216" s="33">
        <v>0</v>
      </c>
      <c r="J216" s="33">
        <v>14769</v>
      </c>
      <c r="K216" s="33">
        <v>199377</v>
      </c>
      <c r="L216" s="7" t="s">
        <v>51</v>
      </c>
      <c r="O216" s="18">
        <f>IF(Table1[[#This Row],[Phân loại]]="Tồn đầu kỳ",Table1[[#This Row],[Tổng giá trị]],0)</f>
        <v>199377</v>
      </c>
      <c r="P216" s="7">
        <f>IF(Table1[[#This Row],[Số còn phải thu ĐK]]&lt;&gt;0,0,IF(Table1[[#This Row],[Phân loại]]="Bán hàng",Table1[[#This Row],[Tổng giá trị]],-Table1[[#This Row],[Tổng giá trị]]))</f>
        <v>0</v>
      </c>
      <c r="Q216" s="18">
        <f t="shared" si="21"/>
        <v>0</v>
      </c>
      <c r="R216" s="7">
        <f>Table1[[#This Row],[Số còn phải thu ĐK]]+Table1[[#This Row],[Giá Trị HD sau CK]]-Table1[[#This Row],[Số tiền đã thu]]</f>
        <v>199377</v>
      </c>
      <c r="S216" s="6">
        <f>IF(Table1[[#This Row],[Ngày hóa đơn]]&lt;&gt;"",Table1[[#This Row],[Ngày hóa đơn]],IF(Table1[[#This Row],[Ngày hạch toán]]&lt;&gt;"",Table1[[#This Row],[Ngày hạch toán]],""))</f>
        <v>45916</v>
      </c>
      <c r="T216" s="7"/>
      <c r="U216" s="6">
        <f>IF(Table1[[#This Row],[Ngày tính CN]]="","",S216+T216)</f>
        <v>45916</v>
      </c>
      <c r="V216" s="18">
        <f ca="1">IF(Table1[[#This Row],[Hạn thanh toán]]="","",IF((U216-NOW())&lt;0,0,(U216-NOW())))</f>
        <v>0</v>
      </c>
      <c r="W216" s="2"/>
      <c r="X216" s="18">
        <f t="shared" ca="1" si="22"/>
        <v>254.49032048611116</v>
      </c>
      <c r="Y216" s="2" t="str">
        <f t="shared" ca="1" si="23"/>
        <v>Nợ quá hạn hơn 120 ngày có khả năng mất thanh toán</v>
      </c>
      <c r="Z216" s="51">
        <f t="shared" si="24"/>
        <v>45916</v>
      </c>
      <c r="AA216" s="51" t="str">
        <f t="shared" si="25"/>
        <v/>
      </c>
      <c r="AB216" s="2"/>
      <c r="AD216" s="2" t="str">
        <f>VLOOKUP($A216,MA_KH!$A:$Q,MA_KH!O$1,0)</f>
        <v>CIRCLEK MIỀN NAM</v>
      </c>
      <c r="AE216" s="2" t="str">
        <f>VLOOKUP($A216,MA_KH!$A:$Q,MA_KH!P$1,0)</f>
        <v>CÔNG TY TNHH VÒNG TRÒN ĐỎ</v>
      </c>
    </row>
    <row r="217" spans="1:31" ht="25.5" hidden="1" customHeight="1" x14ac:dyDescent="0.2">
      <c r="A217" s="31" t="s">
        <v>20827</v>
      </c>
      <c r="B217" s="31" t="s">
        <v>63</v>
      </c>
      <c r="C217" s="32">
        <v>45916</v>
      </c>
      <c r="D217" s="31" t="s">
        <v>918</v>
      </c>
      <c r="E217" s="32">
        <v>45916</v>
      </c>
      <c r="F217" s="31" t="s">
        <v>919</v>
      </c>
      <c r="G217" s="31" t="s">
        <v>920</v>
      </c>
      <c r="H217" s="33">
        <v>230760</v>
      </c>
      <c r="I217" s="33">
        <v>0</v>
      </c>
      <c r="J217" s="33">
        <v>18461</v>
      </c>
      <c r="K217" s="33">
        <v>249221</v>
      </c>
      <c r="L217" s="7" t="s">
        <v>51</v>
      </c>
      <c r="O217" s="18">
        <f>IF(Table1[[#This Row],[Phân loại]]="Tồn đầu kỳ",Table1[[#This Row],[Tổng giá trị]],0)</f>
        <v>249221</v>
      </c>
      <c r="P217" s="7">
        <f>IF(Table1[[#This Row],[Số còn phải thu ĐK]]&lt;&gt;0,0,IF(Table1[[#This Row],[Phân loại]]="Bán hàng",Table1[[#This Row],[Tổng giá trị]],-Table1[[#This Row],[Tổng giá trị]]))</f>
        <v>0</v>
      </c>
      <c r="Q217" s="18">
        <f t="shared" si="21"/>
        <v>0</v>
      </c>
      <c r="R217" s="7">
        <f>Table1[[#This Row],[Số còn phải thu ĐK]]+Table1[[#This Row],[Giá Trị HD sau CK]]-Table1[[#This Row],[Số tiền đã thu]]</f>
        <v>249221</v>
      </c>
      <c r="S217" s="6">
        <f>IF(Table1[[#This Row],[Ngày hóa đơn]]&lt;&gt;"",Table1[[#This Row],[Ngày hóa đơn]],IF(Table1[[#This Row],[Ngày hạch toán]]&lt;&gt;"",Table1[[#This Row],[Ngày hạch toán]],""))</f>
        <v>45916</v>
      </c>
      <c r="T217" s="7"/>
      <c r="U217" s="6">
        <f>IF(Table1[[#This Row],[Ngày tính CN]]="","",S217+T217)</f>
        <v>45916</v>
      </c>
      <c r="V217" s="18">
        <f ca="1">IF(Table1[[#This Row],[Hạn thanh toán]]="","",IF((U217-NOW())&lt;0,0,(U217-NOW())))</f>
        <v>0</v>
      </c>
      <c r="W217" s="2"/>
      <c r="X217" s="18">
        <f t="shared" ca="1" si="22"/>
        <v>254.49032048611116</v>
      </c>
      <c r="Y217" s="2" t="str">
        <f t="shared" ca="1" si="23"/>
        <v>Nợ quá hạn hơn 120 ngày có khả năng mất thanh toán</v>
      </c>
      <c r="Z217" s="51">
        <f t="shared" si="24"/>
        <v>45916</v>
      </c>
      <c r="AA217" s="51" t="str">
        <f t="shared" si="25"/>
        <v/>
      </c>
      <c r="AB217" s="2"/>
      <c r="AD217" s="2" t="str">
        <f>VLOOKUP($A217,MA_KH!$A:$Q,MA_KH!O$1,0)</f>
        <v>CIRCLEK MIỀN NAM</v>
      </c>
      <c r="AE217" s="2" t="str">
        <f>VLOOKUP($A217,MA_KH!$A:$Q,MA_KH!P$1,0)</f>
        <v>CÔNG TY TNHH VÒNG TRÒN ĐỎ</v>
      </c>
    </row>
    <row r="218" spans="1:31" ht="25.5" hidden="1" customHeight="1" x14ac:dyDescent="0.2">
      <c r="A218" s="31" t="s">
        <v>20827</v>
      </c>
      <c r="B218" s="31" t="s">
        <v>63</v>
      </c>
      <c r="C218" s="32">
        <v>45916</v>
      </c>
      <c r="D218" s="31" t="s">
        <v>921</v>
      </c>
      <c r="E218" s="32">
        <v>45916</v>
      </c>
      <c r="F218" s="31" t="s">
        <v>922</v>
      </c>
      <c r="G218" s="31" t="s">
        <v>923</v>
      </c>
      <c r="H218" s="33">
        <v>230760</v>
      </c>
      <c r="I218" s="33">
        <v>0</v>
      </c>
      <c r="J218" s="33">
        <v>18461</v>
      </c>
      <c r="K218" s="33">
        <v>249221</v>
      </c>
      <c r="L218" s="7" t="s">
        <v>51</v>
      </c>
      <c r="O218" s="18">
        <f>IF(Table1[[#This Row],[Phân loại]]="Tồn đầu kỳ",Table1[[#This Row],[Tổng giá trị]],0)</f>
        <v>249221</v>
      </c>
      <c r="P218" s="7">
        <f>IF(Table1[[#This Row],[Số còn phải thu ĐK]]&lt;&gt;0,0,IF(Table1[[#This Row],[Phân loại]]="Bán hàng",Table1[[#This Row],[Tổng giá trị]],-Table1[[#This Row],[Tổng giá trị]]))</f>
        <v>0</v>
      </c>
      <c r="Q218" s="18">
        <f t="shared" si="21"/>
        <v>0</v>
      </c>
      <c r="R218" s="7">
        <f>Table1[[#This Row],[Số còn phải thu ĐK]]+Table1[[#This Row],[Giá Trị HD sau CK]]-Table1[[#This Row],[Số tiền đã thu]]</f>
        <v>249221</v>
      </c>
      <c r="S218" s="6">
        <f>IF(Table1[[#This Row],[Ngày hóa đơn]]&lt;&gt;"",Table1[[#This Row],[Ngày hóa đơn]],IF(Table1[[#This Row],[Ngày hạch toán]]&lt;&gt;"",Table1[[#This Row],[Ngày hạch toán]],""))</f>
        <v>45916</v>
      </c>
      <c r="T218" s="7"/>
      <c r="U218" s="6">
        <f>IF(Table1[[#This Row],[Ngày tính CN]]="","",S218+T218)</f>
        <v>45916</v>
      </c>
      <c r="V218" s="18">
        <f ca="1">IF(Table1[[#This Row],[Hạn thanh toán]]="","",IF((U218-NOW())&lt;0,0,(U218-NOW())))</f>
        <v>0</v>
      </c>
      <c r="W218" s="2"/>
      <c r="X218" s="18">
        <f t="shared" ca="1" si="22"/>
        <v>254.49032048611116</v>
      </c>
      <c r="Y218" s="2" t="str">
        <f t="shared" ca="1" si="23"/>
        <v>Nợ quá hạn hơn 120 ngày có khả năng mất thanh toán</v>
      </c>
      <c r="Z218" s="51">
        <f t="shared" si="24"/>
        <v>45916</v>
      </c>
      <c r="AA218" s="51" t="str">
        <f t="shared" si="25"/>
        <v/>
      </c>
      <c r="AB218" s="2"/>
      <c r="AD218" s="2" t="str">
        <f>VLOOKUP($A218,MA_KH!$A:$Q,MA_KH!O$1,0)</f>
        <v>CIRCLEK MIỀN NAM</v>
      </c>
      <c r="AE218" s="2" t="str">
        <f>VLOOKUP($A218,MA_KH!$A:$Q,MA_KH!P$1,0)</f>
        <v>CÔNG TY TNHH VÒNG TRÒN ĐỎ</v>
      </c>
    </row>
    <row r="219" spans="1:31" ht="25.5" hidden="1" customHeight="1" x14ac:dyDescent="0.2">
      <c r="A219" s="31" t="s">
        <v>20827</v>
      </c>
      <c r="B219" s="31" t="s">
        <v>63</v>
      </c>
      <c r="C219" s="32">
        <v>45916</v>
      </c>
      <c r="D219" s="31" t="s">
        <v>924</v>
      </c>
      <c r="E219" s="32">
        <v>45916</v>
      </c>
      <c r="F219" s="31" t="s">
        <v>925</v>
      </c>
      <c r="G219" s="31" t="s">
        <v>926</v>
      </c>
      <c r="H219" s="33">
        <v>184608</v>
      </c>
      <c r="I219" s="33">
        <v>0</v>
      </c>
      <c r="J219" s="33">
        <v>14769</v>
      </c>
      <c r="K219" s="33">
        <v>199377</v>
      </c>
      <c r="L219" s="7" t="s">
        <v>51</v>
      </c>
      <c r="O219" s="18">
        <f>IF(Table1[[#This Row],[Phân loại]]="Tồn đầu kỳ",Table1[[#This Row],[Tổng giá trị]],0)</f>
        <v>199377</v>
      </c>
      <c r="P219" s="7">
        <f>IF(Table1[[#This Row],[Số còn phải thu ĐK]]&lt;&gt;0,0,IF(Table1[[#This Row],[Phân loại]]="Bán hàng",Table1[[#This Row],[Tổng giá trị]],-Table1[[#This Row],[Tổng giá trị]]))</f>
        <v>0</v>
      </c>
      <c r="Q219" s="18">
        <f t="shared" si="21"/>
        <v>0</v>
      </c>
      <c r="R219" s="7">
        <f>Table1[[#This Row],[Số còn phải thu ĐK]]+Table1[[#This Row],[Giá Trị HD sau CK]]-Table1[[#This Row],[Số tiền đã thu]]</f>
        <v>199377</v>
      </c>
      <c r="S219" s="6">
        <f>IF(Table1[[#This Row],[Ngày hóa đơn]]&lt;&gt;"",Table1[[#This Row],[Ngày hóa đơn]],IF(Table1[[#This Row],[Ngày hạch toán]]&lt;&gt;"",Table1[[#This Row],[Ngày hạch toán]],""))</f>
        <v>45916</v>
      </c>
      <c r="T219" s="7"/>
      <c r="U219" s="6">
        <f>IF(Table1[[#This Row],[Ngày tính CN]]="","",S219+T219)</f>
        <v>45916</v>
      </c>
      <c r="V219" s="18">
        <f ca="1">IF(Table1[[#This Row],[Hạn thanh toán]]="","",IF((U219-NOW())&lt;0,0,(U219-NOW())))</f>
        <v>0</v>
      </c>
      <c r="W219" s="2"/>
      <c r="X219" s="18">
        <f t="shared" ca="1" si="22"/>
        <v>254.49032048611116</v>
      </c>
      <c r="Y219" s="2" t="str">
        <f t="shared" ca="1" si="23"/>
        <v>Nợ quá hạn hơn 120 ngày có khả năng mất thanh toán</v>
      </c>
      <c r="Z219" s="51">
        <f t="shared" si="24"/>
        <v>45916</v>
      </c>
      <c r="AA219" s="51" t="str">
        <f t="shared" si="25"/>
        <v/>
      </c>
      <c r="AB219" s="2"/>
      <c r="AD219" s="2" t="str">
        <f>VLOOKUP($A219,MA_KH!$A:$Q,MA_KH!O$1,0)</f>
        <v>CIRCLEK MIỀN NAM</v>
      </c>
      <c r="AE219" s="2" t="str">
        <f>VLOOKUP($A219,MA_KH!$A:$Q,MA_KH!P$1,0)</f>
        <v>CÔNG TY TNHH VÒNG TRÒN ĐỎ</v>
      </c>
    </row>
    <row r="220" spans="1:31" ht="25.5" hidden="1" customHeight="1" x14ac:dyDescent="0.2">
      <c r="A220" s="31" t="s">
        <v>20827</v>
      </c>
      <c r="B220" s="31" t="s">
        <v>63</v>
      </c>
      <c r="C220" s="32">
        <v>45916</v>
      </c>
      <c r="D220" s="31" t="s">
        <v>927</v>
      </c>
      <c r="E220" s="32">
        <v>45916</v>
      </c>
      <c r="F220" s="31" t="s">
        <v>928</v>
      </c>
      <c r="G220" s="31" t="s">
        <v>929</v>
      </c>
      <c r="H220" s="33">
        <v>230760</v>
      </c>
      <c r="I220" s="33">
        <v>0</v>
      </c>
      <c r="J220" s="33">
        <v>18461</v>
      </c>
      <c r="K220" s="33">
        <v>249221</v>
      </c>
      <c r="L220" s="7" t="s">
        <v>51</v>
      </c>
      <c r="O220" s="18">
        <f>IF(Table1[[#This Row],[Phân loại]]="Tồn đầu kỳ",Table1[[#This Row],[Tổng giá trị]],0)</f>
        <v>249221</v>
      </c>
      <c r="P220" s="7">
        <f>IF(Table1[[#This Row],[Số còn phải thu ĐK]]&lt;&gt;0,0,IF(Table1[[#This Row],[Phân loại]]="Bán hàng",Table1[[#This Row],[Tổng giá trị]],-Table1[[#This Row],[Tổng giá trị]]))</f>
        <v>0</v>
      </c>
      <c r="Q220" s="18">
        <f t="shared" si="21"/>
        <v>0</v>
      </c>
      <c r="R220" s="7">
        <f>Table1[[#This Row],[Số còn phải thu ĐK]]+Table1[[#This Row],[Giá Trị HD sau CK]]-Table1[[#This Row],[Số tiền đã thu]]</f>
        <v>249221</v>
      </c>
      <c r="S220" s="6">
        <f>IF(Table1[[#This Row],[Ngày hóa đơn]]&lt;&gt;"",Table1[[#This Row],[Ngày hóa đơn]],IF(Table1[[#This Row],[Ngày hạch toán]]&lt;&gt;"",Table1[[#This Row],[Ngày hạch toán]],""))</f>
        <v>45916</v>
      </c>
      <c r="T220" s="7"/>
      <c r="U220" s="6">
        <f>IF(Table1[[#This Row],[Ngày tính CN]]="","",S220+T220)</f>
        <v>45916</v>
      </c>
      <c r="V220" s="18">
        <f ca="1">IF(Table1[[#This Row],[Hạn thanh toán]]="","",IF((U220-NOW())&lt;0,0,(U220-NOW())))</f>
        <v>0</v>
      </c>
      <c r="W220" s="2"/>
      <c r="X220" s="18">
        <f t="shared" ca="1" si="22"/>
        <v>254.49032048611116</v>
      </c>
      <c r="Y220" s="2" t="str">
        <f t="shared" ca="1" si="23"/>
        <v>Nợ quá hạn hơn 120 ngày có khả năng mất thanh toán</v>
      </c>
      <c r="Z220" s="51">
        <f t="shared" si="24"/>
        <v>45916</v>
      </c>
      <c r="AA220" s="51" t="str">
        <f t="shared" si="25"/>
        <v/>
      </c>
      <c r="AB220" s="2"/>
      <c r="AD220" s="2" t="str">
        <f>VLOOKUP($A220,MA_KH!$A:$Q,MA_KH!O$1,0)</f>
        <v>CIRCLEK MIỀN NAM</v>
      </c>
      <c r="AE220" s="2" t="str">
        <f>VLOOKUP($A220,MA_KH!$A:$Q,MA_KH!P$1,0)</f>
        <v>CÔNG TY TNHH VÒNG TRÒN ĐỎ</v>
      </c>
    </row>
    <row r="221" spans="1:31" ht="25.5" hidden="1" customHeight="1" x14ac:dyDescent="0.2">
      <c r="A221" s="31" t="s">
        <v>20827</v>
      </c>
      <c r="B221" s="31" t="s">
        <v>63</v>
      </c>
      <c r="C221" s="32">
        <v>45916</v>
      </c>
      <c r="D221" s="31" t="s">
        <v>930</v>
      </c>
      <c r="E221" s="32">
        <v>45916</v>
      </c>
      <c r="F221" s="31" t="s">
        <v>931</v>
      </c>
      <c r="G221" s="31" t="s">
        <v>932</v>
      </c>
      <c r="H221" s="33">
        <v>230760</v>
      </c>
      <c r="I221" s="33">
        <v>0</v>
      </c>
      <c r="J221" s="33">
        <v>18461</v>
      </c>
      <c r="K221" s="33">
        <v>249221</v>
      </c>
      <c r="L221" s="7" t="s">
        <v>51</v>
      </c>
      <c r="O221" s="18">
        <f>IF(Table1[[#This Row],[Phân loại]]="Tồn đầu kỳ",Table1[[#This Row],[Tổng giá trị]],0)</f>
        <v>249221</v>
      </c>
      <c r="P221" s="7">
        <f>IF(Table1[[#This Row],[Số còn phải thu ĐK]]&lt;&gt;0,0,IF(Table1[[#This Row],[Phân loại]]="Bán hàng",Table1[[#This Row],[Tổng giá trị]],-Table1[[#This Row],[Tổng giá trị]]))</f>
        <v>0</v>
      </c>
      <c r="Q221" s="18">
        <f t="shared" si="21"/>
        <v>0</v>
      </c>
      <c r="R221" s="7">
        <f>Table1[[#This Row],[Số còn phải thu ĐK]]+Table1[[#This Row],[Giá Trị HD sau CK]]-Table1[[#This Row],[Số tiền đã thu]]</f>
        <v>249221</v>
      </c>
      <c r="S221" s="6">
        <f>IF(Table1[[#This Row],[Ngày hóa đơn]]&lt;&gt;"",Table1[[#This Row],[Ngày hóa đơn]],IF(Table1[[#This Row],[Ngày hạch toán]]&lt;&gt;"",Table1[[#This Row],[Ngày hạch toán]],""))</f>
        <v>45916</v>
      </c>
      <c r="T221" s="7"/>
      <c r="U221" s="6">
        <f>IF(Table1[[#This Row],[Ngày tính CN]]="","",S221+T221)</f>
        <v>45916</v>
      </c>
      <c r="V221" s="18">
        <f ca="1">IF(Table1[[#This Row],[Hạn thanh toán]]="","",IF((U221-NOW())&lt;0,0,(U221-NOW())))</f>
        <v>0</v>
      </c>
      <c r="W221" s="2"/>
      <c r="X221" s="18">
        <f t="shared" ca="1" si="22"/>
        <v>254.49032048611116</v>
      </c>
      <c r="Y221" s="2" t="str">
        <f t="shared" ca="1" si="23"/>
        <v>Nợ quá hạn hơn 120 ngày có khả năng mất thanh toán</v>
      </c>
      <c r="Z221" s="51">
        <f t="shared" si="24"/>
        <v>45916</v>
      </c>
      <c r="AA221" s="51" t="str">
        <f t="shared" si="25"/>
        <v/>
      </c>
      <c r="AB221" s="2"/>
      <c r="AD221" s="2" t="str">
        <f>VLOOKUP($A221,MA_KH!$A:$Q,MA_KH!O$1,0)</f>
        <v>CIRCLEK MIỀN NAM</v>
      </c>
      <c r="AE221" s="2" t="str">
        <f>VLOOKUP($A221,MA_KH!$A:$Q,MA_KH!P$1,0)</f>
        <v>CÔNG TY TNHH VÒNG TRÒN ĐỎ</v>
      </c>
    </row>
    <row r="222" spans="1:31" ht="25.5" hidden="1" customHeight="1" x14ac:dyDescent="0.2">
      <c r="A222" s="31" t="s">
        <v>20827</v>
      </c>
      <c r="B222" s="31" t="s">
        <v>63</v>
      </c>
      <c r="C222" s="32">
        <v>45917</v>
      </c>
      <c r="D222" s="31" t="s">
        <v>933</v>
      </c>
      <c r="E222" s="32">
        <v>45917</v>
      </c>
      <c r="F222" s="31" t="s">
        <v>934</v>
      </c>
      <c r="G222" s="31" t="s">
        <v>935</v>
      </c>
      <c r="H222" s="33">
        <v>230760</v>
      </c>
      <c r="I222" s="33">
        <v>0</v>
      </c>
      <c r="J222" s="33">
        <v>18461</v>
      </c>
      <c r="K222" s="33">
        <v>249221</v>
      </c>
      <c r="L222" s="7" t="s">
        <v>51</v>
      </c>
      <c r="O222" s="18">
        <f>IF(Table1[[#This Row],[Phân loại]]="Tồn đầu kỳ",Table1[[#This Row],[Tổng giá trị]],0)</f>
        <v>249221</v>
      </c>
      <c r="P222" s="7">
        <f>IF(Table1[[#This Row],[Số còn phải thu ĐK]]&lt;&gt;0,0,IF(Table1[[#This Row],[Phân loại]]="Bán hàng",Table1[[#This Row],[Tổng giá trị]],-Table1[[#This Row],[Tổng giá trị]]))</f>
        <v>0</v>
      </c>
      <c r="Q222" s="18">
        <f t="shared" ref="Q222:Q285" si="26">IF(M222&lt;&gt;"",IF(O222&lt;&gt;0,O222,P222),0)</f>
        <v>0</v>
      </c>
      <c r="R222" s="7">
        <f>Table1[[#This Row],[Số còn phải thu ĐK]]+Table1[[#This Row],[Giá Trị HD sau CK]]-Table1[[#This Row],[Số tiền đã thu]]</f>
        <v>249221</v>
      </c>
      <c r="S222" s="6">
        <f>IF(Table1[[#This Row],[Ngày hóa đơn]]&lt;&gt;"",Table1[[#This Row],[Ngày hóa đơn]],IF(Table1[[#This Row],[Ngày hạch toán]]&lt;&gt;"",Table1[[#This Row],[Ngày hạch toán]],""))</f>
        <v>45917</v>
      </c>
      <c r="T222" s="7"/>
      <c r="U222" s="6">
        <f>IF(Table1[[#This Row],[Ngày tính CN]]="","",S222+T222)</f>
        <v>45917</v>
      </c>
      <c r="V222" s="18">
        <f ca="1">IF(Table1[[#This Row],[Hạn thanh toán]]="","",IF((U222-NOW())&lt;0,0,(U222-NOW())))</f>
        <v>0</v>
      </c>
      <c r="W222" s="2"/>
      <c r="X222" s="18">
        <f t="shared" ref="X222:X285" ca="1" si="27">IF(OR(U222="",R222=0),"",IF((U222-NOW())&lt;0,-(U222-NOW()),0))</f>
        <v>253.49032048611116</v>
      </c>
      <c r="Y222" s="2" t="str">
        <f t="shared" ref="Y222:Y285" ca="1" si="28">IF(R222=0,"Đã thanh toán",IF(X222="","",IF(X222&lt;=0,"Chưa đến hạn thanh toán",IF(X222&lt;=30,"Nợ quá hạn 30 ngày",IF(X222&lt;=60,"Nợ quá hạn từ 30 ngày đến 60 ngày",IF(X222&lt;=90,"Nợ quá hạn từ 60 ngày đến 90 ngày",IF(X222&lt;=120,"Nợ quá hạn từ 90 ngày đến 120 ngày","Nợ quá hạn hơn 120 ngày có khả năng mất thanh toán")))))))</f>
        <v>Nợ quá hạn hơn 120 ngày có khả năng mất thanh toán</v>
      </c>
      <c r="Z222" s="51">
        <f t="shared" si="24"/>
        <v>45917</v>
      </c>
      <c r="AA222" s="51" t="str">
        <f t="shared" si="25"/>
        <v/>
      </c>
      <c r="AB222" s="2"/>
      <c r="AD222" s="2" t="str">
        <f>VLOOKUP($A222,MA_KH!$A:$Q,MA_KH!O$1,0)</f>
        <v>CIRCLEK MIỀN NAM</v>
      </c>
      <c r="AE222" s="2" t="str">
        <f>VLOOKUP($A222,MA_KH!$A:$Q,MA_KH!P$1,0)</f>
        <v>CÔNG TY TNHH VÒNG TRÒN ĐỎ</v>
      </c>
    </row>
    <row r="223" spans="1:31" ht="25.5" hidden="1" customHeight="1" x14ac:dyDescent="0.2">
      <c r="A223" s="31" t="s">
        <v>21249</v>
      </c>
      <c r="B223" s="31" t="s">
        <v>100</v>
      </c>
      <c r="C223" s="32">
        <v>45917</v>
      </c>
      <c r="D223" s="31" t="s">
        <v>936</v>
      </c>
      <c r="E223" s="32">
        <v>45917</v>
      </c>
      <c r="F223" s="31" t="s">
        <v>937</v>
      </c>
      <c r="G223" s="31" t="s">
        <v>938</v>
      </c>
      <c r="H223" s="33">
        <v>1153800</v>
      </c>
      <c r="I223" s="33">
        <v>0</v>
      </c>
      <c r="J223" s="33">
        <v>92304</v>
      </c>
      <c r="K223" s="33">
        <v>1246104</v>
      </c>
      <c r="L223" s="7" t="s">
        <v>51</v>
      </c>
      <c r="O223" s="18">
        <f>IF(Table1[[#This Row],[Phân loại]]="Tồn đầu kỳ",Table1[[#This Row],[Tổng giá trị]],0)</f>
        <v>1246104</v>
      </c>
      <c r="P223" s="7">
        <f>IF(Table1[[#This Row],[Số còn phải thu ĐK]]&lt;&gt;0,0,IF(Table1[[#This Row],[Phân loại]]="Bán hàng",Table1[[#This Row],[Tổng giá trị]],-Table1[[#This Row],[Tổng giá trị]]))</f>
        <v>0</v>
      </c>
      <c r="Q223" s="18">
        <f t="shared" si="26"/>
        <v>0</v>
      </c>
      <c r="R223" s="7">
        <f>Table1[[#This Row],[Số còn phải thu ĐK]]+Table1[[#This Row],[Giá Trị HD sau CK]]-Table1[[#This Row],[Số tiền đã thu]]</f>
        <v>1246104</v>
      </c>
      <c r="S223" s="6">
        <f>IF(Table1[[#This Row],[Ngày hóa đơn]]&lt;&gt;"",Table1[[#This Row],[Ngày hóa đơn]],IF(Table1[[#This Row],[Ngày hạch toán]]&lt;&gt;"",Table1[[#This Row],[Ngày hạch toán]],""))</f>
        <v>45917</v>
      </c>
      <c r="T223" s="7"/>
      <c r="U223" s="6">
        <f>IF(Table1[[#This Row],[Ngày tính CN]]="","",S223+T223)</f>
        <v>45917</v>
      </c>
      <c r="V223" s="18">
        <f ca="1">IF(Table1[[#This Row],[Hạn thanh toán]]="","",IF((U223-NOW())&lt;0,0,(U223-NOW())))</f>
        <v>0</v>
      </c>
      <c r="W223" s="2"/>
      <c r="X223" s="18">
        <f t="shared" ca="1" si="27"/>
        <v>253.49032048611116</v>
      </c>
      <c r="Y223" s="2" t="str">
        <f t="shared" ca="1" si="28"/>
        <v>Nợ quá hạn hơn 120 ngày có khả năng mất thanh toán</v>
      </c>
      <c r="Z223" s="51">
        <f t="shared" si="24"/>
        <v>45917</v>
      </c>
      <c r="AA223" s="51" t="str">
        <f t="shared" si="25"/>
        <v/>
      </c>
      <c r="AB223" s="2"/>
      <c r="AD223" s="2" t="str">
        <f>VLOOKUP($A223,MA_KH!$A:$Q,MA_KH!O$1,0)</f>
        <v>CIRCLEK MIỀN NAM</v>
      </c>
      <c r="AE223" s="2" t="str">
        <f>VLOOKUP($A223,MA_KH!$A:$Q,MA_KH!P$1,0)</f>
        <v>CÔNG TY TNHH VÒNG TRÒN ĐỎ</v>
      </c>
    </row>
    <row r="224" spans="1:31" ht="25.5" hidden="1" customHeight="1" x14ac:dyDescent="0.2">
      <c r="A224" s="31" t="s">
        <v>20827</v>
      </c>
      <c r="B224" s="31" t="s">
        <v>63</v>
      </c>
      <c r="C224" s="32">
        <v>45917</v>
      </c>
      <c r="D224" s="31" t="s">
        <v>939</v>
      </c>
      <c r="E224" s="32">
        <v>45917</v>
      </c>
      <c r="F224" s="31" t="s">
        <v>940</v>
      </c>
      <c r="G224" s="31" t="s">
        <v>941</v>
      </c>
      <c r="H224" s="33">
        <v>230760</v>
      </c>
      <c r="I224" s="33">
        <v>0</v>
      </c>
      <c r="J224" s="33">
        <v>18461</v>
      </c>
      <c r="K224" s="33">
        <v>249221</v>
      </c>
      <c r="L224" s="7" t="s">
        <v>51</v>
      </c>
      <c r="O224" s="18">
        <f>IF(Table1[[#This Row],[Phân loại]]="Tồn đầu kỳ",Table1[[#This Row],[Tổng giá trị]],0)</f>
        <v>249221</v>
      </c>
      <c r="P224" s="7">
        <f>IF(Table1[[#This Row],[Số còn phải thu ĐK]]&lt;&gt;0,0,IF(Table1[[#This Row],[Phân loại]]="Bán hàng",Table1[[#This Row],[Tổng giá trị]],-Table1[[#This Row],[Tổng giá trị]]))</f>
        <v>0</v>
      </c>
      <c r="Q224" s="18">
        <f t="shared" si="26"/>
        <v>0</v>
      </c>
      <c r="R224" s="7">
        <f>Table1[[#This Row],[Số còn phải thu ĐK]]+Table1[[#This Row],[Giá Trị HD sau CK]]-Table1[[#This Row],[Số tiền đã thu]]</f>
        <v>249221</v>
      </c>
      <c r="S224" s="6">
        <f>IF(Table1[[#This Row],[Ngày hóa đơn]]&lt;&gt;"",Table1[[#This Row],[Ngày hóa đơn]],IF(Table1[[#This Row],[Ngày hạch toán]]&lt;&gt;"",Table1[[#This Row],[Ngày hạch toán]],""))</f>
        <v>45917</v>
      </c>
      <c r="T224" s="7"/>
      <c r="U224" s="6">
        <f>IF(Table1[[#This Row],[Ngày tính CN]]="","",S224+T224)</f>
        <v>45917</v>
      </c>
      <c r="V224" s="18">
        <f ca="1">IF(Table1[[#This Row],[Hạn thanh toán]]="","",IF((U224-NOW())&lt;0,0,(U224-NOW())))</f>
        <v>0</v>
      </c>
      <c r="W224" s="2"/>
      <c r="X224" s="18">
        <f t="shared" ca="1" si="27"/>
        <v>253.49032048611116</v>
      </c>
      <c r="Y224" s="2" t="str">
        <f t="shared" ca="1" si="28"/>
        <v>Nợ quá hạn hơn 120 ngày có khả năng mất thanh toán</v>
      </c>
      <c r="Z224" s="51">
        <f t="shared" si="24"/>
        <v>45917</v>
      </c>
      <c r="AA224" s="51" t="str">
        <f t="shared" si="25"/>
        <v/>
      </c>
      <c r="AB224" s="2"/>
      <c r="AD224" s="2" t="str">
        <f>VLOOKUP($A224,MA_KH!$A:$Q,MA_KH!O$1,0)</f>
        <v>CIRCLEK MIỀN NAM</v>
      </c>
      <c r="AE224" s="2" t="str">
        <f>VLOOKUP($A224,MA_KH!$A:$Q,MA_KH!P$1,0)</f>
        <v>CÔNG TY TNHH VÒNG TRÒN ĐỎ</v>
      </c>
    </row>
    <row r="225" spans="1:31" ht="25.5" hidden="1" customHeight="1" x14ac:dyDescent="0.2">
      <c r="A225" s="31" t="s">
        <v>20827</v>
      </c>
      <c r="B225" s="31" t="s">
        <v>63</v>
      </c>
      <c r="C225" s="32">
        <v>45918</v>
      </c>
      <c r="D225" s="31" t="s">
        <v>942</v>
      </c>
      <c r="E225" s="32">
        <v>45918</v>
      </c>
      <c r="F225" s="31" t="s">
        <v>943</v>
      </c>
      <c r="G225" s="31" t="s">
        <v>944</v>
      </c>
      <c r="H225" s="33">
        <v>184608</v>
      </c>
      <c r="I225" s="33">
        <v>0</v>
      </c>
      <c r="J225" s="33">
        <v>14769</v>
      </c>
      <c r="K225" s="33">
        <v>199377</v>
      </c>
      <c r="L225" s="7" t="s">
        <v>51</v>
      </c>
      <c r="O225" s="18">
        <f>IF(Table1[[#This Row],[Phân loại]]="Tồn đầu kỳ",Table1[[#This Row],[Tổng giá trị]],0)</f>
        <v>199377</v>
      </c>
      <c r="P225" s="7">
        <f>IF(Table1[[#This Row],[Số còn phải thu ĐK]]&lt;&gt;0,0,IF(Table1[[#This Row],[Phân loại]]="Bán hàng",Table1[[#This Row],[Tổng giá trị]],-Table1[[#This Row],[Tổng giá trị]]))</f>
        <v>0</v>
      </c>
      <c r="Q225" s="18">
        <f t="shared" si="26"/>
        <v>0</v>
      </c>
      <c r="R225" s="7">
        <f>Table1[[#This Row],[Số còn phải thu ĐK]]+Table1[[#This Row],[Giá Trị HD sau CK]]-Table1[[#This Row],[Số tiền đã thu]]</f>
        <v>199377</v>
      </c>
      <c r="S225" s="6">
        <f>IF(Table1[[#This Row],[Ngày hóa đơn]]&lt;&gt;"",Table1[[#This Row],[Ngày hóa đơn]],IF(Table1[[#This Row],[Ngày hạch toán]]&lt;&gt;"",Table1[[#This Row],[Ngày hạch toán]],""))</f>
        <v>45918</v>
      </c>
      <c r="T225" s="7"/>
      <c r="U225" s="6">
        <f>IF(Table1[[#This Row],[Ngày tính CN]]="","",S225+T225)</f>
        <v>45918</v>
      </c>
      <c r="V225" s="18">
        <f ca="1">IF(Table1[[#This Row],[Hạn thanh toán]]="","",IF((U225-NOW())&lt;0,0,(U225-NOW())))</f>
        <v>0</v>
      </c>
      <c r="W225" s="2"/>
      <c r="X225" s="18">
        <f t="shared" ca="1" si="27"/>
        <v>252.49032048611116</v>
      </c>
      <c r="Y225" s="2" t="str">
        <f t="shared" ca="1" si="28"/>
        <v>Nợ quá hạn hơn 120 ngày có khả năng mất thanh toán</v>
      </c>
      <c r="Z225" s="51">
        <f t="shared" si="24"/>
        <v>45918</v>
      </c>
      <c r="AA225" s="51" t="str">
        <f t="shared" si="25"/>
        <v/>
      </c>
      <c r="AB225" s="2"/>
      <c r="AD225" s="2" t="str">
        <f>VLOOKUP($A225,MA_KH!$A:$Q,MA_KH!O$1,0)</f>
        <v>CIRCLEK MIỀN NAM</v>
      </c>
      <c r="AE225" s="2" t="str">
        <f>VLOOKUP($A225,MA_KH!$A:$Q,MA_KH!P$1,0)</f>
        <v>CÔNG TY TNHH VÒNG TRÒN ĐỎ</v>
      </c>
    </row>
    <row r="226" spans="1:31" ht="25.5" hidden="1" customHeight="1" x14ac:dyDescent="0.2">
      <c r="A226" s="31" t="s">
        <v>20827</v>
      </c>
      <c r="B226" s="31" t="s">
        <v>63</v>
      </c>
      <c r="C226" s="32">
        <v>45918</v>
      </c>
      <c r="D226" s="31" t="s">
        <v>945</v>
      </c>
      <c r="E226" s="32">
        <v>45918</v>
      </c>
      <c r="F226" s="31" t="s">
        <v>946</v>
      </c>
      <c r="G226" s="31" t="s">
        <v>947</v>
      </c>
      <c r="H226" s="33">
        <v>184608</v>
      </c>
      <c r="I226" s="33">
        <v>0</v>
      </c>
      <c r="J226" s="33">
        <v>14769</v>
      </c>
      <c r="K226" s="33">
        <v>199377</v>
      </c>
      <c r="L226" s="7" t="s">
        <v>51</v>
      </c>
      <c r="O226" s="18">
        <f>IF(Table1[[#This Row],[Phân loại]]="Tồn đầu kỳ",Table1[[#This Row],[Tổng giá trị]],0)</f>
        <v>199377</v>
      </c>
      <c r="P226" s="7">
        <f>IF(Table1[[#This Row],[Số còn phải thu ĐK]]&lt;&gt;0,0,IF(Table1[[#This Row],[Phân loại]]="Bán hàng",Table1[[#This Row],[Tổng giá trị]],-Table1[[#This Row],[Tổng giá trị]]))</f>
        <v>0</v>
      </c>
      <c r="Q226" s="18">
        <f t="shared" si="26"/>
        <v>0</v>
      </c>
      <c r="R226" s="7">
        <f>Table1[[#This Row],[Số còn phải thu ĐK]]+Table1[[#This Row],[Giá Trị HD sau CK]]-Table1[[#This Row],[Số tiền đã thu]]</f>
        <v>199377</v>
      </c>
      <c r="S226" s="6">
        <f>IF(Table1[[#This Row],[Ngày hóa đơn]]&lt;&gt;"",Table1[[#This Row],[Ngày hóa đơn]],IF(Table1[[#This Row],[Ngày hạch toán]]&lt;&gt;"",Table1[[#This Row],[Ngày hạch toán]],""))</f>
        <v>45918</v>
      </c>
      <c r="T226" s="7"/>
      <c r="U226" s="6">
        <f>IF(Table1[[#This Row],[Ngày tính CN]]="","",S226+T226)</f>
        <v>45918</v>
      </c>
      <c r="V226" s="18">
        <f ca="1">IF(Table1[[#This Row],[Hạn thanh toán]]="","",IF((U226-NOW())&lt;0,0,(U226-NOW())))</f>
        <v>0</v>
      </c>
      <c r="W226" s="2"/>
      <c r="X226" s="18">
        <f t="shared" ca="1" si="27"/>
        <v>252.49032048611116</v>
      </c>
      <c r="Y226" s="2" t="str">
        <f t="shared" ca="1" si="28"/>
        <v>Nợ quá hạn hơn 120 ngày có khả năng mất thanh toán</v>
      </c>
      <c r="Z226" s="51">
        <f t="shared" si="24"/>
        <v>45918</v>
      </c>
      <c r="AA226" s="51" t="str">
        <f t="shared" si="25"/>
        <v/>
      </c>
      <c r="AB226" s="2"/>
      <c r="AD226" s="2" t="str">
        <f>VLOOKUP($A226,MA_KH!$A:$Q,MA_KH!O$1,0)</f>
        <v>CIRCLEK MIỀN NAM</v>
      </c>
      <c r="AE226" s="2" t="str">
        <f>VLOOKUP($A226,MA_KH!$A:$Q,MA_KH!P$1,0)</f>
        <v>CÔNG TY TNHH VÒNG TRÒN ĐỎ</v>
      </c>
    </row>
    <row r="227" spans="1:31" ht="25.5" hidden="1" customHeight="1" x14ac:dyDescent="0.2">
      <c r="A227" s="31" t="s">
        <v>20827</v>
      </c>
      <c r="B227" s="31" t="s">
        <v>63</v>
      </c>
      <c r="C227" s="32">
        <v>45918</v>
      </c>
      <c r="D227" s="31" t="s">
        <v>948</v>
      </c>
      <c r="E227" s="32">
        <v>45918</v>
      </c>
      <c r="F227" s="31" t="s">
        <v>949</v>
      </c>
      <c r="G227" s="31" t="s">
        <v>950</v>
      </c>
      <c r="H227" s="33">
        <v>276912</v>
      </c>
      <c r="I227" s="33">
        <v>0</v>
      </c>
      <c r="J227" s="33">
        <v>22153</v>
      </c>
      <c r="K227" s="33">
        <v>299065</v>
      </c>
      <c r="L227" s="7" t="s">
        <v>51</v>
      </c>
      <c r="O227" s="18">
        <f>IF(Table1[[#This Row],[Phân loại]]="Tồn đầu kỳ",Table1[[#This Row],[Tổng giá trị]],0)</f>
        <v>299065</v>
      </c>
      <c r="P227" s="7">
        <f>IF(Table1[[#This Row],[Số còn phải thu ĐK]]&lt;&gt;0,0,IF(Table1[[#This Row],[Phân loại]]="Bán hàng",Table1[[#This Row],[Tổng giá trị]],-Table1[[#This Row],[Tổng giá trị]]))</f>
        <v>0</v>
      </c>
      <c r="Q227" s="18">
        <f t="shared" si="26"/>
        <v>0</v>
      </c>
      <c r="R227" s="7">
        <f>Table1[[#This Row],[Số còn phải thu ĐK]]+Table1[[#This Row],[Giá Trị HD sau CK]]-Table1[[#This Row],[Số tiền đã thu]]</f>
        <v>299065</v>
      </c>
      <c r="S227" s="6">
        <f>IF(Table1[[#This Row],[Ngày hóa đơn]]&lt;&gt;"",Table1[[#This Row],[Ngày hóa đơn]],IF(Table1[[#This Row],[Ngày hạch toán]]&lt;&gt;"",Table1[[#This Row],[Ngày hạch toán]],""))</f>
        <v>45918</v>
      </c>
      <c r="T227" s="7"/>
      <c r="U227" s="6">
        <f>IF(Table1[[#This Row],[Ngày tính CN]]="","",S227+T227)</f>
        <v>45918</v>
      </c>
      <c r="V227" s="18">
        <f ca="1">IF(Table1[[#This Row],[Hạn thanh toán]]="","",IF((U227-NOW())&lt;0,0,(U227-NOW())))</f>
        <v>0</v>
      </c>
      <c r="W227" s="2"/>
      <c r="X227" s="18">
        <f t="shared" ca="1" si="27"/>
        <v>252.49032048611116</v>
      </c>
      <c r="Y227" s="2" t="str">
        <f t="shared" ca="1" si="28"/>
        <v>Nợ quá hạn hơn 120 ngày có khả năng mất thanh toán</v>
      </c>
      <c r="Z227" s="51">
        <f t="shared" si="24"/>
        <v>45918</v>
      </c>
      <c r="AA227" s="51" t="str">
        <f t="shared" si="25"/>
        <v/>
      </c>
      <c r="AB227" s="2"/>
      <c r="AD227" s="2" t="str">
        <f>VLOOKUP($A227,MA_KH!$A:$Q,MA_KH!O$1,0)</f>
        <v>CIRCLEK MIỀN NAM</v>
      </c>
      <c r="AE227" s="2" t="str">
        <f>VLOOKUP($A227,MA_KH!$A:$Q,MA_KH!P$1,0)</f>
        <v>CÔNG TY TNHH VÒNG TRÒN ĐỎ</v>
      </c>
    </row>
    <row r="228" spans="1:31" ht="25.5" hidden="1" customHeight="1" x14ac:dyDescent="0.2">
      <c r="A228" s="31" t="s">
        <v>20827</v>
      </c>
      <c r="B228" s="31" t="s">
        <v>63</v>
      </c>
      <c r="C228" s="32">
        <v>45918</v>
      </c>
      <c r="D228" s="31" t="s">
        <v>951</v>
      </c>
      <c r="E228" s="32">
        <v>45918</v>
      </c>
      <c r="F228" s="31" t="s">
        <v>952</v>
      </c>
      <c r="G228" s="31" t="s">
        <v>953</v>
      </c>
      <c r="H228" s="33">
        <v>230760</v>
      </c>
      <c r="I228" s="33">
        <v>0</v>
      </c>
      <c r="J228" s="33">
        <v>18461</v>
      </c>
      <c r="K228" s="33">
        <v>249221</v>
      </c>
      <c r="L228" s="7" t="s">
        <v>51</v>
      </c>
      <c r="O228" s="18">
        <f>IF(Table1[[#This Row],[Phân loại]]="Tồn đầu kỳ",Table1[[#This Row],[Tổng giá trị]],0)</f>
        <v>249221</v>
      </c>
      <c r="P228" s="7">
        <f>IF(Table1[[#This Row],[Số còn phải thu ĐK]]&lt;&gt;0,0,IF(Table1[[#This Row],[Phân loại]]="Bán hàng",Table1[[#This Row],[Tổng giá trị]],-Table1[[#This Row],[Tổng giá trị]]))</f>
        <v>0</v>
      </c>
      <c r="Q228" s="18">
        <f t="shared" si="26"/>
        <v>0</v>
      </c>
      <c r="R228" s="7">
        <f>Table1[[#This Row],[Số còn phải thu ĐK]]+Table1[[#This Row],[Giá Trị HD sau CK]]-Table1[[#This Row],[Số tiền đã thu]]</f>
        <v>249221</v>
      </c>
      <c r="S228" s="6">
        <f>IF(Table1[[#This Row],[Ngày hóa đơn]]&lt;&gt;"",Table1[[#This Row],[Ngày hóa đơn]],IF(Table1[[#This Row],[Ngày hạch toán]]&lt;&gt;"",Table1[[#This Row],[Ngày hạch toán]],""))</f>
        <v>45918</v>
      </c>
      <c r="T228" s="7"/>
      <c r="U228" s="6">
        <f>IF(Table1[[#This Row],[Ngày tính CN]]="","",S228+T228)</f>
        <v>45918</v>
      </c>
      <c r="V228" s="18">
        <f ca="1">IF(Table1[[#This Row],[Hạn thanh toán]]="","",IF((U228-NOW())&lt;0,0,(U228-NOW())))</f>
        <v>0</v>
      </c>
      <c r="W228" s="2"/>
      <c r="X228" s="18">
        <f t="shared" ca="1" si="27"/>
        <v>252.49032048611116</v>
      </c>
      <c r="Y228" s="2" t="str">
        <f t="shared" ca="1" si="28"/>
        <v>Nợ quá hạn hơn 120 ngày có khả năng mất thanh toán</v>
      </c>
      <c r="Z228" s="51">
        <f t="shared" si="24"/>
        <v>45918</v>
      </c>
      <c r="AA228" s="51" t="str">
        <f t="shared" si="25"/>
        <v/>
      </c>
      <c r="AB228" s="2"/>
      <c r="AD228" s="2" t="str">
        <f>VLOOKUP($A228,MA_KH!$A:$Q,MA_KH!O$1,0)</f>
        <v>CIRCLEK MIỀN NAM</v>
      </c>
      <c r="AE228" s="2" t="str">
        <f>VLOOKUP($A228,MA_KH!$A:$Q,MA_KH!P$1,0)</f>
        <v>CÔNG TY TNHH VÒNG TRÒN ĐỎ</v>
      </c>
    </row>
    <row r="229" spans="1:31" ht="25.5" hidden="1" customHeight="1" x14ac:dyDescent="0.2">
      <c r="A229" s="31" t="s">
        <v>20827</v>
      </c>
      <c r="B229" s="31" t="s">
        <v>63</v>
      </c>
      <c r="C229" s="32">
        <v>45918</v>
      </c>
      <c r="D229" s="31" t="s">
        <v>954</v>
      </c>
      <c r="E229" s="32">
        <v>45918</v>
      </c>
      <c r="F229" s="31" t="s">
        <v>955</v>
      </c>
      <c r="G229" s="31" t="s">
        <v>956</v>
      </c>
      <c r="H229" s="33">
        <v>184608</v>
      </c>
      <c r="I229" s="33">
        <v>0</v>
      </c>
      <c r="J229" s="33">
        <v>14769</v>
      </c>
      <c r="K229" s="33">
        <v>199377</v>
      </c>
      <c r="L229" s="7" t="s">
        <v>51</v>
      </c>
      <c r="O229" s="18">
        <f>IF(Table1[[#This Row],[Phân loại]]="Tồn đầu kỳ",Table1[[#This Row],[Tổng giá trị]],0)</f>
        <v>199377</v>
      </c>
      <c r="P229" s="7">
        <f>IF(Table1[[#This Row],[Số còn phải thu ĐK]]&lt;&gt;0,0,IF(Table1[[#This Row],[Phân loại]]="Bán hàng",Table1[[#This Row],[Tổng giá trị]],-Table1[[#This Row],[Tổng giá trị]]))</f>
        <v>0</v>
      </c>
      <c r="Q229" s="18">
        <f t="shared" si="26"/>
        <v>0</v>
      </c>
      <c r="R229" s="7">
        <f>Table1[[#This Row],[Số còn phải thu ĐK]]+Table1[[#This Row],[Giá Trị HD sau CK]]-Table1[[#This Row],[Số tiền đã thu]]</f>
        <v>199377</v>
      </c>
      <c r="S229" s="6">
        <f>IF(Table1[[#This Row],[Ngày hóa đơn]]&lt;&gt;"",Table1[[#This Row],[Ngày hóa đơn]],IF(Table1[[#This Row],[Ngày hạch toán]]&lt;&gt;"",Table1[[#This Row],[Ngày hạch toán]],""))</f>
        <v>45918</v>
      </c>
      <c r="T229" s="7"/>
      <c r="U229" s="6">
        <f>IF(Table1[[#This Row],[Ngày tính CN]]="","",S229+T229)</f>
        <v>45918</v>
      </c>
      <c r="V229" s="18">
        <f ca="1">IF(Table1[[#This Row],[Hạn thanh toán]]="","",IF((U229-NOW())&lt;0,0,(U229-NOW())))</f>
        <v>0</v>
      </c>
      <c r="W229" s="2"/>
      <c r="X229" s="18">
        <f t="shared" ca="1" si="27"/>
        <v>252.49032048611116</v>
      </c>
      <c r="Y229" s="2" t="str">
        <f t="shared" ca="1" si="28"/>
        <v>Nợ quá hạn hơn 120 ngày có khả năng mất thanh toán</v>
      </c>
      <c r="Z229" s="51">
        <f t="shared" si="24"/>
        <v>45918</v>
      </c>
      <c r="AA229" s="51" t="str">
        <f t="shared" si="25"/>
        <v/>
      </c>
      <c r="AB229" s="2"/>
      <c r="AD229" s="2" t="str">
        <f>VLOOKUP($A229,MA_KH!$A:$Q,MA_KH!O$1,0)</f>
        <v>CIRCLEK MIỀN NAM</v>
      </c>
      <c r="AE229" s="2" t="str">
        <f>VLOOKUP($A229,MA_KH!$A:$Q,MA_KH!P$1,0)</f>
        <v>CÔNG TY TNHH VÒNG TRÒN ĐỎ</v>
      </c>
    </row>
    <row r="230" spans="1:31" ht="25.5" hidden="1" customHeight="1" x14ac:dyDescent="0.2">
      <c r="A230" s="31" t="s">
        <v>20827</v>
      </c>
      <c r="B230" s="31" t="s">
        <v>63</v>
      </c>
      <c r="C230" s="32">
        <v>45918</v>
      </c>
      <c r="D230" s="31" t="s">
        <v>957</v>
      </c>
      <c r="E230" s="32">
        <v>45918</v>
      </c>
      <c r="F230" s="31" t="s">
        <v>958</v>
      </c>
      <c r="G230" s="31" t="s">
        <v>959</v>
      </c>
      <c r="H230" s="33">
        <v>230760</v>
      </c>
      <c r="I230" s="33">
        <v>0</v>
      </c>
      <c r="J230" s="33">
        <v>18461</v>
      </c>
      <c r="K230" s="33">
        <v>249221</v>
      </c>
      <c r="L230" s="7" t="s">
        <v>51</v>
      </c>
      <c r="O230" s="18">
        <f>IF(Table1[[#This Row],[Phân loại]]="Tồn đầu kỳ",Table1[[#This Row],[Tổng giá trị]],0)</f>
        <v>249221</v>
      </c>
      <c r="P230" s="7">
        <f>IF(Table1[[#This Row],[Số còn phải thu ĐK]]&lt;&gt;0,0,IF(Table1[[#This Row],[Phân loại]]="Bán hàng",Table1[[#This Row],[Tổng giá trị]],-Table1[[#This Row],[Tổng giá trị]]))</f>
        <v>0</v>
      </c>
      <c r="Q230" s="18">
        <f t="shared" si="26"/>
        <v>0</v>
      </c>
      <c r="R230" s="7">
        <f>Table1[[#This Row],[Số còn phải thu ĐK]]+Table1[[#This Row],[Giá Trị HD sau CK]]-Table1[[#This Row],[Số tiền đã thu]]</f>
        <v>249221</v>
      </c>
      <c r="S230" s="6">
        <f>IF(Table1[[#This Row],[Ngày hóa đơn]]&lt;&gt;"",Table1[[#This Row],[Ngày hóa đơn]],IF(Table1[[#This Row],[Ngày hạch toán]]&lt;&gt;"",Table1[[#This Row],[Ngày hạch toán]],""))</f>
        <v>45918</v>
      </c>
      <c r="T230" s="7"/>
      <c r="U230" s="6">
        <f>IF(Table1[[#This Row],[Ngày tính CN]]="","",S230+T230)</f>
        <v>45918</v>
      </c>
      <c r="V230" s="18">
        <f ca="1">IF(Table1[[#This Row],[Hạn thanh toán]]="","",IF((U230-NOW())&lt;0,0,(U230-NOW())))</f>
        <v>0</v>
      </c>
      <c r="W230" s="2"/>
      <c r="X230" s="18">
        <f t="shared" ca="1" si="27"/>
        <v>252.49032048611116</v>
      </c>
      <c r="Y230" s="2" t="str">
        <f t="shared" ca="1" si="28"/>
        <v>Nợ quá hạn hơn 120 ngày có khả năng mất thanh toán</v>
      </c>
      <c r="Z230" s="51">
        <f t="shared" si="24"/>
        <v>45918</v>
      </c>
      <c r="AA230" s="51" t="str">
        <f t="shared" si="25"/>
        <v/>
      </c>
      <c r="AB230" s="2"/>
      <c r="AD230" s="2" t="str">
        <f>VLOOKUP($A230,MA_KH!$A:$Q,MA_KH!O$1,0)</f>
        <v>CIRCLEK MIỀN NAM</v>
      </c>
      <c r="AE230" s="2" t="str">
        <f>VLOOKUP($A230,MA_KH!$A:$Q,MA_KH!P$1,0)</f>
        <v>CÔNG TY TNHH VÒNG TRÒN ĐỎ</v>
      </c>
    </row>
    <row r="231" spans="1:31" ht="25.5" hidden="1" customHeight="1" x14ac:dyDescent="0.2">
      <c r="A231" s="31" t="s">
        <v>20728</v>
      </c>
      <c r="B231" s="31" t="s">
        <v>144</v>
      </c>
      <c r="C231" s="32">
        <v>45918</v>
      </c>
      <c r="D231" s="31" t="s">
        <v>960</v>
      </c>
      <c r="E231" s="32">
        <v>45918</v>
      </c>
      <c r="F231" s="31" t="s">
        <v>961</v>
      </c>
      <c r="G231" s="31" t="s">
        <v>962</v>
      </c>
      <c r="H231" s="33">
        <v>369216</v>
      </c>
      <c r="I231" s="33">
        <v>0</v>
      </c>
      <c r="J231" s="33">
        <v>29537</v>
      </c>
      <c r="K231" s="33">
        <v>398753</v>
      </c>
      <c r="L231" s="7" t="s">
        <v>51</v>
      </c>
      <c r="O231" s="18">
        <f>IF(Table1[[#This Row],[Phân loại]]="Tồn đầu kỳ",Table1[[#This Row],[Tổng giá trị]],0)</f>
        <v>398753</v>
      </c>
      <c r="P231" s="7">
        <f>IF(Table1[[#This Row],[Số còn phải thu ĐK]]&lt;&gt;0,0,IF(Table1[[#This Row],[Phân loại]]="Bán hàng",Table1[[#This Row],[Tổng giá trị]],-Table1[[#This Row],[Tổng giá trị]]))</f>
        <v>0</v>
      </c>
      <c r="Q231" s="18">
        <f t="shared" si="26"/>
        <v>0</v>
      </c>
      <c r="R231" s="7">
        <f>Table1[[#This Row],[Số còn phải thu ĐK]]+Table1[[#This Row],[Giá Trị HD sau CK]]-Table1[[#This Row],[Số tiền đã thu]]</f>
        <v>398753</v>
      </c>
      <c r="S231" s="6">
        <f>IF(Table1[[#This Row],[Ngày hóa đơn]]&lt;&gt;"",Table1[[#This Row],[Ngày hóa đơn]],IF(Table1[[#This Row],[Ngày hạch toán]]&lt;&gt;"",Table1[[#This Row],[Ngày hạch toán]],""))</f>
        <v>45918</v>
      </c>
      <c r="T231" s="7"/>
      <c r="U231" s="6">
        <f>IF(Table1[[#This Row],[Ngày tính CN]]="","",S231+T231)</f>
        <v>45918</v>
      </c>
      <c r="V231" s="18">
        <f ca="1">IF(Table1[[#This Row],[Hạn thanh toán]]="","",IF((U231-NOW())&lt;0,0,(U231-NOW())))</f>
        <v>0</v>
      </c>
      <c r="W231" s="2"/>
      <c r="X231" s="18">
        <f t="shared" ca="1" si="27"/>
        <v>252.49032048611116</v>
      </c>
      <c r="Y231" s="2" t="str">
        <f t="shared" ca="1" si="28"/>
        <v>Nợ quá hạn hơn 120 ngày có khả năng mất thanh toán</v>
      </c>
      <c r="Z231" s="51">
        <f t="shared" si="24"/>
        <v>45918</v>
      </c>
      <c r="AA231" s="51" t="str">
        <f t="shared" si="25"/>
        <v/>
      </c>
      <c r="AB231" s="2"/>
      <c r="AD231" s="2" t="str">
        <f>VLOOKUP($A231,MA_KH!$A:$Q,MA_KH!O$1,0)</f>
        <v>CIRCLEK MIỀN NAM</v>
      </c>
      <c r="AE231" s="2" t="str">
        <f>VLOOKUP($A231,MA_KH!$A:$Q,MA_KH!P$1,0)</f>
        <v>CÔNG TY TNHH VÒNG TRÒN ĐỎ</v>
      </c>
    </row>
    <row r="232" spans="1:31" ht="25.5" hidden="1" customHeight="1" x14ac:dyDescent="0.2">
      <c r="A232" s="31" t="s">
        <v>20759</v>
      </c>
      <c r="B232" s="31" t="s">
        <v>256</v>
      </c>
      <c r="C232" s="32">
        <v>45919</v>
      </c>
      <c r="D232" s="31" t="s">
        <v>963</v>
      </c>
      <c r="E232" s="32">
        <v>45919</v>
      </c>
      <c r="F232" s="31" t="s">
        <v>964</v>
      </c>
      <c r="G232" s="31" t="s">
        <v>965</v>
      </c>
      <c r="H232" s="33">
        <v>207684</v>
      </c>
      <c r="I232" s="33">
        <v>0</v>
      </c>
      <c r="J232" s="33">
        <v>16615</v>
      </c>
      <c r="K232" s="33">
        <v>224299</v>
      </c>
      <c r="L232" s="7" t="s">
        <v>51</v>
      </c>
      <c r="O232" s="18">
        <f>IF(Table1[[#This Row],[Phân loại]]="Tồn đầu kỳ",Table1[[#This Row],[Tổng giá trị]],0)</f>
        <v>224299</v>
      </c>
      <c r="P232" s="7">
        <f>IF(Table1[[#This Row],[Số còn phải thu ĐK]]&lt;&gt;0,0,IF(Table1[[#This Row],[Phân loại]]="Bán hàng",Table1[[#This Row],[Tổng giá trị]],-Table1[[#This Row],[Tổng giá trị]]))</f>
        <v>0</v>
      </c>
      <c r="Q232" s="18">
        <f t="shared" si="26"/>
        <v>0</v>
      </c>
      <c r="R232" s="7">
        <f>Table1[[#This Row],[Số còn phải thu ĐK]]+Table1[[#This Row],[Giá Trị HD sau CK]]-Table1[[#This Row],[Số tiền đã thu]]</f>
        <v>224299</v>
      </c>
      <c r="S232" s="6">
        <f>IF(Table1[[#This Row],[Ngày hóa đơn]]&lt;&gt;"",Table1[[#This Row],[Ngày hóa đơn]],IF(Table1[[#This Row],[Ngày hạch toán]]&lt;&gt;"",Table1[[#This Row],[Ngày hạch toán]],""))</f>
        <v>45919</v>
      </c>
      <c r="T232" s="7"/>
      <c r="U232" s="6">
        <f>IF(Table1[[#This Row],[Ngày tính CN]]="","",S232+T232)</f>
        <v>45919</v>
      </c>
      <c r="V232" s="18">
        <f ca="1">IF(Table1[[#This Row],[Hạn thanh toán]]="","",IF((U232-NOW())&lt;0,0,(U232-NOW())))</f>
        <v>0</v>
      </c>
      <c r="W232" s="2"/>
      <c r="X232" s="18">
        <f t="shared" ca="1" si="27"/>
        <v>251.49032048611116</v>
      </c>
      <c r="Y232" s="2" t="str">
        <f t="shared" ca="1" si="28"/>
        <v>Nợ quá hạn hơn 120 ngày có khả năng mất thanh toán</v>
      </c>
      <c r="Z232" s="51">
        <f t="shared" si="24"/>
        <v>45919</v>
      </c>
      <c r="AA232" s="51" t="str">
        <f t="shared" si="25"/>
        <v/>
      </c>
      <c r="AB232" s="2"/>
      <c r="AD232" s="2" t="str">
        <f>VLOOKUP($A232,MA_KH!$A:$Q,MA_KH!O$1,0)</f>
        <v>CIRCLEK MIỀN NAM</v>
      </c>
      <c r="AE232" s="2" t="str">
        <f>VLOOKUP($A232,MA_KH!$A:$Q,MA_KH!P$1,0)</f>
        <v>CÔNG TY TNHH VÒNG TRÒN ĐỎ</v>
      </c>
    </row>
    <row r="233" spans="1:31" ht="25.5" hidden="1" customHeight="1" x14ac:dyDescent="0.2">
      <c r="A233" s="31" t="s">
        <v>20827</v>
      </c>
      <c r="B233" s="31" t="s">
        <v>63</v>
      </c>
      <c r="C233" s="32">
        <v>45919</v>
      </c>
      <c r="D233" s="31" t="s">
        <v>966</v>
      </c>
      <c r="E233" s="32">
        <v>45919</v>
      </c>
      <c r="F233" s="31" t="s">
        <v>967</v>
      </c>
      <c r="G233" s="31" t="s">
        <v>968</v>
      </c>
      <c r="H233" s="33">
        <v>230760</v>
      </c>
      <c r="I233" s="33">
        <v>0</v>
      </c>
      <c r="J233" s="33">
        <v>18461</v>
      </c>
      <c r="K233" s="33">
        <v>249221</v>
      </c>
      <c r="L233" s="7" t="s">
        <v>51</v>
      </c>
      <c r="O233" s="18">
        <f>IF(Table1[[#This Row],[Phân loại]]="Tồn đầu kỳ",Table1[[#This Row],[Tổng giá trị]],0)</f>
        <v>249221</v>
      </c>
      <c r="P233" s="7">
        <f>IF(Table1[[#This Row],[Số còn phải thu ĐK]]&lt;&gt;0,0,IF(Table1[[#This Row],[Phân loại]]="Bán hàng",Table1[[#This Row],[Tổng giá trị]],-Table1[[#This Row],[Tổng giá trị]]))</f>
        <v>0</v>
      </c>
      <c r="Q233" s="18">
        <f t="shared" si="26"/>
        <v>0</v>
      </c>
      <c r="R233" s="7">
        <f>Table1[[#This Row],[Số còn phải thu ĐK]]+Table1[[#This Row],[Giá Trị HD sau CK]]-Table1[[#This Row],[Số tiền đã thu]]</f>
        <v>249221</v>
      </c>
      <c r="S233" s="6">
        <f>IF(Table1[[#This Row],[Ngày hóa đơn]]&lt;&gt;"",Table1[[#This Row],[Ngày hóa đơn]],IF(Table1[[#This Row],[Ngày hạch toán]]&lt;&gt;"",Table1[[#This Row],[Ngày hạch toán]],""))</f>
        <v>45919</v>
      </c>
      <c r="T233" s="7"/>
      <c r="U233" s="6">
        <f>IF(Table1[[#This Row],[Ngày tính CN]]="","",S233+T233)</f>
        <v>45919</v>
      </c>
      <c r="V233" s="18">
        <f ca="1">IF(Table1[[#This Row],[Hạn thanh toán]]="","",IF((U233-NOW())&lt;0,0,(U233-NOW())))</f>
        <v>0</v>
      </c>
      <c r="W233" s="2"/>
      <c r="X233" s="18">
        <f t="shared" ca="1" si="27"/>
        <v>251.49032048611116</v>
      </c>
      <c r="Y233" s="2" t="str">
        <f t="shared" ca="1" si="28"/>
        <v>Nợ quá hạn hơn 120 ngày có khả năng mất thanh toán</v>
      </c>
      <c r="Z233" s="51">
        <f t="shared" si="24"/>
        <v>45919</v>
      </c>
      <c r="AA233" s="51" t="str">
        <f t="shared" si="25"/>
        <v/>
      </c>
      <c r="AB233" s="2"/>
      <c r="AD233" s="2" t="str">
        <f>VLOOKUP($A233,MA_KH!$A:$Q,MA_KH!O$1,0)</f>
        <v>CIRCLEK MIỀN NAM</v>
      </c>
      <c r="AE233" s="2" t="str">
        <f>VLOOKUP($A233,MA_KH!$A:$Q,MA_KH!P$1,0)</f>
        <v>CÔNG TY TNHH VÒNG TRÒN ĐỎ</v>
      </c>
    </row>
    <row r="234" spans="1:31" ht="25.5" hidden="1" customHeight="1" x14ac:dyDescent="0.2">
      <c r="A234" s="31" t="s">
        <v>20827</v>
      </c>
      <c r="B234" s="31" t="s">
        <v>63</v>
      </c>
      <c r="C234" s="32">
        <v>45919</v>
      </c>
      <c r="D234" s="31" t="s">
        <v>969</v>
      </c>
      <c r="E234" s="32">
        <v>45919</v>
      </c>
      <c r="F234" s="31" t="s">
        <v>970</v>
      </c>
      <c r="G234" s="31" t="s">
        <v>971</v>
      </c>
      <c r="H234" s="33">
        <v>184608</v>
      </c>
      <c r="I234" s="33">
        <v>0</v>
      </c>
      <c r="J234" s="33">
        <v>14769</v>
      </c>
      <c r="K234" s="33">
        <v>199377</v>
      </c>
      <c r="L234" s="7" t="s">
        <v>51</v>
      </c>
      <c r="O234" s="18">
        <f>IF(Table1[[#This Row],[Phân loại]]="Tồn đầu kỳ",Table1[[#This Row],[Tổng giá trị]],0)</f>
        <v>199377</v>
      </c>
      <c r="P234" s="7">
        <f>IF(Table1[[#This Row],[Số còn phải thu ĐK]]&lt;&gt;0,0,IF(Table1[[#This Row],[Phân loại]]="Bán hàng",Table1[[#This Row],[Tổng giá trị]],-Table1[[#This Row],[Tổng giá trị]]))</f>
        <v>0</v>
      </c>
      <c r="Q234" s="18">
        <f t="shared" si="26"/>
        <v>0</v>
      </c>
      <c r="R234" s="7">
        <f>Table1[[#This Row],[Số còn phải thu ĐK]]+Table1[[#This Row],[Giá Trị HD sau CK]]-Table1[[#This Row],[Số tiền đã thu]]</f>
        <v>199377</v>
      </c>
      <c r="S234" s="6">
        <f>IF(Table1[[#This Row],[Ngày hóa đơn]]&lt;&gt;"",Table1[[#This Row],[Ngày hóa đơn]],IF(Table1[[#This Row],[Ngày hạch toán]]&lt;&gt;"",Table1[[#This Row],[Ngày hạch toán]],""))</f>
        <v>45919</v>
      </c>
      <c r="T234" s="7"/>
      <c r="U234" s="6">
        <f>IF(Table1[[#This Row],[Ngày tính CN]]="","",S234+T234)</f>
        <v>45919</v>
      </c>
      <c r="V234" s="18">
        <f ca="1">IF(Table1[[#This Row],[Hạn thanh toán]]="","",IF((U234-NOW())&lt;0,0,(U234-NOW())))</f>
        <v>0</v>
      </c>
      <c r="W234" s="2"/>
      <c r="X234" s="18">
        <f t="shared" ca="1" si="27"/>
        <v>251.49032048611116</v>
      </c>
      <c r="Y234" s="2" t="str">
        <f t="shared" ca="1" si="28"/>
        <v>Nợ quá hạn hơn 120 ngày có khả năng mất thanh toán</v>
      </c>
      <c r="Z234" s="51">
        <f t="shared" si="24"/>
        <v>45919</v>
      </c>
      <c r="AA234" s="51" t="str">
        <f t="shared" si="25"/>
        <v/>
      </c>
      <c r="AB234" s="2"/>
      <c r="AD234" s="2" t="str">
        <f>VLOOKUP($A234,MA_KH!$A:$Q,MA_KH!O$1,0)</f>
        <v>CIRCLEK MIỀN NAM</v>
      </c>
      <c r="AE234" s="2" t="str">
        <f>VLOOKUP($A234,MA_KH!$A:$Q,MA_KH!P$1,0)</f>
        <v>CÔNG TY TNHH VÒNG TRÒN ĐỎ</v>
      </c>
    </row>
    <row r="235" spans="1:31" ht="25.5" hidden="1" customHeight="1" x14ac:dyDescent="0.2">
      <c r="A235" s="31" t="s">
        <v>20827</v>
      </c>
      <c r="B235" s="31" t="s">
        <v>63</v>
      </c>
      <c r="C235" s="32">
        <v>45919</v>
      </c>
      <c r="D235" s="31" t="s">
        <v>972</v>
      </c>
      <c r="E235" s="32">
        <v>45919</v>
      </c>
      <c r="F235" s="31" t="s">
        <v>973</v>
      </c>
      <c r="G235" s="31" t="s">
        <v>974</v>
      </c>
      <c r="H235" s="33">
        <v>184608</v>
      </c>
      <c r="I235" s="33">
        <v>0</v>
      </c>
      <c r="J235" s="33">
        <v>14769</v>
      </c>
      <c r="K235" s="33">
        <v>199377</v>
      </c>
      <c r="L235" s="7" t="s">
        <v>51</v>
      </c>
      <c r="O235" s="18">
        <f>IF(Table1[[#This Row],[Phân loại]]="Tồn đầu kỳ",Table1[[#This Row],[Tổng giá trị]],0)</f>
        <v>199377</v>
      </c>
      <c r="P235" s="7">
        <f>IF(Table1[[#This Row],[Số còn phải thu ĐK]]&lt;&gt;0,0,IF(Table1[[#This Row],[Phân loại]]="Bán hàng",Table1[[#This Row],[Tổng giá trị]],-Table1[[#This Row],[Tổng giá trị]]))</f>
        <v>0</v>
      </c>
      <c r="Q235" s="18">
        <f t="shared" si="26"/>
        <v>0</v>
      </c>
      <c r="R235" s="7">
        <f>Table1[[#This Row],[Số còn phải thu ĐK]]+Table1[[#This Row],[Giá Trị HD sau CK]]-Table1[[#This Row],[Số tiền đã thu]]</f>
        <v>199377</v>
      </c>
      <c r="S235" s="6">
        <f>IF(Table1[[#This Row],[Ngày hóa đơn]]&lt;&gt;"",Table1[[#This Row],[Ngày hóa đơn]],IF(Table1[[#This Row],[Ngày hạch toán]]&lt;&gt;"",Table1[[#This Row],[Ngày hạch toán]],""))</f>
        <v>45919</v>
      </c>
      <c r="T235" s="7"/>
      <c r="U235" s="6">
        <f>IF(Table1[[#This Row],[Ngày tính CN]]="","",S235+T235)</f>
        <v>45919</v>
      </c>
      <c r="V235" s="18">
        <f ca="1">IF(Table1[[#This Row],[Hạn thanh toán]]="","",IF((U235-NOW())&lt;0,0,(U235-NOW())))</f>
        <v>0</v>
      </c>
      <c r="W235" s="2"/>
      <c r="X235" s="18">
        <f t="shared" ca="1" si="27"/>
        <v>251.49032048611116</v>
      </c>
      <c r="Y235" s="2" t="str">
        <f t="shared" ca="1" si="28"/>
        <v>Nợ quá hạn hơn 120 ngày có khả năng mất thanh toán</v>
      </c>
      <c r="Z235" s="51">
        <f t="shared" si="24"/>
        <v>45919</v>
      </c>
      <c r="AA235" s="51" t="str">
        <f t="shared" si="25"/>
        <v/>
      </c>
      <c r="AB235" s="2"/>
      <c r="AD235" s="2" t="str">
        <f>VLOOKUP($A235,MA_KH!$A:$Q,MA_KH!O$1,0)</f>
        <v>CIRCLEK MIỀN NAM</v>
      </c>
      <c r="AE235" s="2" t="str">
        <f>VLOOKUP($A235,MA_KH!$A:$Q,MA_KH!P$1,0)</f>
        <v>CÔNG TY TNHH VÒNG TRÒN ĐỎ</v>
      </c>
    </row>
    <row r="236" spans="1:31" ht="25.5" hidden="1" customHeight="1" x14ac:dyDescent="0.2">
      <c r="A236" s="31" t="s">
        <v>20827</v>
      </c>
      <c r="B236" s="31" t="s">
        <v>63</v>
      </c>
      <c r="C236" s="32">
        <v>45919</v>
      </c>
      <c r="D236" s="31" t="s">
        <v>975</v>
      </c>
      <c r="E236" s="32">
        <v>45919</v>
      </c>
      <c r="F236" s="31" t="s">
        <v>976</v>
      </c>
      <c r="G236" s="31" t="s">
        <v>977</v>
      </c>
      <c r="H236" s="33">
        <v>184608</v>
      </c>
      <c r="I236" s="33">
        <v>0</v>
      </c>
      <c r="J236" s="33">
        <v>14769</v>
      </c>
      <c r="K236" s="33">
        <v>199377</v>
      </c>
      <c r="L236" s="7" t="s">
        <v>51</v>
      </c>
      <c r="O236" s="18">
        <f>IF(Table1[[#This Row],[Phân loại]]="Tồn đầu kỳ",Table1[[#This Row],[Tổng giá trị]],0)</f>
        <v>199377</v>
      </c>
      <c r="P236" s="7">
        <f>IF(Table1[[#This Row],[Số còn phải thu ĐK]]&lt;&gt;0,0,IF(Table1[[#This Row],[Phân loại]]="Bán hàng",Table1[[#This Row],[Tổng giá trị]],-Table1[[#This Row],[Tổng giá trị]]))</f>
        <v>0</v>
      </c>
      <c r="Q236" s="18">
        <f t="shared" si="26"/>
        <v>0</v>
      </c>
      <c r="R236" s="7">
        <f>Table1[[#This Row],[Số còn phải thu ĐK]]+Table1[[#This Row],[Giá Trị HD sau CK]]-Table1[[#This Row],[Số tiền đã thu]]</f>
        <v>199377</v>
      </c>
      <c r="S236" s="6">
        <f>IF(Table1[[#This Row],[Ngày hóa đơn]]&lt;&gt;"",Table1[[#This Row],[Ngày hóa đơn]],IF(Table1[[#This Row],[Ngày hạch toán]]&lt;&gt;"",Table1[[#This Row],[Ngày hạch toán]],""))</f>
        <v>45919</v>
      </c>
      <c r="T236" s="7"/>
      <c r="U236" s="6">
        <f>IF(Table1[[#This Row],[Ngày tính CN]]="","",S236+T236)</f>
        <v>45919</v>
      </c>
      <c r="V236" s="18">
        <f ca="1">IF(Table1[[#This Row],[Hạn thanh toán]]="","",IF((U236-NOW())&lt;0,0,(U236-NOW())))</f>
        <v>0</v>
      </c>
      <c r="W236" s="2"/>
      <c r="X236" s="18">
        <f t="shared" ca="1" si="27"/>
        <v>251.49032048611116</v>
      </c>
      <c r="Y236" s="2" t="str">
        <f t="shared" ca="1" si="28"/>
        <v>Nợ quá hạn hơn 120 ngày có khả năng mất thanh toán</v>
      </c>
      <c r="Z236" s="51">
        <f t="shared" si="24"/>
        <v>45919</v>
      </c>
      <c r="AA236" s="51" t="str">
        <f t="shared" si="25"/>
        <v/>
      </c>
      <c r="AB236" s="2"/>
      <c r="AD236" s="2" t="str">
        <f>VLOOKUP($A236,MA_KH!$A:$Q,MA_KH!O$1,0)</f>
        <v>CIRCLEK MIỀN NAM</v>
      </c>
      <c r="AE236" s="2" t="str">
        <f>VLOOKUP($A236,MA_KH!$A:$Q,MA_KH!P$1,0)</f>
        <v>CÔNG TY TNHH VÒNG TRÒN ĐỎ</v>
      </c>
    </row>
    <row r="237" spans="1:31" ht="25.5" hidden="1" customHeight="1" x14ac:dyDescent="0.2">
      <c r="A237" s="31" t="s">
        <v>20827</v>
      </c>
      <c r="B237" s="31" t="s">
        <v>63</v>
      </c>
      <c r="C237" s="32">
        <v>45919</v>
      </c>
      <c r="D237" s="31" t="s">
        <v>978</v>
      </c>
      <c r="E237" s="32">
        <v>45919</v>
      </c>
      <c r="F237" s="31" t="s">
        <v>979</v>
      </c>
      <c r="G237" s="31" t="s">
        <v>980</v>
      </c>
      <c r="H237" s="33">
        <v>184608</v>
      </c>
      <c r="I237" s="33">
        <v>0</v>
      </c>
      <c r="J237" s="33">
        <v>14769</v>
      </c>
      <c r="K237" s="33">
        <v>199377</v>
      </c>
      <c r="L237" s="7" t="s">
        <v>51</v>
      </c>
      <c r="O237" s="18">
        <f>IF(Table1[[#This Row],[Phân loại]]="Tồn đầu kỳ",Table1[[#This Row],[Tổng giá trị]],0)</f>
        <v>199377</v>
      </c>
      <c r="P237" s="7">
        <f>IF(Table1[[#This Row],[Số còn phải thu ĐK]]&lt;&gt;0,0,IF(Table1[[#This Row],[Phân loại]]="Bán hàng",Table1[[#This Row],[Tổng giá trị]],-Table1[[#This Row],[Tổng giá trị]]))</f>
        <v>0</v>
      </c>
      <c r="Q237" s="18">
        <f t="shared" si="26"/>
        <v>0</v>
      </c>
      <c r="R237" s="7">
        <f>Table1[[#This Row],[Số còn phải thu ĐK]]+Table1[[#This Row],[Giá Trị HD sau CK]]-Table1[[#This Row],[Số tiền đã thu]]</f>
        <v>199377</v>
      </c>
      <c r="S237" s="6">
        <f>IF(Table1[[#This Row],[Ngày hóa đơn]]&lt;&gt;"",Table1[[#This Row],[Ngày hóa đơn]],IF(Table1[[#This Row],[Ngày hạch toán]]&lt;&gt;"",Table1[[#This Row],[Ngày hạch toán]],""))</f>
        <v>45919</v>
      </c>
      <c r="T237" s="7"/>
      <c r="U237" s="6">
        <f>IF(Table1[[#This Row],[Ngày tính CN]]="","",S237+T237)</f>
        <v>45919</v>
      </c>
      <c r="V237" s="18">
        <f ca="1">IF(Table1[[#This Row],[Hạn thanh toán]]="","",IF((U237-NOW())&lt;0,0,(U237-NOW())))</f>
        <v>0</v>
      </c>
      <c r="W237" s="2"/>
      <c r="X237" s="18">
        <f t="shared" ca="1" si="27"/>
        <v>251.49032048611116</v>
      </c>
      <c r="Y237" s="2" t="str">
        <f t="shared" ca="1" si="28"/>
        <v>Nợ quá hạn hơn 120 ngày có khả năng mất thanh toán</v>
      </c>
      <c r="Z237" s="51">
        <f t="shared" si="24"/>
        <v>45919</v>
      </c>
      <c r="AA237" s="51" t="str">
        <f t="shared" si="25"/>
        <v/>
      </c>
      <c r="AB237" s="2"/>
      <c r="AD237" s="2" t="str">
        <f>VLOOKUP($A237,MA_KH!$A:$Q,MA_KH!O$1,0)</f>
        <v>CIRCLEK MIỀN NAM</v>
      </c>
      <c r="AE237" s="2" t="str">
        <f>VLOOKUP($A237,MA_KH!$A:$Q,MA_KH!P$1,0)</f>
        <v>CÔNG TY TNHH VÒNG TRÒN ĐỎ</v>
      </c>
    </row>
    <row r="238" spans="1:31" ht="25.5" hidden="1" customHeight="1" x14ac:dyDescent="0.2">
      <c r="A238" s="31" t="s">
        <v>20827</v>
      </c>
      <c r="B238" s="31" t="s">
        <v>63</v>
      </c>
      <c r="C238" s="32">
        <v>45920</v>
      </c>
      <c r="D238" s="31" t="s">
        <v>981</v>
      </c>
      <c r="E238" s="32">
        <v>45920</v>
      </c>
      <c r="F238" s="31" t="s">
        <v>982</v>
      </c>
      <c r="G238" s="31" t="s">
        <v>983</v>
      </c>
      <c r="H238" s="33">
        <v>230760</v>
      </c>
      <c r="I238" s="33">
        <v>0</v>
      </c>
      <c r="J238" s="33">
        <v>18461</v>
      </c>
      <c r="K238" s="33">
        <v>249221</v>
      </c>
      <c r="L238" s="7" t="s">
        <v>51</v>
      </c>
      <c r="O238" s="18">
        <f>IF(Table1[[#This Row],[Phân loại]]="Tồn đầu kỳ",Table1[[#This Row],[Tổng giá trị]],0)</f>
        <v>249221</v>
      </c>
      <c r="P238" s="7">
        <f>IF(Table1[[#This Row],[Số còn phải thu ĐK]]&lt;&gt;0,0,IF(Table1[[#This Row],[Phân loại]]="Bán hàng",Table1[[#This Row],[Tổng giá trị]],-Table1[[#This Row],[Tổng giá trị]]))</f>
        <v>0</v>
      </c>
      <c r="Q238" s="18">
        <f t="shared" si="26"/>
        <v>0</v>
      </c>
      <c r="R238" s="7">
        <f>Table1[[#This Row],[Số còn phải thu ĐK]]+Table1[[#This Row],[Giá Trị HD sau CK]]-Table1[[#This Row],[Số tiền đã thu]]</f>
        <v>249221</v>
      </c>
      <c r="S238" s="6">
        <f>IF(Table1[[#This Row],[Ngày hóa đơn]]&lt;&gt;"",Table1[[#This Row],[Ngày hóa đơn]],IF(Table1[[#This Row],[Ngày hạch toán]]&lt;&gt;"",Table1[[#This Row],[Ngày hạch toán]],""))</f>
        <v>45920</v>
      </c>
      <c r="T238" s="7"/>
      <c r="U238" s="6">
        <f>IF(Table1[[#This Row],[Ngày tính CN]]="","",S238+T238)</f>
        <v>45920</v>
      </c>
      <c r="V238" s="18">
        <f ca="1">IF(Table1[[#This Row],[Hạn thanh toán]]="","",IF((U238-NOW())&lt;0,0,(U238-NOW())))</f>
        <v>0</v>
      </c>
      <c r="W238" s="2"/>
      <c r="X238" s="18">
        <f t="shared" ca="1" si="27"/>
        <v>250.49032048611116</v>
      </c>
      <c r="Y238" s="2" t="str">
        <f t="shared" ca="1" si="28"/>
        <v>Nợ quá hạn hơn 120 ngày có khả năng mất thanh toán</v>
      </c>
      <c r="Z238" s="51">
        <f t="shared" si="24"/>
        <v>45920</v>
      </c>
      <c r="AA238" s="51" t="str">
        <f t="shared" si="25"/>
        <v/>
      </c>
      <c r="AB238" s="2"/>
      <c r="AD238" s="2" t="str">
        <f>VLOOKUP($A238,MA_KH!$A:$Q,MA_KH!O$1,0)</f>
        <v>CIRCLEK MIỀN NAM</v>
      </c>
      <c r="AE238" s="2" t="str">
        <f>VLOOKUP($A238,MA_KH!$A:$Q,MA_KH!P$1,0)</f>
        <v>CÔNG TY TNHH VÒNG TRÒN ĐỎ</v>
      </c>
    </row>
    <row r="239" spans="1:31" ht="25.5" hidden="1" customHeight="1" x14ac:dyDescent="0.2">
      <c r="A239" s="31" t="s">
        <v>20827</v>
      </c>
      <c r="B239" s="31" t="s">
        <v>63</v>
      </c>
      <c r="C239" s="32">
        <v>45920</v>
      </c>
      <c r="D239" s="31" t="s">
        <v>984</v>
      </c>
      <c r="E239" s="32">
        <v>45920</v>
      </c>
      <c r="F239" s="31" t="s">
        <v>985</v>
      </c>
      <c r="G239" s="31" t="s">
        <v>986</v>
      </c>
      <c r="H239" s="33">
        <v>184608</v>
      </c>
      <c r="I239" s="33">
        <v>0</v>
      </c>
      <c r="J239" s="33">
        <v>14769</v>
      </c>
      <c r="K239" s="33">
        <v>199377</v>
      </c>
      <c r="L239" s="7" t="s">
        <v>51</v>
      </c>
      <c r="O239" s="18">
        <f>IF(Table1[[#This Row],[Phân loại]]="Tồn đầu kỳ",Table1[[#This Row],[Tổng giá trị]],0)</f>
        <v>199377</v>
      </c>
      <c r="P239" s="7">
        <f>IF(Table1[[#This Row],[Số còn phải thu ĐK]]&lt;&gt;0,0,IF(Table1[[#This Row],[Phân loại]]="Bán hàng",Table1[[#This Row],[Tổng giá trị]],-Table1[[#This Row],[Tổng giá trị]]))</f>
        <v>0</v>
      </c>
      <c r="Q239" s="18">
        <f t="shared" si="26"/>
        <v>0</v>
      </c>
      <c r="R239" s="7">
        <f>Table1[[#This Row],[Số còn phải thu ĐK]]+Table1[[#This Row],[Giá Trị HD sau CK]]-Table1[[#This Row],[Số tiền đã thu]]</f>
        <v>199377</v>
      </c>
      <c r="S239" s="6">
        <f>IF(Table1[[#This Row],[Ngày hóa đơn]]&lt;&gt;"",Table1[[#This Row],[Ngày hóa đơn]],IF(Table1[[#This Row],[Ngày hạch toán]]&lt;&gt;"",Table1[[#This Row],[Ngày hạch toán]],""))</f>
        <v>45920</v>
      </c>
      <c r="T239" s="7"/>
      <c r="U239" s="6">
        <f>IF(Table1[[#This Row],[Ngày tính CN]]="","",S239+T239)</f>
        <v>45920</v>
      </c>
      <c r="V239" s="18">
        <f ca="1">IF(Table1[[#This Row],[Hạn thanh toán]]="","",IF((U239-NOW())&lt;0,0,(U239-NOW())))</f>
        <v>0</v>
      </c>
      <c r="W239" s="2"/>
      <c r="X239" s="18">
        <f t="shared" ca="1" si="27"/>
        <v>250.49032048611116</v>
      </c>
      <c r="Y239" s="2" t="str">
        <f t="shared" ca="1" si="28"/>
        <v>Nợ quá hạn hơn 120 ngày có khả năng mất thanh toán</v>
      </c>
      <c r="Z239" s="51">
        <f t="shared" si="24"/>
        <v>45920</v>
      </c>
      <c r="AA239" s="51" t="str">
        <f t="shared" si="25"/>
        <v/>
      </c>
      <c r="AB239" s="2"/>
      <c r="AD239" s="2" t="str">
        <f>VLOOKUP($A239,MA_KH!$A:$Q,MA_KH!O$1,0)</f>
        <v>CIRCLEK MIỀN NAM</v>
      </c>
      <c r="AE239" s="2" t="str">
        <f>VLOOKUP($A239,MA_KH!$A:$Q,MA_KH!P$1,0)</f>
        <v>CÔNG TY TNHH VÒNG TRÒN ĐỎ</v>
      </c>
    </row>
    <row r="240" spans="1:31" ht="25.5" hidden="1" customHeight="1" x14ac:dyDescent="0.2">
      <c r="A240" s="31" t="s">
        <v>20827</v>
      </c>
      <c r="B240" s="31" t="s">
        <v>63</v>
      </c>
      <c r="C240" s="32">
        <v>45920</v>
      </c>
      <c r="D240" s="31" t="s">
        <v>987</v>
      </c>
      <c r="E240" s="32">
        <v>45920</v>
      </c>
      <c r="F240" s="31" t="s">
        <v>988</v>
      </c>
      <c r="G240" s="31" t="s">
        <v>989</v>
      </c>
      <c r="H240" s="33">
        <v>230760</v>
      </c>
      <c r="I240" s="33">
        <v>0</v>
      </c>
      <c r="J240" s="33">
        <v>18461</v>
      </c>
      <c r="K240" s="33">
        <v>249221</v>
      </c>
      <c r="L240" s="7" t="s">
        <v>51</v>
      </c>
      <c r="O240" s="18">
        <f>IF(Table1[[#This Row],[Phân loại]]="Tồn đầu kỳ",Table1[[#This Row],[Tổng giá trị]],0)</f>
        <v>249221</v>
      </c>
      <c r="P240" s="7">
        <f>IF(Table1[[#This Row],[Số còn phải thu ĐK]]&lt;&gt;0,0,IF(Table1[[#This Row],[Phân loại]]="Bán hàng",Table1[[#This Row],[Tổng giá trị]],-Table1[[#This Row],[Tổng giá trị]]))</f>
        <v>0</v>
      </c>
      <c r="Q240" s="18">
        <f t="shared" si="26"/>
        <v>0</v>
      </c>
      <c r="R240" s="7">
        <f>Table1[[#This Row],[Số còn phải thu ĐK]]+Table1[[#This Row],[Giá Trị HD sau CK]]-Table1[[#This Row],[Số tiền đã thu]]</f>
        <v>249221</v>
      </c>
      <c r="S240" s="6">
        <f>IF(Table1[[#This Row],[Ngày hóa đơn]]&lt;&gt;"",Table1[[#This Row],[Ngày hóa đơn]],IF(Table1[[#This Row],[Ngày hạch toán]]&lt;&gt;"",Table1[[#This Row],[Ngày hạch toán]],""))</f>
        <v>45920</v>
      </c>
      <c r="T240" s="7"/>
      <c r="U240" s="6">
        <f>IF(Table1[[#This Row],[Ngày tính CN]]="","",S240+T240)</f>
        <v>45920</v>
      </c>
      <c r="V240" s="18">
        <f ca="1">IF(Table1[[#This Row],[Hạn thanh toán]]="","",IF((U240-NOW())&lt;0,0,(U240-NOW())))</f>
        <v>0</v>
      </c>
      <c r="W240" s="2"/>
      <c r="X240" s="18">
        <f t="shared" ca="1" si="27"/>
        <v>250.49032048611116</v>
      </c>
      <c r="Y240" s="2" t="str">
        <f t="shared" ca="1" si="28"/>
        <v>Nợ quá hạn hơn 120 ngày có khả năng mất thanh toán</v>
      </c>
      <c r="Z240" s="51">
        <f t="shared" si="24"/>
        <v>45920</v>
      </c>
      <c r="AA240" s="51" t="str">
        <f t="shared" si="25"/>
        <v/>
      </c>
      <c r="AB240" s="2"/>
      <c r="AD240" s="2" t="str">
        <f>VLOOKUP($A240,MA_KH!$A:$Q,MA_KH!O$1,0)</f>
        <v>CIRCLEK MIỀN NAM</v>
      </c>
      <c r="AE240" s="2" t="str">
        <f>VLOOKUP($A240,MA_KH!$A:$Q,MA_KH!P$1,0)</f>
        <v>CÔNG TY TNHH VÒNG TRÒN ĐỎ</v>
      </c>
    </row>
    <row r="241" spans="1:31" ht="25.5" hidden="1" customHeight="1" x14ac:dyDescent="0.2">
      <c r="A241" s="31" t="s">
        <v>20827</v>
      </c>
      <c r="B241" s="31" t="s">
        <v>63</v>
      </c>
      <c r="C241" s="32">
        <v>45923</v>
      </c>
      <c r="D241" s="31" t="s">
        <v>990</v>
      </c>
      <c r="E241" s="32">
        <v>45923</v>
      </c>
      <c r="F241" s="31" t="s">
        <v>991</v>
      </c>
      <c r="G241" s="31" t="s">
        <v>992</v>
      </c>
      <c r="H241" s="33">
        <v>230760</v>
      </c>
      <c r="I241" s="33">
        <v>0</v>
      </c>
      <c r="J241" s="33">
        <v>18461</v>
      </c>
      <c r="K241" s="33">
        <v>249221</v>
      </c>
      <c r="L241" s="7" t="s">
        <v>51</v>
      </c>
      <c r="O241" s="18">
        <f>IF(Table1[[#This Row],[Phân loại]]="Tồn đầu kỳ",Table1[[#This Row],[Tổng giá trị]],0)</f>
        <v>249221</v>
      </c>
      <c r="P241" s="7">
        <f>IF(Table1[[#This Row],[Số còn phải thu ĐK]]&lt;&gt;0,0,IF(Table1[[#This Row],[Phân loại]]="Bán hàng",Table1[[#This Row],[Tổng giá trị]],-Table1[[#This Row],[Tổng giá trị]]))</f>
        <v>0</v>
      </c>
      <c r="Q241" s="18">
        <f t="shared" si="26"/>
        <v>0</v>
      </c>
      <c r="R241" s="7">
        <f>Table1[[#This Row],[Số còn phải thu ĐK]]+Table1[[#This Row],[Giá Trị HD sau CK]]-Table1[[#This Row],[Số tiền đã thu]]</f>
        <v>249221</v>
      </c>
      <c r="S241" s="6">
        <f>IF(Table1[[#This Row],[Ngày hóa đơn]]&lt;&gt;"",Table1[[#This Row],[Ngày hóa đơn]],IF(Table1[[#This Row],[Ngày hạch toán]]&lt;&gt;"",Table1[[#This Row],[Ngày hạch toán]],""))</f>
        <v>45923</v>
      </c>
      <c r="T241" s="7"/>
      <c r="U241" s="6">
        <f>IF(Table1[[#This Row],[Ngày tính CN]]="","",S241+T241)</f>
        <v>45923</v>
      </c>
      <c r="V241" s="18">
        <f ca="1">IF(Table1[[#This Row],[Hạn thanh toán]]="","",IF((U241-NOW())&lt;0,0,(U241-NOW())))</f>
        <v>0</v>
      </c>
      <c r="W241" s="2"/>
      <c r="X241" s="18">
        <f t="shared" ca="1" si="27"/>
        <v>247.49032048611116</v>
      </c>
      <c r="Y241" s="2" t="str">
        <f t="shared" ca="1" si="28"/>
        <v>Nợ quá hạn hơn 120 ngày có khả năng mất thanh toán</v>
      </c>
      <c r="Z241" s="51">
        <f t="shared" si="24"/>
        <v>45923</v>
      </c>
      <c r="AA241" s="51" t="str">
        <f t="shared" si="25"/>
        <v/>
      </c>
      <c r="AB241" s="2"/>
      <c r="AD241" s="2" t="str">
        <f>VLOOKUP($A241,MA_KH!$A:$Q,MA_KH!O$1,0)</f>
        <v>CIRCLEK MIỀN NAM</v>
      </c>
      <c r="AE241" s="2" t="str">
        <f>VLOOKUP($A241,MA_KH!$A:$Q,MA_KH!P$1,0)</f>
        <v>CÔNG TY TNHH VÒNG TRÒN ĐỎ</v>
      </c>
    </row>
    <row r="242" spans="1:31" ht="25.5" hidden="1" customHeight="1" x14ac:dyDescent="0.2">
      <c r="A242" s="31" t="s">
        <v>20827</v>
      </c>
      <c r="B242" s="31" t="s">
        <v>63</v>
      </c>
      <c r="C242" s="32">
        <v>45923</v>
      </c>
      <c r="D242" s="31" t="s">
        <v>993</v>
      </c>
      <c r="E242" s="32">
        <v>45923</v>
      </c>
      <c r="F242" s="31" t="s">
        <v>994</v>
      </c>
      <c r="G242" s="31" t="s">
        <v>995</v>
      </c>
      <c r="H242" s="33">
        <v>184608</v>
      </c>
      <c r="I242" s="33">
        <v>0</v>
      </c>
      <c r="J242" s="33">
        <v>14769</v>
      </c>
      <c r="K242" s="33">
        <v>199377</v>
      </c>
      <c r="L242" s="7" t="s">
        <v>51</v>
      </c>
      <c r="O242" s="18">
        <f>IF(Table1[[#This Row],[Phân loại]]="Tồn đầu kỳ",Table1[[#This Row],[Tổng giá trị]],0)</f>
        <v>199377</v>
      </c>
      <c r="P242" s="7">
        <f>IF(Table1[[#This Row],[Số còn phải thu ĐK]]&lt;&gt;0,0,IF(Table1[[#This Row],[Phân loại]]="Bán hàng",Table1[[#This Row],[Tổng giá trị]],-Table1[[#This Row],[Tổng giá trị]]))</f>
        <v>0</v>
      </c>
      <c r="Q242" s="18">
        <f t="shared" si="26"/>
        <v>0</v>
      </c>
      <c r="R242" s="7">
        <f>Table1[[#This Row],[Số còn phải thu ĐK]]+Table1[[#This Row],[Giá Trị HD sau CK]]-Table1[[#This Row],[Số tiền đã thu]]</f>
        <v>199377</v>
      </c>
      <c r="S242" s="6">
        <f>IF(Table1[[#This Row],[Ngày hóa đơn]]&lt;&gt;"",Table1[[#This Row],[Ngày hóa đơn]],IF(Table1[[#This Row],[Ngày hạch toán]]&lt;&gt;"",Table1[[#This Row],[Ngày hạch toán]],""))</f>
        <v>45923</v>
      </c>
      <c r="T242" s="7"/>
      <c r="U242" s="6">
        <f>IF(Table1[[#This Row],[Ngày tính CN]]="","",S242+T242)</f>
        <v>45923</v>
      </c>
      <c r="V242" s="18">
        <f ca="1">IF(Table1[[#This Row],[Hạn thanh toán]]="","",IF((U242-NOW())&lt;0,0,(U242-NOW())))</f>
        <v>0</v>
      </c>
      <c r="W242" s="2"/>
      <c r="X242" s="18">
        <f t="shared" ca="1" si="27"/>
        <v>247.49032048611116</v>
      </c>
      <c r="Y242" s="2" t="str">
        <f t="shared" ca="1" si="28"/>
        <v>Nợ quá hạn hơn 120 ngày có khả năng mất thanh toán</v>
      </c>
      <c r="Z242" s="51">
        <f t="shared" si="24"/>
        <v>45923</v>
      </c>
      <c r="AA242" s="51" t="str">
        <f t="shared" si="25"/>
        <v/>
      </c>
      <c r="AB242" s="2"/>
      <c r="AD242" s="2" t="str">
        <f>VLOOKUP($A242,MA_KH!$A:$Q,MA_KH!O$1,0)</f>
        <v>CIRCLEK MIỀN NAM</v>
      </c>
      <c r="AE242" s="2" t="str">
        <f>VLOOKUP($A242,MA_KH!$A:$Q,MA_KH!P$1,0)</f>
        <v>CÔNG TY TNHH VÒNG TRÒN ĐỎ</v>
      </c>
    </row>
    <row r="243" spans="1:31" ht="25.5" hidden="1" customHeight="1" x14ac:dyDescent="0.2">
      <c r="A243" s="31" t="s">
        <v>20827</v>
      </c>
      <c r="B243" s="31" t="s">
        <v>63</v>
      </c>
      <c r="C243" s="32">
        <v>45923</v>
      </c>
      <c r="D243" s="31" t="s">
        <v>996</v>
      </c>
      <c r="E243" s="32">
        <v>45923</v>
      </c>
      <c r="F243" s="31" t="s">
        <v>997</v>
      </c>
      <c r="G243" s="31" t="s">
        <v>998</v>
      </c>
      <c r="H243" s="33">
        <v>230760</v>
      </c>
      <c r="I243" s="33">
        <v>0</v>
      </c>
      <c r="J243" s="33">
        <v>18461</v>
      </c>
      <c r="K243" s="33">
        <v>249221</v>
      </c>
      <c r="L243" s="7" t="s">
        <v>51</v>
      </c>
      <c r="O243" s="18">
        <f>IF(Table1[[#This Row],[Phân loại]]="Tồn đầu kỳ",Table1[[#This Row],[Tổng giá trị]],0)</f>
        <v>249221</v>
      </c>
      <c r="P243" s="7">
        <f>IF(Table1[[#This Row],[Số còn phải thu ĐK]]&lt;&gt;0,0,IF(Table1[[#This Row],[Phân loại]]="Bán hàng",Table1[[#This Row],[Tổng giá trị]],-Table1[[#This Row],[Tổng giá trị]]))</f>
        <v>0</v>
      </c>
      <c r="Q243" s="18">
        <f t="shared" si="26"/>
        <v>0</v>
      </c>
      <c r="R243" s="7">
        <f>Table1[[#This Row],[Số còn phải thu ĐK]]+Table1[[#This Row],[Giá Trị HD sau CK]]-Table1[[#This Row],[Số tiền đã thu]]</f>
        <v>249221</v>
      </c>
      <c r="S243" s="6">
        <f>IF(Table1[[#This Row],[Ngày hóa đơn]]&lt;&gt;"",Table1[[#This Row],[Ngày hóa đơn]],IF(Table1[[#This Row],[Ngày hạch toán]]&lt;&gt;"",Table1[[#This Row],[Ngày hạch toán]],""))</f>
        <v>45923</v>
      </c>
      <c r="T243" s="7"/>
      <c r="U243" s="6">
        <f>IF(Table1[[#This Row],[Ngày tính CN]]="","",S243+T243)</f>
        <v>45923</v>
      </c>
      <c r="V243" s="18">
        <f ca="1">IF(Table1[[#This Row],[Hạn thanh toán]]="","",IF((U243-NOW())&lt;0,0,(U243-NOW())))</f>
        <v>0</v>
      </c>
      <c r="W243" s="2"/>
      <c r="X243" s="18">
        <f t="shared" ca="1" si="27"/>
        <v>247.49032048611116</v>
      </c>
      <c r="Y243" s="2" t="str">
        <f t="shared" ca="1" si="28"/>
        <v>Nợ quá hạn hơn 120 ngày có khả năng mất thanh toán</v>
      </c>
      <c r="Z243" s="51">
        <f t="shared" si="24"/>
        <v>45923</v>
      </c>
      <c r="AA243" s="51" t="str">
        <f t="shared" si="25"/>
        <v/>
      </c>
      <c r="AB243" s="2"/>
      <c r="AD243" s="2" t="str">
        <f>VLOOKUP($A243,MA_KH!$A:$Q,MA_KH!O$1,0)</f>
        <v>CIRCLEK MIỀN NAM</v>
      </c>
      <c r="AE243" s="2" t="str">
        <f>VLOOKUP($A243,MA_KH!$A:$Q,MA_KH!P$1,0)</f>
        <v>CÔNG TY TNHH VÒNG TRÒN ĐỎ</v>
      </c>
    </row>
    <row r="244" spans="1:31" ht="25.5" hidden="1" customHeight="1" x14ac:dyDescent="0.2">
      <c r="A244" s="31" t="s">
        <v>20827</v>
      </c>
      <c r="B244" s="31" t="s">
        <v>63</v>
      </c>
      <c r="C244" s="32">
        <v>45924</v>
      </c>
      <c r="D244" s="31" t="s">
        <v>999</v>
      </c>
      <c r="E244" s="32">
        <v>45924</v>
      </c>
      <c r="F244" s="31" t="s">
        <v>1000</v>
      </c>
      <c r="G244" s="31" t="s">
        <v>1001</v>
      </c>
      <c r="H244" s="33">
        <v>230760</v>
      </c>
      <c r="I244" s="33">
        <v>0</v>
      </c>
      <c r="J244" s="33">
        <v>18461</v>
      </c>
      <c r="K244" s="33">
        <v>249221</v>
      </c>
      <c r="L244" s="7" t="s">
        <v>51</v>
      </c>
      <c r="O244" s="18">
        <f>IF(Table1[[#This Row],[Phân loại]]="Tồn đầu kỳ",Table1[[#This Row],[Tổng giá trị]],0)</f>
        <v>249221</v>
      </c>
      <c r="P244" s="7">
        <f>IF(Table1[[#This Row],[Số còn phải thu ĐK]]&lt;&gt;0,0,IF(Table1[[#This Row],[Phân loại]]="Bán hàng",Table1[[#This Row],[Tổng giá trị]],-Table1[[#This Row],[Tổng giá trị]]))</f>
        <v>0</v>
      </c>
      <c r="Q244" s="18">
        <f t="shared" si="26"/>
        <v>0</v>
      </c>
      <c r="R244" s="7">
        <f>Table1[[#This Row],[Số còn phải thu ĐK]]+Table1[[#This Row],[Giá Trị HD sau CK]]-Table1[[#This Row],[Số tiền đã thu]]</f>
        <v>249221</v>
      </c>
      <c r="S244" s="6">
        <f>IF(Table1[[#This Row],[Ngày hóa đơn]]&lt;&gt;"",Table1[[#This Row],[Ngày hóa đơn]],IF(Table1[[#This Row],[Ngày hạch toán]]&lt;&gt;"",Table1[[#This Row],[Ngày hạch toán]],""))</f>
        <v>45924</v>
      </c>
      <c r="T244" s="7"/>
      <c r="U244" s="6">
        <f>IF(Table1[[#This Row],[Ngày tính CN]]="","",S244+T244)</f>
        <v>45924</v>
      </c>
      <c r="V244" s="18">
        <f ca="1">IF(Table1[[#This Row],[Hạn thanh toán]]="","",IF((U244-NOW())&lt;0,0,(U244-NOW())))</f>
        <v>0</v>
      </c>
      <c r="W244" s="2"/>
      <c r="X244" s="18">
        <f t="shared" ca="1" si="27"/>
        <v>246.49032048611116</v>
      </c>
      <c r="Y244" s="2" t="str">
        <f t="shared" ca="1" si="28"/>
        <v>Nợ quá hạn hơn 120 ngày có khả năng mất thanh toán</v>
      </c>
      <c r="Z244" s="51">
        <f t="shared" si="24"/>
        <v>45924</v>
      </c>
      <c r="AA244" s="51" t="str">
        <f t="shared" si="25"/>
        <v/>
      </c>
      <c r="AB244" s="2"/>
      <c r="AD244" s="2" t="str">
        <f>VLOOKUP($A244,MA_KH!$A:$Q,MA_KH!O$1,0)</f>
        <v>CIRCLEK MIỀN NAM</v>
      </c>
      <c r="AE244" s="2" t="str">
        <f>VLOOKUP($A244,MA_KH!$A:$Q,MA_KH!P$1,0)</f>
        <v>CÔNG TY TNHH VÒNG TRÒN ĐỎ</v>
      </c>
    </row>
    <row r="245" spans="1:31" ht="25.5" hidden="1" customHeight="1" x14ac:dyDescent="0.2">
      <c r="A245" s="31" t="s">
        <v>20827</v>
      </c>
      <c r="B245" s="31" t="s">
        <v>63</v>
      </c>
      <c r="C245" s="32">
        <v>45924</v>
      </c>
      <c r="D245" s="31" t="s">
        <v>1002</v>
      </c>
      <c r="E245" s="32">
        <v>45924</v>
      </c>
      <c r="F245" s="31" t="s">
        <v>1003</v>
      </c>
      <c r="G245" s="31" t="s">
        <v>1004</v>
      </c>
      <c r="H245" s="33">
        <v>276912</v>
      </c>
      <c r="I245" s="33">
        <v>0</v>
      </c>
      <c r="J245" s="33">
        <v>22153</v>
      </c>
      <c r="K245" s="33">
        <v>299065</v>
      </c>
      <c r="L245" s="7" t="s">
        <v>51</v>
      </c>
      <c r="O245" s="18">
        <f>IF(Table1[[#This Row],[Phân loại]]="Tồn đầu kỳ",Table1[[#This Row],[Tổng giá trị]],0)</f>
        <v>299065</v>
      </c>
      <c r="P245" s="7">
        <f>IF(Table1[[#This Row],[Số còn phải thu ĐK]]&lt;&gt;0,0,IF(Table1[[#This Row],[Phân loại]]="Bán hàng",Table1[[#This Row],[Tổng giá trị]],-Table1[[#This Row],[Tổng giá trị]]))</f>
        <v>0</v>
      </c>
      <c r="Q245" s="18">
        <f t="shared" si="26"/>
        <v>0</v>
      </c>
      <c r="R245" s="7">
        <f>Table1[[#This Row],[Số còn phải thu ĐK]]+Table1[[#This Row],[Giá Trị HD sau CK]]-Table1[[#This Row],[Số tiền đã thu]]</f>
        <v>299065</v>
      </c>
      <c r="S245" s="6">
        <f>IF(Table1[[#This Row],[Ngày hóa đơn]]&lt;&gt;"",Table1[[#This Row],[Ngày hóa đơn]],IF(Table1[[#This Row],[Ngày hạch toán]]&lt;&gt;"",Table1[[#This Row],[Ngày hạch toán]],""))</f>
        <v>45924</v>
      </c>
      <c r="T245" s="7"/>
      <c r="U245" s="6">
        <f>IF(Table1[[#This Row],[Ngày tính CN]]="","",S245+T245)</f>
        <v>45924</v>
      </c>
      <c r="V245" s="18">
        <f ca="1">IF(Table1[[#This Row],[Hạn thanh toán]]="","",IF((U245-NOW())&lt;0,0,(U245-NOW())))</f>
        <v>0</v>
      </c>
      <c r="W245" s="2"/>
      <c r="X245" s="18">
        <f t="shared" ca="1" si="27"/>
        <v>246.49032048611116</v>
      </c>
      <c r="Y245" s="2" t="str">
        <f t="shared" ca="1" si="28"/>
        <v>Nợ quá hạn hơn 120 ngày có khả năng mất thanh toán</v>
      </c>
      <c r="Z245" s="51">
        <f t="shared" si="24"/>
        <v>45924</v>
      </c>
      <c r="AA245" s="51" t="str">
        <f t="shared" si="25"/>
        <v/>
      </c>
      <c r="AB245" s="2"/>
      <c r="AD245" s="2" t="str">
        <f>VLOOKUP($A245,MA_KH!$A:$Q,MA_KH!O$1,0)</f>
        <v>CIRCLEK MIỀN NAM</v>
      </c>
      <c r="AE245" s="2" t="str">
        <f>VLOOKUP($A245,MA_KH!$A:$Q,MA_KH!P$1,0)</f>
        <v>CÔNG TY TNHH VÒNG TRÒN ĐỎ</v>
      </c>
    </row>
    <row r="246" spans="1:31" ht="25.5" hidden="1" customHeight="1" x14ac:dyDescent="0.2">
      <c r="A246" s="31" t="s">
        <v>20827</v>
      </c>
      <c r="B246" s="31" t="s">
        <v>63</v>
      </c>
      <c r="C246" s="32">
        <v>45924</v>
      </c>
      <c r="D246" s="31" t="s">
        <v>1005</v>
      </c>
      <c r="E246" s="32">
        <v>45924</v>
      </c>
      <c r="F246" s="31" t="s">
        <v>1006</v>
      </c>
      <c r="G246" s="31" t="s">
        <v>1007</v>
      </c>
      <c r="H246" s="33">
        <v>184608</v>
      </c>
      <c r="I246" s="33">
        <v>0</v>
      </c>
      <c r="J246" s="33">
        <v>14769</v>
      </c>
      <c r="K246" s="33">
        <v>199377</v>
      </c>
      <c r="L246" s="7" t="s">
        <v>51</v>
      </c>
      <c r="O246" s="18">
        <f>IF(Table1[[#This Row],[Phân loại]]="Tồn đầu kỳ",Table1[[#This Row],[Tổng giá trị]],0)</f>
        <v>199377</v>
      </c>
      <c r="P246" s="7">
        <f>IF(Table1[[#This Row],[Số còn phải thu ĐK]]&lt;&gt;0,0,IF(Table1[[#This Row],[Phân loại]]="Bán hàng",Table1[[#This Row],[Tổng giá trị]],-Table1[[#This Row],[Tổng giá trị]]))</f>
        <v>0</v>
      </c>
      <c r="Q246" s="18">
        <f t="shared" si="26"/>
        <v>0</v>
      </c>
      <c r="R246" s="7">
        <f>Table1[[#This Row],[Số còn phải thu ĐK]]+Table1[[#This Row],[Giá Trị HD sau CK]]-Table1[[#This Row],[Số tiền đã thu]]</f>
        <v>199377</v>
      </c>
      <c r="S246" s="6">
        <f>IF(Table1[[#This Row],[Ngày hóa đơn]]&lt;&gt;"",Table1[[#This Row],[Ngày hóa đơn]],IF(Table1[[#This Row],[Ngày hạch toán]]&lt;&gt;"",Table1[[#This Row],[Ngày hạch toán]],""))</f>
        <v>45924</v>
      </c>
      <c r="T246" s="7"/>
      <c r="U246" s="6">
        <f>IF(Table1[[#This Row],[Ngày tính CN]]="","",S246+T246)</f>
        <v>45924</v>
      </c>
      <c r="V246" s="18">
        <f ca="1">IF(Table1[[#This Row],[Hạn thanh toán]]="","",IF((U246-NOW())&lt;0,0,(U246-NOW())))</f>
        <v>0</v>
      </c>
      <c r="W246" s="2"/>
      <c r="X246" s="18">
        <f t="shared" ca="1" si="27"/>
        <v>246.49032048611116</v>
      </c>
      <c r="Y246" s="2" t="str">
        <f t="shared" ca="1" si="28"/>
        <v>Nợ quá hạn hơn 120 ngày có khả năng mất thanh toán</v>
      </c>
      <c r="Z246" s="51">
        <f t="shared" si="24"/>
        <v>45924</v>
      </c>
      <c r="AA246" s="51" t="str">
        <f t="shared" si="25"/>
        <v/>
      </c>
      <c r="AB246" s="2"/>
      <c r="AD246" s="2" t="str">
        <f>VLOOKUP($A246,MA_KH!$A:$Q,MA_KH!O$1,0)</f>
        <v>CIRCLEK MIỀN NAM</v>
      </c>
      <c r="AE246" s="2" t="str">
        <f>VLOOKUP($A246,MA_KH!$A:$Q,MA_KH!P$1,0)</f>
        <v>CÔNG TY TNHH VÒNG TRÒN ĐỎ</v>
      </c>
    </row>
    <row r="247" spans="1:31" ht="25.5" hidden="1" customHeight="1" x14ac:dyDescent="0.2">
      <c r="A247" s="31" t="s">
        <v>20827</v>
      </c>
      <c r="B247" s="31" t="s">
        <v>63</v>
      </c>
      <c r="C247" s="32">
        <v>45924</v>
      </c>
      <c r="D247" s="31" t="s">
        <v>1008</v>
      </c>
      <c r="E247" s="32">
        <v>45924</v>
      </c>
      <c r="F247" s="31" t="s">
        <v>1009</v>
      </c>
      <c r="G247" s="31" t="s">
        <v>1010</v>
      </c>
      <c r="H247" s="33">
        <v>230760</v>
      </c>
      <c r="I247" s="33">
        <v>0</v>
      </c>
      <c r="J247" s="33">
        <v>18461</v>
      </c>
      <c r="K247" s="33">
        <v>249221</v>
      </c>
      <c r="L247" s="7" t="s">
        <v>51</v>
      </c>
      <c r="O247" s="18">
        <f>IF(Table1[[#This Row],[Phân loại]]="Tồn đầu kỳ",Table1[[#This Row],[Tổng giá trị]],0)</f>
        <v>249221</v>
      </c>
      <c r="P247" s="7">
        <f>IF(Table1[[#This Row],[Số còn phải thu ĐK]]&lt;&gt;0,0,IF(Table1[[#This Row],[Phân loại]]="Bán hàng",Table1[[#This Row],[Tổng giá trị]],-Table1[[#This Row],[Tổng giá trị]]))</f>
        <v>0</v>
      </c>
      <c r="Q247" s="18">
        <f t="shared" si="26"/>
        <v>0</v>
      </c>
      <c r="R247" s="7">
        <f>Table1[[#This Row],[Số còn phải thu ĐK]]+Table1[[#This Row],[Giá Trị HD sau CK]]-Table1[[#This Row],[Số tiền đã thu]]</f>
        <v>249221</v>
      </c>
      <c r="S247" s="6">
        <f>IF(Table1[[#This Row],[Ngày hóa đơn]]&lt;&gt;"",Table1[[#This Row],[Ngày hóa đơn]],IF(Table1[[#This Row],[Ngày hạch toán]]&lt;&gt;"",Table1[[#This Row],[Ngày hạch toán]],""))</f>
        <v>45924</v>
      </c>
      <c r="T247" s="7"/>
      <c r="U247" s="6">
        <f>IF(Table1[[#This Row],[Ngày tính CN]]="","",S247+T247)</f>
        <v>45924</v>
      </c>
      <c r="V247" s="18">
        <f ca="1">IF(Table1[[#This Row],[Hạn thanh toán]]="","",IF((U247-NOW())&lt;0,0,(U247-NOW())))</f>
        <v>0</v>
      </c>
      <c r="W247" s="2"/>
      <c r="X247" s="18">
        <f t="shared" ca="1" si="27"/>
        <v>246.49032048611116</v>
      </c>
      <c r="Y247" s="2" t="str">
        <f t="shared" ca="1" si="28"/>
        <v>Nợ quá hạn hơn 120 ngày có khả năng mất thanh toán</v>
      </c>
      <c r="Z247" s="51">
        <f t="shared" si="24"/>
        <v>45924</v>
      </c>
      <c r="AA247" s="51" t="str">
        <f t="shared" si="25"/>
        <v/>
      </c>
      <c r="AB247" s="2"/>
      <c r="AD247" s="2" t="str">
        <f>VLOOKUP($A247,MA_KH!$A:$Q,MA_KH!O$1,0)</f>
        <v>CIRCLEK MIỀN NAM</v>
      </c>
      <c r="AE247" s="2" t="str">
        <f>VLOOKUP($A247,MA_KH!$A:$Q,MA_KH!P$1,0)</f>
        <v>CÔNG TY TNHH VÒNG TRÒN ĐỎ</v>
      </c>
    </row>
    <row r="248" spans="1:31" ht="25.5" hidden="1" customHeight="1" x14ac:dyDescent="0.2">
      <c r="A248" s="31" t="s">
        <v>20827</v>
      </c>
      <c r="B248" s="31" t="s">
        <v>63</v>
      </c>
      <c r="C248" s="32">
        <v>45925</v>
      </c>
      <c r="D248" s="31" t="s">
        <v>1011</v>
      </c>
      <c r="E248" s="32">
        <v>45925</v>
      </c>
      <c r="F248" s="31" t="s">
        <v>1012</v>
      </c>
      <c r="G248" s="31" t="s">
        <v>1013</v>
      </c>
      <c r="H248" s="33">
        <v>184608</v>
      </c>
      <c r="I248" s="33">
        <v>0</v>
      </c>
      <c r="J248" s="33">
        <v>14769</v>
      </c>
      <c r="K248" s="33">
        <v>199377</v>
      </c>
      <c r="L248" s="7" t="s">
        <v>51</v>
      </c>
      <c r="O248" s="18">
        <f>IF(Table1[[#This Row],[Phân loại]]="Tồn đầu kỳ",Table1[[#This Row],[Tổng giá trị]],0)</f>
        <v>199377</v>
      </c>
      <c r="P248" s="7">
        <f>IF(Table1[[#This Row],[Số còn phải thu ĐK]]&lt;&gt;0,0,IF(Table1[[#This Row],[Phân loại]]="Bán hàng",Table1[[#This Row],[Tổng giá trị]],-Table1[[#This Row],[Tổng giá trị]]))</f>
        <v>0</v>
      </c>
      <c r="Q248" s="18">
        <f t="shared" si="26"/>
        <v>0</v>
      </c>
      <c r="R248" s="7">
        <f>Table1[[#This Row],[Số còn phải thu ĐK]]+Table1[[#This Row],[Giá Trị HD sau CK]]-Table1[[#This Row],[Số tiền đã thu]]</f>
        <v>199377</v>
      </c>
      <c r="S248" s="6">
        <f>IF(Table1[[#This Row],[Ngày hóa đơn]]&lt;&gt;"",Table1[[#This Row],[Ngày hóa đơn]],IF(Table1[[#This Row],[Ngày hạch toán]]&lt;&gt;"",Table1[[#This Row],[Ngày hạch toán]],""))</f>
        <v>45925</v>
      </c>
      <c r="T248" s="7"/>
      <c r="U248" s="6">
        <f>IF(Table1[[#This Row],[Ngày tính CN]]="","",S248+T248)</f>
        <v>45925</v>
      </c>
      <c r="V248" s="18">
        <f ca="1">IF(Table1[[#This Row],[Hạn thanh toán]]="","",IF((U248-NOW())&lt;0,0,(U248-NOW())))</f>
        <v>0</v>
      </c>
      <c r="W248" s="2"/>
      <c r="X248" s="18">
        <f t="shared" ca="1" si="27"/>
        <v>245.49032048611116</v>
      </c>
      <c r="Y248" s="2" t="str">
        <f t="shared" ca="1" si="28"/>
        <v>Nợ quá hạn hơn 120 ngày có khả năng mất thanh toán</v>
      </c>
      <c r="Z248" s="51">
        <f t="shared" si="24"/>
        <v>45925</v>
      </c>
      <c r="AA248" s="51" t="str">
        <f t="shared" si="25"/>
        <v/>
      </c>
      <c r="AB248" s="2"/>
      <c r="AD248" s="2" t="str">
        <f>VLOOKUP($A248,MA_KH!$A:$Q,MA_KH!O$1,0)</f>
        <v>CIRCLEK MIỀN NAM</v>
      </c>
      <c r="AE248" s="2" t="str">
        <f>VLOOKUP($A248,MA_KH!$A:$Q,MA_KH!P$1,0)</f>
        <v>CÔNG TY TNHH VÒNG TRÒN ĐỎ</v>
      </c>
    </row>
    <row r="249" spans="1:31" ht="25.5" hidden="1" customHeight="1" x14ac:dyDescent="0.2">
      <c r="A249" s="31" t="s">
        <v>20728</v>
      </c>
      <c r="B249" s="31" t="s">
        <v>144</v>
      </c>
      <c r="C249" s="32">
        <v>45925</v>
      </c>
      <c r="D249" s="31" t="s">
        <v>1014</v>
      </c>
      <c r="E249" s="32">
        <v>45925</v>
      </c>
      <c r="F249" s="31" t="s">
        <v>1015</v>
      </c>
      <c r="G249" s="31" t="s">
        <v>1016</v>
      </c>
      <c r="H249" s="33">
        <v>184608</v>
      </c>
      <c r="I249" s="33">
        <v>0</v>
      </c>
      <c r="J249" s="33">
        <v>14769</v>
      </c>
      <c r="K249" s="33">
        <v>199377</v>
      </c>
      <c r="L249" s="7" t="s">
        <v>51</v>
      </c>
      <c r="O249" s="18">
        <f>IF(Table1[[#This Row],[Phân loại]]="Tồn đầu kỳ",Table1[[#This Row],[Tổng giá trị]],0)</f>
        <v>199377</v>
      </c>
      <c r="P249" s="7">
        <f>IF(Table1[[#This Row],[Số còn phải thu ĐK]]&lt;&gt;0,0,IF(Table1[[#This Row],[Phân loại]]="Bán hàng",Table1[[#This Row],[Tổng giá trị]],-Table1[[#This Row],[Tổng giá trị]]))</f>
        <v>0</v>
      </c>
      <c r="Q249" s="18">
        <f t="shared" si="26"/>
        <v>0</v>
      </c>
      <c r="R249" s="7">
        <f>Table1[[#This Row],[Số còn phải thu ĐK]]+Table1[[#This Row],[Giá Trị HD sau CK]]-Table1[[#This Row],[Số tiền đã thu]]</f>
        <v>199377</v>
      </c>
      <c r="S249" s="6">
        <f>IF(Table1[[#This Row],[Ngày hóa đơn]]&lt;&gt;"",Table1[[#This Row],[Ngày hóa đơn]],IF(Table1[[#This Row],[Ngày hạch toán]]&lt;&gt;"",Table1[[#This Row],[Ngày hạch toán]],""))</f>
        <v>45925</v>
      </c>
      <c r="T249" s="7"/>
      <c r="U249" s="6">
        <f>IF(Table1[[#This Row],[Ngày tính CN]]="","",S249+T249)</f>
        <v>45925</v>
      </c>
      <c r="V249" s="18">
        <f ca="1">IF(Table1[[#This Row],[Hạn thanh toán]]="","",IF((U249-NOW())&lt;0,0,(U249-NOW())))</f>
        <v>0</v>
      </c>
      <c r="W249" s="2"/>
      <c r="X249" s="18">
        <f t="shared" ca="1" si="27"/>
        <v>245.49032048611116</v>
      </c>
      <c r="Y249" s="2" t="str">
        <f t="shared" ca="1" si="28"/>
        <v>Nợ quá hạn hơn 120 ngày có khả năng mất thanh toán</v>
      </c>
      <c r="Z249" s="51">
        <f t="shared" si="24"/>
        <v>45925</v>
      </c>
      <c r="AA249" s="51" t="str">
        <f t="shared" si="25"/>
        <v/>
      </c>
      <c r="AB249" s="2"/>
      <c r="AD249" s="2" t="str">
        <f>VLOOKUP($A249,MA_KH!$A:$Q,MA_KH!O$1,0)</f>
        <v>CIRCLEK MIỀN NAM</v>
      </c>
      <c r="AE249" s="2" t="str">
        <f>VLOOKUP($A249,MA_KH!$A:$Q,MA_KH!P$1,0)</f>
        <v>CÔNG TY TNHH VÒNG TRÒN ĐỎ</v>
      </c>
    </row>
    <row r="250" spans="1:31" ht="25.5" hidden="1" customHeight="1" x14ac:dyDescent="0.2">
      <c r="A250" s="31" t="s">
        <v>21272</v>
      </c>
      <c r="B250" s="31" t="s">
        <v>127</v>
      </c>
      <c r="C250" s="32">
        <v>45925</v>
      </c>
      <c r="D250" s="31" t="s">
        <v>1017</v>
      </c>
      <c r="E250" s="32">
        <v>45925</v>
      </c>
      <c r="F250" s="31" t="s">
        <v>1018</v>
      </c>
      <c r="G250" s="31" t="s">
        <v>1019</v>
      </c>
      <c r="H250" s="33">
        <v>1107648</v>
      </c>
      <c r="I250" s="33">
        <v>0</v>
      </c>
      <c r="J250" s="33">
        <v>88612</v>
      </c>
      <c r="K250" s="33">
        <v>1196260</v>
      </c>
      <c r="L250" s="7" t="s">
        <v>51</v>
      </c>
      <c r="O250" s="18">
        <f>IF(Table1[[#This Row],[Phân loại]]="Tồn đầu kỳ",Table1[[#This Row],[Tổng giá trị]],0)</f>
        <v>1196260</v>
      </c>
      <c r="P250" s="7">
        <f>IF(Table1[[#This Row],[Số còn phải thu ĐK]]&lt;&gt;0,0,IF(Table1[[#This Row],[Phân loại]]="Bán hàng",Table1[[#This Row],[Tổng giá trị]],-Table1[[#This Row],[Tổng giá trị]]))</f>
        <v>0</v>
      </c>
      <c r="Q250" s="18">
        <f t="shared" si="26"/>
        <v>0</v>
      </c>
      <c r="R250" s="7">
        <f>Table1[[#This Row],[Số còn phải thu ĐK]]+Table1[[#This Row],[Giá Trị HD sau CK]]-Table1[[#This Row],[Số tiền đã thu]]</f>
        <v>1196260</v>
      </c>
      <c r="S250" s="6">
        <f>IF(Table1[[#This Row],[Ngày hóa đơn]]&lt;&gt;"",Table1[[#This Row],[Ngày hóa đơn]],IF(Table1[[#This Row],[Ngày hạch toán]]&lt;&gt;"",Table1[[#This Row],[Ngày hạch toán]],""))</f>
        <v>45925</v>
      </c>
      <c r="T250" s="7"/>
      <c r="U250" s="6">
        <f>IF(Table1[[#This Row],[Ngày tính CN]]="","",S250+T250)</f>
        <v>45925</v>
      </c>
      <c r="V250" s="18">
        <f ca="1">IF(Table1[[#This Row],[Hạn thanh toán]]="","",IF((U250-NOW())&lt;0,0,(U250-NOW())))</f>
        <v>0</v>
      </c>
      <c r="W250" s="2"/>
      <c r="X250" s="18">
        <f t="shared" ca="1" si="27"/>
        <v>245.49032048611116</v>
      </c>
      <c r="Y250" s="2" t="str">
        <f t="shared" ca="1" si="28"/>
        <v>Nợ quá hạn hơn 120 ngày có khả năng mất thanh toán</v>
      </c>
      <c r="Z250" s="51">
        <f t="shared" si="24"/>
        <v>45925</v>
      </c>
      <c r="AA250" s="51" t="str">
        <f t="shared" si="25"/>
        <v/>
      </c>
      <c r="AB250" s="2"/>
      <c r="AD250" s="2" t="str">
        <f>VLOOKUP($A250,MA_KH!$A:$Q,MA_KH!O$1,0)</f>
        <v>CIRCLEK MIỀN NAM</v>
      </c>
      <c r="AE250" s="2" t="str">
        <f>VLOOKUP($A250,MA_KH!$A:$Q,MA_KH!P$1,0)</f>
        <v>CÔNG TY TNHH VÒNG TRÒN ĐỎ</v>
      </c>
    </row>
    <row r="251" spans="1:31" ht="25.5" hidden="1" customHeight="1" x14ac:dyDescent="0.2">
      <c r="A251" s="31" t="s">
        <v>20827</v>
      </c>
      <c r="B251" s="31" t="s">
        <v>63</v>
      </c>
      <c r="C251" s="32">
        <v>45925</v>
      </c>
      <c r="D251" s="31" t="s">
        <v>1020</v>
      </c>
      <c r="E251" s="32">
        <v>45925</v>
      </c>
      <c r="F251" s="31" t="s">
        <v>1021</v>
      </c>
      <c r="G251" s="31" t="s">
        <v>1022</v>
      </c>
      <c r="H251" s="33">
        <v>184608</v>
      </c>
      <c r="I251" s="33">
        <v>0</v>
      </c>
      <c r="J251" s="33">
        <v>14769</v>
      </c>
      <c r="K251" s="33">
        <v>199377</v>
      </c>
      <c r="L251" s="7" t="s">
        <v>51</v>
      </c>
      <c r="O251" s="18">
        <f>IF(Table1[[#This Row],[Phân loại]]="Tồn đầu kỳ",Table1[[#This Row],[Tổng giá trị]],0)</f>
        <v>199377</v>
      </c>
      <c r="P251" s="7">
        <f>IF(Table1[[#This Row],[Số còn phải thu ĐK]]&lt;&gt;0,0,IF(Table1[[#This Row],[Phân loại]]="Bán hàng",Table1[[#This Row],[Tổng giá trị]],-Table1[[#This Row],[Tổng giá trị]]))</f>
        <v>0</v>
      </c>
      <c r="Q251" s="18">
        <f t="shared" si="26"/>
        <v>0</v>
      </c>
      <c r="R251" s="7">
        <f>Table1[[#This Row],[Số còn phải thu ĐK]]+Table1[[#This Row],[Giá Trị HD sau CK]]-Table1[[#This Row],[Số tiền đã thu]]</f>
        <v>199377</v>
      </c>
      <c r="S251" s="6">
        <f>IF(Table1[[#This Row],[Ngày hóa đơn]]&lt;&gt;"",Table1[[#This Row],[Ngày hóa đơn]],IF(Table1[[#This Row],[Ngày hạch toán]]&lt;&gt;"",Table1[[#This Row],[Ngày hạch toán]],""))</f>
        <v>45925</v>
      </c>
      <c r="T251" s="7"/>
      <c r="U251" s="6">
        <f>IF(Table1[[#This Row],[Ngày tính CN]]="","",S251+T251)</f>
        <v>45925</v>
      </c>
      <c r="V251" s="18">
        <f ca="1">IF(Table1[[#This Row],[Hạn thanh toán]]="","",IF((U251-NOW())&lt;0,0,(U251-NOW())))</f>
        <v>0</v>
      </c>
      <c r="W251" s="2"/>
      <c r="X251" s="18">
        <f t="shared" ca="1" si="27"/>
        <v>245.49032048611116</v>
      </c>
      <c r="Y251" s="2" t="str">
        <f t="shared" ca="1" si="28"/>
        <v>Nợ quá hạn hơn 120 ngày có khả năng mất thanh toán</v>
      </c>
      <c r="Z251" s="51">
        <f t="shared" si="24"/>
        <v>45925</v>
      </c>
      <c r="AA251" s="51" t="str">
        <f t="shared" si="25"/>
        <v/>
      </c>
      <c r="AB251" s="2"/>
      <c r="AD251" s="2" t="str">
        <f>VLOOKUP($A251,MA_KH!$A:$Q,MA_KH!O$1,0)</f>
        <v>CIRCLEK MIỀN NAM</v>
      </c>
      <c r="AE251" s="2" t="str">
        <f>VLOOKUP($A251,MA_KH!$A:$Q,MA_KH!P$1,0)</f>
        <v>CÔNG TY TNHH VÒNG TRÒN ĐỎ</v>
      </c>
    </row>
    <row r="252" spans="1:31" ht="25.5" hidden="1" customHeight="1" x14ac:dyDescent="0.2">
      <c r="A252" s="31" t="s">
        <v>20827</v>
      </c>
      <c r="B252" s="31" t="s">
        <v>63</v>
      </c>
      <c r="C252" s="32">
        <v>45925</v>
      </c>
      <c r="D252" s="31" t="s">
        <v>1023</v>
      </c>
      <c r="E252" s="32">
        <v>45925</v>
      </c>
      <c r="F252" s="31" t="s">
        <v>1024</v>
      </c>
      <c r="G252" s="31" t="s">
        <v>1025</v>
      </c>
      <c r="H252" s="33">
        <v>230760</v>
      </c>
      <c r="I252" s="33">
        <v>0</v>
      </c>
      <c r="J252" s="33">
        <v>18461</v>
      </c>
      <c r="K252" s="33">
        <v>249221</v>
      </c>
      <c r="L252" s="7" t="s">
        <v>51</v>
      </c>
      <c r="O252" s="18">
        <f>IF(Table1[[#This Row],[Phân loại]]="Tồn đầu kỳ",Table1[[#This Row],[Tổng giá trị]],0)</f>
        <v>249221</v>
      </c>
      <c r="P252" s="7">
        <f>IF(Table1[[#This Row],[Số còn phải thu ĐK]]&lt;&gt;0,0,IF(Table1[[#This Row],[Phân loại]]="Bán hàng",Table1[[#This Row],[Tổng giá trị]],-Table1[[#This Row],[Tổng giá trị]]))</f>
        <v>0</v>
      </c>
      <c r="Q252" s="18">
        <f t="shared" si="26"/>
        <v>0</v>
      </c>
      <c r="R252" s="7">
        <f>Table1[[#This Row],[Số còn phải thu ĐK]]+Table1[[#This Row],[Giá Trị HD sau CK]]-Table1[[#This Row],[Số tiền đã thu]]</f>
        <v>249221</v>
      </c>
      <c r="S252" s="6">
        <f>IF(Table1[[#This Row],[Ngày hóa đơn]]&lt;&gt;"",Table1[[#This Row],[Ngày hóa đơn]],IF(Table1[[#This Row],[Ngày hạch toán]]&lt;&gt;"",Table1[[#This Row],[Ngày hạch toán]],""))</f>
        <v>45925</v>
      </c>
      <c r="T252" s="7"/>
      <c r="U252" s="6">
        <f>IF(Table1[[#This Row],[Ngày tính CN]]="","",S252+T252)</f>
        <v>45925</v>
      </c>
      <c r="V252" s="18">
        <f ca="1">IF(Table1[[#This Row],[Hạn thanh toán]]="","",IF((U252-NOW())&lt;0,0,(U252-NOW())))</f>
        <v>0</v>
      </c>
      <c r="W252" s="2"/>
      <c r="X252" s="18">
        <f t="shared" ca="1" si="27"/>
        <v>245.49032048611116</v>
      </c>
      <c r="Y252" s="2" t="str">
        <f t="shared" ca="1" si="28"/>
        <v>Nợ quá hạn hơn 120 ngày có khả năng mất thanh toán</v>
      </c>
      <c r="Z252" s="51">
        <f t="shared" si="24"/>
        <v>45925</v>
      </c>
      <c r="AA252" s="51" t="str">
        <f t="shared" si="25"/>
        <v/>
      </c>
      <c r="AB252" s="2"/>
      <c r="AD252" s="2" t="str">
        <f>VLOOKUP($A252,MA_KH!$A:$Q,MA_KH!O$1,0)</f>
        <v>CIRCLEK MIỀN NAM</v>
      </c>
      <c r="AE252" s="2" t="str">
        <f>VLOOKUP($A252,MA_KH!$A:$Q,MA_KH!P$1,0)</f>
        <v>CÔNG TY TNHH VÒNG TRÒN ĐỎ</v>
      </c>
    </row>
    <row r="253" spans="1:31" ht="25.5" hidden="1" customHeight="1" x14ac:dyDescent="0.2">
      <c r="A253" s="31" t="s">
        <v>20827</v>
      </c>
      <c r="B253" s="31" t="s">
        <v>63</v>
      </c>
      <c r="C253" s="32">
        <v>45925</v>
      </c>
      <c r="D253" s="31" t="s">
        <v>1026</v>
      </c>
      <c r="E253" s="32">
        <v>45925</v>
      </c>
      <c r="F253" s="31" t="s">
        <v>1027</v>
      </c>
      <c r="G253" s="31" t="s">
        <v>1028</v>
      </c>
      <c r="H253" s="33">
        <v>230760</v>
      </c>
      <c r="I253" s="33">
        <v>0</v>
      </c>
      <c r="J253" s="33">
        <v>18461</v>
      </c>
      <c r="K253" s="33">
        <v>249221</v>
      </c>
      <c r="L253" s="7" t="s">
        <v>51</v>
      </c>
      <c r="O253" s="18">
        <f>IF(Table1[[#This Row],[Phân loại]]="Tồn đầu kỳ",Table1[[#This Row],[Tổng giá trị]],0)</f>
        <v>249221</v>
      </c>
      <c r="P253" s="7">
        <f>IF(Table1[[#This Row],[Số còn phải thu ĐK]]&lt;&gt;0,0,IF(Table1[[#This Row],[Phân loại]]="Bán hàng",Table1[[#This Row],[Tổng giá trị]],-Table1[[#This Row],[Tổng giá trị]]))</f>
        <v>0</v>
      </c>
      <c r="Q253" s="18">
        <f t="shared" si="26"/>
        <v>0</v>
      </c>
      <c r="R253" s="7">
        <f>Table1[[#This Row],[Số còn phải thu ĐK]]+Table1[[#This Row],[Giá Trị HD sau CK]]-Table1[[#This Row],[Số tiền đã thu]]</f>
        <v>249221</v>
      </c>
      <c r="S253" s="6">
        <f>IF(Table1[[#This Row],[Ngày hóa đơn]]&lt;&gt;"",Table1[[#This Row],[Ngày hóa đơn]],IF(Table1[[#This Row],[Ngày hạch toán]]&lt;&gt;"",Table1[[#This Row],[Ngày hạch toán]],""))</f>
        <v>45925</v>
      </c>
      <c r="T253" s="7"/>
      <c r="U253" s="6">
        <f>IF(Table1[[#This Row],[Ngày tính CN]]="","",S253+T253)</f>
        <v>45925</v>
      </c>
      <c r="V253" s="18">
        <f ca="1">IF(Table1[[#This Row],[Hạn thanh toán]]="","",IF((U253-NOW())&lt;0,0,(U253-NOW())))</f>
        <v>0</v>
      </c>
      <c r="W253" s="2"/>
      <c r="X253" s="18">
        <f t="shared" ca="1" si="27"/>
        <v>245.49032048611116</v>
      </c>
      <c r="Y253" s="2" t="str">
        <f t="shared" ca="1" si="28"/>
        <v>Nợ quá hạn hơn 120 ngày có khả năng mất thanh toán</v>
      </c>
      <c r="Z253" s="51">
        <f t="shared" si="24"/>
        <v>45925</v>
      </c>
      <c r="AA253" s="51" t="str">
        <f t="shared" si="25"/>
        <v/>
      </c>
      <c r="AB253" s="2"/>
      <c r="AD253" s="2" t="str">
        <f>VLOOKUP($A253,MA_KH!$A:$Q,MA_KH!O$1,0)</f>
        <v>CIRCLEK MIỀN NAM</v>
      </c>
      <c r="AE253" s="2" t="str">
        <f>VLOOKUP($A253,MA_KH!$A:$Q,MA_KH!P$1,0)</f>
        <v>CÔNG TY TNHH VÒNG TRÒN ĐỎ</v>
      </c>
    </row>
    <row r="254" spans="1:31" ht="25.5" hidden="1" customHeight="1" x14ac:dyDescent="0.2">
      <c r="A254" s="31" t="s">
        <v>20827</v>
      </c>
      <c r="B254" s="31" t="s">
        <v>63</v>
      </c>
      <c r="C254" s="32">
        <v>45925</v>
      </c>
      <c r="D254" s="31" t="s">
        <v>1029</v>
      </c>
      <c r="E254" s="32">
        <v>45925</v>
      </c>
      <c r="F254" s="31" t="s">
        <v>1030</v>
      </c>
      <c r="G254" s="31" t="s">
        <v>1031</v>
      </c>
      <c r="H254" s="33">
        <v>184608</v>
      </c>
      <c r="I254" s="33">
        <v>0</v>
      </c>
      <c r="J254" s="33">
        <v>14769</v>
      </c>
      <c r="K254" s="33">
        <v>199377</v>
      </c>
      <c r="L254" s="7" t="s">
        <v>51</v>
      </c>
      <c r="O254" s="18">
        <f>IF(Table1[[#This Row],[Phân loại]]="Tồn đầu kỳ",Table1[[#This Row],[Tổng giá trị]],0)</f>
        <v>199377</v>
      </c>
      <c r="P254" s="7">
        <f>IF(Table1[[#This Row],[Số còn phải thu ĐK]]&lt;&gt;0,0,IF(Table1[[#This Row],[Phân loại]]="Bán hàng",Table1[[#This Row],[Tổng giá trị]],-Table1[[#This Row],[Tổng giá trị]]))</f>
        <v>0</v>
      </c>
      <c r="Q254" s="18">
        <f t="shared" si="26"/>
        <v>0</v>
      </c>
      <c r="R254" s="7">
        <f>Table1[[#This Row],[Số còn phải thu ĐK]]+Table1[[#This Row],[Giá Trị HD sau CK]]-Table1[[#This Row],[Số tiền đã thu]]</f>
        <v>199377</v>
      </c>
      <c r="S254" s="6">
        <f>IF(Table1[[#This Row],[Ngày hóa đơn]]&lt;&gt;"",Table1[[#This Row],[Ngày hóa đơn]],IF(Table1[[#This Row],[Ngày hạch toán]]&lt;&gt;"",Table1[[#This Row],[Ngày hạch toán]],""))</f>
        <v>45925</v>
      </c>
      <c r="T254" s="7"/>
      <c r="U254" s="6">
        <f>IF(Table1[[#This Row],[Ngày tính CN]]="","",S254+T254)</f>
        <v>45925</v>
      </c>
      <c r="V254" s="18">
        <f ca="1">IF(Table1[[#This Row],[Hạn thanh toán]]="","",IF((U254-NOW())&lt;0,0,(U254-NOW())))</f>
        <v>0</v>
      </c>
      <c r="W254" s="2"/>
      <c r="X254" s="18">
        <f t="shared" ca="1" si="27"/>
        <v>245.49032048611116</v>
      </c>
      <c r="Y254" s="2" t="str">
        <f t="shared" ca="1" si="28"/>
        <v>Nợ quá hạn hơn 120 ngày có khả năng mất thanh toán</v>
      </c>
      <c r="Z254" s="51">
        <f t="shared" si="24"/>
        <v>45925</v>
      </c>
      <c r="AA254" s="51" t="str">
        <f t="shared" si="25"/>
        <v/>
      </c>
      <c r="AB254" s="2"/>
      <c r="AD254" s="2" t="str">
        <f>VLOOKUP($A254,MA_KH!$A:$Q,MA_KH!O$1,0)</f>
        <v>CIRCLEK MIỀN NAM</v>
      </c>
      <c r="AE254" s="2" t="str">
        <f>VLOOKUP($A254,MA_KH!$A:$Q,MA_KH!P$1,0)</f>
        <v>CÔNG TY TNHH VÒNG TRÒN ĐỎ</v>
      </c>
    </row>
    <row r="255" spans="1:31" ht="25.5" hidden="1" customHeight="1" x14ac:dyDescent="0.2">
      <c r="A255" s="31" t="s">
        <v>20827</v>
      </c>
      <c r="B255" s="31" t="s">
        <v>63</v>
      </c>
      <c r="C255" s="32">
        <v>45926</v>
      </c>
      <c r="D255" s="31" t="s">
        <v>1032</v>
      </c>
      <c r="E255" s="32">
        <v>45926</v>
      </c>
      <c r="F255" s="31" t="s">
        <v>1033</v>
      </c>
      <c r="G255" s="31" t="s">
        <v>1034</v>
      </c>
      <c r="H255" s="33">
        <v>230760</v>
      </c>
      <c r="I255" s="33">
        <v>0</v>
      </c>
      <c r="J255" s="33">
        <v>18461</v>
      </c>
      <c r="K255" s="33">
        <v>249221</v>
      </c>
      <c r="L255" s="7" t="s">
        <v>51</v>
      </c>
      <c r="O255" s="18">
        <f>IF(Table1[[#This Row],[Phân loại]]="Tồn đầu kỳ",Table1[[#This Row],[Tổng giá trị]],0)</f>
        <v>249221</v>
      </c>
      <c r="P255" s="7">
        <f>IF(Table1[[#This Row],[Số còn phải thu ĐK]]&lt;&gt;0,0,IF(Table1[[#This Row],[Phân loại]]="Bán hàng",Table1[[#This Row],[Tổng giá trị]],-Table1[[#This Row],[Tổng giá trị]]))</f>
        <v>0</v>
      </c>
      <c r="Q255" s="18">
        <f t="shared" si="26"/>
        <v>0</v>
      </c>
      <c r="R255" s="7">
        <f>Table1[[#This Row],[Số còn phải thu ĐK]]+Table1[[#This Row],[Giá Trị HD sau CK]]-Table1[[#This Row],[Số tiền đã thu]]</f>
        <v>249221</v>
      </c>
      <c r="S255" s="6">
        <f>IF(Table1[[#This Row],[Ngày hóa đơn]]&lt;&gt;"",Table1[[#This Row],[Ngày hóa đơn]],IF(Table1[[#This Row],[Ngày hạch toán]]&lt;&gt;"",Table1[[#This Row],[Ngày hạch toán]],""))</f>
        <v>45926</v>
      </c>
      <c r="T255" s="7"/>
      <c r="U255" s="6">
        <f>IF(Table1[[#This Row],[Ngày tính CN]]="","",S255+T255)</f>
        <v>45926</v>
      </c>
      <c r="V255" s="18">
        <f ca="1">IF(Table1[[#This Row],[Hạn thanh toán]]="","",IF((U255-NOW())&lt;0,0,(U255-NOW())))</f>
        <v>0</v>
      </c>
      <c r="W255" s="2"/>
      <c r="X255" s="18">
        <f t="shared" ca="1" si="27"/>
        <v>244.49032048611116</v>
      </c>
      <c r="Y255" s="2" t="str">
        <f t="shared" ca="1" si="28"/>
        <v>Nợ quá hạn hơn 120 ngày có khả năng mất thanh toán</v>
      </c>
      <c r="Z255" s="51">
        <f t="shared" si="24"/>
        <v>45926</v>
      </c>
      <c r="AA255" s="51" t="str">
        <f t="shared" si="25"/>
        <v/>
      </c>
      <c r="AB255" s="2"/>
      <c r="AD255" s="2" t="str">
        <f>VLOOKUP($A255,MA_KH!$A:$Q,MA_KH!O$1,0)</f>
        <v>CIRCLEK MIỀN NAM</v>
      </c>
      <c r="AE255" s="2" t="str">
        <f>VLOOKUP($A255,MA_KH!$A:$Q,MA_KH!P$1,0)</f>
        <v>CÔNG TY TNHH VÒNG TRÒN ĐỎ</v>
      </c>
    </row>
    <row r="256" spans="1:31" ht="25.5" hidden="1" customHeight="1" x14ac:dyDescent="0.2">
      <c r="A256" s="31" t="s">
        <v>20827</v>
      </c>
      <c r="B256" s="31" t="s">
        <v>63</v>
      </c>
      <c r="C256" s="32">
        <v>45926</v>
      </c>
      <c r="D256" s="31" t="s">
        <v>1035</v>
      </c>
      <c r="E256" s="32">
        <v>45926</v>
      </c>
      <c r="F256" s="31" t="s">
        <v>1036</v>
      </c>
      <c r="G256" s="31" t="s">
        <v>1037</v>
      </c>
      <c r="H256" s="33">
        <v>230760</v>
      </c>
      <c r="I256" s="33">
        <v>0</v>
      </c>
      <c r="J256" s="33">
        <v>18461</v>
      </c>
      <c r="K256" s="33">
        <v>249221</v>
      </c>
      <c r="L256" s="7" t="s">
        <v>51</v>
      </c>
      <c r="O256" s="18">
        <f>IF(Table1[[#This Row],[Phân loại]]="Tồn đầu kỳ",Table1[[#This Row],[Tổng giá trị]],0)</f>
        <v>249221</v>
      </c>
      <c r="P256" s="7">
        <f>IF(Table1[[#This Row],[Số còn phải thu ĐK]]&lt;&gt;0,0,IF(Table1[[#This Row],[Phân loại]]="Bán hàng",Table1[[#This Row],[Tổng giá trị]],-Table1[[#This Row],[Tổng giá trị]]))</f>
        <v>0</v>
      </c>
      <c r="Q256" s="18">
        <f t="shared" si="26"/>
        <v>0</v>
      </c>
      <c r="R256" s="7">
        <f>Table1[[#This Row],[Số còn phải thu ĐK]]+Table1[[#This Row],[Giá Trị HD sau CK]]-Table1[[#This Row],[Số tiền đã thu]]</f>
        <v>249221</v>
      </c>
      <c r="S256" s="6">
        <f>IF(Table1[[#This Row],[Ngày hóa đơn]]&lt;&gt;"",Table1[[#This Row],[Ngày hóa đơn]],IF(Table1[[#This Row],[Ngày hạch toán]]&lt;&gt;"",Table1[[#This Row],[Ngày hạch toán]],""))</f>
        <v>45926</v>
      </c>
      <c r="T256" s="7"/>
      <c r="U256" s="6">
        <f>IF(Table1[[#This Row],[Ngày tính CN]]="","",S256+T256)</f>
        <v>45926</v>
      </c>
      <c r="V256" s="18">
        <f ca="1">IF(Table1[[#This Row],[Hạn thanh toán]]="","",IF((U256-NOW())&lt;0,0,(U256-NOW())))</f>
        <v>0</v>
      </c>
      <c r="W256" s="2"/>
      <c r="X256" s="18">
        <f t="shared" ca="1" si="27"/>
        <v>244.49032048611116</v>
      </c>
      <c r="Y256" s="2" t="str">
        <f t="shared" ca="1" si="28"/>
        <v>Nợ quá hạn hơn 120 ngày có khả năng mất thanh toán</v>
      </c>
      <c r="Z256" s="51">
        <f t="shared" si="24"/>
        <v>45926</v>
      </c>
      <c r="AA256" s="51" t="str">
        <f t="shared" si="25"/>
        <v/>
      </c>
      <c r="AB256" s="2"/>
      <c r="AD256" s="2" t="str">
        <f>VLOOKUP($A256,MA_KH!$A:$Q,MA_KH!O$1,0)</f>
        <v>CIRCLEK MIỀN NAM</v>
      </c>
      <c r="AE256" s="2" t="str">
        <f>VLOOKUP($A256,MA_KH!$A:$Q,MA_KH!P$1,0)</f>
        <v>CÔNG TY TNHH VÒNG TRÒN ĐỎ</v>
      </c>
    </row>
    <row r="257" spans="1:31" ht="25.5" hidden="1" customHeight="1" x14ac:dyDescent="0.2">
      <c r="A257" s="31" t="s">
        <v>20827</v>
      </c>
      <c r="B257" s="31" t="s">
        <v>63</v>
      </c>
      <c r="C257" s="32">
        <v>45926</v>
      </c>
      <c r="D257" s="31" t="s">
        <v>1038</v>
      </c>
      <c r="E257" s="32">
        <v>45926</v>
      </c>
      <c r="F257" s="31" t="s">
        <v>1039</v>
      </c>
      <c r="G257" s="31" t="s">
        <v>1040</v>
      </c>
      <c r="H257" s="33">
        <v>230760</v>
      </c>
      <c r="I257" s="33">
        <v>0</v>
      </c>
      <c r="J257" s="33">
        <v>18461</v>
      </c>
      <c r="K257" s="33">
        <v>249221</v>
      </c>
      <c r="L257" s="7" t="s">
        <v>51</v>
      </c>
      <c r="O257" s="18">
        <f>IF(Table1[[#This Row],[Phân loại]]="Tồn đầu kỳ",Table1[[#This Row],[Tổng giá trị]],0)</f>
        <v>249221</v>
      </c>
      <c r="P257" s="7">
        <f>IF(Table1[[#This Row],[Số còn phải thu ĐK]]&lt;&gt;0,0,IF(Table1[[#This Row],[Phân loại]]="Bán hàng",Table1[[#This Row],[Tổng giá trị]],-Table1[[#This Row],[Tổng giá trị]]))</f>
        <v>0</v>
      </c>
      <c r="Q257" s="18">
        <f t="shared" si="26"/>
        <v>0</v>
      </c>
      <c r="R257" s="7">
        <f>Table1[[#This Row],[Số còn phải thu ĐK]]+Table1[[#This Row],[Giá Trị HD sau CK]]-Table1[[#This Row],[Số tiền đã thu]]</f>
        <v>249221</v>
      </c>
      <c r="S257" s="6">
        <f>IF(Table1[[#This Row],[Ngày hóa đơn]]&lt;&gt;"",Table1[[#This Row],[Ngày hóa đơn]],IF(Table1[[#This Row],[Ngày hạch toán]]&lt;&gt;"",Table1[[#This Row],[Ngày hạch toán]],""))</f>
        <v>45926</v>
      </c>
      <c r="T257" s="7"/>
      <c r="U257" s="6">
        <f>IF(Table1[[#This Row],[Ngày tính CN]]="","",S257+T257)</f>
        <v>45926</v>
      </c>
      <c r="V257" s="18">
        <f ca="1">IF(Table1[[#This Row],[Hạn thanh toán]]="","",IF((U257-NOW())&lt;0,0,(U257-NOW())))</f>
        <v>0</v>
      </c>
      <c r="W257" s="2"/>
      <c r="X257" s="18">
        <f t="shared" ca="1" si="27"/>
        <v>244.49032048611116</v>
      </c>
      <c r="Y257" s="2" t="str">
        <f t="shared" ca="1" si="28"/>
        <v>Nợ quá hạn hơn 120 ngày có khả năng mất thanh toán</v>
      </c>
      <c r="Z257" s="51">
        <f t="shared" si="24"/>
        <v>45926</v>
      </c>
      <c r="AA257" s="51" t="str">
        <f t="shared" si="25"/>
        <v/>
      </c>
      <c r="AB257" s="2"/>
      <c r="AD257" s="2" t="str">
        <f>VLOOKUP($A257,MA_KH!$A:$Q,MA_KH!O$1,0)</f>
        <v>CIRCLEK MIỀN NAM</v>
      </c>
      <c r="AE257" s="2" t="str">
        <f>VLOOKUP($A257,MA_KH!$A:$Q,MA_KH!P$1,0)</f>
        <v>CÔNG TY TNHH VÒNG TRÒN ĐỎ</v>
      </c>
    </row>
    <row r="258" spans="1:31" ht="25.5" hidden="1" customHeight="1" x14ac:dyDescent="0.2">
      <c r="A258" s="31" t="s">
        <v>20827</v>
      </c>
      <c r="B258" s="31" t="s">
        <v>63</v>
      </c>
      <c r="C258" s="32">
        <v>45926</v>
      </c>
      <c r="D258" s="31" t="s">
        <v>1041</v>
      </c>
      <c r="E258" s="32">
        <v>45926</v>
      </c>
      <c r="F258" s="31" t="s">
        <v>1042</v>
      </c>
      <c r="G258" s="31" t="s">
        <v>1043</v>
      </c>
      <c r="H258" s="33">
        <v>230760</v>
      </c>
      <c r="I258" s="33">
        <v>0</v>
      </c>
      <c r="J258" s="33">
        <v>18461</v>
      </c>
      <c r="K258" s="33">
        <v>249221</v>
      </c>
      <c r="L258" s="7" t="s">
        <v>51</v>
      </c>
      <c r="O258" s="18">
        <f>IF(Table1[[#This Row],[Phân loại]]="Tồn đầu kỳ",Table1[[#This Row],[Tổng giá trị]],0)</f>
        <v>249221</v>
      </c>
      <c r="P258" s="7">
        <f>IF(Table1[[#This Row],[Số còn phải thu ĐK]]&lt;&gt;0,0,IF(Table1[[#This Row],[Phân loại]]="Bán hàng",Table1[[#This Row],[Tổng giá trị]],-Table1[[#This Row],[Tổng giá trị]]))</f>
        <v>0</v>
      </c>
      <c r="Q258" s="18">
        <f t="shared" si="26"/>
        <v>0</v>
      </c>
      <c r="R258" s="7">
        <f>Table1[[#This Row],[Số còn phải thu ĐK]]+Table1[[#This Row],[Giá Trị HD sau CK]]-Table1[[#This Row],[Số tiền đã thu]]</f>
        <v>249221</v>
      </c>
      <c r="S258" s="6">
        <f>IF(Table1[[#This Row],[Ngày hóa đơn]]&lt;&gt;"",Table1[[#This Row],[Ngày hóa đơn]],IF(Table1[[#This Row],[Ngày hạch toán]]&lt;&gt;"",Table1[[#This Row],[Ngày hạch toán]],""))</f>
        <v>45926</v>
      </c>
      <c r="T258" s="7"/>
      <c r="U258" s="6">
        <f>IF(Table1[[#This Row],[Ngày tính CN]]="","",S258+T258)</f>
        <v>45926</v>
      </c>
      <c r="V258" s="18">
        <f ca="1">IF(Table1[[#This Row],[Hạn thanh toán]]="","",IF((U258-NOW())&lt;0,0,(U258-NOW())))</f>
        <v>0</v>
      </c>
      <c r="W258" s="2"/>
      <c r="X258" s="18">
        <f t="shared" ca="1" si="27"/>
        <v>244.49032048611116</v>
      </c>
      <c r="Y258" s="2" t="str">
        <f t="shared" ca="1" si="28"/>
        <v>Nợ quá hạn hơn 120 ngày có khả năng mất thanh toán</v>
      </c>
      <c r="Z258" s="51">
        <f t="shared" si="24"/>
        <v>45926</v>
      </c>
      <c r="AA258" s="51" t="str">
        <f t="shared" si="25"/>
        <v/>
      </c>
      <c r="AB258" s="2"/>
      <c r="AD258" s="2" t="str">
        <f>VLOOKUP($A258,MA_KH!$A:$Q,MA_KH!O$1,0)</f>
        <v>CIRCLEK MIỀN NAM</v>
      </c>
      <c r="AE258" s="2" t="str">
        <f>VLOOKUP($A258,MA_KH!$A:$Q,MA_KH!P$1,0)</f>
        <v>CÔNG TY TNHH VÒNG TRÒN ĐỎ</v>
      </c>
    </row>
    <row r="259" spans="1:31" ht="25.5" hidden="1" customHeight="1" x14ac:dyDescent="0.2">
      <c r="A259" s="31" t="s">
        <v>20827</v>
      </c>
      <c r="B259" s="31" t="s">
        <v>63</v>
      </c>
      <c r="C259" s="32">
        <v>45927</v>
      </c>
      <c r="D259" s="31" t="s">
        <v>1044</v>
      </c>
      <c r="E259" s="32">
        <v>45927</v>
      </c>
      <c r="F259" s="31" t="s">
        <v>1045</v>
      </c>
      <c r="G259" s="31" t="s">
        <v>1046</v>
      </c>
      <c r="H259" s="33">
        <v>184608</v>
      </c>
      <c r="I259" s="33">
        <v>0</v>
      </c>
      <c r="J259" s="33">
        <v>14769</v>
      </c>
      <c r="K259" s="33">
        <v>199377</v>
      </c>
      <c r="L259" s="7" t="s">
        <v>51</v>
      </c>
      <c r="O259" s="18">
        <f>IF(Table1[[#This Row],[Phân loại]]="Tồn đầu kỳ",Table1[[#This Row],[Tổng giá trị]],0)</f>
        <v>199377</v>
      </c>
      <c r="P259" s="7">
        <f>IF(Table1[[#This Row],[Số còn phải thu ĐK]]&lt;&gt;0,0,IF(Table1[[#This Row],[Phân loại]]="Bán hàng",Table1[[#This Row],[Tổng giá trị]],-Table1[[#This Row],[Tổng giá trị]]))</f>
        <v>0</v>
      </c>
      <c r="Q259" s="18">
        <f t="shared" si="26"/>
        <v>0</v>
      </c>
      <c r="R259" s="7">
        <f>Table1[[#This Row],[Số còn phải thu ĐK]]+Table1[[#This Row],[Giá Trị HD sau CK]]-Table1[[#This Row],[Số tiền đã thu]]</f>
        <v>199377</v>
      </c>
      <c r="S259" s="6">
        <f>IF(Table1[[#This Row],[Ngày hóa đơn]]&lt;&gt;"",Table1[[#This Row],[Ngày hóa đơn]],IF(Table1[[#This Row],[Ngày hạch toán]]&lt;&gt;"",Table1[[#This Row],[Ngày hạch toán]],""))</f>
        <v>45927</v>
      </c>
      <c r="T259" s="7"/>
      <c r="U259" s="6">
        <f>IF(Table1[[#This Row],[Ngày tính CN]]="","",S259+T259)</f>
        <v>45927</v>
      </c>
      <c r="V259" s="18">
        <f ca="1">IF(Table1[[#This Row],[Hạn thanh toán]]="","",IF((U259-NOW())&lt;0,0,(U259-NOW())))</f>
        <v>0</v>
      </c>
      <c r="W259" s="2"/>
      <c r="X259" s="18">
        <f t="shared" ca="1" si="27"/>
        <v>243.49032048611116</v>
      </c>
      <c r="Y259" s="2" t="str">
        <f t="shared" ca="1" si="28"/>
        <v>Nợ quá hạn hơn 120 ngày có khả năng mất thanh toán</v>
      </c>
      <c r="Z259" s="51">
        <f t="shared" si="24"/>
        <v>45927</v>
      </c>
      <c r="AA259" s="51" t="str">
        <f t="shared" si="25"/>
        <v/>
      </c>
      <c r="AB259" s="2"/>
      <c r="AD259" s="2" t="str">
        <f>VLOOKUP($A259,MA_KH!$A:$Q,MA_KH!O$1,0)</f>
        <v>CIRCLEK MIỀN NAM</v>
      </c>
      <c r="AE259" s="2" t="str">
        <f>VLOOKUP($A259,MA_KH!$A:$Q,MA_KH!P$1,0)</f>
        <v>CÔNG TY TNHH VÒNG TRÒN ĐỎ</v>
      </c>
    </row>
    <row r="260" spans="1:31" ht="25.5" hidden="1" customHeight="1" x14ac:dyDescent="0.2">
      <c r="A260" s="31" t="s">
        <v>20827</v>
      </c>
      <c r="B260" s="31" t="s">
        <v>63</v>
      </c>
      <c r="C260" s="32">
        <v>45927</v>
      </c>
      <c r="D260" s="31" t="s">
        <v>1047</v>
      </c>
      <c r="E260" s="32">
        <v>45927</v>
      </c>
      <c r="F260" s="31" t="s">
        <v>1048</v>
      </c>
      <c r="G260" s="31" t="s">
        <v>1049</v>
      </c>
      <c r="H260" s="33">
        <v>184608</v>
      </c>
      <c r="I260" s="33">
        <v>0</v>
      </c>
      <c r="J260" s="33">
        <v>14769</v>
      </c>
      <c r="K260" s="33">
        <v>199377</v>
      </c>
      <c r="L260" s="7" t="s">
        <v>51</v>
      </c>
      <c r="O260" s="18">
        <f>IF(Table1[[#This Row],[Phân loại]]="Tồn đầu kỳ",Table1[[#This Row],[Tổng giá trị]],0)</f>
        <v>199377</v>
      </c>
      <c r="P260" s="7">
        <f>IF(Table1[[#This Row],[Số còn phải thu ĐK]]&lt;&gt;0,0,IF(Table1[[#This Row],[Phân loại]]="Bán hàng",Table1[[#This Row],[Tổng giá trị]],-Table1[[#This Row],[Tổng giá trị]]))</f>
        <v>0</v>
      </c>
      <c r="Q260" s="18">
        <f t="shared" si="26"/>
        <v>0</v>
      </c>
      <c r="R260" s="7">
        <f>Table1[[#This Row],[Số còn phải thu ĐK]]+Table1[[#This Row],[Giá Trị HD sau CK]]-Table1[[#This Row],[Số tiền đã thu]]</f>
        <v>199377</v>
      </c>
      <c r="S260" s="6">
        <f>IF(Table1[[#This Row],[Ngày hóa đơn]]&lt;&gt;"",Table1[[#This Row],[Ngày hóa đơn]],IF(Table1[[#This Row],[Ngày hạch toán]]&lt;&gt;"",Table1[[#This Row],[Ngày hạch toán]],""))</f>
        <v>45927</v>
      </c>
      <c r="T260" s="7"/>
      <c r="U260" s="6">
        <f>IF(Table1[[#This Row],[Ngày tính CN]]="","",S260+T260)</f>
        <v>45927</v>
      </c>
      <c r="V260" s="18">
        <f ca="1">IF(Table1[[#This Row],[Hạn thanh toán]]="","",IF((U260-NOW())&lt;0,0,(U260-NOW())))</f>
        <v>0</v>
      </c>
      <c r="W260" s="2"/>
      <c r="X260" s="18">
        <f t="shared" ca="1" si="27"/>
        <v>243.49032048611116</v>
      </c>
      <c r="Y260" s="2" t="str">
        <f t="shared" ca="1" si="28"/>
        <v>Nợ quá hạn hơn 120 ngày có khả năng mất thanh toán</v>
      </c>
      <c r="Z260" s="51">
        <f t="shared" ref="Z260:Z323" si="29">IF(S260="","",S260)</f>
        <v>45927</v>
      </c>
      <c r="AA260" s="51" t="str">
        <f t="shared" ref="AA260:AA323" si="30">IF(M260="","",M260)</f>
        <v/>
      </c>
      <c r="AB260" s="2"/>
      <c r="AD260" s="2" t="str">
        <f>VLOOKUP($A260,MA_KH!$A:$Q,MA_KH!O$1,0)</f>
        <v>CIRCLEK MIỀN NAM</v>
      </c>
      <c r="AE260" s="2" t="str">
        <f>VLOOKUP($A260,MA_KH!$A:$Q,MA_KH!P$1,0)</f>
        <v>CÔNG TY TNHH VÒNG TRÒN ĐỎ</v>
      </c>
    </row>
    <row r="261" spans="1:31" ht="25.5" hidden="1" customHeight="1" x14ac:dyDescent="0.2">
      <c r="A261" s="31" t="s">
        <v>20827</v>
      </c>
      <c r="B261" s="31" t="s">
        <v>63</v>
      </c>
      <c r="C261" s="32">
        <v>45927</v>
      </c>
      <c r="D261" s="31" t="s">
        <v>1050</v>
      </c>
      <c r="E261" s="32">
        <v>45927</v>
      </c>
      <c r="F261" s="31" t="s">
        <v>1051</v>
      </c>
      <c r="G261" s="31" t="s">
        <v>1052</v>
      </c>
      <c r="H261" s="33">
        <v>230760</v>
      </c>
      <c r="I261" s="33">
        <v>0</v>
      </c>
      <c r="J261" s="33">
        <v>18461</v>
      </c>
      <c r="K261" s="33">
        <v>249221</v>
      </c>
      <c r="L261" s="7" t="s">
        <v>51</v>
      </c>
      <c r="O261" s="18">
        <f>IF(Table1[[#This Row],[Phân loại]]="Tồn đầu kỳ",Table1[[#This Row],[Tổng giá trị]],0)</f>
        <v>249221</v>
      </c>
      <c r="P261" s="7">
        <f>IF(Table1[[#This Row],[Số còn phải thu ĐK]]&lt;&gt;0,0,IF(Table1[[#This Row],[Phân loại]]="Bán hàng",Table1[[#This Row],[Tổng giá trị]],-Table1[[#This Row],[Tổng giá trị]]))</f>
        <v>0</v>
      </c>
      <c r="Q261" s="18">
        <f t="shared" si="26"/>
        <v>0</v>
      </c>
      <c r="R261" s="7">
        <f>Table1[[#This Row],[Số còn phải thu ĐK]]+Table1[[#This Row],[Giá Trị HD sau CK]]-Table1[[#This Row],[Số tiền đã thu]]</f>
        <v>249221</v>
      </c>
      <c r="S261" s="6">
        <f>IF(Table1[[#This Row],[Ngày hóa đơn]]&lt;&gt;"",Table1[[#This Row],[Ngày hóa đơn]],IF(Table1[[#This Row],[Ngày hạch toán]]&lt;&gt;"",Table1[[#This Row],[Ngày hạch toán]],""))</f>
        <v>45927</v>
      </c>
      <c r="T261" s="7"/>
      <c r="U261" s="6">
        <f>IF(Table1[[#This Row],[Ngày tính CN]]="","",S261+T261)</f>
        <v>45927</v>
      </c>
      <c r="V261" s="18">
        <f ca="1">IF(Table1[[#This Row],[Hạn thanh toán]]="","",IF((U261-NOW())&lt;0,0,(U261-NOW())))</f>
        <v>0</v>
      </c>
      <c r="W261" s="2"/>
      <c r="X261" s="18">
        <f t="shared" ca="1" si="27"/>
        <v>243.49032048611116</v>
      </c>
      <c r="Y261" s="2" t="str">
        <f t="shared" ca="1" si="28"/>
        <v>Nợ quá hạn hơn 120 ngày có khả năng mất thanh toán</v>
      </c>
      <c r="Z261" s="51">
        <f t="shared" si="29"/>
        <v>45927</v>
      </c>
      <c r="AA261" s="51" t="str">
        <f t="shared" si="30"/>
        <v/>
      </c>
      <c r="AB261" s="2"/>
      <c r="AD261" s="2" t="str">
        <f>VLOOKUP($A261,MA_KH!$A:$Q,MA_KH!O$1,0)</f>
        <v>CIRCLEK MIỀN NAM</v>
      </c>
      <c r="AE261" s="2" t="str">
        <f>VLOOKUP($A261,MA_KH!$A:$Q,MA_KH!P$1,0)</f>
        <v>CÔNG TY TNHH VÒNG TRÒN ĐỎ</v>
      </c>
    </row>
    <row r="262" spans="1:31" ht="25.5" hidden="1" customHeight="1" x14ac:dyDescent="0.2">
      <c r="A262" s="31" t="s">
        <v>20827</v>
      </c>
      <c r="B262" s="31" t="s">
        <v>63</v>
      </c>
      <c r="C262" s="32">
        <v>45927</v>
      </c>
      <c r="D262" s="31" t="s">
        <v>1053</v>
      </c>
      <c r="E262" s="32">
        <v>45927</v>
      </c>
      <c r="F262" s="31" t="s">
        <v>1054</v>
      </c>
      <c r="G262" s="31" t="s">
        <v>1055</v>
      </c>
      <c r="H262" s="33">
        <v>184608</v>
      </c>
      <c r="I262" s="33">
        <v>0</v>
      </c>
      <c r="J262" s="33">
        <v>14769</v>
      </c>
      <c r="K262" s="33">
        <v>199377</v>
      </c>
      <c r="L262" s="7" t="s">
        <v>51</v>
      </c>
      <c r="O262" s="18">
        <f>IF(Table1[[#This Row],[Phân loại]]="Tồn đầu kỳ",Table1[[#This Row],[Tổng giá trị]],0)</f>
        <v>199377</v>
      </c>
      <c r="P262" s="7">
        <f>IF(Table1[[#This Row],[Số còn phải thu ĐK]]&lt;&gt;0,0,IF(Table1[[#This Row],[Phân loại]]="Bán hàng",Table1[[#This Row],[Tổng giá trị]],-Table1[[#This Row],[Tổng giá trị]]))</f>
        <v>0</v>
      </c>
      <c r="Q262" s="18">
        <f t="shared" si="26"/>
        <v>0</v>
      </c>
      <c r="R262" s="7">
        <f>Table1[[#This Row],[Số còn phải thu ĐK]]+Table1[[#This Row],[Giá Trị HD sau CK]]-Table1[[#This Row],[Số tiền đã thu]]</f>
        <v>199377</v>
      </c>
      <c r="S262" s="6">
        <f>IF(Table1[[#This Row],[Ngày hóa đơn]]&lt;&gt;"",Table1[[#This Row],[Ngày hóa đơn]],IF(Table1[[#This Row],[Ngày hạch toán]]&lt;&gt;"",Table1[[#This Row],[Ngày hạch toán]],""))</f>
        <v>45927</v>
      </c>
      <c r="T262" s="7"/>
      <c r="U262" s="6">
        <f>IF(Table1[[#This Row],[Ngày tính CN]]="","",S262+T262)</f>
        <v>45927</v>
      </c>
      <c r="V262" s="18">
        <f ca="1">IF(Table1[[#This Row],[Hạn thanh toán]]="","",IF((U262-NOW())&lt;0,0,(U262-NOW())))</f>
        <v>0</v>
      </c>
      <c r="W262" s="2"/>
      <c r="X262" s="18">
        <f t="shared" ca="1" si="27"/>
        <v>243.49032048611116</v>
      </c>
      <c r="Y262" s="2" t="str">
        <f t="shared" ca="1" si="28"/>
        <v>Nợ quá hạn hơn 120 ngày có khả năng mất thanh toán</v>
      </c>
      <c r="Z262" s="51">
        <f t="shared" si="29"/>
        <v>45927</v>
      </c>
      <c r="AA262" s="51" t="str">
        <f t="shared" si="30"/>
        <v/>
      </c>
      <c r="AB262" s="2"/>
      <c r="AD262" s="2" t="str">
        <f>VLOOKUP($A262,MA_KH!$A:$Q,MA_KH!O$1,0)</f>
        <v>CIRCLEK MIỀN NAM</v>
      </c>
      <c r="AE262" s="2" t="str">
        <f>VLOOKUP($A262,MA_KH!$A:$Q,MA_KH!P$1,0)</f>
        <v>CÔNG TY TNHH VÒNG TRÒN ĐỎ</v>
      </c>
    </row>
    <row r="263" spans="1:31" ht="25.5" hidden="1" customHeight="1" x14ac:dyDescent="0.2">
      <c r="A263" s="31" t="s">
        <v>20827</v>
      </c>
      <c r="B263" s="31" t="s">
        <v>63</v>
      </c>
      <c r="C263" s="32">
        <v>45927</v>
      </c>
      <c r="D263" s="31" t="s">
        <v>1056</v>
      </c>
      <c r="E263" s="32">
        <v>45927</v>
      </c>
      <c r="F263" s="31" t="s">
        <v>1057</v>
      </c>
      <c r="G263" s="31" t="s">
        <v>1058</v>
      </c>
      <c r="H263" s="33">
        <v>230760</v>
      </c>
      <c r="I263" s="33">
        <v>0</v>
      </c>
      <c r="J263" s="33">
        <v>18461</v>
      </c>
      <c r="K263" s="33">
        <v>249221</v>
      </c>
      <c r="L263" s="7" t="s">
        <v>51</v>
      </c>
      <c r="O263" s="18">
        <f>IF(Table1[[#This Row],[Phân loại]]="Tồn đầu kỳ",Table1[[#This Row],[Tổng giá trị]],0)</f>
        <v>249221</v>
      </c>
      <c r="P263" s="7">
        <f>IF(Table1[[#This Row],[Số còn phải thu ĐK]]&lt;&gt;0,0,IF(Table1[[#This Row],[Phân loại]]="Bán hàng",Table1[[#This Row],[Tổng giá trị]],-Table1[[#This Row],[Tổng giá trị]]))</f>
        <v>0</v>
      </c>
      <c r="Q263" s="18">
        <f t="shared" si="26"/>
        <v>0</v>
      </c>
      <c r="R263" s="7">
        <f>Table1[[#This Row],[Số còn phải thu ĐK]]+Table1[[#This Row],[Giá Trị HD sau CK]]-Table1[[#This Row],[Số tiền đã thu]]</f>
        <v>249221</v>
      </c>
      <c r="S263" s="6">
        <f>IF(Table1[[#This Row],[Ngày hóa đơn]]&lt;&gt;"",Table1[[#This Row],[Ngày hóa đơn]],IF(Table1[[#This Row],[Ngày hạch toán]]&lt;&gt;"",Table1[[#This Row],[Ngày hạch toán]],""))</f>
        <v>45927</v>
      </c>
      <c r="T263" s="7"/>
      <c r="U263" s="6">
        <f>IF(Table1[[#This Row],[Ngày tính CN]]="","",S263+T263)</f>
        <v>45927</v>
      </c>
      <c r="V263" s="18">
        <f ca="1">IF(Table1[[#This Row],[Hạn thanh toán]]="","",IF((U263-NOW())&lt;0,0,(U263-NOW())))</f>
        <v>0</v>
      </c>
      <c r="W263" s="2"/>
      <c r="X263" s="18">
        <f t="shared" ca="1" si="27"/>
        <v>243.49032048611116</v>
      </c>
      <c r="Y263" s="2" t="str">
        <f t="shared" ca="1" si="28"/>
        <v>Nợ quá hạn hơn 120 ngày có khả năng mất thanh toán</v>
      </c>
      <c r="Z263" s="51">
        <f t="shared" si="29"/>
        <v>45927</v>
      </c>
      <c r="AA263" s="51" t="str">
        <f t="shared" si="30"/>
        <v/>
      </c>
      <c r="AB263" s="2"/>
      <c r="AD263" s="2" t="str">
        <f>VLOOKUP($A263,MA_KH!$A:$Q,MA_KH!O$1,0)</f>
        <v>CIRCLEK MIỀN NAM</v>
      </c>
      <c r="AE263" s="2" t="str">
        <f>VLOOKUP($A263,MA_KH!$A:$Q,MA_KH!P$1,0)</f>
        <v>CÔNG TY TNHH VÒNG TRÒN ĐỎ</v>
      </c>
    </row>
    <row r="264" spans="1:31" ht="25.5" hidden="1" customHeight="1" x14ac:dyDescent="0.2">
      <c r="A264" s="31" t="s">
        <v>20827</v>
      </c>
      <c r="B264" s="31" t="s">
        <v>63</v>
      </c>
      <c r="C264" s="32">
        <v>45927</v>
      </c>
      <c r="D264" s="31" t="s">
        <v>1059</v>
      </c>
      <c r="E264" s="32">
        <v>45927</v>
      </c>
      <c r="F264" s="31" t="s">
        <v>1060</v>
      </c>
      <c r="G264" s="31" t="s">
        <v>1061</v>
      </c>
      <c r="H264" s="33">
        <v>184608</v>
      </c>
      <c r="I264" s="33">
        <v>0</v>
      </c>
      <c r="J264" s="33">
        <v>14769</v>
      </c>
      <c r="K264" s="33">
        <v>199377</v>
      </c>
      <c r="L264" s="7" t="s">
        <v>51</v>
      </c>
      <c r="O264" s="18">
        <f>IF(Table1[[#This Row],[Phân loại]]="Tồn đầu kỳ",Table1[[#This Row],[Tổng giá trị]],0)</f>
        <v>199377</v>
      </c>
      <c r="P264" s="7">
        <f>IF(Table1[[#This Row],[Số còn phải thu ĐK]]&lt;&gt;0,0,IF(Table1[[#This Row],[Phân loại]]="Bán hàng",Table1[[#This Row],[Tổng giá trị]],-Table1[[#This Row],[Tổng giá trị]]))</f>
        <v>0</v>
      </c>
      <c r="Q264" s="18">
        <f t="shared" si="26"/>
        <v>0</v>
      </c>
      <c r="R264" s="7">
        <f>Table1[[#This Row],[Số còn phải thu ĐK]]+Table1[[#This Row],[Giá Trị HD sau CK]]-Table1[[#This Row],[Số tiền đã thu]]</f>
        <v>199377</v>
      </c>
      <c r="S264" s="6">
        <f>IF(Table1[[#This Row],[Ngày hóa đơn]]&lt;&gt;"",Table1[[#This Row],[Ngày hóa đơn]],IF(Table1[[#This Row],[Ngày hạch toán]]&lt;&gt;"",Table1[[#This Row],[Ngày hạch toán]],""))</f>
        <v>45927</v>
      </c>
      <c r="T264" s="7"/>
      <c r="U264" s="6">
        <f>IF(Table1[[#This Row],[Ngày tính CN]]="","",S264+T264)</f>
        <v>45927</v>
      </c>
      <c r="V264" s="18">
        <f ca="1">IF(Table1[[#This Row],[Hạn thanh toán]]="","",IF((U264-NOW())&lt;0,0,(U264-NOW())))</f>
        <v>0</v>
      </c>
      <c r="W264" s="2"/>
      <c r="X264" s="18">
        <f t="shared" ca="1" si="27"/>
        <v>243.49032048611116</v>
      </c>
      <c r="Y264" s="2" t="str">
        <f t="shared" ca="1" si="28"/>
        <v>Nợ quá hạn hơn 120 ngày có khả năng mất thanh toán</v>
      </c>
      <c r="Z264" s="51">
        <f t="shared" si="29"/>
        <v>45927</v>
      </c>
      <c r="AA264" s="51" t="str">
        <f t="shared" si="30"/>
        <v/>
      </c>
      <c r="AB264" s="2"/>
      <c r="AD264" s="2" t="str">
        <f>VLOOKUP($A264,MA_KH!$A:$Q,MA_KH!O$1,0)</f>
        <v>CIRCLEK MIỀN NAM</v>
      </c>
      <c r="AE264" s="2" t="str">
        <f>VLOOKUP($A264,MA_KH!$A:$Q,MA_KH!P$1,0)</f>
        <v>CÔNG TY TNHH VÒNG TRÒN ĐỎ</v>
      </c>
    </row>
    <row r="265" spans="1:31" ht="25.5" hidden="1" customHeight="1" x14ac:dyDescent="0.2">
      <c r="A265" s="31" t="s">
        <v>20827</v>
      </c>
      <c r="B265" s="31" t="s">
        <v>63</v>
      </c>
      <c r="C265" s="32">
        <v>45930</v>
      </c>
      <c r="D265" s="31" t="s">
        <v>1062</v>
      </c>
      <c r="E265" s="32">
        <v>45930</v>
      </c>
      <c r="F265" s="31" t="s">
        <v>1063</v>
      </c>
      <c r="G265" s="31" t="s">
        <v>1064</v>
      </c>
      <c r="H265" s="33">
        <v>184608</v>
      </c>
      <c r="I265" s="33">
        <v>0</v>
      </c>
      <c r="J265" s="33">
        <v>14769</v>
      </c>
      <c r="K265" s="33">
        <v>199377</v>
      </c>
      <c r="L265" s="7" t="s">
        <v>51</v>
      </c>
      <c r="O265" s="18">
        <f>IF(Table1[[#This Row],[Phân loại]]="Tồn đầu kỳ",Table1[[#This Row],[Tổng giá trị]],0)</f>
        <v>199377</v>
      </c>
      <c r="P265" s="7">
        <f>IF(Table1[[#This Row],[Số còn phải thu ĐK]]&lt;&gt;0,0,IF(Table1[[#This Row],[Phân loại]]="Bán hàng",Table1[[#This Row],[Tổng giá trị]],-Table1[[#This Row],[Tổng giá trị]]))</f>
        <v>0</v>
      </c>
      <c r="Q265" s="18">
        <f t="shared" si="26"/>
        <v>0</v>
      </c>
      <c r="R265" s="7">
        <f>Table1[[#This Row],[Số còn phải thu ĐK]]+Table1[[#This Row],[Giá Trị HD sau CK]]-Table1[[#This Row],[Số tiền đã thu]]</f>
        <v>199377</v>
      </c>
      <c r="S265" s="6">
        <f>IF(Table1[[#This Row],[Ngày hóa đơn]]&lt;&gt;"",Table1[[#This Row],[Ngày hóa đơn]],IF(Table1[[#This Row],[Ngày hạch toán]]&lt;&gt;"",Table1[[#This Row],[Ngày hạch toán]],""))</f>
        <v>45930</v>
      </c>
      <c r="T265" s="7"/>
      <c r="U265" s="6">
        <f>IF(Table1[[#This Row],[Ngày tính CN]]="","",S265+T265)</f>
        <v>45930</v>
      </c>
      <c r="V265" s="18">
        <f ca="1">IF(Table1[[#This Row],[Hạn thanh toán]]="","",IF((U265-NOW())&lt;0,0,(U265-NOW())))</f>
        <v>0</v>
      </c>
      <c r="W265" s="2"/>
      <c r="X265" s="18">
        <f t="shared" ca="1" si="27"/>
        <v>240.49032048611116</v>
      </c>
      <c r="Y265" s="2" t="str">
        <f t="shared" ca="1" si="28"/>
        <v>Nợ quá hạn hơn 120 ngày có khả năng mất thanh toán</v>
      </c>
      <c r="Z265" s="51">
        <f t="shared" si="29"/>
        <v>45930</v>
      </c>
      <c r="AA265" s="51" t="str">
        <f t="shared" si="30"/>
        <v/>
      </c>
      <c r="AB265" s="2"/>
      <c r="AD265" s="2" t="str">
        <f>VLOOKUP($A265,MA_KH!$A:$Q,MA_KH!O$1,0)</f>
        <v>CIRCLEK MIỀN NAM</v>
      </c>
      <c r="AE265" s="2" t="str">
        <f>VLOOKUP($A265,MA_KH!$A:$Q,MA_KH!P$1,0)</f>
        <v>CÔNG TY TNHH VÒNG TRÒN ĐỎ</v>
      </c>
    </row>
    <row r="266" spans="1:31" ht="25.5" hidden="1" customHeight="1" x14ac:dyDescent="0.2">
      <c r="A266" s="31" t="s">
        <v>20827</v>
      </c>
      <c r="B266" s="31" t="s">
        <v>63</v>
      </c>
      <c r="C266" s="32">
        <v>45930</v>
      </c>
      <c r="D266" s="31" t="s">
        <v>1065</v>
      </c>
      <c r="E266" s="32">
        <v>45930</v>
      </c>
      <c r="F266" s="31" t="s">
        <v>1066</v>
      </c>
      <c r="G266" s="31" t="s">
        <v>1067</v>
      </c>
      <c r="H266" s="33">
        <v>230760</v>
      </c>
      <c r="I266" s="33">
        <v>0</v>
      </c>
      <c r="J266" s="33">
        <v>18461</v>
      </c>
      <c r="K266" s="33">
        <v>249221</v>
      </c>
      <c r="L266" s="7" t="s">
        <v>51</v>
      </c>
      <c r="O266" s="18">
        <f>IF(Table1[[#This Row],[Phân loại]]="Tồn đầu kỳ",Table1[[#This Row],[Tổng giá trị]],0)</f>
        <v>249221</v>
      </c>
      <c r="P266" s="7">
        <f>IF(Table1[[#This Row],[Số còn phải thu ĐK]]&lt;&gt;0,0,IF(Table1[[#This Row],[Phân loại]]="Bán hàng",Table1[[#This Row],[Tổng giá trị]],-Table1[[#This Row],[Tổng giá trị]]))</f>
        <v>0</v>
      </c>
      <c r="Q266" s="18">
        <f t="shared" si="26"/>
        <v>0</v>
      </c>
      <c r="R266" s="7">
        <f>Table1[[#This Row],[Số còn phải thu ĐK]]+Table1[[#This Row],[Giá Trị HD sau CK]]-Table1[[#This Row],[Số tiền đã thu]]</f>
        <v>249221</v>
      </c>
      <c r="S266" s="6">
        <f>IF(Table1[[#This Row],[Ngày hóa đơn]]&lt;&gt;"",Table1[[#This Row],[Ngày hóa đơn]],IF(Table1[[#This Row],[Ngày hạch toán]]&lt;&gt;"",Table1[[#This Row],[Ngày hạch toán]],""))</f>
        <v>45930</v>
      </c>
      <c r="T266" s="7"/>
      <c r="U266" s="6">
        <f>IF(Table1[[#This Row],[Ngày tính CN]]="","",S266+T266)</f>
        <v>45930</v>
      </c>
      <c r="V266" s="18">
        <f ca="1">IF(Table1[[#This Row],[Hạn thanh toán]]="","",IF((U266-NOW())&lt;0,0,(U266-NOW())))</f>
        <v>0</v>
      </c>
      <c r="W266" s="2"/>
      <c r="X266" s="18">
        <f t="shared" ca="1" si="27"/>
        <v>240.49032048611116</v>
      </c>
      <c r="Y266" s="2" t="str">
        <f t="shared" ca="1" si="28"/>
        <v>Nợ quá hạn hơn 120 ngày có khả năng mất thanh toán</v>
      </c>
      <c r="Z266" s="51">
        <f t="shared" si="29"/>
        <v>45930</v>
      </c>
      <c r="AA266" s="51" t="str">
        <f t="shared" si="30"/>
        <v/>
      </c>
      <c r="AB266" s="2"/>
      <c r="AD266" s="2" t="str">
        <f>VLOOKUP($A266,MA_KH!$A:$Q,MA_KH!O$1,0)</f>
        <v>CIRCLEK MIỀN NAM</v>
      </c>
      <c r="AE266" s="2" t="str">
        <f>VLOOKUP($A266,MA_KH!$A:$Q,MA_KH!P$1,0)</f>
        <v>CÔNG TY TNHH VÒNG TRÒN ĐỎ</v>
      </c>
    </row>
    <row r="267" spans="1:31" ht="25.5" hidden="1" customHeight="1" x14ac:dyDescent="0.2">
      <c r="A267" s="31" t="s">
        <v>20827</v>
      </c>
      <c r="B267" s="31" t="s">
        <v>63</v>
      </c>
      <c r="C267" s="32">
        <v>45930</v>
      </c>
      <c r="D267" s="31" t="s">
        <v>1068</v>
      </c>
      <c r="E267" s="32">
        <v>45930</v>
      </c>
      <c r="F267" s="31" t="s">
        <v>1069</v>
      </c>
      <c r="G267" s="31" t="s">
        <v>1070</v>
      </c>
      <c r="H267" s="33">
        <v>184608</v>
      </c>
      <c r="I267" s="33">
        <v>0</v>
      </c>
      <c r="J267" s="33">
        <v>14769</v>
      </c>
      <c r="K267" s="33">
        <v>199377</v>
      </c>
      <c r="L267" s="7" t="s">
        <v>51</v>
      </c>
      <c r="O267" s="18">
        <f>IF(Table1[[#This Row],[Phân loại]]="Tồn đầu kỳ",Table1[[#This Row],[Tổng giá trị]],0)</f>
        <v>199377</v>
      </c>
      <c r="P267" s="7">
        <f>IF(Table1[[#This Row],[Số còn phải thu ĐK]]&lt;&gt;0,0,IF(Table1[[#This Row],[Phân loại]]="Bán hàng",Table1[[#This Row],[Tổng giá trị]],-Table1[[#This Row],[Tổng giá trị]]))</f>
        <v>0</v>
      </c>
      <c r="Q267" s="18">
        <f t="shared" si="26"/>
        <v>0</v>
      </c>
      <c r="R267" s="7">
        <f>Table1[[#This Row],[Số còn phải thu ĐK]]+Table1[[#This Row],[Giá Trị HD sau CK]]-Table1[[#This Row],[Số tiền đã thu]]</f>
        <v>199377</v>
      </c>
      <c r="S267" s="6">
        <f>IF(Table1[[#This Row],[Ngày hóa đơn]]&lt;&gt;"",Table1[[#This Row],[Ngày hóa đơn]],IF(Table1[[#This Row],[Ngày hạch toán]]&lt;&gt;"",Table1[[#This Row],[Ngày hạch toán]],""))</f>
        <v>45930</v>
      </c>
      <c r="T267" s="7"/>
      <c r="U267" s="6">
        <f>IF(Table1[[#This Row],[Ngày tính CN]]="","",S267+T267)</f>
        <v>45930</v>
      </c>
      <c r="V267" s="18">
        <f ca="1">IF(Table1[[#This Row],[Hạn thanh toán]]="","",IF((U267-NOW())&lt;0,0,(U267-NOW())))</f>
        <v>0</v>
      </c>
      <c r="W267" s="2"/>
      <c r="X267" s="18">
        <f t="shared" ca="1" si="27"/>
        <v>240.49032048611116</v>
      </c>
      <c r="Y267" s="2" t="str">
        <f t="shared" ca="1" si="28"/>
        <v>Nợ quá hạn hơn 120 ngày có khả năng mất thanh toán</v>
      </c>
      <c r="Z267" s="51">
        <f t="shared" si="29"/>
        <v>45930</v>
      </c>
      <c r="AA267" s="51" t="str">
        <f t="shared" si="30"/>
        <v/>
      </c>
      <c r="AB267" s="2"/>
      <c r="AD267" s="2" t="str">
        <f>VLOOKUP($A267,MA_KH!$A:$Q,MA_KH!O$1,0)</f>
        <v>CIRCLEK MIỀN NAM</v>
      </c>
      <c r="AE267" s="2" t="str">
        <f>VLOOKUP($A267,MA_KH!$A:$Q,MA_KH!P$1,0)</f>
        <v>CÔNG TY TNHH VÒNG TRÒN ĐỎ</v>
      </c>
    </row>
    <row r="268" spans="1:31" ht="25.5" hidden="1" customHeight="1" x14ac:dyDescent="0.2">
      <c r="A268" s="31" t="s">
        <v>20827</v>
      </c>
      <c r="B268" s="31" t="s">
        <v>63</v>
      </c>
      <c r="C268" s="32">
        <v>45932</v>
      </c>
      <c r="D268" s="31" t="s">
        <v>1071</v>
      </c>
      <c r="E268" s="32">
        <v>45932</v>
      </c>
      <c r="F268" s="31" t="s">
        <v>1072</v>
      </c>
      <c r="G268" s="31" t="s">
        <v>1073</v>
      </c>
      <c r="H268" s="33">
        <v>230760</v>
      </c>
      <c r="I268" s="33">
        <v>0</v>
      </c>
      <c r="J268" s="33">
        <v>18461</v>
      </c>
      <c r="K268" s="33">
        <v>249221</v>
      </c>
      <c r="L268" s="7" t="s">
        <v>51</v>
      </c>
      <c r="O268" s="18">
        <f>IF(Table1[[#This Row],[Phân loại]]="Tồn đầu kỳ",Table1[[#This Row],[Tổng giá trị]],0)</f>
        <v>249221</v>
      </c>
      <c r="P268" s="7">
        <f>IF(Table1[[#This Row],[Số còn phải thu ĐK]]&lt;&gt;0,0,IF(Table1[[#This Row],[Phân loại]]="Bán hàng",Table1[[#This Row],[Tổng giá trị]],-Table1[[#This Row],[Tổng giá trị]]))</f>
        <v>0</v>
      </c>
      <c r="Q268" s="18">
        <f t="shared" si="26"/>
        <v>0</v>
      </c>
      <c r="R268" s="7">
        <f>Table1[[#This Row],[Số còn phải thu ĐK]]+Table1[[#This Row],[Giá Trị HD sau CK]]-Table1[[#This Row],[Số tiền đã thu]]</f>
        <v>249221</v>
      </c>
      <c r="S268" s="6">
        <f>IF(Table1[[#This Row],[Ngày hóa đơn]]&lt;&gt;"",Table1[[#This Row],[Ngày hóa đơn]],IF(Table1[[#This Row],[Ngày hạch toán]]&lt;&gt;"",Table1[[#This Row],[Ngày hạch toán]],""))</f>
        <v>45932</v>
      </c>
      <c r="T268" s="7"/>
      <c r="U268" s="6">
        <f>IF(Table1[[#This Row],[Ngày tính CN]]="","",S268+T268)</f>
        <v>45932</v>
      </c>
      <c r="V268" s="18">
        <f ca="1">IF(Table1[[#This Row],[Hạn thanh toán]]="","",IF((U268-NOW())&lt;0,0,(U268-NOW())))</f>
        <v>0</v>
      </c>
      <c r="W268" s="2"/>
      <c r="X268" s="18">
        <f t="shared" ca="1" si="27"/>
        <v>238.49032048611116</v>
      </c>
      <c r="Y268" s="2" t="str">
        <f t="shared" ca="1" si="28"/>
        <v>Nợ quá hạn hơn 120 ngày có khả năng mất thanh toán</v>
      </c>
      <c r="Z268" s="51">
        <f t="shared" si="29"/>
        <v>45932</v>
      </c>
      <c r="AA268" s="51" t="str">
        <f t="shared" si="30"/>
        <v/>
      </c>
      <c r="AB268" s="2"/>
      <c r="AD268" s="2" t="str">
        <f>VLOOKUP($A268,MA_KH!$A:$Q,MA_KH!O$1,0)</f>
        <v>CIRCLEK MIỀN NAM</v>
      </c>
      <c r="AE268" s="2" t="str">
        <f>VLOOKUP($A268,MA_KH!$A:$Q,MA_KH!P$1,0)</f>
        <v>CÔNG TY TNHH VÒNG TRÒN ĐỎ</v>
      </c>
    </row>
    <row r="269" spans="1:31" ht="25.5" hidden="1" customHeight="1" x14ac:dyDescent="0.2">
      <c r="A269" s="31" t="s">
        <v>21249</v>
      </c>
      <c r="B269" s="31" t="s">
        <v>100</v>
      </c>
      <c r="C269" s="32">
        <v>45932</v>
      </c>
      <c r="D269" s="31" t="s">
        <v>1074</v>
      </c>
      <c r="E269" s="32">
        <v>45932</v>
      </c>
      <c r="F269" s="31" t="s">
        <v>1075</v>
      </c>
      <c r="G269" s="31" t="s">
        <v>1076</v>
      </c>
      <c r="H269" s="33">
        <v>1246104</v>
      </c>
      <c r="I269" s="33">
        <v>0</v>
      </c>
      <c r="J269" s="33">
        <v>99688</v>
      </c>
      <c r="K269" s="33">
        <v>1345792</v>
      </c>
      <c r="L269" s="7" t="s">
        <v>51</v>
      </c>
      <c r="O269" s="18">
        <f>IF(Table1[[#This Row],[Phân loại]]="Tồn đầu kỳ",Table1[[#This Row],[Tổng giá trị]],0)</f>
        <v>1345792</v>
      </c>
      <c r="P269" s="7">
        <f>IF(Table1[[#This Row],[Số còn phải thu ĐK]]&lt;&gt;0,0,IF(Table1[[#This Row],[Phân loại]]="Bán hàng",Table1[[#This Row],[Tổng giá trị]],-Table1[[#This Row],[Tổng giá trị]]))</f>
        <v>0</v>
      </c>
      <c r="Q269" s="18">
        <f t="shared" si="26"/>
        <v>0</v>
      </c>
      <c r="R269" s="7">
        <f>Table1[[#This Row],[Số còn phải thu ĐK]]+Table1[[#This Row],[Giá Trị HD sau CK]]-Table1[[#This Row],[Số tiền đã thu]]</f>
        <v>1345792</v>
      </c>
      <c r="S269" s="6">
        <f>IF(Table1[[#This Row],[Ngày hóa đơn]]&lt;&gt;"",Table1[[#This Row],[Ngày hóa đơn]],IF(Table1[[#This Row],[Ngày hạch toán]]&lt;&gt;"",Table1[[#This Row],[Ngày hạch toán]],""))</f>
        <v>45932</v>
      </c>
      <c r="T269" s="7"/>
      <c r="U269" s="6">
        <f>IF(Table1[[#This Row],[Ngày tính CN]]="","",S269+T269)</f>
        <v>45932</v>
      </c>
      <c r="V269" s="18">
        <f ca="1">IF(Table1[[#This Row],[Hạn thanh toán]]="","",IF((U269-NOW())&lt;0,0,(U269-NOW())))</f>
        <v>0</v>
      </c>
      <c r="W269" s="2"/>
      <c r="X269" s="18">
        <f t="shared" ca="1" si="27"/>
        <v>238.49032048611116</v>
      </c>
      <c r="Y269" s="2" t="str">
        <f t="shared" ca="1" si="28"/>
        <v>Nợ quá hạn hơn 120 ngày có khả năng mất thanh toán</v>
      </c>
      <c r="Z269" s="51">
        <f t="shared" si="29"/>
        <v>45932</v>
      </c>
      <c r="AA269" s="51" t="str">
        <f t="shared" si="30"/>
        <v/>
      </c>
      <c r="AB269" s="2"/>
      <c r="AD269" s="2" t="str">
        <f>VLOOKUP($A269,MA_KH!$A:$Q,MA_KH!O$1,0)</f>
        <v>CIRCLEK MIỀN NAM</v>
      </c>
      <c r="AE269" s="2" t="str">
        <f>VLOOKUP($A269,MA_KH!$A:$Q,MA_KH!P$1,0)</f>
        <v>CÔNG TY TNHH VÒNG TRÒN ĐỎ</v>
      </c>
    </row>
    <row r="270" spans="1:31" ht="25.5" hidden="1" customHeight="1" x14ac:dyDescent="0.2">
      <c r="A270" s="31" t="s">
        <v>20827</v>
      </c>
      <c r="B270" s="31" t="s">
        <v>63</v>
      </c>
      <c r="C270" s="32">
        <v>45932</v>
      </c>
      <c r="D270" s="31" t="s">
        <v>1077</v>
      </c>
      <c r="E270" s="32">
        <v>45932</v>
      </c>
      <c r="F270" s="31" t="s">
        <v>1078</v>
      </c>
      <c r="G270" s="31" t="s">
        <v>1079</v>
      </c>
      <c r="H270" s="33">
        <v>184608</v>
      </c>
      <c r="I270" s="33">
        <v>0</v>
      </c>
      <c r="J270" s="33">
        <v>14769</v>
      </c>
      <c r="K270" s="33">
        <v>199377</v>
      </c>
      <c r="L270" s="7" t="s">
        <v>51</v>
      </c>
      <c r="O270" s="18">
        <f>IF(Table1[[#This Row],[Phân loại]]="Tồn đầu kỳ",Table1[[#This Row],[Tổng giá trị]],0)</f>
        <v>199377</v>
      </c>
      <c r="P270" s="7">
        <f>IF(Table1[[#This Row],[Số còn phải thu ĐK]]&lt;&gt;0,0,IF(Table1[[#This Row],[Phân loại]]="Bán hàng",Table1[[#This Row],[Tổng giá trị]],-Table1[[#This Row],[Tổng giá trị]]))</f>
        <v>0</v>
      </c>
      <c r="Q270" s="18">
        <f t="shared" si="26"/>
        <v>0</v>
      </c>
      <c r="R270" s="7">
        <f>Table1[[#This Row],[Số còn phải thu ĐK]]+Table1[[#This Row],[Giá Trị HD sau CK]]-Table1[[#This Row],[Số tiền đã thu]]</f>
        <v>199377</v>
      </c>
      <c r="S270" s="6">
        <f>IF(Table1[[#This Row],[Ngày hóa đơn]]&lt;&gt;"",Table1[[#This Row],[Ngày hóa đơn]],IF(Table1[[#This Row],[Ngày hạch toán]]&lt;&gt;"",Table1[[#This Row],[Ngày hạch toán]],""))</f>
        <v>45932</v>
      </c>
      <c r="T270" s="7"/>
      <c r="U270" s="6">
        <f>IF(Table1[[#This Row],[Ngày tính CN]]="","",S270+T270)</f>
        <v>45932</v>
      </c>
      <c r="V270" s="18">
        <f ca="1">IF(Table1[[#This Row],[Hạn thanh toán]]="","",IF((U270-NOW())&lt;0,0,(U270-NOW())))</f>
        <v>0</v>
      </c>
      <c r="W270" s="2"/>
      <c r="X270" s="18">
        <f t="shared" ca="1" si="27"/>
        <v>238.49032048611116</v>
      </c>
      <c r="Y270" s="2" t="str">
        <f t="shared" ca="1" si="28"/>
        <v>Nợ quá hạn hơn 120 ngày có khả năng mất thanh toán</v>
      </c>
      <c r="Z270" s="51">
        <f t="shared" si="29"/>
        <v>45932</v>
      </c>
      <c r="AA270" s="51" t="str">
        <f t="shared" si="30"/>
        <v/>
      </c>
      <c r="AB270" s="2"/>
      <c r="AD270" s="2" t="str">
        <f>VLOOKUP($A270,MA_KH!$A:$Q,MA_KH!O$1,0)</f>
        <v>CIRCLEK MIỀN NAM</v>
      </c>
      <c r="AE270" s="2" t="str">
        <f>VLOOKUP($A270,MA_KH!$A:$Q,MA_KH!P$1,0)</f>
        <v>CÔNG TY TNHH VÒNG TRÒN ĐỎ</v>
      </c>
    </row>
    <row r="271" spans="1:31" ht="25.5" hidden="1" customHeight="1" x14ac:dyDescent="0.2">
      <c r="A271" s="31" t="s">
        <v>20827</v>
      </c>
      <c r="B271" s="31" t="s">
        <v>63</v>
      </c>
      <c r="C271" s="32">
        <v>45932</v>
      </c>
      <c r="D271" s="31" t="s">
        <v>1080</v>
      </c>
      <c r="E271" s="32">
        <v>45932</v>
      </c>
      <c r="F271" s="31" t="s">
        <v>1081</v>
      </c>
      <c r="G271" s="31" t="s">
        <v>1082</v>
      </c>
      <c r="H271" s="33">
        <v>184608</v>
      </c>
      <c r="I271" s="33">
        <v>0</v>
      </c>
      <c r="J271" s="33">
        <v>14769</v>
      </c>
      <c r="K271" s="33">
        <v>199377</v>
      </c>
      <c r="L271" s="7" t="s">
        <v>51</v>
      </c>
      <c r="O271" s="18">
        <f>IF(Table1[[#This Row],[Phân loại]]="Tồn đầu kỳ",Table1[[#This Row],[Tổng giá trị]],0)</f>
        <v>199377</v>
      </c>
      <c r="P271" s="7">
        <f>IF(Table1[[#This Row],[Số còn phải thu ĐK]]&lt;&gt;0,0,IF(Table1[[#This Row],[Phân loại]]="Bán hàng",Table1[[#This Row],[Tổng giá trị]],-Table1[[#This Row],[Tổng giá trị]]))</f>
        <v>0</v>
      </c>
      <c r="Q271" s="18">
        <f t="shared" si="26"/>
        <v>0</v>
      </c>
      <c r="R271" s="7">
        <f>Table1[[#This Row],[Số còn phải thu ĐK]]+Table1[[#This Row],[Giá Trị HD sau CK]]-Table1[[#This Row],[Số tiền đã thu]]</f>
        <v>199377</v>
      </c>
      <c r="S271" s="6">
        <f>IF(Table1[[#This Row],[Ngày hóa đơn]]&lt;&gt;"",Table1[[#This Row],[Ngày hóa đơn]],IF(Table1[[#This Row],[Ngày hạch toán]]&lt;&gt;"",Table1[[#This Row],[Ngày hạch toán]],""))</f>
        <v>45932</v>
      </c>
      <c r="T271" s="7"/>
      <c r="U271" s="6">
        <f>IF(Table1[[#This Row],[Ngày tính CN]]="","",S271+T271)</f>
        <v>45932</v>
      </c>
      <c r="V271" s="18">
        <f ca="1">IF(Table1[[#This Row],[Hạn thanh toán]]="","",IF((U271-NOW())&lt;0,0,(U271-NOW())))</f>
        <v>0</v>
      </c>
      <c r="W271" s="2"/>
      <c r="X271" s="18">
        <f t="shared" ca="1" si="27"/>
        <v>238.49032048611116</v>
      </c>
      <c r="Y271" s="2" t="str">
        <f t="shared" ca="1" si="28"/>
        <v>Nợ quá hạn hơn 120 ngày có khả năng mất thanh toán</v>
      </c>
      <c r="Z271" s="51">
        <f t="shared" si="29"/>
        <v>45932</v>
      </c>
      <c r="AA271" s="51" t="str">
        <f t="shared" si="30"/>
        <v/>
      </c>
      <c r="AB271" s="2"/>
      <c r="AD271" s="2" t="str">
        <f>VLOOKUP($A271,MA_KH!$A:$Q,MA_KH!O$1,0)</f>
        <v>CIRCLEK MIỀN NAM</v>
      </c>
      <c r="AE271" s="2" t="str">
        <f>VLOOKUP($A271,MA_KH!$A:$Q,MA_KH!P$1,0)</f>
        <v>CÔNG TY TNHH VÒNG TRÒN ĐỎ</v>
      </c>
    </row>
    <row r="272" spans="1:31" ht="25.5" hidden="1" customHeight="1" x14ac:dyDescent="0.2">
      <c r="A272" s="31" t="s">
        <v>20827</v>
      </c>
      <c r="B272" s="31" t="s">
        <v>63</v>
      </c>
      <c r="C272" s="32">
        <v>45932</v>
      </c>
      <c r="D272" s="31" t="s">
        <v>1083</v>
      </c>
      <c r="E272" s="32">
        <v>45932</v>
      </c>
      <c r="F272" s="31" t="s">
        <v>1084</v>
      </c>
      <c r="G272" s="31" t="s">
        <v>1085</v>
      </c>
      <c r="H272" s="33">
        <v>184608</v>
      </c>
      <c r="I272" s="33">
        <v>0</v>
      </c>
      <c r="J272" s="33">
        <v>14769</v>
      </c>
      <c r="K272" s="33">
        <v>199377</v>
      </c>
      <c r="L272" s="7" t="s">
        <v>51</v>
      </c>
      <c r="O272" s="18">
        <f>IF(Table1[[#This Row],[Phân loại]]="Tồn đầu kỳ",Table1[[#This Row],[Tổng giá trị]],0)</f>
        <v>199377</v>
      </c>
      <c r="P272" s="7">
        <f>IF(Table1[[#This Row],[Số còn phải thu ĐK]]&lt;&gt;0,0,IF(Table1[[#This Row],[Phân loại]]="Bán hàng",Table1[[#This Row],[Tổng giá trị]],-Table1[[#This Row],[Tổng giá trị]]))</f>
        <v>0</v>
      </c>
      <c r="Q272" s="18">
        <f t="shared" si="26"/>
        <v>0</v>
      </c>
      <c r="R272" s="7">
        <f>Table1[[#This Row],[Số còn phải thu ĐK]]+Table1[[#This Row],[Giá Trị HD sau CK]]-Table1[[#This Row],[Số tiền đã thu]]</f>
        <v>199377</v>
      </c>
      <c r="S272" s="6">
        <f>IF(Table1[[#This Row],[Ngày hóa đơn]]&lt;&gt;"",Table1[[#This Row],[Ngày hóa đơn]],IF(Table1[[#This Row],[Ngày hạch toán]]&lt;&gt;"",Table1[[#This Row],[Ngày hạch toán]],""))</f>
        <v>45932</v>
      </c>
      <c r="T272" s="7"/>
      <c r="U272" s="6">
        <f>IF(Table1[[#This Row],[Ngày tính CN]]="","",S272+T272)</f>
        <v>45932</v>
      </c>
      <c r="V272" s="18">
        <f ca="1">IF(Table1[[#This Row],[Hạn thanh toán]]="","",IF((U272-NOW())&lt;0,0,(U272-NOW())))</f>
        <v>0</v>
      </c>
      <c r="W272" s="2"/>
      <c r="X272" s="18">
        <f t="shared" ca="1" si="27"/>
        <v>238.49032048611116</v>
      </c>
      <c r="Y272" s="2" t="str">
        <f t="shared" ca="1" si="28"/>
        <v>Nợ quá hạn hơn 120 ngày có khả năng mất thanh toán</v>
      </c>
      <c r="Z272" s="51">
        <f t="shared" si="29"/>
        <v>45932</v>
      </c>
      <c r="AA272" s="51" t="str">
        <f t="shared" si="30"/>
        <v/>
      </c>
      <c r="AB272" s="2"/>
      <c r="AD272" s="2" t="str">
        <f>VLOOKUP($A272,MA_KH!$A:$Q,MA_KH!O$1,0)</f>
        <v>CIRCLEK MIỀN NAM</v>
      </c>
      <c r="AE272" s="2" t="str">
        <f>VLOOKUP($A272,MA_KH!$A:$Q,MA_KH!P$1,0)</f>
        <v>CÔNG TY TNHH VÒNG TRÒN ĐỎ</v>
      </c>
    </row>
    <row r="273" spans="1:31" ht="25.5" hidden="1" customHeight="1" x14ac:dyDescent="0.2">
      <c r="A273" s="31" t="s">
        <v>20759</v>
      </c>
      <c r="B273" s="31" t="s">
        <v>256</v>
      </c>
      <c r="C273" s="32">
        <v>45933</v>
      </c>
      <c r="D273" s="31" t="s">
        <v>1086</v>
      </c>
      <c r="E273" s="32">
        <v>45933</v>
      </c>
      <c r="F273" s="31" t="s">
        <v>1087</v>
      </c>
      <c r="G273" s="31" t="s">
        <v>1088</v>
      </c>
      <c r="H273" s="33">
        <v>207684</v>
      </c>
      <c r="I273" s="33">
        <v>0</v>
      </c>
      <c r="J273" s="33">
        <v>16615</v>
      </c>
      <c r="K273" s="33">
        <v>224299</v>
      </c>
      <c r="L273" s="7" t="s">
        <v>51</v>
      </c>
      <c r="O273" s="18">
        <f>IF(Table1[[#This Row],[Phân loại]]="Tồn đầu kỳ",Table1[[#This Row],[Tổng giá trị]],0)</f>
        <v>224299</v>
      </c>
      <c r="P273" s="7">
        <f>IF(Table1[[#This Row],[Số còn phải thu ĐK]]&lt;&gt;0,0,IF(Table1[[#This Row],[Phân loại]]="Bán hàng",Table1[[#This Row],[Tổng giá trị]],-Table1[[#This Row],[Tổng giá trị]]))</f>
        <v>0</v>
      </c>
      <c r="Q273" s="18">
        <f t="shared" si="26"/>
        <v>0</v>
      </c>
      <c r="R273" s="7">
        <f>Table1[[#This Row],[Số còn phải thu ĐK]]+Table1[[#This Row],[Giá Trị HD sau CK]]-Table1[[#This Row],[Số tiền đã thu]]</f>
        <v>224299</v>
      </c>
      <c r="S273" s="6">
        <f>IF(Table1[[#This Row],[Ngày hóa đơn]]&lt;&gt;"",Table1[[#This Row],[Ngày hóa đơn]],IF(Table1[[#This Row],[Ngày hạch toán]]&lt;&gt;"",Table1[[#This Row],[Ngày hạch toán]],""))</f>
        <v>45933</v>
      </c>
      <c r="T273" s="7"/>
      <c r="U273" s="6">
        <f>IF(Table1[[#This Row],[Ngày tính CN]]="","",S273+T273)</f>
        <v>45933</v>
      </c>
      <c r="V273" s="18">
        <f ca="1">IF(Table1[[#This Row],[Hạn thanh toán]]="","",IF((U273-NOW())&lt;0,0,(U273-NOW())))</f>
        <v>0</v>
      </c>
      <c r="W273" s="2"/>
      <c r="X273" s="18">
        <f t="shared" ca="1" si="27"/>
        <v>237.49032048611116</v>
      </c>
      <c r="Y273" s="2" t="str">
        <f t="shared" ca="1" si="28"/>
        <v>Nợ quá hạn hơn 120 ngày có khả năng mất thanh toán</v>
      </c>
      <c r="Z273" s="51">
        <f t="shared" si="29"/>
        <v>45933</v>
      </c>
      <c r="AA273" s="51" t="str">
        <f t="shared" si="30"/>
        <v/>
      </c>
      <c r="AB273" s="2"/>
      <c r="AD273" s="2" t="str">
        <f>VLOOKUP($A273,MA_KH!$A:$Q,MA_KH!O$1,0)</f>
        <v>CIRCLEK MIỀN NAM</v>
      </c>
      <c r="AE273" s="2" t="str">
        <f>VLOOKUP($A273,MA_KH!$A:$Q,MA_KH!P$1,0)</f>
        <v>CÔNG TY TNHH VÒNG TRÒN ĐỎ</v>
      </c>
    </row>
    <row r="274" spans="1:31" ht="25.5" hidden="1" customHeight="1" x14ac:dyDescent="0.2">
      <c r="A274" s="31" t="s">
        <v>20827</v>
      </c>
      <c r="B274" s="31" t="s">
        <v>63</v>
      </c>
      <c r="C274" s="32">
        <v>45933</v>
      </c>
      <c r="D274" s="31" t="s">
        <v>1089</v>
      </c>
      <c r="E274" s="32">
        <v>45933</v>
      </c>
      <c r="F274" s="31" t="s">
        <v>1090</v>
      </c>
      <c r="G274" s="31" t="s">
        <v>1091</v>
      </c>
      <c r="H274" s="33">
        <v>230760</v>
      </c>
      <c r="I274" s="33">
        <v>0</v>
      </c>
      <c r="J274" s="33">
        <v>18461</v>
      </c>
      <c r="K274" s="33">
        <v>249221</v>
      </c>
      <c r="L274" s="7" t="s">
        <v>51</v>
      </c>
      <c r="O274" s="18">
        <f>IF(Table1[[#This Row],[Phân loại]]="Tồn đầu kỳ",Table1[[#This Row],[Tổng giá trị]],0)</f>
        <v>249221</v>
      </c>
      <c r="P274" s="7">
        <f>IF(Table1[[#This Row],[Số còn phải thu ĐK]]&lt;&gt;0,0,IF(Table1[[#This Row],[Phân loại]]="Bán hàng",Table1[[#This Row],[Tổng giá trị]],-Table1[[#This Row],[Tổng giá trị]]))</f>
        <v>0</v>
      </c>
      <c r="Q274" s="18">
        <f t="shared" si="26"/>
        <v>0</v>
      </c>
      <c r="R274" s="7">
        <f>Table1[[#This Row],[Số còn phải thu ĐK]]+Table1[[#This Row],[Giá Trị HD sau CK]]-Table1[[#This Row],[Số tiền đã thu]]</f>
        <v>249221</v>
      </c>
      <c r="S274" s="6">
        <f>IF(Table1[[#This Row],[Ngày hóa đơn]]&lt;&gt;"",Table1[[#This Row],[Ngày hóa đơn]],IF(Table1[[#This Row],[Ngày hạch toán]]&lt;&gt;"",Table1[[#This Row],[Ngày hạch toán]],""))</f>
        <v>45933</v>
      </c>
      <c r="T274" s="7"/>
      <c r="U274" s="6">
        <f>IF(Table1[[#This Row],[Ngày tính CN]]="","",S274+T274)</f>
        <v>45933</v>
      </c>
      <c r="V274" s="18">
        <f ca="1">IF(Table1[[#This Row],[Hạn thanh toán]]="","",IF((U274-NOW())&lt;0,0,(U274-NOW())))</f>
        <v>0</v>
      </c>
      <c r="W274" s="2"/>
      <c r="X274" s="18">
        <f t="shared" ca="1" si="27"/>
        <v>237.49032048611116</v>
      </c>
      <c r="Y274" s="2" t="str">
        <f t="shared" ca="1" si="28"/>
        <v>Nợ quá hạn hơn 120 ngày có khả năng mất thanh toán</v>
      </c>
      <c r="Z274" s="51">
        <f t="shared" si="29"/>
        <v>45933</v>
      </c>
      <c r="AA274" s="51" t="str">
        <f t="shared" si="30"/>
        <v/>
      </c>
      <c r="AB274" s="2"/>
      <c r="AD274" s="2" t="str">
        <f>VLOOKUP($A274,MA_KH!$A:$Q,MA_KH!O$1,0)</f>
        <v>CIRCLEK MIỀN NAM</v>
      </c>
      <c r="AE274" s="2" t="str">
        <f>VLOOKUP($A274,MA_KH!$A:$Q,MA_KH!P$1,0)</f>
        <v>CÔNG TY TNHH VÒNG TRÒN ĐỎ</v>
      </c>
    </row>
    <row r="275" spans="1:31" ht="25.5" hidden="1" customHeight="1" x14ac:dyDescent="0.2">
      <c r="A275" s="31" t="s">
        <v>20827</v>
      </c>
      <c r="B275" s="31" t="s">
        <v>63</v>
      </c>
      <c r="C275" s="32">
        <v>45933</v>
      </c>
      <c r="D275" s="31" t="s">
        <v>1092</v>
      </c>
      <c r="E275" s="32">
        <v>45933</v>
      </c>
      <c r="F275" s="31" t="s">
        <v>1093</v>
      </c>
      <c r="G275" s="31" t="s">
        <v>1094</v>
      </c>
      <c r="H275" s="33">
        <v>230760</v>
      </c>
      <c r="I275" s="33">
        <v>0</v>
      </c>
      <c r="J275" s="33">
        <v>18461</v>
      </c>
      <c r="K275" s="33">
        <v>249221</v>
      </c>
      <c r="L275" s="7" t="s">
        <v>51</v>
      </c>
      <c r="O275" s="18">
        <f>IF(Table1[[#This Row],[Phân loại]]="Tồn đầu kỳ",Table1[[#This Row],[Tổng giá trị]],0)</f>
        <v>249221</v>
      </c>
      <c r="P275" s="7">
        <f>IF(Table1[[#This Row],[Số còn phải thu ĐK]]&lt;&gt;0,0,IF(Table1[[#This Row],[Phân loại]]="Bán hàng",Table1[[#This Row],[Tổng giá trị]],-Table1[[#This Row],[Tổng giá trị]]))</f>
        <v>0</v>
      </c>
      <c r="Q275" s="18">
        <f t="shared" si="26"/>
        <v>0</v>
      </c>
      <c r="R275" s="7">
        <f>Table1[[#This Row],[Số còn phải thu ĐK]]+Table1[[#This Row],[Giá Trị HD sau CK]]-Table1[[#This Row],[Số tiền đã thu]]</f>
        <v>249221</v>
      </c>
      <c r="S275" s="6">
        <f>IF(Table1[[#This Row],[Ngày hóa đơn]]&lt;&gt;"",Table1[[#This Row],[Ngày hóa đơn]],IF(Table1[[#This Row],[Ngày hạch toán]]&lt;&gt;"",Table1[[#This Row],[Ngày hạch toán]],""))</f>
        <v>45933</v>
      </c>
      <c r="T275" s="7"/>
      <c r="U275" s="6">
        <f>IF(Table1[[#This Row],[Ngày tính CN]]="","",S275+T275)</f>
        <v>45933</v>
      </c>
      <c r="V275" s="18">
        <f ca="1">IF(Table1[[#This Row],[Hạn thanh toán]]="","",IF((U275-NOW())&lt;0,0,(U275-NOW())))</f>
        <v>0</v>
      </c>
      <c r="W275" s="2"/>
      <c r="X275" s="18">
        <f t="shared" ca="1" si="27"/>
        <v>237.49032048611116</v>
      </c>
      <c r="Y275" s="2" t="str">
        <f t="shared" ca="1" si="28"/>
        <v>Nợ quá hạn hơn 120 ngày có khả năng mất thanh toán</v>
      </c>
      <c r="Z275" s="51">
        <f t="shared" si="29"/>
        <v>45933</v>
      </c>
      <c r="AA275" s="51" t="str">
        <f t="shared" si="30"/>
        <v/>
      </c>
      <c r="AB275" s="2"/>
      <c r="AD275" s="2" t="str">
        <f>VLOOKUP($A275,MA_KH!$A:$Q,MA_KH!O$1,0)</f>
        <v>CIRCLEK MIỀN NAM</v>
      </c>
      <c r="AE275" s="2" t="str">
        <f>VLOOKUP($A275,MA_KH!$A:$Q,MA_KH!P$1,0)</f>
        <v>CÔNG TY TNHH VÒNG TRÒN ĐỎ</v>
      </c>
    </row>
    <row r="276" spans="1:31" ht="25.5" hidden="1" customHeight="1" x14ac:dyDescent="0.2">
      <c r="A276" s="31" t="s">
        <v>20827</v>
      </c>
      <c r="B276" s="31" t="s">
        <v>63</v>
      </c>
      <c r="C276" s="32">
        <v>45933</v>
      </c>
      <c r="D276" s="31" t="s">
        <v>1095</v>
      </c>
      <c r="E276" s="32">
        <v>45933</v>
      </c>
      <c r="F276" s="31" t="s">
        <v>1096</v>
      </c>
      <c r="G276" s="31" t="s">
        <v>1097</v>
      </c>
      <c r="H276" s="33">
        <v>184608</v>
      </c>
      <c r="I276" s="33">
        <v>0</v>
      </c>
      <c r="J276" s="33">
        <v>14769</v>
      </c>
      <c r="K276" s="33">
        <v>199377</v>
      </c>
      <c r="L276" s="7" t="s">
        <v>51</v>
      </c>
      <c r="O276" s="18">
        <f>IF(Table1[[#This Row],[Phân loại]]="Tồn đầu kỳ",Table1[[#This Row],[Tổng giá trị]],0)</f>
        <v>199377</v>
      </c>
      <c r="P276" s="7">
        <f>IF(Table1[[#This Row],[Số còn phải thu ĐK]]&lt;&gt;0,0,IF(Table1[[#This Row],[Phân loại]]="Bán hàng",Table1[[#This Row],[Tổng giá trị]],-Table1[[#This Row],[Tổng giá trị]]))</f>
        <v>0</v>
      </c>
      <c r="Q276" s="18">
        <f t="shared" si="26"/>
        <v>0</v>
      </c>
      <c r="R276" s="7">
        <f>Table1[[#This Row],[Số còn phải thu ĐK]]+Table1[[#This Row],[Giá Trị HD sau CK]]-Table1[[#This Row],[Số tiền đã thu]]</f>
        <v>199377</v>
      </c>
      <c r="S276" s="6">
        <f>IF(Table1[[#This Row],[Ngày hóa đơn]]&lt;&gt;"",Table1[[#This Row],[Ngày hóa đơn]],IF(Table1[[#This Row],[Ngày hạch toán]]&lt;&gt;"",Table1[[#This Row],[Ngày hạch toán]],""))</f>
        <v>45933</v>
      </c>
      <c r="T276" s="7"/>
      <c r="U276" s="6">
        <f>IF(Table1[[#This Row],[Ngày tính CN]]="","",S276+T276)</f>
        <v>45933</v>
      </c>
      <c r="V276" s="18">
        <f ca="1">IF(Table1[[#This Row],[Hạn thanh toán]]="","",IF((U276-NOW())&lt;0,0,(U276-NOW())))</f>
        <v>0</v>
      </c>
      <c r="W276" s="2"/>
      <c r="X276" s="18">
        <f t="shared" ca="1" si="27"/>
        <v>237.49032048611116</v>
      </c>
      <c r="Y276" s="2" t="str">
        <f t="shared" ca="1" si="28"/>
        <v>Nợ quá hạn hơn 120 ngày có khả năng mất thanh toán</v>
      </c>
      <c r="Z276" s="51">
        <f t="shared" si="29"/>
        <v>45933</v>
      </c>
      <c r="AA276" s="51" t="str">
        <f t="shared" si="30"/>
        <v/>
      </c>
      <c r="AB276" s="2"/>
      <c r="AD276" s="2" t="str">
        <f>VLOOKUP($A276,MA_KH!$A:$Q,MA_KH!O$1,0)</f>
        <v>CIRCLEK MIỀN NAM</v>
      </c>
      <c r="AE276" s="2" t="str">
        <f>VLOOKUP($A276,MA_KH!$A:$Q,MA_KH!P$1,0)</f>
        <v>CÔNG TY TNHH VÒNG TRÒN ĐỎ</v>
      </c>
    </row>
    <row r="277" spans="1:31" ht="25.5" hidden="1" customHeight="1" x14ac:dyDescent="0.2">
      <c r="A277" s="31" t="s">
        <v>20728</v>
      </c>
      <c r="B277" s="31" t="s">
        <v>144</v>
      </c>
      <c r="C277" s="32">
        <v>45933</v>
      </c>
      <c r="D277" s="31" t="s">
        <v>1098</v>
      </c>
      <c r="E277" s="32">
        <v>45933</v>
      </c>
      <c r="F277" s="31" t="s">
        <v>1099</v>
      </c>
      <c r="G277" s="31" t="s">
        <v>1100</v>
      </c>
      <c r="H277" s="33">
        <v>230760</v>
      </c>
      <c r="I277" s="33">
        <v>0</v>
      </c>
      <c r="J277" s="33">
        <v>18461</v>
      </c>
      <c r="K277" s="33">
        <v>249221</v>
      </c>
      <c r="L277" s="7" t="s">
        <v>51</v>
      </c>
      <c r="O277" s="18">
        <f>IF(Table1[[#This Row],[Phân loại]]="Tồn đầu kỳ",Table1[[#This Row],[Tổng giá trị]],0)</f>
        <v>249221</v>
      </c>
      <c r="P277" s="7">
        <f>IF(Table1[[#This Row],[Số còn phải thu ĐK]]&lt;&gt;0,0,IF(Table1[[#This Row],[Phân loại]]="Bán hàng",Table1[[#This Row],[Tổng giá trị]],-Table1[[#This Row],[Tổng giá trị]]))</f>
        <v>0</v>
      </c>
      <c r="Q277" s="18">
        <f t="shared" si="26"/>
        <v>0</v>
      </c>
      <c r="R277" s="7">
        <f>Table1[[#This Row],[Số còn phải thu ĐK]]+Table1[[#This Row],[Giá Trị HD sau CK]]-Table1[[#This Row],[Số tiền đã thu]]</f>
        <v>249221</v>
      </c>
      <c r="S277" s="6">
        <f>IF(Table1[[#This Row],[Ngày hóa đơn]]&lt;&gt;"",Table1[[#This Row],[Ngày hóa đơn]],IF(Table1[[#This Row],[Ngày hạch toán]]&lt;&gt;"",Table1[[#This Row],[Ngày hạch toán]],""))</f>
        <v>45933</v>
      </c>
      <c r="T277" s="7"/>
      <c r="U277" s="6">
        <f>IF(Table1[[#This Row],[Ngày tính CN]]="","",S277+T277)</f>
        <v>45933</v>
      </c>
      <c r="V277" s="18">
        <f ca="1">IF(Table1[[#This Row],[Hạn thanh toán]]="","",IF((U277-NOW())&lt;0,0,(U277-NOW())))</f>
        <v>0</v>
      </c>
      <c r="W277" s="2"/>
      <c r="X277" s="18">
        <f t="shared" ca="1" si="27"/>
        <v>237.49032048611116</v>
      </c>
      <c r="Y277" s="2" t="str">
        <f t="shared" ca="1" si="28"/>
        <v>Nợ quá hạn hơn 120 ngày có khả năng mất thanh toán</v>
      </c>
      <c r="Z277" s="51">
        <f t="shared" si="29"/>
        <v>45933</v>
      </c>
      <c r="AA277" s="51" t="str">
        <f t="shared" si="30"/>
        <v/>
      </c>
      <c r="AB277" s="2"/>
      <c r="AD277" s="2" t="str">
        <f>VLOOKUP($A277,MA_KH!$A:$Q,MA_KH!O$1,0)</f>
        <v>CIRCLEK MIỀN NAM</v>
      </c>
      <c r="AE277" s="2" t="str">
        <f>VLOOKUP($A277,MA_KH!$A:$Q,MA_KH!P$1,0)</f>
        <v>CÔNG TY TNHH VÒNG TRÒN ĐỎ</v>
      </c>
    </row>
    <row r="278" spans="1:31" ht="25.5" hidden="1" customHeight="1" x14ac:dyDescent="0.2">
      <c r="A278" s="31" t="s">
        <v>20827</v>
      </c>
      <c r="B278" s="31" t="s">
        <v>63</v>
      </c>
      <c r="C278" s="32">
        <v>45934</v>
      </c>
      <c r="D278" s="31" t="s">
        <v>1101</v>
      </c>
      <c r="E278" s="32">
        <v>45934</v>
      </c>
      <c r="F278" s="31" t="s">
        <v>1102</v>
      </c>
      <c r="G278" s="31" t="s">
        <v>1103</v>
      </c>
      <c r="H278" s="33">
        <v>184608</v>
      </c>
      <c r="I278" s="33">
        <v>0</v>
      </c>
      <c r="J278" s="33">
        <v>14769</v>
      </c>
      <c r="K278" s="33">
        <v>199377</v>
      </c>
      <c r="L278" s="7" t="s">
        <v>51</v>
      </c>
      <c r="O278" s="18">
        <f>IF(Table1[[#This Row],[Phân loại]]="Tồn đầu kỳ",Table1[[#This Row],[Tổng giá trị]],0)</f>
        <v>199377</v>
      </c>
      <c r="P278" s="7">
        <f>IF(Table1[[#This Row],[Số còn phải thu ĐK]]&lt;&gt;0,0,IF(Table1[[#This Row],[Phân loại]]="Bán hàng",Table1[[#This Row],[Tổng giá trị]],-Table1[[#This Row],[Tổng giá trị]]))</f>
        <v>0</v>
      </c>
      <c r="Q278" s="18">
        <f t="shared" si="26"/>
        <v>0</v>
      </c>
      <c r="R278" s="7">
        <f>Table1[[#This Row],[Số còn phải thu ĐK]]+Table1[[#This Row],[Giá Trị HD sau CK]]-Table1[[#This Row],[Số tiền đã thu]]</f>
        <v>199377</v>
      </c>
      <c r="S278" s="6">
        <f>IF(Table1[[#This Row],[Ngày hóa đơn]]&lt;&gt;"",Table1[[#This Row],[Ngày hóa đơn]],IF(Table1[[#This Row],[Ngày hạch toán]]&lt;&gt;"",Table1[[#This Row],[Ngày hạch toán]],""))</f>
        <v>45934</v>
      </c>
      <c r="T278" s="7"/>
      <c r="U278" s="6">
        <f>IF(Table1[[#This Row],[Ngày tính CN]]="","",S278+T278)</f>
        <v>45934</v>
      </c>
      <c r="V278" s="18">
        <f ca="1">IF(Table1[[#This Row],[Hạn thanh toán]]="","",IF((U278-NOW())&lt;0,0,(U278-NOW())))</f>
        <v>0</v>
      </c>
      <c r="W278" s="2"/>
      <c r="X278" s="18">
        <f t="shared" ca="1" si="27"/>
        <v>236.49032048611116</v>
      </c>
      <c r="Y278" s="2" t="str">
        <f t="shared" ca="1" si="28"/>
        <v>Nợ quá hạn hơn 120 ngày có khả năng mất thanh toán</v>
      </c>
      <c r="Z278" s="51">
        <f t="shared" si="29"/>
        <v>45934</v>
      </c>
      <c r="AA278" s="51" t="str">
        <f t="shared" si="30"/>
        <v/>
      </c>
      <c r="AB278" s="2"/>
      <c r="AD278" s="2" t="str">
        <f>VLOOKUP($A278,MA_KH!$A:$Q,MA_KH!O$1,0)</f>
        <v>CIRCLEK MIỀN NAM</v>
      </c>
      <c r="AE278" s="2" t="str">
        <f>VLOOKUP($A278,MA_KH!$A:$Q,MA_KH!P$1,0)</f>
        <v>CÔNG TY TNHH VÒNG TRÒN ĐỎ</v>
      </c>
    </row>
    <row r="279" spans="1:31" ht="25.5" hidden="1" customHeight="1" x14ac:dyDescent="0.2">
      <c r="A279" s="31" t="s">
        <v>20827</v>
      </c>
      <c r="B279" s="31" t="s">
        <v>63</v>
      </c>
      <c r="C279" s="32">
        <v>45934</v>
      </c>
      <c r="D279" s="31" t="s">
        <v>1104</v>
      </c>
      <c r="E279" s="32">
        <v>45934</v>
      </c>
      <c r="F279" s="31" t="s">
        <v>1105</v>
      </c>
      <c r="G279" s="31" t="s">
        <v>1106</v>
      </c>
      <c r="H279" s="33">
        <v>230760</v>
      </c>
      <c r="I279" s="33">
        <v>0</v>
      </c>
      <c r="J279" s="33">
        <v>18461</v>
      </c>
      <c r="K279" s="33">
        <v>249221</v>
      </c>
      <c r="L279" s="7" t="s">
        <v>51</v>
      </c>
      <c r="O279" s="18">
        <f>IF(Table1[[#This Row],[Phân loại]]="Tồn đầu kỳ",Table1[[#This Row],[Tổng giá trị]],0)</f>
        <v>249221</v>
      </c>
      <c r="P279" s="7">
        <f>IF(Table1[[#This Row],[Số còn phải thu ĐK]]&lt;&gt;0,0,IF(Table1[[#This Row],[Phân loại]]="Bán hàng",Table1[[#This Row],[Tổng giá trị]],-Table1[[#This Row],[Tổng giá trị]]))</f>
        <v>0</v>
      </c>
      <c r="Q279" s="18">
        <f t="shared" si="26"/>
        <v>0</v>
      </c>
      <c r="R279" s="7">
        <f>Table1[[#This Row],[Số còn phải thu ĐK]]+Table1[[#This Row],[Giá Trị HD sau CK]]-Table1[[#This Row],[Số tiền đã thu]]</f>
        <v>249221</v>
      </c>
      <c r="S279" s="6">
        <f>IF(Table1[[#This Row],[Ngày hóa đơn]]&lt;&gt;"",Table1[[#This Row],[Ngày hóa đơn]],IF(Table1[[#This Row],[Ngày hạch toán]]&lt;&gt;"",Table1[[#This Row],[Ngày hạch toán]],""))</f>
        <v>45934</v>
      </c>
      <c r="T279" s="7"/>
      <c r="U279" s="6">
        <f>IF(Table1[[#This Row],[Ngày tính CN]]="","",S279+T279)</f>
        <v>45934</v>
      </c>
      <c r="V279" s="18">
        <f ca="1">IF(Table1[[#This Row],[Hạn thanh toán]]="","",IF((U279-NOW())&lt;0,0,(U279-NOW())))</f>
        <v>0</v>
      </c>
      <c r="W279" s="2"/>
      <c r="X279" s="18">
        <f t="shared" ca="1" si="27"/>
        <v>236.49032048611116</v>
      </c>
      <c r="Y279" s="2" t="str">
        <f t="shared" ca="1" si="28"/>
        <v>Nợ quá hạn hơn 120 ngày có khả năng mất thanh toán</v>
      </c>
      <c r="Z279" s="51">
        <f t="shared" si="29"/>
        <v>45934</v>
      </c>
      <c r="AA279" s="51" t="str">
        <f t="shared" si="30"/>
        <v/>
      </c>
      <c r="AB279" s="2"/>
      <c r="AD279" s="2" t="str">
        <f>VLOOKUP($A279,MA_KH!$A:$Q,MA_KH!O$1,0)</f>
        <v>CIRCLEK MIỀN NAM</v>
      </c>
      <c r="AE279" s="2" t="str">
        <f>VLOOKUP($A279,MA_KH!$A:$Q,MA_KH!P$1,0)</f>
        <v>CÔNG TY TNHH VÒNG TRÒN ĐỎ</v>
      </c>
    </row>
    <row r="280" spans="1:31" ht="25.5" hidden="1" customHeight="1" x14ac:dyDescent="0.2">
      <c r="A280" s="31" t="s">
        <v>20827</v>
      </c>
      <c r="B280" s="31" t="s">
        <v>63</v>
      </c>
      <c r="C280" s="32">
        <v>45934</v>
      </c>
      <c r="D280" s="31" t="s">
        <v>1107</v>
      </c>
      <c r="E280" s="32">
        <v>45934</v>
      </c>
      <c r="F280" s="31" t="s">
        <v>1108</v>
      </c>
      <c r="G280" s="31" t="s">
        <v>1109</v>
      </c>
      <c r="H280" s="33">
        <v>230760</v>
      </c>
      <c r="I280" s="33">
        <v>0</v>
      </c>
      <c r="J280" s="33">
        <v>18461</v>
      </c>
      <c r="K280" s="33">
        <v>249221</v>
      </c>
      <c r="L280" s="7" t="s">
        <v>51</v>
      </c>
      <c r="O280" s="18">
        <f>IF(Table1[[#This Row],[Phân loại]]="Tồn đầu kỳ",Table1[[#This Row],[Tổng giá trị]],0)</f>
        <v>249221</v>
      </c>
      <c r="P280" s="7">
        <f>IF(Table1[[#This Row],[Số còn phải thu ĐK]]&lt;&gt;0,0,IF(Table1[[#This Row],[Phân loại]]="Bán hàng",Table1[[#This Row],[Tổng giá trị]],-Table1[[#This Row],[Tổng giá trị]]))</f>
        <v>0</v>
      </c>
      <c r="Q280" s="18">
        <f t="shared" si="26"/>
        <v>0</v>
      </c>
      <c r="R280" s="7">
        <f>Table1[[#This Row],[Số còn phải thu ĐK]]+Table1[[#This Row],[Giá Trị HD sau CK]]-Table1[[#This Row],[Số tiền đã thu]]</f>
        <v>249221</v>
      </c>
      <c r="S280" s="6">
        <f>IF(Table1[[#This Row],[Ngày hóa đơn]]&lt;&gt;"",Table1[[#This Row],[Ngày hóa đơn]],IF(Table1[[#This Row],[Ngày hạch toán]]&lt;&gt;"",Table1[[#This Row],[Ngày hạch toán]],""))</f>
        <v>45934</v>
      </c>
      <c r="T280" s="7"/>
      <c r="U280" s="6">
        <f>IF(Table1[[#This Row],[Ngày tính CN]]="","",S280+T280)</f>
        <v>45934</v>
      </c>
      <c r="V280" s="18">
        <f ca="1">IF(Table1[[#This Row],[Hạn thanh toán]]="","",IF((U280-NOW())&lt;0,0,(U280-NOW())))</f>
        <v>0</v>
      </c>
      <c r="W280" s="2"/>
      <c r="X280" s="18">
        <f t="shared" ca="1" si="27"/>
        <v>236.49032048611116</v>
      </c>
      <c r="Y280" s="2" t="str">
        <f t="shared" ca="1" si="28"/>
        <v>Nợ quá hạn hơn 120 ngày có khả năng mất thanh toán</v>
      </c>
      <c r="Z280" s="51">
        <f t="shared" si="29"/>
        <v>45934</v>
      </c>
      <c r="AA280" s="51" t="str">
        <f t="shared" si="30"/>
        <v/>
      </c>
      <c r="AB280" s="2"/>
      <c r="AD280" s="2" t="str">
        <f>VLOOKUP($A280,MA_KH!$A:$Q,MA_KH!O$1,0)</f>
        <v>CIRCLEK MIỀN NAM</v>
      </c>
      <c r="AE280" s="2" t="str">
        <f>VLOOKUP($A280,MA_KH!$A:$Q,MA_KH!P$1,0)</f>
        <v>CÔNG TY TNHH VÒNG TRÒN ĐỎ</v>
      </c>
    </row>
    <row r="281" spans="1:31" ht="25.5" hidden="1" customHeight="1" x14ac:dyDescent="0.2">
      <c r="A281" s="31" t="s">
        <v>20827</v>
      </c>
      <c r="B281" s="31" t="s">
        <v>63</v>
      </c>
      <c r="C281" s="32">
        <v>45934</v>
      </c>
      <c r="D281" s="31" t="s">
        <v>1110</v>
      </c>
      <c r="E281" s="32">
        <v>45934</v>
      </c>
      <c r="F281" s="31" t="s">
        <v>1111</v>
      </c>
      <c r="G281" s="31" t="s">
        <v>1112</v>
      </c>
      <c r="H281" s="33">
        <v>184608</v>
      </c>
      <c r="I281" s="33">
        <v>0</v>
      </c>
      <c r="J281" s="33">
        <v>14769</v>
      </c>
      <c r="K281" s="33">
        <v>199377</v>
      </c>
      <c r="L281" s="7" t="s">
        <v>51</v>
      </c>
      <c r="O281" s="18">
        <f>IF(Table1[[#This Row],[Phân loại]]="Tồn đầu kỳ",Table1[[#This Row],[Tổng giá trị]],0)</f>
        <v>199377</v>
      </c>
      <c r="P281" s="7">
        <f>IF(Table1[[#This Row],[Số còn phải thu ĐK]]&lt;&gt;0,0,IF(Table1[[#This Row],[Phân loại]]="Bán hàng",Table1[[#This Row],[Tổng giá trị]],-Table1[[#This Row],[Tổng giá trị]]))</f>
        <v>0</v>
      </c>
      <c r="Q281" s="18">
        <f t="shared" si="26"/>
        <v>0</v>
      </c>
      <c r="R281" s="7">
        <f>Table1[[#This Row],[Số còn phải thu ĐK]]+Table1[[#This Row],[Giá Trị HD sau CK]]-Table1[[#This Row],[Số tiền đã thu]]</f>
        <v>199377</v>
      </c>
      <c r="S281" s="6">
        <f>IF(Table1[[#This Row],[Ngày hóa đơn]]&lt;&gt;"",Table1[[#This Row],[Ngày hóa đơn]],IF(Table1[[#This Row],[Ngày hạch toán]]&lt;&gt;"",Table1[[#This Row],[Ngày hạch toán]],""))</f>
        <v>45934</v>
      </c>
      <c r="T281" s="7"/>
      <c r="U281" s="6">
        <f>IF(Table1[[#This Row],[Ngày tính CN]]="","",S281+T281)</f>
        <v>45934</v>
      </c>
      <c r="V281" s="18">
        <f ca="1">IF(Table1[[#This Row],[Hạn thanh toán]]="","",IF((U281-NOW())&lt;0,0,(U281-NOW())))</f>
        <v>0</v>
      </c>
      <c r="W281" s="2"/>
      <c r="X281" s="18">
        <f t="shared" ca="1" si="27"/>
        <v>236.49032048611116</v>
      </c>
      <c r="Y281" s="2" t="str">
        <f t="shared" ca="1" si="28"/>
        <v>Nợ quá hạn hơn 120 ngày có khả năng mất thanh toán</v>
      </c>
      <c r="Z281" s="51">
        <f t="shared" si="29"/>
        <v>45934</v>
      </c>
      <c r="AA281" s="51" t="str">
        <f t="shared" si="30"/>
        <v/>
      </c>
      <c r="AB281" s="2"/>
      <c r="AD281" s="2" t="str">
        <f>VLOOKUP($A281,MA_KH!$A:$Q,MA_KH!O$1,0)</f>
        <v>CIRCLEK MIỀN NAM</v>
      </c>
      <c r="AE281" s="2" t="str">
        <f>VLOOKUP($A281,MA_KH!$A:$Q,MA_KH!P$1,0)</f>
        <v>CÔNG TY TNHH VÒNG TRÒN ĐỎ</v>
      </c>
    </row>
    <row r="282" spans="1:31" ht="25.5" hidden="1" customHeight="1" x14ac:dyDescent="0.2">
      <c r="A282" s="31" t="s">
        <v>20827</v>
      </c>
      <c r="B282" s="31" t="s">
        <v>63</v>
      </c>
      <c r="C282" s="32">
        <v>45934</v>
      </c>
      <c r="D282" s="31" t="s">
        <v>1113</v>
      </c>
      <c r="E282" s="32">
        <v>45934</v>
      </c>
      <c r="F282" s="31" t="s">
        <v>1114</v>
      </c>
      <c r="G282" s="31" t="s">
        <v>1115</v>
      </c>
      <c r="H282" s="33">
        <v>184608</v>
      </c>
      <c r="I282" s="33">
        <v>0</v>
      </c>
      <c r="J282" s="33">
        <v>14769</v>
      </c>
      <c r="K282" s="33">
        <v>199377</v>
      </c>
      <c r="L282" s="7" t="s">
        <v>51</v>
      </c>
      <c r="O282" s="18">
        <f>IF(Table1[[#This Row],[Phân loại]]="Tồn đầu kỳ",Table1[[#This Row],[Tổng giá trị]],0)</f>
        <v>199377</v>
      </c>
      <c r="P282" s="7">
        <f>IF(Table1[[#This Row],[Số còn phải thu ĐK]]&lt;&gt;0,0,IF(Table1[[#This Row],[Phân loại]]="Bán hàng",Table1[[#This Row],[Tổng giá trị]],-Table1[[#This Row],[Tổng giá trị]]))</f>
        <v>0</v>
      </c>
      <c r="Q282" s="18">
        <f t="shared" si="26"/>
        <v>0</v>
      </c>
      <c r="R282" s="7">
        <f>Table1[[#This Row],[Số còn phải thu ĐK]]+Table1[[#This Row],[Giá Trị HD sau CK]]-Table1[[#This Row],[Số tiền đã thu]]</f>
        <v>199377</v>
      </c>
      <c r="S282" s="6">
        <f>IF(Table1[[#This Row],[Ngày hóa đơn]]&lt;&gt;"",Table1[[#This Row],[Ngày hóa đơn]],IF(Table1[[#This Row],[Ngày hạch toán]]&lt;&gt;"",Table1[[#This Row],[Ngày hạch toán]],""))</f>
        <v>45934</v>
      </c>
      <c r="T282" s="7"/>
      <c r="U282" s="6">
        <f>IF(Table1[[#This Row],[Ngày tính CN]]="","",S282+T282)</f>
        <v>45934</v>
      </c>
      <c r="V282" s="18">
        <f ca="1">IF(Table1[[#This Row],[Hạn thanh toán]]="","",IF((U282-NOW())&lt;0,0,(U282-NOW())))</f>
        <v>0</v>
      </c>
      <c r="W282" s="2"/>
      <c r="X282" s="18">
        <f t="shared" ca="1" si="27"/>
        <v>236.49032048611116</v>
      </c>
      <c r="Y282" s="2" t="str">
        <f t="shared" ca="1" si="28"/>
        <v>Nợ quá hạn hơn 120 ngày có khả năng mất thanh toán</v>
      </c>
      <c r="Z282" s="51">
        <f t="shared" si="29"/>
        <v>45934</v>
      </c>
      <c r="AA282" s="51" t="str">
        <f t="shared" si="30"/>
        <v/>
      </c>
      <c r="AB282" s="2"/>
      <c r="AD282" s="2" t="str">
        <f>VLOOKUP($A282,MA_KH!$A:$Q,MA_KH!O$1,0)</f>
        <v>CIRCLEK MIỀN NAM</v>
      </c>
      <c r="AE282" s="2" t="str">
        <f>VLOOKUP($A282,MA_KH!$A:$Q,MA_KH!P$1,0)</f>
        <v>CÔNG TY TNHH VÒNG TRÒN ĐỎ</v>
      </c>
    </row>
    <row r="283" spans="1:31" ht="25.5" hidden="1" customHeight="1" x14ac:dyDescent="0.2">
      <c r="A283" s="31" t="s">
        <v>20827</v>
      </c>
      <c r="B283" s="31" t="s">
        <v>63</v>
      </c>
      <c r="C283" s="32">
        <v>45934</v>
      </c>
      <c r="D283" s="31" t="s">
        <v>1116</v>
      </c>
      <c r="E283" s="32">
        <v>45934</v>
      </c>
      <c r="F283" s="31" t="s">
        <v>1117</v>
      </c>
      <c r="G283" s="31" t="s">
        <v>1118</v>
      </c>
      <c r="H283" s="33">
        <v>230760</v>
      </c>
      <c r="I283" s="33">
        <v>0</v>
      </c>
      <c r="J283" s="33">
        <v>18461</v>
      </c>
      <c r="K283" s="33">
        <v>249221</v>
      </c>
      <c r="L283" s="7" t="s">
        <v>51</v>
      </c>
      <c r="O283" s="18">
        <f>IF(Table1[[#This Row],[Phân loại]]="Tồn đầu kỳ",Table1[[#This Row],[Tổng giá trị]],0)</f>
        <v>249221</v>
      </c>
      <c r="P283" s="7">
        <f>IF(Table1[[#This Row],[Số còn phải thu ĐK]]&lt;&gt;0,0,IF(Table1[[#This Row],[Phân loại]]="Bán hàng",Table1[[#This Row],[Tổng giá trị]],-Table1[[#This Row],[Tổng giá trị]]))</f>
        <v>0</v>
      </c>
      <c r="Q283" s="18">
        <f t="shared" si="26"/>
        <v>0</v>
      </c>
      <c r="R283" s="7">
        <f>Table1[[#This Row],[Số còn phải thu ĐK]]+Table1[[#This Row],[Giá Trị HD sau CK]]-Table1[[#This Row],[Số tiền đã thu]]</f>
        <v>249221</v>
      </c>
      <c r="S283" s="6">
        <f>IF(Table1[[#This Row],[Ngày hóa đơn]]&lt;&gt;"",Table1[[#This Row],[Ngày hóa đơn]],IF(Table1[[#This Row],[Ngày hạch toán]]&lt;&gt;"",Table1[[#This Row],[Ngày hạch toán]],""))</f>
        <v>45934</v>
      </c>
      <c r="T283" s="7"/>
      <c r="U283" s="6">
        <f>IF(Table1[[#This Row],[Ngày tính CN]]="","",S283+T283)</f>
        <v>45934</v>
      </c>
      <c r="V283" s="18">
        <f ca="1">IF(Table1[[#This Row],[Hạn thanh toán]]="","",IF((U283-NOW())&lt;0,0,(U283-NOW())))</f>
        <v>0</v>
      </c>
      <c r="W283" s="2"/>
      <c r="X283" s="18">
        <f t="shared" ca="1" si="27"/>
        <v>236.49032048611116</v>
      </c>
      <c r="Y283" s="2" t="str">
        <f t="shared" ca="1" si="28"/>
        <v>Nợ quá hạn hơn 120 ngày có khả năng mất thanh toán</v>
      </c>
      <c r="Z283" s="51">
        <f t="shared" si="29"/>
        <v>45934</v>
      </c>
      <c r="AA283" s="51" t="str">
        <f t="shared" si="30"/>
        <v/>
      </c>
      <c r="AB283" s="2"/>
      <c r="AD283" s="2" t="str">
        <f>VLOOKUP($A283,MA_KH!$A:$Q,MA_KH!O$1,0)</f>
        <v>CIRCLEK MIỀN NAM</v>
      </c>
      <c r="AE283" s="2" t="str">
        <f>VLOOKUP($A283,MA_KH!$A:$Q,MA_KH!P$1,0)</f>
        <v>CÔNG TY TNHH VÒNG TRÒN ĐỎ</v>
      </c>
    </row>
    <row r="284" spans="1:31" ht="25.5" hidden="1" customHeight="1" x14ac:dyDescent="0.2">
      <c r="A284" s="31" t="s">
        <v>20827</v>
      </c>
      <c r="B284" s="31" t="s">
        <v>63</v>
      </c>
      <c r="C284" s="32">
        <v>45934</v>
      </c>
      <c r="D284" s="31" t="s">
        <v>1119</v>
      </c>
      <c r="E284" s="32">
        <v>45934</v>
      </c>
      <c r="F284" s="31" t="s">
        <v>1120</v>
      </c>
      <c r="G284" s="31" t="s">
        <v>1121</v>
      </c>
      <c r="H284" s="33">
        <v>461520</v>
      </c>
      <c r="I284" s="33">
        <v>0</v>
      </c>
      <c r="J284" s="33">
        <v>36922</v>
      </c>
      <c r="K284" s="33">
        <v>498442</v>
      </c>
      <c r="L284" s="7" t="s">
        <v>51</v>
      </c>
      <c r="O284" s="18">
        <f>IF(Table1[[#This Row],[Phân loại]]="Tồn đầu kỳ",Table1[[#This Row],[Tổng giá trị]],0)</f>
        <v>498442</v>
      </c>
      <c r="P284" s="7">
        <f>IF(Table1[[#This Row],[Số còn phải thu ĐK]]&lt;&gt;0,0,IF(Table1[[#This Row],[Phân loại]]="Bán hàng",Table1[[#This Row],[Tổng giá trị]],-Table1[[#This Row],[Tổng giá trị]]))</f>
        <v>0</v>
      </c>
      <c r="Q284" s="18">
        <f t="shared" si="26"/>
        <v>0</v>
      </c>
      <c r="R284" s="7">
        <f>Table1[[#This Row],[Số còn phải thu ĐK]]+Table1[[#This Row],[Giá Trị HD sau CK]]-Table1[[#This Row],[Số tiền đã thu]]</f>
        <v>498442</v>
      </c>
      <c r="S284" s="6">
        <f>IF(Table1[[#This Row],[Ngày hóa đơn]]&lt;&gt;"",Table1[[#This Row],[Ngày hóa đơn]],IF(Table1[[#This Row],[Ngày hạch toán]]&lt;&gt;"",Table1[[#This Row],[Ngày hạch toán]],""))</f>
        <v>45934</v>
      </c>
      <c r="T284" s="7"/>
      <c r="U284" s="6">
        <f>IF(Table1[[#This Row],[Ngày tính CN]]="","",S284+T284)</f>
        <v>45934</v>
      </c>
      <c r="V284" s="18">
        <f ca="1">IF(Table1[[#This Row],[Hạn thanh toán]]="","",IF((U284-NOW())&lt;0,0,(U284-NOW())))</f>
        <v>0</v>
      </c>
      <c r="W284" s="2"/>
      <c r="X284" s="18">
        <f t="shared" ca="1" si="27"/>
        <v>236.49032048611116</v>
      </c>
      <c r="Y284" s="2" t="str">
        <f t="shared" ca="1" si="28"/>
        <v>Nợ quá hạn hơn 120 ngày có khả năng mất thanh toán</v>
      </c>
      <c r="Z284" s="51">
        <f t="shared" si="29"/>
        <v>45934</v>
      </c>
      <c r="AA284" s="51" t="str">
        <f t="shared" si="30"/>
        <v/>
      </c>
      <c r="AB284" s="2"/>
      <c r="AD284" s="2" t="str">
        <f>VLOOKUP($A284,MA_KH!$A:$Q,MA_KH!O$1,0)</f>
        <v>CIRCLEK MIỀN NAM</v>
      </c>
      <c r="AE284" s="2" t="str">
        <f>VLOOKUP($A284,MA_KH!$A:$Q,MA_KH!P$1,0)</f>
        <v>CÔNG TY TNHH VÒNG TRÒN ĐỎ</v>
      </c>
    </row>
    <row r="285" spans="1:31" ht="25.5" hidden="1" customHeight="1" x14ac:dyDescent="0.2">
      <c r="A285" s="31" t="s">
        <v>20827</v>
      </c>
      <c r="B285" s="31" t="s">
        <v>63</v>
      </c>
      <c r="C285" s="32">
        <v>45936</v>
      </c>
      <c r="D285" s="31" t="s">
        <v>1122</v>
      </c>
      <c r="E285" s="32">
        <v>45936</v>
      </c>
      <c r="F285" s="31" t="s">
        <v>1123</v>
      </c>
      <c r="G285" s="31" t="s">
        <v>1124</v>
      </c>
      <c r="H285" s="33">
        <v>230760</v>
      </c>
      <c r="I285" s="33">
        <v>0</v>
      </c>
      <c r="J285" s="33">
        <v>18461</v>
      </c>
      <c r="K285" s="33">
        <v>249221</v>
      </c>
      <c r="L285" s="7" t="s">
        <v>51</v>
      </c>
      <c r="O285" s="18">
        <f>IF(Table1[[#This Row],[Phân loại]]="Tồn đầu kỳ",Table1[[#This Row],[Tổng giá trị]],0)</f>
        <v>249221</v>
      </c>
      <c r="P285" s="7">
        <f>IF(Table1[[#This Row],[Số còn phải thu ĐK]]&lt;&gt;0,0,IF(Table1[[#This Row],[Phân loại]]="Bán hàng",Table1[[#This Row],[Tổng giá trị]],-Table1[[#This Row],[Tổng giá trị]]))</f>
        <v>0</v>
      </c>
      <c r="Q285" s="18">
        <f t="shared" si="26"/>
        <v>0</v>
      </c>
      <c r="R285" s="7">
        <f>Table1[[#This Row],[Số còn phải thu ĐK]]+Table1[[#This Row],[Giá Trị HD sau CK]]-Table1[[#This Row],[Số tiền đã thu]]</f>
        <v>249221</v>
      </c>
      <c r="S285" s="6">
        <f>IF(Table1[[#This Row],[Ngày hóa đơn]]&lt;&gt;"",Table1[[#This Row],[Ngày hóa đơn]],IF(Table1[[#This Row],[Ngày hạch toán]]&lt;&gt;"",Table1[[#This Row],[Ngày hạch toán]],""))</f>
        <v>45936</v>
      </c>
      <c r="T285" s="7"/>
      <c r="U285" s="6">
        <f>IF(Table1[[#This Row],[Ngày tính CN]]="","",S285+T285)</f>
        <v>45936</v>
      </c>
      <c r="V285" s="18">
        <f ca="1">IF(Table1[[#This Row],[Hạn thanh toán]]="","",IF((U285-NOW())&lt;0,0,(U285-NOW())))</f>
        <v>0</v>
      </c>
      <c r="W285" s="2"/>
      <c r="X285" s="18">
        <f t="shared" ca="1" si="27"/>
        <v>234.49032048611116</v>
      </c>
      <c r="Y285" s="2" t="str">
        <f t="shared" ca="1" si="28"/>
        <v>Nợ quá hạn hơn 120 ngày có khả năng mất thanh toán</v>
      </c>
      <c r="Z285" s="51">
        <f t="shared" si="29"/>
        <v>45936</v>
      </c>
      <c r="AA285" s="51" t="str">
        <f t="shared" si="30"/>
        <v/>
      </c>
      <c r="AB285" s="2"/>
      <c r="AD285" s="2" t="str">
        <f>VLOOKUP($A285,MA_KH!$A:$Q,MA_KH!O$1,0)</f>
        <v>CIRCLEK MIỀN NAM</v>
      </c>
      <c r="AE285" s="2" t="str">
        <f>VLOOKUP($A285,MA_KH!$A:$Q,MA_KH!P$1,0)</f>
        <v>CÔNG TY TNHH VÒNG TRÒN ĐỎ</v>
      </c>
    </row>
    <row r="286" spans="1:31" ht="25.5" hidden="1" customHeight="1" x14ac:dyDescent="0.2">
      <c r="A286" s="31" t="s">
        <v>20827</v>
      </c>
      <c r="B286" s="31" t="s">
        <v>63</v>
      </c>
      <c r="C286" s="32">
        <v>45937</v>
      </c>
      <c r="D286" s="31" t="s">
        <v>1125</v>
      </c>
      <c r="E286" s="32">
        <v>45937</v>
      </c>
      <c r="F286" s="31" t="s">
        <v>1126</v>
      </c>
      <c r="G286" s="31" t="s">
        <v>1127</v>
      </c>
      <c r="H286" s="33">
        <v>230760</v>
      </c>
      <c r="I286" s="33">
        <v>0</v>
      </c>
      <c r="J286" s="33">
        <v>18461</v>
      </c>
      <c r="K286" s="33">
        <v>249221</v>
      </c>
      <c r="L286" s="7" t="s">
        <v>51</v>
      </c>
      <c r="O286" s="18">
        <f>IF(Table1[[#This Row],[Phân loại]]="Tồn đầu kỳ",Table1[[#This Row],[Tổng giá trị]],0)</f>
        <v>249221</v>
      </c>
      <c r="P286" s="7">
        <f>IF(Table1[[#This Row],[Số còn phải thu ĐK]]&lt;&gt;0,0,IF(Table1[[#This Row],[Phân loại]]="Bán hàng",Table1[[#This Row],[Tổng giá trị]],-Table1[[#This Row],[Tổng giá trị]]))</f>
        <v>0</v>
      </c>
      <c r="Q286" s="18">
        <f t="shared" ref="Q286:Q342" si="31">IF(M286&lt;&gt;"",IF(O286&lt;&gt;0,O286,P286),0)</f>
        <v>0</v>
      </c>
      <c r="R286" s="7">
        <f>Table1[[#This Row],[Số còn phải thu ĐK]]+Table1[[#This Row],[Giá Trị HD sau CK]]-Table1[[#This Row],[Số tiền đã thu]]</f>
        <v>249221</v>
      </c>
      <c r="S286" s="6">
        <f>IF(Table1[[#This Row],[Ngày hóa đơn]]&lt;&gt;"",Table1[[#This Row],[Ngày hóa đơn]],IF(Table1[[#This Row],[Ngày hạch toán]]&lt;&gt;"",Table1[[#This Row],[Ngày hạch toán]],""))</f>
        <v>45937</v>
      </c>
      <c r="T286" s="7"/>
      <c r="U286" s="6">
        <f>IF(Table1[[#This Row],[Ngày tính CN]]="","",S286+T286)</f>
        <v>45937</v>
      </c>
      <c r="V286" s="18">
        <f ca="1">IF(Table1[[#This Row],[Hạn thanh toán]]="","",IF((U286-NOW())&lt;0,0,(U286-NOW())))</f>
        <v>0</v>
      </c>
      <c r="W286" s="2"/>
      <c r="X286" s="18">
        <f t="shared" ref="X286:X342" ca="1" si="32">IF(OR(U286="",R286=0),"",IF((U286-NOW())&lt;0,-(U286-NOW()),0))</f>
        <v>233.49032048611116</v>
      </c>
      <c r="Y286" s="2" t="str">
        <f t="shared" ref="Y286:Y342" ca="1" si="33">IF(R286=0,"Đã thanh toán",IF(X286="","",IF(X286&lt;=0,"Chưa đến hạn thanh toán",IF(X286&lt;=30,"Nợ quá hạn 30 ngày",IF(X286&lt;=60,"Nợ quá hạn từ 30 ngày đến 60 ngày",IF(X286&lt;=90,"Nợ quá hạn từ 60 ngày đến 90 ngày",IF(X286&lt;=120,"Nợ quá hạn từ 90 ngày đến 120 ngày","Nợ quá hạn hơn 120 ngày có khả năng mất thanh toán")))))))</f>
        <v>Nợ quá hạn hơn 120 ngày có khả năng mất thanh toán</v>
      </c>
      <c r="Z286" s="51">
        <f t="shared" si="29"/>
        <v>45937</v>
      </c>
      <c r="AA286" s="51" t="str">
        <f t="shared" si="30"/>
        <v/>
      </c>
      <c r="AB286" s="2"/>
      <c r="AD286" s="2" t="str">
        <f>VLOOKUP($A286,MA_KH!$A:$Q,MA_KH!O$1,0)</f>
        <v>CIRCLEK MIỀN NAM</v>
      </c>
      <c r="AE286" s="2" t="str">
        <f>VLOOKUP($A286,MA_KH!$A:$Q,MA_KH!P$1,0)</f>
        <v>CÔNG TY TNHH VÒNG TRÒN ĐỎ</v>
      </c>
    </row>
    <row r="287" spans="1:31" ht="25.5" hidden="1" customHeight="1" x14ac:dyDescent="0.2">
      <c r="A287" s="31" t="s">
        <v>20827</v>
      </c>
      <c r="B287" s="31" t="s">
        <v>63</v>
      </c>
      <c r="C287" s="32">
        <v>45937</v>
      </c>
      <c r="D287" s="31" t="s">
        <v>1128</v>
      </c>
      <c r="E287" s="32">
        <v>45937</v>
      </c>
      <c r="F287" s="31" t="s">
        <v>1129</v>
      </c>
      <c r="G287" s="31" t="s">
        <v>1130</v>
      </c>
      <c r="H287" s="33">
        <v>230760</v>
      </c>
      <c r="I287" s="33">
        <v>0</v>
      </c>
      <c r="J287" s="33">
        <v>18461</v>
      </c>
      <c r="K287" s="33">
        <v>249221</v>
      </c>
      <c r="L287" s="7" t="s">
        <v>51</v>
      </c>
      <c r="O287" s="18">
        <f>IF(Table1[[#This Row],[Phân loại]]="Tồn đầu kỳ",Table1[[#This Row],[Tổng giá trị]],0)</f>
        <v>249221</v>
      </c>
      <c r="P287" s="7">
        <f>IF(Table1[[#This Row],[Số còn phải thu ĐK]]&lt;&gt;0,0,IF(Table1[[#This Row],[Phân loại]]="Bán hàng",Table1[[#This Row],[Tổng giá trị]],-Table1[[#This Row],[Tổng giá trị]]))</f>
        <v>0</v>
      </c>
      <c r="Q287" s="18">
        <f t="shared" si="31"/>
        <v>0</v>
      </c>
      <c r="R287" s="7">
        <f>Table1[[#This Row],[Số còn phải thu ĐK]]+Table1[[#This Row],[Giá Trị HD sau CK]]-Table1[[#This Row],[Số tiền đã thu]]</f>
        <v>249221</v>
      </c>
      <c r="S287" s="6">
        <f>IF(Table1[[#This Row],[Ngày hóa đơn]]&lt;&gt;"",Table1[[#This Row],[Ngày hóa đơn]],IF(Table1[[#This Row],[Ngày hạch toán]]&lt;&gt;"",Table1[[#This Row],[Ngày hạch toán]],""))</f>
        <v>45937</v>
      </c>
      <c r="T287" s="7"/>
      <c r="U287" s="6">
        <f>IF(Table1[[#This Row],[Ngày tính CN]]="","",S287+T287)</f>
        <v>45937</v>
      </c>
      <c r="V287" s="18">
        <f ca="1">IF(Table1[[#This Row],[Hạn thanh toán]]="","",IF((U287-NOW())&lt;0,0,(U287-NOW())))</f>
        <v>0</v>
      </c>
      <c r="W287" s="2"/>
      <c r="X287" s="18">
        <f t="shared" ca="1" si="32"/>
        <v>233.49032048611116</v>
      </c>
      <c r="Y287" s="2" t="str">
        <f t="shared" ca="1" si="33"/>
        <v>Nợ quá hạn hơn 120 ngày có khả năng mất thanh toán</v>
      </c>
      <c r="Z287" s="51">
        <f t="shared" si="29"/>
        <v>45937</v>
      </c>
      <c r="AA287" s="51" t="str">
        <f t="shared" si="30"/>
        <v/>
      </c>
      <c r="AB287" s="2"/>
      <c r="AD287" s="2" t="str">
        <f>VLOOKUP($A287,MA_KH!$A:$Q,MA_KH!O$1,0)</f>
        <v>CIRCLEK MIỀN NAM</v>
      </c>
      <c r="AE287" s="2" t="str">
        <f>VLOOKUP($A287,MA_KH!$A:$Q,MA_KH!P$1,0)</f>
        <v>CÔNG TY TNHH VÒNG TRÒN ĐỎ</v>
      </c>
    </row>
    <row r="288" spans="1:31" ht="25.5" hidden="1" customHeight="1" x14ac:dyDescent="0.2">
      <c r="A288" s="31" t="s">
        <v>20827</v>
      </c>
      <c r="B288" s="31" t="s">
        <v>63</v>
      </c>
      <c r="C288" s="32">
        <v>45937</v>
      </c>
      <c r="D288" s="31" t="s">
        <v>1131</v>
      </c>
      <c r="E288" s="32">
        <v>45937</v>
      </c>
      <c r="F288" s="31" t="s">
        <v>1132</v>
      </c>
      <c r="G288" s="31" t="s">
        <v>1133</v>
      </c>
      <c r="H288" s="33">
        <v>276912</v>
      </c>
      <c r="I288" s="33">
        <v>0</v>
      </c>
      <c r="J288" s="33">
        <v>22153</v>
      </c>
      <c r="K288" s="33">
        <v>299065</v>
      </c>
      <c r="L288" s="7" t="s">
        <v>51</v>
      </c>
      <c r="O288" s="18">
        <f>IF(Table1[[#This Row],[Phân loại]]="Tồn đầu kỳ",Table1[[#This Row],[Tổng giá trị]],0)</f>
        <v>299065</v>
      </c>
      <c r="P288" s="7">
        <f>IF(Table1[[#This Row],[Số còn phải thu ĐK]]&lt;&gt;0,0,IF(Table1[[#This Row],[Phân loại]]="Bán hàng",Table1[[#This Row],[Tổng giá trị]],-Table1[[#This Row],[Tổng giá trị]]))</f>
        <v>0</v>
      </c>
      <c r="Q288" s="18">
        <f t="shared" si="31"/>
        <v>0</v>
      </c>
      <c r="R288" s="7">
        <f>Table1[[#This Row],[Số còn phải thu ĐK]]+Table1[[#This Row],[Giá Trị HD sau CK]]-Table1[[#This Row],[Số tiền đã thu]]</f>
        <v>299065</v>
      </c>
      <c r="S288" s="6">
        <f>IF(Table1[[#This Row],[Ngày hóa đơn]]&lt;&gt;"",Table1[[#This Row],[Ngày hóa đơn]],IF(Table1[[#This Row],[Ngày hạch toán]]&lt;&gt;"",Table1[[#This Row],[Ngày hạch toán]],""))</f>
        <v>45937</v>
      </c>
      <c r="T288" s="7"/>
      <c r="U288" s="6">
        <f>IF(Table1[[#This Row],[Ngày tính CN]]="","",S288+T288)</f>
        <v>45937</v>
      </c>
      <c r="V288" s="18">
        <f ca="1">IF(Table1[[#This Row],[Hạn thanh toán]]="","",IF((U288-NOW())&lt;0,0,(U288-NOW())))</f>
        <v>0</v>
      </c>
      <c r="W288" s="2"/>
      <c r="X288" s="18">
        <f t="shared" ca="1" si="32"/>
        <v>233.49032048611116</v>
      </c>
      <c r="Y288" s="2" t="str">
        <f t="shared" ca="1" si="33"/>
        <v>Nợ quá hạn hơn 120 ngày có khả năng mất thanh toán</v>
      </c>
      <c r="Z288" s="51">
        <f t="shared" si="29"/>
        <v>45937</v>
      </c>
      <c r="AA288" s="51" t="str">
        <f t="shared" si="30"/>
        <v/>
      </c>
      <c r="AB288" s="2"/>
      <c r="AD288" s="2" t="str">
        <f>VLOOKUP($A288,MA_KH!$A:$Q,MA_KH!O$1,0)</f>
        <v>CIRCLEK MIỀN NAM</v>
      </c>
      <c r="AE288" s="2" t="str">
        <f>VLOOKUP($A288,MA_KH!$A:$Q,MA_KH!P$1,0)</f>
        <v>CÔNG TY TNHH VÒNG TRÒN ĐỎ</v>
      </c>
    </row>
    <row r="289" spans="1:31" ht="25.5" hidden="1" customHeight="1" x14ac:dyDescent="0.2">
      <c r="A289" s="31" t="s">
        <v>20827</v>
      </c>
      <c r="B289" s="31" t="s">
        <v>63</v>
      </c>
      <c r="C289" s="32">
        <v>45937</v>
      </c>
      <c r="D289" s="31" t="s">
        <v>1134</v>
      </c>
      <c r="E289" s="32">
        <v>45937</v>
      </c>
      <c r="F289" s="31" t="s">
        <v>1135</v>
      </c>
      <c r="G289" s="31" t="s">
        <v>1136</v>
      </c>
      <c r="H289" s="33">
        <v>184608</v>
      </c>
      <c r="I289" s="33">
        <v>0</v>
      </c>
      <c r="J289" s="33">
        <v>14769</v>
      </c>
      <c r="K289" s="33">
        <v>199377</v>
      </c>
      <c r="L289" s="7" t="s">
        <v>51</v>
      </c>
      <c r="O289" s="18">
        <f>IF(Table1[[#This Row],[Phân loại]]="Tồn đầu kỳ",Table1[[#This Row],[Tổng giá trị]],0)</f>
        <v>199377</v>
      </c>
      <c r="P289" s="7">
        <f>IF(Table1[[#This Row],[Số còn phải thu ĐK]]&lt;&gt;0,0,IF(Table1[[#This Row],[Phân loại]]="Bán hàng",Table1[[#This Row],[Tổng giá trị]],-Table1[[#This Row],[Tổng giá trị]]))</f>
        <v>0</v>
      </c>
      <c r="Q289" s="18">
        <f t="shared" si="31"/>
        <v>0</v>
      </c>
      <c r="R289" s="7">
        <f>Table1[[#This Row],[Số còn phải thu ĐK]]+Table1[[#This Row],[Giá Trị HD sau CK]]-Table1[[#This Row],[Số tiền đã thu]]</f>
        <v>199377</v>
      </c>
      <c r="S289" s="6">
        <f>IF(Table1[[#This Row],[Ngày hóa đơn]]&lt;&gt;"",Table1[[#This Row],[Ngày hóa đơn]],IF(Table1[[#This Row],[Ngày hạch toán]]&lt;&gt;"",Table1[[#This Row],[Ngày hạch toán]],""))</f>
        <v>45937</v>
      </c>
      <c r="T289" s="7"/>
      <c r="U289" s="6">
        <f>IF(Table1[[#This Row],[Ngày tính CN]]="","",S289+T289)</f>
        <v>45937</v>
      </c>
      <c r="V289" s="18">
        <f ca="1">IF(Table1[[#This Row],[Hạn thanh toán]]="","",IF((U289-NOW())&lt;0,0,(U289-NOW())))</f>
        <v>0</v>
      </c>
      <c r="W289" s="2"/>
      <c r="X289" s="18">
        <f t="shared" ca="1" si="32"/>
        <v>233.49032048611116</v>
      </c>
      <c r="Y289" s="2" t="str">
        <f t="shared" ca="1" si="33"/>
        <v>Nợ quá hạn hơn 120 ngày có khả năng mất thanh toán</v>
      </c>
      <c r="Z289" s="51">
        <f t="shared" si="29"/>
        <v>45937</v>
      </c>
      <c r="AA289" s="51" t="str">
        <f t="shared" si="30"/>
        <v/>
      </c>
      <c r="AB289" s="2"/>
      <c r="AD289" s="2" t="str">
        <f>VLOOKUP($A289,MA_KH!$A:$Q,MA_KH!O$1,0)</f>
        <v>CIRCLEK MIỀN NAM</v>
      </c>
      <c r="AE289" s="2" t="str">
        <f>VLOOKUP($A289,MA_KH!$A:$Q,MA_KH!P$1,0)</f>
        <v>CÔNG TY TNHH VÒNG TRÒN ĐỎ</v>
      </c>
    </row>
    <row r="290" spans="1:31" ht="25.5" hidden="1" customHeight="1" x14ac:dyDescent="0.2">
      <c r="A290" s="31" t="s">
        <v>20827</v>
      </c>
      <c r="B290" s="31" t="s">
        <v>63</v>
      </c>
      <c r="C290" s="32">
        <v>45938</v>
      </c>
      <c r="D290" s="31" t="s">
        <v>1137</v>
      </c>
      <c r="E290" s="32">
        <v>45938</v>
      </c>
      <c r="F290" s="31" t="s">
        <v>1138</v>
      </c>
      <c r="G290" s="31" t="s">
        <v>1139</v>
      </c>
      <c r="H290" s="33">
        <v>184608</v>
      </c>
      <c r="I290" s="33">
        <v>0</v>
      </c>
      <c r="J290" s="33">
        <v>14769</v>
      </c>
      <c r="K290" s="33">
        <v>199377</v>
      </c>
      <c r="L290" s="7" t="s">
        <v>51</v>
      </c>
      <c r="O290" s="18">
        <f>IF(Table1[[#This Row],[Phân loại]]="Tồn đầu kỳ",Table1[[#This Row],[Tổng giá trị]],0)</f>
        <v>199377</v>
      </c>
      <c r="P290" s="7">
        <f>IF(Table1[[#This Row],[Số còn phải thu ĐK]]&lt;&gt;0,0,IF(Table1[[#This Row],[Phân loại]]="Bán hàng",Table1[[#This Row],[Tổng giá trị]],-Table1[[#This Row],[Tổng giá trị]]))</f>
        <v>0</v>
      </c>
      <c r="Q290" s="18">
        <f t="shared" si="31"/>
        <v>0</v>
      </c>
      <c r="R290" s="7">
        <f>Table1[[#This Row],[Số còn phải thu ĐK]]+Table1[[#This Row],[Giá Trị HD sau CK]]-Table1[[#This Row],[Số tiền đã thu]]</f>
        <v>199377</v>
      </c>
      <c r="S290" s="6">
        <f>IF(Table1[[#This Row],[Ngày hóa đơn]]&lt;&gt;"",Table1[[#This Row],[Ngày hóa đơn]],IF(Table1[[#This Row],[Ngày hạch toán]]&lt;&gt;"",Table1[[#This Row],[Ngày hạch toán]],""))</f>
        <v>45938</v>
      </c>
      <c r="T290" s="7"/>
      <c r="U290" s="6">
        <f>IF(Table1[[#This Row],[Ngày tính CN]]="","",S290+T290)</f>
        <v>45938</v>
      </c>
      <c r="V290" s="18">
        <f ca="1">IF(Table1[[#This Row],[Hạn thanh toán]]="","",IF((U290-NOW())&lt;0,0,(U290-NOW())))</f>
        <v>0</v>
      </c>
      <c r="W290" s="2"/>
      <c r="X290" s="18">
        <f t="shared" ca="1" si="32"/>
        <v>232.49032048611116</v>
      </c>
      <c r="Y290" s="2" t="str">
        <f t="shared" ca="1" si="33"/>
        <v>Nợ quá hạn hơn 120 ngày có khả năng mất thanh toán</v>
      </c>
      <c r="Z290" s="51">
        <f t="shared" si="29"/>
        <v>45938</v>
      </c>
      <c r="AA290" s="51" t="str">
        <f t="shared" si="30"/>
        <v/>
      </c>
      <c r="AB290" s="2"/>
      <c r="AD290" s="2" t="str">
        <f>VLOOKUP($A290,MA_KH!$A:$Q,MA_KH!O$1,0)</f>
        <v>CIRCLEK MIỀN NAM</v>
      </c>
      <c r="AE290" s="2" t="str">
        <f>VLOOKUP($A290,MA_KH!$A:$Q,MA_KH!P$1,0)</f>
        <v>CÔNG TY TNHH VÒNG TRÒN ĐỎ</v>
      </c>
    </row>
    <row r="291" spans="1:31" ht="25.5" hidden="1" customHeight="1" x14ac:dyDescent="0.2">
      <c r="A291" s="31" t="s">
        <v>20827</v>
      </c>
      <c r="B291" s="31" t="s">
        <v>63</v>
      </c>
      <c r="C291" s="32">
        <v>45938</v>
      </c>
      <c r="D291" s="31" t="s">
        <v>1140</v>
      </c>
      <c r="E291" s="32">
        <v>45938</v>
      </c>
      <c r="F291" s="31" t="s">
        <v>1141</v>
      </c>
      <c r="G291" s="31" t="s">
        <v>1142</v>
      </c>
      <c r="H291" s="33">
        <v>184608</v>
      </c>
      <c r="I291" s="33">
        <v>0</v>
      </c>
      <c r="J291" s="33">
        <v>14769</v>
      </c>
      <c r="K291" s="33">
        <v>199377</v>
      </c>
      <c r="L291" s="7" t="s">
        <v>51</v>
      </c>
      <c r="O291" s="18">
        <f>IF(Table1[[#This Row],[Phân loại]]="Tồn đầu kỳ",Table1[[#This Row],[Tổng giá trị]],0)</f>
        <v>199377</v>
      </c>
      <c r="P291" s="7">
        <f>IF(Table1[[#This Row],[Số còn phải thu ĐK]]&lt;&gt;0,0,IF(Table1[[#This Row],[Phân loại]]="Bán hàng",Table1[[#This Row],[Tổng giá trị]],-Table1[[#This Row],[Tổng giá trị]]))</f>
        <v>0</v>
      </c>
      <c r="Q291" s="18">
        <f t="shared" si="31"/>
        <v>0</v>
      </c>
      <c r="R291" s="7">
        <f>Table1[[#This Row],[Số còn phải thu ĐK]]+Table1[[#This Row],[Giá Trị HD sau CK]]-Table1[[#This Row],[Số tiền đã thu]]</f>
        <v>199377</v>
      </c>
      <c r="S291" s="6">
        <f>IF(Table1[[#This Row],[Ngày hóa đơn]]&lt;&gt;"",Table1[[#This Row],[Ngày hóa đơn]],IF(Table1[[#This Row],[Ngày hạch toán]]&lt;&gt;"",Table1[[#This Row],[Ngày hạch toán]],""))</f>
        <v>45938</v>
      </c>
      <c r="T291" s="7"/>
      <c r="U291" s="6">
        <f>IF(Table1[[#This Row],[Ngày tính CN]]="","",S291+T291)</f>
        <v>45938</v>
      </c>
      <c r="V291" s="18">
        <f ca="1">IF(Table1[[#This Row],[Hạn thanh toán]]="","",IF((U291-NOW())&lt;0,0,(U291-NOW())))</f>
        <v>0</v>
      </c>
      <c r="W291" s="2"/>
      <c r="X291" s="18">
        <f t="shared" ca="1" si="32"/>
        <v>232.49032048611116</v>
      </c>
      <c r="Y291" s="2" t="str">
        <f t="shared" ca="1" si="33"/>
        <v>Nợ quá hạn hơn 120 ngày có khả năng mất thanh toán</v>
      </c>
      <c r="Z291" s="51">
        <f t="shared" si="29"/>
        <v>45938</v>
      </c>
      <c r="AA291" s="51" t="str">
        <f t="shared" si="30"/>
        <v/>
      </c>
      <c r="AB291" s="2"/>
      <c r="AD291" s="2" t="str">
        <f>VLOOKUP($A291,MA_KH!$A:$Q,MA_KH!O$1,0)</f>
        <v>CIRCLEK MIỀN NAM</v>
      </c>
      <c r="AE291" s="2" t="str">
        <f>VLOOKUP($A291,MA_KH!$A:$Q,MA_KH!P$1,0)</f>
        <v>CÔNG TY TNHH VÒNG TRÒN ĐỎ</v>
      </c>
    </row>
    <row r="292" spans="1:31" ht="25.5" hidden="1" customHeight="1" x14ac:dyDescent="0.2">
      <c r="A292" s="31" t="s">
        <v>20827</v>
      </c>
      <c r="B292" s="31" t="s">
        <v>63</v>
      </c>
      <c r="C292" s="32">
        <v>45939</v>
      </c>
      <c r="D292" s="31" t="s">
        <v>1143</v>
      </c>
      <c r="E292" s="32">
        <v>45939</v>
      </c>
      <c r="F292" s="31" t="s">
        <v>1144</v>
      </c>
      <c r="G292" s="31" t="s">
        <v>1145</v>
      </c>
      <c r="H292" s="33">
        <v>230760</v>
      </c>
      <c r="I292" s="33">
        <v>0</v>
      </c>
      <c r="J292" s="33">
        <v>18461</v>
      </c>
      <c r="K292" s="33">
        <v>249221</v>
      </c>
      <c r="L292" s="7" t="s">
        <v>51</v>
      </c>
      <c r="O292" s="18">
        <f>IF(Table1[[#This Row],[Phân loại]]="Tồn đầu kỳ",Table1[[#This Row],[Tổng giá trị]],0)</f>
        <v>249221</v>
      </c>
      <c r="P292" s="7">
        <f>IF(Table1[[#This Row],[Số còn phải thu ĐK]]&lt;&gt;0,0,IF(Table1[[#This Row],[Phân loại]]="Bán hàng",Table1[[#This Row],[Tổng giá trị]],-Table1[[#This Row],[Tổng giá trị]]))</f>
        <v>0</v>
      </c>
      <c r="Q292" s="18">
        <f t="shared" si="31"/>
        <v>0</v>
      </c>
      <c r="R292" s="7">
        <f>Table1[[#This Row],[Số còn phải thu ĐK]]+Table1[[#This Row],[Giá Trị HD sau CK]]-Table1[[#This Row],[Số tiền đã thu]]</f>
        <v>249221</v>
      </c>
      <c r="S292" s="6">
        <f>IF(Table1[[#This Row],[Ngày hóa đơn]]&lt;&gt;"",Table1[[#This Row],[Ngày hóa đơn]],IF(Table1[[#This Row],[Ngày hạch toán]]&lt;&gt;"",Table1[[#This Row],[Ngày hạch toán]],""))</f>
        <v>45939</v>
      </c>
      <c r="T292" s="7"/>
      <c r="U292" s="6">
        <f>IF(Table1[[#This Row],[Ngày tính CN]]="","",S292+T292)</f>
        <v>45939</v>
      </c>
      <c r="V292" s="18">
        <f ca="1">IF(Table1[[#This Row],[Hạn thanh toán]]="","",IF((U292-NOW())&lt;0,0,(U292-NOW())))</f>
        <v>0</v>
      </c>
      <c r="W292" s="2"/>
      <c r="X292" s="18">
        <f t="shared" ca="1" si="32"/>
        <v>231.49032048611116</v>
      </c>
      <c r="Y292" s="2" t="str">
        <f t="shared" ca="1" si="33"/>
        <v>Nợ quá hạn hơn 120 ngày có khả năng mất thanh toán</v>
      </c>
      <c r="Z292" s="51">
        <f t="shared" si="29"/>
        <v>45939</v>
      </c>
      <c r="AA292" s="51" t="str">
        <f t="shared" si="30"/>
        <v/>
      </c>
      <c r="AB292" s="2"/>
      <c r="AD292" s="2" t="str">
        <f>VLOOKUP($A292,MA_KH!$A:$Q,MA_KH!O$1,0)</f>
        <v>CIRCLEK MIỀN NAM</v>
      </c>
      <c r="AE292" s="2" t="str">
        <f>VLOOKUP($A292,MA_KH!$A:$Q,MA_KH!P$1,0)</f>
        <v>CÔNG TY TNHH VÒNG TRÒN ĐỎ</v>
      </c>
    </row>
    <row r="293" spans="1:31" ht="25.5" hidden="1" customHeight="1" x14ac:dyDescent="0.2">
      <c r="A293" s="31" t="s">
        <v>20827</v>
      </c>
      <c r="B293" s="31" t="s">
        <v>63</v>
      </c>
      <c r="C293" s="32">
        <v>45939</v>
      </c>
      <c r="D293" s="31" t="s">
        <v>1146</v>
      </c>
      <c r="E293" s="32">
        <v>45939</v>
      </c>
      <c r="F293" s="31" t="s">
        <v>1147</v>
      </c>
      <c r="G293" s="31" t="s">
        <v>1148</v>
      </c>
      <c r="H293" s="33">
        <v>184608</v>
      </c>
      <c r="I293" s="33">
        <v>0</v>
      </c>
      <c r="J293" s="33">
        <v>14769</v>
      </c>
      <c r="K293" s="33">
        <v>199377</v>
      </c>
      <c r="L293" s="7" t="s">
        <v>51</v>
      </c>
      <c r="O293" s="18">
        <f>IF(Table1[[#This Row],[Phân loại]]="Tồn đầu kỳ",Table1[[#This Row],[Tổng giá trị]],0)</f>
        <v>199377</v>
      </c>
      <c r="P293" s="7">
        <f>IF(Table1[[#This Row],[Số còn phải thu ĐK]]&lt;&gt;0,0,IF(Table1[[#This Row],[Phân loại]]="Bán hàng",Table1[[#This Row],[Tổng giá trị]],-Table1[[#This Row],[Tổng giá trị]]))</f>
        <v>0</v>
      </c>
      <c r="Q293" s="18">
        <f t="shared" si="31"/>
        <v>0</v>
      </c>
      <c r="R293" s="7">
        <f>Table1[[#This Row],[Số còn phải thu ĐK]]+Table1[[#This Row],[Giá Trị HD sau CK]]-Table1[[#This Row],[Số tiền đã thu]]</f>
        <v>199377</v>
      </c>
      <c r="S293" s="6">
        <f>IF(Table1[[#This Row],[Ngày hóa đơn]]&lt;&gt;"",Table1[[#This Row],[Ngày hóa đơn]],IF(Table1[[#This Row],[Ngày hạch toán]]&lt;&gt;"",Table1[[#This Row],[Ngày hạch toán]],""))</f>
        <v>45939</v>
      </c>
      <c r="T293" s="7"/>
      <c r="U293" s="6">
        <f>IF(Table1[[#This Row],[Ngày tính CN]]="","",S293+T293)</f>
        <v>45939</v>
      </c>
      <c r="V293" s="18">
        <f ca="1">IF(Table1[[#This Row],[Hạn thanh toán]]="","",IF((U293-NOW())&lt;0,0,(U293-NOW())))</f>
        <v>0</v>
      </c>
      <c r="W293" s="2"/>
      <c r="X293" s="18">
        <f t="shared" ca="1" si="32"/>
        <v>231.49032048611116</v>
      </c>
      <c r="Y293" s="2" t="str">
        <f t="shared" ca="1" si="33"/>
        <v>Nợ quá hạn hơn 120 ngày có khả năng mất thanh toán</v>
      </c>
      <c r="Z293" s="51">
        <f t="shared" si="29"/>
        <v>45939</v>
      </c>
      <c r="AA293" s="51" t="str">
        <f t="shared" si="30"/>
        <v/>
      </c>
      <c r="AB293" s="2"/>
      <c r="AD293" s="2" t="str">
        <f>VLOOKUP($A293,MA_KH!$A:$Q,MA_KH!O$1,0)</f>
        <v>CIRCLEK MIỀN NAM</v>
      </c>
      <c r="AE293" s="2" t="str">
        <f>VLOOKUP($A293,MA_KH!$A:$Q,MA_KH!P$1,0)</f>
        <v>CÔNG TY TNHH VÒNG TRÒN ĐỎ</v>
      </c>
    </row>
    <row r="294" spans="1:31" ht="25.5" hidden="1" customHeight="1" x14ac:dyDescent="0.2">
      <c r="A294" s="31" t="s">
        <v>20827</v>
      </c>
      <c r="B294" s="31" t="s">
        <v>63</v>
      </c>
      <c r="C294" s="32">
        <v>45939</v>
      </c>
      <c r="D294" s="31" t="s">
        <v>1149</v>
      </c>
      <c r="E294" s="32">
        <v>45939</v>
      </c>
      <c r="F294" s="31" t="s">
        <v>1150</v>
      </c>
      <c r="G294" s="31" t="s">
        <v>1151</v>
      </c>
      <c r="H294" s="33">
        <v>184608</v>
      </c>
      <c r="I294" s="33">
        <v>0</v>
      </c>
      <c r="J294" s="33">
        <v>14769</v>
      </c>
      <c r="K294" s="33">
        <v>199377</v>
      </c>
      <c r="L294" s="7" t="s">
        <v>51</v>
      </c>
      <c r="O294" s="18">
        <f>IF(Table1[[#This Row],[Phân loại]]="Tồn đầu kỳ",Table1[[#This Row],[Tổng giá trị]],0)</f>
        <v>199377</v>
      </c>
      <c r="P294" s="7">
        <f>IF(Table1[[#This Row],[Số còn phải thu ĐK]]&lt;&gt;0,0,IF(Table1[[#This Row],[Phân loại]]="Bán hàng",Table1[[#This Row],[Tổng giá trị]],-Table1[[#This Row],[Tổng giá trị]]))</f>
        <v>0</v>
      </c>
      <c r="Q294" s="18">
        <f t="shared" si="31"/>
        <v>0</v>
      </c>
      <c r="R294" s="7">
        <f>Table1[[#This Row],[Số còn phải thu ĐK]]+Table1[[#This Row],[Giá Trị HD sau CK]]-Table1[[#This Row],[Số tiền đã thu]]</f>
        <v>199377</v>
      </c>
      <c r="S294" s="6">
        <f>IF(Table1[[#This Row],[Ngày hóa đơn]]&lt;&gt;"",Table1[[#This Row],[Ngày hóa đơn]],IF(Table1[[#This Row],[Ngày hạch toán]]&lt;&gt;"",Table1[[#This Row],[Ngày hạch toán]],""))</f>
        <v>45939</v>
      </c>
      <c r="T294" s="7"/>
      <c r="U294" s="6">
        <f>IF(Table1[[#This Row],[Ngày tính CN]]="","",S294+T294)</f>
        <v>45939</v>
      </c>
      <c r="V294" s="18">
        <f ca="1">IF(Table1[[#This Row],[Hạn thanh toán]]="","",IF((U294-NOW())&lt;0,0,(U294-NOW())))</f>
        <v>0</v>
      </c>
      <c r="W294" s="2"/>
      <c r="X294" s="18">
        <f t="shared" ca="1" si="32"/>
        <v>231.49032048611116</v>
      </c>
      <c r="Y294" s="2" t="str">
        <f t="shared" ca="1" si="33"/>
        <v>Nợ quá hạn hơn 120 ngày có khả năng mất thanh toán</v>
      </c>
      <c r="Z294" s="51">
        <f t="shared" si="29"/>
        <v>45939</v>
      </c>
      <c r="AA294" s="51" t="str">
        <f t="shared" si="30"/>
        <v/>
      </c>
      <c r="AB294" s="2"/>
      <c r="AD294" s="2" t="str">
        <f>VLOOKUP($A294,MA_KH!$A:$Q,MA_KH!O$1,0)</f>
        <v>CIRCLEK MIỀN NAM</v>
      </c>
      <c r="AE294" s="2" t="str">
        <f>VLOOKUP($A294,MA_KH!$A:$Q,MA_KH!P$1,0)</f>
        <v>CÔNG TY TNHH VÒNG TRÒN ĐỎ</v>
      </c>
    </row>
    <row r="295" spans="1:31" ht="25.5" hidden="1" customHeight="1" x14ac:dyDescent="0.2">
      <c r="A295" s="31" t="s">
        <v>20827</v>
      </c>
      <c r="B295" s="31" t="s">
        <v>63</v>
      </c>
      <c r="C295" s="32">
        <v>45939</v>
      </c>
      <c r="D295" s="31" t="s">
        <v>1152</v>
      </c>
      <c r="E295" s="32">
        <v>45939</v>
      </c>
      <c r="F295" s="31" t="s">
        <v>1153</v>
      </c>
      <c r="G295" s="31" t="s">
        <v>1154</v>
      </c>
      <c r="H295" s="33">
        <v>184608</v>
      </c>
      <c r="I295" s="33">
        <v>0</v>
      </c>
      <c r="J295" s="33">
        <v>14769</v>
      </c>
      <c r="K295" s="33">
        <v>199377</v>
      </c>
      <c r="L295" s="7" t="s">
        <v>51</v>
      </c>
      <c r="O295" s="18">
        <f>IF(Table1[[#This Row],[Phân loại]]="Tồn đầu kỳ",Table1[[#This Row],[Tổng giá trị]],0)</f>
        <v>199377</v>
      </c>
      <c r="P295" s="7">
        <f>IF(Table1[[#This Row],[Số còn phải thu ĐK]]&lt;&gt;0,0,IF(Table1[[#This Row],[Phân loại]]="Bán hàng",Table1[[#This Row],[Tổng giá trị]],-Table1[[#This Row],[Tổng giá trị]]))</f>
        <v>0</v>
      </c>
      <c r="Q295" s="18">
        <f t="shared" si="31"/>
        <v>0</v>
      </c>
      <c r="R295" s="7">
        <f>Table1[[#This Row],[Số còn phải thu ĐK]]+Table1[[#This Row],[Giá Trị HD sau CK]]-Table1[[#This Row],[Số tiền đã thu]]</f>
        <v>199377</v>
      </c>
      <c r="S295" s="6">
        <f>IF(Table1[[#This Row],[Ngày hóa đơn]]&lt;&gt;"",Table1[[#This Row],[Ngày hóa đơn]],IF(Table1[[#This Row],[Ngày hạch toán]]&lt;&gt;"",Table1[[#This Row],[Ngày hạch toán]],""))</f>
        <v>45939</v>
      </c>
      <c r="T295" s="7"/>
      <c r="U295" s="6">
        <f>IF(Table1[[#This Row],[Ngày tính CN]]="","",S295+T295)</f>
        <v>45939</v>
      </c>
      <c r="V295" s="18">
        <f ca="1">IF(Table1[[#This Row],[Hạn thanh toán]]="","",IF((U295-NOW())&lt;0,0,(U295-NOW())))</f>
        <v>0</v>
      </c>
      <c r="W295" s="2"/>
      <c r="X295" s="18">
        <f t="shared" ca="1" si="32"/>
        <v>231.49032048611116</v>
      </c>
      <c r="Y295" s="2" t="str">
        <f t="shared" ca="1" si="33"/>
        <v>Nợ quá hạn hơn 120 ngày có khả năng mất thanh toán</v>
      </c>
      <c r="Z295" s="51">
        <f t="shared" si="29"/>
        <v>45939</v>
      </c>
      <c r="AA295" s="51" t="str">
        <f t="shared" si="30"/>
        <v/>
      </c>
      <c r="AB295" s="2"/>
      <c r="AD295" s="2" t="str">
        <f>VLOOKUP($A295,MA_KH!$A:$Q,MA_KH!O$1,0)</f>
        <v>CIRCLEK MIỀN NAM</v>
      </c>
      <c r="AE295" s="2" t="str">
        <f>VLOOKUP($A295,MA_KH!$A:$Q,MA_KH!P$1,0)</f>
        <v>CÔNG TY TNHH VÒNG TRÒN ĐỎ</v>
      </c>
    </row>
    <row r="296" spans="1:31" ht="25.5" hidden="1" customHeight="1" x14ac:dyDescent="0.2">
      <c r="A296" s="31" t="s">
        <v>20827</v>
      </c>
      <c r="B296" s="31" t="s">
        <v>63</v>
      </c>
      <c r="C296" s="32">
        <v>45939</v>
      </c>
      <c r="D296" s="31" t="s">
        <v>1155</v>
      </c>
      <c r="E296" s="32">
        <v>45939</v>
      </c>
      <c r="F296" s="31" t="s">
        <v>1156</v>
      </c>
      <c r="G296" s="31" t="s">
        <v>1157</v>
      </c>
      <c r="H296" s="33">
        <v>230760</v>
      </c>
      <c r="I296" s="33">
        <v>0</v>
      </c>
      <c r="J296" s="33">
        <v>18461</v>
      </c>
      <c r="K296" s="33">
        <v>249221</v>
      </c>
      <c r="L296" s="7" t="s">
        <v>51</v>
      </c>
      <c r="O296" s="18">
        <f>IF(Table1[[#This Row],[Phân loại]]="Tồn đầu kỳ",Table1[[#This Row],[Tổng giá trị]],0)</f>
        <v>249221</v>
      </c>
      <c r="P296" s="7">
        <f>IF(Table1[[#This Row],[Số còn phải thu ĐK]]&lt;&gt;0,0,IF(Table1[[#This Row],[Phân loại]]="Bán hàng",Table1[[#This Row],[Tổng giá trị]],-Table1[[#This Row],[Tổng giá trị]]))</f>
        <v>0</v>
      </c>
      <c r="Q296" s="18">
        <f t="shared" si="31"/>
        <v>0</v>
      </c>
      <c r="R296" s="7">
        <f>Table1[[#This Row],[Số còn phải thu ĐK]]+Table1[[#This Row],[Giá Trị HD sau CK]]-Table1[[#This Row],[Số tiền đã thu]]</f>
        <v>249221</v>
      </c>
      <c r="S296" s="6">
        <f>IF(Table1[[#This Row],[Ngày hóa đơn]]&lt;&gt;"",Table1[[#This Row],[Ngày hóa đơn]],IF(Table1[[#This Row],[Ngày hạch toán]]&lt;&gt;"",Table1[[#This Row],[Ngày hạch toán]],""))</f>
        <v>45939</v>
      </c>
      <c r="T296" s="7"/>
      <c r="U296" s="6">
        <f>IF(Table1[[#This Row],[Ngày tính CN]]="","",S296+T296)</f>
        <v>45939</v>
      </c>
      <c r="V296" s="18">
        <f ca="1">IF(Table1[[#This Row],[Hạn thanh toán]]="","",IF((U296-NOW())&lt;0,0,(U296-NOW())))</f>
        <v>0</v>
      </c>
      <c r="W296" s="2"/>
      <c r="X296" s="18">
        <f t="shared" ca="1" si="32"/>
        <v>231.49032048611116</v>
      </c>
      <c r="Y296" s="2" t="str">
        <f t="shared" ca="1" si="33"/>
        <v>Nợ quá hạn hơn 120 ngày có khả năng mất thanh toán</v>
      </c>
      <c r="Z296" s="51">
        <f t="shared" si="29"/>
        <v>45939</v>
      </c>
      <c r="AA296" s="51" t="str">
        <f t="shared" si="30"/>
        <v/>
      </c>
      <c r="AB296" s="2"/>
      <c r="AD296" s="2" t="str">
        <f>VLOOKUP($A296,MA_KH!$A:$Q,MA_KH!O$1,0)</f>
        <v>CIRCLEK MIỀN NAM</v>
      </c>
      <c r="AE296" s="2" t="str">
        <f>VLOOKUP($A296,MA_KH!$A:$Q,MA_KH!P$1,0)</f>
        <v>CÔNG TY TNHH VÒNG TRÒN ĐỎ</v>
      </c>
    </row>
    <row r="297" spans="1:31" ht="25.5" hidden="1" customHeight="1" x14ac:dyDescent="0.2">
      <c r="A297" s="31" t="s">
        <v>20827</v>
      </c>
      <c r="B297" s="31" t="s">
        <v>63</v>
      </c>
      <c r="C297" s="32">
        <v>45939</v>
      </c>
      <c r="D297" s="31" t="s">
        <v>1158</v>
      </c>
      <c r="E297" s="32">
        <v>45939</v>
      </c>
      <c r="F297" s="31" t="s">
        <v>1159</v>
      </c>
      <c r="G297" s="31" t="s">
        <v>1160</v>
      </c>
      <c r="H297" s="33">
        <v>230760</v>
      </c>
      <c r="I297" s="33">
        <v>0</v>
      </c>
      <c r="J297" s="33">
        <v>18461</v>
      </c>
      <c r="K297" s="33">
        <v>249221</v>
      </c>
      <c r="L297" s="7" t="s">
        <v>51</v>
      </c>
      <c r="O297" s="18">
        <f>IF(Table1[[#This Row],[Phân loại]]="Tồn đầu kỳ",Table1[[#This Row],[Tổng giá trị]],0)</f>
        <v>249221</v>
      </c>
      <c r="P297" s="7">
        <f>IF(Table1[[#This Row],[Số còn phải thu ĐK]]&lt;&gt;0,0,IF(Table1[[#This Row],[Phân loại]]="Bán hàng",Table1[[#This Row],[Tổng giá trị]],-Table1[[#This Row],[Tổng giá trị]]))</f>
        <v>0</v>
      </c>
      <c r="Q297" s="18">
        <f t="shared" si="31"/>
        <v>0</v>
      </c>
      <c r="R297" s="7">
        <f>Table1[[#This Row],[Số còn phải thu ĐK]]+Table1[[#This Row],[Giá Trị HD sau CK]]-Table1[[#This Row],[Số tiền đã thu]]</f>
        <v>249221</v>
      </c>
      <c r="S297" s="6">
        <f>IF(Table1[[#This Row],[Ngày hóa đơn]]&lt;&gt;"",Table1[[#This Row],[Ngày hóa đơn]],IF(Table1[[#This Row],[Ngày hạch toán]]&lt;&gt;"",Table1[[#This Row],[Ngày hạch toán]],""))</f>
        <v>45939</v>
      </c>
      <c r="T297" s="7"/>
      <c r="U297" s="6">
        <f>IF(Table1[[#This Row],[Ngày tính CN]]="","",S297+T297)</f>
        <v>45939</v>
      </c>
      <c r="V297" s="18">
        <f ca="1">IF(Table1[[#This Row],[Hạn thanh toán]]="","",IF((U297-NOW())&lt;0,0,(U297-NOW())))</f>
        <v>0</v>
      </c>
      <c r="W297" s="2"/>
      <c r="X297" s="18">
        <f t="shared" ca="1" si="32"/>
        <v>231.49032048611116</v>
      </c>
      <c r="Y297" s="2" t="str">
        <f t="shared" ca="1" si="33"/>
        <v>Nợ quá hạn hơn 120 ngày có khả năng mất thanh toán</v>
      </c>
      <c r="Z297" s="51">
        <f t="shared" si="29"/>
        <v>45939</v>
      </c>
      <c r="AA297" s="51" t="str">
        <f t="shared" si="30"/>
        <v/>
      </c>
      <c r="AB297" s="2"/>
      <c r="AD297" s="2" t="str">
        <f>VLOOKUP($A297,MA_KH!$A:$Q,MA_KH!O$1,0)</f>
        <v>CIRCLEK MIỀN NAM</v>
      </c>
      <c r="AE297" s="2" t="str">
        <f>VLOOKUP($A297,MA_KH!$A:$Q,MA_KH!P$1,0)</f>
        <v>CÔNG TY TNHH VÒNG TRÒN ĐỎ</v>
      </c>
    </row>
    <row r="298" spans="1:31" ht="25.5" hidden="1" customHeight="1" x14ac:dyDescent="0.2">
      <c r="A298" s="31" t="s">
        <v>20827</v>
      </c>
      <c r="B298" s="31" t="s">
        <v>63</v>
      </c>
      <c r="C298" s="32">
        <v>45939</v>
      </c>
      <c r="D298" s="31" t="s">
        <v>1161</v>
      </c>
      <c r="E298" s="32">
        <v>45939</v>
      </c>
      <c r="F298" s="31" t="s">
        <v>1162</v>
      </c>
      <c r="G298" s="31" t="s">
        <v>1163</v>
      </c>
      <c r="H298" s="33">
        <v>230760</v>
      </c>
      <c r="I298" s="33">
        <v>0</v>
      </c>
      <c r="J298" s="33">
        <v>18461</v>
      </c>
      <c r="K298" s="33">
        <v>249221</v>
      </c>
      <c r="L298" s="7" t="s">
        <v>51</v>
      </c>
      <c r="O298" s="18">
        <f>IF(Table1[[#This Row],[Phân loại]]="Tồn đầu kỳ",Table1[[#This Row],[Tổng giá trị]],0)</f>
        <v>249221</v>
      </c>
      <c r="P298" s="7">
        <f>IF(Table1[[#This Row],[Số còn phải thu ĐK]]&lt;&gt;0,0,IF(Table1[[#This Row],[Phân loại]]="Bán hàng",Table1[[#This Row],[Tổng giá trị]],-Table1[[#This Row],[Tổng giá trị]]))</f>
        <v>0</v>
      </c>
      <c r="Q298" s="18">
        <f t="shared" si="31"/>
        <v>0</v>
      </c>
      <c r="R298" s="7">
        <f>Table1[[#This Row],[Số còn phải thu ĐK]]+Table1[[#This Row],[Giá Trị HD sau CK]]-Table1[[#This Row],[Số tiền đã thu]]</f>
        <v>249221</v>
      </c>
      <c r="S298" s="6">
        <f>IF(Table1[[#This Row],[Ngày hóa đơn]]&lt;&gt;"",Table1[[#This Row],[Ngày hóa đơn]],IF(Table1[[#This Row],[Ngày hạch toán]]&lt;&gt;"",Table1[[#This Row],[Ngày hạch toán]],""))</f>
        <v>45939</v>
      </c>
      <c r="T298" s="7"/>
      <c r="U298" s="6">
        <f>IF(Table1[[#This Row],[Ngày tính CN]]="","",S298+T298)</f>
        <v>45939</v>
      </c>
      <c r="V298" s="18">
        <f ca="1">IF(Table1[[#This Row],[Hạn thanh toán]]="","",IF((U298-NOW())&lt;0,0,(U298-NOW())))</f>
        <v>0</v>
      </c>
      <c r="W298" s="2"/>
      <c r="X298" s="18">
        <f t="shared" ca="1" si="32"/>
        <v>231.49032048611116</v>
      </c>
      <c r="Y298" s="2" t="str">
        <f t="shared" ca="1" si="33"/>
        <v>Nợ quá hạn hơn 120 ngày có khả năng mất thanh toán</v>
      </c>
      <c r="Z298" s="51">
        <f t="shared" si="29"/>
        <v>45939</v>
      </c>
      <c r="AA298" s="51" t="str">
        <f t="shared" si="30"/>
        <v/>
      </c>
      <c r="AB298" s="2"/>
      <c r="AD298" s="2" t="str">
        <f>VLOOKUP($A298,MA_KH!$A:$Q,MA_KH!O$1,0)</f>
        <v>CIRCLEK MIỀN NAM</v>
      </c>
      <c r="AE298" s="2" t="str">
        <f>VLOOKUP($A298,MA_KH!$A:$Q,MA_KH!P$1,0)</f>
        <v>CÔNG TY TNHH VÒNG TRÒN ĐỎ</v>
      </c>
    </row>
    <row r="299" spans="1:31" ht="25.5" hidden="1" customHeight="1" x14ac:dyDescent="0.2">
      <c r="A299" s="31" t="s">
        <v>20827</v>
      </c>
      <c r="B299" s="31" t="s">
        <v>63</v>
      </c>
      <c r="C299" s="32">
        <v>45939</v>
      </c>
      <c r="D299" s="31" t="s">
        <v>1164</v>
      </c>
      <c r="E299" s="32">
        <v>45939</v>
      </c>
      <c r="F299" s="31" t="s">
        <v>1165</v>
      </c>
      <c r="G299" s="31" t="s">
        <v>1166</v>
      </c>
      <c r="H299" s="33">
        <v>230760</v>
      </c>
      <c r="I299" s="33">
        <v>0</v>
      </c>
      <c r="J299" s="33">
        <v>18461</v>
      </c>
      <c r="K299" s="33">
        <v>249221</v>
      </c>
      <c r="L299" s="7" t="s">
        <v>51</v>
      </c>
      <c r="O299" s="18">
        <f>IF(Table1[[#This Row],[Phân loại]]="Tồn đầu kỳ",Table1[[#This Row],[Tổng giá trị]],0)</f>
        <v>249221</v>
      </c>
      <c r="P299" s="7">
        <f>IF(Table1[[#This Row],[Số còn phải thu ĐK]]&lt;&gt;0,0,IF(Table1[[#This Row],[Phân loại]]="Bán hàng",Table1[[#This Row],[Tổng giá trị]],-Table1[[#This Row],[Tổng giá trị]]))</f>
        <v>0</v>
      </c>
      <c r="Q299" s="18">
        <f t="shared" si="31"/>
        <v>0</v>
      </c>
      <c r="R299" s="7">
        <f>Table1[[#This Row],[Số còn phải thu ĐK]]+Table1[[#This Row],[Giá Trị HD sau CK]]-Table1[[#This Row],[Số tiền đã thu]]</f>
        <v>249221</v>
      </c>
      <c r="S299" s="6">
        <f>IF(Table1[[#This Row],[Ngày hóa đơn]]&lt;&gt;"",Table1[[#This Row],[Ngày hóa đơn]],IF(Table1[[#This Row],[Ngày hạch toán]]&lt;&gt;"",Table1[[#This Row],[Ngày hạch toán]],""))</f>
        <v>45939</v>
      </c>
      <c r="T299" s="7"/>
      <c r="U299" s="6">
        <f>IF(Table1[[#This Row],[Ngày tính CN]]="","",S299+T299)</f>
        <v>45939</v>
      </c>
      <c r="V299" s="18">
        <f ca="1">IF(Table1[[#This Row],[Hạn thanh toán]]="","",IF((U299-NOW())&lt;0,0,(U299-NOW())))</f>
        <v>0</v>
      </c>
      <c r="W299" s="2"/>
      <c r="X299" s="18">
        <f t="shared" ca="1" si="32"/>
        <v>231.49032048611116</v>
      </c>
      <c r="Y299" s="2" t="str">
        <f t="shared" ca="1" si="33"/>
        <v>Nợ quá hạn hơn 120 ngày có khả năng mất thanh toán</v>
      </c>
      <c r="Z299" s="51">
        <f t="shared" si="29"/>
        <v>45939</v>
      </c>
      <c r="AA299" s="51" t="str">
        <f t="shared" si="30"/>
        <v/>
      </c>
      <c r="AB299" s="2"/>
      <c r="AD299" s="2" t="str">
        <f>VLOOKUP($A299,MA_KH!$A:$Q,MA_KH!O$1,0)</f>
        <v>CIRCLEK MIỀN NAM</v>
      </c>
      <c r="AE299" s="2" t="str">
        <f>VLOOKUP($A299,MA_KH!$A:$Q,MA_KH!P$1,0)</f>
        <v>CÔNG TY TNHH VÒNG TRÒN ĐỎ</v>
      </c>
    </row>
    <row r="300" spans="1:31" ht="25.5" hidden="1" customHeight="1" x14ac:dyDescent="0.2">
      <c r="A300" s="31" t="s">
        <v>20827</v>
      </c>
      <c r="B300" s="31" t="s">
        <v>63</v>
      </c>
      <c r="C300" s="32">
        <v>45939</v>
      </c>
      <c r="D300" s="31" t="s">
        <v>1167</v>
      </c>
      <c r="E300" s="32">
        <v>45939</v>
      </c>
      <c r="F300" s="31" t="s">
        <v>1168</v>
      </c>
      <c r="G300" s="31" t="s">
        <v>1169</v>
      </c>
      <c r="H300" s="33">
        <v>230760</v>
      </c>
      <c r="I300" s="33">
        <v>0</v>
      </c>
      <c r="J300" s="33">
        <v>18461</v>
      </c>
      <c r="K300" s="33">
        <v>249221</v>
      </c>
      <c r="L300" s="7" t="s">
        <v>51</v>
      </c>
      <c r="O300" s="18">
        <f>IF(Table1[[#This Row],[Phân loại]]="Tồn đầu kỳ",Table1[[#This Row],[Tổng giá trị]],0)</f>
        <v>249221</v>
      </c>
      <c r="P300" s="7">
        <f>IF(Table1[[#This Row],[Số còn phải thu ĐK]]&lt;&gt;0,0,IF(Table1[[#This Row],[Phân loại]]="Bán hàng",Table1[[#This Row],[Tổng giá trị]],-Table1[[#This Row],[Tổng giá trị]]))</f>
        <v>0</v>
      </c>
      <c r="Q300" s="18">
        <f t="shared" si="31"/>
        <v>0</v>
      </c>
      <c r="R300" s="7">
        <f>Table1[[#This Row],[Số còn phải thu ĐK]]+Table1[[#This Row],[Giá Trị HD sau CK]]-Table1[[#This Row],[Số tiền đã thu]]</f>
        <v>249221</v>
      </c>
      <c r="S300" s="6">
        <f>IF(Table1[[#This Row],[Ngày hóa đơn]]&lt;&gt;"",Table1[[#This Row],[Ngày hóa đơn]],IF(Table1[[#This Row],[Ngày hạch toán]]&lt;&gt;"",Table1[[#This Row],[Ngày hạch toán]],""))</f>
        <v>45939</v>
      </c>
      <c r="T300" s="7"/>
      <c r="U300" s="6">
        <f>IF(Table1[[#This Row],[Ngày tính CN]]="","",S300+T300)</f>
        <v>45939</v>
      </c>
      <c r="V300" s="18">
        <f ca="1">IF(Table1[[#This Row],[Hạn thanh toán]]="","",IF((U300-NOW())&lt;0,0,(U300-NOW())))</f>
        <v>0</v>
      </c>
      <c r="W300" s="2"/>
      <c r="X300" s="18">
        <f t="shared" ca="1" si="32"/>
        <v>231.49032048611116</v>
      </c>
      <c r="Y300" s="2" t="str">
        <f t="shared" ca="1" si="33"/>
        <v>Nợ quá hạn hơn 120 ngày có khả năng mất thanh toán</v>
      </c>
      <c r="Z300" s="51">
        <f t="shared" si="29"/>
        <v>45939</v>
      </c>
      <c r="AA300" s="51" t="str">
        <f t="shared" si="30"/>
        <v/>
      </c>
      <c r="AB300" s="2"/>
      <c r="AD300" s="2" t="str">
        <f>VLOOKUP($A300,MA_KH!$A:$Q,MA_KH!O$1,0)</f>
        <v>CIRCLEK MIỀN NAM</v>
      </c>
      <c r="AE300" s="2" t="str">
        <f>VLOOKUP($A300,MA_KH!$A:$Q,MA_KH!P$1,0)</f>
        <v>CÔNG TY TNHH VÒNG TRÒN ĐỎ</v>
      </c>
    </row>
    <row r="301" spans="1:31" ht="25.5" hidden="1" customHeight="1" x14ac:dyDescent="0.2">
      <c r="A301" s="31" t="s">
        <v>20827</v>
      </c>
      <c r="B301" s="31" t="s">
        <v>63</v>
      </c>
      <c r="C301" s="32">
        <v>45940</v>
      </c>
      <c r="D301" s="31" t="s">
        <v>1170</v>
      </c>
      <c r="E301" s="32">
        <v>45940</v>
      </c>
      <c r="F301" s="31" t="s">
        <v>1171</v>
      </c>
      <c r="G301" s="31" t="s">
        <v>1172</v>
      </c>
      <c r="H301" s="33">
        <v>184608</v>
      </c>
      <c r="I301" s="33">
        <v>0</v>
      </c>
      <c r="J301" s="33">
        <v>14769</v>
      </c>
      <c r="K301" s="33">
        <v>199377</v>
      </c>
      <c r="L301" s="7" t="s">
        <v>51</v>
      </c>
      <c r="O301" s="18">
        <f>IF(Table1[[#This Row],[Phân loại]]="Tồn đầu kỳ",Table1[[#This Row],[Tổng giá trị]],0)</f>
        <v>199377</v>
      </c>
      <c r="P301" s="7">
        <f>IF(Table1[[#This Row],[Số còn phải thu ĐK]]&lt;&gt;0,0,IF(Table1[[#This Row],[Phân loại]]="Bán hàng",Table1[[#This Row],[Tổng giá trị]],-Table1[[#This Row],[Tổng giá trị]]))</f>
        <v>0</v>
      </c>
      <c r="Q301" s="18">
        <f t="shared" si="31"/>
        <v>0</v>
      </c>
      <c r="R301" s="7">
        <f>Table1[[#This Row],[Số còn phải thu ĐK]]+Table1[[#This Row],[Giá Trị HD sau CK]]-Table1[[#This Row],[Số tiền đã thu]]</f>
        <v>199377</v>
      </c>
      <c r="S301" s="6">
        <f>IF(Table1[[#This Row],[Ngày hóa đơn]]&lt;&gt;"",Table1[[#This Row],[Ngày hóa đơn]],IF(Table1[[#This Row],[Ngày hạch toán]]&lt;&gt;"",Table1[[#This Row],[Ngày hạch toán]],""))</f>
        <v>45940</v>
      </c>
      <c r="T301" s="7"/>
      <c r="U301" s="6">
        <f>IF(Table1[[#This Row],[Ngày tính CN]]="","",S301+T301)</f>
        <v>45940</v>
      </c>
      <c r="V301" s="18">
        <f ca="1">IF(Table1[[#This Row],[Hạn thanh toán]]="","",IF((U301-NOW())&lt;0,0,(U301-NOW())))</f>
        <v>0</v>
      </c>
      <c r="W301" s="2"/>
      <c r="X301" s="18">
        <f t="shared" ca="1" si="32"/>
        <v>230.49032048611116</v>
      </c>
      <c r="Y301" s="2" t="str">
        <f t="shared" ca="1" si="33"/>
        <v>Nợ quá hạn hơn 120 ngày có khả năng mất thanh toán</v>
      </c>
      <c r="Z301" s="51">
        <f t="shared" si="29"/>
        <v>45940</v>
      </c>
      <c r="AA301" s="51" t="str">
        <f t="shared" si="30"/>
        <v/>
      </c>
      <c r="AB301" s="2"/>
      <c r="AD301" s="2" t="str">
        <f>VLOOKUP($A301,MA_KH!$A:$Q,MA_KH!O$1,0)</f>
        <v>CIRCLEK MIỀN NAM</v>
      </c>
      <c r="AE301" s="2" t="str">
        <f>VLOOKUP($A301,MA_KH!$A:$Q,MA_KH!P$1,0)</f>
        <v>CÔNG TY TNHH VÒNG TRÒN ĐỎ</v>
      </c>
    </row>
    <row r="302" spans="1:31" ht="25.5" hidden="1" customHeight="1" x14ac:dyDescent="0.2">
      <c r="A302" s="31" t="s">
        <v>20827</v>
      </c>
      <c r="B302" s="31" t="s">
        <v>63</v>
      </c>
      <c r="C302" s="32">
        <v>45940</v>
      </c>
      <c r="D302" s="31" t="s">
        <v>1173</v>
      </c>
      <c r="E302" s="32">
        <v>45940</v>
      </c>
      <c r="F302" s="31" t="s">
        <v>1174</v>
      </c>
      <c r="G302" s="31" t="s">
        <v>1175</v>
      </c>
      <c r="H302" s="33">
        <v>230760</v>
      </c>
      <c r="I302" s="33">
        <v>0</v>
      </c>
      <c r="J302" s="33">
        <v>18461</v>
      </c>
      <c r="K302" s="33">
        <v>249221</v>
      </c>
      <c r="L302" s="7" t="s">
        <v>51</v>
      </c>
      <c r="O302" s="18">
        <f>IF(Table1[[#This Row],[Phân loại]]="Tồn đầu kỳ",Table1[[#This Row],[Tổng giá trị]],0)</f>
        <v>249221</v>
      </c>
      <c r="P302" s="7">
        <f>IF(Table1[[#This Row],[Số còn phải thu ĐK]]&lt;&gt;0,0,IF(Table1[[#This Row],[Phân loại]]="Bán hàng",Table1[[#This Row],[Tổng giá trị]],-Table1[[#This Row],[Tổng giá trị]]))</f>
        <v>0</v>
      </c>
      <c r="Q302" s="18">
        <f t="shared" si="31"/>
        <v>0</v>
      </c>
      <c r="R302" s="7">
        <f>Table1[[#This Row],[Số còn phải thu ĐK]]+Table1[[#This Row],[Giá Trị HD sau CK]]-Table1[[#This Row],[Số tiền đã thu]]</f>
        <v>249221</v>
      </c>
      <c r="S302" s="6">
        <f>IF(Table1[[#This Row],[Ngày hóa đơn]]&lt;&gt;"",Table1[[#This Row],[Ngày hóa đơn]],IF(Table1[[#This Row],[Ngày hạch toán]]&lt;&gt;"",Table1[[#This Row],[Ngày hạch toán]],""))</f>
        <v>45940</v>
      </c>
      <c r="T302" s="7"/>
      <c r="U302" s="6">
        <f>IF(Table1[[#This Row],[Ngày tính CN]]="","",S302+T302)</f>
        <v>45940</v>
      </c>
      <c r="V302" s="18">
        <f ca="1">IF(Table1[[#This Row],[Hạn thanh toán]]="","",IF((U302-NOW())&lt;0,0,(U302-NOW())))</f>
        <v>0</v>
      </c>
      <c r="W302" s="2"/>
      <c r="X302" s="18">
        <f t="shared" ca="1" si="32"/>
        <v>230.49032048611116</v>
      </c>
      <c r="Y302" s="2" t="str">
        <f t="shared" ca="1" si="33"/>
        <v>Nợ quá hạn hơn 120 ngày có khả năng mất thanh toán</v>
      </c>
      <c r="Z302" s="51">
        <f t="shared" si="29"/>
        <v>45940</v>
      </c>
      <c r="AA302" s="51" t="str">
        <f t="shared" si="30"/>
        <v/>
      </c>
      <c r="AB302" s="2"/>
      <c r="AD302" s="2" t="str">
        <f>VLOOKUP($A302,MA_KH!$A:$Q,MA_KH!O$1,0)</f>
        <v>CIRCLEK MIỀN NAM</v>
      </c>
      <c r="AE302" s="2" t="str">
        <f>VLOOKUP($A302,MA_KH!$A:$Q,MA_KH!P$1,0)</f>
        <v>CÔNG TY TNHH VÒNG TRÒN ĐỎ</v>
      </c>
    </row>
    <row r="303" spans="1:31" ht="25.5" hidden="1" customHeight="1" x14ac:dyDescent="0.2">
      <c r="A303" s="31" t="s">
        <v>20827</v>
      </c>
      <c r="B303" s="31" t="s">
        <v>63</v>
      </c>
      <c r="C303" s="32">
        <v>45940</v>
      </c>
      <c r="D303" s="31" t="s">
        <v>1176</v>
      </c>
      <c r="E303" s="32">
        <v>45940</v>
      </c>
      <c r="F303" s="31" t="s">
        <v>1177</v>
      </c>
      <c r="G303" s="31" t="s">
        <v>1178</v>
      </c>
      <c r="H303" s="33">
        <v>461520</v>
      </c>
      <c r="I303" s="33">
        <v>0</v>
      </c>
      <c r="J303" s="33">
        <v>36922</v>
      </c>
      <c r="K303" s="33">
        <v>498442</v>
      </c>
      <c r="L303" s="7" t="s">
        <v>51</v>
      </c>
      <c r="O303" s="18">
        <f>IF(Table1[[#This Row],[Phân loại]]="Tồn đầu kỳ",Table1[[#This Row],[Tổng giá trị]],0)</f>
        <v>498442</v>
      </c>
      <c r="P303" s="7">
        <f>IF(Table1[[#This Row],[Số còn phải thu ĐK]]&lt;&gt;0,0,IF(Table1[[#This Row],[Phân loại]]="Bán hàng",Table1[[#This Row],[Tổng giá trị]],-Table1[[#This Row],[Tổng giá trị]]))</f>
        <v>0</v>
      </c>
      <c r="Q303" s="18">
        <f t="shared" si="31"/>
        <v>0</v>
      </c>
      <c r="R303" s="7">
        <f>Table1[[#This Row],[Số còn phải thu ĐK]]+Table1[[#This Row],[Giá Trị HD sau CK]]-Table1[[#This Row],[Số tiền đã thu]]</f>
        <v>498442</v>
      </c>
      <c r="S303" s="6">
        <f>IF(Table1[[#This Row],[Ngày hóa đơn]]&lt;&gt;"",Table1[[#This Row],[Ngày hóa đơn]],IF(Table1[[#This Row],[Ngày hạch toán]]&lt;&gt;"",Table1[[#This Row],[Ngày hạch toán]],""))</f>
        <v>45940</v>
      </c>
      <c r="T303" s="7"/>
      <c r="U303" s="6">
        <f>IF(Table1[[#This Row],[Ngày tính CN]]="","",S303+T303)</f>
        <v>45940</v>
      </c>
      <c r="V303" s="18">
        <f ca="1">IF(Table1[[#This Row],[Hạn thanh toán]]="","",IF((U303-NOW())&lt;0,0,(U303-NOW())))</f>
        <v>0</v>
      </c>
      <c r="W303" s="2"/>
      <c r="X303" s="18">
        <f t="shared" ca="1" si="32"/>
        <v>230.49032048611116</v>
      </c>
      <c r="Y303" s="2" t="str">
        <f t="shared" ca="1" si="33"/>
        <v>Nợ quá hạn hơn 120 ngày có khả năng mất thanh toán</v>
      </c>
      <c r="Z303" s="51">
        <f t="shared" si="29"/>
        <v>45940</v>
      </c>
      <c r="AA303" s="51" t="str">
        <f t="shared" si="30"/>
        <v/>
      </c>
      <c r="AB303" s="2"/>
      <c r="AD303" s="2" t="str">
        <f>VLOOKUP($A303,MA_KH!$A:$Q,MA_KH!O$1,0)</f>
        <v>CIRCLEK MIỀN NAM</v>
      </c>
      <c r="AE303" s="2" t="str">
        <f>VLOOKUP($A303,MA_KH!$A:$Q,MA_KH!P$1,0)</f>
        <v>CÔNG TY TNHH VÒNG TRÒN ĐỎ</v>
      </c>
    </row>
    <row r="304" spans="1:31" ht="25.5" hidden="1" customHeight="1" x14ac:dyDescent="0.2">
      <c r="A304" s="31" t="s">
        <v>20827</v>
      </c>
      <c r="B304" s="31" t="s">
        <v>63</v>
      </c>
      <c r="C304" s="32">
        <v>45940</v>
      </c>
      <c r="D304" s="31" t="s">
        <v>1179</v>
      </c>
      <c r="E304" s="32">
        <v>45940</v>
      </c>
      <c r="F304" s="31" t="s">
        <v>1180</v>
      </c>
      <c r="G304" s="31" t="s">
        <v>1181</v>
      </c>
      <c r="H304" s="33">
        <v>207684</v>
      </c>
      <c r="I304" s="33">
        <v>0</v>
      </c>
      <c r="J304" s="33">
        <v>16615</v>
      </c>
      <c r="K304" s="33">
        <v>224299</v>
      </c>
      <c r="L304" s="7" t="s">
        <v>51</v>
      </c>
      <c r="O304" s="18">
        <f>IF(Table1[[#This Row],[Phân loại]]="Tồn đầu kỳ",Table1[[#This Row],[Tổng giá trị]],0)</f>
        <v>224299</v>
      </c>
      <c r="P304" s="7">
        <f>IF(Table1[[#This Row],[Số còn phải thu ĐK]]&lt;&gt;0,0,IF(Table1[[#This Row],[Phân loại]]="Bán hàng",Table1[[#This Row],[Tổng giá trị]],-Table1[[#This Row],[Tổng giá trị]]))</f>
        <v>0</v>
      </c>
      <c r="Q304" s="18">
        <f t="shared" si="31"/>
        <v>0</v>
      </c>
      <c r="R304" s="7">
        <f>Table1[[#This Row],[Số còn phải thu ĐK]]+Table1[[#This Row],[Giá Trị HD sau CK]]-Table1[[#This Row],[Số tiền đã thu]]</f>
        <v>224299</v>
      </c>
      <c r="S304" s="6">
        <f>IF(Table1[[#This Row],[Ngày hóa đơn]]&lt;&gt;"",Table1[[#This Row],[Ngày hóa đơn]],IF(Table1[[#This Row],[Ngày hạch toán]]&lt;&gt;"",Table1[[#This Row],[Ngày hạch toán]],""))</f>
        <v>45940</v>
      </c>
      <c r="T304" s="7"/>
      <c r="U304" s="6">
        <f>IF(Table1[[#This Row],[Ngày tính CN]]="","",S304+T304)</f>
        <v>45940</v>
      </c>
      <c r="V304" s="18">
        <f ca="1">IF(Table1[[#This Row],[Hạn thanh toán]]="","",IF((U304-NOW())&lt;0,0,(U304-NOW())))</f>
        <v>0</v>
      </c>
      <c r="W304" s="2"/>
      <c r="X304" s="18">
        <f t="shared" ca="1" si="32"/>
        <v>230.49032048611116</v>
      </c>
      <c r="Y304" s="2" t="str">
        <f t="shared" ca="1" si="33"/>
        <v>Nợ quá hạn hơn 120 ngày có khả năng mất thanh toán</v>
      </c>
      <c r="Z304" s="51">
        <f t="shared" si="29"/>
        <v>45940</v>
      </c>
      <c r="AA304" s="51" t="str">
        <f t="shared" si="30"/>
        <v/>
      </c>
      <c r="AB304" s="2"/>
      <c r="AD304" s="2" t="str">
        <f>VLOOKUP($A304,MA_KH!$A:$Q,MA_KH!O$1,0)</f>
        <v>CIRCLEK MIỀN NAM</v>
      </c>
      <c r="AE304" s="2" t="str">
        <f>VLOOKUP($A304,MA_KH!$A:$Q,MA_KH!P$1,0)</f>
        <v>CÔNG TY TNHH VÒNG TRÒN ĐỎ</v>
      </c>
    </row>
    <row r="305" spans="1:31" ht="25.5" hidden="1" customHeight="1" x14ac:dyDescent="0.2">
      <c r="A305" s="31" t="s">
        <v>20827</v>
      </c>
      <c r="B305" s="31" t="s">
        <v>63</v>
      </c>
      <c r="C305" s="32">
        <v>45940</v>
      </c>
      <c r="D305" s="31" t="s">
        <v>1182</v>
      </c>
      <c r="E305" s="32">
        <v>45940</v>
      </c>
      <c r="F305" s="31" t="s">
        <v>1183</v>
      </c>
      <c r="G305" s="31" t="s">
        <v>1184</v>
      </c>
      <c r="H305" s="33">
        <v>230760</v>
      </c>
      <c r="I305" s="33">
        <v>0</v>
      </c>
      <c r="J305" s="33">
        <v>18461</v>
      </c>
      <c r="K305" s="33">
        <v>249221</v>
      </c>
      <c r="L305" s="7" t="s">
        <v>51</v>
      </c>
      <c r="O305" s="18">
        <f>IF(Table1[[#This Row],[Phân loại]]="Tồn đầu kỳ",Table1[[#This Row],[Tổng giá trị]],0)</f>
        <v>249221</v>
      </c>
      <c r="P305" s="7">
        <f>IF(Table1[[#This Row],[Số còn phải thu ĐK]]&lt;&gt;0,0,IF(Table1[[#This Row],[Phân loại]]="Bán hàng",Table1[[#This Row],[Tổng giá trị]],-Table1[[#This Row],[Tổng giá trị]]))</f>
        <v>0</v>
      </c>
      <c r="Q305" s="18">
        <f t="shared" si="31"/>
        <v>0</v>
      </c>
      <c r="R305" s="7">
        <f>Table1[[#This Row],[Số còn phải thu ĐK]]+Table1[[#This Row],[Giá Trị HD sau CK]]-Table1[[#This Row],[Số tiền đã thu]]</f>
        <v>249221</v>
      </c>
      <c r="S305" s="6">
        <f>IF(Table1[[#This Row],[Ngày hóa đơn]]&lt;&gt;"",Table1[[#This Row],[Ngày hóa đơn]],IF(Table1[[#This Row],[Ngày hạch toán]]&lt;&gt;"",Table1[[#This Row],[Ngày hạch toán]],""))</f>
        <v>45940</v>
      </c>
      <c r="T305" s="7"/>
      <c r="U305" s="6">
        <f>IF(Table1[[#This Row],[Ngày tính CN]]="","",S305+T305)</f>
        <v>45940</v>
      </c>
      <c r="V305" s="18">
        <f ca="1">IF(Table1[[#This Row],[Hạn thanh toán]]="","",IF((U305-NOW())&lt;0,0,(U305-NOW())))</f>
        <v>0</v>
      </c>
      <c r="W305" s="2"/>
      <c r="X305" s="18">
        <f t="shared" ca="1" si="32"/>
        <v>230.49032048611116</v>
      </c>
      <c r="Y305" s="2" t="str">
        <f t="shared" ca="1" si="33"/>
        <v>Nợ quá hạn hơn 120 ngày có khả năng mất thanh toán</v>
      </c>
      <c r="Z305" s="51">
        <f t="shared" si="29"/>
        <v>45940</v>
      </c>
      <c r="AA305" s="51" t="str">
        <f t="shared" si="30"/>
        <v/>
      </c>
      <c r="AB305" s="2"/>
      <c r="AD305" s="2" t="str">
        <f>VLOOKUP($A305,MA_KH!$A:$Q,MA_KH!O$1,0)</f>
        <v>CIRCLEK MIỀN NAM</v>
      </c>
      <c r="AE305" s="2" t="str">
        <f>VLOOKUP($A305,MA_KH!$A:$Q,MA_KH!P$1,0)</f>
        <v>CÔNG TY TNHH VÒNG TRÒN ĐỎ</v>
      </c>
    </row>
    <row r="306" spans="1:31" ht="25.5" hidden="1" customHeight="1" x14ac:dyDescent="0.2">
      <c r="A306" s="31" t="s">
        <v>20827</v>
      </c>
      <c r="B306" s="31" t="s">
        <v>63</v>
      </c>
      <c r="C306" s="32">
        <v>45941</v>
      </c>
      <c r="D306" s="31" t="s">
        <v>1185</v>
      </c>
      <c r="E306" s="32">
        <v>45941</v>
      </c>
      <c r="F306" s="31" t="s">
        <v>1186</v>
      </c>
      <c r="G306" s="31" t="s">
        <v>1187</v>
      </c>
      <c r="H306" s="33">
        <v>184608</v>
      </c>
      <c r="I306" s="33">
        <v>0</v>
      </c>
      <c r="J306" s="33">
        <v>14769</v>
      </c>
      <c r="K306" s="33">
        <v>199377</v>
      </c>
      <c r="L306" s="7" t="s">
        <v>51</v>
      </c>
      <c r="O306" s="18">
        <f>IF(Table1[[#This Row],[Phân loại]]="Tồn đầu kỳ",Table1[[#This Row],[Tổng giá trị]],0)</f>
        <v>199377</v>
      </c>
      <c r="P306" s="7">
        <f>IF(Table1[[#This Row],[Số còn phải thu ĐK]]&lt;&gt;0,0,IF(Table1[[#This Row],[Phân loại]]="Bán hàng",Table1[[#This Row],[Tổng giá trị]],-Table1[[#This Row],[Tổng giá trị]]))</f>
        <v>0</v>
      </c>
      <c r="Q306" s="18">
        <f t="shared" si="31"/>
        <v>0</v>
      </c>
      <c r="R306" s="7">
        <f>Table1[[#This Row],[Số còn phải thu ĐK]]+Table1[[#This Row],[Giá Trị HD sau CK]]-Table1[[#This Row],[Số tiền đã thu]]</f>
        <v>199377</v>
      </c>
      <c r="S306" s="6">
        <f>IF(Table1[[#This Row],[Ngày hóa đơn]]&lt;&gt;"",Table1[[#This Row],[Ngày hóa đơn]],IF(Table1[[#This Row],[Ngày hạch toán]]&lt;&gt;"",Table1[[#This Row],[Ngày hạch toán]],""))</f>
        <v>45941</v>
      </c>
      <c r="T306" s="7"/>
      <c r="U306" s="6">
        <f>IF(Table1[[#This Row],[Ngày tính CN]]="","",S306+T306)</f>
        <v>45941</v>
      </c>
      <c r="V306" s="18">
        <f ca="1">IF(Table1[[#This Row],[Hạn thanh toán]]="","",IF((U306-NOW())&lt;0,0,(U306-NOW())))</f>
        <v>0</v>
      </c>
      <c r="W306" s="2"/>
      <c r="X306" s="18">
        <f t="shared" ca="1" si="32"/>
        <v>229.49032048611116</v>
      </c>
      <c r="Y306" s="2" t="str">
        <f t="shared" ca="1" si="33"/>
        <v>Nợ quá hạn hơn 120 ngày có khả năng mất thanh toán</v>
      </c>
      <c r="Z306" s="51">
        <f t="shared" si="29"/>
        <v>45941</v>
      </c>
      <c r="AA306" s="51" t="str">
        <f t="shared" si="30"/>
        <v/>
      </c>
      <c r="AB306" s="2"/>
      <c r="AD306" s="2" t="str">
        <f>VLOOKUP($A306,MA_KH!$A:$Q,MA_KH!O$1,0)</f>
        <v>CIRCLEK MIỀN NAM</v>
      </c>
      <c r="AE306" s="2" t="str">
        <f>VLOOKUP($A306,MA_KH!$A:$Q,MA_KH!P$1,0)</f>
        <v>CÔNG TY TNHH VÒNG TRÒN ĐỎ</v>
      </c>
    </row>
    <row r="307" spans="1:31" ht="25.5" hidden="1" customHeight="1" x14ac:dyDescent="0.2">
      <c r="A307" s="31" t="s">
        <v>20827</v>
      </c>
      <c r="B307" s="31" t="s">
        <v>63</v>
      </c>
      <c r="C307" s="32">
        <v>45941</v>
      </c>
      <c r="D307" s="31" t="s">
        <v>1188</v>
      </c>
      <c r="E307" s="32">
        <v>45941</v>
      </c>
      <c r="F307" s="31" t="s">
        <v>1189</v>
      </c>
      <c r="G307" s="31" t="s">
        <v>1190</v>
      </c>
      <c r="H307" s="33">
        <v>184608</v>
      </c>
      <c r="I307" s="33">
        <v>0</v>
      </c>
      <c r="J307" s="33">
        <v>14769</v>
      </c>
      <c r="K307" s="33">
        <v>199377</v>
      </c>
      <c r="L307" s="7" t="s">
        <v>51</v>
      </c>
      <c r="O307" s="18">
        <f>IF(Table1[[#This Row],[Phân loại]]="Tồn đầu kỳ",Table1[[#This Row],[Tổng giá trị]],0)</f>
        <v>199377</v>
      </c>
      <c r="P307" s="7">
        <f>IF(Table1[[#This Row],[Số còn phải thu ĐK]]&lt;&gt;0,0,IF(Table1[[#This Row],[Phân loại]]="Bán hàng",Table1[[#This Row],[Tổng giá trị]],-Table1[[#This Row],[Tổng giá trị]]))</f>
        <v>0</v>
      </c>
      <c r="Q307" s="18">
        <f t="shared" si="31"/>
        <v>0</v>
      </c>
      <c r="R307" s="7">
        <f>Table1[[#This Row],[Số còn phải thu ĐK]]+Table1[[#This Row],[Giá Trị HD sau CK]]-Table1[[#This Row],[Số tiền đã thu]]</f>
        <v>199377</v>
      </c>
      <c r="S307" s="6">
        <f>IF(Table1[[#This Row],[Ngày hóa đơn]]&lt;&gt;"",Table1[[#This Row],[Ngày hóa đơn]],IF(Table1[[#This Row],[Ngày hạch toán]]&lt;&gt;"",Table1[[#This Row],[Ngày hạch toán]],""))</f>
        <v>45941</v>
      </c>
      <c r="T307" s="7"/>
      <c r="U307" s="6">
        <f>IF(Table1[[#This Row],[Ngày tính CN]]="","",S307+T307)</f>
        <v>45941</v>
      </c>
      <c r="V307" s="18">
        <f ca="1">IF(Table1[[#This Row],[Hạn thanh toán]]="","",IF((U307-NOW())&lt;0,0,(U307-NOW())))</f>
        <v>0</v>
      </c>
      <c r="W307" s="2"/>
      <c r="X307" s="18">
        <f t="shared" ca="1" si="32"/>
        <v>229.49032048611116</v>
      </c>
      <c r="Y307" s="2" t="str">
        <f t="shared" ca="1" si="33"/>
        <v>Nợ quá hạn hơn 120 ngày có khả năng mất thanh toán</v>
      </c>
      <c r="Z307" s="51">
        <f t="shared" si="29"/>
        <v>45941</v>
      </c>
      <c r="AA307" s="51" t="str">
        <f t="shared" si="30"/>
        <v/>
      </c>
      <c r="AB307" s="2"/>
      <c r="AD307" s="2" t="str">
        <f>VLOOKUP($A307,MA_KH!$A:$Q,MA_KH!O$1,0)</f>
        <v>CIRCLEK MIỀN NAM</v>
      </c>
      <c r="AE307" s="2" t="str">
        <f>VLOOKUP($A307,MA_KH!$A:$Q,MA_KH!P$1,0)</f>
        <v>CÔNG TY TNHH VÒNG TRÒN ĐỎ</v>
      </c>
    </row>
    <row r="308" spans="1:31" ht="25.5" hidden="1" customHeight="1" x14ac:dyDescent="0.2">
      <c r="A308" s="31" t="s">
        <v>20827</v>
      </c>
      <c r="B308" s="31" t="s">
        <v>63</v>
      </c>
      <c r="C308" s="32">
        <v>45941</v>
      </c>
      <c r="D308" s="31" t="s">
        <v>1191</v>
      </c>
      <c r="E308" s="32">
        <v>45941</v>
      </c>
      <c r="F308" s="31" t="s">
        <v>1192</v>
      </c>
      <c r="G308" s="31" t="s">
        <v>1193</v>
      </c>
      <c r="H308" s="33">
        <v>184608</v>
      </c>
      <c r="I308" s="33">
        <v>0</v>
      </c>
      <c r="J308" s="33">
        <v>14769</v>
      </c>
      <c r="K308" s="33">
        <v>199377</v>
      </c>
      <c r="L308" s="7" t="s">
        <v>51</v>
      </c>
      <c r="O308" s="18">
        <f>IF(Table1[[#This Row],[Phân loại]]="Tồn đầu kỳ",Table1[[#This Row],[Tổng giá trị]],0)</f>
        <v>199377</v>
      </c>
      <c r="P308" s="7">
        <f>IF(Table1[[#This Row],[Số còn phải thu ĐK]]&lt;&gt;0,0,IF(Table1[[#This Row],[Phân loại]]="Bán hàng",Table1[[#This Row],[Tổng giá trị]],-Table1[[#This Row],[Tổng giá trị]]))</f>
        <v>0</v>
      </c>
      <c r="Q308" s="18">
        <f t="shared" si="31"/>
        <v>0</v>
      </c>
      <c r="R308" s="7">
        <f>Table1[[#This Row],[Số còn phải thu ĐK]]+Table1[[#This Row],[Giá Trị HD sau CK]]-Table1[[#This Row],[Số tiền đã thu]]</f>
        <v>199377</v>
      </c>
      <c r="S308" s="6">
        <f>IF(Table1[[#This Row],[Ngày hóa đơn]]&lt;&gt;"",Table1[[#This Row],[Ngày hóa đơn]],IF(Table1[[#This Row],[Ngày hạch toán]]&lt;&gt;"",Table1[[#This Row],[Ngày hạch toán]],""))</f>
        <v>45941</v>
      </c>
      <c r="T308" s="7"/>
      <c r="U308" s="6">
        <f>IF(Table1[[#This Row],[Ngày tính CN]]="","",S308+T308)</f>
        <v>45941</v>
      </c>
      <c r="V308" s="18">
        <f ca="1">IF(Table1[[#This Row],[Hạn thanh toán]]="","",IF((U308-NOW())&lt;0,0,(U308-NOW())))</f>
        <v>0</v>
      </c>
      <c r="W308" s="2"/>
      <c r="X308" s="18">
        <f t="shared" ca="1" si="32"/>
        <v>229.49032048611116</v>
      </c>
      <c r="Y308" s="2" t="str">
        <f t="shared" ca="1" si="33"/>
        <v>Nợ quá hạn hơn 120 ngày có khả năng mất thanh toán</v>
      </c>
      <c r="Z308" s="51">
        <f t="shared" si="29"/>
        <v>45941</v>
      </c>
      <c r="AA308" s="51" t="str">
        <f t="shared" si="30"/>
        <v/>
      </c>
      <c r="AB308" s="2"/>
      <c r="AD308" s="2" t="str">
        <f>VLOOKUP($A308,MA_KH!$A:$Q,MA_KH!O$1,0)</f>
        <v>CIRCLEK MIỀN NAM</v>
      </c>
      <c r="AE308" s="2" t="str">
        <f>VLOOKUP($A308,MA_KH!$A:$Q,MA_KH!P$1,0)</f>
        <v>CÔNG TY TNHH VÒNG TRÒN ĐỎ</v>
      </c>
    </row>
    <row r="309" spans="1:31" ht="25.5" hidden="1" customHeight="1" x14ac:dyDescent="0.2">
      <c r="A309" s="31" t="s">
        <v>20827</v>
      </c>
      <c r="B309" s="31" t="s">
        <v>63</v>
      </c>
      <c r="C309" s="32">
        <v>45941</v>
      </c>
      <c r="D309" s="31" t="s">
        <v>1194</v>
      </c>
      <c r="E309" s="32">
        <v>45941</v>
      </c>
      <c r="F309" s="31" t="s">
        <v>1195</v>
      </c>
      <c r="G309" s="31" t="s">
        <v>1196</v>
      </c>
      <c r="H309" s="33">
        <v>184608</v>
      </c>
      <c r="I309" s="33">
        <v>0</v>
      </c>
      <c r="J309" s="33">
        <v>14769</v>
      </c>
      <c r="K309" s="33">
        <v>199377</v>
      </c>
      <c r="L309" s="7" t="s">
        <v>51</v>
      </c>
      <c r="O309" s="18">
        <f>IF(Table1[[#This Row],[Phân loại]]="Tồn đầu kỳ",Table1[[#This Row],[Tổng giá trị]],0)</f>
        <v>199377</v>
      </c>
      <c r="P309" s="7">
        <f>IF(Table1[[#This Row],[Số còn phải thu ĐK]]&lt;&gt;0,0,IF(Table1[[#This Row],[Phân loại]]="Bán hàng",Table1[[#This Row],[Tổng giá trị]],-Table1[[#This Row],[Tổng giá trị]]))</f>
        <v>0</v>
      </c>
      <c r="Q309" s="18">
        <f t="shared" si="31"/>
        <v>0</v>
      </c>
      <c r="R309" s="7">
        <f>Table1[[#This Row],[Số còn phải thu ĐK]]+Table1[[#This Row],[Giá Trị HD sau CK]]-Table1[[#This Row],[Số tiền đã thu]]</f>
        <v>199377</v>
      </c>
      <c r="S309" s="6">
        <f>IF(Table1[[#This Row],[Ngày hóa đơn]]&lt;&gt;"",Table1[[#This Row],[Ngày hóa đơn]],IF(Table1[[#This Row],[Ngày hạch toán]]&lt;&gt;"",Table1[[#This Row],[Ngày hạch toán]],""))</f>
        <v>45941</v>
      </c>
      <c r="T309" s="7"/>
      <c r="U309" s="6">
        <f>IF(Table1[[#This Row],[Ngày tính CN]]="","",S309+T309)</f>
        <v>45941</v>
      </c>
      <c r="V309" s="18">
        <f ca="1">IF(Table1[[#This Row],[Hạn thanh toán]]="","",IF((U309-NOW())&lt;0,0,(U309-NOW())))</f>
        <v>0</v>
      </c>
      <c r="W309" s="2"/>
      <c r="X309" s="18">
        <f t="shared" ca="1" si="32"/>
        <v>229.49032048611116</v>
      </c>
      <c r="Y309" s="2" t="str">
        <f t="shared" ca="1" si="33"/>
        <v>Nợ quá hạn hơn 120 ngày có khả năng mất thanh toán</v>
      </c>
      <c r="Z309" s="51">
        <f t="shared" si="29"/>
        <v>45941</v>
      </c>
      <c r="AA309" s="51" t="str">
        <f t="shared" si="30"/>
        <v/>
      </c>
      <c r="AB309" s="2"/>
      <c r="AD309" s="2" t="str">
        <f>VLOOKUP($A309,MA_KH!$A:$Q,MA_KH!O$1,0)</f>
        <v>CIRCLEK MIỀN NAM</v>
      </c>
      <c r="AE309" s="2" t="str">
        <f>VLOOKUP($A309,MA_KH!$A:$Q,MA_KH!P$1,0)</f>
        <v>CÔNG TY TNHH VÒNG TRÒN ĐỎ</v>
      </c>
    </row>
    <row r="310" spans="1:31" ht="25.5" hidden="1" customHeight="1" x14ac:dyDescent="0.2">
      <c r="A310" s="31" t="s">
        <v>20827</v>
      </c>
      <c r="B310" s="31" t="s">
        <v>63</v>
      </c>
      <c r="C310" s="32">
        <v>45941</v>
      </c>
      <c r="D310" s="31" t="s">
        <v>1197</v>
      </c>
      <c r="E310" s="32">
        <v>45941</v>
      </c>
      <c r="F310" s="31" t="s">
        <v>1198</v>
      </c>
      <c r="G310" s="31" t="s">
        <v>1199</v>
      </c>
      <c r="H310" s="33">
        <v>184608</v>
      </c>
      <c r="I310" s="33">
        <v>0</v>
      </c>
      <c r="J310" s="33">
        <v>14769</v>
      </c>
      <c r="K310" s="33">
        <v>199377</v>
      </c>
      <c r="L310" s="7" t="s">
        <v>51</v>
      </c>
      <c r="O310" s="18">
        <f>IF(Table1[[#This Row],[Phân loại]]="Tồn đầu kỳ",Table1[[#This Row],[Tổng giá trị]],0)</f>
        <v>199377</v>
      </c>
      <c r="P310" s="7">
        <f>IF(Table1[[#This Row],[Số còn phải thu ĐK]]&lt;&gt;0,0,IF(Table1[[#This Row],[Phân loại]]="Bán hàng",Table1[[#This Row],[Tổng giá trị]],-Table1[[#This Row],[Tổng giá trị]]))</f>
        <v>0</v>
      </c>
      <c r="Q310" s="18">
        <f t="shared" si="31"/>
        <v>0</v>
      </c>
      <c r="R310" s="7">
        <f>Table1[[#This Row],[Số còn phải thu ĐK]]+Table1[[#This Row],[Giá Trị HD sau CK]]-Table1[[#This Row],[Số tiền đã thu]]</f>
        <v>199377</v>
      </c>
      <c r="S310" s="6">
        <f>IF(Table1[[#This Row],[Ngày hóa đơn]]&lt;&gt;"",Table1[[#This Row],[Ngày hóa đơn]],IF(Table1[[#This Row],[Ngày hạch toán]]&lt;&gt;"",Table1[[#This Row],[Ngày hạch toán]],""))</f>
        <v>45941</v>
      </c>
      <c r="T310" s="7"/>
      <c r="U310" s="6">
        <f>IF(Table1[[#This Row],[Ngày tính CN]]="","",S310+T310)</f>
        <v>45941</v>
      </c>
      <c r="V310" s="18">
        <f ca="1">IF(Table1[[#This Row],[Hạn thanh toán]]="","",IF((U310-NOW())&lt;0,0,(U310-NOW())))</f>
        <v>0</v>
      </c>
      <c r="W310" s="2"/>
      <c r="X310" s="18">
        <f t="shared" ca="1" si="32"/>
        <v>229.49032048611116</v>
      </c>
      <c r="Y310" s="2" t="str">
        <f t="shared" ca="1" si="33"/>
        <v>Nợ quá hạn hơn 120 ngày có khả năng mất thanh toán</v>
      </c>
      <c r="Z310" s="51">
        <f t="shared" si="29"/>
        <v>45941</v>
      </c>
      <c r="AA310" s="51" t="str">
        <f t="shared" si="30"/>
        <v/>
      </c>
      <c r="AB310" s="2"/>
      <c r="AD310" s="2" t="str">
        <f>VLOOKUP($A310,MA_KH!$A:$Q,MA_KH!O$1,0)</f>
        <v>CIRCLEK MIỀN NAM</v>
      </c>
      <c r="AE310" s="2" t="str">
        <f>VLOOKUP($A310,MA_KH!$A:$Q,MA_KH!P$1,0)</f>
        <v>CÔNG TY TNHH VÒNG TRÒN ĐỎ</v>
      </c>
    </row>
    <row r="311" spans="1:31" ht="25.5" hidden="1" customHeight="1" x14ac:dyDescent="0.2">
      <c r="A311" s="31" t="s">
        <v>20827</v>
      </c>
      <c r="B311" s="31" t="s">
        <v>63</v>
      </c>
      <c r="C311" s="32">
        <v>45943</v>
      </c>
      <c r="D311" s="31" t="s">
        <v>1200</v>
      </c>
      <c r="E311" s="32">
        <v>45943</v>
      </c>
      <c r="F311" s="31" t="s">
        <v>1201</v>
      </c>
      <c r="G311" s="31" t="s">
        <v>1202</v>
      </c>
      <c r="H311" s="33">
        <v>184608</v>
      </c>
      <c r="I311" s="33">
        <v>0</v>
      </c>
      <c r="J311" s="33">
        <v>14769</v>
      </c>
      <c r="K311" s="33">
        <v>199377</v>
      </c>
      <c r="L311" s="7" t="s">
        <v>51</v>
      </c>
      <c r="O311" s="18">
        <f>IF(Table1[[#This Row],[Phân loại]]="Tồn đầu kỳ",Table1[[#This Row],[Tổng giá trị]],0)</f>
        <v>199377</v>
      </c>
      <c r="P311" s="7">
        <f>IF(Table1[[#This Row],[Số còn phải thu ĐK]]&lt;&gt;0,0,IF(Table1[[#This Row],[Phân loại]]="Bán hàng",Table1[[#This Row],[Tổng giá trị]],-Table1[[#This Row],[Tổng giá trị]]))</f>
        <v>0</v>
      </c>
      <c r="Q311" s="18">
        <f t="shared" si="31"/>
        <v>0</v>
      </c>
      <c r="R311" s="7">
        <f>Table1[[#This Row],[Số còn phải thu ĐK]]+Table1[[#This Row],[Giá Trị HD sau CK]]-Table1[[#This Row],[Số tiền đã thu]]</f>
        <v>199377</v>
      </c>
      <c r="S311" s="6">
        <f>IF(Table1[[#This Row],[Ngày hóa đơn]]&lt;&gt;"",Table1[[#This Row],[Ngày hóa đơn]],IF(Table1[[#This Row],[Ngày hạch toán]]&lt;&gt;"",Table1[[#This Row],[Ngày hạch toán]],""))</f>
        <v>45943</v>
      </c>
      <c r="T311" s="7"/>
      <c r="U311" s="6">
        <f>IF(Table1[[#This Row],[Ngày tính CN]]="","",S311+T311)</f>
        <v>45943</v>
      </c>
      <c r="V311" s="18">
        <f ca="1">IF(Table1[[#This Row],[Hạn thanh toán]]="","",IF((U311-NOW())&lt;0,0,(U311-NOW())))</f>
        <v>0</v>
      </c>
      <c r="W311" s="2"/>
      <c r="X311" s="18">
        <f t="shared" ca="1" si="32"/>
        <v>227.49032048611116</v>
      </c>
      <c r="Y311" s="2" t="str">
        <f t="shared" ca="1" si="33"/>
        <v>Nợ quá hạn hơn 120 ngày có khả năng mất thanh toán</v>
      </c>
      <c r="Z311" s="51">
        <f t="shared" si="29"/>
        <v>45943</v>
      </c>
      <c r="AA311" s="51" t="str">
        <f t="shared" si="30"/>
        <v/>
      </c>
      <c r="AB311" s="2"/>
      <c r="AD311" s="2" t="str">
        <f>VLOOKUP($A311,MA_KH!$A:$Q,MA_KH!O$1,0)</f>
        <v>CIRCLEK MIỀN NAM</v>
      </c>
      <c r="AE311" s="2" t="str">
        <f>VLOOKUP($A311,MA_KH!$A:$Q,MA_KH!P$1,0)</f>
        <v>CÔNG TY TNHH VÒNG TRÒN ĐỎ</v>
      </c>
    </row>
    <row r="312" spans="1:31" ht="25.5" hidden="1" customHeight="1" x14ac:dyDescent="0.2">
      <c r="A312" s="31" t="s">
        <v>20827</v>
      </c>
      <c r="B312" s="31" t="s">
        <v>63</v>
      </c>
      <c r="C312" s="32">
        <v>45948</v>
      </c>
      <c r="D312" s="31" t="s">
        <v>1203</v>
      </c>
      <c r="E312" s="32">
        <v>45948</v>
      </c>
      <c r="F312" s="31" t="s">
        <v>1204</v>
      </c>
      <c r="G312" s="31" t="s">
        <v>1205</v>
      </c>
      <c r="H312" s="33">
        <v>230760</v>
      </c>
      <c r="I312" s="33">
        <v>0</v>
      </c>
      <c r="J312" s="33">
        <v>18461</v>
      </c>
      <c r="K312" s="33">
        <v>249221</v>
      </c>
      <c r="L312" s="7" t="s">
        <v>51</v>
      </c>
      <c r="O312" s="18">
        <f>IF(Table1[[#This Row],[Phân loại]]="Tồn đầu kỳ",Table1[[#This Row],[Tổng giá trị]],0)</f>
        <v>249221</v>
      </c>
      <c r="P312" s="7">
        <f>IF(Table1[[#This Row],[Số còn phải thu ĐK]]&lt;&gt;0,0,IF(Table1[[#This Row],[Phân loại]]="Bán hàng",Table1[[#This Row],[Tổng giá trị]],-Table1[[#This Row],[Tổng giá trị]]))</f>
        <v>0</v>
      </c>
      <c r="Q312" s="18">
        <f t="shared" si="31"/>
        <v>0</v>
      </c>
      <c r="R312" s="7">
        <f>Table1[[#This Row],[Số còn phải thu ĐK]]+Table1[[#This Row],[Giá Trị HD sau CK]]-Table1[[#This Row],[Số tiền đã thu]]</f>
        <v>249221</v>
      </c>
      <c r="S312" s="6">
        <f>IF(Table1[[#This Row],[Ngày hóa đơn]]&lt;&gt;"",Table1[[#This Row],[Ngày hóa đơn]],IF(Table1[[#This Row],[Ngày hạch toán]]&lt;&gt;"",Table1[[#This Row],[Ngày hạch toán]],""))</f>
        <v>45948</v>
      </c>
      <c r="T312" s="7"/>
      <c r="U312" s="6">
        <f>IF(Table1[[#This Row],[Ngày tính CN]]="","",S312+T312)</f>
        <v>45948</v>
      </c>
      <c r="V312" s="18">
        <f ca="1">IF(Table1[[#This Row],[Hạn thanh toán]]="","",IF((U312-NOW())&lt;0,0,(U312-NOW())))</f>
        <v>0</v>
      </c>
      <c r="W312" s="2"/>
      <c r="X312" s="18">
        <f t="shared" ca="1" si="32"/>
        <v>222.49032048611116</v>
      </c>
      <c r="Y312" s="2" t="str">
        <f t="shared" ca="1" si="33"/>
        <v>Nợ quá hạn hơn 120 ngày có khả năng mất thanh toán</v>
      </c>
      <c r="Z312" s="51">
        <f t="shared" si="29"/>
        <v>45948</v>
      </c>
      <c r="AA312" s="51" t="str">
        <f t="shared" si="30"/>
        <v/>
      </c>
      <c r="AB312" s="2"/>
      <c r="AD312" s="2" t="str">
        <f>VLOOKUP($A312,MA_KH!$A:$Q,MA_KH!O$1,0)</f>
        <v>CIRCLEK MIỀN NAM</v>
      </c>
      <c r="AE312" s="2" t="str">
        <f>VLOOKUP($A312,MA_KH!$A:$Q,MA_KH!P$1,0)</f>
        <v>CÔNG TY TNHH VÒNG TRÒN ĐỎ</v>
      </c>
    </row>
    <row r="313" spans="1:31" ht="25.5" hidden="1" customHeight="1" x14ac:dyDescent="0.2">
      <c r="A313" s="31" t="s">
        <v>20827</v>
      </c>
      <c r="B313" s="31" t="s">
        <v>63</v>
      </c>
      <c r="C313" s="32">
        <v>45950</v>
      </c>
      <c r="D313" s="31" t="s">
        <v>1206</v>
      </c>
      <c r="E313" s="32">
        <v>45950</v>
      </c>
      <c r="F313" s="31" t="s">
        <v>1207</v>
      </c>
      <c r="G313" s="31" t="s">
        <v>1208</v>
      </c>
      <c r="H313" s="33">
        <v>230760</v>
      </c>
      <c r="I313" s="33">
        <v>0</v>
      </c>
      <c r="J313" s="33">
        <v>18461</v>
      </c>
      <c r="K313" s="33">
        <v>249221</v>
      </c>
      <c r="L313" s="7" t="s">
        <v>51</v>
      </c>
      <c r="O313" s="18">
        <f>IF(Table1[[#This Row],[Phân loại]]="Tồn đầu kỳ",Table1[[#This Row],[Tổng giá trị]],0)</f>
        <v>249221</v>
      </c>
      <c r="P313" s="7">
        <f>IF(Table1[[#This Row],[Số còn phải thu ĐK]]&lt;&gt;0,0,IF(Table1[[#This Row],[Phân loại]]="Bán hàng",Table1[[#This Row],[Tổng giá trị]],-Table1[[#This Row],[Tổng giá trị]]))</f>
        <v>0</v>
      </c>
      <c r="Q313" s="18">
        <f t="shared" si="31"/>
        <v>0</v>
      </c>
      <c r="R313" s="7">
        <f>Table1[[#This Row],[Số còn phải thu ĐK]]+Table1[[#This Row],[Giá Trị HD sau CK]]-Table1[[#This Row],[Số tiền đã thu]]</f>
        <v>249221</v>
      </c>
      <c r="S313" s="6">
        <f>IF(Table1[[#This Row],[Ngày hóa đơn]]&lt;&gt;"",Table1[[#This Row],[Ngày hóa đơn]],IF(Table1[[#This Row],[Ngày hạch toán]]&lt;&gt;"",Table1[[#This Row],[Ngày hạch toán]],""))</f>
        <v>45950</v>
      </c>
      <c r="T313" s="7"/>
      <c r="U313" s="6">
        <f>IF(Table1[[#This Row],[Ngày tính CN]]="","",S313+T313)</f>
        <v>45950</v>
      </c>
      <c r="V313" s="18">
        <f ca="1">IF(Table1[[#This Row],[Hạn thanh toán]]="","",IF((U313-NOW())&lt;0,0,(U313-NOW())))</f>
        <v>0</v>
      </c>
      <c r="W313" s="2"/>
      <c r="X313" s="18">
        <f t="shared" ca="1" si="32"/>
        <v>220.49032048611116</v>
      </c>
      <c r="Y313" s="2" t="str">
        <f t="shared" ca="1" si="33"/>
        <v>Nợ quá hạn hơn 120 ngày có khả năng mất thanh toán</v>
      </c>
      <c r="Z313" s="51">
        <f t="shared" si="29"/>
        <v>45950</v>
      </c>
      <c r="AA313" s="51" t="str">
        <f t="shared" si="30"/>
        <v/>
      </c>
      <c r="AB313" s="2"/>
      <c r="AD313" s="2" t="str">
        <f>VLOOKUP($A313,MA_KH!$A:$Q,MA_KH!O$1,0)</f>
        <v>CIRCLEK MIỀN NAM</v>
      </c>
      <c r="AE313" s="2" t="str">
        <f>VLOOKUP($A313,MA_KH!$A:$Q,MA_KH!P$1,0)</f>
        <v>CÔNG TY TNHH VÒNG TRÒN ĐỎ</v>
      </c>
    </row>
    <row r="314" spans="1:31" ht="25.5" hidden="1" customHeight="1" x14ac:dyDescent="0.2">
      <c r="A314" s="31" t="s">
        <v>20827</v>
      </c>
      <c r="B314" s="31" t="s">
        <v>63</v>
      </c>
      <c r="C314" s="32">
        <v>45950</v>
      </c>
      <c r="D314" s="31" t="s">
        <v>1209</v>
      </c>
      <c r="E314" s="32">
        <v>45950</v>
      </c>
      <c r="F314" s="31" t="s">
        <v>1210</v>
      </c>
      <c r="G314" s="31" t="s">
        <v>1211</v>
      </c>
      <c r="H314" s="33">
        <v>184608</v>
      </c>
      <c r="I314" s="33">
        <v>0</v>
      </c>
      <c r="J314" s="33">
        <v>14769</v>
      </c>
      <c r="K314" s="33">
        <v>199377</v>
      </c>
      <c r="L314" s="7" t="s">
        <v>51</v>
      </c>
      <c r="O314" s="18">
        <f>IF(Table1[[#This Row],[Phân loại]]="Tồn đầu kỳ",Table1[[#This Row],[Tổng giá trị]],0)</f>
        <v>199377</v>
      </c>
      <c r="P314" s="7">
        <f>IF(Table1[[#This Row],[Số còn phải thu ĐK]]&lt;&gt;0,0,IF(Table1[[#This Row],[Phân loại]]="Bán hàng",Table1[[#This Row],[Tổng giá trị]],-Table1[[#This Row],[Tổng giá trị]]))</f>
        <v>0</v>
      </c>
      <c r="Q314" s="18">
        <f t="shared" si="31"/>
        <v>0</v>
      </c>
      <c r="R314" s="7">
        <f>Table1[[#This Row],[Số còn phải thu ĐK]]+Table1[[#This Row],[Giá Trị HD sau CK]]-Table1[[#This Row],[Số tiền đã thu]]</f>
        <v>199377</v>
      </c>
      <c r="S314" s="6">
        <f>IF(Table1[[#This Row],[Ngày hóa đơn]]&lt;&gt;"",Table1[[#This Row],[Ngày hóa đơn]],IF(Table1[[#This Row],[Ngày hạch toán]]&lt;&gt;"",Table1[[#This Row],[Ngày hạch toán]],""))</f>
        <v>45950</v>
      </c>
      <c r="T314" s="7"/>
      <c r="U314" s="6">
        <f>IF(Table1[[#This Row],[Ngày tính CN]]="","",S314+T314)</f>
        <v>45950</v>
      </c>
      <c r="V314" s="18">
        <f ca="1">IF(Table1[[#This Row],[Hạn thanh toán]]="","",IF((U314-NOW())&lt;0,0,(U314-NOW())))</f>
        <v>0</v>
      </c>
      <c r="W314" s="2"/>
      <c r="X314" s="18">
        <f t="shared" ca="1" si="32"/>
        <v>220.49032048611116</v>
      </c>
      <c r="Y314" s="2" t="str">
        <f t="shared" ca="1" si="33"/>
        <v>Nợ quá hạn hơn 120 ngày có khả năng mất thanh toán</v>
      </c>
      <c r="Z314" s="51">
        <f t="shared" si="29"/>
        <v>45950</v>
      </c>
      <c r="AA314" s="51" t="str">
        <f t="shared" si="30"/>
        <v/>
      </c>
      <c r="AB314" s="2"/>
      <c r="AD314" s="2" t="str">
        <f>VLOOKUP($A314,MA_KH!$A:$Q,MA_KH!O$1,0)</f>
        <v>CIRCLEK MIỀN NAM</v>
      </c>
      <c r="AE314" s="2" t="str">
        <f>VLOOKUP($A314,MA_KH!$A:$Q,MA_KH!P$1,0)</f>
        <v>CÔNG TY TNHH VÒNG TRÒN ĐỎ</v>
      </c>
    </row>
    <row r="315" spans="1:31" ht="25.5" hidden="1" customHeight="1" x14ac:dyDescent="0.2">
      <c r="A315" s="31" t="s">
        <v>20827</v>
      </c>
      <c r="B315" s="31" t="s">
        <v>63</v>
      </c>
      <c r="C315" s="32">
        <v>45950</v>
      </c>
      <c r="D315" s="31" t="s">
        <v>1212</v>
      </c>
      <c r="E315" s="32">
        <v>45950</v>
      </c>
      <c r="F315" s="31" t="s">
        <v>1213</v>
      </c>
      <c r="G315" s="31" t="s">
        <v>1214</v>
      </c>
      <c r="H315" s="33">
        <v>184608</v>
      </c>
      <c r="I315" s="33">
        <v>0</v>
      </c>
      <c r="J315" s="33">
        <v>14769</v>
      </c>
      <c r="K315" s="33">
        <v>199377</v>
      </c>
      <c r="L315" s="7" t="s">
        <v>51</v>
      </c>
      <c r="O315" s="18">
        <f>IF(Table1[[#This Row],[Phân loại]]="Tồn đầu kỳ",Table1[[#This Row],[Tổng giá trị]],0)</f>
        <v>199377</v>
      </c>
      <c r="P315" s="7">
        <f>IF(Table1[[#This Row],[Số còn phải thu ĐK]]&lt;&gt;0,0,IF(Table1[[#This Row],[Phân loại]]="Bán hàng",Table1[[#This Row],[Tổng giá trị]],-Table1[[#This Row],[Tổng giá trị]]))</f>
        <v>0</v>
      </c>
      <c r="Q315" s="18">
        <f t="shared" si="31"/>
        <v>0</v>
      </c>
      <c r="R315" s="7">
        <f>Table1[[#This Row],[Số còn phải thu ĐK]]+Table1[[#This Row],[Giá Trị HD sau CK]]-Table1[[#This Row],[Số tiền đã thu]]</f>
        <v>199377</v>
      </c>
      <c r="S315" s="6">
        <f>IF(Table1[[#This Row],[Ngày hóa đơn]]&lt;&gt;"",Table1[[#This Row],[Ngày hóa đơn]],IF(Table1[[#This Row],[Ngày hạch toán]]&lt;&gt;"",Table1[[#This Row],[Ngày hạch toán]],""))</f>
        <v>45950</v>
      </c>
      <c r="T315" s="7"/>
      <c r="U315" s="6">
        <f>IF(Table1[[#This Row],[Ngày tính CN]]="","",S315+T315)</f>
        <v>45950</v>
      </c>
      <c r="V315" s="18">
        <f ca="1">IF(Table1[[#This Row],[Hạn thanh toán]]="","",IF((U315-NOW())&lt;0,0,(U315-NOW())))</f>
        <v>0</v>
      </c>
      <c r="W315" s="2"/>
      <c r="X315" s="18">
        <f t="shared" ca="1" si="32"/>
        <v>220.49032048611116</v>
      </c>
      <c r="Y315" s="2" t="str">
        <f t="shared" ca="1" si="33"/>
        <v>Nợ quá hạn hơn 120 ngày có khả năng mất thanh toán</v>
      </c>
      <c r="Z315" s="51">
        <f t="shared" si="29"/>
        <v>45950</v>
      </c>
      <c r="AA315" s="51" t="str">
        <f t="shared" si="30"/>
        <v/>
      </c>
      <c r="AB315" s="2"/>
      <c r="AD315" s="2" t="str">
        <f>VLOOKUP($A315,MA_KH!$A:$Q,MA_KH!O$1,0)</f>
        <v>CIRCLEK MIỀN NAM</v>
      </c>
      <c r="AE315" s="2" t="str">
        <f>VLOOKUP($A315,MA_KH!$A:$Q,MA_KH!P$1,0)</f>
        <v>CÔNG TY TNHH VÒNG TRÒN ĐỎ</v>
      </c>
    </row>
    <row r="316" spans="1:31" ht="25.5" hidden="1" customHeight="1" x14ac:dyDescent="0.2">
      <c r="A316" s="31" t="s">
        <v>20827</v>
      </c>
      <c r="B316" s="31" t="s">
        <v>63</v>
      </c>
      <c r="C316" s="32">
        <v>45951</v>
      </c>
      <c r="D316" s="31" t="s">
        <v>1215</v>
      </c>
      <c r="E316" s="32">
        <v>45951</v>
      </c>
      <c r="F316" s="31" t="s">
        <v>1216</v>
      </c>
      <c r="G316" s="31" t="s">
        <v>1217</v>
      </c>
      <c r="H316" s="33">
        <v>230760</v>
      </c>
      <c r="I316" s="33">
        <v>0</v>
      </c>
      <c r="J316" s="33">
        <v>18461</v>
      </c>
      <c r="K316" s="33">
        <v>249221</v>
      </c>
      <c r="L316" s="7" t="s">
        <v>51</v>
      </c>
      <c r="O316" s="18">
        <f>IF(Table1[[#This Row],[Phân loại]]="Tồn đầu kỳ",Table1[[#This Row],[Tổng giá trị]],0)</f>
        <v>249221</v>
      </c>
      <c r="P316" s="7">
        <f>IF(Table1[[#This Row],[Số còn phải thu ĐK]]&lt;&gt;0,0,IF(Table1[[#This Row],[Phân loại]]="Bán hàng",Table1[[#This Row],[Tổng giá trị]],-Table1[[#This Row],[Tổng giá trị]]))</f>
        <v>0</v>
      </c>
      <c r="Q316" s="18">
        <f t="shared" si="31"/>
        <v>0</v>
      </c>
      <c r="R316" s="7">
        <f>Table1[[#This Row],[Số còn phải thu ĐK]]+Table1[[#This Row],[Giá Trị HD sau CK]]-Table1[[#This Row],[Số tiền đã thu]]</f>
        <v>249221</v>
      </c>
      <c r="S316" s="6">
        <f>IF(Table1[[#This Row],[Ngày hóa đơn]]&lt;&gt;"",Table1[[#This Row],[Ngày hóa đơn]],IF(Table1[[#This Row],[Ngày hạch toán]]&lt;&gt;"",Table1[[#This Row],[Ngày hạch toán]],""))</f>
        <v>45951</v>
      </c>
      <c r="T316" s="7"/>
      <c r="U316" s="6">
        <f>IF(Table1[[#This Row],[Ngày tính CN]]="","",S316+T316)</f>
        <v>45951</v>
      </c>
      <c r="V316" s="18">
        <f ca="1">IF(Table1[[#This Row],[Hạn thanh toán]]="","",IF((U316-NOW())&lt;0,0,(U316-NOW())))</f>
        <v>0</v>
      </c>
      <c r="W316" s="2"/>
      <c r="X316" s="18">
        <f t="shared" ca="1" si="32"/>
        <v>219.49032048611116</v>
      </c>
      <c r="Y316" s="2" t="str">
        <f t="shared" ca="1" si="33"/>
        <v>Nợ quá hạn hơn 120 ngày có khả năng mất thanh toán</v>
      </c>
      <c r="Z316" s="51">
        <f t="shared" si="29"/>
        <v>45951</v>
      </c>
      <c r="AA316" s="51" t="str">
        <f t="shared" si="30"/>
        <v/>
      </c>
      <c r="AB316" s="2"/>
      <c r="AD316" s="2" t="str">
        <f>VLOOKUP($A316,MA_KH!$A:$Q,MA_KH!O$1,0)</f>
        <v>CIRCLEK MIỀN NAM</v>
      </c>
      <c r="AE316" s="2" t="str">
        <f>VLOOKUP($A316,MA_KH!$A:$Q,MA_KH!P$1,0)</f>
        <v>CÔNG TY TNHH VÒNG TRÒN ĐỎ</v>
      </c>
    </row>
    <row r="317" spans="1:31" ht="25.5" hidden="1" customHeight="1" x14ac:dyDescent="0.2">
      <c r="A317" s="31" t="s">
        <v>20827</v>
      </c>
      <c r="B317" s="31" t="s">
        <v>63</v>
      </c>
      <c r="C317" s="32">
        <v>45951</v>
      </c>
      <c r="D317" s="31" t="s">
        <v>1218</v>
      </c>
      <c r="E317" s="32">
        <v>45951</v>
      </c>
      <c r="F317" s="31" t="s">
        <v>1219</v>
      </c>
      <c r="G317" s="31" t="s">
        <v>1220</v>
      </c>
      <c r="H317" s="33">
        <v>184608</v>
      </c>
      <c r="I317" s="33">
        <v>0</v>
      </c>
      <c r="J317" s="33">
        <v>14769</v>
      </c>
      <c r="K317" s="33">
        <v>199377</v>
      </c>
      <c r="L317" s="7" t="s">
        <v>51</v>
      </c>
      <c r="O317" s="18">
        <f>IF(Table1[[#This Row],[Phân loại]]="Tồn đầu kỳ",Table1[[#This Row],[Tổng giá trị]],0)</f>
        <v>199377</v>
      </c>
      <c r="P317" s="7">
        <f>IF(Table1[[#This Row],[Số còn phải thu ĐK]]&lt;&gt;0,0,IF(Table1[[#This Row],[Phân loại]]="Bán hàng",Table1[[#This Row],[Tổng giá trị]],-Table1[[#This Row],[Tổng giá trị]]))</f>
        <v>0</v>
      </c>
      <c r="Q317" s="18">
        <f t="shared" si="31"/>
        <v>0</v>
      </c>
      <c r="R317" s="7">
        <f>Table1[[#This Row],[Số còn phải thu ĐK]]+Table1[[#This Row],[Giá Trị HD sau CK]]-Table1[[#This Row],[Số tiền đã thu]]</f>
        <v>199377</v>
      </c>
      <c r="S317" s="6">
        <f>IF(Table1[[#This Row],[Ngày hóa đơn]]&lt;&gt;"",Table1[[#This Row],[Ngày hóa đơn]],IF(Table1[[#This Row],[Ngày hạch toán]]&lt;&gt;"",Table1[[#This Row],[Ngày hạch toán]],""))</f>
        <v>45951</v>
      </c>
      <c r="T317" s="7"/>
      <c r="U317" s="6">
        <f>IF(Table1[[#This Row],[Ngày tính CN]]="","",S317+T317)</f>
        <v>45951</v>
      </c>
      <c r="V317" s="18">
        <f ca="1">IF(Table1[[#This Row],[Hạn thanh toán]]="","",IF((U317-NOW())&lt;0,0,(U317-NOW())))</f>
        <v>0</v>
      </c>
      <c r="W317" s="2"/>
      <c r="X317" s="18">
        <f t="shared" ca="1" si="32"/>
        <v>219.49032048611116</v>
      </c>
      <c r="Y317" s="2" t="str">
        <f t="shared" ca="1" si="33"/>
        <v>Nợ quá hạn hơn 120 ngày có khả năng mất thanh toán</v>
      </c>
      <c r="Z317" s="51">
        <f t="shared" si="29"/>
        <v>45951</v>
      </c>
      <c r="AA317" s="51" t="str">
        <f t="shared" si="30"/>
        <v/>
      </c>
      <c r="AB317" s="2"/>
      <c r="AD317" s="2" t="str">
        <f>VLOOKUP($A317,MA_KH!$A:$Q,MA_KH!O$1,0)</f>
        <v>CIRCLEK MIỀN NAM</v>
      </c>
      <c r="AE317" s="2" t="str">
        <f>VLOOKUP($A317,MA_KH!$A:$Q,MA_KH!P$1,0)</f>
        <v>CÔNG TY TNHH VÒNG TRÒN ĐỎ</v>
      </c>
    </row>
    <row r="318" spans="1:31" ht="25.5" hidden="1" customHeight="1" x14ac:dyDescent="0.2">
      <c r="A318" s="31" t="s">
        <v>20827</v>
      </c>
      <c r="B318" s="31" t="s">
        <v>63</v>
      </c>
      <c r="C318" s="32">
        <v>45951</v>
      </c>
      <c r="D318" s="31" t="s">
        <v>1221</v>
      </c>
      <c r="E318" s="32">
        <v>45951</v>
      </c>
      <c r="F318" s="31" t="s">
        <v>1222</v>
      </c>
      <c r="G318" s="31" t="s">
        <v>1223</v>
      </c>
      <c r="H318" s="33">
        <v>184608</v>
      </c>
      <c r="I318" s="33">
        <v>0</v>
      </c>
      <c r="J318" s="33">
        <v>14769</v>
      </c>
      <c r="K318" s="33">
        <v>199377</v>
      </c>
      <c r="L318" s="7" t="s">
        <v>51</v>
      </c>
      <c r="O318" s="18">
        <f>IF(Table1[[#This Row],[Phân loại]]="Tồn đầu kỳ",Table1[[#This Row],[Tổng giá trị]],0)</f>
        <v>199377</v>
      </c>
      <c r="P318" s="7">
        <f>IF(Table1[[#This Row],[Số còn phải thu ĐK]]&lt;&gt;0,0,IF(Table1[[#This Row],[Phân loại]]="Bán hàng",Table1[[#This Row],[Tổng giá trị]],-Table1[[#This Row],[Tổng giá trị]]))</f>
        <v>0</v>
      </c>
      <c r="Q318" s="18">
        <f t="shared" si="31"/>
        <v>0</v>
      </c>
      <c r="R318" s="7">
        <f>Table1[[#This Row],[Số còn phải thu ĐK]]+Table1[[#This Row],[Giá Trị HD sau CK]]-Table1[[#This Row],[Số tiền đã thu]]</f>
        <v>199377</v>
      </c>
      <c r="S318" s="6">
        <f>IF(Table1[[#This Row],[Ngày hóa đơn]]&lt;&gt;"",Table1[[#This Row],[Ngày hóa đơn]],IF(Table1[[#This Row],[Ngày hạch toán]]&lt;&gt;"",Table1[[#This Row],[Ngày hạch toán]],""))</f>
        <v>45951</v>
      </c>
      <c r="T318" s="7"/>
      <c r="U318" s="6">
        <f>IF(Table1[[#This Row],[Ngày tính CN]]="","",S318+T318)</f>
        <v>45951</v>
      </c>
      <c r="V318" s="18">
        <f ca="1">IF(Table1[[#This Row],[Hạn thanh toán]]="","",IF((U318-NOW())&lt;0,0,(U318-NOW())))</f>
        <v>0</v>
      </c>
      <c r="W318" s="2"/>
      <c r="X318" s="18">
        <f t="shared" ca="1" si="32"/>
        <v>219.49032048611116</v>
      </c>
      <c r="Y318" s="2" t="str">
        <f t="shared" ca="1" si="33"/>
        <v>Nợ quá hạn hơn 120 ngày có khả năng mất thanh toán</v>
      </c>
      <c r="Z318" s="51">
        <f t="shared" si="29"/>
        <v>45951</v>
      </c>
      <c r="AA318" s="51" t="str">
        <f t="shared" si="30"/>
        <v/>
      </c>
      <c r="AB318" s="2"/>
      <c r="AD318" s="2" t="str">
        <f>VLOOKUP($A318,MA_KH!$A:$Q,MA_KH!O$1,0)</f>
        <v>CIRCLEK MIỀN NAM</v>
      </c>
      <c r="AE318" s="2" t="str">
        <f>VLOOKUP($A318,MA_KH!$A:$Q,MA_KH!P$1,0)</f>
        <v>CÔNG TY TNHH VÒNG TRÒN ĐỎ</v>
      </c>
    </row>
    <row r="319" spans="1:31" ht="25.5" hidden="1" customHeight="1" x14ac:dyDescent="0.2">
      <c r="A319" s="31" t="s">
        <v>20827</v>
      </c>
      <c r="B319" s="31" t="s">
        <v>63</v>
      </c>
      <c r="C319" s="32">
        <v>45951</v>
      </c>
      <c r="D319" s="31" t="s">
        <v>1224</v>
      </c>
      <c r="E319" s="32">
        <v>45951</v>
      </c>
      <c r="F319" s="31" t="s">
        <v>1225</v>
      </c>
      <c r="G319" s="31" t="s">
        <v>1226</v>
      </c>
      <c r="H319" s="33">
        <v>184608</v>
      </c>
      <c r="I319" s="33">
        <v>0</v>
      </c>
      <c r="J319" s="33">
        <v>14769</v>
      </c>
      <c r="K319" s="33">
        <v>199377</v>
      </c>
      <c r="L319" s="7" t="s">
        <v>51</v>
      </c>
      <c r="O319" s="18">
        <f>IF(Table1[[#This Row],[Phân loại]]="Tồn đầu kỳ",Table1[[#This Row],[Tổng giá trị]],0)</f>
        <v>199377</v>
      </c>
      <c r="P319" s="7">
        <f>IF(Table1[[#This Row],[Số còn phải thu ĐK]]&lt;&gt;0,0,IF(Table1[[#This Row],[Phân loại]]="Bán hàng",Table1[[#This Row],[Tổng giá trị]],-Table1[[#This Row],[Tổng giá trị]]))</f>
        <v>0</v>
      </c>
      <c r="Q319" s="18">
        <f t="shared" si="31"/>
        <v>0</v>
      </c>
      <c r="R319" s="7">
        <f>Table1[[#This Row],[Số còn phải thu ĐK]]+Table1[[#This Row],[Giá Trị HD sau CK]]-Table1[[#This Row],[Số tiền đã thu]]</f>
        <v>199377</v>
      </c>
      <c r="S319" s="6">
        <f>IF(Table1[[#This Row],[Ngày hóa đơn]]&lt;&gt;"",Table1[[#This Row],[Ngày hóa đơn]],IF(Table1[[#This Row],[Ngày hạch toán]]&lt;&gt;"",Table1[[#This Row],[Ngày hạch toán]],""))</f>
        <v>45951</v>
      </c>
      <c r="T319" s="7"/>
      <c r="U319" s="6">
        <f>IF(Table1[[#This Row],[Ngày tính CN]]="","",S319+T319)</f>
        <v>45951</v>
      </c>
      <c r="V319" s="18">
        <f ca="1">IF(Table1[[#This Row],[Hạn thanh toán]]="","",IF((U319-NOW())&lt;0,0,(U319-NOW())))</f>
        <v>0</v>
      </c>
      <c r="W319" s="2"/>
      <c r="X319" s="18">
        <f t="shared" ca="1" si="32"/>
        <v>219.49032048611116</v>
      </c>
      <c r="Y319" s="2" t="str">
        <f t="shared" ca="1" si="33"/>
        <v>Nợ quá hạn hơn 120 ngày có khả năng mất thanh toán</v>
      </c>
      <c r="Z319" s="51">
        <f t="shared" si="29"/>
        <v>45951</v>
      </c>
      <c r="AA319" s="51" t="str">
        <f t="shared" si="30"/>
        <v/>
      </c>
      <c r="AB319" s="2"/>
      <c r="AD319" s="2" t="str">
        <f>VLOOKUP($A319,MA_KH!$A:$Q,MA_KH!O$1,0)</f>
        <v>CIRCLEK MIỀN NAM</v>
      </c>
      <c r="AE319" s="2" t="str">
        <f>VLOOKUP($A319,MA_KH!$A:$Q,MA_KH!P$1,0)</f>
        <v>CÔNG TY TNHH VÒNG TRÒN ĐỎ</v>
      </c>
    </row>
    <row r="320" spans="1:31" ht="25.5" hidden="1" customHeight="1" x14ac:dyDescent="0.2">
      <c r="A320" s="31" t="s">
        <v>20827</v>
      </c>
      <c r="B320" s="31" t="s">
        <v>63</v>
      </c>
      <c r="C320" s="32">
        <v>45952</v>
      </c>
      <c r="D320" s="31" t="s">
        <v>1227</v>
      </c>
      <c r="E320" s="32">
        <v>45952</v>
      </c>
      <c r="F320" s="31" t="s">
        <v>1228</v>
      </c>
      <c r="G320" s="31" t="s">
        <v>1229</v>
      </c>
      <c r="H320" s="33">
        <v>184608</v>
      </c>
      <c r="I320" s="33">
        <v>0</v>
      </c>
      <c r="J320" s="33">
        <v>14769</v>
      </c>
      <c r="K320" s="33">
        <v>199377</v>
      </c>
      <c r="L320" s="7" t="s">
        <v>51</v>
      </c>
      <c r="O320" s="18">
        <f>IF(Table1[[#This Row],[Phân loại]]="Tồn đầu kỳ",Table1[[#This Row],[Tổng giá trị]],0)</f>
        <v>199377</v>
      </c>
      <c r="P320" s="7">
        <f>IF(Table1[[#This Row],[Số còn phải thu ĐK]]&lt;&gt;0,0,IF(Table1[[#This Row],[Phân loại]]="Bán hàng",Table1[[#This Row],[Tổng giá trị]],-Table1[[#This Row],[Tổng giá trị]]))</f>
        <v>0</v>
      </c>
      <c r="Q320" s="18">
        <f t="shared" si="31"/>
        <v>0</v>
      </c>
      <c r="R320" s="7">
        <f>Table1[[#This Row],[Số còn phải thu ĐK]]+Table1[[#This Row],[Giá Trị HD sau CK]]-Table1[[#This Row],[Số tiền đã thu]]</f>
        <v>199377</v>
      </c>
      <c r="S320" s="6">
        <f>IF(Table1[[#This Row],[Ngày hóa đơn]]&lt;&gt;"",Table1[[#This Row],[Ngày hóa đơn]],IF(Table1[[#This Row],[Ngày hạch toán]]&lt;&gt;"",Table1[[#This Row],[Ngày hạch toán]],""))</f>
        <v>45952</v>
      </c>
      <c r="T320" s="7"/>
      <c r="U320" s="6">
        <f>IF(Table1[[#This Row],[Ngày tính CN]]="","",S320+T320)</f>
        <v>45952</v>
      </c>
      <c r="V320" s="18">
        <f ca="1">IF(Table1[[#This Row],[Hạn thanh toán]]="","",IF((U320-NOW())&lt;0,0,(U320-NOW())))</f>
        <v>0</v>
      </c>
      <c r="W320" s="2"/>
      <c r="X320" s="18">
        <f t="shared" ca="1" si="32"/>
        <v>218.49032048611116</v>
      </c>
      <c r="Y320" s="2" t="str">
        <f t="shared" ca="1" si="33"/>
        <v>Nợ quá hạn hơn 120 ngày có khả năng mất thanh toán</v>
      </c>
      <c r="Z320" s="51">
        <f t="shared" si="29"/>
        <v>45952</v>
      </c>
      <c r="AA320" s="51" t="str">
        <f t="shared" si="30"/>
        <v/>
      </c>
      <c r="AB320" s="2"/>
      <c r="AD320" s="2" t="str">
        <f>VLOOKUP($A320,MA_KH!$A:$Q,MA_KH!O$1,0)</f>
        <v>CIRCLEK MIỀN NAM</v>
      </c>
      <c r="AE320" s="2" t="str">
        <f>VLOOKUP($A320,MA_KH!$A:$Q,MA_KH!P$1,0)</f>
        <v>CÔNG TY TNHH VÒNG TRÒN ĐỎ</v>
      </c>
    </row>
    <row r="321" spans="1:31" ht="25.5" hidden="1" customHeight="1" x14ac:dyDescent="0.2">
      <c r="A321" s="31" t="s">
        <v>20827</v>
      </c>
      <c r="B321" s="31" t="s">
        <v>63</v>
      </c>
      <c r="C321" s="32">
        <v>45952</v>
      </c>
      <c r="D321" s="31" t="s">
        <v>1230</v>
      </c>
      <c r="E321" s="32">
        <v>45952</v>
      </c>
      <c r="F321" s="31" t="s">
        <v>1231</v>
      </c>
      <c r="G321" s="31" t="s">
        <v>1232</v>
      </c>
      <c r="H321" s="33">
        <v>184608</v>
      </c>
      <c r="I321" s="33">
        <v>0</v>
      </c>
      <c r="J321" s="33">
        <v>14769</v>
      </c>
      <c r="K321" s="33">
        <v>199377</v>
      </c>
      <c r="L321" s="7" t="s">
        <v>51</v>
      </c>
      <c r="O321" s="18">
        <f>IF(Table1[[#This Row],[Phân loại]]="Tồn đầu kỳ",Table1[[#This Row],[Tổng giá trị]],0)</f>
        <v>199377</v>
      </c>
      <c r="P321" s="7">
        <f>IF(Table1[[#This Row],[Số còn phải thu ĐK]]&lt;&gt;0,0,IF(Table1[[#This Row],[Phân loại]]="Bán hàng",Table1[[#This Row],[Tổng giá trị]],-Table1[[#This Row],[Tổng giá trị]]))</f>
        <v>0</v>
      </c>
      <c r="Q321" s="18">
        <f t="shared" si="31"/>
        <v>0</v>
      </c>
      <c r="R321" s="7">
        <f>Table1[[#This Row],[Số còn phải thu ĐK]]+Table1[[#This Row],[Giá Trị HD sau CK]]-Table1[[#This Row],[Số tiền đã thu]]</f>
        <v>199377</v>
      </c>
      <c r="S321" s="6">
        <f>IF(Table1[[#This Row],[Ngày hóa đơn]]&lt;&gt;"",Table1[[#This Row],[Ngày hóa đơn]],IF(Table1[[#This Row],[Ngày hạch toán]]&lt;&gt;"",Table1[[#This Row],[Ngày hạch toán]],""))</f>
        <v>45952</v>
      </c>
      <c r="T321" s="7"/>
      <c r="U321" s="6">
        <f>IF(Table1[[#This Row],[Ngày tính CN]]="","",S321+T321)</f>
        <v>45952</v>
      </c>
      <c r="V321" s="18">
        <f ca="1">IF(Table1[[#This Row],[Hạn thanh toán]]="","",IF((U321-NOW())&lt;0,0,(U321-NOW())))</f>
        <v>0</v>
      </c>
      <c r="W321" s="2"/>
      <c r="X321" s="18">
        <f t="shared" ca="1" si="32"/>
        <v>218.49032048611116</v>
      </c>
      <c r="Y321" s="2" t="str">
        <f t="shared" ca="1" si="33"/>
        <v>Nợ quá hạn hơn 120 ngày có khả năng mất thanh toán</v>
      </c>
      <c r="Z321" s="51">
        <f t="shared" si="29"/>
        <v>45952</v>
      </c>
      <c r="AA321" s="51" t="str">
        <f t="shared" si="30"/>
        <v/>
      </c>
      <c r="AB321" s="2"/>
      <c r="AD321" s="2" t="str">
        <f>VLOOKUP($A321,MA_KH!$A:$Q,MA_KH!O$1,0)</f>
        <v>CIRCLEK MIỀN NAM</v>
      </c>
      <c r="AE321" s="2" t="str">
        <f>VLOOKUP($A321,MA_KH!$A:$Q,MA_KH!P$1,0)</f>
        <v>CÔNG TY TNHH VÒNG TRÒN ĐỎ</v>
      </c>
    </row>
    <row r="322" spans="1:31" ht="25.5" hidden="1" customHeight="1" x14ac:dyDescent="0.2">
      <c r="A322" s="31" t="s">
        <v>20827</v>
      </c>
      <c r="B322" s="31" t="s">
        <v>63</v>
      </c>
      <c r="C322" s="32">
        <v>45952</v>
      </c>
      <c r="D322" s="31" t="s">
        <v>1233</v>
      </c>
      <c r="E322" s="32">
        <v>45952</v>
      </c>
      <c r="F322" s="31" t="s">
        <v>1234</v>
      </c>
      <c r="G322" s="31" t="s">
        <v>1235</v>
      </c>
      <c r="H322" s="33">
        <v>276912</v>
      </c>
      <c r="I322" s="33">
        <v>0</v>
      </c>
      <c r="J322" s="33">
        <v>22153</v>
      </c>
      <c r="K322" s="33">
        <v>299065</v>
      </c>
      <c r="L322" s="7" t="s">
        <v>51</v>
      </c>
      <c r="O322" s="18">
        <f>IF(Table1[[#This Row],[Phân loại]]="Tồn đầu kỳ",Table1[[#This Row],[Tổng giá trị]],0)</f>
        <v>299065</v>
      </c>
      <c r="P322" s="7">
        <f>IF(Table1[[#This Row],[Số còn phải thu ĐK]]&lt;&gt;0,0,IF(Table1[[#This Row],[Phân loại]]="Bán hàng",Table1[[#This Row],[Tổng giá trị]],-Table1[[#This Row],[Tổng giá trị]]))</f>
        <v>0</v>
      </c>
      <c r="Q322" s="18">
        <f t="shared" si="31"/>
        <v>0</v>
      </c>
      <c r="R322" s="7">
        <f>Table1[[#This Row],[Số còn phải thu ĐK]]+Table1[[#This Row],[Giá Trị HD sau CK]]-Table1[[#This Row],[Số tiền đã thu]]</f>
        <v>299065</v>
      </c>
      <c r="S322" s="6">
        <f>IF(Table1[[#This Row],[Ngày hóa đơn]]&lt;&gt;"",Table1[[#This Row],[Ngày hóa đơn]],IF(Table1[[#This Row],[Ngày hạch toán]]&lt;&gt;"",Table1[[#This Row],[Ngày hạch toán]],""))</f>
        <v>45952</v>
      </c>
      <c r="T322" s="7"/>
      <c r="U322" s="6">
        <f>IF(Table1[[#This Row],[Ngày tính CN]]="","",S322+T322)</f>
        <v>45952</v>
      </c>
      <c r="V322" s="18">
        <f ca="1">IF(Table1[[#This Row],[Hạn thanh toán]]="","",IF((U322-NOW())&lt;0,0,(U322-NOW())))</f>
        <v>0</v>
      </c>
      <c r="W322" s="2"/>
      <c r="X322" s="18">
        <f t="shared" ca="1" si="32"/>
        <v>218.49032048611116</v>
      </c>
      <c r="Y322" s="2" t="str">
        <f t="shared" ca="1" si="33"/>
        <v>Nợ quá hạn hơn 120 ngày có khả năng mất thanh toán</v>
      </c>
      <c r="Z322" s="51">
        <f t="shared" si="29"/>
        <v>45952</v>
      </c>
      <c r="AA322" s="51" t="str">
        <f t="shared" si="30"/>
        <v/>
      </c>
      <c r="AB322" s="2"/>
      <c r="AD322" s="2" t="str">
        <f>VLOOKUP($A322,MA_KH!$A:$Q,MA_KH!O$1,0)</f>
        <v>CIRCLEK MIỀN NAM</v>
      </c>
      <c r="AE322" s="2" t="str">
        <f>VLOOKUP($A322,MA_KH!$A:$Q,MA_KH!P$1,0)</f>
        <v>CÔNG TY TNHH VÒNG TRÒN ĐỎ</v>
      </c>
    </row>
    <row r="323" spans="1:31" ht="25.5" hidden="1" customHeight="1" x14ac:dyDescent="0.2">
      <c r="A323" s="31" t="s">
        <v>20827</v>
      </c>
      <c r="B323" s="31" t="s">
        <v>63</v>
      </c>
      <c r="C323" s="32">
        <v>45953</v>
      </c>
      <c r="D323" s="31" t="s">
        <v>1236</v>
      </c>
      <c r="E323" s="32">
        <v>45953</v>
      </c>
      <c r="F323" s="31" t="s">
        <v>1237</v>
      </c>
      <c r="G323" s="31" t="s">
        <v>1238</v>
      </c>
      <c r="H323" s="33">
        <v>230760</v>
      </c>
      <c r="I323" s="33">
        <v>0</v>
      </c>
      <c r="J323" s="33">
        <v>18461</v>
      </c>
      <c r="K323" s="33">
        <v>249221</v>
      </c>
      <c r="L323" s="7" t="s">
        <v>51</v>
      </c>
      <c r="O323" s="18">
        <f>IF(Table1[[#This Row],[Phân loại]]="Tồn đầu kỳ",Table1[[#This Row],[Tổng giá trị]],0)</f>
        <v>249221</v>
      </c>
      <c r="P323" s="7">
        <f>IF(Table1[[#This Row],[Số còn phải thu ĐK]]&lt;&gt;0,0,IF(Table1[[#This Row],[Phân loại]]="Bán hàng",Table1[[#This Row],[Tổng giá trị]],-Table1[[#This Row],[Tổng giá trị]]))</f>
        <v>0</v>
      </c>
      <c r="Q323" s="18">
        <f t="shared" si="31"/>
        <v>0</v>
      </c>
      <c r="R323" s="7">
        <f>Table1[[#This Row],[Số còn phải thu ĐK]]+Table1[[#This Row],[Giá Trị HD sau CK]]-Table1[[#This Row],[Số tiền đã thu]]</f>
        <v>249221</v>
      </c>
      <c r="S323" s="6">
        <f>IF(Table1[[#This Row],[Ngày hóa đơn]]&lt;&gt;"",Table1[[#This Row],[Ngày hóa đơn]],IF(Table1[[#This Row],[Ngày hạch toán]]&lt;&gt;"",Table1[[#This Row],[Ngày hạch toán]],""))</f>
        <v>45953</v>
      </c>
      <c r="T323" s="7"/>
      <c r="U323" s="6">
        <f>IF(Table1[[#This Row],[Ngày tính CN]]="","",S323+T323)</f>
        <v>45953</v>
      </c>
      <c r="V323" s="18">
        <f ca="1">IF(Table1[[#This Row],[Hạn thanh toán]]="","",IF((U323-NOW())&lt;0,0,(U323-NOW())))</f>
        <v>0</v>
      </c>
      <c r="W323" s="2"/>
      <c r="X323" s="18">
        <f t="shared" ca="1" si="32"/>
        <v>217.49032048611116</v>
      </c>
      <c r="Y323" s="2" t="str">
        <f t="shared" ca="1" si="33"/>
        <v>Nợ quá hạn hơn 120 ngày có khả năng mất thanh toán</v>
      </c>
      <c r="Z323" s="51">
        <f t="shared" si="29"/>
        <v>45953</v>
      </c>
      <c r="AA323" s="51" t="str">
        <f t="shared" si="30"/>
        <v/>
      </c>
      <c r="AB323" s="2"/>
      <c r="AD323" s="2" t="str">
        <f>VLOOKUP($A323,MA_KH!$A:$Q,MA_KH!O$1,0)</f>
        <v>CIRCLEK MIỀN NAM</v>
      </c>
      <c r="AE323" s="2" t="str">
        <f>VLOOKUP($A323,MA_KH!$A:$Q,MA_KH!P$1,0)</f>
        <v>CÔNG TY TNHH VÒNG TRÒN ĐỎ</v>
      </c>
    </row>
    <row r="324" spans="1:31" ht="25.5" hidden="1" customHeight="1" x14ac:dyDescent="0.2">
      <c r="A324" s="31" t="s">
        <v>20827</v>
      </c>
      <c r="B324" s="31" t="s">
        <v>63</v>
      </c>
      <c r="C324" s="32">
        <v>45953</v>
      </c>
      <c r="D324" s="31" t="s">
        <v>1239</v>
      </c>
      <c r="E324" s="32">
        <v>45953</v>
      </c>
      <c r="F324" s="31" t="s">
        <v>1240</v>
      </c>
      <c r="G324" s="31" t="s">
        <v>1241</v>
      </c>
      <c r="H324" s="33">
        <v>184608</v>
      </c>
      <c r="I324" s="33">
        <v>0</v>
      </c>
      <c r="J324" s="33">
        <v>14769</v>
      </c>
      <c r="K324" s="33">
        <v>199377</v>
      </c>
      <c r="L324" s="7" t="s">
        <v>51</v>
      </c>
      <c r="O324" s="18">
        <f>IF(Table1[[#This Row],[Phân loại]]="Tồn đầu kỳ",Table1[[#This Row],[Tổng giá trị]],0)</f>
        <v>199377</v>
      </c>
      <c r="P324" s="7">
        <f>IF(Table1[[#This Row],[Số còn phải thu ĐK]]&lt;&gt;0,0,IF(Table1[[#This Row],[Phân loại]]="Bán hàng",Table1[[#This Row],[Tổng giá trị]],-Table1[[#This Row],[Tổng giá trị]]))</f>
        <v>0</v>
      </c>
      <c r="Q324" s="18">
        <f t="shared" si="31"/>
        <v>0</v>
      </c>
      <c r="R324" s="7">
        <f>Table1[[#This Row],[Số còn phải thu ĐK]]+Table1[[#This Row],[Giá Trị HD sau CK]]-Table1[[#This Row],[Số tiền đã thu]]</f>
        <v>199377</v>
      </c>
      <c r="S324" s="6">
        <f>IF(Table1[[#This Row],[Ngày hóa đơn]]&lt;&gt;"",Table1[[#This Row],[Ngày hóa đơn]],IF(Table1[[#This Row],[Ngày hạch toán]]&lt;&gt;"",Table1[[#This Row],[Ngày hạch toán]],""))</f>
        <v>45953</v>
      </c>
      <c r="T324" s="7"/>
      <c r="U324" s="6">
        <f>IF(Table1[[#This Row],[Ngày tính CN]]="","",S324+T324)</f>
        <v>45953</v>
      </c>
      <c r="V324" s="18">
        <f ca="1">IF(Table1[[#This Row],[Hạn thanh toán]]="","",IF((U324-NOW())&lt;0,0,(U324-NOW())))</f>
        <v>0</v>
      </c>
      <c r="W324" s="2"/>
      <c r="X324" s="18">
        <f t="shared" ca="1" si="32"/>
        <v>217.49032048611116</v>
      </c>
      <c r="Y324" s="2" t="str">
        <f t="shared" ca="1" si="33"/>
        <v>Nợ quá hạn hơn 120 ngày có khả năng mất thanh toán</v>
      </c>
      <c r="Z324" s="51">
        <f t="shared" ref="Z324:Z387" si="34">IF(S324="","",S324)</f>
        <v>45953</v>
      </c>
      <c r="AA324" s="51" t="str">
        <f t="shared" ref="AA324:AA387" si="35">IF(M324="","",M324)</f>
        <v/>
      </c>
      <c r="AB324" s="2"/>
      <c r="AD324" s="2" t="str">
        <f>VLOOKUP($A324,MA_KH!$A:$Q,MA_KH!O$1,0)</f>
        <v>CIRCLEK MIỀN NAM</v>
      </c>
      <c r="AE324" s="2" t="str">
        <f>VLOOKUP($A324,MA_KH!$A:$Q,MA_KH!P$1,0)</f>
        <v>CÔNG TY TNHH VÒNG TRÒN ĐỎ</v>
      </c>
    </row>
    <row r="325" spans="1:31" ht="25.5" hidden="1" customHeight="1" x14ac:dyDescent="0.2">
      <c r="A325" s="31" t="s">
        <v>20827</v>
      </c>
      <c r="B325" s="31" t="s">
        <v>63</v>
      </c>
      <c r="C325" s="32">
        <v>45953</v>
      </c>
      <c r="D325" s="31" t="s">
        <v>1242</v>
      </c>
      <c r="E325" s="32">
        <v>45953</v>
      </c>
      <c r="F325" s="31" t="s">
        <v>1243</v>
      </c>
      <c r="G325" s="31" t="s">
        <v>1244</v>
      </c>
      <c r="H325" s="33">
        <v>230760</v>
      </c>
      <c r="I325" s="33">
        <v>0</v>
      </c>
      <c r="J325" s="33">
        <v>18461</v>
      </c>
      <c r="K325" s="33">
        <v>249221</v>
      </c>
      <c r="L325" s="7" t="s">
        <v>51</v>
      </c>
      <c r="O325" s="18">
        <f>IF(Table1[[#This Row],[Phân loại]]="Tồn đầu kỳ",Table1[[#This Row],[Tổng giá trị]],0)</f>
        <v>249221</v>
      </c>
      <c r="P325" s="7">
        <f>IF(Table1[[#This Row],[Số còn phải thu ĐK]]&lt;&gt;0,0,IF(Table1[[#This Row],[Phân loại]]="Bán hàng",Table1[[#This Row],[Tổng giá trị]],-Table1[[#This Row],[Tổng giá trị]]))</f>
        <v>0</v>
      </c>
      <c r="Q325" s="18">
        <f t="shared" si="31"/>
        <v>0</v>
      </c>
      <c r="R325" s="7">
        <f>Table1[[#This Row],[Số còn phải thu ĐK]]+Table1[[#This Row],[Giá Trị HD sau CK]]-Table1[[#This Row],[Số tiền đã thu]]</f>
        <v>249221</v>
      </c>
      <c r="S325" s="6">
        <f>IF(Table1[[#This Row],[Ngày hóa đơn]]&lt;&gt;"",Table1[[#This Row],[Ngày hóa đơn]],IF(Table1[[#This Row],[Ngày hạch toán]]&lt;&gt;"",Table1[[#This Row],[Ngày hạch toán]],""))</f>
        <v>45953</v>
      </c>
      <c r="T325" s="7"/>
      <c r="U325" s="6">
        <f>IF(Table1[[#This Row],[Ngày tính CN]]="","",S325+T325)</f>
        <v>45953</v>
      </c>
      <c r="V325" s="18">
        <f ca="1">IF(Table1[[#This Row],[Hạn thanh toán]]="","",IF((U325-NOW())&lt;0,0,(U325-NOW())))</f>
        <v>0</v>
      </c>
      <c r="W325" s="2"/>
      <c r="X325" s="18">
        <f t="shared" ca="1" si="32"/>
        <v>217.49032048611116</v>
      </c>
      <c r="Y325" s="2" t="str">
        <f t="shared" ca="1" si="33"/>
        <v>Nợ quá hạn hơn 120 ngày có khả năng mất thanh toán</v>
      </c>
      <c r="Z325" s="51">
        <f t="shared" si="34"/>
        <v>45953</v>
      </c>
      <c r="AA325" s="51" t="str">
        <f t="shared" si="35"/>
        <v/>
      </c>
      <c r="AB325" s="2"/>
      <c r="AD325" s="2" t="str">
        <f>VLOOKUP($A325,MA_KH!$A:$Q,MA_KH!O$1,0)</f>
        <v>CIRCLEK MIỀN NAM</v>
      </c>
      <c r="AE325" s="2" t="str">
        <f>VLOOKUP($A325,MA_KH!$A:$Q,MA_KH!P$1,0)</f>
        <v>CÔNG TY TNHH VÒNG TRÒN ĐỎ</v>
      </c>
    </row>
    <row r="326" spans="1:31" ht="25.5" hidden="1" customHeight="1" x14ac:dyDescent="0.2">
      <c r="A326" s="31" t="s">
        <v>20827</v>
      </c>
      <c r="B326" s="31" t="s">
        <v>63</v>
      </c>
      <c r="C326" s="32">
        <v>45953</v>
      </c>
      <c r="D326" s="31" t="s">
        <v>1245</v>
      </c>
      <c r="E326" s="32">
        <v>45953</v>
      </c>
      <c r="F326" s="31" t="s">
        <v>1246</v>
      </c>
      <c r="G326" s="31" t="s">
        <v>1247</v>
      </c>
      <c r="H326" s="33">
        <v>184608</v>
      </c>
      <c r="I326" s="33">
        <v>0</v>
      </c>
      <c r="J326" s="33">
        <v>14769</v>
      </c>
      <c r="K326" s="33">
        <v>199377</v>
      </c>
      <c r="L326" s="7" t="s">
        <v>51</v>
      </c>
      <c r="O326" s="18">
        <f>IF(Table1[[#This Row],[Phân loại]]="Tồn đầu kỳ",Table1[[#This Row],[Tổng giá trị]],0)</f>
        <v>199377</v>
      </c>
      <c r="P326" s="7">
        <f>IF(Table1[[#This Row],[Số còn phải thu ĐK]]&lt;&gt;0,0,IF(Table1[[#This Row],[Phân loại]]="Bán hàng",Table1[[#This Row],[Tổng giá trị]],-Table1[[#This Row],[Tổng giá trị]]))</f>
        <v>0</v>
      </c>
      <c r="Q326" s="18">
        <f t="shared" si="31"/>
        <v>0</v>
      </c>
      <c r="R326" s="7">
        <f>Table1[[#This Row],[Số còn phải thu ĐK]]+Table1[[#This Row],[Giá Trị HD sau CK]]-Table1[[#This Row],[Số tiền đã thu]]</f>
        <v>199377</v>
      </c>
      <c r="S326" s="6">
        <f>IF(Table1[[#This Row],[Ngày hóa đơn]]&lt;&gt;"",Table1[[#This Row],[Ngày hóa đơn]],IF(Table1[[#This Row],[Ngày hạch toán]]&lt;&gt;"",Table1[[#This Row],[Ngày hạch toán]],""))</f>
        <v>45953</v>
      </c>
      <c r="T326" s="7"/>
      <c r="U326" s="6">
        <f>IF(Table1[[#This Row],[Ngày tính CN]]="","",S326+T326)</f>
        <v>45953</v>
      </c>
      <c r="V326" s="18">
        <f ca="1">IF(Table1[[#This Row],[Hạn thanh toán]]="","",IF((U326-NOW())&lt;0,0,(U326-NOW())))</f>
        <v>0</v>
      </c>
      <c r="W326" s="2"/>
      <c r="X326" s="18">
        <f t="shared" ca="1" si="32"/>
        <v>217.49032048611116</v>
      </c>
      <c r="Y326" s="2" t="str">
        <f t="shared" ca="1" si="33"/>
        <v>Nợ quá hạn hơn 120 ngày có khả năng mất thanh toán</v>
      </c>
      <c r="Z326" s="51">
        <f t="shared" si="34"/>
        <v>45953</v>
      </c>
      <c r="AA326" s="51" t="str">
        <f t="shared" si="35"/>
        <v/>
      </c>
      <c r="AB326" s="2"/>
      <c r="AD326" s="2" t="str">
        <f>VLOOKUP($A326,MA_KH!$A:$Q,MA_KH!O$1,0)</f>
        <v>CIRCLEK MIỀN NAM</v>
      </c>
      <c r="AE326" s="2" t="str">
        <f>VLOOKUP($A326,MA_KH!$A:$Q,MA_KH!P$1,0)</f>
        <v>CÔNG TY TNHH VÒNG TRÒN ĐỎ</v>
      </c>
    </row>
    <row r="327" spans="1:31" ht="25.5" hidden="1" customHeight="1" x14ac:dyDescent="0.2">
      <c r="A327" s="31" t="s">
        <v>20827</v>
      </c>
      <c r="B327" s="31" t="s">
        <v>63</v>
      </c>
      <c r="C327" s="32">
        <v>45953</v>
      </c>
      <c r="D327" s="31" t="s">
        <v>1248</v>
      </c>
      <c r="E327" s="32">
        <v>45953</v>
      </c>
      <c r="F327" s="31" t="s">
        <v>1249</v>
      </c>
      <c r="G327" s="31" t="s">
        <v>1250</v>
      </c>
      <c r="H327" s="33">
        <v>276912</v>
      </c>
      <c r="I327" s="33">
        <v>0</v>
      </c>
      <c r="J327" s="33">
        <v>22153</v>
      </c>
      <c r="K327" s="33">
        <v>299065</v>
      </c>
      <c r="L327" s="7" t="s">
        <v>51</v>
      </c>
      <c r="O327" s="18">
        <f>IF(Table1[[#This Row],[Phân loại]]="Tồn đầu kỳ",Table1[[#This Row],[Tổng giá trị]],0)</f>
        <v>299065</v>
      </c>
      <c r="P327" s="7">
        <f>IF(Table1[[#This Row],[Số còn phải thu ĐK]]&lt;&gt;0,0,IF(Table1[[#This Row],[Phân loại]]="Bán hàng",Table1[[#This Row],[Tổng giá trị]],-Table1[[#This Row],[Tổng giá trị]]))</f>
        <v>0</v>
      </c>
      <c r="Q327" s="18">
        <f t="shared" si="31"/>
        <v>0</v>
      </c>
      <c r="R327" s="7">
        <f>Table1[[#This Row],[Số còn phải thu ĐK]]+Table1[[#This Row],[Giá Trị HD sau CK]]-Table1[[#This Row],[Số tiền đã thu]]</f>
        <v>299065</v>
      </c>
      <c r="S327" s="6">
        <f>IF(Table1[[#This Row],[Ngày hóa đơn]]&lt;&gt;"",Table1[[#This Row],[Ngày hóa đơn]],IF(Table1[[#This Row],[Ngày hạch toán]]&lt;&gt;"",Table1[[#This Row],[Ngày hạch toán]],""))</f>
        <v>45953</v>
      </c>
      <c r="T327" s="7"/>
      <c r="U327" s="6">
        <f>IF(Table1[[#This Row],[Ngày tính CN]]="","",S327+T327)</f>
        <v>45953</v>
      </c>
      <c r="V327" s="18">
        <f ca="1">IF(Table1[[#This Row],[Hạn thanh toán]]="","",IF((U327-NOW())&lt;0,0,(U327-NOW())))</f>
        <v>0</v>
      </c>
      <c r="W327" s="2"/>
      <c r="X327" s="18">
        <f t="shared" ca="1" si="32"/>
        <v>217.49032048611116</v>
      </c>
      <c r="Y327" s="2" t="str">
        <f t="shared" ca="1" si="33"/>
        <v>Nợ quá hạn hơn 120 ngày có khả năng mất thanh toán</v>
      </c>
      <c r="Z327" s="51">
        <f t="shared" si="34"/>
        <v>45953</v>
      </c>
      <c r="AA327" s="51" t="str">
        <f t="shared" si="35"/>
        <v/>
      </c>
      <c r="AB327" s="2"/>
      <c r="AD327" s="2" t="str">
        <f>VLOOKUP($A327,MA_KH!$A:$Q,MA_KH!O$1,0)</f>
        <v>CIRCLEK MIỀN NAM</v>
      </c>
      <c r="AE327" s="2" t="str">
        <f>VLOOKUP($A327,MA_KH!$A:$Q,MA_KH!P$1,0)</f>
        <v>CÔNG TY TNHH VÒNG TRÒN ĐỎ</v>
      </c>
    </row>
    <row r="328" spans="1:31" ht="25.5" hidden="1" customHeight="1" x14ac:dyDescent="0.2">
      <c r="A328" s="31" t="s">
        <v>20827</v>
      </c>
      <c r="B328" s="31" t="s">
        <v>63</v>
      </c>
      <c r="C328" s="32">
        <v>45953</v>
      </c>
      <c r="D328" s="31" t="s">
        <v>1251</v>
      </c>
      <c r="E328" s="32">
        <v>45953</v>
      </c>
      <c r="F328" s="31" t="s">
        <v>1252</v>
      </c>
      <c r="G328" s="31" t="s">
        <v>1253</v>
      </c>
      <c r="H328" s="33">
        <v>461520</v>
      </c>
      <c r="I328" s="33">
        <v>0</v>
      </c>
      <c r="J328" s="33">
        <v>36922</v>
      </c>
      <c r="K328" s="33">
        <v>498442</v>
      </c>
      <c r="L328" s="7" t="s">
        <v>51</v>
      </c>
      <c r="O328" s="18">
        <f>IF(Table1[[#This Row],[Phân loại]]="Tồn đầu kỳ",Table1[[#This Row],[Tổng giá trị]],0)</f>
        <v>498442</v>
      </c>
      <c r="P328" s="7">
        <f>IF(Table1[[#This Row],[Số còn phải thu ĐK]]&lt;&gt;0,0,IF(Table1[[#This Row],[Phân loại]]="Bán hàng",Table1[[#This Row],[Tổng giá trị]],-Table1[[#This Row],[Tổng giá trị]]))</f>
        <v>0</v>
      </c>
      <c r="Q328" s="18">
        <f t="shared" si="31"/>
        <v>0</v>
      </c>
      <c r="R328" s="7">
        <f>Table1[[#This Row],[Số còn phải thu ĐK]]+Table1[[#This Row],[Giá Trị HD sau CK]]-Table1[[#This Row],[Số tiền đã thu]]</f>
        <v>498442</v>
      </c>
      <c r="S328" s="6">
        <f>IF(Table1[[#This Row],[Ngày hóa đơn]]&lt;&gt;"",Table1[[#This Row],[Ngày hóa đơn]],IF(Table1[[#This Row],[Ngày hạch toán]]&lt;&gt;"",Table1[[#This Row],[Ngày hạch toán]],""))</f>
        <v>45953</v>
      </c>
      <c r="T328" s="7"/>
      <c r="U328" s="6">
        <f>IF(Table1[[#This Row],[Ngày tính CN]]="","",S328+T328)</f>
        <v>45953</v>
      </c>
      <c r="V328" s="18">
        <f ca="1">IF(Table1[[#This Row],[Hạn thanh toán]]="","",IF((U328-NOW())&lt;0,0,(U328-NOW())))</f>
        <v>0</v>
      </c>
      <c r="W328" s="2"/>
      <c r="X328" s="18">
        <f t="shared" ca="1" si="32"/>
        <v>217.49032048611116</v>
      </c>
      <c r="Y328" s="2" t="str">
        <f t="shared" ca="1" si="33"/>
        <v>Nợ quá hạn hơn 120 ngày có khả năng mất thanh toán</v>
      </c>
      <c r="Z328" s="51">
        <f t="shared" si="34"/>
        <v>45953</v>
      </c>
      <c r="AA328" s="51" t="str">
        <f t="shared" si="35"/>
        <v/>
      </c>
      <c r="AB328" s="2"/>
      <c r="AD328" s="2" t="str">
        <f>VLOOKUP($A328,MA_KH!$A:$Q,MA_KH!O$1,0)</f>
        <v>CIRCLEK MIỀN NAM</v>
      </c>
      <c r="AE328" s="2" t="str">
        <f>VLOOKUP($A328,MA_KH!$A:$Q,MA_KH!P$1,0)</f>
        <v>CÔNG TY TNHH VÒNG TRÒN ĐỎ</v>
      </c>
    </row>
    <row r="329" spans="1:31" ht="25.5" hidden="1" customHeight="1" x14ac:dyDescent="0.2">
      <c r="A329" s="31" t="s">
        <v>20827</v>
      </c>
      <c r="B329" s="31" t="s">
        <v>63</v>
      </c>
      <c r="C329" s="32">
        <v>45953</v>
      </c>
      <c r="D329" s="31" t="s">
        <v>1254</v>
      </c>
      <c r="E329" s="32">
        <v>45953</v>
      </c>
      <c r="F329" s="31" t="s">
        <v>1255</v>
      </c>
      <c r="G329" s="31" t="s">
        <v>1256</v>
      </c>
      <c r="H329" s="33">
        <v>230760</v>
      </c>
      <c r="I329" s="33">
        <v>0</v>
      </c>
      <c r="J329" s="33">
        <v>18461</v>
      </c>
      <c r="K329" s="33">
        <v>249221</v>
      </c>
      <c r="L329" s="7" t="s">
        <v>51</v>
      </c>
      <c r="O329" s="18">
        <f>IF(Table1[[#This Row],[Phân loại]]="Tồn đầu kỳ",Table1[[#This Row],[Tổng giá trị]],0)</f>
        <v>249221</v>
      </c>
      <c r="P329" s="7">
        <f>IF(Table1[[#This Row],[Số còn phải thu ĐK]]&lt;&gt;0,0,IF(Table1[[#This Row],[Phân loại]]="Bán hàng",Table1[[#This Row],[Tổng giá trị]],-Table1[[#This Row],[Tổng giá trị]]))</f>
        <v>0</v>
      </c>
      <c r="Q329" s="18">
        <f t="shared" si="31"/>
        <v>0</v>
      </c>
      <c r="R329" s="7">
        <f>Table1[[#This Row],[Số còn phải thu ĐK]]+Table1[[#This Row],[Giá Trị HD sau CK]]-Table1[[#This Row],[Số tiền đã thu]]</f>
        <v>249221</v>
      </c>
      <c r="S329" s="6">
        <f>IF(Table1[[#This Row],[Ngày hóa đơn]]&lt;&gt;"",Table1[[#This Row],[Ngày hóa đơn]],IF(Table1[[#This Row],[Ngày hạch toán]]&lt;&gt;"",Table1[[#This Row],[Ngày hạch toán]],""))</f>
        <v>45953</v>
      </c>
      <c r="T329" s="7"/>
      <c r="U329" s="6">
        <f>IF(Table1[[#This Row],[Ngày tính CN]]="","",S329+T329)</f>
        <v>45953</v>
      </c>
      <c r="V329" s="18">
        <f ca="1">IF(Table1[[#This Row],[Hạn thanh toán]]="","",IF((U329-NOW())&lt;0,0,(U329-NOW())))</f>
        <v>0</v>
      </c>
      <c r="W329" s="2"/>
      <c r="X329" s="18">
        <f t="shared" ca="1" si="32"/>
        <v>217.49032048611116</v>
      </c>
      <c r="Y329" s="2" t="str">
        <f t="shared" ca="1" si="33"/>
        <v>Nợ quá hạn hơn 120 ngày có khả năng mất thanh toán</v>
      </c>
      <c r="Z329" s="51">
        <f t="shared" si="34"/>
        <v>45953</v>
      </c>
      <c r="AA329" s="51" t="str">
        <f t="shared" si="35"/>
        <v/>
      </c>
      <c r="AB329" s="2"/>
      <c r="AD329" s="2" t="str">
        <f>VLOOKUP($A329,MA_KH!$A:$Q,MA_KH!O$1,0)</f>
        <v>CIRCLEK MIỀN NAM</v>
      </c>
      <c r="AE329" s="2" t="str">
        <f>VLOOKUP($A329,MA_KH!$A:$Q,MA_KH!P$1,0)</f>
        <v>CÔNG TY TNHH VÒNG TRÒN ĐỎ</v>
      </c>
    </row>
    <row r="330" spans="1:31" ht="25.5" hidden="1" customHeight="1" x14ac:dyDescent="0.2">
      <c r="A330" s="31" t="s">
        <v>20827</v>
      </c>
      <c r="B330" s="31" t="s">
        <v>63</v>
      </c>
      <c r="C330" s="32">
        <v>45954</v>
      </c>
      <c r="D330" s="31" t="s">
        <v>1257</v>
      </c>
      <c r="E330" s="32">
        <v>45954</v>
      </c>
      <c r="F330" s="31" t="s">
        <v>1258</v>
      </c>
      <c r="G330" s="31" t="s">
        <v>1259</v>
      </c>
      <c r="H330" s="33">
        <v>230760</v>
      </c>
      <c r="I330" s="33">
        <v>0</v>
      </c>
      <c r="J330" s="33">
        <v>18461</v>
      </c>
      <c r="K330" s="33">
        <v>249221</v>
      </c>
      <c r="L330" s="7" t="s">
        <v>51</v>
      </c>
      <c r="O330" s="18">
        <f>IF(Table1[[#This Row],[Phân loại]]="Tồn đầu kỳ",Table1[[#This Row],[Tổng giá trị]],0)</f>
        <v>249221</v>
      </c>
      <c r="P330" s="7">
        <f>IF(Table1[[#This Row],[Số còn phải thu ĐK]]&lt;&gt;0,0,IF(Table1[[#This Row],[Phân loại]]="Bán hàng",Table1[[#This Row],[Tổng giá trị]],-Table1[[#This Row],[Tổng giá trị]]))</f>
        <v>0</v>
      </c>
      <c r="Q330" s="18">
        <f t="shared" si="31"/>
        <v>0</v>
      </c>
      <c r="R330" s="7">
        <f>Table1[[#This Row],[Số còn phải thu ĐK]]+Table1[[#This Row],[Giá Trị HD sau CK]]-Table1[[#This Row],[Số tiền đã thu]]</f>
        <v>249221</v>
      </c>
      <c r="S330" s="6">
        <f>IF(Table1[[#This Row],[Ngày hóa đơn]]&lt;&gt;"",Table1[[#This Row],[Ngày hóa đơn]],IF(Table1[[#This Row],[Ngày hạch toán]]&lt;&gt;"",Table1[[#This Row],[Ngày hạch toán]],""))</f>
        <v>45954</v>
      </c>
      <c r="T330" s="7"/>
      <c r="U330" s="6">
        <f>IF(Table1[[#This Row],[Ngày tính CN]]="","",S330+T330)</f>
        <v>45954</v>
      </c>
      <c r="V330" s="18">
        <f ca="1">IF(Table1[[#This Row],[Hạn thanh toán]]="","",IF((U330-NOW())&lt;0,0,(U330-NOW())))</f>
        <v>0</v>
      </c>
      <c r="W330" s="2"/>
      <c r="X330" s="18">
        <f t="shared" ca="1" si="32"/>
        <v>216.49032048611116</v>
      </c>
      <c r="Y330" s="2" t="str">
        <f t="shared" ca="1" si="33"/>
        <v>Nợ quá hạn hơn 120 ngày có khả năng mất thanh toán</v>
      </c>
      <c r="Z330" s="51">
        <f t="shared" si="34"/>
        <v>45954</v>
      </c>
      <c r="AA330" s="51" t="str">
        <f t="shared" si="35"/>
        <v/>
      </c>
      <c r="AB330" s="2"/>
      <c r="AD330" s="2" t="str">
        <f>VLOOKUP($A330,MA_KH!$A:$Q,MA_KH!O$1,0)</f>
        <v>CIRCLEK MIỀN NAM</v>
      </c>
      <c r="AE330" s="2" t="str">
        <f>VLOOKUP($A330,MA_KH!$A:$Q,MA_KH!P$1,0)</f>
        <v>CÔNG TY TNHH VÒNG TRÒN ĐỎ</v>
      </c>
    </row>
    <row r="331" spans="1:31" ht="25.5" hidden="1" customHeight="1" x14ac:dyDescent="0.2">
      <c r="A331" s="31" t="s">
        <v>20827</v>
      </c>
      <c r="B331" s="31" t="s">
        <v>63</v>
      </c>
      <c r="C331" s="32">
        <v>45957</v>
      </c>
      <c r="D331" s="31" t="s">
        <v>1260</v>
      </c>
      <c r="E331" s="32">
        <v>45957</v>
      </c>
      <c r="F331" s="31" t="s">
        <v>1261</v>
      </c>
      <c r="G331" s="31" t="s">
        <v>1262</v>
      </c>
      <c r="H331" s="33">
        <v>230760</v>
      </c>
      <c r="I331" s="33">
        <v>0</v>
      </c>
      <c r="J331" s="33">
        <v>18461</v>
      </c>
      <c r="K331" s="33">
        <v>249221</v>
      </c>
      <c r="L331" s="7" t="s">
        <v>51</v>
      </c>
      <c r="O331" s="18">
        <f>IF(Table1[[#This Row],[Phân loại]]="Tồn đầu kỳ",Table1[[#This Row],[Tổng giá trị]],0)</f>
        <v>249221</v>
      </c>
      <c r="P331" s="7">
        <f>IF(Table1[[#This Row],[Số còn phải thu ĐK]]&lt;&gt;0,0,IF(Table1[[#This Row],[Phân loại]]="Bán hàng",Table1[[#This Row],[Tổng giá trị]],-Table1[[#This Row],[Tổng giá trị]]))</f>
        <v>0</v>
      </c>
      <c r="Q331" s="18">
        <f t="shared" si="31"/>
        <v>0</v>
      </c>
      <c r="R331" s="7">
        <f>Table1[[#This Row],[Số còn phải thu ĐK]]+Table1[[#This Row],[Giá Trị HD sau CK]]-Table1[[#This Row],[Số tiền đã thu]]</f>
        <v>249221</v>
      </c>
      <c r="S331" s="6">
        <f>IF(Table1[[#This Row],[Ngày hóa đơn]]&lt;&gt;"",Table1[[#This Row],[Ngày hóa đơn]],IF(Table1[[#This Row],[Ngày hạch toán]]&lt;&gt;"",Table1[[#This Row],[Ngày hạch toán]],""))</f>
        <v>45957</v>
      </c>
      <c r="T331" s="7"/>
      <c r="U331" s="6">
        <f>IF(Table1[[#This Row],[Ngày tính CN]]="","",S331+T331)</f>
        <v>45957</v>
      </c>
      <c r="V331" s="18">
        <f ca="1">IF(Table1[[#This Row],[Hạn thanh toán]]="","",IF((U331-NOW())&lt;0,0,(U331-NOW())))</f>
        <v>0</v>
      </c>
      <c r="W331" s="2"/>
      <c r="X331" s="18">
        <f t="shared" ca="1" si="32"/>
        <v>213.49032048611116</v>
      </c>
      <c r="Y331" s="2" t="str">
        <f t="shared" ca="1" si="33"/>
        <v>Nợ quá hạn hơn 120 ngày có khả năng mất thanh toán</v>
      </c>
      <c r="Z331" s="51">
        <f t="shared" si="34"/>
        <v>45957</v>
      </c>
      <c r="AA331" s="51" t="str">
        <f t="shared" si="35"/>
        <v/>
      </c>
      <c r="AB331" s="2"/>
      <c r="AD331" s="2" t="str">
        <f>VLOOKUP($A331,MA_KH!$A:$Q,MA_KH!O$1,0)</f>
        <v>CIRCLEK MIỀN NAM</v>
      </c>
      <c r="AE331" s="2" t="str">
        <f>VLOOKUP($A331,MA_KH!$A:$Q,MA_KH!P$1,0)</f>
        <v>CÔNG TY TNHH VÒNG TRÒN ĐỎ</v>
      </c>
    </row>
    <row r="332" spans="1:31" ht="25.5" hidden="1" customHeight="1" x14ac:dyDescent="0.2">
      <c r="A332" s="31" t="s">
        <v>20827</v>
      </c>
      <c r="B332" s="31" t="s">
        <v>63</v>
      </c>
      <c r="C332" s="32">
        <v>45959</v>
      </c>
      <c r="D332" s="31" t="s">
        <v>1263</v>
      </c>
      <c r="E332" s="32">
        <v>45959</v>
      </c>
      <c r="F332" s="31" t="s">
        <v>1264</v>
      </c>
      <c r="G332" s="31" t="s">
        <v>1265</v>
      </c>
      <c r="H332" s="33">
        <v>230760</v>
      </c>
      <c r="I332" s="33">
        <v>0</v>
      </c>
      <c r="J332" s="33">
        <v>18461</v>
      </c>
      <c r="K332" s="33">
        <v>249221</v>
      </c>
      <c r="L332" s="7" t="s">
        <v>51</v>
      </c>
      <c r="O332" s="18">
        <f>IF(Table1[[#This Row],[Phân loại]]="Tồn đầu kỳ",Table1[[#This Row],[Tổng giá trị]],0)</f>
        <v>249221</v>
      </c>
      <c r="P332" s="7">
        <f>IF(Table1[[#This Row],[Số còn phải thu ĐK]]&lt;&gt;0,0,IF(Table1[[#This Row],[Phân loại]]="Bán hàng",Table1[[#This Row],[Tổng giá trị]],-Table1[[#This Row],[Tổng giá trị]]))</f>
        <v>0</v>
      </c>
      <c r="Q332" s="18">
        <f t="shared" si="31"/>
        <v>0</v>
      </c>
      <c r="R332" s="7">
        <f>Table1[[#This Row],[Số còn phải thu ĐK]]+Table1[[#This Row],[Giá Trị HD sau CK]]-Table1[[#This Row],[Số tiền đã thu]]</f>
        <v>249221</v>
      </c>
      <c r="S332" s="6">
        <f>IF(Table1[[#This Row],[Ngày hóa đơn]]&lt;&gt;"",Table1[[#This Row],[Ngày hóa đơn]],IF(Table1[[#This Row],[Ngày hạch toán]]&lt;&gt;"",Table1[[#This Row],[Ngày hạch toán]],""))</f>
        <v>45959</v>
      </c>
      <c r="T332" s="7"/>
      <c r="U332" s="6">
        <f>IF(Table1[[#This Row],[Ngày tính CN]]="","",S332+T332)</f>
        <v>45959</v>
      </c>
      <c r="V332" s="18">
        <f ca="1">IF(Table1[[#This Row],[Hạn thanh toán]]="","",IF((U332-NOW())&lt;0,0,(U332-NOW())))</f>
        <v>0</v>
      </c>
      <c r="W332" s="2"/>
      <c r="X332" s="18">
        <f t="shared" ca="1" si="32"/>
        <v>211.49032048611116</v>
      </c>
      <c r="Y332" s="2" t="str">
        <f t="shared" ca="1" si="33"/>
        <v>Nợ quá hạn hơn 120 ngày có khả năng mất thanh toán</v>
      </c>
      <c r="Z332" s="51">
        <f t="shared" si="34"/>
        <v>45959</v>
      </c>
      <c r="AA332" s="51" t="str">
        <f t="shared" si="35"/>
        <v/>
      </c>
      <c r="AB332" s="2"/>
      <c r="AD332" s="2" t="str">
        <f>VLOOKUP($A332,MA_KH!$A:$Q,MA_KH!O$1,0)</f>
        <v>CIRCLEK MIỀN NAM</v>
      </c>
      <c r="AE332" s="2" t="str">
        <f>VLOOKUP($A332,MA_KH!$A:$Q,MA_KH!P$1,0)</f>
        <v>CÔNG TY TNHH VÒNG TRÒN ĐỎ</v>
      </c>
    </row>
    <row r="333" spans="1:31" ht="25.5" hidden="1" customHeight="1" x14ac:dyDescent="0.2">
      <c r="A333" s="31" t="s">
        <v>20827</v>
      </c>
      <c r="B333" s="31" t="s">
        <v>63</v>
      </c>
      <c r="C333" s="32">
        <v>45959</v>
      </c>
      <c r="D333" s="31" t="s">
        <v>1266</v>
      </c>
      <c r="E333" s="32">
        <v>45959</v>
      </c>
      <c r="F333" s="31" t="s">
        <v>1267</v>
      </c>
      <c r="G333" s="31" t="s">
        <v>1268</v>
      </c>
      <c r="H333" s="33">
        <v>230760</v>
      </c>
      <c r="I333" s="33">
        <v>0</v>
      </c>
      <c r="J333" s="33">
        <v>18461</v>
      </c>
      <c r="K333" s="33">
        <v>249221</v>
      </c>
      <c r="L333" s="7" t="s">
        <v>51</v>
      </c>
      <c r="O333" s="18">
        <f>IF(Table1[[#This Row],[Phân loại]]="Tồn đầu kỳ",Table1[[#This Row],[Tổng giá trị]],0)</f>
        <v>249221</v>
      </c>
      <c r="P333" s="7">
        <f>IF(Table1[[#This Row],[Số còn phải thu ĐK]]&lt;&gt;0,0,IF(Table1[[#This Row],[Phân loại]]="Bán hàng",Table1[[#This Row],[Tổng giá trị]],-Table1[[#This Row],[Tổng giá trị]]))</f>
        <v>0</v>
      </c>
      <c r="Q333" s="18">
        <f t="shared" si="31"/>
        <v>0</v>
      </c>
      <c r="R333" s="7">
        <f>Table1[[#This Row],[Số còn phải thu ĐK]]+Table1[[#This Row],[Giá Trị HD sau CK]]-Table1[[#This Row],[Số tiền đã thu]]</f>
        <v>249221</v>
      </c>
      <c r="S333" s="6">
        <f>IF(Table1[[#This Row],[Ngày hóa đơn]]&lt;&gt;"",Table1[[#This Row],[Ngày hóa đơn]],IF(Table1[[#This Row],[Ngày hạch toán]]&lt;&gt;"",Table1[[#This Row],[Ngày hạch toán]],""))</f>
        <v>45959</v>
      </c>
      <c r="T333" s="7"/>
      <c r="U333" s="6">
        <f>IF(Table1[[#This Row],[Ngày tính CN]]="","",S333+T333)</f>
        <v>45959</v>
      </c>
      <c r="V333" s="18">
        <f ca="1">IF(Table1[[#This Row],[Hạn thanh toán]]="","",IF((U333-NOW())&lt;0,0,(U333-NOW())))</f>
        <v>0</v>
      </c>
      <c r="W333" s="2"/>
      <c r="X333" s="18">
        <f t="shared" ca="1" si="32"/>
        <v>211.49032048611116</v>
      </c>
      <c r="Y333" s="2" t="str">
        <f t="shared" ca="1" si="33"/>
        <v>Nợ quá hạn hơn 120 ngày có khả năng mất thanh toán</v>
      </c>
      <c r="Z333" s="51">
        <f t="shared" si="34"/>
        <v>45959</v>
      </c>
      <c r="AA333" s="51" t="str">
        <f t="shared" si="35"/>
        <v/>
      </c>
      <c r="AB333" s="2"/>
      <c r="AD333" s="2" t="str">
        <f>VLOOKUP($A333,MA_KH!$A:$Q,MA_KH!O$1,0)</f>
        <v>CIRCLEK MIỀN NAM</v>
      </c>
      <c r="AE333" s="2" t="str">
        <f>VLOOKUP($A333,MA_KH!$A:$Q,MA_KH!P$1,0)</f>
        <v>CÔNG TY TNHH VÒNG TRÒN ĐỎ</v>
      </c>
    </row>
    <row r="334" spans="1:31" ht="25.5" hidden="1" customHeight="1" x14ac:dyDescent="0.2">
      <c r="A334" s="31" t="s">
        <v>20827</v>
      </c>
      <c r="B334" s="31" t="s">
        <v>63</v>
      </c>
      <c r="C334" s="32">
        <v>45959</v>
      </c>
      <c r="D334" s="31" t="s">
        <v>1269</v>
      </c>
      <c r="E334" s="32">
        <v>45959</v>
      </c>
      <c r="F334" s="31" t="s">
        <v>1270</v>
      </c>
      <c r="G334" s="31" t="s">
        <v>1271</v>
      </c>
      <c r="H334" s="33">
        <v>184608</v>
      </c>
      <c r="I334" s="33">
        <v>0</v>
      </c>
      <c r="J334" s="33">
        <v>14769</v>
      </c>
      <c r="K334" s="33">
        <v>199377</v>
      </c>
      <c r="L334" s="7" t="s">
        <v>51</v>
      </c>
      <c r="O334" s="18">
        <f>IF(Table1[[#This Row],[Phân loại]]="Tồn đầu kỳ",Table1[[#This Row],[Tổng giá trị]],0)</f>
        <v>199377</v>
      </c>
      <c r="P334" s="7">
        <f>IF(Table1[[#This Row],[Số còn phải thu ĐK]]&lt;&gt;0,0,IF(Table1[[#This Row],[Phân loại]]="Bán hàng",Table1[[#This Row],[Tổng giá trị]],-Table1[[#This Row],[Tổng giá trị]]))</f>
        <v>0</v>
      </c>
      <c r="Q334" s="18">
        <f t="shared" si="31"/>
        <v>0</v>
      </c>
      <c r="R334" s="7">
        <f>Table1[[#This Row],[Số còn phải thu ĐK]]+Table1[[#This Row],[Giá Trị HD sau CK]]-Table1[[#This Row],[Số tiền đã thu]]</f>
        <v>199377</v>
      </c>
      <c r="S334" s="6">
        <f>IF(Table1[[#This Row],[Ngày hóa đơn]]&lt;&gt;"",Table1[[#This Row],[Ngày hóa đơn]],IF(Table1[[#This Row],[Ngày hạch toán]]&lt;&gt;"",Table1[[#This Row],[Ngày hạch toán]],""))</f>
        <v>45959</v>
      </c>
      <c r="T334" s="7"/>
      <c r="U334" s="6">
        <f>IF(Table1[[#This Row],[Ngày tính CN]]="","",S334+T334)</f>
        <v>45959</v>
      </c>
      <c r="V334" s="18">
        <f ca="1">IF(Table1[[#This Row],[Hạn thanh toán]]="","",IF((U334-NOW())&lt;0,0,(U334-NOW())))</f>
        <v>0</v>
      </c>
      <c r="W334" s="2"/>
      <c r="X334" s="18">
        <f t="shared" ca="1" si="32"/>
        <v>211.49032048611116</v>
      </c>
      <c r="Y334" s="2" t="str">
        <f t="shared" ca="1" si="33"/>
        <v>Nợ quá hạn hơn 120 ngày có khả năng mất thanh toán</v>
      </c>
      <c r="Z334" s="51">
        <f t="shared" si="34"/>
        <v>45959</v>
      </c>
      <c r="AA334" s="51" t="str">
        <f t="shared" si="35"/>
        <v/>
      </c>
      <c r="AB334" s="2"/>
      <c r="AD334" s="2" t="str">
        <f>VLOOKUP($A334,MA_KH!$A:$Q,MA_KH!O$1,0)</f>
        <v>CIRCLEK MIỀN NAM</v>
      </c>
      <c r="AE334" s="2" t="str">
        <f>VLOOKUP($A334,MA_KH!$A:$Q,MA_KH!P$1,0)</f>
        <v>CÔNG TY TNHH VÒNG TRÒN ĐỎ</v>
      </c>
    </row>
    <row r="335" spans="1:31" ht="25.5" hidden="1" customHeight="1" x14ac:dyDescent="0.2">
      <c r="A335" s="31" t="s">
        <v>20827</v>
      </c>
      <c r="B335" s="31" t="s">
        <v>63</v>
      </c>
      <c r="C335" s="32">
        <v>45959</v>
      </c>
      <c r="D335" s="31" t="s">
        <v>1272</v>
      </c>
      <c r="E335" s="32">
        <v>45959</v>
      </c>
      <c r="F335" s="31" t="s">
        <v>1273</v>
      </c>
      <c r="G335" s="31" t="s">
        <v>1274</v>
      </c>
      <c r="H335" s="33">
        <v>184608</v>
      </c>
      <c r="I335" s="33">
        <v>0</v>
      </c>
      <c r="J335" s="33">
        <v>14769</v>
      </c>
      <c r="K335" s="33">
        <v>199377</v>
      </c>
      <c r="L335" s="7" t="s">
        <v>51</v>
      </c>
      <c r="O335" s="18">
        <f>IF(Table1[[#This Row],[Phân loại]]="Tồn đầu kỳ",Table1[[#This Row],[Tổng giá trị]],0)</f>
        <v>199377</v>
      </c>
      <c r="P335" s="7">
        <f>IF(Table1[[#This Row],[Số còn phải thu ĐK]]&lt;&gt;0,0,IF(Table1[[#This Row],[Phân loại]]="Bán hàng",Table1[[#This Row],[Tổng giá trị]],-Table1[[#This Row],[Tổng giá trị]]))</f>
        <v>0</v>
      </c>
      <c r="Q335" s="18">
        <f t="shared" si="31"/>
        <v>0</v>
      </c>
      <c r="R335" s="7">
        <f>Table1[[#This Row],[Số còn phải thu ĐK]]+Table1[[#This Row],[Giá Trị HD sau CK]]-Table1[[#This Row],[Số tiền đã thu]]</f>
        <v>199377</v>
      </c>
      <c r="S335" s="6">
        <f>IF(Table1[[#This Row],[Ngày hóa đơn]]&lt;&gt;"",Table1[[#This Row],[Ngày hóa đơn]],IF(Table1[[#This Row],[Ngày hạch toán]]&lt;&gt;"",Table1[[#This Row],[Ngày hạch toán]],""))</f>
        <v>45959</v>
      </c>
      <c r="T335" s="7"/>
      <c r="U335" s="6">
        <f>IF(Table1[[#This Row],[Ngày tính CN]]="","",S335+T335)</f>
        <v>45959</v>
      </c>
      <c r="V335" s="18">
        <f ca="1">IF(Table1[[#This Row],[Hạn thanh toán]]="","",IF((U335-NOW())&lt;0,0,(U335-NOW())))</f>
        <v>0</v>
      </c>
      <c r="W335" s="2"/>
      <c r="X335" s="18">
        <f t="shared" ca="1" si="32"/>
        <v>211.49032048611116</v>
      </c>
      <c r="Y335" s="2" t="str">
        <f t="shared" ca="1" si="33"/>
        <v>Nợ quá hạn hơn 120 ngày có khả năng mất thanh toán</v>
      </c>
      <c r="Z335" s="51">
        <f t="shared" si="34"/>
        <v>45959</v>
      </c>
      <c r="AA335" s="51" t="str">
        <f t="shared" si="35"/>
        <v/>
      </c>
      <c r="AB335" s="2"/>
      <c r="AD335" s="2" t="str">
        <f>VLOOKUP($A335,MA_KH!$A:$Q,MA_KH!O$1,0)</f>
        <v>CIRCLEK MIỀN NAM</v>
      </c>
      <c r="AE335" s="2" t="str">
        <f>VLOOKUP($A335,MA_KH!$A:$Q,MA_KH!P$1,0)</f>
        <v>CÔNG TY TNHH VÒNG TRÒN ĐỎ</v>
      </c>
    </row>
    <row r="336" spans="1:31" ht="25.5" hidden="1" customHeight="1" x14ac:dyDescent="0.2">
      <c r="A336" s="31" t="s">
        <v>20728</v>
      </c>
      <c r="B336" s="31" t="s">
        <v>144</v>
      </c>
      <c r="C336" s="32">
        <v>45959</v>
      </c>
      <c r="D336" s="31" t="s">
        <v>1275</v>
      </c>
      <c r="E336" s="32">
        <v>45959</v>
      </c>
      <c r="F336" s="31" t="s">
        <v>1276</v>
      </c>
      <c r="G336" s="31" t="s">
        <v>1277</v>
      </c>
      <c r="H336" s="33">
        <v>230760</v>
      </c>
      <c r="I336" s="33">
        <v>0</v>
      </c>
      <c r="J336" s="33">
        <v>18461</v>
      </c>
      <c r="K336" s="33">
        <v>249221</v>
      </c>
      <c r="L336" s="7" t="s">
        <v>51</v>
      </c>
      <c r="O336" s="18">
        <f>IF(Table1[[#This Row],[Phân loại]]="Tồn đầu kỳ",Table1[[#This Row],[Tổng giá trị]],0)</f>
        <v>249221</v>
      </c>
      <c r="P336" s="7">
        <f>IF(Table1[[#This Row],[Số còn phải thu ĐK]]&lt;&gt;0,0,IF(Table1[[#This Row],[Phân loại]]="Bán hàng",Table1[[#This Row],[Tổng giá trị]],-Table1[[#This Row],[Tổng giá trị]]))</f>
        <v>0</v>
      </c>
      <c r="Q336" s="18">
        <f t="shared" si="31"/>
        <v>0</v>
      </c>
      <c r="R336" s="7">
        <f>Table1[[#This Row],[Số còn phải thu ĐK]]+Table1[[#This Row],[Giá Trị HD sau CK]]-Table1[[#This Row],[Số tiền đã thu]]</f>
        <v>249221</v>
      </c>
      <c r="S336" s="6">
        <f>IF(Table1[[#This Row],[Ngày hóa đơn]]&lt;&gt;"",Table1[[#This Row],[Ngày hóa đơn]],IF(Table1[[#This Row],[Ngày hạch toán]]&lt;&gt;"",Table1[[#This Row],[Ngày hạch toán]],""))</f>
        <v>45959</v>
      </c>
      <c r="T336" s="7"/>
      <c r="U336" s="6">
        <f>IF(Table1[[#This Row],[Ngày tính CN]]="","",S336+T336)</f>
        <v>45959</v>
      </c>
      <c r="V336" s="18">
        <f ca="1">IF(Table1[[#This Row],[Hạn thanh toán]]="","",IF((U336-NOW())&lt;0,0,(U336-NOW())))</f>
        <v>0</v>
      </c>
      <c r="W336" s="2"/>
      <c r="X336" s="18">
        <f t="shared" ca="1" si="32"/>
        <v>211.49032048611116</v>
      </c>
      <c r="Y336" s="2" t="str">
        <f t="shared" ca="1" si="33"/>
        <v>Nợ quá hạn hơn 120 ngày có khả năng mất thanh toán</v>
      </c>
      <c r="Z336" s="51">
        <f t="shared" si="34"/>
        <v>45959</v>
      </c>
      <c r="AA336" s="51" t="str">
        <f t="shared" si="35"/>
        <v/>
      </c>
      <c r="AB336" s="2"/>
      <c r="AD336" s="2" t="str">
        <f>VLOOKUP($A336,MA_KH!$A:$Q,MA_KH!O$1,0)</f>
        <v>CIRCLEK MIỀN NAM</v>
      </c>
      <c r="AE336" s="2" t="str">
        <f>VLOOKUP($A336,MA_KH!$A:$Q,MA_KH!P$1,0)</f>
        <v>CÔNG TY TNHH VÒNG TRÒN ĐỎ</v>
      </c>
    </row>
    <row r="337" spans="1:31" ht="25.5" hidden="1" customHeight="1" x14ac:dyDescent="0.2">
      <c r="A337" s="31" t="s">
        <v>20827</v>
      </c>
      <c r="B337" s="31" t="s">
        <v>63</v>
      </c>
      <c r="C337" s="32">
        <v>45959</v>
      </c>
      <c r="D337" s="31" t="s">
        <v>1278</v>
      </c>
      <c r="E337" s="32">
        <v>45959</v>
      </c>
      <c r="F337" s="31" t="s">
        <v>1279</v>
      </c>
      <c r="G337" s="31" t="s">
        <v>1280</v>
      </c>
      <c r="H337" s="33">
        <v>230760</v>
      </c>
      <c r="I337" s="33">
        <v>0</v>
      </c>
      <c r="J337" s="33">
        <v>18461</v>
      </c>
      <c r="K337" s="33">
        <v>249221</v>
      </c>
      <c r="L337" s="7" t="s">
        <v>51</v>
      </c>
      <c r="O337" s="18">
        <f>IF(Table1[[#This Row],[Phân loại]]="Tồn đầu kỳ",Table1[[#This Row],[Tổng giá trị]],0)</f>
        <v>249221</v>
      </c>
      <c r="P337" s="7">
        <f>IF(Table1[[#This Row],[Số còn phải thu ĐK]]&lt;&gt;0,0,IF(Table1[[#This Row],[Phân loại]]="Bán hàng",Table1[[#This Row],[Tổng giá trị]],-Table1[[#This Row],[Tổng giá trị]]))</f>
        <v>0</v>
      </c>
      <c r="Q337" s="18">
        <f t="shared" si="31"/>
        <v>0</v>
      </c>
      <c r="R337" s="7">
        <f>Table1[[#This Row],[Số còn phải thu ĐK]]+Table1[[#This Row],[Giá Trị HD sau CK]]-Table1[[#This Row],[Số tiền đã thu]]</f>
        <v>249221</v>
      </c>
      <c r="S337" s="6">
        <f>IF(Table1[[#This Row],[Ngày hóa đơn]]&lt;&gt;"",Table1[[#This Row],[Ngày hóa đơn]],IF(Table1[[#This Row],[Ngày hạch toán]]&lt;&gt;"",Table1[[#This Row],[Ngày hạch toán]],""))</f>
        <v>45959</v>
      </c>
      <c r="T337" s="7"/>
      <c r="U337" s="6">
        <f>IF(Table1[[#This Row],[Ngày tính CN]]="","",S337+T337)</f>
        <v>45959</v>
      </c>
      <c r="V337" s="18">
        <f ca="1">IF(Table1[[#This Row],[Hạn thanh toán]]="","",IF((U337-NOW())&lt;0,0,(U337-NOW())))</f>
        <v>0</v>
      </c>
      <c r="W337" s="2"/>
      <c r="X337" s="18">
        <f t="shared" ca="1" si="32"/>
        <v>211.49032048611116</v>
      </c>
      <c r="Y337" s="2" t="str">
        <f t="shared" ca="1" si="33"/>
        <v>Nợ quá hạn hơn 120 ngày có khả năng mất thanh toán</v>
      </c>
      <c r="Z337" s="51">
        <f t="shared" si="34"/>
        <v>45959</v>
      </c>
      <c r="AA337" s="51" t="str">
        <f t="shared" si="35"/>
        <v/>
      </c>
      <c r="AB337" s="2"/>
      <c r="AD337" s="2" t="str">
        <f>VLOOKUP($A337,MA_KH!$A:$Q,MA_KH!O$1,0)</f>
        <v>CIRCLEK MIỀN NAM</v>
      </c>
      <c r="AE337" s="2" t="str">
        <f>VLOOKUP($A337,MA_KH!$A:$Q,MA_KH!P$1,0)</f>
        <v>CÔNG TY TNHH VÒNG TRÒN ĐỎ</v>
      </c>
    </row>
    <row r="338" spans="1:31" ht="25.5" hidden="1" customHeight="1" x14ac:dyDescent="0.2">
      <c r="A338" s="31" t="s">
        <v>20827</v>
      </c>
      <c r="B338" s="31" t="s">
        <v>63</v>
      </c>
      <c r="C338" s="32">
        <v>45959</v>
      </c>
      <c r="D338" s="31" t="s">
        <v>1281</v>
      </c>
      <c r="E338" s="32">
        <v>45959</v>
      </c>
      <c r="F338" s="31" t="s">
        <v>1282</v>
      </c>
      <c r="G338" s="31" t="s">
        <v>1283</v>
      </c>
      <c r="H338" s="33">
        <v>184608</v>
      </c>
      <c r="I338" s="33">
        <v>0</v>
      </c>
      <c r="J338" s="33">
        <v>14769</v>
      </c>
      <c r="K338" s="33">
        <v>199377</v>
      </c>
      <c r="L338" s="7" t="s">
        <v>51</v>
      </c>
      <c r="O338" s="18">
        <f>IF(Table1[[#This Row],[Phân loại]]="Tồn đầu kỳ",Table1[[#This Row],[Tổng giá trị]],0)</f>
        <v>199377</v>
      </c>
      <c r="P338" s="7">
        <f>IF(Table1[[#This Row],[Số còn phải thu ĐK]]&lt;&gt;0,0,IF(Table1[[#This Row],[Phân loại]]="Bán hàng",Table1[[#This Row],[Tổng giá trị]],-Table1[[#This Row],[Tổng giá trị]]))</f>
        <v>0</v>
      </c>
      <c r="Q338" s="18">
        <f t="shared" si="31"/>
        <v>0</v>
      </c>
      <c r="R338" s="7">
        <f>Table1[[#This Row],[Số còn phải thu ĐK]]+Table1[[#This Row],[Giá Trị HD sau CK]]-Table1[[#This Row],[Số tiền đã thu]]</f>
        <v>199377</v>
      </c>
      <c r="S338" s="6">
        <f>IF(Table1[[#This Row],[Ngày hóa đơn]]&lt;&gt;"",Table1[[#This Row],[Ngày hóa đơn]],IF(Table1[[#This Row],[Ngày hạch toán]]&lt;&gt;"",Table1[[#This Row],[Ngày hạch toán]],""))</f>
        <v>45959</v>
      </c>
      <c r="T338" s="7"/>
      <c r="U338" s="6">
        <f>IF(Table1[[#This Row],[Ngày tính CN]]="","",S338+T338)</f>
        <v>45959</v>
      </c>
      <c r="V338" s="18">
        <f ca="1">IF(Table1[[#This Row],[Hạn thanh toán]]="","",IF((U338-NOW())&lt;0,0,(U338-NOW())))</f>
        <v>0</v>
      </c>
      <c r="W338" s="2"/>
      <c r="X338" s="18">
        <f t="shared" ca="1" si="32"/>
        <v>211.49032048611116</v>
      </c>
      <c r="Y338" s="2" t="str">
        <f t="shared" ca="1" si="33"/>
        <v>Nợ quá hạn hơn 120 ngày có khả năng mất thanh toán</v>
      </c>
      <c r="Z338" s="51">
        <f t="shared" si="34"/>
        <v>45959</v>
      </c>
      <c r="AA338" s="51" t="str">
        <f t="shared" si="35"/>
        <v/>
      </c>
      <c r="AB338" s="2"/>
      <c r="AD338" s="2" t="str">
        <f>VLOOKUP($A338,MA_KH!$A:$Q,MA_KH!O$1,0)</f>
        <v>CIRCLEK MIỀN NAM</v>
      </c>
      <c r="AE338" s="2" t="str">
        <f>VLOOKUP($A338,MA_KH!$A:$Q,MA_KH!P$1,0)</f>
        <v>CÔNG TY TNHH VÒNG TRÒN ĐỎ</v>
      </c>
    </row>
    <row r="339" spans="1:31" ht="25.5" hidden="1" customHeight="1" x14ac:dyDescent="0.2">
      <c r="A339" s="31" t="s">
        <v>20827</v>
      </c>
      <c r="B339" s="31" t="s">
        <v>63</v>
      </c>
      <c r="C339" s="32">
        <v>45960</v>
      </c>
      <c r="D339" s="31" t="s">
        <v>1284</v>
      </c>
      <c r="E339" s="32">
        <v>45960</v>
      </c>
      <c r="F339" s="31" t="s">
        <v>1285</v>
      </c>
      <c r="G339" s="31" t="s">
        <v>1286</v>
      </c>
      <c r="H339" s="33">
        <v>230760</v>
      </c>
      <c r="I339" s="33">
        <v>0</v>
      </c>
      <c r="J339" s="33">
        <v>18461</v>
      </c>
      <c r="K339" s="33">
        <v>249221</v>
      </c>
      <c r="L339" s="7" t="s">
        <v>51</v>
      </c>
      <c r="O339" s="18">
        <f>IF(Table1[[#This Row],[Phân loại]]="Tồn đầu kỳ",Table1[[#This Row],[Tổng giá trị]],0)</f>
        <v>249221</v>
      </c>
      <c r="P339" s="7">
        <f>IF(Table1[[#This Row],[Số còn phải thu ĐK]]&lt;&gt;0,0,IF(Table1[[#This Row],[Phân loại]]="Bán hàng",Table1[[#This Row],[Tổng giá trị]],-Table1[[#This Row],[Tổng giá trị]]))</f>
        <v>0</v>
      </c>
      <c r="Q339" s="18">
        <f t="shared" si="31"/>
        <v>0</v>
      </c>
      <c r="R339" s="7">
        <f>Table1[[#This Row],[Số còn phải thu ĐK]]+Table1[[#This Row],[Giá Trị HD sau CK]]-Table1[[#This Row],[Số tiền đã thu]]</f>
        <v>249221</v>
      </c>
      <c r="S339" s="6">
        <f>IF(Table1[[#This Row],[Ngày hóa đơn]]&lt;&gt;"",Table1[[#This Row],[Ngày hóa đơn]],IF(Table1[[#This Row],[Ngày hạch toán]]&lt;&gt;"",Table1[[#This Row],[Ngày hạch toán]],""))</f>
        <v>45960</v>
      </c>
      <c r="T339" s="7"/>
      <c r="U339" s="6">
        <f>IF(Table1[[#This Row],[Ngày tính CN]]="","",S339+T339)</f>
        <v>45960</v>
      </c>
      <c r="V339" s="18">
        <f ca="1">IF(Table1[[#This Row],[Hạn thanh toán]]="","",IF((U339-NOW())&lt;0,0,(U339-NOW())))</f>
        <v>0</v>
      </c>
      <c r="W339" s="2"/>
      <c r="X339" s="18">
        <f t="shared" ca="1" si="32"/>
        <v>210.49032048611116</v>
      </c>
      <c r="Y339" s="2" t="str">
        <f t="shared" ca="1" si="33"/>
        <v>Nợ quá hạn hơn 120 ngày có khả năng mất thanh toán</v>
      </c>
      <c r="Z339" s="51">
        <f t="shared" si="34"/>
        <v>45960</v>
      </c>
      <c r="AA339" s="51" t="str">
        <f t="shared" si="35"/>
        <v/>
      </c>
      <c r="AB339" s="2"/>
      <c r="AD339" s="2" t="str">
        <f>VLOOKUP($A339,MA_KH!$A:$Q,MA_KH!O$1,0)</f>
        <v>CIRCLEK MIỀN NAM</v>
      </c>
      <c r="AE339" s="2" t="str">
        <f>VLOOKUP($A339,MA_KH!$A:$Q,MA_KH!P$1,0)</f>
        <v>CÔNG TY TNHH VÒNG TRÒN ĐỎ</v>
      </c>
    </row>
    <row r="340" spans="1:31" ht="25.5" hidden="1" customHeight="1" x14ac:dyDescent="0.2">
      <c r="A340" s="31" t="s">
        <v>20827</v>
      </c>
      <c r="B340" s="31" t="s">
        <v>63</v>
      </c>
      <c r="C340" s="32">
        <v>45960</v>
      </c>
      <c r="D340" s="31" t="s">
        <v>1287</v>
      </c>
      <c r="E340" s="32">
        <v>45960</v>
      </c>
      <c r="F340" s="31" t="s">
        <v>1288</v>
      </c>
      <c r="G340" s="31" t="s">
        <v>1289</v>
      </c>
      <c r="H340" s="33">
        <v>184608</v>
      </c>
      <c r="I340" s="33">
        <v>0</v>
      </c>
      <c r="J340" s="33">
        <v>14769</v>
      </c>
      <c r="K340" s="33">
        <v>199377</v>
      </c>
      <c r="L340" s="7" t="s">
        <v>51</v>
      </c>
      <c r="O340" s="18">
        <f>IF(Table1[[#This Row],[Phân loại]]="Tồn đầu kỳ",Table1[[#This Row],[Tổng giá trị]],0)</f>
        <v>199377</v>
      </c>
      <c r="P340" s="7">
        <f>IF(Table1[[#This Row],[Số còn phải thu ĐK]]&lt;&gt;0,0,IF(Table1[[#This Row],[Phân loại]]="Bán hàng",Table1[[#This Row],[Tổng giá trị]],-Table1[[#This Row],[Tổng giá trị]]))</f>
        <v>0</v>
      </c>
      <c r="Q340" s="18">
        <f t="shared" si="31"/>
        <v>0</v>
      </c>
      <c r="R340" s="7">
        <f>Table1[[#This Row],[Số còn phải thu ĐK]]+Table1[[#This Row],[Giá Trị HD sau CK]]-Table1[[#This Row],[Số tiền đã thu]]</f>
        <v>199377</v>
      </c>
      <c r="S340" s="6">
        <f>IF(Table1[[#This Row],[Ngày hóa đơn]]&lt;&gt;"",Table1[[#This Row],[Ngày hóa đơn]],IF(Table1[[#This Row],[Ngày hạch toán]]&lt;&gt;"",Table1[[#This Row],[Ngày hạch toán]],""))</f>
        <v>45960</v>
      </c>
      <c r="T340" s="7"/>
      <c r="U340" s="6">
        <f>IF(Table1[[#This Row],[Ngày tính CN]]="","",S340+T340)</f>
        <v>45960</v>
      </c>
      <c r="V340" s="18">
        <f ca="1">IF(Table1[[#This Row],[Hạn thanh toán]]="","",IF((U340-NOW())&lt;0,0,(U340-NOW())))</f>
        <v>0</v>
      </c>
      <c r="W340" s="2"/>
      <c r="X340" s="18">
        <f t="shared" ca="1" si="32"/>
        <v>210.49032048611116</v>
      </c>
      <c r="Y340" s="2" t="str">
        <f t="shared" ca="1" si="33"/>
        <v>Nợ quá hạn hơn 120 ngày có khả năng mất thanh toán</v>
      </c>
      <c r="Z340" s="51">
        <f t="shared" si="34"/>
        <v>45960</v>
      </c>
      <c r="AA340" s="51" t="str">
        <f t="shared" si="35"/>
        <v/>
      </c>
      <c r="AB340" s="2"/>
      <c r="AD340" s="2" t="str">
        <f>VLOOKUP($A340,MA_KH!$A:$Q,MA_KH!O$1,0)</f>
        <v>CIRCLEK MIỀN NAM</v>
      </c>
      <c r="AE340" s="2" t="str">
        <f>VLOOKUP($A340,MA_KH!$A:$Q,MA_KH!P$1,0)</f>
        <v>CÔNG TY TNHH VÒNG TRÒN ĐỎ</v>
      </c>
    </row>
    <row r="341" spans="1:31" ht="25.5" hidden="1" customHeight="1" x14ac:dyDescent="0.2">
      <c r="A341" s="31" t="s">
        <v>20827</v>
      </c>
      <c r="B341" s="31" t="s">
        <v>63</v>
      </c>
      <c r="C341" s="32">
        <v>45960</v>
      </c>
      <c r="D341" s="31" t="s">
        <v>1290</v>
      </c>
      <c r="E341" s="32">
        <v>45960</v>
      </c>
      <c r="F341" s="31" t="s">
        <v>1291</v>
      </c>
      <c r="G341" s="31" t="s">
        <v>1292</v>
      </c>
      <c r="H341" s="33">
        <v>184608</v>
      </c>
      <c r="I341" s="33">
        <v>0</v>
      </c>
      <c r="J341" s="33">
        <v>14769</v>
      </c>
      <c r="K341" s="33">
        <v>199377</v>
      </c>
      <c r="L341" s="7" t="s">
        <v>51</v>
      </c>
      <c r="O341" s="18">
        <f>IF(Table1[[#This Row],[Phân loại]]="Tồn đầu kỳ",Table1[[#This Row],[Tổng giá trị]],0)</f>
        <v>199377</v>
      </c>
      <c r="P341" s="7">
        <f>IF(Table1[[#This Row],[Số còn phải thu ĐK]]&lt;&gt;0,0,IF(Table1[[#This Row],[Phân loại]]="Bán hàng",Table1[[#This Row],[Tổng giá trị]],-Table1[[#This Row],[Tổng giá trị]]))</f>
        <v>0</v>
      </c>
      <c r="Q341" s="18">
        <f t="shared" si="31"/>
        <v>0</v>
      </c>
      <c r="R341" s="7">
        <f>Table1[[#This Row],[Số còn phải thu ĐK]]+Table1[[#This Row],[Giá Trị HD sau CK]]-Table1[[#This Row],[Số tiền đã thu]]</f>
        <v>199377</v>
      </c>
      <c r="S341" s="6">
        <f>IF(Table1[[#This Row],[Ngày hóa đơn]]&lt;&gt;"",Table1[[#This Row],[Ngày hóa đơn]],IF(Table1[[#This Row],[Ngày hạch toán]]&lt;&gt;"",Table1[[#This Row],[Ngày hạch toán]],""))</f>
        <v>45960</v>
      </c>
      <c r="T341" s="7"/>
      <c r="U341" s="6">
        <f>IF(Table1[[#This Row],[Ngày tính CN]]="","",S341+T341)</f>
        <v>45960</v>
      </c>
      <c r="V341" s="18">
        <f ca="1">IF(Table1[[#This Row],[Hạn thanh toán]]="","",IF((U341-NOW())&lt;0,0,(U341-NOW())))</f>
        <v>0</v>
      </c>
      <c r="W341" s="2"/>
      <c r="X341" s="18">
        <f t="shared" ca="1" si="32"/>
        <v>210.49032048611116</v>
      </c>
      <c r="Y341" s="2" t="str">
        <f t="shared" ca="1" si="33"/>
        <v>Nợ quá hạn hơn 120 ngày có khả năng mất thanh toán</v>
      </c>
      <c r="Z341" s="51">
        <f t="shared" si="34"/>
        <v>45960</v>
      </c>
      <c r="AA341" s="51" t="str">
        <f t="shared" si="35"/>
        <v/>
      </c>
      <c r="AB341" s="2"/>
      <c r="AD341" s="2" t="str">
        <f>VLOOKUP($A341,MA_KH!$A:$Q,MA_KH!O$1,0)</f>
        <v>CIRCLEK MIỀN NAM</v>
      </c>
      <c r="AE341" s="2" t="str">
        <f>VLOOKUP($A341,MA_KH!$A:$Q,MA_KH!P$1,0)</f>
        <v>CÔNG TY TNHH VÒNG TRÒN ĐỎ</v>
      </c>
    </row>
    <row r="342" spans="1:31" ht="25.5" hidden="1" customHeight="1" x14ac:dyDescent="0.2">
      <c r="A342" s="31" t="s">
        <v>20827</v>
      </c>
      <c r="B342" s="31" t="s">
        <v>63</v>
      </c>
      <c r="C342" s="32">
        <v>45960</v>
      </c>
      <c r="D342" s="31" t="s">
        <v>1293</v>
      </c>
      <c r="E342" s="32">
        <v>45960</v>
      </c>
      <c r="F342" s="31" t="s">
        <v>1294</v>
      </c>
      <c r="G342" s="31" t="s">
        <v>1295</v>
      </c>
      <c r="H342" s="33">
        <v>230760</v>
      </c>
      <c r="I342" s="33">
        <v>0</v>
      </c>
      <c r="J342" s="33">
        <v>18461</v>
      </c>
      <c r="K342" s="33">
        <v>249221</v>
      </c>
      <c r="L342" s="7" t="s">
        <v>51</v>
      </c>
      <c r="O342" s="18">
        <f>IF(Table1[[#This Row],[Phân loại]]="Tồn đầu kỳ",Table1[[#This Row],[Tổng giá trị]],0)</f>
        <v>249221</v>
      </c>
      <c r="P342" s="7">
        <f>IF(Table1[[#This Row],[Số còn phải thu ĐK]]&lt;&gt;0,0,IF(Table1[[#This Row],[Phân loại]]="Bán hàng",Table1[[#This Row],[Tổng giá trị]],-Table1[[#This Row],[Tổng giá trị]]))</f>
        <v>0</v>
      </c>
      <c r="Q342" s="18">
        <f t="shared" si="31"/>
        <v>0</v>
      </c>
      <c r="R342" s="7">
        <f>Table1[[#This Row],[Số còn phải thu ĐK]]+Table1[[#This Row],[Giá Trị HD sau CK]]-Table1[[#This Row],[Số tiền đã thu]]</f>
        <v>249221</v>
      </c>
      <c r="S342" s="6">
        <f>IF(Table1[[#This Row],[Ngày hóa đơn]]&lt;&gt;"",Table1[[#This Row],[Ngày hóa đơn]],IF(Table1[[#This Row],[Ngày hạch toán]]&lt;&gt;"",Table1[[#This Row],[Ngày hạch toán]],""))</f>
        <v>45960</v>
      </c>
      <c r="T342" s="7"/>
      <c r="U342" s="6">
        <f>IF(Table1[[#This Row],[Ngày tính CN]]="","",S342+T342)</f>
        <v>45960</v>
      </c>
      <c r="V342" s="18">
        <f ca="1">IF(Table1[[#This Row],[Hạn thanh toán]]="","",IF((U342-NOW())&lt;0,0,(U342-NOW())))</f>
        <v>0</v>
      </c>
      <c r="W342" s="2"/>
      <c r="X342" s="18">
        <f t="shared" ca="1" si="32"/>
        <v>210.49032048611116</v>
      </c>
      <c r="Y342" s="2" t="str">
        <f t="shared" ca="1" si="33"/>
        <v>Nợ quá hạn hơn 120 ngày có khả năng mất thanh toán</v>
      </c>
      <c r="Z342" s="51">
        <f t="shared" si="34"/>
        <v>45960</v>
      </c>
      <c r="AA342" s="51" t="str">
        <f t="shared" si="35"/>
        <v/>
      </c>
      <c r="AB342" s="2"/>
      <c r="AD342" s="2" t="str">
        <f>VLOOKUP($A342,MA_KH!$A:$Q,MA_KH!O$1,0)</f>
        <v>CIRCLEK MIỀN NAM</v>
      </c>
      <c r="AE342" s="2" t="str">
        <f>VLOOKUP($A342,MA_KH!$A:$Q,MA_KH!P$1,0)</f>
        <v>CÔNG TY TNHH VÒNG TRÒN ĐỎ</v>
      </c>
    </row>
    <row r="343" spans="1:31" ht="25.5" hidden="1" customHeight="1" x14ac:dyDescent="0.2">
      <c r="A343" s="31" t="s">
        <v>21192</v>
      </c>
      <c r="B343" s="31" t="s">
        <v>1331</v>
      </c>
      <c r="C343" s="32">
        <v>45870</v>
      </c>
      <c r="D343" s="31" t="s">
        <v>1342</v>
      </c>
      <c r="E343" s="32">
        <v>45870</v>
      </c>
      <c r="F343" s="31" t="s">
        <v>1343</v>
      </c>
      <c r="G343" s="31" t="s">
        <v>1344</v>
      </c>
      <c r="H343" s="33">
        <v>481308</v>
      </c>
      <c r="I343" s="33">
        <v>0</v>
      </c>
      <c r="J343" s="33">
        <v>38505</v>
      </c>
      <c r="K343" s="33">
        <v>519813</v>
      </c>
      <c r="L343" s="7" t="s">
        <v>51</v>
      </c>
      <c r="O343" s="18">
        <f>IF(Table1[[#This Row],[Phân loại]]="Tồn đầu kỳ",Table1[[#This Row],[Tổng giá trị]],0)</f>
        <v>519813</v>
      </c>
      <c r="P343" s="7">
        <f>IF(Table1[[#This Row],[Số còn phải thu ĐK]]&lt;&gt;0,0,IF(Table1[[#This Row],[Phân loại]]="Bán hàng",Table1[[#This Row],[Tổng giá trị]],-Table1[[#This Row],[Tổng giá trị]]))</f>
        <v>0</v>
      </c>
      <c r="Q343" s="18">
        <f t="shared" ref="Q343" si="36">IF(M343&lt;&gt;"",IF(O343&lt;&gt;0,O343,P343),0)</f>
        <v>0</v>
      </c>
      <c r="R343" s="7">
        <f>Table1[[#This Row],[Số còn phải thu ĐK]]+Table1[[#This Row],[Giá Trị HD sau CK]]-Table1[[#This Row],[Số tiền đã thu]]</f>
        <v>519813</v>
      </c>
      <c r="S343" s="6">
        <f>IF(Table1[[#This Row],[Ngày hóa đơn]]&lt;&gt;"",Table1[[#This Row],[Ngày hóa đơn]],IF(Table1[[#This Row],[Ngày hạch toán]]&lt;&gt;"",Table1[[#This Row],[Ngày hạch toán]],""))</f>
        <v>45870</v>
      </c>
      <c r="T343" s="7"/>
      <c r="U343" s="6">
        <f>IF(Table1[[#This Row],[Ngày tính CN]]="","",S343+T343)</f>
        <v>45870</v>
      </c>
      <c r="V343" s="18">
        <f ca="1">IF(Table1[[#This Row],[Hạn thanh toán]]="","",IF((U343-NOW())&lt;0,0,(U343-NOW())))</f>
        <v>0</v>
      </c>
      <c r="W343" s="2"/>
      <c r="X343" s="18">
        <f t="shared" ref="X343" ca="1" si="37">IF(OR(U343="",R343=0),"",IF((U343-NOW())&lt;0,-(U343-NOW()),0))</f>
        <v>300.49032048611116</v>
      </c>
      <c r="Y343" s="2" t="str">
        <f t="shared" ref="Y343" ca="1" si="38">IF(R343=0,"Đã thanh toán",IF(X343="","",IF(X343&lt;=0,"Chưa đến hạn thanh toán",IF(X343&lt;=30,"Nợ quá hạn 30 ngày",IF(X343&lt;=60,"Nợ quá hạn từ 30 ngày đến 60 ngày",IF(X343&lt;=90,"Nợ quá hạn từ 60 ngày đến 90 ngày",IF(X343&lt;=120,"Nợ quá hạn từ 90 ngày đến 120 ngày","Nợ quá hạn hơn 120 ngày có khả năng mất thanh toán")))))))</f>
        <v>Nợ quá hạn hơn 120 ngày có khả năng mất thanh toán</v>
      </c>
      <c r="Z343" s="51">
        <f t="shared" si="34"/>
        <v>45870</v>
      </c>
      <c r="AA343" s="51" t="str">
        <f t="shared" si="35"/>
        <v/>
      </c>
      <c r="AD343" s="2" t="str">
        <f>VLOOKUP($A343,MA_KH!$A:$Q,MA_KH!O$1,0)</f>
        <v>CIRCLEK MIỀN BẮC</v>
      </c>
      <c r="AE343" s="2" t="str">
        <f>VLOOKUP($A343,MA_KH!$A:$Q,MA_KH!P$1,0)</f>
        <v>CHI NHÁNH CÔNG TY TNHH VÒNG TRÒN ĐỎ TẠI HÀ NỘI</v>
      </c>
    </row>
    <row r="344" spans="1:31" ht="25.5" hidden="1" customHeight="1" x14ac:dyDescent="0.2">
      <c r="A344" s="31" t="s">
        <v>21192</v>
      </c>
      <c r="B344" s="31" t="s">
        <v>1331</v>
      </c>
      <c r="C344" s="32">
        <v>45870</v>
      </c>
      <c r="D344" s="31" t="s">
        <v>1345</v>
      </c>
      <c r="E344" s="32">
        <v>45870</v>
      </c>
      <c r="F344" s="31" t="s">
        <v>1346</v>
      </c>
      <c r="G344" s="31" t="s">
        <v>1347</v>
      </c>
      <c r="H344" s="33">
        <v>659325</v>
      </c>
      <c r="I344" s="33">
        <v>0</v>
      </c>
      <c r="J344" s="33">
        <v>52746</v>
      </c>
      <c r="K344" s="33">
        <v>712071</v>
      </c>
      <c r="L344" s="7" t="s">
        <v>51</v>
      </c>
      <c r="O344" s="18">
        <f>IF(Table1[[#This Row],[Phân loại]]="Tồn đầu kỳ",Table1[[#This Row],[Tổng giá trị]],0)</f>
        <v>712071</v>
      </c>
      <c r="P344" s="7">
        <f>IF(Table1[[#This Row],[Số còn phải thu ĐK]]&lt;&gt;0,0,IF(Table1[[#This Row],[Phân loại]]="Bán hàng",Table1[[#This Row],[Tổng giá trị]],-Table1[[#This Row],[Tổng giá trị]]))</f>
        <v>0</v>
      </c>
      <c r="Q344" s="18">
        <f t="shared" ref="Q344:Q406" si="39">IF(M344&lt;&gt;"",IF(O344&lt;&gt;0,O344,P344),0)</f>
        <v>0</v>
      </c>
      <c r="R344" s="7">
        <f>Table1[[#This Row],[Số còn phải thu ĐK]]+Table1[[#This Row],[Giá Trị HD sau CK]]-Table1[[#This Row],[Số tiền đã thu]]</f>
        <v>712071</v>
      </c>
      <c r="S344" s="6">
        <f>IF(Table1[[#This Row],[Ngày hóa đơn]]&lt;&gt;"",Table1[[#This Row],[Ngày hóa đơn]],IF(Table1[[#This Row],[Ngày hạch toán]]&lt;&gt;"",Table1[[#This Row],[Ngày hạch toán]],""))</f>
        <v>45870</v>
      </c>
      <c r="T344" s="7"/>
      <c r="U344" s="6">
        <f>IF(Table1[[#This Row],[Ngày tính CN]]="","",S344+T344)</f>
        <v>45870</v>
      </c>
      <c r="V344" s="18">
        <f ca="1">IF(Table1[[#This Row],[Hạn thanh toán]]="","",IF((U344-NOW())&lt;0,0,(U344-NOW())))</f>
        <v>0</v>
      </c>
      <c r="W344" s="2"/>
      <c r="X344" s="18">
        <f t="shared" ref="X344:X406" ca="1" si="40">IF(OR(U344="",R344=0),"",IF((U344-NOW())&lt;0,-(U344-NOW()),0))</f>
        <v>300.49032048611116</v>
      </c>
      <c r="Y344" s="2" t="str">
        <f t="shared" ref="Y344:Y406" ca="1" si="41">IF(R344=0,"Đã thanh toán",IF(X344="","",IF(X344&lt;=0,"Chưa đến hạn thanh toán",IF(X344&lt;=30,"Nợ quá hạn 30 ngày",IF(X344&lt;=60,"Nợ quá hạn từ 30 ngày đến 60 ngày",IF(X344&lt;=90,"Nợ quá hạn từ 60 ngày đến 90 ngày",IF(X344&lt;=120,"Nợ quá hạn từ 90 ngày đến 120 ngày","Nợ quá hạn hơn 120 ngày có khả năng mất thanh toán")))))))</f>
        <v>Nợ quá hạn hơn 120 ngày có khả năng mất thanh toán</v>
      </c>
      <c r="Z344" s="51">
        <f t="shared" si="34"/>
        <v>45870</v>
      </c>
      <c r="AA344" s="51" t="str">
        <f t="shared" si="35"/>
        <v/>
      </c>
      <c r="AD344" s="2" t="str">
        <f>VLOOKUP($A344,MA_KH!$A:$Q,MA_KH!O$1,0)</f>
        <v>CIRCLEK MIỀN BẮC</v>
      </c>
      <c r="AE344" s="2" t="str">
        <f>VLOOKUP($A344,MA_KH!$A:$Q,MA_KH!P$1,0)</f>
        <v>CHI NHÁNH CÔNG TY TNHH VÒNG TRÒN ĐỎ TẠI HÀ NỘI</v>
      </c>
    </row>
    <row r="345" spans="1:31" ht="25.5" hidden="1" customHeight="1" x14ac:dyDescent="0.2">
      <c r="A345" s="31" t="s">
        <v>21192</v>
      </c>
      <c r="B345" s="31" t="s">
        <v>1331</v>
      </c>
      <c r="C345" s="32">
        <v>45870</v>
      </c>
      <c r="D345" s="31" t="s">
        <v>1348</v>
      </c>
      <c r="E345" s="32">
        <v>45870</v>
      </c>
      <c r="F345" s="31" t="s">
        <v>1349</v>
      </c>
      <c r="G345" s="31" t="s">
        <v>1350</v>
      </c>
      <c r="H345" s="33">
        <v>857130</v>
      </c>
      <c r="I345" s="33">
        <v>0</v>
      </c>
      <c r="J345" s="33">
        <v>68570</v>
      </c>
      <c r="K345" s="33">
        <v>925700</v>
      </c>
      <c r="L345" s="7" t="s">
        <v>51</v>
      </c>
      <c r="O345" s="18">
        <f>IF(Table1[[#This Row],[Phân loại]]="Tồn đầu kỳ",Table1[[#This Row],[Tổng giá trị]],0)</f>
        <v>925700</v>
      </c>
      <c r="P345" s="7">
        <f>IF(Table1[[#This Row],[Số còn phải thu ĐK]]&lt;&gt;0,0,IF(Table1[[#This Row],[Phân loại]]="Bán hàng",Table1[[#This Row],[Tổng giá trị]],-Table1[[#This Row],[Tổng giá trị]]))</f>
        <v>0</v>
      </c>
      <c r="Q345" s="18">
        <f t="shared" si="39"/>
        <v>0</v>
      </c>
      <c r="R345" s="7">
        <f>Table1[[#This Row],[Số còn phải thu ĐK]]+Table1[[#This Row],[Giá Trị HD sau CK]]-Table1[[#This Row],[Số tiền đã thu]]</f>
        <v>925700</v>
      </c>
      <c r="S345" s="6">
        <f>IF(Table1[[#This Row],[Ngày hóa đơn]]&lt;&gt;"",Table1[[#This Row],[Ngày hóa đơn]],IF(Table1[[#This Row],[Ngày hạch toán]]&lt;&gt;"",Table1[[#This Row],[Ngày hạch toán]],""))</f>
        <v>45870</v>
      </c>
      <c r="T345" s="7"/>
      <c r="U345" s="6">
        <f>IF(Table1[[#This Row],[Ngày tính CN]]="","",S345+T345)</f>
        <v>45870</v>
      </c>
      <c r="V345" s="18">
        <f ca="1">IF(Table1[[#This Row],[Hạn thanh toán]]="","",IF((U345-NOW())&lt;0,0,(U345-NOW())))</f>
        <v>0</v>
      </c>
      <c r="W345" s="2"/>
      <c r="X345" s="18">
        <f t="shared" ca="1" si="40"/>
        <v>300.49032048611116</v>
      </c>
      <c r="Y345" s="2" t="str">
        <f t="shared" ca="1" si="41"/>
        <v>Nợ quá hạn hơn 120 ngày có khả năng mất thanh toán</v>
      </c>
      <c r="Z345" s="51">
        <f t="shared" si="34"/>
        <v>45870</v>
      </c>
      <c r="AA345" s="51" t="str">
        <f t="shared" si="35"/>
        <v/>
      </c>
      <c r="AD345" s="2" t="str">
        <f>VLOOKUP($A345,MA_KH!$A:$Q,MA_KH!O$1,0)</f>
        <v>CIRCLEK MIỀN BẮC</v>
      </c>
      <c r="AE345" s="2" t="str">
        <f>VLOOKUP($A345,MA_KH!$A:$Q,MA_KH!P$1,0)</f>
        <v>CHI NHÁNH CÔNG TY TNHH VÒNG TRÒN ĐỎ TẠI HÀ NỘI</v>
      </c>
    </row>
    <row r="346" spans="1:31" ht="25.5" hidden="1" customHeight="1" x14ac:dyDescent="0.2">
      <c r="A346" s="31" t="s">
        <v>21192</v>
      </c>
      <c r="B346" s="31" t="s">
        <v>1331</v>
      </c>
      <c r="C346" s="32">
        <v>45870</v>
      </c>
      <c r="D346" s="31" t="s">
        <v>1351</v>
      </c>
      <c r="E346" s="32">
        <v>45870</v>
      </c>
      <c r="F346" s="31" t="s">
        <v>1352</v>
      </c>
      <c r="G346" s="31" t="s">
        <v>1353</v>
      </c>
      <c r="H346" s="33">
        <v>626370</v>
      </c>
      <c r="I346" s="33">
        <v>0</v>
      </c>
      <c r="J346" s="33">
        <v>50110</v>
      </c>
      <c r="K346" s="33">
        <v>676480</v>
      </c>
      <c r="L346" s="7" t="s">
        <v>51</v>
      </c>
      <c r="O346" s="18">
        <f>IF(Table1[[#This Row],[Phân loại]]="Tồn đầu kỳ",Table1[[#This Row],[Tổng giá trị]],0)</f>
        <v>676480</v>
      </c>
      <c r="P346" s="7">
        <f>IF(Table1[[#This Row],[Số còn phải thu ĐK]]&lt;&gt;0,0,IF(Table1[[#This Row],[Phân loại]]="Bán hàng",Table1[[#This Row],[Tổng giá trị]],-Table1[[#This Row],[Tổng giá trị]]))</f>
        <v>0</v>
      </c>
      <c r="Q346" s="18">
        <f t="shared" si="39"/>
        <v>0</v>
      </c>
      <c r="R346" s="7">
        <f>Table1[[#This Row],[Số còn phải thu ĐK]]+Table1[[#This Row],[Giá Trị HD sau CK]]-Table1[[#This Row],[Số tiền đã thu]]</f>
        <v>676480</v>
      </c>
      <c r="S346" s="6">
        <f>IF(Table1[[#This Row],[Ngày hóa đơn]]&lt;&gt;"",Table1[[#This Row],[Ngày hóa đơn]],IF(Table1[[#This Row],[Ngày hạch toán]]&lt;&gt;"",Table1[[#This Row],[Ngày hạch toán]],""))</f>
        <v>45870</v>
      </c>
      <c r="T346" s="7"/>
      <c r="U346" s="6">
        <f>IF(Table1[[#This Row],[Ngày tính CN]]="","",S346+T346)</f>
        <v>45870</v>
      </c>
      <c r="V346" s="18">
        <f ca="1">IF(Table1[[#This Row],[Hạn thanh toán]]="","",IF((U346-NOW())&lt;0,0,(U346-NOW())))</f>
        <v>0</v>
      </c>
      <c r="W346" s="2"/>
      <c r="X346" s="18">
        <f t="shared" ca="1" si="40"/>
        <v>300.49032048611116</v>
      </c>
      <c r="Y346" s="2" t="str">
        <f t="shared" ca="1" si="41"/>
        <v>Nợ quá hạn hơn 120 ngày có khả năng mất thanh toán</v>
      </c>
      <c r="Z346" s="51">
        <f t="shared" si="34"/>
        <v>45870</v>
      </c>
      <c r="AA346" s="51" t="str">
        <f t="shared" si="35"/>
        <v/>
      </c>
      <c r="AD346" s="2" t="str">
        <f>VLOOKUP($A346,MA_KH!$A:$Q,MA_KH!O$1,0)</f>
        <v>CIRCLEK MIỀN BẮC</v>
      </c>
      <c r="AE346" s="2" t="str">
        <f>VLOOKUP($A346,MA_KH!$A:$Q,MA_KH!P$1,0)</f>
        <v>CHI NHÁNH CÔNG TY TNHH VÒNG TRÒN ĐỎ TẠI HÀ NỘI</v>
      </c>
    </row>
    <row r="347" spans="1:31" ht="25.5" hidden="1" customHeight="1" x14ac:dyDescent="0.2">
      <c r="A347" s="31" t="s">
        <v>21192</v>
      </c>
      <c r="B347" s="31" t="s">
        <v>1331</v>
      </c>
      <c r="C347" s="32">
        <v>45870</v>
      </c>
      <c r="D347" s="31" t="s">
        <v>1354</v>
      </c>
      <c r="E347" s="32">
        <v>45870</v>
      </c>
      <c r="F347" s="31" t="s">
        <v>1355</v>
      </c>
      <c r="G347" s="31" t="s">
        <v>1356</v>
      </c>
      <c r="H347" s="33">
        <v>428565</v>
      </c>
      <c r="I347" s="33">
        <v>0</v>
      </c>
      <c r="J347" s="33">
        <v>34285</v>
      </c>
      <c r="K347" s="33">
        <v>462850</v>
      </c>
      <c r="L347" s="7" t="s">
        <v>51</v>
      </c>
      <c r="O347" s="18">
        <f>IF(Table1[[#This Row],[Phân loại]]="Tồn đầu kỳ",Table1[[#This Row],[Tổng giá trị]],0)</f>
        <v>462850</v>
      </c>
      <c r="P347" s="7">
        <f>IF(Table1[[#This Row],[Số còn phải thu ĐK]]&lt;&gt;0,0,IF(Table1[[#This Row],[Phân loại]]="Bán hàng",Table1[[#This Row],[Tổng giá trị]],-Table1[[#This Row],[Tổng giá trị]]))</f>
        <v>0</v>
      </c>
      <c r="Q347" s="18">
        <f t="shared" si="39"/>
        <v>0</v>
      </c>
      <c r="R347" s="7">
        <f>Table1[[#This Row],[Số còn phải thu ĐK]]+Table1[[#This Row],[Giá Trị HD sau CK]]-Table1[[#This Row],[Số tiền đã thu]]</f>
        <v>462850</v>
      </c>
      <c r="S347" s="6">
        <f>IF(Table1[[#This Row],[Ngày hóa đơn]]&lt;&gt;"",Table1[[#This Row],[Ngày hóa đơn]],IF(Table1[[#This Row],[Ngày hạch toán]]&lt;&gt;"",Table1[[#This Row],[Ngày hạch toán]],""))</f>
        <v>45870</v>
      </c>
      <c r="T347" s="7"/>
      <c r="U347" s="6">
        <f>IF(Table1[[#This Row],[Ngày tính CN]]="","",S347+T347)</f>
        <v>45870</v>
      </c>
      <c r="V347" s="18">
        <f ca="1">IF(Table1[[#This Row],[Hạn thanh toán]]="","",IF((U347-NOW())&lt;0,0,(U347-NOW())))</f>
        <v>0</v>
      </c>
      <c r="W347" s="2"/>
      <c r="X347" s="18">
        <f t="shared" ca="1" si="40"/>
        <v>300.49032048611116</v>
      </c>
      <c r="Y347" s="2" t="str">
        <f t="shared" ca="1" si="41"/>
        <v>Nợ quá hạn hơn 120 ngày có khả năng mất thanh toán</v>
      </c>
      <c r="Z347" s="51">
        <f t="shared" si="34"/>
        <v>45870</v>
      </c>
      <c r="AA347" s="51" t="str">
        <f t="shared" si="35"/>
        <v/>
      </c>
      <c r="AD347" s="2" t="str">
        <f>VLOOKUP($A347,MA_KH!$A:$Q,MA_KH!O$1,0)</f>
        <v>CIRCLEK MIỀN BẮC</v>
      </c>
      <c r="AE347" s="2" t="str">
        <f>VLOOKUP($A347,MA_KH!$A:$Q,MA_KH!P$1,0)</f>
        <v>CHI NHÁNH CÔNG TY TNHH VÒNG TRÒN ĐỎ TẠI HÀ NỘI</v>
      </c>
    </row>
    <row r="348" spans="1:31" ht="25.5" hidden="1" customHeight="1" x14ac:dyDescent="0.2">
      <c r="A348" s="31" t="s">
        <v>21192</v>
      </c>
      <c r="B348" s="31" t="s">
        <v>1331</v>
      </c>
      <c r="C348" s="32">
        <v>45870</v>
      </c>
      <c r="D348" s="31" t="s">
        <v>1357</v>
      </c>
      <c r="E348" s="32">
        <v>45870</v>
      </c>
      <c r="F348" s="31" t="s">
        <v>1358</v>
      </c>
      <c r="G348" s="31" t="s">
        <v>1359</v>
      </c>
      <c r="H348" s="33">
        <v>230760</v>
      </c>
      <c r="I348" s="33">
        <v>0</v>
      </c>
      <c r="J348" s="33">
        <v>18461</v>
      </c>
      <c r="K348" s="33">
        <v>249221</v>
      </c>
      <c r="L348" s="7" t="s">
        <v>51</v>
      </c>
      <c r="O348" s="18">
        <f>IF(Table1[[#This Row],[Phân loại]]="Tồn đầu kỳ",Table1[[#This Row],[Tổng giá trị]],0)</f>
        <v>249221</v>
      </c>
      <c r="P348" s="7">
        <f>IF(Table1[[#This Row],[Số còn phải thu ĐK]]&lt;&gt;0,0,IF(Table1[[#This Row],[Phân loại]]="Bán hàng",Table1[[#This Row],[Tổng giá trị]],-Table1[[#This Row],[Tổng giá trị]]))</f>
        <v>0</v>
      </c>
      <c r="Q348" s="18">
        <f t="shared" si="39"/>
        <v>0</v>
      </c>
      <c r="R348" s="7">
        <f>Table1[[#This Row],[Số còn phải thu ĐK]]+Table1[[#This Row],[Giá Trị HD sau CK]]-Table1[[#This Row],[Số tiền đã thu]]</f>
        <v>249221</v>
      </c>
      <c r="S348" s="6">
        <f>IF(Table1[[#This Row],[Ngày hóa đơn]]&lt;&gt;"",Table1[[#This Row],[Ngày hóa đơn]],IF(Table1[[#This Row],[Ngày hạch toán]]&lt;&gt;"",Table1[[#This Row],[Ngày hạch toán]],""))</f>
        <v>45870</v>
      </c>
      <c r="T348" s="7"/>
      <c r="U348" s="6">
        <f>IF(Table1[[#This Row],[Ngày tính CN]]="","",S348+T348)</f>
        <v>45870</v>
      </c>
      <c r="V348" s="18">
        <f ca="1">IF(Table1[[#This Row],[Hạn thanh toán]]="","",IF((U348-NOW())&lt;0,0,(U348-NOW())))</f>
        <v>0</v>
      </c>
      <c r="W348" s="2"/>
      <c r="X348" s="18">
        <f t="shared" ca="1" si="40"/>
        <v>300.49032048611116</v>
      </c>
      <c r="Y348" s="2" t="str">
        <f t="shared" ca="1" si="41"/>
        <v>Nợ quá hạn hơn 120 ngày có khả năng mất thanh toán</v>
      </c>
      <c r="Z348" s="51">
        <f t="shared" si="34"/>
        <v>45870</v>
      </c>
      <c r="AA348" s="51" t="str">
        <f t="shared" si="35"/>
        <v/>
      </c>
      <c r="AD348" s="2" t="str">
        <f>VLOOKUP($A348,MA_KH!$A:$Q,MA_KH!O$1,0)</f>
        <v>CIRCLEK MIỀN BẮC</v>
      </c>
      <c r="AE348" s="2" t="str">
        <f>VLOOKUP($A348,MA_KH!$A:$Q,MA_KH!P$1,0)</f>
        <v>CHI NHÁNH CÔNG TY TNHH VÒNG TRÒN ĐỎ TẠI HÀ NỘI</v>
      </c>
    </row>
    <row r="349" spans="1:31" ht="25.5" hidden="1" customHeight="1" x14ac:dyDescent="0.2">
      <c r="A349" s="31" t="s">
        <v>21192</v>
      </c>
      <c r="B349" s="31" t="s">
        <v>1331</v>
      </c>
      <c r="C349" s="32">
        <v>45870</v>
      </c>
      <c r="D349" s="31" t="s">
        <v>1360</v>
      </c>
      <c r="E349" s="32">
        <v>45870</v>
      </c>
      <c r="F349" s="31" t="s">
        <v>1361</v>
      </c>
      <c r="G349" s="31" t="s">
        <v>1362</v>
      </c>
      <c r="H349" s="33">
        <v>461520</v>
      </c>
      <c r="I349" s="33">
        <v>0</v>
      </c>
      <c r="J349" s="33">
        <v>36922</v>
      </c>
      <c r="K349" s="33">
        <v>498442</v>
      </c>
      <c r="L349" s="7" t="s">
        <v>51</v>
      </c>
      <c r="O349" s="18">
        <f>IF(Table1[[#This Row],[Phân loại]]="Tồn đầu kỳ",Table1[[#This Row],[Tổng giá trị]],0)</f>
        <v>498442</v>
      </c>
      <c r="P349" s="7">
        <f>IF(Table1[[#This Row],[Số còn phải thu ĐK]]&lt;&gt;0,0,IF(Table1[[#This Row],[Phân loại]]="Bán hàng",Table1[[#This Row],[Tổng giá trị]],-Table1[[#This Row],[Tổng giá trị]]))</f>
        <v>0</v>
      </c>
      <c r="Q349" s="18">
        <f t="shared" si="39"/>
        <v>0</v>
      </c>
      <c r="R349" s="7">
        <f>Table1[[#This Row],[Số còn phải thu ĐK]]+Table1[[#This Row],[Giá Trị HD sau CK]]-Table1[[#This Row],[Số tiền đã thu]]</f>
        <v>498442</v>
      </c>
      <c r="S349" s="6">
        <f>IF(Table1[[#This Row],[Ngày hóa đơn]]&lt;&gt;"",Table1[[#This Row],[Ngày hóa đơn]],IF(Table1[[#This Row],[Ngày hạch toán]]&lt;&gt;"",Table1[[#This Row],[Ngày hạch toán]],""))</f>
        <v>45870</v>
      </c>
      <c r="T349" s="7"/>
      <c r="U349" s="6">
        <f>IF(Table1[[#This Row],[Ngày tính CN]]="","",S349+T349)</f>
        <v>45870</v>
      </c>
      <c r="V349" s="18">
        <f ca="1">IF(Table1[[#This Row],[Hạn thanh toán]]="","",IF((U349-NOW())&lt;0,0,(U349-NOW())))</f>
        <v>0</v>
      </c>
      <c r="W349" s="2"/>
      <c r="X349" s="18">
        <f t="shared" ca="1" si="40"/>
        <v>300.49032048611116</v>
      </c>
      <c r="Y349" s="2" t="str">
        <f t="shared" ca="1" si="41"/>
        <v>Nợ quá hạn hơn 120 ngày có khả năng mất thanh toán</v>
      </c>
      <c r="Z349" s="51">
        <f t="shared" si="34"/>
        <v>45870</v>
      </c>
      <c r="AA349" s="51" t="str">
        <f t="shared" si="35"/>
        <v/>
      </c>
      <c r="AD349" s="2" t="str">
        <f>VLOOKUP($A349,MA_KH!$A:$Q,MA_KH!O$1,0)</f>
        <v>CIRCLEK MIỀN BẮC</v>
      </c>
      <c r="AE349" s="2" t="str">
        <f>VLOOKUP($A349,MA_KH!$A:$Q,MA_KH!P$1,0)</f>
        <v>CHI NHÁNH CÔNG TY TNHH VÒNG TRÒN ĐỎ TẠI HÀ NỘI</v>
      </c>
    </row>
    <row r="350" spans="1:31" ht="25.5" hidden="1" customHeight="1" x14ac:dyDescent="0.2">
      <c r="A350" s="31" t="s">
        <v>21192</v>
      </c>
      <c r="B350" s="31" t="s">
        <v>1331</v>
      </c>
      <c r="C350" s="32">
        <v>45870</v>
      </c>
      <c r="D350" s="31" t="s">
        <v>1363</v>
      </c>
      <c r="E350" s="32">
        <v>45870</v>
      </c>
      <c r="F350" s="31" t="s">
        <v>1364</v>
      </c>
      <c r="G350" s="31" t="s">
        <v>1365</v>
      </c>
      <c r="H350" s="33">
        <v>428565</v>
      </c>
      <c r="I350" s="33">
        <v>0</v>
      </c>
      <c r="J350" s="33">
        <v>34285</v>
      </c>
      <c r="K350" s="33">
        <v>462850</v>
      </c>
      <c r="L350" s="7" t="s">
        <v>51</v>
      </c>
      <c r="O350" s="18">
        <f>IF(Table1[[#This Row],[Phân loại]]="Tồn đầu kỳ",Table1[[#This Row],[Tổng giá trị]],0)</f>
        <v>462850</v>
      </c>
      <c r="P350" s="7">
        <f>IF(Table1[[#This Row],[Số còn phải thu ĐK]]&lt;&gt;0,0,IF(Table1[[#This Row],[Phân loại]]="Bán hàng",Table1[[#This Row],[Tổng giá trị]],-Table1[[#This Row],[Tổng giá trị]]))</f>
        <v>0</v>
      </c>
      <c r="Q350" s="18">
        <f t="shared" si="39"/>
        <v>0</v>
      </c>
      <c r="R350" s="7">
        <f>Table1[[#This Row],[Số còn phải thu ĐK]]+Table1[[#This Row],[Giá Trị HD sau CK]]-Table1[[#This Row],[Số tiền đã thu]]</f>
        <v>462850</v>
      </c>
      <c r="S350" s="6">
        <f>IF(Table1[[#This Row],[Ngày hóa đơn]]&lt;&gt;"",Table1[[#This Row],[Ngày hóa đơn]],IF(Table1[[#This Row],[Ngày hạch toán]]&lt;&gt;"",Table1[[#This Row],[Ngày hạch toán]],""))</f>
        <v>45870</v>
      </c>
      <c r="T350" s="7"/>
      <c r="U350" s="6">
        <f>IF(Table1[[#This Row],[Ngày tính CN]]="","",S350+T350)</f>
        <v>45870</v>
      </c>
      <c r="V350" s="18">
        <f ca="1">IF(Table1[[#This Row],[Hạn thanh toán]]="","",IF((U350-NOW())&lt;0,0,(U350-NOW())))</f>
        <v>0</v>
      </c>
      <c r="W350" s="2"/>
      <c r="X350" s="18">
        <f t="shared" ca="1" si="40"/>
        <v>300.49032048611116</v>
      </c>
      <c r="Y350" s="2" t="str">
        <f t="shared" ca="1" si="41"/>
        <v>Nợ quá hạn hơn 120 ngày có khả năng mất thanh toán</v>
      </c>
      <c r="Z350" s="51">
        <f t="shared" si="34"/>
        <v>45870</v>
      </c>
      <c r="AA350" s="51" t="str">
        <f t="shared" si="35"/>
        <v/>
      </c>
      <c r="AD350" s="2" t="str">
        <f>VLOOKUP($A350,MA_KH!$A:$Q,MA_KH!O$1,0)</f>
        <v>CIRCLEK MIỀN BẮC</v>
      </c>
      <c r="AE350" s="2" t="str">
        <f>VLOOKUP($A350,MA_KH!$A:$Q,MA_KH!P$1,0)</f>
        <v>CHI NHÁNH CÔNG TY TNHH VÒNG TRÒN ĐỎ TẠI HÀ NỘI</v>
      </c>
    </row>
    <row r="351" spans="1:31" ht="25.5" hidden="1" customHeight="1" x14ac:dyDescent="0.2">
      <c r="A351" s="31" t="s">
        <v>21192</v>
      </c>
      <c r="B351" s="31" t="s">
        <v>1331</v>
      </c>
      <c r="C351" s="32">
        <v>45870</v>
      </c>
      <c r="D351" s="31" t="s">
        <v>1366</v>
      </c>
      <c r="E351" s="32">
        <v>45870</v>
      </c>
      <c r="F351" s="31" t="s">
        <v>1367</v>
      </c>
      <c r="G351" s="31" t="s">
        <v>1368</v>
      </c>
      <c r="H351" s="33">
        <v>263730</v>
      </c>
      <c r="I351" s="33">
        <v>0</v>
      </c>
      <c r="J351" s="33">
        <v>21098</v>
      </c>
      <c r="K351" s="33">
        <v>284828</v>
      </c>
      <c r="L351" s="7" t="s">
        <v>51</v>
      </c>
      <c r="O351" s="18">
        <f>IF(Table1[[#This Row],[Phân loại]]="Tồn đầu kỳ",Table1[[#This Row],[Tổng giá trị]],0)</f>
        <v>284828</v>
      </c>
      <c r="P351" s="7">
        <f>IF(Table1[[#This Row],[Số còn phải thu ĐK]]&lt;&gt;0,0,IF(Table1[[#This Row],[Phân loại]]="Bán hàng",Table1[[#This Row],[Tổng giá trị]],-Table1[[#This Row],[Tổng giá trị]]))</f>
        <v>0</v>
      </c>
      <c r="Q351" s="18">
        <f t="shared" si="39"/>
        <v>0</v>
      </c>
      <c r="R351" s="7">
        <f>Table1[[#This Row],[Số còn phải thu ĐK]]+Table1[[#This Row],[Giá Trị HD sau CK]]-Table1[[#This Row],[Số tiền đã thu]]</f>
        <v>284828</v>
      </c>
      <c r="S351" s="6">
        <f>IF(Table1[[#This Row],[Ngày hóa đơn]]&lt;&gt;"",Table1[[#This Row],[Ngày hóa đơn]],IF(Table1[[#This Row],[Ngày hạch toán]]&lt;&gt;"",Table1[[#This Row],[Ngày hạch toán]],""))</f>
        <v>45870</v>
      </c>
      <c r="T351" s="7"/>
      <c r="U351" s="6">
        <f>IF(Table1[[#This Row],[Ngày tính CN]]="","",S351+T351)</f>
        <v>45870</v>
      </c>
      <c r="V351" s="18">
        <f ca="1">IF(Table1[[#This Row],[Hạn thanh toán]]="","",IF((U351-NOW())&lt;0,0,(U351-NOW())))</f>
        <v>0</v>
      </c>
      <c r="W351" s="2"/>
      <c r="X351" s="18">
        <f t="shared" ca="1" si="40"/>
        <v>300.49032048611116</v>
      </c>
      <c r="Y351" s="2" t="str">
        <f t="shared" ca="1" si="41"/>
        <v>Nợ quá hạn hơn 120 ngày có khả năng mất thanh toán</v>
      </c>
      <c r="Z351" s="51">
        <f t="shared" si="34"/>
        <v>45870</v>
      </c>
      <c r="AA351" s="51" t="str">
        <f t="shared" si="35"/>
        <v/>
      </c>
      <c r="AD351" s="2" t="str">
        <f>VLOOKUP($A351,MA_KH!$A:$Q,MA_KH!O$1,0)</f>
        <v>CIRCLEK MIỀN BẮC</v>
      </c>
      <c r="AE351" s="2" t="str">
        <f>VLOOKUP($A351,MA_KH!$A:$Q,MA_KH!P$1,0)</f>
        <v>CHI NHÁNH CÔNG TY TNHH VÒNG TRÒN ĐỎ TẠI HÀ NỘI</v>
      </c>
    </row>
    <row r="352" spans="1:31" ht="25.5" hidden="1" customHeight="1" x14ac:dyDescent="0.2">
      <c r="A352" s="31" t="s">
        <v>21192</v>
      </c>
      <c r="B352" s="31" t="s">
        <v>1331</v>
      </c>
      <c r="C352" s="32">
        <v>45870</v>
      </c>
      <c r="D352" s="31" t="s">
        <v>1369</v>
      </c>
      <c r="E352" s="32">
        <v>45870</v>
      </c>
      <c r="F352" s="31" t="s">
        <v>1370</v>
      </c>
      <c r="G352" s="31" t="s">
        <v>1371</v>
      </c>
      <c r="H352" s="33">
        <v>626370</v>
      </c>
      <c r="I352" s="33">
        <v>0</v>
      </c>
      <c r="J352" s="33">
        <v>50110</v>
      </c>
      <c r="K352" s="33">
        <v>676480</v>
      </c>
      <c r="L352" s="7" t="s">
        <v>51</v>
      </c>
      <c r="O352" s="18">
        <f>IF(Table1[[#This Row],[Phân loại]]="Tồn đầu kỳ",Table1[[#This Row],[Tổng giá trị]],0)</f>
        <v>676480</v>
      </c>
      <c r="P352" s="7">
        <f>IF(Table1[[#This Row],[Số còn phải thu ĐK]]&lt;&gt;0,0,IF(Table1[[#This Row],[Phân loại]]="Bán hàng",Table1[[#This Row],[Tổng giá trị]],-Table1[[#This Row],[Tổng giá trị]]))</f>
        <v>0</v>
      </c>
      <c r="Q352" s="18">
        <f t="shared" si="39"/>
        <v>0</v>
      </c>
      <c r="R352" s="7">
        <f>Table1[[#This Row],[Số còn phải thu ĐK]]+Table1[[#This Row],[Giá Trị HD sau CK]]-Table1[[#This Row],[Số tiền đã thu]]</f>
        <v>676480</v>
      </c>
      <c r="S352" s="6">
        <f>IF(Table1[[#This Row],[Ngày hóa đơn]]&lt;&gt;"",Table1[[#This Row],[Ngày hóa đơn]],IF(Table1[[#This Row],[Ngày hạch toán]]&lt;&gt;"",Table1[[#This Row],[Ngày hạch toán]],""))</f>
        <v>45870</v>
      </c>
      <c r="T352" s="7"/>
      <c r="U352" s="6">
        <f>IF(Table1[[#This Row],[Ngày tính CN]]="","",S352+T352)</f>
        <v>45870</v>
      </c>
      <c r="V352" s="18">
        <f ca="1">IF(Table1[[#This Row],[Hạn thanh toán]]="","",IF((U352-NOW())&lt;0,0,(U352-NOW())))</f>
        <v>0</v>
      </c>
      <c r="W352" s="2"/>
      <c r="X352" s="18">
        <f t="shared" ca="1" si="40"/>
        <v>300.49032048611116</v>
      </c>
      <c r="Y352" s="2" t="str">
        <f t="shared" ca="1" si="41"/>
        <v>Nợ quá hạn hơn 120 ngày có khả năng mất thanh toán</v>
      </c>
      <c r="Z352" s="51">
        <f t="shared" si="34"/>
        <v>45870</v>
      </c>
      <c r="AA352" s="51" t="str">
        <f t="shared" si="35"/>
        <v/>
      </c>
      <c r="AD352" s="2" t="str">
        <f>VLOOKUP($A352,MA_KH!$A:$Q,MA_KH!O$1,0)</f>
        <v>CIRCLEK MIỀN BẮC</v>
      </c>
      <c r="AE352" s="2" t="str">
        <f>VLOOKUP($A352,MA_KH!$A:$Q,MA_KH!P$1,0)</f>
        <v>CHI NHÁNH CÔNG TY TNHH VÒNG TRÒN ĐỎ TẠI HÀ NỘI</v>
      </c>
    </row>
    <row r="353" spans="1:31" ht="25.5" hidden="1" customHeight="1" x14ac:dyDescent="0.2">
      <c r="A353" s="31" t="s">
        <v>21192</v>
      </c>
      <c r="B353" s="31" t="s">
        <v>1331</v>
      </c>
      <c r="C353" s="32">
        <v>45870</v>
      </c>
      <c r="D353" s="31" t="s">
        <v>1372</v>
      </c>
      <c r="E353" s="32">
        <v>45870</v>
      </c>
      <c r="F353" s="31" t="s">
        <v>1373</v>
      </c>
      <c r="G353" s="31" t="s">
        <v>1374</v>
      </c>
      <c r="H353" s="33">
        <v>276912</v>
      </c>
      <c r="I353" s="33">
        <v>0</v>
      </c>
      <c r="J353" s="33">
        <v>22153</v>
      </c>
      <c r="K353" s="33">
        <v>299065</v>
      </c>
      <c r="L353" s="7" t="s">
        <v>51</v>
      </c>
      <c r="O353" s="18">
        <f>IF(Table1[[#This Row],[Phân loại]]="Tồn đầu kỳ",Table1[[#This Row],[Tổng giá trị]],0)</f>
        <v>299065</v>
      </c>
      <c r="P353" s="7">
        <f>IF(Table1[[#This Row],[Số còn phải thu ĐK]]&lt;&gt;0,0,IF(Table1[[#This Row],[Phân loại]]="Bán hàng",Table1[[#This Row],[Tổng giá trị]],-Table1[[#This Row],[Tổng giá trị]]))</f>
        <v>0</v>
      </c>
      <c r="Q353" s="18">
        <f t="shared" si="39"/>
        <v>0</v>
      </c>
      <c r="R353" s="7">
        <f>Table1[[#This Row],[Số còn phải thu ĐK]]+Table1[[#This Row],[Giá Trị HD sau CK]]-Table1[[#This Row],[Số tiền đã thu]]</f>
        <v>299065</v>
      </c>
      <c r="S353" s="6">
        <f>IF(Table1[[#This Row],[Ngày hóa đơn]]&lt;&gt;"",Table1[[#This Row],[Ngày hóa đơn]],IF(Table1[[#This Row],[Ngày hạch toán]]&lt;&gt;"",Table1[[#This Row],[Ngày hạch toán]],""))</f>
        <v>45870</v>
      </c>
      <c r="T353" s="7"/>
      <c r="U353" s="6">
        <f>IF(Table1[[#This Row],[Ngày tính CN]]="","",S353+T353)</f>
        <v>45870</v>
      </c>
      <c r="V353" s="18">
        <f ca="1">IF(Table1[[#This Row],[Hạn thanh toán]]="","",IF((U353-NOW())&lt;0,0,(U353-NOW())))</f>
        <v>0</v>
      </c>
      <c r="W353" s="2"/>
      <c r="X353" s="18">
        <f t="shared" ca="1" si="40"/>
        <v>300.49032048611116</v>
      </c>
      <c r="Y353" s="2" t="str">
        <f t="shared" ca="1" si="41"/>
        <v>Nợ quá hạn hơn 120 ngày có khả năng mất thanh toán</v>
      </c>
      <c r="Z353" s="51">
        <f t="shared" si="34"/>
        <v>45870</v>
      </c>
      <c r="AA353" s="51" t="str">
        <f t="shared" si="35"/>
        <v/>
      </c>
      <c r="AD353" s="2" t="str">
        <f>VLOOKUP($A353,MA_KH!$A:$Q,MA_KH!O$1,0)</f>
        <v>CIRCLEK MIỀN BẮC</v>
      </c>
      <c r="AE353" s="2" t="str">
        <f>VLOOKUP($A353,MA_KH!$A:$Q,MA_KH!P$1,0)</f>
        <v>CHI NHÁNH CÔNG TY TNHH VÒNG TRÒN ĐỎ TẠI HÀ NỘI</v>
      </c>
    </row>
    <row r="354" spans="1:31" ht="25.5" hidden="1" customHeight="1" x14ac:dyDescent="0.2">
      <c r="A354" s="31" t="s">
        <v>21192</v>
      </c>
      <c r="B354" s="31" t="s">
        <v>1331</v>
      </c>
      <c r="C354" s="32">
        <v>45870</v>
      </c>
      <c r="D354" s="31" t="s">
        <v>1375</v>
      </c>
      <c r="E354" s="32">
        <v>45870</v>
      </c>
      <c r="F354" s="31" t="s">
        <v>1376</v>
      </c>
      <c r="G354" s="31" t="s">
        <v>1377</v>
      </c>
      <c r="H354" s="33">
        <v>389004</v>
      </c>
      <c r="I354" s="33">
        <v>0</v>
      </c>
      <c r="J354" s="33">
        <v>31120</v>
      </c>
      <c r="K354" s="33">
        <v>420124</v>
      </c>
      <c r="L354" s="7" t="s">
        <v>51</v>
      </c>
      <c r="O354" s="18">
        <f>IF(Table1[[#This Row],[Phân loại]]="Tồn đầu kỳ",Table1[[#This Row],[Tổng giá trị]],0)</f>
        <v>420124</v>
      </c>
      <c r="P354" s="7">
        <f>IF(Table1[[#This Row],[Số còn phải thu ĐK]]&lt;&gt;0,0,IF(Table1[[#This Row],[Phân loại]]="Bán hàng",Table1[[#This Row],[Tổng giá trị]],-Table1[[#This Row],[Tổng giá trị]]))</f>
        <v>0</v>
      </c>
      <c r="Q354" s="18">
        <f t="shared" si="39"/>
        <v>0</v>
      </c>
      <c r="R354" s="7">
        <f>Table1[[#This Row],[Số còn phải thu ĐK]]+Table1[[#This Row],[Giá Trị HD sau CK]]-Table1[[#This Row],[Số tiền đã thu]]</f>
        <v>420124</v>
      </c>
      <c r="S354" s="6">
        <f>IF(Table1[[#This Row],[Ngày hóa đơn]]&lt;&gt;"",Table1[[#This Row],[Ngày hóa đơn]],IF(Table1[[#This Row],[Ngày hạch toán]]&lt;&gt;"",Table1[[#This Row],[Ngày hạch toán]],""))</f>
        <v>45870</v>
      </c>
      <c r="T354" s="7"/>
      <c r="U354" s="6">
        <f>IF(Table1[[#This Row],[Ngày tính CN]]="","",S354+T354)</f>
        <v>45870</v>
      </c>
      <c r="V354" s="18">
        <f ca="1">IF(Table1[[#This Row],[Hạn thanh toán]]="","",IF((U354-NOW())&lt;0,0,(U354-NOW())))</f>
        <v>0</v>
      </c>
      <c r="W354" s="2"/>
      <c r="X354" s="18">
        <f t="shared" ca="1" si="40"/>
        <v>300.49032048611116</v>
      </c>
      <c r="Y354" s="2" t="str">
        <f t="shared" ca="1" si="41"/>
        <v>Nợ quá hạn hơn 120 ngày có khả năng mất thanh toán</v>
      </c>
      <c r="Z354" s="51">
        <f t="shared" si="34"/>
        <v>45870</v>
      </c>
      <c r="AA354" s="51" t="str">
        <f t="shared" si="35"/>
        <v/>
      </c>
      <c r="AD354" s="2" t="str">
        <f>VLOOKUP($A354,MA_KH!$A:$Q,MA_KH!O$1,0)</f>
        <v>CIRCLEK MIỀN BẮC</v>
      </c>
      <c r="AE354" s="2" t="str">
        <f>VLOOKUP($A354,MA_KH!$A:$Q,MA_KH!P$1,0)</f>
        <v>CHI NHÁNH CÔNG TY TNHH VÒNG TRÒN ĐỎ TẠI HÀ NỘI</v>
      </c>
    </row>
    <row r="355" spans="1:31" ht="25.5" hidden="1" customHeight="1" x14ac:dyDescent="0.2">
      <c r="A355" s="31" t="s">
        <v>21192</v>
      </c>
      <c r="B355" s="31" t="s">
        <v>1331</v>
      </c>
      <c r="C355" s="32">
        <v>45870</v>
      </c>
      <c r="D355" s="31" t="s">
        <v>1378</v>
      </c>
      <c r="E355" s="32">
        <v>45870</v>
      </c>
      <c r="F355" s="31" t="s">
        <v>1379</v>
      </c>
      <c r="G355" s="31" t="s">
        <v>1380</v>
      </c>
      <c r="H355" s="33">
        <v>543945</v>
      </c>
      <c r="I355" s="33">
        <v>0</v>
      </c>
      <c r="J355" s="33">
        <v>43516</v>
      </c>
      <c r="K355" s="33">
        <v>587461</v>
      </c>
      <c r="L355" s="7" t="s">
        <v>51</v>
      </c>
      <c r="O355" s="18">
        <f>IF(Table1[[#This Row],[Phân loại]]="Tồn đầu kỳ",Table1[[#This Row],[Tổng giá trị]],0)</f>
        <v>587461</v>
      </c>
      <c r="P355" s="7">
        <f>IF(Table1[[#This Row],[Số còn phải thu ĐK]]&lt;&gt;0,0,IF(Table1[[#This Row],[Phân loại]]="Bán hàng",Table1[[#This Row],[Tổng giá trị]],-Table1[[#This Row],[Tổng giá trị]]))</f>
        <v>0</v>
      </c>
      <c r="Q355" s="18">
        <f t="shared" si="39"/>
        <v>0</v>
      </c>
      <c r="R355" s="7">
        <f>Table1[[#This Row],[Số còn phải thu ĐK]]+Table1[[#This Row],[Giá Trị HD sau CK]]-Table1[[#This Row],[Số tiền đã thu]]</f>
        <v>587461</v>
      </c>
      <c r="S355" s="6">
        <f>IF(Table1[[#This Row],[Ngày hóa đơn]]&lt;&gt;"",Table1[[#This Row],[Ngày hóa đơn]],IF(Table1[[#This Row],[Ngày hạch toán]]&lt;&gt;"",Table1[[#This Row],[Ngày hạch toán]],""))</f>
        <v>45870</v>
      </c>
      <c r="T355" s="7"/>
      <c r="U355" s="6">
        <f>IF(Table1[[#This Row],[Ngày tính CN]]="","",S355+T355)</f>
        <v>45870</v>
      </c>
      <c r="V355" s="18">
        <f ca="1">IF(Table1[[#This Row],[Hạn thanh toán]]="","",IF((U355-NOW())&lt;0,0,(U355-NOW())))</f>
        <v>0</v>
      </c>
      <c r="W355" s="2"/>
      <c r="X355" s="18">
        <f t="shared" ca="1" si="40"/>
        <v>300.49032048611116</v>
      </c>
      <c r="Y355" s="2" t="str">
        <f t="shared" ca="1" si="41"/>
        <v>Nợ quá hạn hơn 120 ngày có khả năng mất thanh toán</v>
      </c>
      <c r="Z355" s="51">
        <f t="shared" si="34"/>
        <v>45870</v>
      </c>
      <c r="AA355" s="51" t="str">
        <f t="shared" si="35"/>
        <v/>
      </c>
      <c r="AD355" s="2" t="str">
        <f>VLOOKUP($A355,MA_KH!$A:$Q,MA_KH!O$1,0)</f>
        <v>CIRCLEK MIỀN BẮC</v>
      </c>
      <c r="AE355" s="2" t="str">
        <f>VLOOKUP($A355,MA_KH!$A:$Q,MA_KH!P$1,0)</f>
        <v>CHI NHÁNH CÔNG TY TNHH VÒNG TRÒN ĐỎ TẠI HÀ NỘI</v>
      </c>
    </row>
    <row r="356" spans="1:31" ht="25.5" hidden="1" customHeight="1" x14ac:dyDescent="0.2">
      <c r="A356" s="31" t="s">
        <v>21192</v>
      </c>
      <c r="B356" s="31" t="s">
        <v>1331</v>
      </c>
      <c r="C356" s="32">
        <v>45870</v>
      </c>
      <c r="D356" s="31" t="s">
        <v>1381</v>
      </c>
      <c r="E356" s="32">
        <v>45870</v>
      </c>
      <c r="F356" s="31" t="s">
        <v>1382</v>
      </c>
      <c r="G356" s="31" t="s">
        <v>1383</v>
      </c>
      <c r="H356" s="33">
        <v>857130</v>
      </c>
      <c r="I356" s="33">
        <v>0</v>
      </c>
      <c r="J356" s="33">
        <v>68570</v>
      </c>
      <c r="K356" s="33">
        <v>925700</v>
      </c>
      <c r="L356" s="7" t="s">
        <v>51</v>
      </c>
      <c r="O356" s="18">
        <f>IF(Table1[[#This Row],[Phân loại]]="Tồn đầu kỳ",Table1[[#This Row],[Tổng giá trị]],0)</f>
        <v>925700</v>
      </c>
      <c r="P356" s="7">
        <f>IF(Table1[[#This Row],[Số còn phải thu ĐK]]&lt;&gt;0,0,IF(Table1[[#This Row],[Phân loại]]="Bán hàng",Table1[[#This Row],[Tổng giá trị]],-Table1[[#This Row],[Tổng giá trị]]))</f>
        <v>0</v>
      </c>
      <c r="Q356" s="18">
        <f t="shared" si="39"/>
        <v>0</v>
      </c>
      <c r="R356" s="7">
        <f>Table1[[#This Row],[Số còn phải thu ĐK]]+Table1[[#This Row],[Giá Trị HD sau CK]]-Table1[[#This Row],[Số tiền đã thu]]</f>
        <v>925700</v>
      </c>
      <c r="S356" s="6">
        <f>IF(Table1[[#This Row],[Ngày hóa đơn]]&lt;&gt;"",Table1[[#This Row],[Ngày hóa đơn]],IF(Table1[[#This Row],[Ngày hạch toán]]&lt;&gt;"",Table1[[#This Row],[Ngày hạch toán]],""))</f>
        <v>45870</v>
      </c>
      <c r="T356" s="7"/>
      <c r="U356" s="6">
        <f>IF(Table1[[#This Row],[Ngày tính CN]]="","",S356+T356)</f>
        <v>45870</v>
      </c>
      <c r="V356" s="18">
        <f ca="1">IF(Table1[[#This Row],[Hạn thanh toán]]="","",IF((U356-NOW())&lt;0,0,(U356-NOW())))</f>
        <v>0</v>
      </c>
      <c r="W356" s="2"/>
      <c r="X356" s="18">
        <f t="shared" ca="1" si="40"/>
        <v>300.49032048611116</v>
      </c>
      <c r="Y356" s="2" t="str">
        <f t="shared" ca="1" si="41"/>
        <v>Nợ quá hạn hơn 120 ngày có khả năng mất thanh toán</v>
      </c>
      <c r="Z356" s="51">
        <f t="shared" si="34"/>
        <v>45870</v>
      </c>
      <c r="AA356" s="51" t="str">
        <f t="shared" si="35"/>
        <v/>
      </c>
      <c r="AD356" s="2" t="str">
        <f>VLOOKUP($A356,MA_KH!$A:$Q,MA_KH!O$1,0)</f>
        <v>CIRCLEK MIỀN BẮC</v>
      </c>
      <c r="AE356" s="2" t="str">
        <f>VLOOKUP($A356,MA_KH!$A:$Q,MA_KH!P$1,0)</f>
        <v>CHI NHÁNH CÔNG TY TNHH VÒNG TRÒN ĐỎ TẠI HÀ NỘI</v>
      </c>
    </row>
    <row r="357" spans="1:31" ht="25.5" hidden="1" customHeight="1" x14ac:dyDescent="0.2">
      <c r="A357" s="31" t="s">
        <v>21192</v>
      </c>
      <c r="B357" s="31" t="s">
        <v>1331</v>
      </c>
      <c r="C357" s="32">
        <v>45870</v>
      </c>
      <c r="D357" s="31" t="s">
        <v>1384</v>
      </c>
      <c r="E357" s="32">
        <v>45870</v>
      </c>
      <c r="F357" s="31" t="s">
        <v>1385</v>
      </c>
      <c r="G357" s="31" t="s">
        <v>1386</v>
      </c>
      <c r="H357" s="33">
        <v>230760</v>
      </c>
      <c r="I357" s="33">
        <v>0</v>
      </c>
      <c r="J357" s="33">
        <v>18461</v>
      </c>
      <c r="K357" s="33">
        <v>249221</v>
      </c>
      <c r="L357" s="7" t="s">
        <v>51</v>
      </c>
      <c r="O357" s="18">
        <f>IF(Table1[[#This Row],[Phân loại]]="Tồn đầu kỳ",Table1[[#This Row],[Tổng giá trị]],0)</f>
        <v>249221</v>
      </c>
      <c r="P357" s="7">
        <f>IF(Table1[[#This Row],[Số còn phải thu ĐK]]&lt;&gt;0,0,IF(Table1[[#This Row],[Phân loại]]="Bán hàng",Table1[[#This Row],[Tổng giá trị]],-Table1[[#This Row],[Tổng giá trị]]))</f>
        <v>0</v>
      </c>
      <c r="Q357" s="18">
        <f t="shared" si="39"/>
        <v>0</v>
      </c>
      <c r="R357" s="7">
        <f>Table1[[#This Row],[Số còn phải thu ĐK]]+Table1[[#This Row],[Giá Trị HD sau CK]]-Table1[[#This Row],[Số tiền đã thu]]</f>
        <v>249221</v>
      </c>
      <c r="S357" s="6">
        <f>IF(Table1[[#This Row],[Ngày hóa đơn]]&lt;&gt;"",Table1[[#This Row],[Ngày hóa đơn]],IF(Table1[[#This Row],[Ngày hạch toán]]&lt;&gt;"",Table1[[#This Row],[Ngày hạch toán]],""))</f>
        <v>45870</v>
      </c>
      <c r="T357" s="7"/>
      <c r="U357" s="6">
        <f>IF(Table1[[#This Row],[Ngày tính CN]]="","",S357+T357)</f>
        <v>45870</v>
      </c>
      <c r="V357" s="18">
        <f ca="1">IF(Table1[[#This Row],[Hạn thanh toán]]="","",IF((U357-NOW())&lt;0,0,(U357-NOW())))</f>
        <v>0</v>
      </c>
      <c r="W357" s="2"/>
      <c r="X357" s="18">
        <f t="shared" ca="1" si="40"/>
        <v>300.49032048611116</v>
      </c>
      <c r="Y357" s="2" t="str">
        <f t="shared" ca="1" si="41"/>
        <v>Nợ quá hạn hơn 120 ngày có khả năng mất thanh toán</v>
      </c>
      <c r="Z357" s="51">
        <f t="shared" si="34"/>
        <v>45870</v>
      </c>
      <c r="AA357" s="51" t="str">
        <f t="shared" si="35"/>
        <v/>
      </c>
      <c r="AD357" s="2" t="str">
        <f>VLOOKUP($A357,MA_KH!$A:$Q,MA_KH!O$1,0)</f>
        <v>CIRCLEK MIỀN BẮC</v>
      </c>
      <c r="AE357" s="2" t="str">
        <f>VLOOKUP($A357,MA_KH!$A:$Q,MA_KH!P$1,0)</f>
        <v>CHI NHÁNH CÔNG TY TNHH VÒNG TRÒN ĐỎ TẠI HÀ NỘI</v>
      </c>
    </row>
    <row r="358" spans="1:31" ht="25.5" hidden="1" customHeight="1" x14ac:dyDescent="0.2">
      <c r="A358" s="31" t="s">
        <v>21192</v>
      </c>
      <c r="B358" s="31" t="s">
        <v>1331</v>
      </c>
      <c r="C358" s="32">
        <v>45870</v>
      </c>
      <c r="D358" s="31" t="s">
        <v>1387</v>
      </c>
      <c r="E358" s="32">
        <v>45870</v>
      </c>
      <c r="F358" s="31" t="s">
        <v>1388</v>
      </c>
      <c r="G358" s="31" t="s">
        <v>1389</v>
      </c>
      <c r="H358" s="33">
        <v>543945</v>
      </c>
      <c r="I358" s="33">
        <v>0</v>
      </c>
      <c r="J358" s="33">
        <v>43516</v>
      </c>
      <c r="K358" s="33">
        <v>587461</v>
      </c>
      <c r="L358" s="7" t="s">
        <v>51</v>
      </c>
      <c r="O358" s="18">
        <f>IF(Table1[[#This Row],[Phân loại]]="Tồn đầu kỳ",Table1[[#This Row],[Tổng giá trị]],0)</f>
        <v>587461</v>
      </c>
      <c r="P358" s="7">
        <f>IF(Table1[[#This Row],[Số còn phải thu ĐK]]&lt;&gt;0,0,IF(Table1[[#This Row],[Phân loại]]="Bán hàng",Table1[[#This Row],[Tổng giá trị]],-Table1[[#This Row],[Tổng giá trị]]))</f>
        <v>0</v>
      </c>
      <c r="Q358" s="18">
        <f t="shared" si="39"/>
        <v>0</v>
      </c>
      <c r="R358" s="7">
        <f>Table1[[#This Row],[Số còn phải thu ĐK]]+Table1[[#This Row],[Giá Trị HD sau CK]]-Table1[[#This Row],[Số tiền đã thu]]</f>
        <v>587461</v>
      </c>
      <c r="S358" s="6">
        <f>IF(Table1[[#This Row],[Ngày hóa đơn]]&lt;&gt;"",Table1[[#This Row],[Ngày hóa đơn]],IF(Table1[[#This Row],[Ngày hạch toán]]&lt;&gt;"",Table1[[#This Row],[Ngày hạch toán]],""))</f>
        <v>45870</v>
      </c>
      <c r="T358" s="7"/>
      <c r="U358" s="6">
        <f>IF(Table1[[#This Row],[Ngày tính CN]]="","",S358+T358)</f>
        <v>45870</v>
      </c>
      <c r="V358" s="18">
        <f ca="1">IF(Table1[[#This Row],[Hạn thanh toán]]="","",IF((U358-NOW())&lt;0,0,(U358-NOW())))</f>
        <v>0</v>
      </c>
      <c r="W358" s="2"/>
      <c r="X358" s="18">
        <f t="shared" ca="1" si="40"/>
        <v>300.49032048611116</v>
      </c>
      <c r="Y358" s="2" t="str">
        <f t="shared" ca="1" si="41"/>
        <v>Nợ quá hạn hơn 120 ngày có khả năng mất thanh toán</v>
      </c>
      <c r="Z358" s="51">
        <f t="shared" si="34"/>
        <v>45870</v>
      </c>
      <c r="AA358" s="51" t="str">
        <f t="shared" si="35"/>
        <v/>
      </c>
      <c r="AD358" s="2" t="str">
        <f>VLOOKUP($A358,MA_KH!$A:$Q,MA_KH!O$1,0)</f>
        <v>CIRCLEK MIỀN BẮC</v>
      </c>
      <c r="AE358" s="2" t="str">
        <f>VLOOKUP($A358,MA_KH!$A:$Q,MA_KH!P$1,0)</f>
        <v>CHI NHÁNH CÔNG TY TNHH VÒNG TRÒN ĐỎ TẠI HÀ NỘI</v>
      </c>
    </row>
    <row r="359" spans="1:31" ht="25.5" hidden="1" customHeight="1" x14ac:dyDescent="0.2">
      <c r="A359" s="31" t="s">
        <v>21192</v>
      </c>
      <c r="B359" s="31" t="s">
        <v>1331</v>
      </c>
      <c r="C359" s="32">
        <v>45870</v>
      </c>
      <c r="D359" s="31" t="s">
        <v>1390</v>
      </c>
      <c r="E359" s="32">
        <v>45870</v>
      </c>
      <c r="F359" s="31" t="s">
        <v>1391</v>
      </c>
      <c r="G359" s="31" t="s">
        <v>1392</v>
      </c>
      <c r="H359" s="33">
        <v>857130</v>
      </c>
      <c r="I359" s="33">
        <v>0</v>
      </c>
      <c r="J359" s="33">
        <v>68570</v>
      </c>
      <c r="K359" s="33">
        <v>925700</v>
      </c>
      <c r="L359" s="7" t="s">
        <v>51</v>
      </c>
      <c r="O359" s="18">
        <f>IF(Table1[[#This Row],[Phân loại]]="Tồn đầu kỳ",Table1[[#This Row],[Tổng giá trị]],0)</f>
        <v>925700</v>
      </c>
      <c r="P359" s="7">
        <f>IF(Table1[[#This Row],[Số còn phải thu ĐK]]&lt;&gt;0,0,IF(Table1[[#This Row],[Phân loại]]="Bán hàng",Table1[[#This Row],[Tổng giá trị]],-Table1[[#This Row],[Tổng giá trị]]))</f>
        <v>0</v>
      </c>
      <c r="Q359" s="18">
        <f t="shared" si="39"/>
        <v>0</v>
      </c>
      <c r="R359" s="7">
        <f>Table1[[#This Row],[Số còn phải thu ĐK]]+Table1[[#This Row],[Giá Trị HD sau CK]]-Table1[[#This Row],[Số tiền đã thu]]</f>
        <v>925700</v>
      </c>
      <c r="S359" s="6">
        <f>IF(Table1[[#This Row],[Ngày hóa đơn]]&lt;&gt;"",Table1[[#This Row],[Ngày hóa đơn]],IF(Table1[[#This Row],[Ngày hạch toán]]&lt;&gt;"",Table1[[#This Row],[Ngày hạch toán]],""))</f>
        <v>45870</v>
      </c>
      <c r="T359" s="7"/>
      <c r="U359" s="6">
        <f>IF(Table1[[#This Row],[Ngày tính CN]]="","",S359+T359)</f>
        <v>45870</v>
      </c>
      <c r="V359" s="18">
        <f ca="1">IF(Table1[[#This Row],[Hạn thanh toán]]="","",IF((U359-NOW())&lt;0,0,(U359-NOW())))</f>
        <v>0</v>
      </c>
      <c r="W359" s="2"/>
      <c r="X359" s="18">
        <f t="shared" ca="1" si="40"/>
        <v>300.49032048611116</v>
      </c>
      <c r="Y359" s="2" t="str">
        <f t="shared" ca="1" si="41"/>
        <v>Nợ quá hạn hơn 120 ngày có khả năng mất thanh toán</v>
      </c>
      <c r="Z359" s="51">
        <f t="shared" si="34"/>
        <v>45870</v>
      </c>
      <c r="AA359" s="51" t="str">
        <f t="shared" si="35"/>
        <v/>
      </c>
      <c r="AD359" s="2" t="str">
        <f>VLOOKUP($A359,MA_KH!$A:$Q,MA_KH!O$1,0)</f>
        <v>CIRCLEK MIỀN BẮC</v>
      </c>
      <c r="AE359" s="2" t="str">
        <f>VLOOKUP($A359,MA_KH!$A:$Q,MA_KH!P$1,0)</f>
        <v>CHI NHÁNH CÔNG TY TNHH VÒNG TRÒN ĐỎ TẠI HÀ NỘI</v>
      </c>
    </row>
    <row r="360" spans="1:31" ht="25.5" hidden="1" customHeight="1" x14ac:dyDescent="0.2">
      <c r="A360" s="31" t="s">
        <v>21192</v>
      </c>
      <c r="B360" s="31" t="s">
        <v>1331</v>
      </c>
      <c r="C360" s="32">
        <v>45870</v>
      </c>
      <c r="D360" s="31" t="s">
        <v>1393</v>
      </c>
      <c r="E360" s="32">
        <v>45870</v>
      </c>
      <c r="F360" s="31" t="s">
        <v>1394</v>
      </c>
      <c r="G360" s="31" t="s">
        <v>1395</v>
      </c>
      <c r="H360" s="33">
        <v>230760</v>
      </c>
      <c r="I360" s="33">
        <v>0</v>
      </c>
      <c r="J360" s="33">
        <v>18461</v>
      </c>
      <c r="K360" s="33">
        <v>249221</v>
      </c>
      <c r="L360" s="7" t="s">
        <v>51</v>
      </c>
      <c r="O360" s="18">
        <f>IF(Table1[[#This Row],[Phân loại]]="Tồn đầu kỳ",Table1[[#This Row],[Tổng giá trị]],0)</f>
        <v>249221</v>
      </c>
      <c r="P360" s="7">
        <f>IF(Table1[[#This Row],[Số còn phải thu ĐK]]&lt;&gt;0,0,IF(Table1[[#This Row],[Phân loại]]="Bán hàng",Table1[[#This Row],[Tổng giá trị]],-Table1[[#This Row],[Tổng giá trị]]))</f>
        <v>0</v>
      </c>
      <c r="Q360" s="18">
        <f t="shared" si="39"/>
        <v>0</v>
      </c>
      <c r="R360" s="7">
        <f>Table1[[#This Row],[Số còn phải thu ĐK]]+Table1[[#This Row],[Giá Trị HD sau CK]]-Table1[[#This Row],[Số tiền đã thu]]</f>
        <v>249221</v>
      </c>
      <c r="S360" s="6">
        <f>IF(Table1[[#This Row],[Ngày hóa đơn]]&lt;&gt;"",Table1[[#This Row],[Ngày hóa đơn]],IF(Table1[[#This Row],[Ngày hạch toán]]&lt;&gt;"",Table1[[#This Row],[Ngày hạch toán]],""))</f>
        <v>45870</v>
      </c>
      <c r="T360" s="7"/>
      <c r="U360" s="6">
        <f>IF(Table1[[#This Row],[Ngày tính CN]]="","",S360+T360)</f>
        <v>45870</v>
      </c>
      <c r="V360" s="18">
        <f ca="1">IF(Table1[[#This Row],[Hạn thanh toán]]="","",IF((U360-NOW())&lt;0,0,(U360-NOW())))</f>
        <v>0</v>
      </c>
      <c r="W360" s="2"/>
      <c r="X360" s="18">
        <f t="shared" ca="1" si="40"/>
        <v>300.49032048611116</v>
      </c>
      <c r="Y360" s="2" t="str">
        <f t="shared" ca="1" si="41"/>
        <v>Nợ quá hạn hơn 120 ngày có khả năng mất thanh toán</v>
      </c>
      <c r="Z360" s="51">
        <f t="shared" si="34"/>
        <v>45870</v>
      </c>
      <c r="AA360" s="51" t="str">
        <f t="shared" si="35"/>
        <v/>
      </c>
      <c r="AD360" s="2" t="str">
        <f>VLOOKUP($A360,MA_KH!$A:$Q,MA_KH!O$1,0)</f>
        <v>CIRCLEK MIỀN BẮC</v>
      </c>
      <c r="AE360" s="2" t="str">
        <f>VLOOKUP($A360,MA_KH!$A:$Q,MA_KH!P$1,0)</f>
        <v>CHI NHÁNH CÔNG TY TNHH VÒNG TRÒN ĐỎ TẠI HÀ NỘI</v>
      </c>
    </row>
    <row r="361" spans="1:31" ht="25.5" hidden="1" customHeight="1" x14ac:dyDescent="0.2">
      <c r="A361" s="31" t="s">
        <v>21192</v>
      </c>
      <c r="B361" s="31" t="s">
        <v>1331</v>
      </c>
      <c r="C361" s="32">
        <v>45870</v>
      </c>
      <c r="D361" s="31" t="s">
        <v>1396</v>
      </c>
      <c r="E361" s="32">
        <v>45870</v>
      </c>
      <c r="F361" s="31" t="s">
        <v>1397</v>
      </c>
      <c r="G361" s="31" t="s">
        <v>1398</v>
      </c>
      <c r="H361" s="33">
        <v>230760</v>
      </c>
      <c r="I361" s="33">
        <v>0</v>
      </c>
      <c r="J361" s="33">
        <v>18461</v>
      </c>
      <c r="K361" s="33">
        <v>249221</v>
      </c>
      <c r="L361" s="7" t="s">
        <v>51</v>
      </c>
      <c r="O361" s="18">
        <f>IF(Table1[[#This Row],[Phân loại]]="Tồn đầu kỳ",Table1[[#This Row],[Tổng giá trị]],0)</f>
        <v>249221</v>
      </c>
      <c r="P361" s="7">
        <f>IF(Table1[[#This Row],[Số còn phải thu ĐK]]&lt;&gt;0,0,IF(Table1[[#This Row],[Phân loại]]="Bán hàng",Table1[[#This Row],[Tổng giá trị]],-Table1[[#This Row],[Tổng giá trị]]))</f>
        <v>0</v>
      </c>
      <c r="Q361" s="18">
        <f t="shared" si="39"/>
        <v>0</v>
      </c>
      <c r="R361" s="7">
        <f>Table1[[#This Row],[Số còn phải thu ĐK]]+Table1[[#This Row],[Giá Trị HD sau CK]]-Table1[[#This Row],[Số tiền đã thu]]</f>
        <v>249221</v>
      </c>
      <c r="S361" s="6">
        <f>IF(Table1[[#This Row],[Ngày hóa đơn]]&lt;&gt;"",Table1[[#This Row],[Ngày hóa đơn]],IF(Table1[[#This Row],[Ngày hạch toán]]&lt;&gt;"",Table1[[#This Row],[Ngày hạch toán]],""))</f>
        <v>45870</v>
      </c>
      <c r="T361" s="7"/>
      <c r="U361" s="6">
        <f>IF(Table1[[#This Row],[Ngày tính CN]]="","",S361+T361)</f>
        <v>45870</v>
      </c>
      <c r="V361" s="18">
        <f ca="1">IF(Table1[[#This Row],[Hạn thanh toán]]="","",IF((U361-NOW())&lt;0,0,(U361-NOW())))</f>
        <v>0</v>
      </c>
      <c r="W361" s="2"/>
      <c r="X361" s="18">
        <f t="shared" ca="1" si="40"/>
        <v>300.49032048611116</v>
      </c>
      <c r="Y361" s="2" t="str">
        <f t="shared" ca="1" si="41"/>
        <v>Nợ quá hạn hơn 120 ngày có khả năng mất thanh toán</v>
      </c>
      <c r="Z361" s="51">
        <f t="shared" si="34"/>
        <v>45870</v>
      </c>
      <c r="AA361" s="51" t="str">
        <f t="shared" si="35"/>
        <v/>
      </c>
      <c r="AD361" s="2" t="str">
        <f>VLOOKUP($A361,MA_KH!$A:$Q,MA_KH!O$1,0)</f>
        <v>CIRCLEK MIỀN BẮC</v>
      </c>
      <c r="AE361" s="2" t="str">
        <f>VLOOKUP($A361,MA_KH!$A:$Q,MA_KH!P$1,0)</f>
        <v>CHI NHÁNH CÔNG TY TNHH VÒNG TRÒN ĐỎ TẠI HÀ NỘI</v>
      </c>
    </row>
    <row r="362" spans="1:31" ht="25.5" hidden="1" customHeight="1" x14ac:dyDescent="0.2">
      <c r="A362" s="31" t="s">
        <v>21192</v>
      </c>
      <c r="B362" s="31" t="s">
        <v>1331</v>
      </c>
      <c r="C362" s="32">
        <v>45870</v>
      </c>
      <c r="D362" s="31" t="s">
        <v>1399</v>
      </c>
      <c r="E362" s="32">
        <v>45870</v>
      </c>
      <c r="F362" s="31" t="s">
        <v>1400</v>
      </c>
      <c r="G362" s="31" t="s">
        <v>1401</v>
      </c>
      <c r="H362" s="33">
        <v>230760</v>
      </c>
      <c r="I362" s="33">
        <v>0</v>
      </c>
      <c r="J362" s="33">
        <v>18461</v>
      </c>
      <c r="K362" s="33">
        <v>249221</v>
      </c>
      <c r="L362" s="7" t="s">
        <v>51</v>
      </c>
      <c r="O362" s="18">
        <f>IF(Table1[[#This Row],[Phân loại]]="Tồn đầu kỳ",Table1[[#This Row],[Tổng giá trị]],0)</f>
        <v>249221</v>
      </c>
      <c r="P362" s="7">
        <f>IF(Table1[[#This Row],[Số còn phải thu ĐK]]&lt;&gt;0,0,IF(Table1[[#This Row],[Phân loại]]="Bán hàng",Table1[[#This Row],[Tổng giá trị]],-Table1[[#This Row],[Tổng giá trị]]))</f>
        <v>0</v>
      </c>
      <c r="Q362" s="18">
        <f t="shared" si="39"/>
        <v>0</v>
      </c>
      <c r="R362" s="7">
        <f>Table1[[#This Row],[Số còn phải thu ĐK]]+Table1[[#This Row],[Giá Trị HD sau CK]]-Table1[[#This Row],[Số tiền đã thu]]</f>
        <v>249221</v>
      </c>
      <c r="S362" s="6">
        <f>IF(Table1[[#This Row],[Ngày hóa đơn]]&lt;&gt;"",Table1[[#This Row],[Ngày hóa đơn]],IF(Table1[[#This Row],[Ngày hạch toán]]&lt;&gt;"",Table1[[#This Row],[Ngày hạch toán]],""))</f>
        <v>45870</v>
      </c>
      <c r="T362" s="7"/>
      <c r="U362" s="6">
        <f>IF(Table1[[#This Row],[Ngày tính CN]]="","",S362+T362)</f>
        <v>45870</v>
      </c>
      <c r="V362" s="18">
        <f ca="1">IF(Table1[[#This Row],[Hạn thanh toán]]="","",IF((U362-NOW())&lt;0,0,(U362-NOW())))</f>
        <v>0</v>
      </c>
      <c r="W362" s="2"/>
      <c r="X362" s="18">
        <f t="shared" ca="1" si="40"/>
        <v>300.49032048611116</v>
      </c>
      <c r="Y362" s="2" t="str">
        <f t="shared" ca="1" si="41"/>
        <v>Nợ quá hạn hơn 120 ngày có khả năng mất thanh toán</v>
      </c>
      <c r="Z362" s="51">
        <f t="shared" si="34"/>
        <v>45870</v>
      </c>
      <c r="AA362" s="51" t="str">
        <f t="shared" si="35"/>
        <v/>
      </c>
      <c r="AD362" s="2" t="str">
        <f>VLOOKUP($A362,MA_KH!$A:$Q,MA_KH!O$1,0)</f>
        <v>CIRCLEK MIỀN BẮC</v>
      </c>
      <c r="AE362" s="2" t="str">
        <f>VLOOKUP($A362,MA_KH!$A:$Q,MA_KH!P$1,0)</f>
        <v>CHI NHÁNH CÔNG TY TNHH VÒNG TRÒN ĐỎ TẠI HÀ NỘI</v>
      </c>
    </row>
    <row r="363" spans="1:31" ht="25.5" hidden="1" customHeight="1" x14ac:dyDescent="0.2">
      <c r="A363" s="31" t="s">
        <v>21192</v>
      </c>
      <c r="B363" s="31" t="s">
        <v>1331</v>
      </c>
      <c r="C363" s="32">
        <v>45870</v>
      </c>
      <c r="D363" s="31" t="s">
        <v>1402</v>
      </c>
      <c r="E363" s="32">
        <v>45870</v>
      </c>
      <c r="F363" s="31" t="s">
        <v>1403</v>
      </c>
      <c r="G363" s="31" t="s">
        <v>1404</v>
      </c>
      <c r="H363" s="33">
        <v>616476</v>
      </c>
      <c r="I363" s="33">
        <v>0</v>
      </c>
      <c r="J363" s="33">
        <v>49318</v>
      </c>
      <c r="K363" s="33">
        <v>665794</v>
      </c>
      <c r="L363" s="7" t="s">
        <v>51</v>
      </c>
      <c r="O363" s="18">
        <f>IF(Table1[[#This Row],[Phân loại]]="Tồn đầu kỳ",Table1[[#This Row],[Tổng giá trị]],0)</f>
        <v>665794</v>
      </c>
      <c r="P363" s="7">
        <f>IF(Table1[[#This Row],[Số còn phải thu ĐK]]&lt;&gt;0,0,IF(Table1[[#This Row],[Phân loại]]="Bán hàng",Table1[[#This Row],[Tổng giá trị]],-Table1[[#This Row],[Tổng giá trị]]))</f>
        <v>0</v>
      </c>
      <c r="Q363" s="18">
        <f t="shared" si="39"/>
        <v>0</v>
      </c>
      <c r="R363" s="7">
        <f>Table1[[#This Row],[Số còn phải thu ĐK]]+Table1[[#This Row],[Giá Trị HD sau CK]]-Table1[[#This Row],[Số tiền đã thu]]</f>
        <v>665794</v>
      </c>
      <c r="S363" s="6">
        <f>IF(Table1[[#This Row],[Ngày hóa đơn]]&lt;&gt;"",Table1[[#This Row],[Ngày hóa đơn]],IF(Table1[[#This Row],[Ngày hạch toán]]&lt;&gt;"",Table1[[#This Row],[Ngày hạch toán]],""))</f>
        <v>45870</v>
      </c>
      <c r="T363" s="7"/>
      <c r="U363" s="6">
        <f>IF(Table1[[#This Row],[Ngày tính CN]]="","",S363+T363)</f>
        <v>45870</v>
      </c>
      <c r="V363" s="18">
        <f ca="1">IF(Table1[[#This Row],[Hạn thanh toán]]="","",IF((U363-NOW())&lt;0,0,(U363-NOW())))</f>
        <v>0</v>
      </c>
      <c r="W363" s="2"/>
      <c r="X363" s="18">
        <f t="shared" ca="1" si="40"/>
        <v>300.49032048611116</v>
      </c>
      <c r="Y363" s="2" t="str">
        <f t="shared" ca="1" si="41"/>
        <v>Nợ quá hạn hơn 120 ngày có khả năng mất thanh toán</v>
      </c>
      <c r="Z363" s="51">
        <f t="shared" si="34"/>
        <v>45870</v>
      </c>
      <c r="AA363" s="51" t="str">
        <f t="shared" si="35"/>
        <v/>
      </c>
      <c r="AD363" s="2" t="str">
        <f>VLOOKUP($A363,MA_KH!$A:$Q,MA_KH!O$1,0)</f>
        <v>CIRCLEK MIỀN BẮC</v>
      </c>
      <c r="AE363" s="2" t="str">
        <f>VLOOKUP($A363,MA_KH!$A:$Q,MA_KH!P$1,0)</f>
        <v>CHI NHÁNH CÔNG TY TNHH VÒNG TRÒN ĐỎ TẠI HÀ NỘI</v>
      </c>
    </row>
    <row r="364" spans="1:31" ht="25.5" hidden="1" customHeight="1" x14ac:dyDescent="0.2">
      <c r="A364" s="31" t="s">
        <v>21192</v>
      </c>
      <c r="B364" s="31" t="s">
        <v>1331</v>
      </c>
      <c r="C364" s="32">
        <v>45870</v>
      </c>
      <c r="D364" s="31" t="s">
        <v>1405</v>
      </c>
      <c r="E364" s="32">
        <v>45870</v>
      </c>
      <c r="F364" s="31" t="s">
        <v>1406</v>
      </c>
      <c r="G364" s="31" t="s">
        <v>1407</v>
      </c>
      <c r="H364" s="33">
        <v>721962</v>
      </c>
      <c r="I364" s="33">
        <v>0</v>
      </c>
      <c r="J364" s="33">
        <v>57757</v>
      </c>
      <c r="K364" s="33">
        <v>779719</v>
      </c>
      <c r="L364" s="7" t="s">
        <v>51</v>
      </c>
      <c r="O364" s="18">
        <f>IF(Table1[[#This Row],[Phân loại]]="Tồn đầu kỳ",Table1[[#This Row],[Tổng giá trị]],0)</f>
        <v>779719</v>
      </c>
      <c r="P364" s="7">
        <f>IF(Table1[[#This Row],[Số còn phải thu ĐK]]&lt;&gt;0,0,IF(Table1[[#This Row],[Phân loại]]="Bán hàng",Table1[[#This Row],[Tổng giá trị]],-Table1[[#This Row],[Tổng giá trị]]))</f>
        <v>0</v>
      </c>
      <c r="Q364" s="18">
        <f t="shared" si="39"/>
        <v>0</v>
      </c>
      <c r="R364" s="7">
        <f>Table1[[#This Row],[Số còn phải thu ĐK]]+Table1[[#This Row],[Giá Trị HD sau CK]]-Table1[[#This Row],[Số tiền đã thu]]</f>
        <v>779719</v>
      </c>
      <c r="S364" s="6">
        <f>IF(Table1[[#This Row],[Ngày hóa đơn]]&lt;&gt;"",Table1[[#This Row],[Ngày hóa đơn]],IF(Table1[[#This Row],[Ngày hạch toán]]&lt;&gt;"",Table1[[#This Row],[Ngày hạch toán]],""))</f>
        <v>45870</v>
      </c>
      <c r="T364" s="7"/>
      <c r="U364" s="6">
        <f>IF(Table1[[#This Row],[Ngày tính CN]]="","",S364+T364)</f>
        <v>45870</v>
      </c>
      <c r="V364" s="18">
        <f ca="1">IF(Table1[[#This Row],[Hạn thanh toán]]="","",IF((U364-NOW())&lt;0,0,(U364-NOW())))</f>
        <v>0</v>
      </c>
      <c r="W364" s="2"/>
      <c r="X364" s="18">
        <f t="shared" ca="1" si="40"/>
        <v>300.49032048611116</v>
      </c>
      <c r="Y364" s="2" t="str">
        <f t="shared" ca="1" si="41"/>
        <v>Nợ quá hạn hơn 120 ngày có khả năng mất thanh toán</v>
      </c>
      <c r="Z364" s="51">
        <f t="shared" si="34"/>
        <v>45870</v>
      </c>
      <c r="AA364" s="51" t="str">
        <f t="shared" si="35"/>
        <v/>
      </c>
      <c r="AD364" s="2" t="str">
        <f>VLOOKUP($A364,MA_KH!$A:$Q,MA_KH!O$1,0)</f>
        <v>CIRCLEK MIỀN BẮC</v>
      </c>
      <c r="AE364" s="2" t="str">
        <f>VLOOKUP($A364,MA_KH!$A:$Q,MA_KH!P$1,0)</f>
        <v>CHI NHÁNH CÔNG TY TNHH VÒNG TRÒN ĐỎ TẠI HÀ NỘI</v>
      </c>
    </row>
    <row r="365" spans="1:31" ht="25.5" hidden="1" customHeight="1" x14ac:dyDescent="0.2">
      <c r="A365" s="31" t="s">
        <v>21192</v>
      </c>
      <c r="B365" s="31" t="s">
        <v>1331</v>
      </c>
      <c r="C365" s="32">
        <v>45870</v>
      </c>
      <c r="D365" s="31" t="s">
        <v>1408</v>
      </c>
      <c r="E365" s="32">
        <v>45870</v>
      </c>
      <c r="F365" s="31" t="s">
        <v>1409</v>
      </c>
      <c r="G365" s="31" t="s">
        <v>1410</v>
      </c>
      <c r="H365" s="33">
        <v>230760</v>
      </c>
      <c r="I365" s="33">
        <v>0</v>
      </c>
      <c r="J365" s="33">
        <v>18461</v>
      </c>
      <c r="K365" s="33">
        <v>249221</v>
      </c>
      <c r="L365" s="7" t="s">
        <v>51</v>
      </c>
      <c r="O365" s="18">
        <f>IF(Table1[[#This Row],[Phân loại]]="Tồn đầu kỳ",Table1[[#This Row],[Tổng giá trị]],0)</f>
        <v>249221</v>
      </c>
      <c r="P365" s="7">
        <f>IF(Table1[[#This Row],[Số còn phải thu ĐK]]&lt;&gt;0,0,IF(Table1[[#This Row],[Phân loại]]="Bán hàng",Table1[[#This Row],[Tổng giá trị]],-Table1[[#This Row],[Tổng giá trị]]))</f>
        <v>0</v>
      </c>
      <c r="Q365" s="18">
        <f t="shared" si="39"/>
        <v>0</v>
      </c>
      <c r="R365" s="7">
        <f>Table1[[#This Row],[Số còn phải thu ĐK]]+Table1[[#This Row],[Giá Trị HD sau CK]]-Table1[[#This Row],[Số tiền đã thu]]</f>
        <v>249221</v>
      </c>
      <c r="S365" s="6">
        <f>IF(Table1[[#This Row],[Ngày hóa đơn]]&lt;&gt;"",Table1[[#This Row],[Ngày hóa đơn]],IF(Table1[[#This Row],[Ngày hạch toán]]&lt;&gt;"",Table1[[#This Row],[Ngày hạch toán]],""))</f>
        <v>45870</v>
      </c>
      <c r="T365" s="7"/>
      <c r="U365" s="6">
        <f>IF(Table1[[#This Row],[Ngày tính CN]]="","",S365+T365)</f>
        <v>45870</v>
      </c>
      <c r="V365" s="18">
        <f ca="1">IF(Table1[[#This Row],[Hạn thanh toán]]="","",IF((U365-NOW())&lt;0,0,(U365-NOW())))</f>
        <v>0</v>
      </c>
      <c r="W365" s="2"/>
      <c r="X365" s="18">
        <f t="shared" ca="1" si="40"/>
        <v>300.49032048611116</v>
      </c>
      <c r="Y365" s="2" t="str">
        <f t="shared" ca="1" si="41"/>
        <v>Nợ quá hạn hơn 120 ngày có khả năng mất thanh toán</v>
      </c>
      <c r="Z365" s="51">
        <f t="shared" si="34"/>
        <v>45870</v>
      </c>
      <c r="AA365" s="51" t="str">
        <f t="shared" si="35"/>
        <v/>
      </c>
      <c r="AD365" s="2" t="str">
        <f>VLOOKUP($A365,MA_KH!$A:$Q,MA_KH!O$1,0)</f>
        <v>CIRCLEK MIỀN BẮC</v>
      </c>
      <c r="AE365" s="2" t="str">
        <f>VLOOKUP($A365,MA_KH!$A:$Q,MA_KH!P$1,0)</f>
        <v>CHI NHÁNH CÔNG TY TNHH VÒNG TRÒN ĐỎ TẠI HÀ NỘI</v>
      </c>
    </row>
    <row r="366" spans="1:31" ht="25.5" hidden="1" customHeight="1" x14ac:dyDescent="0.2">
      <c r="A366" s="31" t="s">
        <v>21192</v>
      </c>
      <c r="B366" s="31" t="s">
        <v>1331</v>
      </c>
      <c r="C366" s="32">
        <v>45870</v>
      </c>
      <c r="D366" s="31" t="s">
        <v>1411</v>
      </c>
      <c r="E366" s="32">
        <v>45870</v>
      </c>
      <c r="F366" s="31" t="s">
        <v>1412</v>
      </c>
      <c r="G366" s="31" t="s">
        <v>1413</v>
      </c>
      <c r="H366" s="33">
        <v>626370</v>
      </c>
      <c r="I366" s="33">
        <v>0</v>
      </c>
      <c r="J366" s="33">
        <v>50110</v>
      </c>
      <c r="K366" s="33">
        <v>676480</v>
      </c>
      <c r="L366" s="7" t="s">
        <v>51</v>
      </c>
      <c r="O366" s="18">
        <f>IF(Table1[[#This Row],[Phân loại]]="Tồn đầu kỳ",Table1[[#This Row],[Tổng giá trị]],0)</f>
        <v>676480</v>
      </c>
      <c r="P366" s="7">
        <f>IF(Table1[[#This Row],[Số còn phải thu ĐK]]&lt;&gt;0,0,IF(Table1[[#This Row],[Phân loại]]="Bán hàng",Table1[[#This Row],[Tổng giá trị]],-Table1[[#This Row],[Tổng giá trị]]))</f>
        <v>0</v>
      </c>
      <c r="Q366" s="18">
        <f t="shared" si="39"/>
        <v>0</v>
      </c>
      <c r="R366" s="7">
        <f>Table1[[#This Row],[Số còn phải thu ĐK]]+Table1[[#This Row],[Giá Trị HD sau CK]]-Table1[[#This Row],[Số tiền đã thu]]</f>
        <v>676480</v>
      </c>
      <c r="S366" s="6">
        <f>IF(Table1[[#This Row],[Ngày hóa đơn]]&lt;&gt;"",Table1[[#This Row],[Ngày hóa đơn]],IF(Table1[[#This Row],[Ngày hạch toán]]&lt;&gt;"",Table1[[#This Row],[Ngày hạch toán]],""))</f>
        <v>45870</v>
      </c>
      <c r="T366" s="7"/>
      <c r="U366" s="6">
        <f>IF(Table1[[#This Row],[Ngày tính CN]]="","",S366+T366)</f>
        <v>45870</v>
      </c>
      <c r="V366" s="18">
        <f ca="1">IF(Table1[[#This Row],[Hạn thanh toán]]="","",IF((U366-NOW())&lt;0,0,(U366-NOW())))</f>
        <v>0</v>
      </c>
      <c r="W366" s="2"/>
      <c r="X366" s="18">
        <f t="shared" ca="1" si="40"/>
        <v>300.49032048611116</v>
      </c>
      <c r="Y366" s="2" t="str">
        <f t="shared" ca="1" si="41"/>
        <v>Nợ quá hạn hơn 120 ngày có khả năng mất thanh toán</v>
      </c>
      <c r="Z366" s="51">
        <f t="shared" si="34"/>
        <v>45870</v>
      </c>
      <c r="AA366" s="51" t="str">
        <f t="shared" si="35"/>
        <v/>
      </c>
      <c r="AD366" s="2" t="str">
        <f>VLOOKUP($A366,MA_KH!$A:$Q,MA_KH!O$1,0)</f>
        <v>CIRCLEK MIỀN BẮC</v>
      </c>
      <c r="AE366" s="2" t="str">
        <f>VLOOKUP($A366,MA_KH!$A:$Q,MA_KH!P$1,0)</f>
        <v>CHI NHÁNH CÔNG TY TNHH VÒNG TRÒN ĐỎ TẠI HÀ NỘI</v>
      </c>
    </row>
    <row r="367" spans="1:31" ht="25.5" hidden="1" customHeight="1" x14ac:dyDescent="0.2">
      <c r="A367" s="31" t="s">
        <v>21192</v>
      </c>
      <c r="B367" s="31" t="s">
        <v>1331</v>
      </c>
      <c r="C367" s="32">
        <v>45870</v>
      </c>
      <c r="D367" s="31" t="s">
        <v>1414</v>
      </c>
      <c r="E367" s="32">
        <v>45870</v>
      </c>
      <c r="F367" s="31" t="s">
        <v>1415</v>
      </c>
      <c r="G367" s="31" t="s">
        <v>1416</v>
      </c>
      <c r="H367" s="33">
        <v>501096</v>
      </c>
      <c r="I367" s="33">
        <v>0</v>
      </c>
      <c r="J367" s="33">
        <v>40088</v>
      </c>
      <c r="K367" s="33">
        <v>541184</v>
      </c>
      <c r="L367" s="7" t="s">
        <v>51</v>
      </c>
      <c r="O367" s="18">
        <f>IF(Table1[[#This Row],[Phân loại]]="Tồn đầu kỳ",Table1[[#This Row],[Tổng giá trị]],0)</f>
        <v>541184</v>
      </c>
      <c r="P367" s="7">
        <f>IF(Table1[[#This Row],[Số còn phải thu ĐK]]&lt;&gt;0,0,IF(Table1[[#This Row],[Phân loại]]="Bán hàng",Table1[[#This Row],[Tổng giá trị]],-Table1[[#This Row],[Tổng giá trị]]))</f>
        <v>0</v>
      </c>
      <c r="Q367" s="18">
        <f t="shared" si="39"/>
        <v>0</v>
      </c>
      <c r="R367" s="7">
        <f>Table1[[#This Row],[Số còn phải thu ĐK]]+Table1[[#This Row],[Giá Trị HD sau CK]]-Table1[[#This Row],[Số tiền đã thu]]</f>
        <v>541184</v>
      </c>
      <c r="S367" s="6">
        <f>IF(Table1[[#This Row],[Ngày hóa đơn]]&lt;&gt;"",Table1[[#This Row],[Ngày hóa đơn]],IF(Table1[[#This Row],[Ngày hạch toán]]&lt;&gt;"",Table1[[#This Row],[Ngày hạch toán]],""))</f>
        <v>45870</v>
      </c>
      <c r="T367" s="7"/>
      <c r="U367" s="6">
        <f>IF(Table1[[#This Row],[Ngày tính CN]]="","",S367+T367)</f>
        <v>45870</v>
      </c>
      <c r="V367" s="18">
        <f ca="1">IF(Table1[[#This Row],[Hạn thanh toán]]="","",IF((U367-NOW())&lt;0,0,(U367-NOW())))</f>
        <v>0</v>
      </c>
      <c r="W367" s="2"/>
      <c r="X367" s="18">
        <f t="shared" ca="1" si="40"/>
        <v>300.49032048611116</v>
      </c>
      <c r="Y367" s="2" t="str">
        <f t="shared" ca="1" si="41"/>
        <v>Nợ quá hạn hơn 120 ngày có khả năng mất thanh toán</v>
      </c>
      <c r="Z367" s="51">
        <f t="shared" si="34"/>
        <v>45870</v>
      </c>
      <c r="AA367" s="51" t="str">
        <f t="shared" si="35"/>
        <v/>
      </c>
      <c r="AD367" s="2" t="str">
        <f>VLOOKUP($A367,MA_KH!$A:$Q,MA_KH!O$1,0)</f>
        <v>CIRCLEK MIỀN BẮC</v>
      </c>
      <c r="AE367" s="2" t="str">
        <f>VLOOKUP($A367,MA_KH!$A:$Q,MA_KH!P$1,0)</f>
        <v>CHI NHÁNH CÔNG TY TNHH VÒNG TRÒN ĐỎ TẠI HÀ NỘI</v>
      </c>
    </row>
    <row r="368" spans="1:31" ht="25.5" hidden="1" customHeight="1" x14ac:dyDescent="0.2">
      <c r="A368" s="31" t="s">
        <v>21192</v>
      </c>
      <c r="B368" s="31" t="s">
        <v>1331</v>
      </c>
      <c r="C368" s="32">
        <v>45870</v>
      </c>
      <c r="D368" s="31" t="s">
        <v>1417</v>
      </c>
      <c r="E368" s="32">
        <v>45870</v>
      </c>
      <c r="F368" s="31" t="s">
        <v>1418</v>
      </c>
      <c r="G368" s="31" t="s">
        <v>1419</v>
      </c>
      <c r="H368" s="33">
        <v>626370</v>
      </c>
      <c r="I368" s="33">
        <v>0</v>
      </c>
      <c r="J368" s="33">
        <v>50110</v>
      </c>
      <c r="K368" s="33">
        <v>676480</v>
      </c>
      <c r="L368" s="7" t="s">
        <v>51</v>
      </c>
      <c r="O368" s="18">
        <f>IF(Table1[[#This Row],[Phân loại]]="Tồn đầu kỳ",Table1[[#This Row],[Tổng giá trị]],0)</f>
        <v>676480</v>
      </c>
      <c r="P368" s="7">
        <f>IF(Table1[[#This Row],[Số còn phải thu ĐK]]&lt;&gt;0,0,IF(Table1[[#This Row],[Phân loại]]="Bán hàng",Table1[[#This Row],[Tổng giá trị]],-Table1[[#This Row],[Tổng giá trị]]))</f>
        <v>0</v>
      </c>
      <c r="Q368" s="18">
        <f t="shared" si="39"/>
        <v>0</v>
      </c>
      <c r="R368" s="7">
        <f>Table1[[#This Row],[Số còn phải thu ĐK]]+Table1[[#This Row],[Giá Trị HD sau CK]]-Table1[[#This Row],[Số tiền đã thu]]</f>
        <v>676480</v>
      </c>
      <c r="S368" s="6">
        <f>IF(Table1[[#This Row],[Ngày hóa đơn]]&lt;&gt;"",Table1[[#This Row],[Ngày hóa đơn]],IF(Table1[[#This Row],[Ngày hạch toán]]&lt;&gt;"",Table1[[#This Row],[Ngày hạch toán]],""))</f>
        <v>45870</v>
      </c>
      <c r="T368" s="7"/>
      <c r="U368" s="6">
        <f>IF(Table1[[#This Row],[Ngày tính CN]]="","",S368+T368)</f>
        <v>45870</v>
      </c>
      <c r="V368" s="18">
        <f ca="1">IF(Table1[[#This Row],[Hạn thanh toán]]="","",IF((U368-NOW())&lt;0,0,(U368-NOW())))</f>
        <v>0</v>
      </c>
      <c r="W368" s="2"/>
      <c r="X368" s="18">
        <f t="shared" ca="1" si="40"/>
        <v>300.49032048611116</v>
      </c>
      <c r="Y368" s="2" t="str">
        <f t="shared" ca="1" si="41"/>
        <v>Nợ quá hạn hơn 120 ngày có khả năng mất thanh toán</v>
      </c>
      <c r="Z368" s="51">
        <f t="shared" si="34"/>
        <v>45870</v>
      </c>
      <c r="AA368" s="51" t="str">
        <f t="shared" si="35"/>
        <v/>
      </c>
      <c r="AD368" s="2" t="str">
        <f>VLOOKUP($A368,MA_KH!$A:$Q,MA_KH!O$1,0)</f>
        <v>CIRCLEK MIỀN BẮC</v>
      </c>
      <c r="AE368" s="2" t="str">
        <f>VLOOKUP($A368,MA_KH!$A:$Q,MA_KH!P$1,0)</f>
        <v>CHI NHÁNH CÔNG TY TNHH VÒNG TRÒN ĐỎ TẠI HÀ NỘI</v>
      </c>
    </row>
    <row r="369" spans="1:31" ht="25.5" hidden="1" customHeight="1" x14ac:dyDescent="0.2">
      <c r="A369" s="31" t="s">
        <v>21258</v>
      </c>
      <c r="B369" s="31" t="s">
        <v>1325</v>
      </c>
      <c r="C369" s="32">
        <v>45871</v>
      </c>
      <c r="D369" s="31" t="s">
        <v>1420</v>
      </c>
      <c r="E369" s="32">
        <v>45871</v>
      </c>
      <c r="F369" s="31" t="s">
        <v>1421</v>
      </c>
      <c r="G369" s="31" t="s">
        <v>1422</v>
      </c>
      <c r="H369" s="33">
        <v>1401075</v>
      </c>
      <c r="I369" s="33">
        <v>0</v>
      </c>
      <c r="J369" s="33">
        <v>112086</v>
      </c>
      <c r="K369" s="33">
        <v>1513161</v>
      </c>
      <c r="L369" s="7" t="s">
        <v>51</v>
      </c>
      <c r="O369" s="18">
        <f>IF(Table1[[#This Row],[Phân loại]]="Tồn đầu kỳ",Table1[[#This Row],[Tổng giá trị]],0)</f>
        <v>1513161</v>
      </c>
      <c r="P369" s="7">
        <f>IF(Table1[[#This Row],[Số còn phải thu ĐK]]&lt;&gt;0,0,IF(Table1[[#This Row],[Phân loại]]="Bán hàng",Table1[[#This Row],[Tổng giá trị]],-Table1[[#This Row],[Tổng giá trị]]))</f>
        <v>0</v>
      </c>
      <c r="Q369" s="18">
        <f t="shared" si="39"/>
        <v>0</v>
      </c>
      <c r="R369" s="7">
        <f>Table1[[#This Row],[Số còn phải thu ĐK]]+Table1[[#This Row],[Giá Trị HD sau CK]]-Table1[[#This Row],[Số tiền đã thu]]</f>
        <v>1513161</v>
      </c>
      <c r="S369" s="6">
        <f>IF(Table1[[#This Row],[Ngày hóa đơn]]&lt;&gt;"",Table1[[#This Row],[Ngày hóa đơn]],IF(Table1[[#This Row],[Ngày hạch toán]]&lt;&gt;"",Table1[[#This Row],[Ngày hạch toán]],""))</f>
        <v>45871</v>
      </c>
      <c r="T369" s="7"/>
      <c r="U369" s="6">
        <f>IF(Table1[[#This Row],[Ngày tính CN]]="","",S369+T369)</f>
        <v>45871</v>
      </c>
      <c r="V369" s="18">
        <f ca="1">IF(Table1[[#This Row],[Hạn thanh toán]]="","",IF((U369-NOW())&lt;0,0,(U369-NOW())))</f>
        <v>0</v>
      </c>
      <c r="W369" s="2"/>
      <c r="X369" s="18">
        <f t="shared" ca="1" si="40"/>
        <v>299.49032048611116</v>
      </c>
      <c r="Y369" s="2" t="str">
        <f t="shared" ca="1" si="41"/>
        <v>Nợ quá hạn hơn 120 ngày có khả năng mất thanh toán</v>
      </c>
      <c r="Z369" s="51">
        <f t="shared" si="34"/>
        <v>45871</v>
      </c>
      <c r="AA369" s="51" t="str">
        <f t="shared" si="35"/>
        <v/>
      </c>
      <c r="AD369" s="2" t="str">
        <f>VLOOKUP($A369,MA_KH!$A:$Q,MA_KH!O$1,0)</f>
        <v>CIRCLEK MIỀN BẮC</v>
      </c>
      <c r="AE369" s="2" t="str">
        <f>VLOOKUP($A369,MA_KH!$A:$Q,MA_KH!P$1,0)</f>
        <v>CHI NHÁNH CÔNG TY TNHH VÒNG TRÒN ĐỎ TẠI HÀ NỘI</v>
      </c>
    </row>
    <row r="370" spans="1:31" ht="25.5" hidden="1" customHeight="1" x14ac:dyDescent="0.2">
      <c r="A370" s="31" t="s">
        <v>21192</v>
      </c>
      <c r="B370" s="31" t="s">
        <v>1331</v>
      </c>
      <c r="C370" s="32">
        <v>45873</v>
      </c>
      <c r="D370" s="31" t="s">
        <v>1423</v>
      </c>
      <c r="E370" s="32">
        <v>45873</v>
      </c>
      <c r="F370" s="31" t="s">
        <v>1424</v>
      </c>
      <c r="G370" s="31" t="s">
        <v>1425</v>
      </c>
      <c r="H370" s="33">
        <v>230760</v>
      </c>
      <c r="I370" s="33">
        <v>0</v>
      </c>
      <c r="J370" s="33">
        <v>18461</v>
      </c>
      <c r="K370" s="33">
        <v>249221</v>
      </c>
      <c r="L370" s="7" t="s">
        <v>51</v>
      </c>
      <c r="O370" s="18">
        <f>IF(Table1[[#This Row],[Phân loại]]="Tồn đầu kỳ",Table1[[#This Row],[Tổng giá trị]],0)</f>
        <v>249221</v>
      </c>
      <c r="P370" s="7">
        <f>IF(Table1[[#This Row],[Số còn phải thu ĐK]]&lt;&gt;0,0,IF(Table1[[#This Row],[Phân loại]]="Bán hàng",Table1[[#This Row],[Tổng giá trị]],-Table1[[#This Row],[Tổng giá trị]]))</f>
        <v>0</v>
      </c>
      <c r="Q370" s="18">
        <f t="shared" si="39"/>
        <v>0</v>
      </c>
      <c r="R370" s="7">
        <f>Table1[[#This Row],[Số còn phải thu ĐK]]+Table1[[#This Row],[Giá Trị HD sau CK]]-Table1[[#This Row],[Số tiền đã thu]]</f>
        <v>249221</v>
      </c>
      <c r="S370" s="6">
        <f>IF(Table1[[#This Row],[Ngày hóa đơn]]&lt;&gt;"",Table1[[#This Row],[Ngày hóa đơn]],IF(Table1[[#This Row],[Ngày hạch toán]]&lt;&gt;"",Table1[[#This Row],[Ngày hạch toán]],""))</f>
        <v>45873</v>
      </c>
      <c r="T370" s="7"/>
      <c r="U370" s="6">
        <f>IF(Table1[[#This Row],[Ngày tính CN]]="","",S370+T370)</f>
        <v>45873</v>
      </c>
      <c r="V370" s="18">
        <f ca="1">IF(Table1[[#This Row],[Hạn thanh toán]]="","",IF((U370-NOW())&lt;0,0,(U370-NOW())))</f>
        <v>0</v>
      </c>
      <c r="W370" s="2"/>
      <c r="X370" s="18">
        <f t="shared" ca="1" si="40"/>
        <v>297.49032048611116</v>
      </c>
      <c r="Y370" s="2" t="str">
        <f t="shared" ca="1" si="41"/>
        <v>Nợ quá hạn hơn 120 ngày có khả năng mất thanh toán</v>
      </c>
      <c r="Z370" s="51">
        <f t="shared" si="34"/>
        <v>45873</v>
      </c>
      <c r="AA370" s="51" t="str">
        <f t="shared" si="35"/>
        <v/>
      </c>
      <c r="AD370" s="2" t="str">
        <f>VLOOKUP($A370,MA_KH!$A:$Q,MA_KH!O$1,0)</f>
        <v>CIRCLEK MIỀN BẮC</v>
      </c>
      <c r="AE370" s="2" t="str">
        <f>VLOOKUP($A370,MA_KH!$A:$Q,MA_KH!P$1,0)</f>
        <v>CHI NHÁNH CÔNG TY TNHH VÒNG TRÒN ĐỎ TẠI HÀ NỘI</v>
      </c>
    </row>
    <row r="371" spans="1:31" ht="25.5" hidden="1" customHeight="1" x14ac:dyDescent="0.2">
      <c r="A371" s="31" t="s">
        <v>21192</v>
      </c>
      <c r="B371" s="31" t="s">
        <v>1331</v>
      </c>
      <c r="C371" s="32">
        <v>45873</v>
      </c>
      <c r="D371" s="31" t="s">
        <v>1426</v>
      </c>
      <c r="E371" s="32">
        <v>45873</v>
      </c>
      <c r="F371" s="31" t="s">
        <v>1427</v>
      </c>
      <c r="G371" s="31" t="s">
        <v>1428</v>
      </c>
      <c r="H371" s="33">
        <v>501096</v>
      </c>
      <c r="I371" s="33">
        <v>0</v>
      </c>
      <c r="J371" s="33">
        <v>40088</v>
      </c>
      <c r="K371" s="33">
        <v>541184</v>
      </c>
      <c r="L371" s="7" t="s">
        <v>51</v>
      </c>
      <c r="O371" s="18">
        <f>IF(Table1[[#This Row],[Phân loại]]="Tồn đầu kỳ",Table1[[#This Row],[Tổng giá trị]],0)</f>
        <v>541184</v>
      </c>
      <c r="P371" s="7">
        <f>IF(Table1[[#This Row],[Số còn phải thu ĐK]]&lt;&gt;0,0,IF(Table1[[#This Row],[Phân loại]]="Bán hàng",Table1[[#This Row],[Tổng giá trị]],-Table1[[#This Row],[Tổng giá trị]]))</f>
        <v>0</v>
      </c>
      <c r="Q371" s="18">
        <f t="shared" si="39"/>
        <v>0</v>
      </c>
      <c r="R371" s="7">
        <f>Table1[[#This Row],[Số còn phải thu ĐK]]+Table1[[#This Row],[Giá Trị HD sau CK]]-Table1[[#This Row],[Số tiền đã thu]]</f>
        <v>541184</v>
      </c>
      <c r="S371" s="6">
        <f>IF(Table1[[#This Row],[Ngày hóa đơn]]&lt;&gt;"",Table1[[#This Row],[Ngày hóa đơn]],IF(Table1[[#This Row],[Ngày hạch toán]]&lt;&gt;"",Table1[[#This Row],[Ngày hạch toán]],""))</f>
        <v>45873</v>
      </c>
      <c r="T371" s="7"/>
      <c r="U371" s="6">
        <f>IF(Table1[[#This Row],[Ngày tính CN]]="","",S371+T371)</f>
        <v>45873</v>
      </c>
      <c r="V371" s="18">
        <f ca="1">IF(Table1[[#This Row],[Hạn thanh toán]]="","",IF((U371-NOW())&lt;0,0,(U371-NOW())))</f>
        <v>0</v>
      </c>
      <c r="W371" s="2"/>
      <c r="X371" s="18">
        <f t="shared" ca="1" si="40"/>
        <v>297.49032048611116</v>
      </c>
      <c r="Y371" s="2" t="str">
        <f t="shared" ca="1" si="41"/>
        <v>Nợ quá hạn hơn 120 ngày có khả năng mất thanh toán</v>
      </c>
      <c r="Z371" s="51">
        <f t="shared" si="34"/>
        <v>45873</v>
      </c>
      <c r="AA371" s="51" t="str">
        <f t="shared" si="35"/>
        <v/>
      </c>
      <c r="AD371" s="2" t="str">
        <f>VLOOKUP($A371,MA_KH!$A:$Q,MA_KH!O$1,0)</f>
        <v>CIRCLEK MIỀN BẮC</v>
      </c>
      <c r="AE371" s="2" t="str">
        <f>VLOOKUP($A371,MA_KH!$A:$Q,MA_KH!P$1,0)</f>
        <v>CHI NHÁNH CÔNG TY TNHH VÒNG TRÒN ĐỎ TẠI HÀ NỘI</v>
      </c>
    </row>
    <row r="372" spans="1:31" ht="25.5" hidden="1" customHeight="1" x14ac:dyDescent="0.2">
      <c r="A372" s="31" t="s">
        <v>21192</v>
      </c>
      <c r="B372" s="31" t="s">
        <v>1331</v>
      </c>
      <c r="C372" s="32">
        <v>45873</v>
      </c>
      <c r="D372" s="31" t="s">
        <v>1429</v>
      </c>
      <c r="E372" s="32">
        <v>45873</v>
      </c>
      <c r="F372" s="31" t="s">
        <v>1430</v>
      </c>
      <c r="G372" s="31" t="s">
        <v>1431</v>
      </c>
      <c r="H372" s="33">
        <v>616476</v>
      </c>
      <c r="I372" s="33">
        <v>0</v>
      </c>
      <c r="J372" s="33">
        <v>49318</v>
      </c>
      <c r="K372" s="33">
        <v>665794</v>
      </c>
      <c r="L372" s="7" t="s">
        <v>51</v>
      </c>
      <c r="O372" s="18">
        <f>IF(Table1[[#This Row],[Phân loại]]="Tồn đầu kỳ",Table1[[#This Row],[Tổng giá trị]],0)</f>
        <v>665794</v>
      </c>
      <c r="P372" s="7">
        <f>IF(Table1[[#This Row],[Số còn phải thu ĐK]]&lt;&gt;0,0,IF(Table1[[#This Row],[Phân loại]]="Bán hàng",Table1[[#This Row],[Tổng giá trị]],-Table1[[#This Row],[Tổng giá trị]]))</f>
        <v>0</v>
      </c>
      <c r="Q372" s="18">
        <f t="shared" si="39"/>
        <v>0</v>
      </c>
      <c r="R372" s="7">
        <f>Table1[[#This Row],[Số còn phải thu ĐK]]+Table1[[#This Row],[Giá Trị HD sau CK]]-Table1[[#This Row],[Số tiền đã thu]]</f>
        <v>665794</v>
      </c>
      <c r="S372" s="6">
        <f>IF(Table1[[#This Row],[Ngày hóa đơn]]&lt;&gt;"",Table1[[#This Row],[Ngày hóa đơn]],IF(Table1[[#This Row],[Ngày hạch toán]]&lt;&gt;"",Table1[[#This Row],[Ngày hạch toán]],""))</f>
        <v>45873</v>
      </c>
      <c r="T372" s="7"/>
      <c r="U372" s="6">
        <f>IF(Table1[[#This Row],[Ngày tính CN]]="","",S372+T372)</f>
        <v>45873</v>
      </c>
      <c r="V372" s="18">
        <f ca="1">IF(Table1[[#This Row],[Hạn thanh toán]]="","",IF((U372-NOW())&lt;0,0,(U372-NOW())))</f>
        <v>0</v>
      </c>
      <c r="W372" s="2"/>
      <c r="X372" s="18">
        <f t="shared" ca="1" si="40"/>
        <v>297.49032048611116</v>
      </c>
      <c r="Y372" s="2" t="str">
        <f t="shared" ca="1" si="41"/>
        <v>Nợ quá hạn hơn 120 ngày có khả năng mất thanh toán</v>
      </c>
      <c r="Z372" s="51">
        <f t="shared" si="34"/>
        <v>45873</v>
      </c>
      <c r="AA372" s="51" t="str">
        <f t="shared" si="35"/>
        <v/>
      </c>
      <c r="AD372" s="2" t="str">
        <f>VLOOKUP($A372,MA_KH!$A:$Q,MA_KH!O$1,0)</f>
        <v>CIRCLEK MIỀN BẮC</v>
      </c>
      <c r="AE372" s="2" t="str">
        <f>VLOOKUP($A372,MA_KH!$A:$Q,MA_KH!P$1,0)</f>
        <v>CHI NHÁNH CÔNG TY TNHH VÒNG TRÒN ĐỎ TẠI HÀ NỘI</v>
      </c>
    </row>
    <row r="373" spans="1:31" ht="25.5" hidden="1" customHeight="1" x14ac:dyDescent="0.2">
      <c r="A373" s="31" t="s">
        <v>21192</v>
      </c>
      <c r="B373" s="31" t="s">
        <v>1331</v>
      </c>
      <c r="C373" s="32">
        <v>45873</v>
      </c>
      <c r="D373" s="31" t="s">
        <v>1432</v>
      </c>
      <c r="E373" s="32">
        <v>45873</v>
      </c>
      <c r="F373" s="31" t="s">
        <v>1433</v>
      </c>
      <c r="G373" s="31" t="s">
        <v>1434</v>
      </c>
      <c r="H373" s="33">
        <v>435156</v>
      </c>
      <c r="I373" s="33">
        <v>0</v>
      </c>
      <c r="J373" s="33">
        <v>34812</v>
      </c>
      <c r="K373" s="33">
        <v>469968</v>
      </c>
      <c r="L373" s="7" t="s">
        <v>51</v>
      </c>
      <c r="O373" s="18">
        <f>IF(Table1[[#This Row],[Phân loại]]="Tồn đầu kỳ",Table1[[#This Row],[Tổng giá trị]],0)</f>
        <v>469968</v>
      </c>
      <c r="P373" s="7">
        <f>IF(Table1[[#This Row],[Số còn phải thu ĐK]]&lt;&gt;0,0,IF(Table1[[#This Row],[Phân loại]]="Bán hàng",Table1[[#This Row],[Tổng giá trị]],-Table1[[#This Row],[Tổng giá trị]]))</f>
        <v>0</v>
      </c>
      <c r="Q373" s="18">
        <f t="shared" si="39"/>
        <v>0</v>
      </c>
      <c r="R373" s="7">
        <f>Table1[[#This Row],[Số còn phải thu ĐK]]+Table1[[#This Row],[Giá Trị HD sau CK]]-Table1[[#This Row],[Số tiền đã thu]]</f>
        <v>469968</v>
      </c>
      <c r="S373" s="6">
        <f>IF(Table1[[#This Row],[Ngày hóa đơn]]&lt;&gt;"",Table1[[#This Row],[Ngày hóa đơn]],IF(Table1[[#This Row],[Ngày hạch toán]]&lt;&gt;"",Table1[[#This Row],[Ngày hạch toán]],""))</f>
        <v>45873</v>
      </c>
      <c r="T373" s="7"/>
      <c r="U373" s="6">
        <f>IF(Table1[[#This Row],[Ngày tính CN]]="","",S373+T373)</f>
        <v>45873</v>
      </c>
      <c r="V373" s="18">
        <f ca="1">IF(Table1[[#This Row],[Hạn thanh toán]]="","",IF((U373-NOW())&lt;0,0,(U373-NOW())))</f>
        <v>0</v>
      </c>
      <c r="W373" s="2"/>
      <c r="X373" s="18">
        <f t="shared" ca="1" si="40"/>
        <v>297.49032048611116</v>
      </c>
      <c r="Y373" s="2" t="str">
        <f t="shared" ca="1" si="41"/>
        <v>Nợ quá hạn hơn 120 ngày có khả năng mất thanh toán</v>
      </c>
      <c r="Z373" s="51">
        <f t="shared" si="34"/>
        <v>45873</v>
      </c>
      <c r="AA373" s="51" t="str">
        <f t="shared" si="35"/>
        <v/>
      </c>
      <c r="AD373" s="2" t="str">
        <f>VLOOKUP($A373,MA_KH!$A:$Q,MA_KH!O$1,0)</f>
        <v>CIRCLEK MIỀN BẮC</v>
      </c>
      <c r="AE373" s="2" t="str">
        <f>VLOOKUP($A373,MA_KH!$A:$Q,MA_KH!P$1,0)</f>
        <v>CHI NHÁNH CÔNG TY TNHH VÒNG TRÒN ĐỎ TẠI HÀ NỘI</v>
      </c>
    </row>
    <row r="374" spans="1:31" ht="25.5" hidden="1" customHeight="1" x14ac:dyDescent="0.2">
      <c r="A374" s="31" t="s">
        <v>21192</v>
      </c>
      <c r="B374" s="31" t="s">
        <v>1331</v>
      </c>
      <c r="C374" s="32">
        <v>45873</v>
      </c>
      <c r="D374" s="31" t="s">
        <v>1435</v>
      </c>
      <c r="E374" s="32">
        <v>45873</v>
      </c>
      <c r="F374" s="31" t="s">
        <v>1436</v>
      </c>
      <c r="G374" s="31" t="s">
        <v>1437</v>
      </c>
      <c r="H374" s="33">
        <v>230760</v>
      </c>
      <c r="I374" s="33">
        <v>0</v>
      </c>
      <c r="J374" s="33">
        <v>18461</v>
      </c>
      <c r="K374" s="33">
        <v>249221</v>
      </c>
      <c r="L374" s="7" t="s">
        <v>51</v>
      </c>
      <c r="O374" s="18">
        <f>IF(Table1[[#This Row],[Phân loại]]="Tồn đầu kỳ",Table1[[#This Row],[Tổng giá trị]],0)</f>
        <v>249221</v>
      </c>
      <c r="P374" s="7">
        <f>IF(Table1[[#This Row],[Số còn phải thu ĐK]]&lt;&gt;0,0,IF(Table1[[#This Row],[Phân loại]]="Bán hàng",Table1[[#This Row],[Tổng giá trị]],-Table1[[#This Row],[Tổng giá trị]]))</f>
        <v>0</v>
      </c>
      <c r="Q374" s="18">
        <f t="shared" si="39"/>
        <v>0</v>
      </c>
      <c r="R374" s="7">
        <f>Table1[[#This Row],[Số còn phải thu ĐK]]+Table1[[#This Row],[Giá Trị HD sau CK]]-Table1[[#This Row],[Số tiền đã thu]]</f>
        <v>249221</v>
      </c>
      <c r="S374" s="6">
        <f>IF(Table1[[#This Row],[Ngày hóa đơn]]&lt;&gt;"",Table1[[#This Row],[Ngày hóa đơn]],IF(Table1[[#This Row],[Ngày hạch toán]]&lt;&gt;"",Table1[[#This Row],[Ngày hạch toán]],""))</f>
        <v>45873</v>
      </c>
      <c r="T374" s="7"/>
      <c r="U374" s="6">
        <f>IF(Table1[[#This Row],[Ngày tính CN]]="","",S374+T374)</f>
        <v>45873</v>
      </c>
      <c r="V374" s="18">
        <f ca="1">IF(Table1[[#This Row],[Hạn thanh toán]]="","",IF((U374-NOW())&lt;0,0,(U374-NOW())))</f>
        <v>0</v>
      </c>
      <c r="W374" s="2"/>
      <c r="X374" s="18">
        <f t="shared" ca="1" si="40"/>
        <v>297.49032048611116</v>
      </c>
      <c r="Y374" s="2" t="str">
        <f t="shared" ca="1" si="41"/>
        <v>Nợ quá hạn hơn 120 ngày có khả năng mất thanh toán</v>
      </c>
      <c r="Z374" s="51">
        <f t="shared" si="34"/>
        <v>45873</v>
      </c>
      <c r="AA374" s="51" t="str">
        <f t="shared" si="35"/>
        <v/>
      </c>
      <c r="AD374" s="2" t="str">
        <f>VLOOKUP($A374,MA_KH!$A:$Q,MA_KH!O$1,0)</f>
        <v>CIRCLEK MIỀN BẮC</v>
      </c>
      <c r="AE374" s="2" t="str">
        <f>VLOOKUP($A374,MA_KH!$A:$Q,MA_KH!P$1,0)</f>
        <v>CHI NHÁNH CÔNG TY TNHH VÒNG TRÒN ĐỎ TẠI HÀ NỘI</v>
      </c>
    </row>
    <row r="375" spans="1:31" ht="25.5" hidden="1" customHeight="1" x14ac:dyDescent="0.2">
      <c r="A375" s="31" t="s">
        <v>21192</v>
      </c>
      <c r="B375" s="31" t="s">
        <v>1331</v>
      </c>
      <c r="C375" s="32">
        <v>45873</v>
      </c>
      <c r="D375" s="31" t="s">
        <v>1438</v>
      </c>
      <c r="E375" s="32">
        <v>45873</v>
      </c>
      <c r="F375" s="31" t="s">
        <v>1439</v>
      </c>
      <c r="G375" s="31" t="s">
        <v>1440</v>
      </c>
      <c r="H375" s="33">
        <v>501096</v>
      </c>
      <c r="I375" s="33">
        <v>0</v>
      </c>
      <c r="J375" s="33">
        <v>40088</v>
      </c>
      <c r="K375" s="33">
        <v>541184</v>
      </c>
      <c r="L375" s="7" t="s">
        <v>51</v>
      </c>
      <c r="O375" s="18">
        <f>IF(Table1[[#This Row],[Phân loại]]="Tồn đầu kỳ",Table1[[#This Row],[Tổng giá trị]],0)</f>
        <v>541184</v>
      </c>
      <c r="P375" s="7">
        <f>IF(Table1[[#This Row],[Số còn phải thu ĐK]]&lt;&gt;0,0,IF(Table1[[#This Row],[Phân loại]]="Bán hàng",Table1[[#This Row],[Tổng giá trị]],-Table1[[#This Row],[Tổng giá trị]]))</f>
        <v>0</v>
      </c>
      <c r="Q375" s="18">
        <f t="shared" si="39"/>
        <v>0</v>
      </c>
      <c r="R375" s="7">
        <f>Table1[[#This Row],[Số còn phải thu ĐK]]+Table1[[#This Row],[Giá Trị HD sau CK]]-Table1[[#This Row],[Số tiền đã thu]]</f>
        <v>541184</v>
      </c>
      <c r="S375" s="6">
        <f>IF(Table1[[#This Row],[Ngày hóa đơn]]&lt;&gt;"",Table1[[#This Row],[Ngày hóa đơn]],IF(Table1[[#This Row],[Ngày hạch toán]]&lt;&gt;"",Table1[[#This Row],[Ngày hạch toán]],""))</f>
        <v>45873</v>
      </c>
      <c r="T375" s="7"/>
      <c r="U375" s="6">
        <f>IF(Table1[[#This Row],[Ngày tính CN]]="","",S375+T375)</f>
        <v>45873</v>
      </c>
      <c r="V375" s="18">
        <f ca="1">IF(Table1[[#This Row],[Hạn thanh toán]]="","",IF((U375-NOW())&lt;0,0,(U375-NOW())))</f>
        <v>0</v>
      </c>
      <c r="W375" s="2"/>
      <c r="X375" s="18">
        <f t="shared" ca="1" si="40"/>
        <v>297.49032048611116</v>
      </c>
      <c r="Y375" s="2" t="str">
        <f t="shared" ca="1" si="41"/>
        <v>Nợ quá hạn hơn 120 ngày có khả năng mất thanh toán</v>
      </c>
      <c r="Z375" s="51">
        <f t="shared" si="34"/>
        <v>45873</v>
      </c>
      <c r="AA375" s="51" t="str">
        <f t="shared" si="35"/>
        <v/>
      </c>
      <c r="AD375" s="2" t="str">
        <f>VLOOKUP($A375,MA_KH!$A:$Q,MA_KH!O$1,0)</f>
        <v>CIRCLEK MIỀN BẮC</v>
      </c>
      <c r="AE375" s="2" t="str">
        <f>VLOOKUP($A375,MA_KH!$A:$Q,MA_KH!P$1,0)</f>
        <v>CHI NHÁNH CÔNG TY TNHH VÒNG TRÒN ĐỎ TẠI HÀ NỘI</v>
      </c>
    </row>
    <row r="376" spans="1:31" ht="25.5" hidden="1" customHeight="1" x14ac:dyDescent="0.2">
      <c r="A376" s="31" t="s">
        <v>21192</v>
      </c>
      <c r="B376" s="31" t="s">
        <v>1331</v>
      </c>
      <c r="C376" s="32">
        <v>45873</v>
      </c>
      <c r="D376" s="31" t="s">
        <v>1441</v>
      </c>
      <c r="E376" s="32">
        <v>45873</v>
      </c>
      <c r="F376" s="31" t="s">
        <v>1442</v>
      </c>
      <c r="G376" s="31" t="s">
        <v>1443</v>
      </c>
      <c r="H376" s="33">
        <v>501096</v>
      </c>
      <c r="I376" s="33">
        <v>0</v>
      </c>
      <c r="J376" s="33">
        <v>40088</v>
      </c>
      <c r="K376" s="33">
        <v>541184</v>
      </c>
      <c r="L376" s="7" t="s">
        <v>51</v>
      </c>
      <c r="O376" s="18">
        <f>IF(Table1[[#This Row],[Phân loại]]="Tồn đầu kỳ",Table1[[#This Row],[Tổng giá trị]],0)</f>
        <v>541184</v>
      </c>
      <c r="P376" s="7">
        <f>IF(Table1[[#This Row],[Số còn phải thu ĐK]]&lt;&gt;0,0,IF(Table1[[#This Row],[Phân loại]]="Bán hàng",Table1[[#This Row],[Tổng giá trị]],-Table1[[#This Row],[Tổng giá trị]]))</f>
        <v>0</v>
      </c>
      <c r="Q376" s="18">
        <f t="shared" si="39"/>
        <v>0</v>
      </c>
      <c r="R376" s="7">
        <f>Table1[[#This Row],[Số còn phải thu ĐK]]+Table1[[#This Row],[Giá Trị HD sau CK]]-Table1[[#This Row],[Số tiền đã thu]]</f>
        <v>541184</v>
      </c>
      <c r="S376" s="6">
        <f>IF(Table1[[#This Row],[Ngày hóa đơn]]&lt;&gt;"",Table1[[#This Row],[Ngày hóa đơn]],IF(Table1[[#This Row],[Ngày hạch toán]]&lt;&gt;"",Table1[[#This Row],[Ngày hạch toán]],""))</f>
        <v>45873</v>
      </c>
      <c r="T376" s="7"/>
      <c r="U376" s="6">
        <f>IF(Table1[[#This Row],[Ngày tính CN]]="","",S376+T376)</f>
        <v>45873</v>
      </c>
      <c r="V376" s="18">
        <f ca="1">IF(Table1[[#This Row],[Hạn thanh toán]]="","",IF((U376-NOW())&lt;0,0,(U376-NOW())))</f>
        <v>0</v>
      </c>
      <c r="W376" s="2"/>
      <c r="X376" s="18">
        <f t="shared" ca="1" si="40"/>
        <v>297.49032048611116</v>
      </c>
      <c r="Y376" s="2" t="str">
        <f t="shared" ca="1" si="41"/>
        <v>Nợ quá hạn hơn 120 ngày có khả năng mất thanh toán</v>
      </c>
      <c r="Z376" s="51">
        <f t="shared" si="34"/>
        <v>45873</v>
      </c>
      <c r="AA376" s="51" t="str">
        <f t="shared" si="35"/>
        <v/>
      </c>
      <c r="AD376" s="2" t="str">
        <f>VLOOKUP($A376,MA_KH!$A:$Q,MA_KH!O$1,0)</f>
        <v>CIRCLEK MIỀN BẮC</v>
      </c>
      <c r="AE376" s="2" t="str">
        <f>VLOOKUP($A376,MA_KH!$A:$Q,MA_KH!P$1,0)</f>
        <v>CHI NHÁNH CÔNG TY TNHH VÒNG TRÒN ĐỎ TẠI HÀ NỘI</v>
      </c>
    </row>
    <row r="377" spans="1:31" ht="25.5" hidden="1" customHeight="1" x14ac:dyDescent="0.2">
      <c r="A377" s="31" t="s">
        <v>21192</v>
      </c>
      <c r="B377" s="31" t="s">
        <v>1331</v>
      </c>
      <c r="C377" s="32">
        <v>45873</v>
      </c>
      <c r="D377" s="31" t="s">
        <v>1444</v>
      </c>
      <c r="E377" s="32">
        <v>45873</v>
      </c>
      <c r="F377" s="31" t="s">
        <v>1445</v>
      </c>
      <c r="G377" s="31" t="s">
        <v>1446</v>
      </c>
      <c r="H377" s="33">
        <v>626370</v>
      </c>
      <c r="I377" s="33">
        <v>0</v>
      </c>
      <c r="J377" s="33">
        <v>50110</v>
      </c>
      <c r="K377" s="33">
        <v>676480</v>
      </c>
      <c r="L377" s="7" t="s">
        <v>51</v>
      </c>
      <c r="O377" s="18">
        <f>IF(Table1[[#This Row],[Phân loại]]="Tồn đầu kỳ",Table1[[#This Row],[Tổng giá trị]],0)</f>
        <v>676480</v>
      </c>
      <c r="P377" s="7">
        <f>IF(Table1[[#This Row],[Số còn phải thu ĐK]]&lt;&gt;0,0,IF(Table1[[#This Row],[Phân loại]]="Bán hàng",Table1[[#This Row],[Tổng giá trị]],-Table1[[#This Row],[Tổng giá trị]]))</f>
        <v>0</v>
      </c>
      <c r="Q377" s="18">
        <f t="shared" si="39"/>
        <v>0</v>
      </c>
      <c r="R377" s="7">
        <f>Table1[[#This Row],[Số còn phải thu ĐK]]+Table1[[#This Row],[Giá Trị HD sau CK]]-Table1[[#This Row],[Số tiền đã thu]]</f>
        <v>676480</v>
      </c>
      <c r="S377" s="6">
        <f>IF(Table1[[#This Row],[Ngày hóa đơn]]&lt;&gt;"",Table1[[#This Row],[Ngày hóa đơn]],IF(Table1[[#This Row],[Ngày hạch toán]]&lt;&gt;"",Table1[[#This Row],[Ngày hạch toán]],""))</f>
        <v>45873</v>
      </c>
      <c r="T377" s="7"/>
      <c r="U377" s="6">
        <f>IF(Table1[[#This Row],[Ngày tính CN]]="","",S377+T377)</f>
        <v>45873</v>
      </c>
      <c r="V377" s="18">
        <f ca="1">IF(Table1[[#This Row],[Hạn thanh toán]]="","",IF((U377-NOW())&lt;0,0,(U377-NOW())))</f>
        <v>0</v>
      </c>
      <c r="W377" s="2"/>
      <c r="X377" s="18">
        <f t="shared" ca="1" si="40"/>
        <v>297.49032048611116</v>
      </c>
      <c r="Y377" s="2" t="str">
        <f t="shared" ca="1" si="41"/>
        <v>Nợ quá hạn hơn 120 ngày có khả năng mất thanh toán</v>
      </c>
      <c r="Z377" s="51">
        <f t="shared" si="34"/>
        <v>45873</v>
      </c>
      <c r="AA377" s="51" t="str">
        <f t="shared" si="35"/>
        <v/>
      </c>
      <c r="AD377" s="2" t="str">
        <f>VLOOKUP($A377,MA_KH!$A:$Q,MA_KH!O$1,0)</f>
        <v>CIRCLEK MIỀN BẮC</v>
      </c>
      <c r="AE377" s="2" t="str">
        <f>VLOOKUP($A377,MA_KH!$A:$Q,MA_KH!P$1,0)</f>
        <v>CHI NHÁNH CÔNG TY TNHH VÒNG TRÒN ĐỎ TẠI HÀ NỘI</v>
      </c>
    </row>
    <row r="378" spans="1:31" ht="25.5" hidden="1" customHeight="1" x14ac:dyDescent="0.2">
      <c r="A378" s="31" t="s">
        <v>21192</v>
      </c>
      <c r="B378" s="31" t="s">
        <v>1331</v>
      </c>
      <c r="C378" s="32">
        <v>45873</v>
      </c>
      <c r="D378" s="31" t="s">
        <v>1447</v>
      </c>
      <c r="E378" s="32">
        <v>45873</v>
      </c>
      <c r="F378" s="31" t="s">
        <v>1448</v>
      </c>
      <c r="G378" s="31" t="s">
        <v>1449</v>
      </c>
      <c r="H378" s="33">
        <v>857130</v>
      </c>
      <c r="I378" s="33">
        <v>0</v>
      </c>
      <c r="J378" s="33">
        <v>68570</v>
      </c>
      <c r="K378" s="33">
        <v>925700</v>
      </c>
      <c r="L378" s="7" t="s">
        <v>51</v>
      </c>
      <c r="O378" s="18">
        <f>IF(Table1[[#This Row],[Phân loại]]="Tồn đầu kỳ",Table1[[#This Row],[Tổng giá trị]],0)</f>
        <v>925700</v>
      </c>
      <c r="P378" s="7">
        <f>IF(Table1[[#This Row],[Số còn phải thu ĐK]]&lt;&gt;0,0,IF(Table1[[#This Row],[Phân loại]]="Bán hàng",Table1[[#This Row],[Tổng giá trị]],-Table1[[#This Row],[Tổng giá trị]]))</f>
        <v>0</v>
      </c>
      <c r="Q378" s="18">
        <f t="shared" si="39"/>
        <v>0</v>
      </c>
      <c r="R378" s="7">
        <f>Table1[[#This Row],[Số còn phải thu ĐK]]+Table1[[#This Row],[Giá Trị HD sau CK]]-Table1[[#This Row],[Số tiền đã thu]]</f>
        <v>925700</v>
      </c>
      <c r="S378" s="6">
        <f>IF(Table1[[#This Row],[Ngày hóa đơn]]&lt;&gt;"",Table1[[#This Row],[Ngày hóa đơn]],IF(Table1[[#This Row],[Ngày hạch toán]]&lt;&gt;"",Table1[[#This Row],[Ngày hạch toán]],""))</f>
        <v>45873</v>
      </c>
      <c r="T378" s="7"/>
      <c r="U378" s="6">
        <f>IF(Table1[[#This Row],[Ngày tính CN]]="","",S378+T378)</f>
        <v>45873</v>
      </c>
      <c r="V378" s="18">
        <f ca="1">IF(Table1[[#This Row],[Hạn thanh toán]]="","",IF((U378-NOW())&lt;0,0,(U378-NOW())))</f>
        <v>0</v>
      </c>
      <c r="W378" s="2"/>
      <c r="X378" s="18">
        <f t="shared" ca="1" si="40"/>
        <v>297.49032048611116</v>
      </c>
      <c r="Y378" s="2" t="str">
        <f t="shared" ca="1" si="41"/>
        <v>Nợ quá hạn hơn 120 ngày có khả năng mất thanh toán</v>
      </c>
      <c r="Z378" s="51">
        <f t="shared" si="34"/>
        <v>45873</v>
      </c>
      <c r="AA378" s="51" t="str">
        <f t="shared" si="35"/>
        <v/>
      </c>
      <c r="AD378" s="2" t="str">
        <f>VLOOKUP($A378,MA_KH!$A:$Q,MA_KH!O$1,0)</f>
        <v>CIRCLEK MIỀN BẮC</v>
      </c>
      <c r="AE378" s="2" t="str">
        <f>VLOOKUP($A378,MA_KH!$A:$Q,MA_KH!P$1,0)</f>
        <v>CHI NHÁNH CÔNG TY TNHH VÒNG TRÒN ĐỎ TẠI HÀ NỘI</v>
      </c>
    </row>
    <row r="379" spans="1:31" ht="25.5" hidden="1" customHeight="1" x14ac:dyDescent="0.2">
      <c r="A379" s="31" t="s">
        <v>21192</v>
      </c>
      <c r="B379" s="31" t="s">
        <v>1331</v>
      </c>
      <c r="C379" s="32">
        <v>45873</v>
      </c>
      <c r="D379" s="31" t="s">
        <v>1450</v>
      </c>
      <c r="E379" s="32">
        <v>45873</v>
      </c>
      <c r="F379" s="31" t="s">
        <v>1451</v>
      </c>
      <c r="G379" s="31" t="s">
        <v>1452</v>
      </c>
      <c r="H379" s="33">
        <v>349443</v>
      </c>
      <c r="I379" s="33">
        <v>0</v>
      </c>
      <c r="J379" s="33">
        <v>27955</v>
      </c>
      <c r="K379" s="33">
        <v>377398</v>
      </c>
      <c r="L379" s="7" t="s">
        <v>51</v>
      </c>
      <c r="O379" s="18">
        <f>IF(Table1[[#This Row],[Phân loại]]="Tồn đầu kỳ",Table1[[#This Row],[Tổng giá trị]],0)</f>
        <v>377398</v>
      </c>
      <c r="P379" s="7">
        <f>IF(Table1[[#This Row],[Số còn phải thu ĐK]]&lt;&gt;0,0,IF(Table1[[#This Row],[Phân loại]]="Bán hàng",Table1[[#This Row],[Tổng giá trị]],-Table1[[#This Row],[Tổng giá trị]]))</f>
        <v>0</v>
      </c>
      <c r="Q379" s="18">
        <f t="shared" si="39"/>
        <v>0</v>
      </c>
      <c r="R379" s="7">
        <f>Table1[[#This Row],[Số còn phải thu ĐK]]+Table1[[#This Row],[Giá Trị HD sau CK]]-Table1[[#This Row],[Số tiền đã thu]]</f>
        <v>377398</v>
      </c>
      <c r="S379" s="6">
        <f>IF(Table1[[#This Row],[Ngày hóa đơn]]&lt;&gt;"",Table1[[#This Row],[Ngày hóa đơn]],IF(Table1[[#This Row],[Ngày hạch toán]]&lt;&gt;"",Table1[[#This Row],[Ngày hạch toán]],""))</f>
        <v>45873</v>
      </c>
      <c r="T379" s="7"/>
      <c r="U379" s="6">
        <f>IF(Table1[[#This Row],[Ngày tính CN]]="","",S379+T379)</f>
        <v>45873</v>
      </c>
      <c r="V379" s="18">
        <f ca="1">IF(Table1[[#This Row],[Hạn thanh toán]]="","",IF((U379-NOW())&lt;0,0,(U379-NOW())))</f>
        <v>0</v>
      </c>
      <c r="W379" s="2"/>
      <c r="X379" s="18">
        <f t="shared" ca="1" si="40"/>
        <v>297.49032048611116</v>
      </c>
      <c r="Y379" s="2" t="str">
        <f t="shared" ca="1" si="41"/>
        <v>Nợ quá hạn hơn 120 ngày có khả năng mất thanh toán</v>
      </c>
      <c r="Z379" s="51">
        <f t="shared" si="34"/>
        <v>45873</v>
      </c>
      <c r="AA379" s="51" t="str">
        <f t="shared" si="35"/>
        <v/>
      </c>
      <c r="AD379" s="2" t="str">
        <f>VLOOKUP($A379,MA_KH!$A:$Q,MA_KH!O$1,0)</f>
        <v>CIRCLEK MIỀN BẮC</v>
      </c>
      <c r="AE379" s="2" t="str">
        <f>VLOOKUP($A379,MA_KH!$A:$Q,MA_KH!P$1,0)</f>
        <v>CHI NHÁNH CÔNG TY TNHH VÒNG TRÒN ĐỎ TẠI HÀ NỘI</v>
      </c>
    </row>
    <row r="380" spans="1:31" ht="25.5" hidden="1" customHeight="1" x14ac:dyDescent="0.2">
      <c r="A380" s="31" t="s">
        <v>21192</v>
      </c>
      <c r="B380" s="31" t="s">
        <v>1331</v>
      </c>
      <c r="C380" s="32">
        <v>45873</v>
      </c>
      <c r="D380" s="31" t="s">
        <v>1453</v>
      </c>
      <c r="E380" s="32">
        <v>45873</v>
      </c>
      <c r="F380" s="31" t="s">
        <v>1454</v>
      </c>
      <c r="G380" s="31" t="s">
        <v>1455</v>
      </c>
      <c r="H380" s="33">
        <v>543945</v>
      </c>
      <c r="I380" s="33">
        <v>0</v>
      </c>
      <c r="J380" s="33">
        <v>43516</v>
      </c>
      <c r="K380" s="33">
        <v>587461</v>
      </c>
      <c r="L380" s="7" t="s">
        <v>51</v>
      </c>
      <c r="O380" s="18">
        <f>IF(Table1[[#This Row],[Phân loại]]="Tồn đầu kỳ",Table1[[#This Row],[Tổng giá trị]],0)</f>
        <v>587461</v>
      </c>
      <c r="P380" s="7">
        <f>IF(Table1[[#This Row],[Số còn phải thu ĐK]]&lt;&gt;0,0,IF(Table1[[#This Row],[Phân loại]]="Bán hàng",Table1[[#This Row],[Tổng giá trị]],-Table1[[#This Row],[Tổng giá trị]]))</f>
        <v>0</v>
      </c>
      <c r="Q380" s="18">
        <f t="shared" si="39"/>
        <v>0</v>
      </c>
      <c r="R380" s="7">
        <f>Table1[[#This Row],[Số còn phải thu ĐK]]+Table1[[#This Row],[Giá Trị HD sau CK]]-Table1[[#This Row],[Số tiền đã thu]]</f>
        <v>587461</v>
      </c>
      <c r="S380" s="6">
        <f>IF(Table1[[#This Row],[Ngày hóa đơn]]&lt;&gt;"",Table1[[#This Row],[Ngày hóa đơn]],IF(Table1[[#This Row],[Ngày hạch toán]]&lt;&gt;"",Table1[[#This Row],[Ngày hạch toán]],""))</f>
        <v>45873</v>
      </c>
      <c r="T380" s="7"/>
      <c r="U380" s="6">
        <f>IF(Table1[[#This Row],[Ngày tính CN]]="","",S380+T380)</f>
        <v>45873</v>
      </c>
      <c r="V380" s="18">
        <f ca="1">IF(Table1[[#This Row],[Hạn thanh toán]]="","",IF((U380-NOW())&lt;0,0,(U380-NOW())))</f>
        <v>0</v>
      </c>
      <c r="W380" s="2"/>
      <c r="X380" s="18">
        <f t="shared" ca="1" si="40"/>
        <v>297.49032048611116</v>
      </c>
      <c r="Y380" s="2" t="str">
        <f t="shared" ca="1" si="41"/>
        <v>Nợ quá hạn hơn 120 ngày có khả năng mất thanh toán</v>
      </c>
      <c r="Z380" s="51">
        <f t="shared" si="34"/>
        <v>45873</v>
      </c>
      <c r="AA380" s="51" t="str">
        <f t="shared" si="35"/>
        <v/>
      </c>
      <c r="AD380" s="2" t="str">
        <f>VLOOKUP($A380,MA_KH!$A:$Q,MA_KH!O$1,0)</f>
        <v>CIRCLEK MIỀN BẮC</v>
      </c>
      <c r="AE380" s="2" t="str">
        <f>VLOOKUP($A380,MA_KH!$A:$Q,MA_KH!P$1,0)</f>
        <v>CHI NHÁNH CÔNG TY TNHH VÒNG TRÒN ĐỎ TẠI HÀ NỘI</v>
      </c>
    </row>
    <row r="381" spans="1:31" ht="25.5" hidden="1" customHeight="1" x14ac:dyDescent="0.2">
      <c r="A381" s="31" t="s">
        <v>21192</v>
      </c>
      <c r="B381" s="31" t="s">
        <v>1331</v>
      </c>
      <c r="C381" s="32">
        <v>45873</v>
      </c>
      <c r="D381" s="31" t="s">
        <v>1456</v>
      </c>
      <c r="E381" s="32">
        <v>45873</v>
      </c>
      <c r="F381" s="31" t="s">
        <v>1457</v>
      </c>
      <c r="G381" s="31" t="s">
        <v>1458</v>
      </c>
      <c r="H381" s="33">
        <v>276912</v>
      </c>
      <c r="I381" s="33">
        <v>0</v>
      </c>
      <c r="J381" s="33">
        <v>22153</v>
      </c>
      <c r="K381" s="33">
        <v>299065</v>
      </c>
      <c r="L381" s="7" t="s">
        <v>51</v>
      </c>
      <c r="O381" s="18">
        <f>IF(Table1[[#This Row],[Phân loại]]="Tồn đầu kỳ",Table1[[#This Row],[Tổng giá trị]],0)</f>
        <v>299065</v>
      </c>
      <c r="P381" s="7">
        <f>IF(Table1[[#This Row],[Số còn phải thu ĐK]]&lt;&gt;0,0,IF(Table1[[#This Row],[Phân loại]]="Bán hàng",Table1[[#This Row],[Tổng giá trị]],-Table1[[#This Row],[Tổng giá trị]]))</f>
        <v>0</v>
      </c>
      <c r="Q381" s="18">
        <f t="shared" si="39"/>
        <v>0</v>
      </c>
      <c r="R381" s="7">
        <f>Table1[[#This Row],[Số còn phải thu ĐK]]+Table1[[#This Row],[Giá Trị HD sau CK]]-Table1[[#This Row],[Số tiền đã thu]]</f>
        <v>299065</v>
      </c>
      <c r="S381" s="6">
        <f>IF(Table1[[#This Row],[Ngày hóa đơn]]&lt;&gt;"",Table1[[#This Row],[Ngày hóa đơn]],IF(Table1[[#This Row],[Ngày hạch toán]]&lt;&gt;"",Table1[[#This Row],[Ngày hạch toán]],""))</f>
        <v>45873</v>
      </c>
      <c r="T381" s="7"/>
      <c r="U381" s="6">
        <f>IF(Table1[[#This Row],[Ngày tính CN]]="","",S381+T381)</f>
        <v>45873</v>
      </c>
      <c r="V381" s="18">
        <f ca="1">IF(Table1[[#This Row],[Hạn thanh toán]]="","",IF((U381-NOW())&lt;0,0,(U381-NOW())))</f>
        <v>0</v>
      </c>
      <c r="W381" s="2"/>
      <c r="X381" s="18">
        <f t="shared" ca="1" si="40"/>
        <v>297.49032048611116</v>
      </c>
      <c r="Y381" s="2" t="str">
        <f t="shared" ca="1" si="41"/>
        <v>Nợ quá hạn hơn 120 ngày có khả năng mất thanh toán</v>
      </c>
      <c r="Z381" s="51">
        <f t="shared" si="34"/>
        <v>45873</v>
      </c>
      <c r="AA381" s="51" t="str">
        <f t="shared" si="35"/>
        <v/>
      </c>
      <c r="AD381" s="2" t="str">
        <f>VLOOKUP($A381,MA_KH!$A:$Q,MA_KH!O$1,0)</f>
        <v>CIRCLEK MIỀN BẮC</v>
      </c>
      <c r="AE381" s="2" t="str">
        <f>VLOOKUP($A381,MA_KH!$A:$Q,MA_KH!P$1,0)</f>
        <v>CHI NHÁNH CÔNG TY TNHH VÒNG TRÒN ĐỎ TẠI HÀ NỘI</v>
      </c>
    </row>
    <row r="382" spans="1:31" ht="25.5" hidden="1" customHeight="1" x14ac:dyDescent="0.2">
      <c r="A382" s="31" t="s">
        <v>21192</v>
      </c>
      <c r="B382" s="31" t="s">
        <v>1331</v>
      </c>
      <c r="C382" s="32">
        <v>45873</v>
      </c>
      <c r="D382" s="31" t="s">
        <v>1459</v>
      </c>
      <c r="E382" s="32">
        <v>45873</v>
      </c>
      <c r="F382" s="31" t="s">
        <v>1460</v>
      </c>
      <c r="G382" s="31" t="s">
        <v>1461</v>
      </c>
      <c r="H382" s="33">
        <v>461520</v>
      </c>
      <c r="I382" s="33">
        <v>0</v>
      </c>
      <c r="J382" s="33">
        <v>36922</v>
      </c>
      <c r="K382" s="33">
        <v>498442</v>
      </c>
      <c r="L382" s="7" t="s">
        <v>51</v>
      </c>
      <c r="O382" s="18">
        <f>IF(Table1[[#This Row],[Phân loại]]="Tồn đầu kỳ",Table1[[#This Row],[Tổng giá trị]],0)</f>
        <v>498442</v>
      </c>
      <c r="P382" s="7">
        <f>IF(Table1[[#This Row],[Số còn phải thu ĐK]]&lt;&gt;0,0,IF(Table1[[#This Row],[Phân loại]]="Bán hàng",Table1[[#This Row],[Tổng giá trị]],-Table1[[#This Row],[Tổng giá trị]]))</f>
        <v>0</v>
      </c>
      <c r="Q382" s="18">
        <f t="shared" si="39"/>
        <v>0</v>
      </c>
      <c r="R382" s="7">
        <f>Table1[[#This Row],[Số còn phải thu ĐK]]+Table1[[#This Row],[Giá Trị HD sau CK]]-Table1[[#This Row],[Số tiền đã thu]]</f>
        <v>498442</v>
      </c>
      <c r="S382" s="6">
        <f>IF(Table1[[#This Row],[Ngày hóa đơn]]&lt;&gt;"",Table1[[#This Row],[Ngày hóa đơn]],IF(Table1[[#This Row],[Ngày hạch toán]]&lt;&gt;"",Table1[[#This Row],[Ngày hạch toán]],""))</f>
        <v>45873</v>
      </c>
      <c r="T382" s="7"/>
      <c r="U382" s="6">
        <f>IF(Table1[[#This Row],[Ngày tính CN]]="","",S382+T382)</f>
        <v>45873</v>
      </c>
      <c r="V382" s="18">
        <f ca="1">IF(Table1[[#This Row],[Hạn thanh toán]]="","",IF((U382-NOW())&lt;0,0,(U382-NOW())))</f>
        <v>0</v>
      </c>
      <c r="W382" s="2"/>
      <c r="X382" s="18">
        <f t="shared" ca="1" si="40"/>
        <v>297.49032048611116</v>
      </c>
      <c r="Y382" s="2" t="str">
        <f t="shared" ca="1" si="41"/>
        <v>Nợ quá hạn hơn 120 ngày có khả năng mất thanh toán</v>
      </c>
      <c r="Z382" s="51">
        <f t="shared" si="34"/>
        <v>45873</v>
      </c>
      <c r="AA382" s="51" t="str">
        <f t="shared" si="35"/>
        <v/>
      </c>
      <c r="AD382" s="2" t="str">
        <f>VLOOKUP($A382,MA_KH!$A:$Q,MA_KH!O$1,0)</f>
        <v>CIRCLEK MIỀN BẮC</v>
      </c>
      <c r="AE382" s="2" t="str">
        <f>VLOOKUP($A382,MA_KH!$A:$Q,MA_KH!P$1,0)</f>
        <v>CHI NHÁNH CÔNG TY TNHH VÒNG TRÒN ĐỎ TẠI HÀ NỘI</v>
      </c>
    </row>
    <row r="383" spans="1:31" ht="25.5" hidden="1" customHeight="1" x14ac:dyDescent="0.2">
      <c r="A383" s="31" t="s">
        <v>21192</v>
      </c>
      <c r="B383" s="31" t="s">
        <v>1331</v>
      </c>
      <c r="C383" s="32">
        <v>45873</v>
      </c>
      <c r="D383" s="31" t="s">
        <v>1462</v>
      </c>
      <c r="E383" s="32">
        <v>45873</v>
      </c>
      <c r="F383" s="31" t="s">
        <v>1463</v>
      </c>
      <c r="G383" s="31" t="s">
        <v>1464</v>
      </c>
      <c r="H383" s="33">
        <v>468126</v>
      </c>
      <c r="I383" s="33">
        <v>0</v>
      </c>
      <c r="J383" s="33">
        <v>37450</v>
      </c>
      <c r="K383" s="33">
        <v>505576</v>
      </c>
      <c r="L383" s="7" t="s">
        <v>51</v>
      </c>
      <c r="O383" s="18">
        <f>IF(Table1[[#This Row],[Phân loại]]="Tồn đầu kỳ",Table1[[#This Row],[Tổng giá trị]],0)</f>
        <v>505576</v>
      </c>
      <c r="P383" s="7">
        <f>IF(Table1[[#This Row],[Số còn phải thu ĐK]]&lt;&gt;0,0,IF(Table1[[#This Row],[Phân loại]]="Bán hàng",Table1[[#This Row],[Tổng giá trị]],-Table1[[#This Row],[Tổng giá trị]]))</f>
        <v>0</v>
      </c>
      <c r="Q383" s="18">
        <f t="shared" si="39"/>
        <v>0</v>
      </c>
      <c r="R383" s="7">
        <f>Table1[[#This Row],[Số còn phải thu ĐK]]+Table1[[#This Row],[Giá Trị HD sau CK]]-Table1[[#This Row],[Số tiền đã thu]]</f>
        <v>505576</v>
      </c>
      <c r="S383" s="6">
        <f>IF(Table1[[#This Row],[Ngày hóa đơn]]&lt;&gt;"",Table1[[#This Row],[Ngày hóa đơn]],IF(Table1[[#This Row],[Ngày hạch toán]]&lt;&gt;"",Table1[[#This Row],[Ngày hạch toán]],""))</f>
        <v>45873</v>
      </c>
      <c r="T383" s="7"/>
      <c r="U383" s="6">
        <f>IF(Table1[[#This Row],[Ngày tính CN]]="","",S383+T383)</f>
        <v>45873</v>
      </c>
      <c r="V383" s="18">
        <f ca="1">IF(Table1[[#This Row],[Hạn thanh toán]]="","",IF((U383-NOW())&lt;0,0,(U383-NOW())))</f>
        <v>0</v>
      </c>
      <c r="W383" s="2"/>
      <c r="X383" s="18">
        <f t="shared" ca="1" si="40"/>
        <v>297.49032048611116</v>
      </c>
      <c r="Y383" s="2" t="str">
        <f t="shared" ca="1" si="41"/>
        <v>Nợ quá hạn hơn 120 ngày có khả năng mất thanh toán</v>
      </c>
      <c r="Z383" s="51">
        <f t="shared" si="34"/>
        <v>45873</v>
      </c>
      <c r="AA383" s="51" t="str">
        <f t="shared" si="35"/>
        <v/>
      </c>
      <c r="AD383" s="2" t="str">
        <f>VLOOKUP($A383,MA_KH!$A:$Q,MA_KH!O$1,0)</f>
        <v>CIRCLEK MIỀN BẮC</v>
      </c>
      <c r="AE383" s="2" t="str">
        <f>VLOOKUP($A383,MA_KH!$A:$Q,MA_KH!P$1,0)</f>
        <v>CHI NHÁNH CÔNG TY TNHH VÒNG TRÒN ĐỎ TẠI HÀ NỘI</v>
      </c>
    </row>
    <row r="384" spans="1:31" ht="25.5" hidden="1" customHeight="1" x14ac:dyDescent="0.2">
      <c r="A384" s="31" t="s">
        <v>21192</v>
      </c>
      <c r="B384" s="31" t="s">
        <v>1331</v>
      </c>
      <c r="C384" s="32">
        <v>45873</v>
      </c>
      <c r="D384" s="31" t="s">
        <v>1465</v>
      </c>
      <c r="E384" s="32">
        <v>45873</v>
      </c>
      <c r="F384" s="31" t="s">
        <v>1466</v>
      </c>
      <c r="G384" s="31" t="s">
        <v>1467</v>
      </c>
      <c r="H384" s="33">
        <v>382413</v>
      </c>
      <c r="I384" s="33">
        <v>0</v>
      </c>
      <c r="J384" s="33">
        <v>30593</v>
      </c>
      <c r="K384" s="33">
        <v>413006</v>
      </c>
      <c r="L384" s="7" t="s">
        <v>51</v>
      </c>
      <c r="O384" s="18">
        <f>IF(Table1[[#This Row],[Phân loại]]="Tồn đầu kỳ",Table1[[#This Row],[Tổng giá trị]],0)</f>
        <v>413006</v>
      </c>
      <c r="P384" s="7">
        <f>IF(Table1[[#This Row],[Số còn phải thu ĐK]]&lt;&gt;0,0,IF(Table1[[#This Row],[Phân loại]]="Bán hàng",Table1[[#This Row],[Tổng giá trị]],-Table1[[#This Row],[Tổng giá trị]]))</f>
        <v>0</v>
      </c>
      <c r="Q384" s="18">
        <f t="shared" si="39"/>
        <v>0</v>
      </c>
      <c r="R384" s="7">
        <f>Table1[[#This Row],[Số còn phải thu ĐK]]+Table1[[#This Row],[Giá Trị HD sau CK]]-Table1[[#This Row],[Số tiền đã thu]]</f>
        <v>413006</v>
      </c>
      <c r="S384" s="6">
        <f>IF(Table1[[#This Row],[Ngày hóa đơn]]&lt;&gt;"",Table1[[#This Row],[Ngày hóa đơn]],IF(Table1[[#This Row],[Ngày hạch toán]]&lt;&gt;"",Table1[[#This Row],[Ngày hạch toán]],""))</f>
        <v>45873</v>
      </c>
      <c r="T384" s="7"/>
      <c r="U384" s="6">
        <f>IF(Table1[[#This Row],[Ngày tính CN]]="","",S384+T384)</f>
        <v>45873</v>
      </c>
      <c r="V384" s="18">
        <f ca="1">IF(Table1[[#This Row],[Hạn thanh toán]]="","",IF((U384-NOW())&lt;0,0,(U384-NOW())))</f>
        <v>0</v>
      </c>
      <c r="W384" s="2"/>
      <c r="X384" s="18">
        <f t="shared" ca="1" si="40"/>
        <v>297.49032048611116</v>
      </c>
      <c r="Y384" s="2" t="str">
        <f t="shared" ca="1" si="41"/>
        <v>Nợ quá hạn hơn 120 ngày có khả năng mất thanh toán</v>
      </c>
      <c r="Z384" s="51">
        <f t="shared" si="34"/>
        <v>45873</v>
      </c>
      <c r="AA384" s="51" t="str">
        <f t="shared" si="35"/>
        <v/>
      </c>
      <c r="AD384" s="2" t="str">
        <f>VLOOKUP($A384,MA_KH!$A:$Q,MA_KH!O$1,0)</f>
        <v>CIRCLEK MIỀN BẮC</v>
      </c>
      <c r="AE384" s="2" t="str">
        <f>VLOOKUP($A384,MA_KH!$A:$Q,MA_KH!P$1,0)</f>
        <v>CHI NHÁNH CÔNG TY TNHH VÒNG TRÒN ĐỎ TẠI HÀ NỘI</v>
      </c>
    </row>
    <row r="385" spans="1:31" ht="25.5" hidden="1" customHeight="1" x14ac:dyDescent="0.2">
      <c r="A385" s="31" t="s">
        <v>21192</v>
      </c>
      <c r="B385" s="31" t="s">
        <v>1331</v>
      </c>
      <c r="C385" s="32">
        <v>45873</v>
      </c>
      <c r="D385" s="31" t="s">
        <v>1468</v>
      </c>
      <c r="E385" s="32">
        <v>45873</v>
      </c>
      <c r="F385" s="31" t="s">
        <v>1469</v>
      </c>
      <c r="G385" s="31" t="s">
        <v>1470</v>
      </c>
      <c r="H385" s="33">
        <v>309882</v>
      </c>
      <c r="I385" s="33">
        <v>0</v>
      </c>
      <c r="J385" s="33">
        <v>24791</v>
      </c>
      <c r="K385" s="33">
        <v>334673</v>
      </c>
      <c r="L385" s="7" t="s">
        <v>51</v>
      </c>
      <c r="O385" s="18">
        <f>IF(Table1[[#This Row],[Phân loại]]="Tồn đầu kỳ",Table1[[#This Row],[Tổng giá trị]],0)</f>
        <v>334673</v>
      </c>
      <c r="P385" s="7">
        <f>IF(Table1[[#This Row],[Số còn phải thu ĐK]]&lt;&gt;0,0,IF(Table1[[#This Row],[Phân loại]]="Bán hàng",Table1[[#This Row],[Tổng giá trị]],-Table1[[#This Row],[Tổng giá trị]]))</f>
        <v>0</v>
      </c>
      <c r="Q385" s="18">
        <f t="shared" si="39"/>
        <v>0</v>
      </c>
      <c r="R385" s="7">
        <f>Table1[[#This Row],[Số còn phải thu ĐK]]+Table1[[#This Row],[Giá Trị HD sau CK]]-Table1[[#This Row],[Số tiền đã thu]]</f>
        <v>334673</v>
      </c>
      <c r="S385" s="6">
        <f>IF(Table1[[#This Row],[Ngày hóa đơn]]&lt;&gt;"",Table1[[#This Row],[Ngày hóa đơn]],IF(Table1[[#This Row],[Ngày hạch toán]]&lt;&gt;"",Table1[[#This Row],[Ngày hạch toán]],""))</f>
        <v>45873</v>
      </c>
      <c r="T385" s="7"/>
      <c r="U385" s="6">
        <f>IF(Table1[[#This Row],[Ngày tính CN]]="","",S385+T385)</f>
        <v>45873</v>
      </c>
      <c r="V385" s="18">
        <f ca="1">IF(Table1[[#This Row],[Hạn thanh toán]]="","",IF((U385-NOW())&lt;0,0,(U385-NOW())))</f>
        <v>0</v>
      </c>
      <c r="W385" s="2"/>
      <c r="X385" s="18">
        <f t="shared" ca="1" si="40"/>
        <v>297.49032048611116</v>
      </c>
      <c r="Y385" s="2" t="str">
        <f t="shared" ca="1" si="41"/>
        <v>Nợ quá hạn hơn 120 ngày có khả năng mất thanh toán</v>
      </c>
      <c r="Z385" s="51">
        <f t="shared" si="34"/>
        <v>45873</v>
      </c>
      <c r="AA385" s="51" t="str">
        <f t="shared" si="35"/>
        <v/>
      </c>
      <c r="AD385" s="2" t="str">
        <f>VLOOKUP($A385,MA_KH!$A:$Q,MA_KH!O$1,0)</f>
        <v>CIRCLEK MIỀN BẮC</v>
      </c>
      <c r="AE385" s="2" t="str">
        <f>VLOOKUP($A385,MA_KH!$A:$Q,MA_KH!P$1,0)</f>
        <v>CHI NHÁNH CÔNG TY TNHH VÒNG TRÒN ĐỎ TẠI HÀ NỘI</v>
      </c>
    </row>
    <row r="386" spans="1:31" ht="25.5" hidden="1" customHeight="1" x14ac:dyDescent="0.2">
      <c r="A386" s="31" t="s">
        <v>21192</v>
      </c>
      <c r="B386" s="31" t="s">
        <v>1331</v>
      </c>
      <c r="C386" s="32">
        <v>45873</v>
      </c>
      <c r="D386" s="31" t="s">
        <v>1471</v>
      </c>
      <c r="E386" s="32">
        <v>45873</v>
      </c>
      <c r="F386" s="31" t="s">
        <v>1472</v>
      </c>
      <c r="G386" s="31" t="s">
        <v>1473</v>
      </c>
      <c r="H386" s="33">
        <v>418671</v>
      </c>
      <c r="I386" s="33">
        <v>0</v>
      </c>
      <c r="J386" s="33">
        <v>33494</v>
      </c>
      <c r="K386" s="33">
        <v>452165</v>
      </c>
      <c r="L386" s="7" t="s">
        <v>51</v>
      </c>
      <c r="O386" s="18">
        <f>IF(Table1[[#This Row],[Phân loại]]="Tồn đầu kỳ",Table1[[#This Row],[Tổng giá trị]],0)</f>
        <v>452165</v>
      </c>
      <c r="P386" s="7">
        <f>IF(Table1[[#This Row],[Số còn phải thu ĐK]]&lt;&gt;0,0,IF(Table1[[#This Row],[Phân loại]]="Bán hàng",Table1[[#This Row],[Tổng giá trị]],-Table1[[#This Row],[Tổng giá trị]]))</f>
        <v>0</v>
      </c>
      <c r="Q386" s="18">
        <f t="shared" si="39"/>
        <v>0</v>
      </c>
      <c r="R386" s="7">
        <f>Table1[[#This Row],[Số còn phải thu ĐK]]+Table1[[#This Row],[Giá Trị HD sau CK]]-Table1[[#This Row],[Số tiền đã thu]]</f>
        <v>452165</v>
      </c>
      <c r="S386" s="6">
        <f>IF(Table1[[#This Row],[Ngày hóa đơn]]&lt;&gt;"",Table1[[#This Row],[Ngày hóa đơn]],IF(Table1[[#This Row],[Ngày hạch toán]]&lt;&gt;"",Table1[[#This Row],[Ngày hạch toán]],""))</f>
        <v>45873</v>
      </c>
      <c r="T386" s="7"/>
      <c r="U386" s="6">
        <f>IF(Table1[[#This Row],[Ngày tính CN]]="","",S386+T386)</f>
        <v>45873</v>
      </c>
      <c r="V386" s="18">
        <f ca="1">IF(Table1[[#This Row],[Hạn thanh toán]]="","",IF((U386-NOW())&lt;0,0,(U386-NOW())))</f>
        <v>0</v>
      </c>
      <c r="W386" s="2"/>
      <c r="X386" s="18">
        <f t="shared" ca="1" si="40"/>
        <v>297.49032048611116</v>
      </c>
      <c r="Y386" s="2" t="str">
        <f t="shared" ca="1" si="41"/>
        <v>Nợ quá hạn hơn 120 ngày có khả năng mất thanh toán</v>
      </c>
      <c r="Z386" s="51">
        <f t="shared" si="34"/>
        <v>45873</v>
      </c>
      <c r="AA386" s="51" t="str">
        <f t="shared" si="35"/>
        <v/>
      </c>
      <c r="AD386" s="2" t="str">
        <f>VLOOKUP($A386,MA_KH!$A:$Q,MA_KH!O$1,0)</f>
        <v>CIRCLEK MIỀN BẮC</v>
      </c>
      <c r="AE386" s="2" t="str">
        <f>VLOOKUP($A386,MA_KH!$A:$Q,MA_KH!P$1,0)</f>
        <v>CHI NHÁNH CÔNG TY TNHH VÒNG TRÒN ĐỎ TẠI HÀ NỘI</v>
      </c>
    </row>
    <row r="387" spans="1:31" ht="25.5" hidden="1" customHeight="1" x14ac:dyDescent="0.2">
      <c r="A387" s="31" t="s">
        <v>21192</v>
      </c>
      <c r="B387" s="31" t="s">
        <v>1331</v>
      </c>
      <c r="C387" s="32">
        <v>45873</v>
      </c>
      <c r="D387" s="31" t="s">
        <v>1474</v>
      </c>
      <c r="E387" s="32">
        <v>45873</v>
      </c>
      <c r="F387" s="31" t="s">
        <v>1475</v>
      </c>
      <c r="G387" s="31" t="s">
        <v>1476</v>
      </c>
      <c r="H387" s="33">
        <v>230760</v>
      </c>
      <c r="I387" s="33">
        <v>0</v>
      </c>
      <c r="J387" s="33">
        <v>18461</v>
      </c>
      <c r="K387" s="33">
        <v>249221</v>
      </c>
      <c r="L387" s="7" t="s">
        <v>51</v>
      </c>
      <c r="O387" s="18">
        <f>IF(Table1[[#This Row],[Phân loại]]="Tồn đầu kỳ",Table1[[#This Row],[Tổng giá trị]],0)</f>
        <v>249221</v>
      </c>
      <c r="P387" s="7">
        <f>IF(Table1[[#This Row],[Số còn phải thu ĐK]]&lt;&gt;0,0,IF(Table1[[#This Row],[Phân loại]]="Bán hàng",Table1[[#This Row],[Tổng giá trị]],-Table1[[#This Row],[Tổng giá trị]]))</f>
        <v>0</v>
      </c>
      <c r="Q387" s="18">
        <f t="shared" si="39"/>
        <v>0</v>
      </c>
      <c r="R387" s="7">
        <f>Table1[[#This Row],[Số còn phải thu ĐK]]+Table1[[#This Row],[Giá Trị HD sau CK]]-Table1[[#This Row],[Số tiền đã thu]]</f>
        <v>249221</v>
      </c>
      <c r="S387" s="6">
        <f>IF(Table1[[#This Row],[Ngày hóa đơn]]&lt;&gt;"",Table1[[#This Row],[Ngày hóa đơn]],IF(Table1[[#This Row],[Ngày hạch toán]]&lt;&gt;"",Table1[[#This Row],[Ngày hạch toán]],""))</f>
        <v>45873</v>
      </c>
      <c r="T387" s="7"/>
      <c r="U387" s="6">
        <f>IF(Table1[[#This Row],[Ngày tính CN]]="","",S387+T387)</f>
        <v>45873</v>
      </c>
      <c r="V387" s="18">
        <f ca="1">IF(Table1[[#This Row],[Hạn thanh toán]]="","",IF((U387-NOW())&lt;0,0,(U387-NOW())))</f>
        <v>0</v>
      </c>
      <c r="W387" s="2"/>
      <c r="X387" s="18">
        <f t="shared" ca="1" si="40"/>
        <v>297.49032048611116</v>
      </c>
      <c r="Y387" s="2" t="str">
        <f t="shared" ca="1" si="41"/>
        <v>Nợ quá hạn hơn 120 ngày có khả năng mất thanh toán</v>
      </c>
      <c r="Z387" s="51">
        <f t="shared" si="34"/>
        <v>45873</v>
      </c>
      <c r="AA387" s="51" t="str">
        <f t="shared" si="35"/>
        <v/>
      </c>
      <c r="AD387" s="2" t="str">
        <f>VLOOKUP($A387,MA_KH!$A:$Q,MA_KH!O$1,0)</f>
        <v>CIRCLEK MIỀN BẮC</v>
      </c>
      <c r="AE387" s="2" t="str">
        <f>VLOOKUP($A387,MA_KH!$A:$Q,MA_KH!P$1,0)</f>
        <v>CHI NHÁNH CÔNG TY TNHH VÒNG TRÒN ĐỎ TẠI HÀ NỘI</v>
      </c>
    </row>
    <row r="388" spans="1:31" ht="25.5" hidden="1" customHeight="1" x14ac:dyDescent="0.2">
      <c r="A388" s="31" t="s">
        <v>21192</v>
      </c>
      <c r="B388" s="31" t="s">
        <v>1331</v>
      </c>
      <c r="C388" s="32">
        <v>45873</v>
      </c>
      <c r="D388" s="31" t="s">
        <v>1477</v>
      </c>
      <c r="E388" s="32">
        <v>45873</v>
      </c>
      <c r="F388" s="31" t="s">
        <v>1478</v>
      </c>
      <c r="G388" s="31" t="s">
        <v>1479</v>
      </c>
      <c r="H388" s="33">
        <v>626370</v>
      </c>
      <c r="I388" s="33">
        <v>0</v>
      </c>
      <c r="J388" s="33">
        <v>50110</v>
      </c>
      <c r="K388" s="33">
        <v>676480</v>
      </c>
      <c r="L388" s="7" t="s">
        <v>51</v>
      </c>
      <c r="O388" s="18">
        <f>IF(Table1[[#This Row],[Phân loại]]="Tồn đầu kỳ",Table1[[#This Row],[Tổng giá trị]],0)</f>
        <v>676480</v>
      </c>
      <c r="P388" s="7">
        <f>IF(Table1[[#This Row],[Số còn phải thu ĐK]]&lt;&gt;0,0,IF(Table1[[#This Row],[Phân loại]]="Bán hàng",Table1[[#This Row],[Tổng giá trị]],-Table1[[#This Row],[Tổng giá trị]]))</f>
        <v>0</v>
      </c>
      <c r="Q388" s="18">
        <f t="shared" si="39"/>
        <v>0</v>
      </c>
      <c r="R388" s="7">
        <f>Table1[[#This Row],[Số còn phải thu ĐK]]+Table1[[#This Row],[Giá Trị HD sau CK]]-Table1[[#This Row],[Số tiền đã thu]]</f>
        <v>676480</v>
      </c>
      <c r="S388" s="6">
        <f>IF(Table1[[#This Row],[Ngày hóa đơn]]&lt;&gt;"",Table1[[#This Row],[Ngày hóa đơn]],IF(Table1[[#This Row],[Ngày hạch toán]]&lt;&gt;"",Table1[[#This Row],[Ngày hạch toán]],""))</f>
        <v>45873</v>
      </c>
      <c r="T388" s="7"/>
      <c r="U388" s="6">
        <f>IF(Table1[[#This Row],[Ngày tính CN]]="","",S388+T388)</f>
        <v>45873</v>
      </c>
      <c r="V388" s="18">
        <f ca="1">IF(Table1[[#This Row],[Hạn thanh toán]]="","",IF((U388-NOW())&lt;0,0,(U388-NOW())))</f>
        <v>0</v>
      </c>
      <c r="W388" s="2"/>
      <c r="X388" s="18">
        <f t="shared" ca="1" si="40"/>
        <v>297.49032048611116</v>
      </c>
      <c r="Y388" s="2" t="str">
        <f t="shared" ca="1" si="41"/>
        <v>Nợ quá hạn hơn 120 ngày có khả năng mất thanh toán</v>
      </c>
      <c r="Z388" s="51">
        <f t="shared" ref="Z388:Z451" si="42">IF(S388="","",S388)</f>
        <v>45873</v>
      </c>
      <c r="AA388" s="51" t="str">
        <f t="shared" ref="AA388:AA451" si="43">IF(M388="","",M388)</f>
        <v/>
      </c>
      <c r="AD388" s="2" t="str">
        <f>VLOOKUP($A388,MA_KH!$A:$Q,MA_KH!O$1,0)</f>
        <v>CIRCLEK MIỀN BẮC</v>
      </c>
      <c r="AE388" s="2" t="str">
        <f>VLOOKUP($A388,MA_KH!$A:$Q,MA_KH!P$1,0)</f>
        <v>CHI NHÁNH CÔNG TY TNHH VÒNG TRÒN ĐỎ TẠI HÀ NỘI</v>
      </c>
    </row>
    <row r="389" spans="1:31" ht="25.5" hidden="1" customHeight="1" x14ac:dyDescent="0.2">
      <c r="A389" s="31" t="s">
        <v>21192</v>
      </c>
      <c r="B389" s="31" t="s">
        <v>1331</v>
      </c>
      <c r="C389" s="32">
        <v>45873</v>
      </c>
      <c r="D389" s="31" t="s">
        <v>1480</v>
      </c>
      <c r="E389" s="32">
        <v>45873</v>
      </c>
      <c r="F389" s="31" t="s">
        <v>1481</v>
      </c>
      <c r="G389" s="31" t="s">
        <v>1482</v>
      </c>
      <c r="H389" s="33">
        <v>346140</v>
      </c>
      <c r="I389" s="33">
        <v>0</v>
      </c>
      <c r="J389" s="33">
        <v>27691</v>
      </c>
      <c r="K389" s="33">
        <v>373831</v>
      </c>
      <c r="L389" s="7" t="s">
        <v>51</v>
      </c>
      <c r="O389" s="18">
        <f>IF(Table1[[#This Row],[Phân loại]]="Tồn đầu kỳ",Table1[[#This Row],[Tổng giá trị]],0)</f>
        <v>373831</v>
      </c>
      <c r="P389" s="7">
        <f>IF(Table1[[#This Row],[Số còn phải thu ĐK]]&lt;&gt;0,0,IF(Table1[[#This Row],[Phân loại]]="Bán hàng",Table1[[#This Row],[Tổng giá trị]],-Table1[[#This Row],[Tổng giá trị]]))</f>
        <v>0</v>
      </c>
      <c r="Q389" s="18">
        <f t="shared" si="39"/>
        <v>0</v>
      </c>
      <c r="R389" s="7">
        <f>Table1[[#This Row],[Số còn phải thu ĐK]]+Table1[[#This Row],[Giá Trị HD sau CK]]-Table1[[#This Row],[Số tiền đã thu]]</f>
        <v>373831</v>
      </c>
      <c r="S389" s="6">
        <f>IF(Table1[[#This Row],[Ngày hóa đơn]]&lt;&gt;"",Table1[[#This Row],[Ngày hóa đơn]],IF(Table1[[#This Row],[Ngày hạch toán]]&lt;&gt;"",Table1[[#This Row],[Ngày hạch toán]],""))</f>
        <v>45873</v>
      </c>
      <c r="T389" s="7"/>
      <c r="U389" s="6">
        <f>IF(Table1[[#This Row],[Ngày tính CN]]="","",S389+T389)</f>
        <v>45873</v>
      </c>
      <c r="V389" s="18">
        <f ca="1">IF(Table1[[#This Row],[Hạn thanh toán]]="","",IF((U389-NOW())&lt;0,0,(U389-NOW())))</f>
        <v>0</v>
      </c>
      <c r="W389" s="2"/>
      <c r="X389" s="18">
        <f t="shared" ca="1" si="40"/>
        <v>297.49032048611116</v>
      </c>
      <c r="Y389" s="2" t="str">
        <f t="shared" ca="1" si="41"/>
        <v>Nợ quá hạn hơn 120 ngày có khả năng mất thanh toán</v>
      </c>
      <c r="Z389" s="51">
        <f t="shared" si="42"/>
        <v>45873</v>
      </c>
      <c r="AA389" s="51" t="str">
        <f t="shared" si="43"/>
        <v/>
      </c>
      <c r="AD389" s="2" t="str">
        <f>VLOOKUP($A389,MA_KH!$A:$Q,MA_KH!O$1,0)</f>
        <v>CIRCLEK MIỀN BẮC</v>
      </c>
      <c r="AE389" s="2" t="str">
        <f>VLOOKUP($A389,MA_KH!$A:$Q,MA_KH!P$1,0)</f>
        <v>CHI NHÁNH CÔNG TY TNHH VÒNG TRÒN ĐỎ TẠI HÀ NỘI</v>
      </c>
    </row>
    <row r="390" spans="1:31" ht="25.5" hidden="1" customHeight="1" x14ac:dyDescent="0.2">
      <c r="A390" s="31" t="s">
        <v>21192</v>
      </c>
      <c r="B390" s="31" t="s">
        <v>1331</v>
      </c>
      <c r="C390" s="32">
        <v>45873</v>
      </c>
      <c r="D390" s="31" t="s">
        <v>1483</v>
      </c>
      <c r="E390" s="32">
        <v>45873</v>
      </c>
      <c r="F390" s="31" t="s">
        <v>1484</v>
      </c>
      <c r="G390" s="31" t="s">
        <v>1485</v>
      </c>
      <c r="H390" s="33">
        <v>501096</v>
      </c>
      <c r="I390" s="33">
        <v>0</v>
      </c>
      <c r="J390" s="33">
        <v>40088</v>
      </c>
      <c r="K390" s="33">
        <v>541184</v>
      </c>
      <c r="L390" s="7" t="s">
        <v>51</v>
      </c>
      <c r="O390" s="18">
        <f>IF(Table1[[#This Row],[Phân loại]]="Tồn đầu kỳ",Table1[[#This Row],[Tổng giá trị]],0)</f>
        <v>541184</v>
      </c>
      <c r="P390" s="7">
        <f>IF(Table1[[#This Row],[Số còn phải thu ĐK]]&lt;&gt;0,0,IF(Table1[[#This Row],[Phân loại]]="Bán hàng",Table1[[#This Row],[Tổng giá trị]],-Table1[[#This Row],[Tổng giá trị]]))</f>
        <v>0</v>
      </c>
      <c r="Q390" s="18">
        <f t="shared" si="39"/>
        <v>0</v>
      </c>
      <c r="R390" s="7">
        <f>Table1[[#This Row],[Số còn phải thu ĐK]]+Table1[[#This Row],[Giá Trị HD sau CK]]-Table1[[#This Row],[Số tiền đã thu]]</f>
        <v>541184</v>
      </c>
      <c r="S390" s="6">
        <f>IF(Table1[[#This Row],[Ngày hóa đơn]]&lt;&gt;"",Table1[[#This Row],[Ngày hóa đơn]],IF(Table1[[#This Row],[Ngày hạch toán]]&lt;&gt;"",Table1[[#This Row],[Ngày hạch toán]],""))</f>
        <v>45873</v>
      </c>
      <c r="T390" s="7"/>
      <c r="U390" s="6">
        <f>IF(Table1[[#This Row],[Ngày tính CN]]="","",S390+T390)</f>
        <v>45873</v>
      </c>
      <c r="V390" s="18">
        <f ca="1">IF(Table1[[#This Row],[Hạn thanh toán]]="","",IF((U390-NOW())&lt;0,0,(U390-NOW())))</f>
        <v>0</v>
      </c>
      <c r="W390" s="2"/>
      <c r="X390" s="18">
        <f t="shared" ca="1" si="40"/>
        <v>297.49032048611116</v>
      </c>
      <c r="Y390" s="2" t="str">
        <f t="shared" ca="1" si="41"/>
        <v>Nợ quá hạn hơn 120 ngày có khả năng mất thanh toán</v>
      </c>
      <c r="Z390" s="51">
        <f t="shared" si="42"/>
        <v>45873</v>
      </c>
      <c r="AA390" s="51" t="str">
        <f t="shared" si="43"/>
        <v/>
      </c>
      <c r="AD390" s="2" t="str">
        <f>VLOOKUP($A390,MA_KH!$A:$Q,MA_KH!O$1,0)</f>
        <v>CIRCLEK MIỀN BẮC</v>
      </c>
      <c r="AE390" s="2" t="str">
        <f>VLOOKUP($A390,MA_KH!$A:$Q,MA_KH!P$1,0)</f>
        <v>CHI NHÁNH CÔNG TY TNHH VÒNG TRÒN ĐỎ TẠI HÀ NỘI</v>
      </c>
    </row>
    <row r="391" spans="1:31" ht="25.5" hidden="1" customHeight="1" x14ac:dyDescent="0.2">
      <c r="A391" s="31" t="s">
        <v>21192</v>
      </c>
      <c r="B391" s="31" t="s">
        <v>1331</v>
      </c>
      <c r="C391" s="32">
        <v>45873</v>
      </c>
      <c r="D391" s="31" t="s">
        <v>1486</v>
      </c>
      <c r="E391" s="32">
        <v>45873</v>
      </c>
      <c r="F391" s="31" t="s">
        <v>1487</v>
      </c>
      <c r="G391" s="31" t="s">
        <v>1488</v>
      </c>
      <c r="H391" s="33">
        <v>461520</v>
      </c>
      <c r="I391" s="33">
        <v>0</v>
      </c>
      <c r="J391" s="33">
        <v>36922</v>
      </c>
      <c r="K391" s="33">
        <v>498442</v>
      </c>
      <c r="L391" s="7" t="s">
        <v>51</v>
      </c>
      <c r="O391" s="18">
        <f>IF(Table1[[#This Row],[Phân loại]]="Tồn đầu kỳ",Table1[[#This Row],[Tổng giá trị]],0)</f>
        <v>498442</v>
      </c>
      <c r="P391" s="7">
        <f>IF(Table1[[#This Row],[Số còn phải thu ĐK]]&lt;&gt;0,0,IF(Table1[[#This Row],[Phân loại]]="Bán hàng",Table1[[#This Row],[Tổng giá trị]],-Table1[[#This Row],[Tổng giá trị]]))</f>
        <v>0</v>
      </c>
      <c r="Q391" s="18">
        <f t="shared" si="39"/>
        <v>0</v>
      </c>
      <c r="R391" s="7">
        <f>Table1[[#This Row],[Số còn phải thu ĐK]]+Table1[[#This Row],[Giá Trị HD sau CK]]-Table1[[#This Row],[Số tiền đã thu]]</f>
        <v>498442</v>
      </c>
      <c r="S391" s="6">
        <f>IF(Table1[[#This Row],[Ngày hóa đơn]]&lt;&gt;"",Table1[[#This Row],[Ngày hóa đơn]],IF(Table1[[#This Row],[Ngày hạch toán]]&lt;&gt;"",Table1[[#This Row],[Ngày hạch toán]],""))</f>
        <v>45873</v>
      </c>
      <c r="T391" s="7"/>
      <c r="U391" s="6">
        <f>IF(Table1[[#This Row],[Ngày tính CN]]="","",S391+T391)</f>
        <v>45873</v>
      </c>
      <c r="V391" s="18">
        <f ca="1">IF(Table1[[#This Row],[Hạn thanh toán]]="","",IF((U391-NOW())&lt;0,0,(U391-NOW())))</f>
        <v>0</v>
      </c>
      <c r="W391" s="2"/>
      <c r="X391" s="18">
        <f t="shared" ca="1" si="40"/>
        <v>297.49032048611116</v>
      </c>
      <c r="Y391" s="2" t="str">
        <f t="shared" ca="1" si="41"/>
        <v>Nợ quá hạn hơn 120 ngày có khả năng mất thanh toán</v>
      </c>
      <c r="Z391" s="51">
        <f t="shared" si="42"/>
        <v>45873</v>
      </c>
      <c r="AA391" s="51" t="str">
        <f t="shared" si="43"/>
        <v/>
      </c>
      <c r="AD391" s="2" t="str">
        <f>VLOOKUP($A391,MA_KH!$A:$Q,MA_KH!O$1,0)</f>
        <v>CIRCLEK MIỀN BẮC</v>
      </c>
      <c r="AE391" s="2" t="str">
        <f>VLOOKUP($A391,MA_KH!$A:$Q,MA_KH!P$1,0)</f>
        <v>CHI NHÁNH CÔNG TY TNHH VÒNG TRÒN ĐỎ TẠI HÀ NỘI</v>
      </c>
    </row>
    <row r="392" spans="1:31" ht="25.5" hidden="1" customHeight="1" x14ac:dyDescent="0.2">
      <c r="A392" s="31" t="s">
        <v>21192</v>
      </c>
      <c r="B392" s="31" t="s">
        <v>1331</v>
      </c>
      <c r="C392" s="32">
        <v>45873</v>
      </c>
      <c r="D392" s="31" t="s">
        <v>1489</v>
      </c>
      <c r="E392" s="32">
        <v>45873</v>
      </c>
      <c r="F392" s="31" t="s">
        <v>1490</v>
      </c>
      <c r="G392" s="31" t="s">
        <v>1491</v>
      </c>
      <c r="H392" s="33">
        <v>365928</v>
      </c>
      <c r="I392" s="33">
        <v>0</v>
      </c>
      <c r="J392" s="33">
        <v>29274</v>
      </c>
      <c r="K392" s="33">
        <v>395202</v>
      </c>
      <c r="L392" s="7" t="s">
        <v>51</v>
      </c>
      <c r="O392" s="18">
        <f>IF(Table1[[#This Row],[Phân loại]]="Tồn đầu kỳ",Table1[[#This Row],[Tổng giá trị]],0)</f>
        <v>395202</v>
      </c>
      <c r="P392" s="7">
        <f>IF(Table1[[#This Row],[Số còn phải thu ĐK]]&lt;&gt;0,0,IF(Table1[[#This Row],[Phân loại]]="Bán hàng",Table1[[#This Row],[Tổng giá trị]],-Table1[[#This Row],[Tổng giá trị]]))</f>
        <v>0</v>
      </c>
      <c r="Q392" s="18">
        <f t="shared" si="39"/>
        <v>0</v>
      </c>
      <c r="R392" s="7">
        <f>Table1[[#This Row],[Số còn phải thu ĐK]]+Table1[[#This Row],[Giá Trị HD sau CK]]-Table1[[#This Row],[Số tiền đã thu]]</f>
        <v>395202</v>
      </c>
      <c r="S392" s="6">
        <f>IF(Table1[[#This Row],[Ngày hóa đơn]]&lt;&gt;"",Table1[[#This Row],[Ngày hóa đơn]],IF(Table1[[#This Row],[Ngày hạch toán]]&lt;&gt;"",Table1[[#This Row],[Ngày hạch toán]],""))</f>
        <v>45873</v>
      </c>
      <c r="T392" s="7"/>
      <c r="U392" s="6">
        <f>IF(Table1[[#This Row],[Ngày tính CN]]="","",S392+T392)</f>
        <v>45873</v>
      </c>
      <c r="V392" s="18">
        <f ca="1">IF(Table1[[#This Row],[Hạn thanh toán]]="","",IF((U392-NOW())&lt;0,0,(U392-NOW())))</f>
        <v>0</v>
      </c>
      <c r="W392" s="2"/>
      <c r="X392" s="18">
        <f t="shared" ca="1" si="40"/>
        <v>297.49032048611116</v>
      </c>
      <c r="Y392" s="2" t="str">
        <f t="shared" ca="1" si="41"/>
        <v>Nợ quá hạn hơn 120 ngày có khả năng mất thanh toán</v>
      </c>
      <c r="Z392" s="51">
        <f t="shared" si="42"/>
        <v>45873</v>
      </c>
      <c r="AA392" s="51" t="str">
        <f t="shared" si="43"/>
        <v/>
      </c>
      <c r="AD392" s="2" t="str">
        <f>VLOOKUP($A392,MA_KH!$A:$Q,MA_KH!O$1,0)</f>
        <v>CIRCLEK MIỀN BẮC</v>
      </c>
      <c r="AE392" s="2" t="str">
        <f>VLOOKUP($A392,MA_KH!$A:$Q,MA_KH!P$1,0)</f>
        <v>CHI NHÁNH CÔNG TY TNHH VÒNG TRÒN ĐỎ TẠI HÀ NỘI</v>
      </c>
    </row>
    <row r="393" spans="1:31" ht="25.5" hidden="1" customHeight="1" x14ac:dyDescent="0.2">
      <c r="A393" s="31" t="s">
        <v>21192</v>
      </c>
      <c r="B393" s="31" t="s">
        <v>1331</v>
      </c>
      <c r="C393" s="32">
        <v>45873</v>
      </c>
      <c r="D393" s="31" t="s">
        <v>1492</v>
      </c>
      <c r="E393" s="32">
        <v>45873</v>
      </c>
      <c r="F393" s="31" t="s">
        <v>1493</v>
      </c>
      <c r="G393" s="31" t="s">
        <v>1494</v>
      </c>
      <c r="H393" s="33">
        <v>293397</v>
      </c>
      <c r="I393" s="33">
        <v>0</v>
      </c>
      <c r="J393" s="33">
        <v>23472</v>
      </c>
      <c r="K393" s="33">
        <v>316869</v>
      </c>
      <c r="L393" s="7" t="s">
        <v>51</v>
      </c>
      <c r="O393" s="18">
        <f>IF(Table1[[#This Row],[Phân loại]]="Tồn đầu kỳ",Table1[[#This Row],[Tổng giá trị]],0)</f>
        <v>316869</v>
      </c>
      <c r="P393" s="7">
        <f>IF(Table1[[#This Row],[Số còn phải thu ĐK]]&lt;&gt;0,0,IF(Table1[[#This Row],[Phân loại]]="Bán hàng",Table1[[#This Row],[Tổng giá trị]],-Table1[[#This Row],[Tổng giá trị]]))</f>
        <v>0</v>
      </c>
      <c r="Q393" s="18">
        <f t="shared" si="39"/>
        <v>0</v>
      </c>
      <c r="R393" s="7">
        <f>Table1[[#This Row],[Số còn phải thu ĐK]]+Table1[[#This Row],[Giá Trị HD sau CK]]-Table1[[#This Row],[Số tiền đã thu]]</f>
        <v>316869</v>
      </c>
      <c r="S393" s="6">
        <f>IF(Table1[[#This Row],[Ngày hóa đơn]]&lt;&gt;"",Table1[[#This Row],[Ngày hóa đơn]],IF(Table1[[#This Row],[Ngày hạch toán]]&lt;&gt;"",Table1[[#This Row],[Ngày hạch toán]],""))</f>
        <v>45873</v>
      </c>
      <c r="T393" s="7"/>
      <c r="U393" s="6">
        <f>IF(Table1[[#This Row],[Ngày tính CN]]="","",S393+T393)</f>
        <v>45873</v>
      </c>
      <c r="V393" s="18">
        <f ca="1">IF(Table1[[#This Row],[Hạn thanh toán]]="","",IF((U393-NOW())&lt;0,0,(U393-NOW())))</f>
        <v>0</v>
      </c>
      <c r="W393" s="2"/>
      <c r="X393" s="18">
        <f t="shared" ca="1" si="40"/>
        <v>297.49032048611116</v>
      </c>
      <c r="Y393" s="2" t="str">
        <f t="shared" ca="1" si="41"/>
        <v>Nợ quá hạn hơn 120 ngày có khả năng mất thanh toán</v>
      </c>
      <c r="Z393" s="51">
        <f t="shared" si="42"/>
        <v>45873</v>
      </c>
      <c r="AA393" s="51" t="str">
        <f t="shared" si="43"/>
        <v/>
      </c>
      <c r="AD393" s="2" t="str">
        <f>VLOOKUP($A393,MA_KH!$A:$Q,MA_KH!O$1,0)</f>
        <v>CIRCLEK MIỀN BẮC</v>
      </c>
      <c r="AE393" s="2" t="str">
        <f>VLOOKUP($A393,MA_KH!$A:$Q,MA_KH!P$1,0)</f>
        <v>CHI NHÁNH CÔNG TY TNHH VÒNG TRÒN ĐỎ TẠI HÀ NỘI</v>
      </c>
    </row>
    <row r="394" spans="1:31" ht="25.5" hidden="1" customHeight="1" x14ac:dyDescent="0.2">
      <c r="A394" s="31" t="s">
        <v>21192</v>
      </c>
      <c r="B394" s="31" t="s">
        <v>1331</v>
      </c>
      <c r="C394" s="32">
        <v>45873</v>
      </c>
      <c r="D394" s="31" t="s">
        <v>1495</v>
      </c>
      <c r="E394" s="32">
        <v>45873</v>
      </c>
      <c r="F394" s="31" t="s">
        <v>1496</v>
      </c>
      <c r="G394" s="31" t="s">
        <v>1497</v>
      </c>
      <c r="H394" s="33">
        <v>263730</v>
      </c>
      <c r="I394" s="33">
        <v>0</v>
      </c>
      <c r="J394" s="33">
        <v>21098</v>
      </c>
      <c r="K394" s="33">
        <v>284828</v>
      </c>
      <c r="L394" s="7" t="s">
        <v>51</v>
      </c>
      <c r="O394" s="18">
        <f>IF(Table1[[#This Row],[Phân loại]]="Tồn đầu kỳ",Table1[[#This Row],[Tổng giá trị]],0)</f>
        <v>284828</v>
      </c>
      <c r="P394" s="7">
        <f>IF(Table1[[#This Row],[Số còn phải thu ĐK]]&lt;&gt;0,0,IF(Table1[[#This Row],[Phân loại]]="Bán hàng",Table1[[#This Row],[Tổng giá trị]],-Table1[[#This Row],[Tổng giá trị]]))</f>
        <v>0</v>
      </c>
      <c r="Q394" s="18">
        <f t="shared" si="39"/>
        <v>0</v>
      </c>
      <c r="R394" s="7">
        <f>Table1[[#This Row],[Số còn phải thu ĐK]]+Table1[[#This Row],[Giá Trị HD sau CK]]-Table1[[#This Row],[Số tiền đã thu]]</f>
        <v>284828</v>
      </c>
      <c r="S394" s="6">
        <f>IF(Table1[[#This Row],[Ngày hóa đơn]]&lt;&gt;"",Table1[[#This Row],[Ngày hóa đơn]],IF(Table1[[#This Row],[Ngày hạch toán]]&lt;&gt;"",Table1[[#This Row],[Ngày hạch toán]],""))</f>
        <v>45873</v>
      </c>
      <c r="T394" s="7"/>
      <c r="U394" s="6">
        <f>IF(Table1[[#This Row],[Ngày tính CN]]="","",S394+T394)</f>
        <v>45873</v>
      </c>
      <c r="V394" s="18">
        <f ca="1">IF(Table1[[#This Row],[Hạn thanh toán]]="","",IF((U394-NOW())&lt;0,0,(U394-NOW())))</f>
        <v>0</v>
      </c>
      <c r="W394" s="2"/>
      <c r="X394" s="18">
        <f t="shared" ca="1" si="40"/>
        <v>297.49032048611116</v>
      </c>
      <c r="Y394" s="2" t="str">
        <f t="shared" ca="1" si="41"/>
        <v>Nợ quá hạn hơn 120 ngày có khả năng mất thanh toán</v>
      </c>
      <c r="Z394" s="51">
        <f t="shared" si="42"/>
        <v>45873</v>
      </c>
      <c r="AA394" s="51" t="str">
        <f t="shared" si="43"/>
        <v/>
      </c>
      <c r="AD394" s="2" t="str">
        <f>VLOOKUP($A394,MA_KH!$A:$Q,MA_KH!O$1,0)</f>
        <v>CIRCLEK MIỀN BẮC</v>
      </c>
      <c r="AE394" s="2" t="str">
        <f>VLOOKUP($A394,MA_KH!$A:$Q,MA_KH!P$1,0)</f>
        <v>CHI NHÁNH CÔNG TY TNHH VÒNG TRÒN ĐỎ TẠI HÀ NỘI</v>
      </c>
    </row>
    <row r="395" spans="1:31" ht="25.5" hidden="1" customHeight="1" x14ac:dyDescent="0.2">
      <c r="A395" s="31" t="s">
        <v>21192</v>
      </c>
      <c r="B395" s="31" t="s">
        <v>1331</v>
      </c>
      <c r="C395" s="32">
        <v>45873</v>
      </c>
      <c r="D395" s="31" t="s">
        <v>1498</v>
      </c>
      <c r="E395" s="32">
        <v>45873</v>
      </c>
      <c r="F395" s="31" t="s">
        <v>1499</v>
      </c>
      <c r="G395" s="31" t="s">
        <v>1500</v>
      </c>
      <c r="H395" s="33">
        <v>382413</v>
      </c>
      <c r="I395" s="33">
        <v>0</v>
      </c>
      <c r="J395" s="33">
        <v>30593</v>
      </c>
      <c r="K395" s="33">
        <v>413006</v>
      </c>
      <c r="L395" s="7" t="s">
        <v>51</v>
      </c>
      <c r="O395" s="18">
        <f>IF(Table1[[#This Row],[Phân loại]]="Tồn đầu kỳ",Table1[[#This Row],[Tổng giá trị]],0)</f>
        <v>413006</v>
      </c>
      <c r="P395" s="7">
        <f>IF(Table1[[#This Row],[Số còn phải thu ĐK]]&lt;&gt;0,0,IF(Table1[[#This Row],[Phân loại]]="Bán hàng",Table1[[#This Row],[Tổng giá trị]],-Table1[[#This Row],[Tổng giá trị]]))</f>
        <v>0</v>
      </c>
      <c r="Q395" s="18">
        <f t="shared" si="39"/>
        <v>0</v>
      </c>
      <c r="R395" s="7">
        <f>Table1[[#This Row],[Số còn phải thu ĐK]]+Table1[[#This Row],[Giá Trị HD sau CK]]-Table1[[#This Row],[Số tiền đã thu]]</f>
        <v>413006</v>
      </c>
      <c r="S395" s="6">
        <f>IF(Table1[[#This Row],[Ngày hóa đơn]]&lt;&gt;"",Table1[[#This Row],[Ngày hóa đơn]],IF(Table1[[#This Row],[Ngày hạch toán]]&lt;&gt;"",Table1[[#This Row],[Ngày hạch toán]],""))</f>
        <v>45873</v>
      </c>
      <c r="T395" s="7"/>
      <c r="U395" s="6">
        <f>IF(Table1[[#This Row],[Ngày tính CN]]="","",S395+T395)</f>
        <v>45873</v>
      </c>
      <c r="V395" s="18">
        <f ca="1">IF(Table1[[#This Row],[Hạn thanh toán]]="","",IF((U395-NOW())&lt;0,0,(U395-NOW())))</f>
        <v>0</v>
      </c>
      <c r="W395" s="2"/>
      <c r="X395" s="18">
        <f t="shared" ca="1" si="40"/>
        <v>297.49032048611116</v>
      </c>
      <c r="Y395" s="2" t="str">
        <f t="shared" ca="1" si="41"/>
        <v>Nợ quá hạn hơn 120 ngày có khả năng mất thanh toán</v>
      </c>
      <c r="Z395" s="51">
        <f t="shared" si="42"/>
        <v>45873</v>
      </c>
      <c r="AA395" s="51" t="str">
        <f t="shared" si="43"/>
        <v/>
      </c>
      <c r="AD395" s="2" t="str">
        <f>VLOOKUP($A395,MA_KH!$A:$Q,MA_KH!O$1,0)</f>
        <v>CIRCLEK MIỀN BẮC</v>
      </c>
      <c r="AE395" s="2" t="str">
        <f>VLOOKUP($A395,MA_KH!$A:$Q,MA_KH!P$1,0)</f>
        <v>CHI NHÁNH CÔNG TY TNHH VÒNG TRÒN ĐỎ TẠI HÀ NỘI</v>
      </c>
    </row>
    <row r="396" spans="1:31" ht="25.5" hidden="1" customHeight="1" x14ac:dyDescent="0.2">
      <c r="A396" s="31" t="s">
        <v>21192</v>
      </c>
      <c r="B396" s="31" t="s">
        <v>1331</v>
      </c>
      <c r="C396" s="32">
        <v>45873</v>
      </c>
      <c r="D396" s="31" t="s">
        <v>1501</v>
      </c>
      <c r="E396" s="32">
        <v>45873</v>
      </c>
      <c r="F396" s="31" t="s">
        <v>1502</v>
      </c>
      <c r="G396" s="31" t="s">
        <v>1503</v>
      </c>
      <c r="H396" s="33">
        <v>560430</v>
      </c>
      <c r="I396" s="33">
        <v>0</v>
      </c>
      <c r="J396" s="33">
        <v>44834</v>
      </c>
      <c r="K396" s="33">
        <v>605264</v>
      </c>
      <c r="L396" s="7" t="s">
        <v>51</v>
      </c>
      <c r="O396" s="18">
        <f>IF(Table1[[#This Row],[Phân loại]]="Tồn đầu kỳ",Table1[[#This Row],[Tổng giá trị]],0)</f>
        <v>605264</v>
      </c>
      <c r="P396" s="7">
        <f>IF(Table1[[#This Row],[Số còn phải thu ĐK]]&lt;&gt;0,0,IF(Table1[[#This Row],[Phân loại]]="Bán hàng",Table1[[#This Row],[Tổng giá trị]],-Table1[[#This Row],[Tổng giá trị]]))</f>
        <v>0</v>
      </c>
      <c r="Q396" s="18">
        <f t="shared" si="39"/>
        <v>0</v>
      </c>
      <c r="R396" s="7">
        <f>Table1[[#This Row],[Số còn phải thu ĐK]]+Table1[[#This Row],[Giá Trị HD sau CK]]-Table1[[#This Row],[Số tiền đã thu]]</f>
        <v>605264</v>
      </c>
      <c r="S396" s="6">
        <f>IF(Table1[[#This Row],[Ngày hóa đơn]]&lt;&gt;"",Table1[[#This Row],[Ngày hóa đơn]],IF(Table1[[#This Row],[Ngày hạch toán]]&lt;&gt;"",Table1[[#This Row],[Ngày hạch toán]],""))</f>
        <v>45873</v>
      </c>
      <c r="T396" s="7"/>
      <c r="U396" s="6">
        <f>IF(Table1[[#This Row],[Ngày tính CN]]="","",S396+T396)</f>
        <v>45873</v>
      </c>
      <c r="V396" s="18">
        <f ca="1">IF(Table1[[#This Row],[Hạn thanh toán]]="","",IF((U396-NOW())&lt;0,0,(U396-NOW())))</f>
        <v>0</v>
      </c>
      <c r="W396" s="2"/>
      <c r="X396" s="18">
        <f t="shared" ca="1" si="40"/>
        <v>297.49032048611116</v>
      </c>
      <c r="Y396" s="2" t="str">
        <f t="shared" ca="1" si="41"/>
        <v>Nợ quá hạn hơn 120 ngày có khả năng mất thanh toán</v>
      </c>
      <c r="Z396" s="51">
        <f t="shared" si="42"/>
        <v>45873</v>
      </c>
      <c r="AA396" s="51" t="str">
        <f t="shared" si="43"/>
        <v/>
      </c>
      <c r="AD396" s="2" t="str">
        <f>VLOOKUP($A396,MA_KH!$A:$Q,MA_KH!O$1,0)</f>
        <v>CIRCLEK MIỀN BẮC</v>
      </c>
      <c r="AE396" s="2" t="str">
        <f>VLOOKUP($A396,MA_KH!$A:$Q,MA_KH!P$1,0)</f>
        <v>CHI NHÁNH CÔNG TY TNHH VÒNG TRÒN ĐỎ TẠI HÀ NỘI</v>
      </c>
    </row>
    <row r="397" spans="1:31" ht="25.5" hidden="1" customHeight="1" x14ac:dyDescent="0.2">
      <c r="A397" s="31" t="s">
        <v>21192</v>
      </c>
      <c r="B397" s="31" t="s">
        <v>1331</v>
      </c>
      <c r="C397" s="32">
        <v>45873</v>
      </c>
      <c r="D397" s="31" t="s">
        <v>1504</v>
      </c>
      <c r="E397" s="32">
        <v>45873</v>
      </c>
      <c r="F397" s="31" t="s">
        <v>1505</v>
      </c>
      <c r="G397" s="31" t="s">
        <v>1506</v>
      </c>
      <c r="H397" s="33">
        <v>184608</v>
      </c>
      <c r="I397" s="33">
        <v>0</v>
      </c>
      <c r="J397" s="33">
        <v>14769</v>
      </c>
      <c r="K397" s="33">
        <v>199377</v>
      </c>
      <c r="L397" s="7" t="s">
        <v>51</v>
      </c>
      <c r="O397" s="18">
        <f>IF(Table1[[#This Row],[Phân loại]]="Tồn đầu kỳ",Table1[[#This Row],[Tổng giá trị]],0)</f>
        <v>199377</v>
      </c>
      <c r="P397" s="7">
        <f>IF(Table1[[#This Row],[Số còn phải thu ĐK]]&lt;&gt;0,0,IF(Table1[[#This Row],[Phân loại]]="Bán hàng",Table1[[#This Row],[Tổng giá trị]],-Table1[[#This Row],[Tổng giá trị]]))</f>
        <v>0</v>
      </c>
      <c r="Q397" s="18">
        <f t="shared" si="39"/>
        <v>0</v>
      </c>
      <c r="R397" s="7">
        <f>Table1[[#This Row],[Số còn phải thu ĐK]]+Table1[[#This Row],[Giá Trị HD sau CK]]-Table1[[#This Row],[Số tiền đã thu]]</f>
        <v>199377</v>
      </c>
      <c r="S397" s="6">
        <f>IF(Table1[[#This Row],[Ngày hóa đơn]]&lt;&gt;"",Table1[[#This Row],[Ngày hóa đơn]],IF(Table1[[#This Row],[Ngày hạch toán]]&lt;&gt;"",Table1[[#This Row],[Ngày hạch toán]],""))</f>
        <v>45873</v>
      </c>
      <c r="T397" s="7"/>
      <c r="U397" s="6">
        <f>IF(Table1[[#This Row],[Ngày tính CN]]="","",S397+T397)</f>
        <v>45873</v>
      </c>
      <c r="V397" s="18">
        <f ca="1">IF(Table1[[#This Row],[Hạn thanh toán]]="","",IF((U397-NOW())&lt;0,0,(U397-NOW())))</f>
        <v>0</v>
      </c>
      <c r="W397" s="2"/>
      <c r="X397" s="18">
        <f t="shared" ca="1" si="40"/>
        <v>297.49032048611116</v>
      </c>
      <c r="Y397" s="2" t="str">
        <f t="shared" ca="1" si="41"/>
        <v>Nợ quá hạn hơn 120 ngày có khả năng mất thanh toán</v>
      </c>
      <c r="Z397" s="51">
        <f t="shared" si="42"/>
        <v>45873</v>
      </c>
      <c r="AA397" s="51" t="str">
        <f t="shared" si="43"/>
        <v/>
      </c>
      <c r="AD397" s="2" t="str">
        <f>VLOOKUP($A397,MA_KH!$A:$Q,MA_KH!O$1,0)</f>
        <v>CIRCLEK MIỀN BẮC</v>
      </c>
      <c r="AE397" s="2" t="str">
        <f>VLOOKUP($A397,MA_KH!$A:$Q,MA_KH!P$1,0)</f>
        <v>CHI NHÁNH CÔNG TY TNHH VÒNG TRÒN ĐỎ TẠI HÀ NỘI</v>
      </c>
    </row>
    <row r="398" spans="1:31" ht="25.5" hidden="1" customHeight="1" x14ac:dyDescent="0.2">
      <c r="A398" s="31" t="s">
        <v>20737</v>
      </c>
      <c r="B398" s="31" t="s">
        <v>1333</v>
      </c>
      <c r="C398" s="32">
        <v>45874</v>
      </c>
      <c r="D398" s="31" t="s">
        <v>1507</v>
      </c>
      <c r="E398" s="32">
        <v>45874</v>
      </c>
      <c r="F398" s="31" t="s">
        <v>1508</v>
      </c>
      <c r="G398" s="31" t="s">
        <v>1509</v>
      </c>
      <c r="H398" s="33">
        <v>1054935</v>
      </c>
      <c r="I398" s="33">
        <v>0</v>
      </c>
      <c r="J398" s="33">
        <v>84395</v>
      </c>
      <c r="K398" s="33">
        <v>1139330</v>
      </c>
      <c r="L398" s="7" t="s">
        <v>51</v>
      </c>
      <c r="O398" s="18">
        <f>IF(Table1[[#This Row],[Phân loại]]="Tồn đầu kỳ",Table1[[#This Row],[Tổng giá trị]],0)</f>
        <v>1139330</v>
      </c>
      <c r="P398" s="7">
        <f>IF(Table1[[#This Row],[Số còn phải thu ĐK]]&lt;&gt;0,0,IF(Table1[[#This Row],[Phân loại]]="Bán hàng",Table1[[#This Row],[Tổng giá trị]],-Table1[[#This Row],[Tổng giá trị]]))</f>
        <v>0</v>
      </c>
      <c r="Q398" s="18">
        <f t="shared" si="39"/>
        <v>0</v>
      </c>
      <c r="R398" s="7">
        <f>Table1[[#This Row],[Số còn phải thu ĐK]]+Table1[[#This Row],[Giá Trị HD sau CK]]-Table1[[#This Row],[Số tiền đã thu]]</f>
        <v>1139330</v>
      </c>
      <c r="S398" s="6">
        <f>IF(Table1[[#This Row],[Ngày hóa đơn]]&lt;&gt;"",Table1[[#This Row],[Ngày hóa đơn]],IF(Table1[[#This Row],[Ngày hạch toán]]&lt;&gt;"",Table1[[#This Row],[Ngày hạch toán]],""))</f>
        <v>45874</v>
      </c>
      <c r="T398" s="7"/>
      <c r="U398" s="6">
        <f>IF(Table1[[#This Row],[Ngày tính CN]]="","",S398+T398)</f>
        <v>45874</v>
      </c>
      <c r="V398" s="18">
        <f ca="1">IF(Table1[[#This Row],[Hạn thanh toán]]="","",IF((U398-NOW())&lt;0,0,(U398-NOW())))</f>
        <v>0</v>
      </c>
      <c r="W398" s="2"/>
      <c r="X398" s="18">
        <f t="shared" ca="1" si="40"/>
        <v>296.49032048611116</v>
      </c>
      <c r="Y398" s="2" t="str">
        <f t="shared" ca="1" si="41"/>
        <v>Nợ quá hạn hơn 120 ngày có khả năng mất thanh toán</v>
      </c>
      <c r="Z398" s="51">
        <f t="shared" si="42"/>
        <v>45874</v>
      </c>
      <c r="AA398" s="51" t="str">
        <f t="shared" si="43"/>
        <v/>
      </c>
      <c r="AD398" s="2" t="str">
        <f>VLOOKUP($A398,MA_KH!$A:$Q,MA_KH!O$1,0)</f>
        <v>CIRCLEK MIỀN BẮC</v>
      </c>
      <c r="AE398" s="2" t="str">
        <f>VLOOKUP($A398,MA_KH!$A:$Q,MA_KH!P$1,0)</f>
        <v>CHI NHÁNH CÔNG TY TNHH VÒNG TRÒN ĐỎ TẠI HÀ NỘI</v>
      </c>
    </row>
    <row r="399" spans="1:31" ht="25.5" hidden="1" customHeight="1" x14ac:dyDescent="0.2">
      <c r="A399" s="31" t="s">
        <v>21242</v>
      </c>
      <c r="B399" s="31" t="s">
        <v>1329</v>
      </c>
      <c r="C399" s="32">
        <v>45874</v>
      </c>
      <c r="D399" s="31" t="s">
        <v>1510</v>
      </c>
      <c r="E399" s="32">
        <v>45874</v>
      </c>
      <c r="F399" s="31" t="s">
        <v>1511</v>
      </c>
      <c r="G399" s="31" t="s">
        <v>1512</v>
      </c>
      <c r="H399" s="33">
        <v>1170315</v>
      </c>
      <c r="I399" s="33">
        <v>0</v>
      </c>
      <c r="J399" s="33">
        <v>93625</v>
      </c>
      <c r="K399" s="33">
        <v>1263940</v>
      </c>
      <c r="L399" s="7" t="s">
        <v>51</v>
      </c>
      <c r="O399" s="18">
        <f>IF(Table1[[#This Row],[Phân loại]]="Tồn đầu kỳ",Table1[[#This Row],[Tổng giá trị]],0)</f>
        <v>1263940</v>
      </c>
      <c r="P399" s="7">
        <f>IF(Table1[[#This Row],[Số còn phải thu ĐK]]&lt;&gt;0,0,IF(Table1[[#This Row],[Phân loại]]="Bán hàng",Table1[[#This Row],[Tổng giá trị]],-Table1[[#This Row],[Tổng giá trị]]))</f>
        <v>0</v>
      </c>
      <c r="Q399" s="18">
        <f t="shared" si="39"/>
        <v>0</v>
      </c>
      <c r="R399" s="7">
        <f>Table1[[#This Row],[Số còn phải thu ĐK]]+Table1[[#This Row],[Giá Trị HD sau CK]]-Table1[[#This Row],[Số tiền đã thu]]</f>
        <v>1263940</v>
      </c>
      <c r="S399" s="6">
        <f>IF(Table1[[#This Row],[Ngày hóa đơn]]&lt;&gt;"",Table1[[#This Row],[Ngày hóa đơn]],IF(Table1[[#This Row],[Ngày hạch toán]]&lt;&gt;"",Table1[[#This Row],[Ngày hạch toán]],""))</f>
        <v>45874</v>
      </c>
      <c r="T399" s="7"/>
      <c r="U399" s="6">
        <f>IF(Table1[[#This Row],[Ngày tính CN]]="","",S399+T399)</f>
        <v>45874</v>
      </c>
      <c r="V399" s="18">
        <f ca="1">IF(Table1[[#This Row],[Hạn thanh toán]]="","",IF((U399-NOW())&lt;0,0,(U399-NOW())))</f>
        <v>0</v>
      </c>
      <c r="W399" s="2"/>
      <c r="X399" s="18">
        <f t="shared" ca="1" si="40"/>
        <v>296.49032048611116</v>
      </c>
      <c r="Y399" s="2" t="str">
        <f t="shared" ca="1" si="41"/>
        <v>Nợ quá hạn hơn 120 ngày có khả năng mất thanh toán</v>
      </c>
      <c r="Z399" s="51">
        <f t="shared" si="42"/>
        <v>45874</v>
      </c>
      <c r="AA399" s="51" t="str">
        <f t="shared" si="43"/>
        <v/>
      </c>
      <c r="AD399" s="2" t="str">
        <f>VLOOKUP($A399,MA_KH!$A:$Q,MA_KH!O$1,0)</f>
        <v>CIRCLEK MIỀN BẮC</v>
      </c>
      <c r="AE399" s="2" t="str">
        <f>VLOOKUP($A399,MA_KH!$A:$Q,MA_KH!P$1,0)</f>
        <v>CHI NHÁNH CÔNG TY TNHH VÒNG TRÒN ĐỎ TẠI HÀ NỘI</v>
      </c>
    </row>
    <row r="400" spans="1:31" ht="25.5" hidden="1" customHeight="1" x14ac:dyDescent="0.2">
      <c r="A400" s="31" t="s">
        <v>21192</v>
      </c>
      <c r="B400" s="31" t="s">
        <v>1331</v>
      </c>
      <c r="C400" s="32">
        <v>45874</v>
      </c>
      <c r="D400" s="31" t="s">
        <v>1513</v>
      </c>
      <c r="E400" s="32">
        <v>45874</v>
      </c>
      <c r="F400" s="31" t="s">
        <v>1514</v>
      </c>
      <c r="G400" s="31" t="s">
        <v>1515</v>
      </c>
      <c r="H400" s="33">
        <v>471414</v>
      </c>
      <c r="I400" s="33">
        <v>0</v>
      </c>
      <c r="J400" s="33">
        <v>37713</v>
      </c>
      <c r="K400" s="33">
        <v>509127</v>
      </c>
      <c r="L400" s="7" t="s">
        <v>51</v>
      </c>
      <c r="O400" s="18">
        <f>IF(Table1[[#This Row],[Phân loại]]="Tồn đầu kỳ",Table1[[#This Row],[Tổng giá trị]],0)</f>
        <v>509127</v>
      </c>
      <c r="P400" s="7">
        <f>IF(Table1[[#This Row],[Số còn phải thu ĐK]]&lt;&gt;0,0,IF(Table1[[#This Row],[Phân loại]]="Bán hàng",Table1[[#This Row],[Tổng giá trị]],-Table1[[#This Row],[Tổng giá trị]]))</f>
        <v>0</v>
      </c>
      <c r="Q400" s="18">
        <f t="shared" si="39"/>
        <v>0</v>
      </c>
      <c r="R400" s="7">
        <f>Table1[[#This Row],[Số còn phải thu ĐK]]+Table1[[#This Row],[Giá Trị HD sau CK]]-Table1[[#This Row],[Số tiền đã thu]]</f>
        <v>509127</v>
      </c>
      <c r="S400" s="6">
        <f>IF(Table1[[#This Row],[Ngày hóa đơn]]&lt;&gt;"",Table1[[#This Row],[Ngày hóa đơn]],IF(Table1[[#This Row],[Ngày hạch toán]]&lt;&gt;"",Table1[[#This Row],[Ngày hạch toán]],""))</f>
        <v>45874</v>
      </c>
      <c r="T400" s="7"/>
      <c r="U400" s="6">
        <f>IF(Table1[[#This Row],[Ngày tính CN]]="","",S400+T400)</f>
        <v>45874</v>
      </c>
      <c r="V400" s="18">
        <f ca="1">IF(Table1[[#This Row],[Hạn thanh toán]]="","",IF((U400-NOW())&lt;0,0,(U400-NOW())))</f>
        <v>0</v>
      </c>
      <c r="W400" s="2"/>
      <c r="X400" s="18">
        <f t="shared" ca="1" si="40"/>
        <v>296.49032048611116</v>
      </c>
      <c r="Y400" s="2" t="str">
        <f t="shared" ca="1" si="41"/>
        <v>Nợ quá hạn hơn 120 ngày có khả năng mất thanh toán</v>
      </c>
      <c r="Z400" s="51">
        <f t="shared" si="42"/>
        <v>45874</v>
      </c>
      <c r="AA400" s="51" t="str">
        <f t="shared" si="43"/>
        <v/>
      </c>
      <c r="AD400" s="2" t="str">
        <f>VLOOKUP($A400,MA_KH!$A:$Q,MA_KH!O$1,0)</f>
        <v>CIRCLEK MIỀN BẮC</v>
      </c>
      <c r="AE400" s="2" t="str">
        <f>VLOOKUP($A400,MA_KH!$A:$Q,MA_KH!P$1,0)</f>
        <v>CHI NHÁNH CÔNG TY TNHH VÒNG TRÒN ĐỎ TẠI HÀ NỘI</v>
      </c>
    </row>
    <row r="401" spans="1:31" ht="25.5" hidden="1" customHeight="1" x14ac:dyDescent="0.2">
      <c r="A401" s="31" t="s">
        <v>21192</v>
      </c>
      <c r="B401" s="31" t="s">
        <v>1331</v>
      </c>
      <c r="C401" s="32">
        <v>45874</v>
      </c>
      <c r="D401" s="31" t="s">
        <v>1516</v>
      </c>
      <c r="E401" s="32">
        <v>45874</v>
      </c>
      <c r="F401" s="31" t="s">
        <v>1517</v>
      </c>
      <c r="G401" s="31" t="s">
        <v>1518</v>
      </c>
      <c r="H401" s="33">
        <v>543945</v>
      </c>
      <c r="I401" s="33">
        <v>0</v>
      </c>
      <c r="J401" s="33">
        <v>43516</v>
      </c>
      <c r="K401" s="33">
        <v>587461</v>
      </c>
      <c r="L401" s="7" t="s">
        <v>51</v>
      </c>
      <c r="O401" s="18">
        <f>IF(Table1[[#This Row],[Phân loại]]="Tồn đầu kỳ",Table1[[#This Row],[Tổng giá trị]],0)</f>
        <v>587461</v>
      </c>
      <c r="P401" s="7">
        <f>IF(Table1[[#This Row],[Số còn phải thu ĐK]]&lt;&gt;0,0,IF(Table1[[#This Row],[Phân loại]]="Bán hàng",Table1[[#This Row],[Tổng giá trị]],-Table1[[#This Row],[Tổng giá trị]]))</f>
        <v>0</v>
      </c>
      <c r="Q401" s="18">
        <f t="shared" si="39"/>
        <v>0</v>
      </c>
      <c r="R401" s="7">
        <f>Table1[[#This Row],[Số còn phải thu ĐK]]+Table1[[#This Row],[Giá Trị HD sau CK]]-Table1[[#This Row],[Số tiền đã thu]]</f>
        <v>587461</v>
      </c>
      <c r="S401" s="6">
        <f>IF(Table1[[#This Row],[Ngày hóa đơn]]&lt;&gt;"",Table1[[#This Row],[Ngày hóa đơn]],IF(Table1[[#This Row],[Ngày hạch toán]]&lt;&gt;"",Table1[[#This Row],[Ngày hạch toán]],""))</f>
        <v>45874</v>
      </c>
      <c r="T401" s="7"/>
      <c r="U401" s="6">
        <f>IF(Table1[[#This Row],[Ngày tính CN]]="","",S401+T401)</f>
        <v>45874</v>
      </c>
      <c r="V401" s="18">
        <f ca="1">IF(Table1[[#This Row],[Hạn thanh toán]]="","",IF((U401-NOW())&lt;0,0,(U401-NOW())))</f>
        <v>0</v>
      </c>
      <c r="W401" s="2"/>
      <c r="X401" s="18">
        <f t="shared" ca="1" si="40"/>
        <v>296.49032048611116</v>
      </c>
      <c r="Y401" s="2" t="str">
        <f t="shared" ca="1" si="41"/>
        <v>Nợ quá hạn hơn 120 ngày có khả năng mất thanh toán</v>
      </c>
      <c r="Z401" s="51">
        <f t="shared" si="42"/>
        <v>45874</v>
      </c>
      <c r="AA401" s="51" t="str">
        <f t="shared" si="43"/>
        <v/>
      </c>
      <c r="AD401" s="2" t="str">
        <f>VLOOKUP($A401,MA_KH!$A:$Q,MA_KH!O$1,0)</f>
        <v>CIRCLEK MIỀN BẮC</v>
      </c>
      <c r="AE401" s="2" t="str">
        <f>VLOOKUP($A401,MA_KH!$A:$Q,MA_KH!P$1,0)</f>
        <v>CHI NHÁNH CÔNG TY TNHH VÒNG TRÒN ĐỎ TẠI HÀ NỘI</v>
      </c>
    </row>
    <row r="402" spans="1:31" ht="25.5" hidden="1" customHeight="1" x14ac:dyDescent="0.2">
      <c r="A402" s="31" t="s">
        <v>21192</v>
      </c>
      <c r="B402" s="31" t="s">
        <v>1331</v>
      </c>
      <c r="C402" s="32">
        <v>45874</v>
      </c>
      <c r="D402" s="31" t="s">
        <v>1519</v>
      </c>
      <c r="E402" s="32">
        <v>45874</v>
      </c>
      <c r="F402" s="31" t="s">
        <v>1520</v>
      </c>
      <c r="G402" s="31" t="s">
        <v>1521</v>
      </c>
      <c r="H402" s="33">
        <v>309882</v>
      </c>
      <c r="I402" s="33">
        <v>0</v>
      </c>
      <c r="J402" s="33">
        <v>24791</v>
      </c>
      <c r="K402" s="33">
        <v>334673</v>
      </c>
      <c r="L402" s="7" t="s">
        <v>51</v>
      </c>
      <c r="O402" s="18">
        <f>IF(Table1[[#This Row],[Phân loại]]="Tồn đầu kỳ",Table1[[#This Row],[Tổng giá trị]],0)</f>
        <v>334673</v>
      </c>
      <c r="P402" s="7">
        <f>IF(Table1[[#This Row],[Số còn phải thu ĐK]]&lt;&gt;0,0,IF(Table1[[#This Row],[Phân loại]]="Bán hàng",Table1[[#This Row],[Tổng giá trị]],-Table1[[#This Row],[Tổng giá trị]]))</f>
        <v>0</v>
      </c>
      <c r="Q402" s="18">
        <f t="shared" si="39"/>
        <v>0</v>
      </c>
      <c r="R402" s="7">
        <f>Table1[[#This Row],[Số còn phải thu ĐK]]+Table1[[#This Row],[Giá Trị HD sau CK]]-Table1[[#This Row],[Số tiền đã thu]]</f>
        <v>334673</v>
      </c>
      <c r="S402" s="6">
        <f>IF(Table1[[#This Row],[Ngày hóa đơn]]&lt;&gt;"",Table1[[#This Row],[Ngày hóa đơn]],IF(Table1[[#This Row],[Ngày hạch toán]]&lt;&gt;"",Table1[[#This Row],[Ngày hạch toán]],""))</f>
        <v>45874</v>
      </c>
      <c r="T402" s="7"/>
      <c r="U402" s="6">
        <f>IF(Table1[[#This Row],[Ngày tính CN]]="","",S402+T402)</f>
        <v>45874</v>
      </c>
      <c r="V402" s="18">
        <f ca="1">IF(Table1[[#This Row],[Hạn thanh toán]]="","",IF((U402-NOW())&lt;0,0,(U402-NOW())))</f>
        <v>0</v>
      </c>
      <c r="W402" s="2"/>
      <c r="X402" s="18">
        <f t="shared" ca="1" si="40"/>
        <v>296.49032048611116</v>
      </c>
      <c r="Y402" s="2" t="str">
        <f t="shared" ca="1" si="41"/>
        <v>Nợ quá hạn hơn 120 ngày có khả năng mất thanh toán</v>
      </c>
      <c r="Z402" s="51">
        <f t="shared" si="42"/>
        <v>45874</v>
      </c>
      <c r="AA402" s="51" t="str">
        <f t="shared" si="43"/>
        <v/>
      </c>
      <c r="AD402" s="2" t="str">
        <f>VLOOKUP($A402,MA_KH!$A:$Q,MA_KH!O$1,0)</f>
        <v>CIRCLEK MIỀN BẮC</v>
      </c>
      <c r="AE402" s="2" t="str">
        <f>VLOOKUP($A402,MA_KH!$A:$Q,MA_KH!P$1,0)</f>
        <v>CHI NHÁNH CÔNG TY TNHH VÒNG TRÒN ĐỎ TẠI HÀ NỘI</v>
      </c>
    </row>
    <row r="403" spans="1:31" ht="25.5" hidden="1" customHeight="1" x14ac:dyDescent="0.2">
      <c r="A403" s="31" t="s">
        <v>21192</v>
      </c>
      <c r="B403" s="31" t="s">
        <v>1331</v>
      </c>
      <c r="C403" s="32">
        <v>45874</v>
      </c>
      <c r="D403" s="31" t="s">
        <v>1522</v>
      </c>
      <c r="E403" s="32">
        <v>45874</v>
      </c>
      <c r="F403" s="31" t="s">
        <v>1523</v>
      </c>
      <c r="G403" s="31" t="s">
        <v>1524</v>
      </c>
      <c r="H403" s="33">
        <v>461520</v>
      </c>
      <c r="I403" s="33">
        <v>0</v>
      </c>
      <c r="J403" s="33">
        <v>36922</v>
      </c>
      <c r="K403" s="33">
        <v>498442</v>
      </c>
      <c r="L403" s="7" t="s">
        <v>51</v>
      </c>
      <c r="O403" s="18">
        <f>IF(Table1[[#This Row],[Phân loại]]="Tồn đầu kỳ",Table1[[#This Row],[Tổng giá trị]],0)</f>
        <v>498442</v>
      </c>
      <c r="P403" s="7">
        <f>IF(Table1[[#This Row],[Số còn phải thu ĐK]]&lt;&gt;0,0,IF(Table1[[#This Row],[Phân loại]]="Bán hàng",Table1[[#This Row],[Tổng giá trị]],-Table1[[#This Row],[Tổng giá trị]]))</f>
        <v>0</v>
      </c>
      <c r="Q403" s="18">
        <f t="shared" si="39"/>
        <v>0</v>
      </c>
      <c r="R403" s="7">
        <f>Table1[[#This Row],[Số còn phải thu ĐK]]+Table1[[#This Row],[Giá Trị HD sau CK]]-Table1[[#This Row],[Số tiền đã thu]]</f>
        <v>498442</v>
      </c>
      <c r="S403" s="6">
        <f>IF(Table1[[#This Row],[Ngày hóa đơn]]&lt;&gt;"",Table1[[#This Row],[Ngày hóa đơn]],IF(Table1[[#This Row],[Ngày hạch toán]]&lt;&gt;"",Table1[[#This Row],[Ngày hạch toán]],""))</f>
        <v>45874</v>
      </c>
      <c r="T403" s="7"/>
      <c r="U403" s="6">
        <f>IF(Table1[[#This Row],[Ngày tính CN]]="","",S403+T403)</f>
        <v>45874</v>
      </c>
      <c r="V403" s="18">
        <f ca="1">IF(Table1[[#This Row],[Hạn thanh toán]]="","",IF((U403-NOW())&lt;0,0,(U403-NOW())))</f>
        <v>0</v>
      </c>
      <c r="W403" s="2"/>
      <c r="X403" s="18">
        <f t="shared" ca="1" si="40"/>
        <v>296.49032048611116</v>
      </c>
      <c r="Y403" s="2" t="str">
        <f t="shared" ca="1" si="41"/>
        <v>Nợ quá hạn hơn 120 ngày có khả năng mất thanh toán</v>
      </c>
      <c r="Z403" s="51">
        <f t="shared" si="42"/>
        <v>45874</v>
      </c>
      <c r="AA403" s="51" t="str">
        <f t="shared" si="43"/>
        <v/>
      </c>
      <c r="AD403" s="2" t="str">
        <f>VLOOKUP($A403,MA_KH!$A:$Q,MA_KH!O$1,0)</f>
        <v>CIRCLEK MIỀN BẮC</v>
      </c>
      <c r="AE403" s="2" t="str">
        <f>VLOOKUP($A403,MA_KH!$A:$Q,MA_KH!P$1,0)</f>
        <v>CHI NHÁNH CÔNG TY TNHH VÒNG TRÒN ĐỎ TẠI HÀ NỘI</v>
      </c>
    </row>
    <row r="404" spans="1:31" ht="25.5" hidden="1" customHeight="1" x14ac:dyDescent="0.2">
      <c r="A404" s="31" t="s">
        <v>21192</v>
      </c>
      <c r="B404" s="31" t="s">
        <v>1331</v>
      </c>
      <c r="C404" s="32">
        <v>45874</v>
      </c>
      <c r="D404" s="31" t="s">
        <v>1525</v>
      </c>
      <c r="E404" s="32">
        <v>45874</v>
      </c>
      <c r="F404" s="31" t="s">
        <v>1526</v>
      </c>
      <c r="G404" s="31" t="s">
        <v>1527</v>
      </c>
      <c r="H404" s="33">
        <v>497793</v>
      </c>
      <c r="I404" s="33">
        <v>0</v>
      </c>
      <c r="J404" s="33">
        <v>39823</v>
      </c>
      <c r="K404" s="33">
        <v>537616</v>
      </c>
      <c r="L404" s="7" t="s">
        <v>51</v>
      </c>
      <c r="O404" s="18">
        <f>IF(Table1[[#This Row],[Phân loại]]="Tồn đầu kỳ",Table1[[#This Row],[Tổng giá trị]],0)</f>
        <v>537616</v>
      </c>
      <c r="P404" s="7">
        <f>IF(Table1[[#This Row],[Số còn phải thu ĐK]]&lt;&gt;0,0,IF(Table1[[#This Row],[Phân loại]]="Bán hàng",Table1[[#This Row],[Tổng giá trị]],-Table1[[#This Row],[Tổng giá trị]]))</f>
        <v>0</v>
      </c>
      <c r="Q404" s="18">
        <f t="shared" si="39"/>
        <v>0</v>
      </c>
      <c r="R404" s="7">
        <f>Table1[[#This Row],[Số còn phải thu ĐK]]+Table1[[#This Row],[Giá Trị HD sau CK]]-Table1[[#This Row],[Số tiền đã thu]]</f>
        <v>537616</v>
      </c>
      <c r="S404" s="6">
        <f>IF(Table1[[#This Row],[Ngày hóa đơn]]&lt;&gt;"",Table1[[#This Row],[Ngày hóa đơn]],IF(Table1[[#This Row],[Ngày hạch toán]]&lt;&gt;"",Table1[[#This Row],[Ngày hạch toán]],""))</f>
        <v>45874</v>
      </c>
      <c r="T404" s="7"/>
      <c r="U404" s="6">
        <f>IF(Table1[[#This Row],[Ngày tính CN]]="","",S404+T404)</f>
        <v>45874</v>
      </c>
      <c r="V404" s="18">
        <f ca="1">IF(Table1[[#This Row],[Hạn thanh toán]]="","",IF((U404-NOW())&lt;0,0,(U404-NOW())))</f>
        <v>0</v>
      </c>
      <c r="W404" s="2"/>
      <c r="X404" s="18">
        <f t="shared" ca="1" si="40"/>
        <v>296.49032048611116</v>
      </c>
      <c r="Y404" s="2" t="str">
        <f t="shared" ca="1" si="41"/>
        <v>Nợ quá hạn hơn 120 ngày có khả năng mất thanh toán</v>
      </c>
      <c r="Z404" s="51">
        <f t="shared" si="42"/>
        <v>45874</v>
      </c>
      <c r="AA404" s="51" t="str">
        <f t="shared" si="43"/>
        <v/>
      </c>
      <c r="AD404" s="2" t="str">
        <f>VLOOKUP($A404,MA_KH!$A:$Q,MA_KH!O$1,0)</f>
        <v>CIRCLEK MIỀN BẮC</v>
      </c>
      <c r="AE404" s="2" t="str">
        <f>VLOOKUP($A404,MA_KH!$A:$Q,MA_KH!P$1,0)</f>
        <v>CHI NHÁNH CÔNG TY TNHH VÒNG TRÒN ĐỎ TẠI HÀ NỘI</v>
      </c>
    </row>
    <row r="405" spans="1:31" ht="25.5" hidden="1" customHeight="1" x14ac:dyDescent="0.2">
      <c r="A405" s="31" t="s">
        <v>21192</v>
      </c>
      <c r="B405" s="31" t="s">
        <v>1331</v>
      </c>
      <c r="C405" s="32">
        <v>45874</v>
      </c>
      <c r="D405" s="31" t="s">
        <v>1528</v>
      </c>
      <c r="E405" s="32">
        <v>45874</v>
      </c>
      <c r="F405" s="31" t="s">
        <v>1529</v>
      </c>
      <c r="G405" s="31" t="s">
        <v>1530</v>
      </c>
      <c r="H405" s="33">
        <v>389004</v>
      </c>
      <c r="I405" s="33">
        <v>0</v>
      </c>
      <c r="J405" s="33">
        <v>31120</v>
      </c>
      <c r="K405" s="33">
        <v>420124</v>
      </c>
      <c r="L405" s="7" t="s">
        <v>51</v>
      </c>
      <c r="O405" s="18">
        <f>IF(Table1[[#This Row],[Phân loại]]="Tồn đầu kỳ",Table1[[#This Row],[Tổng giá trị]],0)</f>
        <v>420124</v>
      </c>
      <c r="P405" s="7">
        <f>IF(Table1[[#This Row],[Số còn phải thu ĐK]]&lt;&gt;0,0,IF(Table1[[#This Row],[Phân loại]]="Bán hàng",Table1[[#This Row],[Tổng giá trị]],-Table1[[#This Row],[Tổng giá trị]]))</f>
        <v>0</v>
      </c>
      <c r="Q405" s="18">
        <f t="shared" si="39"/>
        <v>0</v>
      </c>
      <c r="R405" s="7">
        <f>Table1[[#This Row],[Số còn phải thu ĐK]]+Table1[[#This Row],[Giá Trị HD sau CK]]-Table1[[#This Row],[Số tiền đã thu]]</f>
        <v>420124</v>
      </c>
      <c r="S405" s="6">
        <f>IF(Table1[[#This Row],[Ngày hóa đơn]]&lt;&gt;"",Table1[[#This Row],[Ngày hóa đơn]],IF(Table1[[#This Row],[Ngày hạch toán]]&lt;&gt;"",Table1[[#This Row],[Ngày hạch toán]],""))</f>
        <v>45874</v>
      </c>
      <c r="T405" s="7"/>
      <c r="U405" s="6">
        <f>IF(Table1[[#This Row],[Ngày tính CN]]="","",S405+T405)</f>
        <v>45874</v>
      </c>
      <c r="V405" s="18">
        <f ca="1">IF(Table1[[#This Row],[Hạn thanh toán]]="","",IF((U405-NOW())&lt;0,0,(U405-NOW())))</f>
        <v>0</v>
      </c>
      <c r="W405" s="2"/>
      <c r="X405" s="18">
        <f t="shared" ca="1" si="40"/>
        <v>296.49032048611116</v>
      </c>
      <c r="Y405" s="2" t="str">
        <f t="shared" ca="1" si="41"/>
        <v>Nợ quá hạn hơn 120 ngày có khả năng mất thanh toán</v>
      </c>
      <c r="Z405" s="51">
        <f t="shared" si="42"/>
        <v>45874</v>
      </c>
      <c r="AA405" s="51" t="str">
        <f t="shared" si="43"/>
        <v/>
      </c>
      <c r="AD405" s="2" t="str">
        <f>VLOOKUP($A405,MA_KH!$A:$Q,MA_KH!O$1,0)</f>
        <v>CIRCLEK MIỀN BẮC</v>
      </c>
      <c r="AE405" s="2" t="str">
        <f>VLOOKUP($A405,MA_KH!$A:$Q,MA_KH!P$1,0)</f>
        <v>CHI NHÁNH CÔNG TY TNHH VÒNG TRÒN ĐỎ TẠI HÀ NỘI</v>
      </c>
    </row>
    <row r="406" spans="1:31" ht="25.5" hidden="1" customHeight="1" x14ac:dyDescent="0.2">
      <c r="A406" s="31" t="s">
        <v>21192</v>
      </c>
      <c r="B406" s="31" t="s">
        <v>1331</v>
      </c>
      <c r="C406" s="32">
        <v>45874</v>
      </c>
      <c r="D406" s="31" t="s">
        <v>1531</v>
      </c>
      <c r="E406" s="32">
        <v>45874</v>
      </c>
      <c r="F406" s="31" t="s">
        <v>1532</v>
      </c>
      <c r="G406" s="31" t="s">
        <v>1533</v>
      </c>
      <c r="H406" s="33">
        <v>230760</v>
      </c>
      <c r="I406" s="33">
        <v>0</v>
      </c>
      <c r="J406" s="33">
        <v>18461</v>
      </c>
      <c r="K406" s="33">
        <v>249221</v>
      </c>
      <c r="L406" s="7" t="s">
        <v>51</v>
      </c>
      <c r="O406" s="18">
        <f>IF(Table1[[#This Row],[Phân loại]]="Tồn đầu kỳ",Table1[[#This Row],[Tổng giá trị]],0)</f>
        <v>249221</v>
      </c>
      <c r="P406" s="7">
        <f>IF(Table1[[#This Row],[Số còn phải thu ĐK]]&lt;&gt;0,0,IF(Table1[[#This Row],[Phân loại]]="Bán hàng",Table1[[#This Row],[Tổng giá trị]],-Table1[[#This Row],[Tổng giá trị]]))</f>
        <v>0</v>
      </c>
      <c r="Q406" s="18">
        <f t="shared" si="39"/>
        <v>0</v>
      </c>
      <c r="R406" s="7">
        <f>Table1[[#This Row],[Số còn phải thu ĐK]]+Table1[[#This Row],[Giá Trị HD sau CK]]-Table1[[#This Row],[Số tiền đã thu]]</f>
        <v>249221</v>
      </c>
      <c r="S406" s="6">
        <f>IF(Table1[[#This Row],[Ngày hóa đơn]]&lt;&gt;"",Table1[[#This Row],[Ngày hóa đơn]],IF(Table1[[#This Row],[Ngày hạch toán]]&lt;&gt;"",Table1[[#This Row],[Ngày hạch toán]],""))</f>
        <v>45874</v>
      </c>
      <c r="T406" s="7"/>
      <c r="U406" s="6">
        <f>IF(Table1[[#This Row],[Ngày tính CN]]="","",S406+T406)</f>
        <v>45874</v>
      </c>
      <c r="V406" s="18">
        <f ca="1">IF(Table1[[#This Row],[Hạn thanh toán]]="","",IF((U406-NOW())&lt;0,0,(U406-NOW())))</f>
        <v>0</v>
      </c>
      <c r="W406" s="2"/>
      <c r="X406" s="18">
        <f t="shared" ca="1" si="40"/>
        <v>296.49032048611116</v>
      </c>
      <c r="Y406" s="2" t="str">
        <f t="shared" ca="1" si="41"/>
        <v>Nợ quá hạn hơn 120 ngày có khả năng mất thanh toán</v>
      </c>
      <c r="Z406" s="51">
        <f t="shared" si="42"/>
        <v>45874</v>
      </c>
      <c r="AA406" s="51" t="str">
        <f t="shared" si="43"/>
        <v/>
      </c>
      <c r="AD406" s="2" t="str">
        <f>VLOOKUP($A406,MA_KH!$A:$Q,MA_KH!O$1,0)</f>
        <v>CIRCLEK MIỀN BẮC</v>
      </c>
      <c r="AE406" s="2" t="str">
        <f>VLOOKUP($A406,MA_KH!$A:$Q,MA_KH!P$1,0)</f>
        <v>CHI NHÁNH CÔNG TY TNHH VÒNG TRÒN ĐỎ TẠI HÀ NỘI</v>
      </c>
    </row>
    <row r="407" spans="1:31" ht="25.5" hidden="1" customHeight="1" x14ac:dyDescent="0.2">
      <c r="A407" s="31" t="s">
        <v>21192</v>
      </c>
      <c r="B407" s="31" t="s">
        <v>1331</v>
      </c>
      <c r="C407" s="32">
        <v>45874</v>
      </c>
      <c r="D407" s="31" t="s">
        <v>1534</v>
      </c>
      <c r="E407" s="32">
        <v>45874</v>
      </c>
      <c r="F407" s="31" t="s">
        <v>1535</v>
      </c>
      <c r="G407" s="31" t="s">
        <v>1536</v>
      </c>
      <c r="H407" s="33">
        <v>303291</v>
      </c>
      <c r="I407" s="33">
        <v>0</v>
      </c>
      <c r="J407" s="33">
        <v>24263</v>
      </c>
      <c r="K407" s="33">
        <v>327554</v>
      </c>
      <c r="L407" s="7" t="s">
        <v>51</v>
      </c>
      <c r="O407" s="18">
        <f>IF(Table1[[#This Row],[Phân loại]]="Tồn đầu kỳ",Table1[[#This Row],[Tổng giá trị]],0)</f>
        <v>327554</v>
      </c>
      <c r="P407" s="7">
        <f>IF(Table1[[#This Row],[Số còn phải thu ĐK]]&lt;&gt;0,0,IF(Table1[[#This Row],[Phân loại]]="Bán hàng",Table1[[#This Row],[Tổng giá trị]],-Table1[[#This Row],[Tổng giá trị]]))</f>
        <v>0</v>
      </c>
      <c r="Q407" s="18">
        <f t="shared" ref="Q407:Q470" si="44">IF(M407&lt;&gt;"",IF(O407&lt;&gt;0,O407,P407),0)</f>
        <v>0</v>
      </c>
      <c r="R407" s="7">
        <f>Table1[[#This Row],[Số còn phải thu ĐK]]+Table1[[#This Row],[Giá Trị HD sau CK]]-Table1[[#This Row],[Số tiền đã thu]]</f>
        <v>327554</v>
      </c>
      <c r="S407" s="6">
        <f>IF(Table1[[#This Row],[Ngày hóa đơn]]&lt;&gt;"",Table1[[#This Row],[Ngày hóa đơn]],IF(Table1[[#This Row],[Ngày hạch toán]]&lt;&gt;"",Table1[[#This Row],[Ngày hạch toán]],""))</f>
        <v>45874</v>
      </c>
      <c r="T407" s="7"/>
      <c r="U407" s="6">
        <f>IF(Table1[[#This Row],[Ngày tính CN]]="","",S407+T407)</f>
        <v>45874</v>
      </c>
      <c r="V407" s="18">
        <f ca="1">IF(Table1[[#This Row],[Hạn thanh toán]]="","",IF((U407-NOW())&lt;0,0,(U407-NOW())))</f>
        <v>0</v>
      </c>
      <c r="W407" s="2"/>
      <c r="X407" s="18">
        <f t="shared" ref="X407:X470" ca="1" si="45">IF(OR(U407="",R407=0),"",IF((U407-NOW())&lt;0,-(U407-NOW()),0))</f>
        <v>296.49032048611116</v>
      </c>
      <c r="Y407" s="2" t="str">
        <f t="shared" ref="Y407:Y470" ca="1" si="46">IF(R407=0,"Đã thanh toán",IF(X407="","",IF(X407&lt;=0,"Chưa đến hạn thanh toán",IF(X407&lt;=30,"Nợ quá hạn 30 ngày",IF(X407&lt;=60,"Nợ quá hạn từ 30 ngày đến 60 ngày",IF(X407&lt;=90,"Nợ quá hạn từ 60 ngày đến 90 ngày",IF(X407&lt;=120,"Nợ quá hạn từ 90 ngày đến 120 ngày","Nợ quá hạn hơn 120 ngày có khả năng mất thanh toán")))))))</f>
        <v>Nợ quá hạn hơn 120 ngày có khả năng mất thanh toán</v>
      </c>
      <c r="Z407" s="51">
        <f t="shared" si="42"/>
        <v>45874</v>
      </c>
      <c r="AA407" s="51" t="str">
        <f t="shared" si="43"/>
        <v/>
      </c>
      <c r="AD407" s="2" t="str">
        <f>VLOOKUP($A407,MA_KH!$A:$Q,MA_KH!O$1,0)</f>
        <v>CIRCLEK MIỀN BẮC</v>
      </c>
      <c r="AE407" s="2" t="str">
        <f>VLOOKUP($A407,MA_KH!$A:$Q,MA_KH!P$1,0)</f>
        <v>CHI NHÁNH CÔNG TY TNHH VÒNG TRÒN ĐỎ TẠI HÀ NỘI</v>
      </c>
    </row>
    <row r="408" spans="1:31" ht="25.5" hidden="1" customHeight="1" x14ac:dyDescent="0.2">
      <c r="A408" s="31" t="s">
        <v>21192</v>
      </c>
      <c r="B408" s="31" t="s">
        <v>1331</v>
      </c>
      <c r="C408" s="32">
        <v>45874</v>
      </c>
      <c r="D408" s="31" t="s">
        <v>1537</v>
      </c>
      <c r="E408" s="32">
        <v>45874</v>
      </c>
      <c r="F408" s="31" t="s">
        <v>1538</v>
      </c>
      <c r="G408" s="31" t="s">
        <v>1539</v>
      </c>
      <c r="H408" s="33">
        <v>468126</v>
      </c>
      <c r="I408" s="33">
        <v>0</v>
      </c>
      <c r="J408" s="33">
        <v>37450</v>
      </c>
      <c r="K408" s="33">
        <v>505576</v>
      </c>
      <c r="L408" s="7" t="s">
        <v>51</v>
      </c>
      <c r="O408" s="18">
        <f>IF(Table1[[#This Row],[Phân loại]]="Tồn đầu kỳ",Table1[[#This Row],[Tổng giá trị]],0)</f>
        <v>505576</v>
      </c>
      <c r="P408" s="7">
        <f>IF(Table1[[#This Row],[Số còn phải thu ĐK]]&lt;&gt;0,0,IF(Table1[[#This Row],[Phân loại]]="Bán hàng",Table1[[#This Row],[Tổng giá trị]],-Table1[[#This Row],[Tổng giá trị]]))</f>
        <v>0</v>
      </c>
      <c r="Q408" s="18">
        <f t="shared" si="44"/>
        <v>0</v>
      </c>
      <c r="R408" s="7">
        <f>Table1[[#This Row],[Số còn phải thu ĐK]]+Table1[[#This Row],[Giá Trị HD sau CK]]-Table1[[#This Row],[Số tiền đã thu]]</f>
        <v>505576</v>
      </c>
      <c r="S408" s="6">
        <f>IF(Table1[[#This Row],[Ngày hóa đơn]]&lt;&gt;"",Table1[[#This Row],[Ngày hóa đơn]],IF(Table1[[#This Row],[Ngày hạch toán]]&lt;&gt;"",Table1[[#This Row],[Ngày hạch toán]],""))</f>
        <v>45874</v>
      </c>
      <c r="T408" s="7"/>
      <c r="U408" s="6">
        <f>IF(Table1[[#This Row],[Ngày tính CN]]="","",S408+T408)</f>
        <v>45874</v>
      </c>
      <c r="V408" s="18">
        <f ca="1">IF(Table1[[#This Row],[Hạn thanh toán]]="","",IF((U408-NOW())&lt;0,0,(U408-NOW())))</f>
        <v>0</v>
      </c>
      <c r="W408" s="2"/>
      <c r="X408" s="18">
        <f t="shared" ca="1" si="45"/>
        <v>296.49032048611116</v>
      </c>
      <c r="Y408" s="2" t="str">
        <f t="shared" ca="1" si="46"/>
        <v>Nợ quá hạn hơn 120 ngày có khả năng mất thanh toán</v>
      </c>
      <c r="Z408" s="51">
        <f t="shared" si="42"/>
        <v>45874</v>
      </c>
      <c r="AA408" s="51" t="str">
        <f t="shared" si="43"/>
        <v/>
      </c>
      <c r="AD408" s="2" t="str">
        <f>VLOOKUP($A408,MA_KH!$A:$Q,MA_KH!O$1,0)</f>
        <v>CIRCLEK MIỀN BẮC</v>
      </c>
      <c r="AE408" s="2" t="str">
        <f>VLOOKUP($A408,MA_KH!$A:$Q,MA_KH!P$1,0)</f>
        <v>CHI NHÁNH CÔNG TY TNHH VÒNG TRÒN ĐỎ TẠI HÀ NỘI</v>
      </c>
    </row>
    <row r="409" spans="1:31" ht="25.5" hidden="1" customHeight="1" x14ac:dyDescent="0.2">
      <c r="A409" s="31" t="s">
        <v>21192</v>
      </c>
      <c r="B409" s="31" t="s">
        <v>1331</v>
      </c>
      <c r="C409" s="32">
        <v>45874</v>
      </c>
      <c r="D409" s="31" t="s">
        <v>1540</v>
      </c>
      <c r="E409" s="32">
        <v>45874</v>
      </c>
      <c r="F409" s="31" t="s">
        <v>1541</v>
      </c>
      <c r="G409" s="31" t="s">
        <v>1542</v>
      </c>
      <c r="H409" s="33">
        <v>484611</v>
      </c>
      <c r="I409" s="33">
        <v>0</v>
      </c>
      <c r="J409" s="33">
        <v>38769</v>
      </c>
      <c r="K409" s="33">
        <v>523380</v>
      </c>
      <c r="L409" s="7" t="s">
        <v>51</v>
      </c>
      <c r="O409" s="18">
        <f>IF(Table1[[#This Row],[Phân loại]]="Tồn đầu kỳ",Table1[[#This Row],[Tổng giá trị]],0)</f>
        <v>523380</v>
      </c>
      <c r="P409" s="7">
        <f>IF(Table1[[#This Row],[Số còn phải thu ĐK]]&lt;&gt;0,0,IF(Table1[[#This Row],[Phân loại]]="Bán hàng",Table1[[#This Row],[Tổng giá trị]],-Table1[[#This Row],[Tổng giá trị]]))</f>
        <v>0</v>
      </c>
      <c r="Q409" s="18">
        <f t="shared" si="44"/>
        <v>0</v>
      </c>
      <c r="R409" s="7">
        <f>Table1[[#This Row],[Số còn phải thu ĐK]]+Table1[[#This Row],[Giá Trị HD sau CK]]-Table1[[#This Row],[Số tiền đã thu]]</f>
        <v>523380</v>
      </c>
      <c r="S409" s="6">
        <f>IF(Table1[[#This Row],[Ngày hóa đơn]]&lt;&gt;"",Table1[[#This Row],[Ngày hóa đơn]],IF(Table1[[#This Row],[Ngày hạch toán]]&lt;&gt;"",Table1[[#This Row],[Ngày hạch toán]],""))</f>
        <v>45874</v>
      </c>
      <c r="T409" s="7"/>
      <c r="U409" s="6">
        <f>IF(Table1[[#This Row],[Ngày tính CN]]="","",S409+T409)</f>
        <v>45874</v>
      </c>
      <c r="V409" s="18">
        <f ca="1">IF(Table1[[#This Row],[Hạn thanh toán]]="","",IF((U409-NOW())&lt;0,0,(U409-NOW())))</f>
        <v>0</v>
      </c>
      <c r="W409" s="2"/>
      <c r="X409" s="18">
        <f t="shared" ca="1" si="45"/>
        <v>296.49032048611116</v>
      </c>
      <c r="Y409" s="2" t="str">
        <f t="shared" ca="1" si="46"/>
        <v>Nợ quá hạn hơn 120 ngày có khả năng mất thanh toán</v>
      </c>
      <c r="Z409" s="51">
        <f t="shared" si="42"/>
        <v>45874</v>
      </c>
      <c r="AA409" s="51" t="str">
        <f t="shared" si="43"/>
        <v/>
      </c>
      <c r="AD409" s="2" t="str">
        <f>VLOOKUP($A409,MA_KH!$A:$Q,MA_KH!O$1,0)</f>
        <v>CIRCLEK MIỀN BẮC</v>
      </c>
      <c r="AE409" s="2" t="str">
        <f>VLOOKUP($A409,MA_KH!$A:$Q,MA_KH!P$1,0)</f>
        <v>CHI NHÁNH CÔNG TY TNHH VÒNG TRÒN ĐỎ TẠI HÀ NỘI</v>
      </c>
    </row>
    <row r="410" spans="1:31" ht="25.5" hidden="1" customHeight="1" x14ac:dyDescent="0.2">
      <c r="A410" s="31" t="s">
        <v>21192</v>
      </c>
      <c r="B410" s="31" t="s">
        <v>1331</v>
      </c>
      <c r="C410" s="32">
        <v>45874</v>
      </c>
      <c r="D410" s="31" t="s">
        <v>1543</v>
      </c>
      <c r="E410" s="32">
        <v>45874</v>
      </c>
      <c r="F410" s="31" t="s">
        <v>1544</v>
      </c>
      <c r="G410" s="31" t="s">
        <v>1545</v>
      </c>
      <c r="H410" s="33">
        <v>857130</v>
      </c>
      <c r="I410" s="33">
        <v>0</v>
      </c>
      <c r="J410" s="33">
        <v>68570</v>
      </c>
      <c r="K410" s="33">
        <v>925700</v>
      </c>
      <c r="L410" s="7" t="s">
        <v>51</v>
      </c>
      <c r="O410" s="18">
        <f>IF(Table1[[#This Row],[Phân loại]]="Tồn đầu kỳ",Table1[[#This Row],[Tổng giá trị]],0)</f>
        <v>925700</v>
      </c>
      <c r="P410" s="7">
        <f>IF(Table1[[#This Row],[Số còn phải thu ĐK]]&lt;&gt;0,0,IF(Table1[[#This Row],[Phân loại]]="Bán hàng",Table1[[#This Row],[Tổng giá trị]],-Table1[[#This Row],[Tổng giá trị]]))</f>
        <v>0</v>
      </c>
      <c r="Q410" s="18">
        <f t="shared" si="44"/>
        <v>0</v>
      </c>
      <c r="R410" s="7">
        <f>Table1[[#This Row],[Số còn phải thu ĐK]]+Table1[[#This Row],[Giá Trị HD sau CK]]-Table1[[#This Row],[Số tiền đã thu]]</f>
        <v>925700</v>
      </c>
      <c r="S410" s="6">
        <f>IF(Table1[[#This Row],[Ngày hóa đơn]]&lt;&gt;"",Table1[[#This Row],[Ngày hóa đơn]],IF(Table1[[#This Row],[Ngày hạch toán]]&lt;&gt;"",Table1[[#This Row],[Ngày hạch toán]],""))</f>
        <v>45874</v>
      </c>
      <c r="T410" s="7"/>
      <c r="U410" s="6">
        <f>IF(Table1[[#This Row],[Ngày tính CN]]="","",S410+T410)</f>
        <v>45874</v>
      </c>
      <c r="V410" s="18">
        <f ca="1">IF(Table1[[#This Row],[Hạn thanh toán]]="","",IF((U410-NOW())&lt;0,0,(U410-NOW())))</f>
        <v>0</v>
      </c>
      <c r="W410" s="2"/>
      <c r="X410" s="18">
        <f t="shared" ca="1" si="45"/>
        <v>296.49032048611116</v>
      </c>
      <c r="Y410" s="2" t="str">
        <f t="shared" ca="1" si="46"/>
        <v>Nợ quá hạn hơn 120 ngày có khả năng mất thanh toán</v>
      </c>
      <c r="Z410" s="51">
        <f t="shared" si="42"/>
        <v>45874</v>
      </c>
      <c r="AA410" s="51" t="str">
        <f t="shared" si="43"/>
        <v/>
      </c>
      <c r="AD410" s="2" t="str">
        <f>VLOOKUP($A410,MA_KH!$A:$Q,MA_KH!O$1,0)</f>
        <v>CIRCLEK MIỀN BẮC</v>
      </c>
      <c r="AE410" s="2" t="str">
        <f>VLOOKUP($A410,MA_KH!$A:$Q,MA_KH!P$1,0)</f>
        <v>CHI NHÁNH CÔNG TY TNHH VÒNG TRÒN ĐỎ TẠI HÀ NỘI</v>
      </c>
    </row>
    <row r="411" spans="1:31" ht="25.5" hidden="1" customHeight="1" x14ac:dyDescent="0.2">
      <c r="A411" s="31" t="s">
        <v>21192</v>
      </c>
      <c r="B411" s="31" t="s">
        <v>1331</v>
      </c>
      <c r="C411" s="32">
        <v>45874</v>
      </c>
      <c r="D411" s="31" t="s">
        <v>1546</v>
      </c>
      <c r="E411" s="32">
        <v>45874</v>
      </c>
      <c r="F411" s="31" t="s">
        <v>1547</v>
      </c>
      <c r="G411" s="31" t="s">
        <v>1548</v>
      </c>
      <c r="H411" s="33">
        <v>606582</v>
      </c>
      <c r="I411" s="33">
        <v>0</v>
      </c>
      <c r="J411" s="33">
        <v>48527</v>
      </c>
      <c r="K411" s="33">
        <v>655109</v>
      </c>
      <c r="L411" s="7" t="s">
        <v>51</v>
      </c>
      <c r="O411" s="18">
        <f>IF(Table1[[#This Row],[Phân loại]]="Tồn đầu kỳ",Table1[[#This Row],[Tổng giá trị]],0)</f>
        <v>655109</v>
      </c>
      <c r="P411" s="7">
        <f>IF(Table1[[#This Row],[Số còn phải thu ĐK]]&lt;&gt;0,0,IF(Table1[[#This Row],[Phân loại]]="Bán hàng",Table1[[#This Row],[Tổng giá trị]],-Table1[[#This Row],[Tổng giá trị]]))</f>
        <v>0</v>
      </c>
      <c r="Q411" s="18">
        <f t="shared" si="44"/>
        <v>0</v>
      </c>
      <c r="R411" s="7">
        <f>Table1[[#This Row],[Số còn phải thu ĐK]]+Table1[[#This Row],[Giá Trị HD sau CK]]-Table1[[#This Row],[Số tiền đã thu]]</f>
        <v>655109</v>
      </c>
      <c r="S411" s="6">
        <f>IF(Table1[[#This Row],[Ngày hóa đơn]]&lt;&gt;"",Table1[[#This Row],[Ngày hóa đơn]],IF(Table1[[#This Row],[Ngày hạch toán]]&lt;&gt;"",Table1[[#This Row],[Ngày hạch toán]],""))</f>
        <v>45874</v>
      </c>
      <c r="T411" s="7"/>
      <c r="U411" s="6">
        <f>IF(Table1[[#This Row],[Ngày tính CN]]="","",S411+T411)</f>
        <v>45874</v>
      </c>
      <c r="V411" s="18">
        <f ca="1">IF(Table1[[#This Row],[Hạn thanh toán]]="","",IF((U411-NOW())&lt;0,0,(U411-NOW())))</f>
        <v>0</v>
      </c>
      <c r="W411" s="2"/>
      <c r="X411" s="18">
        <f t="shared" ca="1" si="45"/>
        <v>296.49032048611116</v>
      </c>
      <c r="Y411" s="2" t="str">
        <f t="shared" ca="1" si="46"/>
        <v>Nợ quá hạn hơn 120 ngày có khả năng mất thanh toán</v>
      </c>
      <c r="Z411" s="51">
        <f t="shared" si="42"/>
        <v>45874</v>
      </c>
      <c r="AA411" s="51" t="str">
        <f t="shared" si="43"/>
        <v/>
      </c>
      <c r="AD411" s="2" t="str">
        <f>VLOOKUP($A411,MA_KH!$A:$Q,MA_KH!O$1,0)</f>
        <v>CIRCLEK MIỀN BẮC</v>
      </c>
      <c r="AE411" s="2" t="str">
        <f>VLOOKUP($A411,MA_KH!$A:$Q,MA_KH!P$1,0)</f>
        <v>CHI NHÁNH CÔNG TY TNHH VÒNG TRÒN ĐỎ TẠI HÀ NỘI</v>
      </c>
    </row>
    <row r="412" spans="1:31" ht="25.5" hidden="1" customHeight="1" x14ac:dyDescent="0.2">
      <c r="A412" s="31" t="s">
        <v>21192</v>
      </c>
      <c r="B412" s="31" t="s">
        <v>1331</v>
      </c>
      <c r="C412" s="32">
        <v>45874</v>
      </c>
      <c r="D412" s="31" t="s">
        <v>1549</v>
      </c>
      <c r="E412" s="32">
        <v>45874</v>
      </c>
      <c r="F412" s="31" t="s">
        <v>1550</v>
      </c>
      <c r="G412" s="31" t="s">
        <v>1551</v>
      </c>
      <c r="H412" s="33">
        <v>356034</v>
      </c>
      <c r="I412" s="33">
        <v>0</v>
      </c>
      <c r="J412" s="33">
        <v>28483</v>
      </c>
      <c r="K412" s="33">
        <v>384517</v>
      </c>
      <c r="L412" s="7" t="s">
        <v>51</v>
      </c>
      <c r="O412" s="18">
        <f>IF(Table1[[#This Row],[Phân loại]]="Tồn đầu kỳ",Table1[[#This Row],[Tổng giá trị]],0)</f>
        <v>384517</v>
      </c>
      <c r="P412" s="7">
        <f>IF(Table1[[#This Row],[Số còn phải thu ĐK]]&lt;&gt;0,0,IF(Table1[[#This Row],[Phân loại]]="Bán hàng",Table1[[#This Row],[Tổng giá trị]],-Table1[[#This Row],[Tổng giá trị]]))</f>
        <v>0</v>
      </c>
      <c r="Q412" s="18">
        <f t="shared" si="44"/>
        <v>0</v>
      </c>
      <c r="R412" s="7">
        <f>Table1[[#This Row],[Số còn phải thu ĐK]]+Table1[[#This Row],[Giá Trị HD sau CK]]-Table1[[#This Row],[Số tiền đã thu]]</f>
        <v>384517</v>
      </c>
      <c r="S412" s="6">
        <f>IF(Table1[[#This Row],[Ngày hóa đơn]]&lt;&gt;"",Table1[[#This Row],[Ngày hóa đơn]],IF(Table1[[#This Row],[Ngày hạch toán]]&lt;&gt;"",Table1[[#This Row],[Ngày hạch toán]],""))</f>
        <v>45874</v>
      </c>
      <c r="T412" s="7"/>
      <c r="U412" s="6">
        <f>IF(Table1[[#This Row],[Ngày tính CN]]="","",S412+T412)</f>
        <v>45874</v>
      </c>
      <c r="V412" s="18">
        <f ca="1">IF(Table1[[#This Row],[Hạn thanh toán]]="","",IF((U412-NOW())&lt;0,0,(U412-NOW())))</f>
        <v>0</v>
      </c>
      <c r="W412" s="2"/>
      <c r="X412" s="18">
        <f t="shared" ca="1" si="45"/>
        <v>296.49032048611116</v>
      </c>
      <c r="Y412" s="2" t="str">
        <f t="shared" ca="1" si="46"/>
        <v>Nợ quá hạn hơn 120 ngày có khả năng mất thanh toán</v>
      </c>
      <c r="Z412" s="51">
        <f t="shared" si="42"/>
        <v>45874</v>
      </c>
      <c r="AA412" s="51" t="str">
        <f t="shared" si="43"/>
        <v/>
      </c>
      <c r="AD412" s="2" t="str">
        <f>VLOOKUP($A412,MA_KH!$A:$Q,MA_KH!O$1,0)</f>
        <v>CIRCLEK MIỀN BẮC</v>
      </c>
      <c r="AE412" s="2" t="str">
        <f>VLOOKUP($A412,MA_KH!$A:$Q,MA_KH!P$1,0)</f>
        <v>CHI NHÁNH CÔNG TY TNHH VÒNG TRÒN ĐỎ TẠI HÀ NỘI</v>
      </c>
    </row>
    <row r="413" spans="1:31" ht="25.5" hidden="1" customHeight="1" x14ac:dyDescent="0.2">
      <c r="A413" s="31" t="s">
        <v>21192</v>
      </c>
      <c r="B413" s="31" t="s">
        <v>1331</v>
      </c>
      <c r="C413" s="32">
        <v>45874</v>
      </c>
      <c r="D413" s="31" t="s">
        <v>1552</v>
      </c>
      <c r="E413" s="32">
        <v>45874</v>
      </c>
      <c r="F413" s="31" t="s">
        <v>1553</v>
      </c>
      <c r="G413" s="31" t="s">
        <v>1554</v>
      </c>
      <c r="H413" s="33">
        <v>346140</v>
      </c>
      <c r="I413" s="33">
        <v>0</v>
      </c>
      <c r="J413" s="33">
        <v>27691</v>
      </c>
      <c r="K413" s="33">
        <v>373831</v>
      </c>
      <c r="L413" s="7" t="s">
        <v>51</v>
      </c>
      <c r="O413" s="18">
        <f>IF(Table1[[#This Row],[Phân loại]]="Tồn đầu kỳ",Table1[[#This Row],[Tổng giá trị]],0)</f>
        <v>373831</v>
      </c>
      <c r="P413" s="7">
        <f>IF(Table1[[#This Row],[Số còn phải thu ĐK]]&lt;&gt;0,0,IF(Table1[[#This Row],[Phân loại]]="Bán hàng",Table1[[#This Row],[Tổng giá trị]],-Table1[[#This Row],[Tổng giá trị]]))</f>
        <v>0</v>
      </c>
      <c r="Q413" s="18">
        <f t="shared" si="44"/>
        <v>0</v>
      </c>
      <c r="R413" s="7">
        <f>Table1[[#This Row],[Số còn phải thu ĐK]]+Table1[[#This Row],[Giá Trị HD sau CK]]-Table1[[#This Row],[Số tiền đã thu]]</f>
        <v>373831</v>
      </c>
      <c r="S413" s="6">
        <f>IF(Table1[[#This Row],[Ngày hóa đơn]]&lt;&gt;"",Table1[[#This Row],[Ngày hóa đơn]],IF(Table1[[#This Row],[Ngày hạch toán]]&lt;&gt;"",Table1[[#This Row],[Ngày hạch toán]],""))</f>
        <v>45874</v>
      </c>
      <c r="T413" s="7"/>
      <c r="U413" s="6">
        <f>IF(Table1[[#This Row],[Ngày tính CN]]="","",S413+T413)</f>
        <v>45874</v>
      </c>
      <c r="V413" s="18">
        <f ca="1">IF(Table1[[#This Row],[Hạn thanh toán]]="","",IF((U413-NOW())&lt;0,0,(U413-NOW())))</f>
        <v>0</v>
      </c>
      <c r="W413" s="2"/>
      <c r="X413" s="18">
        <f t="shared" ca="1" si="45"/>
        <v>296.49032048611116</v>
      </c>
      <c r="Y413" s="2" t="str">
        <f t="shared" ca="1" si="46"/>
        <v>Nợ quá hạn hơn 120 ngày có khả năng mất thanh toán</v>
      </c>
      <c r="Z413" s="51">
        <f t="shared" si="42"/>
        <v>45874</v>
      </c>
      <c r="AA413" s="51" t="str">
        <f t="shared" si="43"/>
        <v/>
      </c>
      <c r="AD413" s="2" t="str">
        <f>VLOOKUP($A413,MA_KH!$A:$Q,MA_KH!O$1,0)</f>
        <v>CIRCLEK MIỀN BẮC</v>
      </c>
      <c r="AE413" s="2" t="str">
        <f>VLOOKUP($A413,MA_KH!$A:$Q,MA_KH!P$1,0)</f>
        <v>CHI NHÁNH CÔNG TY TNHH VÒNG TRÒN ĐỎ TẠI HÀ NỘI</v>
      </c>
    </row>
    <row r="414" spans="1:31" ht="25.5" hidden="1" customHeight="1" x14ac:dyDescent="0.2">
      <c r="A414" s="31" t="s">
        <v>21192</v>
      </c>
      <c r="B414" s="31" t="s">
        <v>1331</v>
      </c>
      <c r="C414" s="32">
        <v>45874</v>
      </c>
      <c r="D414" s="31" t="s">
        <v>1555</v>
      </c>
      <c r="E414" s="32">
        <v>45874</v>
      </c>
      <c r="F414" s="31" t="s">
        <v>1556</v>
      </c>
      <c r="G414" s="31" t="s">
        <v>1557</v>
      </c>
      <c r="H414" s="33">
        <v>514278</v>
      </c>
      <c r="I414" s="33">
        <v>0</v>
      </c>
      <c r="J414" s="33">
        <v>41142</v>
      </c>
      <c r="K414" s="33">
        <v>555420</v>
      </c>
      <c r="L414" s="7" t="s">
        <v>51</v>
      </c>
      <c r="O414" s="18">
        <f>IF(Table1[[#This Row],[Phân loại]]="Tồn đầu kỳ",Table1[[#This Row],[Tổng giá trị]],0)</f>
        <v>555420</v>
      </c>
      <c r="P414" s="7">
        <f>IF(Table1[[#This Row],[Số còn phải thu ĐK]]&lt;&gt;0,0,IF(Table1[[#This Row],[Phân loại]]="Bán hàng",Table1[[#This Row],[Tổng giá trị]],-Table1[[#This Row],[Tổng giá trị]]))</f>
        <v>0</v>
      </c>
      <c r="Q414" s="18">
        <f t="shared" si="44"/>
        <v>0</v>
      </c>
      <c r="R414" s="7">
        <f>Table1[[#This Row],[Số còn phải thu ĐK]]+Table1[[#This Row],[Giá Trị HD sau CK]]-Table1[[#This Row],[Số tiền đã thu]]</f>
        <v>555420</v>
      </c>
      <c r="S414" s="6">
        <f>IF(Table1[[#This Row],[Ngày hóa đơn]]&lt;&gt;"",Table1[[#This Row],[Ngày hóa đơn]],IF(Table1[[#This Row],[Ngày hạch toán]]&lt;&gt;"",Table1[[#This Row],[Ngày hạch toán]],""))</f>
        <v>45874</v>
      </c>
      <c r="T414" s="7"/>
      <c r="U414" s="6">
        <f>IF(Table1[[#This Row],[Ngày tính CN]]="","",S414+T414)</f>
        <v>45874</v>
      </c>
      <c r="V414" s="18">
        <f ca="1">IF(Table1[[#This Row],[Hạn thanh toán]]="","",IF((U414-NOW())&lt;0,0,(U414-NOW())))</f>
        <v>0</v>
      </c>
      <c r="W414" s="2"/>
      <c r="X414" s="18">
        <f t="shared" ca="1" si="45"/>
        <v>296.49032048611116</v>
      </c>
      <c r="Y414" s="2" t="str">
        <f t="shared" ca="1" si="46"/>
        <v>Nợ quá hạn hơn 120 ngày có khả năng mất thanh toán</v>
      </c>
      <c r="Z414" s="51">
        <f t="shared" si="42"/>
        <v>45874</v>
      </c>
      <c r="AA414" s="51" t="str">
        <f t="shared" si="43"/>
        <v/>
      </c>
      <c r="AD414" s="2" t="str">
        <f>VLOOKUP($A414,MA_KH!$A:$Q,MA_KH!O$1,0)</f>
        <v>CIRCLEK MIỀN BẮC</v>
      </c>
      <c r="AE414" s="2" t="str">
        <f>VLOOKUP($A414,MA_KH!$A:$Q,MA_KH!P$1,0)</f>
        <v>CHI NHÁNH CÔNG TY TNHH VÒNG TRÒN ĐỎ TẠI HÀ NỘI</v>
      </c>
    </row>
    <row r="415" spans="1:31" ht="25.5" hidden="1" customHeight="1" x14ac:dyDescent="0.2">
      <c r="A415" s="31" t="s">
        <v>21192</v>
      </c>
      <c r="B415" s="31" t="s">
        <v>1331</v>
      </c>
      <c r="C415" s="32">
        <v>45874</v>
      </c>
      <c r="D415" s="31" t="s">
        <v>1558</v>
      </c>
      <c r="E415" s="32">
        <v>45874</v>
      </c>
      <c r="F415" s="31" t="s">
        <v>1559</v>
      </c>
      <c r="G415" s="31" t="s">
        <v>1560</v>
      </c>
      <c r="H415" s="33">
        <v>543945</v>
      </c>
      <c r="I415" s="33">
        <v>0</v>
      </c>
      <c r="J415" s="33">
        <v>43516</v>
      </c>
      <c r="K415" s="33">
        <v>587461</v>
      </c>
      <c r="L415" s="7" t="s">
        <v>51</v>
      </c>
      <c r="O415" s="18">
        <f>IF(Table1[[#This Row],[Phân loại]]="Tồn đầu kỳ",Table1[[#This Row],[Tổng giá trị]],0)</f>
        <v>587461</v>
      </c>
      <c r="P415" s="7">
        <f>IF(Table1[[#This Row],[Số còn phải thu ĐK]]&lt;&gt;0,0,IF(Table1[[#This Row],[Phân loại]]="Bán hàng",Table1[[#This Row],[Tổng giá trị]],-Table1[[#This Row],[Tổng giá trị]]))</f>
        <v>0</v>
      </c>
      <c r="Q415" s="18">
        <f t="shared" si="44"/>
        <v>0</v>
      </c>
      <c r="R415" s="7">
        <f>Table1[[#This Row],[Số còn phải thu ĐK]]+Table1[[#This Row],[Giá Trị HD sau CK]]-Table1[[#This Row],[Số tiền đã thu]]</f>
        <v>587461</v>
      </c>
      <c r="S415" s="6">
        <f>IF(Table1[[#This Row],[Ngày hóa đơn]]&lt;&gt;"",Table1[[#This Row],[Ngày hóa đơn]],IF(Table1[[#This Row],[Ngày hạch toán]]&lt;&gt;"",Table1[[#This Row],[Ngày hạch toán]],""))</f>
        <v>45874</v>
      </c>
      <c r="T415" s="7"/>
      <c r="U415" s="6">
        <f>IF(Table1[[#This Row],[Ngày tính CN]]="","",S415+T415)</f>
        <v>45874</v>
      </c>
      <c r="V415" s="18">
        <f ca="1">IF(Table1[[#This Row],[Hạn thanh toán]]="","",IF((U415-NOW())&lt;0,0,(U415-NOW())))</f>
        <v>0</v>
      </c>
      <c r="W415" s="2"/>
      <c r="X415" s="18">
        <f t="shared" ca="1" si="45"/>
        <v>296.49032048611116</v>
      </c>
      <c r="Y415" s="2" t="str">
        <f t="shared" ca="1" si="46"/>
        <v>Nợ quá hạn hơn 120 ngày có khả năng mất thanh toán</v>
      </c>
      <c r="Z415" s="51">
        <f t="shared" si="42"/>
        <v>45874</v>
      </c>
      <c r="AA415" s="51" t="str">
        <f t="shared" si="43"/>
        <v/>
      </c>
      <c r="AD415" s="2" t="str">
        <f>VLOOKUP($A415,MA_KH!$A:$Q,MA_KH!O$1,0)</f>
        <v>CIRCLEK MIỀN BẮC</v>
      </c>
      <c r="AE415" s="2" t="str">
        <f>VLOOKUP($A415,MA_KH!$A:$Q,MA_KH!P$1,0)</f>
        <v>CHI NHÁNH CÔNG TY TNHH VÒNG TRÒN ĐỎ TẠI HÀ NỘI</v>
      </c>
    </row>
    <row r="416" spans="1:31" ht="25.5" hidden="1" customHeight="1" x14ac:dyDescent="0.2">
      <c r="A416" s="31" t="s">
        <v>21192</v>
      </c>
      <c r="B416" s="31" t="s">
        <v>1331</v>
      </c>
      <c r="C416" s="32">
        <v>45874</v>
      </c>
      <c r="D416" s="31" t="s">
        <v>1561</v>
      </c>
      <c r="E416" s="32">
        <v>45874</v>
      </c>
      <c r="F416" s="31" t="s">
        <v>1562</v>
      </c>
      <c r="G416" s="31" t="s">
        <v>1563</v>
      </c>
      <c r="H416" s="33">
        <v>382413</v>
      </c>
      <c r="I416" s="33">
        <v>0</v>
      </c>
      <c r="J416" s="33">
        <v>30593</v>
      </c>
      <c r="K416" s="33">
        <v>413006</v>
      </c>
      <c r="L416" s="7" t="s">
        <v>51</v>
      </c>
      <c r="O416" s="18">
        <f>IF(Table1[[#This Row],[Phân loại]]="Tồn đầu kỳ",Table1[[#This Row],[Tổng giá trị]],0)</f>
        <v>413006</v>
      </c>
      <c r="P416" s="7">
        <f>IF(Table1[[#This Row],[Số còn phải thu ĐK]]&lt;&gt;0,0,IF(Table1[[#This Row],[Phân loại]]="Bán hàng",Table1[[#This Row],[Tổng giá trị]],-Table1[[#This Row],[Tổng giá trị]]))</f>
        <v>0</v>
      </c>
      <c r="Q416" s="18">
        <f t="shared" si="44"/>
        <v>0</v>
      </c>
      <c r="R416" s="7">
        <f>Table1[[#This Row],[Số còn phải thu ĐK]]+Table1[[#This Row],[Giá Trị HD sau CK]]-Table1[[#This Row],[Số tiền đã thu]]</f>
        <v>413006</v>
      </c>
      <c r="S416" s="6">
        <f>IF(Table1[[#This Row],[Ngày hóa đơn]]&lt;&gt;"",Table1[[#This Row],[Ngày hóa đơn]],IF(Table1[[#This Row],[Ngày hạch toán]]&lt;&gt;"",Table1[[#This Row],[Ngày hạch toán]],""))</f>
        <v>45874</v>
      </c>
      <c r="T416" s="7"/>
      <c r="U416" s="6">
        <f>IF(Table1[[#This Row],[Ngày tính CN]]="","",S416+T416)</f>
        <v>45874</v>
      </c>
      <c r="V416" s="18">
        <f ca="1">IF(Table1[[#This Row],[Hạn thanh toán]]="","",IF((U416-NOW())&lt;0,0,(U416-NOW())))</f>
        <v>0</v>
      </c>
      <c r="W416" s="2"/>
      <c r="X416" s="18">
        <f t="shared" ca="1" si="45"/>
        <v>296.49032048611116</v>
      </c>
      <c r="Y416" s="2" t="str">
        <f t="shared" ca="1" si="46"/>
        <v>Nợ quá hạn hơn 120 ngày có khả năng mất thanh toán</v>
      </c>
      <c r="Z416" s="51">
        <f t="shared" si="42"/>
        <v>45874</v>
      </c>
      <c r="AA416" s="51" t="str">
        <f t="shared" si="43"/>
        <v/>
      </c>
      <c r="AD416" s="2" t="str">
        <f>VLOOKUP($A416,MA_KH!$A:$Q,MA_KH!O$1,0)</f>
        <v>CIRCLEK MIỀN BẮC</v>
      </c>
      <c r="AE416" s="2" t="str">
        <f>VLOOKUP($A416,MA_KH!$A:$Q,MA_KH!P$1,0)</f>
        <v>CHI NHÁNH CÔNG TY TNHH VÒNG TRÒN ĐỎ TẠI HÀ NỘI</v>
      </c>
    </row>
    <row r="417" spans="1:31" ht="25.5" hidden="1" customHeight="1" x14ac:dyDescent="0.2">
      <c r="A417" s="31" t="s">
        <v>21192</v>
      </c>
      <c r="B417" s="31" t="s">
        <v>1331</v>
      </c>
      <c r="C417" s="32">
        <v>45874</v>
      </c>
      <c r="D417" s="31" t="s">
        <v>1564</v>
      </c>
      <c r="E417" s="32">
        <v>45874</v>
      </c>
      <c r="F417" s="31" t="s">
        <v>1565</v>
      </c>
      <c r="G417" s="31" t="s">
        <v>1566</v>
      </c>
      <c r="H417" s="33">
        <v>626370</v>
      </c>
      <c r="I417" s="33">
        <v>0</v>
      </c>
      <c r="J417" s="33">
        <v>50110</v>
      </c>
      <c r="K417" s="33">
        <v>676480</v>
      </c>
      <c r="L417" s="7" t="s">
        <v>51</v>
      </c>
      <c r="O417" s="18">
        <f>IF(Table1[[#This Row],[Phân loại]]="Tồn đầu kỳ",Table1[[#This Row],[Tổng giá trị]],0)</f>
        <v>676480</v>
      </c>
      <c r="P417" s="7">
        <f>IF(Table1[[#This Row],[Số còn phải thu ĐK]]&lt;&gt;0,0,IF(Table1[[#This Row],[Phân loại]]="Bán hàng",Table1[[#This Row],[Tổng giá trị]],-Table1[[#This Row],[Tổng giá trị]]))</f>
        <v>0</v>
      </c>
      <c r="Q417" s="18">
        <f t="shared" si="44"/>
        <v>0</v>
      </c>
      <c r="R417" s="7">
        <f>Table1[[#This Row],[Số còn phải thu ĐK]]+Table1[[#This Row],[Giá Trị HD sau CK]]-Table1[[#This Row],[Số tiền đã thu]]</f>
        <v>676480</v>
      </c>
      <c r="S417" s="6">
        <f>IF(Table1[[#This Row],[Ngày hóa đơn]]&lt;&gt;"",Table1[[#This Row],[Ngày hóa đơn]],IF(Table1[[#This Row],[Ngày hạch toán]]&lt;&gt;"",Table1[[#This Row],[Ngày hạch toán]],""))</f>
        <v>45874</v>
      </c>
      <c r="T417" s="7"/>
      <c r="U417" s="6">
        <f>IF(Table1[[#This Row],[Ngày tính CN]]="","",S417+T417)</f>
        <v>45874</v>
      </c>
      <c r="V417" s="18">
        <f ca="1">IF(Table1[[#This Row],[Hạn thanh toán]]="","",IF((U417-NOW())&lt;0,0,(U417-NOW())))</f>
        <v>0</v>
      </c>
      <c r="W417" s="2"/>
      <c r="X417" s="18">
        <f t="shared" ca="1" si="45"/>
        <v>296.49032048611116</v>
      </c>
      <c r="Y417" s="2" t="str">
        <f t="shared" ca="1" si="46"/>
        <v>Nợ quá hạn hơn 120 ngày có khả năng mất thanh toán</v>
      </c>
      <c r="Z417" s="51">
        <f t="shared" si="42"/>
        <v>45874</v>
      </c>
      <c r="AA417" s="51" t="str">
        <f t="shared" si="43"/>
        <v/>
      </c>
      <c r="AD417" s="2" t="str">
        <f>VLOOKUP($A417,MA_KH!$A:$Q,MA_KH!O$1,0)</f>
        <v>CIRCLEK MIỀN BẮC</v>
      </c>
      <c r="AE417" s="2" t="str">
        <f>VLOOKUP($A417,MA_KH!$A:$Q,MA_KH!P$1,0)</f>
        <v>CHI NHÁNH CÔNG TY TNHH VÒNG TRÒN ĐỎ TẠI HÀ NỘI</v>
      </c>
    </row>
    <row r="418" spans="1:31" ht="25.5" hidden="1" customHeight="1" x14ac:dyDescent="0.2">
      <c r="A418" s="31" t="s">
        <v>21192</v>
      </c>
      <c r="B418" s="31" t="s">
        <v>1331</v>
      </c>
      <c r="C418" s="32">
        <v>45874</v>
      </c>
      <c r="D418" s="31" t="s">
        <v>1567</v>
      </c>
      <c r="E418" s="32">
        <v>45874</v>
      </c>
      <c r="F418" s="31" t="s">
        <v>1568</v>
      </c>
      <c r="G418" s="31" t="s">
        <v>1569</v>
      </c>
      <c r="H418" s="33">
        <v>626370</v>
      </c>
      <c r="I418" s="33">
        <v>0</v>
      </c>
      <c r="J418" s="33">
        <v>50110</v>
      </c>
      <c r="K418" s="33">
        <v>676480</v>
      </c>
      <c r="L418" s="7" t="s">
        <v>51</v>
      </c>
      <c r="O418" s="18">
        <f>IF(Table1[[#This Row],[Phân loại]]="Tồn đầu kỳ",Table1[[#This Row],[Tổng giá trị]],0)</f>
        <v>676480</v>
      </c>
      <c r="P418" s="7">
        <f>IF(Table1[[#This Row],[Số còn phải thu ĐK]]&lt;&gt;0,0,IF(Table1[[#This Row],[Phân loại]]="Bán hàng",Table1[[#This Row],[Tổng giá trị]],-Table1[[#This Row],[Tổng giá trị]]))</f>
        <v>0</v>
      </c>
      <c r="Q418" s="18">
        <f t="shared" si="44"/>
        <v>0</v>
      </c>
      <c r="R418" s="7">
        <f>Table1[[#This Row],[Số còn phải thu ĐK]]+Table1[[#This Row],[Giá Trị HD sau CK]]-Table1[[#This Row],[Số tiền đã thu]]</f>
        <v>676480</v>
      </c>
      <c r="S418" s="6">
        <f>IF(Table1[[#This Row],[Ngày hóa đơn]]&lt;&gt;"",Table1[[#This Row],[Ngày hóa đơn]],IF(Table1[[#This Row],[Ngày hạch toán]]&lt;&gt;"",Table1[[#This Row],[Ngày hạch toán]],""))</f>
        <v>45874</v>
      </c>
      <c r="T418" s="7"/>
      <c r="U418" s="6">
        <f>IF(Table1[[#This Row],[Ngày tính CN]]="","",S418+T418)</f>
        <v>45874</v>
      </c>
      <c r="V418" s="18">
        <f ca="1">IF(Table1[[#This Row],[Hạn thanh toán]]="","",IF((U418-NOW())&lt;0,0,(U418-NOW())))</f>
        <v>0</v>
      </c>
      <c r="W418" s="2"/>
      <c r="X418" s="18">
        <f t="shared" ca="1" si="45"/>
        <v>296.49032048611116</v>
      </c>
      <c r="Y418" s="2" t="str">
        <f t="shared" ca="1" si="46"/>
        <v>Nợ quá hạn hơn 120 ngày có khả năng mất thanh toán</v>
      </c>
      <c r="Z418" s="51">
        <f t="shared" si="42"/>
        <v>45874</v>
      </c>
      <c r="AA418" s="51" t="str">
        <f t="shared" si="43"/>
        <v/>
      </c>
      <c r="AD418" s="2" t="str">
        <f>VLOOKUP($A418,MA_KH!$A:$Q,MA_KH!O$1,0)</f>
        <v>CIRCLEK MIỀN BẮC</v>
      </c>
      <c r="AE418" s="2" t="str">
        <f>VLOOKUP($A418,MA_KH!$A:$Q,MA_KH!P$1,0)</f>
        <v>CHI NHÁNH CÔNG TY TNHH VÒNG TRÒN ĐỎ TẠI HÀ NỘI</v>
      </c>
    </row>
    <row r="419" spans="1:31" ht="25.5" hidden="1" customHeight="1" x14ac:dyDescent="0.2">
      <c r="A419" s="31" t="s">
        <v>21192</v>
      </c>
      <c r="B419" s="31" t="s">
        <v>1331</v>
      </c>
      <c r="C419" s="32">
        <v>45874</v>
      </c>
      <c r="D419" s="31" t="s">
        <v>1570</v>
      </c>
      <c r="E419" s="32">
        <v>45874</v>
      </c>
      <c r="F419" s="31" t="s">
        <v>1571</v>
      </c>
      <c r="G419" s="31" t="s">
        <v>1572</v>
      </c>
      <c r="H419" s="33">
        <v>461520</v>
      </c>
      <c r="I419" s="33">
        <v>0</v>
      </c>
      <c r="J419" s="33">
        <v>36922</v>
      </c>
      <c r="K419" s="33">
        <v>498442</v>
      </c>
      <c r="L419" s="7" t="s">
        <v>51</v>
      </c>
      <c r="O419" s="18">
        <f>IF(Table1[[#This Row],[Phân loại]]="Tồn đầu kỳ",Table1[[#This Row],[Tổng giá trị]],0)</f>
        <v>498442</v>
      </c>
      <c r="P419" s="7">
        <f>IF(Table1[[#This Row],[Số còn phải thu ĐK]]&lt;&gt;0,0,IF(Table1[[#This Row],[Phân loại]]="Bán hàng",Table1[[#This Row],[Tổng giá trị]],-Table1[[#This Row],[Tổng giá trị]]))</f>
        <v>0</v>
      </c>
      <c r="Q419" s="18">
        <f t="shared" si="44"/>
        <v>0</v>
      </c>
      <c r="R419" s="7">
        <f>Table1[[#This Row],[Số còn phải thu ĐK]]+Table1[[#This Row],[Giá Trị HD sau CK]]-Table1[[#This Row],[Số tiền đã thu]]</f>
        <v>498442</v>
      </c>
      <c r="S419" s="6">
        <f>IF(Table1[[#This Row],[Ngày hóa đơn]]&lt;&gt;"",Table1[[#This Row],[Ngày hóa đơn]],IF(Table1[[#This Row],[Ngày hạch toán]]&lt;&gt;"",Table1[[#This Row],[Ngày hạch toán]],""))</f>
        <v>45874</v>
      </c>
      <c r="T419" s="7"/>
      <c r="U419" s="6">
        <f>IF(Table1[[#This Row],[Ngày tính CN]]="","",S419+T419)</f>
        <v>45874</v>
      </c>
      <c r="V419" s="18">
        <f ca="1">IF(Table1[[#This Row],[Hạn thanh toán]]="","",IF((U419-NOW())&lt;0,0,(U419-NOW())))</f>
        <v>0</v>
      </c>
      <c r="W419" s="2"/>
      <c r="X419" s="18">
        <f t="shared" ca="1" si="45"/>
        <v>296.49032048611116</v>
      </c>
      <c r="Y419" s="2" t="str">
        <f t="shared" ca="1" si="46"/>
        <v>Nợ quá hạn hơn 120 ngày có khả năng mất thanh toán</v>
      </c>
      <c r="Z419" s="51">
        <f t="shared" si="42"/>
        <v>45874</v>
      </c>
      <c r="AA419" s="51" t="str">
        <f t="shared" si="43"/>
        <v/>
      </c>
      <c r="AD419" s="2" t="str">
        <f>VLOOKUP($A419,MA_KH!$A:$Q,MA_KH!O$1,0)</f>
        <v>CIRCLEK MIỀN BẮC</v>
      </c>
      <c r="AE419" s="2" t="str">
        <f>VLOOKUP($A419,MA_KH!$A:$Q,MA_KH!P$1,0)</f>
        <v>CHI NHÁNH CÔNG TY TNHH VÒNG TRÒN ĐỎ TẠI HÀ NỘI</v>
      </c>
    </row>
    <row r="420" spans="1:31" ht="25.5" hidden="1" customHeight="1" x14ac:dyDescent="0.2">
      <c r="A420" s="31" t="s">
        <v>21192</v>
      </c>
      <c r="B420" s="31" t="s">
        <v>1331</v>
      </c>
      <c r="C420" s="32">
        <v>45874</v>
      </c>
      <c r="D420" s="31" t="s">
        <v>1573</v>
      </c>
      <c r="E420" s="32">
        <v>45874</v>
      </c>
      <c r="F420" s="31" t="s">
        <v>1574</v>
      </c>
      <c r="G420" s="31" t="s">
        <v>1575</v>
      </c>
      <c r="H420" s="33">
        <v>421974</v>
      </c>
      <c r="I420" s="33">
        <v>0</v>
      </c>
      <c r="J420" s="33">
        <v>33758</v>
      </c>
      <c r="K420" s="33">
        <v>455732</v>
      </c>
      <c r="L420" s="7" t="s">
        <v>51</v>
      </c>
      <c r="O420" s="18">
        <f>IF(Table1[[#This Row],[Phân loại]]="Tồn đầu kỳ",Table1[[#This Row],[Tổng giá trị]],0)</f>
        <v>455732</v>
      </c>
      <c r="P420" s="7">
        <f>IF(Table1[[#This Row],[Số còn phải thu ĐK]]&lt;&gt;0,0,IF(Table1[[#This Row],[Phân loại]]="Bán hàng",Table1[[#This Row],[Tổng giá trị]],-Table1[[#This Row],[Tổng giá trị]]))</f>
        <v>0</v>
      </c>
      <c r="Q420" s="18">
        <f t="shared" si="44"/>
        <v>0</v>
      </c>
      <c r="R420" s="7">
        <f>Table1[[#This Row],[Số còn phải thu ĐK]]+Table1[[#This Row],[Giá Trị HD sau CK]]-Table1[[#This Row],[Số tiền đã thu]]</f>
        <v>455732</v>
      </c>
      <c r="S420" s="6">
        <f>IF(Table1[[#This Row],[Ngày hóa đơn]]&lt;&gt;"",Table1[[#This Row],[Ngày hóa đơn]],IF(Table1[[#This Row],[Ngày hạch toán]]&lt;&gt;"",Table1[[#This Row],[Ngày hạch toán]],""))</f>
        <v>45874</v>
      </c>
      <c r="T420" s="7"/>
      <c r="U420" s="6">
        <f>IF(Table1[[#This Row],[Ngày tính CN]]="","",S420+T420)</f>
        <v>45874</v>
      </c>
      <c r="V420" s="18">
        <f ca="1">IF(Table1[[#This Row],[Hạn thanh toán]]="","",IF((U420-NOW())&lt;0,0,(U420-NOW())))</f>
        <v>0</v>
      </c>
      <c r="W420" s="2"/>
      <c r="X420" s="18">
        <f t="shared" ca="1" si="45"/>
        <v>296.49032048611116</v>
      </c>
      <c r="Y420" s="2" t="str">
        <f t="shared" ca="1" si="46"/>
        <v>Nợ quá hạn hơn 120 ngày có khả năng mất thanh toán</v>
      </c>
      <c r="Z420" s="51">
        <f t="shared" si="42"/>
        <v>45874</v>
      </c>
      <c r="AA420" s="51" t="str">
        <f t="shared" si="43"/>
        <v/>
      </c>
      <c r="AD420" s="2" t="str">
        <f>VLOOKUP($A420,MA_KH!$A:$Q,MA_KH!O$1,0)</f>
        <v>CIRCLEK MIỀN BẮC</v>
      </c>
      <c r="AE420" s="2" t="str">
        <f>VLOOKUP($A420,MA_KH!$A:$Q,MA_KH!P$1,0)</f>
        <v>CHI NHÁNH CÔNG TY TNHH VÒNG TRÒN ĐỎ TẠI HÀ NỘI</v>
      </c>
    </row>
    <row r="421" spans="1:31" ht="25.5" hidden="1" customHeight="1" x14ac:dyDescent="0.2">
      <c r="A421" s="31" t="s">
        <v>21192</v>
      </c>
      <c r="B421" s="31" t="s">
        <v>1331</v>
      </c>
      <c r="C421" s="32">
        <v>45874</v>
      </c>
      <c r="D421" s="31" t="s">
        <v>1576</v>
      </c>
      <c r="E421" s="32">
        <v>45874</v>
      </c>
      <c r="F421" s="31" t="s">
        <v>1577</v>
      </c>
      <c r="G421" s="31" t="s">
        <v>1578</v>
      </c>
      <c r="H421" s="33">
        <v>428565</v>
      </c>
      <c r="I421" s="33">
        <v>0</v>
      </c>
      <c r="J421" s="33">
        <v>34285</v>
      </c>
      <c r="K421" s="33">
        <v>462850</v>
      </c>
      <c r="L421" s="7" t="s">
        <v>51</v>
      </c>
      <c r="O421" s="18">
        <f>IF(Table1[[#This Row],[Phân loại]]="Tồn đầu kỳ",Table1[[#This Row],[Tổng giá trị]],0)</f>
        <v>462850</v>
      </c>
      <c r="P421" s="7">
        <f>IF(Table1[[#This Row],[Số còn phải thu ĐK]]&lt;&gt;0,0,IF(Table1[[#This Row],[Phân loại]]="Bán hàng",Table1[[#This Row],[Tổng giá trị]],-Table1[[#This Row],[Tổng giá trị]]))</f>
        <v>0</v>
      </c>
      <c r="Q421" s="18">
        <f t="shared" si="44"/>
        <v>0</v>
      </c>
      <c r="R421" s="7">
        <f>Table1[[#This Row],[Số còn phải thu ĐK]]+Table1[[#This Row],[Giá Trị HD sau CK]]-Table1[[#This Row],[Số tiền đã thu]]</f>
        <v>462850</v>
      </c>
      <c r="S421" s="6">
        <f>IF(Table1[[#This Row],[Ngày hóa đơn]]&lt;&gt;"",Table1[[#This Row],[Ngày hóa đơn]],IF(Table1[[#This Row],[Ngày hạch toán]]&lt;&gt;"",Table1[[#This Row],[Ngày hạch toán]],""))</f>
        <v>45874</v>
      </c>
      <c r="T421" s="7"/>
      <c r="U421" s="6">
        <f>IF(Table1[[#This Row],[Ngày tính CN]]="","",S421+T421)</f>
        <v>45874</v>
      </c>
      <c r="V421" s="18">
        <f ca="1">IF(Table1[[#This Row],[Hạn thanh toán]]="","",IF((U421-NOW())&lt;0,0,(U421-NOW())))</f>
        <v>0</v>
      </c>
      <c r="W421" s="2"/>
      <c r="X421" s="18">
        <f t="shared" ca="1" si="45"/>
        <v>296.49032048611116</v>
      </c>
      <c r="Y421" s="2" t="str">
        <f t="shared" ca="1" si="46"/>
        <v>Nợ quá hạn hơn 120 ngày có khả năng mất thanh toán</v>
      </c>
      <c r="Z421" s="51">
        <f t="shared" si="42"/>
        <v>45874</v>
      </c>
      <c r="AA421" s="51" t="str">
        <f t="shared" si="43"/>
        <v/>
      </c>
      <c r="AD421" s="2" t="str">
        <f>VLOOKUP($A421,MA_KH!$A:$Q,MA_KH!O$1,0)</f>
        <v>CIRCLEK MIỀN BẮC</v>
      </c>
      <c r="AE421" s="2" t="str">
        <f>VLOOKUP($A421,MA_KH!$A:$Q,MA_KH!P$1,0)</f>
        <v>CHI NHÁNH CÔNG TY TNHH VÒNG TRÒN ĐỎ TẠI HÀ NỘI</v>
      </c>
    </row>
    <row r="422" spans="1:31" ht="25.5" hidden="1" customHeight="1" x14ac:dyDescent="0.2">
      <c r="A422" s="31" t="s">
        <v>21192</v>
      </c>
      <c r="B422" s="31" t="s">
        <v>1331</v>
      </c>
      <c r="C422" s="32">
        <v>45875</v>
      </c>
      <c r="D422" s="31" t="s">
        <v>1579</v>
      </c>
      <c r="E422" s="32">
        <v>45875</v>
      </c>
      <c r="F422" s="31" t="s">
        <v>1580</v>
      </c>
      <c r="G422" s="31" t="s">
        <v>1581</v>
      </c>
      <c r="H422" s="33">
        <v>712068</v>
      </c>
      <c r="I422" s="33">
        <v>0</v>
      </c>
      <c r="J422" s="33">
        <v>56965</v>
      </c>
      <c r="K422" s="33">
        <v>769033</v>
      </c>
      <c r="L422" s="7" t="s">
        <v>51</v>
      </c>
      <c r="O422" s="18">
        <f>IF(Table1[[#This Row],[Phân loại]]="Tồn đầu kỳ",Table1[[#This Row],[Tổng giá trị]],0)</f>
        <v>769033</v>
      </c>
      <c r="P422" s="7">
        <f>IF(Table1[[#This Row],[Số còn phải thu ĐK]]&lt;&gt;0,0,IF(Table1[[#This Row],[Phân loại]]="Bán hàng",Table1[[#This Row],[Tổng giá trị]],-Table1[[#This Row],[Tổng giá trị]]))</f>
        <v>0</v>
      </c>
      <c r="Q422" s="18">
        <f t="shared" si="44"/>
        <v>0</v>
      </c>
      <c r="R422" s="7">
        <f>Table1[[#This Row],[Số còn phải thu ĐK]]+Table1[[#This Row],[Giá Trị HD sau CK]]-Table1[[#This Row],[Số tiền đã thu]]</f>
        <v>769033</v>
      </c>
      <c r="S422" s="6">
        <f>IF(Table1[[#This Row],[Ngày hóa đơn]]&lt;&gt;"",Table1[[#This Row],[Ngày hóa đơn]],IF(Table1[[#This Row],[Ngày hạch toán]]&lt;&gt;"",Table1[[#This Row],[Ngày hạch toán]],""))</f>
        <v>45875</v>
      </c>
      <c r="T422" s="7"/>
      <c r="U422" s="6">
        <f>IF(Table1[[#This Row],[Ngày tính CN]]="","",S422+T422)</f>
        <v>45875</v>
      </c>
      <c r="V422" s="18">
        <f ca="1">IF(Table1[[#This Row],[Hạn thanh toán]]="","",IF((U422-NOW())&lt;0,0,(U422-NOW())))</f>
        <v>0</v>
      </c>
      <c r="W422" s="2"/>
      <c r="X422" s="18">
        <f t="shared" ca="1" si="45"/>
        <v>295.49032048611116</v>
      </c>
      <c r="Y422" s="2" t="str">
        <f t="shared" ca="1" si="46"/>
        <v>Nợ quá hạn hơn 120 ngày có khả năng mất thanh toán</v>
      </c>
      <c r="Z422" s="51">
        <f t="shared" si="42"/>
        <v>45875</v>
      </c>
      <c r="AA422" s="51" t="str">
        <f t="shared" si="43"/>
        <v/>
      </c>
      <c r="AD422" s="2" t="str">
        <f>VLOOKUP($A422,MA_KH!$A:$Q,MA_KH!O$1,0)</f>
        <v>CIRCLEK MIỀN BẮC</v>
      </c>
      <c r="AE422" s="2" t="str">
        <f>VLOOKUP($A422,MA_KH!$A:$Q,MA_KH!P$1,0)</f>
        <v>CHI NHÁNH CÔNG TY TNHH VÒNG TRÒN ĐỎ TẠI HÀ NỘI</v>
      </c>
    </row>
    <row r="423" spans="1:31" ht="25.5" hidden="1" customHeight="1" x14ac:dyDescent="0.2">
      <c r="A423" s="31" t="s">
        <v>21192</v>
      </c>
      <c r="B423" s="31" t="s">
        <v>1331</v>
      </c>
      <c r="C423" s="32">
        <v>45875</v>
      </c>
      <c r="D423" s="31" t="s">
        <v>1582</v>
      </c>
      <c r="E423" s="32">
        <v>45875</v>
      </c>
      <c r="F423" s="31" t="s">
        <v>1583</v>
      </c>
      <c r="G423" s="31" t="s">
        <v>1584</v>
      </c>
      <c r="H423" s="33">
        <v>421974</v>
      </c>
      <c r="I423" s="33">
        <v>0</v>
      </c>
      <c r="J423" s="33">
        <v>33758</v>
      </c>
      <c r="K423" s="33">
        <v>455732</v>
      </c>
      <c r="L423" s="7" t="s">
        <v>51</v>
      </c>
      <c r="O423" s="18">
        <f>IF(Table1[[#This Row],[Phân loại]]="Tồn đầu kỳ",Table1[[#This Row],[Tổng giá trị]],0)</f>
        <v>455732</v>
      </c>
      <c r="P423" s="7">
        <f>IF(Table1[[#This Row],[Số còn phải thu ĐK]]&lt;&gt;0,0,IF(Table1[[#This Row],[Phân loại]]="Bán hàng",Table1[[#This Row],[Tổng giá trị]],-Table1[[#This Row],[Tổng giá trị]]))</f>
        <v>0</v>
      </c>
      <c r="Q423" s="18">
        <f t="shared" si="44"/>
        <v>0</v>
      </c>
      <c r="R423" s="7">
        <f>Table1[[#This Row],[Số còn phải thu ĐK]]+Table1[[#This Row],[Giá Trị HD sau CK]]-Table1[[#This Row],[Số tiền đã thu]]</f>
        <v>455732</v>
      </c>
      <c r="S423" s="6">
        <f>IF(Table1[[#This Row],[Ngày hóa đơn]]&lt;&gt;"",Table1[[#This Row],[Ngày hóa đơn]],IF(Table1[[#This Row],[Ngày hạch toán]]&lt;&gt;"",Table1[[#This Row],[Ngày hạch toán]],""))</f>
        <v>45875</v>
      </c>
      <c r="T423" s="7"/>
      <c r="U423" s="6">
        <f>IF(Table1[[#This Row],[Ngày tính CN]]="","",S423+T423)</f>
        <v>45875</v>
      </c>
      <c r="V423" s="18">
        <f ca="1">IF(Table1[[#This Row],[Hạn thanh toán]]="","",IF((U423-NOW())&lt;0,0,(U423-NOW())))</f>
        <v>0</v>
      </c>
      <c r="W423" s="2"/>
      <c r="X423" s="18">
        <f t="shared" ca="1" si="45"/>
        <v>295.49032048611116</v>
      </c>
      <c r="Y423" s="2" t="str">
        <f t="shared" ca="1" si="46"/>
        <v>Nợ quá hạn hơn 120 ngày có khả năng mất thanh toán</v>
      </c>
      <c r="Z423" s="51">
        <f t="shared" si="42"/>
        <v>45875</v>
      </c>
      <c r="AA423" s="51" t="str">
        <f t="shared" si="43"/>
        <v/>
      </c>
      <c r="AD423" s="2" t="str">
        <f>VLOOKUP($A423,MA_KH!$A:$Q,MA_KH!O$1,0)</f>
        <v>CIRCLEK MIỀN BẮC</v>
      </c>
      <c r="AE423" s="2" t="str">
        <f>VLOOKUP($A423,MA_KH!$A:$Q,MA_KH!P$1,0)</f>
        <v>CHI NHÁNH CÔNG TY TNHH VÒNG TRÒN ĐỎ TẠI HÀ NỘI</v>
      </c>
    </row>
    <row r="424" spans="1:31" ht="25.5" hidden="1" customHeight="1" x14ac:dyDescent="0.2">
      <c r="A424" s="31" t="s">
        <v>21192</v>
      </c>
      <c r="B424" s="31" t="s">
        <v>1331</v>
      </c>
      <c r="C424" s="32">
        <v>45875</v>
      </c>
      <c r="D424" s="31" t="s">
        <v>1585</v>
      </c>
      <c r="E424" s="32">
        <v>45875</v>
      </c>
      <c r="F424" s="31" t="s">
        <v>1586</v>
      </c>
      <c r="G424" s="31" t="s">
        <v>1587</v>
      </c>
      <c r="H424" s="33">
        <v>626370</v>
      </c>
      <c r="I424" s="33">
        <v>0</v>
      </c>
      <c r="J424" s="33">
        <v>50110</v>
      </c>
      <c r="K424" s="33">
        <v>676480</v>
      </c>
      <c r="L424" s="7" t="s">
        <v>51</v>
      </c>
      <c r="O424" s="18">
        <f>IF(Table1[[#This Row],[Phân loại]]="Tồn đầu kỳ",Table1[[#This Row],[Tổng giá trị]],0)</f>
        <v>676480</v>
      </c>
      <c r="P424" s="7">
        <f>IF(Table1[[#This Row],[Số còn phải thu ĐK]]&lt;&gt;0,0,IF(Table1[[#This Row],[Phân loại]]="Bán hàng",Table1[[#This Row],[Tổng giá trị]],-Table1[[#This Row],[Tổng giá trị]]))</f>
        <v>0</v>
      </c>
      <c r="Q424" s="18">
        <f t="shared" si="44"/>
        <v>0</v>
      </c>
      <c r="R424" s="7">
        <f>Table1[[#This Row],[Số còn phải thu ĐK]]+Table1[[#This Row],[Giá Trị HD sau CK]]-Table1[[#This Row],[Số tiền đã thu]]</f>
        <v>676480</v>
      </c>
      <c r="S424" s="6">
        <f>IF(Table1[[#This Row],[Ngày hóa đơn]]&lt;&gt;"",Table1[[#This Row],[Ngày hóa đơn]],IF(Table1[[#This Row],[Ngày hạch toán]]&lt;&gt;"",Table1[[#This Row],[Ngày hạch toán]],""))</f>
        <v>45875</v>
      </c>
      <c r="T424" s="7"/>
      <c r="U424" s="6">
        <f>IF(Table1[[#This Row],[Ngày tính CN]]="","",S424+T424)</f>
        <v>45875</v>
      </c>
      <c r="V424" s="18">
        <f ca="1">IF(Table1[[#This Row],[Hạn thanh toán]]="","",IF((U424-NOW())&lt;0,0,(U424-NOW())))</f>
        <v>0</v>
      </c>
      <c r="W424" s="2"/>
      <c r="X424" s="18">
        <f t="shared" ca="1" si="45"/>
        <v>295.49032048611116</v>
      </c>
      <c r="Y424" s="2" t="str">
        <f t="shared" ca="1" si="46"/>
        <v>Nợ quá hạn hơn 120 ngày có khả năng mất thanh toán</v>
      </c>
      <c r="Z424" s="51">
        <f t="shared" si="42"/>
        <v>45875</v>
      </c>
      <c r="AA424" s="51" t="str">
        <f t="shared" si="43"/>
        <v/>
      </c>
      <c r="AD424" s="2" t="str">
        <f>VLOOKUP($A424,MA_KH!$A:$Q,MA_KH!O$1,0)</f>
        <v>CIRCLEK MIỀN BẮC</v>
      </c>
      <c r="AE424" s="2" t="str">
        <f>VLOOKUP($A424,MA_KH!$A:$Q,MA_KH!P$1,0)</f>
        <v>CHI NHÁNH CÔNG TY TNHH VÒNG TRÒN ĐỎ TẠI HÀ NỘI</v>
      </c>
    </row>
    <row r="425" spans="1:31" ht="25.5" hidden="1" customHeight="1" x14ac:dyDescent="0.2">
      <c r="A425" s="31" t="s">
        <v>21192</v>
      </c>
      <c r="B425" s="31" t="s">
        <v>1331</v>
      </c>
      <c r="C425" s="32">
        <v>45875</v>
      </c>
      <c r="D425" s="31" t="s">
        <v>1588</v>
      </c>
      <c r="E425" s="32">
        <v>45875</v>
      </c>
      <c r="F425" s="31" t="s">
        <v>1589</v>
      </c>
      <c r="G425" s="31" t="s">
        <v>1590</v>
      </c>
      <c r="H425" s="33">
        <v>606582</v>
      </c>
      <c r="I425" s="33">
        <v>0</v>
      </c>
      <c r="J425" s="33">
        <v>48527</v>
      </c>
      <c r="K425" s="33">
        <v>655109</v>
      </c>
      <c r="L425" s="7" t="s">
        <v>51</v>
      </c>
      <c r="O425" s="18">
        <f>IF(Table1[[#This Row],[Phân loại]]="Tồn đầu kỳ",Table1[[#This Row],[Tổng giá trị]],0)</f>
        <v>655109</v>
      </c>
      <c r="P425" s="7">
        <f>IF(Table1[[#This Row],[Số còn phải thu ĐK]]&lt;&gt;0,0,IF(Table1[[#This Row],[Phân loại]]="Bán hàng",Table1[[#This Row],[Tổng giá trị]],-Table1[[#This Row],[Tổng giá trị]]))</f>
        <v>0</v>
      </c>
      <c r="Q425" s="18">
        <f t="shared" si="44"/>
        <v>0</v>
      </c>
      <c r="R425" s="7">
        <f>Table1[[#This Row],[Số còn phải thu ĐK]]+Table1[[#This Row],[Giá Trị HD sau CK]]-Table1[[#This Row],[Số tiền đã thu]]</f>
        <v>655109</v>
      </c>
      <c r="S425" s="6">
        <f>IF(Table1[[#This Row],[Ngày hóa đơn]]&lt;&gt;"",Table1[[#This Row],[Ngày hóa đơn]],IF(Table1[[#This Row],[Ngày hạch toán]]&lt;&gt;"",Table1[[#This Row],[Ngày hạch toán]],""))</f>
        <v>45875</v>
      </c>
      <c r="T425" s="7"/>
      <c r="U425" s="6">
        <f>IF(Table1[[#This Row],[Ngày tính CN]]="","",S425+T425)</f>
        <v>45875</v>
      </c>
      <c r="V425" s="18">
        <f ca="1">IF(Table1[[#This Row],[Hạn thanh toán]]="","",IF((U425-NOW())&lt;0,0,(U425-NOW())))</f>
        <v>0</v>
      </c>
      <c r="W425" s="2"/>
      <c r="X425" s="18">
        <f t="shared" ca="1" si="45"/>
        <v>295.49032048611116</v>
      </c>
      <c r="Y425" s="2" t="str">
        <f t="shared" ca="1" si="46"/>
        <v>Nợ quá hạn hơn 120 ngày có khả năng mất thanh toán</v>
      </c>
      <c r="Z425" s="51">
        <f t="shared" si="42"/>
        <v>45875</v>
      </c>
      <c r="AA425" s="51" t="str">
        <f t="shared" si="43"/>
        <v/>
      </c>
      <c r="AD425" s="2" t="str">
        <f>VLOOKUP($A425,MA_KH!$A:$Q,MA_KH!O$1,0)</f>
        <v>CIRCLEK MIỀN BẮC</v>
      </c>
      <c r="AE425" s="2" t="str">
        <f>VLOOKUP($A425,MA_KH!$A:$Q,MA_KH!P$1,0)</f>
        <v>CHI NHÁNH CÔNG TY TNHH VÒNG TRÒN ĐỎ TẠI HÀ NỘI</v>
      </c>
    </row>
    <row r="426" spans="1:31" ht="25.5" hidden="1" customHeight="1" x14ac:dyDescent="0.2">
      <c r="A426" s="31" t="s">
        <v>21192</v>
      </c>
      <c r="B426" s="31" t="s">
        <v>1331</v>
      </c>
      <c r="C426" s="32">
        <v>45875</v>
      </c>
      <c r="D426" s="31" t="s">
        <v>1591</v>
      </c>
      <c r="E426" s="32">
        <v>45875</v>
      </c>
      <c r="F426" s="31" t="s">
        <v>1592</v>
      </c>
      <c r="G426" s="31" t="s">
        <v>1593</v>
      </c>
      <c r="H426" s="33">
        <v>276912</v>
      </c>
      <c r="I426" s="33">
        <v>0</v>
      </c>
      <c r="J426" s="33">
        <v>22153</v>
      </c>
      <c r="K426" s="33">
        <v>299065</v>
      </c>
      <c r="L426" s="7" t="s">
        <v>51</v>
      </c>
      <c r="O426" s="18">
        <f>IF(Table1[[#This Row],[Phân loại]]="Tồn đầu kỳ",Table1[[#This Row],[Tổng giá trị]],0)</f>
        <v>299065</v>
      </c>
      <c r="P426" s="7">
        <f>IF(Table1[[#This Row],[Số còn phải thu ĐK]]&lt;&gt;0,0,IF(Table1[[#This Row],[Phân loại]]="Bán hàng",Table1[[#This Row],[Tổng giá trị]],-Table1[[#This Row],[Tổng giá trị]]))</f>
        <v>0</v>
      </c>
      <c r="Q426" s="18">
        <f t="shared" si="44"/>
        <v>0</v>
      </c>
      <c r="R426" s="7">
        <f>Table1[[#This Row],[Số còn phải thu ĐK]]+Table1[[#This Row],[Giá Trị HD sau CK]]-Table1[[#This Row],[Số tiền đã thu]]</f>
        <v>299065</v>
      </c>
      <c r="S426" s="6">
        <f>IF(Table1[[#This Row],[Ngày hóa đơn]]&lt;&gt;"",Table1[[#This Row],[Ngày hóa đơn]],IF(Table1[[#This Row],[Ngày hạch toán]]&lt;&gt;"",Table1[[#This Row],[Ngày hạch toán]],""))</f>
        <v>45875</v>
      </c>
      <c r="T426" s="7"/>
      <c r="U426" s="6">
        <f>IF(Table1[[#This Row],[Ngày tính CN]]="","",S426+T426)</f>
        <v>45875</v>
      </c>
      <c r="V426" s="18">
        <f ca="1">IF(Table1[[#This Row],[Hạn thanh toán]]="","",IF((U426-NOW())&lt;0,0,(U426-NOW())))</f>
        <v>0</v>
      </c>
      <c r="W426" s="2"/>
      <c r="X426" s="18">
        <f t="shared" ca="1" si="45"/>
        <v>295.49032048611116</v>
      </c>
      <c r="Y426" s="2" t="str">
        <f t="shared" ca="1" si="46"/>
        <v>Nợ quá hạn hơn 120 ngày có khả năng mất thanh toán</v>
      </c>
      <c r="Z426" s="51">
        <f t="shared" si="42"/>
        <v>45875</v>
      </c>
      <c r="AA426" s="51" t="str">
        <f t="shared" si="43"/>
        <v/>
      </c>
      <c r="AD426" s="2" t="str">
        <f>VLOOKUP($A426,MA_KH!$A:$Q,MA_KH!O$1,0)</f>
        <v>CIRCLEK MIỀN BẮC</v>
      </c>
      <c r="AE426" s="2" t="str">
        <f>VLOOKUP($A426,MA_KH!$A:$Q,MA_KH!P$1,0)</f>
        <v>CHI NHÁNH CÔNG TY TNHH VÒNG TRÒN ĐỎ TẠI HÀ NỘI</v>
      </c>
    </row>
    <row r="427" spans="1:31" ht="25.5" hidden="1" customHeight="1" x14ac:dyDescent="0.2">
      <c r="A427" s="31" t="s">
        <v>21192</v>
      </c>
      <c r="B427" s="31" t="s">
        <v>1331</v>
      </c>
      <c r="C427" s="32">
        <v>45875</v>
      </c>
      <c r="D427" s="31" t="s">
        <v>1594</v>
      </c>
      <c r="E427" s="32">
        <v>45875</v>
      </c>
      <c r="F427" s="31" t="s">
        <v>1595</v>
      </c>
      <c r="G427" s="31" t="s">
        <v>1596</v>
      </c>
      <c r="H427" s="33">
        <v>389004</v>
      </c>
      <c r="I427" s="33">
        <v>0</v>
      </c>
      <c r="J427" s="33">
        <v>31120</v>
      </c>
      <c r="K427" s="33">
        <v>420124</v>
      </c>
      <c r="L427" s="7" t="s">
        <v>51</v>
      </c>
      <c r="O427" s="18">
        <f>IF(Table1[[#This Row],[Phân loại]]="Tồn đầu kỳ",Table1[[#This Row],[Tổng giá trị]],0)</f>
        <v>420124</v>
      </c>
      <c r="P427" s="7">
        <f>IF(Table1[[#This Row],[Số còn phải thu ĐK]]&lt;&gt;0,0,IF(Table1[[#This Row],[Phân loại]]="Bán hàng",Table1[[#This Row],[Tổng giá trị]],-Table1[[#This Row],[Tổng giá trị]]))</f>
        <v>0</v>
      </c>
      <c r="Q427" s="18">
        <f t="shared" si="44"/>
        <v>0</v>
      </c>
      <c r="R427" s="7">
        <f>Table1[[#This Row],[Số còn phải thu ĐK]]+Table1[[#This Row],[Giá Trị HD sau CK]]-Table1[[#This Row],[Số tiền đã thu]]</f>
        <v>420124</v>
      </c>
      <c r="S427" s="6">
        <f>IF(Table1[[#This Row],[Ngày hóa đơn]]&lt;&gt;"",Table1[[#This Row],[Ngày hóa đơn]],IF(Table1[[#This Row],[Ngày hạch toán]]&lt;&gt;"",Table1[[#This Row],[Ngày hạch toán]],""))</f>
        <v>45875</v>
      </c>
      <c r="T427" s="7"/>
      <c r="U427" s="6">
        <f>IF(Table1[[#This Row],[Ngày tính CN]]="","",S427+T427)</f>
        <v>45875</v>
      </c>
      <c r="V427" s="18">
        <f ca="1">IF(Table1[[#This Row],[Hạn thanh toán]]="","",IF((U427-NOW())&lt;0,0,(U427-NOW())))</f>
        <v>0</v>
      </c>
      <c r="W427" s="2"/>
      <c r="X427" s="18">
        <f t="shared" ca="1" si="45"/>
        <v>295.49032048611116</v>
      </c>
      <c r="Y427" s="2" t="str">
        <f t="shared" ca="1" si="46"/>
        <v>Nợ quá hạn hơn 120 ngày có khả năng mất thanh toán</v>
      </c>
      <c r="Z427" s="51">
        <f t="shared" si="42"/>
        <v>45875</v>
      </c>
      <c r="AA427" s="51" t="str">
        <f t="shared" si="43"/>
        <v/>
      </c>
      <c r="AD427" s="2" t="str">
        <f>VLOOKUP($A427,MA_KH!$A:$Q,MA_KH!O$1,0)</f>
        <v>CIRCLEK MIỀN BẮC</v>
      </c>
      <c r="AE427" s="2" t="str">
        <f>VLOOKUP($A427,MA_KH!$A:$Q,MA_KH!P$1,0)</f>
        <v>CHI NHÁNH CÔNG TY TNHH VÒNG TRÒN ĐỎ TẠI HÀ NỘI</v>
      </c>
    </row>
    <row r="428" spans="1:31" ht="25.5" hidden="1" customHeight="1" x14ac:dyDescent="0.2">
      <c r="A428" s="31" t="s">
        <v>21192</v>
      </c>
      <c r="B428" s="31" t="s">
        <v>1331</v>
      </c>
      <c r="C428" s="32">
        <v>45875</v>
      </c>
      <c r="D428" s="31" t="s">
        <v>1597</v>
      </c>
      <c r="E428" s="32">
        <v>45875</v>
      </c>
      <c r="F428" s="31" t="s">
        <v>1598</v>
      </c>
      <c r="G428" s="31" t="s">
        <v>1599</v>
      </c>
      <c r="H428" s="33">
        <v>326367</v>
      </c>
      <c r="I428" s="33">
        <v>0</v>
      </c>
      <c r="J428" s="33">
        <v>26109</v>
      </c>
      <c r="K428" s="33">
        <v>352476</v>
      </c>
      <c r="L428" s="7" t="s">
        <v>51</v>
      </c>
      <c r="O428" s="18">
        <f>IF(Table1[[#This Row],[Phân loại]]="Tồn đầu kỳ",Table1[[#This Row],[Tổng giá trị]],0)</f>
        <v>352476</v>
      </c>
      <c r="P428" s="7">
        <f>IF(Table1[[#This Row],[Số còn phải thu ĐK]]&lt;&gt;0,0,IF(Table1[[#This Row],[Phân loại]]="Bán hàng",Table1[[#This Row],[Tổng giá trị]],-Table1[[#This Row],[Tổng giá trị]]))</f>
        <v>0</v>
      </c>
      <c r="Q428" s="18">
        <f t="shared" si="44"/>
        <v>0</v>
      </c>
      <c r="R428" s="7">
        <f>Table1[[#This Row],[Số còn phải thu ĐK]]+Table1[[#This Row],[Giá Trị HD sau CK]]-Table1[[#This Row],[Số tiền đã thu]]</f>
        <v>352476</v>
      </c>
      <c r="S428" s="6">
        <f>IF(Table1[[#This Row],[Ngày hóa đơn]]&lt;&gt;"",Table1[[#This Row],[Ngày hóa đơn]],IF(Table1[[#This Row],[Ngày hạch toán]]&lt;&gt;"",Table1[[#This Row],[Ngày hạch toán]],""))</f>
        <v>45875</v>
      </c>
      <c r="T428" s="7"/>
      <c r="U428" s="6">
        <f>IF(Table1[[#This Row],[Ngày tính CN]]="","",S428+T428)</f>
        <v>45875</v>
      </c>
      <c r="V428" s="18">
        <f ca="1">IF(Table1[[#This Row],[Hạn thanh toán]]="","",IF((U428-NOW())&lt;0,0,(U428-NOW())))</f>
        <v>0</v>
      </c>
      <c r="W428" s="2"/>
      <c r="X428" s="18">
        <f t="shared" ca="1" si="45"/>
        <v>295.49032048611116</v>
      </c>
      <c r="Y428" s="2" t="str">
        <f t="shared" ca="1" si="46"/>
        <v>Nợ quá hạn hơn 120 ngày có khả năng mất thanh toán</v>
      </c>
      <c r="Z428" s="51">
        <f t="shared" si="42"/>
        <v>45875</v>
      </c>
      <c r="AA428" s="51" t="str">
        <f t="shared" si="43"/>
        <v/>
      </c>
      <c r="AD428" s="2" t="str">
        <f>VLOOKUP($A428,MA_KH!$A:$Q,MA_KH!O$1,0)</f>
        <v>CIRCLEK MIỀN BẮC</v>
      </c>
      <c r="AE428" s="2" t="str">
        <f>VLOOKUP($A428,MA_KH!$A:$Q,MA_KH!P$1,0)</f>
        <v>CHI NHÁNH CÔNG TY TNHH VÒNG TRÒN ĐỎ TẠI HÀ NỘI</v>
      </c>
    </row>
    <row r="429" spans="1:31" ht="25.5" hidden="1" customHeight="1" x14ac:dyDescent="0.2">
      <c r="A429" s="31" t="s">
        <v>21192</v>
      </c>
      <c r="B429" s="31" t="s">
        <v>1331</v>
      </c>
      <c r="C429" s="32">
        <v>45875</v>
      </c>
      <c r="D429" s="31" t="s">
        <v>1600</v>
      </c>
      <c r="E429" s="32">
        <v>45875</v>
      </c>
      <c r="F429" s="31" t="s">
        <v>1601</v>
      </c>
      <c r="G429" s="31" t="s">
        <v>1602</v>
      </c>
      <c r="H429" s="33">
        <v>263730</v>
      </c>
      <c r="I429" s="33">
        <v>0</v>
      </c>
      <c r="J429" s="33">
        <v>21098</v>
      </c>
      <c r="K429" s="33">
        <v>284828</v>
      </c>
      <c r="L429" s="7" t="s">
        <v>51</v>
      </c>
      <c r="O429" s="18">
        <f>IF(Table1[[#This Row],[Phân loại]]="Tồn đầu kỳ",Table1[[#This Row],[Tổng giá trị]],0)</f>
        <v>284828</v>
      </c>
      <c r="P429" s="7">
        <f>IF(Table1[[#This Row],[Số còn phải thu ĐK]]&lt;&gt;0,0,IF(Table1[[#This Row],[Phân loại]]="Bán hàng",Table1[[#This Row],[Tổng giá trị]],-Table1[[#This Row],[Tổng giá trị]]))</f>
        <v>0</v>
      </c>
      <c r="Q429" s="18">
        <f t="shared" si="44"/>
        <v>0</v>
      </c>
      <c r="R429" s="7">
        <f>Table1[[#This Row],[Số còn phải thu ĐK]]+Table1[[#This Row],[Giá Trị HD sau CK]]-Table1[[#This Row],[Số tiền đã thu]]</f>
        <v>284828</v>
      </c>
      <c r="S429" s="6">
        <f>IF(Table1[[#This Row],[Ngày hóa đơn]]&lt;&gt;"",Table1[[#This Row],[Ngày hóa đơn]],IF(Table1[[#This Row],[Ngày hạch toán]]&lt;&gt;"",Table1[[#This Row],[Ngày hạch toán]],""))</f>
        <v>45875</v>
      </c>
      <c r="T429" s="7"/>
      <c r="U429" s="6">
        <f>IF(Table1[[#This Row],[Ngày tính CN]]="","",S429+T429)</f>
        <v>45875</v>
      </c>
      <c r="V429" s="18">
        <f ca="1">IF(Table1[[#This Row],[Hạn thanh toán]]="","",IF((U429-NOW())&lt;0,0,(U429-NOW())))</f>
        <v>0</v>
      </c>
      <c r="W429" s="2"/>
      <c r="X429" s="18">
        <f t="shared" ca="1" si="45"/>
        <v>295.49032048611116</v>
      </c>
      <c r="Y429" s="2" t="str">
        <f t="shared" ca="1" si="46"/>
        <v>Nợ quá hạn hơn 120 ngày có khả năng mất thanh toán</v>
      </c>
      <c r="Z429" s="51">
        <f t="shared" si="42"/>
        <v>45875</v>
      </c>
      <c r="AA429" s="51" t="str">
        <f t="shared" si="43"/>
        <v/>
      </c>
      <c r="AD429" s="2" t="str">
        <f>VLOOKUP($A429,MA_KH!$A:$Q,MA_KH!O$1,0)</f>
        <v>CIRCLEK MIỀN BẮC</v>
      </c>
      <c r="AE429" s="2" t="str">
        <f>VLOOKUP($A429,MA_KH!$A:$Q,MA_KH!P$1,0)</f>
        <v>CHI NHÁNH CÔNG TY TNHH VÒNG TRÒN ĐỎ TẠI HÀ NỘI</v>
      </c>
    </row>
    <row r="430" spans="1:31" ht="25.5" hidden="1" customHeight="1" x14ac:dyDescent="0.2">
      <c r="A430" s="31" t="s">
        <v>21192</v>
      </c>
      <c r="B430" s="31" t="s">
        <v>1331</v>
      </c>
      <c r="C430" s="32">
        <v>45875</v>
      </c>
      <c r="D430" s="31" t="s">
        <v>1603</v>
      </c>
      <c r="E430" s="32">
        <v>45875</v>
      </c>
      <c r="F430" s="31" t="s">
        <v>1604</v>
      </c>
      <c r="G430" s="31" t="s">
        <v>1605</v>
      </c>
      <c r="H430" s="33">
        <v>606582</v>
      </c>
      <c r="I430" s="33">
        <v>0</v>
      </c>
      <c r="J430" s="33">
        <v>48527</v>
      </c>
      <c r="K430" s="33">
        <v>655109</v>
      </c>
      <c r="L430" s="7" t="s">
        <v>51</v>
      </c>
      <c r="O430" s="18">
        <f>IF(Table1[[#This Row],[Phân loại]]="Tồn đầu kỳ",Table1[[#This Row],[Tổng giá trị]],0)</f>
        <v>655109</v>
      </c>
      <c r="P430" s="7">
        <f>IF(Table1[[#This Row],[Số còn phải thu ĐK]]&lt;&gt;0,0,IF(Table1[[#This Row],[Phân loại]]="Bán hàng",Table1[[#This Row],[Tổng giá trị]],-Table1[[#This Row],[Tổng giá trị]]))</f>
        <v>0</v>
      </c>
      <c r="Q430" s="18">
        <f t="shared" si="44"/>
        <v>0</v>
      </c>
      <c r="R430" s="7">
        <f>Table1[[#This Row],[Số còn phải thu ĐK]]+Table1[[#This Row],[Giá Trị HD sau CK]]-Table1[[#This Row],[Số tiền đã thu]]</f>
        <v>655109</v>
      </c>
      <c r="S430" s="6">
        <f>IF(Table1[[#This Row],[Ngày hóa đơn]]&lt;&gt;"",Table1[[#This Row],[Ngày hóa đơn]],IF(Table1[[#This Row],[Ngày hạch toán]]&lt;&gt;"",Table1[[#This Row],[Ngày hạch toán]],""))</f>
        <v>45875</v>
      </c>
      <c r="T430" s="7"/>
      <c r="U430" s="6">
        <f>IF(Table1[[#This Row],[Ngày tính CN]]="","",S430+T430)</f>
        <v>45875</v>
      </c>
      <c r="V430" s="18">
        <f ca="1">IF(Table1[[#This Row],[Hạn thanh toán]]="","",IF((U430-NOW())&lt;0,0,(U430-NOW())))</f>
        <v>0</v>
      </c>
      <c r="W430" s="2"/>
      <c r="X430" s="18">
        <f t="shared" ca="1" si="45"/>
        <v>295.49032048611116</v>
      </c>
      <c r="Y430" s="2" t="str">
        <f t="shared" ca="1" si="46"/>
        <v>Nợ quá hạn hơn 120 ngày có khả năng mất thanh toán</v>
      </c>
      <c r="Z430" s="51">
        <f t="shared" si="42"/>
        <v>45875</v>
      </c>
      <c r="AA430" s="51" t="str">
        <f t="shared" si="43"/>
        <v/>
      </c>
      <c r="AD430" s="2" t="str">
        <f>VLOOKUP($A430,MA_KH!$A:$Q,MA_KH!O$1,0)</f>
        <v>CIRCLEK MIỀN BẮC</v>
      </c>
      <c r="AE430" s="2" t="str">
        <f>VLOOKUP($A430,MA_KH!$A:$Q,MA_KH!P$1,0)</f>
        <v>CHI NHÁNH CÔNG TY TNHH VÒNG TRÒN ĐỎ TẠI HÀ NỘI</v>
      </c>
    </row>
    <row r="431" spans="1:31" ht="25.5" hidden="1" customHeight="1" x14ac:dyDescent="0.2">
      <c r="A431" s="31" t="s">
        <v>21192</v>
      </c>
      <c r="B431" s="31" t="s">
        <v>1331</v>
      </c>
      <c r="C431" s="32">
        <v>45875</v>
      </c>
      <c r="D431" s="31" t="s">
        <v>1606</v>
      </c>
      <c r="E431" s="32">
        <v>45875</v>
      </c>
      <c r="F431" s="31" t="s">
        <v>1607</v>
      </c>
      <c r="G431" s="31" t="s">
        <v>1608</v>
      </c>
      <c r="H431" s="33">
        <v>626370</v>
      </c>
      <c r="I431" s="33">
        <v>0</v>
      </c>
      <c r="J431" s="33">
        <v>50110</v>
      </c>
      <c r="K431" s="33">
        <v>676480</v>
      </c>
      <c r="L431" s="7" t="s">
        <v>51</v>
      </c>
      <c r="O431" s="18">
        <f>IF(Table1[[#This Row],[Phân loại]]="Tồn đầu kỳ",Table1[[#This Row],[Tổng giá trị]],0)</f>
        <v>676480</v>
      </c>
      <c r="P431" s="7">
        <f>IF(Table1[[#This Row],[Số còn phải thu ĐK]]&lt;&gt;0,0,IF(Table1[[#This Row],[Phân loại]]="Bán hàng",Table1[[#This Row],[Tổng giá trị]],-Table1[[#This Row],[Tổng giá trị]]))</f>
        <v>0</v>
      </c>
      <c r="Q431" s="18">
        <f t="shared" si="44"/>
        <v>0</v>
      </c>
      <c r="R431" s="7">
        <f>Table1[[#This Row],[Số còn phải thu ĐK]]+Table1[[#This Row],[Giá Trị HD sau CK]]-Table1[[#This Row],[Số tiền đã thu]]</f>
        <v>676480</v>
      </c>
      <c r="S431" s="6">
        <f>IF(Table1[[#This Row],[Ngày hóa đơn]]&lt;&gt;"",Table1[[#This Row],[Ngày hóa đơn]],IF(Table1[[#This Row],[Ngày hạch toán]]&lt;&gt;"",Table1[[#This Row],[Ngày hạch toán]],""))</f>
        <v>45875</v>
      </c>
      <c r="T431" s="7"/>
      <c r="U431" s="6">
        <f>IF(Table1[[#This Row],[Ngày tính CN]]="","",S431+T431)</f>
        <v>45875</v>
      </c>
      <c r="V431" s="18">
        <f ca="1">IF(Table1[[#This Row],[Hạn thanh toán]]="","",IF((U431-NOW())&lt;0,0,(U431-NOW())))</f>
        <v>0</v>
      </c>
      <c r="W431" s="2"/>
      <c r="X431" s="18">
        <f t="shared" ca="1" si="45"/>
        <v>295.49032048611116</v>
      </c>
      <c r="Y431" s="2" t="str">
        <f t="shared" ca="1" si="46"/>
        <v>Nợ quá hạn hơn 120 ngày có khả năng mất thanh toán</v>
      </c>
      <c r="Z431" s="51">
        <f t="shared" si="42"/>
        <v>45875</v>
      </c>
      <c r="AA431" s="51" t="str">
        <f t="shared" si="43"/>
        <v/>
      </c>
      <c r="AD431" s="2" t="str">
        <f>VLOOKUP($A431,MA_KH!$A:$Q,MA_KH!O$1,0)</f>
        <v>CIRCLEK MIỀN BẮC</v>
      </c>
      <c r="AE431" s="2" t="str">
        <f>VLOOKUP($A431,MA_KH!$A:$Q,MA_KH!P$1,0)</f>
        <v>CHI NHÁNH CÔNG TY TNHH VÒNG TRÒN ĐỎ TẠI HÀ NỘI</v>
      </c>
    </row>
    <row r="432" spans="1:31" ht="25.5" hidden="1" customHeight="1" x14ac:dyDescent="0.2">
      <c r="A432" s="31" t="s">
        <v>21192</v>
      </c>
      <c r="B432" s="31" t="s">
        <v>1331</v>
      </c>
      <c r="C432" s="32">
        <v>45875</v>
      </c>
      <c r="D432" s="31" t="s">
        <v>1609</v>
      </c>
      <c r="E432" s="32">
        <v>45875</v>
      </c>
      <c r="F432" s="31" t="s">
        <v>1610</v>
      </c>
      <c r="G432" s="31" t="s">
        <v>1611</v>
      </c>
      <c r="H432" s="33">
        <v>428565</v>
      </c>
      <c r="I432" s="33">
        <v>0</v>
      </c>
      <c r="J432" s="33">
        <v>34285</v>
      </c>
      <c r="K432" s="33">
        <v>462850</v>
      </c>
      <c r="L432" s="7" t="s">
        <v>51</v>
      </c>
      <c r="O432" s="18">
        <f>IF(Table1[[#This Row],[Phân loại]]="Tồn đầu kỳ",Table1[[#This Row],[Tổng giá trị]],0)</f>
        <v>462850</v>
      </c>
      <c r="P432" s="7">
        <f>IF(Table1[[#This Row],[Số còn phải thu ĐK]]&lt;&gt;0,0,IF(Table1[[#This Row],[Phân loại]]="Bán hàng",Table1[[#This Row],[Tổng giá trị]],-Table1[[#This Row],[Tổng giá trị]]))</f>
        <v>0</v>
      </c>
      <c r="Q432" s="18">
        <f t="shared" si="44"/>
        <v>0</v>
      </c>
      <c r="R432" s="7">
        <f>Table1[[#This Row],[Số còn phải thu ĐK]]+Table1[[#This Row],[Giá Trị HD sau CK]]-Table1[[#This Row],[Số tiền đã thu]]</f>
        <v>462850</v>
      </c>
      <c r="S432" s="6">
        <f>IF(Table1[[#This Row],[Ngày hóa đơn]]&lt;&gt;"",Table1[[#This Row],[Ngày hóa đơn]],IF(Table1[[#This Row],[Ngày hạch toán]]&lt;&gt;"",Table1[[#This Row],[Ngày hạch toán]],""))</f>
        <v>45875</v>
      </c>
      <c r="T432" s="7"/>
      <c r="U432" s="6">
        <f>IF(Table1[[#This Row],[Ngày tính CN]]="","",S432+T432)</f>
        <v>45875</v>
      </c>
      <c r="V432" s="18">
        <f ca="1">IF(Table1[[#This Row],[Hạn thanh toán]]="","",IF((U432-NOW())&lt;0,0,(U432-NOW())))</f>
        <v>0</v>
      </c>
      <c r="W432" s="2"/>
      <c r="X432" s="18">
        <f t="shared" ca="1" si="45"/>
        <v>295.49032048611116</v>
      </c>
      <c r="Y432" s="2" t="str">
        <f t="shared" ca="1" si="46"/>
        <v>Nợ quá hạn hơn 120 ngày có khả năng mất thanh toán</v>
      </c>
      <c r="Z432" s="51">
        <f t="shared" si="42"/>
        <v>45875</v>
      </c>
      <c r="AA432" s="51" t="str">
        <f t="shared" si="43"/>
        <v/>
      </c>
      <c r="AD432" s="2" t="str">
        <f>VLOOKUP($A432,MA_KH!$A:$Q,MA_KH!O$1,0)</f>
        <v>CIRCLEK MIỀN BẮC</v>
      </c>
      <c r="AE432" s="2" t="str">
        <f>VLOOKUP($A432,MA_KH!$A:$Q,MA_KH!P$1,0)</f>
        <v>CHI NHÁNH CÔNG TY TNHH VÒNG TRÒN ĐỎ TẠI HÀ NỘI</v>
      </c>
    </row>
    <row r="433" spans="1:31" ht="25.5" hidden="1" customHeight="1" x14ac:dyDescent="0.2">
      <c r="A433" s="31" t="s">
        <v>21192</v>
      </c>
      <c r="B433" s="31" t="s">
        <v>1331</v>
      </c>
      <c r="C433" s="32">
        <v>45875</v>
      </c>
      <c r="D433" s="31" t="s">
        <v>1612</v>
      </c>
      <c r="E433" s="32">
        <v>45875</v>
      </c>
      <c r="F433" s="31" t="s">
        <v>1613</v>
      </c>
      <c r="G433" s="31" t="s">
        <v>1614</v>
      </c>
      <c r="H433" s="33">
        <v>626370</v>
      </c>
      <c r="I433" s="33">
        <v>0</v>
      </c>
      <c r="J433" s="33">
        <v>50110</v>
      </c>
      <c r="K433" s="33">
        <v>676480</v>
      </c>
      <c r="L433" s="7" t="s">
        <v>51</v>
      </c>
      <c r="O433" s="18">
        <f>IF(Table1[[#This Row],[Phân loại]]="Tồn đầu kỳ",Table1[[#This Row],[Tổng giá trị]],0)</f>
        <v>676480</v>
      </c>
      <c r="P433" s="7">
        <f>IF(Table1[[#This Row],[Số còn phải thu ĐK]]&lt;&gt;0,0,IF(Table1[[#This Row],[Phân loại]]="Bán hàng",Table1[[#This Row],[Tổng giá trị]],-Table1[[#This Row],[Tổng giá trị]]))</f>
        <v>0</v>
      </c>
      <c r="Q433" s="18">
        <f t="shared" si="44"/>
        <v>0</v>
      </c>
      <c r="R433" s="7">
        <f>Table1[[#This Row],[Số còn phải thu ĐK]]+Table1[[#This Row],[Giá Trị HD sau CK]]-Table1[[#This Row],[Số tiền đã thu]]</f>
        <v>676480</v>
      </c>
      <c r="S433" s="6">
        <f>IF(Table1[[#This Row],[Ngày hóa đơn]]&lt;&gt;"",Table1[[#This Row],[Ngày hóa đơn]],IF(Table1[[#This Row],[Ngày hạch toán]]&lt;&gt;"",Table1[[#This Row],[Ngày hạch toán]],""))</f>
        <v>45875</v>
      </c>
      <c r="T433" s="7"/>
      <c r="U433" s="6">
        <f>IF(Table1[[#This Row],[Ngày tính CN]]="","",S433+T433)</f>
        <v>45875</v>
      </c>
      <c r="V433" s="18">
        <f ca="1">IF(Table1[[#This Row],[Hạn thanh toán]]="","",IF((U433-NOW())&lt;0,0,(U433-NOW())))</f>
        <v>0</v>
      </c>
      <c r="W433" s="2"/>
      <c r="X433" s="18">
        <f t="shared" ca="1" si="45"/>
        <v>295.49032048611116</v>
      </c>
      <c r="Y433" s="2" t="str">
        <f t="shared" ca="1" si="46"/>
        <v>Nợ quá hạn hơn 120 ngày có khả năng mất thanh toán</v>
      </c>
      <c r="Z433" s="51">
        <f t="shared" si="42"/>
        <v>45875</v>
      </c>
      <c r="AA433" s="51" t="str">
        <f t="shared" si="43"/>
        <v/>
      </c>
      <c r="AD433" s="2" t="str">
        <f>VLOOKUP($A433,MA_KH!$A:$Q,MA_KH!O$1,0)</f>
        <v>CIRCLEK MIỀN BẮC</v>
      </c>
      <c r="AE433" s="2" t="str">
        <f>VLOOKUP($A433,MA_KH!$A:$Q,MA_KH!P$1,0)</f>
        <v>CHI NHÁNH CÔNG TY TNHH VÒNG TRÒN ĐỎ TẠI HÀ NỘI</v>
      </c>
    </row>
    <row r="434" spans="1:31" ht="25.5" hidden="1" customHeight="1" x14ac:dyDescent="0.2">
      <c r="A434" s="31" t="s">
        <v>21192</v>
      </c>
      <c r="B434" s="31" t="s">
        <v>1331</v>
      </c>
      <c r="C434" s="32">
        <v>45875</v>
      </c>
      <c r="D434" s="31" t="s">
        <v>1615</v>
      </c>
      <c r="E434" s="32">
        <v>45875</v>
      </c>
      <c r="F434" s="31" t="s">
        <v>1616</v>
      </c>
      <c r="G434" s="31" t="s">
        <v>1617</v>
      </c>
      <c r="H434" s="33">
        <v>230760</v>
      </c>
      <c r="I434" s="33">
        <v>0</v>
      </c>
      <c r="J434" s="33">
        <v>18461</v>
      </c>
      <c r="K434" s="33">
        <v>249221</v>
      </c>
      <c r="L434" s="7" t="s">
        <v>51</v>
      </c>
      <c r="O434" s="18">
        <f>IF(Table1[[#This Row],[Phân loại]]="Tồn đầu kỳ",Table1[[#This Row],[Tổng giá trị]],0)</f>
        <v>249221</v>
      </c>
      <c r="P434" s="7">
        <f>IF(Table1[[#This Row],[Số còn phải thu ĐK]]&lt;&gt;0,0,IF(Table1[[#This Row],[Phân loại]]="Bán hàng",Table1[[#This Row],[Tổng giá trị]],-Table1[[#This Row],[Tổng giá trị]]))</f>
        <v>0</v>
      </c>
      <c r="Q434" s="18">
        <f t="shared" si="44"/>
        <v>0</v>
      </c>
      <c r="R434" s="7">
        <f>Table1[[#This Row],[Số còn phải thu ĐK]]+Table1[[#This Row],[Giá Trị HD sau CK]]-Table1[[#This Row],[Số tiền đã thu]]</f>
        <v>249221</v>
      </c>
      <c r="S434" s="6">
        <f>IF(Table1[[#This Row],[Ngày hóa đơn]]&lt;&gt;"",Table1[[#This Row],[Ngày hóa đơn]],IF(Table1[[#This Row],[Ngày hạch toán]]&lt;&gt;"",Table1[[#This Row],[Ngày hạch toán]],""))</f>
        <v>45875</v>
      </c>
      <c r="T434" s="7"/>
      <c r="U434" s="6">
        <f>IF(Table1[[#This Row],[Ngày tính CN]]="","",S434+T434)</f>
        <v>45875</v>
      </c>
      <c r="V434" s="18">
        <f ca="1">IF(Table1[[#This Row],[Hạn thanh toán]]="","",IF((U434-NOW())&lt;0,0,(U434-NOW())))</f>
        <v>0</v>
      </c>
      <c r="W434" s="2"/>
      <c r="X434" s="18">
        <f t="shared" ca="1" si="45"/>
        <v>295.49032048611116</v>
      </c>
      <c r="Y434" s="2" t="str">
        <f t="shared" ca="1" si="46"/>
        <v>Nợ quá hạn hơn 120 ngày có khả năng mất thanh toán</v>
      </c>
      <c r="Z434" s="51">
        <f t="shared" si="42"/>
        <v>45875</v>
      </c>
      <c r="AA434" s="51" t="str">
        <f t="shared" si="43"/>
        <v/>
      </c>
      <c r="AD434" s="2" t="str">
        <f>VLOOKUP($A434,MA_KH!$A:$Q,MA_KH!O$1,0)</f>
        <v>CIRCLEK MIỀN BẮC</v>
      </c>
      <c r="AE434" s="2" t="str">
        <f>VLOOKUP($A434,MA_KH!$A:$Q,MA_KH!P$1,0)</f>
        <v>CHI NHÁNH CÔNG TY TNHH VÒNG TRÒN ĐỎ TẠI HÀ NỘI</v>
      </c>
    </row>
    <row r="435" spans="1:31" ht="25.5" hidden="1" customHeight="1" x14ac:dyDescent="0.2">
      <c r="A435" s="31" t="s">
        <v>21192</v>
      </c>
      <c r="B435" s="31" t="s">
        <v>1331</v>
      </c>
      <c r="C435" s="32">
        <v>45875</v>
      </c>
      <c r="D435" s="31" t="s">
        <v>1618</v>
      </c>
      <c r="E435" s="32">
        <v>45875</v>
      </c>
      <c r="F435" s="31" t="s">
        <v>1619</v>
      </c>
      <c r="G435" s="31" t="s">
        <v>1620</v>
      </c>
      <c r="H435" s="33">
        <v>501096</v>
      </c>
      <c r="I435" s="33">
        <v>0</v>
      </c>
      <c r="J435" s="33">
        <v>40088</v>
      </c>
      <c r="K435" s="33">
        <v>541184</v>
      </c>
      <c r="L435" s="7" t="s">
        <v>51</v>
      </c>
      <c r="O435" s="18">
        <f>IF(Table1[[#This Row],[Phân loại]]="Tồn đầu kỳ",Table1[[#This Row],[Tổng giá trị]],0)</f>
        <v>541184</v>
      </c>
      <c r="P435" s="7">
        <f>IF(Table1[[#This Row],[Số còn phải thu ĐK]]&lt;&gt;0,0,IF(Table1[[#This Row],[Phân loại]]="Bán hàng",Table1[[#This Row],[Tổng giá trị]],-Table1[[#This Row],[Tổng giá trị]]))</f>
        <v>0</v>
      </c>
      <c r="Q435" s="18">
        <f t="shared" si="44"/>
        <v>0</v>
      </c>
      <c r="R435" s="7">
        <f>Table1[[#This Row],[Số còn phải thu ĐK]]+Table1[[#This Row],[Giá Trị HD sau CK]]-Table1[[#This Row],[Số tiền đã thu]]</f>
        <v>541184</v>
      </c>
      <c r="S435" s="6">
        <f>IF(Table1[[#This Row],[Ngày hóa đơn]]&lt;&gt;"",Table1[[#This Row],[Ngày hóa đơn]],IF(Table1[[#This Row],[Ngày hạch toán]]&lt;&gt;"",Table1[[#This Row],[Ngày hạch toán]],""))</f>
        <v>45875</v>
      </c>
      <c r="T435" s="7"/>
      <c r="U435" s="6">
        <f>IF(Table1[[#This Row],[Ngày tính CN]]="","",S435+T435)</f>
        <v>45875</v>
      </c>
      <c r="V435" s="18">
        <f ca="1">IF(Table1[[#This Row],[Hạn thanh toán]]="","",IF((U435-NOW())&lt;0,0,(U435-NOW())))</f>
        <v>0</v>
      </c>
      <c r="W435" s="2"/>
      <c r="X435" s="18">
        <f t="shared" ca="1" si="45"/>
        <v>295.49032048611116</v>
      </c>
      <c r="Y435" s="2" t="str">
        <f t="shared" ca="1" si="46"/>
        <v>Nợ quá hạn hơn 120 ngày có khả năng mất thanh toán</v>
      </c>
      <c r="Z435" s="51">
        <f t="shared" si="42"/>
        <v>45875</v>
      </c>
      <c r="AA435" s="51" t="str">
        <f t="shared" si="43"/>
        <v/>
      </c>
      <c r="AD435" s="2" t="str">
        <f>VLOOKUP($A435,MA_KH!$A:$Q,MA_KH!O$1,0)</f>
        <v>CIRCLEK MIỀN BẮC</v>
      </c>
      <c r="AE435" s="2" t="str">
        <f>VLOOKUP($A435,MA_KH!$A:$Q,MA_KH!P$1,0)</f>
        <v>CHI NHÁNH CÔNG TY TNHH VÒNG TRÒN ĐỎ TẠI HÀ NỘI</v>
      </c>
    </row>
    <row r="436" spans="1:31" ht="25.5" hidden="1" customHeight="1" x14ac:dyDescent="0.2">
      <c r="A436" s="31" t="s">
        <v>21192</v>
      </c>
      <c r="B436" s="31" t="s">
        <v>1331</v>
      </c>
      <c r="C436" s="32">
        <v>45875</v>
      </c>
      <c r="D436" s="31" t="s">
        <v>1621</v>
      </c>
      <c r="E436" s="32">
        <v>45875</v>
      </c>
      <c r="F436" s="31" t="s">
        <v>1622</v>
      </c>
      <c r="G436" s="31" t="s">
        <v>1623</v>
      </c>
      <c r="H436" s="33">
        <v>626370</v>
      </c>
      <c r="I436" s="33">
        <v>0</v>
      </c>
      <c r="J436" s="33">
        <v>50110</v>
      </c>
      <c r="K436" s="33">
        <v>676480</v>
      </c>
      <c r="L436" s="7" t="s">
        <v>51</v>
      </c>
      <c r="O436" s="18">
        <f>IF(Table1[[#This Row],[Phân loại]]="Tồn đầu kỳ",Table1[[#This Row],[Tổng giá trị]],0)</f>
        <v>676480</v>
      </c>
      <c r="P436" s="7">
        <f>IF(Table1[[#This Row],[Số còn phải thu ĐK]]&lt;&gt;0,0,IF(Table1[[#This Row],[Phân loại]]="Bán hàng",Table1[[#This Row],[Tổng giá trị]],-Table1[[#This Row],[Tổng giá trị]]))</f>
        <v>0</v>
      </c>
      <c r="Q436" s="18">
        <f t="shared" si="44"/>
        <v>0</v>
      </c>
      <c r="R436" s="7">
        <f>Table1[[#This Row],[Số còn phải thu ĐK]]+Table1[[#This Row],[Giá Trị HD sau CK]]-Table1[[#This Row],[Số tiền đã thu]]</f>
        <v>676480</v>
      </c>
      <c r="S436" s="6">
        <f>IF(Table1[[#This Row],[Ngày hóa đơn]]&lt;&gt;"",Table1[[#This Row],[Ngày hóa đơn]],IF(Table1[[#This Row],[Ngày hạch toán]]&lt;&gt;"",Table1[[#This Row],[Ngày hạch toán]],""))</f>
        <v>45875</v>
      </c>
      <c r="T436" s="7"/>
      <c r="U436" s="6">
        <f>IF(Table1[[#This Row],[Ngày tính CN]]="","",S436+T436)</f>
        <v>45875</v>
      </c>
      <c r="V436" s="18">
        <f ca="1">IF(Table1[[#This Row],[Hạn thanh toán]]="","",IF((U436-NOW())&lt;0,0,(U436-NOW())))</f>
        <v>0</v>
      </c>
      <c r="W436" s="2"/>
      <c r="X436" s="18">
        <f t="shared" ca="1" si="45"/>
        <v>295.49032048611116</v>
      </c>
      <c r="Y436" s="2" t="str">
        <f t="shared" ca="1" si="46"/>
        <v>Nợ quá hạn hơn 120 ngày có khả năng mất thanh toán</v>
      </c>
      <c r="Z436" s="51">
        <f t="shared" si="42"/>
        <v>45875</v>
      </c>
      <c r="AA436" s="51" t="str">
        <f t="shared" si="43"/>
        <v/>
      </c>
      <c r="AD436" s="2" t="str">
        <f>VLOOKUP($A436,MA_KH!$A:$Q,MA_KH!O$1,0)</f>
        <v>CIRCLEK MIỀN BẮC</v>
      </c>
      <c r="AE436" s="2" t="str">
        <f>VLOOKUP($A436,MA_KH!$A:$Q,MA_KH!P$1,0)</f>
        <v>CHI NHÁNH CÔNG TY TNHH VÒNG TRÒN ĐỎ TẠI HÀ NỘI</v>
      </c>
    </row>
    <row r="437" spans="1:31" ht="25.5" hidden="1" customHeight="1" x14ac:dyDescent="0.2">
      <c r="A437" s="31" t="s">
        <v>21192</v>
      </c>
      <c r="B437" s="31" t="s">
        <v>1331</v>
      </c>
      <c r="C437" s="32">
        <v>45875</v>
      </c>
      <c r="D437" s="31" t="s">
        <v>1624</v>
      </c>
      <c r="E437" s="32">
        <v>45875</v>
      </c>
      <c r="F437" s="31" t="s">
        <v>1625</v>
      </c>
      <c r="G437" s="31" t="s">
        <v>1626</v>
      </c>
      <c r="H437" s="33">
        <v>606582</v>
      </c>
      <c r="I437" s="33">
        <v>0</v>
      </c>
      <c r="J437" s="33">
        <v>48527</v>
      </c>
      <c r="K437" s="33">
        <v>655109</v>
      </c>
      <c r="L437" s="7" t="s">
        <v>51</v>
      </c>
      <c r="O437" s="18">
        <f>IF(Table1[[#This Row],[Phân loại]]="Tồn đầu kỳ",Table1[[#This Row],[Tổng giá trị]],0)</f>
        <v>655109</v>
      </c>
      <c r="P437" s="7">
        <f>IF(Table1[[#This Row],[Số còn phải thu ĐK]]&lt;&gt;0,0,IF(Table1[[#This Row],[Phân loại]]="Bán hàng",Table1[[#This Row],[Tổng giá trị]],-Table1[[#This Row],[Tổng giá trị]]))</f>
        <v>0</v>
      </c>
      <c r="Q437" s="18">
        <f t="shared" si="44"/>
        <v>0</v>
      </c>
      <c r="R437" s="7">
        <f>Table1[[#This Row],[Số còn phải thu ĐK]]+Table1[[#This Row],[Giá Trị HD sau CK]]-Table1[[#This Row],[Số tiền đã thu]]</f>
        <v>655109</v>
      </c>
      <c r="S437" s="6">
        <f>IF(Table1[[#This Row],[Ngày hóa đơn]]&lt;&gt;"",Table1[[#This Row],[Ngày hóa đơn]],IF(Table1[[#This Row],[Ngày hạch toán]]&lt;&gt;"",Table1[[#This Row],[Ngày hạch toán]],""))</f>
        <v>45875</v>
      </c>
      <c r="T437" s="7"/>
      <c r="U437" s="6">
        <f>IF(Table1[[#This Row],[Ngày tính CN]]="","",S437+T437)</f>
        <v>45875</v>
      </c>
      <c r="V437" s="18">
        <f ca="1">IF(Table1[[#This Row],[Hạn thanh toán]]="","",IF((U437-NOW())&lt;0,0,(U437-NOW())))</f>
        <v>0</v>
      </c>
      <c r="W437" s="2"/>
      <c r="X437" s="18">
        <f t="shared" ca="1" si="45"/>
        <v>295.49032048611116</v>
      </c>
      <c r="Y437" s="2" t="str">
        <f t="shared" ca="1" si="46"/>
        <v>Nợ quá hạn hơn 120 ngày có khả năng mất thanh toán</v>
      </c>
      <c r="Z437" s="51">
        <f t="shared" si="42"/>
        <v>45875</v>
      </c>
      <c r="AA437" s="51" t="str">
        <f t="shared" si="43"/>
        <v/>
      </c>
      <c r="AD437" s="2" t="str">
        <f>VLOOKUP($A437,MA_KH!$A:$Q,MA_KH!O$1,0)</f>
        <v>CIRCLEK MIỀN BẮC</v>
      </c>
      <c r="AE437" s="2" t="str">
        <f>VLOOKUP($A437,MA_KH!$A:$Q,MA_KH!P$1,0)</f>
        <v>CHI NHÁNH CÔNG TY TNHH VÒNG TRÒN ĐỎ TẠI HÀ NỘI</v>
      </c>
    </row>
    <row r="438" spans="1:31" ht="25.5" hidden="1" customHeight="1" x14ac:dyDescent="0.2">
      <c r="A438" s="31" t="s">
        <v>21192</v>
      </c>
      <c r="B438" s="31" t="s">
        <v>1331</v>
      </c>
      <c r="C438" s="32">
        <v>45875</v>
      </c>
      <c r="D438" s="31" t="s">
        <v>1627</v>
      </c>
      <c r="E438" s="32">
        <v>45875</v>
      </c>
      <c r="F438" s="31" t="s">
        <v>1628</v>
      </c>
      <c r="G438" s="31" t="s">
        <v>1629</v>
      </c>
      <c r="H438" s="33">
        <v>501096</v>
      </c>
      <c r="I438" s="33">
        <v>0</v>
      </c>
      <c r="J438" s="33">
        <v>40088</v>
      </c>
      <c r="K438" s="33">
        <v>541184</v>
      </c>
      <c r="L438" s="7" t="s">
        <v>51</v>
      </c>
      <c r="O438" s="18">
        <f>IF(Table1[[#This Row],[Phân loại]]="Tồn đầu kỳ",Table1[[#This Row],[Tổng giá trị]],0)</f>
        <v>541184</v>
      </c>
      <c r="P438" s="7">
        <f>IF(Table1[[#This Row],[Số còn phải thu ĐK]]&lt;&gt;0,0,IF(Table1[[#This Row],[Phân loại]]="Bán hàng",Table1[[#This Row],[Tổng giá trị]],-Table1[[#This Row],[Tổng giá trị]]))</f>
        <v>0</v>
      </c>
      <c r="Q438" s="18">
        <f t="shared" si="44"/>
        <v>0</v>
      </c>
      <c r="R438" s="7">
        <f>Table1[[#This Row],[Số còn phải thu ĐK]]+Table1[[#This Row],[Giá Trị HD sau CK]]-Table1[[#This Row],[Số tiền đã thu]]</f>
        <v>541184</v>
      </c>
      <c r="S438" s="6">
        <f>IF(Table1[[#This Row],[Ngày hóa đơn]]&lt;&gt;"",Table1[[#This Row],[Ngày hóa đơn]],IF(Table1[[#This Row],[Ngày hạch toán]]&lt;&gt;"",Table1[[#This Row],[Ngày hạch toán]],""))</f>
        <v>45875</v>
      </c>
      <c r="T438" s="7"/>
      <c r="U438" s="6">
        <f>IF(Table1[[#This Row],[Ngày tính CN]]="","",S438+T438)</f>
        <v>45875</v>
      </c>
      <c r="V438" s="18">
        <f ca="1">IF(Table1[[#This Row],[Hạn thanh toán]]="","",IF((U438-NOW())&lt;0,0,(U438-NOW())))</f>
        <v>0</v>
      </c>
      <c r="W438" s="2"/>
      <c r="X438" s="18">
        <f t="shared" ca="1" si="45"/>
        <v>295.49032048611116</v>
      </c>
      <c r="Y438" s="2" t="str">
        <f t="shared" ca="1" si="46"/>
        <v>Nợ quá hạn hơn 120 ngày có khả năng mất thanh toán</v>
      </c>
      <c r="Z438" s="51">
        <f t="shared" si="42"/>
        <v>45875</v>
      </c>
      <c r="AA438" s="51" t="str">
        <f t="shared" si="43"/>
        <v/>
      </c>
      <c r="AD438" s="2" t="str">
        <f>VLOOKUP($A438,MA_KH!$A:$Q,MA_KH!O$1,0)</f>
        <v>CIRCLEK MIỀN BẮC</v>
      </c>
      <c r="AE438" s="2" t="str">
        <f>VLOOKUP($A438,MA_KH!$A:$Q,MA_KH!P$1,0)</f>
        <v>CHI NHÁNH CÔNG TY TNHH VÒNG TRÒN ĐỎ TẠI HÀ NỘI</v>
      </c>
    </row>
    <row r="439" spans="1:31" ht="25.5" hidden="1" customHeight="1" x14ac:dyDescent="0.2">
      <c r="A439" s="31" t="s">
        <v>21192</v>
      </c>
      <c r="B439" s="31" t="s">
        <v>1331</v>
      </c>
      <c r="C439" s="32">
        <v>45875</v>
      </c>
      <c r="D439" s="31" t="s">
        <v>1630</v>
      </c>
      <c r="E439" s="32">
        <v>45875</v>
      </c>
      <c r="F439" s="31" t="s">
        <v>1631</v>
      </c>
      <c r="G439" s="31" t="s">
        <v>1632</v>
      </c>
      <c r="H439" s="33">
        <v>481308</v>
      </c>
      <c r="I439" s="33">
        <v>0</v>
      </c>
      <c r="J439" s="33">
        <v>38505</v>
      </c>
      <c r="K439" s="33">
        <v>519813</v>
      </c>
      <c r="L439" s="7" t="s">
        <v>51</v>
      </c>
      <c r="O439" s="18">
        <f>IF(Table1[[#This Row],[Phân loại]]="Tồn đầu kỳ",Table1[[#This Row],[Tổng giá trị]],0)</f>
        <v>519813</v>
      </c>
      <c r="P439" s="7">
        <f>IF(Table1[[#This Row],[Số còn phải thu ĐK]]&lt;&gt;0,0,IF(Table1[[#This Row],[Phân loại]]="Bán hàng",Table1[[#This Row],[Tổng giá trị]],-Table1[[#This Row],[Tổng giá trị]]))</f>
        <v>0</v>
      </c>
      <c r="Q439" s="18">
        <f t="shared" si="44"/>
        <v>0</v>
      </c>
      <c r="R439" s="7">
        <f>Table1[[#This Row],[Số còn phải thu ĐK]]+Table1[[#This Row],[Giá Trị HD sau CK]]-Table1[[#This Row],[Số tiền đã thu]]</f>
        <v>519813</v>
      </c>
      <c r="S439" s="6">
        <f>IF(Table1[[#This Row],[Ngày hóa đơn]]&lt;&gt;"",Table1[[#This Row],[Ngày hóa đơn]],IF(Table1[[#This Row],[Ngày hạch toán]]&lt;&gt;"",Table1[[#This Row],[Ngày hạch toán]],""))</f>
        <v>45875</v>
      </c>
      <c r="T439" s="7"/>
      <c r="U439" s="6">
        <f>IF(Table1[[#This Row],[Ngày tính CN]]="","",S439+T439)</f>
        <v>45875</v>
      </c>
      <c r="V439" s="18">
        <f ca="1">IF(Table1[[#This Row],[Hạn thanh toán]]="","",IF((U439-NOW())&lt;0,0,(U439-NOW())))</f>
        <v>0</v>
      </c>
      <c r="W439" s="2"/>
      <c r="X439" s="18">
        <f t="shared" ca="1" si="45"/>
        <v>295.49032048611116</v>
      </c>
      <c r="Y439" s="2" t="str">
        <f t="shared" ca="1" si="46"/>
        <v>Nợ quá hạn hơn 120 ngày có khả năng mất thanh toán</v>
      </c>
      <c r="Z439" s="51">
        <f t="shared" si="42"/>
        <v>45875</v>
      </c>
      <c r="AA439" s="51" t="str">
        <f t="shared" si="43"/>
        <v/>
      </c>
      <c r="AD439" s="2" t="str">
        <f>VLOOKUP($A439,MA_KH!$A:$Q,MA_KH!O$1,0)</f>
        <v>CIRCLEK MIỀN BẮC</v>
      </c>
      <c r="AE439" s="2" t="str">
        <f>VLOOKUP($A439,MA_KH!$A:$Q,MA_KH!P$1,0)</f>
        <v>CHI NHÁNH CÔNG TY TNHH VÒNG TRÒN ĐỎ TẠI HÀ NỘI</v>
      </c>
    </row>
    <row r="440" spans="1:31" ht="25.5" hidden="1" customHeight="1" x14ac:dyDescent="0.2">
      <c r="A440" s="31" t="s">
        <v>21192</v>
      </c>
      <c r="B440" s="31" t="s">
        <v>1331</v>
      </c>
      <c r="C440" s="32">
        <v>45875</v>
      </c>
      <c r="D440" s="31" t="s">
        <v>1633</v>
      </c>
      <c r="E440" s="32">
        <v>45875</v>
      </c>
      <c r="F440" s="31" t="s">
        <v>1634</v>
      </c>
      <c r="G440" s="31" t="s">
        <v>1635</v>
      </c>
      <c r="H440" s="33">
        <v>547248</v>
      </c>
      <c r="I440" s="33">
        <v>0</v>
      </c>
      <c r="J440" s="33">
        <v>43780</v>
      </c>
      <c r="K440" s="33">
        <v>591028</v>
      </c>
      <c r="L440" s="7" t="s">
        <v>51</v>
      </c>
      <c r="O440" s="18">
        <f>IF(Table1[[#This Row],[Phân loại]]="Tồn đầu kỳ",Table1[[#This Row],[Tổng giá trị]],0)</f>
        <v>591028</v>
      </c>
      <c r="P440" s="7">
        <f>IF(Table1[[#This Row],[Số còn phải thu ĐK]]&lt;&gt;0,0,IF(Table1[[#This Row],[Phân loại]]="Bán hàng",Table1[[#This Row],[Tổng giá trị]],-Table1[[#This Row],[Tổng giá trị]]))</f>
        <v>0</v>
      </c>
      <c r="Q440" s="18">
        <f t="shared" si="44"/>
        <v>0</v>
      </c>
      <c r="R440" s="7">
        <f>Table1[[#This Row],[Số còn phải thu ĐK]]+Table1[[#This Row],[Giá Trị HD sau CK]]-Table1[[#This Row],[Số tiền đã thu]]</f>
        <v>591028</v>
      </c>
      <c r="S440" s="6">
        <f>IF(Table1[[#This Row],[Ngày hóa đơn]]&lt;&gt;"",Table1[[#This Row],[Ngày hóa đơn]],IF(Table1[[#This Row],[Ngày hạch toán]]&lt;&gt;"",Table1[[#This Row],[Ngày hạch toán]],""))</f>
        <v>45875</v>
      </c>
      <c r="T440" s="7"/>
      <c r="U440" s="6">
        <f>IF(Table1[[#This Row],[Ngày tính CN]]="","",S440+T440)</f>
        <v>45875</v>
      </c>
      <c r="V440" s="18">
        <f ca="1">IF(Table1[[#This Row],[Hạn thanh toán]]="","",IF((U440-NOW())&lt;0,0,(U440-NOW())))</f>
        <v>0</v>
      </c>
      <c r="W440" s="2"/>
      <c r="X440" s="18">
        <f t="shared" ca="1" si="45"/>
        <v>295.49032048611116</v>
      </c>
      <c r="Y440" s="2" t="str">
        <f t="shared" ca="1" si="46"/>
        <v>Nợ quá hạn hơn 120 ngày có khả năng mất thanh toán</v>
      </c>
      <c r="Z440" s="51">
        <f t="shared" si="42"/>
        <v>45875</v>
      </c>
      <c r="AA440" s="51" t="str">
        <f t="shared" si="43"/>
        <v/>
      </c>
      <c r="AD440" s="2" t="str">
        <f>VLOOKUP($A440,MA_KH!$A:$Q,MA_KH!O$1,0)</f>
        <v>CIRCLEK MIỀN BẮC</v>
      </c>
      <c r="AE440" s="2" t="str">
        <f>VLOOKUP($A440,MA_KH!$A:$Q,MA_KH!P$1,0)</f>
        <v>CHI NHÁNH CÔNG TY TNHH VÒNG TRÒN ĐỎ TẠI HÀ NỘI</v>
      </c>
    </row>
    <row r="441" spans="1:31" ht="25.5" hidden="1" customHeight="1" x14ac:dyDescent="0.2">
      <c r="A441" s="31" t="s">
        <v>21192</v>
      </c>
      <c r="B441" s="31" t="s">
        <v>1331</v>
      </c>
      <c r="C441" s="32">
        <v>45875</v>
      </c>
      <c r="D441" s="31" t="s">
        <v>1636</v>
      </c>
      <c r="E441" s="32">
        <v>45875</v>
      </c>
      <c r="F441" s="31" t="s">
        <v>1637</v>
      </c>
      <c r="G441" s="31" t="s">
        <v>1638</v>
      </c>
      <c r="H441" s="33">
        <v>303291</v>
      </c>
      <c r="I441" s="33">
        <v>0</v>
      </c>
      <c r="J441" s="33">
        <v>24263</v>
      </c>
      <c r="K441" s="33">
        <v>327554</v>
      </c>
      <c r="L441" s="7" t="s">
        <v>51</v>
      </c>
      <c r="O441" s="18">
        <f>IF(Table1[[#This Row],[Phân loại]]="Tồn đầu kỳ",Table1[[#This Row],[Tổng giá trị]],0)</f>
        <v>327554</v>
      </c>
      <c r="P441" s="7">
        <f>IF(Table1[[#This Row],[Số còn phải thu ĐK]]&lt;&gt;0,0,IF(Table1[[#This Row],[Phân loại]]="Bán hàng",Table1[[#This Row],[Tổng giá trị]],-Table1[[#This Row],[Tổng giá trị]]))</f>
        <v>0</v>
      </c>
      <c r="Q441" s="18">
        <f t="shared" si="44"/>
        <v>0</v>
      </c>
      <c r="R441" s="7">
        <f>Table1[[#This Row],[Số còn phải thu ĐK]]+Table1[[#This Row],[Giá Trị HD sau CK]]-Table1[[#This Row],[Số tiền đã thu]]</f>
        <v>327554</v>
      </c>
      <c r="S441" s="6">
        <f>IF(Table1[[#This Row],[Ngày hóa đơn]]&lt;&gt;"",Table1[[#This Row],[Ngày hóa đơn]],IF(Table1[[#This Row],[Ngày hạch toán]]&lt;&gt;"",Table1[[#This Row],[Ngày hạch toán]],""))</f>
        <v>45875</v>
      </c>
      <c r="T441" s="7"/>
      <c r="U441" s="6">
        <f>IF(Table1[[#This Row],[Ngày tính CN]]="","",S441+T441)</f>
        <v>45875</v>
      </c>
      <c r="V441" s="18">
        <f ca="1">IF(Table1[[#This Row],[Hạn thanh toán]]="","",IF((U441-NOW())&lt;0,0,(U441-NOW())))</f>
        <v>0</v>
      </c>
      <c r="W441" s="2"/>
      <c r="X441" s="18">
        <f t="shared" ca="1" si="45"/>
        <v>295.49032048611116</v>
      </c>
      <c r="Y441" s="2" t="str">
        <f t="shared" ca="1" si="46"/>
        <v>Nợ quá hạn hơn 120 ngày có khả năng mất thanh toán</v>
      </c>
      <c r="Z441" s="51">
        <f t="shared" si="42"/>
        <v>45875</v>
      </c>
      <c r="AA441" s="51" t="str">
        <f t="shared" si="43"/>
        <v/>
      </c>
      <c r="AD441" s="2" t="str">
        <f>VLOOKUP($A441,MA_KH!$A:$Q,MA_KH!O$1,0)</f>
        <v>CIRCLEK MIỀN BẮC</v>
      </c>
      <c r="AE441" s="2" t="str">
        <f>VLOOKUP($A441,MA_KH!$A:$Q,MA_KH!P$1,0)</f>
        <v>CHI NHÁNH CÔNG TY TNHH VÒNG TRÒN ĐỎ TẠI HÀ NỘI</v>
      </c>
    </row>
    <row r="442" spans="1:31" ht="25.5" hidden="1" customHeight="1" x14ac:dyDescent="0.2">
      <c r="A442" s="31" t="s">
        <v>21258</v>
      </c>
      <c r="B442" s="31" t="s">
        <v>1325</v>
      </c>
      <c r="C442" s="32">
        <v>45875</v>
      </c>
      <c r="D442" s="31" t="s">
        <v>1639</v>
      </c>
      <c r="E442" s="32">
        <v>45875</v>
      </c>
      <c r="F442" s="31" t="s">
        <v>1640</v>
      </c>
      <c r="G442" s="31" t="s">
        <v>1641</v>
      </c>
      <c r="H442" s="33">
        <v>1401075</v>
      </c>
      <c r="I442" s="33">
        <v>0</v>
      </c>
      <c r="J442" s="33">
        <v>112086</v>
      </c>
      <c r="K442" s="33">
        <v>1513161</v>
      </c>
      <c r="L442" s="7" t="s">
        <v>51</v>
      </c>
      <c r="O442" s="18">
        <f>IF(Table1[[#This Row],[Phân loại]]="Tồn đầu kỳ",Table1[[#This Row],[Tổng giá trị]],0)</f>
        <v>1513161</v>
      </c>
      <c r="P442" s="7">
        <f>IF(Table1[[#This Row],[Số còn phải thu ĐK]]&lt;&gt;0,0,IF(Table1[[#This Row],[Phân loại]]="Bán hàng",Table1[[#This Row],[Tổng giá trị]],-Table1[[#This Row],[Tổng giá trị]]))</f>
        <v>0</v>
      </c>
      <c r="Q442" s="18">
        <f t="shared" si="44"/>
        <v>0</v>
      </c>
      <c r="R442" s="7">
        <f>Table1[[#This Row],[Số còn phải thu ĐK]]+Table1[[#This Row],[Giá Trị HD sau CK]]-Table1[[#This Row],[Số tiền đã thu]]</f>
        <v>1513161</v>
      </c>
      <c r="S442" s="6">
        <f>IF(Table1[[#This Row],[Ngày hóa đơn]]&lt;&gt;"",Table1[[#This Row],[Ngày hóa đơn]],IF(Table1[[#This Row],[Ngày hạch toán]]&lt;&gt;"",Table1[[#This Row],[Ngày hạch toán]],""))</f>
        <v>45875</v>
      </c>
      <c r="T442" s="7"/>
      <c r="U442" s="6">
        <f>IF(Table1[[#This Row],[Ngày tính CN]]="","",S442+T442)</f>
        <v>45875</v>
      </c>
      <c r="V442" s="18">
        <f ca="1">IF(Table1[[#This Row],[Hạn thanh toán]]="","",IF((U442-NOW())&lt;0,0,(U442-NOW())))</f>
        <v>0</v>
      </c>
      <c r="W442" s="2"/>
      <c r="X442" s="18">
        <f t="shared" ca="1" si="45"/>
        <v>295.49032048611116</v>
      </c>
      <c r="Y442" s="2" t="str">
        <f t="shared" ca="1" si="46"/>
        <v>Nợ quá hạn hơn 120 ngày có khả năng mất thanh toán</v>
      </c>
      <c r="Z442" s="51">
        <f t="shared" si="42"/>
        <v>45875</v>
      </c>
      <c r="AA442" s="51" t="str">
        <f t="shared" si="43"/>
        <v/>
      </c>
      <c r="AD442" s="2" t="str">
        <f>VLOOKUP($A442,MA_KH!$A:$Q,MA_KH!O$1,0)</f>
        <v>CIRCLEK MIỀN BẮC</v>
      </c>
      <c r="AE442" s="2" t="str">
        <f>VLOOKUP($A442,MA_KH!$A:$Q,MA_KH!P$1,0)</f>
        <v>CHI NHÁNH CÔNG TY TNHH VÒNG TRÒN ĐỎ TẠI HÀ NỘI</v>
      </c>
    </row>
    <row r="443" spans="1:31" ht="25.5" hidden="1" customHeight="1" x14ac:dyDescent="0.2">
      <c r="A443" s="31" t="s">
        <v>21192</v>
      </c>
      <c r="B443" s="31" t="s">
        <v>1331</v>
      </c>
      <c r="C443" s="32">
        <v>45876</v>
      </c>
      <c r="D443" s="31" t="s">
        <v>1642</v>
      </c>
      <c r="E443" s="32">
        <v>45876</v>
      </c>
      <c r="F443" s="31" t="s">
        <v>1643</v>
      </c>
      <c r="G443" s="31" t="s">
        <v>1644</v>
      </c>
      <c r="H443" s="33">
        <v>501096</v>
      </c>
      <c r="I443" s="33">
        <v>0</v>
      </c>
      <c r="J443" s="33">
        <v>40088</v>
      </c>
      <c r="K443" s="33">
        <v>541184</v>
      </c>
      <c r="L443" s="7" t="s">
        <v>51</v>
      </c>
      <c r="O443" s="18">
        <f>IF(Table1[[#This Row],[Phân loại]]="Tồn đầu kỳ",Table1[[#This Row],[Tổng giá trị]],0)</f>
        <v>541184</v>
      </c>
      <c r="P443" s="7">
        <f>IF(Table1[[#This Row],[Số còn phải thu ĐK]]&lt;&gt;0,0,IF(Table1[[#This Row],[Phân loại]]="Bán hàng",Table1[[#This Row],[Tổng giá trị]],-Table1[[#This Row],[Tổng giá trị]]))</f>
        <v>0</v>
      </c>
      <c r="Q443" s="18">
        <f t="shared" si="44"/>
        <v>0</v>
      </c>
      <c r="R443" s="7">
        <f>Table1[[#This Row],[Số còn phải thu ĐK]]+Table1[[#This Row],[Giá Trị HD sau CK]]-Table1[[#This Row],[Số tiền đã thu]]</f>
        <v>541184</v>
      </c>
      <c r="S443" s="6">
        <f>IF(Table1[[#This Row],[Ngày hóa đơn]]&lt;&gt;"",Table1[[#This Row],[Ngày hóa đơn]],IF(Table1[[#This Row],[Ngày hạch toán]]&lt;&gt;"",Table1[[#This Row],[Ngày hạch toán]],""))</f>
        <v>45876</v>
      </c>
      <c r="T443" s="7"/>
      <c r="U443" s="6">
        <f>IF(Table1[[#This Row],[Ngày tính CN]]="","",S443+T443)</f>
        <v>45876</v>
      </c>
      <c r="V443" s="18">
        <f ca="1">IF(Table1[[#This Row],[Hạn thanh toán]]="","",IF((U443-NOW())&lt;0,0,(U443-NOW())))</f>
        <v>0</v>
      </c>
      <c r="W443" s="2"/>
      <c r="X443" s="18">
        <f t="shared" ca="1" si="45"/>
        <v>294.49032048611116</v>
      </c>
      <c r="Y443" s="2" t="str">
        <f t="shared" ca="1" si="46"/>
        <v>Nợ quá hạn hơn 120 ngày có khả năng mất thanh toán</v>
      </c>
      <c r="Z443" s="51">
        <f t="shared" si="42"/>
        <v>45876</v>
      </c>
      <c r="AA443" s="51" t="str">
        <f t="shared" si="43"/>
        <v/>
      </c>
      <c r="AD443" s="2" t="str">
        <f>VLOOKUP($A443,MA_KH!$A:$Q,MA_KH!O$1,0)</f>
        <v>CIRCLEK MIỀN BẮC</v>
      </c>
      <c r="AE443" s="2" t="str">
        <f>VLOOKUP($A443,MA_KH!$A:$Q,MA_KH!P$1,0)</f>
        <v>CHI NHÁNH CÔNG TY TNHH VÒNG TRÒN ĐỎ TẠI HÀ NỘI</v>
      </c>
    </row>
    <row r="444" spans="1:31" ht="25.5" hidden="1" customHeight="1" x14ac:dyDescent="0.2">
      <c r="A444" s="31" t="s">
        <v>21192</v>
      </c>
      <c r="B444" s="31" t="s">
        <v>1331</v>
      </c>
      <c r="C444" s="32">
        <v>45876</v>
      </c>
      <c r="D444" s="31" t="s">
        <v>1645</v>
      </c>
      <c r="E444" s="32">
        <v>45876</v>
      </c>
      <c r="F444" s="31" t="s">
        <v>1646</v>
      </c>
      <c r="G444" s="31" t="s">
        <v>1647</v>
      </c>
      <c r="H444" s="33">
        <v>712068</v>
      </c>
      <c r="I444" s="33">
        <v>0</v>
      </c>
      <c r="J444" s="33">
        <v>56965</v>
      </c>
      <c r="K444" s="33">
        <v>769033</v>
      </c>
      <c r="L444" s="7" t="s">
        <v>51</v>
      </c>
      <c r="O444" s="18">
        <f>IF(Table1[[#This Row],[Phân loại]]="Tồn đầu kỳ",Table1[[#This Row],[Tổng giá trị]],0)</f>
        <v>769033</v>
      </c>
      <c r="P444" s="7">
        <f>IF(Table1[[#This Row],[Số còn phải thu ĐK]]&lt;&gt;0,0,IF(Table1[[#This Row],[Phân loại]]="Bán hàng",Table1[[#This Row],[Tổng giá trị]],-Table1[[#This Row],[Tổng giá trị]]))</f>
        <v>0</v>
      </c>
      <c r="Q444" s="18">
        <f t="shared" si="44"/>
        <v>0</v>
      </c>
      <c r="R444" s="7">
        <f>Table1[[#This Row],[Số còn phải thu ĐK]]+Table1[[#This Row],[Giá Trị HD sau CK]]-Table1[[#This Row],[Số tiền đã thu]]</f>
        <v>769033</v>
      </c>
      <c r="S444" s="6">
        <f>IF(Table1[[#This Row],[Ngày hóa đơn]]&lt;&gt;"",Table1[[#This Row],[Ngày hóa đơn]],IF(Table1[[#This Row],[Ngày hạch toán]]&lt;&gt;"",Table1[[#This Row],[Ngày hạch toán]],""))</f>
        <v>45876</v>
      </c>
      <c r="T444" s="7"/>
      <c r="U444" s="6">
        <f>IF(Table1[[#This Row],[Ngày tính CN]]="","",S444+T444)</f>
        <v>45876</v>
      </c>
      <c r="V444" s="18">
        <f ca="1">IF(Table1[[#This Row],[Hạn thanh toán]]="","",IF((U444-NOW())&lt;0,0,(U444-NOW())))</f>
        <v>0</v>
      </c>
      <c r="W444" s="2"/>
      <c r="X444" s="18">
        <f t="shared" ca="1" si="45"/>
        <v>294.49032048611116</v>
      </c>
      <c r="Y444" s="2" t="str">
        <f t="shared" ca="1" si="46"/>
        <v>Nợ quá hạn hơn 120 ngày có khả năng mất thanh toán</v>
      </c>
      <c r="Z444" s="51">
        <f t="shared" si="42"/>
        <v>45876</v>
      </c>
      <c r="AA444" s="51" t="str">
        <f t="shared" si="43"/>
        <v/>
      </c>
      <c r="AD444" s="2" t="str">
        <f>VLOOKUP($A444,MA_KH!$A:$Q,MA_KH!O$1,0)</f>
        <v>CIRCLEK MIỀN BẮC</v>
      </c>
      <c r="AE444" s="2" t="str">
        <f>VLOOKUP($A444,MA_KH!$A:$Q,MA_KH!P$1,0)</f>
        <v>CHI NHÁNH CÔNG TY TNHH VÒNG TRÒN ĐỎ TẠI HÀ NỘI</v>
      </c>
    </row>
    <row r="445" spans="1:31" ht="25.5" hidden="1" customHeight="1" x14ac:dyDescent="0.2">
      <c r="A445" s="31" t="s">
        <v>21192</v>
      </c>
      <c r="B445" s="31" t="s">
        <v>1331</v>
      </c>
      <c r="C445" s="32">
        <v>45876</v>
      </c>
      <c r="D445" s="31" t="s">
        <v>1648</v>
      </c>
      <c r="E445" s="32">
        <v>45876</v>
      </c>
      <c r="F445" s="31" t="s">
        <v>1649</v>
      </c>
      <c r="G445" s="31" t="s">
        <v>1650</v>
      </c>
      <c r="H445" s="33">
        <v>501096</v>
      </c>
      <c r="I445" s="33">
        <v>0</v>
      </c>
      <c r="J445" s="33">
        <v>40088</v>
      </c>
      <c r="K445" s="33">
        <v>541184</v>
      </c>
      <c r="L445" s="7" t="s">
        <v>51</v>
      </c>
      <c r="O445" s="18">
        <f>IF(Table1[[#This Row],[Phân loại]]="Tồn đầu kỳ",Table1[[#This Row],[Tổng giá trị]],0)</f>
        <v>541184</v>
      </c>
      <c r="P445" s="7">
        <f>IF(Table1[[#This Row],[Số còn phải thu ĐK]]&lt;&gt;0,0,IF(Table1[[#This Row],[Phân loại]]="Bán hàng",Table1[[#This Row],[Tổng giá trị]],-Table1[[#This Row],[Tổng giá trị]]))</f>
        <v>0</v>
      </c>
      <c r="Q445" s="18">
        <f t="shared" si="44"/>
        <v>0</v>
      </c>
      <c r="R445" s="7">
        <f>Table1[[#This Row],[Số còn phải thu ĐK]]+Table1[[#This Row],[Giá Trị HD sau CK]]-Table1[[#This Row],[Số tiền đã thu]]</f>
        <v>541184</v>
      </c>
      <c r="S445" s="6">
        <f>IF(Table1[[#This Row],[Ngày hóa đơn]]&lt;&gt;"",Table1[[#This Row],[Ngày hóa đơn]],IF(Table1[[#This Row],[Ngày hạch toán]]&lt;&gt;"",Table1[[#This Row],[Ngày hạch toán]],""))</f>
        <v>45876</v>
      </c>
      <c r="T445" s="7"/>
      <c r="U445" s="6">
        <f>IF(Table1[[#This Row],[Ngày tính CN]]="","",S445+T445)</f>
        <v>45876</v>
      </c>
      <c r="V445" s="18">
        <f ca="1">IF(Table1[[#This Row],[Hạn thanh toán]]="","",IF((U445-NOW())&lt;0,0,(U445-NOW())))</f>
        <v>0</v>
      </c>
      <c r="W445" s="2"/>
      <c r="X445" s="18">
        <f t="shared" ca="1" si="45"/>
        <v>294.49032048611116</v>
      </c>
      <c r="Y445" s="2" t="str">
        <f t="shared" ca="1" si="46"/>
        <v>Nợ quá hạn hơn 120 ngày có khả năng mất thanh toán</v>
      </c>
      <c r="Z445" s="51">
        <f t="shared" si="42"/>
        <v>45876</v>
      </c>
      <c r="AA445" s="51" t="str">
        <f t="shared" si="43"/>
        <v/>
      </c>
      <c r="AD445" s="2" t="str">
        <f>VLOOKUP($A445,MA_KH!$A:$Q,MA_KH!O$1,0)</f>
        <v>CIRCLEK MIỀN BẮC</v>
      </c>
      <c r="AE445" s="2" t="str">
        <f>VLOOKUP($A445,MA_KH!$A:$Q,MA_KH!P$1,0)</f>
        <v>CHI NHÁNH CÔNG TY TNHH VÒNG TRÒN ĐỎ TẠI HÀ NỘI</v>
      </c>
    </row>
    <row r="446" spans="1:31" ht="25.5" hidden="1" customHeight="1" x14ac:dyDescent="0.2">
      <c r="A446" s="31" t="s">
        <v>21192</v>
      </c>
      <c r="B446" s="31" t="s">
        <v>1331</v>
      </c>
      <c r="C446" s="32">
        <v>45876</v>
      </c>
      <c r="D446" s="31" t="s">
        <v>1651</v>
      </c>
      <c r="E446" s="32">
        <v>45876</v>
      </c>
      <c r="F446" s="31" t="s">
        <v>1652</v>
      </c>
      <c r="G446" s="31" t="s">
        <v>1653</v>
      </c>
      <c r="H446" s="33">
        <v>626370</v>
      </c>
      <c r="I446" s="33">
        <v>0</v>
      </c>
      <c r="J446" s="33">
        <v>50110</v>
      </c>
      <c r="K446" s="33">
        <v>676480</v>
      </c>
      <c r="L446" s="7" t="s">
        <v>51</v>
      </c>
      <c r="O446" s="18">
        <f>IF(Table1[[#This Row],[Phân loại]]="Tồn đầu kỳ",Table1[[#This Row],[Tổng giá trị]],0)</f>
        <v>676480</v>
      </c>
      <c r="P446" s="7">
        <f>IF(Table1[[#This Row],[Số còn phải thu ĐK]]&lt;&gt;0,0,IF(Table1[[#This Row],[Phân loại]]="Bán hàng",Table1[[#This Row],[Tổng giá trị]],-Table1[[#This Row],[Tổng giá trị]]))</f>
        <v>0</v>
      </c>
      <c r="Q446" s="18">
        <f t="shared" si="44"/>
        <v>0</v>
      </c>
      <c r="R446" s="7">
        <f>Table1[[#This Row],[Số còn phải thu ĐK]]+Table1[[#This Row],[Giá Trị HD sau CK]]-Table1[[#This Row],[Số tiền đã thu]]</f>
        <v>676480</v>
      </c>
      <c r="S446" s="6">
        <f>IF(Table1[[#This Row],[Ngày hóa đơn]]&lt;&gt;"",Table1[[#This Row],[Ngày hóa đơn]],IF(Table1[[#This Row],[Ngày hạch toán]]&lt;&gt;"",Table1[[#This Row],[Ngày hạch toán]],""))</f>
        <v>45876</v>
      </c>
      <c r="T446" s="7"/>
      <c r="U446" s="6">
        <f>IF(Table1[[#This Row],[Ngày tính CN]]="","",S446+T446)</f>
        <v>45876</v>
      </c>
      <c r="V446" s="18">
        <f ca="1">IF(Table1[[#This Row],[Hạn thanh toán]]="","",IF((U446-NOW())&lt;0,0,(U446-NOW())))</f>
        <v>0</v>
      </c>
      <c r="W446" s="2"/>
      <c r="X446" s="18">
        <f t="shared" ca="1" si="45"/>
        <v>294.49032048611116</v>
      </c>
      <c r="Y446" s="2" t="str">
        <f t="shared" ca="1" si="46"/>
        <v>Nợ quá hạn hơn 120 ngày có khả năng mất thanh toán</v>
      </c>
      <c r="Z446" s="51">
        <f t="shared" si="42"/>
        <v>45876</v>
      </c>
      <c r="AA446" s="51" t="str">
        <f t="shared" si="43"/>
        <v/>
      </c>
      <c r="AD446" s="2" t="str">
        <f>VLOOKUP($A446,MA_KH!$A:$Q,MA_KH!O$1,0)</f>
        <v>CIRCLEK MIỀN BẮC</v>
      </c>
      <c r="AE446" s="2" t="str">
        <f>VLOOKUP($A446,MA_KH!$A:$Q,MA_KH!P$1,0)</f>
        <v>CHI NHÁNH CÔNG TY TNHH VÒNG TRÒN ĐỎ TẠI HÀ NỘI</v>
      </c>
    </row>
    <row r="447" spans="1:31" ht="25.5" hidden="1" customHeight="1" x14ac:dyDescent="0.2">
      <c r="A447" s="31" t="s">
        <v>21192</v>
      </c>
      <c r="B447" s="31" t="s">
        <v>1331</v>
      </c>
      <c r="C447" s="32">
        <v>45876</v>
      </c>
      <c r="D447" s="31" t="s">
        <v>1654</v>
      </c>
      <c r="E447" s="32">
        <v>45876</v>
      </c>
      <c r="F447" s="31" t="s">
        <v>1655</v>
      </c>
      <c r="G447" s="31" t="s">
        <v>1656</v>
      </c>
      <c r="H447" s="33">
        <v>501096</v>
      </c>
      <c r="I447" s="33">
        <v>0</v>
      </c>
      <c r="J447" s="33">
        <v>40088</v>
      </c>
      <c r="K447" s="33">
        <v>541184</v>
      </c>
      <c r="L447" s="7" t="s">
        <v>51</v>
      </c>
      <c r="O447" s="18">
        <f>IF(Table1[[#This Row],[Phân loại]]="Tồn đầu kỳ",Table1[[#This Row],[Tổng giá trị]],0)</f>
        <v>541184</v>
      </c>
      <c r="P447" s="7">
        <f>IF(Table1[[#This Row],[Số còn phải thu ĐK]]&lt;&gt;0,0,IF(Table1[[#This Row],[Phân loại]]="Bán hàng",Table1[[#This Row],[Tổng giá trị]],-Table1[[#This Row],[Tổng giá trị]]))</f>
        <v>0</v>
      </c>
      <c r="Q447" s="18">
        <f t="shared" si="44"/>
        <v>0</v>
      </c>
      <c r="R447" s="7">
        <f>Table1[[#This Row],[Số còn phải thu ĐK]]+Table1[[#This Row],[Giá Trị HD sau CK]]-Table1[[#This Row],[Số tiền đã thu]]</f>
        <v>541184</v>
      </c>
      <c r="S447" s="6">
        <f>IF(Table1[[#This Row],[Ngày hóa đơn]]&lt;&gt;"",Table1[[#This Row],[Ngày hóa đơn]],IF(Table1[[#This Row],[Ngày hạch toán]]&lt;&gt;"",Table1[[#This Row],[Ngày hạch toán]],""))</f>
        <v>45876</v>
      </c>
      <c r="T447" s="7"/>
      <c r="U447" s="6">
        <f>IF(Table1[[#This Row],[Ngày tính CN]]="","",S447+T447)</f>
        <v>45876</v>
      </c>
      <c r="V447" s="18">
        <f ca="1">IF(Table1[[#This Row],[Hạn thanh toán]]="","",IF((U447-NOW())&lt;0,0,(U447-NOW())))</f>
        <v>0</v>
      </c>
      <c r="W447" s="2"/>
      <c r="X447" s="18">
        <f t="shared" ca="1" si="45"/>
        <v>294.49032048611116</v>
      </c>
      <c r="Y447" s="2" t="str">
        <f t="shared" ca="1" si="46"/>
        <v>Nợ quá hạn hơn 120 ngày có khả năng mất thanh toán</v>
      </c>
      <c r="Z447" s="51">
        <f t="shared" si="42"/>
        <v>45876</v>
      </c>
      <c r="AA447" s="51" t="str">
        <f t="shared" si="43"/>
        <v/>
      </c>
      <c r="AD447" s="2" t="str">
        <f>VLOOKUP($A447,MA_KH!$A:$Q,MA_KH!O$1,0)</f>
        <v>CIRCLEK MIỀN BẮC</v>
      </c>
      <c r="AE447" s="2" t="str">
        <f>VLOOKUP($A447,MA_KH!$A:$Q,MA_KH!P$1,0)</f>
        <v>CHI NHÁNH CÔNG TY TNHH VÒNG TRÒN ĐỎ TẠI HÀ NỘI</v>
      </c>
    </row>
    <row r="448" spans="1:31" ht="25.5" hidden="1" customHeight="1" x14ac:dyDescent="0.2">
      <c r="A448" s="31" t="s">
        <v>21192</v>
      </c>
      <c r="B448" s="31" t="s">
        <v>1331</v>
      </c>
      <c r="C448" s="32">
        <v>45876</v>
      </c>
      <c r="D448" s="31" t="s">
        <v>1657</v>
      </c>
      <c r="E448" s="32">
        <v>45876</v>
      </c>
      <c r="F448" s="31" t="s">
        <v>1658</v>
      </c>
      <c r="G448" s="31" t="s">
        <v>1659</v>
      </c>
      <c r="H448" s="33">
        <v>326367</v>
      </c>
      <c r="I448" s="33">
        <v>0</v>
      </c>
      <c r="J448" s="33">
        <v>26109</v>
      </c>
      <c r="K448" s="33">
        <v>352476</v>
      </c>
      <c r="L448" s="7" t="s">
        <v>51</v>
      </c>
      <c r="O448" s="18">
        <f>IF(Table1[[#This Row],[Phân loại]]="Tồn đầu kỳ",Table1[[#This Row],[Tổng giá trị]],0)</f>
        <v>352476</v>
      </c>
      <c r="P448" s="7">
        <f>IF(Table1[[#This Row],[Số còn phải thu ĐK]]&lt;&gt;0,0,IF(Table1[[#This Row],[Phân loại]]="Bán hàng",Table1[[#This Row],[Tổng giá trị]],-Table1[[#This Row],[Tổng giá trị]]))</f>
        <v>0</v>
      </c>
      <c r="Q448" s="18">
        <f t="shared" si="44"/>
        <v>0</v>
      </c>
      <c r="R448" s="7">
        <f>Table1[[#This Row],[Số còn phải thu ĐK]]+Table1[[#This Row],[Giá Trị HD sau CK]]-Table1[[#This Row],[Số tiền đã thu]]</f>
        <v>352476</v>
      </c>
      <c r="S448" s="6">
        <f>IF(Table1[[#This Row],[Ngày hóa đơn]]&lt;&gt;"",Table1[[#This Row],[Ngày hóa đơn]],IF(Table1[[#This Row],[Ngày hạch toán]]&lt;&gt;"",Table1[[#This Row],[Ngày hạch toán]],""))</f>
        <v>45876</v>
      </c>
      <c r="T448" s="7"/>
      <c r="U448" s="6">
        <f>IF(Table1[[#This Row],[Ngày tính CN]]="","",S448+T448)</f>
        <v>45876</v>
      </c>
      <c r="V448" s="18">
        <f ca="1">IF(Table1[[#This Row],[Hạn thanh toán]]="","",IF((U448-NOW())&lt;0,0,(U448-NOW())))</f>
        <v>0</v>
      </c>
      <c r="W448" s="2"/>
      <c r="X448" s="18">
        <f t="shared" ca="1" si="45"/>
        <v>294.49032048611116</v>
      </c>
      <c r="Y448" s="2" t="str">
        <f t="shared" ca="1" si="46"/>
        <v>Nợ quá hạn hơn 120 ngày có khả năng mất thanh toán</v>
      </c>
      <c r="Z448" s="51">
        <f t="shared" si="42"/>
        <v>45876</v>
      </c>
      <c r="AA448" s="51" t="str">
        <f t="shared" si="43"/>
        <v/>
      </c>
      <c r="AD448" s="2" t="str">
        <f>VLOOKUP($A448,MA_KH!$A:$Q,MA_KH!O$1,0)</f>
        <v>CIRCLEK MIỀN BẮC</v>
      </c>
      <c r="AE448" s="2" t="str">
        <f>VLOOKUP($A448,MA_KH!$A:$Q,MA_KH!P$1,0)</f>
        <v>CHI NHÁNH CÔNG TY TNHH VÒNG TRÒN ĐỎ TẠI HÀ NỘI</v>
      </c>
    </row>
    <row r="449" spans="1:31" ht="25.5" hidden="1" customHeight="1" x14ac:dyDescent="0.2">
      <c r="A449" s="31" t="s">
        <v>21192</v>
      </c>
      <c r="B449" s="31" t="s">
        <v>1331</v>
      </c>
      <c r="C449" s="32">
        <v>45876</v>
      </c>
      <c r="D449" s="31" t="s">
        <v>1660</v>
      </c>
      <c r="E449" s="32">
        <v>45876</v>
      </c>
      <c r="F449" s="31" t="s">
        <v>1661</v>
      </c>
      <c r="G449" s="31" t="s">
        <v>1662</v>
      </c>
      <c r="H449" s="33">
        <v>428565</v>
      </c>
      <c r="I449" s="33">
        <v>0</v>
      </c>
      <c r="J449" s="33">
        <v>34285</v>
      </c>
      <c r="K449" s="33">
        <v>462850</v>
      </c>
      <c r="L449" s="7" t="s">
        <v>51</v>
      </c>
      <c r="O449" s="18">
        <f>IF(Table1[[#This Row],[Phân loại]]="Tồn đầu kỳ",Table1[[#This Row],[Tổng giá trị]],0)</f>
        <v>462850</v>
      </c>
      <c r="P449" s="7">
        <f>IF(Table1[[#This Row],[Số còn phải thu ĐK]]&lt;&gt;0,0,IF(Table1[[#This Row],[Phân loại]]="Bán hàng",Table1[[#This Row],[Tổng giá trị]],-Table1[[#This Row],[Tổng giá trị]]))</f>
        <v>0</v>
      </c>
      <c r="Q449" s="18">
        <f t="shared" si="44"/>
        <v>0</v>
      </c>
      <c r="R449" s="7">
        <f>Table1[[#This Row],[Số còn phải thu ĐK]]+Table1[[#This Row],[Giá Trị HD sau CK]]-Table1[[#This Row],[Số tiền đã thu]]</f>
        <v>462850</v>
      </c>
      <c r="S449" s="6">
        <f>IF(Table1[[#This Row],[Ngày hóa đơn]]&lt;&gt;"",Table1[[#This Row],[Ngày hóa đơn]],IF(Table1[[#This Row],[Ngày hạch toán]]&lt;&gt;"",Table1[[#This Row],[Ngày hạch toán]],""))</f>
        <v>45876</v>
      </c>
      <c r="T449" s="7"/>
      <c r="U449" s="6">
        <f>IF(Table1[[#This Row],[Ngày tính CN]]="","",S449+T449)</f>
        <v>45876</v>
      </c>
      <c r="V449" s="18">
        <f ca="1">IF(Table1[[#This Row],[Hạn thanh toán]]="","",IF((U449-NOW())&lt;0,0,(U449-NOW())))</f>
        <v>0</v>
      </c>
      <c r="W449" s="2"/>
      <c r="X449" s="18">
        <f t="shared" ca="1" si="45"/>
        <v>294.49032048611116</v>
      </c>
      <c r="Y449" s="2" t="str">
        <f t="shared" ca="1" si="46"/>
        <v>Nợ quá hạn hơn 120 ngày có khả năng mất thanh toán</v>
      </c>
      <c r="Z449" s="51">
        <f t="shared" si="42"/>
        <v>45876</v>
      </c>
      <c r="AA449" s="51" t="str">
        <f t="shared" si="43"/>
        <v/>
      </c>
      <c r="AD449" s="2" t="str">
        <f>VLOOKUP($A449,MA_KH!$A:$Q,MA_KH!O$1,0)</f>
        <v>CIRCLEK MIỀN BẮC</v>
      </c>
      <c r="AE449" s="2" t="str">
        <f>VLOOKUP($A449,MA_KH!$A:$Q,MA_KH!P$1,0)</f>
        <v>CHI NHÁNH CÔNG TY TNHH VÒNG TRÒN ĐỎ TẠI HÀ NỘI</v>
      </c>
    </row>
    <row r="450" spans="1:31" ht="25.5" hidden="1" customHeight="1" x14ac:dyDescent="0.2">
      <c r="A450" s="31" t="s">
        <v>21192</v>
      </c>
      <c r="B450" s="31" t="s">
        <v>1331</v>
      </c>
      <c r="C450" s="32">
        <v>45876</v>
      </c>
      <c r="D450" s="31" t="s">
        <v>1663</v>
      </c>
      <c r="E450" s="32">
        <v>45876</v>
      </c>
      <c r="F450" s="31" t="s">
        <v>1664</v>
      </c>
      <c r="G450" s="31" t="s">
        <v>1665</v>
      </c>
      <c r="H450" s="33">
        <v>593400</v>
      </c>
      <c r="I450" s="33">
        <v>0</v>
      </c>
      <c r="J450" s="33">
        <v>47472</v>
      </c>
      <c r="K450" s="33">
        <v>640872</v>
      </c>
      <c r="L450" s="7" t="s">
        <v>51</v>
      </c>
      <c r="O450" s="18">
        <f>IF(Table1[[#This Row],[Phân loại]]="Tồn đầu kỳ",Table1[[#This Row],[Tổng giá trị]],0)</f>
        <v>640872</v>
      </c>
      <c r="P450" s="7">
        <f>IF(Table1[[#This Row],[Số còn phải thu ĐK]]&lt;&gt;0,0,IF(Table1[[#This Row],[Phân loại]]="Bán hàng",Table1[[#This Row],[Tổng giá trị]],-Table1[[#This Row],[Tổng giá trị]]))</f>
        <v>0</v>
      </c>
      <c r="Q450" s="18">
        <f t="shared" si="44"/>
        <v>0</v>
      </c>
      <c r="R450" s="7">
        <f>Table1[[#This Row],[Số còn phải thu ĐK]]+Table1[[#This Row],[Giá Trị HD sau CK]]-Table1[[#This Row],[Số tiền đã thu]]</f>
        <v>640872</v>
      </c>
      <c r="S450" s="6">
        <f>IF(Table1[[#This Row],[Ngày hóa đơn]]&lt;&gt;"",Table1[[#This Row],[Ngày hóa đơn]],IF(Table1[[#This Row],[Ngày hạch toán]]&lt;&gt;"",Table1[[#This Row],[Ngày hạch toán]],""))</f>
        <v>45876</v>
      </c>
      <c r="T450" s="7"/>
      <c r="U450" s="6">
        <f>IF(Table1[[#This Row],[Ngày tính CN]]="","",S450+T450)</f>
        <v>45876</v>
      </c>
      <c r="V450" s="18">
        <f ca="1">IF(Table1[[#This Row],[Hạn thanh toán]]="","",IF((U450-NOW())&lt;0,0,(U450-NOW())))</f>
        <v>0</v>
      </c>
      <c r="W450" s="2"/>
      <c r="X450" s="18">
        <f t="shared" ca="1" si="45"/>
        <v>294.49032048611116</v>
      </c>
      <c r="Y450" s="2" t="str">
        <f t="shared" ca="1" si="46"/>
        <v>Nợ quá hạn hơn 120 ngày có khả năng mất thanh toán</v>
      </c>
      <c r="Z450" s="51">
        <f t="shared" si="42"/>
        <v>45876</v>
      </c>
      <c r="AA450" s="51" t="str">
        <f t="shared" si="43"/>
        <v/>
      </c>
      <c r="AD450" s="2" t="str">
        <f>VLOOKUP($A450,MA_KH!$A:$Q,MA_KH!O$1,0)</f>
        <v>CIRCLEK MIỀN BẮC</v>
      </c>
      <c r="AE450" s="2" t="str">
        <f>VLOOKUP($A450,MA_KH!$A:$Q,MA_KH!P$1,0)</f>
        <v>CHI NHÁNH CÔNG TY TNHH VÒNG TRÒN ĐỎ TẠI HÀ NỘI</v>
      </c>
    </row>
    <row r="451" spans="1:31" ht="25.5" hidden="1" customHeight="1" x14ac:dyDescent="0.2">
      <c r="A451" s="31" t="s">
        <v>21192</v>
      </c>
      <c r="B451" s="31" t="s">
        <v>1331</v>
      </c>
      <c r="C451" s="32">
        <v>45876</v>
      </c>
      <c r="D451" s="31" t="s">
        <v>1666</v>
      </c>
      <c r="E451" s="32">
        <v>45876</v>
      </c>
      <c r="F451" s="31" t="s">
        <v>1667</v>
      </c>
      <c r="G451" s="31" t="s">
        <v>1668</v>
      </c>
      <c r="H451" s="33">
        <v>497793</v>
      </c>
      <c r="I451" s="33">
        <v>0</v>
      </c>
      <c r="J451" s="33">
        <v>39823</v>
      </c>
      <c r="K451" s="33">
        <v>537616</v>
      </c>
      <c r="L451" s="7" t="s">
        <v>51</v>
      </c>
      <c r="O451" s="18">
        <f>IF(Table1[[#This Row],[Phân loại]]="Tồn đầu kỳ",Table1[[#This Row],[Tổng giá trị]],0)</f>
        <v>537616</v>
      </c>
      <c r="P451" s="7">
        <f>IF(Table1[[#This Row],[Số còn phải thu ĐK]]&lt;&gt;0,0,IF(Table1[[#This Row],[Phân loại]]="Bán hàng",Table1[[#This Row],[Tổng giá trị]],-Table1[[#This Row],[Tổng giá trị]]))</f>
        <v>0</v>
      </c>
      <c r="Q451" s="18">
        <f t="shared" si="44"/>
        <v>0</v>
      </c>
      <c r="R451" s="7">
        <f>Table1[[#This Row],[Số còn phải thu ĐK]]+Table1[[#This Row],[Giá Trị HD sau CK]]-Table1[[#This Row],[Số tiền đã thu]]</f>
        <v>537616</v>
      </c>
      <c r="S451" s="6">
        <f>IF(Table1[[#This Row],[Ngày hóa đơn]]&lt;&gt;"",Table1[[#This Row],[Ngày hóa đơn]],IF(Table1[[#This Row],[Ngày hạch toán]]&lt;&gt;"",Table1[[#This Row],[Ngày hạch toán]],""))</f>
        <v>45876</v>
      </c>
      <c r="T451" s="7"/>
      <c r="U451" s="6">
        <f>IF(Table1[[#This Row],[Ngày tính CN]]="","",S451+T451)</f>
        <v>45876</v>
      </c>
      <c r="V451" s="18">
        <f ca="1">IF(Table1[[#This Row],[Hạn thanh toán]]="","",IF((U451-NOW())&lt;0,0,(U451-NOW())))</f>
        <v>0</v>
      </c>
      <c r="W451" s="2"/>
      <c r="X451" s="18">
        <f t="shared" ca="1" si="45"/>
        <v>294.49032048611116</v>
      </c>
      <c r="Y451" s="2" t="str">
        <f t="shared" ca="1" si="46"/>
        <v>Nợ quá hạn hơn 120 ngày có khả năng mất thanh toán</v>
      </c>
      <c r="Z451" s="51">
        <f t="shared" si="42"/>
        <v>45876</v>
      </c>
      <c r="AA451" s="51" t="str">
        <f t="shared" si="43"/>
        <v/>
      </c>
      <c r="AD451" s="2" t="str">
        <f>VLOOKUP($A451,MA_KH!$A:$Q,MA_KH!O$1,0)</f>
        <v>CIRCLEK MIỀN BẮC</v>
      </c>
      <c r="AE451" s="2" t="str">
        <f>VLOOKUP($A451,MA_KH!$A:$Q,MA_KH!P$1,0)</f>
        <v>CHI NHÁNH CÔNG TY TNHH VÒNG TRÒN ĐỎ TẠI HÀ NỘI</v>
      </c>
    </row>
    <row r="452" spans="1:31" ht="25.5" hidden="1" customHeight="1" x14ac:dyDescent="0.2">
      <c r="A452" s="31" t="s">
        <v>21192</v>
      </c>
      <c r="B452" s="31" t="s">
        <v>1331</v>
      </c>
      <c r="C452" s="32">
        <v>45876</v>
      </c>
      <c r="D452" s="31" t="s">
        <v>1669</v>
      </c>
      <c r="E452" s="32">
        <v>45876</v>
      </c>
      <c r="F452" s="31" t="s">
        <v>1670</v>
      </c>
      <c r="G452" s="31" t="s">
        <v>1671</v>
      </c>
      <c r="H452" s="33">
        <v>501096</v>
      </c>
      <c r="I452" s="33">
        <v>0</v>
      </c>
      <c r="J452" s="33">
        <v>40088</v>
      </c>
      <c r="K452" s="33">
        <v>541184</v>
      </c>
      <c r="L452" s="7" t="s">
        <v>51</v>
      </c>
      <c r="O452" s="18">
        <f>IF(Table1[[#This Row],[Phân loại]]="Tồn đầu kỳ",Table1[[#This Row],[Tổng giá trị]],0)</f>
        <v>541184</v>
      </c>
      <c r="P452" s="7">
        <f>IF(Table1[[#This Row],[Số còn phải thu ĐK]]&lt;&gt;0,0,IF(Table1[[#This Row],[Phân loại]]="Bán hàng",Table1[[#This Row],[Tổng giá trị]],-Table1[[#This Row],[Tổng giá trị]]))</f>
        <v>0</v>
      </c>
      <c r="Q452" s="18">
        <f t="shared" si="44"/>
        <v>0</v>
      </c>
      <c r="R452" s="7">
        <f>Table1[[#This Row],[Số còn phải thu ĐK]]+Table1[[#This Row],[Giá Trị HD sau CK]]-Table1[[#This Row],[Số tiền đã thu]]</f>
        <v>541184</v>
      </c>
      <c r="S452" s="6">
        <f>IF(Table1[[#This Row],[Ngày hóa đơn]]&lt;&gt;"",Table1[[#This Row],[Ngày hóa đơn]],IF(Table1[[#This Row],[Ngày hạch toán]]&lt;&gt;"",Table1[[#This Row],[Ngày hạch toán]],""))</f>
        <v>45876</v>
      </c>
      <c r="T452" s="7"/>
      <c r="U452" s="6">
        <f>IF(Table1[[#This Row],[Ngày tính CN]]="","",S452+T452)</f>
        <v>45876</v>
      </c>
      <c r="V452" s="18">
        <f ca="1">IF(Table1[[#This Row],[Hạn thanh toán]]="","",IF((U452-NOW())&lt;0,0,(U452-NOW())))</f>
        <v>0</v>
      </c>
      <c r="W452" s="2"/>
      <c r="X452" s="18">
        <f t="shared" ca="1" si="45"/>
        <v>294.49032048611116</v>
      </c>
      <c r="Y452" s="2" t="str">
        <f t="shared" ca="1" si="46"/>
        <v>Nợ quá hạn hơn 120 ngày có khả năng mất thanh toán</v>
      </c>
      <c r="Z452" s="51">
        <f t="shared" ref="Z452:Z515" si="47">IF(S452="","",S452)</f>
        <v>45876</v>
      </c>
      <c r="AA452" s="51" t="str">
        <f t="shared" ref="AA452:AA515" si="48">IF(M452="","",M452)</f>
        <v/>
      </c>
      <c r="AD452" s="2" t="str">
        <f>VLOOKUP($A452,MA_KH!$A:$Q,MA_KH!O$1,0)</f>
        <v>CIRCLEK MIỀN BẮC</v>
      </c>
      <c r="AE452" s="2" t="str">
        <f>VLOOKUP($A452,MA_KH!$A:$Q,MA_KH!P$1,0)</f>
        <v>CHI NHÁNH CÔNG TY TNHH VÒNG TRÒN ĐỎ TẠI HÀ NỘI</v>
      </c>
    </row>
    <row r="453" spans="1:31" ht="25.5" hidden="1" customHeight="1" x14ac:dyDescent="0.2">
      <c r="A453" s="31" t="s">
        <v>21192</v>
      </c>
      <c r="B453" s="31" t="s">
        <v>1331</v>
      </c>
      <c r="C453" s="32">
        <v>45876</v>
      </c>
      <c r="D453" s="31" t="s">
        <v>1672</v>
      </c>
      <c r="E453" s="32">
        <v>45876</v>
      </c>
      <c r="F453" s="31" t="s">
        <v>1673</v>
      </c>
      <c r="G453" s="31" t="s">
        <v>1674</v>
      </c>
      <c r="H453" s="33">
        <v>731856</v>
      </c>
      <c r="I453" s="33">
        <v>0</v>
      </c>
      <c r="J453" s="33">
        <v>58548</v>
      </c>
      <c r="K453" s="33">
        <v>790404</v>
      </c>
      <c r="L453" s="7" t="s">
        <v>51</v>
      </c>
      <c r="O453" s="18">
        <f>IF(Table1[[#This Row],[Phân loại]]="Tồn đầu kỳ",Table1[[#This Row],[Tổng giá trị]],0)</f>
        <v>790404</v>
      </c>
      <c r="P453" s="7">
        <f>IF(Table1[[#This Row],[Số còn phải thu ĐK]]&lt;&gt;0,0,IF(Table1[[#This Row],[Phân loại]]="Bán hàng",Table1[[#This Row],[Tổng giá trị]],-Table1[[#This Row],[Tổng giá trị]]))</f>
        <v>0</v>
      </c>
      <c r="Q453" s="18">
        <f t="shared" si="44"/>
        <v>0</v>
      </c>
      <c r="R453" s="7">
        <f>Table1[[#This Row],[Số còn phải thu ĐK]]+Table1[[#This Row],[Giá Trị HD sau CK]]-Table1[[#This Row],[Số tiền đã thu]]</f>
        <v>790404</v>
      </c>
      <c r="S453" s="6">
        <f>IF(Table1[[#This Row],[Ngày hóa đơn]]&lt;&gt;"",Table1[[#This Row],[Ngày hóa đơn]],IF(Table1[[#This Row],[Ngày hạch toán]]&lt;&gt;"",Table1[[#This Row],[Ngày hạch toán]],""))</f>
        <v>45876</v>
      </c>
      <c r="T453" s="7"/>
      <c r="U453" s="6">
        <f>IF(Table1[[#This Row],[Ngày tính CN]]="","",S453+T453)</f>
        <v>45876</v>
      </c>
      <c r="V453" s="18">
        <f ca="1">IF(Table1[[#This Row],[Hạn thanh toán]]="","",IF((U453-NOW())&lt;0,0,(U453-NOW())))</f>
        <v>0</v>
      </c>
      <c r="W453" s="2"/>
      <c r="X453" s="18">
        <f t="shared" ca="1" si="45"/>
        <v>294.49032048611116</v>
      </c>
      <c r="Y453" s="2" t="str">
        <f t="shared" ca="1" si="46"/>
        <v>Nợ quá hạn hơn 120 ngày có khả năng mất thanh toán</v>
      </c>
      <c r="Z453" s="51">
        <f t="shared" si="47"/>
        <v>45876</v>
      </c>
      <c r="AA453" s="51" t="str">
        <f t="shared" si="48"/>
        <v/>
      </c>
      <c r="AD453" s="2" t="str">
        <f>VLOOKUP($A453,MA_KH!$A:$Q,MA_KH!O$1,0)</f>
        <v>CIRCLEK MIỀN BẮC</v>
      </c>
      <c r="AE453" s="2" t="str">
        <f>VLOOKUP($A453,MA_KH!$A:$Q,MA_KH!P$1,0)</f>
        <v>CHI NHÁNH CÔNG TY TNHH VÒNG TRÒN ĐỎ TẠI HÀ NỘI</v>
      </c>
    </row>
    <row r="454" spans="1:31" ht="25.5" hidden="1" customHeight="1" x14ac:dyDescent="0.2">
      <c r="A454" s="31" t="s">
        <v>21192</v>
      </c>
      <c r="B454" s="31" t="s">
        <v>1331</v>
      </c>
      <c r="C454" s="32">
        <v>45876</v>
      </c>
      <c r="D454" s="31" t="s">
        <v>1675</v>
      </c>
      <c r="E454" s="32">
        <v>45876</v>
      </c>
      <c r="F454" s="31" t="s">
        <v>1676</v>
      </c>
      <c r="G454" s="31" t="s">
        <v>1677</v>
      </c>
      <c r="H454" s="33">
        <v>685704</v>
      </c>
      <c r="I454" s="33">
        <v>0</v>
      </c>
      <c r="J454" s="33">
        <v>54856</v>
      </c>
      <c r="K454" s="33">
        <v>740560</v>
      </c>
      <c r="L454" s="7" t="s">
        <v>51</v>
      </c>
      <c r="O454" s="18">
        <f>IF(Table1[[#This Row],[Phân loại]]="Tồn đầu kỳ",Table1[[#This Row],[Tổng giá trị]],0)</f>
        <v>740560</v>
      </c>
      <c r="P454" s="7">
        <f>IF(Table1[[#This Row],[Số còn phải thu ĐK]]&lt;&gt;0,0,IF(Table1[[#This Row],[Phân loại]]="Bán hàng",Table1[[#This Row],[Tổng giá trị]],-Table1[[#This Row],[Tổng giá trị]]))</f>
        <v>0</v>
      </c>
      <c r="Q454" s="18">
        <f t="shared" si="44"/>
        <v>0</v>
      </c>
      <c r="R454" s="7">
        <f>Table1[[#This Row],[Số còn phải thu ĐK]]+Table1[[#This Row],[Giá Trị HD sau CK]]-Table1[[#This Row],[Số tiền đã thu]]</f>
        <v>740560</v>
      </c>
      <c r="S454" s="6">
        <f>IF(Table1[[#This Row],[Ngày hóa đơn]]&lt;&gt;"",Table1[[#This Row],[Ngày hóa đơn]],IF(Table1[[#This Row],[Ngày hạch toán]]&lt;&gt;"",Table1[[#This Row],[Ngày hạch toán]],""))</f>
        <v>45876</v>
      </c>
      <c r="T454" s="7"/>
      <c r="U454" s="6">
        <f>IF(Table1[[#This Row],[Ngày tính CN]]="","",S454+T454)</f>
        <v>45876</v>
      </c>
      <c r="V454" s="18">
        <f ca="1">IF(Table1[[#This Row],[Hạn thanh toán]]="","",IF((U454-NOW())&lt;0,0,(U454-NOW())))</f>
        <v>0</v>
      </c>
      <c r="W454" s="2"/>
      <c r="X454" s="18">
        <f t="shared" ca="1" si="45"/>
        <v>294.49032048611116</v>
      </c>
      <c r="Y454" s="2" t="str">
        <f t="shared" ca="1" si="46"/>
        <v>Nợ quá hạn hơn 120 ngày có khả năng mất thanh toán</v>
      </c>
      <c r="Z454" s="51">
        <f t="shared" si="47"/>
        <v>45876</v>
      </c>
      <c r="AA454" s="51" t="str">
        <f t="shared" si="48"/>
        <v/>
      </c>
      <c r="AD454" s="2" t="str">
        <f>VLOOKUP($A454,MA_KH!$A:$Q,MA_KH!O$1,0)</f>
        <v>CIRCLEK MIỀN BẮC</v>
      </c>
      <c r="AE454" s="2" t="str">
        <f>VLOOKUP($A454,MA_KH!$A:$Q,MA_KH!P$1,0)</f>
        <v>CHI NHÁNH CÔNG TY TNHH VÒNG TRÒN ĐỎ TẠI HÀ NỘI</v>
      </c>
    </row>
    <row r="455" spans="1:31" ht="25.5" hidden="1" customHeight="1" x14ac:dyDescent="0.2">
      <c r="A455" s="31" t="s">
        <v>21192</v>
      </c>
      <c r="B455" s="31" t="s">
        <v>1331</v>
      </c>
      <c r="C455" s="32">
        <v>45876</v>
      </c>
      <c r="D455" s="31" t="s">
        <v>1678</v>
      </c>
      <c r="E455" s="32">
        <v>45876</v>
      </c>
      <c r="F455" s="31" t="s">
        <v>1679</v>
      </c>
      <c r="G455" s="31" t="s">
        <v>1680</v>
      </c>
      <c r="H455" s="33">
        <v>428565</v>
      </c>
      <c r="I455" s="33">
        <v>0</v>
      </c>
      <c r="J455" s="33">
        <v>34285</v>
      </c>
      <c r="K455" s="33">
        <v>462850</v>
      </c>
      <c r="L455" s="7" t="s">
        <v>51</v>
      </c>
      <c r="O455" s="18">
        <f>IF(Table1[[#This Row],[Phân loại]]="Tồn đầu kỳ",Table1[[#This Row],[Tổng giá trị]],0)</f>
        <v>462850</v>
      </c>
      <c r="P455" s="7">
        <f>IF(Table1[[#This Row],[Số còn phải thu ĐK]]&lt;&gt;0,0,IF(Table1[[#This Row],[Phân loại]]="Bán hàng",Table1[[#This Row],[Tổng giá trị]],-Table1[[#This Row],[Tổng giá trị]]))</f>
        <v>0</v>
      </c>
      <c r="Q455" s="18">
        <f t="shared" si="44"/>
        <v>0</v>
      </c>
      <c r="R455" s="7">
        <f>Table1[[#This Row],[Số còn phải thu ĐK]]+Table1[[#This Row],[Giá Trị HD sau CK]]-Table1[[#This Row],[Số tiền đã thu]]</f>
        <v>462850</v>
      </c>
      <c r="S455" s="6">
        <f>IF(Table1[[#This Row],[Ngày hóa đơn]]&lt;&gt;"",Table1[[#This Row],[Ngày hóa đơn]],IF(Table1[[#This Row],[Ngày hạch toán]]&lt;&gt;"",Table1[[#This Row],[Ngày hạch toán]],""))</f>
        <v>45876</v>
      </c>
      <c r="T455" s="7"/>
      <c r="U455" s="6">
        <f>IF(Table1[[#This Row],[Ngày tính CN]]="","",S455+T455)</f>
        <v>45876</v>
      </c>
      <c r="V455" s="18">
        <f ca="1">IF(Table1[[#This Row],[Hạn thanh toán]]="","",IF((U455-NOW())&lt;0,0,(U455-NOW())))</f>
        <v>0</v>
      </c>
      <c r="W455" s="2"/>
      <c r="X455" s="18">
        <f t="shared" ca="1" si="45"/>
        <v>294.49032048611116</v>
      </c>
      <c r="Y455" s="2" t="str">
        <f t="shared" ca="1" si="46"/>
        <v>Nợ quá hạn hơn 120 ngày có khả năng mất thanh toán</v>
      </c>
      <c r="Z455" s="51">
        <f t="shared" si="47"/>
        <v>45876</v>
      </c>
      <c r="AA455" s="51" t="str">
        <f t="shared" si="48"/>
        <v/>
      </c>
      <c r="AD455" s="2" t="str">
        <f>VLOOKUP($A455,MA_KH!$A:$Q,MA_KH!O$1,0)</f>
        <v>CIRCLEK MIỀN BẮC</v>
      </c>
      <c r="AE455" s="2" t="str">
        <f>VLOOKUP($A455,MA_KH!$A:$Q,MA_KH!P$1,0)</f>
        <v>CHI NHÁNH CÔNG TY TNHH VÒNG TRÒN ĐỎ TẠI HÀ NỘI</v>
      </c>
    </row>
    <row r="456" spans="1:31" ht="25.5" hidden="1" customHeight="1" x14ac:dyDescent="0.2">
      <c r="A456" s="31" t="s">
        <v>21192</v>
      </c>
      <c r="B456" s="31" t="s">
        <v>1331</v>
      </c>
      <c r="C456" s="32">
        <v>45876</v>
      </c>
      <c r="D456" s="31" t="s">
        <v>1681</v>
      </c>
      <c r="E456" s="32">
        <v>45876</v>
      </c>
      <c r="F456" s="31" t="s">
        <v>1682</v>
      </c>
      <c r="G456" s="31" t="s">
        <v>1683</v>
      </c>
      <c r="H456" s="33">
        <v>626370</v>
      </c>
      <c r="I456" s="33">
        <v>0</v>
      </c>
      <c r="J456" s="33">
        <v>50110</v>
      </c>
      <c r="K456" s="33">
        <v>676480</v>
      </c>
      <c r="L456" s="7" t="s">
        <v>51</v>
      </c>
      <c r="O456" s="18">
        <f>IF(Table1[[#This Row],[Phân loại]]="Tồn đầu kỳ",Table1[[#This Row],[Tổng giá trị]],0)</f>
        <v>676480</v>
      </c>
      <c r="P456" s="7">
        <f>IF(Table1[[#This Row],[Số còn phải thu ĐK]]&lt;&gt;0,0,IF(Table1[[#This Row],[Phân loại]]="Bán hàng",Table1[[#This Row],[Tổng giá trị]],-Table1[[#This Row],[Tổng giá trị]]))</f>
        <v>0</v>
      </c>
      <c r="Q456" s="18">
        <f t="shared" si="44"/>
        <v>0</v>
      </c>
      <c r="R456" s="7">
        <f>Table1[[#This Row],[Số còn phải thu ĐK]]+Table1[[#This Row],[Giá Trị HD sau CK]]-Table1[[#This Row],[Số tiền đã thu]]</f>
        <v>676480</v>
      </c>
      <c r="S456" s="6">
        <f>IF(Table1[[#This Row],[Ngày hóa đơn]]&lt;&gt;"",Table1[[#This Row],[Ngày hóa đơn]],IF(Table1[[#This Row],[Ngày hạch toán]]&lt;&gt;"",Table1[[#This Row],[Ngày hạch toán]],""))</f>
        <v>45876</v>
      </c>
      <c r="T456" s="7"/>
      <c r="U456" s="6">
        <f>IF(Table1[[#This Row],[Ngày tính CN]]="","",S456+T456)</f>
        <v>45876</v>
      </c>
      <c r="V456" s="18">
        <f ca="1">IF(Table1[[#This Row],[Hạn thanh toán]]="","",IF((U456-NOW())&lt;0,0,(U456-NOW())))</f>
        <v>0</v>
      </c>
      <c r="W456" s="2"/>
      <c r="X456" s="18">
        <f t="shared" ca="1" si="45"/>
        <v>294.49032048611116</v>
      </c>
      <c r="Y456" s="2" t="str">
        <f t="shared" ca="1" si="46"/>
        <v>Nợ quá hạn hơn 120 ngày có khả năng mất thanh toán</v>
      </c>
      <c r="Z456" s="51">
        <f t="shared" si="47"/>
        <v>45876</v>
      </c>
      <c r="AA456" s="51" t="str">
        <f t="shared" si="48"/>
        <v/>
      </c>
      <c r="AD456" s="2" t="str">
        <f>VLOOKUP($A456,MA_KH!$A:$Q,MA_KH!O$1,0)</f>
        <v>CIRCLEK MIỀN BẮC</v>
      </c>
      <c r="AE456" s="2" t="str">
        <f>VLOOKUP($A456,MA_KH!$A:$Q,MA_KH!P$1,0)</f>
        <v>CHI NHÁNH CÔNG TY TNHH VÒNG TRÒN ĐỎ TẠI HÀ NỘI</v>
      </c>
    </row>
    <row r="457" spans="1:31" ht="25.5" hidden="1" customHeight="1" x14ac:dyDescent="0.2">
      <c r="A457" s="31" t="s">
        <v>21192</v>
      </c>
      <c r="B457" s="31" t="s">
        <v>1331</v>
      </c>
      <c r="C457" s="32">
        <v>45876</v>
      </c>
      <c r="D457" s="31" t="s">
        <v>1684</v>
      </c>
      <c r="E457" s="32">
        <v>45876</v>
      </c>
      <c r="F457" s="31" t="s">
        <v>1685</v>
      </c>
      <c r="G457" s="31" t="s">
        <v>1686</v>
      </c>
      <c r="H457" s="33">
        <v>626370</v>
      </c>
      <c r="I457" s="33">
        <v>0</v>
      </c>
      <c r="J457" s="33">
        <v>50110</v>
      </c>
      <c r="K457" s="33">
        <v>676480</v>
      </c>
      <c r="L457" s="7" t="s">
        <v>51</v>
      </c>
      <c r="O457" s="18">
        <f>IF(Table1[[#This Row],[Phân loại]]="Tồn đầu kỳ",Table1[[#This Row],[Tổng giá trị]],0)</f>
        <v>676480</v>
      </c>
      <c r="P457" s="7">
        <f>IF(Table1[[#This Row],[Số còn phải thu ĐK]]&lt;&gt;0,0,IF(Table1[[#This Row],[Phân loại]]="Bán hàng",Table1[[#This Row],[Tổng giá trị]],-Table1[[#This Row],[Tổng giá trị]]))</f>
        <v>0</v>
      </c>
      <c r="Q457" s="18">
        <f t="shared" si="44"/>
        <v>0</v>
      </c>
      <c r="R457" s="7">
        <f>Table1[[#This Row],[Số còn phải thu ĐK]]+Table1[[#This Row],[Giá Trị HD sau CK]]-Table1[[#This Row],[Số tiền đã thu]]</f>
        <v>676480</v>
      </c>
      <c r="S457" s="6">
        <f>IF(Table1[[#This Row],[Ngày hóa đơn]]&lt;&gt;"",Table1[[#This Row],[Ngày hóa đơn]],IF(Table1[[#This Row],[Ngày hạch toán]]&lt;&gt;"",Table1[[#This Row],[Ngày hạch toán]],""))</f>
        <v>45876</v>
      </c>
      <c r="T457" s="7"/>
      <c r="U457" s="6">
        <f>IF(Table1[[#This Row],[Ngày tính CN]]="","",S457+T457)</f>
        <v>45876</v>
      </c>
      <c r="V457" s="18">
        <f ca="1">IF(Table1[[#This Row],[Hạn thanh toán]]="","",IF((U457-NOW())&lt;0,0,(U457-NOW())))</f>
        <v>0</v>
      </c>
      <c r="W457" s="2"/>
      <c r="X457" s="18">
        <f t="shared" ca="1" si="45"/>
        <v>294.49032048611116</v>
      </c>
      <c r="Y457" s="2" t="str">
        <f t="shared" ca="1" si="46"/>
        <v>Nợ quá hạn hơn 120 ngày có khả năng mất thanh toán</v>
      </c>
      <c r="Z457" s="51">
        <f t="shared" si="47"/>
        <v>45876</v>
      </c>
      <c r="AA457" s="51" t="str">
        <f t="shared" si="48"/>
        <v/>
      </c>
      <c r="AD457" s="2" t="str">
        <f>VLOOKUP($A457,MA_KH!$A:$Q,MA_KH!O$1,0)</f>
        <v>CIRCLEK MIỀN BẮC</v>
      </c>
      <c r="AE457" s="2" t="str">
        <f>VLOOKUP($A457,MA_KH!$A:$Q,MA_KH!P$1,0)</f>
        <v>CHI NHÁNH CÔNG TY TNHH VÒNG TRÒN ĐỎ TẠI HÀ NỘI</v>
      </c>
    </row>
    <row r="458" spans="1:31" ht="25.5" hidden="1" customHeight="1" x14ac:dyDescent="0.2">
      <c r="A458" s="31" t="s">
        <v>21192</v>
      </c>
      <c r="B458" s="31" t="s">
        <v>1331</v>
      </c>
      <c r="C458" s="32">
        <v>45876</v>
      </c>
      <c r="D458" s="31" t="s">
        <v>1687</v>
      </c>
      <c r="E458" s="32">
        <v>45876</v>
      </c>
      <c r="F458" s="31" t="s">
        <v>1688</v>
      </c>
      <c r="G458" s="31" t="s">
        <v>1689</v>
      </c>
      <c r="H458" s="33">
        <v>230760</v>
      </c>
      <c r="I458" s="33">
        <v>0</v>
      </c>
      <c r="J458" s="33">
        <v>18461</v>
      </c>
      <c r="K458" s="33">
        <v>249221</v>
      </c>
      <c r="L458" s="7" t="s">
        <v>51</v>
      </c>
      <c r="O458" s="18">
        <f>IF(Table1[[#This Row],[Phân loại]]="Tồn đầu kỳ",Table1[[#This Row],[Tổng giá trị]],0)</f>
        <v>249221</v>
      </c>
      <c r="P458" s="7">
        <f>IF(Table1[[#This Row],[Số còn phải thu ĐK]]&lt;&gt;0,0,IF(Table1[[#This Row],[Phân loại]]="Bán hàng",Table1[[#This Row],[Tổng giá trị]],-Table1[[#This Row],[Tổng giá trị]]))</f>
        <v>0</v>
      </c>
      <c r="Q458" s="18">
        <f t="shared" si="44"/>
        <v>0</v>
      </c>
      <c r="R458" s="7">
        <f>Table1[[#This Row],[Số còn phải thu ĐK]]+Table1[[#This Row],[Giá Trị HD sau CK]]-Table1[[#This Row],[Số tiền đã thu]]</f>
        <v>249221</v>
      </c>
      <c r="S458" s="6">
        <f>IF(Table1[[#This Row],[Ngày hóa đơn]]&lt;&gt;"",Table1[[#This Row],[Ngày hóa đơn]],IF(Table1[[#This Row],[Ngày hạch toán]]&lt;&gt;"",Table1[[#This Row],[Ngày hạch toán]],""))</f>
        <v>45876</v>
      </c>
      <c r="T458" s="7"/>
      <c r="U458" s="6">
        <f>IF(Table1[[#This Row],[Ngày tính CN]]="","",S458+T458)</f>
        <v>45876</v>
      </c>
      <c r="V458" s="18">
        <f ca="1">IF(Table1[[#This Row],[Hạn thanh toán]]="","",IF((U458-NOW())&lt;0,0,(U458-NOW())))</f>
        <v>0</v>
      </c>
      <c r="W458" s="2"/>
      <c r="X458" s="18">
        <f t="shared" ca="1" si="45"/>
        <v>294.49032048611116</v>
      </c>
      <c r="Y458" s="2" t="str">
        <f t="shared" ca="1" si="46"/>
        <v>Nợ quá hạn hơn 120 ngày có khả năng mất thanh toán</v>
      </c>
      <c r="Z458" s="51">
        <f t="shared" si="47"/>
        <v>45876</v>
      </c>
      <c r="AA458" s="51" t="str">
        <f t="shared" si="48"/>
        <v/>
      </c>
      <c r="AD458" s="2" t="str">
        <f>VLOOKUP($A458,MA_KH!$A:$Q,MA_KH!O$1,0)</f>
        <v>CIRCLEK MIỀN BẮC</v>
      </c>
      <c r="AE458" s="2" t="str">
        <f>VLOOKUP($A458,MA_KH!$A:$Q,MA_KH!P$1,0)</f>
        <v>CHI NHÁNH CÔNG TY TNHH VÒNG TRÒN ĐỎ TẠI HÀ NỘI</v>
      </c>
    </row>
    <row r="459" spans="1:31" ht="25.5" hidden="1" customHeight="1" x14ac:dyDescent="0.2">
      <c r="A459" s="31" t="s">
        <v>21192</v>
      </c>
      <c r="B459" s="31" t="s">
        <v>1331</v>
      </c>
      <c r="C459" s="32">
        <v>45877</v>
      </c>
      <c r="D459" s="31" t="s">
        <v>1690</v>
      </c>
      <c r="E459" s="32">
        <v>45877</v>
      </c>
      <c r="F459" s="31" t="s">
        <v>1691</v>
      </c>
      <c r="G459" s="31" t="s">
        <v>1692</v>
      </c>
      <c r="H459" s="33">
        <v>731856</v>
      </c>
      <c r="I459" s="33">
        <v>0</v>
      </c>
      <c r="J459" s="33">
        <v>58548</v>
      </c>
      <c r="K459" s="33">
        <v>790404</v>
      </c>
      <c r="L459" s="7" t="s">
        <v>51</v>
      </c>
      <c r="O459" s="18">
        <f>IF(Table1[[#This Row],[Phân loại]]="Tồn đầu kỳ",Table1[[#This Row],[Tổng giá trị]],0)</f>
        <v>790404</v>
      </c>
      <c r="P459" s="7">
        <f>IF(Table1[[#This Row],[Số còn phải thu ĐK]]&lt;&gt;0,0,IF(Table1[[#This Row],[Phân loại]]="Bán hàng",Table1[[#This Row],[Tổng giá trị]],-Table1[[#This Row],[Tổng giá trị]]))</f>
        <v>0</v>
      </c>
      <c r="Q459" s="18">
        <f t="shared" si="44"/>
        <v>0</v>
      </c>
      <c r="R459" s="7">
        <f>Table1[[#This Row],[Số còn phải thu ĐK]]+Table1[[#This Row],[Giá Trị HD sau CK]]-Table1[[#This Row],[Số tiền đã thu]]</f>
        <v>790404</v>
      </c>
      <c r="S459" s="6">
        <f>IF(Table1[[#This Row],[Ngày hóa đơn]]&lt;&gt;"",Table1[[#This Row],[Ngày hóa đơn]],IF(Table1[[#This Row],[Ngày hạch toán]]&lt;&gt;"",Table1[[#This Row],[Ngày hạch toán]],""))</f>
        <v>45877</v>
      </c>
      <c r="T459" s="7"/>
      <c r="U459" s="6">
        <f>IF(Table1[[#This Row],[Ngày tính CN]]="","",S459+T459)</f>
        <v>45877</v>
      </c>
      <c r="V459" s="18">
        <f ca="1">IF(Table1[[#This Row],[Hạn thanh toán]]="","",IF((U459-NOW())&lt;0,0,(U459-NOW())))</f>
        <v>0</v>
      </c>
      <c r="W459" s="2"/>
      <c r="X459" s="18">
        <f t="shared" ca="1" si="45"/>
        <v>293.49032048611116</v>
      </c>
      <c r="Y459" s="2" t="str">
        <f t="shared" ca="1" si="46"/>
        <v>Nợ quá hạn hơn 120 ngày có khả năng mất thanh toán</v>
      </c>
      <c r="Z459" s="51">
        <f t="shared" si="47"/>
        <v>45877</v>
      </c>
      <c r="AA459" s="51" t="str">
        <f t="shared" si="48"/>
        <v/>
      </c>
      <c r="AD459" s="2" t="str">
        <f>VLOOKUP($A459,MA_KH!$A:$Q,MA_KH!O$1,0)</f>
        <v>CIRCLEK MIỀN BẮC</v>
      </c>
      <c r="AE459" s="2" t="str">
        <f>VLOOKUP($A459,MA_KH!$A:$Q,MA_KH!P$1,0)</f>
        <v>CHI NHÁNH CÔNG TY TNHH VÒNG TRÒN ĐỎ TẠI HÀ NỘI</v>
      </c>
    </row>
    <row r="460" spans="1:31" ht="25.5" hidden="1" customHeight="1" x14ac:dyDescent="0.2">
      <c r="A460" s="31" t="s">
        <v>21192</v>
      </c>
      <c r="B460" s="31" t="s">
        <v>1331</v>
      </c>
      <c r="C460" s="32">
        <v>45877</v>
      </c>
      <c r="D460" s="31" t="s">
        <v>1693</v>
      </c>
      <c r="E460" s="32">
        <v>45877</v>
      </c>
      <c r="F460" s="31" t="s">
        <v>1694</v>
      </c>
      <c r="G460" s="31" t="s">
        <v>1695</v>
      </c>
      <c r="H460" s="33">
        <v>543945</v>
      </c>
      <c r="I460" s="33">
        <v>0</v>
      </c>
      <c r="J460" s="33">
        <v>43516</v>
      </c>
      <c r="K460" s="33">
        <v>587461</v>
      </c>
      <c r="L460" s="7" t="s">
        <v>51</v>
      </c>
      <c r="O460" s="18">
        <f>IF(Table1[[#This Row],[Phân loại]]="Tồn đầu kỳ",Table1[[#This Row],[Tổng giá trị]],0)</f>
        <v>587461</v>
      </c>
      <c r="P460" s="7">
        <f>IF(Table1[[#This Row],[Số còn phải thu ĐK]]&lt;&gt;0,0,IF(Table1[[#This Row],[Phân loại]]="Bán hàng",Table1[[#This Row],[Tổng giá trị]],-Table1[[#This Row],[Tổng giá trị]]))</f>
        <v>0</v>
      </c>
      <c r="Q460" s="18">
        <f t="shared" si="44"/>
        <v>0</v>
      </c>
      <c r="R460" s="7">
        <f>Table1[[#This Row],[Số còn phải thu ĐK]]+Table1[[#This Row],[Giá Trị HD sau CK]]-Table1[[#This Row],[Số tiền đã thu]]</f>
        <v>587461</v>
      </c>
      <c r="S460" s="6">
        <f>IF(Table1[[#This Row],[Ngày hóa đơn]]&lt;&gt;"",Table1[[#This Row],[Ngày hóa đơn]],IF(Table1[[#This Row],[Ngày hạch toán]]&lt;&gt;"",Table1[[#This Row],[Ngày hạch toán]],""))</f>
        <v>45877</v>
      </c>
      <c r="T460" s="7"/>
      <c r="U460" s="6">
        <f>IF(Table1[[#This Row],[Ngày tính CN]]="","",S460+T460)</f>
        <v>45877</v>
      </c>
      <c r="V460" s="18">
        <f ca="1">IF(Table1[[#This Row],[Hạn thanh toán]]="","",IF((U460-NOW())&lt;0,0,(U460-NOW())))</f>
        <v>0</v>
      </c>
      <c r="W460" s="2"/>
      <c r="X460" s="18">
        <f t="shared" ca="1" si="45"/>
        <v>293.49032048611116</v>
      </c>
      <c r="Y460" s="2" t="str">
        <f t="shared" ca="1" si="46"/>
        <v>Nợ quá hạn hơn 120 ngày có khả năng mất thanh toán</v>
      </c>
      <c r="Z460" s="51">
        <f t="shared" si="47"/>
        <v>45877</v>
      </c>
      <c r="AA460" s="51" t="str">
        <f t="shared" si="48"/>
        <v/>
      </c>
      <c r="AD460" s="2" t="str">
        <f>VLOOKUP($A460,MA_KH!$A:$Q,MA_KH!O$1,0)</f>
        <v>CIRCLEK MIỀN BẮC</v>
      </c>
      <c r="AE460" s="2" t="str">
        <f>VLOOKUP($A460,MA_KH!$A:$Q,MA_KH!P$1,0)</f>
        <v>CHI NHÁNH CÔNG TY TNHH VÒNG TRÒN ĐỎ TẠI HÀ NỘI</v>
      </c>
    </row>
    <row r="461" spans="1:31" ht="25.5" hidden="1" customHeight="1" x14ac:dyDescent="0.2">
      <c r="A461" s="31" t="s">
        <v>21192</v>
      </c>
      <c r="B461" s="31" t="s">
        <v>1331</v>
      </c>
      <c r="C461" s="32">
        <v>45877</v>
      </c>
      <c r="D461" s="31" t="s">
        <v>1696</v>
      </c>
      <c r="E461" s="32">
        <v>45877</v>
      </c>
      <c r="F461" s="31" t="s">
        <v>1697</v>
      </c>
      <c r="G461" s="31" t="s">
        <v>1698</v>
      </c>
      <c r="H461" s="33">
        <v>491202</v>
      </c>
      <c r="I461" s="33">
        <v>0</v>
      </c>
      <c r="J461" s="33">
        <v>39296</v>
      </c>
      <c r="K461" s="33">
        <v>530498</v>
      </c>
      <c r="L461" s="7" t="s">
        <v>51</v>
      </c>
      <c r="O461" s="18">
        <f>IF(Table1[[#This Row],[Phân loại]]="Tồn đầu kỳ",Table1[[#This Row],[Tổng giá trị]],0)</f>
        <v>530498</v>
      </c>
      <c r="P461" s="7">
        <f>IF(Table1[[#This Row],[Số còn phải thu ĐK]]&lt;&gt;0,0,IF(Table1[[#This Row],[Phân loại]]="Bán hàng",Table1[[#This Row],[Tổng giá trị]],-Table1[[#This Row],[Tổng giá trị]]))</f>
        <v>0</v>
      </c>
      <c r="Q461" s="18">
        <f t="shared" si="44"/>
        <v>0</v>
      </c>
      <c r="R461" s="7">
        <f>Table1[[#This Row],[Số còn phải thu ĐK]]+Table1[[#This Row],[Giá Trị HD sau CK]]-Table1[[#This Row],[Số tiền đã thu]]</f>
        <v>530498</v>
      </c>
      <c r="S461" s="6">
        <f>IF(Table1[[#This Row],[Ngày hóa đơn]]&lt;&gt;"",Table1[[#This Row],[Ngày hóa đơn]],IF(Table1[[#This Row],[Ngày hạch toán]]&lt;&gt;"",Table1[[#This Row],[Ngày hạch toán]],""))</f>
        <v>45877</v>
      </c>
      <c r="T461" s="7"/>
      <c r="U461" s="6">
        <f>IF(Table1[[#This Row],[Ngày tính CN]]="","",S461+T461)</f>
        <v>45877</v>
      </c>
      <c r="V461" s="18">
        <f ca="1">IF(Table1[[#This Row],[Hạn thanh toán]]="","",IF((U461-NOW())&lt;0,0,(U461-NOW())))</f>
        <v>0</v>
      </c>
      <c r="W461" s="2"/>
      <c r="X461" s="18">
        <f t="shared" ca="1" si="45"/>
        <v>293.49032048611116</v>
      </c>
      <c r="Y461" s="2" t="str">
        <f t="shared" ca="1" si="46"/>
        <v>Nợ quá hạn hơn 120 ngày có khả năng mất thanh toán</v>
      </c>
      <c r="Z461" s="51">
        <f t="shared" si="47"/>
        <v>45877</v>
      </c>
      <c r="AA461" s="51" t="str">
        <f t="shared" si="48"/>
        <v/>
      </c>
      <c r="AD461" s="2" t="str">
        <f>VLOOKUP($A461,MA_KH!$A:$Q,MA_KH!O$1,0)</f>
        <v>CIRCLEK MIỀN BẮC</v>
      </c>
      <c r="AE461" s="2" t="str">
        <f>VLOOKUP($A461,MA_KH!$A:$Q,MA_KH!P$1,0)</f>
        <v>CHI NHÁNH CÔNG TY TNHH VÒNG TRÒN ĐỎ TẠI HÀ NỘI</v>
      </c>
    </row>
    <row r="462" spans="1:31" ht="25.5" hidden="1" customHeight="1" x14ac:dyDescent="0.2">
      <c r="A462" s="31" t="s">
        <v>21192</v>
      </c>
      <c r="B462" s="31" t="s">
        <v>1331</v>
      </c>
      <c r="C462" s="32">
        <v>45877</v>
      </c>
      <c r="D462" s="31" t="s">
        <v>1699</v>
      </c>
      <c r="E462" s="32">
        <v>45877</v>
      </c>
      <c r="F462" s="31" t="s">
        <v>1700</v>
      </c>
      <c r="G462" s="31" t="s">
        <v>1701</v>
      </c>
      <c r="H462" s="33">
        <v>731856</v>
      </c>
      <c r="I462" s="33">
        <v>0</v>
      </c>
      <c r="J462" s="33">
        <v>58548</v>
      </c>
      <c r="K462" s="33">
        <v>790404</v>
      </c>
      <c r="L462" s="7" t="s">
        <v>51</v>
      </c>
      <c r="O462" s="18">
        <f>IF(Table1[[#This Row],[Phân loại]]="Tồn đầu kỳ",Table1[[#This Row],[Tổng giá trị]],0)</f>
        <v>790404</v>
      </c>
      <c r="P462" s="7">
        <f>IF(Table1[[#This Row],[Số còn phải thu ĐK]]&lt;&gt;0,0,IF(Table1[[#This Row],[Phân loại]]="Bán hàng",Table1[[#This Row],[Tổng giá trị]],-Table1[[#This Row],[Tổng giá trị]]))</f>
        <v>0</v>
      </c>
      <c r="Q462" s="18">
        <f t="shared" si="44"/>
        <v>0</v>
      </c>
      <c r="R462" s="7">
        <f>Table1[[#This Row],[Số còn phải thu ĐK]]+Table1[[#This Row],[Giá Trị HD sau CK]]-Table1[[#This Row],[Số tiền đã thu]]</f>
        <v>790404</v>
      </c>
      <c r="S462" s="6">
        <f>IF(Table1[[#This Row],[Ngày hóa đơn]]&lt;&gt;"",Table1[[#This Row],[Ngày hóa đơn]],IF(Table1[[#This Row],[Ngày hạch toán]]&lt;&gt;"",Table1[[#This Row],[Ngày hạch toán]],""))</f>
        <v>45877</v>
      </c>
      <c r="T462" s="7"/>
      <c r="U462" s="6">
        <f>IF(Table1[[#This Row],[Ngày tính CN]]="","",S462+T462)</f>
        <v>45877</v>
      </c>
      <c r="V462" s="18">
        <f ca="1">IF(Table1[[#This Row],[Hạn thanh toán]]="","",IF((U462-NOW())&lt;0,0,(U462-NOW())))</f>
        <v>0</v>
      </c>
      <c r="W462" s="2"/>
      <c r="X462" s="18">
        <f t="shared" ca="1" si="45"/>
        <v>293.49032048611116</v>
      </c>
      <c r="Y462" s="2" t="str">
        <f t="shared" ca="1" si="46"/>
        <v>Nợ quá hạn hơn 120 ngày có khả năng mất thanh toán</v>
      </c>
      <c r="Z462" s="51">
        <f t="shared" si="47"/>
        <v>45877</v>
      </c>
      <c r="AA462" s="51" t="str">
        <f t="shared" si="48"/>
        <v/>
      </c>
      <c r="AD462" s="2" t="str">
        <f>VLOOKUP($A462,MA_KH!$A:$Q,MA_KH!O$1,0)</f>
        <v>CIRCLEK MIỀN BẮC</v>
      </c>
      <c r="AE462" s="2" t="str">
        <f>VLOOKUP($A462,MA_KH!$A:$Q,MA_KH!P$1,0)</f>
        <v>CHI NHÁNH CÔNG TY TNHH VÒNG TRÒN ĐỎ TẠI HÀ NỘI</v>
      </c>
    </row>
    <row r="463" spans="1:31" ht="25.5" hidden="1" customHeight="1" x14ac:dyDescent="0.2">
      <c r="A463" s="31" t="s">
        <v>21192</v>
      </c>
      <c r="B463" s="31" t="s">
        <v>1331</v>
      </c>
      <c r="C463" s="32">
        <v>45877</v>
      </c>
      <c r="D463" s="31" t="s">
        <v>1702</v>
      </c>
      <c r="E463" s="32">
        <v>45877</v>
      </c>
      <c r="F463" s="31" t="s">
        <v>1703</v>
      </c>
      <c r="G463" s="31" t="s">
        <v>1704</v>
      </c>
      <c r="H463" s="33">
        <v>481308</v>
      </c>
      <c r="I463" s="33">
        <v>0</v>
      </c>
      <c r="J463" s="33">
        <v>38505</v>
      </c>
      <c r="K463" s="33">
        <v>519813</v>
      </c>
      <c r="L463" s="7" t="s">
        <v>51</v>
      </c>
      <c r="O463" s="18">
        <f>IF(Table1[[#This Row],[Phân loại]]="Tồn đầu kỳ",Table1[[#This Row],[Tổng giá trị]],0)</f>
        <v>519813</v>
      </c>
      <c r="P463" s="7">
        <f>IF(Table1[[#This Row],[Số còn phải thu ĐK]]&lt;&gt;0,0,IF(Table1[[#This Row],[Phân loại]]="Bán hàng",Table1[[#This Row],[Tổng giá trị]],-Table1[[#This Row],[Tổng giá trị]]))</f>
        <v>0</v>
      </c>
      <c r="Q463" s="18">
        <f t="shared" si="44"/>
        <v>0</v>
      </c>
      <c r="R463" s="7">
        <f>Table1[[#This Row],[Số còn phải thu ĐK]]+Table1[[#This Row],[Giá Trị HD sau CK]]-Table1[[#This Row],[Số tiền đã thu]]</f>
        <v>519813</v>
      </c>
      <c r="S463" s="6">
        <f>IF(Table1[[#This Row],[Ngày hóa đơn]]&lt;&gt;"",Table1[[#This Row],[Ngày hóa đơn]],IF(Table1[[#This Row],[Ngày hạch toán]]&lt;&gt;"",Table1[[#This Row],[Ngày hạch toán]],""))</f>
        <v>45877</v>
      </c>
      <c r="T463" s="7"/>
      <c r="U463" s="6">
        <f>IF(Table1[[#This Row],[Ngày tính CN]]="","",S463+T463)</f>
        <v>45877</v>
      </c>
      <c r="V463" s="18">
        <f ca="1">IF(Table1[[#This Row],[Hạn thanh toán]]="","",IF((U463-NOW())&lt;0,0,(U463-NOW())))</f>
        <v>0</v>
      </c>
      <c r="W463" s="2"/>
      <c r="X463" s="18">
        <f t="shared" ca="1" si="45"/>
        <v>293.49032048611116</v>
      </c>
      <c r="Y463" s="2" t="str">
        <f t="shared" ca="1" si="46"/>
        <v>Nợ quá hạn hơn 120 ngày có khả năng mất thanh toán</v>
      </c>
      <c r="Z463" s="51">
        <f t="shared" si="47"/>
        <v>45877</v>
      </c>
      <c r="AA463" s="51" t="str">
        <f t="shared" si="48"/>
        <v/>
      </c>
      <c r="AD463" s="2" t="str">
        <f>VLOOKUP($A463,MA_KH!$A:$Q,MA_KH!O$1,0)</f>
        <v>CIRCLEK MIỀN BẮC</v>
      </c>
      <c r="AE463" s="2" t="str">
        <f>VLOOKUP($A463,MA_KH!$A:$Q,MA_KH!P$1,0)</f>
        <v>CHI NHÁNH CÔNG TY TNHH VÒNG TRÒN ĐỎ TẠI HÀ NỘI</v>
      </c>
    </row>
    <row r="464" spans="1:31" ht="25.5" hidden="1" customHeight="1" x14ac:dyDescent="0.2">
      <c r="A464" s="31" t="s">
        <v>21192</v>
      </c>
      <c r="B464" s="31" t="s">
        <v>1331</v>
      </c>
      <c r="C464" s="32">
        <v>45877</v>
      </c>
      <c r="D464" s="31" t="s">
        <v>1705</v>
      </c>
      <c r="E464" s="32">
        <v>45877</v>
      </c>
      <c r="F464" s="31" t="s">
        <v>1706</v>
      </c>
      <c r="G464" s="31" t="s">
        <v>1707</v>
      </c>
      <c r="H464" s="33">
        <v>606582</v>
      </c>
      <c r="I464" s="33">
        <v>0</v>
      </c>
      <c r="J464" s="33">
        <v>48527</v>
      </c>
      <c r="K464" s="33">
        <v>655109</v>
      </c>
      <c r="L464" s="7" t="s">
        <v>51</v>
      </c>
      <c r="O464" s="18">
        <f>IF(Table1[[#This Row],[Phân loại]]="Tồn đầu kỳ",Table1[[#This Row],[Tổng giá trị]],0)</f>
        <v>655109</v>
      </c>
      <c r="P464" s="7">
        <f>IF(Table1[[#This Row],[Số còn phải thu ĐK]]&lt;&gt;0,0,IF(Table1[[#This Row],[Phân loại]]="Bán hàng",Table1[[#This Row],[Tổng giá trị]],-Table1[[#This Row],[Tổng giá trị]]))</f>
        <v>0</v>
      </c>
      <c r="Q464" s="18">
        <f t="shared" si="44"/>
        <v>0</v>
      </c>
      <c r="R464" s="7">
        <f>Table1[[#This Row],[Số còn phải thu ĐK]]+Table1[[#This Row],[Giá Trị HD sau CK]]-Table1[[#This Row],[Số tiền đã thu]]</f>
        <v>655109</v>
      </c>
      <c r="S464" s="6">
        <f>IF(Table1[[#This Row],[Ngày hóa đơn]]&lt;&gt;"",Table1[[#This Row],[Ngày hóa đơn]],IF(Table1[[#This Row],[Ngày hạch toán]]&lt;&gt;"",Table1[[#This Row],[Ngày hạch toán]],""))</f>
        <v>45877</v>
      </c>
      <c r="T464" s="7"/>
      <c r="U464" s="6">
        <f>IF(Table1[[#This Row],[Ngày tính CN]]="","",S464+T464)</f>
        <v>45877</v>
      </c>
      <c r="V464" s="18">
        <f ca="1">IF(Table1[[#This Row],[Hạn thanh toán]]="","",IF((U464-NOW())&lt;0,0,(U464-NOW())))</f>
        <v>0</v>
      </c>
      <c r="W464" s="2"/>
      <c r="X464" s="18">
        <f t="shared" ca="1" si="45"/>
        <v>293.49032048611116</v>
      </c>
      <c r="Y464" s="2" t="str">
        <f t="shared" ca="1" si="46"/>
        <v>Nợ quá hạn hơn 120 ngày có khả năng mất thanh toán</v>
      </c>
      <c r="Z464" s="51">
        <f t="shared" si="47"/>
        <v>45877</v>
      </c>
      <c r="AA464" s="51" t="str">
        <f t="shared" si="48"/>
        <v/>
      </c>
      <c r="AD464" s="2" t="str">
        <f>VLOOKUP($A464,MA_KH!$A:$Q,MA_KH!O$1,0)</f>
        <v>CIRCLEK MIỀN BẮC</v>
      </c>
      <c r="AE464" s="2" t="str">
        <f>VLOOKUP($A464,MA_KH!$A:$Q,MA_KH!P$1,0)</f>
        <v>CHI NHÁNH CÔNG TY TNHH VÒNG TRÒN ĐỎ TẠI HÀ NỘI</v>
      </c>
    </row>
    <row r="465" spans="1:31" ht="25.5" hidden="1" customHeight="1" x14ac:dyDescent="0.2">
      <c r="A465" s="31" t="s">
        <v>21192</v>
      </c>
      <c r="B465" s="31" t="s">
        <v>1331</v>
      </c>
      <c r="C465" s="32">
        <v>45877</v>
      </c>
      <c r="D465" s="31" t="s">
        <v>1708</v>
      </c>
      <c r="E465" s="32">
        <v>45877</v>
      </c>
      <c r="F465" s="31" t="s">
        <v>1709</v>
      </c>
      <c r="G465" s="31" t="s">
        <v>1710</v>
      </c>
      <c r="H465" s="33">
        <v>626370</v>
      </c>
      <c r="I465" s="33">
        <v>0</v>
      </c>
      <c r="J465" s="33">
        <v>50110</v>
      </c>
      <c r="K465" s="33">
        <v>676480</v>
      </c>
      <c r="L465" s="7" t="s">
        <v>51</v>
      </c>
      <c r="O465" s="18">
        <f>IF(Table1[[#This Row],[Phân loại]]="Tồn đầu kỳ",Table1[[#This Row],[Tổng giá trị]],0)</f>
        <v>676480</v>
      </c>
      <c r="P465" s="7">
        <f>IF(Table1[[#This Row],[Số còn phải thu ĐK]]&lt;&gt;0,0,IF(Table1[[#This Row],[Phân loại]]="Bán hàng",Table1[[#This Row],[Tổng giá trị]],-Table1[[#This Row],[Tổng giá trị]]))</f>
        <v>0</v>
      </c>
      <c r="Q465" s="18">
        <f t="shared" si="44"/>
        <v>0</v>
      </c>
      <c r="R465" s="7">
        <f>Table1[[#This Row],[Số còn phải thu ĐK]]+Table1[[#This Row],[Giá Trị HD sau CK]]-Table1[[#This Row],[Số tiền đã thu]]</f>
        <v>676480</v>
      </c>
      <c r="S465" s="6">
        <f>IF(Table1[[#This Row],[Ngày hóa đơn]]&lt;&gt;"",Table1[[#This Row],[Ngày hóa đơn]],IF(Table1[[#This Row],[Ngày hạch toán]]&lt;&gt;"",Table1[[#This Row],[Ngày hạch toán]],""))</f>
        <v>45877</v>
      </c>
      <c r="T465" s="7"/>
      <c r="U465" s="6">
        <f>IF(Table1[[#This Row],[Ngày tính CN]]="","",S465+T465)</f>
        <v>45877</v>
      </c>
      <c r="V465" s="18">
        <f ca="1">IF(Table1[[#This Row],[Hạn thanh toán]]="","",IF((U465-NOW())&lt;0,0,(U465-NOW())))</f>
        <v>0</v>
      </c>
      <c r="W465" s="2"/>
      <c r="X465" s="18">
        <f t="shared" ca="1" si="45"/>
        <v>293.49032048611116</v>
      </c>
      <c r="Y465" s="2" t="str">
        <f t="shared" ca="1" si="46"/>
        <v>Nợ quá hạn hơn 120 ngày có khả năng mất thanh toán</v>
      </c>
      <c r="Z465" s="51">
        <f t="shared" si="47"/>
        <v>45877</v>
      </c>
      <c r="AA465" s="51" t="str">
        <f t="shared" si="48"/>
        <v/>
      </c>
      <c r="AD465" s="2" t="str">
        <f>VLOOKUP($A465,MA_KH!$A:$Q,MA_KH!O$1,0)</f>
        <v>CIRCLEK MIỀN BẮC</v>
      </c>
      <c r="AE465" s="2" t="str">
        <f>VLOOKUP($A465,MA_KH!$A:$Q,MA_KH!P$1,0)</f>
        <v>CHI NHÁNH CÔNG TY TNHH VÒNG TRÒN ĐỎ TẠI HÀ NỘI</v>
      </c>
    </row>
    <row r="466" spans="1:31" ht="25.5" hidden="1" customHeight="1" x14ac:dyDescent="0.2">
      <c r="A466" s="31" t="s">
        <v>21192</v>
      </c>
      <c r="B466" s="31" t="s">
        <v>1331</v>
      </c>
      <c r="C466" s="32">
        <v>45877</v>
      </c>
      <c r="D466" s="31" t="s">
        <v>1711</v>
      </c>
      <c r="E466" s="32">
        <v>45877</v>
      </c>
      <c r="F466" s="31" t="s">
        <v>1712</v>
      </c>
      <c r="G466" s="31" t="s">
        <v>1713</v>
      </c>
      <c r="H466" s="33">
        <v>626370</v>
      </c>
      <c r="I466" s="33">
        <v>0</v>
      </c>
      <c r="J466" s="33">
        <v>50110</v>
      </c>
      <c r="K466" s="33">
        <v>676480</v>
      </c>
      <c r="L466" s="7" t="s">
        <v>51</v>
      </c>
      <c r="O466" s="18">
        <f>IF(Table1[[#This Row],[Phân loại]]="Tồn đầu kỳ",Table1[[#This Row],[Tổng giá trị]],0)</f>
        <v>676480</v>
      </c>
      <c r="P466" s="7">
        <f>IF(Table1[[#This Row],[Số còn phải thu ĐK]]&lt;&gt;0,0,IF(Table1[[#This Row],[Phân loại]]="Bán hàng",Table1[[#This Row],[Tổng giá trị]],-Table1[[#This Row],[Tổng giá trị]]))</f>
        <v>0</v>
      </c>
      <c r="Q466" s="18">
        <f t="shared" si="44"/>
        <v>0</v>
      </c>
      <c r="R466" s="7">
        <f>Table1[[#This Row],[Số còn phải thu ĐK]]+Table1[[#This Row],[Giá Trị HD sau CK]]-Table1[[#This Row],[Số tiền đã thu]]</f>
        <v>676480</v>
      </c>
      <c r="S466" s="6">
        <f>IF(Table1[[#This Row],[Ngày hóa đơn]]&lt;&gt;"",Table1[[#This Row],[Ngày hóa đơn]],IF(Table1[[#This Row],[Ngày hạch toán]]&lt;&gt;"",Table1[[#This Row],[Ngày hạch toán]],""))</f>
        <v>45877</v>
      </c>
      <c r="T466" s="7"/>
      <c r="U466" s="6">
        <f>IF(Table1[[#This Row],[Ngày tính CN]]="","",S466+T466)</f>
        <v>45877</v>
      </c>
      <c r="V466" s="18">
        <f ca="1">IF(Table1[[#This Row],[Hạn thanh toán]]="","",IF((U466-NOW())&lt;0,0,(U466-NOW())))</f>
        <v>0</v>
      </c>
      <c r="W466" s="2"/>
      <c r="X466" s="18">
        <f t="shared" ca="1" si="45"/>
        <v>293.49032048611116</v>
      </c>
      <c r="Y466" s="2" t="str">
        <f t="shared" ca="1" si="46"/>
        <v>Nợ quá hạn hơn 120 ngày có khả năng mất thanh toán</v>
      </c>
      <c r="Z466" s="51">
        <f t="shared" si="47"/>
        <v>45877</v>
      </c>
      <c r="AA466" s="51" t="str">
        <f t="shared" si="48"/>
        <v/>
      </c>
      <c r="AD466" s="2" t="str">
        <f>VLOOKUP($A466,MA_KH!$A:$Q,MA_KH!O$1,0)</f>
        <v>CIRCLEK MIỀN BẮC</v>
      </c>
      <c r="AE466" s="2" t="str">
        <f>VLOOKUP($A466,MA_KH!$A:$Q,MA_KH!P$1,0)</f>
        <v>CHI NHÁNH CÔNG TY TNHH VÒNG TRÒN ĐỎ TẠI HÀ NỘI</v>
      </c>
    </row>
    <row r="467" spans="1:31" ht="25.5" hidden="1" customHeight="1" x14ac:dyDescent="0.2">
      <c r="A467" s="31" t="s">
        <v>21192</v>
      </c>
      <c r="B467" s="31" t="s">
        <v>1331</v>
      </c>
      <c r="C467" s="32">
        <v>45877</v>
      </c>
      <c r="D467" s="31" t="s">
        <v>1714</v>
      </c>
      <c r="E467" s="32">
        <v>45877</v>
      </c>
      <c r="F467" s="31" t="s">
        <v>1715</v>
      </c>
      <c r="G467" s="31" t="s">
        <v>1716</v>
      </c>
      <c r="H467" s="33">
        <v>626370</v>
      </c>
      <c r="I467" s="33">
        <v>0</v>
      </c>
      <c r="J467" s="33">
        <v>50110</v>
      </c>
      <c r="K467" s="33">
        <v>676480</v>
      </c>
      <c r="L467" s="7" t="s">
        <v>51</v>
      </c>
      <c r="O467" s="18">
        <f>IF(Table1[[#This Row],[Phân loại]]="Tồn đầu kỳ",Table1[[#This Row],[Tổng giá trị]],0)</f>
        <v>676480</v>
      </c>
      <c r="P467" s="7">
        <f>IF(Table1[[#This Row],[Số còn phải thu ĐK]]&lt;&gt;0,0,IF(Table1[[#This Row],[Phân loại]]="Bán hàng",Table1[[#This Row],[Tổng giá trị]],-Table1[[#This Row],[Tổng giá trị]]))</f>
        <v>0</v>
      </c>
      <c r="Q467" s="18">
        <f t="shared" si="44"/>
        <v>0</v>
      </c>
      <c r="R467" s="7">
        <f>Table1[[#This Row],[Số còn phải thu ĐK]]+Table1[[#This Row],[Giá Trị HD sau CK]]-Table1[[#This Row],[Số tiền đã thu]]</f>
        <v>676480</v>
      </c>
      <c r="S467" s="6">
        <f>IF(Table1[[#This Row],[Ngày hóa đơn]]&lt;&gt;"",Table1[[#This Row],[Ngày hóa đơn]],IF(Table1[[#This Row],[Ngày hạch toán]]&lt;&gt;"",Table1[[#This Row],[Ngày hạch toán]],""))</f>
        <v>45877</v>
      </c>
      <c r="T467" s="7"/>
      <c r="U467" s="6">
        <f>IF(Table1[[#This Row],[Ngày tính CN]]="","",S467+T467)</f>
        <v>45877</v>
      </c>
      <c r="V467" s="18">
        <f ca="1">IF(Table1[[#This Row],[Hạn thanh toán]]="","",IF((U467-NOW())&lt;0,0,(U467-NOW())))</f>
        <v>0</v>
      </c>
      <c r="W467" s="2"/>
      <c r="X467" s="18">
        <f t="shared" ca="1" si="45"/>
        <v>293.49032048611116</v>
      </c>
      <c r="Y467" s="2" t="str">
        <f t="shared" ca="1" si="46"/>
        <v>Nợ quá hạn hơn 120 ngày có khả năng mất thanh toán</v>
      </c>
      <c r="Z467" s="51">
        <f t="shared" si="47"/>
        <v>45877</v>
      </c>
      <c r="AA467" s="51" t="str">
        <f t="shared" si="48"/>
        <v/>
      </c>
      <c r="AD467" s="2" t="str">
        <f>VLOOKUP($A467,MA_KH!$A:$Q,MA_KH!O$1,0)</f>
        <v>CIRCLEK MIỀN BẮC</v>
      </c>
      <c r="AE467" s="2" t="str">
        <f>VLOOKUP($A467,MA_KH!$A:$Q,MA_KH!P$1,0)</f>
        <v>CHI NHÁNH CÔNG TY TNHH VÒNG TRÒN ĐỎ TẠI HÀ NỘI</v>
      </c>
    </row>
    <row r="468" spans="1:31" ht="25.5" hidden="1" customHeight="1" x14ac:dyDescent="0.2">
      <c r="A468" s="31" t="s">
        <v>21192</v>
      </c>
      <c r="B468" s="31" t="s">
        <v>1331</v>
      </c>
      <c r="C468" s="32">
        <v>45877</v>
      </c>
      <c r="D468" s="31" t="s">
        <v>1717</v>
      </c>
      <c r="E468" s="32">
        <v>45877</v>
      </c>
      <c r="F468" s="31" t="s">
        <v>1718</v>
      </c>
      <c r="G468" s="31" t="s">
        <v>1719</v>
      </c>
      <c r="H468" s="33">
        <v>501096</v>
      </c>
      <c r="I468" s="33">
        <v>0</v>
      </c>
      <c r="J468" s="33">
        <v>40088</v>
      </c>
      <c r="K468" s="33">
        <v>541184</v>
      </c>
      <c r="L468" s="7" t="s">
        <v>51</v>
      </c>
      <c r="O468" s="18">
        <f>IF(Table1[[#This Row],[Phân loại]]="Tồn đầu kỳ",Table1[[#This Row],[Tổng giá trị]],0)</f>
        <v>541184</v>
      </c>
      <c r="P468" s="7">
        <f>IF(Table1[[#This Row],[Số còn phải thu ĐK]]&lt;&gt;0,0,IF(Table1[[#This Row],[Phân loại]]="Bán hàng",Table1[[#This Row],[Tổng giá trị]],-Table1[[#This Row],[Tổng giá trị]]))</f>
        <v>0</v>
      </c>
      <c r="Q468" s="18">
        <f t="shared" si="44"/>
        <v>0</v>
      </c>
      <c r="R468" s="7">
        <f>Table1[[#This Row],[Số còn phải thu ĐK]]+Table1[[#This Row],[Giá Trị HD sau CK]]-Table1[[#This Row],[Số tiền đã thu]]</f>
        <v>541184</v>
      </c>
      <c r="S468" s="6">
        <f>IF(Table1[[#This Row],[Ngày hóa đơn]]&lt;&gt;"",Table1[[#This Row],[Ngày hóa đơn]],IF(Table1[[#This Row],[Ngày hạch toán]]&lt;&gt;"",Table1[[#This Row],[Ngày hạch toán]],""))</f>
        <v>45877</v>
      </c>
      <c r="T468" s="7"/>
      <c r="U468" s="6">
        <f>IF(Table1[[#This Row],[Ngày tính CN]]="","",S468+T468)</f>
        <v>45877</v>
      </c>
      <c r="V468" s="18">
        <f ca="1">IF(Table1[[#This Row],[Hạn thanh toán]]="","",IF((U468-NOW())&lt;0,0,(U468-NOW())))</f>
        <v>0</v>
      </c>
      <c r="W468" s="2"/>
      <c r="X468" s="18">
        <f t="shared" ca="1" si="45"/>
        <v>293.49032048611116</v>
      </c>
      <c r="Y468" s="2" t="str">
        <f t="shared" ca="1" si="46"/>
        <v>Nợ quá hạn hơn 120 ngày có khả năng mất thanh toán</v>
      </c>
      <c r="Z468" s="51">
        <f t="shared" si="47"/>
        <v>45877</v>
      </c>
      <c r="AA468" s="51" t="str">
        <f t="shared" si="48"/>
        <v/>
      </c>
      <c r="AD468" s="2" t="str">
        <f>VLOOKUP($A468,MA_KH!$A:$Q,MA_KH!O$1,0)</f>
        <v>CIRCLEK MIỀN BẮC</v>
      </c>
      <c r="AE468" s="2" t="str">
        <f>VLOOKUP($A468,MA_KH!$A:$Q,MA_KH!P$1,0)</f>
        <v>CHI NHÁNH CÔNG TY TNHH VÒNG TRÒN ĐỎ TẠI HÀ NỘI</v>
      </c>
    </row>
    <row r="469" spans="1:31" ht="25.5" hidden="1" customHeight="1" x14ac:dyDescent="0.2">
      <c r="A469" s="31" t="s">
        <v>21192</v>
      </c>
      <c r="B469" s="31" t="s">
        <v>1331</v>
      </c>
      <c r="C469" s="32">
        <v>45877</v>
      </c>
      <c r="D469" s="31" t="s">
        <v>1720</v>
      </c>
      <c r="E469" s="32">
        <v>45877</v>
      </c>
      <c r="F469" s="31" t="s">
        <v>1721</v>
      </c>
      <c r="G469" s="31" t="s">
        <v>1722</v>
      </c>
      <c r="H469" s="33">
        <v>303291</v>
      </c>
      <c r="I469" s="33">
        <v>0</v>
      </c>
      <c r="J469" s="33">
        <v>24263</v>
      </c>
      <c r="K469" s="33">
        <v>327554</v>
      </c>
      <c r="L469" s="7" t="s">
        <v>51</v>
      </c>
      <c r="O469" s="18">
        <f>IF(Table1[[#This Row],[Phân loại]]="Tồn đầu kỳ",Table1[[#This Row],[Tổng giá trị]],0)</f>
        <v>327554</v>
      </c>
      <c r="P469" s="7">
        <f>IF(Table1[[#This Row],[Số còn phải thu ĐK]]&lt;&gt;0,0,IF(Table1[[#This Row],[Phân loại]]="Bán hàng",Table1[[#This Row],[Tổng giá trị]],-Table1[[#This Row],[Tổng giá trị]]))</f>
        <v>0</v>
      </c>
      <c r="Q469" s="18">
        <f t="shared" si="44"/>
        <v>0</v>
      </c>
      <c r="R469" s="7">
        <f>Table1[[#This Row],[Số còn phải thu ĐK]]+Table1[[#This Row],[Giá Trị HD sau CK]]-Table1[[#This Row],[Số tiền đã thu]]</f>
        <v>327554</v>
      </c>
      <c r="S469" s="6">
        <f>IF(Table1[[#This Row],[Ngày hóa đơn]]&lt;&gt;"",Table1[[#This Row],[Ngày hóa đơn]],IF(Table1[[#This Row],[Ngày hạch toán]]&lt;&gt;"",Table1[[#This Row],[Ngày hạch toán]],""))</f>
        <v>45877</v>
      </c>
      <c r="T469" s="7"/>
      <c r="U469" s="6">
        <f>IF(Table1[[#This Row],[Ngày tính CN]]="","",S469+T469)</f>
        <v>45877</v>
      </c>
      <c r="V469" s="18">
        <f ca="1">IF(Table1[[#This Row],[Hạn thanh toán]]="","",IF((U469-NOW())&lt;0,0,(U469-NOW())))</f>
        <v>0</v>
      </c>
      <c r="W469" s="2"/>
      <c r="X469" s="18">
        <f t="shared" ca="1" si="45"/>
        <v>293.49032048611116</v>
      </c>
      <c r="Y469" s="2" t="str">
        <f t="shared" ca="1" si="46"/>
        <v>Nợ quá hạn hơn 120 ngày có khả năng mất thanh toán</v>
      </c>
      <c r="Z469" s="51">
        <f t="shared" si="47"/>
        <v>45877</v>
      </c>
      <c r="AA469" s="51" t="str">
        <f t="shared" si="48"/>
        <v/>
      </c>
      <c r="AD469" s="2" t="str">
        <f>VLOOKUP($A469,MA_KH!$A:$Q,MA_KH!O$1,0)</f>
        <v>CIRCLEK MIỀN BẮC</v>
      </c>
      <c r="AE469" s="2" t="str">
        <f>VLOOKUP($A469,MA_KH!$A:$Q,MA_KH!P$1,0)</f>
        <v>CHI NHÁNH CÔNG TY TNHH VÒNG TRÒN ĐỎ TẠI HÀ NỘI</v>
      </c>
    </row>
    <row r="470" spans="1:31" ht="25.5" hidden="1" customHeight="1" x14ac:dyDescent="0.2">
      <c r="A470" s="31" t="s">
        <v>21192</v>
      </c>
      <c r="B470" s="31" t="s">
        <v>1331</v>
      </c>
      <c r="C470" s="32">
        <v>45877</v>
      </c>
      <c r="D470" s="31" t="s">
        <v>1723</v>
      </c>
      <c r="E470" s="32">
        <v>45877</v>
      </c>
      <c r="F470" s="31" t="s">
        <v>1724</v>
      </c>
      <c r="G470" s="31" t="s">
        <v>1725</v>
      </c>
      <c r="H470" s="33">
        <v>230760</v>
      </c>
      <c r="I470" s="33">
        <v>0</v>
      </c>
      <c r="J470" s="33">
        <v>18461</v>
      </c>
      <c r="K470" s="33">
        <v>249221</v>
      </c>
      <c r="L470" s="7" t="s">
        <v>51</v>
      </c>
      <c r="O470" s="18">
        <f>IF(Table1[[#This Row],[Phân loại]]="Tồn đầu kỳ",Table1[[#This Row],[Tổng giá trị]],0)</f>
        <v>249221</v>
      </c>
      <c r="P470" s="7">
        <f>IF(Table1[[#This Row],[Số còn phải thu ĐK]]&lt;&gt;0,0,IF(Table1[[#This Row],[Phân loại]]="Bán hàng",Table1[[#This Row],[Tổng giá trị]],-Table1[[#This Row],[Tổng giá trị]]))</f>
        <v>0</v>
      </c>
      <c r="Q470" s="18">
        <f t="shared" si="44"/>
        <v>0</v>
      </c>
      <c r="R470" s="7">
        <f>Table1[[#This Row],[Số còn phải thu ĐK]]+Table1[[#This Row],[Giá Trị HD sau CK]]-Table1[[#This Row],[Số tiền đã thu]]</f>
        <v>249221</v>
      </c>
      <c r="S470" s="6">
        <f>IF(Table1[[#This Row],[Ngày hóa đơn]]&lt;&gt;"",Table1[[#This Row],[Ngày hóa đơn]],IF(Table1[[#This Row],[Ngày hạch toán]]&lt;&gt;"",Table1[[#This Row],[Ngày hạch toán]],""))</f>
        <v>45877</v>
      </c>
      <c r="T470" s="7"/>
      <c r="U470" s="6">
        <f>IF(Table1[[#This Row],[Ngày tính CN]]="","",S470+T470)</f>
        <v>45877</v>
      </c>
      <c r="V470" s="18">
        <f ca="1">IF(Table1[[#This Row],[Hạn thanh toán]]="","",IF((U470-NOW())&lt;0,0,(U470-NOW())))</f>
        <v>0</v>
      </c>
      <c r="W470" s="2"/>
      <c r="X470" s="18">
        <f t="shared" ca="1" si="45"/>
        <v>293.49032048611116</v>
      </c>
      <c r="Y470" s="2" t="str">
        <f t="shared" ca="1" si="46"/>
        <v>Nợ quá hạn hơn 120 ngày có khả năng mất thanh toán</v>
      </c>
      <c r="Z470" s="51">
        <f t="shared" si="47"/>
        <v>45877</v>
      </c>
      <c r="AA470" s="51" t="str">
        <f t="shared" si="48"/>
        <v/>
      </c>
      <c r="AD470" s="2" t="str">
        <f>VLOOKUP($A470,MA_KH!$A:$Q,MA_KH!O$1,0)</f>
        <v>CIRCLEK MIỀN BẮC</v>
      </c>
      <c r="AE470" s="2" t="str">
        <f>VLOOKUP($A470,MA_KH!$A:$Q,MA_KH!P$1,0)</f>
        <v>CHI NHÁNH CÔNG TY TNHH VÒNG TRÒN ĐỎ TẠI HÀ NỘI</v>
      </c>
    </row>
    <row r="471" spans="1:31" ht="25.5" hidden="1" customHeight="1" x14ac:dyDescent="0.2">
      <c r="A471" s="31" t="s">
        <v>21192</v>
      </c>
      <c r="B471" s="31" t="s">
        <v>1331</v>
      </c>
      <c r="C471" s="32">
        <v>45877</v>
      </c>
      <c r="D471" s="31" t="s">
        <v>1726</v>
      </c>
      <c r="E471" s="32">
        <v>45877</v>
      </c>
      <c r="F471" s="31" t="s">
        <v>1727</v>
      </c>
      <c r="G471" s="31" t="s">
        <v>1728</v>
      </c>
      <c r="H471" s="33">
        <v>543945</v>
      </c>
      <c r="I471" s="33">
        <v>0</v>
      </c>
      <c r="J471" s="33">
        <v>43516</v>
      </c>
      <c r="K471" s="33">
        <v>587461</v>
      </c>
      <c r="L471" s="7" t="s">
        <v>51</v>
      </c>
      <c r="O471" s="18">
        <f>IF(Table1[[#This Row],[Phân loại]]="Tồn đầu kỳ",Table1[[#This Row],[Tổng giá trị]],0)</f>
        <v>587461</v>
      </c>
      <c r="P471" s="7">
        <f>IF(Table1[[#This Row],[Số còn phải thu ĐK]]&lt;&gt;0,0,IF(Table1[[#This Row],[Phân loại]]="Bán hàng",Table1[[#This Row],[Tổng giá trị]],-Table1[[#This Row],[Tổng giá trị]]))</f>
        <v>0</v>
      </c>
      <c r="Q471" s="18">
        <f t="shared" ref="Q471:Q534" si="49">IF(M471&lt;&gt;"",IF(O471&lt;&gt;0,O471,P471),0)</f>
        <v>0</v>
      </c>
      <c r="R471" s="7">
        <f>Table1[[#This Row],[Số còn phải thu ĐK]]+Table1[[#This Row],[Giá Trị HD sau CK]]-Table1[[#This Row],[Số tiền đã thu]]</f>
        <v>587461</v>
      </c>
      <c r="S471" s="6">
        <f>IF(Table1[[#This Row],[Ngày hóa đơn]]&lt;&gt;"",Table1[[#This Row],[Ngày hóa đơn]],IF(Table1[[#This Row],[Ngày hạch toán]]&lt;&gt;"",Table1[[#This Row],[Ngày hạch toán]],""))</f>
        <v>45877</v>
      </c>
      <c r="T471" s="7"/>
      <c r="U471" s="6">
        <f>IF(Table1[[#This Row],[Ngày tính CN]]="","",S471+T471)</f>
        <v>45877</v>
      </c>
      <c r="V471" s="18">
        <f ca="1">IF(Table1[[#This Row],[Hạn thanh toán]]="","",IF((U471-NOW())&lt;0,0,(U471-NOW())))</f>
        <v>0</v>
      </c>
      <c r="W471" s="2"/>
      <c r="X471" s="18">
        <f t="shared" ref="X471:X534" ca="1" si="50">IF(OR(U471="",R471=0),"",IF((U471-NOW())&lt;0,-(U471-NOW()),0))</f>
        <v>293.49032048611116</v>
      </c>
      <c r="Y471" s="2" t="str">
        <f t="shared" ref="Y471:Y534" ca="1" si="51">IF(R471=0,"Đã thanh toán",IF(X471="","",IF(X471&lt;=0,"Chưa đến hạn thanh toán",IF(X471&lt;=30,"Nợ quá hạn 30 ngày",IF(X471&lt;=60,"Nợ quá hạn từ 30 ngày đến 60 ngày",IF(X471&lt;=90,"Nợ quá hạn từ 60 ngày đến 90 ngày",IF(X471&lt;=120,"Nợ quá hạn từ 90 ngày đến 120 ngày","Nợ quá hạn hơn 120 ngày có khả năng mất thanh toán")))))))</f>
        <v>Nợ quá hạn hơn 120 ngày có khả năng mất thanh toán</v>
      </c>
      <c r="Z471" s="51">
        <f t="shared" si="47"/>
        <v>45877</v>
      </c>
      <c r="AA471" s="51" t="str">
        <f t="shared" si="48"/>
        <v/>
      </c>
      <c r="AD471" s="2" t="str">
        <f>VLOOKUP($A471,MA_KH!$A:$Q,MA_KH!O$1,0)</f>
        <v>CIRCLEK MIỀN BẮC</v>
      </c>
      <c r="AE471" s="2" t="str">
        <f>VLOOKUP($A471,MA_KH!$A:$Q,MA_KH!P$1,0)</f>
        <v>CHI NHÁNH CÔNG TY TNHH VÒNG TRÒN ĐỎ TẠI HÀ NỘI</v>
      </c>
    </row>
    <row r="472" spans="1:31" ht="25.5" hidden="1" customHeight="1" x14ac:dyDescent="0.2">
      <c r="A472" s="31" t="s">
        <v>21192</v>
      </c>
      <c r="B472" s="31" t="s">
        <v>1331</v>
      </c>
      <c r="C472" s="32">
        <v>45877</v>
      </c>
      <c r="D472" s="31" t="s">
        <v>1729</v>
      </c>
      <c r="E472" s="32">
        <v>45877</v>
      </c>
      <c r="F472" s="31" t="s">
        <v>1730</v>
      </c>
      <c r="G472" s="31" t="s">
        <v>1731</v>
      </c>
      <c r="H472" s="33">
        <v>501096</v>
      </c>
      <c r="I472" s="33">
        <v>0</v>
      </c>
      <c r="J472" s="33">
        <v>40088</v>
      </c>
      <c r="K472" s="33">
        <v>541184</v>
      </c>
      <c r="L472" s="7" t="s">
        <v>51</v>
      </c>
      <c r="O472" s="18">
        <f>IF(Table1[[#This Row],[Phân loại]]="Tồn đầu kỳ",Table1[[#This Row],[Tổng giá trị]],0)</f>
        <v>541184</v>
      </c>
      <c r="P472" s="7">
        <f>IF(Table1[[#This Row],[Số còn phải thu ĐK]]&lt;&gt;0,0,IF(Table1[[#This Row],[Phân loại]]="Bán hàng",Table1[[#This Row],[Tổng giá trị]],-Table1[[#This Row],[Tổng giá trị]]))</f>
        <v>0</v>
      </c>
      <c r="Q472" s="18">
        <f t="shared" si="49"/>
        <v>0</v>
      </c>
      <c r="R472" s="7">
        <f>Table1[[#This Row],[Số còn phải thu ĐK]]+Table1[[#This Row],[Giá Trị HD sau CK]]-Table1[[#This Row],[Số tiền đã thu]]</f>
        <v>541184</v>
      </c>
      <c r="S472" s="6">
        <f>IF(Table1[[#This Row],[Ngày hóa đơn]]&lt;&gt;"",Table1[[#This Row],[Ngày hóa đơn]],IF(Table1[[#This Row],[Ngày hạch toán]]&lt;&gt;"",Table1[[#This Row],[Ngày hạch toán]],""))</f>
        <v>45877</v>
      </c>
      <c r="T472" s="7"/>
      <c r="U472" s="6">
        <f>IF(Table1[[#This Row],[Ngày tính CN]]="","",S472+T472)</f>
        <v>45877</v>
      </c>
      <c r="V472" s="18">
        <f ca="1">IF(Table1[[#This Row],[Hạn thanh toán]]="","",IF((U472-NOW())&lt;0,0,(U472-NOW())))</f>
        <v>0</v>
      </c>
      <c r="W472" s="2"/>
      <c r="X472" s="18">
        <f t="shared" ca="1" si="50"/>
        <v>293.49032048611116</v>
      </c>
      <c r="Y472" s="2" t="str">
        <f t="shared" ca="1" si="51"/>
        <v>Nợ quá hạn hơn 120 ngày có khả năng mất thanh toán</v>
      </c>
      <c r="Z472" s="51">
        <f t="shared" si="47"/>
        <v>45877</v>
      </c>
      <c r="AA472" s="51" t="str">
        <f t="shared" si="48"/>
        <v/>
      </c>
      <c r="AD472" s="2" t="str">
        <f>VLOOKUP($A472,MA_KH!$A:$Q,MA_KH!O$1,0)</f>
        <v>CIRCLEK MIỀN BẮC</v>
      </c>
      <c r="AE472" s="2" t="str">
        <f>VLOOKUP($A472,MA_KH!$A:$Q,MA_KH!P$1,0)</f>
        <v>CHI NHÁNH CÔNG TY TNHH VÒNG TRÒN ĐỎ TẠI HÀ NỘI</v>
      </c>
    </row>
    <row r="473" spans="1:31" ht="25.5" hidden="1" customHeight="1" x14ac:dyDescent="0.2">
      <c r="A473" s="31" t="s">
        <v>21192</v>
      </c>
      <c r="B473" s="31" t="s">
        <v>1331</v>
      </c>
      <c r="C473" s="32">
        <v>45877</v>
      </c>
      <c r="D473" s="31" t="s">
        <v>1732</v>
      </c>
      <c r="E473" s="32">
        <v>45877</v>
      </c>
      <c r="F473" s="31" t="s">
        <v>1733</v>
      </c>
      <c r="G473" s="31" t="s">
        <v>1734</v>
      </c>
      <c r="H473" s="33">
        <v>230760</v>
      </c>
      <c r="I473" s="33">
        <v>0</v>
      </c>
      <c r="J473" s="33">
        <v>18461</v>
      </c>
      <c r="K473" s="33">
        <v>249221</v>
      </c>
      <c r="L473" s="7" t="s">
        <v>51</v>
      </c>
      <c r="O473" s="18">
        <f>IF(Table1[[#This Row],[Phân loại]]="Tồn đầu kỳ",Table1[[#This Row],[Tổng giá trị]],0)</f>
        <v>249221</v>
      </c>
      <c r="P473" s="7">
        <f>IF(Table1[[#This Row],[Số còn phải thu ĐK]]&lt;&gt;0,0,IF(Table1[[#This Row],[Phân loại]]="Bán hàng",Table1[[#This Row],[Tổng giá trị]],-Table1[[#This Row],[Tổng giá trị]]))</f>
        <v>0</v>
      </c>
      <c r="Q473" s="18">
        <f t="shared" si="49"/>
        <v>0</v>
      </c>
      <c r="R473" s="7">
        <f>Table1[[#This Row],[Số còn phải thu ĐK]]+Table1[[#This Row],[Giá Trị HD sau CK]]-Table1[[#This Row],[Số tiền đã thu]]</f>
        <v>249221</v>
      </c>
      <c r="S473" s="6">
        <f>IF(Table1[[#This Row],[Ngày hóa đơn]]&lt;&gt;"",Table1[[#This Row],[Ngày hóa đơn]],IF(Table1[[#This Row],[Ngày hạch toán]]&lt;&gt;"",Table1[[#This Row],[Ngày hạch toán]],""))</f>
        <v>45877</v>
      </c>
      <c r="T473" s="7"/>
      <c r="U473" s="6">
        <f>IF(Table1[[#This Row],[Ngày tính CN]]="","",S473+T473)</f>
        <v>45877</v>
      </c>
      <c r="V473" s="18">
        <f ca="1">IF(Table1[[#This Row],[Hạn thanh toán]]="","",IF((U473-NOW())&lt;0,0,(U473-NOW())))</f>
        <v>0</v>
      </c>
      <c r="W473" s="2"/>
      <c r="X473" s="18">
        <f t="shared" ca="1" si="50"/>
        <v>293.49032048611116</v>
      </c>
      <c r="Y473" s="2" t="str">
        <f t="shared" ca="1" si="51"/>
        <v>Nợ quá hạn hơn 120 ngày có khả năng mất thanh toán</v>
      </c>
      <c r="Z473" s="51">
        <f t="shared" si="47"/>
        <v>45877</v>
      </c>
      <c r="AA473" s="51" t="str">
        <f t="shared" si="48"/>
        <v/>
      </c>
      <c r="AD473" s="2" t="str">
        <f>VLOOKUP($A473,MA_KH!$A:$Q,MA_KH!O$1,0)</f>
        <v>CIRCLEK MIỀN BẮC</v>
      </c>
      <c r="AE473" s="2" t="str">
        <f>VLOOKUP($A473,MA_KH!$A:$Q,MA_KH!P$1,0)</f>
        <v>CHI NHÁNH CÔNG TY TNHH VÒNG TRÒN ĐỎ TẠI HÀ NỘI</v>
      </c>
    </row>
    <row r="474" spans="1:31" ht="25.5" hidden="1" customHeight="1" x14ac:dyDescent="0.2">
      <c r="A474" s="31" t="s">
        <v>21192</v>
      </c>
      <c r="B474" s="31" t="s">
        <v>1331</v>
      </c>
      <c r="C474" s="32">
        <v>45877</v>
      </c>
      <c r="D474" s="31" t="s">
        <v>1735</v>
      </c>
      <c r="E474" s="32">
        <v>45877</v>
      </c>
      <c r="F474" s="31" t="s">
        <v>1736</v>
      </c>
      <c r="G474" s="31" t="s">
        <v>1737</v>
      </c>
      <c r="H474" s="33">
        <v>418671</v>
      </c>
      <c r="I474" s="33">
        <v>0</v>
      </c>
      <c r="J474" s="33">
        <v>33494</v>
      </c>
      <c r="K474" s="33">
        <v>452165</v>
      </c>
      <c r="L474" s="7" t="s">
        <v>51</v>
      </c>
      <c r="O474" s="18">
        <f>IF(Table1[[#This Row],[Phân loại]]="Tồn đầu kỳ",Table1[[#This Row],[Tổng giá trị]],0)</f>
        <v>452165</v>
      </c>
      <c r="P474" s="7">
        <f>IF(Table1[[#This Row],[Số còn phải thu ĐK]]&lt;&gt;0,0,IF(Table1[[#This Row],[Phân loại]]="Bán hàng",Table1[[#This Row],[Tổng giá trị]],-Table1[[#This Row],[Tổng giá trị]]))</f>
        <v>0</v>
      </c>
      <c r="Q474" s="18">
        <f t="shared" si="49"/>
        <v>0</v>
      </c>
      <c r="R474" s="7">
        <f>Table1[[#This Row],[Số còn phải thu ĐK]]+Table1[[#This Row],[Giá Trị HD sau CK]]-Table1[[#This Row],[Số tiền đã thu]]</f>
        <v>452165</v>
      </c>
      <c r="S474" s="6">
        <f>IF(Table1[[#This Row],[Ngày hóa đơn]]&lt;&gt;"",Table1[[#This Row],[Ngày hóa đơn]],IF(Table1[[#This Row],[Ngày hạch toán]]&lt;&gt;"",Table1[[#This Row],[Ngày hạch toán]],""))</f>
        <v>45877</v>
      </c>
      <c r="T474" s="7"/>
      <c r="U474" s="6">
        <f>IF(Table1[[#This Row],[Ngày tính CN]]="","",S474+T474)</f>
        <v>45877</v>
      </c>
      <c r="V474" s="18">
        <f ca="1">IF(Table1[[#This Row],[Hạn thanh toán]]="","",IF((U474-NOW())&lt;0,0,(U474-NOW())))</f>
        <v>0</v>
      </c>
      <c r="W474" s="2"/>
      <c r="X474" s="18">
        <f t="shared" ca="1" si="50"/>
        <v>293.49032048611116</v>
      </c>
      <c r="Y474" s="2" t="str">
        <f t="shared" ca="1" si="51"/>
        <v>Nợ quá hạn hơn 120 ngày có khả năng mất thanh toán</v>
      </c>
      <c r="Z474" s="51">
        <f t="shared" si="47"/>
        <v>45877</v>
      </c>
      <c r="AA474" s="51" t="str">
        <f t="shared" si="48"/>
        <v/>
      </c>
      <c r="AD474" s="2" t="str">
        <f>VLOOKUP($A474,MA_KH!$A:$Q,MA_KH!O$1,0)</f>
        <v>CIRCLEK MIỀN BẮC</v>
      </c>
      <c r="AE474" s="2" t="str">
        <f>VLOOKUP($A474,MA_KH!$A:$Q,MA_KH!P$1,0)</f>
        <v>CHI NHÁNH CÔNG TY TNHH VÒNG TRÒN ĐỎ TẠI HÀ NỘI</v>
      </c>
    </row>
    <row r="475" spans="1:31" ht="25.5" hidden="1" customHeight="1" x14ac:dyDescent="0.2">
      <c r="A475" s="31" t="s">
        <v>21192</v>
      </c>
      <c r="B475" s="31" t="s">
        <v>1331</v>
      </c>
      <c r="C475" s="32">
        <v>45877</v>
      </c>
      <c r="D475" s="31" t="s">
        <v>1738</v>
      </c>
      <c r="E475" s="32">
        <v>45877</v>
      </c>
      <c r="F475" s="31" t="s">
        <v>1739</v>
      </c>
      <c r="G475" s="31" t="s">
        <v>1740</v>
      </c>
      <c r="H475" s="33">
        <v>230760</v>
      </c>
      <c r="I475" s="33">
        <v>0</v>
      </c>
      <c r="J475" s="33">
        <v>18461</v>
      </c>
      <c r="K475" s="33">
        <v>249221</v>
      </c>
      <c r="L475" s="7" t="s">
        <v>51</v>
      </c>
      <c r="O475" s="18">
        <f>IF(Table1[[#This Row],[Phân loại]]="Tồn đầu kỳ",Table1[[#This Row],[Tổng giá trị]],0)</f>
        <v>249221</v>
      </c>
      <c r="P475" s="7">
        <f>IF(Table1[[#This Row],[Số còn phải thu ĐK]]&lt;&gt;0,0,IF(Table1[[#This Row],[Phân loại]]="Bán hàng",Table1[[#This Row],[Tổng giá trị]],-Table1[[#This Row],[Tổng giá trị]]))</f>
        <v>0</v>
      </c>
      <c r="Q475" s="18">
        <f t="shared" si="49"/>
        <v>0</v>
      </c>
      <c r="R475" s="7">
        <f>Table1[[#This Row],[Số còn phải thu ĐK]]+Table1[[#This Row],[Giá Trị HD sau CK]]-Table1[[#This Row],[Số tiền đã thu]]</f>
        <v>249221</v>
      </c>
      <c r="S475" s="6">
        <f>IF(Table1[[#This Row],[Ngày hóa đơn]]&lt;&gt;"",Table1[[#This Row],[Ngày hóa đơn]],IF(Table1[[#This Row],[Ngày hạch toán]]&lt;&gt;"",Table1[[#This Row],[Ngày hạch toán]],""))</f>
        <v>45877</v>
      </c>
      <c r="T475" s="7"/>
      <c r="U475" s="6">
        <f>IF(Table1[[#This Row],[Ngày tính CN]]="","",S475+T475)</f>
        <v>45877</v>
      </c>
      <c r="V475" s="18">
        <f ca="1">IF(Table1[[#This Row],[Hạn thanh toán]]="","",IF((U475-NOW())&lt;0,0,(U475-NOW())))</f>
        <v>0</v>
      </c>
      <c r="W475" s="2"/>
      <c r="X475" s="18">
        <f t="shared" ca="1" si="50"/>
        <v>293.49032048611116</v>
      </c>
      <c r="Y475" s="2" t="str">
        <f t="shared" ca="1" si="51"/>
        <v>Nợ quá hạn hơn 120 ngày có khả năng mất thanh toán</v>
      </c>
      <c r="Z475" s="51">
        <f t="shared" si="47"/>
        <v>45877</v>
      </c>
      <c r="AA475" s="51" t="str">
        <f t="shared" si="48"/>
        <v/>
      </c>
      <c r="AD475" s="2" t="str">
        <f>VLOOKUP($A475,MA_KH!$A:$Q,MA_KH!O$1,0)</f>
        <v>CIRCLEK MIỀN BẮC</v>
      </c>
      <c r="AE475" s="2" t="str">
        <f>VLOOKUP($A475,MA_KH!$A:$Q,MA_KH!P$1,0)</f>
        <v>CHI NHÁNH CÔNG TY TNHH VÒNG TRÒN ĐỎ TẠI HÀ NỘI</v>
      </c>
    </row>
    <row r="476" spans="1:31" ht="25.5" hidden="1" customHeight="1" x14ac:dyDescent="0.2">
      <c r="A476" s="31" t="s">
        <v>21192</v>
      </c>
      <c r="B476" s="31" t="s">
        <v>1331</v>
      </c>
      <c r="C476" s="32">
        <v>45877</v>
      </c>
      <c r="D476" s="31" t="s">
        <v>1741</v>
      </c>
      <c r="E476" s="32">
        <v>45877</v>
      </c>
      <c r="F476" s="31" t="s">
        <v>1742</v>
      </c>
      <c r="G476" s="31" t="s">
        <v>1743</v>
      </c>
      <c r="H476" s="33">
        <v>230760</v>
      </c>
      <c r="I476" s="33">
        <v>0</v>
      </c>
      <c r="J476" s="33">
        <v>18461</v>
      </c>
      <c r="K476" s="33">
        <v>249221</v>
      </c>
      <c r="L476" s="7" t="s">
        <v>51</v>
      </c>
      <c r="O476" s="18">
        <f>IF(Table1[[#This Row],[Phân loại]]="Tồn đầu kỳ",Table1[[#This Row],[Tổng giá trị]],0)</f>
        <v>249221</v>
      </c>
      <c r="P476" s="7">
        <f>IF(Table1[[#This Row],[Số còn phải thu ĐK]]&lt;&gt;0,0,IF(Table1[[#This Row],[Phân loại]]="Bán hàng",Table1[[#This Row],[Tổng giá trị]],-Table1[[#This Row],[Tổng giá trị]]))</f>
        <v>0</v>
      </c>
      <c r="Q476" s="18">
        <f t="shared" si="49"/>
        <v>0</v>
      </c>
      <c r="R476" s="7">
        <f>Table1[[#This Row],[Số còn phải thu ĐK]]+Table1[[#This Row],[Giá Trị HD sau CK]]-Table1[[#This Row],[Số tiền đã thu]]</f>
        <v>249221</v>
      </c>
      <c r="S476" s="6">
        <f>IF(Table1[[#This Row],[Ngày hóa đơn]]&lt;&gt;"",Table1[[#This Row],[Ngày hóa đơn]],IF(Table1[[#This Row],[Ngày hạch toán]]&lt;&gt;"",Table1[[#This Row],[Ngày hạch toán]],""))</f>
        <v>45877</v>
      </c>
      <c r="T476" s="7"/>
      <c r="U476" s="6">
        <f>IF(Table1[[#This Row],[Ngày tính CN]]="","",S476+T476)</f>
        <v>45877</v>
      </c>
      <c r="V476" s="18">
        <f ca="1">IF(Table1[[#This Row],[Hạn thanh toán]]="","",IF((U476-NOW())&lt;0,0,(U476-NOW())))</f>
        <v>0</v>
      </c>
      <c r="W476" s="2"/>
      <c r="X476" s="18">
        <f t="shared" ca="1" si="50"/>
        <v>293.49032048611116</v>
      </c>
      <c r="Y476" s="2" t="str">
        <f t="shared" ca="1" si="51"/>
        <v>Nợ quá hạn hơn 120 ngày có khả năng mất thanh toán</v>
      </c>
      <c r="Z476" s="51">
        <f t="shared" si="47"/>
        <v>45877</v>
      </c>
      <c r="AA476" s="51" t="str">
        <f t="shared" si="48"/>
        <v/>
      </c>
      <c r="AD476" s="2" t="str">
        <f>VLOOKUP($A476,MA_KH!$A:$Q,MA_KH!O$1,0)</f>
        <v>CIRCLEK MIỀN BẮC</v>
      </c>
      <c r="AE476" s="2" t="str">
        <f>VLOOKUP($A476,MA_KH!$A:$Q,MA_KH!P$1,0)</f>
        <v>CHI NHÁNH CÔNG TY TNHH VÒNG TRÒN ĐỎ TẠI HÀ NỘI</v>
      </c>
    </row>
    <row r="477" spans="1:31" ht="25.5" hidden="1" customHeight="1" x14ac:dyDescent="0.2">
      <c r="A477" s="31" t="s">
        <v>21224</v>
      </c>
      <c r="B477" s="31" t="s">
        <v>1327</v>
      </c>
      <c r="C477" s="32">
        <v>45878</v>
      </c>
      <c r="D477" s="31" t="s">
        <v>1744</v>
      </c>
      <c r="E477" s="32">
        <v>45878</v>
      </c>
      <c r="F477" s="31" t="s">
        <v>1745</v>
      </c>
      <c r="G477" s="31" t="s">
        <v>1746</v>
      </c>
      <c r="H477" s="33">
        <v>857130</v>
      </c>
      <c r="I477" s="33">
        <v>0</v>
      </c>
      <c r="J477" s="33">
        <v>68570</v>
      </c>
      <c r="K477" s="33">
        <v>925700</v>
      </c>
      <c r="L477" s="7" t="s">
        <v>51</v>
      </c>
      <c r="O477" s="18">
        <f>IF(Table1[[#This Row],[Phân loại]]="Tồn đầu kỳ",Table1[[#This Row],[Tổng giá trị]],0)</f>
        <v>925700</v>
      </c>
      <c r="P477" s="7">
        <f>IF(Table1[[#This Row],[Số còn phải thu ĐK]]&lt;&gt;0,0,IF(Table1[[#This Row],[Phân loại]]="Bán hàng",Table1[[#This Row],[Tổng giá trị]],-Table1[[#This Row],[Tổng giá trị]]))</f>
        <v>0</v>
      </c>
      <c r="Q477" s="18">
        <f t="shared" si="49"/>
        <v>0</v>
      </c>
      <c r="R477" s="7">
        <f>Table1[[#This Row],[Số còn phải thu ĐK]]+Table1[[#This Row],[Giá Trị HD sau CK]]-Table1[[#This Row],[Số tiền đã thu]]</f>
        <v>925700</v>
      </c>
      <c r="S477" s="6">
        <f>IF(Table1[[#This Row],[Ngày hóa đơn]]&lt;&gt;"",Table1[[#This Row],[Ngày hóa đơn]],IF(Table1[[#This Row],[Ngày hạch toán]]&lt;&gt;"",Table1[[#This Row],[Ngày hạch toán]],""))</f>
        <v>45878</v>
      </c>
      <c r="T477" s="7"/>
      <c r="U477" s="6">
        <f>IF(Table1[[#This Row],[Ngày tính CN]]="","",S477+T477)</f>
        <v>45878</v>
      </c>
      <c r="V477" s="18">
        <f ca="1">IF(Table1[[#This Row],[Hạn thanh toán]]="","",IF((U477-NOW())&lt;0,0,(U477-NOW())))</f>
        <v>0</v>
      </c>
      <c r="W477" s="2"/>
      <c r="X477" s="18">
        <f t="shared" ca="1" si="50"/>
        <v>292.49032048611116</v>
      </c>
      <c r="Y477" s="2" t="str">
        <f t="shared" ca="1" si="51"/>
        <v>Nợ quá hạn hơn 120 ngày có khả năng mất thanh toán</v>
      </c>
      <c r="Z477" s="51">
        <f t="shared" si="47"/>
        <v>45878</v>
      </c>
      <c r="AA477" s="51" t="str">
        <f t="shared" si="48"/>
        <v/>
      </c>
      <c r="AD477" s="2" t="str">
        <f>VLOOKUP($A477,MA_KH!$A:$Q,MA_KH!O$1,0)</f>
        <v>CIRCLEK MIỀN BẮC</v>
      </c>
      <c r="AE477" s="2" t="str">
        <f>VLOOKUP($A477,MA_KH!$A:$Q,MA_KH!P$1,0)</f>
        <v>CHI NHÁNH CÔNG TY TNHH VÒNG TRÒN ĐỎ TẠI HÀ NỘI</v>
      </c>
    </row>
    <row r="478" spans="1:31" ht="25.5" hidden="1" customHeight="1" x14ac:dyDescent="0.2">
      <c r="A478" s="31" t="s">
        <v>21224</v>
      </c>
      <c r="B478" s="31" t="s">
        <v>1327</v>
      </c>
      <c r="C478" s="32">
        <v>45878</v>
      </c>
      <c r="D478" s="31" t="s">
        <v>1747</v>
      </c>
      <c r="E478" s="32">
        <v>45878</v>
      </c>
      <c r="F478" s="31" t="s">
        <v>1748</v>
      </c>
      <c r="G478" s="31" t="s">
        <v>1749</v>
      </c>
      <c r="H478" s="33">
        <v>939555</v>
      </c>
      <c r="I478" s="33">
        <v>0</v>
      </c>
      <c r="J478" s="33">
        <v>75164</v>
      </c>
      <c r="K478" s="33">
        <v>1014719</v>
      </c>
      <c r="L478" s="7" t="s">
        <v>51</v>
      </c>
      <c r="O478" s="18">
        <f>IF(Table1[[#This Row],[Phân loại]]="Tồn đầu kỳ",Table1[[#This Row],[Tổng giá trị]],0)</f>
        <v>1014719</v>
      </c>
      <c r="P478" s="7">
        <f>IF(Table1[[#This Row],[Số còn phải thu ĐK]]&lt;&gt;0,0,IF(Table1[[#This Row],[Phân loại]]="Bán hàng",Table1[[#This Row],[Tổng giá trị]],-Table1[[#This Row],[Tổng giá trị]]))</f>
        <v>0</v>
      </c>
      <c r="Q478" s="18">
        <f t="shared" si="49"/>
        <v>0</v>
      </c>
      <c r="R478" s="7">
        <f>Table1[[#This Row],[Số còn phải thu ĐK]]+Table1[[#This Row],[Giá Trị HD sau CK]]-Table1[[#This Row],[Số tiền đã thu]]</f>
        <v>1014719</v>
      </c>
      <c r="S478" s="6">
        <f>IF(Table1[[#This Row],[Ngày hóa đơn]]&lt;&gt;"",Table1[[#This Row],[Ngày hóa đơn]],IF(Table1[[#This Row],[Ngày hạch toán]]&lt;&gt;"",Table1[[#This Row],[Ngày hạch toán]],""))</f>
        <v>45878</v>
      </c>
      <c r="T478" s="7"/>
      <c r="U478" s="6">
        <f>IF(Table1[[#This Row],[Ngày tính CN]]="","",S478+T478)</f>
        <v>45878</v>
      </c>
      <c r="V478" s="18">
        <f ca="1">IF(Table1[[#This Row],[Hạn thanh toán]]="","",IF((U478-NOW())&lt;0,0,(U478-NOW())))</f>
        <v>0</v>
      </c>
      <c r="W478" s="2"/>
      <c r="X478" s="18">
        <f t="shared" ca="1" si="50"/>
        <v>292.49032048611116</v>
      </c>
      <c r="Y478" s="2" t="str">
        <f t="shared" ca="1" si="51"/>
        <v>Nợ quá hạn hơn 120 ngày có khả năng mất thanh toán</v>
      </c>
      <c r="Z478" s="51">
        <f t="shared" si="47"/>
        <v>45878</v>
      </c>
      <c r="AA478" s="51" t="str">
        <f t="shared" si="48"/>
        <v/>
      </c>
      <c r="AD478" s="2" t="str">
        <f>VLOOKUP($A478,MA_KH!$A:$Q,MA_KH!O$1,0)</f>
        <v>CIRCLEK MIỀN BẮC</v>
      </c>
      <c r="AE478" s="2" t="str">
        <f>VLOOKUP($A478,MA_KH!$A:$Q,MA_KH!P$1,0)</f>
        <v>CHI NHÁNH CÔNG TY TNHH VÒNG TRÒN ĐỎ TẠI HÀ NỘI</v>
      </c>
    </row>
    <row r="479" spans="1:31" ht="25.5" hidden="1" customHeight="1" x14ac:dyDescent="0.2">
      <c r="A479" s="31" t="s">
        <v>21258</v>
      </c>
      <c r="B479" s="31" t="s">
        <v>1325</v>
      </c>
      <c r="C479" s="32">
        <v>45880</v>
      </c>
      <c r="D479" s="31" t="s">
        <v>1750</v>
      </c>
      <c r="E479" s="32">
        <v>45880</v>
      </c>
      <c r="F479" s="31" t="s">
        <v>1751</v>
      </c>
      <c r="G479" s="31" t="s">
        <v>1752</v>
      </c>
      <c r="H479" s="33">
        <v>1401075</v>
      </c>
      <c r="I479" s="33">
        <v>0</v>
      </c>
      <c r="J479" s="33">
        <v>112086</v>
      </c>
      <c r="K479" s="33">
        <v>1513161</v>
      </c>
      <c r="L479" s="7" t="s">
        <v>51</v>
      </c>
      <c r="O479" s="18">
        <f>IF(Table1[[#This Row],[Phân loại]]="Tồn đầu kỳ",Table1[[#This Row],[Tổng giá trị]],0)</f>
        <v>1513161</v>
      </c>
      <c r="P479" s="7">
        <f>IF(Table1[[#This Row],[Số còn phải thu ĐK]]&lt;&gt;0,0,IF(Table1[[#This Row],[Phân loại]]="Bán hàng",Table1[[#This Row],[Tổng giá trị]],-Table1[[#This Row],[Tổng giá trị]]))</f>
        <v>0</v>
      </c>
      <c r="Q479" s="18">
        <f t="shared" si="49"/>
        <v>0</v>
      </c>
      <c r="R479" s="7">
        <f>Table1[[#This Row],[Số còn phải thu ĐK]]+Table1[[#This Row],[Giá Trị HD sau CK]]-Table1[[#This Row],[Số tiền đã thu]]</f>
        <v>1513161</v>
      </c>
      <c r="S479" s="6">
        <f>IF(Table1[[#This Row],[Ngày hóa đơn]]&lt;&gt;"",Table1[[#This Row],[Ngày hóa đơn]],IF(Table1[[#This Row],[Ngày hạch toán]]&lt;&gt;"",Table1[[#This Row],[Ngày hạch toán]],""))</f>
        <v>45880</v>
      </c>
      <c r="T479" s="7"/>
      <c r="U479" s="6">
        <f>IF(Table1[[#This Row],[Ngày tính CN]]="","",S479+T479)</f>
        <v>45880</v>
      </c>
      <c r="V479" s="18">
        <f ca="1">IF(Table1[[#This Row],[Hạn thanh toán]]="","",IF((U479-NOW())&lt;0,0,(U479-NOW())))</f>
        <v>0</v>
      </c>
      <c r="W479" s="2"/>
      <c r="X479" s="18">
        <f t="shared" ca="1" si="50"/>
        <v>290.49032048611116</v>
      </c>
      <c r="Y479" s="2" t="str">
        <f t="shared" ca="1" si="51"/>
        <v>Nợ quá hạn hơn 120 ngày có khả năng mất thanh toán</v>
      </c>
      <c r="Z479" s="51">
        <f t="shared" si="47"/>
        <v>45880</v>
      </c>
      <c r="AA479" s="51" t="str">
        <f t="shared" si="48"/>
        <v/>
      </c>
      <c r="AD479" s="2" t="str">
        <f>VLOOKUP($A479,MA_KH!$A:$Q,MA_KH!O$1,0)</f>
        <v>CIRCLEK MIỀN BẮC</v>
      </c>
      <c r="AE479" s="2" t="str">
        <f>VLOOKUP($A479,MA_KH!$A:$Q,MA_KH!P$1,0)</f>
        <v>CHI NHÁNH CÔNG TY TNHH VÒNG TRÒN ĐỎ TẠI HÀ NỘI</v>
      </c>
    </row>
    <row r="480" spans="1:31" ht="25.5" hidden="1" customHeight="1" x14ac:dyDescent="0.2">
      <c r="A480" s="31" t="s">
        <v>20737</v>
      </c>
      <c r="B480" s="31" t="s">
        <v>1333</v>
      </c>
      <c r="C480" s="32">
        <v>45880</v>
      </c>
      <c r="D480" s="31" t="s">
        <v>1753</v>
      </c>
      <c r="E480" s="32">
        <v>45880</v>
      </c>
      <c r="F480" s="31" t="s">
        <v>1754</v>
      </c>
      <c r="G480" s="31" t="s">
        <v>1755</v>
      </c>
      <c r="H480" s="33">
        <v>1124163</v>
      </c>
      <c r="I480" s="33">
        <v>0</v>
      </c>
      <c r="J480" s="33">
        <v>89933</v>
      </c>
      <c r="K480" s="33">
        <v>1214096</v>
      </c>
      <c r="L480" s="7" t="s">
        <v>51</v>
      </c>
      <c r="O480" s="18">
        <f>IF(Table1[[#This Row],[Phân loại]]="Tồn đầu kỳ",Table1[[#This Row],[Tổng giá trị]],0)</f>
        <v>1214096</v>
      </c>
      <c r="P480" s="7">
        <f>IF(Table1[[#This Row],[Số còn phải thu ĐK]]&lt;&gt;0,0,IF(Table1[[#This Row],[Phân loại]]="Bán hàng",Table1[[#This Row],[Tổng giá trị]],-Table1[[#This Row],[Tổng giá trị]]))</f>
        <v>0</v>
      </c>
      <c r="Q480" s="18">
        <f t="shared" si="49"/>
        <v>0</v>
      </c>
      <c r="R480" s="7">
        <f>Table1[[#This Row],[Số còn phải thu ĐK]]+Table1[[#This Row],[Giá Trị HD sau CK]]-Table1[[#This Row],[Số tiền đã thu]]</f>
        <v>1214096</v>
      </c>
      <c r="S480" s="6">
        <f>IF(Table1[[#This Row],[Ngày hóa đơn]]&lt;&gt;"",Table1[[#This Row],[Ngày hóa đơn]],IF(Table1[[#This Row],[Ngày hạch toán]]&lt;&gt;"",Table1[[#This Row],[Ngày hạch toán]],""))</f>
        <v>45880</v>
      </c>
      <c r="T480" s="7"/>
      <c r="U480" s="6">
        <f>IF(Table1[[#This Row],[Ngày tính CN]]="","",S480+T480)</f>
        <v>45880</v>
      </c>
      <c r="V480" s="18">
        <f ca="1">IF(Table1[[#This Row],[Hạn thanh toán]]="","",IF((U480-NOW())&lt;0,0,(U480-NOW())))</f>
        <v>0</v>
      </c>
      <c r="W480" s="2"/>
      <c r="X480" s="18">
        <f t="shared" ca="1" si="50"/>
        <v>290.49032048611116</v>
      </c>
      <c r="Y480" s="2" t="str">
        <f t="shared" ca="1" si="51"/>
        <v>Nợ quá hạn hơn 120 ngày có khả năng mất thanh toán</v>
      </c>
      <c r="Z480" s="51">
        <f t="shared" si="47"/>
        <v>45880</v>
      </c>
      <c r="AA480" s="51" t="str">
        <f t="shared" si="48"/>
        <v/>
      </c>
      <c r="AD480" s="2" t="str">
        <f>VLOOKUP($A480,MA_KH!$A:$Q,MA_KH!O$1,0)</f>
        <v>CIRCLEK MIỀN BẮC</v>
      </c>
      <c r="AE480" s="2" t="str">
        <f>VLOOKUP($A480,MA_KH!$A:$Q,MA_KH!P$1,0)</f>
        <v>CHI NHÁNH CÔNG TY TNHH VÒNG TRÒN ĐỎ TẠI HÀ NỘI</v>
      </c>
    </row>
    <row r="481" spans="1:31" ht="25.5" hidden="1" customHeight="1" x14ac:dyDescent="0.2">
      <c r="A481" s="31" t="s">
        <v>21224</v>
      </c>
      <c r="B481" s="31" t="s">
        <v>1327</v>
      </c>
      <c r="C481" s="32">
        <v>45880</v>
      </c>
      <c r="D481" s="31" t="s">
        <v>1756</v>
      </c>
      <c r="E481" s="32">
        <v>45880</v>
      </c>
      <c r="F481" s="31" t="s">
        <v>1757</v>
      </c>
      <c r="G481" s="31" t="s">
        <v>1758</v>
      </c>
      <c r="H481" s="33">
        <v>1879110</v>
      </c>
      <c r="I481" s="33">
        <v>0</v>
      </c>
      <c r="J481" s="33">
        <v>150329</v>
      </c>
      <c r="K481" s="33">
        <v>2029439</v>
      </c>
      <c r="L481" s="7" t="s">
        <v>51</v>
      </c>
      <c r="O481" s="18">
        <f>IF(Table1[[#This Row],[Phân loại]]="Tồn đầu kỳ",Table1[[#This Row],[Tổng giá trị]],0)</f>
        <v>2029439</v>
      </c>
      <c r="P481" s="7">
        <f>IF(Table1[[#This Row],[Số còn phải thu ĐK]]&lt;&gt;0,0,IF(Table1[[#This Row],[Phân loại]]="Bán hàng",Table1[[#This Row],[Tổng giá trị]],-Table1[[#This Row],[Tổng giá trị]]))</f>
        <v>0</v>
      </c>
      <c r="Q481" s="18">
        <f t="shared" si="49"/>
        <v>0</v>
      </c>
      <c r="R481" s="7">
        <f>Table1[[#This Row],[Số còn phải thu ĐK]]+Table1[[#This Row],[Giá Trị HD sau CK]]-Table1[[#This Row],[Số tiền đã thu]]</f>
        <v>2029439</v>
      </c>
      <c r="S481" s="6">
        <f>IF(Table1[[#This Row],[Ngày hóa đơn]]&lt;&gt;"",Table1[[#This Row],[Ngày hóa đơn]],IF(Table1[[#This Row],[Ngày hạch toán]]&lt;&gt;"",Table1[[#This Row],[Ngày hạch toán]],""))</f>
        <v>45880</v>
      </c>
      <c r="T481" s="7"/>
      <c r="U481" s="6">
        <f>IF(Table1[[#This Row],[Ngày tính CN]]="","",S481+T481)</f>
        <v>45880</v>
      </c>
      <c r="V481" s="18">
        <f ca="1">IF(Table1[[#This Row],[Hạn thanh toán]]="","",IF((U481-NOW())&lt;0,0,(U481-NOW())))</f>
        <v>0</v>
      </c>
      <c r="W481" s="2"/>
      <c r="X481" s="18">
        <f t="shared" ca="1" si="50"/>
        <v>290.49032048611116</v>
      </c>
      <c r="Y481" s="2" t="str">
        <f t="shared" ca="1" si="51"/>
        <v>Nợ quá hạn hơn 120 ngày có khả năng mất thanh toán</v>
      </c>
      <c r="Z481" s="51">
        <f t="shared" si="47"/>
        <v>45880</v>
      </c>
      <c r="AA481" s="51" t="str">
        <f t="shared" si="48"/>
        <v/>
      </c>
      <c r="AD481" s="2" t="str">
        <f>VLOOKUP($A481,MA_KH!$A:$Q,MA_KH!O$1,0)</f>
        <v>CIRCLEK MIỀN BẮC</v>
      </c>
      <c r="AE481" s="2" t="str">
        <f>VLOOKUP($A481,MA_KH!$A:$Q,MA_KH!P$1,0)</f>
        <v>CHI NHÁNH CÔNG TY TNHH VÒNG TRÒN ĐỎ TẠI HÀ NỘI</v>
      </c>
    </row>
    <row r="482" spans="1:31" ht="25.5" hidden="1" customHeight="1" x14ac:dyDescent="0.2">
      <c r="A482" s="31" t="s">
        <v>21224</v>
      </c>
      <c r="B482" s="31" t="s">
        <v>1327</v>
      </c>
      <c r="C482" s="32">
        <v>45880</v>
      </c>
      <c r="D482" s="31" t="s">
        <v>1759</v>
      </c>
      <c r="E482" s="32">
        <v>45880</v>
      </c>
      <c r="F482" s="31" t="s">
        <v>1760</v>
      </c>
      <c r="G482" s="31" t="s">
        <v>1761</v>
      </c>
      <c r="H482" s="33">
        <v>1579092</v>
      </c>
      <c r="I482" s="33">
        <v>0</v>
      </c>
      <c r="J482" s="33">
        <v>126327</v>
      </c>
      <c r="K482" s="33">
        <v>1705419</v>
      </c>
      <c r="L482" s="7" t="s">
        <v>51</v>
      </c>
      <c r="O482" s="18">
        <f>IF(Table1[[#This Row],[Phân loại]]="Tồn đầu kỳ",Table1[[#This Row],[Tổng giá trị]],0)</f>
        <v>1705419</v>
      </c>
      <c r="P482" s="7">
        <f>IF(Table1[[#This Row],[Số còn phải thu ĐK]]&lt;&gt;0,0,IF(Table1[[#This Row],[Phân loại]]="Bán hàng",Table1[[#This Row],[Tổng giá trị]],-Table1[[#This Row],[Tổng giá trị]]))</f>
        <v>0</v>
      </c>
      <c r="Q482" s="18">
        <f t="shared" si="49"/>
        <v>0</v>
      </c>
      <c r="R482" s="7">
        <f>Table1[[#This Row],[Số còn phải thu ĐK]]+Table1[[#This Row],[Giá Trị HD sau CK]]-Table1[[#This Row],[Số tiền đã thu]]</f>
        <v>1705419</v>
      </c>
      <c r="S482" s="6">
        <f>IF(Table1[[#This Row],[Ngày hóa đơn]]&lt;&gt;"",Table1[[#This Row],[Ngày hóa đơn]],IF(Table1[[#This Row],[Ngày hạch toán]]&lt;&gt;"",Table1[[#This Row],[Ngày hạch toán]],""))</f>
        <v>45880</v>
      </c>
      <c r="T482" s="7"/>
      <c r="U482" s="6">
        <f>IF(Table1[[#This Row],[Ngày tính CN]]="","",S482+T482)</f>
        <v>45880</v>
      </c>
      <c r="V482" s="18">
        <f ca="1">IF(Table1[[#This Row],[Hạn thanh toán]]="","",IF((U482-NOW())&lt;0,0,(U482-NOW())))</f>
        <v>0</v>
      </c>
      <c r="W482" s="2"/>
      <c r="X482" s="18">
        <f t="shared" ca="1" si="50"/>
        <v>290.49032048611116</v>
      </c>
      <c r="Y482" s="2" t="str">
        <f t="shared" ca="1" si="51"/>
        <v>Nợ quá hạn hơn 120 ngày có khả năng mất thanh toán</v>
      </c>
      <c r="Z482" s="51">
        <f t="shared" si="47"/>
        <v>45880</v>
      </c>
      <c r="AA482" s="51" t="str">
        <f t="shared" si="48"/>
        <v/>
      </c>
      <c r="AD482" s="2" t="str">
        <f>VLOOKUP($A482,MA_KH!$A:$Q,MA_KH!O$1,0)</f>
        <v>CIRCLEK MIỀN BẮC</v>
      </c>
      <c r="AE482" s="2" t="str">
        <f>VLOOKUP($A482,MA_KH!$A:$Q,MA_KH!P$1,0)</f>
        <v>CHI NHÁNH CÔNG TY TNHH VÒNG TRÒN ĐỎ TẠI HÀ NỘI</v>
      </c>
    </row>
    <row r="483" spans="1:31" ht="25.5" hidden="1" customHeight="1" x14ac:dyDescent="0.2">
      <c r="A483" s="31" t="s">
        <v>21224</v>
      </c>
      <c r="B483" s="31" t="s">
        <v>1327</v>
      </c>
      <c r="C483" s="32">
        <v>45880</v>
      </c>
      <c r="D483" s="31" t="s">
        <v>1762</v>
      </c>
      <c r="E483" s="32">
        <v>45880</v>
      </c>
      <c r="F483" s="31" t="s">
        <v>1763</v>
      </c>
      <c r="G483" s="31" t="s">
        <v>1764</v>
      </c>
      <c r="H483" s="33">
        <v>2109870</v>
      </c>
      <c r="I483" s="33">
        <v>0</v>
      </c>
      <c r="J483" s="33">
        <v>168790</v>
      </c>
      <c r="K483" s="33">
        <v>2278660</v>
      </c>
      <c r="L483" s="7" t="s">
        <v>51</v>
      </c>
      <c r="O483" s="18">
        <f>IF(Table1[[#This Row],[Phân loại]]="Tồn đầu kỳ",Table1[[#This Row],[Tổng giá trị]],0)</f>
        <v>2278660</v>
      </c>
      <c r="P483" s="7">
        <f>IF(Table1[[#This Row],[Số còn phải thu ĐK]]&lt;&gt;0,0,IF(Table1[[#This Row],[Phân loại]]="Bán hàng",Table1[[#This Row],[Tổng giá trị]],-Table1[[#This Row],[Tổng giá trị]]))</f>
        <v>0</v>
      </c>
      <c r="Q483" s="18">
        <f t="shared" si="49"/>
        <v>0</v>
      </c>
      <c r="R483" s="7">
        <f>Table1[[#This Row],[Số còn phải thu ĐK]]+Table1[[#This Row],[Giá Trị HD sau CK]]-Table1[[#This Row],[Số tiền đã thu]]</f>
        <v>2278660</v>
      </c>
      <c r="S483" s="6">
        <f>IF(Table1[[#This Row],[Ngày hóa đơn]]&lt;&gt;"",Table1[[#This Row],[Ngày hóa đơn]],IF(Table1[[#This Row],[Ngày hạch toán]]&lt;&gt;"",Table1[[#This Row],[Ngày hạch toán]],""))</f>
        <v>45880</v>
      </c>
      <c r="T483" s="7"/>
      <c r="U483" s="6">
        <f>IF(Table1[[#This Row],[Ngày tính CN]]="","",S483+T483)</f>
        <v>45880</v>
      </c>
      <c r="V483" s="18">
        <f ca="1">IF(Table1[[#This Row],[Hạn thanh toán]]="","",IF((U483-NOW())&lt;0,0,(U483-NOW())))</f>
        <v>0</v>
      </c>
      <c r="W483" s="2"/>
      <c r="X483" s="18">
        <f t="shared" ca="1" si="50"/>
        <v>290.49032048611116</v>
      </c>
      <c r="Y483" s="2" t="str">
        <f t="shared" ca="1" si="51"/>
        <v>Nợ quá hạn hơn 120 ngày có khả năng mất thanh toán</v>
      </c>
      <c r="Z483" s="51">
        <f t="shared" si="47"/>
        <v>45880</v>
      </c>
      <c r="AA483" s="51" t="str">
        <f t="shared" si="48"/>
        <v/>
      </c>
      <c r="AD483" s="2" t="str">
        <f>VLOOKUP($A483,MA_KH!$A:$Q,MA_KH!O$1,0)</f>
        <v>CIRCLEK MIỀN BẮC</v>
      </c>
      <c r="AE483" s="2" t="str">
        <f>VLOOKUP($A483,MA_KH!$A:$Q,MA_KH!P$1,0)</f>
        <v>CHI NHÁNH CÔNG TY TNHH VÒNG TRÒN ĐỎ TẠI HÀ NỘI</v>
      </c>
    </row>
    <row r="484" spans="1:31" ht="25.5" hidden="1" customHeight="1" x14ac:dyDescent="0.2">
      <c r="A484" s="31" t="s">
        <v>21224</v>
      </c>
      <c r="B484" s="31" t="s">
        <v>1327</v>
      </c>
      <c r="C484" s="32">
        <v>45880</v>
      </c>
      <c r="D484" s="31" t="s">
        <v>1765</v>
      </c>
      <c r="E484" s="32">
        <v>45880</v>
      </c>
      <c r="F484" s="31" t="s">
        <v>1766</v>
      </c>
      <c r="G484" s="31" t="s">
        <v>1767</v>
      </c>
      <c r="H484" s="33">
        <v>857130</v>
      </c>
      <c r="I484" s="33">
        <v>0</v>
      </c>
      <c r="J484" s="33">
        <v>68570</v>
      </c>
      <c r="K484" s="33">
        <v>925700</v>
      </c>
      <c r="L484" s="7" t="s">
        <v>51</v>
      </c>
      <c r="O484" s="18">
        <f>IF(Table1[[#This Row],[Phân loại]]="Tồn đầu kỳ",Table1[[#This Row],[Tổng giá trị]],0)</f>
        <v>925700</v>
      </c>
      <c r="P484" s="7">
        <f>IF(Table1[[#This Row],[Số còn phải thu ĐK]]&lt;&gt;0,0,IF(Table1[[#This Row],[Phân loại]]="Bán hàng",Table1[[#This Row],[Tổng giá trị]],-Table1[[#This Row],[Tổng giá trị]]))</f>
        <v>0</v>
      </c>
      <c r="Q484" s="18">
        <f t="shared" si="49"/>
        <v>0</v>
      </c>
      <c r="R484" s="7">
        <f>Table1[[#This Row],[Số còn phải thu ĐK]]+Table1[[#This Row],[Giá Trị HD sau CK]]-Table1[[#This Row],[Số tiền đã thu]]</f>
        <v>925700</v>
      </c>
      <c r="S484" s="6">
        <f>IF(Table1[[#This Row],[Ngày hóa đơn]]&lt;&gt;"",Table1[[#This Row],[Ngày hóa đơn]],IF(Table1[[#This Row],[Ngày hạch toán]]&lt;&gt;"",Table1[[#This Row],[Ngày hạch toán]],""))</f>
        <v>45880</v>
      </c>
      <c r="T484" s="7"/>
      <c r="U484" s="6">
        <f>IF(Table1[[#This Row],[Ngày tính CN]]="","",S484+T484)</f>
        <v>45880</v>
      </c>
      <c r="V484" s="18">
        <f ca="1">IF(Table1[[#This Row],[Hạn thanh toán]]="","",IF((U484-NOW())&lt;0,0,(U484-NOW())))</f>
        <v>0</v>
      </c>
      <c r="W484" s="2"/>
      <c r="X484" s="18">
        <f t="shared" ca="1" si="50"/>
        <v>290.49032048611116</v>
      </c>
      <c r="Y484" s="2" t="str">
        <f t="shared" ca="1" si="51"/>
        <v>Nợ quá hạn hơn 120 ngày có khả năng mất thanh toán</v>
      </c>
      <c r="Z484" s="51">
        <f t="shared" si="47"/>
        <v>45880</v>
      </c>
      <c r="AA484" s="51" t="str">
        <f t="shared" si="48"/>
        <v/>
      </c>
      <c r="AD484" s="2" t="str">
        <f>VLOOKUP($A484,MA_KH!$A:$Q,MA_KH!O$1,0)</f>
        <v>CIRCLEK MIỀN BẮC</v>
      </c>
      <c r="AE484" s="2" t="str">
        <f>VLOOKUP($A484,MA_KH!$A:$Q,MA_KH!P$1,0)</f>
        <v>CHI NHÁNH CÔNG TY TNHH VÒNG TRÒN ĐỎ TẠI HÀ NỘI</v>
      </c>
    </row>
    <row r="485" spans="1:31" ht="25.5" hidden="1" customHeight="1" x14ac:dyDescent="0.2">
      <c r="A485" s="31" t="s">
        <v>21192</v>
      </c>
      <c r="B485" s="31" t="s">
        <v>1331</v>
      </c>
      <c r="C485" s="32">
        <v>45880</v>
      </c>
      <c r="D485" s="31" t="s">
        <v>1768</v>
      </c>
      <c r="E485" s="32">
        <v>45880</v>
      </c>
      <c r="F485" s="31" t="s">
        <v>1769</v>
      </c>
      <c r="G485" s="31" t="s">
        <v>1770</v>
      </c>
      <c r="H485" s="33">
        <v>184608</v>
      </c>
      <c r="I485" s="33">
        <v>0</v>
      </c>
      <c r="J485" s="33">
        <v>14769</v>
      </c>
      <c r="K485" s="33">
        <v>199377</v>
      </c>
      <c r="L485" s="7" t="s">
        <v>51</v>
      </c>
      <c r="O485" s="18">
        <f>IF(Table1[[#This Row],[Phân loại]]="Tồn đầu kỳ",Table1[[#This Row],[Tổng giá trị]],0)</f>
        <v>199377</v>
      </c>
      <c r="P485" s="7">
        <f>IF(Table1[[#This Row],[Số còn phải thu ĐK]]&lt;&gt;0,0,IF(Table1[[#This Row],[Phân loại]]="Bán hàng",Table1[[#This Row],[Tổng giá trị]],-Table1[[#This Row],[Tổng giá trị]]))</f>
        <v>0</v>
      </c>
      <c r="Q485" s="18">
        <f t="shared" si="49"/>
        <v>0</v>
      </c>
      <c r="R485" s="7">
        <f>Table1[[#This Row],[Số còn phải thu ĐK]]+Table1[[#This Row],[Giá Trị HD sau CK]]-Table1[[#This Row],[Số tiền đã thu]]</f>
        <v>199377</v>
      </c>
      <c r="S485" s="6">
        <f>IF(Table1[[#This Row],[Ngày hóa đơn]]&lt;&gt;"",Table1[[#This Row],[Ngày hóa đơn]],IF(Table1[[#This Row],[Ngày hạch toán]]&lt;&gt;"",Table1[[#This Row],[Ngày hạch toán]],""))</f>
        <v>45880</v>
      </c>
      <c r="T485" s="7"/>
      <c r="U485" s="6">
        <f>IF(Table1[[#This Row],[Ngày tính CN]]="","",S485+T485)</f>
        <v>45880</v>
      </c>
      <c r="V485" s="18">
        <f ca="1">IF(Table1[[#This Row],[Hạn thanh toán]]="","",IF((U485-NOW())&lt;0,0,(U485-NOW())))</f>
        <v>0</v>
      </c>
      <c r="W485" s="2"/>
      <c r="X485" s="18">
        <f t="shared" ca="1" si="50"/>
        <v>290.49032048611116</v>
      </c>
      <c r="Y485" s="2" t="str">
        <f t="shared" ca="1" si="51"/>
        <v>Nợ quá hạn hơn 120 ngày có khả năng mất thanh toán</v>
      </c>
      <c r="Z485" s="51">
        <f t="shared" si="47"/>
        <v>45880</v>
      </c>
      <c r="AA485" s="51" t="str">
        <f t="shared" si="48"/>
        <v/>
      </c>
      <c r="AD485" s="2" t="str">
        <f>VLOOKUP($A485,MA_KH!$A:$Q,MA_KH!O$1,0)</f>
        <v>CIRCLEK MIỀN BẮC</v>
      </c>
      <c r="AE485" s="2" t="str">
        <f>VLOOKUP($A485,MA_KH!$A:$Q,MA_KH!P$1,0)</f>
        <v>CHI NHÁNH CÔNG TY TNHH VÒNG TRÒN ĐỎ TẠI HÀ NỘI</v>
      </c>
    </row>
    <row r="486" spans="1:31" ht="25.5" hidden="1" customHeight="1" x14ac:dyDescent="0.2">
      <c r="A486" s="31" t="s">
        <v>21192</v>
      </c>
      <c r="B486" s="31" t="s">
        <v>1331</v>
      </c>
      <c r="C486" s="32">
        <v>45880</v>
      </c>
      <c r="D486" s="31" t="s">
        <v>1771</v>
      </c>
      <c r="E486" s="32">
        <v>45880</v>
      </c>
      <c r="F486" s="31" t="s">
        <v>1772</v>
      </c>
      <c r="G486" s="31" t="s">
        <v>1773</v>
      </c>
      <c r="H486" s="33">
        <v>481308</v>
      </c>
      <c r="I486" s="33">
        <v>0</v>
      </c>
      <c r="J486" s="33">
        <v>38505</v>
      </c>
      <c r="K486" s="33">
        <v>519813</v>
      </c>
      <c r="L486" s="7" t="s">
        <v>51</v>
      </c>
      <c r="O486" s="18">
        <f>IF(Table1[[#This Row],[Phân loại]]="Tồn đầu kỳ",Table1[[#This Row],[Tổng giá trị]],0)</f>
        <v>519813</v>
      </c>
      <c r="P486" s="7">
        <f>IF(Table1[[#This Row],[Số còn phải thu ĐK]]&lt;&gt;0,0,IF(Table1[[#This Row],[Phân loại]]="Bán hàng",Table1[[#This Row],[Tổng giá trị]],-Table1[[#This Row],[Tổng giá trị]]))</f>
        <v>0</v>
      </c>
      <c r="Q486" s="18">
        <f t="shared" si="49"/>
        <v>0</v>
      </c>
      <c r="R486" s="7">
        <f>Table1[[#This Row],[Số còn phải thu ĐK]]+Table1[[#This Row],[Giá Trị HD sau CK]]-Table1[[#This Row],[Số tiền đã thu]]</f>
        <v>519813</v>
      </c>
      <c r="S486" s="6">
        <f>IF(Table1[[#This Row],[Ngày hóa đơn]]&lt;&gt;"",Table1[[#This Row],[Ngày hóa đơn]],IF(Table1[[#This Row],[Ngày hạch toán]]&lt;&gt;"",Table1[[#This Row],[Ngày hạch toán]],""))</f>
        <v>45880</v>
      </c>
      <c r="T486" s="7"/>
      <c r="U486" s="6">
        <f>IF(Table1[[#This Row],[Ngày tính CN]]="","",S486+T486)</f>
        <v>45880</v>
      </c>
      <c r="V486" s="18">
        <f ca="1">IF(Table1[[#This Row],[Hạn thanh toán]]="","",IF((U486-NOW())&lt;0,0,(U486-NOW())))</f>
        <v>0</v>
      </c>
      <c r="W486" s="2"/>
      <c r="X486" s="18">
        <f t="shared" ca="1" si="50"/>
        <v>290.49032048611116</v>
      </c>
      <c r="Y486" s="2" t="str">
        <f t="shared" ca="1" si="51"/>
        <v>Nợ quá hạn hơn 120 ngày có khả năng mất thanh toán</v>
      </c>
      <c r="Z486" s="51">
        <f t="shared" si="47"/>
        <v>45880</v>
      </c>
      <c r="AA486" s="51" t="str">
        <f t="shared" si="48"/>
        <v/>
      </c>
      <c r="AD486" s="2" t="str">
        <f>VLOOKUP($A486,MA_KH!$A:$Q,MA_KH!O$1,0)</f>
        <v>CIRCLEK MIỀN BẮC</v>
      </c>
      <c r="AE486" s="2" t="str">
        <f>VLOOKUP($A486,MA_KH!$A:$Q,MA_KH!P$1,0)</f>
        <v>CHI NHÁNH CÔNG TY TNHH VÒNG TRÒN ĐỎ TẠI HÀ NỘI</v>
      </c>
    </row>
    <row r="487" spans="1:31" ht="25.5" hidden="1" customHeight="1" x14ac:dyDescent="0.2">
      <c r="A487" s="31" t="s">
        <v>21192</v>
      </c>
      <c r="B487" s="31" t="s">
        <v>1331</v>
      </c>
      <c r="C487" s="32">
        <v>45880</v>
      </c>
      <c r="D487" s="31" t="s">
        <v>1774</v>
      </c>
      <c r="E487" s="32">
        <v>45880</v>
      </c>
      <c r="F487" s="31" t="s">
        <v>1775</v>
      </c>
      <c r="G487" s="31" t="s">
        <v>1776</v>
      </c>
      <c r="H487" s="33">
        <v>428565</v>
      </c>
      <c r="I487" s="33">
        <v>0</v>
      </c>
      <c r="J487" s="33">
        <v>34285</v>
      </c>
      <c r="K487" s="33">
        <v>462850</v>
      </c>
      <c r="L487" s="7" t="s">
        <v>51</v>
      </c>
      <c r="O487" s="18">
        <f>IF(Table1[[#This Row],[Phân loại]]="Tồn đầu kỳ",Table1[[#This Row],[Tổng giá trị]],0)</f>
        <v>462850</v>
      </c>
      <c r="P487" s="7">
        <f>IF(Table1[[#This Row],[Số còn phải thu ĐK]]&lt;&gt;0,0,IF(Table1[[#This Row],[Phân loại]]="Bán hàng",Table1[[#This Row],[Tổng giá trị]],-Table1[[#This Row],[Tổng giá trị]]))</f>
        <v>0</v>
      </c>
      <c r="Q487" s="18">
        <f t="shared" si="49"/>
        <v>0</v>
      </c>
      <c r="R487" s="7">
        <f>Table1[[#This Row],[Số còn phải thu ĐK]]+Table1[[#This Row],[Giá Trị HD sau CK]]-Table1[[#This Row],[Số tiền đã thu]]</f>
        <v>462850</v>
      </c>
      <c r="S487" s="6">
        <f>IF(Table1[[#This Row],[Ngày hóa đơn]]&lt;&gt;"",Table1[[#This Row],[Ngày hóa đơn]],IF(Table1[[#This Row],[Ngày hạch toán]]&lt;&gt;"",Table1[[#This Row],[Ngày hạch toán]],""))</f>
        <v>45880</v>
      </c>
      <c r="T487" s="7"/>
      <c r="U487" s="6">
        <f>IF(Table1[[#This Row],[Ngày tính CN]]="","",S487+T487)</f>
        <v>45880</v>
      </c>
      <c r="V487" s="18">
        <f ca="1">IF(Table1[[#This Row],[Hạn thanh toán]]="","",IF((U487-NOW())&lt;0,0,(U487-NOW())))</f>
        <v>0</v>
      </c>
      <c r="W487" s="2"/>
      <c r="X487" s="18">
        <f t="shared" ca="1" si="50"/>
        <v>290.49032048611116</v>
      </c>
      <c r="Y487" s="2" t="str">
        <f t="shared" ca="1" si="51"/>
        <v>Nợ quá hạn hơn 120 ngày có khả năng mất thanh toán</v>
      </c>
      <c r="Z487" s="51">
        <f t="shared" si="47"/>
        <v>45880</v>
      </c>
      <c r="AA487" s="51" t="str">
        <f t="shared" si="48"/>
        <v/>
      </c>
      <c r="AD487" s="2" t="str">
        <f>VLOOKUP($A487,MA_KH!$A:$Q,MA_KH!O$1,0)</f>
        <v>CIRCLEK MIỀN BẮC</v>
      </c>
      <c r="AE487" s="2" t="str">
        <f>VLOOKUP($A487,MA_KH!$A:$Q,MA_KH!P$1,0)</f>
        <v>CHI NHÁNH CÔNG TY TNHH VÒNG TRÒN ĐỎ TẠI HÀ NỘI</v>
      </c>
    </row>
    <row r="488" spans="1:31" ht="25.5" hidden="1" customHeight="1" x14ac:dyDescent="0.2">
      <c r="A488" s="31" t="s">
        <v>21192</v>
      </c>
      <c r="B488" s="31" t="s">
        <v>1331</v>
      </c>
      <c r="C488" s="32">
        <v>45880</v>
      </c>
      <c r="D488" s="31" t="s">
        <v>1777</v>
      </c>
      <c r="E488" s="32">
        <v>45880</v>
      </c>
      <c r="F488" s="31" t="s">
        <v>1778</v>
      </c>
      <c r="G488" s="31" t="s">
        <v>1779</v>
      </c>
      <c r="H488" s="33">
        <v>326367</v>
      </c>
      <c r="I488" s="33">
        <v>0</v>
      </c>
      <c r="J488" s="33">
        <v>26109</v>
      </c>
      <c r="K488" s="33">
        <v>352476</v>
      </c>
      <c r="L488" s="7" t="s">
        <v>51</v>
      </c>
      <c r="O488" s="18">
        <f>IF(Table1[[#This Row],[Phân loại]]="Tồn đầu kỳ",Table1[[#This Row],[Tổng giá trị]],0)</f>
        <v>352476</v>
      </c>
      <c r="P488" s="7">
        <f>IF(Table1[[#This Row],[Số còn phải thu ĐK]]&lt;&gt;0,0,IF(Table1[[#This Row],[Phân loại]]="Bán hàng",Table1[[#This Row],[Tổng giá trị]],-Table1[[#This Row],[Tổng giá trị]]))</f>
        <v>0</v>
      </c>
      <c r="Q488" s="18">
        <f t="shared" si="49"/>
        <v>0</v>
      </c>
      <c r="R488" s="7">
        <f>Table1[[#This Row],[Số còn phải thu ĐK]]+Table1[[#This Row],[Giá Trị HD sau CK]]-Table1[[#This Row],[Số tiền đã thu]]</f>
        <v>352476</v>
      </c>
      <c r="S488" s="6">
        <f>IF(Table1[[#This Row],[Ngày hóa đơn]]&lt;&gt;"",Table1[[#This Row],[Ngày hóa đơn]],IF(Table1[[#This Row],[Ngày hạch toán]]&lt;&gt;"",Table1[[#This Row],[Ngày hạch toán]],""))</f>
        <v>45880</v>
      </c>
      <c r="T488" s="7"/>
      <c r="U488" s="6">
        <f>IF(Table1[[#This Row],[Ngày tính CN]]="","",S488+T488)</f>
        <v>45880</v>
      </c>
      <c r="V488" s="18">
        <f ca="1">IF(Table1[[#This Row],[Hạn thanh toán]]="","",IF((U488-NOW())&lt;0,0,(U488-NOW())))</f>
        <v>0</v>
      </c>
      <c r="W488" s="2"/>
      <c r="X488" s="18">
        <f t="shared" ca="1" si="50"/>
        <v>290.49032048611116</v>
      </c>
      <c r="Y488" s="2" t="str">
        <f t="shared" ca="1" si="51"/>
        <v>Nợ quá hạn hơn 120 ngày có khả năng mất thanh toán</v>
      </c>
      <c r="Z488" s="51">
        <f t="shared" si="47"/>
        <v>45880</v>
      </c>
      <c r="AA488" s="51" t="str">
        <f t="shared" si="48"/>
        <v/>
      </c>
      <c r="AD488" s="2" t="str">
        <f>VLOOKUP($A488,MA_KH!$A:$Q,MA_KH!O$1,0)</f>
        <v>CIRCLEK MIỀN BẮC</v>
      </c>
      <c r="AE488" s="2" t="str">
        <f>VLOOKUP($A488,MA_KH!$A:$Q,MA_KH!P$1,0)</f>
        <v>CHI NHÁNH CÔNG TY TNHH VÒNG TRÒN ĐỎ TẠI HÀ NỘI</v>
      </c>
    </row>
    <row r="489" spans="1:31" ht="25.5" hidden="1" customHeight="1" x14ac:dyDescent="0.2">
      <c r="A489" s="31" t="s">
        <v>21192</v>
      </c>
      <c r="B489" s="31" t="s">
        <v>1331</v>
      </c>
      <c r="C489" s="32">
        <v>45880</v>
      </c>
      <c r="D489" s="31" t="s">
        <v>1780</v>
      </c>
      <c r="E489" s="32">
        <v>45880</v>
      </c>
      <c r="F489" s="31" t="s">
        <v>1781</v>
      </c>
      <c r="G489" s="31" t="s">
        <v>1782</v>
      </c>
      <c r="H489" s="33">
        <v>501096</v>
      </c>
      <c r="I489" s="33">
        <v>0</v>
      </c>
      <c r="J489" s="33">
        <v>40088</v>
      </c>
      <c r="K489" s="33">
        <v>541184</v>
      </c>
      <c r="L489" s="7" t="s">
        <v>51</v>
      </c>
      <c r="O489" s="18">
        <f>IF(Table1[[#This Row],[Phân loại]]="Tồn đầu kỳ",Table1[[#This Row],[Tổng giá trị]],0)</f>
        <v>541184</v>
      </c>
      <c r="P489" s="7">
        <f>IF(Table1[[#This Row],[Số còn phải thu ĐK]]&lt;&gt;0,0,IF(Table1[[#This Row],[Phân loại]]="Bán hàng",Table1[[#This Row],[Tổng giá trị]],-Table1[[#This Row],[Tổng giá trị]]))</f>
        <v>0</v>
      </c>
      <c r="Q489" s="18">
        <f t="shared" si="49"/>
        <v>0</v>
      </c>
      <c r="R489" s="7">
        <f>Table1[[#This Row],[Số còn phải thu ĐK]]+Table1[[#This Row],[Giá Trị HD sau CK]]-Table1[[#This Row],[Số tiền đã thu]]</f>
        <v>541184</v>
      </c>
      <c r="S489" s="6">
        <f>IF(Table1[[#This Row],[Ngày hóa đơn]]&lt;&gt;"",Table1[[#This Row],[Ngày hóa đơn]],IF(Table1[[#This Row],[Ngày hạch toán]]&lt;&gt;"",Table1[[#This Row],[Ngày hạch toán]],""))</f>
        <v>45880</v>
      </c>
      <c r="T489" s="7"/>
      <c r="U489" s="6">
        <f>IF(Table1[[#This Row],[Ngày tính CN]]="","",S489+T489)</f>
        <v>45880</v>
      </c>
      <c r="V489" s="18">
        <f ca="1">IF(Table1[[#This Row],[Hạn thanh toán]]="","",IF((U489-NOW())&lt;0,0,(U489-NOW())))</f>
        <v>0</v>
      </c>
      <c r="W489" s="2"/>
      <c r="X489" s="18">
        <f t="shared" ca="1" si="50"/>
        <v>290.49032048611116</v>
      </c>
      <c r="Y489" s="2" t="str">
        <f t="shared" ca="1" si="51"/>
        <v>Nợ quá hạn hơn 120 ngày có khả năng mất thanh toán</v>
      </c>
      <c r="Z489" s="51">
        <f t="shared" si="47"/>
        <v>45880</v>
      </c>
      <c r="AA489" s="51" t="str">
        <f t="shared" si="48"/>
        <v/>
      </c>
      <c r="AD489" s="2" t="str">
        <f>VLOOKUP($A489,MA_KH!$A:$Q,MA_KH!O$1,0)</f>
        <v>CIRCLEK MIỀN BẮC</v>
      </c>
      <c r="AE489" s="2" t="str">
        <f>VLOOKUP($A489,MA_KH!$A:$Q,MA_KH!P$1,0)</f>
        <v>CHI NHÁNH CÔNG TY TNHH VÒNG TRÒN ĐỎ TẠI HÀ NỘI</v>
      </c>
    </row>
    <row r="490" spans="1:31" ht="25.5" hidden="1" customHeight="1" x14ac:dyDescent="0.2">
      <c r="A490" s="31" t="s">
        <v>21192</v>
      </c>
      <c r="B490" s="31" t="s">
        <v>1331</v>
      </c>
      <c r="C490" s="32">
        <v>45880</v>
      </c>
      <c r="D490" s="31" t="s">
        <v>1783</v>
      </c>
      <c r="E490" s="32">
        <v>45880</v>
      </c>
      <c r="F490" s="31" t="s">
        <v>1784</v>
      </c>
      <c r="G490" s="31" t="s">
        <v>1785</v>
      </c>
      <c r="H490" s="33">
        <v>421974</v>
      </c>
      <c r="I490" s="33">
        <v>0</v>
      </c>
      <c r="J490" s="33">
        <v>33758</v>
      </c>
      <c r="K490" s="33">
        <v>455732</v>
      </c>
      <c r="L490" s="7" t="s">
        <v>51</v>
      </c>
      <c r="O490" s="18">
        <f>IF(Table1[[#This Row],[Phân loại]]="Tồn đầu kỳ",Table1[[#This Row],[Tổng giá trị]],0)</f>
        <v>455732</v>
      </c>
      <c r="P490" s="7">
        <f>IF(Table1[[#This Row],[Số còn phải thu ĐK]]&lt;&gt;0,0,IF(Table1[[#This Row],[Phân loại]]="Bán hàng",Table1[[#This Row],[Tổng giá trị]],-Table1[[#This Row],[Tổng giá trị]]))</f>
        <v>0</v>
      </c>
      <c r="Q490" s="18">
        <f t="shared" si="49"/>
        <v>0</v>
      </c>
      <c r="R490" s="7">
        <f>Table1[[#This Row],[Số còn phải thu ĐK]]+Table1[[#This Row],[Giá Trị HD sau CK]]-Table1[[#This Row],[Số tiền đã thu]]</f>
        <v>455732</v>
      </c>
      <c r="S490" s="6">
        <f>IF(Table1[[#This Row],[Ngày hóa đơn]]&lt;&gt;"",Table1[[#This Row],[Ngày hóa đơn]],IF(Table1[[#This Row],[Ngày hạch toán]]&lt;&gt;"",Table1[[#This Row],[Ngày hạch toán]],""))</f>
        <v>45880</v>
      </c>
      <c r="T490" s="7"/>
      <c r="U490" s="6">
        <f>IF(Table1[[#This Row],[Ngày tính CN]]="","",S490+T490)</f>
        <v>45880</v>
      </c>
      <c r="V490" s="18">
        <f ca="1">IF(Table1[[#This Row],[Hạn thanh toán]]="","",IF((U490-NOW())&lt;0,0,(U490-NOW())))</f>
        <v>0</v>
      </c>
      <c r="W490" s="2"/>
      <c r="X490" s="18">
        <f t="shared" ca="1" si="50"/>
        <v>290.49032048611116</v>
      </c>
      <c r="Y490" s="2" t="str">
        <f t="shared" ca="1" si="51"/>
        <v>Nợ quá hạn hơn 120 ngày có khả năng mất thanh toán</v>
      </c>
      <c r="Z490" s="51">
        <f t="shared" si="47"/>
        <v>45880</v>
      </c>
      <c r="AA490" s="51" t="str">
        <f t="shared" si="48"/>
        <v/>
      </c>
      <c r="AD490" s="2" t="str">
        <f>VLOOKUP($A490,MA_KH!$A:$Q,MA_KH!O$1,0)</f>
        <v>CIRCLEK MIỀN BẮC</v>
      </c>
      <c r="AE490" s="2" t="str">
        <f>VLOOKUP($A490,MA_KH!$A:$Q,MA_KH!P$1,0)</f>
        <v>CHI NHÁNH CÔNG TY TNHH VÒNG TRÒN ĐỎ TẠI HÀ NỘI</v>
      </c>
    </row>
    <row r="491" spans="1:31" ht="25.5" hidden="1" customHeight="1" x14ac:dyDescent="0.2">
      <c r="A491" s="31" t="s">
        <v>21192</v>
      </c>
      <c r="B491" s="31" t="s">
        <v>1331</v>
      </c>
      <c r="C491" s="32">
        <v>45880</v>
      </c>
      <c r="D491" s="31" t="s">
        <v>1786</v>
      </c>
      <c r="E491" s="32">
        <v>45880</v>
      </c>
      <c r="F491" s="31" t="s">
        <v>1787</v>
      </c>
      <c r="G491" s="31" t="s">
        <v>1788</v>
      </c>
      <c r="H491" s="33">
        <v>514278</v>
      </c>
      <c r="I491" s="33">
        <v>0</v>
      </c>
      <c r="J491" s="33">
        <v>41142</v>
      </c>
      <c r="K491" s="33">
        <v>555420</v>
      </c>
      <c r="L491" s="7" t="s">
        <v>51</v>
      </c>
      <c r="O491" s="18">
        <f>IF(Table1[[#This Row],[Phân loại]]="Tồn đầu kỳ",Table1[[#This Row],[Tổng giá trị]],0)</f>
        <v>555420</v>
      </c>
      <c r="P491" s="7">
        <f>IF(Table1[[#This Row],[Số còn phải thu ĐK]]&lt;&gt;0,0,IF(Table1[[#This Row],[Phân loại]]="Bán hàng",Table1[[#This Row],[Tổng giá trị]],-Table1[[#This Row],[Tổng giá trị]]))</f>
        <v>0</v>
      </c>
      <c r="Q491" s="18">
        <f t="shared" si="49"/>
        <v>0</v>
      </c>
      <c r="R491" s="7">
        <f>Table1[[#This Row],[Số còn phải thu ĐK]]+Table1[[#This Row],[Giá Trị HD sau CK]]-Table1[[#This Row],[Số tiền đã thu]]</f>
        <v>555420</v>
      </c>
      <c r="S491" s="6">
        <f>IF(Table1[[#This Row],[Ngày hóa đơn]]&lt;&gt;"",Table1[[#This Row],[Ngày hóa đơn]],IF(Table1[[#This Row],[Ngày hạch toán]]&lt;&gt;"",Table1[[#This Row],[Ngày hạch toán]],""))</f>
        <v>45880</v>
      </c>
      <c r="T491" s="7"/>
      <c r="U491" s="6">
        <f>IF(Table1[[#This Row],[Ngày tính CN]]="","",S491+T491)</f>
        <v>45880</v>
      </c>
      <c r="V491" s="18">
        <f ca="1">IF(Table1[[#This Row],[Hạn thanh toán]]="","",IF((U491-NOW())&lt;0,0,(U491-NOW())))</f>
        <v>0</v>
      </c>
      <c r="W491" s="2"/>
      <c r="X491" s="18">
        <f t="shared" ca="1" si="50"/>
        <v>290.49032048611116</v>
      </c>
      <c r="Y491" s="2" t="str">
        <f t="shared" ca="1" si="51"/>
        <v>Nợ quá hạn hơn 120 ngày có khả năng mất thanh toán</v>
      </c>
      <c r="Z491" s="51">
        <f t="shared" si="47"/>
        <v>45880</v>
      </c>
      <c r="AA491" s="51" t="str">
        <f t="shared" si="48"/>
        <v/>
      </c>
      <c r="AD491" s="2" t="str">
        <f>VLOOKUP($A491,MA_KH!$A:$Q,MA_KH!O$1,0)</f>
        <v>CIRCLEK MIỀN BẮC</v>
      </c>
      <c r="AE491" s="2" t="str">
        <f>VLOOKUP($A491,MA_KH!$A:$Q,MA_KH!P$1,0)</f>
        <v>CHI NHÁNH CÔNG TY TNHH VÒNG TRÒN ĐỎ TẠI HÀ NỘI</v>
      </c>
    </row>
    <row r="492" spans="1:31" ht="25.5" hidden="1" customHeight="1" x14ac:dyDescent="0.2">
      <c r="A492" s="31" t="s">
        <v>21192</v>
      </c>
      <c r="B492" s="31" t="s">
        <v>1331</v>
      </c>
      <c r="C492" s="32">
        <v>45880</v>
      </c>
      <c r="D492" s="31" t="s">
        <v>1789</v>
      </c>
      <c r="E492" s="32">
        <v>45880</v>
      </c>
      <c r="F492" s="31" t="s">
        <v>1790</v>
      </c>
      <c r="G492" s="31" t="s">
        <v>1791</v>
      </c>
      <c r="H492" s="33">
        <v>184608</v>
      </c>
      <c r="I492" s="33">
        <v>0</v>
      </c>
      <c r="J492" s="33">
        <v>14769</v>
      </c>
      <c r="K492" s="33">
        <v>199377</v>
      </c>
      <c r="L492" s="7" t="s">
        <v>51</v>
      </c>
      <c r="O492" s="18">
        <f>IF(Table1[[#This Row],[Phân loại]]="Tồn đầu kỳ",Table1[[#This Row],[Tổng giá trị]],0)</f>
        <v>199377</v>
      </c>
      <c r="P492" s="7">
        <f>IF(Table1[[#This Row],[Số còn phải thu ĐK]]&lt;&gt;0,0,IF(Table1[[#This Row],[Phân loại]]="Bán hàng",Table1[[#This Row],[Tổng giá trị]],-Table1[[#This Row],[Tổng giá trị]]))</f>
        <v>0</v>
      </c>
      <c r="Q492" s="18">
        <f t="shared" si="49"/>
        <v>0</v>
      </c>
      <c r="R492" s="7">
        <f>Table1[[#This Row],[Số còn phải thu ĐK]]+Table1[[#This Row],[Giá Trị HD sau CK]]-Table1[[#This Row],[Số tiền đã thu]]</f>
        <v>199377</v>
      </c>
      <c r="S492" s="6">
        <f>IF(Table1[[#This Row],[Ngày hóa đơn]]&lt;&gt;"",Table1[[#This Row],[Ngày hóa đơn]],IF(Table1[[#This Row],[Ngày hạch toán]]&lt;&gt;"",Table1[[#This Row],[Ngày hạch toán]],""))</f>
        <v>45880</v>
      </c>
      <c r="T492" s="7"/>
      <c r="U492" s="6">
        <f>IF(Table1[[#This Row],[Ngày tính CN]]="","",S492+T492)</f>
        <v>45880</v>
      </c>
      <c r="V492" s="18">
        <f ca="1">IF(Table1[[#This Row],[Hạn thanh toán]]="","",IF((U492-NOW())&lt;0,0,(U492-NOW())))</f>
        <v>0</v>
      </c>
      <c r="W492" s="2"/>
      <c r="X492" s="18">
        <f t="shared" ca="1" si="50"/>
        <v>290.49032048611116</v>
      </c>
      <c r="Y492" s="2" t="str">
        <f t="shared" ca="1" si="51"/>
        <v>Nợ quá hạn hơn 120 ngày có khả năng mất thanh toán</v>
      </c>
      <c r="Z492" s="51">
        <f t="shared" si="47"/>
        <v>45880</v>
      </c>
      <c r="AA492" s="51" t="str">
        <f t="shared" si="48"/>
        <v/>
      </c>
      <c r="AD492" s="2" t="str">
        <f>VLOOKUP($A492,MA_KH!$A:$Q,MA_KH!O$1,0)</f>
        <v>CIRCLEK MIỀN BẮC</v>
      </c>
      <c r="AE492" s="2" t="str">
        <f>VLOOKUP($A492,MA_KH!$A:$Q,MA_KH!P$1,0)</f>
        <v>CHI NHÁNH CÔNG TY TNHH VÒNG TRÒN ĐỎ TẠI HÀ NỘI</v>
      </c>
    </row>
    <row r="493" spans="1:31" ht="25.5" hidden="1" customHeight="1" x14ac:dyDescent="0.2">
      <c r="A493" s="31" t="s">
        <v>21192</v>
      </c>
      <c r="B493" s="31" t="s">
        <v>1331</v>
      </c>
      <c r="C493" s="32">
        <v>45880</v>
      </c>
      <c r="D493" s="31" t="s">
        <v>1792</v>
      </c>
      <c r="E493" s="32">
        <v>45880</v>
      </c>
      <c r="F493" s="31" t="s">
        <v>1793</v>
      </c>
      <c r="G493" s="31" t="s">
        <v>1794</v>
      </c>
      <c r="H493" s="33">
        <v>626370</v>
      </c>
      <c r="I493" s="33">
        <v>0</v>
      </c>
      <c r="J493" s="33">
        <v>50110</v>
      </c>
      <c r="K493" s="33">
        <v>676480</v>
      </c>
      <c r="L493" s="7" t="s">
        <v>51</v>
      </c>
      <c r="O493" s="18">
        <f>IF(Table1[[#This Row],[Phân loại]]="Tồn đầu kỳ",Table1[[#This Row],[Tổng giá trị]],0)</f>
        <v>676480</v>
      </c>
      <c r="P493" s="7">
        <f>IF(Table1[[#This Row],[Số còn phải thu ĐK]]&lt;&gt;0,0,IF(Table1[[#This Row],[Phân loại]]="Bán hàng",Table1[[#This Row],[Tổng giá trị]],-Table1[[#This Row],[Tổng giá trị]]))</f>
        <v>0</v>
      </c>
      <c r="Q493" s="18">
        <f t="shared" si="49"/>
        <v>0</v>
      </c>
      <c r="R493" s="7">
        <f>Table1[[#This Row],[Số còn phải thu ĐK]]+Table1[[#This Row],[Giá Trị HD sau CK]]-Table1[[#This Row],[Số tiền đã thu]]</f>
        <v>676480</v>
      </c>
      <c r="S493" s="6">
        <f>IF(Table1[[#This Row],[Ngày hóa đơn]]&lt;&gt;"",Table1[[#This Row],[Ngày hóa đơn]],IF(Table1[[#This Row],[Ngày hạch toán]]&lt;&gt;"",Table1[[#This Row],[Ngày hạch toán]],""))</f>
        <v>45880</v>
      </c>
      <c r="T493" s="7"/>
      <c r="U493" s="6">
        <f>IF(Table1[[#This Row],[Ngày tính CN]]="","",S493+T493)</f>
        <v>45880</v>
      </c>
      <c r="V493" s="18">
        <f ca="1">IF(Table1[[#This Row],[Hạn thanh toán]]="","",IF((U493-NOW())&lt;0,0,(U493-NOW())))</f>
        <v>0</v>
      </c>
      <c r="W493" s="2"/>
      <c r="X493" s="18">
        <f t="shared" ca="1" si="50"/>
        <v>290.49032048611116</v>
      </c>
      <c r="Y493" s="2" t="str">
        <f t="shared" ca="1" si="51"/>
        <v>Nợ quá hạn hơn 120 ngày có khả năng mất thanh toán</v>
      </c>
      <c r="Z493" s="51">
        <f t="shared" si="47"/>
        <v>45880</v>
      </c>
      <c r="AA493" s="51" t="str">
        <f t="shared" si="48"/>
        <v/>
      </c>
      <c r="AD493" s="2" t="str">
        <f>VLOOKUP($A493,MA_KH!$A:$Q,MA_KH!O$1,0)</f>
        <v>CIRCLEK MIỀN BẮC</v>
      </c>
      <c r="AE493" s="2" t="str">
        <f>VLOOKUP($A493,MA_KH!$A:$Q,MA_KH!P$1,0)</f>
        <v>CHI NHÁNH CÔNG TY TNHH VÒNG TRÒN ĐỎ TẠI HÀ NỘI</v>
      </c>
    </row>
    <row r="494" spans="1:31" ht="25.5" hidden="1" customHeight="1" x14ac:dyDescent="0.2">
      <c r="A494" s="31" t="s">
        <v>21192</v>
      </c>
      <c r="B494" s="31" t="s">
        <v>1331</v>
      </c>
      <c r="C494" s="32">
        <v>45880</v>
      </c>
      <c r="D494" s="31" t="s">
        <v>1795</v>
      </c>
      <c r="E494" s="32">
        <v>45880</v>
      </c>
      <c r="F494" s="31" t="s">
        <v>1796</v>
      </c>
      <c r="G494" s="31" t="s">
        <v>1797</v>
      </c>
      <c r="H494" s="33">
        <v>389004</v>
      </c>
      <c r="I494" s="33">
        <v>0</v>
      </c>
      <c r="J494" s="33">
        <v>31120</v>
      </c>
      <c r="K494" s="33">
        <v>420124</v>
      </c>
      <c r="L494" s="7" t="s">
        <v>51</v>
      </c>
      <c r="O494" s="18">
        <f>IF(Table1[[#This Row],[Phân loại]]="Tồn đầu kỳ",Table1[[#This Row],[Tổng giá trị]],0)</f>
        <v>420124</v>
      </c>
      <c r="P494" s="7">
        <f>IF(Table1[[#This Row],[Số còn phải thu ĐK]]&lt;&gt;0,0,IF(Table1[[#This Row],[Phân loại]]="Bán hàng",Table1[[#This Row],[Tổng giá trị]],-Table1[[#This Row],[Tổng giá trị]]))</f>
        <v>0</v>
      </c>
      <c r="Q494" s="18">
        <f t="shared" si="49"/>
        <v>0</v>
      </c>
      <c r="R494" s="7">
        <f>Table1[[#This Row],[Số còn phải thu ĐK]]+Table1[[#This Row],[Giá Trị HD sau CK]]-Table1[[#This Row],[Số tiền đã thu]]</f>
        <v>420124</v>
      </c>
      <c r="S494" s="6">
        <f>IF(Table1[[#This Row],[Ngày hóa đơn]]&lt;&gt;"",Table1[[#This Row],[Ngày hóa đơn]],IF(Table1[[#This Row],[Ngày hạch toán]]&lt;&gt;"",Table1[[#This Row],[Ngày hạch toán]],""))</f>
        <v>45880</v>
      </c>
      <c r="T494" s="7"/>
      <c r="U494" s="6">
        <f>IF(Table1[[#This Row],[Ngày tính CN]]="","",S494+T494)</f>
        <v>45880</v>
      </c>
      <c r="V494" s="18">
        <f ca="1">IF(Table1[[#This Row],[Hạn thanh toán]]="","",IF((U494-NOW())&lt;0,0,(U494-NOW())))</f>
        <v>0</v>
      </c>
      <c r="W494" s="2"/>
      <c r="X494" s="18">
        <f t="shared" ca="1" si="50"/>
        <v>290.49032048611116</v>
      </c>
      <c r="Y494" s="2" t="str">
        <f t="shared" ca="1" si="51"/>
        <v>Nợ quá hạn hơn 120 ngày có khả năng mất thanh toán</v>
      </c>
      <c r="Z494" s="51">
        <f t="shared" si="47"/>
        <v>45880</v>
      </c>
      <c r="AA494" s="51" t="str">
        <f t="shared" si="48"/>
        <v/>
      </c>
      <c r="AD494" s="2" t="str">
        <f>VLOOKUP($A494,MA_KH!$A:$Q,MA_KH!O$1,0)</f>
        <v>CIRCLEK MIỀN BẮC</v>
      </c>
      <c r="AE494" s="2" t="str">
        <f>VLOOKUP($A494,MA_KH!$A:$Q,MA_KH!P$1,0)</f>
        <v>CHI NHÁNH CÔNG TY TNHH VÒNG TRÒN ĐỎ TẠI HÀ NỘI</v>
      </c>
    </row>
    <row r="495" spans="1:31" ht="25.5" hidden="1" customHeight="1" x14ac:dyDescent="0.2">
      <c r="A495" s="31" t="s">
        <v>21192</v>
      </c>
      <c r="B495" s="31" t="s">
        <v>1331</v>
      </c>
      <c r="C495" s="32">
        <v>45880</v>
      </c>
      <c r="D495" s="31" t="s">
        <v>1798</v>
      </c>
      <c r="E495" s="32">
        <v>45880</v>
      </c>
      <c r="F495" s="31" t="s">
        <v>1799</v>
      </c>
      <c r="G495" s="31" t="s">
        <v>1800</v>
      </c>
      <c r="H495" s="33">
        <v>230760</v>
      </c>
      <c r="I495" s="33">
        <v>0</v>
      </c>
      <c r="J495" s="33">
        <v>18461</v>
      </c>
      <c r="K495" s="33">
        <v>249221</v>
      </c>
      <c r="L495" s="7" t="s">
        <v>51</v>
      </c>
      <c r="O495" s="18">
        <f>IF(Table1[[#This Row],[Phân loại]]="Tồn đầu kỳ",Table1[[#This Row],[Tổng giá trị]],0)</f>
        <v>249221</v>
      </c>
      <c r="P495" s="7">
        <f>IF(Table1[[#This Row],[Số còn phải thu ĐK]]&lt;&gt;0,0,IF(Table1[[#This Row],[Phân loại]]="Bán hàng",Table1[[#This Row],[Tổng giá trị]],-Table1[[#This Row],[Tổng giá trị]]))</f>
        <v>0</v>
      </c>
      <c r="Q495" s="18">
        <f t="shared" si="49"/>
        <v>0</v>
      </c>
      <c r="R495" s="7">
        <f>Table1[[#This Row],[Số còn phải thu ĐK]]+Table1[[#This Row],[Giá Trị HD sau CK]]-Table1[[#This Row],[Số tiền đã thu]]</f>
        <v>249221</v>
      </c>
      <c r="S495" s="6">
        <f>IF(Table1[[#This Row],[Ngày hóa đơn]]&lt;&gt;"",Table1[[#This Row],[Ngày hóa đơn]],IF(Table1[[#This Row],[Ngày hạch toán]]&lt;&gt;"",Table1[[#This Row],[Ngày hạch toán]],""))</f>
        <v>45880</v>
      </c>
      <c r="T495" s="7"/>
      <c r="U495" s="6">
        <f>IF(Table1[[#This Row],[Ngày tính CN]]="","",S495+T495)</f>
        <v>45880</v>
      </c>
      <c r="V495" s="18">
        <f ca="1">IF(Table1[[#This Row],[Hạn thanh toán]]="","",IF((U495-NOW())&lt;0,0,(U495-NOW())))</f>
        <v>0</v>
      </c>
      <c r="W495" s="2"/>
      <c r="X495" s="18">
        <f t="shared" ca="1" si="50"/>
        <v>290.49032048611116</v>
      </c>
      <c r="Y495" s="2" t="str">
        <f t="shared" ca="1" si="51"/>
        <v>Nợ quá hạn hơn 120 ngày có khả năng mất thanh toán</v>
      </c>
      <c r="Z495" s="51">
        <f t="shared" si="47"/>
        <v>45880</v>
      </c>
      <c r="AA495" s="51" t="str">
        <f t="shared" si="48"/>
        <v/>
      </c>
      <c r="AD495" s="2" t="str">
        <f>VLOOKUP($A495,MA_KH!$A:$Q,MA_KH!O$1,0)</f>
        <v>CIRCLEK MIỀN BẮC</v>
      </c>
      <c r="AE495" s="2" t="str">
        <f>VLOOKUP($A495,MA_KH!$A:$Q,MA_KH!P$1,0)</f>
        <v>CHI NHÁNH CÔNG TY TNHH VÒNG TRÒN ĐỎ TẠI HÀ NỘI</v>
      </c>
    </row>
    <row r="496" spans="1:31" ht="25.5" hidden="1" customHeight="1" x14ac:dyDescent="0.2">
      <c r="A496" s="31" t="s">
        <v>21192</v>
      </c>
      <c r="B496" s="31" t="s">
        <v>1331</v>
      </c>
      <c r="C496" s="32">
        <v>45880</v>
      </c>
      <c r="D496" s="31" t="s">
        <v>1801</v>
      </c>
      <c r="E496" s="32">
        <v>45880</v>
      </c>
      <c r="F496" s="31" t="s">
        <v>1802</v>
      </c>
      <c r="G496" s="31" t="s">
        <v>1803</v>
      </c>
      <c r="H496" s="33">
        <v>543945</v>
      </c>
      <c r="I496" s="33">
        <v>0</v>
      </c>
      <c r="J496" s="33">
        <v>43516</v>
      </c>
      <c r="K496" s="33">
        <v>587461</v>
      </c>
      <c r="L496" s="7" t="s">
        <v>51</v>
      </c>
      <c r="O496" s="18">
        <f>IF(Table1[[#This Row],[Phân loại]]="Tồn đầu kỳ",Table1[[#This Row],[Tổng giá trị]],0)</f>
        <v>587461</v>
      </c>
      <c r="P496" s="7">
        <f>IF(Table1[[#This Row],[Số còn phải thu ĐK]]&lt;&gt;0,0,IF(Table1[[#This Row],[Phân loại]]="Bán hàng",Table1[[#This Row],[Tổng giá trị]],-Table1[[#This Row],[Tổng giá trị]]))</f>
        <v>0</v>
      </c>
      <c r="Q496" s="18">
        <f t="shared" si="49"/>
        <v>0</v>
      </c>
      <c r="R496" s="7">
        <f>Table1[[#This Row],[Số còn phải thu ĐK]]+Table1[[#This Row],[Giá Trị HD sau CK]]-Table1[[#This Row],[Số tiền đã thu]]</f>
        <v>587461</v>
      </c>
      <c r="S496" s="6">
        <f>IF(Table1[[#This Row],[Ngày hóa đơn]]&lt;&gt;"",Table1[[#This Row],[Ngày hóa đơn]],IF(Table1[[#This Row],[Ngày hạch toán]]&lt;&gt;"",Table1[[#This Row],[Ngày hạch toán]],""))</f>
        <v>45880</v>
      </c>
      <c r="T496" s="7"/>
      <c r="U496" s="6">
        <f>IF(Table1[[#This Row],[Ngày tính CN]]="","",S496+T496)</f>
        <v>45880</v>
      </c>
      <c r="V496" s="18">
        <f ca="1">IF(Table1[[#This Row],[Hạn thanh toán]]="","",IF((U496-NOW())&lt;0,0,(U496-NOW())))</f>
        <v>0</v>
      </c>
      <c r="W496" s="2"/>
      <c r="X496" s="18">
        <f t="shared" ca="1" si="50"/>
        <v>290.49032048611116</v>
      </c>
      <c r="Y496" s="2" t="str">
        <f t="shared" ca="1" si="51"/>
        <v>Nợ quá hạn hơn 120 ngày có khả năng mất thanh toán</v>
      </c>
      <c r="Z496" s="51">
        <f t="shared" si="47"/>
        <v>45880</v>
      </c>
      <c r="AA496" s="51" t="str">
        <f t="shared" si="48"/>
        <v/>
      </c>
      <c r="AD496" s="2" t="str">
        <f>VLOOKUP($A496,MA_KH!$A:$Q,MA_KH!O$1,0)</f>
        <v>CIRCLEK MIỀN BẮC</v>
      </c>
      <c r="AE496" s="2" t="str">
        <f>VLOOKUP($A496,MA_KH!$A:$Q,MA_KH!P$1,0)</f>
        <v>CHI NHÁNH CÔNG TY TNHH VÒNG TRÒN ĐỎ TẠI HÀ NỘI</v>
      </c>
    </row>
    <row r="497" spans="1:31" ht="25.5" hidden="1" customHeight="1" x14ac:dyDescent="0.2">
      <c r="A497" s="31" t="s">
        <v>21192</v>
      </c>
      <c r="B497" s="31" t="s">
        <v>1331</v>
      </c>
      <c r="C497" s="32">
        <v>45880</v>
      </c>
      <c r="D497" s="31" t="s">
        <v>1804</v>
      </c>
      <c r="E497" s="32">
        <v>45880</v>
      </c>
      <c r="F497" s="31" t="s">
        <v>1805</v>
      </c>
      <c r="G497" s="31" t="s">
        <v>1806</v>
      </c>
      <c r="H497" s="33">
        <v>514278</v>
      </c>
      <c r="I497" s="33">
        <v>0</v>
      </c>
      <c r="J497" s="33">
        <v>41142</v>
      </c>
      <c r="K497" s="33">
        <v>555420</v>
      </c>
      <c r="L497" s="7" t="s">
        <v>51</v>
      </c>
      <c r="O497" s="18">
        <f>IF(Table1[[#This Row],[Phân loại]]="Tồn đầu kỳ",Table1[[#This Row],[Tổng giá trị]],0)</f>
        <v>555420</v>
      </c>
      <c r="P497" s="7">
        <f>IF(Table1[[#This Row],[Số còn phải thu ĐK]]&lt;&gt;0,0,IF(Table1[[#This Row],[Phân loại]]="Bán hàng",Table1[[#This Row],[Tổng giá trị]],-Table1[[#This Row],[Tổng giá trị]]))</f>
        <v>0</v>
      </c>
      <c r="Q497" s="18">
        <f t="shared" si="49"/>
        <v>0</v>
      </c>
      <c r="R497" s="7">
        <f>Table1[[#This Row],[Số còn phải thu ĐK]]+Table1[[#This Row],[Giá Trị HD sau CK]]-Table1[[#This Row],[Số tiền đã thu]]</f>
        <v>555420</v>
      </c>
      <c r="S497" s="6">
        <f>IF(Table1[[#This Row],[Ngày hóa đơn]]&lt;&gt;"",Table1[[#This Row],[Ngày hóa đơn]],IF(Table1[[#This Row],[Ngày hạch toán]]&lt;&gt;"",Table1[[#This Row],[Ngày hạch toán]],""))</f>
        <v>45880</v>
      </c>
      <c r="T497" s="7"/>
      <c r="U497" s="6">
        <f>IF(Table1[[#This Row],[Ngày tính CN]]="","",S497+T497)</f>
        <v>45880</v>
      </c>
      <c r="V497" s="18">
        <f ca="1">IF(Table1[[#This Row],[Hạn thanh toán]]="","",IF((U497-NOW())&lt;0,0,(U497-NOW())))</f>
        <v>0</v>
      </c>
      <c r="W497" s="2"/>
      <c r="X497" s="18">
        <f t="shared" ca="1" si="50"/>
        <v>290.49032048611116</v>
      </c>
      <c r="Y497" s="2" t="str">
        <f t="shared" ca="1" si="51"/>
        <v>Nợ quá hạn hơn 120 ngày có khả năng mất thanh toán</v>
      </c>
      <c r="Z497" s="51">
        <f t="shared" si="47"/>
        <v>45880</v>
      </c>
      <c r="AA497" s="51" t="str">
        <f t="shared" si="48"/>
        <v/>
      </c>
      <c r="AD497" s="2" t="str">
        <f>VLOOKUP($A497,MA_KH!$A:$Q,MA_KH!O$1,0)</f>
        <v>CIRCLEK MIỀN BẮC</v>
      </c>
      <c r="AE497" s="2" t="str">
        <f>VLOOKUP($A497,MA_KH!$A:$Q,MA_KH!P$1,0)</f>
        <v>CHI NHÁNH CÔNG TY TNHH VÒNG TRÒN ĐỎ TẠI HÀ NỘI</v>
      </c>
    </row>
    <row r="498" spans="1:31" ht="25.5" hidden="1" customHeight="1" x14ac:dyDescent="0.2">
      <c r="A498" s="31" t="s">
        <v>21192</v>
      </c>
      <c r="B498" s="31" t="s">
        <v>1331</v>
      </c>
      <c r="C498" s="32">
        <v>45880</v>
      </c>
      <c r="D498" s="31" t="s">
        <v>1807</v>
      </c>
      <c r="E498" s="32">
        <v>45880</v>
      </c>
      <c r="F498" s="31" t="s">
        <v>1808</v>
      </c>
      <c r="G498" s="31" t="s">
        <v>1809</v>
      </c>
      <c r="H498" s="33">
        <v>342852</v>
      </c>
      <c r="I498" s="33">
        <v>0</v>
      </c>
      <c r="J498" s="33">
        <v>27428</v>
      </c>
      <c r="K498" s="33">
        <v>370280</v>
      </c>
      <c r="L498" s="7" t="s">
        <v>51</v>
      </c>
      <c r="O498" s="18">
        <f>IF(Table1[[#This Row],[Phân loại]]="Tồn đầu kỳ",Table1[[#This Row],[Tổng giá trị]],0)</f>
        <v>370280</v>
      </c>
      <c r="P498" s="7">
        <f>IF(Table1[[#This Row],[Số còn phải thu ĐK]]&lt;&gt;0,0,IF(Table1[[#This Row],[Phân loại]]="Bán hàng",Table1[[#This Row],[Tổng giá trị]],-Table1[[#This Row],[Tổng giá trị]]))</f>
        <v>0</v>
      </c>
      <c r="Q498" s="18">
        <f t="shared" si="49"/>
        <v>0</v>
      </c>
      <c r="R498" s="7">
        <f>Table1[[#This Row],[Số còn phải thu ĐK]]+Table1[[#This Row],[Giá Trị HD sau CK]]-Table1[[#This Row],[Số tiền đã thu]]</f>
        <v>370280</v>
      </c>
      <c r="S498" s="6">
        <f>IF(Table1[[#This Row],[Ngày hóa đơn]]&lt;&gt;"",Table1[[#This Row],[Ngày hóa đơn]],IF(Table1[[#This Row],[Ngày hạch toán]]&lt;&gt;"",Table1[[#This Row],[Ngày hạch toán]],""))</f>
        <v>45880</v>
      </c>
      <c r="T498" s="7"/>
      <c r="U498" s="6">
        <f>IF(Table1[[#This Row],[Ngày tính CN]]="","",S498+T498)</f>
        <v>45880</v>
      </c>
      <c r="V498" s="18">
        <f ca="1">IF(Table1[[#This Row],[Hạn thanh toán]]="","",IF((U498-NOW())&lt;0,0,(U498-NOW())))</f>
        <v>0</v>
      </c>
      <c r="W498" s="2"/>
      <c r="X498" s="18">
        <f t="shared" ca="1" si="50"/>
        <v>290.49032048611116</v>
      </c>
      <c r="Y498" s="2" t="str">
        <f t="shared" ca="1" si="51"/>
        <v>Nợ quá hạn hơn 120 ngày có khả năng mất thanh toán</v>
      </c>
      <c r="Z498" s="51">
        <f t="shared" si="47"/>
        <v>45880</v>
      </c>
      <c r="AA498" s="51" t="str">
        <f t="shared" si="48"/>
        <v/>
      </c>
      <c r="AD498" s="2" t="str">
        <f>VLOOKUP($A498,MA_KH!$A:$Q,MA_KH!O$1,0)</f>
        <v>CIRCLEK MIỀN BẮC</v>
      </c>
      <c r="AE498" s="2" t="str">
        <f>VLOOKUP($A498,MA_KH!$A:$Q,MA_KH!P$1,0)</f>
        <v>CHI NHÁNH CÔNG TY TNHH VÒNG TRÒN ĐỎ TẠI HÀ NỘI</v>
      </c>
    </row>
    <row r="499" spans="1:31" ht="25.5" hidden="1" customHeight="1" x14ac:dyDescent="0.2">
      <c r="A499" s="31" t="s">
        <v>21192</v>
      </c>
      <c r="B499" s="31" t="s">
        <v>1331</v>
      </c>
      <c r="C499" s="32">
        <v>45880</v>
      </c>
      <c r="D499" s="31" t="s">
        <v>1810</v>
      </c>
      <c r="E499" s="32">
        <v>45880</v>
      </c>
      <c r="F499" s="31" t="s">
        <v>1811</v>
      </c>
      <c r="G499" s="31" t="s">
        <v>1812</v>
      </c>
      <c r="H499" s="33">
        <v>309882</v>
      </c>
      <c r="I499" s="33">
        <v>0</v>
      </c>
      <c r="J499" s="33">
        <v>24791</v>
      </c>
      <c r="K499" s="33">
        <v>334673</v>
      </c>
      <c r="L499" s="7" t="s">
        <v>51</v>
      </c>
      <c r="O499" s="18">
        <f>IF(Table1[[#This Row],[Phân loại]]="Tồn đầu kỳ",Table1[[#This Row],[Tổng giá trị]],0)</f>
        <v>334673</v>
      </c>
      <c r="P499" s="7">
        <f>IF(Table1[[#This Row],[Số còn phải thu ĐK]]&lt;&gt;0,0,IF(Table1[[#This Row],[Phân loại]]="Bán hàng",Table1[[#This Row],[Tổng giá trị]],-Table1[[#This Row],[Tổng giá trị]]))</f>
        <v>0</v>
      </c>
      <c r="Q499" s="18">
        <f t="shared" si="49"/>
        <v>0</v>
      </c>
      <c r="R499" s="7">
        <f>Table1[[#This Row],[Số còn phải thu ĐK]]+Table1[[#This Row],[Giá Trị HD sau CK]]-Table1[[#This Row],[Số tiền đã thu]]</f>
        <v>334673</v>
      </c>
      <c r="S499" s="6">
        <f>IF(Table1[[#This Row],[Ngày hóa đơn]]&lt;&gt;"",Table1[[#This Row],[Ngày hóa đơn]],IF(Table1[[#This Row],[Ngày hạch toán]]&lt;&gt;"",Table1[[#This Row],[Ngày hạch toán]],""))</f>
        <v>45880</v>
      </c>
      <c r="T499" s="7"/>
      <c r="U499" s="6">
        <f>IF(Table1[[#This Row],[Ngày tính CN]]="","",S499+T499)</f>
        <v>45880</v>
      </c>
      <c r="V499" s="18">
        <f ca="1">IF(Table1[[#This Row],[Hạn thanh toán]]="","",IF((U499-NOW())&lt;0,0,(U499-NOW())))</f>
        <v>0</v>
      </c>
      <c r="W499" s="2"/>
      <c r="X499" s="18">
        <f t="shared" ca="1" si="50"/>
        <v>290.49032048611116</v>
      </c>
      <c r="Y499" s="2" t="str">
        <f t="shared" ca="1" si="51"/>
        <v>Nợ quá hạn hơn 120 ngày có khả năng mất thanh toán</v>
      </c>
      <c r="Z499" s="51">
        <f t="shared" si="47"/>
        <v>45880</v>
      </c>
      <c r="AA499" s="51" t="str">
        <f t="shared" si="48"/>
        <v/>
      </c>
      <c r="AD499" s="2" t="str">
        <f>VLOOKUP($A499,MA_KH!$A:$Q,MA_KH!O$1,0)</f>
        <v>CIRCLEK MIỀN BẮC</v>
      </c>
      <c r="AE499" s="2" t="str">
        <f>VLOOKUP($A499,MA_KH!$A:$Q,MA_KH!P$1,0)</f>
        <v>CHI NHÁNH CÔNG TY TNHH VÒNG TRÒN ĐỎ TẠI HÀ NỘI</v>
      </c>
    </row>
    <row r="500" spans="1:31" ht="25.5" hidden="1" customHeight="1" x14ac:dyDescent="0.2">
      <c r="A500" s="31" t="s">
        <v>21192</v>
      </c>
      <c r="B500" s="31" t="s">
        <v>1331</v>
      </c>
      <c r="C500" s="32">
        <v>45880</v>
      </c>
      <c r="D500" s="31" t="s">
        <v>1813</v>
      </c>
      <c r="E500" s="32">
        <v>45880</v>
      </c>
      <c r="F500" s="31" t="s">
        <v>1814</v>
      </c>
      <c r="G500" s="31" t="s">
        <v>1815</v>
      </c>
      <c r="H500" s="33">
        <v>857130</v>
      </c>
      <c r="I500" s="33">
        <v>0</v>
      </c>
      <c r="J500" s="33">
        <v>68570</v>
      </c>
      <c r="K500" s="33">
        <v>925700</v>
      </c>
      <c r="L500" s="7" t="s">
        <v>51</v>
      </c>
      <c r="O500" s="18">
        <f>IF(Table1[[#This Row],[Phân loại]]="Tồn đầu kỳ",Table1[[#This Row],[Tổng giá trị]],0)</f>
        <v>925700</v>
      </c>
      <c r="P500" s="7">
        <f>IF(Table1[[#This Row],[Số còn phải thu ĐK]]&lt;&gt;0,0,IF(Table1[[#This Row],[Phân loại]]="Bán hàng",Table1[[#This Row],[Tổng giá trị]],-Table1[[#This Row],[Tổng giá trị]]))</f>
        <v>0</v>
      </c>
      <c r="Q500" s="18">
        <f t="shared" si="49"/>
        <v>0</v>
      </c>
      <c r="R500" s="7">
        <f>Table1[[#This Row],[Số còn phải thu ĐK]]+Table1[[#This Row],[Giá Trị HD sau CK]]-Table1[[#This Row],[Số tiền đã thu]]</f>
        <v>925700</v>
      </c>
      <c r="S500" s="6">
        <f>IF(Table1[[#This Row],[Ngày hóa đơn]]&lt;&gt;"",Table1[[#This Row],[Ngày hóa đơn]],IF(Table1[[#This Row],[Ngày hạch toán]]&lt;&gt;"",Table1[[#This Row],[Ngày hạch toán]],""))</f>
        <v>45880</v>
      </c>
      <c r="T500" s="7"/>
      <c r="U500" s="6">
        <f>IF(Table1[[#This Row],[Ngày tính CN]]="","",S500+T500)</f>
        <v>45880</v>
      </c>
      <c r="V500" s="18">
        <f ca="1">IF(Table1[[#This Row],[Hạn thanh toán]]="","",IF((U500-NOW())&lt;0,0,(U500-NOW())))</f>
        <v>0</v>
      </c>
      <c r="W500" s="2"/>
      <c r="X500" s="18">
        <f t="shared" ca="1" si="50"/>
        <v>290.49032048611116</v>
      </c>
      <c r="Y500" s="2" t="str">
        <f t="shared" ca="1" si="51"/>
        <v>Nợ quá hạn hơn 120 ngày có khả năng mất thanh toán</v>
      </c>
      <c r="Z500" s="51">
        <f t="shared" si="47"/>
        <v>45880</v>
      </c>
      <c r="AA500" s="51" t="str">
        <f t="shared" si="48"/>
        <v/>
      </c>
      <c r="AD500" s="2" t="str">
        <f>VLOOKUP($A500,MA_KH!$A:$Q,MA_KH!O$1,0)</f>
        <v>CIRCLEK MIỀN BẮC</v>
      </c>
      <c r="AE500" s="2" t="str">
        <f>VLOOKUP($A500,MA_KH!$A:$Q,MA_KH!P$1,0)</f>
        <v>CHI NHÁNH CÔNG TY TNHH VÒNG TRÒN ĐỎ TẠI HÀ NỘI</v>
      </c>
    </row>
    <row r="501" spans="1:31" ht="25.5" hidden="1" customHeight="1" x14ac:dyDescent="0.2">
      <c r="A501" s="31" t="s">
        <v>21192</v>
      </c>
      <c r="B501" s="31" t="s">
        <v>1331</v>
      </c>
      <c r="C501" s="32">
        <v>45880</v>
      </c>
      <c r="D501" s="31" t="s">
        <v>1816</v>
      </c>
      <c r="E501" s="32">
        <v>45880</v>
      </c>
      <c r="F501" s="31" t="s">
        <v>1817</v>
      </c>
      <c r="G501" s="31" t="s">
        <v>1818</v>
      </c>
      <c r="H501" s="33">
        <v>491202</v>
      </c>
      <c r="I501" s="33">
        <v>0</v>
      </c>
      <c r="J501" s="33">
        <v>39296</v>
      </c>
      <c r="K501" s="33">
        <v>530498</v>
      </c>
      <c r="L501" s="7" t="s">
        <v>51</v>
      </c>
      <c r="O501" s="18">
        <f>IF(Table1[[#This Row],[Phân loại]]="Tồn đầu kỳ",Table1[[#This Row],[Tổng giá trị]],0)</f>
        <v>530498</v>
      </c>
      <c r="P501" s="7">
        <f>IF(Table1[[#This Row],[Số còn phải thu ĐK]]&lt;&gt;0,0,IF(Table1[[#This Row],[Phân loại]]="Bán hàng",Table1[[#This Row],[Tổng giá trị]],-Table1[[#This Row],[Tổng giá trị]]))</f>
        <v>0</v>
      </c>
      <c r="Q501" s="18">
        <f t="shared" si="49"/>
        <v>0</v>
      </c>
      <c r="R501" s="7">
        <f>Table1[[#This Row],[Số còn phải thu ĐK]]+Table1[[#This Row],[Giá Trị HD sau CK]]-Table1[[#This Row],[Số tiền đã thu]]</f>
        <v>530498</v>
      </c>
      <c r="S501" s="6">
        <f>IF(Table1[[#This Row],[Ngày hóa đơn]]&lt;&gt;"",Table1[[#This Row],[Ngày hóa đơn]],IF(Table1[[#This Row],[Ngày hạch toán]]&lt;&gt;"",Table1[[#This Row],[Ngày hạch toán]],""))</f>
        <v>45880</v>
      </c>
      <c r="T501" s="7"/>
      <c r="U501" s="6">
        <f>IF(Table1[[#This Row],[Ngày tính CN]]="","",S501+T501)</f>
        <v>45880</v>
      </c>
      <c r="V501" s="18">
        <f ca="1">IF(Table1[[#This Row],[Hạn thanh toán]]="","",IF((U501-NOW())&lt;0,0,(U501-NOW())))</f>
        <v>0</v>
      </c>
      <c r="W501" s="2"/>
      <c r="X501" s="18">
        <f t="shared" ca="1" si="50"/>
        <v>290.49032048611116</v>
      </c>
      <c r="Y501" s="2" t="str">
        <f t="shared" ca="1" si="51"/>
        <v>Nợ quá hạn hơn 120 ngày có khả năng mất thanh toán</v>
      </c>
      <c r="Z501" s="51">
        <f t="shared" si="47"/>
        <v>45880</v>
      </c>
      <c r="AA501" s="51" t="str">
        <f t="shared" si="48"/>
        <v/>
      </c>
      <c r="AD501" s="2" t="str">
        <f>VLOOKUP($A501,MA_KH!$A:$Q,MA_KH!O$1,0)</f>
        <v>CIRCLEK MIỀN BẮC</v>
      </c>
      <c r="AE501" s="2" t="str">
        <f>VLOOKUP($A501,MA_KH!$A:$Q,MA_KH!P$1,0)</f>
        <v>CHI NHÁNH CÔNG TY TNHH VÒNG TRÒN ĐỎ TẠI HÀ NỘI</v>
      </c>
    </row>
    <row r="502" spans="1:31" ht="25.5" hidden="1" customHeight="1" x14ac:dyDescent="0.2">
      <c r="A502" s="31" t="s">
        <v>21192</v>
      </c>
      <c r="B502" s="31" t="s">
        <v>1331</v>
      </c>
      <c r="C502" s="32">
        <v>45880</v>
      </c>
      <c r="D502" s="31" t="s">
        <v>1819</v>
      </c>
      <c r="E502" s="32">
        <v>45880</v>
      </c>
      <c r="F502" s="31" t="s">
        <v>1820</v>
      </c>
      <c r="G502" s="31" t="s">
        <v>1821</v>
      </c>
      <c r="H502" s="33">
        <v>445050</v>
      </c>
      <c r="I502" s="33">
        <v>0</v>
      </c>
      <c r="J502" s="33">
        <v>35604</v>
      </c>
      <c r="K502" s="33">
        <v>480654</v>
      </c>
      <c r="L502" s="7" t="s">
        <v>51</v>
      </c>
      <c r="O502" s="18">
        <f>IF(Table1[[#This Row],[Phân loại]]="Tồn đầu kỳ",Table1[[#This Row],[Tổng giá trị]],0)</f>
        <v>480654</v>
      </c>
      <c r="P502" s="7">
        <f>IF(Table1[[#This Row],[Số còn phải thu ĐK]]&lt;&gt;0,0,IF(Table1[[#This Row],[Phân loại]]="Bán hàng",Table1[[#This Row],[Tổng giá trị]],-Table1[[#This Row],[Tổng giá trị]]))</f>
        <v>0</v>
      </c>
      <c r="Q502" s="18">
        <f t="shared" si="49"/>
        <v>0</v>
      </c>
      <c r="R502" s="7">
        <f>Table1[[#This Row],[Số còn phải thu ĐK]]+Table1[[#This Row],[Giá Trị HD sau CK]]-Table1[[#This Row],[Số tiền đã thu]]</f>
        <v>480654</v>
      </c>
      <c r="S502" s="6">
        <f>IF(Table1[[#This Row],[Ngày hóa đơn]]&lt;&gt;"",Table1[[#This Row],[Ngày hóa đơn]],IF(Table1[[#This Row],[Ngày hạch toán]]&lt;&gt;"",Table1[[#This Row],[Ngày hạch toán]],""))</f>
        <v>45880</v>
      </c>
      <c r="T502" s="7"/>
      <c r="U502" s="6">
        <f>IF(Table1[[#This Row],[Ngày tính CN]]="","",S502+T502)</f>
        <v>45880</v>
      </c>
      <c r="V502" s="18">
        <f ca="1">IF(Table1[[#This Row],[Hạn thanh toán]]="","",IF((U502-NOW())&lt;0,0,(U502-NOW())))</f>
        <v>0</v>
      </c>
      <c r="W502" s="2"/>
      <c r="X502" s="18">
        <f t="shared" ca="1" si="50"/>
        <v>290.49032048611116</v>
      </c>
      <c r="Y502" s="2" t="str">
        <f t="shared" ca="1" si="51"/>
        <v>Nợ quá hạn hơn 120 ngày có khả năng mất thanh toán</v>
      </c>
      <c r="Z502" s="51">
        <f t="shared" si="47"/>
        <v>45880</v>
      </c>
      <c r="AA502" s="51" t="str">
        <f t="shared" si="48"/>
        <v/>
      </c>
      <c r="AD502" s="2" t="str">
        <f>VLOOKUP($A502,MA_KH!$A:$Q,MA_KH!O$1,0)</f>
        <v>CIRCLEK MIỀN BẮC</v>
      </c>
      <c r="AE502" s="2" t="str">
        <f>VLOOKUP($A502,MA_KH!$A:$Q,MA_KH!P$1,0)</f>
        <v>CHI NHÁNH CÔNG TY TNHH VÒNG TRÒN ĐỎ TẠI HÀ NỘI</v>
      </c>
    </row>
    <row r="503" spans="1:31" ht="25.5" hidden="1" customHeight="1" x14ac:dyDescent="0.2">
      <c r="A503" s="31" t="s">
        <v>21192</v>
      </c>
      <c r="B503" s="31" t="s">
        <v>1331</v>
      </c>
      <c r="C503" s="32">
        <v>45880</v>
      </c>
      <c r="D503" s="31" t="s">
        <v>1822</v>
      </c>
      <c r="E503" s="32">
        <v>45880</v>
      </c>
      <c r="F503" s="31" t="s">
        <v>1823</v>
      </c>
      <c r="G503" s="31" t="s">
        <v>1824</v>
      </c>
      <c r="H503" s="33">
        <v>230760</v>
      </c>
      <c r="I503" s="33">
        <v>0</v>
      </c>
      <c r="J503" s="33">
        <v>18461</v>
      </c>
      <c r="K503" s="33">
        <v>249221</v>
      </c>
      <c r="L503" s="7" t="s">
        <v>51</v>
      </c>
      <c r="O503" s="18">
        <f>IF(Table1[[#This Row],[Phân loại]]="Tồn đầu kỳ",Table1[[#This Row],[Tổng giá trị]],0)</f>
        <v>249221</v>
      </c>
      <c r="P503" s="7">
        <f>IF(Table1[[#This Row],[Số còn phải thu ĐK]]&lt;&gt;0,0,IF(Table1[[#This Row],[Phân loại]]="Bán hàng",Table1[[#This Row],[Tổng giá trị]],-Table1[[#This Row],[Tổng giá trị]]))</f>
        <v>0</v>
      </c>
      <c r="Q503" s="18">
        <f t="shared" si="49"/>
        <v>0</v>
      </c>
      <c r="R503" s="7">
        <f>Table1[[#This Row],[Số còn phải thu ĐK]]+Table1[[#This Row],[Giá Trị HD sau CK]]-Table1[[#This Row],[Số tiền đã thu]]</f>
        <v>249221</v>
      </c>
      <c r="S503" s="6">
        <f>IF(Table1[[#This Row],[Ngày hóa đơn]]&lt;&gt;"",Table1[[#This Row],[Ngày hóa đơn]],IF(Table1[[#This Row],[Ngày hạch toán]]&lt;&gt;"",Table1[[#This Row],[Ngày hạch toán]],""))</f>
        <v>45880</v>
      </c>
      <c r="T503" s="7"/>
      <c r="U503" s="6">
        <f>IF(Table1[[#This Row],[Ngày tính CN]]="","",S503+T503)</f>
        <v>45880</v>
      </c>
      <c r="V503" s="18">
        <f ca="1">IF(Table1[[#This Row],[Hạn thanh toán]]="","",IF((U503-NOW())&lt;0,0,(U503-NOW())))</f>
        <v>0</v>
      </c>
      <c r="W503" s="2"/>
      <c r="X503" s="18">
        <f t="shared" ca="1" si="50"/>
        <v>290.49032048611116</v>
      </c>
      <c r="Y503" s="2" t="str">
        <f t="shared" ca="1" si="51"/>
        <v>Nợ quá hạn hơn 120 ngày có khả năng mất thanh toán</v>
      </c>
      <c r="Z503" s="51">
        <f t="shared" si="47"/>
        <v>45880</v>
      </c>
      <c r="AA503" s="51" t="str">
        <f t="shared" si="48"/>
        <v/>
      </c>
      <c r="AD503" s="2" t="str">
        <f>VLOOKUP($A503,MA_KH!$A:$Q,MA_KH!O$1,0)</f>
        <v>CIRCLEK MIỀN BẮC</v>
      </c>
      <c r="AE503" s="2" t="str">
        <f>VLOOKUP($A503,MA_KH!$A:$Q,MA_KH!P$1,0)</f>
        <v>CHI NHÁNH CÔNG TY TNHH VÒNG TRÒN ĐỎ TẠI HÀ NỘI</v>
      </c>
    </row>
    <row r="504" spans="1:31" ht="25.5" hidden="1" customHeight="1" x14ac:dyDescent="0.2">
      <c r="A504" s="31" t="s">
        <v>21192</v>
      </c>
      <c r="B504" s="31" t="s">
        <v>1331</v>
      </c>
      <c r="C504" s="32">
        <v>45880</v>
      </c>
      <c r="D504" s="31" t="s">
        <v>1825</v>
      </c>
      <c r="E504" s="32">
        <v>45880</v>
      </c>
      <c r="F504" s="31" t="s">
        <v>1826</v>
      </c>
      <c r="G504" s="31" t="s">
        <v>1827</v>
      </c>
      <c r="H504" s="33">
        <v>451641</v>
      </c>
      <c r="I504" s="33">
        <v>0</v>
      </c>
      <c r="J504" s="33">
        <v>36131</v>
      </c>
      <c r="K504" s="33">
        <v>487772</v>
      </c>
      <c r="L504" s="7" t="s">
        <v>51</v>
      </c>
      <c r="O504" s="18">
        <f>IF(Table1[[#This Row],[Phân loại]]="Tồn đầu kỳ",Table1[[#This Row],[Tổng giá trị]],0)</f>
        <v>487772</v>
      </c>
      <c r="P504" s="7">
        <f>IF(Table1[[#This Row],[Số còn phải thu ĐK]]&lt;&gt;0,0,IF(Table1[[#This Row],[Phân loại]]="Bán hàng",Table1[[#This Row],[Tổng giá trị]],-Table1[[#This Row],[Tổng giá trị]]))</f>
        <v>0</v>
      </c>
      <c r="Q504" s="18">
        <f t="shared" si="49"/>
        <v>0</v>
      </c>
      <c r="R504" s="7">
        <f>Table1[[#This Row],[Số còn phải thu ĐK]]+Table1[[#This Row],[Giá Trị HD sau CK]]-Table1[[#This Row],[Số tiền đã thu]]</f>
        <v>487772</v>
      </c>
      <c r="S504" s="6">
        <f>IF(Table1[[#This Row],[Ngày hóa đơn]]&lt;&gt;"",Table1[[#This Row],[Ngày hóa đơn]],IF(Table1[[#This Row],[Ngày hạch toán]]&lt;&gt;"",Table1[[#This Row],[Ngày hạch toán]],""))</f>
        <v>45880</v>
      </c>
      <c r="T504" s="7"/>
      <c r="U504" s="6">
        <f>IF(Table1[[#This Row],[Ngày tính CN]]="","",S504+T504)</f>
        <v>45880</v>
      </c>
      <c r="V504" s="18">
        <f ca="1">IF(Table1[[#This Row],[Hạn thanh toán]]="","",IF((U504-NOW())&lt;0,0,(U504-NOW())))</f>
        <v>0</v>
      </c>
      <c r="W504" s="2"/>
      <c r="X504" s="18">
        <f t="shared" ca="1" si="50"/>
        <v>290.49032048611116</v>
      </c>
      <c r="Y504" s="2" t="str">
        <f t="shared" ca="1" si="51"/>
        <v>Nợ quá hạn hơn 120 ngày có khả năng mất thanh toán</v>
      </c>
      <c r="Z504" s="51">
        <f t="shared" si="47"/>
        <v>45880</v>
      </c>
      <c r="AA504" s="51" t="str">
        <f t="shared" si="48"/>
        <v/>
      </c>
      <c r="AD504" s="2" t="str">
        <f>VLOOKUP($A504,MA_KH!$A:$Q,MA_KH!O$1,0)</f>
        <v>CIRCLEK MIỀN BẮC</v>
      </c>
      <c r="AE504" s="2" t="str">
        <f>VLOOKUP($A504,MA_KH!$A:$Q,MA_KH!P$1,0)</f>
        <v>CHI NHÁNH CÔNG TY TNHH VÒNG TRÒN ĐỎ TẠI HÀ NỘI</v>
      </c>
    </row>
    <row r="505" spans="1:31" ht="25.5" hidden="1" customHeight="1" x14ac:dyDescent="0.2">
      <c r="A505" s="31" t="s">
        <v>21192</v>
      </c>
      <c r="B505" s="31" t="s">
        <v>1331</v>
      </c>
      <c r="C505" s="32">
        <v>45880</v>
      </c>
      <c r="D505" s="31" t="s">
        <v>1828</v>
      </c>
      <c r="E505" s="32">
        <v>45880</v>
      </c>
      <c r="F505" s="31" t="s">
        <v>1829</v>
      </c>
      <c r="G505" s="31" t="s">
        <v>1830</v>
      </c>
      <c r="H505" s="33">
        <v>230760</v>
      </c>
      <c r="I505" s="33">
        <v>0</v>
      </c>
      <c r="J505" s="33">
        <v>18461</v>
      </c>
      <c r="K505" s="33">
        <v>249221</v>
      </c>
      <c r="L505" s="7" t="s">
        <v>51</v>
      </c>
      <c r="O505" s="18">
        <f>IF(Table1[[#This Row],[Phân loại]]="Tồn đầu kỳ",Table1[[#This Row],[Tổng giá trị]],0)</f>
        <v>249221</v>
      </c>
      <c r="P505" s="7">
        <f>IF(Table1[[#This Row],[Số còn phải thu ĐK]]&lt;&gt;0,0,IF(Table1[[#This Row],[Phân loại]]="Bán hàng",Table1[[#This Row],[Tổng giá trị]],-Table1[[#This Row],[Tổng giá trị]]))</f>
        <v>0</v>
      </c>
      <c r="Q505" s="18">
        <f t="shared" si="49"/>
        <v>0</v>
      </c>
      <c r="R505" s="7">
        <f>Table1[[#This Row],[Số còn phải thu ĐK]]+Table1[[#This Row],[Giá Trị HD sau CK]]-Table1[[#This Row],[Số tiền đã thu]]</f>
        <v>249221</v>
      </c>
      <c r="S505" s="6">
        <f>IF(Table1[[#This Row],[Ngày hóa đơn]]&lt;&gt;"",Table1[[#This Row],[Ngày hóa đơn]],IF(Table1[[#This Row],[Ngày hạch toán]]&lt;&gt;"",Table1[[#This Row],[Ngày hạch toán]],""))</f>
        <v>45880</v>
      </c>
      <c r="T505" s="7"/>
      <c r="U505" s="6">
        <f>IF(Table1[[#This Row],[Ngày tính CN]]="","",S505+T505)</f>
        <v>45880</v>
      </c>
      <c r="V505" s="18">
        <f ca="1">IF(Table1[[#This Row],[Hạn thanh toán]]="","",IF((U505-NOW())&lt;0,0,(U505-NOW())))</f>
        <v>0</v>
      </c>
      <c r="W505" s="2"/>
      <c r="X505" s="18">
        <f t="shared" ca="1" si="50"/>
        <v>290.49032048611116</v>
      </c>
      <c r="Y505" s="2" t="str">
        <f t="shared" ca="1" si="51"/>
        <v>Nợ quá hạn hơn 120 ngày có khả năng mất thanh toán</v>
      </c>
      <c r="Z505" s="51">
        <f t="shared" si="47"/>
        <v>45880</v>
      </c>
      <c r="AA505" s="51" t="str">
        <f t="shared" si="48"/>
        <v/>
      </c>
      <c r="AD505" s="2" t="str">
        <f>VLOOKUP($A505,MA_KH!$A:$Q,MA_KH!O$1,0)</f>
        <v>CIRCLEK MIỀN BẮC</v>
      </c>
      <c r="AE505" s="2" t="str">
        <f>VLOOKUP($A505,MA_KH!$A:$Q,MA_KH!P$1,0)</f>
        <v>CHI NHÁNH CÔNG TY TNHH VÒNG TRÒN ĐỎ TẠI HÀ NỘI</v>
      </c>
    </row>
    <row r="506" spans="1:31" ht="25.5" hidden="1" customHeight="1" x14ac:dyDescent="0.2">
      <c r="A506" s="31" t="s">
        <v>21192</v>
      </c>
      <c r="B506" s="31" t="s">
        <v>1331</v>
      </c>
      <c r="C506" s="32">
        <v>45880</v>
      </c>
      <c r="D506" s="31" t="s">
        <v>1831</v>
      </c>
      <c r="E506" s="32">
        <v>45880</v>
      </c>
      <c r="F506" s="31" t="s">
        <v>1832</v>
      </c>
      <c r="G506" s="31" t="s">
        <v>1833</v>
      </c>
      <c r="H506" s="33">
        <v>652734</v>
      </c>
      <c r="I506" s="33">
        <v>0</v>
      </c>
      <c r="J506" s="33">
        <v>52219</v>
      </c>
      <c r="K506" s="33">
        <v>704953</v>
      </c>
      <c r="L506" s="7" t="s">
        <v>51</v>
      </c>
      <c r="O506" s="18">
        <f>IF(Table1[[#This Row],[Phân loại]]="Tồn đầu kỳ",Table1[[#This Row],[Tổng giá trị]],0)</f>
        <v>704953</v>
      </c>
      <c r="P506" s="7">
        <f>IF(Table1[[#This Row],[Số còn phải thu ĐK]]&lt;&gt;0,0,IF(Table1[[#This Row],[Phân loại]]="Bán hàng",Table1[[#This Row],[Tổng giá trị]],-Table1[[#This Row],[Tổng giá trị]]))</f>
        <v>0</v>
      </c>
      <c r="Q506" s="18">
        <f t="shared" si="49"/>
        <v>0</v>
      </c>
      <c r="R506" s="7">
        <f>Table1[[#This Row],[Số còn phải thu ĐK]]+Table1[[#This Row],[Giá Trị HD sau CK]]-Table1[[#This Row],[Số tiền đã thu]]</f>
        <v>704953</v>
      </c>
      <c r="S506" s="6">
        <f>IF(Table1[[#This Row],[Ngày hóa đơn]]&lt;&gt;"",Table1[[#This Row],[Ngày hóa đơn]],IF(Table1[[#This Row],[Ngày hạch toán]]&lt;&gt;"",Table1[[#This Row],[Ngày hạch toán]],""))</f>
        <v>45880</v>
      </c>
      <c r="T506" s="7"/>
      <c r="U506" s="6">
        <f>IF(Table1[[#This Row],[Ngày tính CN]]="","",S506+T506)</f>
        <v>45880</v>
      </c>
      <c r="V506" s="18">
        <f ca="1">IF(Table1[[#This Row],[Hạn thanh toán]]="","",IF((U506-NOW())&lt;0,0,(U506-NOW())))</f>
        <v>0</v>
      </c>
      <c r="W506" s="2"/>
      <c r="X506" s="18">
        <f t="shared" ca="1" si="50"/>
        <v>290.49032048611116</v>
      </c>
      <c r="Y506" s="2" t="str">
        <f t="shared" ca="1" si="51"/>
        <v>Nợ quá hạn hơn 120 ngày có khả năng mất thanh toán</v>
      </c>
      <c r="Z506" s="51">
        <f t="shared" si="47"/>
        <v>45880</v>
      </c>
      <c r="AA506" s="51" t="str">
        <f t="shared" si="48"/>
        <v/>
      </c>
      <c r="AD506" s="2" t="str">
        <f>VLOOKUP($A506,MA_KH!$A:$Q,MA_KH!O$1,0)</f>
        <v>CIRCLEK MIỀN BẮC</v>
      </c>
      <c r="AE506" s="2" t="str">
        <f>VLOOKUP($A506,MA_KH!$A:$Q,MA_KH!P$1,0)</f>
        <v>CHI NHÁNH CÔNG TY TNHH VÒNG TRÒN ĐỎ TẠI HÀ NỘI</v>
      </c>
    </row>
    <row r="507" spans="1:31" ht="25.5" hidden="1" customHeight="1" x14ac:dyDescent="0.2">
      <c r="A507" s="31" t="s">
        <v>21192</v>
      </c>
      <c r="B507" s="31" t="s">
        <v>1331</v>
      </c>
      <c r="C507" s="32">
        <v>45880</v>
      </c>
      <c r="D507" s="31" t="s">
        <v>1834</v>
      </c>
      <c r="E507" s="32">
        <v>45880</v>
      </c>
      <c r="F507" s="31" t="s">
        <v>1835</v>
      </c>
      <c r="G507" s="31" t="s">
        <v>1836</v>
      </c>
      <c r="H507" s="33">
        <v>276912</v>
      </c>
      <c r="I507" s="33">
        <v>0</v>
      </c>
      <c r="J507" s="33">
        <v>22153</v>
      </c>
      <c r="K507" s="33">
        <v>299065</v>
      </c>
      <c r="L507" s="7" t="s">
        <v>51</v>
      </c>
      <c r="O507" s="18">
        <f>IF(Table1[[#This Row],[Phân loại]]="Tồn đầu kỳ",Table1[[#This Row],[Tổng giá trị]],0)</f>
        <v>299065</v>
      </c>
      <c r="P507" s="7">
        <f>IF(Table1[[#This Row],[Số còn phải thu ĐK]]&lt;&gt;0,0,IF(Table1[[#This Row],[Phân loại]]="Bán hàng",Table1[[#This Row],[Tổng giá trị]],-Table1[[#This Row],[Tổng giá trị]]))</f>
        <v>0</v>
      </c>
      <c r="Q507" s="18">
        <f t="shared" si="49"/>
        <v>0</v>
      </c>
      <c r="R507" s="7">
        <f>Table1[[#This Row],[Số còn phải thu ĐK]]+Table1[[#This Row],[Giá Trị HD sau CK]]-Table1[[#This Row],[Số tiền đã thu]]</f>
        <v>299065</v>
      </c>
      <c r="S507" s="6">
        <f>IF(Table1[[#This Row],[Ngày hóa đơn]]&lt;&gt;"",Table1[[#This Row],[Ngày hóa đơn]],IF(Table1[[#This Row],[Ngày hạch toán]]&lt;&gt;"",Table1[[#This Row],[Ngày hạch toán]],""))</f>
        <v>45880</v>
      </c>
      <c r="T507" s="7"/>
      <c r="U507" s="6">
        <f>IF(Table1[[#This Row],[Ngày tính CN]]="","",S507+T507)</f>
        <v>45880</v>
      </c>
      <c r="V507" s="18">
        <f ca="1">IF(Table1[[#This Row],[Hạn thanh toán]]="","",IF((U507-NOW())&lt;0,0,(U507-NOW())))</f>
        <v>0</v>
      </c>
      <c r="W507" s="2"/>
      <c r="X507" s="18">
        <f t="shared" ca="1" si="50"/>
        <v>290.49032048611116</v>
      </c>
      <c r="Y507" s="2" t="str">
        <f t="shared" ca="1" si="51"/>
        <v>Nợ quá hạn hơn 120 ngày có khả năng mất thanh toán</v>
      </c>
      <c r="Z507" s="51">
        <f t="shared" si="47"/>
        <v>45880</v>
      </c>
      <c r="AA507" s="51" t="str">
        <f t="shared" si="48"/>
        <v/>
      </c>
      <c r="AD507" s="2" t="str">
        <f>VLOOKUP($A507,MA_KH!$A:$Q,MA_KH!O$1,0)</f>
        <v>CIRCLEK MIỀN BẮC</v>
      </c>
      <c r="AE507" s="2" t="str">
        <f>VLOOKUP($A507,MA_KH!$A:$Q,MA_KH!P$1,0)</f>
        <v>CHI NHÁNH CÔNG TY TNHH VÒNG TRÒN ĐỎ TẠI HÀ NỘI</v>
      </c>
    </row>
    <row r="508" spans="1:31" ht="25.5" hidden="1" customHeight="1" x14ac:dyDescent="0.2">
      <c r="A508" s="31" t="s">
        <v>21192</v>
      </c>
      <c r="B508" s="31" t="s">
        <v>1331</v>
      </c>
      <c r="C508" s="32">
        <v>45880</v>
      </c>
      <c r="D508" s="31" t="s">
        <v>1837</v>
      </c>
      <c r="E508" s="32">
        <v>45880</v>
      </c>
      <c r="F508" s="31" t="s">
        <v>1838</v>
      </c>
      <c r="G508" s="31" t="s">
        <v>1839</v>
      </c>
      <c r="H508" s="33">
        <v>731856</v>
      </c>
      <c r="I508" s="33">
        <v>0</v>
      </c>
      <c r="J508" s="33">
        <v>58548</v>
      </c>
      <c r="K508" s="33">
        <v>790404</v>
      </c>
      <c r="L508" s="7" t="s">
        <v>51</v>
      </c>
      <c r="O508" s="18">
        <f>IF(Table1[[#This Row],[Phân loại]]="Tồn đầu kỳ",Table1[[#This Row],[Tổng giá trị]],0)</f>
        <v>790404</v>
      </c>
      <c r="P508" s="7">
        <f>IF(Table1[[#This Row],[Số còn phải thu ĐK]]&lt;&gt;0,0,IF(Table1[[#This Row],[Phân loại]]="Bán hàng",Table1[[#This Row],[Tổng giá trị]],-Table1[[#This Row],[Tổng giá trị]]))</f>
        <v>0</v>
      </c>
      <c r="Q508" s="18">
        <f t="shared" si="49"/>
        <v>0</v>
      </c>
      <c r="R508" s="7">
        <f>Table1[[#This Row],[Số còn phải thu ĐK]]+Table1[[#This Row],[Giá Trị HD sau CK]]-Table1[[#This Row],[Số tiền đã thu]]</f>
        <v>790404</v>
      </c>
      <c r="S508" s="6">
        <f>IF(Table1[[#This Row],[Ngày hóa đơn]]&lt;&gt;"",Table1[[#This Row],[Ngày hóa đơn]],IF(Table1[[#This Row],[Ngày hạch toán]]&lt;&gt;"",Table1[[#This Row],[Ngày hạch toán]],""))</f>
        <v>45880</v>
      </c>
      <c r="T508" s="7"/>
      <c r="U508" s="6">
        <f>IF(Table1[[#This Row],[Ngày tính CN]]="","",S508+T508)</f>
        <v>45880</v>
      </c>
      <c r="V508" s="18">
        <f ca="1">IF(Table1[[#This Row],[Hạn thanh toán]]="","",IF((U508-NOW())&lt;0,0,(U508-NOW())))</f>
        <v>0</v>
      </c>
      <c r="W508" s="2"/>
      <c r="X508" s="18">
        <f t="shared" ca="1" si="50"/>
        <v>290.49032048611116</v>
      </c>
      <c r="Y508" s="2" t="str">
        <f t="shared" ca="1" si="51"/>
        <v>Nợ quá hạn hơn 120 ngày có khả năng mất thanh toán</v>
      </c>
      <c r="Z508" s="51">
        <f t="shared" si="47"/>
        <v>45880</v>
      </c>
      <c r="AA508" s="51" t="str">
        <f t="shared" si="48"/>
        <v/>
      </c>
      <c r="AD508" s="2" t="str">
        <f>VLOOKUP($A508,MA_KH!$A:$Q,MA_KH!O$1,0)</f>
        <v>CIRCLEK MIỀN BẮC</v>
      </c>
      <c r="AE508" s="2" t="str">
        <f>VLOOKUP($A508,MA_KH!$A:$Q,MA_KH!P$1,0)</f>
        <v>CHI NHÁNH CÔNG TY TNHH VÒNG TRÒN ĐỎ TẠI HÀ NỘI</v>
      </c>
    </row>
    <row r="509" spans="1:31" ht="25.5" hidden="1" customHeight="1" x14ac:dyDescent="0.2">
      <c r="A509" s="31" t="s">
        <v>21192</v>
      </c>
      <c r="B509" s="31" t="s">
        <v>1331</v>
      </c>
      <c r="C509" s="32">
        <v>45880</v>
      </c>
      <c r="D509" s="31" t="s">
        <v>1840</v>
      </c>
      <c r="E509" s="32">
        <v>45880</v>
      </c>
      <c r="F509" s="31" t="s">
        <v>1841</v>
      </c>
      <c r="G509" s="31" t="s">
        <v>1842</v>
      </c>
      <c r="H509" s="33">
        <v>230760</v>
      </c>
      <c r="I509" s="33">
        <v>0</v>
      </c>
      <c r="J509" s="33">
        <v>18461</v>
      </c>
      <c r="K509" s="33">
        <v>249221</v>
      </c>
      <c r="L509" s="7" t="s">
        <v>51</v>
      </c>
      <c r="O509" s="18">
        <f>IF(Table1[[#This Row],[Phân loại]]="Tồn đầu kỳ",Table1[[#This Row],[Tổng giá trị]],0)</f>
        <v>249221</v>
      </c>
      <c r="P509" s="7">
        <f>IF(Table1[[#This Row],[Số còn phải thu ĐK]]&lt;&gt;0,0,IF(Table1[[#This Row],[Phân loại]]="Bán hàng",Table1[[#This Row],[Tổng giá trị]],-Table1[[#This Row],[Tổng giá trị]]))</f>
        <v>0</v>
      </c>
      <c r="Q509" s="18">
        <f t="shared" si="49"/>
        <v>0</v>
      </c>
      <c r="R509" s="7">
        <f>Table1[[#This Row],[Số còn phải thu ĐK]]+Table1[[#This Row],[Giá Trị HD sau CK]]-Table1[[#This Row],[Số tiền đã thu]]</f>
        <v>249221</v>
      </c>
      <c r="S509" s="6">
        <f>IF(Table1[[#This Row],[Ngày hóa đơn]]&lt;&gt;"",Table1[[#This Row],[Ngày hóa đơn]],IF(Table1[[#This Row],[Ngày hạch toán]]&lt;&gt;"",Table1[[#This Row],[Ngày hạch toán]],""))</f>
        <v>45880</v>
      </c>
      <c r="T509" s="7"/>
      <c r="U509" s="6">
        <f>IF(Table1[[#This Row],[Ngày tính CN]]="","",S509+T509)</f>
        <v>45880</v>
      </c>
      <c r="V509" s="18">
        <f ca="1">IF(Table1[[#This Row],[Hạn thanh toán]]="","",IF((U509-NOW())&lt;0,0,(U509-NOW())))</f>
        <v>0</v>
      </c>
      <c r="W509" s="2"/>
      <c r="X509" s="18">
        <f t="shared" ca="1" si="50"/>
        <v>290.49032048611116</v>
      </c>
      <c r="Y509" s="2" t="str">
        <f t="shared" ca="1" si="51"/>
        <v>Nợ quá hạn hơn 120 ngày có khả năng mất thanh toán</v>
      </c>
      <c r="Z509" s="51">
        <f t="shared" si="47"/>
        <v>45880</v>
      </c>
      <c r="AA509" s="51" t="str">
        <f t="shared" si="48"/>
        <v/>
      </c>
      <c r="AD509" s="2" t="str">
        <f>VLOOKUP($A509,MA_KH!$A:$Q,MA_KH!O$1,0)</f>
        <v>CIRCLEK MIỀN BẮC</v>
      </c>
      <c r="AE509" s="2" t="str">
        <f>VLOOKUP($A509,MA_KH!$A:$Q,MA_KH!P$1,0)</f>
        <v>CHI NHÁNH CÔNG TY TNHH VÒNG TRÒN ĐỎ TẠI HÀ NỘI</v>
      </c>
    </row>
    <row r="510" spans="1:31" ht="25.5" hidden="1" customHeight="1" x14ac:dyDescent="0.2">
      <c r="A510" s="31" t="s">
        <v>21192</v>
      </c>
      <c r="B510" s="31" t="s">
        <v>1331</v>
      </c>
      <c r="C510" s="32">
        <v>45880</v>
      </c>
      <c r="D510" s="31" t="s">
        <v>1843</v>
      </c>
      <c r="E510" s="32">
        <v>45880</v>
      </c>
      <c r="F510" s="31" t="s">
        <v>1844</v>
      </c>
      <c r="G510" s="31" t="s">
        <v>1845</v>
      </c>
      <c r="H510" s="33">
        <v>741750</v>
      </c>
      <c r="I510" s="33">
        <v>0</v>
      </c>
      <c r="J510" s="33">
        <v>59340</v>
      </c>
      <c r="K510" s="33">
        <v>801090</v>
      </c>
      <c r="L510" s="7" t="s">
        <v>51</v>
      </c>
      <c r="O510" s="18">
        <f>IF(Table1[[#This Row],[Phân loại]]="Tồn đầu kỳ",Table1[[#This Row],[Tổng giá trị]],0)</f>
        <v>801090</v>
      </c>
      <c r="P510" s="7">
        <f>IF(Table1[[#This Row],[Số còn phải thu ĐK]]&lt;&gt;0,0,IF(Table1[[#This Row],[Phân loại]]="Bán hàng",Table1[[#This Row],[Tổng giá trị]],-Table1[[#This Row],[Tổng giá trị]]))</f>
        <v>0</v>
      </c>
      <c r="Q510" s="18">
        <f t="shared" si="49"/>
        <v>0</v>
      </c>
      <c r="R510" s="7">
        <f>Table1[[#This Row],[Số còn phải thu ĐK]]+Table1[[#This Row],[Giá Trị HD sau CK]]-Table1[[#This Row],[Số tiền đã thu]]</f>
        <v>801090</v>
      </c>
      <c r="S510" s="6">
        <f>IF(Table1[[#This Row],[Ngày hóa đơn]]&lt;&gt;"",Table1[[#This Row],[Ngày hóa đơn]],IF(Table1[[#This Row],[Ngày hạch toán]]&lt;&gt;"",Table1[[#This Row],[Ngày hạch toán]],""))</f>
        <v>45880</v>
      </c>
      <c r="T510" s="7"/>
      <c r="U510" s="6">
        <f>IF(Table1[[#This Row],[Ngày tính CN]]="","",S510+T510)</f>
        <v>45880</v>
      </c>
      <c r="V510" s="18">
        <f ca="1">IF(Table1[[#This Row],[Hạn thanh toán]]="","",IF((U510-NOW())&lt;0,0,(U510-NOW())))</f>
        <v>0</v>
      </c>
      <c r="W510" s="2"/>
      <c r="X510" s="18">
        <f t="shared" ca="1" si="50"/>
        <v>290.49032048611116</v>
      </c>
      <c r="Y510" s="2" t="str">
        <f t="shared" ca="1" si="51"/>
        <v>Nợ quá hạn hơn 120 ngày có khả năng mất thanh toán</v>
      </c>
      <c r="Z510" s="51">
        <f t="shared" si="47"/>
        <v>45880</v>
      </c>
      <c r="AA510" s="51" t="str">
        <f t="shared" si="48"/>
        <v/>
      </c>
      <c r="AD510" s="2" t="str">
        <f>VLOOKUP($A510,MA_KH!$A:$Q,MA_KH!O$1,0)</f>
        <v>CIRCLEK MIỀN BẮC</v>
      </c>
      <c r="AE510" s="2" t="str">
        <f>VLOOKUP($A510,MA_KH!$A:$Q,MA_KH!P$1,0)</f>
        <v>CHI NHÁNH CÔNG TY TNHH VÒNG TRÒN ĐỎ TẠI HÀ NỘI</v>
      </c>
    </row>
    <row r="511" spans="1:31" ht="25.5" hidden="1" customHeight="1" x14ac:dyDescent="0.2">
      <c r="A511" s="31" t="s">
        <v>21192</v>
      </c>
      <c r="B511" s="31" t="s">
        <v>1331</v>
      </c>
      <c r="C511" s="32">
        <v>45880</v>
      </c>
      <c r="D511" s="31" t="s">
        <v>1846</v>
      </c>
      <c r="E511" s="32">
        <v>45880</v>
      </c>
      <c r="F511" s="31" t="s">
        <v>1847</v>
      </c>
      <c r="G511" s="31" t="s">
        <v>1848</v>
      </c>
      <c r="H511" s="33">
        <v>491202</v>
      </c>
      <c r="I511" s="33">
        <v>0</v>
      </c>
      <c r="J511" s="33">
        <v>39296</v>
      </c>
      <c r="K511" s="33">
        <v>530498</v>
      </c>
      <c r="L511" s="7" t="s">
        <v>51</v>
      </c>
      <c r="O511" s="18">
        <f>IF(Table1[[#This Row],[Phân loại]]="Tồn đầu kỳ",Table1[[#This Row],[Tổng giá trị]],0)</f>
        <v>530498</v>
      </c>
      <c r="P511" s="7">
        <f>IF(Table1[[#This Row],[Số còn phải thu ĐK]]&lt;&gt;0,0,IF(Table1[[#This Row],[Phân loại]]="Bán hàng",Table1[[#This Row],[Tổng giá trị]],-Table1[[#This Row],[Tổng giá trị]]))</f>
        <v>0</v>
      </c>
      <c r="Q511" s="18">
        <f t="shared" si="49"/>
        <v>0</v>
      </c>
      <c r="R511" s="7">
        <f>Table1[[#This Row],[Số còn phải thu ĐK]]+Table1[[#This Row],[Giá Trị HD sau CK]]-Table1[[#This Row],[Số tiền đã thu]]</f>
        <v>530498</v>
      </c>
      <c r="S511" s="6">
        <f>IF(Table1[[#This Row],[Ngày hóa đơn]]&lt;&gt;"",Table1[[#This Row],[Ngày hóa đơn]],IF(Table1[[#This Row],[Ngày hạch toán]]&lt;&gt;"",Table1[[#This Row],[Ngày hạch toán]],""))</f>
        <v>45880</v>
      </c>
      <c r="T511" s="7"/>
      <c r="U511" s="6">
        <f>IF(Table1[[#This Row],[Ngày tính CN]]="","",S511+T511)</f>
        <v>45880</v>
      </c>
      <c r="V511" s="18">
        <f ca="1">IF(Table1[[#This Row],[Hạn thanh toán]]="","",IF((U511-NOW())&lt;0,0,(U511-NOW())))</f>
        <v>0</v>
      </c>
      <c r="W511" s="2"/>
      <c r="X511" s="18">
        <f t="shared" ca="1" si="50"/>
        <v>290.49032048611116</v>
      </c>
      <c r="Y511" s="2" t="str">
        <f t="shared" ca="1" si="51"/>
        <v>Nợ quá hạn hơn 120 ngày có khả năng mất thanh toán</v>
      </c>
      <c r="Z511" s="51">
        <f t="shared" si="47"/>
        <v>45880</v>
      </c>
      <c r="AA511" s="51" t="str">
        <f t="shared" si="48"/>
        <v/>
      </c>
      <c r="AD511" s="2" t="str">
        <f>VLOOKUP($A511,MA_KH!$A:$Q,MA_KH!O$1,0)</f>
        <v>CIRCLEK MIỀN BẮC</v>
      </c>
      <c r="AE511" s="2" t="str">
        <f>VLOOKUP($A511,MA_KH!$A:$Q,MA_KH!P$1,0)</f>
        <v>CHI NHÁNH CÔNG TY TNHH VÒNG TRÒN ĐỎ TẠI HÀ NỘI</v>
      </c>
    </row>
    <row r="512" spans="1:31" ht="25.5" hidden="1" customHeight="1" x14ac:dyDescent="0.2">
      <c r="A512" s="31" t="s">
        <v>21192</v>
      </c>
      <c r="B512" s="31" t="s">
        <v>1331</v>
      </c>
      <c r="C512" s="32">
        <v>45880</v>
      </c>
      <c r="D512" s="31" t="s">
        <v>1849</v>
      </c>
      <c r="E512" s="32">
        <v>45880</v>
      </c>
      <c r="F512" s="31" t="s">
        <v>1850</v>
      </c>
      <c r="G512" s="31" t="s">
        <v>1851</v>
      </c>
      <c r="H512" s="33">
        <v>741750</v>
      </c>
      <c r="I512" s="33">
        <v>0</v>
      </c>
      <c r="J512" s="33">
        <v>59340</v>
      </c>
      <c r="K512" s="33">
        <v>801090</v>
      </c>
      <c r="L512" s="7" t="s">
        <v>51</v>
      </c>
      <c r="O512" s="18">
        <f>IF(Table1[[#This Row],[Phân loại]]="Tồn đầu kỳ",Table1[[#This Row],[Tổng giá trị]],0)</f>
        <v>801090</v>
      </c>
      <c r="P512" s="7">
        <f>IF(Table1[[#This Row],[Số còn phải thu ĐK]]&lt;&gt;0,0,IF(Table1[[#This Row],[Phân loại]]="Bán hàng",Table1[[#This Row],[Tổng giá trị]],-Table1[[#This Row],[Tổng giá trị]]))</f>
        <v>0</v>
      </c>
      <c r="Q512" s="18">
        <f t="shared" si="49"/>
        <v>0</v>
      </c>
      <c r="R512" s="7">
        <f>Table1[[#This Row],[Số còn phải thu ĐK]]+Table1[[#This Row],[Giá Trị HD sau CK]]-Table1[[#This Row],[Số tiền đã thu]]</f>
        <v>801090</v>
      </c>
      <c r="S512" s="6">
        <f>IF(Table1[[#This Row],[Ngày hóa đơn]]&lt;&gt;"",Table1[[#This Row],[Ngày hóa đơn]],IF(Table1[[#This Row],[Ngày hạch toán]]&lt;&gt;"",Table1[[#This Row],[Ngày hạch toán]],""))</f>
        <v>45880</v>
      </c>
      <c r="T512" s="7"/>
      <c r="U512" s="6">
        <f>IF(Table1[[#This Row],[Ngày tính CN]]="","",S512+T512)</f>
        <v>45880</v>
      </c>
      <c r="V512" s="18">
        <f ca="1">IF(Table1[[#This Row],[Hạn thanh toán]]="","",IF((U512-NOW())&lt;0,0,(U512-NOW())))</f>
        <v>0</v>
      </c>
      <c r="W512" s="2"/>
      <c r="X512" s="18">
        <f t="shared" ca="1" si="50"/>
        <v>290.49032048611116</v>
      </c>
      <c r="Y512" s="2" t="str">
        <f t="shared" ca="1" si="51"/>
        <v>Nợ quá hạn hơn 120 ngày có khả năng mất thanh toán</v>
      </c>
      <c r="Z512" s="51">
        <f t="shared" si="47"/>
        <v>45880</v>
      </c>
      <c r="AA512" s="51" t="str">
        <f t="shared" si="48"/>
        <v/>
      </c>
      <c r="AD512" s="2" t="str">
        <f>VLOOKUP($A512,MA_KH!$A:$Q,MA_KH!O$1,0)</f>
        <v>CIRCLEK MIỀN BẮC</v>
      </c>
      <c r="AE512" s="2" t="str">
        <f>VLOOKUP($A512,MA_KH!$A:$Q,MA_KH!P$1,0)</f>
        <v>CHI NHÁNH CÔNG TY TNHH VÒNG TRÒN ĐỎ TẠI HÀ NỘI</v>
      </c>
    </row>
    <row r="513" spans="1:31" ht="25.5" hidden="1" customHeight="1" x14ac:dyDescent="0.2">
      <c r="A513" s="31" t="s">
        <v>21192</v>
      </c>
      <c r="B513" s="31" t="s">
        <v>1331</v>
      </c>
      <c r="C513" s="32">
        <v>45880</v>
      </c>
      <c r="D513" s="31" t="s">
        <v>1852</v>
      </c>
      <c r="E513" s="32">
        <v>45880</v>
      </c>
      <c r="F513" s="31" t="s">
        <v>1853</v>
      </c>
      <c r="G513" s="31" t="s">
        <v>1854</v>
      </c>
      <c r="H513" s="33">
        <v>501096</v>
      </c>
      <c r="I513" s="33">
        <v>0</v>
      </c>
      <c r="J513" s="33">
        <v>40088</v>
      </c>
      <c r="K513" s="33">
        <v>541184</v>
      </c>
      <c r="L513" s="7" t="s">
        <v>51</v>
      </c>
      <c r="O513" s="18">
        <f>IF(Table1[[#This Row],[Phân loại]]="Tồn đầu kỳ",Table1[[#This Row],[Tổng giá trị]],0)</f>
        <v>541184</v>
      </c>
      <c r="P513" s="7">
        <f>IF(Table1[[#This Row],[Số còn phải thu ĐK]]&lt;&gt;0,0,IF(Table1[[#This Row],[Phân loại]]="Bán hàng",Table1[[#This Row],[Tổng giá trị]],-Table1[[#This Row],[Tổng giá trị]]))</f>
        <v>0</v>
      </c>
      <c r="Q513" s="18">
        <f t="shared" si="49"/>
        <v>0</v>
      </c>
      <c r="R513" s="7">
        <f>Table1[[#This Row],[Số còn phải thu ĐK]]+Table1[[#This Row],[Giá Trị HD sau CK]]-Table1[[#This Row],[Số tiền đã thu]]</f>
        <v>541184</v>
      </c>
      <c r="S513" s="6">
        <f>IF(Table1[[#This Row],[Ngày hóa đơn]]&lt;&gt;"",Table1[[#This Row],[Ngày hóa đơn]],IF(Table1[[#This Row],[Ngày hạch toán]]&lt;&gt;"",Table1[[#This Row],[Ngày hạch toán]],""))</f>
        <v>45880</v>
      </c>
      <c r="T513" s="7"/>
      <c r="U513" s="6">
        <f>IF(Table1[[#This Row],[Ngày tính CN]]="","",S513+T513)</f>
        <v>45880</v>
      </c>
      <c r="V513" s="18">
        <f ca="1">IF(Table1[[#This Row],[Hạn thanh toán]]="","",IF((U513-NOW())&lt;0,0,(U513-NOW())))</f>
        <v>0</v>
      </c>
      <c r="W513" s="2"/>
      <c r="X513" s="18">
        <f t="shared" ca="1" si="50"/>
        <v>290.49032048611116</v>
      </c>
      <c r="Y513" s="2" t="str">
        <f t="shared" ca="1" si="51"/>
        <v>Nợ quá hạn hơn 120 ngày có khả năng mất thanh toán</v>
      </c>
      <c r="Z513" s="51">
        <f t="shared" si="47"/>
        <v>45880</v>
      </c>
      <c r="AA513" s="51" t="str">
        <f t="shared" si="48"/>
        <v/>
      </c>
      <c r="AD513" s="2" t="str">
        <f>VLOOKUP($A513,MA_KH!$A:$Q,MA_KH!O$1,0)</f>
        <v>CIRCLEK MIỀN BẮC</v>
      </c>
      <c r="AE513" s="2" t="str">
        <f>VLOOKUP($A513,MA_KH!$A:$Q,MA_KH!P$1,0)</f>
        <v>CHI NHÁNH CÔNG TY TNHH VÒNG TRÒN ĐỎ TẠI HÀ NỘI</v>
      </c>
    </row>
    <row r="514" spans="1:31" ht="25.5" hidden="1" customHeight="1" x14ac:dyDescent="0.2">
      <c r="A514" s="31" t="s">
        <v>21192</v>
      </c>
      <c r="B514" s="31" t="s">
        <v>1331</v>
      </c>
      <c r="C514" s="32">
        <v>45880</v>
      </c>
      <c r="D514" s="31" t="s">
        <v>1855</v>
      </c>
      <c r="E514" s="32">
        <v>45880</v>
      </c>
      <c r="F514" s="31" t="s">
        <v>1856</v>
      </c>
      <c r="G514" s="31" t="s">
        <v>1857</v>
      </c>
      <c r="H514" s="33">
        <v>857130</v>
      </c>
      <c r="I514" s="33">
        <v>0</v>
      </c>
      <c r="J514" s="33">
        <v>68570</v>
      </c>
      <c r="K514" s="33">
        <v>925700</v>
      </c>
      <c r="L514" s="7" t="s">
        <v>51</v>
      </c>
      <c r="O514" s="18">
        <f>IF(Table1[[#This Row],[Phân loại]]="Tồn đầu kỳ",Table1[[#This Row],[Tổng giá trị]],0)</f>
        <v>925700</v>
      </c>
      <c r="P514" s="7">
        <f>IF(Table1[[#This Row],[Số còn phải thu ĐK]]&lt;&gt;0,0,IF(Table1[[#This Row],[Phân loại]]="Bán hàng",Table1[[#This Row],[Tổng giá trị]],-Table1[[#This Row],[Tổng giá trị]]))</f>
        <v>0</v>
      </c>
      <c r="Q514" s="18">
        <f t="shared" si="49"/>
        <v>0</v>
      </c>
      <c r="R514" s="7">
        <f>Table1[[#This Row],[Số còn phải thu ĐK]]+Table1[[#This Row],[Giá Trị HD sau CK]]-Table1[[#This Row],[Số tiền đã thu]]</f>
        <v>925700</v>
      </c>
      <c r="S514" s="6">
        <f>IF(Table1[[#This Row],[Ngày hóa đơn]]&lt;&gt;"",Table1[[#This Row],[Ngày hóa đơn]],IF(Table1[[#This Row],[Ngày hạch toán]]&lt;&gt;"",Table1[[#This Row],[Ngày hạch toán]],""))</f>
        <v>45880</v>
      </c>
      <c r="T514" s="7"/>
      <c r="U514" s="6">
        <f>IF(Table1[[#This Row],[Ngày tính CN]]="","",S514+T514)</f>
        <v>45880</v>
      </c>
      <c r="V514" s="18">
        <f ca="1">IF(Table1[[#This Row],[Hạn thanh toán]]="","",IF((U514-NOW())&lt;0,0,(U514-NOW())))</f>
        <v>0</v>
      </c>
      <c r="W514" s="2"/>
      <c r="X514" s="18">
        <f t="shared" ca="1" si="50"/>
        <v>290.49032048611116</v>
      </c>
      <c r="Y514" s="2" t="str">
        <f t="shared" ca="1" si="51"/>
        <v>Nợ quá hạn hơn 120 ngày có khả năng mất thanh toán</v>
      </c>
      <c r="Z514" s="51">
        <f t="shared" si="47"/>
        <v>45880</v>
      </c>
      <c r="AA514" s="51" t="str">
        <f t="shared" si="48"/>
        <v/>
      </c>
      <c r="AD514" s="2" t="str">
        <f>VLOOKUP($A514,MA_KH!$A:$Q,MA_KH!O$1,0)</f>
        <v>CIRCLEK MIỀN BẮC</v>
      </c>
      <c r="AE514" s="2" t="str">
        <f>VLOOKUP($A514,MA_KH!$A:$Q,MA_KH!P$1,0)</f>
        <v>CHI NHÁNH CÔNG TY TNHH VÒNG TRÒN ĐỎ TẠI HÀ NỘI</v>
      </c>
    </row>
    <row r="515" spans="1:31" ht="25.5" hidden="1" customHeight="1" x14ac:dyDescent="0.2">
      <c r="A515" s="31" t="s">
        <v>21192</v>
      </c>
      <c r="B515" s="31" t="s">
        <v>1331</v>
      </c>
      <c r="C515" s="32">
        <v>45880</v>
      </c>
      <c r="D515" s="31" t="s">
        <v>1858</v>
      </c>
      <c r="E515" s="32">
        <v>45880</v>
      </c>
      <c r="F515" s="31" t="s">
        <v>1859</v>
      </c>
      <c r="G515" s="31" t="s">
        <v>1860</v>
      </c>
      <c r="H515" s="33">
        <v>230760</v>
      </c>
      <c r="I515" s="33">
        <v>0</v>
      </c>
      <c r="J515" s="33">
        <v>18461</v>
      </c>
      <c r="K515" s="33">
        <v>249221</v>
      </c>
      <c r="L515" s="7" t="s">
        <v>51</v>
      </c>
      <c r="O515" s="18">
        <f>IF(Table1[[#This Row],[Phân loại]]="Tồn đầu kỳ",Table1[[#This Row],[Tổng giá trị]],0)</f>
        <v>249221</v>
      </c>
      <c r="P515" s="7">
        <f>IF(Table1[[#This Row],[Số còn phải thu ĐK]]&lt;&gt;0,0,IF(Table1[[#This Row],[Phân loại]]="Bán hàng",Table1[[#This Row],[Tổng giá trị]],-Table1[[#This Row],[Tổng giá trị]]))</f>
        <v>0</v>
      </c>
      <c r="Q515" s="18">
        <f t="shared" si="49"/>
        <v>0</v>
      </c>
      <c r="R515" s="7">
        <f>Table1[[#This Row],[Số còn phải thu ĐK]]+Table1[[#This Row],[Giá Trị HD sau CK]]-Table1[[#This Row],[Số tiền đã thu]]</f>
        <v>249221</v>
      </c>
      <c r="S515" s="6">
        <f>IF(Table1[[#This Row],[Ngày hóa đơn]]&lt;&gt;"",Table1[[#This Row],[Ngày hóa đơn]],IF(Table1[[#This Row],[Ngày hạch toán]]&lt;&gt;"",Table1[[#This Row],[Ngày hạch toán]],""))</f>
        <v>45880</v>
      </c>
      <c r="T515" s="7"/>
      <c r="U515" s="6">
        <f>IF(Table1[[#This Row],[Ngày tính CN]]="","",S515+T515)</f>
        <v>45880</v>
      </c>
      <c r="V515" s="18">
        <f ca="1">IF(Table1[[#This Row],[Hạn thanh toán]]="","",IF((U515-NOW())&lt;0,0,(U515-NOW())))</f>
        <v>0</v>
      </c>
      <c r="W515" s="2"/>
      <c r="X515" s="18">
        <f t="shared" ca="1" si="50"/>
        <v>290.49032048611116</v>
      </c>
      <c r="Y515" s="2" t="str">
        <f t="shared" ca="1" si="51"/>
        <v>Nợ quá hạn hơn 120 ngày có khả năng mất thanh toán</v>
      </c>
      <c r="Z515" s="51">
        <f t="shared" si="47"/>
        <v>45880</v>
      </c>
      <c r="AA515" s="51" t="str">
        <f t="shared" si="48"/>
        <v/>
      </c>
      <c r="AD515" s="2" t="str">
        <f>VLOOKUP($A515,MA_KH!$A:$Q,MA_KH!O$1,0)</f>
        <v>CIRCLEK MIỀN BẮC</v>
      </c>
      <c r="AE515" s="2" t="str">
        <f>VLOOKUP($A515,MA_KH!$A:$Q,MA_KH!P$1,0)</f>
        <v>CHI NHÁNH CÔNG TY TNHH VÒNG TRÒN ĐỎ TẠI HÀ NỘI</v>
      </c>
    </row>
    <row r="516" spans="1:31" ht="25.5" hidden="1" customHeight="1" x14ac:dyDescent="0.2">
      <c r="A516" s="31" t="s">
        <v>21192</v>
      </c>
      <c r="B516" s="31" t="s">
        <v>1331</v>
      </c>
      <c r="C516" s="32">
        <v>45880</v>
      </c>
      <c r="D516" s="31" t="s">
        <v>1861</v>
      </c>
      <c r="E516" s="32">
        <v>45880</v>
      </c>
      <c r="F516" s="31" t="s">
        <v>1862</v>
      </c>
      <c r="G516" s="31" t="s">
        <v>1863</v>
      </c>
      <c r="H516" s="33">
        <v>501096</v>
      </c>
      <c r="I516" s="33">
        <v>0</v>
      </c>
      <c r="J516" s="33">
        <v>40088</v>
      </c>
      <c r="K516" s="33">
        <v>541184</v>
      </c>
      <c r="L516" s="7" t="s">
        <v>51</v>
      </c>
      <c r="O516" s="18">
        <f>IF(Table1[[#This Row],[Phân loại]]="Tồn đầu kỳ",Table1[[#This Row],[Tổng giá trị]],0)</f>
        <v>541184</v>
      </c>
      <c r="P516" s="7">
        <f>IF(Table1[[#This Row],[Số còn phải thu ĐK]]&lt;&gt;0,0,IF(Table1[[#This Row],[Phân loại]]="Bán hàng",Table1[[#This Row],[Tổng giá trị]],-Table1[[#This Row],[Tổng giá trị]]))</f>
        <v>0</v>
      </c>
      <c r="Q516" s="18">
        <f t="shared" si="49"/>
        <v>0</v>
      </c>
      <c r="R516" s="7">
        <f>Table1[[#This Row],[Số còn phải thu ĐK]]+Table1[[#This Row],[Giá Trị HD sau CK]]-Table1[[#This Row],[Số tiền đã thu]]</f>
        <v>541184</v>
      </c>
      <c r="S516" s="6">
        <f>IF(Table1[[#This Row],[Ngày hóa đơn]]&lt;&gt;"",Table1[[#This Row],[Ngày hóa đơn]],IF(Table1[[#This Row],[Ngày hạch toán]]&lt;&gt;"",Table1[[#This Row],[Ngày hạch toán]],""))</f>
        <v>45880</v>
      </c>
      <c r="T516" s="7"/>
      <c r="U516" s="6">
        <f>IF(Table1[[#This Row],[Ngày tính CN]]="","",S516+T516)</f>
        <v>45880</v>
      </c>
      <c r="V516" s="18">
        <f ca="1">IF(Table1[[#This Row],[Hạn thanh toán]]="","",IF((U516-NOW())&lt;0,0,(U516-NOW())))</f>
        <v>0</v>
      </c>
      <c r="W516" s="2"/>
      <c r="X516" s="18">
        <f t="shared" ca="1" si="50"/>
        <v>290.49032048611116</v>
      </c>
      <c r="Y516" s="2" t="str">
        <f t="shared" ca="1" si="51"/>
        <v>Nợ quá hạn hơn 120 ngày có khả năng mất thanh toán</v>
      </c>
      <c r="Z516" s="51">
        <f t="shared" ref="Z516:Z579" si="52">IF(S516="","",S516)</f>
        <v>45880</v>
      </c>
      <c r="AA516" s="51" t="str">
        <f t="shared" ref="AA516:AA579" si="53">IF(M516="","",M516)</f>
        <v/>
      </c>
      <c r="AD516" s="2" t="str">
        <f>VLOOKUP($A516,MA_KH!$A:$Q,MA_KH!O$1,0)</f>
        <v>CIRCLEK MIỀN BẮC</v>
      </c>
      <c r="AE516" s="2" t="str">
        <f>VLOOKUP($A516,MA_KH!$A:$Q,MA_KH!P$1,0)</f>
        <v>CHI NHÁNH CÔNG TY TNHH VÒNG TRÒN ĐỎ TẠI HÀ NỘI</v>
      </c>
    </row>
    <row r="517" spans="1:31" ht="25.5" hidden="1" customHeight="1" x14ac:dyDescent="0.2">
      <c r="A517" s="31" t="s">
        <v>21192</v>
      </c>
      <c r="B517" s="31" t="s">
        <v>1331</v>
      </c>
      <c r="C517" s="32">
        <v>45880</v>
      </c>
      <c r="D517" s="31" t="s">
        <v>1864</v>
      </c>
      <c r="E517" s="32">
        <v>45880</v>
      </c>
      <c r="F517" s="31" t="s">
        <v>1865</v>
      </c>
      <c r="G517" s="31" t="s">
        <v>1866</v>
      </c>
      <c r="H517" s="33">
        <v>626370</v>
      </c>
      <c r="I517" s="33">
        <v>0</v>
      </c>
      <c r="J517" s="33">
        <v>50110</v>
      </c>
      <c r="K517" s="33">
        <v>676480</v>
      </c>
      <c r="L517" s="7" t="s">
        <v>51</v>
      </c>
      <c r="O517" s="18">
        <f>IF(Table1[[#This Row],[Phân loại]]="Tồn đầu kỳ",Table1[[#This Row],[Tổng giá trị]],0)</f>
        <v>676480</v>
      </c>
      <c r="P517" s="7">
        <f>IF(Table1[[#This Row],[Số còn phải thu ĐK]]&lt;&gt;0,0,IF(Table1[[#This Row],[Phân loại]]="Bán hàng",Table1[[#This Row],[Tổng giá trị]],-Table1[[#This Row],[Tổng giá trị]]))</f>
        <v>0</v>
      </c>
      <c r="Q517" s="18">
        <f t="shared" si="49"/>
        <v>0</v>
      </c>
      <c r="R517" s="7">
        <f>Table1[[#This Row],[Số còn phải thu ĐK]]+Table1[[#This Row],[Giá Trị HD sau CK]]-Table1[[#This Row],[Số tiền đã thu]]</f>
        <v>676480</v>
      </c>
      <c r="S517" s="6">
        <f>IF(Table1[[#This Row],[Ngày hóa đơn]]&lt;&gt;"",Table1[[#This Row],[Ngày hóa đơn]],IF(Table1[[#This Row],[Ngày hạch toán]]&lt;&gt;"",Table1[[#This Row],[Ngày hạch toán]],""))</f>
        <v>45880</v>
      </c>
      <c r="T517" s="7"/>
      <c r="U517" s="6">
        <f>IF(Table1[[#This Row],[Ngày tính CN]]="","",S517+T517)</f>
        <v>45880</v>
      </c>
      <c r="V517" s="18">
        <f ca="1">IF(Table1[[#This Row],[Hạn thanh toán]]="","",IF((U517-NOW())&lt;0,0,(U517-NOW())))</f>
        <v>0</v>
      </c>
      <c r="W517" s="2"/>
      <c r="X517" s="18">
        <f t="shared" ca="1" si="50"/>
        <v>290.49032048611116</v>
      </c>
      <c r="Y517" s="2" t="str">
        <f t="shared" ca="1" si="51"/>
        <v>Nợ quá hạn hơn 120 ngày có khả năng mất thanh toán</v>
      </c>
      <c r="Z517" s="51">
        <f t="shared" si="52"/>
        <v>45880</v>
      </c>
      <c r="AA517" s="51" t="str">
        <f t="shared" si="53"/>
        <v/>
      </c>
      <c r="AD517" s="2" t="str">
        <f>VLOOKUP($A517,MA_KH!$A:$Q,MA_KH!O$1,0)</f>
        <v>CIRCLEK MIỀN BẮC</v>
      </c>
      <c r="AE517" s="2" t="str">
        <f>VLOOKUP($A517,MA_KH!$A:$Q,MA_KH!P$1,0)</f>
        <v>CHI NHÁNH CÔNG TY TNHH VÒNG TRÒN ĐỎ TẠI HÀ NỘI</v>
      </c>
    </row>
    <row r="518" spans="1:31" ht="25.5" hidden="1" customHeight="1" x14ac:dyDescent="0.2">
      <c r="A518" s="31" t="s">
        <v>21192</v>
      </c>
      <c r="B518" s="31" t="s">
        <v>1331</v>
      </c>
      <c r="C518" s="32">
        <v>45880</v>
      </c>
      <c r="D518" s="31" t="s">
        <v>1867</v>
      </c>
      <c r="E518" s="32">
        <v>45880</v>
      </c>
      <c r="F518" s="31" t="s">
        <v>1868</v>
      </c>
      <c r="G518" s="31" t="s">
        <v>1869</v>
      </c>
      <c r="H518" s="33">
        <v>481308</v>
      </c>
      <c r="I518" s="33">
        <v>0</v>
      </c>
      <c r="J518" s="33">
        <v>38505</v>
      </c>
      <c r="K518" s="33">
        <v>519813</v>
      </c>
      <c r="L518" s="7" t="s">
        <v>51</v>
      </c>
      <c r="O518" s="18">
        <f>IF(Table1[[#This Row],[Phân loại]]="Tồn đầu kỳ",Table1[[#This Row],[Tổng giá trị]],0)</f>
        <v>519813</v>
      </c>
      <c r="P518" s="7">
        <f>IF(Table1[[#This Row],[Số còn phải thu ĐK]]&lt;&gt;0,0,IF(Table1[[#This Row],[Phân loại]]="Bán hàng",Table1[[#This Row],[Tổng giá trị]],-Table1[[#This Row],[Tổng giá trị]]))</f>
        <v>0</v>
      </c>
      <c r="Q518" s="18">
        <f t="shared" si="49"/>
        <v>0</v>
      </c>
      <c r="R518" s="7">
        <f>Table1[[#This Row],[Số còn phải thu ĐK]]+Table1[[#This Row],[Giá Trị HD sau CK]]-Table1[[#This Row],[Số tiền đã thu]]</f>
        <v>519813</v>
      </c>
      <c r="S518" s="6">
        <f>IF(Table1[[#This Row],[Ngày hóa đơn]]&lt;&gt;"",Table1[[#This Row],[Ngày hóa đơn]],IF(Table1[[#This Row],[Ngày hạch toán]]&lt;&gt;"",Table1[[#This Row],[Ngày hạch toán]],""))</f>
        <v>45880</v>
      </c>
      <c r="T518" s="7"/>
      <c r="U518" s="6">
        <f>IF(Table1[[#This Row],[Ngày tính CN]]="","",S518+T518)</f>
        <v>45880</v>
      </c>
      <c r="V518" s="18">
        <f ca="1">IF(Table1[[#This Row],[Hạn thanh toán]]="","",IF((U518-NOW())&lt;0,0,(U518-NOW())))</f>
        <v>0</v>
      </c>
      <c r="W518" s="2"/>
      <c r="X518" s="18">
        <f t="shared" ca="1" si="50"/>
        <v>290.49032048611116</v>
      </c>
      <c r="Y518" s="2" t="str">
        <f t="shared" ca="1" si="51"/>
        <v>Nợ quá hạn hơn 120 ngày có khả năng mất thanh toán</v>
      </c>
      <c r="Z518" s="51">
        <f t="shared" si="52"/>
        <v>45880</v>
      </c>
      <c r="AA518" s="51" t="str">
        <f t="shared" si="53"/>
        <v/>
      </c>
      <c r="AD518" s="2" t="str">
        <f>VLOOKUP($A518,MA_KH!$A:$Q,MA_KH!O$1,0)</f>
        <v>CIRCLEK MIỀN BẮC</v>
      </c>
      <c r="AE518" s="2" t="str">
        <f>VLOOKUP($A518,MA_KH!$A:$Q,MA_KH!P$1,0)</f>
        <v>CHI NHÁNH CÔNG TY TNHH VÒNG TRÒN ĐỎ TẠI HÀ NỘI</v>
      </c>
    </row>
    <row r="519" spans="1:31" ht="25.5" hidden="1" customHeight="1" x14ac:dyDescent="0.2">
      <c r="A519" s="31" t="s">
        <v>21192</v>
      </c>
      <c r="B519" s="31" t="s">
        <v>1331</v>
      </c>
      <c r="C519" s="32">
        <v>45881</v>
      </c>
      <c r="D519" s="31" t="s">
        <v>1870</v>
      </c>
      <c r="E519" s="32">
        <v>45881</v>
      </c>
      <c r="F519" s="31" t="s">
        <v>1871</v>
      </c>
      <c r="G519" s="31" t="s">
        <v>1872</v>
      </c>
      <c r="H519" s="33">
        <v>501096</v>
      </c>
      <c r="I519" s="33">
        <v>0</v>
      </c>
      <c r="J519" s="33">
        <v>40088</v>
      </c>
      <c r="K519" s="33">
        <v>541184</v>
      </c>
      <c r="L519" s="7" t="s">
        <v>51</v>
      </c>
      <c r="O519" s="18">
        <f>IF(Table1[[#This Row],[Phân loại]]="Tồn đầu kỳ",Table1[[#This Row],[Tổng giá trị]],0)</f>
        <v>541184</v>
      </c>
      <c r="P519" s="7">
        <f>IF(Table1[[#This Row],[Số còn phải thu ĐK]]&lt;&gt;0,0,IF(Table1[[#This Row],[Phân loại]]="Bán hàng",Table1[[#This Row],[Tổng giá trị]],-Table1[[#This Row],[Tổng giá trị]]))</f>
        <v>0</v>
      </c>
      <c r="Q519" s="18">
        <f t="shared" si="49"/>
        <v>0</v>
      </c>
      <c r="R519" s="7">
        <f>Table1[[#This Row],[Số còn phải thu ĐK]]+Table1[[#This Row],[Giá Trị HD sau CK]]-Table1[[#This Row],[Số tiền đã thu]]</f>
        <v>541184</v>
      </c>
      <c r="S519" s="6">
        <f>IF(Table1[[#This Row],[Ngày hóa đơn]]&lt;&gt;"",Table1[[#This Row],[Ngày hóa đơn]],IF(Table1[[#This Row],[Ngày hạch toán]]&lt;&gt;"",Table1[[#This Row],[Ngày hạch toán]],""))</f>
        <v>45881</v>
      </c>
      <c r="T519" s="7"/>
      <c r="U519" s="6">
        <f>IF(Table1[[#This Row],[Ngày tính CN]]="","",S519+T519)</f>
        <v>45881</v>
      </c>
      <c r="V519" s="18">
        <f ca="1">IF(Table1[[#This Row],[Hạn thanh toán]]="","",IF((U519-NOW())&lt;0,0,(U519-NOW())))</f>
        <v>0</v>
      </c>
      <c r="W519" s="2"/>
      <c r="X519" s="18">
        <f t="shared" ca="1" si="50"/>
        <v>289.49032048611116</v>
      </c>
      <c r="Y519" s="2" t="str">
        <f t="shared" ca="1" si="51"/>
        <v>Nợ quá hạn hơn 120 ngày có khả năng mất thanh toán</v>
      </c>
      <c r="Z519" s="51">
        <f t="shared" si="52"/>
        <v>45881</v>
      </c>
      <c r="AA519" s="51" t="str">
        <f t="shared" si="53"/>
        <v/>
      </c>
      <c r="AD519" s="2" t="str">
        <f>VLOOKUP($A519,MA_KH!$A:$Q,MA_KH!O$1,0)</f>
        <v>CIRCLEK MIỀN BẮC</v>
      </c>
      <c r="AE519" s="2" t="str">
        <f>VLOOKUP($A519,MA_KH!$A:$Q,MA_KH!P$1,0)</f>
        <v>CHI NHÁNH CÔNG TY TNHH VÒNG TRÒN ĐỎ TẠI HÀ NỘI</v>
      </c>
    </row>
    <row r="520" spans="1:31" ht="25.5" hidden="1" customHeight="1" x14ac:dyDescent="0.2">
      <c r="A520" s="31" t="s">
        <v>21192</v>
      </c>
      <c r="B520" s="31" t="s">
        <v>1331</v>
      </c>
      <c r="C520" s="32">
        <v>45881</v>
      </c>
      <c r="D520" s="31" t="s">
        <v>1873</v>
      </c>
      <c r="E520" s="32">
        <v>45881</v>
      </c>
      <c r="F520" s="31" t="s">
        <v>1874</v>
      </c>
      <c r="G520" s="31" t="s">
        <v>1875</v>
      </c>
      <c r="H520" s="33">
        <v>372519</v>
      </c>
      <c r="I520" s="33">
        <v>0</v>
      </c>
      <c r="J520" s="33">
        <v>29802</v>
      </c>
      <c r="K520" s="33">
        <v>402321</v>
      </c>
      <c r="L520" s="7" t="s">
        <v>51</v>
      </c>
      <c r="O520" s="18">
        <f>IF(Table1[[#This Row],[Phân loại]]="Tồn đầu kỳ",Table1[[#This Row],[Tổng giá trị]],0)</f>
        <v>402321</v>
      </c>
      <c r="P520" s="7">
        <f>IF(Table1[[#This Row],[Số còn phải thu ĐK]]&lt;&gt;0,0,IF(Table1[[#This Row],[Phân loại]]="Bán hàng",Table1[[#This Row],[Tổng giá trị]],-Table1[[#This Row],[Tổng giá trị]]))</f>
        <v>0</v>
      </c>
      <c r="Q520" s="18">
        <f t="shared" si="49"/>
        <v>0</v>
      </c>
      <c r="R520" s="7">
        <f>Table1[[#This Row],[Số còn phải thu ĐK]]+Table1[[#This Row],[Giá Trị HD sau CK]]-Table1[[#This Row],[Số tiền đã thu]]</f>
        <v>402321</v>
      </c>
      <c r="S520" s="6">
        <f>IF(Table1[[#This Row],[Ngày hóa đơn]]&lt;&gt;"",Table1[[#This Row],[Ngày hóa đơn]],IF(Table1[[#This Row],[Ngày hạch toán]]&lt;&gt;"",Table1[[#This Row],[Ngày hạch toán]],""))</f>
        <v>45881</v>
      </c>
      <c r="T520" s="7"/>
      <c r="U520" s="6">
        <f>IF(Table1[[#This Row],[Ngày tính CN]]="","",S520+T520)</f>
        <v>45881</v>
      </c>
      <c r="V520" s="18">
        <f ca="1">IF(Table1[[#This Row],[Hạn thanh toán]]="","",IF((U520-NOW())&lt;0,0,(U520-NOW())))</f>
        <v>0</v>
      </c>
      <c r="W520" s="2"/>
      <c r="X520" s="18">
        <f t="shared" ca="1" si="50"/>
        <v>289.49032048611116</v>
      </c>
      <c r="Y520" s="2" t="str">
        <f t="shared" ca="1" si="51"/>
        <v>Nợ quá hạn hơn 120 ngày có khả năng mất thanh toán</v>
      </c>
      <c r="Z520" s="51">
        <f t="shared" si="52"/>
        <v>45881</v>
      </c>
      <c r="AA520" s="51" t="str">
        <f t="shared" si="53"/>
        <v/>
      </c>
      <c r="AD520" s="2" t="str">
        <f>VLOOKUP($A520,MA_KH!$A:$Q,MA_KH!O$1,0)</f>
        <v>CIRCLEK MIỀN BẮC</v>
      </c>
      <c r="AE520" s="2" t="str">
        <f>VLOOKUP($A520,MA_KH!$A:$Q,MA_KH!P$1,0)</f>
        <v>CHI NHÁNH CÔNG TY TNHH VÒNG TRÒN ĐỎ TẠI HÀ NỘI</v>
      </c>
    </row>
    <row r="521" spans="1:31" ht="25.5" hidden="1" customHeight="1" x14ac:dyDescent="0.2">
      <c r="A521" s="31" t="s">
        <v>21192</v>
      </c>
      <c r="B521" s="31" t="s">
        <v>1331</v>
      </c>
      <c r="C521" s="32">
        <v>45881</v>
      </c>
      <c r="D521" s="31" t="s">
        <v>1876</v>
      </c>
      <c r="E521" s="32">
        <v>45881</v>
      </c>
      <c r="F521" s="31" t="s">
        <v>1877</v>
      </c>
      <c r="G521" s="31" t="s">
        <v>1878</v>
      </c>
      <c r="H521" s="33">
        <v>382413</v>
      </c>
      <c r="I521" s="33">
        <v>0</v>
      </c>
      <c r="J521" s="33">
        <v>30593</v>
      </c>
      <c r="K521" s="33">
        <v>413006</v>
      </c>
      <c r="L521" s="7" t="s">
        <v>51</v>
      </c>
      <c r="O521" s="18">
        <f>IF(Table1[[#This Row],[Phân loại]]="Tồn đầu kỳ",Table1[[#This Row],[Tổng giá trị]],0)</f>
        <v>413006</v>
      </c>
      <c r="P521" s="7">
        <f>IF(Table1[[#This Row],[Số còn phải thu ĐK]]&lt;&gt;0,0,IF(Table1[[#This Row],[Phân loại]]="Bán hàng",Table1[[#This Row],[Tổng giá trị]],-Table1[[#This Row],[Tổng giá trị]]))</f>
        <v>0</v>
      </c>
      <c r="Q521" s="18">
        <f t="shared" si="49"/>
        <v>0</v>
      </c>
      <c r="R521" s="7">
        <f>Table1[[#This Row],[Số còn phải thu ĐK]]+Table1[[#This Row],[Giá Trị HD sau CK]]-Table1[[#This Row],[Số tiền đã thu]]</f>
        <v>413006</v>
      </c>
      <c r="S521" s="6">
        <f>IF(Table1[[#This Row],[Ngày hóa đơn]]&lt;&gt;"",Table1[[#This Row],[Ngày hóa đơn]],IF(Table1[[#This Row],[Ngày hạch toán]]&lt;&gt;"",Table1[[#This Row],[Ngày hạch toán]],""))</f>
        <v>45881</v>
      </c>
      <c r="T521" s="7"/>
      <c r="U521" s="6">
        <f>IF(Table1[[#This Row],[Ngày tính CN]]="","",S521+T521)</f>
        <v>45881</v>
      </c>
      <c r="V521" s="18">
        <f ca="1">IF(Table1[[#This Row],[Hạn thanh toán]]="","",IF((U521-NOW())&lt;0,0,(U521-NOW())))</f>
        <v>0</v>
      </c>
      <c r="W521" s="2"/>
      <c r="X521" s="18">
        <f t="shared" ca="1" si="50"/>
        <v>289.49032048611116</v>
      </c>
      <c r="Y521" s="2" t="str">
        <f t="shared" ca="1" si="51"/>
        <v>Nợ quá hạn hơn 120 ngày có khả năng mất thanh toán</v>
      </c>
      <c r="Z521" s="51">
        <f t="shared" si="52"/>
        <v>45881</v>
      </c>
      <c r="AA521" s="51" t="str">
        <f t="shared" si="53"/>
        <v/>
      </c>
      <c r="AD521" s="2" t="str">
        <f>VLOOKUP($A521,MA_KH!$A:$Q,MA_KH!O$1,0)</f>
        <v>CIRCLEK MIỀN BẮC</v>
      </c>
      <c r="AE521" s="2" t="str">
        <f>VLOOKUP($A521,MA_KH!$A:$Q,MA_KH!P$1,0)</f>
        <v>CHI NHÁNH CÔNG TY TNHH VÒNG TRÒN ĐỎ TẠI HÀ NỘI</v>
      </c>
    </row>
    <row r="522" spans="1:31" ht="25.5" hidden="1" customHeight="1" x14ac:dyDescent="0.2">
      <c r="A522" s="31" t="s">
        <v>21192</v>
      </c>
      <c r="B522" s="31" t="s">
        <v>1331</v>
      </c>
      <c r="C522" s="32">
        <v>45881</v>
      </c>
      <c r="D522" s="31" t="s">
        <v>1879</v>
      </c>
      <c r="E522" s="32">
        <v>45881</v>
      </c>
      <c r="F522" s="31" t="s">
        <v>1880</v>
      </c>
      <c r="G522" s="31" t="s">
        <v>1881</v>
      </c>
      <c r="H522" s="33">
        <v>428565</v>
      </c>
      <c r="I522" s="33">
        <v>0</v>
      </c>
      <c r="J522" s="33">
        <v>34285</v>
      </c>
      <c r="K522" s="33">
        <v>462850</v>
      </c>
      <c r="L522" s="7" t="s">
        <v>51</v>
      </c>
      <c r="O522" s="18">
        <f>IF(Table1[[#This Row],[Phân loại]]="Tồn đầu kỳ",Table1[[#This Row],[Tổng giá trị]],0)</f>
        <v>462850</v>
      </c>
      <c r="P522" s="7">
        <f>IF(Table1[[#This Row],[Số còn phải thu ĐK]]&lt;&gt;0,0,IF(Table1[[#This Row],[Phân loại]]="Bán hàng",Table1[[#This Row],[Tổng giá trị]],-Table1[[#This Row],[Tổng giá trị]]))</f>
        <v>0</v>
      </c>
      <c r="Q522" s="18">
        <f t="shared" si="49"/>
        <v>0</v>
      </c>
      <c r="R522" s="7">
        <f>Table1[[#This Row],[Số còn phải thu ĐK]]+Table1[[#This Row],[Giá Trị HD sau CK]]-Table1[[#This Row],[Số tiền đã thu]]</f>
        <v>462850</v>
      </c>
      <c r="S522" s="6">
        <f>IF(Table1[[#This Row],[Ngày hóa đơn]]&lt;&gt;"",Table1[[#This Row],[Ngày hóa đơn]],IF(Table1[[#This Row],[Ngày hạch toán]]&lt;&gt;"",Table1[[#This Row],[Ngày hạch toán]],""))</f>
        <v>45881</v>
      </c>
      <c r="T522" s="7"/>
      <c r="U522" s="6">
        <f>IF(Table1[[#This Row],[Ngày tính CN]]="","",S522+T522)</f>
        <v>45881</v>
      </c>
      <c r="V522" s="18">
        <f ca="1">IF(Table1[[#This Row],[Hạn thanh toán]]="","",IF((U522-NOW())&lt;0,0,(U522-NOW())))</f>
        <v>0</v>
      </c>
      <c r="W522" s="2"/>
      <c r="X522" s="18">
        <f t="shared" ca="1" si="50"/>
        <v>289.49032048611116</v>
      </c>
      <c r="Y522" s="2" t="str">
        <f t="shared" ca="1" si="51"/>
        <v>Nợ quá hạn hơn 120 ngày có khả năng mất thanh toán</v>
      </c>
      <c r="Z522" s="51">
        <f t="shared" si="52"/>
        <v>45881</v>
      </c>
      <c r="AA522" s="51" t="str">
        <f t="shared" si="53"/>
        <v/>
      </c>
      <c r="AD522" s="2" t="str">
        <f>VLOOKUP($A522,MA_KH!$A:$Q,MA_KH!O$1,0)</f>
        <v>CIRCLEK MIỀN BẮC</v>
      </c>
      <c r="AE522" s="2" t="str">
        <f>VLOOKUP($A522,MA_KH!$A:$Q,MA_KH!P$1,0)</f>
        <v>CHI NHÁNH CÔNG TY TNHH VÒNG TRÒN ĐỎ TẠI HÀ NỘI</v>
      </c>
    </row>
    <row r="523" spans="1:31" ht="25.5" hidden="1" customHeight="1" x14ac:dyDescent="0.2">
      <c r="A523" s="31" t="s">
        <v>21192</v>
      </c>
      <c r="B523" s="31" t="s">
        <v>1331</v>
      </c>
      <c r="C523" s="32">
        <v>45881</v>
      </c>
      <c r="D523" s="31" t="s">
        <v>1882</v>
      </c>
      <c r="E523" s="32">
        <v>45881</v>
      </c>
      <c r="F523" s="31" t="s">
        <v>1883</v>
      </c>
      <c r="G523" s="31" t="s">
        <v>1884</v>
      </c>
      <c r="H523" s="33">
        <v>421974</v>
      </c>
      <c r="I523" s="33">
        <v>0</v>
      </c>
      <c r="J523" s="33">
        <v>33758</v>
      </c>
      <c r="K523" s="33">
        <v>455732</v>
      </c>
      <c r="L523" s="7" t="s">
        <v>51</v>
      </c>
      <c r="O523" s="18">
        <f>IF(Table1[[#This Row],[Phân loại]]="Tồn đầu kỳ",Table1[[#This Row],[Tổng giá trị]],0)</f>
        <v>455732</v>
      </c>
      <c r="P523" s="7">
        <f>IF(Table1[[#This Row],[Số còn phải thu ĐK]]&lt;&gt;0,0,IF(Table1[[#This Row],[Phân loại]]="Bán hàng",Table1[[#This Row],[Tổng giá trị]],-Table1[[#This Row],[Tổng giá trị]]))</f>
        <v>0</v>
      </c>
      <c r="Q523" s="18">
        <f t="shared" si="49"/>
        <v>0</v>
      </c>
      <c r="R523" s="7">
        <f>Table1[[#This Row],[Số còn phải thu ĐK]]+Table1[[#This Row],[Giá Trị HD sau CK]]-Table1[[#This Row],[Số tiền đã thu]]</f>
        <v>455732</v>
      </c>
      <c r="S523" s="6">
        <f>IF(Table1[[#This Row],[Ngày hóa đơn]]&lt;&gt;"",Table1[[#This Row],[Ngày hóa đơn]],IF(Table1[[#This Row],[Ngày hạch toán]]&lt;&gt;"",Table1[[#This Row],[Ngày hạch toán]],""))</f>
        <v>45881</v>
      </c>
      <c r="T523" s="7"/>
      <c r="U523" s="6">
        <f>IF(Table1[[#This Row],[Ngày tính CN]]="","",S523+T523)</f>
        <v>45881</v>
      </c>
      <c r="V523" s="18">
        <f ca="1">IF(Table1[[#This Row],[Hạn thanh toán]]="","",IF((U523-NOW())&lt;0,0,(U523-NOW())))</f>
        <v>0</v>
      </c>
      <c r="W523" s="2"/>
      <c r="X523" s="18">
        <f t="shared" ca="1" si="50"/>
        <v>289.49032048611116</v>
      </c>
      <c r="Y523" s="2" t="str">
        <f t="shared" ca="1" si="51"/>
        <v>Nợ quá hạn hơn 120 ngày có khả năng mất thanh toán</v>
      </c>
      <c r="Z523" s="51">
        <f t="shared" si="52"/>
        <v>45881</v>
      </c>
      <c r="AA523" s="51" t="str">
        <f t="shared" si="53"/>
        <v/>
      </c>
      <c r="AD523" s="2" t="str">
        <f>VLOOKUP($A523,MA_KH!$A:$Q,MA_KH!O$1,0)</f>
        <v>CIRCLEK MIỀN BẮC</v>
      </c>
      <c r="AE523" s="2" t="str">
        <f>VLOOKUP($A523,MA_KH!$A:$Q,MA_KH!P$1,0)</f>
        <v>CHI NHÁNH CÔNG TY TNHH VÒNG TRÒN ĐỎ TẠI HÀ NỘI</v>
      </c>
    </row>
    <row r="524" spans="1:31" ht="25.5" hidden="1" customHeight="1" x14ac:dyDescent="0.2">
      <c r="A524" s="31" t="s">
        <v>21192</v>
      </c>
      <c r="B524" s="31" t="s">
        <v>1331</v>
      </c>
      <c r="C524" s="32">
        <v>45881</v>
      </c>
      <c r="D524" s="31" t="s">
        <v>1885</v>
      </c>
      <c r="E524" s="32">
        <v>45881</v>
      </c>
      <c r="F524" s="31" t="s">
        <v>1886</v>
      </c>
      <c r="G524" s="31" t="s">
        <v>1887</v>
      </c>
      <c r="H524" s="33">
        <v>626370</v>
      </c>
      <c r="I524" s="33">
        <v>0</v>
      </c>
      <c r="J524" s="33">
        <v>50110</v>
      </c>
      <c r="K524" s="33">
        <v>676480</v>
      </c>
      <c r="L524" s="7" t="s">
        <v>51</v>
      </c>
      <c r="O524" s="18">
        <f>IF(Table1[[#This Row],[Phân loại]]="Tồn đầu kỳ",Table1[[#This Row],[Tổng giá trị]],0)</f>
        <v>676480</v>
      </c>
      <c r="P524" s="7">
        <f>IF(Table1[[#This Row],[Số còn phải thu ĐK]]&lt;&gt;0,0,IF(Table1[[#This Row],[Phân loại]]="Bán hàng",Table1[[#This Row],[Tổng giá trị]],-Table1[[#This Row],[Tổng giá trị]]))</f>
        <v>0</v>
      </c>
      <c r="Q524" s="18">
        <f t="shared" si="49"/>
        <v>0</v>
      </c>
      <c r="R524" s="7">
        <f>Table1[[#This Row],[Số còn phải thu ĐK]]+Table1[[#This Row],[Giá Trị HD sau CK]]-Table1[[#This Row],[Số tiền đã thu]]</f>
        <v>676480</v>
      </c>
      <c r="S524" s="6">
        <f>IF(Table1[[#This Row],[Ngày hóa đơn]]&lt;&gt;"",Table1[[#This Row],[Ngày hóa đơn]],IF(Table1[[#This Row],[Ngày hạch toán]]&lt;&gt;"",Table1[[#This Row],[Ngày hạch toán]],""))</f>
        <v>45881</v>
      </c>
      <c r="T524" s="7"/>
      <c r="U524" s="6">
        <f>IF(Table1[[#This Row],[Ngày tính CN]]="","",S524+T524)</f>
        <v>45881</v>
      </c>
      <c r="V524" s="18">
        <f ca="1">IF(Table1[[#This Row],[Hạn thanh toán]]="","",IF((U524-NOW())&lt;0,0,(U524-NOW())))</f>
        <v>0</v>
      </c>
      <c r="W524" s="2"/>
      <c r="X524" s="18">
        <f t="shared" ca="1" si="50"/>
        <v>289.49032048611116</v>
      </c>
      <c r="Y524" s="2" t="str">
        <f t="shared" ca="1" si="51"/>
        <v>Nợ quá hạn hơn 120 ngày có khả năng mất thanh toán</v>
      </c>
      <c r="Z524" s="51">
        <f t="shared" si="52"/>
        <v>45881</v>
      </c>
      <c r="AA524" s="51" t="str">
        <f t="shared" si="53"/>
        <v/>
      </c>
      <c r="AD524" s="2" t="str">
        <f>VLOOKUP($A524,MA_KH!$A:$Q,MA_KH!O$1,0)</f>
        <v>CIRCLEK MIỀN BẮC</v>
      </c>
      <c r="AE524" s="2" t="str">
        <f>VLOOKUP($A524,MA_KH!$A:$Q,MA_KH!P$1,0)</f>
        <v>CHI NHÁNH CÔNG TY TNHH VÒNG TRÒN ĐỎ TẠI HÀ NỘI</v>
      </c>
    </row>
    <row r="525" spans="1:31" ht="25.5" hidden="1" customHeight="1" x14ac:dyDescent="0.2">
      <c r="A525" s="31" t="s">
        <v>21192</v>
      </c>
      <c r="B525" s="31" t="s">
        <v>1331</v>
      </c>
      <c r="C525" s="32">
        <v>45881</v>
      </c>
      <c r="D525" s="31" t="s">
        <v>1888</v>
      </c>
      <c r="E525" s="32">
        <v>45881</v>
      </c>
      <c r="F525" s="31" t="s">
        <v>1889</v>
      </c>
      <c r="G525" s="31" t="s">
        <v>1890</v>
      </c>
      <c r="H525" s="33">
        <v>857130</v>
      </c>
      <c r="I525" s="33">
        <v>0</v>
      </c>
      <c r="J525" s="33">
        <v>68570</v>
      </c>
      <c r="K525" s="33">
        <v>925700</v>
      </c>
      <c r="L525" s="7" t="s">
        <v>51</v>
      </c>
      <c r="O525" s="18">
        <f>IF(Table1[[#This Row],[Phân loại]]="Tồn đầu kỳ",Table1[[#This Row],[Tổng giá trị]],0)</f>
        <v>925700</v>
      </c>
      <c r="P525" s="7">
        <f>IF(Table1[[#This Row],[Số còn phải thu ĐK]]&lt;&gt;0,0,IF(Table1[[#This Row],[Phân loại]]="Bán hàng",Table1[[#This Row],[Tổng giá trị]],-Table1[[#This Row],[Tổng giá trị]]))</f>
        <v>0</v>
      </c>
      <c r="Q525" s="18">
        <f t="shared" si="49"/>
        <v>0</v>
      </c>
      <c r="R525" s="7">
        <f>Table1[[#This Row],[Số còn phải thu ĐK]]+Table1[[#This Row],[Giá Trị HD sau CK]]-Table1[[#This Row],[Số tiền đã thu]]</f>
        <v>925700</v>
      </c>
      <c r="S525" s="6">
        <f>IF(Table1[[#This Row],[Ngày hóa đơn]]&lt;&gt;"",Table1[[#This Row],[Ngày hóa đơn]],IF(Table1[[#This Row],[Ngày hạch toán]]&lt;&gt;"",Table1[[#This Row],[Ngày hạch toán]],""))</f>
        <v>45881</v>
      </c>
      <c r="T525" s="7"/>
      <c r="U525" s="6">
        <f>IF(Table1[[#This Row],[Ngày tính CN]]="","",S525+T525)</f>
        <v>45881</v>
      </c>
      <c r="V525" s="18">
        <f ca="1">IF(Table1[[#This Row],[Hạn thanh toán]]="","",IF((U525-NOW())&lt;0,0,(U525-NOW())))</f>
        <v>0</v>
      </c>
      <c r="W525" s="2"/>
      <c r="X525" s="18">
        <f t="shared" ca="1" si="50"/>
        <v>289.49032048611116</v>
      </c>
      <c r="Y525" s="2" t="str">
        <f t="shared" ca="1" si="51"/>
        <v>Nợ quá hạn hơn 120 ngày có khả năng mất thanh toán</v>
      </c>
      <c r="Z525" s="51">
        <f t="shared" si="52"/>
        <v>45881</v>
      </c>
      <c r="AA525" s="51" t="str">
        <f t="shared" si="53"/>
        <v/>
      </c>
      <c r="AD525" s="2" t="str">
        <f>VLOOKUP($A525,MA_KH!$A:$Q,MA_KH!O$1,0)</f>
        <v>CIRCLEK MIỀN BẮC</v>
      </c>
      <c r="AE525" s="2" t="str">
        <f>VLOOKUP($A525,MA_KH!$A:$Q,MA_KH!P$1,0)</f>
        <v>CHI NHÁNH CÔNG TY TNHH VÒNG TRÒN ĐỎ TẠI HÀ NỘI</v>
      </c>
    </row>
    <row r="526" spans="1:31" ht="25.5" hidden="1" customHeight="1" x14ac:dyDescent="0.2">
      <c r="A526" s="31" t="s">
        <v>21192</v>
      </c>
      <c r="B526" s="31" t="s">
        <v>1331</v>
      </c>
      <c r="C526" s="32">
        <v>45881</v>
      </c>
      <c r="D526" s="31" t="s">
        <v>1891</v>
      </c>
      <c r="E526" s="32">
        <v>45881</v>
      </c>
      <c r="F526" s="31" t="s">
        <v>1892</v>
      </c>
      <c r="G526" s="31" t="s">
        <v>1893</v>
      </c>
      <c r="H526" s="33">
        <v>461520</v>
      </c>
      <c r="I526" s="33">
        <v>0</v>
      </c>
      <c r="J526" s="33">
        <v>36922</v>
      </c>
      <c r="K526" s="33">
        <v>498442</v>
      </c>
      <c r="L526" s="7" t="s">
        <v>51</v>
      </c>
      <c r="O526" s="18">
        <f>IF(Table1[[#This Row],[Phân loại]]="Tồn đầu kỳ",Table1[[#This Row],[Tổng giá trị]],0)</f>
        <v>498442</v>
      </c>
      <c r="P526" s="7">
        <f>IF(Table1[[#This Row],[Số còn phải thu ĐK]]&lt;&gt;0,0,IF(Table1[[#This Row],[Phân loại]]="Bán hàng",Table1[[#This Row],[Tổng giá trị]],-Table1[[#This Row],[Tổng giá trị]]))</f>
        <v>0</v>
      </c>
      <c r="Q526" s="18">
        <f t="shared" si="49"/>
        <v>0</v>
      </c>
      <c r="R526" s="7">
        <f>Table1[[#This Row],[Số còn phải thu ĐK]]+Table1[[#This Row],[Giá Trị HD sau CK]]-Table1[[#This Row],[Số tiền đã thu]]</f>
        <v>498442</v>
      </c>
      <c r="S526" s="6">
        <f>IF(Table1[[#This Row],[Ngày hóa đơn]]&lt;&gt;"",Table1[[#This Row],[Ngày hóa đơn]],IF(Table1[[#This Row],[Ngày hạch toán]]&lt;&gt;"",Table1[[#This Row],[Ngày hạch toán]],""))</f>
        <v>45881</v>
      </c>
      <c r="T526" s="7"/>
      <c r="U526" s="6">
        <f>IF(Table1[[#This Row],[Ngày tính CN]]="","",S526+T526)</f>
        <v>45881</v>
      </c>
      <c r="V526" s="18">
        <f ca="1">IF(Table1[[#This Row],[Hạn thanh toán]]="","",IF((U526-NOW())&lt;0,0,(U526-NOW())))</f>
        <v>0</v>
      </c>
      <c r="W526" s="2"/>
      <c r="X526" s="18">
        <f t="shared" ca="1" si="50"/>
        <v>289.49032048611116</v>
      </c>
      <c r="Y526" s="2" t="str">
        <f t="shared" ca="1" si="51"/>
        <v>Nợ quá hạn hơn 120 ngày có khả năng mất thanh toán</v>
      </c>
      <c r="Z526" s="51">
        <f t="shared" si="52"/>
        <v>45881</v>
      </c>
      <c r="AA526" s="51" t="str">
        <f t="shared" si="53"/>
        <v/>
      </c>
      <c r="AD526" s="2" t="str">
        <f>VLOOKUP($A526,MA_KH!$A:$Q,MA_KH!O$1,0)</f>
        <v>CIRCLEK MIỀN BẮC</v>
      </c>
      <c r="AE526" s="2" t="str">
        <f>VLOOKUP($A526,MA_KH!$A:$Q,MA_KH!P$1,0)</f>
        <v>CHI NHÁNH CÔNG TY TNHH VÒNG TRÒN ĐỎ TẠI HÀ NỘI</v>
      </c>
    </row>
    <row r="527" spans="1:31" ht="25.5" hidden="1" customHeight="1" x14ac:dyDescent="0.2">
      <c r="A527" s="31" t="s">
        <v>21192</v>
      </c>
      <c r="B527" s="31" t="s">
        <v>1331</v>
      </c>
      <c r="C527" s="32">
        <v>45881</v>
      </c>
      <c r="D527" s="31" t="s">
        <v>1894</v>
      </c>
      <c r="E527" s="32">
        <v>45881</v>
      </c>
      <c r="F527" s="31" t="s">
        <v>1895</v>
      </c>
      <c r="G527" s="31" t="s">
        <v>1896</v>
      </c>
      <c r="H527" s="33">
        <v>626370</v>
      </c>
      <c r="I527" s="33">
        <v>0</v>
      </c>
      <c r="J527" s="33">
        <v>50110</v>
      </c>
      <c r="K527" s="33">
        <v>676480</v>
      </c>
      <c r="L527" s="7" t="s">
        <v>51</v>
      </c>
      <c r="O527" s="18">
        <f>IF(Table1[[#This Row],[Phân loại]]="Tồn đầu kỳ",Table1[[#This Row],[Tổng giá trị]],0)</f>
        <v>676480</v>
      </c>
      <c r="P527" s="7">
        <f>IF(Table1[[#This Row],[Số còn phải thu ĐK]]&lt;&gt;0,0,IF(Table1[[#This Row],[Phân loại]]="Bán hàng",Table1[[#This Row],[Tổng giá trị]],-Table1[[#This Row],[Tổng giá trị]]))</f>
        <v>0</v>
      </c>
      <c r="Q527" s="18">
        <f t="shared" si="49"/>
        <v>0</v>
      </c>
      <c r="R527" s="7">
        <f>Table1[[#This Row],[Số còn phải thu ĐK]]+Table1[[#This Row],[Giá Trị HD sau CK]]-Table1[[#This Row],[Số tiền đã thu]]</f>
        <v>676480</v>
      </c>
      <c r="S527" s="6">
        <f>IF(Table1[[#This Row],[Ngày hóa đơn]]&lt;&gt;"",Table1[[#This Row],[Ngày hóa đơn]],IF(Table1[[#This Row],[Ngày hạch toán]]&lt;&gt;"",Table1[[#This Row],[Ngày hạch toán]],""))</f>
        <v>45881</v>
      </c>
      <c r="T527" s="7"/>
      <c r="U527" s="6">
        <f>IF(Table1[[#This Row],[Ngày tính CN]]="","",S527+T527)</f>
        <v>45881</v>
      </c>
      <c r="V527" s="18">
        <f ca="1">IF(Table1[[#This Row],[Hạn thanh toán]]="","",IF((U527-NOW())&lt;0,0,(U527-NOW())))</f>
        <v>0</v>
      </c>
      <c r="W527" s="2"/>
      <c r="X527" s="18">
        <f t="shared" ca="1" si="50"/>
        <v>289.49032048611116</v>
      </c>
      <c r="Y527" s="2" t="str">
        <f t="shared" ca="1" si="51"/>
        <v>Nợ quá hạn hơn 120 ngày có khả năng mất thanh toán</v>
      </c>
      <c r="Z527" s="51">
        <f t="shared" si="52"/>
        <v>45881</v>
      </c>
      <c r="AA527" s="51" t="str">
        <f t="shared" si="53"/>
        <v/>
      </c>
      <c r="AD527" s="2" t="str">
        <f>VLOOKUP($A527,MA_KH!$A:$Q,MA_KH!O$1,0)</f>
        <v>CIRCLEK MIỀN BẮC</v>
      </c>
      <c r="AE527" s="2" t="str">
        <f>VLOOKUP($A527,MA_KH!$A:$Q,MA_KH!P$1,0)</f>
        <v>CHI NHÁNH CÔNG TY TNHH VÒNG TRÒN ĐỎ TẠI HÀ NỘI</v>
      </c>
    </row>
    <row r="528" spans="1:31" ht="25.5" hidden="1" customHeight="1" x14ac:dyDescent="0.2">
      <c r="A528" s="31" t="s">
        <v>21192</v>
      </c>
      <c r="B528" s="31" t="s">
        <v>1331</v>
      </c>
      <c r="C528" s="32">
        <v>45881</v>
      </c>
      <c r="D528" s="31" t="s">
        <v>1897</v>
      </c>
      <c r="E528" s="32">
        <v>45881</v>
      </c>
      <c r="F528" s="31" t="s">
        <v>1898</v>
      </c>
      <c r="G528" s="31" t="s">
        <v>1899</v>
      </c>
      <c r="H528" s="33">
        <v>491202</v>
      </c>
      <c r="I528" s="33">
        <v>0</v>
      </c>
      <c r="J528" s="33">
        <v>39296</v>
      </c>
      <c r="K528" s="33">
        <v>530498</v>
      </c>
      <c r="L528" s="7" t="s">
        <v>51</v>
      </c>
      <c r="O528" s="18">
        <f>IF(Table1[[#This Row],[Phân loại]]="Tồn đầu kỳ",Table1[[#This Row],[Tổng giá trị]],0)</f>
        <v>530498</v>
      </c>
      <c r="P528" s="7">
        <f>IF(Table1[[#This Row],[Số còn phải thu ĐK]]&lt;&gt;0,0,IF(Table1[[#This Row],[Phân loại]]="Bán hàng",Table1[[#This Row],[Tổng giá trị]],-Table1[[#This Row],[Tổng giá trị]]))</f>
        <v>0</v>
      </c>
      <c r="Q528" s="18">
        <f t="shared" si="49"/>
        <v>0</v>
      </c>
      <c r="R528" s="7">
        <f>Table1[[#This Row],[Số còn phải thu ĐK]]+Table1[[#This Row],[Giá Trị HD sau CK]]-Table1[[#This Row],[Số tiền đã thu]]</f>
        <v>530498</v>
      </c>
      <c r="S528" s="6">
        <f>IF(Table1[[#This Row],[Ngày hóa đơn]]&lt;&gt;"",Table1[[#This Row],[Ngày hóa đơn]],IF(Table1[[#This Row],[Ngày hạch toán]]&lt;&gt;"",Table1[[#This Row],[Ngày hạch toán]],""))</f>
        <v>45881</v>
      </c>
      <c r="T528" s="7"/>
      <c r="U528" s="6">
        <f>IF(Table1[[#This Row],[Ngày tính CN]]="","",S528+T528)</f>
        <v>45881</v>
      </c>
      <c r="V528" s="18">
        <f ca="1">IF(Table1[[#This Row],[Hạn thanh toán]]="","",IF((U528-NOW())&lt;0,0,(U528-NOW())))</f>
        <v>0</v>
      </c>
      <c r="W528" s="2"/>
      <c r="X528" s="18">
        <f t="shared" ca="1" si="50"/>
        <v>289.49032048611116</v>
      </c>
      <c r="Y528" s="2" t="str">
        <f t="shared" ca="1" si="51"/>
        <v>Nợ quá hạn hơn 120 ngày có khả năng mất thanh toán</v>
      </c>
      <c r="Z528" s="51">
        <f t="shared" si="52"/>
        <v>45881</v>
      </c>
      <c r="AA528" s="51" t="str">
        <f t="shared" si="53"/>
        <v/>
      </c>
      <c r="AD528" s="2" t="str">
        <f>VLOOKUP($A528,MA_KH!$A:$Q,MA_KH!O$1,0)</f>
        <v>CIRCLEK MIỀN BẮC</v>
      </c>
      <c r="AE528" s="2" t="str">
        <f>VLOOKUP($A528,MA_KH!$A:$Q,MA_KH!P$1,0)</f>
        <v>CHI NHÁNH CÔNG TY TNHH VÒNG TRÒN ĐỎ TẠI HÀ NỘI</v>
      </c>
    </row>
    <row r="529" spans="1:31" ht="25.5" hidden="1" customHeight="1" x14ac:dyDescent="0.2">
      <c r="A529" s="31" t="s">
        <v>21192</v>
      </c>
      <c r="B529" s="31" t="s">
        <v>1331</v>
      </c>
      <c r="C529" s="32">
        <v>45881</v>
      </c>
      <c r="D529" s="31" t="s">
        <v>1900</v>
      </c>
      <c r="E529" s="32">
        <v>45881</v>
      </c>
      <c r="F529" s="31" t="s">
        <v>1901</v>
      </c>
      <c r="G529" s="31" t="s">
        <v>1902</v>
      </c>
      <c r="H529" s="33">
        <v>428565</v>
      </c>
      <c r="I529" s="33">
        <v>0</v>
      </c>
      <c r="J529" s="33">
        <v>34285</v>
      </c>
      <c r="K529" s="33">
        <v>462850</v>
      </c>
      <c r="L529" s="7" t="s">
        <v>51</v>
      </c>
      <c r="O529" s="18">
        <f>IF(Table1[[#This Row],[Phân loại]]="Tồn đầu kỳ",Table1[[#This Row],[Tổng giá trị]],0)</f>
        <v>462850</v>
      </c>
      <c r="P529" s="7">
        <f>IF(Table1[[#This Row],[Số còn phải thu ĐK]]&lt;&gt;0,0,IF(Table1[[#This Row],[Phân loại]]="Bán hàng",Table1[[#This Row],[Tổng giá trị]],-Table1[[#This Row],[Tổng giá trị]]))</f>
        <v>0</v>
      </c>
      <c r="Q529" s="18">
        <f t="shared" si="49"/>
        <v>0</v>
      </c>
      <c r="R529" s="7">
        <f>Table1[[#This Row],[Số còn phải thu ĐK]]+Table1[[#This Row],[Giá Trị HD sau CK]]-Table1[[#This Row],[Số tiền đã thu]]</f>
        <v>462850</v>
      </c>
      <c r="S529" s="6">
        <f>IF(Table1[[#This Row],[Ngày hóa đơn]]&lt;&gt;"",Table1[[#This Row],[Ngày hóa đơn]],IF(Table1[[#This Row],[Ngày hạch toán]]&lt;&gt;"",Table1[[#This Row],[Ngày hạch toán]],""))</f>
        <v>45881</v>
      </c>
      <c r="T529" s="7"/>
      <c r="U529" s="6">
        <f>IF(Table1[[#This Row],[Ngày tính CN]]="","",S529+T529)</f>
        <v>45881</v>
      </c>
      <c r="V529" s="18">
        <f ca="1">IF(Table1[[#This Row],[Hạn thanh toán]]="","",IF((U529-NOW())&lt;0,0,(U529-NOW())))</f>
        <v>0</v>
      </c>
      <c r="W529" s="2"/>
      <c r="X529" s="18">
        <f t="shared" ca="1" si="50"/>
        <v>289.49032048611116</v>
      </c>
      <c r="Y529" s="2" t="str">
        <f t="shared" ca="1" si="51"/>
        <v>Nợ quá hạn hơn 120 ngày có khả năng mất thanh toán</v>
      </c>
      <c r="Z529" s="51">
        <f t="shared" si="52"/>
        <v>45881</v>
      </c>
      <c r="AA529" s="51" t="str">
        <f t="shared" si="53"/>
        <v/>
      </c>
      <c r="AD529" s="2" t="str">
        <f>VLOOKUP($A529,MA_KH!$A:$Q,MA_KH!O$1,0)</f>
        <v>CIRCLEK MIỀN BẮC</v>
      </c>
      <c r="AE529" s="2" t="str">
        <f>VLOOKUP($A529,MA_KH!$A:$Q,MA_KH!P$1,0)</f>
        <v>CHI NHÁNH CÔNG TY TNHH VÒNG TRÒN ĐỎ TẠI HÀ NỘI</v>
      </c>
    </row>
    <row r="530" spans="1:31" ht="25.5" hidden="1" customHeight="1" x14ac:dyDescent="0.2">
      <c r="A530" s="31" t="s">
        <v>21192</v>
      </c>
      <c r="B530" s="31" t="s">
        <v>1331</v>
      </c>
      <c r="C530" s="32">
        <v>45881</v>
      </c>
      <c r="D530" s="31" t="s">
        <v>1903</v>
      </c>
      <c r="E530" s="32">
        <v>45881</v>
      </c>
      <c r="F530" s="31" t="s">
        <v>1904</v>
      </c>
      <c r="G530" s="31" t="s">
        <v>1905</v>
      </c>
      <c r="H530" s="33">
        <v>731856</v>
      </c>
      <c r="I530" s="33">
        <v>0</v>
      </c>
      <c r="J530" s="33">
        <v>58548</v>
      </c>
      <c r="K530" s="33">
        <v>790404</v>
      </c>
      <c r="L530" s="7" t="s">
        <v>51</v>
      </c>
      <c r="O530" s="18">
        <f>IF(Table1[[#This Row],[Phân loại]]="Tồn đầu kỳ",Table1[[#This Row],[Tổng giá trị]],0)</f>
        <v>790404</v>
      </c>
      <c r="P530" s="7">
        <f>IF(Table1[[#This Row],[Số còn phải thu ĐK]]&lt;&gt;0,0,IF(Table1[[#This Row],[Phân loại]]="Bán hàng",Table1[[#This Row],[Tổng giá trị]],-Table1[[#This Row],[Tổng giá trị]]))</f>
        <v>0</v>
      </c>
      <c r="Q530" s="18">
        <f t="shared" si="49"/>
        <v>0</v>
      </c>
      <c r="R530" s="7">
        <f>Table1[[#This Row],[Số còn phải thu ĐK]]+Table1[[#This Row],[Giá Trị HD sau CK]]-Table1[[#This Row],[Số tiền đã thu]]</f>
        <v>790404</v>
      </c>
      <c r="S530" s="6">
        <f>IF(Table1[[#This Row],[Ngày hóa đơn]]&lt;&gt;"",Table1[[#This Row],[Ngày hóa đơn]],IF(Table1[[#This Row],[Ngày hạch toán]]&lt;&gt;"",Table1[[#This Row],[Ngày hạch toán]],""))</f>
        <v>45881</v>
      </c>
      <c r="T530" s="7"/>
      <c r="U530" s="6">
        <f>IF(Table1[[#This Row],[Ngày tính CN]]="","",S530+T530)</f>
        <v>45881</v>
      </c>
      <c r="V530" s="18">
        <f ca="1">IF(Table1[[#This Row],[Hạn thanh toán]]="","",IF((U530-NOW())&lt;0,0,(U530-NOW())))</f>
        <v>0</v>
      </c>
      <c r="W530" s="2"/>
      <c r="X530" s="18">
        <f t="shared" ca="1" si="50"/>
        <v>289.49032048611116</v>
      </c>
      <c r="Y530" s="2" t="str">
        <f t="shared" ca="1" si="51"/>
        <v>Nợ quá hạn hơn 120 ngày có khả năng mất thanh toán</v>
      </c>
      <c r="Z530" s="51">
        <f t="shared" si="52"/>
        <v>45881</v>
      </c>
      <c r="AA530" s="51" t="str">
        <f t="shared" si="53"/>
        <v/>
      </c>
      <c r="AD530" s="2" t="str">
        <f>VLOOKUP($A530,MA_KH!$A:$Q,MA_KH!O$1,0)</f>
        <v>CIRCLEK MIỀN BẮC</v>
      </c>
      <c r="AE530" s="2" t="str">
        <f>VLOOKUP($A530,MA_KH!$A:$Q,MA_KH!P$1,0)</f>
        <v>CHI NHÁNH CÔNG TY TNHH VÒNG TRÒN ĐỎ TẠI HÀ NỘI</v>
      </c>
    </row>
    <row r="531" spans="1:31" ht="25.5" hidden="1" customHeight="1" x14ac:dyDescent="0.2">
      <c r="A531" s="31" t="s">
        <v>21192</v>
      </c>
      <c r="B531" s="31" t="s">
        <v>1331</v>
      </c>
      <c r="C531" s="32">
        <v>45881</v>
      </c>
      <c r="D531" s="31" t="s">
        <v>1906</v>
      </c>
      <c r="E531" s="32">
        <v>45881</v>
      </c>
      <c r="F531" s="31" t="s">
        <v>1907</v>
      </c>
      <c r="G531" s="31" t="s">
        <v>1908</v>
      </c>
      <c r="H531" s="33">
        <v>184608</v>
      </c>
      <c r="I531" s="33">
        <v>0</v>
      </c>
      <c r="J531" s="33">
        <v>14769</v>
      </c>
      <c r="K531" s="33">
        <v>199377</v>
      </c>
      <c r="L531" s="7" t="s">
        <v>51</v>
      </c>
      <c r="O531" s="18">
        <f>IF(Table1[[#This Row],[Phân loại]]="Tồn đầu kỳ",Table1[[#This Row],[Tổng giá trị]],0)</f>
        <v>199377</v>
      </c>
      <c r="P531" s="7">
        <f>IF(Table1[[#This Row],[Số còn phải thu ĐK]]&lt;&gt;0,0,IF(Table1[[#This Row],[Phân loại]]="Bán hàng",Table1[[#This Row],[Tổng giá trị]],-Table1[[#This Row],[Tổng giá trị]]))</f>
        <v>0</v>
      </c>
      <c r="Q531" s="18">
        <f t="shared" si="49"/>
        <v>0</v>
      </c>
      <c r="R531" s="7">
        <f>Table1[[#This Row],[Số còn phải thu ĐK]]+Table1[[#This Row],[Giá Trị HD sau CK]]-Table1[[#This Row],[Số tiền đã thu]]</f>
        <v>199377</v>
      </c>
      <c r="S531" s="6">
        <f>IF(Table1[[#This Row],[Ngày hóa đơn]]&lt;&gt;"",Table1[[#This Row],[Ngày hóa đơn]],IF(Table1[[#This Row],[Ngày hạch toán]]&lt;&gt;"",Table1[[#This Row],[Ngày hạch toán]],""))</f>
        <v>45881</v>
      </c>
      <c r="T531" s="7"/>
      <c r="U531" s="6">
        <f>IF(Table1[[#This Row],[Ngày tính CN]]="","",S531+T531)</f>
        <v>45881</v>
      </c>
      <c r="V531" s="18">
        <f ca="1">IF(Table1[[#This Row],[Hạn thanh toán]]="","",IF((U531-NOW())&lt;0,0,(U531-NOW())))</f>
        <v>0</v>
      </c>
      <c r="W531" s="2"/>
      <c r="X531" s="18">
        <f t="shared" ca="1" si="50"/>
        <v>289.49032048611116</v>
      </c>
      <c r="Y531" s="2" t="str">
        <f t="shared" ca="1" si="51"/>
        <v>Nợ quá hạn hơn 120 ngày có khả năng mất thanh toán</v>
      </c>
      <c r="Z531" s="51">
        <f t="shared" si="52"/>
        <v>45881</v>
      </c>
      <c r="AA531" s="51" t="str">
        <f t="shared" si="53"/>
        <v/>
      </c>
      <c r="AD531" s="2" t="str">
        <f>VLOOKUP($A531,MA_KH!$A:$Q,MA_KH!O$1,0)</f>
        <v>CIRCLEK MIỀN BẮC</v>
      </c>
      <c r="AE531" s="2" t="str">
        <f>VLOOKUP($A531,MA_KH!$A:$Q,MA_KH!P$1,0)</f>
        <v>CHI NHÁNH CÔNG TY TNHH VÒNG TRÒN ĐỎ TẠI HÀ NỘI</v>
      </c>
    </row>
    <row r="532" spans="1:31" ht="25.5" hidden="1" customHeight="1" x14ac:dyDescent="0.2">
      <c r="A532" s="31" t="s">
        <v>21192</v>
      </c>
      <c r="B532" s="31" t="s">
        <v>1331</v>
      </c>
      <c r="C532" s="32">
        <v>45881</v>
      </c>
      <c r="D532" s="31" t="s">
        <v>1909</v>
      </c>
      <c r="E532" s="32">
        <v>45881</v>
      </c>
      <c r="F532" s="31" t="s">
        <v>1910</v>
      </c>
      <c r="G532" s="31" t="s">
        <v>1911</v>
      </c>
      <c r="H532" s="33">
        <v>606582</v>
      </c>
      <c r="I532" s="33">
        <v>0</v>
      </c>
      <c r="J532" s="33">
        <v>48527</v>
      </c>
      <c r="K532" s="33">
        <v>655109</v>
      </c>
      <c r="L532" s="7" t="s">
        <v>51</v>
      </c>
      <c r="O532" s="18">
        <f>IF(Table1[[#This Row],[Phân loại]]="Tồn đầu kỳ",Table1[[#This Row],[Tổng giá trị]],0)</f>
        <v>655109</v>
      </c>
      <c r="P532" s="7">
        <f>IF(Table1[[#This Row],[Số còn phải thu ĐK]]&lt;&gt;0,0,IF(Table1[[#This Row],[Phân loại]]="Bán hàng",Table1[[#This Row],[Tổng giá trị]],-Table1[[#This Row],[Tổng giá trị]]))</f>
        <v>0</v>
      </c>
      <c r="Q532" s="18">
        <f t="shared" si="49"/>
        <v>0</v>
      </c>
      <c r="R532" s="7">
        <f>Table1[[#This Row],[Số còn phải thu ĐK]]+Table1[[#This Row],[Giá Trị HD sau CK]]-Table1[[#This Row],[Số tiền đã thu]]</f>
        <v>655109</v>
      </c>
      <c r="S532" s="6">
        <f>IF(Table1[[#This Row],[Ngày hóa đơn]]&lt;&gt;"",Table1[[#This Row],[Ngày hóa đơn]],IF(Table1[[#This Row],[Ngày hạch toán]]&lt;&gt;"",Table1[[#This Row],[Ngày hạch toán]],""))</f>
        <v>45881</v>
      </c>
      <c r="T532" s="7"/>
      <c r="U532" s="6">
        <f>IF(Table1[[#This Row],[Ngày tính CN]]="","",S532+T532)</f>
        <v>45881</v>
      </c>
      <c r="V532" s="18">
        <f ca="1">IF(Table1[[#This Row],[Hạn thanh toán]]="","",IF((U532-NOW())&lt;0,0,(U532-NOW())))</f>
        <v>0</v>
      </c>
      <c r="W532" s="2"/>
      <c r="X532" s="18">
        <f t="shared" ca="1" si="50"/>
        <v>289.49032048611116</v>
      </c>
      <c r="Y532" s="2" t="str">
        <f t="shared" ca="1" si="51"/>
        <v>Nợ quá hạn hơn 120 ngày có khả năng mất thanh toán</v>
      </c>
      <c r="Z532" s="51">
        <f t="shared" si="52"/>
        <v>45881</v>
      </c>
      <c r="AA532" s="51" t="str">
        <f t="shared" si="53"/>
        <v/>
      </c>
      <c r="AD532" s="2" t="str">
        <f>VLOOKUP($A532,MA_KH!$A:$Q,MA_KH!O$1,0)</f>
        <v>CIRCLEK MIỀN BẮC</v>
      </c>
      <c r="AE532" s="2" t="str">
        <f>VLOOKUP($A532,MA_KH!$A:$Q,MA_KH!P$1,0)</f>
        <v>CHI NHÁNH CÔNG TY TNHH VÒNG TRÒN ĐỎ TẠI HÀ NỘI</v>
      </c>
    </row>
    <row r="533" spans="1:31" ht="25.5" hidden="1" customHeight="1" x14ac:dyDescent="0.2">
      <c r="A533" s="31" t="s">
        <v>21192</v>
      </c>
      <c r="B533" s="31" t="s">
        <v>1331</v>
      </c>
      <c r="C533" s="32">
        <v>45881</v>
      </c>
      <c r="D533" s="31" t="s">
        <v>1912</v>
      </c>
      <c r="E533" s="32">
        <v>45881</v>
      </c>
      <c r="F533" s="31" t="s">
        <v>1913</v>
      </c>
      <c r="G533" s="31" t="s">
        <v>1914</v>
      </c>
      <c r="H533" s="33">
        <v>626370</v>
      </c>
      <c r="I533" s="33">
        <v>0</v>
      </c>
      <c r="J533" s="33">
        <v>50110</v>
      </c>
      <c r="K533" s="33">
        <v>676480</v>
      </c>
      <c r="L533" s="7" t="s">
        <v>51</v>
      </c>
      <c r="O533" s="18">
        <f>IF(Table1[[#This Row],[Phân loại]]="Tồn đầu kỳ",Table1[[#This Row],[Tổng giá trị]],0)</f>
        <v>676480</v>
      </c>
      <c r="P533" s="7">
        <f>IF(Table1[[#This Row],[Số còn phải thu ĐK]]&lt;&gt;0,0,IF(Table1[[#This Row],[Phân loại]]="Bán hàng",Table1[[#This Row],[Tổng giá trị]],-Table1[[#This Row],[Tổng giá trị]]))</f>
        <v>0</v>
      </c>
      <c r="Q533" s="18">
        <f t="shared" si="49"/>
        <v>0</v>
      </c>
      <c r="R533" s="7">
        <f>Table1[[#This Row],[Số còn phải thu ĐK]]+Table1[[#This Row],[Giá Trị HD sau CK]]-Table1[[#This Row],[Số tiền đã thu]]</f>
        <v>676480</v>
      </c>
      <c r="S533" s="6">
        <f>IF(Table1[[#This Row],[Ngày hóa đơn]]&lt;&gt;"",Table1[[#This Row],[Ngày hóa đơn]],IF(Table1[[#This Row],[Ngày hạch toán]]&lt;&gt;"",Table1[[#This Row],[Ngày hạch toán]],""))</f>
        <v>45881</v>
      </c>
      <c r="T533" s="7"/>
      <c r="U533" s="6">
        <f>IF(Table1[[#This Row],[Ngày tính CN]]="","",S533+T533)</f>
        <v>45881</v>
      </c>
      <c r="V533" s="18">
        <f ca="1">IF(Table1[[#This Row],[Hạn thanh toán]]="","",IF((U533-NOW())&lt;0,0,(U533-NOW())))</f>
        <v>0</v>
      </c>
      <c r="W533" s="2"/>
      <c r="X533" s="18">
        <f t="shared" ca="1" si="50"/>
        <v>289.49032048611116</v>
      </c>
      <c r="Y533" s="2" t="str">
        <f t="shared" ca="1" si="51"/>
        <v>Nợ quá hạn hơn 120 ngày có khả năng mất thanh toán</v>
      </c>
      <c r="Z533" s="51">
        <f t="shared" si="52"/>
        <v>45881</v>
      </c>
      <c r="AA533" s="51" t="str">
        <f t="shared" si="53"/>
        <v/>
      </c>
      <c r="AD533" s="2" t="str">
        <f>VLOOKUP($A533,MA_KH!$A:$Q,MA_KH!O$1,0)</f>
        <v>CIRCLEK MIỀN BẮC</v>
      </c>
      <c r="AE533" s="2" t="str">
        <f>VLOOKUP($A533,MA_KH!$A:$Q,MA_KH!P$1,0)</f>
        <v>CHI NHÁNH CÔNG TY TNHH VÒNG TRÒN ĐỎ TẠI HÀ NỘI</v>
      </c>
    </row>
    <row r="534" spans="1:31" ht="25.5" hidden="1" customHeight="1" x14ac:dyDescent="0.2">
      <c r="A534" s="31" t="s">
        <v>21192</v>
      </c>
      <c r="B534" s="31" t="s">
        <v>1331</v>
      </c>
      <c r="C534" s="32">
        <v>45882</v>
      </c>
      <c r="D534" s="31" t="s">
        <v>1915</v>
      </c>
      <c r="E534" s="32">
        <v>45882</v>
      </c>
      <c r="F534" s="31" t="s">
        <v>1916</v>
      </c>
      <c r="G534" s="31" t="s">
        <v>1917</v>
      </c>
      <c r="H534" s="33">
        <v>501096</v>
      </c>
      <c r="I534" s="33">
        <v>0</v>
      </c>
      <c r="J534" s="33">
        <v>40088</v>
      </c>
      <c r="K534" s="33">
        <v>541184</v>
      </c>
      <c r="L534" s="7" t="s">
        <v>51</v>
      </c>
      <c r="O534" s="18">
        <f>IF(Table1[[#This Row],[Phân loại]]="Tồn đầu kỳ",Table1[[#This Row],[Tổng giá trị]],0)</f>
        <v>541184</v>
      </c>
      <c r="P534" s="7">
        <f>IF(Table1[[#This Row],[Số còn phải thu ĐK]]&lt;&gt;0,0,IF(Table1[[#This Row],[Phân loại]]="Bán hàng",Table1[[#This Row],[Tổng giá trị]],-Table1[[#This Row],[Tổng giá trị]]))</f>
        <v>0</v>
      </c>
      <c r="Q534" s="18">
        <f t="shared" si="49"/>
        <v>0</v>
      </c>
      <c r="R534" s="7">
        <f>Table1[[#This Row],[Số còn phải thu ĐK]]+Table1[[#This Row],[Giá Trị HD sau CK]]-Table1[[#This Row],[Số tiền đã thu]]</f>
        <v>541184</v>
      </c>
      <c r="S534" s="6">
        <f>IF(Table1[[#This Row],[Ngày hóa đơn]]&lt;&gt;"",Table1[[#This Row],[Ngày hóa đơn]],IF(Table1[[#This Row],[Ngày hạch toán]]&lt;&gt;"",Table1[[#This Row],[Ngày hạch toán]],""))</f>
        <v>45882</v>
      </c>
      <c r="T534" s="7"/>
      <c r="U534" s="6">
        <f>IF(Table1[[#This Row],[Ngày tính CN]]="","",S534+T534)</f>
        <v>45882</v>
      </c>
      <c r="V534" s="18">
        <f ca="1">IF(Table1[[#This Row],[Hạn thanh toán]]="","",IF((U534-NOW())&lt;0,0,(U534-NOW())))</f>
        <v>0</v>
      </c>
      <c r="W534" s="2"/>
      <c r="X534" s="18">
        <f t="shared" ca="1" si="50"/>
        <v>288.49032048611116</v>
      </c>
      <c r="Y534" s="2" t="str">
        <f t="shared" ca="1" si="51"/>
        <v>Nợ quá hạn hơn 120 ngày có khả năng mất thanh toán</v>
      </c>
      <c r="Z534" s="51">
        <f t="shared" si="52"/>
        <v>45882</v>
      </c>
      <c r="AA534" s="51" t="str">
        <f t="shared" si="53"/>
        <v/>
      </c>
      <c r="AD534" s="2" t="str">
        <f>VLOOKUP($A534,MA_KH!$A:$Q,MA_KH!O$1,0)</f>
        <v>CIRCLEK MIỀN BẮC</v>
      </c>
      <c r="AE534" s="2" t="str">
        <f>VLOOKUP($A534,MA_KH!$A:$Q,MA_KH!P$1,0)</f>
        <v>CHI NHÁNH CÔNG TY TNHH VÒNG TRÒN ĐỎ TẠI HÀ NỘI</v>
      </c>
    </row>
    <row r="535" spans="1:31" ht="25.5" hidden="1" customHeight="1" x14ac:dyDescent="0.2">
      <c r="A535" s="31" t="s">
        <v>21192</v>
      </c>
      <c r="B535" s="31" t="s">
        <v>1331</v>
      </c>
      <c r="C535" s="32">
        <v>45882</v>
      </c>
      <c r="D535" s="31" t="s">
        <v>1918</v>
      </c>
      <c r="E535" s="32">
        <v>45882</v>
      </c>
      <c r="F535" s="31" t="s">
        <v>1919</v>
      </c>
      <c r="G535" s="31" t="s">
        <v>1920</v>
      </c>
      <c r="H535" s="33">
        <v>501096</v>
      </c>
      <c r="I535" s="33">
        <v>0</v>
      </c>
      <c r="J535" s="33">
        <v>40088</v>
      </c>
      <c r="K535" s="33">
        <v>541184</v>
      </c>
      <c r="L535" s="7" t="s">
        <v>51</v>
      </c>
      <c r="O535" s="18">
        <f>IF(Table1[[#This Row],[Phân loại]]="Tồn đầu kỳ",Table1[[#This Row],[Tổng giá trị]],0)</f>
        <v>541184</v>
      </c>
      <c r="P535" s="7">
        <f>IF(Table1[[#This Row],[Số còn phải thu ĐK]]&lt;&gt;0,0,IF(Table1[[#This Row],[Phân loại]]="Bán hàng",Table1[[#This Row],[Tổng giá trị]],-Table1[[#This Row],[Tổng giá trị]]))</f>
        <v>0</v>
      </c>
      <c r="Q535" s="18">
        <f t="shared" ref="Q535:Q597" si="54">IF(M535&lt;&gt;"",IF(O535&lt;&gt;0,O535,P535),0)</f>
        <v>0</v>
      </c>
      <c r="R535" s="7">
        <f>Table1[[#This Row],[Số còn phải thu ĐK]]+Table1[[#This Row],[Giá Trị HD sau CK]]-Table1[[#This Row],[Số tiền đã thu]]</f>
        <v>541184</v>
      </c>
      <c r="S535" s="6">
        <f>IF(Table1[[#This Row],[Ngày hóa đơn]]&lt;&gt;"",Table1[[#This Row],[Ngày hóa đơn]],IF(Table1[[#This Row],[Ngày hạch toán]]&lt;&gt;"",Table1[[#This Row],[Ngày hạch toán]],""))</f>
        <v>45882</v>
      </c>
      <c r="T535" s="7"/>
      <c r="U535" s="6">
        <f>IF(Table1[[#This Row],[Ngày tính CN]]="","",S535+T535)</f>
        <v>45882</v>
      </c>
      <c r="V535" s="18">
        <f ca="1">IF(Table1[[#This Row],[Hạn thanh toán]]="","",IF((U535-NOW())&lt;0,0,(U535-NOW())))</f>
        <v>0</v>
      </c>
      <c r="W535" s="2"/>
      <c r="X535" s="18">
        <f t="shared" ref="X535:X597" ca="1" si="55">IF(OR(U535="",R535=0),"",IF((U535-NOW())&lt;0,-(U535-NOW()),0))</f>
        <v>288.49032048611116</v>
      </c>
      <c r="Y535" s="2" t="str">
        <f t="shared" ref="Y535:Y597" ca="1" si="56">IF(R535=0,"Đã thanh toán",IF(X535="","",IF(X535&lt;=0,"Chưa đến hạn thanh toán",IF(X535&lt;=30,"Nợ quá hạn 30 ngày",IF(X535&lt;=60,"Nợ quá hạn từ 30 ngày đến 60 ngày",IF(X535&lt;=90,"Nợ quá hạn từ 60 ngày đến 90 ngày",IF(X535&lt;=120,"Nợ quá hạn từ 90 ngày đến 120 ngày","Nợ quá hạn hơn 120 ngày có khả năng mất thanh toán")))))))</f>
        <v>Nợ quá hạn hơn 120 ngày có khả năng mất thanh toán</v>
      </c>
      <c r="Z535" s="51">
        <f t="shared" si="52"/>
        <v>45882</v>
      </c>
      <c r="AA535" s="51" t="str">
        <f t="shared" si="53"/>
        <v/>
      </c>
      <c r="AD535" s="2" t="str">
        <f>VLOOKUP($A535,MA_KH!$A:$Q,MA_KH!O$1,0)</f>
        <v>CIRCLEK MIỀN BẮC</v>
      </c>
      <c r="AE535" s="2" t="str">
        <f>VLOOKUP($A535,MA_KH!$A:$Q,MA_KH!P$1,0)</f>
        <v>CHI NHÁNH CÔNG TY TNHH VÒNG TRÒN ĐỎ TẠI HÀ NỘI</v>
      </c>
    </row>
    <row r="536" spans="1:31" ht="25.5" hidden="1" customHeight="1" x14ac:dyDescent="0.2">
      <c r="A536" s="31" t="s">
        <v>21192</v>
      </c>
      <c r="B536" s="31" t="s">
        <v>1331</v>
      </c>
      <c r="C536" s="32">
        <v>45882</v>
      </c>
      <c r="D536" s="31" t="s">
        <v>1921</v>
      </c>
      <c r="E536" s="32">
        <v>45882</v>
      </c>
      <c r="F536" s="31" t="s">
        <v>1922</v>
      </c>
      <c r="G536" s="31" t="s">
        <v>1923</v>
      </c>
      <c r="H536" s="33">
        <v>230760</v>
      </c>
      <c r="I536" s="33">
        <v>0</v>
      </c>
      <c r="J536" s="33">
        <v>18461</v>
      </c>
      <c r="K536" s="33">
        <v>249221</v>
      </c>
      <c r="L536" s="7" t="s">
        <v>51</v>
      </c>
      <c r="O536" s="18">
        <f>IF(Table1[[#This Row],[Phân loại]]="Tồn đầu kỳ",Table1[[#This Row],[Tổng giá trị]],0)</f>
        <v>249221</v>
      </c>
      <c r="P536" s="7">
        <f>IF(Table1[[#This Row],[Số còn phải thu ĐK]]&lt;&gt;0,0,IF(Table1[[#This Row],[Phân loại]]="Bán hàng",Table1[[#This Row],[Tổng giá trị]],-Table1[[#This Row],[Tổng giá trị]]))</f>
        <v>0</v>
      </c>
      <c r="Q536" s="18">
        <f t="shared" si="54"/>
        <v>0</v>
      </c>
      <c r="R536" s="7">
        <f>Table1[[#This Row],[Số còn phải thu ĐK]]+Table1[[#This Row],[Giá Trị HD sau CK]]-Table1[[#This Row],[Số tiền đã thu]]</f>
        <v>249221</v>
      </c>
      <c r="S536" s="6">
        <f>IF(Table1[[#This Row],[Ngày hóa đơn]]&lt;&gt;"",Table1[[#This Row],[Ngày hóa đơn]],IF(Table1[[#This Row],[Ngày hạch toán]]&lt;&gt;"",Table1[[#This Row],[Ngày hạch toán]],""))</f>
        <v>45882</v>
      </c>
      <c r="T536" s="7"/>
      <c r="U536" s="6">
        <f>IF(Table1[[#This Row],[Ngày tính CN]]="","",S536+T536)</f>
        <v>45882</v>
      </c>
      <c r="V536" s="18">
        <f ca="1">IF(Table1[[#This Row],[Hạn thanh toán]]="","",IF((U536-NOW())&lt;0,0,(U536-NOW())))</f>
        <v>0</v>
      </c>
      <c r="W536" s="2"/>
      <c r="X536" s="18">
        <f t="shared" ca="1" si="55"/>
        <v>288.49032048611116</v>
      </c>
      <c r="Y536" s="2" t="str">
        <f t="shared" ca="1" si="56"/>
        <v>Nợ quá hạn hơn 120 ngày có khả năng mất thanh toán</v>
      </c>
      <c r="Z536" s="51">
        <f t="shared" si="52"/>
        <v>45882</v>
      </c>
      <c r="AA536" s="51" t="str">
        <f t="shared" si="53"/>
        <v/>
      </c>
      <c r="AD536" s="2" t="str">
        <f>VLOOKUP($A536,MA_KH!$A:$Q,MA_KH!O$1,0)</f>
        <v>CIRCLEK MIỀN BẮC</v>
      </c>
      <c r="AE536" s="2" t="str">
        <f>VLOOKUP($A536,MA_KH!$A:$Q,MA_KH!P$1,0)</f>
        <v>CHI NHÁNH CÔNG TY TNHH VÒNG TRÒN ĐỎ TẠI HÀ NỘI</v>
      </c>
    </row>
    <row r="537" spans="1:31" ht="25.5" hidden="1" customHeight="1" x14ac:dyDescent="0.2">
      <c r="A537" s="31" t="s">
        <v>21192</v>
      </c>
      <c r="B537" s="31" t="s">
        <v>1331</v>
      </c>
      <c r="C537" s="32">
        <v>45882</v>
      </c>
      <c r="D537" s="31" t="s">
        <v>1924</v>
      </c>
      <c r="E537" s="32">
        <v>45882</v>
      </c>
      <c r="F537" s="31" t="s">
        <v>1925</v>
      </c>
      <c r="G537" s="31" t="s">
        <v>1926</v>
      </c>
      <c r="H537" s="33">
        <v>501096</v>
      </c>
      <c r="I537" s="33">
        <v>0</v>
      </c>
      <c r="J537" s="33">
        <v>40088</v>
      </c>
      <c r="K537" s="33">
        <v>541184</v>
      </c>
      <c r="L537" s="7" t="s">
        <v>51</v>
      </c>
      <c r="O537" s="18">
        <f>IF(Table1[[#This Row],[Phân loại]]="Tồn đầu kỳ",Table1[[#This Row],[Tổng giá trị]],0)</f>
        <v>541184</v>
      </c>
      <c r="P537" s="7">
        <f>IF(Table1[[#This Row],[Số còn phải thu ĐK]]&lt;&gt;0,0,IF(Table1[[#This Row],[Phân loại]]="Bán hàng",Table1[[#This Row],[Tổng giá trị]],-Table1[[#This Row],[Tổng giá trị]]))</f>
        <v>0</v>
      </c>
      <c r="Q537" s="18">
        <f t="shared" si="54"/>
        <v>0</v>
      </c>
      <c r="R537" s="7">
        <f>Table1[[#This Row],[Số còn phải thu ĐK]]+Table1[[#This Row],[Giá Trị HD sau CK]]-Table1[[#This Row],[Số tiền đã thu]]</f>
        <v>541184</v>
      </c>
      <c r="S537" s="6">
        <f>IF(Table1[[#This Row],[Ngày hóa đơn]]&lt;&gt;"",Table1[[#This Row],[Ngày hóa đơn]],IF(Table1[[#This Row],[Ngày hạch toán]]&lt;&gt;"",Table1[[#This Row],[Ngày hạch toán]],""))</f>
        <v>45882</v>
      </c>
      <c r="T537" s="7"/>
      <c r="U537" s="6">
        <f>IF(Table1[[#This Row],[Ngày tính CN]]="","",S537+T537)</f>
        <v>45882</v>
      </c>
      <c r="V537" s="18">
        <f ca="1">IF(Table1[[#This Row],[Hạn thanh toán]]="","",IF((U537-NOW())&lt;0,0,(U537-NOW())))</f>
        <v>0</v>
      </c>
      <c r="W537" s="2"/>
      <c r="X537" s="18">
        <f t="shared" ca="1" si="55"/>
        <v>288.49032048611116</v>
      </c>
      <c r="Y537" s="2" t="str">
        <f t="shared" ca="1" si="56"/>
        <v>Nợ quá hạn hơn 120 ngày có khả năng mất thanh toán</v>
      </c>
      <c r="Z537" s="51">
        <f t="shared" si="52"/>
        <v>45882</v>
      </c>
      <c r="AA537" s="51" t="str">
        <f t="shared" si="53"/>
        <v/>
      </c>
      <c r="AD537" s="2" t="str">
        <f>VLOOKUP($A537,MA_KH!$A:$Q,MA_KH!O$1,0)</f>
        <v>CIRCLEK MIỀN BẮC</v>
      </c>
      <c r="AE537" s="2" t="str">
        <f>VLOOKUP($A537,MA_KH!$A:$Q,MA_KH!P$1,0)</f>
        <v>CHI NHÁNH CÔNG TY TNHH VÒNG TRÒN ĐỎ TẠI HÀ NỘI</v>
      </c>
    </row>
    <row r="538" spans="1:31" ht="25.5" hidden="1" customHeight="1" x14ac:dyDescent="0.2">
      <c r="A538" s="31" t="s">
        <v>21192</v>
      </c>
      <c r="B538" s="31" t="s">
        <v>1331</v>
      </c>
      <c r="C538" s="32">
        <v>45882</v>
      </c>
      <c r="D538" s="31" t="s">
        <v>1927</v>
      </c>
      <c r="E538" s="32">
        <v>45882</v>
      </c>
      <c r="F538" s="31" t="s">
        <v>1928</v>
      </c>
      <c r="G538" s="31" t="s">
        <v>1929</v>
      </c>
      <c r="H538" s="33">
        <v>382413</v>
      </c>
      <c r="I538" s="33">
        <v>0</v>
      </c>
      <c r="J538" s="33">
        <v>30593</v>
      </c>
      <c r="K538" s="33">
        <v>413006</v>
      </c>
      <c r="L538" s="7" t="s">
        <v>51</v>
      </c>
      <c r="O538" s="18">
        <f>IF(Table1[[#This Row],[Phân loại]]="Tồn đầu kỳ",Table1[[#This Row],[Tổng giá trị]],0)</f>
        <v>413006</v>
      </c>
      <c r="P538" s="7">
        <f>IF(Table1[[#This Row],[Số còn phải thu ĐK]]&lt;&gt;0,0,IF(Table1[[#This Row],[Phân loại]]="Bán hàng",Table1[[#This Row],[Tổng giá trị]],-Table1[[#This Row],[Tổng giá trị]]))</f>
        <v>0</v>
      </c>
      <c r="Q538" s="18">
        <f t="shared" si="54"/>
        <v>0</v>
      </c>
      <c r="R538" s="7">
        <f>Table1[[#This Row],[Số còn phải thu ĐK]]+Table1[[#This Row],[Giá Trị HD sau CK]]-Table1[[#This Row],[Số tiền đã thu]]</f>
        <v>413006</v>
      </c>
      <c r="S538" s="6">
        <f>IF(Table1[[#This Row],[Ngày hóa đơn]]&lt;&gt;"",Table1[[#This Row],[Ngày hóa đơn]],IF(Table1[[#This Row],[Ngày hạch toán]]&lt;&gt;"",Table1[[#This Row],[Ngày hạch toán]],""))</f>
        <v>45882</v>
      </c>
      <c r="T538" s="7"/>
      <c r="U538" s="6">
        <f>IF(Table1[[#This Row],[Ngày tính CN]]="","",S538+T538)</f>
        <v>45882</v>
      </c>
      <c r="V538" s="18">
        <f ca="1">IF(Table1[[#This Row],[Hạn thanh toán]]="","",IF((U538-NOW())&lt;0,0,(U538-NOW())))</f>
        <v>0</v>
      </c>
      <c r="W538" s="2"/>
      <c r="X538" s="18">
        <f t="shared" ca="1" si="55"/>
        <v>288.49032048611116</v>
      </c>
      <c r="Y538" s="2" t="str">
        <f t="shared" ca="1" si="56"/>
        <v>Nợ quá hạn hơn 120 ngày có khả năng mất thanh toán</v>
      </c>
      <c r="Z538" s="51">
        <f t="shared" si="52"/>
        <v>45882</v>
      </c>
      <c r="AA538" s="51" t="str">
        <f t="shared" si="53"/>
        <v/>
      </c>
      <c r="AD538" s="2" t="str">
        <f>VLOOKUP($A538,MA_KH!$A:$Q,MA_KH!O$1,0)</f>
        <v>CIRCLEK MIỀN BẮC</v>
      </c>
      <c r="AE538" s="2" t="str">
        <f>VLOOKUP($A538,MA_KH!$A:$Q,MA_KH!P$1,0)</f>
        <v>CHI NHÁNH CÔNG TY TNHH VÒNG TRÒN ĐỎ TẠI HÀ NỘI</v>
      </c>
    </row>
    <row r="539" spans="1:31" ht="25.5" hidden="1" customHeight="1" x14ac:dyDescent="0.2">
      <c r="A539" s="31" t="s">
        <v>21192</v>
      </c>
      <c r="B539" s="31" t="s">
        <v>1331</v>
      </c>
      <c r="C539" s="32">
        <v>45882</v>
      </c>
      <c r="D539" s="31" t="s">
        <v>1930</v>
      </c>
      <c r="E539" s="32">
        <v>45882</v>
      </c>
      <c r="F539" s="31" t="s">
        <v>1931</v>
      </c>
      <c r="G539" s="31" t="s">
        <v>1932</v>
      </c>
      <c r="H539" s="33">
        <v>626370</v>
      </c>
      <c r="I539" s="33">
        <v>0</v>
      </c>
      <c r="J539" s="33">
        <v>50110</v>
      </c>
      <c r="K539" s="33">
        <v>676480</v>
      </c>
      <c r="L539" s="7" t="s">
        <v>51</v>
      </c>
      <c r="O539" s="18">
        <f>IF(Table1[[#This Row],[Phân loại]]="Tồn đầu kỳ",Table1[[#This Row],[Tổng giá trị]],0)</f>
        <v>676480</v>
      </c>
      <c r="P539" s="7">
        <f>IF(Table1[[#This Row],[Số còn phải thu ĐK]]&lt;&gt;0,0,IF(Table1[[#This Row],[Phân loại]]="Bán hàng",Table1[[#This Row],[Tổng giá trị]],-Table1[[#This Row],[Tổng giá trị]]))</f>
        <v>0</v>
      </c>
      <c r="Q539" s="18">
        <f t="shared" si="54"/>
        <v>0</v>
      </c>
      <c r="R539" s="7">
        <f>Table1[[#This Row],[Số còn phải thu ĐK]]+Table1[[#This Row],[Giá Trị HD sau CK]]-Table1[[#This Row],[Số tiền đã thu]]</f>
        <v>676480</v>
      </c>
      <c r="S539" s="6">
        <f>IF(Table1[[#This Row],[Ngày hóa đơn]]&lt;&gt;"",Table1[[#This Row],[Ngày hóa đơn]],IF(Table1[[#This Row],[Ngày hạch toán]]&lt;&gt;"",Table1[[#This Row],[Ngày hạch toán]],""))</f>
        <v>45882</v>
      </c>
      <c r="T539" s="7"/>
      <c r="U539" s="6">
        <f>IF(Table1[[#This Row],[Ngày tính CN]]="","",S539+T539)</f>
        <v>45882</v>
      </c>
      <c r="V539" s="18">
        <f ca="1">IF(Table1[[#This Row],[Hạn thanh toán]]="","",IF((U539-NOW())&lt;0,0,(U539-NOW())))</f>
        <v>0</v>
      </c>
      <c r="W539" s="2"/>
      <c r="X539" s="18">
        <f t="shared" ca="1" si="55"/>
        <v>288.49032048611116</v>
      </c>
      <c r="Y539" s="2" t="str">
        <f t="shared" ca="1" si="56"/>
        <v>Nợ quá hạn hơn 120 ngày có khả năng mất thanh toán</v>
      </c>
      <c r="Z539" s="51">
        <f t="shared" si="52"/>
        <v>45882</v>
      </c>
      <c r="AA539" s="51" t="str">
        <f t="shared" si="53"/>
        <v/>
      </c>
      <c r="AD539" s="2" t="str">
        <f>VLOOKUP($A539,MA_KH!$A:$Q,MA_KH!O$1,0)</f>
        <v>CIRCLEK MIỀN BẮC</v>
      </c>
      <c r="AE539" s="2" t="str">
        <f>VLOOKUP($A539,MA_KH!$A:$Q,MA_KH!P$1,0)</f>
        <v>CHI NHÁNH CÔNG TY TNHH VÒNG TRÒN ĐỎ TẠI HÀ NỘI</v>
      </c>
    </row>
    <row r="540" spans="1:31" ht="25.5" hidden="1" customHeight="1" x14ac:dyDescent="0.2">
      <c r="A540" s="31" t="s">
        <v>21192</v>
      </c>
      <c r="B540" s="31" t="s">
        <v>1331</v>
      </c>
      <c r="C540" s="32">
        <v>45882</v>
      </c>
      <c r="D540" s="31" t="s">
        <v>1933</v>
      </c>
      <c r="E540" s="32">
        <v>45882</v>
      </c>
      <c r="F540" s="31" t="s">
        <v>1934</v>
      </c>
      <c r="G540" s="31" t="s">
        <v>1935</v>
      </c>
      <c r="H540" s="33">
        <v>491202</v>
      </c>
      <c r="I540" s="33">
        <v>0</v>
      </c>
      <c r="J540" s="33">
        <v>39296</v>
      </c>
      <c r="K540" s="33">
        <v>530498</v>
      </c>
      <c r="L540" s="7" t="s">
        <v>51</v>
      </c>
      <c r="O540" s="18">
        <f>IF(Table1[[#This Row],[Phân loại]]="Tồn đầu kỳ",Table1[[#This Row],[Tổng giá trị]],0)</f>
        <v>530498</v>
      </c>
      <c r="P540" s="7">
        <f>IF(Table1[[#This Row],[Số còn phải thu ĐK]]&lt;&gt;0,0,IF(Table1[[#This Row],[Phân loại]]="Bán hàng",Table1[[#This Row],[Tổng giá trị]],-Table1[[#This Row],[Tổng giá trị]]))</f>
        <v>0</v>
      </c>
      <c r="Q540" s="18">
        <f t="shared" si="54"/>
        <v>0</v>
      </c>
      <c r="R540" s="7">
        <f>Table1[[#This Row],[Số còn phải thu ĐK]]+Table1[[#This Row],[Giá Trị HD sau CK]]-Table1[[#This Row],[Số tiền đã thu]]</f>
        <v>530498</v>
      </c>
      <c r="S540" s="6">
        <f>IF(Table1[[#This Row],[Ngày hóa đơn]]&lt;&gt;"",Table1[[#This Row],[Ngày hóa đơn]],IF(Table1[[#This Row],[Ngày hạch toán]]&lt;&gt;"",Table1[[#This Row],[Ngày hạch toán]],""))</f>
        <v>45882</v>
      </c>
      <c r="T540" s="7"/>
      <c r="U540" s="6">
        <f>IF(Table1[[#This Row],[Ngày tính CN]]="","",S540+T540)</f>
        <v>45882</v>
      </c>
      <c r="V540" s="18">
        <f ca="1">IF(Table1[[#This Row],[Hạn thanh toán]]="","",IF((U540-NOW())&lt;0,0,(U540-NOW())))</f>
        <v>0</v>
      </c>
      <c r="W540" s="2"/>
      <c r="X540" s="18">
        <f t="shared" ca="1" si="55"/>
        <v>288.49032048611116</v>
      </c>
      <c r="Y540" s="2" t="str">
        <f t="shared" ca="1" si="56"/>
        <v>Nợ quá hạn hơn 120 ngày có khả năng mất thanh toán</v>
      </c>
      <c r="Z540" s="51">
        <f t="shared" si="52"/>
        <v>45882</v>
      </c>
      <c r="AA540" s="51" t="str">
        <f t="shared" si="53"/>
        <v/>
      </c>
      <c r="AD540" s="2" t="str">
        <f>VLOOKUP($A540,MA_KH!$A:$Q,MA_KH!O$1,0)</f>
        <v>CIRCLEK MIỀN BẮC</v>
      </c>
      <c r="AE540" s="2" t="str">
        <f>VLOOKUP($A540,MA_KH!$A:$Q,MA_KH!P$1,0)</f>
        <v>CHI NHÁNH CÔNG TY TNHH VÒNG TRÒN ĐỎ TẠI HÀ NỘI</v>
      </c>
    </row>
    <row r="541" spans="1:31" ht="25.5" hidden="1" customHeight="1" x14ac:dyDescent="0.2">
      <c r="A541" s="31" t="s">
        <v>21192</v>
      </c>
      <c r="B541" s="31" t="s">
        <v>1331</v>
      </c>
      <c r="C541" s="32">
        <v>45882</v>
      </c>
      <c r="D541" s="31" t="s">
        <v>1936</v>
      </c>
      <c r="E541" s="32">
        <v>45882</v>
      </c>
      <c r="F541" s="31" t="s">
        <v>1937</v>
      </c>
      <c r="G541" s="31" t="s">
        <v>1938</v>
      </c>
      <c r="H541" s="33">
        <v>626370</v>
      </c>
      <c r="I541" s="33">
        <v>0</v>
      </c>
      <c r="J541" s="33">
        <v>50110</v>
      </c>
      <c r="K541" s="33">
        <v>676480</v>
      </c>
      <c r="L541" s="7" t="s">
        <v>51</v>
      </c>
      <c r="O541" s="18">
        <f>IF(Table1[[#This Row],[Phân loại]]="Tồn đầu kỳ",Table1[[#This Row],[Tổng giá trị]],0)</f>
        <v>676480</v>
      </c>
      <c r="P541" s="7">
        <f>IF(Table1[[#This Row],[Số còn phải thu ĐK]]&lt;&gt;0,0,IF(Table1[[#This Row],[Phân loại]]="Bán hàng",Table1[[#This Row],[Tổng giá trị]],-Table1[[#This Row],[Tổng giá trị]]))</f>
        <v>0</v>
      </c>
      <c r="Q541" s="18">
        <f t="shared" si="54"/>
        <v>0</v>
      </c>
      <c r="R541" s="7">
        <f>Table1[[#This Row],[Số còn phải thu ĐK]]+Table1[[#This Row],[Giá Trị HD sau CK]]-Table1[[#This Row],[Số tiền đã thu]]</f>
        <v>676480</v>
      </c>
      <c r="S541" s="6">
        <f>IF(Table1[[#This Row],[Ngày hóa đơn]]&lt;&gt;"",Table1[[#This Row],[Ngày hóa đơn]],IF(Table1[[#This Row],[Ngày hạch toán]]&lt;&gt;"",Table1[[#This Row],[Ngày hạch toán]],""))</f>
        <v>45882</v>
      </c>
      <c r="T541" s="7"/>
      <c r="U541" s="6">
        <f>IF(Table1[[#This Row],[Ngày tính CN]]="","",S541+T541)</f>
        <v>45882</v>
      </c>
      <c r="V541" s="18">
        <f ca="1">IF(Table1[[#This Row],[Hạn thanh toán]]="","",IF((U541-NOW())&lt;0,0,(U541-NOW())))</f>
        <v>0</v>
      </c>
      <c r="W541" s="2"/>
      <c r="X541" s="18">
        <f t="shared" ca="1" si="55"/>
        <v>288.49032048611116</v>
      </c>
      <c r="Y541" s="2" t="str">
        <f t="shared" ca="1" si="56"/>
        <v>Nợ quá hạn hơn 120 ngày có khả năng mất thanh toán</v>
      </c>
      <c r="Z541" s="51">
        <f t="shared" si="52"/>
        <v>45882</v>
      </c>
      <c r="AA541" s="51" t="str">
        <f t="shared" si="53"/>
        <v/>
      </c>
      <c r="AD541" s="2" t="str">
        <f>VLOOKUP($A541,MA_KH!$A:$Q,MA_KH!O$1,0)</f>
        <v>CIRCLEK MIỀN BẮC</v>
      </c>
      <c r="AE541" s="2" t="str">
        <f>VLOOKUP($A541,MA_KH!$A:$Q,MA_KH!P$1,0)</f>
        <v>CHI NHÁNH CÔNG TY TNHH VÒNG TRÒN ĐỎ TẠI HÀ NỘI</v>
      </c>
    </row>
    <row r="542" spans="1:31" ht="25.5" hidden="1" customHeight="1" x14ac:dyDescent="0.2">
      <c r="A542" s="31" t="s">
        <v>21192</v>
      </c>
      <c r="B542" s="31" t="s">
        <v>1331</v>
      </c>
      <c r="C542" s="32">
        <v>45882</v>
      </c>
      <c r="D542" s="31" t="s">
        <v>1939</v>
      </c>
      <c r="E542" s="32">
        <v>45882</v>
      </c>
      <c r="F542" s="31" t="s">
        <v>1940</v>
      </c>
      <c r="G542" s="31" t="s">
        <v>1941</v>
      </c>
      <c r="H542" s="33">
        <v>428565</v>
      </c>
      <c r="I542" s="33">
        <v>0</v>
      </c>
      <c r="J542" s="33">
        <v>34285</v>
      </c>
      <c r="K542" s="33">
        <v>462850</v>
      </c>
      <c r="L542" s="7" t="s">
        <v>51</v>
      </c>
      <c r="O542" s="18">
        <f>IF(Table1[[#This Row],[Phân loại]]="Tồn đầu kỳ",Table1[[#This Row],[Tổng giá trị]],0)</f>
        <v>462850</v>
      </c>
      <c r="P542" s="7">
        <f>IF(Table1[[#This Row],[Số còn phải thu ĐK]]&lt;&gt;0,0,IF(Table1[[#This Row],[Phân loại]]="Bán hàng",Table1[[#This Row],[Tổng giá trị]],-Table1[[#This Row],[Tổng giá trị]]))</f>
        <v>0</v>
      </c>
      <c r="Q542" s="18">
        <f t="shared" si="54"/>
        <v>0</v>
      </c>
      <c r="R542" s="7">
        <f>Table1[[#This Row],[Số còn phải thu ĐK]]+Table1[[#This Row],[Giá Trị HD sau CK]]-Table1[[#This Row],[Số tiền đã thu]]</f>
        <v>462850</v>
      </c>
      <c r="S542" s="6">
        <f>IF(Table1[[#This Row],[Ngày hóa đơn]]&lt;&gt;"",Table1[[#This Row],[Ngày hóa đơn]],IF(Table1[[#This Row],[Ngày hạch toán]]&lt;&gt;"",Table1[[#This Row],[Ngày hạch toán]],""))</f>
        <v>45882</v>
      </c>
      <c r="T542" s="7"/>
      <c r="U542" s="6">
        <f>IF(Table1[[#This Row],[Ngày tính CN]]="","",S542+T542)</f>
        <v>45882</v>
      </c>
      <c r="V542" s="18">
        <f ca="1">IF(Table1[[#This Row],[Hạn thanh toán]]="","",IF((U542-NOW())&lt;0,0,(U542-NOW())))</f>
        <v>0</v>
      </c>
      <c r="W542" s="2"/>
      <c r="X542" s="18">
        <f t="shared" ca="1" si="55"/>
        <v>288.49032048611116</v>
      </c>
      <c r="Y542" s="2" t="str">
        <f t="shared" ca="1" si="56"/>
        <v>Nợ quá hạn hơn 120 ngày có khả năng mất thanh toán</v>
      </c>
      <c r="Z542" s="51">
        <f t="shared" si="52"/>
        <v>45882</v>
      </c>
      <c r="AA542" s="51" t="str">
        <f t="shared" si="53"/>
        <v/>
      </c>
      <c r="AD542" s="2" t="str">
        <f>VLOOKUP($A542,MA_KH!$A:$Q,MA_KH!O$1,0)</f>
        <v>CIRCLEK MIỀN BẮC</v>
      </c>
      <c r="AE542" s="2" t="str">
        <f>VLOOKUP($A542,MA_KH!$A:$Q,MA_KH!P$1,0)</f>
        <v>CHI NHÁNH CÔNG TY TNHH VÒNG TRÒN ĐỎ TẠI HÀ NỘI</v>
      </c>
    </row>
    <row r="543" spans="1:31" ht="25.5" hidden="1" customHeight="1" x14ac:dyDescent="0.2">
      <c r="A543" s="31" t="s">
        <v>21192</v>
      </c>
      <c r="B543" s="31" t="s">
        <v>1331</v>
      </c>
      <c r="C543" s="32">
        <v>45882</v>
      </c>
      <c r="D543" s="31" t="s">
        <v>1942</v>
      </c>
      <c r="E543" s="32">
        <v>45882</v>
      </c>
      <c r="F543" s="31" t="s">
        <v>1943</v>
      </c>
      <c r="G543" s="31" t="s">
        <v>1944</v>
      </c>
      <c r="H543" s="33">
        <v>184608</v>
      </c>
      <c r="I543" s="33">
        <v>0</v>
      </c>
      <c r="J543" s="33">
        <v>14769</v>
      </c>
      <c r="K543" s="33">
        <v>199377</v>
      </c>
      <c r="L543" s="7" t="s">
        <v>51</v>
      </c>
      <c r="O543" s="18">
        <f>IF(Table1[[#This Row],[Phân loại]]="Tồn đầu kỳ",Table1[[#This Row],[Tổng giá trị]],0)</f>
        <v>199377</v>
      </c>
      <c r="P543" s="7">
        <f>IF(Table1[[#This Row],[Số còn phải thu ĐK]]&lt;&gt;0,0,IF(Table1[[#This Row],[Phân loại]]="Bán hàng",Table1[[#This Row],[Tổng giá trị]],-Table1[[#This Row],[Tổng giá trị]]))</f>
        <v>0</v>
      </c>
      <c r="Q543" s="18">
        <f t="shared" si="54"/>
        <v>0</v>
      </c>
      <c r="R543" s="7">
        <f>Table1[[#This Row],[Số còn phải thu ĐK]]+Table1[[#This Row],[Giá Trị HD sau CK]]-Table1[[#This Row],[Số tiền đã thu]]</f>
        <v>199377</v>
      </c>
      <c r="S543" s="6">
        <f>IF(Table1[[#This Row],[Ngày hóa đơn]]&lt;&gt;"",Table1[[#This Row],[Ngày hóa đơn]],IF(Table1[[#This Row],[Ngày hạch toán]]&lt;&gt;"",Table1[[#This Row],[Ngày hạch toán]],""))</f>
        <v>45882</v>
      </c>
      <c r="T543" s="7"/>
      <c r="U543" s="6">
        <f>IF(Table1[[#This Row],[Ngày tính CN]]="","",S543+T543)</f>
        <v>45882</v>
      </c>
      <c r="V543" s="18">
        <f ca="1">IF(Table1[[#This Row],[Hạn thanh toán]]="","",IF((U543-NOW())&lt;0,0,(U543-NOW())))</f>
        <v>0</v>
      </c>
      <c r="W543" s="2"/>
      <c r="X543" s="18">
        <f t="shared" ca="1" si="55"/>
        <v>288.49032048611116</v>
      </c>
      <c r="Y543" s="2" t="str">
        <f t="shared" ca="1" si="56"/>
        <v>Nợ quá hạn hơn 120 ngày có khả năng mất thanh toán</v>
      </c>
      <c r="Z543" s="51">
        <f t="shared" si="52"/>
        <v>45882</v>
      </c>
      <c r="AA543" s="51" t="str">
        <f t="shared" si="53"/>
        <v/>
      </c>
      <c r="AD543" s="2" t="str">
        <f>VLOOKUP($A543,MA_KH!$A:$Q,MA_KH!O$1,0)</f>
        <v>CIRCLEK MIỀN BẮC</v>
      </c>
      <c r="AE543" s="2" t="str">
        <f>VLOOKUP($A543,MA_KH!$A:$Q,MA_KH!P$1,0)</f>
        <v>CHI NHÁNH CÔNG TY TNHH VÒNG TRÒN ĐỎ TẠI HÀ NỘI</v>
      </c>
    </row>
    <row r="544" spans="1:31" ht="25.5" hidden="1" customHeight="1" x14ac:dyDescent="0.2">
      <c r="A544" s="31" t="s">
        <v>21192</v>
      </c>
      <c r="B544" s="31" t="s">
        <v>1331</v>
      </c>
      <c r="C544" s="32">
        <v>45882</v>
      </c>
      <c r="D544" s="31" t="s">
        <v>1945</v>
      </c>
      <c r="E544" s="32">
        <v>45882</v>
      </c>
      <c r="F544" s="31" t="s">
        <v>1946</v>
      </c>
      <c r="G544" s="31" t="s">
        <v>1947</v>
      </c>
      <c r="H544" s="33">
        <v>501096</v>
      </c>
      <c r="I544" s="33">
        <v>0</v>
      </c>
      <c r="J544" s="33">
        <v>40088</v>
      </c>
      <c r="K544" s="33">
        <v>541184</v>
      </c>
      <c r="L544" s="7" t="s">
        <v>51</v>
      </c>
      <c r="O544" s="18">
        <f>IF(Table1[[#This Row],[Phân loại]]="Tồn đầu kỳ",Table1[[#This Row],[Tổng giá trị]],0)</f>
        <v>541184</v>
      </c>
      <c r="P544" s="7">
        <f>IF(Table1[[#This Row],[Số còn phải thu ĐK]]&lt;&gt;0,0,IF(Table1[[#This Row],[Phân loại]]="Bán hàng",Table1[[#This Row],[Tổng giá trị]],-Table1[[#This Row],[Tổng giá trị]]))</f>
        <v>0</v>
      </c>
      <c r="Q544" s="18">
        <f t="shared" si="54"/>
        <v>0</v>
      </c>
      <c r="R544" s="7">
        <f>Table1[[#This Row],[Số còn phải thu ĐK]]+Table1[[#This Row],[Giá Trị HD sau CK]]-Table1[[#This Row],[Số tiền đã thu]]</f>
        <v>541184</v>
      </c>
      <c r="S544" s="6">
        <f>IF(Table1[[#This Row],[Ngày hóa đơn]]&lt;&gt;"",Table1[[#This Row],[Ngày hóa đơn]],IF(Table1[[#This Row],[Ngày hạch toán]]&lt;&gt;"",Table1[[#This Row],[Ngày hạch toán]],""))</f>
        <v>45882</v>
      </c>
      <c r="T544" s="7"/>
      <c r="U544" s="6">
        <f>IF(Table1[[#This Row],[Ngày tính CN]]="","",S544+T544)</f>
        <v>45882</v>
      </c>
      <c r="V544" s="18">
        <f ca="1">IF(Table1[[#This Row],[Hạn thanh toán]]="","",IF((U544-NOW())&lt;0,0,(U544-NOW())))</f>
        <v>0</v>
      </c>
      <c r="W544" s="2"/>
      <c r="X544" s="18">
        <f t="shared" ca="1" si="55"/>
        <v>288.49032048611116</v>
      </c>
      <c r="Y544" s="2" t="str">
        <f t="shared" ca="1" si="56"/>
        <v>Nợ quá hạn hơn 120 ngày có khả năng mất thanh toán</v>
      </c>
      <c r="Z544" s="51">
        <f t="shared" si="52"/>
        <v>45882</v>
      </c>
      <c r="AA544" s="51" t="str">
        <f t="shared" si="53"/>
        <v/>
      </c>
      <c r="AD544" s="2" t="str">
        <f>VLOOKUP($A544,MA_KH!$A:$Q,MA_KH!O$1,0)</f>
        <v>CIRCLEK MIỀN BẮC</v>
      </c>
      <c r="AE544" s="2" t="str">
        <f>VLOOKUP($A544,MA_KH!$A:$Q,MA_KH!P$1,0)</f>
        <v>CHI NHÁNH CÔNG TY TNHH VÒNG TRÒN ĐỎ TẠI HÀ NỘI</v>
      </c>
    </row>
    <row r="545" spans="1:31" ht="25.5" hidden="1" customHeight="1" x14ac:dyDescent="0.2">
      <c r="A545" s="31" t="s">
        <v>21192</v>
      </c>
      <c r="B545" s="31" t="s">
        <v>1331</v>
      </c>
      <c r="C545" s="32">
        <v>45882</v>
      </c>
      <c r="D545" s="31" t="s">
        <v>1948</v>
      </c>
      <c r="E545" s="32">
        <v>45882</v>
      </c>
      <c r="F545" s="31" t="s">
        <v>1949</v>
      </c>
      <c r="G545" s="31" t="s">
        <v>1950</v>
      </c>
      <c r="H545" s="33">
        <v>303291</v>
      </c>
      <c r="I545" s="33">
        <v>0</v>
      </c>
      <c r="J545" s="33">
        <v>24263</v>
      </c>
      <c r="K545" s="33">
        <v>327554</v>
      </c>
      <c r="L545" s="7" t="s">
        <v>51</v>
      </c>
      <c r="O545" s="18">
        <f>IF(Table1[[#This Row],[Phân loại]]="Tồn đầu kỳ",Table1[[#This Row],[Tổng giá trị]],0)</f>
        <v>327554</v>
      </c>
      <c r="P545" s="7">
        <f>IF(Table1[[#This Row],[Số còn phải thu ĐK]]&lt;&gt;0,0,IF(Table1[[#This Row],[Phân loại]]="Bán hàng",Table1[[#This Row],[Tổng giá trị]],-Table1[[#This Row],[Tổng giá trị]]))</f>
        <v>0</v>
      </c>
      <c r="Q545" s="18">
        <f t="shared" si="54"/>
        <v>0</v>
      </c>
      <c r="R545" s="7">
        <f>Table1[[#This Row],[Số còn phải thu ĐK]]+Table1[[#This Row],[Giá Trị HD sau CK]]-Table1[[#This Row],[Số tiền đã thu]]</f>
        <v>327554</v>
      </c>
      <c r="S545" s="6">
        <f>IF(Table1[[#This Row],[Ngày hóa đơn]]&lt;&gt;"",Table1[[#This Row],[Ngày hóa đơn]],IF(Table1[[#This Row],[Ngày hạch toán]]&lt;&gt;"",Table1[[#This Row],[Ngày hạch toán]],""))</f>
        <v>45882</v>
      </c>
      <c r="T545" s="7"/>
      <c r="U545" s="6">
        <f>IF(Table1[[#This Row],[Ngày tính CN]]="","",S545+T545)</f>
        <v>45882</v>
      </c>
      <c r="V545" s="18">
        <f ca="1">IF(Table1[[#This Row],[Hạn thanh toán]]="","",IF((U545-NOW())&lt;0,0,(U545-NOW())))</f>
        <v>0</v>
      </c>
      <c r="W545" s="2"/>
      <c r="X545" s="18">
        <f t="shared" ca="1" si="55"/>
        <v>288.49032048611116</v>
      </c>
      <c r="Y545" s="2" t="str">
        <f t="shared" ca="1" si="56"/>
        <v>Nợ quá hạn hơn 120 ngày có khả năng mất thanh toán</v>
      </c>
      <c r="Z545" s="51">
        <f t="shared" si="52"/>
        <v>45882</v>
      </c>
      <c r="AA545" s="51" t="str">
        <f t="shared" si="53"/>
        <v/>
      </c>
      <c r="AD545" s="2" t="str">
        <f>VLOOKUP($A545,MA_KH!$A:$Q,MA_KH!O$1,0)</f>
        <v>CIRCLEK MIỀN BẮC</v>
      </c>
      <c r="AE545" s="2" t="str">
        <f>VLOOKUP($A545,MA_KH!$A:$Q,MA_KH!P$1,0)</f>
        <v>CHI NHÁNH CÔNG TY TNHH VÒNG TRÒN ĐỎ TẠI HÀ NỘI</v>
      </c>
    </row>
    <row r="546" spans="1:31" ht="25.5" hidden="1" customHeight="1" x14ac:dyDescent="0.2">
      <c r="A546" s="31" t="s">
        <v>21192</v>
      </c>
      <c r="B546" s="31" t="s">
        <v>1331</v>
      </c>
      <c r="C546" s="32">
        <v>45882</v>
      </c>
      <c r="D546" s="31" t="s">
        <v>1951</v>
      </c>
      <c r="E546" s="32">
        <v>45882</v>
      </c>
      <c r="F546" s="31" t="s">
        <v>1952</v>
      </c>
      <c r="G546" s="31" t="s">
        <v>1953</v>
      </c>
      <c r="H546" s="33">
        <v>491202</v>
      </c>
      <c r="I546" s="33">
        <v>0</v>
      </c>
      <c r="J546" s="33">
        <v>39296</v>
      </c>
      <c r="K546" s="33">
        <v>530498</v>
      </c>
      <c r="L546" s="7" t="s">
        <v>51</v>
      </c>
      <c r="O546" s="18">
        <f>IF(Table1[[#This Row],[Phân loại]]="Tồn đầu kỳ",Table1[[#This Row],[Tổng giá trị]],0)</f>
        <v>530498</v>
      </c>
      <c r="P546" s="7">
        <f>IF(Table1[[#This Row],[Số còn phải thu ĐK]]&lt;&gt;0,0,IF(Table1[[#This Row],[Phân loại]]="Bán hàng",Table1[[#This Row],[Tổng giá trị]],-Table1[[#This Row],[Tổng giá trị]]))</f>
        <v>0</v>
      </c>
      <c r="Q546" s="18">
        <f t="shared" si="54"/>
        <v>0</v>
      </c>
      <c r="R546" s="7">
        <f>Table1[[#This Row],[Số còn phải thu ĐK]]+Table1[[#This Row],[Giá Trị HD sau CK]]-Table1[[#This Row],[Số tiền đã thu]]</f>
        <v>530498</v>
      </c>
      <c r="S546" s="6">
        <f>IF(Table1[[#This Row],[Ngày hóa đơn]]&lt;&gt;"",Table1[[#This Row],[Ngày hóa đơn]],IF(Table1[[#This Row],[Ngày hạch toán]]&lt;&gt;"",Table1[[#This Row],[Ngày hạch toán]],""))</f>
        <v>45882</v>
      </c>
      <c r="T546" s="7"/>
      <c r="U546" s="6">
        <f>IF(Table1[[#This Row],[Ngày tính CN]]="","",S546+T546)</f>
        <v>45882</v>
      </c>
      <c r="V546" s="18">
        <f ca="1">IF(Table1[[#This Row],[Hạn thanh toán]]="","",IF((U546-NOW())&lt;0,0,(U546-NOW())))</f>
        <v>0</v>
      </c>
      <c r="W546" s="2"/>
      <c r="X546" s="18">
        <f t="shared" ca="1" si="55"/>
        <v>288.49032048611116</v>
      </c>
      <c r="Y546" s="2" t="str">
        <f t="shared" ca="1" si="56"/>
        <v>Nợ quá hạn hơn 120 ngày có khả năng mất thanh toán</v>
      </c>
      <c r="Z546" s="51">
        <f t="shared" si="52"/>
        <v>45882</v>
      </c>
      <c r="AA546" s="51" t="str">
        <f t="shared" si="53"/>
        <v/>
      </c>
      <c r="AD546" s="2" t="str">
        <f>VLOOKUP($A546,MA_KH!$A:$Q,MA_KH!O$1,0)</f>
        <v>CIRCLEK MIỀN BẮC</v>
      </c>
      <c r="AE546" s="2" t="str">
        <f>VLOOKUP($A546,MA_KH!$A:$Q,MA_KH!P$1,0)</f>
        <v>CHI NHÁNH CÔNG TY TNHH VÒNG TRÒN ĐỎ TẠI HÀ NỘI</v>
      </c>
    </row>
    <row r="547" spans="1:31" ht="25.5" hidden="1" customHeight="1" x14ac:dyDescent="0.2">
      <c r="A547" s="31" t="s">
        <v>21192</v>
      </c>
      <c r="B547" s="31" t="s">
        <v>1331</v>
      </c>
      <c r="C547" s="32">
        <v>45882</v>
      </c>
      <c r="D547" s="31" t="s">
        <v>1954</v>
      </c>
      <c r="E547" s="32">
        <v>45882</v>
      </c>
      <c r="F547" s="31" t="s">
        <v>1955</v>
      </c>
      <c r="G547" s="31" t="s">
        <v>1956</v>
      </c>
      <c r="H547" s="33">
        <v>230760</v>
      </c>
      <c r="I547" s="33">
        <v>0</v>
      </c>
      <c r="J547" s="33">
        <v>18461</v>
      </c>
      <c r="K547" s="33">
        <v>249221</v>
      </c>
      <c r="L547" s="7" t="s">
        <v>51</v>
      </c>
      <c r="O547" s="18">
        <f>IF(Table1[[#This Row],[Phân loại]]="Tồn đầu kỳ",Table1[[#This Row],[Tổng giá trị]],0)</f>
        <v>249221</v>
      </c>
      <c r="P547" s="7">
        <f>IF(Table1[[#This Row],[Số còn phải thu ĐK]]&lt;&gt;0,0,IF(Table1[[#This Row],[Phân loại]]="Bán hàng",Table1[[#This Row],[Tổng giá trị]],-Table1[[#This Row],[Tổng giá trị]]))</f>
        <v>0</v>
      </c>
      <c r="Q547" s="18">
        <f t="shared" si="54"/>
        <v>0</v>
      </c>
      <c r="R547" s="7">
        <f>Table1[[#This Row],[Số còn phải thu ĐK]]+Table1[[#This Row],[Giá Trị HD sau CK]]-Table1[[#This Row],[Số tiền đã thu]]</f>
        <v>249221</v>
      </c>
      <c r="S547" s="6">
        <f>IF(Table1[[#This Row],[Ngày hóa đơn]]&lt;&gt;"",Table1[[#This Row],[Ngày hóa đơn]],IF(Table1[[#This Row],[Ngày hạch toán]]&lt;&gt;"",Table1[[#This Row],[Ngày hạch toán]],""))</f>
        <v>45882</v>
      </c>
      <c r="T547" s="7"/>
      <c r="U547" s="6">
        <f>IF(Table1[[#This Row],[Ngày tính CN]]="","",S547+T547)</f>
        <v>45882</v>
      </c>
      <c r="V547" s="18">
        <f ca="1">IF(Table1[[#This Row],[Hạn thanh toán]]="","",IF((U547-NOW())&lt;0,0,(U547-NOW())))</f>
        <v>0</v>
      </c>
      <c r="W547" s="2"/>
      <c r="X547" s="18">
        <f t="shared" ca="1" si="55"/>
        <v>288.49032048611116</v>
      </c>
      <c r="Y547" s="2" t="str">
        <f t="shared" ca="1" si="56"/>
        <v>Nợ quá hạn hơn 120 ngày có khả năng mất thanh toán</v>
      </c>
      <c r="Z547" s="51">
        <f t="shared" si="52"/>
        <v>45882</v>
      </c>
      <c r="AA547" s="51" t="str">
        <f t="shared" si="53"/>
        <v/>
      </c>
      <c r="AD547" s="2" t="str">
        <f>VLOOKUP($A547,MA_KH!$A:$Q,MA_KH!O$1,0)</f>
        <v>CIRCLEK MIỀN BẮC</v>
      </c>
      <c r="AE547" s="2" t="str">
        <f>VLOOKUP($A547,MA_KH!$A:$Q,MA_KH!P$1,0)</f>
        <v>CHI NHÁNH CÔNG TY TNHH VÒNG TRÒN ĐỎ TẠI HÀ NỘI</v>
      </c>
    </row>
    <row r="548" spans="1:31" ht="25.5" hidden="1" customHeight="1" x14ac:dyDescent="0.2">
      <c r="A548" s="31" t="s">
        <v>21192</v>
      </c>
      <c r="B548" s="31" t="s">
        <v>1331</v>
      </c>
      <c r="C548" s="32">
        <v>45883</v>
      </c>
      <c r="D548" s="31" t="s">
        <v>1957</v>
      </c>
      <c r="E548" s="32">
        <v>45883</v>
      </c>
      <c r="F548" s="31" t="s">
        <v>1958</v>
      </c>
      <c r="G548" s="31" t="s">
        <v>1959</v>
      </c>
      <c r="H548" s="33">
        <v>616476</v>
      </c>
      <c r="I548" s="33">
        <v>0</v>
      </c>
      <c r="J548" s="33">
        <v>49318</v>
      </c>
      <c r="K548" s="33">
        <v>665794</v>
      </c>
      <c r="L548" s="7" t="s">
        <v>51</v>
      </c>
      <c r="O548" s="18">
        <f>IF(Table1[[#This Row],[Phân loại]]="Tồn đầu kỳ",Table1[[#This Row],[Tổng giá trị]],0)</f>
        <v>665794</v>
      </c>
      <c r="P548" s="7">
        <f>IF(Table1[[#This Row],[Số còn phải thu ĐK]]&lt;&gt;0,0,IF(Table1[[#This Row],[Phân loại]]="Bán hàng",Table1[[#This Row],[Tổng giá trị]],-Table1[[#This Row],[Tổng giá trị]]))</f>
        <v>0</v>
      </c>
      <c r="Q548" s="18">
        <f t="shared" si="54"/>
        <v>0</v>
      </c>
      <c r="R548" s="7">
        <f>Table1[[#This Row],[Số còn phải thu ĐK]]+Table1[[#This Row],[Giá Trị HD sau CK]]-Table1[[#This Row],[Số tiền đã thu]]</f>
        <v>665794</v>
      </c>
      <c r="S548" s="6">
        <f>IF(Table1[[#This Row],[Ngày hóa đơn]]&lt;&gt;"",Table1[[#This Row],[Ngày hóa đơn]],IF(Table1[[#This Row],[Ngày hạch toán]]&lt;&gt;"",Table1[[#This Row],[Ngày hạch toán]],""))</f>
        <v>45883</v>
      </c>
      <c r="T548" s="7"/>
      <c r="U548" s="6">
        <f>IF(Table1[[#This Row],[Ngày tính CN]]="","",S548+T548)</f>
        <v>45883</v>
      </c>
      <c r="V548" s="18">
        <f ca="1">IF(Table1[[#This Row],[Hạn thanh toán]]="","",IF((U548-NOW())&lt;0,0,(U548-NOW())))</f>
        <v>0</v>
      </c>
      <c r="W548" s="2"/>
      <c r="X548" s="18">
        <f t="shared" ca="1" si="55"/>
        <v>287.49032048611116</v>
      </c>
      <c r="Y548" s="2" t="str">
        <f t="shared" ca="1" si="56"/>
        <v>Nợ quá hạn hơn 120 ngày có khả năng mất thanh toán</v>
      </c>
      <c r="Z548" s="51">
        <f t="shared" si="52"/>
        <v>45883</v>
      </c>
      <c r="AA548" s="51" t="str">
        <f t="shared" si="53"/>
        <v/>
      </c>
      <c r="AD548" s="2" t="str">
        <f>VLOOKUP($A548,MA_KH!$A:$Q,MA_KH!O$1,0)</f>
        <v>CIRCLEK MIỀN BẮC</v>
      </c>
      <c r="AE548" s="2" t="str">
        <f>VLOOKUP($A548,MA_KH!$A:$Q,MA_KH!P$1,0)</f>
        <v>CHI NHÁNH CÔNG TY TNHH VÒNG TRÒN ĐỎ TẠI HÀ NỘI</v>
      </c>
    </row>
    <row r="549" spans="1:31" ht="25.5" hidden="1" customHeight="1" x14ac:dyDescent="0.2">
      <c r="A549" s="31" t="s">
        <v>21192</v>
      </c>
      <c r="B549" s="31" t="s">
        <v>1331</v>
      </c>
      <c r="C549" s="32">
        <v>45883</v>
      </c>
      <c r="D549" s="31" t="s">
        <v>1960</v>
      </c>
      <c r="E549" s="32">
        <v>45883</v>
      </c>
      <c r="F549" s="31" t="s">
        <v>1961</v>
      </c>
      <c r="G549" s="31" t="s">
        <v>1962</v>
      </c>
      <c r="H549" s="33">
        <v>230760</v>
      </c>
      <c r="I549" s="33">
        <v>0</v>
      </c>
      <c r="J549" s="33">
        <v>18461</v>
      </c>
      <c r="K549" s="33">
        <v>249221</v>
      </c>
      <c r="L549" s="7" t="s">
        <v>51</v>
      </c>
      <c r="O549" s="18">
        <f>IF(Table1[[#This Row],[Phân loại]]="Tồn đầu kỳ",Table1[[#This Row],[Tổng giá trị]],0)</f>
        <v>249221</v>
      </c>
      <c r="P549" s="7">
        <f>IF(Table1[[#This Row],[Số còn phải thu ĐK]]&lt;&gt;0,0,IF(Table1[[#This Row],[Phân loại]]="Bán hàng",Table1[[#This Row],[Tổng giá trị]],-Table1[[#This Row],[Tổng giá trị]]))</f>
        <v>0</v>
      </c>
      <c r="Q549" s="18">
        <f t="shared" si="54"/>
        <v>0</v>
      </c>
      <c r="R549" s="7">
        <f>Table1[[#This Row],[Số còn phải thu ĐK]]+Table1[[#This Row],[Giá Trị HD sau CK]]-Table1[[#This Row],[Số tiền đã thu]]</f>
        <v>249221</v>
      </c>
      <c r="S549" s="6">
        <f>IF(Table1[[#This Row],[Ngày hóa đơn]]&lt;&gt;"",Table1[[#This Row],[Ngày hóa đơn]],IF(Table1[[#This Row],[Ngày hạch toán]]&lt;&gt;"",Table1[[#This Row],[Ngày hạch toán]],""))</f>
        <v>45883</v>
      </c>
      <c r="T549" s="7"/>
      <c r="U549" s="6">
        <f>IF(Table1[[#This Row],[Ngày tính CN]]="","",S549+T549)</f>
        <v>45883</v>
      </c>
      <c r="V549" s="18">
        <f ca="1">IF(Table1[[#This Row],[Hạn thanh toán]]="","",IF((U549-NOW())&lt;0,0,(U549-NOW())))</f>
        <v>0</v>
      </c>
      <c r="W549" s="2"/>
      <c r="X549" s="18">
        <f t="shared" ca="1" si="55"/>
        <v>287.49032048611116</v>
      </c>
      <c r="Y549" s="2" t="str">
        <f t="shared" ca="1" si="56"/>
        <v>Nợ quá hạn hơn 120 ngày có khả năng mất thanh toán</v>
      </c>
      <c r="Z549" s="51">
        <f t="shared" si="52"/>
        <v>45883</v>
      </c>
      <c r="AA549" s="51" t="str">
        <f t="shared" si="53"/>
        <v/>
      </c>
      <c r="AD549" s="2" t="str">
        <f>VLOOKUP($A549,MA_KH!$A:$Q,MA_KH!O$1,0)</f>
        <v>CIRCLEK MIỀN BẮC</v>
      </c>
      <c r="AE549" s="2" t="str">
        <f>VLOOKUP($A549,MA_KH!$A:$Q,MA_KH!P$1,0)</f>
        <v>CHI NHÁNH CÔNG TY TNHH VÒNG TRÒN ĐỎ TẠI HÀ NỘI</v>
      </c>
    </row>
    <row r="550" spans="1:31" ht="25.5" hidden="1" customHeight="1" x14ac:dyDescent="0.2">
      <c r="A550" s="31" t="s">
        <v>21192</v>
      </c>
      <c r="B550" s="31" t="s">
        <v>1331</v>
      </c>
      <c r="C550" s="32">
        <v>45883</v>
      </c>
      <c r="D550" s="31" t="s">
        <v>1963</v>
      </c>
      <c r="E550" s="32">
        <v>45883</v>
      </c>
      <c r="F550" s="31" t="s">
        <v>1964</v>
      </c>
      <c r="G550" s="31" t="s">
        <v>1965</v>
      </c>
      <c r="H550" s="33">
        <v>303291</v>
      </c>
      <c r="I550" s="33">
        <v>0</v>
      </c>
      <c r="J550" s="33">
        <v>24263</v>
      </c>
      <c r="K550" s="33">
        <v>327554</v>
      </c>
      <c r="L550" s="7" t="s">
        <v>51</v>
      </c>
      <c r="O550" s="18">
        <f>IF(Table1[[#This Row],[Phân loại]]="Tồn đầu kỳ",Table1[[#This Row],[Tổng giá trị]],0)</f>
        <v>327554</v>
      </c>
      <c r="P550" s="7">
        <f>IF(Table1[[#This Row],[Số còn phải thu ĐK]]&lt;&gt;0,0,IF(Table1[[#This Row],[Phân loại]]="Bán hàng",Table1[[#This Row],[Tổng giá trị]],-Table1[[#This Row],[Tổng giá trị]]))</f>
        <v>0</v>
      </c>
      <c r="Q550" s="18">
        <f t="shared" si="54"/>
        <v>0</v>
      </c>
      <c r="R550" s="7">
        <f>Table1[[#This Row],[Số còn phải thu ĐK]]+Table1[[#This Row],[Giá Trị HD sau CK]]-Table1[[#This Row],[Số tiền đã thu]]</f>
        <v>327554</v>
      </c>
      <c r="S550" s="6">
        <f>IF(Table1[[#This Row],[Ngày hóa đơn]]&lt;&gt;"",Table1[[#This Row],[Ngày hóa đơn]],IF(Table1[[#This Row],[Ngày hạch toán]]&lt;&gt;"",Table1[[#This Row],[Ngày hạch toán]],""))</f>
        <v>45883</v>
      </c>
      <c r="T550" s="7"/>
      <c r="U550" s="6">
        <f>IF(Table1[[#This Row],[Ngày tính CN]]="","",S550+T550)</f>
        <v>45883</v>
      </c>
      <c r="V550" s="18">
        <f ca="1">IF(Table1[[#This Row],[Hạn thanh toán]]="","",IF((U550-NOW())&lt;0,0,(U550-NOW())))</f>
        <v>0</v>
      </c>
      <c r="W550" s="2"/>
      <c r="X550" s="18">
        <f t="shared" ca="1" si="55"/>
        <v>287.49032048611116</v>
      </c>
      <c r="Y550" s="2" t="str">
        <f t="shared" ca="1" si="56"/>
        <v>Nợ quá hạn hơn 120 ngày có khả năng mất thanh toán</v>
      </c>
      <c r="Z550" s="51">
        <f t="shared" si="52"/>
        <v>45883</v>
      </c>
      <c r="AA550" s="51" t="str">
        <f t="shared" si="53"/>
        <v/>
      </c>
      <c r="AD550" s="2" t="str">
        <f>VLOOKUP($A550,MA_KH!$A:$Q,MA_KH!O$1,0)</f>
        <v>CIRCLEK MIỀN BẮC</v>
      </c>
      <c r="AE550" s="2" t="str">
        <f>VLOOKUP($A550,MA_KH!$A:$Q,MA_KH!P$1,0)</f>
        <v>CHI NHÁNH CÔNG TY TNHH VÒNG TRÒN ĐỎ TẠI HÀ NỘI</v>
      </c>
    </row>
    <row r="551" spans="1:31" ht="25.5" hidden="1" customHeight="1" x14ac:dyDescent="0.2">
      <c r="A551" s="31" t="s">
        <v>21192</v>
      </c>
      <c r="B551" s="31" t="s">
        <v>1331</v>
      </c>
      <c r="C551" s="32">
        <v>45883</v>
      </c>
      <c r="D551" s="31" t="s">
        <v>1966</v>
      </c>
      <c r="E551" s="32">
        <v>45883</v>
      </c>
      <c r="F551" s="31" t="s">
        <v>1967</v>
      </c>
      <c r="G551" s="31" t="s">
        <v>1968</v>
      </c>
      <c r="H551" s="33">
        <v>543945</v>
      </c>
      <c r="I551" s="33">
        <v>0</v>
      </c>
      <c r="J551" s="33">
        <v>43516</v>
      </c>
      <c r="K551" s="33">
        <v>587461</v>
      </c>
      <c r="L551" s="7" t="s">
        <v>51</v>
      </c>
      <c r="O551" s="18">
        <f>IF(Table1[[#This Row],[Phân loại]]="Tồn đầu kỳ",Table1[[#This Row],[Tổng giá trị]],0)</f>
        <v>587461</v>
      </c>
      <c r="P551" s="7">
        <f>IF(Table1[[#This Row],[Số còn phải thu ĐK]]&lt;&gt;0,0,IF(Table1[[#This Row],[Phân loại]]="Bán hàng",Table1[[#This Row],[Tổng giá trị]],-Table1[[#This Row],[Tổng giá trị]]))</f>
        <v>0</v>
      </c>
      <c r="Q551" s="18">
        <f t="shared" si="54"/>
        <v>0</v>
      </c>
      <c r="R551" s="7">
        <f>Table1[[#This Row],[Số còn phải thu ĐK]]+Table1[[#This Row],[Giá Trị HD sau CK]]-Table1[[#This Row],[Số tiền đã thu]]</f>
        <v>587461</v>
      </c>
      <c r="S551" s="6">
        <f>IF(Table1[[#This Row],[Ngày hóa đơn]]&lt;&gt;"",Table1[[#This Row],[Ngày hóa đơn]],IF(Table1[[#This Row],[Ngày hạch toán]]&lt;&gt;"",Table1[[#This Row],[Ngày hạch toán]],""))</f>
        <v>45883</v>
      </c>
      <c r="T551" s="7"/>
      <c r="U551" s="6">
        <f>IF(Table1[[#This Row],[Ngày tính CN]]="","",S551+T551)</f>
        <v>45883</v>
      </c>
      <c r="V551" s="18">
        <f ca="1">IF(Table1[[#This Row],[Hạn thanh toán]]="","",IF((U551-NOW())&lt;0,0,(U551-NOW())))</f>
        <v>0</v>
      </c>
      <c r="W551" s="2"/>
      <c r="X551" s="18">
        <f t="shared" ca="1" si="55"/>
        <v>287.49032048611116</v>
      </c>
      <c r="Y551" s="2" t="str">
        <f t="shared" ca="1" si="56"/>
        <v>Nợ quá hạn hơn 120 ngày có khả năng mất thanh toán</v>
      </c>
      <c r="Z551" s="51">
        <f t="shared" si="52"/>
        <v>45883</v>
      </c>
      <c r="AA551" s="51" t="str">
        <f t="shared" si="53"/>
        <v/>
      </c>
      <c r="AD551" s="2" t="str">
        <f>VLOOKUP($A551,MA_KH!$A:$Q,MA_KH!O$1,0)</f>
        <v>CIRCLEK MIỀN BẮC</v>
      </c>
      <c r="AE551" s="2" t="str">
        <f>VLOOKUP($A551,MA_KH!$A:$Q,MA_KH!P$1,0)</f>
        <v>CHI NHÁNH CÔNG TY TNHH VÒNG TRÒN ĐỎ TẠI HÀ NỘI</v>
      </c>
    </row>
    <row r="552" spans="1:31" ht="25.5" hidden="1" customHeight="1" x14ac:dyDescent="0.2">
      <c r="A552" s="31" t="s">
        <v>21192</v>
      </c>
      <c r="B552" s="31" t="s">
        <v>1331</v>
      </c>
      <c r="C552" s="32">
        <v>45883</v>
      </c>
      <c r="D552" s="31" t="s">
        <v>1969</v>
      </c>
      <c r="E552" s="32">
        <v>45883</v>
      </c>
      <c r="F552" s="31" t="s">
        <v>1970</v>
      </c>
      <c r="G552" s="31" t="s">
        <v>1971</v>
      </c>
      <c r="H552" s="33">
        <v>382413</v>
      </c>
      <c r="I552" s="33">
        <v>0</v>
      </c>
      <c r="J552" s="33">
        <v>30593</v>
      </c>
      <c r="K552" s="33">
        <v>413006</v>
      </c>
      <c r="L552" s="7" t="s">
        <v>51</v>
      </c>
      <c r="O552" s="18">
        <f>IF(Table1[[#This Row],[Phân loại]]="Tồn đầu kỳ",Table1[[#This Row],[Tổng giá trị]],0)</f>
        <v>413006</v>
      </c>
      <c r="P552" s="7">
        <f>IF(Table1[[#This Row],[Số còn phải thu ĐK]]&lt;&gt;0,0,IF(Table1[[#This Row],[Phân loại]]="Bán hàng",Table1[[#This Row],[Tổng giá trị]],-Table1[[#This Row],[Tổng giá trị]]))</f>
        <v>0</v>
      </c>
      <c r="Q552" s="18">
        <f t="shared" si="54"/>
        <v>0</v>
      </c>
      <c r="R552" s="7">
        <f>Table1[[#This Row],[Số còn phải thu ĐK]]+Table1[[#This Row],[Giá Trị HD sau CK]]-Table1[[#This Row],[Số tiền đã thu]]</f>
        <v>413006</v>
      </c>
      <c r="S552" s="6">
        <f>IF(Table1[[#This Row],[Ngày hóa đơn]]&lt;&gt;"",Table1[[#This Row],[Ngày hóa đơn]],IF(Table1[[#This Row],[Ngày hạch toán]]&lt;&gt;"",Table1[[#This Row],[Ngày hạch toán]],""))</f>
        <v>45883</v>
      </c>
      <c r="T552" s="7"/>
      <c r="U552" s="6">
        <f>IF(Table1[[#This Row],[Ngày tính CN]]="","",S552+T552)</f>
        <v>45883</v>
      </c>
      <c r="V552" s="18">
        <f ca="1">IF(Table1[[#This Row],[Hạn thanh toán]]="","",IF((U552-NOW())&lt;0,0,(U552-NOW())))</f>
        <v>0</v>
      </c>
      <c r="W552" s="2"/>
      <c r="X552" s="18">
        <f t="shared" ca="1" si="55"/>
        <v>287.49032048611116</v>
      </c>
      <c r="Y552" s="2" t="str">
        <f t="shared" ca="1" si="56"/>
        <v>Nợ quá hạn hơn 120 ngày có khả năng mất thanh toán</v>
      </c>
      <c r="Z552" s="51">
        <f t="shared" si="52"/>
        <v>45883</v>
      </c>
      <c r="AA552" s="51" t="str">
        <f t="shared" si="53"/>
        <v/>
      </c>
      <c r="AD552" s="2" t="str">
        <f>VLOOKUP($A552,MA_KH!$A:$Q,MA_KH!O$1,0)</f>
        <v>CIRCLEK MIỀN BẮC</v>
      </c>
      <c r="AE552" s="2" t="str">
        <f>VLOOKUP($A552,MA_KH!$A:$Q,MA_KH!P$1,0)</f>
        <v>CHI NHÁNH CÔNG TY TNHH VÒNG TRÒN ĐỎ TẠI HÀ NỘI</v>
      </c>
    </row>
    <row r="553" spans="1:31" ht="25.5" hidden="1" customHeight="1" x14ac:dyDescent="0.2">
      <c r="A553" s="31" t="s">
        <v>21192</v>
      </c>
      <c r="B553" s="31" t="s">
        <v>1331</v>
      </c>
      <c r="C553" s="32">
        <v>45883</v>
      </c>
      <c r="D553" s="31" t="s">
        <v>1972</v>
      </c>
      <c r="E553" s="32">
        <v>45883</v>
      </c>
      <c r="F553" s="31" t="s">
        <v>1973</v>
      </c>
      <c r="G553" s="31" t="s">
        <v>1974</v>
      </c>
      <c r="H553" s="33">
        <v>230760</v>
      </c>
      <c r="I553" s="33">
        <v>0</v>
      </c>
      <c r="J553" s="33">
        <v>18461</v>
      </c>
      <c r="K553" s="33">
        <v>249221</v>
      </c>
      <c r="L553" s="7" t="s">
        <v>51</v>
      </c>
      <c r="O553" s="18">
        <f>IF(Table1[[#This Row],[Phân loại]]="Tồn đầu kỳ",Table1[[#This Row],[Tổng giá trị]],0)</f>
        <v>249221</v>
      </c>
      <c r="P553" s="7">
        <f>IF(Table1[[#This Row],[Số còn phải thu ĐK]]&lt;&gt;0,0,IF(Table1[[#This Row],[Phân loại]]="Bán hàng",Table1[[#This Row],[Tổng giá trị]],-Table1[[#This Row],[Tổng giá trị]]))</f>
        <v>0</v>
      </c>
      <c r="Q553" s="18">
        <f t="shared" si="54"/>
        <v>0</v>
      </c>
      <c r="R553" s="7">
        <f>Table1[[#This Row],[Số còn phải thu ĐK]]+Table1[[#This Row],[Giá Trị HD sau CK]]-Table1[[#This Row],[Số tiền đã thu]]</f>
        <v>249221</v>
      </c>
      <c r="S553" s="6">
        <f>IF(Table1[[#This Row],[Ngày hóa đơn]]&lt;&gt;"",Table1[[#This Row],[Ngày hóa đơn]],IF(Table1[[#This Row],[Ngày hạch toán]]&lt;&gt;"",Table1[[#This Row],[Ngày hạch toán]],""))</f>
        <v>45883</v>
      </c>
      <c r="T553" s="7"/>
      <c r="U553" s="6">
        <f>IF(Table1[[#This Row],[Ngày tính CN]]="","",S553+T553)</f>
        <v>45883</v>
      </c>
      <c r="V553" s="18">
        <f ca="1">IF(Table1[[#This Row],[Hạn thanh toán]]="","",IF((U553-NOW())&lt;0,0,(U553-NOW())))</f>
        <v>0</v>
      </c>
      <c r="W553" s="2"/>
      <c r="X553" s="18">
        <f t="shared" ca="1" si="55"/>
        <v>287.49032048611116</v>
      </c>
      <c r="Y553" s="2" t="str">
        <f t="shared" ca="1" si="56"/>
        <v>Nợ quá hạn hơn 120 ngày có khả năng mất thanh toán</v>
      </c>
      <c r="Z553" s="51">
        <f t="shared" si="52"/>
        <v>45883</v>
      </c>
      <c r="AA553" s="51" t="str">
        <f t="shared" si="53"/>
        <v/>
      </c>
      <c r="AD553" s="2" t="str">
        <f>VLOOKUP($A553,MA_KH!$A:$Q,MA_KH!O$1,0)</f>
        <v>CIRCLEK MIỀN BẮC</v>
      </c>
      <c r="AE553" s="2" t="str">
        <f>VLOOKUP($A553,MA_KH!$A:$Q,MA_KH!P$1,0)</f>
        <v>CHI NHÁNH CÔNG TY TNHH VÒNG TRÒN ĐỎ TẠI HÀ NỘI</v>
      </c>
    </row>
    <row r="554" spans="1:31" ht="25.5" hidden="1" customHeight="1" x14ac:dyDescent="0.2">
      <c r="A554" s="31" t="s">
        <v>21192</v>
      </c>
      <c r="B554" s="31" t="s">
        <v>1331</v>
      </c>
      <c r="C554" s="32">
        <v>45883</v>
      </c>
      <c r="D554" s="31" t="s">
        <v>1975</v>
      </c>
      <c r="E554" s="32">
        <v>45883</v>
      </c>
      <c r="F554" s="31" t="s">
        <v>1976</v>
      </c>
      <c r="G554" s="31" t="s">
        <v>1977</v>
      </c>
      <c r="H554" s="33">
        <v>230760</v>
      </c>
      <c r="I554" s="33">
        <v>0</v>
      </c>
      <c r="J554" s="33">
        <v>18461</v>
      </c>
      <c r="K554" s="33">
        <v>249221</v>
      </c>
      <c r="L554" s="7" t="s">
        <v>51</v>
      </c>
      <c r="O554" s="18">
        <f>IF(Table1[[#This Row],[Phân loại]]="Tồn đầu kỳ",Table1[[#This Row],[Tổng giá trị]],0)</f>
        <v>249221</v>
      </c>
      <c r="P554" s="7">
        <f>IF(Table1[[#This Row],[Số còn phải thu ĐK]]&lt;&gt;0,0,IF(Table1[[#This Row],[Phân loại]]="Bán hàng",Table1[[#This Row],[Tổng giá trị]],-Table1[[#This Row],[Tổng giá trị]]))</f>
        <v>0</v>
      </c>
      <c r="Q554" s="18">
        <f t="shared" si="54"/>
        <v>0</v>
      </c>
      <c r="R554" s="7">
        <f>Table1[[#This Row],[Số còn phải thu ĐK]]+Table1[[#This Row],[Giá Trị HD sau CK]]-Table1[[#This Row],[Số tiền đã thu]]</f>
        <v>249221</v>
      </c>
      <c r="S554" s="6">
        <f>IF(Table1[[#This Row],[Ngày hóa đơn]]&lt;&gt;"",Table1[[#This Row],[Ngày hóa đơn]],IF(Table1[[#This Row],[Ngày hạch toán]]&lt;&gt;"",Table1[[#This Row],[Ngày hạch toán]],""))</f>
        <v>45883</v>
      </c>
      <c r="T554" s="7"/>
      <c r="U554" s="6">
        <f>IF(Table1[[#This Row],[Ngày tính CN]]="","",S554+T554)</f>
        <v>45883</v>
      </c>
      <c r="V554" s="18">
        <f ca="1">IF(Table1[[#This Row],[Hạn thanh toán]]="","",IF((U554-NOW())&lt;0,0,(U554-NOW())))</f>
        <v>0</v>
      </c>
      <c r="W554" s="2"/>
      <c r="X554" s="18">
        <f t="shared" ca="1" si="55"/>
        <v>287.49032048611116</v>
      </c>
      <c r="Y554" s="2" t="str">
        <f t="shared" ca="1" si="56"/>
        <v>Nợ quá hạn hơn 120 ngày có khả năng mất thanh toán</v>
      </c>
      <c r="Z554" s="51">
        <f t="shared" si="52"/>
        <v>45883</v>
      </c>
      <c r="AA554" s="51" t="str">
        <f t="shared" si="53"/>
        <v/>
      </c>
      <c r="AD554" s="2" t="str">
        <f>VLOOKUP($A554,MA_KH!$A:$Q,MA_KH!O$1,0)</f>
        <v>CIRCLEK MIỀN BẮC</v>
      </c>
      <c r="AE554" s="2" t="str">
        <f>VLOOKUP($A554,MA_KH!$A:$Q,MA_KH!P$1,0)</f>
        <v>CHI NHÁNH CÔNG TY TNHH VÒNG TRÒN ĐỎ TẠI HÀ NỘI</v>
      </c>
    </row>
    <row r="555" spans="1:31" ht="25.5" hidden="1" customHeight="1" x14ac:dyDescent="0.2">
      <c r="A555" s="31" t="s">
        <v>21192</v>
      </c>
      <c r="B555" s="31" t="s">
        <v>1331</v>
      </c>
      <c r="C555" s="32">
        <v>45883</v>
      </c>
      <c r="D555" s="31" t="s">
        <v>1978</v>
      </c>
      <c r="E555" s="32">
        <v>45883</v>
      </c>
      <c r="F555" s="31" t="s">
        <v>1979</v>
      </c>
      <c r="G555" s="31" t="s">
        <v>1980</v>
      </c>
      <c r="H555" s="33">
        <v>501096</v>
      </c>
      <c r="I555" s="33">
        <v>0</v>
      </c>
      <c r="J555" s="33">
        <v>40088</v>
      </c>
      <c r="K555" s="33">
        <v>541184</v>
      </c>
      <c r="L555" s="7" t="s">
        <v>51</v>
      </c>
      <c r="O555" s="18">
        <f>IF(Table1[[#This Row],[Phân loại]]="Tồn đầu kỳ",Table1[[#This Row],[Tổng giá trị]],0)</f>
        <v>541184</v>
      </c>
      <c r="P555" s="7">
        <f>IF(Table1[[#This Row],[Số còn phải thu ĐK]]&lt;&gt;0,0,IF(Table1[[#This Row],[Phân loại]]="Bán hàng",Table1[[#This Row],[Tổng giá trị]],-Table1[[#This Row],[Tổng giá trị]]))</f>
        <v>0</v>
      </c>
      <c r="Q555" s="18">
        <f t="shared" si="54"/>
        <v>0</v>
      </c>
      <c r="R555" s="7">
        <f>Table1[[#This Row],[Số còn phải thu ĐK]]+Table1[[#This Row],[Giá Trị HD sau CK]]-Table1[[#This Row],[Số tiền đã thu]]</f>
        <v>541184</v>
      </c>
      <c r="S555" s="6">
        <f>IF(Table1[[#This Row],[Ngày hóa đơn]]&lt;&gt;"",Table1[[#This Row],[Ngày hóa đơn]],IF(Table1[[#This Row],[Ngày hạch toán]]&lt;&gt;"",Table1[[#This Row],[Ngày hạch toán]],""))</f>
        <v>45883</v>
      </c>
      <c r="T555" s="7"/>
      <c r="U555" s="6">
        <f>IF(Table1[[#This Row],[Ngày tính CN]]="","",S555+T555)</f>
        <v>45883</v>
      </c>
      <c r="V555" s="18">
        <f ca="1">IF(Table1[[#This Row],[Hạn thanh toán]]="","",IF((U555-NOW())&lt;0,0,(U555-NOW())))</f>
        <v>0</v>
      </c>
      <c r="W555" s="2"/>
      <c r="X555" s="18">
        <f t="shared" ca="1" si="55"/>
        <v>287.49032048611116</v>
      </c>
      <c r="Y555" s="2" t="str">
        <f t="shared" ca="1" si="56"/>
        <v>Nợ quá hạn hơn 120 ngày có khả năng mất thanh toán</v>
      </c>
      <c r="Z555" s="51">
        <f t="shared" si="52"/>
        <v>45883</v>
      </c>
      <c r="AA555" s="51" t="str">
        <f t="shared" si="53"/>
        <v/>
      </c>
      <c r="AD555" s="2" t="str">
        <f>VLOOKUP($A555,MA_KH!$A:$Q,MA_KH!O$1,0)</f>
        <v>CIRCLEK MIỀN BẮC</v>
      </c>
      <c r="AE555" s="2" t="str">
        <f>VLOOKUP($A555,MA_KH!$A:$Q,MA_KH!P$1,0)</f>
        <v>CHI NHÁNH CÔNG TY TNHH VÒNG TRÒN ĐỎ TẠI HÀ NỘI</v>
      </c>
    </row>
    <row r="556" spans="1:31" ht="25.5" hidden="1" customHeight="1" x14ac:dyDescent="0.2">
      <c r="A556" s="31" t="s">
        <v>21192</v>
      </c>
      <c r="B556" s="31" t="s">
        <v>1331</v>
      </c>
      <c r="C556" s="32">
        <v>45883</v>
      </c>
      <c r="D556" s="31" t="s">
        <v>1981</v>
      </c>
      <c r="E556" s="32">
        <v>45883</v>
      </c>
      <c r="F556" s="31" t="s">
        <v>1982</v>
      </c>
      <c r="G556" s="31" t="s">
        <v>1983</v>
      </c>
      <c r="H556" s="33">
        <v>626370</v>
      </c>
      <c r="I556" s="33">
        <v>0</v>
      </c>
      <c r="J556" s="33">
        <v>50110</v>
      </c>
      <c r="K556" s="33">
        <v>676480</v>
      </c>
      <c r="L556" s="7" t="s">
        <v>51</v>
      </c>
      <c r="O556" s="18">
        <f>IF(Table1[[#This Row],[Phân loại]]="Tồn đầu kỳ",Table1[[#This Row],[Tổng giá trị]],0)</f>
        <v>676480</v>
      </c>
      <c r="P556" s="7">
        <f>IF(Table1[[#This Row],[Số còn phải thu ĐK]]&lt;&gt;0,0,IF(Table1[[#This Row],[Phân loại]]="Bán hàng",Table1[[#This Row],[Tổng giá trị]],-Table1[[#This Row],[Tổng giá trị]]))</f>
        <v>0</v>
      </c>
      <c r="Q556" s="18">
        <f t="shared" si="54"/>
        <v>0</v>
      </c>
      <c r="R556" s="7">
        <f>Table1[[#This Row],[Số còn phải thu ĐK]]+Table1[[#This Row],[Giá Trị HD sau CK]]-Table1[[#This Row],[Số tiền đã thu]]</f>
        <v>676480</v>
      </c>
      <c r="S556" s="6">
        <f>IF(Table1[[#This Row],[Ngày hóa đơn]]&lt;&gt;"",Table1[[#This Row],[Ngày hóa đơn]],IF(Table1[[#This Row],[Ngày hạch toán]]&lt;&gt;"",Table1[[#This Row],[Ngày hạch toán]],""))</f>
        <v>45883</v>
      </c>
      <c r="T556" s="7"/>
      <c r="U556" s="6">
        <f>IF(Table1[[#This Row],[Ngày tính CN]]="","",S556+T556)</f>
        <v>45883</v>
      </c>
      <c r="V556" s="18">
        <f ca="1">IF(Table1[[#This Row],[Hạn thanh toán]]="","",IF((U556-NOW())&lt;0,0,(U556-NOW())))</f>
        <v>0</v>
      </c>
      <c r="W556" s="2"/>
      <c r="X556" s="18">
        <f t="shared" ca="1" si="55"/>
        <v>287.49032048611116</v>
      </c>
      <c r="Y556" s="2" t="str">
        <f t="shared" ca="1" si="56"/>
        <v>Nợ quá hạn hơn 120 ngày có khả năng mất thanh toán</v>
      </c>
      <c r="Z556" s="51">
        <f t="shared" si="52"/>
        <v>45883</v>
      </c>
      <c r="AA556" s="51" t="str">
        <f t="shared" si="53"/>
        <v/>
      </c>
      <c r="AD556" s="2" t="str">
        <f>VLOOKUP($A556,MA_KH!$A:$Q,MA_KH!O$1,0)</f>
        <v>CIRCLEK MIỀN BẮC</v>
      </c>
      <c r="AE556" s="2" t="str">
        <f>VLOOKUP($A556,MA_KH!$A:$Q,MA_KH!P$1,0)</f>
        <v>CHI NHÁNH CÔNG TY TNHH VÒNG TRÒN ĐỎ TẠI HÀ NỘI</v>
      </c>
    </row>
    <row r="557" spans="1:31" ht="25.5" hidden="1" customHeight="1" x14ac:dyDescent="0.2">
      <c r="A557" s="31" t="s">
        <v>21267</v>
      </c>
      <c r="B557" s="31" t="s">
        <v>1340</v>
      </c>
      <c r="C557" s="32">
        <v>45883</v>
      </c>
      <c r="D557" s="31" t="s">
        <v>1984</v>
      </c>
      <c r="E557" s="32">
        <v>45883</v>
      </c>
      <c r="F557" s="31" t="s">
        <v>1985</v>
      </c>
      <c r="G557" s="31" t="s">
        <v>1986</v>
      </c>
      <c r="H557" s="33">
        <v>1879110</v>
      </c>
      <c r="I557" s="33">
        <v>0</v>
      </c>
      <c r="J557" s="33">
        <v>150329</v>
      </c>
      <c r="K557" s="33">
        <v>2029439</v>
      </c>
      <c r="L557" s="7" t="s">
        <v>51</v>
      </c>
      <c r="O557" s="18">
        <f>IF(Table1[[#This Row],[Phân loại]]="Tồn đầu kỳ",Table1[[#This Row],[Tổng giá trị]],0)</f>
        <v>2029439</v>
      </c>
      <c r="P557" s="7">
        <f>IF(Table1[[#This Row],[Số còn phải thu ĐK]]&lt;&gt;0,0,IF(Table1[[#This Row],[Phân loại]]="Bán hàng",Table1[[#This Row],[Tổng giá trị]],-Table1[[#This Row],[Tổng giá trị]]))</f>
        <v>0</v>
      </c>
      <c r="Q557" s="18">
        <f t="shared" si="54"/>
        <v>0</v>
      </c>
      <c r="R557" s="7">
        <f>Table1[[#This Row],[Số còn phải thu ĐK]]+Table1[[#This Row],[Giá Trị HD sau CK]]-Table1[[#This Row],[Số tiền đã thu]]</f>
        <v>2029439</v>
      </c>
      <c r="S557" s="6">
        <f>IF(Table1[[#This Row],[Ngày hóa đơn]]&lt;&gt;"",Table1[[#This Row],[Ngày hóa đơn]],IF(Table1[[#This Row],[Ngày hạch toán]]&lt;&gt;"",Table1[[#This Row],[Ngày hạch toán]],""))</f>
        <v>45883</v>
      </c>
      <c r="T557" s="7"/>
      <c r="U557" s="6">
        <f>IF(Table1[[#This Row],[Ngày tính CN]]="","",S557+T557)</f>
        <v>45883</v>
      </c>
      <c r="V557" s="18">
        <f ca="1">IF(Table1[[#This Row],[Hạn thanh toán]]="","",IF((U557-NOW())&lt;0,0,(U557-NOW())))</f>
        <v>0</v>
      </c>
      <c r="W557" s="2"/>
      <c r="X557" s="18">
        <f t="shared" ca="1" si="55"/>
        <v>287.49032048611116</v>
      </c>
      <c r="Y557" s="2" t="str">
        <f t="shared" ca="1" si="56"/>
        <v>Nợ quá hạn hơn 120 ngày có khả năng mất thanh toán</v>
      </c>
      <c r="Z557" s="51">
        <f t="shared" si="52"/>
        <v>45883</v>
      </c>
      <c r="AA557" s="51" t="str">
        <f t="shared" si="53"/>
        <v/>
      </c>
      <c r="AD557" s="2" t="str">
        <f>VLOOKUP($A557,MA_KH!$A:$Q,MA_KH!O$1,0)</f>
        <v>CIRCLEK MIỀN BẮC</v>
      </c>
      <c r="AE557" s="2" t="str">
        <f>VLOOKUP($A557,MA_KH!$A:$Q,MA_KH!P$1,0)</f>
        <v>CHI NHÁNH CÔNG TY TNHH VÒNG TRÒN ĐỎ TẠI HÀ NỘI</v>
      </c>
    </row>
    <row r="558" spans="1:31" ht="25.5" hidden="1" customHeight="1" x14ac:dyDescent="0.2">
      <c r="A558" s="31" t="s">
        <v>21267</v>
      </c>
      <c r="B558" s="31" t="s">
        <v>1340</v>
      </c>
      <c r="C558" s="32">
        <v>45883</v>
      </c>
      <c r="D558" s="31" t="s">
        <v>1987</v>
      </c>
      <c r="E558" s="32">
        <v>45883</v>
      </c>
      <c r="F558" s="31" t="s">
        <v>1988</v>
      </c>
      <c r="G558" s="31" t="s">
        <v>1989</v>
      </c>
      <c r="H558" s="33">
        <v>1565925</v>
      </c>
      <c r="I558" s="33">
        <v>0</v>
      </c>
      <c r="J558" s="33">
        <v>125274</v>
      </c>
      <c r="K558" s="33">
        <v>1691199</v>
      </c>
      <c r="L558" s="7" t="s">
        <v>51</v>
      </c>
      <c r="O558" s="18">
        <f>IF(Table1[[#This Row],[Phân loại]]="Tồn đầu kỳ",Table1[[#This Row],[Tổng giá trị]],0)</f>
        <v>1691199</v>
      </c>
      <c r="P558" s="7">
        <f>IF(Table1[[#This Row],[Số còn phải thu ĐK]]&lt;&gt;0,0,IF(Table1[[#This Row],[Phân loại]]="Bán hàng",Table1[[#This Row],[Tổng giá trị]],-Table1[[#This Row],[Tổng giá trị]]))</f>
        <v>0</v>
      </c>
      <c r="Q558" s="18">
        <f t="shared" si="54"/>
        <v>0</v>
      </c>
      <c r="R558" s="7">
        <f>Table1[[#This Row],[Số còn phải thu ĐK]]+Table1[[#This Row],[Giá Trị HD sau CK]]-Table1[[#This Row],[Số tiền đã thu]]</f>
        <v>1691199</v>
      </c>
      <c r="S558" s="6">
        <f>IF(Table1[[#This Row],[Ngày hóa đơn]]&lt;&gt;"",Table1[[#This Row],[Ngày hóa đơn]],IF(Table1[[#This Row],[Ngày hạch toán]]&lt;&gt;"",Table1[[#This Row],[Ngày hạch toán]],""))</f>
        <v>45883</v>
      </c>
      <c r="T558" s="7"/>
      <c r="U558" s="6">
        <f>IF(Table1[[#This Row],[Ngày tính CN]]="","",S558+T558)</f>
        <v>45883</v>
      </c>
      <c r="V558" s="18">
        <f ca="1">IF(Table1[[#This Row],[Hạn thanh toán]]="","",IF((U558-NOW())&lt;0,0,(U558-NOW())))</f>
        <v>0</v>
      </c>
      <c r="W558" s="2"/>
      <c r="X558" s="18">
        <f t="shared" ca="1" si="55"/>
        <v>287.49032048611116</v>
      </c>
      <c r="Y558" s="2" t="str">
        <f t="shared" ca="1" si="56"/>
        <v>Nợ quá hạn hơn 120 ngày có khả năng mất thanh toán</v>
      </c>
      <c r="Z558" s="51">
        <f t="shared" si="52"/>
        <v>45883</v>
      </c>
      <c r="AA558" s="51" t="str">
        <f t="shared" si="53"/>
        <v/>
      </c>
      <c r="AD558" s="2" t="str">
        <f>VLOOKUP($A558,MA_KH!$A:$Q,MA_KH!O$1,0)</f>
        <v>CIRCLEK MIỀN BẮC</v>
      </c>
      <c r="AE558" s="2" t="str">
        <f>VLOOKUP($A558,MA_KH!$A:$Q,MA_KH!P$1,0)</f>
        <v>CHI NHÁNH CÔNG TY TNHH VÒNG TRÒN ĐỎ TẠI HÀ NỘI</v>
      </c>
    </row>
    <row r="559" spans="1:31" ht="25.5" hidden="1" customHeight="1" x14ac:dyDescent="0.2">
      <c r="A559" s="31" t="s">
        <v>21267</v>
      </c>
      <c r="B559" s="31" t="s">
        <v>1340</v>
      </c>
      <c r="C559" s="32">
        <v>45883</v>
      </c>
      <c r="D559" s="31" t="s">
        <v>1990</v>
      </c>
      <c r="E559" s="32">
        <v>45883</v>
      </c>
      <c r="F559" s="31" t="s">
        <v>1991</v>
      </c>
      <c r="G559" s="31" t="s">
        <v>1992</v>
      </c>
      <c r="H559" s="33">
        <v>692280</v>
      </c>
      <c r="I559" s="33">
        <v>0</v>
      </c>
      <c r="J559" s="33">
        <v>55382</v>
      </c>
      <c r="K559" s="33">
        <v>747662</v>
      </c>
      <c r="L559" s="7" t="s">
        <v>51</v>
      </c>
      <c r="O559" s="18">
        <f>IF(Table1[[#This Row],[Phân loại]]="Tồn đầu kỳ",Table1[[#This Row],[Tổng giá trị]],0)</f>
        <v>747662</v>
      </c>
      <c r="P559" s="7">
        <f>IF(Table1[[#This Row],[Số còn phải thu ĐK]]&lt;&gt;0,0,IF(Table1[[#This Row],[Phân loại]]="Bán hàng",Table1[[#This Row],[Tổng giá trị]],-Table1[[#This Row],[Tổng giá trị]]))</f>
        <v>0</v>
      </c>
      <c r="Q559" s="18">
        <f t="shared" si="54"/>
        <v>0</v>
      </c>
      <c r="R559" s="7">
        <f>Table1[[#This Row],[Số còn phải thu ĐK]]+Table1[[#This Row],[Giá Trị HD sau CK]]-Table1[[#This Row],[Số tiền đã thu]]</f>
        <v>747662</v>
      </c>
      <c r="S559" s="6">
        <f>IF(Table1[[#This Row],[Ngày hóa đơn]]&lt;&gt;"",Table1[[#This Row],[Ngày hóa đơn]],IF(Table1[[#This Row],[Ngày hạch toán]]&lt;&gt;"",Table1[[#This Row],[Ngày hạch toán]],""))</f>
        <v>45883</v>
      </c>
      <c r="T559" s="7"/>
      <c r="U559" s="6">
        <f>IF(Table1[[#This Row],[Ngày tính CN]]="","",S559+T559)</f>
        <v>45883</v>
      </c>
      <c r="V559" s="18">
        <f ca="1">IF(Table1[[#This Row],[Hạn thanh toán]]="","",IF((U559-NOW())&lt;0,0,(U559-NOW())))</f>
        <v>0</v>
      </c>
      <c r="W559" s="2"/>
      <c r="X559" s="18">
        <f t="shared" ca="1" si="55"/>
        <v>287.49032048611116</v>
      </c>
      <c r="Y559" s="2" t="str">
        <f t="shared" ca="1" si="56"/>
        <v>Nợ quá hạn hơn 120 ngày có khả năng mất thanh toán</v>
      </c>
      <c r="Z559" s="51">
        <f t="shared" si="52"/>
        <v>45883</v>
      </c>
      <c r="AA559" s="51" t="str">
        <f t="shared" si="53"/>
        <v/>
      </c>
      <c r="AD559" s="2" t="str">
        <f>VLOOKUP($A559,MA_KH!$A:$Q,MA_KH!O$1,0)</f>
        <v>CIRCLEK MIỀN BẮC</v>
      </c>
      <c r="AE559" s="2" t="str">
        <f>VLOOKUP($A559,MA_KH!$A:$Q,MA_KH!P$1,0)</f>
        <v>CHI NHÁNH CÔNG TY TNHH VÒNG TRÒN ĐỎ TẠI HÀ NỘI</v>
      </c>
    </row>
    <row r="560" spans="1:31" ht="25.5" hidden="1" customHeight="1" x14ac:dyDescent="0.2">
      <c r="A560" s="31" t="s">
        <v>21258</v>
      </c>
      <c r="B560" s="31" t="s">
        <v>1325</v>
      </c>
      <c r="C560" s="32">
        <v>45884</v>
      </c>
      <c r="D560" s="31" t="s">
        <v>1993</v>
      </c>
      <c r="E560" s="32">
        <v>45884</v>
      </c>
      <c r="F560" s="31" t="s">
        <v>1994</v>
      </c>
      <c r="G560" s="31" t="s">
        <v>1995</v>
      </c>
      <c r="H560" s="33">
        <v>1054935</v>
      </c>
      <c r="I560" s="33">
        <v>0</v>
      </c>
      <c r="J560" s="33">
        <v>84395</v>
      </c>
      <c r="K560" s="33">
        <v>1139330</v>
      </c>
      <c r="L560" s="7" t="s">
        <v>51</v>
      </c>
      <c r="O560" s="18">
        <f>IF(Table1[[#This Row],[Phân loại]]="Tồn đầu kỳ",Table1[[#This Row],[Tổng giá trị]],0)</f>
        <v>1139330</v>
      </c>
      <c r="P560" s="7">
        <f>IF(Table1[[#This Row],[Số còn phải thu ĐK]]&lt;&gt;0,0,IF(Table1[[#This Row],[Phân loại]]="Bán hàng",Table1[[#This Row],[Tổng giá trị]],-Table1[[#This Row],[Tổng giá trị]]))</f>
        <v>0</v>
      </c>
      <c r="Q560" s="18">
        <f t="shared" si="54"/>
        <v>0</v>
      </c>
      <c r="R560" s="7">
        <f>Table1[[#This Row],[Số còn phải thu ĐK]]+Table1[[#This Row],[Giá Trị HD sau CK]]-Table1[[#This Row],[Số tiền đã thu]]</f>
        <v>1139330</v>
      </c>
      <c r="S560" s="6">
        <f>IF(Table1[[#This Row],[Ngày hóa đơn]]&lt;&gt;"",Table1[[#This Row],[Ngày hóa đơn]],IF(Table1[[#This Row],[Ngày hạch toán]]&lt;&gt;"",Table1[[#This Row],[Ngày hạch toán]],""))</f>
        <v>45884</v>
      </c>
      <c r="T560" s="7"/>
      <c r="U560" s="6">
        <f>IF(Table1[[#This Row],[Ngày tính CN]]="","",S560+T560)</f>
        <v>45884</v>
      </c>
      <c r="V560" s="18">
        <f ca="1">IF(Table1[[#This Row],[Hạn thanh toán]]="","",IF((U560-NOW())&lt;0,0,(U560-NOW())))</f>
        <v>0</v>
      </c>
      <c r="W560" s="2"/>
      <c r="X560" s="18">
        <f t="shared" ca="1" si="55"/>
        <v>286.49032048611116</v>
      </c>
      <c r="Y560" s="2" t="str">
        <f t="shared" ca="1" si="56"/>
        <v>Nợ quá hạn hơn 120 ngày có khả năng mất thanh toán</v>
      </c>
      <c r="Z560" s="51">
        <f t="shared" si="52"/>
        <v>45884</v>
      </c>
      <c r="AA560" s="51" t="str">
        <f t="shared" si="53"/>
        <v/>
      </c>
      <c r="AD560" s="2" t="str">
        <f>VLOOKUP($A560,MA_KH!$A:$Q,MA_KH!O$1,0)</f>
        <v>CIRCLEK MIỀN BẮC</v>
      </c>
      <c r="AE560" s="2" t="str">
        <f>VLOOKUP($A560,MA_KH!$A:$Q,MA_KH!P$1,0)</f>
        <v>CHI NHÁNH CÔNG TY TNHH VÒNG TRÒN ĐỎ TẠI HÀ NỘI</v>
      </c>
    </row>
    <row r="561" spans="1:31" ht="25.5" hidden="1" customHeight="1" x14ac:dyDescent="0.2">
      <c r="A561" s="31" t="s">
        <v>21192</v>
      </c>
      <c r="B561" s="31" t="s">
        <v>1331</v>
      </c>
      <c r="C561" s="32">
        <v>45884</v>
      </c>
      <c r="D561" s="31" t="s">
        <v>1996</v>
      </c>
      <c r="E561" s="32">
        <v>45884</v>
      </c>
      <c r="F561" s="31" t="s">
        <v>1997</v>
      </c>
      <c r="G561" s="31" t="s">
        <v>1998</v>
      </c>
      <c r="H561" s="33">
        <v>418671</v>
      </c>
      <c r="I561" s="33">
        <v>0</v>
      </c>
      <c r="J561" s="33">
        <v>33494</v>
      </c>
      <c r="K561" s="33">
        <v>452165</v>
      </c>
      <c r="L561" s="7" t="s">
        <v>51</v>
      </c>
      <c r="O561" s="18">
        <f>IF(Table1[[#This Row],[Phân loại]]="Tồn đầu kỳ",Table1[[#This Row],[Tổng giá trị]],0)</f>
        <v>452165</v>
      </c>
      <c r="P561" s="7">
        <f>IF(Table1[[#This Row],[Số còn phải thu ĐK]]&lt;&gt;0,0,IF(Table1[[#This Row],[Phân loại]]="Bán hàng",Table1[[#This Row],[Tổng giá trị]],-Table1[[#This Row],[Tổng giá trị]]))</f>
        <v>0</v>
      </c>
      <c r="Q561" s="18">
        <f t="shared" si="54"/>
        <v>0</v>
      </c>
      <c r="R561" s="7">
        <f>Table1[[#This Row],[Số còn phải thu ĐK]]+Table1[[#This Row],[Giá Trị HD sau CK]]-Table1[[#This Row],[Số tiền đã thu]]</f>
        <v>452165</v>
      </c>
      <c r="S561" s="6">
        <f>IF(Table1[[#This Row],[Ngày hóa đơn]]&lt;&gt;"",Table1[[#This Row],[Ngày hóa đơn]],IF(Table1[[#This Row],[Ngày hạch toán]]&lt;&gt;"",Table1[[#This Row],[Ngày hạch toán]],""))</f>
        <v>45884</v>
      </c>
      <c r="T561" s="7"/>
      <c r="U561" s="6">
        <f>IF(Table1[[#This Row],[Ngày tính CN]]="","",S561+T561)</f>
        <v>45884</v>
      </c>
      <c r="V561" s="18">
        <f ca="1">IF(Table1[[#This Row],[Hạn thanh toán]]="","",IF((U561-NOW())&lt;0,0,(U561-NOW())))</f>
        <v>0</v>
      </c>
      <c r="W561" s="2"/>
      <c r="X561" s="18">
        <f t="shared" ca="1" si="55"/>
        <v>286.49032048611116</v>
      </c>
      <c r="Y561" s="2" t="str">
        <f t="shared" ca="1" si="56"/>
        <v>Nợ quá hạn hơn 120 ngày có khả năng mất thanh toán</v>
      </c>
      <c r="Z561" s="51">
        <f t="shared" si="52"/>
        <v>45884</v>
      </c>
      <c r="AA561" s="51" t="str">
        <f t="shared" si="53"/>
        <v/>
      </c>
      <c r="AD561" s="2" t="str">
        <f>VLOOKUP($A561,MA_KH!$A:$Q,MA_KH!O$1,0)</f>
        <v>CIRCLEK MIỀN BẮC</v>
      </c>
      <c r="AE561" s="2" t="str">
        <f>VLOOKUP($A561,MA_KH!$A:$Q,MA_KH!P$1,0)</f>
        <v>CHI NHÁNH CÔNG TY TNHH VÒNG TRÒN ĐỎ TẠI HÀ NỘI</v>
      </c>
    </row>
    <row r="562" spans="1:31" ht="25.5" hidden="1" customHeight="1" x14ac:dyDescent="0.2">
      <c r="A562" s="31" t="s">
        <v>21192</v>
      </c>
      <c r="B562" s="31" t="s">
        <v>1331</v>
      </c>
      <c r="C562" s="32">
        <v>45884</v>
      </c>
      <c r="D562" s="31" t="s">
        <v>1999</v>
      </c>
      <c r="E562" s="32">
        <v>45884</v>
      </c>
      <c r="F562" s="31" t="s">
        <v>2000</v>
      </c>
      <c r="G562" s="31" t="s">
        <v>2001</v>
      </c>
      <c r="H562" s="33">
        <v>501096</v>
      </c>
      <c r="I562" s="33">
        <v>0</v>
      </c>
      <c r="J562" s="33">
        <v>40088</v>
      </c>
      <c r="K562" s="33">
        <v>541184</v>
      </c>
      <c r="L562" s="7" t="s">
        <v>51</v>
      </c>
      <c r="O562" s="18">
        <f>IF(Table1[[#This Row],[Phân loại]]="Tồn đầu kỳ",Table1[[#This Row],[Tổng giá trị]],0)</f>
        <v>541184</v>
      </c>
      <c r="P562" s="7">
        <f>IF(Table1[[#This Row],[Số còn phải thu ĐK]]&lt;&gt;0,0,IF(Table1[[#This Row],[Phân loại]]="Bán hàng",Table1[[#This Row],[Tổng giá trị]],-Table1[[#This Row],[Tổng giá trị]]))</f>
        <v>0</v>
      </c>
      <c r="Q562" s="18">
        <f t="shared" si="54"/>
        <v>0</v>
      </c>
      <c r="R562" s="7">
        <f>Table1[[#This Row],[Số còn phải thu ĐK]]+Table1[[#This Row],[Giá Trị HD sau CK]]-Table1[[#This Row],[Số tiền đã thu]]</f>
        <v>541184</v>
      </c>
      <c r="S562" s="6">
        <f>IF(Table1[[#This Row],[Ngày hóa đơn]]&lt;&gt;"",Table1[[#This Row],[Ngày hóa đơn]],IF(Table1[[#This Row],[Ngày hạch toán]]&lt;&gt;"",Table1[[#This Row],[Ngày hạch toán]],""))</f>
        <v>45884</v>
      </c>
      <c r="T562" s="7"/>
      <c r="U562" s="6">
        <f>IF(Table1[[#This Row],[Ngày tính CN]]="","",S562+T562)</f>
        <v>45884</v>
      </c>
      <c r="V562" s="18">
        <f ca="1">IF(Table1[[#This Row],[Hạn thanh toán]]="","",IF((U562-NOW())&lt;0,0,(U562-NOW())))</f>
        <v>0</v>
      </c>
      <c r="W562" s="2"/>
      <c r="X562" s="18">
        <f t="shared" ca="1" si="55"/>
        <v>286.49032048611116</v>
      </c>
      <c r="Y562" s="2" t="str">
        <f t="shared" ca="1" si="56"/>
        <v>Nợ quá hạn hơn 120 ngày có khả năng mất thanh toán</v>
      </c>
      <c r="Z562" s="51">
        <f t="shared" si="52"/>
        <v>45884</v>
      </c>
      <c r="AA562" s="51" t="str">
        <f t="shared" si="53"/>
        <v/>
      </c>
      <c r="AD562" s="2" t="str">
        <f>VLOOKUP($A562,MA_KH!$A:$Q,MA_KH!O$1,0)</f>
        <v>CIRCLEK MIỀN BẮC</v>
      </c>
      <c r="AE562" s="2" t="str">
        <f>VLOOKUP($A562,MA_KH!$A:$Q,MA_KH!P$1,0)</f>
        <v>CHI NHÁNH CÔNG TY TNHH VÒNG TRÒN ĐỎ TẠI HÀ NỘI</v>
      </c>
    </row>
    <row r="563" spans="1:31" ht="25.5" hidden="1" customHeight="1" x14ac:dyDescent="0.2">
      <c r="A563" s="31" t="s">
        <v>21192</v>
      </c>
      <c r="B563" s="31" t="s">
        <v>1331</v>
      </c>
      <c r="C563" s="32">
        <v>45884</v>
      </c>
      <c r="D563" s="31" t="s">
        <v>2002</v>
      </c>
      <c r="E563" s="32">
        <v>45884</v>
      </c>
      <c r="F563" s="31" t="s">
        <v>2003</v>
      </c>
      <c r="G563" s="31" t="s">
        <v>2004</v>
      </c>
      <c r="H563" s="33">
        <v>606582</v>
      </c>
      <c r="I563" s="33">
        <v>0</v>
      </c>
      <c r="J563" s="33">
        <v>48527</v>
      </c>
      <c r="K563" s="33">
        <v>655109</v>
      </c>
      <c r="L563" s="7" t="s">
        <v>51</v>
      </c>
      <c r="O563" s="18">
        <f>IF(Table1[[#This Row],[Phân loại]]="Tồn đầu kỳ",Table1[[#This Row],[Tổng giá trị]],0)</f>
        <v>655109</v>
      </c>
      <c r="P563" s="7">
        <f>IF(Table1[[#This Row],[Số còn phải thu ĐK]]&lt;&gt;0,0,IF(Table1[[#This Row],[Phân loại]]="Bán hàng",Table1[[#This Row],[Tổng giá trị]],-Table1[[#This Row],[Tổng giá trị]]))</f>
        <v>0</v>
      </c>
      <c r="Q563" s="18">
        <f t="shared" si="54"/>
        <v>0</v>
      </c>
      <c r="R563" s="7">
        <f>Table1[[#This Row],[Số còn phải thu ĐK]]+Table1[[#This Row],[Giá Trị HD sau CK]]-Table1[[#This Row],[Số tiền đã thu]]</f>
        <v>655109</v>
      </c>
      <c r="S563" s="6">
        <f>IF(Table1[[#This Row],[Ngày hóa đơn]]&lt;&gt;"",Table1[[#This Row],[Ngày hóa đơn]],IF(Table1[[#This Row],[Ngày hạch toán]]&lt;&gt;"",Table1[[#This Row],[Ngày hạch toán]],""))</f>
        <v>45884</v>
      </c>
      <c r="T563" s="7"/>
      <c r="U563" s="6">
        <f>IF(Table1[[#This Row],[Ngày tính CN]]="","",S563+T563)</f>
        <v>45884</v>
      </c>
      <c r="V563" s="18">
        <f ca="1">IF(Table1[[#This Row],[Hạn thanh toán]]="","",IF((U563-NOW())&lt;0,0,(U563-NOW())))</f>
        <v>0</v>
      </c>
      <c r="W563" s="2"/>
      <c r="X563" s="18">
        <f t="shared" ca="1" si="55"/>
        <v>286.49032048611116</v>
      </c>
      <c r="Y563" s="2" t="str">
        <f t="shared" ca="1" si="56"/>
        <v>Nợ quá hạn hơn 120 ngày có khả năng mất thanh toán</v>
      </c>
      <c r="Z563" s="51">
        <f t="shared" si="52"/>
        <v>45884</v>
      </c>
      <c r="AA563" s="51" t="str">
        <f t="shared" si="53"/>
        <v/>
      </c>
      <c r="AD563" s="2" t="str">
        <f>VLOOKUP($A563,MA_KH!$A:$Q,MA_KH!O$1,0)</f>
        <v>CIRCLEK MIỀN BẮC</v>
      </c>
      <c r="AE563" s="2" t="str">
        <f>VLOOKUP($A563,MA_KH!$A:$Q,MA_KH!P$1,0)</f>
        <v>CHI NHÁNH CÔNG TY TNHH VÒNG TRÒN ĐỎ TẠI HÀ NỘI</v>
      </c>
    </row>
    <row r="564" spans="1:31" ht="25.5" hidden="1" customHeight="1" x14ac:dyDescent="0.2">
      <c r="A564" s="31" t="s">
        <v>21192</v>
      </c>
      <c r="B564" s="31" t="s">
        <v>1331</v>
      </c>
      <c r="C564" s="32">
        <v>45884</v>
      </c>
      <c r="D564" s="31" t="s">
        <v>2005</v>
      </c>
      <c r="E564" s="32">
        <v>45884</v>
      </c>
      <c r="F564" s="31" t="s">
        <v>2006</v>
      </c>
      <c r="G564" s="31" t="s">
        <v>2007</v>
      </c>
      <c r="H564" s="33">
        <v>626370</v>
      </c>
      <c r="I564" s="33">
        <v>0</v>
      </c>
      <c r="J564" s="33">
        <v>50110</v>
      </c>
      <c r="K564" s="33">
        <v>676480</v>
      </c>
      <c r="L564" s="7" t="s">
        <v>51</v>
      </c>
      <c r="O564" s="18">
        <f>IF(Table1[[#This Row],[Phân loại]]="Tồn đầu kỳ",Table1[[#This Row],[Tổng giá trị]],0)</f>
        <v>676480</v>
      </c>
      <c r="P564" s="7">
        <f>IF(Table1[[#This Row],[Số còn phải thu ĐK]]&lt;&gt;0,0,IF(Table1[[#This Row],[Phân loại]]="Bán hàng",Table1[[#This Row],[Tổng giá trị]],-Table1[[#This Row],[Tổng giá trị]]))</f>
        <v>0</v>
      </c>
      <c r="Q564" s="18">
        <f t="shared" si="54"/>
        <v>0</v>
      </c>
      <c r="R564" s="7">
        <f>Table1[[#This Row],[Số còn phải thu ĐK]]+Table1[[#This Row],[Giá Trị HD sau CK]]-Table1[[#This Row],[Số tiền đã thu]]</f>
        <v>676480</v>
      </c>
      <c r="S564" s="6">
        <f>IF(Table1[[#This Row],[Ngày hóa đơn]]&lt;&gt;"",Table1[[#This Row],[Ngày hóa đơn]],IF(Table1[[#This Row],[Ngày hạch toán]]&lt;&gt;"",Table1[[#This Row],[Ngày hạch toán]],""))</f>
        <v>45884</v>
      </c>
      <c r="T564" s="7"/>
      <c r="U564" s="6">
        <f>IF(Table1[[#This Row],[Ngày tính CN]]="","",S564+T564)</f>
        <v>45884</v>
      </c>
      <c r="V564" s="18">
        <f ca="1">IF(Table1[[#This Row],[Hạn thanh toán]]="","",IF((U564-NOW())&lt;0,0,(U564-NOW())))</f>
        <v>0</v>
      </c>
      <c r="W564" s="2"/>
      <c r="X564" s="18">
        <f t="shared" ca="1" si="55"/>
        <v>286.49032048611116</v>
      </c>
      <c r="Y564" s="2" t="str">
        <f t="shared" ca="1" si="56"/>
        <v>Nợ quá hạn hơn 120 ngày có khả năng mất thanh toán</v>
      </c>
      <c r="Z564" s="51">
        <f t="shared" si="52"/>
        <v>45884</v>
      </c>
      <c r="AA564" s="51" t="str">
        <f t="shared" si="53"/>
        <v/>
      </c>
      <c r="AD564" s="2" t="str">
        <f>VLOOKUP($A564,MA_KH!$A:$Q,MA_KH!O$1,0)</f>
        <v>CIRCLEK MIỀN BẮC</v>
      </c>
      <c r="AE564" s="2" t="str">
        <f>VLOOKUP($A564,MA_KH!$A:$Q,MA_KH!P$1,0)</f>
        <v>CHI NHÁNH CÔNG TY TNHH VÒNG TRÒN ĐỎ TẠI HÀ NỘI</v>
      </c>
    </row>
    <row r="565" spans="1:31" ht="25.5" hidden="1" customHeight="1" x14ac:dyDescent="0.2">
      <c r="A565" s="31" t="s">
        <v>21192</v>
      </c>
      <c r="B565" s="31" t="s">
        <v>1331</v>
      </c>
      <c r="C565" s="32">
        <v>45884</v>
      </c>
      <c r="D565" s="31" t="s">
        <v>2008</v>
      </c>
      <c r="E565" s="32">
        <v>45884</v>
      </c>
      <c r="F565" s="31" t="s">
        <v>2009</v>
      </c>
      <c r="G565" s="31" t="s">
        <v>2010</v>
      </c>
      <c r="H565" s="33">
        <v>626370</v>
      </c>
      <c r="I565" s="33">
        <v>0</v>
      </c>
      <c r="J565" s="33">
        <v>50110</v>
      </c>
      <c r="K565" s="33">
        <v>676480</v>
      </c>
      <c r="L565" s="7" t="s">
        <v>51</v>
      </c>
      <c r="O565" s="18">
        <f>IF(Table1[[#This Row],[Phân loại]]="Tồn đầu kỳ",Table1[[#This Row],[Tổng giá trị]],0)</f>
        <v>676480</v>
      </c>
      <c r="P565" s="7">
        <f>IF(Table1[[#This Row],[Số còn phải thu ĐK]]&lt;&gt;0,0,IF(Table1[[#This Row],[Phân loại]]="Bán hàng",Table1[[#This Row],[Tổng giá trị]],-Table1[[#This Row],[Tổng giá trị]]))</f>
        <v>0</v>
      </c>
      <c r="Q565" s="18">
        <f t="shared" si="54"/>
        <v>0</v>
      </c>
      <c r="R565" s="7">
        <f>Table1[[#This Row],[Số còn phải thu ĐK]]+Table1[[#This Row],[Giá Trị HD sau CK]]-Table1[[#This Row],[Số tiền đã thu]]</f>
        <v>676480</v>
      </c>
      <c r="S565" s="6">
        <f>IF(Table1[[#This Row],[Ngày hóa đơn]]&lt;&gt;"",Table1[[#This Row],[Ngày hóa đơn]],IF(Table1[[#This Row],[Ngày hạch toán]]&lt;&gt;"",Table1[[#This Row],[Ngày hạch toán]],""))</f>
        <v>45884</v>
      </c>
      <c r="T565" s="7"/>
      <c r="U565" s="6">
        <f>IF(Table1[[#This Row],[Ngày tính CN]]="","",S565+T565)</f>
        <v>45884</v>
      </c>
      <c r="V565" s="18">
        <f ca="1">IF(Table1[[#This Row],[Hạn thanh toán]]="","",IF((U565-NOW())&lt;0,0,(U565-NOW())))</f>
        <v>0</v>
      </c>
      <c r="W565" s="2"/>
      <c r="X565" s="18">
        <f t="shared" ca="1" si="55"/>
        <v>286.49032048611116</v>
      </c>
      <c r="Y565" s="2" t="str">
        <f t="shared" ca="1" si="56"/>
        <v>Nợ quá hạn hơn 120 ngày có khả năng mất thanh toán</v>
      </c>
      <c r="Z565" s="51">
        <f t="shared" si="52"/>
        <v>45884</v>
      </c>
      <c r="AA565" s="51" t="str">
        <f t="shared" si="53"/>
        <v/>
      </c>
      <c r="AD565" s="2" t="str">
        <f>VLOOKUP($A565,MA_KH!$A:$Q,MA_KH!O$1,0)</f>
        <v>CIRCLEK MIỀN BẮC</v>
      </c>
      <c r="AE565" s="2" t="str">
        <f>VLOOKUP($A565,MA_KH!$A:$Q,MA_KH!P$1,0)</f>
        <v>CHI NHÁNH CÔNG TY TNHH VÒNG TRÒN ĐỎ TẠI HÀ NỘI</v>
      </c>
    </row>
    <row r="566" spans="1:31" ht="25.5" hidden="1" customHeight="1" x14ac:dyDescent="0.2">
      <c r="A566" s="31" t="s">
        <v>21192</v>
      </c>
      <c r="B566" s="31" t="s">
        <v>1331</v>
      </c>
      <c r="C566" s="32">
        <v>45884</v>
      </c>
      <c r="D566" s="31" t="s">
        <v>2011</v>
      </c>
      <c r="E566" s="32">
        <v>45884</v>
      </c>
      <c r="F566" s="31" t="s">
        <v>2012</v>
      </c>
      <c r="G566" s="31" t="s">
        <v>2013</v>
      </c>
      <c r="H566" s="33">
        <v>184608</v>
      </c>
      <c r="I566" s="33">
        <v>0</v>
      </c>
      <c r="J566" s="33">
        <v>14769</v>
      </c>
      <c r="K566" s="33">
        <v>199377</v>
      </c>
      <c r="L566" s="7" t="s">
        <v>51</v>
      </c>
      <c r="O566" s="18">
        <f>IF(Table1[[#This Row],[Phân loại]]="Tồn đầu kỳ",Table1[[#This Row],[Tổng giá trị]],0)</f>
        <v>199377</v>
      </c>
      <c r="P566" s="7">
        <f>IF(Table1[[#This Row],[Số còn phải thu ĐK]]&lt;&gt;0,0,IF(Table1[[#This Row],[Phân loại]]="Bán hàng",Table1[[#This Row],[Tổng giá trị]],-Table1[[#This Row],[Tổng giá trị]]))</f>
        <v>0</v>
      </c>
      <c r="Q566" s="18">
        <f t="shared" si="54"/>
        <v>0</v>
      </c>
      <c r="R566" s="7">
        <f>Table1[[#This Row],[Số còn phải thu ĐK]]+Table1[[#This Row],[Giá Trị HD sau CK]]-Table1[[#This Row],[Số tiền đã thu]]</f>
        <v>199377</v>
      </c>
      <c r="S566" s="6">
        <f>IF(Table1[[#This Row],[Ngày hóa đơn]]&lt;&gt;"",Table1[[#This Row],[Ngày hóa đơn]],IF(Table1[[#This Row],[Ngày hạch toán]]&lt;&gt;"",Table1[[#This Row],[Ngày hạch toán]],""))</f>
        <v>45884</v>
      </c>
      <c r="T566" s="7"/>
      <c r="U566" s="6">
        <f>IF(Table1[[#This Row],[Ngày tính CN]]="","",S566+T566)</f>
        <v>45884</v>
      </c>
      <c r="V566" s="18">
        <f ca="1">IF(Table1[[#This Row],[Hạn thanh toán]]="","",IF((U566-NOW())&lt;0,0,(U566-NOW())))</f>
        <v>0</v>
      </c>
      <c r="W566" s="2"/>
      <c r="X566" s="18">
        <f t="shared" ca="1" si="55"/>
        <v>286.49032048611116</v>
      </c>
      <c r="Y566" s="2" t="str">
        <f t="shared" ca="1" si="56"/>
        <v>Nợ quá hạn hơn 120 ngày có khả năng mất thanh toán</v>
      </c>
      <c r="Z566" s="51">
        <f t="shared" si="52"/>
        <v>45884</v>
      </c>
      <c r="AA566" s="51" t="str">
        <f t="shared" si="53"/>
        <v/>
      </c>
      <c r="AD566" s="2" t="str">
        <f>VLOOKUP($A566,MA_KH!$A:$Q,MA_KH!O$1,0)</f>
        <v>CIRCLEK MIỀN BẮC</v>
      </c>
      <c r="AE566" s="2" t="str">
        <f>VLOOKUP($A566,MA_KH!$A:$Q,MA_KH!P$1,0)</f>
        <v>CHI NHÁNH CÔNG TY TNHH VÒNG TRÒN ĐỎ TẠI HÀ NỘI</v>
      </c>
    </row>
    <row r="567" spans="1:31" ht="25.5" hidden="1" customHeight="1" x14ac:dyDescent="0.2">
      <c r="A567" s="31" t="s">
        <v>21192</v>
      </c>
      <c r="B567" s="31" t="s">
        <v>1331</v>
      </c>
      <c r="C567" s="32">
        <v>45887</v>
      </c>
      <c r="D567" s="31" t="s">
        <v>2014</v>
      </c>
      <c r="E567" s="32">
        <v>45887</v>
      </c>
      <c r="F567" s="31" t="s">
        <v>2015</v>
      </c>
      <c r="G567" s="31" t="s">
        <v>2016</v>
      </c>
      <c r="H567" s="33">
        <v>207684</v>
      </c>
      <c r="I567" s="33">
        <v>0</v>
      </c>
      <c r="J567" s="33">
        <v>16615</v>
      </c>
      <c r="K567" s="33">
        <v>224299</v>
      </c>
      <c r="L567" s="7" t="s">
        <v>51</v>
      </c>
      <c r="O567" s="18">
        <f>IF(Table1[[#This Row],[Phân loại]]="Tồn đầu kỳ",Table1[[#This Row],[Tổng giá trị]],0)</f>
        <v>224299</v>
      </c>
      <c r="P567" s="7">
        <f>IF(Table1[[#This Row],[Số còn phải thu ĐK]]&lt;&gt;0,0,IF(Table1[[#This Row],[Phân loại]]="Bán hàng",Table1[[#This Row],[Tổng giá trị]],-Table1[[#This Row],[Tổng giá trị]]))</f>
        <v>0</v>
      </c>
      <c r="Q567" s="18">
        <f t="shared" si="54"/>
        <v>0</v>
      </c>
      <c r="R567" s="7">
        <f>Table1[[#This Row],[Số còn phải thu ĐK]]+Table1[[#This Row],[Giá Trị HD sau CK]]-Table1[[#This Row],[Số tiền đã thu]]</f>
        <v>224299</v>
      </c>
      <c r="S567" s="6">
        <f>IF(Table1[[#This Row],[Ngày hóa đơn]]&lt;&gt;"",Table1[[#This Row],[Ngày hóa đơn]],IF(Table1[[#This Row],[Ngày hạch toán]]&lt;&gt;"",Table1[[#This Row],[Ngày hạch toán]],""))</f>
        <v>45887</v>
      </c>
      <c r="T567" s="7"/>
      <c r="U567" s="6">
        <f>IF(Table1[[#This Row],[Ngày tính CN]]="","",S567+T567)</f>
        <v>45887</v>
      </c>
      <c r="V567" s="18">
        <f ca="1">IF(Table1[[#This Row],[Hạn thanh toán]]="","",IF((U567-NOW())&lt;0,0,(U567-NOW())))</f>
        <v>0</v>
      </c>
      <c r="W567" s="2"/>
      <c r="X567" s="18">
        <f t="shared" ca="1" si="55"/>
        <v>283.49032048611116</v>
      </c>
      <c r="Y567" s="2" t="str">
        <f t="shared" ca="1" si="56"/>
        <v>Nợ quá hạn hơn 120 ngày có khả năng mất thanh toán</v>
      </c>
      <c r="Z567" s="51">
        <f t="shared" si="52"/>
        <v>45887</v>
      </c>
      <c r="AA567" s="51" t="str">
        <f t="shared" si="53"/>
        <v/>
      </c>
      <c r="AD567" s="2" t="str">
        <f>VLOOKUP($A567,MA_KH!$A:$Q,MA_KH!O$1,0)</f>
        <v>CIRCLEK MIỀN BẮC</v>
      </c>
      <c r="AE567" s="2" t="str">
        <f>VLOOKUP($A567,MA_KH!$A:$Q,MA_KH!P$1,0)</f>
        <v>CHI NHÁNH CÔNG TY TNHH VÒNG TRÒN ĐỎ TẠI HÀ NỘI</v>
      </c>
    </row>
    <row r="568" spans="1:31" ht="25.5" hidden="1" customHeight="1" x14ac:dyDescent="0.2">
      <c r="A568" s="31" t="s">
        <v>21192</v>
      </c>
      <c r="B568" s="31" t="s">
        <v>1331</v>
      </c>
      <c r="C568" s="32">
        <v>45887</v>
      </c>
      <c r="D568" s="31" t="s">
        <v>2017</v>
      </c>
      <c r="E568" s="32">
        <v>45887</v>
      </c>
      <c r="F568" s="31" t="s">
        <v>2018</v>
      </c>
      <c r="G568" s="31" t="s">
        <v>2019</v>
      </c>
      <c r="H568" s="33">
        <v>461520</v>
      </c>
      <c r="I568" s="33">
        <v>0</v>
      </c>
      <c r="J568" s="33">
        <v>36922</v>
      </c>
      <c r="K568" s="33">
        <v>498442</v>
      </c>
      <c r="L568" s="7" t="s">
        <v>51</v>
      </c>
      <c r="O568" s="18">
        <f>IF(Table1[[#This Row],[Phân loại]]="Tồn đầu kỳ",Table1[[#This Row],[Tổng giá trị]],0)</f>
        <v>498442</v>
      </c>
      <c r="P568" s="7">
        <f>IF(Table1[[#This Row],[Số còn phải thu ĐK]]&lt;&gt;0,0,IF(Table1[[#This Row],[Phân loại]]="Bán hàng",Table1[[#This Row],[Tổng giá trị]],-Table1[[#This Row],[Tổng giá trị]]))</f>
        <v>0</v>
      </c>
      <c r="Q568" s="18">
        <f t="shared" si="54"/>
        <v>0</v>
      </c>
      <c r="R568" s="7">
        <f>Table1[[#This Row],[Số còn phải thu ĐK]]+Table1[[#This Row],[Giá Trị HD sau CK]]-Table1[[#This Row],[Số tiền đã thu]]</f>
        <v>498442</v>
      </c>
      <c r="S568" s="6">
        <f>IF(Table1[[#This Row],[Ngày hóa đơn]]&lt;&gt;"",Table1[[#This Row],[Ngày hóa đơn]],IF(Table1[[#This Row],[Ngày hạch toán]]&lt;&gt;"",Table1[[#This Row],[Ngày hạch toán]],""))</f>
        <v>45887</v>
      </c>
      <c r="T568" s="7"/>
      <c r="U568" s="6">
        <f>IF(Table1[[#This Row],[Ngày tính CN]]="","",S568+T568)</f>
        <v>45887</v>
      </c>
      <c r="V568" s="18">
        <f ca="1">IF(Table1[[#This Row],[Hạn thanh toán]]="","",IF((U568-NOW())&lt;0,0,(U568-NOW())))</f>
        <v>0</v>
      </c>
      <c r="W568" s="2"/>
      <c r="X568" s="18">
        <f t="shared" ca="1" si="55"/>
        <v>283.49032048611116</v>
      </c>
      <c r="Y568" s="2" t="str">
        <f t="shared" ca="1" si="56"/>
        <v>Nợ quá hạn hơn 120 ngày có khả năng mất thanh toán</v>
      </c>
      <c r="Z568" s="51">
        <f t="shared" si="52"/>
        <v>45887</v>
      </c>
      <c r="AA568" s="51" t="str">
        <f t="shared" si="53"/>
        <v/>
      </c>
      <c r="AD568" s="2" t="str">
        <f>VLOOKUP($A568,MA_KH!$A:$Q,MA_KH!O$1,0)</f>
        <v>CIRCLEK MIỀN BẮC</v>
      </c>
      <c r="AE568" s="2" t="str">
        <f>VLOOKUP($A568,MA_KH!$A:$Q,MA_KH!P$1,0)</f>
        <v>CHI NHÁNH CÔNG TY TNHH VÒNG TRÒN ĐỎ TẠI HÀ NỘI</v>
      </c>
    </row>
    <row r="569" spans="1:31" ht="25.5" hidden="1" customHeight="1" x14ac:dyDescent="0.2">
      <c r="A569" s="31" t="s">
        <v>21192</v>
      </c>
      <c r="B569" s="31" t="s">
        <v>1331</v>
      </c>
      <c r="C569" s="32">
        <v>45887</v>
      </c>
      <c r="D569" s="31" t="s">
        <v>2020</v>
      </c>
      <c r="E569" s="32">
        <v>45887</v>
      </c>
      <c r="F569" s="31" t="s">
        <v>2021</v>
      </c>
      <c r="G569" s="31" t="s">
        <v>2022</v>
      </c>
      <c r="H569" s="33">
        <v>184608</v>
      </c>
      <c r="I569" s="33">
        <v>0</v>
      </c>
      <c r="J569" s="33">
        <v>14769</v>
      </c>
      <c r="K569" s="33">
        <v>199377</v>
      </c>
      <c r="L569" s="7" t="s">
        <v>51</v>
      </c>
      <c r="O569" s="18">
        <f>IF(Table1[[#This Row],[Phân loại]]="Tồn đầu kỳ",Table1[[#This Row],[Tổng giá trị]],0)</f>
        <v>199377</v>
      </c>
      <c r="P569" s="7">
        <f>IF(Table1[[#This Row],[Số còn phải thu ĐK]]&lt;&gt;0,0,IF(Table1[[#This Row],[Phân loại]]="Bán hàng",Table1[[#This Row],[Tổng giá trị]],-Table1[[#This Row],[Tổng giá trị]]))</f>
        <v>0</v>
      </c>
      <c r="Q569" s="18">
        <f t="shared" si="54"/>
        <v>0</v>
      </c>
      <c r="R569" s="7">
        <f>Table1[[#This Row],[Số còn phải thu ĐK]]+Table1[[#This Row],[Giá Trị HD sau CK]]-Table1[[#This Row],[Số tiền đã thu]]</f>
        <v>199377</v>
      </c>
      <c r="S569" s="6">
        <f>IF(Table1[[#This Row],[Ngày hóa đơn]]&lt;&gt;"",Table1[[#This Row],[Ngày hóa đơn]],IF(Table1[[#This Row],[Ngày hạch toán]]&lt;&gt;"",Table1[[#This Row],[Ngày hạch toán]],""))</f>
        <v>45887</v>
      </c>
      <c r="T569" s="7"/>
      <c r="U569" s="6">
        <f>IF(Table1[[#This Row],[Ngày tính CN]]="","",S569+T569)</f>
        <v>45887</v>
      </c>
      <c r="V569" s="18">
        <f ca="1">IF(Table1[[#This Row],[Hạn thanh toán]]="","",IF((U569-NOW())&lt;0,0,(U569-NOW())))</f>
        <v>0</v>
      </c>
      <c r="W569" s="2"/>
      <c r="X569" s="18">
        <f t="shared" ca="1" si="55"/>
        <v>283.49032048611116</v>
      </c>
      <c r="Y569" s="2" t="str">
        <f t="shared" ca="1" si="56"/>
        <v>Nợ quá hạn hơn 120 ngày có khả năng mất thanh toán</v>
      </c>
      <c r="Z569" s="51">
        <f t="shared" si="52"/>
        <v>45887</v>
      </c>
      <c r="AA569" s="51" t="str">
        <f t="shared" si="53"/>
        <v/>
      </c>
      <c r="AD569" s="2" t="str">
        <f>VLOOKUP($A569,MA_KH!$A:$Q,MA_KH!O$1,0)</f>
        <v>CIRCLEK MIỀN BẮC</v>
      </c>
      <c r="AE569" s="2" t="str">
        <f>VLOOKUP($A569,MA_KH!$A:$Q,MA_KH!P$1,0)</f>
        <v>CHI NHÁNH CÔNG TY TNHH VÒNG TRÒN ĐỎ TẠI HÀ NỘI</v>
      </c>
    </row>
    <row r="570" spans="1:31" ht="25.5" hidden="1" customHeight="1" x14ac:dyDescent="0.2">
      <c r="A570" s="31" t="s">
        <v>21192</v>
      </c>
      <c r="B570" s="31" t="s">
        <v>1331</v>
      </c>
      <c r="C570" s="32">
        <v>45887</v>
      </c>
      <c r="D570" s="31" t="s">
        <v>2023</v>
      </c>
      <c r="E570" s="32">
        <v>45887</v>
      </c>
      <c r="F570" s="31" t="s">
        <v>2024</v>
      </c>
      <c r="G570" s="31" t="s">
        <v>2025</v>
      </c>
      <c r="H570" s="33">
        <v>184608</v>
      </c>
      <c r="I570" s="33">
        <v>0</v>
      </c>
      <c r="J570" s="33">
        <v>14769</v>
      </c>
      <c r="K570" s="33">
        <v>199377</v>
      </c>
      <c r="L570" s="7" t="s">
        <v>51</v>
      </c>
      <c r="O570" s="18">
        <f>IF(Table1[[#This Row],[Phân loại]]="Tồn đầu kỳ",Table1[[#This Row],[Tổng giá trị]],0)</f>
        <v>199377</v>
      </c>
      <c r="P570" s="7">
        <f>IF(Table1[[#This Row],[Số còn phải thu ĐK]]&lt;&gt;0,0,IF(Table1[[#This Row],[Phân loại]]="Bán hàng",Table1[[#This Row],[Tổng giá trị]],-Table1[[#This Row],[Tổng giá trị]]))</f>
        <v>0</v>
      </c>
      <c r="Q570" s="18">
        <f t="shared" si="54"/>
        <v>0</v>
      </c>
      <c r="R570" s="7">
        <f>Table1[[#This Row],[Số còn phải thu ĐK]]+Table1[[#This Row],[Giá Trị HD sau CK]]-Table1[[#This Row],[Số tiền đã thu]]</f>
        <v>199377</v>
      </c>
      <c r="S570" s="6">
        <f>IF(Table1[[#This Row],[Ngày hóa đơn]]&lt;&gt;"",Table1[[#This Row],[Ngày hóa đơn]],IF(Table1[[#This Row],[Ngày hạch toán]]&lt;&gt;"",Table1[[#This Row],[Ngày hạch toán]],""))</f>
        <v>45887</v>
      </c>
      <c r="T570" s="7"/>
      <c r="U570" s="6">
        <f>IF(Table1[[#This Row],[Ngày tính CN]]="","",S570+T570)</f>
        <v>45887</v>
      </c>
      <c r="V570" s="18">
        <f ca="1">IF(Table1[[#This Row],[Hạn thanh toán]]="","",IF((U570-NOW())&lt;0,0,(U570-NOW())))</f>
        <v>0</v>
      </c>
      <c r="W570" s="2"/>
      <c r="X570" s="18">
        <f t="shared" ca="1" si="55"/>
        <v>283.49032048611116</v>
      </c>
      <c r="Y570" s="2" t="str">
        <f t="shared" ca="1" si="56"/>
        <v>Nợ quá hạn hơn 120 ngày có khả năng mất thanh toán</v>
      </c>
      <c r="Z570" s="51">
        <f t="shared" si="52"/>
        <v>45887</v>
      </c>
      <c r="AA570" s="51" t="str">
        <f t="shared" si="53"/>
        <v/>
      </c>
      <c r="AD570" s="2" t="str">
        <f>VLOOKUP($A570,MA_KH!$A:$Q,MA_KH!O$1,0)</f>
        <v>CIRCLEK MIỀN BẮC</v>
      </c>
      <c r="AE570" s="2" t="str">
        <f>VLOOKUP($A570,MA_KH!$A:$Q,MA_KH!P$1,0)</f>
        <v>CHI NHÁNH CÔNG TY TNHH VÒNG TRÒN ĐỎ TẠI HÀ NỘI</v>
      </c>
    </row>
    <row r="571" spans="1:31" ht="25.5" hidden="1" customHeight="1" x14ac:dyDescent="0.2">
      <c r="A571" s="31" t="s">
        <v>21192</v>
      </c>
      <c r="B571" s="31" t="s">
        <v>1331</v>
      </c>
      <c r="C571" s="32">
        <v>45887</v>
      </c>
      <c r="D571" s="31" t="s">
        <v>2026</v>
      </c>
      <c r="E571" s="32">
        <v>45887</v>
      </c>
      <c r="F571" s="31" t="s">
        <v>2027</v>
      </c>
      <c r="G571" s="31" t="s">
        <v>2028</v>
      </c>
      <c r="H571" s="33">
        <v>346140</v>
      </c>
      <c r="I571" s="33">
        <v>0</v>
      </c>
      <c r="J571" s="33">
        <v>27691</v>
      </c>
      <c r="K571" s="33">
        <v>373831</v>
      </c>
      <c r="L571" s="7" t="s">
        <v>51</v>
      </c>
      <c r="O571" s="18">
        <f>IF(Table1[[#This Row],[Phân loại]]="Tồn đầu kỳ",Table1[[#This Row],[Tổng giá trị]],0)</f>
        <v>373831</v>
      </c>
      <c r="P571" s="7">
        <f>IF(Table1[[#This Row],[Số còn phải thu ĐK]]&lt;&gt;0,0,IF(Table1[[#This Row],[Phân loại]]="Bán hàng",Table1[[#This Row],[Tổng giá trị]],-Table1[[#This Row],[Tổng giá trị]]))</f>
        <v>0</v>
      </c>
      <c r="Q571" s="18">
        <f t="shared" si="54"/>
        <v>0</v>
      </c>
      <c r="R571" s="7">
        <f>Table1[[#This Row],[Số còn phải thu ĐK]]+Table1[[#This Row],[Giá Trị HD sau CK]]-Table1[[#This Row],[Số tiền đã thu]]</f>
        <v>373831</v>
      </c>
      <c r="S571" s="6">
        <f>IF(Table1[[#This Row],[Ngày hóa đơn]]&lt;&gt;"",Table1[[#This Row],[Ngày hóa đơn]],IF(Table1[[#This Row],[Ngày hạch toán]]&lt;&gt;"",Table1[[#This Row],[Ngày hạch toán]],""))</f>
        <v>45887</v>
      </c>
      <c r="T571" s="7"/>
      <c r="U571" s="6">
        <f>IF(Table1[[#This Row],[Ngày tính CN]]="","",S571+T571)</f>
        <v>45887</v>
      </c>
      <c r="V571" s="18">
        <f ca="1">IF(Table1[[#This Row],[Hạn thanh toán]]="","",IF((U571-NOW())&lt;0,0,(U571-NOW())))</f>
        <v>0</v>
      </c>
      <c r="W571" s="2"/>
      <c r="X571" s="18">
        <f t="shared" ca="1" si="55"/>
        <v>283.49032048611116</v>
      </c>
      <c r="Y571" s="2" t="str">
        <f t="shared" ca="1" si="56"/>
        <v>Nợ quá hạn hơn 120 ngày có khả năng mất thanh toán</v>
      </c>
      <c r="Z571" s="51">
        <f t="shared" si="52"/>
        <v>45887</v>
      </c>
      <c r="AA571" s="51" t="str">
        <f t="shared" si="53"/>
        <v/>
      </c>
      <c r="AD571" s="2" t="str">
        <f>VLOOKUP($A571,MA_KH!$A:$Q,MA_KH!O$1,0)</f>
        <v>CIRCLEK MIỀN BẮC</v>
      </c>
      <c r="AE571" s="2" t="str">
        <f>VLOOKUP($A571,MA_KH!$A:$Q,MA_KH!P$1,0)</f>
        <v>CHI NHÁNH CÔNG TY TNHH VÒNG TRÒN ĐỎ TẠI HÀ NỘI</v>
      </c>
    </row>
    <row r="572" spans="1:31" ht="25.5" hidden="1" customHeight="1" x14ac:dyDescent="0.2">
      <c r="A572" s="31" t="s">
        <v>21192</v>
      </c>
      <c r="B572" s="31" t="s">
        <v>1331</v>
      </c>
      <c r="C572" s="32">
        <v>45887</v>
      </c>
      <c r="D572" s="31" t="s">
        <v>2029</v>
      </c>
      <c r="E572" s="32">
        <v>45887</v>
      </c>
      <c r="F572" s="31" t="s">
        <v>2030</v>
      </c>
      <c r="G572" s="31" t="s">
        <v>2031</v>
      </c>
      <c r="H572" s="33">
        <v>461520</v>
      </c>
      <c r="I572" s="33">
        <v>0</v>
      </c>
      <c r="J572" s="33">
        <v>36922</v>
      </c>
      <c r="K572" s="33">
        <v>498442</v>
      </c>
      <c r="L572" s="7" t="s">
        <v>51</v>
      </c>
      <c r="O572" s="18">
        <f>IF(Table1[[#This Row],[Phân loại]]="Tồn đầu kỳ",Table1[[#This Row],[Tổng giá trị]],0)</f>
        <v>498442</v>
      </c>
      <c r="P572" s="7">
        <f>IF(Table1[[#This Row],[Số còn phải thu ĐK]]&lt;&gt;0,0,IF(Table1[[#This Row],[Phân loại]]="Bán hàng",Table1[[#This Row],[Tổng giá trị]],-Table1[[#This Row],[Tổng giá trị]]))</f>
        <v>0</v>
      </c>
      <c r="Q572" s="18">
        <f t="shared" si="54"/>
        <v>0</v>
      </c>
      <c r="R572" s="7">
        <f>Table1[[#This Row],[Số còn phải thu ĐK]]+Table1[[#This Row],[Giá Trị HD sau CK]]-Table1[[#This Row],[Số tiền đã thu]]</f>
        <v>498442</v>
      </c>
      <c r="S572" s="6">
        <f>IF(Table1[[#This Row],[Ngày hóa đơn]]&lt;&gt;"",Table1[[#This Row],[Ngày hóa đơn]],IF(Table1[[#This Row],[Ngày hạch toán]]&lt;&gt;"",Table1[[#This Row],[Ngày hạch toán]],""))</f>
        <v>45887</v>
      </c>
      <c r="T572" s="7"/>
      <c r="U572" s="6">
        <f>IF(Table1[[#This Row],[Ngày tính CN]]="","",S572+T572)</f>
        <v>45887</v>
      </c>
      <c r="V572" s="18">
        <f ca="1">IF(Table1[[#This Row],[Hạn thanh toán]]="","",IF((U572-NOW())&lt;0,0,(U572-NOW())))</f>
        <v>0</v>
      </c>
      <c r="W572" s="2"/>
      <c r="X572" s="18">
        <f t="shared" ca="1" si="55"/>
        <v>283.49032048611116</v>
      </c>
      <c r="Y572" s="2" t="str">
        <f t="shared" ca="1" si="56"/>
        <v>Nợ quá hạn hơn 120 ngày có khả năng mất thanh toán</v>
      </c>
      <c r="Z572" s="51">
        <f t="shared" si="52"/>
        <v>45887</v>
      </c>
      <c r="AA572" s="51" t="str">
        <f t="shared" si="53"/>
        <v/>
      </c>
      <c r="AD572" s="2" t="str">
        <f>VLOOKUP($A572,MA_KH!$A:$Q,MA_KH!O$1,0)</f>
        <v>CIRCLEK MIỀN BẮC</v>
      </c>
      <c r="AE572" s="2" t="str">
        <f>VLOOKUP($A572,MA_KH!$A:$Q,MA_KH!P$1,0)</f>
        <v>CHI NHÁNH CÔNG TY TNHH VÒNG TRÒN ĐỎ TẠI HÀ NỘI</v>
      </c>
    </row>
    <row r="573" spans="1:31" ht="25.5" hidden="1" customHeight="1" x14ac:dyDescent="0.2">
      <c r="A573" s="31" t="s">
        <v>21192</v>
      </c>
      <c r="B573" s="31" t="s">
        <v>1331</v>
      </c>
      <c r="C573" s="32">
        <v>45887</v>
      </c>
      <c r="D573" s="31" t="s">
        <v>2032</v>
      </c>
      <c r="E573" s="32">
        <v>45887</v>
      </c>
      <c r="F573" s="31" t="s">
        <v>2033</v>
      </c>
      <c r="G573" s="31" t="s">
        <v>2034</v>
      </c>
      <c r="H573" s="33">
        <v>184608</v>
      </c>
      <c r="I573" s="33">
        <v>0</v>
      </c>
      <c r="J573" s="33">
        <v>14769</v>
      </c>
      <c r="K573" s="33">
        <v>199377</v>
      </c>
      <c r="L573" s="7" t="s">
        <v>51</v>
      </c>
      <c r="O573" s="18">
        <f>IF(Table1[[#This Row],[Phân loại]]="Tồn đầu kỳ",Table1[[#This Row],[Tổng giá trị]],0)</f>
        <v>199377</v>
      </c>
      <c r="P573" s="7">
        <f>IF(Table1[[#This Row],[Số còn phải thu ĐK]]&lt;&gt;0,0,IF(Table1[[#This Row],[Phân loại]]="Bán hàng",Table1[[#This Row],[Tổng giá trị]],-Table1[[#This Row],[Tổng giá trị]]))</f>
        <v>0</v>
      </c>
      <c r="Q573" s="18">
        <f t="shared" si="54"/>
        <v>0</v>
      </c>
      <c r="R573" s="7">
        <f>Table1[[#This Row],[Số còn phải thu ĐK]]+Table1[[#This Row],[Giá Trị HD sau CK]]-Table1[[#This Row],[Số tiền đã thu]]</f>
        <v>199377</v>
      </c>
      <c r="S573" s="6">
        <f>IF(Table1[[#This Row],[Ngày hóa đơn]]&lt;&gt;"",Table1[[#This Row],[Ngày hóa đơn]],IF(Table1[[#This Row],[Ngày hạch toán]]&lt;&gt;"",Table1[[#This Row],[Ngày hạch toán]],""))</f>
        <v>45887</v>
      </c>
      <c r="T573" s="7"/>
      <c r="U573" s="6">
        <f>IF(Table1[[#This Row],[Ngày tính CN]]="","",S573+T573)</f>
        <v>45887</v>
      </c>
      <c r="V573" s="18">
        <f ca="1">IF(Table1[[#This Row],[Hạn thanh toán]]="","",IF((U573-NOW())&lt;0,0,(U573-NOW())))</f>
        <v>0</v>
      </c>
      <c r="W573" s="2"/>
      <c r="X573" s="18">
        <f t="shared" ca="1" si="55"/>
        <v>283.49032048611116</v>
      </c>
      <c r="Y573" s="2" t="str">
        <f t="shared" ca="1" si="56"/>
        <v>Nợ quá hạn hơn 120 ngày có khả năng mất thanh toán</v>
      </c>
      <c r="Z573" s="51">
        <f t="shared" si="52"/>
        <v>45887</v>
      </c>
      <c r="AA573" s="51" t="str">
        <f t="shared" si="53"/>
        <v/>
      </c>
      <c r="AD573" s="2" t="str">
        <f>VLOOKUP($A573,MA_KH!$A:$Q,MA_KH!O$1,0)</f>
        <v>CIRCLEK MIỀN BẮC</v>
      </c>
      <c r="AE573" s="2" t="str">
        <f>VLOOKUP($A573,MA_KH!$A:$Q,MA_KH!P$1,0)</f>
        <v>CHI NHÁNH CÔNG TY TNHH VÒNG TRÒN ĐỎ TẠI HÀ NỘI</v>
      </c>
    </row>
    <row r="574" spans="1:31" ht="25.5" hidden="1" customHeight="1" x14ac:dyDescent="0.2">
      <c r="A574" s="31" t="s">
        <v>21192</v>
      </c>
      <c r="B574" s="31" t="s">
        <v>1331</v>
      </c>
      <c r="C574" s="32">
        <v>45887</v>
      </c>
      <c r="D574" s="31" t="s">
        <v>2035</v>
      </c>
      <c r="E574" s="32">
        <v>45887</v>
      </c>
      <c r="F574" s="31" t="s">
        <v>2036</v>
      </c>
      <c r="G574" s="31" t="s">
        <v>2037</v>
      </c>
      <c r="H574" s="33">
        <v>230760</v>
      </c>
      <c r="I574" s="33">
        <v>0</v>
      </c>
      <c r="J574" s="33">
        <v>18461</v>
      </c>
      <c r="K574" s="33">
        <v>249221</v>
      </c>
      <c r="L574" s="7" t="s">
        <v>51</v>
      </c>
      <c r="O574" s="18">
        <f>IF(Table1[[#This Row],[Phân loại]]="Tồn đầu kỳ",Table1[[#This Row],[Tổng giá trị]],0)</f>
        <v>249221</v>
      </c>
      <c r="P574" s="7">
        <f>IF(Table1[[#This Row],[Số còn phải thu ĐK]]&lt;&gt;0,0,IF(Table1[[#This Row],[Phân loại]]="Bán hàng",Table1[[#This Row],[Tổng giá trị]],-Table1[[#This Row],[Tổng giá trị]]))</f>
        <v>0</v>
      </c>
      <c r="Q574" s="18">
        <f t="shared" si="54"/>
        <v>0</v>
      </c>
      <c r="R574" s="7">
        <f>Table1[[#This Row],[Số còn phải thu ĐK]]+Table1[[#This Row],[Giá Trị HD sau CK]]-Table1[[#This Row],[Số tiền đã thu]]</f>
        <v>249221</v>
      </c>
      <c r="S574" s="6">
        <f>IF(Table1[[#This Row],[Ngày hóa đơn]]&lt;&gt;"",Table1[[#This Row],[Ngày hóa đơn]],IF(Table1[[#This Row],[Ngày hạch toán]]&lt;&gt;"",Table1[[#This Row],[Ngày hạch toán]],""))</f>
        <v>45887</v>
      </c>
      <c r="T574" s="7"/>
      <c r="U574" s="6">
        <f>IF(Table1[[#This Row],[Ngày tính CN]]="","",S574+T574)</f>
        <v>45887</v>
      </c>
      <c r="V574" s="18">
        <f ca="1">IF(Table1[[#This Row],[Hạn thanh toán]]="","",IF((U574-NOW())&lt;0,0,(U574-NOW())))</f>
        <v>0</v>
      </c>
      <c r="W574" s="2"/>
      <c r="X574" s="18">
        <f t="shared" ca="1" si="55"/>
        <v>283.49032048611116</v>
      </c>
      <c r="Y574" s="2" t="str">
        <f t="shared" ca="1" si="56"/>
        <v>Nợ quá hạn hơn 120 ngày có khả năng mất thanh toán</v>
      </c>
      <c r="Z574" s="51">
        <f t="shared" si="52"/>
        <v>45887</v>
      </c>
      <c r="AA574" s="51" t="str">
        <f t="shared" si="53"/>
        <v/>
      </c>
      <c r="AD574" s="2" t="str">
        <f>VLOOKUP($A574,MA_KH!$A:$Q,MA_KH!O$1,0)</f>
        <v>CIRCLEK MIỀN BẮC</v>
      </c>
      <c r="AE574" s="2" t="str">
        <f>VLOOKUP($A574,MA_KH!$A:$Q,MA_KH!P$1,0)</f>
        <v>CHI NHÁNH CÔNG TY TNHH VÒNG TRÒN ĐỎ TẠI HÀ NỘI</v>
      </c>
    </row>
    <row r="575" spans="1:31" ht="25.5" hidden="1" customHeight="1" x14ac:dyDescent="0.2">
      <c r="A575" s="31" t="s">
        <v>21192</v>
      </c>
      <c r="B575" s="31" t="s">
        <v>1331</v>
      </c>
      <c r="C575" s="32">
        <v>45887</v>
      </c>
      <c r="D575" s="31" t="s">
        <v>2038</v>
      </c>
      <c r="E575" s="32">
        <v>45887</v>
      </c>
      <c r="F575" s="31" t="s">
        <v>2039</v>
      </c>
      <c r="G575" s="31" t="s">
        <v>2040</v>
      </c>
      <c r="H575" s="33">
        <v>184608</v>
      </c>
      <c r="I575" s="33">
        <v>0</v>
      </c>
      <c r="J575" s="33">
        <v>14769</v>
      </c>
      <c r="K575" s="33">
        <v>199377</v>
      </c>
      <c r="L575" s="7" t="s">
        <v>51</v>
      </c>
      <c r="O575" s="18">
        <f>IF(Table1[[#This Row],[Phân loại]]="Tồn đầu kỳ",Table1[[#This Row],[Tổng giá trị]],0)</f>
        <v>199377</v>
      </c>
      <c r="P575" s="7">
        <f>IF(Table1[[#This Row],[Số còn phải thu ĐK]]&lt;&gt;0,0,IF(Table1[[#This Row],[Phân loại]]="Bán hàng",Table1[[#This Row],[Tổng giá trị]],-Table1[[#This Row],[Tổng giá trị]]))</f>
        <v>0</v>
      </c>
      <c r="Q575" s="18">
        <f t="shared" si="54"/>
        <v>0</v>
      </c>
      <c r="R575" s="7">
        <f>Table1[[#This Row],[Số còn phải thu ĐK]]+Table1[[#This Row],[Giá Trị HD sau CK]]-Table1[[#This Row],[Số tiền đã thu]]</f>
        <v>199377</v>
      </c>
      <c r="S575" s="6">
        <f>IF(Table1[[#This Row],[Ngày hóa đơn]]&lt;&gt;"",Table1[[#This Row],[Ngày hóa đơn]],IF(Table1[[#This Row],[Ngày hạch toán]]&lt;&gt;"",Table1[[#This Row],[Ngày hạch toán]],""))</f>
        <v>45887</v>
      </c>
      <c r="T575" s="7"/>
      <c r="U575" s="6">
        <f>IF(Table1[[#This Row],[Ngày tính CN]]="","",S575+T575)</f>
        <v>45887</v>
      </c>
      <c r="V575" s="18">
        <f ca="1">IF(Table1[[#This Row],[Hạn thanh toán]]="","",IF((U575-NOW())&lt;0,0,(U575-NOW())))</f>
        <v>0</v>
      </c>
      <c r="W575" s="2"/>
      <c r="X575" s="18">
        <f t="shared" ca="1" si="55"/>
        <v>283.49032048611116</v>
      </c>
      <c r="Y575" s="2" t="str">
        <f t="shared" ca="1" si="56"/>
        <v>Nợ quá hạn hơn 120 ngày có khả năng mất thanh toán</v>
      </c>
      <c r="Z575" s="51">
        <f t="shared" si="52"/>
        <v>45887</v>
      </c>
      <c r="AA575" s="51" t="str">
        <f t="shared" si="53"/>
        <v/>
      </c>
      <c r="AD575" s="2" t="str">
        <f>VLOOKUP($A575,MA_KH!$A:$Q,MA_KH!O$1,0)</f>
        <v>CIRCLEK MIỀN BẮC</v>
      </c>
      <c r="AE575" s="2" t="str">
        <f>VLOOKUP($A575,MA_KH!$A:$Q,MA_KH!P$1,0)</f>
        <v>CHI NHÁNH CÔNG TY TNHH VÒNG TRÒN ĐỎ TẠI HÀ NỘI</v>
      </c>
    </row>
    <row r="576" spans="1:31" ht="25.5" hidden="1" customHeight="1" x14ac:dyDescent="0.2">
      <c r="A576" s="31" t="s">
        <v>21192</v>
      </c>
      <c r="B576" s="31" t="s">
        <v>1331</v>
      </c>
      <c r="C576" s="32">
        <v>45887</v>
      </c>
      <c r="D576" s="31" t="s">
        <v>2041</v>
      </c>
      <c r="E576" s="32">
        <v>45887</v>
      </c>
      <c r="F576" s="31" t="s">
        <v>2042</v>
      </c>
      <c r="G576" s="31" t="s">
        <v>2043</v>
      </c>
      <c r="H576" s="33">
        <v>461520</v>
      </c>
      <c r="I576" s="33">
        <v>0</v>
      </c>
      <c r="J576" s="33">
        <v>36922</v>
      </c>
      <c r="K576" s="33">
        <v>498442</v>
      </c>
      <c r="L576" s="7" t="s">
        <v>51</v>
      </c>
      <c r="O576" s="18">
        <f>IF(Table1[[#This Row],[Phân loại]]="Tồn đầu kỳ",Table1[[#This Row],[Tổng giá trị]],0)</f>
        <v>498442</v>
      </c>
      <c r="P576" s="7">
        <f>IF(Table1[[#This Row],[Số còn phải thu ĐK]]&lt;&gt;0,0,IF(Table1[[#This Row],[Phân loại]]="Bán hàng",Table1[[#This Row],[Tổng giá trị]],-Table1[[#This Row],[Tổng giá trị]]))</f>
        <v>0</v>
      </c>
      <c r="Q576" s="18">
        <f t="shared" si="54"/>
        <v>0</v>
      </c>
      <c r="R576" s="7">
        <f>Table1[[#This Row],[Số còn phải thu ĐK]]+Table1[[#This Row],[Giá Trị HD sau CK]]-Table1[[#This Row],[Số tiền đã thu]]</f>
        <v>498442</v>
      </c>
      <c r="S576" s="6">
        <f>IF(Table1[[#This Row],[Ngày hóa đơn]]&lt;&gt;"",Table1[[#This Row],[Ngày hóa đơn]],IF(Table1[[#This Row],[Ngày hạch toán]]&lt;&gt;"",Table1[[#This Row],[Ngày hạch toán]],""))</f>
        <v>45887</v>
      </c>
      <c r="T576" s="7"/>
      <c r="U576" s="6">
        <f>IF(Table1[[#This Row],[Ngày tính CN]]="","",S576+T576)</f>
        <v>45887</v>
      </c>
      <c r="V576" s="18">
        <f ca="1">IF(Table1[[#This Row],[Hạn thanh toán]]="","",IF((U576-NOW())&lt;0,0,(U576-NOW())))</f>
        <v>0</v>
      </c>
      <c r="W576" s="2"/>
      <c r="X576" s="18">
        <f t="shared" ca="1" si="55"/>
        <v>283.49032048611116</v>
      </c>
      <c r="Y576" s="2" t="str">
        <f t="shared" ca="1" si="56"/>
        <v>Nợ quá hạn hơn 120 ngày có khả năng mất thanh toán</v>
      </c>
      <c r="Z576" s="51">
        <f t="shared" si="52"/>
        <v>45887</v>
      </c>
      <c r="AA576" s="51" t="str">
        <f t="shared" si="53"/>
        <v/>
      </c>
      <c r="AD576" s="2" t="str">
        <f>VLOOKUP($A576,MA_KH!$A:$Q,MA_KH!O$1,0)</f>
        <v>CIRCLEK MIỀN BẮC</v>
      </c>
      <c r="AE576" s="2" t="str">
        <f>VLOOKUP($A576,MA_KH!$A:$Q,MA_KH!P$1,0)</f>
        <v>CHI NHÁNH CÔNG TY TNHH VÒNG TRÒN ĐỎ TẠI HÀ NỘI</v>
      </c>
    </row>
    <row r="577" spans="1:31" ht="25.5" hidden="1" customHeight="1" x14ac:dyDescent="0.2">
      <c r="A577" s="31" t="s">
        <v>21192</v>
      </c>
      <c r="B577" s="31" t="s">
        <v>1331</v>
      </c>
      <c r="C577" s="32">
        <v>45887</v>
      </c>
      <c r="D577" s="31" t="s">
        <v>2044</v>
      </c>
      <c r="E577" s="32">
        <v>45887</v>
      </c>
      <c r="F577" s="31" t="s">
        <v>2045</v>
      </c>
      <c r="G577" s="31" t="s">
        <v>2046</v>
      </c>
      <c r="H577" s="33">
        <v>184608</v>
      </c>
      <c r="I577" s="33">
        <v>0</v>
      </c>
      <c r="J577" s="33">
        <v>14769</v>
      </c>
      <c r="K577" s="33">
        <v>199377</v>
      </c>
      <c r="L577" s="7" t="s">
        <v>51</v>
      </c>
      <c r="O577" s="18">
        <f>IF(Table1[[#This Row],[Phân loại]]="Tồn đầu kỳ",Table1[[#This Row],[Tổng giá trị]],0)</f>
        <v>199377</v>
      </c>
      <c r="P577" s="7">
        <f>IF(Table1[[#This Row],[Số còn phải thu ĐK]]&lt;&gt;0,0,IF(Table1[[#This Row],[Phân loại]]="Bán hàng",Table1[[#This Row],[Tổng giá trị]],-Table1[[#This Row],[Tổng giá trị]]))</f>
        <v>0</v>
      </c>
      <c r="Q577" s="18">
        <f t="shared" si="54"/>
        <v>0</v>
      </c>
      <c r="R577" s="7">
        <f>Table1[[#This Row],[Số còn phải thu ĐK]]+Table1[[#This Row],[Giá Trị HD sau CK]]-Table1[[#This Row],[Số tiền đã thu]]</f>
        <v>199377</v>
      </c>
      <c r="S577" s="6">
        <f>IF(Table1[[#This Row],[Ngày hóa đơn]]&lt;&gt;"",Table1[[#This Row],[Ngày hóa đơn]],IF(Table1[[#This Row],[Ngày hạch toán]]&lt;&gt;"",Table1[[#This Row],[Ngày hạch toán]],""))</f>
        <v>45887</v>
      </c>
      <c r="T577" s="7"/>
      <c r="U577" s="6">
        <f>IF(Table1[[#This Row],[Ngày tính CN]]="","",S577+T577)</f>
        <v>45887</v>
      </c>
      <c r="V577" s="18">
        <f ca="1">IF(Table1[[#This Row],[Hạn thanh toán]]="","",IF((U577-NOW())&lt;0,0,(U577-NOW())))</f>
        <v>0</v>
      </c>
      <c r="W577" s="2"/>
      <c r="X577" s="18">
        <f t="shared" ca="1" si="55"/>
        <v>283.49032048611116</v>
      </c>
      <c r="Y577" s="2" t="str">
        <f t="shared" ca="1" si="56"/>
        <v>Nợ quá hạn hơn 120 ngày có khả năng mất thanh toán</v>
      </c>
      <c r="Z577" s="51">
        <f t="shared" si="52"/>
        <v>45887</v>
      </c>
      <c r="AA577" s="51" t="str">
        <f t="shared" si="53"/>
        <v/>
      </c>
      <c r="AD577" s="2" t="str">
        <f>VLOOKUP($A577,MA_KH!$A:$Q,MA_KH!O$1,0)</f>
        <v>CIRCLEK MIỀN BẮC</v>
      </c>
      <c r="AE577" s="2" t="str">
        <f>VLOOKUP($A577,MA_KH!$A:$Q,MA_KH!P$1,0)</f>
        <v>CHI NHÁNH CÔNG TY TNHH VÒNG TRÒN ĐỎ TẠI HÀ NỘI</v>
      </c>
    </row>
    <row r="578" spans="1:31" ht="25.5" hidden="1" customHeight="1" x14ac:dyDescent="0.2">
      <c r="A578" s="31" t="s">
        <v>21192</v>
      </c>
      <c r="B578" s="31" t="s">
        <v>1331</v>
      </c>
      <c r="C578" s="32">
        <v>45887</v>
      </c>
      <c r="D578" s="31" t="s">
        <v>2047</v>
      </c>
      <c r="E578" s="32">
        <v>45887</v>
      </c>
      <c r="F578" s="31" t="s">
        <v>2048</v>
      </c>
      <c r="G578" s="31" t="s">
        <v>2049</v>
      </c>
      <c r="H578" s="33">
        <v>230760</v>
      </c>
      <c r="I578" s="33">
        <v>0</v>
      </c>
      <c r="J578" s="33">
        <v>18461</v>
      </c>
      <c r="K578" s="33">
        <v>249221</v>
      </c>
      <c r="L578" s="7" t="s">
        <v>51</v>
      </c>
      <c r="O578" s="18">
        <f>IF(Table1[[#This Row],[Phân loại]]="Tồn đầu kỳ",Table1[[#This Row],[Tổng giá trị]],0)</f>
        <v>249221</v>
      </c>
      <c r="P578" s="7">
        <f>IF(Table1[[#This Row],[Số còn phải thu ĐK]]&lt;&gt;0,0,IF(Table1[[#This Row],[Phân loại]]="Bán hàng",Table1[[#This Row],[Tổng giá trị]],-Table1[[#This Row],[Tổng giá trị]]))</f>
        <v>0</v>
      </c>
      <c r="Q578" s="18">
        <f t="shared" si="54"/>
        <v>0</v>
      </c>
      <c r="R578" s="7">
        <f>Table1[[#This Row],[Số còn phải thu ĐK]]+Table1[[#This Row],[Giá Trị HD sau CK]]-Table1[[#This Row],[Số tiền đã thu]]</f>
        <v>249221</v>
      </c>
      <c r="S578" s="6">
        <f>IF(Table1[[#This Row],[Ngày hóa đơn]]&lt;&gt;"",Table1[[#This Row],[Ngày hóa đơn]],IF(Table1[[#This Row],[Ngày hạch toán]]&lt;&gt;"",Table1[[#This Row],[Ngày hạch toán]],""))</f>
        <v>45887</v>
      </c>
      <c r="T578" s="7"/>
      <c r="U578" s="6">
        <f>IF(Table1[[#This Row],[Ngày tính CN]]="","",S578+T578)</f>
        <v>45887</v>
      </c>
      <c r="V578" s="18">
        <f ca="1">IF(Table1[[#This Row],[Hạn thanh toán]]="","",IF((U578-NOW())&lt;0,0,(U578-NOW())))</f>
        <v>0</v>
      </c>
      <c r="W578" s="2"/>
      <c r="X578" s="18">
        <f t="shared" ca="1" si="55"/>
        <v>283.49032048611116</v>
      </c>
      <c r="Y578" s="2" t="str">
        <f t="shared" ca="1" si="56"/>
        <v>Nợ quá hạn hơn 120 ngày có khả năng mất thanh toán</v>
      </c>
      <c r="Z578" s="51">
        <f t="shared" si="52"/>
        <v>45887</v>
      </c>
      <c r="AA578" s="51" t="str">
        <f t="shared" si="53"/>
        <v/>
      </c>
      <c r="AD578" s="2" t="str">
        <f>VLOOKUP($A578,MA_KH!$A:$Q,MA_KH!O$1,0)</f>
        <v>CIRCLEK MIỀN BẮC</v>
      </c>
      <c r="AE578" s="2" t="str">
        <f>VLOOKUP($A578,MA_KH!$A:$Q,MA_KH!P$1,0)</f>
        <v>CHI NHÁNH CÔNG TY TNHH VÒNG TRÒN ĐỎ TẠI HÀ NỘI</v>
      </c>
    </row>
    <row r="579" spans="1:31" ht="25.5" hidden="1" customHeight="1" x14ac:dyDescent="0.2">
      <c r="A579" s="31" t="s">
        <v>21192</v>
      </c>
      <c r="B579" s="31" t="s">
        <v>1331</v>
      </c>
      <c r="C579" s="32">
        <v>45887</v>
      </c>
      <c r="D579" s="31" t="s">
        <v>2050</v>
      </c>
      <c r="E579" s="32">
        <v>45887</v>
      </c>
      <c r="F579" s="31" t="s">
        <v>2051</v>
      </c>
      <c r="G579" s="31" t="s">
        <v>2052</v>
      </c>
      <c r="H579" s="33">
        <v>230760</v>
      </c>
      <c r="I579" s="33">
        <v>0</v>
      </c>
      <c r="J579" s="33">
        <v>18461</v>
      </c>
      <c r="K579" s="33">
        <v>249221</v>
      </c>
      <c r="L579" s="7" t="s">
        <v>51</v>
      </c>
      <c r="O579" s="18">
        <f>IF(Table1[[#This Row],[Phân loại]]="Tồn đầu kỳ",Table1[[#This Row],[Tổng giá trị]],0)</f>
        <v>249221</v>
      </c>
      <c r="P579" s="7">
        <f>IF(Table1[[#This Row],[Số còn phải thu ĐK]]&lt;&gt;0,0,IF(Table1[[#This Row],[Phân loại]]="Bán hàng",Table1[[#This Row],[Tổng giá trị]],-Table1[[#This Row],[Tổng giá trị]]))</f>
        <v>0</v>
      </c>
      <c r="Q579" s="18">
        <f t="shared" si="54"/>
        <v>0</v>
      </c>
      <c r="R579" s="7">
        <f>Table1[[#This Row],[Số còn phải thu ĐK]]+Table1[[#This Row],[Giá Trị HD sau CK]]-Table1[[#This Row],[Số tiền đã thu]]</f>
        <v>249221</v>
      </c>
      <c r="S579" s="6">
        <f>IF(Table1[[#This Row],[Ngày hóa đơn]]&lt;&gt;"",Table1[[#This Row],[Ngày hóa đơn]],IF(Table1[[#This Row],[Ngày hạch toán]]&lt;&gt;"",Table1[[#This Row],[Ngày hạch toán]],""))</f>
        <v>45887</v>
      </c>
      <c r="T579" s="7"/>
      <c r="U579" s="6">
        <f>IF(Table1[[#This Row],[Ngày tính CN]]="","",S579+T579)</f>
        <v>45887</v>
      </c>
      <c r="V579" s="18">
        <f ca="1">IF(Table1[[#This Row],[Hạn thanh toán]]="","",IF((U579-NOW())&lt;0,0,(U579-NOW())))</f>
        <v>0</v>
      </c>
      <c r="W579" s="2"/>
      <c r="X579" s="18">
        <f t="shared" ca="1" si="55"/>
        <v>283.49032048611116</v>
      </c>
      <c r="Y579" s="2" t="str">
        <f t="shared" ca="1" si="56"/>
        <v>Nợ quá hạn hơn 120 ngày có khả năng mất thanh toán</v>
      </c>
      <c r="Z579" s="51">
        <f t="shared" si="52"/>
        <v>45887</v>
      </c>
      <c r="AA579" s="51" t="str">
        <f t="shared" si="53"/>
        <v/>
      </c>
      <c r="AD579" s="2" t="str">
        <f>VLOOKUP($A579,MA_KH!$A:$Q,MA_KH!O$1,0)</f>
        <v>CIRCLEK MIỀN BẮC</v>
      </c>
      <c r="AE579" s="2" t="str">
        <f>VLOOKUP($A579,MA_KH!$A:$Q,MA_KH!P$1,0)</f>
        <v>CHI NHÁNH CÔNG TY TNHH VÒNG TRÒN ĐỎ TẠI HÀ NỘI</v>
      </c>
    </row>
    <row r="580" spans="1:31" ht="25.5" hidden="1" customHeight="1" x14ac:dyDescent="0.2">
      <c r="A580" s="31" t="s">
        <v>21192</v>
      </c>
      <c r="B580" s="31" t="s">
        <v>1331</v>
      </c>
      <c r="C580" s="32">
        <v>45887</v>
      </c>
      <c r="D580" s="31" t="s">
        <v>2053</v>
      </c>
      <c r="E580" s="32">
        <v>45887</v>
      </c>
      <c r="F580" s="31" t="s">
        <v>2054</v>
      </c>
      <c r="G580" s="31" t="s">
        <v>2055</v>
      </c>
      <c r="H580" s="33">
        <v>230760</v>
      </c>
      <c r="I580" s="33">
        <v>0</v>
      </c>
      <c r="J580" s="33">
        <v>18461</v>
      </c>
      <c r="K580" s="33">
        <v>249221</v>
      </c>
      <c r="L580" s="7" t="s">
        <v>51</v>
      </c>
      <c r="O580" s="18">
        <f>IF(Table1[[#This Row],[Phân loại]]="Tồn đầu kỳ",Table1[[#This Row],[Tổng giá trị]],0)</f>
        <v>249221</v>
      </c>
      <c r="P580" s="7">
        <f>IF(Table1[[#This Row],[Số còn phải thu ĐK]]&lt;&gt;0,0,IF(Table1[[#This Row],[Phân loại]]="Bán hàng",Table1[[#This Row],[Tổng giá trị]],-Table1[[#This Row],[Tổng giá trị]]))</f>
        <v>0</v>
      </c>
      <c r="Q580" s="18">
        <f t="shared" si="54"/>
        <v>0</v>
      </c>
      <c r="R580" s="7">
        <f>Table1[[#This Row],[Số còn phải thu ĐK]]+Table1[[#This Row],[Giá Trị HD sau CK]]-Table1[[#This Row],[Số tiền đã thu]]</f>
        <v>249221</v>
      </c>
      <c r="S580" s="6">
        <f>IF(Table1[[#This Row],[Ngày hóa đơn]]&lt;&gt;"",Table1[[#This Row],[Ngày hóa đơn]],IF(Table1[[#This Row],[Ngày hạch toán]]&lt;&gt;"",Table1[[#This Row],[Ngày hạch toán]],""))</f>
        <v>45887</v>
      </c>
      <c r="T580" s="7"/>
      <c r="U580" s="6">
        <f>IF(Table1[[#This Row],[Ngày tính CN]]="","",S580+T580)</f>
        <v>45887</v>
      </c>
      <c r="V580" s="18">
        <f ca="1">IF(Table1[[#This Row],[Hạn thanh toán]]="","",IF((U580-NOW())&lt;0,0,(U580-NOW())))</f>
        <v>0</v>
      </c>
      <c r="W580" s="2"/>
      <c r="X580" s="18">
        <f t="shared" ca="1" si="55"/>
        <v>283.49032048611116</v>
      </c>
      <c r="Y580" s="2" t="str">
        <f t="shared" ca="1" si="56"/>
        <v>Nợ quá hạn hơn 120 ngày có khả năng mất thanh toán</v>
      </c>
      <c r="Z580" s="51">
        <f t="shared" ref="Z580:Z643" si="57">IF(S580="","",S580)</f>
        <v>45887</v>
      </c>
      <c r="AA580" s="51" t="str">
        <f t="shared" ref="AA580:AA643" si="58">IF(M580="","",M580)</f>
        <v/>
      </c>
      <c r="AD580" s="2" t="str">
        <f>VLOOKUP($A580,MA_KH!$A:$Q,MA_KH!O$1,0)</f>
        <v>CIRCLEK MIỀN BẮC</v>
      </c>
      <c r="AE580" s="2" t="str">
        <f>VLOOKUP($A580,MA_KH!$A:$Q,MA_KH!P$1,0)</f>
        <v>CHI NHÁNH CÔNG TY TNHH VÒNG TRÒN ĐỎ TẠI HÀ NỘI</v>
      </c>
    </row>
    <row r="581" spans="1:31" ht="25.5" hidden="1" customHeight="1" x14ac:dyDescent="0.2">
      <c r="A581" s="31" t="s">
        <v>21192</v>
      </c>
      <c r="B581" s="31" t="s">
        <v>1331</v>
      </c>
      <c r="C581" s="32">
        <v>45887</v>
      </c>
      <c r="D581" s="31" t="s">
        <v>2056</v>
      </c>
      <c r="E581" s="32">
        <v>45887</v>
      </c>
      <c r="F581" s="31" t="s">
        <v>2057</v>
      </c>
      <c r="G581" s="31" t="s">
        <v>2058</v>
      </c>
      <c r="H581" s="33">
        <v>230760</v>
      </c>
      <c r="I581" s="33">
        <v>0</v>
      </c>
      <c r="J581" s="33">
        <v>18461</v>
      </c>
      <c r="K581" s="33">
        <v>249221</v>
      </c>
      <c r="L581" s="7" t="s">
        <v>51</v>
      </c>
      <c r="O581" s="18">
        <f>IF(Table1[[#This Row],[Phân loại]]="Tồn đầu kỳ",Table1[[#This Row],[Tổng giá trị]],0)</f>
        <v>249221</v>
      </c>
      <c r="P581" s="7">
        <f>IF(Table1[[#This Row],[Số còn phải thu ĐK]]&lt;&gt;0,0,IF(Table1[[#This Row],[Phân loại]]="Bán hàng",Table1[[#This Row],[Tổng giá trị]],-Table1[[#This Row],[Tổng giá trị]]))</f>
        <v>0</v>
      </c>
      <c r="Q581" s="18">
        <f t="shared" si="54"/>
        <v>0</v>
      </c>
      <c r="R581" s="7">
        <f>Table1[[#This Row],[Số còn phải thu ĐK]]+Table1[[#This Row],[Giá Trị HD sau CK]]-Table1[[#This Row],[Số tiền đã thu]]</f>
        <v>249221</v>
      </c>
      <c r="S581" s="6">
        <f>IF(Table1[[#This Row],[Ngày hóa đơn]]&lt;&gt;"",Table1[[#This Row],[Ngày hóa đơn]],IF(Table1[[#This Row],[Ngày hạch toán]]&lt;&gt;"",Table1[[#This Row],[Ngày hạch toán]],""))</f>
        <v>45887</v>
      </c>
      <c r="T581" s="7"/>
      <c r="U581" s="6">
        <f>IF(Table1[[#This Row],[Ngày tính CN]]="","",S581+T581)</f>
        <v>45887</v>
      </c>
      <c r="V581" s="18">
        <f ca="1">IF(Table1[[#This Row],[Hạn thanh toán]]="","",IF((U581-NOW())&lt;0,0,(U581-NOW())))</f>
        <v>0</v>
      </c>
      <c r="W581" s="2"/>
      <c r="X581" s="18">
        <f t="shared" ca="1" si="55"/>
        <v>283.49032048611116</v>
      </c>
      <c r="Y581" s="2" t="str">
        <f t="shared" ca="1" si="56"/>
        <v>Nợ quá hạn hơn 120 ngày có khả năng mất thanh toán</v>
      </c>
      <c r="Z581" s="51">
        <f t="shared" si="57"/>
        <v>45887</v>
      </c>
      <c r="AA581" s="51" t="str">
        <f t="shared" si="58"/>
        <v/>
      </c>
      <c r="AD581" s="2" t="str">
        <f>VLOOKUP($A581,MA_KH!$A:$Q,MA_KH!O$1,0)</f>
        <v>CIRCLEK MIỀN BẮC</v>
      </c>
      <c r="AE581" s="2" t="str">
        <f>VLOOKUP($A581,MA_KH!$A:$Q,MA_KH!P$1,0)</f>
        <v>CHI NHÁNH CÔNG TY TNHH VÒNG TRÒN ĐỎ TẠI HÀ NỘI</v>
      </c>
    </row>
    <row r="582" spans="1:31" ht="25.5" hidden="1" customHeight="1" x14ac:dyDescent="0.2">
      <c r="A582" s="31" t="s">
        <v>21192</v>
      </c>
      <c r="B582" s="31" t="s">
        <v>1331</v>
      </c>
      <c r="C582" s="32">
        <v>45887</v>
      </c>
      <c r="D582" s="31" t="s">
        <v>2059</v>
      </c>
      <c r="E582" s="32">
        <v>45887</v>
      </c>
      <c r="F582" s="31" t="s">
        <v>2060</v>
      </c>
      <c r="G582" s="31" t="s">
        <v>2061</v>
      </c>
      <c r="H582" s="33">
        <v>576900</v>
      </c>
      <c r="I582" s="33">
        <v>0</v>
      </c>
      <c r="J582" s="33">
        <v>46152</v>
      </c>
      <c r="K582" s="33">
        <v>623052</v>
      </c>
      <c r="L582" s="7" t="s">
        <v>51</v>
      </c>
      <c r="O582" s="18">
        <f>IF(Table1[[#This Row],[Phân loại]]="Tồn đầu kỳ",Table1[[#This Row],[Tổng giá trị]],0)</f>
        <v>623052</v>
      </c>
      <c r="P582" s="7">
        <f>IF(Table1[[#This Row],[Số còn phải thu ĐK]]&lt;&gt;0,0,IF(Table1[[#This Row],[Phân loại]]="Bán hàng",Table1[[#This Row],[Tổng giá trị]],-Table1[[#This Row],[Tổng giá trị]]))</f>
        <v>0</v>
      </c>
      <c r="Q582" s="18">
        <f t="shared" si="54"/>
        <v>0</v>
      </c>
      <c r="R582" s="7">
        <f>Table1[[#This Row],[Số còn phải thu ĐK]]+Table1[[#This Row],[Giá Trị HD sau CK]]-Table1[[#This Row],[Số tiền đã thu]]</f>
        <v>623052</v>
      </c>
      <c r="S582" s="6">
        <f>IF(Table1[[#This Row],[Ngày hóa đơn]]&lt;&gt;"",Table1[[#This Row],[Ngày hóa đơn]],IF(Table1[[#This Row],[Ngày hạch toán]]&lt;&gt;"",Table1[[#This Row],[Ngày hạch toán]],""))</f>
        <v>45887</v>
      </c>
      <c r="T582" s="7"/>
      <c r="U582" s="6">
        <f>IF(Table1[[#This Row],[Ngày tính CN]]="","",S582+T582)</f>
        <v>45887</v>
      </c>
      <c r="V582" s="18">
        <f ca="1">IF(Table1[[#This Row],[Hạn thanh toán]]="","",IF((U582-NOW())&lt;0,0,(U582-NOW())))</f>
        <v>0</v>
      </c>
      <c r="W582" s="2"/>
      <c r="X582" s="18">
        <f t="shared" ca="1" si="55"/>
        <v>283.49032048611116</v>
      </c>
      <c r="Y582" s="2" t="str">
        <f t="shared" ca="1" si="56"/>
        <v>Nợ quá hạn hơn 120 ngày có khả năng mất thanh toán</v>
      </c>
      <c r="Z582" s="51">
        <f t="shared" si="57"/>
        <v>45887</v>
      </c>
      <c r="AA582" s="51" t="str">
        <f t="shared" si="58"/>
        <v/>
      </c>
      <c r="AD582" s="2" t="str">
        <f>VLOOKUP($A582,MA_KH!$A:$Q,MA_KH!O$1,0)</f>
        <v>CIRCLEK MIỀN BẮC</v>
      </c>
      <c r="AE582" s="2" t="str">
        <f>VLOOKUP($A582,MA_KH!$A:$Q,MA_KH!P$1,0)</f>
        <v>CHI NHÁNH CÔNG TY TNHH VÒNG TRÒN ĐỎ TẠI HÀ NỘI</v>
      </c>
    </row>
    <row r="583" spans="1:31" ht="25.5" hidden="1" customHeight="1" x14ac:dyDescent="0.2">
      <c r="A583" s="31" t="s">
        <v>21192</v>
      </c>
      <c r="B583" s="31" t="s">
        <v>1331</v>
      </c>
      <c r="C583" s="32">
        <v>45888</v>
      </c>
      <c r="D583" s="31" t="s">
        <v>2062</v>
      </c>
      <c r="E583" s="32">
        <v>45888</v>
      </c>
      <c r="F583" s="31" t="s">
        <v>2063</v>
      </c>
      <c r="G583" s="31" t="s">
        <v>2064</v>
      </c>
      <c r="H583" s="33">
        <v>230760</v>
      </c>
      <c r="I583" s="33">
        <v>0</v>
      </c>
      <c r="J583" s="33">
        <v>18461</v>
      </c>
      <c r="K583" s="33">
        <v>249221</v>
      </c>
      <c r="L583" s="7" t="s">
        <v>51</v>
      </c>
      <c r="O583" s="18">
        <f>IF(Table1[[#This Row],[Phân loại]]="Tồn đầu kỳ",Table1[[#This Row],[Tổng giá trị]],0)</f>
        <v>249221</v>
      </c>
      <c r="P583" s="7">
        <f>IF(Table1[[#This Row],[Số còn phải thu ĐK]]&lt;&gt;0,0,IF(Table1[[#This Row],[Phân loại]]="Bán hàng",Table1[[#This Row],[Tổng giá trị]],-Table1[[#This Row],[Tổng giá trị]]))</f>
        <v>0</v>
      </c>
      <c r="Q583" s="18">
        <f t="shared" si="54"/>
        <v>0</v>
      </c>
      <c r="R583" s="7">
        <f>Table1[[#This Row],[Số còn phải thu ĐK]]+Table1[[#This Row],[Giá Trị HD sau CK]]-Table1[[#This Row],[Số tiền đã thu]]</f>
        <v>249221</v>
      </c>
      <c r="S583" s="6">
        <f>IF(Table1[[#This Row],[Ngày hóa đơn]]&lt;&gt;"",Table1[[#This Row],[Ngày hóa đơn]],IF(Table1[[#This Row],[Ngày hạch toán]]&lt;&gt;"",Table1[[#This Row],[Ngày hạch toán]],""))</f>
        <v>45888</v>
      </c>
      <c r="T583" s="7"/>
      <c r="U583" s="6">
        <f>IF(Table1[[#This Row],[Ngày tính CN]]="","",S583+T583)</f>
        <v>45888</v>
      </c>
      <c r="V583" s="18">
        <f ca="1">IF(Table1[[#This Row],[Hạn thanh toán]]="","",IF((U583-NOW())&lt;0,0,(U583-NOW())))</f>
        <v>0</v>
      </c>
      <c r="W583" s="2"/>
      <c r="X583" s="18">
        <f t="shared" ca="1" si="55"/>
        <v>282.49032048611116</v>
      </c>
      <c r="Y583" s="2" t="str">
        <f t="shared" ca="1" si="56"/>
        <v>Nợ quá hạn hơn 120 ngày có khả năng mất thanh toán</v>
      </c>
      <c r="Z583" s="51">
        <f t="shared" si="57"/>
        <v>45888</v>
      </c>
      <c r="AA583" s="51" t="str">
        <f t="shared" si="58"/>
        <v/>
      </c>
      <c r="AD583" s="2" t="str">
        <f>VLOOKUP($A583,MA_KH!$A:$Q,MA_KH!O$1,0)</f>
        <v>CIRCLEK MIỀN BẮC</v>
      </c>
      <c r="AE583" s="2" t="str">
        <f>VLOOKUP($A583,MA_KH!$A:$Q,MA_KH!P$1,0)</f>
        <v>CHI NHÁNH CÔNG TY TNHH VÒNG TRÒN ĐỎ TẠI HÀ NỘI</v>
      </c>
    </row>
    <row r="584" spans="1:31" ht="25.5" hidden="1" customHeight="1" x14ac:dyDescent="0.2">
      <c r="A584" s="31" t="s">
        <v>21192</v>
      </c>
      <c r="B584" s="31" t="s">
        <v>1331</v>
      </c>
      <c r="C584" s="32">
        <v>45888</v>
      </c>
      <c r="D584" s="31" t="s">
        <v>2065</v>
      </c>
      <c r="E584" s="32">
        <v>45888</v>
      </c>
      <c r="F584" s="31" t="s">
        <v>2066</v>
      </c>
      <c r="G584" s="31" t="s">
        <v>2067</v>
      </c>
      <c r="H584" s="33">
        <v>230760</v>
      </c>
      <c r="I584" s="33">
        <v>0</v>
      </c>
      <c r="J584" s="33">
        <v>18461</v>
      </c>
      <c r="K584" s="33">
        <v>249221</v>
      </c>
      <c r="L584" s="7" t="s">
        <v>51</v>
      </c>
      <c r="O584" s="18">
        <f>IF(Table1[[#This Row],[Phân loại]]="Tồn đầu kỳ",Table1[[#This Row],[Tổng giá trị]],0)</f>
        <v>249221</v>
      </c>
      <c r="P584" s="7">
        <f>IF(Table1[[#This Row],[Số còn phải thu ĐK]]&lt;&gt;0,0,IF(Table1[[#This Row],[Phân loại]]="Bán hàng",Table1[[#This Row],[Tổng giá trị]],-Table1[[#This Row],[Tổng giá trị]]))</f>
        <v>0</v>
      </c>
      <c r="Q584" s="18">
        <f t="shared" si="54"/>
        <v>0</v>
      </c>
      <c r="R584" s="7">
        <f>Table1[[#This Row],[Số còn phải thu ĐK]]+Table1[[#This Row],[Giá Trị HD sau CK]]-Table1[[#This Row],[Số tiền đã thu]]</f>
        <v>249221</v>
      </c>
      <c r="S584" s="6">
        <f>IF(Table1[[#This Row],[Ngày hóa đơn]]&lt;&gt;"",Table1[[#This Row],[Ngày hóa đơn]],IF(Table1[[#This Row],[Ngày hạch toán]]&lt;&gt;"",Table1[[#This Row],[Ngày hạch toán]],""))</f>
        <v>45888</v>
      </c>
      <c r="T584" s="7"/>
      <c r="U584" s="6">
        <f>IF(Table1[[#This Row],[Ngày tính CN]]="","",S584+T584)</f>
        <v>45888</v>
      </c>
      <c r="V584" s="18">
        <f ca="1">IF(Table1[[#This Row],[Hạn thanh toán]]="","",IF((U584-NOW())&lt;0,0,(U584-NOW())))</f>
        <v>0</v>
      </c>
      <c r="W584" s="2"/>
      <c r="X584" s="18">
        <f t="shared" ca="1" si="55"/>
        <v>282.49032048611116</v>
      </c>
      <c r="Y584" s="2" t="str">
        <f t="shared" ca="1" si="56"/>
        <v>Nợ quá hạn hơn 120 ngày có khả năng mất thanh toán</v>
      </c>
      <c r="Z584" s="51">
        <f t="shared" si="57"/>
        <v>45888</v>
      </c>
      <c r="AA584" s="51" t="str">
        <f t="shared" si="58"/>
        <v/>
      </c>
      <c r="AD584" s="2" t="str">
        <f>VLOOKUP($A584,MA_KH!$A:$Q,MA_KH!O$1,0)</f>
        <v>CIRCLEK MIỀN BẮC</v>
      </c>
      <c r="AE584" s="2" t="str">
        <f>VLOOKUP($A584,MA_KH!$A:$Q,MA_KH!P$1,0)</f>
        <v>CHI NHÁNH CÔNG TY TNHH VÒNG TRÒN ĐỎ TẠI HÀ NỘI</v>
      </c>
    </row>
    <row r="585" spans="1:31" ht="25.5" hidden="1" customHeight="1" x14ac:dyDescent="0.2">
      <c r="A585" s="31" t="s">
        <v>21192</v>
      </c>
      <c r="B585" s="31" t="s">
        <v>1331</v>
      </c>
      <c r="C585" s="32">
        <v>45888</v>
      </c>
      <c r="D585" s="31" t="s">
        <v>2068</v>
      </c>
      <c r="E585" s="32">
        <v>45888</v>
      </c>
      <c r="F585" s="31" t="s">
        <v>2069</v>
      </c>
      <c r="G585" s="31" t="s">
        <v>2070</v>
      </c>
      <c r="H585" s="33">
        <v>184608</v>
      </c>
      <c r="I585" s="33">
        <v>0</v>
      </c>
      <c r="J585" s="33">
        <v>14769</v>
      </c>
      <c r="K585" s="33">
        <v>199377</v>
      </c>
      <c r="L585" s="7" t="s">
        <v>51</v>
      </c>
      <c r="O585" s="18">
        <f>IF(Table1[[#This Row],[Phân loại]]="Tồn đầu kỳ",Table1[[#This Row],[Tổng giá trị]],0)</f>
        <v>199377</v>
      </c>
      <c r="P585" s="7">
        <f>IF(Table1[[#This Row],[Số còn phải thu ĐK]]&lt;&gt;0,0,IF(Table1[[#This Row],[Phân loại]]="Bán hàng",Table1[[#This Row],[Tổng giá trị]],-Table1[[#This Row],[Tổng giá trị]]))</f>
        <v>0</v>
      </c>
      <c r="Q585" s="18">
        <f t="shared" si="54"/>
        <v>0</v>
      </c>
      <c r="R585" s="7">
        <f>Table1[[#This Row],[Số còn phải thu ĐK]]+Table1[[#This Row],[Giá Trị HD sau CK]]-Table1[[#This Row],[Số tiền đã thu]]</f>
        <v>199377</v>
      </c>
      <c r="S585" s="6">
        <f>IF(Table1[[#This Row],[Ngày hóa đơn]]&lt;&gt;"",Table1[[#This Row],[Ngày hóa đơn]],IF(Table1[[#This Row],[Ngày hạch toán]]&lt;&gt;"",Table1[[#This Row],[Ngày hạch toán]],""))</f>
        <v>45888</v>
      </c>
      <c r="T585" s="7"/>
      <c r="U585" s="6">
        <f>IF(Table1[[#This Row],[Ngày tính CN]]="","",S585+T585)</f>
        <v>45888</v>
      </c>
      <c r="V585" s="18">
        <f ca="1">IF(Table1[[#This Row],[Hạn thanh toán]]="","",IF((U585-NOW())&lt;0,0,(U585-NOW())))</f>
        <v>0</v>
      </c>
      <c r="W585" s="2"/>
      <c r="X585" s="18">
        <f t="shared" ca="1" si="55"/>
        <v>282.49032048611116</v>
      </c>
      <c r="Y585" s="2" t="str">
        <f t="shared" ca="1" si="56"/>
        <v>Nợ quá hạn hơn 120 ngày có khả năng mất thanh toán</v>
      </c>
      <c r="Z585" s="51">
        <f t="shared" si="57"/>
        <v>45888</v>
      </c>
      <c r="AA585" s="51" t="str">
        <f t="shared" si="58"/>
        <v/>
      </c>
      <c r="AD585" s="2" t="str">
        <f>VLOOKUP($A585,MA_KH!$A:$Q,MA_KH!O$1,0)</f>
        <v>CIRCLEK MIỀN BẮC</v>
      </c>
      <c r="AE585" s="2" t="str">
        <f>VLOOKUP($A585,MA_KH!$A:$Q,MA_KH!P$1,0)</f>
        <v>CHI NHÁNH CÔNG TY TNHH VÒNG TRÒN ĐỎ TẠI HÀ NỘI</v>
      </c>
    </row>
    <row r="586" spans="1:31" ht="25.5" hidden="1" customHeight="1" x14ac:dyDescent="0.2">
      <c r="A586" s="31" t="s">
        <v>21192</v>
      </c>
      <c r="B586" s="31" t="s">
        <v>1331</v>
      </c>
      <c r="C586" s="32">
        <v>45888</v>
      </c>
      <c r="D586" s="31" t="s">
        <v>2071</v>
      </c>
      <c r="E586" s="32">
        <v>45888</v>
      </c>
      <c r="F586" s="31" t="s">
        <v>2072</v>
      </c>
      <c r="G586" s="31" t="s">
        <v>2073</v>
      </c>
      <c r="H586" s="33">
        <v>461520</v>
      </c>
      <c r="I586" s="33">
        <v>0</v>
      </c>
      <c r="J586" s="33">
        <v>36922</v>
      </c>
      <c r="K586" s="33">
        <v>498442</v>
      </c>
      <c r="L586" s="7" t="s">
        <v>51</v>
      </c>
      <c r="O586" s="18">
        <f>IF(Table1[[#This Row],[Phân loại]]="Tồn đầu kỳ",Table1[[#This Row],[Tổng giá trị]],0)</f>
        <v>498442</v>
      </c>
      <c r="P586" s="7">
        <f>IF(Table1[[#This Row],[Số còn phải thu ĐK]]&lt;&gt;0,0,IF(Table1[[#This Row],[Phân loại]]="Bán hàng",Table1[[#This Row],[Tổng giá trị]],-Table1[[#This Row],[Tổng giá trị]]))</f>
        <v>0</v>
      </c>
      <c r="Q586" s="18">
        <f t="shared" si="54"/>
        <v>0</v>
      </c>
      <c r="R586" s="7">
        <f>Table1[[#This Row],[Số còn phải thu ĐK]]+Table1[[#This Row],[Giá Trị HD sau CK]]-Table1[[#This Row],[Số tiền đã thu]]</f>
        <v>498442</v>
      </c>
      <c r="S586" s="6">
        <f>IF(Table1[[#This Row],[Ngày hóa đơn]]&lt;&gt;"",Table1[[#This Row],[Ngày hóa đơn]],IF(Table1[[#This Row],[Ngày hạch toán]]&lt;&gt;"",Table1[[#This Row],[Ngày hạch toán]],""))</f>
        <v>45888</v>
      </c>
      <c r="T586" s="7"/>
      <c r="U586" s="6">
        <f>IF(Table1[[#This Row],[Ngày tính CN]]="","",S586+T586)</f>
        <v>45888</v>
      </c>
      <c r="V586" s="18">
        <f ca="1">IF(Table1[[#This Row],[Hạn thanh toán]]="","",IF((U586-NOW())&lt;0,0,(U586-NOW())))</f>
        <v>0</v>
      </c>
      <c r="W586" s="2"/>
      <c r="X586" s="18">
        <f t="shared" ca="1" si="55"/>
        <v>282.49032048611116</v>
      </c>
      <c r="Y586" s="2" t="str">
        <f t="shared" ca="1" si="56"/>
        <v>Nợ quá hạn hơn 120 ngày có khả năng mất thanh toán</v>
      </c>
      <c r="Z586" s="51">
        <f t="shared" si="57"/>
        <v>45888</v>
      </c>
      <c r="AA586" s="51" t="str">
        <f t="shared" si="58"/>
        <v/>
      </c>
      <c r="AD586" s="2" t="str">
        <f>VLOOKUP($A586,MA_KH!$A:$Q,MA_KH!O$1,0)</f>
        <v>CIRCLEK MIỀN BẮC</v>
      </c>
      <c r="AE586" s="2" t="str">
        <f>VLOOKUP($A586,MA_KH!$A:$Q,MA_KH!P$1,0)</f>
        <v>CHI NHÁNH CÔNG TY TNHH VÒNG TRÒN ĐỎ TẠI HÀ NỘI</v>
      </c>
    </row>
    <row r="587" spans="1:31" ht="25.5" hidden="1" customHeight="1" x14ac:dyDescent="0.2">
      <c r="A587" s="31" t="s">
        <v>21192</v>
      </c>
      <c r="B587" s="31" t="s">
        <v>1331</v>
      </c>
      <c r="C587" s="32">
        <v>45888</v>
      </c>
      <c r="D587" s="31" t="s">
        <v>2074</v>
      </c>
      <c r="E587" s="32">
        <v>45888</v>
      </c>
      <c r="F587" s="31" t="s">
        <v>2075</v>
      </c>
      <c r="G587" s="31" t="s">
        <v>2076</v>
      </c>
      <c r="H587" s="33">
        <v>230760</v>
      </c>
      <c r="I587" s="33">
        <v>0</v>
      </c>
      <c r="J587" s="33">
        <v>18461</v>
      </c>
      <c r="K587" s="33">
        <v>249221</v>
      </c>
      <c r="L587" s="7" t="s">
        <v>51</v>
      </c>
      <c r="O587" s="18">
        <f>IF(Table1[[#This Row],[Phân loại]]="Tồn đầu kỳ",Table1[[#This Row],[Tổng giá trị]],0)</f>
        <v>249221</v>
      </c>
      <c r="P587" s="7">
        <f>IF(Table1[[#This Row],[Số còn phải thu ĐK]]&lt;&gt;0,0,IF(Table1[[#This Row],[Phân loại]]="Bán hàng",Table1[[#This Row],[Tổng giá trị]],-Table1[[#This Row],[Tổng giá trị]]))</f>
        <v>0</v>
      </c>
      <c r="Q587" s="18">
        <f t="shared" si="54"/>
        <v>0</v>
      </c>
      <c r="R587" s="7">
        <f>Table1[[#This Row],[Số còn phải thu ĐK]]+Table1[[#This Row],[Giá Trị HD sau CK]]-Table1[[#This Row],[Số tiền đã thu]]</f>
        <v>249221</v>
      </c>
      <c r="S587" s="6">
        <f>IF(Table1[[#This Row],[Ngày hóa đơn]]&lt;&gt;"",Table1[[#This Row],[Ngày hóa đơn]],IF(Table1[[#This Row],[Ngày hạch toán]]&lt;&gt;"",Table1[[#This Row],[Ngày hạch toán]],""))</f>
        <v>45888</v>
      </c>
      <c r="T587" s="7"/>
      <c r="U587" s="6">
        <f>IF(Table1[[#This Row],[Ngày tính CN]]="","",S587+T587)</f>
        <v>45888</v>
      </c>
      <c r="V587" s="18">
        <f ca="1">IF(Table1[[#This Row],[Hạn thanh toán]]="","",IF((U587-NOW())&lt;0,0,(U587-NOW())))</f>
        <v>0</v>
      </c>
      <c r="W587" s="2"/>
      <c r="X587" s="18">
        <f t="shared" ca="1" si="55"/>
        <v>282.49032048611116</v>
      </c>
      <c r="Y587" s="2" t="str">
        <f t="shared" ca="1" si="56"/>
        <v>Nợ quá hạn hơn 120 ngày có khả năng mất thanh toán</v>
      </c>
      <c r="Z587" s="51">
        <f t="shared" si="57"/>
        <v>45888</v>
      </c>
      <c r="AA587" s="51" t="str">
        <f t="shared" si="58"/>
        <v/>
      </c>
      <c r="AD587" s="2" t="str">
        <f>VLOOKUP($A587,MA_KH!$A:$Q,MA_KH!O$1,0)</f>
        <v>CIRCLEK MIỀN BẮC</v>
      </c>
      <c r="AE587" s="2" t="str">
        <f>VLOOKUP($A587,MA_KH!$A:$Q,MA_KH!P$1,0)</f>
        <v>CHI NHÁNH CÔNG TY TNHH VÒNG TRÒN ĐỎ TẠI HÀ NỘI</v>
      </c>
    </row>
    <row r="588" spans="1:31" ht="25.5" hidden="1" customHeight="1" x14ac:dyDescent="0.2">
      <c r="A588" s="31" t="s">
        <v>21192</v>
      </c>
      <c r="B588" s="31" t="s">
        <v>1331</v>
      </c>
      <c r="C588" s="32">
        <v>45888</v>
      </c>
      <c r="D588" s="31" t="s">
        <v>2077</v>
      </c>
      <c r="E588" s="32">
        <v>45888</v>
      </c>
      <c r="F588" s="31" t="s">
        <v>2078</v>
      </c>
      <c r="G588" s="31" t="s">
        <v>2079</v>
      </c>
      <c r="H588" s="33">
        <v>230760</v>
      </c>
      <c r="I588" s="33">
        <v>0</v>
      </c>
      <c r="J588" s="33">
        <v>18461</v>
      </c>
      <c r="K588" s="33">
        <v>249221</v>
      </c>
      <c r="L588" s="7" t="s">
        <v>51</v>
      </c>
      <c r="O588" s="18">
        <f>IF(Table1[[#This Row],[Phân loại]]="Tồn đầu kỳ",Table1[[#This Row],[Tổng giá trị]],0)</f>
        <v>249221</v>
      </c>
      <c r="P588" s="7">
        <f>IF(Table1[[#This Row],[Số còn phải thu ĐK]]&lt;&gt;0,0,IF(Table1[[#This Row],[Phân loại]]="Bán hàng",Table1[[#This Row],[Tổng giá trị]],-Table1[[#This Row],[Tổng giá trị]]))</f>
        <v>0</v>
      </c>
      <c r="Q588" s="18">
        <f t="shared" si="54"/>
        <v>0</v>
      </c>
      <c r="R588" s="7">
        <f>Table1[[#This Row],[Số còn phải thu ĐK]]+Table1[[#This Row],[Giá Trị HD sau CK]]-Table1[[#This Row],[Số tiền đã thu]]</f>
        <v>249221</v>
      </c>
      <c r="S588" s="6">
        <f>IF(Table1[[#This Row],[Ngày hóa đơn]]&lt;&gt;"",Table1[[#This Row],[Ngày hóa đơn]],IF(Table1[[#This Row],[Ngày hạch toán]]&lt;&gt;"",Table1[[#This Row],[Ngày hạch toán]],""))</f>
        <v>45888</v>
      </c>
      <c r="T588" s="7"/>
      <c r="U588" s="6">
        <f>IF(Table1[[#This Row],[Ngày tính CN]]="","",S588+T588)</f>
        <v>45888</v>
      </c>
      <c r="V588" s="18">
        <f ca="1">IF(Table1[[#This Row],[Hạn thanh toán]]="","",IF((U588-NOW())&lt;0,0,(U588-NOW())))</f>
        <v>0</v>
      </c>
      <c r="W588" s="2"/>
      <c r="X588" s="18">
        <f t="shared" ca="1" si="55"/>
        <v>282.49032048611116</v>
      </c>
      <c r="Y588" s="2" t="str">
        <f t="shared" ca="1" si="56"/>
        <v>Nợ quá hạn hơn 120 ngày có khả năng mất thanh toán</v>
      </c>
      <c r="Z588" s="51">
        <f t="shared" si="57"/>
        <v>45888</v>
      </c>
      <c r="AA588" s="51" t="str">
        <f t="shared" si="58"/>
        <v/>
      </c>
      <c r="AD588" s="2" t="str">
        <f>VLOOKUP($A588,MA_KH!$A:$Q,MA_KH!O$1,0)</f>
        <v>CIRCLEK MIỀN BẮC</v>
      </c>
      <c r="AE588" s="2" t="str">
        <f>VLOOKUP($A588,MA_KH!$A:$Q,MA_KH!P$1,0)</f>
        <v>CHI NHÁNH CÔNG TY TNHH VÒNG TRÒN ĐỎ TẠI HÀ NỘI</v>
      </c>
    </row>
    <row r="589" spans="1:31" ht="25.5" hidden="1" customHeight="1" x14ac:dyDescent="0.2">
      <c r="A589" s="31" t="s">
        <v>21192</v>
      </c>
      <c r="B589" s="31" t="s">
        <v>1331</v>
      </c>
      <c r="C589" s="32">
        <v>45888</v>
      </c>
      <c r="D589" s="31" t="s">
        <v>2080</v>
      </c>
      <c r="E589" s="32">
        <v>45888</v>
      </c>
      <c r="F589" s="31" t="s">
        <v>2081</v>
      </c>
      <c r="G589" s="31" t="s">
        <v>2082</v>
      </c>
      <c r="H589" s="33">
        <v>230760</v>
      </c>
      <c r="I589" s="33">
        <v>0</v>
      </c>
      <c r="J589" s="33">
        <v>18461</v>
      </c>
      <c r="K589" s="33">
        <v>249221</v>
      </c>
      <c r="L589" s="7" t="s">
        <v>51</v>
      </c>
      <c r="O589" s="18">
        <f>IF(Table1[[#This Row],[Phân loại]]="Tồn đầu kỳ",Table1[[#This Row],[Tổng giá trị]],0)</f>
        <v>249221</v>
      </c>
      <c r="P589" s="7">
        <f>IF(Table1[[#This Row],[Số còn phải thu ĐK]]&lt;&gt;0,0,IF(Table1[[#This Row],[Phân loại]]="Bán hàng",Table1[[#This Row],[Tổng giá trị]],-Table1[[#This Row],[Tổng giá trị]]))</f>
        <v>0</v>
      </c>
      <c r="Q589" s="18">
        <f t="shared" si="54"/>
        <v>0</v>
      </c>
      <c r="R589" s="7">
        <f>Table1[[#This Row],[Số còn phải thu ĐK]]+Table1[[#This Row],[Giá Trị HD sau CK]]-Table1[[#This Row],[Số tiền đã thu]]</f>
        <v>249221</v>
      </c>
      <c r="S589" s="6">
        <f>IF(Table1[[#This Row],[Ngày hóa đơn]]&lt;&gt;"",Table1[[#This Row],[Ngày hóa đơn]],IF(Table1[[#This Row],[Ngày hạch toán]]&lt;&gt;"",Table1[[#This Row],[Ngày hạch toán]],""))</f>
        <v>45888</v>
      </c>
      <c r="T589" s="7"/>
      <c r="U589" s="6">
        <f>IF(Table1[[#This Row],[Ngày tính CN]]="","",S589+T589)</f>
        <v>45888</v>
      </c>
      <c r="V589" s="18">
        <f ca="1">IF(Table1[[#This Row],[Hạn thanh toán]]="","",IF((U589-NOW())&lt;0,0,(U589-NOW())))</f>
        <v>0</v>
      </c>
      <c r="W589" s="2"/>
      <c r="X589" s="18">
        <f t="shared" ca="1" si="55"/>
        <v>282.49032048611116</v>
      </c>
      <c r="Y589" s="2" t="str">
        <f t="shared" ca="1" si="56"/>
        <v>Nợ quá hạn hơn 120 ngày có khả năng mất thanh toán</v>
      </c>
      <c r="Z589" s="51">
        <f t="shared" si="57"/>
        <v>45888</v>
      </c>
      <c r="AA589" s="51" t="str">
        <f t="shared" si="58"/>
        <v/>
      </c>
      <c r="AD589" s="2" t="str">
        <f>VLOOKUP($A589,MA_KH!$A:$Q,MA_KH!O$1,0)</f>
        <v>CIRCLEK MIỀN BẮC</v>
      </c>
      <c r="AE589" s="2" t="str">
        <f>VLOOKUP($A589,MA_KH!$A:$Q,MA_KH!P$1,0)</f>
        <v>CHI NHÁNH CÔNG TY TNHH VÒNG TRÒN ĐỎ TẠI HÀ NỘI</v>
      </c>
    </row>
    <row r="590" spans="1:31" ht="25.5" hidden="1" customHeight="1" x14ac:dyDescent="0.2">
      <c r="A590" s="31" t="s">
        <v>21192</v>
      </c>
      <c r="B590" s="31" t="s">
        <v>1331</v>
      </c>
      <c r="C590" s="32">
        <v>45888</v>
      </c>
      <c r="D590" s="31" t="s">
        <v>2083</v>
      </c>
      <c r="E590" s="32">
        <v>45888</v>
      </c>
      <c r="F590" s="31" t="s">
        <v>2084</v>
      </c>
      <c r="G590" s="31" t="s">
        <v>2085</v>
      </c>
      <c r="H590" s="33">
        <v>230760</v>
      </c>
      <c r="I590" s="33">
        <v>0</v>
      </c>
      <c r="J590" s="33">
        <v>18461</v>
      </c>
      <c r="K590" s="33">
        <v>249221</v>
      </c>
      <c r="L590" s="7" t="s">
        <v>51</v>
      </c>
      <c r="O590" s="18">
        <f>IF(Table1[[#This Row],[Phân loại]]="Tồn đầu kỳ",Table1[[#This Row],[Tổng giá trị]],0)</f>
        <v>249221</v>
      </c>
      <c r="P590" s="7">
        <f>IF(Table1[[#This Row],[Số còn phải thu ĐK]]&lt;&gt;0,0,IF(Table1[[#This Row],[Phân loại]]="Bán hàng",Table1[[#This Row],[Tổng giá trị]],-Table1[[#This Row],[Tổng giá trị]]))</f>
        <v>0</v>
      </c>
      <c r="Q590" s="18">
        <f t="shared" si="54"/>
        <v>0</v>
      </c>
      <c r="R590" s="7">
        <f>Table1[[#This Row],[Số còn phải thu ĐK]]+Table1[[#This Row],[Giá Trị HD sau CK]]-Table1[[#This Row],[Số tiền đã thu]]</f>
        <v>249221</v>
      </c>
      <c r="S590" s="6">
        <f>IF(Table1[[#This Row],[Ngày hóa đơn]]&lt;&gt;"",Table1[[#This Row],[Ngày hóa đơn]],IF(Table1[[#This Row],[Ngày hạch toán]]&lt;&gt;"",Table1[[#This Row],[Ngày hạch toán]],""))</f>
        <v>45888</v>
      </c>
      <c r="T590" s="7"/>
      <c r="U590" s="6">
        <f>IF(Table1[[#This Row],[Ngày tính CN]]="","",S590+T590)</f>
        <v>45888</v>
      </c>
      <c r="V590" s="18">
        <f ca="1">IF(Table1[[#This Row],[Hạn thanh toán]]="","",IF((U590-NOW())&lt;0,0,(U590-NOW())))</f>
        <v>0</v>
      </c>
      <c r="W590" s="2"/>
      <c r="X590" s="18">
        <f t="shared" ca="1" si="55"/>
        <v>282.49032048611116</v>
      </c>
      <c r="Y590" s="2" t="str">
        <f t="shared" ca="1" si="56"/>
        <v>Nợ quá hạn hơn 120 ngày có khả năng mất thanh toán</v>
      </c>
      <c r="Z590" s="51">
        <f t="shared" si="57"/>
        <v>45888</v>
      </c>
      <c r="AA590" s="51" t="str">
        <f t="shared" si="58"/>
        <v/>
      </c>
      <c r="AD590" s="2" t="str">
        <f>VLOOKUP($A590,MA_KH!$A:$Q,MA_KH!O$1,0)</f>
        <v>CIRCLEK MIỀN BẮC</v>
      </c>
      <c r="AE590" s="2" t="str">
        <f>VLOOKUP($A590,MA_KH!$A:$Q,MA_KH!P$1,0)</f>
        <v>CHI NHÁNH CÔNG TY TNHH VÒNG TRÒN ĐỎ TẠI HÀ NỘI</v>
      </c>
    </row>
    <row r="591" spans="1:31" ht="25.5" hidden="1" customHeight="1" x14ac:dyDescent="0.2">
      <c r="A591" s="31" t="s">
        <v>21192</v>
      </c>
      <c r="B591" s="31" t="s">
        <v>1331</v>
      </c>
      <c r="C591" s="32">
        <v>45888</v>
      </c>
      <c r="D591" s="31" t="s">
        <v>2086</v>
      </c>
      <c r="E591" s="32">
        <v>45888</v>
      </c>
      <c r="F591" s="31" t="s">
        <v>2087</v>
      </c>
      <c r="G591" s="31" t="s">
        <v>2088</v>
      </c>
      <c r="H591" s="33">
        <v>230760</v>
      </c>
      <c r="I591" s="33">
        <v>0</v>
      </c>
      <c r="J591" s="33">
        <v>18461</v>
      </c>
      <c r="K591" s="33">
        <v>249221</v>
      </c>
      <c r="L591" s="7" t="s">
        <v>51</v>
      </c>
      <c r="O591" s="18">
        <f>IF(Table1[[#This Row],[Phân loại]]="Tồn đầu kỳ",Table1[[#This Row],[Tổng giá trị]],0)</f>
        <v>249221</v>
      </c>
      <c r="P591" s="7">
        <f>IF(Table1[[#This Row],[Số còn phải thu ĐK]]&lt;&gt;0,0,IF(Table1[[#This Row],[Phân loại]]="Bán hàng",Table1[[#This Row],[Tổng giá trị]],-Table1[[#This Row],[Tổng giá trị]]))</f>
        <v>0</v>
      </c>
      <c r="Q591" s="18">
        <f t="shared" si="54"/>
        <v>0</v>
      </c>
      <c r="R591" s="7">
        <f>Table1[[#This Row],[Số còn phải thu ĐK]]+Table1[[#This Row],[Giá Trị HD sau CK]]-Table1[[#This Row],[Số tiền đã thu]]</f>
        <v>249221</v>
      </c>
      <c r="S591" s="6">
        <f>IF(Table1[[#This Row],[Ngày hóa đơn]]&lt;&gt;"",Table1[[#This Row],[Ngày hóa đơn]],IF(Table1[[#This Row],[Ngày hạch toán]]&lt;&gt;"",Table1[[#This Row],[Ngày hạch toán]],""))</f>
        <v>45888</v>
      </c>
      <c r="T591" s="7"/>
      <c r="U591" s="6">
        <f>IF(Table1[[#This Row],[Ngày tính CN]]="","",S591+T591)</f>
        <v>45888</v>
      </c>
      <c r="V591" s="18">
        <f ca="1">IF(Table1[[#This Row],[Hạn thanh toán]]="","",IF((U591-NOW())&lt;0,0,(U591-NOW())))</f>
        <v>0</v>
      </c>
      <c r="W591" s="2"/>
      <c r="X591" s="18">
        <f t="shared" ca="1" si="55"/>
        <v>282.49032048611116</v>
      </c>
      <c r="Y591" s="2" t="str">
        <f t="shared" ca="1" si="56"/>
        <v>Nợ quá hạn hơn 120 ngày có khả năng mất thanh toán</v>
      </c>
      <c r="Z591" s="51">
        <f t="shared" si="57"/>
        <v>45888</v>
      </c>
      <c r="AA591" s="51" t="str">
        <f t="shared" si="58"/>
        <v/>
      </c>
      <c r="AD591" s="2" t="str">
        <f>VLOOKUP($A591,MA_KH!$A:$Q,MA_KH!O$1,0)</f>
        <v>CIRCLEK MIỀN BẮC</v>
      </c>
      <c r="AE591" s="2" t="str">
        <f>VLOOKUP($A591,MA_KH!$A:$Q,MA_KH!P$1,0)</f>
        <v>CHI NHÁNH CÔNG TY TNHH VÒNG TRÒN ĐỎ TẠI HÀ NỘI</v>
      </c>
    </row>
    <row r="592" spans="1:31" ht="25.5" hidden="1" customHeight="1" x14ac:dyDescent="0.2">
      <c r="A592" s="31" t="s">
        <v>21192</v>
      </c>
      <c r="B592" s="31" t="s">
        <v>1331</v>
      </c>
      <c r="C592" s="32">
        <v>45888</v>
      </c>
      <c r="D592" s="31" t="s">
        <v>2089</v>
      </c>
      <c r="E592" s="32">
        <v>45888</v>
      </c>
      <c r="F592" s="31" t="s">
        <v>2090</v>
      </c>
      <c r="G592" s="31" t="s">
        <v>2091</v>
      </c>
      <c r="H592" s="33">
        <v>184608</v>
      </c>
      <c r="I592" s="33">
        <v>0</v>
      </c>
      <c r="J592" s="33">
        <v>14769</v>
      </c>
      <c r="K592" s="33">
        <v>199377</v>
      </c>
      <c r="L592" s="7" t="s">
        <v>51</v>
      </c>
      <c r="O592" s="18">
        <f>IF(Table1[[#This Row],[Phân loại]]="Tồn đầu kỳ",Table1[[#This Row],[Tổng giá trị]],0)</f>
        <v>199377</v>
      </c>
      <c r="P592" s="7">
        <f>IF(Table1[[#This Row],[Số còn phải thu ĐK]]&lt;&gt;0,0,IF(Table1[[#This Row],[Phân loại]]="Bán hàng",Table1[[#This Row],[Tổng giá trị]],-Table1[[#This Row],[Tổng giá trị]]))</f>
        <v>0</v>
      </c>
      <c r="Q592" s="18">
        <f t="shared" si="54"/>
        <v>0</v>
      </c>
      <c r="R592" s="7">
        <f>Table1[[#This Row],[Số còn phải thu ĐK]]+Table1[[#This Row],[Giá Trị HD sau CK]]-Table1[[#This Row],[Số tiền đã thu]]</f>
        <v>199377</v>
      </c>
      <c r="S592" s="6">
        <f>IF(Table1[[#This Row],[Ngày hóa đơn]]&lt;&gt;"",Table1[[#This Row],[Ngày hóa đơn]],IF(Table1[[#This Row],[Ngày hạch toán]]&lt;&gt;"",Table1[[#This Row],[Ngày hạch toán]],""))</f>
        <v>45888</v>
      </c>
      <c r="T592" s="7"/>
      <c r="U592" s="6">
        <f>IF(Table1[[#This Row],[Ngày tính CN]]="","",S592+T592)</f>
        <v>45888</v>
      </c>
      <c r="V592" s="18">
        <f ca="1">IF(Table1[[#This Row],[Hạn thanh toán]]="","",IF((U592-NOW())&lt;0,0,(U592-NOW())))</f>
        <v>0</v>
      </c>
      <c r="W592" s="2"/>
      <c r="X592" s="18">
        <f t="shared" ca="1" si="55"/>
        <v>282.49032048611116</v>
      </c>
      <c r="Y592" s="2" t="str">
        <f t="shared" ca="1" si="56"/>
        <v>Nợ quá hạn hơn 120 ngày có khả năng mất thanh toán</v>
      </c>
      <c r="Z592" s="51">
        <f t="shared" si="57"/>
        <v>45888</v>
      </c>
      <c r="AA592" s="51" t="str">
        <f t="shared" si="58"/>
        <v/>
      </c>
      <c r="AD592" s="2" t="str">
        <f>VLOOKUP($A592,MA_KH!$A:$Q,MA_KH!O$1,0)</f>
        <v>CIRCLEK MIỀN BẮC</v>
      </c>
      <c r="AE592" s="2" t="str">
        <f>VLOOKUP($A592,MA_KH!$A:$Q,MA_KH!P$1,0)</f>
        <v>CHI NHÁNH CÔNG TY TNHH VÒNG TRÒN ĐỎ TẠI HÀ NỘI</v>
      </c>
    </row>
    <row r="593" spans="1:31" ht="25.5" hidden="1" customHeight="1" x14ac:dyDescent="0.2">
      <c r="A593" s="31" t="s">
        <v>21192</v>
      </c>
      <c r="B593" s="31" t="s">
        <v>1331</v>
      </c>
      <c r="C593" s="32">
        <v>45889</v>
      </c>
      <c r="D593" s="31" t="s">
        <v>2092</v>
      </c>
      <c r="E593" s="32">
        <v>45889</v>
      </c>
      <c r="F593" s="31" t="s">
        <v>2093</v>
      </c>
      <c r="G593" s="31" t="s">
        <v>2094</v>
      </c>
      <c r="H593" s="33">
        <v>346140</v>
      </c>
      <c r="I593" s="33">
        <v>0</v>
      </c>
      <c r="J593" s="33">
        <v>27691</v>
      </c>
      <c r="K593" s="33">
        <v>373831</v>
      </c>
      <c r="L593" s="7" t="s">
        <v>51</v>
      </c>
      <c r="O593" s="18">
        <f>IF(Table1[[#This Row],[Phân loại]]="Tồn đầu kỳ",Table1[[#This Row],[Tổng giá trị]],0)</f>
        <v>373831</v>
      </c>
      <c r="P593" s="7">
        <f>IF(Table1[[#This Row],[Số còn phải thu ĐK]]&lt;&gt;0,0,IF(Table1[[#This Row],[Phân loại]]="Bán hàng",Table1[[#This Row],[Tổng giá trị]],-Table1[[#This Row],[Tổng giá trị]]))</f>
        <v>0</v>
      </c>
      <c r="Q593" s="18">
        <f t="shared" si="54"/>
        <v>0</v>
      </c>
      <c r="R593" s="7">
        <f>Table1[[#This Row],[Số còn phải thu ĐK]]+Table1[[#This Row],[Giá Trị HD sau CK]]-Table1[[#This Row],[Số tiền đã thu]]</f>
        <v>373831</v>
      </c>
      <c r="S593" s="6">
        <f>IF(Table1[[#This Row],[Ngày hóa đơn]]&lt;&gt;"",Table1[[#This Row],[Ngày hóa đơn]],IF(Table1[[#This Row],[Ngày hạch toán]]&lt;&gt;"",Table1[[#This Row],[Ngày hạch toán]],""))</f>
        <v>45889</v>
      </c>
      <c r="T593" s="7"/>
      <c r="U593" s="6">
        <f>IF(Table1[[#This Row],[Ngày tính CN]]="","",S593+T593)</f>
        <v>45889</v>
      </c>
      <c r="V593" s="18">
        <f ca="1">IF(Table1[[#This Row],[Hạn thanh toán]]="","",IF((U593-NOW())&lt;0,0,(U593-NOW())))</f>
        <v>0</v>
      </c>
      <c r="W593" s="2"/>
      <c r="X593" s="18">
        <f t="shared" ca="1" si="55"/>
        <v>281.49032048611116</v>
      </c>
      <c r="Y593" s="2" t="str">
        <f t="shared" ca="1" si="56"/>
        <v>Nợ quá hạn hơn 120 ngày có khả năng mất thanh toán</v>
      </c>
      <c r="Z593" s="51">
        <f t="shared" si="57"/>
        <v>45889</v>
      </c>
      <c r="AA593" s="51" t="str">
        <f t="shared" si="58"/>
        <v/>
      </c>
      <c r="AD593" s="2" t="str">
        <f>VLOOKUP($A593,MA_KH!$A:$Q,MA_KH!O$1,0)</f>
        <v>CIRCLEK MIỀN BẮC</v>
      </c>
      <c r="AE593" s="2" t="str">
        <f>VLOOKUP($A593,MA_KH!$A:$Q,MA_KH!P$1,0)</f>
        <v>CHI NHÁNH CÔNG TY TNHH VÒNG TRÒN ĐỎ TẠI HÀ NỘI</v>
      </c>
    </row>
    <row r="594" spans="1:31" ht="25.5" hidden="1" customHeight="1" x14ac:dyDescent="0.2">
      <c r="A594" s="31" t="s">
        <v>21192</v>
      </c>
      <c r="B594" s="31" t="s">
        <v>1331</v>
      </c>
      <c r="C594" s="32">
        <v>45889</v>
      </c>
      <c r="D594" s="31" t="s">
        <v>2095</v>
      </c>
      <c r="E594" s="32">
        <v>45889</v>
      </c>
      <c r="F594" s="31" t="s">
        <v>2096</v>
      </c>
      <c r="G594" s="31" t="s">
        <v>2097</v>
      </c>
      <c r="H594" s="33">
        <v>230760</v>
      </c>
      <c r="I594" s="33">
        <v>0</v>
      </c>
      <c r="J594" s="33">
        <v>18461</v>
      </c>
      <c r="K594" s="33">
        <v>249221</v>
      </c>
      <c r="L594" s="7" t="s">
        <v>51</v>
      </c>
      <c r="O594" s="18">
        <f>IF(Table1[[#This Row],[Phân loại]]="Tồn đầu kỳ",Table1[[#This Row],[Tổng giá trị]],0)</f>
        <v>249221</v>
      </c>
      <c r="P594" s="7">
        <f>IF(Table1[[#This Row],[Số còn phải thu ĐK]]&lt;&gt;0,0,IF(Table1[[#This Row],[Phân loại]]="Bán hàng",Table1[[#This Row],[Tổng giá trị]],-Table1[[#This Row],[Tổng giá trị]]))</f>
        <v>0</v>
      </c>
      <c r="Q594" s="18">
        <f t="shared" si="54"/>
        <v>0</v>
      </c>
      <c r="R594" s="7">
        <f>Table1[[#This Row],[Số còn phải thu ĐK]]+Table1[[#This Row],[Giá Trị HD sau CK]]-Table1[[#This Row],[Số tiền đã thu]]</f>
        <v>249221</v>
      </c>
      <c r="S594" s="6">
        <f>IF(Table1[[#This Row],[Ngày hóa đơn]]&lt;&gt;"",Table1[[#This Row],[Ngày hóa đơn]],IF(Table1[[#This Row],[Ngày hạch toán]]&lt;&gt;"",Table1[[#This Row],[Ngày hạch toán]],""))</f>
        <v>45889</v>
      </c>
      <c r="T594" s="7"/>
      <c r="U594" s="6">
        <f>IF(Table1[[#This Row],[Ngày tính CN]]="","",S594+T594)</f>
        <v>45889</v>
      </c>
      <c r="V594" s="18">
        <f ca="1">IF(Table1[[#This Row],[Hạn thanh toán]]="","",IF((U594-NOW())&lt;0,0,(U594-NOW())))</f>
        <v>0</v>
      </c>
      <c r="W594" s="2"/>
      <c r="X594" s="18">
        <f t="shared" ca="1" si="55"/>
        <v>281.49032048611116</v>
      </c>
      <c r="Y594" s="2" t="str">
        <f t="shared" ca="1" si="56"/>
        <v>Nợ quá hạn hơn 120 ngày có khả năng mất thanh toán</v>
      </c>
      <c r="Z594" s="51">
        <f t="shared" si="57"/>
        <v>45889</v>
      </c>
      <c r="AA594" s="51" t="str">
        <f t="shared" si="58"/>
        <v/>
      </c>
      <c r="AD594" s="2" t="str">
        <f>VLOOKUP($A594,MA_KH!$A:$Q,MA_KH!O$1,0)</f>
        <v>CIRCLEK MIỀN BẮC</v>
      </c>
      <c r="AE594" s="2" t="str">
        <f>VLOOKUP($A594,MA_KH!$A:$Q,MA_KH!P$1,0)</f>
        <v>CHI NHÁNH CÔNG TY TNHH VÒNG TRÒN ĐỎ TẠI HÀ NỘI</v>
      </c>
    </row>
    <row r="595" spans="1:31" ht="25.5" hidden="1" customHeight="1" x14ac:dyDescent="0.2">
      <c r="A595" s="31" t="s">
        <v>21192</v>
      </c>
      <c r="B595" s="31" t="s">
        <v>1331</v>
      </c>
      <c r="C595" s="32">
        <v>45889</v>
      </c>
      <c r="D595" s="31" t="s">
        <v>2098</v>
      </c>
      <c r="E595" s="32">
        <v>45889</v>
      </c>
      <c r="F595" s="31" t="s">
        <v>2099</v>
      </c>
      <c r="G595" s="31" t="s">
        <v>2100</v>
      </c>
      <c r="H595" s="33">
        <v>461520</v>
      </c>
      <c r="I595" s="33">
        <v>0</v>
      </c>
      <c r="J595" s="33">
        <v>36922</v>
      </c>
      <c r="K595" s="33">
        <v>498442</v>
      </c>
      <c r="L595" s="7" t="s">
        <v>51</v>
      </c>
      <c r="O595" s="18">
        <f>IF(Table1[[#This Row],[Phân loại]]="Tồn đầu kỳ",Table1[[#This Row],[Tổng giá trị]],0)</f>
        <v>498442</v>
      </c>
      <c r="P595" s="7">
        <f>IF(Table1[[#This Row],[Số còn phải thu ĐK]]&lt;&gt;0,0,IF(Table1[[#This Row],[Phân loại]]="Bán hàng",Table1[[#This Row],[Tổng giá trị]],-Table1[[#This Row],[Tổng giá trị]]))</f>
        <v>0</v>
      </c>
      <c r="Q595" s="18">
        <f t="shared" si="54"/>
        <v>0</v>
      </c>
      <c r="R595" s="7">
        <f>Table1[[#This Row],[Số còn phải thu ĐK]]+Table1[[#This Row],[Giá Trị HD sau CK]]-Table1[[#This Row],[Số tiền đã thu]]</f>
        <v>498442</v>
      </c>
      <c r="S595" s="6">
        <f>IF(Table1[[#This Row],[Ngày hóa đơn]]&lt;&gt;"",Table1[[#This Row],[Ngày hóa đơn]],IF(Table1[[#This Row],[Ngày hạch toán]]&lt;&gt;"",Table1[[#This Row],[Ngày hạch toán]],""))</f>
        <v>45889</v>
      </c>
      <c r="T595" s="7"/>
      <c r="U595" s="6">
        <f>IF(Table1[[#This Row],[Ngày tính CN]]="","",S595+T595)</f>
        <v>45889</v>
      </c>
      <c r="V595" s="18">
        <f ca="1">IF(Table1[[#This Row],[Hạn thanh toán]]="","",IF((U595-NOW())&lt;0,0,(U595-NOW())))</f>
        <v>0</v>
      </c>
      <c r="W595" s="2"/>
      <c r="X595" s="18">
        <f t="shared" ca="1" si="55"/>
        <v>281.49032048611116</v>
      </c>
      <c r="Y595" s="2" t="str">
        <f t="shared" ca="1" si="56"/>
        <v>Nợ quá hạn hơn 120 ngày có khả năng mất thanh toán</v>
      </c>
      <c r="Z595" s="51">
        <f t="shared" si="57"/>
        <v>45889</v>
      </c>
      <c r="AA595" s="51" t="str">
        <f t="shared" si="58"/>
        <v/>
      </c>
      <c r="AD595" s="2" t="str">
        <f>VLOOKUP($A595,MA_KH!$A:$Q,MA_KH!O$1,0)</f>
        <v>CIRCLEK MIỀN BẮC</v>
      </c>
      <c r="AE595" s="2" t="str">
        <f>VLOOKUP($A595,MA_KH!$A:$Q,MA_KH!P$1,0)</f>
        <v>CHI NHÁNH CÔNG TY TNHH VÒNG TRÒN ĐỎ TẠI HÀ NỘI</v>
      </c>
    </row>
    <row r="596" spans="1:31" ht="25.5" hidden="1" customHeight="1" x14ac:dyDescent="0.2">
      <c r="A596" s="31" t="s">
        <v>21192</v>
      </c>
      <c r="B596" s="31" t="s">
        <v>1331</v>
      </c>
      <c r="C596" s="32">
        <v>45889</v>
      </c>
      <c r="D596" s="31" t="s">
        <v>2101</v>
      </c>
      <c r="E596" s="32">
        <v>45889</v>
      </c>
      <c r="F596" s="31" t="s">
        <v>2102</v>
      </c>
      <c r="G596" s="31" t="s">
        <v>2103</v>
      </c>
      <c r="H596" s="33">
        <v>184608</v>
      </c>
      <c r="I596" s="33">
        <v>0</v>
      </c>
      <c r="J596" s="33">
        <v>14769</v>
      </c>
      <c r="K596" s="33">
        <v>199377</v>
      </c>
      <c r="L596" s="7" t="s">
        <v>51</v>
      </c>
      <c r="O596" s="18">
        <f>IF(Table1[[#This Row],[Phân loại]]="Tồn đầu kỳ",Table1[[#This Row],[Tổng giá trị]],0)</f>
        <v>199377</v>
      </c>
      <c r="P596" s="7">
        <f>IF(Table1[[#This Row],[Số còn phải thu ĐK]]&lt;&gt;0,0,IF(Table1[[#This Row],[Phân loại]]="Bán hàng",Table1[[#This Row],[Tổng giá trị]],-Table1[[#This Row],[Tổng giá trị]]))</f>
        <v>0</v>
      </c>
      <c r="Q596" s="18">
        <f t="shared" si="54"/>
        <v>0</v>
      </c>
      <c r="R596" s="7">
        <f>Table1[[#This Row],[Số còn phải thu ĐK]]+Table1[[#This Row],[Giá Trị HD sau CK]]-Table1[[#This Row],[Số tiền đã thu]]</f>
        <v>199377</v>
      </c>
      <c r="S596" s="6">
        <f>IF(Table1[[#This Row],[Ngày hóa đơn]]&lt;&gt;"",Table1[[#This Row],[Ngày hóa đơn]],IF(Table1[[#This Row],[Ngày hạch toán]]&lt;&gt;"",Table1[[#This Row],[Ngày hạch toán]],""))</f>
        <v>45889</v>
      </c>
      <c r="T596" s="7"/>
      <c r="U596" s="6">
        <f>IF(Table1[[#This Row],[Ngày tính CN]]="","",S596+T596)</f>
        <v>45889</v>
      </c>
      <c r="V596" s="18">
        <f ca="1">IF(Table1[[#This Row],[Hạn thanh toán]]="","",IF((U596-NOW())&lt;0,0,(U596-NOW())))</f>
        <v>0</v>
      </c>
      <c r="W596" s="2"/>
      <c r="X596" s="18">
        <f t="shared" ca="1" si="55"/>
        <v>281.49032048611116</v>
      </c>
      <c r="Y596" s="2" t="str">
        <f t="shared" ca="1" si="56"/>
        <v>Nợ quá hạn hơn 120 ngày có khả năng mất thanh toán</v>
      </c>
      <c r="Z596" s="51">
        <f t="shared" si="57"/>
        <v>45889</v>
      </c>
      <c r="AA596" s="51" t="str">
        <f t="shared" si="58"/>
        <v/>
      </c>
      <c r="AD596" s="2" t="str">
        <f>VLOOKUP($A596,MA_KH!$A:$Q,MA_KH!O$1,0)</f>
        <v>CIRCLEK MIỀN BẮC</v>
      </c>
      <c r="AE596" s="2" t="str">
        <f>VLOOKUP($A596,MA_KH!$A:$Q,MA_KH!P$1,0)</f>
        <v>CHI NHÁNH CÔNG TY TNHH VÒNG TRÒN ĐỎ TẠI HÀ NỘI</v>
      </c>
    </row>
    <row r="597" spans="1:31" ht="25.5" hidden="1" customHeight="1" x14ac:dyDescent="0.2">
      <c r="A597" s="31" t="s">
        <v>21192</v>
      </c>
      <c r="B597" s="31" t="s">
        <v>1331</v>
      </c>
      <c r="C597" s="32">
        <v>45889</v>
      </c>
      <c r="D597" s="31" t="s">
        <v>2104</v>
      </c>
      <c r="E597" s="32">
        <v>45889</v>
      </c>
      <c r="F597" s="31" t="s">
        <v>2105</v>
      </c>
      <c r="G597" s="31" t="s">
        <v>2106</v>
      </c>
      <c r="H597" s="33">
        <v>230760</v>
      </c>
      <c r="I597" s="33">
        <v>0</v>
      </c>
      <c r="J597" s="33">
        <v>18461</v>
      </c>
      <c r="K597" s="33">
        <v>249221</v>
      </c>
      <c r="L597" s="7" t="s">
        <v>51</v>
      </c>
      <c r="O597" s="18">
        <f>IF(Table1[[#This Row],[Phân loại]]="Tồn đầu kỳ",Table1[[#This Row],[Tổng giá trị]],0)</f>
        <v>249221</v>
      </c>
      <c r="P597" s="7">
        <f>IF(Table1[[#This Row],[Số còn phải thu ĐK]]&lt;&gt;0,0,IF(Table1[[#This Row],[Phân loại]]="Bán hàng",Table1[[#This Row],[Tổng giá trị]],-Table1[[#This Row],[Tổng giá trị]]))</f>
        <v>0</v>
      </c>
      <c r="Q597" s="18">
        <f t="shared" si="54"/>
        <v>0</v>
      </c>
      <c r="R597" s="7">
        <f>Table1[[#This Row],[Số còn phải thu ĐK]]+Table1[[#This Row],[Giá Trị HD sau CK]]-Table1[[#This Row],[Số tiền đã thu]]</f>
        <v>249221</v>
      </c>
      <c r="S597" s="6">
        <f>IF(Table1[[#This Row],[Ngày hóa đơn]]&lt;&gt;"",Table1[[#This Row],[Ngày hóa đơn]],IF(Table1[[#This Row],[Ngày hạch toán]]&lt;&gt;"",Table1[[#This Row],[Ngày hạch toán]],""))</f>
        <v>45889</v>
      </c>
      <c r="T597" s="7"/>
      <c r="U597" s="6">
        <f>IF(Table1[[#This Row],[Ngày tính CN]]="","",S597+T597)</f>
        <v>45889</v>
      </c>
      <c r="V597" s="18">
        <f ca="1">IF(Table1[[#This Row],[Hạn thanh toán]]="","",IF((U597-NOW())&lt;0,0,(U597-NOW())))</f>
        <v>0</v>
      </c>
      <c r="W597" s="2"/>
      <c r="X597" s="18">
        <f t="shared" ca="1" si="55"/>
        <v>281.49032048611116</v>
      </c>
      <c r="Y597" s="2" t="str">
        <f t="shared" ca="1" si="56"/>
        <v>Nợ quá hạn hơn 120 ngày có khả năng mất thanh toán</v>
      </c>
      <c r="Z597" s="51">
        <f t="shared" si="57"/>
        <v>45889</v>
      </c>
      <c r="AA597" s="51" t="str">
        <f t="shared" si="58"/>
        <v/>
      </c>
      <c r="AD597" s="2" t="str">
        <f>VLOOKUP($A597,MA_KH!$A:$Q,MA_KH!O$1,0)</f>
        <v>CIRCLEK MIỀN BẮC</v>
      </c>
      <c r="AE597" s="2" t="str">
        <f>VLOOKUP($A597,MA_KH!$A:$Q,MA_KH!P$1,0)</f>
        <v>CHI NHÁNH CÔNG TY TNHH VÒNG TRÒN ĐỎ TẠI HÀ NỘI</v>
      </c>
    </row>
    <row r="598" spans="1:31" ht="25.5" hidden="1" customHeight="1" x14ac:dyDescent="0.2">
      <c r="A598" s="31" t="s">
        <v>21192</v>
      </c>
      <c r="B598" s="31" t="s">
        <v>1331</v>
      </c>
      <c r="C598" s="32">
        <v>45889</v>
      </c>
      <c r="D598" s="31" t="s">
        <v>2107</v>
      </c>
      <c r="E598" s="32">
        <v>45889</v>
      </c>
      <c r="F598" s="31" t="s">
        <v>2108</v>
      </c>
      <c r="G598" s="31" t="s">
        <v>2109</v>
      </c>
      <c r="H598" s="33">
        <v>230760</v>
      </c>
      <c r="I598" s="33">
        <v>0</v>
      </c>
      <c r="J598" s="33">
        <v>18461</v>
      </c>
      <c r="K598" s="33">
        <v>249221</v>
      </c>
      <c r="L598" s="7" t="s">
        <v>51</v>
      </c>
      <c r="O598" s="18">
        <f>IF(Table1[[#This Row],[Phân loại]]="Tồn đầu kỳ",Table1[[#This Row],[Tổng giá trị]],0)</f>
        <v>249221</v>
      </c>
      <c r="P598" s="7">
        <f>IF(Table1[[#This Row],[Số còn phải thu ĐK]]&lt;&gt;0,0,IF(Table1[[#This Row],[Phân loại]]="Bán hàng",Table1[[#This Row],[Tổng giá trị]],-Table1[[#This Row],[Tổng giá trị]]))</f>
        <v>0</v>
      </c>
      <c r="Q598" s="18">
        <f t="shared" ref="Q598:Q661" si="59">IF(M598&lt;&gt;"",IF(O598&lt;&gt;0,O598,P598),0)</f>
        <v>0</v>
      </c>
      <c r="R598" s="7">
        <f>Table1[[#This Row],[Số còn phải thu ĐK]]+Table1[[#This Row],[Giá Trị HD sau CK]]-Table1[[#This Row],[Số tiền đã thu]]</f>
        <v>249221</v>
      </c>
      <c r="S598" s="6">
        <f>IF(Table1[[#This Row],[Ngày hóa đơn]]&lt;&gt;"",Table1[[#This Row],[Ngày hóa đơn]],IF(Table1[[#This Row],[Ngày hạch toán]]&lt;&gt;"",Table1[[#This Row],[Ngày hạch toán]],""))</f>
        <v>45889</v>
      </c>
      <c r="T598" s="7"/>
      <c r="U598" s="6">
        <f>IF(Table1[[#This Row],[Ngày tính CN]]="","",S598+T598)</f>
        <v>45889</v>
      </c>
      <c r="V598" s="18">
        <f ca="1">IF(Table1[[#This Row],[Hạn thanh toán]]="","",IF((U598-NOW())&lt;0,0,(U598-NOW())))</f>
        <v>0</v>
      </c>
      <c r="W598" s="2"/>
      <c r="X598" s="18">
        <f t="shared" ref="X598:X661" ca="1" si="60">IF(OR(U598="",R598=0),"",IF((U598-NOW())&lt;0,-(U598-NOW()),0))</f>
        <v>281.49032048611116</v>
      </c>
      <c r="Y598" s="2" t="str">
        <f t="shared" ref="Y598:Y661" ca="1" si="61">IF(R598=0,"Đã thanh toán",IF(X598="","",IF(X598&lt;=0,"Chưa đến hạn thanh toán",IF(X598&lt;=30,"Nợ quá hạn 30 ngày",IF(X598&lt;=60,"Nợ quá hạn từ 30 ngày đến 60 ngày",IF(X598&lt;=90,"Nợ quá hạn từ 60 ngày đến 90 ngày",IF(X598&lt;=120,"Nợ quá hạn từ 90 ngày đến 120 ngày","Nợ quá hạn hơn 120 ngày có khả năng mất thanh toán")))))))</f>
        <v>Nợ quá hạn hơn 120 ngày có khả năng mất thanh toán</v>
      </c>
      <c r="Z598" s="51">
        <f t="shared" si="57"/>
        <v>45889</v>
      </c>
      <c r="AA598" s="51" t="str">
        <f t="shared" si="58"/>
        <v/>
      </c>
      <c r="AD598" s="2" t="str">
        <f>VLOOKUP($A598,MA_KH!$A:$Q,MA_KH!O$1,0)</f>
        <v>CIRCLEK MIỀN BẮC</v>
      </c>
      <c r="AE598" s="2" t="str">
        <f>VLOOKUP($A598,MA_KH!$A:$Q,MA_KH!P$1,0)</f>
        <v>CHI NHÁNH CÔNG TY TNHH VÒNG TRÒN ĐỎ TẠI HÀ NỘI</v>
      </c>
    </row>
    <row r="599" spans="1:31" ht="25.5" hidden="1" customHeight="1" x14ac:dyDescent="0.2">
      <c r="A599" s="31" t="s">
        <v>21192</v>
      </c>
      <c r="B599" s="31" t="s">
        <v>1331</v>
      </c>
      <c r="C599" s="32">
        <v>45890</v>
      </c>
      <c r="D599" s="31" t="s">
        <v>2110</v>
      </c>
      <c r="E599" s="32">
        <v>45890</v>
      </c>
      <c r="F599" s="31" t="s">
        <v>2111</v>
      </c>
      <c r="G599" s="31" t="s">
        <v>2112</v>
      </c>
      <c r="H599" s="33">
        <v>230760</v>
      </c>
      <c r="I599" s="33">
        <v>0</v>
      </c>
      <c r="J599" s="33">
        <v>18461</v>
      </c>
      <c r="K599" s="33">
        <v>249221</v>
      </c>
      <c r="L599" s="7" t="s">
        <v>51</v>
      </c>
      <c r="O599" s="18">
        <f>IF(Table1[[#This Row],[Phân loại]]="Tồn đầu kỳ",Table1[[#This Row],[Tổng giá trị]],0)</f>
        <v>249221</v>
      </c>
      <c r="P599" s="7">
        <f>IF(Table1[[#This Row],[Số còn phải thu ĐK]]&lt;&gt;0,0,IF(Table1[[#This Row],[Phân loại]]="Bán hàng",Table1[[#This Row],[Tổng giá trị]],-Table1[[#This Row],[Tổng giá trị]]))</f>
        <v>0</v>
      </c>
      <c r="Q599" s="18">
        <f t="shared" si="59"/>
        <v>0</v>
      </c>
      <c r="R599" s="7">
        <f>Table1[[#This Row],[Số còn phải thu ĐK]]+Table1[[#This Row],[Giá Trị HD sau CK]]-Table1[[#This Row],[Số tiền đã thu]]</f>
        <v>249221</v>
      </c>
      <c r="S599" s="6">
        <f>IF(Table1[[#This Row],[Ngày hóa đơn]]&lt;&gt;"",Table1[[#This Row],[Ngày hóa đơn]],IF(Table1[[#This Row],[Ngày hạch toán]]&lt;&gt;"",Table1[[#This Row],[Ngày hạch toán]],""))</f>
        <v>45890</v>
      </c>
      <c r="T599" s="7"/>
      <c r="U599" s="6">
        <f>IF(Table1[[#This Row],[Ngày tính CN]]="","",S599+T599)</f>
        <v>45890</v>
      </c>
      <c r="V599" s="18">
        <f ca="1">IF(Table1[[#This Row],[Hạn thanh toán]]="","",IF((U599-NOW())&lt;0,0,(U599-NOW())))</f>
        <v>0</v>
      </c>
      <c r="W599" s="2"/>
      <c r="X599" s="18">
        <f t="shared" ca="1" si="60"/>
        <v>280.49032048611116</v>
      </c>
      <c r="Y599" s="2" t="str">
        <f t="shared" ca="1" si="61"/>
        <v>Nợ quá hạn hơn 120 ngày có khả năng mất thanh toán</v>
      </c>
      <c r="Z599" s="51">
        <f t="shared" si="57"/>
        <v>45890</v>
      </c>
      <c r="AA599" s="51" t="str">
        <f t="shared" si="58"/>
        <v/>
      </c>
      <c r="AD599" s="2" t="str">
        <f>VLOOKUP($A599,MA_KH!$A:$Q,MA_KH!O$1,0)</f>
        <v>CIRCLEK MIỀN BẮC</v>
      </c>
      <c r="AE599" s="2" t="str">
        <f>VLOOKUP($A599,MA_KH!$A:$Q,MA_KH!P$1,0)</f>
        <v>CHI NHÁNH CÔNG TY TNHH VÒNG TRÒN ĐỎ TẠI HÀ NỘI</v>
      </c>
    </row>
    <row r="600" spans="1:31" ht="25.5" hidden="1" customHeight="1" x14ac:dyDescent="0.2">
      <c r="A600" s="31" t="s">
        <v>21192</v>
      </c>
      <c r="B600" s="31" t="s">
        <v>1331</v>
      </c>
      <c r="C600" s="32">
        <v>45890</v>
      </c>
      <c r="D600" s="31" t="s">
        <v>2113</v>
      </c>
      <c r="E600" s="32">
        <v>45890</v>
      </c>
      <c r="F600" s="31" t="s">
        <v>2114</v>
      </c>
      <c r="G600" s="31" t="s">
        <v>2115</v>
      </c>
      <c r="H600" s="33">
        <v>461520</v>
      </c>
      <c r="I600" s="33">
        <v>0</v>
      </c>
      <c r="J600" s="33">
        <v>36922</v>
      </c>
      <c r="K600" s="33">
        <v>498442</v>
      </c>
      <c r="L600" s="7" t="s">
        <v>51</v>
      </c>
      <c r="O600" s="18">
        <f>IF(Table1[[#This Row],[Phân loại]]="Tồn đầu kỳ",Table1[[#This Row],[Tổng giá trị]],0)</f>
        <v>498442</v>
      </c>
      <c r="P600" s="7">
        <f>IF(Table1[[#This Row],[Số còn phải thu ĐK]]&lt;&gt;0,0,IF(Table1[[#This Row],[Phân loại]]="Bán hàng",Table1[[#This Row],[Tổng giá trị]],-Table1[[#This Row],[Tổng giá trị]]))</f>
        <v>0</v>
      </c>
      <c r="Q600" s="18">
        <f t="shared" si="59"/>
        <v>0</v>
      </c>
      <c r="R600" s="7">
        <f>Table1[[#This Row],[Số còn phải thu ĐK]]+Table1[[#This Row],[Giá Trị HD sau CK]]-Table1[[#This Row],[Số tiền đã thu]]</f>
        <v>498442</v>
      </c>
      <c r="S600" s="6">
        <f>IF(Table1[[#This Row],[Ngày hóa đơn]]&lt;&gt;"",Table1[[#This Row],[Ngày hóa đơn]],IF(Table1[[#This Row],[Ngày hạch toán]]&lt;&gt;"",Table1[[#This Row],[Ngày hạch toán]],""))</f>
        <v>45890</v>
      </c>
      <c r="T600" s="7"/>
      <c r="U600" s="6">
        <f>IF(Table1[[#This Row],[Ngày tính CN]]="","",S600+T600)</f>
        <v>45890</v>
      </c>
      <c r="V600" s="18">
        <f ca="1">IF(Table1[[#This Row],[Hạn thanh toán]]="","",IF((U600-NOW())&lt;0,0,(U600-NOW())))</f>
        <v>0</v>
      </c>
      <c r="W600" s="2"/>
      <c r="X600" s="18">
        <f t="shared" ca="1" si="60"/>
        <v>280.49032048611116</v>
      </c>
      <c r="Y600" s="2" t="str">
        <f t="shared" ca="1" si="61"/>
        <v>Nợ quá hạn hơn 120 ngày có khả năng mất thanh toán</v>
      </c>
      <c r="Z600" s="51">
        <f t="shared" si="57"/>
        <v>45890</v>
      </c>
      <c r="AA600" s="51" t="str">
        <f t="shared" si="58"/>
        <v/>
      </c>
      <c r="AD600" s="2" t="str">
        <f>VLOOKUP($A600,MA_KH!$A:$Q,MA_KH!O$1,0)</f>
        <v>CIRCLEK MIỀN BẮC</v>
      </c>
      <c r="AE600" s="2" t="str">
        <f>VLOOKUP($A600,MA_KH!$A:$Q,MA_KH!P$1,0)</f>
        <v>CHI NHÁNH CÔNG TY TNHH VÒNG TRÒN ĐỎ TẠI HÀ NỘI</v>
      </c>
    </row>
    <row r="601" spans="1:31" ht="25.5" hidden="1" customHeight="1" x14ac:dyDescent="0.2">
      <c r="A601" s="31" t="s">
        <v>21192</v>
      </c>
      <c r="B601" s="31" t="s">
        <v>1331</v>
      </c>
      <c r="C601" s="32">
        <v>45890</v>
      </c>
      <c r="D601" s="31" t="s">
        <v>2116</v>
      </c>
      <c r="E601" s="32">
        <v>45890</v>
      </c>
      <c r="F601" s="31" t="s">
        <v>2117</v>
      </c>
      <c r="G601" s="31" t="s">
        <v>2118</v>
      </c>
      <c r="H601" s="33">
        <v>230760</v>
      </c>
      <c r="I601" s="33">
        <v>0</v>
      </c>
      <c r="J601" s="33">
        <v>18461</v>
      </c>
      <c r="K601" s="33">
        <v>249221</v>
      </c>
      <c r="L601" s="7" t="s">
        <v>51</v>
      </c>
      <c r="O601" s="18">
        <f>IF(Table1[[#This Row],[Phân loại]]="Tồn đầu kỳ",Table1[[#This Row],[Tổng giá trị]],0)</f>
        <v>249221</v>
      </c>
      <c r="P601" s="7">
        <f>IF(Table1[[#This Row],[Số còn phải thu ĐK]]&lt;&gt;0,0,IF(Table1[[#This Row],[Phân loại]]="Bán hàng",Table1[[#This Row],[Tổng giá trị]],-Table1[[#This Row],[Tổng giá trị]]))</f>
        <v>0</v>
      </c>
      <c r="Q601" s="18">
        <f t="shared" si="59"/>
        <v>0</v>
      </c>
      <c r="R601" s="7">
        <f>Table1[[#This Row],[Số còn phải thu ĐK]]+Table1[[#This Row],[Giá Trị HD sau CK]]-Table1[[#This Row],[Số tiền đã thu]]</f>
        <v>249221</v>
      </c>
      <c r="S601" s="6">
        <f>IF(Table1[[#This Row],[Ngày hóa đơn]]&lt;&gt;"",Table1[[#This Row],[Ngày hóa đơn]],IF(Table1[[#This Row],[Ngày hạch toán]]&lt;&gt;"",Table1[[#This Row],[Ngày hạch toán]],""))</f>
        <v>45890</v>
      </c>
      <c r="T601" s="7"/>
      <c r="U601" s="6">
        <f>IF(Table1[[#This Row],[Ngày tính CN]]="","",S601+T601)</f>
        <v>45890</v>
      </c>
      <c r="V601" s="18">
        <f ca="1">IF(Table1[[#This Row],[Hạn thanh toán]]="","",IF((U601-NOW())&lt;0,0,(U601-NOW())))</f>
        <v>0</v>
      </c>
      <c r="W601" s="2"/>
      <c r="X601" s="18">
        <f t="shared" ca="1" si="60"/>
        <v>280.49032048611116</v>
      </c>
      <c r="Y601" s="2" t="str">
        <f t="shared" ca="1" si="61"/>
        <v>Nợ quá hạn hơn 120 ngày có khả năng mất thanh toán</v>
      </c>
      <c r="Z601" s="51">
        <f t="shared" si="57"/>
        <v>45890</v>
      </c>
      <c r="AA601" s="51" t="str">
        <f t="shared" si="58"/>
        <v/>
      </c>
      <c r="AD601" s="2" t="str">
        <f>VLOOKUP($A601,MA_KH!$A:$Q,MA_KH!O$1,0)</f>
        <v>CIRCLEK MIỀN BẮC</v>
      </c>
      <c r="AE601" s="2" t="str">
        <f>VLOOKUP($A601,MA_KH!$A:$Q,MA_KH!P$1,0)</f>
        <v>CHI NHÁNH CÔNG TY TNHH VÒNG TRÒN ĐỎ TẠI HÀ NỘI</v>
      </c>
    </row>
    <row r="602" spans="1:31" ht="25.5" hidden="1" customHeight="1" x14ac:dyDescent="0.2">
      <c r="A602" s="31" t="s">
        <v>21192</v>
      </c>
      <c r="B602" s="31" t="s">
        <v>1331</v>
      </c>
      <c r="C602" s="32">
        <v>45890</v>
      </c>
      <c r="D602" s="31" t="s">
        <v>2119</v>
      </c>
      <c r="E602" s="32">
        <v>45890</v>
      </c>
      <c r="F602" s="31" t="s">
        <v>2120</v>
      </c>
      <c r="G602" s="31" t="s">
        <v>2121</v>
      </c>
      <c r="H602" s="33">
        <v>230760</v>
      </c>
      <c r="I602" s="33">
        <v>0</v>
      </c>
      <c r="J602" s="33">
        <v>18461</v>
      </c>
      <c r="K602" s="33">
        <v>249221</v>
      </c>
      <c r="L602" s="7" t="s">
        <v>51</v>
      </c>
      <c r="O602" s="18">
        <f>IF(Table1[[#This Row],[Phân loại]]="Tồn đầu kỳ",Table1[[#This Row],[Tổng giá trị]],0)</f>
        <v>249221</v>
      </c>
      <c r="P602" s="7">
        <f>IF(Table1[[#This Row],[Số còn phải thu ĐK]]&lt;&gt;0,0,IF(Table1[[#This Row],[Phân loại]]="Bán hàng",Table1[[#This Row],[Tổng giá trị]],-Table1[[#This Row],[Tổng giá trị]]))</f>
        <v>0</v>
      </c>
      <c r="Q602" s="18">
        <f t="shared" si="59"/>
        <v>0</v>
      </c>
      <c r="R602" s="7">
        <f>Table1[[#This Row],[Số còn phải thu ĐK]]+Table1[[#This Row],[Giá Trị HD sau CK]]-Table1[[#This Row],[Số tiền đã thu]]</f>
        <v>249221</v>
      </c>
      <c r="S602" s="6">
        <f>IF(Table1[[#This Row],[Ngày hóa đơn]]&lt;&gt;"",Table1[[#This Row],[Ngày hóa đơn]],IF(Table1[[#This Row],[Ngày hạch toán]]&lt;&gt;"",Table1[[#This Row],[Ngày hạch toán]],""))</f>
        <v>45890</v>
      </c>
      <c r="T602" s="7"/>
      <c r="U602" s="6">
        <f>IF(Table1[[#This Row],[Ngày tính CN]]="","",S602+T602)</f>
        <v>45890</v>
      </c>
      <c r="V602" s="18">
        <f ca="1">IF(Table1[[#This Row],[Hạn thanh toán]]="","",IF((U602-NOW())&lt;0,0,(U602-NOW())))</f>
        <v>0</v>
      </c>
      <c r="W602" s="2"/>
      <c r="X602" s="18">
        <f t="shared" ca="1" si="60"/>
        <v>280.49032048611116</v>
      </c>
      <c r="Y602" s="2" t="str">
        <f t="shared" ca="1" si="61"/>
        <v>Nợ quá hạn hơn 120 ngày có khả năng mất thanh toán</v>
      </c>
      <c r="Z602" s="51">
        <f t="shared" si="57"/>
        <v>45890</v>
      </c>
      <c r="AA602" s="51" t="str">
        <f t="shared" si="58"/>
        <v/>
      </c>
      <c r="AD602" s="2" t="str">
        <f>VLOOKUP($A602,MA_KH!$A:$Q,MA_KH!O$1,0)</f>
        <v>CIRCLEK MIỀN BẮC</v>
      </c>
      <c r="AE602" s="2" t="str">
        <f>VLOOKUP($A602,MA_KH!$A:$Q,MA_KH!P$1,0)</f>
        <v>CHI NHÁNH CÔNG TY TNHH VÒNG TRÒN ĐỎ TẠI HÀ NỘI</v>
      </c>
    </row>
    <row r="603" spans="1:31" ht="25.5" hidden="1" customHeight="1" x14ac:dyDescent="0.2">
      <c r="A603" s="31" t="s">
        <v>21192</v>
      </c>
      <c r="B603" s="31" t="s">
        <v>1331</v>
      </c>
      <c r="C603" s="32">
        <v>45890</v>
      </c>
      <c r="D603" s="31" t="s">
        <v>2122</v>
      </c>
      <c r="E603" s="32">
        <v>45890</v>
      </c>
      <c r="F603" s="31" t="s">
        <v>2123</v>
      </c>
      <c r="G603" s="31" t="s">
        <v>2124</v>
      </c>
      <c r="H603" s="33">
        <v>230760</v>
      </c>
      <c r="I603" s="33">
        <v>0</v>
      </c>
      <c r="J603" s="33">
        <v>18461</v>
      </c>
      <c r="K603" s="33">
        <v>249221</v>
      </c>
      <c r="L603" s="7" t="s">
        <v>51</v>
      </c>
      <c r="O603" s="18">
        <f>IF(Table1[[#This Row],[Phân loại]]="Tồn đầu kỳ",Table1[[#This Row],[Tổng giá trị]],0)</f>
        <v>249221</v>
      </c>
      <c r="P603" s="7">
        <f>IF(Table1[[#This Row],[Số còn phải thu ĐK]]&lt;&gt;0,0,IF(Table1[[#This Row],[Phân loại]]="Bán hàng",Table1[[#This Row],[Tổng giá trị]],-Table1[[#This Row],[Tổng giá trị]]))</f>
        <v>0</v>
      </c>
      <c r="Q603" s="18">
        <f t="shared" si="59"/>
        <v>0</v>
      </c>
      <c r="R603" s="7">
        <f>Table1[[#This Row],[Số còn phải thu ĐK]]+Table1[[#This Row],[Giá Trị HD sau CK]]-Table1[[#This Row],[Số tiền đã thu]]</f>
        <v>249221</v>
      </c>
      <c r="S603" s="6">
        <f>IF(Table1[[#This Row],[Ngày hóa đơn]]&lt;&gt;"",Table1[[#This Row],[Ngày hóa đơn]],IF(Table1[[#This Row],[Ngày hạch toán]]&lt;&gt;"",Table1[[#This Row],[Ngày hạch toán]],""))</f>
        <v>45890</v>
      </c>
      <c r="T603" s="7"/>
      <c r="U603" s="6">
        <f>IF(Table1[[#This Row],[Ngày tính CN]]="","",S603+T603)</f>
        <v>45890</v>
      </c>
      <c r="V603" s="18">
        <f ca="1">IF(Table1[[#This Row],[Hạn thanh toán]]="","",IF((U603-NOW())&lt;0,0,(U603-NOW())))</f>
        <v>0</v>
      </c>
      <c r="W603" s="2"/>
      <c r="X603" s="18">
        <f t="shared" ca="1" si="60"/>
        <v>280.49032048611116</v>
      </c>
      <c r="Y603" s="2" t="str">
        <f t="shared" ca="1" si="61"/>
        <v>Nợ quá hạn hơn 120 ngày có khả năng mất thanh toán</v>
      </c>
      <c r="Z603" s="51">
        <f t="shared" si="57"/>
        <v>45890</v>
      </c>
      <c r="AA603" s="51" t="str">
        <f t="shared" si="58"/>
        <v/>
      </c>
      <c r="AD603" s="2" t="str">
        <f>VLOOKUP($A603,MA_KH!$A:$Q,MA_KH!O$1,0)</f>
        <v>CIRCLEK MIỀN BẮC</v>
      </c>
      <c r="AE603" s="2" t="str">
        <f>VLOOKUP($A603,MA_KH!$A:$Q,MA_KH!P$1,0)</f>
        <v>CHI NHÁNH CÔNG TY TNHH VÒNG TRÒN ĐỎ TẠI HÀ NỘI</v>
      </c>
    </row>
    <row r="604" spans="1:31" ht="25.5" hidden="1" customHeight="1" x14ac:dyDescent="0.2">
      <c r="A604" s="31" t="s">
        <v>21192</v>
      </c>
      <c r="B604" s="31" t="s">
        <v>1331</v>
      </c>
      <c r="C604" s="32">
        <v>45890</v>
      </c>
      <c r="D604" s="31" t="s">
        <v>2125</v>
      </c>
      <c r="E604" s="32">
        <v>45890</v>
      </c>
      <c r="F604" s="31" t="s">
        <v>2126</v>
      </c>
      <c r="G604" s="31" t="s">
        <v>2127</v>
      </c>
      <c r="H604" s="33">
        <v>346140</v>
      </c>
      <c r="I604" s="33">
        <v>0</v>
      </c>
      <c r="J604" s="33">
        <v>27691</v>
      </c>
      <c r="K604" s="33">
        <v>373831</v>
      </c>
      <c r="L604" s="7" t="s">
        <v>51</v>
      </c>
      <c r="O604" s="18">
        <f>IF(Table1[[#This Row],[Phân loại]]="Tồn đầu kỳ",Table1[[#This Row],[Tổng giá trị]],0)</f>
        <v>373831</v>
      </c>
      <c r="P604" s="7">
        <f>IF(Table1[[#This Row],[Số còn phải thu ĐK]]&lt;&gt;0,0,IF(Table1[[#This Row],[Phân loại]]="Bán hàng",Table1[[#This Row],[Tổng giá trị]],-Table1[[#This Row],[Tổng giá trị]]))</f>
        <v>0</v>
      </c>
      <c r="Q604" s="18">
        <f t="shared" si="59"/>
        <v>0</v>
      </c>
      <c r="R604" s="7">
        <f>Table1[[#This Row],[Số còn phải thu ĐK]]+Table1[[#This Row],[Giá Trị HD sau CK]]-Table1[[#This Row],[Số tiền đã thu]]</f>
        <v>373831</v>
      </c>
      <c r="S604" s="6">
        <f>IF(Table1[[#This Row],[Ngày hóa đơn]]&lt;&gt;"",Table1[[#This Row],[Ngày hóa đơn]],IF(Table1[[#This Row],[Ngày hạch toán]]&lt;&gt;"",Table1[[#This Row],[Ngày hạch toán]],""))</f>
        <v>45890</v>
      </c>
      <c r="T604" s="7"/>
      <c r="U604" s="6">
        <f>IF(Table1[[#This Row],[Ngày tính CN]]="","",S604+T604)</f>
        <v>45890</v>
      </c>
      <c r="V604" s="18">
        <f ca="1">IF(Table1[[#This Row],[Hạn thanh toán]]="","",IF((U604-NOW())&lt;0,0,(U604-NOW())))</f>
        <v>0</v>
      </c>
      <c r="W604" s="2"/>
      <c r="X604" s="18">
        <f t="shared" ca="1" si="60"/>
        <v>280.49032048611116</v>
      </c>
      <c r="Y604" s="2" t="str">
        <f t="shared" ca="1" si="61"/>
        <v>Nợ quá hạn hơn 120 ngày có khả năng mất thanh toán</v>
      </c>
      <c r="Z604" s="51">
        <f t="shared" si="57"/>
        <v>45890</v>
      </c>
      <c r="AA604" s="51" t="str">
        <f t="shared" si="58"/>
        <v/>
      </c>
      <c r="AD604" s="2" t="str">
        <f>VLOOKUP($A604,MA_KH!$A:$Q,MA_KH!O$1,0)</f>
        <v>CIRCLEK MIỀN BẮC</v>
      </c>
      <c r="AE604" s="2" t="str">
        <f>VLOOKUP($A604,MA_KH!$A:$Q,MA_KH!P$1,0)</f>
        <v>CHI NHÁNH CÔNG TY TNHH VÒNG TRÒN ĐỎ TẠI HÀ NỘI</v>
      </c>
    </row>
    <row r="605" spans="1:31" ht="25.5" hidden="1" customHeight="1" x14ac:dyDescent="0.2">
      <c r="A605" s="31" t="s">
        <v>21192</v>
      </c>
      <c r="B605" s="31" t="s">
        <v>1331</v>
      </c>
      <c r="C605" s="32">
        <v>45890</v>
      </c>
      <c r="D605" s="31" t="s">
        <v>2128</v>
      </c>
      <c r="E605" s="32">
        <v>45890</v>
      </c>
      <c r="F605" s="31" t="s">
        <v>2129</v>
      </c>
      <c r="G605" s="31" t="s">
        <v>2130</v>
      </c>
      <c r="H605" s="33">
        <v>184608</v>
      </c>
      <c r="I605" s="33">
        <v>0</v>
      </c>
      <c r="J605" s="33">
        <v>14769</v>
      </c>
      <c r="K605" s="33">
        <v>199377</v>
      </c>
      <c r="L605" s="7" t="s">
        <v>51</v>
      </c>
      <c r="O605" s="18">
        <f>IF(Table1[[#This Row],[Phân loại]]="Tồn đầu kỳ",Table1[[#This Row],[Tổng giá trị]],0)</f>
        <v>199377</v>
      </c>
      <c r="P605" s="7">
        <f>IF(Table1[[#This Row],[Số còn phải thu ĐK]]&lt;&gt;0,0,IF(Table1[[#This Row],[Phân loại]]="Bán hàng",Table1[[#This Row],[Tổng giá trị]],-Table1[[#This Row],[Tổng giá trị]]))</f>
        <v>0</v>
      </c>
      <c r="Q605" s="18">
        <f t="shared" si="59"/>
        <v>0</v>
      </c>
      <c r="R605" s="7">
        <f>Table1[[#This Row],[Số còn phải thu ĐK]]+Table1[[#This Row],[Giá Trị HD sau CK]]-Table1[[#This Row],[Số tiền đã thu]]</f>
        <v>199377</v>
      </c>
      <c r="S605" s="6">
        <f>IF(Table1[[#This Row],[Ngày hóa đơn]]&lt;&gt;"",Table1[[#This Row],[Ngày hóa đơn]],IF(Table1[[#This Row],[Ngày hạch toán]]&lt;&gt;"",Table1[[#This Row],[Ngày hạch toán]],""))</f>
        <v>45890</v>
      </c>
      <c r="T605" s="7"/>
      <c r="U605" s="6">
        <f>IF(Table1[[#This Row],[Ngày tính CN]]="","",S605+T605)</f>
        <v>45890</v>
      </c>
      <c r="V605" s="18">
        <f ca="1">IF(Table1[[#This Row],[Hạn thanh toán]]="","",IF((U605-NOW())&lt;0,0,(U605-NOW())))</f>
        <v>0</v>
      </c>
      <c r="W605" s="2"/>
      <c r="X605" s="18">
        <f t="shared" ca="1" si="60"/>
        <v>280.49032048611116</v>
      </c>
      <c r="Y605" s="2" t="str">
        <f t="shared" ca="1" si="61"/>
        <v>Nợ quá hạn hơn 120 ngày có khả năng mất thanh toán</v>
      </c>
      <c r="Z605" s="51">
        <f t="shared" si="57"/>
        <v>45890</v>
      </c>
      <c r="AA605" s="51" t="str">
        <f t="shared" si="58"/>
        <v/>
      </c>
      <c r="AD605" s="2" t="str">
        <f>VLOOKUP($A605,MA_KH!$A:$Q,MA_KH!O$1,0)</f>
        <v>CIRCLEK MIỀN BẮC</v>
      </c>
      <c r="AE605" s="2" t="str">
        <f>VLOOKUP($A605,MA_KH!$A:$Q,MA_KH!P$1,0)</f>
        <v>CHI NHÁNH CÔNG TY TNHH VÒNG TRÒN ĐỎ TẠI HÀ NỘI</v>
      </c>
    </row>
    <row r="606" spans="1:31" ht="25.5" hidden="1" customHeight="1" x14ac:dyDescent="0.2">
      <c r="A606" s="31" t="s">
        <v>21192</v>
      </c>
      <c r="B606" s="31" t="s">
        <v>1331</v>
      </c>
      <c r="C606" s="32">
        <v>45891</v>
      </c>
      <c r="D606" s="31" t="s">
        <v>2131</v>
      </c>
      <c r="E606" s="32">
        <v>45891</v>
      </c>
      <c r="F606" s="31" t="s">
        <v>2132</v>
      </c>
      <c r="G606" s="31" t="s">
        <v>2133</v>
      </c>
      <c r="H606" s="33">
        <v>230760</v>
      </c>
      <c r="I606" s="33">
        <v>0</v>
      </c>
      <c r="J606" s="33">
        <v>18461</v>
      </c>
      <c r="K606" s="33">
        <v>249221</v>
      </c>
      <c r="L606" s="7" t="s">
        <v>51</v>
      </c>
      <c r="O606" s="18">
        <f>IF(Table1[[#This Row],[Phân loại]]="Tồn đầu kỳ",Table1[[#This Row],[Tổng giá trị]],0)</f>
        <v>249221</v>
      </c>
      <c r="P606" s="7">
        <f>IF(Table1[[#This Row],[Số còn phải thu ĐK]]&lt;&gt;0,0,IF(Table1[[#This Row],[Phân loại]]="Bán hàng",Table1[[#This Row],[Tổng giá trị]],-Table1[[#This Row],[Tổng giá trị]]))</f>
        <v>0</v>
      </c>
      <c r="Q606" s="18">
        <f t="shared" si="59"/>
        <v>0</v>
      </c>
      <c r="R606" s="7">
        <f>Table1[[#This Row],[Số còn phải thu ĐK]]+Table1[[#This Row],[Giá Trị HD sau CK]]-Table1[[#This Row],[Số tiền đã thu]]</f>
        <v>249221</v>
      </c>
      <c r="S606" s="6">
        <f>IF(Table1[[#This Row],[Ngày hóa đơn]]&lt;&gt;"",Table1[[#This Row],[Ngày hóa đơn]],IF(Table1[[#This Row],[Ngày hạch toán]]&lt;&gt;"",Table1[[#This Row],[Ngày hạch toán]],""))</f>
        <v>45891</v>
      </c>
      <c r="T606" s="7"/>
      <c r="U606" s="6">
        <f>IF(Table1[[#This Row],[Ngày tính CN]]="","",S606+T606)</f>
        <v>45891</v>
      </c>
      <c r="V606" s="18">
        <f ca="1">IF(Table1[[#This Row],[Hạn thanh toán]]="","",IF((U606-NOW())&lt;0,0,(U606-NOW())))</f>
        <v>0</v>
      </c>
      <c r="W606" s="2"/>
      <c r="X606" s="18">
        <f t="shared" ca="1" si="60"/>
        <v>279.49032048611116</v>
      </c>
      <c r="Y606" s="2" t="str">
        <f t="shared" ca="1" si="61"/>
        <v>Nợ quá hạn hơn 120 ngày có khả năng mất thanh toán</v>
      </c>
      <c r="Z606" s="51">
        <f t="shared" si="57"/>
        <v>45891</v>
      </c>
      <c r="AA606" s="51" t="str">
        <f t="shared" si="58"/>
        <v/>
      </c>
      <c r="AD606" s="2" t="str">
        <f>VLOOKUP($A606,MA_KH!$A:$Q,MA_KH!O$1,0)</f>
        <v>CIRCLEK MIỀN BẮC</v>
      </c>
      <c r="AE606" s="2" t="str">
        <f>VLOOKUP($A606,MA_KH!$A:$Q,MA_KH!P$1,0)</f>
        <v>CHI NHÁNH CÔNG TY TNHH VÒNG TRÒN ĐỎ TẠI HÀ NỘI</v>
      </c>
    </row>
    <row r="607" spans="1:31" ht="25.5" hidden="1" customHeight="1" x14ac:dyDescent="0.2">
      <c r="A607" s="31" t="s">
        <v>21192</v>
      </c>
      <c r="B607" s="31" t="s">
        <v>1331</v>
      </c>
      <c r="C607" s="32">
        <v>45891</v>
      </c>
      <c r="D607" s="31" t="s">
        <v>2134</v>
      </c>
      <c r="E607" s="32">
        <v>45891</v>
      </c>
      <c r="F607" s="31" t="s">
        <v>2135</v>
      </c>
      <c r="G607" s="31" t="s">
        <v>2136</v>
      </c>
      <c r="H607" s="33">
        <v>230760</v>
      </c>
      <c r="I607" s="33">
        <v>0</v>
      </c>
      <c r="J607" s="33">
        <v>18461</v>
      </c>
      <c r="K607" s="33">
        <v>249221</v>
      </c>
      <c r="L607" s="7" t="s">
        <v>51</v>
      </c>
      <c r="O607" s="18">
        <f>IF(Table1[[#This Row],[Phân loại]]="Tồn đầu kỳ",Table1[[#This Row],[Tổng giá trị]],0)</f>
        <v>249221</v>
      </c>
      <c r="P607" s="7">
        <f>IF(Table1[[#This Row],[Số còn phải thu ĐK]]&lt;&gt;0,0,IF(Table1[[#This Row],[Phân loại]]="Bán hàng",Table1[[#This Row],[Tổng giá trị]],-Table1[[#This Row],[Tổng giá trị]]))</f>
        <v>0</v>
      </c>
      <c r="Q607" s="18">
        <f t="shared" si="59"/>
        <v>0</v>
      </c>
      <c r="R607" s="7">
        <f>Table1[[#This Row],[Số còn phải thu ĐK]]+Table1[[#This Row],[Giá Trị HD sau CK]]-Table1[[#This Row],[Số tiền đã thu]]</f>
        <v>249221</v>
      </c>
      <c r="S607" s="6">
        <f>IF(Table1[[#This Row],[Ngày hóa đơn]]&lt;&gt;"",Table1[[#This Row],[Ngày hóa đơn]],IF(Table1[[#This Row],[Ngày hạch toán]]&lt;&gt;"",Table1[[#This Row],[Ngày hạch toán]],""))</f>
        <v>45891</v>
      </c>
      <c r="T607" s="7"/>
      <c r="U607" s="6">
        <f>IF(Table1[[#This Row],[Ngày tính CN]]="","",S607+T607)</f>
        <v>45891</v>
      </c>
      <c r="V607" s="18">
        <f ca="1">IF(Table1[[#This Row],[Hạn thanh toán]]="","",IF((U607-NOW())&lt;0,0,(U607-NOW())))</f>
        <v>0</v>
      </c>
      <c r="W607" s="2"/>
      <c r="X607" s="18">
        <f t="shared" ca="1" si="60"/>
        <v>279.49032048611116</v>
      </c>
      <c r="Y607" s="2" t="str">
        <f t="shared" ca="1" si="61"/>
        <v>Nợ quá hạn hơn 120 ngày có khả năng mất thanh toán</v>
      </c>
      <c r="Z607" s="51">
        <f t="shared" si="57"/>
        <v>45891</v>
      </c>
      <c r="AA607" s="51" t="str">
        <f t="shared" si="58"/>
        <v/>
      </c>
      <c r="AD607" s="2" t="str">
        <f>VLOOKUP($A607,MA_KH!$A:$Q,MA_KH!O$1,0)</f>
        <v>CIRCLEK MIỀN BẮC</v>
      </c>
      <c r="AE607" s="2" t="str">
        <f>VLOOKUP($A607,MA_KH!$A:$Q,MA_KH!P$1,0)</f>
        <v>CHI NHÁNH CÔNG TY TNHH VÒNG TRÒN ĐỎ TẠI HÀ NỘI</v>
      </c>
    </row>
    <row r="608" spans="1:31" ht="25.5" hidden="1" customHeight="1" x14ac:dyDescent="0.2">
      <c r="A608" s="31" t="s">
        <v>21192</v>
      </c>
      <c r="B608" s="31" t="s">
        <v>1331</v>
      </c>
      <c r="C608" s="32">
        <v>45891</v>
      </c>
      <c r="D608" s="31" t="s">
        <v>2137</v>
      </c>
      <c r="E608" s="32">
        <v>45891</v>
      </c>
      <c r="F608" s="31" t="s">
        <v>2138</v>
      </c>
      <c r="G608" s="31" t="s">
        <v>2139</v>
      </c>
      <c r="H608" s="33">
        <v>461520</v>
      </c>
      <c r="I608" s="33">
        <v>0</v>
      </c>
      <c r="J608" s="33">
        <v>36922</v>
      </c>
      <c r="K608" s="33">
        <v>498442</v>
      </c>
      <c r="L608" s="7" t="s">
        <v>51</v>
      </c>
      <c r="O608" s="18">
        <f>IF(Table1[[#This Row],[Phân loại]]="Tồn đầu kỳ",Table1[[#This Row],[Tổng giá trị]],0)</f>
        <v>498442</v>
      </c>
      <c r="P608" s="7">
        <f>IF(Table1[[#This Row],[Số còn phải thu ĐK]]&lt;&gt;0,0,IF(Table1[[#This Row],[Phân loại]]="Bán hàng",Table1[[#This Row],[Tổng giá trị]],-Table1[[#This Row],[Tổng giá trị]]))</f>
        <v>0</v>
      </c>
      <c r="Q608" s="18">
        <f t="shared" si="59"/>
        <v>0</v>
      </c>
      <c r="R608" s="7">
        <f>Table1[[#This Row],[Số còn phải thu ĐK]]+Table1[[#This Row],[Giá Trị HD sau CK]]-Table1[[#This Row],[Số tiền đã thu]]</f>
        <v>498442</v>
      </c>
      <c r="S608" s="6">
        <f>IF(Table1[[#This Row],[Ngày hóa đơn]]&lt;&gt;"",Table1[[#This Row],[Ngày hóa đơn]],IF(Table1[[#This Row],[Ngày hạch toán]]&lt;&gt;"",Table1[[#This Row],[Ngày hạch toán]],""))</f>
        <v>45891</v>
      </c>
      <c r="T608" s="7"/>
      <c r="U608" s="6">
        <f>IF(Table1[[#This Row],[Ngày tính CN]]="","",S608+T608)</f>
        <v>45891</v>
      </c>
      <c r="V608" s="18">
        <f ca="1">IF(Table1[[#This Row],[Hạn thanh toán]]="","",IF((U608-NOW())&lt;0,0,(U608-NOW())))</f>
        <v>0</v>
      </c>
      <c r="W608" s="2"/>
      <c r="X608" s="18">
        <f t="shared" ca="1" si="60"/>
        <v>279.49032048611116</v>
      </c>
      <c r="Y608" s="2" t="str">
        <f t="shared" ca="1" si="61"/>
        <v>Nợ quá hạn hơn 120 ngày có khả năng mất thanh toán</v>
      </c>
      <c r="Z608" s="51">
        <f t="shared" si="57"/>
        <v>45891</v>
      </c>
      <c r="AA608" s="51" t="str">
        <f t="shared" si="58"/>
        <v/>
      </c>
      <c r="AD608" s="2" t="str">
        <f>VLOOKUP($A608,MA_KH!$A:$Q,MA_KH!O$1,0)</f>
        <v>CIRCLEK MIỀN BẮC</v>
      </c>
      <c r="AE608" s="2" t="str">
        <f>VLOOKUP($A608,MA_KH!$A:$Q,MA_KH!P$1,0)</f>
        <v>CHI NHÁNH CÔNG TY TNHH VÒNG TRÒN ĐỎ TẠI HÀ NỘI</v>
      </c>
    </row>
    <row r="609" spans="1:31" ht="25.5" hidden="1" customHeight="1" x14ac:dyDescent="0.2">
      <c r="A609" s="31" t="s">
        <v>21192</v>
      </c>
      <c r="B609" s="31" t="s">
        <v>1331</v>
      </c>
      <c r="C609" s="32">
        <v>45891</v>
      </c>
      <c r="D609" s="31" t="s">
        <v>2140</v>
      </c>
      <c r="E609" s="32">
        <v>45891</v>
      </c>
      <c r="F609" s="31" t="s">
        <v>2141</v>
      </c>
      <c r="G609" s="31" t="s">
        <v>2142</v>
      </c>
      <c r="H609" s="33">
        <v>230760</v>
      </c>
      <c r="I609" s="33">
        <v>0</v>
      </c>
      <c r="J609" s="33">
        <v>18461</v>
      </c>
      <c r="K609" s="33">
        <v>249221</v>
      </c>
      <c r="L609" s="7" t="s">
        <v>51</v>
      </c>
      <c r="O609" s="18">
        <f>IF(Table1[[#This Row],[Phân loại]]="Tồn đầu kỳ",Table1[[#This Row],[Tổng giá trị]],0)</f>
        <v>249221</v>
      </c>
      <c r="P609" s="7">
        <f>IF(Table1[[#This Row],[Số còn phải thu ĐK]]&lt;&gt;0,0,IF(Table1[[#This Row],[Phân loại]]="Bán hàng",Table1[[#This Row],[Tổng giá trị]],-Table1[[#This Row],[Tổng giá trị]]))</f>
        <v>0</v>
      </c>
      <c r="Q609" s="18">
        <f t="shared" si="59"/>
        <v>0</v>
      </c>
      <c r="R609" s="7">
        <f>Table1[[#This Row],[Số còn phải thu ĐK]]+Table1[[#This Row],[Giá Trị HD sau CK]]-Table1[[#This Row],[Số tiền đã thu]]</f>
        <v>249221</v>
      </c>
      <c r="S609" s="6">
        <f>IF(Table1[[#This Row],[Ngày hóa đơn]]&lt;&gt;"",Table1[[#This Row],[Ngày hóa đơn]],IF(Table1[[#This Row],[Ngày hạch toán]]&lt;&gt;"",Table1[[#This Row],[Ngày hạch toán]],""))</f>
        <v>45891</v>
      </c>
      <c r="T609" s="7"/>
      <c r="U609" s="6">
        <f>IF(Table1[[#This Row],[Ngày tính CN]]="","",S609+T609)</f>
        <v>45891</v>
      </c>
      <c r="V609" s="18">
        <f ca="1">IF(Table1[[#This Row],[Hạn thanh toán]]="","",IF((U609-NOW())&lt;0,0,(U609-NOW())))</f>
        <v>0</v>
      </c>
      <c r="W609" s="2"/>
      <c r="X609" s="18">
        <f t="shared" ca="1" si="60"/>
        <v>279.49032048611116</v>
      </c>
      <c r="Y609" s="2" t="str">
        <f t="shared" ca="1" si="61"/>
        <v>Nợ quá hạn hơn 120 ngày có khả năng mất thanh toán</v>
      </c>
      <c r="Z609" s="51">
        <f t="shared" si="57"/>
        <v>45891</v>
      </c>
      <c r="AA609" s="51" t="str">
        <f t="shared" si="58"/>
        <v/>
      </c>
      <c r="AD609" s="2" t="str">
        <f>VLOOKUP($A609,MA_KH!$A:$Q,MA_KH!O$1,0)</f>
        <v>CIRCLEK MIỀN BẮC</v>
      </c>
      <c r="AE609" s="2" t="str">
        <f>VLOOKUP($A609,MA_KH!$A:$Q,MA_KH!P$1,0)</f>
        <v>CHI NHÁNH CÔNG TY TNHH VÒNG TRÒN ĐỎ TẠI HÀ NỘI</v>
      </c>
    </row>
    <row r="610" spans="1:31" ht="25.5" hidden="1" customHeight="1" x14ac:dyDescent="0.2">
      <c r="A610" s="31" t="s">
        <v>21192</v>
      </c>
      <c r="B610" s="31" t="s">
        <v>1331</v>
      </c>
      <c r="C610" s="32">
        <v>45891</v>
      </c>
      <c r="D610" s="31" t="s">
        <v>2143</v>
      </c>
      <c r="E610" s="32">
        <v>45891</v>
      </c>
      <c r="F610" s="31" t="s">
        <v>2144</v>
      </c>
      <c r="G610" s="31" t="s">
        <v>2145</v>
      </c>
      <c r="H610" s="33">
        <v>230760</v>
      </c>
      <c r="I610" s="33">
        <v>0</v>
      </c>
      <c r="J610" s="33">
        <v>18461</v>
      </c>
      <c r="K610" s="33">
        <v>249221</v>
      </c>
      <c r="L610" s="7" t="s">
        <v>51</v>
      </c>
      <c r="O610" s="18">
        <f>IF(Table1[[#This Row],[Phân loại]]="Tồn đầu kỳ",Table1[[#This Row],[Tổng giá trị]],0)</f>
        <v>249221</v>
      </c>
      <c r="P610" s="7">
        <f>IF(Table1[[#This Row],[Số còn phải thu ĐK]]&lt;&gt;0,0,IF(Table1[[#This Row],[Phân loại]]="Bán hàng",Table1[[#This Row],[Tổng giá trị]],-Table1[[#This Row],[Tổng giá trị]]))</f>
        <v>0</v>
      </c>
      <c r="Q610" s="18">
        <f t="shared" si="59"/>
        <v>0</v>
      </c>
      <c r="R610" s="7">
        <f>Table1[[#This Row],[Số còn phải thu ĐK]]+Table1[[#This Row],[Giá Trị HD sau CK]]-Table1[[#This Row],[Số tiền đã thu]]</f>
        <v>249221</v>
      </c>
      <c r="S610" s="6">
        <f>IF(Table1[[#This Row],[Ngày hóa đơn]]&lt;&gt;"",Table1[[#This Row],[Ngày hóa đơn]],IF(Table1[[#This Row],[Ngày hạch toán]]&lt;&gt;"",Table1[[#This Row],[Ngày hạch toán]],""))</f>
        <v>45891</v>
      </c>
      <c r="T610" s="7"/>
      <c r="U610" s="6">
        <f>IF(Table1[[#This Row],[Ngày tính CN]]="","",S610+T610)</f>
        <v>45891</v>
      </c>
      <c r="V610" s="18">
        <f ca="1">IF(Table1[[#This Row],[Hạn thanh toán]]="","",IF((U610-NOW())&lt;0,0,(U610-NOW())))</f>
        <v>0</v>
      </c>
      <c r="W610" s="2"/>
      <c r="X610" s="18">
        <f t="shared" ca="1" si="60"/>
        <v>279.49032048611116</v>
      </c>
      <c r="Y610" s="2" t="str">
        <f t="shared" ca="1" si="61"/>
        <v>Nợ quá hạn hơn 120 ngày có khả năng mất thanh toán</v>
      </c>
      <c r="Z610" s="51">
        <f t="shared" si="57"/>
        <v>45891</v>
      </c>
      <c r="AA610" s="51" t="str">
        <f t="shared" si="58"/>
        <v/>
      </c>
      <c r="AD610" s="2" t="str">
        <f>VLOOKUP($A610,MA_KH!$A:$Q,MA_KH!O$1,0)</f>
        <v>CIRCLEK MIỀN BẮC</v>
      </c>
      <c r="AE610" s="2" t="str">
        <f>VLOOKUP($A610,MA_KH!$A:$Q,MA_KH!P$1,0)</f>
        <v>CHI NHÁNH CÔNG TY TNHH VÒNG TRÒN ĐỎ TẠI HÀ NỘI</v>
      </c>
    </row>
    <row r="611" spans="1:31" ht="25.5" hidden="1" customHeight="1" x14ac:dyDescent="0.2">
      <c r="A611" s="31" t="s">
        <v>21192</v>
      </c>
      <c r="B611" s="31" t="s">
        <v>1331</v>
      </c>
      <c r="C611" s="32">
        <v>45891</v>
      </c>
      <c r="D611" s="31" t="s">
        <v>2146</v>
      </c>
      <c r="E611" s="32">
        <v>45891</v>
      </c>
      <c r="F611" s="31" t="s">
        <v>2147</v>
      </c>
      <c r="G611" s="31" t="s">
        <v>2148</v>
      </c>
      <c r="H611" s="33">
        <v>461520</v>
      </c>
      <c r="I611" s="33">
        <v>0</v>
      </c>
      <c r="J611" s="33">
        <v>36922</v>
      </c>
      <c r="K611" s="33">
        <v>498442</v>
      </c>
      <c r="L611" s="7" t="s">
        <v>51</v>
      </c>
      <c r="O611" s="18">
        <f>IF(Table1[[#This Row],[Phân loại]]="Tồn đầu kỳ",Table1[[#This Row],[Tổng giá trị]],0)</f>
        <v>498442</v>
      </c>
      <c r="P611" s="7">
        <f>IF(Table1[[#This Row],[Số còn phải thu ĐK]]&lt;&gt;0,0,IF(Table1[[#This Row],[Phân loại]]="Bán hàng",Table1[[#This Row],[Tổng giá trị]],-Table1[[#This Row],[Tổng giá trị]]))</f>
        <v>0</v>
      </c>
      <c r="Q611" s="18">
        <f t="shared" si="59"/>
        <v>0</v>
      </c>
      <c r="R611" s="7">
        <f>Table1[[#This Row],[Số còn phải thu ĐK]]+Table1[[#This Row],[Giá Trị HD sau CK]]-Table1[[#This Row],[Số tiền đã thu]]</f>
        <v>498442</v>
      </c>
      <c r="S611" s="6">
        <f>IF(Table1[[#This Row],[Ngày hóa đơn]]&lt;&gt;"",Table1[[#This Row],[Ngày hóa đơn]],IF(Table1[[#This Row],[Ngày hạch toán]]&lt;&gt;"",Table1[[#This Row],[Ngày hạch toán]],""))</f>
        <v>45891</v>
      </c>
      <c r="T611" s="7"/>
      <c r="U611" s="6">
        <f>IF(Table1[[#This Row],[Ngày tính CN]]="","",S611+T611)</f>
        <v>45891</v>
      </c>
      <c r="V611" s="18">
        <f ca="1">IF(Table1[[#This Row],[Hạn thanh toán]]="","",IF((U611-NOW())&lt;0,0,(U611-NOW())))</f>
        <v>0</v>
      </c>
      <c r="W611" s="2"/>
      <c r="X611" s="18">
        <f t="shared" ca="1" si="60"/>
        <v>279.49032048611116</v>
      </c>
      <c r="Y611" s="2" t="str">
        <f t="shared" ca="1" si="61"/>
        <v>Nợ quá hạn hơn 120 ngày có khả năng mất thanh toán</v>
      </c>
      <c r="Z611" s="51">
        <f t="shared" si="57"/>
        <v>45891</v>
      </c>
      <c r="AA611" s="51" t="str">
        <f t="shared" si="58"/>
        <v/>
      </c>
      <c r="AD611" s="2" t="str">
        <f>VLOOKUP($A611,MA_KH!$A:$Q,MA_KH!O$1,0)</f>
        <v>CIRCLEK MIỀN BẮC</v>
      </c>
      <c r="AE611" s="2" t="str">
        <f>VLOOKUP($A611,MA_KH!$A:$Q,MA_KH!P$1,0)</f>
        <v>CHI NHÁNH CÔNG TY TNHH VÒNG TRÒN ĐỎ TẠI HÀ NỘI</v>
      </c>
    </row>
    <row r="612" spans="1:31" ht="25.5" hidden="1" customHeight="1" x14ac:dyDescent="0.2">
      <c r="A612" s="31" t="s">
        <v>21192</v>
      </c>
      <c r="B612" s="31" t="s">
        <v>1331</v>
      </c>
      <c r="C612" s="32">
        <v>45891</v>
      </c>
      <c r="D612" s="31" t="s">
        <v>2149</v>
      </c>
      <c r="E612" s="32">
        <v>45891</v>
      </c>
      <c r="F612" s="31" t="s">
        <v>2150</v>
      </c>
      <c r="G612" s="31" t="s">
        <v>2151</v>
      </c>
      <c r="H612" s="33">
        <v>184608</v>
      </c>
      <c r="I612" s="33">
        <v>0</v>
      </c>
      <c r="J612" s="33">
        <v>14769</v>
      </c>
      <c r="K612" s="33">
        <v>199377</v>
      </c>
      <c r="L612" s="7" t="s">
        <v>51</v>
      </c>
      <c r="O612" s="18">
        <f>IF(Table1[[#This Row],[Phân loại]]="Tồn đầu kỳ",Table1[[#This Row],[Tổng giá trị]],0)</f>
        <v>199377</v>
      </c>
      <c r="P612" s="7">
        <f>IF(Table1[[#This Row],[Số còn phải thu ĐK]]&lt;&gt;0,0,IF(Table1[[#This Row],[Phân loại]]="Bán hàng",Table1[[#This Row],[Tổng giá trị]],-Table1[[#This Row],[Tổng giá trị]]))</f>
        <v>0</v>
      </c>
      <c r="Q612" s="18">
        <f t="shared" si="59"/>
        <v>0</v>
      </c>
      <c r="R612" s="7">
        <f>Table1[[#This Row],[Số còn phải thu ĐK]]+Table1[[#This Row],[Giá Trị HD sau CK]]-Table1[[#This Row],[Số tiền đã thu]]</f>
        <v>199377</v>
      </c>
      <c r="S612" s="6">
        <f>IF(Table1[[#This Row],[Ngày hóa đơn]]&lt;&gt;"",Table1[[#This Row],[Ngày hóa đơn]],IF(Table1[[#This Row],[Ngày hạch toán]]&lt;&gt;"",Table1[[#This Row],[Ngày hạch toán]],""))</f>
        <v>45891</v>
      </c>
      <c r="T612" s="7"/>
      <c r="U612" s="6">
        <f>IF(Table1[[#This Row],[Ngày tính CN]]="","",S612+T612)</f>
        <v>45891</v>
      </c>
      <c r="V612" s="18">
        <f ca="1">IF(Table1[[#This Row],[Hạn thanh toán]]="","",IF((U612-NOW())&lt;0,0,(U612-NOW())))</f>
        <v>0</v>
      </c>
      <c r="W612" s="2"/>
      <c r="X612" s="18">
        <f t="shared" ca="1" si="60"/>
        <v>279.49032048611116</v>
      </c>
      <c r="Y612" s="2" t="str">
        <f t="shared" ca="1" si="61"/>
        <v>Nợ quá hạn hơn 120 ngày có khả năng mất thanh toán</v>
      </c>
      <c r="Z612" s="51">
        <f t="shared" si="57"/>
        <v>45891</v>
      </c>
      <c r="AA612" s="51" t="str">
        <f t="shared" si="58"/>
        <v/>
      </c>
      <c r="AD612" s="2" t="str">
        <f>VLOOKUP($A612,MA_KH!$A:$Q,MA_KH!O$1,0)</f>
        <v>CIRCLEK MIỀN BẮC</v>
      </c>
      <c r="AE612" s="2" t="str">
        <f>VLOOKUP($A612,MA_KH!$A:$Q,MA_KH!P$1,0)</f>
        <v>CHI NHÁNH CÔNG TY TNHH VÒNG TRÒN ĐỎ TẠI HÀ NỘI</v>
      </c>
    </row>
    <row r="613" spans="1:31" ht="25.5" hidden="1" customHeight="1" x14ac:dyDescent="0.2">
      <c r="A613" s="31" t="s">
        <v>21192</v>
      </c>
      <c r="B613" s="31" t="s">
        <v>1331</v>
      </c>
      <c r="C613" s="32">
        <v>45891</v>
      </c>
      <c r="D613" s="31" t="s">
        <v>2152</v>
      </c>
      <c r="E613" s="32">
        <v>45891</v>
      </c>
      <c r="F613" s="31" t="s">
        <v>2153</v>
      </c>
      <c r="G613" s="31" t="s">
        <v>2154</v>
      </c>
      <c r="H613" s="33">
        <v>184608</v>
      </c>
      <c r="I613" s="33">
        <v>0</v>
      </c>
      <c r="J613" s="33">
        <v>14769</v>
      </c>
      <c r="K613" s="33">
        <v>199377</v>
      </c>
      <c r="L613" s="7" t="s">
        <v>51</v>
      </c>
      <c r="O613" s="18">
        <f>IF(Table1[[#This Row],[Phân loại]]="Tồn đầu kỳ",Table1[[#This Row],[Tổng giá trị]],0)</f>
        <v>199377</v>
      </c>
      <c r="P613" s="7">
        <f>IF(Table1[[#This Row],[Số còn phải thu ĐK]]&lt;&gt;0,0,IF(Table1[[#This Row],[Phân loại]]="Bán hàng",Table1[[#This Row],[Tổng giá trị]],-Table1[[#This Row],[Tổng giá trị]]))</f>
        <v>0</v>
      </c>
      <c r="Q613" s="18">
        <f t="shared" si="59"/>
        <v>0</v>
      </c>
      <c r="R613" s="7">
        <f>Table1[[#This Row],[Số còn phải thu ĐK]]+Table1[[#This Row],[Giá Trị HD sau CK]]-Table1[[#This Row],[Số tiền đã thu]]</f>
        <v>199377</v>
      </c>
      <c r="S613" s="6">
        <f>IF(Table1[[#This Row],[Ngày hóa đơn]]&lt;&gt;"",Table1[[#This Row],[Ngày hóa đơn]],IF(Table1[[#This Row],[Ngày hạch toán]]&lt;&gt;"",Table1[[#This Row],[Ngày hạch toán]],""))</f>
        <v>45891</v>
      </c>
      <c r="T613" s="7"/>
      <c r="U613" s="6">
        <f>IF(Table1[[#This Row],[Ngày tính CN]]="","",S613+T613)</f>
        <v>45891</v>
      </c>
      <c r="V613" s="18">
        <f ca="1">IF(Table1[[#This Row],[Hạn thanh toán]]="","",IF((U613-NOW())&lt;0,0,(U613-NOW())))</f>
        <v>0</v>
      </c>
      <c r="W613" s="2"/>
      <c r="X613" s="18">
        <f t="shared" ca="1" si="60"/>
        <v>279.49032048611116</v>
      </c>
      <c r="Y613" s="2" t="str">
        <f t="shared" ca="1" si="61"/>
        <v>Nợ quá hạn hơn 120 ngày có khả năng mất thanh toán</v>
      </c>
      <c r="Z613" s="51">
        <f t="shared" si="57"/>
        <v>45891</v>
      </c>
      <c r="AA613" s="51" t="str">
        <f t="shared" si="58"/>
        <v/>
      </c>
      <c r="AD613" s="2" t="str">
        <f>VLOOKUP($A613,MA_KH!$A:$Q,MA_KH!O$1,0)</f>
        <v>CIRCLEK MIỀN BẮC</v>
      </c>
      <c r="AE613" s="2" t="str">
        <f>VLOOKUP($A613,MA_KH!$A:$Q,MA_KH!P$1,0)</f>
        <v>CHI NHÁNH CÔNG TY TNHH VÒNG TRÒN ĐỎ TẠI HÀ NỘI</v>
      </c>
    </row>
    <row r="614" spans="1:31" ht="25.5" hidden="1" customHeight="1" x14ac:dyDescent="0.2">
      <c r="A614" s="31" t="s">
        <v>21192</v>
      </c>
      <c r="B614" s="31" t="s">
        <v>1331</v>
      </c>
      <c r="C614" s="32">
        <v>45894</v>
      </c>
      <c r="D614" s="31" t="s">
        <v>2155</v>
      </c>
      <c r="E614" s="32">
        <v>45894</v>
      </c>
      <c r="F614" s="31" t="s">
        <v>2156</v>
      </c>
      <c r="G614" s="31" t="s">
        <v>2157</v>
      </c>
      <c r="H614" s="33">
        <v>230760</v>
      </c>
      <c r="I614" s="33">
        <v>0</v>
      </c>
      <c r="J614" s="33">
        <v>18461</v>
      </c>
      <c r="K614" s="33">
        <v>249221</v>
      </c>
      <c r="L614" s="7" t="s">
        <v>51</v>
      </c>
      <c r="O614" s="18">
        <f>IF(Table1[[#This Row],[Phân loại]]="Tồn đầu kỳ",Table1[[#This Row],[Tổng giá trị]],0)</f>
        <v>249221</v>
      </c>
      <c r="P614" s="7">
        <f>IF(Table1[[#This Row],[Số còn phải thu ĐK]]&lt;&gt;0,0,IF(Table1[[#This Row],[Phân loại]]="Bán hàng",Table1[[#This Row],[Tổng giá trị]],-Table1[[#This Row],[Tổng giá trị]]))</f>
        <v>0</v>
      </c>
      <c r="Q614" s="18">
        <f t="shared" si="59"/>
        <v>0</v>
      </c>
      <c r="R614" s="7">
        <f>Table1[[#This Row],[Số còn phải thu ĐK]]+Table1[[#This Row],[Giá Trị HD sau CK]]-Table1[[#This Row],[Số tiền đã thu]]</f>
        <v>249221</v>
      </c>
      <c r="S614" s="6">
        <f>IF(Table1[[#This Row],[Ngày hóa đơn]]&lt;&gt;"",Table1[[#This Row],[Ngày hóa đơn]],IF(Table1[[#This Row],[Ngày hạch toán]]&lt;&gt;"",Table1[[#This Row],[Ngày hạch toán]],""))</f>
        <v>45894</v>
      </c>
      <c r="T614" s="7"/>
      <c r="U614" s="6">
        <f>IF(Table1[[#This Row],[Ngày tính CN]]="","",S614+T614)</f>
        <v>45894</v>
      </c>
      <c r="V614" s="18">
        <f ca="1">IF(Table1[[#This Row],[Hạn thanh toán]]="","",IF((U614-NOW())&lt;0,0,(U614-NOW())))</f>
        <v>0</v>
      </c>
      <c r="W614" s="2"/>
      <c r="X614" s="18">
        <f t="shared" ca="1" si="60"/>
        <v>276.49032048611116</v>
      </c>
      <c r="Y614" s="2" t="str">
        <f t="shared" ca="1" si="61"/>
        <v>Nợ quá hạn hơn 120 ngày có khả năng mất thanh toán</v>
      </c>
      <c r="Z614" s="51">
        <f t="shared" si="57"/>
        <v>45894</v>
      </c>
      <c r="AA614" s="51" t="str">
        <f t="shared" si="58"/>
        <v/>
      </c>
      <c r="AD614" s="2" t="str">
        <f>VLOOKUP($A614,MA_KH!$A:$Q,MA_KH!O$1,0)</f>
        <v>CIRCLEK MIỀN BẮC</v>
      </c>
      <c r="AE614" s="2" t="str">
        <f>VLOOKUP($A614,MA_KH!$A:$Q,MA_KH!P$1,0)</f>
        <v>CHI NHÁNH CÔNG TY TNHH VÒNG TRÒN ĐỎ TẠI HÀ NỘI</v>
      </c>
    </row>
    <row r="615" spans="1:31" ht="25.5" hidden="1" customHeight="1" x14ac:dyDescent="0.2">
      <c r="A615" s="31" t="s">
        <v>21192</v>
      </c>
      <c r="B615" s="31" t="s">
        <v>1331</v>
      </c>
      <c r="C615" s="32">
        <v>45894</v>
      </c>
      <c r="D615" s="31" t="s">
        <v>2158</v>
      </c>
      <c r="E615" s="32">
        <v>45894</v>
      </c>
      <c r="F615" s="31" t="s">
        <v>2159</v>
      </c>
      <c r="G615" s="31" t="s">
        <v>2160</v>
      </c>
      <c r="H615" s="33">
        <v>461520</v>
      </c>
      <c r="I615" s="33">
        <v>0</v>
      </c>
      <c r="J615" s="33">
        <v>36922</v>
      </c>
      <c r="K615" s="33">
        <v>498442</v>
      </c>
      <c r="L615" s="7" t="s">
        <v>51</v>
      </c>
      <c r="O615" s="18">
        <f>IF(Table1[[#This Row],[Phân loại]]="Tồn đầu kỳ",Table1[[#This Row],[Tổng giá trị]],0)</f>
        <v>498442</v>
      </c>
      <c r="P615" s="7">
        <f>IF(Table1[[#This Row],[Số còn phải thu ĐK]]&lt;&gt;0,0,IF(Table1[[#This Row],[Phân loại]]="Bán hàng",Table1[[#This Row],[Tổng giá trị]],-Table1[[#This Row],[Tổng giá trị]]))</f>
        <v>0</v>
      </c>
      <c r="Q615" s="18">
        <f t="shared" si="59"/>
        <v>0</v>
      </c>
      <c r="R615" s="7">
        <f>Table1[[#This Row],[Số còn phải thu ĐK]]+Table1[[#This Row],[Giá Trị HD sau CK]]-Table1[[#This Row],[Số tiền đã thu]]</f>
        <v>498442</v>
      </c>
      <c r="S615" s="6">
        <f>IF(Table1[[#This Row],[Ngày hóa đơn]]&lt;&gt;"",Table1[[#This Row],[Ngày hóa đơn]],IF(Table1[[#This Row],[Ngày hạch toán]]&lt;&gt;"",Table1[[#This Row],[Ngày hạch toán]],""))</f>
        <v>45894</v>
      </c>
      <c r="T615" s="7"/>
      <c r="U615" s="6">
        <f>IF(Table1[[#This Row],[Ngày tính CN]]="","",S615+T615)</f>
        <v>45894</v>
      </c>
      <c r="V615" s="18">
        <f ca="1">IF(Table1[[#This Row],[Hạn thanh toán]]="","",IF((U615-NOW())&lt;0,0,(U615-NOW())))</f>
        <v>0</v>
      </c>
      <c r="W615" s="2"/>
      <c r="X615" s="18">
        <f t="shared" ca="1" si="60"/>
        <v>276.49032048611116</v>
      </c>
      <c r="Y615" s="2" t="str">
        <f t="shared" ca="1" si="61"/>
        <v>Nợ quá hạn hơn 120 ngày có khả năng mất thanh toán</v>
      </c>
      <c r="Z615" s="51">
        <f t="shared" si="57"/>
        <v>45894</v>
      </c>
      <c r="AA615" s="51" t="str">
        <f t="shared" si="58"/>
        <v/>
      </c>
      <c r="AD615" s="2" t="str">
        <f>VLOOKUP($A615,MA_KH!$A:$Q,MA_KH!O$1,0)</f>
        <v>CIRCLEK MIỀN BẮC</v>
      </c>
      <c r="AE615" s="2" t="str">
        <f>VLOOKUP($A615,MA_KH!$A:$Q,MA_KH!P$1,0)</f>
        <v>CHI NHÁNH CÔNG TY TNHH VÒNG TRÒN ĐỎ TẠI HÀ NỘI</v>
      </c>
    </row>
    <row r="616" spans="1:31" ht="25.5" hidden="1" customHeight="1" x14ac:dyDescent="0.2">
      <c r="A616" s="31" t="s">
        <v>21192</v>
      </c>
      <c r="B616" s="31" t="s">
        <v>1331</v>
      </c>
      <c r="C616" s="32">
        <v>45894</v>
      </c>
      <c r="D616" s="31" t="s">
        <v>2161</v>
      </c>
      <c r="E616" s="32">
        <v>45894</v>
      </c>
      <c r="F616" s="31" t="s">
        <v>2162</v>
      </c>
      <c r="G616" s="31" t="s">
        <v>2163</v>
      </c>
      <c r="H616" s="33">
        <v>276912</v>
      </c>
      <c r="I616" s="33">
        <v>0</v>
      </c>
      <c r="J616" s="33">
        <v>22153</v>
      </c>
      <c r="K616" s="33">
        <v>299065</v>
      </c>
      <c r="L616" s="7" t="s">
        <v>51</v>
      </c>
      <c r="O616" s="18">
        <f>IF(Table1[[#This Row],[Phân loại]]="Tồn đầu kỳ",Table1[[#This Row],[Tổng giá trị]],0)</f>
        <v>299065</v>
      </c>
      <c r="P616" s="7">
        <f>IF(Table1[[#This Row],[Số còn phải thu ĐK]]&lt;&gt;0,0,IF(Table1[[#This Row],[Phân loại]]="Bán hàng",Table1[[#This Row],[Tổng giá trị]],-Table1[[#This Row],[Tổng giá trị]]))</f>
        <v>0</v>
      </c>
      <c r="Q616" s="18">
        <f t="shared" si="59"/>
        <v>0</v>
      </c>
      <c r="R616" s="7">
        <f>Table1[[#This Row],[Số còn phải thu ĐK]]+Table1[[#This Row],[Giá Trị HD sau CK]]-Table1[[#This Row],[Số tiền đã thu]]</f>
        <v>299065</v>
      </c>
      <c r="S616" s="6">
        <f>IF(Table1[[#This Row],[Ngày hóa đơn]]&lt;&gt;"",Table1[[#This Row],[Ngày hóa đơn]],IF(Table1[[#This Row],[Ngày hạch toán]]&lt;&gt;"",Table1[[#This Row],[Ngày hạch toán]],""))</f>
        <v>45894</v>
      </c>
      <c r="T616" s="7"/>
      <c r="U616" s="6">
        <f>IF(Table1[[#This Row],[Ngày tính CN]]="","",S616+T616)</f>
        <v>45894</v>
      </c>
      <c r="V616" s="18">
        <f ca="1">IF(Table1[[#This Row],[Hạn thanh toán]]="","",IF((U616-NOW())&lt;0,0,(U616-NOW())))</f>
        <v>0</v>
      </c>
      <c r="W616" s="2"/>
      <c r="X616" s="18">
        <f t="shared" ca="1" si="60"/>
        <v>276.49032048611116</v>
      </c>
      <c r="Y616" s="2" t="str">
        <f t="shared" ca="1" si="61"/>
        <v>Nợ quá hạn hơn 120 ngày có khả năng mất thanh toán</v>
      </c>
      <c r="Z616" s="51">
        <f t="shared" si="57"/>
        <v>45894</v>
      </c>
      <c r="AA616" s="51" t="str">
        <f t="shared" si="58"/>
        <v/>
      </c>
      <c r="AD616" s="2" t="str">
        <f>VLOOKUP($A616,MA_KH!$A:$Q,MA_KH!O$1,0)</f>
        <v>CIRCLEK MIỀN BẮC</v>
      </c>
      <c r="AE616" s="2" t="str">
        <f>VLOOKUP($A616,MA_KH!$A:$Q,MA_KH!P$1,0)</f>
        <v>CHI NHÁNH CÔNG TY TNHH VÒNG TRÒN ĐỎ TẠI HÀ NỘI</v>
      </c>
    </row>
    <row r="617" spans="1:31" ht="25.5" hidden="1" customHeight="1" x14ac:dyDescent="0.2">
      <c r="A617" s="31" t="s">
        <v>21192</v>
      </c>
      <c r="B617" s="31" t="s">
        <v>1331</v>
      </c>
      <c r="C617" s="32">
        <v>45894</v>
      </c>
      <c r="D617" s="31" t="s">
        <v>2164</v>
      </c>
      <c r="E617" s="32">
        <v>45894</v>
      </c>
      <c r="F617" s="31" t="s">
        <v>2165</v>
      </c>
      <c r="G617" s="31" t="s">
        <v>2166</v>
      </c>
      <c r="H617" s="33">
        <v>461520</v>
      </c>
      <c r="I617" s="33">
        <v>0</v>
      </c>
      <c r="J617" s="33">
        <v>36922</v>
      </c>
      <c r="K617" s="33">
        <v>498442</v>
      </c>
      <c r="L617" s="7" t="s">
        <v>51</v>
      </c>
      <c r="O617" s="18">
        <f>IF(Table1[[#This Row],[Phân loại]]="Tồn đầu kỳ",Table1[[#This Row],[Tổng giá trị]],0)</f>
        <v>498442</v>
      </c>
      <c r="P617" s="7">
        <f>IF(Table1[[#This Row],[Số còn phải thu ĐK]]&lt;&gt;0,0,IF(Table1[[#This Row],[Phân loại]]="Bán hàng",Table1[[#This Row],[Tổng giá trị]],-Table1[[#This Row],[Tổng giá trị]]))</f>
        <v>0</v>
      </c>
      <c r="Q617" s="18">
        <f t="shared" si="59"/>
        <v>0</v>
      </c>
      <c r="R617" s="7">
        <f>Table1[[#This Row],[Số còn phải thu ĐK]]+Table1[[#This Row],[Giá Trị HD sau CK]]-Table1[[#This Row],[Số tiền đã thu]]</f>
        <v>498442</v>
      </c>
      <c r="S617" s="6">
        <f>IF(Table1[[#This Row],[Ngày hóa đơn]]&lt;&gt;"",Table1[[#This Row],[Ngày hóa đơn]],IF(Table1[[#This Row],[Ngày hạch toán]]&lt;&gt;"",Table1[[#This Row],[Ngày hạch toán]],""))</f>
        <v>45894</v>
      </c>
      <c r="T617" s="7"/>
      <c r="U617" s="6">
        <f>IF(Table1[[#This Row],[Ngày tính CN]]="","",S617+T617)</f>
        <v>45894</v>
      </c>
      <c r="V617" s="18">
        <f ca="1">IF(Table1[[#This Row],[Hạn thanh toán]]="","",IF((U617-NOW())&lt;0,0,(U617-NOW())))</f>
        <v>0</v>
      </c>
      <c r="W617" s="2"/>
      <c r="X617" s="18">
        <f t="shared" ca="1" si="60"/>
        <v>276.49032048611116</v>
      </c>
      <c r="Y617" s="2" t="str">
        <f t="shared" ca="1" si="61"/>
        <v>Nợ quá hạn hơn 120 ngày có khả năng mất thanh toán</v>
      </c>
      <c r="Z617" s="51">
        <f t="shared" si="57"/>
        <v>45894</v>
      </c>
      <c r="AA617" s="51" t="str">
        <f t="shared" si="58"/>
        <v/>
      </c>
      <c r="AD617" s="2" t="str">
        <f>VLOOKUP($A617,MA_KH!$A:$Q,MA_KH!O$1,0)</f>
        <v>CIRCLEK MIỀN BẮC</v>
      </c>
      <c r="AE617" s="2" t="str">
        <f>VLOOKUP($A617,MA_KH!$A:$Q,MA_KH!P$1,0)</f>
        <v>CHI NHÁNH CÔNG TY TNHH VÒNG TRÒN ĐỎ TẠI HÀ NỘI</v>
      </c>
    </row>
    <row r="618" spans="1:31" ht="25.5" hidden="1" customHeight="1" x14ac:dyDescent="0.2">
      <c r="A618" s="31" t="s">
        <v>21192</v>
      </c>
      <c r="B618" s="31" t="s">
        <v>1331</v>
      </c>
      <c r="C618" s="32">
        <v>45894</v>
      </c>
      <c r="D618" s="31" t="s">
        <v>2167</v>
      </c>
      <c r="E618" s="32">
        <v>45894</v>
      </c>
      <c r="F618" s="31" t="s">
        <v>2168</v>
      </c>
      <c r="G618" s="31" t="s">
        <v>2169</v>
      </c>
      <c r="H618" s="33">
        <v>230760</v>
      </c>
      <c r="I618" s="33">
        <v>0</v>
      </c>
      <c r="J618" s="33">
        <v>18461</v>
      </c>
      <c r="K618" s="33">
        <v>249221</v>
      </c>
      <c r="L618" s="7" t="s">
        <v>51</v>
      </c>
      <c r="O618" s="18">
        <f>IF(Table1[[#This Row],[Phân loại]]="Tồn đầu kỳ",Table1[[#This Row],[Tổng giá trị]],0)</f>
        <v>249221</v>
      </c>
      <c r="P618" s="7">
        <f>IF(Table1[[#This Row],[Số còn phải thu ĐK]]&lt;&gt;0,0,IF(Table1[[#This Row],[Phân loại]]="Bán hàng",Table1[[#This Row],[Tổng giá trị]],-Table1[[#This Row],[Tổng giá trị]]))</f>
        <v>0</v>
      </c>
      <c r="Q618" s="18">
        <f t="shared" si="59"/>
        <v>0</v>
      </c>
      <c r="R618" s="7">
        <f>Table1[[#This Row],[Số còn phải thu ĐK]]+Table1[[#This Row],[Giá Trị HD sau CK]]-Table1[[#This Row],[Số tiền đã thu]]</f>
        <v>249221</v>
      </c>
      <c r="S618" s="6">
        <f>IF(Table1[[#This Row],[Ngày hóa đơn]]&lt;&gt;"",Table1[[#This Row],[Ngày hóa đơn]],IF(Table1[[#This Row],[Ngày hạch toán]]&lt;&gt;"",Table1[[#This Row],[Ngày hạch toán]],""))</f>
        <v>45894</v>
      </c>
      <c r="T618" s="7"/>
      <c r="U618" s="6">
        <f>IF(Table1[[#This Row],[Ngày tính CN]]="","",S618+T618)</f>
        <v>45894</v>
      </c>
      <c r="V618" s="18">
        <f ca="1">IF(Table1[[#This Row],[Hạn thanh toán]]="","",IF((U618-NOW())&lt;0,0,(U618-NOW())))</f>
        <v>0</v>
      </c>
      <c r="W618" s="2"/>
      <c r="X618" s="18">
        <f t="shared" ca="1" si="60"/>
        <v>276.49032048611116</v>
      </c>
      <c r="Y618" s="2" t="str">
        <f t="shared" ca="1" si="61"/>
        <v>Nợ quá hạn hơn 120 ngày có khả năng mất thanh toán</v>
      </c>
      <c r="Z618" s="51">
        <f t="shared" si="57"/>
        <v>45894</v>
      </c>
      <c r="AA618" s="51" t="str">
        <f t="shared" si="58"/>
        <v/>
      </c>
      <c r="AD618" s="2" t="str">
        <f>VLOOKUP($A618,MA_KH!$A:$Q,MA_KH!O$1,0)</f>
        <v>CIRCLEK MIỀN BẮC</v>
      </c>
      <c r="AE618" s="2" t="str">
        <f>VLOOKUP($A618,MA_KH!$A:$Q,MA_KH!P$1,0)</f>
        <v>CHI NHÁNH CÔNG TY TNHH VÒNG TRÒN ĐỎ TẠI HÀ NỘI</v>
      </c>
    </row>
    <row r="619" spans="1:31" ht="25.5" hidden="1" customHeight="1" x14ac:dyDescent="0.2">
      <c r="A619" s="31" t="s">
        <v>21192</v>
      </c>
      <c r="B619" s="31" t="s">
        <v>1331</v>
      </c>
      <c r="C619" s="32">
        <v>45894</v>
      </c>
      <c r="D619" s="31" t="s">
        <v>2170</v>
      </c>
      <c r="E619" s="32">
        <v>45894</v>
      </c>
      <c r="F619" s="31" t="s">
        <v>2171</v>
      </c>
      <c r="G619" s="31" t="s">
        <v>2172</v>
      </c>
      <c r="H619" s="33">
        <v>230760</v>
      </c>
      <c r="I619" s="33">
        <v>0</v>
      </c>
      <c r="J619" s="33">
        <v>18461</v>
      </c>
      <c r="K619" s="33">
        <v>249221</v>
      </c>
      <c r="L619" s="7" t="s">
        <v>51</v>
      </c>
      <c r="O619" s="18">
        <f>IF(Table1[[#This Row],[Phân loại]]="Tồn đầu kỳ",Table1[[#This Row],[Tổng giá trị]],0)</f>
        <v>249221</v>
      </c>
      <c r="P619" s="7">
        <f>IF(Table1[[#This Row],[Số còn phải thu ĐK]]&lt;&gt;0,0,IF(Table1[[#This Row],[Phân loại]]="Bán hàng",Table1[[#This Row],[Tổng giá trị]],-Table1[[#This Row],[Tổng giá trị]]))</f>
        <v>0</v>
      </c>
      <c r="Q619" s="18">
        <f t="shared" si="59"/>
        <v>0</v>
      </c>
      <c r="R619" s="7">
        <f>Table1[[#This Row],[Số còn phải thu ĐK]]+Table1[[#This Row],[Giá Trị HD sau CK]]-Table1[[#This Row],[Số tiền đã thu]]</f>
        <v>249221</v>
      </c>
      <c r="S619" s="6">
        <f>IF(Table1[[#This Row],[Ngày hóa đơn]]&lt;&gt;"",Table1[[#This Row],[Ngày hóa đơn]],IF(Table1[[#This Row],[Ngày hạch toán]]&lt;&gt;"",Table1[[#This Row],[Ngày hạch toán]],""))</f>
        <v>45894</v>
      </c>
      <c r="T619" s="7"/>
      <c r="U619" s="6">
        <f>IF(Table1[[#This Row],[Ngày tính CN]]="","",S619+T619)</f>
        <v>45894</v>
      </c>
      <c r="V619" s="18">
        <f ca="1">IF(Table1[[#This Row],[Hạn thanh toán]]="","",IF((U619-NOW())&lt;0,0,(U619-NOW())))</f>
        <v>0</v>
      </c>
      <c r="W619" s="2"/>
      <c r="X619" s="18">
        <f t="shared" ca="1" si="60"/>
        <v>276.49032048611116</v>
      </c>
      <c r="Y619" s="2" t="str">
        <f t="shared" ca="1" si="61"/>
        <v>Nợ quá hạn hơn 120 ngày có khả năng mất thanh toán</v>
      </c>
      <c r="Z619" s="51">
        <f t="shared" si="57"/>
        <v>45894</v>
      </c>
      <c r="AA619" s="51" t="str">
        <f t="shared" si="58"/>
        <v/>
      </c>
      <c r="AD619" s="2" t="str">
        <f>VLOOKUP($A619,MA_KH!$A:$Q,MA_KH!O$1,0)</f>
        <v>CIRCLEK MIỀN BẮC</v>
      </c>
      <c r="AE619" s="2" t="str">
        <f>VLOOKUP($A619,MA_KH!$A:$Q,MA_KH!P$1,0)</f>
        <v>CHI NHÁNH CÔNG TY TNHH VÒNG TRÒN ĐỎ TẠI HÀ NỘI</v>
      </c>
    </row>
    <row r="620" spans="1:31" ht="25.5" hidden="1" customHeight="1" x14ac:dyDescent="0.2">
      <c r="A620" s="31" t="s">
        <v>21192</v>
      </c>
      <c r="B620" s="31" t="s">
        <v>1331</v>
      </c>
      <c r="C620" s="32">
        <v>45894</v>
      </c>
      <c r="D620" s="31" t="s">
        <v>2173</v>
      </c>
      <c r="E620" s="32">
        <v>45894</v>
      </c>
      <c r="F620" s="31" t="s">
        <v>2174</v>
      </c>
      <c r="G620" s="31" t="s">
        <v>2175</v>
      </c>
      <c r="H620" s="33">
        <v>184608</v>
      </c>
      <c r="I620" s="33">
        <v>0</v>
      </c>
      <c r="J620" s="33">
        <v>14769</v>
      </c>
      <c r="K620" s="33">
        <v>199377</v>
      </c>
      <c r="L620" s="7" t="s">
        <v>51</v>
      </c>
      <c r="O620" s="18">
        <f>IF(Table1[[#This Row],[Phân loại]]="Tồn đầu kỳ",Table1[[#This Row],[Tổng giá trị]],0)</f>
        <v>199377</v>
      </c>
      <c r="P620" s="7">
        <f>IF(Table1[[#This Row],[Số còn phải thu ĐK]]&lt;&gt;0,0,IF(Table1[[#This Row],[Phân loại]]="Bán hàng",Table1[[#This Row],[Tổng giá trị]],-Table1[[#This Row],[Tổng giá trị]]))</f>
        <v>0</v>
      </c>
      <c r="Q620" s="18">
        <f t="shared" si="59"/>
        <v>0</v>
      </c>
      <c r="R620" s="7">
        <f>Table1[[#This Row],[Số còn phải thu ĐK]]+Table1[[#This Row],[Giá Trị HD sau CK]]-Table1[[#This Row],[Số tiền đã thu]]</f>
        <v>199377</v>
      </c>
      <c r="S620" s="6">
        <f>IF(Table1[[#This Row],[Ngày hóa đơn]]&lt;&gt;"",Table1[[#This Row],[Ngày hóa đơn]],IF(Table1[[#This Row],[Ngày hạch toán]]&lt;&gt;"",Table1[[#This Row],[Ngày hạch toán]],""))</f>
        <v>45894</v>
      </c>
      <c r="T620" s="7"/>
      <c r="U620" s="6">
        <f>IF(Table1[[#This Row],[Ngày tính CN]]="","",S620+T620)</f>
        <v>45894</v>
      </c>
      <c r="V620" s="18">
        <f ca="1">IF(Table1[[#This Row],[Hạn thanh toán]]="","",IF((U620-NOW())&lt;0,0,(U620-NOW())))</f>
        <v>0</v>
      </c>
      <c r="W620" s="2"/>
      <c r="X620" s="18">
        <f t="shared" ca="1" si="60"/>
        <v>276.49032048611116</v>
      </c>
      <c r="Y620" s="2" t="str">
        <f t="shared" ca="1" si="61"/>
        <v>Nợ quá hạn hơn 120 ngày có khả năng mất thanh toán</v>
      </c>
      <c r="Z620" s="51">
        <f t="shared" si="57"/>
        <v>45894</v>
      </c>
      <c r="AA620" s="51" t="str">
        <f t="shared" si="58"/>
        <v/>
      </c>
      <c r="AD620" s="2" t="str">
        <f>VLOOKUP($A620,MA_KH!$A:$Q,MA_KH!O$1,0)</f>
        <v>CIRCLEK MIỀN BẮC</v>
      </c>
      <c r="AE620" s="2" t="str">
        <f>VLOOKUP($A620,MA_KH!$A:$Q,MA_KH!P$1,0)</f>
        <v>CHI NHÁNH CÔNG TY TNHH VÒNG TRÒN ĐỎ TẠI HÀ NỘI</v>
      </c>
    </row>
    <row r="621" spans="1:31" ht="25.5" hidden="1" customHeight="1" x14ac:dyDescent="0.2">
      <c r="A621" s="31" t="s">
        <v>21192</v>
      </c>
      <c r="B621" s="31" t="s">
        <v>1331</v>
      </c>
      <c r="C621" s="32">
        <v>45894</v>
      </c>
      <c r="D621" s="31" t="s">
        <v>2176</v>
      </c>
      <c r="E621" s="32">
        <v>45894</v>
      </c>
      <c r="F621" s="31" t="s">
        <v>2177</v>
      </c>
      <c r="G621" s="31" t="s">
        <v>2178</v>
      </c>
      <c r="H621" s="33">
        <v>230760</v>
      </c>
      <c r="I621" s="33">
        <v>0</v>
      </c>
      <c r="J621" s="33">
        <v>18461</v>
      </c>
      <c r="K621" s="33">
        <v>249221</v>
      </c>
      <c r="L621" s="7" t="s">
        <v>51</v>
      </c>
      <c r="O621" s="18">
        <f>IF(Table1[[#This Row],[Phân loại]]="Tồn đầu kỳ",Table1[[#This Row],[Tổng giá trị]],0)</f>
        <v>249221</v>
      </c>
      <c r="P621" s="7">
        <f>IF(Table1[[#This Row],[Số còn phải thu ĐK]]&lt;&gt;0,0,IF(Table1[[#This Row],[Phân loại]]="Bán hàng",Table1[[#This Row],[Tổng giá trị]],-Table1[[#This Row],[Tổng giá trị]]))</f>
        <v>0</v>
      </c>
      <c r="Q621" s="18">
        <f t="shared" si="59"/>
        <v>0</v>
      </c>
      <c r="R621" s="7">
        <f>Table1[[#This Row],[Số còn phải thu ĐK]]+Table1[[#This Row],[Giá Trị HD sau CK]]-Table1[[#This Row],[Số tiền đã thu]]</f>
        <v>249221</v>
      </c>
      <c r="S621" s="6">
        <f>IF(Table1[[#This Row],[Ngày hóa đơn]]&lt;&gt;"",Table1[[#This Row],[Ngày hóa đơn]],IF(Table1[[#This Row],[Ngày hạch toán]]&lt;&gt;"",Table1[[#This Row],[Ngày hạch toán]],""))</f>
        <v>45894</v>
      </c>
      <c r="T621" s="7"/>
      <c r="U621" s="6">
        <f>IF(Table1[[#This Row],[Ngày tính CN]]="","",S621+T621)</f>
        <v>45894</v>
      </c>
      <c r="V621" s="18">
        <f ca="1">IF(Table1[[#This Row],[Hạn thanh toán]]="","",IF((U621-NOW())&lt;0,0,(U621-NOW())))</f>
        <v>0</v>
      </c>
      <c r="W621" s="2"/>
      <c r="X621" s="18">
        <f t="shared" ca="1" si="60"/>
        <v>276.49032048611116</v>
      </c>
      <c r="Y621" s="2" t="str">
        <f t="shared" ca="1" si="61"/>
        <v>Nợ quá hạn hơn 120 ngày có khả năng mất thanh toán</v>
      </c>
      <c r="Z621" s="51">
        <f t="shared" si="57"/>
        <v>45894</v>
      </c>
      <c r="AA621" s="51" t="str">
        <f t="shared" si="58"/>
        <v/>
      </c>
      <c r="AD621" s="2" t="str">
        <f>VLOOKUP($A621,MA_KH!$A:$Q,MA_KH!O$1,0)</f>
        <v>CIRCLEK MIỀN BẮC</v>
      </c>
      <c r="AE621" s="2" t="str">
        <f>VLOOKUP($A621,MA_KH!$A:$Q,MA_KH!P$1,0)</f>
        <v>CHI NHÁNH CÔNG TY TNHH VÒNG TRÒN ĐỎ TẠI HÀ NỘI</v>
      </c>
    </row>
    <row r="622" spans="1:31" ht="25.5" hidden="1" customHeight="1" x14ac:dyDescent="0.2">
      <c r="A622" s="31" t="s">
        <v>21192</v>
      </c>
      <c r="B622" s="31" t="s">
        <v>1331</v>
      </c>
      <c r="C622" s="32">
        <v>45894</v>
      </c>
      <c r="D622" s="31" t="s">
        <v>2179</v>
      </c>
      <c r="E622" s="32">
        <v>45894</v>
      </c>
      <c r="F622" s="31" t="s">
        <v>2180</v>
      </c>
      <c r="G622" s="31" t="s">
        <v>2181</v>
      </c>
      <c r="H622" s="33">
        <v>230760</v>
      </c>
      <c r="I622" s="33">
        <v>0</v>
      </c>
      <c r="J622" s="33">
        <v>18461</v>
      </c>
      <c r="K622" s="33">
        <v>249221</v>
      </c>
      <c r="L622" s="7" t="s">
        <v>51</v>
      </c>
      <c r="O622" s="18">
        <f>IF(Table1[[#This Row],[Phân loại]]="Tồn đầu kỳ",Table1[[#This Row],[Tổng giá trị]],0)</f>
        <v>249221</v>
      </c>
      <c r="P622" s="7">
        <f>IF(Table1[[#This Row],[Số còn phải thu ĐK]]&lt;&gt;0,0,IF(Table1[[#This Row],[Phân loại]]="Bán hàng",Table1[[#This Row],[Tổng giá trị]],-Table1[[#This Row],[Tổng giá trị]]))</f>
        <v>0</v>
      </c>
      <c r="Q622" s="18">
        <f t="shared" si="59"/>
        <v>0</v>
      </c>
      <c r="R622" s="7">
        <f>Table1[[#This Row],[Số còn phải thu ĐK]]+Table1[[#This Row],[Giá Trị HD sau CK]]-Table1[[#This Row],[Số tiền đã thu]]</f>
        <v>249221</v>
      </c>
      <c r="S622" s="6">
        <f>IF(Table1[[#This Row],[Ngày hóa đơn]]&lt;&gt;"",Table1[[#This Row],[Ngày hóa đơn]],IF(Table1[[#This Row],[Ngày hạch toán]]&lt;&gt;"",Table1[[#This Row],[Ngày hạch toán]],""))</f>
        <v>45894</v>
      </c>
      <c r="T622" s="7"/>
      <c r="U622" s="6">
        <f>IF(Table1[[#This Row],[Ngày tính CN]]="","",S622+T622)</f>
        <v>45894</v>
      </c>
      <c r="V622" s="18">
        <f ca="1">IF(Table1[[#This Row],[Hạn thanh toán]]="","",IF((U622-NOW())&lt;0,0,(U622-NOW())))</f>
        <v>0</v>
      </c>
      <c r="W622" s="2"/>
      <c r="X622" s="18">
        <f t="shared" ca="1" si="60"/>
        <v>276.49032048611116</v>
      </c>
      <c r="Y622" s="2" t="str">
        <f t="shared" ca="1" si="61"/>
        <v>Nợ quá hạn hơn 120 ngày có khả năng mất thanh toán</v>
      </c>
      <c r="Z622" s="51">
        <f t="shared" si="57"/>
        <v>45894</v>
      </c>
      <c r="AA622" s="51" t="str">
        <f t="shared" si="58"/>
        <v/>
      </c>
      <c r="AD622" s="2" t="str">
        <f>VLOOKUP($A622,MA_KH!$A:$Q,MA_KH!O$1,0)</f>
        <v>CIRCLEK MIỀN BẮC</v>
      </c>
      <c r="AE622" s="2" t="str">
        <f>VLOOKUP($A622,MA_KH!$A:$Q,MA_KH!P$1,0)</f>
        <v>CHI NHÁNH CÔNG TY TNHH VÒNG TRÒN ĐỎ TẠI HÀ NỘI</v>
      </c>
    </row>
    <row r="623" spans="1:31" ht="25.5" hidden="1" customHeight="1" x14ac:dyDescent="0.2">
      <c r="A623" s="31" t="s">
        <v>21192</v>
      </c>
      <c r="B623" s="31" t="s">
        <v>1331</v>
      </c>
      <c r="C623" s="32">
        <v>45894</v>
      </c>
      <c r="D623" s="31" t="s">
        <v>2182</v>
      </c>
      <c r="E623" s="32">
        <v>45894</v>
      </c>
      <c r="F623" s="31" t="s">
        <v>2183</v>
      </c>
      <c r="G623" s="31" t="s">
        <v>2184</v>
      </c>
      <c r="H623" s="33">
        <v>230760</v>
      </c>
      <c r="I623" s="33">
        <v>0</v>
      </c>
      <c r="J623" s="33">
        <v>18461</v>
      </c>
      <c r="K623" s="33">
        <v>249221</v>
      </c>
      <c r="L623" s="7" t="s">
        <v>51</v>
      </c>
      <c r="O623" s="18">
        <f>IF(Table1[[#This Row],[Phân loại]]="Tồn đầu kỳ",Table1[[#This Row],[Tổng giá trị]],0)</f>
        <v>249221</v>
      </c>
      <c r="P623" s="7">
        <f>IF(Table1[[#This Row],[Số còn phải thu ĐK]]&lt;&gt;0,0,IF(Table1[[#This Row],[Phân loại]]="Bán hàng",Table1[[#This Row],[Tổng giá trị]],-Table1[[#This Row],[Tổng giá trị]]))</f>
        <v>0</v>
      </c>
      <c r="Q623" s="18">
        <f t="shared" si="59"/>
        <v>0</v>
      </c>
      <c r="R623" s="7">
        <f>Table1[[#This Row],[Số còn phải thu ĐK]]+Table1[[#This Row],[Giá Trị HD sau CK]]-Table1[[#This Row],[Số tiền đã thu]]</f>
        <v>249221</v>
      </c>
      <c r="S623" s="6">
        <f>IF(Table1[[#This Row],[Ngày hóa đơn]]&lt;&gt;"",Table1[[#This Row],[Ngày hóa đơn]],IF(Table1[[#This Row],[Ngày hạch toán]]&lt;&gt;"",Table1[[#This Row],[Ngày hạch toán]],""))</f>
        <v>45894</v>
      </c>
      <c r="T623" s="7"/>
      <c r="U623" s="6">
        <f>IF(Table1[[#This Row],[Ngày tính CN]]="","",S623+T623)</f>
        <v>45894</v>
      </c>
      <c r="V623" s="18">
        <f ca="1">IF(Table1[[#This Row],[Hạn thanh toán]]="","",IF((U623-NOW())&lt;0,0,(U623-NOW())))</f>
        <v>0</v>
      </c>
      <c r="W623" s="2"/>
      <c r="X623" s="18">
        <f t="shared" ca="1" si="60"/>
        <v>276.49032048611116</v>
      </c>
      <c r="Y623" s="2" t="str">
        <f t="shared" ca="1" si="61"/>
        <v>Nợ quá hạn hơn 120 ngày có khả năng mất thanh toán</v>
      </c>
      <c r="Z623" s="51">
        <f t="shared" si="57"/>
        <v>45894</v>
      </c>
      <c r="AA623" s="51" t="str">
        <f t="shared" si="58"/>
        <v/>
      </c>
      <c r="AD623" s="2" t="str">
        <f>VLOOKUP($A623,MA_KH!$A:$Q,MA_KH!O$1,0)</f>
        <v>CIRCLEK MIỀN BẮC</v>
      </c>
      <c r="AE623" s="2" t="str">
        <f>VLOOKUP($A623,MA_KH!$A:$Q,MA_KH!P$1,0)</f>
        <v>CHI NHÁNH CÔNG TY TNHH VÒNG TRÒN ĐỎ TẠI HÀ NỘI</v>
      </c>
    </row>
    <row r="624" spans="1:31" ht="25.5" hidden="1" customHeight="1" x14ac:dyDescent="0.2">
      <c r="A624" s="31" t="s">
        <v>21192</v>
      </c>
      <c r="B624" s="31" t="s">
        <v>1331</v>
      </c>
      <c r="C624" s="32">
        <v>45894</v>
      </c>
      <c r="D624" s="31" t="s">
        <v>2185</v>
      </c>
      <c r="E624" s="32">
        <v>45894</v>
      </c>
      <c r="F624" s="31" t="s">
        <v>2186</v>
      </c>
      <c r="G624" s="31" t="s">
        <v>2187</v>
      </c>
      <c r="H624" s="33">
        <v>230760</v>
      </c>
      <c r="I624" s="33">
        <v>0</v>
      </c>
      <c r="J624" s="33">
        <v>18461</v>
      </c>
      <c r="K624" s="33">
        <v>249221</v>
      </c>
      <c r="L624" s="7" t="s">
        <v>51</v>
      </c>
      <c r="O624" s="18">
        <f>IF(Table1[[#This Row],[Phân loại]]="Tồn đầu kỳ",Table1[[#This Row],[Tổng giá trị]],0)</f>
        <v>249221</v>
      </c>
      <c r="P624" s="7">
        <f>IF(Table1[[#This Row],[Số còn phải thu ĐK]]&lt;&gt;0,0,IF(Table1[[#This Row],[Phân loại]]="Bán hàng",Table1[[#This Row],[Tổng giá trị]],-Table1[[#This Row],[Tổng giá trị]]))</f>
        <v>0</v>
      </c>
      <c r="Q624" s="18">
        <f t="shared" si="59"/>
        <v>0</v>
      </c>
      <c r="R624" s="7">
        <f>Table1[[#This Row],[Số còn phải thu ĐK]]+Table1[[#This Row],[Giá Trị HD sau CK]]-Table1[[#This Row],[Số tiền đã thu]]</f>
        <v>249221</v>
      </c>
      <c r="S624" s="6">
        <f>IF(Table1[[#This Row],[Ngày hóa đơn]]&lt;&gt;"",Table1[[#This Row],[Ngày hóa đơn]],IF(Table1[[#This Row],[Ngày hạch toán]]&lt;&gt;"",Table1[[#This Row],[Ngày hạch toán]],""))</f>
        <v>45894</v>
      </c>
      <c r="T624" s="7"/>
      <c r="U624" s="6">
        <f>IF(Table1[[#This Row],[Ngày tính CN]]="","",S624+T624)</f>
        <v>45894</v>
      </c>
      <c r="V624" s="18">
        <f ca="1">IF(Table1[[#This Row],[Hạn thanh toán]]="","",IF((U624-NOW())&lt;0,0,(U624-NOW())))</f>
        <v>0</v>
      </c>
      <c r="W624" s="2"/>
      <c r="X624" s="18">
        <f t="shared" ca="1" si="60"/>
        <v>276.49032048611116</v>
      </c>
      <c r="Y624" s="2" t="str">
        <f t="shared" ca="1" si="61"/>
        <v>Nợ quá hạn hơn 120 ngày có khả năng mất thanh toán</v>
      </c>
      <c r="Z624" s="51">
        <f t="shared" si="57"/>
        <v>45894</v>
      </c>
      <c r="AA624" s="51" t="str">
        <f t="shared" si="58"/>
        <v/>
      </c>
      <c r="AD624" s="2" t="str">
        <f>VLOOKUP($A624,MA_KH!$A:$Q,MA_KH!O$1,0)</f>
        <v>CIRCLEK MIỀN BẮC</v>
      </c>
      <c r="AE624" s="2" t="str">
        <f>VLOOKUP($A624,MA_KH!$A:$Q,MA_KH!P$1,0)</f>
        <v>CHI NHÁNH CÔNG TY TNHH VÒNG TRÒN ĐỎ TẠI HÀ NỘI</v>
      </c>
    </row>
    <row r="625" spans="1:31" ht="25.5" hidden="1" customHeight="1" x14ac:dyDescent="0.2">
      <c r="A625" s="31" t="s">
        <v>21192</v>
      </c>
      <c r="B625" s="31" t="s">
        <v>1331</v>
      </c>
      <c r="C625" s="32">
        <v>45894</v>
      </c>
      <c r="D625" s="31" t="s">
        <v>2188</v>
      </c>
      <c r="E625" s="32">
        <v>45894</v>
      </c>
      <c r="F625" s="31" t="s">
        <v>2189</v>
      </c>
      <c r="G625" s="31" t="s">
        <v>2190</v>
      </c>
      <c r="H625" s="33">
        <v>184608</v>
      </c>
      <c r="I625" s="33">
        <v>0</v>
      </c>
      <c r="J625" s="33">
        <v>14769</v>
      </c>
      <c r="K625" s="33">
        <v>199377</v>
      </c>
      <c r="L625" s="7" t="s">
        <v>51</v>
      </c>
      <c r="O625" s="18">
        <f>IF(Table1[[#This Row],[Phân loại]]="Tồn đầu kỳ",Table1[[#This Row],[Tổng giá trị]],0)</f>
        <v>199377</v>
      </c>
      <c r="P625" s="7">
        <f>IF(Table1[[#This Row],[Số còn phải thu ĐK]]&lt;&gt;0,0,IF(Table1[[#This Row],[Phân loại]]="Bán hàng",Table1[[#This Row],[Tổng giá trị]],-Table1[[#This Row],[Tổng giá trị]]))</f>
        <v>0</v>
      </c>
      <c r="Q625" s="18">
        <f t="shared" si="59"/>
        <v>0</v>
      </c>
      <c r="R625" s="7">
        <f>Table1[[#This Row],[Số còn phải thu ĐK]]+Table1[[#This Row],[Giá Trị HD sau CK]]-Table1[[#This Row],[Số tiền đã thu]]</f>
        <v>199377</v>
      </c>
      <c r="S625" s="6">
        <f>IF(Table1[[#This Row],[Ngày hóa đơn]]&lt;&gt;"",Table1[[#This Row],[Ngày hóa đơn]],IF(Table1[[#This Row],[Ngày hạch toán]]&lt;&gt;"",Table1[[#This Row],[Ngày hạch toán]],""))</f>
        <v>45894</v>
      </c>
      <c r="T625" s="7"/>
      <c r="U625" s="6">
        <f>IF(Table1[[#This Row],[Ngày tính CN]]="","",S625+T625)</f>
        <v>45894</v>
      </c>
      <c r="V625" s="18">
        <f ca="1">IF(Table1[[#This Row],[Hạn thanh toán]]="","",IF((U625-NOW())&lt;0,0,(U625-NOW())))</f>
        <v>0</v>
      </c>
      <c r="W625" s="2"/>
      <c r="X625" s="18">
        <f t="shared" ca="1" si="60"/>
        <v>276.49032048611116</v>
      </c>
      <c r="Y625" s="2" t="str">
        <f t="shared" ca="1" si="61"/>
        <v>Nợ quá hạn hơn 120 ngày có khả năng mất thanh toán</v>
      </c>
      <c r="Z625" s="51">
        <f t="shared" si="57"/>
        <v>45894</v>
      </c>
      <c r="AA625" s="51" t="str">
        <f t="shared" si="58"/>
        <v/>
      </c>
      <c r="AD625" s="2" t="str">
        <f>VLOOKUP($A625,MA_KH!$A:$Q,MA_KH!O$1,0)</f>
        <v>CIRCLEK MIỀN BẮC</v>
      </c>
      <c r="AE625" s="2" t="str">
        <f>VLOOKUP($A625,MA_KH!$A:$Q,MA_KH!P$1,0)</f>
        <v>CHI NHÁNH CÔNG TY TNHH VÒNG TRÒN ĐỎ TẠI HÀ NỘI</v>
      </c>
    </row>
    <row r="626" spans="1:31" ht="25.5" hidden="1" customHeight="1" x14ac:dyDescent="0.2">
      <c r="A626" s="31" t="s">
        <v>21192</v>
      </c>
      <c r="B626" s="31" t="s">
        <v>1331</v>
      </c>
      <c r="C626" s="32">
        <v>45894</v>
      </c>
      <c r="D626" s="31" t="s">
        <v>2191</v>
      </c>
      <c r="E626" s="32">
        <v>45894</v>
      </c>
      <c r="F626" s="31" t="s">
        <v>2192</v>
      </c>
      <c r="G626" s="31" t="s">
        <v>2193</v>
      </c>
      <c r="H626" s="33">
        <v>230760</v>
      </c>
      <c r="I626" s="33">
        <v>0</v>
      </c>
      <c r="J626" s="33">
        <v>18461</v>
      </c>
      <c r="K626" s="33">
        <v>249221</v>
      </c>
      <c r="L626" s="7" t="s">
        <v>51</v>
      </c>
      <c r="O626" s="18">
        <f>IF(Table1[[#This Row],[Phân loại]]="Tồn đầu kỳ",Table1[[#This Row],[Tổng giá trị]],0)</f>
        <v>249221</v>
      </c>
      <c r="P626" s="7">
        <f>IF(Table1[[#This Row],[Số còn phải thu ĐK]]&lt;&gt;0,0,IF(Table1[[#This Row],[Phân loại]]="Bán hàng",Table1[[#This Row],[Tổng giá trị]],-Table1[[#This Row],[Tổng giá trị]]))</f>
        <v>0</v>
      </c>
      <c r="Q626" s="18">
        <f t="shared" si="59"/>
        <v>0</v>
      </c>
      <c r="R626" s="7">
        <f>Table1[[#This Row],[Số còn phải thu ĐK]]+Table1[[#This Row],[Giá Trị HD sau CK]]-Table1[[#This Row],[Số tiền đã thu]]</f>
        <v>249221</v>
      </c>
      <c r="S626" s="6">
        <f>IF(Table1[[#This Row],[Ngày hóa đơn]]&lt;&gt;"",Table1[[#This Row],[Ngày hóa đơn]],IF(Table1[[#This Row],[Ngày hạch toán]]&lt;&gt;"",Table1[[#This Row],[Ngày hạch toán]],""))</f>
        <v>45894</v>
      </c>
      <c r="T626" s="7"/>
      <c r="U626" s="6">
        <f>IF(Table1[[#This Row],[Ngày tính CN]]="","",S626+T626)</f>
        <v>45894</v>
      </c>
      <c r="V626" s="18">
        <f ca="1">IF(Table1[[#This Row],[Hạn thanh toán]]="","",IF((U626-NOW())&lt;0,0,(U626-NOW())))</f>
        <v>0</v>
      </c>
      <c r="W626" s="2"/>
      <c r="X626" s="18">
        <f t="shared" ca="1" si="60"/>
        <v>276.49032048611116</v>
      </c>
      <c r="Y626" s="2" t="str">
        <f t="shared" ca="1" si="61"/>
        <v>Nợ quá hạn hơn 120 ngày có khả năng mất thanh toán</v>
      </c>
      <c r="Z626" s="51">
        <f t="shared" si="57"/>
        <v>45894</v>
      </c>
      <c r="AA626" s="51" t="str">
        <f t="shared" si="58"/>
        <v/>
      </c>
      <c r="AD626" s="2" t="str">
        <f>VLOOKUP($A626,MA_KH!$A:$Q,MA_KH!O$1,0)</f>
        <v>CIRCLEK MIỀN BẮC</v>
      </c>
      <c r="AE626" s="2" t="str">
        <f>VLOOKUP($A626,MA_KH!$A:$Q,MA_KH!P$1,0)</f>
        <v>CHI NHÁNH CÔNG TY TNHH VÒNG TRÒN ĐỎ TẠI HÀ NỘI</v>
      </c>
    </row>
    <row r="627" spans="1:31" ht="25.5" hidden="1" customHeight="1" x14ac:dyDescent="0.2">
      <c r="A627" s="31" t="s">
        <v>21192</v>
      </c>
      <c r="B627" s="31" t="s">
        <v>1331</v>
      </c>
      <c r="C627" s="32">
        <v>45894</v>
      </c>
      <c r="D627" s="31" t="s">
        <v>2194</v>
      </c>
      <c r="E627" s="32">
        <v>45894</v>
      </c>
      <c r="F627" s="31" t="s">
        <v>2195</v>
      </c>
      <c r="G627" s="31" t="s">
        <v>2196</v>
      </c>
      <c r="H627" s="33">
        <v>230760</v>
      </c>
      <c r="I627" s="33">
        <v>0</v>
      </c>
      <c r="J627" s="33">
        <v>18461</v>
      </c>
      <c r="K627" s="33">
        <v>249221</v>
      </c>
      <c r="L627" s="7" t="s">
        <v>51</v>
      </c>
      <c r="O627" s="18">
        <f>IF(Table1[[#This Row],[Phân loại]]="Tồn đầu kỳ",Table1[[#This Row],[Tổng giá trị]],0)</f>
        <v>249221</v>
      </c>
      <c r="P627" s="7">
        <f>IF(Table1[[#This Row],[Số còn phải thu ĐK]]&lt;&gt;0,0,IF(Table1[[#This Row],[Phân loại]]="Bán hàng",Table1[[#This Row],[Tổng giá trị]],-Table1[[#This Row],[Tổng giá trị]]))</f>
        <v>0</v>
      </c>
      <c r="Q627" s="18">
        <f t="shared" si="59"/>
        <v>0</v>
      </c>
      <c r="R627" s="7">
        <f>Table1[[#This Row],[Số còn phải thu ĐK]]+Table1[[#This Row],[Giá Trị HD sau CK]]-Table1[[#This Row],[Số tiền đã thu]]</f>
        <v>249221</v>
      </c>
      <c r="S627" s="6">
        <f>IF(Table1[[#This Row],[Ngày hóa đơn]]&lt;&gt;"",Table1[[#This Row],[Ngày hóa đơn]],IF(Table1[[#This Row],[Ngày hạch toán]]&lt;&gt;"",Table1[[#This Row],[Ngày hạch toán]],""))</f>
        <v>45894</v>
      </c>
      <c r="T627" s="7"/>
      <c r="U627" s="6">
        <f>IF(Table1[[#This Row],[Ngày tính CN]]="","",S627+T627)</f>
        <v>45894</v>
      </c>
      <c r="V627" s="18">
        <f ca="1">IF(Table1[[#This Row],[Hạn thanh toán]]="","",IF((U627-NOW())&lt;0,0,(U627-NOW())))</f>
        <v>0</v>
      </c>
      <c r="W627" s="2"/>
      <c r="X627" s="18">
        <f t="shared" ca="1" si="60"/>
        <v>276.49032048611116</v>
      </c>
      <c r="Y627" s="2" t="str">
        <f t="shared" ca="1" si="61"/>
        <v>Nợ quá hạn hơn 120 ngày có khả năng mất thanh toán</v>
      </c>
      <c r="Z627" s="51">
        <f t="shared" si="57"/>
        <v>45894</v>
      </c>
      <c r="AA627" s="51" t="str">
        <f t="shared" si="58"/>
        <v/>
      </c>
      <c r="AD627" s="2" t="str">
        <f>VLOOKUP($A627,MA_KH!$A:$Q,MA_KH!O$1,0)</f>
        <v>CIRCLEK MIỀN BẮC</v>
      </c>
      <c r="AE627" s="2" t="str">
        <f>VLOOKUP($A627,MA_KH!$A:$Q,MA_KH!P$1,0)</f>
        <v>CHI NHÁNH CÔNG TY TNHH VÒNG TRÒN ĐỎ TẠI HÀ NỘI</v>
      </c>
    </row>
    <row r="628" spans="1:31" ht="25.5" hidden="1" customHeight="1" x14ac:dyDescent="0.2">
      <c r="A628" s="31" t="s">
        <v>21192</v>
      </c>
      <c r="B628" s="31" t="s">
        <v>1331</v>
      </c>
      <c r="C628" s="32">
        <v>45894</v>
      </c>
      <c r="D628" s="31" t="s">
        <v>2197</v>
      </c>
      <c r="E628" s="32">
        <v>45894</v>
      </c>
      <c r="F628" s="31" t="s">
        <v>2198</v>
      </c>
      <c r="G628" s="31" t="s">
        <v>2199</v>
      </c>
      <c r="H628" s="33">
        <v>230760</v>
      </c>
      <c r="I628" s="33">
        <v>0</v>
      </c>
      <c r="J628" s="33">
        <v>18461</v>
      </c>
      <c r="K628" s="33">
        <v>249221</v>
      </c>
      <c r="L628" s="7" t="s">
        <v>51</v>
      </c>
      <c r="O628" s="18">
        <f>IF(Table1[[#This Row],[Phân loại]]="Tồn đầu kỳ",Table1[[#This Row],[Tổng giá trị]],0)</f>
        <v>249221</v>
      </c>
      <c r="P628" s="7">
        <f>IF(Table1[[#This Row],[Số còn phải thu ĐK]]&lt;&gt;0,0,IF(Table1[[#This Row],[Phân loại]]="Bán hàng",Table1[[#This Row],[Tổng giá trị]],-Table1[[#This Row],[Tổng giá trị]]))</f>
        <v>0</v>
      </c>
      <c r="Q628" s="18">
        <f t="shared" si="59"/>
        <v>0</v>
      </c>
      <c r="R628" s="7">
        <f>Table1[[#This Row],[Số còn phải thu ĐK]]+Table1[[#This Row],[Giá Trị HD sau CK]]-Table1[[#This Row],[Số tiền đã thu]]</f>
        <v>249221</v>
      </c>
      <c r="S628" s="6">
        <f>IF(Table1[[#This Row],[Ngày hóa đơn]]&lt;&gt;"",Table1[[#This Row],[Ngày hóa đơn]],IF(Table1[[#This Row],[Ngày hạch toán]]&lt;&gt;"",Table1[[#This Row],[Ngày hạch toán]],""))</f>
        <v>45894</v>
      </c>
      <c r="T628" s="7"/>
      <c r="U628" s="6">
        <f>IF(Table1[[#This Row],[Ngày tính CN]]="","",S628+T628)</f>
        <v>45894</v>
      </c>
      <c r="V628" s="18">
        <f ca="1">IF(Table1[[#This Row],[Hạn thanh toán]]="","",IF((U628-NOW())&lt;0,0,(U628-NOW())))</f>
        <v>0</v>
      </c>
      <c r="W628" s="2"/>
      <c r="X628" s="18">
        <f t="shared" ca="1" si="60"/>
        <v>276.49032048611116</v>
      </c>
      <c r="Y628" s="2" t="str">
        <f t="shared" ca="1" si="61"/>
        <v>Nợ quá hạn hơn 120 ngày có khả năng mất thanh toán</v>
      </c>
      <c r="Z628" s="51">
        <f t="shared" si="57"/>
        <v>45894</v>
      </c>
      <c r="AA628" s="51" t="str">
        <f t="shared" si="58"/>
        <v/>
      </c>
      <c r="AD628" s="2" t="str">
        <f>VLOOKUP($A628,MA_KH!$A:$Q,MA_KH!O$1,0)</f>
        <v>CIRCLEK MIỀN BẮC</v>
      </c>
      <c r="AE628" s="2" t="str">
        <f>VLOOKUP($A628,MA_KH!$A:$Q,MA_KH!P$1,0)</f>
        <v>CHI NHÁNH CÔNG TY TNHH VÒNG TRÒN ĐỎ TẠI HÀ NỘI</v>
      </c>
    </row>
    <row r="629" spans="1:31" ht="25.5" hidden="1" customHeight="1" x14ac:dyDescent="0.2">
      <c r="A629" s="31" t="s">
        <v>21192</v>
      </c>
      <c r="B629" s="31" t="s">
        <v>1331</v>
      </c>
      <c r="C629" s="32">
        <v>45894</v>
      </c>
      <c r="D629" s="31" t="s">
        <v>2200</v>
      </c>
      <c r="E629" s="32">
        <v>45894</v>
      </c>
      <c r="F629" s="31" t="s">
        <v>2201</v>
      </c>
      <c r="G629" s="31" t="s">
        <v>2202</v>
      </c>
      <c r="H629" s="33">
        <v>230760</v>
      </c>
      <c r="I629" s="33">
        <v>0</v>
      </c>
      <c r="J629" s="33">
        <v>18461</v>
      </c>
      <c r="K629" s="33">
        <v>249221</v>
      </c>
      <c r="L629" s="7" t="s">
        <v>51</v>
      </c>
      <c r="O629" s="18">
        <f>IF(Table1[[#This Row],[Phân loại]]="Tồn đầu kỳ",Table1[[#This Row],[Tổng giá trị]],0)</f>
        <v>249221</v>
      </c>
      <c r="P629" s="7">
        <f>IF(Table1[[#This Row],[Số còn phải thu ĐK]]&lt;&gt;0,0,IF(Table1[[#This Row],[Phân loại]]="Bán hàng",Table1[[#This Row],[Tổng giá trị]],-Table1[[#This Row],[Tổng giá trị]]))</f>
        <v>0</v>
      </c>
      <c r="Q629" s="18">
        <f t="shared" si="59"/>
        <v>0</v>
      </c>
      <c r="R629" s="7">
        <f>Table1[[#This Row],[Số còn phải thu ĐK]]+Table1[[#This Row],[Giá Trị HD sau CK]]-Table1[[#This Row],[Số tiền đã thu]]</f>
        <v>249221</v>
      </c>
      <c r="S629" s="6">
        <f>IF(Table1[[#This Row],[Ngày hóa đơn]]&lt;&gt;"",Table1[[#This Row],[Ngày hóa đơn]],IF(Table1[[#This Row],[Ngày hạch toán]]&lt;&gt;"",Table1[[#This Row],[Ngày hạch toán]],""))</f>
        <v>45894</v>
      </c>
      <c r="T629" s="7"/>
      <c r="U629" s="6">
        <f>IF(Table1[[#This Row],[Ngày tính CN]]="","",S629+T629)</f>
        <v>45894</v>
      </c>
      <c r="V629" s="18">
        <f ca="1">IF(Table1[[#This Row],[Hạn thanh toán]]="","",IF((U629-NOW())&lt;0,0,(U629-NOW())))</f>
        <v>0</v>
      </c>
      <c r="W629" s="2"/>
      <c r="X629" s="18">
        <f t="shared" ca="1" si="60"/>
        <v>276.49032048611116</v>
      </c>
      <c r="Y629" s="2" t="str">
        <f t="shared" ca="1" si="61"/>
        <v>Nợ quá hạn hơn 120 ngày có khả năng mất thanh toán</v>
      </c>
      <c r="Z629" s="51">
        <f t="shared" si="57"/>
        <v>45894</v>
      </c>
      <c r="AA629" s="51" t="str">
        <f t="shared" si="58"/>
        <v/>
      </c>
      <c r="AD629" s="2" t="str">
        <f>VLOOKUP($A629,MA_KH!$A:$Q,MA_KH!O$1,0)</f>
        <v>CIRCLEK MIỀN BẮC</v>
      </c>
      <c r="AE629" s="2" t="str">
        <f>VLOOKUP($A629,MA_KH!$A:$Q,MA_KH!P$1,0)</f>
        <v>CHI NHÁNH CÔNG TY TNHH VÒNG TRÒN ĐỎ TẠI HÀ NỘI</v>
      </c>
    </row>
    <row r="630" spans="1:31" ht="25.5" hidden="1" customHeight="1" x14ac:dyDescent="0.2">
      <c r="A630" s="31" t="s">
        <v>21192</v>
      </c>
      <c r="B630" s="31" t="s">
        <v>1331</v>
      </c>
      <c r="C630" s="32">
        <v>45894</v>
      </c>
      <c r="D630" s="31" t="s">
        <v>2203</v>
      </c>
      <c r="E630" s="32">
        <v>45894</v>
      </c>
      <c r="F630" s="31" t="s">
        <v>2204</v>
      </c>
      <c r="G630" s="31" t="s">
        <v>2205</v>
      </c>
      <c r="H630" s="33">
        <v>346140</v>
      </c>
      <c r="I630" s="33">
        <v>0</v>
      </c>
      <c r="J630" s="33">
        <v>27691</v>
      </c>
      <c r="K630" s="33">
        <v>373831</v>
      </c>
      <c r="L630" s="7" t="s">
        <v>51</v>
      </c>
      <c r="O630" s="18">
        <f>IF(Table1[[#This Row],[Phân loại]]="Tồn đầu kỳ",Table1[[#This Row],[Tổng giá trị]],0)</f>
        <v>373831</v>
      </c>
      <c r="P630" s="7">
        <f>IF(Table1[[#This Row],[Số còn phải thu ĐK]]&lt;&gt;0,0,IF(Table1[[#This Row],[Phân loại]]="Bán hàng",Table1[[#This Row],[Tổng giá trị]],-Table1[[#This Row],[Tổng giá trị]]))</f>
        <v>0</v>
      </c>
      <c r="Q630" s="18">
        <f t="shared" si="59"/>
        <v>0</v>
      </c>
      <c r="R630" s="7">
        <f>Table1[[#This Row],[Số còn phải thu ĐK]]+Table1[[#This Row],[Giá Trị HD sau CK]]-Table1[[#This Row],[Số tiền đã thu]]</f>
        <v>373831</v>
      </c>
      <c r="S630" s="6">
        <f>IF(Table1[[#This Row],[Ngày hóa đơn]]&lt;&gt;"",Table1[[#This Row],[Ngày hóa đơn]],IF(Table1[[#This Row],[Ngày hạch toán]]&lt;&gt;"",Table1[[#This Row],[Ngày hạch toán]],""))</f>
        <v>45894</v>
      </c>
      <c r="T630" s="7"/>
      <c r="U630" s="6">
        <f>IF(Table1[[#This Row],[Ngày tính CN]]="","",S630+T630)</f>
        <v>45894</v>
      </c>
      <c r="V630" s="18">
        <f ca="1">IF(Table1[[#This Row],[Hạn thanh toán]]="","",IF((U630-NOW())&lt;0,0,(U630-NOW())))</f>
        <v>0</v>
      </c>
      <c r="W630" s="2"/>
      <c r="X630" s="18">
        <f t="shared" ca="1" si="60"/>
        <v>276.49032048611116</v>
      </c>
      <c r="Y630" s="2" t="str">
        <f t="shared" ca="1" si="61"/>
        <v>Nợ quá hạn hơn 120 ngày có khả năng mất thanh toán</v>
      </c>
      <c r="Z630" s="51">
        <f t="shared" si="57"/>
        <v>45894</v>
      </c>
      <c r="AA630" s="51" t="str">
        <f t="shared" si="58"/>
        <v/>
      </c>
      <c r="AD630" s="2" t="str">
        <f>VLOOKUP($A630,MA_KH!$A:$Q,MA_KH!O$1,0)</f>
        <v>CIRCLEK MIỀN BẮC</v>
      </c>
      <c r="AE630" s="2" t="str">
        <f>VLOOKUP($A630,MA_KH!$A:$Q,MA_KH!P$1,0)</f>
        <v>CHI NHÁNH CÔNG TY TNHH VÒNG TRÒN ĐỎ TẠI HÀ NỘI</v>
      </c>
    </row>
    <row r="631" spans="1:31" ht="25.5" hidden="1" customHeight="1" x14ac:dyDescent="0.2">
      <c r="A631" s="31" t="s">
        <v>21192</v>
      </c>
      <c r="B631" s="31" t="s">
        <v>1331</v>
      </c>
      <c r="C631" s="32">
        <v>45894</v>
      </c>
      <c r="D631" s="31" t="s">
        <v>2206</v>
      </c>
      <c r="E631" s="32">
        <v>45894</v>
      </c>
      <c r="F631" s="31" t="s">
        <v>2207</v>
      </c>
      <c r="G631" s="31" t="s">
        <v>2208</v>
      </c>
      <c r="H631" s="33">
        <v>346140</v>
      </c>
      <c r="I631" s="33">
        <v>0</v>
      </c>
      <c r="J631" s="33">
        <v>27691</v>
      </c>
      <c r="K631" s="33">
        <v>373831</v>
      </c>
      <c r="L631" s="7" t="s">
        <v>51</v>
      </c>
      <c r="O631" s="18">
        <f>IF(Table1[[#This Row],[Phân loại]]="Tồn đầu kỳ",Table1[[#This Row],[Tổng giá trị]],0)</f>
        <v>373831</v>
      </c>
      <c r="P631" s="7">
        <f>IF(Table1[[#This Row],[Số còn phải thu ĐK]]&lt;&gt;0,0,IF(Table1[[#This Row],[Phân loại]]="Bán hàng",Table1[[#This Row],[Tổng giá trị]],-Table1[[#This Row],[Tổng giá trị]]))</f>
        <v>0</v>
      </c>
      <c r="Q631" s="18">
        <f t="shared" si="59"/>
        <v>0</v>
      </c>
      <c r="R631" s="7">
        <f>Table1[[#This Row],[Số còn phải thu ĐK]]+Table1[[#This Row],[Giá Trị HD sau CK]]-Table1[[#This Row],[Số tiền đã thu]]</f>
        <v>373831</v>
      </c>
      <c r="S631" s="6">
        <f>IF(Table1[[#This Row],[Ngày hóa đơn]]&lt;&gt;"",Table1[[#This Row],[Ngày hóa đơn]],IF(Table1[[#This Row],[Ngày hạch toán]]&lt;&gt;"",Table1[[#This Row],[Ngày hạch toán]],""))</f>
        <v>45894</v>
      </c>
      <c r="T631" s="7"/>
      <c r="U631" s="6">
        <f>IF(Table1[[#This Row],[Ngày tính CN]]="","",S631+T631)</f>
        <v>45894</v>
      </c>
      <c r="V631" s="18">
        <f ca="1">IF(Table1[[#This Row],[Hạn thanh toán]]="","",IF((U631-NOW())&lt;0,0,(U631-NOW())))</f>
        <v>0</v>
      </c>
      <c r="W631" s="2"/>
      <c r="X631" s="18">
        <f t="shared" ca="1" si="60"/>
        <v>276.49032048611116</v>
      </c>
      <c r="Y631" s="2" t="str">
        <f t="shared" ca="1" si="61"/>
        <v>Nợ quá hạn hơn 120 ngày có khả năng mất thanh toán</v>
      </c>
      <c r="Z631" s="51">
        <f t="shared" si="57"/>
        <v>45894</v>
      </c>
      <c r="AA631" s="51" t="str">
        <f t="shared" si="58"/>
        <v/>
      </c>
      <c r="AD631" s="2" t="str">
        <f>VLOOKUP($A631,MA_KH!$A:$Q,MA_KH!O$1,0)</f>
        <v>CIRCLEK MIỀN BẮC</v>
      </c>
      <c r="AE631" s="2" t="str">
        <f>VLOOKUP($A631,MA_KH!$A:$Q,MA_KH!P$1,0)</f>
        <v>CHI NHÁNH CÔNG TY TNHH VÒNG TRÒN ĐỎ TẠI HÀ NỘI</v>
      </c>
    </row>
    <row r="632" spans="1:31" ht="25.5" hidden="1" customHeight="1" x14ac:dyDescent="0.2">
      <c r="A632" s="31" t="s">
        <v>21192</v>
      </c>
      <c r="B632" s="31" t="s">
        <v>1331</v>
      </c>
      <c r="C632" s="32">
        <v>45894</v>
      </c>
      <c r="D632" s="31" t="s">
        <v>2209</v>
      </c>
      <c r="E632" s="32">
        <v>45894</v>
      </c>
      <c r="F632" s="31" t="s">
        <v>2210</v>
      </c>
      <c r="G632" s="31" t="s">
        <v>2211</v>
      </c>
      <c r="H632" s="33">
        <v>230760</v>
      </c>
      <c r="I632" s="33">
        <v>0</v>
      </c>
      <c r="J632" s="33">
        <v>18461</v>
      </c>
      <c r="K632" s="33">
        <v>249221</v>
      </c>
      <c r="L632" s="7" t="s">
        <v>51</v>
      </c>
      <c r="O632" s="18">
        <f>IF(Table1[[#This Row],[Phân loại]]="Tồn đầu kỳ",Table1[[#This Row],[Tổng giá trị]],0)</f>
        <v>249221</v>
      </c>
      <c r="P632" s="7">
        <f>IF(Table1[[#This Row],[Số còn phải thu ĐK]]&lt;&gt;0,0,IF(Table1[[#This Row],[Phân loại]]="Bán hàng",Table1[[#This Row],[Tổng giá trị]],-Table1[[#This Row],[Tổng giá trị]]))</f>
        <v>0</v>
      </c>
      <c r="Q632" s="18">
        <f t="shared" si="59"/>
        <v>0</v>
      </c>
      <c r="R632" s="7">
        <f>Table1[[#This Row],[Số còn phải thu ĐK]]+Table1[[#This Row],[Giá Trị HD sau CK]]-Table1[[#This Row],[Số tiền đã thu]]</f>
        <v>249221</v>
      </c>
      <c r="S632" s="6">
        <f>IF(Table1[[#This Row],[Ngày hóa đơn]]&lt;&gt;"",Table1[[#This Row],[Ngày hóa đơn]],IF(Table1[[#This Row],[Ngày hạch toán]]&lt;&gt;"",Table1[[#This Row],[Ngày hạch toán]],""))</f>
        <v>45894</v>
      </c>
      <c r="T632" s="7"/>
      <c r="U632" s="6">
        <f>IF(Table1[[#This Row],[Ngày tính CN]]="","",S632+T632)</f>
        <v>45894</v>
      </c>
      <c r="V632" s="18">
        <f ca="1">IF(Table1[[#This Row],[Hạn thanh toán]]="","",IF((U632-NOW())&lt;0,0,(U632-NOW())))</f>
        <v>0</v>
      </c>
      <c r="W632" s="2"/>
      <c r="X632" s="18">
        <f t="shared" ca="1" si="60"/>
        <v>276.49032048611116</v>
      </c>
      <c r="Y632" s="2" t="str">
        <f t="shared" ca="1" si="61"/>
        <v>Nợ quá hạn hơn 120 ngày có khả năng mất thanh toán</v>
      </c>
      <c r="Z632" s="51">
        <f t="shared" si="57"/>
        <v>45894</v>
      </c>
      <c r="AA632" s="51" t="str">
        <f t="shared" si="58"/>
        <v/>
      </c>
      <c r="AD632" s="2" t="str">
        <f>VLOOKUP($A632,MA_KH!$A:$Q,MA_KH!O$1,0)</f>
        <v>CIRCLEK MIỀN BẮC</v>
      </c>
      <c r="AE632" s="2" t="str">
        <f>VLOOKUP($A632,MA_KH!$A:$Q,MA_KH!P$1,0)</f>
        <v>CHI NHÁNH CÔNG TY TNHH VÒNG TRÒN ĐỎ TẠI HÀ NỘI</v>
      </c>
    </row>
    <row r="633" spans="1:31" ht="25.5" hidden="1" customHeight="1" x14ac:dyDescent="0.2">
      <c r="A633" s="31" t="s">
        <v>21192</v>
      </c>
      <c r="B633" s="31" t="s">
        <v>1331</v>
      </c>
      <c r="C633" s="32">
        <v>45894</v>
      </c>
      <c r="D633" s="31" t="s">
        <v>2212</v>
      </c>
      <c r="E633" s="32">
        <v>45894</v>
      </c>
      <c r="F633" s="31" t="s">
        <v>2213</v>
      </c>
      <c r="G633" s="31" t="s">
        <v>2214</v>
      </c>
      <c r="H633" s="33">
        <v>230760</v>
      </c>
      <c r="I633" s="33">
        <v>0</v>
      </c>
      <c r="J633" s="33">
        <v>18461</v>
      </c>
      <c r="K633" s="33">
        <v>249221</v>
      </c>
      <c r="L633" s="7" t="s">
        <v>51</v>
      </c>
      <c r="O633" s="18">
        <f>IF(Table1[[#This Row],[Phân loại]]="Tồn đầu kỳ",Table1[[#This Row],[Tổng giá trị]],0)</f>
        <v>249221</v>
      </c>
      <c r="P633" s="7">
        <f>IF(Table1[[#This Row],[Số còn phải thu ĐK]]&lt;&gt;0,0,IF(Table1[[#This Row],[Phân loại]]="Bán hàng",Table1[[#This Row],[Tổng giá trị]],-Table1[[#This Row],[Tổng giá trị]]))</f>
        <v>0</v>
      </c>
      <c r="Q633" s="18">
        <f t="shared" si="59"/>
        <v>0</v>
      </c>
      <c r="R633" s="7">
        <f>Table1[[#This Row],[Số còn phải thu ĐK]]+Table1[[#This Row],[Giá Trị HD sau CK]]-Table1[[#This Row],[Số tiền đã thu]]</f>
        <v>249221</v>
      </c>
      <c r="S633" s="6">
        <f>IF(Table1[[#This Row],[Ngày hóa đơn]]&lt;&gt;"",Table1[[#This Row],[Ngày hóa đơn]],IF(Table1[[#This Row],[Ngày hạch toán]]&lt;&gt;"",Table1[[#This Row],[Ngày hạch toán]],""))</f>
        <v>45894</v>
      </c>
      <c r="T633" s="7"/>
      <c r="U633" s="6">
        <f>IF(Table1[[#This Row],[Ngày tính CN]]="","",S633+T633)</f>
        <v>45894</v>
      </c>
      <c r="V633" s="18">
        <f ca="1">IF(Table1[[#This Row],[Hạn thanh toán]]="","",IF((U633-NOW())&lt;0,0,(U633-NOW())))</f>
        <v>0</v>
      </c>
      <c r="W633" s="2"/>
      <c r="X633" s="18">
        <f t="shared" ca="1" si="60"/>
        <v>276.49032048611116</v>
      </c>
      <c r="Y633" s="2" t="str">
        <f t="shared" ca="1" si="61"/>
        <v>Nợ quá hạn hơn 120 ngày có khả năng mất thanh toán</v>
      </c>
      <c r="Z633" s="51">
        <f t="shared" si="57"/>
        <v>45894</v>
      </c>
      <c r="AA633" s="51" t="str">
        <f t="shared" si="58"/>
        <v/>
      </c>
      <c r="AD633" s="2" t="str">
        <f>VLOOKUP($A633,MA_KH!$A:$Q,MA_KH!O$1,0)</f>
        <v>CIRCLEK MIỀN BẮC</v>
      </c>
      <c r="AE633" s="2" t="str">
        <f>VLOOKUP($A633,MA_KH!$A:$Q,MA_KH!P$1,0)</f>
        <v>CHI NHÁNH CÔNG TY TNHH VÒNG TRÒN ĐỎ TẠI HÀ NỘI</v>
      </c>
    </row>
    <row r="634" spans="1:31" ht="25.5" hidden="1" customHeight="1" x14ac:dyDescent="0.2">
      <c r="A634" s="31" t="s">
        <v>21192</v>
      </c>
      <c r="B634" s="31" t="s">
        <v>1331</v>
      </c>
      <c r="C634" s="32">
        <v>45894</v>
      </c>
      <c r="D634" s="31" t="s">
        <v>2215</v>
      </c>
      <c r="E634" s="32">
        <v>45894</v>
      </c>
      <c r="F634" s="31" t="s">
        <v>2216</v>
      </c>
      <c r="G634" s="31" t="s">
        <v>2217</v>
      </c>
      <c r="H634" s="33">
        <v>230760</v>
      </c>
      <c r="I634" s="33">
        <v>0</v>
      </c>
      <c r="J634" s="33">
        <v>18461</v>
      </c>
      <c r="K634" s="33">
        <v>249221</v>
      </c>
      <c r="L634" s="7" t="s">
        <v>51</v>
      </c>
      <c r="O634" s="18">
        <f>IF(Table1[[#This Row],[Phân loại]]="Tồn đầu kỳ",Table1[[#This Row],[Tổng giá trị]],0)</f>
        <v>249221</v>
      </c>
      <c r="P634" s="7">
        <f>IF(Table1[[#This Row],[Số còn phải thu ĐK]]&lt;&gt;0,0,IF(Table1[[#This Row],[Phân loại]]="Bán hàng",Table1[[#This Row],[Tổng giá trị]],-Table1[[#This Row],[Tổng giá trị]]))</f>
        <v>0</v>
      </c>
      <c r="Q634" s="18">
        <f t="shared" si="59"/>
        <v>0</v>
      </c>
      <c r="R634" s="7">
        <f>Table1[[#This Row],[Số còn phải thu ĐK]]+Table1[[#This Row],[Giá Trị HD sau CK]]-Table1[[#This Row],[Số tiền đã thu]]</f>
        <v>249221</v>
      </c>
      <c r="S634" s="6">
        <f>IF(Table1[[#This Row],[Ngày hóa đơn]]&lt;&gt;"",Table1[[#This Row],[Ngày hóa đơn]],IF(Table1[[#This Row],[Ngày hạch toán]]&lt;&gt;"",Table1[[#This Row],[Ngày hạch toán]],""))</f>
        <v>45894</v>
      </c>
      <c r="T634" s="7"/>
      <c r="U634" s="6">
        <f>IF(Table1[[#This Row],[Ngày tính CN]]="","",S634+T634)</f>
        <v>45894</v>
      </c>
      <c r="V634" s="18">
        <f ca="1">IF(Table1[[#This Row],[Hạn thanh toán]]="","",IF((U634-NOW())&lt;0,0,(U634-NOW())))</f>
        <v>0</v>
      </c>
      <c r="W634" s="2"/>
      <c r="X634" s="18">
        <f t="shared" ca="1" si="60"/>
        <v>276.49032048611116</v>
      </c>
      <c r="Y634" s="2" t="str">
        <f t="shared" ca="1" si="61"/>
        <v>Nợ quá hạn hơn 120 ngày có khả năng mất thanh toán</v>
      </c>
      <c r="Z634" s="51">
        <f t="shared" si="57"/>
        <v>45894</v>
      </c>
      <c r="AA634" s="51" t="str">
        <f t="shared" si="58"/>
        <v/>
      </c>
      <c r="AD634" s="2" t="str">
        <f>VLOOKUP($A634,MA_KH!$A:$Q,MA_KH!O$1,0)</f>
        <v>CIRCLEK MIỀN BẮC</v>
      </c>
      <c r="AE634" s="2" t="str">
        <f>VLOOKUP($A634,MA_KH!$A:$Q,MA_KH!P$1,0)</f>
        <v>CHI NHÁNH CÔNG TY TNHH VÒNG TRÒN ĐỎ TẠI HÀ NỘI</v>
      </c>
    </row>
    <row r="635" spans="1:31" ht="25.5" hidden="1" customHeight="1" x14ac:dyDescent="0.2">
      <c r="A635" s="31" t="s">
        <v>21192</v>
      </c>
      <c r="B635" s="31" t="s">
        <v>1331</v>
      </c>
      <c r="C635" s="32">
        <v>45894</v>
      </c>
      <c r="D635" s="31" t="s">
        <v>2218</v>
      </c>
      <c r="E635" s="32">
        <v>45894</v>
      </c>
      <c r="F635" s="31" t="s">
        <v>2219</v>
      </c>
      <c r="G635" s="31" t="s">
        <v>2220</v>
      </c>
      <c r="H635" s="33">
        <v>230760</v>
      </c>
      <c r="I635" s="33">
        <v>0</v>
      </c>
      <c r="J635" s="33">
        <v>18461</v>
      </c>
      <c r="K635" s="33">
        <v>249221</v>
      </c>
      <c r="L635" s="7" t="s">
        <v>51</v>
      </c>
      <c r="O635" s="18">
        <f>IF(Table1[[#This Row],[Phân loại]]="Tồn đầu kỳ",Table1[[#This Row],[Tổng giá trị]],0)</f>
        <v>249221</v>
      </c>
      <c r="P635" s="7">
        <f>IF(Table1[[#This Row],[Số còn phải thu ĐK]]&lt;&gt;0,0,IF(Table1[[#This Row],[Phân loại]]="Bán hàng",Table1[[#This Row],[Tổng giá trị]],-Table1[[#This Row],[Tổng giá trị]]))</f>
        <v>0</v>
      </c>
      <c r="Q635" s="18">
        <f t="shared" si="59"/>
        <v>0</v>
      </c>
      <c r="R635" s="7">
        <f>Table1[[#This Row],[Số còn phải thu ĐK]]+Table1[[#This Row],[Giá Trị HD sau CK]]-Table1[[#This Row],[Số tiền đã thu]]</f>
        <v>249221</v>
      </c>
      <c r="S635" s="6">
        <f>IF(Table1[[#This Row],[Ngày hóa đơn]]&lt;&gt;"",Table1[[#This Row],[Ngày hóa đơn]],IF(Table1[[#This Row],[Ngày hạch toán]]&lt;&gt;"",Table1[[#This Row],[Ngày hạch toán]],""))</f>
        <v>45894</v>
      </c>
      <c r="T635" s="7"/>
      <c r="U635" s="6">
        <f>IF(Table1[[#This Row],[Ngày tính CN]]="","",S635+T635)</f>
        <v>45894</v>
      </c>
      <c r="V635" s="18">
        <f ca="1">IF(Table1[[#This Row],[Hạn thanh toán]]="","",IF((U635-NOW())&lt;0,0,(U635-NOW())))</f>
        <v>0</v>
      </c>
      <c r="W635" s="2"/>
      <c r="X635" s="18">
        <f t="shared" ca="1" si="60"/>
        <v>276.49032048611116</v>
      </c>
      <c r="Y635" s="2" t="str">
        <f t="shared" ca="1" si="61"/>
        <v>Nợ quá hạn hơn 120 ngày có khả năng mất thanh toán</v>
      </c>
      <c r="Z635" s="51">
        <f t="shared" si="57"/>
        <v>45894</v>
      </c>
      <c r="AA635" s="51" t="str">
        <f t="shared" si="58"/>
        <v/>
      </c>
      <c r="AD635" s="2" t="str">
        <f>VLOOKUP($A635,MA_KH!$A:$Q,MA_KH!O$1,0)</f>
        <v>CIRCLEK MIỀN BẮC</v>
      </c>
      <c r="AE635" s="2" t="str">
        <f>VLOOKUP($A635,MA_KH!$A:$Q,MA_KH!P$1,0)</f>
        <v>CHI NHÁNH CÔNG TY TNHH VÒNG TRÒN ĐỎ TẠI HÀ NỘI</v>
      </c>
    </row>
    <row r="636" spans="1:31" ht="25.5" hidden="1" customHeight="1" x14ac:dyDescent="0.2">
      <c r="A636" s="31" t="s">
        <v>21192</v>
      </c>
      <c r="B636" s="31" t="s">
        <v>1331</v>
      </c>
      <c r="C636" s="32">
        <v>45894</v>
      </c>
      <c r="D636" s="31" t="s">
        <v>2221</v>
      </c>
      <c r="E636" s="32">
        <v>45894</v>
      </c>
      <c r="F636" s="31" t="s">
        <v>2222</v>
      </c>
      <c r="G636" s="31" t="s">
        <v>2223</v>
      </c>
      <c r="H636" s="33">
        <v>230760</v>
      </c>
      <c r="I636" s="33">
        <v>0</v>
      </c>
      <c r="J636" s="33">
        <v>18461</v>
      </c>
      <c r="K636" s="33">
        <v>249221</v>
      </c>
      <c r="L636" s="7" t="s">
        <v>51</v>
      </c>
      <c r="O636" s="18">
        <f>IF(Table1[[#This Row],[Phân loại]]="Tồn đầu kỳ",Table1[[#This Row],[Tổng giá trị]],0)</f>
        <v>249221</v>
      </c>
      <c r="P636" s="7">
        <f>IF(Table1[[#This Row],[Số còn phải thu ĐK]]&lt;&gt;0,0,IF(Table1[[#This Row],[Phân loại]]="Bán hàng",Table1[[#This Row],[Tổng giá trị]],-Table1[[#This Row],[Tổng giá trị]]))</f>
        <v>0</v>
      </c>
      <c r="Q636" s="18">
        <f t="shared" si="59"/>
        <v>0</v>
      </c>
      <c r="R636" s="7">
        <f>Table1[[#This Row],[Số còn phải thu ĐK]]+Table1[[#This Row],[Giá Trị HD sau CK]]-Table1[[#This Row],[Số tiền đã thu]]</f>
        <v>249221</v>
      </c>
      <c r="S636" s="6">
        <f>IF(Table1[[#This Row],[Ngày hóa đơn]]&lt;&gt;"",Table1[[#This Row],[Ngày hóa đơn]],IF(Table1[[#This Row],[Ngày hạch toán]]&lt;&gt;"",Table1[[#This Row],[Ngày hạch toán]],""))</f>
        <v>45894</v>
      </c>
      <c r="T636" s="7"/>
      <c r="U636" s="6">
        <f>IF(Table1[[#This Row],[Ngày tính CN]]="","",S636+T636)</f>
        <v>45894</v>
      </c>
      <c r="V636" s="18">
        <f ca="1">IF(Table1[[#This Row],[Hạn thanh toán]]="","",IF((U636-NOW())&lt;0,0,(U636-NOW())))</f>
        <v>0</v>
      </c>
      <c r="W636" s="2"/>
      <c r="X636" s="18">
        <f t="shared" ca="1" si="60"/>
        <v>276.49032048611116</v>
      </c>
      <c r="Y636" s="2" t="str">
        <f t="shared" ca="1" si="61"/>
        <v>Nợ quá hạn hơn 120 ngày có khả năng mất thanh toán</v>
      </c>
      <c r="Z636" s="51">
        <f t="shared" si="57"/>
        <v>45894</v>
      </c>
      <c r="AA636" s="51" t="str">
        <f t="shared" si="58"/>
        <v/>
      </c>
      <c r="AD636" s="2" t="str">
        <f>VLOOKUP($A636,MA_KH!$A:$Q,MA_KH!O$1,0)</f>
        <v>CIRCLEK MIỀN BẮC</v>
      </c>
      <c r="AE636" s="2" t="str">
        <f>VLOOKUP($A636,MA_KH!$A:$Q,MA_KH!P$1,0)</f>
        <v>CHI NHÁNH CÔNG TY TNHH VÒNG TRÒN ĐỎ TẠI HÀ NỘI</v>
      </c>
    </row>
    <row r="637" spans="1:31" ht="25.5" hidden="1" customHeight="1" x14ac:dyDescent="0.2">
      <c r="A637" s="31" t="s">
        <v>21192</v>
      </c>
      <c r="B637" s="31" t="s">
        <v>1331</v>
      </c>
      <c r="C637" s="32">
        <v>45894</v>
      </c>
      <c r="D637" s="31" t="s">
        <v>2224</v>
      </c>
      <c r="E637" s="32">
        <v>45894</v>
      </c>
      <c r="F637" s="31" t="s">
        <v>2225</v>
      </c>
      <c r="G637" s="31" t="s">
        <v>2226</v>
      </c>
      <c r="H637" s="33">
        <v>230760</v>
      </c>
      <c r="I637" s="33">
        <v>0</v>
      </c>
      <c r="J637" s="33">
        <v>18461</v>
      </c>
      <c r="K637" s="33">
        <v>249221</v>
      </c>
      <c r="L637" s="7" t="s">
        <v>51</v>
      </c>
      <c r="O637" s="18">
        <f>IF(Table1[[#This Row],[Phân loại]]="Tồn đầu kỳ",Table1[[#This Row],[Tổng giá trị]],0)</f>
        <v>249221</v>
      </c>
      <c r="P637" s="7">
        <f>IF(Table1[[#This Row],[Số còn phải thu ĐK]]&lt;&gt;0,0,IF(Table1[[#This Row],[Phân loại]]="Bán hàng",Table1[[#This Row],[Tổng giá trị]],-Table1[[#This Row],[Tổng giá trị]]))</f>
        <v>0</v>
      </c>
      <c r="Q637" s="18">
        <f t="shared" si="59"/>
        <v>0</v>
      </c>
      <c r="R637" s="7">
        <f>Table1[[#This Row],[Số còn phải thu ĐK]]+Table1[[#This Row],[Giá Trị HD sau CK]]-Table1[[#This Row],[Số tiền đã thu]]</f>
        <v>249221</v>
      </c>
      <c r="S637" s="6">
        <f>IF(Table1[[#This Row],[Ngày hóa đơn]]&lt;&gt;"",Table1[[#This Row],[Ngày hóa đơn]],IF(Table1[[#This Row],[Ngày hạch toán]]&lt;&gt;"",Table1[[#This Row],[Ngày hạch toán]],""))</f>
        <v>45894</v>
      </c>
      <c r="T637" s="7"/>
      <c r="U637" s="6">
        <f>IF(Table1[[#This Row],[Ngày tính CN]]="","",S637+T637)</f>
        <v>45894</v>
      </c>
      <c r="V637" s="18">
        <f ca="1">IF(Table1[[#This Row],[Hạn thanh toán]]="","",IF((U637-NOW())&lt;0,0,(U637-NOW())))</f>
        <v>0</v>
      </c>
      <c r="W637" s="2"/>
      <c r="X637" s="18">
        <f t="shared" ca="1" si="60"/>
        <v>276.49032048611116</v>
      </c>
      <c r="Y637" s="2" t="str">
        <f t="shared" ca="1" si="61"/>
        <v>Nợ quá hạn hơn 120 ngày có khả năng mất thanh toán</v>
      </c>
      <c r="Z637" s="51">
        <f t="shared" si="57"/>
        <v>45894</v>
      </c>
      <c r="AA637" s="51" t="str">
        <f t="shared" si="58"/>
        <v/>
      </c>
      <c r="AD637" s="2" t="str">
        <f>VLOOKUP($A637,MA_KH!$A:$Q,MA_KH!O$1,0)</f>
        <v>CIRCLEK MIỀN BẮC</v>
      </c>
      <c r="AE637" s="2" t="str">
        <f>VLOOKUP($A637,MA_KH!$A:$Q,MA_KH!P$1,0)</f>
        <v>CHI NHÁNH CÔNG TY TNHH VÒNG TRÒN ĐỎ TẠI HÀ NỘI</v>
      </c>
    </row>
    <row r="638" spans="1:31" ht="25.5" hidden="1" customHeight="1" x14ac:dyDescent="0.2">
      <c r="A638" s="31" t="s">
        <v>21192</v>
      </c>
      <c r="B638" s="31" t="s">
        <v>1331</v>
      </c>
      <c r="C638" s="32">
        <v>45894</v>
      </c>
      <c r="D638" s="31" t="s">
        <v>2227</v>
      </c>
      <c r="E638" s="32">
        <v>45894</v>
      </c>
      <c r="F638" s="31" t="s">
        <v>2228</v>
      </c>
      <c r="G638" s="31" t="s">
        <v>2229</v>
      </c>
      <c r="H638" s="33">
        <v>230760</v>
      </c>
      <c r="I638" s="33">
        <v>0</v>
      </c>
      <c r="J638" s="33">
        <v>18461</v>
      </c>
      <c r="K638" s="33">
        <v>249221</v>
      </c>
      <c r="L638" s="7" t="s">
        <v>51</v>
      </c>
      <c r="O638" s="18">
        <f>IF(Table1[[#This Row],[Phân loại]]="Tồn đầu kỳ",Table1[[#This Row],[Tổng giá trị]],0)</f>
        <v>249221</v>
      </c>
      <c r="P638" s="7">
        <f>IF(Table1[[#This Row],[Số còn phải thu ĐK]]&lt;&gt;0,0,IF(Table1[[#This Row],[Phân loại]]="Bán hàng",Table1[[#This Row],[Tổng giá trị]],-Table1[[#This Row],[Tổng giá trị]]))</f>
        <v>0</v>
      </c>
      <c r="Q638" s="18">
        <f t="shared" si="59"/>
        <v>0</v>
      </c>
      <c r="R638" s="7">
        <f>Table1[[#This Row],[Số còn phải thu ĐK]]+Table1[[#This Row],[Giá Trị HD sau CK]]-Table1[[#This Row],[Số tiền đã thu]]</f>
        <v>249221</v>
      </c>
      <c r="S638" s="6">
        <f>IF(Table1[[#This Row],[Ngày hóa đơn]]&lt;&gt;"",Table1[[#This Row],[Ngày hóa đơn]],IF(Table1[[#This Row],[Ngày hạch toán]]&lt;&gt;"",Table1[[#This Row],[Ngày hạch toán]],""))</f>
        <v>45894</v>
      </c>
      <c r="T638" s="7"/>
      <c r="U638" s="6">
        <f>IF(Table1[[#This Row],[Ngày tính CN]]="","",S638+T638)</f>
        <v>45894</v>
      </c>
      <c r="V638" s="18">
        <f ca="1">IF(Table1[[#This Row],[Hạn thanh toán]]="","",IF((U638-NOW())&lt;0,0,(U638-NOW())))</f>
        <v>0</v>
      </c>
      <c r="W638" s="2"/>
      <c r="X638" s="18">
        <f t="shared" ca="1" si="60"/>
        <v>276.49032048611116</v>
      </c>
      <c r="Y638" s="2" t="str">
        <f t="shared" ca="1" si="61"/>
        <v>Nợ quá hạn hơn 120 ngày có khả năng mất thanh toán</v>
      </c>
      <c r="Z638" s="51">
        <f t="shared" si="57"/>
        <v>45894</v>
      </c>
      <c r="AA638" s="51" t="str">
        <f t="shared" si="58"/>
        <v/>
      </c>
      <c r="AD638" s="2" t="str">
        <f>VLOOKUP($A638,MA_KH!$A:$Q,MA_KH!O$1,0)</f>
        <v>CIRCLEK MIỀN BẮC</v>
      </c>
      <c r="AE638" s="2" t="str">
        <f>VLOOKUP($A638,MA_KH!$A:$Q,MA_KH!P$1,0)</f>
        <v>CHI NHÁNH CÔNG TY TNHH VÒNG TRÒN ĐỎ TẠI HÀ NỘI</v>
      </c>
    </row>
    <row r="639" spans="1:31" ht="25.5" hidden="1" customHeight="1" x14ac:dyDescent="0.2">
      <c r="A639" s="31" t="s">
        <v>21192</v>
      </c>
      <c r="B639" s="31" t="s">
        <v>1331</v>
      </c>
      <c r="C639" s="32">
        <v>45894</v>
      </c>
      <c r="D639" s="31" t="s">
        <v>2230</v>
      </c>
      <c r="E639" s="32">
        <v>45894</v>
      </c>
      <c r="F639" s="31" t="s">
        <v>2231</v>
      </c>
      <c r="G639" s="31" t="s">
        <v>2232</v>
      </c>
      <c r="H639" s="33">
        <v>276912</v>
      </c>
      <c r="I639" s="33">
        <v>0</v>
      </c>
      <c r="J639" s="33">
        <v>22153</v>
      </c>
      <c r="K639" s="33">
        <v>299065</v>
      </c>
      <c r="L639" s="7" t="s">
        <v>51</v>
      </c>
      <c r="O639" s="18">
        <f>IF(Table1[[#This Row],[Phân loại]]="Tồn đầu kỳ",Table1[[#This Row],[Tổng giá trị]],0)</f>
        <v>299065</v>
      </c>
      <c r="P639" s="7">
        <f>IF(Table1[[#This Row],[Số còn phải thu ĐK]]&lt;&gt;0,0,IF(Table1[[#This Row],[Phân loại]]="Bán hàng",Table1[[#This Row],[Tổng giá trị]],-Table1[[#This Row],[Tổng giá trị]]))</f>
        <v>0</v>
      </c>
      <c r="Q639" s="18">
        <f t="shared" si="59"/>
        <v>0</v>
      </c>
      <c r="R639" s="7">
        <f>Table1[[#This Row],[Số còn phải thu ĐK]]+Table1[[#This Row],[Giá Trị HD sau CK]]-Table1[[#This Row],[Số tiền đã thu]]</f>
        <v>299065</v>
      </c>
      <c r="S639" s="6">
        <f>IF(Table1[[#This Row],[Ngày hóa đơn]]&lt;&gt;"",Table1[[#This Row],[Ngày hóa đơn]],IF(Table1[[#This Row],[Ngày hạch toán]]&lt;&gt;"",Table1[[#This Row],[Ngày hạch toán]],""))</f>
        <v>45894</v>
      </c>
      <c r="T639" s="7"/>
      <c r="U639" s="6">
        <f>IF(Table1[[#This Row],[Ngày tính CN]]="","",S639+T639)</f>
        <v>45894</v>
      </c>
      <c r="V639" s="18">
        <f ca="1">IF(Table1[[#This Row],[Hạn thanh toán]]="","",IF((U639-NOW())&lt;0,0,(U639-NOW())))</f>
        <v>0</v>
      </c>
      <c r="W639" s="2"/>
      <c r="X639" s="18">
        <f t="shared" ca="1" si="60"/>
        <v>276.49032048611116</v>
      </c>
      <c r="Y639" s="2" t="str">
        <f t="shared" ca="1" si="61"/>
        <v>Nợ quá hạn hơn 120 ngày có khả năng mất thanh toán</v>
      </c>
      <c r="Z639" s="51">
        <f t="shared" si="57"/>
        <v>45894</v>
      </c>
      <c r="AA639" s="51" t="str">
        <f t="shared" si="58"/>
        <v/>
      </c>
      <c r="AD639" s="2" t="str">
        <f>VLOOKUP($A639,MA_KH!$A:$Q,MA_KH!O$1,0)</f>
        <v>CIRCLEK MIỀN BẮC</v>
      </c>
      <c r="AE639" s="2" t="str">
        <f>VLOOKUP($A639,MA_KH!$A:$Q,MA_KH!P$1,0)</f>
        <v>CHI NHÁNH CÔNG TY TNHH VÒNG TRÒN ĐỎ TẠI HÀ NỘI</v>
      </c>
    </row>
    <row r="640" spans="1:31" ht="25.5" hidden="1" customHeight="1" x14ac:dyDescent="0.2">
      <c r="A640" s="31" t="s">
        <v>21192</v>
      </c>
      <c r="B640" s="31" t="s">
        <v>1331</v>
      </c>
      <c r="C640" s="32">
        <v>45894</v>
      </c>
      <c r="D640" s="31" t="s">
        <v>2233</v>
      </c>
      <c r="E640" s="32">
        <v>45894</v>
      </c>
      <c r="F640" s="31" t="s">
        <v>2234</v>
      </c>
      <c r="G640" s="31" t="s">
        <v>2235</v>
      </c>
      <c r="H640" s="33">
        <v>230760</v>
      </c>
      <c r="I640" s="33">
        <v>0</v>
      </c>
      <c r="J640" s="33">
        <v>18461</v>
      </c>
      <c r="K640" s="33">
        <v>249221</v>
      </c>
      <c r="L640" s="7" t="s">
        <v>51</v>
      </c>
      <c r="O640" s="18">
        <f>IF(Table1[[#This Row],[Phân loại]]="Tồn đầu kỳ",Table1[[#This Row],[Tổng giá trị]],0)</f>
        <v>249221</v>
      </c>
      <c r="P640" s="7">
        <f>IF(Table1[[#This Row],[Số còn phải thu ĐK]]&lt;&gt;0,0,IF(Table1[[#This Row],[Phân loại]]="Bán hàng",Table1[[#This Row],[Tổng giá trị]],-Table1[[#This Row],[Tổng giá trị]]))</f>
        <v>0</v>
      </c>
      <c r="Q640" s="18">
        <f t="shared" si="59"/>
        <v>0</v>
      </c>
      <c r="R640" s="7">
        <f>Table1[[#This Row],[Số còn phải thu ĐK]]+Table1[[#This Row],[Giá Trị HD sau CK]]-Table1[[#This Row],[Số tiền đã thu]]</f>
        <v>249221</v>
      </c>
      <c r="S640" s="6">
        <f>IF(Table1[[#This Row],[Ngày hóa đơn]]&lt;&gt;"",Table1[[#This Row],[Ngày hóa đơn]],IF(Table1[[#This Row],[Ngày hạch toán]]&lt;&gt;"",Table1[[#This Row],[Ngày hạch toán]],""))</f>
        <v>45894</v>
      </c>
      <c r="T640" s="7"/>
      <c r="U640" s="6">
        <f>IF(Table1[[#This Row],[Ngày tính CN]]="","",S640+T640)</f>
        <v>45894</v>
      </c>
      <c r="V640" s="18">
        <f ca="1">IF(Table1[[#This Row],[Hạn thanh toán]]="","",IF((U640-NOW())&lt;0,0,(U640-NOW())))</f>
        <v>0</v>
      </c>
      <c r="W640" s="2"/>
      <c r="X640" s="18">
        <f t="shared" ca="1" si="60"/>
        <v>276.49032048611116</v>
      </c>
      <c r="Y640" s="2" t="str">
        <f t="shared" ca="1" si="61"/>
        <v>Nợ quá hạn hơn 120 ngày có khả năng mất thanh toán</v>
      </c>
      <c r="Z640" s="51">
        <f t="shared" si="57"/>
        <v>45894</v>
      </c>
      <c r="AA640" s="51" t="str">
        <f t="shared" si="58"/>
        <v/>
      </c>
      <c r="AD640" s="2" t="str">
        <f>VLOOKUP($A640,MA_KH!$A:$Q,MA_KH!O$1,0)</f>
        <v>CIRCLEK MIỀN BẮC</v>
      </c>
      <c r="AE640" s="2" t="str">
        <f>VLOOKUP($A640,MA_KH!$A:$Q,MA_KH!P$1,0)</f>
        <v>CHI NHÁNH CÔNG TY TNHH VÒNG TRÒN ĐỎ TẠI HÀ NỘI</v>
      </c>
    </row>
    <row r="641" spans="1:31" ht="25.5" hidden="1" customHeight="1" x14ac:dyDescent="0.2">
      <c r="A641" s="31" t="s">
        <v>21192</v>
      </c>
      <c r="B641" s="31" t="s">
        <v>1331</v>
      </c>
      <c r="C641" s="32">
        <v>45894</v>
      </c>
      <c r="D641" s="31" t="s">
        <v>2236</v>
      </c>
      <c r="E641" s="32">
        <v>45894</v>
      </c>
      <c r="F641" s="31" t="s">
        <v>2237</v>
      </c>
      <c r="G641" s="31" t="s">
        <v>2238</v>
      </c>
      <c r="H641" s="33">
        <v>230760</v>
      </c>
      <c r="I641" s="33">
        <v>0</v>
      </c>
      <c r="J641" s="33">
        <v>18461</v>
      </c>
      <c r="K641" s="33">
        <v>249221</v>
      </c>
      <c r="L641" s="7" t="s">
        <v>51</v>
      </c>
      <c r="O641" s="18">
        <f>IF(Table1[[#This Row],[Phân loại]]="Tồn đầu kỳ",Table1[[#This Row],[Tổng giá trị]],0)</f>
        <v>249221</v>
      </c>
      <c r="P641" s="7">
        <f>IF(Table1[[#This Row],[Số còn phải thu ĐK]]&lt;&gt;0,0,IF(Table1[[#This Row],[Phân loại]]="Bán hàng",Table1[[#This Row],[Tổng giá trị]],-Table1[[#This Row],[Tổng giá trị]]))</f>
        <v>0</v>
      </c>
      <c r="Q641" s="18">
        <f t="shared" si="59"/>
        <v>0</v>
      </c>
      <c r="R641" s="7">
        <f>Table1[[#This Row],[Số còn phải thu ĐK]]+Table1[[#This Row],[Giá Trị HD sau CK]]-Table1[[#This Row],[Số tiền đã thu]]</f>
        <v>249221</v>
      </c>
      <c r="S641" s="6">
        <f>IF(Table1[[#This Row],[Ngày hóa đơn]]&lt;&gt;"",Table1[[#This Row],[Ngày hóa đơn]],IF(Table1[[#This Row],[Ngày hạch toán]]&lt;&gt;"",Table1[[#This Row],[Ngày hạch toán]],""))</f>
        <v>45894</v>
      </c>
      <c r="T641" s="7"/>
      <c r="U641" s="6">
        <f>IF(Table1[[#This Row],[Ngày tính CN]]="","",S641+T641)</f>
        <v>45894</v>
      </c>
      <c r="V641" s="18">
        <f ca="1">IF(Table1[[#This Row],[Hạn thanh toán]]="","",IF((U641-NOW())&lt;0,0,(U641-NOW())))</f>
        <v>0</v>
      </c>
      <c r="W641" s="2"/>
      <c r="X641" s="18">
        <f t="shared" ca="1" si="60"/>
        <v>276.49032048611116</v>
      </c>
      <c r="Y641" s="2" t="str">
        <f t="shared" ca="1" si="61"/>
        <v>Nợ quá hạn hơn 120 ngày có khả năng mất thanh toán</v>
      </c>
      <c r="Z641" s="51">
        <f t="shared" si="57"/>
        <v>45894</v>
      </c>
      <c r="AA641" s="51" t="str">
        <f t="shared" si="58"/>
        <v/>
      </c>
      <c r="AD641" s="2" t="str">
        <f>VLOOKUP($A641,MA_KH!$A:$Q,MA_KH!O$1,0)</f>
        <v>CIRCLEK MIỀN BẮC</v>
      </c>
      <c r="AE641" s="2" t="str">
        <f>VLOOKUP($A641,MA_KH!$A:$Q,MA_KH!P$1,0)</f>
        <v>CHI NHÁNH CÔNG TY TNHH VÒNG TRÒN ĐỎ TẠI HÀ NỘI</v>
      </c>
    </row>
    <row r="642" spans="1:31" ht="25.5" hidden="1" customHeight="1" x14ac:dyDescent="0.2">
      <c r="A642" s="31" t="s">
        <v>21192</v>
      </c>
      <c r="B642" s="31" t="s">
        <v>1331</v>
      </c>
      <c r="C642" s="32">
        <v>45894</v>
      </c>
      <c r="D642" s="31" t="s">
        <v>2239</v>
      </c>
      <c r="E642" s="32">
        <v>45894</v>
      </c>
      <c r="F642" s="31" t="s">
        <v>2240</v>
      </c>
      <c r="G642" s="31" t="s">
        <v>2241</v>
      </c>
      <c r="H642" s="33">
        <v>461520</v>
      </c>
      <c r="I642" s="33">
        <v>0</v>
      </c>
      <c r="J642" s="33">
        <v>36922</v>
      </c>
      <c r="K642" s="33">
        <v>498442</v>
      </c>
      <c r="L642" s="7" t="s">
        <v>51</v>
      </c>
      <c r="O642" s="18">
        <f>IF(Table1[[#This Row],[Phân loại]]="Tồn đầu kỳ",Table1[[#This Row],[Tổng giá trị]],0)</f>
        <v>498442</v>
      </c>
      <c r="P642" s="7">
        <f>IF(Table1[[#This Row],[Số còn phải thu ĐK]]&lt;&gt;0,0,IF(Table1[[#This Row],[Phân loại]]="Bán hàng",Table1[[#This Row],[Tổng giá trị]],-Table1[[#This Row],[Tổng giá trị]]))</f>
        <v>0</v>
      </c>
      <c r="Q642" s="18">
        <f t="shared" si="59"/>
        <v>0</v>
      </c>
      <c r="R642" s="7">
        <f>Table1[[#This Row],[Số còn phải thu ĐK]]+Table1[[#This Row],[Giá Trị HD sau CK]]-Table1[[#This Row],[Số tiền đã thu]]</f>
        <v>498442</v>
      </c>
      <c r="S642" s="6">
        <f>IF(Table1[[#This Row],[Ngày hóa đơn]]&lt;&gt;"",Table1[[#This Row],[Ngày hóa đơn]],IF(Table1[[#This Row],[Ngày hạch toán]]&lt;&gt;"",Table1[[#This Row],[Ngày hạch toán]],""))</f>
        <v>45894</v>
      </c>
      <c r="T642" s="7"/>
      <c r="U642" s="6">
        <f>IF(Table1[[#This Row],[Ngày tính CN]]="","",S642+T642)</f>
        <v>45894</v>
      </c>
      <c r="V642" s="18">
        <f ca="1">IF(Table1[[#This Row],[Hạn thanh toán]]="","",IF((U642-NOW())&lt;0,0,(U642-NOW())))</f>
        <v>0</v>
      </c>
      <c r="W642" s="2"/>
      <c r="X642" s="18">
        <f t="shared" ca="1" si="60"/>
        <v>276.49032048611116</v>
      </c>
      <c r="Y642" s="2" t="str">
        <f t="shared" ca="1" si="61"/>
        <v>Nợ quá hạn hơn 120 ngày có khả năng mất thanh toán</v>
      </c>
      <c r="Z642" s="51">
        <f t="shared" si="57"/>
        <v>45894</v>
      </c>
      <c r="AA642" s="51" t="str">
        <f t="shared" si="58"/>
        <v/>
      </c>
      <c r="AD642" s="2" t="str">
        <f>VLOOKUP($A642,MA_KH!$A:$Q,MA_KH!O$1,0)</f>
        <v>CIRCLEK MIỀN BẮC</v>
      </c>
      <c r="AE642" s="2" t="str">
        <f>VLOOKUP($A642,MA_KH!$A:$Q,MA_KH!P$1,0)</f>
        <v>CHI NHÁNH CÔNG TY TNHH VÒNG TRÒN ĐỎ TẠI HÀ NỘI</v>
      </c>
    </row>
    <row r="643" spans="1:31" ht="25.5" hidden="1" customHeight="1" x14ac:dyDescent="0.2">
      <c r="A643" s="31" t="s">
        <v>21192</v>
      </c>
      <c r="B643" s="31" t="s">
        <v>1331</v>
      </c>
      <c r="C643" s="32">
        <v>45894</v>
      </c>
      <c r="D643" s="31" t="s">
        <v>2242</v>
      </c>
      <c r="E643" s="32">
        <v>45894</v>
      </c>
      <c r="F643" s="31" t="s">
        <v>2243</v>
      </c>
      <c r="G643" s="31" t="s">
        <v>2244</v>
      </c>
      <c r="H643" s="33">
        <v>230760</v>
      </c>
      <c r="I643" s="33">
        <v>0</v>
      </c>
      <c r="J643" s="33">
        <v>18461</v>
      </c>
      <c r="K643" s="33">
        <v>249221</v>
      </c>
      <c r="L643" s="7" t="s">
        <v>51</v>
      </c>
      <c r="O643" s="18">
        <f>IF(Table1[[#This Row],[Phân loại]]="Tồn đầu kỳ",Table1[[#This Row],[Tổng giá trị]],0)</f>
        <v>249221</v>
      </c>
      <c r="P643" s="7">
        <f>IF(Table1[[#This Row],[Số còn phải thu ĐK]]&lt;&gt;0,0,IF(Table1[[#This Row],[Phân loại]]="Bán hàng",Table1[[#This Row],[Tổng giá trị]],-Table1[[#This Row],[Tổng giá trị]]))</f>
        <v>0</v>
      </c>
      <c r="Q643" s="18">
        <f t="shared" si="59"/>
        <v>0</v>
      </c>
      <c r="R643" s="7">
        <f>Table1[[#This Row],[Số còn phải thu ĐK]]+Table1[[#This Row],[Giá Trị HD sau CK]]-Table1[[#This Row],[Số tiền đã thu]]</f>
        <v>249221</v>
      </c>
      <c r="S643" s="6">
        <f>IF(Table1[[#This Row],[Ngày hóa đơn]]&lt;&gt;"",Table1[[#This Row],[Ngày hóa đơn]],IF(Table1[[#This Row],[Ngày hạch toán]]&lt;&gt;"",Table1[[#This Row],[Ngày hạch toán]],""))</f>
        <v>45894</v>
      </c>
      <c r="T643" s="7"/>
      <c r="U643" s="6">
        <f>IF(Table1[[#This Row],[Ngày tính CN]]="","",S643+T643)</f>
        <v>45894</v>
      </c>
      <c r="V643" s="18">
        <f ca="1">IF(Table1[[#This Row],[Hạn thanh toán]]="","",IF((U643-NOW())&lt;0,0,(U643-NOW())))</f>
        <v>0</v>
      </c>
      <c r="W643" s="2"/>
      <c r="X643" s="18">
        <f t="shared" ca="1" si="60"/>
        <v>276.49032048611116</v>
      </c>
      <c r="Y643" s="2" t="str">
        <f t="shared" ca="1" si="61"/>
        <v>Nợ quá hạn hơn 120 ngày có khả năng mất thanh toán</v>
      </c>
      <c r="Z643" s="51">
        <f t="shared" si="57"/>
        <v>45894</v>
      </c>
      <c r="AA643" s="51" t="str">
        <f t="shared" si="58"/>
        <v/>
      </c>
      <c r="AD643" s="2" t="str">
        <f>VLOOKUP($A643,MA_KH!$A:$Q,MA_KH!O$1,0)</f>
        <v>CIRCLEK MIỀN BẮC</v>
      </c>
      <c r="AE643" s="2" t="str">
        <f>VLOOKUP($A643,MA_KH!$A:$Q,MA_KH!P$1,0)</f>
        <v>CHI NHÁNH CÔNG TY TNHH VÒNG TRÒN ĐỎ TẠI HÀ NỘI</v>
      </c>
    </row>
    <row r="644" spans="1:31" ht="25.5" hidden="1" customHeight="1" x14ac:dyDescent="0.2">
      <c r="A644" s="31" t="s">
        <v>21192</v>
      </c>
      <c r="B644" s="31" t="s">
        <v>1331</v>
      </c>
      <c r="C644" s="32">
        <v>45894</v>
      </c>
      <c r="D644" s="31" t="s">
        <v>2245</v>
      </c>
      <c r="E644" s="32">
        <v>45894</v>
      </c>
      <c r="F644" s="31" t="s">
        <v>2246</v>
      </c>
      <c r="G644" s="31" t="s">
        <v>2247</v>
      </c>
      <c r="H644" s="33">
        <v>230760</v>
      </c>
      <c r="I644" s="33">
        <v>0</v>
      </c>
      <c r="J644" s="33">
        <v>18461</v>
      </c>
      <c r="K644" s="33">
        <v>249221</v>
      </c>
      <c r="L644" s="7" t="s">
        <v>51</v>
      </c>
      <c r="O644" s="18">
        <f>IF(Table1[[#This Row],[Phân loại]]="Tồn đầu kỳ",Table1[[#This Row],[Tổng giá trị]],0)</f>
        <v>249221</v>
      </c>
      <c r="P644" s="7">
        <f>IF(Table1[[#This Row],[Số còn phải thu ĐK]]&lt;&gt;0,0,IF(Table1[[#This Row],[Phân loại]]="Bán hàng",Table1[[#This Row],[Tổng giá trị]],-Table1[[#This Row],[Tổng giá trị]]))</f>
        <v>0</v>
      </c>
      <c r="Q644" s="18">
        <f t="shared" si="59"/>
        <v>0</v>
      </c>
      <c r="R644" s="7">
        <f>Table1[[#This Row],[Số còn phải thu ĐK]]+Table1[[#This Row],[Giá Trị HD sau CK]]-Table1[[#This Row],[Số tiền đã thu]]</f>
        <v>249221</v>
      </c>
      <c r="S644" s="6">
        <f>IF(Table1[[#This Row],[Ngày hóa đơn]]&lt;&gt;"",Table1[[#This Row],[Ngày hóa đơn]],IF(Table1[[#This Row],[Ngày hạch toán]]&lt;&gt;"",Table1[[#This Row],[Ngày hạch toán]],""))</f>
        <v>45894</v>
      </c>
      <c r="T644" s="7"/>
      <c r="U644" s="6">
        <f>IF(Table1[[#This Row],[Ngày tính CN]]="","",S644+T644)</f>
        <v>45894</v>
      </c>
      <c r="V644" s="18">
        <f ca="1">IF(Table1[[#This Row],[Hạn thanh toán]]="","",IF((U644-NOW())&lt;0,0,(U644-NOW())))</f>
        <v>0</v>
      </c>
      <c r="W644" s="2"/>
      <c r="X644" s="18">
        <f t="shared" ca="1" si="60"/>
        <v>276.49032048611116</v>
      </c>
      <c r="Y644" s="2" t="str">
        <f t="shared" ca="1" si="61"/>
        <v>Nợ quá hạn hơn 120 ngày có khả năng mất thanh toán</v>
      </c>
      <c r="Z644" s="51">
        <f t="shared" ref="Z644:Z707" si="62">IF(S644="","",S644)</f>
        <v>45894</v>
      </c>
      <c r="AA644" s="51" t="str">
        <f t="shared" ref="AA644:AA707" si="63">IF(M644="","",M644)</f>
        <v/>
      </c>
      <c r="AD644" s="2" t="str">
        <f>VLOOKUP($A644,MA_KH!$A:$Q,MA_KH!O$1,0)</f>
        <v>CIRCLEK MIỀN BẮC</v>
      </c>
      <c r="AE644" s="2" t="str">
        <f>VLOOKUP($A644,MA_KH!$A:$Q,MA_KH!P$1,0)</f>
        <v>CHI NHÁNH CÔNG TY TNHH VÒNG TRÒN ĐỎ TẠI HÀ NỘI</v>
      </c>
    </row>
    <row r="645" spans="1:31" ht="25.5" hidden="1" customHeight="1" x14ac:dyDescent="0.2">
      <c r="A645" s="31" t="s">
        <v>21192</v>
      </c>
      <c r="B645" s="31" t="s">
        <v>1331</v>
      </c>
      <c r="C645" s="32">
        <v>45894</v>
      </c>
      <c r="D645" s="31" t="s">
        <v>2248</v>
      </c>
      <c r="E645" s="32">
        <v>45894</v>
      </c>
      <c r="F645" s="31" t="s">
        <v>2249</v>
      </c>
      <c r="G645" s="31" t="s">
        <v>2250</v>
      </c>
      <c r="H645" s="33">
        <v>230760</v>
      </c>
      <c r="I645" s="33">
        <v>0</v>
      </c>
      <c r="J645" s="33">
        <v>18461</v>
      </c>
      <c r="K645" s="33">
        <v>249221</v>
      </c>
      <c r="L645" s="7" t="s">
        <v>51</v>
      </c>
      <c r="O645" s="18">
        <f>IF(Table1[[#This Row],[Phân loại]]="Tồn đầu kỳ",Table1[[#This Row],[Tổng giá trị]],0)</f>
        <v>249221</v>
      </c>
      <c r="P645" s="7">
        <f>IF(Table1[[#This Row],[Số còn phải thu ĐK]]&lt;&gt;0,0,IF(Table1[[#This Row],[Phân loại]]="Bán hàng",Table1[[#This Row],[Tổng giá trị]],-Table1[[#This Row],[Tổng giá trị]]))</f>
        <v>0</v>
      </c>
      <c r="Q645" s="18">
        <f t="shared" si="59"/>
        <v>0</v>
      </c>
      <c r="R645" s="7">
        <f>Table1[[#This Row],[Số còn phải thu ĐK]]+Table1[[#This Row],[Giá Trị HD sau CK]]-Table1[[#This Row],[Số tiền đã thu]]</f>
        <v>249221</v>
      </c>
      <c r="S645" s="6">
        <f>IF(Table1[[#This Row],[Ngày hóa đơn]]&lt;&gt;"",Table1[[#This Row],[Ngày hóa đơn]],IF(Table1[[#This Row],[Ngày hạch toán]]&lt;&gt;"",Table1[[#This Row],[Ngày hạch toán]],""))</f>
        <v>45894</v>
      </c>
      <c r="T645" s="7"/>
      <c r="U645" s="6">
        <f>IF(Table1[[#This Row],[Ngày tính CN]]="","",S645+T645)</f>
        <v>45894</v>
      </c>
      <c r="V645" s="18">
        <f ca="1">IF(Table1[[#This Row],[Hạn thanh toán]]="","",IF((U645-NOW())&lt;0,0,(U645-NOW())))</f>
        <v>0</v>
      </c>
      <c r="W645" s="2"/>
      <c r="X645" s="18">
        <f t="shared" ca="1" si="60"/>
        <v>276.49032048611116</v>
      </c>
      <c r="Y645" s="2" t="str">
        <f t="shared" ca="1" si="61"/>
        <v>Nợ quá hạn hơn 120 ngày có khả năng mất thanh toán</v>
      </c>
      <c r="Z645" s="51">
        <f t="shared" si="62"/>
        <v>45894</v>
      </c>
      <c r="AA645" s="51" t="str">
        <f t="shared" si="63"/>
        <v/>
      </c>
      <c r="AD645" s="2" t="str">
        <f>VLOOKUP($A645,MA_KH!$A:$Q,MA_KH!O$1,0)</f>
        <v>CIRCLEK MIỀN BẮC</v>
      </c>
      <c r="AE645" s="2" t="str">
        <f>VLOOKUP($A645,MA_KH!$A:$Q,MA_KH!P$1,0)</f>
        <v>CHI NHÁNH CÔNG TY TNHH VÒNG TRÒN ĐỎ TẠI HÀ NỘI</v>
      </c>
    </row>
    <row r="646" spans="1:31" ht="25.5" hidden="1" customHeight="1" x14ac:dyDescent="0.2">
      <c r="A646" s="31" t="s">
        <v>21192</v>
      </c>
      <c r="B646" s="31" t="s">
        <v>1331</v>
      </c>
      <c r="C646" s="32">
        <v>45894</v>
      </c>
      <c r="D646" s="31" t="s">
        <v>2251</v>
      </c>
      <c r="E646" s="32">
        <v>45894</v>
      </c>
      <c r="F646" s="31" t="s">
        <v>2252</v>
      </c>
      <c r="G646" s="31" t="s">
        <v>2253</v>
      </c>
      <c r="H646" s="33">
        <v>346140</v>
      </c>
      <c r="I646" s="33">
        <v>0</v>
      </c>
      <c r="J646" s="33">
        <v>27691</v>
      </c>
      <c r="K646" s="33">
        <v>373831</v>
      </c>
      <c r="L646" s="7" t="s">
        <v>51</v>
      </c>
      <c r="O646" s="18">
        <f>IF(Table1[[#This Row],[Phân loại]]="Tồn đầu kỳ",Table1[[#This Row],[Tổng giá trị]],0)</f>
        <v>373831</v>
      </c>
      <c r="P646" s="7">
        <f>IF(Table1[[#This Row],[Số còn phải thu ĐK]]&lt;&gt;0,0,IF(Table1[[#This Row],[Phân loại]]="Bán hàng",Table1[[#This Row],[Tổng giá trị]],-Table1[[#This Row],[Tổng giá trị]]))</f>
        <v>0</v>
      </c>
      <c r="Q646" s="18">
        <f t="shared" si="59"/>
        <v>0</v>
      </c>
      <c r="R646" s="7">
        <f>Table1[[#This Row],[Số còn phải thu ĐK]]+Table1[[#This Row],[Giá Trị HD sau CK]]-Table1[[#This Row],[Số tiền đã thu]]</f>
        <v>373831</v>
      </c>
      <c r="S646" s="6">
        <f>IF(Table1[[#This Row],[Ngày hóa đơn]]&lt;&gt;"",Table1[[#This Row],[Ngày hóa đơn]],IF(Table1[[#This Row],[Ngày hạch toán]]&lt;&gt;"",Table1[[#This Row],[Ngày hạch toán]],""))</f>
        <v>45894</v>
      </c>
      <c r="T646" s="7"/>
      <c r="U646" s="6">
        <f>IF(Table1[[#This Row],[Ngày tính CN]]="","",S646+T646)</f>
        <v>45894</v>
      </c>
      <c r="V646" s="18">
        <f ca="1">IF(Table1[[#This Row],[Hạn thanh toán]]="","",IF((U646-NOW())&lt;0,0,(U646-NOW())))</f>
        <v>0</v>
      </c>
      <c r="W646" s="2"/>
      <c r="X646" s="18">
        <f t="shared" ca="1" si="60"/>
        <v>276.49032048611116</v>
      </c>
      <c r="Y646" s="2" t="str">
        <f t="shared" ca="1" si="61"/>
        <v>Nợ quá hạn hơn 120 ngày có khả năng mất thanh toán</v>
      </c>
      <c r="Z646" s="51">
        <f t="shared" si="62"/>
        <v>45894</v>
      </c>
      <c r="AA646" s="51" t="str">
        <f t="shared" si="63"/>
        <v/>
      </c>
      <c r="AD646" s="2" t="str">
        <f>VLOOKUP($A646,MA_KH!$A:$Q,MA_KH!O$1,0)</f>
        <v>CIRCLEK MIỀN BẮC</v>
      </c>
      <c r="AE646" s="2" t="str">
        <f>VLOOKUP($A646,MA_KH!$A:$Q,MA_KH!P$1,0)</f>
        <v>CHI NHÁNH CÔNG TY TNHH VÒNG TRÒN ĐỎ TẠI HÀ NỘI</v>
      </c>
    </row>
    <row r="647" spans="1:31" ht="25.5" hidden="1" customHeight="1" x14ac:dyDescent="0.2">
      <c r="A647" s="31" t="s">
        <v>21192</v>
      </c>
      <c r="B647" s="31" t="s">
        <v>1331</v>
      </c>
      <c r="C647" s="32">
        <v>45895</v>
      </c>
      <c r="D647" s="31" t="s">
        <v>2254</v>
      </c>
      <c r="E647" s="32">
        <v>45895</v>
      </c>
      <c r="F647" s="31" t="s">
        <v>2255</v>
      </c>
      <c r="G647" s="31" t="s">
        <v>2256</v>
      </c>
      <c r="H647" s="33">
        <v>230760</v>
      </c>
      <c r="I647" s="33">
        <v>0</v>
      </c>
      <c r="J647" s="33">
        <v>18461</v>
      </c>
      <c r="K647" s="33">
        <v>249221</v>
      </c>
      <c r="L647" s="7" t="s">
        <v>51</v>
      </c>
      <c r="O647" s="18">
        <f>IF(Table1[[#This Row],[Phân loại]]="Tồn đầu kỳ",Table1[[#This Row],[Tổng giá trị]],0)</f>
        <v>249221</v>
      </c>
      <c r="P647" s="7">
        <f>IF(Table1[[#This Row],[Số còn phải thu ĐK]]&lt;&gt;0,0,IF(Table1[[#This Row],[Phân loại]]="Bán hàng",Table1[[#This Row],[Tổng giá trị]],-Table1[[#This Row],[Tổng giá trị]]))</f>
        <v>0</v>
      </c>
      <c r="Q647" s="18">
        <f t="shared" si="59"/>
        <v>0</v>
      </c>
      <c r="R647" s="7">
        <f>Table1[[#This Row],[Số còn phải thu ĐK]]+Table1[[#This Row],[Giá Trị HD sau CK]]-Table1[[#This Row],[Số tiền đã thu]]</f>
        <v>249221</v>
      </c>
      <c r="S647" s="6">
        <f>IF(Table1[[#This Row],[Ngày hóa đơn]]&lt;&gt;"",Table1[[#This Row],[Ngày hóa đơn]],IF(Table1[[#This Row],[Ngày hạch toán]]&lt;&gt;"",Table1[[#This Row],[Ngày hạch toán]],""))</f>
        <v>45895</v>
      </c>
      <c r="T647" s="7"/>
      <c r="U647" s="6">
        <f>IF(Table1[[#This Row],[Ngày tính CN]]="","",S647+T647)</f>
        <v>45895</v>
      </c>
      <c r="V647" s="18">
        <f ca="1">IF(Table1[[#This Row],[Hạn thanh toán]]="","",IF((U647-NOW())&lt;0,0,(U647-NOW())))</f>
        <v>0</v>
      </c>
      <c r="W647" s="2"/>
      <c r="X647" s="18">
        <f t="shared" ca="1" si="60"/>
        <v>275.49032048611116</v>
      </c>
      <c r="Y647" s="2" t="str">
        <f t="shared" ca="1" si="61"/>
        <v>Nợ quá hạn hơn 120 ngày có khả năng mất thanh toán</v>
      </c>
      <c r="Z647" s="51">
        <f t="shared" si="62"/>
        <v>45895</v>
      </c>
      <c r="AA647" s="51" t="str">
        <f t="shared" si="63"/>
        <v/>
      </c>
      <c r="AD647" s="2" t="str">
        <f>VLOOKUP($A647,MA_KH!$A:$Q,MA_KH!O$1,0)</f>
        <v>CIRCLEK MIỀN BẮC</v>
      </c>
      <c r="AE647" s="2" t="str">
        <f>VLOOKUP($A647,MA_KH!$A:$Q,MA_KH!P$1,0)</f>
        <v>CHI NHÁNH CÔNG TY TNHH VÒNG TRÒN ĐỎ TẠI HÀ NỘI</v>
      </c>
    </row>
    <row r="648" spans="1:31" ht="25.5" hidden="1" customHeight="1" x14ac:dyDescent="0.2">
      <c r="A648" s="31" t="s">
        <v>21192</v>
      </c>
      <c r="B648" s="31" t="s">
        <v>1331</v>
      </c>
      <c r="C648" s="32">
        <v>45895</v>
      </c>
      <c r="D648" s="31" t="s">
        <v>2257</v>
      </c>
      <c r="E648" s="32">
        <v>45895</v>
      </c>
      <c r="F648" s="31" t="s">
        <v>2258</v>
      </c>
      <c r="G648" s="31" t="s">
        <v>2259</v>
      </c>
      <c r="H648" s="33">
        <v>230760</v>
      </c>
      <c r="I648" s="33">
        <v>0</v>
      </c>
      <c r="J648" s="33">
        <v>18461</v>
      </c>
      <c r="K648" s="33">
        <v>249221</v>
      </c>
      <c r="L648" s="7" t="s">
        <v>51</v>
      </c>
      <c r="O648" s="18">
        <f>IF(Table1[[#This Row],[Phân loại]]="Tồn đầu kỳ",Table1[[#This Row],[Tổng giá trị]],0)</f>
        <v>249221</v>
      </c>
      <c r="P648" s="7">
        <f>IF(Table1[[#This Row],[Số còn phải thu ĐK]]&lt;&gt;0,0,IF(Table1[[#This Row],[Phân loại]]="Bán hàng",Table1[[#This Row],[Tổng giá trị]],-Table1[[#This Row],[Tổng giá trị]]))</f>
        <v>0</v>
      </c>
      <c r="Q648" s="18">
        <f t="shared" si="59"/>
        <v>0</v>
      </c>
      <c r="R648" s="7">
        <f>Table1[[#This Row],[Số còn phải thu ĐK]]+Table1[[#This Row],[Giá Trị HD sau CK]]-Table1[[#This Row],[Số tiền đã thu]]</f>
        <v>249221</v>
      </c>
      <c r="S648" s="6">
        <f>IF(Table1[[#This Row],[Ngày hóa đơn]]&lt;&gt;"",Table1[[#This Row],[Ngày hóa đơn]],IF(Table1[[#This Row],[Ngày hạch toán]]&lt;&gt;"",Table1[[#This Row],[Ngày hạch toán]],""))</f>
        <v>45895</v>
      </c>
      <c r="T648" s="7"/>
      <c r="U648" s="6">
        <f>IF(Table1[[#This Row],[Ngày tính CN]]="","",S648+T648)</f>
        <v>45895</v>
      </c>
      <c r="V648" s="18">
        <f ca="1">IF(Table1[[#This Row],[Hạn thanh toán]]="","",IF((U648-NOW())&lt;0,0,(U648-NOW())))</f>
        <v>0</v>
      </c>
      <c r="W648" s="2"/>
      <c r="X648" s="18">
        <f t="shared" ca="1" si="60"/>
        <v>275.49032048611116</v>
      </c>
      <c r="Y648" s="2" t="str">
        <f t="shared" ca="1" si="61"/>
        <v>Nợ quá hạn hơn 120 ngày có khả năng mất thanh toán</v>
      </c>
      <c r="Z648" s="51">
        <f t="shared" si="62"/>
        <v>45895</v>
      </c>
      <c r="AA648" s="51" t="str">
        <f t="shared" si="63"/>
        <v/>
      </c>
      <c r="AD648" s="2" t="str">
        <f>VLOOKUP($A648,MA_KH!$A:$Q,MA_KH!O$1,0)</f>
        <v>CIRCLEK MIỀN BẮC</v>
      </c>
      <c r="AE648" s="2" t="str">
        <f>VLOOKUP($A648,MA_KH!$A:$Q,MA_KH!P$1,0)</f>
        <v>CHI NHÁNH CÔNG TY TNHH VÒNG TRÒN ĐỎ TẠI HÀ NỘI</v>
      </c>
    </row>
    <row r="649" spans="1:31" ht="25.5" hidden="1" customHeight="1" x14ac:dyDescent="0.2">
      <c r="A649" s="31" t="s">
        <v>21192</v>
      </c>
      <c r="B649" s="31" t="s">
        <v>1331</v>
      </c>
      <c r="C649" s="32">
        <v>45895</v>
      </c>
      <c r="D649" s="31" t="s">
        <v>2260</v>
      </c>
      <c r="E649" s="32">
        <v>45895</v>
      </c>
      <c r="F649" s="31" t="s">
        <v>2261</v>
      </c>
      <c r="G649" s="31" t="s">
        <v>2262</v>
      </c>
      <c r="H649" s="33">
        <v>230760</v>
      </c>
      <c r="I649" s="33">
        <v>0</v>
      </c>
      <c r="J649" s="33">
        <v>18461</v>
      </c>
      <c r="K649" s="33">
        <v>249221</v>
      </c>
      <c r="L649" s="7" t="s">
        <v>51</v>
      </c>
      <c r="O649" s="18">
        <f>IF(Table1[[#This Row],[Phân loại]]="Tồn đầu kỳ",Table1[[#This Row],[Tổng giá trị]],0)</f>
        <v>249221</v>
      </c>
      <c r="P649" s="7">
        <f>IF(Table1[[#This Row],[Số còn phải thu ĐK]]&lt;&gt;0,0,IF(Table1[[#This Row],[Phân loại]]="Bán hàng",Table1[[#This Row],[Tổng giá trị]],-Table1[[#This Row],[Tổng giá trị]]))</f>
        <v>0</v>
      </c>
      <c r="Q649" s="18">
        <f t="shared" si="59"/>
        <v>0</v>
      </c>
      <c r="R649" s="7">
        <f>Table1[[#This Row],[Số còn phải thu ĐK]]+Table1[[#This Row],[Giá Trị HD sau CK]]-Table1[[#This Row],[Số tiền đã thu]]</f>
        <v>249221</v>
      </c>
      <c r="S649" s="6">
        <f>IF(Table1[[#This Row],[Ngày hóa đơn]]&lt;&gt;"",Table1[[#This Row],[Ngày hóa đơn]],IF(Table1[[#This Row],[Ngày hạch toán]]&lt;&gt;"",Table1[[#This Row],[Ngày hạch toán]],""))</f>
        <v>45895</v>
      </c>
      <c r="T649" s="7"/>
      <c r="U649" s="6">
        <f>IF(Table1[[#This Row],[Ngày tính CN]]="","",S649+T649)</f>
        <v>45895</v>
      </c>
      <c r="V649" s="18">
        <f ca="1">IF(Table1[[#This Row],[Hạn thanh toán]]="","",IF((U649-NOW())&lt;0,0,(U649-NOW())))</f>
        <v>0</v>
      </c>
      <c r="W649" s="2"/>
      <c r="X649" s="18">
        <f t="shared" ca="1" si="60"/>
        <v>275.49032048611116</v>
      </c>
      <c r="Y649" s="2" t="str">
        <f t="shared" ca="1" si="61"/>
        <v>Nợ quá hạn hơn 120 ngày có khả năng mất thanh toán</v>
      </c>
      <c r="Z649" s="51">
        <f t="shared" si="62"/>
        <v>45895</v>
      </c>
      <c r="AA649" s="51" t="str">
        <f t="shared" si="63"/>
        <v/>
      </c>
      <c r="AD649" s="2" t="str">
        <f>VLOOKUP($A649,MA_KH!$A:$Q,MA_KH!O$1,0)</f>
        <v>CIRCLEK MIỀN BẮC</v>
      </c>
      <c r="AE649" s="2" t="str">
        <f>VLOOKUP($A649,MA_KH!$A:$Q,MA_KH!P$1,0)</f>
        <v>CHI NHÁNH CÔNG TY TNHH VÒNG TRÒN ĐỎ TẠI HÀ NỘI</v>
      </c>
    </row>
    <row r="650" spans="1:31" ht="25.5" hidden="1" customHeight="1" x14ac:dyDescent="0.2">
      <c r="A650" s="31" t="s">
        <v>21192</v>
      </c>
      <c r="B650" s="31" t="s">
        <v>1331</v>
      </c>
      <c r="C650" s="32">
        <v>45895</v>
      </c>
      <c r="D650" s="31" t="s">
        <v>2263</v>
      </c>
      <c r="E650" s="32">
        <v>45895</v>
      </c>
      <c r="F650" s="31" t="s">
        <v>2264</v>
      </c>
      <c r="G650" s="31" t="s">
        <v>2265</v>
      </c>
      <c r="H650" s="33">
        <v>230760</v>
      </c>
      <c r="I650" s="33">
        <v>0</v>
      </c>
      <c r="J650" s="33">
        <v>18461</v>
      </c>
      <c r="K650" s="33">
        <v>249221</v>
      </c>
      <c r="L650" s="7" t="s">
        <v>51</v>
      </c>
      <c r="O650" s="18">
        <f>IF(Table1[[#This Row],[Phân loại]]="Tồn đầu kỳ",Table1[[#This Row],[Tổng giá trị]],0)</f>
        <v>249221</v>
      </c>
      <c r="P650" s="7">
        <f>IF(Table1[[#This Row],[Số còn phải thu ĐK]]&lt;&gt;0,0,IF(Table1[[#This Row],[Phân loại]]="Bán hàng",Table1[[#This Row],[Tổng giá trị]],-Table1[[#This Row],[Tổng giá trị]]))</f>
        <v>0</v>
      </c>
      <c r="Q650" s="18">
        <f t="shared" si="59"/>
        <v>0</v>
      </c>
      <c r="R650" s="7">
        <f>Table1[[#This Row],[Số còn phải thu ĐK]]+Table1[[#This Row],[Giá Trị HD sau CK]]-Table1[[#This Row],[Số tiền đã thu]]</f>
        <v>249221</v>
      </c>
      <c r="S650" s="6">
        <f>IF(Table1[[#This Row],[Ngày hóa đơn]]&lt;&gt;"",Table1[[#This Row],[Ngày hóa đơn]],IF(Table1[[#This Row],[Ngày hạch toán]]&lt;&gt;"",Table1[[#This Row],[Ngày hạch toán]],""))</f>
        <v>45895</v>
      </c>
      <c r="T650" s="7"/>
      <c r="U650" s="6">
        <f>IF(Table1[[#This Row],[Ngày tính CN]]="","",S650+T650)</f>
        <v>45895</v>
      </c>
      <c r="V650" s="18">
        <f ca="1">IF(Table1[[#This Row],[Hạn thanh toán]]="","",IF((U650-NOW())&lt;0,0,(U650-NOW())))</f>
        <v>0</v>
      </c>
      <c r="W650" s="2"/>
      <c r="X650" s="18">
        <f t="shared" ca="1" si="60"/>
        <v>275.49032048611116</v>
      </c>
      <c r="Y650" s="2" t="str">
        <f t="shared" ca="1" si="61"/>
        <v>Nợ quá hạn hơn 120 ngày có khả năng mất thanh toán</v>
      </c>
      <c r="Z650" s="51">
        <f t="shared" si="62"/>
        <v>45895</v>
      </c>
      <c r="AA650" s="51" t="str">
        <f t="shared" si="63"/>
        <v/>
      </c>
      <c r="AD650" s="2" t="str">
        <f>VLOOKUP($A650,MA_KH!$A:$Q,MA_KH!O$1,0)</f>
        <v>CIRCLEK MIỀN BẮC</v>
      </c>
      <c r="AE650" s="2" t="str">
        <f>VLOOKUP($A650,MA_KH!$A:$Q,MA_KH!P$1,0)</f>
        <v>CHI NHÁNH CÔNG TY TNHH VÒNG TRÒN ĐỎ TẠI HÀ NỘI</v>
      </c>
    </row>
    <row r="651" spans="1:31" ht="25.5" hidden="1" customHeight="1" x14ac:dyDescent="0.2">
      <c r="A651" s="31" t="s">
        <v>21192</v>
      </c>
      <c r="B651" s="31" t="s">
        <v>1331</v>
      </c>
      <c r="C651" s="32">
        <v>45895</v>
      </c>
      <c r="D651" s="31" t="s">
        <v>2266</v>
      </c>
      <c r="E651" s="32">
        <v>45895</v>
      </c>
      <c r="F651" s="31" t="s">
        <v>2267</v>
      </c>
      <c r="G651" s="31" t="s">
        <v>2268</v>
      </c>
      <c r="H651" s="33">
        <v>230760</v>
      </c>
      <c r="I651" s="33">
        <v>0</v>
      </c>
      <c r="J651" s="33">
        <v>18461</v>
      </c>
      <c r="K651" s="33">
        <v>249221</v>
      </c>
      <c r="L651" s="7" t="s">
        <v>51</v>
      </c>
      <c r="O651" s="18">
        <f>IF(Table1[[#This Row],[Phân loại]]="Tồn đầu kỳ",Table1[[#This Row],[Tổng giá trị]],0)</f>
        <v>249221</v>
      </c>
      <c r="P651" s="7">
        <f>IF(Table1[[#This Row],[Số còn phải thu ĐK]]&lt;&gt;0,0,IF(Table1[[#This Row],[Phân loại]]="Bán hàng",Table1[[#This Row],[Tổng giá trị]],-Table1[[#This Row],[Tổng giá trị]]))</f>
        <v>0</v>
      </c>
      <c r="Q651" s="18">
        <f t="shared" si="59"/>
        <v>0</v>
      </c>
      <c r="R651" s="7">
        <f>Table1[[#This Row],[Số còn phải thu ĐK]]+Table1[[#This Row],[Giá Trị HD sau CK]]-Table1[[#This Row],[Số tiền đã thu]]</f>
        <v>249221</v>
      </c>
      <c r="S651" s="6">
        <f>IF(Table1[[#This Row],[Ngày hóa đơn]]&lt;&gt;"",Table1[[#This Row],[Ngày hóa đơn]],IF(Table1[[#This Row],[Ngày hạch toán]]&lt;&gt;"",Table1[[#This Row],[Ngày hạch toán]],""))</f>
        <v>45895</v>
      </c>
      <c r="T651" s="7"/>
      <c r="U651" s="6">
        <f>IF(Table1[[#This Row],[Ngày tính CN]]="","",S651+T651)</f>
        <v>45895</v>
      </c>
      <c r="V651" s="18">
        <f ca="1">IF(Table1[[#This Row],[Hạn thanh toán]]="","",IF((U651-NOW())&lt;0,0,(U651-NOW())))</f>
        <v>0</v>
      </c>
      <c r="W651" s="2"/>
      <c r="X651" s="18">
        <f t="shared" ca="1" si="60"/>
        <v>275.49032048611116</v>
      </c>
      <c r="Y651" s="2" t="str">
        <f t="shared" ca="1" si="61"/>
        <v>Nợ quá hạn hơn 120 ngày có khả năng mất thanh toán</v>
      </c>
      <c r="Z651" s="51">
        <f t="shared" si="62"/>
        <v>45895</v>
      </c>
      <c r="AA651" s="51" t="str">
        <f t="shared" si="63"/>
        <v/>
      </c>
      <c r="AD651" s="2" t="str">
        <f>VLOOKUP($A651,MA_KH!$A:$Q,MA_KH!O$1,0)</f>
        <v>CIRCLEK MIỀN BẮC</v>
      </c>
      <c r="AE651" s="2" t="str">
        <f>VLOOKUP($A651,MA_KH!$A:$Q,MA_KH!P$1,0)</f>
        <v>CHI NHÁNH CÔNG TY TNHH VÒNG TRÒN ĐỎ TẠI HÀ NỘI</v>
      </c>
    </row>
    <row r="652" spans="1:31" ht="25.5" hidden="1" customHeight="1" x14ac:dyDescent="0.2">
      <c r="A652" s="31" t="s">
        <v>21192</v>
      </c>
      <c r="B652" s="31" t="s">
        <v>1331</v>
      </c>
      <c r="C652" s="32">
        <v>45895</v>
      </c>
      <c r="D652" s="31" t="s">
        <v>2269</v>
      </c>
      <c r="E652" s="32">
        <v>45895</v>
      </c>
      <c r="F652" s="31" t="s">
        <v>2270</v>
      </c>
      <c r="G652" s="31" t="s">
        <v>2271</v>
      </c>
      <c r="H652" s="33">
        <v>230760</v>
      </c>
      <c r="I652" s="33">
        <v>0</v>
      </c>
      <c r="J652" s="33">
        <v>18461</v>
      </c>
      <c r="K652" s="33">
        <v>249221</v>
      </c>
      <c r="L652" s="7" t="s">
        <v>51</v>
      </c>
      <c r="O652" s="18">
        <f>IF(Table1[[#This Row],[Phân loại]]="Tồn đầu kỳ",Table1[[#This Row],[Tổng giá trị]],0)</f>
        <v>249221</v>
      </c>
      <c r="P652" s="7">
        <f>IF(Table1[[#This Row],[Số còn phải thu ĐK]]&lt;&gt;0,0,IF(Table1[[#This Row],[Phân loại]]="Bán hàng",Table1[[#This Row],[Tổng giá trị]],-Table1[[#This Row],[Tổng giá trị]]))</f>
        <v>0</v>
      </c>
      <c r="Q652" s="18">
        <f t="shared" si="59"/>
        <v>0</v>
      </c>
      <c r="R652" s="7">
        <f>Table1[[#This Row],[Số còn phải thu ĐK]]+Table1[[#This Row],[Giá Trị HD sau CK]]-Table1[[#This Row],[Số tiền đã thu]]</f>
        <v>249221</v>
      </c>
      <c r="S652" s="6">
        <f>IF(Table1[[#This Row],[Ngày hóa đơn]]&lt;&gt;"",Table1[[#This Row],[Ngày hóa đơn]],IF(Table1[[#This Row],[Ngày hạch toán]]&lt;&gt;"",Table1[[#This Row],[Ngày hạch toán]],""))</f>
        <v>45895</v>
      </c>
      <c r="T652" s="7"/>
      <c r="U652" s="6">
        <f>IF(Table1[[#This Row],[Ngày tính CN]]="","",S652+T652)</f>
        <v>45895</v>
      </c>
      <c r="V652" s="18">
        <f ca="1">IF(Table1[[#This Row],[Hạn thanh toán]]="","",IF((U652-NOW())&lt;0,0,(U652-NOW())))</f>
        <v>0</v>
      </c>
      <c r="W652" s="2"/>
      <c r="X652" s="18">
        <f t="shared" ca="1" si="60"/>
        <v>275.49032048611116</v>
      </c>
      <c r="Y652" s="2" t="str">
        <f t="shared" ca="1" si="61"/>
        <v>Nợ quá hạn hơn 120 ngày có khả năng mất thanh toán</v>
      </c>
      <c r="Z652" s="51">
        <f t="shared" si="62"/>
        <v>45895</v>
      </c>
      <c r="AA652" s="51" t="str">
        <f t="shared" si="63"/>
        <v/>
      </c>
      <c r="AD652" s="2" t="str">
        <f>VLOOKUP($A652,MA_KH!$A:$Q,MA_KH!O$1,0)</f>
        <v>CIRCLEK MIỀN BẮC</v>
      </c>
      <c r="AE652" s="2" t="str">
        <f>VLOOKUP($A652,MA_KH!$A:$Q,MA_KH!P$1,0)</f>
        <v>CHI NHÁNH CÔNG TY TNHH VÒNG TRÒN ĐỎ TẠI HÀ NỘI</v>
      </c>
    </row>
    <row r="653" spans="1:31" ht="25.5" hidden="1" customHeight="1" x14ac:dyDescent="0.2">
      <c r="A653" s="31" t="s">
        <v>21192</v>
      </c>
      <c r="B653" s="31" t="s">
        <v>1331</v>
      </c>
      <c r="C653" s="32">
        <v>45895</v>
      </c>
      <c r="D653" s="31" t="s">
        <v>2272</v>
      </c>
      <c r="E653" s="32">
        <v>45895</v>
      </c>
      <c r="F653" s="31" t="s">
        <v>2273</v>
      </c>
      <c r="G653" s="31" t="s">
        <v>2274</v>
      </c>
      <c r="H653" s="33">
        <v>461520</v>
      </c>
      <c r="I653" s="33">
        <v>0</v>
      </c>
      <c r="J653" s="33">
        <v>36922</v>
      </c>
      <c r="K653" s="33">
        <v>498442</v>
      </c>
      <c r="L653" s="7" t="s">
        <v>51</v>
      </c>
      <c r="O653" s="18">
        <f>IF(Table1[[#This Row],[Phân loại]]="Tồn đầu kỳ",Table1[[#This Row],[Tổng giá trị]],0)</f>
        <v>498442</v>
      </c>
      <c r="P653" s="7">
        <f>IF(Table1[[#This Row],[Số còn phải thu ĐK]]&lt;&gt;0,0,IF(Table1[[#This Row],[Phân loại]]="Bán hàng",Table1[[#This Row],[Tổng giá trị]],-Table1[[#This Row],[Tổng giá trị]]))</f>
        <v>0</v>
      </c>
      <c r="Q653" s="18">
        <f t="shared" si="59"/>
        <v>0</v>
      </c>
      <c r="R653" s="7">
        <f>Table1[[#This Row],[Số còn phải thu ĐK]]+Table1[[#This Row],[Giá Trị HD sau CK]]-Table1[[#This Row],[Số tiền đã thu]]</f>
        <v>498442</v>
      </c>
      <c r="S653" s="6">
        <f>IF(Table1[[#This Row],[Ngày hóa đơn]]&lt;&gt;"",Table1[[#This Row],[Ngày hóa đơn]],IF(Table1[[#This Row],[Ngày hạch toán]]&lt;&gt;"",Table1[[#This Row],[Ngày hạch toán]],""))</f>
        <v>45895</v>
      </c>
      <c r="T653" s="7"/>
      <c r="U653" s="6">
        <f>IF(Table1[[#This Row],[Ngày tính CN]]="","",S653+T653)</f>
        <v>45895</v>
      </c>
      <c r="V653" s="18">
        <f ca="1">IF(Table1[[#This Row],[Hạn thanh toán]]="","",IF((U653-NOW())&lt;0,0,(U653-NOW())))</f>
        <v>0</v>
      </c>
      <c r="W653" s="2"/>
      <c r="X653" s="18">
        <f t="shared" ca="1" si="60"/>
        <v>275.49032048611116</v>
      </c>
      <c r="Y653" s="2" t="str">
        <f t="shared" ca="1" si="61"/>
        <v>Nợ quá hạn hơn 120 ngày có khả năng mất thanh toán</v>
      </c>
      <c r="Z653" s="51">
        <f t="shared" si="62"/>
        <v>45895</v>
      </c>
      <c r="AA653" s="51" t="str">
        <f t="shared" si="63"/>
        <v/>
      </c>
      <c r="AD653" s="2" t="str">
        <f>VLOOKUP($A653,MA_KH!$A:$Q,MA_KH!O$1,0)</f>
        <v>CIRCLEK MIỀN BẮC</v>
      </c>
      <c r="AE653" s="2" t="str">
        <f>VLOOKUP($A653,MA_KH!$A:$Q,MA_KH!P$1,0)</f>
        <v>CHI NHÁNH CÔNG TY TNHH VÒNG TRÒN ĐỎ TẠI HÀ NỘI</v>
      </c>
    </row>
    <row r="654" spans="1:31" ht="25.5" hidden="1" customHeight="1" x14ac:dyDescent="0.2">
      <c r="A654" s="31" t="s">
        <v>21192</v>
      </c>
      <c r="B654" s="31" t="s">
        <v>1331</v>
      </c>
      <c r="C654" s="32">
        <v>45895</v>
      </c>
      <c r="D654" s="31" t="s">
        <v>2275</v>
      </c>
      <c r="E654" s="32">
        <v>45895</v>
      </c>
      <c r="F654" s="31" t="s">
        <v>2276</v>
      </c>
      <c r="G654" s="31" t="s">
        <v>2277</v>
      </c>
      <c r="H654" s="33">
        <v>230760</v>
      </c>
      <c r="I654" s="33">
        <v>0</v>
      </c>
      <c r="J654" s="33">
        <v>18461</v>
      </c>
      <c r="K654" s="33">
        <v>249221</v>
      </c>
      <c r="L654" s="7" t="s">
        <v>51</v>
      </c>
      <c r="O654" s="18">
        <f>IF(Table1[[#This Row],[Phân loại]]="Tồn đầu kỳ",Table1[[#This Row],[Tổng giá trị]],0)</f>
        <v>249221</v>
      </c>
      <c r="P654" s="7">
        <f>IF(Table1[[#This Row],[Số còn phải thu ĐK]]&lt;&gt;0,0,IF(Table1[[#This Row],[Phân loại]]="Bán hàng",Table1[[#This Row],[Tổng giá trị]],-Table1[[#This Row],[Tổng giá trị]]))</f>
        <v>0</v>
      </c>
      <c r="Q654" s="18">
        <f t="shared" si="59"/>
        <v>0</v>
      </c>
      <c r="R654" s="7">
        <f>Table1[[#This Row],[Số còn phải thu ĐK]]+Table1[[#This Row],[Giá Trị HD sau CK]]-Table1[[#This Row],[Số tiền đã thu]]</f>
        <v>249221</v>
      </c>
      <c r="S654" s="6">
        <f>IF(Table1[[#This Row],[Ngày hóa đơn]]&lt;&gt;"",Table1[[#This Row],[Ngày hóa đơn]],IF(Table1[[#This Row],[Ngày hạch toán]]&lt;&gt;"",Table1[[#This Row],[Ngày hạch toán]],""))</f>
        <v>45895</v>
      </c>
      <c r="T654" s="7"/>
      <c r="U654" s="6">
        <f>IF(Table1[[#This Row],[Ngày tính CN]]="","",S654+T654)</f>
        <v>45895</v>
      </c>
      <c r="V654" s="18">
        <f ca="1">IF(Table1[[#This Row],[Hạn thanh toán]]="","",IF((U654-NOW())&lt;0,0,(U654-NOW())))</f>
        <v>0</v>
      </c>
      <c r="W654" s="2"/>
      <c r="X654" s="18">
        <f t="shared" ca="1" si="60"/>
        <v>275.49032048611116</v>
      </c>
      <c r="Y654" s="2" t="str">
        <f t="shared" ca="1" si="61"/>
        <v>Nợ quá hạn hơn 120 ngày có khả năng mất thanh toán</v>
      </c>
      <c r="Z654" s="51">
        <f t="shared" si="62"/>
        <v>45895</v>
      </c>
      <c r="AA654" s="51" t="str">
        <f t="shared" si="63"/>
        <v/>
      </c>
      <c r="AD654" s="2" t="str">
        <f>VLOOKUP($A654,MA_KH!$A:$Q,MA_KH!O$1,0)</f>
        <v>CIRCLEK MIỀN BẮC</v>
      </c>
      <c r="AE654" s="2" t="str">
        <f>VLOOKUP($A654,MA_KH!$A:$Q,MA_KH!P$1,0)</f>
        <v>CHI NHÁNH CÔNG TY TNHH VÒNG TRÒN ĐỎ TẠI HÀ NỘI</v>
      </c>
    </row>
    <row r="655" spans="1:31" ht="25.5" hidden="1" customHeight="1" x14ac:dyDescent="0.2">
      <c r="A655" s="31" t="s">
        <v>21192</v>
      </c>
      <c r="B655" s="31" t="s">
        <v>1331</v>
      </c>
      <c r="C655" s="32">
        <v>45895</v>
      </c>
      <c r="D655" s="31" t="s">
        <v>2278</v>
      </c>
      <c r="E655" s="32">
        <v>45895</v>
      </c>
      <c r="F655" s="31" t="s">
        <v>2279</v>
      </c>
      <c r="G655" s="31" t="s">
        <v>2280</v>
      </c>
      <c r="H655" s="33">
        <v>184608</v>
      </c>
      <c r="I655" s="33">
        <v>0</v>
      </c>
      <c r="J655" s="33">
        <v>14769</v>
      </c>
      <c r="K655" s="33">
        <v>199377</v>
      </c>
      <c r="L655" s="7" t="s">
        <v>51</v>
      </c>
      <c r="O655" s="18">
        <f>IF(Table1[[#This Row],[Phân loại]]="Tồn đầu kỳ",Table1[[#This Row],[Tổng giá trị]],0)</f>
        <v>199377</v>
      </c>
      <c r="P655" s="7">
        <f>IF(Table1[[#This Row],[Số còn phải thu ĐK]]&lt;&gt;0,0,IF(Table1[[#This Row],[Phân loại]]="Bán hàng",Table1[[#This Row],[Tổng giá trị]],-Table1[[#This Row],[Tổng giá trị]]))</f>
        <v>0</v>
      </c>
      <c r="Q655" s="18">
        <f t="shared" si="59"/>
        <v>0</v>
      </c>
      <c r="R655" s="7">
        <f>Table1[[#This Row],[Số còn phải thu ĐK]]+Table1[[#This Row],[Giá Trị HD sau CK]]-Table1[[#This Row],[Số tiền đã thu]]</f>
        <v>199377</v>
      </c>
      <c r="S655" s="6">
        <f>IF(Table1[[#This Row],[Ngày hóa đơn]]&lt;&gt;"",Table1[[#This Row],[Ngày hóa đơn]],IF(Table1[[#This Row],[Ngày hạch toán]]&lt;&gt;"",Table1[[#This Row],[Ngày hạch toán]],""))</f>
        <v>45895</v>
      </c>
      <c r="T655" s="7"/>
      <c r="U655" s="6">
        <f>IF(Table1[[#This Row],[Ngày tính CN]]="","",S655+T655)</f>
        <v>45895</v>
      </c>
      <c r="V655" s="18">
        <f ca="1">IF(Table1[[#This Row],[Hạn thanh toán]]="","",IF((U655-NOW())&lt;0,0,(U655-NOW())))</f>
        <v>0</v>
      </c>
      <c r="W655" s="2"/>
      <c r="X655" s="18">
        <f t="shared" ca="1" si="60"/>
        <v>275.49032048611116</v>
      </c>
      <c r="Y655" s="2" t="str">
        <f t="shared" ca="1" si="61"/>
        <v>Nợ quá hạn hơn 120 ngày có khả năng mất thanh toán</v>
      </c>
      <c r="Z655" s="51">
        <f t="shared" si="62"/>
        <v>45895</v>
      </c>
      <c r="AA655" s="51" t="str">
        <f t="shared" si="63"/>
        <v/>
      </c>
      <c r="AD655" s="2" t="str">
        <f>VLOOKUP($A655,MA_KH!$A:$Q,MA_KH!O$1,0)</f>
        <v>CIRCLEK MIỀN BẮC</v>
      </c>
      <c r="AE655" s="2" t="str">
        <f>VLOOKUP($A655,MA_KH!$A:$Q,MA_KH!P$1,0)</f>
        <v>CHI NHÁNH CÔNG TY TNHH VÒNG TRÒN ĐỎ TẠI HÀ NỘI</v>
      </c>
    </row>
    <row r="656" spans="1:31" ht="25.5" hidden="1" customHeight="1" x14ac:dyDescent="0.2">
      <c r="A656" s="31" t="s">
        <v>21192</v>
      </c>
      <c r="B656" s="31" t="s">
        <v>1331</v>
      </c>
      <c r="C656" s="32">
        <v>45896</v>
      </c>
      <c r="D656" s="31" t="s">
        <v>2281</v>
      </c>
      <c r="E656" s="32">
        <v>45896</v>
      </c>
      <c r="F656" s="31" t="s">
        <v>2282</v>
      </c>
      <c r="G656" s="31" t="s">
        <v>2283</v>
      </c>
      <c r="H656" s="33">
        <v>184608</v>
      </c>
      <c r="I656" s="33">
        <v>0</v>
      </c>
      <c r="J656" s="33">
        <v>14769</v>
      </c>
      <c r="K656" s="33">
        <v>199377</v>
      </c>
      <c r="L656" s="7" t="s">
        <v>51</v>
      </c>
      <c r="O656" s="18">
        <f>IF(Table1[[#This Row],[Phân loại]]="Tồn đầu kỳ",Table1[[#This Row],[Tổng giá trị]],0)</f>
        <v>199377</v>
      </c>
      <c r="P656" s="7">
        <f>IF(Table1[[#This Row],[Số còn phải thu ĐK]]&lt;&gt;0,0,IF(Table1[[#This Row],[Phân loại]]="Bán hàng",Table1[[#This Row],[Tổng giá trị]],-Table1[[#This Row],[Tổng giá trị]]))</f>
        <v>0</v>
      </c>
      <c r="Q656" s="18">
        <f t="shared" si="59"/>
        <v>0</v>
      </c>
      <c r="R656" s="7">
        <f>Table1[[#This Row],[Số còn phải thu ĐK]]+Table1[[#This Row],[Giá Trị HD sau CK]]-Table1[[#This Row],[Số tiền đã thu]]</f>
        <v>199377</v>
      </c>
      <c r="S656" s="6">
        <f>IF(Table1[[#This Row],[Ngày hóa đơn]]&lt;&gt;"",Table1[[#This Row],[Ngày hóa đơn]],IF(Table1[[#This Row],[Ngày hạch toán]]&lt;&gt;"",Table1[[#This Row],[Ngày hạch toán]],""))</f>
        <v>45896</v>
      </c>
      <c r="T656" s="7"/>
      <c r="U656" s="6">
        <f>IF(Table1[[#This Row],[Ngày tính CN]]="","",S656+T656)</f>
        <v>45896</v>
      </c>
      <c r="V656" s="18">
        <f ca="1">IF(Table1[[#This Row],[Hạn thanh toán]]="","",IF((U656-NOW())&lt;0,0,(U656-NOW())))</f>
        <v>0</v>
      </c>
      <c r="W656" s="2"/>
      <c r="X656" s="18">
        <f t="shared" ca="1" si="60"/>
        <v>274.49032048611116</v>
      </c>
      <c r="Y656" s="2" t="str">
        <f t="shared" ca="1" si="61"/>
        <v>Nợ quá hạn hơn 120 ngày có khả năng mất thanh toán</v>
      </c>
      <c r="Z656" s="51">
        <f t="shared" si="62"/>
        <v>45896</v>
      </c>
      <c r="AA656" s="51" t="str">
        <f t="shared" si="63"/>
        <v/>
      </c>
      <c r="AD656" s="2" t="str">
        <f>VLOOKUP($A656,MA_KH!$A:$Q,MA_KH!O$1,0)</f>
        <v>CIRCLEK MIỀN BẮC</v>
      </c>
      <c r="AE656" s="2" t="str">
        <f>VLOOKUP($A656,MA_KH!$A:$Q,MA_KH!P$1,0)</f>
        <v>CHI NHÁNH CÔNG TY TNHH VÒNG TRÒN ĐỎ TẠI HÀ NỘI</v>
      </c>
    </row>
    <row r="657" spans="1:31" ht="25.5" hidden="1" customHeight="1" x14ac:dyDescent="0.2">
      <c r="A657" s="31" t="s">
        <v>21192</v>
      </c>
      <c r="B657" s="31" t="s">
        <v>1331</v>
      </c>
      <c r="C657" s="32">
        <v>45896</v>
      </c>
      <c r="D657" s="31" t="s">
        <v>2284</v>
      </c>
      <c r="E657" s="32">
        <v>45896</v>
      </c>
      <c r="F657" s="31" t="s">
        <v>2285</v>
      </c>
      <c r="G657" s="31" t="s">
        <v>2286</v>
      </c>
      <c r="H657" s="33">
        <v>461520</v>
      </c>
      <c r="I657" s="33">
        <v>0</v>
      </c>
      <c r="J657" s="33">
        <v>36922</v>
      </c>
      <c r="K657" s="33">
        <v>498442</v>
      </c>
      <c r="L657" s="7" t="s">
        <v>51</v>
      </c>
      <c r="O657" s="18">
        <f>IF(Table1[[#This Row],[Phân loại]]="Tồn đầu kỳ",Table1[[#This Row],[Tổng giá trị]],0)</f>
        <v>498442</v>
      </c>
      <c r="P657" s="7">
        <f>IF(Table1[[#This Row],[Số còn phải thu ĐK]]&lt;&gt;0,0,IF(Table1[[#This Row],[Phân loại]]="Bán hàng",Table1[[#This Row],[Tổng giá trị]],-Table1[[#This Row],[Tổng giá trị]]))</f>
        <v>0</v>
      </c>
      <c r="Q657" s="18">
        <f t="shared" si="59"/>
        <v>0</v>
      </c>
      <c r="R657" s="7">
        <f>Table1[[#This Row],[Số còn phải thu ĐK]]+Table1[[#This Row],[Giá Trị HD sau CK]]-Table1[[#This Row],[Số tiền đã thu]]</f>
        <v>498442</v>
      </c>
      <c r="S657" s="6">
        <f>IF(Table1[[#This Row],[Ngày hóa đơn]]&lt;&gt;"",Table1[[#This Row],[Ngày hóa đơn]],IF(Table1[[#This Row],[Ngày hạch toán]]&lt;&gt;"",Table1[[#This Row],[Ngày hạch toán]],""))</f>
        <v>45896</v>
      </c>
      <c r="T657" s="7"/>
      <c r="U657" s="6">
        <f>IF(Table1[[#This Row],[Ngày tính CN]]="","",S657+T657)</f>
        <v>45896</v>
      </c>
      <c r="V657" s="18">
        <f ca="1">IF(Table1[[#This Row],[Hạn thanh toán]]="","",IF((U657-NOW())&lt;0,0,(U657-NOW())))</f>
        <v>0</v>
      </c>
      <c r="W657" s="2"/>
      <c r="X657" s="18">
        <f t="shared" ca="1" si="60"/>
        <v>274.49032048611116</v>
      </c>
      <c r="Y657" s="2" t="str">
        <f t="shared" ca="1" si="61"/>
        <v>Nợ quá hạn hơn 120 ngày có khả năng mất thanh toán</v>
      </c>
      <c r="Z657" s="51">
        <f t="shared" si="62"/>
        <v>45896</v>
      </c>
      <c r="AA657" s="51" t="str">
        <f t="shared" si="63"/>
        <v/>
      </c>
      <c r="AD657" s="2" t="str">
        <f>VLOOKUP($A657,MA_KH!$A:$Q,MA_KH!O$1,0)</f>
        <v>CIRCLEK MIỀN BẮC</v>
      </c>
      <c r="AE657" s="2" t="str">
        <f>VLOOKUP($A657,MA_KH!$A:$Q,MA_KH!P$1,0)</f>
        <v>CHI NHÁNH CÔNG TY TNHH VÒNG TRÒN ĐỎ TẠI HÀ NỘI</v>
      </c>
    </row>
    <row r="658" spans="1:31" ht="25.5" hidden="1" customHeight="1" x14ac:dyDescent="0.2">
      <c r="A658" s="31" t="s">
        <v>21192</v>
      </c>
      <c r="B658" s="31" t="s">
        <v>1331</v>
      </c>
      <c r="C658" s="32">
        <v>45896</v>
      </c>
      <c r="D658" s="31" t="s">
        <v>2287</v>
      </c>
      <c r="E658" s="32">
        <v>45896</v>
      </c>
      <c r="F658" s="31" t="s">
        <v>2288</v>
      </c>
      <c r="G658" s="31" t="s">
        <v>2289</v>
      </c>
      <c r="H658" s="33">
        <v>207684</v>
      </c>
      <c r="I658" s="33">
        <v>0</v>
      </c>
      <c r="J658" s="33">
        <v>16615</v>
      </c>
      <c r="K658" s="33">
        <v>224299</v>
      </c>
      <c r="L658" s="7" t="s">
        <v>51</v>
      </c>
      <c r="O658" s="18">
        <f>IF(Table1[[#This Row],[Phân loại]]="Tồn đầu kỳ",Table1[[#This Row],[Tổng giá trị]],0)</f>
        <v>224299</v>
      </c>
      <c r="P658" s="7">
        <f>IF(Table1[[#This Row],[Số còn phải thu ĐK]]&lt;&gt;0,0,IF(Table1[[#This Row],[Phân loại]]="Bán hàng",Table1[[#This Row],[Tổng giá trị]],-Table1[[#This Row],[Tổng giá trị]]))</f>
        <v>0</v>
      </c>
      <c r="Q658" s="18">
        <f t="shared" si="59"/>
        <v>0</v>
      </c>
      <c r="R658" s="7">
        <f>Table1[[#This Row],[Số còn phải thu ĐK]]+Table1[[#This Row],[Giá Trị HD sau CK]]-Table1[[#This Row],[Số tiền đã thu]]</f>
        <v>224299</v>
      </c>
      <c r="S658" s="6">
        <f>IF(Table1[[#This Row],[Ngày hóa đơn]]&lt;&gt;"",Table1[[#This Row],[Ngày hóa đơn]],IF(Table1[[#This Row],[Ngày hạch toán]]&lt;&gt;"",Table1[[#This Row],[Ngày hạch toán]],""))</f>
        <v>45896</v>
      </c>
      <c r="T658" s="7"/>
      <c r="U658" s="6">
        <f>IF(Table1[[#This Row],[Ngày tính CN]]="","",S658+T658)</f>
        <v>45896</v>
      </c>
      <c r="V658" s="18">
        <f ca="1">IF(Table1[[#This Row],[Hạn thanh toán]]="","",IF((U658-NOW())&lt;0,0,(U658-NOW())))</f>
        <v>0</v>
      </c>
      <c r="W658" s="2"/>
      <c r="X658" s="18">
        <f t="shared" ca="1" si="60"/>
        <v>274.49032048611116</v>
      </c>
      <c r="Y658" s="2" t="str">
        <f t="shared" ca="1" si="61"/>
        <v>Nợ quá hạn hơn 120 ngày có khả năng mất thanh toán</v>
      </c>
      <c r="Z658" s="51">
        <f t="shared" si="62"/>
        <v>45896</v>
      </c>
      <c r="AA658" s="51" t="str">
        <f t="shared" si="63"/>
        <v/>
      </c>
      <c r="AD658" s="2" t="str">
        <f>VLOOKUP($A658,MA_KH!$A:$Q,MA_KH!O$1,0)</f>
        <v>CIRCLEK MIỀN BẮC</v>
      </c>
      <c r="AE658" s="2" t="str">
        <f>VLOOKUP($A658,MA_KH!$A:$Q,MA_KH!P$1,0)</f>
        <v>CHI NHÁNH CÔNG TY TNHH VÒNG TRÒN ĐỎ TẠI HÀ NỘI</v>
      </c>
    </row>
    <row r="659" spans="1:31" ht="25.5" hidden="1" customHeight="1" x14ac:dyDescent="0.2">
      <c r="A659" s="31" t="s">
        <v>21192</v>
      </c>
      <c r="B659" s="31" t="s">
        <v>1331</v>
      </c>
      <c r="C659" s="32">
        <v>45896</v>
      </c>
      <c r="D659" s="31" t="s">
        <v>2290</v>
      </c>
      <c r="E659" s="32">
        <v>45896</v>
      </c>
      <c r="F659" s="31" t="s">
        <v>2291</v>
      </c>
      <c r="G659" s="31" t="s">
        <v>2292</v>
      </c>
      <c r="H659" s="33">
        <v>230760</v>
      </c>
      <c r="I659" s="33">
        <v>0</v>
      </c>
      <c r="J659" s="33">
        <v>18461</v>
      </c>
      <c r="K659" s="33">
        <v>249221</v>
      </c>
      <c r="L659" s="7" t="s">
        <v>51</v>
      </c>
      <c r="O659" s="18">
        <f>IF(Table1[[#This Row],[Phân loại]]="Tồn đầu kỳ",Table1[[#This Row],[Tổng giá trị]],0)</f>
        <v>249221</v>
      </c>
      <c r="P659" s="7">
        <f>IF(Table1[[#This Row],[Số còn phải thu ĐK]]&lt;&gt;0,0,IF(Table1[[#This Row],[Phân loại]]="Bán hàng",Table1[[#This Row],[Tổng giá trị]],-Table1[[#This Row],[Tổng giá trị]]))</f>
        <v>0</v>
      </c>
      <c r="Q659" s="18">
        <f t="shared" si="59"/>
        <v>0</v>
      </c>
      <c r="R659" s="7">
        <f>Table1[[#This Row],[Số còn phải thu ĐK]]+Table1[[#This Row],[Giá Trị HD sau CK]]-Table1[[#This Row],[Số tiền đã thu]]</f>
        <v>249221</v>
      </c>
      <c r="S659" s="6">
        <f>IF(Table1[[#This Row],[Ngày hóa đơn]]&lt;&gt;"",Table1[[#This Row],[Ngày hóa đơn]],IF(Table1[[#This Row],[Ngày hạch toán]]&lt;&gt;"",Table1[[#This Row],[Ngày hạch toán]],""))</f>
        <v>45896</v>
      </c>
      <c r="T659" s="7"/>
      <c r="U659" s="6">
        <f>IF(Table1[[#This Row],[Ngày tính CN]]="","",S659+T659)</f>
        <v>45896</v>
      </c>
      <c r="V659" s="18">
        <f ca="1">IF(Table1[[#This Row],[Hạn thanh toán]]="","",IF((U659-NOW())&lt;0,0,(U659-NOW())))</f>
        <v>0</v>
      </c>
      <c r="W659" s="2"/>
      <c r="X659" s="18">
        <f t="shared" ca="1" si="60"/>
        <v>274.49032048611116</v>
      </c>
      <c r="Y659" s="2" t="str">
        <f t="shared" ca="1" si="61"/>
        <v>Nợ quá hạn hơn 120 ngày có khả năng mất thanh toán</v>
      </c>
      <c r="Z659" s="51">
        <f t="shared" si="62"/>
        <v>45896</v>
      </c>
      <c r="AA659" s="51" t="str">
        <f t="shared" si="63"/>
        <v/>
      </c>
      <c r="AD659" s="2" t="str">
        <f>VLOOKUP($A659,MA_KH!$A:$Q,MA_KH!O$1,0)</f>
        <v>CIRCLEK MIỀN BẮC</v>
      </c>
      <c r="AE659" s="2" t="str">
        <f>VLOOKUP($A659,MA_KH!$A:$Q,MA_KH!P$1,0)</f>
        <v>CHI NHÁNH CÔNG TY TNHH VÒNG TRÒN ĐỎ TẠI HÀ NỘI</v>
      </c>
    </row>
    <row r="660" spans="1:31" ht="25.5" hidden="1" customHeight="1" x14ac:dyDescent="0.2">
      <c r="A660" s="31" t="s">
        <v>21192</v>
      </c>
      <c r="B660" s="31" t="s">
        <v>1331</v>
      </c>
      <c r="C660" s="32">
        <v>45896</v>
      </c>
      <c r="D660" s="31" t="s">
        <v>2293</v>
      </c>
      <c r="E660" s="32">
        <v>45896</v>
      </c>
      <c r="F660" s="31" t="s">
        <v>2294</v>
      </c>
      <c r="G660" s="31" t="s">
        <v>2295</v>
      </c>
      <c r="H660" s="33">
        <v>230760</v>
      </c>
      <c r="I660" s="33">
        <v>0</v>
      </c>
      <c r="J660" s="33">
        <v>18461</v>
      </c>
      <c r="K660" s="33">
        <v>249221</v>
      </c>
      <c r="L660" s="7" t="s">
        <v>51</v>
      </c>
      <c r="O660" s="18">
        <f>IF(Table1[[#This Row],[Phân loại]]="Tồn đầu kỳ",Table1[[#This Row],[Tổng giá trị]],0)</f>
        <v>249221</v>
      </c>
      <c r="P660" s="7">
        <f>IF(Table1[[#This Row],[Số còn phải thu ĐK]]&lt;&gt;0,0,IF(Table1[[#This Row],[Phân loại]]="Bán hàng",Table1[[#This Row],[Tổng giá trị]],-Table1[[#This Row],[Tổng giá trị]]))</f>
        <v>0</v>
      </c>
      <c r="Q660" s="18">
        <f t="shared" si="59"/>
        <v>0</v>
      </c>
      <c r="R660" s="7">
        <f>Table1[[#This Row],[Số còn phải thu ĐK]]+Table1[[#This Row],[Giá Trị HD sau CK]]-Table1[[#This Row],[Số tiền đã thu]]</f>
        <v>249221</v>
      </c>
      <c r="S660" s="6">
        <f>IF(Table1[[#This Row],[Ngày hóa đơn]]&lt;&gt;"",Table1[[#This Row],[Ngày hóa đơn]],IF(Table1[[#This Row],[Ngày hạch toán]]&lt;&gt;"",Table1[[#This Row],[Ngày hạch toán]],""))</f>
        <v>45896</v>
      </c>
      <c r="T660" s="7"/>
      <c r="U660" s="6">
        <f>IF(Table1[[#This Row],[Ngày tính CN]]="","",S660+T660)</f>
        <v>45896</v>
      </c>
      <c r="V660" s="18">
        <f ca="1">IF(Table1[[#This Row],[Hạn thanh toán]]="","",IF((U660-NOW())&lt;0,0,(U660-NOW())))</f>
        <v>0</v>
      </c>
      <c r="W660" s="2"/>
      <c r="X660" s="18">
        <f t="shared" ca="1" si="60"/>
        <v>274.49032048611116</v>
      </c>
      <c r="Y660" s="2" t="str">
        <f t="shared" ca="1" si="61"/>
        <v>Nợ quá hạn hơn 120 ngày có khả năng mất thanh toán</v>
      </c>
      <c r="Z660" s="51">
        <f t="shared" si="62"/>
        <v>45896</v>
      </c>
      <c r="AA660" s="51" t="str">
        <f t="shared" si="63"/>
        <v/>
      </c>
      <c r="AD660" s="2" t="str">
        <f>VLOOKUP($A660,MA_KH!$A:$Q,MA_KH!O$1,0)</f>
        <v>CIRCLEK MIỀN BẮC</v>
      </c>
      <c r="AE660" s="2" t="str">
        <f>VLOOKUP($A660,MA_KH!$A:$Q,MA_KH!P$1,0)</f>
        <v>CHI NHÁNH CÔNG TY TNHH VÒNG TRÒN ĐỎ TẠI HÀ NỘI</v>
      </c>
    </row>
    <row r="661" spans="1:31" ht="25.5" hidden="1" customHeight="1" x14ac:dyDescent="0.2">
      <c r="A661" s="31" t="s">
        <v>21192</v>
      </c>
      <c r="B661" s="31" t="s">
        <v>1331</v>
      </c>
      <c r="C661" s="32">
        <v>45896</v>
      </c>
      <c r="D661" s="31" t="s">
        <v>2296</v>
      </c>
      <c r="E661" s="32">
        <v>45896</v>
      </c>
      <c r="F661" s="31" t="s">
        <v>2297</v>
      </c>
      <c r="G661" s="31" t="s">
        <v>2298</v>
      </c>
      <c r="H661" s="33">
        <v>230760</v>
      </c>
      <c r="I661" s="33">
        <v>0</v>
      </c>
      <c r="J661" s="33">
        <v>18461</v>
      </c>
      <c r="K661" s="33">
        <v>249221</v>
      </c>
      <c r="L661" s="7" t="s">
        <v>51</v>
      </c>
      <c r="O661" s="18">
        <f>IF(Table1[[#This Row],[Phân loại]]="Tồn đầu kỳ",Table1[[#This Row],[Tổng giá trị]],0)</f>
        <v>249221</v>
      </c>
      <c r="P661" s="7">
        <f>IF(Table1[[#This Row],[Số còn phải thu ĐK]]&lt;&gt;0,0,IF(Table1[[#This Row],[Phân loại]]="Bán hàng",Table1[[#This Row],[Tổng giá trị]],-Table1[[#This Row],[Tổng giá trị]]))</f>
        <v>0</v>
      </c>
      <c r="Q661" s="18">
        <f t="shared" si="59"/>
        <v>0</v>
      </c>
      <c r="R661" s="7">
        <f>Table1[[#This Row],[Số còn phải thu ĐK]]+Table1[[#This Row],[Giá Trị HD sau CK]]-Table1[[#This Row],[Số tiền đã thu]]</f>
        <v>249221</v>
      </c>
      <c r="S661" s="6">
        <f>IF(Table1[[#This Row],[Ngày hóa đơn]]&lt;&gt;"",Table1[[#This Row],[Ngày hóa đơn]],IF(Table1[[#This Row],[Ngày hạch toán]]&lt;&gt;"",Table1[[#This Row],[Ngày hạch toán]],""))</f>
        <v>45896</v>
      </c>
      <c r="T661" s="7"/>
      <c r="U661" s="6">
        <f>IF(Table1[[#This Row],[Ngày tính CN]]="","",S661+T661)</f>
        <v>45896</v>
      </c>
      <c r="V661" s="18">
        <f ca="1">IF(Table1[[#This Row],[Hạn thanh toán]]="","",IF((U661-NOW())&lt;0,0,(U661-NOW())))</f>
        <v>0</v>
      </c>
      <c r="W661" s="2"/>
      <c r="X661" s="18">
        <f t="shared" ca="1" si="60"/>
        <v>274.49032048611116</v>
      </c>
      <c r="Y661" s="2" t="str">
        <f t="shared" ca="1" si="61"/>
        <v>Nợ quá hạn hơn 120 ngày có khả năng mất thanh toán</v>
      </c>
      <c r="Z661" s="51">
        <f t="shared" si="62"/>
        <v>45896</v>
      </c>
      <c r="AA661" s="51" t="str">
        <f t="shared" si="63"/>
        <v/>
      </c>
      <c r="AD661" s="2" t="str">
        <f>VLOOKUP($A661,MA_KH!$A:$Q,MA_KH!O$1,0)</f>
        <v>CIRCLEK MIỀN BẮC</v>
      </c>
      <c r="AE661" s="2" t="str">
        <f>VLOOKUP($A661,MA_KH!$A:$Q,MA_KH!P$1,0)</f>
        <v>CHI NHÁNH CÔNG TY TNHH VÒNG TRÒN ĐỎ TẠI HÀ NỘI</v>
      </c>
    </row>
    <row r="662" spans="1:31" ht="25.5" hidden="1" customHeight="1" x14ac:dyDescent="0.2">
      <c r="A662" s="31" t="s">
        <v>21192</v>
      </c>
      <c r="B662" s="31" t="s">
        <v>1331</v>
      </c>
      <c r="C662" s="32">
        <v>45896</v>
      </c>
      <c r="D662" s="31" t="s">
        <v>2299</v>
      </c>
      <c r="E662" s="32">
        <v>45896</v>
      </c>
      <c r="F662" s="31" t="s">
        <v>2300</v>
      </c>
      <c r="G662" s="31" t="s">
        <v>2301</v>
      </c>
      <c r="H662" s="33">
        <v>230760</v>
      </c>
      <c r="I662" s="33">
        <v>0</v>
      </c>
      <c r="J662" s="33">
        <v>18461</v>
      </c>
      <c r="K662" s="33">
        <v>249221</v>
      </c>
      <c r="L662" s="7" t="s">
        <v>51</v>
      </c>
      <c r="O662" s="18">
        <f>IF(Table1[[#This Row],[Phân loại]]="Tồn đầu kỳ",Table1[[#This Row],[Tổng giá trị]],0)</f>
        <v>249221</v>
      </c>
      <c r="P662" s="7">
        <f>IF(Table1[[#This Row],[Số còn phải thu ĐK]]&lt;&gt;0,0,IF(Table1[[#This Row],[Phân loại]]="Bán hàng",Table1[[#This Row],[Tổng giá trị]],-Table1[[#This Row],[Tổng giá trị]]))</f>
        <v>0</v>
      </c>
      <c r="Q662" s="18">
        <f t="shared" ref="Q662:Q725" si="64">IF(M662&lt;&gt;"",IF(O662&lt;&gt;0,O662,P662),0)</f>
        <v>0</v>
      </c>
      <c r="R662" s="7">
        <f>Table1[[#This Row],[Số còn phải thu ĐK]]+Table1[[#This Row],[Giá Trị HD sau CK]]-Table1[[#This Row],[Số tiền đã thu]]</f>
        <v>249221</v>
      </c>
      <c r="S662" s="6">
        <f>IF(Table1[[#This Row],[Ngày hóa đơn]]&lt;&gt;"",Table1[[#This Row],[Ngày hóa đơn]],IF(Table1[[#This Row],[Ngày hạch toán]]&lt;&gt;"",Table1[[#This Row],[Ngày hạch toán]],""))</f>
        <v>45896</v>
      </c>
      <c r="T662" s="7"/>
      <c r="U662" s="6">
        <f>IF(Table1[[#This Row],[Ngày tính CN]]="","",S662+T662)</f>
        <v>45896</v>
      </c>
      <c r="V662" s="18">
        <f ca="1">IF(Table1[[#This Row],[Hạn thanh toán]]="","",IF((U662-NOW())&lt;0,0,(U662-NOW())))</f>
        <v>0</v>
      </c>
      <c r="W662" s="2"/>
      <c r="X662" s="18">
        <f t="shared" ref="X662:X725" ca="1" si="65">IF(OR(U662="",R662=0),"",IF((U662-NOW())&lt;0,-(U662-NOW()),0))</f>
        <v>274.49032048611116</v>
      </c>
      <c r="Y662" s="2" t="str">
        <f t="shared" ref="Y662:Y725" ca="1" si="66">IF(R662=0,"Đã thanh toán",IF(X662="","",IF(X662&lt;=0,"Chưa đến hạn thanh toán",IF(X662&lt;=30,"Nợ quá hạn 30 ngày",IF(X662&lt;=60,"Nợ quá hạn từ 30 ngày đến 60 ngày",IF(X662&lt;=90,"Nợ quá hạn từ 60 ngày đến 90 ngày",IF(X662&lt;=120,"Nợ quá hạn từ 90 ngày đến 120 ngày","Nợ quá hạn hơn 120 ngày có khả năng mất thanh toán")))))))</f>
        <v>Nợ quá hạn hơn 120 ngày có khả năng mất thanh toán</v>
      </c>
      <c r="Z662" s="51">
        <f t="shared" si="62"/>
        <v>45896</v>
      </c>
      <c r="AA662" s="51" t="str">
        <f t="shared" si="63"/>
        <v/>
      </c>
      <c r="AD662" s="2" t="str">
        <f>VLOOKUP($A662,MA_KH!$A:$Q,MA_KH!O$1,0)</f>
        <v>CIRCLEK MIỀN BẮC</v>
      </c>
      <c r="AE662" s="2" t="str">
        <f>VLOOKUP($A662,MA_KH!$A:$Q,MA_KH!P$1,0)</f>
        <v>CHI NHÁNH CÔNG TY TNHH VÒNG TRÒN ĐỎ TẠI HÀ NỘI</v>
      </c>
    </row>
    <row r="663" spans="1:31" ht="25.5" hidden="1" customHeight="1" x14ac:dyDescent="0.2">
      <c r="A663" s="31" t="s">
        <v>21192</v>
      </c>
      <c r="B663" s="31" t="s">
        <v>1331</v>
      </c>
      <c r="C663" s="32">
        <v>45896</v>
      </c>
      <c r="D663" s="31" t="s">
        <v>2302</v>
      </c>
      <c r="E663" s="32">
        <v>45896</v>
      </c>
      <c r="F663" s="31" t="s">
        <v>2303</v>
      </c>
      <c r="G663" s="31" t="s">
        <v>2304</v>
      </c>
      <c r="H663" s="33">
        <v>230760</v>
      </c>
      <c r="I663" s="33">
        <v>0</v>
      </c>
      <c r="J663" s="33">
        <v>18461</v>
      </c>
      <c r="K663" s="33">
        <v>249221</v>
      </c>
      <c r="L663" s="7" t="s">
        <v>51</v>
      </c>
      <c r="O663" s="18">
        <f>IF(Table1[[#This Row],[Phân loại]]="Tồn đầu kỳ",Table1[[#This Row],[Tổng giá trị]],0)</f>
        <v>249221</v>
      </c>
      <c r="P663" s="7">
        <f>IF(Table1[[#This Row],[Số còn phải thu ĐK]]&lt;&gt;0,0,IF(Table1[[#This Row],[Phân loại]]="Bán hàng",Table1[[#This Row],[Tổng giá trị]],-Table1[[#This Row],[Tổng giá trị]]))</f>
        <v>0</v>
      </c>
      <c r="Q663" s="18">
        <f t="shared" si="64"/>
        <v>0</v>
      </c>
      <c r="R663" s="7">
        <f>Table1[[#This Row],[Số còn phải thu ĐK]]+Table1[[#This Row],[Giá Trị HD sau CK]]-Table1[[#This Row],[Số tiền đã thu]]</f>
        <v>249221</v>
      </c>
      <c r="S663" s="6">
        <f>IF(Table1[[#This Row],[Ngày hóa đơn]]&lt;&gt;"",Table1[[#This Row],[Ngày hóa đơn]],IF(Table1[[#This Row],[Ngày hạch toán]]&lt;&gt;"",Table1[[#This Row],[Ngày hạch toán]],""))</f>
        <v>45896</v>
      </c>
      <c r="T663" s="7"/>
      <c r="U663" s="6">
        <f>IF(Table1[[#This Row],[Ngày tính CN]]="","",S663+T663)</f>
        <v>45896</v>
      </c>
      <c r="V663" s="18">
        <f ca="1">IF(Table1[[#This Row],[Hạn thanh toán]]="","",IF((U663-NOW())&lt;0,0,(U663-NOW())))</f>
        <v>0</v>
      </c>
      <c r="W663" s="2"/>
      <c r="X663" s="18">
        <f t="shared" ca="1" si="65"/>
        <v>274.49032048611116</v>
      </c>
      <c r="Y663" s="2" t="str">
        <f t="shared" ca="1" si="66"/>
        <v>Nợ quá hạn hơn 120 ngày có khả năng mất thanh toán</v>
      </c>
      <c r="Z663" s="51">
        <f t="shared" si="62"/>
        <v>45896</v>
      </c>
      <c r="AA663" s="51" t="str">
        <f t="shared" si="63"/>
        <v/>
      </c>
      <c r="AD663" s="2" t="str">
        <f>VLOOKUP($A663,MA_KH!$A:$Q,MA_KH!O$1,0)</f>
        <v>CIRCLEK MIỀN BẮC</v>
      </c>
      <c r="AE663" s="2" t="str">
        <f>VLOOKUP($A663,MA_KH!$A:$Q,MA_KH!P$1,0)</f>
        <v>CHI NHÁNH CÔNG TY TNHH VÒNG TRÒN ĐỎ TẠI HÀ NỘI</v>
      </c>
    </row>
    <row r="664" spans="1:31" ht="25.5" hidden="1" customHeight="1" x14ac:dyDescent="0.2">
      <c r="A664" s="31" t="s">
        <v>21192</v>
      </c>
      <c r="B664" s="31" t="s">
        <v>1331</v>
      </c>
      <c r="C664" s="32">
        <v>45896</v>
      </c>
      <c r="D664" s="31" t="s">
        <v>2305</v>
      </c>
      <c r="E664" s="32">
        <v>45896</v>
      </c>
      <c r="F664" s="31" t="s">
        <v>2306</v>
      </c>
      <c r="G664" s="31" t="s">
        <v>2307</v>
      </c>
      <c r="H664" s="33">
        <v>461520</v>
      </c>
      <c r="I664" s="33">
        <v>0</v>
      </c>
      <c r="J664" s="33">
        <v>36922</v>
      </c>
      <c r="K664" s="33">
        <v>498442</v>
      </c>
      <c r="L664" s="7" t="s">
        <v>51</v>
      </c>
      <c r="O664" s="18">
        <f>IF(Table1[[#This Row],[Phân loại]]="Tồn đầu kỳ",Table1[[#This Row],[Tổng giá trị]],0)</f>
        <v>498442</v>
      </c>
      <c r="P664" s="7">
        <f>IF(Table1[[#This Row],[Số còn phải thu ĐK]]&lt;&gt;0,0,IF(Table1[[#This Row],[Phân loại]]="Bán hàng",Table1[[#This Row],[Tổng giá trị]],-Table1[[#This Row],[Tổng giá trị]]))</f>
        <v>0</v>
      </c>
      <c r="Q664" s="18">
        <f t="shared" si="64"/>
        <v>0</v>
      </c>
      <c r="R664" s="7">
        <f>Table1[[#This Row],[Số còn phải thu ĐK]]+Table1[[#This Row],[Giá Trị HD sau CK]]-Table1[[#This Row],[Số tiền đã thu]]</f>
        <v>498442</v>
      </c>
      <c r="S664" s="6">
        <f>IF(Table1[[#This Row],[Ngày hóa đơn]]&lt;&gt;"",Table1[[#This Row],[Ngày hóa đơn]],IF(Table1[[#This Row],[Ngày hạch toán]]&lt;&gt;"",Table1[[#This Row],[Ngày hạch toán]],""))</f>
        <v>45896</v>
      </c>
      <c r="T664" s="7"/>
      <c r="U664" s="6">
        <f>IF(Table1[[#This Row],[Ngày tính CN]]="","",S664+T664)</f>
        <v>45896</v>
      </c>
      <c r="V664" s="18">
        <f ca="1">IF(Table1[[#This Row],[Hạn thanh toán]]="","",IF((U664-NOW())&lt;0,0,(U664-NOW())))</f>
        <v>0</v>
      </c>
      <c r="W664" s="2"/>
      <c r="X664" s="18">
        <f t="shared" ca="1" si="65"/>
        <v>274.49032048611116</v>
      </c>
      <c r="Y664" s="2" t="str">
        <f t="shared" ca="1" si="66"/>
        <v>Nợ quá hạn hơn 120 ngày có khả năng mất thanh toán</v>
      </c>
      <c r="Z664" s="51">
        <f t="shared" si="62"/>
        <v>45896</v>
      </c>
      <c r="AA664" s="51" t="str">
        <f t="shared" si="63"/>
        <v/>
      </c>
      <c r="AD664" s="2" t="str">
        <f>VLOOKUP($A664,MA_KH!$A:$Q,MA_KH!O$1,0)</f>
        <v>CIRCLEK MIỀN BẮC</v>
      </c>
      <c r="AE664" s="2" t="str">
        <f>VLOOKUP($A664,MA_KH!$A:$Q,MA_KH!P$1,0)</f>
        <v>CHI NHÁNH CÔNG TY TNHH VÒNG TRÒN ĐỎ TẠI HÀ NỘI</v>
      </c>
    </row>
    <row r="665" spans="1:31" ht="25.5" hidden="1" customHeight="1" x14ac:dyDescent="0.2">
      <c r="A665" s="31" t="s">
        <v>21192</v>
      </c>
      <c r="B665" s="31" t="s">
        <v>1331</v>
      </c>
      <c r="C665" s="32">
        <v>45896</v>
      </c>
      <c r="D665" s="31" t="s">
        <v>2308</v>
      </c>
      <c r="E665" s="32">
        <v>45896</v>
      </c>
      <c r="F665" s="31" t="s">
        <v>2309</v>
      </c>
      <c r="G665" s="31" t="s">
        <v>2310</v>
      </c>
      <c r="H665" s="33">
        <v>230760</v>
      </c>
      <c r="I665" s="33">
        <v>0</v>
      </c>
      <c r="J665" s="33">
        <v>18461</v>
      </c>
      <c r="K665" s="33">
        <v>249221</v>
      </c>
      <c r="L665" s="7" t="s">
        <v>51</v>
      </c>
      <c r="O665" s="18">
        <f>IF(Table1[[#This Row],[Phân loại]]="Tồn đầu kỳ",Table1[[#This Row],[Tổng giá trị]],0)</f>
        <v>249221</v>
      </c>
      <c r="P665" s="7">
        <f>IF(Table1[[#This Row],[Số còn phải thu ĐK]]&lt;&gt;0,0,IF(Table1[[#This Row],[Phân loại]]="Bán hàng",Table1[[#This Row],[Tổng giá trị]],-Table1[[#This Row],[Tổng giá trị]]))</f>
        <v>0</v>
      </c>
      <c r="Q665" s="18">
        <f t="shared" si="64"/>
        <v>0</v>
      </c>
      <c r="R665" s="7">
        <f>Table1[[#This Row],[Số còn phải thu ĐK]]+Table1[[#This Row],[Giá Trị HD sau CK]]-Table1[[#This Row],[Số tiền đã thu]]</f>
        <v>249221</v>
      </c>
      <c r="S665" s="6">
        <f>IF(Table1[[#This Row],[Ngày hóa đơn]]&lt;&gt;"",Table1[[#This Row],[Ngày hóa đơn]],IF(Table1[[#This Row],[Ngày hạch toán]]&lt;&gt;"",Table1[[#This Row],[Ngày hạch toán]],""))</f>
        <v>45896</v>
      </c>
      <c r="T665" s="7"/>
      <c r="U665" s="6">
        <f>IF(Table1[[#This Row],[Ngày tính CN]]="","",S665+T665)</f>
        <v>45896</v>
      </c>
      <c r="V665" s="18">
        <f ca="1">IF(Table1[[#This Row],[Hạn thanh toán]]="","",IF((U665-NOW())&lt;0,0,(U665-NOW())))</f>
        <v>0</v>
      </c>
      <c r="W665" s="2"/>
      <c r="X665" s="18">
        <f t="shared" ca="1" si="65"/>
        <v>274.49032048611116</v>
      </c>
      <c r="Y665" s="2" t="str">
        <f t="shared" ca="1" si="66"/>
        <v>Nợ quá hạn hơn 120 ngày có khả năng mất thanh toán</v>
      </c>
      <c r="Z665" s="51">
        <f t="shared" si="62"/>
        <v>45896</v>
      </c>
      <c r="AA665" s="51" t="str">
        <f t="shared" si="63"/>
        <v/>
      </c>
      <c r="AD665" s="2" t="str">
        <f>VLOOKUP($A665,MA_KH!$A:$Q,MA_KH!O$1,0)</f>
        <v>CIRCLEK MIỀN BẮC</v>
      </c>
      <c r="AE665" s="2" t="str">
        <f>VLOOKUP($A665,MA_KH!$A:$Q,MA_KH!P$1,0)</f>
        <v>CHI NHÁNH CÔNG TY TNHH VÒNG TRÒN ĐỎ TẠI HÀ NỘI</v>
      </c>
    </row>
    <row r="666" spans="1:31" ht="25.5" hidden="1" customHeight="1" x14ac:dyDescent="0.2">
      <c r="A666" s="31" t="s">
        <v>21192</v>
      </c>
      <c r="B666" s="31" t="s">
        <v>1331</v>
      </c>
      <c r="C666" s="32">
        <v>45898</v>
      </c>
      <c r="D666" s="31" t="s">
        <v>2311</v>
      </c>
      <c r="E666" s="32">
        <v>45898</v>
      </c>
      <c r="F666" s="31" t="s">
        <v>2312</v>
      </c>
      <c r="G666" s="31" t="s">
        <v>2313</v>
      </c>
      <c r="H666" s="33">
        <v>230760</v>
      </c>
      <c r="I666" s="33">
        <v>0</v>
      </c>
      <c r="J666" s="33">
        <v>18461</v>
      </c>
      <c r="K666" s="33">
        <v>249221</v>
      </c>
      <c r="L666" s="7" t="s">
        <v>51</v>
      </c>
      <c r="O666" s="18">
        <f>IF(Table1[[#This Row],[Phân loại]]="Tồn đầu kỳ",Table1[[#This Row],[Tổng giá trị]],0)</f>
        <v>249221</v>
      </c>
      <c r="P666" s="7">
        <f>IF(Table1[[#This Row],[Số còn phải thu ĐK]]&lt;&gt;0,0,IF(Table1[[#This Row],[Phân loại]]="Bán hàng",Table1[[#This Row],[Tổng giá trị]],-Table1[[#This Row],[Tổng giá trị]]))</f>
        <v>0</v>
      </c>
      <c r="Q666" s="18">
        <f t="shared" si="64"/>
        <v>0</v>
      </c>
      <c r="R666" s="7">
        <f>Table1[[#This Row],[Số còn phải thu ĐK]]+Table1[[#This Row],[Giá Trị HD sau CK]]-Table1[[#This Row],[Số tiền đã thu]]</f>
        <v>249221</v>
      </c>
      <c r="S666" s="6">
        <f>IF(Table1[[#This Row],[Ngày hóa đơn]]&lt;&gt;"",Table1[[#This Row],[Ngày hóa đơn]],IF(Table1[[#This Row],[Ngày hạch toán]]&lt;&gt;"",Table1[[#This Row],[Ngày hạch toán]],""))</f>
        <v>45898</v>
      </c>
      <c r="T666" s="7"/>
      <c r="U666" s="6">
        <f>IF(Table1[[#This Row],[Ngày tính CN]]="","",S666+T666)</f>
        <v>45898</v>
      </c>
      <c r="V666" s="18">
        <f ca="1">IF(Table1[[#This Row],[Hạn thanh toán]]="","",IF((U666-NOW())&lt;0,0,(U666-NOW())))</f>
        <v>0</v>
      </c>
      <c r="W666" s="2"/>
      <c r="X666" s="18">
        <f t="shared" ca="1" si="65"/>
        <v>272.49032048611116</v>
      </c>
      <c r="Y666" s="2" t="str">
        <f t="shared" ca="1" si="66"/>
        <v>Nợ quá hạn hơn 120 ngày có khả năng mất thanh toán</v>
      </c>
      <c r="Z666" s="51">
        <f t="shared" si="62"/>
        <v>45898</v>
      </c>
      <c r="AA666" s="51" t="str">
        <f t="shared" si="63"/>
        <v/>
      </c>
      <c r="AD666" s="2" t="str">
        <f>VLOOKUP($A666,MA_KH!$A:$Q,MA_KH!O$1,0)</f>
        <v>CIRCLEK MIỀN BẮC</v>
      </c>
      <c r="AE666" s="2" t="str">
        <f>VLOOKUP($A666,MA_KH!$A:$Q,MA_KH!P$1,0)</f>
        <v>CHI NHÁNH CÔNG TY TNHH VÒNG TRÒN ĐỎ TẠI HÀ NỘI</v>
      </c>
    </row>
    <row r="667" spans="1:31" ht="25.5" hidden="1" customHeight="1" x14ac:dyDescent="0.2">
      <c r="A667" s="31" t="s">
        <v>21192</v>
      </c>
      <c r="B667" s="31" t="s">
        <v>1331</v>
      </c>
      <c r="C667" s="32">
        <v>45898</v>
      </c>
      <c r="D667" s="31" t="s">
        <v>2314</v>
      </c>
      <c r="E667" s="32">
        <v>45898</v>
      </c>
      <c r="F667" s="31" t="s">
        <v>2315</v>
      </c>
      <c r="G667" s="31" t="s">
        <v>2316</v>
      </c>
      <c r="H667" s="33">
        <v>230760</v>
      </c>
      <c r="I667" s="33">
        <v>0</v>
      </c>
      <c r="J667" s="33">
        <v>18461</v>
      </c>
      <c r="K667" s="33">
        <v>249221</v>
      </c>
      <c r="L667" s="7" t="s">
        <v>51</v>
      </c>
      <c r="O667" s="18">
        <f>IF(Table1[[#This Row],[Phân loại]]="Tồn đầu kỳ",Table1[[#This Row],[Tổng giá trị]],0)</f>
        <v>249221</v>
      </c>
      <c r="P667" s="7">
        <f>IF(Table1[[#This Row],[Số còn phải thu ĐK]]&lt;&gt;0,0,IF(Table1[[#This Row],[Phân loại]]="Bán hàng",Table1[[#This Row],[Tổng giá trị]],-Table1[[#This Row],[Tổng giá trị]]))</f>
        <v>0</v>
      </c>
      <c r="Q667" s="18">
        <f t="shared" si="64"/>
        <v>0</v>
      </c>
      <c r="R667" s="7">
        <f>Table1[[#This Row],[Số còn phải thu ĐK]]+Table1[[#This Row],[Giá Trị HD sau CK]]-Table1[[#This Row],[Số tiền đã thu]]</f>
        <v>249221</v>
      </c>
      <c r="S667" s="6">
        <f>IF(Table1[[#This Row],[Ngày hóa đơn]]&lt;&gt;"",Table1[[#This Row],[Ngày hóa đơn]],IF(Table1[[#This Row],[Ngày hạch toán]]&lt;&gt;"",Table1[[#This Row],[Ngày hạch toán]],""))</f>
        <v>45898</v>
      </c>
      <c r="T667" s="7"/>
      <c r="U667" s="6">
        <f>IF(Table1[[#This Row],[Ngày tính CN]]="","",S667+T667)</f>
        <v>45898</v>
      </c>
      <c r="V667" s="18">
        <f ca="1">IF(Table1[[#This Row],[Hạn thanh toán]]="","",IF((U667-NOW())&lt;0,0,(U667-NOW())))</f>
        <v>0</v>
      </c>
      <c r="W667" s="2"/>
      <c r="X667" s="18">
        <f t="shared" ca="1" si="65"/>
        <v>272.49032048611116</v>
      </c>
      <c r="Y667" s="2" t="str">
        <f t="shared" ca="1" si="66"/>
        <v>Nợ quá hạn hơn 120 ngày có khả năng mất thanh toán</v>
      </c>
      <c r="Z667" s="51">
        <f t="shared" si="62"/>
        <v>45898</v>
      </c>
      <c r="AA667" s="51" t="str">
        <f t="shared" si="63"/>
        <v/>
      </c>
      <c r="AD667" s="2" t="str">
        <f>VLOOKUP($A667,MA_KH!$A:$Q,MA_KH!O$1,0)</f>
        <v>CIRCLEK MIỀN BẮC</v>
      </c>
      <c r="AE667" s="2" t="str">
        <f>VLOOKUP($A667,MA_KH!$A:$Q,MA_KH!P$1,0)</f>
        <v>CHI NHÁNH CÔNG TY TNHH VÒNG TRÒN ĐỎ TẠI HÀ NỘI</v>
      </c>
    </row>
    <row r="668" spans="1:31" ht="25.5" hidden="1" customHeight="1" x14ac:dyDescent="0.2">
      <c r="A668" s="31" t="s">
        <v>21192</v>
      </c>
      <c r="B668" s="31" t="s">
        <v>1331</v>
      </c>
      <c r="C668" s="32">
        <v>45898</v>
      </c>
      <c r="D668" s="31" t="s">
        <v>2317</v>
      </c>
      <c r="E668" s="32">
        <v>45898</v>
      </c>
      <c r="F668" s="31" t="s">
        <v>2318</v>
      </c>
      <c r="G668" s="31" t="s">
        <v>2319</v>
      </c>
      <c r="H668" s="33">
        <v>461520</v>
      </c>
      <c r="I668" s="33">
        <v>0</v>
      </c>
      <c r="J668" s="33">
        <v>36922</v>
      </c>
      <c r="K668" s="33">
        <v>498442</v>
      </c>
      <c r="L668" s="7" t="s">
        <v>51</v>
      </c>
      <c r="O668" s="18">
        <f>IF(Table1[[#This Row],[Phân loại]]="Tồn đầu kỳ",Table1[[#This Row],[Tổng giá trị]],0)</f>
        <v>498442</v>
      </c>
      <c r="P668" s="7">
        <f>IF(Table1[[#This Row],[Số còn phải thu ĐK]]&lt;&gt;0,0,IF(Table1[[#This Row],[Phân loại]]="Bán hàng",Table1[[#This Row],[Tổng giá trị]],-Table1[[#This Row],[Tổng giá trị]]))</f>
        <v>0</v>
      </c>
      <c r="Q668" s="18">
        <f t="shared" si="64"/>
        <v>0</v>
      </c>
      <c r="R668" s="7">
        <f>Table1[[#This Row],[Số còn phải thu ĐK]]+Table1[[#This Row],[Giá Trị HD sau CK]]-Table1[[#This Row],[Số tiền đã thu]]</f>
        <v>498442</v>
      </c>
      <c r="S668" s="6">
        <f>IF(Table1[[#This Row],[Ngày hóa đơn]]&lt;&gt;"",Table1[[#This Row],[Ngày hóa đơn]],IF(Table1[[#This Row],[Ngày hạch toán]]&lt;&gt;"",Table1[[#This Row],[Ngày hạch toán]],""))</f>
        <v>45898</v>
      </c>
      <c r="T668" s="7"/>
      <c r="U668" s="6">
        <f>IF(Table1[[#This Row],[Ngày tính CN]]="","",S668+T668)</f>
        <v>45898</v>
      </c>
      <c r="V668" s="18">
        <f ca="1">IF(Table1[[#This Row],[Hạn thanh toán]]="","",IF((U668-NOW())&lt;0,0,(U668-NOW())))</f>
        <v>0</v>
      </c>
      <c r="W668" s="2"/>
      <c r="X668" s="18">
        <f t="shared" ca="1" si="65"/>
        <v>272.49032048611116</v>
      </c>
      <c r="Y668" s="2" t="str">
        <f t="shared" ca="1" si="66"/>
        <v>Nợ quá hạn hơn 120 ngày có khả năng mất thanh toán</v>
      </c>
      <c r="Z668" s="51">
        <f t="shared" si="62"/>
        <v>45898</v>
      </c>
      <c r="AA668" s="51" t="str">
        <f t="shared" si="63"/>
        <v/>
      </c>
      <c r="AD668" s="2" t="str">
        <f>VLOOKUP($A668,MA_KH!$A:$Q,MA_KH!O$1,0)</f>
        <v>CIRCLEK MIỀN BẮC</v>
      </c>
      <c r="AE668" s="2" t="str">
        <f>VLOOKUP($A668,MA_KH!$A:$Q,MA_KH!P$1,0)</f>
        <v>CHI NHÁNH CÔNG TY TNHH VÒNG TRÒN ĐỎ TẠI HÀ NỘI</v>
      </c>
    </row>
    <row r="669" spans="1:31" ht="25.5" hidden="1" customHeight="1" x14ac:dyDescent="0.2">
      <c r="A669" s="31" t="s">
        <v>21192</v>
      </c>
      <c r="B669" s="31" t="s">
        <v>1331</v>
      </c>
      <c r="C669" s="32">
        <v>45898</v>
      </c>
      <c r="D669" s="31" t="s">
        <v>2320</v>
      </c>
      <c r="E669" s="32">
        <v>45898</v>
      </c>
      <c r="F669" s="31" t="s">
        <v>2321</v>
      </c>
      <c r="G669" s="31" t="s">
        <v>2322</v>
      </c>
      <c r="H669" s="33">
        <v>184608</v>
      </c>
      <c r="I669" s="33">
        <v>0</v>
      </c>
      <c r="J669" s="33">
        <v>14769</v>
      </c>
      <c r="K669" s="33">
        <v>199377</v>
      </c>
      <c r="L669" s="7" t="s">
        <v>51</v>
      </c>
      <c r="O669" s="18">
        <f>IF(Table1[[#This Row],[Phân loại]]="Tồn đầu kỳ",Table1[[#This Row],[Tổng giá trị]],0)</f>
        <v>199377</v>
      </c>
      <c r="P669" s="7">
        <f>IF(Table1[[#This Row],[Số còn phải thu ĐK]]&lt;&gt;0,0,IF(Table1[[#This Row],[Phân loại]]="Bán hàng",Table1[[#This Row],[Tổng giá trị]],-Table1[[#This Row],[Tổng giá trị]]))</f>
        <v>0</v>
      </c>
      <c r="Q669" s="18">
        <f t="shared" si="64"/>
        <v>0</v>
      </c>
      <c r="R669" s="7">
        <f>Table1[[#This Row],[Số còn phải thu ĐK]]+Table1[[#This Row],[Giá Trị HD sau CK]]-Table1[[#This Row],[Số tiền đã thu]]</f>
        <v>199377</v>
      </c>
      <c r="S669" s="6">
        <f>IF(Table1[[#This Row],[Ngày hóa đơn]]&lt;&gt;"",Table1[[#This Row],[Ngày hóa đơn]],IF(Table1[[#This Row],[Ngày hạch toán]]&lt;&gt;"",Table1[[#This Row],[Ngày hạch toán]],""))</f>
        <v>45898</v>
      </c>
      <c r="T669" s="7"/>
      <c r="U669" s="6">
        <f>IF(Table1[[#This Row],[Ngày tính CN]]="","",S669+T669)</f>
        <v>45898</v>
      </c>
      <c r="V669" s="18">
        <f ca="1">IF(Table1[[#This Row],[Hạn thanh toán]]="","",IF((U669-NOW())&lt;0,0,(U669-NOW())))</f>
        <v>0</v>
      </c>
      <c r="W669" s="2"/>
      <c r="X669" s="18">
        <f t="shared" ca="1" si="65"/>
        <v>272.49032048611116</v>
      </c>
      <c r="Y669" s="2" t="str">
        <f t="shared" ca="1" si="66"/>
        <v>Nợ quá hạn hơn 120 ngày có khả năng mất thanh toán</v>
      </c>
      <c r="Z669" s="51">
        <f t="shared" si="62"/>
        <v>45898</v>
      </c>
      <c r="AA669" s="51" t="str">
        <f t="shared" si="63"/>
        <v/>
      </c>
      <c r="AD669" s="2" t="str">
        <f>VLOOKUP($A669,MA_KH!$A:$Q,MA_KH!O$1,0)</f>
        <v>CIRCLEK MIỀN BẮC</v>
      </c>
      <c r="AE669" s="2" t="str">
        <f>VLOOKUP($A669,MA_KH!$A:$Q,MA_KH!P$1,0)</f>
        <v>CHI NHÁNH CÔNG TY TNHH VÒNG TRÒN ĐỎ TẠI HÀ NỘI</v>
      </c>
    </row>
    <row r="670" spans="1:31" ht="25.5" hidden="1" customHeight="1" x14ac:dyDescent="0.2">
      <c r="A670" s="31" t="s">
        <v>21192</v>
      </c>
      <c r="B670" s="31" t="s">
        <v>1331</v>
      </c>
      <c r="C670" s="32">
        <v>45898</v>
      </c>
      <c r="D670" s="31" t="s">
        <v>2323</v>
      </c>
      <c r="E670" s="32">
        <v>45898</v>
      </c>
      <c r="F670" s="31" t="s">
        <v>2324</v>
      </c>
      <c r="G670" s="31" t="s">
        <v>2325</v>
      </c>
      <c r="H670" s="33">
        <v>461520</v>
      </c>
      <c r="I670" s="33">
        <v>0</v>
      </c>
      <c r="J670" s="33">
        <v>36922</v>
      </c>
      <c r="K670" s="33">
        <v>498442</v>
      </c>
      <c r="L670" s="7" t="s">
        <v>51</v>
      </c>
      <c r="O670" s="18">
        <f>IF(Table1[[#This Row],[Phân loại]]="Tồn đầu kỳ",Table1[[#This Row],[Tổng giá trị]],0)</f>
        <v>498442</v>
      </c>
      <c r="P670" s="7">
        <f>IF(Table1[[#This Row],[Số còn phải thu ĐK]]&lt;&gt;0,0,IF(Table1[[#This Row],[Phân loại]]="Bán hàng",Table1[[#This Row],[Tổng giá trị]],-Table1[[#This Row],[Tổng giá trị]]))</f>
        <v>0</v>
      </c>
      <c r="Q670" s="18">
        <f t="shared" si="64"/>
        <v>0</v>
      </c>
      <c r="R670" s="7">
        <f>Table1[[#This Row],[Số còn phải thu ĐK]]+Table1[[#This Row],[Giá Trị HD sau CK]]-Table1[[#This Row],[Số tiền đã thu]]</f>
        <v>498442</v>
      </c>
      <c r="S670" s="6">
        <f>IF(Table1[[#This Row],[Ngày hóa đơn]]&lt;&gt;"",Table1[[#This Row],[Ngày hóa đơn]],IF(Table1[[#This Row],[Ngày hạch toán]]&lt;&gt;"",Table1[[#This Row],[Ngày hạch toán]],""))</f>
        <v>45898</v>
      </c>
      <c r="T670" s="7"/>
      <c r="U670" s="6">
        <f>IF(Table1[[#This Row],[Ngày tính CN]]="","",S670+T670)</f>
        <v>45898</v>
      </c>
      <c r="V670" s="18">
        <f ca="1">IF(Table1[[#This Row],[Hạn thanh toán]]="","",IF((U670-NOW())&lt;0,0,(U670-NOW())))</f>
        <v>0</v>
      </c>
      <c r="W670" s="2"/>
      <c r="X670" s="18">
        <f t="shared" ca="1" si="65"/>
        <v>272.49032048611116</v>
      </c>
      <c r="Y670" s="2" t="str">
        <f t="shared" ca="1" si="66"/>
        <v>Nợ quá hạn hơn 120 ngày có khả năng mất thanh toán</v>
      </c>
      <c r="Z670" s="51">
        <f t="shared" si="62"/>
        <v>45898</v>
      </c>
      <c r="AA670" s="51" t="str">
        <f t="shared" si="63"/>
        <v/>
      </c>
      <c r="AD670" s="2" t="str">
        <f>VLOOKUP($A670,MA_KH!$A:$Q,MA_KH!O$1,0)</f>
        <v>CIRCLEK MIỀN BẮC</v>
      </c>
      <c r="AE670" s="2" t="str">
        <f>VLOOKUP($A670,MA_KH!$A:$Q,MA_KH!P$1,0)</f>
        <v>CHI NHÁNH CÔNG TY TNHH VÒNG TRÒN ĐỎ TẠI HÀ NỘI</v>
      </c>
    </row>
    <row r="671" spans="1:31" ht="25.5" hidden="1" customHeight="1" x14ac:dyDescent="0.2">
      <c r="A671" s="31" t="s">
        <v>21192</v>
      </c>
      <c r="B671" s="31" t="s">
        <v>1331</v>
      </c>
      <c r="C671" s="32">
        <v>45898</v>
      </c>
      <c r="D671" s="31" t="s">
        <v>2326</v>
      </c>
      <c r="E671" s="32">
        <v>45898</v>
      </c>
      <c r="F671" s="31" t="s">
        <v>2327</v>
      </c>
      <c r="G671" s="31" t="s">
        <v>2328</v>
      </c>
      <c r="H671" s="33">
        <v>184608</v>
      </c>
      <c r="I671" s="33">
        <v>0</v>
      </c>
      <c r="J671" s="33">
        <v>14769</v>
      </c>
      <c r="K671" s="33">
        <v>199377</v>
      </c>
      <c r="L671" s="7" t="s">
        <v>51</v>
      </c>
      <c r="O671" s="18">
        <f>IF(Table1[[#This Row],[Phân loại]]="Tồn đầu kỳ",Table1[[#This Row],[Tổng giá trị]],0)</f>
        <v>199377</v>
      </c>
      <c r="P671" s="7">
        <f>IF(Table1[[#This Row],[Số còn phải thu ĐK]]&lt;&gt;0,0,IF(Table1[[#This Row],[Phân loại]]="Bán hàng",Table1[[#This Row],[Tổng giá trị]],-Table1[[#This Row],[Tổng giá trị]]))</f>
        <v>0</v>
      </c>
      <c r="Q671" s="18">
        <f t="shared" si="64"/>
        <v>0</v>
      </c>
      <c r="R671" s="7">
        <f>Table1[[#This Row],[Số còn phải thu ĐK]]+Table1[[#This Row],[Giá Trị HD sau CK]]-Table1[[#This Row],[Số tiền đã thu]]</f>
        <v>199377</v>
      </c>
      <c r="S671" s="6">
        <f>IF(Table1[[#This Row],[Ngày hóa đơn]]&lt;&gt;"",Table1[[#This Row],[Ngày hóa đơn]],IF(Table1[[#This Row],[Ngày hạch toán]]&lt;&gt;"",Table1[[#This Row],[Ngày hạch toán]],""))</f>
        <v>45898</v>
      </c>
      <c r="T671" s="7"/>
      <c r="U671" s="6">
        <f>IF(Table1[[#This Row],[Ngày tính CN]]="","",S671+T671)</f>
        <v>45898</v>
      </c>
      <c r="V671" s="18">
        <f ca="1">IF(Table1[[#This Row],[Hạn thanh toán]]="","",IF((U671-NOW())&lt;0,0,(U671-NOW())))</f>
        <v>0</v>
      </c>
      <c r="W671" s="2"/>
      <c r="X671" s="18">
        <f t="shared" ca="1" si="65"/>
        <v>272.49032048611116</v>
      </c>
      <c r="Y671" s="2" t="str">
        <f t="shared" ca="1" si="66"/>
        <v>Nợ quá hạn hơn 120 ngày có khả năng mất thanh toán</v>
      </c>
      <c r="Z671" s="51">
        <f t="shared" si="62"/>
        <v>45898</v>
      </c>
      <c r="AA671" s="51" t="str">
        <f t="shared" si="63"/>
        <v/>
      </c>
      <c r="AD671" s="2" t="str">
        <f>VLOOKUP($A671,MA_KH!$A:$Q,MA_KH!O$1,0)</f>
        <v>CIRCLEK MIỀN BẮC</v>
      </c>
      <c r="AE671" s="2" t="str">
        <f>VLOOKUP($A671,MA_KH!$A:$Q,MA_KH!P$1,0)</f>
        <v>CHI NHÁNH CÔNG TY TNHH VÒNG TRÒN ĐỎ TẠI HÀ NỘI</v>
      </c>
    </row>
    <row r="672" spans="1:31" ht="25.5" hidden="1" customHeight="1" x14ac:dyDescent="0.2">
      <c r="A672" s="31" t="s">
        <v>21192</v>
      </c>
      <c r="B672" s="31" t="s">
        <v>1331</v>
      </c>
      <c r="C672" s="32">
        <v>45898</v>
      </c>
      <c r="D672" s="31" t="s">
        <v>2329</v>
      </c>
      <c r="E672" s="32">
        <v>45898</v>
      </c>
      <c r="F672" s="31" t="s">
        <v>2330</v>
      </c>
      <c r="G672" s="31" t="s">
        <v>2331</v>
      </c>
      <c r="H672" s="33">
        <v>346140</v>
      </c>
      <c r="I672" s="33">
        <v>0</v>
      </c>
      <c r="J672" s="33">
        <v>27691</v>
      </c>
      <c r="K672" s="33">
        <v>373831</v>
      </c>
      <c r="L672" s="7" t="s">
        <v>51</v>
      </c>
      <c r="O672" s="18">
        <f>IF(Table1[[#This Row],[Phân loại]]="Tồn đầu kỳ",Table1[[#This Row],[Tổng giá trị]],0)</f>
        <v>373831</v>
      </c>
      <c r="P672" s="7">
        <f>IF(Table1[[#This Row],[Số còn phải thu ĐK]]&lt;&gt;0,0,IF(Table1[[#This Row],[Phân loại]]="Bán hàng",Table1[[#This Row],[Tổng giá trị]],-Table1[[#This Row],[Tổng giá trị]]))</f>
        <v>0</v>
      </c>
      <c r="Q672" s="18">
        <f t="shared" si="64"/>
        <v>0</v>
      </c>
      <c r="R672" s="7">
        <f>Table1[[#This Row],[Số còn phải thu ĐK]]+Table1[[#This Row],[Giá Trị HD sau CK]]-Table1[[#This Row],[Số tiền đã thu]]</f>
        <v>373831</v>
      </c>
      <c r="S672" s="6">
        <f>IF(Table1[[#This Row],[Ngày hóa đơn]]&lt;&gt;"",Table1[[#This Row],[Ngày hóa đơn]],IF(Table1[[#This Row],[Ngày hạch toán]]&lt;&gt;"",Table1[[#This Row],[Ngày hạch toán]],""))</f>
        <v>45898</v>
      </c>
      <c r="T672" s="7"/>
      <c r="U672" s="6">
        <f>IF(Table1[[#This Row],[Ngày tính CN]]="","",S672+T672)</f>
        <v>45898</v>
      </c>
      <c r="V672" s="18">
        <f ca="1">IF(Table1[[#This Row],[Hạn thanh toán]]="","",IF((U672-NOW())&lt;0,0,(U672-NOW())))</f>
        <v>0</v>
      </c>
      <c r="W672" s="2"/>
      <c r="X672" s="18">
        <f t="shared" ca="1" si="65"/>
        <v>272.49032048611116</v>
      </c>
      <c r="Y672" s="2" t="str">
        <f t="shared" ca="1" si="66"/>
        <v>Nợ quá hạn hơn 120 ngày có khả năng mất thanh toán</v>
      </c>
      <c r="Z672" s="51">
        <f t="shared" si="62"/>
        <v>45898</v>
      </c>
      <c r="AA672" s="51" t="str">
        <f t="shared" si="63"/>
        <v/>
      </c>
      <c r="AD672" s="2" t="str">
        <f>VLOOKUP($A672,MA_KH!$A:$Q,MA_KH!O$1,0)</f>
        <v>CIRCLEK MIỀN BẮC</v>
      </c>
      <c r="AE672" s="2" t="str">
        <f>VLOOKUP($A672,MA_KH!$A:$Q,MA_KH!P$1,0)</f>
        <v>CHI NHÁNH CÔNG TY TNHH VÒNG TRÒN ĐỎ TẠI HÀ NỘI</v>
      </c>
    </row>
    <row r="673" spans="1:31" ht="25.5" hidden="1" customHeight="1" x14ac:dyDescent="0.2">
      <c r="A673" s="31" t="s">
        <v>21192</v>
      </c>
      <c r="B673" s="31" t="s">
        <v>1331</v>
      </c>
      <c r="C673" s="32">
        <v>45898</v>
      </c>
      <c r="D673" s="31" t="s">
        <v>2332</v>
      </c>
      <c r="E673" s="32">
        <v>45898</v>
      </c>
      <c r="F673" s="31" t="s">
        <v>2333</v>
      </c>
      <c r="G673" s="31" t="s">
        <v>2334</v>
      </c>
      <c r="H673" s="33">
        <v>184608</v>
      </c>
      <c r="I673" s="33">
        <v>0</v>
      </c>
      <c r="J673" s="33">
        <v>14769</v>
      </c>
      <c r="K673" s="33">
        <v>199377</v>
      </c>
      <c r="L673" s="7" t="s">
        <v>51</v>
      </c>
      <c r="O673" s="18">
        <f>IF(Table1[[#This Row],[Phân loại]]="Tồn đầu kỳ",Table1[[#This Row],[Tổng giá trị]],0)</f>
        <v>199377</v>
      </c>
      <c r="P673" s="7">
        <f>IF(Table1[[#This Row],[Số còn phải thu ĐK]]&lt;&gt;0,0,IF(Table1[[#This Row],[Phân loại]]="Bán hàng",Table1[[#This Row],[Tổng giá trị]],-Table1[[#This Row],[Tổng giá trị]]))</f>
        <v>0</v>
      </c>
      <c r="Q673" s="18">
        <f t="shared" si="64"/>
        <v>0</v>
      </c>
      <c r="R673" s="7">
        <f>Table1[[#This Row],[Số còn phải thu ĐK]]+Table1[[#This Row],[Giá Trị HD sau CK]]-Table1[[#This Row],[Số tiền đã thu]]</f>
        <v>199377</v>
      </c>
      <c r="S673" s="6">
        <f>IF(Table1[[#This Row],[Ngày hóa đơn]]&lt;&gt;"",Table1[[#This Row],[Ngày hóa đơn]],IF(Table1[[#This Row],[Ngày hạch toán]]&lt;&gt;"",Table1[[#This Row],[Ngày hạch toán]],""))</f>
        <v>45898</v>
      </c>
      <c r="T673" s="7"/>
      <c r="U673" s="6">
        <f>IF(Table1[[#This Row],[Ngày tính CN]]="","",S673+T673)</f>
        <v>45898</v>
      </c>
      <c r="V673" s="18">
        <f ca="1">IF(Table1[[#This Row],[Hạn thanh toán]]="","",IF((U673-NOW())&lt;0,0,(U673-NOW())))</f>
        <v>0</v>
      </c>
      <c r="W673" s="2"/>
      <c r="X673" s="18">
        <f t="shared" ca="1" si="65"/>
        <v>272.49032048611116</v>
      </c>
      <c r="Y673" s="2" t="str">
        <f t="shared" ca="1" si="66"/>
        <v>Nợ quá hạn hơn 120 ngày có khả năng mất thanh toán</v>
      </c>
      <c r="Z673" s="51">
        <f t="shared" si="62"/>
        <v>45898</v>
      </c>
      <c r="AA673" s="51" t="str">
        <f t="shared" si="63"/>
        <v/>
      </c>
      <c r="AD673" s="2" t="str">
        <f>VLOOKUP($A673,MA_KH!$A:$Q,MA_KH!O$1,0)</f>
        <v>CIRCLEK MIỀN BẮC</v>
      </c>
      <c r="AE673" s="2" t="str">
        <f>VLOOKUP($A673,MA_KH!$A:$Q,MA_KH!P$1,0)</f>
        <v>CHI NHÁNH CÔNG TY TNHH VÒNG TRÒN ĐỎ TẠI HÀ NỘI</v>
      </c>
    </row>
    <row r="674" spans="1:31" ht="25.5" hidden="1" customHeight="1" x14ac:dyDescent="0.2">
      <c r="A674" s="31" t="s">
        <v>21192</v>
      </c>
      <c r="B674" s="31" t="s">
        <v>1331</v>
      </c>
      <c r="C674" s="32">
        <v>45898</v>
      </c>
      <c r="D674" s="31" t="s">
        <v>2335</v>
      </c>
      <c r="E674" s="32">
        <v>45898</v>
      </c>
      <c r="F674" s="31" t="s">
        <v>2336</v>
      </c>
      <c r="G674" s="31" t="s">
        <v>2337</v>
      </c>
      <c r="H674" s="33">
        <v>184608</v>
      </c>
      <c r="I674" s="33">
        <v>0</v>
      </c>
      <c r="J674" s="33">
        <v>14769</v>
      </c>
      <c r="K674" s="33">
        <v>199377</v>
      </c>
      <c r="L674" s="7" t="s">
        <v>51</v>
      </c>
      <c r="O674" s="18">
        <f>IF(Table1[[#This Row],[Phân loại]]="Tồn đầu kỳ",Table1[[#This Row],[Tổng giá trị]],0)</f>
        <v>199377</v>
      </c>
      <c r="P674" s="7">
        <f>IF(Table1[[#This Row],[Số còn phải thu ĐK]]&lt;&gt;0,0,IF(Table1[[#This Row],[Phân loại]]="Bán hàng",Table1[[#This Row],[Tổng giá trị]],-Table1[[#This Row],[Tổng giá trị]]))</f>
        <v>0</v>
      </c>
      <c r="Q674" s="18">
        <f t="shared" si="64"/>
        <v>0</v>
      </c>
      <c r="R674" s="7">
        <f>Table1[[#This Row],[Số còn phải thu ĐK]]+Table1[[#This Row],[Giá Trị HD sau CK]]-Table1[[#This Row],[Số tiền đã thu]]</f>
        <v>199377</v>
      </c>
      <c r="S674" s="6">
        <f>IF(Table1[[#This Row],[Ngày hóa đơn]]&lt;&gt;"",Table1[[#This Row],[Ngày hóa đơn]],IF(Table1[[#This Row],[Ngày hạch toán]]&lt;&gt;"",Table1[[#This Row],[Ngày hạch toán]],""))</f>
        <v>45898</v>
      </c>
      <c r="T674" s="7"/>
      <c r="U674" s="6">
        <f>IF(Table1[[#This Row],[Ngày tính CN]]="","",S674+T674)</f>
        <v>45898</v>
      </c>
      <c r="V674" s="18">
        <f ca="1">IF(Table1[[#This Row],[Hạn thanh toán]]="","",IF((U674-NOW())&lt;0,0,(U674-NOW())))</f>
        <v>0</v>
      </c>
      <c r="W674" s="2"/>
      <c r="X674" s="18">
        <f t="shared" ca="1" si="65"/>
        <v>272.49032048611116</v>
      </c>
      <c r="Y674" s="2" t="str">
        <f t="shared" ca="1" si="66"/>
        <v>Nợ quá hạn hơn 120 ngày có khả năng mất thanh toán</v>
      </c>
      <c r="Z674" s="51">
        <f t="shared" si="62"/>
        <v>45898</v>
      </c>
      <c r="AA674" s="51" t="str">
        <f t="shared" si="63"/>
        <v/>
      </c>
      <c r="AD674" s="2" t="str">
        <f>VLOOKUP($A674,MA_KH!$A:$Q,MA_KH!O$1,0)</f>
        <v>CIRCLEK MIỀN BẮC</v>
      </c>
      <c r="AE674" s="2" t="str">
        <f>VLOOKUP($A674,MA_KH!$A:$Q,MA_KH!P$1,0)</f>
        <v>CHI NHÁNH CÔNG TY TNHH VÒNG TRÒN ĐỎ TẠI HÀ NỘI</v>
      </c>
    </row>
    <row r="675" spans="1:31" ht="25.5" hidden="1" customHeight="1" x14ac:dyDescent="0.2">
      <c r="A675" s="31" t="s">
        <v>21192</v>
      </c>
      <c r="B675" s="31" t="s">
        <v>1331</v>
      </c>
      <c r="C675" s="32">
        <v>45898</v>
      </c>
      <c r="D675" s="31" t="s">
        <v>2338</v>
      </c>
      <c r="E675" s="32">
        <v>45898</v>
      </c>
      <c r="F675" s="31" t="s">
        <v>2339</v>
      </c>
      <c r="G675" s="31" t="s">
        <v>2340</v>
      </c>
      <c r="H675" s="33">
        <v>461520</v>
      </c>
      <c r="I675" s="33">
        <v>0</v>
      </c>
      <c r="J675" s="33">
        <v>36922</v>
      </c>
      <c r="K675" s="33">
        <v>498442</v>
      </c>
      <c r="L675" s="7" t="s">
        <v>51</v>
      </c>
      <c r="O675" s="18">
        <f>IF(Table1[[#This Row],[Phân loại]]="Tồn đầu kỳ",Table1[[#This Row],[Tổng giá trị]],0)</f>
        <v>498442</v>
      </c>
      <c r="P675" s="7">
        <f>IF(Table1[[#This Row],[Số còn phải thu ĐK]]&lt;&gt;0,0,IF(Table1[[#This Row],[Phân loại]]="Bán hàng",Table1[[#This Row],[Tổng giá trị]],-Table1[[#This Row],[Tổng giá trị]]))</f>
        <v>0</v>
      </c>
      <c r="Q675" s="18">
        <f t="shared" si="64"/>
        <v>0</v>
      </c>
      <c r="R675" s="7">
        <f>Table1[[#This Row],[Số còn phải thu ĐK]]+Table1[[#This Row],[Giá Trị HD sau CK]]-Table1[[#This Row],[Số tiền đã thu]]</f>
        <v>498442</v>
      </c>
      <c r="S675" s="6">
        <f>IF(Table1[[#This Row],[Ngày hóa đơn]]&lt;&gt;"",Table1[[#This Row],[Ngày hóa đơn]],IF(Table1[[#This Row],[Ngày hạch toán]]&lt;&gt;"",Table1[[#This Row],[Ngày hạch toán]],""))</f>
        <v>45898</v>
      </c>
      <c r="T675" s="7"/>
      <c r="U675" s="6">
        <f>IF(Table1[[#This Row],[Ngày tính CN]]="","",S675+T675)</f>
        <v>45898</v>
      </c>
      <c r="V675" s="18">
        <f ca="1">IF(Table1[[#This Row],[Hạn thanh toán]]="","",IF((U675-NOW())&lt;0,0,(U675-NOW())))</f>
        <v>0</v>
      </c>
      <c r="W675" s="2"/>
      <c r="X675" s="18">
        <f t="shared" ca="1" si="65"/>
        <v>272.49032048611116</v>
      </c>
      <c r="Y675" s="2" t="str">
        <f t="shared" ca="1" si="66"/>
        <v>Nợ quá hạn hơn 120 ngày có khả năng mất thanh toán</v>
      </c>
      <c r="Z675" s="51">
        <f t="shared" si="62"/>
        <v>45898</v>
      </c>
      <c r="AA675" s="51" t="str">
        <f t="shared" si="63"/>
        <v/>
      </c>
      <c r="AD675" s="2" t="str">
        <f>VLOOKUP($A675,MA_KH!$A:$Q,MA_KH!O$1,0)</f>
        <v>CIRCLEK MIỀN BẮC</v>
      </c>
      <c r="AE675" s="2" t="str">
        <f>VLOOKUP($A675,MA_KH!$A:$Q,MA_KH!P$1,0)</f>
        <v>CHI NHÁNH CÔNG TY TNHH VÒNG TRÒN ĐỎ TẠI HÀ NỘI</v>
      </c>
    </row>
    <row r="676" spans="1:31" ht="25.5" hidden="1" customHeight="1" x14ac:dyDescent="0.2">
      <c r="A676" s="31" t="s">
        <v>21224</v>
      </c>
      <c r="B676" s="31" t="s">
        <v>1327</v>
      </c>
      <c r="C676" s="32">
        <v>45899</v>
      </c>
      <c r="D676" s="31" t="s">
        <v>2341</v>
      </c>
      <c r="E676" s="32">
        <v>45899</v>
      </c>
      <c r="F676" s="31" t="s">
        <v>2342</v>
      </c>
      <c r="G676" s="31" t="s">
        <v>2343</v>
      </c>
      <c r="H676" s="33">
        <v>923040</v>
      </c>
      <c r="I676" s="33">
        <v>0</v>
      </c>
      <c r="J676" s="33">
        <v>73843</v>
      </c>
      <c r="K676" s="33">
        <v>996883</v>
      </c>
      <c r="L676" s="7" t="s">
        <v>51</v>
      </c>
      <c r="O676" s="18">
        <f>IF(Table1[[#This Row],[Phân loại]]="Tồn đầu kỳ",Table1[[#This Row],[Tổng giá trị]],0)</f>
        <v>996883</v>
      </c>
      <c r="P676" s="7">
        <f>IF(Table1[[#This Row],[Số còn phải thu ĐK]]&lt;&gt;0,0,IF(Table1[[#This Row],[Phân loại]]="Bán hàng",Table1[[#This Row],[Tổng giá trị]],-Table1[[#This Row],[Tổng giá trị]]))</f>
        <v>0</v>
      </c>
      <c r="Q676" s="18">
        <f t="shared" si="64"/>
        <v>0</v>
      </c>
      <c r="R676" s="7">
        <f>Table1[[#This Row],[Số còn phải thu ĐK]]+Table1[[#This Row],[Giá Trị HD sau CK]]-Table1[[#This Row],[Số tiền đã thu]]</f>
        <v>996883</v>
      </c>
      <c r="S676" s="6">
        <f>IF(Table1[[#This Row],[Ngày hóa đơn]]&lt;&gt;"",Table1[[#This Row],[Ngày hóa đơn]],IF(Table1[[#This Row],[Ngày hạch toán]]&lt;&gt;"",Table1[[#This Row],[Ngày hạch toán]],""))</f>
        <v>45899</v>
      </c>
      <c r="T676" s="7"/>
      <c r="U676" s="6">
        <f>IF(Table1[[#This Row],[Ngày tính CN]]="","",S676+T676)</f>
        <v>45899</v>
      </c>
      <c r="V676" s="18">
        <f ca="1">IF(Table1[[#This Row],[Hạn thanh toán]]="","",IF((U676-NOW())&lt;0,0,(U676-NOW())))</f>
        <v>0</v>
      </c>
      <c r="W676" s="2"/>
      <c r="X676" s="18">
        <f t="shared" ca="1" si="65"/>
        <v>271.49032048611116</v>
      </c>
      <c r="Y676" s="2" t="str">
        <f t="shared" ca="1" si="66"/>
        <v>Nợ quá hạn hơn 120 ngày có khả năng mất thanh toán</v>
      </c>
      <c r="Z676" s="51">
        <f t="shared" si="62"/>
        <v>45899</v>
      </c>
      <c r="AA676" s="51" t="str">
        <f t="shared" si="63"/>
        <v/>
      </c>
      <c r="AD676" s="2" t="str">
        <f>VLOOKUP($A676,MA_KH!$A:$Q,MA_KH!O$1,0)</f>
        <v>CIRCLEK MIỀN BẮC</v>
      </c>
      <c r="AE676" s="2" t="str">
        <f>VLOOKUP($A676,MA_KH!$A:$Q,MA_KH!P$1,0)</f>
        <v>CHI NHÁNH CÔNG TY TNHH VÒNG TRÒN ĐỎ TẠI HÀ NỘI</v>
      </c>
    </row>
    <row r="677" spans="1:31" ht="25.5" hidden="1" customHeight="1" x14ac:dyDescent="0.2">
      <c r="A677" s="31" t="s">
        <v>21267</v>
      </c>
      <c r="B677" s="31" t="s">
        <v>1340</v>
      </c>
      <c r="C677" s="32">
        <v>45899</v>
      </c>
      <c r="D677" s="31" t="s">
        <v>2344</v>
      </c>
      <c r="E677" s="32">
        <v>45899</v>
      </c>
      <c r="F677" s="31" t="s">
        <v>2345</v>
      </c>
      <c r="G677" s="31" t="s">
        <v>2346</v>
      </c>
      <c r="H677" s="33">
        <v>692280</v>
      </c>
      <c r="I677" s="33">
        <v>0</v>
      </c>
      <c r="J677" s="33">
        <v>55382</v>
      </c>
      <c r="K677" s="33">
        <v>747662</v>
      </c>
      <c r="L677" s="7" t="s">
        <v>51</v>
      </c>
      <c r="O677" s="18">
        <f>IF(Table1[[#This Row],[Phân loại]]="Tồn đầu kỳ",Table1[[#This Row],[Tổng giá trị]],0)</f>
        <v>747662</v>
      </c>
      <c r="P677" s="7">
        <f>IF(Table1[[#This Row],[Số còn phải thu ĐK]]&lt;&gt;0,0,IF(Table1[[#This Row],[Phân loại]]="Bán hàng",Table1[[#This Row],[Tổng giá trị]],-Table1[[#This Row],[Tổng giá trị]]))</f>
        <v>0</v>
      </c>
      <c r="Q677" s="18">
        <f t="shared" si="64"/>
        <v>0</v>
      </c>
      <c r="R677" s="7">
        <f>Table1[[#This Row],[Số còn phải thu ĐK]]+Table1[[#This Row],[Giá Trị HD sau CK]]-Table1[[#This Row],[Số tiền đã thu]]</f>
        <v>747662</v>
      </c>
      <c r="S677" s="6">
        <f>IF(Table1[[#This Row],[Ngày hóa đơn]]&lt;&gt;"",Table1[[#This Row],[Ngày hóa đơn]],IF(Table1[[#This Row],[Ngày hạch toán]]&lt;&gt;"",Table1[[#This Row],[Ngày hạch toán]],""))</f>
        <v>45899</v>
      </c>
      <c r="T677" s="7"/>
      <c r="U677" s="6">
        <f>IF(Table1[[#This Row],[Ngày tính CN]]="","",S677+T677)</f>
        <v>45899</v>
      </c>
      <c r="V677" s="18">
        <f ca="1">IF(Table1[[#This Row],[Hạn thanh toán]]="","",IF((U677-NOW())&lt;0,0,(U677-NOW())))</f>
        <v>0</v>
      </c>
      <c r="W677" s="2"/>
      <c r="X677" s="18">
        <f t="shared" ca="1" si="65"/>
        <v>271.49032048611116</v>
      </c>
      <c r="Y677" s="2" t="str">
        <f t="shared" ca="1" si="66"/>
        <v>Nợ quá hạn hơn 120 ngày có khả năng mất thanh toán</v>
      </c>
      <c r="Z677" s="51">
        <f t="shared" si="62"/>
        <v>45899</v>
      </c>
      <c r="AA677" s="51" t="str">
        <f t="shared" si="63"/>
        <v/>
      </c>
      <c r="AD677" s="2" t="str">
        <f>VLOOKUP($A677,MA_KH!$A:$Q,MA_KH!O$1,0)</f>
        <v>CIRCLEK MIỀN BẮC</v>
      </c>
      <c r="AE677" s="2" t="str">
        <f>VLOOKUP($A677,MA_KH!$A:$Q,MA_KH!P$1,0)</f>
        <v>CHI NHÁNH CÔNG TY TNHH VÒNG TRÒN ĐỎ TẠI HÀ NỘI</v>
      </c>
    </row>
    <row r="678" spans="1:31" ht="25.5" hidden="1" customHeight="1" x14ac:dyDescent="0.2">
      <c r="A678" s="31" t="s">
        <v>21224</v>
      </c>
      <c r="B678" s="31" t="s">
        <v>1327</v>
      </c>
      <c r="C678" s="32">
        <v>45899</v>
      </c>
      <c r="D678" s="31" t="s">
        <v>2347</v>
      </c>
      <c r="E678" s="32">
        <v>45899</v>
      </c>
      <c r="F678" s="31" t="s">
        <v>2348</v>
      </c>
      <c r="G678" s="31" t="s">
        <v>2349</v>
      </c>
      <c r="H678" s="33">
        <v>461520</v>
      </c>
      <c r="I678" s="33">
        <v>0</v>
      </c>
      <c r="J678" s="33">
        <v>36922</v>
      </c>
      <c r="K678" s="33">
        <v>498442</v>
      </c>
      <c r="L678" s="7" t="s">
        <v>51</v>
      </c>
      <c r="O678" s="18">
        <f>IF(Table1[[#This Row],[Phân loại]]="Tồn đầu kỳ",Table1[[#This Row],[Tổng giá trị]],0)</f>
        <v>498442</v>
      </c>
      <c r="P678" s="7">
        <f>IF(Table1[[#This Row],[Số còn phải thu ĐK]]&lt;&gt;0,0,IF(Table1[[#This Row],[Phân loại]]="Bán hàng",Table1[[#This Row],[Tổng giá trị]],-Table1[[#This Row],[Tổng giá trị]]))</f>
        <v>0</v>
      </c>
      <c r="Q678" s="18">
        <f t="shared" si="64"/>
        <v>0</v>
      </c>
      <c r="R678" s="7">
        <f>Table1[[#This Row],[Số còn phải thu ĐK]]+Table1[[#This Row],[Giá Trị HD sau CK]]-Table1[[#This Row],[Số tiền đã thu]]</f>
        <v>498442</v>
      </c>
      <c r="S678" s="6">
        <f>IF(Table1[[#This Row],[Ngày hóa đơn]]&lt;&gt;"",Table1[[#This Row],[Ngày hóa đơn]],IF(Table1[[#This Row],[Ngày hạch toán]]&lt;&gt;"",Table1[[#This Row],[Ngày hạch toán]],""))</f>
        <v>45899</v>
      </c>
      <c r="T678" s="7"/>
      <c r="U678" s="6">
        <f>IF(Table1[[#This Row],[Ngày tính CN]]="","",S678+T678)</f>
        <v>45899</v>
      </c>
      <c r="V678" s="18">
        <f ca="1">IF(Table1[[#This Row],[Hạn thanh toán]]="","",IF((U678-NOW())&lt;0,0,(U678-NOW())))</f>
        <v>0</v>
      </c>
      <c r="W678" s="2"/>
      <c r="X678" s="18">
        <f t="shared" ca="1" si="65"/>
        <v>271.49032048611116</v>
      </c>
      <c r="Y678" s="2" t="str">
        <f t="shared" ca="1" si="66"/>
        <v>Nợ quá hạn hơn 120 ngày có khả năng mất thanh toán</v>
      </c>
      <c r="Z678" s="51">
        <f t="shared" si="62"/>
        <v>45899</v>
      </c>
      <c r="AA678" s="51" t="str">
        <f t="shared" si="63"/>
        <v/>
      </c>
      <c r="AD678" s="2" t="str">
        <f>VLOOKUP($A678,MA_KH!$A:$Q,MA_KH!O$1,0)</f>
        <v>CIRCLEK MIỀN BẮC</v>
      </c>
      <c r="AE678" s="2" t="str">
        <f>VLOOKUP($A678,MA_KH!$A:$Q,MA_KH!P$1,0)</f>
        <v>CHI NHÁNH CÔNG TY TNHH VÒNG TRÒN ĐỎ TẠI HÀ NỘI</v>
      </c>
    </row>
    <row r="679" spans="1:31" ht="25.5" hidden="1" customHeight="1" x14ac:dyDescent="0.2">
      <c r="A679" s="31" t="s">
        <v>21224</v>
      </c>
      <c r="B679" s="31" t="s">
        <v>1327</v>
      </c>
      <c r="C679" s="32">
        <v>45899</v>
      </c>
      <c r="D679" s="31" t="s">
        <v>2350</v>
      </c>
      <c r="E679" s="32">
        <v>45899</v>
      </c>
      <c r="F679" s="31" t="s">
        <v>2351</v>
      </c>
      <c r="G679" s="31" t="s">
        <v>2352</v>
      </c>
      <c r="H679" s="33">
        <v>461520</v>
      </c>
      <c r="I679" s="33">
        <v>0</v>
      </c>
      <c r="J679" s="33">
        <v>36922</v>
      </c>
      <c r="K679" s="33">
        <v>498442</v>
      </c>
      <c r="L679" s="7" t="s">
        <v>51</v>
      </c>
      <c r="O679" s="18">
        <f>IF(Table1[[#This Row],[Phân loại]]="Tồn đầu kỳ",Table1[[#This Row],[Tổng giá trị]],0)</f>
        <v>498442</v>
      </c>
      <c r="P679" s="7">
        <f>IF(Table1[[#This Row],[Số còn phải thu ĐK]]&lt;&gt;0,0,IF(Table1[[#This Row],[Phân loại]]="Bán hàng",Table1[[#This Row],[Tổng giá trị]],-Table1[[#This Row],[Tổng giá trị]]))</f>
        <v>0</v>
      </c>
      <c r="Q679" s="18">
        <f t="shared" si="64"/>
        <v>0</v>
      </c>
      <c r="R679" s="7">
        <f>Table1[[#This Row],[Số còn phải thu ĐK]]+Table1[[#This Row],[Giá Trị HD sau CK]]-Table1[[#This Row],[Số tiền đã thu]]</f>
        <v>498442</v>
      </c>
      <c r="S679" s="6">
        <f>IF(Table1[[#This Row],[Ngày hóa đơn]]&lt;&gt;"",Table1[[#This Row],[Ngày hóa đơn]],IF(Table1[[#This Row],[Ngày hạch toán]]&lt;&gt;"",Table1[[#This Row],[Ngày hạch toán]],""))</f>
        <v>45899</v>
      </c>
      <c r="T679" s="7"/>
      <c r="U679" s="6">
        <f>IF(Table1[[#This Row],[Ngày tính CN]]="","",S679+T679)</f>
        <v>45899</v>
      </c>
      <c r="V679" s="18">
        <f ca="1">IF(Table1[[#This Row],[Hạn thanh toán]]="","",IF((U679-NOW())&lt;0,0,(U679-NOW())))</f>
        <v>0</v>
      </c>
      <c r="W679" s="2"/>
      <c r="X679" s="18">
        <f t="shared" ca="1" si="65"/>
        <v>271.49032048611116</v>
      </c>
      <c r="Y679" s="2" t="str">
        <f t="shared" ca="1" si="66"/>
        <v>Nợ quá hạn hơn 120 ngày có khả năng mất thanh toán</v>
      </c>
      <c r="Z679" s="51">
        <f t="shared" si="62"/>
        <v>45899</v>
      </c>
      <c r="AA679" s="51" t="str">
        <f t="shared" si="63"/>
        <v/>
      </c>
      <c r="AD679" s="2" t="str">
        <f>VLOOKUP($A679,MA_KH!$A:$Q,MA_KH!O$1,0)</f>
        <v>CIRCLEK MIỀN BẮC</v>
      </c>
      <c r="AE679" s="2" t="str">
        <f>VLOOKUP($A679,MA_KH!$A:$Q,MA_KH!P$1,0)</f>
        <v>CHI NHÁNH CÔNG TY TNHH VÒNG TRÒN ĐỎ TẠI HÀ NỘI</v>
      </c>
    </row>
    <row r="680" spans="1:31" ht="25.5" hidden="1" customHeight="1" x14ac:dyDescent="0.2">
      <c r="A680" s="31" t="s">
        <v>21192</v>
      </c>
      <c r="B680" s="31" t="s">
        <v>1331</v>
      </c>
      <c r="C680" s="32">
        <v>45903</v>
      </c>
      <c r="D680" s="31" t="s">
        <v>2353</v>
      </c>
      <c r="E680" s="32">
        <v>45903</v>
      </c>
      <c r="F680" s="31" t="s">
        <v>2354</v>
      </c>
      <c r="G680" s="31" t="s">
        <v>2355</v>
      </c>
      <c r="H680" s="33">
        <v>461520</v>
      </c>
      <c r="I680" s="33">
        <v>0</v>
      </c>
      <c r="J680" s="33">
        <v>36922</v>
      </c>
      <c r="K680" s="33">
        <v>498442</v>
      </c>
      <c r="L680" s="7" t="s">
        <v>51</v>
      </c>
      <c r="O680" s="18">
        <f>IF(Table1[[#This Row],[Phân loại]]="Tồn đầu kỳ",Table1[[#This Row],[Tổng giá trị]],0)</f>
        <v>498442</v>
      </c>
      <c r="P680" s="7">
        <f>IF(Table1[[#This Row],[Số còn phải thu ĐK]]&lt;&gt;0,0,IF(Table1[[#This Row],[Phân loại]]="Bán hàng",Table1[[#This Row],[Tổng giá trị]],-Table1[[#This Row],[Tổng giá trị]]))</f>
        <v>0</v>
      </c>
      <c r="Q680" s="18">
        <f t="shared" si="64"/>
        <v>0</v>
      </c>
      <c r="R680" s="7">
        <f>Table1[[#This Row],[Số còn phải thu ĐK]]+Table1[[#This Row],[Giá Trị HD sau CK]]-Table1[[#This Row],[Số tiền đã thu]]</f>
        <v>498442</v>
      </c>
      <c r="S680" s="6">
        <f>IF(Table1[[#This Row],[Ngày hóa đơn]]&lt;&gt;"",Table1[[#This Row],[Ngày hóa đơn]],IF(Table1[[#This Row],[Ngày hạch toán]]&lt;&gt;"",Table1[[#This Row],[Ngày hạch toán]],""))</f>
        <v>45903</v>
      </c>
      <c r="T680" s="7"/>
      <c r="U680" s="6">
        <f>IF(Table1[[#This Row],[Ngày tính CN]]="","",S680+T680)</f>
        <v>45903</v>
      </c>
      <c r="V680" s="18">
        <f ca="1">IF(Table1[[#This Row],[Hạn thanh toán]]="","",IF((U680-NOW())&lt;0,0,(U680-NOW())))</f>
        <v>0</v>
      </c>
      <c r="W680" s="2"/>
      <c r="X680" s="18">
        <f t="shared" ca="1" si="65"/>
        <v>267.49032048611116</v>
      </c>
      <c r="Y680" s="2" t="str">
        <f t="shared" ca="1" si="66"/>
        <v>Nợ quá hạn hơn 120 ngày có khả năng mất thanh toán</v>
      </c>
      <c r="Z680" s="51">
        <f t="shared" si="62"/>
        <v>45903</v>
      </c>
      <c r="AA680" s="51" t="str">
        <f t="shared" si="63"/>
        <v/>
      </c>
      <c r="AD680" s="2" t="str">
        <f>VLOOKUP($A680,MA_KH!$A:$Q,MA_KH!O$1,0)</f>
        <v>CIRCLEK MIỀN BẮC</v>
      </c>
      <c r="AE680" s="2" t="str">
        <f>VLOOKUP($A680,MA_KH!$A:$Q,MA_KH!P$1,0)</f>
        <v>CHI NHÁNH CÔNG TY TNHH VÒNG TRÒN ĐỎ TẠI HÀ NỘI</v>
      </c>
    </row>
    <row r="681" spans="1:31" ht="25.5" hidden="1" customHeight="1" x14ac:dyDescent="0.2">
      <c r="A681" s="31" t="s">
        <v>21192</v>
      </c>
      <c r="B681" s="31" t="s">
        <v>1331</v>
      </c>
      <c r="C681" s="32">
        <v>45903</v>
      </c>
      <c r="D681" s="31" t="s">
        <v>2356</v>
      </c>
      <c r="E681" s="32">
        <v>45903</v>
      </c>
      <c r="F681" s="31" t="s">
        <v>2357</v>
      </c>
      <c r="G681" s="31" t="s">
        <v>2358</v>
      </c>
      <c r="H681" s="33">
        <v>230760</v>
      </c>
      <c r="I681" s="33">
        <v>0</v>
      </c>
      <c r="J681" s="33">
        <v>18461</v>
      </c>
      <c r="K681" s="33">
        <v>249221</v>
      </c>
      <c r="L681" s="7" t="s">
        <v>51</v>
      </c>
      <c r="O681" s="18">
        <f>IF(Table1[[#This Row],[Phân loại]]="Tồn đầu kỳ",Table1[[#This Row],[Tổng giá trị]],0)</f>
        <v>249221</v>
      </c>
      <c r="P681" s="7">
        <f>IF(Table1[[#This Row],[Số còn phải thu ĐK]]&lt;&gt;0,0,IF(Table1[[#This Row],[Phân loại]]="Bán hàng",Table1[[#This Row],[Tổng giá trị]],-Table1[[#This Row],[Tổng giá trị]]))</f>
        <v>0</v>
      </c>
      <c r="Q681" s="18">
        <f t="shared" si="64"/>
        <v>0</v>
      </c>
      <c r="R681" s="7">
        <f>Table1[[#This Row],[Số còn phải thu ĐK]]+Table1[[#This Row],[Giá Trị HD sau CK]]-Table1[[#This Row],[Số tiền đã thu]]</f>
        <v>249221</v>
      </c>
      <c r="S681" s="6">
        <f>IF(Table1[[#This Row],[Ngày hóa đơn]]&lt;&gt;"",Table1[[#This Row],[Ngày hóa đơn]],IF(Table1[[#This Row],[Ngày hạch toán]]&lt;&gt;"",Table1[[#This Row],[Ngày hạch toán]],""))</f>
        <v>45903</v>
      </c>
      <c r="T681" s="7"/>
      <c r="U681" s="6">
        <f>IF(Table1[[#This Row],[Ngày tính CN]]="","",S681+T681)</f>
        <v>45903</v>
      </c>
      <c r="V681" s="18">
        <f ca="1">IF(Table1[[#This Row],[Hạn thanh toán]]="","",IF((U681-NOW())&lt;0,0,(U681-NOW())))</f>
        <v>0</v>
      </c>
      <c r="W681" s="2"/>
      <c r="X681" s="18">
        <f t="shared" ca="1" si="65"/>
        <v>267.49032048611116</v>
      </c>
      <c r="Y681" s="2" t="str">
        <f t="shared" ca="1" si="66"/>
        <v>Nợ quá hạn hơn 120 ngày có khả năng mất thanh toán</v>
      </c>
      <c r="Z681" s="51">
        <f t="shared" si="62"/>
        <v>45903</v>
      </c>
      <c r="AA681" s="51" t="str">
        <f t="shared" si="63"/>
        <v/>
      </c>
      <c r="AD681" s="2" t="str">
        <f>VLOOKUP($A681,MA_KH!$A:$Q,MA_KH!O$1,0)</f>
        <v>CIRCLEK MIỀN BẮC</v>
      </c>
      <c r="AE681" s="2" t="str">
        <f>VLOOKUP($A681,MA_KH!$A:$Q,MA_KH!P$1,0)</f>
        <v>CHI NHÁNH CÔNG TY TNHH VÒNG TRÒN ĐỎ TẠI HÀ NỘI</v>
      </c>
    </row>
    <row r="682" spans="1:31" ht="25.5" hidden="1" customHeight="1" x14ac:dyDescent="0.2">
      <c r="A682" s="31" t="s">
        <v>21192</v>
      </c>
      <c r="B682" s="31" t="s">
        <v>1331</v>
      </c>
      <c r="C682" s="32">
        <v>45903</v>
      </c>
      <c r="D682" s="31" t="s">
        <v>2359</v>
      </c>
      <c r="E682" s="32">
        <v>45903</v>
      </c>
      <c r="F682" s="31" t="s">
        <v>2360</v>
      </c>
      <c r="G682" s="31" t="s">
        <v>2361</v>
      </c>
      <c r="H682" s="33">
        <v>184608</v>
      </c>
      <c r="I682" s="33">
        <v>0</v>
      </c>
      <c r="J682" s="33">
        <v>14769</v>
      </c>
      <c r="K682" s="33">
        <v>199377</v>
      </c>
      <c r="L682" s="7" t="s">
        <v>51</v>
      </c>
      <c r="O682" s="18">
        <f>IF(Table1[[#This Row],[Phân loại]]="Tồn đầu kỳ",Table1[[#This Row],[Tổng giá trị]],0)</f>
        <v>199377</v>
      </c>
      <c r="P682" s="7">
        <f>IF(Table1[[#This Row],[Số còn phải thu ĐK]]&lt;&gt;0,0,IF(Table1[[#This Row],[Phân loại]]="Bán hàng",Table1[[#This Row],[Tổng giá trị]],-Table1[[#This Row],[Tổng giá trị]]))</f>
        <v>0</v>
      </c>
      <c r="Q682" s="18">
        <f t="shared" si="64"/>
        <v>0</v>
      </c>
      <c r="R682" s="7">
        <f>Table1[[#This Row],[Số còn phải thu ĐK]]+Table1[[#This Row],[Giá Trị HD sau CK]]-Table1[[#This Row],[Số tiền đã thu]]</f>
        <v>199377</v>
      </c>
      <c r="S682" s="6">
        <f>IF(Table1[[#This Row],[Ngày hóa đơn]]&lt;&gt;"",Table1[[#This Row],[Ngày hóa đơn]],IF(Table1[[#This Row],[Ngày hạch toán]]&lt;&gt;"",Table1[[#This Row],[Ngày hạch toán]],""))</f>
        <v>45903</v>
      </c>
      <c r="T682" s="7"/>
      <c r="U682" s="6">
        <f>IF(Table1[[#This Row],[Ngày tính CN]]="","",S682+T682)</f>
        <v>45903</v>
      </c>
      <c r="V682" s="18">
        <f ca="1">IF(Table1[[#This Row],[Hạn thanh toán]]="","",IF((U682-NOW())&lt;0,0,(U682-NOW())))</f>
        <v>0</v>
      </c>
      <c r="W682" s="2"/>
      <c r="X682" s="18">
        <f t="shared" ca="1" si="65"/>
        <v>267.49032048611116</v>
      </c>
      <c r="Y682" s="2" t="str">
        <f t="shared" ca="1" si="66"/>
        <v>Nợ quá hạn hơn 120 ngày có khả năng mất thanh toán</v>
      </c>
      <c r="Z682" s="51">
        <f t="shared" si="62"/>
        <v>45903</v>
      </c>
      <c r="AA682" s="51" t="str">
        <f t="shared" si="63"/>
        <v/>
      </c>
      <c r="AD682" s="2" t="str">
        <f>VLOOKUP($A682,MA_KH!$A:$Q,MA_KH!O$1,0)</f>
        <v>CIRCLEK MIỀN BẮC</v>
      </c>
      <c r="AE682" s="2" t="str">
        <f>VLOOKUP($A682,MA_KH!$A:$Q,MA_KH!P$1,0)</f>
        <v>CHI NHÁNH CÔNG TY TNHH VÒNG TRÒN ĐỎ TẠI HÀ NỘI</v>
      </c>
    </row>
    <row r="683" spans="1:31" ht="25.5" hidden="1" customHeight="1" x14ac:dyDescent="0.2">
      <c r="A683" s="31" t="s">
        <v>21192</v>
      </c>
      <c r="B683" s="31" t="s">
        <v>1331</v>
      </c>
      <c r="C683" s="32">
        <v>45903</v>
      </c>
      <c r="D683" s="31" t="s">
        <v>2362</v>
      </c>
      <c r="E683" s="32">
        <v>45903</v>
      </c>
      <c r="F683" s="31" t="s">
        <v>2363</v>
      </c>
      <c r="G683" s="31" t="s">
        <v>2364</v>
      </c>
      <c r="H683" s="33">
        <v>346140</v>
      </c>
      <c r="I683" s="33">
        <v>0</v>
      </c>
      <c r="J683" s="33">
        <v>27691</v>
      </c>
      <c r="K683" s="33">
        <v>373831</v>
      </c>
      <c r="L683" s="7" t="s">
        <v>51</v>
      </c>
      <c r="O683" s="18">
        <f>IF(Table1[[#This Row],[Phân loại]]="Tồn đầu kỳ",Table1[[#This Row],[Tổng giá trị]],0)</f>
        <v>373831</v>
      </c>
      <c r="P683" s="7">
        <f>IF(Table1[[#This Row],[Số còn phải thu ĐK]]&lt;&gt;0,0,IF(Table1[[#This Row],[Phân loại]]="Bán hàng",Table1[[#This Row],[Tổng giá trị]],-Table1[[#This Row],[Tổng giá trị]]))</f>
        <v>0</v>
      </c>
      <c r="Q683" s="18">
        <f t="shared" si="64"/>
        <v>0</v>
      </c>
      <c r="R683" s="7">
        <f>Table1[[#This Row],[Số còn phải thu ĐK]]+Table1[[#This Row],[Giá Trị HD sau CK]]-Table1[[#This Row],[Số tiền đã thu]]</f>
        <v>373831</v>
      </c>
      <c r="S683" s="6">
        <f>IF(Table1[[#This Row],[Ngày hóa đơn]]&lt;&gt;"",Table1[[#This Row],[Ngày hóa đơn]],IF(Table1[[#This Row],[Ngày hạch toán]]&lt;&gt;"",Table1[[#This Row],[Ngày hạch toán]],""))</f>
        <v>45903</v>
      </c>
      <c r="T683" s="7"/>
      <c r="U683" s="6">
        <f>IF(Table1[[#This Row],[Ngày tính CN]]="","",S683+T683)</f>
        <v>45903</v>
      </c>
      <c r="V683" s="18">
        <f ca="1">IF(Table1[[#This Row],[Hạn thanh toán]]="","",IF((U683-NOW())&lt;0,0,(U683-NOW())))</f>
        <v>0</v>
      </c>
      <c r="W683" s="2"/>
      <c r="X683" s="18">
        <f t="shared" ca="1" si="65"/>
        <v>267.49032048611116</v>
      </c>
      <c r="Y683" s="2" t="str">
        <f t="shared" ca="1" si="66"/>
        <v>Nợ quá hạn hơn 120 ngày có khả năng mất thanh toán</v>
      </c>
      <c r="Z683" s="51">
        <f t="shared" si="62"/>
        <v>45903</v>
      </c>
      <c r="AA683" s="51" t="str">
        <f t="shared" si="63"/>
        <v/>
      </c>
      <c r="AD683" s="2" t="str">
        <f>VLOOKUP($A683,MA_KH!$A:$Q,MA_KH!O$1,0)</f>
        <v>CIRCLEK MIỀN BẮC</v>
      </c>
      <c r="AE683" s="2" t="str">
        <f>VLOOKUP($A683,MA_KH!$A:$Q,MA_KH!P$1,0)</f>
        <v>CHI NHÁNH CÔNG TY TNHH VÒNG TRÒN ĐỎ TẠI HÀ NỘI</v>
      </c>
    </row>
    <row r="684" spans="1:31" ht="25.5" hidden="1" customHeight="1" x14ac:dyDescent="0.2">
      <c r="A684" s="31" t="s">
        <v>21192</v>
      </c>
      <c r="B684" s="31" t="s">
        <v>1331</v>
      </c>
      <c r="C684" s="32">
        <v>45903</v>
      </c>
      <c r="D684" s="31" t="s">
        <v>2365</v>
      </c>
      <c r="E684" s="32">
        <v>45903</v>
      </c>
      <c r="F684" s="31" t="s">
        <v>2366</v>
      </c>
      <c r="G684" s="31" t="s">
        <v>2367</v>
      </c>
      <c r="H684" s="33">
        <v>230760</v>
      </c>
      <c r="I684" s="33">
        <v>0</v>
      </c>
      <c r="J684" s="33">
        <v>18461</v>
      </c>
      <c r="K684" s="33">
        <v>249221</v>
      </c>
      <c r="L684" s="7" t="s">
        <v>51</v>
      </c>
      <c r="O684" s="18">
        <f>IF(Table1[[#This Row],[Phân loại]]="Tồn đầu kỳ",Table1[[#This Row],[Tổng giá trị]],0)</f>
        <v>249221</v>
      </c>
      <c r="P684" s="7">
        <f>IF(Table1[[#This Row],[Số còn phải thu ĐK]]&lt;&gt;0,0,IF(Table1[[#This Row],[Phân loại]]="Bán hàng",Table1[[#This Row],[Tổng giá trị]],-Table1[[#This Row],[Tổng giá trị]]))</f>
        <v>0</v>
      </c>
      <c r="Q684" s="18">
        <f t="shared" si="64"/>
        <v>0</v>
      </c>
      <c r="R684" s="7">
        <f>Table1[[#This Row],[Số còn phải thu ĐK]]+Table1[[#This Row],[Giá Trị HD sau CK]]-Table1[[#This Row],[Số tiền đã thu]]</f>
        <v>249221</v>
      </c>
      <c r="S684" s="6">
        <f>IF(Table1[[#This Row],[Ngày hóa đơn]]&lt;&gt;"",Table1[[#This Row],[Ngày hóa đơn]],IF(Table1[[#This Row],[Ngày hạch toán]]&lt;&gt;"",Table1[[#This Row],[Ngày hạch toán]],""))</f>
        <v>45903</v>
      </c>
      <c r="T684" s="7"/>
      <c r="U684" s="6">
        <f>IF(Table1[[#This Row],[Ngày tính CN]]="","",S684+T684)</f>
        <v>45903</v>
      </c>
      <c r="V684" s="18">
        <f ca="1">IF(Table1[[#This Row],[Hạn thanh toán]]="","",IF((U684-NOW())&lt;0,0,(U684-NOW())))</f>
        <v>0</v>
      </c>
      <c r="W684" s="2"/>
      <c r="X684" s="18">
        <f t="shared" ca="1" si="65"/>
        <v>267.49032048611116</v>
      </c>
      <c r="Y684" s="2" t="str">
        <f t="shared" ca="1" si="66"/>
        <v>Nợ quá hạn hơn 120 ngày có khả năng mất thanh toán</v>
      </c>
      <c r="Z684" s="51">
        <f t="shared" si="62"/>
        <v>45903</v>
      </c>
      <c r="AA684" s="51" t="str">
        <f t="shared" si="63"/>
        <v/>
      </c>
      <c r="AD684" s="2" t="str">
        <f>VLOOKUP($A684,MA_KH!$A:$Q,MA_KH!O$1,0)</f>
        <v>CIRCLEK MIỀN BẮC</v>
      </c>
      <c r="AE684" s="2" t="str">
        <f>VLOOKUP($A684,MA_KH!$A:$Q,MA_KH!P$1,0)</f>
        <v>CHI NHÁNH CÔNG TY TNHH VÒNG TRÒN ĐỎ TẠI HÀ NỘI</v>
      </c>
    </row>
    <row r="685" spans="1:31" ht="25.5" hidden="1" customHeight="1" x14ac:dyDescent="0.2">
      <c r="A685" s="31" t="s">
        <v>21192</v>
      </c>
      <c r="B685" s="31" t="s">
        <v>1331</v>
      </c>
      <c r="C685" s="32">
        <v>45903</v>
      </c>
      <c r="D685" s="31" t="s">
        <v>2368</v>
      </c>
      <c r="E685" s="32">
        <v>45903</v>
      </c>
      <c r="F685" s="31" t="s">
        <v>2369</v>
      </c>
      <c r="G685" s="31" t="s">
        <v>2370</v>
      </c>
      <c r="H685" s="33">
        <v>184608</v>
      </c>
      <c r="I685" s="33">
        <v>0</v>
      </c>
      <c r="J685" s="33">
        <v>14769</v>
      </c>
      <c r="K685" s="33">
        <v>199377</v>
      </c>
      <c r="L685" s="7" t="s">
        <v>51</v>
      </c>
      <c r="O685" s="18">
        <f>IF(Table1[[#This Row],[Phân loại]]="Tồn đầu kỳ",Table1[[#This Row],[Tổng giá trị]],0)</f>
        <v>199377</v>
      </c>
      <c r="P685" s="7">
        <f>IF(Table1[[#This Row],[Số còn phải thu ĐK]]&lt;&gt;0,0,IF(Table1[[#This Row],[Phân loại]]="Bán hàng",Table1[[#This Row],[Tổng giá trị]],-Table1[[#This Row],[Tổng giá trị]]))</f>
        <v>0</v>
      </c>
      <c r="Q685" s="18">
        <f t="shared" si="64"/>
        <v>0</v>
      </c>
      <c r="R685" s="7">
        <f>Table1[[#This Row],[Số còn phải thu ĐK]]+Table1[[#This Row],[Giá Trị HD sau CK]]-Table1[[#This Row],[Số tiền đã thu]]</f>
        <v>199377</v>
      </c>
      <c r="S685" s="6">
        <f>IF(Table1[[#This Row],[Ngày hóa đơn]]&lt;&gt;"",Table1[[#This Row],[Ngày hóa đơn]],IF(Table1[[#This Row],[Ngày hạch toán]]&lt;&gt;"",Table1[[#This Row],[Ngày hạch toán]],""))</f>
        <v>45903</v>
      </c>
      <c r="T685" s="7"/>
      <c r="U685" s="6">
        <f>IF(Table1[[#This Row],[Ngày tính CN]]="","",S685+T685)</f>
        <v>45903</v>
      </c>
      <c r="V685" s="18">
        <f ca="1">IF(Table1[[#This Row],[Hạn thanh toán]]="","",IF((U685-NOW())&lt;0,0,(U685-NOW())))</f>
        <v>0</v>
      </c>
      <c r="W685" s="2"/>
      <c r="X685" s="18">
        <f t="shared" ca="1" si="65"/>
        <v>267.49032048611116</v>
      </c>
      <c r="Y685" s="2" t="str">
        <f t="shared" ca="1" si="66"/>
        <v>Nợ quá hạn hơn 120 ngày có khả năng mất thanh toán</v>
      </c>
      <c r="Z685" s="51">
        <f t="shared" si="62"/>
        <v>45903</v>
      </c>
      <c r="AA685" s="51" t="str">
        <f t="shared" si="63"/>
        <v/>
      </c>
      <c r="AD685" s="2" t="str">
        <f>VLOOKUP($A685,MA_KH!$A:$Q,MA_KH!O$1,0)</f>
        <v>CIRCLEK MIỀN BẮC</v>
      </c>
      <c r="AE685" s="2" t="str">
        <f>VLOOKUP($A685,MA_KH!$A:$Q,MA_KH!P$1,0)</f>
        <v>CHI NHÁNH CÔNG TY TNHH VÒNG TRÒN ĐỎ TẠI HÀ NỘI</v>
      </c>
    </row>
    <row r="686" spans="1:31" ht="25.5" hidden="1" customHeight="1" x14ac:dyDescent="0.2">
      <c r="A686" s="31" t="s">
        <v>21192</v>
      </c>
      <c r="B686" s="31" t="s">
        <v>1331</v>
      </c>
      <c r="C686" s="32">
        <v>45903</v>
      </c>
      <c r="D686" s="31" t="s">
        <v>2371</v>
      </c>
      <c r="E686" s="32">
        <v>45903</v>
      </c>
      <c r="F686" s="31" t="s">
        <v>2372</v>
      </c>
      <c r="G686" s="31" t="s">
        <v>2373</v>
      </c>
      <c r="H686" s="33">
        <v>230760</v>
      </c>
      <c r="I686" s="33">
        <v>0</v>
      </c>
      <c r="J686" s="33">
        <v>18461</v>
      </c>
      <c r="K686" s="33">
        <v>249221</v>
      </c>
      <c r="L686" s="7" t="s">
        <v>51</v>
      </c>
      <c r="O686" s="18">
        <f>IF(Table1[[#This Row],[Phân loại]]="Tồn đầu kỳ",Table1[[#This Row],[Tổng giá trị]],0)</f>
        <v>249221</v>
      </c>
      <c r="P686" s="7">
        <f>IF(Table1[[#This Row],[Số còn phải thu ĐK]]&lt;&gt;0,0,IF(Table1[[#This Row],[Phân loại]]="Bán hàng",Table1[[#This Row],[Tổng giá trị]],-Table1[[#This Row],[Tổng giá trị]]))</f>
        <v>0</v>
      </c>
      <c r="Q686" s="18">
        <f t="shared" si="64"/>
        <v>0</v>
      </c>
      <c r="R686" s="7">
        <f>Table1[[#This Row],[Số còn phải thu ĐK]]+Table1[[#This Row],[Giá Trị HD sau CK]]-Table1[[#This Row],[Số tiền đã thu]]</f>
        <v>249221</v>
      </c>
      <c r="S686" s="6">
        <f>IF(Table1[[#This Row],[Ngày hóa đơn]]&lt;&gt;"",Table1[[#This Row],[Ngày hóa đơn]],IF(Table1[[#This Row],[Ngày hạch toán]]&lt;&gt;"",Table1[[#This Row],[Ngày hạch toán]],""))</f>
        <v>45903</v>
      </c>
      <c r="T686" s="7"/>
      <c r="U686" s="6">
        <f>IF(Table1[[#This Row],[Ngày tính CN]]="","",S686+T686)</f>
        <v>45903</v>
      </c>
      <c r="V686" s="18">
        <f ca="1">IF(Table1[[#This Row],[Hạn thanh toán]]="","",IF((U686-NOW())&lt;0,0,(U686-NOW())))</f>
        <v>0</v>
      </c>
      <c r="W686" s="2"/>
      <c r="X686" s="18">
        <f t="shared" ca="1" si="65"/>
        <v>267.49032048611116</v>
      </c>
      <c r="Y686" s="2" t="str">
        <f t="shared" ca="1" si="66"/>
        <v>Nợ quá hạn hơn 120 ngày có khả năng mất thanh toán</v>
      </c>
      <c r="Z686" s="51">
        <f t="shared" si="62"/>
        <v>45903</v>
      </c>
      <c r="AA686" s="51" t="str">
        <f t="shared" si="63"/>
        <v/>
      </c>
      <c r="AD686" s="2" t="str">
        <f>VLOOKUP($A686,MA_KH!$A:$Q,MA_KH!O$1,0)</f>
        <v>CIRCLEK MIỀN BẮC</v>
      </c>
      <c r="AE686" s="2" t="str">
        <f>VLOOKUP($A686,MA_KH!$A:$Q,MA_KH!P$1,0)</f>
        <v>CHI NHÁNH CÔNG TY TNHH VÒNG TRÒN ĐỎ TẠI HÀ NỘI</v>
      </c>
    </row>
    <row r="687" spans="1:31" ht="25.5" hidden="1" customHeight="1" x14ac:dyDescent="0.2">
      <c r="A687" s="31" t="s">
        <v>21192</v>
      </c>
      <c r="B687" s="31" t="s">
        <v>1331</v>
      </c>
      <c r="C687" s="32">
        <v>45903</v>
      </c>
      <c r="D687" s="31" t="s">
        <v>2374</v>
      </c>
      <c r="E687" s="32">
        <v>45903</v>
      </c>
      <c r="F687" s="31" t="s">
        <v>2375</v>
      </c>
      <c r="G687" s="31" t="s">
        <v>2376</v>
      </c>
      <c r="H687" s="33">
        <v>184608</v>
      </c>
      <c r="I687" s="33">
        <v>0</v>
      </c>
      <c r="J687" s="33">
        <v>14769</v>
      </c>
      <c r="K687" s="33">
        <v>199377</v>
      </c>
      <c r="L687" s="7" t="s">
        <v>51</v>
      </c>
      <c r="O687" s="18">
        <f>IF(Table1[[#This Row],[Phân loại]]="Tồn đầu kỳ",Table1[[#This Row],[Tổng giá trị]],0)</f>
        <v>199377</v>
      </c>
      <c r="P687" s="7">
        <f>IF(Table1[[#This Row],[Số còn phải thu ĐK]]&lt;&gt;0,0,IF(Table1[[#This Row],[Phân loại]]="Bán hàng",Table1[[#This Row],[Tổng giá trị]],-Table1[[#This Row],[Tổng giá trị]]))</f>
        <v>0</v>
      </c>
      <c r="Q687" s="18">
        <f t="shared" si="64"/>
        <v>0</v>
      </c>
      <c r="R687" s="7">
        <f>Table1[[#This Row],[Số còn phải thu ĐK]]+Table1[[#This Row],[Giá Trị HD sau CK]]-Table1[[#This Row],[Số tiền đã thu]]</f>
        <v>199377</v>
      </c>
      <c r="S687" s="6">
        <f>IF(Table1[[#This Row],[Ngày hóa đơn]]&lt;&gt;"",Table1[[#This Row],[Ngày hóa đơn]],IF(Table1[[#This Row],[Ngày hạch toán]]&lt;&gt;"",Table1[[#This Row],[Ngày hạch toán]],""))</f>
        <v>45903</v>
      </c>
      <c r="T687" s="7"/>
      <c r="U687" s="6">
        <f>IF(Table1[[#This Row],[Ngày tính CN]]="","",S687+T687)</f>
        <v>45903</v>
      </c>
      <c r="V687" s="18">
        <f ca="1">IF(Table1[[#This Row],[Hạn thanh toán]]="","",IF((U687-NOW())&lt;0,0,(U687-NOW())))</f>
        <v>0</v>
      </c>
      <c r="W687" s="2"/>
      <c r="X687" s="18">
        <f t="shared" ca="1" si="65"/>
        <v>267.49032048611116</v>
      </c>
      <c r="Y687" s="2" t="str">
        <f t="shared" ca="1" si="66"/>
        <v>Nợ quá hạn hơn 120 ngày có khả năng mất thanh toán</v>
      </c>
      <c r="Z687" s="51">
        <f t="shared" si="62"/>
        <v>45903</v>
      </c>
      <c r="AA687" s="51" t="str">
        <f t="shared" si="63"/>
        <v/>
      </c>
      <c r="AD687" s="2" t="str">
        <f>VLOOKUP($A687,MA_KH!$A:$Q,MA_KH!O$1,0)</f>
        <v>CIRCLEK MIỀN BẮC</v>
      </c>
      <c r="AE687" s="2" t="str">
        <f>VLOOKUP($A687,MA_KH!$A:$Q,MA_KH!P$1,0)</f>
        <v>CHI NHÁNH CÔNG TY TNHH VÒNG TRÒN ĐỎ TẠI HÀ NỘI</v>
      </c>
    </row>
    <row r="688" spans="1:31" ht="25.5" hidden="1" customHeight="1" x14ac:dyDescent="0.2">
      <c r="A688" s="31" t="s">
        <v>21192</v>
      </c>
      <c r="B688" s="31" t="s">
        <v>1331</v>
      </c>
      <c r="C688" s="32">
        <v>45903</v>
      </c>
      <c r="D688" s="31" t="s">
        <v>2377</v>
      </c>
      <c r="E688" s="32">
        <v>45903</v>
      </c>
      <c r="F688" s="31" t="s">
        <v>2378</v>
      </c>
      <c r="G688" s="31" t="s">
        <v>2379</v>
      </c>
      <c r="H688" s="33">
        <v>230760</v>
      </c>
      <c r="I688" s="33">
        <v>0</v>
      </c>
      <c r="J688" s="33">
        <v>18461</v>
      </c>
      <c r="K688" s="33">
        <v>249221</v>
      </c>
      <c r="L688" s="7" t="s">
        <v>51</v>
      </c>
      <c r="O688" s="18">
        <f>IF(Table1[[#This Row],[Phân loại]]="Tồn đầu kỳ",Table1[[#This Row],[Tổng giá trị]],0)</f>
        <v>249221</v>
      </c>
      <c r="P688" s="7">
        <f>IF(Table1[[#This Row],[Số còn phải thu ĐK]]&lt;&gt;0,0,IF(Table1[[#This Row],[Phân loại]]="Bán hàng",Table1[[#This Row],[Tổng giá trị]],-Table1[[#This Row],[Tổng giá trị]]))</f>
        <v>0</v>
      </c>
      <c r="Q688" s="18">
        <f t="shared" si="64"/>
        <v>0</v>
      </c>
      <c r="R688" s="7">
        <f>Table1[[#This Row],[Số còn phải thu ĐK]]+Table1[[#This Row],[Giá Trị HD sau CK]]-Table1[[#This Row],[Số tiền đã thu]]</f>
        <v>249221</v>
      </c>
      <c r="S688" s="6">
        <f>IF(Table1[[#This Row],[Ngày hóa đơn]]&lt;&gt;"",Table1[[#This Row],[Ngày hóa đơn]],IF(Table1[[#This Row],[Ngày hạch toán]]&lt;&gt;"",Table1[[#This Row],[Ngày hạch toán]],""))</f>
        <v>45903</v>
      </c>
      <c r="T688" s="7"/>
      <c r="U688" s="6">
        <f>IF(Table1[[#This Row],[Ngày tính CN]]="","",S688+T688)</f>
        <v>45903</v>
      </c>
      <c r="V688" s="18">
        <f ca="1">IF(Table1[[#This Row],[Hạn thanh toán]]="","",IF((U688-NOW())&lt;0,0,(U688-NOW())))</f>
        <v>0</v>
      </c>
      <c r="W688" s="2"/>
      <c r="X688" s="18">
        <f t="shared" ca="1" si="65"/>
        <v>267.49032048611116</v>
      </c>
      <c r="Y688" s="2" t="str">
        <f t="shared" ca="1" si="66"/>
        <v>Nợ quá hạn hơn 120 ngày có khả năng mất thanh toán</v>
      </c>
      <c r="Z688" s="51">
        <f t="shared" si="62"/>
        <v>45903</v>
      </c>
      <c r="AA688" s="51" t="str">
        <f t="shared" si="63"/>
        <v/>
      </c>
      <c r="AD688" s="2" t="str">
        <f>VLOOKUP($A688,MA_KH!$A:$Q,MA_KH!O$1,0)</f>
        <v>CIRCLEK MIỀN BẮC</v>
      </c>
      <c r="AE688" s="2" t="str">
        <f>VLOOKUP($A688,MA_KH!$A:$Q,MA_KH!P$1,0)</f>
        <v>CHI NHÁNH CÔNG TY TNHH VÒNG TRÒN ĐỎ TẠI HÀ NỘI</v>
      </c>
    </row>
    <row r="689" spans="1:31" ht="25.5" hidden="1" customHeight="1" x14ac:dyDescent="0.2">
      <c r="A689" s="31" t="s">
        <v>21192</v>
      </c>
      <c r="B689" s="31" t="s">
        <v>1331</v>
      </c>
      <c r="C689" s="32">
        <v>45903</v>
      </c>
      <c r="D689" s="31" t="s">
        <v>2380</v>
      </c>
      <c r="E689" s="32">
        <v>45903</v>
      </c>
      <c r="F689" s="31" t="s">
        <v>2381</v>
      </c>
      <c r="G689" s="31" t="s">
        <v>2382</v>
      </c>
      <c r="H689" s="33">
        <v>230760</v>
      </c>
      <c r="I689" s="33">
        <v>0</v>
      </c>
      <c r="J689" s="33">
        <v>18461</v>
      </c>
      <c r="K689" s="33">
        <v>249221</v>
      </c>
      <c r="L689" s="7" t="s">
        <v>51</v>
      </c>
      <c r="O689" s="18">
        <f>IF(Table1[[#This Row],[Phân loại]]="Tồn đầu kỳ",Table1[[#This Row],[Tổng giá trị]],0)</f>
        <v>249221</v>
      </c>
      <c r="P689" s="7">
        <f>IF(Table1[[#This Row],[Số còn phải thu ĐK]]&lt;&gt;0,0,IF(Table1[[#This Row],[Phân loại]]="Bán hàng",Table1[[#This Row],[Tổng giá trị]],-Table1[[#This Row],[Tổng giá trị]]))</f>
        <v>0</v>
      </c>
      <c r="Q689" s="18">
        <f t="shared" si="64"/>
        <v>0</v>
      </c>
      <c r="R689" s="7">
        <f>Table1[[#This Row],[Số còn phải thu ĐK]]+Table1[[#This Row],[Giá Trị HD sau CK]]-Table1[[#This Row],[Số tiền đã thu]]</f>
        <v>249221</v>
      </c>
      <c r="S689" s="6">
        <f>IF(Table1[[#This Row],[Ngày hóa đơn]]&lt;&gt;"",Table1[[#This Row],[Ngày hóa đơn]],IF(Table1[[#This Row],[Ngày hạch toán]]&lt;&gt;"",Table1[[#This Row],[Ngày hạch toán]],""))</f>
        <v>45903</v>
      </c>
      <c r="T689" s="7"/>
      <c r="U689" s="6">
        <f>IF(Table1[[#This Row],[Ngày tính CN]]="","",S689+T689)</f>
        <v>45903</v>
      </c>
      <c r="V689" s="18">
        <f ca="1">IF(Table1[[#This Row],[Hạn thanh toán]]="","",IF((U689-NOW())&lt;0,0,(U689-NOW())))</f>
        <v>0</v>
      </c>
      <c r="W689" s="2"/>
      <c r="X689" s="18">
        <f t="shared" ca="1" si="65"/>
        <v>267.49032048611116</v>
      </c>
      <c r="Y689" s="2" t="str">
        <f t="shared" ca="1" si="66"/>
        <v>Nợ quá hạn hơn 120 ngày có khả năng mất thanh toán</v>
      </c>
      <c r="Z689" s="51">
        <f t="shared" si="62"/>
        <v>45903</v>
      </c>
      <c r="AA689" s="51" t="str">
        <f t="shared" si="63"/>
        <v/>
      </c>
      <c r="AD689" s="2" t="str">
        <f>VLOOKUP($A689,MA_KH!$A:$Q,MA_KH!O$1,0)</f>
        <v>CIRCLEK MIỀN BẮC</v>
      </c>
      <c r="AE689" s="2" t="str">
        <f>VLOOKUP($A689,MA_KH!$A:$Q,MA_KH!P$1,0)</f>
        <v>CHI NHÁNH CÔNG TY TNHH VÒNG TRÒN ĐỎ TẠI HÀ NỘI</v>
      </c>
    </row>
    <row r="690" spans="1:31" ht="25.5" hidden="1" customHeight="1" x14ac:dyDescent="0.2">
      <c r="A690" s="31" t="s">
        <v>21192</v>
      </c>
      <c r="B690" s="31" t="s">
        <v>1331</v>
      </c>
      <c r="C690" s="32">
        <v>45903</v>
      </c>
      <c r="D690" s="31" t="s">
        <v>2383</v>
      </c>
      <c r="E690" s="32">
        <v>45903</v>
      </c>
      <c r="F690" s="31" t="s">
        <v>2384</v>
      </c>
      <c r="G690" s="31" t="s">
        <v>2385</v>
      </c>
      <c r="H690" s="33">
        <v>461520</v>
      </c>
      <c r="I690" s="33">
        <v>0</v>
      </c>
      <c r="J690" s="33">
        <v>36922</v>
      </c>
      <c r="K690" s="33">
        <v>498442</v>
      </c>
      <c r="L690" s="7" t="s">
        <v>51</v>
      </c>
      <c r="O690" s="18">
        <f>IF(Table1[[#This Row],[Phân loại]]="Tồn đầu kỳ",Table1[[#This Row],[Tổng giá trị]],0)</f>
        <v>498442</v>
      </c>
      <c r="P690" s="7">
        <f>IF(Table1[[#This Row],[Số còn phải thu ĐK]]&lt;&gt;0,0,IF(Table1[[#This Row],[Phân loại]]="Bán hàng",Table1[[#This Row],[Tổng giá trị]],-Table1[[#This Row],[Tổng giá trị]]))</f>
        <v>0</v>
      </c>
      <c r="Q690" s="18">
        <f t="shared" si="64"/>
        <v>0</v>
      </c>
      <c r="R690" s="7">
        <f>Table1[[#This Row],[Số còn phải thu ĐK]]+Table1[[#This Row],[Giá Trị HD sau CK]]-Table1[[#This Row],[Số tiền đã thu]]</f>
        <v>498442</v>
      </c>
      <c r="S690" s="6">
        <f>IF(Table1[[#This Row],[Ngày hóa đơn]]&lt;&gt;"",Table1[[#This Row],[Ngày hóa đơn]],IF(Table1[[#This Row],[Ngày hạch toán]]&lt;&gt;"",Table1[[#This Row],[Ngày hạch toán]],""))</f>
        <v>45903</v>
      </c>
      <c r="T690" s="7"/>
      <c r="U690" s="6">
        <f>IF(Table1[[#This Row],[Ngày tính CN]]="","",S690+T690)</f>
        <v>45903</v>
      </c>
      <c r="V690" s="18">
        <f ca="1">IF(Table1[[#This Row],[Hạn thanh toán]]="","",IF((U690-NOW())&lt;0,0,(U690-NOW())))</f>
        <v>0</v>
      </c>
      <c r="W690" s="2"/>
      <c r="X690" s="18">
        <f t="shared" ca="1" si="65"/>
        <v>267.49032048611116</v>
      </c>
      <c r="Y690" s="2" t="str">
        <f t="shared" ca="1" si="66"/>
        <v>Nợ quá hạn hơn 120 ngày có khả năng mất thanh toán</v>
      </c>
      <c r="Z690" s="51">
        <f t="shared" si="62"/>
        <v>45903</v>
      </c>
      <c r="AA690" s="51" t="str">
        <f t="shared" si="63"/>
        <v/>
      </c>
      <c r="AD690" s="2" t="str">
        <f>VLOOKUP($A690,MA_KH!$A:$Q,MA_KH!O$1,0)</f>
        <v>CIRCLEK MIỀN BẮC</v>
      </c>
      <c r="AE690" s="2" t="str">
        <f>VLOOKUP($A690,MA_KH!$A:$Q,MA_KH!P$1,0)</f>
        <v>CHI NHÁNH CÔNG TY TNHH VÒNG TRÒN ĐỎ TẠI HÀ NỘI</v>
      </c>
    </row>
    <row r="691" spans="1:31" ht="25.5" hidden="1" customHeight="1" x14ac:dyDescent="0.2">
      <c r="A691" s="31" t="s">
        <v>21192</v>
      </c>
      <c r="B691" s="31" t="s">
        <v>1331</v>
      </c>
      <c r="C691" s="32">
        <v>45904</v>
      </c>
      <c r="D691" s="31" t="s">
        <v>2386</v>
      </c>
      <c r="E691" s="32">
        <v>45904</v>
      </c>
      <c r="F691" s="31" t="s">
        <v>2387</v>
      </c>
      <c r="G691" s="31" t="s">
        <v>2388</v>
      </c>
      <c r="H691" s="33">
        <v>230760</v>
      </c>
      <c r="I691" s="33">
        <v>0</v>
      </c>
      <c r="J691" s="33">
        <v>18461</v>
      </c>
      <c r="K691" s="33">
        <v>249221</v>
      </c>
      <c r="L691" s="7" t="s">
        <v>51</v>
      </c>
      <c r="O691" s="18">
        <f>IF(Table1[[#This Row],[Phân loại]]="Tồn đầu kỳ",Table1[[#This Row],[Tổng giá trị]],0)</f>
        <v>249221</v>
      </c>
      <c r="P691" s="7">
        <f>IF(Table1[[#This Row],[Số còn phải thu ĐK]]&lt;&gt;0,0,IF(Table1[[#This Row],[Phân loại]]="Bán hàng",Table1[[#This Row],[Tổng giá trị]],-Table1[[#This Row],[Tổng giá trị]]))</f>
        <v>0</v>
      </c>
      <c r="Q691" s="18">
        <f t="shared" si="64"/>
        <v>0</v>
      </c>
      <c r="R691" s="7">
        <f>Table1[[#This Row],[Số còn phải thu ĐK]]+Table1[[#This Row],[Giá Trị HD sau CK]]-Table1[[#This Row],[Số tiền đã thu]]</f>
        <v>249221</v>
      </c>
      <c r="S691" s="6">
        <f>IF(Table1[[#This Row],[Ngày hóa đơn]]&lt;&gt;"",Table1[[#This Row],[Ngày hóa đơn]],IF(Table1[[#This Row],[Ngày hạch toán]]&lt;&gt;"",Table1[[#This Row],[Ngày hạch toán]],""))</f>
        <v>45904</v>
      </c>
      <c r="T691" s="7"/>
      <c r="U691" s="6">
        <f>IF(Table1[[#This Row],[Ngày tính CN]]="","",S691+T691)</f>
        <v>45904</v>
      </c>
      <c r="V691" s="18">
        <f ca="1">IF(Table1[[#This Row],[Hạn thanh toán]]="","",IF((U691-NOW())&lt;0,0,(U691-NOW())))</f>
        <v>0</v>
      </c>
      <c r="W691" s="2"/>
      <c r="X691" s="18">
        <f t="shared" ca="1" si="65"/>
        <v>266.49032048611116</v>
      </c>
      <c r="Y691" s="2" t="str">
        <f t="shared" ca="1" si="66"/>
        <v>Nợ quá hạn hơn 120 ngày có khả năng mất thanh toán</v>
      </c>
      <c r="Z691" s="51">
        <f t="shared" si="62"/>
        <v>45904</v>
      </c>
      <c r="AA691" s="51" t="str">
        <f t="shared" si="63"/>
        <v/>
      </c>
      <c r="AD691" s="2" t="str">
        <f>VLOOKUP($A691,MA_KH!$A:$Q,MA_KH!O$1,0)</f>
        <v>CIRCLEK MIỀN BẮC</v>
      </c>
      <c r="AE691" s="2" t="str">
        <f>VLOOKUP($A691,MA_KH!$A:$Q,MA_KH!P$1,0)</f>
        <v>CHI NHÁNH CÔNG TY TNHH VÒNG TRÒN ĐỎ TẠI HÀ NỘI</v>
      </c>
    </row>
    <row r="692" spans="1:31" ht="25.5" hidden="1" customHeight="1" x14ac:dyDescent="0.2">
      <c r="A692" s="31" t="s">
        <v>21192</v>
      </c>
      <c r="B692" s="31" t="s">
        <v>1331</v>
      </c>
      <c r="C692" s="32">
        <v>45904</v>
      </c>
      <c r="D692" s="31" t="s">
        <v>2389</v>
      </c>
      <c r="E692" s="32">
        <v>45904</v>
      </c>
      <c r="F692" s="31" t="s">
        <v>2390</v>
      </c>
      <c r="G692" s="31" t="s">
        <v>2391</v>
      </c>
      <c r="H692" s="33">
        <v>230760</v>
      </c>
      <c r="I692" s="33">
        <v>0</v>
      </c>
      <c r="J692" s="33">
        <v>18461</v>
      </c>
      <c r="K692" s="33">
        <v>249221</v>
      </c>
      <c r="L692" s="7" t="s">
        <v>51</v>
      </c>
      <c r="O692" s="18">
        <f>IF(Table1[[#This Row],[Phân loại]]="Tồn đầu kỳ",Table1[[#This Row],[Tổng giá trị]],0)</f>
        <v>249221</v>
      </c>
      <c r="P692" s="7">
        <f>IF(Table1[[#This Row],[Số còn phải thu ĐK]]&lt;&gt;0,0,IF(Table1[[#This Row],[Phân loại]]="Bán hàng",Table1[[#This Row],[Tổng giá trị]],-Table1[[#This Row],[Tổng giá trị]]))</f>
        <v>0</v>
      </c>
      <c r="Q692" s="18">
        <f t="shared" si="64"/>
        <v>0</v>
      </c>
      <c r="R692" s="7">
        <f>Table1[[#This Row],[Số còn phải thu ĐK]]+Table1[[#This Row],[Giá Trị HD sau CK]]-Table1[[#This Row],[Số tiền đã thu]]</f>
        <v>249221</v>
      </c>
      <c r="S692" s="6">
        <f>IF(Table1[[#This Row],[Ngày hóa đơn]]&lt;&gt;"",Table1[[#This Row],[Ngày hóa đơn]],IF(Table1[[#This Row],[Ngày hạch toán]]&lt;&gt;"",Table1[[#This Row],[Ngày hạch toán]],""))</f>
        <v>45904</v>
      </c>
      <c r="T692" s="7"/>
      <c r="U692" s="6">
        <f>IF(Table1[[#This Row],[Ngày tính CN]]="","",S692+T692)</f>
        <v>45904</v>
      </c>
      <c r="V692" s="18">
        <f ca="1">IF(Table1[[#This Row],[Hạn thanh toán]]="","",IF((U692-NOW())&lt;0,0,(U692-NOW())))</f>
        <v>0</v>
      </c>
      <c r="W692" s="2"/>
      <c r="X692" s="18">
        <f t="shared" ca="1" si="65"/>
        <v>266.49032048611116</v>
      </c>
      <c r="Y692" s="2" t="str">
        <f t="shared" ca="1" si="66"/>
        <v>Nợ quá hạn hơn 120 ngày có khả năng mất thanh toán</v>
      </c>
      <c r="Z692" s="51">
        <f t="shared" si="62"/>
        <v>45904</v>
      </c>
      <c r="AA692" s="51" t="str">
        <f t="shared" si="63"/>
        <v/>
      </c>
      <c r="AD692" s="2" t="str">
        <f>VLOOKUP($A692,MA_KH!$A:$Q,MA_KH!O$1,0)</f>
        <v>CIRCLEK MIỀN BẮC</v>
      </c>
      <c r="AE692" s="2" t="str">
        <f>VLOOKUP($A692,MA_KH!$A:$Q,MA_KH!P$1,0)</f>
        <v>CHI NHÁNH CÔNG TY TNHH VÒNG TRÒN ĐỎ TẠI HÀ NỘI</v>
      </c>
    </row>
    <row r="693" spans="1:31" ht="25.5" hidden="1" customHeight="1" x14ac:dyDescent="0.2">
      <c r="A693" s="31" t="s">
        <v>21192</v>
      </c>
      <c r="B693" s="31" t="s">
        <v>1331</v>
      </c>
      <c r="C693" s="32">
        <v>45904</v>
      </c>
      <c r="D693" s="31" t="s">
        <v>2392</v>
      </c>
      <c r="E693" s="32">
        <v>45904</v>
      </c>
      <c r="F693" s="31" t="s">
        <v>2393</v>
      </c>
      <c r="G693" s="31" t="s">
        <v>2394</v>
      </c>
      <c r="H693" s="33">
        <v>230760</v>
      </c>
      <c r="I693" s="33">
        <v>0</v>
      </c>
      <c r="J693" s="33">
        <v>18461</v>
      </c>
      <c r="K693" s="33">
        <v>249221</v>
      </c>
      <c r="L693" s="7" t="s">
        <v>51</v>
      </c>
      <c r="O693" s="18">
        <f>IF(Table1[[#This Row],[Phân loại]]="Tồn đầu kỳ",Table1[[#This Row],[Tổng giá trị]],0)</f>
        <v>249221</v>
      </c>
      <c r="P693" s="7">
        <f>IF(Table1[[#This Row],[Số còn phải thu ĐK]]&lt;&gt;0,0,IF(Table1[[#This Row],[Phân loại]]="Bán hàng",Table1[[#This Row],[Tổng giá trị]],-Table1[[#This Row],[Tổng giá trị]]))</f>
        <v>0</v>
      </c>
      <c r="Q693" s="18">
        <f t="shared" si="64"/>
        <v>0</v>
      </c>
      <c r="R693" s="7">
        <f>Table1[[#This Row],[Số còn phải thu ĐK]]+Table1[[#This Row],[Giá Trị HD sau CK]]-Table1[[#This Row],[Số tiền đã thu]]</f>
        <v>249221</v>
      </c>
      <c r="S693" s="6">
        <f>IF(Table1[[#This Row],[Ngày hóa đơn]]&lt;&gt;"",Table1[[#This Row],[Ngày hóa đơn]],IF(Table1[[#This Row],[Ngày hạch toán]]&lt;&gt;"",Table1[[#This Row],[Ngày hạch toán]],""))</f>
        <v>45904</v>
      </c>
      <c r="T693" s="7"/>
      <c r="U693" s="6">
        <f>IF(Table1[[#This Row],[Ngày tính CN]]="","",S693+T693)</f>
        <v>45904</v>
      </c>
      <c r="V693" s="18">
        <f ca="1">IF(Table1[[#This Row],[Hạn thanh toán]]="","",IF((U693-NOW())&lt;0,0,(U693-NOW())))</f>
        <v>0</v>
      </c>
      <c r="W693" s="2"/>
      <c r="X693" s="18">
        <f t="shared" ca="1" si="65"/>
        <v>266.49032048611116</v>
      </c>
      <c r="Y693" s="2" t="str">
        <f t="shared" ca="1" si="66"/>
        <v>Nợ quá hạn hơn 120 ngày có khả năng mất thanh toán</v>
      </c>
      <c r="Z693" s="51">
        <f t="shared" si="62"/>
        <v>45904</v>
      </c>
      <c r="AA693" s="51" t="str">
        <f t="shared" si="63"/>
        <v/>
      </c>
      <c r="AD693" s="2" t="str">
        <f>VLOOKUP($A693,MA_KH!$A:$Q,MA_KH!O$1,0)</f>
        <v>CIRCLEK MIỀN BẮC</v>
      </c>
      <c r="AE693" s="2" t="str">
        <f>VLOOKUP($A693,MA_KH!$A:$Q,MA_KH!P$1,0)</f>
        <v>CHI NHÁNH CÔNG TY TNHH VÒNG TRÒN ĐỎ TẠI HÀ NỘI</v>
      </c>
    </row>
    <row r="694" spans="1:31" ht="25.5" hidden="1" customHeight="1" x14ac:dyDescent="0.2">
      <c r="A694" s="31" t="s">
        <v>21192</v>
      </c>
      <c r="B694" s="31" t="s">
        <v>1331</v>
      </c>
      <c r="C694" s="32">
        <v>45904</v>
      </c>
      <c r="D694" s="31" t="s">
        <v>2395</v>
      </c>
      <c r="E694" s="32">
        <v>45904</v>
      </c>
      <c r="F694" s="31" t="s">
        <v>2396</v>
      </c>
      <c r="G694" s="31" t="s">
        <v>2397</v>
      </c>
      <c r="H694" s="33">
        <v>461520</v>
      </c>
      <c r="I694" s="33">
        <v>0</v>
      </c>
      <c r="J694" s="33">
        <v>36922</v>
      </c>
      <c r="K694" s="33">
        <v>498442</v>
      </c>
      <c r="L694" s="7" t="s">
        <v>51</v>
      </c>
      <c r="O694" s="18">
        <f>IF(Table1[[#This Row],[Phân loại]]="Tồn đầu kỳ",Table1[[#This Row],[Tổng giá trị]],0)</f>
        <v>498442</v>
      </c>
      <c r="P694" s="7">
        <f>IF(Table1[[#This Row],[Số còn phải thu ĐK]]&lt;&gt;0,0,IF(Table1[[#This Row],[Phân loại]]="Bán hàng",Table1[[#This Row],[Tổng giá trị]],-Table1[[#This Row],[Tổng giá trị]]))</f>
        <v>0</v>
      </c>
      <c r="Q694" s="18">
        <f t="shared" si="64"/>
        <v>0</v>
      </c>
      <c r="R694" s="7">
        <f>Table1[[#This Row],[Số còn phải thu ĐK]]+Table1[[#This Row],[Giá Trị HD sau CK]]-Table1[[#This Row],[Số tiền đã thu]]</f>
        <v>498442</v>
      </c>
      <c r="S694" s="6">
        <f>IF(Table1[[#This Row],[Ngày hóa đơn]]&lt;&gt;"",Table1[[#This Row],[Ngày hóa đơn]],IF(Table1[[#This Row],[Ngày hạch toán]]&lt;&gt;"",Table1[[#This Row],[Ngày hạch toán]],""))</f>
        <v>45904</v>
      </c>
      <c r="T694" s="7"/>
      <c r="U694" s="6">
        <f>IF(Table1[[#This Row],[Ngày tính CN]]="","",S694+T694)</f>
        <v>45904</v>
      </c>
      <c r="V694" s="18">
        <f ca="1">IF(Table1[[#This Row],[Hạn thanh toán]]="","",IF((U694-NOW())&lt;0,0,(U694-NOW())))</f>
        <v>0</v>
      </c>
      <c r="W694" s="2"/>
      <c r="X694" s="18">
        <f t="shared" ca="1" si="65"/>
        <v>266.49032048611116</v>
      </c>
      <c r="Y694" s="2" t="str">
        <f t="shared" ca="1" si="66"/>
        <v>Nợ quá hạn hơn 120 ngày có khả năng mất thanh toán</v>
      </c>
      <c r="Z694" s="51">
        <f t="shared" si="62"/>
        <v>45904</v>
      </c>
      <c r="AA694" s="51" t="str">
        <f t="shared" si="63"/>
        <v/>
      </c>
      <c r="AD694" s="2" t="str">
        <f>VLOOKUP($A694,MA_KH!$A:$Q,MA_KH!O$1,0)</f>
        <v>CIRCLEK MIỀN BẮC</v>
      </c>
      <c r="AE694" s="2" t="str">
        <f>VLOOKUP($A694,MA_KH!$A:$Q,MA_KH!P$1,0)</f>
        <v>CHI NHÁNH CÔNG TY TNHH VÒNG TRÒN ĐỎ TẠI HÀ NỘI</v>
      </c>
    </row>
    <row r="695" spans="1:31" ht="25.5" hidden="1" customHeight="1" x14ac:dyDescent="0.2">
      <c r="A695" s="31" t="s">
        <v>21192</v>
      </c>
      <c r="B695" s="31" t="s">
        <v>1331</v>
      </c>
      <c r="C695" s="32">
        <v>45904</v>
      </c>
      <c r="D695" s="31" t="s">
        <v>2398</v>
      </c>
      <c r="E695" s="32">
        <v>45904</v>
      </c>
      <c r="F695" s="31" t="s">
        <v>2399</v>
      </c>
      <c r="G695" s="31" t="s">
        <v>2400</v>
      </c>
      <c r="H695" s="33">
        <v>230760</v>
      </c>
      <c r="I695" s="33">
        <v>0</v>
      </c>
      <c r="J695" s="33">
        <v>18461</v>
      </c>
      <c r="K695" s="33">
        <v>249221</v>
      </c>
      <c r="L695" s="7" t="s">
        <v>51</v>
      </c>
      <c r="O695" s="18">
        <f>IF(Table1[[#This Row],[Phân loại]]="Tồn đầu kỳ",Table1[[#This Row],[Tổng giá trị]],0)</f>
        <v>249221</v>
      </c>
      <c r="P695" s="7">
        <f>IF(Table1[[#This Row],[Số còn phải thu ĐK]]&lt;&gt;0,0,IF(Table1[[#This Row],[Phân loại]]="Bán hàng",Table1[[#This Row],[Tổng giá trị]],-Table1[[#This Row],[Tổng giá trị]]))</f>
        <v>0</v>
      </c>
      <c r="Q695" s="18">
        <f t="shared" si="64"/>
        <v>0</v>
      </c>
      <c r="R695" s="7">
        <f>Table1[[#This Row],[Số còn phải thu ĐK]]+Table1[[#This Row],[Giá Trị HD sau CK]]-Table1[[#This Row],[Số tiền đã thu]]</f>
        <v>249221</v>
      </c>
      <c r="S695" s="6">
        <f>IF(Table1[[#This Row],[Ngày hóa đơn]]&lt;&gt;"",Table1[[#This Row],[Ngày hóa đơn]],IF(Table1[[#This Row],[Ngày hạch toán]]&lt;&gt;"",Table1[[#This Row],[Ngày hạch toán]],""))</f>
        <v>45904</v>
      </c>
      <c r="T695" s="7"/>
      <c r="U695" s="6">
        <f>IF(Table1[[#This Row],[Ngày tính CN]]="","",S695+T695)</f>
        <v>45904</v>
      </c>
      <c r="V695" s="18">
        <f ca="1">IF(Table1[[#This Row],[Hạn thanh toán]]="","",IF((U695-NOW())&lt;0,0,(U695-NOW())))</f>
        <v>0</v>
      </c>
      <c r="W695" s="2"/>
      <c r="X695" s="18">
        <f t="shared" ca="1" si="65"/>
        <v>266.49032048611116</v>
      </c>
      <c r="Y695" s="2" t="str">
        <f t="shared" ca="1" si="66"/>
        <v>Nợ quá hạn hơn 120 ngày có khả năng mất thanh toán</v>
      </c>
      <c r="Z695" s="51">
        <f t="shared" si="62"/>
        <v>45904</v>
      </c>
      <c r="AA695" s="51" t="str">
        <f t="shared" si="63"/>
        <v/>
      </c>
      <c r="AD695" s="2" t="str">
        <f>VLOOKUP($A695,MA_KH!$A:$Q,MA_KH!O$1,0)</f>
        <v>CIRCLEK MIỀN BẮC</v>
      </c>
      <c r="AE695" s="2" t="str">
        <f>VLOOKUP($A695,MA_KH!$A:$Q,MA_KH!P$1,0)</f>
        <v>CHI NHÁNH CÔNG TY TNHH VÒNG TRÒN ĐỎ TẠI HÀ NỘI</v>
      </c>
    </row>
    <row r="696" spans="1:31" ht="25.5" hidden="1" customHeight="1" x14ac:dyDescent="0.2">
      <c r="A696" s="31" t="s">
        <v>21192</v>
      </c>
      <c r="B696" s="31" t="s">
        <v>1331</v>
      </c>
      <c r="C696" s="32">
        <v>45904</v>
      </c>
      <c r="D696" s="31" t="s">
        <v>2401</v>
      </c>
      <c r="E696" s="32">
        <v>45904</v>
      </c>
      <c r="F696" s="31" t="s">
        <v>2402</v>
      </c>
      <c r="G696" s="31" t="s">
        <v>2403</v>
      </c>
      <c r="H696" s="33">
        <v>230760</v>
      </c>
      <c r="I696" s="33">
        <v>0</v>
      </c>
      <c r="J696" s="33">
        <v>18461</v>
      </c>
      <c r="K696" s="33">
        <v>249221</v>
      </c>
      <c r="L696" s="7" t="s">
        <v>51</v>
      </c>
      <c r="O696" s="18">
        <f>IF(Table1[[#This Row],[Phân loại]]="Tồn đầu kỳ",Table1[[#This Row],[Tổng giá trị]],0)</f>
        <v>249221</v>
      </c>
      <c r="P696" s="7">
        <f>IF(Table1[[#This Row],[Số còn phải thu ĐK]]&lt;&gt;0,0,IF(Table1[[#This Row],[Phân loại]]="Bán hàng",Table1[[#This Row],[Tổng giá trị]],-Table1[[#This Row],[Tổng giá trị]]))</f>
        <v>0</v>
      </c>
      <c r="Q696" s="18">
        <f t="shared" si="64"/>
        <v>0</v>
      </c>
      <c r="R696" s="7">
        <f>Table1[[#This Row],[Số còn phải thu ĐK]]+Table1[[#This Row],[Giá Trị HD sau CK]]-Table1[[#This Row],[Số tiền đã thu]]</f>
        <v>249221</v>
      </c>
      <c r="S696" s="6">
        <f>IF(Table1[[#This Row],[Ngày hóa đơn]]&lt;&gt;"",Table1[[#This Row],[Ngày hóa đơn]],IF(Table1[[#This Row],[Ngày hạch toán]]&lt;&gt;"",Table1[[#This Row],[Ngày hạch toán]],""))</f>
        <v>45904</v>
      </c>
      <c r="T696" s="7"/>
      <c r="U696" s="6">
        <f>IF(Table1[[#This Row],[Ngày tính CN]]="","",S696+T696)</f>
        <v>45904</v>
      </c>
      <c r="V696" s="18">
        <f ca="1">IF(Table1[[#This Row],[Hạn thanh toán]]="","",IF((U696-NOW())&lt;0,0,(U696-NOW())))</f>
        <v>0</v>
      </c>
      <c r="W696" s="2"/>
      <c r="X696" s="18">
        <f t="shared" ca="1" si="65"/>
        <v>266.49032048611116</v>
      </c>
      <c r="Y696" s="2" t="str">
        <f t="shared" ca="1" si="66"/>
        <v>Nợ quá hạn hơn 120 ngày có khả năng mất thanh toán</v>
      </c>
      <c r="Z696" s="51">
        <f t="shared" si="62"/>
        <v>45904</v>
      </c>
      <c r="AA696" s="51" t="str">
        <f t="shared" si="63"/>
        <v/>
      </c>
      <c r="AD696" s="2" t="str">
        <f>VLOOKUP($A696,MA_KH!$A:$Q,MA_KH!O$1,0)</f>
        <v>CIRCLEK MIỀN BẮC</v>
      </c>
      <c r="AE696" s="2" t="str">
        <f>VLOOKUP($A696,MA_KH!$A:$Q,MA_KH!P$1,0)</f>
        <v>CHI NHÁNH CÔNG TY TNHH VÒNG TRÒN ĐỎ TẠI HÀ NỘI</v>
      </c>
    </row>
    <row r="697" spans="1:31" ht="25.5" hidden="1" customHeight="1" x14ac:dyDescent="0.2">
      <c r="A697" s="31" t="s">
        <v>21192</v>
      </c>
      <c r="B697" s="31" t="s">
        <v>1331</v>
      </c>
      <c r="C697" s="32">
        <v>45904</v>
      </c>
      <c r="D697" s="31" t="s">
        <v>2404</v>
      </c>
      <c r="E697" s="32">
        <v>45904</v>
      </c>
      <c r="F697" s="31" t="s">
        <v>2405</v>
      </c>
      <c r="G697" s="31" t="s">
        <v>2406</v>
      </c>
      <c r="H697" s="33">
        <v>230760</v>
      </c>
      <c r="I697" s="33">
        <v>0</v>
      </c>
      <c r="J697" s="33">
        <v>18461</v>
      </c>
      <c r="K697" s="33">
        <v>249221</v>
      </c>
      <c r="L697" s="7" t="s">
        <v>51</v>
      </c>
      <c r="O697" s="18">
        <f>IF(Table1[[#This Row],[Phân loại]]="Tồn đầu kỳ",Table1[[#This Row],[Tổng giá trị]],0)</f>
        <v>249221</v>
      </c>
      <c r="P697" s="7">
        <f>IF(Table1[[#This Row],[Số còn phải thu ĐK]]&lt;&gt;0,0,IF(Table1[[#This Row],[Phân loại]]="Bán hàng",Table1[[#This Row],[Tổng giá trị]],-Table1[[#This Row],[Tổng giá trị]]))</f>
        <v>0</v>
      </c>
      <c r="Q697" s="18">
        <f t="shared" si="64"/>
        <v>0</v>
      </c>
      <c r="R697" s="7">
        <f>Table1[[#This Row],[Số còn phải thu ĐK]]+Table1[[#This Row],[Giá Trị HD sau CK]]-Table1[[#This Row],[Số tiền đã thu]]</f>
        <v>249221</v>
      </c>
      <c r="S697" s="6">
        <f>IF(Table1[[#This Row],[Ngày hóa đơn]]&lt;&gt;"",Table1[[#This Row],[Ngày hóa đơn]],IF(Table1[[#This Row],[Ngày hạch toán]]&lt;&gt;"",Table1[[#This Row],[Ngày hạch toán]],""))</f>
        <v>45904</v>
      </c>
      <c r="T697" s="7"/>
      <c r="U697" s="6">
        <f>IF(Table1[[#This Row],[Ngày tính CN]]="","",S697+T697)</f>
        <v>45904</v>
      </c>
      <c r="V697" s="18">
        <f ca="1">IF(Table1[[#This Row],[Hạn thanh toán]]="","",IF((U697-NOW())&lt;0,0,(U697-NOW())))</f>
        <v>0</v>
      </c>
      <c r="W697" s="2"/>
      <c r="X697" s="18">
        <f t="shared" ca="1" si="65"/>
        <v>266.49032048611116</v>
      </c>
      <c r="Y697" s="2" t="str">
        <f t="shared" ca="1" si="66"/>
        <v>Nợ quá hạn hơn 120 ngày có khả năng mất thanh toán</v>
      </c>
      <c r="Z697" s="51">
        <f t="shared" si="62"/>
        <v>45904</v>
      </c>
      <c r="AA697" s="51" t="str">
        <f t="shared" si="63"/>
        <v/>
      </c>
      <c r="AD697" s="2" t="str">
        <f>VLOOKUP($A697,MA_KH!$A:$Q,MA_KH!O$1,0)</f>
        <v>CIRCLEK MIỀN BẮC</v>
      </c>
      <c r="AE697" s="2" t="str">
        <f>VLOOKUP($A697,MA_KH!$A:$Q,MA_KH!P$1,0)</f>
        <v>CHI NHÁNH CÔNG TY TNHH VÒNG TRÒN ĐỎ TẠI HÀ NỘI</v>
      </c>
    </row>
    <row r="698" spans="1:31" ht="25.5" hidden="1" customHeight="1" x14ac:dyDescent="0.2">
      <c r="A698" s="31" t="s">
        <v>21192</v>
      </c>
      <c r="B698" s="31" t="s">
        <v>1331</v>
      </c>
      <c r="C698" s="32">
        <v>45904</v>
      </c>
      <c r="D698" s="31" t="s">
        <v>2407</v>
      </c>
      <c r="E698" s="32">
        <v>45904</v>
      </c>
      <c r="F698" s="31" t="s">
        <v>2408</v>
      </c>
      <c r="G698" s="31" t="s">
        <v>2409</v>
      </c>
      <c r="H698" s="33">
        <v>461520</v>
      </c>
      <c r="I698" s="33">
        <v>0</v>
      </c>
      <c r="J698" s="33">
        <v>36922</v>
      </c>
      <c r="K698" s="33">
        <v>498442</v>
      </c>
      <c r="L698" s="7" t="s">
        <v>51</v>
      </c>
      <c r="O698" s="18">
        <f>IF(Table1[[#This Row],[Phân loại]]="Tồn đầu kỳ",Table1[[#This Row],[Tổng giá trị]],0)</f>
        <v>498442</v>
      </c>
      <c r="P698" s="7">
        <f>IF(Table1[[#This Row],[Số còn phải thu ĐK]]&lt;&gt;0,0,IF(Table1[[#This Row],[Phân loại]]="Bán hàng",Table1[[#This Row],[Tổng giá trị]],-Table1[[#This Row],[Tổng giá trị]]))</f>
        <v>0</v>
      </c>
      <c r="Q698" s="18">
        <f t="shared" si="64"/>
        <v>0</v>
      </c>
      <c r="R698" s="7">
        <f>Table1[[#This Row],[Số còn phải thu ĐK]]+Table1[[#This Row],[Giá Trị HD sau CK]]-Table1[[#This Row],[Số tiền đã thu]]</f>
        <v>498442</v>
      </c>
      <c r="S698" s="6">
        <f>IF(Table1[[#This Row],[Ngày hóa đơn]]&lt;&gt;"",Table1[[#This Row],[Ngày hóa đơn]],IF(Table1[[#This Row],[Ngày hạch toán]]&lt;&gt;"",Table1[[#This Row],[Ngày hạch toán]],""))</f>
        <v>45904</v>
      </c>
      <c r="T698" s="7"/>
      <c r="U698" s="6">
        <f>IF(Table1[[#This Row],[Ngày tính CN]]="","",S698+T698)</f>
        <v>45904</v>
      </c>
      <c r="V698" s="18">
        <f ca="1">IF(Table1[[#This Row],[Hạn thanh toán]]="","",IF((U698-NOW())&lt;0,0,(U698-NOW())))</f>
        <v>0</v>
      </c>
      <c r="W698" s="2"/>
      <c r="X698" s="18">
        <f t="shared" ca="1" si="65"/>
        <v>266.49032048611116</v>
      </c>
      <c r="Y698" s="2" t="str">
        <f t="shared" ca="1" si="66"/>
        <v>Nợ quá hạn hơn 120 ngày có khả năng mất thanh toán</v>
      </c>
      <c r="Z698" s="51">
        <f t="shared" si="62"/>
        <v>45904</v>
      </c>
      <c r="AA698" s="51" t="str">
        <f t="shared" si="63"/>
        <v/>
      </c>
      <c r="AD698" s="2" t="str">
        <f>VLOOKUP($A698,MA_KH!$A:$Q,MA_KH!O$1,0)</f>
        <v>CIRCLEK MIỀN BẮC</v>
      </c>
      <c r="AE698" s="2" t="str">
        <f>VLOOKUP($A698,MA_KH!$A:$Q,MA_KH!P$1,0)</f>
        <v>CHI NHÁNH CÔNG TY TNHH VÒNG TRÒN ĐỎ TẠI HÀ NỘI</v>
      </c>
    </row>
    <row r="699" spans="1:31" ht="25.5" hidden="1" customHeight="1" x14ac:dyDescent="0.2">
      <c r="A699" s="31" t="s">
        <v>21192</v>
      </c>
      <c r="B699" s="31" t="s">
        <v>1331</v>
      </c>
      <c r="C699" s="32">
        <v>45904</v>
      </c>
      <c r="D699" s="31" t="s">
        <v>2410</v>
      </c>
      <c r="E699" s="32">
        <v>45904</v>
      </c>
      <c r="F699" s="31" t="s">
        <v>2411</v>
      </c>
      <c r="G699" s="31" t="s">
        <v>2412</v>
      </c>
      <c r="H699" s="33">
        <v>461520</v>
      </c>
      <c r="I699" s="33">
        <v>0</v>
      </c>
      <c r="J699" s="33">
        <v>36922</v>
      </c>
      <c r="K699" s="33">
        <v>498442</v>
      </c>
      <c r="L699" s="7" t="s">
        <v>51</v>
      </c>
      <c r="O699" s="18">
        <f>IF(Table1[[#This Row],[Phân loại]]="Tồn đầu kỳ",Table1[[#This Row],[Tổng giá trị]],0)</f>
        <v>498442</v>
      </c>
      <c r="P699" s="7">
        <f>IF(Table1[[#This Row],[Số còn phải thu ĐK]]&lt;&gt;0,0,IF(Table1[[#This Row],[Phân loại]]="Bán hàng",Table1[[#This Row],[Tổng giá trị]],-Table1[[#This Row],[Tổng giá trị]]))</f>
        <v>0</v>
      </c>
      <c r="Q699" s="18">
        <f t="shared" si="64"/>
        <v>0</v>
      </c>
      <c r="R699" s="7">
        <f>Table1[[#This Row],[Số còn phải thu ĐK]]+Table1[[#This Row],[Giá Trị HD sau CK]]-Table1[[#This Row],[Số tiền đã thu]]</f>
        <v>498442</v>
      </c>
      <c r="S699" s="6">
        <f>IF(Table1[[#This Row],[Ngày hóa đơn]]&lt;&gt;"",Table1[[#This Row],[Ngày hóa đơn]],IF(Table1[[#This Row],[Ngày hạch toán]]&lt;&gt;"",Table1[[#This Row],[Ngày hạch toán]],""))</f>
        <v>45904</v>
      </c>
      <c r="T699" s="7"/>
      <c r="U699" s="6">
        <f>IF(Table1[[#This Row],[Ngày tính CN]]="","",S699+T699)</f>
        <v>45904</v>
      </c>
      <c r="V699" s="18">
        <f ca="1">IF(Table1[[#This Row],[Hạn thanh toán]]="","",IF((U699-NOW())&lt;0,0,(U699-NOW())))</f>
        <v>0</v>
      </c>
      <c r="W699" s="2"/>
      <c r="X699" s="18">
        <f t="shared" ca="1" si="65"/>
        <v>266.49032048611116</v>
      </c>
      <c r="Y699" s="2" t="str">
        <f t="shared" ca="1" si="66"/>
        <v>Nợ quá hạn hơn 120 ngày có khả năng mất thanh toán</v>
      </c>
      <c r="Z699" s="51">
        <f t="shared" si="62"/>
        <v>45904</v>
      </c>
      <c r="AA699" s="51" t="str">
        <f t="shared" si="63"/>
        <v/>
      </c>
      <c r="AD699" s="2" t="str">
        <f>VLOOKUP($A699,MA_KH!$A:$Q,MA_KH!O$1,0)</f>
        <v>CIRCLEK MIỀN BẮC</v>
      </c>
      <c r="AE699" s="2" t="str">
        <f>VLOOKUP($A699,MA_KH!$A:$Q,MA_KH!P$1,0)</f>
        <v>CHI NHÁNH CÔNG TY TNHH VÒNG TRÒN ĐỎ TẠI HÀ NỘI</v>
      </c>
    </row>
    <row r="700" spans="1:31" ht="25.5" hidden="1" customHeight="1" x14ac:dyDescent="0.2">
      <c r="A700" s="31" t="s">
        <v>21192</v>
      </c>
      <c r="B700" s="31" t="s">
        <v>1331</v>
      </c>
      <c r="C700" s="32">
        <v>45904</v>
      </c>
      <c r="D700" s="31" t="s">
        <v>2413</v>
      </c>
      <c r="E700" s="32">
        <v>45904</v>
      </c>
      <c r="F700" s="31" t="s">
        <v>2414</v>
      </c>
      <c r="G700" s="31" t="s">
        <v>2415</v>
      </c>
      <c r="H700" s="33">
        <v>461520</v>
      </c>
      <c r="I700" s="33">
        <v>0</v>
      </c>
      <c r="J700" s="33">
        <v>36922</v>
      </c>
      <c r="K700" s="33">
        <v>498442</v>
      </c>
      <c r="L700" s="7" t="s">
        <v>51</v>
      </c>
      <c r="O700" s="18">
        <f>IF(Table1[[#This Row],[Phân loại]]="Tồn đầu kỳ",Table1[[#This Row],[Tổng giá trị]],0)</f>
        <v>498442</v>
      </c>
      <c r="P700" s="7">
        <f>IF(Table1[[#This Row],[Số còn phải thu ĐK]]&lt;&gt;0,0,IF(Table1[[#This Row],[Phân loại]]="Bán hàng",Table1[[#This Row],[Tổng giá trị]],-Table1[[#This Row],[Tổng giá trị]]))</f>
        <v>0</v>
      </c>
      <c r="Q700" s="18">
        <f t="shared" si="64"/>
        <v>0</v>
      </c>
      <c r="R700" s="7">
        <f>Table1[[#This Row],[Số còn phải thu ĐK]]+Table1[[#This Row],[Giá Trị HD sau CK]]-Table1[[#This Row],[Số tiền đã thu]]</f>
        <v>498442</v>
      </c>
      <c r="S700" s="6">
        <f>IF(Table1[[#This Row],[Ngày hóa đơn]]&lt;&gt;"",Table1[[#This Row],[Ngày hóa đơn]],IF(Table1[[#This Row],[Ngày hạch toán]]&lt;&gt;"",Table1[[#This Row],[Ngày hạch toán]],""))</f>
        <v>45904</v>
      </c>
      <c r="T700" s="7"/>
      <c r="U700" s="6">
        <f>IF(Table1[[#This Row],[Ngày tính CN]]="","",S700+T700)</f>
        <v>45904</v>
      </c>
      <c r="V700" s="18">
        <f ca="1">IF(Table1[[#This Row],[Hạn thanh toán]]="","",IF((U700-NOW())&lt;0,0,(U700-NOW())))</f>
        <v>0</v>
      </c>
      <c r="W700" s="2"/>
      <c r="X700" s="18">
        <f t="shared" ca="1" si="65"/>
        <v>266.49032048611116</v>
      </c>
      <c r="Y700" s="2" t="str">
        <f t="shared" ca="1" si="66"/>
        <v>Nợ quá hạn hơn 120 ngày có khả năng mất thanh toán</v>
      </c>
      <c r="Z700" s="51">
        <f t="shared" si="62"/>
        <v>45904</v>
      </c>
      <c r="AA700" s="51" t="str">
        <f t="shared" si="63"/>
        <v/>
      </c>
      <c r="AD700" s="2" t="str">
        <f>VLOOKUP($A700,MA_KH!$A:$Q,MA_KH!O$1,0)</f>
        <v>CIRCLEK MIỀN BẮC</v>
      </c>
      <c r="AE700" s="2" t="str">
        <f>VLOOKUP($A700,MA_KH!$A:$Q,MA_KH!P$1,0)</f>
        <v>CHI NHÁNH CÔNG TY TNHH VÒNG TRÒN ĐỎ TẠI HÀ NỘI</v>
      </c>
    </row>
    <row r="701" spans="1:31" ht="25.5" hidden="1" customHeight="1" x14ac:dyDescent="0.2">
      <c r="A701" s="31" t="s">
        <v>21192</v>
      </c>
      <c r="B701" s="31" t="s">
        <v>1331</v>
      </c>
      <c r="C701" s="32">
        <v>45904</v>
      </c>
      <c r="D701" s="31" t="s">
        <v>2416</v>
      </c>
      <c r="E701" s="32">
        <v>45904</v>
      </c>
      <c r="F701" s="31" t="s">
        <v>2417</v>
      </c>
      <c r="G701" s="31" t="s">
        <v>2418</v>
      </c>
      <c r="H701" s="33">
        <v>230760</v>
      </c>
      <c r="I701" s="33">
        <v>0</v>
      </c>
      <c r="J701" s="33">
        <v>18461</v>
      </c>
      <c r="K701" s="33">
        <v>249221</v>
      </c>
      <c r="L701" s="7" t="s">
        <v>51</v>
      </c>
      <c r="O701" s="18">
        <f>IF(Table1[[#This Row],[Phân loại]]="Tồn đầu kỳ",Table1[[#This Row],[Tổng giá trị]],0)</f>
        <v>249221</v>
      </c>
      <c r="P701" s="7">
        <f>IF(Table1[[#This Row],[Số còn phải thu ĐK]]&lt;&gt;0,0,IF(Table1[[#This Row],[Phân loại]]="Bán hàng",Table1[[#This Row],[Tổng giá trị]],-Table1[[#This Row],[Tổng giá trị]]))</f>
        <v>0</v>
      </c>
      <c r="Q701" s="18">
        <f t="shared" si="64"/>
        <v>0</v>
      </c>
      <c r="R701" s="7">
        <f>Table1[[#This Row],[Số còn phải thu ĐK]]+Table1[[#This Row],[Giá Trị HD sau CK]]-Table1[[#This Row],[Số tiền đã thu]]</f>
        <v>249221</v>
      </c>
      <c r="S701" s="6">
        <f>IF(Table1[[#This Row],[Ngày hóa đơn]]&lt;&gt;"",Table1[[#This Row],[Ngày hóa đơn]],IF(Table1[[#This Row],[Ngày hạch toán]]&lt;&gt;"",Table1[[#This Row],[Ngày hạch toán]],""))</f>
        <v>45904</v>
      </c>
      <c r="T701" s="7"/>
      <c r="U701" s="6">
        <f>IF(Table1[[#This Row],[Ngày tính CN]]="","",S701+T701)</f>
        <v>45904</v>
      </c>
      <c r="V701" s="18">
        <f ca="1">IF(Table1[[#This Row],[Hạn thanh toán]]="","",IF((U701-NOW())&lt;0,0,(U701-NOW())))</f>
        <v>0</v>
      </c>
      <c r="W701" s="2"/>
      <c r="X701" s="18">
        <f t="shared" ca="1" si="65"/>
        <v>266.49032048611116</v>
      </c>
      <c r="Y701" s="2" t="str">
        <f t="shared" ca="1" si="66"/>
        <v>Nợ quá hạn hơn 120 ngày có khả năng mất thanh toán</v>
      </c>
      <c r="Z701" s="51">
        <f t="shared" si="62"/>
        <v>45904</v>
      </c>
      <c r="AA701" s="51" t="str">
        <f t="shared" si="63"/>
        <v/>
      </c>
      <c r="AD701" s="2" t="str">
        <f>VLOOKUP($A701,MA_KH!$A:$Q,MA_KH!O$1,0)</f>
        <v>CIRCLEK MIỀN BẮC</v>
      </c>
      <c r="AE701" s="2" t="str">
        <f>VLOOKUP($A701,MA_KH!$A:$Q,MA_KH!P$1,0)</f>
        <v>CHI NHÁNH CÔNG TY TNHH VÒNG TRÒN ĐỎ TẠI HÀ NỘI</v>
      </c>
    </row>
    <row r="702" spans="1:31" ht="25.5" hidden="1" customHeight="1" x14ac:dyDescent="0.2">
      <c r="A702" s="31" t="s">
        <v>21192</v>
      </c>
      <c r="B702" s="31" t="s">
        <v>1331</v>
      </c>
      <c r="C702" s="32">
        <v>45904</v>
      </c>
      <c r="D702" s="31" t="s">
        <v>2419</v>
      </c>
      <c r="E702" s="32">
        <v>45904</v>
      </c>
      <c r="F702" s="31" t="s">
        <v>2420</v>
      </c>
      <c r="G702" s="31" t="s">
        <v>2421</v>
      </c>
      <c r="H702" s="33">
        <v>461520</v>
      </c>
      <c r="I702" s="33">
        <v>0</v>
      </c>
      <c r="J702" s="33">
        <v>36922</v>
      </c>
      <c r="K702" s="33">
        <v>498442</v>
      </c>
      <c r="L702" s="7" t="s">
        <v>51</v>
      </c>
      <c r="O702" s="18">
        <f>IF(Table1[[#This Row],[Phân loại]]="Tồn đầu kỳ",Table1[[#This Row],[Tổng giá trị]],0)</f>
        <v>498442</v>
      </c>
      <c r="P702" s="7">
        <f>IF(Table1[[#This Row],[Số còn phải thu ĐK]]&lt;&gt;0,0,IF(Table1[[#This Row],[Phân loại]]="Bán hàng",Table1[[#This Row],[Tổng giá trị]],-Table1[[#This Row],[Tổng giá trị]]))</f>
        <v>0</v>
      </c>
      <c r="Q702" s="18">
        <f t="shared" si="64"/>
        <v>0</v>
      </c>
      <c r="R702" s="7">
        <f>Table1[[#This Row],[Số còn phải thu ĐK]]+Table1[[#This Row],[Giá Trị HD sau CK]]-Table1[[#This Row],[Số tiền đã thu]]</f>
        <v>498442</v>
      </c>
      <c r="S702" s="6">
        <f>IF(Table1[[#This Row],[Ngày hóa đơn]]&lt;&gt;"",Table1[[#This Row],[Ngày hóa đơn]],IF(Table1[[#This Row],[Ngày hạch toán]]&lt;&gt;"",Table1[[#This Row],[Ngày hạch toán]],""))</f>
        <v>45904</v>
      </c>
      <c r="T702" s="7"/>
      <c r="U702" s="6">
        <f>IF(Table1[[#This Row],[Ngày tính CN]]="","",S702+T702)</f>
        <v>45904</v>
      </c>
      <c r="V702" s="18">
        <f ca="1">IF(Table1[[#This Row],[Hạn thanh toán]]="","",IF((U702-NOW())&lt;0,0,(U702-NOW())))</f>
        <v>0</v>
      </c>
      <c r="W702" s="2"/>
      <c r="X702" s="18">
        <f t="shared" ca="1" si="65"/>
        <v>266.49032048611116</v>
      </c>
      <c r="Y702" s="2" t="str">
        <f t="shared" ca="1" si="66"/>
        <v>Nợ quá hạn hơn 120 ngày có khả năng mất thanh toán</v>
      </c>
      <c r="Z702" s="51">
        <f t="shared" si="62"/>
        <v>45904</v>
      </c>
      <c r="AA702" s="51" t="str">
        <f t="shared" si="63"/>
        <v/>
      </c>
      <c r="AD702" s="2" t="str">
        <f>VLOOKUP($A702,MA_KH!$A:$Q,MA_KH!O$1,0)</f>
        <v>CIRCLEK MIỀN BẮC</v>
      </c>
      <c r="AE702" s="2" t="str">
        <f>VLOOKUP($A702,MA_KH!$A:$Q,MA_KH!P$1,0)</f>
        <v>CHI NHÁNH CÔNG TY TNHH VÒNG TRÒN ĐỎ TẠI HÀ NỘI</v>
      </c>
    </row>
    <row r="703" spans="1:31" ht="25.5" hidden="1" customHeight="1" x14ac:dyDescent="0.2">
      <c r="A703" s="31" t="s">
        <v>21192</v>
      </c>
      <c r="B703" s="31" t="s">
        <v>1331</v>
      </c>
      <c r="C703" s="32">
        <v>45904</v>
      </c>
      <c r="D703" s="31" t="s">
        <v>2422</v>
      </c>
      <c r="E703" s="32">
        <v>45904</v>
      </c>
      <c r="F703" s="31" t="s">
        <v>2423</v>
      </c>
      <c r="G703" s="31" t="s">
        <v>2424</v>
      </c>
      <c r="H703" s="33">
        <v>230760</v>
      </c>
      <c r="I703" s="33">
        <v>0</v>
      </c>
      <c r="J703" s="33">
        <v>18461</v>
      </c>
      <c r="K703" s="33">
        <v>249221</v>
      </c>
      <c r="L703" s="7" t="s">
        <v>51</v>
      </c>
      <c r="O703" s="18">
        <f>IF(Table1[[#This Row],[Phân loại]]="Tồn đầu kỳ",Table1[[#This Row],[Tổng giá trị]],0)</f>
        <v>249221</v>
      </c>
      <c r="P703" s="7">
        <f>IF(Table1[[#This Row],[Số còn phải thu ĐK]]&lt;&gt;0,0,IF(Table1[[#This Row],[Phân loại]]="Bán hàng",Table1[[#This Row],[Tổng giá trị]],-Table1[[#This Row],[Tổng giá trị]]))</f>
        <v>0</v>
      </c>
      <c r="Q703" s="18">
        <f t="shared" si="64"/>
        <v>0</v>
      </c>
      <c r="R703" s="7">
        <f>Table1[[#This Row],[Số còn phải thu ĐK]]+Table1[[#This Row],[Giá Trị HD sau CK]]-Table1[[#This Row],[Số tiền đã thu]]</f>
        <v>249221</v>
      </c>
      <c r="S703" s="6">
        <f>IF(Table1[[#This Row],[Ngày hóa đơn]]&lt;&gt;"",Table1[[#This Row],[Ngày hóa đơn]],IF(Table1[[#This Row],[Ngày hạch toán]]&lt;&gt;"",Table1[[#This Row],[Ngày hạch toán]],""))</f>
        <v>45904</v>
      </c>
      <c r="T703" s="7"/>
      <c r="U703" s="6">
        <f>IF(Table1[[#This Row],[Ngày tính CN]]="","",S703+T703)</f>
        <v>45904</v>
      </c>
      <c r="V703" s="18">
        <f ca="1">IF(Table1[[#This Row],[Hạn thanh toán]]="","",IF((U703-NOW())&lt;0,0,(U703-NOW())))</f>
        <v>0</v>
      </c>
      <c r="W703" s="2"/>
      <c r="X703" s="18">
        <f t="shared" ca="1" si="65"/>
        <v>266.49032048611116</v>
      </c>
      <c r="Y703" s="2" t="str">
        <f t="shared" ca="1" si="66"/>
        <v>Nợ quá hạn hơn 120 ngày có khả năng mất thanh toán</v>
      </c>
      <c r="Z703" s="51">
        <f t="shared" si="62"/>
        <v>45904</v>
      </c>
      <c r="AA703" s="51" t="str">
        <f t="shared" si="63"/>
        <v/>
      </c>
      <c r="AD703" s="2" t="str">
        <f>VLOOKUP($A703,MA_KH!$A:$Q,MA_KH!O$1,0)</f>
        <v>CIRCLEK MIỀN BẮC</v>
      </c>
      <c r="AE703" s="2" t="str">
        <f>VLOOKUP($A703,MA_KH!$A:$Q,MA_KH!P$1,0)</f>
        <v>CHI NHÁNH CÔNG TY TNHH VÒNG TRÒN ĐỎ TẠI HÀ NỘI</v>
      </c>
    </row>
    <row r="704" spans="1:31" ht="25.5" hidden="1" customHeight="1" x14ac:dyDescent="0.2">
      <c r="A704" s="31" t="s">
        <v>21192</v>
      </c>
      <c r="B704" s="31" t="s">
        <v>1331</v>
      </c>
      <c r="C704" s="32">
        <v>45904</v>
      </c>
      <c r="D704" s="31" t="s">
        <v>2425</v>
      </c>
      <c r="E704" s="32">
        <v>45904</v>
      </c>
      <c r="F704" s="31" t="s">
        <v>2426</v>
      </c>
      <c r="G704" s="31" t="s">
        <v>2427</v>
      </c>
      <c r="H704" s="33">
        <v>461520</v>
      </c>
      <c r="I704" s="33">
        <v>0</v>
      </c>
      <c r="J704" s="33">
        <v>36922</v>
      </c>
      <c r="K704" s="33">
        <v>498442</v>
      </c>
      <c r="L704" s="7" t="s">
        <v>51</v>
      </c>
      <c r="O704" s="18">
        <f>IF(Table1[[#This Row],[Phân loại]]="Tồn đầu kỳ",Table1[[#This Row],[Tổng giá trị]],0)</f>
        <v>498442</v>
      </c>
      <c r="P704" s="7">
        <f>IF(Table1[[#This Row],[Số còn phải thu ĐK]]&lt;&gt;0,0,IF(Table1[[#This Row],[Phân loại]]="Bán hàng",Table1[[#This Row],[Tổng giá trị]],-Table1[[#This Row],[Tổng giá trị]]))</f>
        <v>0</v>
      </c>
      <c r="Q704" s="18">
        <f t="shared" si="64"/>
        <v>0</v>
      </c>
      <c r="R704" s="7">
        <f>Table1[[#This Row],[Số còn phải thu ĐK]]+Table1[[#This Row],[Giá Trị HD sau CK]]-Table1[[#This Row],[Số tiền đã thu]]</f>
        <v>498442</v>
      </c>
      <c r="S704" s="6">
        <f>IF(Table1[[#This Row],[Ngày hóa đơn]]&lt;&gt;"",Table1[[#This Row],[Ngày hóa đơn]],IF(Table1[[#This Row],[Ngày hạch toán]]&lt;&gt;"",Table1[[#This Row],[Ngày hạch toán]],""))</f>
        <v>45904</v>
      </c>
      <c r="T704" s="7"/>
      <c r="U704" s="6">
        <f>IF(Table1[[#This Row],[Ngày tính CN]]="","",S704+T704)</f>
        <v>45904</v>
      </c>
      <c r="V704" s="18">
        <f ca="1">IF(Table1[[#This Row],[Hạn thanh toán]]="","",IF((U704-NOW())&lt;0,0,(U704-NOW())))</f>
        <v>0</v>
      </c>
      <c r="W704" s="2"/>
      <c r="X704" s="18">
        <f t="shared" ca="1" si="65"/>
        <v>266.49032048611116</v>
      </c>
      <c r="Y704" s="2" t="str">
        <f t="shared" ca="1" si="66"/>
        <v>Nợ quá hạn hơn 120 ngày có khả năng mất thanh toán</v>
      </c>
      <c r="Z704" s="51">
        <f t="shared" si="62"/>
        <v>45904</v>
      </c>
      <c r="AA704" s="51" t="str">
        <f t="shared" si="63"/>
        <v/>
      </c>
      <c r="AD704" s="2" t="str">
        <f>VLOOKUP($A704,MA_KH!$A:$Q,MA_KH!O$1,0)</f>
        <v>CIRCLEK MIỀN BẮC</v>
      </c>
      <c r="AE704" s="2" t="str">
        <f>VLOOKUP($A704,MA_KH!$A:$Q,MA_KH!P$1,0)</f>
        <v>CHI NHÁNH CÔNG TY TNHH VÒNG TRÒN ĐỎ TẠI HÀ NỘI</v>
      </c>
    </row>
    <row r="705" spans="1:31" ht="25.5" hidden="1" customHeight="1" x14ac:dyDescent="0.2">
      <c r="A705" s="31" t="s">
        <v>21192</v>
      </c>
      <c r="B705" s="31" t="s">
        <v>1331</v>
      </c>
      <c r="C705" s="32">
        <v>45904</v>
      </c>
      <c r="D705" s="31" t="s">
        <v>2428</v>
      </c>
      <c r="E705" s="32">
        <v>45904</v>
      </c>
      <c r="F705" s="31" t="s">
        <v>2429</v>
      </c>
      <c r="G705" s="31" t="s">
        <v>2430</v>
      </c>
      <c r="H705" s="33">
        <v>230760</v>
      </c>
      <c r="I705" s="33">
        <v>0</v>
      </c>
      <c r="J705" s="33">
        <v>18461</v>
      </c>
      <c r="K705" s="33">
        <v>249221</v>
      </c>
      <c r="L705" s="7" t="s">
        <v>51</v>
      </c>
      <c r="O705" s="18">
        <f>IF(Table1[[#This Row],[Phân loại]]="Tồn đầu kỳ",Table1[[#This Row],[Tổng giá trị]],0)</f>
        <v>249221</v>
      </c>
      <c r="P705" s="7">
        <f>IF(Table1[[#This Row],[Số còn phải thu ĐK]]&lt;&gt;0,0,IF(Table1[[#This Row],[Phân loại]]="Bán hàng",Table1[[#This Row],[Tổng giá trị]],-Table1[[#This Row],[Tổng giá trị]]))</f>
        <v>0</v>
      </c>
      <c r="Q705" s="18">
        <f t="shared" si="64"/>
        <v>0</v>
      </c>
      <c r="R705" s="7">
        <f>Table1[[#This Row],[Số còn phải thu ĐK]]+Table1[[#This Row],[Giá Trị HD sau CK]]-Table1[[#This Row],[Số tiền đã thu]]</f>
        <v>249221</v>
      </c>
      <c r="S705" s="6">
        <f>IF(Table1[[#This Row],[Ngày hóa đơn]]&lt;&gt;"",Table1[[#This Row],[Ngày hóa đơn]],IF(Table1[[#This Row],[Ngày hạch toán]]&lt;&gt;"",Table1[[#This Row],[Ngày hạch toán]],""))</f>
        <v>45904</v>
      </c>
      <c r="T705" s="7"/>
      <c r="U705" s="6">
        <f>IF(Table1[[#This Row],[Ngày tính CN]]="","",S705+T705)</f>
        <v>45904</v>
      </c>
      <c r="V705" s="18">
        <f ca="1">IF(Table1[[#This Row],[Hạn thanh toán]]="","",IF((U705-NOW())&lt;0,0,(U705-NOW())))</f>
        <v>0</v>
      </c>
      <c r="W705" s="2"/>
      <c r="X705" s="18">
        <f t="shared" ca="1" si="65"/>
        <v>266.49032048611116</v>
      </c>
      <c r="Y705" s="2" t="str">
        <f t="shared" ca="1" si="66"/>
        <v>Nợ quá hạn hơn 120 ngày có khả năng mất thanh toán</v>
      </c>
      <c r="Z705" s="51">
        <f t="shared" si="62"/>
        <v>45904</v>
      </c>
      <c r="AA705" s="51" t="str">
        <f t="shared" si="63"/>
        <v/>
      </c>
      <c r="AD705" s="2" t="str">
        <f>VLOOKUP($A705,MA_KH!$A:$Q,MA_KH!O$1,0)</f>
        <v>CIRCLEK MIỀN BẮC</v>
      </c>
      <c r="AE705" s="2" t="str">
        <f>VLOOKUP($A705,MA_KH!$A:$Q,MA_KH!P$1,0)</f>
        <v>CHI NHÁNH CÔNG TY TNHH VÒNG TRÒN ĐỎ TẠI HÀ NỘI</v>
      </c>
    </row>
    <row r="706" spans="1:31" ht="25.5" hidden="1" customHeight="1" x14ac:dyDescent="0.2">
      <c r="A706" s="31" t="s">
        <v>21192</v>
      </c>
      <c r="B706" s="31" t="s">
        <v>1331</v>
      </c>
      <c r="C706" s="32">
        <v>45904</v>
      </c>
      <c r="D706" s="31" t="s">
        <v>2431</v>
      </c>
      <c r="E706" s="32">
        <v>45904</v>
      </c>
      <c r="F706" s="31" t="s">
        <v>2432</v>
      </c>
      <c r="G706" s="31" t="s">
        <v>2433</v>
      </c>
      <c r="H706" s="33">
        <v>230760</v>
      </c>
      <c r="I706" s="33">
        <v>0</v>
      </c>
      <c r="J706" s="33">
        <v>18461</v>
      </c>
      <c r="K706" s="33">
        <v>249221</v>
      </c>
      <c r="L706" s="7" t="s">
        <v>51</v>
      </c>
      <c r="O706" s="18">
        <f>IF(Table1[[#This Row],[Phân loại]]="Tồn đầu kỳ",Table1[[#This Row],[Tổng giá trị]],0)</f>
        <v>249221</v>
      </c>
      <c r="P706" s="7">
        <f>IF(Table1[[#This Row],[Số còn phải thu ĐK]]&lt;&gt;0,0,IF(Table1[[#This Row],[Phân loại]]="Bán hàng",Table1[[#This Row],[Tổng giá trị]],-Table1[[#This Row],[Tổng giá trị]]))</f>
        <v>0</v>
      </c>
      <c r="Q706" s="18">
        <f t="shared" si="64"/>
        <v>0</v>
      </c>
      <c r="R706" s="7">
        <f>Table1[[#This Row],[Số còn phải thu ĐK]]+Table1[[#This Row],[Giá Trị HD sau CK]]-Table1[[#This Row],[Số tiền đã thu]]</f>
        <v>249221</v>
      </c>
      <c r="S706" s="6">
        <f>IF(Table1[[#This Row],[Ngày hóa đơn]]&lt;&gt;"",Table1[[#This Row],[Ngày hóa đơn]],IF(Table1[[#This Row],[Ngày hạch toán]]&lt;&gt;"",Table1[[#This Row],[Ngày hạch toán]],""))</f>
        <v>45904</v>
      </c>
      <c r="T706" s="7"/>
      <c r="U706" s="6">
        <f>IF(Table1[[#This Row],[Ngày tính CN]]="","",S706+T706)</f>
        <v>45904</v>
      </c>
      <c r="V706" s="18">
        <f ca="1">IF(Table1[[#This Row],[Hạn thanh toán]]="","",IF((U706-NOW())&lt;0,0,(U706-NOW())))</f>
        <v>0</v>
      </c>
      <c r="W706" s="2"/>
      <c r="X706" s="18">
        <f t="shared" ca="1" si="65"/>
        <v>266.49032048611116</v>
      </c>
      <c r="Y706" s="2" t="str">
        <f t="shared" ca="1" si="66"/>
        <v>Nợ quá hạn hơn 120 ngày có khả năng mất thanh toán</v>
      </c>
      <c r="Z706" s="51">
        <f t="shared" si="62"/>
        <v>45904</v>
      </c>
      <c r="AA706" s="51" t="str">
        <f t="shared" si="63"/>
        <v/>
      </c>
      <c r="AD706" s="2" t="str">
        <f>VLOOKUP($A706,MA_KH!$A:$Q,MA_KH!O$1,0)</f>
        <v>CIRCLEK MIỀN BẮC</v>
      </c>
      <c r="AE706" s="2" t="str">
        <f>VLOOKUP($A706,MA_KH!$A:$Q,MA_KH!P$1,0)</f>
        <v>CHI NHÁNH CÔNG TY TNHH VÒNG TRÒN ĐỎ TẠI HÀ NỘI</v>
      </c>
    </row>
    <row r="707" spans="1:31" ht="25.5" hidden="1" customHeight="1" x14ac:dyDescent="0.2">
      <c r="A707" s="31" t="s">
        <v>21192</v>
      </c>
      <c r="B707" s="31" t="s">
        <v>1331</v>
      </c>
      <c r="C707" s="32">
        <v>45904</v>
      </c>
      <c r="D707" s="31" t="s">
        <v>2434</v>
      </c>
      <c r="E707" s="32">
        <v>45904</v>
      </c>
      <c r="F707" s="31" t="s">
        <v>2435</v>
      </c>
      <c r="G707" s="31" t="s">
        <v>2436</v>
      </c>
      <c r="H707" s="33">
        <v>230760</v>
      </c>
      <c r="I707" s="33">
        <v>0</v>
      </c>
      <c r="J707" s="33">
        <v>18461</v>
      </c>
      <c r="K707" s="33">
        <v>249221</v>
      </c>
      <c r="L707" s="7" t="s">
        <v>51</v>
      </c>
      <c r="O707" s="18">
        <f>IF(Table1[[#This Row],[Phân loại]]="Tồn đầu kỳ",Table1[[#This Row],[Tổng giá trị]],0)</f>
        <v>249221</v>
      </c>
      <c r="P707" s="7">
        <f>IF(Table1[[#This Row],[Số còn phải thu ĐK]]&lt;&gt;0,0,IF(Table1[[#This Row],[Phân loại]]="Bán hàng",Table1[[#This Row],[Tổng giá trị]],-Table1[[#This Row],[Tổng giá trị]]))</f>
        <v>0</v>
      </c>
      <c r="Q707" s="18">
        <f t="shared" si="64"/>
        <v>0</v>
      </c>
      <c r="R707" s="7">
        <f>Table1[[#This Row],[Số còn phải thu ĐK]]+Table1[[#This Row],[Giá Trị HD sau CK]]-Table1[[#This Row],[Số tiền đã thu]]</f>
        <v>249221</v>
      </c>
      <c r="S707" s="6">
        <f>IF(Table1[[#This Row],[Ngày hóa đơn]]&lt;&gt;"",Table1[[#This Row],[Ngày hóa đơn]],IF(Table1[[#This Row],[Ngày hạch toán]]&lt;&gt;"",Table1[[#This Row],[Ngày hạch toán]],""))</f>
        <v>45904</v>
      </c>
      <c r="T707" s="7"/>
      <c r="U707" s="6">
        <f>IF(Table1[[#This Row],[Ngày tính CN]]="","",S707+T707)</f>
        <v>45904</v>
      </c>
      <c r="V707" s="18">
        <f ca="1">IF(Table1[[#This Row],[Hạn thanh toán]]="","",IF((U707-NOW())&lt;0,0,(U707-NOW())))</f>
        <v>0</v>
      </c>
      <c r="W707" s="2"/>
      <c r="X707" s="18">
        <f t="shared" ca="1" si="65"/>
        <v>266.49032048611116</v>
      </c>
      <c r="Y707" s="2" t="str">
        <f t="shared" ca="1" si="66"/>
        <v>Nợ quá hạn hơn 120 ngày có khả năng mất thanh toán</v>
      </c>
      <c r="Z707" s="51">
        <f t="shared" si="62"/>
        <v>45904</v>
      </c>
      <c r="AA707" s="51" t="str">
        <f t="shared" si="63"/>
        <v/>
      </c>
      <c r="AD707" s="2" t="str">
        <f>VLOOKUP($A707,MA_KH!$A:$Q,MA_KH!O$1,0)</f>
        <v>CIRCLEK MIỀN BẮC</v>
      </c>
      <c r="AE707" s="2" t="str">
        <f>VLOOKUP($A707,MA_KH!$A:$Q,MA_KH!P$1,0)</f>
        <v>CHI NHÁNH CÔNG TY TNHH VÒNG TRÒN ĐỎ TẠI HÀ NỘI</v>
      </c>
    </row>
    <row r="708" spans="1:31" ht="25.5" hidden="1" customHeight="1" x14ac:dyDescent="0.2">
      <c r="A708" s="31" t="s">
        <v>21192</v>
      </c>
      <c r="B708" s="31" t="s">
        <v>1331</v>
      </c>
      <c r="C708" s="32">
        <v>45904</v>
      </c>
      <c r="D708" s="31" t="s">
        <v>2437</v>
      </c>
      <c r="E708" s="32">
        <v>45904</v>
      </c>
      <c r="F708" s="31" t="s">
        <v>2438</v>
      </c>
      <c r="G708" s="31" t="s">
        <v>2439</v>
      </c>
      <c r="H708" s="33">
        <v>230760</v>
      </c>
      <c r="I708" s="33">
        <v>0</v>
      </c>
      <c r="J708" s="33">
        <v>18461</v>
      </c>
      <c r="K708" s="33">
        <v>249221</v>
      </c>
      <c r="L708" s="7" t="s">
        <v>51</v>
      </c>
      <c r="O708" s="18">
        <f>IF(Table1[[#This Row],[Phân loại]]="Tồn đầu kỳ",Table1[[#This Row],[Tổng giá trị]],0)</f>
        <v>249221</v>
      </c>
      <c r="P708" s="7">
        <f>IF(Table1[[#This Row],[Số còn phải thu ĐK]]&lt;&gt;0,0,IF(Table1[[#This Row],[Phân loại]]="Bán hàng",Table1[[#This Row],[Tổng giá trị]],-Table1[[#This Row],[Tổng giá trị]]))</f>
        <v>0</v>
      </c>
      <c r="Q708" s="18">
        <f t="shared" si="64"/>
        <v>0</v>
      </c>
      <c r="R708" s="7">
        <f>Table1[[#This Row],[Số còn phải thu ĐK]]+Table1[[#This Row],[Giá Trị HD sau CK]]-Table1[[#This Row],[Số tiền đã thu]]</f>
        <v>249221</v>
      </c>
      <c r="S708" s="6">
        <f>IF(Table1[[#This Row],[Ngày hóa đơn]]&lt;&gt;"",Table1[[#This Row],[Ngày hóa đơn]],IF(Table1[[#This Row],[Ngày hạch toán]]&lt;&gt;"",Table1[[#This Row],[Ngày hạch toán]],""))</f>
        <v>45904</v>
      </c>
      <c r="T708" s="7"/>
      <c r="U708" s="6">
        <f>IF(Table1[[#This Row],[Ngày tính CN]]="","",S708+T708)</f>
        <v>45904</v>
      </c>
      <c r="V708" s="18">
        <f ca="1">IF(Table1[[#This Row],[Hạn thanh toán]]="","",IF((U708-NOW())&lt;0,0,(U708-NOW())))</f>
        <v>0</v>
      </c>
      <c r="W708" s="2"/>
      <c r="X708" s="18">
        <f t="shared" ca="1" si="65"/>
        <v>266.49032048611116</v>
      </c>
      <c r="Y708" s="2" t="str">
        <f t="shared" ca="1" si="66"/>
        <v>Nợ quá hạn hơn 120 ngày có khả năng mất thanh toán</v>
      </c>
      <c r="Z708" s="51">
        <f t="shared" ref="Z708:Z771" si="67">IF(S708="","",S708)</f>
        <v>45904</v>
      </c>
      <c r="AA708" s="51" t="str">
        <f t="shared" ref="AA708:AA771" si="68">IF(M708="","",M708)</f>
        <v/>
      </c>
      <c r="AD708" s="2" t="str">
        <f>VLOOKUP($A708,MA_KH!$A:$Q,MA_KH!O$1,0)</f>
        <v>CIRCLEK MIỀN BẮC</v>
      </c>
      <c r="AE708" s="2" t="str">
        <f>VLOOKUP($A708,MA_KH!$A:$Q,MA_KH!P$1,0)</f>
        <v>CHI NHÁNH CÔNG TY TNHH VÒNG TRÒN ĐỎ TẠI HÀ NỘI</v>
      </c>
    </row>
    <row r="709" spans="1:31" ht="25.5" hidden="1" customHeight="1" x14ac:dyDescent="0.2">
      <c r="A709" s="31" t="s">
        <v>21192</v>
      </c>
      <c r="B709" s="31" t="s">
        <v>1331</v>
      </c>
      <c r="C709" s="32">
        <v>45904</v>
      </c>
      <c r="D709" s="31" t="s">
        <v>2440</v>
      </c>
      <c r="E709" s="32">
        <v>45904</v>
      </c>
      <c r="F709" s="31" t="s">
        <v>2441</v>
      </c>
      <c r="G709" s="31" t="s">
        <v>2442</v>
      </c>
      <c r="H709" s="33">
        <v>230760</v>
      </c>
      <c r="I709" s="33">
        <v>0</v>
      </c>
      <c r="J709" s="33">
        <v>18461</v>
      </c>
      <c r="K709" s="33">
        <v>249221</v>
      </c>
      <c r="L709" s="7" t="s">
        <v>51</v>
      </c>
      <c r="O709" s="18">
        <f>IF(Table1[[#This Row],[Phân loại]]="Tồn đầu kỳ",Table1[[#This Row],[Tổng giá trị]],0)</f>
        <v>249221</v>
      </c>
      <c r="P709" s="7">
        <f>IF(Table1[[#This Row],[Số còn phải thu ĐK]]&lt;&gt;0,0,IF(Table1[[#This Row],[Phân loại]]="Bán hàng",Table1[[#This Row],[Tổng giá trị]],-Table1[[#This Row],[Tổng giá trị]]))</f>
        <v>0</v>
      </c>
      <c r="Q709" s="18">
        <f t="shared" si="64"/>
        <v>0</v>
      </c>
      <c r="R709" s="7">
        <f>Table1[[#This Row],[Số còn phải thu ĐK]]+Table1[[#This Row],[Giá Trị HD sau CK]]-Table1[[#This Row],[Số tiền đã thu]]</f>
        <v>249221</v>
      </c>
      <c r="S709" s="6">
        <f>IF(Table1[[#This Row],[Ngày hóa đơn]]&lt;&gt;"",Table1[[#This Row],[Ngày hóa đơn]],IF(Table1[[#This Row],[Ngày hạch toán]]&lt;&gt;"",Table1[[#This Row],[Ngày hạch toán]],""))</f>
        <v>45904</v>
      </c>
      <c r="T709" s="7"/>
      <c r="U709" s="6">
        <f>IF(Table1[[#This Row],[Ngày tính CN]]="","",S709+T709)</f>
        <v>45904</v>
      </c>
      <c r="V709" s="18">
        <f ca="1">IF(Table1[[#This Row],[Hạn thanh toán]]="","",IF((U709-NOW())&lt;0,0,(U709-NOW())))</f>
        <v>0</v>
      </c>
      <c r="W709" s="2"/>
      <c r="X709" s="18">
        <f t="shared" ca="1" si="65"/>
        <v>266.49032048611116</v>
      </c>
      <c r="Y709" s="2" t="str">
        <f t="shared" ca="1" si="66"/>
        <v>Nợ quá hạn hơn 120 ngày có khả năng mất thanh toán</v>
      </c>
      <c r="Z709" s="51">
        <f t="shared" si="67"/>
        <v>45904</v>
      </c>
      <c r="AA709" s="51" t="str">
        <f t="shared" si="68"/>
        <v/>
      </c>
      <c r="AD709" s="2" t="str">
        <f>VLOOKUP($A709,MA_KH!$A:$Q,MA_KH!O$1,0)</f>
        <v>CIRCLEK MIỀN BẮC</v>
      </c>
      <c r="AE709" s="2" t="str">
        <f>VLOOKUP($A709,MA_KH!$A:$Q,MA_KH!P$1,0)</f>
        <v>CHI NHÁNH CÔNG TY TNHH VÒNG TRÒN ĐỎ TẠI HÀ NỘI</v>
      </c>
    </row>
    <row r="710" spans="1:31" ht="25.5" hidden="1" customHeight="1" x14ac:dyDescent="0.2">
      <c r="A710" s="31" t="s">
        <v>21192</v>
      </c>
      <c r="B710" s="31" t="s">
        <v>1331</v>
      </c>
      <c r="C710" s="32">
        <v>45904</v>
      </c>
      <c r="D710" s="31" t="s">
        <v>2443</v>
      </c>
      <c r="E710" s="32">
        <v>45904</v>
      </c>
      <c r="F710" s="31" t="s">
        <v>2444</v>
      </c>
      <c r="G710" s="31" t="s">
        <v>2445</v>
      </c>
      <c r="H710" s="33">
        <v>230760</v>
      </c>
      <c r="I710" s="33">
        <v>0</v>
      </c>
      <c r="J710" s="33">
        <v>18461</v>
      </c>
      <c r="K710" s="33">
        <v>249221</v>
      </c>
      <c r="L710" s="7" t="s">
        <v>51</v>
      </c>
      <c r="O710" s="18">
        <f>IF(Table1[[#This Row],[Phân loại]]="Tồn đầu kỳ",Table1[[#This Row],[Tổng giá trị]],0)</f>
        <v>249221</v>
      </c>
      <c r="P710" s="7">
        <f>IF(Table1[[#This Row],[Số còn phải thu ĐK]]&lt;&gt;0,0,IF(Table1[[#This Row],[Phân loại]]="Bán hàng",Table1[[#This Row],[Tổng giá trị]],-Table1[[#This Row],[Tổng giá trị]]))</f>
        <v>0</v>
      </c>
      <c r="Q710" s="18">
        <f t="shared" si="64"/>
        <v>0</v>
      </c>
      <c r="R710" s="7">
        <f>Table1[[#This Row],[Số còn phải thu ĐK]]+Table1[[#This Row],[Giá Trị HD sau CK]]-Table1[[#This Row],[Số tiền đã thu]]</f>
        <v>249221</v>
      </c>
      <c r="S710" s="6">
        <f>IF(Table1[[#This Row],[Ngày hóa đơn]]&lt;&gt;"",Table1[[#This Row],[Ngày hóa đơn]],IF(Table1[[#This Row],[Ngày hạch toán]]&lt;&gt;"",Table1[[#This Row],[Ngày hạch toán]],""))</f>
        <v>45904</v>
      </c>
      <c r="T710" s="7"/>
      <c r="U710" s="6">
        <f>IF(Table1[[#This Row],[Ngày tính CN]]="","",S710+T710)</f>
        <v>45904</v>
      </c>
      <c r="V710" s="18">
        <f ca="1">IF(Table1[[#This Row],[Hạn thanh toán]]="","",IF((U710-NOW())&lt;0,0,(U710-NOW())))</f>
        <v>0</v>
      </c>
      <c r="W710" s="2"/>
      <c r="X710" s="18">
        <f t="shared" ca="1" si="65"/>
        <v>266.49032048611116</v>
      </c>
      <c r="Y710" s="2" t="str">
        <f t="shared" ca="1" si="66"/>
        <v>Nợ quá hạn hơn 120 ngày có khả năng mất thanh toán</v>
      </c>
      <c r="Z710" s="51">
        <f t="shared" si="67"/>
        <v>45904</v>
      </c>
      <c r="AA710" s="51" t="str">
        <f t="shared" si="68"/>
        <v/>
      </c>
      <c r="AD710" s="2" t="str">
        <f>VLOOKUP($A710,MA_KH!$A:$Q,MA_KH!O$1,0)</f>
        <v>CIRCLEK MIỀN BẮC</v>
      </c>
      <c r="AE710" s="2" t="str">
        <f>VLOOKUP($A710,MA_KH!$A:$Q,MA_KH!P$1,0)</f>
        <v>CHI NHÁNH CÔNG TY TNHH VÒNG TRÒN ĐỎ TẠI HÀ NỘI</v>
      </c>
    </row>
    <row r="711" spans="1:31" ht="25.5" hidden="1" customHeight="1" x14ac:dyDescent="0.2">
      <c r="A711" s="31" t="s">
        <v>21192</v>
      </c>
      <c r="B711" s="31" t="s">
        <v>1331</v>
      </c>
      <c r="C711" s="32">
        <v>45904</v>
      </c>
      <c r="D711" s="31" t="s">
        <v>2446</v>
      </c>
      <c r="E711" s="32">
        <v>45904</v>
      </c>
      <c r="F711" s="31" t="s">
        <v>2447</v>
      </c>
      <c r="G711" s="31" t="s">
        <v>2448</v>
      </c>
      <c r="H711" s="33">
        <v>184608</v>
      </c>
      <c r="I711" s="33">
        <v>0</v>
      </c>
      <c r="J711" s="33">
        <v>14769</v>
      </c>
      <c r="K711" s="33">
        <v>199377</v>
      </c>
      <c r="L711" s="7" t="s">
        <v>51</v>
      </c>
      <c r="O711" s="18">
        <f>IF(Table1[[#This Row],[Phân loại]]="Tồn đầu kỳ",Table1[[#This Row],[Tổng giá trị]],0)</f>
        <v>199377</v>
      </c>
      <c r="P711" s="7">
        <f>IF(Table1[[#This Row],[Số còn phải thu ĐK]]&lt;&gt;0,0,IF(Table1[[#This Row],[Phân loại]]="Bán hàng",Table1[[#This Row],[Tổng giá trị]],-Table1[[#This Row],[Tổng giá trị]]))</f>
        <v>0</v>
      </c>
      <c r="Q711" s="18">
        <f t="shared" si="64"/>
        <v>0</v>
      </c>
      <c r="R711" s="7">
        <f>Table1[[#This Row],[Số còn phải thu ĐK]]+Table1[[#This Row],[Giá Trị HD sau CK]]-Table1[[#This Row],[Số tiền đã thu]]</f>
        <v>199377</v>
      </c>
      <c r="S711" s="6">
        <f>IF(Table1[[#This Row],[Ngày hóa đơn]]&lt;&gt;"",Table1[[#This Row],[Ngày hóa đơn]],IF(Table1[[#This Row],[Ngày hạch toán]]&lt;&gt;"",Table1[[#This Row],[Ngày hạch toán]],""))</f>
        <v>45904</v>
      </c>
      <c r="T711" s="7"/>
      <c r="U711" s="6">
        <f>IF(Table1[[#This Row],[Ngày tính CN]]="","",S711+T711)</f>
        <v>45904</v>
      </c>
      <c r="V711" s="18">
        <f ca="1">IF(Table1[[#This Row],[Hạn thanh toán]]="","",IF((U711-NOW())&lt;0,0,(U711-NOW())))</f>
        <v>0</v>
      </c>
      <c r="W711" s="2"/>
      <c r="X711" s="18">
        <f t="shared" ca="1" si="65"/>
        <v>266.49032048611116</v>
      </c>
      <c r="Y711" s="2" t="str">
        <f t="shared" ca="1" si="66"/>
        <v>Nợ quá hạn hơn 120 ngày có khả năng mất thanh toán</v>
      </c>
      <c r="Z711" s="51">
        <f t="shared" si="67"/>
        <v>45904</v>
      </c>
      <c r="AA711" s="51" t="str">
        <f t="shared" si="68"/>
        <v/>
      </c>
      <c r="AD711" s="2" t="str">
        <f>VLOOKUP($A711,MA_KH!$A:$Q,MA_KH!O$1,0)</f>
        <v>CIRCLEK MIỀN BẮC</v>
      </c>
      <c r="AE711" s="2" t="str">
        <f>VLOOKUP($A711,MA_KH!$A:$Q,MA_KH!P$1,0)</f>
        <v>CHI NHÁNH CÔNG TY TNHH VÒNG TRÒN ĐỎ TẠI HÀ NỘI</v>
      </c>
    </row>
    <row r="712" spans="1:31" ht="25.5" hidden="1" customHeight="1" x14ac:dyDescent="0.2">
      <c r="A712" s="31" t="s">
        <v>21192</v>
      </c>
      <c r="B712" s="31" t="s">
        <v>1331</v>
      </c>
      <c r="C712" s="32">
        <v>45904</v>
      </c>
      <c r="D712" s="31" t="s">
        <v>2449</v>
      </c>
      <c r="E712" s="32">
        <v>45904</v>
      </c>
      <c r="F712" s="31" t="s">
        <v>2450</v>
      </c>
      <c r="G712" s="31" t="s">
        <v>2451</v>
      </c>
      <c r="H712" s="33">
        <v>230760</v>
      </c>
      <c r="I712" s="33">
        <v>0</v>
      </c>
      <c r="J712" s="33">
        <v>18461</v>
      </c>
      <c r="K712" s="33">
        <v>249221</v>
      </c>
      <c r="L712" s="7" t="s">
        <v>51</v>
      </c>
      <c r="O712" s="18">
        <f>IF(Table1[[#This Row],[Phân loại]]="Tồn đầu kỳ",Table1[[#This Row],[Tổng giá trị]],0)</f>
        <v>249221</v>
      </c>
      <c r="P712" s="7">
        <f>IF(Table1[[#This Row],[Số còn phải thu ĐK]]&lt;&gt;0,0,IF(Table1[[#This Row],[Phân loại]]="Bán hàng",Table1[[#This Row],[Tổng giá trị]],-Table1[[#This Row],[Tổng giá trị]]))</f>
        <v>0</v>
      </c>
      <c r="Q712" s="18">
        <f t="shared" si="64"/>
        <v>0</v>
      </c>
      <c r="R712" s="7">
        <f>Table1[[#This Row],[Số còn phải thu ĐK]]+Table1[[#This Row],[Giá Trị HD sau CK]]-Table1[[#This Row],[Số tiền đã thu]]</f>
        <v>249221</v>
      </c>
      <c r="S712" s="6">
        <f>IF(Table1[[#This Row],[Ngày hóa đơn]]&lt;&gt;"",Table1[[#This Row],[Ngày hóa đơn]],IF(Table1[[#This Row],[Ngày hạch toán]]&lt;&gt;"",Table1[[#This Row],[Ngày hạch toán]],""))</f>
        <v>45904</v>
      </c>
      <c r="T712" s="7"/>
      <c r="U712" s="6">
        <f>IF(Table1[[#This Row],[Ngày tính CN]]="","",S712+T712)</f>
        <v>45904</v>
      </c>
      <c r="V712" s="18">
        <f ca="1">IF(Table1[[#This Row],[Hạn thanh toán]]="","",IF((U712-NOW())&lt;0,0,(U712-NOW())))</f>
        <v>0</v>
      </c>
      <c r="W712" s="2"/>
      <c r="X712" s="18">
        <f t="shared" ca="1" si="65"/>
        <v>266.49032048611116</v>
      </c>
      <c r="Y712" s="2" t="str">
        <f t="shared" ca="1" si="66"/>
        <v>Nợ quá hạn hơn 120 ngày có khả năng mất thanh toán</v>
      </c>
      <c r="Z712" s="51">
        <f t="shared" si="67"/>
        <v>45904</v>
      </c>
      <c r="AA712" s="51" t="str">
        <f t="shared" si="68"/>
        <v/>
      </c>
      <c r="AD712" s="2" t="str">
        <f>VLOOKUP($A712,MA_KH!$A:$Q,MA_KH!O$1,0)</f>
        <v>CIRCLEK MIỀN BẮC</v>
      </c>
      <c r="AE712" s="2" t="str">
        <f>VLOOKUP($A712,MA_KH!$A:$Q,MA_KH!P$1,0)</f>
        <v>CHI NHÁNH CÔNG TY TNHH VÒNG TRÒN ĐỎ TẠI HÀ NỘI</v>
      </c>
    </row>
    <row r="713" spans="1:31" ht="25.5" hidden="1" customHeight="1" x14ac:dyDescent="0.2">
      <c r="A713" s="31" t="s">
        <v>21192</v>
      </c>
      <c r="B713" s="31" t="s">
        <v>1331</v>
      </c>
      <c r="C713" s="32">
        <v>45904</v>
      </c>
      <c r="D713" s="31" t="s">
        <v>2452</v>
      </c>
      <c r="E713" s="32">
        <v>45904</v>
      </c>
      <c r="F713" s="31" t="s">
        <v>2453</v>
      </c>
      <c r="G713" s="31" t="s">
        <v>2454</v>
      </c>
      <c r="H713" s="33">
        <v>184608</v>
      </c>
      <c r="I713" s="33">
        <v>0</v>
      </c>
      <c r="J713" s="33">
        <v>14769</v>
      </c>
      <c r="K713" s="33">
        <v>199377</v>
      </c>
      <c r="L713" s="7" t="s">
        <v>51</v>
      </c>
      <c r="O713" s="18">
        <f>IF(Table1[[#This Row],[Phân loại]]="Tồn đầu kỳ",Table1[[#This Row],[Tổng giá trị]],0)</f>
        <v>199377</v>
      </c>
      <c r="P713" s="7">
        <f>IF(Table1[[#This Row],[Số còn phải thu ĐK]]&lt;&gt;0,0,IF(Table1[[#This Row],[Phân loại]]="Bán hàng",Table1[[#This Row],[Tổng giá trị]],-Table1[[#This Row],[Tổng giá trị]]))</f>
        <v>0</v>
      </c>
      <c r="Q713" s="18">
        <f t="shared" si="64"/>
        <v>0</v>
      </c>
      <c r="R713" s="7">
        <f>Table1[[#This Row],[Số còn phải thu ĐK]]+Table1[[#This Row],[Giá Trị HD sau CK]]-Table1[[#This Row],[Số tiền đã thu]]</f>
        <v>199377</v>
      </c>
      <c r="S713" s="6">
        <f>IF(Table1[[#This Row],[Ngày hóa đơn]]&lt;&gt;"",Table1[[#This Row],[Ngày hóa đơn]],IF(Table1[[#This Row],[Ngày hạch toán]]&lt;&gt;"",Table1[[#This Row],[Ngày hạch toán]],""))</f>
        <v>45904</v>
      </c>
      <c r="T713" s="7"/>
      <c r="U713" s="6">
        <f>IF(Table1[[#This Row],[Ngày tính CN]]="","",S713+T713)</f>
        <v>45904</v>
      </c>
      <c r="V713" s="18">
        <f ca="1">IF(Table1[[#This Row],[Hạn thanh toán]]="","",IF((U713-NOW())&lt;0,0,(U713-NOW())))</f>
        <v>0</v>
      </c>
      <c r="W713" s="2"/>
      <c r="X713" s="18">
        <f t="shared" ca="1" si="65"/>
        <v>266.49032048611116</v>
      </c>
      <c r="Y713" s="2" t="str">
        <f t="shared" ca="1" si="66"/>
        <v>Nợ quá hạn hơn 120 ngày có khả năng mất thanh toán</v>
      </c>
      <c r="Z713" s="51">
        <f t="shared" si="67"/>
        <v>45904</v>
      </c>
      <c r="AA713" s="51" t="str">
        <f t="shared" si="68"/>
        <v/>
      </c>
      <c r="AD713" s="2" t="str">
        <f>VLOOKUP($A713,MA_KH!$A:$Q,MA_KH!O$1,0)</f>
        <v>CIRCLEK MIỀN BẮC</v>
      </c>
      <c r="AE713" s="2" t="str">
        <f>VLOOKUP($A713,MA_KH!$A:$Q,MA_KH!P$1,0)</f>
        <v>CHI NHÁNH CÔNG TY TNHH VÒNG TRÒN ĐỎ TẠI HÀ NỘI</v>
      </c>
    </row>
    <row r="714" spans="1:31" ht="25.5" hidden="1" customHeight="1" x14ac:dyDescent="0.2">
      <c r="A714" s="31" t="s">
        <v>21192</v>
      </c>
      <c r="B714" s="31" t="s">
        <v>1331</v>
      </c>
      <c r="C714" s="32">
        <v>45904</v>
      </c>
      <c r="D714" s="31" t="s">
        <v>2455</v>
      </c>
      <c r="E714" s="32">
        <v>45904</v>
      </c>
      <c r="F714" s="31" t="s">
        <v>2456</v>
      </c>
      <c r="G714" s="31" t="s">
        <v>2457</v>
      </c>
      <c r="H714" s="33">
        <v>230760</v>
      </c>
      <c r="I714" s="33">
        <v>0</v>
      </c>
      <c r="J714" s="33">
        <v>18461</v>
      </c>
      <c r="K714" s="33">
        <v>249221</v>
      </c>
      <c r="L714" s="7" t="s">
        <v>51</v>
      </c>
      <c r="O714" s="18">
        <f>IF(Table1[[#This Row],[Phân loại]]="Tồn đầu kỳ",Table1[[#This Row],[Tổng giá trị]],0)</f>
        <v>249221</v>
      </c>
      <c r="P714" s="7">
        <f>IF(Table1[[#This Row],[Số còn phải thu ĐK]]&lt;&gt;0,0,IF(Table1[[#This Row],[Phân loại]]="Bán hàng",Table1[[#This Row],[Tổng giá trị]],-Table1[[#This Row],[Tổng giá trị]]))</f>
        <v>0</v>
      </c>
      <c r="Q714" s="18">
        <f t="shared" si="64"/>
        <v>0</v>
      </c>
      <c r="R714" s="7">
        <f>Table1[[#This Row],[Số còn phải thu ĐK]]+Table1[[#This Row],[Giá Trị HD sau CK]]-Table1[[#This Row],[Số tiền đã thu]]</f>
        <v>249221</v>
      </c>
      <c r="S714" s="6">
        <f>IF(Table1[[#This Row],[Ngày hóa đơn]]&lt;&gt;"",Table1[[#This Row],[Ngày hóa đơn]],IF(Table1[[#This Row],[Ngày hạch toán]]&lt;&gt;"",Table1[[#This Row],[Ngày hạch toán]],""))</f>
        <v>45904</v>
      </c>
      <c r="T714" s="7"/>
      <c r="U714" s="6">
        <f>IF(Table1[[#This Row],[Ngày tính CN]]="","",S714+T714)</f>
        <v>45904</v>
      </c>
      <c r="V714" s="18">
        <f ca="1">IF(Table1[[#This Row],[Hạn thanh toán]]="","",IF((U714-NOW())&lt;0,0,(U714-NOW())))</f>
        <v>0</v>
      </c>
      <c r="W714" s="2"/>
      <c r="X714" s="18">
        <f t="shared" ca="1" si="65"/>
        <v>266.49032048611116</v>
      </c>
      <c r="Y714" s="2" t="str">
        <f t="shared" ca="1" si="66"/>
        <v>Nợ quá hạn hơn 120 ngày có khả năng mất thanh toán</v>
      </c>
      <c r="Z714" s="51">
        <f t="shared" si="67"/>
        <v>45904</v>
      </c>
      <c r="AA714" s="51" t="str">
        <f t="shared" si="68"/>
        <v/>
      </c>
      <c r="AD714" s="2" t="str">
        <f>VLOOKUP($A714,MA_KH!$A:$Q,MA_KH!O$1,0)</f>
        <v>CIRCLEK MIỀN BẮC</v>
      </c>
      <c r="AE714" s="2" t="str">
        <f>VLOOKUP($A714,MA_KH!$A:$Q,MA_KH!P$1,0)</f>
        <v>CHI NHÁNH CÔNG TY TNHH VÒNG TRÒN ĐỎ TẠI HÀ NỘI</v>
      </c>
    </row>
    <row r="715" spans="1:31" ht="25.5" hidden="1" customHeight="1" x14ac:dyDescent="0.2">
      <c r="A715" s="31" t="s">
        <v>21192</v>
      </c>
      <c r="B715" s="31" t="s">
        <v>1331</v>
      </c>
      <c r="C715" s="32">
        <v>45904</v>
      </c>
      <c r="D715" s="31" t="s">
        <v>2458</v>
      </c>
      <c r="E715" s="32">
        <v>45904</v>
      </c>
      <c r="F715" s="31" t="s">
        <v>2459</v>
      </c>
      <c r="G715" s="31" t="s">
        <v>2460</v>
      </c>
      <c r="H715" s="33">
        <v>230760</v>
      </c>
      <c r="I715" s="33">
        <v>0</v>
      </c>
      <c r="J715" s="33">
        <v>18461</v>
      </c>
      <c r="K715" s="33">
        <v>249221</v>
      </c>
      <c r="L715" s="7" t="s">
        <v>51</v>
      </c>
      <c r="O715" s="18">
        <f>IF(Table1[[#This Row],[Phân loại]]="Tồn đầu kỳ",Table1[[#This Row],[Tổng giá trị]],0)</f>
        <v>249221</v>
      </c>
      <c r="P715" s="7">
        <f>IF(Table1[[#This Row],[Số còn phải thu ĐK]]&lt;&gt;0,0,IF(Table1[[#This Row],[Phân loại]]="Bán hàng",Table1[[#This Row],[Tổng giá trị]],-Table1[[#This Row],[Tổng giá trị]]))</f>
        <v>0</v>
      </c>
      <c r="Q715" s="18">
        <f t="shared" si="64"/>
        <v>0</v>
      </c>
      <c r="R715" s="7">
        <f>Table1[[#This Row],[Số còn phải thu ĐK]]+Table1[[#This Row],[Giá Trị HD sau CK]]-Table1[[#This Row],[Số tiền đã thu]]</f>
        <v>249221</v>
      </c>
      <c r="S715" s="6">
        <f>IF(Table1[[#This Row],[Ngày hóa đơn]]&lt;&gt;"",Table1[[#This Row],[Ngày hóa đơn]],IF(Table1[[#This Row],[Ngày hạch toán]]&lt;&gt;"",Table1[[#This Row],[Ngày hạch toán]],""))</f>
        <v>45904</v>
      </c>
      <c r="T715" s="7"/>
      <c r="U715" s="6">
        <f>IF(Table1[[#This Row],[Ngày tính CN]]="","",S715+T715)</f>
        <v>45904</v>
      </c>
      <c r="V715" s="18">
        <f ca="1">IF(Table1[[#This Row],[Hạn thanh toán]]="","",IF((U715-NOW())&lt;0,0,(U715-NOW())))</f>
        <v>0</v>
      </c>
      <c r="W715" s="2"/>
      <c r="X715" s="18">
        <f t="shared" ca="1" si="65"/>
        <v>266.49032048611116</v>
      </c>
      <c r="Y715" s="2" t="str">
        <f t="shared" ca="1" si="66"/>
        <v>Nợ quá hạn hơn 120 ngày có khả năng mất thanh toán</v>
      </c>
      <c r="Z715" s="51">
        <f t="shared" si="67"/>
        <v>45904</v>
      </c>
      <c r="AA715" s="51" t="str">
        <f t="shared" si="68"/>
        <v/>
      </c>
      <c r="AD715" s="2" t="str">
        <f>VLOOKUP($A715,MA_KH!$A:$Q,MA_KH!O$1,0)</f>
        <v>CIRCLEK MIỀN BẮC</v>
      </c>
      <c r="AE715" s="2" t="str">
        <f>VLOOKUP($A715,MA_KH!$A:$Q,MA_KH!P$1,0)</f>
        <v>CHI NHÁNH CÔNG TY TNHH VÒNG TRÒN ĐỎ TẠI HÀ NỘI</v>
      </c>
    </row>
    <row r="716" spans="1:31" ht="25.5" hidden="1" customHeight="1" x14ac:dyDescent="0.2">
      <c r="A716" s="31" t="s">
        <v>21192</v>
      </c>
      <c r="B716" s="31" t="s">
        <v>1331</v>
      </c>
      <c r="C716" s="32">
        <v>45904</v>
      </c>
      <c r="D716" s="31" t="s">
        <v>2461</v>
      </c>
      <c r="E716" s="32">
        <v>45904</v>
      </c>
      <c r="F716" s="31" t="s">
        <v>2462</v>
      </c>
      <c r="G716" s="31" t="s">
        <v>2463</v>
      </c>
      <c r="H716" s="33">
        <v>230760</v>
      </c>
      <c r="I716" s="33">
        <v>0</v>
      </c>
      <c r="J716" s="33">
        <v>18461</v>
      </c>
      <c r="K716" s="33">
        <v>249221</v>
      </c>
      <c r="L716" s="7" t="s">
        <v>51</v>
      </c>
      <c r="O716" s="18">
        <f>IF(Table1[[#This Row],[Phân loại]]="Tồn đầu kỳ",Table1[[#This Row],[Tổng giá trị]],0)</f>
        <v>249221</v>
      </c>
      <c r="P716" s="7">
        <f>IF(Table1[[#This Row],[Số còn phải thu ĐK]]&lt;&gt;0,0,IF(Table1[[#This Row],[Phân loại]]="Bán hàng",Table1[[#This Row],[Tổng giá trị]],-Table1[[#This Row],[Tổng giá trị]]))</f>
        <v>0</v>
      </c>
      <c r="Q716" s="18">
        <f t="shared" si="64"/>
        <v>0</v>
      </c>
      <c r="R716" s="7">
        <f>Table1[[#This Row],[Số còn phải thu ĐK]]+Table1[[#This Row],[Giá Trị HD sau CK]]-Table1[[#This Row],[Số tiền đã thu]]</f>
        <v>249221</v>
      </c>
      <c r="S716" s="6">
        <f>IF(Table1[[#This Row],[Ngày hóa đơn]]&lt;&gt;"",Table1[[#This Row],[Ngày hóa đơn]],IF(Table1[[#This Row],[Ngày hạch toán]]&lt;&gt;"",Table1[[#This Row],[Ngày hạch toán]],""))</f>
        <v>45904</v>
      </c>
      <c r="T716" s="7"/>
      <c r="U716" s="6">
        <f>IF(Table1[[#This Row],[Ngày tính CN]]="","",S716+T716)</f>
        <v>45904</v>
      </c>
      <c r="V716" s="18">
        <f ca="1">IF(Table1[[#This Row],[Hạn thanh toán]]="","",IF((U716-NOW())&lt;0,0,(U716-NOW())))</f>
        <v>0</v>
      </c>
      <c r="W716" s="2"/>
      <c r="X716" s="18">
        <f t="shared" ca="1" si="65"/>
        <v>266.49032048611116</v>
      </c>
      <c r="Y716" s="2" t="str">
        <f t="shared" ca="1" si="66"/>
        <v>Nợ quá hạn hơn 120 ngày có khả năng mất thanh toán</v>
      </c>
      <c r="Z716" s="51">
        <f t="shared" si="67"/>
        <v>45904</v>
      </c>
      <c r="AA716" s="51" t="str">
        <f t="shared" si="68"/>
        <v/>
      </c>
      <c r="AD716" s="2" t="str">
        <f>VLOOKUP($A716,MA_KH!$A:$Q,MA_KH!O$1,0)</f>
        <v>CIRCLEK MIỀN BẮC</v>
      </c>
      <c r="AE716" s="2" t="str">
        <f>VLOOKUP($A716,MA_KH!$A:$Q,MA_KH!P$1,0)</f>
        <v>CHI NHÁNH CÔNG TY TNHH VÒNG TRÒN ĐỎ TẠI HÀ NỘI</v>
      </c>
    </row>
    <row r="717" spans="1:31" ht="25.5" hidden="1" customHeight="1" x14ac:dyDescent="0.2">
      <c r="A717" s="31" t="s">
        <v>21192</v>
      </c>
      <c r="B717" s="31" t="s">
        <v>1331</v>
      </c>
      <c r="C717" s="32">
        <v>45904</v>
      </c>
      <c r="D717" s="31" t="s">
        <v>2464</v>
      </c>
      <c r="E717" s="32">
        <v>45904</v>
      </c>
      <c r="F717" s="31" t="s">
        <v>2465</v>
      </c>
      <c r="G717" s="31" t="s">
        <v>2466</v>
      </c>
      <c r="H717" s="33">
        <v>461520</v>
      </c>
      <c r="I717" s="33">
        <v>0</v>
      </c>
      <c r="J717" s="33">
        <v>36922</v>
      </c>
      <c r="K717" s="33">
        <v>498442</v>
      </c>
      <c r="L717" s="7" t="s">
        <v>51</v>
      </c>
      <c r="O717" s="18">
        <f>IF(Table1[[#This Row],[Phân loại]]="Tồn đầu kỳ",Table1[[#This Row],[Tổng giá trị]],0)</f>
        <v>498442</v>
      </c>
      <c r="P717" s="7">
        <f>IF(Table1[[#This Row],[Số còn phải thu ĐK]]&lt;&gt;0,0,IF(Table1[[#This Row],[Phân loại]]="Bán hàng",Table1[[#This Row],[Tổng giá trị]],-Table1[[#This Row],[Tổng giá trị]]))</f>
        <v>0</v>
      </c>
      <c r="Q717" s="18">
        <f t="shared" si="64"/>
        <v>0</v>
      </c>
      <c r="R717" s="7">
        <f>Table1[[#This Row],[Số còn phải thu ĐK]]+Table1[[#This Row],[Giá Trị HD sau CK]]-Table1[[#This Row],[Số tiền đã thu]]</f>
        <v>498442</v>
      </c>
      <c r="S717" s="6">
        <f>IF(Table1[[#This Row],[Ngày hóa đơn]]&lt;&gt;"",Table1[[#This Row],[Ngày hóa đơn]],IF(Table1[[#This Row],[Ngày hạch toán]]&lt;&gt;"",Table1[[#This Row],[Ngày hạch toán]],""))</f>
        <v>45904</v>
      </c>
      <c r="T717" s="7"/>
      <c r="U717" s="6">
        <f>IF(Table1[[#This Row],[Ngày tính CN]]="","",S717+T717)</f>
        <v>45904</v>
      </c>
      <c r="V717" s="18">
        <f ca="1">IF(Table1[[#This Row],[Hạn thanh toán]]="","",IF((U717-NOW())&lt;0,0,(U717-NOW())))</f>
        <v>0</v>
      </c>
      <c r="W717" s="2"/>
      <c r="X717" s="18">
        <f t="shared" ca="1" si="65"/>
        <v>266.49032048611116</v>
      </c>
      <c r="Y717" s="2" t="str">
        <f t="shared" ca="1" si="66"/>
        <v>Nợ quá hạn hơn 120 ngày có khả năng mất thanh toán</v>
      </c>
      <c r="Z717" s="51">
        <f t="shared" si="67"/>
        <v>45904</v>
      </c>
      <c r="AA717" s="51" t="str">
        <f t="shared" si="68"/>
        <v/>
      </c>
      <c r="AD717" s="2" t="str">
        <f>VLOOKUP($A717,MA_KH!$A:$Q,MA_KH!O$1,0)</f>
        <v>CIRCLEK MIỀN BẮC</v>
      </c>
      <c r="AE717" s="2" t="str">
        <f>VLOOKUP($A717,MA_KH!$A:$Q,MA_KH!P$1,0)</f>
        <v>CHI NHÁNH CÔNG TY TNHH VÒNG TRÒN ĐỎ TẠI HÀ NỘI</v>
      </c>
    </row>
    <row r="718" spans="1:31" ht="25.5" hidden="1" customHeight="1" x14ac:dyDescent="0.2">
      <c r="A718" s="31" t="s">
        <v>21192</v>
      </c>
      <c r="B718" s="31" t="s">
        <v>1331</v>
      </c>
      <c r="C718" s="32">
        <v>45904</v>
      </c>
      <c r="D718" s="31" t="s">
        <v>2467</v>
      </c>
      <c r="E718" s="32">
        <v>45904</v>
      </c>
      <c r="F718" s="31" t="s">
        <v>2468</v>
      </c>
      <c r="G718" s="31" t="s">
        <v>2469</v>
      </c>
      <c r="H718" s="33">
        <v>184608</v>
      </c>
      <c r="I718" s="33">
        <v>0</v>
      </c>
      <c r="J718" s="33">
        <v>14769</v>
      </c>
      <c r="K718" s="33">
        <v>199377</v>
      </c>
      <c r="L718" s="7" t="s">
        <v>51</v>
      </c>
      <c r="O718" s="18">
        <f>IF(Table1[[#This Row],[Phân loại]]="Tồn đầu kỳ",Table1[[#This Row],[Tổng giá trị]],0)</f>
        <v>199377</v>
      </c>
      <c r="P718" s="7">
        <f>IF(Table1[[#This Row],[Số còn phải thu ĐK]]&lt;&gt;0,0,IF(Table1[[#This Row],[Phân loại]]="Bán hàng",Table1[[#This Row],[Tổng giá trị]],-Table1[[#This Row],[Tổng giá trị]]))</f>
        <v>0</v>
      </c>
      <c r="Q718" s="18">
        <f t="shared" si="64"/>
        <v>0</v>
      </c>
      <c r="R718" s="7">
        <f>Table1[[#This Row],[Số còn phải thu ĐK]]+Table1[[#This Row],[Giá Trị HD sau CK]]-Table1[[#This Row],[Số tiền đã thu]]</f>
        <v>199377</v>
      </c>
      <c r="S718" s="6">
        <f>IF(Table1[[#This Row],[Ngày hóa đơn]]&lt;&gt;"",Table1[[#This Row],[Ngày hóa đơn]],IF(Table1[[#This Row],[Ngày hạch toán]]&lt;&gt;"",Table1[[#This Row],[Ngày hạch toán]],""))</f>
        <v>45904</v>
      </c>
      <c r="T718" s="7"/>
      <c r="U718" s="6">
        <f>IF(Table1[[#This Row],[Ngày tính CN]]="","",S718+T718)</f>
        <v>45904</v>
      </c>
      <c r="V718" s="18">
        <f ca="1">IF(Table1[[#This Row],[Hạn thanh toán]]="","",IF((U718-NOW())&lt;0,0,(U718-NOW())))</f>
        <v>0</v>
      </c>
      <c r="W718" s="2"/>
      <c r="X718" s="18">
        <f t="shared" ca="1" si="65"/>
        <v>266.49032048611116</v>
      </c>
      <c r="Y718" s="2" t="str">
        <f t="shared" ca="1" si="66"/>
        <v>Nợ quá hạn hơn 120 ngày có khả năng mất thanh toán</v>
      </c>
      <c r="Z718" s="51">
        <f t="shared" si="67"/>
        <v>45904</v>
      </c>
      <c r="AA718" s="51" t="str">
        <f t="shared" si="68"/>
        <v/>
      </c>
      <c r="AD718" s="2" t="str">
        <f>VLOOKUP($A718,MA_KH!$A:$Q,MA_KH!O$1,0)</f>
        <v>CIRCLEK MIỀN BẮC</v>
      </c>
      <c r="AE718" s="2" t="str">
        <f>VLOOKUP($A718,MA_KH!$A:$Q,MA_KH!P$1,0)</f>
        <v>CHI NHÁNH CÔNG TY TNHH VÒNG TRÒN ĐỎ TẠI HÀ NỘI</v>
      </c>
    </row>
    <row r="719" spans="1:31" ht="25.5" hidden="1" customHeight="1" x14ac:dyDescent="0.2">
      <c r="A719" s="31" t="s">
        <v>21192</v>
      </c>
      <c r="B719" s="31" t="s">
        <v>1331</v>
      </c>
      <c r="C719" s="32">
        <v>45904</v>
      </c>
      <c r="D719" s="31" t="s">
        <v>2470</v>
      </c>
      <c r="E719" s="32">
        <v>45904</v>
      </c>
      <c r="F719" s="31" t="s">
        <v>2471</v>
      </c>
      <c r="G719" s="31" t="s">
        <v>2472</v>
      </c>
      <c r="H719" s="33">
        <v>230760</v>
      </c>
      <c r="I719" s="33">
        <v>0</v>
      </c>
      <c r="J719" s="33">
        <v>18461</v>
      </c>
      <c r="K719" s="33">
        <v>249221</v>
      </c>
      <c r="L719" s="7" t="s">
        <v>51</v>
      </c>
      <c r="O719" s="18">
        <f>IF(Table1[[#This Row],[Phân loại]]="Tồn đầu kỳ",Table1[[#This Row],[Tổng giá trị]],0)</f>
        <v>249221</v>
      </c>
      <c r="P719" s="7">
        <f>IF(Table1[[#This Row],[Số còn phải thu ĐK]]&lt;&gt;0,0,IF(Table1[[#This Row],[Phân loại]]="Bán hàng",Table1[[#This Row],[Tổng giá trị]],-Table1[[#This Row],[Tổng giá trị]]))</f>
        <v>0</v>
      </c>
      <c r="Q719" s="18">
        <f t="shared" si="64"/>
        <v>0</v>
      </c>
      <c r="R719" s="7">
        <f>Table1[[#This Row],[Số còn phải thu ĐK]]+Table1[[#This Row],[Giá Trị HD sau CK]]-Table1[[#This Row],[Số tiền đã thu]]</f>
        <v>249221</v>
      </c>
      <c r="S719" s="6">
        <f>IF(Table1[[#This Row],[Ngày hóa đơn]]&lt;&gt;"",Table1[[#This Row],[Ngày hóa đơn]],IF(Table1[[#This Row],[Ngày hạch toán]]&lt;&gt;"",Table1[[#This Row],[Ngày hạch toán]],""))</f>
        <v>45904</v>
      </c>
      <c r="T719" s="7"/>
      <c r="U719" s="6">
        <f>IF(Table1[[#This Row],[Ngày tính CN]]="","",S719+T719)</f>
        <v>45904</v>
      </c>
      <c r="V719" s="18">
        <f ca="1">IF(Table1[[#This Row],[Hạn thanh toán]]="","",IF((U719-NOW())&lt;0,0,(U719-NOW())))</f>
        <v>0</v>
      </c>
      <c r="W719" s="2"/>
      <c r="X719" s="18">
        <f t="shared" ca="1" si="65"/>
        <v>266.49032048611116</v>
      </c>
      <c r="Y719" s="2" t="str">
        <f t="shared" ca="1" si="66"/>
        <v>Nợ quá hạn hơn 120 ngày có khả năng mất thanh toán</v>
      </c>
      <c r="Z719" s="51">
        <f t="shared" si="67"/>
        <v>45904</v>
      </c>
      <c r="AA719" s="51" t="str">
        <f t="shared" si="68"/>
        <v/>
      </c>
      <c r="AD719" s="2" t="str">
        <f>VLOOKUP($A719,MA_KH!$A:$Q,MA_KH!O$1,0)</f>
        <v>CIRCLEK MIỀN BẮC</v>
      </c>
      <c r="AE719" s="2" t="str">
        <f>VLOOKUP($A719,MA_KH!$A:$Q,MA_KH!P$1,0)</f>
        <v>CHI NHÁNH CÔNG TY TNHH VÒNG TRÒN ĐỎ TẠI HÀ NỘI</v>
      </c>
    </row>
    <row r="720" spans="1:31" ht="25.5" hidden="1" customHeight="1" x14ac:dyDescent="0.2">
      <c r="A720" s="31" t="s">
        <v>21192</v>
      </c>
      <c r="B720" s="31" t="s">
        <v>1331</v>
      </c>
      <c r="C720" s="32">
        <v>45904</v>
      </c>
      <c r="D720" s="31" t="s">
        <v>2473</v>
      </c>
      <c r="E720" s="32">
        <v>45904</v>
      </c>
      <c r="F720" s="31" t="s">
        <v>2474</v>
      </c>
      <c r="G720" s="31" t="s">
        <v>2475</v>
      </c>
      <c r="H720" s="33">
        <v>184608</v>
      </c>
      <c r="I720" s="33">
        <v>0</v>
      </c>
      <c r="J720" s="33">
        <v>14769</v>
      </c>
      <c r="K720" s="33">
        <v>199377</v>
      </c>
      <c r="L720" s="7" t="s">
        <v>51</v>
      </c>
      <c r="O720" s="18">
        <f>IF(Table1[[#This Row],[Phân loại]]="Tồn đầu kỳ",Table1[[#This Row],[Tổng giá trị]],0)</f>
        <v>199377</v>
      </c>
      <c r="P720" s="7">
        <f>IF(Table1[[#This Row],[Số còn phải thu ĐK]]&lt;&gt;0,0,IF(Table1[[#This Row],[Phân loại]]="Bán hàng",Table1[[#This Row],[Tổng giá trị]],-Table1[[#This Row],[Tổng giá trị]]))</f>
        <v>0</v>
      </c>
      <c r="Q720" s="18">
        <f t="shared" si="64"/>
        <v>0</v>
      </c>
      <c r="R720" s="7">
        <f>Table1[[#This Row],[Số còn phải thu ĐK]]+Table1[[#This Row],[Giá Trị HD sau CK]]-Table1[[#This Row],[Số tiền đã thu]]</f>
        <v>199377</v>
      </c>
      <c r="S720" s="6">
        <f>IF(Table1[[#This Row],[Ngày hóa đơn]]&lt;&gt;"",Table1[[#This Row],[Ngày hóa đơn]],IF(Table1[[#This Row],[Ngày hạch toán]]&lt;&gt;"",Table1[[#This Row],[Ngày hạch toán]],""))</f>
        <v>45904</v>
      </c>
      <c r="T720" s="7"/>
      <c r="U720" s="6">
        <f>IF(Table1[[#This Row],[Ngày tính CN]]="","",S720+T720)</f>
        <v>45904</v>
      </c>
      <c r="V720" s="18">
        <f ca="1">IF(Table1[[#This Row],[Hạn thanh toán]]="","",IF((U720-NOW())&lt;0,0,(U720-NOW())))</f>
        <v>0</v>
      </c>
      <c r="W720" s="2"/>
      <c r="X720" s="18">
        <f t="shared" ca="1" si="65"/>
        <v>266.49032048611116</v>
      </c>
      <c r="Y720" s="2" t="str">
        <f t="shared" ca="1" si="66"/>
        <v>Nợ quá hạn hơn 120 ngày có khả năng mất thanh toán</v>
      </c>
      <c r="Z720" s="51">
        <f t="shared" si="67"/>
        <v>45904</v>
      </c>
      <c r="AA720" s="51" t="str">
        <f t="shared" si="68"/>
        <v/>
      </c>
      <c r="AD720" s="2" t="str">
        <f>VLOOKUP($A720,MA_KH!$A:$Q,MA_KH!O$1,0)</f>
        <v>CIRCLEK MIỀN BẮC</v>
      </c>
      <c r="AE720" s="2" t="str">
        <f>VLOOKUP($A720,MA_KH!$A:$Q,MA_KH!P$1,0)</f>
        <v>CHI NHÁNH CÔNG TY TNHH VÒNG TRÒN ĐỎ TẠI HÀ NỘI</v>
      </c>
    </row>
    <row r="721" spans="1:31" ht="25.5" hidden="1" customHeight="1" x14ac:dyDescent="0.2">
      <c r="A721" s="31" t="s">
        <v>21192</v>
      </c>
      <c r="B721" s="31" t="s">
        <v>1331</v>
      </c>
      <c r="C721" s="32">
        <v>45904</v>
      </c>
      <c r="D721" s="31" t="s">
        <v>2476</v>
      </c>
      <c r="E721" s="32">
        <v>45904</v>
      </c>
      <c r="F721" s="31" t="s">
        <v>2477</v>
      </c>
      <c r="G721" s="31" t="s">
        <v>2478</v>
      </c>
      <c r="H721" s="33">
        <v>461520</v>
      </c>
      <c r="I721" s="33">
        <v>0</v>
      </c>
      <c r="J721" s="33">
        <v>36922</v>
      </c>
      <c r="K721" s="33">
        <v>498442</v>
      </c>
      <c r="L721" s="7" t="s">
        <v>51</v>
      </c>
      <c r="O721" s="18">
        <f>IF(Table1[[#This Row],[Phân loại]]="Tồn đầu kỳ",Table1[[#This Row],[Tổng giá trị]],0)</f>
        <v>498442</v>
      </c>
      <c r="P721" s="7">
        <f>IF(Table1[[#This Row],[Số còn phải thu ĐK]]&lt;&gt;0,0,IF(Table1[[#This Row],[Phân loại]]="Bán hàng",Table1[[#This Row],[Tổng giá trị]],-Table1[[#This Row],[Tổng giá trị]]))</f>
        <v>0</v>
      </c>
      <c r="Q721" s="18">
        <f t="shared" si="64"/>
        <v>0</v>
      </c>
      <c r="R721" s="7">
        <f>Table1[[#This Row],[Số còn phải thu ĐK]]+Table1[[#This Row],[Giá Trị HD sau CK]]-Table1[[#This Row],[Số tiền đã thu]]</f>
        <v>498442</v>
      </c>
      <c r="S721" s="6">
        <f>IF(Table1[[#This Row],[Ngày hóa đơn]]&lt;&gt;"",Table1[[#This Row],[Ngày hóa đơn]],IF(Table1[[#This Row],[Ngày hạch toán]]&lt;&gt;"",Table1[[#This Row],[Ngày hạch toán]],""))</f>
        <v>45904</v>
      </c>
      <c r="T721" s="7"/>
      <c r="U721" s="6">
        <f>IF(Table1[[#This Row],[Ngày tính CN]]="","",S721+T721)</f>
        <v>45904</v>
      </c>
      <c r="V721" s="18">
        <f ca="1">IF(Table1[[#This Row],[Hạn thanh toán]]="","",IF((U721-NOW())&lt;0,0,(U721-NOW())))</f>
        <v>0</v>
      </c>
      <c r="W721" s="2"/>
      <c r="X721" s="18">
        <f t="shared" ca="1" si="65"/>
        <v>266.49032048611116</v>
      </c>
      <c r="Y721" s="2" t="str">
        <f t="shared" ca="1" si="66"/>
        <v>Nợ quá hạn hơn 120 ngày có khả năng mất thanh toán</v>
      </c>
      <c r="Z721" s="51">
        <f t="shared" si="67"/>
        <v>45904</v>
      </c>
      <c r="AA721" s="51" t="str">
        <f t="shared" si="68"/>
        <v/>
      </c>
      <c r="AD721" s="2" t="str">
        <f>VLOOKUP($A721,MA_KH!$A:$Q,MA_KH!O$1,0)</f>
        <v>CIRCLEK MIỀN BẮC</v>
      </c>
      <c r="AE721" s="2" t="str">
        <f>VLOOKUP($A721,MA_KH!$A:$Q,MA_KH!P$1,0)</f>
        <v>CHI NHÁNH CÔNG TY TNHH VÒNG TRÒN ĐỎ TẠI HÀ NỘI</v>
      </c>
    </row>
    <row r="722" spans="1:31" ht="25.5" hidden="1" customHeight="1" x14ac:dyDescent="0.2">
      <c r="A722" s="31" t="s">
        <v>21192</v>
      </c>
      <c r="B722" s="31" t="s">
        <v>1331</v>
      </c>
      <c r="C722" s="32">
        <v>45904</v>
      </c>
      <c r="D722" s="31" t="s">
        <v>2479</v>
      </c>
      <c r="E722" s="32">
        <v>45904</v>
      </c>
      <c r="F722" s="31" t="s">
        <v>2480</v>
      </c>
      <c r="G722" s="31" t="s">
        <v>2481</v>
      </c>
      <c r="H722" s="33">
        <v>461520</v>
      </c>
      <c r="I722" s="33">
        <v>0</v>
      </c>
      <c r="J722" s="33">
        <v>36922</v>
      </c>
      <c r="K722" s="33">
        <v>498442</v>
      </c>
      <c r="L722" s="7" t="s">
        <v>51</v>
      </c>
      <c r="O722" s="18">
        <f>IF(Table1[[#This Row],[Phân loại]]="Tồn đầu kỳ",Table1[[#This Row],[Tổng giá trị]],0)</f>
        <v>498442</v>
      </c>
      <c r="P722" s="7">
        <f>IF(Table1[[#This Row],[Số còn phải thu ĐK]]&lt;&gt;0,0,IF(Table1[[#This Row],[Phân loại]]="Bán hàng",Table1[[#This Row],[Tổng giá trị]],-Table1[[#This Row],[Tổng giá trị]]))</f>
        <v>0</v>
      </c>
      <c r="Q722" s="18">
        <f t="shared" si="64"/>
        <v>0</v>
      </c>
      <c r="R722" s="7">
        <f>Table1[[#This Row],[Số còn phải thu ĐK]]+Table1[[#This Row],[Giá Trị HD sau CK]]-Table1[[#This Row],[Số tiền đã thu]]</f>
        <v>498442</v>
      </c>
      <c r="S722" s="6">
        <f>IF(Table1[[#This Row],[Ngày hóa đơn]]&lt;&gt;"",Table1[[#This Row],[Ngày hóa đơn]],IF(Table1[[#This Row],[Ngày hạch toán]]&lt;&gt;"",Table1[[#This Row],[Ngày hạch toán]],""))</f>
        <v>45904</v>
      </c>
      <c r="T722" s="7"/>
      <c r="U722" s="6">
        <f>IF(Table1[[#This Row],[Ngày tính CN]]="","",S722+T722)</f>
        <v>45904</v>
      </c>
      <c r="V722" s="18">
        <f ca="1">IF(Table1[[#This Row],[Hạn thanh toán]]="","",IF((U722-NOW())&lt;0,0,(U722-NOW())))</f>
        <v>0</v>
      </c>
      <c r="W722" s="2"/>
      <c r="X722" s="18">
        <f t="shared" ca="1" si="65"/>
        <v>266.49032048611116</v>
      </c>
      <c r="Y722" s="2" t="str">
        <f t="shared" ca="1" si="66"/>
        <v>Nợ quá hạn hơn 120 ngày có khả năng mất thanh toán</v>
      </c>
      <c r="Z722" s="51">
        <f t="shared" si="67"/>
        <v>45904</v>
      </c>
      <c r="AA722" s="51" t="str">
        <f t="shared" si="68"/>
        <v/>
      </c>
      <c r="AD722" s="2" t="str">
        <f>VLOOKUP($A722,MA_KH!$A:$Q,MA_KH!O$1,0)</f>
        <v>CIRCLEK MIỀN BẮC</v>
      </c>
      <c r="AE722" s="2" t="str">
        <f>VLOOKUP($A722,MA_KH!$A:$Q,MA_KH!P$1,0)</f>
        <v>CHI NHÁNH CÔNG TY TNHH VÒNG TRÒN ĐỎ TẠI HÀ NỘI</v>
      </c>
    </row>
    <row r="723" spans="1:31" ht="25.5" hidden="1" customHeight="1" x14ac:dyDescent="0.2">
      <c r="A723" s="31" t="s">
        <v>21192</v>
      </c>
      <c r="B723" s="31" t="s">
        <v>1331</v>
      </c>
      <c r="C723" s="32">
        <v>45904</v>
      </c>
      <c r="D723" s="31" t="s">
        <v>2482</v>
      </c>
      <c r="E723" s="32">
        <v>45904</v>
      </c>
      <c r="F723" s="31" t="s">
        <v>2483</v>
      </c>
      <c r="G723" s="31" t="s">
        <v>2484</v>
      </c>
      <c r="H723" s="33">
        <v>346140</v>
      </c>
      <c r="I723" s="33">
        <v>0</v>
      </c>
      <c r="J723" s="33">
        <v>27691</v>
      </c>
      <c r="K723" s="33">
        <v>373831</v>
      </c>
      <c r="L723" s="7" t="s">
        <v>51</v>
      </c>
      <c r="O723" s="18">
        <f>IF(Table1[[#This Row],[Phân loại]]="Tồn đầu kỳ",Table1[[#This Row],[Tổng giá trị]],0)</f>
        <v>373831</v>
      </c>
      <c r="P723" s="7">
        <f>IF(Table1[[#This Row],[Số còn phải thu ĐK]]&lt;&gt;0,0,IF(Table1[[#This Row],[Phân loại]]="Bán hàng",Table1[[#This Row],[Tổng giá trị]],-Table1[[#This Row],[Tổng giá trị]]))</f>
        <v>0</v>
      </c>
      <c r="Q723" s="18">
        <f t="shared" si="64"/>
        <v>0</v>
      </c>
      <c r="R723" s="7">
        <f>Table1[[#This Row],[Số còn phải thu ĐK]]+Table1[[#This Row],[Giá Trị HD sau CK]]-Table1[[#This Row],[Số tiền đã thu]]</f>
        <v>373831</v>
      </c>
      <c r="S723" s="6">
        <f>IF(Table1[[#This Row],[Ngày hóa đơn]]&lt;&gt;"",Table1[[#This Row],[Ngày hóa đơn]],IF(Table1[[#This Row],[Ngày hạch toán]]&lt;&gt;"",Table1[[#This Row],[Ngày hạch toán]],""))</f>
        <v>45904</v>
      </c>
      <c r="T723" s="7"/>
      <c r="U723" s="6">
        <f>IF(Table1[[#This Row],[Ngày tính CN]]="","",S723+T723)</f>
        <v>45904</v>
      </c>
      <c r="V723" s="18">
        <f ca="1">IF(Table1[[#This Row],[Hạn thanh toán]]="","",IF((U723-NOW())&lt;0,0,(U723-NOW())))</f>
        <v>0</v>
      </c>
      <c r="W723" s="2"/>
      <c r="X723" s="18">
        <f t="shared" ca="1" si="65"/>
        <v>266.49032048611116</v>
      </c>
      <c r="Y723" s="2" t="str">
        <f t="shared" ca="1" si="66"/>
        <v>Nợ quá hạn hơn 120 ngày có khả năng mất thanh toán</v>
      </c>
      <c r="Z723" s="51">
        <f t="shared" si="67"/>
        <v>45904</v>
      </c>
      <c r="AA723" s="51" t="str">
        <f t="shared" si="68"/>
        <v/>
      </c>
      <c r="AD723" s="2" t="str">
        <f>VLOOKUP($A723,MA_KH!$A:$Q,MA_KH!O$1,0)</f>
        <v>CIRCLEK MIỀN BẮC</v>
      </c>
      <c r="AE723" s="2" t="str">
        <f>VLOOKUP($A723,MA_KH!$A:$Q,MA_KH!P$1,0)</f>
        <v>CHI NHÁNH CÔNG TY TNHH VÒNG TRÒN ĐỎ TẠI HÀ NỘI</v>
      </c>
    </row>
    <row r="724" spans="1:31" ht="25.5" hidden="1" customHeight="1" x14ac:dyDescent="0.2">
      <c r="A724" s="31" t="s">
        <v>21192</v>
      </c>
      <c r="B724" s="31" t="s">
        <v>1331</v>
      </c>
      <c r="C724" s="32">
        <v>45904</v>
      </c>
      <c r="D724" s="31" t="s">
        <v>2485</v>
      </c>
      <c r="E724" s="32">
        <v>45904</v>
      </c>
      <c r="F724" s="31" t="s">
        <v>2486</v>
      </c>
      <c r="G724" s="31" t="s">
        <v>2487</v>
      </c>
      <c r="H724" s="33">
        <v>184608</v>
      </c>
      <c r="I724" s="33">
        <v>0</v>
      </c>
      <c r="J724" s="33">
        <v>14769</v>
      </c>
      <c r="K724" s="33">
        <v>199377</v>
      </c>
      <c r="L724" s="7" t="s">
        <v>51</v>
      </c>
      <c r="O724" s="18">
        <f>IF(Table1[[#This Row],[Phân loại]]="Tồn đầu kỳ",Table1[[#This Row],[Tổng giá trị]],0)</f>
        <v>199377</v>
      </c>
      <c r="P724" s="7">
        <f>IF(Table1[[#This Row],[Số còn phải thu ĐK]]&lt;&gt;0,0,IF(Table1[[#This Row],[Phân loại]]="Bán hàng",Table1[[#This Row],[Tổng giá trị]],-Table1[[#This Row],[Tổng giá trị]]))</f>
        <v>0</v>
      </c>
      <c r="Q724" s="18">
        <f t="shared" si="64"/>
        <v>0</v>
      </c>
      <c r="R724" s="7">
        <f>Table1[[#This Row],[Số còn phải thu ĐK]]+Table1[[#This Row],[Giá Trị HD sau CK]]-Table1[[#This Row],[Số tiền đã thu]]</f>
        <v>199377</v>
      </c>
      <c r="S724" s="6">
        <f>IF(Table1[[#This Row],[Ngày hóa đơn]]&lt;&gt;"",Table1[[#This Row],[Ngày hóa đơn]],IF(Table1[[#This Row],[Ngày hạch toán]]&lt;&gt;"",Table1[[#This Row],[Ngày hạch toán]],""))</f>
        <v>45904</v>
      </c>
      <c r="T724" s="7"/>
      <c r="U724" s="6">
        <f>IF(Table1[[#This Row],[Ngày tính CN]]="","",S724+T724)</f>
        <v>45904</v>
      </c>
      <c r="V724" s="18">
        <f ca="1">IF(Table1[[#This Row],[Hạn thanh toán]]="","",IF((U724-NOW())&lt;0,0,(U724-NOW())))</f>
        <v>0</v>
      </c>
      <c r="W724" s="2"/>
      <c r="X724" s="18">
        <f t="shared" ca="1" si="65"/>
        <v>266.49032048611116</v>
      </c>
      <c r="Y724" s="2" t="str">
        <f t="shared" ca="1" si="66"/>
        <v>Nợ quá hạn hơn 120 ngày có khả năng mất thanh toán</v>
      </c>
      <c r="Z724" s="51">
        <f t="shared" si="67"/>
        <v>45904</v>
      </c>
      <c r="AA724" s="51" t="str">
        <f t="shared" si="68"/>
        <v/>
      </c>
      <c r="AD724" s="2" t="str">
        <f>VLOOKUP($A724,MA_KH!$A:$Q,MA_KH!O$1,0)</f>
        <v>CIRCLEK MIỀN BẮC</v>
      </c>
      <c r="AE724" s="2" t="str">
        <f>VLOOKUP($A724,MA_KH!$A:$Q,MA_KH!P$1,0)</f>
        <v>CHI NHÁNH CÔNG TY TNHH VÒNG TRÒN ĐỎ TẠI HÀ NỘI</v>
      </c>
    </row>
    <row r="725" spans="1:31" ht="25.5" hidden="1" customHeight="1" x14ac:dyDescent="0.2">
      <c r="A725" s="31" t="s">
        <v>21192</v>
      </c>
      <c r="B725" s="31" t="s">
        <v>1331</v>
      </c>
      <c r="C725" s="32">
        <v>45904</v>
      </c>
      <c r="D725" s="31" t="s">
        <v>2488</v>
      </c>
      <c r="E725" s="32">
        <v>45904</v>
      </c>
      <c r="F725" s="31" t="s">
        <v>2489</v>
      </c>
      <c r="G725" s="31" t="s">
        <v>2490</v>
      </c>
      <c r="H725" s="33">
        <v>184608</v>
      </c>
      <c r="I725" s="33">
        <v>0</v>
      </c>
      <c r="J725" s="33">
        <v>14769</v>
      </c>
      <c r="K725" s="33">
        <v>199377</v>
      </c>
      <c r="L725" s="7" t="s">
        <v>51</v>
      </c>
      <c r="O725" s="18">
        <f>IF(Table1[[#This Row],[Phân loại]]="Tồn đầu kỳ",Table1[[#This Row],[Tổng giá trị]],0)</f>
        <v>199377</v>
      </c>
      <c r="P725" s="7">
        <f>IF(Table1[[#This Row],[Số còn phải thu ĐK]]&lt;&gt;0,0,IF(Table1[[#This Row],[Phân loại]]="Bán hàng",Table1[[#This Row],[Tổng giá trị]],-Table1[[#This Row],[Tổng giá trị]]))</f>
        <v>0</v>
      </c>
      <c r="Q725" s="18">
        <f t="shared" si="64"/>
        <v>0</v>
      </c>
      <c r="R725" s="7">
        <f>Table1[[#This Row],[Số còn phải thu ĐK]]+Table1[[#This Row],[Giá Trị HD sau CK]]-Table1[[#This Row],[Số tiền đã thu]]</f>
        <v>199377</v>
      </c>
      <c r="S725" s="6">
        <f>IF(Table1[[#This Row],[Ngày hóa đơn]]&lt;&gt;"",Table1[[#This Row],[Ngày hóa đơn]],IF(Table1[[#This Row],[Ngày hạch toán]]&lt;&gt;"",Table1[[#This Row],[Ngày hạch toán]],""))</f>
        <v>45904</v>
      </c>
      <c r="T725" s="7"/>
      <c r="U725" s="6">
        <f>IF(Table1[[#This Row],[Ngày tính CN]]="","",S725+T725)</f>
        <v>45904</v>
      </c>
      <c r="V725" s="18">
        <f ca="1">IF(Table1[[#This Row],[Hạn thanh toán]]="","",IF((U725-NOW())&lt;0,0,(U725-NOW())))</f>
        <v>0</v>
      </c>
      <c r="W725" s="2"/>
      <c r="X725" s="18">
        <f t="shared" ca="1" si="65"/>
        <v>266.49032048611116</v>
      </c>
      <c r="Y725" s="2" t="str">
        <f t="shared" ca="1" si="66"/>
        <v>Nợ quá hạn hơn 120 ngày có khả năng mất thanh toán</v>
      </c>
      <c r="Z725" s="51">
        <f t="shared" si="67"/>
        <v>45904</v>
      </c>
      <c r="AA725" s="51" t="str">
        <f t="shared" si="68"/>
        <v/>
      </c>
      <c r="AD725" s="2" t="str">
        <f>VLOOKUP($A725,MA_KH!$A:$Q,MA_KH!O$1,0)</f>
        <v>CIRCLEK MIỀN BẮC</v>
      </c>
      <c r="AE725" s="2" t="str">
        <f>VLOOKUP($A725,MA_KH!$A:$Q,MA_KH!P$1,0)</f>
        <v>CHI NHÁNH CÔNG TY TNHH VÒNG TRÒN ĐỎ TẠI HÀ NỘI</v>
      </c>
    </row>
    <row r="726" spans="1:31" ht="25.5" hidden="1" customHeight="1" x14ac:dyDescent="0.2">
      <c r="A726" s="31" t="s">
        <v>21192</v>
      </c>
      <c r="B726" s="31" t="s">
        <v>1331</v>
      </c>
      <c r="C726" s="32">
        <v>45904</v>
      </c>
      <c r="D726" s="31" t="s">
        <v>2491</v>
      </c>
      <c r="E726" s="32">
        <v>45904</v>
      </c>
      <c r="F726" s="31" t="s">
        <v>2492</v>
      </c>
      <c r="G726" s="31" t="s">
        <v>2493</v>
      </c>
      <c r="H726" s="33">
        <v>230760</v>
      </c>
      <c r="I726" s="33">
        <v>0</v>
      </c>
      <c r="J726" s="33">
        <v>18461</v>
      </c>
      <c r="K726" s="33">
        <v>249221</v>
      </c>
      <c r="L726" s="7" t="s">
        <v>51</v>
      </c>
      <c r="O726" s="18">
        <f>IF(Table1[[#This Row],[Phân loại]]="Tồn đầu kỳ",Table1[[#This Row],[Tổng giá trị]],0)</f>
        <v>249221</v>
      </c>
      <c r="P726" s="7">
        <f>IF(Table1[[#This Row],[Số còn phải thu ĐK]]&lt;&gt;0,0,IF(Table1[[#This Row],[Phân loại]]="Bán hàng",Table1[[#This Row],[Tổng giá trị]],-Table1[[#This Row],[Tổng giá trị]]))</f>
        <v>0</v>
      </c>
      <c r="Q726" s="18">
        <f t="shared" ref="Q726:Q788" si="69">IF(M726&lt;&gt;"",IF(O726&lt;&gt;0,O726,P726),0)</f>
        <v>0</v>
      </c>
      <c r="R726" s="7">
        <f>Table1[[#This Row],[Số còn phải thu ĐK]]+Table1[[#This Row],[Giá Trị HD sau CK]]-Table1[[#This Row],[Số tiền đã thu]]</f>
        <v>249221</v>
      </c>
      <c r="S726" s="6">
        <f>IF(Table1[[#This Row],[Ngày hóa đơn]]&lt;&gt;"",Table1[[#This Row],[Ngày hóa đơn]],IF(Table1[[#This Row],[Ngày hạch toán]]&lt;&gt;"",Table1[[#This Row],[Ngày hạch toán]],""))</f>
        <v>45904</v>
      </c>
      <c r="T726" s="7"/>
      <c r="U726" s="6">
        <f>IF(Table1[[#This Row],[Ngày tính CN]]="","",S726+T726)</f>
        <v>45904</v>
      </c>
      <c r="V726" s="18">
        <f ca="1">IF(Table1[[#This Row],[Hạn thanh toán]]="","",IF((U726-NOW())&lt;0,0,(U726-NOW())))</f>
        <v>0</v>
      </c>
      <c r="W726" s="2"/>
      <c r="X726" s="18">
        <f t="shared" ref="X726:X788" ca="1" si="70">IF(OR(U726="",R726=0),"",IF((U726-NOW())&lt;0,-(U726-NOW()),0))</f>
        <v>266.49032048611116</v>
      </c>
      <c r="Y726" s="2" t="str">
        <f t="shared" ref="Y726:Y788" ca="1" si="71">IF(R726=0,"Đã thanh toán",IF(X726="","",IF(X726&lt;=0,"Chưa đến hạn thanh toán",IF(X726&lt;=30,"Nợ quá hạn 30 ngày",IF(X726&lt;=60,"Nợ quá hạn từ 30 ngày đến 60 ngày",IF(X726&lt;=90,"Nợ quá hạn từ 60 ngày đến 90 ngày",IF(X726&lt;=120,"Nợ quá hạn từ 90 ngày đến 120 ngày","Nợ quá hạn hơn 120 ngày có khả năng mất thanh toán")))))))</f>
        <v>Nợ quá hạn hơn 120 ngày có khả năng mất thanh toán</v>
      </c>
      <c r="Z726" s="51">
        <f t="shared" si="67"/>
        <v>45904</v>
      </c>
      <c r="AA726" s="51" t="str">
        <f t="shared" si="68"/>
        <v/>
      </c>
      <c r="AD726" s="2" t="str">
        <f>VLOOKUP($A726,MA_KH!$A:$Q,MA_KH!O$1,0)</f>
        <v>CIRCLEK MIỀN BẮC</v>
      </c>
      <c r="AE726" s="2" t="str">
        <f>VLOOKUP($A726,MA_KH!$A:$Q,MA_KH!P$1,0)</f>
        <v>CHI NHÁNH CÔNG TY TNHH VÒNG TRÒN ĐỎ TẠI HÀ NỘI</v>
      </c>
    </row>
    <row r="727" spans="1:31" ht="25.5" hidden="1" customHeight="1" x14ac:dyDescent="0.2">
      <c r="A727" s="31" t="s">
        <v>21192</v>
      </c>
      <c r="B727" s="31" t="s">
        <v>1331</v>
      </c>
      <c r="C727" s="32">
        <v>45904</v>
      </c>
      <c r="D727" s="31" t="s">
        <v>2494</v>
      </c>
      <c r="E727" s="32">
        <v>45904</v>
      </c>
      <c r="F727" s="31" t="s">
        <v>2495</v>
      </c>
      <c r="G727" s="31" t="s">
        <v>2496</v>
      </c>
      <c r="H727" s="33">
        <v>230760</v>
      </c>
      <c r="I727" s="33">
        <v>0</v>
      </c>
      <c r="J727" s="33">
        <v>18461</v>
      </c>
      <c r="K727" s="33">
        <v>249221</v>
      </c>
      <c r="L727" s="7" t="s">
        <v>51</v>
      </c>
      <c r="O727" s="18">
        <f>IF(Table1[[#This Row],[Phân loại]]="Tồn đầu kỳ",Table1[[#This Row],[Tổng giá trị]],0)</f>
        <v>249221</v>
      </c>
      <c r="P727" s="7">
        <f>IF(Table1[[#This Row],[Số còn phải thu ĐK]]&lt;&gt;0,0,IF(Table1[[#This Row],[Phân loại]]="Bán hàng",Table1[[#This Row],[Tổng giá trị]],-Table1[[#This Row],[Tổng giá trị]]))</f>
        <v>0</v>
      </c>
      <c r="Q727" s="18">
        <f t="shared" si="69"/>
        <v>0</v>
      </c>
      <c r="R727" s="7">
        <f>Table1[[#This Row],[Số còn phải thu ĐK]]+Table1[[#This Row],[Giá Trị HD sau CK]]-Table1[[#This Row],[Số tiền đã thu]]</f>
        <v>249221</v>
      </c>
      <c r="S727" s="6">
        <f>IF(Table1[[#This Row],[Ngày hóa đơn]]&lt;&gt;"",Table1[[#This Row],[Ngày hóa đơn]],IF(Table1[[#This Row],[Ngày hạch toán]]&lt;&gt;"",Table1[[#This Row],[Ngày hạch toán]],""))</f>
        <v>45904</v>
      </c>
      <c r="T727" s="7"/>
      <c r="U727" s="6">
        <f>IF(Table1[[#This Row],[Ngày tính CN]]="","",S727+T727)</f>
        <v>45904</v>
      </c>
      <c r="V727" s="18">
        <f ca="1">IF(Table1[[#This Row],[Hạn thanh toán]]="","",IF((U727-NOW())&lt;0,0,(U727-NOW())))</f>
        <v>0</v>
      </c>
      <c r="W727" s="2"/>
      <c r="X727" s="18">
        <f t="shared" ca="1" si="70"/>
        <v>266.49032048611116</v>
      </c>
      <c r="Y727" s="2" t="str">
        <f t="shared" ca="1" si="71"/>
        <v>Nợ quá hạn hơn 120 ngày có khả năng mất thanh toán</v>
      </c>
      <c r="Z727" s="51">
        <f t="shared" si="67"/>
        <v>45904</v>
      </c>
      <c r="AA727" s="51" t="str">
        <f t="shared" si="68"/>
        <v/>
      </c>
      <c r="AD727" s="2" t="str">
        <f>VLOOKUP($A727,MA_KH!$A:$Q,MA_KH!O$1,0)</f>
        <v>CIRCLEK MIỀN BẮC</v>
      </c>
      <c r="AE727" s="2" t="str">
        <f>VLOOKUP($A727,MA_KH!$A:$Q,MA_KH!P$1,0)</f>
        <v>CHI NHÁNH CÔNG TY TNHH VÒNG TRÒN ĐỎ TẠI HÀ NỘI</v>
      </c>
    </row>
    <row r="728" spans="1:31" ht="25.5" hidden="1" customHeight="1" x14ac:dyDescent="0.2">
      <c r="A728" s="31" t="s">
        <v>21192</v>
      </c>
      <c r="B728" s="31" t="s">
        <v>1331</v>
      </c>
      <c r="C728" s="32">
        <v>45904</v>
      </c>
      <c r="D728" s="31" t="s">
        <v>2497</v>
      </c>
      <c r="E728" s="32">
        <v>45904</v>
      </c>
      <c r="F728" s="31" t="s">
        <v>2498</v>
      </c>
      <c r="G728" s="31" t="s">
        <v>2499</v>
      </c>
      <c r="H728" s="33">
        <v>230760</v>
      </c>
      <c r="I728" s="33">
        <v>0</v>
      </c>
      <c r="J728" s="33">
        <v>18461</v>
      </c>
      <c r="K728" s="33">
        <v>249221</v>
      </c>
      <c r="L728" s="7" t="s">
        <v>51</v>
      </c>
      <c r="O728" s="18">
        <f>IF(Table1[[#This Row],[Phân loại]]="Tồn đầu kỳ",Table1[[#This Row],[Tổng giá trị]],0)</f>
        <v>249221</v>
      </c>
      <c r="P728" s="7">
        <f>IF(Table1[[#This Row],[Số còn phải thu ĐK]]&lt;&gt;0,0,IF(Table1[[#This Row],[Phân loại]]="Bán hàng",Table1[[#This Row],[Tổng giá trị]],-Table1[[#This Row],[Tổng giá trị]]))</f>
        <v>0</v>
      </c>
      <c r="Q728" s="18">
        <f t="shared" si="69"/>
        <v>0</v>
      </c>
      <c r="R728" s="7">
        <f>Table1[[#This Row],[Số còn phải thu ĐK]]+Table1[[#This Row],[Giá Trị HD sau CK]]-Table1[[#This Row],[Số tiền đã thu]]</f>
        <v>249221</v>
      </c>
      <c r="S728" s="6">
        <f>IF(Table1[[#This Row],[Ngày hóa đơn]]&lt;&gt;"",Table1[[#This Row],[Ngày hóa đơn]],IF(Table1[[#This Row],[Ngày hạch toán]]&lt;&gt;"",Table1[[#This Row],[Ngày hạch toán]],""))</f>
        <v>45904</v>
      </c>
      <c r="T728" s="7"/>
      <c r="U728" s="6">
        <f>IF(Table1[[#This Row],[Ngày tính CN]]="","",S728+T728)</f>
        <v>45904</v>
      </c>
      <c r="V728" s="18">
        <f ca="1">IF(Table1[[#This Row],[Hạn thanh toán]]="","",IF((U728-NOW())&lt;0,0,(U728-NOW())))</f>
        <v>0</v>
      </c>
      <c r="W728" s="2"/>
      <c r="X728" s="18">
        <f t="shared" ca="1" si="70"/>
        <v>266.49032048611116</v>
      </c>
      <c r="Y728" s="2" t="str">
        <f t="shared" ca="1" si="71"/>
        <v>Nợ quá hạn hơn 120 ngày có khả năng mất thanh toán</v>
      </c>
      <c r="Z728" s="51">
        <f t="shared" si="67"/>
        <v>45904</v>
      </c>
      <c r="AA728" s="51" t="str">
        <f t="shared" si="68"/>
        <v/>
      </c>
      <c r="AD728" s="2" t="str">
        <f>VLOOKUP($A728,MA_KH!$A:$Q,MA_KH!O$1,0)</f>
        <v>CIRCLEK MIỀN BẮC</v>
      </c>
      <c r="AE728" s="2" t="str">
        <f>VLOOKUP($A728,MA_KH!$A:$Q,MA_KH!P$1,0)</f>
        <v>CHI NHÁNH CÔNG TY TNHH VÒNG TRÒN ĐỎ TẠI HÀ NỘI</v>
      </c>
    </row>
    <row r="729" spans="1:31" ht="25.5" hidden="1" customHeight="1" x14ac:dyDescent="0.2">
      <c r="A729" s="31" t="s">
        <v>21192</v>
      </c>
      <c r="B729" s="31" t="s">
        <v>1331</v>
      </c>
      <c r="C729" s="32">
        <v>45904</v>
      </c>
      <c r="D729" s="31" t="s">
        <v>2500</v>
      </c>
      <c r="E729" s="32">
        <v>45904</v>
      </c>
      <c r="F729" s="31" t="s">
        <v>2501</v>
      </c>
      <c r="G729" s="31" t="s">
        <v>2502</v>
      </c>
      <c r="H729" s="33">
        <v>346140</v>
      </c>
      <c r="I729" s="33">
        <v>0</v>
      </c>
      <c r="J729" s="33">
        <v>27691</v>
      </c>
      <c r="K729" s="33">
        <v>373831</v>
      </c>
      <c r="L729" s="7" t="s">
        <v>51</v>
      </c>
      <c r="O729" s="18">
        <f>IF(Table1[[#This Row],[Phân loại]]="Tồn đầu kỳ",Table1[[#This Row],[Tổng giá trị]],0)</f>
        <v>373831</v>
      </c>
      <c r="P729" s="7">
        <f>IF(Table1[[#This Row],[Số còn phải thu ĐK]]&lt;&gt;0,0,IF(Table1[[#This Row],[Phân loại]]="Bán hàng",Table1[[#This Row],[Tổng giá trị]],-Table1[[#This Row],[Tổng giá trị]]))</f>
        <v>0</v>
      </c>
      <c r="Q729" s="18">
        <f t="shared" si="69"/>
        <v>0</v>
      </c>
      <c r="R729" s="7">
        <f>Table1[[#This Row],[Số còn phải thu ĐK]]+Table1[[#This Row],[Giá Trị HD sau CK]]-Table1[[#This Row],[Số tiền đã thu]]</f>
        <v>373831</v>
      </c>
      <c r="S729" s="6">
        <f>IF(Table1[[#This Row],[Ngày hóa đơn]]&lt;&gt;"",Table1[[#This Row],[Ngày hóa đơn]],IF(Table1[[#This Row],[Ngày hạch toán]]&lt;&gt;"",Table1[[#This Row],[Ngày hạch toán]],""))</f>
        <v>45904</v>
      </c>
      <c r="T729" s="7"/>
      <c r="U729" s="6">
        <f>IF(Table1[[#This Row],[Ngày tính CN]]="","",S729+T729)</f>
        <v>45904</v>
      </c>
      <c r="V729" s="18">
        <f ca="1">IF(Table1[[#This Row],[Hạn thanh toán]]="","",IF((U729-NOW())&lt;0,0,(U729-NOW())))</f>
        <v>0</v>
      </c>
      <c r="W729" s="2"/>
      <c r="X729" s="18">
        <f t="shared" ca="1" si="70"/>
        <v>266.49032048611116</v>
      </c>
      <c r="Y729" s="2" t="str">
        <f t="shared" ca="1" si="71"/>
        <v>Nợ quá hạn hơn 120 ngày có khả năng mất thanh toán</v>
      </c>
      <c r="Z729" s="51">
        <f t="shared" si="67"/>
        <v>45904</v>
      </c>
      <c r="AA729" s="51" t="str">
        <f t="shared" si="68"/>
        <v/>
      </c>
      <c r="AD729" s="2" t="str">
        <f>VLOOKUP($A729,MA_KH!$A:$Q,MA_KH!O$1,0)</f>
        <v>CIRCLEK MIỀN BẮC</v>
      </c>
      <c r="AE729" s="2" t="str">
        <f>VLOOKUP($A729,MA_KH!$A:$Q,MA_KH!P$1,0)</f>
        <v>CHI NHÁNH CÔNG TY TNHH VÒNG TRÒN ĐỎ TẠI HÀ NỘI</v>
      </c>
    </row>
    <row r="730" spans="1:31" ht="25.5" hidden="1" customHeight="1" x14ac:dyDescent="0.2">
      <c r="A730" s="31" t="s">
        <v>21192</v>
      </c>
      <c r="B730" s="31" t="s">
        <v>1331</v>
      </c>
      <c r="C730" s="32">
        <v>45904</v>
      </c>
      <c r="D730" s="31" t="s">
        <v>2503</v>
      </c>
      <c r="E730" s="32">
        <v>45904</v>
      </c>
      <c r="F730" s="31" t="s">
        <v>2504</v>
      </c>
      <c r="G730" s="31" t="s">
        <v>2505</v>
      </c>
      <c r="H730" s="33">
        <v>346140</v>
      </c>
      <c r="I730" s="33">
        <v>0</v>
      </c>
      <c r="J730" s="33">
        <v>27691</v>
      </c>
      <c r="K730" s="33">
        <v>373831</v>
      </c>
      <c r="L730" s="7" t="s">
        <v>51</v>
      </c>
      <c r="O730" s="18">
        <f>IF(Table1[[#This Row],[Phân loại]]="Tồn đầu kỳ",Table1[[#This Row],[Tổng giá trị]],0)</f>
        <v>373831</v>
      </c>
      <c r="P730" s="7">
        <f>IF(Table1[[#This Row],[Số còn phải thu ĐK]]&lt;&gt;0,0,IF(Table1[[#This Row],[Phân loại]]="Bán hàng",Table1[[#This Row],[Tổng giá trị]],-Table1[[#This Row],[Tổng giá trị]]))</f>
        <v>0</v>
      </c>
      <c r="Q730" s="18">
        <f t="shared" si="69"/>
        <v>0</v>
      </c>
      <c r="R730" s="7">
        <f>Table1[[#This Row],[Số còn phải thu ĐK]]+Table1[[#This Row],[Giá Trị HD sau CK]]-Table1[[#This Row],[Số tiền đã thu]]</f>
        <v>373831</v>
      </c>
      <c r="S730" s="6">
        <f>IF(Table1[[#This Row],[Ngày hóa đơn]]&lt;&gt;"",Table1[[#This Row],[Ngày hóa đơn]],IF(Table1[[#This Row],[Ngày hạch toán]]&lt;&gt;"",Table1[[#This Row],[Ngày hạch toán]],""))</f>
        <v>45904</v>
      </c>
      <c r="T730" s="7"/>
      <c r="U730" s="6">
        <f>IF(Table1[[#This Row],[Ngày tính CN]]="","",S730+T730)</f>
        <v>45904</v>
      </c>
      <c r="V730" s="18">
        <f ca="1">IF(Table1[[#This Row],[Hạn thanh toán]]="","",IF((U730-NOW())&lt;0,0,(U730-NOW())))</f>
        <v>0</v>
      </c>
      <c r="W730" s="2"/>
      <c r="X730" s="18">
        <f t="shared" ca="1" si="70"/>
        <v>266.49032048611116</v>
      </c>
      <c r="Y730" s="2" t="str">
        <f t="shared" ca="1" si="71"/>
        <v>Nợ quá hạn hơn 120 ngày có khả năng mất thanh toán</v>
      </c>
      <c r="Z730" s="51">
        <f t="shared" si="67"/>
        <v>45904</v>
      </c>
      <c r="AA730" s="51" t="str">
        <f t="shared" si="68"/>
        <v/>
      </c>
      <c r="AD730" s="2" t="str">
        <f>VLOOKUP($A730,MA_KH!$A:$Q,MA_KH!O$1,0)</f>
        <v>CIRCLEK MIỀN BẮC</v>
      </c>
      <c r="AE730" s="2" t="str">
        <f>VLOOKUP($A730,MA_KH!$A:$Q,MA_KH!P$1,0)</f>
        <v>CHI NHÁNH CÔNG TY TNHH VÒNG TRÒN ĐỎ TẠI HÀ NỘI</v>
      </c>
    </row>
    <row r="731" spans="1:31" ht="25.5" hidden="1" customHeight="1" x14ac:dyDescent="0.2">
      <c r="A731" s="31" t="s">
        <v>21192</v>
      </c>
      <c r="B731" s="31" t="s">
        <v>1331</v>
      </c>
      <c r="C731" s="32">
        <v>45904</v>
      </c>
      <c r="D731" s="31" t="s">
        <v>2506</v>
      </c>
      <c r="E731" s="32">
        <v>45904</v>
      </c>
      <c r="F731" s="31" t="s">
        <v>2507</v>
      </c>
      <c r="G731" s="31" t="s">
        <v>2508</v>
      </c>
      <c r="H731" s="33">
        <v>230760</v>
      </c>
      <c r="I731" s="33">
        <v>0</v>
      </c>
      <c r="J731" s="33">
        <v>18461</v>
      </c>
      <c r="K731" s="33">
        <v>249221</v>
      </c>
      <c r="L731" s="7" t="s">
        <v>51</v>
      </c>
      <c r="O731" s="18">
        <f>IF(Table1[[#This Row],[Phân loại]]="Tồn đầu kỳ",Table1[[#This Row],[Tổng giá trị]],0)</f>
        <v>249221</v>
      </c>
      <c r="P731" s="7">
        <f>IF(Table1[[#This Row],[Số còn phải thu ĐK]]&lt;&gt;0,0,IF(Table1[[#This Row],[Phân loại]]="Bán hàng",Table1[[#This Row],[Tổng giá trị]],-Table1[[#This Row],[Tổng giá trị]]))</f>
        <v>0</v>
      </c>
      <c r="Q731" s="18">
        <f t="shared" si="69"/>
        <v>0</v>
      </c>
      <c r="R731" s="7">
        <f>Table1[[#This Row],[Số còn phải thu ĐK]]+Table1[[#This Row],[Giá Trị HD sau CK]]-Table1[[#This Row],[Số tiền đã thu]]</f>
        <v>249221</v>
      </c>
      <c r="S731" s="6">
        <f>IF(Table1[[#This Row],[Ngày hóa đơn]]&lt;&gt;"",Table1[[#This Row],[Ngày hóa đơn]],IF(Table1[[#This Row],[Ngày hạch toán]]&lt;&gt;"",Table1[[#This Row],[Ngày hạch toán]],""))</f>
        <v>45904</v>
      </c>
      <c r="T731" s="7"/>
      <c r="U731" s="6">
        <f>IF(Table1[[#This Row],[Ngày tính CN]]="","",S731+T731)</f>
        <v>45904</v>
      </c>
      <c r="V731" s="18">
        <f ca="1">IF(Table1[[#This Row],[Hạn thanh toán]]="","",IF((U731-NOW())&lt;0,0,(U731-NOW())))</f>
        <v>0</v>
      </c>
      <c r="W731" s="2"/>
      <c r="X731" s="18">
        <f t="shared" ca="1" si="70"/>
        <v>266.49032048611116</v>
      </c>
      <c r="Y731" s="2" t="str">
        <f t="shared" ca="1" si="71"/>
        <v>Nợ quá hạn hơn 120 ngày có khả năng mất thanh toán</v>
      </c>
      <c r="Z731" s="51">
        <f t="shared" si="67"/>
        <v>45904</v>
      </c>
      <c r="AA731" s="51" t="str">
        <f t="shared" si="68"/>
        <v/>
      </c>
      <c r="AD731" s="2" t="str">
        <f>VLOOKUP($A731,MA_KH!$A:$Q,MA_KH!O$1,0)</f>
        <v>CIRCLEK MIỀN BẮC</v>
      </c>
      <c r="AE731" s="2" t="str">
        <f>VLOOKUP($A731,MA_KH!$A:$Q,MA_KH!P$1,0)</f>
        <v>CHI NHÁNH CÔNG TY TNHH VÒNG TRÒN ĐỎ TẠI HÀ NỘI</v>
      </c>
    </row>
    <row r="732" spans="1:31" ht="25.5" hidden="1" customHeight="1" x14ac:dyDescent="0.2">
      <c r="A732" s="31" t="s">
        <v>21192</v>
      </c>
      <c r="B732" s="31" t="s">
        <v>1331</v>
      </c>
      <c r="C732" s="32">
        <v>45905</v>
      </c>
      <c r="D732" s="31" t="s">
        <v>2509</v>
      </c>
      <c r="E732" s="32">
        <v>45905</v>
      </c>
      <c r="F732" s="31" t="s">
        <v>2510</v>
      </c>
      <c r="G732" s="31" t="s">
        <v>2511</v>
      </c>
      <c r="H732" s="33">
        <v>230760</v>
      </c>
      <c r="I732" s="33">
        <v>0</v>
      </c>
      <c r="J732" s="33">
        <v>18461</v>
      </c>
      <c r="K732" s="33">
        <v>249221</v>
      </c>
      <c r="L732" s="7" t="s">
        <v>51</v>
      </c>
      <c r="O732" s="18">
        <f>IF(Table1[[#This Row],[Phân loại]]="Tồn đầu kỳ",Table1[[#This Row],[Tổng giá trị]],0)</f>
        <v>249221</v>
      </c>
      <c r="P732" s="7">
        <f>IF(Table1[[#This Row],[Số còn phải thu ĐK]]&lt;&gt;0,0,IF(Table1[[#This Row],[Phân loại]]="Bán hàng",Table1[[#This Row],[Tổng giá trị]],-Table1[[#This Row],[Tổng giá trị]]))</f>
        <v>0</v>
      </c>
      <c r="Q732" s="18">
        <f t="shared" si="69"/>
        <v>0</v>
      </c>
      <c r="R732" s="7">
        <f>Table1[[#This Row],[Số còn phải thu ĐK]]+Table1[[#This Row],[Giá Trị HD sau CK]]-Table1[[#This Row],[Số tiền đã thu]]</f>
        <v>249221</v>
      </c>
      <c r="S732" s="6">
        <f>IF(Table1[[#This Row],[Ngày hóa đơn]]&lt;&gt;"",Table1[[#This Row],[Ngày hóa đơn]],IF(Table1[[#This Row],[Ngày hạch toán]]&lt;&gt;"",Table1[[#This Row],[Ngày hạch toán]],""))</f>
        <v>45905</v>
      </c>
      <c r="T732" s="7"/>
      <c r="U732" s="6">
        <f>IF(Table1[[#This Row],[Ngày tính CN]]="","",S732+T732)</f>
        <v>45905</v>
      </c>
      <c r="V732" s="18">
        <f ca="1">IF(Table1[[#This Row],[Hạn thanh toán]]="","",IF((U732-NOW())&lt;0,0,(U732-NOW())))</f>
        <v>0</v>
      </c>
      <c r="W732" s="2"/>
      <c r="X732" s="18">
        <f t="shared" ca="1" si="70"/>
        <v>265.49032048611116</v>
      </c>
      <c r="Y732" s="2" t="str">
        <f t="shared" ca="1" si="71"/>
        <v>Nợ quá hạn hơn 120 ngày có khả năng mất thanh toán</v>
      </c>
      <c r="Z732" s="51">
        <f t="shared" si="67"/>
        <v>45905</v>
      </c>
      <c r="AA732" s="51" t="str">
        <f t="shared" si="68"/>
        <v/>
      </c>
      <c r="AD732" s="2" t="str">
        <f>VLOOKUP($A732,MA_KH!$A:$Q,MA_KH!O$1,0)</f>
        <v>CIRCLEK MIỀN BẮC</v>
      </c>
      <c r="AE732" s="2" t="str">
        <f>VLOOKUP($A732,MA_KH!$A:$Q,MA_KH!P$1,0)</f>
        <v>CHI NHÁNH CÔNG TY TNHH VÒNG TRÒN ĐỎ TẠI HÀ NỘI</v>
      </c>
    </row>
    <row r="733" spans="1:31" ht="25.5" hidden="1" customHeight="1" x14ac:dyDescent="0.2">
      <c r="A733" s="31" t="s">
        <v>21192</v>
      </c>
      <c r="B733" s="31" t="s">
        <v>1331</v>
      </c>
      <c r="C733" s="32">
        <v>45905</v>
      </c>
      <c r="D733" s="31" t="s">
        <v>2512</v>
      </c>
      <c r="E733" s="32">
        <v>45905</v>
      </c>
      <c r="F733" s="31" t="s">
        <v>2513</v>
      </c>
      <c r="G733" s="31" t="s">
        <v>2514</v>
      </c>
      <c r="H733" s="33">
        <v>230760</v>
      </c>
      <c r="I733" s="33">
        <v>0</v>
      </c>
      <c r="J733" s="33">
        <v>18461</v>
      </c>
      <c r="K733" s="33">
        <v>249221</v>
      </c>
      <c r="L733" s="7" t="s">
        <v>51</v>
      </c>
      <c r="O733" s="18">
        <f>IF(Table1[[#This Row],[Phân loại]]="Tồn đầu kỳ",Table1[[#This Row],[Tổng giá trị]],0)</f>
        <v>249221</v>
      </c>
      <c r="P733" s="7">
        <f>IF(Table1[[#This Row],[Số còn phải thu ĐK]]&lt;&gt;0,0,IF(Table1[[#This Row],[Phân loại]]="Bán hàng",Table1[[#This Row],[Tổng giá trị]],-Table1[[#This Row],[Tổng giá trị]]))</f>
        <v>0</v>
      </c>
      <c r="Q733" s="18">
        <f t="shared" si="69"/>
        <v>0</v>
      </c>
      <c r="R733" s="7">
        <f>Table1[[#This Row],[Số còn phải thu ĐK]]+Table1[[#This Row],[Giá Trị HD sau CK]]-Table1[[#This Row],[Số tiền đã thu]]</f>
        <v>249221</v>
      </c>
      <c r="S733" s="6">
        <f>IF(Table1[[#This Row],[Ngày hóa đơn]]&lt;&gt;"",Table1[[#This Row],[Ngày hóa đơn]],IF(Table1[[#This Row],[Ngày hạch toán]]&lt;&gt;"",Table1[[#This Row],[Ngày hạch toán]],""))</f>
        <v>45905</v>
      </c>
      <c r="T733" s="7"/>
      <c r="U733" s="6">
        <f>IF(Table1[[#This Row],[Ngày tính CN]]="","",S733+T733)</f>
        <v>45905</v>
      </c>
      <c r="V733" s="18">
        <f ca="1">IF(Table1[[#This Row],[Hạn thanh toán]]="","",IF((U733-NOW())&lt;0,0,(U733-NOW())))</f>
        <v>0</v>
      </c>
      <c r="W733" s="2"/>
      <c r="X733" s="18">
        <f t="shared" ca="1" si="70"/>
        <v>265.49032048611116</v>
      </c>
      <c r="Y733" s="2" t="str">
        <f t="shared" ca="1" si="71"/>
        <v>Nợ quá hạn hơn 120 ngày có khả năng mất thanh toán</v>
      </c>
      <c r="Z733" s="51">
        <f t="shared" si="67"/>
        <v>45905</v>
      </c>
      <c r="AA733" s="51" t="str">
        <f t="shared" si="68"/>
        <v/>
      </c>
      <c r="AD733" s="2" t="str">
        <f>VLOOKUP($A733,MA_KH!$A:$Q,MA_KH!O$1,0)</f>
        <v>CIRCLEK MIỀN BẮC</v>
      </c>
      <c r="AE733" s="2" t="str">
        <f>VLOOKUP($A733,MA_KH!$A:$Q,MA_KH!P$1,0)</f>
        <v>CHI NHÁNH CÔNG TY TNHH VÒNG TRÒN ĐỎ TẠI HÀ NỘI</v>
      </c>
    </row>
    <row r="734" spans="1:31" ht="25.5" hidden="1" customHeight="1" x14ac:dyDescent="0.2">
      <c r="A734" s="31" t="s">
        <v>21192</v>
      </c>
      <c r="B734" s="31" t="s">
        <v>1331</v>
      </c>
      <c r="C734" s="32">
        <v>45905</v>
      </c>
      <c r="D734" s="31" t="s">
        <v>2515</v>
      </c>
      <c r="E734" s="32">
        <v>45905</v>
      </c>
      <c r="F734" s="31" t="s">
        <v>2516</v>
      </c>
      <c r="G734" s="31" t="s">
        <v>2517</v>
      </c>
      <c r="H734" s="33">
        <v>184608</v>
      </c>
      <c r="I734" s="33">
        <v>0</v>
      </c>
      <c r="J734" s="33">
        <v>14769</v>
      </c>
      <c r="K734" s="33">
        <v>199377</v>
      </c>
      <c r="L734" s="7" t="s">
        <v>51</v>
      </c>
      <c r="O734" s="18">
        <f>IF(Table1[[#This Row],[Phân loại]]="Tồn đầu kỳ",Table1[[#This Row],[Tổng giá trị]],0)</f>
        <v>199377</v>
      </c>
      <c r="P734" s="7">
        <f>IF(Table1[[#This Row],[Số còn phải thu ĐK]]&lt;&gt;0,0,IF(Table1[[#This Row],[Phân loại]]="Bán hàng",Table1[[#This Row],[Tổng giá trị]],-Table1[[#This Row],[Tổng giá trị]]))</f>
        <v>0</v>
      </c>
      <c r="Q734" s="18">
        <f t="shared" si="69"/>
        <v>0</v>
      </c>
      <c r="R734" s="7">
        <f>Table1[[#This Row],[Số còn phải thu ĐK]]+Table1[[#This Row],[Giá Trị HD sau CK]]-Table1[[#This Row],[Số tiền đã thu]]</f>
        <v>199377</v>
      </c>
      <c r="S734" s="6">
        <f>IF(Table1[[#This Row],[Ngày hóa đơn]]&lt;&gt;"",Table1[[#This Row],[Ngày hóa đơn]],IF(Table1[[#This Row],[Ngày hạch toán]]&lt;&gt;"",Table1[[#This Row],[Ngày hạch toán]],""))</f>
        <v>45905</v>
      </c>
      <c r="T734" s="7"/>
      <c r="U734" s="6">
        <f>IF(Table1[[#This Row],[Ngày tính CN]]="","",S734+T734)</f>
        <v>45905</v>
      </c>
      <c r="V734" s="18">
        <f ca="1">IF(Table1[[#This Row],[Hạn thanh toán]]="","",IF((U734-NOW())&lt;0,0,(U734-NOW())))</f>
        <v>0</v>
      </c>
      <c r="W734" s="2"/>
      <c r="X734" s="18">
        <f t="shared" ca="1" si="70"/>
        <v>265.49032048611116</v>
      </c>
      <c r="Y734" s="2" t="str">
        <f t="shared" ca="1" si="71"/>
        <v>Nợ quá hạn hơn 120 ngày có khả năng mất thanh toán</v>
      </c>
      <c r="Z734" s="51">
        <f t="shared" si="67"/>
        <v>45905</v>
      </c>
      <c r="AA734" s="51" t="str">
        <f t="shared" si="68"/>
        <v/>
      </c>
      <c r="AD734" s="2" t="str">
        <f>VLOOKUP($A734,MA_KH!$A:$Q,MA_KH!O$1,0)</f>
        <v>CIRCLEK MIỀN BẮC</v>
      </c>
      <c r="AE734" s="2" t="str">
        <f>VLOOKUP($A734,MA_KH!$A:$Q,MA_KH!P$1,0)</f>
        <v>CHI NHÁNH CÔNG TY TNHH VÒNG TRÒN ĐỎ TẠI HÀ NỘI</v>
      </c>
    </row>
    <row r="735" spans="1:31" ht="25.5" hidden="1" customHeight="1" x14ac:dyDescent="0.2">
      <c r="A735" s="31" t="s">
        <v>21192</v>
      </c>
      <c r="B735" s="31" t="s">
        <v>1331</v>
      </c>
      <c r="C735" s="32">
        <v>45905</v>
      </c>
      <c r="D735" s="31" t="s">
        <v>2518</v>
      </c>
      <c r="E735" s="32">
        <v>45905</v>
      </c>
      <c r="F735" s="31" t="s">
        <v>2519</v>
      </c>
      <c r="G735" s="31" t="s">
        <v>2520</v>
      </c>
      <c r="H735" s="33">
        <v>230760</v>
      </c>
      <c r="I735" s="33">
        <v>0</v>
      </c>
      <c r="J735" s="33">
        <v>18461</v>
      </c>
      <c r="K735" s="33">
        <v>249221</v>
      </c>
      <c r="L735" s="7" t="s">
        <v>51</v>
      </c>
      <c r="O735" s="18">
        <f>IF(Table1[[#This Row],[Phân loại]]="Tồn đầu kỳ",Table1[[#This Row],[Tổng giá trị]],0)</f>
        <v>249221</v>
      </c>
      <c r="P735" s="7">
        <f>IF(Table1[[#This Row],[Số còn phải thu ĐK]]&lt;&gt;0,0,IF(Table1[[#This Row],[Phân loại]]="Bán hàng",Table1[[#This Row],[Tổng giá trị]],-Table1[[#This Row],[Tổng giá trị]]))</f>
        <v>0</v>
      </c>
      <c r="Q735" s="18">
        <f t="shared" si="69"/>
        <v>0</v>
      </c>
      <c r="R735" s="7">
        <f>Table1[[#This Row],[Số còn phải thu ĐK]]+Table1[[#This Row],[Giá Trị HD sau CK]]-Table1[[#This Row],[Số tiền đã thu]]</f>
        <v>249221</v>
      </c>
      <c r="S735" s="6">
        <f>IF(Table1[[#This Row],[Ngày hóa đơn]]&lt;&gt;"",Table1[[#This Row],[Ngày hóa đơn]],IF(Table1[[#This Row],[Ngày hạch toán]]&lt;&gt;"",Table1[[#This Row],[Ngày hạch toán]],""))</f>
        <v>45905</v>
      </c>
      <c r="T735" s="7"/>
      <c r="U735" s="6">
        <f>IF(Table1[[#This Row],[Ngày tính CN]]="","",S735+T735)</f>
        <v>45905</v>
      </c>
      <c r="V735" s="18">
        <f ca="1">IF(Table1[[#This Row],[Hạn thanh toán]]="","",IF((U735-NOW())&lt;0,0,(U735-NOW())))</f>
        <v>0</v>
      </c>
      <c r="W735" s="2"/>
      <c r="X735" s="18">
        <f t="shared" ca="1" si="70"/>
        <v>265.49032048611116</v>
      </c>
      <c r="Y735" s="2" t="str">
        <f t="shared" ca="1" si="71"/>
        <v>Nợ quá hạn hơn 120 ngày có khả năng mất thanh toán</v>
      </c>
      <c r="Z735" s="51">
        <f t="shared" si="67"/>
        <v>45905</v>
      </c>
      <c r="AA735" s="51" t="str">
        <f t="shared" si="68"/>
        <v/>
      </c>
      <c r="AD735" s="2" t="str">
        <f>VLOOKUP($A735,MA_KH!$A:$Q,MA_KH!O$1,0)</f>
        <v>CIRCLEK MIỀN BẮC</v>
      </c>
      <c r="AE735" s="2" t="str">
        <f>VLOOKUP($A735,MA_KH!$A:$Q,MA_KH!P$1,0)</f>
        <v>CHI NHÁNH CÔNG TY TNHH VÒNG TRÒN ĐỎ TẠI HÀ NỘI</v>
      </c>
    </row>
    <row r="736" spans="1:31" ht="25.5" hidden="1" customHeight="1" x14ac:dyDescent="0.2">
      <c r="A736" s="31" t="s">
        <v>21192</v>
      </c>
      <c r="B736" s="31" t="s">
        <v>1331</v>
      </c>
      <c r="C736" s="32">
        <v>45905</v>
      </c>
      <c r="D736" s="31" t="s">
        <v>2521</v>
      </c>
      <c r="E736" s="32">
        <v>45905</v>
      </c>
      <c r="F736" s="31" t="s">
        <v>2522</v>
      </c>
      <c r="G736" s="31" t="s">
        <v>2523</v>
      </c>
      <c r="H736" s="33">
        <v>230760</v>
      </c>
      <c r="I736" s="33">
        <v>0</v>
      </c>
      <c r="J736" s="33">
        <v>18461</v>
      </c>
      <c r="K736" s="33">
        <v>249221</v>
      </c>
      <c r="L736" s="7" t="s">
        <v>51</v>
      </c>
      <c r="O736" s="18">
        <f>IF(Table1[[#This Row],[Phân loại]]="Tồn đầu kỳ",Table1[[#This Row],[Tổng giá trị]],0)</f>
        <v>249221</v>
      </c>
      <c r="P736" s="7">
        <f>IF(Table1[[#This Row],[Số còn phải thu ĐK]]&lt;&gt;0,0,IF(Table1[[#This Row],[Phân loại]]="Bán hàng",Table1[[#This Row],[Tổng giá trị]],-Table1[[#This Row],[Tổng giá trị]]))</f>
        <v>0</v>
      </c>
      <c r="Q736" s="18">
        <f t="shared" si="69"/>
        <v>0</v>
      </c>
      <c r="R736" s="7">
        <f>Table1[[#This Row],[Số còn phải thu ĐK]]+Table1[[#This Row],[Giá Trị HD sau CK]]-Table1[[#This Row],[Số tiền đã thu]]</f>
        <v>249221</v>
      </c>
      <c r="S736" s="6">
        <f>IF(Table1[[#This Row],[Ngày hóa đơn]]&lt;&gt;"",Table1[[#This Row],[Ngày hóa đơn]],IF(Table1[[#This Row],[Ngày hạch toán]]&lt;&gt;"",Table1[[#This Row],[Ngày hạch toán]],""))</f>
        <v>45905</v>
      </c>
      <c r="T736" s="7"/>
      <c r="U736" s="6">
        <f>IF(Table1[[#This Row],[Ngày tính CN]]="","",S736+T736)</f>
        <v>45905</v>
      </c>
      <c r="V736" s="18">
        <f ca="1">IF(Table1[[#This Row],[Hạn thanh toán]]="","",IF((U736-NOW())&lt;0,0,(U736-NOW())))</f>
        <v>0</v>
      </c>
      <c r="W736" s="2"/>
      <c r="X736" s="18">
        <f t="shared" ca="1" si="70"/>
        <v>265.49032048611116</v>
      </c>
      <c r="Y736" s="2" t="str">
        <f t="shared" ca="1" si="71"/>
        <v>Nợ quá hạn hơn 120 ngày có khả năng mất thanh toán</v>
      </c>
      <c r="Z736" s="51">
        <f t="shared" si="67"/>
        <v>45905</v>
      </c>
      <c r="AA736" s="51" t="str">
        <f t="shared" si="68"/>
        <v/>
      </c>
      <c r="AD736" s="2" t="str">
        <f>VLOOKUP($A736,MA_KH!$A:$Q,MA_KH!O$1,0)</f>
        <v>CIRCLEK MIỀN BẮC</v>
      </c>
      <c r="AE736" s="2" t="str">
        <f>VLOOKUP($A736,MA_KH!$A:$Q,MA_KH!P$1,0)</f>
        <v>CHI NHÁNH CÔNG TY TNHH VÒNG TRÒN ĐỎ TẠI HÀ NỘI</v>
      </c>
    </row>
    <row r="737" spans="1:31" ht="25.5" hidden="1" customHeight="1" x14ac:dyDescent="0.2">
      <c r="A737" s="31" t="s">
        <v>21192</v>
      </c>
      <c r="B737" s="31" t="s">
        <v>1331</v>
      </c>
      <c r="C737" s="32">
        <v>45905</v>
      </c>
      <c r="D737" s="31" t="s">
        <v>2524</v>
      </c>
      <c r="E737" s="32">
        <v>45905</v>
      </c>
      <c r="F737" s="31" t="s">
        <v>2525</v>
      </c>
      <c r="G737" s="31" t="s">
        <v>2526</v>
      </c>
      <c r="H737" s="33">
        <v>346140</v>
      </c>
      <c r="I737" s="33">
        <v>0</v>
      </c>
      <c r="J737" s="33">
        <v>27691</v>
      </c>
      <c r="K737" s="33">
        <v>373831</v>
      </c>
      <c r="L737" s="7" t="s">
        <v>51</v>
      </c>
      <c r="O737" s="18">
        <f>IF(Table1[[#This Row],[Phân loại]]="Tồn đầu kỳ",Table1[[#This Row],[Tổng giá trị]],0)</f>
        <v>373831</v>
      </c>
      <c r="P737" s="7">
        <f>IF(Table1[[#This Row],[Số còn phải thu ĐK]]&lt;&gt;0,0,IF(Table1[[#This Row],[Phân loại]]="Bán hàng",Table1[[#This Row],[Tổng giá trị]],-Table1[[#This Row],[Tổng giá trị]]))</f>
        <v>0</v>
      </c>
      <c r="Q737" s="18">
        <f t="shared" si="69"/>
        <v>0</v>
      </c>
      <c r="R737" s="7">
        <f>Table1[[#This Row],[Số còn phải thu ĐK]]+Table1[[#This Row],[Giá Trị HD sau CK]]-Table1[[#This Row],[Số tiền đã thu]]</f>
        <v>373831</v>
      </c>
      <c r="S737" s="6">
        <f>IF(Table1[[#This Row],[Ngày hóa đơn]]&lt;&gt;"",Table1[[#This Row],[Ngày hóa đơn]],IF(Table1[[#This Row],[Ngày hạch toán]]&lt;&gt;"",Table1[[#This Row],[Ngày hạch toán]],""))</f>
        <v>45905</v>
      </c>
      <c r="T737" s="7"/>
      <c r="U737" s="6">
        <f>IF(Table1[[#This Row],[Ngày tính CN]]="","",S737+T737)</f>
        <v>45905</v>
      </c>
      <c r="V737" s="18">
        <f ca="1">IF(Table1[[#This Row],[Hạn thanh toán]]="","",IF((U737-NOW())&lt;0,0,(U737-NOW())))</f>
        <v>0</v>
      </c>
      <c r="W737" s="2"/>
      <c r="X737" s="18">
        <f t="shared" ca="1" si="70"/>
        <v>265.49032048611116</v>
      </c>
      <c r="Y737" s="2" t="str">
        <f t="shared" ca="1" si="71"/>
        <v>Nợ quá hạn hơn 120 ngày có khả năng mất thanh toán</v>
      </c>
      <c r="Z737" s="51">
        <f t="shared" si="67"/>
        <v>45905</v>
      </c>
      <c r="AA737" s="51" t="str">
        <f t="shared" si="68"/>
        <v/>
      </c>
      <c r="AD737" s="2" t="str">
        <f>VLOOKUP($A737,MA_KH!$A:$Q,MA_KH!O$1,0)</f>
        <v>CIRCLEK MIỀN BẮC</v>
      </c>
      <c r="AE737" s="2" t="str">
        <f>VLOOKUP($A737,MA_KH!$A:$Q,MA_KH!P$1,0)</f>
        <v>CHI NHÁNH CÔNG TY TNHH VÒNG TRÒN ĐỎ TẠI HÀ NỘI</v>
      </c>
    </row>
    <row r="738" spans="1:31" ht="25.5" hidden="1" customHeight="1" x14ac:dyDescent="0.2">
      <c r="A738" s="31" t="s">
        <v>21192</v>
      </c>
      <c r="B738" s="31" t="s">
        <v>1331</v>
      </c>
      <c r="C738" s="32">
        <v>45905</v>
      </c>
      <c r="D738" s="31" t="s">
        <v>2527</v>
      </c>
      <c r="E738" s="32">
        <v>45905</v>
      </c>
      <c r="F738" s="31" t="s">
        <v>2528</v>
      </c>
      <c r="G738" s="31" t="s">
        <v>2529</v>
      </c>
      <c r="H738" s="33">
        <v>230760</v>
      </c>
      <c r="I738" s="33">
        <v>0</v>
      </c>
      <c r="J738" s="33">
        <v>18461</v>
      </c>
      <c r="K738" s="33">
        <v>249221</v>
      </c>
      <c r="L738" s="7" t="s">
        <v>51</v>
      </c>
      <c r="O738" s="18">
        <f>IF(Table1[[#This Row],[Phân loại]]="Tồn đầu kỳ",Table1[[#This Row],[Tổng giá trị]],0)</f>
        <v>249221</v>
      </c>
      <c r="P738" s="7">
        <f>IF(Table1[[#This Row],[Số còn phải thu ĐK]]&lt;&gt;0,0,IF(Table1[[#This Row],[Phân loại]]="Bán hàng",Table1[[#This Row],[Tổng giá trị]],-Table1[[#This Row],[Tổng giá trị]]))</f>
        <v>0</v>
      </c>
      <c r="Q738" s="18">
        <f t="shared" si="69"/>
        <v>0</v>
      </c>
      <c r="R738" s="7">
        <f>Table1[[#This Row],[Số còn phải thu ĐK]]+Table1[[#This Row],[Giá Trị HD sau CK]]-Table1[[#This Row],[Số tiền đã thu]]</f>
        <v>249221</v>
      </c>
      <c r="S738" s="6">
        <f>IF(Table1[[#This Row],[Ngày hóa đơn]]&lt;&gt;"",Table1[[#This Row],[Ngày hóa đơn]],IF(Table1[[#This Row],[Ngày hạch toán]]&lt;&gt;"",Table1[[#This Row],[Ngày hạch toán]],""))</f>
        <v>45905</v>
      </c>
      <c r="T738" s="7"/>
      <c r="U738" s="6">
        <f>IF(Table1[[#This Row],[Ngày tính CN]]="","",S738+T738)</f>
        <v>45905</v>
      </c>
      <c r="V738" s="18">
        <f ca="1">IF(Table1[[#This Row],[Hạn thanh toán]]="","",IF((U738-NOW())&lt;0,0,(U738-NOW())))</f>
        <v>0</v>
      </c>
      <c r="W738" s="2"/>
      <c r="X738" s="18">
        <f t="shared" ca="1" si="70"/>
        <v>265.49032048611116</v>
      </c>
      <c r="Y738" s="2" t="str">
        <f t="shared" ca="1" si="71"/>
        <v>Nợ quá hạn hơn 120 ngày có khả năng mất thanh toán</v>
      </c>
      <c r="Z738" s="51">
        <f t="shared" si="67"/>
        <v>45905</v>
      </c>
      <c r="AA738" s="51" t="str">
        <f t="shared" si="68"/>
        <v/>
      </c>
      <c r="AD738" s="2" t="str">
        <f>VLOOKUP($A738,MA_KH!$A:$Q,MA_KH!O$1,0)</f>
        <v>CIRCLEK MIỀN BẮC</v>
      </c>
      <c r="AE738" s="2" t="str">
        <f>VLOOKUP($A738,MA_KH!$A:$Q,MA_KH!P$1,0)</f>
        <v>CHI NHÁNH CÔNG TY TNHH VÒNG TRÒN ĐỎ TẠI HÀ NỘI</v>
      </c>
    </row>
    <row r="739" spans="1:31" ht="25.5" hidden="1" customHeight="1" x14ac:dyDescent="0.2">
      <c r="A739" s="31" t="s">
        <v>21192</v>
      </c>
      <c r="B739" s="31" t="s">
        <v>1331</v>
      </c>
      <c r="C739" s="32">
        <v>45905</v>
      </c>
      <c r="D739" s="31" t="s">
        <v>2530</v>
      </c>
      <c r="E739" s="32">
        <v>45905</v>
      </c>
      <c r="F739" s="31" t="s">
        <v>2531</v>
      </c>
      <c r="G739" s="31" t="s">
        <v>2532</v>
      </c>
      <c r="H739" s="33">
        <v>230760</v>
      </c>
      <c r="I739" s="33">
        <v>0</v>
      </c>
      <c r="J739" s="33">
        <v>18461</v>
      </c>
      <c r="K739" s="33">
        <v>249221</v>
      </c>
      <c r="L739" s="7" t="s">
        <v>51</v>
      </c>
      <c r="O739" s="18">
        <f>IF(Table1[[#This Row],[Phân loại]]="Tồn đầu kỳ",Table1[[#This Row],[Tổng giá trị]],0)</f>
        <v>249221</v>
      </c>
      <c r="P739" s="7">
        <f>IF(Table1[[#This Row],[Số còn phải thu ĐK]]&lt;&gt;0,0,IF(Table1[[#This Row],[Phân loại]]="Bán hàng",Table1[[#This Row],[Tổng giá trị]],-Table1[[#This Row],[Tổng giá trị]]))</f>
        <v>0</v>
      </c>
      <c r="Q739" s="18">
        <f t="shared" si="69"/>
        <v>0</v>
      </c>
      <c r="R739" s="7">
        <f>Table1[[#This Row],[Số còn phải thu ĐK]]+Table1[[#This Row],[Giá Trị HD sau CK]]-Table1[[#This Row],[Số tiền đã thu]]</f>
        <v>249221</v>
      </c>
      <c r="S739" s="6">
        <f>IF(Table1[[#This Row],[Ngày hóa đơn]]&lt;&gt;"",Table1[[#This Row],[Ngày hóa đơn]],IF(Table1[[#This Row],[Ngày hạch toán]]&lt;&gt;"",Table1[[#This Row],[Ngày hạch toán]],""))</f>
        <v>45905</v>
      </c>
      <c r="T739" s="7"/>
      <c r="U739" s="6">
        <f>IF(Table1[[#This Row],[Ngày tính CN]]="","",S739+T739)</f>
        <v>45905</v>
      </c>
      <c r="V739" s="18">
        <f ca="1">IF(Table1[[#This Row],[Hạn thanh toán]]="","",IF((U739-NOW())&lt;0,0,(U739-NOW())))</f>
        <v>0</v>
      </c>
      <c r="W739" s="2"/>
      <c r="X739" s="18">
        <f t="shared" ca="1" si="70"/>
        <v>265.49032048611116</v>
      </c>
      <c r="Y739" s="2" t="str">
        <f t="shared" ca="1" si="71"/>
        <v>Nợ quá hạn hơn 120 ngày có khả năng mất thanh toán</v>
      </c>
      <c r="Z739" s="51">
        <f t="shared" si="67"/>
        <v>45905</v>
      </c>
      <c r="AA739" s="51" t="str">
        <f t="shared" si="68"/>
        <v/>
      </c>
      <c r="AD739" s="2" t="str">
        <f>VLOOKUP($A739,MA_KH!$A:$Q,MA_KH!O$1,0)</f>
        <v>CIRCLEK MIỀN BẮC</v>
      </c>
      <c r="AE739" s="2" t="str">
        <f>VLOOKUP($A739,MA_KH!$A:$Q,MA_KH!P$1,0)</f>
        <v>CHI NHÁNH CÔNG TY TNHH VÒNG TRÒN ĐỎ TẠI HÀ NỘI</v>
      </c>
    </row>
    <row r="740" spans="1:31" ht="25.5" hidden="1" customHeight="1" x14ac:dyDescent="0.2">
      <c r="A740" s="31" t="s">
        <v>21192</v>
      </c>
      <c r="B740" s="31" t="s">
        <v>1331</v>
      </c>
      <c r="C740" s="32">
        <v>45905</v>
      </c>
      <c r="D740" s="31" t="s">
        <v>2533</v>
      </c>
      <c r="E740" s="32">
        <v>45905</v>
      </c>
      <c r="F740" s="31" t="s">
        <v>2534</v>
      </c>
      <c r="G740" s="31" t="s">
        <v>2535</v>
      </c>
      <c r="H740" s="33">
        <v>461520</v>
      </c>
      <c r="I740" s="33">
        <v>0</v>
      </c>
      <c r="J740" s="33">
        <v>36922</v>
      </c>
      <c r="K740" s="33">
        <v>498442</v>
      </c>
      <c r="L740" s="7" t="s">
        <v>51</v>
      </c>
      <c r="O740" s="18">
        <f>IF(Table1[[#This Row],[Phân loại]]="Tồn đầu kỳ",Table1[[#This Row],[Tổng giá trị]],0)</f>
        <v>498442</v>
      </c>
      <c r="P740" s="7">
        <f>IF(Table1[[#This Row],[Số còn phải thu ĐK]]&lt;&gt;0,0,IF(Table1[[#This Row],[Phân loại]]="Bán hàng",Table1[[#This Row],[Tổng giá trị]],-Table1[[#This Row],[Tổng giá trị]]))</f>
        <v>0</v>
      </c>
      <c r="Q740" s="18">
        <f t="shared" si="69"/>
        <v>0</v>
      </c>
      <c r="R740" s="7">
        <f>Table1[[#This Row],[Số còn phải thu ĐK]]+Table1[[#This Row],[Giá Trị HD sau CK]]-Table1[[#This Row],[Số tiền đã thu]]</f>
        <v>498442</v>
      </c>
      <c r="S740" s="6">
        <f>IF(Table1[[#This Row],[Ngày hóa đơn]]&lt;&gt;"",Table1[[#This Row],[Ngày hóa đơn]],IF(Table1[[#This Row],[Ngày hạch toán]]&lt;&gt;"",Table1[[#This Row],[Ngày hạch toán]],""))</f>
        <v>45905</v>
      </c>
      <c r="T740" s="7"/>
      <c r="U740" s="6">
        <f>IF(Table1[[#This Row],[Ngày tính CN]]="","",S740+T740)</f>
        <v>45905</v>
      </c>
      <c r="V740" s="18">
        <f ca="1">IF(Table1[[#This Row],[Hạn thanh toán]]="","",IF((U740-NOW())&lt;0,0,(U740-NOW())))</f>
        <v>0</v>
      </c>
      <c r="W740" s="2"/>
      <c r="X740" s="18">
        <f t="shared" ca="1" si="70"/>
        <v>265.49032048611116</v>
      </c>
      <c r="Y740" s="2" t="str">
        <f t="shared" ca="1" si="71"/>
        <v>Nợ quá hạn hơn 120 ngày có khả năng mất thanh toán</v>
      </c>
      <c r="Z740" s="51">
        <f t="shared" si="67"/>
        <v>45905</v>
      </c>
      <c r="AA740" s="51" t="str">
        <f t="shared" si="68"/>
        <v/>
      </c>
      <c r="AD740" s="2" t="str">
        <f>VLOOKUP($A740,MA_KH!$A:$Q,MA_KH!O$1,0)</f>
        <v>CIRCLEK MIỀN BẮC</v>
      </c>
      <c r="AE740" s="2" t="str">
        <f>VLOOKUP($A740,MA_KH!$A:$Q,MA_KH!P$1,0)</f>
        <v>CHI NHÁNH CÔNG TY TNHH VÒNG TRÒN ĐỎ TẠI HÀ NỘI</v>
      </c>
    </row>
    <row r="741" spans="1:31" ht="25.5" hidden="1" customHeight="1" x14ac:dyDescent="0.2">
      <c r="A741" s="31" t="s">
        <v>21192</v>
      </c>
      <c r="B741" s="31" t="s">
        <v>1331</v>
      </c>
      <c r="C741" s="32">
        <v>45905</v>
      </c>
      <c r="D741" s="31" t="s">
        <v>2536</v>
      </c>
      <c r="E741" s="32">
        <v>45905</v>
      </c>
      <c r="F741" s="31" t="s">
        <v>2537</v>
      </c>
      <c r="G741" s="31" t="s">
        <v>2538</v>
      </c>
      <c r="H741" s="33">
        <v>230760</v>
      </c>
      <c r="I741" s="33">
        <v>0</v>
      </c>
      <c r="J741" s="33">
        <v>18461</v>
      </c>
      <c r="K741" s="33">
        <v>249221</v>
      </c>
      <c r="L741" s="7" t="s">
        <v>51</v>
      </c>
      <c r="O741" s="18">
        <f>IF(Table1[[#This Row],[Phân loại]]="Tồn đầu kỳ",Table1[[#This Row],[Tổng giá trị]],0)</f>
        <v>249221</v>
      </c>
      <c r="P741" s="7">
        <f>IF(Table1[[#This Row],[Số còn phải thu ĐK]]&lt;&gt;0,0,IF(Table1[[#This Row],[Phân loại]]="Bán hàng",Table1[[#This Row],[Tổng giá trị]],-Table1[[#This Row],[Tổng giá trị]]))</f>
        <v>0</v>
      </c>
      <c r="Q741" s="18">
        <f t="shared" si="69"/>
        <v>0</v>
      </c>
      <c r="R741" s="7">
        <f>Table1[[#This Row],[Số còn phải thu ĐK]]+Table1[[#This Row],[Giá Trị HD sau CK]]-Table1[[#This Row],[Số tiền đã thu]]</f>
        <v>249221</v>
      </c>
      <c r="S741" s="6">
        <f>IF(Table1[[#This Row],[Ngày hóa đơn]]&lt;&gt;"",Table1[[#This Row],[Ngày hóa đơn]],IF(Table1[[#This Row],[Ngày hạch toán]]&lt;&gt;"",Table1[[#This Row],[Ngày hạch toán]],""))</f>
        <v>45905</v>
      </c>
      <c r="T741" s="7"/>
      <c r="U741" s="6">
        <f>IF(Table1[[#This Row],[Ngày tính CN]]="","",S741+T741)</f>
        <v>45905</v>
      </c>
      <c r="V741" s="18">
        <f ca="1">IF(Table1[[#This Row],[Hạn thanh toán]]="","",IF((U741-NOW())&lt;0,0,(U741-NOW())))</f>
        <v>0</v>
      </c>
      <c r="W741" s="2"/>
      <c r="X741" s="18">
        <f t="shared" ca="1" si="70"/>
        <v>265.49032048611116</v>
      </c>
      <c r="Y741" s="2" t="str">
        <f t="shared" ca="1" si="71"/>
        <v>Nợ quá hạn hơn 120 ngày có khả năng mất thanh toán</v>
      </c>
      <c r="Z741" s="51">
        <f t="shared" si="67"/>
        <v>45905</v>
      </c>
      <c r="AA741" s="51" t="str">
        <f t="shared" si="68"/>
        <v/>
      </c>
      <c r="AD741" s="2" t="str">
        <f>VLOOKUP($A741,MA_KH!$A:$Q,MA_KH!O$1,0)</f>
        <v>CIRCLEK MIỀN BẮC</v>
      </c>
      <c r="AE741" s="2" t="str">
        <f>VLOOKUP($A741,MA_KH!$A:$Q,MA_KH!P$1,0)</f>
        <v>CHI NHÁNH CÔNG TY TNHH VÒNG TRÒN ĐỎ TẠI HÀ NỘI</v>
      </c>
    </row>
    <row r="742" spans="1:31" ht="25.5" hidden="1" customHeight="1" x14ac:dyDescent="0.2">
      <c r="A742" s="31" t="s">
        <v>21192</v>
      </c>
      <c r="B742" s="31" t="s">
        <v>1331</v>
      </c>
      <c r="C742" s="32">
        <v>45905</v>
      </c>
      <c r="D742" s="31" t="s">
        <v>2539</v>
      </c>
      <c r="E742" s="32">
        <v>45905</v>
      </c>
      <c r="F742" s="31" t="s">
        <v>2540</v>
      </c>
      <c r="G742" s="31" t="s">
        <v>2541</v>
      </c>
      <c r="H742" s="33">
        <v>461520</v>
      </c>
      <c r="I742" s="33">
        <v>0</v>
      </c>
      <c r="J742" s="33">
        <v>36922</v>
      </c>
      <c r="K742" s="33">
        <v>498442</v>
      </c>
      <c r="L742" s="7" t="s">
        <v>51</v>
      </c>
      <c r="O742" s="18">
        <f>IF(Table1[[#This Row],[Phân loại]]="Tồn đầu kỳ",Table1[[#This Row],[Tổng giá trị]],0)</f>
        <v>498442</v>
      </c>
      <c r="P742" s="7">
        <f>IF(Table1[[#This Row],[Số còn phải thu ĐK]]&lt;&gt;0,0,IF(Table1[[#This Row],[Phân loại]]="Bán hàng",Table1[[#This Row],[Tổng giá trị]],-Table1[[#This Row],[Tổng giá trị]]))</f>
        <v>0</v>
      </c>
      <c r="Q742" s="18">
        <f t="shared" si="69"/>
        <v>0</v>
      </c>
      <c r="R742" s="7">
        <f>Table1[[#This Row],[Số còn phải thu ĐK]]+Table1[[#This Row],[Giá Trị HD sau CK]]-Table1[[#This Row],[Số tiền đã thu]]</f>
        <v>498442</v>
      </c>
      <c r="S742" s="6">
        <f>IF(Table1[[#This Row],[Ngày hóa đơn]]&lt;&gt;"",Table1[[#This Row],[Ngày hóa đơn]],IF(Table1[[#This Row],[Ngày hạch toán]]&lt;&gt;"",Table1[[#This Row],[Ngày hạch toán]],""))</f>
        <v>45905</v>
      </c>
      <c r="T742" s="7"/>
      <c r="U742" s="6">
        <f>IF(Table1[[#This Row],[Ngày tính CN]]="","",S742+T742)</f>
        <v>45905</v>
      </c>
      <c r="V742" s="18">
        <f ca="1">IF(Table1[[#This Row],[Hạn thanh toán]]="","",IF((U742-NOW())&lt;0,0,(U742-NOW())))</f>
        <v>0</v>
      </c>
      <c r="W742" s="2"/>
      <c r="X742" s="18">
        <f t="shared" ca="1" si="70"/>
        <v>265.49032048611116</v>
      </c>
      <c r="Y742" s="2" t="str">
        <f t="shared" ca="1" si="71"/>
        <v>Nợ quá hạn hơn 120 ngày có khả năng mất thanh toán</v>
      </c>
      <c r="Z742" s="51">
        <f t="shared" si="67"/>
        <v>45905</v>
      </c>
      <c r="AA742" s="51" t="str">
        <f t="shared" si="68"/>
        <v/>
      </c>
      <c r="AD742" s="2" t="str">
        <f>VLOOKUP($A742,MA_KH!$A:$Q,MA_KH!O$1,0)</f>
        <v>CIRCLEK MIỀN BẮC</v>
      </c>
      <c r="AE742" s="2" t="str">
        <f>VLOOKUP($A742,MA_KH!$A:$Q,MA_KH!P$1,0)</f>
        <v>CHI NHÁNH CÔNG TY TNHH VÒNG TRÒN ĐỎ TẠI HÀ NỘI</v>
      </c>
    </row>
    <row r="743" spans="1:31" ht="25.5" hidden="1" customHeight="1" x14ac:dyDescent="0.2">
      <c r="A743" s="31" t="s">
        <v>21192</v>
      </c>
      <c r="B743" s="31" t="s">
        <v>1331</v>
      </c>
      <c r="C743" s="32">
        <v>45905</v>
      </c>
      <c r="D743" s="31" t="s">
        <v>2542</v>
      </c>
      <c r="E743" s="32">
        <v>45905</v>
      </c>
      <c r="F743" s="31" t="s">
        <v>2543</v>
      </c>
      <c r="G743" s="31" t="s">
        <v>2544</v>
      </c>
      <c r="H743" s="33">
        <v>230760</v>
      </c>
      <c r="I743" s="33">
        <v>0</v>
      </c>
      <c r="J743" s="33">
        <v>18461</v>
      </c>
      <c r="K743" s="33">
        <v>249221</v>
      </c>
      <c r="L743" s="7" t="s">
        <v>51</v>
      </c>
      <c r="O743" s="18">
        <f>IF(Table1[[#This Row],[Phân loại]]="Tồn đầu kỳ",Table1[[#This Row],[Tổng giá trị]],0)</f>
        <v>249221</v>
      </c>
      <c r="P743" s="7">
        <f>IF(Table1[[#This Row],[Số còn phải thu ĐK]]&lt;&gt;0,0,IF(Table1[[#This Row],[Phân loại]]="Bán hàng",Table1[[#This Row],[Tổng giá trị]],-Table1[[#This Row],[Tổng giá trị]]))</f>
        <v>0</v>
      </c>
      <c r="Q743" s="18">
        <f t="shared" si="69"/>
        <v>0</v>
      </c>
      <c r="R743" s="7">
        <f>Table1[[#This Row],[Số còn phải thu ĐK]]+Table1[[#This Row],[Giá Trị HD sau CK]]-Table1[[#This Row],[Số tiền đã thu]]</f>
        <v>249221</v>
      </c>
      <c r="S743" s="6">
        <f>IF(Table1[[#This Row],[Ngày hóa đơn]]&lt;&gt;"",Table1[[#This Row],[Ngày hóa đơn]],IF(Table1[[#This Row],[Ngày hạch toán]]&lt;&gt;"",Table1[[#This Row],[Ngày hạch toán]],""))</f>
        <v>45905</v>
      </c>
      <c r="T743" s="7"/>
      <c r="U743" s="6">
        <f>IF(Table1[[#This Row],[Ngày tính CN]]="","",S743+T743)</f>
        <v>45905</v>
      </c>
      <c r="V743" s="18">
        <f ca="1">IF(Table1[[#This Row],[Hạn thanh toán]]="","",IF((U743-NOW())&lt;0,0,(U743-NOW())))</f>
        <v>0</v>
      </c>
      <c r="W743" s="2"/>
      <c r="X743" s="18">
        <f t="shared" ca="1" si="70"/>
        <v>265.49032048611116</v>
      </c>
      <c r="Y743" s="2" t="str">
        <f t="shared" ca="1" si="71"/>
        <v>Nợ quá hạn hơn 120 ngày có khả năng mất thanh toán</v>
      </c>
      <c r="Z743" s="51">
        <f t="shared" si="67"/>
        <v>45905</v>
      </c>
      <c r="AA743" s="51" t="str">
        <f t="shared" si="68"/>
        <v/>
      </c>
      <c r="AD743" s="2" t="str">
        <f>VLOOKUP($A743,MA_KH!$A:$Q,MA_KH!O$1,0)</f>
        <v>CIRCLEK MIỀN BẮC</v>
      </c>
      <c r="AE743" s="2" t="str">
        <f>VLOOKUP($A743,MA_KH!$A:$Q,MA_KH!P$1,0)</f>
        <v>CHI NHÁNH CÔNG TY TNHH VÒNG TRÒN ĐỎ TẠI HÀ NỘI</v>
      </c>
    </row>
    <row r="744" spans="1:31" ht="25.5" hidden="1" customHeight="1" x14ac:dyDescent="0.2">
      <c r="A744" s="31" t="s">
        <v>21192</v>
      </c>
      <c r="B744" s="31" t="s">
        <v>1331</v>
      </c>
      <c r="C744" s="32">
        <v>45905</v>
      </c>
      <c r="D744" s="31" t="s">
        <v>2545</v>
      </c>
      <c r="E744" s="32">
        <v>45905</v>
      </c>
      <c r="F744" s="31" t="s">
        <v>2546</v>
      </c>
      <c r="G744" s="31" t="s">
        <v>2547</v>
      </c>
      <c r="H744" s="33">
        <v>230760</v>
      </c>
      <c r="I744" s="33">
        <v>0</v>
      </c>
      <c r="J744" s="33">
        <v>18461</v>
      </c>
      <c r="K744" s="33">
        <v>249221</v>
      </c>
      <c r="L744" s="7" t="s">
        <v>51</v>
      </c>
      <c r="O744" s="18">
        <f>IF(Table1[[#This Row],[Phân loại]]="Tồn đầu kỳ",Table1[[#This Row],[Tổng giá trị]],0)</f>
        <v>249221</v>
      </c>
      <c r="P744" s="7">
        <f>IF(Table1[[#This Row],[Số còn phải thu ĐK]]&lt;&gt;0,0,IF(Table1[[#This Row],[Phân loại]]="Bán hàng",Table1[[#This Row],[Tổng giá trị]],-Table1[[#This Row],[Tổng giá trị]]))</f>
        <v>0</v>
      </c>
      <c r="Q744" s="18">
        <f t="shared" si="69"/>
        <v>0</v>
      </c>
      <c r="R744" s="7">
        <f>Table1[[#This Row],[Số còn phải thu ĐK]]+Table1[[#This Row],[Giá Trị HD sau CK]]-Table1[[#This Row],[Số tiền đã thu]]</f>
        <v>249221</v>
      </c>
      <c r="S744" s="6">
        <f>IF(Table1[[#This Row],[Ngày hóa đơn]]&lt;&gt;"",Table1[[#This Row],[Ngày hóa đơn]],IF(Table1[[#This Row],[Ngày hạch toán]]&lt;&gt;"",Table1[[#This Row],[Ngày hạch toán]],""))</f>
        <v>45905</v>
      </c>
      <c r="T744" s="7"/>
      <c r="U744" s="6">
        <f>IF(Table1[[#This Row],[Ngày tính CN]]="","",S744+T744)</f>
        <v>45905</v>
      </c>
      <c r="V744" s="18">
        <f ca="1">IF(Table1[[#This Row],[Hạn thanh toán]]="","",IF((U744-NOW())&lt;0,0,(U744-NOW())))</f>
        <v>0</v>
      </c>
      <c r="W744" s="2"/>
      <c r="X744" s="18">
        <f t="shared" ca="1" si="70"/>
        <v>265.49032048611116</v>
      </c>
      <c r="Y744" s="2" t="str">
        <f t="shared" ca="1" si="71"/>
        <v>Nợ quá hạn hơn 120 ngày có khả năng mất thanh toán</v>
      </c>
      <c r="Z744" s="51">
        <f t="shared" si="67"/>
        <v>45905</v>
      </c>
      <c r="AA744" s="51" t="str">
        <f t="shared" si="68"/>
        <v/>
      </c>
      <c r="AD744" s="2" t="str">
        <f>VLOOKUP($A744,MA_KH!$A:$Q,MA_KH!O$1,0)</f>
        <v>CIRCLEK MIỀN BẮC</v>
      </c>
      <c r="AE744" s="2" t="str">
        <f>VLOOKUP($A744,MA_KH!$A:$Q,MA_KH!P$1,0)</f>
        <v>CHI NHÁNH CÔNG TY TNHH VÒNG TRÒN ĐỎ TẠI HÀ NỘI</v>
      </c>
    </row>
    <row r="745" spans="1:31" ht="25.5" hidden="1" customHeight="1" x14ac:dyDescent="0.2">
      <c r="A745" s="31" t="s">
        <v>21192</v>
      </c>
      <c r="B745" s="31" t="s">
        <v>1331</v>
      </c>
      <c r="C745" s="32">
        <v>45905</v>
      </c>
      <c r="D745" s="31" t="s">
        <v>2548</v>
      </c>
      <c r="E745" s="32">
        <v>45905</v>
      </c>
      <c r="F745" s="31" t="s">
        <v>2549</v>
      </c>
      <c r="G745" s="31" t="s">
        <v>2550</v>
      </c>
      <c r="H745" s="33">
        <v>230760</v>
      </c>
      <c r="I745" s="33">
        <v>0</v>
      </c>
      <c r="J745" s="33">
        <v>18461</v>
      </c>
      <c r="K745" s="33">
        <v>249221</v>
      </c>
      <c r="L745" s="7" t="s">
        <v>51</v>
      </c>
      <c r="O745" s="18">
        <f>IF(Table1[[#This Row],[Phân loại]]="Tồn đầu kỳ",Table1[[#This Row],[Tổng giá trị]],0)</f>
        <v>249221</v>
      </c>
      <c r="P745" s="7">
        <f>IF(Table1[[#This Row],[Số còn phải thu ĐK]]&lt;&gt;0,0,IF(Table1[[#This Row],[Phân loại]]="Bán hàng",Table1[[#This Row],[Tổng giá trị]],-Table1[[#This Row],[Tổng giá trị]]))</f>
        <v>0</v>
      </c>
      <c r="Q745" s="18">
        <f t="shared" si="69"/>
        <v>0</v>
      </c>
      <c r="R745" s="7">
        <f>Table1[[#This Row],[Số còn phải thu ĐK]]+Table1[[#This Row],[Giá Trị HD sau CK]]-Table1[[#This Row],[Số tiền đã thu]]</f>
        <v>249221</v>
      </c>
      <c r="S745" s="6">
        <f>IF(Table1[[#This Row],[Ngày hóa đơn]]&lt;&gt;"",Table1[[#This Row],[Ngày hóa đơn]],IF(Table1[[#This Row],[Ngày hạch toán]]&lt;&gt;"",Table1[[#This Row],[Ngày hạch toán]],""))</f>
        <v>45905</v>
      </c>
      <c r="T745" s="7"/>
      <c r="U745" s="6">
        <f>IF(Table1[[#This Row],[Ngày tính CN]]="","",S745+T745)</f>
        <v>45905</v>
      </c>
      <c r="V745" s="18">
        <f ca="1">IF(Table1[[#This Row],[Hạn thanh toán]]="","",IF((U745-NOW())&lt;0,0,(U745-NOW())))</f>
        <v>0</v>
      </c>
      <c r="W745" s="2"/>
      <c r="X745" s="18">
        <f t="shared" ca="1" si="70"/>
        <v>265.49032048611116</v>
      </c>
      <c r="Y745" s="2" t="str">
        <f t="shared" ca="1" si="71"/>
        <v>Nợ quá hạn hơn 120 ngày có khả năng mất thanh toán</v>
      </c>
      <c r="Z745" s="51">
        <f t="shared" si="67"/>
        <v>45905</v>
      </c>
      <c r="AA745" s="51" t="str">
        <f t="shared" si="68"/>
        <v/>
      </c>
      <c r="AD745" s="2" t="str">
        <f>VLOOKUP($A745,MA_KH!$A:$Q,MA_KH!O$1,0)</f>
        <v>CIRCLEK MIỀN BẮC</v>
      </c>
      <c r="AE745" s="2" t="str">
        <f>VLOOKUP($A745,MA_KH!$A:$Q,MA_KH!P$1,0)</f>
        <v>CHI NHÁNH CÔNG TY TNHH VÒNG TRÒN ĐỎ TẠI HÀ NỘI</v>
      </c>
    </row>
    <row r="746" spans="1:31" ht="25.5" hidden="1" customHeight="1" x14ac:dyDescent="0.2">
      <c r="A746" s="31" t="s">
        <v>20737</v>
      </c>
      <c r="B746" s="31" t="s">
        <v>1333</v>
      </c>
      <c r="C746" s="32">
        <v>45905</v>
      </c>
      <c r="D746" s="31" t="s">
        <v>2551</v>
      </c>
      <c r="E746" s="32">
        <v>45905</v>
      </c>
      <c r="F746" s="31" t="s">
        <v>2552</v>
      </c>
      <c r="G746" s="31" t="s">
        <v>2553</v>
      </c>
      <c r="H746" s="33">
        <v>807660</v>
      </c>
      <c r="I746" s="33">
        <v>0</v>
      </c>
      <c r="J746" s="33">
        <v>64613</v>
      </c>
      <c r="K746" s="33">
        <v>872273</v>
      </c>
      <c r="L746" s="7" t="s">
        <v>51</v>
      </c>
      <c r="O746" s="18">
        <f>IF(Table1[[#This Row],[Phân loại]]="Tồn đầu kỳ",Table1[[#This Row],[Tổng giá trị]],0)</f>
        <v>872273</v>
      </c>
      <c r="P746" s="7">
        <f>IF(Table1[[#This Row],[Số còn phải thu ĐK]]&lt;&gt;0,0,IF(Table1[[#This Row],[Phân loại]]="Bán hàng",Table1[[#This Row],[Tổng giá trị]],-Table1[[#This Row],[Tổng giá trị]]))</f>
        <v>0</v>
      </c>
      <c r="Q746" s="18">
        <f t="shared" si="69"/>
        <v>0</v>
      </c>
      <c r="R746" s="7">
        <f>Table1[[#This Row],[Số còn phải thu ĐK]]+Table1[[#This Row],[Giá Trị HD sau CK]]-Table1[[#This Row],[Số tiền đã thu]]</f>
        <v>872273</v>
      </c>
      <c r="S746" s="6">
        <f>IF(Table1[[#This Row],[Ngày hóa đơn]]&lt;&gt;"",Table1[[#This Row],[Ngày hóa đơn]],IF(Table1[[#This Row],[Ngày hạch toán]]&lt;&gt;"",Table1[[#This Row],[Ngày hạch toán]],""))</f>
        <v>45905</v>
      </c>
      <c r="T746" s="7"/>
      <c r="U746" s="6">
        <f>IF(Table1[[#This Row],[Ngày tính CN]]="","",S746+T746)</f>
        <v>45905</v>
      </c>
      <c r="V746" s="18">
        <f ca="1">IF(Table1[[#This Row],[Hạn thanh toán]]="","",IF((U746-NOW())&lt;0,0,(U746-NOW())))</f>
        <v>0</v>
      </c>
      <c r="W746" s="2"/>
      <c r="X746" s="18">
        <f t="shared" ca="1" si="70"/>
        <v>265.49032048611116</v>
      </c>
      <c r="Y746" s="2" t="str">
        <f t="shared" ca="1" si="71"/>
        <v>Nợ quá hạn hơn 120 ngày có khả năng mất thanh toán</v>
      </c>
      <c r="Z746" s="51">
        <f t="shared" si="67"/>
        <v>45905</v>
      </c>
      <c r="AA746" s="51" t="str">
        <f t="shared" si="68"/>
        <v/>
      </c>
      <c r="AD746" s="2" t="str">
        <f>VLOOKUP($A746,MA_KH!$A:$Q,MA_KH!O$1,0)</f>
        <v>CIRCLEK MIỀN BẮC</v>
      </c>
      <c r="AE746" s="2" t="str">
        <f>VLOOKUP($A746,MA_KH!$A:$Q,MA_KH!P$1,0)</f>
        <v>CHI NHÁNH CÔNG TY TNHH VÒNG TRÒN ĐỎ TẠI HÀ NỘI</v>
      </c>
    </row>
    <row r="747" spans="1:31" ht="25.5" hidden="1" customHeight="1" x14ac:dyDescent="0.2">
      <c r="A747" s="31" t="s">
        <v>21192</v>
      </c>
      <c r="B747" s="31" t="s">
        <v>1331</v>
      </c>
      <c r="C747" s="32">
        <v>45908</v>
      </c>
      <c r="D747" s="31" t="s">
        <v>2554</v>
      </c>
      <c r="E747" s="32">
        <v>45908</v>
      </c>
      <c r="F747" s="31" t="s">
        <v>2555</v>
      </c>
      <c r="G747" s="31" t="s">
        <v>2556</v>
      </c>
      <c r="H747" s="33">
        <v>230760</v>
      </c>
      <c r="I747" s="33">
        <v>0</v>
      </c>
      <c r="J747" s="33">
        <v>18461</v>
      </c>
      <c r="K747" s="33">
        <v>249221</v>
      </c>
      <c r="L747" s="7" t="s">
        <v>51</v>
      </c>
      <c r="O747" s="18">
        <f>IF(Table1[[#This Row],[Phân loại]]="Tồn đầu kỳ",Table1[[#This Row],[Tổng giá trị]],0)</f>
        <v>249221</v>
      </c>
      <c r="P747" s="7">
        <f>IF(Table1[[#This Row],[Số còn phải thu ĐK]]&lt;&gt;0,0,IF(Table1[[#This Row],[Phân loại]]="Bán hàng",Table1[[#This Row],[Tổng giá trị]],-Table1[[#This Row],[Tổng giá trị]]))</f>
        <v>0</v>
      </c>
      <c r="Q747" s="18">
        <f t="shared" si="69"/>
        <v>0</v>
      </c>
      <c r="R747" s="7">
        <f>Table1[[#This Row],[Số còn phải thu ĐK]]+Table1[[#This Row],[Giá Trị HD sau CK]]-Table1[[#This Row],[Số tiền đã thu]]</f>
        <v>249221</v>
      </c>
      <c r="S747" s="6">
        <f>IF(Table1[[#This Row],[Ngày hóa đơn]]&lt;&gt;"",Table1[[#This Row],[Ngày hóa đơn]],IF(Table1[[#This Row],[Ngày hạch toán]]&lt;&gt;"",Table1[[#This Row],[Ngày hạch toán]],""))</f>
        <v>45908</v>
      </c>
      <c r="T747" s="7"/>
      <c r="U747" s="6">
        <f>IF(Table1[[#This Row],[Ngày tính CN]]="","",S747+T747)</f>
        <v>45908</v>
      </c>
      <c r="V747" s="18">
        <f ca="1">IF(Table1[[#This Row],[Hạn thanh toán]]="","",IF((U747-NOW())&lt;0,0,(U747-NOW())))</f>
        <v>0</v>
      </c>
      <c r="W747" s="2"/>
      <c r="X747" s="18">
        <f t="shared" ca="1" si="70"/>
        <v>262.49032048611116</v>
      </c>
      <c r="Y747" s="2" t="str">
        <f t="shared" ca="1" si="71"/>
        <v>Nợ quá hạn hơn 120 ngày có khả năng mất thanh toán</v>
      </c>
      <c r="Z747" s="51">
        <f t="shared" si="67"/>
        <v>45908</v>
      </c>
      <c r="AA747" s="51" t="str">
        <f t="shared" si="68"/>
        <v/>
      </c>
      <c r="AD747" s="2" t="str">
        <f>VLOOKUP($A747,MA_KH!$A:$Q,MA_KH!O$1,0)</f>
        <v>CIRCLEK MIỀN BẮC</v>
      </c>
      <c r="AE747" s="2" t="str">
        <f>VLOOKUP($A747,MA_KH!$A:$Q,MA_KH!P$1,0)</f>
        <v>CHI NHÁNH CÔNG TY TNHH VÒNG TRÒN ĐỎ TẠI HÀ NỘI</v>
      </c>
    </row>
    <row r="748" spans="1:31" ht="25.5" hidden="1" customHeight="1" x14ac:dyDescent="0.2">
      <c r="A748" s="31" t="s">
        <v>21192</v>
      </c>
      <c r="B748" s="31" t="s">
        <v>1331</v>
      </c>
      <c r="C748" s="32">
        <v>45908</v>
      </c>
      <c r="D748" s="31" t="s">
        <v>2557</v>
      </c>
      <c r="E748" s="32">
        <v>45908</v>
      </c>
      <c r="F748" s="31" t="s">
        <v>2558</v>
      </c>
      <c r="G748" s="31" t="s">
        <v>2559</v>
      </c>
      <c r="H748" s="33">
        <v>230760</v>
      </c>
      <c r="I748" s="33">
        <v>0</v>
      </c>
      <c r="J748" s="33">
        <v>18461</v>
      </c>
      <c r="K748" s="33">
        <v>249221</v>
      </c>
      <c r="L748" s="7" t="s">
        <v>51</v>
      </c>
      <c r="O748" s="18">
        <f>IF(Table1[[#This Row],[Phân loại]]="Tồn đầu kỳ",Table1[[#This Row],[Tổng giá trị]],0)</f>
        <v>249221</v>
      </c>
      <c r="P748" s="7">
        <f>IF(Table1[[#This Row],[Số còn phải thu ĐK]]&lt;&gt;0,0,IF(Table1[[#This Row],[Phân loại]]="Bán hàng",Table1[[#This Row],[Tổng giá trị]],-Table1[[#This Row],[Tổng giá trị]]))</f>
        <v>0</v>
      </c>
      <c r="Q748" s="18">
        <f t="shared" si="69"/>
        <v>0</v>
      </c>
      <c r="R748" s="7">
        <f>Table1[[#This Row],[Số còn phải thu ĐK]]+Table1[[#This Row],[Giá Trị HD sau CK]]-Table1[[#This Row],[Số tiền đã thu]]</f>
        <v>249221</v>
      </c>
      <c r="S748" s="6">
        <f>IF(Table1[[#This Row],[Ngày hóa đơn]]&lt;&gt;"",Table1[[#This Row],[Ngày hóa đơn]],IF(Table1[[#This Row],[Ngày hạch toán]]&lt;&gt;"",Table1[[#This Row],[Ngày hạch toán]],""))</f>
        <v>45908</v>
      </c>
      <c r="T748" s="7"/>
      <c r="U748" s="6">
        <f>IF(Table1[[#This Row],[Ngày tính CN]]="","",S748+T748)</f>
        <v>45908</v>
      </c>
      <c r="V748" s="18">
        <f ca="1">IF(Table1[[#This Row],[Hạn thanh toán]]="","",IF((U748-NOW())&lt;0,0,(U748-NOW())))</f>
        <v>0</v>
      </c>
      <c r="W748" s="2"/>
      <c r="X748" s="18">
        <f t="shared" ca="1" si="70"/>
        <v>262.49032048611116</v>
      </c>
      <c r="Y748" s="2" t="str">
        <f t="shared" ca="1" si="71"/>
        <v>Nợ quá hạn hơn 120 ngày có khả năng mất thanh toán</v>
      </c>
      <c r="Z748" s="51">
        <f t="shared" si="67"/>
        <v>45908</v>
      </c>
      <c r="AA748" s="51" t="str">
        <f t="shared" si="68"/>
        <v/>
      </c>
      <c r="AD748" s="2" t="str">
        <f>VLOOKUP($A748,MA_KH!$A:$Q,MA_KH!O$1,0)</f>
        <v>CIRCLEK MIỀN BẮC</v>
      </c>
      <c r="AE748" s="2" t="str">
        <f>VLOOKUP($A748,MA_KH!$A:$Q,MA_KH!P$1,0)</f>
        <v>CHI NHÁNH CÔNG TY TNHH VÒNG TRÒN ĐỎ TẠI HÀ NỘI</v>
      </c>
    </row>
    <row r="749" spans="1:31" ht="25.5" hidden="1" customHeight="1" x14ac:dyDescent="0.2">
      <c r="A749" s="31" t="s">
        <v>21192</v>
      </c>
      <c r="B749" s="31" t="s">
        <v>1331</v>
      </c>
      <c r="C749" s="32">
        <v>45908</v>
      </c>
      <c r="D749" s="31" t="s">
        <v>2560</v>
      </c>
      <c r="E749" s="32">
        <v>45908</v>
      </c>
      <c r="F749" s="31" t="s">
        <v>2561</v>
      </c>
      <c r="G749" s="31" t="s">
        <v>2562</v>
      </c>
      <c r="H749" s="33">
        <v>230760</v>
      </c>
      <c r="I749" s="33">
        <v>0</v>
      </c>
      <c r="J749" s="33">
        <v>18461</v>
      </c>
      <c r="K749" s="33">
        <v>249221</v>
      </c>
      <c r="L749" s="7" t="s">
        <v>51</v>
      </c>
      <c r="O749" s="18">
        <f>IF(Table1[[#This Row],[Phân loại]]="Tồn đầu kỳ",Table1[[#This Row],[Tổng giá trị]],0)</f>
        <v>249221</v>
      </c>
      <c r="P749" s="7">
        <f>IF(Table1[[#This Row],[Số còn phải thu ĐK]]&lt;&gt;0,0,IF(Table1[[#This Row],[Phân loại]]="Bán hàng",Table1[[#This Row],[Tổng giá trị]],-Table1[[#This Row],[Tổng giá trị]]))</f>
        <v>0</v>
      </c>
      <c r="Q749" s="18">
        <f t="shared" si="69"/>
        <v>0</v>
      </c>
      <c r="R749" s="7">
        <f>Table1[[#This Row],[Số còn phải thu ĐK]]+Table1[[#This Row],[Giá Trị HD sau CK]]-Table1[[#This Row],[Số tiền đã thu]]</f>
        <v>249221</v>
      </c>
      <c r="S749" s="6">
        <f>IF(Table1[[#This Row],[Ngày hóa đơn]]&lt;&gt;"",Table1[[#This Row],[Ngày hóa đơn]],IF(Table1[[#This Row],[Ngày hạch toán]]&lt;&gt;"",Table1[[#This Row],[Ngày hạch toán]],""))</f>
        <v>45908</v>
      </c>
      <c r="T749" s="7"/>
      <c r="U749" s="6">
        <f>IF(Table1[[#This Row],[Ngày tính CN]]="","",S749+T749)</f>
        <v>45908</v>
      </c>
      <c r="V749" s="18">
        <f ca="1">IF(Table1[[#This Row],[Hạn thanh toán]]="","",IF((U749-NOW())&lt;0,0,(U749-NOW())))</f>
        <v>0</v>
      </c>
      <c r="W749" s="2"/>
      <c r="X749" s="18">
        <f t="shared" ca="1" si="70"/>
        <v>262.49032048611116</v>
      </c>
      <c r="Y749" s="2" t="str">
        <f t="shared" ca="1" si="71"/>
        <v>Nợ quá hạn hơn 120 ngày có khả năng mất thanh toán</v>
      </c>
      <c r="Z749" s="51">
        <f t="shared" si="67"/>
        <v>45908</v>
      </c>
      <c r="AA749" s="51" t="str">
        <f t="shared" si="68"/>
        <v/>
      </c>
      <c r="AD749" s="2" t="str">
        <f>VLOOKUP($A749,MA_KH!$A:$Q,MA_KH!O$1,0)</f>
        <v>CIRCLEK MIỀN BẮC</v>
      </c>
      <c r="AE749" s="2" t="str">
        <f>VLOOKUP($A749,MA_KH!$A:$Q,MA_KH!P$1,0)</f>
        <v>CHI NHÁNH CÔNG TY TNHH VÒNG TRÒN ĐỎ TẠI HÀ NỘI</v>
      </c>
    </row>
    <row r="750" spans="1:31" ht="25.5" hidden="1" customHeight="1" x14ac:dyDescent="0.2">
      <c r="A750" s="31" t="s">
        <v>21192</v>
      </c>
      <c r="B750" s="31" t="s">
        <v>1331</v>
      </c>
      <c r="C750" s="32">
        <v>45908</v>
      </c>
      <c r="D750" s="31" t="s">
        <v>2563</v>
      </c>
      <c r="E750" s="32">
        <v>45908</v>
      </c>
      <c r="F750" s="31" t="s">
        <v>2564</v>
      </c>
      <c r="G750" s="31" t="s">
        <v>2565</v>
      </c>
      <c r="H750" s="33">
        <v>230760</v>
      </c>
      <c r="I750" s="33">
        <v>0</v>
      </c>
      <c r="J750" s="33">
        <v>18461</v>
      </c>
      <c r="K750" s="33">
        <v>249221</v>
      </c>
      <c r="L750" s="7" t="s">
        <v>51</v>
      </c>
      <c r="O750" s="18">
        <f>IF(Table1[[#This Row],[Phân loại]]="Tồn đầu kỳ",Table1[[#This Row],[Tổng giá trị]],0)</f>
        <v>249221</v>
      </c>
      <c r="P750" s="7">
        <f>IF(Table1[[#This Row],[Số còn phải thu ĐK]]&lt;&gt;0,0,IF(Table1[[#This Row],[Phân loại]]="Bán hàng",Table1[[#This Row],[Tổng giá trị]],-Table1[[#This Row],[Tổng giá trị]]))</f>
        <v>0</v>
      </c>
      <c r="Q750" s="18">
        <f t="shared" si="69"/>
        <v>0</v>
      </c>
      <c r="R750" s="7">
        <f>Table1[[#This Row],[Số còn phải thu ĐK]]+Table1[[#This Row],[Giá Trị HD sau CK]]-Table1[[#This Row],[Số tiền đã thu]]</f>
        <v>249221</v>
      </c>
      <c r="S750" s="6">
        <f>IF(Table1[[#This Row],[Ngày hóa đơn]]&lt;&gt;"",Table1[[#This Row],[Ngày hóa đơn]],IF(Table1[[#This Row],[Ngày hạch toán]]&lt;&gt;"",Table1[[#This Row],[Ngày hạch toán]],""))</f>
        <v>45908</v>
      </c>
      <c r="T750" s="7"/>
      <c r="U750" s="6">
        <f>IF(Table1[[#This Row],[Ngày tính CN]]="","",S750+T750)</f>
        <v>45908</v>
      </c>
      <c r="V750" s="18">
        <f ca="1">IF(Table1[[#This Row],[Hạn thanh toán]]="","",IF((U750-NOW())&lt;0,0,(U750-NOW())))</f>
        <v>0</v>
      </c>
      <c r="W750" s="2"/>
      <c r="X750" s="18">
        <f t="shared" ca="1" si="70"/>
        <v>262.49032048611116</v>
      </c>
      <c r="Y750" s="2" t="str">
        <f t="shared" ca="1" si="71"/>
        <v>Nợ quá hạn hơn 120 ngày có khả năng mất thanh toán</v>
      </c>
      <c r="Z750" s="51">
        <f t="shared" si="67"/>
        <v>45908</v>
      </c>
      <c r="AA750" s="51" t="str">
        <f t="shared" si="68"/>
        <v/>
      </c>
      <c r="AD750" s="2" t="str">
        <f>VLOOKUP($A750,MA_KH!$A:$Q,MA_KH!O$1,0)</f>
        <v>CIRCLEK MIỀN BẮC</v>
      </c>
      <c r="AE750" s="2" t="str">
        <f>VLOOKUP($A750,MA_KH!$A:$Q,MA_KH!P$1,0)</f>
        <v>CHI NHÁNH CÔNG TY TNHH VÒNG TRÒN ĐỎ TẠI HÀ NỘI</v>
      </c>
    </row>
    <row r="751" spans="1:31" ht="25.5" hidden="1" customHeight="1" x14ac:dyDescent="0.2">
      <c r="A751" s="31" t="s">
        <v>21192</v>
      </c>
      <c r="B751" s="31" t="s">
        <v>1331</v>
      </c>
      <c r="C751" s="32">
        <v>45908</v>
      </c>
      <c r="D751" s="31" t="s">
        <v>2566</v>
      </c>
      <c r="E751" s="32">
        <v>45908</v>
      </c>
      <c r="F751" s="31" t="s">
        <v>2567</v>
      </c>
      <c r="G751" s="31" t="s">
        <v>2568</v>
      </c>
      <c r="H751" s="33">
        <v>230760</v>
      </c>
      <c r="I751" s="33">
        <v>0</v>
      </c>
      <c r="J751" s="33">
        <v>18461</v>
      </c>
      <c r="K751" s="33">
        <v>249221</v>
      </c>
      <c r="L751" s="7" t="s">
        <v>51</v>
      </c>
      <c r="O751" s="18">
        <f>IF(Table1[[#This Row],[Phân loại]]="Tồn đầu kỳ",Table1[[#This Row],[Tổng giá trị]],0)</f>
        <v>249221</v>
      </c>
      <c r="P751" s="7">
        <f>IF(Table1[[#This Row],[Số còn phải thu ĐK]]&lt;&gt;0,0,IF(Table1[[#This Row],[Phân loại]]="Bán hàng",Table1[[#This Row],[Tổng giá trị]],-Table1[[#This Row],[Tổng giá trị]]))</f>
        <v>0</v>
      </c>
      <c r="Q751" s="18">
        <f t="shared" si="69"/>
        <v>0</v>
      </c>
      <c r="R751" s="7">
        <f>Table1[[#This Row],[Số còn phải thu ĐK]]+Table1[[#This Row],[Giá Trị HD sau CK]]-Table1[[#This Row],[Số tiền đã thu]]</f>
        <v>249221</v>
      </c>
      <c r="S751" s="6">
        <f>IF(Table1[[#This Row],[Ngày hóa đơn]]&lt;&gt;"",Table1[[#This Row],[Ngày hóa đơn]],IF(Table1[[#This Row],[Ngày hạch toán]]&lt;&gt;"",Table1[[#This Row],[Ngày hạch toán]],""))</f>
        <v>45908</v>
      </c>
      <c r="T751" s="7"/>
      <c r="U751" s="6">
        <f>IF(Table1[[#This Row],[Ngày tính CN]]="","",S751+T751)</f>
        <v>45908</v>
      </c>
      <c r="V751" s="18">
        <f ca="1">IF(Table1[[#This Row],[Hạn thanh toán]]="","",IF((U751-NOW())&lt;0,0,(U751-NOW())))</f>
        <v>0</v>
      </c>
      <c r="W751" s="2"/>
      <c r="X751" s="18">
        <f t="shared" ca="1" si="70"/>
        <v>262.49032048611116</v>
      </c>
      <c r="Y751" s="2" t="str">
        <f t="shared" ca="1" si="71"/>
        <v>Nợ quá hạn hơn 120 ngày có khả năng mất thanh toán</v>
      </c>
      <c r="Z751" s="51">
        <f t="shared" si="67"/>
        <v>45908</v>
      </c>
      <c r="AA751" s="51" t="str">
        <f t="shared" si="68"/>
        <v/>
      </c>
      <c r="AD751" s="2" t="str">
        <f>VLOOKUP($A751,MA_KH!$A:$Q,MA_KH!O$1,0)</f>
        <v>CIRCLEK MIỀN BẮC</v>
      </c>
      <c r="AE751" s="2" t="str">
        <f>VLOOKUP($A751,MA_KH!$A:$Q,MA_KH!P$1,0)</f>
        <v>CHI NHÁNH CÔNG TY TNHH VÒNG TRÒN ĐỎ TẠI HÀ NỘI</v>
      </c>
    </row>
    <row r="752" spans="1:31" ht="25.5" hidden="1" customHeight="1" x14ac:dyDescent="0.2">
      <c r="A752" s="31" t="s">
        <v>21192</v>
      </c>
      <c r="B752" s="31" t="s">
        <v>1331</v>
      </c>
      <c r="C752" s="32">
        <v>45908</v>
      </c>
      <c r="D752" s="31" t="s">
        <v>2569</v>
      </c>
      <c r="E752" s="32">
        <v>45908</v>
      </c>
      <c r="F752" s="31" t="s">
        <v>2570</v>
      </c>
      <c r="G752" s="31" t="s">
        <v>2571</v>
      </c>
      <c r="H752" s="33">
        <v>230760</v>
      </c>
      <c r="I752" s="33">
        <v>0</v>
      </c>
      <c r="J752" s="33">
        <v>18461</v>
      </c>
      <c r="K752" s="33">
        <v>249221</v>
      </c>
      <c r="L752" s="7" t="s">
        <v>51</v>
      </c>
      <c r="O752" s="18">
        <f>IF(Table1[[#This Row],[Phân loại]]="Tồn đầu kỳ",Table1[[#This Row],[Tổng giá trị]],0)</f>
        <v>249221</v>
      </c>
      <c r="P752" s="7">
        <f>IF(Table1[[#This Row],[Số còn phải thu ĐK]]&lt;&gt;0,0,IF(Table1[[#This Row],[Phân loại]]="Bán hàng",Table1[[#This Row],[Tổng giá trị]],-Table1[[#This Row],[Tổng giá trị]]))</f>
        <v>0</v>
      </c>
      <c r="Q752" s="18">
        <f t="shared" si="69"/>
        <v>0</v>
      </c>
      <c r="R752" s="7">
        <f>Table1[[#This Row],[Số còn phải thu ĐK]]+Table1[[#This Row],[Giá Trị HD sau CK]]-Table1[[#This Row],[Số tiền đã thu]]</f>
        <v>249221</v>
      </c>
      <c r="S752" s="6">
        <f>IF(Table1[[#This Row],[Ngày hóa đơn]]&lt;&gt;"",Table1[[#This Row],[Ngày hóa đơn]],IF(Table1[[#This Row],[Ngày hạch toán]]&lt;&gt;"",Table1[[#This Row],[Ngày hạch toán]],""))</f>
        <v>45908</v>
      </c>
      <c r="T752" s="7"/>
      <c r="U752" s="6">
        <f>IF(Table1[[#This Row],[Ngày tính CN]]="","",S752+T752)</f>
        <v>45908</v>
      </c>
      <c r="V752" s="18">
        <f ca="1">IF(Table1[[#This Row],[Hạn thanh toán]]="","",IF((U752-NOW())&lt;0,0,(U752-NOW())))</f>
        <v>0</v>
      </c>
      <c r="W752" s="2"/>
      <c r="X752" s="18">
        <f t="shared" ca="1" si="70"/>
        <v>262.49032048611116</v>
      </c>
      <c r="Y752" s="2" t="str">
        <f t="shared" ca="1" si="71"/>
        <v>Nợ quá hạn hơn 120 ngày có khả năng mất thanh toán</v>
      </c>
      <c r="Z752" s="51">
        <f t="shared" si="67"/>
        <v>45908</v>
      </c>
      <c r="AA752" s="51" t="str">
        <f t="shared" si="68"/>
        <v/>
      </c>
      <c r="AD752" s="2" t="str">
        <f>VLOOKUP($A752,MA_KH!$A:$Q,MA_KH!O$1,0)</f>
        <v>CIRCLEK MIỀN BẮC</v>
      </c>
      <c r="AE752" s="2" t="str">
        <f>VLOOKUP($A752,MA_KH!$A:$Q,MA_KH!P$1,0)</f>
        <v>CHI NHÁNH CÔNG TY TNHH VÒNG TRÒN ĐỎ TẠI HÀ NỘI</v>
      </c>
    </row>
    <row r="753" spans="1:31" ht="25.5" hidden="1" customHeight="1" x14ac:dyDescent="0.2">
      <c r="A753" s="31" t="s">
        <v>21192</v>
      </c>
      <c r="B753" s="31" t="s">
        <v>1331</v>
      </c>
      <c r="C753" s="32">
        <v>45908</v>
      </c>
      <c r="D753" s="31" t="s">
        <v>2572</v>
      </c>
      <c r="E753" s="32">
        <v>45908</v>
      </c>
      <c r="F753" s="31" t="s">
        <v>2573</v>
      </c>
      <c r="G753" s="31" t="s">
        <v>2574</v>
      </c>
      <c r="H753" s="33">
        <v>346140</v>
      </c>
      <c r="I753" s="33">
        <v>0</v>
      </c>
      <c r="J753" s="33">
        <v>27691</v>
      </c>
      <c r="K753" s="33">
        <v>373831</v>
      </c>
      <c r="L753" s="7" t="s">
        <v>51</v>
      </c>
      <c r="O753" s="18">
        <f>IF(Table1[[#This Row],[Phân loại]]="Tồn đầu kỳ",Table1[[#This Row],[Tổng giá trị]],0)</f>
        <v>373831</v>
      </c>
      <c r="P753" s="7">
        <f>IF(Table1[[#This Row],[Số còn phải thu ĐK]]&lt;&gt;0,0,IF(Table1[[#This Row],[Phân loại]]="Bán hàng",Table1[[#This Row],[Tổng giá trị]],-Table1[[#This Row],[Tổng giá trị]]))</f>
        <v>0</v>
      </c>
      <c r="Q753" s="18">
        <f t="shared" si="69"/>
        <v>0</v>
      </c>
      <c r="R753" s="7">
        <f>Table1[[#This Row],[Số còn phải thu ĐK]]+Table1[[#This Row],[Giá Trị HD sau CK]]-Table1[[#This Row],[Số tiền đã thu]]</f>
        <v>373831</v>
      </c>
      <c r="S753" s="6">
        <f>IF(Table1[[#This Row],[Ngày hóa đơn]]&lt;&gt;"",Table1[[#This Row],[Ngày hóa đơn]],IF(Table1[[#This Row],[Ngày hạch toán]]&lt;&gt;"",Table1[[#This Row],[Ngày hạch toán]],""))</f>
        <v>45908</v>
      </c>
      <c r="T753" s="7"/>
      <c r="U753" s="6">
        <f>IF(Table1[[#This Row],[Ngày tính CN]]="","",S753+T753)</f>
        <v>45908</v>
      </c>
      <c r="V753" s="18">
        <f ca="1">IF(Table1[[#This Row],[Hạn thanh toán]]="","",IF((U753-NOW())&lt;0,0,(U753-NOW())))</f>
        <v>0</v>
      </c>
      <c r="W753" s="2"/>
      <c r="X753" s="18">
        <f t="shared" ca="1" si="70"/>
        <v>262.49032048611116</v>
      </c>
      <c r="Y753" s="2" t="str">
        <f t="shared" ca="1" si="71"/>
        <v>Nợ quá hạn hơn 120 ngày có khả năng mất thanh toán</v>
      </c>
      <c r="Z753" s="51">
        <f t="shared" si="67"/>
        <v>45908</v>
      </c>
      <c r="AA753" s="51" t="str">
        <f t="shared" si="68"/>
        <v/>
      </c>
      <c r="AD753" s="2" t="str">
        <f>VLOOKUP($A753,MA_KH!$A:$Q,MA_KH!O$1,0)</f>
        <v>CIRCLEK MIỀN BẮC</v>
      </c>
      <c r="AE753" s="2" t="str">
        <f>VLOOKUP($A753,MA_KH!$A:$Q,MA_KH!P$1,0)</f>
        <v>CHI NHÁNH CÔNG TY TNHH VÒNG TRÒN ĐỎ TẠI HÀ NỘI</v>
      </c>
    </row>
    <row r="754" spans="1:31" ht="25.5" hidden="1" customHeight="1" x14ac:dyDescent="0.2">
      <c r="A754" s="31" t="s">
        <v>21192</v>
      </c>
      <c r="B754" s="31" t="s">
        <v>1331</v>
      </c>
      <c r="C754" s="32">
        <v>45908</v>
      </c>
      <c r="D754" s="31" t="s">
        <v>2575</v>
      </c>
      <c r="E754" s="32">
        <v>45908</v>
      </c>
      <c r="F754" s="31" t="s">
        <v>2576</v>
      </c>
      <c r="G754" s="31" t="s">
        <v>2577</v>
      </c>
      <c r="H754" s="33">
        <v>230760</v>
      </c>
      <c r="I754" s="33">
        <v>0</v>
      </c>
      <c r="J754" s="33">
        <v>18461</v>
      </c>
      <c r="K754" s="33">
        <v>249221</v>
      </c>
      <c r="L754" s="7" t="s">
        <v>51</v>
      </c>
      <c r="O754" s="18">
        <f>IF(Table1[[#This Row],[Phân loại]]="Tồn đầu kỳ",Table1[[#This Row],[Tổng giá trị]],0)</f>
        <v>249221</v>
      </c>
      <c r="P754" s="7">
        <f>IF(Table1[[#This Row],[Số còn phải thu ĐK]]&lt;&gt;0,0,IF(Table1[[#This Row],[Phân loại]]="Bán hàng",Table1[[#This Row],[Tổng giá trị]],-Table1[[#This Row],[Tổng giá trị]]))</f>
        <v>0</v>
      </c>
      <c r="Q754" s="18">
        <f t="shared" si="69"/>
        <v>0</v>
      </c>
      <c r="R754" s="7">
        <f>Table1[[#This Row],[Số còn phải thu ĐK]]+Table1[[#This Row],[Giá Trị HD sau CK]]-Table1[[#This Row],[Số tiền đã thu]]</f>
        <v>249221</v>
      </c>
      <c r="S754" s="6">
        <f>IF(Table1[[#This Row],[Ngày hóa đơn]]&lt;&gt;"",Table1[[#This Row],[Ngày hóa đơn]],IF(Table1[[#This Row],[Ngày hạch toán]]&lt;&gt;"",Table1[[#This Row],[Ngày hạch toán]],""))</f>
        <v>45908</v>
      </c>
      <c r="T754" s="7"/>
      <c r="U754" s="6">
        <f>IF(Table1[[#This Row],[Ngày tính CN]]="","",S754+T754)</f>
        <v>45908</v>
      </c>
      <c r="V754" s="18">
        <f ca="1">IF(Table1[[#This Row],[Hạn thanh toán]]="","",IF((U754-NOW())&lt;0,0,(U754-NOW())))</f>
        <v>0</v>
      </c>
      <c r="W754" s="2"/>
      <c r="X754" s="18">
        <f t="shared" ca="1" si="70"/>
        <v>262.49032048611116</v>
      </c>
      <c r="Y754" s="2" t="str">
        <f t="shared" ca="1" si="71"/>
        <v>Nợ quá hạn hơn 120 ngày có khả năng mất thanh toán</v>
      </c>
      <c r="Z754" s="51">
        <f t="shared" si="67"/>
        <v>45908</v>
      </c>
      <c r="AA754" s="51" t="str">
        <f t="shared" si="68"/>
        <v/>
      </c>
      <c r="AD754" s="2" t="str">
        <f>VLOOKUP($A754,MA_KH!$A:$Q,MA_KH!O$1,0)</f>
        <v>CIRCLEK MIỀN BẮC</v>
      </c>
      <c r="AE754" s="2" t="str">
        <f>VLOOKUP($A754,MA_KH!$A:$Q,MA_KH!P$1,0)</f>
        <v>CHI NHÁNH CÔNG TY TNHH VÒNG TRÒN ĐỎ TẠI HÀ NỘI</v>
      </c>
    </row>
    <row r="755" spans="1:31" ht="25.5" hidden="1" customHeight="1" x14ac:dyDescent="0.2">
      <c r="A755" s="31" t="s">
        <v>21192</v>
      </c>
      <c r="B755" s="31" t="s">
        <v>1331</v>
      </c>
      <c r="C755" s="32">
        <v>45908</v>
      </c>
      <c r="D755" s="31" t="s">
        <v>2578</v>
      </c>
      <c r="E755" s="32">
        <v>45908</v>
      </c>
      <c r="F755" s="31" t="s">
        <v>2579</v>
      </c>
      <c r="G755" s="31" t="s">
        <v>2580</v>
      </c>
      <c r="H755" s="33">
        <v>230760</v>
      </c>
      <c r="I755" s="33">
        <v>0</v>
      </c>
      <c r="J755" s="33">
        <v>18461</v>
      </c>
      <c r="K755" s="33">
        <v>249221</v>
      </c>
      <c r="L755" s="7" t="s">
        <v>51</v>
      </c>
      <c r="O755" s="18">
        <f>IF(Table1[[#This Row],[Phân loại]]="Tồn đầu kỳ",Table1[[#This Row],[Tổng giá trị]],0)</f>
        <v>249221</v>
      </c>
      <c r="P755" s="7">
        <f>IF(Table1[[#This Row],[Số còn phải thu ĐK]]&lt;&gt;0,0,IF(Table1[[#This Row],[Phân loại]]="Bán hàng",Table1[[#This Row],[Tổng giá trị]],-Table1[[#This Row],[Tổng giá trị]]))</f>
        <v>0</v>
      </c>
      <c r="Q755" s="18">
        <f t="shared" si="69"/>
        <v>0</v>
      </c>
      <c r="R755" s="7">
        <f>Table1[[#This Row],[Số còn phải thu ĐK]]+Table1[[#This Row],[Giá Trị HD sau CK]]-Table1[[#This Row],[Số tiền đã thu]]</f>
        <v>249221</v>
      </c>
      <c r="S755" s="6">
        <f>IF(Table1[[#This Row],[Ngày hóa đơn]]&lt;&gt;"",Table1[[#This Row],[Ngày hóa đơn]],IF(Table1[[#This Row],[Ngày hạch toán]]&lt;&gt;"",Table1[[#This Row],[Ngày hạch toán]],""))</f>
        <v>45908</v>
      </c>
      <c r="T755" s="7"/>
      <c r="U755" s="6">
        <f>IF(Table1[[#This Row],[Ngày tính CN]]="","",S755+T755)</f>
        <v>45908</v>
      </c>
      <c r="V755" s="18">
        <f ca="1">IF(Table1[[#This Row],[Hạn thanh toán]]="","",IF((U755-NOW())&lt;0,0,(U755-NOW())))</f>
        <v>0</v>
      </c>
      <c r="W755" s="2"/>
      <c r="X755" s="18">
        <f t="shared" ca="1" si="70"/>
        <v>262.49032048611116</v>
      </c>
      <c r="Y755" s="2" t="str">
        <f t="shared" ca="1" si="71"/>
        <v>Nợ quá hạn hơn 120 ngày có khả năng mất thanh toán</v>
      </c>
      <c r="Z755" s="51">
        <f t="shared" si="67"/>
        <v>45908</v>
      </c>
      <c r="AA755" s="51" t="str">
        <f t="shared" si="68"/>
        <v/>
      </c>
      <c r="AD755" s="2" t="str">
        <f>VLOOKUP($A755,MA_KH!$A:$Q,MA_KH!O$1,0)</f>
        <v>CIRCLEK MIỀN BẮC</v>
      </c>
      <c r="AE755" s="2" t="str">
        <f>VLOOKUP($A755,MA_KH!$A:$Q,MA_KH!P$1,0)</f>
        <v>CHI NHÁNH CÔNG TY TNHH VÒNG TRÒN ĐỎ TẠI HÀ NỘI</v>
      </c>
    </row>
    <row r="756" spans="1:31" ht="25.5" hidden="1" customHeight="1" x14ac:dyDescent="0.2">
      <c r="A756" s="31" t="s">
        <v>21192</v>
      </c>
      <c r="B756" s="31" t="s">
        <v>1331</v>
      </c>
      <c r="C756" s="32">
        <v>45908</v>
      </c>
      <c r="D756" s="31" t="s">
        <v>2581</v>
      </c>
      <c r="E756" s="32">
        <v>45908</v>
      </c>
      <c r="F756" s="31" t="s">
        <v>2582</v>
      </c>
      <c r="G756" s="31" t="s">
        <v>2583</v>
      </c>
      <c r="H756" s="33">
        <v>230760</v>
      </c>
      <c r="I756" s="33">
        <v>0</v>
      </c>
      <c r="J756" s="33">
        <v>18461</v>
      </c>
      <c r="K756" s="33">
        <v>249221</v>
      </c>
      <c r="L756" s="7" t="s">
        <v>51</v>
      </c>
      <c r="O756" s="18">
        <f>IF(Table1[[#This Row],[Phân loại]]="Tồn đầu kỳ",Table1[[#This Row],[Tổng giá trị]],0)</f>
        <v>249221</v>
      </c>
      <c r="P756" s="7">
        <f>IF(Table1[[#This Row],[Số còn phải thu ĐK]]&lt;&gt;0,0,IF(Table1[[#This Row],[Phân loại]]="Bán hàng",Table1[[#This Row],[Tổng giá trị]],-Table1[[#This Row],[Tổng giá trị]]))</f>
        <v>0</v>
      </c>
      <c r="Q756" s="18">
        <f t="shared" si="69"/>
        <v>0</v>
      </c>
      <c r="R756" s="7">
        <f>Table1[[#This Row],[Số còn phải thu ĐK]]+Table1[[#This Row],[Giá Trị HD sau CK]]-Table1[[#This Row],[Số tiền đã thu]]</f>
        <v>249221</v>
      </c>
      <c r="S756" s="6">
        <f>IF(Table1[[#This Row],[Ngày hóa đơn]]&lt;&gt;"",Table1[[#This Row],[Ngày hóa đơn]],IF(Table1[[#This Row],[Ngày hạch toán]]&lt;&gt;"",Table1[[#This Row],[Ngày hạch toán]],""))</f>
        <v>45908</v>
      </c>
      <c r="T756" s="7"/>
      <c r="U756" s="6">
        <f>IF(Table1[[#This Row],[Ngày tính CN]]="","",S756+T756)</f>
        <v>45908</v>
      </c>
      <c r="V756" s="18">
        <f ca="1">IF(Table1[[#This Row],[Hạn thanh toán]]="","",IF((U756-NOW())&lt;0,0,(U756-NOW())))</f>
        <v>0</v>
      </c>
      <c r="W756" s="2"/>
      <c r="X756" s="18">
        <f t="shared" ca="1" si="70"/>
        <v>262.49032048611116</v>
      </c>
      <c r="Y756" s="2" t="str">
        <f t="shared" ca="1" si="71"/>
        <v>Nợ quá hạn hơn 120 ngày có khả năng mất thanh toán</v>
      </c>
      <c r="Z756" s="51">
        <f t="shared" si="67"/>
        <v>45908</v>
      </c>
      <c r="AA756" s="51" t="str">
        <f t="shared" si="68"/>
        <v/>
      </c>
      <c r="AD756" s="2" t="str">
        <f>VLOOKUP($A756,MA_KH!$A:$Q,MA_KH!O$1,0)</f>
        <v>CIRCLEK MIỀN BẮC</v>
      </c>
      <c r="AE756" s="2" t="str">
        <f>VLOOKUP($A756,MA_KH!$A:$Q,MA_KH!P$1,0)</f>
        <v>CHI NHÁNH CÔNG TY TNHH VÒNG TRÒN ĐỎ TẠI HÀ NỘI</v>
      </c>
    </row>
    <row r="757" spans="1:31" ht="25.5" hidden="1" customHeight="1" x14ac:dyDescent="0.2">
      <c r="A757" s="31" t="s">
        <v>21192</v>
      </c>
      <c r="B757" s="31" t="s">
        <v>1331</v>
      </c>
      <c r="C757" s="32">
        <v>45908</v>
      </c>
      <c r="D757" s="31" t="s">
        <v>2584</v>
      </c>
      <c r="E757" s="32">
        <v>45908</v>
      </c>
      <c r="F757" s="31" t="s">
        <v>2585</v>
      </c>
      <c r="G757" s="31" t="s">
        <v>2586</v>
      </c>
      <c r="H757" s="33">
        <v>230760</v>
      </c>
      <c r="I757" s="33">
        <v>0</v>
      </c>
      <c r="J757" s="33">
        <v>18461</v>
      </c>
      <c r="K757" s="33">
        <v>249221</v>
      </c>
      <c r="L757" s="7" t="s">
        <v>51</v>
      </c>
      <c r="O757" s="18">
        <f>IF(Table1[[#This Row],[Phân loại]]="Tồn đầu kỳ",Table1[[#This Row],[Tổng giá trị]],0)</f>
        <v>249221</v>
      </c>
      <c r="P757" s="7">
        <f>IF(Table1[[#This Row],[Số còn phải thu ĐK]]&lt;&gt;0,0,IF(Table1[[#This Row],[Phân loại]]="Bán hàng",Table1[[#This Row],[Tổng giá trị]],-Table1[[#This Row],[Tổng giá trị]]))</f>
        <v>0</v>
      </c>
      <c r="Q757" s="18">
        <f t="shared" si="69"/>
        <v>0</v>
      </c>
      <c r="R757" s="7">
        <f>Table1[[#This Row],[Số còn phải thu ĐK]]+Table1[[#This Row],[Giá Trị HD sau CK]]-Table1[[#This Row],[Số tiền đã thu]]</f>
        <v>249221</v>
      </c>
      <c r="S757" s="6">
        <f>IF(Table1[[#This Row],[Ngày hóa đơn]]&lt;&gt;"",Table1[[#This Row],[Ngày hóa đơn]],IF(Table1[[#This Row],[Ngày hạch toán]]&lt;&gt;"",Table1[[#This Row],[Ngày hạch toán]],""))</f>
        <v>45908</v>
      </c>
      <c r="T757" s="7"/>
      <c r="U757" s="6">
        <f>IF(Table1[[#This Row],[Ngày tính CN]]="","",S757+T757)</f>
        <v>45908</v>
      </c>
      <c r="V757" s="18">
        <f ca="1">IF(Table1[[#This Row],[Hạn thanh toán]]="","",IF((U757-NOW())&lt;0,0,(U757-NOW())))</f>
        <v>0</v>
      </c>
      <c r="W757" s="2"/>
      <c r="X757" s="18">
        <f t="shared" ca="1" si="70"/>
        <v>262.49032048611116</v>
      </c>
      <c r="Y757" s="2" t="str">
        <f t="shared" ca="1" si="71"/>
        <v>Nợ quá hạn hơn 120 ngày có khả năng mất thanh toán</v>
      </c>
      <c r="Z757" s="51">
        <f t="shared" si="67"/>
        <v>45908</v>
      </c>
      <c r="AA757" s="51" t="str">
        <f t="shared" si="68"/>
        <v/>
      </c>
      <c r="AD757" s="2" t="str">
        <f>VLOOKUP($A757,MA_KH!$A:$Q,MA_KH!O$1,0)</f>
        <v>CIRCLEK MIỀN BẮC</v>
      </c>
      <c r="AE757" s="2" t="str">
        <f>VLOOKUP($A757,MA_KH!$A:$Q,MA_KH!P$1,0)</f>
        <v>CHI NHÁNH CÔNG TY TNHH VÒNG TRÒN ĐỎ TẠI HÀ NỘI</v>
      </c>
    </row>
    <row r="758" spans="1:31" ht="25.5" hidden="1" customHeight="1" x14ac:dyDescent="0.2">
      <c r="A758" s="31" t="s">
        <v>21192</v>
      </c>
      <c r="B758" s="31" t="s">
        <v>1331</v>
      </c>
      <c r="C758" s="32">
        <v>45908</v>
      </c>
      <c r="D758" s="31" t="s">
        <v>2587</v>
      </c>
      <c r="E758" s="32">
        <v>45908</v>
      </c>
      <c r="F758" s="31" t="s">
        <v>2588</v>
      </c>
      <c r="G758" s="31" t="s">
        <v>2589</v>
      </c>
      <c r="H758" s="33">
        <v>184608</v>
      </c>
      <c r="I758" s="33">
        <v>0</v>
      </c>
      <c r="J758" s="33">
        <v>14769</v>
      </c>
      <c r="K758" s="33">
        <v>199377</v>
      </c>
      <c r="L758" s="7" t="s">
        <v>51</v>
      </c>
      <c r="O758" s="18">
        <f>IF(Table1[[#This Row],[Phân loại]]="Tồn đầu kỳ",Table1[[#This Row],[Tổng giá trị]],0)</f>
        <v>199377</v>
      </c>
      <c r="P758" s="7">
        <f>IF(Table1[[#This Row],[Số còn phải thu ĐK]]&lt;&gt;0,0,IF(Table1[[#This Row],[Phân loại]]="Bán hàng",Table1[[#This Row],[Tổng giá trị]],-Table1[[#This Row],[Tổng giá trị]]))</f>
        <v>0</v>
      </c>
      <c r="Q758" s="18">
        <f t="shared" si="69"/>
        <v>0</v>
      </c>
      <c r="R758" s="7">
        <f>Table1[[#This Row],[Số còn phải thu ĐK]]+Table1[[#This Row],[Giá Trị HD sau CK]]-Table1[[#This Row],[Số tiền đã thu]]</f>
        <v>199377</v>
      </c>
      <c r="S758" s="6">
        <f>IF(Table1[[#This Row],[Ngày hóa đơn]]&lt;&gt;"",Table1[[#This Row],[Ngày hóa đơn]],IF(Table1[[#This Row],[Ngày hạch toán]]&lt;&gt;"",Table1[[#This Row],[Ngày hạch toán]],""))</f>
        <v>45908</v>
      </c>
      <c r="T758" s="7"/>
      <c r="U758" s="6">
        <f>IF(Table1[[#This Row],[Ngày tính CN]]="","",S758+T758)</f>
        <v>45908</v>
      </c>
      <c r="V758" s="18">
        <f ca="1">IF(Table1[[#This Row],[Hạn thanh toán]]="","",IF((U758-NOW())&lt;0,0,(U758-NOW())))</f>
        <v>0</v>
      </c>
      <c r="W758" s="2"/>
      <c r="X758" s="18">
        <f t="shared" ca="1" si="70"/>
        <v>262.49032048611116</v>
      </c>
      <c r="Y758" s="2" t="str">
        <f t="shared" ca="1" si="71"/>
        <v>Nợ quá hạn hơn 120 ngày có khả năng mất thanh toán</v>
      </c>
      <c r="Z758" s="51">
        <f t="shared" si="67"/>
        <v>45908</v>
      </c>
      <c r="AA758" s="51" t="str">
        <f t="shared" si="68"/>
        <v/>
      </c>
      <c r="AD758" s="2" t="str">
        <f>VLOOKUP($A758,MA_KH!$A:$Q,MA_KH!O$1,0)</f>
        <v>CIRCLEK MIỀN BẮC</v>
      </c>
      <c r="AE758" s="2" t="str">
        <f>VLOOKUP($A758,MA_KH!$A:$Q,MA_KH!P$1,0)</f>
        <v>CHI NHÁNH CÔNG TY TNHH VÒNG TRÒN ĐỎ TẠI HÀ NỘI</v>
      </c>
    </row>
    <row r="759" spans="1:31" ht="25.5" hidden="1" customHeight="1" x14ac:dyDescent="0.2">
      <c r="A759" s="31" t="s">
        <v>21192</v>
      </c>
      <c r="B759" s="31" t="s">
        <v>1331</v>
      </c>
      <c r="C759" s="32">
        <v>45908</v>
      </c>
      <c r="D759" s="31" t="s">
        <v>2590</v>
      </c>
      <c r="E759" s="32">
        <v>45908</v>
      </c>
      <c r="F759" s="31" t="s">
        <v>2591</v>
      </c>
      <c r="G759" s="31" t="s">
        <v>2592</v>
      </c>
      <c r="H759" s="33">
        <v>230760</v>
      </c>
      <c r="I759" s="33">
        <v>0</v>
      </c>
      <c r="J759" s="33">
        <v>18461</v>
      </c>
      <c r="K759" s="33">
        <v>249221</v>
      </c>
      <c r="L759" s="7" t="s">
        <v>51</v>
      </c>
      <c r="O759" s="18">
        <f>IF(Table1[[#This Row],[Phân loại]]="Tồn đầu kỳ",Table1[[#This Row],[Tổng giá trị]],0)</f>
        <v>249221</v>
      </c>
      <c r="P759" s="7">
        <f>IF(Table1[[#This Row],[Số còn phải thu ĐK]]&lt;&gt;0,0,IF(Table1[[#This Row],[Phân loại]]="Bán hàng",Table1[[#This Row],[Tổng giá trị]],-Table1[[#This Row],[Tổng giá trị]]))</f>
        <v>0</v>
      </c>
      <c r="Q759" s="18">
        <f t="shared" si="69"/>
        <v>0</v>
      </c>
      <c r="R759" s="7">
        <f>Table1[[#This Row],[Số còn phải thu ĐK]]+Table1[[#This Row],[Giá Trị HD sau CK]]-Table1[[#This Row],[Số tiền đã thu]]</f>
        <v>249221</v>
      </c>
      <c r="S759" s="6">
        <f>IF(Table1[[#This Row],[Ngày hóa đơn]]&lt;&gt;"",Table1[[#This Row],[Ngày hóa đơn]],IF(Table1[[#This Row],[Ngày hạch toán]]&lt;&gt;"",Table1[[#This Row],[Ngày hạch toán]],""))</f>
        <v>45908</v>
      </c>
      <c r="T759" s="7"/>
      <c r="U759" s="6">
        <f>IF(Table1[[#This Row],[Ngày tính CN]]="","",S759+T759)</f>
        <v>45908</v>
      </c>
      <c r="V759" s="18">
        <f ca="1">IF(Table1[[#This Row],[Hạn thanh toán]]="","",IF((U759-NOW())&lt;0,0,(U759-NOW())))</f>
        <v>0</v>
      </c>
      <c r="W759" s="2"/>
      <c r="X759" s="18">
        <f t="shared" ca="1" si="70"/>
        <v>262.49032048611116</v>
      </c>
      <c r="Y759" s="2" t="str">
        <f t="shared" ca="1" si="71"/>
        <v>Nợ quá hạn hơn 120 ngày có khả năng mất thanh toán</v>
      </c>
      <c r="Z759" s="51">
        <f t="shared" si="67"/>
        <v>45908</v>
      </c>
      <c r="AA759" s="51" t="str">
        <f t="shared" si="68"/>
        <v/>
      </c>
      <c r="AD759" s="2" t="str">
        <f>VLOOKUP($A759,MA_KH!$A:$Q,MA_KH!O$1,0)</f>
        <v>CIRCLEK MIỀN BẮC</v>
      </c>
      <c r="AE759" s="2" t="str">
        <f>VLOOKUP($A759,MA_KH!$A:$Q,MA_KH!P$1,0)</f>
        <v>CHI NHÁNH CÔNG TY TNHH VÒNG TRÒN ĐỎ TẠI HÀ NỘI</v>
      </c>
    </row>
    <row r="760" spans="1:31" ht="25.5" hidden="1" customHeight="1" x14ac:dyDescent="0.2">
      <c r="A760" s="31" t="s">
        <v>21192</v>
      </c>
      <c r="B760" s="31" t="s">
        <v>1331</v>
      </c>
      <c r="C760" s="32">
        <v>45908</v>
      </c>
      <c r="D760" s="31" t="s">
        <v>2593</v>
      </c>
      <c r="E760" s="32">
        <v>45908</v>
      </c>
      <c r="F760" s="31" t="s">
        <v>2594</v>
      </c>
      <c r="G760" s="31" t="s">
        <v>2595</v>
      </c>
      <c r="H760" s="33">
        <v>184608</v>
      </c>
      <c r="I760" s="33">
        <v>0</v>
      </c>
      <c r="J760" s="33">
        <v>14769</v>
      </c>
      <c r="K760" s="33">
        <v>199377</v>
      </c>
      <c r="L760" s="7" t="s">
        <v>51</v>
      </c>
      <c r="O760" s="18">
        <f>IF(Table1[[#This Row],[Phân loại]]="Tồn đầu kỳ",Table1[[#This Row],[Tổng giá trị]],0)</f>
        <v>199377</v>
      </c>
      <c r="P760" s="7">
        <f>IF(Table1[[#This Row],[Số còn phải thu ĐK]]&lt;&gt;0,0,IF(Table1[[#This Row],[Phân loại]]="Bán hàng",Table1[[#This Row],[Tổng giá trị]],-Table1[[#This Row],[Tổng giá trị]]))</f>
        <v>0</v>
      </c>
      <c r="Q760" s="18">
        <f t="shared" si="69"/>
        <v>0</v>
      </c>
      <c r="R760" s="7">
        <f>Table1[[#This Row],[Số còn phải thu ĐK]]+Table1[[#This Row],[Giá Trị HD sau CK]]-Table1[[#This Row],[Số tiền đã thu]]</f>
        <v>199377</v>
      </c>
      <c r="S760" s="6">
        <f>IF(Table1[[#This Row],[Ngày hóa đơn]]&lt;&gt;"",Table1[[#This Row],[Ngày hóa đơn]],IF(Table1[[#This Row],[Ngày hạch toán]]&lt;&gt;"",Table1[[#This Row],[Ngày hạch toán]],""))</f>
        <v>45908</v>
      </c>
      <c r="T760" s="7"/>
      <c r="U760" s="6">
        <f>IF(Table1[[#This Row],[Ngày tính CN]]="","",S760+T760)</f>
        <v>45908</v>
      </c>
      <c r="V760" s="18">
        <f ca="1">IF(Table1[[#This Row],[Hạn thanh toán]]="","",IF((U760-NOW())&lt;0,0,(U760-NOW())))</f>
        <v>0</v>
      </c>
      <c r="W760" s="2"/>
      <c r="X760" s="18">
        <f t="shared" ca="1" si="70"/>
        <v>262.49032048611116</v>
      </c>
      <c r="Y760" s="2" t="str">
        <f t="shared" ca="1" si="71"/>
        <v>Nợ quá hạn hơn 120 ngày có khả năng mất thanh toán</v>
      </c>
      <c r="Z760" s="51">
        <f t="shared" si="67"/>
        <v>45908</v>
      </c>
      <c r="AA760" s="51" t="str">
        <f t="shared" si="68"/>
        <v/>
      </c>
      <c r="AD760" s="2" t="str">
        <f>VLOOKUP($A760,MA_KH!$A:$Q,MA_KH!O$1,0)</f>
        <v>CIRCLEK MIỀN BẮC</v>
      </c>
      <c r="AE760" s="2" t="str">
        <f>VLOOKUP($A760,MA_KH!$A:$Q,MA_KH!P$1,0)</f>
        <v>CHI NHÁNH CÔNG TY TNHH VÒNG TRÒN ĐỎ TẠI HÀ NỘI</v>
      </c>
    </row>
    <row r="761" spans="1:31" ht="25.5" hidden="1" customHeight="1" x14ac:dyDescent="0.2">
      <c r="A761" s="31" t="s">
        <v>21192</v>
      </c>
      <c r="B761" s="31" t="s">
        <v>1331</v>
      </c>
      <c r="C761" s="32">
        <v>45908</v>
      </c>
      <c r="D761" s="31" t="s">
        <v>2596</v>
      </c>
      <c r="E761" s="32">
        <v>45908</v>
      </c>
      <c r="F761" s="31" t="s">
        <v>2597</v>
      </c>
      <c r="G761" s="31" t="s">
        <v>2598</v>
      </c>
      <c r="H761" s="33">
        <v>230760</v>
      </c>
      <c r="I761" s="33">
        <v>0</v>
      </c>
      <c r="J761" s="33">
        <v>18461</v>
      </c>
      <c r="K761" s="33">
        <v>249221</v>
      </c>
      <c r="L761" s="7" t="s">
        <v>51</v>
      </c>
      <c r="O761" s="18">
        <f>IF(Table1[[#This Row],[Phân loại]]="Tồn đầu kỳ",Table1[[#This Row],[Tổng giá trị]],0)</f>
        <v>249221</v>
      </c>
      <c r="P761" s="7">
        <f>IF(Table1[[#This Row],[Số còn phải thu ĐK]]&lt;&gt;0,0,IF(Table1[[#This Row],[Phân loại]]="Bán hàng",Table1[[#This Row],[Tổng giá trị]],-Table1[[#This Row],[Tổng giá trị]]))</f>
        <v>0</v>
      </c>
      <c r="Q761" s="18">
        <f t="shared" si="69"/>
        <v>0</v>
      </c>
      <c r="R761" s="7">
        <f>Table1[[#This Row],[Số còn phải thu ĐK]]+Table1[[#This Row],[Giá Trị HD sau CK]]-Table1[[#This Row],[Số tiền đã thu]]</f>
        <v>249221</v>
      </c>
      <c r="S761" s="6">
        <f>IF(Table1[[#This Row],[Ngày hóa đơn]]&lt;&gt;"",Table1[[#This Row],[Ngày hóa đơn]],IF(Table1[[#This Row],[Ngày hạch toán]]&lt;&gt;"",Table1[[#This Row],[Ngày hạch toán]],""))</f>
        <v>45908</v>
      </c>
      <c r="T761" s="7"/>
      <c r="U761" s="6">
        <f>IF(Table1[[#This Row],[Ngày tính CN]]="","",S761+T761)</f>
        <v>45908</v>
      </c>
      <c r="V761" s="18">
        <f ca="1">IF(Table1[[#This Row],[Hạn thanh toán]]="","",IF((U761-NOW())&lt;0,0,(U761-NOW())))</f>
        <v>0</v>
      </c>
      <c r="W761" s="2"/>
      <c r="X761" s="18">
        <f t="shared" ca="1" si="70"/>
        <v>262.49032048611116</v>
      </c>
      <c r="Y761" s="2" t="str">
        <f t="shared" ca="1" si="71"/>
        <v>Nợ quá hạn hơn 120 ngày có khả năng mất thanh toán</v>
      </c>
      <c r="Z761" s="51">
        <f t="shared" si="67"/>
        <v>45908</v>
      </c>
      <c r="AA761" s="51" t="str">
        <f t="shared" si="68"/>
        <v/>
      </c>
      <c r="AD761" s="2" t="str">
        <f>VLOOKUP($A761,MA_KH!$A:$Q,MA_KH!O$1,0)</f>
        <v>CIRCLEK MIỀN BẮC</v>
      </c>
      <c r="AE761" s="2" t="str">
        <f>VLOOKUP($A761,MA_KH!$A:$Q,MA_KH!P$1,0)</f>
        <v>CHI NHÁNH CÔNG TY TNHH VÒNG TRÒN ĐỎ TẠI HÀ NỘI</v>
      </c>
    </row>
    <row r="762" spans="1:31" ht="25.5" hidden="1" customHeight="1" x14ac:dyDescent="0.2">
      <c r="A762" s="31" t="s">
        <v>21192</v>
      </c>
      <c r="B762" s="31" t="s">
        <v>1331</v>
      </c>
      <c r="C762" s="32">
        <v>45908</v>
      </c>
      <c r="D762" s="31" t="s">
        <v>2599</v>
      </c>
      <c r="E762" s="32">
        <v>45908</v>
      </c>
      <c r="F762" s="31" t="s">
        <v>2600</v>
      </c>
      <c r="G762" s="31" t="s">
        <v>2601</v>
      </c>
      <c r="H762" s="33">
        <v>346140</v>
      </c>
      <c r="I762" s="33">
        <v>0</v>
      </c>
      <c r="J762" s="33">
        <v>27691</v>
      </c>
      <c r="K762" s="33">
        <v>373831</v>
      </c>
      <c r="L762" s="7" t="s">
        <v>51</v>
      </c>
      <c r="O762" s="18">
        <f>IF(Table1[[#This Row],[Phân loại]]="Tồn đầu kỳ",Table1[[#This Row],[Tổng giá trị]],0)</f>
        <v>373831</v>
      </c>
      <c r="P762" s="7">
        <f>IF(Table1[[#This Row],[Số còn phải thu ĐK]]&lt;&gt;0,0,IF(Table1[[#This Row],[Phân loại]]="Bán hàng",Table1[[#This Row],[Tổng giá trị]],-Table1[[#This Row],[Tổng giá trị]]))</f>
        <v>0</v>
      </c>
      <c r="Q762" s="18">
        <f t="shared" si="69"/>
        <v>0</v>
      </c>
      <c r="R762" s="7">
        <f>Table1[[#This Row],[Số còn phải thu ĐK]]+Table1[[#This Row],[Giá Trị HD sau CK]]-Table1[[#This Row],[Số tiền đã thu]]</f>
        <v>373831</v>
      </c>
      <c r="S762" s="6">
        <f>IF(Table1[[#This Row],[Ngày hóa đơn]]&lt;&gt;"",Table1[[#This Row],[Ngày hóa đơn]],IF(Table1[[#This Row],[Ngày hạch toán]]&lt;&gt;"",Table1[[#This Row],[Ngày hạch toán]],""))</f>
        <v>45908</v>
      </c>
      <c r="T762" s="7"/>
      <c r="U762" s="6">
        <f>IF(Table1[[#This Row],[Ngày tính CN]]="","",S762+T762)</f>
        <v>45908</v>
      </c>
      <c r="V762" s="18">
        <f ca="1">IF(Table1[[#This Row],[Hạn thanh toán]]="","",IF((U762-NOW())&lt;0,0,(U762-NOW())))</f>
        <v>0</v>
      </c>
      <c r="W762" s="2"/>
      <c r="X762" s="18">
        <f t="shared" ca="1" si="70"/>
        <v>262.49032048611116</v>
      </c>
      <c r="Y762" s="2" t="str">
        <f t="shared" ca="1" si="71"/>
        <v>Nợ quá hạn hơn 120 ngày có khả năng mất thanh toán</v>
      </c>
      <c r="Z762" s="51">
        <f t="shared" si="67"/>
        <v>45908</v>
      </c>
      <c r="AA762" s="51" t="str">
        <f t="shared" si="68"/>
        <v/>
      </c>
      <c r="AD762" s="2" t="str">
        <f>VLOOKUP($A762,MA_KH!$A:$Q,MA_KH!O$1,0)</f>
        <v>CIRCLEK MIỀN BẮC</v>
      </c>
      <c r="AE762" s="2" t="str">
        <f>VLOOKUP($A762,MA_KH!$A:$Q,MA_KH!P$1,0)</f>
        <v>CHI NHÁNH CÔNG TY TNHH VÒNG TRÒN ĐỎ TẠI HÀ NỘI</v>
      </c>
    </row>
    <row r="763" spans="1:31" ht="25.5" hidden="1" customHeight="1" x14ac:dyDescent="0.2">
      <c r="A763" s="31" t="s">
        <v>21192</v>
      </c>
      <c r="B763" s="31" t="s">
        <v>1331</v>
      </c>
      <c r="C763" s="32">
        <v>45908</v>
      </c>
      <c r="D763" s="31" t="s">
        <v>2602</v>
      </c>
      <c r="E763" s="32">
        <v>45908</v>
      </c>
      <c r="F763" s="31" t="s">
        <v>2603</v>
      </c>
      <c r="G763" s="31" t="s">
        <v>2604</v>
      </c>
      <c r="H763" s="33">
        <v>230760</v>
      </c>
      <c r="I763" s="33">
        <v>0</v>
      </c>
      <c r="J763" s="33">
        <v>18461</v>
      </c>
      <c r="K763" s="33">
        <v>249221</v>
      </c>
      <c r="L763" s="7" t="s">
        <v>51</v>
      </c>
      <c r="O763" s="18">
        <f>IF(Table1[[#This Row],[Phân loại]]="Tồn đầu kỳ",Table1[[#This Row],[Tổng giá trị]],0)</f>
        <v>249221</v>
      </c>
      <c r="P763" s="7">
        <f>IF(Table1[[#This Row],[Số còn phải thu ĐK]]&lt;&gt;0,0,IF(Table1[[#This Row],[Phân loại]]="Bán hàng",Table1[[#This Row],[Tổng giá trị]],-Table1[[#This Row],[Tổng giá trị]]))</f>
        <v>0</v>
      </c>
      <c r="Q763" s="18">
        <f t="shared" si="69"/>
        <v>0</v>
      </c>
      <c r="R763" s="7">
        <f>Table1[[#This Row],[Số còn phải thu ĐK]]+Table1[[#This Row],[Giá Trị HD sau CK]]-Table1[[#This Row],[Số tiền đã thu]]</f>
        <v>249221</v>
      </c>
      <c r="S763" s="6">
        <f>IF(Table1[[#This Row],[Ngày hóa đơn]]&lt;&gt;"",Table1[[#This Row],[Ngày hóa đơn]],IF(Table1[[#This Row],[Ngày hạch toán]]&lt;&gt;"",Table1[[#This Row],[Ngày hạch toán]],""))</f>
        <v>45908</v>
      </c>
      <c r="T763" s="7"/>
      <c r="U763" s="6">
        <f>IF(Table1[[#This Row],[Ngày tính CN]]="","",S763+T763)</f>
        <v>45908</v>
      </c>
      <c r="V763" s="18">
        <f ca="1">IF(Table1[[#This Row],[Hạn thanh toán]]="","",IF((U763-NOW())&lt;0,0,(U763-NOW())))</f>
        <v>0</v>
      </c>
      <c r="W763" s="2"/>
      <c r="X763" s="18">
        <f t="shared" ca="1" si="70"/>
        <v>262.49032048611116</v>
      </c>
      <c r="Y763" s="2" t="str">
        <f t="shared" ca="1" si="71"/>
        <v>Nợ quá hạn hơn 120 ngày có khả năng mất thanh toán</v>
      </c>
      <c r="Z763" s="51">
        <f t="shared" si="67"/>
        <v>45908</v>
      </c>
      <c r="AA763" s="51" t="str">
        <f t="shared" si="68"/>
        <v/>
      </c>
      <c r="AD763" s="2" t="str">
        <f>VLOOKUP($A763,MA_KH!$A:$Q,MA_KH!O$1,0)</f>
        <v>CIRCLEK MIỀN BẮC</v>
      </c>
      <c r="AE763" s="2" t="str">
        <f>VLOOKUP($A763,MA_KH!$A:$Q,MA_KH!P$1,0)</f>
        <v>CHI NHÁNH CÔNG TY TNHH VÒNG TRÒN ĐỎ TẠI HÀ NỘI</v>
      </c>
    </row>
    <row r="764" spans="1:31" ht="25.5" hidden="1" customHeight="1" x14ac:dyDescent="0.2">
      <c r="A764" s="31" t="s">
        <v>21192</v>
      </c>
      <c r="B764" s="31" t="s">
        <v>1331</v>
      </c>
      <c r="C764" s="32">
        <v>45908</v>
      </c>
      <c r="D764" s="31" t="s">
        <v>2605</v>
      </c>
      <c r="E764" s="32">
        <v>45908</v>
      </c>
      <c r="F764" s="31" t="s">
        <v>2606</v>
      </c>
      <c r="G764" s="31" t="s">
        <v>2607</v>
      </c>
      <c r="H764" s="33">
        <v>346140</v>
      </c>
      <c r="I764" s="33">
        <v>0</v>
      </c>
      <c r="J764" s="33">
        <v>27691</v>
      </c>
      <c r="K764" s="33">
        <v>373831</v>
      </c>
      <c r="L764" s="7" t="s">
        <v>51</v>
      </c>
      <c r="O764" s="18">
        <f>IF(Table1[[#This Row],[Phân loại]]="Tồn đầu kỳ",Table1[[#This Row],[Tổng giá trị]],0)</f>
        <v>373831</v>
      </c>
      <c r="P764" s="7">
        <f>IF(Table1[[#This Row],[Số còn phải thu ĐK]]&lt;&gt;0,0,IF(Table1[[#This Row],[Phân loại]]="Bán hàng",Table1[[#This Row],[Tổng giá trị]],-Table1[[#This Row],[Tổng giá trị]]))</f>
        <v>0</v>
      </c>
      <c r="Q764" s="18">
        <f t="shared" si="69"/>
        <v>0</v>
      </c>
      <c r="R764" s="7">
        <f>Table1[[#This Row],[Số còn phải thu ĐK]]+Table1[[#This Row],[Giá Trị HD sau CK]]-Table1[[#This Row],[Số tiền đã thu]]</f>
        <v>373831</v>
      </c>
      <c r="S764" s="6">
        <f>IF(Table1[[#This Row],[Ngày hóa đơn]]&lt;&gt;"",Table1[[#This Row],[Ngày hóa đơn]],IF(Table1[[#This Row],[Ngày hạch toán]]&lt;&gt;"",Table1[[#This Row],[Ngày hạch toán]],""))</f>
        <v>45908</v>
      </c>
      <c r="T764" s="7"/>
      <c r="U764" s="6">
        <f>IF(Table1[[#This Row],[Ngày tính CN]]="","",S764+T764)</f>
        <v>45908</v>
      </c>
      <c r="V764" s="18">
        <f ca="1">IF(Table1[[#This Row],[Hạn thanh toán]]="","",IF((U764-NOW())&lt;0,0,(U764-NOW())))</f>
        <v>0</v>
      </c>
      <c r="W764" s="2"/>
      <c r="X764" s="18">
        <f t="shared" ca="1" si="70"/>
        <v>262.49032048611116</v>
      </c>
      <c r="Y764" s="2" t="str">
        <f t="shared" ca="1" si="71"/>
        <v>Nợ quá hạn hơn 120 ngày có khả năng mất thanh toán</v>
      </c>
      <c r="Z764" s="51">
        <f t="shared" si="67"/>
        <v>45908</v>
      </c>
      <c r="AA764" s="51" t="str">
        <f t="shared" si="68"/>
        <v/>
      </c>
      <c r="AD764" s="2" t="str">
        <f>VLOOKUP($A764,MA_KH!$A:$Q,MA_KH!O$1,0)</f>
        <v>CIRCLEK MIỀN BẮC</v>
      </c>
      <c r="AE764" s="2" t="str">
        <f>VLOOKUP($A764,MA_KH!$A:$Q,MA_KH!P$1,0)</f>
        <v>CHI NHÁNH CÔNG TY TNHH VÒNG TRÒN ĐỎ TẠI HÀ NỘI</v>
      </c>
    </row>
    <row r="765" spans="1:31" ht="25.5" hidden="1" customHeight="1" x14ac:dyDescent="0.2">
      <c r="A765" s="31" t="s">
        <v>21192</v>
      </c>
      <c r="B765" s="31" t="s">
        <v>1331</v>
      </c>
      <c r="C765" s="32">
        <v>45908</v>
      </c>
      <c r="D765" s="31" t="s">
        <v>2608</v>
      </c>
      <c r="E765" s="32">
        <v>45908</v>
      </c>
      <c r="F765" s="31" t="s">
        <v>2609</v>
      </c>
      <c r="G765" s="31" t="s">
        <v>2610</v>
      </c>
      <c r="H765" s="33">
        <v>230760</v>
      </c>
      <c r="I765" s="33">
        <v>0</v>
      </c>
      <c r="J765" s="33">
        <v>18461</v>
      </c>
      <c r="K765" s="33">
        <v>249221</v>
      </c>
      <c r="L765" s="7" t="s">
        <v>51</v>
      </c>
      <c r="O765" s="18">
        <f>IF(Table1[[#This Row],[Phân loại]]="Tồn đầu kỳ",Table1[[#This Row],[Tổng giá trị]],0)</f>
        <v>249221</v>
      </c>
      <c r="P765" s="7">
        <f>IF(Table1[[#This Row],[Số còn phải thu ĐK]]&lt;&gt;0,0,IF(Table1[[#This Row],[Phân loại]]="Bán hàng",Table1[[#This Row],[Tổng giá trị]],-Table1[[#This Row],[Tổng giá trị]]))</f>
        <v>0</v>
      </c>
      <c r="Q765" s="18">
        <f t="shared" si="69"/>
        <v>0</v>
      </c>
      <c r="R765" s="7">
        <f>Table1[[#This Row],[Số còn phải thu ĐK]]+Table1[[#This Row],[Giá Trị HD sau CK]]-Table1[[#This Row],[Số tiền đã thu]]</f>
        <v>249221</v>
      </c>
      <c r="S765" s="6">
        <f>IF(Table1[[#This Row],[Ngày hóa đơn]]&lt;&gt;"",Table1[[#This Row],[Ngày hóa đơn]],IF(Table1[[#This Row],[Ngày hạch toán]]&lt;&gt;"",Table1[[#This Row],[Ngày hạch toán]],""))</f>
        <v>45908</v>
      </c>
      <c r="T765" s="7"/>
      <c r="U765" s="6">
        <f>IF(Table1[[#This Row],[Ngày tính CN]]="","",S765+T765)</f>
        <v>45908</v>
      </c>
      <c r="V765" s="18">
        <f ca="1">IF(Table1[[#This Row],[Hạn thanh toán]]="","",IF((U765-NOW())&lt;0,0,(U765-NOW())))</f>
        <v>0</v>
      </c>
      <c r="W765" s="2"/>
      <c r="X765" s="18">
        <f t="shared" ca="1" si="70"/>
        <v>262.49032048611116</v>
      </c>
      <c r="Y765" s="2" t="str">
        <f t="shared" ca="1" si="71"/>
        <v>Nợ quá hạn hơn 120 ngày có khả năng mất thanh toán</v>
      </c>
      <c r="Z765" s="51">
        <f t="shared" si="67"/>
        <v>45908</v>
      </c>
      <c r="AA765" s="51" t="str">
        <f t="shared" si="68"/>
        <v/>
      </c>
      <c r="AD765" s="2" t="str">
        <f>VLOOKUP($A765,MA_KH!$A:$Q,MA_KH!O$1,0)</f>
        <v>CIRCLEK MIỀN BẮC</v>
      </c>
      <c r="AE765" s="2" t="str">
        <f>VLOOKUP($A765,MA_KH!$A:$Q,MA_KH!P$1,0)</f>
        <v>CHI NHÁNH CÔNG TY TNHH VÒNG TRÒN ĐỎ TẠI HÀ NỘI</v>
      </c>
    </row>
    <row r="766" spans="1:31" ht="25.5" hidden="1" customHeight="1" x14ac:dyDescent="0.2">
      <c r="A766" s="31" t="s">
        <v>21192</v>
      </c>
      <c r="B766" s="31" t="s">
        <v>1331</v>
      </c>
      <c r="C766" s="32">
        <v>45908</v>
      </c>
      <c r="D766" s="31" t="s">
        <v>2611</v>
      </c>
      <c r="E766" s="32">
        <v>45908</v>
      </c>
      <c r="F766" s="31" t="s">
        <v>2612</v>
      </c>
      <c r="G766" s="31" t="s">
        <v>2613</v>
      </c>
      <c r="H766" s="33">
        <v>230760</v>
      </c>
      <c r="I766" s="33">
        <v>0</v>
      </c>
      <c r="J766" s="33">
        <v>18461</v>
      </c>
      <c r="K766" s="33">
        <v>249221</v>
      </c>
      <c r="L766" s="7" t="s">
        <v>51</v>
      </c>
      <c r="O766" s="18">
        <f>IF(Table1[[#This Row],[Phân loại]]="Tồn đầu kỳ",Table1[[#This Row],[Tổng giá trị]],0)</f>
        <v>249221</v>
      </c>
      <c r="P766" s="7">
        <f>IF(Table1[[#This Row],[Số còn phải thu ĐK]]&lt;&gt;0,0,IF(Table1[[#This Row],[Phân loại]]="Bán hàng",Table1[[#This Row],[Tổng giá trị]],-Table1[[#This Row],[Tổng giá trị]]))</f>
        <v>0</v>
      </c>
      <c r="Q766" s="18">
        <f t="shared" si="69"/>
        <v>0</v>
      </c>
      <c r="R766" s="7">
        <f>Table1[[#This Row],[Số còn phải thu ĐK]]+Table1[[#This Row],[Giá Trị HD sau CK]]-Table1[[#This Row],[Số tiền đã thu]]</f>
        <v>249221</v>
      </c>
      <c r="S766" s="6">
        <f>IF(Table1[[#This Row],[Ngày hóa đơn]]&lt;&gt;"",Table1[[#This Row],[Ngày hóa đơn]],IF(Table1[[#This Row],[Ngày hạch toán]]&lt;&gt;"",Table1[[#This Row],[Ngày hạch toán]],""))</f>
        <v>45908</v>
      </c>
      <c r="T766" s="7"/>
      <c r="U766" s="6">
        <f>IF(Table1[[#This Row],[Ngày tính CN]]="","",S766+T766)</f>
        <v>45908</v>
      </c>
      <c r="V766" s="18">
        <f ca="1">IF(Table1[[#This Row],[Hạn thanh toán]]="","",IF((U766-NOW())&lt;0,0,(U766-NOW())))</f>
        <v>0</v>
      </c>
      <c r="W766" s="2"/>
      <c r="X766" s="18">
        <f t="shared" ca="1" si="70"/>
        <v>262.49032048611116</v>
      </c>
      <c r="Y766" s="2" t="str">
        <f t="shared" ca="1" si="71"/>
        <v>Nợ quá hạn hơn 120 ngày có khả năng mất thanh toán</v>
      </c>
      <c r="Z766" s="51">
        <f t="shared" si="67"/>
        <v>45908</v>
      </c>
      <c r="AA766" s="51" t="str">
        <f t="shared" si="68"/>
        <v/>
      </c>
      <c r="AD766" s="2" t="str">
        <f>VLOOKUP($A766,MA_KH!$A:$Q,MA_KH!O$1,0)</f>
        <v>CIRCLEK MIỀN BẮC</v>
      </c>
      <c r="AE766" s="2" t="str">
        <f>VLOOKUP($A766,MA_KH!$A:$Q,MA_KH!P$1,0)</f>
        <v>CHI NHÁNH CÔNG TY TNHH VÒNG TRÒN ĐỎ TẠI HÀ NỘI</v>
      </c>
    </row>
    <row r="767" spans="1:31" ht="25.5" hidden="1" customHeight="1" x14ac:dyDescent="0.2">
      <c r="A767" s="31" t="s">
        <v>21192</v>
      </c>
      <c r="B767" s="31" t="s">
        <v>1331</v>
      </c>
      <c r="C767" s="32">
        <v>45908</v>
      </c>
      <c r="D767" s="31" t="s">
        <v>2614</v>
      </c>
      <c r="E767" s="32">
        <v>45908</v>
      </c>
      <c r="F767" s="31" t="s">
        <v>2615</v>
      </c>
      <c r="G767" s="31" t="s">
        <v>2616</v>
      </c>
      <c r="H767" s="33">
        <v>184608</v>
      </c>
      <c r="I767" s="33">
        <v>0</v>
      </c>
      <c r="J767" s="33">
        <v>14769</v>
      </c>
      <c r="K767" s="33">
        <v>199377</v>
      </c>
      <c r="L767" s="7" t="s">
        <v>51</v>
      </c>
      <c r="O767" s="18">
        <f>IF(Table1[[#This Row],[Phân loại]]="Tồn đầu kỳ",Table1[[#This Row],[Tổng giá trị]],0)</f>
        <v>199377</v>
      </c>
      <c r="P767" s="7">
        <f>IF(Table1[[#This Row],[Số còn phải thu ĐK]]&lt;&gt;0,0,IF(Table1[[#This Row],[Phân loại]]="Bán hàng",Table1[[#This Row],[Tổng giá trị]],-Table1[[#This Row],[Tổng giá trị]]))</f>
        <v>0</v>
      </c>
      <c r="Q767" s="18">
        <f t="shared" si="69"/>
        <v>0</v>
      </c>
      <c r="R767" s="7">
        <f>Table1[[#This Row],[Số còn phải thu ĐK]]+Table1[[#This Row],[Giá Trị HD sau CK]]-Table1[[#This Row],[Số tiền đã thu]]</f>
        <v>199377</v>
      </c>
      <c r="S767" s="6">
        <f>IF(Table1[[#This Row],[Ngày hóa đơn]]&lt;&gt;"",Table1[[#This Row],[Ngày hóa đơn]],IF(Table1[[#This Row],[Ngày hạch toán]]&lt;&gt;"",Table1[[#This Row],[Ngày hạch toán]],""))</f>
        <v>45908</v>
      </c>
      <c r="T767" s="7"/>
      <c r="U767" s="6">
        <f>IF(Table1[[#This Row],[Ngày tính CN]]="","",S767+T767)</f>
        <v>45908</v>
      </c>
      <c r="V767" s="18">
        <f ca="1">IF(Table1[[#This Row],[Hạn thanh toán]]="","",IF((U767-NOW())&lt;0,0,(U767-NOW())))</f>
        <v>0</v>
      </c>
      <c r="W767" s="2"/>
      <c r="X767" s="18">
        <f t="shared" ca="1" si="70"/>
        <v>262.49032048611116</v>
      </c>
      <c r="Y767" s="2" t="str">
        <f t="shared" ca="1" si="71"/>
        <v>Nợ quá hạn hơn 120 ngày có khả năng mất thanh toán</v>
      </c>
      <c r="Z767" s="51">
        <f t="shared" si="67"/>
        <v>45908</v>
      </c>
      <c r="AA767" s="51" t="str">
        <f t="shared" si="68"/>
        <v/>
      </c>
      <c r="AD767" s="2" t="str">
        <f>VLOOKUP($A767,MA_KH!$A:$Q,MA_KH!O$1,0)</f>
        <v>CIRCLEK MIỀN BẮC</v>
      </c>
      <c r="AE767" s="2" t="str">
        <f>VLOOKUP($A767,MA_KH!$A:$Q,MA_KH!P$1,0)</f>
        <v>CHI NHÁNH CÔNG TY TNHH VÒNG TRÒN ĐỎ TẠI HÀ NỘI</v>
      </c>
    </row>
    <row r="768" spans="1:31" ht="25.5" hidden="1" customHeight="1" x14ac:dyDescent="0.2">
      <c r="A768" s="31" t="s">
        <v>21192</v>
      </c>
      <c r="B768" s="31" t="s">
        <v>1331</v>
      </c>
      <c r="C768" s="32">
        <v>45908</v>
      </c>
      <c r="D768" s="31" t="s">
        <v>2617</v>
      </c>
      <c r="E768" s="32">
        <v>45908</v>
      </c>
      <c r="F768" s="31" t="s">
        <v>2618</v>
      </c>
      <c r="G768" s="31" t="s">
        <v>2619</v>
      </c>
      <c r="H768" s="33">
        <v>230760</v>
      </c>
      <c r="I768" s="33">
        <v>0</v>
      </c>
      <c r="J768" s="33">
        <v>18461</v>
      </c>
      <c r="K768" s="33">
        <v>249221</v>
      </c>
      <c r="L768" s="7" t="s">
        <v>51</v>
      </c>
      <c r="O768" s="18">
        <f>IF(Table1[[#This Row],[Phân loại]]="Tồn đầu kỳ",Table1[[#This Row],[Tổng giá trị]],0)</f>
        <v>249221</v>
      </c>
      <c r="P768" s="7">
        <f>IF(Table1[[#This Row],[Số còn phải thu ĐK]]&lt;&gt;0,0,IF(Table1[[#This Row],[Phân loại]]="Bán hàng",Table1[[#This Row],[Tổng giá trị]],-Table1[[#This Row],[Tổng giá trị]]))</f>
        <v>0</v>
      </c>
      <c r="Q768" s="18">
        <f t="shared" si="69"/>
        <v>0</v>
      </c>
      <c r="R768" s="7">
        <f>Table1[[#This Row],[Số còn phải thu ĐK]]+Table1[[#This Row],[Giá Trị HD sau CK]]-Table1[[#This Row],[Số tiền đã thu]]</f>
        <v>249221</v>
      </c>
      <c r="S768" s="6">
        <f>IF(Table1[[#This Row],[Ngày hóa đơn]]&lt;&gt;"",Table1[[#This Row],[Ngày hóa đơn]],IF(Table1[[#This Row],[Ngày hạch toán]]&lt;&gt;"",Table1[[#This Row],[Ngày hạch toán]],""))</f>
        <v>45908</v>
      </c>
      <c r="T768" s="7"/>
      <c r="U768" s="6">
        <f>IF(Table1[[#This Row],[Ngày tính CN]]="","",S768+T768)</f>
        <v>45908</v>
      </c>
      <c r="V768" s="18">
        <f ca="1">IF(Table1[[#This Row],[Hạn thanh toán]]="","",IF((U768-NOW())&lt;0,0,(U768-NOW())))</f>
        <v>0</v>
      </c>
      <c r="W768" s="2"/>
      <c r="X768" s="18">
        <f t="shared" ca="1" si="70"/>
        <v>262.49032048611116</v>
      </c>
      <c r="Y768" s="2" t="str">
        <f t="shared" ca="1" si="71"/>
        <v>Nợ quá hạn hơn 120 ngày có khả năng mất thanh toán</v>
      </c>
      <c r="Z768" s="51">
        <f t="shared" si="67"/>
        <v>45908</v>
      </c>
      <c r="AA768" s="51" t="str">
        <f t="shared" si="68"/>
        <v/>
      </c>
      <c r="AD768" s="2" t="str">
        <f>VLOOKUP($A768,MA_KH!$A:$Q,MA_KH!O$1,0)</f>
        <v>CIRCLEK MIỀN BẮC</v>
      </c>
      <c r="AE768" s="2" t="str">
        <f>VLOOKUP($A768,MA_KH!$A:$Q,MA_KH!P$1,0)</f>
        <v>CHI NHÁNH CÔNG TY TNHH VÒNG TRÒN ĐỎ TẠI HÀ NỘI</v>
      </c>
    </row>
    <row r="769" spans="1:31" ht="25.5" hidden="1" customHeight="1" x14ac:dyDescent="0.2">
      <c r="A769" s="31" t="s">
        <v>21192</v>
      </c>
      <c r="B769" s="31" t="s">
        <v>1331</v>
      </c>
      <c r="C769" s="32">
        <v>45908</v>
      </c>
      <c r="D769" s="31" t="s">
        <v>2620</v>
      </c>
      <c r="E769" s="32">
        <v>45908</v>
      </c>
      <c r="F769" s="31" t="s">
        <v>2621</v>
      </c>
      <c r="G769" s="31" t="s">
        <v>2622</v>
      </c>
      <c r="H769" s="33">
        <v>184608</v>
      </c>
      <c r="I769" s="33">
        <v>0</v>
      </c>
      <c r="J769" s="33">
        <v>14769</v>
      </c>
      <c r="K769" s="33">
        <v>199377</v>
      </c>
      <c r="L769" s="7" t="s">
        <v>51</v>
      </c>
      <c r="O769" s="18">
        <f>IF(Table1[[#This Row],[Phân loại]]="Tồn đầu kỳ",Table1[[#This Row],[Tổng giá trị]],0)</f>
        <v>199377</v>
      </c>
      <c r="P769" s="7">
        <f>IF(Table1[[#This Row],[Số còn phải thu ĐK]]&lt;&gt;0,0,IF(Table1[[#This Row],[Phân loại]]="Bán hàng",Table1[[#This Row],[Tổng giá trị]],-Table1[[#This Row],[Tổng giá trị]]))</f>
        <v>0</v>
      </c>
      <c r="Q769" s="18">
        <f t="shared" si="69"/>
        <v>0</v>
      </c>
      <c r="R769" s="7">
        <f>Table1[[#This Row],[Số còn phải thu ĐK]]+Table1[[#This Row],[Giá Trị HD sau CK]]-Table1[[#This Row],[Số tiền đã thu]]</f>
        <v>199377</v>
      </c>
      <c r="S769" s="6">
        <f>IF(Table1[[#This Row],[Ngày hóa đơn]]&lt;&gt;"",Table1[[#This Row],[Ngày hóa đơn]],IF(Table1[[#This Row],[Ngày hạch toán]]&lt;&gt;"",Table1[[#This Row],[Ngày hạch toán]],""))</f>
        <v>45908</v>
      </c>
      <c r="T769" s="7"/>
      <c r="U769" s="6">
        <f>IF(Table1[[#This Row],[Ngày tính CN]]="","",S769+T769)</f>
        <v>45908</v>
      </c>
      <c r="V769" s="18">
        <f ca="1">IF(Table1[[#This Row],[Hạn thanh toán]]="","",IF((U769-NOW())&lt;0,0,(U769-NOW())))</f>
        <v>0</v>
      </c>
      <c r="W769" s="2"/>
      <c r="X769" s="18">
        <f t="shared" ca="1" si="70"/>
        <v>262.49032048611116</v>
      </c>
      <c r="Y769" s="2" t="str">
        <f t="shared" ca="1" si="71"/>
        <v>Nợ quá hạn hơn 120 ngày có khả năng mất thanh toán</v>
      </c>
      <c r="Z769" s="51">
        <f t="shared" si="67"/>
        <v>45908</v>
      </c>
      <c r="AA769" s="51" t="str">
        <f t="shared" si="68"/>
        <v/>
      </c>
      <c r="AD769" s="2" t="str">
        <f>VLOOKUP($A769,MA_KH!$A:$Q,MA_KH!O$1,0)</f>
        <v>CIRCLEK MIỀN BẮC</v>
      </c>
      <c r="AE769" s="2" t="str">
        <f>VLOOKUP($A769,MA_KH!$A:$Q,MA_KH!P$1,0)</f>
        <v>CHI NHÁNH CÔNG TY TNHH VÒNG TRÒN ĐỎ TẠI HÀ NỘI</v>
      </c>
    </row>
    <row r="770" spans="1:31" ht="25.5" hidden="1" customHeight="1" x14ac:dyDescent="0.2">
      <c r="A770" s="31" t="s">
        <v>21192</v>
      </c>
      <c r="B770" s="31" t="s">
        <v>1331</v>
      </c>
      <c r="C770" s="32">
        <v>45908</v>
      </c>
      <c r="D770" s="31" t="s">
        <v>2623</v>
      </c>
      <c r="E770" s="32">
        <v>45908</v>
      </c>
      <c r="F770" s="31" t="s">
        <v>2624</v>
      </c>
      <c r="G770" s="31" t="s">
        <v>2625</v>
      </c>
      <c r="H770" s="33">
        <v>230760</v>
      </c>
      <c r="I770" s="33">
        <v>0</v>
      </c>
      <c r="J770" s="33">
        <v>18461</v>
      </c>
      <c r="K770" s="33">
        <v>249221</v>
      </c>
      <c r="L770" s="7" t="s">
        <v>51</v>
      </c>
      <c r="O770" s="18">
        <f>IF(Table1[[#This Row],[Phân loại]]="Tồn đầu kỳ",Table1[[#This Row],[Tổng giá trị]],0)</f>
        <v>249221</v>
      </c>
      <c r="P770" s="7">
        <f>IF(Table1[[#This Row],[Số còn phải thu ĐK]]&lt;&gt;0,0,IF(Table1[[#This Row],[Phân loại]]="Bán hàng",Table1[[#This Row],[Tổng giá trị]],-Table1[[#This Row],[Tổng giá trị]]))</f>
        <v>0</v>
      </c>
      <c r="Q770" s="18">
        <f t="shared" si="69"/>
        <v>0</v>
      </c>
      <c r="R770" s="7">
        <f>Table1[[#This Row],[Số còn phải thu ĐK]]+Table1[[#This Row],[Giá Trị HD sau CK]]-Table1[[#This Row],[Số tiền đã thu]]</f>
        <v>249221</v>
      </c>
      <c r="S770" s="6">
        <f>IF(Table1[[#This Row],[Ngày hóa đơn]]&lt;&gt;"",Table1[[#This Row],[Ngày hóa đơn]],IF(Table1[[#This Row],[Ngày hạch toán]]&lt;&gt;"",Table1[[#This Row],[Ngày hạch toán]],""))</f>
        <v>45908</v>
      </c>
      <c r="T770" s="7"/>
      <c r="U770" s="6">
        <f>IF(Table1[[#This Row],[Ngày tính CN]]="","",S770+T770)</f>
        <v>45908</v>
      </c>
      <c r="V770" s="18">
        <f ca="1">IF(Table1[[#This Row],[Hạn thanh toán]]="","",IF((U770-NOW())&lt;0,0,(U770-NOW())))</f>
        <v>0</v>
      </c>
      <c r="W770" s="2"/>
      <c r="X770" s="18">
        <f t="shared" ca="1" si="70"/>
        <v>262.49032048611116</v>
      </c>
      <c r="Y770" s="2" t="str">
        <f t="shared" ca="1" si="71"/>
        <v>Nợ quá hạn hơn 120 ngày có khả năng mất thanh toán</v>
      </c>
      <c r="Z770" s="51">
        <f t="shared" si="67"/>
        <v>45908</v>
      </c>
      <c r="AA770" s="51" t="str">
        <f t="shared" si="68"/>
        <v/>
      </c>
      <c r="AD770" s="2" t="str">
        <f>VLOOKUP($A770,MA_KH!$A:$Q,MA_KH!O$1,0)</f>
        <v>CIRCLEK MIỀN BẮC</v>
      </c>
      <c r="AE770" s="2" t="str">
        <f>VLOOKUP($A770,MA_KH!$A:$Q,MA_KH!P$1,0)</f>
        <v>CHI NHÁNH CÔNG TY TNHH VÒNG TRÒN ĐỎ TẠI HÀ NỘI</v>
      </c>
    </row>
    <row r="771" spans="1:31" ht="25.5" hidden="1" customHeight="1" x14ac:dyDescent="0.2">
      <c r="A771" s="31" t="s">
        <v>21192</v>
      </c>
      <c r="B771" s="31" t="s">
        <v>1331</v>
      </c>
      <c r="C771" s="32">
        <v>45908</v>
      </c>
      <c r="D771" s="31" t="s">
        <v>2626</v>
      </c>
      <c r="E771" s="32">
        <v>45908</v>
      </c>
      <c r="F771" s="31" t="s">
        <v>2627</v>
      </c>
      <c r="G771" s="31" t="s">
        <v>2628</v>
      </c>
      <c r="H771" s="33">
        <v>346140</v>
      </c>
      <c r="I771" s="33">
        <v>0</v>
      </c>
      <c r="J771" s="33">
        <v>27691</v>
      </c>
      <c r="K771" s="33">
        <v>373831</v>
      </c>
      <c r="L771" s="7" t="s">
        <v>51</v>
      </c>
      <c r="O771" s="18">
        <f>IF(Table1[[#This Row],[Phân loại]]="Tồn đầu kỳ",Table1[[#This Row],[Tổng giá trị]],0)</f>
        <v>373831</v>
      </c>
      <c r="P771" s="7">
        <f>IF(Table1[[#This Row],[Số còn phải thu ĐK]]&lt;&gt;0,0,IF(Table1[[#This Row],[Phân loại]]="Bán hàng",Table1[[#This Row],[Tổng giá trị]],-Table1[[#This Row],[Tổng giá trị]]))</f>
        <v>0</v>
      </c>
      <c r="Q771" s="18">
        <f t="shared" si="69"/>
        <v>0</v>
      </c>
      <c r="R771" s="7">
        <f>Table1[[#This Row],[Số còn phải thu ĐK]]+Table1[[#This Row],[Giá Trị HD sau CK]]-Table1[[#This Row],[Số tiền đã thu]]</f>
        <v>373831</v>
      </c>
      <c r="S771" s="6">
        <f>IF(Table1[[#This Row],[Ngày hóa đơn]]&lt;&gt;"",Table1[[#This Row],[Ngày hóa đơn]],IF(Table1[[#This Row],[Ngày hạch toán]]&lt;&gt;"",Table1[[#This Row],[Ngày hạch toán]],""))</f>
        <v>45908</v>
      </c>
      <c r="T771" s="7"/>
      <c r="U771" s="6">
        <f>IF(Table1[[#This Row],[Ngày tính CN]]="","",S771+T771)</f>
        <v>45908</v>
      </c>
      <c r="V771" s="18">
        <f ca="1">IF(Table1[[#This Row],[Hạn thanh toán]]="","",IF((U771-NOW())&lt;0,0,(U771-NOW())))</f>
        <v>0</v>
      </c>
      <c r="W771" s="2"/>
      <c r="X771" s="18">
        <f t="shared" ca="1" si="70"/>
        <v>262.49032048611116</v>
      </c>
      <c r="Y771" s="2" t="str">
        <f t="shared" ca="1" si="71"/>
        <v>Nợ quá hạn hơn 120 ngày có khả năng mất thanh toán</v>
      </c>
      <c r="Z771" s="51">
        <f t="shared" si="67"/>
        <v>45908</v>
      </c>
      <c r="AA771" s="51" t="str">
        <f t="shared" si="68"/>
        <v/>
      </c>
      <c r="AD771" s="2" t="str">
        <f>VLOOKUP($A771,MA_KH!$A:$Q,MA_KH!O$1,0)</f>
        <v>CIRCLEK MIỀN BẮC</v>
      </c>
      <c r="AE771" s="2" t="str">
        <f>VLOOKUP($A771,MA_KH!$A:$Q,MA_KH!P$1,0)</f>
        <v>CHI NHÁNH CÔNG TY TNHH VÒNG TRÒN ĐỎ TẠI HÀ NỘI</v>
      </c>
    </row>
    <row r="772" spans="1:31" ht="25.5" hidden="1" customHeight="1" x14ac:dyDescent="0.2">
      <c r="A772" s="31" t="s">
        <v>21192</v>
      </c>
      <c r="B772" s="31" t="s">
        <v>1331</v>
      </c>
      <c r="C772" s="32">
        <v>45908</v>
      </c>
      <c r="D772" s="31" t="s">
        <v>2629</v>
      </c>
      <c r="E772" s="32">
        <v>45908</v>
      </c>
      <c r="F772" s="31" t="s">
        <v>2630</v>
      </c>
      <c r="G772" s="31" t="s">
        <v>2631</v>
      </c>
      <c r="H772" s="33">
        <v>461520</v>
      </c>
      <c r="I772" s="33">
        <v>0</v>
      </c>
      <c r="J772" s="33">
        <v>36922</v>
      </c>
      <c r="K772" s="33">
        <v>498442</v>
      </c>
      <c r="L772" s="7" t="s">
        <v>51</v>
      </c>
      <c r="O772" s="18">
        <f>IF(Table1[[#This Row],[Phân loại]]="Tồn đầu kỳ",Table1[[#This Row],[Tổng giá trị]],0)</f>
        <v>498442</v>
      </c>
      <c r="P772" s="7">
        <f>IF(Table1[[#This Row],[Số còn phải thu ĐK]]&lt;&gt;0,0,IF(Table1[[#This Row],[Phân loại]]="Bán hàng",Table1[[#This Row],[Tổng giá trị]],-Table1[[#This Row],[Tổng giá trị]]))</f>
        <v>0</v>
      </c>
      <c r="Q772" s="18">
        <f t="shared" si="69"/>
        <v>0</v>
      </c>
      <c r="R772" s="7">
        <f>Table1[[#This Row],[Số còn phải thu ĐK]]+Table1[[#This Row],[Giá Trị HD sau CK]]-Table1[[#This Row],[Số tiền đã thu]]</f>
        <v>498442</v>
      </c>
      <c r="S772" s="6">
        <f>IF(Table1[[#This Row],[Ngày hóa đơn]]&lt;&gt;"",Table1[[#This Row],[Ngày hóa đơn]],IF(Table1[[#This Row],[Ngày hạch toán]]&lt;&gt;"",Table1[[#This Row],[Ngày hạch toán]],""))</f>
        <v>45908</v>
      </c>
      <c r="T772" s="7"/>
      <c r="U772" s="6">
        <f>IF(Table1[[#This Row],[Ngày tính CN]]="","",S772+T772)</f>
        <v>45908</v>
      </c>
      <c r="V772" s="18">
        <f ca="1">IF(Table1[[#This Row],[Hạn thanh toán]]="","",IF((U772-NOW())&lt;0,0,(U772-NOW())))</f>
        <v>0</v>
      </c>
      <c r="W772" s="2"/>
      <c r="X772" s="18">
        <f t="shared" ca="1" si="70"/>
        <v>262.49032048611116</v>
      </c>
      <c r="Y772" s="2" t="str">
        <f t="shared" ca="1" si="71"/>
        <v>Nợ quá hạn hơn 120 ngày có khả năng mất thanh toán</v>
      </c>
      <c r="Z772" s="51">
        <f t="shared" ref="Z772:Z835" si="72">IF(S772="","",S772)</f>
        <v>45908</v>
      </c>
      <c r="AA772" s="51" t="str">
        <f t="shared" ref="AA772:AA835" si="73">IF(M772="","",M772)</f>
        <v/>
      </c>
      <c r="AD772" s="2" t="str">
        <f>VLOOKUP($A772,MA_KH!$A:$Q,MA_KH!O$1,0)</f>
        <v>CIRCLEK MIỀN BẮC</v>
      </c>
      <c r="AE772" s="2" t="str">
        <f>VLOOKUP($A772,MA_KH!$A:$Q,MA_KH!P$1,0)</f>
        <v>CHI NHÁNH CÔNG TY TNHH VÒNG TRÒN ĐỎ TẠI HÀ NỘI</v>
      </c>
    </row>
    <row r="773" spans="1:31" ht="25.5" hidden="1" customHeight="1" x14ac:dyDescent="0.2">
      <c r="A773" s="31" t="s">
        <v>21192</v>
      </c>
      <c r="B773" s="31" t="s">
        <v>1331</v>
      </c>
      <c r="C773" s="32">
        <v>45908</v>
      </c>
      <c r="D773" s="31" t="s">
        <v>2632</v>
      </c>
      <c r="E773" s="32">
        <v>45908</v>
      </c>
      <c r="F773" s="31" t="s">
        <v>2633</v>
      </c>
      <c r="G773" s="31" t="s">
        <v>2634</v>
      </c>
      <c r="H773" s="33">
        <v>184608</v>
      </c>
      <c r="I773" s="33">
        <v>0</v>
      </c>
      <c r="J773" s="33">
        <v>14769</v>
      </c>
      <c r="K773" s="33">
        <v>199377</v>
      </c>
      <c r="L773" s="7" t="s">
        <v>51</v>
      </c>
      <c r="O773" s="18">
        <f>IF(Table1[[#This Row],[Phân loại]]="Tồn đầu kỳ",Table1[[#This Row],[Tổng giá trị]],0)</f>
        <v>199377</v>
      </c>
      <c r="P773" s="7">
        <f>IF(Table1[[#This Row],[Số còn phải thu ĐK]]&lt;&gt;0,0,IF(Table1[[#This Row],[Phân loại]]="Bán hàng",Table1[[#This Row],[Tổng giá trị]],-Table1[[#This Row],[Tổng giá trị]]))</f>
        <v>0</v>
      </c>
      <c r="Q773" s="18">
        <f t="shared" si="69"/>
        <v>0</v>
      </c>
      <c r="R773" s="7">
        <f>Table1[[#This Row],[Số còn phải thu ĐK]]+Table1[[#This Row],[Giá Trị HD sau CK]]-Table1[[#This Row],[Số tiền đã thu]]</f>
        <v>199377</v>
      </c>
      <c r="S773" s="6">
        <f>IF(Table1[[#This Row],[Ngày hóa đơn]]&lt;&gt;"",Table1[[#This Row],[Ngày hóa đơn]],IF(Table1[[#This Row],[Ngày hạch toán]]&lt;&gt;"",Table1[[#This Row],[Ngày hạch toán]],""))</f>
        <v>45908</v>
      </c>
      <c r="T773" s="7"/>
      <c r="U773" s="6">
        <f>IF(Table1[[#This Row],[Ngày tính CN]]="","",S773+T773)</f>
        <v>45908</v>
      </c>
      <c r="V773" s="18">
        <f ca="1">IF(Table1[[#This Row],[Hạn thanh toán]]="","",IF((U773-NOW())&lt;0,0,(U773-NOW())))</f>
        <v>0</v>
      </c>
      <c r="W773" s="2"/>
      <c r="X773" s="18">
        <f t="shared" ca="1" si="70"/>
        <v>262.49032048611116</v>
      </c>
      <c r="Y773" s="2" t="str">
        <f t="shared" ca="1" si="71"/>
        <v>Nợ quá hạn hơn 120 ngày có khả năng mất thanh toán</v>
      </c>
      <c r="Z773" s="51">
        <f t="shared" si="72"/>
        <v>45908</v>
      </c>
      <c r="AA773" s="51" t="str">
        <f t="shared" si="73"/>
        <v/>
      </c>
      <c r="AD773" s="2" t="str">
        <f>VLOOKUP($A773,MA_KH!$A:$Q,MA_KH!O$1,0)</f>
        <v>CIRCLEK MIỀN BẮC</v>
      </c>
      <c r="AE773" s="2" t="str">
        <f>VLOOKUP($A773,MA_KH!$A:$Q,MA_KH!P$1,0)</f>
        <v>CHI NHÁNH CÔNG TY TNHH VÒNG TRÒN ĐỎ TẠI HÀ NỘI</v>
      </c>
    </row>
    <row r="774" spans="1:31" ht="25.5" hidden="1" customHeight="1" x14ac:dyDescent="0.2">
      <c r="A774" s="31" t="s">
        <v>21192</v>
      </c>
      <c r="B774" s="31" t="s">
        <v>1331</v>
      </c>
      <c r="C774" s="32">
        <v>45909</v>
      </c>
      <c r="D774" s="31" t="s">
        <v>2635</v>
      </c>
      <c r="E774" s="32">
        <v>45909</v>
      </c>
      <c r="F774" s="31" t="s">
        <v>2636</v>
      </c>
      <c r="G774" s="31" t="s">
        <v>2637</v>
      </c>
      <c r="H774" s="33">
        <v>230760</v>
      </c>
      <c r="I774" s="33">
        <v>0</v>
      </c>
      <c r="J774" s="33">
        <v>18461</v>
      </c>
      <c r="K774" s="33">
        <v>249221</v>
      </c>
      <c r="L774" s="7" t="s">
        <v>51</v>
      </c>
      <c r="O774" s="18">
        <f>IF(Table1[[#This Row],[Phân loại]]="Tồn đầu kỳ",Table1[[#This Row],[Tổng giá trị]],0)</f>
        <v>249221</v>
      </c>
      <c r="P774" s="7">
        <f>IF(Table1[[#This Row],[Số còn phải thu ĐK]]&lt;&gt;0,0,IF(Table1[[#This Row],[Phân loại]]="Bán hàng",Table1[[#This Row],[Tổng giá trị]],-Table1[[#This Row],[Tổng giá trị]]))</f>
        <v>0</v>
      </c>
      <c r="Q774" s="18">
        <f t="shared" si="69"/>
        <v>0</v>
      </c>
      <c r="R774" s="7">
        <f>Table1[[#This Row],[Số còn phải thu ĐK]]+Table1[[#This Row],[Giá Trị HD sau CK]]-Table1[[#This Row],[Số tiền đã thu]]</f>
        <v>249221</v>
      </c>
      <c r="S774" s="6">
        <f>IF(Table1[[#This Row],[Ngày hóa đơn]]&lt;&gt;"",Table1[[#This Row],[Ngày hóa đơn]],IF(Table1[[#This Row],[Ngày hạch toán]]&lt;&gt;"",Table1[[#This Row],[Ngày hạch toán]],""))</f>
        <v>45909</v>
      </c>
      <c r="T774" s="7"/>
      <c r="U774" s="6">
        <f>IF(Table1[[#This Row],[Ngày tính CN]]="","",S774+T774)</f>
        <v>45909</v>
      </c>
      <c r="V774" s="18">
        <f ca="1">IF(Table1[[#This Row],[Hạn thanh toán]]="","",IF((U774-NOW())&lt;0,0,(U774-NOW())))</f>
        <v>0</v>
      </c>
      <c r="W774" s="2"/>
      <c r="X774" s="18">
        <f t="shared" ca="1" si="70"/>
        <v>261.49032048611116</v>
      </c>
      <c r="Y774" s="2" t="str">
        <f t="shared" ca="1" si="71"/>
        <v>Nợ quá hạn hơn 120 ngày có khả năng mất thanh toán</v>
      </c>
      <c r="Z774" s="51">
        <f t="shared" si="72"/>
        <v>45909</v>
      </c>
      <c r="AA774" s="51" t="str">
        <f t="shared" si="73"/>
        <v/>
      </c>
      <c r="AD774" s="2" t="str">
        <f>VLOOKUP($A774,MA_KH!$A:$Q,MA_KH!O$1,0)</f>
        <v>CIRCLEK MIỀN BẮC</v>
      </c>
      <c r="AE774" s="2" t="str">
        <f>VLOOKUP($A774,MA_KH!$A:$Q,MA_KH!P$1,0)</f>
        <v>CHI NHÁNH CÔNG TY TNHH VÒNG TRÒN ĐỎ TẠI HÀ NỘI</v>
      </c>
    </row>
    <row r="775" spans="1:31" ht="25.5" hidden="1" customHeight="1" x14ac:dyDescent="0.2">
      <c r="A775" s="31" t="s">
        <v>21192</v>
      </c>
      <c r="B775" s="31" t="s">
        <v>1331</v>
      </c>
      <c r="C775" s="32">
        <v>45909</v>
      </c>
      <c r="D775" s="31" t="s">
        <v>2638</v>
      </c>
      <c r="E775" s="32">
        <v>45909</v>
      </c>
      <c r="F775" s="31" t="s">
        <v>2639</v>
      </c>
      <c r="G775" s="31" t="s">
        <v>2640</v>
      </c>
      <c r="H775" s="33">
        <v>230760</v>
      </c>
      <c r="I775" s="33">
        <v>0</v>
      </c>
      <c r="J775" s="33">
        <v>18461</v>
      </c>
      <c r="K775" s="33">
        <v>249221</v>
      </c>
      <c r="L775" s="7" t="s">
        <v>51</v>
      </c>
      <c r="O775" s="18">
        <f>IF(Table1[[#This Row],[Phân loại]]="Tồn đầu kỳ",Table1[[#This Row],[Tổng giá trị]],0)</f>
        <v>249221</v>
      </c>
      <c r="P775" s="7">
        <f>IF(Table1[[#This Row],[Số còn phải thu ĐK]]&lt;&gt;0,0,IF(Table1[[#This Row],[Phân loại]]="Bán hàng",Table1[[#This Row],[Tổng giá trị]],-Table1[[#This Row],[Tổng giá trị]]))</f>
        <v>0</v>
      </c>
      <c r="Q775" s="18">
        <f t="shared" si="69"/>
        <v>0</v>
      </c>
      <c r="R775" s="7">
        <f>Table1[[#This Row],[Số còn phải thu ĐK]]+Table1[[#This Row],[Giá Trị HD sau CK]]-Table1[[#This Row],[Số tiền đã thu]]</f>
        <v>249221</v>
      </c>
      <c r="S775" s="6">
        <f>IF(Table1[[#This Row],[Ngày hóa đơn]]&lt;&gt;"",Table1[[#This Row],[Ngày hóa đơn]],IF(Table1[[#This Row],[Ngày hạch toán]]&lt;&gt;"",Table1[[#This Row],[Ngày hạch toán]],""))</f>
        <v>45909</v>
      </c>
      <c r="T775" s="7"/>
      <c r="U775" s="6">
        <f>IF(Table1[[#This Row],[Ngày tính CN]]="","",S775+T775)</f>
        <v>45909</v>
      </c>
      <c r="V775" s="18">
        <f ca="1">IF(Table1[[#This Row],[Hạn thanh toán]]="","",IF((U775-NOW())&lt;0,0,(U775-NOW())))</f>
        <v>0</v>
      </c>
      <c r="W775" s="2"/>
      <c r="X775" s="18">
        <f t="shared" ca="1" si="70"/>
        <v>261.49032048611116</v>
      </c>
      <c r="Y775" s="2" t="str">
        <f t="shared" ca="1" si="71"/>
        <v>Nợ quá hạn hơn 120 ngày có khả năng mất thanh toán</v>
      </c>
      <c r="Z775" s="51">
        <f t="shared" si="72"/>
        <v>45909</v>
      </c>
      <c r="AA775" s="51" t="str">
        <f t="shared" si="73"/>
        <v/>
      </c>
      <c r="AD775" s="2" t="str">
        <f>VLOOKUP($A775,MA_KH!$A:$Q,MA_KH!O$1,0)</f>
        <v>CIRCLEK MIỀN BẮC</v>
      </c>
      <c r="AE775" s="2" t="str">
        <f>VLOOKUP($A775,MA_KH!$A:$Q,MA_KH!P$1,0)</f>
        <v>CHI NHÁNH CÔNG TY TNHH VÒNG TRÒN ĐỎ TẠI HÀ NỘI</v>
      </c>
    </row>
    <row r="776" spans="1:31" ht="25.5" hidden="1" customHeight="1" x14ac:dyDescent="0.2">
      <c r="A776" s="31" t="s">
        <v>21192</v>
      </c>
      <c r="B776" s="31" t="s">
        <v>1331</v>
      </c>
      <c r="C776" s="32">
        <v>45910</v>
      </c>
      <c r="D776" s="31" t="s">
        <v>2641</v>
      </c>
      <c r="E776" s="32">
        <v>45910</v>
      </c>
      <c r="F776" s="31" t="s">
        <v>2642</v>
      </c>
      <c r="G776" s="31" t="s">
        <v>2643</v>
      </c>
      <c r="H776" s="33">
        <v>230760</v>
      </c>
      <c r="I776" s="33">
        <v>0</v>
      </c>
      <c r="J776" s="33">
        <v>18461</v>
      </c>
      <c r="K776" s="33">
        <v>249221</v>
      </c>
      <c r="L776" s="7" t="s">
        <v>51</v>
      </c>
      <c r="O776" s="18">
        <f>IF(Table1[[#This Row],[Phân loại]]="Tồn đầu kỳ",Table1[[#This Row],[Tổng giá trị]],0)</f>
        <v>249221</v>
      </c>
      <c r="P776" s="7">
        <f>IF(Table1[[#This Row],[Số còn phải thu ĐK]]&lt;&gt;0,0,IF(Table1[[#This Row],[Phân loại]]="Bán hàng",Table1[[#This Row],[Tổng giá trị]],-Table1[[#This Row],[Tổng giá trị]]))</f>
        <v>0</v>
      </c>
      <c r="Q776" s="18">
        <f t="shared" si="69"/>
        <v>0</v>
      </c>
      <c r="R776" s="7">
        <f>Table1[[#This Row],[Số còn phải thu ĐK]]+Table1[[#This Row],[Giá Trị HD sau CK]]-Table1[[#This Row],[Số tiền đã thu]]</f>
        <v>249221</v>
      </c>
      <c r="S776" s="6">
        <f>IF(Table1[[#This Row],[Ngày hóa đơn]]&lt;&gt;"",Table1[[#This Row],[Ngày hóa đơn]],IF(Table1[[#This Row],[Ngày hạch toán]]&lt;&gt;"",Table1[[#This Row],[Ngày hạch toán]],""))</f>
        <v>45910</v>
      </c>
      <c r="T776" s="7"/>
      <c r="U776" s="6">
        <f>IF(Table1[[#This Row],[Ngày tính CN]]="","",S776+T776)</f>
        <v>45910</v>
      </c>
      <c r="V776" s="18">
        <f ca="1">IF(Table1[[#This Row],[Hạn thanh toán]]="","",IF((U776-NOW())&lt;0,0,(U776-NOW())))</f>
        <v>0</v>
      </c>
      <c r="W776" s="2"/>
      <c r="X776" s="18">
        <f t="shared" ca="1" si="70"/>
        <v>260.49032048611116</v>
      </c>
      <c r="Y776" s="2" t="str">
        <f t="shared" ca="1" si="71"/>
        <v>Nợ quá hạn hơn 120 ngày có khả năng mất thanh toán</v>
      </c>
      <c r="Z776" s="51">
        <f t="shared" si="72"/>
        <v>45910</v>
      </c>
      <c r="AA776" s="51" t="str">
        <f t="shared" si="73"/>
        <v/>
      </c>
      <c r="AD776" s="2" t="str">
        <f>VLOOKUP($A776,MA_KH!$A:$Q,MA_KH!O$1,0)</f>
        <v>CIRCLEK MIỀN BẮC</v>
      </c>
      <c r="AE776" s="2" t="str">
        <f>VLOOKUP($A776,MA_KH!$A:$Q,MA_KH!P$1,0)</f>
        <v>CHI NHÁNH CÔNG TY TNHH VÒNG TRÒN ĐỎ TẠI HÀ NỘI</v>
      </c>
    </row>
    <row r="777" spans="1:31" ht="25.5" hidden="1" customHeight="1" x14ac:dyDescent="0.2">
      <c r="A777" s="31" t="s">
        <v>21192</v>
      </c>
      <c r="B777" s="31" t="s">
        <v>1331</v>
      </c>
      <c r="C777" s="32">
        <v>45910</v>
      </c>
      <c r="D777" s="31" t="s">
        <v>2644</v>
      </c>
      <c r="E777" s="32">
        <v>45910</v>
      </c>
      <c r="F777" s="31" t="s">
        <v>2645</v>
      </c>
      <c r="G777" s="31" t="s">
        <v>2646</v>
      </c>
      <c r="H777" s="33">
        <v>230760</v>
      </c>
      <c r="I777" s="33">
        <v>0</v>
      </c>
      <c r="J777" s="33">
        <v>18461</v>
      </c>
      <c r="K777" s="33">
        <v>249221</v>
      </c>
      <c r="L777" s="7" t="s">
        <v>51</v>
      </c>
      <c r="O777" s="18">
        <f>IF(Table1[[#This Row],[Phân loại]]="Tồn đầu kỳ",Table1[[#This Row],[Tổng giá trị]],0)</f>
        <v>249221</v>
      </c>
      <c r="P777" s="7">
        <f>IF(Table1[[#This Row],[Số còn phải thu ĐK]]&lt;&gt;0,0,IF(Table1[[#This Row],[Phân loại]]="Bán hàng",Table1[[#This Row],[Tổng giá trị]],-Table1[[#This Row],[Tổng giá trị]]))</f>
        <v>0</v>
      </c>
      <c r="Q777" s="18">
        <f t="shared" si="69"/>
        <v>0</v>
      </c>
      <c r="R777" s="7">
        <f>Table1[[#This Row],[Số còn phải thu ĐK]]+Table1[[#This Row],[Giá Trị HD sau CK]]-Table1[[#This Row],[Số tiền đã thu]]</f>
        <v>249221</v>
      </c>
      <c r="S777" s="6">
        <f>IF(Table1[[#This Row],[Ngày hóa đơn]]&lt;&gt;"",Table1[[#This Row],[Ngày hóa đơn]],IF(Table1[[#This Row],[Ngày hạch toán]]&lt;&gt;"",Table1[[#This Row],[Ngày hạch toán]],""))</f>
        <v>45910</v>
      </c>
      <c r="T777" s="7"/>
      <c r="U777" s="6">
        <f>IF(Table1[[#This Row],[Ngày tính CN]]="","",S777+T777)</f>
        <v>45910</v>
      </c>
      <c r="V777" s="18">
        <f ca="1">IF(Table1[[#This Row],[Hạn thanh toán]]="","",IF((U777-NOW())&lt;0,0,(U777-NOW())))</f>
        <v>0</v>
      </c>
      <c r="W777" s="2"/>
      <c r="X777" s="18">
        <f t="shared" ca="1" si="70"/>
        <v>260.49032048611116</v>
      </c>
      <c r="Y777" s="2" t="str">
        <f t="shared" ca="1" si="71"/>
        <v>Nợ quá hạn hơn 120 ngày có khả năng mất thanh toán</v>
      </c>
      <c r="Z777" s="51">
        <f t="shared" si="72"/>
        <v>45910</v>
      </c>
      <c r="AA777" s="51" t="str">
        <f t="shared" si="73"/>
        <v/>
      </c>
      <c r="AD777" s="2" t="str">
        <f>VLOOKUP($A777,MA_KH!$A:$Q,MA_KH!O$1,0)</f>
        <v>CIRCLEK MIỀN BẮC</v>
      </c>
      <c r="AE777" s="2" t="str">
        <f>VLOOKUP($A777,MA_KH!$A:$Q,MA_KH!P$1,0)</f>
        <v>CHI NHÁNH CÔNG TY TNHH VÒNG TRÒN ĐỎ TẠI HÀ NỘI</v>
      </c>
    </row>
    <row r="778" spans="1:31" ht="25.5" hidden="1" customHeight="1" x14ac:dyDescent="0.2">
      <c r="A778" s="31" t="s">
        <v>21192</v>
      </c>
      <c r="B778" s="31" t="s">
        <v>1331</v>
      </c>
      <c r="C778" s="32">
        <v>45910</v>
      </c>
      <c r="D778" s="31" t="s">
        <v>2647</v>
      </c>
      <c r="E778" s="32">
        <v>45910</v>
      </c>
      <c r="F778" s="31" t="s">
        <v>2648</v>
      </c>
      <c r="G778" s="31" t="s">
        <v>2649</v>
      </c>
      <c r="H778" s="33">
        <v>184608</v>
      </c>
      <c r="I778" s="33">
        <v>0</v>
      </c>
      <c r="J778" s="33">
        <v>14769</v>
      </c>
      <c r="K778" s="33">
        <v>199377</v>
      </c>
      <c r="L778" s="7" t="s">
        <v>51</v>
      </c>
      <c r="O778" s="18">
        <f>IF(Table1[[#This Row],[Phân loại]]="Tồn đầu kỳ",Table1[[#This Row],[Tổng giá trị]],0)</f>
        <v>199377</v>
      </c>
      <c r="P778" s="7">
        <f>IF(Table1[[#This Row],[Số còn phải thu ĐK]]&lt;&gt;0,0,IF(Table1[[#This Row],[Phân loại]]="Bán hàng",Table1[[#This Row],[Tổng giá trị]],-Table1[[#This Row],[Tổng giá trị]]))</f>
        <v>0</v>
      </c>
      <c r="Q778" s="18">
        <f t="shared" si="69"/>
        <v>0</v>
      </c>
      <c r="R778" s="7">
        <f>Table1[[#This Row],[Số còn phải thu ĐK]]+Table1[[#This Row],[Giá Trị HD sau CK]]-Table1[[#This Row],[Số tiền đã thu]]</f>
        <v>199377</v>
      </c>
      <c r="S778" s="6">
        <f>IF(Table1[[#This Row],[Ngày hóa đơn]]&lt;&gt;"",Table1[[#This Row],[Ngày hóa đơn]],IF(Table1[[#This Row],[Ngày hạch toán]]&lt;&gt;"",Table1[[#This Row],[Ngày hạch toán]],""))</f>
        <v>45910</v>
      </c>
      <c r="T778" s="7"/>
      <c r="U778" s="6">
        <f>IF(Table1[[#This Row],[Ngày tính CN]]="","",S778+T778)</f>
        <v>45910</v>
      </c>
      <c r="V778" s="18">
        <f ca="1">IF(Table1[[#This Row],[Hạn thanh toán]]="","",IF((U778-NOW())&lt;0,0,(U778-NOW())))</f>
        <v>0</v>
      </c>
      <c r="W778" s="2"/>
      <c r="X778" s="18">
        <f t="shared" ca="1" si="70"/>
        <v>260.49032048611116</v>
      </c>
      <c r="Y778" s="2" t="str">
        <f t="shared" ca="1" si="71"/>
        <v>Nợ quá hạn hơn 120 ngày có khả năng mất thanh toán</v>
      </c>
      <c r="Z778" s="51">
        <f t="shared" si="72"/>
        <v>45910</v>
      </c>
      <c r="AA778" s="51" t="str">
        <f t="shared" si="73"/>
        <v/>
      </c>
      <c r="AD778" s="2" t="str">
        <f>VLOOKUP($A778,MA_KH!$A:$Q,MA_KH!O$1,0)</f>
        <v>CIRCLEK MIỀN BẮC</v>
      </c>
      <c r="AE778" s="2" t="str">
        <f>VLOOKUP($A778,MA_KH!$A:$Q,MA_KH!P$1,0)</f>
        <v>CHI NHÁNH CÔNG TY TNHH VÒNG TRÒN ĐỎ TẠI HÀ NỘI</v>
      </c>
    </row>
    <row r="779" spans="1:31" ht="25.5" hidden="1" customHeight="1" x14ac:dyDescent="0.2">
      <c r="A779" s="31" t="s">
        <v>21192</v>
      </c>
      <c r="B779" s="31" t="s">
        <v>1331</v>
      </c>
      <c r="C779" s="32">
        <v>45910</v>
      </c>
      <c r="D779" s="31" t="s">
        <v>2650</v>
      </c>
      <c r="E779" s="32">
        <v>45910</v>
      </c>
      <c r="F779" s="31" t="s">
        <v>2651</v>
      </c>
      <c r="G779" s="31" t="s">
        <v>2652</v>
      </c>
      <c r="H779" s="33">
        <v>230760</v>
      </c>
      <c r="I779" s="33">
        <v>0</v>
      </c>
      <c r="J779" s="33">
        <v>18461</v>
      </c>
      <c r="K779" s="33">
        <v>249221</v>
      </c>
      <c r="L779" s="7" t="s">
        <v>51</v>
      </c>
      <c r="O779" s="18">
        <f>IF(Table1[[#This Row],[Phân loại]]="Tồn đầu kỳ",Table1[[#This Row],[Tổng giá trị]],0)</f>
        <v>249221</v>
      </c>
      <c r="P779" s="7">
        <f>IF(Table1[[#This Row],[Số còn phải thu ĐK]]&lt;&gt;0,0,IF(Table1[[#This Row],[Phân loại]]="Bán hàng",Table1[[#This Row],[Tổng giá trị]],-Table1[[#This Row],[Tổng giá trị]]))</f>
        <v>0</v>
      </c>
      <c r="Q779" s="18">
        <f t="shared" si="69"/>
        <v>0</v>
      </c>
      <c r="R779" s="7">
        <f>Table1[[#This Row],[Số còn phải thu ĐK]]+Table1[[#This Row],[Giá Trị HD sau CK]]-Table1[[#This Row],[Số tiền đã thu]]</f>
        <v>249221</v>
      </c>
      <c r="S779" s="6">
        <f>IF(Table1[[#This Row],[Ngày hóa đơn]]&lt;&gt;"",Table1[[#This Row],[Ngày hóa đơn]],IF(Table1[[#This Row],[Ngày hạch toán]]&lt;&gt;"",Table1[[#This Row],[Ngày hạch toán]],""))</f>
        <v>45910</v>
      </c>
      <c r="T779" s="7"/>
      <c r="U779" s="6">
        <f>IF(Table1[[#This Row],[Ngày tính CN]]="","",S779+T779)</f>
        <v>45910</v>
      </c>
      <c r="V779" s="18">
        <f ca="1">IF(Table1[[#This Row],[Hạn thanh toán]]="","",IF((U779-NOW())&lt;0,0,(U779-NOW())))</f>
        <v>0</v>
      </c>
      <c r="W779" s="2"/>
      <c r="X779" s="18">
        <f t="shared" ca="1" si="70"/>
        <v>260.49032048611116</v>
      </c>
      <c r="Y779" s="2" t="str">
        <f t="shared" ca="1" si="71"/>
        <v>Nợ quá hạn hơn 120 ngày có khả năng mất thanh toán</v>
      </c>
      <c r="Z779" s="51">
        <f t="shared" si="72"/>
        <v>45910</v>
      </c>
      <c r="AA779" s="51" t="str">
        <f t="shared" si="73"/>
        <v/>
      </c>
      <c r="AD779" s="2" t="str">
        <f>VLOOKUP($A779,MA_KH!$A:$Q,MA_KH!O$1,0)</f>
        <v>CIRCLEK MIỀN BẮC</v>
      </c>
      <c r="AE779" s="2" t="str">
        <f>VLOOKUP($A779,MA_KH!$A:$Q,MA_KH!P$1,0)</f>
        <v>CHI NHÁNH CÔNG TY TNHH VÒNG TRÒN ĐỎ TẠI HÀ NỘI</v>
      </c>
    </row>
    <row r="780" spans="1:31" ht="25.5" hidden="1" customHeight="1" x14ac:dyDescent="0.2">
      <c r="A780" s="31" t="s">
        <v>21192</v>
      </c>
      <c r="B780" s="31" t="s">
        <v>1331</v>
      </c>
      <c r="C780" s="32">
        <v>45910</v>
      </c>
      <c r="D780" s="31" t="s">
        <v>2653</v>
      </c>
      <c r="E780" s="32">
        <v>45910</v>
      </c>
      <c r="F780" s="31" t="s">
        <v>2654</v>
      </c>
      <c r="G780" s="31" t="s">
        <v>2655</v>
      </c>
      <c r="H780" s="33">
        <v>230760</v>
      </c>
      <c r="I780" s="33">
        <v>0</v>
      </c>
      <c r="J780" s="33">
        <v>18461</v>
      </c>
      <c r="K780" s="33">
        <v>249221</v>
      </c>
      <c r="L780" s="7" t="s">
        <v>51</v>
      </c>
      <c r="O780" s="18">
        <f>IF(Table1[[#This Row],[Phân loại]]="Tồn đầu kỳ",Table1[[#This Row],[Tổng giá trị]],0)</f>
        <v>249221</v>
      </c>
      <c r="P780" s="7">
        <f>IF(Table1[[#This Row],[Số còn phải thu ĐK]]&lt;&gt;0,0,IF(Table1[[#This Row],[Phân loại]]="Bán hàng",Table1[[#This Row],[Tổng giá trị]],-Table1[[#This Row],[Tổng giá trị]]))</f>
        <v>0</v>
      </c>
      <c r="Q780" s="18">
        <f t="shared" si="69"/>
        <v>0</v>
      </c>
      <c r="R780" s="7">
        <f>Table1[[#This Row],[Số còn phải thu ĐK]]+Table1[[#This Row],[Giá Trị HD sau CK]]-Table1[[#This Row],[Số tiền đã thu]]</f>
        <v>249221</v>
      </c>
      <c r="S780" s="6">
        <f>IF(Table1[[#This Row],[Ngày hóa đơn]]&lt;&gt;"",Table1[[#This Row],[Ngày hóa đơn]],IF(Table1[[#This Row],[Ngày hạch toán]]&lt;&gt;"",Table1[[#This Row],[Ngày hạch toán]],""))</f>
        <v>45910</v>
      </c>
      <c r="T780" s="7"/>
      <c r="U780" s="6">
        <f>IF(Table1[[#This Row],[Ngày tính CN]]="","",S780+T780)</f>
        <v>45910</v>
      </c>
      <c r="V780" s="18">
        <f ca="1">IF(Table1[[#This Row],[Hạn thanh toán]]="","",IF((U780-NOW())&lt;0,0,(U780-NOW())))</f>
        <v>0</v>
      </c>
      <c r="W780" s="2"/>
      <c r="X780" s="18">
        <f t="shared" ca="1" si="70"/>
        <v>260.49032048611116</v>
      </c>
      <c r="Y780" s="2" t="str">
        <f t="shared" ca="1" si="71"/>
        <v>Nợ quá hạn hơn 120 ngày có khả năng mất thanh toán</v>
      </c>
      <c r="Z780" s="51">
        <f t="shared" si="72"/>
        <v>45910</v>
      </c>
      <c r="AA780" s="51" t="str">
        <f t="shared" si="73"/>
        <v/>
      </c>
      <c r="AD780" s="2" t="str">
        <f>VLOOKUP($A780,MA_KH!$A:$Q,MA_KH!O$1,0)</f>
        <v>CIRCLEK MIỀN BẮC</v>
      </c>
      <c r="AE780" s="2" t="str">
        <f>VLOOKUP($A780,MA_KH!$A:$Q,MA_KH!P$1,0)</f>
        <v>CHI NHÁNH CÔNG TY TNHH VÒNG TRÒN ĐỎ TẠI HÀ NỘI</v>
      </c>
    </row>
    <row r="781" spans="1:31" ht="25.5" hidden="1" customHeight="1" x14ac:dyDescent="0.2">
      <c r="A781" s="31" t="s">
        <v>21192</v>
      </c>
      <c r="B781" s="31" t="s">
        <v>1331</v>
      </c>
      <c r="C781" s="32">
        <v>45911</v>
      </c>
      <c r="D781" s="31" t="s">
        <v>2656</v>
      </c>
      <c r="E781" s="32">
        <v>45911</v>
      </c>
      <c r="F781" s="31" t="s">
        <v>2657</v>
      </c>
      <c r="G781" s="31" t="s">
        <v>2658</v>
      </c>
      <c r="H781" s="33">
        <v>230760</v>
      </c>
      <c r="I781" s="33">
        <v>0</v>
      </c>
      <c r="J781" s="33">
        <v>18461</v>
      </c>
      <c r="K781" s="33">
        <v>249221</v>
      </c>
      <c r="L781" s="7" t="s">
        <v>51</v>
      </c>
      <c r="O781" s="18">
        <f>IF(Table1[[#This Row],[Phân loại]]="Tồn đầu kỳ",Table1[[#This Row],[Tổng giá trị]],0)</f>
        <v>249221</v>
      </c>
      <c r="P781" s="7">
        <f>IF(Table1[[#This Row],[Số còn phải thu ĐK]]&lt;&gt;0,0,IF(Table1[[#This Row],[Phân loại]]="Bán hàng",Table1[[#This Row],[Tổng giá trị]],-Table1[[#This Row],[Tổng giá trị]]))</f>
        <v>0</v>
      </c>
      <c r="Q781" s="18">
        <f t="shared" si="69"/>
        <v>0</v>
      </c>
      <c r="R781" s="7">
        <f>Table1[[#This Row],[Số còn phải thu ĐK]]+Table1[[#This Row],[Giá Trị HD sau CK]]-Table1[[#This Row],[Số tiền đã thu]]</f>
        <v>249221</v>
      </c>
      <c r="S781" s="6">
        <f>IF(Table1[[#This Row],[Ngày hóa đơn]]&lt;&gt;"",Table1[[#This Row],[Ngày hóa đơn]],IF(Table1[[#This Row],[Ngày hạch toán]]&lt;&gt;"",Table1[[#This Row],[Ngày hạch toán]],""))</f>
        <v>45911</v>
      </c>
      <c r="T781" s="7"/>
      <c r="U781" s="6">
        <f>IF(Table1[[#This Row],[Ngày tính CN]]="","",S781+T781)</f>
        <v>45911</v>
      </c>
      <c r="V781" s="18">
        <f ca="1">IF(Table1[[#This Row],[Hạn thanh toán]]="","",IF((U781-NOW())&lt;0,0,(U781-NOW())))</f>
        <v>0</v>
      </c>
      <c r="W781" s="2"/>
      <c r="X781" s="18">
        <f t="shared" ca="1" si="70"/>
        <v>259.49032048611116</v>
      </c>
      <c r="Y781" s="2" t="str">
        <f t="shared" ca="1" si="71"/>
        <v>Nợ quá hạn hơn 120 ngày có khả năng mất thanh toán</v>
      </c>
      <c r="Z781" s="51">
        <f t="shared" si="72"/>
        <v>45911</v>
      </c>
      <c r="AA781" s="51" t="str">
        <f t="shared" si="73"/>
        <v/>
      </c>
      <c r="AD781" s="2" t="str">
        <f>VLOOKUP($A781,MA_KH!$A:$Q,MA_KH!O$1,0)</f>
        <v>CIRCLEK MIỀN BẮC</v>
      </c>
      <c r="AE781" s="2" t="str">
        <f>VLOOKUP($A781,MA_KH!$A:$Q,MA_KH!P$1,0)</f>
        <v>CHI NHÁNH CÔNG TY TNHH VÒNG TRÒN ĐỎ TẠI HÀ NỘI</v>
      </c>
    </row>
    <row r="782" spans="1:31" ht="25.5" hidden="1" customHeight="1" x14ac:dyDescent="0.2">
      <c r="A782" s="31" t="s">
        <v>21192</v>
      </c>
      <c r="B782" s="31" t="s">
        <v>1331</v>
      </c>
      <c r="C782" s="32">
        <v>45911</v>
      </c>
      <c r="D782" s="31" t="s">
        <v>2659</v>
      </c>
      <c r="E782" s="32">
        <v>45911</v>
      </c>
      <c r="F782" s="31" t="s">
        <v>2660</v>
      </c>
      <c r="G782" s="31" t="s">
        <v>2661</v>
      </c>
      <c r="H782" s="33">
        <v>230760</v>
      </c>
      <c r="I782" s="33">
        <v>0</v>
      </c>
      <c r="J782" s="33">
        <v>18461</v>
      </c>
      <c r="K782" s="33">
        <v>249221</v>
      </c>
      <c r="L782" s="7" t="s">
        <v>51</v>
      </c>
      <c r="O782" s="18">
        <f>IF(Table1[[#This Row],[Phân loại]]="Tồn đầu kỳ",Table1[[#This Row],[Tổng giá trị]],0)</f>
        <v>249221</v>
      </c>
      <c r="P782" s="7">
        <f>IF(Table1[[#This Row],[Số còn phải thu ĐK]]&lt;&gt;0,0,IF(Table1[[#This Row],[Phân loại]]="Bán hàng",Table1[[#This Row],[Tổng giá trị]],-Table1[[#This Row],[Tổng giá trị]]))</f>
        <v>0</v>
      </c>
      <c r="Q782" s="18">
        <f t="shared" si="69"/>
        <v>0</v>
      </c>
      <c r="R782" s="7">
        <f>Table1[[#This Row],[Số còn phải thu ĐK]]+Table1[[#This Row],[Giá Trị HD sau CK]]-Table1[[#This Row],[Số tiền đã thu]]</f>
        <v>249221</v>
      </c>
      <c r="S782" s="6">
        <f>IF(Table1[[#This Row],[Ngày hóa đơn]]&lt;&gt;"",Table1[[#This Row],[Ngày hóa đơn]],IF(Table1[[#This Row],[Ngày hạch toán]]&lt;&gt;"",Table1[[#This Row],[Ngày hạch toán]],""))</f>
        <v>45911</v>
      </c>
      <c r="T782" s="7"/>
      <c r="U782" s="6">
        <f>IF(Table1[[#This Row],[Ngày tính CN]]="","",S782+T782)</f>
        <v>45911</v>
      </c>
      <c r="V782" s="18">
        <f ca="1">IF(Table1[[#This Row],[Hạn thanh toán]]="","",IF((U782-NOW())&lt;0,0,(U782-NOW())))</f>
        <v>0</v>
      </c>
      <c r="W782" s="2"/>
      <c r="X782" s="18">
        <f t="shared" ca="1" si="70"/>
        <v>259.49032048611116</v>
      </c>
      <c r="Y782" s="2" t="str">
        <f t="shared" ca="1" si="71"/>
        <v>Nợ quá hạn hơn 120 ngày có khả năng mất thanh toán</v>
      </c>
      <c r="Z782" s="51">
        <f t="shared" si="72"/>
        <v>45911</v>
      </c>
      <c r="AA782" s="51" t="str">
        <f t="shared" si="73"/>
        <v/>
      </c>
      <c r="AD782" s="2" t="str">
        <f>VLOOKUP($A782,MA_KH!$A:$Q,MA_KH!O$1,0)</f>
        <v>CIRCLEK MIỀN BẮC</v>
      </c>
      <c r="AE782" s="2" t="str">
        <f>VLOOKUP($A782,MA_KH!$A:$Q,MA_KH!P$1,0)</f>
        <v>CHI NHÁNH CÔNG TY TNHH VÒNG TRÒN ĐỎ TẠI HÀ NỘI</v>
      </c>
    </row>
    <row r="783" spans="1:31" ht="25.5" hidden="1" customHeight="1" x14ac:dyDescent="0.2">
      <c r="A783" s="31" t="s">
        <v>21192</v>
      </c>
      <c r="B783" s="31" t="s">
        <v>1331</v>
      </c>
      <c r="C783" s="32">
        <v>45911</v>
      </c>
      <c r="D783" s="31" t="s">
        <v>2662</v>
      </c>
      <c r="E783" s="32">
        <v>45911</v>
      </c>
      <c r="F783" s="31" t="s">
        <v>2663</v>
      </c>
      <c r="G783" s="31" t="s">
        <v>2664</v>
      </c>
      <c r="H783" s="33">
        <v>184608</v>
      </c>
      <c r="I783" s="33">
        <v>0</v>
      </c>
      <c r="J783" s="33">
        <v>14769</v>
      </c>
      <c r="K783" s="33">
        <v>199377</v>
      </c>
      <c r="L783" s="7" t="s">
        <v>51</v>
      </c>
      <c r="O783" s="18">
        <f>IF(Table1[[#This Row],[Phân loại]]="Tồn đầu kỳ",Table1[[#This Row],[Tổng giá trị]],0)</f>
        <v>199377</v>
      </c>
      <c r="P783" s="7">
        <f>IF(Table1[[#This Row],[Số còn phải thu ĐK]]&lt;&gt;0,0,IF(Table1[[#This Row],[Phân loại]]="Bán hàng",Table1[[#This Row],[Tổng giá trị]],-Table1[[#This Row],[Tổng giá trị]]))</f>
        <v>0</v>
      </c>
      <c r="Q783" s="18">
        <f t="shared" si="69"/>
        <v>0</v>
      </c>
      <c r="R783" s="7">
        <f>Table1[[#This Row],[Số còn phải thu ĐK]]+Table1[[#This Row],[Giá Trị HD sau CK]]-Table1[[#This Row],[Số tiền đã thu]]</f>
        <v>199377</v>
      </c>
      <c r="S783" s="6">
        <f>IF(Table1[[#This Row],[Ngày hóa đơn]]&lt;&gt;"",Table1[[#This Row],[Ngày hóa đơn]],IF(Table1[[#This Row],[Ngày hạch toán]]&lt;&gt;"",Table1[[#This Row],[Ngày hạch toán]],""))</f>
        <v>45911</v>
      </c>
      <c r="T783" s="7"/>
      <c r="U783" s="6">
        <f>IF(Table1[[#This Row],[Ngày tính CN]]="","",S783+T783)</f>
        <v>45911</v>
      </c>
      <c r="V783" s="18">
        <f ca="1">IF(Table1[[#This Row],[Hạn thanh toán]]="","",IF((U783-NOW())&lt;0,0,(U783-NOW())))</f>
        <v>0</v>
      </c>
      <c r="W783" s="2"/>
      <c r="X783" s="18">
        <f t="shared" ca="1" si="70"/>
        <v>259.49032048611116</v>
      </c>
      <c r="Y783" s="2" t="str">
        <f t="shared" ca="1" si="71"/>
        <v>Nợ quá hạn hơn 120 ngày có khả năng mất thanh toán</v>
      </c>
      <c r="Z783" s="51">
        <f t="shared" si="72"/>
        <v>45911</v>
      </c>
      <c r="AA783" s="51" t="str">
        <f t="shared" si="73"/>
        <v/>
      </c>
      <c r="AD783" s="2" t="str">
        <f>VLOOKUP($A783,MA_KH!$A:$Q,MA_KH!O$1,0)</f>
        <v>CIRCLEK MIỀN BẮC</v>
      </c>
      <c r="AE783" s="2" t="str">
        <f>VLOOKUP($A783,MA_KH!$A:$Q,MA_KH!P$1,0)</f>
        <v>CHI NHÁNH CÔNG TY TNHH VÒNG TRÒN ĐỎ TẠI HÀ NỘI</v>
      </c>
    </row>
    <row r="784" spans="1:31" ht="25.5" hidden="1" customHeight="1" x14ac:dyDescent="0.2">
      <c r="A784" s="31" t="s">
        <v>21192</v>
      </c>
      <c r="B784" s="31" t="s">
        <v>1331</v>
      </c>
      <c r="C784" s="32">
        <v>45911</v>
      </c>
      <c r="D784" s="31" t="s">
        <v>2665</v>
      </c>
      <c r="E784" s="32">
        <v>45911</v>
      </c>
      <c r="F784" s="31" t="s">
        <v>2666</v>
      </c>
      <c r="G784" s="31" t="s">
        <v>2667</v>
      </c>
      <c r="H784" s="33">
        <v>461520</v>
      </c>
      <c r="I784" s="33">
        <v>0</v>
      </c>
      <c r="J784" s="33">
        <v>36922</v>
      </c>
      <c r="K784" s="33">
        <v>498442</v>
      </c>
      <c r="L784" s="7" t="s">
        <v>51</v>
      </c>
      <c r="O784" s="18">
        <f>IF(Table1[[#This Row],[Phân loại]]="Tồn đầu kỳ",Table1[[#This Row],[Tổng giá trị]],0)</f>
        <v>498442</v>
      </c>
      <c r="P784" s="7">
        <f>IF(Table1[[#This Row],[Số còn phải thu ĐK]]&lt;&gt;0,0,IF(Table1[[#This Row],[Phân loại]]="Bán hàng",Table1[[#This Row],[Tổng giá trị]],-Table1[[#This Row],[Tổng giá trị]]))</f>
        <v>0</v>
      </c>
      <c r="Q784" s="18">
        <f t="shared" si="69"/>
        <v>0</v>
      </c>
      <c r="R784" s="7">
        <f>Table1[[#This Row],[Số còn phải thu ĐK]]+Table1[[#This Row],[Giá Trị HD sau CK]]-Table1[[#This Row],[Số tiền đã thu]]</f>
        <v>498442</v>
      </c>
      <c r="S784" s="6">
        <f>IF(Table1[[#This Row],[Ngày hóa đơn]]&lt;&gt;"",Table1[[#This Row],[Ngày hóa đơn]],IF(Table1[[#This Row],[Ngày hạch toán]]&lt;&gt;"",Table1[[#This Row],[Ngày hạch toán]],""))</f>
        <v>45911</v>
      </c>
      <c r="T784" s="7"/>
      <c r="U784" s="6">
        <f>IF(Table1[[#This Row],[Ngày tính CN]]="","",S784+T784)</f>
        <v>45911</v>
      </c>
      <c r="V784" s="18">
        <f ca="1">IF(Table1[[#This Row],[Hạn thanh toán]]="","",IF((U784-NOW())&lt;0,0,(U784-NOW())))</f>
        <v>0</v>
      </c>
      <c r="W784" s="2"/>
      <c r="X784" s="18">
        <f t="shared" ca="1" si="70"/>
        <v>259.49032048611116</v>
      </c>
      <c r="Y784" s="2" t="str">
        <f t="shared" ca="1" si="71"/>
        <v>Nợ quá hạn hơn 120 ngày có khả năng mất thanh toán</v>
      </c>
      <c r="Z784" s="51">
        <f t="shared" si="72"/>
        <v>45911</v>
      </c>
      <c r="AA784" s="51" t="str">
        <f t="shared" si="73"/>
        <v/>
      </c>
      <c r="AD784" s="2" t="str">
        <f>VLOOKUP($A784,MA_KH!$A:$Q,MA_KH!O$1,0)</f>
        <v>CIRCLEK MIỀN BẮC</v>
      </c>
      <c r="AE784" s="2" t="str">
        <f>VLOOKUP($A784,MA_KH!$A:$Q,MA_KH!P$1,0)</f>
        <v>CHI NHÁNH CÔNG TY TNHH VÒNG TRÒN ĐỎ TẠI HÀ NỘI</v>
      </c>
    </row>
    <row r="785" spans="1:31" ht="25.5" hidden="1" customHeight="1" x14ac:dyDescent="0.2">
      <c r="A785" s="31" t="s">
        <v>21192</v>
      </c>
      <c r="B785" s="31" t="s">
        <v>1331</v>
      </c>
      <c r="C785" s="32">
        <v>45911</v>
      </c>
      <c r="D785" s="31" t="s">
        <v>2668</v>
      </c>
      <c r="E785" s="32">
        <v>45911</v>
      </c>
      <c r="F785" s="31" t="s">
        <v>2669</v>
      </c>
      <c r="G785" s="31" t="s">
        <v>2670</v>
      </c>
      <c r="H785" s="33">
        <v>184608</v>
      </c>
      <c r="I785" s="33">
        <v>0</v>
      </c>
      <c r="J785" s="33">
        <v>14769</v>
      </c>
      <c r="K785" s="33">
        <v>199377</v>
      </c>
      <c r="L785" s="7" t="s">
        <v>51</v>
      </c>
      <c r="O785" s="18">
        <f>IF(Table1[[#This Row],[Phân loại]]="Tồn đầu kỳ",Table1[[#This Row],[Tổng giá trị]],0)</f>
        <v>199377</v>
      </c>
      <c r="P785" s="7">
        <f>IF(Table1[[#This Row],[Số còn phải thu ĐK]]&lt;&gt;0,0,IF(Table1[[#This Row],[Phân loại]]="Bán hàng",Table1[[#This Row],[Tổng giá trị]],-Table1[[#This Row],[Tổng giá trị]]))</f>
        <v>0</v>
      </c>
      <c r="Q785" s="18">
        <f t="shared" si="69"/>
        <v>0</v>
      </c>
      <c r="R785" s="7">
        <f>Table1[[#This Row],[Số còn phải thu ĐK]]+Table1[[#This Row],[Giá Trị HD sau CK]]-Table1[[#This Row],[Số tiền đã thu]]</f>
        <v>199377</v>
      </c>
      <c r="S785" s="6">
        <f>IF(Table1[[#This Row],[Ngày hóa đơn]]&lt;&gt;"",Table1[[#This Row],[Ngày hóa đơn]],IF(Table1[[#This Row],[Ngày hạch toán]]&lt;&gt;"",Table1[[#This Row],[Ngày hạch toán]],""))</f>
        <v>45911</v>
      </c>
      <c r="T785" s="7"/>
      <c r="U785" s="6">
        <f>IF(Table1[[#This Row],[Ngày tính CN]]="","",S785+T785)</f>
        <v>45911</v>
      </c>
      <c r="V785" s="18">
        <f ca="1">IF(Table1[[#This Row],[Hạn thanh toán]]="","",IF((U785-NOW())&lt;0,0,(U785-NOW())))</f>
        <v>0</v>
      </c>
      <c r="W785" s="2"/>
      <c r="X785" s="18">
        <f t="shared" ca="1" si="70"/>
        <v>259.49032048611116</v>
      </c>
      <c r="Y785" s="2" t="str">
        <f t="shared" ca="1" si="71"/>
        <v>Nợ quá hạn hơn 120 ngày có khả năng mất thanh toán</v>
      </c>
      <c r="Z785" s="51">
        <f t="shared" si="72"/>
        <v>45911</v>
      </c>
      <c r="AA785" s="51" t="str">
        <f t="shared" si="73"/>
        <v/>
      </c>
      <c r="AD785" s="2" t="str">
        <f>VLOOKUP($A785,MA_KH!$A:$Q,MA_KH!O$1,0)</f>
        <v>CIRCLEK MIỀN BẮC</v>
      </c>
      <c r="AE785" s="2" t="str">
        <f>VLOOKUP($A785,MA_KH!$A:$Q,MA_KH!P$1,0)</f>
        <v>CHI NHÁNH CÔNG TY TNHH VÒNG TRÒN ĐỎ TẠI HÀ NỘI</v>
      </c>
    </row>
    <row r="786" spans="1:31" ht="25.5" hidden="1" customHeight="1" x14ac:dyDescent="0.2">
      <c r="A786" s="31" t="s">
        <v>21192</v>
      </c>
      <c r="B786" s="31" t="s">
        <v>1331</v>
      </c>
      <c r="C786" s="32">
        <v>45911</v>
      </c>
      <c r="D786" s="31" t="s">
        <v>2671</v>
      </c>
      <c r="E786" s="32">
        <v>45911</v>
      </c>
      <c r="F786" s="31" t="s">
        <v>2672</v>
      </c>
      <c r="G786" s="31" t="s">
        <v>2673</v>
      </c>
      <c r="H786" s="33">
        <v>230760</v>
      </c>
      <c r="I786" s="33">
        <v>0</v>
      </c>
      <c r="J786" s="33">
        <v>18461</v>
      </c>
      <c r="K786" s="33">
        <v>249221</v>
      </c>
      <c r="L786" s="7" t="s">
        <v>51</v>
      </c>
      <c r="O786" s="18">
        <f>IF(Table1[[#This Row],[Phân loại]]="Tồn đầu kỳ",Table1[[#This Row],[Tổng giá trị]],0)</f>
        <v>249221</v>
      </c>
      <c r="P786" s="7">
        <f>IF(Table1[[#This Row],[Số còn phải thu ĐK]]&lt;&gt;0,0,IF(Table1[[#This Row],[Phân loại]]="Bán hàng",Table1[[#This Row],[Tổng giá trị]],-Table1[[#This Row],[Tổng giá trị]]))</f>
        <v>0</v>
      </c>
      <c r="Q786" s="18">
        <f t="shared" si="69"/>
        <v>0</v>
      </c>
      <c r="R786" s="7">
        <f>Table1[[#This Row],[Số còn phải thu ĐK]]+Table1[[#This Row],[Giá Trị HD sau CK]]-Table1[[#This Row],[Số tiền đã thu]]</f>
        <v>249221</v>
      </c>
      <c r="S786" s="6">
        <f>IF(Table1[[#This Row],[Ngày hóa đơn]]&lt;&gt;"",Table1[[#This Row],[Ngày hóa đơn]],IF(Table1[[#This Row],[Ngày hạch toán]]&lt;&gt;"",Table1[[#This Row],[Ngày hạch toán]],""))</f>
        <v>45911</v>
      </c>
      <c r="T786" s="7"/>
      <c r="U786" s="6">
        <f>IF(Table1[[#This Row],[Ngày tính CN]]="","",S786+T786)</f>
        <v>45911</v>
      </c>
      <c r="V786" s="18">
        <f ca="1">IF(Table1[[#This Row],[Hạn thanh toán]]="","",IF((U786-NOW())&lt;0,0,(U786-NOW())))</f>
        <v>0</v>
      </c>
      <c r="W786" s="2"/>
      <c r="X786" s="18">
        <f t="shared" ca="1" si="70"/>
        <v>259.49032048611116</v>
      </c>
      <c r="Y786" s="2" t="str">
        <f t="shared" ca="1" si="71"/>
        <v>Nợ quá hạn hơn 120 ngày có khả năng mất thanh toán</v>
      </c>
      <c r="Z786" s="51">
        <f t="shared" si="72"/>
        <v>45911</v>
      </c>
      <c r="AA786" s="51" t="str">
        <f t="shared" si="73"/>
        <v/>
      </c>
      <c r="AD786" s="2" t="str">
        <f>VLOOKUP($A786,MA_KH!$A:$Q,MA_KH!O$1,0)</f>
        <v>CIRCLEK MIỀN BẮC</v>
      </c>
      <c r="AE786" s="2" t="str">
        <f>VLOOKUP($A786,MA_KH!$A:$Q,MA_KH!P$1,0)</f>
        <v>CHI NHÁNH CÔNG TY TNHH VÒNG TRÒN ĐỎ TẠI HÀ NỘI</v>
      </c>
    </row>
    <row r="787" spans="1:31" ht="25.5" hidden="1" customHeight="1" x14ac:dyDescent="0.2">
      <c r="A787" s="31" t="s">
        <v>21192</v>
      </c>
      <c r="B787" s="31" t="s">
        <v>1331</v>
      </c>
      <c r="C787" s="32">
        <v>45911</v>
      </c>
      <c r="D787" s="31" t="s">
        <v>2674</v>
      </c>
      <c r="E787" s="32">
        <v>45911</v>
      </c>
      <c r="F787" s="31" t="s">
        <v>2675</v>
      </c>
      <c r="G787" s="31" t="s">
        <v>2676</v>
      </c>
      <c r="H787" s="33">
        <v>184608</v>
      </c>
      <c r="I787" s="33">
        <v>0</v>
      </c>
      <c r="J787" s="33">
        <v>14769</v>
      </c>
      <c r="K787" s="33">
        <v>199377</v>
      </c>
      <c r="L787" s="7" t="s">
        <v>51</v>
      </c>
      <c r="O787" s="18">
        <f>IF(Table1[[#This Row],[Phân loại]]="Tồn đầu kỳ",Table1[[#This Row],[Tổng giá trị]],0)</f>
        <v>199377</v>
      </c>
      <c r="P787" s="7">
        <f>IF(Table1[[#This Row],[Số còn phải thu ĐK]]&lt;&gt;0,0,IF(Table1[[#This Row],[Phân loại]]="Bán hàng",Table1[[#This Row],[Tổng giá trị]],-Table1[[#This Row],[Tổng giá trị]]))</f>
        <v>0</v>
      </c>
      <c r="Q787" s="18">
        <f t="shared" si="69"/>
        <v>0</v>
      </c>
      <c r="R787" s="7">
        <f>Table1[[#This Row],[Số còn phải thu ĐK]]+Table1[[#This Row],[Giá Trị HD sau CK]]-Table1[[#This Row],[Số tiền đã thu]]</f>
        <v>199377</v>
      </c>
      <c r="S787" s="6">
        <f>IF(Table1[[#This Row],[Ngày hóa đơn]]&lt;&gt;"",Table1[[#This Row],[Ngày hóa đơn]],IF(Table1[[#This Row],[Ngày hạch toán]]&lt;&gt;"",Table1[[#This Row],[Ngày hạch toán]],""))</f>
        <v>45911</v>
      </c>
      <c r="T787" s="7"/>
      <c r="U787" s="6">
        <f>IF(Table1[[#This Row],[Ngày tính CN]]="","",S787+T787)</f>
        <v>45911</v>
      </c>
      <c r="V787" s="18">
        <f ca="1">IF(Table1[[#This Row],[Hạn thanh toán]]="","",IF((U787-NOW())&lt;0,0,(U787-NOW())))</f>
        <v>0</v>
      </c>
      <c r="W787" s="2"/>
      <c r="X787" s="18">
        <f t="shared" ca="1" si="70"/>
        <v>259.49032048611116</v>
      </c>
      <c r="Y787" s="2" t="str">
        <f t="shared" ca="1" si="71"/>
        <v>Nợ quá hạn hơn 120 ngày có khả năng mất thanh toán</v>
      </c>
      <c r="Z787" s="51">
        <f t="shared" si="72"/>
        <v>45911</v>
      </c>
      <c r="AA787" s="51" t="str">
        <f t="shared" si="73"/>
        <v/>
      </c>
      <c r="AD787" s="2" t="str">
        <f>VLOOKUP($A787,MA_KH!$A:$Q,MA_KH!O$1,0)</f>
        <v>CIRCLEK MIỀN BẮC</v>
      </c>
      <c r="AE787" s="2" t="str">
        <f>VLOOKUP($A787,MA_KH!$A:$Q,MA_KH!P$1,0)</f>
        <v>CHI NHÁNH CÔNG TY TNHH VÒNG TRÒN ĐỎ TẠI HÀ NỘI</v>
      </c>
    </row>
    <row r="788" spans="1:31" ht="25.5" hidden="1" customHeight="1" x14ac:dyDescent="0.2">
      <c r="A788" s="31" t="s">
        <v>21192</v>
      </c>
      <c r="B788" s="31" t="s">
        <v>1331</v>
      </c>
      <c r="C788" s="32">
        <v>45911</v>
      </c>
      <c r="D788" s="31" t="s">
        <v>2677</v>
      </c>
      <c r="E788" s="32">
        <v>45911</v>
      </c>
      <c r="F788" s="31" t="s">
        <v>2678</v>
      </c>
      <c r="G788" s="31" t="s">
        <v>2679</v>
      </c>
      <c r="H788" s="33">
        <v>230760</v>
      </c>
      <c r="I788" s="33">
        <v>0</v>
      </c>
      <c r="J788" s="33">
        <v>18461</v>
      </c>
      <c r="K788" s="33">
        <v>249221</v>
      </c>
      <c r="L788" s="7" t="s">
        <v>51</v>
      </c>
      <c r="O788" s="18">
        <f>IF(Table1[[#This Row],[Phân loại]]="Tồn đầu kỳ",Table1[[#This Row],[Tổng giá trị]],0)</f>
        <v>249221</v>
      </c>
      <c r="P788" s="7">
        <f>IF(Table1[[#This Row],[Số còn phải thu ĐK]]&lt;&gt;0,0,IF(Table1[[#This Row],[Phân loại]]="Bán hàng",Table1[[#This Row],[Tổng giá trị]],-Table1[[#This Row],[Tổng giá trị]]))</f>
        <v>0</v>
      </c>
      <c r="Q788" s="18">
        <f t="shared" si="69"/>
        <v>0</v>
      </c>
      <c r="R788" s="7">
        <f>Table1[[#This Row],[Số còn phải thu ĐK]]+Table1[[#This Row],[Giá Trị HD sau CK]]-Table1[[#This Row],[Số tiền đã thu]]</f>
        <v>249221</v>
      </c>
      <c r="S788" s="6">
        <f>IF(Table1[[#This Row],[Ngày hóa đơn]]&lt;&gt;"",Table1[[#This Row],[Ngày hóa đơn]],IF(Table1[[#This Row],[Ngày hạch toán]]&lt;&gt;"",Table1[[#This Row],[Ngày hạch toán]],""))</f>
        <v>45911</v>
      </c>
      <c r="T788" s="7"/>
      <c r="U788" s="6">
        <f>IF(Table1[[#This Row],[Ngày tính CN]]="","",S788+T788)</f>
        <v>45911</v>
      </c>
      <c r="V788" s="18">
        <f ca="1">IF(Table1[[#This Row],[Hạn thanh toán]]="","",IF((U788-NOW())&lt;0,0,(U788-NOW())))</f>
        <v>0</v>
      </c>
      <c r="W788" s="2"/>
      <c r="X788" s="18">
        <f t="shared" ca="1" si="70"/>
        <v>259.49032048611116</v>
      </c>
      <c r="Y788" s="2" t="str">
        <f t="shared" ca="1" si="71"/>
        <v>Nợ quá hạn hơn 120 ngày có khả năng mất thanh toán</v>
      </c>
      <c r="Z788" s="51">
        <f t="shared" si="72"/>
        <v>45911</v>
      </c>
      <c r="AA788" s="51" t="str">
        <f t="shared" si="73"/>
        <v/>
      </c>
      <c r="AD788" s="2" t="str">
        <f>VLOOKUP($A788,MA_KH!$A:$Q,MA_KH!O$1,0)</f>
        <v>CIRCLEK MIỀN BẮC</v>
      </c>
      <c r="AE788" s="2" t="str">
        <f>VLOOKUP($A788,MA_KH!$A:$Q,MA_KH!P$1,0)</f>
        <v>CHI NHÁNH CÔNG TY TNHH VÒNG TRÒN ĐỎ TẠI HÀ NỘI</v>
      </c>
    </row>
    <row r="789" spans="1:31" ht="25.5" hidden="1" customHeight="1" x14ac:dyDescent="0.2">
      <c r="A789" s="31" t="s">
        <v>21192</v>
      </c>
      <c r="B789" s="31" t="s">
        <v>1331</v>
      </c>
      <c r="C789" s="32">
        <v>45912</v>
      </c>
      <c r="D789" s="31" t="s">
        <v>2680</v>
      </c>
      <c r="E789" s="32">
        <v>45912</v>
      </c>
      <c r="F789" s="31" t="s">
        <v>2681</v>
      </c>
      <c r="G789" s="31" t="s">
        <v>2682</v>
      </c>
      <c r="H789" s="33">
        <v>184608</v>
      </c>
      <c r="I789" s="33">
        <v>0</v>
      </c>
      <c r="J789" s="33">
        <v>14769</v>
      </c>
      <c r="K789" s="33">
        <v>199377</v>
      </c>
      <c r="L789" s="7" t="s">
        <v>51</v>
      </c>
      <c r="O789" s="18">
        <f>IF(Table1[[#This Row],[Phân loại]]="Tồn đầu kỳ",Table1[[#This Row],[Tổng giá trị]],0)</f>
        <v>199377</v>
      </c>
      <c r="P789" s="7">
        <f>IF(Table1[[#This Row],[Số còn phải thu ĐK]]&lt;&gt;0,0,IF(Table1[[#This Row],[Phân loại]]="Bán hàng",Table1[[#This Row],[Tổng giá trị]],-Table1[[#This Row],[Tổng giá trị]]))</f>
        <v>0</v>
      </c>
      <c r="Q789" s="18">
        <f t="shared" ref="Q789:Q851" si="74">IF(M789&lt;&gt;"",IF(O789&lt;&gt;0,O789,P789),0)</f>
        <v>0</v>
      </c>
      <c r="R789" s="7">
        <f>Table1[[#This Row],[Số còn phải thu ĐK]]+Table1[[#This Row],[Giá Trị HD sau CK]]-Table1[[#This Row],[Số tiền đã thu]]</f>
        <v>199377</v>
      </c>
      <c r="S789" s="6">
        <f>IF(Table1[[#This Row],[Ngày hóa đơn]]&lt;&gt;"",Table1[[#This Row],[Ngày hóa đơn]],IF(Table1[[#This Row],[Ngày hạch toán]]&lt;&gt;"",Table1[[#This Row],[Ngày hạch toán]],""))</f>
        <v>45912</v>
      </c>
      <c r="T789" s="7"/>
      <c r="U789" s="6">
        <f>IF(Table1[[#This Row],[Ngày tính CN]]="","",S789+T789)</f>
        <v>45912</v>
      </c>
      <c r="V789" s="18">
        <f ca="1">IF(Table1[[#This Row],[Hạn thanh toán]]="","",IF((U789-NOW())&lt;0,0,(U789-NOW())))</f>
        <v>0</v>
      </c>
      <c r="W789" s="2"/>
      <c r="X789" s="18">
        <f t="shared" ref="X789:X851" ca="1" si="75">IF(OR(U789="",R789=0),"",IF((U789-NOW())&lt;0,-(U789-NOW()),0))</f>
        <v>258.49032048611116</v>
      </c>
      <c r="Y789" s="2" t="str">
        <f t="shared" ref="Y789:Y851" ca="1" si="76">IF(R789=0,"Đã thanh toán",IF(X789="","",IF(X789&lt;=0,"Chưa đến hạn thanh toán",IF(X789&lt;=30,"Nợ quá hạn 30 ngày",IF(X789&lt;=60,"Nợ quá hạn từ 30 ngày đến 60 ngày",IF(X789&lt;=90,"Nợ quá hạn từ 60 ngày đến 90 ngày",IF(X789&lt;=120,"Nợ quá hạn từ 90 ngày đến 120 ngày","Nợ quá hạn hơn 120 ngày có khả năng mất thanh toán")))))))</f>
        <v>Nợ quá hạn hơn 120 ngày có khả năng mất thanh toán</v>
      </c>
      <c r="Z789" s="51">
        <f t="shared" si="72"/>
        <v>45912</v>
      </c>
      <c r="AA789" s="51" t="str">
        <f t="shared" si="73"/>
        <v/>
      </c>
      <c r="AD789" s="2" t="str">
        <f>VLOOKUP($A789,MA_KH!$A:$Q,MA_KH!O$1,0)</f>
        <v>CIRCLEK MIỀN BẮC</v>
      </c>
      <c r="AE789" s="2" t="str">
        <f>VLOOKUP($A789,MA_KH!$A:$Q,MA_KH!P$1,0)</f>
        <v>CHI NHÁNH CÔNG TY TNHH VÒNG TRÒN ĐỎ TẠI HÀ NỘI</v>
      </c>
    </row>
    <row r="790" spans="1:31" ht="25.5" hidden="1" customHeight="1" x14ac:dyDescent="0.2">
      <c r="A790" s="31" t="s">
        <v>21192</v>
      </c>
      <c r="B790" s="31" t="s">
        <v>1331</v>
      </c>
      <c r="C790" s="32">
        <v>45912</v>
      </c>
      <c r="D790" s="31" t="s">
        <v>2683</v>
      </c>
      <c r="E790" s="32">
        <v>45912</v>
      </c>
      <c r="F790" s="31" t="s">
        <v>2684</v>
      </c>
      <c r="G790" s="31" t="s">
        <v>2685</v>
      </c>
      <c r="H790" s="33">
        <v>184608</v>
      </c>
      <c r="I790" s="33">
        <v>0</v>
      </c>
      <c r="J790" s="33">
        <v>14769</v>
      </c>
      <c r="K790" s="33">
        <v>199377</v>
      </c>
      <c r="L790" s="7" t="s">
        <v>51</v>
      </c>
      <c r="O790" s="18">
        <f>IF(Table1[[#This Row],[Phân loại]]="Tồn đầu kỳ",Table1[[#This Row],[Tổng giá trị]],0)</f>
        <v>199377</v>
      </c>
      <c r="P790" s="7">
        <f>IF(Table1[[#This Row],[Số còn phải thu ĐK]]&lt;&gt;0,0,IF(Table1[[#This Row],[Phân loại]]="Bán hàng",Table1[[#This Row],[Tổng giá trị]],-Table1[[#This Row],[Tổng giá trị]]))</f>
        <v>0</v>
      </c>
      <c r="Q790" s="18">
        <f t="shared" si="74"/>
        <v>0</v>
      </c>
      <c r="R790" s="7">
        <f>Table1[[#This Row],[Số còn phải thu ĐK]]+Table1[[#This Row],[Giá Trị HD sau CK]]-Table1[[#This Row],[Số tiền đã thu]]</f>
        <v>199377</v>
      </c>
      <c r="S790" s="6">
        <f>IF(Table1[[#This Row],[Ngày hóa đơn]]&lt;&gt;"",Table1[[#This Row],[Ngày hóa đơn]],IF(Table1[[#This Row],[Ngày hạch toán]]&lt;&gt;"",Table1[[#This Row],[Ngày hạch toán]],""))</f>
        <v>45912</v>
      </c>
      <c r="T790" s="7"/>
      <c r="U790" s="6">
        <f>IF(Table1[[#This Row],[Ngày tính CN]]="","",S790+T790)</f>
        <v>45912</v>
      </c>
      <c r="V790" s="18">
        <f ca="1">IF(Table1[[#This Row],[Hạn thanh toán]]="","",IF((U790-NOW())&lt;0,0,(U790-NOW())))</f>
        <v>0</v>
      </c>
      <c r="W790" s="2"/>
      <c r="X790" s="18">
        <f t="shared" ca="1" si="75"/>
        <v>258.49032048611116</v>
      </c>
      <c r="Y790" s="2" t="str">
        <f t="shared" ca="1" si="76"/>
        <v>Nợ quá hạn hơn 120 ngày có khả năng mất thanh toán</v>
      </c>
      <c r="Z790" s="51">
        <f t="shared" si="72"/>
        <v>45912</v>
      </c>
      <c r="AA790" s="51" t="str">
        <f t="shared" si="73"/>
        <v/>
      </c>
      <c r="AD790" s="2" t="str">
        <f>VLOOKUP($A790,MA_KH!$A:$Q,MA_KH!O$1,0)</f>
        <v>CIRCLEK MIỀN BẮC</v>
      </c>
      <c r="AE790" s="2" t="str">
        <f>VLOOKUP($A790,MA_KH!$A:$Q,MA_KH!P$1,0)</f>
        <v>CHI NHÁNH CÔNG TY TNHH VÒNG TRÒN ĐỎ TẠI HÀ NỘI</v>
      </c>
    </row>
    <row r="791" spans="1:31" ht="25.5" hidden="1" customHeight="1" x14ac:dyDescent="0.2">
      <c r="A791" s="31" t="s">
        <v>21192</v>
      </c>
      <c r="B791" s="31" t="s">
        <v>1331</v>
      </c>
      <c r="C791" s="32">
        <v>45912</v>
      </c>
      <c r="D791" s="31" t="s">
        <v>2686</v>
      </c>
      <c r="E791" s="32">
        <v>45912</v>
      </c>
      <c r="F791" s="31" t="s">
        <v>2687</v>
      </c>
      <c r="G791" s="31" t="s">
        <v>2688</v>
      </c>
      <c r="H791" s="33">
        <v>230760</v>
      </c>
      <c r="I791" s="33">
        <v>0</v>
      </c>
      <c r="J791" s="33">
        <v>18461</v>
      </c>
      <c r="K791" s="33">
        <v>249221</v>
      </c>
      <c r="L791" s="7" t="s">
        <v>51</v>
      </c>
      <c r="O791" s="18">
        <f>IF(Table1[[#This Row],[Phân loại]]="Tồn đầu kỳ",Table1[[#This Row],[Tổng giá trị]],0)</f>
        <v>249221</v>
      </c>
      <c r="P791" s="7">
        <f>IF(Table1[[#This Row],[Số còn phải thu ĐK]]&lt;&gt;0,0,IF(Table1[[#This Row],[Phân loại]]="Bán hàng",Table1[[#This Row],[Tổng giá trị]],-Table1[[#This Row],[Tổng giá trị]]))</f>
        <v>0</v>
      </c>
      <c r="Q791" s="18">
        <f t="shared" si="74"/>
        <v>0</v>
      </c>
      <c r="R791" s="7">
        <f>Table1[[#This Row],[Số còn phải thu ĐK]]+Table1[[#This Row],[Giá Trị HD sau CK]]-Table1[[#This Row],[Số tiền đã thu]]</f>
        <v>249221</v>
      </c>
      <c r="S791" s="6">
        <f>IF(Table1[[#This Row],[Ngày hóa đơn]]&lt;&gt;"",Table1[[#This Row],[Ngày hóa đơn]],IF(Table1[[#This Row],[Ngày hạch toán]]&lt;&gt;"",Table1[[#This Row],[Ngày hạch toán]],""))</f>
        <v>45912</v>
      </c>
      <c r="T791" s="7"/>
      <c r="U791" s="6">
        <f>IF(Table1[[#This Row],[Ngày tính CN]]="","",S791+T791)</f>
        <v>45912</v>
      </c>
      <c r="V791" s="18">
        <f ca="1">IF(Table1[[#This Row],[Hạn thanh toán]]="","",IF((U791-NOW())&lt;0,0,(U791-NOW())))</f>
        <v>0</v>
      </c>
      <c r="W791" s="2"/>
      <c r="X791" s="18">
        <f t="shared" ca="1" si="75"/>
        <v>258.49032048611116</v>
      </c>
      <c r="Y791" s="2" t="str">
        <f t="shared" ca="1" si="76"/>
        <v>Nợ quá hạn hơn 120 ngày có khả năng mất thanh toán</v>
      </c>
      <c r="Z791" s="51">
        <f t="shared" si="72"/>
        <v>45912</v>
      </c>
      <c r="AA791" s="51" t="str">
        <f t="shared" si="73"/>
        <v/>
      </c>
      <c r="AD791" s="2" t="str">
        <f>VLOOKUP($A791,MA_KH!$A:$Q,MA_KH!O$1,0)</f>
        <v>CIRCLEK MIỀN BẮC</v>
      </c>
      <c r="AE791" s="2" t="str">
        <f>VLOOKUP($A791,MA_KH!$A:$Q,MA_KH!P$1,0)</f>
        <v>CHI NHÁNH CÔNG TY TNHH VÒNG TRÒN ĐỎ TẠI HÀ NỘI</v>
      </c>
    </row>
    <row r="792" spans="1:31" ht="25.5" hidden="1" customHeight="1" x14ac:dyDescent="0.2">
      <c r="A792" s="31" t="s">
        <v>21192</v>
      </c>
      <c r="B792" s="31" t="s">
        <v>1331</v>
      </c>
      <c r="C792" s="32">
        <v>45912</v>
      </c>
      <c r="D792" s="31" t="s">
        <v>2689</v>
      </c>
      <c r="E792" s="32">
        <v>45912</v>
      </c>
      <c r="F792" s="31" t="s">
        <v>2690</v>
      </c>
      <c r="G792" s="31" t="s">
        <v>2691</v>
      </c>
      <c r="H792" s="33">
        <v>346140</v>
      </c>
      <c r="I792" s="33">
        <v>0</v>
      </c>
      <c r="J792" s="33">
        <v>27691</v>
      </c>
      <c r="K792" s="33">
        <v>373831</v>
      </c>
      <c r="L792" s="7" t="s">
        <v>51</v>
      </c>
      <c r="O792" s="18">
        <f>IF(Table1[[#This Row],[Phân loại]]="Tồn đầu kỳ",Table1[[#This Row],[Tổng giá trị]],0)</f>
        <v>373831</v>
      </c>
      <c r="P792" s="7">
        <f>IF(Table1[[#This Row],[Số còn phải thu ĐK]]&lt;&gt;0,0,IF(Table1[[#This Row],[Phân loại]]="Bán hàng",Table1[[#This Row],[Tổng giá trị]],-Table1[[#This Row],[Tổng giá trị]]))</f>
        <v>0</v>
      </c>
      <c r="Q792" s="18">
        <f t="shared" si="74"/>
        <v>0</v>
      </c>
      <c r="R792" s="7">
        <f>Table1[[#This Row],[Số còn phải thu ĐK]]+Table1[[#This Row],[Giá Trị HD sau CK]]-Table1[[#This Row],[Số tiền đã thu]]</f>
        <v>373831</v>
      </c>
      <c r="S792" s="6">
        <f>IF(Table1[[#This Row],[Ngày hóa đơn]]&lt;&gt;"",Table1[[#This Row],[Ngày hóa đơn]],IF(Table1[[#This Row],[Ngày hạch toán]]&lt;&gt;"",Table1[[#This Row],[Ngày hạch toán]],""))</f>
        <v>45912</v>
      </c>
      <c r="T792" s="7"/>
      <c r="U792" s="6">
        <f>IF(Table1[[#This Row],[Ngày tính CN]]="","",S792+T792)</f>
        <v>45912</v>
      </c>
      <c r="V792" s="18">
        <f ca="1">IF(Table1[[#This Row],[Hạn thanh toán]]="","",IF((U792-NOW())&lt;0,0,(U792-NOW())))</f>
        <v>0</v>
      </c>
      <c r="W792" s="2"/>
      <c r="X792" s="18">
        <f t="shared" ca="1" si="75"/>
        <v>258.49032048611116</v>
      </c>
      <c r="Y792" s="2" t="str">
        <f t="shared" ca="1" si="76"/>
        <v>Nợ quá hạn hơn 120 ngày có khả năng mất thanh toán</v>
      </c>
      <c r="Z792" s="51">
        <f t="shared" si="72"/>
        <v>45912</v>
      </c>
      <c r="AA792" s="51" t="str">
        <f t="shared" si="73"/>
        <v/>
      </c>
      <c r="AD792" s="2" t="str">
        <f>VLOOKUP($A792,MA_KH!$A:$Q,MA_KH!O$1,0)</f>
        <v>CIRCLEK MIỀN BẮC</v>
      </c>
      <c r="AE792" s="2" t="str">
        <f>VLOOKUP($A792,MA_KH!$A:$Q,MA_KH!P$1,0)</f>
        <v>CHI NHÁNH CÔNG TY TNHH VÒNG TRÒN ĐỎ TẠI HÀ NỘI</v>
      </c>
    </row>
    <row r="793" spans="1:31" ht="25.5" hidden="1" customHeight="1" x14ac:dyDescent="0.2">
      <c r="A793" s="31" t="s">
        <v>21192</v>
      </c>
      <c r="B793" s="31" t="s">
        <v>1331</v>
      </c>
      <c r="C793" s="32">
        <v>45912</v>
      </c>
      <c r="D793" s="31" t="s">
        <v>2692</v>
      </c>
      <c r="E793" s="32">
        <v>45912</v>
      </c>
      <c r="F793" s="31" t="s">
        <v>2693</v>
      </c>
      <c r="G793" s="31" t="s">
        <v>2694</v>
      </c>
      <c r="H793" s="33">
        <v>230760</v>
      </c>
      <c r="I793" s="33">
        <v>0</v>
      </c>
      <c r="J793" s="33">
        <v>18461</v>
      </c>
      <c r="K793" s="33">
        <v>249221</v>
      </c>
      <c r="L793" s="7" t="s">
        <v>51</v>
      </c>
      <c r="O793" s="18">
        <f>IF(Table1[[#This Row],[Phân loại]]="Tồn đầu kỳ",Table1[[#This Row],[Tổng giá trị]],0)</f>
        <v>249221</v>
      </c>
      <c r="P793" s="7">
        <f>IF(Table1[[#This Row],[Số còn phải thu ĐK]]&lt;&gt;0,0,IF(Table1[[#This Row],[Phân loại]]="Bán hàng",Table1[[#This Row],[Tổng giá trị]],-Table1[[#This Row],[Tổng giá trị]]))</f>
        <v>0</v>
      </c>
      <c r="Q793" s="18">
        <f t="shared" si="74"/>
        <v>0</v>
      </c>
      <c r="R793" s="7">
        <f>Table1[[#This Row],[Số còn phải thu ĐK]]+Table1[[#This Row],[Giá Trị HD sau CK]]-Table1[[#This Row],[Số tiền đã thu]]</f>
        <v>249221</v>
      </c>
      <c r="S793" s="6">
        <f>IF(Table1[[#This Row],[Ngày hóa đơn]]&lt;&gt;"",Table1[[#This Row],[Ngày hóa đơn]],IF(Table1[[#This Row],[Ngày hạch toán]]&lt;&gt;"",Table1[[#This Row],[Ngày hạch toán]],""))</f>
        <v>45912</v>
      </c>
      <c r="T793" s="7"/>
      <c r="U793" s="6">
        <f>IF(Table1[[#This Row],[Ngày tính CN]]="","",S793+T793)</f>
        <v>45912</v>
      </c>
      <c r="V793" s="18">
        <f ca="1">IF(Table1[[#This Row],[Hạn thanh toán]]="","",IF((U793-NOW())&lt;0,0,(U793-NOW())))</f>
        <v>0</v>
      </c>
      <c r="W793" s="2"/>
      <c r="X793" s="18">
        <f t="shared" ca="1" si="75"/>
        <v>258.49032048611116</v>
      </c>
      <c r="Y793" s="2" t="str">
        <f t="shared" ca="1" si="76"/>
        <v>Nợ quá hạn hơn 120 ngày có khả năng mất thanh toán</v>
      </c>
      <c r="Z793" s="51">
        <f t="shared" si="72"/>
        <v>45912</v>
      </c>
      <c r="AA793" s="51" t="str">
        <f t="shared" si="73"/>
        <v/>
      </c>
      <c r="AD793" s="2" t="str">
        <f>VLOOKUP($A793,MA_KH!$A:$Q,MA_KH!O$1,0)</f>
        <v>CIRCLEK MIỀN BẮC</v>
      </c>
      <c r="AE793" s="2" t="str">
        <f>VLOOKUP($A793,MA_KH!$A:$Q,MA_KH!P$1,0)</f>
        <v>CHI NHÁNH CÔNG TY TNHH VÒNG TRÒN ĐỎ TẠI HÀ NỘI</v>
      </c>
    </row>
    <row r="794" spans="1:31" ht="25.5" hidden="1" customHeight="1" x14ac:dyDescent="0.2">
      <c r="A794" s="31" t="s">
        <v>21192</v>
      </c>
      <c r="B794" s="31" t="s">
        <v>1331</v>
      </c>
      <c r="C794" s="32">
        <v>45912</v>
      </c>
      <c r="D794" s="31" t="s">
        <v>2695</v>
      </c>
      <c r="E794" s="32">
        <v>45912</v>
      </c>
      <c r="F794" s="31" t="s">
        <v>2696</v>
      </c>
      <c r="G794" s="31" t="s">
        <v>2697</v>
      </c>
      <c r="H794" s="33">
        <v>230760</v>
      </c>
      <c r="I794" s="33">
        <v>0</v>
      </c>
      <c r="J794" s="33">
        <v>18461</v>
      </c>
      <c r="K794" s="33">
        <v>249221</v>
      </c>
      <c r="L794" s="7" t="s">
        <v>51</v>
      </c>
      <c r="O794" s="18">
        <f>IF(Table1[[#This Row],[Phân loại]]="Tồn đầu kỳ",Table1[[#This Row],[Tổng giá trị]],0)</f>
        <v>249221</v>
      </c>
      <c r="P794" s="7">
        <f>IF(Table1[[#This Row],[Số còn phải thu ĐK]]&lt;&gt;0,0,IF(Table1[[#This Row],[Phân loại]]="Bán hàng",Table1[[#This Row],[Tổng giá trị]],-Table1[[#This Row],[Tổng giá trị]]))</f>
        <v>0</v>
      </c>
      <c r="Q794" s="18">
        <f t="shared" si="74"/>
        <v>0</v>
      </c>
      <c r="R794" s="7">
        <f>Table1[[#This Row],[Số còn phải thu ĐK]]+Table1[[#This Row],[Giá Trị HD sau CK]]-Table1[[#This Row],[Số tiền đã thu]]</f>
        <v>249221</v>
      </c>
      <c r="S794" s="6">
        <f>IF(Table1[[#This Row],[Ngày hóa đơn]]&lt;&gt;"",Table1[[#This Row],[Ngày hóa đơn]],IF(Table1[[#This Row],[Ngày hạch toán]]&lt;&gt;"",Table1[[#This Row],[Ngày hạch toán]],""))</f>
        <v>45912</v>
      </c>
      <c r="T794" s="7"/>
      <c r="U794" s="6">
        <f>IF(Table1[[#This Row],[Ngày tính CN]]="","",S794+T794)</f>
        <v>45912</v>
      </c>
      <c r="V794" s="18">
        <f ca="1">IF(Table1[[#This Row],[Hạn thanh toán]]="","",IF((U794-NOW())&lt;0,0,(U794-NOW())))</f>
        <v>0</v>
      </c>
      <c r="W794" s="2"/>
      <c r="X794" s="18">
        <f t="shared" ca="1" si="75"/>
        <v>258.49032048611116</v>
      </c>
      <c r="Y794" s="2" t="str">
        <f t="shared" ca="1" si="76"/>
        <v>Nợ quá hạn hơn 120 ngày có khả năng mất thanh toán</v>
      </c>
      <c r="Z794" s="51">
        <f t="shared" si="72"/>
        <v>45912</v>
      </c>
      <c r="AA794" s="51" t="str">
        <f t="shared" si="73"/>
        <v/>
      </c>
      <c r="AD794" s="2" t="str">
        <f>VLOOKUP($A794,MA_KH!$A:$Q,MA_KH!O$1,0)</f>
        <v>CIRCLEK MIỀN BẮC</v>
      </c>
      <c r="AE794" s="2" t="str">
        <f>VLOOKUP($A794,MA_KH!$A:$Q,MA_KH!P$1,0)</f>
        <v>CHI NHÁNH CÔNG TY TNHH VÒNG TRÒN ĐỎ TẠI HÀ NỘI</v>
      </c>
    </row>
    <row r="795" spans="1:31" ht="25.5" hidden="1" customHeight="1" x14ac:dyDescent="0.2">
      <c r="A795" s="31" t="s">
        <v>21192</v>
      </c>
      <c r="B795" s="31" t="s">
        <v>1331</v>
      </c>
      <c r="C795" s="32">
        <v>45915</v>
      </c>
      <c r="D795" s="31" t="s">
        <v>2698</v>
      </c>
      <c r="E795" s="32">
        <v>45915</v>
      </c>
      <c r="F795" s="31" t="s">
        <v>2699</v>
      </c>
      <c r="G795" s="31" t="s">
        <v>2700</v>
      </c>
      <c r="H795" s="33">
        <v>184608</v>
      </c>
      <c r="I795" s="33">
        <v>0</v>
      </c>
      <c r="J795" s="33">
        <v>14769</v>
      </c>
      <c r="K795" s="33">
        <v>199377</v>
      </c>
      <c r="L795" s="7" t="s">
        <v>51</v>
      </c>
      <c r="O795" s="18">
        <f>IF(Table1[[#This Row],[Phân loại]]="Tồn đầu kỳ",Table1[[#This Row],[Tổng giá trị]],0)</f>
        <v>199377</v>
      </c>
      <c r="P795" s="7">
        <f>IF(Table1[[#This Row],[Số còn phải thu ĐK]]&lt;&gt;0,0,IF(Table1[[#This Row],[Phân loại]]="Bán hàng",Table1[[#This Row],[Tổng giá trị]],-Table1[[#This Row],[Tổng giá trị]]))</f>
        <v>0</v>
      </c>
      <c r="Q795" s="18">
        <f t="shared" si="74"/>
        <v>0</v>
      </c>
      <c r="R795" s="7">
        <f>Table1[[#This Row],[Số còn phải thu ĐK]]+Table1[[#This Row],[Giá Trị HD sau CK]]-Table1[[#This Row],[Số tiền đã thu]]</f>
        <v>199377</v>
      </c>
      <c r="S795" s="6">
        <f>IF(Table1[[#This Row],[Ngày hóa đơn]]&lt;&gt;"",Table1[[#This Row],[Ngày hóa đơn]],IF(Table1[[#This Row],[Ngày hạch toán]]&lt;&gt;"",Table1[[#This Row],[Ngày hạch toán]],""))</f>
        <v>45915</v>
      </c>
      <c r="T795" s="7"/>
      <c r="U795" s="6">
        <f>IF(Table1[[#This Row],[Ngày tính CN]]="","",S795+T795)</f>
        <v>45915</v>
      </c>
      <c r="V795" s="18">
        <f ca="1">IF(Table1[[#This Row],[Hạn thanh toán]]="","",IF((U795-NOW())&lt;0,0,(U795-NOW())))</f>
        <v>0</v>
      </c>
      <c r="W795" s="2"/>
      <c r="X795" s="18">
        <f t="shared" ca="1" si="75"/>
        <v>255.49032048611116</v>
      </c>
      <c r="Y795" s="2" t="str">
        <f t="shared" ca="1" si="76"/>
        <v>Nợ quá hạn hơn 120 ngày có khả năng mất thanh toán</v>
      </c>
      <c r="Z795" s="51">
        <f t="shared" si="72"/>
        <v>45915</v>
      </c>
      <c r="AA795" s="51" t="str">
        <f t="shared" si="73"/>
        <v/>
      </c>
      <c r="AD795" s="2" t="str">
        <f>VLOOKUP($A795,MA_KH!$A:$Q,MA_KH!O$1,0)</f>
        <v>CIRCLEK MIỀN BẮC</v>
      </c>
      <c r="AE795" s="2" t="str">
        <f>VLOOKUP($A795,MA_KH!$A:$Q,MA_KH!P$1,0)</f>
        <v>CHI NHÁNH CÔNG TY TNHH VÒNG TRÒN ĐỎ TẠI HÀ NỘI</v>
      </c>
    </row>
    <row r="796" spans="1:31" ht="25.5" hidden="1" customHeight="1" x14ac:dyDescent="0.2">
      <c r="A796" s="31" t="s">
        <v>21192</v>
      </c>
      <c r="B796" s="31" t="s">
        <v>1331</v>
      </c>
      <c r="C796" s="32">
        <v>45915</v>
      </c>
      <c r="D796" s="31" t="s">
        <v>2701</v>
      </c>
      <c r="E796" s="32">
        <v>45915</v>
      </c>
      <c r="F796" s="31" t="s">
        <v>2702</v>
      </c>
      <c r="G796" s="31" t="s">
        <v>2703</v>
      </c>
      <c r="H796" s="33">
        <v>230760</v>
      </c>
      <c r="I796" s="33">
        <v>0</v>
      </c>
      <c r="J796" s="33">
        <v>18461</v>
      </c>
      <c r="K796" s="33">
        <v>249221</v>
      </c>
      <c r="L796" s="7" t="s">
        <v>51</v>
      </c>
      <c r="O796" s="18">
        <f>IF(Table1[[#This Row],[Phân loại]]="Tồn đầu kỳ",Table1[[#This Row],[Tổng giá trị]],0)</f>
        <v>249221</v>
      </c>
      <c r="P796" s="7">
        <f>IF(Table1[[#This Row],[Số còn phải thu ĐK]]&lt;&gt;0,0,IF(Table1[[#This Row],[Phân loại]]="Bán hàng",Table1[[#This Row],[Tổng giá trị]],-Table1[[#This Row],[Tổng giá trị]]))</f>
        <v>0</v>
      </c>
      <c r="Q796" s="18">
        <f t="shared" si="74"/>
        <v>0</v>
      </c>
      <c r="R796" s="7">
        <f>Table1[[#This Row],[Số còn phải thu ĐK]]+Table1[[#This Row],[Giá Trị HD sau CK]]-Table1[[#This Row],[Số tiền đã thu]]</f>
        <v>249221</v>
      </c>
      <c r="S796" s="6">
        <f>IF(Table1[[#This Row],[Ngày hóa đơn]]&lt;&gt;"",Table1[[#This Row],[Ngày hóa đơn]],IF(Table1[[#This Row],[Ngày hạch toán]]&lt;&gt;"",Table1[[#This Row],[Ngày hạch toán]],""))</f>
        <v>45915</v>
      </c>
      <c r="T796" s="7"/>
      <c r="U796" s="6">
        <f>IF(Table1[[#This Row],[Ngày tính CN]]="","",S796+T796)</f>
        <v>45915</v>
      </c>
      <c r="V796" s="18">
        <f ca="1">IF(Table1[[#This Row],[Hạn thanh toán]]="","",IF((U796-NOW())&lt;0,0,(U796-NOW())))</f>
        <v>0</v>
      </c>
      <c r="W796" s="2"/>
      <c r="X796" s="18">
        <f t="shared" ca="1" si="75"/>
        <v>255.49032048611116</v>
      </c>
      <c r="Y796" s="2" t="str">
        <f t="shared" ca="1" si="76"/>
        <v>Nợ quá hạn hơn 120 ngày có khả năng mất thanh toán</v>
      </c>
      <c r="Z796" s="51">
        <f t="shared" si="72"/>
        <v>45915</v>
      </c>
      <c r="AA796" s="51" t="str">
        <f t="shared" si="73"/>
        <v/>
      </c>
      <c r="AD796" s="2" t="str">
        <f>VLOOKUP($A796,MA_KH!$A:$Q,MA_KH!O$1,0)</f>
        <v>CIRCLEK MIỀN BẮC</v>
      </c>
      <c r="AE796" s="2" t="str">
        <f>VLOOKUP($A796,MA_KH!$A:$Q,MA_KH!P$1,0)</f>
        <v>CHI NHÁNH CÔNG TY TNHH VÒNG TRÒN ĐỎ TẠI HÀ NỘI</v>
      </c>
    </row>
    <row r="797" spans="1:31" ht="25.5" hidden="1" customHeight="1" x14ac:dyDescent="0.2">
      <c r="A797" s="31" t="s">
        <v>21192</v>
      </c>
      <c r="B797" s="31" t="s">
        <v>1331</v>
      </c>
      <c r="C797" s="32">
        <v>45915</v>
      </c>
      <c r="D797" s="31" t="s">
        <v>2704</v>
      </c>
      <c r="E797" s="32">
        <v>45915</v>
      </c>
      <c r="F797" s="31" t="s">
        <v>2705</v>
      </c>
      <c r="G797" s="31" t="s">
        <v>2706</v>
      </c>
      <c r="H797" s="33">
        <v>230760</v>
      </c>
      <c r="I797" s="33">
        <v>0</v>
      </c>
      <c r="J797" s="33">
        <v>18461</v>
      </c>
      <c r="K797" s="33">
        <v>249221</v>
      </c>
      <c r="L797" s="7" t="s">
        <v>51</v>
      </c>
      <c r="O797" s="18">
        <f>IF(Table1[[#This Row],[Phân loại]]="Tồn đầu kỳ",Table1[[#This Row],[Tổng giá trị]],0)</f>
        <v>249221</v>
      </c>
      <c r="P797" s="7">
        <f>IF(Table1[[#This Row],[Số còn phải thu ĐK]]&lt;&gt;0,0,IF(Table1[[#This Row],[Phân loại]]="Bán hàng",Table1[[#This Row],[Tổng giá trị]],-Table1[[#This Row],[Tổng giá trị]]))</f>
        <v>0</v>
      </c>
      <c r="Q797" s="18">
        <f t="shared" si="74"/>
        <v>0</v>
      </c>
      <c r="R797" s="7">
        <f>Table1[[#This Row],[Số còn phải thu ĐK]]+Table1[[#This Row],[Giá Trị HD sau CK]]-Table1[[#This Row],[Số tiền đã thu]]</f>
        <v>249221</v>
      </c>
      <c r="S797" s="6">
        <f>IF(Table1[[#This Row],[Ngày hóa đơn]]&lt;&gt;"",Table1[[#This Row],[Ngày hóa đơn]],IF(Table1[[#This Row],[Ngày hạch toán]]&lt;&gt;"",Table1[[#This Row],[Ngày hạch toán]],""))</f>
        <v>45915</v>
      </c>
      <c r="T797" s="7"/>
      <c r="U797" s="6">
        <f>IF(Table1[[#This Row],[Ngày tính CN]]="","",S797+T797)</f>
        <v>45915</v>
      </c>
      <c r="V797" s="18">
        <f ca="1">IF(Table1[[#This Row],[Hạn thanh toán]]="","",IF((U797-NOW())&lt;0,0,(U797-NOW())))</f>
        <v>0</v>
      </c>
      <c r="W797" s="2"/>
      <c r="X797" s="18">
        <f t="shared" ca="1" si="75"/>
        <v>255.49032048611116</v>
      </c>
      <c r="Y797" s="2" t="str">
        <f t="shared" ca="1" si="76"/>
        <v>Nợ quá hạn hơn 120 ngày có khả năng mất thanh toán</v>
      </c>
      <c r="Z797" s="51">
        <f t="shared" si="72"/>
        <v>45915</v>
      </c>
      <c r="AA797" s="51" t="str">
        <f t="shared" si="73"/>
        <v/>
      </c>
      <c r="AD797" s="2" t="str">
        <f>VLOOKUP($A797,MA_KH!$A:$Q,MA_KH!O$1,0)</f>
        <v>CIRCLEK MIỀN BẮC</v>
      </c>
      <c r="AE797" s="2" t="str">
        <f>VLOOKUP($A797,MA_KH!$A:$Q,MA_KH!P$1,0)</f>
        <v>CHI NHÁNH CÔNG TY TNHH VÒNG TRÒN ĐỎ TẠI HÀ NỘI</v>
      </c>
    </row>
    <row r="798" spans="1:31" ht="25.5" hidden="1" customHeight="1" x14ac:dyDescent="0.2">
      <c r="A798" s="31" t="s">
        <v>21192</v>
      </c>
      <c r="B798" s="31" t="s">
        <v>1331</v>
      </c>
      <c r="C798" s="32">
        <v>45915</v>
      </c>
      <c r="D798" s="31" t="s">
        <v>2707</v>
      </c>
      <c r="E798" s="32">
        <v>45915</v>
      </c>
      <c r="F798" s="31" t="s">
        <v>2708</v>
      </c>
      <c r="G798" s="31" t="s">
        <v>2709</v>
      </c>
      <c r="H798" s="33">
        <v>184608</v>
      </c>
      <c r="I798" s="33">
        <v>0</v>
      </c>
      <c r="J798" s="33">
        <v>14769</v>
      </c>
      <c r="K798" s="33">
        <v>199377</v>
      </c>
      <c r="L798" s="7" t="s">
        <v>51</v>
      </c>
      <c r="O798" s="18">
        <f>IF(Table1[[#This Row],[Phân loại]]="Tồn đầu kỳ",Table1[[#This Row],[Tổng giá trị]],0)</f>
        <v>199377</v>
      </c>
      <c r="P798" s="7">
        <f>IF(Table1[[#This Row],[Số còn phải thu ĐK]]&lt;&gt;0,0,IF(Table1[[#This Row],[Phân loại]]="Bán hàng",Table1[[#This Row],[Tổng giá trị]],-Table1[[#This Row],[Tổng giá trị]]))</f>
        <v>0</v>
      </c>
      <c r="Q798" s="18">
        <f t="shared" si="74"/>
        <v>0</v>
      </c>
      <c r="R798" s="7">
        <f>Table1[[#This Row],[Số còn phải thu ĐK]]+Table1[[#This Row],[Giá Trị HD sau CK]]-Table1[[#This Row],[Số tiền đã thu]]</f>
        <v>199377</v>
      </c>
      <c r="S798" s="6">
        <f>IF(Table1[[#This Row],[Ngày hóa đơn]]&lt;&gt;"",Table1[[#This Row],[Ngày hóa đơn]],IF(Table1[[#This Row],[Ngày hạch toán]]&lt;&gt;"",Table1[[#This Row],[Ngày hạch toán]],""))</f>
        <v>45915</v>
      </c>
      <c r="T798" s="7"/>
      <c r="U798" s="6">
        <f>IF(Table1[[#This Row],[Ngày tính CN]]="","",S798+T798)</f>
        <v>45915</v>
      </c>
      <c r="V798" s="18">
        <f ca="1">IF(Table1[[#This Row],[Hạn thanh toán]]="","",IF((U798-NOW())&lt;0,0,(U798-NOW())))</f>
        <v>0</v>
      </c>
      <c r="W798" s="2"/>
      <c r="X798" s="18">
        <f t="shared" ca="1" si="75"/>
        <v>255.49032048611116</v>
      </c>
      <c r="Y798" s="2" t="str">
        <f t="shared" ca="1" si="76"/>
        <v>Nợ quá hạn hơn 120 ngày có khả năng mất thanh toán</v>
      </c>
      <c r="Z798" s="51">
        <f t="shared" si="72"/>
        <v>45915</v>
      </c>
      <c r="AA798" s="51" t="str">
        <f t="shared" si="73"/>
        <v/>
      </c>
      <c r="AD798" s="2" t="str">
        <f>VLOOKUP($A798,MA_KH!$A:$Q,MA_KH!O$1,0)</f>
        <v>CIRCLEK MIỀN BẮC</v>
      </c>
      <c r="AE798" s="2" t="str">
        <f>VLOOKUP($A798,MA_KH!$A:$Q,MA_KH!P$1,0)</f>
        <v>CHI NHÁNH CÔNG TY TNHH VÒNG TRÒN ĐỎ TẠI HÀ NỘI</v>
      </c>
    </row>
    <row r="799" spans="1:31" ht="25.5" hidden="1" customHeight="1" x14ac:dyDescent="0.2">
      <c r="A799" s="31" t="s">
        <v>21192</v>
      </c>
      <c r="B799" s="31" t="s">
        <v>1331</v>
      </c>
      <c r="C799" s="32">
        <v>45915</v>
      </c>
      <c r="D799" s="31" t="s">
        <v>2710</v>
      </c>
      <c r="E799" s="32">
        <v>45915</v>
      </c>
      <c r="F799" s="31" t="s">
        <v>2711</v>
      </c>
      <c r="G799" s="31" t="s">
        <v>2712</v>
      </c>
      <c r="H799" s="33">
        <v>184608</v>
      </c>
      <c r="I799" s="33">
        <v>0</v>
      </c>
      <c r="J799" s="33">
        <v>14769</v>
      </c>
      <c r="K799" s="33">
        <v>199377</v>
      </c>
      <c r="L799" s="7" t="s">
        <v>51</v>
      </c>
      <c r="O799" s="18">
        <f>IF(Table1[[#This Row],[Phân loại]]="Tồn đầu kỳ",Table1[[#This Row],[Tổng giá trị]],0)</f>
        <v>199377</v>
      </c>
      <c r="P799" s="7">
        <f>IF(Table1[[#This Row],[Số còn phải thu ĐK]]&lt;&gt;0,0,IF(Table1[[#This Row],[Phân loại]]="Bán hàng",Table1[[#This Row],[Tổng giá trị]],-Table1[[#This Row],[Tổng giá trị]]))</f>
        <v>0</v>
      </c>
      <c r="Q799" s="18">
        <f t="shared" si="74"/>
        <v>0</v>
      </c>
      <c r="R799" s="7">
        <f>Table1[[#This Row],[Số còn phải thu ĐK]]+Table1[[#This Row],[Giá Trị HD sau CK]]-Table1[[#This Row],[Số tiền đã thu]]</f>
        <v>199377</v>
      </c>
      <c r="S799" s="6">
        <f>IF(Table1[[#This Row],[Ngày hóa đơn]]&lt;&gt;"",Table1[[#This Row],[Ngày hóa đơn]],IF(Table1[[#This Row],[Ngày hạch toán]]&lt;&gt;"",Table1[[#This Row],[Ngày hạch toán]],""))</f>
        <v>45915</v>
      </c>
      <c r="T799" s="7"/>
      <c r="U799" s="6">
        <f>IF(Table1[[#This Row],[Ngày tính CN]]="","",S799+T799)</f>
        <v>45915</v>
      </c>
      <c r="V799" s="18">
        <f ca="1">IF(Table1[[#This Row],[Hạn thanh toán]]="","",IF((U799-NOW())&lt;0,0,(U799-NOW())))</f>
        <v>0</v>
      </c>
      <c r="W799" s="2"/>
      <c r="X799" s="18">
        <f t="shared" ca="1" si="75"/>
        <v>255.49032048611116</v>
      </c>
      <c r="Y799" s="2" t="str">
        <f t="shared" ca="1" si="76"/>
        <v>Nợ quá hạn hơn 120 ngày có khả năng mất thanh toán</v>
      </c>
      <c r="Z799" s="51">
        <f t="shared" si="72"/>
        <v>45915</v>
      </c>
      <c r="AA799" s="51" t="str">
        <f t="shared" si="73"/>
        <v/>
      </c>
      <c r="AD799" s="2" t="str">
        <f>VLOOKUP($A799,MA_KH!$A:$Q,MA_KH!O$1,0)</f>
        <v>CIRCLEK MIỀN BẮC</v>
      </c>
      <c r="AE799" s="2" t="str">
        <f>VLOOKUP($A799,MA_KH!$A:$Q,MA_KH!P$1,0)</f>
        <v>CHI NHÁNH CÔNG TY TNHH VÒNG TRÒN ĐỎ TẠI HÀ NỘI</v>
      </c>
    </row>
    <row r="800" spans="1:31" ht="25.5" hidden="1" customHeight="1" x14ac:dyDescent="0.2">
      <c r="A800" s="31" t="s">
        <v>21192</v>
      </c>
      <c r="B800" s="31" t="s">
        <v>1331</v>
      </c>
      <c r="C800" s="32">
        <v>45915</v>
      </c>
      <c r="D800" s="31" t="s">
        <v>2713</v>
      </c>
      <c r="E800" s="32">
        <v>45915</v>
      </c>
      <c r="F800" s="31" t="s">
        <v>2714</v>
      </c>
      <c r="G800" s="31" t="s">
        <v>2715</v>
      </c>
      <c r="H800" s="33">
        <v>230760</v>
      </c>
      <c r="I800" s="33">
        <v>0</v>
      </c>
      <c r="J800" s="33">
        <v>18461</v>
      </c>
      <c r="K800" s="33">
        <v>249221</v>
      </c>
      <c r="L800" s="7" t="s">
        <v>51</v>
      </c>
      <c r="O800" s="18">
        <f>IF(Table1[[#This Row],[Phân loại]]="Tồn đầu kỳ",Table1[[#This Row],[Tổng giá trị]],0)</f>
        <v>249221</v>
      </c>
      <c r="P800" s="7">
        <f>IF(Table1[[#This Row],[Số còn phải thu ĐK]]&lt;&gt;0,0,IF(Table1[[#This Row],[Phân loại]]="Bán hàng",Table1[[#This Row],[Tổng giá trị]],-Table1[[#This Row],[Tổng giá trị]]))</f>
        <v>0</v>
      </c>
      <c r="Q800" s="18">
        <f t="shared" si="74"/>
        <v>0</v>
      </c>
      <c r="R800" s="7">
        <f>Table1[[#This Row],[Số còn phải thu ĐK]]+Table1[[#This Row],[Giá Trị HD sau CK]]-Table1[[#This Row],[Số tiền đã thu]]</f>
        <v>249221</v>
      </c>
      <c r="S800" s="6">
        <f>IF(Table1[[#This Row],[Ngày hóa đơn]]&lt;&gt;"",Table1[[#This Row],[Ngày hóa đơn]],IF(Table1[[#This Row],[Ngày hạch toán]]&lt;&gt;"",Table1[[#This Row],[Ngày hạch toán]],""))</f>
        <v>45915</v>
      </c>
      <c r="T800" s="7"/>
      <c r="U800" s="6">
        <f>IF(Table1[[#This Row],[Ngày tính CN]]="","",S800+T800)</f>
        <v>45915</v>
      </c>
      <c r="V800" s="18">
        <f ca="1">IF(Table1[[#This Row],[Hạn thanh toán]]="","",IF((U800-NOW())&lt;0,0,(U800-NOW())))</f>
        <v>0</v>
      </c>
      <c r="W800" s="2"/>
      <c r="X800" s="18">
        <f t="shared" ca="1" si="75"/>
        <v>255.49032048611116</v>
      </c>
      <c r="Y800" s="2" t="str">
        <f t="shared" ca="1" si="76"/>
        <v>Nợ quá hạn hơn 120 ngày có khả năng mất thanh toán</v>
      </c>
      <c r="Z800" s="51">
        <f t="shared" si="72"/>
        <v>45915</v>
      </c>
      <c r="AA800" s="51" t="str">
        <f t="shared" si="73"/>
        <v/>
      </c>
      <c r="AD800" s="2" t="str">
        <f>VLOOKUP($A800,MA_KH!$A:$Q,MA_KH!O$1,0)</f>
        <v>CIRCLEK MIỀN BẮC</v>
      </c>
      <c r="AE800" s="2" t="str">
        <f>VLOOKUP($A800,MA_KH!$A:$Q,MA_KH!P$1,0)</f>
        <v>CHI NHÁNH CÔNG TY TNHH VÒNG TRÒN ĐỎ TẠI HÀ NỘI</v>
      </c>
    </row>
    <row r="801" spans="1:31" ht="25.5" hidden="1" customHeight="1" x14ac:dyDescent="0.2">
      <c r="A801" s="31" t="s">
        <v>21192</v>
      </c>
      <c r="B801" s="31" t="s">
        <v>1331</v>
      </c>
      <c r="C801" s="32">
        <v>45915</v>
      </c>
      <c r="D801" s="31" t="s">
        <v>2716</v>
      </c>
      <c r="E801" s="32">
        <v>45915</v>
      </c>
      <c r="F801" s="31" t="s">
        <v>2717</v>
      </c>
      <c r="G801" s="31" t="s">
        <v>2718</v>
      </c>
      <c r="H801" s="33">
        <v>230760</v>
      </c>
      <c r="I801" s="33">
        <v>0</v>
      </c>
      <c r="J801" s="33">
        <v>18461</v>
      </c>
      <c r="K801" s="33">
        <v>249221</v>
      </c>
      <c r="L801" s="7" t="s">
        <v>51</v>
      </c>
      <c r="O801" s="18">
        <f>IF(Table1[[#This Row],[Phân loại]]="Tồn đầu kỳ",Table1[[#This Row],[Tổng giá trị]],0)</f>
        <v>249221</v>
      </c>
      <c r="P801" s="7">
        <f>IF(Table1[[#This Row],[Số còn phải thu ĐK]]&lt;&gt;0,0,IF(Table1[[#This Row],[Phân loại]]="Bán hàng",Table1[[#This Row],[Tổng giá trị]],-Table1[[#This Row],[Tổng giá trị]]))</f>
        <v>0</v>
      </c>
      <c r="Q801" s="18">
        <f t="shared" si="74"/>
        <v>0</v>
      </c>
      <c r="R801" s="7">
        <f>Table1[[#This Row],[Số còn phải thu ĐK]]+Table1[[#This Row],[Giá Trị HD sau CK]]-Table1[[#This Row],[Số tiền đã thu]]</f>
        <v>249221</v>
      </c>
      <c r="S801" s="6">
        <f>IF(Table1[[#This Row],[Ngày hóa đơn]]&lt;&gt;"",Table1[[#This Row],[Ngày hóa đơn]],IF(Table1[[#This Row],[Ngày hạch toán]]&lt;&gt;"",Table1[[#This Row],[Ngày hạch toán]],""))</f>
        <v>45915</v>
      </c>
      <c r="T801" s="7"/>
      <c r="U801" s="6">
        <f>IF(Table1[[#This Row],[Ngày tính CN]]="","",S801+T801)</f>
        <v>45915</v>
      </c>
      <c r="V801" s="18">
        <f ca="1">IF(Table1[[#This Row],[Hạn thanh toán]]="","",IF((U801-NOW())&lt;0,0,(U801-NOW())))</f>
        <v>0</v>
      </c>
      <c r="W801" s="2"/>
      <c r="X801" s="18">
        <f t="shared" ca="1" si="75"/>
        <v>255.49032048611116</v>
      </c>
      <c r="Y801" s="2" t="str">
        <f t="shared" ca="1" si="76"/>
        <v>Nợ quá hạn hơn 120 ngày có khả năng mất thanh toán</v>
      </c>
      <c r="Z801" s="51">
        <f t="shared" si="72"/>
        <v>45915</v>
      </c>
      <c r="AA801" s="51" t="str">
        <f t="shared" si="73"/>
        <v/>
      </c>
      <c r="AD801" s="2" t="str">
        <f>VLOOKUP($A801,MA_KH!$A:$Q,MA_KH!O$1,0)</f>
        <v>CIRCLEK MIỀN BẮC</v>
      </c>
      <c r="AE801" s="2" t="str">
        <f>VLOOKUP($A801,MA_KH!$A:$Q,MA_KH!P$1,0)</f>
        <v>CHI NHÁNH CÔNG TY TNHH VÒNG TRÒN ĐỎ TẠI HÀ NỘI</v>
      </c>
    </row>
    <row r="802" spans="1:31" ht="25.5" hidden="1" customHeight="1" x14ac:dyDescent="0.2">
      <c r="A802" s="31" t="s">
        <v>21192</v>
      </c>
      <c r="B802" s="31" t="s">
        <v>1331</v>
      </c>
      <c r="C802" s="32">
        <v>45915</v>
      </c>
      <c r="D802" s="31" t="s">
        <v>2719</v>
      </c>
      <c r="E802" s="32">
        <v>45915</v>
      </c>
      <c r="F802" s="31" t="s">
        <v>2720</v>
      </c>
      <c r="G802" s="31" t="s">
        <v>2721</v>
      </c>
      <c r="H802" s="33">
        <v>230760</v>
      </c>
      <c r="I802" s="33">
        <v>0</v>
      </c>
      <c r="J802" s="33">
        <v>18461</v>
      </c>
      <c r="K802" s="33">
        <v>249221</v>
      </c>
      <c r="L802" s="7" t="s">
        <v>51</v>
      </c>
      <c r="O802" s="18">
        <f>IF(Table1[[#This Row],[Phân loại]]="Tồn đầu kỳ",Table1[[#This Row],[Tổng giá trị]],0)</f>
        <v>249221</v>
      </c>
      <c r="P802" s="7">
        <f>IF(Table1[[#This Row],[Số còn phải thu ĐK]]&lt;&gt;0,0,IF(Table1[[#This Row],[Phân loại]]="Bán hàng",Table1[[#This Row],[Tổng giá trị]],-Table1[[#This Row],[Tổng giá trị]]))</f>
        <v>0</v>
      </c>
      <c r="Q802" s="18">
        <f t="shared" si="74"/>
        <v>0</v>
      </c>
      <c r="R802" s="7">
        <f>Table1[[#This Row],[Số còn phải thu ĐK]]+Table1[[#This Row],[Giá Trị HD sau CK]]-Table1[[#This Row],[Số tiền đã thu]]</f>
        <v>249221</v>
      </c>
      <c r="S802" s="6">
        <f>IF(Table1[[#This Row],[Ngày hóa đơn]]&lt;&gt;"",Table1[[#This Row],[Ngày hóa đơn]],IF(Table1[[#This Row],[Ngày hạch toán]]&lt;&gt;"",Table1[[#This Row],[Ngày hạch toán]],""))</f>
        <v>45915</v>
      </c>
      <c r="T802" s="7"/>
      <c r="U802" s="6">
        <f>IF(Table1[[#This Row],[Ngày tính CN]]="","",S802+T802)</f>
        <v>45915</v>
      </c>
      <c r="V802" s="18">
        <f ca="1">IF(Table1[[#This Row],[Hạn thanh toán]]="","",IF((U802-NOW())&lt;0,0,(U802-NOW())))</f>
        <v>0</v>
      </c>
      <c r="W802" s="2"/>
      <c r="X802" s="18">
        <f t="shared" ca="1" si="75"/>
        <v>255.49032048611116</v>
      </c>
      <c r="Y802" s="2" t="str">
        <f t="shared" ca="1" si="76"/>
        <v>Nợ quá hạn hơn 120 ngày có khả năng mất thanh toán</v>
      </c>
      <c r="Z802" s="51">
        <f t="shared" si="72"/>
        <v>45915</v>
      </c>
      <c r="AA802" s="51" t="str">
        <f t="shared" si="73"/>
        <v/>
      </c>
      <c r="AD802" s="2" t="str">
        <f>VLOOKUP($A802,MA_KH!$A:$Q,MA_KH!O$1,0)</f>
        <v>CIRCLEK MIỀN BẮC</v>
      </c>
      <c r="AE802" s="2" t="str">
        <f>VLOOKUP($A802,MA_KH!$A:$Q,MA_KH!P$1,0)</f>
        <v>CHI NHÁNH CÔNG TY TNHH VÒNG TRÒN ĐỎ TẠI HÀ NỘI</v>
      </c>
    </row>
    <row r="803" spans="1:31" ht="25.5" hidden="1" customHeight="1" x14ac:dyDescent="0.2">
      <c r="A803" s="31" t="s">
        <v>21192</v>
      </c>
      <c r="B803" s="31" t="s">
        <v>1331</v>
      </c>
      <c r="C803" s="32">
        <v>45915</v>
      </c>
      <c r="D803" s="31" t="s">
        <v>2722</v>
      </c>
      <c r="E803" s="32">
        <v>45915</v>
      </c>
      <c r="F803" s="31" t="s">
        <v>2723</v>
      </c>
      <c r="G803" s="31" t="s">
        <v>2724</v>
      </c>
      <c r="H803" s="33">
        <v>276912</v>
      </c>
      <c r="I803" s="33">
        <v>0</v>
      </c>
      <c r="J803" s="33">
        <v>22153</v>
      </c>
      <c r="K803" s="33">
        <v>299065</v>
      </c>
      <c r="L803" s="7" t="s">
        <v>51</v>
      </c>
      <c r="O803" s="18">
        <f>IF(Table1[[#This Row],[Phân loại]]="Tồn đầu kỳ",Table1[[#This Row],[Tổng giá trị]],0)</f>
        <v>299065</v>
      </c>
      <c r="P803" s="7">
        <f>IF(Table1[[#This Row],[Số còn phải thu ĐK]]&lt;&gt;0,0,IF(Table1[[#This Row],[Phân loại]]="Bán hàng",Table1[[#This Row],[Tổng giá trị]],-Table1[[#This Row],[Tổng giá trị]]))</f>
        <v>0</v>
      </c>
      <c r="Q803" s="18">
        <f t="shared" si="74"/>
        <v>0</v>
      </c>
      <c r="R803" s="7">
        <f>Table1[[#This Row],[Số còn phải thu ĐK]]+Table1[[#This Row],[Giá Trị HD sau CK]]-Table1[[#This Row],[Số tiền đã thu]]</f>
        <v>299065</v>
      </c>
      <c r="S803" s="6">
        <f>IF(Table1[[#This Row],[Ngày hóa đơn]]&lt;&gt;"",Table1[[#This Row],[Ngày hóa đơn]],IF(Table1[[#This Row],[Ngày hạch toán]]&lt;&gt;"",Table1[[#This Row],[Ngày hạch toán]],""))</f>
        <v>45915</v>
      </c>
      <c r="T803" s="7"/>
      <c r="U803" s="6">
        <f>IF(Table1[[#This Row],[Ngày tính CN]]="","",S803+T803)</f>
        <v>45915</v>
      </c>
      <c r="V803" s="18">
        <f ca="1">IF(Table1[[#This Row],[Hạn thanh toán]]="","",IF((U803-NOW())&lt;0,0,(U803-NOW())))</f>
        <v>0</v>
      </c>
      <c r="W803" s="2"/>
      <c r="X803" s="18">
        <f t="shared" ca="1" si="75"/>
        <v>255.49032048611116</v>
      </c>
      <c r="Y803" s="2" t="str">
        <f t="shared" ca="1" si="76"/>
        <v>Nợ quá hạn hơn 120 ngày có khả năng mất thanh toán</v>
      </c>
      <c r="Z803" s="51">
        <f t="shared" si="72"/>
        <v>45915</v>
      </c>
      <c r="AA803" s="51" t="str">
        <f t="shared" si="73"/>
        <v/>
      </c>
      <c r="AD803" s="2" t="str">
        <f>VLOOKUP($A803,MA_KH!$A:$Q,MA_KH!O$1,0)</f>
        <v>CIRCLEK MIỀN BẮC</v>
      </c>
      <c r="AE803" s="2" t="str">
        <f>VLOOKUP($A803,MA_KH!$A:$Q,MA_KH!P$1,0)</f>
        <v>CHI NHÁNH CÔNG TY TNHH VÒNG TRÒN ĐỎ TẠI HÀ NỘI</v>
      </c>
    </row>
    <row r="804" spans="1:31" ht="25.5" hidden="1" customHeight="1" x14ac:dyDescent="0.2">
      <c r="A804" s="31" t="s">
        <v>21192</v>
      </c>
      <c r="B804" s="31" t="s">
        <v>1331</v>
      </c>
      <c r="C804" s="32">
        <v>45915</v>
      </c>
      <c r="D804" s="31" t="s">
        <v>2725</v>
      </c>
      <c r="E804" s="32">
        <v>45915</v>
      </c>
      <c r="F804" s="31" t="s">
        <v>2726</v>
      </c>
      <c r="G804" s="31" t="s">
        <v>2727</v>
      </c>
      <c r="H804" s="33">
        <v>230760</v>
      </c>
      <c r="I804" s="33">
        <v>0</v>
      </c>
      <c r="J804" s="33">
        <v>18461</v>
      </c>
      <c r="K804" s="33">
        <v>249221</v>
      </c>
      <c r="L804" s="7" t="s">
        <v>51</v>
      </c>
      <c r="O804" s="18">
        <f>IF(Table1[[#This Row],[Phân loại]]="Tồn đầu kỳ",Table1[[#This Row],[Tổng giá trị]],0)</f>
        <v>249221</v>
      </c>
      <c r="P804" s="7">
        <f>IF(Table1[[#This Row],[Số còn phải thu ĐK]]&lt;&gt;0,0,IF(Table1[[#This Row],[Phân loại]]="Bán hàng",Table1[[#This Row],[Tổng giá trị]],-Table1[[#This Row],[Tổng giá trị]]))</f>
        <v>0</v>
      </c>
      <c r="Q804" s="18">
        <f t="shared" si="74"/>
        <v>0</v>
      </c>
      <c r="R804" s="7">
        <f>Table1[[#This Row],[Số còn phải thu ĐK]]+Table1[[#This Row],[Giá Trị HD sau CK]]-Table1[[#This Row],[Số tiền đã thu]]</f>
        <v>249221</v>
      </c>
      <c r="S804" s="6">
        <f>IF(Table1[[#This Row],[Ngày hóa đơn]]&lt;&gt;"",Table1[[#This Row],[Ngày hóa đơn]],IF(Table1[[#This Row],[Ngày hạch toán]]&lt;&gt;"",Table1[[#This Row],[Ngày hạch toán]],""))</f>
        <v>45915</v>
      </c>
      <c r="T804" s="7"/>
      <c r="U804" s="6">
        <f>IF(Table1[[#This Row],[Ngày tính CN]]="","",S804+T804)</f>
        <v>45915</v>
      </c>
      <c r="V804" s="18">
        <f ca="1">IF(Table1[[#This Row],[Hạn thanh toán]]="","",IF((U804-NOW())&lt;0,0,(U804-NOW())))</f>
        <v>0</v>
      </c>
      <c r="W804" s="2"/>
      <c r="X804" s="18">
        <f t="shared" ca="1" si="75"/>
        <v>255.49032048611116</v>
      </c>
      <c r="Y804" s="2" t="str">
        <f t="shared" ca="1" si="76"/>
        <v>Nợ quá hạn hơn 120 ngày có khả năng mất thanh toán</v>
      </c>
      <c r="Z804" s="51">
        <f t="shared" si="72"/>
        <v>45915</v>
      </c>
      <c r="AA804" s="51" t="str">
        <f t="shared" si="73"/>
        <v/>
      </c>
      <c r="AD804" s="2" t="str">
        <f>VLOOKUP($A804,MA_KH!$A:$Q,MA_KH!O$1,0)</f>
        <v>CIRCLEK MIỀN BẮC</v>
      </c>
      <c r="AE804" s="2" t="str">
        <f>VLOOKUP($A804,MA_KH!$A:$Q,MA_KH!P$1,0)</f>
        <v>CHI NHÁNH CÔNG TY TNHH VÒNG TRÒN ĐỎ TẠI HÀ NỘI</v>
      </c>
    </row>
    <row r="805" spans="1:31" ht="25.5" hidden="1" customHeight="1" x14ac:dyDescent="0.2">
      <c r="A805" s="31" t="s">
        <v>21192</v>
      </c>
      <c r="B805" s="31" t="s">
        <v>1331</v>
      </c>
      <c r="C805" s="32">
        <v>45915</v>
      </c>
      <c r="D805" s="31" t="s">
        <v>2728</v>
      </c>
      <c r="E805" s="32">
        <v>45915</v>
      </c>
      <c r="F805" s="31" t="s">
        <v>2729</v>
      </c>
      <c r="G805" s="31" t="s">
        <v>2730</v>
      </c>
      <c r="H805" s="33">
        <v>346140</v>
      </c>
      <c r="I805" s="33">
        <v>0</v>
      </c>
      <c r="J805" s="33">
        <v>27691</v>
      </c>
      <c r="K805" s="33">
        <v>373831</v>
      </c>
      <c r="L805" s="7" t="s">
        <v>51</v>
      </c>
      <c r="O805" s="18">
        <f>IF(Table1[[#This Row],[Phân loại]]="Tồn đầu kỳ",Table1[[#This Row],[Tổng giá trị]],0)</f>
        <v>373831</v>
      </c>
      <c r="P805" s="7">
        <f>IF(Table1[[#This Row],[Số còn phải thu ĐK]]&lt;&gt;0,0,IF(Table1[[#This Row],[Phân loại]]="Bán hàng",Table1[[#This Row],[Tổng giá trị]],-Table1[[#This Row],[Tổng giá trị]]))</f>
        <v>0</v>
      </c>
      <c r="Q805" s="18">
        <f t="shared" si="74"/>
        <v>0</v>
      </c>
      <c r="R805" s="7">
        <f>Table1[[#This Row],[Số còn phải thu ĐK]]+Table1[[#This Row],[Giá Trị HD sau CK]]-Table1[[#This Row],[Số tiền đã thu]]</f>
        <v>373831</v>
      </c>
      <c r="S805" s="6">
        <f>IF(Table1[[#This Row],[Ngày hóa đơn]]&lt;&gt;"",Table1[[#This Row],[Ngày hóa đơn]],IF(Table1[[#This Row],[Ngày hạch toán]]&lt;&gt;"",Table1[[#This Row],[Ngày hạch toán]],""))</f>
        <v>45915</v>
      </c>
      <c r="T805" s="7"/>
      <c r="U805" s="6">
        <f>IF(Table1[[#This Row],[Ngày tính CN]]="","",S805+T805)</f>
        <v>45915</v>
      </c>
      <c r="V805" s="18">
        <f ca="1">IF(Table1[[#This Row],[Hạn thanh toán]]="","",IF((U805-NOW())&lt;0,0,(U805-NOW())))</f>
        <v>0</v>
      </c>
      <c r="W805" s="2"/>
      <c r="X805" s="18">
        <f t="shared" ca="1" si="75"/>
        <v>255.49032048611116</v>
      </c>
      <c r="Y805" s="2" t="str">
        <f t="shared" ca="1" si="76"/>
        <v>Nợ quá hạn hơn 120 ngày có khả năng mất thanh toán</v>
      </c>
      <c r="Z805" s="51">
        <f t="shared" si="72"/>
        <v>45915</v>
      </c>
      <c r="AA805" s="51" t="str">
        <f t="shared" si="73"/>
        <v/>
      </c>
      <c r="AD805" s="2" t="str">
        <f>VLOOKUP($A805,MA_KH!$A:$Q,MA_KH!O$1,0)</f>
        <v>CIRCLEK MIỀN BẮC</v>
      </c>
      <c r="AE805" s="2" t="str">
        <f>VLOOKUP($A805,MA_KH!$A:$Q,MA_KH!P$1,0)</f>
        <v>CHI NHÁNH CÔNG TY TNHH VÒNG TRÒN ĐỎ TẠI HÀ NỘI</v>
      </c>
    </row>
    <row r="806" spans="1:31" ht="25.5" hidden="1" customHeight="1" x14ac:dyDescent="0.2">
      <c r="A806" s="31" t="s">
        <v>21192</v>
      </c>
      <c r="B806" s="31" t="s">
        <v>1331</v>
      </c>
      <c r="C806" s="32">
        <v>45915</v>
      </c>
      <c r="D806" s="31" t="s">
        <v>2731</v>
      </c>
      <c r="E806" s="32">
        <v>45915</v>
      </c>
      <c r="F806" s="31" t="s">
        <v>2732</v>
      </c>
      <c r="G806" s="31" t="s">
        <v>2733</v>
      </c>
      <c r="H806" s="33">
        <v>230760</v>
      </c>
      <c r="I806" s="33">
        <v>0</v>
      </c>
      <c r="J806" s="33">
        <v>18461</v>
      </c>
      <c r="K806" s="33">
        <v>249221</v>
      </c>
      <c r="L806" s="7" t="s">
        <v>51</v>
      </c>
      <c r="O806" s="18">
        <f>IF(Table1[[#This Row],[Phân loại]]="Tồn đầu kỳ",Table1[[#This Row],[Tổng giá trị]],0)</f>
        <v>249221</v>
      </c>
      <c r="P806" s="7">
        <f>IF(Table1[[#This Row],[Số còn phải thu ĐK]]&lt;&gt;0,0,IF(Table1[[#This Row],[Phân loại]]="Bán hàng",Table1[[#This Row],[Tổng giá trị]],-Table1[[#This Row],[Tổng giá trị]]))</f>
        <v>0</v>
      </c>
      <c r="Q806" s="18">
        <f t="shared" si="74"/>
        <v>0</v>
      </c>
      <c r="R806" s="7">
        <f>Table1[[#This Row],[Số còn phải thu ĐK]]+Table1[[#This Row],[Giá Trị HD sau CK]]-Table1[[#This Row],[Số tiền đã thu]]</f>
        <v>249221</v>
      </c>
      <c r="S806" s="6">
        <f>IF(Table1[[#This Row],[Ngày hóa đơn]]&lt;&gt;"",Table1[[#This Row],[Ngày hóa đơn]],IF(Table1[[#This Row],[Ngày hạch toán]]&lt;&gt;"",Table1[[#This Row],[Ngày hạch toán]],""))</f>
        <v>45915</v>
      </c>
      <c r="T806" s="7"/>
      <c r="U806" s="6">
        <f>IF(Table1[[#This Row],[Ngày tính CN]]="","",S806+T806)</f>
        <v>45915</v>
      </c>
      <c r="V806" s="18">
        <f ca="1">IF(Table1[[#This Row],[Hạn thanh toán]]="","",IF((U806-NOW())&lt;0,0,(U806-NOW())))</f>
        <v>0</v>
      </c>
      <c r="W806" s="2"/>
      <c r="X806" s="18">
        <f t="shared" ca="1" si="75"/>
        <v>255.49032048611116</v>
      </c>
      <c r="Y806" s="2" t="str">
        <f t="shared" ca="1" si="76"/>
        <v>Nợ quá hạn hơn 120 ngày có khả năng mất thanh toán</v>
      </c>
      <c r="Z806" s="51">
        <f t="shared" si="72"/>
        <v>45915</v>
      </c>
      <c r="AA806" s="51" t="str">
        <f t="shared" si="73"/>
        <v/>
      </c>
      <c r="AD806" s="2" t="str">
        <f>VLOOKUP($A806,MA_KH!$A:$Q,MA_KH!O$1,0)</f>
        <v>CIRCLEK MIỀN BẮC</v>
      </c>
      <c r="AE806" s="2" t="str">
        <f>VLOOKUP($A806,MA_KH!$A:$Q,MA_KH!P$1,0)</f>
        <v>CHI NHÁNH CÔNG TY TNHH VÒNG TRÒN ĐỎ TẠI HÀ NỘI</v>
      </c>
    </row>
    <row r="807" spans="1:31" ht="25.5" hidden="1" customHeight="1" x14ac:dyDescent="0.2">
      <c r="A807" s="31" t="s">
        <v>21192</v>
      </c>
      <c r="B807" s="31" t="s">
        <v>1331</v>
      </c>
      <c r="C807" s="32">
        <v>45915</v>
      </c>
      <c r="D807" s="31" t="s">
        <v>2734</v>
      </c>
      <c r="E807" s="32">
        <v>45915</v>
      </c>
      <c r="F807" s="31" t="s">
        <v>2735</v>
      </c>
      <c r="G807" s="31" t="s">
        <v>2736</v>
      </c>
      <c r="H807" s="33">
        <v>276912</v>
      </c>
      <c r="I807" s="33">
        <v>0</v>
      </c>
      <c r="J807" s="33">
        <v>22153</v>
      </c>
      <c r="K807" s="33">
        <v>299065</v>
      </c>
      <c r="L807" s="7" t="s">
        <v>51</v>
      </c>
      <c r="O807" s="18">
        <f>IF(Table1[[#This Row],[Phân loại]]="Tồn đầu kỳ",Table1[[#This Row],[Tổng giá trị]],0)</f>
        <v>299065</v>
      </c>
      <c r="P807" s="7">
        <f>IF(Table1[[#This Row],[Số còn phải thu ĐK]]&lt;&gt;0,0,IF(Table1[[#This Row],[Phân loại]]="Bán hàng",Table1[[#This Row],[Tổng giá trị]],-Table1[[#This Row],[Tổng giá trị]]))</f>
        <v>0</v>
      </c>
      <c r="Q807" s="18">
        <f t="shared" si="74"/>
        <v>0</v>
      </c>
      <c r="R807" s="7">
        <f>Table1[[#This Row],[Số còn phải thu ĐK]]+Table1[[#This Row],[Giá Trị HD sau CK]]-Table1[[#This Row],[Số tiền đã thu]]</f>
        <v>299065</v>
      </c>
      <c r="S807" s="6">
        <f>IF(Table1[[#This Row],[Ngày hóa đơn]]&lt;&gt;"",Table1[[#This Row],[Ngày hóa đơn]],IF(Table1[[#This Row],[Ngày hạch toán]]&lt;&gt;"",Table1[[#This Row],[Ngày hạch toán]],""))</f>
        <v>45915</v>
      </c>
      <c r="T807" s="7"/>
      <c r="U807" s="6">
        <f>IF(Table1[[#This Row],[Ngày tính CN]]="","",S807+T807)</f>
        <v>45915</v>
      </c>
      <c r="V807" s="18">
        <f ca="1">IF(Table1[[#This Row],[Hạn thanh toán]]="","",IF((U807-NOW())&lt;0,0,(U807-NOW())))</f>
        <v>0</v>
      </c>
      <c r="W807" s="2"/>
      <c r="X807" s="18">
        <f t="shared" ca="1" si="75"/>
        <v>255.49032048611116</v>
      </c>
      <c r="Y807" s="2" t="str">
        <f t="shared" ca="1" si="76"/>
        <v>Nợ quá hạn hơn 120 ngày có khả năng mất thanh toán</v>
      </c>
      <c r="Z807" s="51">
        <f t="shared" si="72"/>
        <v>45915</v>
      </c>
      <c r="AA807" s="51" t="str">
        <f t="shared" si="73"/>
        <v/>
      </c>
      <c r="AD807" s="2" t="str">
        <f>VLOOKUP($A807,MA_KH!$A:$Q,MA_KH!O$1,0)</f>
        <v>CIRCLEK MIỀN BẮC</v>
      </c>
      <c r="AE807" s="2" t="str">
        <f>VLOOKUP($A807,MA_KH!$A:$Q,MA_KH!P$1,0)</f>
        <v>CHI NHÁNH CÔNG TY TNHH VÒNG TRÒN ĐỎ TẠI HÀ NỘI</v>
      </c>
    </row>
    <row r="808" spans="1:31" ht="25.5" hidden="1" customHeight="1" x14ac:dyDescent="0.2">
      <c r="A808" s="31" t="s">
        <v>21192</v>
      </c>
      <c r="B808" s="31" t="s">
        <v>1331</v>
      </c>
      <c r="C808" s="32">
        <v>45915</v>
      </c>
      <c r="D808" s="31" t="s">
        <v>2737</v>
      </c>
      <c r="E808" s="32">
        <v>45915</v>
      </c>
      <c r="F808" s="31" t="s">
        <v>2738</v>
      </c>
      <c r="G808" s="31" t="s">
        <v>2739</v>
      </c>
      <c r="H808" s="33">
        <v>230760</v>
      </c>
      <c r="I808" s="33">
        <v>0</v>
      </c>
      <c r="J808" s="33">
        <v>18461</v>
      </c>
      <c r="K808" s="33">
        <v>249221</v>
      </c>
      <c r="L808" s="7" t="s">
        <v>51</v>
      </c>
      <c r="O808" s="18">
        <f>IF(Table1[[#This Row],[Phân loại]]="Tồn đầu kỳ",Table1[[#This Row],[Tổng giá trị]],0)</f>
        <v>249221</v>
      </c>
      <c r="P808" s="7">
        <f>IF(Table1[[#This Row],[Số còn phải thu ĐK]]&lt;&gt;0,0,IF(Table1[[#This Row],[Phân loại]]="Bán hàng",Table1[[#This Row],[Tổng giá trị]],-Table1[[#This Row],[Tổng giá trị]]))</f>
        <v>0</v>
      </c>
      <c r="Q808" s="18">
        <f t="shared" si="74"/>
        <v>0</v>
      </c>
      <c r="R808" s="7">
        <f>Table1[[#This Row],[Số còn phải thu ĐK]]+Table1[[#This Row],[Giá Trị HD sau CK]]-Table1[[#This Row],[Số tiền đã thu]]</f>
        <v>249221</v>
      </c>
      <c r="S808" s="6">
        <f>IF(Table1[[#This Row],[Ngày hóa đơn]]&lt;&gt;"",Table1[[#This Row],[Ngày hóa đơn]],IF(Table1[[#This Row],[Ngày hạch toán]]&lt;&gt;"",Table1[[#This Row],[Ngày hạch toán]],""))</f>
        <v>45915</v>
      </c>
      <c r="T808" s="7"/>
      <c r="U808" s="6">
        <f>IF(Table1[[#This Row],[Ngày tính CN]]="","",S808+T808)</f>
        <v>45915</v>
      </c>
      <c r="V808" s="18">
        <f ca="1">IF(Table1[[#This Row],[Hạn thanh toán]]="","",IF((U808-NOW())&lt;0,0,(U808-NOW())))</f>
        <v>0</v>
      </c>
      <c r="W808" s="2"/>
      <c r="X808" s="18">
        <f t="shared" ca="1" si="75"/>
        <v>255.49032048611116</v>
      </c>
      <c r="Y808" s="2" t="str">
        <f t="shared" ca="1" si="76"/>
        <v>Nợ quá hạn hơn 120 ngày có khả năng mất thanh toán</v>
      </c>
      <c r="Z808" s="51">
        <f t="shared" si="72"/>
        <v>45915</v>
      </c>
      <c r="AA808" s="51" t="str">
        <f t="shared" si="73"/>
        <v/>
      </c>
      <c r="AD808" s="2" t="str">
        <f>VLOOKUP($A808,MA_KH!$A:$Q,MA_KH!O$1,0)</f>
        <v>CIRCLEK MIỀN BẮC</v>
      </c>
      <c r="AE808" s="2" t="str">
        <f>VLOOKUP($A808,MA_KH!$A:$Q,MA_KH!P$1,0)</f>
        <v>CHI NHÁNH CÔNG TY TNHH VÒNG TRÒN ĐỎ TẠI HÀ NỘI</v>
      </c>
    </row>
    <row r="809" spans="1:31" ht="25.5" hidden="1" customHeight="1" x14ac:dyDescent="0.2">
      <c r="A809" s="31" t="s">
        <v>21192</v>
      </c>
      <c r="B809" s="31" t="s">
        <v>1331</v>
      </c>
      <c r="C809" s="32">
        <v>45915</v>
      </c>
      <c r="D809" s="31" t="s">
        <v>2740</v>
      </c>
      <c r="E809" s="32">
        <v>45915</v>
      </c>
      <c r="F809" s="31" t="s">
        <v>2741</v>
      </c>
      <c r="G809" s="31" t="s">
        <v>2742</v>
      </c>
      <c r="H809" s="33">
        <v>461520</v>
      </c>
      <c r="I809" s="33">
        <v>0</v>
      </c>
      <c r="J809" s="33">
        <v>36922</v>
      </c>
      <c r="K809" s="33">
        <v>498442</v>
      </c>
      <c r="L809" s="7" t="s">
        <v>51</v>
      </c>
      <c r="O809" s="18">
        <f>IF(Table1[[#This Row],[Phân loại]]="Tồn đầu kỳ",Table1[[#This Row],[Tổng giá trị]],0)</f>
        <v>498442</v>
      </c>
      <c r="P809" s="7">
        <f>IF(Table1[[#This Row],[Số còn phải thu ĐK]]&lt;&gt;0,0,IF(Table1[[#This Row],[Phân loại]]="Bán hàng",Table1[[#This Row],[Tổng giá trị]],-Table1[[#This Row],[Tổng giá trị]]))</f>
        <v>0</v>
      </c>
      <c r="Q809" s="18">
        <f t="shared" si="74"/>
        <v>0</v>
      </c>
      <c r="R809" s="7">
        <f>Table1[[#This Row],[Số còn phải thu ĐK]]+Table1[[#This Row],[Giá Trị HD sau CK]]-Table1[[#This Row],[Số tiền đã thu]]</f>
        <v>498442</v>
      </c>
      <c r="S809" s="6">
        <f>IF(Table1[[#This Row],[Ngày hóa đơn]]&lt;&gt;"",Table1[[#This Row],[Ngày hóa đơn]],IF(Table1[[#This Row],[Ngày hạch toán]]&lt;&gt;"",Table1[[#This Row],[Ngày hạch toán]],""))</f>
        <v>45915</v>
      </c>
      <c r="T809" s="7"/>
      <c r="U809" s="6">
        <f>IF(Table1[[#This Row],[Ngày tính CN]]="","",S809+T809)</f>
        <v>45915</v>
      </c>
      <c r="V809" s="18">
        <f ca="1">IF(Table1[[#This Row],[Hạn thanh toán]]="","",IF((U809-NOW())&lt;0,0,(U809-NOW())))</f>
        <v>0</v>
      </c>
      <c r="W809" s="2"/>
      <c r="X809" s="18">
        <f t="shared" ca="1" si="75"/>
        <v>255.49032048611116</v>
      </c>
      <c r="Y809" s="2" t="str">
        <f t="shared" ca="1" si="76"/>
        <v>Nợ quá hạn hơn 120 ngày có khả năng mất thanh toán</v>
      </c>
      <c r="Z809" s="51">
        <f t="shared" si="72"/>
        <v>45915</v>
      </c>
      <c r="AA809" s="51" t="str">
        <f t="shared" si="73"/>
        <v/>
      </c>
      <c r="AD809" s="2" t="str">
        <f>VLOOKUP($A809,MA_KH!$A:$Q,MA_KH!O$1,0)</f>
        <v>CIRCLEK MIỀN BẮC</v>
      </c>
      <c r="AE809" s="2" t="str">
        <f>VLOOKUP($A809,MA_KH!$A:$Q,MA_KH!P$1,0)</f>
        <v>CHI NHÁNH CÔNG TY TNHH VÒNG TRÒN ĐỎ TẠI HÀ NỘI</v>
      </c>
    </row>
    <row r="810" spans="1:31" ht="25.5" hidden="1" customHeight="1" x14ac:dyDescent="0.2">
      <c r="A810" s="31" t="s">
        <v>21192</v>
      </c>
      <c r="B810" s="31" t="s">
        <v>1331</v>
      </c>
      <c r="C810" s="32">
        <v>45915</v>
      </c>
      <c r="D810" s="31" t="s">
        <v>2743</v>
      </c>
      <c r="E810" s="32">
        <v>45915</v>
      </c>
      <c r="F810" s="31" t="s">
        <v>2744</v>
      </c>
      <c r="G810" s="31" t="s">
        <v>2745</v>
      </c>
      <c r="H810" s="33">
        <v>230760</v>
      </c>
      <c r="I810" s="33">
        <v>0</v>
      </c>
      <c r="J810" s="33">
        <v>18461</v>
      </c>
      <c r="K810" s="33">
        <v>249221</v>
      </c>
      <c r="L810" s="7" t="s">
        <v>51</v>
      </c>
      <c r="O810" s="18">
        <f>IF(Table1[[#This Row],[Phân loại]]="Tồn đầu kỳ",Table1[[#This Row],[Tổng giá trị]],0)</f>
        <v>249221</v>
      </c>
      <c r="P810" s="7">
        <f>IF(Table1[[#This Row],[Số còn phải thu ĐK]]&lt;&gt;0,0,IF(Table1[[#This Row],[Phân loại]]="Bán hàng",Table1[[#This Row],[Tổng giá trị]],-Table1[[#This Row],[Tổng giá trị]]))</f>
        <v>0</v>
      </c>
      <c r="Q810" s="18">
        <f t="shared" si="74"/>
        <v>0</v>
      </c>
      <c r="R810" s="7">
        <f>Table1[[#This Row],[Số còn phải thu ĐK]]+Table1[[#This Row],[Giá Trị HD sau CK]]-Table1[[#This Row],[Số tiền đã thu]]</f>
        <v>249221</v>
      </c>
      <c r="S810" s="6">
        <f>IF(Table1[[#This Row],[Ngày hóa đơn]]&lt;&gt;"",Table1[[#This Row],[Ngày hóa đơn]],IF(Table1[[#This Row],[Ngày hạch toán]]&lt;&gt;"",Table1[[#This Row],[Ngày hạch toán]],""))</f>
        <v>45915</v>
      </c>
      <c r="T810" s="7"/>
      <c r="U810" s="6">
        <f>IF(Table1[[#This Row],[Ngày tính CN]]="","",S810+T810)</f>
        <v>45915</v>
      </c>
      <c r="V810" s="18">
        <f ca="1">IF(Table1[[#This Row],[Hạn thanh toán]]="","",IF((U810-NOW())&lt;0,0,(U810-NOW())))</f>
        <v>0</v>
      </c>
      <c r="W810" s="2"/>
      <c r="X810" s="18">
        <f t="shared" ca="1" si="75"/>
        <v>255.49032048611116</v>
      </c>
      <c r="Y810" s="2" t="str">
        <f t="shared" ca="1" si="76"/>
        <v>Nợ quá hạn hơn 120 ngày có khả năng mất thanh toán</v>
      </c>
      <c r="Z810" s="51">
        <f t="shared" si="72"/>
        <v>45915</v>
      </c>
      <c r="AA810" s="51" t="str">
        <f t="shared" si="73"/>
        <v/>
      </c>
      <c r="AD810" s="2" t="str">
        <f>VLOOKUP($A810,MA_KH!$A:$Q,MA_KH!O$1,0)</f>
        <v>CIRCLEK MIỀN BẮC</v>
      </c>
      <c r="AE810" s="2" t="str">
        <f>VLOOKUP($A810,MA_KH!$A:$Q,MA_KH!P$1,0)</f>
        <v>CHI NHÁNH CÔNG TY TNHH VÒNG TRÒN ĐỎ TẠI HÀ NỘI</v>
      </c>
    </row>
    <row r="811" spans="1:31" ht="25.5" hidden="1" customHeight="1" x14ac:dyDescent="0.2">
      <c r="A811" s="31" t="s">
        <v>21192</v>
      </c>
      <c r="B811" s="31" t="s">
        <v>1331</v>
      </c>
      <c r="C811" s="32">
        <v>45915</v>
      </c>
      <c r="D811" s="31" t="s">
        <v>2746</v>
      </c>
      <c r="E811" s="32">
        <v>45915</v>
      </c>
      <c r="F811" s="31" t="s">
        <v>2747</v>
      </c>
      <c r="G811" s="31" t="s">
        <v>2748</v>
      </c>
      <c r="H811" s="33">
        <v>461520</v>
      </c>
      <c r="I811" s="33">
        <v>0</v>
      </c>
      <c r="J811" s="33">
        <v>36922</v>
      </c>
      <c r="K811" s="33">
        <v>498442</v>
      </c>
      <c r="L811" s="7" t="s">
        <v>51</v>
      </c>
      <c r="O811" s="18">
        <f>IF(Table1[[#This Row],[Phân loại]]="Tồn đầu kỳ",Table1[[#This Row],[Tổng giá trị]],0)</f>
        <v>498442</v>
      </c>
      <c r="P811" s="7">
        <f>IF(Table1[[#This Row],[Số còn phải thu ĐK]]&lt;&gt;0,0,IF(Table1[[#This Row],[Phân loại]]="Bán hàng",Table1[[#This Row],[Tổng giá trị]],-Table1[[#This Row],[Tổng giá trị]]))</f>
        <v>0</v>
      </c>
      <c r="Q811" s="18">
        <f t="shared" si="74"/>
        <v>0</v>
      </c>
      <c r="R811" s="7">
        <f>Table1[[#This Row],[Số còn phải thu ĐK]]+Table1[[#This Row],[Giá Trị HD sau CK]]-Table1[[#This Row],[Số tiền đã thu]]</f>
        <v>498442</v>
      </c>
      <c r="S811" s="6">
        <f>IF(Table1[[#This Row],[Ngày hóa đơn]]&lt;&gt;"",Table1[[#This Row],[Ngày hóa đơn]],IF(Table1[[#This Row],[Ngày hạch toán]]&lt;&gt;"",Table1[[#This Row],[Ngày hạch toán]],""))</f>
        <v>45915</v>
      </c>
      <c r="T811" s="7"/>
      <c r="U811" s="6">
        <f>IF(Table1[[#This Row],[Ngày tính CN]]="","",S811+T811)</f>
        <v>45915</v>
      </c>
      <c r="V811" s="18">
        <f ca="1">IF(Table1[[#This Row],[Hạn thanh toán]]="","",IF((U811-NOW())&lt;0,0,(U811-NOW())))</f>
        <v>0</v>
      </c>
      <c r="W811" s="2"/>
      <c r="X811" s="18">
        <f t="shared" ca="1" si="75"/>
        <v>255.49032048611116</v>
      </c>
      <c r="Y811" s="2" t="str">
        <f t="shared" ca="1" si="76"/>
        <v>Nợ quá hạn hơn 120 ngày có khả năng mất thanh toán</v>
      </c>
      <c r="Z811" s="51">
        <f t="shared" si="72"/>
        <v>45915</v>
      </c>
      <c r="AA811" s="51" t="str">
        <f t="shared" si="73"/>
        <v/>
      </c>
      <c r="AD811" s="2" t="str">
        <f>VLOOKUP($A811,MA_KH!$A:$Q,MA_KH!O$1,0)</f>
        <v>CIRCLEK MIỀN BẮC</v>
      </c>
      <c r="AE811" s="2" t="str">
        <f>VLOOKUP($A811,MA_KH!$A:$Q,MA_KH!P$1,0)</f>
        <v>CHI NHÁNH CÔNG TY TNHH VÒNG TRÒN ĐỎ TẠI HÀ NỘI</v>
      </c>
    </row>
    <row r="812" spans="1:31" ht="25.5" hidden="1" customHeight="1" x14ac:dyDescent="0.2">
      <c r="A812" s="31" t="s">
        <v>21192</v>
      </c>
      <c r="B812" s="31" t="s">
        <v>1331</v>
      </c>
      <c r="C812" s="32">
        <v>45915</v>
      </c>
      <c r="D812" s="31" t="s">
        <v>2749</v>
      </c>
      <c r="E812" s="32">
        <v>45915</v>
      </c>
      <c r="F812" s="31" t="s">
        <v>2750</v>
      </c>
      <c r="G812" s="31" t="s">
        <v>2751</v>
      </c>
      <c r="H812" s="33">
        <v>230760</v>
      </c>
      <c r="I812" s="33">
        <v>0</v>
      </c>
      <c r="J812" s="33">
        <v>18461</v>
      </c>
      <c r="K812" s="33">
        <v>249221</v>
      </c>
      <c r="L812" s="7" t="s">
        <v>51</v>
      </c>
      <c r="O812" s="18">
        <f>IF(Table1[[#This Row],[Phân loại]]="Tồn đầu kỳ",Table1[[#This Row],[Tổng giá trị]],0)</f>
        <v>249221</v>
      </c>
      <c r="P812" s="7">
        <f>IF(Table1[[#This Row],[Số còn phải thu ĐK]]&lt;&gt;0,0,IF(Table1[[#This Row],[Phân loại]]="Bán hàng",Table1[[#This Row],[Tổng giá trị]],-Table1[[#This Row],[Tổng giá trị]]))</f>
        <v>0</v>
      </c>
      <c r="Q812" s="18">
        <f t="shared" si="74"/>
        <v>0</v>
      </c>
      <c r="R812" s="7">
        <f>Table1[[#This Row],[Số còn phải thu ĐK]]+Table1[[#This Row],[Giá Trị HD sau CK]]-Table1[[#This Row],[Số tiền đã thu]]</f>
        <v>249221</v>
      </c>
      <c r="S812" s="6">
        <f>IF(Table1[[#This Row],[Ngày hóa đơn]]&lt;&gt;"",Table1[[#This Row],[Ngày hóa đơn]],IF(Table1[[#This Row],[Ngày hạch toán]]&lt;&gt;"",Table1[[#This Row],[Ngày hạch toán]],""))</f>
        <v>45915</v>
      </c>
      <c r="T812" s="7"/>
      <c r="U812" s="6">
        <f>IF(Table1[[#This Row],[Ngày tính CN]]="","",S812+T812)</f>
        <v>45915</v>
      </c>
      <c r="V812" s="18">
        <f ca="1">IF(Table1[[#This Row],[Hạn thanh toán]]="","",IF((U812-NOW())&lt;0,0,(U812-NOW())))</f>
        <v>0</v>
      </c>
      <c r="W812" s="2"/>
      <c r="X812" s="18">
        <f t="shared" ca="1" si="75"/>
        <v>255.49032048611116</v>
      </c>
      <c r="Y812" s="2" t="str">
        <f t="shared" ca="1" si="76"/>
        <v>Nợ quá hạn hơn 120 ngày có khả năng mất thanh toán</v>
      </c>
      <c r="Z812" s="51">
        <f t="shared" si="72"/>
        <v>45915</v>
      </c>
      <c r="AA812" s="51" t="str">
        <f t="shared" si="73"/>
        <v/>
      </c>
      <c r="AD812" s="2" t="str">
        <f>VLOOKUP($A812,MA_KH!$A:$Q,MA_KH!O$1,0)</f>
        <v>CIRCLEK MIỀN BẮC</v>
      </c>
      <c r="AE812" s="2" t="str">
        <f>VLOOKUP($A812,MA_KH!$A:$Q,MA_KH!P$1,0)</f>
        <v>CHI NHÁNH CÔNG TY TNHH VÒNG TRÒN ĐỎ TẠI HÀ NỘI</v>
      </c>
    </row>
    <row r="813" spans="1:31" ht="25.5" hidden="1" customHeight="1" x14ac:dyDescent="0.2">
      <c r="A813" s="31" t="s">
        <v>21258</v>
      </c>
      <c r="B813" s="31" t="s">
        <v>1325</v>
      </c>
      <c r="C813" s="32">
        <v>45915</v>
      </c>
      <c r="D813" s="31" t="s">
        <v>2752</v>
      </c>
      <c r="E813" s="32">
        <v>45915</v>
      </c>
      <c r="F813" s="31" t="s">
        <v>2753</v>
      </c>
      <c r="G813" s="31" t="s">
        <v>2754</v>
      </c>
      <c r="H813" s="33">
        <v>923040</v>
      </c>
      <c r="I813" s="33">
        <v>0</v>
      </c>
      <c r="J813" s="33">
        <v>73843</v>
      </c>
      <c r="K813" s="33">
        <v>996883</v>
      </c>
      <c r="L813" s="7" t="s">
        <v>51</v>
      </c>
      <c r="O813" s="18">
        <f>IF(Table1[[#This Row],[Phân loại]]="Tồn đầu kỳ",Table1[[#This Row],[Tổng giá trị]],0)</f>
        <v>996883</v>
      </c>
      <c r="P813" s="7">
        <f>IF(Table1[[#This Row],[Số còn phải thu ĐK]]&lt;&gt;0,0,IF(Table1[[#This Row],[Phân loại]]="Bán hàng",Table1[[#This Row],[Tổng giá trị]],-Table1[[#This Row],[Tổng giá trị]]))</f>
        <v>0</v>
      </c>
      <c r="Q813" s="18">
        <f t="shared" si="74"/>
        <v>0</v>
      </c>
      <c r="R813" s="7">
        <f>Table1[[#This Row],[Số còn phải thu ĐK]]+Table1[[#This Row],[Giá Trị HD sau CK]]-Table1[[#This Row],[Số tiền đã thu]]</f>
        <v>996883</v>
      </c>
      <c r="S813" s="6">
        <f>IF(Table1[[#This Row],[Ngày hóa đơn]]&lt;&gt;"",Table1[[#This Row],[Ngày hóa đơn]],IF(Table1[[#This Row],[Ngày hạch toán]]&lt;&gt;"",Table1[[#This Row],[Ngày hạch toán]],""))</f>
        <v>45915</v>
      </c>
      <c r="T813" s="7"/>
      <c r="U813" s="6">
        <f>IF(Table1[[#This Row],[Ngày tính CN]]="","",S813+T813)</f>
        <v>45915</v>
      </c>
      <c r="V813" s="18">
        <f ca="1">IF(Table1[[#This Row],[Hạn thanh toán]]="","",IF((U813-NOW())&lt;0,0,(U813-NOW())))</f>
        <v>0</v>
      </c>
      <c r="W813" s="2"/>
      <c r="X813" s="18">
        <f t="shared" ca="1" si="75"/>
        <v>255.49032048611116</v>
      </c>
      <c r="Y813" s="2" t="str">
        <f t="shared" ca="1" si="76"/>
        <v>Nợ quá hạn hơn 120 ngày có khả năng mất thanh toán</v>
      </c>
      <c r="Z813" s="51">
        <f t="shared" si="72"/>
        <v>45915</v>
      </c>
      <c r="AA813" s="51" t="str">
        <f t="shared" si="73"/>
        <v/>
      </c>
      <c r="AD813" s="2" t="str">
        <f>VLOOKUP($A813,MA_KH!$A:$Q,MA_KH!O$1,0)</f>
        <v>CIRCLEK MIỀN BẮC</v>
      </c>
      <c r="AE813" s="2" t="str">
        <f>VLOOKUP($A813,MA_KH!$A:$Q,MA_KH!P$1,0)</f>
        <v>CHI NHÁNH CÔNG TY TNHH VÒNG TRÒN ĐỎ TẠI HÀ NỘI</v>
      </c>
    </row>
    <row r="814" spans="1:31" ht="25.5" hidden="1" customHeight="1" x14ac:dyDescent="0.2">
      <c r="A814" s="31" t="s">
        <v>21258</v>
      </c>
      <c r="B814" s="31" t="s">
        <v>1325</v>
      </c>
      <c r="C814" s="32">
        <v>45915</v>
      </c>
      <c r="D814" s="31" t="s">
        <v>2755</v>
      </c>
      <c r="E814" s="32">
        <v>45915</v>
      </c>
      <c r="F814" s="31" t="s">
        <v>2756</v>
      </c>
      <c r="G814" s="31" t="s">
        <v>2757</v>
      </c>
      <c r="H814" s="33">
        <v>461520</v>
      </c>
      <c r="I814" s="33">
        <v>0</v>
      </c>
      <c r="J814" s="33">
        <v>36922</v>
      </c>
      <c r="K814" s="33">
        <v>498442</v>
      </c>
      <c r="L814" s="7" t="s">
        <v>51</v>
      </c>
      <c r="O814" s="18">
        <f>IF(Table1[[#This Row],[Phân loại]]="Tồn đầu kỳ",Table1[[#This Row],[Tổng giá trị]],0)</f>
        <v>498442</v>
      </c>
      <c r="P814" s="7">
        <f>IF(Table1[[#This Row],[Số còn phải thu ĐK]]&lt;&gt;0,0,IF(Table1[[#This Row],[Phân loại]]="Bán hàng",Table1[[#This Row],[Tổng giá trị]],-Table1[[#This Row],[Tổng giá trị]]))</f>
        <v>0</v>
      </c>
      <c r="Q814" s="18">
        <f t="shared" si="74"/>
        <v>0</v>
      </c>
      <c r="R814" s="7">
        <f>Table1[[#This Row],[Số còn phải thu ĐK]]+Table1[[#This Row],[Giá Trị HD sau CK]]-Table1[[#This Row],[Số tiền đã thu]]</f>
        <v>498442</v>
      </c>
      <c r="S814" s="6">
        <f>IF(Table1[[#This Row],[Ngày hóa đơn]]&lt;&gt;"",Table1[[#This Row],[Ngày hóa đơn]],IF(Table1[[#This Row],[Ngày hạch toán]]&lt;&gt;"",Table1[[#This Row],[Ngày hạch toán]],""))</f>
        <v>45915</v>
      </c>
      <c r="T814" s="7"/>
      <c r="U814" s="6">
        <f>IF(Table1[[#This Row],[Ngày tính CN]]="","",S814+T814)</f>
        <v>45915</v>
      </c>
      <c r="V814" s="18">
        <f ca="1">IF(Table1[[#This Row],[Hạn thanh toán]]="","",IF((U814-NOW())&lt;0,0,(U814-NOW())))</f>
        <v>0</v>
      </c>
      <c r="W814" s="2"/>
      <c r="X814" s="18">
        <f t="shared" ca="1" si="75"/>
        <v>255.49032048611116</v>
      </c>
      <c r="Y814" s="2" t="str">
        <f t="shared" ca="1" si="76"/>
        <v>Nợ quá hạn hơn 120 ngày có khả năng mất thanh toán</v>
      </c>
      <c r="Z814" s="51">
        <f t="shared" si="72"/>
        <v>45915</v>
      </c>
      <c r="AA814" s="51" t="str">
        <f t="shared" si="73"/>
        <v/>
      </c>
      <c r="AD814" s="2" t="str">
        <f>VLOOKUP($A814,MA_KH!$A:$Q,MA_KH!O$1,0)</f>
        <v>CIRCLEK MIỀN BẮC</v>
      </c>
      <c r="AE814" s="2" t="str">
        <f>VLOOKUP($A814,MA_KH!$A:$Q,MA_KH!P$1,0)</f>
        <v>CHI NHÁNH CÔNG TY TNHH VÒNG TRÒN ĐỎ TẠI HÀ NỘI</v>
      </c>
    </row>
    <row r="815" spans="1:31" ht="25.5" hidden="1" customHeight="1" x14ac:dyDescent="0.2">
      <c r="A815" s="31" t="s">
        <v>21242</v>
      </c>
      <c r="B815" s="31" t="s">
        <v>1329</v>
      </c>
      <c r="C815" s="32">
        <v>45915</v>
      </c>
      <c r="D815" s="31" t="s">
        <v>2758</v>
      </c>
      <c r="E815" s="32">
        <v>45915</v>
      </c>
      <c r="F815" s="31" t="s">
        <v>2759</v>
      </c>
      <c r="G815" s="31" t="s">
        <v>2760</v>
      </c>
      <c r="H815" s="33">
        <v>1384560</v>
      </c>
      <c r="I815" s="33">
        <v>0</v>
      </c>
      <c r="J815" s="33">
        <v>110765</v>
      </c>
      <c r="K815" s="33">
        <v>1495325</v>
      </c>
      <c r="L815" s="7" t="s">
        <v>51</v>
      </c>
      <c r="O815" s="18">
        <f>IF(Table1[[#This Row],[Phân loại]]="Tồn đầu kỳ",Table1[[#This Row],[Tổng giá trị]],0)</f>
        <v>1495325</v>
      </c>
      <c r="P815" s="7">
        <f>IF(Table1[[#This Row],[Số còn phải thu ĐK]]&lt;&gt;0,0,IF(Table1[[#This Row],[Phân loại]]="Bán hàng",Table1[[#This Row],[Tổng giá trị]],-Table1[[#This Row],[Tổng giá trị]]))</f>
        <v>0</v>
      </c>
      <c r="Q815" s="18">
        <f t="shared" si="74"/>
        <v>0</v>
      </c>
      <c r="R815" s="7">
        <f>Table1[[#This Row],[Số còn phải thu ĐK]]+Table1[[#This Row],[Giá Trị HD sau CK]]-Table1[[#This Row],[Số tiền đã thu]]</f>
        <v>1495325</v>
      </c>
      <c r="S815" s="6">
        <f>IF(Table1[[#This Row],[Ngày hóa đơn]]&lt;&gt;"",Table1[[#This Row],[Ngày hóa đơn]],IF(Table1[[#This Row],[Ngày hạch toán]]&lt;&gt;"",Table1[[#This Row],[Ngày hạch toán]],""))</f>
        <v>45915</v>
      </c>
      <c r="T815" s="7"/>
      <c r="U815" s="6">
        <f>IF(Table1[[#This Row],[Ngày tính CN]]="","",S815+T815)</f>
        <v>45915</v>
      </c>
      <c r="V815" s="18">
        <f ca="1">IF(Table1[[#This Row],[Hạn thanh toán]]="","",IF((U815-NOW())&lt;0,0,(U815-NOW())))</f>
        <v>0</v>
      </c>
      <c r="W815" s="2"/>
      <c r="X815" s="18">
        <f t="shared" ca="1" si="75"/>
        <v>255.49032048611116</v>
      </c>
      <c r="Y815" s="2" t="str">
        <f t="shared" ca="1" si="76"/>
        <v>Nợ quá hạn hơn 120 ngày có khả năng mất thanh toán</v>
      </c>
      <c r="Z815" s="51">
        <f t="shared" si="72"/>
        <v>45915</v>
      </c>
      <c r="AA815" s="51" t="str">
        <f t="shared" si="73"/>
        <v/>
      </c>
      <c r="AD815" s="2" t="str">
        <f>VLOOKUP($A815,MA_KH!$A:$Q,MA_KH!O$1,0)</f>
        <v>CIRCLEK MIỀN BẮC</v>
      </c>
      <c r="AE815" s="2" t="str">
        <f>VLOOKUP($A815,MA_KH!$A:$Q,MA_KH!P$1,0)</f>
        <v>CHI NHÁNH CÔNG TY TNHH VÒNG TRÒN ĐỎ TẠI HÀ NỘI</v>
      </c>
    </row>
    <row r="816" spans="1:31" ht="25.5" hidden="1" customHeight="1" x14ac:dyDescent="0.2">
      <c r="A816" s="31" t="s">
        <v>21192</v>
      </c>
      <c r="B816" s="31" t="s">
        <v>1331</v>
      </c>
      <c r="C816" s="32">
        <v>45916</v>
      </c>
      <c r="D816" s="31" t="s">
        <v>2761</v>
      </c>
      <c r="E816" s="32">
        <v>45916</v>
      </c>
      <c r="F816" s="31" t="s">
        <v>2762</v>
      </c>
      <c r="G816" s="31" t="s">
        <v>2763</v>
      </c>
      <c r="H816" s="33">
        <v>230760</v>
      </c>
      <c r="I816" s="33">
        <v>0</v>
      </c>
      <c r="J816" s="33">
        <v>18461</v>
      </c>
      <c r="K816" s="33">
        <v>249221</v>
      </c>
      <c r="L816" s="7" t="s">
        <v>51</v>
      </c>
      <c r="O816" s="18">
        <f>IF(Table1[[#This Row],[Phân loại]]="Tồn đầu kỳ",Table1[[#This Row],[Tổng giá trị]],0)</f>
        <v>249221</v>
      </c>
      <c r="P816" s="7">
        <f>IF(Table1[[#This Row],[Số còn phải thu ĐK]]&lt;&gt;0,0,IF(Table1[[#This Row],[Phân loại]]="Bán hàng",Table1[[#This Row],[Tổng giá trị]],-Table1[[#This Row],[Tổng giá trị]]))</f>
        <v>0</v>
      </c>
      <c r="Q816" s="18">
        <f t="shared" si="74"/>
        <v>0</v>
      </c>
      <c r="R816" s="7">
        <f>Table1[[#This Row],[Số còn phải thu ĐK]]+Table1[[#This Row],[Giá Trị HD sau CK]]-Table1[[#This Row],[Số tiền đã thu]]</f>
        <v>249221</v>
      </c>
      <c r="S816" s="6">
        <f>IF(Table1[[#This Row],[Ngày hóa đơn]]&lt;&gt;"",Table1[[#This Row],[Ngày hóa đơn]],IF(Table1[[#This Row],[Ngày hạch toán]]&lt;&gt;"",Table1[[#This Row],[Ngày hạch toán]],""))</f>
        <v>45916</v>
      </c>
      <c r="T816" s="7"/>
      <c r="U816" s="6">
        <f>IF(Table1[[#This Row],[Ngày tính CN]]="","",S816+T816)</f>
        <v>45916</v>
      </c>
      <c r="V816" s="18">
        <f ca="1">IF(Table1[[#This Row],[Hạn thanh toán]]="","",IF((U816-NOW())&lt;0,0,(U816-NOW())))</f>
        <v>0</v>
      </c>
      <c r="W816" s="2"/>
      <c r="X816" s="18">
        <f t="shared" ca="1" si="75"/>
        <v>254.49032048611116</v>
      </c>
      <c r="Y816" s="2" t="str">
        <f t="shared" ca="1" si="76"/>
        <v>Nợ quá hạn hơn 120 ngày có khả năng mất thanh toán</v>
      </c>
      <c r="Z816" s="51">
        <f t="shared" si="72"/>
        <v>45916</v>
      </c>
      <c r="AA816" s="51" t="str">
        <f t="shared" si="73"/>
        <v/>
      </c>
      <c r="AD816" s="2" t="str">
        <f>VLOOKUP($A816,MA_KH!$A:$Q,MA_KH!O$1,0)</f>
        <v>CIRCLEK MIỀN BẮC</v>
      </c>
      <c r="AE816" s="2" t="str">
        <f>VLOOKUP($A816,MA_KH!$A:$Q,MA_KH!P$1,0)</f>
        <v>CHI NHÁNH CÔNG TY TNHH VÒNG TRÒN ĐỎ TẠI HÀ NỘI</v>
      </c>
    </row>
    <row r="817" spans="1:31" ht="25.5" hidden="1" customHeight="1" x14ac:dyDescent="0.2">
      <c r="A817" s="31" t="s">
        <v>21192</v>
      </c>
      <c r="B817" s="31" t="s">
        <v>1331</v>
      </c>
      <c r="C817" s="32">
        <v>45916</v>
      </c>
      <c r="D817" s="31" t="s">
        <v>2764</v>
      </c>
      <c r="E817" s="32">
        <v>45916</v>
      </c>
      <c r="F817" s="31" t="s">
        <v>2765</v>
      </c>
      <c r="G817" s="31" t="s">
        <v>2766</v>
      </c>
      <c r="H817" s="33">
        <v>230760</v>
      </c>
      <c r="I817" s="33">
        <v>0</v>
      </c>
      <c r="J817" s="33">
        <v>18461</v>
      </c>
      <c r="K817" s="33">
        <v>249221</v>
      </c>
      <c r="L817" s="7" t="s">
        <v>51</v>
      </c>
      <c r="O817" s="18">
        <f>IF(Table1[[#This Row],[Phân loại]]="Tồn đầu kỳ",Table1[[#This Row],[Tổng giá trị]],0)</f>
        <v>249221</v>
      </c>
      <c r="P817" s="7">
        <f>IF(Table1[[#This Row],[Số còn phải thu ĐK]]&lt;&gt;0,0,IF(Table1[[#This Row],[Phân loại]]="Bán hàng",Table1[[#This Row],[Tổng giá trị]],-Table1[[#This Row],[Tổng giá trị]]))</f>
        <v>0</v>
      </c>
      <c r="Q817" s="18">
        <f t="shared" si="74"/>
        <v>0</v>
      </c>
      <c r="R817" s="7">
        <f>Table1[[#This Row],[Số còn phải thu ĐK]]+Table1[[#This Row],[Giá Trị HD sau CK]]-Table1[[#This Row],[Số tiền đã thu]]</f>
        <v>249221</v>
      </c>
      <c r="S817" s="6">
        <f>IF(Table1[[#This Row],[Ngày hóa đơn]]&lt;&gt;"",Table1[[#This Row],[Ngày hóa đơn]],IF(Table1[[#This Row],[Ngày hạch toán]]&lt;&gt;"",Table1[[#This Row],[Ngày hạch toán]],""))</f>
        <v>45916</v>
      </c>
      <c r="T817" s="7"/>
      <c r="U817" s="6">
        <f>IF(Table1[[#This Row],[Ngày tính CN]]="","",S817+T817)</f>
        <v>45916</v>
      </c>
      <c r="V817" s="18">
        <f ca="1">IF(Table1[[#This Row],[Hạn thanh toán]]="","",IF((U817-NOW())&lt;0,0,(U817-NOW())))</f>
        <v>0</v>
      </c>
      <c r="W817" s="2"/>
      <c r="X817" s="18">
        <f t="shared" ca="1" si="75"/>
        <v>254.49032048611116</v>
      </c>
      <c r="Y817" s="2" t="str">
        <f t="shared" ca="1" si="76"/>
        <v>Nợ quá hạn hơn 120 ngày có khả năng mất thanh toán</v>
      </c>
      <c r="Z817" s="51">
        <f t="shared" si="72"/>
        <v>45916</v>
      </c>
      <c r="AA817" s="51" t="str">
        <f t="shared" si="73"/>
        <v/>
      </c>
      <c r="AD817" s="2" t="str">
        <f>VLOOKUP($A817,MA_KH!$A:$Q,MA_KH!O$1,0)</f>
        <v>CIRCLEK MIỀN BẮC</v>
      </c>
      <c r="AE817" s="2" t="str">
        <f>VLOOKUP($A817,MA_KH!$A:$Q,MA_KH!P$1,0)</f>
        <v>CHI NHÁNH CÔNG TY TNHH VÒNG TRÒN ĐỎ TẠI HÀ NỘI</v>
      </c>
    </row>
    <row r="818" spans="1:31" ht="25.5" hidden="1" customHeight="1" x14ac:dyDescent="0.2">
      <c r="A818" s="31" t="s">
        <v>21192</v>
      </c>
      <c r="B818" s="31" t="s">
        <v>1331</v>
      </c>
      <c r="C818" s="32">
        <v>45916</v>
      </c>
      <c r="D818" s="31" t="s">
        <v>2767</v>
      </c>
      <c r="E818" s="32">
        <v>45916</v>
      </c>
      <c r="F818" s="31" t="s">
        <v>2768</v>
      </c>
      <c r="G818" s="31" t="s">
        <v>2769</v>
      </c>
      <c r="H818" s="33">
        <v>230760</v>
      </c>
      <c r="I818" s="33">
        <v>0</v>
      </c>
      <c r="J818" s="33">
        <v>18461</v>
      </c>
      <c r="K818" s="33">
        <v>249221</v>
      </c>
      <c r="L818" s="7" t="s">
        <v>51</v>
      </c>
      <c r="O818" s="18">
        <f>IF(Table1[[#This Row],[Phân loại]]="Tồn đầu kỳ",Table1[[#This Row],[Tổng giá trị]],0)</f>
        <v>249221</v>
      </c>
      <c r="P818" s="7">
        <f>IF(Table1[[#This Row],[Số còn phải thu ĐK]]&lt;&gt;0,0,IF(Table1[[#This Row],[Phân loại]]="Bán hàng",Table1[[#This Row],[Tổng giá trị]],-Table1[[#This Row],[Tổng giá trị]]))</f>
        <v>0</v>
      </c>
      <c r="Q818" s="18">
        <f t="shared" si="74"/>
        <v>0</v>
      </c>
      <c r="R818" s="7">
        <f>Table1[[#This Row],[Số còn phải thu ĐK]]+Table1[[#This Row],[Giá Trị HD sau CK]]-Table1[[#This Row],[Số tiền đã thu]]</f>
        <v>249221</v>
      </c>
      <c r="S818" s="6">
        <f>IF(Table1[[#This Row],[Ngày hóa đơn]]&lt;&gt;"",Table1[[#This Row],[Ngày hóa đơn]],IF(Table1[[#This Row],[Ngày hạch toán]]&lt;&gt;"",Table1[[#This Row],[Ngày hạch toán]],""))</f>
        <v>45916</v>
      </c>
      <c r="T818" s="7"/>
      <c r="U818" s="6">
        <f>IF(Table1[[#This Row],[Ngày tính CN]]="","",S818+T818)</f>
        <v>45916</v>
      </c>
      <c r="V818" s="18">
        <f ca="1">IF(Table1[[#This Row],[Hạn thanh toán]]="","",IF((U818-NOW())&lt;0,0,(U818-NOW())))</f>
        <v>0</v>
      </c>
      <c r="W818" s="2"/>
      <c r="X818" s="18">
        <f t="shared" ca="1" si="75"/>
        <v>254.49032048611116</v>
      </c>
      <c r="Y818" s="2" t="str">
        <f t="shared" ca="1" si="76"/>
        <v>Nợ quá hạn hơn 120 ngày có khả năng mất thanh toán</v>
      </c>
      <c r="Z818" s="51">
        <f t="shared" si="72"/>
        <v>45916</v>
      </c>
      <c r="AA818" s="51" t="str">
        <f t="shared" si="73"/>
        <v/>
      </c>
      <c r="AD818" s="2" t="str">
        <f>VLOOKUP($A818,MA_KH!$A:$Q,MA_KH!O$1,0)</f>
        <v>CIRCLEK MIỀN BẮC</v>
      </c>
      <c r="AE818" s="2" t="str">
        <f>VLOOKUP($A818,MA_KH!$A:$Q,MA_KH!P$1,0)</f>
        <v>CHI NHÁNH CÔNG TY TNHH VÒNG TRÒN ĐỎ TẠI HÀ NỘI</v>
      </c>
    </row>
    <row r="819" spans="1:31" ht="25.5" hidden="1" customHeight="1" x14ac:dyDescent="0.2">
      <c r="A819" s="31" t="s">
        <v>21192</v>
      </c>
      <c r="B819" s="31" t="s">
        <v>1331</v>
      </c>
      <c r="C819" s="32">
        <v>45916</v>
      </c>
      <c r="D819" s="31" t="s">
        <v>2770</v>
      </c>
      <c r="E819" s="32">
        <v>45916</v>
      </c>
      <c r="F819" s="31" t="s">
        <v>2771</v>
      </c>
      <c r="G819" s="31" t="s">
        <v>2772</v>
      </c>
      <c r="H819" s="33">
        <v>230760</v>
      </c>
      <c r="I819" s="33">
        <v>0</v>
      </c>
      <c r="J819" s="33">
        <v>18461</v>
      </c>
      <c r="K819" s="33">
        <v>249221</v>
      </c>
      <c r="L819" s="7" t="s">
        <v>51</v>
      </c>
      <c r="O819" s="18">
        <f>IF(Table1[[#This Row],[Phân loại]]="Tồn đầu kỳ",Table1[[#This Row],[Tổng giá trị]],0)</f>
        <v>249221</v>
      </c>
      <c r="P819" s="7">
        <f>IF(Table1[[#This Row],[Số còn phải thu ĐK]]&lt;&gt;0,0,IF(Table1[[#This Row],[Phân loại]]="Bán hàng",Table1[[#This Row],[Tổng giá trị]],-Table1[[#This Row],[Tổng giá trị]]))</f>
        <v>0</v>
      </c>
      <c r="Q819" s="18">
        <f t="shared" si="74"/>
        <v>0</v>
      </c>
      <c r="R819" s="7">
        <f>Table1[[#This Row],[Số còn phải thu ĐK]]+Table1[[#This Row],[Giá Trị HD sau CK]]-Table1[[#This Row],[Số tiền đã thu]]</f>
        <v>249221</v>
      </c>
      <c r="S819" s="6">
        <f>IF(Table1[[#This Row],[Ngày hóa đơn]]&lt;&gt;"",Table1[[#This Row],[Ngày hóa đơn]],IF(Table1[[#This Row],[Ngày hạch toán]]&lt;&gt;"",Table1[[#This Row],[Ngày hạch toán]],""))</f>
        <v>45916</v>
      </c>
      <c r="T819" s="7"/>
      <c r="U819" s="6">
        <f>IF(Table1[[#This Row],[Ngày tính CN]]="","",S819+T819)</f>
        <v>45916</v>
      </c>
      <c r="V819" s="18">
        <f ca="1">IF(Table1[[#This Row],[Hạn thanh toán]]="","",IF((U819-NOW())&lt;0,0,(U819-NOW())))</f>
        <v>0</v>
      </c>
      <c r="W819" s="2"/>
      <c r="X819" s="18">
        <f t="shared" ca="1" si="75"/>
        <v>254.49032048611116</v>
      </c>
      <c r="Y819" s="2" t="str">
        <f t="shared" ca="1" si="76"/>
        <v>Nợ quá hạn hơn 120 ngày có khả năng mất thanh toán</v>
      </c>
      <c r="Z819" s="51">
        <f t="shared" si="72"/>
        <v>45916</v>
      </c>
      <c r="AA819" s="51" t="str">
        <f t="shared" si="73"/>
        <v/>
      </c>
      <c r="AD819" s="2" t="str">
        <f>VLOOKUP($A819,MA_KH!$A:$Q,MA_KH!O$1,0)</f>
        <v>CIRCLEK MIỀN BẮC</v>
      </c>
      <c r="AE819" s="2" t="str">
        <f>VLOOKUP($A819,MA_KH!$A:$Q,MA_KH!P$1,0)</f>
        <v>CHI NHÁNH CÔNG TY TNHH VÒNG TRÒN ĐỎ TẠI HÀ NỘI</v>
      </c>
    </row>
    <row r="820" spans="1:31" ht="25.5" hidden="1" customHeight="1" x14ac:dyDescent="0.2">
      <c r="A820" s="31" t="s">
        <v>21192</v>
      </c>
      <c r="B820" s="31" t="s">
        <v>1331</v>
      </c>
      <c r="C820" s="32">
        <v>45916</v>
      </c>
      <c r="D820" s="31" t="s">
        <v>2773</v>
      </c>
      <c r="E820" s="32">
        <v>45916</v>
      </c>
      <c r="F820" s="31" t="s">
        <v>2774</v>
      </c>
      <c r="G820" s="31" t="s">
        <v>2775</v>
      </c>
      <c r="H820" s="33">
        <v>230760</v>
      </c>
      <c r="I820" s="33">
        <v>0</v>
      </c>
      <c r="J820" s="33">
        <v>18461</v>
      </c>
      <c r="K820" s="33">
        <v>249221</v>
      </c>
      <c r="L820" s="7" t="s">
        <v>51</v>
      </c>
      <c r="O820" s="18">
        <f>IF(Table1[[#This Row],[Phân loại]]="Tồn đầu kỳ",Table1[[#This Row],[Tổng giá trị]],0)</f>
        <v>249221</v>
      </c>
      <c r="P820" s="7">
        <f>IF(Table1[[#This Row],[Số còn phải thu ĐK]]&lt;&gt;0,0,IF(Table1[[#This Row],[Phân loại]]="Bán hàng",Table1[[#This Row],[Tổng giá trị]],-Table1[[#This Row],[Tổng giá trị]]))</f>
        <v>0</v>
      </c>
      <c r="Q820" s="18">
        <f t="shared" si="74"/>
        <v>0</v>
      </c>
      <c r="R820" s="7">
        <f>Table1[[#This Row],[Số còn phải thu ĐK]]+Table1[[#This Row],[Giá Trị HD sau CK]]-Table1[[#This Row],[Số tiền đã thu]]</f>
        <v>249221</v>
      </c>
      <c r="S820" s="6">
        <f>IF(Table1[[#This Row],[Ngày hóa đơn]]&lt;&gt;"",Table1[[#This Row],[Ngày hóa đơn]],IF(Table1[[#This Row],[Ngày hạch toán]]&lt;&gt;"",Table1[[#This Row],[Ngày hạch toán]],""))</f>
        <v>45916</v>
      </c>
      <c r="T820" s="7"/>
      <c r="U820" s="6">
        <f>IF(Table1[[#This Row],[Ngày tính CN]]="","",S820+T820)</f>
        <v>45916</v>
      </c>
      <c r="V820" s="18">
        <f ca="1">IF(Table1[[#This Row],[Hạn thanh toán]]="","",IF((U820-NOW())&lt;0,0,(U820-NOW())))</f>
        <v>0</v>
      </c>
      <c r="W820" s="2"/>
      <c r="X820" s="18">
        <f t="shared" ca="1" si="75"/>
        <v>254.49032048611116</v>
      </c>
      <c r="Y820" s="2" t="str">
        <f t="shared" ca="1" si="76"/>
        <v>Nợ quá hạn hơn 120 ngày có khả năng mất thanh toán</v>
      </c>
      <c r="Z820" s="51">
        <f t="shared" si="72"/>
        <v>45916</v>
      </c>
      <c r="AA820" s="51" t="str">
        <f t="shared" si="73"/>
        <v/>
      </c>
      <c r="AD820" s="2" t="str">
        <f>VLOOKUP($A820,MA_KH!$A:$Q,MA_KH!O$1,0)</f>
        <v>CIRCLEK MIỀN BẮC</v>
      </c>
      <c r="AE820" s="2" t="str">
        <f>VLOOKUP($A820,MA_KH!$A:$Q,MA_KH!P$1,0)</f>
        <v>CHI NHÁNH CÔNG TY TNHH VÒNG TRÒN ĐỎ TẠI HÀ NỘI</v>
      </c>
    </row>
    <row r="821" spans="1:31" ht="25.5" hidden="1" customHeight="1" x14ac:dyDescent="0.2">
      <c r="A821" s="31" t="s">
        <v>21192</v>
      </c>
      <c r="B821" s="31" t="s">
        <v>1331</v>
      </c>
      <c r="C821" s="32">
        <v>45916</v>
      </c>
      <c r="D821" s="31" t="s">
        <v>2776</v>
      </c>
      <c r="E821" s="32">
        <v>45916</v>
      </c>
      <c r="F821" s="31" t="s">
        <v>2777</v>
      </c>
      <c r="G821" s="31" t="s">
        <v>2778</v>
      </c>
      <c r="H821" s="33">
        <v>230760</v>
      </c>
      <c r="I821" s="33">
        <v>0</v>
      </c>
      <c r="J821" s="33">
        <v>18461</v>
      </c>
      <c r="K821" s="33">
        <v>249221</v>
      </c>
      <c r="L821" s="7" t="s">
        <v>51</v>
      </c>
      <c r="O821" s="18">
        <f>IF(Table1[[#This Row],[Phân loại]]="Tồn đầu kỳ",Table1[[#This Row],[Tổng giá trị]],0)</f>
        <v>249221</v>
      </c>
      <c r="P821" s="7">
        <f>IF(Table1[[#This Row],[Số còn phải thu ĐK]]&lt;&gt;0,0,IF(Table1[[#This Row],[Phân loại]]="Bán hàng",Table1[[#This Row],[Tổng giá trị]],-Table1[[#This Row],[Tổng giá trị]]))</f>
        <v>0</v>
      </c>
      <c r="Q821" s="18">
        <f t="shared" si="74"/>
        <v>0</v>
      </c>
      <c r="R821" s="7">
        <f>Table1[[#This Row],[Số còn phải thu ĐK]]+Table1[[#This Row],[Giá Trị HD sau CK]]-Table1[[#This Row],[Số tiền đã thu]]</f>
        <v>249221</v>
      </c>
      <c r="S821" s="6">
        <f>IF(Table1[[#This Row],[Ngày hóa đơn]]&lt;&gt;"",Table1[[#This Row],[Ngày hóa đơn]],IF(Table1[[#This Row],[Ngày hạch toán]]&lt;&gt;"",Table1[[#This Row],[Ngày hạch toán]],""))</f>
        <v>45916</v>
      </c>
      <c r="T821" s="7"/>
      <c r="U821" s="6">
        <f>IF(Table1[[#This Row],[Ngày tính CN]]="","",S821+T821)</f>
        <v>45916</v>
      </c>
      <c r="V821" s="18">
        <f ca="1">IF(Table1[[#This Row],[Hạn thanh toán]]="","",IF((U821-NOW())&lt;0,0,(U821-NOW())))</f>
        <v>0</v>
      </c>
      <c r="W821" s="2"/>
      <c r="X821" s="18">
        <f t="shared" ca="1" si="75"/>
        <v>254.49032048611116</v>
      </c>
      <c r="Y821" s="2" t="str">
        <f t="shared" ca="1" si="76"/>
        <v>Nợ quá hạn hơn 120 ngày có khả năng mất thanh toán</v>
      </c>
      <c r="Z821" s="51">
        <f t="shared" si="72"/>
        <v>45916</v>
      </c>
      <c r="AA821" s="51" t="str">
        <f t="shared" si="73"/>
        <v/>
      </c>
      <c r="AD821" s="2" t="str">
        <f>VLOOKUP($A821,MA_KH!$A:$Q,MA_KH!O$1,0)</f>
        <v>CIRCLEK MIỀN BẮC</v>
      </c>
      <c r="AE821" s="2" t="str">
        <f>VLOOKUP($A821,MA_KH!$A:$Q,MA_KH!P$1,0)</f>
        <v>CHI NHÁNH CÔNG TY TNHH VÒNG TRÒN ĐỎ TẠI HÀ NỘI</v>
      </c>
    </row>
    <row r="822" spans="1:31" ht="25.5" hidden="1" customHeight="1" x14ac:dyDescent="0.2">
      <c r="A822" s="31" t="s">
        <v>21192</v>
      </c>
      <c r="B822" s="31" t="s">
        <v>1331</v>
      </c>
      <c r="C822" s="32">
        <v>45916</v>
      </c>
      <c r="D822" s="31" t="s">
        <v>2779</v>
      </c>
      <c r="E822" s="32">
        <v>45916</v>
      </c>
      <c r="F822" s="31" t="s">
        <v>2780</v>
      </c>
      <c r="G822" s="31" t="s">
        <v>2781</v>
      </c>
      <c r="H822" s="33">
        <v>230760</v>
      </c>
      <c r="I822" s="33">
        <v>0</v>
      </c>
      <c r="J822" s="33">
        <v>18461</v>
      </c>
      <c r="K822" s="33">
        <v>249221</v>
      </c>
      <c r="L822" s="7" t="s">
        <v>51</v>
      </c>
      <c r="O822" s="18">
        <f>IF(Table1[[#This Row],[Phân loại]]="Tồn đầu kỳ",Table1[[#This Row],[Tổng giá trị]],0)</f>
        <v>249221</v>
      </c>
      <c r="P822" s="7">
        <f>IF(Table1[[#This Row],[Số còn phải thu ĐK]]&lt;&gt;0,0,IF(Table1[[#This Row],[Phân loại]]="Bán hàng",Table1[[#This Row],[Tổng giá trị]],-Table1[[#This Row],[Tổng giá trị]]))</f>
        <v>0</v>
      </c>
      <c r="Q822" s="18">
        <f t="shared" si="74"/>
        <v>0</v>
      </c>
      <c r="R822" s="7">
        <f>Table1[[#This Row],[Số còn phải thu ĐK]]+Table1[[#This Row],[Giá Trị HD sau CK]]-Table1[[#This Row],[Số tiền đã thu]]</f>
        <v>249221</v>
      </c>
      <c r="S822" s="6">
        <f>IF(Table1[[#This Row],[Ngày hóa đơn]]&lt;&gt;"",Table1[[#This Row],[Ngày hóa đơn]],IF(Table1[[#This Row],[Ngày hạch toán]]&lt;&gt;"",Table1[[#This Row],[Ngày hạch toán]],""))</f>
        <v>45916</v>
      </c>
      <c r="T822" s="7"/>
      <c r="U822" s="6">
        <f>IF(Table1[[#This Row],[Ngày tính CN]]="","",S822+T822)</f>
        <v>45916</v>
      </c>
      <c r="V822" s="18">
        <f ca="1">IF(Table1[[#This Row],[Hạn thanh toán]]="","",IF((U822-NOW())&lt;0,0,(U822-NOW())))</f>
        <v>0</v>
      </c>
      <c r="W822" s="2"/>
      <c r="X822" s="18">
        <f t="shared" ca="1" si="75"/>
        <v>254.49032048611116</v>
      </c>
      <c r="Y822" s="2" t="str">
        <f t="shared" ca="1" si="76"/>
        <v>Nợ quá hạn hơn 120 ngày có khả năng mất thanh toán</v>
      </c>
      <c r="Z822" s="51">
        <f t="shared" si="72"/>
        <v>45916</v>
      </c>
      <c r="AA822" s="51" t="str">
        <f t="shared" si="73"/>
        <v/>
      </c>
      <c r="AD822" s="2" t="str">
        <f>VLOOKUP($A822,MA_KH!$A:$Q,MA_KH!O$1,0)</f>
        <v>CIRCLEK MIỀN BẮC</v>
      </c>
      <c r="AE822" s="2" t="str">
        <f>VLOOKUP($A822,MA_KH!$A:$Q,MA_KH!P$1,0)</f>
        <v>CHI NHÁNH CÔNG TY TNHH VÒNG TRÒN ĐỎ TẠI HÀ NỘI</v>
      </c>
    </row>
    <row r="823" spans="1:31" ht="25.5" hidden="1" customHeight="1" x14ac:dyDescent="0.2">
      <c r="A823" s="31" t="s">
        <v>21258</v>
      </c>
      <c r="B823" s="31" t="s">
        <v>1325</v>
      </c>
      <c r="C823" s="32">
        <v>45917</v>
      </c>
      <c r="D823" s="31" t="s">
        <v>2782</v>
      </c>
      <c r="E823" s="32">
        <v>45917</v>
      </c>
      <c r="F823" s="31" t="s">
        <v>2783</v>
      </c>
      <c r="G823" s="31" t="s">
        <v>2784</v>
      </c>
      <c r="H823" s="33">
        <v>230760</v>
      </c>
      <c r="I823" s="33">
        <v>0</v>
      </c>
      <c r="J823" s="33">
        <v>18461</v>
      </c>
      <c r="K823" s="33">
        <v>249221</v>
      </c>
      <c r="L823" s="7" t="s">
        <v>51</v>
      </c>
      <c r="O823" s="18">
        <f>IF(Table1[[#This Row],[Phân loại]]="Tồn đầu kỳ",Table1[[#This Row],[Tổng giá trị]],0)</f>
        <v>249221</v>
      </c>
      <c r="P823" s="7">
        <f>IF(Table1[[#This Row],[Số còn phải thu ĐK]]&lt;&gt;0,0,IF(Table1[[#This Row],[Phân loại]]="Bán hàng",Table1[[#This Row],[Tổng giá trị]],-Table1[[#This Row],[Tổng giá trị]]))</f>
        <v>0</v>
      </c>
      <c r="Q823" s="18">
        <f t="shared" si="74"/>
        <v>0</v>
      </c>
      <c r="R823" s="7">
        <f>Table1[[#This Row],[Số còn phải thu ĐK]]+Table1[[#This Row],[Giá Trị HD sau CK]]-Table1[[#This Row],[Số tiền đã thu]]</f>
        <v>249221</v>
      </c>
      <c r="S823" s="6">
        <f>IF(Table1[[#This Row],[Ngày hóa đơn]]&lt;&gt;"",Table1[[#This Row],[Ngày hóa đơn]],IF(Table1[[#This Row],[Ngày hạch toán]]&lt;&gt;"",Table1[[#This Row],[Ngày hạch toán]],""))</f>
        <v>45917</v>
      </c>
      <c r="T823" s="7"/>
      <c r="U823" s="6">
        <f>IF(Table1[[#This Row],[Ngày tính CN]]="","",S823+T823)</f>
        <v>45917</v>
      </c>
      <c r="V823" s="18">
        <f ca="1">IF(Table1[[#This Row],[Hạn thanh toán]]="","",IF((U823-NOW())&lt;0,0,(U823-NOW())))</f>
        <v>0</v>
      </c>
      <c r="W823" s="2"/>
      <c r="X823" s="18">
        <f t="shared" ca="1" si="75"/>
        <v>253.49032048611116</v>
      </c>
      <c r="Y823" s="2" t="str">
        <f t="shared" ca="1" si="76"/>
        <v>Nợ quá hạn hơn 120 ngày có khả năng mất thanh toán</v>
      </c>
      <c r="Z823" s="51">
        <f t="shared" si="72"/>
        <v>45917</v>
      </c>
      <c r="AA823" s="51" t="str">
        <f t="shared" si="73"/>
        <v/>
      </c>
      <c r="AD823" s="2" t="str">
        <f>VLOOKUP($A823,MA_KH!$A:$Q,MA_KH!O$1,0)</f>
        <v>CIRCLEK MIỀN BẮC</v>
      </c>
      <c r="AE823" s="2" t="str">
        <f>VLOOKUP($A823,MA_KH!$A:$Q,MA_KH!P$1,0)</f>
        <v>CHI NHÁNH CÔNG TY TNHH VÒNG TRÒN ĐỎ TẠI HÀ NỘI</v>
      </c>
    </row>
    <row r="824" spans="1:31" ht="25.5" hidden="1" customHeight="1" x14ac:dyDescent="0.2">
      <c r="A824" s="31" t="s">
        <v>21192</v>
      </c>
      <c r="B824" s="31" t="s">
        <v>1331</v>
      </c>
      <c r="C824" s="32">
        <v>45917</v>
      </c>
      <c r="D824" s="31" t="s">
        <v>2785</v>
      </c>
      <c r="E824" s="32">
        <v>45917</v>
      </c>
      <c r="F824" s="31" t="s">
        <v>2786</v>
      </c>
      <c r="G824" s="31" t="s">
        <v>2787</v>
      </c>
      <c r="H824" s="33">
        <v>207684</v>
      </c>
      <c r="I824" s="33">
        <v>0</v>
      </c>
      <c r="J824" s="33">
        <v>16615</v>
      </c>
      <c r="K824" s="33">
        <v>224299</v>
      </c>
      <c r="L824" s="7" t="s">
        <v>51</v>
      </c>
      <c r="O824" s="18">
        <f>IF(Table1[[#This Row],[Phân loại]]="Tồn đầu kỳ",Table1[[#This Row],[Tổng giá trị]],0)</f>
        <v>224299</v>
      </c>
      <c r="P824" s="7">
        <f>IF(Table1[[#This Row],[Số còn phải thu ĐK]]&lt;&gt;0,0,IF(Table1[[#This Row],[Phân loại]]="Bán hàng",Table1[[#This Row],[Tổng giá trị]],-Table1[[#This Row],[Tổng giá trị]]))</f>
        <v>0</v>
      </c>
      <c r="Q824" s="18">
        <f t="shared" si="74"/>
        <v>0</v>
      </c>
      <c r="R824" s="7">
        <f>Table1[[#This Row],[Số còn phải thu ĐK]]+Table1[[#This Row],[Giá Trị HD sau CK]]-Table1[[#This Row],[Số tiền đã thu]]</f>
        <v>224299</v>
      </c>
      <c r="S824" s="6">
        <f>IF(Table1[[#This Row],[Ngày hóa đơn]]&lt;&gt;"",Table1[[#This Row],[Ngày hóa đơn]],IF(Table1[[#This Row],[Ngày hạch toán]]&lt;&gt;"",Table1[[#This Row],[Ngày hạch toán]],""))</f>
        <v>45917</v>
      </c>
      <c r="T824" s="7"/>
      <c r="U824" s="6">
        <f>IF(Table1[[#This Row],[Ngày tính CN]]="","",S824+T824)</f>
        <v>45917</v>
      </c>
      <c r="V824" s="18">
        <f ca="1">IF(Table1[[#This Row],[Hạn thanh toán]]="","",IF((U824-NOW())&lt;0,0,(U824-NOW())))</f>
        <v>0</v>
      </c>
      <c r="W824" s="2"/>
      <c r="X824" s="18">
        <f t="shared" ca="1" si="75"/>
        <v>253.49032048611116</v>
      </c>
      <c r="Y824" s="2" t="str">
        <f t="shared" ca="1" si="76"/>
        <v>Nợ quá hạn hơn 120 ngày có khả năng mất thanh toán</v>
      </c>
      <c r="Z824" s="51">
        <f t="shared" si="72"/>
        <v>45917</v>
      </c>
      <c r="AA824" s="51" t="str">
        <f t="shared" si="73"/>
        <v/>
      </c>
      <c r="AD824" s="2" t="str">
        <f>VLOOKUP($A824,MA_KH!$A:$Q,MA_KH!O$1,0)</f>
        <v>CIRCLEK MIỀN BẮC</v>
      </c>
      <c r="AE824" s="2" t="str">
        <f>VLOOKUP($A824,MA_KH!$A:$Q,MA_KH!P$1,0)</f>
        <v>CHI NHÁNH CÔNG TY TNHH VÒNG TRÒN ĐỎ TẠI HÀ NỘI</v>
      </c>
    </row>
    <row r="825" spans="1:31" ht="25.5" hidden="1" customHeight="1" x14ac:dyDescent="0.2">
      <c r="A825" s="31" t="s">
        <v>21192</v>
      </c>
      <c r="B825" s="31" t="s">
        <v>1331</v>
      </c>
      <c r="C825" s="32">
        <v>45917</v>
      </c>
      <c r="D825" s="31" t="s">
        <v>2788</v>
      </c>
      <c r="E825" s="32">
        <v>45917</v>
      </c>
      <c r="F825" s="31" t="s">
        <v>2789</v>
      </c>
      <c r="G825" s="31" t="s">
        <v>2790</v>
      </c>
      <c r="H825" s="33">
        <v>230760</v>
      </c>
      <c r="I825" s="33">
        <v>0</v>
      </c>
      <c r="J825" s="33">
        <v>18461</v>
      </c>
      <c r="K825" s="33">
        <v>249221</v>
      </c>
      <c r="L825" s="7" t="s">
        <v>51</v>
      </c>
      <c r="O825" s="18">
        <f>IF(Table1[[#This Row],[Phân loại]]="Tồn đầu kỳ",Table1[[#This Row],[Tổng giá trị]],0)</f>
        <v>249221</v>
      </c>
      <c r="P825" s="7">
        <f>IF(Table1[[#This Row],[Số còn phải thu ĐK]]&lt;&gt;0,0,IF(Table1[[#This Row],[Phân loại]]="Bán hàng",Table1[[#This Row],[Tổng giá trị]],-Table1[[#This Row],[Tổng giá trị]]))</f>
        <v>0</v>
      </c>
      <c r="Q825" s="18">
        <f t="shared" si="74"/>
        <v>0</v>
      </c>
      <c r="R825" s="7">
        <f>Table1[[#This Row],[Số còn phải thu ĐK]]+Table1[[#This Row],[Giá Trị HD sau CK]]-Table1[[#This Row],[Số tiền đã thu]]</f>
        <v>249221</v>
      </c>
      <c r="S825" s="6">
        <f>IF(Table1[[#This Row],[Ngày hóa đơn]]&lt;&gt;"",Table1[[#This Row],[Ngày hóa đơn]],IF(Table1[[#This Row],[Ngày hạch toán]]&lt;&gt;"",Table1[[#This Row],[Ngày hạch toán]],""))</f>
        <v>45917</v>
      </c>
      <c r="T825" s="7"/>
      <c r="U825" s="6">
        <f>IF(Table1[[#This Row],[Ngày tính CN]]="","",S825+T825)</f>
        <v>45917</v>
      </c>
      <c r="V825" s="18">
        <f ca="1">IF(Table1[[#This Row],[Hạn thanh toán]]="","",IF((U825-NOW())&lt;0,0,(U825-NOW())))</f>
        <v>0</v>
      </c>
      <c r="W825" s="2"/>
      <c r="X825" s="18">
        <f t="shared" ca="1" si="75"/>
        <v>253.49032048611116</v>
      </c>
      <c r="Y825" s="2" t="str">
        <f t="shared" ca="1" si="76"/>
        <v>Nợ quá hạn hơn 120 ngày có khả năng mất thanh toán</v>
      </c>
      <c r="Z825" s="51">
        <f t="shared" si="72"/>
        <v>45917</v>
      </c>
      <c r="AA825" s="51" t="str">
        <f t="shared" si="73"/>
        <v/>
      </c>
      <c r="AD825" s="2" t="str">
        <f>VLOOKUP($A825,MA_KH!$A:$Q,MA_KH!O$1,0)</f>
        <v>CIRCLEK MIỀN BẮC</v>
      </c>
      <c r="AE825" s="2" t="str">
        <f>VLOOKUP($A825,MA_KH!$A:$Q,MA_KH!P$1,0)</f>
        <v>CHI NHÁNH CÔNG TY TNHH VÒNG TRÒN ĐỎ TẠI HÀ NỘI</v>
      </c>
    </row>
    <row r="826" spans="1:31" ht="25.5" hidden="1" customHeight="1" x14ac:dyDescent="0.2">
      <c r="A826" s="31" t="s">
        <v>21192</v>
      </c>
      <c r="B826" s="31" t="s">
        <v>1331</v>
      </c>
      <c r="C826" s="32">
        <v>45917</v>
      </c>
      <c r="D826" s="31" t="s">
        <v>2791</v>
      </c>
      <c r="E826" s="32">
        <v>45917</v>
      </c>
      <c r="F826" s="31" t="s">
        <v>2792</v>
      </c>
      <c r="G826" s="31" t="s">
        <v>2793</v>
      </c>
      <c r="H826" s="33">
        <v>230760</v>
      </c>
      <c r="I826" s="33">
        <v>0</v>
      </c>
      <c r="J826" s="33">
        <v>18461</v>
      </c>
      <c r="K826" s="33">
        <v>249221</v>
      </c>
      <c r="L826" s="7" t="s">
        <v>51</v>
      </c>
      <c r="O826" s="18">
        <f>IF(Table1[[#This Row],[Phân loại]]="Tồn đầu kỳ",Table1[[#This Row],[Tổng giá trị]],0)</f>
        <v>249221</v>
      </c>
      <c r="P826" s="7">
        <f>IF(Table1[[#This Row],[Số còn phải thu ĐK]]&lt;&gt;0,0,IF(Table1[[#This Row],[Phân loại]]="Bán hàng",Table1[[#This Row],[Tổng giá trị]],-Table1[[#This Row],[Tổng giá trị]]))</f>
        <v>0</v>
      </c>
      <c r="Q826" s="18">
        <f t="shared" si="74"/>
        <v>0</v>
      </c>
      <c r="R826" s="7">
        <f>Table1[[#This Row],[Số còn phải thu ĐK]]+Table1[[#This Row],[Giá Trị HD sau CK]]-Table1[[#This Row],[Số tiền đã thu]]</f>
        <v>249221</v>
      </c>
      <c r="S826" s="6">
        <f>IF(Table1[[#This Row],[Ngày hóa đơn]]&lt;&gt;"",Table1[[#This Row],[Ngày hóa đơn]],IF(Table1[[#This Row],[Ngày hạch toán]]&lt;&gt;"",Table1[[#This Row],[Ngày hạch toán]],""))</f>
        <v>45917</v>
      </c>
      <c r="T826" s="7"/>
      <c r="U826" s="6">
        <f>IF(Table1[[#This Row],[Ngày tính CN]]="","",S826+T826)</f>
        <v>45917</v>
      </c>
      <c r="V826" s="18">
        <f ca="1">IF(Table1[[#This Row],[Hạn thanh toán]]="","",IF((U826-NOW())&lt;0,0,(U826-NOW())))</f>
        <v>0</v>
      </c>
      <c r="W826" s="2"/>
      <c r="X826" s="18">
        <f t="shared" ca="1" si="75"/>
        <v>253.49032048611116</v>
      </c>
      <c r="Y826" s="2" t="str">
        <f t="shared" ca="1" si="76"/>
        <v>Nợ quá hạn hơn 120 ngày có khả năng mất thanh toán</v>
      </c>
      <c r="Z826" s="51">
        <f t="shared" si="72"/>
        <v>45917</v>
      </c>
      <c r="AA826" s="51" t="str">
        <f t="shared" si="73"/>
        <v/>
      </c>
      <c r="AD826" s="2" t="str">
        <f>VLOOKUP($A826,MA_KH!$A:$Q,MA_KH!O$1,0)</f>
        <v>CIRCLEK MIỀN BẮC</v>
      </c>
      <c r="AE826" s="2" t="str">
        <f>VLOOKUP($A826,MA_KH!$A:$Q,MA_KH!P$1,0)</f>
        <v>CHI NHÁNH CÔNG TY TNHH VÒNG TRÒN ĐỎ TẠI HÀ NỘI</v>
      </c>
    </row>
    <row r="827" spans="1:31" ht="25.5" hidden="1" customHeight="1" x14ac:dyDescent="0.2">
      <c r="A827" s="31" t="s">
        <v>21192</v>
      </c>
      <c r="B827" s="31" t="s">
        <v>1331</v>
      </c>
      <c r="C827" s="32">
        <v>45917</v>
      </c>
      <c r="D827" s="31" t="s">
        <v>2794</v>
      </c>
      <c r="E827" s="32">
        <v>45917</v>
      </c>
      <c r="F827" s="31" t="s">
        <v>2795</v>
      </c>
      <c r="G827" s="31" t="s">
        <v>2796</v>
      </c>
      <c r="H827" s="33">
        <v>230760</v>
      </c>
      <c r="I827" s="33">
        <v>0</v>
      </c>
      <c r="J827" s="33">
        <v>18461</v>
      </c>
      <c r="K827" s="33">
        <v>249221</v>
      </c>
      <c r="L827" s="7" t="s">
        <v>51</v>
      </c>
      <c r="O827" s="18">
        <f>IF(Table1[[#This Row],[Phân loại]]="Tồn đầu kỳ",Table1[[#This Row],[Tổng giá trị]],0)</f>
        <v>249221</v>
      </c>
      <c r="P827" s="7">
        <f>IF(Table1[[#This Row],[Số còn phải thu ĐK]]&lt;&gt;0,0,IF(Table1[[#This Row],[Phân loại]]="Bán hàng",Table1[[#This Row],[Tổng giá trị]],-Table1[[#This Row],[Tổng giá trị]]))</f>
        <v>0</v>
      </c>
      <c r="Q827" s="18">
        <f t="shared" si="74"/>
        <v>0</v>
      </c>
      <c r="R827" s="7">
        <f>Table1[[#This Row],[Số còn phải thu ĐK]]+Table1[[#This Row],[Giá Trị HD sau CK]]-Table1[[#This Row],[Số tiền đã thu]]</f>
        <v>249221</v>
      </c>
      <c r="S827" s="6">
        <f>IF(Table1[[#This Row],[Ngày hóa đơn]]&lt;&gt;"",Table1[[#This Row],[Ngày hóa đơn]],IF(Table1[[#This Row],[Ngày hạch toán]]&lt;&gt;"",Table1[[#This Row],[Ngày hạch toán]],""))</f>
        <v>45917</v>
      </c>
      <c r="T827" s="7"/>
      <c r="U827" s="6">
        <f>IF(Table1[[#This Row],[Ngày tính CN]]="","",S827+T827)</f>
        <v>45917</v>
      </c>
      <c r="V827" s="18">
        <f ca="1">IF(Table1[[#This Row],[Hạn thanh toán]]="","",IF((U827-NOW())&lt;0,0,(U827-NOW())))</f>
        <v>0</v>
      </c>
      <c r="W827" s="2"/>
      <c r="X827" s="18">
        <f t="shared" ca="1" si="75"/>
        <v>253.49032048611116</v>
      </c>
      <c r="Y827" s="2" t="str">
        <f t="shared" ca="1" si="76"/>
        <v>Nợ quá hạn hơn 120 ngày có khả năng mất thanh toán</v>
      </c>
      <c r="Z827" s="51">
        <f t="shared" si="72"/>
        <v>45917</v>
      </c>
      <c r="AA827" s="51" t="str">
        <f t="shared" si="73"/>
        <v/>
      </c>
      <c r="AD827" s="2" t="str">
        <f>VLOOKUP($A827,MA_KH!$A:$Q,MA_KH!O$1,0)</f>
        <v>CIRCLEK MIỀN BẮC</v>
      </c>
      <c r="AE827" s="2" t="str">
        <f>VLOOKUP($A827,MA_KH!$A:$Q,MA_KH!P$1,0)</f>
        <v>CHI NHÁNH CÔNG TY TNHH VÒNG TRÒN ĐỎ TẠI HÀ NỘI</v>
      </c>
    </row>
    <row r="828" spans="1:31" ht="25.5" hidden="1" customHeight="1" x14ac:dyDescent="0.2">
      <c r="A828" s="31" t="s">
        <v>21192</v>
      </c>
      <c r="B828" s="31" t="s">
        <v>1331</v>
      </c>
      <c r="C828" s="32">
        <v>45917</v>
      </c>
      <c r="D828" s="31" t="s">
        <v>2797</v>
      </c>
      <c r="E828" s="32">
        <v>45917</v>
      </c>
      <c r="F828" s="31" t="s">
        <v>2798</v>
      </c>
      <c r="G828" s="31" t="s">
        <v>2799</v>
      </c>
      <c r="H828" s="33">
        <v>230760</v>
      </c>
      <c r="I828" s="33">
        <v>0</v>
      </c>
      <c r="J828" s="33">
        <v>18461</v>
      </c>
      <c r="K828" s="33">
        <v>249221</v>
      </c>
      <c r="L828" s="7" t="s">
        <v>51</v>
      </c>
      <c r="O828" s="18">
        <f>IF(Table1[[#This Row],[Phân loại]]="Tồn đầu kỳ",Table1[[#This Row],[Tổng giá trị]],0)</f>
        <v>249221</v>
      </c>
      <c r="P828" s="7">
        <f>IF(Table1[[#This Row],[Số còn phải thu ĐK]]&lt;&gt;0,0,IF(Table1[[#This Row],[Phân loại]]="Bán hàng",Table1[[#This Row],[Tổng giá trị]],-Table1[[#This Row],[Tổng giá trị]]))</f>
        <v>0</v>
      </c>
      <c r="Q828" s="18">
        <f t="shared" si="74"/>
        <v>0</v>
      </c>
      <c r="R828" s="7">
        <f>Table1[[#This Row],[Số còn phải thu ĐK]]+Table1[[#This Row],[Giá Trị HD sau CK]]-Table1[[#This Row],[Số tiền đã thu]]</f>
        <v>249221</v>
      </c>
      <c r="S828" s="6">
        <f>IF(Table1[[#This Row],[Ngày hóa đơn]]&lt;&gt;"",Table1[[#This Row],[Ngày hóa đơn]],IF(Table1[[#This Row],[Ngày hạch toán]]&lt;&gt;"",Table1[[#This Row],[Ngày hạch toán]],""))</f>
        <v>45917</v>
      </c>
      <c r="T828" s="7"/>
      <c r="U828" s="6">
        <f>IF(Table1[[#This Row],[Ngày tính CN]]="","",S828+T828)</f>
        <v>45917</v>
      </c>
      <c r="V828" s="18">
        <f ca="1">IF(Table1[[#This Row],[Hạn thanh toán]]="","",IF((U828-NOW())&lt;0,0,(U828-NOW())))</f>
        <v>0</v>
      </c>
      <c r="W828" s="2"/>
      <c r="X828" s="18">
        <f t="shared" ca="1" si="75"/>
        <v>253.49032048611116</v>
      </c>
      <c r="Y828" s="2" t="str">
        <f t="shared" ca="1" si="76"/>
        <v>Nợ quá hạn hơn 120 ngày có khả năng mất thanh toán</v>
      </c>
      <c r="Z828" s="51">
        <f t="shared" si="72"/>
        <v>45917</v>
      </c>
      <c r="AA828" s="51" t="str">
        <f t="shared" si="73"/>
        <v/>
      </c>
      <c r="AD828" s="2" t="str">
        <f>VLOOKUP($A828,MA_KH!$A:$Q,MA_KH!O$1,0)</f>
        <v>CIRCLEK MIỀN BẮC</v>
      </c>
      <c r="AE828" s="2" t="str">
        <f>VLOOKUP($A828,MA_KH!$A:$Q,MA_KH!P$1,0)</f>
        <v>CHI NHÁNH CÔNG TY TNHH VÒNG TRÒN ĐỎ TẠI HÀ NỘI</v>
      </c>
    </row>
    <row r="829" spans="1:31" ht="25.5" hidden="1" customHeight="1" x14ac:dyDescent="0.2">
      <c r="A829" s="31" t="s">
        <v>21192</v>
      </c>
      <c r="B829" s="31" t="s">
        <v>1331</v>
      </c>
      <c r="C829" s="32">
        <v>45917</v>
      </c>
      <c r="D829" s="31" t="s">
        <v>2800</v>
      </c>
      <c r="E829" s="32">
        <v>45917</v>
      </c>
      <c r="F829" s="31" t="s">
        <v>2801</v>
      </c>
      <c r="G829" s="31" t="s">
        <v>2802</v>
      </c>
      <c r="H829" s="33">
        <v>276912</v>
      </c>
      <c r="I829" s="33">
        <v>0</v>
      </c>
      <c r="J829" s="33">
        <v>22153</v>
      </c>
      <c r="K829" s="33">
        <v>299065</v>
      </c>
      <c r="L829" s="7" t="s">
        <v>51</v>
      </c>
      <c r="O829" s="18">
        <f>IF(Table1[[#This Row],[Phân loại]]="Tồn đầu kỳ",Table1[[#This Row],[Tổng giá trị]],0)</f>
        <v>299065</v>
      </c>
      <c r="P829" s="7">
        <f>IF(Table1[[#This Row],[Số còn phải thu ĐK]]&lt;&gt;0,0,IF(Table1[[#This Row],[Phân loại]]="Bán hàng",Table1[[#This Row],[Tổng giá trị]],-Table1[[#This Row],[Tổng giá trị]]))</f>
        <v>0</v>
      </c>
      <c r="Q829" s="18">
        <f t="shared" si="74"/>
        <v>0</v>
      </c>
      <c r="R829" s="7">
        <f>Table1[[#This Row],[Số còn phải thu ĐK]]+Table1[[#This Row],[Giá Trị HD sau CK]]-Table1[[#This Row],[Số tiền đã thu]]</f>
        <v>299065</v>
      </c>
      <c r="S829" s="6">
        <f>IF(Table1[[#This Row],[Ngày hóa đơn]]&lt;&gt;"",Table1[[#This Row],[Ngày hóa đơn]],IF(Table1[[#This Row],[Ngày hạch toán]]&lt;&gt;"",Table1[[#This Row],[Ngày hạch toán]],""))</f>
        <v>45917</v>
      </c>
      <c r="T829" s="7"/>
      <c r="U829" s="6">
        <f>IF(Table1[[#This Row],[Ngày tính CN]]="","",S829+T829)</f>
        <v>45917</v>
      </c>
      <c r="V829" s="18">
        <f ca="1">IF(Table1[[#This Row],[Hạn thanh toán]]="","",IF((U829-NOW())&lt;0,0,(U829-NOW())))</f>
        <v>0</v>
      </c>
      <c r="W829" s="2"/>
      <c r="X829" s="18">
        <f t="shared" ca="1" si="75"/>
        <v>253.49032048611116</v>
      </c>
      <c r="Y829" s="2" t="str">
        <f t="shared" ca="1" si="76"/>
        <v>Nợ quá hạn hơn 120 ngày có khả năng mất thanh toán</v>
      </c>
      <c r="Z829" s="51">
        <f t="shared" si="72"/>
        <v>45917</v>
      </c>
      <c r="AA829" s="51" t="str">
        <f t="shared" si="73"/>
        <v/>
      </c>
      <c r="AD829" s="2" t="str">
        <f>VLOOKUP($A829,MA_KH!$A:$Q,MA_KH!O$1,0)</f>
        <v>CIRCLEK MIỀN BẮC</v>
      </c>
      <c r="AE829" s="2" t="str">
        <f>VLOOKUP($A829,MA_KH!$A:$Q,MA_KH!P$1,0)</f>
        <v>CHI NHÁNH CÔNG TY TNHH VÒNG TRÒN ĐỎ TẠI HÀ NỘI</v>
      </c>
    </row>
    <row r="830" spans="1:31" ht="25.5" hidden="1" customHeight="1" x14ac:dyDescent="0.2">
      <c r="A830" s="31" t="s">
        <v>21192</v>
      </c>
      <c r="B830" s="31" t="s">
        <v>1331</v>
      </c>
      <c r="C830" s="32">
        <v>45917</v>
      </c>
      <c r="D830" s="31" t="s">
        <v>2803</v>
      </c>
      <c r="E830" s="32">
        <v>45917</v>
      </c>
      <c r="F830" s="31" t="s">
        <v>2804</v>
      </c>
      <c r="G830" s="31" t="s">
        <v>2805</v>
      </c>
      <c r="H830" s="33">
        <v>230760</v>
      </c>
      <c r="I830" s="33">
        <v>0</v>
      </c>
      <c r="J830" s="33">
        <v>18461</v>
      </c>
      <c r="K830" s="33">
        <v>249221</v>
      </c>
      <c r="L830" s="7" t="s">
        <v>51</v>
      </c>
      <c r="O830" s="18">
        <f>IF(Table1[[#This Row],[Phân loại]]="Tồn đầu kỳ",Table1[[#This Row],[Tổng giá trị]],0)</f>
        <v>249221</v>
      </c>
      <c r="P830" s="7">
        <f>IF(Table1[[#This Row],[Số còn phải thu ĐK]]&lt;&gt;0,0,IF(Table1[[#This Row],[Phân loại]]="Bán hàng",Table1[[#This Row],[Tổng giá trị]],-Table1[[#This Row],[Tổng giá trị]]))</f>
        <v>0</v>
      </c>
      <c r="Q830" s="18">
        <f t="shared" si="74"/>
        <v>0</v>
      </c>
      <c r="R830" s="7">
        <f>Table1[[#This Row],[Số còn phải thu ĐK]]+Table1[[#This Row],[Giá Trị HD sau CK]]-Table1[[#This Row],[Số tiền đã thu]]</f>
        <v>249221</v>
      </c>
      <c r="S830" s="6">
        <f>IF(Table1[[#This Row],[Ngày hóa đơn]]&lt;&gt;"",Table1[[#This Row],[Ngày hóa đơn]],IF(Table1[[#This Row],[Ngày hạch toán]]&lt;&gt;"",Table1[[#This Row],[Ngày hạch toán]],""))</f>
        <v>45917</v>
      </c>
      <c r="T830" s="7"/>
      <c r="U830" s="6">
        <f>IF(Table1[[#This Row],[Ngày tính CN]]="","",S830+T830)</f>
        <v>45917</v>
      </c>
      <c r="V830" s="18">
        <f ca="1">IF(Table1[[#This Row],[Hạn thanh toán]]="","",IF((U830-NOW())&lt;0,0,(U830-NOW())))</f>
        <v>0</v>
      </c>
      <c r="W830" s="2"/>
      <c r="X830" s="18">
        <f t="shared" ca="1" si="75"/>
        <v>253.49032048611116</v>
      </c>
      <c r="Y830" s="2" t="str">
        <f t="shared" ca="1" si="76"/>
        <v>Nợ quá hạn hơn 120 ngày có khả năng mất thanh toán</v>
      </c>
      <c r="Z830" s="51">
        <f t="shared" si="72"/>
        <v>45917</v>
      </c>
      <c r="AA830" s="51" t="str">
        <f t="shared" si="73"/>
        <v/>
      </c>
      <c r="AD830" s="2" t="str">
        <f>VLOOKUP($A830,MA_KH!$A:$Q,MA_KH!O$1,0)</f>
        <v>CIRCLEK MIỀN BẮC</v>
      </c>
      <c r="AE830" s="2" t="str">
        <f>VLOOKUP($A830,MA_KH!$A:$Q,MA_KH!P$1,0)</f>
        <v>CHI NHÁNH CÔNG TY TNHH VÒNG TRÒN ĐỎ TẠI HÀ NỘI</v>
      </c>
    </row>
    <row r="831" spans="1:31" ht="25.5" hidden="1" customHeight="1" x14ac:dyDescent="0.2">
      <c r="A831" s="31" t="s">
        <v>21192</v>
      </c>
      <c r="B831" s="31" t="s">
        <v>1331</v>
      </c>
      <c r="C831" s="32">
        <v>45917</v>
      </c>
      <c r="D831" s="31" t="s">
        <v>2806</v>
      </c>
      <c r="E831" s="32">
        <v>45917</v>
      </c>
      <c r="F831" s="31" t="s">
        <v>2807</v>
      </c>
      <c r="G831" s="31" t="s">
        <v>2808</v>
      </c>
      <c r="H831" s="33">
        <v>230760</v>
      </c>
      <c r="I831" s="33">
        <v>0</v>
      </c>
      <c r="J831" s="33">
        <v>18461</v>
      </c>
      <c r="K831" s="33">
        <v>249221</v>
      </c>
      <c r="L831" s="7" t="s">
        <v>51</v>
      </c>
      <c r="O831" s="18">
        <f>IF(Table1[[#This Row],[Phân loại]]="Tồn đầu kỳ",Table1[[#This Row],[Tổng giá trị]],0)</f>
        <v>249221</v>
      </c>
      <c r="P831" s="7">
        <f>IF(Table1[[#This Row],[Số còn phải thu ĐK]]&lt;&gt;0,0,IF(Table1[[#This Row],[Phân loại]]="Bán hàng",Table1[[#This Row],[Tổng giá trị]],-Table1[[#This Row],[Tổng giá trị]]))</f>
        <v>0</v>
      </c>
      <c r="Q831" s="18">
        <f t="shared" si="74"/>
        <v>0</v>
      </c>
      <c r="R831" s="7">
        <f>Table1[[#This Row],[Số còn phải thu ĐK]]+Table1[[#This Row],[Giá Trị HD sau CK]]-Table1[[#This Row],[Số tiền đã thu]]</f>
        <v>249221</v>
      </c>
      <c r="S831" s="6">
        <f>IF(Table1[[#This Row],[Ngày hóa đơn]]&lt;&gt;"",Table1[[#This Row],[Ngày hóa đơn]],IF(Table1[[#This Row],[Ngày hạch toán]]&lt;&gt;"",Table1[[#This Row],[Ngày hạch toán]],""))</f>
        <v>45917</v>
      </c>
      <c r="T831" s="7"/>
      <c r="U831" s="6">
        <f>IF(Table1[[#This Row],[Ngày tính CN]]="","",S831+T831)</f>
        <v>45917</v>
      </c>
      <c r="V831" s="18">
        <f ca="1">IF(Table1[[#This Row],[Hạn thanh toán]]="","",IF((U831-NOW())&lt;0,0,(U831-NOW())))</f>
        <v>0</v>
      </c>
      <c r="W831" s="2"/>
      <c r="X831" s="18">
        <f t="shared" ca="1" si="75"/>
        <v>253.49032048611116</v>
      </c>
      <c r="Y831" s="2" t="str">
        <f t="shared" ca="1" si="76"/>
        <v>Nợ quá hạn hơn 120 ngày có khả năng mất thanh toán</v>
      </c>
      <c r="Z831" s="51">
        <f t="shared" si="72"/>
        <v>45917</v>
      </c>
      <c r="AA831" s="51" t="str">
        <f t="shared" si="73"/>
        <v/>
      </c>
      <c r="AD831" s="2" t="str">
        <f>VLOOKUP($A831,MA_KH!$A:$Q,MA_KH!O$1,0)</f>
        <v>CIRCLEK MIỀN BẮC</v>
      </c>
      <c r="AE831" s="2" t="str">
        <f>VLOOKUP($A831,MA_KH!$A:$Q,MA_KH!P$1,0)</f>
        <v>CHI NHÁNH CÔNG TY TNHH VÒNG TRÒN ĐỎ TẠI HÀ NỘI</v>
      </c>
    </row>
    <row r="832" spans="1:31" ht="25.5" hidden="1" customHeight="1" x14ac:dyDescent="0.2">
      <c r="A832" s="31" t="s">
        <v>21192</v>
      </c>
      <c r="B832" s="31" t="s">
        <v>1331</v>
      </c>
      <c r="C832" s="32">
        <v>45917</v>
      </c>
      <c r="D832" s="31" t="s">
        <v>2809</v>
      </c>
      <c r="E832" s="32">
        <v>45917</v>
      </c>
      <c r="F832" s="31" t="s">
        <v>2810</v>
      </c>
      <c r="G832" s="31" t="s">
        <v>2811</v>
      </c>
      <c r="H832" s="33">
        <v>230760</v>
      </c>
      <c r="I832" s="33">
        <v>0</v>
      </c>
      <c r="J832" s="33">
        <v>18461</v>
      </c>
      <c r="K832" s="33">
        <v>249221</v>
      </c>
      <c r="L832" s="7" t="s">
        <v>51</v>
      </c>
      <c r="O832" s="18">
        <f>IF(Table1[[#This Row],[Phân loại]]="Tồn đầu kỳ",Table1[[#This Row],[Tổng giá trị]],0)</f>
        <v>249221</v>
      </c>
      <c r="P832" s="7">
        <f>IF(Table1[[#This Row],[Số còn phải thu ĐK]]&lt;&gt;0,0,IF(Table1[[#This Row],[Phân loại]]="Bán hàng",Table1[[#This Row],[Tổng giá trị]],-Table1[[#This Row],[Tổng giá trị]]))</f>
        <v>0</v>
      </c>
      <c r="Q832" s="18">
        <f t="shared" si="74"/>
        <v>0</v>
      </c>
      <c r="R832" s="7">
        <f>Table1[[#This Row],[Số còn phải thu ĐK]]+Table1[[#This Row],[Giá Trị HD sau CK]]-Table1[[#This Row],[Số tiền đã thu]]</f>
        <v>249221</v>
      </c>
      <c r="S832" s="6">
        <f>IF(Table1[[#This Row],[Ngày hóa đơn]]&lt;&gt;"",Table1[[#This Row],[Ngày hóa đơn]],IF(Table1[[#This Row],[Ngày hạch toán]]&lt;&gt;"",Table1[[#This Row],[Ngày hạch toán]],""))</f>
        <v>45917</v>
      </c>
      <c r="T832" s="7"/>
      <c r="U832" s="6">
        <f>IF(Table1[[#This Row],[Ngày tính CN]]="","",S832+T832)</f>
        <v>45917</v>
      </c>
      <c r="V832" s="18">
        <f ca="1">IF(Table1[[#This Row],[Hạn thanh toán]]="","",IF((U832-NOW())&lt;0,0,(U832-NOW())))</f>
        <v>0</v>
      </c>
      <c r="W832" s="2"/>
      <c r="X832" s="18">
        <f t="shared" ca="1" si="75"/>
        <v>253.49032048611116</v>
      </c>
      <c r="Y832" s="2" t="str">
        <f t="shared" ca="1" si="76"/>
        <v>Nợ quá hạn hơn 120 ngày có khả năng mất thanh toán</v>
      </c>
      <c r="Z832" s="51">
        <f t="shared" si="72"/>
        <v>45917</v>
      </c>
      <c r="AA832" s="51" t="str">
        <f t="shared" si="73"/>
        <v/>
      </c>
      <c r="AD832" s="2" t="str">
        <f>VLOOKUP($A832,MA_KH!$A:$Q,MA_KH!O$1,0)</f>
        <v>CIRCLEK MIỀN BẮC</v>
      </c>
      <c r="AE832" s="2" t="str">
        <f>VLOOKUP($A832,MA_KH!$A:$Q,MA_KH!P$1,0)</f>
        <v>CHI NHÁNH CÔNG TY TNHH VÒNG TRÒN ĐỎ TẠI HÀ NỘI</v>
      </c>
    </row>
    <row r="833" spans="1:31" ht="25.5" hidden="1" customHeight="1" x14ac:dyDescent="0.2">
      <c r="A833" s="31" t="s">
        <v>21192</v>
      </c>
      <c r="B833" s="31" t="s">
        <v>1331</v>
      </c>
      <c r="C833" s="32">
        <v>45918</v>
      </c>
      <c r="D833" s="31" t="s">
        <v>2812</v>
      </c>
      <c r="E833" s="32">
        <v>45918</v>
      </c>
      <c r="F833" s="31" t="s">
        <v>2813</v>
      </c>
      <c r="G833" s="31" t="s">
        <v>2814</v>
      </c>
      <c r="H833" s="33">
        <v>230760</v>
      </c>
      <c r="I833" s="33">
        <v>0</v>
      </c>
      <c r="J833" s="33">
        <v>18461</v>
      </c>
      <c r="K833" s="33">
        <v>249221</v>
      </c>
      <c r="L833" s="7" t="s">
        <v>51</v>
      </c>
      <c r="O833" s="18">
        <f>IF(Table1[[#This Row],[Phân loại]]="Tồn đầu kỳ",Table1[[#This Row],[Tổng giá trị]],0)</f>
        <v>249221</v>
      </c>
      <c r="P833" s="7">
        <f>IF(Table1[[#This Row],[Số còn phải thu ĐK]]&lt;&gt;0,0,IF(Table1[[#This Row],[Phân loại]]="Bán hàng",Table1[[#This Row],[Tổng giá trị]],-Table1[[#This Row],[Tổng giá trị]]))</f>
        <v>0</v>
      </c>
      <c r="Q833" s="18">
        <f t="shared" si="74"/>
        <v>0</v>
      </c>
      <c r="R833" s="7">
        <f>Table1[[#This Row],[Số còn phải thu ĐK]]+Table1[[#This Row],[Giá Trị HD sau CK]]-Table1[[#This Row],[Số tiền đã thu]]</f>
        <v>249221</v>
      </c>
      <c r="S833" s="6">
        <f>IF(Table1[[#This Row],[Ngày hóa đơn]]&lt;&gt;"",Table1[[#This Row],[Ngày hóa đơn]],IF(Table1[[#This Row],[Ngày hạch toán]]&lt;&gt;"",Table1[[#This Row],[Ngày hạch toán]],""))</f>
        <v>45918</v>
      </c>
      <c r="T833" s="7"/>
      <c r="U833" s="6">
        <f>IF(Table1[[#This Row],[Ngày tính CN]]="","",S833+T833)</f>
        <v>45918</v>
      </c>
      <c r="V833" s="18">
        <f ca="1">IF(Table1[[#This Row],[Hạn thanh toán]]="","",IF((U833-NOW())&lt;0,0,(U833-NOW())))</f>
        <v>0</v>
      </c>
      <c r="W833" s="2"/>
      <c r="X833" s="18">
        <f t="shared" ca="1" si="75"/>
        <v>252.49032048611116</v>
      </c>
      <c r="Y833" s="2" t="str">
        <f t="shared" ca="1" si="76"/>
        <v>Nợ quá hạn hơn 120 ngày có khả năng mất thanh toán</v>
      </c>
      <c r="Z833" s="51">
        <f t="shared" si="72"/>
        <v>45918</v>
      </c>
      <c r="AA833" s="51" t="str">
        <f t="shared" si="73"/>
        <v/>
      </c>
      <c r="AD833" s="2" t="str">
        <f>VLOOKUP($A833,MA_KH!$A:$Q,MA_KH!O$1,0)</f>
        <v>CIRCLEK MIỀN BẮC</v>
      </c>
      <c r="AE833" s="2" t="str">
        <f>VLOOKUP($A833,MA_KH!$A:$Q,MA_KH!P$1,0)</f>
        <v>CHI NHÁNH CÔNG TY TNHH VÒNG TRÒN ĐỎ TẠI HÀ NỘI</v>
      </c>
    </row>
    <row r="834" spans="1:31" ht="25.5" hidden="1" customHeight="1" x14ac:dyDescent="0.2">
      <c r="A834" s="31" t="s">
        <v>21192</v>
      </c>
      <c r="B834" s="31" t="s">
        <v>1331</v>
      </c>
      <c r="C834" s="32">
        <v>45918</v>
      </c>
      <c r="D834" s="31" t="s">
        <v>2815</v>
      </c>
      <c r="E834" s="32">
        <v>45918</v>
      </c>
      <c r="F834" s="31" t="s">
        <v>2816</v>
      </c>
      <c r="G834" s="31" t="s">
        <v>2817</v>
      </c>
      <c r="H834" s="33">
        <v>230760</v>
      </c>
      <c r="I834" s="33">
        <v>0</v>
      </c>
      <c r="J834" s="33">
        <v>18461</v>
      </c>
      <c r="K834" s="33">
        <v>249221</v>
      </c>
      <c r="L834" s="7" t="s">
        <v>51</v>
      </c>
      <c r="O834" s="18">
        <f>IF(Table1[[#This Row],[Phân loại]]="Tồn đầu kỳ",Table1[[#This Row],[Tổng giá trị]],0)</f>
        <v>249221</v>
      </c>
      <c r="P834" s="7">
        <f>IF(Table1[[#This Row],[Số còn phải thu ĐK]]&lt;&gt;0,0,IF(Table1[[#This Row],[Phân loại]]="Bán hàng",Table1[[#This Row],[Tổng giá trị]],-Table1[[#This Row],[Tổng giá trị]]))</f>
        <v>0</v>
      </c>
      <c r="Q834" s="18">
        <f t="shared" si="74"/>
        <v>0</v>
      </c>
      <c r="R834" s="7">
        <f>Table1[[#This Row],[Số còn phải thu ĐK]]+Table1[[#This Row],[Giá Trị HD sau CK]]-Table1[[#This Row],[Số tiền đã thu]]</f>
        <v>249221</v>
      </c>
      <c r="S834" s="6">
        <f>IF(Table1[[#This Row],[Ngày hóa đơn]]&lt;&gt;"",Table1[[#This Row],[Ngày hóa đơn]],IF(Table1[[#This Row],[Ngày hạch toán]]&lt;&gt;"",Table1[[#This Row],[Ngày hạch toán]],""))</f>
        <v>45918</v>
      </c>
      <c r="T834" s="7"/>
      <c r="U834" s="6">
        <f>IF(Table1[[#This Row],[Ngày tính CN]]="","",S834+T834)</f>
        <v>45918</v>
      </c>
      <c r="V834" s="18">
        <f ca="1">IF(Table1[[#This Row],[Hạn thanh toán]]="","",IF((U834-NOW())&lt;0,0,(U834-NOW())))</f>
        <v>0</v>
      </c>
      <c r="W834" s="2"/>
      <c r="X834" s="18">
        <f t="shared" ca="1" si="75"/>
        <v>252.49032048611116</v>
      </c>
      <c r="Y834" s="2" t="str">
        <f t="shared" ca="1" si="76"/>
        <v>Nợ quá hạn hơn 120 ngày có khả năng mất thanh toán</v>
      </c>
      <c r="Z834" s="51">
        <f t="shared" si="72"/>
        <v>45918</v>
      </c>
      <c r="AA834" s="51" t="str">
        <f t="shared" si="73"/>
        <v/>
      </c>
      <c r="AD834" s="2" t="str">
        <f>VLOOKUP($A834,MA_KH!$A:$Q,MA_KH!O$1,0)</f>
        <v>CIRCLEK MIỀN BẮC</v>
      </c>
      <c r="AE834" s="2" t="str">
        <f>VLOOKUP($A834,MA_KH!$A:$Q,MA_KH!P$1,0)</f>
        <v>CHI NHÁNH CÔNG TY TNHH VÒNG TRÒN ĐỎ TẠI HÀ NỘI</v>
      </c>
    </row>
    <row r="835" spans="1:31" ht="25.5" hidden="1" customHeight="1" x14ac:dyDescent="0.2">
      <c r="A835" s="31" t="s">
        <v>21192</v>
      </c>
      <c r="B835" s="31" t="s">
        <v>1331</v>
      </c>
      <c r="C835" s="32">
        <v>45918</v>
      </c>
      <c r="D835" s="31" t="s">
        <v>2818</v>
      </c>
      <c r="E835" s="32">
        <v>45918</v>
      </c>
      <c r="F835" s="31" t="s">
        <v>2819</v>
      </c>
      <c r="G835" s="31" t="s">
        <v>2820</v>
      </c>
      <c r="H835" s="33">
        <v>184608</v>
      </c>
      <c r="I835" s="33">
        <v>0</v>
      </c>
      <c r="J835" s="33">
        <v>14769</v>
      </c>
      <c r="K835" s="33">
        <v>199377</v>
      </c>
      <c r="L835" s="7" t="s">
        <v>51</v>
      </c>
      <c r="O835" s="18">
        <f>IF(Table1[[#This Row],[Phân loại]]="Tồn đầu kỳ",Table1[[#This Row],[Tổng giá trị]],0)</f>
        <v>199377</v>
      </c>
      <c r="P835" s="7">
        <f>IF(Table1[[#This Row],[Số còn phải thu ĐK]]&lt;&gt;0,0,IF(Table1[[#This Row],[Phân loại]]="Bán hàng",Table1[[#This Row],[Tổng giá trị]],-Table1[[#This Row],[Tổng giá trị]]))</f>
        <v>0</v>
      </c>
      <c r="Q835" s="18">
        <f t="shared" si="74"/>
        <v>0</v>
      </c>
      <c r="R835" s="7">
        <f>Table1[[#This Row],[Số còn phải thu ĐK]]+Table1[[#This Row],[Giá Trị HD sau CK]]-Table1[[#This Row],[Số tiền đã thu]]</f>
        <v>199377</v>
      </c>
      <c r="S835" s="6">
        <f>IF(Table1[[#This Row],[Ngày hóa đơn]]&lt;&gt;"",Table1[[#This Row],[Ngày hóa đơn]],IF(Table1[[#This Row],[Ngày hạch toán]]&lt;&gt;"",Table1[[#This Row],[Ngày hạch toán]],""))</f>
        <v>45918</v>
      </c>
      <c r="T835" s="7"/>
      <c r="U835" s="6">
        <f>IF(Table1[[#This Row],[Ngày tính CN]]="","",S835+T835)</f>
        <v>45918</v>
      </c>
      <c r="V835" s="18">
        <f ca="1">IF(Table1[[#This Row],[Hạn thanh toán]]="","",IF((U835-NOW())&lt;0,0,(U835-NOW())))</f>
        <v>0</v>
      </c>
      <c r="W835" s="2"/>
      <c r="X835" s="18">
        <f t="shared" ca="1" si="75"/>
        <v>252.49032048611116</v>
      </c>
      <c r="Y835" s="2" t="str">
        <f t="shared" ca="1" si="76"/>
        <v>Nợ quá hạn hơn 120 ngày có khả năng mất thanh toán</v>
      </c>
      <c r="Z835" s="51">
        <f t="shared" si="72"/>
        <v>45918</v>
      </c>
      <c r="AA835" s="51" t="str">
        <f t="shared" si="73"/>
        <v/>
      </c>
      <c r="AD835" s="2" t="str">
        <f>VLOOKUP($A835,MA_KH!$A:$Q,MA_KH!O$1,0)</f>
        <v>CIRCLEK MIỀN BẮC</v>
      </c>
      <c r="AE835" s="2" t="str">
        <f>VLOOKUP($A835,MA_KH!$A:$Q,MA_KH!P$1,0)</f>
        <v>CHI NHÁNH CÔNG TY TNHH VÒNG TRÒN ĐỎ TẠI HÀ NỘI</v>
      </c>
    </row>
    <row r="836" spans="1:31" ht="25.5" hidden="1" customHeight="1" x14ac:dyDescent="0.2">
      <c r="A836" s="31" t="s">
        <v>21192</v>
      </c>
      <c r="B836" s="31" t="s">
        <v>1331</v>
      </c>
      <c r="C836" s="32">
        <v>45918</v>
      </c>
      <c r="D836" s="31" t="s">
        <v>2821</v>
      </c>
      <c r="E836" s="32">
        <v>45918</v>
      </c>
      <c r="F836" s="31" t="s">
        <v>2822</v>
      </c>
      <c r="G836" s="31" t="s">
        <v>2823</v>
      </c>
      <c r="H836" s="33">
        <v>184608</v>
      </c>
      <c r="I836" s="33">
        <v>0</v>
      </c>
      <c r="J836" s="33">
        <v>14769</v>
      </c>
      <c r="K836" s="33">
        <v>199377</v>
      </c>
      <c r="L836" s="7" t="s">
        <v>51</v>
      </c>
      <c r="O836" s="18">
        <f>IF(Table1[[#This Row],[Phân loại]]="Tồn đầu kỳ",Table1[[#This Row],[Tổng giá trị]],0)</f>
        <v>199377</v>
      </c>
      <c r="P836" s="7">
        <f>IF(Table1[[#This Row],[Số còn phải thu ĐK]]&lt;&gt;0,0,IF(Table1[[#This Row],[Phân loại]]="Bán hàng",Table1[[#This Row],[Tổng giá trị]],-Table1[[#This Row],[Tổng giá trị]]))</f>
        <v>0</v>
      </c>
      <c r="Q836" s="18">
        <f t="shared" si="74"/>
        <v>0</v>
      </c>
      <c r="R836" s="7">
        <f>Table1[[#This Row],[Số còn phải thu ĐK]]+Table1[[#This Row],[Giá Trị HD sau CK]]-Table1[[#This Row],[Số tiền đã thu]]</f>
        <v>199377</v>
      </c>
      <c r="S836" s="6">
        <f>IF(Table1[[#This Row],[Ngày hóa đơn]]&lt;&gt;"",Table1[[#This Row],[Ngày hóa đơn]],IF(Table1[[#This Row],[Ngày hạch toán]]&lt;&gt;"",Table1[[#This Row],[Ngày hạch toán]],""))</f>
        <v>45918</v>
      </c>
      <c r="T836" s="7"/>
      <c r="U836" s="6">
        <f>IF(Table1[[#This Row],[Ngày tính CN]]="","",S836+T836)</f>
        <v>45918</v>
      </c>
      <c r="V836" s="18">
        <f ca="1">IF(Table1[[#This Row],[Hạn thanh toán]]="","",IF((U836-NOW())&lt;0,0,(U836-NOW())))</f>
        <v>0</v>
      </c>
      <c r="W836" s="2"/>
      <c r="X836" s="18">
        <f t="shared" ca="1" si="75"/>
        <v>252.49032048611116</v>
      </c>
      <c r="Y836" s="2" t="str">
        <f t="shared" ca="1" si="76"/>
        <v>Nợ quá hạn hơn 120 ngày có khả năng mất thanh toán</v>
      </c>
      <c r="Z836" s="51">
        <f t="shared" ref="Z836:Z899" si="77">IF(S836="","",S836)</f>
        <v>45918</v>
      </c>
      <c r="AA836" s="51" t="str">
        <f t="shared" ref="AA836:AA899" si="78">IF(M836="","",M836)</f>
        <v/>
      </c>
      <c r="AD836" s="2" t="str">
        <f>VLOOKUP($A836,MA_KH!$A:$Q,MA_KH!O$1,0)</f>
        <v>CIRCLEK MIỀN BẮC</v>
      </c>
      <c r="AE836" s="2" t="str">
        <f>VLOOKUP($A836,MA_KH!$A:$Q,MA_KH!P$1,0)</f>
        <v>CHI NHÁNH CÔNG TY TNHH VÒNG TRÒN ĐỎ TẠI HÀ NỘI</v>
      </c>
    </row>
    <row r="837" spans="1:31" ht="25.5" hidden="1" customHeight="1" x14ac:dyDescent="0.2">
      <c r="A837" s="31" t="s">
        <v>21192</v>
      </c>
      <c r="B837" s="31" t="s">
        <v>1331</v>
      </c>
      <c r="C837" s="32">
        <v>45918</v>
      </c>
      <c r="D837" s="31" t="s">
        <v>2824</v>
      </c>
      <c r="E837" s="32">
        <v>45918</v>
      </c>
      <c r="F837" s="31" t="s">
        <v>2825</v>
      </c>
      <c r="G837" s="31" t="s">
        <v>2826</v>
      </c>
      <c r="H837" s="33">
        <v>184608</v>
      </c>
      <c r="I837" s="33">
        <v>0</v>
      </c>
      <c r="J837" s="33">
        <v>14769</v>
      </c>
      <c r="K837" s="33">
        <v>199377</v>
      </c>
      <c r="L837" s="7" t="s">
        <v>51</v>
      </c>
      <c r="O837" s="18">
        <f>IF(Table1[[#This Row],[Phân loại]]="Tồn đầu kỳ",Table1[[#This Row],[Tổng giá trị]],0)</f>
        <v>199377</v>
      </c>
      <c r="P837" s="7">
        <f>IF(Table1[[#This Row],[Số còn phải thu ĐK]]&lt;&gt;0,0,IF(Table1[[#This Row],[Phân loại]]="Bán hàng",Table1[[#This Row],[Tổng giá trị]],-Table1[[#This Row],[Tổng giá trị]]))</f>
        <v>0</v>
      </c>
      <c r="Q837" s="18">
        <f t="shared" si="74"/>
        <v>0</v>
      </c>
      <c r="R837" s="7">
        <f>Table1[[#This Row],[Số còn phải thu ĐK]]+Table1[[#This Row],[Giá Trị HD sau CK]]-Table1[[#This Row],[Số tiền đã thu]]</f>
        <v>199377</v>
      </c>
      <c r="S837" s="6">
        <f>IF(Table1[[#This Row],[Ngày hóa đơn]]&lt;&gt;"",Table1[[#This Row],[Ngày hóa đơn]],IF(Table1[[#This Row],[Ngày hạch toán]]&lt;&gt;"",Table1[[#This Row],[Ngày hạch toán]],""))</f>
        <v>45918</v>
      </c>
      <c r="T837" s="7"/>
      <c r="U837" s="6">
        <f>IF(Table1[[#This Row],[Ngày tính CN]]="","",S837+T837)</f>
        <v>45918</v>
      </c>
      <c r="V837" s="18">
        <f ca="1">IF(Table1[[#This Row],[Hạn thanh toán]]="","",IF((U837-NOW())&lt;0,0,(U837-NOW())))</f>
        <v>0</v>
      </c>
      <c r="W837" s="2"/>
      <c r="X837" s="18">
        <f t="shared" ca="1" si="75"/>
        <v>252.49032048611116</v>
      </c>
      <c r="Y837" s="2" t="str">
        <f t="shared" ca="1" si="76"/>
        <v>Nợ quá hạn hơn 120 ngày có khả năng mất thanh toán</v>
      </c>
      <c r="Z837" s="51">
        <f t="shared" si="77"/>
        <v>45918</v>
      </c>
      <c r="AA837" s="51" t="str">
        <f t="shared" si="78"/>
        <v/>
      </c>
      <c r="AD837" s="2" t="str">
        <f>VLOOKUP($A837,MA_KH!$A:$Q,MA_KH!O$1,0)</f>
        <v>CIRCLEK MIỀN BẮC</v>
      </c>
      <c r="AE837" s="2" t="str">
        <f>VLOOKUP($A837,MA_KH!$A:$Q,MA_KH!P$1,0)</f>
        <v>CHI NHÁNH CÔNG TY TNHH VÒNG TRÒN ĐỎ TẠI HÀ NỘI</v>
      </c>
    </row>
    <row r="838" spans="1:31" ht="25.5" hidden="1" customHeight="1" x14ac:dyDescent="0.2">
      <c r="A838" s="31" t="s">
        <v>21192</v>
      </c>
      <c r="B838" s="31" t="s">
        <v>1331</v>
      </c>
      <c r="C838" s="32">
        <v>45918</v>
      </c>
      <c r="D838" s="31" t="s">
        <v>2827</v>
      </c>
      <c r="E838" s="32">
        <v>45918</v>
      </c>
      <c r="F838" s="31" t="s">
        <v>2828</v>
      </c>
      <c r="G838" s="31" t="s">
        <v>2829</v>
      </c>
      <c r="H838" s="33">
        <v>230760</v>
      </c>
      <c r="I838" s="33">
        <v>0</v>
      </c>
      <c r="J838" s="33">
        <v>18461</v>
      </c>
      <c r="K838" s="33">
        <v>249221</v>
      </c>
      <c r="L838" s="7" t="s">
        <v>51</v>
      </c>
      <c r="O838" s="18">
        <f>IF(Table1[[#This Row],[Phân loại]]="Tồn đầu kỳ",Table1[[#This Row],[Tổng giá trị]],0)</f>
        <v>249221</v>
      </c>
      <c r="P838" s="7">
        <f>IF(Table1[[#This Row],[Số còn phải thu ĐK]]&lt;&gt;0,0,IF(Table1[[#This Row],[Phân loại]]="Bán hàng",Table1[[#This Row],[Tổng giá trị]],-Table1[[#This Row],[Tổng giá trị]]))</f>
        <v>0</v>
      </c>
      <c r="Q838" s="18">
        <f t="shared" si="74"/>
        <v>0</v>
      </c>
      <c r="R838" s="7">
        <f>Table1[[#This Row],[Số còn phải thu ĐK]]+Table1[[#This Row],[Giá Trị HD sau CK]]-Table1[[#This Row],[Số tiền đã thu]]</f>
        <v>249221</v>
      </c>
      <c r="S838" s="6">
        <f>IF(Table1[[#This Row],[Ngày hóa đơn]]&lt;&gt;"",Table1[[#This Row],[Ngày hóa đơn]],IF(Table1[[#This Row],[Ngày hạch toán]]&lt;&gt;"",Table1[[#This Row],[Ngày hạch toán]],""))</f>
        <v>45918</v>
      </c>
      <c r="T838" s="7"/>
      <c r="U838" s="6">
        <f>IF(Table1[[#This Row],[Ngày tính CN]]="","",S838+T838)</f>
        <v>45918</v>
      </c>
      <c r="V838" s="18">
        <f ca="1">IF(Table1[[#This Row],[Hạn thanh toán]]="","",IF((U838-NOW())&lt;0,0,(U838-NOW())))</f>
        <v>0</v>
      </c>
      <c r="W838" s="2"/>
      <c r="X838" s="18">
        <f t="shared" ca="1" si="75"/>
        <v>252.49032048611116</v>
      </c>
      <c r="Y838" s="2" t="str">
        <f t="shared" ca="1" si="76"/>
        <v>Nợ quá hạn hơn 120 ngày có khả năng mất thanh toán</v>
      </c>
      <c r="Z838" s="51">
        <f t="shared" si="77"/>
        <v>45918</v>
      </c>
      <c r="AA838" s="51" t="str">
        <f t="shared" si="78"/>
        <v/>
      </c>
      <c r="AD838" s="2" t="str">
        <f>VLOOKUP($A838,MA_KH!$A:$Q,MA_KH!O$1,0)</f>
        <v>CIRCLEK MIỀN BẮC</v>
      </c>
      <c r="AE838" s="2" t="str">
        <f>VLOOKUP($A838,MA_KH!$A:$Q,MA_KH!P$1,0)</f>
        <v>CHI NHÁNH CÔNG TY TNHH VÒNG TRÒN ĐỎ TẠI HÀ NỘI</v>
      </c>
    </row>
    <row r="839" spans="1:31" ht="25.5" hidden="1" customHeight="1" x14ac:dyDescent="0.2">
      <c r="A839" s="31" t="s">
        <v>21192</v>
      </c>
      <c r="B839" s="31" t="s">
        <v>1331</v>
      </c>
      <c r="C839" s="32">
        <v>45919</v>
      </c>
      <c r="D839" s="31" t="s">
        <v>2830</v>
      </c>
      <c r="E839" s="32">
        <v>45919</v>
      </c>
      <c r="F839" s="31" t="s">
        <v>2831</v>
      </c>
      <c r="G839" s="31" t="s">
        <v>2832</v>
      </c>
      <c r="H839" s="33">
        <v>230760</v>
      </c>
      <c r="I839" s="33">
        <v>0</v>
      </c>
      <c r="J839" s="33">
        <v>18461</v>
      </c>
      <c r="K839" s="33">
        <v>249221</v>
      </c>
      <c r="L839" s="7" t="s">
        <v>51</v>
      </c>
      <c r="O839" s="18">
        <f>IF(Table1[[#This Row],[Phân loại]]="Tồn đầu kỳ",Table1[[#This Row],[Tổng giá trị]],0)</f>
        <v>249221</v>
      </c>
      <c r="P839" s="7">
        <f>IF(Table1[[#This Row],[Số còn phải thu ĐK]]&lt;&gt;0,0,IF(Table1[[#This Row],[Phân loại]]="Bán hàng",Table1[[#This Row],[Tổng giá trị]],-Table1[[#This Row],[Tổng giá trị]]))</f>
        <v>0</v>
      </c>
      <c r="Q839" s="18">
        <f t="shared" si="74"/>
        <v>0</v>
      </c>
      <c r="R839" s="7">
        <f>Table1[[#This Row],[Số còn phải thu ĐK]]+Table1[[#This Row],[Giá Trị HD sau CK]]-Table1[[#This Row],[Số tiền đã thu]]</f>
        <v>249221</v>
      </c>
      <c r="S839" s="6">
        <f>IF(Table1[[#This Row],[Ngày hóa đơn]]&lt;&gt;"",Table1[[#This Row],[Ngày hóa đơn]],IF(Table1[[#This Row],[Ngày hạch toán]]&lt;&gt;"",Table1[[#This Row],[Ngày hạch toán]],""))</f>
        <v>45919</v>
      </c>
      <c r="T839" s="7"/>
      <c r="U839" s="6">
        <f>IF(Table1[[#This Row],[Ngày tính CN]]="","",S839+T839)</f>
        <v>45919</v>
      </c>
      <c r="V839" s="18">
        <f ca="1">IF(Table1[[#This Row],[Hạn thanh toán]]="","",IF((U839-NOW())&lt;0,0,(U839-NOW())))</f>
        <v>0</v>
      </c>
      <c r="W839" s="2"/>
      <c r="X839" s="18">
        <f t="shared" ca="1" si="75"/>
        <v>251.49032048611116</v>
      </c>
      <c r="Y839" s="2" t="str">
        <f t="shared" ca="1" si="76"/>
        <v>Nợ quá hạn hơn 120 ngày có khả năng mất thanh toán</v>
      </c>
      <c r="Z839" s="51">
        <f t="shared" si="77"/>
        <v>45919</v>
      </c>
      <c r="AA839" s="51" t="str">
        <f t="shared" si="78"/>
        <v/>
      </c>
      <c r="AD839" s="2" t="str">
        <f>VLOOKUP($A839,MA_KH!$A:$Q,MA_KH!O$1,0)</f>
        <v>CIRCLEK MIỀN BẮC</v>
      </c>
      <c r="AE839" s="2" t="str">
        <f>VLOOKUP($A839,MA_KH!$A:$Q,MA_KH!P$1,0)</f>
        <v>CHI NHÁNH CÔNG TY TNHH VÒNG TRÒN ĐỎ TẠI HÀ NỘI</v>
      </c>
    </row>
    <row r="840" spans="1:31" ht="25.5" hidden="1" customHeight="1" x14ac:dyDescent="0.2">
      <c r="A840" s="31" t="s">
        <v>21192</v>
      </c>
      <c r="B840" s="31" t="s">
        <v>1331</v>
      </c>
      <c r="C840" s="32">
        <v>45919</v>
      </c>
      <c r="D840" s="31" t="s">
        <v>2833</v>
      </c>
      <c r="E840" s="32">
        <v>45919</v>
      </c>
      <c r="F840" s="31" t="s">
        <v>2834</v>
      </c>
      <c r="G840" s="31" t="s">
        <v>2835</v>
      </c>
      <c r="H840" s="33">
        <v>276912</v>
      </c>
      <c r="I840" s="33">
        <v>0</v>
      </c>
      <c r="J840" s="33">
        <v>22153</v>
      </c>
      <c r="K840" s="33">
        <v>299065</v>
      </c>
      <c r="L840" s="7" t="s">
        <v>51</v>
      </c>
      <c r="O840" s="18">
        <f>IF(Table1[[#This Row],[Phân loại]]="Tồn đầu kỳ",Table1[[#This Row],[Tổng giá trị]],0)</f>
        <v>299065</v>
      </c>
      <c r="P840" s="7">
        <f>IF(Table1[[#This Row],[Số còn phải thu ĐK]]&lt;&gt;0,0,IF(Table1[[#This Row],[Phân loại]]="Bán hàng",Table1[[#This Row],[Tổng giá trị]],-Table1[[#This Row],[Tổng giá trị]]))</f>
        <v>0</v>
      </c>
      <c r="Q840" s="18">
        <f t="shared" si="74"/>
        <v>0</v>
      </c>
      <c r="R840" s="7">
        <f>Table1[[#This Row],[Số còn phải thu ĐK]]+Table1[[#This Row],[Giá Trị HD sau CK]]-Table1[[#This Row],[Số tiền đã thu]]</f>
        <v>299065</v>
      </c>
      <c r="S840" s="6">
        <f>IF(Table1[[#This Row],[Ngày hóa đơn]]&lt;&gt;"",Table1[[#This Row],[Ngày hóa đơn]],IF(Table1[[#This Row],[Ngày hạch toán]]&lt;&gt;"",Table1[[#This Row],[Ngày hạch toán]],""))</f>
        <v>45919</v>
      </c>
      <c r="T840" s="7"/>
      <c r="U840" s="6">
        <f>IF(Table1[[#This Row],[Ngày tính CN]]="","",S840+T840)</f>
        <v>45919</v>
      </c>
      <c r="V840" s="18">
        <f ca="1">IF(Table1[[#This Row],[Hạn thanh toán]]="","",IF((U840-NOW())&lt;0,0,(U840-NOW())))</f>
        <v>0</v>
      </c>
      <c r="W840" s="2"/>
      <c r="X840" s="18">
        <f t="shared" ca="1" si="75"/>
        <v>251.49032048611116</v>
      </c>
      <c r="Y840" s="2" t="str">
        <f t="shared" ca="1" si="76"/>
        <v>Nợ quá hạn hơn 120 ngày có khả năng mất thanh toán</v>
      </c>
      <c r="Z840" s="51">
        <f t="shared" si="77"/>
        <v>45919</v>
      </c>
      <c r="AA840" s="51" t="str">
        <f t="shared" si="78"/>
        <v/>
      </c>
      <c r="AD840" s="2" t="str">
        <f>VLOOKUP($A840,MA_KH!$A:$Q,MA_KH!O$1,0)</f>
        <v>CIRCLEK MIỀN BẮC</v>
      </c>
      <c r="AE840" s="2" t="str">
        <f>VLOOKUP($A840,MA_KH!$A:$Q,MA_KH!P$1,0)</f>
        <v>CHI NHÁNH CÔNG TY TNHH VÒNG TRÒN ĐỎ TẠI HÀ NỘI</v>
      </c>
    </row>
    <row r="841" spans="1:31" ht="25.5" hidden="1" customHeight="1" x14ac:dyDescent="0.2">
      <c r="A841" s="31" t="s">
        <v>21192</v>
      </c>
      <c r="B841" s="31" t="s">
        <v>1331</v>
      </c>
      <c r="C841" s="32">
        <v>45919</v>
      </c>
      <c r="D841" s="31" t="s">
        <v>2836</v>
      </c>
      <c r="E841" s="32">
        <v>45919</v>
      </c>
      <c r="F841" s="31" t="s">
        <v>2837</v>
      </c>
      <c r="G841" s="31" t="s">
        <v>2838</v>
      </c>
      <c r="H841" s="33">
        <v>230760</v>
      </c>
      <c r="I841" s="33">
        <v>0</v>
      </c>
      <c r="J841" s="33">
        <v>18461</v>
      </c>
      <c r="K841" s="33">
        <v>249221</v>
      </c>
      <c r="L841" s="7" t="s">
        <v>51</v>
      </c>
      <c r="O841" s="18">
        <f>IF(Table1[[#This Row],[Phân loại]]="Tồn đầu kỳ",Table1[[#This Row],[Tổng giá trị]],0)</f>
        <v>249221</v>
      </c>
      <c r="P841" s="7">
        <f>IF(Table1[[#This Row],[Số còn phải thu ĐK]]&lt;&gt;0,0,IF(Table1[[#This Row],[Phân loại]]="Bán hàng",Table1[[#This Row],[Tổng giá trị]],-Table1[[#This Row],[Tổng giá trị]]))</f>
        <v>0</v>
      </c>
      <c r="Q841" s="18">
        <f t="shared" si="74"/>
        <v>0</v>
      </c>
      <c r="R841" s="7">
        <f>Table1[[#This Row],[Số còn phải thu ĐK]]+Table1[[#This Row],[Giá Trị HD sau CK]]-Table1[[#This Row],[Số tiền đã thu]]</f>
        <v>249221</v>
      </c>
      <c r="S841" s="6">
        <f>IF(Table1[[#This Row],[Ngày hóa đơn]]&lt;&gt;"",Table1[[#This Row],[Ngày hóa đơn]],IF(Table1[[#This Row],[Ngày hạch toán]]&lt;&gt;"",Table1[[#This Row],[Ngày hạch toán]],""))</f>
        <v>45919</v>
      </c>
      <c r="T841" s="7"/>
      <c r="U841" s="6">
        <f>IF(Table1[[#This Row],[Ngày tính CN]]="","",S841+T841)</f>
        <v>45919</v>
      </c>
      <c r="V841" s="18">
        <f ca="1">IF(Table1[[#This Row],[Hạn thanh toán]]="","",IF((U841-NOW())&lt;0,0,(U841-NOW())))</f>
        <v>0</v>
      </c>
      <c r="W841" s="2"/>
      <c r="X841" s="18">
        <f t="shared" ca="1" si="75"/>
        <v>251.49032048611116</v>
      </c>
      <c r="Y841" s="2" t="str">
        <f t="shared" ca="1" si="76"/>
        <v>Nợ quá hạn hơn 120 ngày có khả năng mất thanh toán</v>
      </c>
      <c r="Z841" s="51">
        <f t="shared" si="77"/>
        <v>45919</v>
      </c>
      <c r="AA841" s="51" t="str">
        <f t="shared" si="78"/>
        <v/>
      </c>
      <c r="AD841" s="2" t="str">
        <f>VLOOKUP($A841,MA_KH!$A:$Q,MA_KH!O$1,0)</f>
        <v>CIRCLEK MIỀN BẮC</v>
      </c>
      <c r="AE841" s="2" t="str">
        <f>VLOOKUP($A841,MA_KH!$A:$Q,MA_KH!P$1,0)</f>
        <v>CHI NHÁNH CÔNG TY TNHH VÒNG TRÒN ĐỎ TẠI HÀ NỘI</v>
      </c>
    </row>
    <row r="842" spans="1:31" ht="25.5" hidden="1" customHeight="1" x14ac:dyDescent="0.2">
      <c r="A842" s="31" t="s">
        <v>21192</v>
      </c>
      <c r="B842" s="31" t="s">
        <v>1331</v>
      </c>
      <c r="C842" s="32">
        <v>45919</v>
      </c>
      <c r="D842" s="31" t="s">
        <v>2839</v>
      </c>
      <c r="E842" s="32">
        <v>45919</v>
      </c>
      <c r="F842" s="31" t="s">
        <v>2840</v>
      </c>
      <c r="G842" s="31" t="s">
        <v>2841</v>
      </c>
      <c r="H842" s="33">
        <v>346140</v>
      </c>
      <c r="I842" s="33">
        <v>0</v>
      </c>
      <c r="J842" s="33">
        <v>27691</v>
      </c>
      <c r="K842" s="33">
        <v>373831</v>
      </c>
      <c r="L842" s="7" t="s">
        <v>51</v>
      </c>
      <c r="O842" s="18">
        <f>IF(Table1[[#This Row],[Phân loại]]="Tồn đầu kỳ",Table1[[#This Row],[Tổng giá trị]],0)</f>
        <v>373831</v>
      </c>
      <c r="P842" s="7">
        <f>IF(Table1[[#This Row],[Số còn phải thu ĐK]]&lt;&gt;0,0,IF(Table1[[#This Row],[Phân loại]]="Bán hàng",Table1[[#This Row],[Tổng giá trị]],-Table1[[#This Row],[Tổng giá trị]]))</f>
        <v>0</v>
      </c>
      <c r="Q842" s="18">
        <f t="shared" si="74"/>
        <v>0</v>
      </c>
      <c r="R842" s="7">
        <f>Table1[[#This Row],[Số còn phải thu ĐK]]+Table1[[#This Row],[Giá Trị HD sau CK]]-Table1[[#This Row],[Số tiền đã thu]]</f>
        <v>373831</v>
      </c>
      <c r="S842" s="6">
        <f>IF(Table1[[#This Row],[Ngày hóa đơn]]&lt;&gt;"",Table1[[#This Row],[Ngày hóa đơn]],IF(Table1[[#This Row],[Ngày hạch toán]]&lt;&gt;"",Table1[[#This Row],[Ngày hạch toán]],""))</f>
        <v>45919</v>
      </c>
      <c r="T842" s="7"/>
      <c r="U842" s="6">
        <f>IF(Table1[[#This Row],[Ngày tính CN]]="","",S842+T842)</f>
        <v>45919</v>
      </c>
      <c r="V842" s="18">
        <f ca="1">IF(Table1[[#This Row],[Hạn thanh toán]]="","",IF((U842-NOW())&lt;0,0,(U842-NOW())))</f>
        <v>0</v>
      </c>
      <c r="W842" s="2"/>
      <c r="X842" s="18">
        <f t="shared" ca="1" si="75"/>
        <v>251.49032048611116</v>
      </c>
      <c r="Y842" s="2" t="str">
        <f t="shared" ca="1" si="76"/>
        <v>Nợ quá hạn hơn 120 ngày có khả năng mất thanh toán</v>
      </c>
      <c r="Z842" s="51">
        <f t="shared" si="77"/>
        <v>45919</v>
      </c>
      <c r="AA842" s="51" t="str">
        <f t="shared" si="78"/>
        <v/>
      </c>
      <c r="AD842" s="2" t="str">
        <f>VLOOKUP($A842,MA_KH!$A:$Q,MA_KH!O$1,0)</f>
        <v>CIRCLEK MIỀN BẮC</v>
      </c>
      <c r="AE842" s="2" t="str">
        <f>VLOOKUP($A842,MA_KH!$A:$Q,MA_KH!P$1,0)</f>
        <v>CHI NHÁNH CÔNG TY TNHH VÒNG TRÒN ĐỎ TẠI HÀ NỘI</v>
      </c>
    </row>
    <row r="843" spans="1:31" ht="25.5" hidden="1" customHeight="1" x14ac:dyDescent="0.2">
      <c r="A843" s="31" t="s">
        <v>21192</v>
      </c>
      <c r="B843" s="31" t="s">
        <v>1331</v>
      </c>
      <c r="C843" s="32">
        <v>45919</v>
      </c>
      <c r="D843" s="31" t="s">
        <v>2842</v>
      </c>
      <c r="E843" s="32">
        <v>45919</v>
      </c>
      <c r="F843" s="31" t="s">
        <v>2843</v>
      </c>
      <c r="G843" s="31" t="s">
        <v>2844</v>
      </c>
      <c r="H843" s="33">
        <v>230760</v>
      </c>
      <c r="I843" s="33">
        <v>0</v>
      </c>
      <c r="J843" s="33">
        <v>18461</v>
      </c>
      <c r="K843" s="33">
        <v>249221</v>
      </c>
      <c r="L843" s="7" t="s">
        <v>51</v>
      </c>
      <c r="O843" s="18">
        <f>IF(Table1[[#This Row],[Phân loại]]="Tồn đầu kỳ",Table1[[#This Row],[Tổng giá trị]],0)</f>
        <v>249221</v>
      </c>
      <c r="P843" s="7">
        <f>IF(Table1[[#This Row],[Số còn phải thu ĐK]]&lt;&gt;0,0,IF(Table1[[#This Row],[Phân loại]]="Bán hàng",Table1[[#This Row],[Tổng giá trị]],-Table1[[#This Row],[Tổng giá trị]]))</f>
        <v>0</v>
      </c>
      <c r="Q843" s="18">
        <f t="shared" si="74"/>
        <v>0</v>
      </c>
      <c r="R843" s="7">
        <f>Table1[[#This Row],[Số còn phải thu ĐK]]+Table1[[#This Row],[Giá Trị HD sau CK]]-Table1[[#This Row],[Số tiền đã thu]]</f>
        <v>249221</v>
      </c>
      <c r="S843" s="6">
        <f>IF(Table1[[#This Row],[Ngày hóa đơn]]&lt;&gt;"",Table1[[#This Row],[Ngày hóa đơn]],IF(Table1[[#This Row],[Ngày hạch toán]]&lt;&gt;"",Table1[[#This Row],[Ngày hạch toán]],""))</f>
        <v>45919</v>
      </c>
      <c r="T843" s="7"/>
      <c r="U843" s="6">
        <f>IF(Table1[[#This Row],[Ngày tính CN]]="","",S843+T843)</f>
        <v>45919</v>
      </c>
      <c r="V843" s="18">
        <f ca="1">IF(Table1[[#This Row],[Hạn thanh toán]]="","",IF((U843-NOW())&lt;0,0,(U843-NOW())))</f>
        <v>0</v>
      </c>
      <c r="W843" s="2"/>
      <c r="X843" s="18">
        <f t="shared" ca="1" si="75"/>
        <v>251.49032048611116</v>
      </c>
      <c r="Y843" s="2" t="str">
        <f t="shared" ca="1" si="76"/>
        <v>Nợ quá hạn hơn 120 ngày có khả năng mất thanh toán</v>
      </c>
      <c r="Z843" s="51">
        <f t="shared" si="77"/>
        <v>45919</v>
      </c>
      <c r="AA843" s="51" t="str">
        <f t="shared" si="78"/>
        <v/>
      </c>
      <c r="AD843" s="2" t="str">
        <f>VLOOKUP($A843,MA_KH!$A:$Q,MA_KH!O$1,0)</f>
        <v>CIRCLEK MIỀN BẮC</v>
      </c>
      <c r="AE843" s="2" t="str">
        <f>VLOOKUP($A843,MA_KH!$A:$Q,MA_KH!P$1,0)</f>
        <v>CHI NHÁNH CÔNG TY TNHH VÒNG TRÒN ĐỎ TẠI HÀ NỘI</v>
      </c>
    </row>
    <row r="844" spans="1:31" ht="25.5" hidden="1" customHeight="1" x14ac:dyDescent="0.2">
      <c r="A844" s="31" t="s">
        <v>21192</v>
      </c>
      <c r="B844" s="31" t="s">
        <v>1331</v>
      </c>
      <c r="C844" s="32">
        <v>45919</v>
      </c>
      <c r="D844" s="31" t="s">
        <v>2845</v>
      </c>
      <c r="E844" s="32">
        <v>45919</v>
      </c>
      <c r="F844" s="31" t="s">
        <v>2846</v>
      </c>
      <c r="G844" s="31" t="s">
        <v>2847</v>
      </c>
      <c r="H844" s="33">
        <v>230760</v>
      </c>
      <c r="I844" s="33">
        <v>0</v>
      </c>
      <c r="J844" s="33">
        <v>18461</v>
      </c>
      <c r="K844" s="33">
        <v>249221</v>
      </c>
      <c r="L844" s="7" t="s">
        <v>51</v>
      </c>
      <c r="O844" s="18">
        <f>IF(Table1[[#This Row],[Phân loại]]="Tồn đầu kỳ",Table1[[#This Row],[Tổng giá trị]],0)</f>
        <v>249221</v>
      </c>
      <c r="P844" s="7">
        <f>IF(Table1[[#This Row],[Số còn phải thu ĐK]]&lt;&gt;0,0,IF(Table1[[#This Row],[Phân loại]]="Bán hàng",Table1[[#This Row],[Tổng giá trị]],-Table1[[#This Row],[Tổng giá trị]]))</f>
        <v>0</v>
      </c>
      <c r="Q844" s="18">
        <f t="shared" si="74"/>
        <v>0</v>
      </c>
      <c r="R844" s="7">
        <f>Table1[[#This Row],[Số còn phải thu ĐK]]+Table1[[#This Row],[Giá Trị HD sau CK]]-Table1[[#This Row],[Số tiền đã thu]]</f>
        <v>249221</v>
      </c>
      <c r="S844" s="6">
        <f>IF(Table1[[#This Row],[Ngày hóa đơn]]&lt;&gt;"",Table1[[#This Row],[Ngày hóa đơn]],IF(Table1[[#This Row],[Ngày hạch toán]]&lt;&gt;"",Table1[[#This Row],[Ngày hạch toán]],""))</f>
        <v>45919</v>
      </c>
      <c r="T844" s="7"/>
      <c r="U844" s="6">
        <f>IF(Table1[[#This Row],[Ngày tính CN]]="","",S844+T844)</f>
        <v>45919</v>
      </c>
      <c r="V844" s="18">
        <f ca="1">IF(Table1[[#This Row],[Hạn thanh toán]]="","",IF((U844-NOW())&lt;0,0,(U844-NOW())))</f>
        <v>0</v>
      </c>
      <c r="W844" s="2"/>
      <c r="X844" s="18">
        <f t="shared" ca="1" si="75"/>
        <v>251.49032048611116</v>
      </c>
      <c r="Y844" s="2" t="str">
        <f t="shared" ca="1" si="76"/>
        <v>Nợ quá hạn hơn 120 ngày có khả năng mất thanh toán</v>
      </c>
      <c r="Z844" s="51">
        <f t="shared" si="77"/>
        <v>45919</v>
      </c>
      <c r="AA844" s="51" t="str">
        <f t="shared" si="78"/>
        <v/>
      </c>
      <c r="AD844" s="2" t="str">
        <f>VLOOKUP($A844,MA_KH!$A:$Q,MA_KH!O$1,0)</f>
        <v>CIRCLEK MIỀN BẮC</v>
      </c>
      <c r="AE844" s="2" t="str">
        <f>VLOOKUP($A844,MA_KH!$A:$Q,MA_KH!P$1,0)</f>
        <v>CHI NHÁNH CÔNG TY TNHH VÒNG TRÒN ĐỎ TẠI HÀ NỘI</v>
      </c>
    </row>
    <row r="845" spans="1:31" ht="25.5" hidden="1" customHeight="1" x14ac:dyDescent="0.2">
      <c r="A845" s="31" t="s">
        <v>21192</v>
      </c>
      <c r="B845" s="31" t="s">
        <v>1331</v>
      </c>
      <c r="C845" s="32">
        <v>45919</v>
      </c>
      <c r="D845" s="31" t="s">
        <v>2848</v>
      </c>
      <c r="E845" s="32">
        <v>45919</v>
      </c>
      <c r="F845" s="31" t="s">
        <v>2849</v>
      </c>
      <c r="G845" s="31" t="s">
        <v>2850</v>
      </c>
      <c r="H845" s="33">
        <v>230760</v>
      </c>
      <c r="I845" s="33">
        <v>0</v>
      </c>
      <c r="J845" s="33">
        <v>18461</v>
      </c>
      <c r="K845" s="33">
        <v>249221</v>
      </c>
      <c r="L845" s="7" t="s">
        <v>51</v>
      </c>
      <c r="O845" s="18">
        <f>IF(Table1[[#This Row],[Phân loại]]="Tồn đầu kỳ",Table1[[#This Row],[Tổng giá trị]],0)</f>
        <v>249221</v>
      </c>
      <c r="P845" s="7">
        <f>IF(Table1[[#This Row],[Số còn phải thu ĐK]]&lt;&gt;0,0,IF(Table1[[#This Row],[Phân loại]]="Bán hàng",Table1[[#This Row],[Tổng giá trị]],-Table1[[#This Row],[Tổng giá trị]]))</f>
        <v>0</v>
      </c>
      <c r="Q845" s="18">
        <f t="shared" si="74"/>
        <v>0</v>
      </c>
      <c r="R845" s="7">
        <f>Table1[[#This Row],[Số còn phải thu ĐK]]+Table1[[#This Row],[Giá Trị HD sau CK]]-Table1[[#This Row],[Số tiền đã thu]]</f>
        <v>249221</v>
      </c>
      <c r="S845" s="6">
        <f>IF(Table1[[#This Row],[Ngày hóa đơn]]&lt;&gt;"",Table1[[#This Row],[Ngày hóa đơn]],IF(Table1[[#This Row],[Ngày hạch toán]]&lt;&gt;"",Table1[[#This Row],[Ngày hạch toán]],""))</f>
        <v>45919</v>
      </c>
      <c r="T845" s="7"/>
      <c r="U845" s="6">
        <f>IF(Table1[[#This Row],[Ngày tính CN]]="","",S845+T845)</f>
        <v>45919</v>
      </c>
      <c r="V845" s="18">
        <f ca="1">IF(Table1[[#This Row],[Hạn thanh toán]]="","",IF((U845-NOW())&lt;0,0,(U845-NOW())))</f>
        <v>0</v>
      </c>
      <c r="W845" s="2"/>
      <c r="X845" s="18">
        <f t="shared" ca="1" si="75"/>
        <v>251.49032048611116</v>
      </c>
      <c r="Y845" s="2" t="str">
        <f t="shared" ca="1" si="76"/>
        <v>Nợ quá hạn hơn 120 ngày có khả năng mất thanh toán</v>
      </c>
      <c r="Z845" s="51">
        <f t="shared" si="77"/>
        <v>45919</v>
      </c>
      <c r="AA845" s="51" t="str">
        <f t="shared" si="78"/>
        <v/>
      </c>
      <c r="AD845" s="2" t="str">
        <f>VLOOKUP($A845,MA_KH!$A:$Q,MA_KH!O$1,0)</f>
        <v>CIRCLEK MIỀN BẮC</v>
      </c>
      <c r="AE845" s="2" t="str">
        <f>VLOOKUP($A845,MA_KH!$A:$Q,MA_KH!P$1,0)</f>
        <v>CHI NHÁNH CÔNG TY TNHH VÒNG TRÒN ĐỎ TẠI HÀ NỘI</v>
      </c>
    </row>
    <row r="846" spans="1:31" ht="25.5" hidden="1" customHeight="1" x14ac:dyDescent="0.2">
      <c r="A846" s="31" t="s">
        <v>21192</v>
      </c>
      <c r="B846" s="31" t="s">
        <v>1331</v>
      </c>
      <c r="C846" s="32">
        <v>45919</v>
      </c>
      <c r="D846" s="31" t="s">
        <v>2851</v>
      </c>
      <c r="E846" s="32">
        <v>45919</v>
      </c>
      <c r="F846" s="31" t="s">
        <v>2852</v>
      </c>
      <c r="G846" s="31" t="s">
        <v>2853</v>
      </c>
      <c r="H846" s="33">
        <v>230760</v>
      </c>
      <c r="I846" s="33">
        <v>0</v>
      </c>
      <c r="J846" s="33">
        <v>18461</v>
      </c>
      <c r="K846" s="33">
        <v>249221</v>
      </c>
      <c r="L846" s="7" t="s">
        <v>51</v>
      </c>
      <c r="O846" s="18">
        <f>IF(Table1[[#This Row],[Phân loại]]="Tồn đầu kỳ",Table1[[#This Row],[Tổng giá trị]],0)</f>
        <v>249221</v>
      </c>
      <c r="P846" s="7">
        <f>IF(Table1[[#This Row],[Số còn phải thu ĐK]]&lt;&gt;0,0,IF(Table1[[#This Row],[Phân loại]]="Bán hàng",Table1[[#This Row],[Tổng giá trị]],-Table1[[#This Row],[Tổng giá trị]]))</f>
        <v>0</v>
      </c>
      <c r="Q846" s="18">
        <f t="shared" si="74"/>
        <v>0</v>
      </c>
      <c r="R846" s="7">
        <f>Table1[[#This Row],[Số còn phải thu ĐK]]+Table1[[#This Row],[Giá Trị HD sau CK]]-Table1[[#This Row],[Số tiền đã thu]]</f>
        <v>249221</v>
      </c>
      <c r="S846" s="6">
        <f>IF(Table1[[#This Row],[Ngày hóa đơn]]&lt;&gt;"",Table1[[#This Row],[Ngày hóa đơn]],IF(Table1[[#This Row],[Ngày hạch toán]]&lt;&gt;"",Table1[[#This Row],[Ngày hạch toán]],""))</f>
        <v>45919</v>
      </c>
      <c r="T846" s="7"/>
      <c r="U846" s="6">
        <f>IF(Table1[[#This Row],[Ngày tính CN]]="","",S846+T846)</f>
        <v>45919</v>
      </c>
      <c r="V846" s="18">
        <f ca="1">IF(Table1[[#This Row],[Hạn thanh toán]]="","",IF((U846-NOW())&lt;0,0,(U846-NOW())))</f>
        <v>0</v>
      </c>
      <c r="W846" s="2"/>
      <c r="X846" s="18">
        <f t="shared" ca="1" si="75"/>
        <v>251.49032048611116</v>
      </c>
      <c r="Y846" s="2" t="str">
        <f t="shared" ca="1" si="76"/>
        <v>Nợ quá hạn hơn 120 ngày có khả năng mất thanh toán</v>
      </c>
      <c r="Z846" s="51">
        <f t="shared" si="77"/>
        <v>45919</v>
      </c>
      <c r="AA846" s="51" t="str">
        <f t="shared" si="78"/>
        <v/>
      </c>
      <c r="AD846" s="2" t="str">
        <f>VLOOKUP($A846,MA_KH!$A:$Q,MA_KH!O$1,0)</f>
        <v>CIRCLEK MIỀN BẮC</v>
      </c>
      <c r="AE846" s="2" t="str">
        <f>VLOOKUP($A846,MA_KH!$A:$Q,MA_KH!P$1,0)</f>
        <v>CHI NHÁNH CÔNG TY TNHH VÒNG TRÒN ĐỎ TẠI HÀ NỘI</v>
      </c>
    </row>
    <row r="847" spans="1:31" ht="25.5" hidden="1" customHeight="1" x14ac:dyDescent="0.2">
      <c r="A847" s="31" t="s">
        <v>21192</v>
      </c>
      <c r="B847" s="31" t="s">
        <v>1331</v>
      </c>
      <c r="C847" s="32">
        <v>45919</v>
      </c>
      <c r="D847" s="31" t="s">
        <v>2854</v>
      </c>
      <c r="E847" s="32">
        <v>45919</v>
      </c>
      <c r="F847" s="31" t="s">
        <v>2855</v>
      </c>
      <c r="G847" s="31" t="s">
        <v>2856</v>
      </c>
      <c r="H847" s="33">
        <v>230760</v>
      </c>
      <c r="I847" s="33">
        <v>0</v>
      </c>
      <c r="J847" s="33">
        <v>18461</v>
      </c>
      <c r="K847" s="33">
        <v>249221</v>
      </c>
      <c r="L847" s="7" t="s">
        <v>51</v>
      </c>
      <c r="O847" s="18">
        <f>IF(Table1[[#This Row],[Phân loại]]="Tồn đầu kỳ",Table1[[#This Row],[Tổng giá trị]],0)</f>
        <v>249221</v>
      </c>
      <c r="P847" s="7">
        <f>IF(Table1[[#This Row],[Số còn phải thu ĐK]]&lt;&gt;0,0,IF(Table1[[#This Row],[Phân loại]]="Bán hàng",Table1[[#This Row],[Tổng giá trị]],-Table1[[#This Row],[Tổng giá trị]]))</f>
        <v>0</v>
      </c>
      <c r="Q847" s="18">
        <f t="shared" si="74"/>
        <v>0</v>
      </c>
      <c r="R847" s="7">
        <f>Table1[[#This Row],[Số còn phải thu ĐK]]+Table1[[#This Row],[Giá Trị HD sau CK]]-Table1[[#This Row],[Số tiền đã thu]]</f>
        <v>249221</v>
      </c>
      <c r="S847" s="6">
        <f>IF(Table1[[#This Row],[Ngày hóa đơn]]&lt;&gt;"",Table1[[#This Row],[Ngày hóa đơn]],IF(Table1[[#This Row],[Ngày hạch toán]]&lt;&gt;"",Table1[[#This Row],[Ngày hạch toán]],""))</f>
        <v>45919</v>
      </c>
      <c r="T847" s="7"/>
      <c r="U847" s="6">
        <f>IF(Table1[[#This Row],[Ngày tính CN]]="","",S847+T847)</f>
        <v>45919</v>
      </c>
      <c r="V847" s="18">
        <f ca="1">IF(Table1[[#This Row],[Hạn thanh toán]]="","",IF((U847-NOW())&lt;0,0,(U847-NOW())))</f>
        <v>0</v>
      </c>
      <c r="W847" s="2"/>
      <c r="X847" s="18">
        <f t="shared" ca="1" si="75"/>
        <v>251.49032048611116</v>
      </c>
      <c r="Y847" s="2" t="str">
        <f t="shared" ca="1" si="76"/>
        <v>Nợ quá hạn hơn 120 ngày có khả năng mất thanh toán</v>
      </c>
      <c r="Z847" s="51">
        <f t="shared" si="77"/>
        <v>45919</v>
      </c>
      <c r="AA847" s="51" t="str">
        <f t="shared" si="78"/>
        <v/>
      </c>
      <c r="AD847" s="2" t="str">
        <f>VLOOKUP($A847,MA_KH!$A:$Q,MA_KH!O$1,0)</f>
        <v>CIRCLEK MIỀN BẮC</v>
      </c>
      <c r="AE847" s="2" t="str">
        <f>VLOOKUP($A847,MA_KH!$A:$Q,MA_KH!P$1,0)</f>
        <v>CHI NHÁNH CÔNG TY TNHH VÒNG TRÒN ĐỎ TẠI HÀ NỘI</v>
      </c>
    </row>
    <row r="848" spans="1:31" ht="25.5" hidden="1" customHeight="1" x14ac:dyDescent="0.2">
      <c r="A848" s="31" t="s">
        <v>21192</v>
      </c>
      <c r="B848" s="31" t="s">
        <v>1331</v>
      </c>
      <c r="C848" s="32">
        <v>45919</v>
      </c>
      <c r="D848" s="31" t="s">
        <v>2857</v>
      </c>
      <c r="E848" s="32">
        <v>45919</v>
      </c>
      <c r="F848" s="31" t="s">
        <v>2858</v>
      </c>
      <c r="G848" s="31" t="s">
        <v>2859</v>
      </c>
      <c r="H848" s="33">
        <v>346140</v>
      </c>
      <c r="I848" s="33">
        <v>0</v>
      </c>
      <c r="J848" s="33">
        <v>27691</v>
      </c>
      <c r="K848" s="33">
        <v>373831</v>
      </c>
      <c r="L848" s="7" t="s">
        <v>51</v>
      </c>
      <c r="O848" s="18">
        <f>IF(Table1[[#This Row],[Phân loại]]="Tồn đầu kỳ",Table1[[#This Row],[Tổng giá trị]],0)</f>
        <v>373831</v>
      </c>
      <c r="P848" s="7">
        <f>IF(Table1[[#This Row],[Số còn phải thu ĐK]]&lt;&gt;0,0,IF(Table1[[#This Row],[Phân loại]]="Bán hàng",Table1[[#This Row],[Tổng giá trị]],-Table1[[#This Row],[Tổng giá trị]]))</f>
        <v>0</v>
      </c>
      <c r="Q848" s="18">
        <f t="shared" si="74"/>
        <v>0</v>
      </c>
      <c r="R848" s="7">
        <f>Table1[[#This Row],[Số còn phải thu ĐK]]+Table1[[#This Row],[Giá Trị HD sau CK]]-Table1[[#This Row],[Số tiền đã thu]]</f>
        <v>373831</v>
      </c>
      <c r="S848" s="6">
        <f>IF(Table1[[#This Row],[Ngày hóa đơn]]&lt;&gt;"",Table1[[#This Row],[Ngày hóa đơn]],IF(Table1[[#This Row],[Ngày hạch toán]]&lt;&gt;"",Table1[[#This Row],[Ngày hạch toán]],""))</f>
        <v>45919</v>
      </c>
      <c r="T848" s="7"/>
      <c r="U848" s="6">
        <f>IF(Table1[[#This Row],[Ngày tính CN]]="","",S848+T848)</f>
        <v>45919</v>
      </c>
      <c r="V848" s="18">
        <f ca="1">IF(Table1[[#This Row],[Hạn thanh toán]]="","",IF((U848-NOW())&lt;0,0,(U848-NOW())))</f>
        <v>0</v>
      </c>
      <c r="W848" s="2"/>
      <c r="X848" s="18">
        <f t="shared" ca="1" si="75"/>
        <v>251.49032048611116</v>
      </c>
      <c r="Y848" s="2" t="str">
        <f t="shared" ca="1" si="76"/>
        <v>Nợ quá hạn hơn 120 ngày có khả năng mất thanh toán</v>
      </c>
      <c r="Z848" s="51">
        <f t="shared" si="77"/>
        <v>45919</v>
      </c>
      <c r="AA848" s="51" t="str">
        <f t="shared" si="78"/>
        <v/>
      </c>
      <c r="AD848" s="2" t="str">
        <f>VLOOKUP($A848,MA_KH!$A:$Q,MA_KH!O$1,0)</f>
        <v>CIRCLEK MIỀN BẮC</v>
      </c>
      <c r="AE848" s="2" t="str">
        <f>VLOOKUP($A848,MA_KH!$A:$Q,MA_KH!P$1,0)</f>
        <v>CHI NHÁNH CÔNG TY TNHH VÒNG TRÒN ĐỎ TẠI HÀ NỘI</v>
      </c>
    </row>
    <row r="849" spans="1:31" ht="25.5" hidden="1" customHeight="1" x14ac:dyDescent="0.2">
      <c r="A849" s="31" t="s">
        <v>21192</v>
      </c>
      <c r="B849" s="31" t="s">
        <v>1331</v>
      </c>
      <c r="C849" s="32">
        <v>45919</v>
      </c>
      <c r="D849" s="31" t="s">
        <v>2860</v>
      </c>
      <c r="E849" s="32">
        <v>45919</v>
      </c>
      <c r="F849" s="31" t="s">
        <v>2861</v>
      </c>
      <c r="G849" s="31" t="s">
        <v>2862</v>
      </c>
      <c r="H849" s="33">
        <v>184608</v>
      </c>
      <c r="I849" s="33">
        <v>0</v>
      </c>
      <c r="J849" s="33">
        <v>14769</v>
      </c>
      <c r="K849" s="33">
        <v>199377</v>
      </c>
      <c r="L849" s="7" t="s">
        <v>51</v>
      </c>
      <c r="O849" s="18">
        <f>IF(Table1[[#This Row],[Phân loại]]="Tồn đầu kỳ",Table1[[#This Row],[Tổng giá trị]],0)</f>
        <v>199377</v>
      </c>
      <c r="P849" s="7">
        <f>IF(Table1[[#This Row],[Số còn phải thu ĐK]]&lt;&gt;0,0,IF(Table1[[#This Row],[Phân loại]]="Bán hàng",Table1[[#This Row],[Tổng giá trị]],-Table1[[#This Row],[Tổng giá trị]]))</f>
        <v>0</v>
      </c>
      <c r="Q849" s="18">
        <f t="shared" si="74"/>
        <v>0</v>
      </c>
      <c r="R849" s="7">
        <f>Table1[[#This Row],[Số còn phải thu ĐK]]+Table1[[#This Row],[Giá Trị HD sau CK]]-Table1[[#This Row],[Số tiền đã thu]]</f>
        <v>199377</v>
      </c>
      <c r="S849" s="6">
        <f>IF(Table1[[#This Row],[Ngày hóa đơn]]&lt;&gt;"",Table1[[#This Row],[Ngày hóa đơn]],IF(Table1[[#This Row],[Ngày hạch toán]]&lt;&gt;"",Table1[[#This Row],[Ngày hạch toán]],""))</f>
        <v>45919</v>
      </c>
      <c r="T849" s="7"/>
      <c r="U849" s="6">
        <f>IF(Table1[[#This Row],[Ngày tính CN]]="","",S849+T849)</f>
        <v>45919</v>
      </c>
      <c r="V849" s="18">
        <f ca="1">IF(Table1[[#This Row],[Hạn thanh toán]]="","",IF((U849-NOW())&lt;0,0,(U849-NOW())))</f>
        <v>0</v>
      </c>
      <c r="W849" s="2"/>
      <c r="X849" s="18">
        <f t="shared" ca="1" si="75"/>
        <v>251.49032048611116</v>
      </c>
      <c r="Y849" s="2" t="str">
        <f t="shared" ca="1" si="76"/>
        <v>Nợ quá hạn hơn 120 ngày có khả năng mất thanh toán</v>
      </c>
      <c r="Z849" s="51">
        <f t="shared" si="77"/>
        <v>45919</v>
      </c>
      <c r="AA849" s="51" t="str">
        <f t="shared" si="78"/>
        <v/>
      </c>
      <c r="AD849" s="2" t="str">
        <f>VLOOKUP($A849,MA_KH!$A:$Q,MA_KH!O$1,0)</f>
        <v>CIRCLEK MIỀN BẮC</v>
      </c>
      <c r="AE849" s="2" t="str">
        <f>VLOOKUP($A849,MA_KH!$A:$Q,MA_KH!P$1,0)</f>
        <v>CHI NHÁNH CÔNG TY TNHH VÒNG TRÒN ĐỎ TẠI HÀ NỘI</v>
      </c>
    </row>
    <row r="850" spans="1:31" ht="25.5" hidden="1" customHeight="1" x14ac:dyDescent="0.2">
      <c r="A850" s="31" t="s">
        <v>21192</v>
      </c>
      <c r="B850" s="31" t="s">
        <v>1331</v>
      </c>
      <c r="C850" s="32">
        <v>45919</v>
      </c>
      <c r="D850" s="31" t="s">
        <v>2863</v>
      </c>
      <c r="E850" s="32">
        <v>45919</v>
      </c>
      <c r="F850" s="31" t="s">
        <v>2864</v>
      </c>
      <c r="G850" s="31" t="s">
        <v>2865</v>
      </c>
      <c r="H850" s="33">
        <v>184608</v>
      </c>
      <c r="I850" s="33">
        <v>0</v>
      </c>
      <c r="J850" s="33">
        <v>14769</v>
      </c>
      <c r="K850" s="33">
        <v>199377</v>
      </c>
      <c r="L850" s="7" t="s">
        <v>51</v>
      </c>
      <c r="O850" s="18">
        <f>IF(Table1[[#This Row],[Phân loại]]="Tồn đầu kỳ",Table1[[#This Row],[Tổng giá trị]],0)</f>
        <v>199377</v>
      </c>
      <c r="P850" s="7">
        <f>IF(Table1[[#This Row],[Số còn phải thu ĐK]]&lt;&gt;0,0,IF(Table1[[#This Row],[Phân loại]]="Bán hàng",Table1[[#This Row],[Tổng giá trị]],-Table1[[#This Row],[Tổng giá trị]]))</f>
        <v>0</v>
      </c>
      <c r="Q850" s="18">
        <f t="shared" si="74"/>
        <v>0</v>
      </c>
      <c r="R850" s="7">
        <f>Table1[[#This Row],[Số còn phải thu ĐK]]+Table1[[#This Row],[Giá Trị HD sau CK]]-Table1[[#This Row],[Số tiền đã thu]]</f>
        <v>199377</v>
      </c>
      <c r="S850" s="6">
        <f>IF(Table1[[#This Row],[Ngày hóa đơn]]&lt;&gt;"",Table1[[#This Row],[Ngày hóa đơn]],IF(Table1[[#This Row],[Ngày hạch toán]]&lt;&gt;"",Table1[[#This Row],[Ngày hạch toán]],""))</f>
        <v>45919</v>
      </c>
      <c r="T850" s="7"/>
      <c r="U850" s="6">
        <f>IF(Table1[[#This Row],[Ngày tính CN]]="","",S850+T850)</f>
        <v>45919</v>
      </c>
      <c r="V850" s="18">
        <f ca="1">IF(Table1[[#This Row],[Hạn thanh toán]]="","",IF((U850-NOW())&lt;0,0,(U850-NOW())))</f>
        <v>0</v>
      </c>
      <c r="W850" s="2"/>
      <c r="X850" s="18">
        <f t="shared" ca="1" si="75"/>
        <v>251.49032048611116</v>
      </c>
      <c r="Y850" s="2" t="str">
        <f t="shared" ca="1" si="76"/>
        <v>Nợ quá hạn hơn 120 ngày có khả năng mất thanh toán</v>
      </c>
      <c r="Z850" s="51">
        <f t="shared" si="77"/>
        <v>45919</v>
      </c>
      <c r="AA850" s="51" t="str">
        <f t="shared" si="78"/>
        <v/>
      </c>
      <c r="AD850" s="2" t="str">
        <f>VLOOKUP($A850,MA_KH!$A:$Q,MA_KH!O$1,0)</f>
        <v>CIRCLEK MIỀN BẮC</v>
      </c>
      <c r="AE850" s="2" t="str">
        <f>VLOOKUP($A850,MA_KH!$A:$Q,MA_KH!P$1,0)</f>
        <v>CHI NHÁNH CÔNG TY TNHH VÒNG TRÒN ĐỎ TẠI HÀ NỘI</v>
      </c>
    </row>
    <row r="851" spans="1:31" ht="25.5" hidden="1" customHeight="1" x14ac:dyDescent="0.2">
      <c r="A851" s="31" t="s">
        <v>21192</v>
      </c>
      <c r="B851" s="31" t="s">
        <v>1331</v>
      </c>
      <c r="C851" s="32">
        <v>45919</v>
      </c>
      <c r="D851" s="31" t="s">
        <v>2866</v>
      </c>
      <c r="E851" s="32">
        <v>45919</v>
      </c>
      <c r="F851" s="31" t="s">
        <v>2867</v>
      </c>
      <c r="G851" s="31" t="s">
        <v>2868</v>
      </c>
      <c r="H851" s="33">
        <v>461520</v>
      </c>
      <c r="I851" s="33">
        <v>0</v>
      </c>
      <c r="J851" s="33">
        <v>36922</v>
      </c>
      <c r="K851" s="33">
        <v>498442</v>
      </c>
      <c r="L851" s="7" t="s">
        <v>51</v>
      </c>
      <c r="O851" s="18">
        <f>IF(Table1[[#This Row],[Phân loại]]="Tồn đầu kỳ",Table1[[#This Row],[Tổng giá trị]],0)</f>
        <v>498442</v>
      </c>
      <c r="P851" s="7">
        <f>IF(Table1[[#This Row],[Số còn phải thu ĐK]]&lt;&gt;0,0,IF(Table1[[#This Row],[Phân loại]]="Bán hàng",Table1[[#This Row],[Tổng giá trị]],-Table1[[#This Row],[Tổng giá trị]]))</f>
        <v>0</v>
      </c>
      <c r="Q851" s="18">
        <f t="shared" si="74"/>
        <v>0</v>
      </c>
      <c r="R851" s="7">
        <f>Table1[[#This Row],[Số còn phải thu ĐK]]+Table1[[#This Row],[Giá Trị HD sau CK]]-Table1[[#This Row],[Số tiền đã thu]]</f>
        <v>498442</v>
      </c>
      <c r="S851" s="6">
        <f>IF(Table1[[#This Row],[Ngày hóa đơn]]&lt;&gt;"",Table1[[#This Row],[Ngày hóa đơn]],IF(Table1[[#This Row],[Ngày hạch toán]]&lt;&gt;"",Table1[[#This Row],[Ngày hạch toán]],""))</f>
        <v>45919</v>
      </c>
      <c r="T851" s="7"/>
      <c r="U851" s="6">
        <f>IF(Table1[[#This Row],[Ngày tính CN]]="","",S851+T851)</f>
        <v>45919</v>
      </c>
      <c r="V851" s="18">
        <f ca="1">IF(Table1[[#This Row],[Hạn thanh toán]]="","",IF((U851-NOW())&lt;0,0,(U851-NOW())))</f>
        <v>0</v>
      </c>
      <c r="W851" s="2"/>
      <c r="X851" s="18">
        <f t="shared" ca="1" si="75"/>
        <v>251.49032048611116</v>
      </c>
      <c r="Y851" s="2" t="str">
        <f t="shared" ca="1" si="76"/>
        <v>Nợ quá hạn hơn 120 ngày có khả năng mất thanh toán</v>
      </c>
      <c r="Z851" s="51">
        <f t="shared" si="77"/>
        <v>45919</v>
      </c>
      <c r="AA851" s="51" t="str">
        <f t="shared" si="78"/>
        <v/>
      </c>
      <c r="AD851" s="2" t="str">
        <f>VLOOKUP($A851,MA_KH!$A:$Q,MA_KH!O$1,0)</f>
        <v>CIRCLEK MIỀN BẮC</v>
      </c>
      <c r="AE851" s="2" t="str">
        <f>VLOOKUP($A851,MA_KH!$A:$Q,MA_KH!P$1,0)</f>
        <v>CHI NHÁNH CÔNG TY TNHH VÒNG TRÒN ĐỎ TẠI HÀ NỘI</v>
      </c>
    </row>
    <row r="852" spans="1:31" ht="25.5" hidden="1" customHeight="1" x14ac:dyDescent="0.2">
      <c r="A852" s="31" t="s">
        <v>21192</v>
      </c>
      <c r="B852" s="31" t="s">
        <v>1331</v>
      </c>
      <c r="C852" s="32">
        <v>45924</v>
      </c>
      <c r="D852" s="31" t="s">
        <v>2869</v>
      </c>
      <c r="E852" s="32">
        <v>45924</v>
      </c>
      <c r="F852" s="31" t="s">
        <v>2870</v>
      </c>
      <c r="G852" s="31" t="s">
        <v>2871</v>
      </c>
      <c r="H852" s="33">
        <v>230760</v>
      </c>
      <c r="I852" s="33">
        <v>0</v>
      </c>
      <c r="J852" s="33">
        <v>18461</v>
      </c>
      <c r="K852" s="33">
        <v>249221</v>
      </c>
      <c r="L852" s="7" t="s">
        <v>51</v>
      </c>
      <c r="O852" s="18">
        <f>IF(Table1[[#This Row],[Phân loại]]="Tồn đầu kỳ",Table1[[#This Row],[Tổng giá trị]],0)</f>
        <v>249221</v>
      </c>
      <c r="P852" s="7">
        <f>IF(Table1[[#This Row],[Số còn phải thu ĐK]]&lt;&gt;0,0,IF(Table1[[#This Row],[Phân loại]]="Bán hàng",Table1[[#This Row],[Tổng giá trị]],-Table1[[#This Row],[Tổng giá trị]]))</f>
        <v>0</v>
      </c>
      <c r="Q852" s="18">
        <f t="shared" ref="Q852:Q913" si="79">IF(M852&lt;&gt;"",IF(O852&lt;&gt;0,O852,P852),0)</f>
        <v>0</v>
      </c>
      <c r="R852" s="7">
        <f>Table1[[#This Row],[Số còn phải thu ĐK]]+Table1[[#This Row],[Giá Trị HD sau CK]]-Table1[[#This Row],[Số tiền đã thu]]</f>
        <v>249221</v>
      </c>
      <c r="S852" s="6">
        <f>IF(Table1[[#This Row],[Ngày hóa đơn]]&lt;&gt;"",Table1[[#This Row],[Ngày hóa đơn]],IF(Table1[[#This Row],[Ngày hạch toán]]&lt;&gt;"",Table1[[#This Row],[Ngày hạch toán]],""))</f>
        <v>45924</v>
      </c>
      <c r="T852" s="7"/>
      <c r="U852" s="6">
        <f>IF(Table1[[#This Row],[Ngày tính CN]]="","",S852+T852)</f>
        <v>45924</v>
      </c>
      <c r="V852" s="18">
        <f ca="1">IF(Table1[[#This Row],[Hạn thanh toán]]="","",IF((U852-NOW())&lt;0,0,(U852-NOW())))</f>
        <v>0</v>
      </c>
      <c r="W852" s="2"/>
      <c r="X852" s="18">
        <f t="shared" ref="X852:X913" ca="1" si="80">IF(OR(U852="",R852=0),"",IF((U852-NOW())&lt;0,-(U852-NOW()),0))</f>
        <v>246.49032048611116</v>
      </c>
      <c r="Y852" s="2" t="str">
        <f t="shared" ref="Y852:Y913" ca="1" si="81">IF(R852=0,"Đã thanh toán",IF(X852="","",IF(X852&lt;=0,"Chưa đến hạn thanh toán",IF(X852&lt;=30,"Nợ quá hạn 30 ngày",IF(X852&lt;=60,"Nợ quá hạn từ 30 ngày đến 60 ngày",IF(X852&lt;=90,"Nợ quá hạn từ 60 ngày đến 90 ngày",IF(X852&lt;=120,"Nợ quá hạn từ 90 ngày đến 120 ngày","Nợ quá hạn hơn 120 ngày có khả năng mất thanh toán")))))))</f>
        <v>Nợ quá hạn hơn 120 ngày có khả năng mất thanh toán</v>
      </c>
      <c r="Z852" s="51">
        <f t="shared" si="77"/>
        <v>45924</v>
      </c>
      <c r="AA852" s="51" t="str">
        <f t="shared" si="78"/>
        <v/>
      </c>
      <c r="AD852" s="2" t="str">
        <f>VLOOKUP($A852,MA_KH!$A:$Q,MA_KH!O$1,0)</f>
        <v>CIRCLEK MIỀN BẮC</v>
      </c>
      <c r="AE852" s="2" t="str">
        <f>VLOOKUP($A852,MA_KH!$A:$Q,MA_KH!P$1,0)</f>
        <v>CHI NHÁNH CÔNG TY TNHH VÒNG TRÒN ĐỎ TẠI HÀ NỘI</v>
      </c>
    </row>
    <row r="853" spans="1:31" ht="25.5" hidden="1" customHeight="1" x14ac:dyDescent="0.2">
      <c r="A853" s="31" t="s">
        <v>21192</v>
      </c>
      <c r="B853" s="31" t="s">
        <v>1331</v>
      </c>
      <c r="C853" s="32">
        <v>45924</v>
      </c>
      <c r="D853" s="31" t="s">
        <v>2872</v>
      </c>
      <c r="E853" s="32">
        <v>45924</v>
      </c>
      <c r="F853" s="31" t="s">
        <v>2873</v>
      </c>
      <c r="G853" s="31" t="s">
        <v>2874</v>
      </c>
      <c r="H853" s="33">
        <v>230760</v>
      </c>
      <c r="I853" s="33">
        <v>0</v>
      </c>
      <c r="J853" s="33">
        <v>18461</v>
      </c>
      <c r="K853" s="33">
        <v>249221</v>
      </c>
      <c r="L853" s="7" t="s">
        <v>51</v>
      </c>
      <c r="O853" s="18">
        <f>IF(Table1[[#This Row],[Phân loại]]="Tồn đầu kỳ",Table1[[#This Row],[Tổng giá trị]],0)</f>
        <v>249221</v>
      </c>
      <c r="P853" s="7">
        <f>IF(Table1[[#This Row],[Số còn phải thu ĐK]]&lt;&gt;0,0,IF(Table1[[#This Row],[Phân loại]]="Bán hàng",Table1[[#This Row],[Tổng giá trị]],-Table1[[#This Row],[Tổng giá trị]]))</f>
        <v>0</v>
      </c>
      <c r="Q853" s="18">
        <f t="shared" si="79"/>
        <v>0</v>
      </c>
      <c r="R853" s="7">
        <f>Table1[[#This Row],[Số còn phải thu ĐK]]+Table1[[#This Row],[Giá Trị HD sau CK]]-Table1[[#This Row],[Số tiền đã thu]]</f>
        <v>249221</v>
      </c>
      <c r="S853" s="6">
        <f>IF(Table1[[#This Row],[Ngày hóa đơn]]&lt;&gt;"",Table1[[#This Row],[Ngày hóa đơn]],IF(Table1[[#This Row],[Ngày hạch toán]]&lt;&gt;"",Table1[[#This Row],[Ngày hạch toán]],""))</f>
        <v>45924</v>
      </c>
      <c r="T853" s="7"/>
      <c r="U853" s="6">
        <f>IF(Table1[[#This Row],[Ngày tính CN]]="","",S853+T853)</f>
        <v>45924</v>
      </c>
      <c r="V853" s="18">
        <f ca="1">IF(Table1[[#This Row],[Hạn thanh toán]]="","",IF((U853-NOW())&lt;0,0,(U853-NOW())))</f>
        <v>0</v>
      </c>
      <c r="W853" s="2"/>
      <c r="X853" s="18">
        <f t="shared" ca="1" si="80"/>
        <v>246.49032048611116</v>
      </c>
      <c r="Y853" s="2" t="str">
        <f t="shared" ca="1" si="81"/>
        <v>Nợ quá hạn hơn 120 ngày có khả năng mất thanh toán</v>
      </c>
      <c r="Z853" s="51">
        <f t="shared" si="77"/>
        <v>45924</v>
      </c>
      <c r="AA853" s="51" t="str">
        <f t="shared" si="78"/>
        <v/>
      </c>
      <c r="AD853" s="2" t="str">
        <f>VLOOKUP($A853,MA_KH!$A:$Q,MA_KH!O$1,0)</f>
        <v>CIRCLEK MIỀN BẮC</v>
      </c>
      <c r="AE853" s="2" t="str">
        <f>VLOOKUP($A853,MA_KH!$A:$Q,MA_KH!P$1,0)</f>
        <v>CHI NHÁNH CÔNG TY TNHH VÒNG TRÒN ĐỎ TẠI HÀ NỘI</v>
      </c>
    </row>
    <row r="854" spans="1:31" ht="25.5" hidden="1" customHeight="1" x14ac:dyDescent="0.2">
      <c r="A854" s="31" t="s">
        <v>21192</v>
      </c>
      <c r="B854" s="31" t="s">
        <v>1331</v>
      </c>
      <c r="C854" s="32">
        <v>45924</v>
      </c>
      <c r="D854" s="31" t="s">
        <v>2875</v>
      </c>
      <c r="E854" s="32">
        <v>45924</v>
      </c>
      <c r="F854" s="31" t="s">
        <v>2876</v>
      </c>
      <c r="G854" s="31" t="s">
        <v>2877</v>
      </c>
      <c r="H854" s="33">
        <v>184608</v>
      </c>
      <c r="I854" s="33">
        <v>0</v>
      </c>
      <c r="J854" s="33">
        <v>14769</v>
      </c>
      <c r="K854" s="33">
        <v>199377</v>
      </c>
      <c r="L854" s="7" t="s">
        <v>51</v>
      </c>
      <c r="O854" s="18">
        <f>IF(Table1[[#This Row],[Phân loại]]="Tồn đầu kỳ",Table1[[#This Row],[Tổng giá trị]],0)</f>
        <v>199377</v>
      </c>
      <c r="P854" s="7">
        <f>IF(Table1[[#This Row],[Số còn phải thu ĐK]]&lt;&gt;0,0,IF(Table1[[#This Row],[Phân loại]]="Bán hàng",Table1[[#This Row],[Tổng giá trị]],-Table1[[#This Row],[Tổng giá trị]]))</f>
        <v>0</v>
      </c>
      <c r="Q854" s="18">
        <f t="shared" si="79"/>
        <v>0</v>
      </c>
      <c r="R854" s="7">
        <f>Table1[[#This Row],[Số còn phải thu ĐK]]+Table1[[#This Row],[Giá Trị HD sau CK]]-Table1[[#This Row],[Số tiền đã thu]]</f>
        <v>199377</v>
      </c>
      <c r="S854" s="6">
        <f>IF(Table1[[#This Row],[Ngày hóa đơn]]&lt;&gt;"",Table1[[#This Row],[Ngày hóa đơn]],IF(Table1[[#This Row],[Ngày hạch toán]]&lt;&gt;"",Table1[[#This Row],[Ngày hạch toán]],""))</f>
        <v>45924</v>
      </c>
      <c r="T854" s="7"/>
      <c r="U854" s="6">
        <f>IF(Table1[[#This Row],[Ngày tính CN]]="","",S854+T854)</f>
        <v>45924</v>
      </c>
      <c r="V854" s="18">
        <f ca="1">IF(Table1[[#This Row],[Hạn thanh toán]]="","",IF((U854-NOW())&lt;0,0,(U854-NOW())))</f>
        <v>0</v>
      </c>
      <c r="W854" s="2"/>
      <c r="X854" s="18">
        <f t="shared" ca="1" si="80"/>
        <v>246.49032048611116</v>
      </c>
      <c r="Y854" s="2" t="str">
        <f t="shared" ca="1" si="81"/>
        <v>Nợ quá hạn hơn 120 ngày có khả năng mất thanh toán</v>
      </c>
      <c r="Z854" s="51">
        <f t="shared" si="77"/>
        <v>45924</v>
      </c>
      <c r="AA854" s="51" t="str">
        <f t="shared" si="78"/>
        <v/>
      </c>
      <c r="AD854" s="2" t="str">
        <f>VLOOKUP($A854,MA_KH!$A:$Q,MA_KH!O$1,0)</f>
        <v>CIRCLEK MIỀN BẮC</v>
      </c>
      <c r="AE854" s="2" t="str">
        <f>VLOOKUP($A854,MA_KH!$A:$Q,MA_KH!P$1,0)</f>
        <v>CHI NHÁNH CÔNG TY TNHH VÒNG TRÒN ĐỎ TẠI HÀ NỘI</v>
      </c>
    </row>
    <row r="855" spans="1:31" ht="25.5" hidden="1" customHeight="1" x14ac:dyDescent="0.2">
      <c r="A855" s="31" t="s">
        <v>21192</v>
      </c>
      <c r="B855" s="31" t="s">
        <v>1331</v>
      </c>
      <c r="C855" s="32">
        <v>45924</v>
      </c>
      <c r="D855" s="31" t="s">
        <v>2878</v>
      </c>
      <c r="E855" s="32">
        <v>45924</v>
      </c>
      <c r="F855" s="31" t="s">
        <v>2879</v>
      </c>
      <c r="G855" s="31" t="s">
        <v>2880</v>
      </c>
      <c r="H855" s="33">
        <v>230760</v>
      </c>
      <c r="I855" s="33">
        <v>0</v>
      </c>
      <c r="J855" s="33">
        <v>18461</v>
      </c>
      <c r="K855" s="33">
        <v>249221</v>
      </c>
      <c r="L855" s="7" t="s">
        <v>51</v>
      </c>
      <c r="O855" s="18">
        <f>IF(Table1[[#This Row],[Phân loại]]="Tồn đầu kỳ",Table1[[#This Row],[Tổng giá trị]],0)</f>
        <v>249221</v>
      </c>
      <c r="P855" s="7">
        <f>IF(Table1[[#This Row],[Số còn phải thu ĐK]]&lt;&gt;0,0,IF(Table1[[#This Row],[Phân loại]]="Bán hàng",Table1[[#This Row],[Tổng giá trị]],-Table1[[#This Row],[Tổng giá trị]]))</f>
        <v>0</v>
      </c>
      <c r="Q855" s="18">
        <f t="shared" si="79"/>
        <v>0</v>
      </c>
      <c r="R855" s="7">
        <f>Table1[[#This Row],[Số còn phải thu ĐK]]+Table1[[#This Row],[Giá Trị HD sau CK]]-Table1[[#This Row],[Số tiền đã thu]]</f>
        <v>249221</v>
      </c>
      <c r="S855" s="6">
        <f>IF(Table1[[#This Row],[Ngày hóa đơn]]&lt;&gt;"",Table1[[#This Row],[Ngày hóa đơn]],IF(Table1[[#This Row],[Ngày hạch toán]]&lt;&gt;"",Table1[[#This Row],[Ngày hạch toán]],""))</f>
        <v>45924</v>
      </c>
      <c r="T855" s="7"/>
      <c r="U855" s="6">
        <f>IF(Table1[[#This Row],[Ngày tính CN]]="","",S855+T855)</f>
        <v>45924</v>
      </c>
      <c r="V855" s="18">
        <f ca="1">IF(Table1[[#This Row],[Hạn thanh toán]]="","",IF((U855-NOW())&lt;0,0,(U855-NOW())))</f>
        <v>0</v>
      </c>
      <c r="W855" s="2"/>
      <c r="X855" s="18">
        <f t="shared" ca="1" si="80"/>
        <v>246.49032048611116</v>
      </c>
      <c r="Y855" s="2" t="str">
        <f t="shared" ca="1" si="81"/>
        <v>Nợ quá hạn hơn 120 ngày có khả năng mất thanh toán</v>
      </c>
      <c r="Z855" s="51">
        <f t="shared" si="77"/>
        <v>45924</v>
      </c>
      <c r="AA855" s="51" t="str">
        <f t="shared" si="78"/>
        <v/>
      </c>
      <c r="AD855" s="2" t="str">
        <f>VLOOKUP($A855,MA_KH!$A:$Q,MA_KH!O$1,0)</f>
        <v>CIRCLEK MIỀN BẮC</v>
      </c>
      <c r="AE855" s="2" t="str">
        <f>VLOOKUP($A855,MA_KH!$A:$Q,MA_KH!P$1,0)</f>
        <v>CHI NHÁNH CÔNG TY TNHH VÒNG TRÒN ĐỎ TẠI HÀ NỘI</v>
      </c>
    </row>
    <row r="856" spans="1:31" ht="25.5" hidden="1" customHeight="1" x14ac:dyDescent="0.2">
      <c r="A856" s="31" t="s">
        <v>21192</v>
      </c>
      <c r="B856" s="31" t="s">
        <v>1331</v>
      </c>
      <c r="C856" s="32">
        <v>45924</v>
      </c>
      <c r="D856" s="31" t="s">
        <v>2881</v>
      </c>
      <c r="E856" s="32">
        <v>45924</v>
      </c>
      <c r="F856" s="31" t="s">
        <v>2882</v>
      </c>
      <c r="G856" s="31" t="s">
        <v>2883</v>
      </c>
      <c r="H856" s="33">
        <v>230760</v>
      </c>
      <c r="I856" s="33">
        <v>0</v>
      </c>
      <c r="J856" s="33">
        <v>18461</v>
      </c>
      <c r="K856" s="33">
        <v>249221</v>
      </c>
      <c r="L856" s="7" t="s">
        <v>51</v>
      </c>
      <c r="O856" s="18">
        <f>IF(Table1[[#This Row],[Phân loại]]="Tồn đầu kỳ",Table1[[#This Row],[Tổng giá trị]],0)</f>
        <v>249221</v>
      </c>
      <c r="P856" s="7">
        <f>IF(Table1[[#This Row],[Số còn phải thu ĐK]]&lt;&gt;0,0,IF(Table1[[#This Row],[Phân loại]]="Bán hàng",Table1[[#This Row],[Tổng giá trị]],-Table1[[#This Row],[Tổng giá trị]]))</f>
        <v>0</v>
      </c>
      <c r="Q856" s="18">
        <f t="shared" si="79"/>
        <v>0</v>
      </c>
      <c r="R856" s="7">
        <f>Table1[[#This Row],[Số còn phải thu ĐK]]+Table1[[#This Row],[Giá Trị HD sau CK]]-Table1[[#This Row],[Số tiền đã thu]]</f>
        <v>249221</v>
      </c>
      <c r="S856" s="6">
        <f>IF(Table1[[#This Row],[Ngày hóa đơn]]&lt;&gt;"",Table1[[#This Row],[Ngày hóa đơn]],IF(Table1[[#This Row],[Ngày hạch toán]]&lt;&gt;"",Table1[[#This Row],[Ngày hạch toán]],""))</f>
        <v>45924</v>
      </c>
      <c r="T856" s="7"/>
      <c r="U856" s="6">
        <f>IF(Table1[[#This Row],[Ngày tính CN]]="","",S856+T856)</f>
        <v>45924</v>
      </c>
      <c r="V856" s="18">
        <f ca="1">IF(Table1[[#This Row],[Hạn thanh toán]]="","",IF((U856-NOW())&lt;0,0,(U856-NOW())))</f>
        <v>0</v>
      </c>
      <c r="W856" s="2"/>
      <c r="X856" s="18">
        <f t="shared" ca="1" si="80"/>
        <v>246.49032048611116</v>
      </c>
      <c r="Y856" s="2" t="str">
        <f t="shared" ca="1" si="81"/>
        <v>Nợ quá hạn hơn 120 ngày có khả năng mất thanh toán</v>
      </c>
      <c r="Z856" s="51">
        <f t="shared" si="77"/>
        <v>45924</v>
      </c>
      <c r="AA856" s="51" t="str">
        <f t="shared" si="78"/>
        <v/>
      </c>
      <c r="AD856" s="2" t="str">
        <f>VLOOKUP($A856,MA_KH!$A:$Q,MA_KH!O$1,0)</f>
        <v>CIRCLEK MIỀN BẮC</v>
      </c>
      <c r="AE856" s="2" t="str">
        <f>VLOOKUP($A856,MA_KH!$A:$Q,MA_KH!P$1,0)</f>
        <v>CHI NHÁNH CÔNG TY TNHH VÒNG TRÒN ĐỎ TẠI HÀ NỘI</v>
      </c>
    </row>
    <row r="857" spans="1:31" ht="25.5" hidden="1" customHeight="1" x14ac:dyDescent="0.2">
      <c r="A857" s="31" t="s">
        <v>21192</v>
      </c>
      <c r="B857" s="31" t="s">
        <v>1331</v>
      </c>
      <c r="C857" s="32">
        <v>45924</v>
      </c>
      <c r="D857" s="31" t="s">
        <v>2884</v>
      </c>
      <c r="E857" s="32">
        <v>45924</v>
      </c>
      <c r="F857" s="31" t="s">
        <v>2885</v>
      </c>
      <c r="G857" s="31" t="s">
        <v>2886</v>
      </c>
      <c r="H857" s="33">
        <v>230760</v>
      </c>
      <c r="I857" s="33">
        <v>0</v>
      </c>
      <c r="J857" s="33">
        <v>18461</v>
      </c>
      <c r="K857" s="33">
        <v>249221</v>
      </c>
      <c r="L857" s="7" t="s">
        <v>51</v>
      </c>
      <c r="O857" s="18">
        <f>IF(Table1[[#This Row],[Phân loại]]="Tồn đầu kỳ",Table1[[#This Row],[Tổng giá trị]],0)</f>
        <v>249221</v>
      </c>
      <c r="P857" s="7">
        <f>IF(Table1[[#This Row],[Số còn phải thu ĐK]]&lt;&gt;0,0,IF(Table1[[#This Row],[Phân loại]]="Bán hàng",Table1[[#This Row],[Tổng giá trị]],-Table1[[#This Row],[Tổng giá trị]]))</f>
        <v>0</v>
      </c>
      <c r="Q857" s="18">
        <f t="shared" si="79"/>
        <v>0</v>
      </c>
      <c r="R857" s="7">
        <f>Table1[[#This Row],[Số còn phải thu ĐK]]+Table1[[#This Row],[Giá Trị HD sau CK]]-Table1[[#This Row],[Số tiền đã thu]]</f>
        <v>249221</v>
      </c>
      <c r="S857" s="6">
        <f>IF(Table1[[#This Row],[Ngày hóa đơn]]&lt;&gt;"",Table1[[#This Row],[Ngày hóa đơn]],IF(Table1[[#This Row],[Ngày hạch toán]]&lt;&gt;"",Table1[[#This Row],[Ngày hạch toán]],""))</f>
        <v>45924</v>
      </c>
      <c r="T857" s="7"/>
      <c r="U857" s="6">
        <f>IF(Table1[[#This Row],[Ngày tính CN]]="","",S857+T857)</f>
        <v>45924</v>
      </c>
      <c r="V857" s="18">
        <f ca="1">IF(Table1[[#This Row],[Hạn thanh toán]]="","",IF((U857-NOW())&lt;0,0,(U857-NOW())))</f>
        <v>0</v>
      </c>
      <c r="W857" s="2"/>
      <c r="X857" s="18">
        <f t="shared" ca="1" si="80"/>
        <v>246.49032048611116</v>
      </c>
      <c r="Y857" s="2" t="str">
        <f t="shared" ca="1" si="81"/>
        <v>Nợ quá hạn hơn 120 ngày có khả năng mất thanh toán</v>
      </c>
      <c r="Z857" s="51">
        <f t="shared" si="77"/>
        <v>45924</v>
      </c>
      <c r="AA857" s="51" t="str">
        <f t="shared" si="78"/>
        <v/>
      </c>
      <c r="AD857" s="2" t="str">
        <f>VLOOKUP($A857,MA_KH!$A:$Q,MA_KH!O$1,0)</f>
        <v>CIRCLEK MIỀN BẮC</v>
      </c>
      <c r="AE857" s="2" t="str">
        <f>VLOOKUP($A857,MA_KH!$A:$Q,MA_KH!P$1,0)</f>
        <v>CHI NHÁNH CÔNG TY TNHH VÒNG TRÒN ĐỎ TẠI HÀ NỘI</v>
      </c>
    </row>
    <row r="858" spans="1:31" ht="25.5" hidden="1" customHeight="1" x14ac:dyDescent="0.2">
      <c r="A858" s="31" t="s">
        <v>21192</v>
      </c>
      <c r="B858" s="31" t="s">
        <v>1331</v>
      </c>
      <c r="C858" s="32">
        <v>45924</v>
      </c>
      <c r="D858" s="31" t="s">
        <v>2887</v>
      </c>
      <c r="E858" s="32">
        <v>45924</v>
      </c>
      <c r="F858" s="31" t="s">
        <v>2888</v>
      </c>
      <c r="G858" s="31" t="s">
        <v>2889</v>
      </c>
      <c r="H858" s="33">
        <v>230760</v>
      </c>
      <c r="I858" s="33">
        <v>0</v>
      </c>
      <c r="J858" s="33">
        <v>18461</v>
      </c>
      <c r="K858" s="33">
        <v>249221</v>
      </c>
      <c r="L858" s="7" t="s">
        <v>51</v>
      </c>
      <c r="O858" s="18">
        <f>IF(Table1[[#This Row],[Phân loại]]="Tồn đầu kỳ",Table1[[#This Row],[Tổng giá trị]],0)</f>
        <v>249221</v>
      </c>
      <c r="P858" s="7">
        <f>IF(Table1[[#This Row],[Số còn phải thu ĐK]]&lt;&gt;0,0,IF(Table1[[#This Row],[Phân loại]]="Bán hàng",Table1[[#This Row],[Tổng giá trị]],-Table1[[#This Row],[Tổng giá trị]]))</f>
        <v>0</v>
      </c>
      <c r="Q858" s="18">
        <f t="shared" si="79"/>
        <v>0</v>
      </c>
      <c r="R858" s="7">
        <f>Table1[[#This Row],[Số còn phải thu ĐK]]+Table1[[#This Row],[Giá Trị HD sau CK]]-Table1[[#This Row],[Số tiền đã thu]]</f>
        <v>249221</v>
      </c>
      <c r="S858" s="6">
        <f>IF(Table1[[#This Row],[Ngày hóa đơn]]&lt;&gt;"",Table1[[#This Row],[Ngày hóa đơn]],IF(Table1[[#This Row],[Ngày hạch toán]]&lt;&gt;"",Table1[[#This Row],[Ngày hạch toán]],""))</f>
        <v>45924</v>
      </c>
      <c r="T858" s="7"/>
      <c r="U858" s="6">
        <f>IF(Table1[[#This Row],[Ngày tính CN]]="","",S858+T858)</f>
        <v>45924</v>
      </c>
      <c r="V858" s="18">
        <f ca="1">IF(Table1[[#This Row],[Hạn thanh toán]]="","",IF((U858-NOW())&lt;0,0,(U858-NOW())))</f>
        <v>0</v>
      </c>
      <c r="W858" s="2"/>
      <c r="X858" s="18">
        <f t="shared" ca="1" si="80"/>
        <v>246.49032048611116</v>
      </c>
      <c r="Y858" s="2" t="str">
        <f t="shared" ca="1" si="81"/>
        <v>Nợ quá hạn hơn 120 ngày có khả năng mất thanh toán</v>
      </c>
      <c r="Z858" s="51">
        <f t="shared" si="77"/>
        <v>45924</v>
      </c>
      <c r="AA858" s="51" t="str">
        <f t="shared" si="78"/>
        <v/>
      </c>
      <c r="AD858" s="2" t="str">
        <f>VLOOKUP($A858,MA_KH!$A:$Q,MA_KH!O$1,0)</f>
        <v>CIRCLEK MIỀN BẮC</v>
      </c>
      <c r="AE858" s="2" t="str">
        <f>VLOOKUP($A858,MA_KH!$A:$Q,MA_KH!P$1,0)</f>
        <v>CHI NHÁNH CÔNG TY TNHH VÒNG TRÒN ĐỎ TẠI HÀ NỘI</v>
      </c>
    </row>
    <row r="859" spans="1:31" ht="25.5" hidden="1" customHeight="1" x14ac:dyDescent="0.2">
      <c r="A859" s="31" t="s">
        <v>21192</v>
      </c>
      <c r="B859" s="31" t="s">
        <v>1331</v>
      </c>
      <c r="C859" s="32">
        <v>45924</v>
      </c>
      <c r="D859" s="31" t="s">
        <v>2890</v>
      </c>
      <c r="E859" s="32">
        <v>45924</v>
      </c>
      <c r="F859" s="31" t="s">
        <v>2891</v>
      </c>
      <c r="G859" s="31" t="s">
        <v>2892</v>
      </c>
      <c r="H859" s="33">
        <v>207684</v>
      </c>
      <c r="I859" s="33">
        <v>0</v>
      </c>
      <c r="J859" s="33">
        <v>16615</v>
      </c>
      <c r="K859" s="33">
        <v>224299</v>
      </c>
      <c r="L859" s="7" t="s">
        <v>51</v>
      </c>
      <c r="O859" s="18">
        <f>IF(Table1[[#This Row],[Phân loại]]="Tồn đầu kỳ",Table1[[#This Row],[Tổng giá trị]],0)</f>
        <v>224299</v>
      </c>
      <c r="P859" s="7">
        <f>IF(Table1[[#This Row],[Số còn phải thu ĐK]]&lt;&gt;0,0,IF(Table1[[#This Row],[Phân loại]]="Bán hàng",Table1[[#This Row],[Tổng giá trị]],-Table1[[#This Row],[Tổng giá trị]]))</f>
        <v>0</v>
      </c>
      <c r="Q859" s="18">
        <f t="shared" si="79"/>
        <v>0</v>
      </c>
      <c r="R859" s="7">
        <f>Table1[[#This Row],[Số còn phải thu ĐK]]+Table1[[#This Row],[Giá Trị HD sau CK]]-Table1[[#This Row],[Số tiền đã thu]]</f>
        <v>224299</v>
      </c>
      <c r="S859" s="6">
        <f>IF(Table1[[#This Row],[Ngày hóa đơn]]&lt;&gt;"",Table1[[#This Row],[Ngày hóa đơn]],IF(Table1[[#This Row],[Ngày hạch toán]]&lt;&gt;"",Table1[[#This Row],[Ngày hạch toán]],""))</f>
        <v>45924</v>
      </c>
      <c r="T859" s="7"/>
      <c r="U859" s="6">
        <f>IF(Table1[[#This Row],[Ngày tính CN]]="","",S859+T859)</f>
        <v>45924</v>
      </c>
      <c r="V859" s="18">
        <f ca="1">IF(Table1[[#This Row],[Hạn thanh toán]]="","",IF((U859-NOW())&lt;0,0,(U859-NOW())))</f>
        <v>0</v>
      </c>
      <c r="W859" s="2"/>
      <c r="X859" s="18">
        <f t="shared" ca="1" si="80"/>
        <v>246.49032048611116</v>
      </c>
      <c r="Y859" s="2" t="str">
        <f t="shared" ca="1" si="81"/>
        <v>Nợ quá hạn hơn 120 ngày có khả năng mất thanh toán</v>
      </c>
      <c r="Z859" s="51">
        <f t="shared" si="77"/>
        <v>45924</v>
      </c>
      <c r="AA859" s="51" t="str">
        <f t="shared" si="78"/>
        <v/>
      </c>
      <c r="AD859" s="2" t="str">
        <f>VLOOKUP($A859,MA_KH!$A:$Q,MA_KH!O$1,0)</f>
        <v>CIRCLEK MIỀN BẮC</v>
      </c>
      <c r="AE859" s="2" t="str">
        <f>VLOOKUP($A859,MA_KH!$A:$Q,MA_KH!P$1,0)</f>
        <v>CHI NHÁNH CÔNG TY TNHH VÒNG TRÒN ĐỎ TẠI HÀ NỘI</v>
      </c>
    </row>
    <row r="860" spans="1:31" ht="25.5" hidden="1" customHeight="1" x14ac:dyDescent="0.2">
      <c r="A860" s="31" t="s">
        <v>21192</v>
      </c>
      <c r="B860" s="31" t="s">
        <v>1331</v>
      </c>
      <c r="C860" s="32">
        <v>45924</v>
      </c>
      <c r="D860" s="31" t="s">
        <v>2893</v>
      </c>
      <c r="E860" s="32">
        <v>45924</v>
      </c>
      <c r="F860" s="31" t="s">
        <v>2894</v>
      </c>
      <c r="G860" s="31" t="s">
        <v>2895</v>
      </c>
      <c r="H860" s="33">
        <v>461520</v>
      </c>
      <c r="I860" s="33">
        <v>0</v>
      </c>
      <c r="J860" s="33">
        <v>36922</v>
      </c>
      <c r="K860" s="33">
        <v>498442</v>
      </c>
      <c r="L860" s="7" t="s">
        <v>51</v>
      </c>
      <c r="O860" s="18">
        <f>IF(Table1[[#This Row],[Phân loại]]="Tồn đầu kỳ",Table1[[#This Row],[Tổng giá trị]],0)</f>
        <v>498442</v>
      </c>
      <c r="P860" s="7">
        <f>IF(Table1[[#This Row],[Số còn phải thu ĐK]]&lt;&gt;0,0,IF(Table1[[#This Row],[Phân loại]]="Bán hàng",Table1[[#This Row],[Tổng giá trị]],-Table1[[#This Row],[Tổng giá trị]]))</f>
        <v>0</v>
      </c>
      <c r="Q860" s="18">
        <f t="shared" si="79"/>
        <v>0</v>
      </c>
      <c r="R860" s="7">
        <f>Table1[[#This Row],[Số còn phải thu ĐK]]+Table1[[#This Row],[Giá Trị HD sau CK]]-Table1[[#This Row],[Số tiền đã thu]]</f>
        <v>498442</v>
      </c>
      <c r="S860" s="6">
        <f>IF(Table1[[#This Row],[Ngày hóa đơn]]&lt;&gt;"",Table1[[#This Row],[Ngày hóa đơn]],IF(Table1[[#This Row],[Ngày hạch toán]]&lt;&gt;"",Table1[[#This Row],[Ngày hạch toán]],""))</f>
        <v>45924</v>
      </c>
      <c r="T860" s="7"/>
      <c r="U860" s="6">
        <f>IF(Table1[[#This Row],[Ngày tính CN]]="","",S860+T860)</f>
        <v>45924</v>
      </c>
      <c r="V860" s="18">
        <f ca="1">IF(Table1[[#This Row],[Hạn thanh toán]]="","",IF((U860-NOW())&lt;0,0,(U860-NOW())))</f>
        <v>0</v>
      </c>
      <c r="W860" s="2"/>
      <c r="X860" s="18">
        <f t="shared" ca="1" si="80"/>
        <v>246.49032048611116</v>
      </c>
      <c r="Y860" s="2" t="str">
        <f t="shared" ca="1" si="81"/>
        <v>Nợ quá hạn hơn 120 ngày có khả năng mất thanh toán</v>
      </c>
      <c r="Z860" s="51">
        <f t="shared" si="77"/>
        <v>45924</v>
      </c>
      <c r="AA860" s="51" t="str">
        <f t="shared" si="78"/>
        <v/>
      </c>
      <c r="AD860" s="2" t="str">
        <f>VLOOKUP($A860,MA_KH!$A:$Q,MA_KH!O$1,0)</f>
        <v>CIRCLEK MIỀN BẮC</v>
      </c>
      <c r="AE860" s="2" t="str">
        <f>VLOOKUP($A860,MA_KH!$A:$Q,MA_KH!P$1,0)</f>
        <v>CHI NHÁNH CÔNG TY TNHH VÒNG TRÒN ĐỎ TẠI HÀ NỘI</v>
      </c>
    </row>
    <row r="861" spans="1:31" ht="25.5" hidden="1" customHeight="1" x14ac:dyDescent="0.2">
      <c r="A861" s="31" t="s">
        <v>21192</v>
      </c>
      <c r="B861" s="31" t="s">
        <v>1331</v>
      </c>
      <c r="C861" s="32">
        <v>45924</v>
      </c>
      <c r="D861" s="31" t="s">
        <v>2896</v>
      </c>
      <c r="E861" s="32">
        <v>45924</v>
      </c>
      <c r="F861" s="31" t="s">
        <v>2897</v>
      </c>
      <c r="G861" s="31" t="s">
        <v>2898</v>
      </c>
      <c r="H861" s="33">
        <v>230760</v>
      </c>
      <c r="I861" s="33">
        <v>0</v>
      </c>
      <c r="J861" s="33">
        <v>18461</v>
      </c>
      <c r="K861" s="33">
        <v>249221</v>
      </c>
      <c r="L861" s="7" t="s">
        <v>51</v>
      </c>
      <c r="O861" s="18">
        <f>IF(Table1[[#This Row],[Phân loại]]="Tồn đầu kỳ",Table1[[#This Row],[Tổng giá trị]],0)</f>
        <v>249221</v>
      </c>
      <c r="P861" s="7">
        <f>IF(Table1[[#This Row],[Số còn phải thu ĐK]]&lt;&gt;0,0,IF(Table1[[#This Row],[Phân loại]]="Bán hàng",Table1[[#This Row],[Tổng giá trị]],-Table1[[#This Row],[Tổng giá trị]]))</f>
        <v>0</v>
      </c>
      <c r="Q861" s="18">
        <f t="shared" si="79"/>
        <v>0</v>
      </c>
      <c r="R861" s="7">
        <f>Table1[[#This Row],[Số còn phải thu ĐK]]+Table1[[#This Row],[Giá Trị HD sau CK]]-Table1[[#This Row],[Số tiền đã thu]]</f>
        <v>249221</v>
      </c>
      <c r="S861" s="6">
        <f>IF(Table1[[#This Row],[Ngày hóa đơn]]&lt;&gt;"",Table1[[#This Row],[Ngày hóa đơn]],IF(Table1[[#This Row],[Ngày hạch toán]]&lt;&gt;"",Table1[[#This Row],[Ngày hạch toán]],""))</f>
        <v>45924</v>
      </c>
      <c r="T861" s="7"/>
      <c r="U861" s="6">
        <f>IF(Table1[[#This Row],[Ngày tính CN]]="","",S861+T861)</f>
        <v>45924</v>
      </c>
      <c r="V861" s="18">
        <f ca="1">IF(Table1[[#This Row],[Hạn thanh toán]]="","",IF((U861-NOW())&lt;0,0,(U861-NOW())))</f>
        <v>0</v>
      </c>
      <c r="W861" s="2"/>
      <c r="X861" s="18">
        <f t="shared" ca="1" si="80"/>
        <v>246.49032048611116</v>
      </c>
      <c r="Y861" s="2" t="str">
        <f t="shared" ca="1" si="81"/>
        <v>Nợ quá hạn hơn 120 ngày có khả năng mất thanh toán</v>
      </c>
      <c r="Z861" s="51">
        <f t="shared" si="77"/>
        <v>45924</v>
      </c>
      <c r="AA861" s="51" t="str">
        <f t="shared" si="78"/>
        <v/>
      </c>
      <c r="AD861" s="2" t="str">
        <f>VLOOKUP($A861,MA_KH!$A:$Q,MA_KH!O$1,0)</f>
        <v>CIRCLEK MIỀN BẮC</v>
      </c>
      <c r="AE861" s="2" t="str">
        <f>VLOOKUP($A861,MA_KH!$A:$Q,MA_KH!P$1,0)</f>
        <v>CHI NHÁNH CÔNG TY TNHH VÒNG TRÒN ĐỎ TẠI HÀ NỘI</v>
      </c>
    </row>
    <row r="862" spans="1:31" ht="25.5" hidden="1" customHeight="1" x14ac:dyDescent="0.2">
      <c r="A862" s="31" t="s">
        <v>21192</v>
      </c>
      <c r="B862" s="31" t="s">
        <v>1331</v>
      </c>
      <c r="C862" s="32">
        <v>45924</v>
      </c>
      <c r="D862" s="31" t="s">
        <v>2899</v>
      </c>
      <c r="E862" s="32">
        <v>45924</v>
      </c>
      <c r="F862" s="31" t="s">
        <v>2900</v>
      </c>
      <c r="G862" s="31" t="s">
        <v>2901</v>
      </c>
      <c r="H862" s="33">
        <v>230760</v>
      </c>
      <c r="I862" s="33">
        <v>0</v>
      </c>
      <c r="J862" s="33">
        <v>18461</v>
      </c>
      <c r="K862" s="33">
        <v>249221</v>
      </c>
      <c r="L862" s="7" t="s">
        <v>51</v>
      </c>
      <c r="O862" s="18">
        <f>IF(Table1[[#This Row],[Phân loại]]="Tồn đầu kỳ",Table1[[#This Row],[Tổng giá trị]],0)</f>
        <v>249221</v>
      </c>
      <c r="P862" s="7">
        <f>IF(Table1[[#This Row],[Số còn phải thu ĐK]]&lt;&gt;0,0,IF(Table1[[#This Row],[Phân loại]]="Bán hàng",Table1[[#This Row],[Tổng giá trị]],-Table1[[#This Row],[Tổng giá trị]]))</f>
        <v>0</v>
      </c>
      <c r="Q862" s="18">
        <f t="shared" si="79"/>
        <v>0</v>
      </c>
      <c r="R862" s="7">
        <f>Table1[[#This Row],[Số còn phải thu ĐK]]+Table1[[#This Row],[Giá Trị HD sau CK]]-Table1[[#This Row],[Số tiền đã thu]]</f>
        <v>249221</v>
      </c>
      <c r="S862" s="6">
        <f>IF(Table1[[#This Row],[Ngày hóa đơn]]&lt;&gt;"",Table1[[#This Row],[Ngày hóa đơn]],IF(Table1[[#This Row],[Ngày hạch toán]]&lt;&gt;"",Table1[[#This Row],[Ngày hạch toán]],""))</f>
        <v>45924</v>
      </c>
      <c r="T862" s="7"/>
      <c r="U862" s="6">
        <f>IF(Table1[[#This Row],[Ngày tính CN]]="","",S862+T862)</f>
        <v>45924</v>
      </c>
      <c r="V862" s="18">
        <f ca="1">IF(Table1[[#This Row],[Hạn thanh toán]]="","",IF((U862-NOW())&lt;0,0,(U862-NOW())))</f>
        <v>0</v>
      </c>
      <c r="W862" s="2"/>
      <c r="X862" s="18">
        <f t="shared" ca="1" si="80"/>
        <v>246.49032048611116</v>
      </c>
      <c r="Y862" s="2" t="str">
        <f t="shared" ca="1" si="81"/>
        <v>Nợ quá hạn hơn 120 ngày có khả năng mất thanh toán</v>
      </c>
      <c r="Z862" s="51">
        <f t="shared" si="77"/>
        <v>45924</v>
      </c>
      <c r="AA862" s="51" t="str">
        <f t="shared" si="78"/>
        <v/>
      </c>
      <c r="AD862" s="2" t="str">
        <f>VLOOKUP($A862,MA_KH!$A:$Q,MA_KH!O$1,0)</f>
        <v>CIRCLEK MIỀN BẮC</v>
      </c>
      <c r="AE862" s="2" t="str">
        <f>VLOOKUP($A862,MA_KH!$A:$Q,MA_KH!P$1,0)</f>
        <v>CHI NHÁNH CÔNG TY TNHH VÒNG TRÒN ĐỎ TẠI HÀ NỘI</v>
      </c>
    </row>
    <row r="863" spans="1:31" ht="25.5" hidden="1" customHeight="1" x14ac:dyDescent="0.2">
      <c r="A863" s="31" t="s">
        <v>21192</v>
      </c>
      <c r="B863" s="31" t="s">
        <v>1331</v>
      </c>
      <c r="C863" s="32">
        <v>45924</v>
      </c>
      <c r="D863" s="31" t="s">
        <v>2902</v>
      </c>
      <c r="E863" s="32">
        <v>45924</v>
      </c>
      <c r="F863" s="31" t="s">
        <v>2903</v>
      </c>
      <c r="G863" s="31" t="s">
        <v>2904</v>
      </c>
      <c r="H863" s="33">
        <v>346140</v>
      </c>
      <c r="I863" s="33">
        <v>0</v>
      </c>
      <c r="J863" s="33">
        <v>27691</v>
      </c>
      <c r="K863" s="33">
        <v>373831</v>
      </c>
      <c r="L863" s="7" t="s">
        <v>51</v>
      </c>
      <c r="O863" s="18">
        <f>IF(Table1[[#This Row],[Phân loại]]="Tồn đầu kỳ",Table1[[#This Row],[Tổng giá trị]],0)</f>
        <v>373831</v>
      </c>
      <c r="P863" s="7">
        <f>IF(Table1[[#This Row],[Số còn phải thu ĐK]]&lt;&gt;0,0,IF(Table1[[#This Row],[Phân loại]]="Bán hàng",Table1[[#This Row],[Tổng giá trị]],-Table1[[#This Row],[Tổng giá trị]]))</f>
        <v>0</v>
      </c>
      <c r="Q863" s="18">
        <f t="shared" si="79"/>
        <v>0</v>
      </c>
      <c r="R863" s="7">
        <f>Table1[[#This Row],[Số còn phải thu ĐK]]+Table1[[#This Row],[Giá Trị HD sau CK]]-Table1[[#This Row],[Số tiền đã thu]]</f>
        <v>373831</v>
      </c>
      <c r="S863" s="6">
        <f>IF(Table1[[#This Row],[Ngày hóa đơn]]&lt;&gt;"",Table1[[#This Row],[Ngày hóa đơn]],IF(Table1[[#This Row],[Ngày hạch toán]]&lt;&gt;"",Table1[[#This Row],[Ngày hạch toán]],""))</f>
        <v>45924</v>
      </c>
      <c r="T863" s="7"/>
      <c r="U863" s="6">
        <f>IF(Table1[[#This Row],[Ngày tính CN]]="","",S863+T863)</f>
        <v>45924</v>
      </c>
      <c r="V863" s="18">
        <f ca="1">IF(Table1[[#This Row],[Hạn thanh toán]]="","",IF((U863-NOW())&lt;0,0,(U863-NOW())))</f>
        <v>0</v>
      </c>
      <c r="W863" s="2"/>
      <c r="X863" s="18">
        <f t="shared" ca="1" si="80"/>
        <v>246.49032048611116</v>
      </c>
      <c r="Y863" s="2" t="str">
        <f t="shared" ca="1" si="81"/>
        <v>Nợ quá hạn hơn 120 ngày có khả năng mất thanh toán</v>
      </c>
      <c r="Z863" s="51">
        <f t="shared" si="77"/>
        <v>45924</v>
      </c>
      <c r="AA863" s="51" t="str">
        <f t="shared" si="78"/>
        <v/>
      </c>
      <c r="AD863" s="2" t="str">
        <f>VLOOKUP($A863,MA_KH!$A:$Q,MA_KH!O$1,0)</f>
        <v>CIRCLEK MIỀN BẮC</v>
      </c>
      <c r="AE863" s="2" t="str">
        <f>VLOOKUP($A863,MA_KH!$A:$Q,MA_KH!P$1,0)</f>
        <v>CHI NHÁNH CÔNG TY TNHH VÒNG TRÒN ĐỎ TẠI HÀ NỘI</v>
      </c>
    </row>
    <row r="864" spans="1:31" ht="25.5" hidden="1" customHeight="1" x14ac:dyDescent="0.2">
      <c r="A864" s="31" t="s">
        <v>21192</v>
      </c>
      <c r="B864" s="31" t="s">
        <v>1331</v>
      </c>
      <c r="C864" s="32">
        <v>45924</v>
      </c>
      <c r="D864" s="31" t="s">
        <v>2905</v>
      </c>
      <c r="E864" s="32">
        <v>45924</v>
      </c>
      <c r="F864" s="31" t="s">
        <v>2906</v>
      </c>
      <c r="G864" s="31" t="s">
        <v>2907</v>
      </c>
      <c r="H864" s="33">
        <v>230760</v>
      </c>
      <c r="I864" s="33">
        <v>0</v>
      </c>
      <c r="J864" s="33">
        <v>18461</v>
      </c>
      <c r="K864" s="33">
        <v>249221</v>
      </c>
      <c r="L864" s="7" t="s">
        <v>51</v>
      </c>
      <c r="O864" s="18">
        <f>IF(Table1[[#This Row],[Phân loại]]="Tồn đầu kỳ",Table1[[#This Row],[Tổng giá trị]],0)</f>
        <v>249221</v>
      </c>
      <c r="P864" s="7">
        <f>IF(Table1[[#This Row],[Số còn phải thu ĐK]]&lt;&gt;0,0,IF(Table1[[#This Row],[Phân loại]]="Bán hàng",Table1[[#This Row],[Tổng giá trị]],-Table1[[#This Row],[Tổng giá trị]]))</f>
        <v>0</v>
      </c>
      <c r="Q864" s="18">
        <f t="shared" si="79"/>
        <v>0</v>
      </c>
      <c r="R864" s="7">
        <f>Table1[[#This Row],[Số còn phải thu ĐK]]+Table1[[#This Row],[Giá Trị HD sau CK]]-Table1[[#This Row],[Số tiền đã thu]]</f>
        <v>249221</v>
      </c>
      <c r="S864" s="6">
        <f>IF(Table1[[#This Row],[Ngày hóa đơn]]&lt;&gt;"",Table1[[#This Row],[Ngày hóa đơn]],IF(Table1[[#This Row],[Ngày hạch toán]]&lt;&gt;"",Table1[[#This Row],[Ngày hạch toán]],""))</f>
        <v>45924</v>
      </c>
      <c r="T864" s="7"/>
      <c r="U864" s="6">
        <f>IF(Table1[[#This Row],[Ngày tính CN]]="","",S864+T864)</f>
        <v>45924</v>
      </c>
      <c r="V864" s="18">
        <f ca="1">IF(Table1[[#This Row],[Hạn thanh toán]]="","",IF((U864-NOW())&lt;0,0,(U864-NOW())))</f>
        <v>0</v>
      </c>
      <c r="W864" s="2"/>
      <c r="X864" s="18">
        <f t="shared" ca="1" si="80"/>
        <v>246.49032048611116</v>
      </c>
      <c r="Y864" s="2" t="str">
        <f t="shared" ca="1" si="81"/>
        <v>Nợ quá hạn hơn 120 ngày có khả năng mất thanh toán</v>
      </c>
      <c r="Z864" s="51">
        <f t="shared" si="77"/>
        <v>45924</v>
      </c>
      <c r="AA864" s="51" t="str">
        <f t="shared" si="78"/>
        <v/>
      </c>
      <c r="AD864" s="2" t="str">
        <f>VLOOKUP($A864,MA_KH!$A:$Q,MA_KH!O$1,0)</f>
        <v>CIRCLEK MIỀN BẮC</v>
      </c>
      <c r="AE864" s="2" t="str">
        <f>VLOOKUP($A864,MA_KH!$A:$Q,MA_KH!P$1,0)</f>
        <v>CHI NHÁNH CÔNG TY TNHH VÒNG TRÒN ĐỎ TẠI HÀ NỘI</v>
      </c>
    </row>
    <row r="865" spans="1:31" ht="25.5" hidden="1" customHeight="1" x14ac:dyDescent="0.2">
      <c r="A865" s="31" t="s">
        <v>21192</v>
      </c>
      <c r="B865" s="31" t="s">
        <v>1331</v>
      </c>
      <c r="C865" s="32">
        <v>45924</v>
      </c>
      <c r="D865" s="31" t="s">
        <v>2908</v>
      </c>
      <c r="E865" s="32">
        <v>45924</v>
      </c>
      <c r="F865" s="31" t="s">
        <v>2909</v>
      </c>
      <c r="G865" s="31" t="s">
        <v>2910</v>
      </c>
      <c r="H865" s="33">
        <v>230760</v>
      </c>
      <c r="I865" s="33">
        <v>0</v>
      </c>
      <c r="J865" s="33">
        <v>18461</v>
      </c>
      <c r="K865" s="33">
        <v>249221</v>
      </c>
      <c r="L865" s="7" t="s">
        <v>51</v>
      </c>
      <c r="O865" s="18">
        <f>IF(Table1[[#This Row],[Phân loại]]="Tồn đầu kỳ",Table1[[#This Row],[Tổng giá trị]],0)</f>
        <v>249221</v>
      </c>
      <c r="P865" s="7">
        <f>IF(Table1[[#This Row],[Số còn phải thu ĐK]]&lt;&gt;0,0,IF(Table1[[#This Row],[Phân loại]]="Bán hàng",Table1[[#This Row],[Tổng giá trị]],-Table1[[#This Row],[Tổng giá trị]]))</f>
        <v>0</v>
      </c>
      <c r="Q865" s="18">
        <f t="shared" si="79"/>
        <v>0</v>
      </c>
      <c r="R865" s="7">
        <f>Table1[[#This Row],[Số còn phải thu ĐK]]+Table1[[#This Row],[Giá Trị HD sau CK]]-Table1[[#This Row],[Số tiền đã thu]]</f>
        <v>249221</v>
      </c>
      <c r="S865" s="6">
        <f>IF(Table1[[#This Row],[Ngày hóa đơn]]&lt;&gt;"",Table1[[#This Row],[Ngày hóa đơn]],IF(Table1[[#This Row],[Ngày hạch toán]]&lt;&gt;"",Table1[[#This Row],[Ngày hạch toán]],""))</f>
        <v>45924</v>
      </c>
      <c r="T865" s="7"/>
      <c r="U865" s="6">
        <f>IF(Table1[[#This Row],[Ngày tính CN]]="","",S865+T865)</f>
        <v>45924</v>
      </c>
      <c r="V865" s="18">
        <f ca="1">IF(Table1[[#This Row],[Hạn thanh toán]]="","",IF((U865-NOW())&lt;0,0,(U865-NOW())))</f>
        <v>0</v>
      </c>
      <c r="W865" s="2"/>
      <c r="X865" s="18">
        <f t="shared" ca="1" si="80"/>
        <v>246.49032048611116</v>
      </c>
      <c r="Y865" s="2" t="str">
        <f t="shared" ca="1" si="81"/>
        <v>Nợ quá hạn hơn 120 ngày có khả năng mất thanh toán</v>
      </c>
      <c r="Z865" s="51">
        <f t="shared" si="77"/>
        <v>45924</v>
      </c>
      <c r="AA865" s="51" t="str">
        <f t="shared" si="78"/>
        <v/>
      </c>
      <c r="AD865" s="2" t="str">
        <f>VLOOKUP($A865,MA_KH!$A:$Q,MA_KH!O$1,0)</f>
        <v>CIRCLEK MIỀN BẮC</v>
      </c>
      <c r="AE865" s="2" t="str">
        <f>VLOOKUP($A865,MA_KH!$A:$Q,MA_KH!P$1,0)</f>
        <v>CHI NHÁNH CÔNG TY TNHH VÒNG TRÒN ĐỎ TẠI HÀ NỘI</v>
      </c>
    </row>
    <row r="866" spans="1:31" ht="25.5" hidden="1" customHeight="1" x14ac:dyDescent="0.2">
      <c r="A866" s="31" t="s">
        <v>21192</v>
      </c>
      <c r="B866" s="31" t="s">
        <v>1331</v>
      </c>
      <c r="C866" s="32">
        <v>45924</v>
      </c>
      <c r="D866" s="31" t="s">
        <v>2911</v>
      </c>
      <c r="E866" s="32">
        <v>45924</v>
      </c>
      <c r="F866" s="31" t="s">
        <v>2912</v>
      </c>
      <c r="G866" s="31" t="s">
        <v>2913</v>
      </c>
      <c r="H866" s="33">
        <v>346140</v>
      </c>
      <c r="I866" s="33">
        <v>0</v>
      </c>
      <c r="J866" s="33">
        <v>27691</v>
      </c>
      <c r="K866" s="33">
        <v>373831</v>
      </c>
      <c r="L866" s="7" t="s">
        <v>51</v>
      </c>
      <c r="O866" s="18">
        <f>IF(Table1[[#This Row],[Phân loại]]="Tồn đầu kỳ",Table1[[#This Row],[Tổng giá trị]],0)</f>
        <v>373831</v>
      </c>
      <c r="P866" s="7">
        <f>IF(Table1[[#This Row],[Số còn phải thu ĐK]]&lt;&gt;0,0,IF(Table1[[#This Row],[Phân loại]]="Bán hàng",Table1[[#This Row],[Tổng giá trị]],-Table1[[#This Row],[Tổng giá trị]]))</f>
        <v>0</v>
      </c>
      <c r="Q866" s="18">
        <f t="shared" si="79"/>
        <v>0</v>
      </c>
      <c r="R866" s="7">
        <f>Table1[[#This Row],[Số còn phải thu ĐK]]+Table1[[#This Row],[Giá Trị HD sau CK]]-Table1[[#This Row],[Số tiền đã thu]]</f>
        <v>373831</v>
      </c>
      <c r="S866" s="6">
        <f>IF(Table1[[#This Row],[Ngày hóa đơn]]&lt;&gt;"",Table1[[#This Row],[Ngày hóa đơn]],IF(Table1[[#This Row],[Ngày hạch toán]]&lt;&gt;"",Table1[[#This Row],[Ngày hạch toán]],""))</f>
        <v>45924</v>
      </c>
      <c r="T866" s="7"/>
      <c r="U866" s="6">
        <f>IF(Table1[[#This Row],[Ngày tính CN]]="","",S866+T866)</f>
        <v>45924</v>
      </c>
      <c r="V866" s="18">
        <f ca="1">IF(Table1[[#This Row],[Hạn thanh toán]]="","",IF((U866-NOW())&lt;0,0,(U866-NOW())))</f>
        <v>0</v>
      </c>
      <c r="W866" s="2"/>
      <c r="X866" s="18">
        <f t="shared" ca="1" si="80"/>
        <v>246.49032048611116</v>
      </c>
      <c r="Y866" s="2" t="str">
        <f t="shared" ca="1" si="81"/>
        <v>Nợ quá hạn hơn 120 ngày có khả năng mất thanh toán</v>
      </c>
      <c r="Z866" s="51">
        <f t="shared" si="77"/>
        <v>45924</v>
      </c>
      <c r="AA866" s="51" t="str">
        <f t="shared" si="78"/>
        <v/>
      </c>
      <c r="AD866" s="2" t="str">
        <f>VLOOKUP($A866,MA_KH!$A:$Q,MA_KH!O$1,0)</f>
        <v>CIRCLEK MIỀN BẮC</v>
      </c>
      <c r="AE866" s="2" t="str">
        <f>VLOOKUP($A866,MA_KH!$A:$Q,MA_KH!P$1,0)</f>
        <v>CHI NHÁNH CÔNG TY TNHH VÒNG TRÒN ĐỎ TẠI HÀ NỘI</v>
      </c>
    </row>
    <row r="867" spans="1:31" ht="25.5" hidden="1" customHeight="1" x14ac:dyDescent="0.2">
      <c r="A867" s="31" t="s">
        <v>21192</v>
      </c>
      <c r="B867" s="31" t="s">
        <v>1331</v>
      </c>
      <c r="C867" s="32">
        <v>45924</v>
      </c>
      <c r="D867" s="31" t="s">
        <v>2914</v>
      </c>
      <c r="E867" s="32">
        <v>45924</v>
      </c>
      <c r="F867" s="31" t="s">
        <v>2915</v>
      </c>
      <c r="G867" s="31" t="s">
        <v>2916</v>
      </c>
      <c r="H867" s="33">
        <v>230760</v>
      </c>
      <c r="I867" s="33">
        <v>0</v>
      </c>
      <c r="J867" s="33">
        <v>18461</v>
      </c>
      <c r="K867" s="33">
        <v>249221</v>
      </c>
      <c r="L867" s="7" t="s">
        <v>51</v>
      </c>
      <c r="O867" s="18">
        <f>IF(Table1[[#This Row],[Phân loại]]="Tồn đầu kỳ",Table1[[#This Row],[Tổng giá trị]],0)</f>
        <v>249221</v>
      </c>
      <c r="P867" s="7">
        <f>IF(Table1[[#This Row],[Số còn phải thu ĐK]]&lt;&gt;0,0,IF(Table1[[#This Row],[Phân loại]]="Bán hàng",Table1[[#This Row],[Tổng giá trị]],-Table1[[#This Row],[Tổng giá trị]]))</f>
        <v>0</v>
      </c>
      <c r="Q867" s="18">
        <f t="shared" si="79"/>
        <v>0</v>
      </c>
      <c r="R867" s="7">
        <f>Table1[[#This Row],[Số còn phải thu ĐK]]+Table1[[#This Row],[Giá Trị HD sau CK]]-Table1[[#This Row],[Số tiền đã thu]]</f>
        <v>249221</v>
      </c>
      <c r="S867" s="6">
        <f>IF(Table1[[#This Row],[Ngày hóa đơn]]&lt;&gt;"",Table1[[#This Row],[Ngày hóa đơn]],IF(Table1[[#This Row],[Ngày hạch toán]]&lt;&gt;"",Table1[[#This Row],[Ngày hạch toán]],""))</f>
        <v>45924</v>
      </c>
      <c r="T867" s="7"/>
      <c r="U867" s="6">
        <f>IF(Table1[[#This Row],[Ngày tính CN]]="","",S867+T867)</f>
        <v>45924</v>
      </c>
      <c r="V867" s="18">
        <f ca="1">IF(Table1[[#This Row],[Hạn thanh toán]]="","",IF((U867-NOW())&lt;0,0,(U867-NOW())))</f>
        <v>0</v>
      </c>
      <c r="W867" s="2"/>
      <c r="X867" s="18">
        <f t="shared" ca="1" si="80"/>
        <v>246.49032048611116</v>
      </c>
      <c r="Y867" s="2" t="str">
        <f t="shared" ca="1" si="81"/>
        <v>Nợ quá hạn hơn 120 ngày có khả năng mất thanh toán</v>
      </c>
      <c r="Z867" s="51">
        <f t="shared" si="77"/>
        <v>45924</v>
      </c>
      <c r="AA867" s="51" t="str">
        <f t="shared" si="78"/>
        <v/>
      </c>
      <c r="AD867" s="2" t="str">
        <f>VLOOKUP($A867,MA_KH!$A:$Q,MA_KH!O$1,0)</f>
        <v>CIRCLEK MIỀN BẮC</v>
      </c>
      <c r="AE867" s="2" t="str">
        <f>VLOOKUP($A867,MA_KH!$A:$Q,MA_KH!P$1,0)</f>
        <v>CHI NHÁNH CÔNG TY TNHH VÒNG TRÒN ĐỎ TẠI HÀ NỘI</v>
      </c>
    </row>
    <row r="868" spans="1:31" ht="25.5" hidden="1" customHeight="1" x14ac:dyDescent="0.2">
      <c r="A868" s="31" t="s">
        <v>21192</v>
      </c>
      <c r="B868" s="31" t="s">
        <v>1331</v>
      </c>
      <c r="C868" s="32">
        <v>45924</v>
      </c>
      <c r="D868" s="31" t="s">
        <v>2917</v>
      </c>
      <c r="E868" s="32">
        <v>45924</v>
      </c>
      <c r="F868" s="31" t="s">
        <v>2918</v>
      </c>
      <c r="G868" s="31" t="s">
        <v>2919</v>
      </c>
      <c r="H868" s="33">
        <v>230760</v>
      </c>
      <c r="I868" s="33">
        <v>0</v>
      </c>
      <c r="J868" s="33">
        <v>18461</v>
      </c>
      <c r="K868" s="33">
        <v>249221</v>
      </c>
      <c r="L868" s="7" t="s">
        <v>51</v>
      </c>
      <c r="O868" s="18">
        <f>IF(Table1[[#This Row],[Phân loại]]="Tồn đầu kỳ",Table1[[#This Row],[Tổng giá trị]],0)</f>
        <v>249221</v>
      </c>
      <c r="P868" s="7">
        <f>IF(Table1[[#This Row],[Số còn phải thu ĐK]]&lt;&gt;0,0,IF(Table1[[#This Row],[Phân loại]]="Bán hàng",Table1[[#This Row],[Tổng giá trị]],-Table1[[#This Row],[Tổng giá trị]]))</f>
        <v>0</v>
      </c>
      <c r="Q868" s="18">
        <f t="shared" si="79"/>
        <v>0</v>
      </c>
      <c r="R868" s="7">
        <f>Table1[[#This Row],[Số còn phải thu ĐK]]+Table1[[#This Row],[Giá Trị HD sau CK]]-Table1[[#This Row],[Số tiền đã thu]]</f>
        <v>249221</v>
      </c>
      <c r="S868" s="6">
        <f>IF(Table1[[#This Row],[Ngày hóa đơn]]&lt;&gt;"",Table1[[#This Row],[Ngày hóa đơn]],IF(Table1[[#This Row],[Ngày hạch toán]]&lt;&gt;"",Table1[[#This Row],[Ngày hạch toán]],""))</f>
        <v>45924</v>
      </c>
      <c r="T868" s="7"/>
      <c r="U868" s="6">
        <f>IF(Table1[[#This Row],[Ngày tính CN]]="","",S868+T868)</f>
        <v>45924</v>
      </c>
      <c r="V868" s="18">
        <f ca="1">IF(Table1[[#This Row],[Hạn thanh toán]]="","",IF((U868-NOW())&lt;0,0,(U868-NOW())))</f>
        <v>0</v>
      </c>
      <c r="W868" s="2"/>
      <c r="X868" s="18">
        <f t="shared" ca="1" si="80"/>
        <v>246.49032048611116</v>
      </c>
      <c r="Y868" s="2" t="str">
        <f t="shared" ca="1" si="81"/>
        <v>Nợ quá hạn hơn 120 ngày có khả năng mất thanh toán</v>
      </c>
      <c r="Z868" s="51">
        <f t="shared" si="77"/>
        <v>45924</v>
      </c>
      <c r="AA868" s="51" t="str">
        <f t="shared" si="78"/>
        <v/>
      </c>
      <c r="AD868" s="2" t="str">
        <f>VLOOKUP($A868,MA_KH!$A:$Q,MA_KH!O$1,0)</f>
        <v>CIRCLEK MIỀN BẮC</v>
      </c>
      <c r="AE868" s="2" t="str">
        <f>VLOOKUP($A868,MA_KH!$A:$Q,MA_KH!P$1,0)</f>
        <v>CHI NHÁNH CÔNG TY TNHH VÒNG TRÒN ĐỎ TẠI HÀ NỘI</v>
      </c>
    </row>
    <row r="869" spans="1:31" ht="25.5" hidden="1" customHeight="1" x14ac:dyDescent="0.2">
      <c r="A869" s="31" t="s">
        <v>21192</v>
      </c>
      <c r="B869" s="31" t="s">
        <v>1331</v>
      </c>
      <c r="C869" s="32">
        <v>45924</v>
      </c>
      <c r="D869" s="31" t="s">
        <v>2920</v>
      </c>
      <c r="E869" s="32">
        <v>45924</v>
      </c>
      <c r="F869" s="31" t="s">
        <v>2921</v>
      </c>
      <c r="G869" s="31" t="s">
        <v>2922</v>
      </c>
      <c r="H869" s="33">
        <v>230760</v>
      </c>
      <c r="I869" s="33">
        <v>0</v>
      </c>
      <c r="J869" s="33">
        <v>18461</v>
      </c>
      <c r="K869" s="33">
        <v>249221</v>
      </c>
      <c r="L869" s="7" t="s">
        <v>51</v>
      </c>
      <c r="O869" s="18">
        <f>IF(Table1[[#This Row],[Phân loại]]="Tồn đầu kỳ",Table1[[#This Row],[Tổng giá trị]],0)</f>
        <v>249221</v>
      </c>
      <c r="P869" s="7">
        <f>IF(Table1[[#This Row],[Số còn phải thu ĐK]]&lt;&gt;0,0,IF(Table1[[#This Row],[Phân loại]]="Bán hàng",Table1[[#This Row],[Tổng giá trị]],-Table1[[#This Row],[Tổng giá trị]]))</f>
        <v>0</v>
      </c>
      <c r="Q869" s="18">
        <f t="shared" si="79"/>
        <v>0</v>
      </c>
      <c r="R869" s="7">
        <f>Table1[[#This Row],[Số còn phải thu ĐK]]+Table1[[#This Row],[Giá Trị HD sau CK]]-Table1[[#This Row],[Số tiền đã thu]]</f>
        <v>249221</v>
      </c>
      <c r="S869" s="6">
        <f>IF(Table1[[#This Row],[Ngày hóa đơn]]&lt;&gt;"",Table1[[#This Row],[Ngày hóa đơn]],IF(Table1[[#This Row],[Ngày hạch toán]]&lt;&gt;"",Table1[[#This Row],[Ngày hạch toán]],""))</f>
        <v>45924</v>
      </c>
      <c r="T869" s="7"/>
      <c r="U869" s="6">
        <f>IF(Table1[[#This Row],[Ngày tính CN]]="","",S869+T869)</f>
        <v>45924</v>
      </c>
      <c r="V869" s="18">
        <f ca="1">IF(Table1[[#This Row],[Hạn thanh toán]]="","",IF((U869-NOW())&lt;0,0,(U869-NOW())))</f>
        <v>0</v>
      </c>
      <c r="W869" s="2"/>
      <c r="X869" s="18">
        <f t="shared" ca="1" si="80"/>
        <v>246.49032048611116</v>
      </c>
      <c r="Y869" s="2" t="str">
        <f t="shared" ca="1" si="81"/>
        <v>Nợ quá hạn hơn 120 ngày có khả năng mất thanh toán</v>
      </c>
      <c r="Z869" s="51">
        <f t="shared" si="77"/>
        <v>45924</v>
      </c>
      <c r="AA869" s="51" t="str">
        <f t="shared" si="78"/>
        <v/>
      </c>
      <c r="AD869" s="2" t="str">
        <f>VLOOKUP($A869,MA_KH!$A:$Q,MA_KH!O$1,0)</f>
        <v>CIRCLEK MIỀN BẮC</v>
      </c>
      <c r="AE869" s="2" t="str">
        <f>VLOOKUP($A869,MA_KH!$A:$Q,MA_KH!P$1,0)</f>
        <v>CHI NHÁNH CÔNG TY TNHH VÒNG TRÒN ĐỎ TẠI HÀ NỘI</v>
      </c>
    </row>
    <row r="870" spans="1:31" ht="25.5" hidden="1" customHeight="1" x14ac:dyDescent="0.2">
      <c r="A870" s="31" t="s">
        <v>21192</v>
      </c>
      <c r="B870" s="31" t="s">
        <v>1331</v>
      </c>
      <c r="C870" s="32">
        <v>45924</v>
      </c>
      <c r="D870" s="31" t="s">
        <v>2923</v>
      </c>
      <c r="E870" s="32">
        <v>45924</v>
      </c>
      <c r="F870" s="31" t="s">
        <v>2924</v>
      </c>
      <c r="G870" s="31" t="s">
        <v>2925</v>
      </c>
      <c r="H870" s="33">
        <v>230760</v>
      </c>
      <c r="I870" s="33">
        <v>0</v>
      </c>
      <c r="J870" s="33">
        <v>18461</v>
      </c>
      <c r="K870" s="33">
        <v>249221</v>
      </c>
      <c r="L870" s="7" t="s">
        <v>51</v>
      </c>
      <c r="O870" s="18">
        <f>IF(Table1[[#This Row],[Phân loại]]="Tồn đầu kỳ",Table1[[#This Row],[Tổng giá trị]],0)</f>
        <v>249221</v>
      </c>
      <c r="P870" s="7">
        <f>IF(Table1[[#This Row],[Số còn phải thu ĐK]]&lt;&gt;0,0,IF(Table1[[#This Row],[Phân loại]]="Bán hàng",Table1[[#This Row],[Tổng giá trị]],-Table1[[#This Row],[Tổng giá trị]]))</f>
        <v>0</v>
      </c>
      <c r="Q870" s="18">
        <f t="shared" si="79"/>
        <v>0</v>
      </c>
      <c r="R870" s="7">
        <f>Table1[[#This Row],[Số còn phải thu ĐK]]+Table1[[#This Row],[Giá Trị HD sau CK]]-Table1[[#This Row],[Số tiền đã thu]]</f>
        <v>249221</v>
      </c>
      <c r="S870" s="6">
        <f>IF(Table1[[#This Row],[Ngày hóa đơn]]&lt;&gt;"",Table1[[#This Row],[Ngày hóa đơn]],IF(Table1[[#This Row],[Ngày hạch toán]]&lt;&gt;"",Table1[[#This Row],[Ngày hạch toán]],""))</f>
        <v>45924</v>
      </c>
      <c r="T870" s="7"/>
      <c r="U870" s="6">
        <f>IF(Table1[[#This Row],[Ngày tính CN]]="","",S870+T870)</f>
        <v>45924</v>
      </c>
      <c r="V870" s="18">
        <f ca="1">IF(Table1[[#This Row],[Hạn thanh toán]]="","",IF((U870-NOW())&lt;0,0,(U870-NOW())))</f>
        <v>0</v>
      </c>
      <c r="W870" s="2"/>
      <c r="X870" s="18">
        <f t="shared" ca="1" si="80"/>
        <v>246.49032048611116</v>
      </c>
      <c r="Y870" s="2" t="str">
        <f t="shared" ca="1" si="81"/>
        <v>Nợ quá hạn hơn 120 ngày có khả năng mất thanh toán</v>
      </c>
      <c r="Z870" s="51">
        <f t="shared" si="77"/>
        <v>45924</v>
      </c>
      <c r="AA870" s="51" t="str">
        <f t="shared" si="78"/>
        <v/>
      </c>
      <c r="AD870" s="2" t="str">
        <f>VLOOKUP($A870,MA_KH!$A:$Q,MA_KH!O$1,0)</f>
        <v>CIRCLEK MIỀN BẮC</v>
      </c>
      <c r="AE870" s="2" t="str">
        <f>VLOOKUP($A870,MA_KH!$A:$Q,MA_KH!P$1,0)</f>
        <v>CHI NHÁNH CÔNG TY TNHH VÒNG TRÒN ĐỎ TẠI HÀ NỘI</v>
      </c>
    </row>
    <row r="871" spans="1:31" ht="25.5" hidden="1" customHeight="1" x14ac:dyDescent="0.2">
      <c r="A871" s="31" t="s">
        <v>21192</v>
      </c>
      <c r="B871" s="31" t="s">
        <v>1331</v>
      </c>
      <c r="C871" s="32">
        <v>45924</v>
      </c>
      <c r="D871" s="31" t="s">
        <v>2926</v>
      </c>
      <c r="E871" s="32">
        <v>45924</v>
      </c>
      <c r="F871" s="31" t="s">
        <v>2927</v>
      </c>
      <c r="G871" s="31" t="s">
        <v>2928</v>
      </c>
      <c r="H871" s="33">
        <v>230760</v>
      </c>
      <c r="I871" s="33">
        <v>0</v>
      </c>
      <c r="J871" s="33">
        <v>18461</v>
      </c>
      <c r="K871" s="33">
        <v>249221</v>
      </c>
      <c r="L871" s="7" t="s">
        <v>51</v>
      </c>
      <c r="O871" s="18">
        <f>IF(Table1[[#This Row],[Phân loại]]="Tồn đầu kỳ",Table1[[#This Row],[Tổng giá trị]],0)</f>
        <v>249221</v>
      </c>
      <c r="P871" s="7">
        <f>IF(Table1[[#This Row],[Số còn phải thu ĐK]]&lt;&gt;0,0,IF(Table1[[#This Row],[Phân loại]]="Bán hàng",Table1[[#This Row],[Tổng giá trị]],-Table1[[#This Row],[Tổng giá trị]]))</f>
        <v>0</v>
      </c>
      <c r="Q871" s="18">
        <f t="shared" si="79"/>
        <v>0</v>
      </c>
      <c r="R871" s="7">
        <f>Table1[[#This Row],[Số còn phải thu ĐK]]+Table1[[#This Row],[Giá Trị HD sau CK]]-Table1[[#This Row],[Số tiền đã thu]]</f>
        <v>249221</v>
      </c>
      <c r="S871" s="6">
        <f>IF(Table1[[#This Row],[Ngày hóa đơn]]&lt;&gt;"",Table1[[#This Row],[Ngày hóa đơn]],IF(Table1[[#This Row],[Ngày hạch toán]]&lt;&gt;"",Table1[[#This Row],[Ngày hạch toán]],""))</f>
        <v>45924</v>
      </c>
      <c r="T871" s="7"/>
      <c r="U871" s="6">
        <f>IF(Table1[[#This Row],[Ngày tính CN]]="","",S871+T871)</f>
        <v>45924</v>
      </c>
      <c r="V871" s="18">
        <f ca="1">IF(Table1[[#This Row],[Hạn thanh toán]]="","",IF((U871-NOW())&lt;0,0,(U871-NOW())))</f>
        <v>0</v>
      </c>
      <c r="W871" s="2"/>
      <c r="X871" s="18">
        <f t="shared" ca="1" si="80"/>
        <v>246.49032048611116</v>
      </c>
      <c r="Y871" s="2" t="str">
        <f t="shared" ca="1" si="81"/>
        <v>Nợ quá hạn hơn 120 ngày có khả năng mất thanh toán</v>
      </c>
      <c r="Z871" s="51">
        <f t="shared" si="77"/>
        <v>45924</v>
      </c>
      <c r="AA871" s="51" t="str">
        <f t="shared" si="78"/>
        <v/>
      </c>
      <c r="AD871" s="2" t="str">
        <f>VLOOKUP($A871,MA_KH!$A:$Q,MA_KH!O$1,0)</f>
        <v>CIRCLEK MIỀN BẮC</v>
      </c>
      <c r="AE871" s="2" t="str">
        <f>VLOOKUP($A871,MA_KH!$A:$Q,MA_KH!P$1,0)</f>
        <v>CHI NHÁNH CÔNG TY TNHH VÒNG TRÒN ĐỎ TẠI HÀ NỘI</v>
      </c>
    </row>
    <row r="872" spans="1:31" ht="25.5" hidden="1" customHeight="1" x14ac:dyDescent="0.2">
      <c r="A872" s="31" t="s">
        <v>21258</v>
      </c>
      <c r="B872" s="31" t="s">
        <v>1325</v>
      </c>
      <c r="C872" s="32">
        <v>45925</v>
      </c>
      <c r="D872" s="31" t="s">
        <v>2929</v>
      </c>
      <c r="E872" s="32">
        <v>45925</v>
      </c>
      <c r="F872" s="31" t="s">
        <v>2930</v>
      </c>
      <c r="G872" s="31" t="s">
        <v>2931</v>
      </c>
      <c r="H872" s="33">
        <v>1153800</v>
      </c>
      <c r="I872" s="33">
        <v>0</v>
      </c>
      <c r="J872" s="33">
        <v>92304</v>
      </c>
      <c r="K872" s="33">
        <v>1246104</v>
      </c>
      <c r="L872" s="7" t="s">
        <v>51</v>
      </c>
      <c r="O872" s="18">
        <f>IF(Table1[[#This Row],[Phân loại]]="Tồn đầu kỳ",Table1[[#This Row],[Tổng giá trị]],0)</f>
        <v>1246104</v>
      </c>
      <c r="P872" s="7">
        <f>IF(Table1[[#This Row],[Số còn phải thu ĐK]]&lt;&gt;0,0,IF(Table1[[#This Row],[Phân loại]]="Bán hàng",Table1[[#This Row],[Tổng giá trị]],-Table1[[#This Row],[Tổng giá trị]]))</f>
        <v>0</v>
      </c>
      <c r="Q872" s="18">
        <f t="shared" si="79"/>
        <v>0</v>
      </c>
      <c r="R872" s="7">
        <f>Table1[[#This Row],[Số còn phải thu ĐK]]+Table1[[#This Row],[Giá Trị HD sau CK]]-Table1[[#This Row],[Số tiền đã thu]]</f>
        <v>1246104</v>
      </c>
      <c r="S872" s="6">
        <f>IF(Table1[[#This Row],[Ngày hóa đơn]]&lt;&gt;"",Table1[[#This Row],[Ngày hóa đơn]],IF(Table1[[#This Row],[Ngày hạch toán]]&lt;&gt;"",Table1[[#This Row],[Ngày hạch toán]],""))</f>
        <v>45925</v>
      </c>
      <c r="T872" s="7"/>
      <c r="U872" s="6">
        <f>IF(Table1[[#This Row],[Ngày tính CN]]="","",S872+T872)</f>
        <v>45925</v>
      </c>
      <c r="V872" s="18">
        <f ca="1">IF(Table1[[#This Row],[Hạn thanh toán]]="","",IF((U872-NOW())&lt;0,0,(U872-NOW())))</f>
        <v>0</v>
      </c>
      <c r="W872" s="2"/>
      <c r="X872" s="18">
        <f t="shared" ca="1" si="80"/>
        <v>245.49032048611116</v>
      </c>
      <c r="Y872" s="2" t="str">
        <f t="shared" ca="1" si="81"/>
        <v>Nợ quá hạn hơn 120 ngày có khả năng mất thanh toán</v>
      </c>
      <c r="Z872" s="51">
        <f t="shared" si="77"/>
        <v>45925</v>
      </c>
      <c r="AA872" s="51" t="str">
        <f t="shared" si="78"/>
        <v/>
      </c>
      <c r="AD872" s="2" t="str">
        <f>VLOOKUP($A872,MA_KH!$A:$Q,MA_KH!O$1,0)</f>
        <v>CIRCLEK MIỀN BẮC</v>
      </c>
      <c r="AE872" s="2" t="str">
        <f>VLOOKUP($A872,MA_KH!$A:$Q,MA_KH!P$1,0)</f>
        <v>CHI NHÁNH CÔNG TY TNHH VÒNG TRÒN ĐỎ TẠI HÀ NỘI</v>
      </c>
    </row>
    <row r="873" spans="1:31" ht="25.5" hidden="1" customHeight="1" x14ac:dyDescent="0.2">
      <c r="A873" s="31" t="s">
        <v>21192</v>
      </c>
      <c r="B873" s="31" t="s">
        <v>1331</v>
      </c>
      <c r="C873" s="32">
        <v>45925</v>
      </c>
      <c r="D873" s="31" t="s">
        <v>2932</v>
      </c>
      <c r="E873" s="32">
        <v>45925</v>
      </c>
      <c r="F873" s="31" t="s">
        <v>2933</v>
      </c>
      <c r="G873" s="31" t="s">
        <v>2934</v>
      </c>
      <c r="H873" s="33">
        <v>230760</v>
      </c>
      <c r="I873" s="33">
        <v>0</v>
      </c>
      <c r="J873" s="33">
        <v>18461</v>
      </c>
      <c r="K873" s="33">
        <v>249221</v>
      </c>
      <c r="L873" s="7" t="s">
        <v>51</v>
      </c>
      <c r="O873" s="18">
        <f>IF(Table1[[#This Row],[Phân loại]]="Tồn đầu kỳ",Table1[[#This Row],[Tổng giá trị]],0)</f>
        <v>249221</v>
      </c>
      <c r="P873" s="7">
        <f>IF(Table1[[#This Row],[Số còn phải thu ĐK]]&lt;&gt;0,0,IF(Table1[[#This Row],[Phân loại]]="Bán hàng",Table1[[#This Row],[Tổng giá trị]],-Table1[[#This Row],[Tổng giá trị]]))</f>
        <v>0</v>
      </c>
      <c r="Q873" s="18">
        <f t="shared" si="79"/>
        <v>0</v>
      </c>
      <c r="R873" s="7">
        <f>Table1[[#This Row],[Số còn phải thu ĐK]]+Table1[[#This Row],[Giá Trị HD sau CK]]-Table1[[#This Row],[Số tiền đã thu]]</f>
        <v>249221</v>
      </c>
      <c r="S873" s="6">
        <f>IF(Table1[[#This Row],[Ngày hóa đơn]]&lt;&gt;"",Table1[[#This Row],[Ngày hóa đơn]],IF(Table1[[#This Row],[Ngày hạch toán]]&lt;&gt;"",Table1[[#This Row],[Ngày hạch toán]],""))</f>
        <v>45925</v>
      </c>
      <c r="T873" s="7"/>
      <c r="U873" s="6">
        <f>IF(Table1[[#This Row],[Ngày tính CN]]="","",S873+T873)</f>
        <v>45925</v>
      </c>
      <c r="V873" s="18">
        <f ca="1">IF(Table1[[#This Row],[Hạn thanh toán]]="","",IF((U873-NOW())&lt;0,0,(U873-NOW())))</f>
        <v>0</v>
      </c>
      <c r="W873" s="2"/>
      <c r="X873" s="18">
        <f t="shared" ca="1" si="80"/>
        <v>245.49032048611116</v>
      </c>
      <c r="Y873" s="2" t="str">
        <f t="shared" ca="1" si="81"/>
        <v>Nợ quá hạn hơn 120 ngày có khả năng mất thanh toán</v>
      </c>
      <c r="Z873" s="51">
        <f t="shared" si="77"/>
        <v>45925</v>
      </c>
      <c r="AA873" s="51" t="str">
        <f t="shared" si="78"/>
        <v/>
      </c>
      <c r="AD873" s="2" t="str">
        <f>VLOOKUP($A873,MA_KH!$A:$Q,MA_KH!O$1,0)</f>
        <v>CIRCLEK MIỀN BẮC</v>
      </c>
      <c r="AE873" s="2" t="str">
        <f>VLOOKUP($A873,MA_KH!$A:$Q,MA_KH!P$1,0)</f>
        <v>CHI NHÁNH CÔNG TY TNHH VÒNG TRÒN ĐỎ TẠI HÀ NỘI</v>
      </c>
    </row>
    <row r="874" spans="1:31" ht="25.5" hidden="1" customHeight="1" x14ac:dyDescent="0.2">
      <c r="A874" s="31" t="s">
        <v>21192</v>
      </c>
      <c r="B874" s="31" t="s">
        <v>1331</v>
      </c>
      <c r="C874" s="32">
        <v>45925</v>
      </c>
      <c r="D874" s="31" t="s">
        <v>2935</v>
      </c>
      <c r="E874" s="32">
        <v>45925</v>
      </c>
      <c r="F874" s="31" t="s">
        <v>2936</v>
      </c>
      <c r="G874" s="31" t="s">
        <v>2937</v>
      </c>
      <c r="H874" s="33">
        <v>184608</v>
      </c>
      <c r="I874" s="33">
        <v>0</v>
      </c>
      <c r="J874" s="33">
        <v>14769</v>
      </c>
      <c r="K874" s="33">
        <v>199377</v>
      </c>
      <c r="L874" s="7" t="s">
        <v>51</v>
      </c>
      <c r="O874" s="18">
        <f>IF(Table1[[#This Row],[Phân loại]]="Tồn đầu kỳ",Table1[[#This Row],[Tổng giá trị]],0)</f>
        <v>199377</v>
      </c>
      <c r="P874" s="7">
        <f>IF(Table1[[#This Row],[Số còn phải thu ĐK]]&lt;&gt;0,0,IF(Table1[[#This Row],[Phân loại]]="Bán hàng",Table1[[#This Row],[Tổng giá trị]],-Table1[[#This Row],[Tổng giá trị]]))</f>
        <v>0</v>
      </c>
      <c r="Q874" s="18">
        <f t="shared" si="79"/>
        <v>0</v>
      </c>
      <c r="R874" s="7">
        <f>Table1[[#This Row],[Số còn phải thu ĐK]]+Table1[[#This Row],[Giá Trị HD sau CK]]-Table1[[#This Row],[Số tiền đã thu]]</f>
        <v>199377</v>
      </c>
      <c r="S874" s="6">
        <f>IF(Table1[[#This Row],[Ngày hóa đơn]]&lt;&gt;"",Table1[[#This Row],[Ngày hóa đơn]],IF(Table1[[#This Row],[Ngày hạch toán]]&lt;&gt;"",Table1[[#This Row],[Ngày hạch toán]],""))</f>
        <v>45925</v>
      </c>
      <c r="T874" s="7"/>
      <c r="U874" s="6">
        <f>IF(Table1[[#This Row],[Ngày tính CN]]="","",S874+T874)</f>
        <v>45925</v>
      </c>
      <c r="V874" s="18">
        <f ca="1">IF(Table1[[#This Row],[Hạn thanh toán]]="","",IF((U874-NOW())&lt;0,0,(U874-NOW())))</f>
        <v>0</v>
      </c>
      <c r="W874" s="2"/>
      <c r="X874" s="18">
        <f t="shared" ca="1" si="80"/>
        <v>245.49032048611116</v>
      </c>
      <c r="Y874" s="2" t="str">
        <f t="shared" ca="1" si="81"/>
        <v>Nợ quá hạn hơn 120 ngày có khả năng mất thanh toán</v>
      </c>
      <c r="Z874" s="51">
        <f t="shared" si="77"/>
        <v>45925</v>
      </c>
      <c r="AA874" s="51" t="str">
        <f t="shared" si="78"/>
        <v/>
      </c>
      <c r="AD874" s="2" t="str">
        <f>VLOOKUP($A874,MA_KH!$A:$Q,MA_KH!O$1,0)</f>
        <v>CIRCLEK MIỀN BẮC</v>
      </c>
      <c r="AE874" s="2" t="str">
        <f>VLOOKUP($A874,MA_KH!$A:$Q,MA_KH!P$1,0)</f>
        <v>CHI NHÁNH CÔNG TY TNHH VÒNG TRÒN ĐỎ TẠI HÀ NỘI</v>
      </c>
    </row>
    <row r="875" spans="1:31" ht="25.5" hidden="1" customHeight="1" x14ac:dyDescent="0.2">
      <c r="A875" s="31" t="s">
        <v>21192</v>
      </c>
      <c r="B875" s="31" t="s">
        <v>1331</v>
      </c>
      <c r="C875" s="32">
        <v>45925</v>
      </c>
      <c r="D875" s="31" t="s">
        <v>2938</v>
      </c>
      <c r="E875" s="32">
        <v>45925</v>
      </c>
      <c r="F875" s="31" t="s">
        <v>2939</v>
      </c>
      <c r="G875" s="31" t="s">
        <v>2940</v>
      </c>
      <c r="H875" s="33">
        <v>230760</v>
      </c>
      <c r="I875" s="33">
        <v>0</v>
      </c>
      <c r="J875" s="33">
        <v>18461</v>
      </c>
      <c r="K875" s="33">
        <v>249221</v>
      </c>
      <c r="L875" s="7" t="s">
        <v>51</v>
      </c>
      <c r="O875" s="18">
        <f>IF(Table1[[#This Row],[Phân loại]]="Tồn đầu kỳ",Table1[[#This Row],[Tổng giá trị]],0)</f>
        <v>249221</v>
      </c>
      <c r="P875" s="7">
        <f>IF(Table1[[#This Row],[Số còn phải thu ĐK]]&lt;&gt;0,0,IF(Table1[[#This Row],[Phân loại]]="Bán hàng",Table1[[#This Row],[Tổng giá trị]],-Table1[[#This Row],[Tổng giá trị]]))</f>
        <v>0</v>
      </c>
      <c r="Q875" s="18">
        <f t="shared" si="79"/>
        <v>0</v>
      </c>
      <c r="R875" s="7">
        <f>Table1[[#This Row],[Số còn phải thu ĐK]]+Table1[[#This Row],[Giá Trị HD sau CK]]-Table1[[#This Row],[Số tiền đã thu]]</f>
        <v>249221</v>
      </c>
      <c r="S875" s="6">
        <f>IF(Table1[[#This Row],[Ngày hóa đơn]]&lt;&gt;"",Table1[[#This Row],[Ngày hóa đơn]],IF(Table1[[#This Row],[Ngày hạch toán]]&lt;&gt;"",Table1[[#This Row],[Ngày hạch toán]],""))</f>
        <v>45925</v>
      </c>
      <c r="T875" s="7"/>
      <c r="U875" s="6">
        <f>IF(Table1[[#This Row],[Ngày tính CN]]="","",S875+T875)</f>
        <v>45925</v>
      </c>
      <c r="V875" s="18">
        <f ca="1">IF(Table1[[#This Row],[Hạn thanh toán]]="","",IF((U875-NOW())&lt;0,0,(U875-NOW())))</f>
        <v>0</v>
      </c>
      <c r="W875" s="2"/>
      <c r="X875" s="18">
        <f t="shared" ca="1" si="80"/>
        <v>245.49032048611116</v>
      </c>
      <c r="Y875" s="2" t="str">
        <f t="shared" ca="1" si="81"/>
        <v>Nợ quá hạn hơn 120 ngày có khả năng mất thanh toán</v>
      </c>
      <c r="Z875" s="51">
        <f t="shared" si="77"/>
        <v>45925</v>
      </c>
      <c r="AA875" s="51" t="str">
        <f t="shared" si="78"/>
        <v/>
      </c>
      <c r="AD875" s="2" t="str">
        <f>VLOOKUP($A875,MA_KH!$A:$Q,MA_KH!O$1,0)</f>
        <v>CIRCLEK MIỀN BẮC</v>
      </c>
      <c r="AE875" s="2" t="str">
        <f>VLOOKUP($A875,MA_KH!$A:$Q,MA_KH!P$1,0)</f>
        <v>CHI NHÁNH CÔNG TY TNHH VÒNG TRÒN ĐỎ TẠI HÀ NỘI</v>
      </c>
    </row>
    <row r="876" spans="1:31" ht="25.5" hidden="1" customHeight="1" x14ac:dyDescent="0.2">
      <c r="A876" s="31" t="s">
        <v>21192</v>
      </c>
      <c r="B876" s="31" t="s">
        <v>1331</v>
      </c>
      <c r="C876" s="32">
        <v>45925</v>
      </c>
      <c r="D876" s="31" t="s">
        <v>2941</v>
      </c>
      <c r="E876" s="32">
        <v>45925</v>
      </c>
      <c r="F876" s="31" t="s">
        <v>2942</v>
      </c>
      <c r="G876" s="31" t="s">
        <v>2943</v>
      </c>
      <c r="H876" s="33">
        <v>184608</v>
      </c>
      <c r="I876" s="33">
        <v>0</v>
      </c>
      <c r="J876" s="33">
        <v>14769</v>
      </c>
      <c r="K876" s="33">
        <v>199377</v>
      </c>
      <c r="L876" s="7" t="s">
        <v>51</v>
      </c>
      <c r="O876" s="18">
        <f>IF(Table1[[#This Row],[Phân loại]]="Tồn đầu kỳ",Table1[[#This Row],[Tổng giá trị]],0)</f>
        <v>199377</v>
      </c>
      <c r="P876" s="7">
        <f>IF(Table1[[#This Row],[Số còn phải thu ĐK]]&lt;&gt;0,0,IF(Table1[[#This Row],[Phân loại]]="Bán hàng",Table1[[#This Row],[Tổng giá trị]],-Table1[[#This Row],[Tổng giá trị]]))</f>
        <v>0</v>
      </c>
      <c r="Q876" s="18">
        <f t="shared" si="79"/>
        <v>0</v>
      </c>
      <c r="R876" s="7">
        <f>Table1[[#This Row],[Số còn phải thu ĐK]]+Table1[[#This Row],[Giá Trị HD sau CK]]-Table1[[#This Row],[Số tiền đã thu]]</f>
        <v>199377</v>
      </c>
      <c r="S876" s="6">
        <f>IF(Table1[[#This Row],[Ngày hóa đơn]]&lt;&gt;"",Table1[[#This Row],[Ngày hóa đơn]],IF(Table1[[#This Row],[Ngày hạch toán]]&lt;&gt;"",Table1[[#This Row],[Ngày hạch toán]],""))</f>
        <v>45925</v>
      </c>
      <c r="T876" s="7"/>
      <c r="U876" s="6">
        <f>IF(Table1[[#This Row],[Ngày tính CN]]="","",S876+T876)</f>
        <v>45925</v>
      </c>
      <c r="V876" s="18">
        <f ca="1">IF(Table1[[#This Row],[Hạn thanh toán]]="","",IF((U876-NOW())&lt;0,0,(U876-NOW())))</f>
        <v>0</v>
      </c>
      <c r="W876" s="2"/>
      <c r="X876" s="18">
        <f t="shared" ca="1" si="80"/>
        <v>245.49032048611116</v>
      </c>
      <c r="Y876" s="2" t="str">
        <f t="shared" ca="1" si="81"/>
        <v>Nợ quá hạn hơn 120 ngày có khả năng mất thanh toán</v>
      </c>
      <c r="Z876" s="51">
        <f t="shared" si="77"/>
        <v>45925</v>
      </c>
      <c r="AA876" s="51" t="str">
        <f t="shared" si="78"/>
        <v/>
      </c>
      <c r="AD876" s="2" t="str">
        <f>VLOOKUP($A876,MA_KH!$A:$Q,MA_KH!O$1,0)</f>
        <v>CIRCLEK MIỀN BẮC</v>
      </c>
      <c r="AE876" s="2" t="str">
        <f>VLOOKUP($A876,MA_KH!$A:$Q,MA_KH!P$1,0)</f>
        <v>CHI NHÁNH CÔNG TY TNHH VÒNG TRÒN ĐỎ TẠI HÀ NỘI</v>
      </c>
    </row>
    <row r="877" spans="1:31" ht="25.5" hidden="1" customHeight="1" x14ac:dyDescent="0.2">
      <c r="A877" s="31" t="s">
        <v>21192</v>
      </c>
      <c r="B877" s="31" t="s">
        <v>1331</v>
      </c>
      <c r="C877" s="32">
        <v>45925</v>
      </c>
      <c r="D877" s="31" t="s">
        <v>2944</v>
      </c>
      <c r="E877" s="32">
        <v>45925</v>
      </c>
      <c r="F877" s="31" t="s">
        <v>2945</v>
      </c>
      <c r="G877" s="31" t="s">
        <v>2946</v>
      </c>
      <c r="H877" s="33">
        <v>230760</v>
      </c>
      <c r="I877" s="33">
        <v>0</v>
      </c>
      <c r="J877" s="33">
        <v>18461</v>
      </c>
      <c r="K877" s="33">
        <v>249221</v>
      </c>
      <c r="L877" s="7" t="s">
        <v>51</v>
      </c>
      <c r="O877" s="18">
        <f>IF(Table1[[#This Row],[Phân loại]]="Tồn đầu kỳ",Table1[[#This Row],[Tổng giá trị]],0)</f>
        <v>249221</v>
      </c>
      <c r="P877" s="7">
        <f>IF(Table1[[#This Row],[Số còn phải thu ĐK]]&lt;&gt;0,0,IF(Table1[[#This Row],[Phân loại]]="Bán hàng",Table1[[#This Row],[Tổng giá trị]],-Table1[[#This Row],[Tổng giá trị]]))</f>
        <v>0</v>
      </c>
      <c r="Q877" s="18">
        <f t="shared" si="79"/>
        <v>0</v>
      </c>
      <c r="R877" s="7">
        <f>Table1[[#This Row],[Số còn phải thu ĐK]]+Table1[[#This Row],[Giá Trị HD sau CK]]-Table1[[#This Row],[Số tiền đã thu]]</f>
        <v>249221</v>
      </c>
      <c r="S877" s="6">
        <f>IF(Table1[[#This Row],[Ngày hóa đơn]]&lt;&gt;"",Table1[[#This Row],[Ngày hóa đơn]],IF(Table1[[#This Row],[Ngày hạch toán]]&lt;&gt;"",Table1[[#This Row],[Ngày hạch toán]],""))</f>
        <v>45925</v>
      </c>
      <c r="T877" s="7"/>
      <c r="U877" s="6">
        <f>IF(Table1[[#This Row],[Ngày tính CN]]="","",S877+T877)</f>
        <v>45925</v>
      </c>
      <c r="V877" s="18">
        <f ca="1">IF(Table1[[#This Row],[Hạn thanh toán]]="","",IF((U877-NOW())&lt;0,0,(U877-NOW())))</f>
        <v>0</v>
      </c>
      <c r="W877" s="2"/>
      <c r="X877" s="18">
        <f t="shared" ca="1" si="80"/>
        <v>245.49032048611116</v>
      </c>
      <c r="Y877" s="2" t="str">
        <f t="shared" ca="1" si="81"/>
        <v>Nợ quá hạn hơn 120 ngày có khả năng mất thanh toán</v>
      </c>
      <c r="Z877" s="51">
        <f t="shared" si="77"/>
        <v>45925</v>
      </c>
      <c r="AA877" s="51" t="str">
        <f t="shared" si="78"/>
        <v/>
      </c>
      <c r="AD877" s="2" t="str">
        <f>VLOOKUP($A877,MA_KH!$A:$Q,MA_KH!O$1,0)</f>
        <v>CIRCLEK MIỀN BẮC</v>
      </c>
      <c r="AE877" s="2" t="str">
        <f>VLOOKUP($A877,MA_KH!$A:$Q,MA_KH!P$1,0)</f>
        <v>CHI NHÁNH CÔNG TY TNHH VÒNG TRÒN ĐỎ TẠI HÀ NỘI</v>
      </c>
    </row>
    <row r="878" spans="1:31" ht="25.5" hidden="1" customHeight="1" x14ac:dyDescent="0.2">
      <c r="A878" s="31" t="s">
        <v>21192</v>
      </c>
      <c r="B878" s="31" t="s">
        <v>1331</v>
      </c>
      <c r="C878" s="32">
        <v>45925</v>
      </c>
      <c r="D878" s="31" t="s">
        <v>2947</v>
      </c>
      <c r="E878" s="32">
        <v>45925</v>
      </c>
      <c r="F878" s="31" t="s">
        <v>2948</v>
      </c>
      <c r="G878" s="31" t="s">
        <v>2949</v>
      </c>
      <c r="H878" s="33">
        <v>346140</v>
      </c>
      <c r="I878" s="33">
        <v>0</v>
      </c>
      <c r="J878" s="33">
        <v>27691</v>
      </c>
      <c r="K878" s="33">
        <v>373831</v>
      </c>
      <c r="L878" s="7" t="s">
        <v>51</v>
      </c>
      <c r="O878" s="18">
        <f>IF(Table1[[#This Row],[Phân loại]]="Tồn đầu kỳ",Table1[[#This Row],[Tổng giá trị]],0)</f>
        <v>373831</v>
      </c>
      <c r="P878" s="7">
        <f>IF(Table1[[#This Row],[Số còn phải thu ĐK]]&lt;&gt;0,0,IF(Table1[[#This Row],[Phân loại]]="Bán hàng",Table1[[#This Row],[Tổng giá trị]],-Table1[[#This Row],[Tổng giá trị]]))</f>
        <v>0</v>
      </c>
      <c r="Q878" s="18">
        <f t="shared" si="79"/>
        <v>0</v>
      </c>
      <c r="R878" s="7">
        <f>Table1[[#This Row],[Số còn phải thu ĐK]]+Table1[[#This Row],[Giá Trị HD sau CK]]-Table1[[#This Row],[Số tiền đã thu]]</f>
        <v>373831</v>
      </c>
      <c r="S878" s="6">
        <f>IF(Table1[[#This Row],[Ngày hóa đơn]]&lt;&gt;"",Table1[[#This Row],[Ngày hóa đơn]],IF(Table1[[#This Row],[Ngày hạch toán]]&lt;&gt;"",Table1[[#This Row],[Ngày hạch toán]],""))</f>
        <v>45925</v>
      </c>
      <c r="T878" s="7"/>
      <c r="U878" s="6">
        <f>IF(Table1[[#This Row],[Ngày tính CN]]="","",S878+T878)</f>
        <v>45925</v>
      </c>
      <c r="V878" s="18">
        <f ca="1">IF(Table1[[#This Row],[Hạn thanh toán]]="","",IF((U878-NOW())&lt;0,0,(U878-NOW())))</f>
        <v>0</v>
      </c>
      <c r="W878" s="2"/>
      <c r="X878" s="18">
        <f t="shared" ca="1" si="80"/>
        <v>245.49032048611116</v>
      </c>
      <c r="Y878" s="2" t="str">
        <f t="shared" ca="1" si="81"/>
        <v>Nợ quá hạn hơn 120 ngày có khả năng mất thanh toán</v>
      </c>
      <c r="Z878" s="51">
        <f t="shared" si="77"/>
        <v>45925</v>
      </c>
      <c r="AA878" s="51" t="str">
        <f t="shared" si="78"/>
        <v/>
      </c>
      <c r="AD878" s="2" t="str">
        <f>VLOOKUP($A878,MA_KH!$A:$Q,MA_KH!O$1,0)</f>
        <v>CIRCLEK MIỀN BẮC</v>
      </c>
      <c r="AE878" s="2" t="str">
        <f>VLOOKUP($A878,MA_KH!$A:$Q,MA_KH!P$1,0)</f>
        <v>CHI NHÁNH CÔNG TY TNHH VÒNG TRÒN ĐỎ TẠI HÀ NỘI</v>
      </c>
    </row>
    <row r="879" spans="1:31" ht="25.5" hidden="1" customHeight="1" x14ac:dyDescent="0.2">
      <c r="A879" s="31" t="s">
        <v>21192</v>
      </c>
      <c r="B879" s="31" t="s">
        <v>1331</v>
      </c>
      <c r="C879" s="32">
        <v>45925</v>
      </c>
      <c r="D879" s="31" t="s">
        <v>2950</v>
      </c>
      <c r="E879" s="32">
        <v>45925</v>
      </c>
      <c r="F879" s="31" t="s">
        <v>2951</v>
      </c>
      <c r="G879" s="31" t="s">
        <v>2952</v>
      </c>
      <c r="H879" s="33">
        <v>230760</v>
      </c>
      <c r="I879" s="33">
        <v>0</v>
      </c>
      <c r="J879" s="33">
        <v>18461</v>
      </c>
      <c r="K879" s="33">
        <v>249221</v>
      </c>
      <c r="L879" s="7" t="s">
        <v>51</v>
      </c>
      <c r="O879" s="18">
        <f>IF(Table1[[#This Row],[Phân loại]]="Tồn đầu kỳ",Table1[[#This Row],[Tổng giá trị]],0)</f>
        <v>249221</v>
      </c>
      <c r="P879" s="7">
        <f>IF(Table1[[#This Row],[Số còn phải thu ĐK]]&lt;&gt;0,0,IF(Table1[[#This Row],[Phân loại]]="Bán hàng",Table1[[#This Row],[Tổng giá trị]],-Table1[[#This Row],[Tổng giá trị]]))</f>
        <v>0</v>
      </c>
      <c r="Q879" s="18">
        <f t="shared" si="79"/>
        <v>0</v>
      </c>
      <c r="R879" s="7">
        <f>Table1[[#This Row],[Số còn phải thu ĐK]]+Table1[[#This Row],[Giá Trị HD sau CK]]-Table1[[#This Row],[Số tiền đã thu]]</f>
        <v>249221</v>
      </c>
      <c r="S879" s="6">
        <f>IF(Table1[[#This Row],[Ngày hóa đơn]]&lt;&gt;"",Table1[[#This Row],[Ngày hóa đơn]],IF(Table1[[#This Row],[Ngày hạch toán]]&lt;&gt;"",Table1[[#This Row],[Ngày hạch toán]],""))</f>
        <v>45925</v>
      </c>
      <c r="T879" s="7"/>
      <c r="U879" s="6">
        <f>IF(Table1[[#This Row],[Ngày tính CN]]="","",S879+T879)</f>
        <v>45925</v>
      </c>
      <c r="V879" s="18">
        <f ca="1">IF(Table1[[#This Row],[Hạn thanh toán]]="","",IF((U879-NOW())&lt;0,0,(U879-NOW())))</f>
        <v>0</v>
      </c>
      <c r="W879" s="2"/>
      <c r="X879" s="18">
        <f t="shared" ca="1" si="80"/>
        <v>245.49032048611116</v>
      </c>
      <c r="Y879" s="2" t="str">
        <f t="shared" ca="1" si="81"/>
        <v>Nợ quá hạn hơn 120 ngày có khả năng mất thanh toán</v>
      </c>
      <c r="Z879" s="51">
        <f t="shared" si="77"/>
        <v>45925</v>
      </c>
      <c r="AA879" s="51" t="str">
        <f t="shared" si="78"/>
        <v/>
      </c>
      <c r="AD879" s="2" t="str">
        <f>VLOOKUP($A879,MA_KH!$A:$Q,MA_KH!O$1,0)</f>
        <v>CIRCLEK MIỀN BẮC</v>
      </c>
      <c r="AE879" s="2" t="str">
        <f>VLOOKUP($A879,MA_KH!$A:$Q,MA_KH!P$1,0)</f>
        <v>CHI NHÁNH CÔNG TY TNHH VÒNG TRÒN ĐỎ TẠI HÀ NỘI</v>
      </c>
    </row>
    <row r="880" spans="1:31" ht="25.5" hidden="1" customHeight="1" x14ac:dyDescent="0.2">
      <c r="A880" s="31" t="s">
        <v>21192</v>
      </c>
      <c r="B880" s="31" t="s">
        <v>1331</v>
      </c>
      <c r="C880" s="32">
        <v>45925</v>
      </c>
      <c r="D880" s="31" t="s">
        <v>2953</v>
      </c>
      <c r="E880" s="32">
        <v>45925</v>
      </c>
      <c r="F880" s="31" t="s">
        <v>2954</v>
      </c>
      <c r="G880" s="31" t="s">
        <v>2955</v>
      </c>
      <c r="H880" s="33">
        <v>184608</v>
      </c>
      <c r="I880" s="33">
        <v>0</v>
      </c>
      <c r="J880" s="33">
        <v>14769</v>
      </c>
      <c r="K880" s="33">
        <v>199377</v>
      </c>
      <c r="L880" s="7" t="s">
        <v>51</v>
      </c>
      <c r="O880" s="18">
        <f>IF(Table1[[#This Row],[Phân loại]]="Tồn đầu kỳ",Table1[[#This Row],[Tổng giá trị]],0)</f>
        <v>199377</v>
      </c>
      <c r="P880" s="7">
        <f>IF(Table1[[#This Row],[Số còn phải thu ĐK]]&lt;&gt;0,0,IF(Table1[[#This Row],[Phân loại]]="Bán hàng",Table1[[#This Row],[Tổng giá trị]],-Table1[[#This Row],[Tổng giá trị]]))</f>
        <v>0</v>
      </c>
      <c r="Q880" s="18">
        <f t="shared" si="79"/>
        <v>0</v>
      </c>
      <c r="R880" s="7">
        <f>Table1[[#This Row],[Số còn phải thu ĐK]]+Table1[[#This Row],[Giá Trị HD sau CK]]-Table1[[#This Row],[Số tiền đã thu]]</f>
        <v>199377</v>
      </c>
      <c r="S880" s="6">
        <f>IF(Table1[[#This Row],[Ngày hóa đơn]]&lt;&gt;"",Table1[[#This Row],[Ngày hóa đơn]],IF(Table1[[#This Row],[Ngày hạch toán]]&lt;&gt;"",Table1[[#This Row],[Ngày hạch toán]],""))</f>
        <v>45925</v>
      </c>
      <c r="T880" s="7"/>
      <c r="U880" s="6">
        <f>IF(Table1[[#This Row],[Ngày tính CN]]="","",S880+T880)</f>
        <v>45925</v>
      </c>
      <c r="V880" s="18">
        <f ca="1">IF(Table1[[#This Row],[Hạn thanh toán]]="","",IF((U880-NOW())&lt;0,0,(U880-NOW())))</f>
        <v>0</v>
      </c>
      <c r="W880" s="2"/>
      <c r="X880" s="18">
        <f t="shared" ca="1" si="80"/>
        <v>245.49032048611116</v>
      </c>
      <c r="Y880" s="2" t="str">
        <f t="shared" ca="1" si="81"/>
        <v>Nợ quá hạn hơn 120 ngày có khả năng mất thanh toán</v>
      </c>
      <c r="Z880" s="51">
        <f t="shared" si="77"/>
        <v>45925</v>
      </c>
      <c r="AA880" s="51" t="str">
        <f t="shared" si="78"/>
        <v/>
      </c>
      <c r="AD880" s="2" t="str">
        <f>VLOOKUP($A880,MA_KH!$A:$Q,MA_KH!O$1,0)</f>
        <v>CIRCLEK MIỀN BẮC</v>
      </c>
      <c r="AE880" s="2" t="str">
        <f>VLOOKUP($A880,MA_KH!$A:$Q,MA_KH!P$1,0)</f>
        <v>CHI NHÁNH CÔNG TY TNHH VÒNG TRÒN ĐỎ TẠI HÀ NỘI</v>
      </c>
    </row>
    <row r="881" spans="1:31" ht="25.5" hidden="1" customHeight="1" x14ac:dyDescent="0.2">
      <c r="A881" s="31" t="s">
        <v>21192</v>
      </c>
      <c r="B881" s="31" t="s">
        <v>1331</v>
      </c>
      <c r="C881" s="32">
        <v>45925</v>
      </c>
      <c r="D881" s="31" t="s">
        <v>2956</v>
      </c>
      <c r="E881" s="32">
        <v>45925</v>
      </c>
      <c r="F881" s="31" t="s">
        <v>2957</v>
      </c>
      <c r="G881" s="31" t="s">
        <v>2958</v>
      </c>
      <c r="H881" s="33">
        <v>346140</v>
      </c>
      <c r="I881" s="33">
        <v>0</v>
      </c>
      <c r="J881" s="33">
        <v>27691</v>
      </c>
      <c r="K881" s="33">
        <v>373831</v>
      </c>
      <c r="L881" s="7" t="s">
        <v>51</v>
      </c>
      <c r="O881" s="18">
        <f>IF(Table1[[#This Row],[Phân loại]]="Tồn đầu kỳ",Table1[[#This Row],[Tổng giá trị]],0)</f>
        <v>373831</v>
      </c>
      <c r="P881" s="7">
        <f>IF(Table1[[#This Row],[Số còn phải thu ĐK]]&lt;&gt;0,0,IF(Table1[[#This Row],[Phân loại]]="Bán hàng",Table1[[#This Row],[Tổng giá trị]],-Table1[[#This Row],[Tổng giá trị]]))</f>
        <v>0</v>
      </c>
      <c r="Q881" s="18">
        <f t="shared" si="79"/>
        <v>0</v>
      </c>
      <c r="R881" s="7">
        <f>Table1[[#This Row],[Số còn phải thu ĐK]]+Table1[[#This Row],[Giá Trị HD sau CK]]-Table1[[#This Row],[Số tiền đã thu]]</f>
        <v>373831</v>
      </c>
      <c r="S881" s="6">
        <f>IF(Table1[[#This Row],[Ngày hóa đơn]]&lt;&gt;"",Table1[[#This Row],[Ngày hóa đơn]],IF(Table1[[#This Row],[Ngày hạch toán]]&lt;&gt;"",Table1[[#This Row],[Ngày hạch toán]],""))</f>
        <v>45925</v>
      </c>
      <c r="T881" s="7"/>
      <c r="U881" s="6">
        <f>IF(Table1[[#This Row],[Ngày tính CN]]="","",S881+T881)</f>
        <v>45925</v>
      </c>
      <c r="V881" s="18">
        <f ca="1">IF(Table1[[#This Row],[Hạn thanh toán]]="","",IF((U881-NOW())&lt;0,0,(U881-NOW())))</f>
        <v>0</v>
      </c>
      <c r="W881" s="2"/>
      <c r="X881" s="18">
        <f t="shared" ca="1" si="80"/>
        <v>245.49032048611116</v>
      </c>
      <c r="Y881" s="2" t="str">
        <f t="shared" ca="1" si="81"/>
        <v>Nợ quá hạn hơn 120 ngày có khả năng mất thanh toán</v>
      </c>
      <c r="Z881" s="51">
        <f t="shared" si="77"/>
        <v>45925</v>
      </c>
      <c r="AA881" s="51" t="str">
        <f t="shared" si="78"/>
        <v/>
      </c>
      <c r="AD881" s="2" t="str">
        <f>VLOOKUP($A881,MA_KH!$A:$Q,MA_KH!O$1,0)</f>
        <v>CIRCLEK MIỀN BẮC</v>
      </c>
      <c r="AE881" s="2" t="str">
        <f>VLOOKUP($A881,MA_KH!$A:$Q,MA_KH!P$1,0)</f>
        <v>CHI NHÁNH CÔNG TY TNHH VÒNG TRÒN ĐỎ TẠI HÀ NỘI</v>
      </c>
    </row>
    <row r="882" spans="1:31" ht="25.5" hidden="1" customHeight="1" x14ac:dyDescent="0.2">
      <c r="A882" s="31" t="s">
        <v>21192</v>
      </c>
      <c r="B882" s="31" t="s">
        <v>1331</v>
      </c>
      <c r="C882" s="32">
        <v>45925</v>
      </c>
      <c r="D882" s="31" t="s">
        <v>2959</v>
      </c>
      <c r="E882" s="32">
        <v>45925</v>
      </c>
      <c r="F882" s="31" t="s">
        <v>2960</v>
      </c>
      <c r="G882" s="31" t="s">
        <v>2961</v>
      </c>
      <c r="H882" s="33">
        <v>461520</v>
      </c>
      <c r="I882" s="33">
        <v>0</v>
      </c>
      <c r="J882" s="33">
        <v>36922</v>
      </c>
      <c r="K882" s="33">
        <v>498442</v>
      </c>
      <c r="L882" s="7" t="s">
        <v>51</v>
      </c>
      <c r="O882" s="18">
        <f>IF(Table1[[#This Row],[Phân loại]]="Tồn đầu kỳ",Table1[[#This Row],[Tổng giá trị]],0)</f>
        <v>498442</v>
      </c>
      <c r="P882" s="7">
        <f>IF(Table1[[#This Row],[Số còn phải thu ĐK]]&lt;&gt;0,0,IF(Table1[[#This Row],[Phân loại]]="Bán hàng",Table1[[#This Row],[Tổng giá trị]],-Table1[[#This Row],[Tổng giá trị]]))</f>
        <v>0</v>
      </c>
      <c r="Q882" s="18">
        <f t="shared" si="79"/>
        <v>0</v>
      </c>
      <c r="R882" s="7">
        <f>Table1[[#This Row],[Số còn phải thu ĐK]]+Table1[[#This Row],[Giá Trị HD sau CK]]-Table1[[#This Row],[Số tiền đã thu]]</f>
        <v>498442</v>
      </c>
      <c r="S882" s="6">
        <f>IF(Table1[[#This Row],[Ngày hóa đơn]]&lt;&gt;"",Table1[[#This Row],[Ngày hóa đơn]],IF(Table1[[#This Row],[Ngày hạch toán]]&lt;&gt;"",Table1[[#This Row],[Ngày hạch toán]],""))</f>
        <v>45925</v>
      </c>
      <c r="T882" s="7"/>
      <c r="U882" s="6">
        <f>IF(Table1[[#This Row],[Ngày tính CN]]="","",S882+T882)</f>
        <v>45925</v>
      </c>
      <c r="V882" s="18">
        <f ca="1">IF(Table1[[#This Row],[Hạn thanh toán]]="","",IF((U882-NOW())&lt;0,0,(U882-NOW())))</f>
        <v>0</v>
      </c>
      <c r="W882" s="2"/>
      <c r="X882" s="18">
        <f t="shared" ca="1" si="80"/>
        <v>245.49032048611116</v>
      </c>
      <c r="Y882" s="2" t="str">
        <f t="shared" ca="1" si="81"/>
        <v>Nợ quá hạn hơn 120 ngày có khả năng mất thanh toán</v>
      </c>
      <c r="Z882" s="51">
        <f t="shared" si="77"/>
        <v>45925</v>
      </c>
      <c r="AA882" s="51" t="str">
        <f t="shared" si="78"/>
        <v/>
      </c>
      <c r="AD882" s="2" t="str">
        <f>VLOOKUP($A882,MA_KH!$A:$Q,MA_KH!O$1,0)</f>
        <v>CIRCLEK MIỀN BẮC</v>
      </c>
      <c r="AE882" s="2" t="str">
        <f>VLOOKUP($A882,MA_KH!$A:$Q,MA_KH!P$1,0)</f>
        <v>CHI NHÁNH CÔNG TY TNHH VÒNG TRÒN ĐỎ TẠI HÀ NỘI</v>
      </c>
    </row>
    <row r="883" spans="1:31" ht="25.5" hidden="1" customHeight="1" x14ac:dyDescent="0.2">
      <c r="A883" s="31" t="s">
        <v>21192</v>
      </c>
      <c r="B883" s="31" t="s">
        <v>1331</v>
      </c>
      <c r="C883" s="32">
        <v>45925</v>
      </c>
      <c r="D883" s="31" t="s">
        <v>2962</v>
      </c>
      <c r="E883" s="32">
        <v>45925</v>
      </c>
      <c r="F883" s="31" t="s">
        <v>2963</v>
      </c>
      <c r="G883" s="31" t="s">
        <v>2964</v>
      </c>
      <c r="H883" s="33">
        <v>346140</v>
      </c>
      <c r="I883" s="33">
        <v>0</v>
      </c>
      <c r="J883" s="33">
        <v>27691</v>
      </c>
      <c r="K883" s="33">
        <v>373831</v>
      </c>
      <c r="L883" s="7" t="s">
        <v>51</v>
      </c>
      <c r="O883" s="18">
        <f>IF(Table1[[#This Row],[Phân loại]]="Tồn đầu kỳ",Table1[[#This Row],[Tổng giá trị]],0)</f>
        <v>373831</v>
      </c>
      <c r="P883" s="7">
        <f>IF(Table1[[#This Row],[Số còn phải thu ĐK]]&lt;&gt;0,0,IF(Table1[[#This Row],[Phân loại]]="Bán hàng",Table1[[#This Row],[Tổng giá trị]],-Table1[[#This Row],[Tổng giá trị]]))</f>
        <v>0</v>
      </c>
      <c r="Q883" s="18">
        <f t="shared" si="79"/>
        <v>0</v>
      </c>
      <c r="R883" s="7">
        <f>Table1[[#This Row],[Số còn phải thu ĐK]]+Table1[[#This Row],[Giá Trị HD sau CK]]-Table1[[#This Row],[Số tiền đã thu]]</f>
        <v>373831</v>
      </c>
      <c r="S883" s="6">
        <f>IF(Table1[[#This Row],[Ngày hóa đơn]]&lt;&gt;"",Table1[[#This Row],[Ngày hóa đơn]],IF(Table1[[#This Row],[Ngày hạch toán]]&lt;&gt;"",Table1[[#This Row],[Ngày hạch toán]],""))</f>
        <v>45925</v>
      </c>
      <c r="T883" s="7"/>
      <c r="U883" s="6">
        <f>IF(Table1[[#This Row],[Ngày tính CN]]="","",S883+T883)</f>
        <v>45925</v>
      </c>
      <c r="V883" s="18">
        <f ca="1">IF(Table1[[#This Row],[Hạn thanh toán]]="","",IF((U883-NOW())&lt;0,0,(U883-NOW())))</f>
        <v>0</v>
      </c>
      <c r="W883" s="2"/>
      <c r="X883" s="18">
        <f t="shared" ca="1" si="80"/>
        <v>245.49032048611116</v>
      </c>
      <c r="Y883" s="2" t="str">
        <f t="shared" ca="1" si="81"/>
        <v>Nợ quá hạn hơn 120 ngày có khả năng mất thanh toán</v>
      </c>
      <c r="Z883" s="51">
        <f t="shared" si="77"/>
        <v>45925</v>
      </c>
      <c r="AA883" s="51" t="str">
        <f t="shared" si="78"/>
        <v/>
      </c>
      <c r="AD883" s="2" t="str">
        <f>VLOOKUP($A883,MA_KH!$A:$Q,MA_KH!O$1,0)</f>
        <v>CIRCLEK MIỀN BẮC</v>
      </c>
      <c r="AE883" s="2" t="str">
        <f>VLOOKUP($A883,MA_KH!$A:$Q,MA_KH!P$1,0)</f>
        <v>CHI NHÁNH CÔNG TY TNHH VÒNG TRÒN ĐỎ TẠI HÀ NỘI</v>
      </c>
    </row>
    <row r="884" spans="1:31" ht="25.5" hidden="1" customHeight="1" x14ac:dyDescent="0.2">
      <c r="A884" s="31" t="s">
        <v>21192</v>
      </c>
      <c r="B884" s="31" t="s">
        <v>1331</v>
      </c>
      <c r="C884" s="32">
        <v>45925</v>
      </c>
      <c r="D884" s="31" t="s">
        <v>2965</v>
      </c>
      <c r="E884" s="32">
        <v>45925</v>
      </c>
      <c r="F884" s="31" t="s">
        <v>2966</v>
      </c>
      <c r="G884" s="31" t="s">
        <v>2967</v>
      </c>
      <c r="H884" s="33">
        <v>184608</v>
      </c>
      <c r="I884" s="33">
        <v>0</v>
      </c>
      <c r="J884" s="33">
        <v>14769</v>
      </c>
      <c r="K884" s="33">
        <v>199377</v>
      </c>
      <c r="L884" s="7" t="s">
        <v>51</v>
      </c>
      <c r="O884" s="18">
        <f>IF(Table1[[#This Row],[Phân loại]]="Tồn đầu kỳ",Table1[[#This Row],[Tổng giá trị]],0)</f>
        <v>199377</v>
      </c>
      <c r="P884" s="7">
        <f>IF(Table1[[#This Row],[Số còn phải thu ĐK]]&lt;&gt;0,0,IF(Table1[[#This Row],[Phân loại]]="Bán hàng",Table1[[#This Row],[Tổng giá trị]],-Table1[[#This Row],[Tổng giá trị]]))</f>
        <v>0</v>
      </c>
      <c r="Q884" s="18">
        <f t="shared" si="79"/>
        <v>0</v>
      </c>
      <c r="R884" s="7">
        <f>Table1[[#This Row],[Số còn phải thu ĐK]]+Table1[[#This Row],[Giá Trị HD sau CK]]-Table1[[#This Row],[Số tiền đã thu]]</f>
        <v>199377</v>
      </c>
      <c r="S884" s="6">
        <f>IF(Table1[[#This Row],[Ngày hóa đơn]]&lt;&gt;"",Table1[[#This Row],[Ngày hóa đơn]],IF(Table1[[#This Row],[Ngày hạch toán]]&lt;&gt;"",Table1[[#This Row],[Ngày hạch toán]],""))</f>
        <v>45925</v>
      </c>
      <c r="T884" s="7"/>
      <c r="U884" s="6">
        <f>IF(Table1[[#This Row],[Ngày tính CN]]="","",S884+T884)</f>
        <v>45925</v>
      </c>
      <c r="V884" s="18">
        <f ca="1">IF(Table1[[#This Row],[Hạn thanh toán]]="","",IF((U884-NOW())&lt;0,0,(U884-NOW())))</f>
        <v>0</v>
      </c>
      <c r="W884" s="2"/>
      <c r="X884" s="18">
        <f t="shared" ca="1" si="80"/>
        <v>245.49032048611116</v>
      </c>
      <c r="Y884" s="2" t="str">
        <f t="shared" ca="1" si="81"/>
        <v>Nợ quá hạn hơn 120 ngày có khả năng mất thanh toán</v>
      </c>
      <c r="Z884" s="51">
        <f t="shared" si="77"/>
        <v>45925</v>
      </c>
      <c r="AA884" s="51" t="str">
        <f t="shared" si="78"/>
        <v/>
      </c>
      <c r="AD884" s="2" t="str">
        <f>VLOOKUP($A884,MA_KH!$A:$Q,MA_KH!O$1,0)</f>
        <v>CIRCLEK MIỀN BẮC</v>
      </c>
      <c r="AE884" s="2" t="str">
        <f>VLOOKUP($A884,MA_KH!$A:$Q,MA_KH!P$1,0)</f>
        <v>CHI NHÁNH CÔNG TY TNHH VÒNG TRÒN ĐỎ TẠI HÀ NỘI</v>
      </c>
    </row>
    <row r="885" spans="1:31" ht="25.5" hidden="1" customHeight="1" x14ac:dyDescent="0.2">
      <c r="A885" s="31" t="s">
        <v>21192</v>
      </c>
      <c r="B885" s="31" t="s">
        <v>1331</v>
      </c>
      <c r="C885" s="32">
        <v>45925</v>
      </c>
      <c r="D885" s="31" t="s">
        <v>2968</v>
      </c>
      <c r="E885" s="32">
        <v>45925</v>
      </c>
      <c r="F885" s="31" t="s">
        <v>2969</v>
      </c>
      <c r="G885" s="31" t="s">
        <v>2970</v>
      </c>
      <c r="H885" s="33">
        <v>230760</v>
      </c>
      <c r="I885" s="33">
        <v>0</v>
      </c>
      <c r="J885" s="33">
        <v>18461</v>
      </c>
      <c r="K885" s="33">
        <v>249221</v>
      </c>
      <c r="L885" s="7" t="s">
        <v>51</v>
      </c>
      <c r="O885" s="18">
        <f>IF(Table1[[#This Row],[Phân loại]]="Tồn đầu kỳ",Table1[[#This Row],[Tổng giá trị]],0)</f>
        <v>249221</v>
      </c>
      <c r="P885" s="7">
        <f>IF(Table1[[#This Row],[Số còn phải thu ĐK]]&lt;&gt;0,0,IF(Table1[[#This Row],[Phân loại]]="Bán hàng",Table1[[#This Row],[Tổng giá trị]],-Table1[[#This Row],[Tổng giá trị]]))</f>
        <v>0</v>
      </c>
      <c r="Q885" s="18">
        <f t="shared" si="79"/>
        <v>0</v>
      </c>
      <c r="R885" s="7">
        <f>Table1[[#This Row],[Số còn phải thu ĐK]]+Table1[[#This Row],[Giá Trị HD sau CK]]-Table1[[#This Row],[Số tiền đã thu]]</f>
        <v>249221</v>
      </c>
      <c r="S885" s="6">
        <f>IF(Table1[[#This Row],[Ngày hóa đơn]]&lt;&gt;"",Table1[[#This Row],[Ngày hóa đơn]],IF(Table1[[#This Row],[Ngày hạch toán]]&lt;&gt;"",Table1[[#This Row],[Ngày hạch toán]],""))</f>
        <v>45925</v>
      </c>
      <c r="T885" s="7"/>
      <c r="U885" s="6">
        <f>IF(Table1[[#This Row],[Ngày tính CN]]="","",S885+T885)</f>
        <v>45925</v>
      </c>
      <c r="V885" s="18">
        <f ca="1">IF(Table1[[#This Row],[Hạn thanh toán]]="","",IF((U885-NOW())&lt;0,0,(U885-NOW())))</f>
        <v>0</v>
      </c>
      <c r="W885" s="2"/>
      <c r="X885" s="18">
        <f t="shared" ca="1" si="80"/>
        <v>245.49032048611116</v>
      </c>
      <c r="Y885" s="2" t="str">
        <f t="shared" ca="1" si="81"/>
        <v>Nợ quá hạn hơn 120 ngày có khả năng mất thanh toán</v>
      </c>
      <c r="Z885" s="51">
        <f t="shared" si="77"/>
        <v>45925</v>
      </c>
      <c r="AA885" s="51" t="str">
        <f t="shared" si="78"/>
        <v/>
      </c>
      <c r="AD885" s="2" t="str">
        <f>VLOOKUP($A885,MA_KH!$A:$Q,MA_KH!O$1,0)</f>
        <v>CIRCLEK MIỀN BẮC</v>
      </c>
      <c r="AE885" s="2" t="str">
        <f>VLOOKUP($A885,MA_KH!$A:$Q,MA_KH!P$1,0)</f>
        <v>CHI NHÁNH CÔNG TY TNHH VÒNG TRÒN ĐỎ TẠI HÀ NỘI</v>
      </c>
    </row>
    <row r="886" spans="1:31" ht="25.5" hidden="1" customHeight="1" x14ac:dyDescent="0.2">
      <c r="A886" s="31" t="s">
        <v>21192</v>
      </c>
      <c r="B886" s="31" t="s">
        <v>1331</v>
      </c>
      <c r="C886" s="32">
        <v>45925</v>
      </c>
      <c r="D886" s="31" t="s">
        <v>2971</v>
      </c>
      <c r="E886" s="32">
        <v>45925</v>
      </c>
      <c r="F886" s="31" t="s">
        <v>2972</v>
      </c>
      <c r="G886" s="31" t="s">
        <v>2973</v>
      </c>
      <c r="H886" s="33">
        <v>230760</v>
      </c>
      <c r="I886" s="33">
        <v>0</v>
      </c>
      <c r="J886" s="33">
        <v>18461</v>
      </c>
      <c r="K886" s="33">
        <v>249221</v>
      </c>
      <c r="L886" s="7" t="s">
        <v>51</v>
      </c>
      <c r="O886" s="18">
        <f>IF(Table1[[#This Row],[Phân loại]]="Tồn đầu kỳ",Table1[[#This Row],[Tổng giá trị]],0)</f>
        <v>249221</v>
      </c>
      <c r="P886" s="7">
        <f>IF(Table1[[#This Row],[Số còn phải thu ĐK]]&lt;&gt;0,0,IF(Table1[[#This Row],[Phân loại]]="Bán hàng",Table1[[#This Row],[Tổng giá trị]],-Table1[[#This Row],[Tổng giá trị]]))</f>
        <v>0</v>
      </c>
      <c r="Q886" s="18">
        <f t="shared" si="79"/>
        <v>0</v>
      </c>
      <c r="R886" s="7">
        <f>Table1[[#This Row],[Số còn phải thu ĐK]]+Table1[[#This Row],[Giá Trị HD sau CK]]-Table1[[#This Row],[Số tiền đã thu]]</f>
        <v>249221</v>
      </c>
      <c r="S886" s="6">
        <f>IF(Table1[[#This Row],[Ngày hóa đơn]]&lt;&gt;"",Table1[[#This Row],[Ngày hóa đơn]],IF(Table1[[#This Row],[Ngày hạch toán]]&lt;&gt;"",Table1[[#This Row],[Ngày hạch toán]],""))</f>
        <v>45925</v>
      </c>
      <c r="T886" s="7"/>
      <c r="U886" s="6">
        <f>IF(Table1[[#This Row],[Ngày tính CN]]="","",S886+T886)</f>
        <v>45925</v>
      </c>
      <c r="V886" s="18">
        <f ca="1">IF(Table1[[#This Row],[Hạn thanh toán]]="","",IF((U886-NOW())&lt;0,0,(U886-NOW())))</f>
        <v>0</v>
      </c>
      <c r="W886" s="2"/>
      <c r="X886" s="18">
        <f t="shared" ca="1" si="80"/>
        <v>245.49032048611116</v>
      </c>
      <c r="Y886" s="2" t="str">
        <f t="shared" ca="1" si="81"/>
        <v>Nợ quá hạn hơn 120 ngày có khả năng mất thanh toán</v>
      </c>
      <c r="Z886" s="51">
        <f t="shared" si="77"/>
        <v>45925</v>
      </c>
      <c r="AA886" s="51" t="str">
        <f t="shared" si="78"/>
        <v/>
      </c>
      <c r="AD886" s="2" t="str">
        <f>VLOOKUP($A886,MA_KH!$A:$Q,MA_KH!O$1,0)</f>
        <v>CIRCLEK MIỀN BẮC</v>
      </c>
      <c r="AE886" s="2" t="str">
        <f>VLOOKUP($A886,MA_KH!$A:$Q,MA_KH!P$1,0)</f>
        <v>CHI NHÁNH CÔNG TY TNHH VÒNG TRÒN ĐỎ TẠI HÀ NỘI</v>
      </c>
    </row>
    <row r="887" spans="1:31" ht="25.5" hidden="1" customHeight="1" x14ac:dyDescent="0.2">
      <c r="A887" s="31" t="s">
        <v>21192</v>
      </c>
      <c r="B887" s="31" t="s">
        <v>1331</v>
      </c>
      <c r="C887" s="32">
        <v>45925</v>
      </c>
      <c r="D887" s="31" t="s">
        <v>2974</v>
      </c>
      <c r="E887" s="32">
        <v>45925</v>
      </c>
      <c r="F887" s="31" t="s">
        <v>2975</v>
      </c>
      <c r="G887" s="31" t="s">
        <v>2976</v>
      </c>
      <c r="H887" s="33">
        <v>230760</v>
      </c>
      <c r="I887" s="33">
        <v>0</v>
      </c>
      <c r="J887" s="33">
        <v>18461</v>
      </c>
      <c r="K887" s="33">
        <v>249221</v>
      </c>
      <c r="L887" s="7" t="s">
        <v>51</v>
      </c>
      <c r="O887" s="18">
        <f>IF(Table1[[#This Row],[Phân loại]]="Tồn đầu kỳ",Table1[[#This Row],[Tổng giá trị]],0)</f>
        <v>249221</v>
      </c>
      <c r="P887" s="7">
        <f>IF(Table1[[#This Row],[Số còn phải thu ĐK]]&lt;&gt;0,0,IF(Table1[[#This Row],[Phân loại]]="Bán hàng",Table1[[#This Row],[Tổng giá trị]],-Table1[[#This Row],[Tổng giá trị]]))</f>
        <v>0</v>
      </c>
      <c r="Q887" s="18">
        <f t="shared" si="79"/>
        <v>0</v>
      </c>
      <c r="R887" s="7">
        <f>Table1[[#This Row],[Số còn phải thu ĐK]]+Table1[[#This Row],[Giá Trị HD sau CK]]-Table1[[#This Row],[Số tiền đã thu]]</f>
        <v>249221</v>
      </c>
      <c r="S887" s="6">
        <f>IF(Table1[[#This Row],[Ngày hóa đơn]]&lt;&gt;"",Table1[[#This Row],[Ngày hóa đơn]],IF(Table1[[#This Row],[Ngày hạch toán]]&lt;&gt;"",Table1[[#This Row],[Ngày hạch toán]],""))</f>
        <v>45925</v>
      </c>
      <c r="T887" s="7"/>
      <c r="U887" s="6">
        <f>IF(Table1[[#This Row],[Ngày tính CN]]="","",S887+T887)</f>
        <v>45925</v>
      </c>
      <c r="V887" s="18">
        <f ca="1">IF(Table1[[#This Row],[Hạn thanh toán]]="","",IF((U887-NOW())&lt;0,0,(U887-NOW())))</f>
        <v>0</v>
      </c>
      <c r="W887" s="2"/>
      <c r="X887" s="18">
        <f t="shared" ca="1" si="80"/>
        <v>245.49032048611116</v>
      </c>
      <c r="Y887" s="2" t="str">
        <f t="shared" ca="1" si="81"/>
        <v>Nợ quá hạn hơn 120 ngày có khả năng mất thanh toán</v>
      </c>
      <c r="Z887" s="51">
        <f t="shared" si="77"/>
        <v>45925</v>
      </c>
      <c r="AA887" s="51" t="str">
        <f t="shared" si="78"/>
        <v/>
      </c>
      <c r="AD887" s="2" t="str">
        <f>VLOOKUP($A887,MA_KH!$A:$Q,MA_KH!O$1,0)</f>
        <v>CIRCLEK MIỀN BẮC</v>
      </c>
      <c r="AE887" s="2" t="str">
        <f>VLOOKUP($A887,MA_KH!$A:$Q,MA_KH!P$1,0)</f>
        <v>CHI NHÁNH CÔNG TY TNHH VÒNG TRÒN ĐỎ TẠI HÀ NỘI</v>
      </c>
    </row>
    <row r="888" spans="1:31" ht="25.5" hidden="1" customHeight="1" x14ac:dyDescent="0.2">
      <c r="A888" s="31" t="s">
        <v>21192</v>
      </c>
      <c r="B888" s="31" t="s">
        <v>1331</v>
      </c>
      <c r="C888" s="32">
        <v>45925</v>
      </c>
      <c r="D888" s="31" t="s">
        <v>2977</v>
      </c>
      <c r="E888" s="32">
        <v>45925</v>
      </c>
      <c r="F888" s="31" t="s">
        <v>2978</v>
      </c>
      <c r="G888" s="31" t="s">
        <v>2979</v>
      </c>
      <c r="H888" s="33">
        <v>230760</v>
      </c>
      <c r="I888" s="33">
        <v>0</v>
      </c>
      <c r="J888" s="33">
        <v>18461</v>
      </c>
      <c r="K888" s="33">
        <v>249221</v>
      </c>
      <c r="L888" s="7" t="s">
        <v>51</v>
      </c>
      <c r="O888" s="18">
        <f>IF(Table1[[#This Row],[Phân loại]]="Tồn đầu kỳ",Table1[[#This Row],[Tổng giá trị]],0)</f>
        <v>249221</v>
      </c>
      <c r="P888" s="7">
        <f>IF(Table1[[#This Row],[Số còn phải thu ĐK]]&lt;&gt;0,0,IF(Table1[[#This Row],[Phân loại]]="Bán hàng",Table1[[#This Row],[Tổng giá trị]],-Table1[[#This Row],[Tổng giá trị]]))</f>
        <v>0</v>
      </c>
      <c r="Q888" s="18">
        <f t="shared" si="79"/>
        <v>0</v>
      </c>
      <c r="R888" s="7">
        <f>Table1[[#This Row],[Số còn phải thu ĐK]]+Table1[[#This Row],[Giá Trị HD sau CK]]-Table1[[#This Row],[Số tiền đã thu]]</f>
        <v>249221</v>
      </c>
      <c r="S888" s="6">
        <f>IF(Table1[[#This Row],[Ngày hóa đơn]]&lt;&gt;"",Table1[[#This Row],[Ngày hóa đơn]],IF(Table1[[#This Row],[Ngày hạch toán]]&lt;&gt;"",Table1[[#This Row],[Ngày hạch toán]],""))</f>
        <v>45925</v>
      </c>
      <c r="T888" s="7"/>
      <c r="U888" s="6">
        <f>IF(Table1[[#This Row],[Ngày tính CN]]="","",S888+T888)</f>
        <v>45925</v>
      </c>
      <c r="V888" s="18">
        <f ca="1">IF(Table1[[#This Row],[Hạn thanh toán]]="","",IF((U888-NOW())&lt;0,0,(U888-NOW())))</f>
        <v>0</v>
      </c>
      <c r="W888" s="2"/>
      <c r="X888" s="18">
        <f t="shared" ca="1" si="80"/>
        <v>245.49032048611116</v>
      </c>
      <c r="Y888" s="2" t="str">
        <f t="shared" ca="1" si="81"/>
        <v>Nợ quá hạn hơn 120 ngày có khả năng mất thanh toán</v>
      </c>
      <c r="Z888" s="51">
        <f t="shared" si="77"/>
        <v>45925</v>
      </c>
      <c r="AA888" s="51" t="str">
        <f t="shared" si="78"/>
        <v/>
      </c>
      <c r="AD888" s="2" t="str">
        <f>VLOOKUP($A888,MA_KH!$A:$Q,MA_KH!O$1,0)</f>
        <v>CIRCLEK MIỀN BẮC</v>
      </c>
      <c r="AE888" s="2" t="str">
        <f>VLOOKUP($A888,MA_KH!$A:$Q,MA_KH!P$1,0)</f>
        <v>CHI NHÁNH CÔNG TY TNHH VÒNG TRÒN ĐỎ TẠI HÀ NỘI</v>
      </c>
    </row>
    <row r="889" spans="1:31" ht="25.5" hidden="1" customHeight="1" x14ac:dyDescent="0.2">
      <c r="A889" s="31" t="s">
        <v>21192</v>
      </c>
      <c r="B889" s="31" t="s">
        <v>1331</v>
      </c>
      <c r="C889" s="32">
        <v>45925</v>
      </c>
      <c r="D889" s="31" t="s">
        <v>2980</v>
      </c>
      <c r="E889" s="32">
        <v>45925</v>
      </c>
      <c r="F889" s="31" t="s">
        <v>2981</v>
      </c>
      <c r="G889" s="31" t="s">
        <v>2982</v>
      </c>
      <c r="H889" s="33">
        <v>184608</v>
      </c>
      <c r="I889" s="33">
        <v>0</v>
      </c>
      <c r="J889" s="33">
        <v>14769</v>
      </c>
      <c r="K889" s="33">
        <v>199377</v>
      </c>
      <c r="L889" s="7" t="s">
        <v>51</v>
      </c>
      <c r="O889" s="18">
        <f>IF(Table1[[#This Row],[Phân loại]]="Tồn đầu kỳ",Table1[[#This Row],[Tổng giá trị]],0)</f>
        <v>199377</v>
      </c>
      <c r="P889" s="7">
        <f>IF(Table1[[#This Row],[Số còn phải thu ĐK]]&lt;&gt;0,0,IF(Table1[[#This Row],[Phân loại]]="Bán hàng",Table1[[#This Row],[Tổng giá trị]],-Table1[[#This Row],[Tổng giá trị]]))</f>
        <v>0</v>
      </c>
      <c r="Q889" s="18">
        <f t="shared" si="79"/>
        <v>0</v>
      </c>
      <c r="R889" s="7">
        <f>Table1[[#This Row],[Số còn phải thu ĐK]]+Table1[[#This Row],[Giá Trị HD sau CK]]-Table1[[#This Row],[Số tiền đã thu]]</f>
        <v>199377</v>
      </c>
      <c r="S889" s="6">
        <f>IF(Table1[[#This Row],[Ngày hóa đơn]]&lt;&gt;"",Table1[[#This Row],[Ngày hóa đơn]],IF(Table1[[#This Row],[Ngày hạch toán]]&lt;&gt;"",Table1[[#This Row],[Ngày hạch toán]],""))</f>
        <v>45925</v>
      </c>
      <c r="T889" s="7"/>
      <c r="U889" s="6">
        <f>IF(Table1[[#This Row],[Ngày tính CN]]="","",S889+T889)</f>
        <v>45925</v>
      </c>
      <c r="V889" s="18">
        <f ca="1">IF(Table1[[#This Row],[Hạn thanh toán]]="","",IF((U889-NOW())&lt;0,0,(U889-NOW())))</f>
        <v>0</v>
      </c>
      <c r="W889" s="2"/>
      <c r="X889" s="18">
        <f t="shared" ca="1" si="80"/>
        <v>245.49032048611116</v>
      </c>
      <c r="Y889" s="2" t="str">
        <f t="shared" ca="1" si="81"/>
        <v>Nợ quá hạn hơn 120 ngày có khả năng mất thanh toán</v>
      </c>
      <c r="Z889" s="51">
        <f t="shared" si="77"/>
        <v>45925</v>
      </c>
      <c r="AA889" s="51" t="str">
        <f t="shared" si="78"/>
        <v/>
      </c>
      <c r="AD889" s="2" t="str">
        <f>VLOOKUP($A889,MA_KH!$A:$Q,MA_KH!O$1,0)</f>
        <v>CIRCLEK MIỀN BẮC</v>
      </c>
      <c r="AE889" s="2" t="str">
        <f>VLOOKUP($A889,MA_KH!$A:$Q,MA_KH!P$1,0)</f>
        <v>CHI NHÁNH CÔNG TY TNHH VÒNG TRÒN ĐỎ TẠI HÀ NỘI</v>
      </c>
    </row>
    <row r="890" spans="1:31" ht="25.5" hidden="1" customHeight="1" x14ac:dyDescent="0.2">
      <c r="A890" s="31" t="s">
        <v>21192</v>
      </c>
      <c r="B890" s="31" t="s">
        <v>1331</v>
      </c>
      <c r="C890" s="32">
        <v>45926</v>
      </c>
      <c r="D890" s="31" t="s">
        <v>2983</v>
      </c>
      <c r="E890" s="32">
        <v>45926</v>
      </c>
      <c r="F890" s="31" t="s">
        <v>2984</v>
      </c>
      <c r="G890" s="31" t="s">
        <v>2985</v>
      </c>
      <c r="H890" s="33">
        <v>230760</v>
      </c>
      <c r="I890" s="33">
        <v>0</v>
      </c>
      <c r="J890" s="33">
        <v>18461</v>
      </c>
      <c r="K890" s="33">
        <v>249221</v>
      </c>
      <c r="L890" s="7" t="s">
        <v>51</v>
      </c>
      <c r="O890" s="18">
        <f>IF(Table1[[#This Row],[Phân loại]]="Tồn đầu kỳ",Table1[[#This Row],[Tổng giá trị]],0)</f>
        <v>249221</v>
      </c>
      <c r="P890" s="7">
        <f>IF(Table1[[#This Row],[Số còn phải thu ĐK]]&lt;&gt;0,0,IF(Table1[[#This Row],[Phân loại]]="Bán hàng",Table1[[#This Row],[Tổng giá trị]],-Table1[[#This Row],[Tổng giá trị]]))</f>
        <v>0</v>
      </c>
      <c r="Q890" s="18">
        <f t="shared" si="79"/>
        <v>0</v>
      </c>
      <c r="R890" s="7">
        <f>Table1[[#This Row],[Số còn phải thu ĐK]]+Table1[[#This Row],[Giá Trị HD sau CK]]-Table1[[#This Row],[Số tiền đã thu]]</f>
        <v>249221</v>
      </c>
      <c r="S890" s="6">
        <f>IF(Table1[[#This Row],[Ngày hóa đơn]]&lt;&gt;"",Table1[[#This Row],[Ngày hóa đơn]],IF(Table1[[#This Row],[Ngày hạch toán]]&lt;&gt;"",Table1[[#This Row],[Ngày hạch toán]],""))</f>
        <v>45926</v>
      </c>
      <c r="T890" s="7"/>
      <c r="U890" s="6">
        <f>IF(Table1[[#This Row],[Ngày tính CN]]="","",S890+T890)</f>
        <v>45926</v>
      </c>
      <c r="V890" s="18">
        <f ca="1">IF(Table1[[#This Row],[Hạn thanh toán]]="","",IF((U890-NOW())&lt;0,0,(U890-NOW())))</f>
        <v>0</v>
      </c>
      <c r="W890" s="2"/>
      <c r="X890" s="18">
        <f t="shared" ca="1" si="80"/>
        <v>244.49032048611116</v>
      </c>
      <c r="Y890" s="2" t="str">
        <f t="shared" ca="1" si="81"/>
        <v>Nợ quá hạn hơn 120 ngày có khả năng mất thanh toán</v>
      </c>
      <c r="Z890" s="51">
        <f t="shared" si="77"/>
        <v>45926</v>
      </c>
      <c r="AA890" s="51" t="str">
        <f t="shared" si="78"/>
        <v/>
      </c>
      <c r="AD890" s="2" t="str">
        <f>VLOOKUP($A890,MA_KH!$A:$Q,MA_KH!O$1,0)</f>
        <v>CIRCLEK MIỀN BẮC</v>
      </c>
      <c r="AE890" s="2" t="str">
        <f>VLOOKUP($A890,MA_KH!$A:$Q,MA_KH!P$1,0)</f>
        <v>CHI NHÁNH CÔNG TY TNHH VÒNG TRÒN ĐỎ TẠI HÀ NỘI</v>
      </c>
    </row>
    <row r="891" spans="1:31" ht="25.5" hidden="1" customHeight="1" x14ac:dyDescent="0.2">
      <c r="A891" s="31" t="s">
        <v>21192</v>
      </c>
      <c r="B891" s="31" t="s">
        <v>1331</v>
      </c>
      <c r="C891" s="32">
        <v>45926</v>
      </c>
      <c r="D891" s="31" t="s">
        <v>2986</v>
      </c>
      <c r="E891" s="32">
        <v>45926</v>
      </c>
      <c r="F891" s="31" t="s">
        <v>2987</v>
      </c>
      <c r="G891" s="31" t="s">
        <v>2988</v>
      </c>
      <c r="H891" s="33">
        <v>184608</v>
      </c>
      <c r="I891" s="33">
        <v>0</v>
      </c>
      <c r="J891" s="33">
        <v>14769</v>
      </c>
      <c r="K891" s="33">
        <v>199377</v>
      </c>
      <c r="L891" s="7" t="s">
        <v>51</v>
      </c>
      <c r="O891" s="18">
        <f>IF(Table1[[#This Row],[Phân loại]]="Tồn đầu kỳ",Table1[[#This Row],[Tổng giá trị]],0)</f>
        <v>199377</v>
      </c>
      <c r="P891" s="7">
        <f>IF(Table1[[#This Row],[Số còn phải thu ĐK]]&lt;&gt;0,0,IF(Table1[[#This Row],[Phân loại]]="Bán hàng",Table1[[#This Row],[Tổng giá trị]],-Table1[[#This Row],[Tổng giá trị]]))</f>
        <v>0</v>
      </c>
      <c r="Q891" s="18">
        <f t="shared" si="79"/>
        <v>0</v>
      </c>
      <c r="R891" s="7">
        <f>Table1[[#This Row],[Số còn phải thu ĐK]]+Table1[[#This Row],[Giá Trị HD sau CK]]-Table1[[#This Row],[Số tiền đã thu]]</f>
        <v>199377</v>
      </c>
      <c r="S891" s="6">
        <f>IF(Table1[[#This Row],[Ngày hóa đơn]]&lt;&gt;"",Table1[[#This Row],[Ngày hóa đơn]],IF(Table1[[#This Row],[Ngày hạch toán]]&lt;&gt;"",Table1[[#This Row],[Ngày hạch toán]],""))</f>
        <v>45926</v>
      </c>
      <c r="T891" s="7"/>
      <c r="U891" s="6">
        <f>IF(Table1[[#This Row],[Ngày tính CN]]="","",S891+T891)</f>
        <v>45926</v>
      </c>
      <c r="V891" s="18">
        <f ca="1">IF(Table1[[#This Row],[Hạn thanh toán]]="","",IF((U891-NOW())&lt;0,0,(U891-NOW())))</f>
        <v>0</v>
      </c>
      <c r="W891" s="2"/>
      <c r="X891" s="18">
        <f t="shared" ca="1" si="80"/>
        <v>244.49032048611116</v>
      </c>
      <c r="Y891" s="2" t="str">
        <f t="shared" ca="1" si="81"/>
        <v>Nợ quá hạn hơn 120 ngày có khả năng mất thanh toán</v>
      </c>
      <c r="Z891" s="51">
        <f t="shared" si="77"/>
        <v>45926</v>
      </c>
      <c r="AA891" s="51" t="str">
        <f t="shared" si="78"/>
        <v/>
      </c>
      <c r="AD891" s="2" t="str">
        <f>VLOOKUP($A891,MA_KH!$A:$Q,MA_KH!O$1,0)</f>
        <v>CIRCLEK MIỀN BẮC</v>
      </c>
      <c r="AE891" s="2" t="str">
        <f>VLOOKUP($A891,MA_KH!$A:$Q,MA_KH!P$1,0)</f>
        <v>CHI NHÁNH CÔNG TY TNHH VÒNG TRÒN ĐỎ TẠI HÀ NỘI</v>
      </c>
    </row>
    <row r="892" spans="1:31" ht="25.5" hidden="1" customHeight="1" x14ac:dyDescent="0.2">
      <c r="A892" s="31" t="s">
        <v>21192</v>
      </c>
      <c r="B892" s="31" t="s">
        <v>1331</v>
      </c>
      <c r="C892" s="32">
        <v>45926</v>
      </c>
      <c r="D892" s="31" t="s">
        <v>2989</v>
      </c>
      <c r="E892" s="32">
        <v>45926</v>
      </c>
      <c r="F892" s="31" t="s">
        <v>2990</v>
      </c>
      <c r="G892" s="31" t="s">
        <v>2991</v>
      </c>
      <c r="H892" s="33">
        <v>184608</v>
      </c>
      <c r="I892" s="33">
        <v>0</v>
      </c>
      <c r="J892" s="33">
        <v>14769</v>
      </c>
      <c r="K892" s="33">
        <v>199377</v>
      </c>
      <c r="L892" s="7" t="s">
        <v>51</v>
      </c>
      <c r="O892" s="18">
        <f>IF(Table1[[#This Row],[Phân loại]]="Tồn đầu kỳ",Table1[[#This Row],[Tổng giá trị]],0)</f>
        <v>199377</v>
      </c>
      <c r="P892" s="7">
        <f>IF(Table1[[#This Row],[Số còn phải thu ĐK]]&lt;&gt;0,0,IF(Table1[[#This Row],[Phân loại]]="Bán hàng",Table1[[#This Row],[Tổng giá trị]],-Table1[[#This Row],[Tổng giá trị]]))</f>
        <v>0</v>
      </c>
      <c r="Q892" s="18">
        <f t="shared" si="79"/>
        <v>0</v>
      </c>
      <c r="R892" s="7">
        <f>Table1[[#This Row],[Số còn phải thu ĐK]]+Table1[[#This Row],[Giá Trị HD sau CK]]-Table1[[#This Row],[Số tiền đã thu]]</f>
        <v>199377</v>
      </c>
      <c r="S892" s="6">
        <f>IF(Table1[[#This Row],[Ngày hóa đơn]]&lt;&gt;"",Table1[[#This Row],[Ngày hóa đơn]],IF(Table1[[#This Row],[Ngày hạch toán]]&lt;&gt;"",Table1[[#This Row],[Ngày hạch toán]],""))</f>
        <v>45926</v>
      </c>
      <c r="T892" s="7"/>
      <c r="U892" s="6">
        <f>IF(Table1[[#This Row],[Ngày tính CN]]="","",S892+T892)</f>
        <v>45926</v>
      </c>
      <c r="V892" s="18">
        <f ca="1">IF(Table1[[#This Row],[Hạn thanh toán]]="","",IF((U892-NOW())&lt;0,0,(U892-NOW())))</f>
        <v>0</v>
      </c>
      <c r="W892" s="2"/>
      <c r="X892" s="18">
        <f t="shared" ca="1" si="80"/>
        <v>244.49032048611116</v>
      </c>
      <c r="Y892" s="2" t="str">
        <f t="shared" ca="1" si="81"/>
        <v>Nợ quá hạn hơn 120 ngày có khả năng mất thanh toán</v>
      </c>
      <c r="Z892" s="51">
        <f t="shared" si="77"/>
        <v>45926</v>
      </c>
      <c r="AA892" s="51" t="str">
        <f t="shared" si="78"/>
        <v/>
      </c>
      <c r="AD892" s="2" t="str">
        <f>VLOOKUP($A892,MA_KH!$A:$Q,MA_KH!O$1,0)</f>
        <v>CIRCLEK MIỀN BẮC</v>
      </c>
      <c r="AE892" s="2" t="str">
        <f>VLOOKUP($A892,MA_KH!$A:$Q,MA_KH!P$1,0)</f>
        <v>CHI NHÁNH CÔNG TY TNHH VÒNG TRÒN ĐỎ TẠI HÀ NỘI</v>
      </c>
    </row>
    <row r="893" spans="1:31" ht="25.5" hidden="1" customHeight="1" x14ac:dyDescent="0.2">
      <c r="A893" s="31" t="s">
        <v>21192</v>
      </c>
      <c r="B893" s="31" t="s">
        <v>1331</v>
      </c>
      <c r="C893" s="32">
        <v>45926</v>
      </c>
      <c r="D893" s="31" t="s">
        <v>2992</v>
      </c>
      <c r="E893" s="32">
        <v>45926</v>
      </c>
      <c r="F893" s="31" t="s">
        <v>2993</v>
      </c>
      <c r="G893" s="31" t="s">
        <v>2994</v>
      </c>
      <c r="H893" s="33">
        <v>346140</v>
      </c>
      <c r="I893" s="33">
        <v>0</v>
      </c>
      <c r="J893" s="33">
        <v>27691</v>
      </c>
      <c r="K893" s="33">
        <v>373831</v>
      </c>
      <c r="L893" s="7" t="s">
        <v>51</v>
      </c>
      <c r="O893" s="18">
        <f>IF(Table1[[#This Row],[Phân loại]]="Tồn đầu kỳ",Table1[[#This Row],[Tổng giá trị]],0)</f>
        <v>373831</v>
      </c>
      <c r="P893" s="7">
        <f>IF(Table1[[#This Row],[Số còn phải thu ĐK]]&lt;&gt;0,0,IF(Table1[[#This Row],[Phân loại]]="Bán hàng",Table1[[#This Row],[Tổng giá trị]],-Table1[[#This Row],[Tổng giá trị]]))</f>
        <v>0</v>
      </c>
      <c r="Q893" s="18">
        <f t="shared" si="79"/>
        <v>0</v>
      </c>
      <c r="R893" s="7">
        <f>Table1[[#This Row],[Số còn phải thu ĐK]]+Table1[[#This Row],[Giá Trị HD sau CK]]-Table1[[#This Row],[Số tiền đã thu]]</f>
        <v>373831</v>
      </c>
      <c r="S893" s="6">
        <f>IF(Table1[[#This Row],[Ngày hóa đơn]]&lt;&gt;"",Table1[[#This Row],[Ngày hóa đơn]],IF(Table1[[#This Row],[Ngày hạch toán]]&lt;&gt;"",Table1[[#This Row],[Ngày hạch toán]],""))</f>
        <v>45926</v>
      </c>
      <c r="T893" s="7"/>
      <c r="U893" s="6">
        <f>IF(Table1[[#This Row],[Ngày tính CN]]="","",S893+T893)</f>
        <v>45926</v>
      </c>
      <c r="V893" s="18">
        <f ca="1">IF(Table1[[#This Row],[Hạn thanh toán]]="","",IF((U893-NOW())&lt;0,0,(U893-NOW())))</f>
        <v>0</v>
      </c>
      <c r="W893" s="2"/>
      <c r="X893" s="18">
        <f t="shared" ca="1" si="80"/>
        <v>244.49032048611116</v>
      </c>
      <c r="Y893" s="2" t="str">
        <f t="shared" ca="1" si="81"/>
        <v>Nợ quá hạn hơn 120 ngày có khả năng mất thanh toán</v>
      </c>
      <c r="Z893" s="51">
        <f t="shared" si="77"/>
        <v>45926</v>
      </c>
      <c r="AA893" s="51" t="str">
        <f t="shared" si="78"/>
        <v/>
      </c>
      <c r="AD893" s="2" t="str">
        <f>VLOOKUP($A893,MA_KH!$A:$Q,MA_KH!O$1,0)</f>
        <v>CIRCLEK MIỀN BẮC</v>
      </c>
      <c r="AE893" s="2" t="str">
        <f>VLOOKUP($A893,MA_KH!$A:$Q,MA_KH!P$1,0)</f>
        <v>CHI NHÁNH CÔNG TY TNHH VÒNG TRÒN ĐỎ TẠI HÀ NỘI</v>
      </c>
    </row>
    <row r="894" spans="1:31" ht="25.5" hidden="1" customHeight="1" x14ac:dyDescent="0.2">
      <c r="A894" s="31" t="s">
        <v>21192</v>
      </c>
      <c r="B894" s="31" t="s">
        <v>1331</v>
      </c>
      <c r="C894" s="32">
        <v>45926</v>
      </c>
      <c r="D894" s="31" t="s">
        <v>2995</v>
      </c>
      <c r="E894" s="32">
        <v>45926</v>
      </c>
      <c r="F894" s="31" t="s">
        <v>2996</v>
      </c>
      <c r="G894" s="31" t="s">
        <v>2997</v>
      </c>
      <c r="H894" s="33">
        <v>230760</v>
      </c>
      <c r="I894" s="33">
        <v>0</v>
      </c>
      <c r="J894" s="33">
        <v>18461</v>
      </c>
      <c r="K894" s="33">
        <v>249221</v>
      </c>
      <c r="L894" s="7" t="s">
        <v>51</v>
      </c>
      <c r="O894" s="18">
        <f>IF(Table1[[#This Row],[Phân loại]]="Tồn đầu kỳ",Table1[[#This Row],[Tổng giá trị]],0)</f>
        <v>249221</v>
      </c>
      <c r="P894" s="7">
        <f>IF(Table1[[#This Row],[Số còn phải thu ĐK]]&lt;&gt;0,0,IF(Table1[[#This Row],[Phân loại]]="Bán hàng",Table1[[#This Row],[Tổng giá trị]],-Table1[[#This Row],[Tổng giá trị]]))</f>
        <v>0</v>
      </c>
      <c r="Q894" s="18">
        <f t="shared" si="79"/>
        <v>0</v>
      </c>
      <c r="R894" s="7">
        <f>Table1[[#This Row],[Số còn phải thu ĐK]]+Table1[[#This Row],[Giá Trị HD sau CK]]-Table1[[#This Row],[Số tiền đã thu]]</f>
        <v>249221</v>
      </c>
      <c r="S894" s="6">
        <f>IF(Table1[[#This Row],[Ngày hóa đơn]]&lt;&gt;"",Table1[[#This Row],[Ngày hóa đơn]],IF(Table1[[#This Row],[Ngày hạch toán]]&lt;&gt;"",Table1[[#This Row],[Ngày hạch toán]],""))</f>
        <v>45926</v>
      </c>
      <c r="T894" s="7"/>
      <c r="U894" s="6">
        <f>IF(Table1[[#This Row],[Ngày tính CN]]="","",S894+T894)</f>
        <v>45926</v>
      </c>
      <c r="V894" s="18">
        <f ca="1">IF(Table1[[#This Row],[Hạn thanh toán]]="","",IF((U894-NOW())&lt;0,0,(U894-NOW())))</f>
        <v>0</v>
      </c>
      <c r="W894" s="2"/>
      <c r="X894" s="18">
        <f t="shared" ca="1" si="80"/>
        <v>244.49032048611116</v>
      </c>
      <c r="Y894" s="2" t="str">
        <f t="shared" ca="1" si="81"/>
        <v>Nợ quá hạn hơn 120 ngày có khả năng mất thanh toán</v>
      </c>
      <c r="Z894" s="51">
        <f t="shared" si="77"/>
        <v>45926</v>
      </c>
      <c r="AA894" s="51" t="str">
        <f t="shared" si="78"/>
        <v/>
      </c>
      <c r="AD894" s="2" t="str">
        <f>VLOOKUP($A894,MA_KH!$A:$Q,MA_KH!O$1,0)</f>
        <v>CIRCLEK MIỀN BẮC</v>
      </c>
      <c r="AE894" s="2" t="str">
        <f>VLOOKUP($A894,MA_KH!$A:$Q,MA_KH!P$1,0)</f>
        <v>CHI NHÁNH CÔNG TY TNHH VÒNG TRÒN ĐỎ TẠI HÀ NỘI</v>
      </c>
    </row>
    <row r="895" spans="1:31" ht="25.5" hidden="1" customHeight="1" x14ac:dyDescent="0.2">
      <c r="A895" s="31" t="s">
        <v>21192</v>
      </c>
      <c r="B895" s="31" t="s">
        <v>1331</v>
      </c>
      <c r="C895" s="32">
        <v>45926</v>
      </c>
      <c r="D895" s="31" t="s">
        <v>2998</v>
      </c>
      <c r="E895" s="32">
        <v>45926</v>
      </c>
      <c r="F895" s="31" t="s">
        <v>2999</v>
      </c>
      <c r="G895" s="31" t="s">
        <v>3000</v>
      </c>
      <c r="H895" s="33">
        <v>346140</v>
      </c>
      <c r="I895" s="33">
        <v>0</v>
      </c>
      <c r="J895" s="33">
        <v>27691</v>
      </c>
      <c r="K895" s="33">
        <v>373831</v>
      </c>
      <c r="L895" s="7" t="s">
        <v>51</v>
      </c>
      <c r="O895" s="18">
        <f>IF(Table1[[#This Row],[Phân loại]]="Tồn đầu kỳ",Table1[[#This Row],[Tổng giá trị]],0)</f>
        <v>373831</v>
      </c>
      <c r="P895" s="7">
        <f>IF(Table1[[#This Row],[Số còn phải thu ĐK]]&lt;&gt;0,0,IF(Table1[[#This Row],[Phân loại]]="Bán hàng",Table1[[#This Row],[Tổng giá trị]],-Table1[[#This Row],[Tổng giá trị]]))</f>
        <v>0</v>
      </c>
      <c r="Q895" s="18">
        <f t="shared" si="79"/>
        <v>0</v>
      </c>
      <c r="R895" s="7">
        <f>Table1[[#This Row],[Số còn phải thu ĐK]]+Table1[[#This Row],[Giá Trị HD sau CK]]-Table1[[#This Row],[Số tiền đã thu]]</f>
        <v>373831</v>
      </c>
      <c r="S895" s="6">
        <f>IF(Table1[[#This Row],[Ngày hóa đơn]]&lt;&gt;"",Table1[[#This Row],[Ngày hóa đơn]],IF(Table1[[#This Row],[Ngày hạch toán]]&lt;&gt;"",Table1[[#This Row],[Ngày hạch toán]],""))</f>
        <v>45926</v>
      </c>
      <c r="T895" s="7"/>
      <c r="U895" s="6">
        <f>IF(Table1[[#This Row],[Ngày tính CN]]="","",S895+T895)</f>
        <v>45926</v>
      </c>
      <c r="V895" s="18">
        <f ca="1">IF(Table1[[#This Row],[Hạn thanh toán]]="","",IF((U895-NOW())&lt;0,0,(U895-NOW())))</f>
        <v>0</v>
      </c>
      <c r="W895" s="2"/>
      <c r="X895" s="18">
        <f t="shared" ca="1" si="80"/>
        <v>244.49032048611116</v>
      </c>
      <c r="Y895" s="2" t="str">
        <f t="shared" ca="1" si="81"/>
        <v>Nợ quá hạn hơn 120 ngày có khả năng mất thanh toán</v>
      </c>
      <c r="Z895" s="51">
        <f t="shared" si="77"/>
        <v>45926</v>
      </c>
      <c r="AA895" s="51" t="str">
        <f t="shared" si="78"/>
        <v/>
      </c>
      <c r="AD895" s="2" t="str">
        <f>VLOOKUP($A895,MA_KH!$A:$Q,MA_KH!O$1,0)</f>
        <v>CIRCLEK MIỀN BẮC</v>
      </c>
      <c r="AE895" s="2" t="str">
        <f>VLOOKUP($A895,MA_KH!$A:$Q,MA_KH!P$1,0)</f>
        <v>CHI NHÁNH CÔNG TY TNHH VÒNG TRÒN ĐỎ TẠI HÀ NỘI</v>
      </c>
    </row>
    <row r="896" spans="1:31" ht="25.5" hidden="1" customHeight="1" x14ac:dyDescent="0.2">
      <c r="A896" s="31" t="s">
        <v>21192</v>
      </c>
      <c r="B896" s="31" t="s">
        <v>1331</v>
      </c>
      <c r="C896" s="32">
        <v>45926</v>
      </c>
      <c r="D896" s="31" t="s">
        <v>3001</v>
      </c>
      <c r="E896" s="32">
        <v>45926</v>
      </c>
      <c r="F896" s="31" t="s">
        <v>3002</v>
      </c>
      <c r="G896" s="31" t="s">
        <v>3003</v>
      </c>
      <c r="H896" s="33">
        <v>461520</v>
      </c>
      <c r="I896" s="33">
        <v>0</v>
      </c>
      <c r="J896" s="33">
        <v>36922</v>
      </c>
      <c r="K896" s="33">
        <v>498442</v>
      </c>
      <c r="L896" s="7" t="s">
        <v>51</v>
      </c>
      <c r="O896" s="18">
        <f>IF(Table1[[#This Row],[Phân loại]]="Tồn đầu kỳ",Table1[[#This Row],[Tổng giá trị]],0)</f>
        <v>498442</v>
      </c>
      <c r="P896" s="7">
        <f>IF(Table1[[#This Row],[Số còn phải thu ĐK]]&lt;&gt;0,0,IF(Table1[[#This Row],[Phân loại]]="Bán hàng",Table1[[#This Row],[Tổng giá trị]],-Table1[[#This Row],[Tổng giá trị]]))</f>
        <v>0</v>
      </c>
      <c r="Q896" s="18">
        <f t="shared" si="79"/>
        <v>0</v>
      </c>
      <c r="R896" s="7">
        <f>Table1[[#This Row],[Số còn phải thu ĐK]]+Table1[[#This Row],[Giá Trị HD sau CK]]-Table1[[#This Row],[Số tiền đã thu]]</f>
        <v>498442</v>
      </c>
      <c r="S896" s="6">
        <f>IF(Table1[[#This Row],[Ngày hóa đơn]]&lt;&gt;"",Table1[[#This Row],[Ngày hóa đơn]],IF(Table1[[#This Row],[Ngày hạch toán]]&lt;&gt;"",Table1[[#This Row],[Ngày hạch toán]],""))</f>
        <v>45926</v>
      </c>
      <c r="T896" s="7"/>
      <c r="U896" s="6">
        <f>IF(Table1[[#This Row],[Ngày tính CN]]="","",S896+T896)</f>
        <v>45926</v>
      </c>
      <c r="V896" s="18">
        <f ca="1">IF(Table1[[#This Row],[Hạn thanh toán]]="","",IF((U896-NOW())&lt;0,0,(U896-NOW())))</f>
        <v>0</v>
      </c>
      <c r="W896" s="2"/>
      <c r="X896" s="18">
        <f t="shared" ca="1" si="80"/>
        <v>244.49032048611116</v>
      </c>
      <c r="Y896" s="2" t="str">
        <f t="shared" ca="1" si="81"/>
        <v>Nợ quá hạn hơn 120 ngày có khả năng mất thanh toán</v>
      </c>
      <c r="Z896" s="51">
        <f t="shared" si="77"/>
        <v>45926</v>
      </c>
      <c r="AA896" s="51" t="str">
        <f t="shared" si="78"/>
        <v/>
      </c>
      <c r="AD896" s="2" t="str">
        <f>VLOOKUP($A896,MA_KH!$A:$Q,MA_KH!O$1,0)</f>
        <v>CIRCLEK MIỀN BẮC</v>
      </c>
      <c r="AE896" s="2" t="str">
        <f>VLOOKUP($A896,MA_KH!$A:$Q,MA_KH!P$1,0)</f>
        <v>CHI NHÁNH CÔNG TY TNHH VÒNG TRÒN ĐỎ TẠI HÀ NỘI</v>
      </c>
    </row>
    <row r="897" spans="1:31" ht="25.5" hidden="1" customHeight="1" x14ac:dyDescent="0.2">
      <c r="A897" s="31" t="s">
        <v>21192</v>
      </c>
      <c r="B897" s="31" t="s">
        <v>1331</v>
      </c>
      <c r="C897" s="32">
        <v>45926</v>
      </c>
      <c r="D897" s="31" t="s">
        <v>3004</v>
      </c>
      <c r="E897" s="32">
        <v>45926</v>
      </c>
      <c r="F897" s="31" t="s">
        <v>3005</v>
      </c>
      <c r="G897" s="31" t="s">
        <v>3006</v>
      </c>
      <c r="H897" s="33">
        <v>230760</v>
      </c>
      <c r="I897" s="33">
        <v>0</v>
      </c>
      <c r="J897" s="33">
        <v>18461</v>
      </c>
      <c r="K897" s="33">
        <v>249221</v>
      </c>
      <c r="L897" s="7" t="s">
        <v>51</v>
      </c>
      <c r="O897" s="18">
        <f>IF(Table1[[#This Row],[Phân loại]]="Tồn đầu kỳ",Table1[[#This Row],[Tổng giá trị]],0)</f>
        <v>249221</v>
      </c>
      <c r="P897" s="7">
        <f>IF(Table1[[#This Row],[Số còn phải thu ĐK]]&lt;&gt;0,0,IF(Table1[[#This Row],[Phân loại]]="Bán hàng",Table1[[#This Row],[Tổng giá trị]],-Table1[[#This Row],[Tổng giá trị]]))</f>
        <v>0</v>
      </c>
      <c r="Q897" s="18">
        <f t="shared" si="79"/>
        <v>0</v>
      </c>
      <c r="R897" s="7">
        <f>Table1[[#This Row],[Số còn phải thu ĐK]]+Table1[[#This Row],[Giá Trị HD sau CK]]-Table1[[#This Row],[Số tiền đã thu]]</f>
        <v>249221</v>
      </c>
      <c r="S897" s="6">
        <f>IF(Table1[[#This Row],[Ngày hóa đơn]]&lt;&gt;"",Table1[[#This Row],[Ngày hóa đơn]],IF(Table1[[#This Row],[Ngày hạch toán]]&lt;&gt;"",Table1[[#This Row],[Ngày hạch toán]],""))</f>
        <v>45926</v>
      </c>
      <c r="T897" s="7"/>
      <c r="U897" s="6">
        <f>IF(Table1[[#This Row],[Ngày tính CN]]="","",S897+T897)</f>
        <v>45926</v>
      </c>
      <c r="V897" s="18">
        <f ca="1">IF(Table1[[#This Row],[Hạn thanh toán]]="","",IF((U897-NOW())&lt;0,0,(U897-NOW())))</f>
        <v>0</v>
      </c>
      <c r="W897" s="2"/>
      <c r="X897" s="18">
        <f t="shared" ca="1" si="80"/>
        <v>244.49032048611116</v>
      </c>
      <c r="Y897" s="2" t="str">
        <f t="shared" ca="1" si="81"/>
        <v>Nợ quá hạn hơn 120 ngày có khả năng mất thanh toán</v>
      </c>
      <c r="Z897" s="51">
        <f t="shared" si="77"/>
        <v>45926</v>
      </c>
      <c r="AA897" s="51" t="str">
        <f t="shared" si="78"/>
        <v/>
      </c>
      <c r="AD897" s="2" t="str">
        <f>VLOOKUP($A897,MA_KH!$A:$Q,MA_KH!O$1,0)</f>
        <v>CIRCLEK MIỀN BẮC</v>
      </c>
      <c r="AE897" s="2" t="str">
        <f>VLOOKUP($A897,MA_KH!$A:$Q,MA_KH!P$1,0)</f>
        <v>CHI NHÁNH CÔNG TY TNHH VÒNG TRÒN ĐỎ TẠI HÀ NỘI</v>
      </c>
    </row>
    <row r="898" spans="1:31" ht="25.5" hidden="1" customHeight="1" x14ac:dyDescent="0.2">
      <c r="A898" s="31" t="s">
        <v>21192</v>
      </c>
      <c r="B898" s="31" t="s">
        <v>1331</v>
      </c>
      <c r="C898" s="32">
        <v>45926</v>
      </c>
      <c r="D898" s="31" t="s">
        <v>3007</v>
      </c>
      <c r="E898" s="32">
        <v>45926</v>
      </c>
      <c r="F898" s="31" t="s">
        <v>3008</v>
      </c>
      <c r="G898" s="31" t="s">
        <v>3009</v>
      </c>
      <c r="H898" s="33">
        <v>230760</v>
      </c>
      <c r="I898" s="33">
        <v>0</v>
      </c>
      <c r="J898" s="33">
        <v>18461</v>
      </c>
      <c r="K898" s="33">
        <v>249221</v>
      </c>
      <c r="L898" s="7" t="s">
        <v>51</v>
      </c>
      <c r="O898" s="18">
        <f>IF(Table1[[#This Row],[Phân loại]]="Tồn đầu kỳ",Table1[[#This Row],[Tổng giá trị]],0)</f>
        <v>249221</v>
      </c>
      <c r="P898" s="7">
        <f>IF(Table1[[#This Row],[Số còn phải thu ĐK]]&lt;&gt;0,0,IF(Table1[[#This Row],[Phân loại]]="Bán hàng",Table1[[#This Row],[Tổng giá trị]],-Table1[[#This Row],[Tổng giá trị]]))</f>
        <v>0</v>
      </c>
      <c r="Q898" s="18">
        <f t="shared" si="79"/>
        <v>0</v>
      </c>
      <c r="R898" s="7">
        <f>Table1[[#This Row],[Số còn phải thu ĐK]]+Table1[[#This Row],[Giá Trị HD sau CK]]-Table1[[#This Row],[Số tiền đã thu]]</f>
        <v>249221</v>
      </c>
      <c r="S898" s="6">
        <f>IF(Table1[[#This Row],[Ngày hóa đơn]]&lt;&gt;"",Table1[[#This Row],[Ngày hóa đơn]],IF(Table1[[#This Row],[Ngày hạch toán]]&lt;&gt;"",Table1[[#This Row],[Ngày hạch toán]],""))</f>
        <v>45926</v>
      </c>
      <c r="T898" s="7"/>
      <c r="U898" s="6">
        <f>IF(Table1[[#This Row],[Ngày tính CN]]="","",S898+T898)</f>
        <v>45926</v>
      </c>
      <c r="V898" s="18">
        <f ca="1">IF(Table1[[#This Row],[Hạn thanh toán]]="","",IF((U898-NOW())&lt;0,0,(U898-NOW())))</f>
        <v>0</v>
      </c>
      <c r="W898" s="2"/>
      <c r="X898" s="18">
        <f t="shared" ca="1" si="80"/>
        <v>244.49032048611116</v>
      </c>
      <c r="Y898" s="2" t="str">
        <f t="shared" ca="1" si="81"/>
        <v>Nợ quá hạn hơn 120 ngày có khả năng mất thanh toán</v>
      </c>
      <c r="Z898" s="51">
        <f t="shared" si="77"/>
        <v>45926</v>
      </c>
      <c r="AA898" s="51" t="str">
        <f t="shared" si="78"/>
        <v/>
      </c>
      <c r="AD898" s="2" t="str">
        <f>VLOOKUP($A898,MA_KH!$A:$Q,MA_KH!O$1,0)</f>
        <v>CIRCLEK MIỀN BẮC</v>
      </c>
      <c r="AE898" s="2" t="str">
        <f>VLOOKUP($A898,MA_KH!$A:$Q,MA_KH!P$1,0)</f>
        <v>CHI NHÁNH CÔNG TY TNHH VÒNG TRÒN ĐỎ TẠI HÀ NỘI</v>
      </c>
    </row>
    <row r="899" spans="1:31" ht="25.5" hidden="1" customHeight="1" x14ac:dyDescent="0.2">
      <c r="A899" s="31" t="s">
        <v>21192</v>
      </c>
      <c r="B899" s="31" t="s">
        <v>1331</v>
      </c>
      <c r="C899" s="32">
        <v>45926</v>
      </c>
      <c r="D899" s="31" t="s">
        <v>3010</v>
      </c>
      <c r="E899" s="32">
        <v>45926</v>
      </c>
      <c r="F899" s="31" t="s">
        <v>3011</v>
      </c>
      <c r="G899" s="31" t="s">
        <v>3012</v>
      </c>
      <c r="H899" s="33">
        <v>230760</v>
      </c>
      <c r="I899" s="33">
        <v>0</v>
      </c>
      <c r="J899" s="33">
        <v>18461</v>
      </c>
      <c r="K899" s="33">
        <v>249221</v>
      </c>
      <c r="L899" s="7" t="s">
        <v>51</v>
      </c>
      <c r="O899" s="18">
        <f>IF(Table1[[#This Row],[Phân loại]]="Tồn đầu kỳ",Table1[[#This Row],[Tổng giá trị]],0)</f>
        <v>249221</v>
      </c>
      <c r="P899" s="7">
        <f>IF(Table1[[#This Row],[Số còn phải thu ĐK]]&lt;&gt;0,0,IF(Table1[[#This Row],[Phân loại]]="Bán hàng",Table1[[#This Row],[Tổng giá trị]],-Table1[[#This Row],[Tổng giá trị]]))</f>
        <v>0</v>
      </c>
      <c r="Q899" s="18">
        <f t="shared" si="79"/>
        <v>0</v>
      </c>
      <c r="R899" s="7">
        <f>Table1[[#This Row],[Số còn phải thu ĐK]]+Table1[[#This Row],[Giá Trị HD sau CK]]-Table1[[#This Row],[Số tiền đã thu]]</f>
        <v>249221</v>
      </c>
      <c r="S899" s="6">
        <f>IF(Table1[[#This Row],[Ngày hóa đơn]]&lt;&gt;"",Table1[[#This Row],[Ngày hóa đơn]],IF(Table1[[#This Row],[Ngày hạch toán]]&lt;&gt;"",Table1[[#This Row],[Ngày hạch toán]],""))</f>
        <v>45926</v>
      </c>
      <c r="T899" s="7"/>
      <c r="U899" s="6">
        <f>IF(Table1[[#This Row],[Ngày tính CN]]="","",S899+T899)</f>
        <v>45926</v>
      </c>
      <c r="V899" s="18">
        <f ca="1">IF(Table1[[#This Row],[Hạn thanh toán]]="","",IF((U899-NOW())&lt;0,0,(U899-NOW())))</f>
        <v>0</v>
      </c>
      <c r="W899" s="2"/>
      <c r="X899" s="18">
        <f t="shared" ca="1" si="80"/>
        <v>244.49032048611116</v>
      </c>
      <c r="Y899" s="2" t="str">
        <f t="shared" ca="1" si="81"/>
        <v>Nợ quá hạn hơn 120 ngày có khả năng mất thanh toán</v>
      </c>
      <c r="Z899" s="51">
        <f t="shared" si="77"/>
        <v>45926</v>
      </c>
      <c r="AA899" s="51" t="str">
        <f t="shared" si="78"/>
        <v/>
      </c>
      <c r="AD899" s="2" t="str">
        <f>VLOOKUP($A899,MA_KH!$A:$Q,MA_KH!O$1,0)</f>
        <v>CIRCLEK MIỀN BẮC</v>
      </c>
      <c r="AE899" s="2" t="str">
        <f>VLOOKUP($A899,MA_KH!$A:$Q,MA_KH!P$1,0)</f>
        <v>CHI NHÁNH CÔNG TY TNHH VÒNG TRÒN ĐỎ TẠI HÀ NỘI</v>
      </c>
    </row>
    <row r="900" spans="1:31" ht="25.5" hidden="1" customHeight="1" x14ac:dyDescent="0.2">
      <c r="A900" s="31" t="s">
        <v>21192</v>
      </c>
      <c r="B900" s="31" t="s">
        <v>1331</v>
      </c>
      <c r="C900" s="32">
        <v>45929</v>
      </c>
      <c r="D900" s="31" t="s">
        <v>3013</v>
      </c>
      <c r="E900" s="32">
        <v>45929</v>
      </c>
      <c r="F900" s="31" t="s">
        <v>3014</v>
      </c>
      <c r="G900" s="31" t="s">
        <v>3015</v>
      </c>
      <c r="H900" s="33">
        <v>230760</v>
      </c>
      <c r="I900" s="33">
        <v>0</v>
      </c>
      <c r="J900" s="33">
        <v>18461</v>
      </c>
      <c r="K900" s="33">
        <v>249221</v>
      </c>
      <c r="L900" s="7" t="s">
        <v>51</v>
      </c>
      <c r="O900" s="18">
        <f>IF(Table1[[#This Row],[Phân loại]]="Tồn đầu kỳ",Table1[[#This Row],[Tổng giá trị]],0)</f>
        <v>249221</v>
      </c>
      <c r="P900" s="7">
        <f>IF(Table1[[#This Row],[Số còn phải thu ĐK]]&lt;&gt;0,0,IF(Table1[[#This Row],[Phân loại]]="Bán hàng",Table1[[#This Row],[Tổng giá trị]],-Table1[[#This Row],[Tổng giá trị]]))</f>
        <v>0</v>
      </c>
      <c r="Q900" s="18">
        <f t="shared" si="79"/>
        <v>0</v>
      </c>
      <c r="R900" s="7">
        <f>Table1[[#This Row],[Số còn phải thu ĐK]]+Table1[[#This Row],[Giá Trị HD sau CK]]-Table1[[#This Row],[Số tiền đã thu]]</f>
        <v>249221</v>
      </c>
      <c r="S900" s="6">
        <f>IF(Table1[[#This Row],[Ngày hóa đơn]]&lt;&gt;"",Table1[[#This Row],[Ngày hóa đơn]],IF(Table1[[#This Row],[Ngày hạch toán]]&lt;&gt;"",Table1[[#This Row],[Ngày hạch toán]],""))</f>
        <v>45929</v>
      </c>
      <c r="T900" s="7"/>
      <c r="U900" s="6">
        <f>IF(Table1[[#This Row],[Ngày tính CN]]="","",S900+T900)</f>
        <v>45929</v>
      </c>
      <c r="V900" s="18">
        <f ca="1">IF(Table1[[#This Row],[Hạn thanh toán]]="","",IF((U900-NOW())&lt;0,0,(U900-NOW())))</f>
        <v>0</v>
      </c>
      <c r="W900" s="2"/>
      <c r="X900" s="18">
        <f t="shared" ca="1" si="80"/>
        <v>241.49032048611116</v>
      </c>
      <c r="Y900" s="2" t="str">
        <f t="shared" ca="1" si="81"/>
        <v>Nợ quá hạn hơn 120 ngày có khả năng mất thanh toán</v>
      </c>
      <c r="Z900" s="51">
        <f t="shared" ref="Z900:Z963" si="82">IF(S900="","",S900)</f>
        <v>45929</v>
      </c>
      <c r="AA900" s="51" t="str">
        <f t="shared" ref="AA900:AA963" si="83">IF(M900="","",M900)</f>
        <v/>
      </c>
      <c r="AD900" s="2" t="str">
        <f>VLOOKUP($A900,MA_KH!$A:$Q,MA_KH!O$1,0)</f>
        <v>CIRCLEK MIỀN BẮC</v>
      </c>
      <c r="AE900" s="2" t="str">
        <f>VLOOKUP($A900,MA_KH!$A:$Q,MA_KH!P$1,0)</f>
        <v>CHI NHÁNH CÔNG TY TNHH VÒNG TRÒN ĐỎ TẠI HÀ NỘI</v>
      </c>
    </row>
    <row r="901" spans="1:31" ht="25.5" hidden="1" customHeight="1" x14ac:dyDescent="0.2">
      <c r="A901" s="31" t="s">
        <v>21192</v>
      </c>
      <c r="B901" s="31" t="s">
        <v>1331</v>
      </c>
      <c r="C901" s="32">
        <v>45931</v>
      </c>
      <c r="D901" s="31" t="s">
        <v>3016</v>
      </c>
      <c r="E901" s="32">
        <v>45931</v>
      </c>
      <c r="F901" s="31" t="s">
        <v>3017</v>
      </c>
      <c r="G901" s="31" t="s">
        <v>3018</v>
      </c>
      <c r="H901" s="33">
        <v>461520</v>
      </c>
      <c r="I901" s="33">
        <v>0</v>
      </c>
      <c r="J901" s="33">
        <v>36922</v>
      </c>
      <c r="K901" s="33">
        <v>498442</v>
      </c>
      <c r="L901" s="7" t="s">
        <v>51</v>
      </c>
      <c r="O901" s="18">
        <f>IF(Table1[[#This Row],[Phân loại]]="Tồn đầu kỳ",Table1[[#This Row],[Tổng giá trị]],0)</f>
        <v>498442</v>
      </c>
      <c r="P901" s="7">
        <f>IF(Table1[[#This Row],[Số còn phải thu ĐK]]&lt;&gt;0,0,IF(Table1[[#This Row],[Phân loại]]="Bán hàng",Table1[[#This Row],[Tổng giá trị]],-Table1[[#This Row],[Tổng giá trị]]))</f>
        <v>0</v>
      </c>
      <c r="Q901" s="18">
        <f t="shared" si="79"/>
        <v>0</v>
      </c>
      <c r="R901" s="7">
        <f>Table1[[#This Row],[Số còn phải thu ĐK]]+Table1[[#This Row],[Giá Trị HD sau CK]]-Table1[[#This Row],[Số tiền đã thu]]</f>
        <v>498442</v>
      </c>
      <c r="S901" s="6">
        <f>IF(Table1[[#This Row],[Ngày hóa đơn]]&lt;&gt;"",Table1[[#This Row],[Ngày hóa đơn]],IF(Table1[[#This Row],[Ngày hạch toán]]&lt;&gt;"",Table1[[#This Row],[Ngày hạch toán]],""))</f>
        <v>45931</v>
      </c>
      <c r="T901" s="7"/>
      <c r="U901" s="6">
        <f>IF(Table1[[#This Row],[Ngày tính CN]]="","",S901+T901)</f>
        <v>45931</v>
      </c>
      <c r="V901" s="18">
        <f ca="1">IF(Table1[[#This Row],[Hạn thanh toán]]="","",IF((U901-NOW())&lt;0,0,(U901-NOW())))</f>
        <v>0</v>
      </c>
      <c r="W901" s="2"/>
      <c r="X901" s="18">
        <f t="shared" ca="1" si="80"/>
        <v>239.49032048611116</v>
      </c>
      <c r="Y901" s="2" t="str">
        <f t="shared" ca="1" si="81"/>
        <v>Nợ quá hạn hơn 120 ngày có khả năng mất thanh toán</v>
      </c>
      <c r="Z901" s="51">
        <f t="shared" si="82"/>
        <v>45931</v>
      </c>
      <c r="AA901" s="51" t="str">
        <f t="shared" si="83"/>
        <v/>
      </c>
      <c r="AD901" s="2" t="str">
        <f>VLOOKUP($A901,MA_KH!$A:$Q,MA_KH!O$1,0)</f>
        <v>CIRCLEK MIỀN BẮC</v>
      </c>
      <c r="AE901" s="2" t="str">
        <f>VLOOKUP($A901,MA_KH!$A:$Q,MA_KH!P$1,0)</f>
        <v>CHI NHÁNH CÔNG TY TNHH VÒNG TRÒN ĐỎ TẠI HÀ NỘI</v>
      </c>
    </row>
    <row r="902" spans="1:31" ht="25.5" hidden="1" customHeight="1" x14ac:dyDescent="0.2">
      <c r="A902" s="31" t="s">
        <v>21192</v>
      </c>
      <c r="B902" s="31" t="s">
        <v>1331</v>
      </c>
      <c r="C902" s="32">
        <v>45931</v>
      </c>
      <c r="D902" s="31" t="s">
        <v>3019</v>
      </c>
      <c r="E902" s="32">
        <v>45931</v>
      </c>
      <c r="F902" s="31" t="s">
        <v>3020</v>
      </c>
      <c r="G902" s="31" t="s">
        <v>3021</v>
      </c>
      <c r="H902" s="33">
        <v>230760</v>
      </c>
      <c r="I902" s="33">
        <v>0</v>
      </c>
      <c r="J902" s="33">
        <v>18461</v>
      </c>
      <c r="K902" s="33">
        <v>249221</v>
      </c>
      <c r="L902" s="7" t="s">
        <v>51</v>
      </c>
      <c r="O902" s="18">
        <f>IF(Table1[[#This Row],[Phân loại]]="Tồn đầu kỳ",Table1[[#This Row],[Tổng giá trị]],0)</f>
        <v>249221</v>
      </c>
      <c r="P902" s="7">
        <f>IF(Table1[[#This Row],[Số còn phải thu ĐK]]&lt;&gt;0,0,IF(Table1[[#This Row],[Phân loại]]="Bán hàng",Table1[[#This Row],[Tổng giá trị]],-Table1[[#This Row],[Tổng giá trị]]))</f>
        <v>0</v>
      </c>
      <c r="Q902" s="18">
        <f t="shared" si="79"/>
        <v>0</v>
      </c>
      <c r="R902" s="7">
        <f>Table1[[#This Row],[Số còn phải thu ĐK]]+Table1[[#This Row],[Giá Trị HD sau CK]]-Table1[[#This Row],[Số tiền đã thu]]</f>
        <v>249221</v>
      </c>
      <c r="S902" s="6">
        <f>IF(Table1[[#This Row],[Ngày hóa đơn]]&lt;&gt;"",Table1[[#This Row],[Ngày hóa đơn]],IF(Table1[[#This Row],[Ngày hạch toán]]&lt;&gt;"",Table1[[#This Row],[Ngày hạch toán]],""))</f>
        <v>45931</v>
      </c>
      <c r="T902" s="7"/>
      <c r="U902" s="6">
        <f>IF(Table1[[#This Row],[Ngày tính CN]]="","",S902+T902)</f>
        <v>45931</v>
      </c>
      <c r="V902" s="18">
        <f ca="1">IF(Table1[[#This Row],[Hạn thanh toán]]="","",IF((U902-NOW())&lt;0,0,(U902-NOW())))</f>
        <v>0</v>
      </c>
      <c r="W902" s="2"/>
      <c r="X902" s="18">
        <f t="shared" ca="1" si="80"/>
        <v>239.49032048611116</v>
      </c>
      <c r="Y902" s="2" t="str">
        <f t="shared" ca="1" si="81"/>
        <v>Nợ quá hạn hơn 120 ngày có khả năng mất thanh toán</v>
      </c>
      <c r="Z902" s="51">
        <f t="shared" si="82"/>
        <v>45931</v>
      </c>
      <c r="AA902" s="51" t="str">
        <f t="shared" si="83"/>
        <v/>
      </c>
      <c r="AD902" s="2" t="str">
        <f>VLOOKUP($A902,MA_KH!$A:$Q,MA_KH!O$1,0)</f>
        <v>CIRCLEK MIỀN BẮC</v>
      </c>
      <c r="AE902" s="2" t="str">
        <f>VLOOKUP($A902,MA_KH!$A:$Q,MA_KH!P$1,0)</f>
        <v>CHI NHÁNH CÔNG TY TNHH VÒNG TRÒN ĐỎ TẠI HÀ NỘI</v>
      </c>
    </row>
    <row r="903" spans="1:31" ht="25.5" hidden="1" customHeight="1" x14ac:dyDescent="0.2">
      <c r="A903" s="31" t="s">
        <v>21192</v>
      </c>
      <c r="B903" s="31" t="s">
        <v>1331</v>
      </c>
      <c r="C903" s="32">
        <v>45931</v>
      </c>
      <c r="D903" s="31" t="s">
        <v>3022</v>
      </c>
      <c r="E903" s="32">
        <v>45931</v>
      </c>
      <c r="F903" s="31" t="s">
        <v>3023</v>
      </c>
      <c r="G903" s="31" t="s">
        <v>3024</v>
      </c>
      <c r="H903" s="33">
        <v>184608</v>
      </c>
      <c r="I903" s="33">
        <v>0</v>
      </c>
      <c r="J903" s="33">
        <v>14769</v>
      </c>
      <c r="K903" s="33">
        <v>199377</v>
      </c>
      <c r="L903" s="7" t="s">
        <v>51</v>
      </c>
      <c r="O903" s="18">
        <f>IF(Table1[[#This Row],[Phân loại]]="Tồn đầu kỳ",Table1[[#This Row],[Tổng giá trị]],0)</f>
        <v>199377</v>
      </c>
      <c r="P903" s="7">
        <f>IF(Table1[[#This Row],[Số còn phải thu ĐK]]&lt;&gt;0,0,IF(Table1[[#This Row],[Phân loại]]="Bán hàng",Table1[[#This Row],[Tổng giá trị]],-Table1[[#This Row],[Tổng giá trị]]))</f>
        <v>0</v>
      </c>
      <c r="Q903" s="18">
        <f t="shared" si="79"/>
        <v>0</v>
      </c>
      <c r="R903" s="7">
        <f>Table1[[#This Row],[Số còn phải thu ĐK]]+Table1[[#This Row],[Giá Trị HD sau CK]]-Table1[[#This Row],[Số tiền đã thu]]</f>
        <v>199377</v>
      </c>
      <c r="S903" s="6">
        <f>IF(Table1[[#This Row],[Ngày hóa đơn]]&lt;&gt;"",Table1[[#This Row],[Ngày hóa đơn]],IF(Table1[[#This Row],[Ngày hạch toán]]&lt;&gt;"",Table1[[#This Row],[Ngày hạch toán]],""))</f>
        <v>45931</v>
      </c>
      <c r="T903" s="7"/>
      <c r="U903" s="6">
        <f>IF(Table1[[#This Row],[Ngày tính CN]]="","",S903+T903)</f>
        <v>45931</v>
      </c>
      <c r="V903" s="18">
        <f ca="1">IF(Table1[[#This Row],[Hạn thanh toán]]="","",IF((U903-NOW())&lt;0,0,(U903-NOW())))</f>
        <v>0</v>
      </c>
      <c r="W903" s="2"/>
      <c r="X903" s="18">
        <f t="shared" ca="1" si="80"/>
        <v>239.49032048611116</v>
      </c>
      <c r="Y903" s="2" t="str">
        <f t="shared" ca="1" si="81"/>
        <v>Nợ quá hạn hơn 120 ngày có khả năng mất thanh toán</v>
      </c>
      <c r="Z903" s="51">
        <f t="shared" si="82"/>
        <v>45931</v>
      </c>
      <c r="AA903" s="51" t="str">
        <f t="shared" si="83"/>
        <v/>
      </c>
      <c r="AD903" s="2" t="str">
        <f>VLOOKUP($A903,MA_KH!$A:$Q,MA_KH!O$1,0)</f>
        <v>CIRCLEK MIỀN BẮC</v>
      </c>
      <c r="AE903" s="2" t="str">
        <f>VLOOKUP($A903,MA_KH!$A:$Q,MA_KH!P$1,0)</f>
        <v>CHI NHÁNH CÔNG TY TNHH VÒNG TRÒN ĐỎ TẠI HÀ NỘI</v>
      </c>
    </row>
    <row r="904" spans="1:31" ht="25.5" hidden="1" customHeight="1" x14ac:dyDescent="0.2">
      <c r="A904" s="31" t="s">
        <v>21192</v>
      </c>
      <c r="B904" s="31" t="s">
        <v>1331</v>
      </c>
      <c r="C904" s="32">
        <v>45931</v>
      </c>
      <c r="D904" s="31" t="s">
        <v>3025</v>
      </c>
      <c r="E904" s="32">
        <v>45931</v>
      </c>
      <c r="F904" s="31" t="s">
        <v>3026</v>
      </c>
      <c r="G904" s="31" t="s">
        <v>3027</v>
      </c>
      <c r="H904" s="33">
        <v>230760</v>
      </c>
      <c r="I904" s="33">
        <v>0</v>
      </c>
      <c r="J904" s="33">
        <v>18461</v>
      </c>
      <c r="K904" s="33">
        <v>249221</v>
      </c>
      <c r="L904" s="7" t="s">
        <v>51</v>
      </c>
      <c r="O904" s="18">
        <f>IF(Table1[[#This Row],[Phân loại]]="Tồn đầu kỳ",Table1[[#This Row],[Tổng giá trị]],0)</f>
        <v>249221</v>
      </c>
      <c r="P904" s="7">
        <f>IF(Table1[[#This Row],[Số còn phải thu ĐK]]&lt;&gt;0,0,IF(Table1[[#This Row],[Phân loại]]="Bán hàng",Table1[[#This Row],[Tổng giá trị]],-Table1[[#This Row],[Tổng giá trị]]))</f>
        <v>0</v>
      </c>
      <c r="Q904" s="18">
        <f t="shared" si="79"/>
        <v>0</v>
      </c>
      <c r="R904" s="7">
        <f>Table1[[#This Row],[Số còn phải thu ĐK]]+Table1[[#This Row],[Giá Trị HD sau CK]]-Table1[[#This Row],[Số tiền đã thu]]</f>
        <v>249221</v>
      </c>
      <c r="S904" s="6">
        <f>IF(Table1[[#This Row],[Ngày hóa đơn]]&lt;&gt;"",Table1[[#This Row],[Ngày hóa đơn]],IF(Table1[[#This Row],[Ngày hạch toán]]&lt;&gt;"",Table1[[#This Row],[Ngày hạch toán]],""))</f>
        <v>45931</v>
      </c>
      <c r="T904" s="7"/>
      <c r="U904" s="6">
        <f>IF(Table1[[#This Row],[Ngày tính CN]]="","",S904+T904)</f>
        <v>45931</v>
      </c>
      <c r="V904" s="18">
        <f ca="1">IF(Table1[[#This Row],[Hạn thanh toán]]="","",IF((U904-NOW())&lt;0,0,(U904-NOW())))</f>
        <v>0</v>
      </c>
      <c r="W904" s="2"/>
      <c r="X904" s="18">
        <f t="shared" ca="1" si="80"/>
        <v>239.49032048611116</v>
      </c>
      <c r="Y904" s="2" t="str">
        <f t="shared" ca="1" si="81"/>
        <v>Nợ quá hạn hơn 120 ngày có khả năng mất thanh toán</v>
      </c>
      <c r="Z904" s="51">
        <f t="shared" si="82"/>
        <v>45931</v>
      </c>
      <c r="AA904" s="51" t="str">
        <f t="shared" si="83"/>
        <v/>
      </c>
      <c r="AD904" s="2" t="str">
        <f>VLOOKUP($A904,MA_KH!$A:$Q,MA_KH!O$1,0)</f>
        <v>CIRCLEK MIỀN BẮC</v>
      </c>
      <c r="AE904" s="2" t="str">
        <f>VLOOKUP($A904,MA_KH!$A:$Q,MA_KH!P$1,0)</f>
        <v>CHI NHÁNH CÔNG TY TNHH VÒNG TRÒN ĐỎ TẠI HÀ NỘI</v>
      </c>
    </row>
    <row r="905" spans="1:31" ht="25.5" hidden="1" customHeight="1" x14ac:dyDescent="0.2">
      <c r="A905" s="31" t="s">
        <v>21192</v>
      </c>
      <c r="B905" s="31" t="s">
        <v>1331</v>
      </c>
      <c r="C905" s="32">
        <v>45931</v>
      </c>
      <c r="D905" s="31" t="s">
        <v>3028</v>
      </c>
      <c r="E905" s="32">
        <v>45931</v>
      </c>
      <c r="F905" s="31" t="s">
        <v>3029</v>
      </c>
      <c r="G905" s="31" t="s">
        <v>3030</v>
      </c>
      <c r="H905" s="33">
        <v>230760</v>
      </c>
      <c r="I905" s="33">
        <v>0</v>
      </c>
      <c r="J905" s="33">
        <v>18461</v>
      </c>
      <c r="K905" s="33">
        <v>249221</v>
      </c>
      <c r="L905" s="7" t="s">
        <v>51</v>
      </c>
      <c r="O905" s="18">
        <f>IF(Table1[[#This Row],[Phân loại]]="Tồn đầu kỳ",Table1[[#This Row],[Tổng giá trị]],0)</f>
        <v>249221</v>
      </c>
      <c r="P905" s="7">
        <f>IF(Table1[[#This Row],[Số còn phải thu ĐK]]&lt;&gt;0,0,IF(Table1[[#This Row],[Phân loại]]="Bán hàng",Table1[[#This Row],[Tổng giá trị]],-Table1[[#This Row],[Tổng giá trị]]))</f>
        <v>0</v>
      </c>
      <c r="Q905" s="18">
        <f t="shared" si="79"/>
        <v>0</v>
      </c>
      <c r="R905" s="7">
        <f>Table1[[#This Row],[Số còn phải thu ĐK]]+Table1[[#This Row],[Giá Trị HD sau CK]]-Table1[[#This Row],[Số tiền đã thu]]</f>
        <v>249221</v>
      </c>
      <c r="S905" s="6">
        <f>IF(Table1[[#This Row],[Ngày hóa đơn]]&lt;&gt;"",Table1[[#This Row],[Ngày hóa đơn]],IF(Table1[[#This Row],[Ngày hạch toán]]&lt;&gt;"",Table1[[#This Row],[Ngày hạch toán]],""))</f>
        <v>45931</v>
      </c>
      <c r="T905" s="7"/>
      <c r="U905" s="6">
        <f>IF(Table1[[#This Row],[Ngày tính CN]]="","",S905+T905)</f>
        <v>45931</v>
      </c>
      <c r="V905" s="18">
        <f ca="1">IF(Table1[[#This Row],[Hạn thanh toán]]="","",IF((U905-NOW())&lt;0,0,(U905-NOW())))</f>
        <v>0</v>
      </c>
      <c r="W905" s="2"/>
      <c r="X905" s="18">
        <f t="shared" ca="1" si="80"/>
        <v>239.49032048611116</v>
      </c>
      <c r="Y905" s="2" t="str">
        <f t="shared" ca="1" si="81"/>
        <v>Nợ quá hạn hơn 120 ngày có khả năng mất thanh toán</v>
      </c>
      <c r="Z905" s="51">
        <f t="shared" si="82"/>
        <v>45931</v>
      </c>
      <c r="AA905" s="51" t="str">
        <f t="shared" si="83"/>
        <v/>
      </c>
      <c r="AD905" s="2" t="str">
        <f>VLOOKUP($A905,MA_KH!$A:$Q,MA_KH!O$1,0)</f>
        <v>CIRCLEK MIỀN BẮC</v>
      </c>
      <c r="AE905" s="2" t="str">
        <f>VLOOKUP($A905,MA_KH!$A:$Q,MA_KH!P$1,0)</f>
        <v>CHI NHÁNH CÔNG TY TNHH VÒNG TRÒN ĐỎ TẠI HÀ NỘI</v>
      </c>
    </row>
    <row r="906" spans="1:31" ht="25.5" hidden="1" customHeight="1" x14ac:dyDescent="0.2">
      <c r="A906" s="31" t="s">
        <v>21192</v>
      </c>
      <c r="B906" s="31" t="s">
        <v>1331</v>
      </c>
      <c r="C906" s="32">
        <v>45931</v>
      </c>
      <c r="D906" s="31" t="s">
        <v>3031</v>
      </c>
      <c r="E906" s="32">
        <v>45931</v>
      </c>
      <c r="F906" s="31" t="s">
        <v>3032</v>
      </c>
      <c r="G906" s="31" t="s">
        <v>3033</v>
      </c>
      <c r="H906" s="33">
        <v>230760</v>
      </c>
      <c r="I906" s="33">
        <v>0</v>
      </c>
      <c r="J906" s="33">
        <v>18461</v>
      </c>
      <c r="K906" s="33">
        <v>249221</v>
      </c>
      <c r="L906" s="7" t="s">
        <v>51</v>
      </c>
      <c r="O906" s="18">
        <f>IF(Table1[[#This Row],[Phân loại]]="Tồn đầu kỳ",Table1[[#This Row],[Tổng giá trị]],0)</f>
        <v>249221</v>
      </c>
      <c r="P906" s="7">
        <f>IF(Table1[[#This Row],[Số còn phải thu ĐK]]&lt;&gt;0,0,IF(Table1[[#This Row],[Phân loại]]="Bán hàng",Table1[[#This Row],[Tổng giá trị]],-Table1[[#This Row],[Tổng giá trị]]))</f>
        <v>0</v>
      </c>
      <c r="Q906" s="18">
        <f t="shared" si="79"/>
        <v>0</v>
      </c>
      <c r="R906" s="7">
        <f>Table1[[#This Row],[Số còn phải thu ĐK]]+Table1[[#This Row],[Giá Trị HD sau CK]]-Table1[[#This Row],[Số tiền đã thu]]</f>
        <v>249221</v>
      </c>
      <c r="S906" s="6">
        <f>IF(Table1[[#This Row],[Ngày hóa đơn]]&lt;&gt;"",Table1[[#This Row],[Ngày hóa đơn]],IF(Table1[[#This Row],[Ngày hạch toán]]&lt;&gt;"",Table1[[#This Row],[Ngày hạch toán]],""))</f>
        <v>45931</v>
      </c>
      <c r="T906" s="7"/>
      <c r="U906" s="6">
        <f>IF(Table1[[#This Row],[Ngày tính CN]]="","",S906+T906)</f>
        <v>45931</v>
      </c>
      <c r="V906" s="18">
        <f ca="1">IF(Table1[[#This Row],[Hạn thanh toán]]="","",IF((U906-NOW())&lt;0,0,(U906-NOW())))</f>
        <v>0</v>
      </c>
      <c r="W906" s="2"/>
      <c r="X906" s="18">
        <f t="shared" ca="1" si="80"/>
        <v>239.49032048611116</v>
      </c>
      <c r="Y906" s="2" t="str">
        <f t="shared" ca="1" si="81"/>
        <v>Nợ quá hạn hơn 120 ngày có khả năng mất thanh toán</v>
      </c>
      <c r="Z906" s="51">
        <f t="shared" si="82"/>
        <v>45931</v>
      </c>
      <c r="AA906" s="51" t="str">
        <f t="shared" si="83"/>
        <v/>
      </c>
      <c r="AD906" s="2" t="str">
        <f>VLOOKUP($A906,MA_KH!$A:$Q,MA_KH!O$1,0)</f>
        <v>CIRCLEK MIỀN BẮC</v>
      </c>
      <c r="AE906" s="2" t="str">
        <f>VLOOKUP($A906,MA_KH!$A:$Q,MA_KH!P$1,0)</f>
        <v>CHI NHÁNH CÔNG TY TNHH VÒNG TRÒN ĐỎ TẠI HÀ NỘI</v>
      </c>
    </row>
    <row r="907" spans="1:31" ht="25.5" hidden="1" customHeight="1" x14ac:dyDescent="0.2">
      <c r="A907" s="31" t="s">
        <v>21192</v>
      </c>
      <c r="B907" s="31" t="s">
        <v>1331</v>
      </c>
      <c r="C907" s="32">
        <v>45931</v>
      </c>
      <c r="D907" s="31" t="s">
        <v>3034</v>
      </c>
      <c r="E907" s="32">
        <v>45931</v>
      </c>
      <c r="F907" s="31" t="s">
        <v>3035</v>
      </c>
      <c r="G907" s="31" t="s">
        <v>3036</v>
      </c>
      <c r="H907" s="33">
        <v>230760</v>
      </c>
      <c r="I907" s="33">
        <v>0</v>
      </c>
      <c r="J907" s="33">
        <v>18461</v>
      </c>
      <c r="K907" s="33">
        <v>249221</v>
      </c>
      <c r="L907" s="7" t="s">
        <v>51</v>
      </c>
      <c r="O907" s="18">
        <f>IF(Table1[[#This Row],[Phân loại]]="Tồn đầu kỳ",Table1[[#This Row],[Tổng giá trị]],0)</f>
        <v>249221</v>
      </c>
      <c r="P907" s="7">
        <f>IF(Table1[[#This Row],[Số còn phải thu ĐK]]&lt;&gt;0,0,IF(Table1[[#This Row],[Phân loại]]="Bán hàng",Table1[[#This Row],[Tổng giá trị]],-Table1[[#This Row],[Tổng giá trị]]))</f>
        <v>0</v>
      </c>
      <c r="Q907" s="18">
        <f t="shared" si="79"/>
        <v>0</v>
      </c>
      <c r="R907" s="7">
        <f>Table1[[#This Row],[Số còn phải thu ĐK]]+Table1[[#This Row],[Giá Trị HD sau CK]]-Table1[[#This Row],[Số tiền đã thu]]</f>
        <v>249221</v>
      </c>
      <c r="S907" s="6">
        <f>IF(Table1[[#This Row],[Ngày hóa đơn]]&lt;&gt;"",Table1[[#This Row],[Ngày hóa đơn]],IF(Table1[[#This Row],[Ngày hạch toán]]&lt;&gt;"",Table1[[#This Row],[Ngày hạch toán]],""))</f>
        <v>45931</v>
      </c>
      <c r="T907" s="7"/>
      <c r="U907" s="6">
        <f>IF(Table1[[#This Row],[Ngày tính CN]]="","",S907+T907)</f>
        <v>45931</v>
      </c>
      <c r="V907" s="18">
        <f ca="1">IF(Table1[[#This Row],[Hạn thanh toán]]="","",IF((U907-NOW())&lt;0,0,(U907-NOW())))</f>
        <v>0</v>
      </c>
      <c r="W907" s="2"/>
      <c r="X907" s="18">
        <f t="shared" ca="1" si="80"/>
        <v>239.49032048611116</v>
      </c>
      <c r="Y907" s="2" t="str">
        <f t="shared" ca="1" si="81"/>
        <v>Nợ quá hạn hơn 120 ngày có khả năng mất thanh toán</v>
      </c>
      <c r="Z907" s="51">
        <f t="shared" si="82"/>
        <v>45931</v>
      </c>
      <c r="AA907" s="51" t="str">
        <f t="shared" si="83"/>
        <v/>
      </c>
      <c r="AD907" s="2" t="str">
        <f>VLOOKUP($A907,MA_KH!$A:$Q,MA_KH!O$1,0)</f>
        <v>CIRCLEK MIỀN BẮC</v>
      </c>
      <c r="AE907" s="2" t="str">
        <f>VLOOKUP($A907,MA_KH!$A:$Q,MA_KH!P$1,0)</f>
        <v>CHI NHÁNH CÔNG TY TNHH VÒNG TRÒN ĐỎ TẠI HÀ NỘI</v>
      </c>
    </row>
    <row r="908" spans="1:31" ht="25.5" hidden="1" customHeight="1" x14ac:dyDescent="0.2">
      <c r="A908" s="31" t="s">
        <v>21192</v>
      </c>
      <c r="B908" s="31" t="s">
        <v>1331</v>
      </c>
      <c r="C908" s="32">
        <v>45931</v>
      </c>
      <c r="D908" s="31" t="s">
        <v>3037</v>
      </c>
      <c r="E908" s="32">
        <v>45931</v>
      </c>
      <c r="F908" s="31" t="s">
        <v>3038</v>
      </c>
      <c r="G908" s="31" t="s">
        <v>3039</v>
      </c>
      <c r="H908" s="33">
        <v>230760</v>
      </c>
      <c r="I908" s="33">
        <v>0</v>
      </c>
      <c r="J908" s="33">
        <v>18461</v>
      </c>
      <c r="K908" s="33">
        <v>249221</v>
      </c>
      <c r="L908" s="7" t="s">
        <v>51</v>
      </c>
      <c r="O908" s="18">
        <f>IF(Table1[[#This Row],[Phân loại]]="Tồn đầu kỳ",Table1[[#This Row],[Tổng giá trị]],0)</f>
        <v>249221</v>
      </c>
      <c r="P908" s="7">
        <f>IF(Table1[[#This Row],[Số còn phải thu ĐK]]&lt;&gt;0,0,IF(Table1[[#This Row],[Phân loại]]="Bán hàng",Table1[[#This Row],[Tổng giá trị]],-Table1[[#This Row],[Tổng giá trị]]))</f>
        <v>0</v>
      </c>
      <c r="Q908" s="18">
        <f t="shared" si="79"/>
        <v>0</v>
      </c>
      <c r="R908" s="7">
        <f>Table1[[#This Row],[Số còn phải thu ĐK]]+Table1[[#This Row],[Giá Trị HD sau CK]]-Table1[[#This Row],[Số tiền đã thu]]</f>
        <v>249221</v>
      </c>
      <c r="S908" s="6">
        <f>IF(Table1[[#This Row],[Ngày hóa đơn]]&lt;&gt;"",Table1[[#This Row],[Ngày hóa đơn]],IF(Table1[[#This Row],[Ngày hạch toán]]&lt;&gt;"",Table1[[#This Row],[Ngày hạch toán]],""))</f>
        <v>45931</v>
      </c>
      <c r="T908" s="7"/>
      <c r="U908" s="6">
        <f>IF(Table1[[#This Row],[Ngày tính CN]]="","",S908+T908)</f>
        <v>45931</v>
      </c>
      <c r="V908" s="18">
        <f ca="1">IF(Table1[[#This Row],[Hạn thanh toán]]="","",IF((U908-NOW())&lt;0,0,(U908-NOW())))</f>
        <v>0</v>
      </c>
      <c r="W908" s="2"/>
      <c r="X908" s="18">
        <f t="shared" ca="1" si="80"/>
        <v>239.49032048611116</v>
      </c>
      <c r="Y908" s="2" t="str">
        <f t="shared" ca="1" si="81"/>
        <v>Nợ quá hạn hơn 120 ngày có khả năng mất thanh toán</v>
      </c>
      <c r="Z908" s="51">
        <f t="shared" si="82"/>
        <v>45931</v>
      </c>
      <c r="AA908" s="51" t="str">
        <f t="shared" si="83"/>
        <v/>
      </c>
      <c r="AD908" s="2" t="str">
        <f>VLOOKUP($A908,MA_KH!$A:$Q,MA_KH!O$1,0)</f>
        <v>CIRCLEK MIỀN BẮC</v>
      </c>
      <c r="AE908" s="2" t="str">
        <f>VLOOKUP($A908,MA_KH!$A:$Q,MA_KH!P$1,0)</f>
        <v>CHI NHÁNH CÔNG TY TNHH VÒNG TRÒN ĐỎ TẠI HÀ NỘI</v>
      </c>
    </row>
    <row r="909" spans="1:31" ht="25.5" hidden="1" customHeight="1" x14ac:dyDescent="0.2">
      <c r="A909" s="31" t="s">
        <v>21192</v>
      </c>
      <c r="B909" s="31" t="s">
        <v>1331</v>
      </c>
      <c r="C909" s="32">
        <v>45931</v>
      </c>
      <c r="D909" s="31" t="s">
        <v>3040</v>
      </c>
      <c r="E909" s="32">
        <v>45931</v>
      </c>
      <c r="F909" s="31" t="s">
        <v>3041</v>
      </c>
      <c r="G909" s="31" t="s">
        <v>3042</v>
      </c>
      <c r="H909" s="33">
        <v>461520</v>
      </c>
      <c r="I909" s="33">
        <v>0</v>
      </c>
      <c r="J909" s="33">
        <v>36922</v>
      </c>
      <c r="K909" s="33">
        <v>498442</v>
      </c>
      <c r="L909" s="7" t="s">
        <v>51</v>
      </c>
      <c r="O909" s="18">
        <f>IF(Table1[[#This Row],[Phân loại]]="Tồn đầu kỳ",Table1[[#This Row],[Tổng giá trị]],0)</f>
        <v>498442</v>
      </c>
      <c r="P909" s="7">
        <f>IF(Table1[[#This Row],[Số còn phải thu ĐK]]&lt;&gt;0,0,IF(Table1[[#This Row],[Phân loại]]="Bán hàng",Table1[[#This Row],[Tổng giá trị]],-Table1[[#This Row],[Tổng giá trị]]))</f>
        <v>0</v>
      </c>
      <c r="Q909" s="18">
        <f t="shared" si="79"/>
        <v>0</v>
      </c>
      <c r="R909" s="7">
        <f>Table1[[#This Row],[Số còn phải thu ĐK]]+Table1[[#This Row],[Giá Trị HD sau CK]]-Table1[[#This Row],[Số tiền đã thu]]</f>
        <v>498442</v>
      </c>
      <c r="S909" s="6">
        <f>IF(Table1[[#This Row],[Ngày hóa đơn]]&lt;&gt;"",Table1[[#This Row],[Ngày hóa đơn]],IF(Table1[[#This Row],[Ngày hạch toán]]&lt;&gt;"",Table1[[#This Row],[Ngày hạch toán]],""))</f>
        <v>45931</v>
      </c>
      <c r="T909" s="7"/>
      <c r="U909" s="6">
        <f>IF(Table1[[#This Row],[Ngày tính CN]]="","",S909+T909)</f>
        <v>45931</v>
      </c>
      <c r="V909" s="18">
        <f ca="1">IF(Table1[[#This Row],[Hạn thanh toán]]="","",IF((U909-NOW())&lt;0,0,(U909-NOW())))</f>
        <v>0</v>
      </c>
      <c r="W909" s="2"/>
      <c r="X909" s="18">
        <f t="shared" ca="1" si="80"/>
        <v>239.49032048611116</v>
      </c>
      <c r="Y909" s="2" t="str">
        <f t="shared" ca="1" si="81"/>
        <v>Nợ quá hạn hơn 120 ngày có khả năng mất thanh toán</v>
      </c>
      <c r="Z909" s="51">
        <f t="shared" si="82"/>
        <v>45931</v>
      </c>
      <c r="AA909" s="51" t="str">
        <f t="shared" si="83"/>
        <v/>
      </c>
      <c r="AD909" s="2" t="str">
        <f>VLOOKUP($A909,MA_KH!$A:$Q,MA_KH!O$1,0)</f>
        <v>CIRCLEK MIỀN BẮC</v>
      </c>
      <c r="AE909" s="2" t="str">
        <f>VLOOKUP($A909,MA_KH!$A:$Q,MA_KH!P$1,0)</f>
        <v>CHI NHÁNH CÔNG TY TNHH VÒNG TRÒN ĐỎ TẠI HÀ NỘI</v>
      </c>
    </row>
    <row r="910" spans="1:31" ht="25.5" hidden="1" customHeight="1" x14ac:dyDescent="0.2">
      <c r="A910" s="31" t="s">
        <v>21192</v>
      </c>
      <c r="B910" s="31" t="s">
        <v>1331</v>
      </c>
      <c r="C910" s="32">
        <v>45931</v>
      </c>
      <c r="D910" s="31" t="s">
        <v>3043</v>
      </c>
      <c r="E910" s="32">
        <v>45931</v>
      </c>
      <c r="F910" s="31" t="s">
        <v>3044</v>
      </c>
      <c r="G910" s="31" t="s">
        <v>3045</v>
      </c>
      <c r="H910" s="33">
        <v>184608</v>
      </c>
      <c r="I910" s="33">
        <v>0</v>
      </c>
      <c r="J910" s="33">
        <v>14769</v>
      </c>
      <c r="K910" s="33">
        <v>199377</v>
      </c>
      <c r="L910" s="7" t="s">
        <v>51</v>
      </c>
      <c r="O910" s="18">
        <f>IF(Table1[[#This Row],[Phân loại]]="Tồn đầu kỳ",Table1[[#This Row],[Tổng giá trị]],0)</f>
        <v>199377</v>
      </c>
      <c r="P910" s="7">
        <f>IF(Table1[[#This Row],[Số còn phải thu ĐK]]&lt;&gt;0,0,IF(Table1[[#This Row],[Phân loại]]="Bán hàng",Table1[[#This Row],[Tổng giá trị]],-Table1[[#This Row],[Tổng giá trị]]))</f>
        <v>0</v>
      </c>
      <c r="Q910" s="18">
        <f t="shared" si="79"/>
        <v>0</v>
      </c>
      <c r="R910" s="7">
        <f>Table1[[#This Row],[Số còn phải thu ĐK]]+Table1[[#This Row],[Giá Trị HD sau CK]]-Table1[[#This Row],[Số tiền đã thu]]</f>
        <v>199377</v>
      </c>
      <c r="S910" s="6">
        <f>IF(Table1[[#This Row],[Ngày hóa đơn]]&lt;&gt;"",Table1[[#This Row],[Ngày hóa đơn]],IF(Table1[[#This Row],[Ngày hạch toán]]&lt;&gt;"",Table1[[#This Row],[Ngày hạch toán]],""))</f>
        <v>45931</v>
      </c>
      <c r="T910" s="7"/>
      <c r="U910" s="6">
        <f>IF(Table1[[#This Row],[Ngày tính CN]]="","",S910+T910)</f>
        <v>45931</v>
      </c>
      <c r="V910" s="18">
        <f ca="1">IF(Table1[[#This Row],[Hạn thanh toán]]="","",IF((U910-NOW())&lt;0,0,(U910-NOW())))</f>
        <v>0</v>
      </c>
      <c r="W910" s="2"/>
      <c r="X910" s="18">
        <f t="shared" ca="1" si="80"/>
        <v>239.49032048611116</v>
      </c>
      <c r="Y910" s="2" t="str">
        <f t="shared" ca="1" si="81"/>
        <v>Nợ quá hạn hơn 120 ngày có khả năng mất thanh toán</v>
      </c>
      <c r="Z910" s="51">
        <f t="shared" si="82"/>
        <v>45931</v>
      </c>
      <c r="AA910" s="51" t="str">
        <f t="shared" si="83"/>
        <v/>
      </c>
      <c r="AD910" s="2" t="str">
        <f>VLOOKUP($A910,MA_KH!$A:$Q,MA_KH!O$1,0)</f>
        <v>CIRCLEK MIỀN BẮC</v>
      </c>
      <c r="AE910" s="2" t="str">
        <f>VLOOKUP($A910,MA_KH!$A:$Q,MA_KH!P$1,0)</f>
        <v>CHI NHÁNH CÔNG TY TNHH VÒNG TRÒN ĐỎ TẠI HÀ NỘI</v>
      </c>
    </row>
    <row r="911" spans="1:31" ht="25.5" hidden="1" customHeight="1" x14ac:dyDescent="0.2">
      <c r="A911" s="31" t="s">
        <v>21192</v>
      </c>
      <c r="B911" s="31" t="s">
        <v>1331</v>
      </c>
      <c r="C911" s="32">
        <v>45931</v>
      </c>
      <c r="D911" s="31" t="s">
        <v>3046</v>
      </c>
      <c r="E911" s="32">
        <v>45931</v>
      </c>
      <c r="F911" s="31" t="s">
        <v>3047</v>
      </c>
      <c r="G911" s="31" t="s">
        <v>3048</v>
      </c>
      <c r="H911" s="33">
        <v>230760</v>
      </c>
      <c r="I911" s="33">
        <v>0</v>
      </c>
      <c r="J911" s="33">
        <v>18461</v>
      </c>
      <c r="K911" s="33">
        <v>249221</v>
      </c>
      <c r="L911" s="7" t="s">
        <v>51</v>
      </c>
      <c r="O911" s="18">
        <f>IF(Table1[[#This Row],[Phân loại]]="Tồn đầu kỳ",Table1[[#This Row],[Tổng giá trị]],0)</f>
        <v>249221</v>
      </c>
      <c r="P911" s="7">
        <f>IF(Table1[[#This Row],[Số còn phải thu ĐK]]&lt;&gt;0,0,IF(Table1[[#This Row],[Phân loại]]="Bán hàng",Table1[[#This Row],[Tổng giá trị]],-Table1[[#This Row],[Tổng giá trị]]))</f>
        <v>0</v>
      </c>
      <c r="Q911" s="18">
        <f t="shared" si="79"/>
        <v>0</v>
      </c>
      <c r="R911" s="7">
        <f>Table1[[#This Row],[Số còn phải thu ĐK]]+Table1[[#This Row],[Giá Trị HD sau CK]]-Table1[[#This Row],[Số tiền đã thu]]</f>
        <v>249221</v>
      </c>
      <c r="S911" s="6">
        <f>IF(Table1[[#This Row],[Ngày hóa đơn]]&lt;&gt;"",Table1[[#This Row],[Ngày hóa đơn]],IF(Table1[[#This Row],[Ngày hạch toán]]&lt;&gt;"",Table1[[#This Row],[Ngày hạch toán]],""))</f>
        <v>45931</v>
      </c>
      <c r="T911" s="7"/>
      <c r="U911" s="6">
        <f>IF(Table1[[#This Row],[Ngày tính CN]]="","",S911+T911)</f>
        <v>45931</v>
      </c>
      <c r="V911" s="18">
        <f ca="1">IF(Table1[[#This Row],[Hạn thanh toán]]="","",IF((U911-NOW())&lt;0,0,(U911-NOW())))</f>
        <v>0</v>
      </c>
      <c r="W911" s="2"/>
      <c r="X911" s="18">
        <f t="shared" ca="1" si="80"/>
        <v>239.49032048611116</v>
      </c>
      <c r="Y911" s="2" t="str">
        <f t="shared" ca="1" si="81"/>
        <v>Nợ quá hạn hơn 120 ngày có khả năng mất thanh toán</v>
      </c>
      <c r="Z911" s="51">
        <f t="shared" si="82"/>
        <v>45931</v>
      </c>
      <c r="AA911" s="51" t="str">
        <f t="shared" si="83"/>
        <v/>
      </c>
      <c r="AD911" s="2" t="str">
        <f>VLOOKUP($A911,MA_KH!$A:$Q,MA_KH!O$1,0)</f>
        <v>CIRCLEK MIỀN BẮC</v>
      </c>
      <c r="AE911" s="2" t="str">
        <f>VLOOKUP($A911,MA_KH!$A:$Q,MA_KH!P$1,0)</f>
        <v>CHI NHÁNH CÔNG TY TNHH VÒNG TRÒN ĐỎ TẠI HÀ NỘI</v>
      </c>
    </row>
    <row r="912" spans="1:31" ht="25.5" hidden="1" customHeight="1" x14ac:dyDescent="0.2">
      <c r="A912" s="31" t="s">
        <v>21192</v>
      </c>
      <c r="B912" s="31" t="s">
        <v>1331</v>
      </c>
      <c r="C912" s="32">
        <v>45931</v>
      </c>
      <c r="D912" s="31" t="s">
        <v>3049</v>
      </c>
      <c r="E912" s="32">
        <v>45931</v>
      </c>
      <c r="F912" s="31" t="s">
        <v>3050</v>
      </c>
      <c r="G912" s="31" t="s">
        <v>3051</v>
      </c>
      <c r="H912" s="33">
        <v>207684</v>
      </c>
      <c r="I912" s="33">
        <v>0</v>
      </c>
      <c r="J912" s="33">
        <v>16615</v>
      </c>
      <c r="K912" s="33">
        <v>224299</v>
      </c>
      <c r="L912" s="7" t="s">
        <v>51</v>
      </c>
      <c r="O912" s="18">
        <f>IF(Table1[[#This Row],[Phân loại]]="Tồn đầu kỳ",Table1[[#This Row],[Tổng giá trị]],0)</f>
        <v>224299</v>
      </c>
      <c r="P912" s="7">
        <f>IF(Table1[[#This Row],[Số còn phải thu ĐK]]&lt;&gt;0,0,IF(Table1[[#This Row],[Phân loại]]="Bán hàng",Table1[[#This Row],[Tổng giá trị]],-Table1[[#This Row],[Tổng giá trị]]))</f>
        <v>0</v>
      </c>
      <c r="Q912" s="18">
        <f t="shared" si="79"/>
        <v>0</v>
      </c>
      <c r="R912" s="7">
        <f>Table1[[#This Row],[Số còn phải thu ĐK]]+Table1[[#This Row],[Giá Trị HD sau CK]]-Table1[[#This Row],[Số tiền đã thu]]</f>
        <v>224299</v>
      </c>
      <c r="S912" s="6">
        <f>IF(Table1[[#This Row],[Ngày hóa đơn]]&lt;&gt;"",Table1[[#This Row],[Ngày hóa đơn]],IF(Table1[[#This Row],[Ngày hạch toán]]&lt;&gt;"",Table1[[#This Row],[Ngày hạch toán]],""))</f>
        <v>45931</v>
      </c>
      <c r="T912" s="7"/>
      <c r="U912" s="6">
        <f>IF(Table1[[#This Row],[Ngày tính CN]]="","",S912+T912)</f>
        <v>45931</v>
      </c>
      <c r="V912" s="18">
        <f ca="1">IF(Table1[[#This Row],[Hạn thanh toán]]="","",IF((U912-NOW())&lt;0,0,(U912-NOW())))</f>
        <v>0</v>
      </c>
      <c r="W912" s="2"/>
      <c r="X912" s="18">
        <f t="shared" ca="1" si="80"/>
        <v>239.49032048611116</v>
      </c>
      <c r="Y912" s="2" t="str">
        <f t="shared" ca="1" si="81"/>
        <v>Nợ quá hạn hơn 120 ngày có khả năng mất thanh toán</v>
      </c>
      <c r="Z912" s="51">
        <f t="shared" si="82"/>
        <v>45931</v>
      </c>
      <c r="AA912" s="51" t="str">
        <f t="shared" si="83"/>
        <v/>
      </c>
      <c r="AD912" s="2" t="str">
        <f>VLOOKUP($A912,MA_KH!$A:$Q,MA_KH!O$1,0)</f>
        <v>CIRCLEK MIỀN BẮC</v>
      </c>
      <c r="AE912" s="2" t="str">
        <f>VLOOKUP($A912,MA_KH!$A:$Q,MA_KH!P$1,0)</f>
        <v>CHI NHÁNH CÔNG TY TNHH VÒNG TRÒN ĐỎ TẠI HÀ NỘI</v>
      </c>
    </row>
    <row r="913" spans="1:31" ht="25.5" hidden="1" customHeight="1" x14ac:dyDescent="0.2">
      <c r="A913" s="31" t="s">
        <v>21192</v>
      </c>
      <c r="B913" s="31" t="s">
        <v>1331</v>
      </c>
      <c r="C913" s="32">
        <v>45931</v>
      </c>
      <c r="D913" s="31" t="s">
        <v>3052</v>
      </c>
      <c r="E913" s="32">
        <v>45931</v>
      </c>
      <c r="F913" s="31" t="s">
        <v>3053</v>
      </c>
      <c r="G913" s="31" t="s">
        <v>3054</v>
      </c>
      <c r="H913" s="33">
        <v>230760</v>
      </c>
      <c r="I913" s="33">
        <v>0</v>
      </c>
      <c r="J913" s="33">
        <v>18461</v>
      </c>
      <c r="K913" s="33">
        <v>249221</v>
      </c>
      <c r="L913" s="7" t="s">
        <v>51</v>
      </c>
      <c r="O913" s="18">
        <f>IF(Table1[[#This Row],[Phân loại]]="Tồn đầu kỳ",Table1[[#This Row],[Tổng giá trị]],0)</f>
        <v>249221</v>
      </c>
      <c r="P913" s="7">
        <f>IF(Table1[[#This Row],[Số còn phải thu ĐK]]&lt;&gt;0,0,IF(Table1[[#This Row],[Phân loại]]="Bán hàng",Table1[[#This Row],[Tổng giá trị]],-Table1[[#This Row],[Tổng giá trị]]))</f>
        <v>0</v>
      </c>
      <c r="Q913" s="18">
        <f t="shared" si="79"/>
        <v>0</v>
      </c>
      <c r="R913" s="7">
        <f>Table1[[#This Row],[Số còn phải thu ĐK]]+Table1[[#This Row],[Giá Trị HD sau CK]]-Table1[[#This Row],[Số tiền đã thu]]</f>
        <v>249221</v>
      </c>
      <c r="S913" s="6">
        <f>IF(Table1[[#This Row],[Ngày hóa đơn]]&lt;&gt;"",Table1[[#This Row],[Ngày hóa đơn]],IF(Table1[[#This Row],[Ngày hạch toán]]&lt;&gt;"",Table1[[#This Row],[Ngày hạch toán]],""))</f>
        <v>45931</v>
      </c>
      <c r="T913" s="7"/>
      <c r="U913" s="6">
        <f>IF(Table1[[#This Row],[Ngày tính CN]]="","",S913+T913)</f>
        <v>45931</v>
      </c>
      <c r="V913" s="18">
        <f ca="1">IF(Table1[[#This Row],[Hạn thanh toán]]="","",IF((U913-NOW())&lt;0,0,(U913-NOW())))</f>
        <v>0</v>
      </c>
      <c r="W913" s="2"/>
      <c r="X913" s="18">
        <f t="shared" ca="1" si="80"/>
        <v>239.49032048611116</v>
      </c>
      <c r="Y913" s="2" t="str">
        <f t="shared" ca="1" si="81"/>
        <v>Nợ quá hạn hơn 120 ngày có khả năng mất thanh toán</v>
      </c>
      <c r="Z913" s="51">
        <f t="shared" si="82"/>
        <v>45931</v>
      </c>
      <c r="AA913" s="51" t="str">
        <f t="shared" si="83"/>
        <v/>
      </c>
      <c r="AD913" s="2" t="str">
        <f>VLOOKUP($A913,MA_KH!$A:$Q,MA_KH!O$1,0)</f>
        <v>CIRCLEK MIỀN BẮC</v>
      </c>
      <c r="AE913" s="2" t="str">
        <f>VLOOKUP($A913,MA_KH!$A:$Q,MA_KH!P$1,0)</f>
        <v>CHI NHÁNH CÔNG TY TNHH VÒNG TRÒN ĐỎ TẠI HÀ NỘI</v>
      </c>
    </row>
    <row r="914" spans="1:31" ht="25.5" hidden="1" customHeight="1" x14ac:dyDescent="0.2">
      <c r="A914" s="31" t="s">
        <v>21192</v>
      </c>
      <c r="B914" s="31" t="s">
        <v>1331</v>
      </c>
      <c r="C914" s="32">
        <v>45931</v>
      </c>
      <c r="D914" s="31" t="s">
        <v>3055</v>
      </c>
      <c r="E914" s="32">
        <v>45931</v>
      </c>
      <c r="F914" s="31" t="s">
        <v>3056</v>
      </c>
      <c r="G914" s="31" t="s">
        <v>3057</v>
      </c>
      <c r="H914" s="33">
        <v>184608</v>
      </c>
      <c r="I914" s="33">
        <v>0</v>
      </c>
      <c r="J914" s="33">
        <v>14769</v>
      </c>
      <c r="K914" s="33">
        <v>199377</v>
      </c>
      <c r="L914" s="7" t="s">
        <v>51</v>
      </c>
      <c r="O914" s="18">
        <f>IF(Table1[[#This Row],[Phân loại]]="Tồn đầu kỳ",Table1[[#This Row],[Tổng giá trị]],0)</f>
        <v>199377</v>
      </c>
      <c r="P914" s="7">
        <f>IF(Table1[[#This Row],[Số còn phải thu ĐK]]&lt;&gt;0,0,IF(Table1[[#This Row],[Phân loại]]="Bán hàng",Table1[[#This Row],[Tổng giá trị]],-Table1[[#This Row],[Tổng giá trị]]))</f>
        <v>0</v>
      </c>
      <c r="Q914" s="18">
        <f t="shared" ref="Q914:Q977" si="84">IF(M914&lt;&gt;"",IF(O914&lt;&gt;0,O914,P914),0)</f>
        <v>0</v>
      </c>
      <c r="R914" s="7">
        <f>Table1[[#This Row],[Số còn phải thu ĐK]]+Table1[[#This Row],[Giá Trị HD sau CK]]-Table1[[#This Row],[Số tiền đã thu]]</f>
        <v>199377</v>
      </c>
      <c r="S914" s="6">
        <f>IF(Table1[[#This Row],[Ngày hóa đơn]]&lt;&gt;"",Table1[[#This Row],[Ngày hóa đơn]],IF(Table1[[#This Row],[Ngày hạch toán]]&lt;&gt;"",Table1[[#This Row],[Ngày hạch toán]],""))</f>
        <v>45931</v>
      </c>
      <c r="T914" s="7"/>
      <c r="U914" s="6">
        <f>IF(Table1[[#This Row],[Ngày tính CN]]="","",S914+T914)</f>
        <v>45931</v>
      </c>
      <c r="V914" s="18">
        <f ca="1">IF(Table1[[#This Row],[Hạn thanh toán]]="","",IF((U914-NOW())&lt;0,0,(U914-NOW())))</f>
        <v>0</v>
      </c>
      <c r="W914" s="2"/>
      <c r="X914" s="18">
        <f t="shared" ref="X914:X977" ca="1" si="85">IF(OR(U914="",R914=0),"",IF((U914-NOW())&lt;0,-(U914-NOW()),0))</f>
        <v>239.49032048611116</v>
      </c>
      <c r="Y914" s="2" t="str">
        <f t="shared" ref="Y914:Y977" ca="1" si="86">IF(R914=0,"Đã thanh toán",IF(X914="","",IF(X914&lt;=0,"Chưa đến hạn thanh toán",IF(X914&lt;=30,"Nợ quá hạn 30 ngày",IF(X914&lt;=60,"Nợ quá hạn từ 30 ngày đến 60 ngày",IF(X914&lt;=90,"Nợ quá hạn từ 60 ngày đến 90 ngày",IF(X914&lt;=120,"Nợ quá hạn từ 90 ngày đến 120 ngày","Nợ quá hạn hơn 120 ngày có khả năng mất thanh toán")))))))</f>
        <v>Nợ quá hạn hơn 120 ngày có khả năng mất thanh toán</v>
      </c>
      <c r="Z914" s="51">
        <f t="shared" si="82"/>
        <v>45931</v>
      </c>
      <c r="AA914" s="51" t="str">
        <f t="shared" si="83"/>
        <v/>
      </c>
      <c r="AD914" s="2" t="str">
        <f>VLOOKUP($A914,MA_KH!$A:$Q,MA_KH!O$1,0)</f>
        <v>CIRCLEK MIỀN BẮC</v>
      </c>
      <c r="AE914" s="2" t="str">
        <f>VLOOKUP($A914,MA_KH!$A:$Q,MA_KH!P$1,0)</f>
        <v>CHI NHÁNH CÔNG TY TNHH VÒNG TRÒN ĐỎ TẠI HÀ NỘI</v>
      </c>
    </row>
    <row r="915" spans="1:31" ht="25.5" hidden="1" customHeight="1" x14ac:dyDescent="0.2">
      <c r="A915" s="31" t="s">
        <v>21192</v>
      </c>
      <c r="B915" s="31" t="s">
        <v>1331</v>
      </c>
      <c r="C915" s="32">
        <v>45931</v>
      </c>
      <c r="D915" s="31" t="s">
        <v>3058</v>
      </c>
      <c r="E915" s="32">
        <v>45931</v>
      </c>
      <c r="F915" s="31" t="s">
        <v>3059</v>
      </c>
      <c r="G915" s="31" t="s">
        <v>3060</v>
      </c>
      <c r="H915" s="33">
        <v>230760</v>
      </c>
      <c r="I915" s="33">
        <v>0</v>
      </c>
      <c r="J915" s="33">
        <v>18461</v>
      </c>
      <c r="K915" s="33">
        <v>249221</v>
      </c>
      <c r="L915" s="7" t="s">
        <v>51</v>
      </c>
      <c r="O915" s="18">
        <f>IF(Table1[[#This Row],[Phân loại]]="Tồn đầu kỳ",Table1[[#This Row],[Tổng giá trị]],0)</f>
        <v>249221</v>
      </c>
      <c r="P915" s="7">
        <f>IF(Table1[[#This Row],[Số còn phải thu ĐK]]&lt;&gt;0,0,IF(Table1[[#This Row],[Phân loại]]="Bán hàng",Table1[[#This Row],[Tổng giá trị]],-Table1[[#This Row],[Tổng giá trị]]))</f>
        <v>0</v>
      </c>
      <c r="Q915" s="18">
        <f t="shared" si="84"/>
        <v>0</v>
      </c>
      <c r="R915" s="7">
        <f>Table1[[#This Row],[Số còn phải thu ĐK]]+Table1[[#This Row],[Giá Trị HD sau CK]]-Table1[[#This Row],[Số tiền đã thu]]</f>
        <v>249221</v>
      </c>
      <c r="S915" s="6">
        <f>IF(Table1[[#This Row],[Ngày hóa đơn]]&lt;&gt;"",Table1[[#This Row],[Ngày hóa đơn]],IF(Table1[[#This Row],[Ngày hạch toán]]&lt;&gt;"",Table1[[#This Row],[Ngày hạch toán]],""))</f>
        <v>45931</v>
      </c>
      <c r="T915" s="7"/>
      <c r="U915" s="6">
        <f>IF(Table1[[#This Row],[Ngày tính CN]]="","",S915+T915)</f>
        <v>45931</v>
      </c>
      <c r="V915" s="18">
        <f ca="1">IF(Table1[[#This Row],[Hạn thanh toán]]="","",IF((U915-NOW())&lt;0,0,(U915-NOW())))</f>
        <v>0</v>
      </c>
      <c r="W915" s="2"/>
      <c r="X915" s="18">
        <f t="shared" ca="1" si="85"/>
        <v>239.49032048611116</v>
      </c>
      <c r="Y915" s="2" t="str">
        <f t="shared" ca="1" si="86"/>
        <v>Nợ quá hạn hơn 120 ngày có khả năng mất thanh toán</v>
      </c>
      <c r="Z915" s="51">
        <f t="shared" si="82"/>
        <v>45931</v>
      </c>
      <c r="AA915" s="51" t="str">
        <f t="shared" si="83"/>
        <v/>
      </c>
      <c r="AD915" s="2" t="str">
        <f>VLOOKUP($A915,MA_KH!$A:$Q,MA_KH!O$1,0)</f>
        <v>CIRCLEK MIỀN BẮC</v>
      </c>
      <c r="AE915" s="2" t="str">
        <f>VLOOKUP($A915,MA_KH!$A:$Q,MA_KH!P$1,0)</f>
        <v>CHI NHÁNH CÔNG TY TNHH VÒNG TRÒN ĐỎ TẠI HÀ NỘI</v>
      </c>
    </row>
    <row r="916" spans="1:31" ht="25.5" hidden="1" customHeight="1" x14ac:dyDescent="0.2">
      <c r="A916" s="31" t="s">
        <v>21192</v>
      </c>
      <c r="B916" s="31" t="s">
        <v>1331</v>
      </c>
      <c r="C916" s="32">
        <v>45931</v>
      </c>
      <c r="D916" s="31" t="s">
        <v>3061</v>
      </c>
      <c r="E916" s="32">
        <v>45931</v>
      </c>
      <c r="F916" s="31" t="s">
        <v>3062</v>
      </c>
      <c r="G916" s="31" t="s">
        <v>3063</v>
      </c>
      <c r="H916" s="33">
        <v>230760</v>
      </c>
      <c r="I916" s="33">
        <v>0</v>
      </c>
      <c r="J916" s="33">
        <v>18461</v>
      </c>
      <c r="K916" s="33">
        <v>249221</v>
      </c>
      <c r="L916" s="7" t="s">
        <v>51</v>
      </c>
      <c r="O916" s="18">
        <f>IF(Table1[[#This Row],[Phân loại]]="Tồn đầu kỳ",Table1[[#This Row],[Tổng giá trị]],0)</f>
        <v>249221</v>
      </c>
      <c r="P916" s="7">
        <f>IF(Table1[[#This Row],[Số còn phải thu ĐK]]&lt;&gt;0,0,IF(Table1[[#This Row],[Phân loại]]="Bán hàng",Table1[[#This Row],[Tổng giá trị]],-Table1[[#This Row],[Tổng giá trị]]))</f>
        <v>0</v>
      </c>
      <c r="Q916" s="18">
        <f t="shared" si="84"/>
        <v>0</v>
      </c>
      <c r="R916" s="7">
        <f>Table1[[#This Row],[Số còn phải thu ĐK]]+Table1[[#This Row],[Giá Trị HD sau CK]]-Table1[[#This Row],[Số tiền đã thu]]</f>
        <v>249221</v>
      </c>
      <c r="S916" s="6">
        <f>IF(Table1[[#This Row],[Ngày hóa đơn]]&lt;&gt;"",Table1[[#This Row],[Ngày hóa đơn]],IF(Table1[[#This Row],[Ngày hạch toán]]&lt;&gt;"",Table1[[#This Row],[Ngày hạch toán]],""))</f>
        <v>45931</v>
      </c>
      <c r="T916" s="7"/>
      <c r="U916" s="6">
        <f>IF(Table1[[#This Row],[Ngày tính CN]]="","",S916+T916)</f>
        <v>45931</v>
      </c>
      <c r="V916" s="18">
        <f ca="1">IF(Table1[[#This Row],[Hạn thanh toán]]="","",IF((U916-NOW())&lt;0,0,(U916-NOW())))</f>
        <v>0</v>
      </c>
      <c r="W916" s="2"/>
      <c r="X916" s="18">
        <f t="shared" ca="1" si="85"/>
        <v>239.49032048611116</v>
      </c>
      <c r="Y916" s="2" t="str">
        <f t="shared" ca="1" si="86"/>
        <v>Nợ quá hạn hơn 120 ngày có khả năng mất thanh toán</v>
      </c>
      <c r="Z916" s="51">
        <f t="shared" si="82"/>
        <v>45931</v>
      </c>
      <c r="AA916" s="51" t="str">
        <f t="shared" si="83"/>
        <v/>
      </c>
      <c r="AD916" s="2" t="str">
        <f>VLOOKUP($A916,MA_KH!$A:$Q,MA_KH!O$1,0)</f>
        <v>CIRCLEK MIỀN BẮC</v>
      </c>
      <c r="AE916" s="2" t="str">
        <f>VLOOKUP($A916,MA_KH!$A:$Q,MA_KH!P$1,0)</f>
        <v>CHI NHÁNH CÔNG TY TNHH VÒNG TRÒN ĐỎ TẠI HÀ NỘI</v>
      </c>
    </row>
    <row r="917" spans="1:31" ht="25.5" hidden="1" customHeight="1" x14ac:dyDescent="0.2">
      <c r="A917" s="31" t="s">
        <v>21192</v>
      </c>
      <c r="B917" s="31" t="s">
        <v>1331</v>
      </c>
      <c r="C917" s="32">
        <v>45931</v>
      </c>
      <c r="D917" s="31" t="s">
        <v>3064</v>
      </c>
      <c r="E917" s="32">
        <v>45931</v>
      </c>
      <c r="F917" s="31" t="s">
        <v>3065</v>
      </c>
      <c r="G917" s="31" t="s">
        <v>3066</v>
      </c>
      <c r="H917" s="33">
        <v>230760</v>
      </c>
      <c r="I917" s="33">
        <v>0</v>
      </c>
      <c r="J917" s="33">
        <v>18461</v>
      </c>
      <c r="K917" s="33">
        <v>249221</v>
      </c>
      <c r="L917" s="7" t="s">
        <v>51</v>
      </c>
      <c r="O917" s="18">
        <f>IF(Table1[[#This Row],[Phân loại]]="Tồn đầu kỳ",Table1[[#This Row],[Tổng giá trị]],0)</f>
        <v>249221</v>
      </c>
      <c r="P917" s="7">
        <f>IF(Table1[[#This Row],[Số còn phải thu ĐK]]&lt;&gt;0,0,IF(Table1[[#This Row],[Phân loại]]="Bán hàng",Table1[[#This Row],[Tổng giá trị]],-Table1[[#This Row],[Tổng giá trị]]))</f>
        <v>0</v>
      </c>
      <c r="Q917" s="18">
        <f t="shared" si="84"/>
        <v>0</v>
      </c>
      <c r="R917" s="7">
        <f>Table1[[#This Row],[Số còn phải thu ĐK]]+Table1[[#This Row],[Giá Trị HD sau CK]]-Table1[[#This Row],[Số tiền đã thu]]</f>
        <v>249221</v>
      </c>
      <c r="S917" s="6">
        <f>IF(Table1[[#This Row],[Ngày hóa đơn]]&lt;&gt;"",Table1[[#This Row],[Ngày hóa đơn]],IF(Table1[[#This Row],[Ngày hạch toán]]&lt;&gt;"",Table1[[#This Row],[Ngày hạch toán]],""))</f>
        <v>45931</v>
      </c>
      <c r="T917" s="7"/>
      <c r="U917" s="6">
        <f>IF(Table1[[#This Row],[Ngày tính CN]]="","",S917+T917)</f>
        <v>45931</v>
      </c>
      <c r="V917" s="18">
        <f ca="1">IF(Table1[[#This Row],[Hạn thanh toán]]="","",IF((U917-NOW())&lt;0,0,(U917-NOW())))</f>
        <v>0</v>
      </c>
      <c r="W917" s="2"/>
      <c r="X917" s="18">
        <f t="shared" ca="1" si="85"/>
        <v>239.49032048611116</v>
      </c>
      <c r="Y917" s="2" t="str">
        <f t="shared" ca="1" si="86"/>
        <v>Nợ quá hạn hơn 120 ngày có khả năng mất thanh toán</v>
      </c>
      <c r="Z917" s="51">
        <f t="shared" si="82"/>
        <v>45931</v>
      </c>
      <c r="AA917" s="51" t="str">
        <f t="shared" si="83"/>
        <v/>
      </c>
      <c r="AD917" s="2" t="str">
        <f>VLOOKUP($A917,MA_KH!$A:$Q,MA_KH!O$1,0)</f>
        <v>CIRCLEK MIỀN BẮC</v>
      </c>
      <c r="AE917" s="2" t="str">
        <f>VLOOKUP($A917,MA_KH!$A:$Q,MA_KH!P$1,0)</f>
        <v>CHI NHÁNH CÔNG TY TNHH VÒNG TRÒN ĐỎ TẠI HÀ NỘI</v>
      </c>
    </row>
    <row r="918" spans="1:31" ht="25.5" hidden="1" customHeight="1" x14ac:dyDescent="0.2">
      <c r="A918" s="31" t="s">
        <v>21192</v>
      </c>
      <c r="B918" s="31" t="s">
        <v>1331</v>
      </c>
      <c r="C918" s="32">
        <v>45931</v>
      </c>
      <c r="D918" s="31" t="s">
        <v>3067</v>
      </c>
      <c r="E918" s="32">
        <v>45931</v>
      </c>
      <c r="F918" s="31" t="s">
        <v>3068</v>
      </c>
      <c r="G918" s="31" t="s">
        <v>3069</v>
      </c>
      <c r="H918" s="33">
        <v>230760</v>
      </c>
      <c r="I918" s="33">
        <v>0</v>
      </c>
      <c r="J918" s="33">
        <v>18461</v>
      </c>
      <c r="K918" s="33">
        <v>249221</v>
      </c>
      <c r="L918" s="7" t="s">
        <v>51</v>
      </c>
      <c r="O918" s="18">
        <f>IF(Table1[[#This Row],[Phân loại]]="Tồn đầu kỳ",Table1[[#This Row],[Tổng giá trị]],0)</f>
        <v>249221</v>
      </c>
      <c r="P918" s="7">
        <f>IF(Table1[[#This Row],[Số còn phải thu ĐK]]&lt;&gt;0,0,IF(Table1[[#This Row],[Phân loại]]="Bán hàng",Table1[[#This Row],[Tổng giá trị]],-Table1[[#This Row],[Tổng giá trị]]))</f>
        <v>0</v>
      </c>
      <c r="Q918" s="18">
        <f t="shared" si="84"/>
        <v>0</v>
      </c>
      <c r="R918" s="7">
        <f>Table1[[#This Row],[Số còn phải thu ĐK]]+Table1[[#This Row],[Giá Trị HD sau CK]]-Table1[[#This Row],[Số tiền đã thu]]</f>
        <v>249221</v>
      </c>
      <c r="S918" s="6">
        <f>IF(Table1[[#This Row],[Ngày hóa đơn]]&lt;&gt;"",Table1[[#This Row],[Ngày hóa đơn]],IF(Table1[[#This Row],[Ngày hạch toán]]&lt;&gt;"",Table1[[#This Row],[Ngày hạch toán]],""))</f>
        <v>45931</v>
      </c>
      <c r="T918" s="7"/>
      <c r="U918" s="6">
        <f>IF(Table1[[#This Row],[Ngày tính CN]]="","",S918+T918)</f>
        <v>45931</v>
      </c>
      <c r="V918" s="18">
        <f ca="1">IF(Table1[[#This Row],[Hạn thanh toán]]="","",IF((U918-NOW())&lt;0,0,(U918-NOW())))</f>
        <v>0</v>
      </c>
      <c r="W918" s="2"/>
      <c r="X918" s="18">
        <f t="shared" ca="1" si="85"/>
        <v>239.49032048611116</v>
      </c>
      <c r="Y918" s="2" t="str">
        <f t="shared" ca="1" si="86"/>
        <v>Nợ quá hạn hơn 120 ngày có khả năng mất thanh toán</v>
      </c>
      <c r="Z918" s="51">
        <f t="shared" si="82"/>
        <v>45931</v>
      </c>
      <c r="AA918" s="51" t="str">
        <f t="shared" si="83"/>
        <v/>
      </c>
      <c r="AD918" s="2" t="str">
        <f>VLOOKUP($A918,MA_KH!$A:$Q,MA_KH!O$1,0)</f>
        <v>CIRCLEK MIỀN BẮC</v>
      </c>
      <c r="AE918" s="2" t="str">
        <f>VLOOKUP($A918,MA_KH!$A:$Q,MA_KH!P$1,0)</f>
        <v>CHI NHÁNH CÔNG TY TNHH VÒNG TRÒN ĐỎ TẠI HÀ NỘI</v>
      </c>
    </row>
    <row r="919" spans="1:31" ht="25.5" hidden="1" customHeight="1" x14ac:dyDescent="0.2">
      <c r="A919" s="31" t="s">
        <v>21192</v>
      </c>
      <c r="B919" s="31" t="s">
        <v>1331</v>
      </c>
      <c r="C919" s="32">
        <v>45931</v>
      </c>
      <c r="D919" s="31" t="s">
        <v>3070</v>
      </c>
      <c r="E919" s="32">
        <v>45931</v>
      </c>
      <c r="F919" s="31" t="s">
        <v>3071</v>
      </c>
      <c r="G919" s="31" t="s">
        <v>3072</v>
      </c>
      <c r="H919" s="33">
        <v>230760</v>
      </c>
      <c r="I919" s="33">
        <v>0</v>
      </c>
      <c r="J919" s="33">
        <v>18461</v>
      </c>
      <c r="K919" s="33">
        <v>249221</v>
      </c>
      <c r="L919" s="7" t="s">
        <v>51</v>
      </c>
      <c r="O919" s="18">
        <f>IF(Table1[[#This Row],[Phân loại]]="Tồn đầu kỳ",Table1[[#This Row],[Tổng giá trị]],0)</f>
        <v>249221</v>
      </c>
      <c r="P919" s="7">
        <f>IF(Table1[[#This Row],[Số còn phải thu ĐK]]&lt;&gt;0,0,IF(Table1[[#This Row],[Phân loại]]="Bán hàng",Table1[[#This Row],[Tổng giá trị]],-Table1[[#This Row],[Tổng giá trị]]))</f>
        <v>0</v>
      </c>
      <c r="Q919" s="18">
        <f t="shared" si="84"/>
        <v>0</v>
      </c>
      <c r="R919" s="7">
        <f>Table1[[#This Row],[Số còn phải thu ĐK]]+Table1[[#This Row],[Giá Trị HD sau CK]]-Table1[[#This Row],[Số tiền đã thu]]</f>
        <v>249221</v>
      </c>
      <c r="S919" s="6">
        <f>IF(Table1[[#This Row],[Ngày hóa đơn]]&lt;&gt;"",Table1[[#This Row],[Ngày hóa đơn]],IF(Table1[[#This Row],[Ngày hạch toán]]&lt;&gt;"",Table1[[#This Row],[Ngày hạch toán]],""))</f>
        <v>45931</v>
      </c>
      <c r="T919" s="7"/>
      <c r="U919" s="6">
        <f>IF(Table1[[#This Row],[Ngày tính CN]]="","",S919+T919)</f>
        <v>45931</v>
      </c>
      <c r="V919" s="18">
        <f ca="1">IF(Table1[[#This Row],[Hạn thanh toán]]="","",IF((U919-NOW())&lt;0,0,(U919-NOW())))</f>
        <v>0</v>
      </c>
      <c r="W919" s="2"/>
      <c r="X919" s="18">
        <f t="shared" ca="1" si="85"/>
        <v>239.49032048611116</v>
      </c>
      <c r="Y919" s="2" t="str">
        <f t="shared" ca="1" si="86"/>
        <v>Nợ quá hạn hơn 120 ngày có khả năng mất thanh toán</v>
      </c>
      <c r="Z919" s="51">
        <f t="shared" si="82"/>
        <v>45931</v>
      </c>
      <c r="AA919" s="51" t="str">
        <f t="shared" si="83"/>
        <v/>
      </c>
      <c r="AD919" s="2" t="str">
        <f>VLOOKUP($A919,MA_KH!$A:$Q,MA_KH!O$1,0)</f>
        <v>CIRCLEK MIỀN BẮC</v>
      </c>
      <c r="AE919" s="2" t="str">
        <f>VLOOKUP($A919,MA_KH!$A:$Q,MA_KH!P$1,0)</f>
        <v>CHI NHÁNH CÔNG TY TNHH VÒNG TRÒN ĐỎ TẠI HÀ NỘI</v>
      </c>
    </row>
    <row r="920" spans="1:31" ht="25.5" hidden="1" customHeight="1" x14ac:dyDescent="0.2">
      <c r="A920" s="31" t="s">
        <v>21192</v>
      </c>
      <c r="B920" s="31" t="s">
        <v>1331</v>
      </c>
      <c r="C920" s="32">
        <v>45931</v>
      </c>
      <c r="D920" s="31" t="s">
        <v>3073</v>
      </c>
      <c r="E920" s="32">
        <v>45931</v>
      </c>
      <c r="F920" s="31" t="s">
        <v>3074</v>
      </c>
      <c r="G920" s="31" t="s">
        <v>3075</v>
      </c>
      <c r="H920" s="33">
        <v>346140</v>
      </c>
      <c r="I920" s="33">
        <v>0</v>
      </c>
      <c r="J920" s="33">
        <v>27691</v>
      </c>
      <c r="K920" s="33">
        <v>373831</v>
      </c>
      <c r="L920" s="7" t="s">
        <v>51</v>
      </c>
      <c r="O920" s="18">
        <f>IF(Table1[[#This Row],[Phân loại]]="Tồn đầu kỳ",Table1[[#This Row],[Tổng giá trị]],0)</f>
        <v>373831</v>
      </c>
      <c r="P920" s="7">
        <f>IF(Table1[[#This Row],[Số còn phải thu ĐK]]&lt;&gt;0,0,IF(Table1[[#This Row],[Phân loại]]="Bán hàng",Table1[[#This Row],[Tổng giá trị]],-Table1[[#This Row],[Tổng giá trị]]))</f>
        <v>0</v>
      </c>
      <c r="Q920" s="18">
        <f t="shared" si="84"/>
        <v>0</v>
      </c>
      <c r="R920" s="7">
        <f>Table1[[#This Row],[Số còn phải thu ĐK]]+Table1[[#This Row],[Giá Trị HD sau CK]]-Table1[[#This Row],[Số tiền đã thu]]</f>
        <v>373831</v>
      </c>
      <c r="S920" s="6">
        <f>IF(Table1[[#This Row],[Ngày hóa đơn]]&lt;&gt;"",Table1[[#This Row],[Ngày hóa đơn]],IF(Table1[[#This Row],[Ngày hạch toán]]&lt;&gt;"",Table1[[#This Row],[Ngày hạch toán]],""))</f>
        <v>45931</v>
      </c>
      <c r="T920" s="7"/>
      <c r="U920" s="6">
        <f>IF(Table1[[#This Row],[Ngày tính CN]]="","",S920+T920)</f>
        <v>45931</v>
      </c>
      <c r="V920" s="18">
        <f ca="1">IF(Table1[[#This Row],[Hạn thanh toán]]="","",IF((U920-NOW())&lt;0,0,(U920-NOW())))</f>
        <v>0</v>
      </c>
      <c r="W920" s="2"/>
      <c r="X920" s="18">
        <f t="shared" ca="1" si="85"/>
        <v>239.49032048611116</v>
      </c>
      <c r="Y920" s="2" t="str">
        <f t="shared" ca="1" si="86"/>
        <v>Nợ quá hạn hơn 120 ngày có khả năng mất thanh toán</v>
      </c>
      <c r="Z920" s="51">
        <f t="shared" si="82"/>
        <v>45931</v>
      </c>
      <c r="AA920" s="51" t="str">
        <f t="shared" si="83"/>
        <v/>
      </c>
      <c r="AD920" s="2" t="str">
        <f>VLOOKUP($A920,MA_KH!$A:$Q,MA_KH!O$1,0)</f>
        <v>CIRCLEK MIỀN BẮC</v>
      </c>
      <c r="AE920" s="2" t="str">
        <f>VLOOKUP($A920,MA_KH!$A:$Q,MA_KH!P$1,0)</f>
        <v>CHI NHÁNH CÔNG TY TNHH VÒNG TRÒN ĐỎ TẠI HÀ NỘI</v>
      </c>
    </row>
    <row r="921" spans="1:31" ht="25.5" hidden="1" customHeight="1" x14ac:dyDescent="0.2">
      <c r="A921" s="31" t="s">
        <v>21192</v>
      </c>
      <c r="B921" s="31" t="s">
        <v>1331</v>
      </c>
      <c r="C921" s="32">
        <v>45931</v>
      </c>
      <c r="D921" s="31" t="s">
        <v>3076</v>
      </c>
      <c r="E921" s="32">
        <v>45931</v>
      </c>
      <c r="F921" s="31" t="s">
        <v>3077</v>
      </c>
      <c r="G921" s="31" t="s">
        <v>3078</v>
      </c>
      <c r="H921" s="33">
        <v>230760</v>
      </c>
      <c r="I921" s="33">
        <v>0</v>
      </c>
      <c r="J921" s="33">
        <v>18461</v>
      </c>
      <c r="K921" s="33">
        <v>249221</v>
      </c>
      <c r="L921" s="7" t="s">
        <v>51</v>
      </c>
      <c r="O921" s="18">
        <f>IF(Table1[[#This Row],[Phân loại]]="Tồn đầu kỳ",Table1[[#This Row],[Tổng giá trị]],0)</f>
        <v>249221</v>
      </c>
      <c r="P921" s="7">
        <f>IF(Table1[[#This Row],[Số còn phải thu ĐK]]&lt;&gt;0,0,IF(Table1[[#This Row],[Phân loại]]="Bán hàng",Table1[[#This Row],[Tổng giá trị]],-Table1[[#This Row],[Tổng giá trị]]))</f>
        <v>0</v>
      </c>
      <c r="Q921" s="18">
        <f t="shared" si="84"/>
        <v>0</v>
      </c>
      <c r="R921" s="7">
        <f>Table1[[#This Row],[Số còn phải thu ĐK]]+Table1[[#This Row],[Giá Trị HD sau CK]]-Table1[[#This Row],[Số tiền đã thu]]</f>
        <v>249221</v>
      </c>
      <c r="S921" s="6">
        <f>IF(Table1[[#This Row],[Ngày hóa đơn]]&lt;&gt;"",Table1[[#This Row],[Ngày hóa đơn]],IF(Table1[[#This Row],[Ngày hạch toán]]&lt;&gt;"",Table1[[#This Row],[Ngày hạch toán]],""))</f>
        <v>45931</v>
      </c>
      <c r="T921" s="7"/>
      <c r="U921" s="6">
        <f>IF(Table1[[#This Row],[Ngày tính CN]]="","",S921+T921)</f>
        <v>45931</v>
      </c>
      <c r="V921" s="18">
        <f ca="1">IF(Table1[[#This Row],[Hạn thanh toán]]="","",IF((U921-NOW())&lt;0,0,(U921-NOW())))</f>
        <v>0</v>
      </c>
      <c r="W921" s="2"/>
      <c r="X921" s="18">
        <f t="shared" ca="1" si="85"/>
        <v>239.49032048611116</v>
      </c>
      <c r="Y921" s="2" t="str">
        <f t="shared" ca="1" si="86"/>
        <v>Nợ quá hạn hơn 120 ngày có khả năng mất thanh toán</v>
      </c>
      <c r="Z921" s="51">
        <f t="shared" si="82"/>
        <v>45931</v>
      </c>
      <c r="AA921" s="51" t="str">
        <f t="shared" si="83"/>
        <v/>
      </c>
      <c r="AD921" s="2" t="str">
        <f>VLOOKUP($A921,MA_KH!$A:$Q,MA_KH!O$1,0)</f>
        <v>CIRCLEK MIỀN BẮC</v>
      </c>
      <c r="AE921" s="2" t="str">
        <f>VLOOKUP($A921,MA_KH!$A:$Q,MA_KH!P$1,0)</f>
        <v>CHI NHÁNH CÔNG TY TNHH VÒNG TRÒN ĐỎ TẠI HÀ NỘI</v>
      </c>
    </row>
    <row r="922" spans="1:31" ht="25.5" hidden="1" customHeight="1" x14ac:dyDescent="0.2">
      <c r="A922" s="31" t="s">
        <v>21192</v>
      </c>
      <c r="B922" s="31" t="s">
        <v>1331</v>
      </c>
      <c r="C922" s="32">
        <v>45931</v>
      </c>
      <c r="D922" s="31" t="s">
        <v>3079</v>
      </c>
      <c r="E922" s="32">
        <v>45931</v>
      </c>
      <c r="F922" s="31" t="s">
        <v>3080</v>
      </c>
      <c r="G922" s="31" t="s">
        <v>3081</v>
      </c>
      <c r="H922" s="33">
        <v>461520</v>
      </c>
      <c r="I922" s="33">
        <v>0</v>
      </c>
      <c r="J922" s="33">
        <v>36922</v>
      </c>
      <c r="K922" s="33">
        <v>498442</v>
      </c>
      <c r="L922" s="7" t="s">
        <v>51</v>
      </c>
      <c r="O922" s="18">
        <f>IF(Table1[[#This Row],[Phân loại]]="Tồn đầu kỳ",Table1[[#This Row],[Tổng giá trị]],0)</f>
        <v>498442</v>
      </c>
      <c r="P922" s="7">
        <f>IF(Table1[[#This Row],[Số còn phải thu ĐK]]&lt;&gt;0,0,IF(Table1[[#This Row],[Phân loại]]="Bán hàng",Table1[[#This Row],[Tổng giá trị]],-Table1[[#This Row],[Tổng giá trị]]))</f>
        <v>0</v>
      </c>
      <c r="Q922" s="18">
        <f t="shared" si="84"/>
        <v>0</v>
      </c>
      <c r="R922" s="7">
        <f>Table1[[#This Row],[Số còn phải thu ĐK]]+Table1[[#This Row],[Giá Trị HD sau CK]]-Table1[[#This Row],[Số tiền đã thu]]</f>
        <v>498442</v>
      </c>
      <c r="S922" s="6">
        <f>IF(Table1[[#This Row],[Ngày hóa đơn]]&lt;&gt;"",Table1[[#This Row],[Ngày hóa đơn]],IF(Table1[[#This Row],[Ngày hạch toán]]&lt;&gt;"",Table1[[#This Row],[Ngày hạch toán]],""))</f>
        <v>45931</v>
      </c>
      <c r="T922" s="7"/>
      <c r="U922" s="6">
        <f>IF(Table1[[#This Row],[Ngày tính CN]]="","",S922+T922)</f>
        <v>45931</v>
      </c>
      <c r="V922" s="18">
        <f ca="1">IF(Table1[[#This Row],[Hạn thanh toán]]="","",IF((U922-NOW())&lt;0,0,(U922-NOW())))</f>
        <v>0</v>
      </c>
      <c r="W922" s="2"/>
      <c r="X922" s="18">
        <f t="shared" ca="1" si="85"/>
        <v>239.49032048611116</v>
      </c>
      <c r="Y922" s="2" t="str">
        <f t="shared" ca="1" si="86"/>
        <v>Nợ quá hạn hơn 120 ngày có khả năng mất thanh toán</v>
      </c>
      <c r="Z922" s="51">
        <f t="shared" si="82"/>
        <v>45931</v>
      </c>
      <c r="AA922" s="51" t="str">
        <f t="shared" si="83"/>
        <v/>
      </c>
      <c r="AD922" s="2" t="str">
        <f>VLOOKUP($A922,MA_KH!$A:$Q,MA_KH!O$1,0)</f>
        <v>CIRCLEK MIỀN BẮC</v>
      </c>
      <c r="AE922" s="2" t="str">
        <f>VLOOKUP($A922,MA_KH!$A:$Q,MA_KH!P$1,0)</f>
        <v>CHI NHÁNH CÔNG TY TNHH VÒNG TRÒN ĐỎ TẠI HÀ NỘI</v>
      </c>
    </row>
    <row r="923" spans="1:31" ht="25.5" hidden="1" customHeight="1" x14ac:dyDescent="0.2">
      <c r="A923" s="31" t="s">
        <v>21192</v>
      </c>
      <c r="B923" s="31" t="s">
        <v>1331</v>
      </c>
      <c r="C923" s="32">
        <v>45931</v>
      </c>
      <c r="D923" s="31" t="s">
        <v>3082</v>
      </c>
      <c r="E923" s="32">
        <v>45931</v>
      </c>
      <c r="F923" s="31" t="s">
        <v>3083</v>
      </c>
      <c r="G923" s="31" t="s">
        <v>3084</v>
      </c>
      <c r="H923" s="33">
        <v>230760</v>
      </c>
      <c r="I923" s="33">
        <v>0</v>
      </c>
      <c r="J923" s="33">
        <v>18461</v>
      </c>
      <c r="K923" s="33">
        <v>249221</v>
      </c>
      <c r="L923" s="7" t="s">
        <v>51</v>
      </c>
      <c r="O923" s="18">
        <f>IF(Table1[[#This Row],[Phân loại]]="Tồn đầu kỳ",Table1[[#This Row],[Tổng giá trị]],0)</f>
        <v>249221</v>
      </c>
      <c r="P923" s="7">
        <f>IF(Table1[[#This Row],[Số còn phải thu ĐK]]&lt;&gt;0,0,IF(Table1[[#This Row],[Phân loại]]="Bán hàng",Table1[[#This Row],[Tổng giá trị]],-Table1[[#This Row],[Tổng giá trị]]))</f>
        <v>0</v>
      </c>
      <c r="Q923" s="18">
        <f t="shared" si="84"/>
        <v>0</v>
      </c>
      <c r="R923" s="7">
        <f>Table1[[#This Row],[Số còn phải thu ĐK]]+Table1[[#This Row],[Giá Trị HD sau CK]]-Table1[[#This Row],[Số tiền đã thu]]</f>
        <v>249221</v>
      </c>
      <c r="S923" s="6">
        <f>IF(Table1[[#This Row],[Ngày hóa đơn]]&lt;&gt;"",Table1[[#This Row],[Ngày hóa đơn]],IF(Table1[[#This Row],[Ngày hạch toán]]&lt;&gt;"",Table1[[#This Row],[Ngày hạch toán]],""))</f>
        <v>45931</v>
      </c>
      <c r="T923" s="7"/>
      <c r="U923" s="6">
        <f>IF(Table1[[#This Row],[Ngày tính CN]]="","",S923+T923)</f>
        <v>45931</v>
      </c>
      <c r="V923" s="18">
        <f ca="1">IF(Table1[[#This Row],[Hạn thanh toán]]="","",IF((U923-NOW())&lt;0,0,(U923-NOW())))</f>
        <v>0</v>
      </c>
      <c r="W923" s="2"/>
      <c r="X923" s="18">
        <f t="shared" ca="1" si="85"/>
        <v>239.49032048611116</v>
      </c>
      <c r="Y923" s="2" t="str">
        <f t="shared" ca="1" si="86"/>
        <v>Nợ quá hạn hơn 120 ngày có khả năng mất thanh toán</v>
      </c>
      <c r="Z923" s="51">
        <f t="shared" si="82"/>
        <v>45931</v>
      </c>
      <c r="AA923" s="51" t="str">
        <f t="shared" si="83"/>
        <v/>
      </c>
      <c r="AD923" s="2" t="str">
        <f>VLOOKUP($A923,MA_KH!$A:$Q,MA_KH!O$1,0)</f>
        <v>CIRCLEK MIỀN BẮC</v>
      </c>
      <c r="AE923" s="2" t="str">
        <f>VLOOKUP($A923,MA_KH!$A:$Q,MA_KH!P$1,0)</f>
        <v>CHI NHÁNH CÔNG TY TNHH VÒNG TRÒN ĐỎ TẠI HÀ NỘI</v>
      </c>
    </row>
    <row r="924" spans="1:31" ht="25.5" hidden="1" customHeight="1" x14ac:dyDescent="0.2">
      <c r="A924" s="31" t="s">
        <v>21192</v>
      </c>
      <c r="B924" s="31" t="s">
        <v>1331</v>
      </c>
      <c r="C924" s="32">
        <v>45931</v>
      </c>
      <c r="D924" s="31" t="s">
        <v>3085</v>
      </c>
      <c r="E924" s="32">
        <v>45931</v>
      </c>
      <c r="F924" s="31" t="s">
        <v>3086</v>
      </c>
      <c r="G924" s="31" t="s">
        <v>3087</v>
      </c>
      <c r="H924" s="33">
        <v>230760</v>
      </c>
      <c r="I924" s="33">
        <v>0</v>
      </c>
      <c r="J924" s="33">
        <v>18461</v>
      </c>
      <c r="K924" s="33">
        <v>249221</v>
      </c>
      <c r="L924" s="7" t="s">
        <v>51</v>
      </c>
      <c r="O924" s="18">
        <f>IF(Table1[[#This Row],[Phân loại]]="Tồn đầu kỳ",Table1[[#This Row],[Tổng giá trị]],0)</f>
        <v>249221</v>
      </c>
      <c r="P924" s="7">
        <f>IF(Table1[[#This Row],[Số còn phải thu ĐK]]&lt;&gt;0,0,IF(Table1[[#This Row],[Phân loại]]="Bán hàng",Table1[[#This Row],[Tổng giá trị]],-Table1[[#This Row],[Tổng giá trị]]))</f>
        <v>0</v>
      </c>
      <c r="Q924" s="18">
        <f t="shared" si="84"/>
        <v>0</v>
      </c>
      <c r="R924" s="7">
        <f>Table1[[#This Row],[Số còn phải thu ĐK]]+Table1[[#This Row],[Giá Trị HD sau CK]]-Table1[[#This Row],[Số tiền đã thu]]</f>
        <v>249221</v>
      </c>
      <c r="S924" s="6">
        <f>IF(Table1[[#This Row],[Ngày hóa đơn]]&lt;&gt;"",Table1[[#This Row],[Ngày hóa đơn]],IF(Table1[[#This Row],[Ngày hạch toán]]&lt;&gt;"",Table1[[#This Row],[Ngày hạch toán]],""))</f>
        <v>45931</v>
      </c>
      <c r="T924" s="7"/>
      <c r="U924" s="6">
        <f>IF(Table1[[#This Row],[Ngày tính CN]]="","",S924+T924)</f>
        <v>45931</v>
      </c>
      <c r="V924" s="18">
        <f ca="1">IF(Table1[[#This Row],[Hạn thanh toán]]="","",IF((U924-NOW())&lt;0,0,(U924-NOW())))</f>
        <v>0</v>
      </c>
      <c r="W924" s="2"/>
      <c r="X924" s="18">
        <f t="shared" ca="1" si="85"/>
        <v>239.49032048611116</v>
      </c>
      <c r="Y924" s="2" t="str">
        <f t="shared" ca="1" si="86"/>
        <v>Nợ quá hạn hơn 120 ngày có khả năng mất thanh toán</v>
      </c>
      <c r="Z924" s="51">
        <f t="shared" si="82"/>
        <v>45931</v>
      </c>
      <c r="AA924" s="51" t="str">
        <f t="shared" si="83"/>
        <v/>
      </c>
      <c r="AD924" s="2" t="str">
        <f>VLOOKUP($A924,MA_KH!$A:$Q,MA_KH!O$1,0)</f>
        <v>CIRCLEK MIỀN BẮC</v>
      </c>
      <c r="AE924" s="2" t="str">
        <f>VLOOKUP($A924,MA_KH!$A:$Q,MA_KH!P$1,0)</f>
        <v>CHI NHÁNH CÔNG TY TNHH VÒNG TRÒN ĐỎ TẠI HÀ NỘI</v>
      </c>
    </row>
    <row r="925" spans="1:31" ht="25.5" hidden="1" customHeight="1" x14ac:dyDescent="0.2">
      <c r="A925" s="31" t="s">
        <v>21192</v>
      </c>
      <c r="B925" s="31" t="s">
        <v>1331</v>
      </c>
      <c r="C925" s="32">
        <v>45932</v>
      </c>
      <c r="D925" s="31" t="s">
        <v>3088</v>
      </c>
      <c r="E925" s="32">
        <v>45932</v>
      </c>
      <c r="F925" s="31" t="s">
        <v>3089</v>
      </c>
      <c r="G925" s="31" t="s">
        <v>3090</v>
      </c>
      <c r="H925" s="33">
        <v>230760</v>
      </c>
      <c r="I925" s="33">
        <v>0</v>
      </c>
      <c r="J925" s="33">
        <v>18461</v>
      </c>
      <c r="K925" s="33">
        <v>249221</v>
      </c>
      <c r="L925" s="7" t="s">
        <v>51</v>
      </c>
      <c r="O925" s="18">
        <f>IF(Table1[[#This Row],[Phân loại]]="Tồn đầu kỳ",Table1[[#This Row],[Tổng giá trị]],0)</f>
        <v>249221</v>
      </c>
      <c r="P925" s="7">
        <f>IF(Table1[[#This Row],[Số còn phải thu ĐK]]&lt;&gt;0,0,IF(Table1[[#This Row],[Phân loại]]="Bán hàng",Table1[[#This Row],[Tổng giá trị]],-Table1[[#This Row],[Tổng giá trị]]))</f>
        <v>0</v>
      </c>
      <c r="Q925" s="18">
        <f t="shared" si="84"/>
        <v>0</v>
      </c>
      <c r="R925" s="7">
        <f>Table1[[#This Row],[Số còn phải thu ĐK]]+Table1[[#This Row],[Giá Trị HD sau CK]]-Table1[[#This Row],[Số tiền đã thu]]</f>
        <v>249221</v>
      </c>
      <c r="S925" s="6">
        <f>IF(Table1[[#This Row],[Ngày hóa đơn]]&lt;&gt;"",Table1[[#This Row],[Ngày hóa đơn]],IF(Table1[[#This Row],[Ngày hạch toán]]&lt;&gt;"",Table1[[#This Row],[Ngày hạch toán]],""))</f>
        <v>45932</v>
      </c>
      <c r="T925" s="7"/>
      <c r="U925" s="6">
        <f>IF(Table1[[#This Row],[Ngày tính CN]]="","",S925+T925)</f>
        <v>45932</v>
      </c>
      <c r="V925" s="18">
        <f ca="1">IF(Table1[[#This Row],[Hạn thanh toán]]="","",IF((U925-NOW())&lt;0,0,(U925-NOW())))</f>
        <v>0</v>
      </c>
      <c r="W925" s="2"/>
      <c r="X925" s="18">
        <f t="shared" ca="1" si="85"/>
        <v>238.49032048611116</v>
      </c>
      <c r="Y925" s="2" t="str">
        <f t="shared" ca="1" si="86"/>
        <v>Nợ quá hạn hơn 120 ngày có khả năng mất thanh toán</v>
      </c>
      <c r="Z925" s="51">
        <f t="shared" si="82"/>
        <v>45932</v>
      </c>
      <c r="AA925" s="51" t="str">
        <f t="shared" si="83"/>
        <v/>
      </c>
      <c r="AD925" s="2" t="str">
        <f>VLOOKUP($A925,MA_KH!$A:$Q,MA_KH!O$1,0)</f>
        <v>CIRCLEK MIỀN BẮC</v>
      </c>
      <c r="AE925" s="2" t="str">
        <f>VLOOKUP($A925,MA_KH!$A:$Q,MA_KH!P$1,0)</f>
        <v>CHI NHÁNH CÔNG TY TNHH VÒNG TRÒN ĐỎ TẠI HÀ NỘI</v>
      </c>
    </row>
    <row r="926" spans="1:31" ht="25.5" hidden="1" customHeight="1" x14ac:dyDescent="0.2">
      <c r="A926" s="31" t="s">
        <v>21192</v>
      </c>
      <c r="B926" s="31" t="s">
        <v>1331</v>
      </c>
      <c r="C926" s="32">
        <v>45932</v>
      </c>
      <c r="D926" s="31" t="s">
        <v>3091</v>
      </c>
      <c r="E926" s="32">
        <v>45932</v>
      </c>
      <c r="F926" s="31" t="s">
        <v>3092</v>
      </c>
      <c r="G926" s="31" t="s">
        <v>3093</v>
      </c>
      <c r="H926" s="33">
        <v>230760</v>
      </c>
      <c r="I926" s="33">
        <v>0</v>
      </c>
      <c r="J926" s="33">
        <v>18461</v>
      </c>
      <c r="K926" s="33">
        <v>249221</v>
      </c>
      <c r="L926" s="7" t="s">
        <v>51</v>
      </c>
      <c r="O926" s="18">
        <f>IF(Table1[[#This Row],[Phân loại]]="Tồn đầu kỳ",Table1[[#This Row],[Tổng giá trị]],0)</f>
        <v>249221</v>
      </c>
      <c r="P926" s="7">
        <f>IF(Table1[[#This Row],[Số còn phải thu ĐK]]&lt;&gt;0,0,IF(Table1[[#This Row],[Phân loại]]="Bán hàng",Table1[[#This Row],[Tổng giá trị]],-Table1[[#This Row],[Tổng giá trị]]))</f>
        <v>0</v>
      </c>
      <c r="Q926" s="18">
        <f t="shared" si="84"/>
        <v>0</v>
      </c>
      <c r="R926" s="7">
        <f>Table1[[#This Row],[Số còn phải thu ĐK]]+Table1[[#This Row],[Giá Trị HD sau CK]]-Table1[[#This Row],[Số tiền đã thu]]</f>
        <v>249221</v>
      </c>
      <c r="S926" s="6">
        <f>IF(Table1[[#This Row],[Ngày hóa đơn]]&lt;&gt;"",Table1[[#This Row],[Ngày hóa đơn]],IF(Table1[[#This Row],[Ngày hạch toán]]&lt;&gt;"",Table1[[#This Row],[Ngày hạch toán]],""))</f>
        <v>45932</v>
      </c>
      <c r="T926" s="7"/>
      <c r="U926" s="6">
        <f>IF(Table1[[#This Row],[Ngày tính CN]]="","",S926+T926)</f>
        <v>45932</v>
      </c>
      <c r="V926" s="18">
        <f ca="1">IF(Table1[[#This Row],[Hạn thanh toán]]="","",IF((U926-NOW())&lt;0,0,(U926-NOW())))</f>
        <v>0</v>
      </c>
      <c r="W926" s="2"/>
      <c r="X926" s="18">
        <f t="shared" ca="1" si="85"/>
        <v>238.49032048611116</v>
      </c>
      <c r="Y926" s="2" t="str">
        <f t="shared" ca="1" si="86"/>
        <v>Nợ quá hạn hơn 120 ngày có khả năng mất thanh toán</v>
      </c>
      <c r="Z926" s="51">
        <f t="shared" si="82"/>
        <v>45932</v>
      </c>
      <c r="AA926" s="51" t="str">
        <f t="shared" si="83"/>
        <v/>
      </c>
      <c r="AD926" s="2" t="str">
        <f>VLOOKUP($A926,MA_KH!$A:$Q,MA_KH!O$1,0)</f>
        <v>CIRCLEK MIỀN BẮC</v>
      </c>
      <c r="AE926" s="2" t="str">
        <f>VLOOKUP($A926,MA_KH!$A:$Q,MA_KH!P$1,0)</f>
        <v>CHI NHÁNH CÔNG TY TNHH VÒNG TRÒN ĐỎ TẠI HÀ NỘI</v>
      </c>
    </row>
    <row r="927" spans="1:31" ht="25.5" hidden="1" customHeight="1" x14ac:dyDescent="0.2">
      <c r="A927" s="31" t="s">
        <v>21192</v>
      </c>
      <c r="B927" s="31" t="s">
        <v>1331</v>
      </c>
      <c r="C927" s="32">
        <v>45932</v>
      </c>
      <c r="D927" s="31" t="s">
        <v>3094</v>
      </c>
      <c r="E927" s="32">
        <v>45932</v>
      </c>
      <c r="F927" s="31" t="s">
        <v>3095</v>
      </c>
      <c r="G927" s="31" t="s">
        <v>3096</v>
      </c>
      <c r="H927" s="33">
        <v>346140</v>
      </c>
      <c r="I927" s="33">
        <v>0</v>
      </c>
      <c r="J927" s="33">
        <v>27691</v>
      </c>
      <c r="K927" s="33">
        <v>373831</v>
      </c>
      <c r="L927" s="7" t="s">
        <v>51</v>
      </c>
      <c r="O927" s="18">
        <f>IF(Table1[[#This Row],[Phân loại]]="Tồn đầu kỳ",Table1[[#This Row],[Tổng giá trị]],0)</f>
        <v>373831</v>
      </c>
      <c r="P927" s="7">
        <f>IF(Table1[[#This Row],[Số còn phải thu ĐK]]&lt;&gt;0,0,IF(Table1[[#This Row],[Phân loại]]="Bán hàng",Table1[[#This Row],[Tổng giá trị]],-Table1[[#This Row],[Tổng giá trị]]))</f>
        <v>0</v>
      </c>
      <c r="Q927" s="18">
        <f t="shared" si="84"/>
        <v>0</v>
      </c>
      <c r="R927" s="7">
        <f>Table1[[#This Row],[Số còn phải thu ĐK]]+Table1[[#This Row],[Giá Trị HD sau CK]]-Table1[[#This Row],[Số tiền đã thu]]</f>
        <v>373831</v>
      </c>
      <c r="S927" s="6">
        <f>IF(Table1[[#This Row],[Ngày hóa đơn]]&lt;&gt;"",Table1[[#This Row],[Ngày hóa đơn]],IF(Table1[[#This Row],[Ngày hạch toán]]&lt;&gt;"",Table1[[#This Row],[Ngày hạch toán]],""))</f>
        <v>45932</v>
      </c>
      <c r="T927" s="7"/>
      <c r="U927" s="6">
        <f>IF(Table1[[#This Row],[Ngày tính CN]]="","",S927+T927)</f>
        <v>45932</v>
      </c>
      <c r="V927" s="18">
        <f ca="1">IF(Table1[[#This Row],[Hạn thanh toán]]="","",IF((U927-NOW())&lt;0,0,(U927-NOW())))</f>
        <v>0</v>
      </c>
      <c r="W927" s="2"/>
      <c r="X927" s="18">
        <f t="shared" ca="1" si="85"/>
        <v>238.49032048611116</v>
      </c>
      <c r="Y927" s="2" t="str">
        <f t="shared" ca="1" si="86"/>
        <v>Nợ quá hạn hơn 120 ngày có khả năng mất thanh toán</v>
      </c>
      <c r="Z927" s="51">
        <f t="shared" si="82"/>
        <v>45932</v>
      </c>
      <c r="AA927" s="51" t="str">
        <f t="shared" si="83"/>
        <v/>
      </c>
      <c r="AD927" s="2" t="str">
        <f>VLOOKUP($A927,MA_KH!$A:$Q,MA_KH!O$1,0)</f>
        <v>CIRCLEK MIỀN BẮC</v>
      </c>
      <c r="AE927" s="2" t="str">
        <f>VLOOKUP($A927,MA_KH!$A:$Q,MA_KH!P$1,0)</f>
        <v>CHI NHÁNH CÔNG TY TNHH VÒNG TRÒN ĐỎ TẠI HÀ NỘI</v>
      </c>
    </row>
    <row r="928" spans="1:31" ht="25.5" hidden="1" customHeight="1" x14ac:dyDescent="0.2">
      <c r="A928" s="31" t="s">
        <v>21192</v>
      </c>
      <c r="B928" s="31" t="s">
        <v>1331</v>
      </c>
      <c r="C928" s="32">
        <v>45932</v>
      </c>
      <c r="D928" s="31" t="s">
        <v>3097</v>
      </c>
      <c r="E928" s="32">
        <v>45932</v>
      </c>
      <c r="F928" s="31" t="s">
        <v>3098</v>
      </c>
      <c r="G928" s="31" t="s">
        <v>3099</v>
      </c>
      <c r="H928" s="33">
        <v>230760</v>
      </c>
      <c r="I928" s="33">
        <v>0</v>
      </c>
      <c r="J928" s="33">
        <v>18461</v>
      </c>
      <c r="K928" s="33">
        <v>249221</v>
      </c>
      <c r="L928" s="7" t="s">
        <v>51</v>
      </c>
      <c r="O928" s="18">
        <f>IF(Table1[[#This Row],[Phân loại]]="Tồn đầu kỳ",Table1[[#This Row],[Tổng giá trị]],0)</f>
        <v>249221</v>
      </c>
      <c r="P928" s="7">
        <f>IF(Table1[[#This Row],[Số còn phải thu ĐK]]&lt;&gt;0,0,IF(Table1[[#This Row],[Phân loại]]="Bán hàng",Table1[[#This Row],[Tổng giá trị]],-Table1[[#This Row],[Tổng giá trị]]))</f>
        <v>0</v>
      </c>
      <c r="Q928" s="18">
        <f t="shared" si="84"/>
        <v>0</v>
      </c>
      <c r="R928" s="7">
        <f>Table1[[#This Row],[Số còn phải thu ĐK]]+Table1[[#This Row],[Giá Trị HD sau CK]]-Table1[[#This Row],[Số tiền đã thu]]</f>
        <v>249221</v>
      </c>
      <c r="S928" s="6">
        <f>IF(Table1[[#This Row],[Ngày hóa đơn]]&lt;&gt;"",Table1[[#This Row],[Ngày hóa đơn]],IF(Table1[[#This Row],[Ngày hạch toán]]&lt;&gt;"",Table1[[#This Row],[Ngày hạch toán]],""))</f>
        <v>45932</v>
      </c>
      <c r="T928" s="7"/>
      <c r="U928" s="6">
        <f>IF(Table1[[#This Row],[Ngày tính CN]]="","",S928+T928)</f>
        <v>45932</v>
      </c>
      <c r="V928" s="18">
        <f ca="1">IF(Table1[[#This Row],[Hạn thanh toán]]="","",IF((U928-NOW())&lt;0,0,(U928-NOW())))</f>
        <v>0</v>
      </c>
      <c r="W928" s="2"/>
      <c r="X928" s="18">
        <f t="shared" ca="1" si="85"/>
        <v>238.49032048611116</v>
      </c>
      <c r="Y928" s="2" t="str">
        <f t="shared" ca="1" si="86"/>
        <v>Nợ quá hạn hơn 120 ngày có khả năng mất thanh toán</v>
      </c>
      <c r="Z928" s="51">
        <f t="shared" si="82"/>
        <v>45932</v>
      </c>
      <c r="AA928" s="51" t="str">
        <f t="shared" si="83"/>
        <v/>
      </c>
      <c r="AD928" s="2" t="str">
        <f>VLOOKUP($A928,MA_KH!$A:$Q,MA_KH!O$1,0)</f>
        <v>CIRCLEK MIỀN BẮC</v>
      </c>
      <c r="AE928" s="2" t="str">
        <f>VLOOKUP($A928,MA_KH!$A:$Q,MA_KH!P$1,0)</f>
        <v>CHI NHÁNH CÔNG TY TNHH VÒNG TRÒN ĐỎ TẠI HÀ NỘI</v>
      </c>
    </row>
    <row r="929" spans="1:31" ht="25.5" hidden="1" customHeight="1" x14ac:dyDescent="0.2">
      <c r="A929" s="31" t="s">
        <v>21192</v>
      </c>
      <c r="B929" s="31" t="s">
        <v>1331</v>
      </c>
      <c r="C929" s="32">
        <v>45932</v>
      </c>
      <c r="D929" s="31" t="s">
        <v>3100</v>
      </c>
      <c r="E929" s="32">
        <v>45932</v>
      </c>
      <c r="F929" s="31" t="s">
        <v>3101</v>
      </c>
      <c r="G929" s="31" t="s">
        <v>3102</v>
      </c>
      <c r="H929" s="33">
        <v>230760</v>
      </c>
      <c r="I929" s="33">
        <v>0</v>
      </c>
      <c r="J929" s="33">
        <v>18461</v>
      </c>
      <c r="K929" s="33">
        <v>249221</v>
      </c>
      <c r="L929" s="7" t="s">
        <v>51</v>
      </c>
      <c r="O929" s="18">
        <f>IF(Table1[[#This Row],[Phân loại]]="Tồn đầu kỳ",Table1[[#This Row],[Tổng giá trị]],0)</f>
        <v>249221</v>
      </c>
      <c r="P929" s="7">
        <f>IF(Table1[[#This Row],[Số còn phải thu ĐK]]&lt;&gt;0,0,IF(Table1[[#This Row],[Phân loại]]="Bán hàng",Table1[[#This Row],[Tổng giá trị]],-Table1[[#This Row],[Tổng giá trị]]))</f>
        <v>0</v>
      </c>
      <c r="Q929" s="18">
        <f t="shared" si="84"/>
        <v>0</v>
      </c>
      <c r="R929" s="7">
        <f>Table1[[#This Row],[Số còn phải thu ĐK]]+Table1[[#This Row],[Giá Trị HD sau CK]]-Table1[[#This Row],[Số tiền đã thu]]</f>
        <v>249221</v>
      </c>
      <c r="S929" s="6">
        <f>IF(Table1[[#This Row],[Ngày hóa đơn]]&lt;&gt;"",Table1[[#This Row],[Ngày hóa đơn]],IF(Table1[[#This Row],[Ngày hạch toán]]&lt;&gt;"",Table1[[#This Row],[Ngày hạch toán]],""))</f>
        <v>45932</v>
      </c>
      <c r="T929" s="7"/>
      <c r="U929" s="6">
        <f>IF(Table1[[#This Row],[Ngày tính CN]]="","",S929+T929)</f>
        <v>45932</v>
      </c>
      <c r="V929" s="18">
        <f ca="1">IF(Table1[[#This Row],[Hạn thanh toán]]="","",IF((U929-NOW())&lt;0,0,(U929-NOW())))</f>
        <v>0</v>
      </c>
      <c r="W929" s="2"/>
      <c r="X929" s="18">
        <f t="shared" ca="1" si="85"/>
        <v>238.49032048611116</v>
      </c>
      <c r="Y929" s="2" t="str">
        <f t="shared" ca="1" si="86"/>
        <v>Nợ quá hạn hơn 120 ngày có khả năng mất thanh toán</v>
      </c>
      <c r="Z929" s="51">
        <f t="shared" si="82"/>
        <v>45932</v>
      </c>
      <c r="AA929" s="51" t="str">
        <f t="shared" si="83"/>
        <v/>
      </c>
      <c r="AD929" s="2" t="str">
        <f>VLOOKUP($A929,MA_KH!$A:$Q,MA_KH!O$1,0)</f>
        <v>CIRCLEK MIỀN BẮC</v>
      </c>
      <c r="AE929" s="2" t="str">
        <f>VLOOKUP($A929,MA_KH!$A:$Q,MA_KH!P$1,0)</f>
        <v>CHI NHÁNH CÔNG TY TNHH VÒNG TRÒN ĐỎ TẠI HÀ NỘI</v>
      </c>
    </row>
    <row r="930" spans="1:31" ht="25.5" hidden="1" customHeight="1" x14ac:dyDescent="0.2">
      <c r="A930" s="31" t="s">
        <v>21192</v>
      </c>
      <c r="B930" s="31" t="s">
        <v>1331</v>
      </c>
      <c r="C930" s="32">
        <v>45932</v>
      </c>
      <c r="D930" s="31" t="s">
        <v>3103</v>
      </c>
      <c r="E930" s="32">
        <v>45932</v>
      </c>
      <c r="F930" s="31" t="s">
        <v>3104</v>
      </c>
      <c r="G930" s="31" t="s">
        <v>3105</v>
      </c>
      <c r="H930" s="33">
        <v>230760</v>
      </c>
      <c r="I930" s="33">
        <v>0</v>
      </c>
      <c r="J930" s="33">
        <v>18461</v>
      </c>
      <c r="K930" s="33">
        <v>249221</v>
      </c>
      <c r="L930" s="7" t="s">
        <v>51</v>
      </c>
      <c r="O930" s="18">
        <f>IF(Table1[[#This Row],[Phân loại]]="Tồn đầu kỳ",Table1[[#This Row],[Tổng giá trị]],0)</f>
        <v>249221</v>
      </c>
      <c r="P930" s="7">
        <f>IF(Table1[[#This Row],[Số còn phải thu ĐK]]&lt;&gt;0,0,IF(Table1[[#This Row],[Phân loại]]="Bán hàng",Table1[[#This Row],[Tổng giá trị]],-Table1[[#This Row],[Tổng giá trị]]))</f>
        <v>0</v>
      </c>
      <c r="Q930" s="18">
        <f t="shared" si="84"/>
        <v>0</v>
      </c>
      <c r="R930" s="7">
        <f>Table1[[#This Row],[Số còn phải thu ĐK]]+Table1[[#This Row],[Giá Trị HD sau CK]]-Table1[[#This Row],[Số tiền đã thu]]</f>
        <v>249221</v>
      </c>
      <c r="S930" s="6">
        <f>IF(Table1[[#This Row],[Ngày hóa đơn]]&lt;&gt;"",Table1[[#This Row],[Ngày hóa đơn]],IF(Table1[[#This Row],[Ngày hạch toán]]&lt;&gt;"",Table1[[#This Row],[Ngày hạch toán]],""))</f>
        <v>45932</v>
      </c>
      <c r="T930" s="7"/>
      <c r="U930" s="6">
        <f>IF(Table1[[#This Row],[Ngày tính CN]]="","",S930+T930)</f>
        <v>45932</v>
      </c>
      <c r="V930" s="18">
        <f ca="1">IF(Table1[[#This Row],[Hạn thanh toán]]="","",IF((U930-NOW())&lt;0,0,(U930-NOW())))</f>
        <v>0</v>
      </c>
      <c r="W930" s="2"/>
      <c r="X930" s="18">
        <f t="shared" ca="1" si="85"/>
        <v>238.49032048611116</v>
      </c>
      <c r="Y930" s="2" t="str">
        <f t="shared" ca="1" si="86"/>
        <v>Nợ quá hạn hơn 120 ngày có khả năng mất thanh toán</v>
      </c>
      <c r="Z930" s="51">
        <f t="shared" si="82"/>
        <v>45932</v>
      </c>
      <c r="AA930" s="51" t="str">
        <f t="shared" si="83"/>
        <v/>
      </c>
      <c r="AD930" s="2" t="str">
        <f>VLOOKUP($A930,MA_KH!$A:$Q,MA_KH!O$1,0)</f>
        <v>CIRCLEK MIỀN BẮC</v>
      </c>
      <c r="AE930" s="2" t="str">
        <f>VLOOKUP($A930,MA_KH!$A:$Q,MA_KH!P$1,0)</f>
        <v>CHI NHÁNH CÔNG TY TNHH VÒNG TRÒN ĐỎ TẠI HÀ NỘI</v>
      </c>
    </row>
    <row r="931" spans="1:31" ht="25.5" hidden="1" customHeight="1" x14ac:dyDescent="0.2">
      <c r="A931" s="31" t="s">
        <v>21192</v>
      </c>
      <c r="B931" s="31" t="s">
        <v>1331</v>
      </c>
      <c r="C931" s="32">
        <v>45932</v>
      </c>
      <c r="D931" s="31" t="s">
        <v>3106</v>
      </c>
      <c r="E931" s="32">
        <v>45932</v>
      </c>
      <c r="F931" s="31" t="s">
        <v>3107</v>
      </c>
      <c r="G931" s="31" t="s">
        <v>3108</v>
      </c>
      <c r="H931" s="33">
        <v>230760</v>
      </c>
      <c r="I931" s="33">
        <v>0</v>
      </c>
      <c r="J931" s="33">
        <v>18461</v>
      </c>
      <c r="K931" s="33">
        <v>249221</v>
      </c>
      <c r="L931" s="7" t="s">
        <v>51</v>
      </c>
      <c r="O931" s="18">
        <f>IF(Table1[[#This Row],[Phân loại]]="Tồn đầu kỳ",Table1[[#This Row],[Tổng giá trị]],0)</f>
        <v>249221</v>
      </c>
      <c r="P931" s="7">
        <f>IF(Table1[[#This Row],[Số còn phải thu ĐK]]&lt;&gt;0,0,IF(Table1[[#This Row],[Phân loại]]="Bán hàng",Table1[[#This Row],[Tổng giá trị]],-Table1[[#This Row],[Tổng giá trị]]))</f>
        <v>0</v>
      </c>
      <c r="Q931" s="18">
        <f t="shared" si="84"/>
        <v>0</v>
      </c>
      <c r="R931" s="7">
        <f>Table1[[#This Row],[Số còn phải thu ĐK]]+Table1[[#This Row],[Giá Trị HD sau CK]]-Table1[[#This Row],[Số tiền đã thu]]</f>
        <v>249221</v>
      </c>
      <c r="S931" s="6">
        <f>IF(Table1[[#This Row],[Ngày hóa đơn]]&lt;&gt;"",Table1[[#This Row],[Ngày hóa đơn]],IF(Table1[[#This Row],[Ngày hạch toán]]&lt;&gt;"",Table1[[#This Row],[Ngày hạch toán]],""))</f>
        <v>45932</v>
      </c>
      <c r="T931" s="7"/>
      <c r="U931" s="6">
        <f>IF(Table1[[#This Row],[Ngày tính CN]]="","",S931+T931)</f>
        <v>45932</v>
      </c>
      <c r="V931" s="18">
        <f ca="1">IF(Table1[[#This Row],[Hạn thanh toán]]="","",IF((U931-NOW())&lt;0,0,(U931-NOW())))</f>
        <v>0</v>
      </c>
      <c r="W931" s="2"/>
      <c r="X931" s="18">
        <f t="shared" ca="1" si="85"/>
        <v>238.49032048611116</v>
      </c>
      <c r="Y931" s="2" t="str">
        <f t="shared" ca="1" si="86"/>
        <v>Nợ quá hạn hơn 120 ngày có khả năng mất thanh toán</v>
      </c>
      <c r="Z931" s="51">
        <f t="shared" si="82"/>
        <v>45932</v>
      </c>
      <c r="AA931" s="51" t="str">
        <f t="shared" si="83"/>
        <v/>
      </c>
      <c r="AD931" s="2" t="str">
        <f>VLOOKUP($A931,MA_KH!$A:$Q,MA_KH!O$1,0)</f>
        <v>CIRCLEK MIỀN BẮC</v>
      </c>
      <c r="AE931" s="2" t="str">
        <f>VLOOKUP($A931,MA_KH!$A:$Q,MA_KH!P$1,0)</f>
        <v>CHI NHÁNH CÔNG TY TNHH VÒNG TRÒN ĐỎ TẠI HÀ NỘI</v>
      </c>
    </row>
    <row r="932" spans="1:31" ht="25.5" hidden="1" customHeight="1" x14ac:dyDescent="0.2">
      <c r="A932" s="31" t="s">
        <v>21192</v>
      </c>
      <c r="B932" s="31" t="s">
        <v>1331</v>
      </c>
      <c r="C932" s="32">
        <v>45932</v>
      </c>
      <c r="D932" s="31" t="s">
        <v>3109</v>
      </c>
      <c r="E932" s="32">
        <v>45932</v>
      </c>
      <c r="F932" s="31" t="s">
        <v>3110</v>
      </c>
      <c r="G932" s="31" t="s">
        <v>3111</v>
      </c>
      <c r="H932" s="33">
        <v>346140</v>
      </c>
      <c r="I932" s="33">
        <v>0</v>
      </c>
      <c r="J932" s="33">
        <v>27691</v>
      </c>
      <c r="K932" s="33">
        <v>373831</v>
      </c>
      <c r="L932" s="7" t="s">
        <v>51</v>
      </c>
      <c r="O932" s="18">
        <f>IF(Table1[[#This Row],[Phân loại]]="Tồn đầu kỳ",Table1[[#This Row],[Tổng giá trị]],0)</f>
        <v>373831</v>
      </c>
      <c r="P932" s="7">
        <f>IF(Table1[[#This Row],[Số còn phải thu ĐK]]&lt;&gt;0,0,IF(Table1[[#This Row],[Phân loại]]="Bán hàng",Table1[[#This Row],[Tổng giá trị]],-Table1[[#This Row],[Tổng giá trị]]))</f>
        <v>0</v>
      </c>
      <c r="Q932" s="18">
        <f t="shared" si="84"/>
        <v>0</v>
      </c>
      <c r="R932" s="7">
        <f>Table1[[#This Row],[Số còn phải thu ĐK]]+Table1[[#This Row],[Giá Trị HD sau CK]]-Table1[[#This Row],[Số tiền đã thu]]</f>
        <v>373831</v>
      </c>
      <c r="S932" s="6">
        <f>IF(Table1[[#This Row],[Ngày hóa đơn]]&lt;&gt;"",Table1[[#This Row],[Ngày hóa đơn]],IF(Table1[[#This Row],[Ngày hạch toán]]&lt;&gt;"",Table1[[#This Row],[Ngày hạch toán]],""))</f>
        <v>45932</v>
      </c>
      <c r="T932" s="7"/>
      <c r="U932" s="6">
        <f>IF(Table1[[#This Row],[Ngày tính CN]]="","",S932+T932)</f>
        <v>45932</v>
      </c>
      <c r="V932" s="18">
        <f ca="1">IF(Table1[[#This Row],[Hạn thanh toán]]="","",IF((U932-NOW())&lt;0,0,(U932-NOW())))</f>
        <v>0</v>
      </c>
      <c r="W932" s="2"/>
      <c r="X932" s="18">
        <f t="shared" ca="1" si="85"/>
        <v>238.49032048611116</v>
      </c>
      <c r="Y932" s="2" t="str">
        <f t="shared" ca="1" si="86"/>
        <v>Nợ quá hạn hơn 120 ngày có khả năng mất thanh toán</v>
      </c>
      <c r="Z932" s="51">
        <f t="shared" si="82"/>
        <v>45932</v>
      </c>
      <c r="AA932" s="51" t="str">
        <f t="shared" si="83"/>
        <v/>
      </c>
      <c r="AD932" s="2" t="str">
        <f>VLOOKUP($A932,MA_KH!$A:$Q,MA_KH!O$1,0)</f>
        <v>CIRCLEK MIỀN BẮC</v>
      </c>
      <c r="AE932" s="2" t="str">
        <f>VLOOKUP($A932,MA_KH!$A:$Q,MA_KH!P$1,0)</f>
        <v>CHI NHÁNH CÔNG TY TNHH VÒNG TRÒN ĐỎ TẠI HÀ NỘI</v>
      </c>
    </row>
    <row r="933" spans="1:31" ht="25.5" hidden="1" customHeight="1" x14ac:dyDescent="0.2">
      <c r="A933" s="31" t="s">
        <v>21192</v>
      </c>
      <c r="B933" s="31" t="s">
        <v>1331</v>
      </c>
      <c r="C933" s="32">
        <v>45932</v>
      </c>
      <c r="D933" s="31" t="s">
        <v>3112</v>
      </c>
      <c r="E933" s="32">
        <v>45932</v>
      </c>
      <c r="F933" s="31" t="s">
        <v>3113</v>
      </c>
      <c r="G933" s="31" t="s">
        <v>3114</v>
      </c>
      <c r="H933" s="33">
        <v>230760</v>
      </c>
      <c r="I933" s="33">
        <v>0</v>
      </c>
      <c r="J933" s="33">
        <v>18461</v>
      </c>
      <c r="K933" s="33">
        <v>249221</v>
      </c>
      <c r="L933" s="7" t="s">
        <v>51</v>
      </c>
      <c r="O933" s="18">
        <f>IF(Table1[[#This Row],[Phân loại]]="Tồn đầu kỳ",Table1[[#This Row],[Tổng giá trị]],0)</f>
        <v>249221</v>
      </c>
      <c r="P933" s="7">
        <f>IF(Table1[[#This Row],[Số còn phải thu ĐK]]&lt;&gt;0,0,IF(Table1[[#This Row],[Phân loại]]="Bán hàng",Table1[[#This Row],[Tổng giá trị]],-Table1[[#This Row],[Tổng giá trị]]))</f>
        <v>0</v>
      </c>
      <c r="Q933" s="18">
        <f t="shared" si="84"/>
        <v>0</v>
      </c>
      <c r="R933" s="7">
        <f>Table1[[#This Row],[Số còn phải thu ĐK]]+Table1[[#This Row],[Giá Trị HD sau CK]]-Table1[[#This Row],[Số tiền đã thu]]</f>
        <v>249221</v>
      </c>
      <c r="S933" s="6">
        <f>IF(Table1[[#This Row],[Ngày hóa đơn]]&lt;&gt;"",Table1[[#This Row],[Ngày hóa đơn]],IF(Table1[[#This Row],[Ngày hạch toán]]&lt;&gt;"",Table1[[#This Row],[Ngày hạch toán]],""))</f>
        <v>45932</v>
      </c>
      <c r="T933" s="7"/>
      <c r="U933" s="6">
        <f>IF(Table1[[#This Row],[Ngày tính CN]]="","",S933+T933)</f>
        <v>45932</v>
      </c>
      <c r="V933" s="18">
        <f ca="1">IF(Table1[[#This Row],[Hạn thanh toán]]="","",IF((U933-NOW())&lt;0,0,(U933-NOW())))</f>
        <v>0</v>
      </c>
      <c r="W933" s="2"/>
      <c r="X933" s="18">
        <f t="shared" ca="1" si="85"/>
        <v>238.49032048611116</v>
      </c>
      <c r="Y933" s="2" t="str">
        <f t="shared" ca="1" si="86"/>
        <v>Nợ quá hạn hơn 120 ngày có khả năng mất thanh toán</v>
      </c>
      <c r="Z933" s="51">
        <f t="shared" si="82"/>
        <v>45932</v>
      </c>
      <c r="AA933" s="51" t="str">
        <f t="shared" si="83"/>
        <v/>
      </c>
      <c r="AD933" s="2" t="str">
        <f>VLOOKUP($A933,MA_KH!$A:$Q,MA_KH!O$1,0)</f>
        <v>CIRCLEK MIỀN BẮC</v>
      </c>
      <c r="AE933" s="2" t="str">
        <f>VLOOKUP($A933,MA_KH!$A:$Q,MA_KH!P$1,0)</f>
        <v>CHI NHÁNH CÔNG TY TNHH VÒNG TRÒN ĐỎ TẠI HÀ NỘI</v>
      </c>
    </row>
    <row r="934" spans="1:31" ht="25.5" hidden="1" customHeight="1" x14ac:dyDescent="0.2">
      <c r="A934" s="31" t="s">
        <v>21192</v>
      </c>
      <c r="B934" s="31" t="s">
        <v>1331</v>
      </c>
      <c r="C934" s="32">
        <v>45932</v>
      </c>
      <c r="D934" s="31" t="s">
        <v>3115</v>
      </c>
      <c r="E934" s="32">
        <v>45932</v>
      </c>
      <c r="F934" s="31" t="s">
        <v>3116</v>
      </c>
      <c r="G934" s="31" t="s">
        <v>3117</v>
      </c>
      <c r="H934" s="33">
        <v>230760</v>
      </c>
      <c r="I934" s="33">
        <v>0</v>
      </c>
      <c r="J934" s="33">
        <v>18461</v>
      </c>
      <c r="K934" s="33">
        <v>249221</v>
      </c>
      <c r="L934" s="7" t="s">
        <v>51</v>
      </c>
      <c r="O934" s="18">
        <f>IF(Table1[[#This Row],[Phân loại]]="Tồn đầu kỳ",Table1[[#This Row],[Tổng giá trị]],0)</f>
        <v>249221</v>
      </c>
      <c r="P934" s="7">
        <f>IF(Table1[[#This Row],[Số còn phải thu ĐK]]&lt;&gt;0,0,IF(Table1[[#This Row],[Phân loại]]="Bán hàng",Table1[[#This Row],[Tổng giá trị]],-Table1[[#This Row],[Tổng giá trị]]))</f>
        <v>0</v>
      </c>
      <c r="Q934" s="18">
        <f t="shared" si="84"/>
        <v>0</v>
      </c>
      <c r="R934" s="7">
        <f>Table1[[#This Row],[Số còn phải thu ĐK]]+Table1[[#This Row],[Giá Trị HD sau CK]]-Table1[[#This Row],[Số tiền đã thu]]</f>
        <v>249221</v>
      </c>
      <c r="S934" s="6">
        <f>IF(Table1[[#This Row],[Ngày hóa đơn]]&lt;&gt;"",Table1[[#This Row],[Ngày hóa đơn]],IF(Table1[[#This Row],[Ngày hạch toán]]&lt;&gt;"",Table1[[#This Row],[Ngày hạch toán]],""))</f>
        <v>45932</v>
      </c>
      <c r="T934" s="7"/>
      <c r="U934" s="6">
        <f>IF(Table1[[#This Row],[Ngày tính CN]]="","",S934+T934)</f>
        <v>45932</v>
      </c>
      <c r="V934" s="18">
        <f ca="1">IF(Table1[[#This Row],[Hạn thanh toán]]="","",IF((U934-NOW())&lt;0,0,(U934-NOW())))</f>
        <v>0</v>
      </c>
      <c r="W934" s="2"/>
      <c r="X934" s="18">
        <f t="shared" ca="1" si="85"/>
        <v>238.49032048611116</v>
      </c>
      <c r="Y934" s="2" t="str">
        <f t="shared" ca="1" si="86"/>
        <v>Nợ quá hạn hơn 120 ngày có khả năng mất thanh toán</v>
      </c>
      <c r="Z934" s="51">
        <f t="shared" si="82"/>
        <v>45932</v>
      </c>
      <c r="AA934" s="51" t="str">
        <f t="shared" si="83"/>
        <v/>
      </c>
      <c r="AD934" s="2" t="str">
        <f>VLOOKUP($A934,MA_KH!$A:$Q,MA_KH!O$1,0)</f>
        <v>CIRCLEK MIỀN BẮC</v>
      </c>
      <c r="AE934" s="2" t="str">
        <f>VLOOKUP($A934,MA_KH!$A:$Q,MA_KH!P$1,0)</f>
        <v>CHI NHÁNH CÔNG TY TNHH VÒNG TRÒN ĐỎ TẠI HÀ NỘI</v>
      </c>
    </row>
    <row r="935" spans="1:31" ht="25.5" hidden="1" customHeight="1" x14ac:dyDescent="0.2">
      <c r="A935" s="31" t="s">
        <v>21192</v>
      </c>
      <c r="B935" s="31" t="s">
        <v>1331</v>
      </c>
      <c r="C935" s="32">
        <v>45932</v>
      </c>
      <c r="D935" s="31" t="s">
        <v>3118</v>
      </c>
      <c r="E935" s="32">
        <v>45932</v>
      </c>
      <c r="F935" s="31" t="s">
        <v>3119</v>
      </c>
      <c r="G935" s="31" t="s">
        <v>3120</v>
      </c>
      <c r="H935" s="33">
        <v>230760</v>
      </c>
      <c r="I935" s="33">
        <v>0</v>
      </c>
      <c r="J935" s="33">
        <v>18461</v>
      </c>
      <c r="K935" s="33">
        <v>249221</v>
      </c>
      <c r="L935" s="7" t="s">
        <v>51</v>
      </c>
      <c r="O935" s="18">
        <f>IF(Table1[[#This Row],[Phân loại]]="Tồn đầu kỳ",Table1[[#This Row],[Tổng giá trị]],0)</f>
        <v>249221</v>
      </c>
      <c r="P935" s="7">
        <f>IF(Table1[[#This Row],[Số còn phải thu ĐK]]&lt;&gt;0,0,IF(Table1[[#This Row],[Phân loại]]="Bán hàng",Table1[[#This Row],[Tổng giá trị]],-Table1[[#This Row],[Tổng giá trị]]))</f>
        <v>0</v>
      </c>
      <c r="Q935" s="18">
        <f t="shared" si="84"/>
        <v>0</v>
      </c>
      <c r="R935" s="7">
        <f>Table1[[#This Row],[Số còn phải thu ĐK]]+Table1[[#This Row],[Giá Trị HD sau CK]]-Table1[[#This Row],[Số tiền đã thu]]</f>
        <v>249221</v>
      </c>
      <c r="S935" s="6">
        <f>IF(Table1[[#This Row],[Ngày hóa đơn]]&lt;&gt;"",Table1[[#This Row],[Ngày hóa đơn]],IF(Table1[[#This Row],[Ngày hạch toán]]&lt;&gt;"",Table1[[#This Row],[Ngày hạch toán]],""))</f>
        <v>45932</v>
      </c>
      <c r="T935" s="7"/>
      <c r="U935" s="6">
        <f>IF(Table1[[#This Row],[Ngày tính CN]]="","",S935+T935)</f>
        <v>45932</v>
      </c>
      <c r="V935" s="18">
        <f ca="1">IF(Table1[[#This Row],[Hạn thanh toán]]="","",IF((U935-NOW())&lt;0,0,(U935-NOW())))</f>
        <v>0</v>
      </c>
      <c r="W935" s="2"/>
      <c r="X935" s="18">
        <f t="shared" ca="1" si="85"/>
        <v>238.49032048611116</v>
      </c>
      <c r="Y935" s="2" t="str">
        <f t="shared" ca="1" si="86"/>
        <v>Nợ quá hạn hơn 120 ngày có khả năng mất thanh toán</v>
      </c>
      <c r="Z935" s="51">
        <f t="shared" si="82"/>
        <v>45932</v>
      </c>
      <c r="AA935" s="51" t="str">
        <f t="shared" si="83"/>
        <v/>
      </c>
      <c r="AD935" s="2" t="str">
        <f>VLOOKUP($A935,MA_KH!$A:$Q,MA_KH!O$1,0)</f>
        <v>CIRCLEK MIỀN BẮC</v>
      </c>
      <c r="AE935" s="2" t="str">
        <f>VLOOKUP($A935,MA_KH!$A:$Q,MA_KH!P$1,0)</f>
        <v>CHI NHÁNH CÔNG TY TNHH VÒNG TRÒN ĐỎ TẠI HÀ NỘI</v>
      </c>
    </row>
    <row r="936" spans="1:31" ht="25.5" hidden="1" customHeight="1" x14ac:dyDescent="0.2">
      <c r="A936" s="31" t="s">
        <v>21192</v>
      </c>
      <c r="B936" s="31" t="s">
        <v>1331</v>
      </c>
      <c r="C936" s="32">
        <v>45932</v>
      </c>
      <c r="D936" s="31" t="s">
        <v>3121</v>
      </c>
      <c r="E936" s="32">
        <v>45932</v>
      </c>
      <c r="F936" s="31" t="s">
        <v>3122</v>
      </c>
      <c r="G936" s="31" t="s">
        <v>3123</v>
      </c>
      <c r="H936" s="33">
        <v>346140</v>
      </c>
      <c r="I936" s="33">
        <v>0</v>
      </c>
      <c r="J936" s="33">
        <v>27691</v>
      </c>
      <c r="K936" s="33">
        <v>373831</v>
      </c>
      <c r="L936" s="7" t="s">
        <v>51</v>
      </c>
      <c r="O936" s="18">
        <f>IF(Table1[[#This Row],[Phân loại]]="Tồn đầu kỳ",Table1[[#This Row],[Tổng giá trị]],0)</f>
        <v>373831</v>
      </c>
      <c r="P936" s="7">
        <f>IF(Table1[[#This Row],[Số còn phải thu ĐK]]&lt;&gt;0,0,IF(Table1[[#This Row],[Phân loại]]="Bán hàng",Table1[[#This Row],[Tổng giá trị]],-Table1[[#This Row],[Tổng giá trị]]))</f>
        <v>0</v>
      </c>
      <c r="Q936" s="18">
        <f t="shared" si="84"/>
        <v>0</v>
      </c>
      <c r="R936" s="7">
        <f>Table1[[#This Row],[Số còn phải thu ĐK]]+Table1[[#This Row],[Giá Trị HD sau CK]]-Table1[[#This Row],[Số tiền đã thu]]</f>
        <v>373831</v>
      </c>
      <c r="S936" s="6">
        <f>IF(Table1[[#This Row],[Ngày hóa đơn]]&lt;&gt;"",Table1[[#This Row],[Ngày hóa đơn]],IF(Table1[[#This Row],[Ngày hạch toán]]&lt;&gt;"",Table1[[#This Row],[Ngày hạch toán]],""))</f>
        <v>45932</v>
      </c>
      <c r="T936" s="7"/>
      <c r="U936" s="6">
        <f>IF(Table1[[#This Row],[Ngày tính CN]]="","",S936+T936)</f>
        <v>45932</v>
      </c>
      <c r="V936" s="18">
        <f ca="1">IF(Table1[[#This Row],[Hạn thanh toán]]="","",IF((U936-NOW())&lt;0,0,(U936-NOW())))</f>
        <v>0</v>
      </c>
      <c r="W936" s="2"/>
      <c r="X936" s="18">
        <f t="shared" ca="1" si="85"/>
        <v>238.49032048611116</v>
      </c>
      <c r="Y936" s="2" t="str">
        <f t="shared" ca="1" si="86"/>
        <v>Nợ quá hạn hơn 120 ngày có khả năng mất thanh toán</v>
      </c>
      <c r="Z936" s="51">
        <f t="shared" si="82"/>
        <v>45932</v>
      </c>
      <c r="AA936" s="51" t="str">
        <f t="shared" si="83"/>
        <v/>
      </c>
      <c r="AD936" s="2" t="str">
        <f>VLOOKUP($A936,MA_KH!$A:$Q,MA_KH!O$1,0)</f>
        <v>CIRCLEK MIỀN BẮC</v>
      </c>
      <c r="AE936" s="2" t="str">
        <f>VLOOKUP($A936,MA_KH!$A:$Q,MA_KH!P$1,0)</f>
        <v>CHI NHÁNH CÔNG TY TNHH VÒNG TRÒN ĐỎ TẠI HÀ NỘI</v>
      </c>
    </row>
    <row r="937" spans="1:31" ht="25.5" hidden="1" customHeight="1" x14ac:dyDescent="0.2">
      <c r="A937" s="31" t="s">
        <v>21192</v>
      </c>
      <c r="B937" s="31" t="s">
        <v>1331</v>
      </c>
      <c r="C937" s="32">
        <v>45932</v>
      </c>
      <c r="D937" s="31" t="s">
        <v>3124</v>
      </c>
      <c r="E937" s="32">
        <v>45932</v>
      </c>
      <c r="F937" s="31" t="s">
        <v>3125</v>
      </c>
      <c r="G937" s="31" t="s">
        <v>3126</v>
      </c>
      <c r="H937" s="33">
        <v>230760</v>
      </c>
      <c r="I937" s="33">
        <v>0</v>
      </c>
      <c r="J937" s="33">
        <v>18461</v>
      </c>
      <c r="K937" s="33">
        <v>249221</v>
      </c>
      <c r="L937" s="7" t="s">
        <v>51</v>
      </c>
      <c r="O937" s="18">
        <f>IF(Table1[[#This Row],[Phân loại]]="Tồn đầu kỳ",Table1[[#This Row],[Tổng giá trị]],0)</f>
        <v>249221</v>
      </c>
      <c r="P937" s="7">
        <f>IF(Table1[[#This Row],[Số còn phải thu ĐK]]&lt;&gt;0,0,IF(Table1[[#This Row],[Phân loại]]="Bán hàng",Table1[[#This Row],[Tổng giá trị]],-Table1[[#This Row],[Tổng giá trị]]))</f>
        <v>0</v>
      </c>
      <c r="Q937" s="18">
        <f t="shared" si="84"/>
        <v>0</v>
      </c>
      <c r="R937" s="7">
        <f>Table1[[#This Row],[Số còn phải thu ĐK]]+Table1[[#This Row],[Giá Trị HD sau CK]]-Table1[[#This Row],[Số tiền đã thu]]</f>
        <v>249221</v>
      </c>
      <c r="S937" s="6">
        <f>IF(Table1[[#This Row],[Ngày hóa đơn]]&lt;&gt;"",Table1[[#This Row],[Ngày hóa đơn]],IF(Table1[[#This Row],[Ngày hạch toán]]&lt;&gt;"",Table1[[#This Row],[Ngày hạch toán]],""))</f>
        <v>45932</v>
      </c>
      <c r="T937" s="7"/>
      <c r="U937" s="6">
        <f>IF(Table1[[#This Row],[Ngày tính CN]]="","",S937+T937)</f>
        <v>45932</v>
      </c>
      <c r="V937" s="18">
        <f ca="1">IF(Table1[[#This Row],[Hạn thanh toán]]="","",IF((U937-NOW())&lt;0,0,(U937-NOW())))</f>
        <v>0</v>
      </c>
      <c r="W937" s="2"/>
      <c r="X937" s="18">
        <f t="shared" ca="1" si="85"/>
        <v>238.49032048611116</v>
      </c>
      <c r="Y937" s="2" t="str">
        <f t="shared" ca="1" si="86"/>
        <v>Nợ quá hạn hơn 120 ngày có khả năng mất thanh toán</v>
      </c>
      <c r="Z937" s="51">
        <f t="shared" si="82"/>
        <v>45932</v>
      </c>
      <c r="AA937" s="51" t="str">
        <f t="shared" si="83"/>
        <v/>
      </c>
      <c r="AD937" s="2" t="str">
        <f>VLOOKUP($A937,MA_KH!$A:$Q,MA_KH!O$1,0)</f>
        <v>CIRCLEK MIỀN BẮC</v>
      </c>
      <c r="AE937" s="2" t="str">
        <f>VLOOKUP($A937,MA_KH!$A:$Q,MA_KH!P$1,0)</f>
        <v>CHI NHÁNH CÔNG TY TNHH VÒNG TRÒN ĐỎ TẠI HÀ NỘI</v>
      </c>
    </row>
    <row r="938" spans="1:31" ht="25.5" hidden="1" customHeight="1" x14ac:dyDescent="0.2">
      <c r="A938" s="31" t="s">
        <v>21192</v>
      </c>
      <c r="B938" s="31" t="s">
        <v>1331</v>
      </c>
      <c r="C938" s="32">
        <v>45932</v>
      </c>
      <c r="D938" s="31" t="s">
        <v>3127</v>
      </c>
      <c r="E938" s="32">
        <v>45932</v>
      </c>
      <c r="F938" s="31" t="s">
        <v>3128</v>
      </c>
      <c r="G938" s="31" t="s">
        <v>3129</v>
      </c>
      <c r="H938" s="33">
        <v>276912</v>
      </c>
      <c r="I938" s="33">
        <v>0</v>
      </c>
      <c r="J938" s="33">
        <v>22153</v>
      </c>
      <c r="K938" s="33">
        <v>299065</v>
      </c>
      <c r="L938" s="7" t="s">
        <v>51</v>
      </c>
      <c r="O938" s="18">
        <f>IF(Table1[[#This Row],[Phân loại]]="Tồn đầu kỳ",Table1[[#This Row],[Tổng giá trị]],0)</f>
        <v>299065</v>
      </c>
      <c r="P938" s="7">
        <f>IF(Table1[[#This Row],[Số còn phải thu ĐK]]&lt;&gt;0,0,IF(Table1[[#This Row],[Phân loại]]="Bán hàng",Table1[[#This Row],[Tổng giá trị]],-Table1[[#This Row],[Tổng giá trị]]))</f>
        <v>0</v>
      </c>
      <c r="Q938" s="18">
        <f t="shared" si="84"/>
        <v>0</v>
      </c>
      <c r="R938" s="7">
        <f>Table1[[#This Row],[Số còn phải thu ĐK]]+Table1[[#This Row],[Giá Trị HD sau CK]]-Table1[[#This Row],[Số tiền đã thu]]</f>
        <v>299065</v>
      </c>
      <c r="S938" s="6">
        <f>IF(Table1[[#This Row],[Ngày hóa đơn]]&lt;&gt;"",Table1[[#This Row],[Ngày hóa đơn]],IF(Table1[[#This Row],[Ngày hạch toán]]&lt;&gt;"",Table1[[#This Row],[Ngày hạch toán]],""))</f>
        <v>45932</v>
      </c>
      <c r="T938" s="7"/>
      <c r="U938" s="6">
        <f>IF(Table1[[#This Row],[Ngày tính CN]]="","",S938+T938)</f>
        <v>45932</v>
      </c>
      <c r="V938" s="18">
        <f ca="1">IF(Table1[[#This Row],[Hạn thanh toán]]="","",IF((U938-NOW())&lt;0,0,(U938-NOW())))</f>
        <v>0</v>
      </c>
      <c r="W938" s="2"/>
      <c r="X938" s="18">
        <f t="shared" ca="1" si="85"/>
        <v>238.49032048611116</v>
      </c>
      <c r="Y938" s="2" t="str">
        <f t="shared" ca="1" si="86"/>
        <v>Nợ quá hạn hơn 120 ngày có khả năng mất thanh toán</v>
      </c>
      <c r="Z938" s="51">
        <f t="shared" si="82"/>
        <v>45932</v>
      </c>
      <c r="AA938" s="51" t="str">
        <f t="shared" si="83"/>
        <v/>
      </c>
      <c r="AD938" s="2" t="str">
        <f>VLOOKUP($A938,MA_KH!$A:$Q,MA_KH!O$1,0)</f>
        <v>CIRCLEK MIỀN BẮC</v>
      </c>
      <c r="AE938" s="2" t="str">
        <f>VLOOKUP($A938,MA_KH!$A:$Q,MA_KH!P$1,0)</f>
        <v>CHI NHÁNH CÔNG TY TNHH VÒNG TRÒN ĐỎ TẠI HÀ NỘI</v>
      </c>
    </row>
    <row r="939" spans="1:31" ht="25.5" hidden="1" customHeight="1" x14ac:dyDescent="0.2">
      <c r="A939" s="31" t="s">
        <v>21192</v>
      </c>
      <c r="B939" s="31" t="s">
        <v>1331</v>
      </c>
      <c r="C939" s="32">
        <v>45932</v>
      </c>
      <c r="D939" s="31" t="s">
        <v>3130</v>
      </c>
      <c r="E939" s="32">
        <v>45932</v>
      </c>
      <c r="F939" s="31" t="s">
        <v>3131</v>
      </c>
      <c r="G939" s="31" t="s">
        <v>3132</v>
      </c>
      <c r="H939" s="33">
        <v>184608</v>
      </c>
      <c r="I939" s="33">
        <v>0</v>
      </c>
      <c r="J939" s="33">
        <v>14769</v>
      </c>
      <c r="K939" s="33">
        <v>199377</v>
      </c>
      <c r="L939" s="7" t="s">
        <v>51</v>
      </c>
      <c r="O939" s="18">
        <f>IF(Table1[[#This Row],[Phân loại]]="Tồn đầu kỳ",Table1[[#This Row],[Tổng giá trị]],0)</f>
        <v>199377</v>
      </c>
      <c r="P939" s="7">
        <f>IF(Table1[[#This Row],[Số còn phải thu ĐK]]&lt;&gt;0,0,IF(Table1[[#This Row],[Phân loại]]="Bán hàng",Table1[[#This Row],[Tổng giá trị]],-Table1[[#This Row],[Tổng giá trị]]))</f>
        <v>0</v>
      </c>
      <c r="Q939" s="18">
        <f t="shared" si="84"/>
        <v>0</v>
      </c>
      <c r="R939" s="7">
        <f>Table1[[#This Row],[Số còn phải thu ĐK]]+Table1[[#This Row],[Giá Trị HD sau CK]]-Table1[[#This Row],[Số tiền đã thu]]</f>
        <v>199377</v>
      </c>
      <c r="S939" s="6">
        <f>IF(Table1[[#This Row],[Ngày hóa đơn]]&lt;&gt;"",Table1[[#This Row],[Ngày hóa đơn]],IF(Table1[[#This Row],[Ngày hạch toán]]&lt;&gt;"",Table1[[#This Row],[Ngày hạch toán]],""))</f>
        <v>45932</v>
      </c>
      <c r="T939" s="7"/>
      <c r="U939" s="6">
        <f>IF(Table1[[#This Row],[Ngày tính CN]]="","",S939+T939)</f>
        <v>45932</v>
      </c>
      <c r="V939" s="18">
        <f ca="1">IF(Table1[[#This Row],[Hạn thanh toán]]="","",IF((U939-NOW())&lt;0,0,(U939-NOW())))</f>
        <v>0</v>
      </c>
      <c r="W939" s="2"/>
      <c r="X939" s="18">
        <f t="shared" ca="1" si="85"/>
        <v>238.49032048611116</v>
      </c>
      <c r="Y939" s="2" t="str">
        <f t="shared" ca="1" si="86"/>
        <v>Nợ quá hạn hơn 120 ngày có khả năng mất thanh toán</v>
      </c>
      <c r="Z939" s="51">
        <f t="shared" si="82"/>
        <v>45932</v>
      </c>
      <c r="AA939" s="51" t="str">
        <f t="shared" si="83"/>
        <v/>
      </c>
      <c r="AD939" s="2" t="str">
        <f>VLOOKUP($A939,MA_KH!$A:$Q,MA_KH!O$1,0)</f>
        <v>CIRCLEK MIỀN BẮC</v>
      </c>
      <c r="AE939" s="2" t="str">
        <f>VLOOKUP($A939,MA_KH!$A:$Q,MA_KH!P$1,0)</f>
        <v>CHI NHÁNH CÔNG TY TNHH VÒNG TRÒN ĐỎ TẠI HÀ NỘI</v>
      </c>
    </row>
    <row r="940" spans="1:31" ht="25.5" hidden="1" customHeight="1" x14ac:dyDescent="0.2">
      <c r="A940" s="31" t="s">
        <v>21192</v>
      </c>
      <c r="B940" s="31" t="s">
        <v>1331</v>
      </c>
      <c r="C940" s="32">
        <v>45932</v>
      </c>
      <c r="D940" s="31" t="s">
        <v>3133</v>
      </c>
      <c r="E940" s="32">
        <v>45932</v>
      </c>
      <c r="F940" s="31" t="s">
        <v>3134</v>
      </c>
      <c r="G940" s="31" t="s">
        <v>3135</v>
      </c>
      <c r="H940" s="33">
        <v>230760</v>
      </c>
      <c r="I940" s="33">
        <v>0</v>
      </c>
      <c r="J940" s="33">
        <v>18461</v>
      </c>
      <c r="K940" s="33">
        <v>249221</v>
      </c>
      <c r="L940" s="7" t="s">
        <v>51</v>
      </c>
      <c r="O940" s="18">
        <f>IF(Table1[[#This Row],[Phân loại]]="Tồn đầu kỳ",Table1[[#This Row],[Tổng giá trị]],0)</f>
        <v>249221</v>
      </c>
      <c r="P940" s="7">
        <f>IF(Table1[[#This Row],[Số còn phải thu ĐK]]&lt;&gt;0,0,IF(Table1[[#This Row],[Phân loại]]="Bán hàng",Table1[[#This Row],[Tổng giá trị]],-Table1[[#This Row],[Tổng giá trị]]))</f>
        <v>0</v>
      </c>
      <c r="Q940" s="18">
        <f t="shared" si="84"/>
        <v>0</v>
      </c>
      <c r="R940" s="7">
        <f>Table1[[#This Row],[Số còn phải thu ĐK]]+Table1[[#This Row],[Giá Trị HD sau CK]]-Table1[[#This Row],[Số tiền đã thu]]</f>
        <v>249221</v>
      </c>
      <c r="S940" s="6">
        <f>IF(Table1[[#This Row],[Ngày hóa đơn]]&lt;&gt;"",Table1[[#This Row],[Ngày hóa đơn]],IF(Table1[[#This Row],[Ngày hạch toán]]&lt;&gt;"",Table1[[#This Row],[Ngày hạch toán]],""))</f>
        <v>45932</v>
      </c>
      <c r="T940" s="7"/>
      <c r="U940" s="6">
        <f>IF(Table1[[#This Row],[Ngày tính CN]]="","",S940+T940)</f>
        <v>45932</v>
      </c>
      <c r="V940" s="18">
        <f ca="1">IF(Table1[[#This Row],[Hạn thanh toán]]="","",IF((U940-NOW())&lt;0,0,(U940-NOW())))</f>
        <v>0</v>
      </c>
      <c r="W940" s="2"/>
      <c r="X940" s="18">
        <f t="shared" ca="1" si="85"/>
        <v>238.49032048611116</v>
      </c>
      <c r="Y940" s="2" t="str">
        <f t="shared" ca="1" si="86"/>
        <v>Nợ quá hạn hơn 120 ngày có khả năng mất thanh toán</v>
      </c>
      <c r="Z940" s="51">
        <f t="shared" si="82"/>
        <v>45932</v>
      </c>
      <c r="AA940" s="51" t="str">
        <f t="shared" si="83"/>
        <v/>
      </c>
      <c r="AD940" s="2" t="str">
        <f>VLOOKUP($A940,MA_KH!$A:$Q,MA_KH!O$1,0)</f>
        <v>CIRCLEK MIỀN BẮC</v>
      </c>
      <c r="AE940" s="2" t="str">
        <f>VLOOKUP($A940,MA_KH!$A:$Q,MA_KH!P$1,0)</f>
        <v>CHI NHÁNH CÔNG TY TNHH VÒNG TRÒN ĐỎ TẠI HÀ NỘI</v>
      </c>
    </row>
    <row r="941" spans="1:31" ht="25.5" hidden="1" customHeight="1" x14ac:dyDescent="0.2">
      <c r="A941" s="31" t="s">
        <v>21192</v>
      </c>
      <c r="B941" s="31" t="s">
        <v>1331</v>
      </c>
      <c r="C941" s="32">
        <v>45933</v>
      </c>
      <c r="D941" s="31" t="s">
        <v>3136</v>
      </c>
      <c r="E941" s="32">
        <v>45933</v>
      </c>
      <c r="F941" s="31" t="s">
        <v>3137</v>
      </c>
      <c r="G941" s="31" t="s">
        <v>3138</v>
      </c>
      <c r="H941" s="33">
        <v>230760</v>
      </c>
      <c r="I941" s="33">
        <v>0</v>
      </c>
      <c r="J941" s="33">
        <v>18461</v>
      </c>
      <c r="K941" s="33">
        <v>249221</v>
      </c>
      <c r="L941" s="7" t="s">
        <v>51</v>
      </c>
      <c r="O941" s="18">
        <f>IF(Table1[[#This Row],[Phân loại]]="Tồn đầu kỳ",Table1[[#This Row],[Tổng giá trị]],0)</f>
        <v>249221</v>
      </c>
      <c r="P941" s="7">
        <f>IF(Table1[[#This Row],[Số còn phải thu ĐK]]&lt;&gt;0,0,IF(Table1[[#This Row],[Phân loại]]="Bán hàng",Table1[[#This Row],[Tổng giá trị]],-Table1[[#This Row],[Tổng giá trị]]))</f>
        <v>0</v>
      </c>
      <c r="Q941" s="18">
        <f t="shared" si="84"/>
        <v>0</v>
      </c>
      <c r="R941" s="7">
        <f>Table1[[#This Row],[Số còn phải thu ĐK]]+Table1[[#This Row],[Giá Trị HD sau CK]]-Table1[[#This Row],[Số tiền đã thu]]</f>
        <v>249221</v>
      </c>
      <c r="S941" s="6">
        <f>IF(Table1[[#This Row],[Ngày hóa đơn]]&lt;&gt;"",Table1[[#This Row],[Ngày hóa đơn]],IF(Table1[[#This Row],[Ngày hạch toán]]&lt;&gt;"",Table1[[#This Row],[Ngày hạch toán]],""))</f>
        <v>45933</v>
      </c>
      <c r="T941" s="7"/>
      <c r="U941" s="6">
        <f>IF(Table1[[#This Row],[Ngày tính CN]]="","",S941+T941)</f>
        <v>45933</v>
      </c>
      <c r="V941" s="18">
        <f ca="1">IF(Table1[[#This Row],[Hạn thanh toán]]="","",IF((U941-NOW())&lt;0,0,(U941-NOW())))</f>
        <v>0</v>
      </c>
      <c r="W941" s="2"/>
      <c r="X941" s="18">
        <f t="shared" ca="1" si="85"/>
        <v>237.49032048611116</v>
      </c>
      <c r="Y941" s="2" t="str">
        <f t="shared" ca="1" si="86"/>
        <v>Nợ quá hạn hơn 120 ngày có khả năng mất thanh toán</v>
      </c>
      <c r="Z941" s="51">
        <f t="shared" si="82"/>
        <v>45933</v>
      </c>
      <c r="AA941" s="51" t="str">
        <f t="shared" si="83"/>
        <v/>
      </c>
      <c r="AD941" s="2" t="str">
        <f>VLOOKUP($A941,MA_KH!$A:$Q,MA_KH!O$1,0)</f>
        <v>CIRCLEK MIỀN BẮC</v>
      </c>
      <c r="AE941" s="2" t="str">
        <f>VLOOKUP($A941,MA_KH!$A:$Q,MA_KH!P$1,0)</f>
        <v>CHI NHÁNH CÔNG TY TNHH VÒNG TRÒN ĐỎ TẠI HÀ NỘI</v>
      </c>
    </row>
    <row r="942" spans="1:31" ht="25.5" hidden="1" customHeight="1" x14ac:dyDescent="0.2">
      <c r="A942" s="31" t="s">
        <v>21192</v>
      </c>
      <c r="B942" s="31" t="s">
        <v>1331</v>
      </c>
      <c r="C942" s="32">
        <v>45933</v>
      </c>
      <c r="D942" s="31" t="s">
        <v>3139</v>
      </c>
      <c r="E942" s="32">
        <v>45933</v>
      </c>
      <c r="F942" s="31" t="s">
        <v>3140</v>
      </c>
      <c r="G942" s="31" t="s">
        <v>3141</v>
      </c>
      <c r="H942" s="33">
        <v>230760</v>
      </c>
      <c r="I942" s="33">
        <v>0</v>
      </c>
      <c r="J942" s="33">
        <v>18461</v>
      </c>
      <c r="K942" s="33">
        <v>249221</v>
      </c>
      <c r="L942" s="7" t="s">
        <v>51</v>
      </c>
      <c r="O942" s="18">
        <f>IF(Table1[[#This Row],[Phân loại]]="Tồn đầu kỳ",Table1[[#This Row],[Tổng giá trị]],0)</f>
        <v>249221</v>
      </c>
      <c r="P942" s="7">
        <f>IF(Table1[[#This Row],[Số còn phải thu ĐK]]&lt;&gt;0,0,IF(Table1[[#This Row],[Phân loại]]="Bán hàng",Table1[[#This Row],[Tổng giá trị]],-Table1[[#This Row],[Tổng giá trị]]))</f>
        <v>0</v>
      </c>
      <c r="Q942" s="18">
        <f t="shared" si="84"/>
        <v>0</v>
      </c>
      <c r="R942" s="7">
        <f>Table1[[#This Row],[Số còn phải thu ĐK]]+Table1[[#This Row],[Giá Trị HD sau CK]]-Table1[[#This Row],[Số tiền đã thu]]</f>
        <v>249221</v>
      </c>
      <c r="S942" s="6">
        <f>IF(Table1[[#This Row],[Ngày hóa đơn]]&lt;&gt;"",Table1[[#This Row],[Ngày hóa đơn]],IF(Table1[[#This Row],[Ngày hạch toán]]&lt;&gt;"",Table1[[#This Row],[Ngày hạch toán]],""))</f>
        <v>45933</v>
      </c>
      <c r="T942" s="7"/>
      <c r="U942" s="6">
        <f>IF(Table1[[#This Row],[Ngày tính CN]]="","",S942+T942)</f>
        <v>45933</v>
      </c>
      <c r="V942" s="18">
        <f ca="1">IF(Table1[[#This Row],[Hạn thanh toán]]="","",IF((U942-NOW())&lt;0,0,(U942-NOW())))</f>
        <v>0</v>
      </c>
      <c r="W942" s="2"/>
      <c r="X942" s="18">
        <f t="shared" ca="1" si="85"/>
        <v>237.49032048611116</v>
      </c>
      <c r="Y942" s="2" t="str">
        <f t="shared" ca="1" si="86"/>
        <v>Nợ quá hạn hơn 120 ngày có khả năng mất thanh toán</v>
      </c>
      <c r="Z942" s="51">
        <f t="shared" si="82"/>
        <v>45933</v>
      </c>
      <c r="AA942" s="51" t="str">
        <f t="shared" si="83"/>
        <v/>
      </c>
      <c r="AD942" s="2" t="str">
        <f>VLOOKUP($A942,MA_KH!$A:$Q,MA_KH!O$1,0)</f>
        <v>CIRCLEK MIỀN BẮC</v>
      </c>
      <c r="AE942" s="2" t="str">
        <f>VLOOKUP($A942,MA_KH!$A:$Q,MA_KH!P$1,0)</f>
        <v>CHI NHÁNH CÔNG TY TNHH VÒNG TRÒN ĐỎ TẠI HÀ NỘI</v>
      </c>
    </row>
    <row r="943" spans="1:31" ht="25.5" hidden="1" customHeight="1" x14ac:dyDescent="0.2">
      <c r="A943" s="31" t="s">
        <v>21192</v>
      </c>
      <c r="B943" s="31" t="s">
        <v>1331</v>
      </c>
      <c r="C943" s="32">
        <v>45933</v>
      </c>
      <c r="D943" s="31" t="s">
        <v>3142</v>
      </c>
      <c r="E943" s="32">
        <v>45933</v>
      </c>
      <c r="F943" s="31" t="s">
        <v>3143</v>
      </c>
      <c r="G943" s="31" t="s">
        <v>3144</v>
      </c>
      <c r="H943" s="33">
        <v>184608</v>
      </c>
      <c r="I943" s="33">
        <v>0</v>
      </c>
      <c r="J943" s="33">
        <v>14769</v>
      </c>
      <c r="K943" s="33">
        <v>199377</v>
      </c>
      <c r="L943" s="7" t="s">
        <v>51</v>
      </c>
      <c r="O943" s="18">
        <f>IF(Table1[[#This Row],[Phân loại]]="Tồn đầu kỳ",Table1[[#This Row],[Tổng giá trị]],0)</f>
        <v>199377</v>
      </c>
      <c r="P943" s="7">
        <f>IF(Table1[[#This Row],[Số còn phải thu ĐK]]&lt;&gt;0,0,IF(Table1[[#This Row],[Phân loại]]="Bán hàng",Table1[[#This Row],[Tổng giá trị]],-Table1[[#This Row],[Tổng giá trị]]))</f>
        <v>0</v>
      </c>
      <c r="Q943" s="18">
        <f t="shared" si="84"/>
        <v>0</v>
      </c>
      <c r="R943" s="7">
        <f>Table1[[#This Row],[Số còn phải thu ĐK]]+Table1[[#This Row],[Giá Trị HD sau CK]]-Table1[[#This Row],[Số tiền đã thu]]</f>
        <v>199377</v>
      </c>
      <c r="S943" s="6">
        <f>IF(Table1[[#This Row],[Ngày hóa đơn]]&lt;&gt;"",Table1[[#This Row],[Ngày hóa đơn]],IF(Table1[[#This Row],[Ngày hạch toán]]&lt;&gt;"",Table1[[#This Row],[Ngày hạch toán]],""))</f>
        <v>45933</v>
      </c>
      <c r="T943" s="7"/>
      <c r="U943" s="6">
        <f>IF(Table1[[#This Row],[Ngày tính CN]]="","",S943+T943)</f>
        <v>45933</v>
      </c>
      <c r="V943" s="18">
        <f ca="1">IF(Table1[[#This Row],[Hạn thanh toán]]="","",IF((U943-NOW())&lt;0,0,(U943-NOW())))</f>
        <v>0</v>
      </c>
      <c r="W943" s="2"/>
      <c r="X943" s="18">
        <f t="shared" ca="1" si="85"/>
        <v>237.49032048611116</v>
      </c>
      <c r="Y943" s="2" t="str">
        <f t="shared" ca="1" si="86"/>
        <v>Nợ quá hạn hơn 120 ngày có khả năng mất thanh toán</v>
      </c>
      <c r="Z943" s="51">
        <f t="shared" si="82"/>
        <v>45933</v>
      </c>
      <c r="AA943" s="51" t="str">
        <f t="shared" si="83"/>
        <v/>
      </c>
      <c r="AD943" s="2" t="str">
        <f>VLOOKUP($A943,MA_KH!$A:$Q,MA_KH!O$1,0)</f>
        <v>CIRCLEK MIỀN BẮC</v>
      </c>
      <c r="AE943" s="2" t="str">
        <f>VLOOKUP($A943,MA_KH!$A:$Q,MA_KH!P$1,0)</f>
        <v>CHI NHÁNH CÔNG TY TNHH VÒNG TRÒN ĐỎ TẠI HÀ NỘI</v>
      </c>
    </row>
    <row r="944" spans="1:31" ht="25.5" hidden="1" customHeight="1" x14ac:dyDescent="0.2">
      <c r="A944" s="31" t="s">
        <v>21192</v>
      </c>
      <c r="B944" s="31" t="s">
        <v>1331</v>
      </c>
      <c r="C944" s="32">
        <v>45933</v>
      </c>
      <c r="D944" s="31" t="s">
        <v>3145</v>
      </c>
      <c r="E944" s="32">
        <v>45933</v>
      </c>
      <c r="F944" s="31" t="s">
        <v>3146</v>
      </c>
      <c r="G944" s="31" t="s">
        <v>3147</v>
      </c>
      <c r="H944" s="33">
        <v>230760</v>
      </c>
      <c r="I944" s="33">
        <v>0</v>
      </c>
      <c r="J944" s="33">
        <v>18461</v>
      </c>
      <c r="K944" s="33">
        <v>249221</v>
      </c>
      <c r="L944" s="7" t="s">
        <v>51</v>
      </c>
      <c r="O944" s="18">
        <f>IF(Table1[[#This Row],[Phân loại]]="Tồn đầu kỳ",Table1[[#This Row],[Tổng giá trị]],0)</f>
        <v>249221</v>
      </c>
      <c r="P944" s="7">
        <f>IF(Table1[[#This Row],[Số còn phải thu ĐK]]&lt;&gt;0,0,IF(Table1[[#This Row],[Phân loại]]="Bán hàng",Table1[[#This Row],[Tổng giá trị]],-Table1[[#This Row],[Tổng giá trị]]))</f>
        <v>0</v>
      </c>
      <c r="Q944" s="18">
        <f t="shared" si="84"/>
        <v>0</v>
      </c>
      <c r="R944" s="7">
        <f>Table1[[#This Row],[Số còn phải thu ĐK]]+Table1[[#This Row],[Giá Trị HD sau CK]]-Table1[[#This Row],[Số tiền đã thu]]</f>
        <v>249221</v>
      </c>
      <c r="S944" s="6">
        <f>IF(Table1[[#This Row],[Ngày hóa đơn]]&lt;&gt;"",Table1[[#This Row],[Ngày hóa đơn]],IF(Table1[[#This Row],[Ngày hạch toán]]&lt;&gt;"",Table1[[#This Row],[Ngày hạch toán]],""))</f>
        <v>45933</v>
      </c>
      <c r="T944" s="7"/>
      <c r="U944" s="6">
        <f>IF(Table1[[#This Row],[Ngày tính CN]]="","",S944+T944)</f>
        <v>45933</v>
      </c>
      <c r="V944" s="18">
        <f ca="1">IF(Table1[[#This Row],[Hạn thanh toán]]="","",IF((U944-NOW())&lt;0,0,(U944-NOW())))</f>
        <v>0</v>
      </c>
      <c r="W944" s="2"/>
      <c r="X944" s="18">
        <f t="shared" ca="1" si="85"/>
        <v>237.49032048611116</v>
      </c>
      <c r="Y944" s="2" t="str">
        <f t="shared" ca="1" si="86"/>
        <v>Nợ quá hạn hơn 120 ngày có khả năng mất thanh toán</v>
      </c>
      <c r="Z944" s="51">
        <f t="shared" si="82"/>
        <v>45933</v>
      </c>
      <c r="AA944" s="51" t="str">
        <f t="shared" si="83"/>
        <v/>
      </c>
      <c r="AD944" s="2" t="str">
        <f>VLOOKUP($A944,MA_KH!$A:$Q,MA_KH!O$1,0)</f>
        <v>CIRCLEK MIỀN BẮC</v>
      </c>
      <c r="AE944" s="2" t="str">
        <f>VLOOKUP($A944,MA_KH!$A:$Q,MA_KH!P$1,0)</f>
        <v>CHI NHÁNH CÔNG TY TNHH VÒNG TRÒN ĐỎ TẠI HÀ NỘI</v>
      </c>
    </row>
    <row r="945" spans="1:31" ht="25.5" hidden="1" customHeight="1" x14ac:dyDescent="0.2">
      <c r="A945" s="31" t="s">
        <v>21192</v>
      </c>
      <c r="B945" s="31" t="s">
        <v>1331</v>
      </c>
      <c r="C945" s="32">
        <v>45933</v>
      </c>
      <c r="D945" s="31" t="s">
        <v>3148</v>
      </c>
      <c r="E945" s="32">
        <v>45933</v>
      </c>
      <c r="F945" s="31" t="s">
        <v>3149</v>
      </c>
      <c r="G945" s="31" t="s">
        <v>3150</v>
      </c>
      <c r="H945" s="33">
        <v>461520</v>
      </c>
      <c r="I945" s="33">
        <v>0</v>
      </c>
      <c r="J945" s="33">
        <v>36922</v>
      </c>
      <c r="K945" s="33">
        <v>498442</v>
      </c>
      <c r="L945" s="7" t="s">
        <v>51</v>
      </c>
      <c r="O945" s="18">
        <f>IF(Table1[[#This Row],[Phân loại]]="Tồn đầu kỳ",Table1[[#This Row],[Tổng giá trị]],0)</f>
        <v>498442</v>
      </c>
      <c r="P945" s="7">
        <f>IF(Table1[[#This Row],[Số còn phải thu ĐK]]&lt;&gt;0,0,IF(Table1[[#This Row],[Phân loại]]="Bán hàng",Table1[[#This Row],[Tổng giá trị]],-Table1[[#This Row],[Tổng giá trị]]))</f>
        <v>0</v>
      </c>
      <c r="Q945" s="18">
        <f t="shared" si="84"/>
        <v>0</v>
      </c>
      <c r="R945" s="7">
        <f>Table1[[#This Row],[Số còn phải thu ĐK]]+Table1[[#This Row],[Giá Trị HD sau CK]]-Table1[[#This Row],[Số tiền đã thu]]</f>
        <v>498442</v>
      </c>
      <c r="S945" s="6">
        <f>IF(Table1[[#This Row],[Ngày hóa đơn]]&lt;&gt;"",Table1[[#This Row],[Ngày hóa đơn]],IF(Table1[[#This Row],[Ngày hạch toán]]&lt;&gt;"",Table1[[#This Row],[Ngày hạch toán]],""))</f>
        <v>45933</v>
      </c>
      <c r="T945" s="7"/>
      <c r="U945" s="6">
        <f>IF(Table1[[#This Row],[Ngày tính CN]]="","",S945+T945)</f>
        <v>45933</v>
      </c>
      <c r="V945" s="18">
        <f ca="1">IF(Table1[[#This Row],[Hạn thanh toán]]="","",IF((U945-NOW())&lt;0,0,(U945-NOW())))</f>
        <v>0</v>
      </c>
      <c r="W945" s="2"/>
      <c r="X945" s="18">
        <f t="shared" ca="1" si="85"/>
        <v>237.49032048611116</v>
      </c>
      <c r="Y945" s="2" t="str">
        <f t="shared" ca="1" si="86"/>
        <v>Nợ quá hạn hơn 120 ngày có khả năng mất thanh toán</v>
      </c>
      <c r="Z945" s="51">
        <f t="shared" si="82"/>
        <v>45933</v>
      </c>
      <c r="AA945" s="51" t="str">
        <f t="shared" si="83"/>
        <v/>
      </c>
      <c r="AD945" s="2" t="str">
        <f>VLOOKUP($A945,MA_KH!$A:$Q,MA_KH!O$1,0)</f>
        <v>CIRCLEK MIỀN BẮC</v>
      </c>
      <c r="AE945" s="2" t="str">
        <f>VLOOKUP($A945,MA_KH!$A:$Q,MA_KH!P$1,0)</f>
        <v>CHI NHÁNH CÔNG TY TNHH VÒNG TRÒN ĐỎ TẠI HÀ NỘI</v>
      </c>
    </row>
    <row r="946" spans="1:31" ht="25.5" hidden="1" customHeight="1" x14ac:dyDescent="0.2">
      <c r="A946" s="31" t="s">
        <v>21192</v>
      </c>
      <c r="B946" s="31" t="s">
        <v>1331</v>
      </c>
      <c r="C946" s="32">
        <v>45933</v>
      </c>
      <c r="D946" s="31" t="s">
        <v>3151</v>
      </c>
      <c r="E946" s="32">
        <v>45933</v>
      </c>
      <c r="F946" s="31" t="s">
        <v>3152</v>
      </c>
      <c r="G946" s="31" t="s">
        <v>3153</v>
      </c>
      <c r="H946" s="33">
        <v>230760</v>
      </c>
      <c r="I946" s="33">
        <v>0</v>
      </c>
      <c r="J946" s="33">
        <v>18461</v>
      </c>
      <c r="K946" s="33">
        <v>249221</v>
      </c>
      <c r="L946" s="7" t="s">
        <v>51</v>
      </c>
      <c r="O946" s="18">
        <f>IF(Table1[[#This Row],[Phân loại]]="Tồn đầu kỳ",Table1[[#This Row],[Tổng giá trị]],0)</f>
        <v>249221</v>
      </c>
      <c r="P946" s="7">
        <f>IF(Table1[[#This Row],[Số còn phải thu ĐK]]&lt;&gt;0,0,IF(Table1[[#This Row],[Phân loại]]="Bán hàng",Table1[[#This Row],[Tổng giá trị]],-Table1[[#This Row],[Tổng giá trị]]))</f>
        <v>0</v>
      </c>
      <c r="Q946" s="18">
        <f t="shared" si="84"/>
        <v>0</v>
      </c>
      <c r="R946" s="7">
        <f>Table1[[#This Row],[Số còn phải thu ĐK]]+Table1[[#This Row],[Giá Trị HD sau CK]]-Table1[[#This Row],[Số tiền đã thu]]</f>
        <v>249221</v>
      </c>
      <c r="S946" s="6">
        <f>IF(Table1[[#This Row],[Ngày hóa đơn]]&lt;&gt;"",Table1[[#This Row],[Ngày hóa đơn]],IF(Table1[[#This Row],[Ngày hạch toán]]&lt;&gt;"",Table1[[#This Row],[Ngày hạch toán]],""))</f>
        <v>45933</v>
      </c>
      <c r="T946" s="7"/>
      <c r="U946" s="6">
        <f>IF(Table1[[#This Row],[Ngày tính CN]]="","",S946+T946)</f>
        <v>45933</v>
      </c>
      <c r="V946" s="18">
        <f ca="1">IF(Table1[[#This Row],[Hạn thanh toán]]="","",IF((U946-NOW())&lt;0,0,(U946-NOW())))</f>
        <v>0</v>
      </c>
      <c r="W946" s="2"/>
      <c r="X946" s="18">
        <f t="shared" ca="1" si="85"/>
        <v>237.49032048611116</v>
      </c>
      <c r="Y946" s="2" t="str">
        <f t="shared" ca="1" si="86"/>
        <v>Nợ quá hạn hơn 120 ngày có khả năng mất thanh toán</v>
      </c>
      <c r="Z946" s="51">
        <f t="shared" si="82"/>
        <v>45933</v>
      </c>
      <c r="AA946" s="51" t="str">
        <f t="shared" si="83"/>
        <v/>
      </c>
      <c r="AD946" s="2" t="str">
        <f>VLOOKUP($A946,MA_KH!$A:$Q,MA_KH!O$1,0)</f>
        <v>CIRCLEK MIỀN BẮC</v>
      </c>
      <c r="AE946" s="2" t="str">
        <f>VLOOKUP($A946,MA_KH!$A:$Q,MA_KH!P$1,0)</f>
        <v>CHI NHÁNH CÔNG TY TNHH VÒNG TRÒN ĐỎ TẠI HÀ NỘI</v>
      </c>
    </row>
    <row r="947" spans="1:31" ht="25.5" hidden="1" customHeight="1" x14ac:dyDescent="0.2">
      <c r="A947" s="31" t="s">
        <v>21192</v>
      </c>
      <c r="B947" s="31" t="s">
        <v>1331</v>
      </c>
      <c r="C947" s="32">
        <v>45933</v>
      </c>
      <c r="D947" s="31" t="s">
        <v>3154</v>
      </c>
      <c r="E947" s="32">
        <v>45933</v>
      </c>
      <c r="F947" s="31" t="s">
        <v>3155</v>
      </c>
      <c r="G947" s="31" t="s">
        <v>3156</v>
      </c>
      <c r="H947" s="33">
        <v>230760</v>
      </c>
      <c r="I947" s="33">
        <v>0</v>
      </c>
      <c r="J947" s="33">
        <v>18461</v>
      </c>
      <c r="K947" s="33">
        <v>249221</v>
      </c>
      <c r="L947" s="7" t="s">
        <v>51</v>
      </c>
      <c r="O947" s="18">
        <f>IF(Table1[[#This Row],[Phân loại]]="Tồn đầu kỳ",Table1[[#This Row],[Tổng giá trị]],0)</f>
        <v>249221</v>
      </c>
      <c r="P947" s="7">
        <f>IF(Table1[[#This Row],[Số còn phải thu ĐK]]&lt;&gt;0,0,IF(Table1[[#This Row],[Phân loại]]="Bán hàng",Table1[[#This Row],[Tổng giá trị]],-Table1[[#This Row],[Tổng giá trị]]))</f>
        <v>0</v>
      </c>
      <c r="Q947" s="18">
        <f t="shared" si="84"/>
        <v>0</v>
      </c>
      <c r="R947" s="7">
        <f>Table1[[#This Row],[Số còn phải thu ĐK]]+Table1[[#This Row],[Giá Trị HD sau CK]]-Table1[[#This Row],[Số tiền đã thu]]</f>
        <v>249221</v>
      </c>
      <c r="S947" s="6">
        <f>IF(Table1[[#This Row],[Ngày hóa đơn]]&lt;&gt;"",Table1[[#This Row],[Ngày hóa đơn]],IF(Table1[[#This Row],[Ngày hạch toán]]&lt;&gt;"",Table1[[#This Row],[Ngày hạch toán]],""))</f>
        <v>45933</v>
      </c>
      <c r="T947" s="7"/>
      <c r="U947" s="6">
        <f>IF(Table1[[#This Row],[Ngày tính CN]]="","",S947+T947)</f>
        <v>45933</v>
      </c>
      <c r="V947" s="18">
        <f ca="1">IF(Table1[[#This Row],[Hạn thanh toán]]="","",IF((U947-NOW())&lt;0,0,(U947-NOW())))</f>
        <v>0</v>
      </c>
      <c r="W947" s="2"/>
      <c r="X947" s="18">
        <f t="shared" ca="1" si="85"/>
        <v>237.49032048611116</v>
      </c>
      <c r="Y947" s="2" t="str">
        <f t="shared" ca="1" si="86"/>
        <v>Nợ quá hạn hơn 120 ngày có khả năng mất thanh toán</v>
      </c>
      <c r="Z947" s="51">
        <f t="shared" si="82"/>
        <v>45933</v>
      </c>
      <c r="AA947" s="51" t="str">
        <f t="shared" si="83"/>
        <v/>
      </c>
      <c r="AD947" s="2" t="str">
        <f>VLOOKUP($A947,MA_KH!$A:$Q,MA_KH!O$1,0)</f>
        <v>CIRCLEK MIỀN BẮC</v>
      </c>
      <c r="AE947" s="2" t="str">
        <f>VLOOKUP($A947,MA_KH!$A:$Q,MA_KH!P$1,0)</f>
        <v>CHI NHÁNH CÔNG TY TNHH VÒNG TRÒN ĐỎ TẠI HÀ NỘI</v>
      </c>
    </row>
    <row r="948" spans="1:31" ht="25.5" hidden="1" customHeight="1" x14ac:dyDescent="0.2">
      <c r="A948" s="31" t="s">
        <v>21192</v>
      </c>
      <c r="B948" s="31" t="s">
        <v>1331</v>
      </c>
      <c r="C948" s="32">
        <v>45933</v>
      </c>
      <c r="D948" s="31" t="s">
        <v>3157</v>
      </c>
      <c r="E948" s="32">
        <v>45933</v>
      </c>
      <c r="F948" s="31" t="s">
        <v>3158</v>
      </c>
      <c r="G948" s="31" t="s">
        <v>3159</v>
      </c>
      <c r="H948" s="33">
        <v>184608</v>
      </c>
      <c r="I948" s="33">
        <v>0</v>
      </c>
      <c r="J948" s="33">
        <v>14769</v>
      </c>
      <c r="K948" s="33">
        <v>199377</v>
      </c>
      <c r="L948" s="7" t="s">
        <v>51</v>
      </c>
      <c r="O948" s="18">
        <f>IF(Table1[[#This Row],[Phân loại]]="Tồn đầu kỳ",Table1[[#This Row],[Tổng giá trị]],0)</f>
        <v>199377</v>
      </c>
      <c r="P948" s="7">
        <f>IF(Table1[[#This Row],[Số còn phải thu ĐK]]&lt;&gt;0,0,IF(Table1[[#This Row],[Phân loại]]="Bán hàng",Table1[[#This Row],[Tổng giá trị]],-Table1[[#This Row],[Tổng giá trị]]))</f>
        <v>0</v>
      </c>
      <c r="Q948" s="18">
        <f t="shared" si="84"/>
        <v>0</v>
      </c>
      <c r="R948" s="7">
        <f>Table1[[#This Row],[Số còn phải thu ĐK]]+Table1[[#This Row],[Giá Trị HD sau CK]]-Table1[[#This Row],[Số tiền đã thu]]</f>
        <v>199377</v>
      </c>
      <c r="S948" s="6">
        <f>IF(Table1[[#This Row],[Ngày hóa đơn]]&lt;&gt;"",Table1[[#This Row],[Ngày hóa đơn]],IF(Table1[[#This Row],[Ngày hạch toán]]&lt;&gt;"",Table1[[#This Row],[Ngày hạch toán]],""))</f>
        <v>45933</v>
      </c>
      <c r="T948" s="7"/>
      <c r="U948" s="6">
        <f>IF(Table1[[#This Row],[Ngày tính CN]]="","",S948+T948)</f>
        <v>45933</v>
      </c>
      <c r="V948" s="18">
        <f ca="1">IF(Table1[[#This Row],[Hạn thanh toán]]="","",IF((U948-NOW())&lt;0,0,(U948-NOW())))</f>
        <v>0</v>
      </c>
      <c r="W948" s="2"/>
      <c r="X948" s="18">
        <f t="shared" ca="1" si="85"/>
        <v>237.49032048611116</v>
      </c>
      <c r="Y948" s="2" t="str">
        <f t="shared" ca="1" si="86"/>
        <v>Nợ quá hạn hơn 120 ngày có khả năng mất thanh toán</v>
      </c>
      <c r="Z948" s="51">
        <f t="shared" si="82"/>
        <v>45933</v>
      </c>
      <c r="AA948" s="51" t="str">
        <f t="shared" si="83"/>
        <v/>
      </c>
      <c r="AD948" s="2" t="str">
        <f>VLOOKUP($A948,MA_KH!$A:$Q,MA_KH!O$1,0)</f>
        <v>CIRCLEK MIỀN BẮC</v>
      </c>
      <c r="AE948" s="2" t="str">
        <f>VLOOKUP($A948,MA_KH!$A:$Q,MA_KH!P$1,0)</f>
        <v>CHI NHÁNH CÔNG TY TNHH VÒNG TRÒN ĐỎ TẠI HÀ NỘI</v>
      </c>
    </row>
    <row r="949" spans="1:31" ht="25.5" hidden="1" customHeight="1" x14ac:dyDescent="0.2">
      <c r="A949" s="31" t="s">
        <v>21192</v>
      </c>
      <c r="B949" s="31" t="s">
        <v>1331</v>
      </c>
      <c r="C949" s="32">
        <v>45933</v>
      </c>
      <c r="D949" s="31" t="s">
        <v>3160</v>
      </c>
      <c r="E949" s="32">
        <v>45933</v>
      </c>
      <c r="F949" s="31" t="s">
        <v>3161</v>
      </c>
      <c r="G949" s="31" t="s">
        <v>3162</v>
      </c>
      <c r="H949" s="33">
        <v>184608</v>
      </c>
      <c r="I949" s="33">
        <v>0</v>
      </c>
      <c r="J949" s="33">
        <v>14769</v>
      </c>
      <c r="K949" s="33">
        <v>199377</v>
      </c>
      <c r="L949" s="7" t="s">
        <v>51</v>
      </c>
      <c r="O949" s="18">
        <f>IF(Table1[[#This Row],[Phân loại]]="Tồn đầu kỳ",Table1[[#This Row],[Tổng giá trị]],0)</f>
        <v>199377</v>
      </c>
      <c r="P949" s="7">
        <f>IF(Table1[[#This Row],[Số còn phải thu ĐK]]&lt;&gt;0,0,IF(Table1[[#This Row],[Phân loại]]="Bán hàng",Table1[[#This Row],[Tổng giá trị]],-Table1[[#This Row],[Tổng giá trị]]))</f>
        <v>0</v>
      </c>
      <c r="Q949" s="18">
        <f t="shared" si="84"/>
        <v>0</v>
      </c>
      <c r="R949" s="7">
        <f>Table1[[#This Row],[Số còn phải thu ĐK]]+Table1[[#This Row],[Giá Trị HD sau CK]]-Table1[[#This Row],[Số tiền đã thu]]</f>
        <v>199377</v>
      </c>
      <c r="S949" s="6">
        <f>IF(Table1[[#This Row],[Ngày hóa đơn]]&lt;&gt;"",Table1[[#This Row],[Ngày hóa đơn]],IF(Table1[[#This Row],[Ngày hạch toán]]&lt;&gt;"",Table1[[#This Row],[Ngày hạch toán]],""))</f>
        <v>45933</v>
      </c>
      <c r="T949" s="7"/>
      <c r="U949" s="6">
        <f>IF(Table1[[#This Row],[Ngày tính CN]]="","",S949+T949)</f>
        <v>45933</v>
      </c>
      <c r="V949" s="18">
        <f ca="1">IF(Table1[[#This Row],[Hạn thanh toán]]="","",IF((U949-NOW())&lt;0,0,(U949-NOW())))</f>
        <v>0</v>
      </c>
      <c r="W949" s="2"/>
      <c r="X949" s="18">
        <f t="shared" ca="1" si="85"/>
        <v>237.49032048611116</v>
      </c>
      <c r="Y949" s="2" t="str">
        <f t="shared" ca="1" si="86"/>
        <v>Nợ quá hạn hơn 120 ngày có khả năng mất thanh toán</v>
      </c>
      <c r="Z949" s="51">
        <f t="shared" si="82"/>
        <v>45933</v>
      </c>
      <c r="AA949" s="51" t="str">
        <f t="shared" si="83"/>
        <v/>
      </c>
      <c r="AD949" s="2" t="str">
        <f>VLOOKUP($A949,MA_KH!$A:$Q,MA_KH!O$1,0)</f>
        <v>CIRCLEK MIỀN BẮC</v>
      </c>
      <c r="AE949" s="2" t="str">
        <f>VLOOKUP($A949,MA_KH!$A:$Q,MA_KH!P$1,0)</f>
        <v>CHI NHÁNH CÔNG TY TNHH VÒNG TRÒN ĐỎ TẠI HÀ NỘI</v>
      </c>
    </row>
    <row r="950" spans="1:31" ht="25.5" hidden="1" customHeight="1" x14ac:dyDescent="0.2">
      <c r="A950" s="31" t="s">
        <v>21192</v>
      </c>
      <c r="B950" s="31" t="s">
        <v>1331</v>
      </c>
      <c r="C950" s="32">
        <v>45936</v>
      </c>
      <c r="D950" s="31" t="s">
        <v>3163</v>
      </c>
      <c r="E950" s="32">
        <v>45936</v>
      </c>
      <c r="F950" s="31" t="s">
        <v>3164</v>
      </c>
      <c r="G950" s="31" t="s">
        <v>3165</v>
      </c>
      <c r="H950" s="33">
        <v>230760</v>
      </c>
      <c r="I950" s="33">
        <v>0</v>
      </c>
      <c r="J950" s="33">
        <v>18461</v>
      </c>
      <c r="K950" s="33">
        <v>249221</v>
      </c>
      <c r="L950" s="7" t="s">
        <v>51</v>
      </c>
      <c r="O950" s="18">
        <f>IF(Table1[[#This Row],[Phân loại]]="Tồn đầu kỳ",Table1[[#This Row],[Tổng giá trị]],0)</f>
        <v>249221</v>
      </c>
      <c r="P950" s="7">
        <f>IF(Table1[[#This Row],[Số còn phải thu ĐK]]&lt;&gt;0,0,IF(Table1[[#This Row],[Phân loại]]="Bán hàng",Table1[[#This Row],[Tổng giá trị]],-Table1[[#This Row],[Tổng giá trị]]))</f>
        <v>0</v>
      </c>
      <c r="Q950" s="18">
        <f t="shared" si="84"/>
        <v>0</v>
      </c>
      <c r="R950" s="7">
        <f>Table1[[#This Row],[Số còn phải thu ĐK]]+Table1[[#This Row],[Giá Trị HD sau CK]]-Table1[[#This Row],[Số tiền đã thu]]</f>
        <v>249221</v>
      </c>
      <c r="S950" s="6">
        <f>IF(Table1[[#This Row],[Ngày hóa đơn]]&lt;&gt;"",Table1[[#This Row],[Ngày hóa đơn]],IF(Table1[[#This Row],[Ngày hạch toán]]&lt;&gt;"",Table1[[#This Row],[Ngày hạch toán]],""))</f>
        <v>45936</v>
      </c>
      <c r="T950" s="7"/>
      <c r="U950" s="6">
        <f>IF(Table1[[#This Row],[Ngày tính CN]]="","",S950+T950)</f>
        <v>45936</v>
      </c>
      <c r="V950" s="18">
        <f ca="1">IF(Table1[[#This Row],[Hạn thanh toán]]="","",IF((U950-NOW())&lt;0,0,(U950-NOW())))</f>
        <v>0</v>
      </c>
      <c r="W950" s="2"/>
      <c r="X950" s="18">
        <f t="shared" ca="1" si="85"/>
        <v>234.49032048611116</v>
      </c>
      <c r="Y950" s="2" t="str">
        <f t="shared" ca="1" si="86"/>
        <v>Nợ quá hạn hơn 120 ngày có khả năng mất thanh toán</v>
      </c>
      <c r="Z950" s="51">
        <f t="shared" si="82"/>
        <v>45936</v>
      </c>
      <c r="AA950" s="51" t="str">
        <f t="shared" si="83"/>
        <v/>
      </c>
      <c r="AD950" s="2" t="str">
        <f>VLOOKUP($A950,MA_KH!$A:$Q,MA_KH!O$1,0)</f>
        <v>CIRCLEK MIỀN BẮC</v>
      </c>
      <c r="AE950" s="2" t="str">
        <f>VLOOKUP($A950,MA_KH!$A:$Q,MA_KH!P$1,0)</f>
        <v>CHI NHÁNH CÔNG TY TNHH VÒNG TRÒN ĐỎ TẠI HÀ NỘI</v>
      </c>
    </row>
    <row r="951" spans="1:31" ht="25.5" hidden="1" customHeight="1" x14ac:dyDescent="0.2">
      <c r="A951" s="31" t="s">
        <v>21192</v>
      </c>
      <c r="B951" s="31" t="s">
        <v>1331</v>
      </c>
      <c r="C951" s="32">
        <v>45936</v>
      </c>
      <c r="D951" s="31" t="s">
        <v>3166</v>
      </c>
      <c r="E951" s="32">
        <v>45936</v>
      </c>
      <c r="F951" s="31" t="s">
        <v>3167</v>
      </c>
      <c r="G951" s="31" t="s">
        <v>3168</v>
      </c>
      <c r="H951" s="33">
        <v>230760</v>
      </c>
      <c r="I951" s="33">
        <v>0</v>
      </c>
      <c r="J951" s="33">
        <v>18461</v>
      </c>
      <c r="K951" s="33">
        <v>249221</v>
      </c>
      <c r="L951" s="7" t="s">
        <v>51</v>
      </c>
      <c r="O951" s="18">
        <f>IF(Table1[[#This Row],[Phân loại]]="Tồn đầu kỳ",Table1[[#This Row],[Tổng giá trị]],0)</f>
        <v>249221</v>
      </c>
      <c r="P951" s="7">
        <f>IF(Table1[[#This Row],[Số còn phải thu ĐK]]&lt;&gt;0,0,IF(Table1[[#This Row],[Phân loại]]="Bán hàng",Table1[[#This Row],[Tổng giá trị]],-Table1[[#This Row],[Tổng giá trị]]))</f>
        <v>0</v>
      </c>
      <c r="Q951" s="18">
        <f t="shared" si="84"/>
        <v>0</v>
      </c>
      <c r="R951" s="7">
        <f>Table1[[#This Row],[Số còn phải thu ĐK]]+Table1[[#This Row],[Giá Trị HD sau CK]]-Table1[[#This Row],[Số tiền đã thu]]</f>
        <v>249221</v>
      </c>
      <c r="S951" s="6">
        <f>IF(Table1[[#This Row],[Ngày hóa đơn]]&lt;&gt;"",Table1[[#This Row],[Ngày hóa đơn]],IF(Table1[[#This Row],[Ngày hạch toán]]&lt;&gt;"",Table1[[#This Row],[Ngày hạch toán]],""))</f>
        <v>45936</v>
      </c>
      <c r="T951" s="7"/>
      <c r="U951" s="6">
        <f>IF(Table1[[#This Row],[Ngày tính CN]]="","",S951+T951)</f>
        <v>45936</v>
      </c>
      <c r="V951" s="18">
        <f ca="1">IF(Table1[[#This Row],[Hạn thanh toán]]="","",IF((U951-NOW())&lt;0,0,(U951-NOW())))</f>
        <v>0</v>
      </c>
      <c r="W951" s="2"/>
      <c r="X951" s="18">
        <f t="shared" ca="1" si="85"/>
        <v>234.49032048611116</v>
      </c>
      <c r="Y951" s="2" t="str">
        <f t="shared" ca="1" si="86"/>
        <v>Nợ quá hạn hơn 120 ngày có khả năng mất thanh toán</v>
      </c>
      <c r="Z951" s="51">
        <f t="shared" si="82"/>
        <v>45936</v>
      </c>
      <c r="AA951" s="51" t="str">
        <f t="shared" si="83"/>
        <v/>
      </c>
      <c r="AD951" s="2" t="str">
        <f>VLOOKUP($A951,MA_KH!$A:$Q,MA_KH!O$1,0)</f>
        <v>CIRCLEK MIỀN BẮC</v>
      </c>
      <c r="AE951" s="2" t="str">
        <f>VLOOKUP($A951,MA_KH!$A:$Q,MA_KH!P$1,0)</f>
        <v>CHI NHÁNH CÔNG TY TNHH VÒNG TRÒN ĐỎ TẠI HÀ NỘI</v>
      </c>
    </row>
    <row r="952" spans="1:31" ht="25.5" hidden="1" customHeight="1" x14ac:dyDescent="0.2">
      <c r="A952" s="31" t="s">
        <v>21192</v>
      </c>
      <c r="B952" s="31" t="s">
        <v>1331</v>
      </c>
      <c r="C952" s="32">
        <v>45936</v>
      </c>
      <c r="D952" s="31" t="s">
        <v>3169</v>
      </c>
      <c r="E952" s="32">
        <v>45936</v>
      </c>
      <c r="F952" s="31" t="s">
        <v>3170</v>
      </c>
      <c r="G952" s="31" t="s">
        <v>3171</v>
      </c>
      <c r="H952" s="33">
        <v>276912</v>
      </c>
      <c r="I952" s="33">
        <v>0</v>
      </c>
      <c r="J952" s="33">
        <v>22153</v>
      </c>
      <c r="K952" s="33">
        <v>299065</v>
      </c>
      <c r="L952" s="7" t="s">
        <v>51</v>
      </c>
      <c r="O952" s="18">
        <f>IF(Table1[[#This Row],[Phân loại]]="Tồn đầu kỳ",Table1[[#This Row],[Tổng giá trị]],0)</f>
        <v>299065</v>
      </c>
      <c r="P952" s="7">
        <f>IF(Table1[[#This Row],[Số còn phải thu ĐK]]&lt;&gt;0,0,IF(Table1[[#This Row],[Phân loại]]="Bán hàng",Table1[[#This Row],[Tổng giá trị]],-Table1[[#This Row],[Tổng giá trị]]))</f>
        <v>0</v>
      </c>
      <c r="Q952" s="18">
        <f t="shared" si="84"/>
        <v>0</v>
      </c>
      <c r="R952" s="7">
        <f>Table1[[#This Row],[Số còn phải thu ĐK]]+Table1[[#This Row],[Giá Trị HD sau CK]]-Table1[[#This Row],[Số tiền đã thu]]</f>
        <v>299065</v>
      </c>
      <c r="S952" s="6">
        <f>IF(Table1[[#This Row],[Ngày hóa đơn]]&lt;&gt;"",Table1[[#This Row],[Ngày hóa đơn]],IF(Table1[[#This Row],[Ngày hạch toán]]&lt;&gt;"",Table1[[#This Row],[Ngày hạch toán]],""))</f>
        <v>45936</v>
      </c>
      <c r="T952" s="7"/>
      <c r="U952" s="6">
        <f>IF(Table1[[#This Row],[Ngày tính CN]]="","",S952+T952)</f>
        <v>45936</v>
      </c>
      <c r="V952" s="18">
        <f ca="1">IF(Table1[[#This Row],[Hạn thanh toán]]="","",IF((U952-NOW())&lt;0,0,(U952-NOW())))</f>
        <v>0</v>
      </c>
      <c r="W952" s="2"/>
      <c r="X952" s="18">
        <f t="shared" ca="1" si="85"/>
        <v>234.49032048611116</v>
      </c>
      <c r="Y952" s="2" t="str">
        <f t="shared" ca="1" si="86"/>
        <v>Nợ quá hạn hơn 120 ngày có khả năng mất thanh toán</v>
      </c>
      <c r="Z952" s="51">
        <f t="shared" si="82"/>
        <v>45936</v>
      </c>
      <c r="AA952" s="51" t="str">
        <f t="shared" si="83"/>
        <v/>
      </c>
      <c r="AD952" s="2" t="str">
        <f>VLOOKUP($A952,MA_KH!$A:$Q,MA_KH!O$1,0)</f>
        <v>CIRCLEK MIỀN BẮC</v>
      </c>
      <c r="AE952" s="2" t="str">
        <f>VLOOKUP($A952,MA_KH!$A:$Q,MA_KH!P$1,0)</f>
        <v>CHI NHÁNH CÔNG TY TNHH VÒNG TRÒN ĐỎ TẠI HÀ NỘI</v>
      </c>
    </row>
    <row r="953" spans="1:31" ht="25.5" hidden="1" customHeight="1" x14ac:dyDescent="0.2">
      <c r="A953" s="31" t="s">
        <v>21192</v>
      </c>
      <c r="B953" s="31" t="s">
        <v>1331</v>
      </c>
      <c r="C953" s="32">
        <v>45936</v>
      </c>
      <c r="D953" s="31" t="s">
        <v>3172</v>
      </c>
      <c r="E953" s="32">
        <v>45936</v>
      </c>
      <c r="F953" s="31" t="s">
        <v>3173</v>
      </c>
      <c r="G953" s="31" t="s">
        <v>3174</v>
      </c>
      <c r="H953" s="33">
        <v>230760</v>
      </c>
      <c r="I953" s="33">
        <v>0</v>
      </c>
      <c r="J953" s="33">
        <v>18461</v>
      </c>
      <c r="K953" s="33">
        <v>249221</v>
      </c>
      <c r="L953" s="7" t="s">
        <v>51</v>
      </c>
      <c r="O953" s="18">
        <f>IF(Table1[[#This Row],[Phân loại]]="Tồn đầu kỳ",Table1[[#This Row],[Tổng giá trị]],0)</f>
        <v>249221</v>
      </c>
      <c r="P953" s="7">
        <f>IF(Table1[[#This Row],[Số còn phải thu ĐK]]&lt;&gt;0,0,IF(Table1[[#This Row],[Phân loại]]="Bán hàng",Table1[[#This Row],[Tổng giá trị]],-Table1[[#This Row],[Tổng giá trị]]))</f>
        <v>0</v>
      </c>
      <c r="Q953" s="18">
        <f t="shared" si="84"/>
        <v>0</v>
      </c>
      <c r="R953" s="7">
        <f>Table1[[#This Row],[Số còn phải thu ĐK]]+Table1[[#This Row],[Giá Trị HD sau CK]]-Table1[[#This Row],[Số tiền đã thu]]</f>
        <v>249221</v>
      </c>
      <c r="S953" s="6">
        <f>IF(Table1[[#This Row],[Ngày hóa đơn]]&lt;&gt;"",Table1[[#This Row],[Ngày hóa đơn]],IF(Table1[[#This Row],[Ngày hạch toán]]&lt;&gt;"",Table1[[#This Row],[Ngày hạch toán]],""))</f>
        <v>45936</v>
      </c>
      <c r="T953" s="7"/>
      <c r="U953" s="6">
        <f>IF(Table1[[#This Row],[Ngày tính CN]]="","",S953+T953)</f>
        <v>45936</v>
      </c>
      <c r="V953" s="18">
        <f ca="1">IF(Table1[[#This Row],[Hạn thanh toán]]="","",IF((U953-NOW())&lt;0,0,(U953-NOW())))</f>
        <v>0</v>
      </c>
      <c r="W953" s="2"/>
      <c r="X953" s="18">
        <f t="shared" ca="1" si="85"/>
        <v>234.49032048611116</v>
      </c>
      <c r="Y953" s="2" t="str">
        <f t="shared" ca="1" si="86"/>
        <v>Nợ quá hạn hơn 120 ngày có khả năng mất thanh toán</v>
      </c>
      <c r="Z953" s="51">
        <f t="shared" si="82"/>
        <v>45936</v>
      </c>
      <c r="AA953" s="51" t="str">
        <f t="shared" si="83"/>
        <v/>
      </c>
      <c r="AD953" s="2" t="str">
        <f>VLOOKUP($A953,MA_KH!$A:$Q,MA_KH!O$1,0)</f>
        <v>CIRCLEK MIỀN BẮC</v>
      </c>
      <c r="AE953" s="2" t="str">
        <f>VLOOKUP($A953,MA_KH!$A:$Q,MA_KH!P$1,0)</f>
        <v>CHI NHÁNH CÔNG TY TNHH VÒNG TRÒN ĐỎ TẠI HÀ NỘI</v>
      </c>
    </row>
    <row r="954" spans="1:31" ht="25.5" hidden="1" customHeight="1" x14ac:dyDescent="0.2">
      <c r="A954" s="31" t="s">
        <v>21192</v>
      </c>
      <c r="B954" s="31" t="s">
        <v>1331</v>
      </c>
      <c r="C954" s="32">
        <v>45936</v>
      </c>
      <c r="D954" s="31" t="s">
        <v>3175</v>
      </c>
      <c r="E954" s="32">
        <v>45936</v>
      </c>
      <c r="F954" s="31" t="s">
        <v>3176</v>
      </c>
      <c r="G954" s="31" t="s">
        <v>3177</v>
      </c>
      <c r="H954" s="33">
        <v>276912</v>
      </c>
      <c r="I954" s="33">
        <v>0</v>
      </c>
      <c r="J954" s="33">
        <v>22153</v>
      </c>
      <c r="K954" s="33">
        <v>299065</v>
      </c>
      <c r="L954" s="7" t="s">
        <v>51</v>
      </c>
      <c r="O954" s="18">
        <f>IF(Table1[[#This Row],[Phân loại]]="Tồn đầu kỳ",Table1[[#This Row],[Tổng giá trị]],0)</f>
        <v>299065</v>
      </c>
      <c r="P954" s="7">
        <f>IF(Table1[[#This Row],[Số còn phải thu ĐK]]&lt;&gt;0,0,IF(Table1[[#This Row],[Phân loại]]="Bán hàng",Table1[[#This Row],[Tổng giá trị]],-Table1[[#This Row],[Tổng giá trị]]))</f>
        <v>0</v>
      </c>
      <c r="Q954" s="18">
        <f t="shared" si="84"/>
        <v>0</v>
      </c>
      <c r="R954" s="7">
        <f>Table1[[#This Row],[Số còn phải thu ĐK]]+Table1[[#This Row],[Giá Trị HD sau CK]]-Table1[[#This Row],[Số tiền đã thu]]</f>
        <v>299065</v>
      </c>
      <c r="S954" s="6">
        <f>IF(Table1[[#This Row],[Ngày hóa đơn]]&lt;&gt;"",Table1[[#This Row],[Ngày hóa đơn]],IF(Table1[[#This Row],[Ngày hạch toán]]&lt;&gt;"",Table1[[#This Row],[Ngày hạch toán]],""))</f>
        <v>45936</v>
      </c>
      <c r="T954" s="7"/>
      <c r="U954" s="6">
        <f>IF(Table1[[#This Row],[Ngày tính CN]]="","",S954+T954)</f>
        <v>45936</v>
      </c>
      <c r="V954" s="18">
        <f ca="1">IF(Table1[[#This Row],[Hạn thanh toán]]="","",IF((U954-NOW())&lt;0,0,(U954-NOW())))</f>
        <v>0</v>
      </c>
      <c r="W954" s="2"/>
      <c r="X954" s="18">
        <f t="shared" ca="1" si="85"/>
        <v>234.49032048611116</v>
      </c>
      <c r="Y954" s="2" t="str">
        <f t="shared" ca="1" si="86"/>
        <v>Nợ quá hạn hơn 120 ngày có khả năng mất thanh toán</v>
      </c>
      <c r="Z954" s="51">
        <f t="shared" si="82"/>
        <v>45936</v>
      </c>
      <c r="AA954" s="51" t="str">
        <f t="shared" si="83"/>
        <v/>
      </c>
      <c r="AD954" s="2" t="str">
        <f>VLOOKUP($A954,MA_KH!$A:$Q,MA_KH!O$1,0)</f>
        <v>CIRCLEK MIỀN BẮC</v>
      </c>
      <c r="AE954" s="2" t="str">
        <f>VLOOKUP($A954,MA_KH!$A:$Q,MA_KH!P$1,0)</f>
        <v>CHI NHÁNH CÔNG TY TNHH VÒNG TRÒN ĐỎ TẠI HÀ NỘI</v>
      </c>
    </row>
    <row r="955" spans="1:31" ht="25.5" hidden="1" customHeight="1" x14ac:dyDescent="0.2">
      <c r="A955" s="31" t="s">
        <v>21192</v>
      </c>
      <c r="B955" s="31" t="s">
        <v>1331</v>
      </c>
      <c r="C955" s="32">
        <v>45936</v>
      </c>
      <c r="D955" s="31" t="s">
        <v>3178</v>
      </c>
      <c r="E955" s="32">
        <v>45936</v>
      </c>
      <c r="F955" s="31" t="s">
        <v>3179</v>
      </c>
      <c r="G955" s="31" t="s">
        <v>3180</v>
      </c>
      <c r="H955" s="33">
        <v>461520</v>
      </c>
      <c r="I955" s="33">
        <v>0</v>
      </c>
      <c r="J955" s="33">
        <v>36922</v>
      </c>
      <c r="K955" s="33">
        <v>498442</v>
      </c>
      <c r="L955" s="7" t="s">
        <v>51</v>
      </c>
      <c r="O955" s="18">
        <f>IF(Table1[[#This Row],[Phân loại]]="Tồn đầu kỳ",Table1[[#This Row],[Tổng giá trị]],0)</f>
        <v>498442</v>
      </c>
      <c r="P955" s="7">
        <f>IF(Table1[[#This Row],[Số còn phải thu ĐK]]&lt;&gt;0,0,IF(Table1[[#This Row],[Phân loại]]="Bán hàng",Table1[[#This Row],[Tổng giá trị]],-Table1[[#This Row],[Tổng giá trị]]))</f>
        <v>0</v>
      </c>
      <c r="Q955" s="18">
        <f t="shared" si="84"/>
        <v>0</v>
      </c>
      <c r="R955" s="7">
        <f>Table1[[#This Row],[Số còn phải thu ĐK]]+Table1[[#This Row],[Giá Trị HD sau CK]]-Table1[[#This Row],[Số tiền đã thu]]</f>
        <v>498442</v>
      </c>
      <c r="S955" s="6">
        <f>IF(Table1[[#This Row],[Ngày hóa đơn]]&lt;&gt;"",Table1[[#This Row],[Ngày hóa đơn]],IF(Table1[[#This Row],[Ngày hạch toán]]&lt;&gt;"",Table1[[#This Row],[Ngày hạch toán]],""))</f>
        <v>45936</v>
      </c>
      <c r="T955" s="7"/>
      <c r="U955" s="6">
        <f>IF(Table1[[#This Row],[Ngày tính CN]]="","",S955+T955)</f>
        <v>45936</v>
      </c>
      <c r="V955" s="18">
        <f ca="1">IF(Table1[[#This Row],[Hạn thanh toán]]="","",IF((U955-NOW())&lt;0,0,(U955-NOW())))</f>
        <v>0</v>
      </c>
      <c r="W955" s="2"/>
      <c r="X955" s="18">
        <f t="shared" ca="1" si="85"/>
        <v>234.49032048611116</v>
      </c>
      <c r="Y955" s="2" t="str">
        <f t="shared" ca="1" si="86"/>
        <v>Nợ quá hạn hơn 120 ngày có khả năng mất thanh toán</v>
      </c>
      <c r="Z955" s="51">
        <f t="shared" si="82"/>
        <v>45936</v>
      </c>
      <c r="AA955" s="51" t="str">
        <f t="shared" si="83"/>
        <v/>
      </c>
      <c r="AD955" s="2" t="str">
        <f>VLOOKUP($A955,MA_KH!$A:$Q,MA_KH!O$1,0)</f>
        <v>CIRCLEK MIỀN BẮC</v>
      </c>
      <c r="AE955" s="2" t="str">
        <f>VLOOKUP($A955,MA_KH!$A:$Q,MA_KH!P$1,0)</f>
        <v>CHI NHÁNH CÔNG TY TNHH VÒNG TRÒN ĐỎ TẠI HÀ NỘI</v>
      </c>
    </row>
    <row r="956" spans="1:31" ht="25.5" hidden="1" customHeight="1" x14ac:dyDescent="0.2">
      <c r="A956" s="31" t="s">
        <v>21192</v>
      </c>
      <c r="B956" s="31" t="s">
        <v>1331</v>
      </c>
      <c r="C956" s="32">
        <v>45936</v>
      </c>
      <c r="D956" s="31" t="s">
        <v>3181</v>
      </c>
      <c r="E956" s="32">
        <v>45936</v>
      </c>
      <c r="F956" s="31" t="s">
        <v>3182</v>
      </c>
      <c r="G956" s="31" t="s">
        <v>3183</v>
      </c>
      <c r="H956" s="33">
        <v>276912</v>
      </c>
      <c r="I956" s="33">
        <v>0</v>
      </c>
      <c r="J956" s="33">
        <v>22153</v>
      </c>
      <c r="K956" s="33">
        <v>299065</v>
      </c>
      <c r="L956" s="7" t="s">
        <v>51</v>
      </c>
      <c r="O956" s="18">
        <f>IF(Table1[[#This Row],[Phân loại]]="Tồn đầu kỳ",Table1[[#This Row],[Tổng giá trị]],0)</f>
        <v>299065</v>
      </c>
      <c r="P956" s="7">
        <f>IF(Table1[[#This Row],[Số còn phải thu ĐK]]&lt;&gt;0,0,IF(Table1[[#This Row],[Phân loại]]="Bán hàng",Table1[[#This Row],[Tổng giá trị]],-Table1[[#This Row],[Tổng giá trị]]))</f>
        <v>0</v>
      </c>
      <c r="Q956" s="18">
        <f t="shared" si="84"/>
        <v>0</v>
      </c>
      <c r="R956" s="7">
        <f>Table1[[#This Row],[Số còn phải thu ĐK]]+Table1[[#This Row],[Giá Trị HD sau CK]]-Table1[[#This Row],[Số tiền đã thu]]</f>
        <v>299065</v>
      </c>
      <c r="S956" s="6">
        <f>IF(Table1[[#This Row],[Ngày hóa đơn]]&lt;&gt;"",Table1[[#This Row],[Ngày hóa đơn]],IF(Table1[[#This Row],[Ngày hạch toán]]&lt;&gt;"",Table1[[#This Row],[Ngày hạch toán]],""))</f>
        <v>45936</v>
      </c>
      <c r="T956" s="7"/>
      <c r="U956" s="6">
        <f>IF(Table1[[#This Row],[Ngày tính CN]]="","",S956+T956)</f>
        <v>45936</v>
      </c>
      <c r="V956" s="18">
        <f ca="1">IF(Table1[[#This Row],[Hạn thanh toán]]="","",IF((U956-NOW())&lt;0,0,(U956-NOW())))</f>
        <v>0</v>
      </c>
      <c r="W956" s="2"/>
      <c r="X956" s="18">
        <f t="shared" ca="1" si="85"/>
        <v>234.49032048611116</v>
      </c>
      <c r="Y956" s="2" t="str">
        <f t="shared" ca="1" si="86"/>
        <v>Nợ quá hạn hơn 120 ngày có khả năng mất thanh toán</v>
      </c>
      <c r="Z956" s="51">
        <f t="shared" si="82"/>
        <v>45936</v>
      </c>
      <c r="AA956" s="51" t="str">
        <f t="shared" si="83"/>
        <v/>
      </c>
      <c r="AD956" s="2" t="str">
        <f>VLOOKUP($A956,MA_KH!$A:$Q,MA_KH!O$1,0)</f>
        <v>CIRCLEK MIỀN BẮC</v>
      </c>
      <c r="AE956" s="2" t="str">
        <f>VLOOKUP($A956,MA_KH!$A:$Q,MA_KH!P$1,0)</f>
        <v>CHI NHÁNH CÔNG TY TNHH VÒNG TRÒN ĐỎ TẠI HÀ NỘI</v>
      </c>
    </row>
    <row r="957" spans="1:31" ht="25.5" hidden="1" customHeight="1" x14ac:dyDescent="0.2">
      <c r="A957" s="31" t="s">
        <v>21192</v>
      </c>
      <c r="B957" s="31" t="s">
        <v>1331</v>
      </c>
      <c r="C957" s="32">
        <v>45936</v>
      </c>
      <c r="D957" s="31" t="s">
        <v>3184</v>
      </c>
      <c r="E957" s="32">
        <v>45936</v>
      </c>
      <c r="F957" s="31" t="s">
        <v>3185</v>
      </c>
      <c r="G957" s="31" t="s">
        <v>3186</v>
      </c>
      <c r="H957" s="33">
        <v>230760</v>
      </c>
      <c r="I957" s="33">
        <v>0</v>
      </c>
      <c r="J957" s="33">
        <v>18461</v>
      </c>
      <c r="K957" s="33">
        <v>249221</v>
      </c>
      <c r="L957" s="7" t="s">
        <v>51</v>
      </c>
      <c r="O957" s="18">
        <f>IF(Table1[[#This Row],[Phân loại]]="Tồn đầu kỳ",Table1[[#This Row],[Tổng giá trị]],0)</f>
        <v>249221</v>
      </c>
      <c r="P957" s="7">
        <f>IF(Table1[[#This Row],[Số còn phải thu ĐK]]&lt;&gt;0,0,IF(Table1[[#This Row],[Phân loại]]="Bán hàng",Table1[[#This Row],[Tổng giá trị]],-Table1[[#This Row],[Tổng giá trị]]))</f>
        <v>0</v>
      </c>
      <c r="Q957" s="18">
        <f t="shared" si="84"/>
        <v>0</v>
      </c>
      <c r="R957" s="7">
        <f>Table1[[#This Row],[Số còn phải thu ĐK]]+Table1[[#This Row],[Giá Trị HD sau CK]]-Table1[[#This Row],[Số tiền đã thu]]</f>
        <v>249221</v>
      </c>
      <c r="S957" s="6">
        <f>IF(Table1[[#This Row],[Ngày hóa đơn]]&lt;&gt;"",Table1[[#This Row],[Ngày hóa đơn]],IF(Table1[[#This Row],[Ngày hạch toán]]&lt;&gt;"",Table1[[#This Row],[Ngày hạch toán]],""))</f>
        <v>45936</v>
      </c>
      <c r="T957" s="7"/>
      <c r="U957" s="6">
        <f>IF(Table1[[#This Row],[Ngày tính CN]]="","",S957+T957)</f>
        <v>45936</v>
      </c>
      <c r="V957" s="18">
        <f ca="1">IF(Table1[[#This Row],[Hạn thanh toán]]="","",IF((U957-NOW())&lt;0,0,(U957-NOW())))</f>
        <v>0</v>
      </c>
      <c r="W957" s="2"/>
      <c r="X957" s="18">
        <f t="shared" ca="1" si="85"/>
        <v>234.49032048611116</v>
      </c>
      <c r="Y957" s="2" t="str">
        <f t="shared" ca="1" si="86"/>
        <v>Nợ quá hạn hơn 120 ngày có khả năng mất thanh toán</v>
      </c>
      <c r="Z957" s="51">
        <f t="shared" si="82"/>
        <v>45936</v>
      </c>
      <c r="AA957" s="51" t="str">
        <f t="shared" si="83"/>
        <v/>
      </c>
      <c r="AD957" s="2" t="str">
        <f>VLOOKUP($A957,MA_KH!$A:$Q,MA_KH!O$1,0)</f>
        <v>CIRCLEK MIỀN BẮC</v>
      </c>
      <c r="AE957" s="2" t="str">
        <f>VLOOKUP($A957,MA_KH!$A:$Q,MA_KH!P$1,0)</f>
        <v>CHI NHÁNH CÔNG TY TNHH VÒNG TRÒN ĐỎ TẠI HÀ NỘI</v>
      </c>
    </row>
    <row r="958" spans="1:31" ht="25.5" hidden="1" customHeight="1" x14ac:dyDescent="0.2">
      <c r="A958" s="31" t="s">
        <v>21192</v>
      </c>
      <c r="B958" s="31" t="s">
        <v>1331</v>
      </c>
      <c r="C958" s="32">
        <v>45936</v>
      </c>
      <c r="D958" s="31" t="s">
        <v>3187</v>
      </c>
      <c r="E958" s="32">
        <v>45936</v>
      </c>
      <c r="F958" s="31" t="s">
        <v>3188</v>
      </c>
      <c r="G958" s="31" t="s">
        <v>3189</v>
      </c>
      <c r="H958" s="33">
        <v>276912</v>
      </c>
      <c r="I958" s="33">
        <v>0</v>
      </c>
      <c r="J958" s="33">
        <v>22153</v>
      </c>
      <c r="K958" s="33">
        <v>299065</v>
      </c>
      <c r="L958" s="7" t="s">
        <v>51</v>
      </c>
      <c r="O958" s="18">
        <f>IF(Table1[[#This Row],[Phân loại]]="Tồn đầu kỳ",Table1[[#This Row],[Tổng giá trị]],0)</f>
        <v>299065</v>
      </c>
      <c r="P958" s="7">
        <f>IF(Table1[[#This Row],[Số còn phải thu ĐK]]&lt;&gt;0,0,IF(Table1[[#This Row],[Phân loại]]="Bán hàng",Table1[[#This Row],[Tổng giá trị]],-Table1[[#This Row],[Tổng giá trị]]))</f>
        <v>0</v>
      </c>
      <c r="Q958" s="18">
        <f t="shared" si="84"/>
        <v>0</v>
      </c>
      <c r="R958" s="7">
        <f>Table1[[#This Row],[Số còn phải thu ĐK]]+Table1[[#This Row],[Giá Trị HD sau CK]]-Table1[[#This Row],[Số tiền đã thu]]</f>
        <v>299065</v>
      </c>
      <c r="S958" s="6">
        <f>IF(Table1[[#This Row],[Ngày hóa đơn]]&lt;&gt;"",Table1[[#This Row],[Ngày hóa đơn]],IF(Table1[[#This Row],[Ngày hạch toán]]&lt;&gt;"",Table1[[#This Row],[Ngày hạch toán]],""))</f>
        <v>45936</v>
      </c>
      <c r="T958" s="7"/>
      <c r="U958" s="6">
        <f>IF(Table1[[#This Row],[Ngày tính CN]]="","",S958+T958)</f>
        <v>45936</v>
      </c>
      <c r="V958" s="18">
        <f ca="1">IF(Table1[[#This Row],[Hạn thanh toán]]="","",IF((U958-NOW())&lt;0,0,(U958-NOW())))</f>
        <v>0</v>
      </c>
      <c r="W958" s="2"/>
      <c r="X958" s="18">
        <f t="shared" ca="1" si="85"/>
        <v>234.49032048611116</v>
      </c>
      <c r="Y958" s="2" t="str">
        <f t="shared" ca="1" si="86"/>
        <v>Nợ quá hạn hơn 120 ngày có khả năng mất thanh toán</v>
      </c>
      <c r="Z958" s="51">
        <f t="shared" si="82"/>
        <v>45936</v>
      </c>
      <c r="AA958" s="51" t="str">
        <f t="shared" si="83"/>
        <v/>
      </c>
      <c r="AD958" s="2" t="str">
        <f>VLOOKUP($A958,MA_KH!$A:$Q,MA_KH!O$1,0)</f>
        <v>CIRCLEK MIỀN BẮC</v>
      </c>
      <c r="AE958" s="2" t="str">
        <f>VLOOKUP($A958,MA_KH!$A:$Q,MA_KH!P$1,0)</f>
        <v>CHI NHÁNH CÔNG TY TNHH VÒNG TRÒN ĐỎ TẠI HÀ NỘI</v>
      </c>
    </row>
    <row r="959" spans="1:31" ht="25.5" hidden="1" customHeight="1" x14ac:dyDescent="0.2">
      <c r="A959" s="31" t="s">
        <v>21192</v>
      </c>
      <c r="B959" s="31" t="s">
        <v>1331</v>
      </c>
      <c r="C959" s="32">
        <v>45936</v>
      </c>
      <c r="D959" s="31" t="s">
        <v>3190</v>
      </c>
      <c r="E959" s="32">
        <v>45936</v>
      </c>
      <c r="F959" s="31" t="s">
        <v>3191</v>
      </c>
      <c r="G959" s="31" t="s">
        <v>3192</v>
      </c>
      <c r="H959" s="33">
        <v>230760</v>
      </c>
      <c r="I959" s="33">
        <v>0</v>
      </c>
      <c r="J959" s="33">
        <v>18461</v>
      </c>
      <c r="K959" s="33">
        <v>249221</v>
      </c>
      <c r="L959" s="7" t="s">
        <v>51</v>
      </c>
      <c r="O959" s="18">
        <f>IF(Table1[[#This Row],[Phân loại]]="Tồn đầu kỳ",Table1[[#This Row],[Tổng giá trị]],0)</f>
        <v>249221</v>
      </c>
      <c r="P959" s="7">
        <f>IF(Table1[[#This Row],[Số còn phải thu ĐK]]&lt;&gt;0,0,IF(Table1[[#This Row],[Phân loại]]="Bán hàng",Table1[[#This Row],[Tổng giá trị]],-Table1[[#This Row],[Tổng giá trị]]))</f>
        <v>0</v>
      </c>
      <c r="Q959" s="18">
        <f t="shared" si="84"/>
        <v>0</v>
      </c>
      <c r="R959" s="7">
        <f>Table1[[#This Row],[Số còn phải thu ĐK]]+Table1[[#This Row],[Giá Trị HD sau CK]]-Table1[[#This Row],[Số tiền đã thu]]</f>
        <v>249221</v>
      </c>
      <c r="S959" s="6">
        <f>IF(Table1[[#This Row],[Ngày hóa đơn]]&lt;&gt;"",Table1[[#This Row],[Ngày hóa đơn]],IF(Table1[[#This Row],[Ngày hạch toán]]&lt;&gt;"",Table1[[#This Row],[Ngày hạch toán]],""))</f>
        <v>45936</v>
      </c>
      <c r="T959" s="7"/>
      <c r="U959" s="6">
        <f>IF(Table1[[#This Row],[Ngày tính CN]]="","",S959+T959)</f>
        <v>45936</v>
      </c>
      <c r="V959" s="18">
        <f ca="1">IF(Table1[[#This Row],[Hạn thanh toán]]="","",IF((U959-NOW())&lt;0,0,(U959-NOW())))</f>
        <v>0</v>
      </c>
      <c r="W959" s="2"/>
      <c r="X959" s="18">
        <f t="shared" ca="1" si="85"/>
        <v>234.49032048611116</v>
      </c>
      <c r="Y959" s="2" t="str">
        <f t="shared" ca="1" si="86"/>
        <v>Nợ quá hạn hơn 120 ngày có khả năng mất thanh toán</v>
      </c>
      <c r="Z959" s="51">
        <f t="shared" si="82"/>
        <v>45936</v>
      </c>
      <c r="AA959" s="51" t="str">
        <f t="shared" si="83"/>
        <v/>
      </c>
      <c r="AD959" s="2" t="str">
        <f>VLOOKUP($A959,MA_KH!$A:$Q,MA_KH!O$1,0)</f>
        <v>CIRCLEK MIỀN BẮC</v>
      </c>
      <c r="AE959" s="2" t="str">
        <f>VLOOKUP($A959,MA_KH!$A:$Q,MA_KH!P$1,0)</f>
        <v>CHI NHÁNH CÔNG TY TNHH VÒNG TRÒN ĐỎ TẠI HÀ NỘI</v>
      </c>
    </row>
    <row r="960" spans="1:31" ht="25.5" hidden="1" customHeight="1" x14ac:dyDescent="0.2">
      <c r="A960" s="31" t="s">
        <v>21192</v>
      </c>
      <c r="B960" s="31" t="s">
        <v>1331</v>
      </c>
      <c r="C960" s="32">
        <v>45936</v>
      </c>
      <c r="D960" s="31" t="s">
        <v>3193</v>
      </c>
      <c r="E960" s="32">
        <v>45936</v>
      </c>
      <c r="F960" s="31" t="s">
        <v>3194</v>
      </c>
      <c r="G960" s="31" t="s">
        <v>3195</v>
      </c>
      <c r="H960" s="33">
        <v>230760</v>
      </c>
      <c r="I960" s="33">
        <v>0</v>
      </c>
      <c r="J960" s="33">
        <v>18461</v>
      </c>
      <c r="K960" s="33">
        <v>249221</v>
      </c>
      <c r="L960" s="7" t="s">
        <v>51</v>
      </c>
      <c r="O960" s="18">
        <f>IF(Table1[[#This Row],[Phân loại]]="Tồn đầu kỳ",Table1[[#This Row],[Tổng giá trị]],0)</f>
        <v>249221</v>
      </c>
      <c r="P960" s="7">
        <f>IF(Table1[[#This Row],[Số còn phải thu ĐK]]&lt;&gt;0,0,IF(Table1[[#This Row],[Phân loại]]="Bán hàng",Table1[[#This Row],[Tổng giá trị]],-Table1[[#This Row],[Tổng giá trị]]))</f>
        <v>0</v>
      </c>
      <c r="Q960" s="18">
        <f t="shared" si="84"/>
        <v>0</v>
      </c>
      <c r="R960" s="7">
        <f>Table1[[#This Row],[Số còn phải thu ĐK]]+Table1[[#This Row],[Giá Trị HD sau CK]]-Table1[[#This Row],[Số tiền đã thu]]</f>
        <v>249221</v>
      </c>
      <c r="S960" s="6">
        <f>IF(Table1[[#This Row],[Ngày hóa đơn]]&lt;&gt;"",Table1[[#This Row],[Ngày hóa đơn]],IF(Table1[[#This Row],[Ngày hạch toán]]&lt;&gt;"",Table1[[#This Row],[Ngày hạch toán]],""))</f>
        <v>45936</v>
      </c>
      <c r="T960" s="7"/>
      <c r="U960" s="6">
        <f>IF(Table1[[#This Row],[Ngày tính CN]]="","",S960+T960)</f>
        <v>45936</v>
      </c>
      <c r="V960" s="18">
        <f ca="1">IF(Table1[[#This Row],[Hạn thanh toán]]="","",IF((U960-NOW())&lt;0,0,(U960-NOW())))</f>
        <v>0</v>
      </c>
      <c r="W960" s="2"/>
      <c r="X960" s="18">
        <f t="shared" ca="1" si="85"/>
        <v>234.49032048611116</v>
      </c>
      <c r="Y960" s="2" t="str">
        <f t="shared" ca="1" si="86"/>
        <v>Nợ quá hạn hơn 120 ngày có khả năng mất thanh toán</v>
      </c>
      <c r="Z960" s="51">
        <f t="shared" si="82"/>
        <v>45936</v>
      </c>
      <c r="AA960" s="51" t="str">
        <f t="shared" si="83"/>
        <v/>
      </c>
      <c r="AD960" s="2" t="str">
        <f>VLOOKUP($A960,MA_KH!$A:$Q,MA_KH!O$1,0)</f>
        <v>CIRCLEK MIỀN BẮC</v>
      </c>
      <c r="AE960" s="2" t="str">
        <f>VLOOKUP($A960,MA_KH!$A:$Q,MA_KH!P$1,0)</f>
        <v>CHI NHÁNH CÔNG TY TNHH VÒNG TRÒN ĐỎ TẠI HÀ NỘI</v>
      </c>
    </row>
    <row r="961" spans="1:31" ht="25.5" hidden="1" customHeight="1" x14ac:dyDescent="0.2">
      <c r="A961" s="31" t="s">
        <v>21192</v>
      </c>
      <c r="B961" s="31" t="s">
        <v>1331</v>
      </c>
      <c r="C961" s="32">
        <v>45936</v>
      </c>
      <c r="D961" s="31" t="s">
        <v>3196</v>
      </c>
      <c r="E961" s="32">
        <v>45936</v>
      </c>
      <c r="F961" s="31" t="s">
        <v>3197</v>
      </c>
      <c r="G961" s="31" t="s">
        <v>3198</v>
      </c>
      <c r="H961" s="33">
        <v>230760</v>
      </c>
      <c r="I961" s="33">
        <v>0</v>
      </c>
      <c r="J961" s="33">
        <v>18461</v>
      </c>
      <c r="K961" s="33">
        <v>249221</v>
      </c>
      <c r="L961" s="7" t="s">
        <v>51</v>
      </c>
      <c r="O961" s="18">
        <f>IF(Table1[[#This Row],[Phân loại]]="Tồn đầu kỳ",Table1[[#This Row],[Tổng giá trị]],0)</f>
        <v>249221</v>
      </c>
      <c r="P961" s="7">
        <f>IF(Table1[[#This Row],[Số còn phải thu ĐK]]&lt;&gt;0,0,IF(Table1[[#This Row],[Phân loại]]="Bán hàng",Table1[[#This Row],[Tổng giá trị]],-Table1[[#This Row],[Tổng giá trị]]))</f>
        <v>0</v>
      </c>
      <c r="Q961" s="18">
        <f t="shared" si="84"/>
        <v>0</v>
      </c>
      <c r="R961" s="7">
        <f>Table1[[#This Row],[Số còn phải thu ĐK]]+Table1[[#This Row],[Giá Trị HD sau CK]]-Table1[[#This Row],[Số tiền đã thu]]</f>
        <v>249221</v>
      </c>
      <c r="S961" s="6">
        <f>IF(Table1[[#This Row],[Ngày hóa đơn]]&lt;&gt;"",Table1[[#This Row],[Ngày hóa đơn]],IF(Table1[[#This Row],[Ngày hạch toán]]&lt;&gt;"",Table1[[#This Row],[Ngày hạch toán]],""))</f>
        <v>45936</v>
      </c>
      <c r="T961" s="7"/>
      <c r="U961" s="6">
        <f>IF(Table1[[#This Row],[Ngày tính CN]]="","",S961+T961)</f>
        <v>45936</v>
      </c>
      <c r="V961" s="18">
        <f ca="1">IF(Table1[[#This Row],[Hạn thanh toán]]="","",IF((U961-NOW())&lt;0,0,(U961-NOW())))</f>
        <v>0</v>
      </c>
      <c r="W961" s="2"/>
      <c r="X961" s="18">
        <f t="shared" ca="1" si="85"/>
        <v>234.49032048611116</v>
      </c>
      <c r="Y961" s="2" t="str">
        <f t="shared" ca="1" si="86"/>
        <v>Nợ quá hạn hơn 120 ngày có khả năng mất thanh toán</v>
      </c>
      <c r="Z961" s="51">
        <f t="shared" si="82"/>
        <v>45936</v>
      </c>
      <c r="AA961" s="51" t="str">
        <f t="shared" si="83"/>
        <v/>
      </c>
      <c r="AD961" s="2" t="str">
        <f>VLOOKUP($A961,MA_KH!$A:$Q,MA_KH!O$1,0)</f>
        <v>CIRCLEK MIỀN BẮC</v>
      </c>
      <c r="AE961" s="2" t="str">
        <f>VLOOKUP($A961,MA_KH!$A:$Q,MA_KH!P$1,0)</f>
        <v>CHI NHÁNH CÔNG TY TNHH VÒNG TRÒN ĐỎ TẠI HÀ NỘI</v>
      </c>
    </row>
    <row r="962" spans="1:31" ht="25.5" hidden="1" customHeight="1" x14ac:dyDescent="0.2">
      <c r="A962" s="31" t="s">
        <v>21192</v>
      </c>
      <c r="B962" s="31" t="s">
        <v>1331</v>
      </c>
      <c r="C962" s="32">
        <v>45936</v>
      </c>
      <c r="D962" s="31" t="s">
        <v>3199</v>
      </c>
      <c r="E962" s="32">
        <v>45936</v>
      </c>
      <c r="F962" s="31" t="s">
        <v>3200</v>
      </c>
      <c r="G962" s="31" t="s">
        <v>3201</v>
      </c>
      <c r="H962" s="33">
        <v>230760</v>
      </c>
      <c r="I962" s="33">
        <v>0</v>
      </c>
      <c r="J962" s="33">
        <v>18461</v>
      </c>
      <c r="K962" s="33">
        <v>249221</v>
      </c>
      <c r="L962" s="7" t="s">
        <v>51</v>
      </c>
      <c r="O962" s="18">
        <f>IF(Table1[[#This Row],[Phân loại]]="Tồn đầu kỳ",Table1[[#This Row],[Tổng giá trị]],0)</f>
        <v>249221</v>
      </c>
      <c r="P962" s="7">
        <f>IF(Table1[[#This Row],[Số còn phải thu ĐK]]&lt;&gt;0,0,IF(Table1[[#This Row],[Phân loại]]="Bán hàng",Table1[[#This Row],[Tổng giá trị]],-Table1[[#This Row],[Tổng giá trị]]))</f>
        <v>0</v>
      </c>
      <c r="Q962" s="18">
        <f t="shared" si="84"/>
        <v>0</v>
      </c>
      <c r="R962" s="7">
        <f>Table1[[#This Row],[Số còn phải thu ĐK]]+Table1[[#This Row],[Giá Trị HD sau CK]]-Table1[[#This Row],[Số tiền đã thu]]</f>
        <v>249221</v>
      </c>
      <c r="S962" s="6">
        <f>IF(Table1[[#This Row],[Ngày hóa đơn]]&lt;&gt;"",Table1[[#This Row],[Ngày hóa đơn]],IF(Table1[[#This Row],[Ngày hạch toán]]&lt;&gt;"",Table1[[#This Row],[Ngày hạch toán]],""))</f>
        <v>45936</v>
      </c>
      <c r="T962" s="7"/>
      <c r="U962" s="6">
        <f>IF(Table1[[#This Row],[Ngày tính CN]]="","",S962+T962)</f>
        <v>45936</v>
      </c>
      <c r="V962" s="18">
        <f ca="1">IF(Table1[[#This Row],[Hạn thanh toán]]="","",IF((U962-NOW())&lt;0,0,(U962-NOW())))</f>
        <v>0</v>
      </c>
      <c r="W962" s="2"/>
      <c r="X962" s="18">
        <f t="shared" ca="1" si="85"/>
        <v>234.49032048611116</v>
      </c>
      <c r="Y962" s="2" t="str">
        <f t="shared" ca="1" si="86"/>
        <v>Nợ quá hạn hơn 120 ngày có khả năng mất thanh toán</v>
      </c>
      <c r="Z962" s="51">
        <f t="shared" si="82"/>
        <v>45936</v>
      </c>
      <c r="AA962" s="51" t="str">
        <f t="shared" si="83"/>
        <v/>
      </c>
      <c r="AD962" s="2" t="str">
        <f>VLOOKUP($A962,MA_KH!$A:$Q,MA_KH!O$1,0)</f>
        <v>CIRCLEK MIỀN BẮC</v>
      </c>
      <c r="AE962" s="2" t="str">
        <f>VLOOKUP($A962,MA_KH!$A:$Q,MA_KH!P$1,0)</f>
        <v>CHI NHÁNH CÔNG TY TNHH VÒNG TRÒN ĐỎ TẠI HÀ NỘI</v>
      </c>
    </row>
    <row r="963" spans="1:31" ht="25.5" hidden="1" customHeight="1" x14ac:dyDescent="0.2">
      <c r="A963" s="31" t="s">
        <v>21192</v>
      </c>
      <c r="B963" s="31" t="s">
        <v>1331</v>
      </c>
      <c r="C963" s="32">
        <v>45936</v>
      </c>
      <c r="D963" s="31" t="s">
        <v>3202</v>
      </c>
      <c r="E963" s="32">
        <v>45936</v>
      </c>
      <c r="F963" s="31" t="s">
        <v>3203</v>
      </c>
      <c r="G963" s="31" t="s">
        <v>3204</v>
      </c>
      <c r="H963" s="33">
        <v>230760</v>
      </c>
      <c r="I963" s="33">
        <v>0</v>
      </c>
      <c r="J963" s="33">
        <v>18461</v>
      </c>
      <c r="K963" s="33">
        <v>249221</v>
      </c>
      <c r="L963" s="7" t="s">
        <v>51</v>
      </c>
      <c r="O963" s="18">
        <f>IF(Table1[[#This Row],[Phân loại]]="Tồn đầu kỳ",Table1[[#This Row],[Tổng giá trị]],0)</f>
        <v>249221</v>
      </c>
      <c r="P963" s="7">
        <f>IF(Table1[[#This Row],[Số còn phải thu ĐK]]&lt;&gt;0,0,IF(Table1[[#This Row],[Phân loại]]="Bán hàng",Table1[[#This Row],[Tổng giá trị]],-Table1[[#This Row],[Tổng giá trị]]))</f>
        <v>0</v>
      </c>
      <c r="Q963" s="18">
        <f t="shared" si="84"/>
        <v>0</v>
      </c>
      <c r="R963" s="7">
        <f>Table1[[#This Row],[Số còn phải thu ĐK]]+Table1[[#This Row],[Giá Trị HD sau CK]]-Table1[[#This Row],[Số tiền đã thu]]</f>
        <v>249221</v>
      </c>
      <c r="S963" s="6">
        <f>IF(Table1[[#This Row],[Ngày hóa đơn]]&lt;&gt;"",Table1[[#This Row],[Ngày hóa đơn]],IF(Table1[[#This Row],[Ngày hạch toán]]&lt;&gt;"",Table1[[#This Row],[Ngày hạch toán]],""))</f>
        <v>45936</v>
      </c>
      <c r="T963" s="7"/>
      <c r="U963" s="6">
        <f>IF(Table1[[#This Row],[Ngày tính CN]]="","",S963+T963)</f>
        <v>45936</v>
      </c>
      <c r="V963" s="18">
        <f ca="1">IF(Table1[[#This Row],[Hạn thanh toán]]="","",IF((U963-NOW())&lt;0,0,(U963-NOW())))</f>
        <v>0</v>
      </c>
      <c r="W963" s="2"/>
      <c r="X963" s="18">
        <f t="shared" ca="1" si="85"/>
        <v>234.49032048611116</v>
      </c>
      <c r="Y963" s="2" t="str">
        <f t="shared" ca="1" si="86"/>
        <v>Nợ quá hạn hơn 120 ngày có khả năng mất thanh toán</v>
      </c>
      <c r="Z963" s="51">
        <f t="shared" si="82"/>
        <v>45936</v>
      </c>
      <c r="AA963" s="51" t="str">
        <f t="shared" si="83"/>
        <v/>
      </c>
      <c r="AD963" s="2" t="str">
        <f>VLOOKUP($A963,MA_KH!$A:$Q,MA_KH!O$1,0)</f>
        <v>CIRCLEK MIỀN BẮC</v>
      </c>
      <c r="AE963" s="2" t="str">
        <f>VLOOKUP($A963,MA_KH!$A:$Q,MA_KH!P$1,0)</f>
        <v>CHI NHÁNH CÔNG TY TNHH VÒNG TRÒN ĐỎ TẠI HÀ NỘI</v>
      </c>
    </row>
    <row r="964" spans="1:31" ht="25.5" hidden="1" customHeight="1" x14ac:dyDescent="0.2">
      <c r="A964" s="31" t="s">
        <v>21192</v>
      </c>
      <c r="B964" s="31" t="s">
        <v>1331</v>
      </c>
      <c r="C964" s="32">
        <v>45936</v>
      </c>
      <c r="D964" s="31" t="s">
        <v>3205</v>
      </c>
      <c r="E964" s="32">
        <v>45936</v>
      </c>
      <c r="F964" s="31" t="s">
        <v>3206</v>
      </c>
      <c r="G964" s="31" t="s">
        <v>3207</v>
      </c>
      <c r="H964" s="33">
        <v>230760</v>
      </c>
      <c r="I964" s="33">
        <v>0</v>
      </c>
      <c r="J964" s="33">
        <v>18461</v>
      </c>
      <c r="K964" s="33">
        <v>249221</v>
      </c>
      <c r="L964" s="7" t="s">
        <v>51</v>
      </c>
      <c r="O964" s="18">
        <f>IF(Table1[[#This Row],[Phân loại]]="Tồn đầu kỳ",Table1[[#This Row],[Tổng giá trị]],0)</f>
        <v>249221</v>
      </c>
      <c r="P964" s="7">
        <f>IF(Table1[[#This Row],[Số còn phải thu ĐK]]&lt;&gt;0,0,IF(Table1[[#This Row],[Phân loại]]="Bán hàng",Table1[[#This Row],[Tổng giá trị]],-Table1[[#This Row],[Tổng giá trị]]))</f>
        <v>0</v>
      </c>
      <c r="Q964" s="18">
        <f t="shared" si="84"/>
        <v>0</v>
      </c>
      <c r="R964" s="7">
        <f>Table1[[#This Row],[Số còn phải thu ĐK]]+Table1[[#This Row],[Giá Trị HD sau CK]]-Table1[[#This Row],[Số tiền đã thu]]</f>
        <v>249221</v>
      </c>
      <c r="S964" s="6">
        <f>IF(Table1[[#This Row],[Ngày hóa đơn]]&lt;&gt;"",Table1[[#This Row],[Ngày hóa đơn]],IF(Table1[[#This Row],[Ngày hạch toán]]&lt;&gt;"",Table1[[#This Row],[Ngày hạch toán]],""))</f>
        <v>45936</v>
      </c>
      <c r="T964" s="7"/>
      <c r="U964" s="6">
        <f>IF(Table1[[#This Row],[Ngày tính CN]]="","",S964+T964)</f>
        <v>45936</v>
      </c>
      <c r="V964" s="18">
        <f ca="1">IF(Table1[[#This Row],[Hạn thanh toán]]="","",IF((U964-NOW())&lt;0,0,(U964-NOW())))</f>
        <v>0</v>
      </c>
      <c r="W964" s="2"/>
      <c r="X964" s="18">
        <f t="shared" ca="1" si="85"/>
        <v>234.49032048611116</v>
      </c>
      <c r="Y964" s="2" t="str">
        <f t="shared" ca="1" si="86"/>
        <v>Nợ quá hạn hơn 120 ngày có khả năng mất thanh toán</v>
      </c>
      <c r="Z964" s="51">
        <f t="shared" ref="Z964:Z1027" si="87">IF(S964="","",S964)</f>
        <v>45936</v>
      </c>
      <c r="AA964" s="51" t="str">
        <f t="shared" ref="AA964:AA1027" si="88">IF(M964="","",M964)</f>
        <v/>
      </c>
      <c r="AD964" s="2" t="str">
        <f>VLOOKUP($A964,MA_KH!$A:$Q,MA_KH!O$1,0)</f>
        <v>CIRCLEK MIỀN BẮC</v>
      </c>
      <c r="AE964" s="2" t="str">
        <f>VLOOKUP($A964,MA_KH!$A:$Q,MA_KH!P$1,0)</f>
        <v>CHI NHÁNH CÔNG TY TNHH VÒNG TRÒN ĐỎ TẠI HÀ NỘI</v>
      </c>
    </row>
    <row r="965" spans="1:31" ht="25.5" hidden="1" customHeight="1" x14ac:dyDescent="0.2">
      <c r="A965" s="31" t="s">
        <v>21192</v>
      </c>
      <c r="B965" s="31" t="s">
        <v>1331</v>
      </c>
      <c r="C965" s="32">
        <v>45936</v>
      </c>
      <c r="D965" s="31" t="s">
        <v>3208</v>
      </c>
      <c r="E965" s="32">
        <v>45936</v>
      </c>
      <c r="F965" s="31" t="s">
        <v>3209</v>
      </c>
      <c r="G965" s="31" t="s">
        <v>3210</v>
      </c>
      <c r="H965" s="33">
        <v>230760</v>
      </c>
      <c r="I965" s="33">
        <v>0</v>
      </c>
      <c r="J965" s="33">
        <v>18461</v>
      </c>
      <c r="K965" s="33">
        <v>249221</v>
      </c>
      <c r="L965" s="7" t="s">
        <v>51</v>
      </c>
      <c r="O965" s="18">
        <f>IF(Table1[[#This Row],[Phân loại]]="Tồn đầu kỳ",Table1[[#This Row],[Tổng giá trị]],0)</f>
        <v>249221</v>
      </c>
      <c r="P965" s="7">
        <f>IF(Table1[[#This Row],[Số còn phải thu ĐK]]&lt;&gt;0,0,IF(Table1[[#This Row],[Phân loại]]="Bán hàng",Table1[[#This Row],[Tổng giá trị]],-Table1[[#This Row],[Tổng giá trị]]))</f>
        <v>0</v>
      </c>
      <c r="Q965" s="18">
        <f t="shared" si="84"/>
        <v>0</v>
      </c>
      <c r="R965" s="7">
        <f>Table1[[#This Row],[Số còn phải thu ĐK]]+Table1[[#This Row],[Giá Trị HD sau CK]]-Table1[[#This Row],[Số tiền đã thu]]</f>
        <v>249221</v>
      </c>
      <c r="S965" s="6">
        <f>IF(Table1[[#This Row],[Ngày hóa đơn]]&lt;&gt;"",Table1[[#This Row],[Ngày hóa đơn]],IF(Table1[[#This Row],[Ngày hạch toán]]&lt;&gt;"",Table1[[#This Row],[Ngày hạch toán]],""))</f>
        <v>45936</v>
      </c>
      <c r="T965" s="7"/>
      <c r="U965" s="6">
        <f>IF(Table1[[#This Row],[Ngày tính CN]]="","",S965+T965)</f>
        <v>45936</v>
      </c>
      <c r="V965" s="18">
        <f ca="1">IF(Table1[[#This Row],[Hạn thanh toán]]="","",IF((U965-NOW())&lt;0,0,(U965-NOW())))</f>
        <v>0</v>
      </c>
      <c r="W965" s="2"/>
      <c r="X965" s="18">
        <f t="shared" ca="1" si="85"/>
        <v>234.49032048611116</v>
      </c>
      <c r="Y965" s="2" t="str">
        <f t="shared" ca="1" si="86"/>
        <v>Nợ quá hạn hơn 120 ngày có khả năng mất thanh toán</v>
      </c>
      <c r="Z965" s="51">
        <f t="shared" si="87"/>
        <v>45936</v>
      </c>
      <c r="AA965" s="51" t="str">
        <f t="shared" si="88"/>
        <v/>
      </c>
      <c r="AD965" s="2" t="str">
        <f>VLOOKUP($A965,MA_KH!$A:$Q,MA_KH!O$1,0)</f>
        <v>CIRCLEK MIỀN BẮC</v>
      </c>
      <c r="AE965" s="2" t="str">
        <f>VLOOKUP($A965,MA_KH!$A:$Q,MA_KH!P$1,0)</f>
        <v>CHI NHÁNH CÔNG TY TNHH VÒNG TRÒN ĐỎ TẠI HÀ NỘI</v>
      </c>
    </row>
    <row r="966" spans="1:31" ht="25.5" hidden="1" customHeight="1" x14ac:dyDescent="0.2">
      <c r="A966" s="31" t="s">
        <v>21192</v>
      </c>
      <c r="B966" s="31" t="s">
        <v>1331</v>
      </c>
      <c r="C966" s="32">
        <v>45936</v>
      </c>
      <c r="D966" s="31" t="s">
        <v>3211</v>
      </c>
      <c r="E966" s="32">
        <v>45936</v>
      </c>
      <c r="F966" s="31" t="s">
        <v>3212</v>
      </c>
      <c r="G966" s="31" t="s">
        <v>3213</v>
      </c>
      <c r="H966" s="33">
        <v>230760</v>
      </c>
      <c r="I966" s="33">
        <v>0</v>
      </c>
      <c r="J966" s="33">
        <v>18461</v>
      </c>
      <c r="K966" s="33">
        <v>249221</v>
      </c>
      <c r="L966" s="7" t="s">
        <v>51</v>
      </c>
      <c r="O966" s="18">
        <f>IF(Table1[[#This Row],[Phân loại]]="Tồn đầu kỳ",Table1[[#This Row],[Tổng giá trị]],0)</f>
        <v>249221</v>
      </c>
      <c r="P966" s="7">
        <f>IF(Table1[[#This Row],[Số còn phải thu ĐK]]&lt;&gt;0,0,IF(Table1[[#This Row],[Phân loại]]="Bán hàng",Table1[[#This Row],[Tổng giá trị]],-Table1[[#This Row],[Tổng giá trị]]))</f>
        <v>0</v>
      </c>
      <c r="Q966" s="18">
        <f t="shared" si="84"/>
        <v>0</v>
      </c>
      <c r="R966" s="7">
        <f>Table1[[#This Row],[Số còn phải thu ĐK]]+Table1[[#This Row],[Giá Trị HD sau CK]]-Table1[[#This Row],[Số tiền đã thu]]</f>
        <v>249221</v>
      </c>
      <c r="S966" s="6">
        <f>IF(Table1[[#This Row],[Ngày hóa đơn]]&lt;&gt;"",Table1[[#This Row],[Ngày hóa đơn]],IF(Table1[[#This Row],[Ngày hạch toán]]&lt;&gt;"",Table1[[#This Row],[Ngày hạch toán]],""))</f>
        <v>45936</v>
      </c>
      <c r="T966" s="7"/>
      <c r="U966" s="6">
        <f>IF(Table1[[#This Row],[Ngày tính CN]]="","",S966+T966)</f>
        <v>45936</v>
      </c>
      <c r="V966" s="18">
        <f ca="1">IF(Table1[[#This Row],[Hạn thanh toán]]="","",IF((U966-NOW())&lt;0,0,(U966-NOW())))</f>
        <v>0</v>
      </c>
      <c r="W966" s="2"/>
      <c r="X966" s="18">
        <f t="shared" ca="1" si="85"/>
        <v>234.49032048611116</v>
      </c>
      <c r="Y966" s="2" t="str">
        <f t="shared" ca="1" si="86"/>
        <v>Nợ quá hạn hơn 120 ngày có khả năng mất thanh toán</v>
      </c>
      <c r="Z966" s="51">
        <f t="shared" si="87"/>
        <v>45936</v>
      </c>
      <c r="AA966" s="51" t="str">
        <f t="shared" si="88"/>
        <v/>
      </c>
      <c r="AD966" s="2" t="str">
        <f>VLOOKUP($A966,MA_KH!$A:$Q,MA_KH!O$1,0)</f>
        <v>CIRCLEK MIỀN BẮC</v>
      </c>
      <c r="AE966" s="2" t="str">
        <f>VLOOKUP($A966,MA_KH!$A:$Q,MA_KH!P$1,0)</f>
        <v>CHI NHÁNH CÔNG TY TNHH VÒNG TRÒN ĐỎ TẠI HÀ NỘI</v>
      </c>
    </row>
    <row r="967" spans="1:31" ht="25.5" hidden="1" customHeight="1" x14ac:dyDescent="0.2">
      <c r="A967" s="31" t="s">
        <v>21192</v>
      </c>
      <c r="B967" s="31" t="s">
        <v>1331</v>
      </c>
      <c r="C967" s="32">
        <v>45936</v>
      </c>
      <c r="D967" s="31" t="s">
        <v>3214</v>
      </c>
      <c r="E967" s="32">
        <v>45936</v>
      </c>
      <c r="F967" s="31" t="s">
        <v>3215</v>
      </c>
      <c r="G967" s="31" t="s">
        <v>3216</v>
      </c>
      <c r="H967" s="33">
        <v>230760</v>
      </c>
      <c r="I967" s="33">
        <v>0</v>
      </c>
      <c r="J967" s="33">
        <v>18461</v>
      </c>
      <c r="K967" s="33">
        <v>249221</v>
      </c>
      <c r="L967" s="7" t="s">
        <v>51</v>
      </c>
      <c r="O967" s="18">
        <f>IF(Table1[[#This Row],[Phân loại]]="Tồn đầu kỳ",Table1[[#This Row],[Tổng giá trị]],0)</f>
        <v>249221</v>
      </c>
      <c r="P967" s="7">
        <f>IF(Table1[[#This Row],[Số còn phải thu ĐK]]&lt;&gt;0,0,IF(Table1[[#This Row],[Phân loại]]="Bán hàng",Table1[[#This Row],[Tổng giá trị]],-Table1[[#This Row],[Tổng giá trị]]))</f>
        <v>0</v>
      </c>
      <c r="Q967" s="18">
        <f t="shared" si="84"/>
        <v>0</v>
      </c>
      <c r="R967" s="7">
        <f>Table1[[#This Row],[Số còn phải thu ĐK]]+Table1[[#This Row],[Giá Trị HD sau CK]]-Table1[[#This Row],[Số tiền đã thu]]</f>
        <v>249221</v>
      </c>
      <c r="S967" s="6">
        <f>IF(Table1[[#This Row],[Ngày hóa đơn]]&lt;&gt;"",Table1[[#This Row],[Ngày hóa đơn]],IF(Table1[[#This Row],[Ngày hạch toán]]&lt;&gt;"",Table1[[#This Row],[Ngày hạch toán]],""))</f>
        <v>45936</v>
      </c>
      <c r="T967" s="7"/>
      <c r="U967" s="6">
        <f>IF(Table1[[#This Row],[Ngày tính CN]]="","",S967+T967)</f>
        <v>45936</v>
      </c>
      <c r="V967" s="18">
        <f ca="1">IF(Table1[[#This Row],[Hạn thanh toán]]="","",IF((U967-NOW())&lt;0,0,(U967-NOW())))</f>
        <v>0</v>
      </c>
      <c r="W967" s="2"/>
      <c r="X967" s="18">
        <f t="shared" ca="1" si="85"/>
        <v>234.49032048611116</v>
      </c>
      <c r="Y967" s="2" t="str">
        <f t="shared" ca="1" si="86"/>
        <v>Nợ quá hạn hơn 120 ngày có khả năng mất thanh toán</v>
      </c>
      <c r="Z967" s="51">
        <f t="shared" si="87"/>
        <v>45936</v>
      </c>
      <c r="AA967" s="51" t="str">
        <f t="shared" si="88"/>
        <v/>
      </c>
      <c r="AD967" s="2" t="str">
        <f>VLOOKUP($A967,MA_KH!$A:$Q,MA_KH!O$1,0)</f>
        <v>CIRCLEK MIỀN BẮC</v>
      </c>
      <c r="AE967" s="2" t="str">
        <f>VLOOKUP($A967,MA_KH!$A:$Q,MA_KH!P$1,0)</f>
        <v>CHI NHÁNH CÔNG TY TNHH VÒNG TRÒN ĐỎ TẠI HÀ NỘI</v>
      </c>
    </row>
    <row r="968" spans="1:31" ht="25.5" hidden="1" customHeight="1" x14ac:dyDescent="0.2">
      <c r="A968" s="31" t="s">
        <v>21192</v>
      </c>
      <c r="B968" s="31" t="s">
        <v>1331</v>
      </c>
      <c r="C968" s="32">
        <v>45936</v>
      </c>
      <c r="D968" s="31" t="s">
        <v>3217</v>
      </c>
      <c r="E968" s="32">
        <v>45936</v>
      </c>
      <c r="F968" s="31" t="s">
        <v>3218</v>
      </c>
      <c r="G968" s="31" t="s">
        <v>3219</v>
      </c>
      <c r="H968" s="33">
        <v>461520</v>
      </c>
      <c r="I968" s="33">
        <v>0</v>
      </c>
      <c r="J968" s="33">
        <v>36922</v>
      </c>
      <c r="K968" s="33">
        <v>498442</v>
      </c>
      <c r="L968" s="7" t="s">
        <v>51</v>
      </c>
      <c r="O968" s="18">
        <f>IF(Table1[[#This Row],[Phân loại]]="Tồn đầu kỳ",Table1[[#This Row],[Tổng giá trị]],0)</f>
        <v>498442</v>
      </c>
      <c r="P968" s="7">
        <f>IF(Table1[[#This Row],[Số còn phải thu ĐK]]&lt;&gt;0,0,IF(Table1[[#This Row],[Phân loại]]="Bán hàng",Table1[[#This Row],[Tổng giá trị]],-Table1[[#This Row],[Tổng giá trị]]))</f>
        <v>0</v>
      </c>
      <c r="Q968" s="18">
        <f t="shared" si="84"/>
        <v>0</v>
      </c>
      <c r="R968" s="7">
        <f>Table1[[#This Row],[Số còn phải thu ĐK]]+Table1[[#This Row],[Giá Trị HD sau CK]]-Table1[[#This Row],[Số tiền đã thu]]</f>
        <v>498442</v>
      </c>
      <c r="S968" s="6">
        <f>IF(Table1[[#This Row],[Ngày hóa đơn]]&lt;&gt;"",Table1[[#This Row],[Ngày hóa đơn]],IF(Table1[[#This Row],[Ngày hạch toán]]&lt;&gt;"",Table1[[#This Row],[Ngày hạch toán]],""))</f>
        <v>45936</v>
      </c>
      <c r="T968" s="7"/>
      <c r="U968" s="6">
        <f>IF(Table1[[#This Row],[Ngày tính CN]]="","",S968+T968)</f>
        <v>45936</v>
      </c>
      <c r="V968" s="18">
        <f ca="1">IF(Table1[[#This Row],[Hạn thanh toán]]="","",IF((U968-NOW())&lt;0,0,(U968-NOW())))</f>
        <v>0</v>
      </c>
      <c r="W968" s="2"/>
      <c r="X968" s="18">
        <f t="shared" ca="1" si="85"/>
        <v>234.49032048611116</v>
      </c>
      <c r="Y968" s="2" t="str">
        <f t="shared" ca="1" si="86"/>
        <v>Nợ quá hạn hơn 120 ngày có khả năng mất thanh toán</v>
      </c>
      <c r="Z968" s="51">
        <f t="shared" si="87"/>
        <v>45936</v>
      </c>
      <c r="AA968" s="51" t="str">
        <f t="shared" si="88"/>
        <v/>
      </c>
      <c r="AD968" s="2" t="str">
        <f>VLOOKUP($A968,MA_KH!$A:$Q,MA_KH!O$1,0)</f>
        <v>CIRCLEK MIỀN BẮC</v>
      </c>
      <c r="AE968" s="2" t="str">
        <f>VLOOKUP($A968,MA_KH!$A:$Q,MA_KH!P$1,0)</f>
        <v>CHI NHÁNH CÔNG TY TNHH VÒNG TRÒN ĐỎ TẠI HÀ NỘI</v>
      </c>
    </row>
    <row r="969" spans="1:31" ht="25.5" hidden="1" customHeight="1" x14ac:dyDescent="0.2">
      <c r="A969" s="31" t="s">
        <v>21192</v>
      </c>
      <c r="B969" s="31" t="s">
        <v>1331</v>
      </c>
      <c r="C969" s="32">
        <v>45936</v>
      </c>
      <c r="D969" s="31" t="s">
        <v>3220</v>
      </c>
      <c r="E969" s="32">
        <v>45936</v>
      </c>
      <c r="F969" s="31" t="s">
        <v>3221</v>
      </c>
      <c r="G969" s="31" t="s">
        <v>3222</v>
      </c>
      <c r="H969" s="33">
        <v>184608</v>
      </c>
      <c r="I969" s="33">
        <v>0</v>
      </c>
      <c r="J969" s="33">
        <v>14769</v>
      </c>
      <c r="K969" s="33">
        <v>199377</v>
      </c>
      <c r="L969" s="7" t="s">
        <v>51</v>
      </c>
      <c r="O969" s="18">
        <f>IF(Table1[[#This Row],[Phân loại]]="Tồn đầu kỳ",Table1[[#This Row],[Tổng giá trị]],0)</f>
        <v>199377</v>
      </c>
      <c r="P969" s="7">
        <f>IF(Table1[[#This Row],[Số còn phải thu ĐK]]&lt;&gt;0,0,IF(Table1[[#This Row],[Phân loại]]="Bán hàng",Table1[[#This Row],[Tổng giá trị]],-Table1[[#This Row],[Tổng giá trị]]))</f>
        <v>0</v>
      </c>
      <c r="Q969" s="18">
        <f t="shared" si="84"/>
        <v>0</v>
      </c>
      <c r="R969" s="7">
        <f>Table1[[#This Row],[Số còn phải thu ĐK]]+Table1[[#This Row],[Giá Trị HD sau CK]]-Table1[[#This Row],[Số tiền đã thu]]</f>
        <v>199377</v>
      </c>
      <c r="S969" s="6">
        <f>IF(Table1[[#This Row],[Ngày hóa đơn]]&lt;&gt;"",Table1[[#This Row],[Ngày hóa đơn]],IF(Table1[[#This Row],[Ngày hạch toán]]&lt;&gt;"",Table1[[#This Row],[Ngày hạch toán]],""))</f>
        <v>45936</v>
      </c>
      <c r="T969" s="7"/>
      <c r="U969" s="6">
        <f>IF(Table1[[#This Row],[Ngày tính CN]]="","",S969+T969)</f>
        <v>45936</v>
      </c>
      <c r="V969" s="18">
        <f ca="1">IF(Table1[[#This Row],[Hạn thanh toán]]="","",IF((U969-NOW())&lt;0,0,(U969-NOW())))</f>
        <v>0</v>
      </c>
      <c r="W969" s="2"/>
      <c r="X969" s="18">
        <f t="shared" ca="1" si="85"/>
        <v>234.49032048611116</v>
      </c>
      <c r="Y969" s="2" t="str">
        <f t="shared" ca="1" si="86"/>
        <v>Nợ quá hạn hơn 120 ngày có khả năng mất thanh toán</v>
      </c>
      <c r="Z969" s="51">
        <f t="shared" si="87"/>
        <v>45936</v>
      </c>
      <c r="AA969" s="51" t="str">
        <f t="shared" si="88"/>
        <v/>
      </c>
      <c r="AD969" s="2" t="str">
        <f>VLOOKUP($A969,MA_KH!$A:$Q,MA_KH!O$1,0)</f>
        <v>CIRCLEK MIỀN BẮC</v>
      </c>
      <c r="AE969" s="2" t="str">
        <f>VLOOKUP($A969,MA_KH!$A:$Q,MA_KH!P$1,0)</f>
        <v>CHI NHÁNH CÔNG TY TNHH VÒNG TRÒN ĐỎ TẠI HÀ NỘI</v>
      </c>
    </row>
    <row r="970" spans="1:31" ht="25.5" hidden="1" customHeight="1" x14ac:dyDescent="0.2">
      <c r="A970" s="31" t="s">
        <v>21192</v>
      </c>
      <c r="B970" s="31" t="s">
        <v>1331</v>
      </c>
      <c r="C970" s="32">
        <v>45936</v>
      </c>
      <c r="D970" s="31" t="s">
        <v>3223</v>
      </c>
      <c r="E970" s="32">
        <v>45936</v>
      </c>
      <c r="F970" s="31" t="s">
        <v>3224</v>
      </c>
      <c r="G970" s="31" t="s">
        <v>3225</v>
      </c>
      <c r="H970" s="33">
        <v>461520</v>
      </c>
      <c r="I970" s="33">
        <v>0</v>
      </c>
      <c r="J970" s="33">
        <v>36922</v>
      </c>
      <c r="K970" s="33">
        <v>498442</v>
      </c>
      <c r="L970" s="7" t="s">
        <v>51</v>
      </c>
      <c r="O970" s="18">
        <f>IF(Table1[[#This Row],[Phân loại]]="Tồn đầu kỳ",Table1[[#This Row],[Tổng giá trị]],0)</f>
        <v>498442</v>
      </c>
      <c r="P970" s="7">
        <f>IF(Table1[[#This Row],[Số còn phải thu ĐK]]&lt;&gt;0,0,IF(Table1[[#This Row],[Phân loại]]="Bán hàng",Table1[[#This Row],[Tổng giá trị]],-Table1[[#This Row],[Tổng giá trị]]))</f>
        <v>0</v>
      </c>
      <c r="Q970" s="18">
        <f t="shared" si="84"/>
        <v>0</v>
      </c>
      <c r="R970" s="7">
        <f>Table1[[#This Row],[Số còn phải thu ĐK]]+Table1[[#This Row],[Giá Trị HD sau CK]]-Table1[[#This Row],[Số tiền đã thu]]</f>
        <v>498442</v>
      </c>
      <c r="S970" s="6">
        <f>IF(Table1[[#This Row],[Ngày hóa đơn]]&lt;&gt;"",Table1[[#This Row],[Ngày hóa đơn]],IF(Table1[[#This Row],[Ngày hạch toán]]&lt;&gt;"",Table1[[#This Row],[Ngày hạch toán]],""))</f>
        <v>45936</v>
      </c>
      <c r="T970" s="7"/>
      <c r="U970" s="6">
        <f>IF(Table1[[#This Row],[Ngày tính CN]]="","",S970+T970)</f>
        <v>45936</v>
      </c>
      <c r="V970" s="18">
        <f ca="1">IF(Table1[[#This Row],[Hạn thanh toán]]="","",IF((U970-NOW())&lt;0,0,(U970-NOW())))</f>
        <v>0</v>
      </c>
      <c r="W970" s="2"/>
      <c r="X970" s="18">
        <f t="shared" ca="1" si="85"/>
        <v>234.49032048611116</v>
      </c>
      <c r="Y970" s="2" t="str">
        <f t="shared" ca="1" si="86"/>
        <v>Nợ quá hạn hơn 120 ngày có khả năng mất thanh toán</v>
      </c>
      <c r="Z970" s="51">
        <f t="shared" si="87"/>
        <v>45936</v>
      </c>
      <c r="AA970" s="51" t="str">
        <f t="shared" si="88"/>
        <v/>
      </c>
      <c r="AD970" s="2" t="str">
        <f>VLOOKUP($A970,MA_KH!$A:$Q,MA_KH!O$1,0)</f>
        <v>CIRCLEK MIỀN BẮC</v>
      </c>
      <c r="AE970" s="2" t="str">
        <f>VLOOKUP($A970,MA_KH!$A:$Q,MA_KH!P$1,0)</f>
        <v>CHI NHÁNH CÔNG TY TNHH VÒNG TRÒN ĐỎ TẠI HÀ NỘI</v>
      </c>
    </row>
    <row r="971" spans="1:31" ht="25.5" hidden="1" customHeight="1" x14ac:dyDescent="0.2">
      <c r="A971" s="31" t="s">
        <v>21192</v>
      </c>
      <c r="B971" s="31" t="s">
        <v>1331</v>
      </c>
      <c r="C971" s="32">
        <v>45937</v>
      </c>
      <c r="D971" s="31" t="s">
        <v>3226</v>
      </c>
      <c r="E971" s="32">
        <v>45937</v>
      </c>
      <c r="F971" s="31" t="s">
        <v>3227</v>
      </c>
      <c r="G971" s="31" t="s">
        <v>3228</v>
      </c>
      <c r="H971" s="33">
        <v>346140</v>
      </c>
      <c r="I971" s="33">
        <v>0</v>
      </c>
      <c r="J971" s="33">
        <v>27691</v>
      </c>
      <c r="K971" s="33">
        <v>373831</v>
      </c>
      <c r="L971" s="7" t="s">
        <v>51</v>
      </c>
      <c r="O971" s="18">
        <f>IF(Table1[[#This Row],[Phân loại]]="Tồn đầu kỳ",Table1[[#This Row],[Tổng giá trị]],0)</f>
        <v>373831</v>
      </c>
      <c r="P971" s="7">
        <f>IF(Table1[[#This Row],[Số còn phải thu ĐK]]&lt;&gt;0,0,IF(Table1[[#This Row],[Phân loại]]="Bán hàng",Table1[[#This Row],[Tổng giá trị]],-Table1[[#This Row],[Tổng giá trị]]))</f>
        <v>0</v>
      </c>
      <c r="Q971" s="18">
        <f t="shared" si="84"/>
        <v>0</v>
      </c>
      <c r="R971" s="7">
        <f>Table1[[#This Row],[Số còn phải thu ĐK]]+Table1[[#This Row],[Giá Trị HD sau CK]]-Table1[[#This Row],[Số tiền đã thu]]</f>
        <v>373831</v>
      </c>
      <c r="S971" s="6">
        <f>IF(Table1[[#This Row],[Ngày hóa đơn]]&lt;&gt;"",Table1[[#This Row],[Ngày hóa đơn]],IF(Table1[[#This Row],[Ngày hạch toán]]&lt;&gt;"",Table1[[#This Row],[Ngày hạch toán]],""))</f>
        <v>45937</v>
      </c>
      <c r="T971" s="7"/>
      <c r="U971" s="6">
        <f>IF(Table1[[#This Row],[Ngày tính CN]]="","",S971+T971)</f>
        <v>45937</v>
      </c>
      <c r="V971" s="18">
        <f ca="1">IF(Table1[[#This Row],[Hạn thanh toán]]="","",IF((U971-NOW())&lt;0,0,(U971-NOW())))</f>
        <v>0</v>
      </c>
      <c r="W971" s="2"/>
      <c r="X971" s="18">
        <f t="shared" ca="1" si="85"/>
        <v>233.49032048611116</v>
      </c>
      <c r="Y971" s="2" t="str">
        <f t="shared" ca="1" si="86"/>
        <v>Nợ quá hạn hơn 120 ngày có khả năng mất thanh toán</v>
      </c>
      <c r="Z971" s="51">
        <f t="shared" si="87"/>
        <v>45937</v>
      </c>
      <c r="AA971" s="51" t="str">
        <f t="shared" si="88"/>
        <v/>
      </c>
      <c r="AD971" s="2" t="str">
        <f>VLOOKUP($A971,MA_KH!$A:$Q,MA_KH!O$1,0)</f>
        <v>CIRCLEK MIỀN BẮC</v>
      </c>
      <c r="AE971" s="2" t="str">
        <f>VLOOKUP($A971,MA_KH!$A:$Q,MA_KH!P$1,0)</f>
        <v>CHI NHÁNH CÔNG TY TNHH VÒNG TRÒN ĐỎ TẠI HÀ NỘI</v>
      </c>
    </row>
    <row r="972" spans="1:31" ht="25.5" hidden="1" customHeight="1" x14ac:dyDescent="0.2">
      <c r="A972" s="31" t="s">
        <v>21192</v>
      </c>
      <c r="B972" s="31" t="s">
        <v>1331</v>
      </c>
      <c r="C972" s="32">
        <v>45937</v>
      </c>
      <c r="D972" s="31" t="s">
        <v>3229</v>
      </c>
      <c r="E972" s="32">
        <v>45937</v>
      </c>
      <c r="F972" s="31" t="s">
        <v>3230</v>
      </c>
      <c r="G972" s="31" t="s">
        <v>3231</v>
      </c>
      <c r="H972" s="33">
        <v>230760</v>
      </c>
      <c r="I972" s="33">
        <v>0</v>
      </c>
      <c r="J972" s="33">
        <v>18461</v>
      </c>
      <c r="K972" s="33">
        <v>249221</v>
      </c>
      <c r="L972" s="7" t="s">
        <v>51</v>
      </c>
      <c r="O972" s="18">
        <f>IF(Table1[[#This Row],[Phân loại]]="Tồn đầu kỳ",Table1[[#This Row],[Tổng giá trị]],0)</f>
        <v>249221</v>
      </c>
      <c r="P972" s="7">
        <f>IF(Table1[[#This Row],[Số còn phải thu ĐK]]&lt;&gt;0,0,IF(Table1[[#This Row],[Phân loại]]="Bán hàng",Table1[[#This Row],[Tổng giá trị]],-Table1[[#This Row],[Tổng giá trị]]))</f>
        <v>0</v>
      </c>
      <c r="Q972" s="18">
        <f t="shared" si="84"/>
        <v>0</v>
      </c>
      <c r="R972" s="7">
        <f>Table1[[#This Row],[Số còn phải thu ĐK]]+Table1[[#This Row],[Giá Trị HD sau CK]]-Table1[[#This Row],[Số tiền đã thu]]</f>
        <v>249221</v>
      </c>
      <c r="S972" s="6">
        <f>IF(Table1[[#This Row],[Ngày hóa đơn]]&lt;&gt;"",Table1[[#This Row],[Ngày hóa đơn]],IF(Table1[[#This Row],[Ngày hạch toán]]&lt;&gt;"",Table1[[#This Row],[Ngày hạch toán]],""))</f>
        <v>45937</v>
      </c>
      <c r="T972" s="7"/>
      <c r="U972" s="6">
        <f>IF(Table1[[#This Row],[Ngày tính CN]]="","",S972+T972)</f>
        <v>45937</v>
      </c>
      <c r="V972" s="18">
        <f ca="1">IF(Table1[[#This Row],[Hạn thanh toán]]="","",IF((U972-NOW())&lt;0,0,(U972-NOW())))</f>
        <v>0</v>
      </c>
      <c r="W972" s="2"/>
      <c r="X972" s="18">
        <f t="shared" ca="1" si="85"/>
        <v>233.49032048611116</v>
      </c>
      <c r="Y972" s="2" t="str">
        <f t="shared" ca="1" si="86"/>
        <v>Nợ quá hạn hơn 120 ngày có khả năng mất thanh toán</v>
      </c>
      <c r="Z972" s="51">
        <f t="shared" si="87"/>
        <v>45937</v>
      </c>
      <c r="AA972" s="51" t="str">
        <f t="shared" si="88"/>
        <v/>
      </c>
      <c r="AD972" s="2" t="str">
        <f>VLOOKUP($A972,MA_KH!$A:$Q,MA_KH!O$1,0)</f>
        <v>CIRCLEK MIỀN BẮC</v>
      </c>
      <c r="AE972" s="2" t="str">
        <f>VLOOKUP($A972,MA_KH!$A:$Q,MA_KH!P$1,0)</f>
        <v>CHI NHÁNH CÔNG TY TNHH VÒNG TRÒN ĐỎ TẠI HÀ NỘI</v>
      </c>
    </row>
    <row r="973" spans="1:31" ht="25.5" hidden="1" customHeight="1" x14ac:dyDescent="0.2">
      <c r="A973" s="31" t="s">
        <v>21192</v>
      </c>
      <c r="B973" s="31" t="s">
        <v>1331</v>
      </c>
      <c r="C973" s="32">
        <v>45937</v>
      </c>
      <c r="D973" s="31" t="s">
        <v>3232</v>
      </c>
      <c r="E973" s="32">
        <v>45937</v>
      </c>
      <c r="F973" s="31" t="s">
        <v>3233</v>
      </c>
      <c r="G973" s="31" t="s">
        <v>3234</v>
      </c>
      <c r="H973" s="33">
        <v>230760</v>
      </c>
      <c r="I973" s="33">
        <v>0</v>
      </c>
      <c r="J973" s="33">
        <v>18461</v>
      </c>
      <c r="K973" s="33">
        <v>249221</v>
      </c>
      <c r="L973" s="7" t="s">
        <v>51</v>
      </c>
      <c r="O973" s="18">
        <f>IF(Table1[[#This Row],[Phân loại]]="Tồn đầu kỳ",Table1[[#This Row],[Tổng giá trị]],0)</f>
        <v>249221</v>
      </c>
      <c r="P973" s="7">
        <f>IF(Table1[[#This Row],[Số còn phải thu ĐK]]&lt;&gt;0,0,IF(Table1[[#This Row],[Phân loại]]="Bán hàng",Table1[[#This Row],[Tổng giá trị]],-Table1[[#This Row],[Tổng giá trị]]))</f>
        <v>0</v>
      </c>
      <c r="Q973" s="18">
        <f t="shared" si="84"/>
        <v>0</v>
      </c>
      <c r="R973" s="7">
        <f>Table1[[#This Row],[Số còn phải thu ĐK]]+Table1[[#This Row],[Giá Trị HD sau CK]]-Table1[[#This Row],[Số tiền đã thu]]</f>
        <v>249221</v>
      </c>
      <c r="S973" s="6">
        <f>IF(Table1[[#This Row],[Ngày hóa đơn]]&lt;&gt;"",Table1[[#This Row],[Ngày hóa đơn]],IF(Table1[[#This Row],[Ngày hạch toán]]&lt;&gt;"",Table1[[#This Row],[Ngày hạch toán]],""))</f>
        <v>45937</v>
      </c>
      <c r="T973" s="7"/>
      <c r="U973" s="6">
        <f>IF(Table1[[#This Row],[Ngày tính CN]]="","",S973+T973)</f>
        <v>45937</v>
      </c>
      <c r="V973" s="18">
        <f ca="1">IF(Table1[[#This Row],[Hạn thanh toán]]="","",IF((U973-NOW())&lt;0,0,(U973-NOW())))</f>
        <v>0</v>
      </c>
      <c r="W973" s="2"/>
      <c r="X973" s="18">
        <f t="shared" ca="1" si="85"/>
        <v>233.49032048611116</v>
      </c>
      <c r="Y973" s="2" t="str">
        <f t="shared" ca="1" si="86"/>
        <v>Nợ quá hạn hơn 120 ngày có khả năng mất thanh toán</v>
      </c>
      <c r="Z973" s="51">
        <f t="shared" si="87"/>
        <v>45937</v>
      </c>
      <c r="AA973" s="51" t="str">
        <f t="shared" si="88"/>
        <v/>
      </c>
      <c r="AD973" s="2" t="str">
        <f>VLOOKUP($A973,MA_KH!$A:$Q,MA_KH!O$1,0)</f>
        <v>CIRCLEK MIỀN BẮC</v>
      </c>
      <c r="AE973" s="2" t="str">
        <f>VLOOKUP($A973,MA_KH!$A:$Q,MA_KH!P$1,0)</f>
        <v>CHI NHÁNH CÔNG TY TNHH VÒNG TRÒN ĐỎ TẠI HÀ NỘI</v>
      </c>
    </row>
    <row r="974" spans="1:31" ht="25.5" hidden="1" customHeight="1" x14ac:dyDescent="0.2">
      <c r="A974" s="31" t="s">
        <v>21192</v>
      </c>
      <c r="B974" s="31" t="s">
        <v>1331</v>
      </c>
      <c r="C974" s="32">
        <v>45937</v>
      </c>
      <c r="D974" s="31" t="s">
        <v>3235</v>
      </c>
      <c r="E974" s="32">
        <v>45937</v>
      </c>
      <c r="F974" s="31" t="s">
        <v>3236</v>
      </c>
      <c r="G974" s="31" t="s">
        <v>3237</v>
      </c>
      <c r="H974" s="33">
        <v>230760</v>
      </c>
      <c r="I974" s="33">
        <v>0</v>
      </c>
      <c r="J974" s="33">
        <v>18461</v>
      </c>
      <c r="K974" s="33">
        <v>249221</v>
      </c>
      <c r="L974" s="7" t="s">
        <v>51</v>
      </c>
      <c r="O974" s="18">
        <f>IF(Table1[[#This Row],[Phân loại]]="Tồn đầu kỳ",Table1[[#This Row],[Tổng giá trị]],0)</f>
        <v>249221</v>
      </c>
      <c r="P974" s="7">
        <f>IF(Table1[[#This Row],[Số còn phải thu ĐK]]&lt;&gt;0,0,IF(Table1[[#This Row],[Phân loại]]="Bán hàng",Table1[[#This Row],[Tổng giá trị]],-Table1[[#This Row],[Tổng giá trị]]))</f>
        <v>0</v>
      </c>
      <c r="Q974" s="18">
        <f t="shared" si="84"/>
        <v>0</v>
      </c>
      <c r="R974" s="7">
        <f>Table1[[#This Row],[Số còn phải thu ĐK]]+Table1[[#This Row],[Giá Trị HD sau CK]]-Table1[[#This Row],[Số tiền đã thu]]</f>
        <v>249221</v>
      </c>
      <c r="S974" s="6">
        <f>IF(Table1[[#This Row],[Ngày hóa đơn]]&lt;&gt;"",Table1[[#This Row],[Ngày hóa đơn]],IF(Table1[[#This Row],[Ngày hạch toán]]&lt;&gt;"",Table1[[#This Row],[Ngày hạch toán]],""))</f>
        <v>45937</v>
      </c>
      <c r="T974" s="7"/>
      <c r="U974" s="6">
        <f>IF(Table1[[#This Row],[Ngày tính CN]]="","",S974+T974)</f>
        <v>45937</v>
      </c>
      <c r="V974" s="18">
        <f ca="1">IF(Table1[[#This Row],[Hạn thanh toán]]="","",IF((U974-NOW())&lt;0,0,(U974-NOW())))</f>
        <v>0</v>
      </c>
      <c r="W974" s="2"/>
      <c r="X974" s="18">
        <f t="shared" ca="1" si="85"/>
        <v>233.49032048611116</v>
      </c>
      <c r="Y974" s="2" t="str">
        <f t="shared" ca="1" si="86"/>
        <v>Nợ quá hạn hơn 120 ngày có khả năng mất thanh toán</v>
      </c>
      <c r="Z974" s="51">
        <f t="shared" si="87"/>
        <v>45937</v>
      </c>
      <c r="AA974" s="51" t="str">
        <f t="shared" si="88"/>
        <v/>
      </c>
      <c r="AD974" s="2" t="str">
        <f>VLOOKUP($A974,MA_KH!$A:$Q,MA_KH!O$1,0)</f>
        <v>CIRCLEK MIỀN BẮC</v>
      </c>
      <c r="AE974" s="2" t="str">
        <f>VLOOKUP($A974,MA_KH!$A:$Q,MA_KH!P$1,0)</f>
        <v>CHI NHÁNH CÔNG TY TNHH VÒNG TRÒN ĐỎ TẠI HÀ NỘI</v>
      </c>
    </row>
    <row r="975" spans="1:31" ht="25.5" hidden="1" customHeight="1" x14ac:dyDescent="0.2">
      <c r="A975" s="31" t="s">
        <v>21192</v>
      </c>
      <c r="B975" s="31" t="s">
        <v>1331</v>
      </c>
      <c r="C975" s="32">
        <v>45937</v>
      </c>
      <c r="D975" s="31" t="s">
        <v>3238</v>
      </c>
      <c r="E975" s="32">
        <v>45937</v>
      </c>
      <c r="F975" s="31" t="s">
        <v>3239</v>
      </c>
      <c r="G975" s="31" t="s">
        <v>3240</v>
      </c>
      <c r="H975" s="33">
        <v>461520</v>
      </c>
      <c r="I975" s="33">
        <v>0</v>
      </c>
      <c r="J975" s="33">
        <v>36922</v>
      </c>
      <c r="K975" s="33">
        <v>498442</v>
      </c>
      <c r="L975" s="7" t="s">
        <v>51</v>
      </c>
      <c r="O975" s="18">
        <f>IF(Table1[[#This Row],[Phân loại]]="Tồn đầu kỳ",Table1[[#This Row],[Tổng giá trị]],0)</f>
        <v>498442</v>
      </c>
      <c r="P975" s="7">
        <f>IF(Table1[[#This Row],[Số còn phải thu ĐK]]&lt;&gt;0,0,IF(Table1[[#This Row],[Phân loại]]="Bán hàng",Table1[[#This Row],[Tổng giá trị]],-Table1[[#This Row],[Tổng giá trị]]))</f>
        <v>0</v>
      </c>
      <c r="Q975" s="18">
        <f t="shared" si="84"/>
        <v>0</v>
      </c>
      <c r="R975" s="7">
        <f>Table1[[#This Row],[Số còn phải thu ĐK]]+Table1[[#This Row],[Giá Trị HD sau CK]]-Table1[[#This Row],[Số tiền đã thu]]</f>
        <v>498442</v>
      </c>
      <c r="S975" s="6">
        <f>IF(Table1[[#This Row],[Ngày hóa đơn]]&lt;&gt;"",Table1[[#This Row],[Ngày hóa đơn]],IF(Table1[[#This Row],[Ngày hạch toán]]&lt;&gt;"",Table1[[#This Row],[Ngày hạch toán]],""))</f>
        <v>45937</v>
      </c>
      <c r="T975" s="7"/>
      <c r="U975" s="6">
        <f>IF(Table1[[#This Row],[Ngày tính CN]]="","",S975+T975)</f>
        <v>45937</v>
      </c>
      <c r="V975" s="18">
        <f ca="1">IF(Table1[[#This Row],[Hạn thanh toán]]="","",IF((U975-NOW())&lt;0,0,(U975-NOW())))</f>
        <v>0</v>
      </c>
      <c r="W975" s="2"/>
      <c r="X975" s="18">
        <f t="shared" ca="1" si="85"/>
        <v>233.49032048611116</v>
      </c>
      <c r="Y975" s="2" t="str">
        <f t="shared" ca="1" si="86"/>
        <v>Nợ quá hạn hơn 120 ngày có khả năng mất thanh toán</v>
      </c>
      <c r="Z975" s="51">
        <f t="shared" si="87"/>
        <v>45937</v>
      </c>
      <c r="AA975" s="51" t="str">
        <f t="shared" si="88"/>
        <v/>
      </c>
      <c r="AD975" s="2" t="str">
        <f>VLOOKUP($A975,MA_KH!$A:$Q,MA_KH!O$1,0)</f>
        <v>CIRCLEK MIỀN BẮC</v>
      </c>
      <c r="AE975" s="2" t="str">
        <f>VLOOKUP($A975,MA_KH!$A:$Q,MA_KH!P$1,0)</f>
        <v>CHI NHÁNH CÔNG TY TNHH VÒNG TRÒN ĐỎ TẠI HÀ NỘI</v>
      </c>
    </row>
    <row r="976" spans="1:31" ht="25.5" hidden="1" customHeight="1" x14ac:dyDescent="0.2">
      <c r="A976" s="31" t="s">
        <v>21192</v>
      </c>
      <c r="B976" s="31" t="s">
        <v>1331</v>
      </c>
      <c r="C976" s="32">
        <v>45937</v>
      </c>
      <c r="D976" s="31" t="s">
        <v>3241</v>
      </c>
      <c r="E976" s="32">
        <v>45937</v>
      </c>
      <c r="F976" s="31" t="s">
        <v>3242</v>
      </c>
      <c r="G976" s="31" t="s">
        <v>3243</v>
      </c>
      <c r="H976" s="33">
        <v>230760</v>
      </c>
      <c r="I976" s="33">
        <v>0</v>
      </c>
      <c r="J976" s="33">
        <v>18461</v>
      </c>
      <c r="K976" s="33">
        <v>249221</v>
      </c>
      <c r="L976" s="7" t="s">
        <v>51</v>
      </c>
      <c r="O976" s="18">
        <f>IF(Table1[[#This Row],[Phân loại]]="Tồn đầu kỳ",Table1[[#This Row],[Tổng giá trị]],0)</f>
        <v>249221</v>
      </c>
      <c r="P976" s="7">
        <f>IF(Table1[[#This Row],[Số còn phải thu ĐK]]&lt;&gt;0,0,IF(Table1[[#This Row],[Phân loại]]="Bán hàng",Table1[[#This Row],[Tổng giá trị]],-Table1[[#This Row],[Tổng giá trị]]))</f>
        <v>0</v>
      </c>
      <c r="Q976" s="18">
        <f t="shared" si="84"/>
        <v>0</v>
      </c>
      <c r="R976" s="7">
        <f>Table1[[#This Row],[Số còn phải thu ĐK]]+Table1[[#This Row],[Giá Trị HD sau CK]]-Table1[[#This Row],[Số tiền đã thu]]</f>
        <v>249221</v>
      </c>
      <c r="S976" s="6">
        <f>IF(Table1[[#This Row],[Ngày hóa đơn]]&lt;&gt;"",Table1[[#This Row],[Ngày hóa đơn]],IF(Table1[[#This Row],[Ngày hạch toán]]&lt;&gt;"",Table1[[#This Row],[Ngày hạch toán]],""))</f>
        <v>45937</v>
      </c>
      <c r="T976" s="7"/>
      <c r="U976" s="6">
        <f>IF(Table1[[#This Row],[Ngày tính CN]]="","",S976+T976)</f>
        <v>45937</v>
      </c>
      <c r="V976" s="18">
        <f ca="1">IF(Table1[[#This Row],[Hạn thanh toán]]="","",IF((U976-NOW())&lt;0,0,(U976-NOW())))</f>
        <v>0</v>
      </c>
      <c r="W976" s="2"/>
      <c r="X976" s="18">
        <f t="shared" ca="1" si="85"/>
        <v>233.49032048611116</v>
      </c>
      <c r="Y976" s="2" t="str">
        <f t="shared" ca="1" si="86"/>
        <v>Nợ quá hạn hơn 120 ngày có khả năng mất thanh toán</v>
      </c>
      <c r="Z976" s="51">
        <f t="shared" si="87"/>
        <v>45937</v>
      </c>
      <c r="AA976" s="51" t="str">
        <f t="shared" si="88"/>
        <v/>
      </c>
      <c r="AD976" s="2" t="str">
        <f>VLOOKUP($A976,MA_KH!$A:$Q,MA_KH!O$1,0)</f>
        <v>CIRCLEK MIỀN BẮC</v>
      </c>
      <c r="AE976" s="2" t="str">
        <f>VLOOKUP($A976,MA_KH!$A:$Q,MA_KH!P$1,0)</f>
        <v>CHI NHÁNH CÔNG TY TNHH VÒNG TRÒN ĐỎ TẠI HÀ NỘI</v>
      </c>
    </row>
    <row r="977" spans="1:31" ht="25.5" hidden="1" customHeight="1" x14ac:dyDescent="0.2">
      <c r="A977" s="31" t="s">
        <v>21192</v>
      </c>
      <c r="B977" s="31" t="s">
        <v>1331</v>
      </c>
      <c r="C977" s="32">
        <v>45937</v>
      </c>
      <c r="D977" s="31" t="s">
        <v>3244</v>
      </c>
      <c r="E977" s="32">
        <v>45937</v>
      </c>
      <c r="F977" s="31" t="s">
        <v>3245</v>
      </c>
      <c r="G977" s="31" t="s">
        <v>3246</v>
      </c>
      <c r="H977" s="33">
        <v>461520</v>
      </c>
      <c r="I977" s="33">
        <v>0</v>
      </c>
      <c r="J977" s="33">
        <v>36922</v>
      </c>
      <c r="K977" s="33">
        <v>498442</v>
      </c>
      <c r="L977" s="7" t="s">
        <v>51</v>
      </c>
      <c r="O977" s="18">
        <f>IF(Table1[[#This Row],[Phân loại]]="Tồn đầu kỳ",Table1[[#This Row],[Tổng giá trị]],0)</f>
        <v>498442</v>
      </c>
      <c r="P977" s="7">
        <f>IF(Table1[[#This Row],[Số còn phải thu ĐK]]&lt;&gt;0,0,IF(Table1[[#This Row],[Phân loại]]="Bán hàng",Table1[[#This Row],[Tổng giá trị]],-Table1[[#This Row],[Tổng giá trị]]))</f>
        <v>0</v>
      </c>
      <c r="Q977" s="18">
        <f t="shared" si="84"/>
        <v>0</v>
      </c>
      <c r="R977" s="7">
        <f>Table1[[#This Row],[Số còn phải thu ĐK]]+Table1[[#This Row],[Giá Trị HD sau CK]]-Table1[[#This Row],[Số tiền đã thu]]</f>
        <v>498442</v>
      </c>
      <c r="S977" s="6">
        <f>IF(Table1[[#This Row],[Ngày hóa đơn]]&lt;&gt;"",Table1[[#This Row],[Ngày hóa đơn]],IF(Table1[[#This Row],[Ngày hạch toán]]&lt;&gt;"",Table1[[#This Row],[Ngày hạch toán]],""))</f>
        <v>45937</v>
      </c>
      <c r="T977" s="7"/>
      <c r="U977" s="6">
        <f>IF(Table1[[#This Row],[Ngày tính CN]]="","",S977+T977)</f>
        <v>45937</v>
      </c>
      <c r="V977" s="18">
        <f ca="1">IF(Table1[[#This Row],[Hạn thanh toán]]="","",IF((U977-NOW())&lt;0,0,(U977-NOW())))</f>
        <v>0</v>
      </c>
      <c r="W977" s="2"/>
      <c r="X977" s="18">
        <f t="shared" ca="1" si="85"/>
        <v>233.49032048611116</v>
      </c>
      <c r="Y977" s="2" t="str">
        <f t="shared" ca="1" si="86"/>
        <v>Nợ quá hạn hơn 120 ngày có khả năng mất thanh toán</v>
      </c>
      <c r="Z977" s="51">
        <f t="shared" si="87"/>
        <v>45937</v>
      </c>
      <c r="AA977" s="51" t="str">
        <f t="shared" si="88"/>
        <v/>
      </c>
      <c r="AD977" s="2" t="str">
        <f>VLOOKUP($A977,MA_KH!$A:$Q,MA_KH!O$1,0)</f>
        <v>CIRCLEK MIỀN BẮC</v>
      </c>
      <c r="AE977" s="2" t="str">
        <f>VLOOKUP($A977,MA_KH!$A:$Q,MA_KH!P$1,0)</f>
        <v>CHI NHÁNH CÔNG TY TNHH VÒNG TRÒN ĐỎ TẠI HÀ NỘI</v>
      </c>
    </row>
    <row r="978" spans="1:31" ht="25.5" hidden="1" customHeight="1" x14ac:dyDescent="0.2">
      <c r="A978" s="31" t="s">
        <v>21192</v>
      </c>
      <c r="B978" s="31" t="s">
        <v>1331</v>
      </c>
      <c r="C978" s="32">
        <v>45937</v>
      </c>
      <c r="D978" s="31" t="s">
        <v>3247</v>
      </c>
      <c r="E978" s="32">
        <v>45937</v>
      </c>
      <c r="F978" s="31" t="s">
        <v>3248</v>
      </c>
      <c r="G978" s="31" t="s">
        <v>3249</v>
      </c>
      <c r="H978" s="33">
        <v>184608</v>
      </c>
      <c r="I978" s="33">
        <v>0</v>
      </c>
      <c r="J978" s="33">
        <v>14769</v>
      </c>
      <c r="K978" s="33">
        <v>199377</v>
      </c>
      <c r="L978" s="7" t="s">
        <v>51</v>
      </c>
      <c r="O978" s="18">
        <f>IF(Table1[[#This Row],[Phân loại]]="Tồn đầu kỳ",Table1[[#This Row],[Tổng giá trị]],0)</f>
        <v>199377</v>
      </c>
      <c r="P978" s="7">
        <f>IF(Table1[[#This Row],[Số còn phải thu ĐK]]&lt;&gt;0,0,IF(Table1[[#This Row],[Phân loại]]="Bán hàng",Table1[[#This Row],[Tổng giá trị]],-Table1[[#This Row],[Tổng giá trị]]))</f>
        <v>0</v>
      </c>
      <c r="Q978" s="18">
        <f t="shared" ref="Q978:Q1041" si="89">IF(M978&lt;&gt;"",IF(O978&lt;&gt;0,O978,P978),0)</f>
        <v>0</v>
      </c>
      <c r="R978" s="7">
        <f>Table1[[#This Row],[Số còn phải thu ĐK]]+Table1[[#This Row],[Giá Trị HD sau CK]]-Table1[[#This Row],[Số tiền đã thu]]</f>
        <v>199377</v>
      </c>
      <c r="S978" s="6">
        <f>IF(Table1[[#This Row],[Ngày hóa đơn]]&lt;&gt;"",Table1[[#This Row],[Ngày hóa đơn]],IF(Table1[[#This Row],[Ngày hạch toán]]&lt;&gt;"",Table1[[#This Row],[Ngày hạch toán]],""))</f>
        <v>45937</v>
      </c>
      <c r="T978" s="7"/>
      <c r="U978" s="6">
        <f>IF(Table1[[#This Row],[Ngày tính CN]]="","",S978+T978)</f>
        <v>45937</v>
      </c>
      <c r="V978" s="18">
        <f ca="1">IF(Table1[[#This Row],[Hạn thanh toán]]="","",IF((U978-NOW())&lt;0,0,(U978-NOW())))</f>
        <v>0</v>
      </c>
      <c r="W978" s="2"/>
      <c r="X978" s="18">
        <f t="shared" ref="X978:X1041" ca="1" si="90">IF(OR(U978="",R978=0),"",IF((U978-NOW())&lt;0,-(U978-NOW()),0))</f>
        <v>233.49032048611116</v>
      </c>
      <c r="Y978" s="2" t="str">
        <f t="shared" ref="Y978:Y1041" ca="1" si="91">IF(R978=0,"Đã thanh toán",IF(X978="","",IF(X978&lt;=0,"Chưa đến hạn thanh toán",IF(X978&lt;=30,"Nợ quá hạn 30 ngày",IF(X978&lt;=60,"Nợ quá hạn từ 30 ngày đến 60 ngày",IF(X978&lt;=90,"Nợ quá hạn từ 60 ngày đến 90 ngày",IF(X978&lt;=120,"Nợ quá hạn từ 90 ngày đến 120 ngày","Nợ quá hạn hơn 120 ngày có khả năng mất thanh toán")))))))</f>
        <v>Nợ quá hạn hơn 120 ngày có khả năng mất thanh toán</v>
      </c>
      <c r="Z978" s="51">
        <f t="shared" si="87"/>
        <v>45937</v>
      </c>
      <c r="AA978" s="51" t="str">
        <f t="shared" si="88"/>
        <v/>
      </c>
      <c r="AD978" s="2" t="str">
        <f>VLOOKUP($A978,MA_KH!$A:$Q,MA_KH!O$1,0)</f>
        <v>CIRCLEK MIỀN BẮC</v>
      </c>
      <c r="AE978" s="2" t="str">
        <f>VLOOKUP($A978,MA_KH!$A:$Q,MA_KH!P$1,0)</f>
        <v>CHI NHÁNH CÔNG TY TNHH VÒNG TRÒN ĐỎ TẠI HÀ NỘI</v>
      </c>
    </row>
    <row r="979" spans="1:31" ht="25.5" hidden="1" customHeight="1" x14ac:dyDescent="0.2">
      <c r="A979" s="31" t="s">
        <v>21192</v>
      </c>
      <c r="B979" s="31" t="s">
        <v>1331</v>
      </c>
      <c r="C979" s="32">
        <v>45938</v>
      </c>
      <c r="D979" s="31" t="s">
        <v>3250</v>
      </c>
      <c r="E979" s="32">
        <v>45938</v>
      </c>
      <c r="F979" s="31" t="s">
        <v>3251</v>
      </c>
      <c r="G979" s="31" t="s">
        <v>3252</v>
      </c>
      <c r="H979" s="33">
        <v>461520</v>
      </c>
      <c r="I979" s="33">
        <v>0</v>
      </c>
      <c r="J979" s="33">
        <v>36922</v>
      </c>
      <c r="K979" s="33">
        <v>498442</v>
      </c>
      <c r="L979" s="7" t="s">
        <v>51</v>
      </c>
      <c r="O979" s="18">
        <f>IF(Table1[[#This Row],[Phân loại]]="Tồn đầu kỳ",Table1[[#This Row],[Tổng giá trị]],0)</f>
        <v>498442</v>
      </c>
      <c r="P979" s="7">
        <f>IF(Table1[[#This Row],[Số còn phải thu ĐK]]&lt;&gt;0,0,IF(Table1[[#This Row],[Phân loại]]="Bán hàng",Table1[[#This Row],[Tổng giá trị]],-Table1[[#This Row],[Tổng giá trị]]))</f>
        <v>0</v>
      </c>
      <c r="Q979" s="18">
        <f t="shared" si="89"/>
        <v>0</v>
      </c>
      <c r="R979" s="7">
        <f>Table1[[#This Row],[Số còn phải thu ĐK]]+Table1[[#This Row],[Giá Trị HD sau CK]]-Table1[[#This Row],[Số tiền đã thu]]</f>
        <v>498442</v>
      </c>
      <c r="S979" s="6">
        <f>IF(Table1[[#This Row],[Ngày hóa đơn]]&lt;&gt;"",Table1[[#This Row],[Ngày hóa đơn]],IF(Table1[[#This Row],[Ngày hạch toán]]&lt;&gt;"",Table1[[#This Row],[Ngày hạch toán]],""))</f>
        <v>45938</v>
      </c>
      <c r="T979" s="7"/>
      <c r="U979" s="6">
        <f>IF(Table1[[#This Row],[Ngày tính CN]]="","",S979+T979)</f>
        <v>45938</v>
      </c>
      <c r="V979" s="18">
        <f ca="1">IF(Table1[[#This Row],[Hạn thanh toán]]="","",IF((U979-NOW())&lt;0,0,(U979-NOW())))</f>
        <v>0</v>
      </c>
      <c r="W979" s="2"/>
      <c r="X979" s="18">
        <f t="shared" ca="1" si="90"/>
        <v>232.49032048611116</v>
      </c>
      <c r="Y979" s="2" t="str">
        <f t="shared" ca="1" si="91"/>
        <v>Nợ quá hạn hơn 120 ngày có khả năng mất thanh toán</v>
      </c>
      <c r="Z979" s="51">
        <f t="shared" si="87"/>
        <v>45938</v>
      </c>
      <c r="AA979" s="51" t="str">
        <f t="shared" si="88"/>
        <v/>
      </c>
      <c r="AD979" s="2" t="str">
        <f>VLOOKUP($A979,MA_KH!$A:$Q,MA_KH!O$1,0)</f>
        <v>CIRCLEK MIỀN BẮC</v>
      </c>
      <c r="AE979" s="2" t="str">
        <f>VLOOKUP($A979,MA_KH!$A:$Q,MA_KH!P$1,0)</f>
        <v>CHI NHÁNH CÔNG TY TNHH VÒNG TRÒN ĐỎ TẠI HÀ NỘI</v>
      </c>
    </row>
    <row r="980" spans="1:31" ht="25.5" hidden="1" customHeight="1" x14ac:dyDescent="0.2">
      <c r="A980" s="31" t="s">
        <v>21192</v>
      </c>
      <c r="B980" s="31" t="s">
        <v>1331</v>
      </c>
      <c r="C980" s="32">
        <v>45938</v>
      </c>
      <c r="D980" s="31" t="s">
        <v>3253</v>
      </c>
      <c r="E980" s="32">
        <v>45938</v>
      </c>
      <c r="F980" s="31" t="s">
        <v>3254</v>
      </c>
      <c r="G980" s="31" t="s">
        <v>3255</v>
      </c>
      <c r="H980" s="33">
        <v>230760</v>
      </c>
      <c r="I980" s="33">
        <v>0</v>
      </c>
      <c r="J980" s="33">
        <v>18461</v>
      </c>
      <c r="K980" s="33">
        <v>249221</v>
      </c>
      <c r="L980" s="7" t="s">
        <v>51</v>
      </c>
      <c r="O980" s="18">
        <f>IF(Table1[[#This Row],[Phân loại]]="Tồn đầu kỳ",Table1[[#This Row],[Tổng giá trị]],0)</f>
        <v>249221</v>
      </c>
      <c r="P980" s="7">
        <f>IF(Table1[[#This Row],[Số còn phải thu ĐK]]&lt;&gt;0,0,IF(Table1[[#This Row],[Phân loại]]="Bán hàng",Table1[[#This Row],[Tổng giá trị]],-Table1[[#This Row],[Tổng giá trị]]))</f>
        <v>0</v>
      </c>
      <c r="Q980" s="18">
        <f t="shared" si="89"/>
        <v>0</v>
      </c>
      <c r="R980" s="7">
        <f>Table1[[#This Row],[Số còn phải thu ĐK]]+Table1[[#This Row],[Giá Trị HD sau CK]]-Table1[[#This Row],[Số tiền đã thu]]</f>
        <v>249221</v>
      </c>
      <c r="S980" s="6">
        <f>IF(Table1[[#This Row],[Ngày hóa đơn]]&lt;&gt;"",Table1[[#This Row],[Ngày hóa đơn]],IF(Table1[[#This Row],[Ngày hạch toán]]&lt;&gt;"",Table1[[#This Row],[Ngày hạch toán]],""))</f>
        <v>45938</v>
      </c>
      <c r="T980" s="7"/>
      <c r="U980" s="6">
        <f>IF(Table1[[#This Row],[Ngày tính CN]]="","",S980+T980)</f>
        <v>45938</v>
      </c>
      <c r="V980" s="18">
        <f ca="1">IF(Table1[[#This Row],[Hạn thanh toán]]="","",IF((U980-NOW())&lt;0,0,(U980-NOW())))</f>
        <v>0</v>
      </c>
      <c r="W980" s="2"/>
      <c r="X980" s="18">
        <f t="shared" ca="1" si="90"/>
        <v>232.49032048611116</v>
      </c>
      <c r="Y980" s="2" t="str">
        <f t="shared" ca="1" si="91"/>
        <v>Nợ quá hạn hơn 120 ngày có khả năng mất thanh toán</v>
      </c>
      <c r="Z980" s="51">
        <f t="shared" si="87"/>
        <v>45938</v>
      </c>
      <c r="AA980" s="51" t="str">
        <f t="shared" si="88"/>
        <v/>
      </c>
      <c r="AD980" s="2" t="str">
        <f>VLOOKUP($A980,MA_KH!$A:$Q,MA_KH!O$1,0)</f>
        <v>CIRCLEK MIỀN BẮC</v>
      </c>
      <c r="AE980" s="2" t="str">
        <f>VLOOKUP($A980,MA_KH!$A:$Q,MA_KH!P$1,0)</f>
        <v>CHI NHÁNH CÔNG TY TNHH VÒNG TRÒN ĐỎ TẠI HÀ NỘI</v>
      </c>
    </row>
    <row r="981" spans="1:31" ht="25.5" hidden="1" customHeight="1" x14ac:dyDescent="0.2">
      <c r="A981" s="31" t="s">
        <v>21192</v>
      </c>
      <c r="B981" s="31" t="s">
        <v>1331</v>
      </c>
      <c r="C981" s="32">
        <v>45938</v>
      </c>
      <c r="D981" s="31" t="s">
        <v>3256</v>
      </c>
      <c r="E981" s="32">
        <v>45938</v>
      </c>
      <c r="F981" s="31" t="s">
        <v>3257</v>
      </c>
      <c r="G981" s="31" t="s">
        <v>3258</v>
      </c>
      <c r="H981" s="33">
        <v>461520</v>
      </c>
      <c r="I981" s="33">
        <v>0</v>
      </c>
      <c r="J981" s="33">
        <v>36922</v>
      </c>
      <c r="K981" s="33">
        <v>498442</v>
      </c>
      <c r="L981" s="7" t="s">
        <v>51</v>
      </c>
      <c r="O981" s="18">
        <f>IF(Table1[[#This Row],[Phân loại]]="Tồn đầu kỳ",Table1[[#This Row],[Tổng giá trị]],0)</f>
        <v>498442</v>
      </c>
      <c r="P981" s="7">
        <f>IF(Table1[[#This Row],[Số còn phải thu ĐK]]&lt;&gt;0,0,IF(Table1[[#This Row],[Phân loại]]="Bán hàng",Table1[[#This Row],[Tổng giá trị]],-Table1[[#This Row],[Tổng giá trị]]))</f>
        <v>0</v>
      </c>
      <c r="Q981" s="18">
        <f t="shared" si="89"/>
        <v>0</v>
      </c>
      <c r="R981" s="7">
        <f>Table1[[#This Row],[Số còn phải thu ĐK]]+Table1[[#This Row],[Giá Trị HD sau CK]]-Table1[[#This Row],[Số tiền đã thu]]</f>
        <v>498442</v>
      </c>
      <c r="S981" s="6">
        <f>IF(Table1[[#This Row],[Ngày hóa đơn]]&lt;&gt;"",Table1[[#This Row],[Ngày hóa đơn]],IF(Table1[[#This Row],[Ngày hạch toán]]&lt;&gt;"",Table1[[#This Row],[Ngày hạch toán]],""))</f>
        <v>45938</v>
      </c>
      <c r="T981" s="7"/>
      <c r="U981" s="6">
        <f>IF(Table1[[#This Row],[Ngày tính CN]]="","",S981+T981)</f>
        <v>45938</v>
      </c>
      <c r="V981" s="18">
        <f ca="1">IF(Table1[[#This Row],[Hạn thanh toán]]="","",IF((U981-NOW())&lt;0,0,(U981-NOW())))</f>
        <v>0</v>
      </c>
      <c r="W981" s="2"/>
      <c r="X981" s="18">
        <f t="shared" ca="1" si="90"/>
        <v>232.49032048611116</v>
      </c>
      <c r="Y981" s="2" t="str">
        <f t="shared" ca="1" si="91"/>
        <v>Nợ quá hạn hơn 120 ngày có khả năng mất thanh toán</v>
      </c>
      <c r="Z981" s="51">
        <f t="shared" si="87"/>
        <v>45938</v>
      </c>
      <c r="AA981" s="51" t="str">
        <f t="shared" si="88"/>
        <v/>
      </c>
      <c r="AD981" s="2" t="str">
        <f>VLOOKUP($A981,MA_KH!$A:$Q,MA_KH!O$1,0)</f>
        <v>CIRCLEK MIỀN BẮC</v>
      </c>
      <c r="AE981" s="2" t="str">
        <f>VLOOKUP($A981,MA_KH!$A:$Q,MA_KH!P$1,0)</f>
        <v>CHI NHÁNH CÔNG TY TNHH VÒNG TRÒN ĐỎ TẠI HÀ NỘI</v>
      </c>
    </row>
    <row r="982" spans="1:31" ht="25.5" hidden="1" customHeight="1" x14ac:dyDescent="0.2">
      <c r="A982" s="31" t="s">
        <v>21192</v>
      </c>
      <c r="B982" s="31" t="s">
        <v>1331</v>
      </c>
      <c r="C982" s="32">
        <v>45938</v>
      </c>
      <c r="D982" s="31" t="s">
        <v>3259</v>
      </c>
      <c r="E982" s="32">
        <v>45938</v>
      </c>
      <c r="F982" s="31" t="s">
        <v>3260</v>
      </c>
      <c r="G982" s="31" t="s">
        <v>3261</v>
      </c>
      <c r="H982" s="33">
        <v>230760</v>
      </c>
      <c r="I982" s="33">
        <v>0</v>
      </c>
      <c r="J982" s="33">
        <v>18461</v>
      </c>
      <c r="K982" s="33">
        <v>249221</v>
      </c>
      <c r="L982" s="7" t="s">
        <v>51</v>
      </c>
      <c r="O982" s="18">
        <f>IF(Table1[[#This Row],[Phân loại]]="Tồn đầu kỳ",Table1[[#This Row],[Tổng giá trị]],0)</f>
        <v>249221</v>
      </c>
      <c r="P982" s="7">
        <f>IF(Table1[[#This Row],[Số còn phải thu ĐK]]&lt;&gt;0,0,IF(Table1[[#This Row],[Phân loại]]="Bán hàng",Table1[[#This Row],[Tổng giá trị]],-Table1[[#This Row],[Tổng giá trị]]))</f>
        <v>0</v>
      </c>
      <c r="Q982" s="18">
        <f t="shared" si="89"/>
        <v>0</v>
      </c>
      <c r="R982" s="7">
        <f>Table1[[#This Row],[Số còn phải thu ĐK]]+Table1[[#This Row],[Giá Trị HD sau CK]]-Table1[[#This Row],[Số tiền đã thu]]</f>
        <v>249221</v>
      </c>
      <c r="S982" s="6">
        <f>IF(Table1[[#This Row],[Ngày hóa đơn]]&lt;&gt;"",Table1[[#This Row],[Ngày hóa đơn]],IF(Table1[[#This Row],[Ngày hạch toán]]&lt;&gt;"",Table1[[#This Row],[Ngày hạch toán]],""))</f>
        <v>45938</v>
      </c>
      <c r="T982" s="7"/>
      <c r="U982" s="6">
        <f>IF(Table1[[#This Row],[Ngày tính CN]]="","",S982+T982)</f>
        <v>45938</v>
      </c>
      <c r="V982" s="18">
        <f ca="1">IF(Table1[[#This Row],[Hạn thanh toán]]="","",IF((U982-NOW())&lt;0,0,(U982-NOW())))</f>
        <v>0</v>
      </c>
      <c r="W982" s="2"/>
      <c r="X982" s="18">
        <f t="shared" ca="1" si="90"/>
        <v>232.49032048611116</v>
      </c>
      <c r="Y982" s="2" t="str">
        <f t="shared" ca="1" si="91"/>
        <v>Nợ quá hạn hơn 120 ngày có khả năng mất thanh toán</v>
      </c>
      <c r="Z982" s="51">
        <f t="shared" si="87"/>
        <v>45938</v>
      </c>
      <c r="AA982" s="51" t="str">
        <f t="shared" si="88"/>
        <v/>
      </c>
      <c r="AD982" s="2" t="str">
        <f>VLOOKUP($A982,MA_KH!$A:$Q,MA_KH!O$1,0)</f>
        <v>CIRCLEK MIỀN BẮC</v>
      </c>
      <c r="AE982" s="2" t="str">
        <f>VLOOKUP($A982,MA_KH!$A:$Q,MA_KH!P$1,0)</f>
        <v>CHI NHÁNH CÔNG TY TNHH VÒNG TRÒN ĐỎ TẠI HÀ NỘI</v>
      </c>
    </row>
    <row r="983" spans="1:31" ht="25.5" hidden="1" customHeight="1" x14ac:dyDescent="0.2">
      <c r="A983" s="31" t="s">
        <v>21192</v>
      </c>
      <c r="B983" s="31" t="s">
        <v>1331</v>
      </c>
      <c r="C983" s="32">
        <v>45938</v>
      </c>
      <c r="D983" s="31" t="s">
        <v>3262</v>
      </c>
      <c r="E983" s="32">
        <v>45938</v>
      </c>
      <c r="F983" s="31" t="s">
        <v>3263</v>
      </c>
      <c r="G983" s="31" t="s">
        <v>3264</v>
      </c>
      <c r="H983" s="33">
        <v>461520</v>
      </c>
      <c r="I983" s="33">
        <v>0</v>
      </c>
      <c r="J983" s="33">
        <v>36922</v>
      </c>
      <c r="K983" s="33">
        <v>498442</v>
      </c>
      <c r="L983" s="7" t="s">
        <v>51</v>
      </c>
      <c r="O983" s="18">
        <f>IF(Table1[[#This Row],[Phân loại]]="Tồn đầu kỳ",Table1[[#This Row],[Tổng giá trị]],0)</f>
        <v>498442</v>
      </c>
      <c r="P983" s="7">
        <f>IF(Table1[[#This Row],[Số còn phải thu ĐK]]&lt;&gt;0,0,IF(Table1[[#This Row],[Phân loại]]="Bán hàng",Table1[[#This Row],[Tổng giá trị]],-Table1[[#This Row],[Tổng giá trị]]))</f>
        <v>0</v>
      </c>
      <c r="Q983" s="18">
        <f t="shared" si="89"/>
        <v>0</v>
      </c>
      <c r="R983" s="7">
        <f>Table1[[#This Row],[Số còn phải thu ĐK]]+Table1[[#This Row],[Giá Trị HD sau CK]]-Table1[[#This Row],[Số tiền đã thu]]</f>
        <v>498442</v>
      </c>
      <c r="S983" s="6">
        <f>IF(Table1[[#This Row],[Ngày hóa đơn]]&lt;&gt;"",Table1[[#This Row],[Ngày hóa đơn]],IF(Table1[[#This Row],[Ngày hạch toán]]&lt;&gt;"",Table1[[#This Row],[Ngày hạch toán]],""))</f>
        <v>45938</v>
      </c>
      <c r="T983" s="7"/>
      <c r="U983" s="6">
        <f>IF(Table1[[#This Row],[Ngày tính CN]]="","",S983+T983)</f>
        <v>45938</v>
      </c>
      <c r="V983" s="18">
        <f ca="1">IF(Table1[[#This Row],[Hạn thanh toán]]="","",IF((U983-NOW())&lt;0,0,(U983-NOW())))</f>
        <v>0</v>
      </c>
      <c r="W983" s="2"/>
      <c r="X983" s="18">
        <f t="shared" ca="1" si="90"/>
        <v>232.49032048611116</v>
      </c>
      <c r="Y983" s="2" t="str">
        <f t="shared" ca="1" si="91"/>
        <v>Nợ quá hạn hơn 120 ngày có khả năng mất thanh toán</v>
      </c>
      <c r="Z983" s="51">
        <f t="shared" si="87"/>
        <v>45938</v>
      </c>
      <c r="AA983" s="51" t="str">
        <f t="shared" si="88"/>
        <v/>
      </c>
      <c r="AD983" s="2" t="str">
        <f>VLOOKUP($A983,MA_KH!$A:$Q,MA_KH!O$1,0)</f>
        <v>CIRCLEK MIỀN BẮC</v>
      </c>
      <c r="AE983" s="2" t="str">
        <f>VLOOKUP($A983,MA_KH!$A:$Q,MA_KH!P$1,0)</f>
        <v>CHI NHÁNH CÔNG TY TNHH VÒNG TRÒN ĐỎ TẠI HÀ NỘI</v>
      </c>
    </row>
    <row r="984" spans="1:31" ht="25.5" hidden="1" customHeight="1" x14ac:dyDescent="0.2">
      <c r="A984" s="31" t="s">
        <v>21192</v>
      </c>
      <c r="B984" s="31" t="s">
        <v>1331</v>
      </c>
      <c r="C984" s="32">
        <v>45938</v>
      </c>
      <c r="D984" s="31" t="s">
        <v>3265</v>
      </c>
      <c r="E984" s="32">
        <v>45938</v>
      </c>
      <c r="F984" s="31" t="s">
        <v>3266</v>
      </c>
      <c r="G984" s="31" t="s">
        <v>3267</v>
      </c>
      <c r="H984" s="33">
        <v>346140</v>
      </c>
      <c r="I984" s="33">
        <v>0</v>
      </c>
      <c r="J984" s="33">
        <v>27691</v>
      </c>
      <c r="K984" s="33">
        <v>373831</v>
      </c>
      <c r="L984" s="7" t="s">
        <v>51</v>
      </c>
      <c r="O984" s="18">
        <f>IF(Table1[[#This Row],[Phân loại]]="Tồn đầu kỳ",Table1[[#This Row],[Tổng giá trị]],0)</f>
        <v>373831</v>
      </c>
      <c r="P984" s="7">
        <f>IF(Table1[[#This Row],[Số còn phải thu ĐK]]&lt;&gt;0,0,IF(Table1[[#This Row],[Phân loại]]="Bán hàng",Table1[[#This Row],[Tổng giá trị]],-Table1[[#This Row],[Tổng giá trị]]))</f>
        <v>0</v>
      </c>
      <c r="Q984" s="18">
        <f t="shared" si="89"/>
        <v>0</v>
      </c>
      <c r="R984" s="7">
        <f>Table1[[#This Row],[Số còn phải thu ĐK]]+Table1[[#This Row],[Giá Trị HD sau CK]]-Table1[[#This Row],[Số tiền đã thu]]</f>
        <v>373831</v>
      </c>
      <c r="S984" s="6">
        <f>IF(Table1[[#This Row],[Ngày hóa đơn]]&lt;&gt;"",Table1[[#This Row],[Ngày hóa đơn]],IF(Table1[[#This Row],[Ngày hạch toán]]&lt;&gt;"",Table1[[#This Row],[Ngày hạch toán]],""))</f>
        <v>45938</v>
      </c>
      <c r="T984" s="7"/>
      <c r="U984" s="6">
        <f>IF(Table1[[#This Row],[Ngày tính CN]]="","",S984+T984)</f>
        <v>45938</v>
      </c>
      <c r="V984" s="18">
        <f ca="1">IF(Table1[[#This Row],[Hạn thanh toán]]="","",IF((U984-NOW())&lt;0,0,(U984-NOW())))</f>
        <v>0</v>
      </c>
      <c r="W984" s="2"/>
      <c r="X984" s="18">
        <f t="shared" ca="1" si="90"/>
        <v>232.49032048611116</v>
      </c>
      <c r="Y984" s="2" t="str">
        <f t="shared" ca="1" si="91"/>
        <v>Nợ quá hạn hơn 120 ngày có khả năng mất thanh toán</v>
      </c>
      <c r="Z984" s="51">
        <f t="shared" si="87"/>
        <v>45938</v>
      </c>
      <c r="AA984" s="51" t="str">
        <f t="shared" si="88"/>
        <v/>
      </c>
      <c r="AD984" s="2" t="str">
        <f>VLOOKUP($A984,MA_KH!$A:$Q,MA_KH!O$1,0)</f>
        <v>CIRCLEK MIỀN BẮC</v>
      </c>
      <c r="AE984" s="2" t="str">
        <f>VLOOKUP($A984,MA_KH!$A:$Q,MA_KH!P$1,0)</f>
        <v>CHI NHÁNH CÔNG TY TNHH VÒNG TRÒN ĐỎ TẠI HÀ NỘI</v>
      </c>
    </row>
    <row r="985" spans="1:31" ht="25.5" hidden="1" customHeight="1" x14ac:dyDescent="0.2">
      <c r="A985" s="31" t="s">
        <v>21192</v>
      </c>
      <c r="B985" s="31" t="s">
        <v>1331</v>
      </c>
      <c r="C985" s="32">
        <v>45938</v>
      </c>
      <c r="D985" s="31" t="s">
        <v>3268</v>
      </c>
      <c r="E985" s="32">
        <v>45938</v>
      </c>
      <c r="F985" s="31" t="s">
        <v>3269</v>
      </c>
      <c r="G985" s="31" t="s">
        <v>3270</v>
      </c>
      <c r="H985" s="33">
        <v>230760</v>
      </c>
      <c r="I985" s="33">
        <v>0</v>
      </c>
      <c r="J985" s="33">
        <v>18461</v>
      </c>
      <c r="K985" s="33">
        <v>249221</v>
      </c>
      <c r="L985" s="7" t="s">
        <v>51</v>
      </c>
      <c r="O985" s="18">
        <f>IF(Table1[[#This Row],[Phân loại]]="Tồn đầu kỳ",Table1[[#This Row],[Tổng giá trị]],0)</f>
        <v>249221</v>
      </c>
      <c r="P985" s="7">
        <f>IF(Table1[[#This Row],[Số còn phải thu ĐK]]&lt;&gt;0,0,IF(Table1[[#This Row],[Phân loại]]="Bán hàng",Table1[[#This Row],[Tổng giá trị]],-Table1[[#This Row],[Tổng giá trị]]))</f>
        <v>0</v>
      </c>
      <c r="Q985" s="18">
        <f t="shared" si="89"/>
        <v>0</v>
      </c>
      <c r="R985" s="7">
        <f>Table1[[#This Row],[Số còn phải thu ĐK]]+Table1[[#This Row],[Giá Trị HD sau CK]]-Table1[[#This Row],[Số tiền đã thu]]</f>
        <v>249221</v>
      </c>
      <c r="S985" s="6">
        <f>IF(Table1[[#This Row],[Ngày hóa đơn]]&lt;&gt;"",Table1[[#This Row],[Ngày hóa đơn]],IF(Table1[[#This Row],[Ngày hạch toán]]&lt;&gt;"",Table1[[#This Row],[Ngày hạch toán]],""))</f>
        <v>45938</v>
      </c>
      <c r="T985" s="7"/>
      <c r="U985" s="6">
        <f>IF(Table1[[#This Row],[Ngày tính CN]]="","",S985+T985)</f>
        <v>45938</v>
      </c>
      <c r="V985" s="18">
        <f ca="1">IF(Table1[[#This Row],[Hạn thanh toán]]="","",IF((U985-NOW())&lt;0,0,(U985-NOW())))</f>
        <v>0</v>
      </c>
      <c r="W985" s="2"/>
      <c r="X985" s="18">
        <f t="shared" ca="1" si="90"/>
        <v>232.49032048611116</v>
      </c>
      <c r="Y985" s="2" t="str">
        <f t="shared" ca="1" si="91"/>
        <v>Nợ quá hạn hơn 120 ngày có khả năng mất thanh toán</v>
      </c>
      <c r="Z985" s="51">
        <f t="shared" si="87"/>
        <v>45938</v>
      </c>
      <c r="AA985" s="51" t="str">
        <f t="shared" si="88"/>
        <v/>
      </c>
      <c r="AD985" s="2" t="str">
        <f>VLOOKUP($A985,MA_KH!$A:$Q,MA_KH!O$1,0)</f>
        <v>CIRCLEK MIỀN BẮC</v>
      </c>
      <c r="AE985" s="2" t="str">
        <f>VLOOKUP($A985,MA_KH!$A:$Q,MA_KH!P$1,0)</f>
        <v>CHI NHÁNH CÔNG TY TNHH VÒNG TRÒN ĐỎ TẠI HÀ NỘI</v>
      </c>
    </row>
    <row r="986" spans="1:31" ht="25.5" hidden="1" customHeight="1" x14ac:dyDescent="0.2">
      <c r="A986" s="31" t="s">
        <v>21192</v>
      </c>
      <c r="B986" s="31" t="s">
        <v>1331</v>
      </c>
      <c r="C986" s="32">
        <v>45938</v>
      </c>
      <c r="D986" s="31" t="s">
        <v>3271</v>
      </c>
      <c r="E986" s="32">
        <v>45938</v>
      </c>
      <c r="F986" s="31" t="s">
        <v>3272</v>
      </c>
      <c r="G986" s="31" t="s">
        <v>3273</v>
      </c>
      <c r="H986" s="33">
        <v>230760</v>
      </c>
      <c r="I986" s="33">
        <v>0</v>
      </c>
      <c r="J986" s="33">
        <v>18461</v>
      </c>
      <c r="K986" s="33">
        <v>249221</v>
      </c>
      <c r="L986" s="7" t="s">
        <v>51</v>
      </c>
      <c r="O986" s="18">
        <f>IF(Table1[[#This Row],[Phân loại]]="Tồn đầu kỳ",Table1[[#This Row],[Tổng giá trị]],0)</f>
        <v>249221</v>
      </c>
      <c r="P986" s="7">
        <f>IF(Table1[[#This Row],[Số còn phải thu ĐK]]&lt;&gt;0,0,IF(Table1[[#This Row],[Phân loại]]="Bán hàng",Table1[[#This Row],[Tổng giá trị]],-Table1[[#This Row],[Tổng giá trị]]))</f>
        <v>0</v>
      </c>
      <c r="Q986" s="18">
        <f t="shared" si="89"/>
        <v>0</v>
      </c>
      <c r="R986" s="7">
        <f>Table1[[#This Row],[Số còn phải thu ĐK]]+Table1[[#This Row],[Giá Trị HD sau CK]]-Table1[[#This Row],[Số tiền đã thu]]</f>
        <v>249221</v>
      </c>
      <c r="S986" s="6">
        <f>IF(Table1[[#This Row],[Ngày hóa đơn]]&lt;&gt;"",Table1[[#This Row],[Ngày hóa đơn]],IF(Table1[[#This Row],[Ngày hạch toán]]&lt;&gt;"",Table1[[#This Row],[Ngày hạch toán]],""))</f>
        <v>45938</v>
      </c>
      <c r="T986" s="7"/>
      <c r="U986" s="6">
        <f>IF(Table1[[#This Row],[Ngày tính CN]]="","",S986+T986)</f>
        <v>45938</v>
      </c>
      <c r="V986" s="18">
        <f ca="1">IF(Table1[[#This Row],[Hạn thanh toán]]="","",IF((U986-NOW())&lt;0,0,(U986-NOW())))</f>
        <v>0</v>
      </c>
      <c r="W986" s="2"/>
      <c r="X986" s="18">
        <f t="shared" ca="1" si="90"/>
        <v>232.49032048611116</v>
      </c>
      <c r="Y986" s="2" t="str">
        <f t="shared" ca="1" si="91"/>
        <v>Nợ quá hạn hơn 120 ngày có khả năng mất thanh toán</v>
      </c>
      <c r="Z986" s="51">
        <f t="shared" si="87"/>
        <v>45938</v>
      </c>
      <c r="AA986" s="51" t="str">
        <f t="shared" si="88"/>
        <v/>
      </c>
      <c r="AD986" s="2" t="str">
        <f>VLOOKUP($A986,MA_KH!$A:$Q,MA_KH!O$1,0)</f>
        <v>CIRCLEK MIỀN BẮC</v>
      </c>
      <c r="AE986" s="2" t="str">
        <f>VLOOKUP($A986,MA_KH!$A:$Q,MA_KH!P$1,0)</f>
        <v>CHI NHÁNH CÔNG TY TNHH VÒNG TRÒN ĐỎ TẠI HÀ NỘI</v>
      </c>
    </row>
    <row r="987" spans="1:31" ht="25.5" hidden="1" customHeight="1" x14ac:dyDescent="0.2">
      <c r="A987" s="31" t="s">
        <v>21192</v>
      </c>
      <c r="B987" s="31" t="s">
        <v>1331</v>
      </c>
      <c r="C987" s="32">
        <v>45938</v>
      </c>
      <c r="D987" s="31" t="s">
        <v>3274</v>
      </c>
      <c r="E987" s="32">
        <v>45938</v>
      </c>
      <c r="F987" s="31" t="s">
        <v>3275</v>
      </c>
      <c r="G987" s="31" t="s">
        <v>3276</v>
      </c>
      <c r="H987" s="33">
        <v>230760</v>
      </c>
      <c r="I987" s="33">
        <v>0</v>
      </c>
      <c r="J987" s="33">
        <v>18461</v>
      </c>
      <c r="K987" s="33">
        <v>249221</v>
      </c>
      <c r="L987" s="7" t="s">
        <v>51</v>
      </c>
      <c r="O987" s="18">
        <f>IF(Table1[[#This Row],[Phân loại]]="Tồn đầu kỳ",Table1[[#This Row],[Tổng giá trị]],0)</f>
        <v>249221</v>
      </c>
      <c r="P987" s="7">
        <f>IF(Table1[[#This Row],[Số còn phải thu ĐK]]&lt;&gt;0,0,IF(Table1[[#This Row],[Phân loại]]="Bán hàng",Table1[[#This Row],[Tổng giá trị]],-Table1[[#This Row],[Tổng giá trị]]))</f>
        <v>0</v>
      </c>
      <c r="Q987" s="18">
        <f t="shared" si="89"/>
        <v>0</v>
      </c>
      <c r="R987" s="7">
        <f>Table1[[#This Row],[Số còn phải thu ĐK]]+Table1[[#This Row],[Giá Trị HD sau CK]]-Table1[[#This Row],[Số tiền đã thu]]</f>
        <v>249221</v>
      </c>
      <c r="S987" s="6">
        <f>IF(Table1[[#This Row],[Ngày hóa đơn]]&lt;&gt;"",Table1[[#This Row],[Ngày hóa đơn]],IF(Table1[[#This Row],[Ngày hạch toán]]&lt;&gt;"",Table1[[#This Row],[Ngày hạch toán]],""))</f>
        <v>45938</v>
      </c>
      <c r="T987" s="7"/>
      <c r="U987" s="6">
        <f>IF(Table1[[#This Row],[Ngày tính CN]]="","",S987+T987)</f>
        <v>45938</v>
      </c>
      <c r="V987" s="18">
        <f ca="1">IF(Table1[[#This Row],[Hạn thanh toán]]="","",IF((U987-NOW())&lt;0,0,(U987-NOW())))</f>
        <v>0</v>
      </c>
      <c r="W987" s="2"/>
      <c r="X987" s="18">
        <f t="shared" ca="1" si="90"/>
        <v>232.49032048611116</v>
      </c>
      <c r="Y987" s="2" t="str">
        <f t="shared" ca="1" si="91"/>
        <v>Nợ quá hạn hơn 120 ngày có khả năng mất thanh toán</v>
      </c>
      <c r="Z987" s="51">
        <f t="shared" si="87"/>
        <v>45938</v>
      </c>
      <c r="AA987" s="51" t="str">
        <f t="shared" si="88"/>
        <v/>
      </c>
      <c r="AD987" s="2" t="str">
        <f>VLOOKUP($A987,MA_KH!$A:$Q,MA_KH!O$1,0)</f>
        <v>CIRCLEK MIỀN BẮC</v>
      </c>
      <c r="AE987" s="2" t="str">
        <f>VLOOKUP($A987,MA_KH!$A:$Q,MA_KH!P$1,0)</f>
        <v>CHI NHÁNH CÔNG TY TNHH VÒNG TRÒN ĐỎ TẠI HÀ NỘI</v>
      </c>
    </row>
    <row r="988" spans="1:31" ht="25.5" hidden="1" customHeight="1" x14ac:dyDescent="0.2">
      <c r="A988" s="31" t="s">
        <v>21192</v>
      </c>
      <c r="B988" s="31" t="s">
        <v>1331</v>
      </c>
      <c r="C988" s="32">
        <v>45938</v>
      </c>
      <c r="D988" s="31" t="s">
        <v>3277</v>
      </c>
      <c r="E988" s="32">
        <v>45938</v>
      </c>
      <c r="F988" s="31" t="s">
        <v>3278</v>
      </c>
      <c r="G988" s="31" t="s">
        <v>3279</v>
      </c>
      <c r="H988" s="33">
        <v>346140</v>
      </c>
      <c r="I988" s="33">
        <v>0</v>
      </c>
      <c r="J988" s="33">
        <v>27691</v>
      </c>
      <c r="K988" s="33">
        <v>373831</v>
      </c>
      <c r="L988" s="7" t="s">
        <v>51</v>
      </c>
      <c r="O988" s="18">
        <f>IF(Table1[[#This Row],[Phân loại]]="Tồn đầu kỳ",Table1[[#This Row],[Tổng giá trị]],0)</f>
        <v>373831</v>
      </c>
      <c r="P988" s="7">
        <f>IF(Table1[[#This Row],[Số còn phải thu ĐK]]&lt;&gt;0,0,IF(Table1[[#This Row],[Phân loại]]="Bán hàng",Table1[[#This Row],[Tổng giá trị]],-Table1[[#This Row],[Tổng giá trị]]))</f>
        <v>0</v>
      </c>
      <c r="Q988" s="18">
        <f t="shared" si="89"/>
        <v>0</v>
      </c>
      <c r="R988" s="7">
        <f>Table1[[#This Row],[Số còn phải thu ĐK]]+Table1[[#This Row],[Giá Trị HD sau CK]]-Table1[[#This Row],[Số tiền đã thu]]</f>
        <v>373831</v>
      </c>
      <c r="S988" s="6">
        <f>IF(Table1[[#This Row],[Ngày hóa đơn]]&lt;&gt;"",Table1[[#This Row],[Ngày hóa đơn]],IF(Table1[[#This Row],[Ngày hạch toán]]&lt;&gt;"",Table1[[#This Row],[Ngày hạch toán]],""))</f>
        <v>45938</v>
      </c>
      <c r="T988" s="7"/>
      <c r="U988" s="6">
        <f>IF(Table1[[#This Row],[Ngày tính CN]]="","",S988+T988)</f>
        <v>45938</v>
      </c>
      <c r="V988" s="18">
        <f ca="1">IF(Table1[[#This Row],[Hạn thanh toán]]="","",IF((U988-NOW())&lt;0,0,(U988-NOW())))</f>
        <v>0</v>
      </c>
      <c r="W988" s="2"/>
      <c r="X988" s="18">
        <f t="shared" ca="1" si="90"/>
        <v>232.49032048611116</v>
      </c>
      <c r="Y988" s="2" t="str">
        <f t="shared" ca="1" si="91"/>
        <v>Nợ quá hạn hơn 120 ngày có khả năng mất thanh toán</v>
      </c>
      <c r="Z988" s="51">
        <f t="shared" si="87"/>
        <v>45938</v>
      </c>
      <c r="AA988" s="51" t="str">
        <f t="shared" si="88"/>
        <v/>
      </c>
      <c r="AD988" s="2" t="str">
        <f>VLOOKUP($A988,MA_KH!$A:$Q,MA_KH!O$1,0)</f>
        <v>CIRCLEK MIỀN BẮC</v>
      </c>
      <c r="AE988" s="2" t="str">
        <f>VLOOKUP($A988,MA_KH!$A:$Q,MA_KH!P$1,0)</f>
        <v>CHI NHÁNH CÔNG TY TNHH VÒNG TRÒN ĐỎ TẠI HÀ NỘI</v>
      </c>
    </row>
    <row r="989" spans="1:31" ht="25.5" hidden="1" customHeight="1" x14ac:dyDescent="0.2">
      <c r="A989" s="31" t="s">
        <v>21192</v>
      </c>
      <c r="B989" s="31" t="s">
        <v>1331</v>
      </c>
      <c r="C989" s="32">
        <v>45938</v>
      </c>
      <c r="D989" s="31" t="s">
        <v>3280</v>
      </c>
      <c r="E989" s="32">
        <v>45938</v>
      </c>
      <c r="F989" s="31" t="s">
        <v>3281</v>
      </c>
      <c r="G989" s="31" t="s">
        <v>3282</v>
      </c>
      <c r="H989" s="33">
        <v>230760</v>
      </c>
      <c r="I989" s="33">
        <v>0</v>
      </c>
      <c r="J989" s="33">
        <v>18461</v>
      </c>
      <c r="K989" s="33">
        <v>249221</v>
      </c>
      <c r="L989" s="7" t="s">
        <v>51</v>
      </c>
      <c r="O989" s="18">
        <f>IF(Table1[[#This Row],[Phân loại]]="Tồn đầu kỳ",Table1[[#This Row],[Tổng giá trị]],0)</f>
        <v>249221</v>
      </c>
      <c r="P989" s="7">
        <f>IF(Table1[[#This Row],[Số còn phải thu ĐK]]&lt;&gt;0,0,IF(Table1[[#This Row],[Phân loại]]="Bán hàng",Table1[[#This Row],[Tổng giá trị]],-Table1[[#This Row],[Tổng giá trị]]))</f>
        <v>0</v>
      </c>
      <c r="Q989" s="18">
        <f t="shared" si="89"/>
        <v>0</v>
      </c>
      <c r="R989" s="7">
        <f>Table1[[#This Row],[Số còn phải thu ĐK]]+Table1[[#This Row],[Giá Trị HD sau CK]]-Table1[[#This Row],[Số tiền đã thu]]</f>
        <v>249221</v>
      </c>
      <c r="S989" s="6">
        <f>IF(Table1[[#This Row],[Ngày hóa đơn]]&lt;&gt;"",Table1[[#This Row],[Ngày hóa đơn]],IF(Table1[[#This Row],[Ngày hạch toán]]&lt;&gt;"",Table1[[#This Row],[Ngày hạch toán]],""))</f>
        <v>45938</v>
      </c>
      <c r="T989" s="7"/>
      <c r="U989" s="6">
        <f>IF(Table1[[#This Row],[Ngày tính CN]]="","",S989+T989)</f>
        <v>45938</v>
      </c>
      <c r="V989" s="18">
        <f ca="1">IF(Table1[[#This Row],[Hạn thanh toán]]="","",IF((U989-NOW())&lt;0,0,(U989-NOW())))</f>
        <v>0</v>
      </c>
      <c r="W989" s="2"/>
      <c r="X989" s="18">
        <f t="shared" ca="1" si="90"/>
        <v>232.49032048611116</v>
      </c>
      <c r="Y989" s="2" t="str">
        <f t="shared" ca="1" si="91"/>
        <v>Nợ quá hạn hơn 120 ngày có khả năng mất thanh toán</v>
      </c>
      <c r="Z989" s="51">
        <f t="shared" si="87"/>
        <v>45938</v>
      </c>
      <c r="AA989" s="51" t="str">
        <f t="shared" si="88"/>
        <v/>
      </c>
      <c r="AD989" s="2" t="str">
        <f>VLOOKUP($A989,MA_KH!$A:$Q,MA_KH!O$1,0)</f>
        <v>CIRCLEK MIỀN BẮC</v>
      </c>
      <c r="AE989" s="2" t="str">
        <f>VLOOKUP($A989,MA_KH!$A:$Q,MA_KH!P$1,0)</f>
        <v>CHI NHÁNH CÔNG TY TNHH VÒNG TRÒN ĐỎ TẠI HÀ NỘI</v>
      </c>
    </row>
    <row r="990" spans="1:31" ht="25.5" hidden="1" customHeight="1" x14ac:dyDescent="0.2">
      <c r="A990" s="31" t="s">
        <v>21192</v>
      </c>
      <c r="B990" s="31" t="s">
        <v>1331</v>
      </c>
      <c r="C990" s="32">
        <v>45939</v>
      </c>
      <c r="D990" s="31" t="s">
        <v>3283</v>
      </c>
      <c r="E990" s="32">
        <v>45939</v>
      </c>
      <c r="F990" s="31" t="s">
        <v>3284</v>
      </c>
      <c r="G990" s="31" t="s">
        <v>3285</v>
      </c>
      <c r="H990" s="33">
        <v>230760</v>
      </c>
      <c r="I990" s="33">
        <v>0</v>
      </c>
      <c r="J990" s="33">
        <v>18461</v>
      </c>
      <c r="K990" s="33">
        <v>249221</v>
      </c>
      <c r="L990" s="7" t="s">
        <v>51</v>
      </c>
      <c r="O990" s="18">
        <f>IF(Table1[[#This Row],[Phân loại]]="Tồn đầu kỳ",Table1[[#This Row],[Tổng giá trị]],0)</f>
        <v>249221</v>
      </c>
      <c r="P990" s="7">
        <f>IF(Table1[[#This Row],[Số còn phải thu ĐK]]&lt;&gt;0,0,IF(Table1[[#This Row],[Phân loại]]="Bán hàng",Table1[[#This Row],[Tổng giá trị]],-Table1[[#This Row],[Tổng giá trị]]))</f>
        <v>0</v>
      </c>
      <c r="Q990" s="18">
        <f t="shared" si="89"/>
        <v>0</v>
      </c>
      <c r="R990" s="7">
        <f>Table1[[#This Row],[Số còn phải thu ĐK]]+Table1[[#This Row],[Giá Trị HD sau CK]]-Table1[[#This Row],[Số tiền đã thu]]</f>
        <v>249221</v>
      </c>
      <c r="S990" s="6">
        <f>IF(Table1[[#This Row],[Ngày hóa đơn]]&lt;&gt;"",Table1[[#This Row],[Ngày hóa đơn]],IF(Table1[[#This Row],[Ngày hạch toán]]&lt;&gt;"",Table1[[#This Row],[Ngày hạch toán]],""))</f>
        <v>45939</v>
      </c>
      <c r="T990" s="7"/>
      <c r="U990" s="6">
        <f>IF(Table1[[#This Row],[Ngày tính CN]]="","",S990+T990)</f>
        <v>45939</v>
      </c>
      <c r="V990" s="18">
        <f ca="1">IF(Table1[[#This Row],[Hạn thanh toán]]="","",IF((U990-NOW())&lt;0,0,(U990-NOW())))</f>
        <v>0</v>
      </c>
      <c r="W990" s="2"/>
      <c r="X990" s="18">
        <f t="shared" ca="1" si="90"/>
        <v>231.49032048611116</v>
      </c>
      <c r="Y990" s="2" t="str">
        <f t="shared" ca="1" si="91"/>
        <v>Nợ quá hạn hơn 120 ngày có khả năng mất thanh toán</v>
      </c>
      <c r="Z990" s="51">
        <f t="shared" si="87"/>
        <v>45939</v>
      </c>
      <c r="AA990" s="51" t="str">
        <f t="shared" si="88"/>
        <v/>
      </c>
      <c r="AD990" s="2" t="str">
        <f>VLOOKUP($A990,MA_KH!$A:$Q,MA_KH!O$1,0)</f>
        <v>CIRCLEK MIỀN BẮC</v>
      </c>
      <c r="AE990" s="2" t="str">
        <f>VLOOKUP($A990,MA_KH!$A:$Q,MA_KH!P$1,0)</f>
        <v>CHI NHÁNH CÔNG TY TNHH VÒNG TRÒN ĐỎ TẠI HÀ NỘI</v>
      </c>
    </row>
    <row r="991" spans="1:31" ht="25.5" hidden="1" customHeight="1" x14ac:dyDescent="0.2">
      <c r="A991" s="31" t="s">
        <v>21192</v>
      </c>
      <c r="B991" s="31" t="s">
        <v>1331</v>
      </c>
      <c r="C991" s="32">
        <v>45939</v>
      </c>
      <c r="D991" s="31" t="s">
        <v>3286</v>
      </c>
      <c r="E991" s="32">
        <v>45939</v>
      </c>
      <c r="F991" s="31" t="s">
        <v>3287</v>
      </c>
      <c r="G991" s="31" t="s">
        <v>3288</v>
      </c>
      <c r="H991" s="33">
        <v>230760</v>
      </c>
      <c r="I991" s="33">
        <v>0</v>
      </c>
      <c r="J991" s="33">
        <v>18461</v>
      </c>
      <c r="K991" s="33">
        <v>249221</v>
      </c>
      <c r="L991" s="7" t="s">
        <v>51</v>
      </c>
      <c r="O991" s="18">
        <f>IF(Table1[[#This Row],[Phân loại]]="Tồn đầu kỳ",Table1[[#This Row],[Tổng giá trị]],0)</f>
        <v>249221</v>
      </c>
      <c r="P991" s="7">
        <f>IF(Table1[[#This Row],[Số còn phải thu ĐK]]&lt;&gt;0,0,IF(Table1[[#This Row],[Phân loại]]="Bán hàng",Table1[[#This Row],[Tổng giá trị]],-Table1[[#This Row],[Tổng giá trị]]))</f>
        <v>0</v>
      </c>
      <c r="Q991" s="18">
        <f t="shared" si="89"/>
        <v>0</v>
      </c>
      <c r="R991" s="7">
        <f>Table1[[#This Row],[Số còn phải thu ĐK]]+Table1[[#This Row],[Giá Trị HD sau CK]]-Table1[[#This Row],[Số tiền đã thu]]</f>
        <v>249221</v>
      </c>
      <c r="S991" s="6">
        <f>IF(Table1[[#This Row],[Ngày hóa đơn]]&lt;&gt;"",Table1[[#This Row],[Ngày hóa đơn]],IF(Table1[[#This Row],[Ngày hạch toán]]&lt;&gt;"",Table1[[#This Row],[Ngày hạch toán]],""))</f>
        <v>45939</v>
      </c>
      <c r="T991" s="7"/>
      <c r="U991" s="6">
        <f>IF(Table1[[#This Row],[Ngày tính CN]]="","",S991+T991)</f>
        <v>45939</v>
      </c>
      <c r="V991" s="18">
        <f ca="1">IF(Table1[[#This Row],[Hạn thanh toán]]="","",IF((U991-NOW())&lt;0,0,(U991-NOW())))</f>
        <v>0</v>
      </c>
      <c r="W991" s="2"/>
      <c r="X991" s="18">
        <f t="shared" ca="1" si="90"/>
        <v>231.49032048611116</v>
      </c>
      <c r="Y991" s="2" t="str">
        <f t="shared" ca="1" si="91"/>
        <v>Nợ quá hạn hơn 120 ngày có khả năng mất thanh toán</v>
      </c>
      <c r="Z991" s="51">
        <f t="shared" si="87"/>
        <v>45939</v>
      </c>
      <c r="AA991" s="51" t="str">
        <f t="shared" si="88"/>
        <v/>
      </c>
      <c r="AD991" s="2" t="str">
        <f>VLOOKUP($A991,MA_KH!$A:$Q,MA_KH!O$1,0)</f>
        <v>CIRCLEK MIỀN BẮC</v>
      </c>
      <c r="AE991" s="2" t="str">
        <f>VLOOKUP($A991,MA_KH!$A:$Q,MA_KH!P$1,0)</f>
        <v>CHI NHÁNH CÔNG TY TNHH VÒNG TRÒN ĐỎ TẠI HÀ NỘI</v>
      </c>
    </row>
    <row r="992" spans="1:31" ht="25.5" hidden="1" customHeight="1" x14ac:dyDescent="0.2">
      <c r="A992" s="31" t="s">
        <v>21192</v>
      </c>
      <c r="B992" s="31" t="s">
        <v>1331</v>
      </c>
      <c r="C992" s="32">
        <v>45939</v>
      </c>
      <c r="D992" s="31" t="s">
        <v>3289</v>
      </c>
      <c r="E992" s="32">
        <v>45939</v>
      </c>
      <c r="F992" s="31" t="s">
        <v>3290</v>
      </c>
      <c r="G992" s="31" t="s">
        <v>3291</v>
      </c>
      <c r="H992" s="33">
        <v>230760</v>
      </c>
      <c r="I992" s="33">
        <v>0</v>
      </c>
      <c r="J992" s="33">
        <v>18461</v>
      </c>
      <c r="K992" s="33">
        <v>249221</v>
      </c>
      <c r="L992" s="7" t="s">
        <v>51</v>
      </c>
      <c r="O992" s="18">
        <f>IF(Table1[[#This Row],[Phân loại]]="Tồn đầu kỳ",Table1[[#This Row],[Tổng giá trị]],0)</f>
        <v>249221</v>
      </c>
      <c r="P992" s="7">
        <f>IF(Table1[[#This Row],[Số còn phải thu ĐK]]&lt;&gt;0,0,IF(Table1[[#This Row],[Phân loại]]="Bán hàng",Table1[[#This Row],[Tổng giá trị]],-Table1[[#This Row],[Tổng giá trị]]))</f>
        <v>0</v>
      </c>
      <c r="Q992" s="18">
        <f t="shared" si="89"/>
        <v>0</v>
      </c>
      <c r="R992" s="7">
        <f>Table1[[#This Row],[Số còn phải thu ĐK]]+Table1[[#This Row],[Giá Trị HD sau CK]]-Table1[[#This Row],[Số tiền đã thu]]</f>
        <v>249221</v>
      </c>
      <c r="S992" s="6">
        <f>IF(Table1[[#This Row],[Ngày hóa đơn]]&lt;&gt;"",Table1[[#This Row],[Ngày hóa đơn]],IF(Table1[[#This Row],[Ngày hạch toán]]&lt;&gt;"",Table1[[#This Row],[Ngày hạch toán]],""))</f>
        <v>45939</v>
      </c>
      <c r="T992" s="7"/>
      <c r="U992" s="6">
        <f>IF(Table1[[#This Row],[Ngày tính CN]]="","",S992+T992)</f>
        <v>45939</v>
      </c>
      <c r="V992" s="18">
        <f ca="1">IF(Table1[[#This Row],[Hạn thanh toán]]="","",IF((U992-NOW())&lt;0,0,(U992-NOW())))</f>
        <v>0</v>
      </c>
      <c r="W992" s="2"/>
      <c r="X992" s="18">
        <f t="shared" ca="1" si="90"/>
        <v>231.49032048611116</v>
      </c>
      <c r="Y992" s="2" t="str">
        <f t="shared" ca="1" si="91"/>
        <v>Nợ quá hạn hơn 120 ngày có khả năng mất thanh toán</v>
      </c>
      <c r="Z992" s="51">
        <f t="shared" si="87"/>
        <v>45939</v>
      </c>
      <c r="AA992" s="51" t="str">
        <f t="shared" si="88"/>
        <v/>
      </c>
      <c r="AD992" s="2" t="str">
        <f>VLOOKUP($A992,MA_KH!$A:$Q,MA_KH!O$1,0)</f>
        <v>CIRCLEK MIỀN BẮC</v>
      </c>
      <c r="AE992" s="2" t="str">
        <f>VLOOKUP($A992,MA_KH!$A:$Q,MA_KH!P$1,0)</f>
        <v>CHI NHÁNH CÔNG TY TNHH VÒNG TRÒN ĐỎ TẠI HÀ NỘI</v>
      </c>
    </row>
    <row r="993" spans="1:31" ht="25.5" hidden="1" customHeight="1" x14ac:dyDescent="0.2">
      <c r="A993" s="31" t="s">
        <v>21192</v>
      </c>
      <c r="B993" s="31" t="s">
        <v>1331</v>
      </c>
      <c r="C993" s="32">
        <v>45939</v>
      </c>
      <c r="D993" s="31" t="s">
        <v>3292</v>
      </c>
      <c r="E993" s="32">
        <v>45939</v>
      </c>
      <c r="F993" s="31" t="s">
        <v>3293</v>
      </c>
      <c r="G993" s="31" t="s">
        <v>3294</v>
      </c>
      <c r="H993" s="33">
        <v>461520</v>
      </c>
      <c r="I993" s="33">
        <v>0</v>
      </c>
      <c r="J993" s="33">
        <v>36922</v>
      </c>
      <c r="K993" s="33">
        <v>498442</v>
      </c>
      <c r="L993" s="7" t="s">
        <v>51</v>
      </c>
      <c r="O993" s="18">
        <f>IF(Table1[[#This Row],[Phân loại]]="Tồn đầu kỳ",Table1[[#This Row],[Tổng giá trị]],0)</f>
        <v>498442</v>
      </c>
      <c r="P993" s="7">
        <f>IF(Table1[[#This Row],[Số còn phải thu ĐK]]&lt;&gt;0,0,IF(Table1[[#This Row],[Phân loại]]="Bán hàng",Table1[[#This Row],[Tổng giá trị]],-Table1[[#This Row],[Tổng giá trị]]))</f>
        <v>0</v>
      </c>
      <c r="Q993" s="18">
        <f t="shared" si="89"/>
        <v>0</v>
      </c>
      <c r="R993" s="7">
        <f>Table1[[#This Row],[Số còn phải thu ĐK]]+Table1[[#This Row],[Giá Trị HD sau CK]]-Table1[[#This Row],[Số tiền đã thu]]</f>
        <v>498442</v>
      </c>
      <c r="S993" s="6">
        <f>IF(Table1[[#This Row],[Ngày hóa đơn]]&lt;&gt;"",Table1[[#This Row],[Ngày hóa đơn]],IF(Table1[[#This Row],[Ngày hạch toán]]&lt;&gt;"",Table1[[#This Row],[Ngày hạch toán]],""))</f>
        <v>45939</v>
      </c>
      <c r="T993" s="7"/>
      <c r="U993" s="6">
        <f>IF(Table1[[#This Row],[Ngày tính CN]]="","",S993+T993)</f>
        <v>45939</v>
      </c>
      <c r="V993" s="18">
        <f ca="1">IF(Table1[[#This Row],[Hạn thanh toán]]="","",IF((U993-NOW())&lt;0,0,(U993-NOW())))</f>
        <v>0</v>
      </c>
      <c r="W993" s="2"/>
      <c r="X993" s="18">
        <f t="shared" ca="1" si="90"/>
        <v>231.49032048611116</v>
      </c>
      <c r="Y993" s="2" t="str">
        <f t="shared" ca="1" si="91"/>
        <v>Nợ quá hạn hơn 120 ngày có khả năng mất thanh toán</v>
      </c>
      <c r="Z993" s="51">
        <f t="shared" si="87"/>
        <v>45939</v>
      </c>
      <c r="AA993" s="51" t="str">
        <f t="shared" si="88"/>
        <v/>
      </c>
      <c r="AD993" s="2" t="str">
        <f>VLOOKUP($A993,MA_KH!$A:$Q,MA_KH!O$1,0)</f>
        <v>CIRCLEK MIỀN BẮC</v>
      </c>
      <c r="AE993" s="2" t="str">
        <f>VLOOKUP($A993,MA_KH!$A:$Q,MA_KH!P$1,0)</f>
        <v>CHI NHÁNH CÔNG TY TNHH VÒNG TRÒN ĐỎ TẠI HÀ NỘI</v>
      </c>
    </row>
    <row r="994" spans="1:31" ht="25.5" hidden="1" customHeight="1" x14ac:dyDescent="0.2">
      <c r="A994" s="31" t="s">
        <v>21192</v>
      </c>
      <c r="B994" s="31" t="s">
        <v>1331</v>
      </c>
      <c r="C994" s="32">
        <v>45939</v>
      </c>
      <c r="D994" s="31" t="s">
        <v>3295</v>
      </c>
      <c r="E994" s="32">
        <v>45939</v>
      </c>
      <c r="F994" s="31" t="s">
        <v>3296</v>
      </c>
      <c r="G994" s="31" t="s">
        <v>3297</v>
      </c>
      <c r="H994" s="33">
        <v>230760</v>
      </c>
      <c r="I994" s="33">
        <v>0</v>
      </c>
      <c r="J994" s="33">
        <v>18461</v>
      </c>
      <c r="K994" s="33">
        <v>249221</v>
      </c>
      <c r="L994" s="7" t="s">
        <v>51</v>
      </c>
      <c r="O994" s="18">
        <f>IF(Table1[[#This Row],[Phân loại]]="Tồn đầu kỳ",Table1[[#This Row],[Tổng giá trị]],0)</f>
        <v>249221</v>
      </c>
      <c r="P994" s="7">
        <f>IF(Table1[[#This Row],[Số còn phải thu ĐK]]&lt;&gt;0,0,IF(Table1[[#This Row],[Phân loại]]="Bán hàng",Table1[[#This Row],[Tổng giá trị]],-Table1[[#This Row],[Tổng giá trị]]))</f>
        <v>0</v>
      </c>
      <c r="Q994" s="18">
        <f t="shared" si="89"/>
        <v>0</v>
      </c>
      <c r="R994" s="7">
        <f>Table1[[#This Row],[Số còn phải thu ĐK]]+Table1[[#This Row],[Giá Trị HD sau CK]]-Table1[[#This Row],[Số tiền đã thu]]</f>
        <v>249221</v>
      </c>
      <c r="S994" s="6">
        <f>IF(Table1[[#This Row],[Ngày hóa đơn]]&lt;&gt;"",Table1[[#This Row],[Ngày hóa đơn]],IF(Table1[[#This Row],[Ngày hạch toán]]&lt;&gt;"",Table1[[#This Row],[Ngày hạch toán]],""))</f>
        <v>45939</v>
      </c>
      <c r="T994" s="7"/>
      <c r="U994" s="6">
        <f>IF(Table1[[#This Row],[Ngày tính CN]]="","",S994+T994)</f>
        <v>45939</v>
      </c>
      <c r="V994" s="18">
        <f ca="1">IF(Table1[[#This Row],[Hạn thanh toán]]="","",IF((U994-NOW())&lt;0,0,(U994-NOW())))</f>
        <v>0</v>
      </c>
      <c r="W994" s="2"/>
      <c r="X994" s="18">
        <f t="shared" ca="1" si="90"/>
        <v>231.49032048611116</v>
      </c>
      <c r="Y994" s="2" t="str">
        <f t="shared" ca="1" si="91"/>
        <v>Nợ quá hạn hơn 120 ngày có khả năng mất thanh toán</v>
      </c>
      <c r="Z994" s="51">
        <f t="shared" si="87"/>
        <v>45939</v>
      </c>
      <c r="AA994" s="51" t="str">
        <f t="shared" si="88"/>
        <v/>
      </c>
      <c r="AD994" s="2" t="str">
        <f>VLOOKUP($A994,MA_KH!$A:$Q,MA_KH!O$1,0)</f>
        <v>CIRCLEK MIỀN BẮC</v>
      </c>
      <c r="AE994" s="2" t="str">
        <f>VLOOKUP($A994,MA_KH!$A:$Q,MA_KH!P$1,0)</f>
        <v>CHI NHÁNH CÔNG TY TNHH VÒNG TRÒN ĐỎ TẠI HÀ NỘI</v>
      </c>
    </row>
    <row r="995" spans="1:31" ht="25.5" hidden="1" customHeight="1" x14ac:dyDescent="0.2">
      <c r="A995" s="31" t="s">
        <v>21192</v>
      </c>
      <c r="B995" s="31" t="s">
        <v>1331</v>
      </c>
      <c r="C995" s="32">
        <v>45939</v>
      </c>
      <c r="D995" s="31" t="s">
        <v>3298</v>
      </c>
      <c r="E995" s="32">
        <v>45939</v>
      </c>
      <c r="F995" s="31" t="s">
        <v>3299</v>
      </c>
      <c r="G995" s="31" t="s">
        <v>3300</v>
      </c>
      <c r="H995" s="33">
        <v>230760</v>
      </c>
      <c r="I995" s="33">
        <v>0</v>
      </c>
      <c r="J995" s="33">
        <v>18461</v>
      </c>
      <c r="K995" s="33">
        <v>249221</v>
      </c>
      <c r="L995" s="7" t="s">
        <v>51</v>
      </c>
      <c r="O995" s="18">
        <f>IF(Table1[[#This Row],[Phân loại]]="Tồn đầu kỳ",Table1[[#This Row],[Tổng giá trị]],0)</f>
        <v>249221</v>
      </c>
      <c r="P995" s="7">
        <f>IF(Table1[[#This Row],[Số còn phải thu ĐK]]&lt;&gt;0,0,IF(Table1[[#This Row],[Phân loại]]="Bán hàng",Table1[[#This Row],[Tổng giá trị]],-Table1[[#This Row],[Tổng giá trị]]))</f>
        <v>0</v>
      </c>
      <c r="Q995" s="18">
        <f t="shared" si="89"/>
        <v>0</v>
      </c>
      <c r="R995" s="7">
        <f>Table1[[#This Row],[Số còn phải thu ĐK]]+Table1[[#This Row],[Giá Trị HD sau CK]]-Table1[[#This Row],[Số tiền đã thu]]</f>
        <v>249221</v>
      </c>
      <c r="S995" s="6">
        <f>IF(Table1[[#This Row],[Ngày hóa đơn]]&lt;&gt;"",Table1[[#This Row],[Ngày hóa đơn]],IF(Table1[[#This Row],[Ngày hạch toán]]&lt;&gt;"",Table1[[#This Row],[Ngày hạch toán]],""))</f>
        <v>45939</v>
      </c>
      <c r="T995" s="7"/>
      <c r="U995" s="6">
        <f>IF(Table1[[#This Row],[Ngày tính CN]]="","",S995+T995)</f>
        <v>45939</v>
      </c>
      <c r="V995" s="18">
        <f ca="1">IF(Table1[[#This Row],[Hạn thanh toán]]="","",IF((U995-NOW())&lt;0,0,(U995-NOW())))</f>
        <v>0</v>
      </c>
      <c r="W995" s="2"/>
      <c r="X995" s="18">
        <f t="shared" ca="1" si="90"/>
        <v>231.49032048611116</v>
      </c>
      <c r="Y995" s="2" t="str">
        <f t="shared" ca="1" si="91"/>
        <v>Nợ quá hạn hơn 120 ngày có khả năng mất thanh toán</v>
      </c>
      <c r="Z995" s="51">
        <f t="shared" si="87"/>
        <v>45939</v>
      </c>
      <c r="AA995" s="51" t="str">
        <f t="shared" si="88"/>
        <v/>
      </c>
      <c r="AD995" s="2" t="str">
        <f>VLOOKUP($A995,MA_KH!$A:$Q,MA_KH!O$1,0)</f>
        <v>CIRCLEK MIỀN BẮC</v>
      </c>
      <c r="AE995" s="2" t="str">
        <f>VLOOKUP($A995,MA_KH!$A:$Q,MA_KH!P$1,0)</f>
        <v>CHI NHÁNH CÔNG TY TNHH VÒNG TRÒN ĐỎ TẠI HÀ NỘI</v>
      </c>
    </row>
    <row r="996" spans="1:31" ht="25.5" hidden="1" customHeight="1" x14ac:dyDescent="0.2">
      <c r="A996" s="31" t="s">
        <v>21192</v>
      </c>
      <c r="B996" s="31" t="s">
        <v>1331</v>
      </c>
      <c r="C996" s="32">
        <v>45939</v>
      </c>
      <c r="D996" s="31" t="s">
        <v>3301</v>
      </c>
      <c r="E996" s="32">
        <v>45939</v>
      </c>
      <c r="F996" s="31" t="s">
        <v>3302</v>
      </c>
      <c r="G996" s="31" t="s">
        <v>3303</v>
      </c>
      <c r="H996" s="33">
        <v>184608</v>
      </c>
      <c r="I996" s="33">
        <v>0</v>
      </c>
      <c r="J996" s="33">
        <v>14769</v>
      </c>
      <c r="K996" s="33">
        <v>199377</v>
      </c>
      <c r="L996" s="7" t="s">
        <v>51</v>
      </c>
      <c r="O996" s="18">
        <f>IF(Table1[[#This Row],[Phân loại]]="Tồn đầu kỳ",Table1[[#This Row],[Tổng giá trị]],0)</f>
        <v>199377</v>
      </c>
      <c r="P996" s="7">
        <f>IF(Table1[[#This Row],[Số còn phải thu ĐK]]&lt;&gt;0,0,IF(Table1[[#This Row],[Phân loại]]="Bán hàng",Table1[[#This Row],[Tổng giá trị]],-Table1[[#This Row],[Tổng giá trị]]))</f>
        <v>0</v>
      </c>
      <c r="Q996" s="18">
        <f t="shared" si="89"/>
        <v>0</v>
      </c>
      <c r="R996" s="7">
        <f>Table1[[#This Row],[Số còn phải thu ĐK]]+Table1[[#This Row],[Giá Trị HD sau CK]]-Table1[[#This Row],[Số tiền đã thu]]</f>
        <v>199377</v>
      </c>
      <c r="S996" s="6">
        <f>IF(Table1[[#This Row],[Ngày hóa đơn]]&lt;&gt;"",Table1[[#This Row],[Ngày hóa đơn]],IF(Table1[[#This Row],[Ngày hạch toán]]&lt;&gt;"",Table1[[#This Row],[Ngày hạch toán]],""))</f>
        <v>45939</v>
      </c>
      <c r="T996" s="7"/>
      <c r="U996" s="6">
        <f>IF(Table1[[#This Row],[Ngày tính CN]]="","",S996+T996)</f>
        <v>45939</v>
      </c>
      <c r="V996" s="18">
        <f ca="1">IF(Table1[[#This Row],[Hạn thanh toán]]="","",IF((U996-NOW())&lt;0,0,(U996-NOW())))</f>
        <v>0</v>
      </c>
      <c r="W996" s="2"/>
      <c r="X996" s="18">
        <f t="shared" ca="1" si="90"/>
        <v>231.49032048611116</v>
      </c>
      <c r="Y996" s="2" t="str">
        <f t="shared" ca="1" si="91"/>
        <v>Nợ quá hạn hơn 120 ngày có khả năng mất thanh toán</v>
      </c>
      <c r="Z996" s="51">
        <f t="shared" si="87"/>
        <v>45939</v>
      </c>
      <c r="AA996" s="51" t="str">
        <f t="shared" si="88"/>
        <v/>
      </c>
      <c r="AD996" s="2" t="str">
        <f>VLOOKUP($A996,MA_KH!$A:$Q,MA_KH!O$1,0)</f>
        <v>CIRCLEK MIỀN BẮC</v>
      </c>
      <c r="AE996" s="2" t="str">
        <f>VLOOKUP($A996,MA_KH!$A:$Q,MA_KH!P$1,0)</f>
        <v>CHI NHÁNH CÔNG TY TNHH VÒNG TRÒN ĐỎ TẠI HÀ NỘI</v>
      </c>
    </row>
    <row r="997" spans="1:31" ht="25.5" hidden="1" customHeight="1" x14ac:dyDescent="0.2">
      <c r="A997" s="31" t="s">
        <v>21192</v>
      </c>
      <c r="B997" s="31" t="s">
        <v>1331</v>
      </c>
      <c r="C997" s="32">
        <v>45940</v>
      </c>
      <c r="D997" s="31" t="s">
        <v>3304</v>
      </c>
      <c r="E997" s="32">
        <v>45940</v>
      </c>
      <c r="F997" s="31" t="s">
        <v>3305</v>
      </c>
      <c r="G997" s="31" t="s">
        <v>3306</v>
      </c>
      <c r="H997" s="33">
        <v>230760</v>
      </c>
      <c r="I997" s="33">
        <v>0</v>
      </c>
      <c r="J997" s="33">
        <v>18461</v>
      </c>
      <c r="K997" s="33">
        <v>249221</v>
      </c>
      <c r="L997" s="7" t="s">
        <v>51</v>
      </c>
      <c r="O997" s="18">
        <f>IF(Table1[[#This Row],[Phân loại]]="Tồn đầu kỳ",Table1[[#This Row],[Tổng giá trị]],0)</f>
        <v>249221</v>
      </c>
      <c r="P997" s="7">
        <f>IF(Table1[[#This Row],[Số còn phải thu ĐK]]&lt;&gt;0,0,IF(Table1[[#This Row],[Phân loại]]="Bán hàng",Table1[[#This Row],[Tổng giá trị]],-Table1[[#This Row],[Tổng giá trị]]))</f>
        <v>0</v>
      </c>
      <c r="Q997" s="18">
        <f t="shared" si="89"/>
        <v>0</v>
      </c>
      <c r="R997" s="7">
        <f>Table1[[#This Row],[Số còn phải thu ĐK]]+Table1[[#This Row],[Giá Trị HD sau CK]]-Table1[[#This Row],[Số tiền đã thu]]</f>
        <v>249221</v>
      </c>
      <c r="S997" s="6">
        <f>IF(Table1[[#This Row],[Ngày hóa đơn]]&lt;&gt;"",Table1[[#This Row],[Ngày hóa đơn]],IF(Table1[[#This Row],[Ngày hạch toán]]&lt;&gt;"",Table1[[#This Row],[Ngày hạch toán]],""))</f>
        <v>45940</v>
      </c>
      <c r="T997" s="7"/>
      <c r="U997" s="6">
        <f>IF(Table1[[#This Row],[Ngày tính CN]]="","",S997+T997)</f>
        <v>45940</v>
      </c>
      <c r="V997" s="18">
        <f ca="1">IF(Table1[[#This Row],[Hạn thanh toán]]="","",IF((U997-NOW())&lt;0,0,(U997-NOW())))</f>
        <v>0</v>
      </c>
      <c r="W997" s="2"/>
      <c r="X997" s="18">
        <f t="shared" ca="1" si="90"/>
        <v>230.49032048611116</v>
      </c>
      <c r="Y997" s="2" t="str">
        <f t="shared" ca="1" si="91"/>
        <v>Nợ quá hạn hơn 120 ngày có khả năng mất thanh toán</v>
      </c>
      <c r="Z997" s="51">
        <f t="shared" si="87"/>
        <v>45940</v>
      </c>
      <c r="AA997" s="51" t="str">
        <f t="shared" si="88"/>
        <v/>
      </c>
      <c r="AD997" s="2" t="str">
        <f>VLOOKUP($A997,MA_KH!$A:$Q,MA_KH!O$1,0)</f>
        <v>CIRCLEK MIỀN BẮC</v>
      </c>
      <c r="AE997" s="2" t="str">
        <f>VLOOKUP($A997,MA_KH!$A:$Q,MA_KH!P$1,0)</f>
        <v>CHI NHÁNH CÔNG TY TNHH VÒNG TRÒN ĐỎ TẠI HÀ NỘI</v>
      </c>
    </row>
    <row r="998" spans="1:31" ht="25.5" hidden="1" customHeight="1" x14ac:dyDescent="0.2">
      <c r="A998" s="31" t="s">
        <v>21192</v>
      </c>
      <c r="B998" s="31" t="s">
        <v>1331</v>
      </c>
      <c r="C998" s="32">
        <v>45940</v>
      </c>
      <c r="D998" s="31" t="s">
        <v>3307</v>
      </c>
      <c r="E998" s="32">
        <v>45940</v>
      </c>
      <c r="F998" s="31" t="s">
        <v>3308</v>
      </c>
      <c r="G998" s="31" t="s">
        <v>3309</v>
      </c>
      <c r="H998" s="33">
        <v>184608</v>
      </c>
      <c r="I998" s="33">
        <v>0</v>
      </c>
      <c r="J998" s="33">
        <v>14769</v>
      </c>
      <c r="K998" s="33">
        <v>199377</v>
      </c>
      <c r="L998" s="7" t="s">
        <v>51</v>
      </c>
      <c r="O998" s="18">
        <f>IF(Table1[[#This Row],[Phân loại]]="Tồn đầu kỳ",Table1[[#This Row],[Tổng giá trị]],0)</f>
        <v>199377</v>
      </c>
      <c r="P998" s="7">
        <f>IF(Table1[[#This Row],[Số còn phải thu ĐK]]&lt;&gt;0,0,IF(Table1[[#This Row],[Phân loại]]="Bán hàng",Table1[[#This Row],[Tổng giá trị]],-Table1[[#This Row],[Tổng giá trị]]))</f>
        <v>0</v>
      </c>
      <c r="Q998" s="18">
        <f t="shared" si="89"/>
        <v>0</v>
      </c>
      <c r="R998" s="7">
        <f>Table1[[#This Row],[Số còn phải thu ĐK]]+Table1[[#This Row],[Giá Trị HD sau CK]]-Table1[[#This Row],[Số tiền đã thu]]</f>
        <v>199377</v>
      </c>
      <c r="S998" s="6">
        <f>IF(Table1[[#This Row],[Ngày hóa đơn]]&lt;&gt;"",Table1[[#This Row],[Ngày hóa đơn]],IF(Table1[[#This Row],[Ngày hạch toán]]&lt;&gt;"",Table1[[#This Row],[Ngày hạch toán]],""))</f>
        <v>45940</v>
      </c>
      <c r="T998" s="7"/>
      <c r="U998" s="6">
        <f>IF(Table1[[#This Row],[Ngày tính CN]]="","",S998+T998)</f>
        <v>45940</v>
      </c>
      <c r="V998" s="18">
        <f ca="1">IF(Table1[[#This Row],[Hạn thanh toán]]="","",IF((U998-NOW())&lt;0,0,(U998-NOW())))</f>
        <v>0</v>
      </c>
      <c r="W998" s="2"/>
      <c r="X998" s="18">
        <f t="shared" ca="1" si="90"/>
        <v>230.49032048611116</v>
      </c>
      <c r="Y998" s="2" t="str">
        <f t="shared" ca="1" si="91"/>
        <v>Nợ quá hạn hơn 120 ngày có khả năng mất thanh toán</v>
      </c>
      <c r="Z998" s="51">
        <f t="shared" si="87"/>
        <v>45940</v>
      </c>
      <c r="AA998" s="51" t="str">
        <f t="shared" si="88"/>
        <v/>
      </c>
      <c r="AD998" s="2" t="str">
        <f>VLOOKUP($A998,MA_KH!$A:$Q,MA_KH!O$1,0)</f>
        <v>CIRCLEK MIỀN BẮC</v>
      </c>
      <c r="AE998" s="2" t="str">
        <f>VLOOKUP($A998,MA_KH!$A:$Q,MA_KH!P$1,0)</f>
        <v>CHI NHÁNH CÔNG TY TNHH VÒNG TRÒN ĐỎ TẠI HÀ NỘI</v>
      </c>
    </row>
    <row r="999" spans="1:31" ht="25.5" hidden="1" customHeight="1" x14ac:dyDescent="0.2">
      <c r="A999" s="31" t="s">
        <v>21192</v>
      </c>
      <c r="B999" s="31" t="s">
        <v>1331</v>
      </c>
      <c r="C999" s="32">
        <v>45940</v>
      </c>
      <c r="D999" s="31" t="s">
        <v>3310</v>
      </c>
      <c r="E999" s="32">
        <v>45940</v>
      </c>
      <c r="F999" s="31" t="s">
        <v>3311</v>
      </c>
      <c r="G999" s="31" t="s">
        <v>3312</v>
      </c>
      <c r="H999" s="33">
        <v>184608</v>
      </c>
      <c r="I999" s="33">
        <v>0</v>
      </c>
      <c r="J999" s="33">
        <v>14769</v>
      </c>
      <c r="K999" s="33">
        <v>199377</v>
      </c>
      <c r="L999" s="7" t="s">
        <v>51</v>
      </c>
      <c r="O999" s="18">
        <f>IF(Table1[[#This Row],[Phân loại]]="Tồn đầu kỳ",Table1[[#This Row],[Tổng giá trị]],0)</f>
        <v>199377</v>
      </c>
      <c r="P999" s="7">
        <f>IF(Table1[[#This Row],[Số còn phải thu ĐK]]&lt;&gt;0,0,IF(Table1[[#This Row],[Phân loại]]="Bán hàng",Table1[[#This Row],[Tổng giá trị]],-Table1[[#This Row],[Tổng giá trị]]))</f>
        <v>0</v>
      </c>
      <c r="Q999" s="18">
        <f t="shared" si="89"/>
        <v>0</v>
      </c>
      <c r="R999" s="7">
        <f>Table1[[#This Row],[Số còn phải thu ĐK]]+Table1[[#This Row],[Giá Trị HD sau CK]]-Table1[[#This Row],[Số tiền đã thu]]</f>
        <v>199377</v>
      </c>
      <c r="S999" s="6">
        <f>IF(Table1[[#This Row],[Ngày hóa đơn]]&lt;&gt;"",Table1[[#This Row],[Ngày hóa đơn]],IF(Table1[[#This Row],[Ngày hạch toán]]&lt;&gt;"",Table1[[#This Row],[Ngày hạch toán]],""))</f>
        <v>45940</v>
      </c>
      <c r="T999" s="7"/>
      <c r="U999" s="6">
        <f>IF(Table1[[#This Row],[Ngày tính CN]]="","",S999+T999)</f>
        <v>45940</v>
      </c>
      <c r="V999" s="18">
        <f ca="1">IF(Table1[[#This Row],[Hạn thanh toán]]="","",IF((U999-NOW())&lt;0,0,(U999-NOW())))</f>
        <v>0</v>
      </c>
      <c r="W999" s="2"/>
      <c r="X999" s="18">
        <f t="shared" ca="1" si="90"/>
        <v>230.49032048611116</v>
      </c>
      <c r="Y999" s="2" t="str">
        <f t="shared" ca="1" si="91"/>
        <v>Nợ quá hạn hơn 120 ngày có khả năng mất thanh toán</v>
      </c>
      <c r="Z999" s="51">
        <f t="shared" si="87"/>
        <v>45940</v>
      </c>
      <c r="AA999" s="51" t="str">
        <f t="shared" si="88"/>
        <v/>
      </c>
      <c r="AD999" s="2" t="str">
        <f>VLOOKUP($A999,MA_KH!$A:$Q,MA_KH!O$1,0)</f>
        <v>CIRCLEK MIỀN BẮC</v>
      </c>
      <c r="AE999" s="2" t="str">
        <f>VLOOKUP($A999,MA_KH!$A:$Q,MA_KH!P$1,0)</f>
        <v>CHI NHÁNH CÔNG TY TNHH VÒNG TRÒN ĐỎ TẠI HÀ NỘI</v>
      </c>
    </row>
    <row r="1000" spans="1:31" ht="25.5" hidden="1" customHeight="1" x14ac:dyDescent="0.2">
      <c r="A1000" s="31" t="s">
        <v>21192</v>
      </c>
      <c r="B1000" s="31" t="s">
        <v>1331</v>
      </c>
      <c r="C1000" s="32">
        <v>45940</v>
      </c>
      <c r="D1000" s="31" t="s">
        <v>3313</v>
      </c>
      <c r="E1000" s="32">
        <v>45940</v>
      </c>
      <c r="F1000" s="31" t="s">
        <v>3314</v>
      </c>
      <c r="G1000" s="31" t="s">
        <v>3315</v>
      </c>
      <c r="H1000" s="33">
        <v>346140</v>
      </c>
      <c r="I1000" s="33">
        <v>0</v>
      </c>
      <c r="J1000" s="33">
        <v>27691</v>
      </c>
      <c r="K1000" s="33">
        <v>373831</v>
      </c>
      <c r="L1000" s="7" t="s">
        <v>51</v>
      </c>
      <c r="O1000" s="18">
        <f>IF(Table1[[#This Row],[Phân loại]]="Tồn đầu kỳ",Table1[[#This Row],[Tổng giá trị]],0)</f>
        <v>373831</v>
      </c>
      <c r="P1000" s="7">
        <f>IF(Table1[[#This Row],[Số còn phải thu ĐK]]&lt;&gt;0,0,IF(Table1[[#This Row],[Phân loại]]="Bán hàng",Table1[[#This Row],[Tổng giá trị]],-Table1[[#This Row],[Tổng giá trị]]))</f>
        <v>0</v>
      </c>
      <c r="Q1000" s="18">
        <f t="shared" si="89"/>
        <v>0</v>
      </c>
      <c r="R1000" s="7">
        <f>Table1[[#This Row],[Số còn phải thu ĐK]]+Table1[[#This Row],[Giá Trị HD sau CK]]-Table1[[#This Row],[Số tiền đã thu]]</f>
        <v>373831</v>
      </c>
      <c r="S1000" s="6">
        <f>IF(Table1[[#This Row],[Ngày hóa đơn]]&lt;&gt;"",Table1[[#This Row],[Ngày hóa đơn]],IF(Table1[[#This Row],[Ngày hạch toán]]&lt;&gt;"",Table1[[#This Row],[Ngày hạch toán]],""))</f>
        <v>45940</v>
      </c>
      <c r="T1000" s="7"/>
      <c r="U1000" s="6">
        <f>IF(Table1[[#This Row],[Ngày tính CN]]="","",S1000+T1000)</f>
        <v>45940</v>
      </c>
      <c r="V1000" s="18">
        <f ca="1">IF(Table1[[#This Row],[Hạn thanh toán]]="","",IF((U1000-NOW())&lt;0,0,(U1000-NOW())))</f>
        <v>0</v>
      </c>
      <c r="W1000" s="2"/>
      <c r="X1000" s="18">
        <f t="shared" ca="1" si="90"/>
        <v>230.49032048611116</v>
      </c>
      <c r="Y1000" s="2" t="str">
        <f t="shared" ca="1" si="91"/>
        <v>Nợ quá hạn hơn 120 ngày có khả năng mất thanh toán</v>
      </c>
      <c r="Z1000" s="51">
        <f t="shared" si="87"/>
        <v>45940</v>
      </c>
      <c r="AA1000" s="51" t="str">
        <f t="shared" si="88"/>
        <v/>
      </c>
      <c r="AD1000" s="2" t="str">
        <f>VLOOKUP($A1000,MA_KH!$A:$Q,MA_KH!O$1,0)</f>
        <v>CIRCLEK MIỀN BẮC</v>
      </c>
      <c r="AE1000" s="2" t="str">
        <f>VLOOKUP($A1000,MA_KH!$A:$Q,MA_KH!P$1,0)</f>
        <v>CHI NHÁNH CÔNG TY TNHH VÒNG TRÒN ĐỎ TẠI HÀ NỘI</v>
      </c>
    </row>
    <row r="1001" spans="1:31" ht="25.5" hidden="1" customHeight="1" x14ac:dyDescent="0.2">
      <c r="A1001" s="31" t="s">
        <v>21192</v>
      </c>
      <c r="B1001" s="31" t="s">
        <v>1331</v>
      </c>
      <c r="C1001" s="32">
        <v>45940</v>
      </c>
      <c r="D1001" s="31" t="s">
        <v>3316</v>
      </c>
      <c r="E1001" s="32">
        <v>45940</v>
      </c>
      <c r="F1001" s="31" t="s">
        <v>3317</v>
      </c>
      <c r="G1001" s="31" t="s">
        <v>3318</v>
      </c>
      <c r="H1001" s="33">
        <v>230760</v>
      </c>
      <c r="I1001" s="33">
        <v>0</v>
      </c>
      <c r="J1001" s="33">
        <v>18461</v>
      </c>
      <c r="K1001" s="33">
        <v>249221</v>
      </c>
      <c r="L1001" s="7" t="s">
        <v>51</v>
      </c>
      <c r="O1001" s="18">
        <f>IF(Table1[[#This Row],[Phân loại]]="Tồn đầu kỳ",Table1[[#This Row],[Tổng giá trị]],0)</f>
        <v>249221</v>
      </c>
      <c r="P1001" s="7">
        <f>IF(Table1[[#This Row],[Số còn phải thu ĐK]]&lt;&gt;0,0,IF(Table1[[#This Row],[Phân loại]]="Bán hàng",Table1[[#This Row],[Tổng giá trị]],-Table1[[#This Row],[Tổng giá trị]]))</f>
        <v>0</v>
      </c>
      <c r="Q1001" s="18">
        <f t="shared" si="89"/>
        <v>0</v>
      </c>
      <c r="R1001" s="7">
        <f>Table1[[#This Row],[Số còn phải thu ĐK]]+Table1[[#This Row],[Giá Trị HD sau CK]]-Table1[[#This Row],[Số tiền đã thu]]</f>
        <v>249221</v>
      </c>
      <c r="S1001" s="6">
        <f>IF(Table1[[#This Row],[Ngày hóa đơn]]&lt;&gt;"",Table1[[#This Row],[Ngày hóa đơn]],IF(Table1[[#This Row],[Ngày hạch toán]]&lt;&gt;"",Table1[[#This Row],[Ngày hạch toán]],""))</f>
        <v>45940</v>
      </c>
      <c r="T1001" s="7"/>
      <c r="U1001" s="6">
        <f>IF(Table1[[#This Row],[Ngày tính CN]]="","",S1001+T1001)</f>
        <v>45940</v>
      </c>
      <c r="V1001" s="18">
        <f ca="1">IF(Table1[[#This Row],[Hạn thanh toán]]="","",IF((U1001-NOW())&lt;0,0,(U1001-NOW())))</f>
        <v>0</v>
      </c>
      <c r="W1001" s="2"/>
      <c r="X1001" s="18">
        <f t="shared" ca="1" si="90"/>
        <v>230.49032048611116</v>
      </c>
      <c r="Y1001" s="2" t="str">
        <f t="shared" ca="1" si="91"/>
        <v>Nợ quá hạn hơn 120 ngày có khả năng mất thanh toán</v>
      </c>
      <c r="Z1001" s="51">
        <f t="shared" si="87"/>
        <v>45940</v>
      </c>
      <c r="AA1001" s="51" t="str">
        <f t="shared" si="88"/>
        <v/>
      </c>
      <c r="AD1001" s="2" t="str">
        <f>VLOOKUP($A1001,MA_KH!$A:$Q,MA_KH!O$1,0)</f>
        <v>CIRCLEK MIỀN BẮC</v>
      </c>
      <c r="AE1001" s="2" t="str">
        <f>VLOOKUP($A1001,MA_KH!$A:$Q,MA_KH!P$1,0)</f>
        <v>CHI NHÁNH CÔNG TY TNHH VÒNG TRÒN ĐỎ TẠI HÀ NỘI</v>
      </c>
    </row>
    <row r="1002" spans="1:31" ht="25.5" hidden="1" customHeight="1" x14ac:dyDescent="0.2">
      <c r="A1002" s="31" t="s">
        <v>21192</v>
      </c>
      <c r="B1002" s="31" t="s">
        <v>1331</v>
      </c>
      <c r="C1002" s="32">
        <v>45940</v>
      </c>
      <c r="D1002" s="31" t="s">
        <v>3319</v>
      </c>
      <c r="E1002" s="32">
        <v>45940</v>
      </c>
      <c r="F1002" s="31" t="s">
        <v>3320</v>
      </c>
      <c r="G1002" s="31" t="s">
        <v>3321</v>
      </c>
      <c r="H1002" s="33">
        <v>230760</v>
      </c>
      <c r="I1002" s="33">
        <v>0</v>
      </c>
      <c r="J1002" s="33">
        <v>18461</v>
      </c>
      <c r="K1002" s="33">
        <v>249221</v>
      </c>
      <c r="L1002" s="7" t="s">
        <v>51</v>
      </c>
      <c r="O1002" s="18">
        <f>IF(Table1[[#This Row],[Phân loại]]="Tồn đầu kỳ",Table1[[#This Row],[Tổng giá trị]],0)</f>
        <v>249221</v>
      </c>
      <c r="P1002" s="7">
        <f>IF(Table1[[#This Row],[Số còn phải thu ĐK]]&lt;&gt;0,0,IF(Table1[[#This Row],[Phân loại]]="Bán hàng",Table1[[#This Row],[Tổng giá trị]],-Table1[[#This Row],[Tổng giá trị]]))</f>
        <v>0</v>
      </c>
      <c r="Q1002" s="18">
        <f t="shared" si="89"/>
        <v>0</v>
      </c>
      <c r="R1002" s="7">
        <f>Table1[[#This Row],[Số còn phải thu ĐK]]+Table1[[#This Row],[Giá Trị HD sau CK]]-Table1[[#This Row],[Số tiền đã thu]]</f>
        <v>249221</v>
      </c>
      <c r="S1002" s="6">
        <f>IF(Table1[[#This Row],[Ngày hóa đơn]]&lt;&gt;"",Table1[[#This Row],[Ngày hóa đơn]],IF(Table1[[#This Row],[Ngày hạch toán]]&lt;&gt;"",Table1[[#This Row],[Ngày hạch toán]],""))</f>
        <v>45940</v>
      </c>
      <c r="T1002" s="7"/>
      <c r="U1002" s="6">
        <f>IF(Table1[[#This Row],[Ngày tính CN]]="","",S1002+T1002)</f>
        <v>45940</v>
      </c>
      <c r="V1002" s="18">
        <f ca="1">IF(Table1[[#This Row],[Hạn thanh toán]]="","",IF((U1002-NOW())&lt;0,0,(U1002-NOW())))</f>
        <v>0</v>
      </c>
      <c r="W1002" s="2"/>
      <c r="X1002" s="18">
        <f t="shared" ca="1" si="90"/>
        <v>230.49032048611116</v>
      </c>
      <c r="Y1002" s="2" t="str">
        <f t="shared" ca="1" si="91"/>
        <v>Nợ quá hạn hơn 120 ngày có khả năng mất thanh toán</v>
      </c>
      <c r="Z1002" s="51">
        <f t="shared" si="87"/>
        <v>45940</v>
      </c>
      <c r="AA1002" s="51" t="str">
        <f t="shared" si="88"/>
        <v/>
      </c>
      <c r="AD1002" s="2" t="str">
        <f>VLOOKUP($A1002,MA_KH!$A:$Q,MA_KH!O$1,0)</f>
        <v>CIRCLEK MIỀN BẮC</v>
      </c>
      <c r="AE1002" s="2" t="str">
        <f>VLOOKUP($A1002,MA_KH!$A:$Q,MA_KH!P$1,0)</f>
        <v>CHI NHÁNH CÔNG TY TNHH VÒNG TRÒN ĐỎ TẠI HÀ NỘI</v>
      </c>
    </row>
    <row r="1003" spans="1:31" ht="25.5" hidden="1" customHeight="1" x14ac:dyDescent="0.2">
      <c r="A1003" s="31" t="s">
        <v>21192</v>
      </c>
      <c r="B1003" s="31" t="s">
        <v>1331</v>
      </c>
      <c r="C1003" s="32">
        <v>45940</v>
      </c>
      <c r="D1003" s="31" t="s">
        <v>3322</v>
      </c>
      <c r="E1003" s="32">
        <v>45940</v>
      </c>
      <c r="F1003" s="31" t="s">
        <v>3323</v>
      </c>
      <c r="G1003" s="31" t="s">
        <v>3324</v>
      </c>
      <c r="H1003" s="33">
        <v>230760</v>
      </c>
      <c r="I1003" s="33">
        <v>0</v>
      </c>
      <c r="J1003" s="33">
        <v>18461</v>
      </c>
      <c r="K1003" s="33">
        <v>249221</v>
      </c>
      <c r="L1003" s="7" t="s">
        <v>51</v>
      </c>
      <c r="O1003" s="18">
        <f>IF(Table1[[#This Row],[Phân loại]]="Tồn đầu kỳ",Table1[[#This Row],[Tổng giá trị]],0)</f>
        <v>249221</v>
      </c>
      <c r="P1003" s="7">
        <f>IF(Table1[[#This Row],[Số còn phải thu ĐK]]&lt;&gt;0,0,IF(Table1[[#This Row],[Phân loại]]="Bán hàng",Table1[[#This Row],[Tổng giá trị]],-Table1[[#This Row],[Tổng giá trị]]))</f>
        <v>0</v>
      </c>
      <c r="Q1003" s="18">
        <f t="shared" si="89"/>
        <v>0</v>
      </c>
      <c r="R1003" s="7">
        <f>Table1[[#This Row],[Số còn phải thu ĐK]]+Table1[[#This Row],[Giá Trị HD sau CK]]-Table1[[#This Row],[Số tiền đã thu]]</f>
        <v>249221</v>
      </c>
      <c r="S1003" s="6">
        <f>IF(Table1[[#This Row],[Ngày hóa đơn]]&lt;&gt;"",Table1[[#This Row],[Ngày hóa đơn]],IF(Table1[[#This Row],[Ngày hạch toán]]&lt;&gt;"",Table1[[#This Row],[Ngày hạch toán]],""))</f>
        <v>45940</v>
      </c>
      <c r="T1003" s="7"/>
      <c r="U1003" s="6">
        <f>IF(Table1[[#This Row],[Ngày tính CN]]="","",S1003+T1003)</f>
        <v>45940</v>
      </c>
      <c r="V1003" s="18">
        <f ca="1">IF(Table1[[#This Row],[Hạn thanh toán]]="","",IF((U1003-NOW())&lt;0,0,(U1003-NOW())))</f>
        <v>0</v>
      </c>
      <c r="W1003" s="2"/>
      <c r="X1003" s="18">
        <f t="shared" ca="1" si="90"/>
        <v>230.49032048611116</v>
      </c>
      <c r="Y1003" s="2" t="str">
        <f t="shared" ca="1" si="91"/>
        <v>Nợ quá hạn hơn 120 ngày có khả năng mất thanh toán</v>
      </c>
      <c r="Z1003" s="51">
        <f t="shared" si="87"/>
        <v>45940</v>
      </c>
      <c r="AA1003" s="51" t="str">
        <f t="shared" si="88"/>
        <v/>
      </c>
      <c r="AD1003" s="2" t="str">
        <f>VLOOKUP($A1003,MA_KH!$A:$Q,MA_KH!O$1,0)</f>
        <v>CIRCLEK MIỀN BẮC</v>
      </c>
      <c r="AE1003" s="2" t="str">
        <f>VLOOKUP($A1003,MA_KH!$A:$Q,MA_KH!P$1,0)</f>
        <v>CHI NHÁNH CÔNG TY TNHH VÒNG TRÒN ĐỎ TẠI HÀ NỘI</v>
      </c>
    </row>
    <row r="1004" spans="1:31" ht="25.5" hidden="1" customHeight="1" x14ac:dyDescent="0.2">
      <c r="A1004" s="31" t="s">
        <v>21192</v>
      </c>
      <c r="B1004" s="31" t="s">
        <v>1331</v>
      </c>
      <c r="C1004" s="32">
        <v>45940</v>
      </c>
      <c r="D1004" s="31" t="s">
        <v>3325</v>
      </c>
      <c r="E1004" s="32">
        <v>45940</v>
      </c>
      <c r="F1004" s="31" t="s">
        <v>3326</v>
      </c>
      <c r="G1004" s="31" t="s">
        <v>3327</v>
      </c>
      <c r="H1004" s="33">
        <v>461520</v>
      </c>
      <c r="I1004" s="33">
        <v>0</v>
      </c>
      <c r="J1004" s="33">
        <v>36922</v>
      </c>
      <c r="K1004" s="33">
        <v>498442</v>
      </c>
      <c r="L1004" s="7" t="s">
        <v>51</v>
      </c>
      <c r="O1004" s="18">
        <f>IF(Table1[[#This Row],[Phân loại]]="Tồn đầu kỳ",Table1[[#This Row],[Tổng giá trị]],0)</f>
        <v>498442</v>
      </c>
      <c r="P1004" s="7">
        <f>IF(Table1[[#This Row],[Số còn phải thu ĐK]]&lt;&gt;0,0,IF(Table1[[#This Row],[Phân loại]]="Bán hàng",Table1[[#This Row],[Tổng giá trị]],-Table1[[#This Row],[Tổng giá trị]]))</f>
        <v>0</v>
      </c>
      <c r="Q1004" s="18">
        <f t="shared" si="89"/>
        <v>0</v>
      </c>
      <c r="R1004" s="7">
        <f>Table1[[#This Row],[Số còn phải thu ĐK]]+Table1[[#This Row],[Giá Trị HD sau CK]]-Table1[[#This Row],[Số tiền đã thu]]</f>
        <v>498442</v>
      </c>
      <c r="S1004" s="6">
        <f>IF(Table1[[#This Row],[Ngày hóa đơn]]&lt;&gt;"",Table1[[#This Row],[Ngày hóa đơn]],IF(Table1[[#This Row],[Ngày hạch toán]]&lt;&gt;"",Table1[[#This Row],[Ngày hạch toán]],""))</f>
        <v>45940</v>
      </c>
      <c r="T1004" s="7"/>
      <c r="U1004" s="6">
        <f>IF(Table1[[#This Row],[Ngày tính CN]]="","",S1004+T1004)</f>
        <v>45940</v>
      </c>
      <c r="V1004" s="18">
        <f ca="1">IF(Table1[[#This Row],[Hạn thanh toán]]="","",IF((U1004-NOW())&lt;0,0,(U1004-NOW())))</f>
        <v>0</v>
      </c>
      <c r="W1004" s="2"/>
      <c r="X1004" s="18">
        <f t="shared" ca="1" si="90"/>
        <v>230.49032048611116</v>
      </c>
      <c r="Y1004" s="2" t="str">
        <f t="shared" ca="1" si="91"/>
        <v>Nợ quá hạn hơn 120 ngày có khả năng mất thanh toán</v>
      </c>
      <c r="Z1004" s="51">
        <f t="shared" si="87"/>
        <v>45940</v>
      </c>
      <c r="AA1004" s="51" t="str">
        <f t="shared" si="88"/>
        <v/>
      </c>
      <c r="AD1004" s="2" t="str">
        <f>VLOOKUP($A1004,MA_KH!$A:$Q,MA_KH!O$1,0)</f>
        <v>CIRCLEK MIỀN BẮC</v>
      </c>
      <c r="AE1004" s="2" t="str">
        <f>VLOOKUP($A1004,MA_KH!$A:$Q,MA_KH!P$1,0)</f>
        <v>CHI NHÁNH CÔNG TY TNHH VÒNG TRÒN ĐỎ TẠI HÀ NỘI</v>
      </c>
    </row>
    <row r="1005" spans="1:31" ht="25.5" hidden="1" customHeight="1" x14ac:dyDescent="0.2">
      <c r="A1005" s="31" t="s">
        <v>21192</v>
      </c>
      <c r="B1005" s="31" t="s">
        <v>1331</v>
      </c>
      <c r="C1005" s="32">
        <v>45946</v>
      </c>
      <c r="D1005" s="31" t="s">
        <v>3328</v>
      </c>
      <c r="E1005" s="32">
        <v>45946</v>
      </c>
      <c r="F1005" s="31" t="s">
        <v>3329</v>
      </c>
      <c r="G1005" s="31" t="s">
        <v>3330</v>
      </c>
      <c r="H1005" s="33">
        <v>461520</v>
      </c>
      <c r="I1005" s="33">
        <v>0</v>
      </c>
      <c r="J1005" s="33">
        <v>36922</v>
      </c>
      <c r="K1005" s="33">
        <v>498442</v>
      </c>
      <c r="L1005" s="7" t="s">
        <v>51</v>
      </c>
      <c r="O1005" s="18">
        <f>IF(Table1[[#This Row],[Phân loại]]="Tồn đầu kỳ",Table1[[#This Row],[Tổng giá trị]],0)</f>
        <v>498442</v>
      </c>
      <c r="P1005" s="7">
        <f>IF(Table1[[#This Row],[Số còn phải thu ĐK]]&lt;&gt;0,0,IF(Table1[[#This Row],[Phân loại]]="Bán hàng",Table1[[#This Row],[Tổng giá trị]],-Table1[[#This Row],[Tổng giá trị]]))</f>
        <v>0</v>
      </c>
      <c r="Q1005" s="18">
        <f t="shared" si="89"/>
        <v>0</v>
      </c>
      <c r="R1005" s="7">
        <f>Table1[[#This Row],[Số còn phải thu ĐK]]+Table1[[#This Row],[Giá Trị HD sau CK]]-Table1[[#This Row],[Số tiền đã thu]]</f>
        <v>498442</v>
      </c>
      <c r="S1005" s="6">
        <f>IF(Table1[[#This Row],[Ngày hóa đơn]]&lt;&gt;"",Table1[[#This Row],[Ngày hóa đơn]],IF(Table1[[#This Row],[Ngày hạch toán]]&lt;&gt;"",Table1[[#This Row],[Ngày hạch toán]],""))</f>
        <v>45946</v>
      </c>
      <c r="T1005" s="7"/>
      <c r="U1005" s="6">
        <f>IF(Table1[[#This Row],[Ngày tính CN]]="","",S1005+T1005)</f>
        <v>45946</v>
      </c>
      <c r="V1005" s="18">
        <f ca="1">IF(Table1[[#This Row],[Hạn thanh toán]]="","",IF((U1005-NOW())&lt;0,0,(U1005-NOW())))</f>
        <v>0</v>
      </c>
      <c r="W1005" s="2"/>
      <c r="X1005" s="18">
        <f t="shared" ca="1" si="90"/>
        <v>224.49032048611116</v>
      </c>
      <c r="Y1005" s="2" t="str">
        <f t="shared" ca="1" si="91"/>
        <v>Nợ quá hạn hơn 120 ngày có khả năng mất thanh toán</v>
      </c>
      <c r="Z1005" s="51">
        <f t="shared" si="87"/>
        <v>45946</v>
      </c>
      <c r="AA1005" s="51" t="str">
        <f t="shared" si="88"/>
        <v/>
      </c>
      <c r="AD1005" s="2" t="str">
        <f>VLOOKUP($A1005,MA_KH!$A:$Q,MA_KH!O$1,0)</f>
        <v>CIRCLEK MIỀN BẮC</v>
      </c>
      <c r="AE1005" s="2" t="str">
        <f>VLOOKUP($A1005,MA_KH!$A:$Q,MA_KH!P$1,0)</f>
        <v>CHI NHÁNH CÔNG TY TNHH VÒNG TRÒN ĐỎ TẠI HÀ NỘI</v>
      </c>
    </row>
    <row r="1006" spans="1:31" ht="25.5" hidden="1" customHeight="1" x14ac:dyDescent="0.2">
      <c r="A1006" s="31" t="s">
        <v>21192</v>
      </c>
      <c r="B1006" s="31" t="s">
        <v>1331</v>
      </c>
      <c r="C1006" s="32">
        <v>45946</v>
      </c>
      <c r="D1006" s="31" t="s">
        <v>3331</v>
      </c>
      <c r="E1006" s="32">
        <v>45946</v>
      </c>
      <c r="F1006" s="31" t="s">
        <v>3332</v>
      </c>
      <c r="G1006" s="31" t="s">
        <v>3333</v>
      </c>
      <c r="H1006" s="33">
        <v>230760</v>
      </c>
      <c r="I1006" s="33">
        <v>0</v>
      </c>
      <c r="J1006" s="33">
        <v>18461</v>
      </c>
      <c r="K1006" s="33">
        <v>249221</v>
      </c>
      <c r="L1006" s="7" t="s">
        <v>51</v>
      </c>
      <c r="O1006" s="18">
        <f>IF(Table1[[#This Row],[Phân loại]]="Tồn đầu kỳ",Table1[[#This Row],[Tổng giá trị]],0)</f>
        <v>249221</v>
      </c>
      <c r="P1006" s="7">
        <f>IF(Table1[[#This Row],[Số còn phải thu ĐK]]&lt;&gt;0,0,IF(Table1[[#This Row],[Phân loại]]="Bán hàng",Table1[[#This Row],[Tổng giá trị]],-Table1[[#This Row],[Tổng giá trị]]))</f>
        <v>0</v>
      </c>
      <c r="Q1006" s="18">
        <f t="shared" si="89"/>
        <v>0</v>
      </c>
      <c r="R1006" s="7">
        <f>Table1[[#This Row],[Số còn phải thu ĐK]]+Table1[[#This Row],[Giá Trị HD sau CK]]-Table1[[#This Row],[Số tiền đã thu]]</f>
        <v>249221</v>
      </c>
      <c r="S1006" s="6">
        <f>IF(Table1[[#This Row],[Ngày hóa đơn]]&lt;&gt;"",Table1[[#This Row],[Ngày hóa đơn]],IF(Table1[[#This Row],[Ngày hạch toán]]&lt;&gt;"",Table1[[#This Row],[Ngày hạch toán]],""))</f>
        <v>45946</v>
      </c>
      <c r="T1006" s="7"/>
      <c r="U1006" s="6">
        <f>IF(Table1[[#This Row],[Ngày tính CN]]="","",S1006+T1006)</f>
        <v>45946</v>
      </c>
      <c r="V1006" s="18">
        <f ca="1">IF(Table1[[#This Row],[Hạn thanh toán]]="","",IF((U1006-NOW())&lt;0,0,(U1006-NOW())))</f>
        <v>0</v>
      </c>
      <c r="W1006" s="2"/>
      <c r="X1006" s="18">
        <f t="shared" ca="1" si="90"/>
        <v>224.49032048611116</v>
      </c>
      <c r="Y1006" s="2" t="str">
        <f t="shared" ca="1" si="91"/>
        <v>Nợ quá hạn hơn 120 ngày có khả năng mất thanh toán</v>
      </c>
      <c r="Z1006" s="51">
        <f t="shared" si="87"/>
        <v>45946</v>
      </c>
      <c r="AA1006" s="51" t="str">
        <f t="shared" si="88"/>
        <v/>
      </c>
      <c r="AD1006" s="2" t="str">
        <f>VLOOKUP($A1006,MA_KH!$A:$Q,MA_KH!O$1,0)</f>
        <v>CIRCLEK MIỀN BẮC</v>
      </c>
      <c r="AE1006" s="2" t="str">
        <f>VLOOKUP($A1006,MA_KH!$A:$Q,MA_KH!P$1,0)</f>
        <v>CHI NHÁNH CÔNG TY TNHH VÒNG TRÒN ĐỎ TẠI HÀ NỘI</v>
      </c>
    </row>
    <row r="1007" spans="1:31" ht="25.5" hidden="1" customHeight="1" x14ac:dyDescent="0.2">
      <c r="A1007" s="31" t="s">
        <v>21192</v>
      </c>
      <c r="B1007" s="31" t="s">
        <v>1331</v>
      </c>
      <c r="C1007" s="32">
        <v>45946</v>
      </c>
      <c r="D1007" s="31" t="s">
        <v>3334</v>
      </c>
      <c r="E1007" s="32">
        <v>45946</v>
      </c>
      <c r="F1007" s="31" t="s">
        <v>3335</v>
      </c>
      <c r="G1007" s="31" t="s">
        <v>3336</v>
      </c>
      <c r="H1007" s="33">
        <v>230760</v>
      </c>
      <c r="I1007" s="33">
        <v>0</v>
      </c>
      <c r="J1007" s="33">
        <v>18461</v>
      </c>
      <c r="K1007" s="33">
        <v>249221</v>
      </c>
      <c r="L1007" s="7" t="s">
        <v>51</v>
      </c>
      <c r="O1007" s="18">
        <f>IF(Table1[[#This Row],[Phân loại]]="Tồn đầu kỳ",Table1[[#This Row],[Tổng giá trị]],0)</f>
        <v>249221</v>
      </c>
      <c r="P1007" s="7">
        <f>IF(Table1[[#This Row],[Số còn phải thu ĐK]]&lt;&gt;0,0,IF(Table1[[#This Row],[Phân loại]]="Bán hàng",Table1[[#This Row],[Tổng giá trị]],-Table1[[#This Row],[Tổng giá trị]]))</f>
        <v>0</v>
      </c>
      <c r="Q1007" s="18">
        <f t="shared" si="89"/>
        <v>0</v>
      </c>
      <c r="R1007" s="7">
        <f>Table1[[#This Row],[Số còn phải thu ĐK]]+Table1[[#This Row],[Giá Trị HD sau CK]]-Table1[[#This Row],[Số tiền đã thu]]</f>
        <v>249221</v>
      </c>
      <c r="S1007" s="6">
        <f>IF(Table1[[#This Row],[Ngày hóa đơn]]&lt;&gt;"",Table1[[#This Row],[Ngày hóa đơn]],IF(Table1[[#This Row],[Ngày hạch toán]]&lt;&gt;"",Table1[[#This Row],[Ngày hạch toán]],""))</f>
        <v>45946</v>
      </c>
      <c r="T1007" s="7"/>
      <c r="U1007" s="6">
        <f>IF(Table1[[#This Row],[Ngày tính CN]]="","",S1007+T1007)</f>
        <v>45946</v>
      </c>
      <c r="V1007" s="18">
        <f ca="1">IF(Table1[[#This Row],[Hạn thanh toán]]="","",IF((U1007-NOW())&lt;0,0,(U1007-NOW())))</f>
        <v>0</v>
      </c>
      <c r="W1007" s="2"/>
      <c r="X1007" s="18">
        <f t="shared" ca="1" si="90"/>
        <v>224.49032048611116</v>
      </c>
      <c r="Y1007" s="2" t="str">
        <f t="shared" ca="1" si="91"/>
        <v>Nợ quá hạn hơn 120 ngày có khả năng mất thanh toán</v>
      </c>
      <c r="Z1007" s="51">
        <f t="shared" si="87"/>
        <v>45946</v>
      </c>
      <c r="AA1007" s="51" t="str">
        <f t="shared" si="88"/>
        <v/>
      </c>
      <c r="AD1007" s="2" t="str">
        <f>VLOOKUP($A1007,MA_KH!$A:$Q,MA_KH!O$1,0)</f>
        <v>CIRCLEK MIỀN BẮC</v>
      </c>
      <c r="AE1007" s="2" t="str">
        <f>VLOOKUP($A1007,MA_KH!$A:$Q,MA_KH!P$1,0)</f>
        <v>CHI NHÁNH CÔNG TY TNHH VÒNG TRÒN ĐỎ TẠI HÀ NỘI</v>
      </c>
    </row>
    <row r="1008" spans="1:31" ht="25.5" hidden="1" customHeight="1" x14ac:dyDescent="0.2">
      <c r="A1008" s="31" t="s">
        <v>21192</v>
      </c>
      <c r="B1008" s="31" t="s">
        <v>1331</v>
      </c>
      <c r="C1008" s="32">
        <v>45946</v>
      </c>
      <c r="D1008" s="31" t="s">
        <v>3337</v>
      </c>
      <c r="E1008" s="32">
        <v>45946</v>
      </c>
      <c r="F1008" s="31" t="s">
        <v>3338</v>
      </c>
      <c r="G1008" s="31" t="s">
        <v>3339</v>
      </c>
      <c r="H1008" s="33">
        <v>230760</v>
      </c>
      <c r="I1008" s="33">
        <v>0</v>
      </c>
      <c r="J1008" s="33">
        <v>18461</v>
      </c>
      <c r="K1008" s="33">
        <v>249221</v>
      </c>
      <c r="L1008" s="7" t="s">
        <v>51</v>
      </c>
      <c r="O1008" s="18">
        <f>IF(Table1[[#This Row],[Phân loại]]="Tồn đầu kỳ",Table1[[#This Row],[Tổng giá trị]],0)</f>
        <v>249221</v>
      </c>
      <c r="P1008" s="7">
        <f>IF(Table1[[#This Row],[Số còn phải thu ĐK]]&lt;&gt;0,0,IF(Table1[[#This Row],[Phân loại]]="Bán hàng",Table1[[#This Row],[Tổng giá trị]],-Table1[[#This Row],[Tổng giá trị]]))</f>
        <v>0</v>
      </c>
      <c r="Q1008" s="18">
        <f t="shared" si="89"/>
        <v>0</v>
      </c>
      <c r="R1008" s="7">
        <f>Table1[[#This Row],[Số còn phải thu ĐK]]+Table1[[#This Row],[Giá Trị HD sau CK]]-Table1[[#This Row],[Số tiền đã thu]]</f>
        <v>249221</v>
      </c>
      <c r="S1008" s="6">
        <f>IF(Table1[[#This Row],[Ngày hóa đơn]]&lt;&gt;"",Table1[[#This Row],[Ngày hóa đơn]],IF(Table1[[#This Row],[Ngày hạch toán]]&lt;&gt;"",Table1[[#This Row],[Ngày hạch toán]],""))</f>
        <v>45946</v>
      </c>
      <c r="T1008" s="7"/>
      <c r="U1008" s="6">
        <f>IF(Table1[[#This Row],[Ngày tính CN]]="","",S1008+T1008)</f>
        <v>45946</v>
      </c>
      <c r="V1008" s="18">
        <f ca="1">IF(Table1[[#This Row],[Hạn thanh toán]]="","",IF((U1008-NOW())&lt;0,0,(U1008-NOW())))</f>
        <v>0</v>
      </c>
      <c r="W1008" s="2"/>
      <c r="X1008" s="18">
        <f t="shared" ca="1" si="90"/>
        <v>224.49032048611116</v>
      </c>
      <c r="Y1008" s="2" t="str">
        <f t="shared" ca="1" si="91"/>
        <v>Nợ quá hạn hơn 120 ngày có khả năng mất thanh toán</v>
      </c>
      <c r="Z1008" s="51">
        <f t="shared" si="87"/>
        <v>45946</v>
      </c>
      <c r="AA1008" s="51" t="str">
        <f t="shared" si="88"/>
        <v/>
      </c>
      <c r="AD1008" s="2" t="str">
        <f>VLOOKUP($A1008,MA_KH!$A:$Q,MA_KH!O$1,0)</f>
        <v>CIRCLEK MIỀN BẮC</v>
      </c>
      <c r="AE1008" s="2" t="str">
        <f>VLOOKUP($A1008,MA_KH!$A:$Q,MA_KH!P$1,0)</f>
        <v>CHI NHÁNH CÔNG TY TNHH VÒNG TRÒN ĐỎ TẠI HÀ NỘI</v>
      </c>
    </row>
    <row r="1009" spans="1:31" ht="25.5" hidden="1" customHeight="1" x14ac:dyDescent="0.2">
      <c r="A1009" s="31" t="s">
        <v>21192</v>
      </c>
      <c r="B1009" s="31" t="s">
        <v>1331</v>
      </c>
      <c r="C1009" s="32">
        <v>45946</v>
      </c>
      <c r="D1009" s="31" t="s">
        <v>3340</v>
      </c>
      <c r="E1009" s="32">
        <v>45946</v>
      </c>
      <c r="F1009" s="31" t="s">
        <v>3341</v>
      </c>
      <c r="G1009" s="31" t="s">
        <v>3342</v>
      </c>
      <c r="H1009" s="33">
        <v>346140</v>
      </c>
      <c r="I1009" s="33">
        <v>0</v>
      </c>
      <c r="J1009" s="33">
        <v>27691</v>
      </c>
      <c r="K1009" s="33">
        <v>373831</v>
      </c>
      <c r="L1009" s="7" t="s">
        <v>51</v>
      </c>
      <c r="O1009" s="18">
        <f>IF(Table1[[#This Row],[Phân loại]]="Tồn đầu kỳ",Table1[[#This Row],[Tổng giá trị]],0)</f>
        <v>373831</v>
      </c>
      <c r="P1009" s="7">
        <f>IF(Table1[[#This Row],[Số còn phải thu ĐK]]&lt;&gt;0,0,IF(Table1[[#This Row],[Phân loại]]="Bán hàng",Table1[[#This Row],[Tổng giá trị]],-Table1[[#This Row],[Tổng giá trị]]))</f>
        <v>0</v>
      </c>
      <c r="Q1009" s="18">
        <f t="shared" si="89"/>
        <v>0</v>
      </c>
      <c r="R1009" s="7">
        <f>Table1[[#This Row],[Số còn phải thu ĐK]]+Table1[[#This Row],[Giá Trị HD sau CK]]-Table1[[#This Row],[Số tiền đã thu]]</f>
        <v>373831</v>
      </c>
      <c r="S1009" s="6">
        <f>IF(Table1[[#This Row],[Ngày hóa đơn]]&lt;&gt;"",Table1[[#This Row],[Ngày hóa đơn]],IF(Table1[[#This Row],[Ngày hạch toán]]&lt;&gt;"",Table1[[#This Row],[Ngày hạch toán]],""))</f>
        <v>45946</v>
      </c>
      <c r="T1009" s="7"/>
      <c r="U1009" s="6">
        <f>IF(Table1[[#This Row],[Ngày tính CN]]="","",S1009+T1009)</f>
        <v>45946</v>
      </c>
      <c r="V1009" s="18">
        <f ca="1">IF(Table1[[#This Row],[Hạn thanh toán]]="","",IF((U1009-NOW())&lt;0,0,(U1009-NOW())))</f>
        <v>0</v>
      </c>
      <c r="W1009" s="2"/>
      <c r="X1009" s="18">
        <f t="shared" ca="1" si="90"/>
        <v>224.49032048611116</v>
      </c>
      <c r="Y1009" s="2" t="str">
        <f t="shared" ca="1" si="91"/>
        <v>Nợ quá hạn hơn 120 ngày có khả năng mất thanh toán</v>
      </c>
      <c r="Z1009" s="51">
        <f t="shared" si="87"/>
        <v>45946</v>
      </c>
      <c r="AA1009" s="51" t="str">
        <f t="shared" si="88"/>
        <v/>
      </c>
      <c r="AD1009" s="2" t="str">
        <f>VLOOKUP($A1009,MA_KH!$A:$Q,MA_KH!O$1,0)</f>
        <v>CIRCLEK MIỀN BẮC</v>
      </c>
      <c r="AE1009" s="2" t="str">
        <f>VLOOKUP($A1009,MA_KH!$A:$Q,MA_KH!P$1,0)</f>
        <v>CHI NHÁNH CÔNG TY TNHH VÒNG TRÒN ĐỎ TẠI HÀ NỘI</v>
      </c>
    </row>
    <row r="1010" spans="1:31" ht="25.5" hidden="1" customHeight="1" x14ac:dyDescent="0.2">
      <c r="A1010" s="31" t="s">
        <v>21192</v>
      </c>
      <c r="B1010" s="31" t="s">
        <v>1331</v>
      </c>
      <c r="C1010" s="32">
        <v>45946</v>
      </c>
      <c r="D1010" s="31" t="s">
        <v>3343</v>
      </c>
      <c r="E1010" s="32">
        <v>45946</v>
      </c>
      <c r="F1010" s="31" t="s">
        <v>3344</v>
      </c>
      <c r="G1010" s="31" t="s">
        <v>3345</v>
      </c>
      <c r="H1010" s="33">
        <v>461520</v>
      </c>
      <c r="I1010" s="33">
        <v>0</v>
      </c>
      <c r="J1010" s="33">
        <v>36922</v>
      </c>
      <c r="K1010" s="33">
        <v>498442</v>
      </c>
      <c r="L1010" s="7" t="s">
        <v>51</v>
      </c>
      <c r="O1010" s="18">
        <f>IF(Table1[[#This Row],[Phân loại]]="Tồn đầu kỳ",Table1[[#This Row],[Tổng giá trị]],0)</f>
        <v>498442</v>
      </c>
      <c r="P1010" s="7">
        <f>IF(Table1[[#This Row],[Số còn phải thu ĐK]]&lt;&gt;0,0,IF(Table1[[#This Row],[Phân loại]]="Bán hàng",Table1[[#This Row],[Tổng giá trị]],-Table1[[#This Row],[Tổng giá trị]]))</f>
        <v>0</v>
      </c>
      <c r="Q1010" s="18">
        <f t="shared" si="89"/>
        <v>0</v>
      </c>
      <c r="R1010" s="7">
        <f>Table1[[#This Row],[Số còn phải thu ĐK]]+Table1[[#This Row],[Giá Trị HD sau CK]]-Table1[[#This Row],[Số tiền đã thu]]</f>
        <v>498442</v>
      </c>
      <c r="S1010" s="6">
        <f>IF(Table1[[#This Row],[Ngày hóa đơn]]&lt;&gt;"",Table1[[#This Row],[Ngày hóa đơn]],IF(Table1[[#This Row],[Ngày hạch toán]]&lt;&gt;"",Table1[[#This Row],[Ngày hạch toán]],""))</f>
        <v>45946</v>
      </c>
      <c r="T1010" s="7"/>
      <c r="U1010" s="6">
        <f>IF(Table1[[#This Row],[Ngày tính CN]]="","",S1010+T1010)</f>
        <v>45946</v>
      </c>
      <c r="V1010" s="18">
        <f ca="1">IF(Table1[[#This Row],[Hạn thanh toán]]="","",IF((U1010-NOW())&lt;0,0,(U1010-NOW())))</f>
        <v>0</v>
      </c>
      <c r="W1010" s="2"/>
      <c r="X1010" s="18">
        <f t="shared" ca="1" si="90"/>
        <v>224.49032048611116</v>
      </c>
      <c r="Y1010" s="2" t="str">
        <f t="shared" ca="1" si="91"/>
        <v>Nợ quá hạn hơn 120 ngày có khả năng mất thanh toán</v>
      </c>
      <c r="Z1010" s="51">
        <f t="shared" si="87"/>
        <v>45946</v>
      </c>
      <c r="AA1010" s="51" t="str">
        <f t="shared" si="88"/>
        <v/>
      </c>
      <c r="AD1010" s="2" t="str">
        <f>VLOOKUP($A1010,MA_KH!$A:$Q,MA_KH!O$1,0)</f>
        <v>CIRCLEK MIỀN BẮC</v>
      </c>
      <c r="AE1010" s="2" t="str">
        <f>VLOOKUP($A1010,MA_KH!$A:$Q,MA_KH!P$1,0)</f>
        <v>CHI NHÁNH CÔNG TY TNHH VÒNG TRÒN ĐỎ TẠI HÀ NỘI</v>
      </c>
    </row>
    <row r="1011" spans="1:31" ht="25.5" hidden="1" customHeight="1" x14ac:dyDescent="0.2">
      <c r="A1011" s="31" t="s">
        <v>21192</v>
      </c>
      <c r="B1011" s="31" t="s">
        <v>1331</v>
      </c>
      <c r="C1011" s="32">
        <v>45946</v>
      </c>
      <c r="D1011" s="31" t="s">
        <v>3346</v>
      </c>
      <c r="E1011" s="32">
        <v>45946</v>
      </c>
      <c r="F1011" s="31" t="s">
        <v>3347</v>
      </c>
      <c r="G1011" s="31" t="s">
        <v>3348</v>
      </c>
      <c r="H1011" s="33">
        <v>230760</v>
      </c>
      <c r="I1011" s="33">
        <v>0</v>
      </c>
      <c r="J1011" s="33">
        <v>18461</v>
      </c>
      <c r="K1011" s="33">
        <v>249221</v>
      </c>
      <c r="L1011" s="7" t="s">
        <v>51</v>
      </c>
      <c r="O1011" s="18">
        <f>IF(Table1[[#This Row],[Phân loại]]="Tồn đầu kỳ",Table1[[#This Row],[Tổng giá trị]],0)</f>
        <v>249221</v>
      </c>
      <c r="P1011" s="7">
        <f>IF(Table1[[#This Row],[Số còn phải thu ĐK]]&lt;&gt;0,0,IF(Table1[[#This Row],[Phân loại]]="Bán hàng",Table1[[#This Row],[Tổng giá trị]],-Table1[[#This Row],[Tổng giá trị]]))</f>
        <v>0</v>
      </c>
      <c r="Q1011" s="18">
        <f t="shared" si="89"/>
        <v>0</v>
      </c>
      <c r="R1011" s="7">
        <f>Table1[[#This Row],[Số còn phải thu ĐK]]+Table1[[#This Row],[Giá Trị HD sau CK]]-Table1[[#This Row],[Số tiền đã thu]]</f>
        <v>249221</v>
      </c>
      <c r="S1011" s="6">
        <f>IF(Table1[[#This Row],[Ngày hóa đơn]]&lt;&gt;"",Table1[[#This Row],[Ngày hóa đơn]],IF(Table1[[#This Row],[Ngày hạch toán]]&lt;&gt;"",Table1[[#This Row],[Ngày hạch toán]],""))</f>
        <v>45946</v>
      </c>
      <c r="T1011" s="7"/>
      <c r="U1011" s="6">
        <f>IF(Table1[[#This Row],[Ngày tính CN]]="","",S1011+T1011)</f>
        <v>45946</v>
      </c>
      <c r="V1011" s="18">
        <f ca="1">IF(Table1[[#This Row],[Hạn thanh toán]]="","",IF((U1011-NOW())&lt;0,0,(U1011-NOW())))</f>
        <v>0</v>
      </c>
      <c r="W1011" s="2"/>
      <c r="X1011" s="18">
        <f t="shared" ca="1" si="90"/>
        <v>224.49032048611116</v>
      </c>
      <c r="Y1011" s="2" t="str">
        <f t="shared" ca="1" si="91"/>
        <v>Nợ quá hạn hơn 120 ngày có khả năng mất thanh toán</v>
      </c>
      <c r="Z1011" s="51">
        <f t="shared" si="87"/>
        <v>45946</v>
      </c>
      <c r="AA1011" s="51" t="str">
        <f t="shared" si="88"/>
        <v/>
      </c>
      <c r="AD1011" s="2" t="str">
        <f>VLOOKUP($A1011,MA_KH!$A:$Q,MA_KH!O$1,0)</f>
        <v>CIRCLEK MIỀN BẮC</v>
      </c>
      <c r="AE1011" s="2" t="str">
        <f>VLOOKUP($A1011,MA_KH!$A:$Q,MA_KH!P$1,0)</f>
        <v>CHI NHÁNH CÔNG TY TNHH VÒNG TRÒN ĐỎ TẠI HÀ NỘI</v>
      </c>
    </row>
    <row r="1012" spans="1:31" ht="25.5" hidden="1" customHeight="1" x14ac:dyDescent="0.2">
      <c r="A1012" s="31" t="s">
        <v>21192</v>
      </c>
      <c r="B1012" s="31" t="s">
        <v>1331</v>
      </c>
      <c r="C1012" s="32">
        <v>45946</v>
      </c>
      <c r="D1012" s="31" t="s">
        <v>3349</v>
      </c>
      <c r="E1012" s="32">
        <v>45946</v>
      </c>
      <c r="F1012" s="31" t="s">
        <v>3350</v>
      </c>
      <c r="G1012" s="31" t="s">
        <v>3351</v>
      </c>
      <c r="H1012" s="33">
        <v>230760</v>
      </c>
      <c r="I1012" s="33">
        <v>0</v>
      </c>
      <c r="J1012" s="33">
        <v>18461</v>
      </c>
      <c r="K1012" s="33">
        <v>249221</v>
      </c>
      <c r="L1012" s="7" t="s">
        <v>51</v>
      </c>
      <c r="O1012" s="18">
        <f>IF(Table1[[#This Row],[Phân loại]]="Tồn đầu kỳ",Table1[[#This Row],[Tổng giá trị]],0)</f>
        <v>249221</v>
      </c>
      <c r="P1012" s="7">
        <f>IF(Table1[[#This Row],[Số còn phải thu ĐK]]&lt;&gt;0,0,IF(Table1[[#This Row],[Phân loại]]="Bán hàng",Table1[[#This Row],[Tổng giá trị]],-Table1[[#This Row],[Tổng giá trị]]))</f>
        <v>0</v>
      </c>
      <c r="Q1012" s="18">
        <f t="shared" si="89"/>
        <v>0</v>
      </c>
      <c r="R1012" s="7">
        <f>Table1[[#This Row],[Số còn phải thu ĐK]]+Table1[[#This Row],[Giá Trị HD sau CK]]-Table1[[#This Row],[Số tiền đã thu]]</f>
        <v>249221</v>
      </c>
      <c r="S1012" s="6">
        <f>IF(Table1[[#This Row],[Ngày hóa đơn]]&lt;&gt;"",Table1[[#This Row],[Ngày hóa đơn]],IF(Table1[[#This Row],[Ngày hạch toán]]&lt;&gt;"",Table1[[#This Row],[Ngày hạch toán]],""))</f>
        <v>45946</v>
      </c>
      <c r="T1012" s="7"/>
      <c r="U1012" s="6">
        <f>IF(Table1[[#This Row],[Ngày tính CN]]="","",S1012+T1012)</f>
        <v>45946</v>
      </c>
      <c r="V1012" s="18">
        <f ca="1">IF(Table1[[#This Row],[Hạn thanh toán]]="","",IF((U1012-NOW())&lt;0,0,(U1012-NOW())))</f>
        <v>0</v>
      </c>
      <c r="W1012" s="2"/>
      <c r="X1012" s="18">
        <f t="shared" ca="1" si="90"/>
        <v>224.49032048611116</v>
      </c>
      <c r="Y1012" s="2" t="str">
        <f t="shared" ca="1" si="91"/>
        <v>Nợ quá hạn hơn 120 ngày có khả năng mất thanh toán</v>
      </c>
      <c r="Z1012" s="51">
        <f t="shared" si="87"/>
        <v>45946</v>
      </c>
      <c r="AA1012" s="51" t="str">
        <f t="shared" si="88"/>
        <v/>
      </c>
      <c r="AD1012" s="2" t="str">
        <f>VLOOKUP($A1012,MA_KH!$A:$Q,MA_KH!O$1,0)</f>
        <v>CIRCLEK MIỀN BẮC</v>
      </c>
      <c r="AE1012" s="2" t="str">
        <f>VLOOKUP($A1012,MA_KH!$A:$Q,MA_KH!P$1,0)</f>
        <v>CHI NHÁNH CÔNG TY TNHH VÒNG TRÒN ĐỎ TẠI HÀ NỘI</v>
      </c>
    </row>
    <row r="1013" spans="1:31" ht="25.5" hidden="1" customHeight="1" x14ac:dyDescent="0.2">
      <c r="A1013" s="31" t="s">
        <v>21192</v>
      </c>
      <c r="B1013" s="31" t="s">
        <v>1331</v>
      </c>
      <c r="C1013" s="32">
        <v>45946</v>
      </c>
      <c r="D1013" s="31" t="s">
        <v>3352</v>
      </c>
      <c r="E1013" s="32">
        <v>45946</v>
      </c>
      <c r="F1013" s="31" t="s">
        <v>3353</v>
      </c>
      <c r="G1013" s="31" t="s">
        <v>3354</v>
      </c>
      <c r="H1013" s="33">
        <v>230760</v>
      </c>
      <c r="I1013" s="33">
        <v>0</v>
      </c>
      <c r="J1013" s="33">
        <v>18461</v>
      </c>
      <c r="K1013" s="33">
        <v>249221</v>
      </c>
      <c r="L1013" s="7" t="s">
        <v>51</v>
      </c>
      <c r="O1013" s="18">
        <f>IF(Table1[[#This Row],[Phân loại]]="Tồn đầu kỳ",Table1[[#This Row],[Tổng giá trị]],0)</f>
        <v>249221</v>
      </c>
      <c r="P1013" s="7">
        <f>IF(Table1[[#This Row],[Số còn phải thu ĐK]]&lt;&gt;0,0,IF(Table1[[#This Row],[Phân loại]]="Bán hàng",Table1[[#This Row],[Tổng giá trị]],-Table1[[#This Row],[Tổng giá trị]]))</f>
        <v>0</v>
      </c>
      <c r="Q1013" s="18">
        <f t="shared" si="89"/>
        <v>0</v>
      </c>
      <c r="R1013" s="7">
        <f>Table1[[#This Row],[Số còn phải thu ĐK]]+Table1[[#This Row],[Giá Trị HD sau CK]]-Table1[[#This Row],[Số tiền đã thu]]</f>
        <v>249221</v>
      </c>
      <c r="S1013" s="6">
        <f>IF(Table1[[#This Row],[Ngày hóa đơn]]&lt;&gt;"",Table1[[#This Row],[Ngày hóa đơn]],IF(Table1[[#This Row],[Ngày hạch toán]]&lt;&gt;"",Table1[[#This Row],[Ngày hạch toán]],""))</f>
        <v>45946</v>
      </c>
      <c r="T1013" s="7"/>
      <c r="U1013" s="6">
        <f>IF(Table1[[#This Row],[Ngày tính CN]]="","",S1013+T1013)</f>
        <v>45946</v>
      </c>
      <c r="V1013" s="18">
        <f ca="1">IF(Table1[[#This Row],[Hạn thanh toán]]="","",IF((U1013-NOW())&lt;0,0,(U1013-NOW())))</f>
        <v>0</v>
      </c>
      <c r="W1013" s="2"/>
      <c r="X1013" s="18">
        <f t="shared" ca="1" si="90"/>
        <v>224.49032048611116</v>
      </c>
      <c r="Y1013" s="2" t="str">
        <f t="shared" ca="1" si="91"/>
        <v>Nợ quá hạn hơn 120 ngày có khả năng mất thanh toán</v>
      </c>
      <c r="Z1013" s="51">
        <f t="shared" si="87"/>
        <v>45946</v>
      </c>
      <c r="AA1013" s="51" t="str">
        <f t="shared" si="88"/>
        <v/>
      </c>
      <c r="AD1013" s="2" t="str">
        <f>VLOOKUP($A1013,MA_KH!$A:$Q,MA_KH!O$1,0)</f>
        <v>CIRCLEK MIỀN BẮC</v>
      </c>
      <c r="AE1013" s="2" t="str">
        <f>VLOOKUP($A1013,MA_KH!$A:$Q,MA_KH!P$1,0)</f>
        <v>CHI NHÁNH CÔNG TY TNHH VÒNG TRÒN ĐỎ TẠI HÀ NỘI</v>
      </c>
    </row>
    <row r="1014" spans="1:31" ht="25.5" hidden="1" customHeight="1" x14ac:dyDescent="0.2">
      <c r="A1014" s="31" t="s">
        <v>21192</v>
      </c>
      <c r="B1014" s="31" t="s">
        <v>1331</v>
      </c>
      <c r="C1014" s="32">
        <v>45946</v>
      </c>
      <c r="D1014" s="31" t="s">
        <v>3355</v>
      </c>
      <c r="E1014" s="32">
        <v>45946</v>
      </c>
      <c r="F1014" s="31" t="s">
        <v>3356</v>
      </c>
      <c r="G1014" s="31" t="s">
        <v>3357</v>
      </c>
      <c r="H1014" s="33">
        <v>230760</v>
      </c>
      <c r="I1014" s="33">
        <v>0</v>
      </c>
      <c r="J1014" s="33">
        <v>18461</v>
      </c>
      <c r="K1014" s="33">
        <v>249221</v>
      </c>
      <c r="L1014" s="7" t="s">
        <v>51</v>
      </c>
      <c r="O1014" s="18">
        <f>IF(Table1[[#This Row],[Phân loại]]="Tồn đầu kỳ",Table1[[#This Row],[Tổng giá trị]],0)</f>
        <v>249221</v>
      </c>
      <c r="P1014" s="7">
        <f>IF(Table1[[#This Row],[Số còn phải thu ĐK]]&lt;&gt;0,0,IF(Table1[[#This Row],[Phân loại]]="Bán hàng",Table1[[#This Row],[Tổng giá trị]],-Table1[[#This Row],[Tổng giá trị]]))</f>
        <v>0</v>
      </c>
      <c r="Q1014" s="18">
        <f t="shared" si="89"/>
        <v>0</v>
      </c>
      <c r="R1014" s="7">
        <f>Table1[[#This Row],[Số còn phải thu ĐK]]+Table1[[#This Row],[Giá Trị HD sau CK]]-Table1[[#This Row],[Số tiền đã thu]]</f>
        <v>249221</v>
      </c>
      <c r="S1014" s="6">
        <f>IF(Table1[[#This Row],[Ngày hóa đơn]]&lt;&gt;"",Table1[[#This Row],[Ngày hóa đơn]],IF(Table1[[#This Row],[Ngày hạch toán]]&lt;&gt;"",Table1[[#This Row],[Ngày hạch toán]],""))</f>
        <v>45946</v>
      </c>
      <c r="T1014" s="7"/>
      <c r="U1014" s="6">
        <f>IF(Table1[[#This Row],[Ngày tính CN]]="","",S1014+T1014)</f>
        <v>45946</v>
      </c>
      <c r="V1014" s="18">
        <f ca="1">IF(Table1[[#This Row],[Hạn thanh toán]]="","",IF((U1014-NOW())&lt;0,0,(U1014-NOW())))</f>
        <v>0</v>
      </c>
      <c r="W1014" s="2"/>
      <c r="X1014" s="18">
        <f t="shared" ca="1" si="90"/>
        <v>224.49032048611116</v>
      </c>
      <c r="Y1014" s="2" t="str">
        <f t="shared" ca="1" si="91"/>
        <v>Nợ quá hạn hơn 120 ngày có khả năng mất thanh toán</v>
      </c>
      <c r="Z1014" s="51">
        <f t="shared" si="87"/>
        <v>45946</v>
      </c>
      <c r="AA1014" s="51" t="str">
        <f t="shared" si="88"/>
        <v/>
      </c>
      <c r="AD1014" s="2" t="str">
        <f>VLOOKUP($A1014,MA_KH!$A:$Q,MA_KH!O$1,0)</f>
        <v>CIRCLEK MIỀN BẮC</v>
      </c>
      <c r="AE1014" s="2" t="str">
        <f>VLOOKUP($A1014,MA_KH!$A:$Q,MA_KH!P$1,0)</f>
        <v>CHI NHÁNH CÔNG TY TNHH VÒNG TRÒN ĐỎ TẠI HÀ NỘI</v>
      </c>
    </row>
    <row r="1015" spans="1:31" ht="25.5" hidden="1" customHeight="1" x14ac:dyDescent="0.2">
      <c r="A1015" s="31" t="s">
        <v>21192</v>
      </c>
      <c r="B1015" s="31" t="s">
        <v>1331</v>
      </c>
      <c r="C1015" s="32">
        <v>45946</v>
      </c>
      <c r="D1015" s="31" t="s">
        <v>3358</v>
      </c>
      <c r="E1015" s="32">
        <v>45946</v>
      </c>
      <c r="F1015" s="31" t="s">
        <v>3359</v>
      </c>
      <c r="G1015" s="31" t="s">
        <v>3360</v>
      </c>
      <c r="H1015" s="33">
        <v>230760</v>
      </c>
      <c r="I1015" s="33">
        <v>0</v>
      </c>
      <c r="J1015" s="33">
        <v>18461</v>
      </c>
      <c r="K1015" s="33">
        <v>249221</v>
      </c>
      <c r="L1015" s="7" t="s">
        <v>51</v>
      </c>
      <c r="O1015" s="18">
        <f>IF(Table1[[#This Row],[Phân loại]]="Tồn đầu kỳ",Table1[[#This Row],[Tổng giá trị]],0)</f>
        <v>249221</v>
      </c>
      <c r="P1015" s="7">
        <f>IF(Table1[[#This Row],[Số còn phải thu ĐK]]&lt;&gt;0,0,IF(Table1[[#This Row],[Phân loại]]="Bán hàng",Table1[[#This Row],[Tổng giá trị]],-Table1[[#This Row],[Tổng giá trị]]))</f>
        <v>0</v>
      </c>
      <c r="Q1015" s="18">
        <f t="shared" si="89"/>
        <v>0</v>
      </c>
      <c r="R1015" s="7">
        <f>Table1[[#This Row],[Số còn phải thu ĐK]]+Table1[[#This Row],[Giá Trị HD sau CK]]-Table1[[#This Row],[Số tiền đã thu]]</f>
        <v>249221</v>
      </c>
      <c r="S1015" s="6">
        <f>IF(Table1[[#This Row],[Ngày hóa đơn]]&lt;&gt;"",Table1[[#This Row],[Ngày hóa đơn]],IF(Table1[[#This Row],[Ngày hạch toán]]&lt;&gt;"",Table1[[#This Row],[Ngày hạch toán]],""))</f>
        <v>45946</v>
      </c>
      <c r="T1015" s="7"/>
      <c r="U1015" s="6">
        <f>IF(Table1[[#This Row],[Ngày tính CN]]="","",S1015+T1015)</f>
        <v>45946</v>
      </c>
      <c r="V1015" s="18">
        <f ca="1">IF(Table1[[#This Row],[Hạn thanh toán]]="","",IF((U1015-NOW())&lt;0,0,(U1015-NOW())))</f>
        <v>0</v>
      </c>
      <c r="W1015" s="2"/>
      <c r="X1015" s="18">
        <f t="shared" ca="1" si="90"/>
        <v>224.49032048611116</v>
      </c>
      <c r="Y1015" s="2" t="str">
        <f t="shared" ca="1" si="91"/>
        <v>Nợ quá hạn hơn 120 ngày có khả năng mất thanh toán</v>
      </c>
      <c r="Z1015" s="51">
        <f t="shared" si="87"/>
        <v>45946</v>
      </c>
      <c r="AA1015" s="51" t="str">
        <f t="shared" si="88"/>
        <v/>
      </c>
      <c r="AD1015" s="2" t="str">
        <f>VLOOKUP($A1015,MA_KH!$A:$Q,MA_KH!O$1,0)</f>
        <v>CIRCLEK MIỀN BẮC</v>
      </c>
      <c r="AE1015" s="2" t="str">
        <f>VLOOKUP($A1015,MA_KH!$A:$Q,MA_KH!P$1,0)</f>
        <v>CHI NHÁNH CÔNG TY TNHH VÒNG TRÒN ĐỎ TẠI HÀ NỘI</v>
      </c>
    </row>
    <row r="1016" spans="1:31" ht="25.5" hidden="1" customHeight="1" x14ac:dyDescent="0.2">
      <c r="A1016" s="31" t="s">
        <v>21192</v>
      </c>
      <c r="B1016" s="31" t="s">
        <v>1331</v>
      </c>
      <c r="C1016" s="32">
        <v>45946</v>
      </c>
      <c r="D1016" s="31" t="s">
        <v>3361</v>
      </c>
      <c r="E1016" s="32">
        <v>45946</v>
      </c>
      <c r="F1016" s="31" t="s">
        <v>3362</v>
      </c>
      <c r="G1016" s="31" t="s">
        <v>3363</v>
      </c>
      <c r="H1016" s="33">
        <v>230760</v>
      </c>
      <c r="I1016" s="33">
        <v>0</v>
      </c>
      <c r="J1016" s="33">
        <v>18461</v>
      </c>
      <c r="K1016" s="33">
        <v>249221</v>
      </c>
      <c r="L1016" s="7" t="s">
        <v>51</v>
      </c>
      <c r="O1016" s="18">
        <f>IF(Table1[[#This Row],[Phân loại]]="Tồn đầu kỳ",Table1[[#This Row],[Tổng giá trị]],0)</f>
        <v>249221</v>
      </c>
      <c r="P1016" s="7">
        <f>IF(Table1[[#This Row],[Số còn phải thu ĐK]]&lt;&gt;0,0,IF(Table1[[#This Row],[Phân loại]]="Bán hàng",Table1[[#This Row],[Tổng giá trị]],-Table1[[#This Row],[Tổng giá trị]]))</f>
        <v>0</v>
      </c>
      <c r="Q1016" s="18">
        <f t="shared" si="89"/>
        <v>0</v>
      </c>
      <c r="R1016" s="7">
        <f>Table1[[#This Row],[Số còn phải thu ĐK]]+Table1[[#This Row],[Giá Trị HD sau CK]]-Table1[[#This Row],[Số tiền đã thu]]</f>
        <v>249221</v>
      </c>
      <c r="S1016" s="6">
        <f>IF(Table1[[#This Row],[Ngày hóa đơn]]&lt;&gt;"",Table1[[#This Row],[Ngày hóa đơn]],IF(Table1[[#This Row],[Ngày hạch toán]]&lt;&gt;"",Table1[[#This Row],[Ngày hạch toán]],""))</f>
        <v>45946</v>
      </c>
      <c r="T1016" s="7"/>
      <c r="U1016" s="6">
        <f>IF(Table1[[#This Row],[Ngày tính CN]]="","",S1016+T1016)</f>
        <v>45946</v>
      </c>
      <c r="V1016" s="18">
        <f ca="1">IF(Table1[[#This Row],[Hạn thanh toán]]="","",IF((U1016-NOW())&lt;0,0,(U1016-NOW())))</f>
        <v>0</v>
      </c>
      <c r="W1016" s="2"/>
      <c r="X1016" s="18">
        <f t="shared" ca="1" si="90"/>
        <v>224.49032048611116</v>
      </c>
      <c r="Y1016" s="2" t="str">
        <f t="shared" ca="1" si="91"/>
        <v>Nợ quá hạn hơn 120 ngày có khả năng mất thanh toán</v>
      </c>
      <c r="Z1016" s="51">
        <f t="shared" si="87"/>
        <v>45946</v>
      </c>
      <c r="AA1016" s="51" t="str">
        <f t="shared" si="88"/>
        <v/>
      </c>
      <c r="AD1016" s="2" t="str">
        <f>VLOOKUP($A1016,MA_KH!$A:$Q,MA_KH!O$1,0)</f>
        <v>CIRCLEK MIỀN BẮC</v>
      </c>
      <c r="AE1016" s="2" t="str">
        <f>VLOOKUP($A1016,MA_KH!$A:$Q,MA_KH!P$1,0)</f>
        <v>CHI NHÁNH CÔNG TY TNHH VÒNG TRÒN ĐỎ TẠI HÀ NỘI</v>
      </c>
    </row>
    <row r="1017" spans="1:31" ht="25.5" hidden="1" customHeight="1" x14ac:dyDescent="0.2">
      <c r="A1017" s="31" t="s">
        <v>21192</v>
      </c>
      <c r="B1017" s="31" t="s">
        <v>1331</v>
      </c>
      <c r="C1017" s="32">
        <v>45946</v>
      </c>
      <c r="D1017" s="31" t="s">
        <v>3364</v>
      </c>
      <c r="E1017" s="32">
        <v>45946</v>
      </c>
      <c r="F1017" s="31" t="s">
        <v>3365</v>
      </c>
      <c r="G1017" s="31" t="s">
        <v>3366</v>
      </c>
      <c r="H1017" s="33">
        <v>230760</v>
      </c>
      <c r="I1017" s="33">
        <v>0</v>
      </c>
      <c r="J1017" s="33">
        <v>18461</v>
      </c>
      <c r="K1017" s="33">
        <v>249221</v>
      </c>
      <c r="L1017" s="7" t="s">
        <v>51</v>
      </c>
      <c r="O1017" s="18">
        <f>IF(Table1[[#This Row],[Phân loại]]="Tồn đầu kỳ",Table1[[#This Row],[Tổng giá trị]],0)</f>
        <v>249221</v>
      </c>
      <c r="P1017" s="7">
        <f>IF(Table1[[#This Row],[Số còn phải thu ĐK]]&lt;&gt;0,0,IF(Table1[[#This Row],[Phân loại]]="Bán hàng",Table1[[#This Row],[Tổng giá trị]],-Table1[[#This Row],[Tổng giá trị]]))</f>
        <v>0</v>
      </c>
      <c r="Q1017" s="18">
        <f t="shared" si="89"/>
        <v>0</v>
      </c>
      <c r="R1017" s="7">
        <f>Table1[[#This Row],[Số còn phải thu ĐK]]+Table1[[#This Row],[Giá Trị HD sau CK]]-Table1[[#This Row],[Số tiền đã thu]]</f>
        <v>249221</v>
      </c>
      <c r="S1017" s="6">
        <f>IF(Table1[[#This Row],[Ngày hóa đơn]]&lt;&gt;"",Table1[[#This Row],[Ngày hóa đơn]],IF(Table1[[#This Row],[Ngày hạch toán]]&lt;&gt;"",Table1[[#This Row],[Ngày hạch toán]],""))</f>
        <v>45946</v>
      </c>
      <c r="T1017" s="7"/>
      <c r="U1017" s="6">
        <f>IF(Table1[[#This Row],[Ngày tính CN]]="","",S1017+T1017)</f>
        <v>45946</v>
      </c>
      <c r="V1017" s="18">
        <f ca="1">IF(Table1[[#This Row],[Hạn thanh toán]]="","",IF((U1017-NOW())&lt;0,0,(U1017-NOW())))</f>
        <v>0</v>
      </c>
      <c r="W1017" s="2"/>
      <c r="X1017" s="18">
        <f t="shared" ca="1" si="90"/>
        <v>224.49032048611116</v>
      </c>
      <c r="Y1017" s="2" t="str">
        <f t="shared" ca="1" si="91"/>
        <v>Nợ quá hạn hơn 120 ngày có khả năng mất thanh toán</v>
      </c>
      <c r="Z1017" s="51">
        <f t="shared" si="87"/>
        <v>45946</v>
      </c>
      <c r="AA1017" s="51" t="str">
        <f t="shared" si="88"/>
        <v/>
      </c>
      <c r="AD1017" s="2" t="str">
        <f>VLOOKUP($A1017,MA_KH!$A:$Q,MA_KH!O$1,0)</f>
        <v>CIRCLEK MIỀN BẮC</v>
      </c>
      <c r="AE1017" s="2" t="str">
        <f>VLOOKUP($A1017,MA_KH!$A:$Q,MA_KH!P$1,0)</f>
        <v>CHI NHÁNH CÔNG TY TNHH VÒNG TRÒN ĐỎ TẠI HÀ NỘI</v>
      </c>
    </row>
    <row r="1018" spans="1:31" ht="25.5" hidden="1" customHeight="1" x14ac:dyDescent="0.2">
      <c r="A1018" s="31" t="s">
        <v>21192</v>
      </c>
      <c r="B1018" s="31" t="s">
        <v>1331</v>
      </c>
      <c r="C1018" s="32">
        <v>45946</v>
      </c>
      <c r="D1018" s="31" t="s">
        <v>3367</v>
      </c>
      <c r="E1018" s="32">
        <v>45946</v>
      </c>
      <c r="F1018" s="31" t="s">
        <v>3368</v>
      </c>
      <c r="G1018" s="31" t="s">
        <v>3369</v>
      </c>
      <c r="H1018" s="33">
        <v>346140</v>
      </c>
      <c r="I1018" s="33">
        <v>0</v>
      </c>
      <c r="J1018" s="33">
        <v>27691</v>
      </c>
      <c r="K1018" s="33">
        <v>373831</v>
      </c>
      <c r="L1018" s="7" t="s">
        <v>51</v>
      </c>
      <c r="O1018" s="18">
        <f>IF(Table1[[#This Row],[Phân loại]]="Tồn đầu kỳ",Table1[[#This Row],[Tổng giá trị]],0)</f>
        <v>373831</v>
      </c>
      <c r="P1018" s="7">
        <f>IF(Table1[[#This Row],[Số còn phải thu ĐK]]&lt;&gt;0,0,IF(Table1[[#This Row],[Phân loại]]="Bán hàng",Table1[[#This Row],[Tổng giá trị]],-Table1[[#This Row],[Tổng giá trị]]))</f>
        <v>0</v>
      </c>
      <c r="Q1018" s="18">
        <f t="shared" si="89"/>
        <v>0</v>
      </c>
      <c r="R1018" s="7">
        <f>Table1[[#This Row],[Số còn phải thu ĐK]]+Table1[[#This Row],[Giá Trị HD sau CK]]-Table1[[#This Row],[Số tiền đã thu]]</f>
        <v>373831</v>
      </c>
      <c r="S1018" s="6">
        <f>IF(Table1[[#This Row],[Ngày hóa đơn]]&lt;&gt;"",Table1[[#This Row],[Ngày hóa đơn]],IF(Table1[[#This Row],[Ngày hạch toán]]&lt;&gt;"",Table1[[#This Row],[Ngày hạch toán]],""))</f>
        <v>45946</v>
      </c>
      <c r="T1018" s="7"/>
      <c r="U1018" s="6">
        <f>IF(Table1[[#This Row],[Ngày tính CN]]="","",S1018+T1018)</f>
        <v>45946</v>
      </c>
      <c r="V1018" s="18">
        <f ca="1">IF(Table1[[#This Row],[Hạn thanh toán]]="","",IF((U1018-NOW())&lt;0,0,(U1018-NOW())))</f>
        <v>0</v>
      </c>
      <c r="W1018" s="2"/>
      <c r="X1018" s="18">
        <f t="shared" ca="1" si="90"/>
        <v>224.49032048611116</v>
      </c>
      <c r="Y1018" s="2" t="str">
        <f t="shared" ca="1" si="91"/>
        <v>Nợ quá hạn hơn 120 ngày có khả năng mất thanh toán</v>
      </c>
      <c r="Z1018" s="51">
        <f t="shared" si="87"/>
        <v>45946</v>
      </c>
      <c r="AA1018" s="51" t="str">
        <f t="shared" si="88"/>
        <v/>
      </c>
      <c r="AD1018" s="2" t="str">
        <f>VLOOKUP($A1018,MA_KH!$A:$Q,MA_KH!O$1,0)</f>
        <v>CIRCLEK MIỀN BẮC</v>
      </c>
      <c r="AE1018" s="2" t="str">
        <f>VLOOKUP($A1018,MA_KH!$A:$Q,MA_KH!P$1,0)</f>
        <v>CHI NHÁNH CÔNG TY TNHH VÒNG TRÒN ĐỎ TẠI HÀ NỘI</v>
      </c>
    </row>
    <row r="1019" spans="1:31" ht="25.5" hidden="1" customHeight="1" x14ac:dyDescent="0.2">
      <c r="A1019" s="31" t="s">
        <v>21192</v>
      </c>
      <c r="B1019" s="31" t="s">
        <v>1331</v>
      </c>
      <c r="C1019" s="32">
        <v>45946</v>
      </c>
      <c r="D1019" s="31" t="s">
        <v>3370</v>
      </c>
      <c r="E1019" s="32">
        <v>45946</v>
      </c>
      <c r="F1019" s="31" t="s">
        <v>3371</v>
      </c>
      <c r="G1019" s="31" t="s">
        <v>3372</v>
      </c>
      <c r="H1019" s="33">
        <v>461520</v>
      </c>
      <c r="I1019" s="33">
        <v>0</v>
      </c>
      <c r="J1019" s="33">
        <v>36922</v>
      </c>
      <c r="K1019" s="33">
        <v>498442</v>
      </c>
      <c r="L1019" s="7" t="s">
        <v>51</v>
      </c>
      <c r="O1019" s="18">
        <f>IF(Table1[[#This Row],[Phân loại]]="Tồn đầu kỳ",Table1[[#This Row],[Tổng giá trị]],0)</f>
        <v>498442</v>
      </c>
      <c r="P1019" s="7">
        <f>IF(Table1[[#This Row],[Số còn phải thu ĐK]]&lt;&gt;0,0,IF(Table1[[#This Row],[Phân loại]]="Bán hàng",Table1[[#This Row],[Tổng giá trị]],-Table1[[#This Row],[Tổng giá trị]]))</f>
        <v>0</v>
      </c>
      <c r="Q1019" s="18">
        <f t="shared" si="89"/>
        <v>0</v>
      </c>
      <c r="R1019" s="7">
        <f>Table1[[#This Row],[Số còn phải thu ĐK]]+Table1[[#This Row],[Giá Trị HD sau CK]]-Table1[[#This Row],[Số tiền đã thu]]</f>
        <v>498442</v>
      </c>
      <c r="S1019" s="6">
        <f>IF(Table1[[#This Row],[Ngày hóa đơn]]&lt;&gt;"",Table1[[#This Row],[Ngày hóa đơn]],IF(Table1[[#This Row],[Ngày hạch toán]]&lt;&gt;"",Table1[[#This Row],[Ngày hạch toán]],""))</f>
        <v>45946</v>
      </c>
      <c r="T1019" s="7"/>
      <c r="U1019" s="6">
        <f>IF(Table1[[#This Row],[Ngày tính CN]]="","",S1019+T1019)</f>
        <v>45946</v>
      </c>
      <c r="V1019" s="18">
        <f ca="1">IF(Table1[[#This Row],[Hạn thanh toán]]="","",IF((U1019-NOW())&lt;0,0,(U1019-NOW())))</f>
        <v>0</v>
      </c>
      <c r="W1019" s="2"/>
      <c r="X1019" s="18">
        <f t="shared" ca="1" si="90"/>
        <v>224.49032048611116</v>
      </c>
      <c r="Y1019" s="2" t="str">
        <f t="shared" ca="1" si="91"/>
        <v>Nợ quá hạn hơn 120 ngày có khả năng mất thanh toán</v>
      </c>
      <c r="Z1019" s="51">
        <f t="shared" si="87"/>
        <v>45946</v>
      </c>
      <c r="AA1019" s="51" t="str">
        <f t="shared" si="88"/>
        <v/>
      </c>
      <c r="AD1019" s="2" t="str">
        <f>VLOOKUP($A1019,MA_KH!$A:$Q,MA_KH!O$1,0)</f>
        <v>CIRCLEK MIỀN BẮC</v>
      </c>
      <c r="AE1019" s="2" t="str">
        <f>VLOOKUP($A1019,MA_KH!$A:$Q,MA_KH!P$1,0)</f>
        <v>CHI NHÁNH CÔNG TY TNHH VÒNG TRÒN ĐỎ TẠI HÀ NỘI</v>
      </c>
    </row>
    <row r="1020" spans="1:31" ht="25.5" hidden="1" customHeight="1" x14ac:dyDescent="0.2">
      <c r="A1020" s="31" t="s">
        <v>21192</v>
      </c>
      <c r="B1020" s="31" t="s">
        <v>1331</v>
      </c>
      <c r="C1020" s="32">
        <v>45946</v>
      </c>
      <c r="D1020" s="31" t="s">
        <v>3373</v>
      </c>
      <c r="E1020" s="32">
        <v>45946</v>
      </c>
      <c r="F1020" s="31" t="s">
        <v>3374</v>
      </c>
      <c r="G1020" s="31" t="s">
        <v>3375</v>
      </c>
      <c r="H1020" s="33">
        <v>346140</v>
      </c>
      <c r="I1020" s="33">
        <v>0</v>
      </c>
      <c r="J1020" s="33">
        <v>27691</v>
      </c>
      <c r="K1020" s="33">
        <v>373831</v>
      </c>
      <c r="L1020" s="7" t="s">
        <v>51</v>
      </c>
      <c r="O1020" s="18">
        <f>IF(Table1[[#This Row],[Phân loại]]="Tồn đầu kỳ",Table1[[#This Row],[Tổng giá trị]],0)</f>
        <v>373831</v>
      </c>
      <c r="P1020" s="7">
        <f>IF(Table1[[#This Row],[Số còn phải thu ĐK]]&lt;&gt;0,0,IF(Table1[[#This Row],[Phân loại]]="Bán hàng",Table1[[#This Row],[Tổng giá trị]],-Table1[[#This Row],[Tổng giá trị]]))</f>
        <v>0</v>
      </c>
      <c r="Q1020" s="18">
        <f t="shared" si="89"/>
        <v>0</v>
      </c>
      <c r="R1020" s="7">
        <f>Table1[[#This Row],[Số còn phải thu ĐK]]+Table1[[#This Row],[Giá Trị HD sau CK]]-Table1[[#This Row],[Số tiền đã thu]]</f>
        <v>373831</v>
      </c>
      <c r="S1020" s="6">
        <f>IF(Table1[[#This Row],[Ngày hóa đơn]]&lt;&gt;"",Table1[[#This Row],[Ngày hóa đơn]],IF(Table1[[#This Row],[Ngày hạch toán]]&lt;&gt;"",Table1[[#This Row],[Ngày hạch toán]],""))</f>
        <v>45946</v>
      </c>
      <c r="T1020" s="7"/>
      <c r="U1020" s="6">
        <f>IF(Table1[[#This Row],[Ngày tính CN]]="","",S1020+T1020)</f>
        <v>45946</v>
      </c>
      <c r="V1020" s="18">
        <f ca="1">IF(Table1[[#This Row],[Hạn thanh toán]]="","",IF((U1020-NOW())&lt;0,0,(U1020-NOW())))</f>
        <v>0</v>
      </c>
      <c r="W1020" s="2"/>
      <c r="X1020" s="18">
        <f t="shared" ca="1" si="90"/>
        <v>224.49032048611116</v>
      </c>
      <c r="Y1020" s="2" t="str">
        <f t="shared" ca="1" si="91"/>
        <v>Nợ quá hạn hơn 120 ngày có khả năng mất thanh toán</v>
      </c>
      <c r="Z1020" s="51">
        <f t="shared" si="87"/>
        <v>45946</v>
      </c>
      <c r="AA1020" s="51" t="str">
        <f t="shared" si="88"/>
        <v/>
      </c>
      <c r="AD1020" s="2" t="str">
        <f>VLOOKUP($A1020,MA_KH!$A:$Q,MA_KH!O$1,0)</f>
        <v>CIRCLEK MIỀN BẮC</v>
      </c>
      <c r="AE1020" s="2" t="str">
        <f>VLOOKUP($A1020,MA_KH!$A:$Q,MA_KH!P$1,0)</f>
        <v>CHI NHÁNH CÔNG TY TNHH VÒNG TRÒN ĐỎ TẠI HÀ NỘI</v>
      </c>
    </row>
    <row r="1021" spans="1:31" ht="25.5" hidden="1" customHeight="1" x14ac:dyDescent="0.2">
      <c r="A1021" s="31" t="s">
        <v>21192</v>
      </c>
      <c r="B1021" s="31" t="s">
        <v>1331</v>
      </c>
      <c r="C1021" s="32">
        <v>45946</v>
      </c>
      <c r="D1021" s="31" t="s">
        <v>3376</v>
      </c>
      <c r="E1021" s="32">
        <v>45946</v>
      </c>
      <c r="F1021" s="31" t="s">
        <v>3377</v>
      </c>
      <c r="G1021" s="31" t="s">
        <v>3378</v>
      </c>
      <c r="H1021" s="33">
        <v>461520</v>
      </c>
      <c r="I1021" s="33">
        <v>0</v>
      </c>
      <c r="J1021" s="33">
        <v>36922</v>
      </c>
      <c r="K1021" s="33">
        <v>498442</v>
      </c>
      <c r="L1021" s="7" t="s">
        <v>51</v>
      </c>
      <c r="O1021" s="18">
        <f>IF(Table1[[#This Row],[Phân loại]]="Tồn đầu kỳ",Table1[[#This Row],[Tổng giá trị]],0)</f>
        <v>498442</v>
      </c>
      <c r="P1021" s="7">
        <f>IF(Table1[[#This Row],[Số còn phải thu ĐK]]&lt;&gt;0,0,IF(Table1[[#This Row],[Phân loại]]="Bán hàng",Table1[[#This Row],[Tổng giá trị]],-Table1[[#This Row],[Tổng giá trị]]))</f>
        <v>0</v>
      </c>
      <c r="Q1021" s="18">
        <f t="shared" si="89"/>
        <v>0</v>
      </c>
      <c r="R1021" s="7">
        <f>Table1[[#This Row],[Số còn phải thu ĐK]]+Table1[[#This Row],[Giá Trị HD sau CK]]-Table1[[#This Row],[Số tiền đã thu]]</f>
        <v>498442</v>
      </c>
      <c r="S1021" s="6">
        <f>IF(Table1[[#This Row],[Ngày hóa đơn]]&lt;&gt;"",Table1[[#This Row],[Ngày hóa đơn]],IF(Table1[[#This Row],[Ngày hạch toán]]&lt;&gt;"",Table1[[#This Row],[Ngày hạch toán]],""))</f>
        <v>45946</v>
      </c>
      <c r="T1021" s="7"/>
      <c r="U1021" s="6">
        <f>IF(Table1[[#This Row],[Ngày tính CN]]="","",S1021+T1021)</f>
        <v>45946</v>
      </c>
      <c r="V1021" s="18">
        <f ca="1">IF(Table1[[#This Row],[Hạn thanh toán]]="","",IF((U1021-NOW())&lt;0,0,(U1021-NOW())))</f>
        <v>0</v>
      </c>
      <c r="W1021" s="2"/>
      <c r="X1021" s="18">
        <f t="shared" ca="1" si="90"/>
        <v>224.49032048611116</v>
      </c>
      <c r="Y1021" s="2" t="str">
        <f t="shared" ca="1" si="91"/>
        <v>Nợ quá hạn hơn 120 ngày có khả năng mất thanh toán</v>
      </c>
      <c r="Z1021" s="51">
        <f t="shared" si="87"/>
        <v>45946</v>
      </c>
      <c r="AA1021" s="51" t="str">
        <f t="shared" si="88"/>
        <v/>
      </c>
      <c r="AD1021" s="2" t="str">
        <f>VLOOKUP($A1021,MA_KH!$A:$Q,MA_KH!O$1,0)</f>
        <v>CIRCLEK MIỀN BẮC</v>
      </c>
      <c r="AE1021" s="2" t="str">
        <f>VLOOKUP($A1021,MA_KH!$A:$Q,MA_KH!P$1,0)</f>
        <v>CHI NHÁNH CÔNG TY TNHH VÒNG TRÒN ĐỎ TẠI HÀ NỘI</v>
      </c>
    </row>
    <row r="1022" spans="1:31" ht="25.5" hidden="1" customHeight="1" x14ac:dyDescent="0.2">
      <c r="A1022" s="31" t="s">
        <v>21192</v>
      </c>
      <c r="B1022" s="31" t="s">
        <v>1331</v>
      </c>
      <c r="C1022" s="32">
        <v>45946</v>
      </c>
      <c r="D1022" s="31" t="s">
        <v>3379</v>
      </c>
      <c r="E1022" s="32">
        <v>45946</v>
      </c>
      <c r="F1022" s="31" t="s">
        <v>3380</v>
      </c>
      <c r="G1022" s="31" t="s">
        <v>3381</v>
      </c>
      <c r="H1022" s="33">
        <v>230760</v>
      </c>
      <c r="I1022" s="33">
        <v>0</v>
      </c>
      <c r="J1022" s="33">
        <v>18461</v>
      </c>
      <c r="K1022" s="33">
        <v>249221</v>
      </c>
      <c r="L1022" s="7" t="s">
        <v>51</v>
      </c>
      <c r="O1022" s="18">
        <f>IF(Table1[[#This Row],[Phân loại]]="Tồn đầu kỳ",Table1[[#This Row],[Tổng giá trị]],0)</f>
        <v>249221</v>
      </c>
      <c r="P1022" s="7">
        <f>IF(Table1[[#This Row],[Số còn phải thu ĐK]]&lt;&gt;0,0,IF(Table1[[#This Row],[Phân loại]]="Bán hàng",Table1[[#This Row],[Tổng giá trị]],-Table1[[#This Row],[Tổng giá trị]]))</f>
        <v>0</v>
      </c>
      <c r="Q1022" s="18">
        <f t="shared" si="89"/>
        <v>0</v>
      </c>
      <c r="R1022" s="7">
        <f>Table1[[#This Row],[Số còn phải thu ĐK]]+Table1[[#This Row],[Giá Trị HD sau CK]]-Table1[[#This Row],[Số tiền đã thu]]</f>
        <v>249221</v>
      </c>
      <c r="S1022" s="6">
        <f>IF(Table1[[#This Row],[Ngày hóa đơn]]&lt;&gt;"",Table1[[#This Row],[Ngày hóa đơn]],IF(Table1[[#This Row],[Ngày hạch toán]]&lt;&gt;"",Table1[[#This Row],[Ngày hạch toán]],""))</f>
        <v>45946</v>
      </c>
      <c r="T1022" s="7"/>
      <c r="U1022" s="6">
        <f>IF(Table1[[#This Row],[Ngày tính CN]]="","",S1022+T1022)</f>
        <v>45946</v>
      </c>
      <c r="V1022" s="18">
        <f ca="1">IF(Table1[[#This Row],[Hạn thanh toán]]="","",IF((U1022-NOW())&lt;0,0,(U1022-NOW())))</f>
        <v>0</v>
      </c>
      <c r="W1022" s="2"/>
      <c r="X1022" s="18">
        <f t="shared" ca="1" si="90"/>
        <v>224.49032048611116</v>
      </c>
      <c r="Y1022" s="2" t="str">
        <f t="shared" ca="1" si="91"/>
        <v>Nợ quá hạn hơn 120 ngày có khả năng mất thanh toán</v>
      </c>
      <c r="Z1022" s="51">
        <f t="shared" si="87"/>
        <v>45946</v>
      </c>
      <c r="AA1022" s="51" t="str">
        <f t="shared" si="88"/>
        <v/>
      </c>
      <c r="AD1022" s="2" t="str">
        <f>VLOOKUP($A1022,MA_KH!$A:$Q,MA_KH!O$1,0)</f>
        <v>CIRCLEK MIỀN BẮC</v>
      </c>
      <c r="AE1022" s="2" t="str">
        <f>VLOOKUP($A1022,MA_KH!$A:$Q,MA_KH!P$1,0)</f>
        <v>CHI NHÁNH CÔNG TY TNHH VÒNG TRÒN ĐỎ TẠI HÀ NỘI</v>
      </c>
    </row>
    <row r="1023" spans="1:31" ht="25.5" hidden="1" customHeight="1" x14ac:dyDescent="0.2">
      <c r="A1023" s="31" t="s">
        <v>21192</v>
      </c>
      <c r="B1023" s="31" t="s">
        <v>1331</v>
      </c>
      <c r="C1023" s="32">
        <v>45946</v>
      </c>
      <c r="D1023" s="31" t="s">
        <v>3382</v>
      </c>
      <c r="E1023" s="32">
        <v>45946</v>
      </c>
      <c r="F1023" s="31" t="s">
        <v>3383</v>
      </c>
      <c r="G1023" s="31" t="s">
        <v>3384</v>
      </c>
      <c r="H1023" s="33">
        <v>230760</v>
      </c>
      <c r="I1023" s="33">
        <v>0</v>
      </c>
      <c r="J1023" s="33">
        <v>18461</v>
      </c>
      <c r="K1023" s="33">
        <v>249221</v>
      </c>
      <c r="L1023" s="7" t="s">
        <v>51</v>
      </c>
      <c r="O1023" s="18">
        <f>IF(Table1[[#This Row],[Phân loại]]="Tồn đầu kỳ",Table1[[#This Row],[Tổng giá trị]],0)</f>
        <v>249221</v>
      </c>
      <c r="P1023" s="7">
        <f>IF(Table1[[#This Row],[Số còn phải thu ĐK]]&lt;&gt;0,0,IF(Table1[[#This Row],[Phân loại]]="Bán hàng",Table1[[#This Row],[Tổng giá trị]],-Table1[[#This Row],[Tổng giá trị]]))</f>
        <v>0</v>
      </c>
      <c r="Q1023" s="18">
        <f t="shared" si="89"/>
        <v>0</v>
      </c>
      <c r="R1023" s="7">
        <f>Table1[[#This Row],[Số còn phải thu ĐK]]+Table1[[#This Row],[Giá Trị HD sau CK]]-Table1[[#This Row],[Số tiền đã thu]]</f>
        <v>249221</v>
      </c>
      <c r="S1023" s="6">
        <f>IF(Table1[[#This Row],[Ngày hóa đơn]]&lt;&gt;"",Table1[[#This Row],[Ngày hóa đơn]],IF(Table1[[#This Row],[Ngày hạch toán]]&lt;&gt;"",Table1[[#This Row],[Ngày hạch toán]],""))</f>
        <v>45946</v>
      </c>
      <c r="T1023" s="7"/>
      <c r="U1023" s="6">
        <f>IF(Table1[[#This Row],[Ngày tính CN]]="","",S1023+T1023)</f>
        <v>45946</v>
      </c>
      <c r="V1023" s="18">
        <f ca="1">IF(Table1[[#This Row],[Hạn thanh toán]]="","",IF((U1023-NOW())&lt;0,0,(U1023-NOW())))</f>
        <v>0</v>
      </c>
      <c r="W1023" s="2"/>
      <c r="X1023" s="18">
        <f t="shared" ca="1" si="90"/>
        <v>224.49032048611116</v>
      </c>
      <c r="Y1023" s="2" t="str">
        <f t="shared" ca="1" si="91"/>
        <v>Nợ quá hạn hơn 120 ngày có khả năng mất thanh toán</v>
      </c>
      <c r="Z1023" s="51">
        <f t="shared" si="87"/>
        <v>45946</v>
      </c>
      <c r="AA1023" s="51" t="str">
        <f t="shared" si="88"/>
        <v/>
      </c>
      <c r="AD1023" s="2" t="str">
        <f>VLOOKUP($A1023,MA_KH!$A:$Q,MA_KH!O$1,0)</f>
        <v>CIRCLEK MIỀN BẮC</v>
      </c>
      <c r="AE1023" s="2" t="str">
        <f>VLOOKUP($A1023,MA_KH!$A:$Q,MA_KH!P$1,0)</f>
        <v>CHI NHÁNH CÔNG TY TNHH VÒNG TRÒN ĐỎ TẠI HÀ NỘI</v>
      </c>
    </row>
    <row r="1024" spans="1:31" ht="25.5" hidden="1" customHeight="1" x14ac:dyDescent="0.2">
      <c r="A1024" s="31" t="s">
        <v>21192</v>
      </c>
      <c r="B1024" s="31" t="s">
        <v>1331</v>
      </c>
      <c r="C1024" s="32">
        <v>45946</v>
      </c>
      <c r="D1024" s="31" t="s">
        <v>3385</v>
      </c>
      <c r="E1024" s="32">
        <v>45946</v>
      </c>
      <c r="F1024" s="31" t="s">
        <v>3386</v>
      </c>
      <c r="G1024" s="31" t="s">
        <v>3387</v>
      </c>
      <c r="H1024" s="33">
        <v>1153800</v>
      </c>
      <c r="I1024" s="33">
        <v>0</v>
      </c>
      <c r="J1024" s="33">
        <v>92304</v>
      </c>
      <c r="K1024" s="33">
        <v>1246104</v>
      </c>
      <c r="L1024" s="7" t="s">
        <v>51</v>
      </c>
      <c r="O1024" s="18">
        <f>IF(Table1[[#This Row],[Phân loại]]="Tồn đầu kỳ",Table1[[#This Row],[Tổng giá trị]],0)</f>
        <v>1246104</v>
      </c>
      <c r="P1024" s="7">
        <f>IF(Table1[[#This Row],[Số còn phải thu ĐK]]&lt;&gt;0,0,IF(Table1[[#This Row],[Phân loại]]="Bán hàng",Table1[[#This Row],[Tổng giá trị]],-Table1[[#This Row],[Tổng giá trị]]))</f>
        <v>0</v>
      </c>
      <c r="Q1024" s="18">
        <f t="shared" si="89"/>
        <v>0</v>
      </c>
      <c r="R1024" s="7">
        <f>Table1[[#This Row],[Số còn phải thu ĐK]]+Table1[[#This Row],[Giá Trị HD sau CK]]-Table1[[#This Row],[Số tiền đã thu]]</f>
        <v>1246104</v>
      </c>
      <c r="S1024" s="6">
        <f>IF(Table1[[#This Row],[Ngày hóa đơn]]&lt;&gt;"",Table1[[#This Row],[Ngày hóa đơn]],IF(Table1[[#This Row],[Ngày hạch toán]]&lt;&gt;"",Table1[[#This Row],[Ngày hạch toán]],""))</f>
        <v>45946</v>
      </c>
      <c r="T1024" s="7"/>
      <c r="U1024" s="6">
        <f>IF(Table1[[#This Row],[Ngày tính CN]]="","",S1024+T1024)</f>
        <v>45946</v>
      </c>
      <c r="V1024" s="18">
        <f ca="1">IF(Table1[[#This Row],[Hạn thanh toán]]="","",IF((U1024-NOW())&lt;0,0,(U1024-NOW())))</f>
        <v>0</v>
      </c>
      <c r="W1024" s="2"/>
      <c r="X1024" s="18">
        <f t="shared" ca="1" si="90"/>
        <v>224.49032048611116</v>
      </c>
      <c r="Y1024" s="2" t="str">
        <f t="shared" ca="1" si="91"/>
        <v>Nợ quá hạn hơn 120 ngày có khả năng mất thanh toán</v>
      </c>
      <c r="Z1024" s="51">
        <f t="shared" si="87"/>
        <v>45946</v>
      </c>
      <c r="AA1024" s="51" t="str">
        <f t="shared" si="88"/>
        <v/>
      </c>
      <c r="AD1024" s="2" t="str">
        <f>VLOOKUP($A1024,MA_KH!$A:$Q,MA_KH!O$1,0)</f>
        <v>CIRCLEK MIỀN BẮC</v>
      </c>
      <c r="AE1024" s="2" t="str">
        <f>VLOOKUP($A1024,MA_KH!$A:$Q,MA_KH!P$1,0)</f>
        <v>CHI NHÁNH CÔNG TY TNHH VÒNG TRÒN ĐỎ TẠI HÀ NỘI</v>
      </c>
    </row>
    <row r="1025" spans="1:31" ht="25.5" hidden="1" customHeight="1" x14ac:dyDescent="0.2">
      <c r="A1025" s="31" t="s">
        <v>21267</v>
      </c>
      <c r="B1025" s="31" t="s">
        <v>1340</v>
      </c>
      <c r="C1025" s="32">
        <v>45947</v>
      </c>
      <c r="D1025" s="31" t="s">
        <v>3388</v>
      </c>
      <c r="E1025" s="32">
        <v>45947</v>
      </c>
      <c r="F1025" s="31" t="s">
        <v>3389</v>
      </c>
      <c r="G1025" s="31" t="s">
        <v>3390</v>
      </c>
      <c r="H1025" s="33">
        <v>1153800</v>
      </c>
      <c r="I1025" s="33">
        <v>0</v>
      </c>
      <c r="J1025" s="33">
        <v>92304</v>
      </c>
      <c r="K1025" s="33">
        <v>1246104</v>
      </c>
      <c r="L1025" s="7" t="s">
        <v>51</v>
      </c>
      <c r="O1025" s="18">
        <f>IF(Table1[[#This Row],[Phân loại]]="Tồn đầu kỳ",Table1[[#This Row],[Tổng giá trị]],0)</f>
        <v>1246104</v>
      </c>
      <c r="P1025" s="7">
        <f>IF(Table1[[#This Row],[Số còn phải thu ĐK]]&lt;&gt;0,0,IF(Table1[[#This Row],[Phân loại]]="Bán hàng",Table1[[#This Row],[Tổng giá trị]],-Table1[[#This Row],[Tổng giá trị]]))</f>
        <v>0</v>
      </c>
      <c r="Q1025" s="18">
        <f t="shared" si="89"/>
        <v>0</v>
      </c>
      <c r="R1025" s="7">
        <f>Table1[[#This Row],[Số còn phải thu ĐK]]+Table1[[#This Row],[Giá Trị HD sau CK]]-Table1[[#This Row],[Số tiền đã thu]]</f>
        <v>1246104</v>
      </c>
      <c r="S1025" s="6">
        <f>IF(Table1[[#This Row],[Ngày hóa đơn]]&lt;&gt;"",Table1[[#This Row],[Ngày hóa đơn]],IF(Table1[[#This Row],[Ngày hạch toán]]&lt;&gt;"",Table1[[#This Row],[Ngày hạch toán]],""))</f>
        <v>45947</v>
      </c>
      <c r="T1025" s="7"/>
      <c r="U1025" s="6">
        <f>IF(Table1[[#This Row],[Ngày tính CN]]="","",S1025+T1025)</f>
        <v>45947</v>
      </c>
      <c r="V1025" s="18">
        <f ca="1">IF(Table1[[#This Row],[Hạn thanh toán]]="","",IF((U1025-NOW())&lt;0,0,(U1025-NOW())))</f>
        <v>0</v>
      </c>
      <c r="W1025" s="2"/>
      <c r="X1025" s="18">
        <f t="shared" ca="1" si="90"/>
        <v>223.49032048611116</v>
      </c>
      <c r="Y1025" s="2" t="str">
        <f t="shared" ca="1" si="91"/>
        <v>Nợ quá hạn hơn 120 ngày có khả năng mất thanh toán</v>
      </c>
      <c r="Z1025" s="51">
        <f t="shared" si="87"/>
        <v>45947</v>
      </c>
      <c r="AA1025" s="51" t="str">
        <f t="shared" si="88"/>
        <v/>
      </c>
      <c r="AD1025" s="2" t="str">
        <f>VLOOKUP($A1025,MA_KH!$A:$Q,MA_KH!O$1,0)</f>
        <v>CIRCLEK MIỀN BẮC</v>
      </c>
      <c r="AE1025" s="2" t="str">
        <f>VLOOKUP($A1025,MA_KH!$A:$Q,MA_KH!P$1,0)</f>
        <v>CHI NHÁNH CÔNG TY TNHH VÒNG TRÒN ĐỎ TẠI HÀ NỘI</v>
      </c>
    </row>
    <row r="1026" spans="1:31" ht="25.5" hidden="1" customHeight="1" x14ac:dyDescent="0.2">
      <c r="A1026" s="31" t="s">
        <v>21192</v>
      </c>
      <c r="B1026" s="31" t="s">
        <v>1331</v>
      </c>
      <c r="C1026" s="32">
        <v>45947</v>
      </c>
      <c r="D1026" s="31" t="s">
        <v>3391</v>
      </c>
      <c r="E1026" s="32">
        <v>45947</v>
      </c>
      <c r="F1026" s="31" t="s">
        <v>3392</v>
      </c>
      <c r="G1026" s="31" t="s">
        <v>3393</v>
      </c>
      <c r="H1026" s="33">
        <v>230760</v>
      </c>
      <c r="I1026" s="33">
        <v>0</v>
      </c>
      <c r="J1026" s="33">
        <v>18461</v>
      </c>
      <c r="K1026" s="33">
        <v>249221</v>
      </c>
      <c r="L1026" s="7" t="s">
        <v>51</v>
      </c>
      <c r="O1026" s="18">
        <f>IF(Table1[[#This Row],[Phân loại]]="Tồn đầu kỳ",Table1[[#This Row],[Tổng giá trị]],0)</f>
        <v>249221</v>
      </c>
      <c r="P1026" s="7">
        <f>IF(Table1[[#This Row],[Số còn phải thu ĐK]]&lt;&gt;0,0,IF(Table1[[#This Row],[Phân loại]]="Bán hàng",Table1[[#This Row],[Tổng giá trị]],-Table1[[#This Row],[Tổng giá trị]]))</f>
        <v>0</v>
      </c>
      <c r="Q1026" s="18">
        <f t="shared" si="89"/>
        <v>0</v>
      </c>
      <c r="R1026" s="7">
        <f>Table1[[#This Row],[Số còn phải thu ĐK]]+Table1[[#This Row],[Giá Trị HD sau CK]]-Table1[[#This Row],[Số tiền đã thu]]</f>
        <v>249221</v>
      </c>
      <c r="S1026" s="6">
        <f>IF(Table1[[#This Row],[Ngày hóa đơn]]&lt;&gt;"",Table1[[#This Row],[Ngày hóa đơn]],IF(Table1[[#This Row],[Ngày hạch toán]]&lt;&gt;"",Table1[[#This Row],[Ngày hạch toán]],""))</f>
        <v>45947</v>
      </c>
      <c r="T1026" s="7"/>
      <c r="U1026" s="6">
        <f>IF(Table1[[#This Row],[Ngày tính CN]]="","",S1026+T1026)</f>
        <v>45947</v>
      </c>
      <c r="V1026" s="18">
        <f ca="1">IF(Table1[[#This Row],[Hạn thanh toán]]="","",IF((U1026-NOW())&lt;0,0,(U1026-NOW())))</f>
        <v>0</v>
      </c>
      <c r="W1026" s="2"/>
      <c r="X1026" s="18">
        <f t="shared" ca="1" si="90"/>
        <v>223.49032048611116</v>
      </c>
      <c r="Y1026" s="2" t="str">
        <f t="shared" ca="1" si="91"/>
        <v>Nợ quá hạn hơn 120 ngày có khả năng mất thanh toán</v>
      </c>
      <c r="Z1026" s="51">
        <f t="shared" si="87"/>
        <v>45947</v>
      </c>
      <c r="AA1026" s="51" t="str">
        <f t="shared" si="88"/>
        <v/>
      </c>
      <c r="AD1026" s="2" t="str">
        <f>VLOOKUP($A1026,MA_KH!$A:$Q,MA_KH!O$1,0)</f>
        <v>CIRCLEK MIỀN BẮC</v>
      </c>
      <c r="AE1026" s="2" t="str">
        <f>VLOOKUP($A1026,MA_KH!$A:$Q,MA_KH!P$1,0)</f>
        <v>CHI NHÁNH CÔNG TY TNHH VÒNG TRÒN ĐỎ TẠI HÀ NỘI</v>
      </c>
    </row>
    <row r="1027" spans="1:31" ht="25.5" hidden="1" customHeight="1" x14ac:dyDescent="0.2">
      <c r="A1027" s="31" t="s">
        <v>21192</v>
      </c>
      <c r="B1027" s="31" t="s">
        <v>1331</v>
      </c>
      <c r="C1027" s="32">
        <v>45947</v>
      </c>
      <c r="D1027" s="31" t="s">
        <v>3394</v>
      </c>
      <c r="E1027" s="32">
        <v>45947</v>
      </c>
      <c r="F1027" s="31" t="s">
        <v>3395</v>
      </c>
      <c r="G1027" s="31" t="s">
        <v>3396</v>
      </c>
      <c r="H1027" s="33">
        <v>184608</v>
      </c>
      <c r="I1027" s="33">
        <v>0</v>
      </c>
      <c r="J1027" s="33">
        <v>14769</v>
      </c>
      <c r="K1027" s="33">
        <v>199377</v>
      </c>
      <c r="L1027" s="7" t="s">
        <v>51</v>
      </c>
      <c r="O1027" s="18">
        <f>IF(Table1[[#This Row],[Phân loại]]="Tồn đầu kỳ",Table1[[#This Row],[Tổng giá trị]],0)</f>
        <v>199377</v>
      </c>
      <c r="P1027" s="7">
        <f>IF(Table1[[#This Row],[Số còn phải thu ĐK]]&lt;&gt;0,0,IF(Table1[[#This Row],[Phân loại]]="Bán hàng",Table1[[#This Row],[Tổng giá trị]],-Table1[[#This Row],[Tổng giá trị]]))</f>
        <v>0</v>
      </c>
      <c r="Q1027" s="18">
        <f t="shared" si="89"/>
        <v>0</v>
      </c>
      <c r="R1027" s="7">
        <f>Table1[[#This Row],[Số còn phải thu ĐK]]+Table1[[#This Row],[Giá Trị HD sau CK]]-Table1[[#This Row],[Số tiền đã thu]]</f>
        <v>199377</v>
      </c>
      <c r="S1027" s="6">
        <f>IF(Table1[[#This Row],[Ngày hóa đơn]]&lt;&gt;"",Table1[[#This Row],[Ngày hóa đơn]],IF(Table1[[#This Row],[Ngày hạch toán]]&lt;&gt;"",Table1[[#This Row],[Ngày hạch toán]],""))</f>
        <v>45947</v>
      </c>
      <c r="T1027" s="7"/>
      <c r="U1027" s="6">
        <f>IF(Table1[[#This Row],[Ngày tính CN]]="","",S1027+T1027)</f>
        <v>45947</v>
      </c>
      <c r="V1027" s="18">
        <f ca="1">IF(Table1[[#This Row],[Hạn thanh toán]]="","",IF((U1027-NOW())&lt;0,0,(U1027-NOW())))</f>
        <v>0</v>
      </c>
      <c r="W1027" s="2"/>
      <c r="X1027" s="18">
        <f t="shared" ca="1" si="90"/>
        <v>223.49032048611116</v>
      </c>
      <c r="Y1027" s="2" t="str">
        <f t="shared" ca="1" si="91"/>
        <v>Nợ quá hạn hơn 120 ngày có khả năng mất thanh toán</v>
      </c>
      <c r="Z1027" s="51">
        <f t="shared" si="87"/>
        <v>45947</v>
      </c>
      <c r="AA1027" s="51" t="str">
        <f t="shared" si="88"/>
        <v/>
      </c>
      <c r="AD1027" s="2" t="str">
        <f>VLOOKUP($A1027,MA_KH!$A:$Q,MA_KH!O$1,0)</f>
        <v>CIRCLEK MIỀN BẮC</v>
      </c>
      <c r="AE1027" s="2" t="str">
        <f>VLOOKUP($A1027,MA_KH!$A:$Q,MA_KH!P$1,0)</f>
        <v>CHI NHÁNH CÔNG TY TNHH VÒNG TRÒN ĐỎ TẠI HÀ NỘI</v>
      </c>
    </row>
    <row r="1028" spans="1:31" ht="25.5" hidden="1" customHeight="1" x14ac:dyDescent="0.2">
      <c r="A1028" s="31" t="s">
        <v>21192</v>
      </c>
      <c r="B1028" s="31" t="s">
        <v>1331</v>
      </c>
      <c r="C1028" s="32">
        <v>45947</v>
      </c>
      <c r="D1028" s="31" t="s">
        <v>3397</v>
      </c>
      <c r="E1028" s="32">
        <v>45947</v>
      </c>
      <c r="F1028" s="31" t="s">
        <v>3398</v>
      </c>
      <c r="G1028" s="31" t="s">
        <v>3399</v>
      </c>
      <c r="H1028" s="33">
        <v>230760</v>
      </c>
      <c r="I1028" s="33">
        <v>0</v>
      </c>
      <c r="J1028" s="33">
        <v>18461</v>
      </c>
      <c r="K1028" s="33">
        <v>249221</v>
      </c>
      <c r="L1028" s="7" t="s">
        <v>51</v>
      </c>
      <c r="O1028" s="18">
        <f>IF(Table1[[#This Row],[Phân loại]]="Tồn đầu kỳ",Table1[[#This Row],[Tổng giá trị]],0)</f>
        <v>249221</v>
      </c>
      <c r="P1028" s="7">
        <f>IF(Table1[[#This Row],[Số còn phải thu ĐK]]&lt;&gt;0,0,IF(Table1[[#This Row],[Phân loại]]="Bán hàng",Table1[[#This Row],[Tổng giá trị]],-Table1[[#This Row],[Tổng giá trị]]))</f>
        <v>0</v>
      </c>
      <c r="Q1028" s="18">
        <f t="shared" si="89"/>
        <v>0</v>
      </c>
      <c r="R1028" s="7">
        <f>Table1[[#This Row],[Số còn phải thu ĐK]]+Table1[[#This Row],[Giá Trị HD sau CK]]-Table1[[#This Row],[Số tiền đã thu]]</f>
        <v>249221</v>
      </c>
      <c r="S1028" s="6">
        <f>IF(Table1[[#This Row],[Ngày hóa đơn]]&lt;&gt;"",Table1[[#This Row],[Ngày hóa đơn]],IF(Table1[[#This Row],[Ngày hạch toán]]&lt;&gt;"",Table1[[#This Row],[Ngày hạch toán]],""))</f>
        <v>45947</v>
      </c>
      <c r="T1028" s="7"/>
      <c r="U1028" s="6">
        <f>IF(Table1[[#This Row],[Ngày tính CN]]="","",S1028+T1028)</f>
        <v>45947</v>
      </c>
      <c r="V1028" s="18">
        <f ca="1">IF(Table1[[#This Row],[Hạn thanh toán]]="","",IF((U1028-NOW())&lt;0,0,(U1028-NOW())))</f>
        <v>0</v>
      </c>
      <c r="W1028" s="2"/>
      <c r="X1028" s="18">
        <f t="shared" ca="1" si="90"/>
        <v>223.49032048611116</v>
      </c>
      <c r="Y1028" s="2" t="str">
        <f t="shared" ca="1" si="91"/>
        <v>Nợ quá hạn hơn 120 ngày có khả năng mất thanh toán</v>
      </c>
      <c r="Z1028" s="51">
        <f t="shared" ref="Z1028:Z1091" si="92">IF(S1028="","",S1028)</f>
        <v>45947</v>
      </c>
      <c r="AA1028" s="51" t="str">
        <f t="shared" ref="AA1028:AA1091" si="93">IF(M1028="","",M1028)</f>
        <v/>
      </c>
      <c r="AD1028" s="2" t="str">
        <f>VLOOKUP($A1028,MA_KH!$A:$Q,MA_KH!O$1,0)</f>
        <v>CIRCLEK MIỀN BẮC</v>
      </c>
      <c r="AE1028" s="2" t="str">
        <f>VLOOKUP($A1028,MA_KH!$A:$Q,MA_KH!P$1,0)</f>
        <v>CHI NHÁNH CÔNG TY TNHH VÒNG TRÒN ĐỎ TẠI HÀ NỘI</v>
      </c>
    </row>
    <row r="1029" spans="1:31" ht="25.5" hidden="1" customHeight="1" x14ac:dyDescent="0.2">
      <c r="A1029" s="31" t="s">
        <v>21192</v>
      </c>
      <c r="B1029" s="31" t="s">
        <v>1331</v>
      </c>
      <c r="C1029" s="32">
        <v>45947</v>
      </c>
      <c r="D1029" s="31" t="s">
        <v>3400</v>
      </c>
      <c r="E1029" s="32">
        <v>45947</v>
      </c>
      <c r="F1029" s="31" t="s">
        <v>3401</v>
      </c>
      <c r="G1029" s="31" t="s">
        <v>3402</v>
      </c>
      <c r="H1029" s="33">
        <v>230760</v>
      </c>
      <c r="I1029" s="33">
        <v>0</v>
      </c>
      <c r="J1029" s="33">
        <v>18461</v>
      </c>
      <c r="K1029" s="33">
        <v>249221</v>
      </c>
      <c r="L1029" s="7" t="s">
        <v>51</v>
      </c>
      <c r="O1029" s="18">
        <f>IF(Table1[[#This Row],[Phân loại]]="Tồn đầu kỳ",Table1[[#This Row],[Tổng giá trị]],0)</f>
        <v>249221</v>
      </c>
      <c r="P1029" s="7">
        <f>IF(Table1[[#This Row],[Số còn phải thu ĐK]]&lt;&gt;0,0,IF(Table1[[#This Row],[Phân loại]]="Bán hàng",Table1[[#This Row],[Tổng giá trị]],-Table1[[#This Row],[Tổng giá trị]]))</f>
        <v>0</v>
      </c>
      <c r="Q1029" s="18">
        <f t="shared" si="89"/>
        <v>0</v>
      </c>
      <c r="R1029" s="7">
        <f>Table1[[#This Row],[Số còn phải thu ĐK]]+Table1[[#This Row],[Giá Trị HD sau CK]]-Table1[[#This Row],[Số tiền đã thu]]</f>
        <v>249221</v>
      </c>
      <c r="S1029" s="6">
        <f>IF(Table1[[#This Row],[Ngày hóa đơn]]&lt;&gt;"",Table1[[#This Row],[Ngày hóa đơn]],IF(Table1[[#This Row],[Ngày hạch toán]]&lt;&gt;"",Table1[[#This Row],[Ngày hạch toán]],""))</f>
        <v>45947</v>
      </c>
      <c r="T1029" s="7"/>
      <c r="U1029" s="6">
        <f>IF(Table1[[#This Row],[Ngày tính CN]]="","",S1029+T1029)</f>
        <v>45947</v>
      </c>
      <c r="V1029" s="18">
        <f ca="1">IF(Table1[[#This Row],[Hạn thanh toán]]="","",IF((U1029-NOW())&lt;0,0,(U1029-NOW())))</f>
        <v>0</v>
      </c>
      <c r="W1029" s="2"/>
      <c r="X1029" s="18">
        <f t="shared" ca="1" si="90"/>
        <v>223.49032048611116</v>
      </c>
      <c r="Y1029" s="2" t="str">
        <f t="shared" ca="1" si="91"/>
        <v>Nợ quá hạn hơn 120 ngày có khả năng mất thanh toán</v>
      </c>
      <c r="Z1029" s="51">
        <f t="shared" si="92"/>
        <v>45947</v>
      </c>
      <c r="AA1029" s="51" t="str">
        <f t="shared" si="93"/>
        <v/>
      </c>
      <c r="AD1029" s="2" t="str">
        <f>VLOOKUP($A1029,MA_KH!$A:$Q,MA_KH!O$1,0)</f>
        <v>CIRCLEK MIỀN BẮC</v>
      </c>
      <c r="AE1029" s="2" t="str">
        <f>VLOOKUP($A1029,MA_KH!$A:$Q,MA_KH!P$1,0)</f>
        <v>CHI NHÁNH CÔNG TY TNHH VÒNG TRÒN ĐỎ TẠI HÀ NỘI</v>
      </c>
    </row>
    <row r="1030" spans="1:31" ht="25.5" hidden="1" customHeight="1" x14ac:dyDescent="0.2">
      <c r="A1030" s="31" t="s">
        <v>21192</v>
      </c>
      <c r="B1030" s="31" t="s">
        <v>1331</v>
      </c>
      <c r="C1030" s="32">
        <v>45947</v>
      </c>
      <c r="D1030" s="31" t="s">
        <v>3403</v>
      </c>
      <c r="E1030" s="32">
        <v>45947</v>
      </c>
      <c r="F1030" s="31" t="s">
        <v>3404</v>
      </c>
      <c r="G1030" s="31" t="s">
        <v>3405</v>
      </c>
      <c r="H1030" s="33">
        <v>230760</v>
      </c>
      <c r="I1030" s="33">
        <v>0</v>
      </c>
      <c r="J1030" s="33">
        <v>18461</v>
      </c>
      <c r="K1030" s="33">
        <v>249221</v>
      </c>
      <c r="L1030" s="7" t="s">
        <v>51</v>
      </c>
      <c r="O1030" s="18">
        <f>IF(Table1[[#This Row],[Phân loại]]="Tồn đầu kỳ",Table1[[#This Row],[Tổng giá trị]],0)</f>
        <v>249221</v>
      </c>
      <c r="P1030" s="7">
        <f>IF(Table1[[#This Row],[Số còn phải thu ĐK]]&lt;&gt;0,0,IF(Table1[[#This Row],[Phân loại]]="Bán hàng",Table1[[#This Row],[Tổng giá trị]],-Table1[[#This Row],[Tổng giá trị]]))</f>
        <v>0</v>
      </c>
      <c r="Q1030" s="18">
        <f t="shared" si="89"/>
        <v>0</v>
      </c>
      <c r="R1030" s="7">
        <f>Table1[[#This Row],[Số còn phải thu ĐK]]+Table1[[#This Row],[Giá Trị HD sau CK]]-Table1[[#This Row],[Số tiền đã thu]]</f>
        <v>249221</v>
      </c>
      <c r="S1030" s="6">
        <f>IF(Table1[[#This Row],[Ngày hóa đơn]]&lt;&gt;"",Table1[[#This Row],[Ngày hóa đơn]],IF(Table1[[#This Row],[Ngày hạch toán]]&lt;&gt;"",Table1[[#This Row],[Ngày hạch toán]],""))</f>
        <v>45947</v>
      </c>
      <c r="T1030" s="7"/>
      <c r="U1030" s="6">
        <f>IF(Table1[[#This Row],[Ngày tính CN]]="","",S1030+T1030)</f>
        <v>45947</v>
      </c>
      <c r="V1030" s="18">
        <f ca="1">IF(Table1[[#This Row],[Hạn thanh toán]]="","",IF((U1030-NOW())&lt;0,0,(U1030-NOW())))</f>
        <v>0</v>
      </c>
      <c r="W1030" s="2"/>
      <c r="X1030" s="18">
        <f t="shared" ca="1" si="90"/>
        <v>223.49032048611116</v>
      </c>
      <c r="Y1030" s="2" t="str">
        <f t="shared" ca="1" si="91"/>
        <v>Nợ quá hạn hơn 120 ngày có khả năng mất thanh toán</v>
      </c>
      <c r="Z1030" s="51">
        <f t="shared" si="92"/>
        <v>45947</v>
      </c>
      <c r="AA1030" s="51" t="str">
        <f t="shared" si="93"/>
        <v/>
      </c>
      <c r="AD1030" s="2" t="str">
        <f>VLOOKUP($A1030,MA_KH!$A:$Q,MA_KH!O$1,0)</f>
        <v>CIRCLEK MIỀN BẮC</v>
      </c>
      <c r="AE1030" s="2" t="str">
        <f>VLOOKUP($A1030,MA_KH!$A:$Q,MA_KH!P$1,0)</f>
        <v>CHI NHÁNH CÔNG TY TNHH VÒNG TRÒN ĐỎ TẠI HÀ NỘI</v>
      </c>
    </row>
    <row r="1031" spans="1:31" ht="25.5" hidden="1" customHeight="1" x14ac:dyDescent="0.2">
      <c r="A1031" s="31" t="s">
        <v>21192</v>
      </c>
      <c r="B1031" s="31" t="s">
        <v>1331</v>
      </c>
      <c r="C1031" s="32">
        <v>45947</v>
      </c>
      <c r="D1031" s="31" t="s">
        <v>3406</v>
      </c>
      <c r="E1031" s="32">
        <v>45947</v>
      </c>
      <c r="F1031" s="31" t="s">
        <v>3407</v>
      </c>
      <c r="G1031" s="31" t="s">
        <v>3408</v>
      </c>
      <c r="H1031" s="33">
        <v>346140</v>
      </c>
      <c r="I1031" s="33">
        <v>0</v>
      </c>
      <c r="J1031" s="33">
        <v>27691</v>
      </c>
      <c r="K1031" s="33">
        <v>373831</v>
      </c>
      <c r="L1031" s="7" t="s">
        <v>51</v>
      </c>
      <c r="O1031" s="18">
        <f>IF(Table1[[#This Row],[Phân loại]]="Tồn đầu kỳ",Table1[[#This Row],[Tổng giá trị]],0)</f>
        <v>373831</v>
      </c>
      <c r="P1031" s="7">
        <f>IF(Table1[[#This Row],[Số còn phải thu ĐK]]&lt;&gt;0,0,IF(Table1[[#This Row],[Phân loại]]="Bán hàng",Table1[[#This Row],[Tổng giá trị]],-Table1[[#This Row],[Tổng giá trị]]))</f>
        <v>0</v>
      </c>
      <c r="Q1031" s="18">
        <f t="shared" si="89"/>
        <v>0</v>
      </c>
      <c r="R1031" s="7">
        <f>Table1[[#This Row],[Số còn phải thu ĐK]]+Table1[[#This Row],[Giá Trị HD sau CK]]-Table1[[#This Row],[Số tiền đã thu]]</f>
        <v>373831</v>
      </c>
      <c r="S1031" s="6">
        <f>IF(Table1[[#This Row],[Ngày hóa đơn]]&lt;&gt;"",Table1[[#This Row],[Ngày hóa đơn]],IF(Table1[[#This Row],[Ngày hạch toán]]&lt;&gt;"",Table1[[#This Row],[Ngày hạch toán]],""))</f>
        <v>45947</v>
      </c>
      <c r="T1031" s="7"/>
      <c r="U1031" s="6">
        <f>IF(Table1[[#This Row],[Ngày tính CN]]="","",S1031+T1031)</f>
        <v>45947</v>
      </c>
      <c r="V1031" s="18">
        <f ca="1">IF(Table1[[#This Row],[Hạn thanh toán]]="","",IF((U1031-NOW())&lt;0,0,(U1031-NOW())))</f>
        <v>0</v>
      </c>
      <c r="W1031" s="2"/>
      <c r="X1031" s="18">
        <f t="shared" ca="1" si="90"/>
        <v>223.49032048611116</v>
      </c>
      <c r="Y1031" s="2" t="str">
        <f t="shared" ca="1" si="91"/>
        <v>Nợ quá hạn hơn 120 ngày có khả năng mất thanh toán</v>
      </c>
      <c r="Z1031" s="51">
        <f t="shared" si="92"/>
        <v>45947</v>
      </c>
      <c r="AA1031" s="51" t="str">
        <f t="shared" si="93"/>
        <v/>
      </c>
      <c r="AD1031" s="2" t="str">
        <f>VLOOKUP($A1031,MA_KH!$A:$Q,MA_KH!O$1,0)</f>
        <v>CIRCLEK MIỀN BẮC</v>
      </c>
      <c r="AE1031" s="2" t="str">
        <f>VLOOKUP($A1031,MA_KH!$A:$Q,MA_KH!P$1,0)</f>
        <v>CHI NHÁNH CÔNG TY TNHH VÒNG TRÒN ĐỎ TẠI HÀ NỘI</v>
      </c>
    </row>
    <row r="1032" spans="1:31" ht="25.5" hidden="1" customHeight="1" x14ac:dyDescent="0.2">
      <c r="A1032" s="31" t="s">
        <v>21192</v>
      </c>
      <c r="B1032" s="31" t="s">
        <v>1331</v>
      </c>
      <c r="C1032" s="32">
        <v>45947</v>
      </c>
      <c r="D1032" s="31" t="s">
        <v>3409</v>
      </c>
      <c r="E1032" s="32">
        <v>45947</v>
      </c>
      <c r="F1032" s="31" t="s">
        <v>3410</v>
      </c>
      <c r="G1032" s="31" t="s">
        <v>3411</v>
      </c>
      <c r="H1032" s="33">
        <v>230760</v>
      </c>
      <c r="I1032" s="33">
        <v>0</v>
      </c>
      <c r="J1032" s="33">
        <v>18461</v>
      </c>
      <c r="K1032" s="33">
        <v>249221</v>
      </c>
      <c r="L1032" s="7" t="s">
        <v>51</v>
      </c>
      <c r="O1032" s="18">
        <f>IF(Table1[[#This Row],[Phân loại]]="Tồn đầu kỳ",Table1[[#This Row],[Tổng giá trị]],0)</f>
        <v>249221</v>
      </c>
      <c r="P1032" s="7">
        <f>IF(Table1[[#This Row],[Số còn phải thu ĐK]]&lt;&gt;0,0,IF(Table1[[#This Row],[Phân loại]]="Bán hàng",Table1[[#This Row],[Tổng giá trị]],-Table1[[#This Row],[Tổng giá trị]]))</f>
        <v>0</v>
      </c>
      <c r="Q1032" s="18">
        <f t="shared" si="89"/>
        <v>0</v>
      </c>
      <c r="R1032" s="7">
        <f>Table1[[#This Row],[Số còn phải thu ĐK]]+Table1[[#This Row],[Giá Trị HD sau CK]]-Table1[[#This Row],[Số tiền đã thu]]</f>
        <v>249221</v>
      </c>
      <c r="S1032" s="6">
        <f>IF(Table1[[#This Row],[Ngày hóa đơn]]&lt;&gt;"",Table1[[#This Row],[Ngày hóa đơn]],IF(Table1[[#This Row],[Ngày hạch toán]]&lt;&gt;"",Table1[[#This Row],[Ngày hạch toán]],""))</f>
        <v>45947</v>
      </c>
      <c r="T1032" s="7"/>
      <c r="U1032" s="6">
        <f>IF(Table1[[#This Row],[Ngày tính CN]]="","",S1032+T1032)</f>
        <v>45947</v>
      </c>
      <c r="V1032" s="18">
        <f ca="1">IF(Table1[[#This Row],[Hạn thanh toán]]="","",IF((U1032-NOW())&lt;0,0,(U1032-NOW())))</f>
        <v>0</v>
      </c>
      <c r="W1032" s="2"/>
      <c r="X1032" s="18">
        <f t="shared" ca="1" si="90"/>
        <v>223.49032048611116</v>
      </c>
      <c r="Y1032" s="2" t="str">
        <f t="shared" ca="1" si="91"/>
        <v>Nợ quá hạn hơn 120 ngày có khả năng mất thanh toán</v>
      </c>
      <c r="Z1032" s="51">
        <f t="shared" si="92"/>
        <v>45947</v>
      </c>
      <c r="AA1032" s="51" t="str">
        <f t="shared" si="93"/>
        <v/>
      </c>
      <c r="AD1032" s="2" t="str">
        <f>VLOOKUP($A1032,MA_KH!$A:$Q,MA_KH!O$1,0)</f>
        <v>CIRCLEK MIỀN BẮC</v>
      </c>
      <c r="AE1032" s="2" t="str">
        <f>VLOOKUP($A1032,MA_KH!$A:$Q,MA_KH!P$1,0)</f>
        <v>CHI NHÁNH CÔNG TY TNHH VÒNG TRÒN ĐỎ TẠI HÀ NỘI</v>
      </c>
    </row>
    <row r="1033" spans="1:31" ht="25.5" hidden="1" customHeight="1" x14ac:dyDescent="0.2">
      <c r="A1033" s="31" t="s">
        <v>21192</v>
      </c>
      <c r="B1033" s="31" t="s">
        <v>1331</v>
      </c>
      <c r="C1033" s="32">
        <v>45947</v>
      </c>
      <c r="D1033" s="31" t="s">
        <v>3412</v>
      </c>
      <c r="E1033" s="32">
        <v>45947</v>
      </c>
      <c r="F1033" s="31" t="s">
        <v>3413</v>
      </c>
      <c r="G1033" s="31" t="s">
        <v>3414</v>
      </c>
      <c r="H1033" s="33">
        <v>230760</v>
      </c>
      <c r="I1033" s="33">
        <v>0</v>
      </c>
      <c r="J1033" s="33">
        <v>18461</v>
      </c>
      <c r="K1033" s="33">
        <v>249221</v>
      </c>
      <c r="L1033" s="7" t="s">
        <v>51</v>
      </c>
      <c r="O1033" s="18">
        <f>IF(Table1[[#This Row],[Phân loại]]="Tồn đầu kỳ",Table1[[#This Row],[Tổng giá trị]],0)</f>
        <v>249221</v>
      </c>
      <c r="P1033" s="7">
        <f>IF(Table1[[#This Row],[Số còn phải thu ĐK]]&lt;&gt;0,0,IF(Table1[[#This Row],[Phân loại]]="Bán hàng",Table1[[#This Row],[Tổng giá trị]],-Table1[[#This Row],[Tổng giá trị]]))</f>
        <v>0</v>
      </c>
      <c r="Q1033" s="18">
        <f t="shared" si="89"/>
        <v>0</v>
      </c>
      <c r="R1033" s="7">
        <f>Table1[[#This Row],[Số còn phải thu ĐK]]+Table1[[#This Row],[Giá Trị HD sau CK]]-Table1[[#This Row],[Số tiền đã thu]]</f>
        <v>249221</v>
      </c>
      <c r="S1033" s="6">
        <f>IF(Table1[[#This Row],[Ngày hóa đơn]]&lt;&gt;"",Table1[[#This Row],[Ngày hóa đơn]],IF(Table1[[#This Row],[Ngày hạch toán]]&lt;&gt;"",Table1[[#This Row],[Ngày hạch toán]],""))</f>
        <v>45947</v>
      </c>
      <c r="T1033" s="7"/>
      <c r="U1033" s="6">
        <f>IF(Table1[[#This Row],[Ngày tính CN]]="","",S1033+T1033)</f>
        <v>45947</v>
      </c>
      <c r="V1033" s="18">
        <f ca="1">IF(Table1[[#This Row],[Hạn thanh toán]]="","",IF((U1033-NOW())&lt;0,0,(U1033-NOW())))</f>
        <v>0</v>
      </c>
      <c r="W1033" s="2"/>
      <c r="X1033" s="18">
        <f t="shared" ca="1" si="90"/>
        <v>223.49032048611116</v>
      </c>
      <c r="Y1033" s="2" t="str">
        <f t="shared" ca="1" si="91"/>
        <v>Nợ quá hạn hơn 120 ngày có khả năng mất thanh toán</v>
      </c>
      <c r="Z1033" s="51">
        <f t="shared" si="92"/>
        <v>45947</v>
      </c>
      <c r="AA1033" s="51" t="str">
        <f t="shared" si="93"/>
        <v/>
      </c>
      <c r="AD1033" s="2" t="str">
        <f>VLOOKUP($A1033,MA_KH!$A:$Q,MA_KH!O$1,0)</f>
        <v>CIRCLEK MIỀN BẮC</v>
      </c>
      <c r="AE1033" s="2" t="str">
        <f>VLOOKUP($A1033,MA_KH!$A:$Q,MA_KH!P$1,0)</f>
        <v>CHI NHÁNH CÔNG TY TNHH VÒNG TRÒN ĐỎ TẠI HÀ NỘI</v>
      </c>
    </row>
    <row r="1034" spans="1:31" ht="25.5" hidden="1" customHeight="1" x14ac:dyDescent="0.2">
      <c r="A1034" s="31" t="s">
        <v>21192</v>
      </c>
      <c r="B1034" s="31" t="s">
        <v>1331</v>
      </c>
      <c r="C1034" s="32">
        <v>45947</v>
      </c>
      <c r="D1034" s="31" t="s">
        <v>3415</v>
      </c>
      <c r="E1034" s="32">
        <v>45947</v>
      </c>
      <c r="F1034" s="31" t="s">
        <v>3416</v>
      </c>
      <c r="G1034" s="31" t="s">
        <v>3417</v>
      </c>
      <c r="H1034" s="33">
        <v>807660</v>
      </c>
      <c r="I1034" s="33">
        <v>0</v>
      </c>
      <c r="J1034" s="33">
        <v>64613</v>
      </c>
      <c r="K1034" s="33">
        <v>872273</v>
      </c>
      <c r="L1034" s="7" t="s">
        <v>51</v>
      </c>
      <c r="O1034" s="18">
        <f>IF(Table1[[#This Row],[Phân loại]]="Tồn đầu kỳ",Table1[[#This Row],[Tổng giá trị]],0)</f>
        <v>872273</v>
      </c>
      <c r="P1034" s="7">
        <f>IF(Table1[[#This Row],[Số còn phải thu ĐK]]&lt;&gt;0,0,IF(Table1[[#This Row],[Phân loại]]="Bán hàng",Table1[[#This Row],[Tổng giá trị]],-Table1[[#This Row],[Tổng giá trị]]))</f>
        <v>0</v>
      </c>
      <c r="Q1034" s="18">
        <f t="shared" si="89"/>
        <v>0</v>
      </c>
      <c r="R1034" s="7">
        <f>Table1[[#This Row],[Số còn phải thu ĐK]]+Table1[[#This Row],[Giá Trị HD sau CK]]-Table1[[#This Row],[Số tiền đã thu]]</f>
        <v>872273</v>
      </c>
      <c r="S1034" s="6">
        <f>IF(Table1[[#This Row],[Ngày hóa đơn]]&lt;&gt;"",Table1[[#This Row],[Ngày hóa đơn]],IF(Table1[[#This Row],[Ngày hạch toán]]&lt;&gt;"",Table1[[#This Row],[Ngày hạch toán]],""))</f>
        <v>45947</v>
      </c>
      <c r="T1034" s="7"/>
      <c r="U1034" s="6">
        <f>IF(Table1[[#This Row],[Ngày tính CN]]="","",S1034+T1034)</f>
        <v>45947</v>
      </c>
      <c r="V1034" s="18">
        <f ca="1">IF(Table1[[#This Row],[Hạn thanh toán]]="","",IF((U1034-NOW())&lt;0,0,(U1034-NOW())))</f>
        <v>0</v>
      </c>
      <c r="W1034" s="2"/>
      <c r="X1034" s="18">
        <f t="shared" ca="1" si="90"/>
        <v>223.49032048611116</v>
      </c>
      <c r="Y1034" s="2" t="str">
        <f t="shared" ca="1" si="91"/>
        <v>Nợ quá hạn hơn 120 ngày có khả năng mất thanh toán</v>
      </c>
      <c r="Z1034" s="51">
        <f t="shared" si="92"/>
        <v>45947</v>
      </c>
      <c r="AA1034" s="51" t="str">
        <f t="shared" si="93"/>
        <v/>
      </c>
      <c r="AD1034" s="2" t="str">
        <f>VLOOKUP($A1034,MA_KH!$A:$Q,MA_KH!O$1,0)</f>
        <v>CIRCLEK MIỀN BẮC</v>
      </c>
      <c r="AE1034" s="2" t="str">
        <f>VLOOKUP($A1034,MA_KH!$A:$Q,MA_KH!P$1,0)</f>
        <v>CHI NHÁNH CÔNG TY TNHH VÒNG TRÒN ĐỎ TẠI HÀ NỘI</v>
      </c>
    </row>
    <row r="1035" spans="1:31" ht="25.5" hidden="1" customHeight="1" x14ac:dyDescent="0.2">
      <c r="A1035" s="31" t="s">
        <v>21192</v>
      </c>
      <c r="B1035" s="31" t="s">
        <v>1331</v>
      </c>
      <c r="C1035" s="32">
        <v>45947</v>
      </c>
      <c r="D1035" s="31" t="s">
        <v>3418</v>
      </c>
      <c r="E1035" s="32">
        <v>45947</v>
      </c>
      <c r="F1035" s="31" t="s">
        <v>3419</v>
      </c>
      <c r="G1035" s="31" t="s">
        <v>3420</v>
      </c>
      <c r="H1035" s="33">
        <v>461520</v>
      </c>
      <c r="I1035" s="33">
        <v>0</v>
      </c>
      <c r="J1035" s="33">
        <v>36922</v>
      </c>
      <c r="K1035" s="33">
        <v>498442</v>
      </c>
      <c r="L1035" s="7" t="s">
        <v>51</v>
      </c>
      <c r="O1035" s="18">
        <f>IF(Table1[[#This Row],[Phân loại]]="Tồn đầu kỳ",Table1[[#This Row],[Tổng giá trị]],0)</f>
        <v>498442</v>
      </c>
      <c r="P1035" s="7">
        <f>IF(Table1[[#This Row],[Số còn phải thu ĐK]]&lt;&gt;0,0,IF(Table1[[#This Row],[Phân loại]]="Bán hàng",Table1[[#This Row],[Tổng giá trị]],-Table1[[#This Row],[Tổng giá trị]]))</f>
        <v>0</v>
      </c>
      <c r="Q1035" s="18">
        <f t="shared" si="89"/>
        <v>0</v>
      </c>
      <c r="R1035" s="7">
        <f>Table1[[#This Row],[Số còn phải thu ĐK]]+Table1[[#This Row],[Giá Trị HD sau CK]]-Table1[[#This Row],[Số tiền đã thu]]</f>
        <v>498442</v>
      </c>
      <c r="S1035" s="6">
        <f>IF(Table1[[#This Row],[Ngày hóa đơn]]&lt;&gt;"",Table1[[#This Row],[Ngày hóa đơn]],IF(Table1[[#This Row],[Ngày hạch toán]]&lt;&gt;"",Table1[[#This Row],[Ngày hạch toán]],""))</f>
        <v>45947</v>
      </c>
      <c r="T1035" s="7"/>
      <c r="U1035" s="6">
        <f>IF(Table1[[#This Row],[Ngày tính CN]]="","",S1035+T1035)</f>
        <v>45947</v>
      </c>
      <c r="V1035" s="18">
        <f ca="1">IF(Table1[[#This Row],[Hạn thanh toán]]="","",IF((U1035-NOW())&lt;0,0,(U1035-NOW())))</f>
        <v>0</v>
      </c>
      <c r="W1035" s="2"/>
      <c r="X1035" s="18">
        <f t="shared" ca="1" si="90"/>
        <v>223.49032048611116</v>
      </c>
      <c r="Y1035" s="2" t="str">
        <f t="shared" ca="1" si="91"/>
        <v>Nợ quá hạn hơn 120 ngày có khả năng mất thanh toán</v>
      </c>
      <c r="Z1035" s="51">
        <f t="shared" si="92"/>
        <v>45947</v>
      </c>
      <c r="AA1035" s="51" t="str">
        <f t="shared" si="93"/>
        <v/>
      </c>
      <c r="AD1035" s="2" t="str">
        <f>VLOOKUP($A1035,MA_KH!$A:$Q,MA_KH!O$1,0)</f>
        <v>CIRCLEK MIỀN BẮC</v>
      </c>
      <c r="AE1035" s="2" t="str">
        <f>VLOOKUP($A1035,MA_KH!$A:$Q,MA_KH!P$1,0)</f>
        <v>CHI NHÁNH CÔNG TY TNHH VÒNG TRÒN ĐỎ TẠI HÀ NỘI</v>
      </c>
    </row>
    <row r="1036" spans="1:31" ht="25.5" hidden="1" customHeight="1" x14ac:dyDescent="0.2">
      <c r="A1036" s="31" t="s">
        <v>21192</v>
      </c>
      <c r="B1036" s="31" t="s">
        <v>1331</v>
      </c>
      <c r="C1036" s="32">
        <v>45947</v>
      </c>
      <c r="D1036" s="31" t="s">
        <v>3421</v>
      </c>
      <c r="E1036" s="32">
        <v>45947</v>
      </c>
      <c r="F1036" s="31" t="s">
        <v>3422</v>
      </c>
      <c r="G1036" s="31" t="s">
        <v>3423</v>
      </c>
      <c r="H1036" s="33">
        <v>230760</v>
      </c>
      <c r="I1036" s="33">
        <v>0</v>
      </c>
      <c r="J1036" s="33">
        <v>18461</v>
      </c>
      <c r="K1036" s="33">
        <v>249221</v>
      </c>
      <c r="L1036" s="7" t="s">
        <v>51</v>
      </c>
      <c r="O1036" s="18">
        <f>IF(Table1[[#This Row],[Phân loại]]="Tồn đầu kỳ",Table1[[#This Row],[Tổng giá trị]],0)</f>
        <v>249221</v>
      </c>
      <c r="P1036" s="7">
        <f>IF(Table1[[#This Row],[Số còn phải thu ĐK]]&lt;&gt;0,0,IF(Table1[[#This Row],[Phân loại]]="Bán hàng",Table1[[#This Row],[Tổng giá trị]],-Table1[[#This Row],[Tổng giá trị]]))</f>
        <v>0</v>
      </c>
      <c r="Q1036" s="18">
        <f t="shared" si="89"/>
        <v>0</v>
      </c>
      <c r="R1036" s="7">
        <f>Table1[[#This Row],[Số còn phải thu ĐK]]+Table1[[#This Row],[Giá Trị HD sau CK]]-Table1[[#This Row],[Số tiền đã thu]]</f>
        <v>249221</v>
      </c>
      <c r="S1036" s="6">
        <f>IF(Table1[[#This Row],[Ngày hóa đơn]]&lt;&gt;"",Table1[[#This Row],[Ngày hóa đơn]],IF(Table1[[#This Row],[Ngày hạch toán]]&lt;&gt;"",Table1[[#This Row],[Ngày hạch toán]],""))</f>
        <v>45947</v>
      </c>
      <c r="T1036" s="7"/>
      <c r="U1036" s="6">
        <f>IF(Table1[[#This Row],[Ngày tính CN]]="","",S1036+T1036)</f>
        <v>45947</v>
      </c>
      <c r="V1036" s="18">
        <f ca="1">IF(Table1[[#This Row],[Hạn thanh toán]]="","",IF((U1036-NOW())&lt;0,0,(U1036-NOW())))</f>
        <v>0</v>
      </c>
      <c r="W1036" s="2"/>
      <c r="X1036" s="18">
        <f t="shared" ca="1" si="90"/>
        <v>223.49032048611116</v>
      </c>
      <c r="Y1036" s="2" t="str">
        <f t="shared" ca="1" si="91"/>
        <v>Nợ quá hạn hơn 120 ngày có khả năng mất thanh toán</v>
      </c>
      <c r="Z1036" s="51">
        <f t="shared" si="92"/>
        <v>45947</v>
      </c>
      <c r="AA1036" s="51" t="str">
        <f t="shared" si="93"/>
        <v/>
      </c>
      <c r="AD1036" s="2" t="str">
        <f>VLOOKUP($A1036,MA_KH!$A:$Q,MA_KH!O$1,0)</f>
        <v>CIRCLEK MIỀN BẮC</v>
      </c>
      <c r="AE1036" s="2" t="str">
        <f>VLOOKUP($A1036,MA_KH!$A:$Q,MA_KH!P$1,0)</f>
        <v>CHI NHÁNH CÔNG TY TNHH VÒNG TRÒN ĐỎ TẠI HÀ NỘI</v>
      </c>
    </row>
    <row r="1037" spans="1:31" ht="25.5" hidden="1" customHeight="1" x14ac:dyDescent="0.2">
      <c r="A1037" s="31" t="s">
        <v>21192</v>
      </c>
      <c r="B1037" s="31" t="s">
        <v>1331</v>
      </c>
      <c r="C1037" s="32">
        <v>45947</v>
      </c>
      <c r="D1037" s="31" t="s">
        <v>3424</v>
      </c>
      <c r="E1037" s="32">
        <v>45947</v>
      </c>
      <c r="F1037" s="31" t="s">
        <v>3425</v>
      </c>
      <c r="G1037" s="31" t="s">
        <v>3426</v>
      </c>
      <c r="H1037" s="33">
        <v>230760</v>
      </c>
      <c r="I1037" s="33">
        <v>0</v>
      </c>
      <c r="J1037" s="33">
        <v>18461</v>
      </c>
      <c r="K1037" s="33">
        <v>249221</v>
      </c>
      <c r="L1037" s="7" t="s">
        <v>51</v>
      </c>
      <c r="O1037" s="18">
        <f>IF(Table1[[#This Row],[Phân loại]]="Tồn đầu kỳ",Table1[[#This Row],[Tổng giá trị]],0)</f>
        <v>249221</v>
      </c>
      <c r="P1037" s="7">
        <f>IF(Table1[[#This Row],[Số còn phải thu ĐK]]&lt;&gt;0,0,IF(Table1[[#This Row],[Phân loại]]="Bán hàng",Table1[[#This Row],[Tổng giá trị]],-Table1[[#This Row],[Tổng giá trị]]))</f>
        <v>0</v>
      </c>
      <c r="Q1037" s="18">
        <f t="shared" si="89"/>
        <v>0</v>
      </c>
      <c r="R1037" s="7">
        <f>Table1[[#This Row],[Số còn phải thu ĐK]]+Table1[[#This Row],[Giá Trị HD sau CK]]-Table1[[#This Row],[Số tiền đã thu]]</f>
        <v>249221</v>
      </c>
      <c r="S1037" s="6">
        <f>IF(Table1[[#This Row],[Ngày hóa đơn]]&lt;&gt;"",Table1[[#This Row],[Ngày hóa đơn]],IF(Table1[[#This Row],[Ngày hạch toán]]&lt;&gt;"",Table1[[#This Row],[Ngày hạch toán]],""))</f>
        <v>45947</v>
      </c>
      <c r="T1037" s="7"/>
      <c r="U1037" s="6">
        <f>IF(Table1[[#This Row],[Ngày tính CN]]="","",S1037+T1037)</f>
        <v>45947</v>
      </c>
      <c r="V1037" s="18">
        <f ca="1">IF(Table1[[#This Row],[Hạn thanh toán]]="","",IF((U1037-NOW())&lt;0,0,(U1037-NOW())))</f>
        <v>0</v>
      </c>
      <c r="W1037" s="2"/>
      <c r="X1037" s="18">
        <f t="shared" ca="1" si="90"/>
        <v>223.49032048611116</v>
      </c>
      <c r="Y1037" s="2" t="str">
        <f t="shared" ca="1" si="91"/>
        <v>Nợ quá hạn hơn 120 ngày có khả năng mất thanh toán</v>
      </c>
      <c r="Z1037" s="51">
        <f t="shared" si="92"/>
        <v>45947</v>
      </c>
      <c r="AA1037" s="51" t="str">
        <f t="shared" si="93"/>
        <v/>
      </c>
      <c r="AD1037" s="2" t="str">
        <f>VLOOKUP($A1037,MA_KH!$A:$Q,MA_KH!O$1,0)</f>
        <v>CIRCLEK MIỀN BẮC</v>
      </c>
      <c r="AE1037" s="2" t="str">
        <f>VLOOKUP($A1037,MA_KH!$A:$Q,MA_KH!P$1,0)</f>
        <v>CHI NHÁNH CÔNG TY TNHH VÒNG TRÒN ĐỎ TẠI HÀ NỘI</v>
      </c>
    </row>
    <row r="1038" spans="1:31" ht="25.5" hidden="1" customHeight="1" x14ac:dyDescent="0.2">
      <c r="A1038" s="31" t="s">
        <v>21192</v>
      </c>
      <c r="B1038" s="31" t="s">
        <v>1331</v>
      </c>
      <c r="C1038" s="32">
        <v>45947</v>
      </c>
      <c r="D1038" s="31" t="s">
        <v>3427</v>
      </c>
      <c r="E1038" s="32">
        <v>45947</v>
      </c>
      <c r="F1038" s="31" t="s">
        <v>3428</v>
      </c>
      <c r="G1038" s="31" t="s">
        <v>3429</v>
      </c>
      <c r="H1038" s="33">
        <v>276912</v>
      </c>
      <c r="I1038" s="33">
        <v>0</v>
      </c>
      <c r="J1038" s="33">
        <v>22153</v>
      </c>
      <c r="K1038" s="33">
        <v>299065</v>
      </c>
      <c r="L1038" s="7" t="s">
        <v>51</v>
      </c>
      <c r="O1038" s="18">
        <f>IF(Table1[[#This Row],[Phân loại]]="Tồn đầu kỳ",Table1[[#This Row],[Tổng giá trị]],0)</f>
        <v>299065</v>
      </c>
      <c r="P1038" s="7">
        <f>IF(Table1[[#This Row],[Số còn phải thu ĐK]]&lt;&gt;0,0,IF(Table1[[#This Row],[Phân loại]]="Bán hàng",Table1[[#This Row],[Tổng giá trị]],-Table1[[#This Row],[Tổng giá trị]]))</f>
        <v>0</v>
      </c>
      <c r="Q1038" s="18">
        <f t="shared" si="89"/>
        <v>0</v>
      </c>
      <c r="R1038" s="7">
        <f>Table1[[#This Row],[Số còn phải thu ĐK]]+Table1[[#This Row],[Giá Trị HD sau CK]]-Table1[[#This Row],[Số tiền đã thu]]</f>
        <v>299065</v>
      </c>
      <c r="S1038" s="6">
        <f>IF(Table1[[#This Row],[Ngày hóa đơn]]&lt;&gt;"",Table1[[#This Row],[Ngày hóa đơn]],IF(Table1[[#This Row],[Ngày hạch toán]]&lt;&gt;"",Table1[[#This Row],[Ngày hạch toán]],""))</f>
        <v>45947</v>
      </c>
      <c r="T1038" s="7"/>
      <c r="U1038" s="6">
        <f>IF(Table1[[#This Row],[Ngày tính CN]]="","",S1038+T1038)</f>
        <v>45947</v>
      </c>
      <c r="V1038" s="18">
        <f ca="1">IF(Table1[[#This Row],[Hạn thanh toán]]="","",IF((U1038-NOW())&lt;0,0,(U1038-NOW())))</f>
        <v>0</v>
      </c>
      <c r="W1038" s="2"/>
      <c r="X1038" s="18">
        <f t="shared" ca="1" si="90"/>
        <v>223.49032048611116</v>
      </c>
      <c r="Y1038" s="2" t="str">
        <f t="shared" ca="1" si="91"/>
        <v>Nợ quá hạn hơn 120 ngày có khả năng mất thanh toán</v>
      </c>
      <c r="Z1038" s="51">
        <f t="shared" si="92"/>
        <v>45947</v>
      </c>
      <c r="AA1038" s="51" t="str">
        <f t="shared" si="93"/>
        <v/>
      </c>
      <c r="AD1038" s="2" t="str">
        <f>VLOOKUP($A1038,MA_KH!$A:$Q,MA_KH!O$1,0)</f>
        <v>CIRCLEK MIỀN BẮC</v>
      </c>
      <c r="AE1038" s="2" t="str">
        <f>VLOOKUP($A1038,MA_KH!$A:$Q,MA_KH!P$1,0)</f>
        <v>CHI NHÁNH CÔNG TY TNHH VÒNG TRÒN ĐỎ TẠI HÀ NỘI</v>
      </c>
    </row>
    <row r="1039" spans="1:31" ht="25.5" hidden="1" customHeight="1" x14ac:dyDescent="0.2">
      <c r="A1039" s="31" t="s">
        <v>21192</v>
      </c>
      <c r="B1039" s="31" t="s">
        <v>1331</v>
      </c>
      <c r="C1039" s="32">
        <v>45947</v>
      </c>
      <c r="D1039" s="31" t="s">
        <v>3430</v>
      </c>
      <c r="E1039" s="32">
        <v>45947</v>
      </c>
      <c r="F1039" s="31" t="s">
        <v>3431</v>
      </c>
      <c r="G1039" s="31" t="s">
        <v>3432</v>
      </c>
      <c r="H1039" s="33">
        <v>230760</v>
      </c>
      <c r="I1039" s="33">
        <v>0</v>
      </c>
      <c r="J1039" s="33">
        <v>18461</v>
      </c>
      <c r="K1039" s="33">
        <v>249221</v>
      </c>
      <c r="L1039" s="7" t="s">
        <v>51</v>
      </c>
      <c r="O1039" s="18">
        <f>IF(Table1[[#This Row],[Phân loại]]="Tồn đầu kỳ",Table1[[#This Row],[Tổng giá trị]],0)</f>
        <v>249221</v>
      </c>
      <c r="P1039" s="7">
        <f>IF(Table1[[#This Row],[Số còn phải thu ĐK]]&lt;&gt;0,0,IF(Table1[[#This Row],[Phân loại]]="Bán hàng",Table1[[#This Row],[Tổng giá trị]],-Table1[[#This Row],[Tổng giá trị]]))</f>
        <v>0</v>
      </c>
      <c r="Q1039" s="18">
        <f t="shared" si="89"/>
        <v>0</v>
      </c>
      <c r="R1039" s="7">
        <f>Table1[[#This Row],[Số còn phải thu ĐK]]+Table1[[#This Row],[Giá Trị HD sau CK]]-Table1[[#This Row],[Số tiền đã thu]]</f>
        <v>249221</v>
      </c>
      <c r="S1039" s="6">
        <f>IF(Table1[[#This Row],[Ngày hóa đơn]]&lt;&gt;"",Table1[[#This Row],[Ngày hóa đơn]],IF(Table1[[#This Row],[Ngày hạch toán]]&lt;&gt;"",Table1[[#This Row],[Ngày hạch toán]],""))</f>
        <v>45947</v>
      </c>
      <c r="T1039" s="7"/>
      <c r="U1039" s="6">
        <f>IF(Table1[[#This Row],[Ngày tính CN]]="","",S1039+T1039)</f>
        <v>45947</v>
      </c>
      <c r="V1039" s="18">
        <f ca="1">IF(Table1[[#This Row],[Hạn thanh toán]]="","",IF((U1039-NOW())&lt;0,0,(U1039-NOW())))</f>
        <v>0</v>
      </c>
      <c r="W1039" s="2"/>
      <c r="X1039" s="18">
        <f t="shared" ca="1" si="90"/>
        <v>223.49032048611116</v>
      </c>
      <c r="Y1039" s="2" t="str">
        <f t="shared" ca="1" si="91"/>
        <v>Nợ quá hạn hơn 120 ngày có khả năng mất thanh toán</v>
      </c>
      <c r="Z1039" s="51">
        <f t="shared" si="92"/>
        <v>45947</v>
      </c>
      <c r="AA1039" s="51" t="str">
        <f t="shared" si="93"/>
        <v/>
      </c>
      <c r="AD1039" s="2" t="str">
        <f>VLOOKUP($A1039,MA_KH!$A:$Q,MA_KH!O$1,0)</f>
        <v>CIRCLEK MIỀN BẮC</v>
      </c>
      <c r="AE1039" s="2" t="str">
        <f>VLOOKUP($A1039,MA_KH!$A:$Q,MA_KH!P$1,0)</f>
        <v>CHI NHÁNH CÔNG TY TNHH VÒNG TRÒN ĐỎ TẠI HÀ NỘI</v>
      </c>
    </row>
    <row r="1040" spans="1:31" ht="25.5" hidden="1" customHeight="1" x14ac:dyDescent="0.2">
      <c r="A1040" s="31" t="s">
        <v>21192</v>
      </c>
      <c r="B1040" s="31" t="s">
        <v>1331</v>
      </c>
      <c r="C1040" s="32">
        <v>45947</v>
      </c>
      <c r="D1040" s="31" t="s">
        <v>3433</v>
      </c>
      <c r="E1040" s="32">
        <v>45947</v>
      </c>
      <c r="F1040" s="31" t="s">
        <v>3434</v>
      </c>
      <c r="G1040" s="31" t="s">
        <v>3435</v>
      </c>
      <c r="H1040" s="33">
        <v>230760</v>
      </c>
      <c r="I1040" s="33">
        <v>0</v>
      </c>
      <c r="J1040" s="33">
        <v>18461</v>
      </c>
      <c r="K1040" s="33">
        <v>249221</v>
      </c>
      <c r="L1040" s="7" t="s">
        <v>51</v>
      </c>
      <c r="O1040" s="18">
        <f>IF(Table1[[#This Row],[Phân loại]]="Tồn đầu kỳ",Table1[[#This Row],[Tổng giá trị]],0)</f>
        <v>249221</v>
      </c>
      <c r="P1040" s="7">
        <f>IF(Table1[[#This Row],[Số còn phải thu ĐK]]&lt;&gt;0,0,IF(Table1[[#This Row],[Phân loại]]="Bán hàng",Table1[[#This Row],[Tổng giá trị]],-Table1[[#This Row],[Tổng giá trị]]))</f>
        <v>0</v>
      </c>
      <c r="Q1040" s="18">
        <f t="shared" si="89"/>
        <v>0</v>
      </c>
      <c r="R1040" s="7">
        <f>Table1[[#This Row],[Số còn phải thu ĐK]]+Table1[[#This Row],[Giá Trị HD sau CK]]-Table1[[#This Row],[Số tiền đã thu]]</f>
        <v>249221</v>
      </c>
      <c r="S1040" s="6">
        <f>IF(Table1[[#This Row],[Ngày hóa đơn]]&lt;&gt;"",Table1[[#This Row],[Ngày hóa đơn]],IF(Table1[[#This Row],[Ngày hạch toán]]&lt;&gt;"",Table1[[#This Row],[Ngày hạch toán]],""))</f>
        <v>45947</v>
      </c>
      <c r="T1040" s="7"/>
      <c r="U1040" s="6">
        <f>IF(Table1[[#This Row],[Ngày tính CN]]="","",S1040+T1040)</f>
        <v>45947</v>
      </c>
      <c r="V1040" s="18">
        <f ca="1">IF(Table1[[#This Row],[Hạn thanh toán]]="","",IF((U1040-NOW())&lt;0,0,(U1040-NOW())))</f>
        <v>0</v>
      </c>
      <c r="W1040" s="2"/>
      <c r="X1040" s="18">
        <f t="shared" ca="1" si="90"/>
        <v>223.49032048611116</v>
      </c>
      <c r="Y1040" s="2" t="str">
        <f t="shared" ca="1" si="91"/>
        <v>Nợ quá hạn hơn 120 ngày có khả năng mất thanh toán</v>
      </c>
      <c r="Z1040" s="51">
        <f t="shared" si="92"/>
        <v>45947</v>
      </c>
      <c r="AA1040" s="51" t="str">
        <f t="shared" si="93"/>
        <v/>
      </c>
      <c r="AD1040" s="2" t="str">
        <f>VLOOKUP($A1040,MA_KH!$A:$Q,MA_KH!O$1,0)</f>
        <v>CIRCLEK MIỀN BẮC</v>
      </c>
      <c r="AE1040" s="2" t="str">
        <f>VLOOKUP($A1040,MA_KH!$A:$Q,MA_KH!P$1,0)</f>
        <v>CHI NHÁNH CÔNG TY TNHH VÒNG TRÒN ĐỎ TẠI HÀ NỘI</v>
      </c>
    </row>
    <row r="1041" spans="1:31" ht="25.5" hidden="1" customHeight="1" x14ac:dyDescent="0.2">
      <c r="A1041" s="31" t="s">
        <v>21192</v>
      </c>
      <c r="B1041" s="31" t="s">
        <v>1331</v>
      </c>
      <c r="C1041" s="32">
        <v>45947</v>
      </c>
      <c r="D1041" s="31" t="s">
        <v>3436</v>
      </c>
      <c r="E1041" s="32">
        <v>45947</v>
      </c>
      <c r="F1041" s="31" t="s">
        <v>3437</v>
      </c>
      <c r="G1041" s="31" t="s">
        <v>3438</v>
      </c>
      <c r="H1041" s="33">
        <v>346140</v>
      </c>
      <c r="I1041" s="33">
        <v>0</v>
      </c>
      <c r="J1041" s="33">
        <v>27691</v>
      </c>
      <c r="K1041" s="33">
        <v>373831</v>
      </c>
      <c r="L1041" s="7" t="s">
        <v>51</v>
      </c>
      <c r="O1041" s="18">
        <f>IF(Table1[[#This Row],[Phân loại]]="Tồn đầu kỳ",Table1[[#This Row],[Tổng giá trị]],0)</f>
        <v>373831</v>
      </c>
      <c r="P1041" s="7">
        <f>IF(Table1[[#This Row],[Số còn phải thu ĐK]]&lt;&gt;0,0,IF(Table1[[#This Row],[Phân loại]]="Bán hàng",Table1[[#This Row],[Tổng giá trị]],-Table1[[#This Row],[Tổng giá trị]]))</f>
        <v>0</v>
      </c>
      <c r="Q1041" s="18">
        <f t="shared" si="89"/>
        <v>0</v>
      </c>
      <c r="R1041" s="7">
        <f>Table1[[#This Row],[Số còn phải thu ĐK]]+Table1[[#This Row],[Giá Trị HD sau CK]]-Table1[[#This Row],[Số tiền đã thu]]</f>
        <v>373831</v>
      </c>
      <c r="S1041" s="6">
        <f>IF(Table1[[#This Row],[Ngày hóa đơn]]&lt;&gt;"",Table1[[#This Row],[Ngày hóa đơn]],IF(Table1[[#This Row],[Ngày hạch toán]]&lt;&gt;"",Table1[[#This Row],[Ngày hạch toán]],""))</f>
        <v>45947</v>
      </c>
      <c r="T1041" s="7"/>
      <c r="U1041" s="6">
        <f>IF(Table1[[#This Row],[Ngày tính CN]]="","",S1041+T1041)</f>
        <v>45947</v>
      </c>
      <c r="V1041" s="18">
        <f ca="1">IF(Table1[[#This Row],[Hạn thanh toán]]="","",IF((U1041-NOW())&lt;0,0,(U1041-NOW())))</f>
        <v>0</v>
      </c>
      <c r="W1041" s="2"/>
      <c r="X1041" s="18">
        <f t="shared" ca="1" si="90"/>
        <v>223.49032048611116</v>
      </c>
      <c r="Y1041" s="2" t="str">
        <f t="shared" ca="1" si="91"/>
        <v>Nợ quá hạn hơn 120 ngày có khả năng mất thanh toán</v>
      </c>
      <c r="Z1041" s="51">
        <f t="shared" si="92"/>
        <v>45947</v>
      </c>
      <c r="AA1041" s="51" t="str">
        <f t="shared" si="93"/>
        <v/>
      </c>
      <c r="AD1041" s="2" t="str">
        <f>VLOOKUP($A1041,MA_KH!$A:$Q,MA_KH!O$1,0)</f>
        <v>CIRCLEK MIỀN BẮC</v>
      </c>
      <c r="AE1041" s="2" t="str">
        <f>VLOOKUP($A1041,MA_KH!$A:$Q,MA_KH!P$1,0)</f>
        <v>CHI NHÁNH CÔNG TY TNHH VÒNG TRÒN ĐỎ TẠI HÀ NỘI</v>
      </c>
    </row>
    <row r="1042" spans="1:31" ht="25.5" hidden="1" customHeight="1" x14ac:dyDescent="0.2">
      <c r="A1042" s="31" t="s">
        <v>21192</v>
      </c>
      <c r="B1042" s="31" t="s">
        <v>1331</v>
      </c>
      <c r="C1042" s="32">
        <v>45947</v>
      </c>
      <c r="D1042" s="31" t="s">
        <v>3439</v>
      </c>
      <c r="E1042" s="32">
        <v>45947</v>
      </c>
      <c r="F1042" s="31" t="s">
        <v>3440</v>
      </c>
      <c r="G1042" s="31" t="s">
        <v>3441</v>
      </c>
      <c r="H1042" s="33">
        <v>230760</v>
      </c>
      <c r="I1042" s="33">
        <v>0</v>
      </c>
      <c r="J1042" s="33">
        <v>18461</v>
      </c>
      <c r="K1042" s="33">
        <v>249221</v>
      </c>
      <c r="L1042" s="7" t="s">
        <v>51</v>
      </c>
      <c r="O1042" s="18">
        <f>IF(Table1[[#This Row],[Phân loại]]="Tồn đầu kỳ",Table1[[#This Row],[Tổng giá trị]],0)</f>
        <v>249221</v>
      </c>
      <c r="P1042" s="7">
        <f>IF(Table1[[#This Row],[Số còn phải thu ĐK]]&lt;&gt;0,0,IF(Table1[[#This Row],[Phân loại]]="Bán hàng",Table1[[#This Row],[Tổng giá trị]],-Table1[[#This Row],[Tổng giá trị]]))</f>
        <v>0</v>
      </c>
      <c r="Q1042" s="18">
        <f t="shared" ref="Q1042:Q1105" si="94">IF(M1042&lt;&gt;"",IF(O1042&lt;&gt;0,O1042,P1042),0)</f>
        <v>0</v>
      </c>
      <c r="R1042" s="7">
        <f>Table1[[#This Row],[Số còn phải thu ĐK]]+Table1[[#This Row],[Giá Trị HD sau CK]]-Table1[[#This Row],[Số tiền đã thu]]</f>
        <v>249221</v>
      </c>
      <c r="S1042" s="6">
        <f>IF(Table1[[#This Row],[Ngày hóa đơn]]&lt;&gt;"",Table1[[#This Row],[Ngày hóa đơn]],IF(Table1[[#This Row],[Ngày hạch toán]]&lt;&gt;"",Table1[[#This Row],[Ngày hạch toán]],""))</f>
        <v>45947</v>
      </c>
      <c r="T1042" s="7"/>
      <c r="U1042" s="6">
        <f>IF(Table1[[#This Row],[Ngày tính CN]]="","",S1042+T1042)</f>
        <v>45947</v>
      </c>
      <c r="V1042" s="18">
        <f ca="1">IF(Table1[[#This Row],[Hạn thanh toán]]="","",IF((U1042-NOW())&lt;0,0,(U1042-NOW())))</f>
        <v>0</v>
      </c>
      <c r="W1042" s="2"/>
      <c r="X1042" s="18">
        <f t="shared" ref="X1042:X1105" ca="1" si="95">IF(OR(U1042="",R1042=0),"",IF((U1042-NOW())&lt;0,-(U1042-NOW()),0))</f>
        <v>223.49032048611116</v>
      </c>
      <c r="Y1042" s="2" t="str">
        <f t="shared" ref="Y1042:Y1105" ca="1" si="96">IF(R1042=0,"Đã thanh toán",IF(X1042="","",IF(X1042&lt;=0,"Chưa đến hạn thanh toán",IF(X1042&lt;=30,"Nợ quá hạn 30 ngày",IF(X1042&lt;=60,"Nợ quá hạn từ 30 ngày đến 60 ngày",IF(X1042&lt;=90,"Nợ quá hạn từ 60 ngày đến 90 ngày",IF(X1042&lt;=120,"Nợ quá hạn từ 90 ngày đến 120 ngày","Nợ quá hạn hơn 120 ngày có khả năng mất thanh toán")))))))</f>
        <v>Nợ quá hạn hơn 120 ngày có khả năng mất thanh toán</v>
      </c>
      <c r="Z1042" s="51">
        <f t="shared" si="92"/>
        <v>45947</v>
      </c>
      <c r="AA1042" s="51" t="str">
        <f t="shared" si="93"/>
        <v/>
      </c>
      <c r="AD1042" s="2" t="str">
        <f>VLOOKUP($A1042,MA_KH!$A:$Q,MA_KH!O$1,0)</f>
        <v>CIRCLEK MIỀN BẮC</v>
      </c>
      <c r="AE1042" s="2" t="str">
        <f>VLOOKUP($A1042,MA_KH!$A:$Q,MA_KH!P$1,0)</f>
        <v>CHI NHÁNH CÔNG TY TNHH VÒNG TRÒN ĐỎ TẠI HÀ NỘI</v>
      </c>
    </row>
    <row r="1043" spans="1:31" ht="25.5" hidden="1" customHeight="1" x14ac:dyDescent="0.2">
      <c r="A1043" s="31" t="s">
        <v>21192</v>
      </c>
      <c r="B1043" s="31" t="s">
        <v>1331</v>
      </c>
      <c r="C1043" s="32">
        <v>45947</v>
      </c>
      <c r="D1043" s="31" t="s">
        <v>3442</v>
      </c>
      <c r="E1043" s="32">
        <v>45947</v>
      </c>
      <c r="F1043" s="31" t="s">
        <v>3443</v>
      </c>
      <c r="G1043" s="31" t="s">
        <v>3444</v>
      </c>
      <c r="H1043" s="33">
        <v>230760</v>
      </c>
      <c r="I1043" s="33">
        <v>0</v>
      </c>
      <c r="J1043" s="33">
        <v>18461</v>
      </c>
      <c r="K1043" s="33">
        <v>249221</v>
      </c>
      <c r="L1043" s="7" t="s">
        <v>51</v>
      </c>
      <c r="O1043" s="18">
        <f>IF(Table1[[#This Row],[Phân loại]]="Tồn đầu kỳ",Table1[[#This Row],[Tổng giá trị]],0)</f>
        <v>249221</v>
      </c>
      <c r="P1043" s="7">
        <f>IF(Table1[[#This Row],[Số còn phải thu ĐK]]&lt;&gt;0,0,IF(Table1[[#This Row],[Phân loại]]="Bán hàng",Table1[[#This Row],[Tổng giá trị]],-Table1[[#This Row],[Tổng giá trị]]))</f>
        <v>0</v>
      </c>
      <c r="Q1043" s="18">
        <f t="shared" si="94"/>
        <v>0</v>
      </c>
      <c r="R1043" s="7">
        <f>Table1[[#This Row],[Số còn phải thu ĐK]]+Table1[[#This Row],[Giá Trị HD sau CK]]-Table1[[#This Row],[Số tiền đã thu]]</f>
        <v>249221</v>
      </c>
      <c r="S1043" s="6">
        <f>IF(Table1[[#This Row],[Ngày hóa đơn]]&lt;&gt;"",Table1[[#This Row],[Ngày hóa đơn]],IF(Table1[[#This Row],[Ngày hạch toán]]&lt;&gt;"",Table1[[#This Row],[Ngày hạch toán]],""))</f>
        <v>45947</v>
      </c>
      <c r="T1043" s="7"/>
      <c r="U1043" s="6">
        <f>IF(Table1[[#This Row],[Ngày tính CN]]="","",S1043+T1043)</f>
        <v>45947</v>
      </c>
      <c r="V1043" s="18">
        <f ca="1">IF(Table1[[#This Row],[Hạn thanh toán]]="","",IF((U1043-NOW())&lt;0,0,(U1043-NOW())))</f>
        <v>0</v>
      </c>
      <c r="W1043" s="2"/>
      <c r="X1043" s="18">
        <f t="shared" ca="1" si="95"/>
        <v>223.49032048611116</v>
      </c>
      <c r="Y1043" s="2" t="str">
        <f t="shared" ca="1" si="96"/>
        <v>Nợ quá hạn hơn 120 ngày có khả năng mất thanh toán</v>
      </c>
      <c r="Z1043" s="51">
        <f t="shared" si="92"/>
        <v>45947</v>
      </c>
      <c r="AA1043" s="51" t="str">
        <f t="shared" si="93"/>
        <v/>
      </c>
      <c r="AD1043" s="2" t="str">
        <f>VLOOKUP($A1043,MA_KH!$A:$Q,MA_KH!O$1,0)</f>
        <v>CIRCLEK MIỀN BẮC</v>
      </c>
      <c r="AE1043" s="2" t="str">
        <f>VLOOKUP($A1043,MA_KH!$A:$Q,MA_KH!P$1,0)</f>
        <v>CHI NHÁNH CÔNG TY TNHH VÒNG TRÒN ĐỎ TẠI HÀ NỘI</v>
      </c>
    </row>
    <row r="1044" spans="1:31" ht="25.5" hidden="1" customHeight="1" x14ac:dyDescent="0.2">
      <c r="A1044" s="31" t="s">
        <v>21192</v>
      </c>
      <c r="B1044" s="31" t="s">
        <v>1331</v>
      </c>
      <c r="C1044" s="32">
        <v>45947</v>
      </c>
      <c r="D1044" s="31" t="s">
        <v>3445</v>
      </c>
      <c r="E1044" s="32">
        <v>45947</v>
      </c>
      <c r="F1044" s="31" t="s">
        <v>3446</v>
      </c>
      <c r="G1044" s="31" t="s">
        <v>3447</v>
      </c>
      <c r="H1044" s="33">
        <v>230760</v>
      </c>
      <c r="I1044" s="33">
        <v>0</v>
      </c>
      <c r="J1044" s="33">
        <v>18461</v>
      </c>
      <c r="K1044" s="33">
        <v>249221</v>
      </c>
      <c r="L1044" s="7" t="s">
        <v>51</v>
      </c>
      <c r="O1044" s="18">
        <f>IF(Table1[[#This Row],[Phân loại]]="Tồn đầu kỳ",Table1[[#This Row],[Tổng giá trị]],0)</f>
        <v>249221</v>
      </c>
      <c r="P1044" s="7">
        <f>IF(Table1[[#This Row],[Số còn phải thu ĐK]]&lt;&gt;0,0,IF(Table1[[#This Row],[Phân loại]]="Bán hàng",Table1[[#This Row],[Tổng giá trị]],-Table1[[#This Row],[Tổng giá trị]]))</f>
        <v>0</v>
      </c>
      <c r="Q1044" s="18">
        <f t="shared" si="94"/>
        <v>0</v>
      </c>
      <c r="R1044" s="7">
        <f>Table1[[#This Row],[Số còn phải thu ĐK]]+Table1[[#This Row],[Giá Trị HD sau CK]]-Table1[[#This Row],[Số tiền đã thu]]</f>
        <v>249221</v>
      </c>
      <c r="S1044" s="6">
        <f>IF(Table1[[#This Row],[Ngày hóa đơn]]&lt;&gt;"",Table1[[#This Row],[Ngày hóa đơn]],IF(Table1[[#This Row],[Ngày hạch toán]]&lt;&gt;"",Table1[[#This Row],[Ngày hạch toán]],""))</f>
        <v>45947</v>
      </c>
      <c r="T1044" s="7"/>
      <c r="U1044" s="6">
        <f>IF(Table1[[#This Row],[Ngày tính CN]]="","",S1044+T1044)</f>
        <v>45947</v>
      </c>
      <c r="V1044" s="18">
        <f ca="1">IF(Table1[[#This Row],[Hạn thanh toán]]="","",IF((U1044-NOW())&lt;0,0,(U1044-NOW())))</f>
        <v>0</v>
      </c>
      <c r="W1044" s="2"/>
      <c r="X1044" s="18">
        <f t="shared" ca="1" si="95"/>
        <v>223.49032048611116</v>
      </c>
      <c r="Y1044" s="2" t="str">
        <f t="shared" ca="1" si="96"/>
        <v>Nợ quá hạn hơn 120 ngày có khả năng mất thanh toán</v>
      </c>
      <c r="Z1044" s="51">
        <f t="shared" si="92"/>
        <v>45947</v>
      </c>
      <c r="AA1044" s="51" t="str">
        <f t="shared" si="93"/>
        <v/>
      </c>
      <c r="AD1044" s="2" t="str">
        <f>VLOOKUP($A1044,MA_KH!$A:$Q,MA_KH!O$1,0)</f>
        <v>CIRCLEK MIỀN BẮC</v>
      </c>
      <c r="AE1044" s="2" t="str">
        <f>VLOOKUP($A1044,MA_KH!$A:$Q,MA_KH!P$1,0)</f>
        <v>CHI NHÁNH CÔNG TY TNHH VÒNG TRÒN ĐỎ TẠI HÀ NỘI</v>
      </c>
    </row>
    <row r="1045" spans="1:31" ht="25.5" hidden="1" customHeight="1" x14ac:dyDescent="0.2">
      <c r="A1045" s="31" t="s">
        <v>21192</v>
      </c>
      <c r="B1045" s="31" t="s">
        <v>1331</v>
      </c>
      <c r="C1045" s="32">
        <v>45947</v>
      </c>
      <c r="D1045" s="31" t="s">
        <v>3448</v>
      </c>
      <c r="E1045" s="32">
        <v>45947</v>
      </c>
      <c r="F1045" s="31" t="s">
        <v>3449</v>
      </c>
      <c r="G1045" s="31" t="s">
        <v>3450</v>
      </c>
      <c r="H1045" s="33">
        <v>230760</v>
      </c>
      <c r="I1045" s="33">
        <v>0</v>
      </c>
      <c r="J1045" s="33">
        <v>18461</v>
      </c>
      <c r="K1045" s="33">
        <v>249221</v>
      </c>
      <c r="L1045" s="7" t="s">
        <v>51</v>
      </c>
      <c r="O1045" s="18">
        <f>IF(Table1[[#This Row],[Phân loại]]="Tồn đầu kỳ",Table1[[#This Row],[Tổng giá trị]],0)</f>
        <v>249221</v>
      </c>
      <c r="P1045" s="7">
        <f>IF(Table1[[#This Row],[Số còn phải thu ĐK]]&lt;&gt;0,0,IF(Table1[[#This Row],[Phân loại]]="Bán hàng",Table1[[#This Row],[Tổng giá trị]],-Table1[[#This Row],[Tổng giá trị]]))</f>
        <v>0</v>
      </c>
      <c r="Q1045" s="18">
        <f t="shared" si="94"/>
        <v>0</v>
      </c>
      <c r="R1045" s="7">
        <f>Table1[[#This Row],[Số còn phải thu ĐK]]+Table1[[#This Row],[Giá Trị HD sau CK]]-Table1[[#This Row],[Số tiền đã thu]]</f>
        <v>249221</v>
      </c>
      <c r="S1045" s="6">
        <f>IF(Table1[[#This Row],[Ngày hóa đơn]]&lt;&gt;"",Table1[[#This Row],[Ngày hóa đơn]],IF(Table1[[#This Row],[Ngày hạch toán]]&lt;&gt;"",Table1[[#This Row],[Ngày hạch toán]],""))</f>
        <v>45947</v>
      </c>
      <c r="T1045" s="7"/>
      <c r="U1045" s="6">
        <f>IF(Table1[[#This Row],[Ngày tính CN]]="","",S1045+T1045)</f>
        <v>45947</v>
      </c>
      <c r="V1045" s="18">
        <f ca="1">IF(Table1[[#This Row],[Hạn thanh toán]]="","",IF((U1045-NOW())&lt;0,0,(U1045-NOW())))</f>
        <v>0</v>
      </c>
      <c r="W1045" s="2"/>
      <c r="X1045" s="18">
        <f t="shared" ca="1" si="95"/>
        <v>223.49032048611116</v>
      </c>
      <c r="Y1045" s="2" t="str">
        <f t="shared" ca="1" si="96"/>
        <v>Nợ quá hạn hơn 120 ngày có khả năng mất thanh toán</v>
      </c>
      <c r="Z1045" s="51">
        <f t="shared" si="92"/>
        <v>45947</v>
      </c>
      <c r="AA1045" s="51" t="str">
        <f t="shared" si="93"/>
        <v/>
      </c>
      <c r="AD1045" s="2" t="str">
        <f>VLOOKUP($A1045,MA_KH!$A:$Q,MA_KH!O$1,0)</f>
        <v>CIRCLEK MIỀN BẮC</v>
      </c>
      <c r="AE1045" s="2" t="str">
        <f>VLOOKUP($A1045,MA_KH!$A:$Q,MA_KH!P$1,0)</f>
        <v>CHI NHÁNH CÔNG TY TNHH VÒNG TRÒN ĐỎ TẠI HÀ NỘI</v>
      </c>
    </row>
    <row r="1046" spans="1:31" ht="25.5" hidden="1" customHeight="1" x14ac:dyDescent="0.2">
      <c r="A1046" s="31" t="s">
        <v>21192</v>
      </c>
      <c r="B1046" s="31" t="s">
        <v>1331</v>
      </c>
      <c r="C1046" s="32">
        <v>45947</v>
      </c>
      <c r="D1046" s="31" t="s">
        <v>3451</v>
      </c>
      <c r="E1046" s="32">
        <v>45947</v>
      </c>
      <c r="F1046" s="31" t="s">
        <v>3452</v>
      </c>
      <c r="G1046" s="31" t="s">
        <v>3453</v>
      </c>
      <c r="H1046" s="33">
        <v>461520</v>
      </c>
      <c r="I1046" s="33">
        <v>0</v>
      </c>
      <c r="J1046" s="33">
        <v>36922</v>
      </c>
      <c r="K1046" s="33">
        <v>498442</v>
      </c>
      <c r="L1046" s="7" t="s">
        <v>51</v>
      </c>
      <c r="O1046" s="18">
        <f>IF(Table1[[#This Row],[Phân loại]]="Tồn đầu kỳ",Table1[[#This Row],[Tổng giá trị]],0)</f>
        <v>498442</v>
      </c>
      <c r="P1046" s="7">
        <f>IF(Table1[[#This Row],[Số còn phải thu ĐK]]&lt;&gt;0,0,IF(Table1[[#This Row],[Phân loại]]="Bán hàng",Table1[[#This Row],[Tổng giá trị]],-Table1[[#This Row],[Tổng giá trị]]))</f>
        <v>0</v>
      </c>
      <c r="Q1046" s="18">
        <f t="shared" si="94"/>
        <v>0</v>
      </c>
      <c r="R1046" s="7">
        <f>Table1[[#This Row],[Số còn phải thu ĐK]]+Table1[[#This Row],[Giá Trị HD sau CK]]-Table1[[#This Row],[Số tiền đã thu]]</f>
        <v>498442</v>
      </c>
      <c r="S1046" s="6">
        <f>IF(Table1[[#This Row],[Ngày hóa đơn]]&lt;&gt;"",Table1[[#This Row],[Ngày hóa đơn]],IF(Table1[[#This Row],[Ngày hạch toán]]&lt;&gt;"",Table1[[#This Row],[Ngày hạch toán]],""))</f>
        <v>45947</v>
      </c>
      <c r="T1046" s="7"/>
      <c r="U1046" s="6">
        <f>IF(Table1[[#This Row],[Ngày tính CN]]="","",S1046+T1046)</f>
        <v>45947</v>
      </c>
      <c r="V1046" s="18">
        <f ca="1">IF(Table1[[#This Row],[Hạn thanh toán]]="","",IF((U1046-NOW())&lt;0,0,(U1046-NOW())))</f>
        <v>0</v>
      </c>
      <c r="W1046" s="2"/>
      <c r="X1046" s="18">
        <f t="shared" ca="1" si="95"/>
        <v>223.49032048611116</v>
      </c>
      <c r="Y1046" s="2" t="str">
        <f t="shared" ca="1" si="96"/>
        <v>Nợ quá hạn hơn 120 ngày có khả năng mất thanh toán</v>
      </c>
      <c r="Z1046" s="51">
        <f t="shared" si="92"/>
        <v>45947</v>
      </c>
      <c r="AA1046" s="51" t="str">
        <f t="shared" si="93"/>
        <v/>
      </c>
      <c r="AD1046" s="2" t="str">
        <f>VLOOKUP($A1046,MA_KH!$A:$Q,MA_KH!O$1,0)</f>
        <v>CIRCLEK MIỀN BẮC</v>
      </c>
      <c r="AE1046" s="2" t="str">
        <f>VLOOKUP($A1046,MA_KH!$A:$Q,MA_KH!P$1,0)</f>
        <v>CHI NHÁNH CÔNG TY TNHH VÒNG TRÒN ĐỎ TẠI HÀ NỘI</v>
      </c>
    </row>
    <row r="1047" spans="1:31" ht="25.5" hidden="1" customHeight="1" x14ac:dyDescent="0.2">
      <c r="A1047" s="31" t="s">
        <v>21192</v>
      </c>
      <c r="B1047" s="31" t="s">
        <v>1331</v>
      </c>
      <c r="C1047" s="32">
        <v>45947</v>
      </c>
      <c r="D1047" s="31" t="s">
        <v>3454</v>
      </c>
      <c r="E1047" s="32">
        <v>45947</v>
      </c>
      <c r="F1047" s="31" t="s">
        <v>3455</v>
      </c>
      <c r="G1047" s="31" t="s">
        <v>3456</v>
      </c>
      <c r="H1047" s="33">
        <v>230760</v>
      </c>
      <c r="I1047" s="33">
        <v>0</v>
      </c>
      <c r="J1047" s="33">
        <v>18461</v>
      </c>
      <c r="K1047" s="33">
        <v>249221</v>
      </c>
      <c r="L1047" s="7" t="s">
        <v>51</v>
      </c>
      <c r="O1047" s="18">
        <f>IF(Table1[[#This Row],[Phân loại]]="Tồn đầu kỳ",Table1[[#This Row],[Tổng giá trị]],0)</f>
        <v>249221</v>
      </c>
      <c r="P1047" s="7">
        <f>IF(Table1[[#This Row],[Số còn phải thu ĐK]]&lt;&gt;0,0,IF(Table1[[#This Row],[Phân loại]]="Bán hàng",Table1[[#This Row],[Tổng giá trị]],-Table1[[#This Row],[Tổng giá trị]]))</f>
        <v>0</v>
      </c>
      <c r="Q1047" s="18">
        <f t="shared" si="94"/>
        <v>0</v>
      </c>
      <c r="R1047" s="7">
        <f>Table1[[#This Row],[Số còn phải thu ĐK]]+Table1[[#This Row],[Giá Trị HD sau CK]]-Table1[[#This Row],[Số tiền đã thu]]</f>
        <v>249221</v>
      </c>
      <c r="S1047" s="6">
        <f>IF(Table1[[#This Row],[Ngày hóa đơn]]&lt;&gt;"",Table1[[#This Row],[Ngày hóa đơn]],IF(Table1[[#This Row],[Ngày hạch toán]]&lt;&gt;"",Table1[[#This Row],[Ngày hạch toán]],""))</f>
        <v>45947</v>
      </c>
      <c r="T1047" s="7"/>
      <c r="U1047" s="6">
        <f>IF(Table1[[#This Row],[Ngày tính CN]]="","",S1047+T1047)</f>
        <v>45947</v>
      </c>
      <c r="V1047" s="18">
        <f ca="1">IF(Table1[[#This Row],[Hạn thanh toán]]="","",IF((U1047-NOW())&lt;0,0,(U1047-NOW())))</f>
        <v>0</v>
      </c>
      <c r="W1047" s="2"/>
      <c r="X1047" s="18">
        <f t="shared" ca="1" si="95"/>
        <v>223.49032048611116</v>
      </c>
      <c r="Y1047" s="2" t="str">
        <f t="shared" ca="1" si="96"/>
        <v>Nợ quá hạn hơn 120 ngày có khả năng mất thanh toán</v>
      </c>
      <c r="Z1047" s="51">
        <f t="shared" si="92"/>
        <v>45947</v>
      </c>
      <c r="AA1047" s="51" t="str">
        <f t="shared" si="93"/>
        <v/>
      </c>
      <c r="AD1047" s="2" t="str">
        <f>VLOOKUP($A1047,MA_KH!$A:$Q,MA_KH!O$1,0)</f>
        <v>CIRCLEK MIỀN BẮC</v>
      </c>
      <c r="AE1047" s="2" t="str">
        <f>VLOOKUP($A1047,MA_KH!$A:$Q,MA_KH!P$1,0)</f>
        <v>CHI NHÁNH CÔNG TY TNHH VÒNG TRÒN ĐỎ TẠI HÀ NỘI</v>
      </c>
    </row>
    <row r="1048" spans="1:31" ht="25.5" hidden="1" customHeight="1" x14ac:dyDescent="0.2">
      <c r="A1048" s="31" t="s">
        <v>21192</v>
      </c>
      <c r="B1048" s="31" t="s">
        <v>1331</v>
      </c>
      <c r="C1048" s="32">
        <v>45947</v>
      </c>
      <c r="D1048" s="31" t="s">
        <v>3457</v>
      </c>
      <c r="E1048" s="32">
        <v>45947</v>
      </c>
      <c r="F1048" s="31" t="s">
        <v>3458</v>
      </c>
      <c r="G1048" s="31" t="s">
        <v>3459</v>
      </c>
      <c r="H1048" s="33">
        <v>230760</v>
      </c>
      <c r="I1048" s="33">
        <v>0</v>
      </c>
      <c r="J1048" s="33">
        <v>18461</v>
      </c>
      <c r="K1048" s="33">
        <v>249221</v>
      </c>
      <c r="L1048" s="7" t="s">
        <v>51</v>
      </c>
      <c r="O1048" s="18">
        <f>IF(Table1[[#This Row],[Phân loại]]="Tồn đầu kỳ",Table1[[#This Row],[Tổng giá trị]],0)</f>
        <v>249221</v>
      </c>
      <c r="P1048" s="7">
        <f>IF(Table1[[#This Row],[Số còn phải thu ĐK]]&lt;&gt;0,0,IF(Table1[[#This Row],[Phân loại]]="Bán hàng",Table1[[#This Row],[Tổng giá trị]],-Table1[[#This Row],[Tổng giá trị]]))</f>
        <v>0</v>
      </c>
      <c r="Q1048" s="18">
        <f t="shared" si="94"/>
        <v>0</v>
      </c>
      <c r="R1048" s="7">
        <f>Table1[[#This Row],[Số còn phải thu ĐK]]+Table1[[#This Row],[Giá Trị HD sau CK]]-Table1[[#This Row],[Số tiền đã thu]]</f>
        <v>249221</v>
      </c>
      <c r="S1048" s="6">
        <f>IF(Table1[[#This Row],[Ngày hóa đơn]]&lt;&gt;"",Table1[[#This Row],[Ngày hóa đơn]],IF(Table1[[#This Row],[Ngày hạch toán]]&lt;&gt;"",Table1[[#This Row],[Ngày hạch toán]],""))</f>
        <v>45947</v>
      </c>
      <c r="T1048" s="7"/>
      <c r="U1048" s="6">
        <f>IF(Table1[[#This Row],[Ngày tính CN]]="","",S1048+T1048)</f>
        <v>45947</v>
      </c>
      <c r="V1048" s="18">
        <f ca="1">IF(Table1[[#This Row],[Hạn thanh toán]]="","",IF((U1048-NOW())&lt;0,0,(U1048-NOW())))</f>
        <v>0</v>
      </c>
      <c r="W1048" s="2"/>
      <c r="X1048" s="18">
        <f t="shared" ca="1" si="95"/>
        <v>223.49032048611116</v>
      </c>
      <c r="Y1048" s="2" t="str">
        <f t="shared" ca="1" si="96"/>
        <v>Nợ quá hạn hơn 120 ngày có khả năng mất thanh toán</v>
      </c>
      <c r="Z1048" s="51">
        <f t="shared" si="92"/>
        <v>45947</v>
      </c>
      <c r="AA1048" s="51" t="str">
        <f t="shared" si="93"/>
        <v/>
      </c>
      <c r="AD1048" s="2" t="str">
        <f>VLOOKUP($A1048,MA_KH!$A:$Q,MA_KH!O$1,0)</f>
        <v>CIRCLEK MIỀN BẮC</v>
      </c>
      <c r="AE1048" s="2" t="str">
        <f>VLOOKUP($A1048,MA_KH!$A:$Q,MA_KH!P$1,0)</f>
        <v>CHI NHÁNH CÔNG TY TNHH VÒNG TRÒN ĐỎ TẠI HÀ NỘI</v>
      </c>
    </row>
    <row r="1049" spans="1:31" ht="25.5" hidden="1" customHeight="1" x14ac:dyDescent="0.2">
      <c r="A1049" s="31" t="s">
        <v>21192</v>
      </c>
      <c r="B1049" s="31" t="s">
        <v>1331</v>
      </c>
      <c r="C1049" s="32">
        <v>45947</v>
      </c>
      <c r="D1049" s="31" t="s">
        <v>3460</v>
      </c>
      <c r="E1049" s="32">
        <v>45947</v>
      </c>
      <c r="F1049" s="31" t="s">
        <v>3461</v>
      </c>
      <c r="G1049" s="31" t="s">
        <v>3462</v>
      </c>
      <c r="H1049" s="33">
        <v>346140</v>
      </c>
      <c r="I1049" s="33">
        <v>0</v>
      </c>
      <c r="J1049" s="33">
        <v>27691</v>
      </c>
      <c r="K1049" s="33">
        <v>373831</v>
      </c>
      <c r="L1049" s="7" t="s">
        <v>51</v>
      </c>
      <c r="O1049" s="18">
        <f>IF(Table1[[#This Row],[Phân loại]]="Tồn đầu kỳ",Table1[[#This Row],[Tổng giá trị]],0)</f>
        <v>373831</v>
      </c>
      <c r="P1049" s="7">
        <f>IF(Table1[[#This Row],[Số còn phải thu ĐK]]&lt;&gt;0,0,IF(Table1[[#This Row],[Phân loại]]="Bán hàng",Table1[[#This Row],[Tổng giá trị]],-Table1[[#This Row],[Tổng giá trị]]))</f>
        <v>0</v>
      </c>
      <c r="Q1049" s="18">
        <f t="shared" si="94"/>
        <v>0</v>
      </c>
      <c r="R1049" s="7">
        <f>Table1[[#This Row],[Số còn phải thu ĐK]]+Table1[[#This Row],[Giá Trị HD sau CK]]-Table1[[#This Row],[Số tiền đã thu]]</f>
        <v>373831</v>
      </c>
      <c r="S1049" s="6">
        <f>IF(Table1[[#This Row],[Ngày hóa đơn]]&lt;&gt;"",Table1[[#This Row],[Ngày hóa đơn]],IF(Table1[[#This Row],[Ngày hạch toán]]&lt;&gt;"",Table1[[#This Row],[Ngày hạch toán]],""))</f>
        <v>45947</v>
      </c>
      <c r="T1049" s="7"/>
      <c r="U1049" s="6">
        <f>IF(Table1[[#This Row],[Ngày tính CN]]="","",S1049+T1049)</f>
        <v>45947</v>
      </c>
      <c r="V1049" s="18">
        <f ca="1">IF(Table1[[#This Row],[Hạn thanh toán]]="","",IF((U1049-NOW())&lt;0,0,(U1049-NOW())))</f>
        <v>0</v>
      </c>
      <c r="W1049" s="2"/>
      <c r="X1049" s="18">
        <f t="shared" ca="1" si="95"/>
        <v>223.49032048611116</v>
      </c>
      <c r="Y1049" s="2" t="str">
        <f t="shared" ca="1" si="96"/>
        <v>Nợ quá hạn hơn 120 ngày có khả năng mất thanh toán</v>
      </c>
      <c r="Z1049" s="51">
        <f t="shared" si="92"/>
        <v>45947</v>
      </c>
      <c r="AA1049" s="51" t="str">
        <f t="shared" si="93"/>
        <v/>
      </c>
      <c r="AD1049" s="2" t="str">
        <f>VLOOKUP($A1049,MA_KH!$A:$Q,MA_KH!O$1,0)</f>
        <v>CIRCLEK MIỀN BẮC</v>
      </c>
      <c r="AE1049" s="2" t="str">
        <f>VLOOKUP($A1049,MA_KH!$A:$Q,MA_KH!P$1,0)</f>
        <v>CHI NHÁNH CÔNG TY TNHH VÒNG TRÒN ĐỎ TẠI HÀ NỘI</v>
      </c>
    </row>
    <row r="1050" spans="1:31" ht="25.5" hidden="1" customHeight="1" x14ac:dyDescent="0.2">
      <c r="A1050" s="31" t="s">
        <v>21192</v>
      </c>
      <c r="B1050" s="31" t="s">
        <v>1331</v>
      </c>
      <c r="C1050" s="32">
        <v>45947</v>
      </c>
      <c r="D1050" s="31" t="s">
        <v>3463</v>
      </c>
      <c r="E1050" s="32">
        <v>45947</v>
      </c>
      <c r="F1050" s="31" t="s">
        <v>3464</v>
      </c>
      <c r="G1050" s="31" t="s">
        <v>3465</v>
      </c>
      <c r="H1050" s="33">
        <v>276912</v>
      </c>
      <c r="I1050" s="33">
        <v>0</v>
      </c>
      <c r="J1050" s="33">
        <v>22153</v>
      </c>
      <c r="K1050" s="33">
        <v>299065</v>
      </c>
      <c r="L1050" s="7" t="s">
        <v>51</v>
      </c>
      <c r="O1050" s="18">
        <f>IF(Table1[[#This Row],[Phân loại]]="Tồn đầu kỳ",Table1[[#This Row],[Tổng giá trị]],0)</f>
        <v>299065</v>
      </c>
      <c r="P1050" s="7">
        <f>IF(Table1[[#This Row],[Số còn phải thu ĐK]]&lt;&gt;0,0,IF(Table1[[#This Row],[Phân loại]]="Bán hàng",Table1[[#This Row],[Tổng giá trị]],-Table1[[#This Row],[Tổng giá trị]]))</f>
        <v>0</v>
      </c>
      <c r="Q1050" s="18">
        <f t="shared" si="94"/>
        <v>0</v>
      </c>
      <c r="R1050" s="7">
        <f>Table1[[#This Row],[Số còn phải thu ĐK]]+Table1[[#This Row],[Giá Trị HD sau CK]]-Table1[[#This Row],[Số tiền đã thu]]</f>
        <v>299065</v>
      </c>
      <c r="S1050" s="6">
        <f>IF(Table1[[#This Row],[Ngày hóa đơn]]&lt;&gt;"",Table1[[#This Row],[Ngày hóa đơn]],IF(Table1[[#This Row],[Ngày hạch toán]]&lt;&gt;"",Table1[[#This Row],[Ngày hạch toán]],""))</f>
        <v>45947</v>
      </c>
      <c r="T1050" s="7"/>
      <c r="U1050" s="6">
        <f>IF(Table1[[#This Row],[Ngày tính CN]]="","",S1050+T1050)</f>
        <v>45947</v>
      </c>
      <c r="V1050" s="18">
        <f ca="1">IF(Table1[[#This Row],[Hạn thanh toán]]="","",IF((U1050-NOW())&lt;0,0,(U1050-NOW())))</f>
        <v>0</v>
      </c>
      <c r="W1050" s="2"/>
      <c r="X1050" s="18">
        <f t="shared" ca="1" si="95"/>
        <v>223.49032048611116</v>
      </c>
      <c r="Y1050" s="2" t="str">
        <f t="shared" ca="1" si="96"/>
        <v>Nợ quá hạn hơn 120 ngày có khả năng mất thanh toán</v>
      </c>
      <c r="Z1050" s="51">
        <f t="shared" si="92"/>
        <v>45947</v>
      </c>
      <c r="AA1050" s="51" t="str">
        <f t="shared" si="93"/>
        <v/>
      </c>
      <c r="AD1050" s="2" t="str">
        <f>VLOOKUP($A1050,MA_KH!$A:$Q,MA_KH!O$1,0)</f>
        <v>CIRCLEK MIỀN BẮC</v>
      </c>
      <c r="AE1050" s="2" t="str">
        <f>VLOOKUP($A1050,MA_KH!$A:$Q,MA_KH!P$1,0)</f>
        <v>CHI NHÁNH CÔNG TY TNHH VÒNG TRÒN ĐỎ TẠI HÀ NỘI</v>
      </c>
    </row>
    <row r="1051" spans="1:31" ht="25.5" hidden="1" customHeight="1" x14ac:dyDescent="0.2">
      <c r="A1051" s="31" t="s">
        <v>21192</v>
      </c>
      <c r="B1051" s="31" t="s">
        <v>1331</v>
      </c>
      <c r="C1051" s="32">
        <v>45947</v>
      </c>
      <c r="D1051" s="31" t="s">
        <v>3466</v>
      </c>
      <c r="E1051" s="32">
        <v>45947</v>
      </c>
      <c r="F1051" s="31" t="s">
        <v>3467</v>
      </c>
      <c r="G1051" s="31" t="s">
        <v>3468</v>
      </c>
      <c r="H1051" s="33">
        <v>230760</v>
      </c>
      <c r="I1051" s="33">
        <v>0</v>
      </c>
      <c r="J1051" s="33">
        <v>18461</v>
      </c>
      <c r="K1051" s="33">
        <v>249221</v>
      </c>
      <c r="L1051" s="7" t="s">
        <v>51</v>
      </c>
      <c r="O1051" s="18">
        <f>IF(Table1[[#This Row],[Phân loại]]="Tồn đầu kỳ",Table1[[#This Row],[Tổng giá trị]],0)</f>
        <v>249221</v>
      </c>
      <c r="P1051" s="7">
        <f>IF(Table1[[#This Row],[Số còn phải thu ĐK]]&lt;&gt;0,0,IF(Table1[[#This Row],[Phân loại]]="Bán hàng",Table1[[#This Row],[Tổng giá trị]],-Table1[[#This Row],[Tổng giá trị]]))</f>
        <v>0</v>
      </c>
      <c r="Q1051" s="18">
        <f t="shared" si="94"/>
        <v>0</v>
      </c>
      <c r="R1051" s="7">
        <f>Table1[[#This Row],[Số còn phải thu ĐK]]+Table1[[#This Row],[Giá Trị HD sau CK]]-Table1[[#This Row],[Số tiền đã thu]]</f>
        <v>249221</v>
      </c>
      <c r="S1051" s="6">
        <f>IF(Table1[[#This Row],[Ngày hóa đơn]]&lt;&gt;"",Table1[[#This Row],[Ngày hóa đơn]],IF(Table1[[#This Row],[Ngày hạch toán]]&lt;&gt;"",Table1[[#This Row],[Ngày hạch toán]],""))</f>
        <v>45947</v>
      </c>
      <c r="T1051" s="7"/>
      <c r="U1051" s="6">
        <f>IF(Table1[[#This Row],[Ngày tính CN]]="","",S1051+T1051)</f>
        <v>45947</v>
      </c>
      <c r="V1051" s="18">
        <f ca="1">IF(Table1[[#This Row],[Hạn thanh toán]]="","",IF((U1051-NOW())&lt;0,0,(U1051-NOW())))</f>
        <v>0</v>
      </c>
      <c r="W1051" s="2"/>
      <c r="X1051" s="18">
        <f t="shared" ca="1" si="95"/>
        <v>223.49032048611116</v>
      </c>
      <c r="Y1051" s="2" t="str">
        <f t="shared" ca="1" si="96"/>
        <v>Nợ quá hạn hơn 120 ngày có khả năng mất thanh toán</v>
      </c>
      <c r="Z1051" s="51">
        <f t="shared" si="92"/>
        <v>45947</v>
      </c>
      <c r="AA1051" s="51" t="str">
        <f t="shared" si="93"/>
        <v/>
      </c>
      <c r="AD1051" s="2" t="str">
        <f>VLOOKUP($A1051,MA_KH!$A:$Q,MA_KH!O$1,0)</f>
        <v>CIRCLEK MIỀN BẮC</v>
      </c>
      <c r="AE1051" s="2" t="str">
        <f>VLOOKUP($A1051,MA_KH!$A:$Q,MA_KH!P$1,0)</f>
        <v>CHI NHÁNH CÔNG TY TNHH VÒNG TRÒN ĐỎ TẠI HÀ NỘI</v>
      </c>
    </row>
    <row r="1052" spans="1:31" ht="25.5" hidden="1" customHeight="1" x14ac:dyDescent="0.2">
      <c r="A1052" s="31" t="s">
        <v>21192</v>
      </c>
      <c r="B1052" s="31" t="s">
        <v>1331</v>
      </c>
      <c r="C1052" s="32">
        <v>45947</v>
      </c>
      <c r="D1052" s="31" t="s">
        <v>3469</v>
      </c>
      <c r="E1052" s="32">
        <v>45947</v>
      </c>
      <c r="F1052" s="31" t="s">
        <v>3470</v>
      </c>
      <c r="G1052" s="31" t="s">
        <v>3471</v>
      </c>
      <c r="H1052" s="33">
        <v>461520</v>
      </c>
      <c r="I1052" s="33">
        <v>0</v>
      </c>
      <c r="J1052" s="33">
        <v>36922</v>
      </c>
      <c r="K1052" s="33">
        <v>498442</v>
      </c>
      <c r="L1052" s="7" t="s">
        <v>51</v>
      </c>
      <c r="O1052" s="18">
        <f>IF(Table1[[#This Row],[Phân loại]]="Tồn đầu kỳ",Table1[[#This Row],[Tổng giá trị]],0)</f>
        <v>498442</v>
      </c>
      <c r="P1052" s="7">
        <f>IF(Table1[[#This Row],[Số còn phải thu ĐK]]&lt;&gt;0,0,IF(Table1[[#This Row],[Phân loại]]="Bán hàng",Table1[[#This Row],[Tổng giá trị]],-Table1[[#This Row],[Tổng giá trị]]))</f>
        <v>0</v>
      </c>
      <c r="Q1052" s="18">
        <f t="shared" si="94"/>
        <v>0</v>
      </c>
      <c r="R1052" s="7">
        <f>Table1[[#This Row],[Số còn phải thu ĐK]]+Table1[[#This Row],[Giá Trị HD sau CK]]-Table1[[#This Row],[Số tiền đã thu]]</f>
        <v>498442</v>
      </c>
      <c r="S1052" s="6">
        <f>IF(Table1[[#This Row],[Ngày hóa đơn]]&lt;&gt;"",Table1[[#This Row],[Ngày hóa đơn]],IF(Table1[[#This Row],[Ngày hạch toán]]&lt;&gt;"",Table1[[#This Row],[Ngày hạch toán]],""))</f>
        <v>45947</v>
      </c>
      <c r="T1052" s="7"/>
      <c r="U1052" s="6">
        <f>IF(Table1[[#This Row],[Ngày tính CN]]="","",S1052+T1052)</f>
        <v>45947</v>
      </c>
      <c r="V1052" s="18">
        <f ca="1">IF(Table1[[#This Row],[Hạn thanh toán]]="","",IF((U1052-NOW())&lt;0,0,(U1052-NOW())))</f>
        <v>0</v>
      </c>
      <c r="W1052" s="2"/>
      <c r="X1052" s="18">
        <f t="shared" ca="1" si="95"/>
        <v>223.49032048611116</v>
      </c>
      <c r="Y1052" s="2" t="str">
        <f t="shared" ca="1" si="96"/>
        <v>Nợ quá hạn hơn 120 ngày có khả năng mất thanh toán</v>
      </c>
      <c r="Z1052" s="51">
        <f t="shared" si="92"/>
        <v>45947</v>
      </c>
      <c r="AA1052" s="51" t="str">
        <f t="shared" si="93"/>
        <v/>
      </c>
      <c r="AD1052" s="2" t="str">
        <f>VLOOKUP($A1052,MA_KH!$A:$Q,MA_KH!O$1,0)</f>
        <v>CIRCLEK MIỀN BẮC</v>
      </c>
      <c r="AE1052" s="2" t="str">
        <f>VLOOKUP($A1052,MA_KH!$A:$Q,MA_KH!P$1,0)</f>
        <v>CHI NHÁNH CÔNG TY TNHH VÒNG TRÒN ĐỎ TẠI HÀ NỘI</v>
      </c>
    </row>
    <row r="1053" spans="1:31" ht="25.5" hidden="1" customHeight="1" x14ac:dyDescent="0.2">
      <c r="A1053" s="31" t="s">
        <v>21192</v>
      </c>
      <c r="B1053" s="31" t="s">
        <v>1331</v>
      </c>
      <c r="C1053" s="32">
        <v>45947</v>
      </c>
      <c r="D1053" s="31" t="s">
        <v>3472</v>
      </c>
      <c r="E1053" s="32">
        <v>45947</v>
      </c>
      <c r="F1053" s="31" t="s">
        <v>3473</v>
      </c>
      <c r="G1053" s="31" t="s">
        <v>3474</v>
      </c>
      <c r="H1053" s="33">
        <v>184608</v>
      </c>
      <c r="I1053" s="33">
        <v>0</v>
      </c>
      <c r="J1053" s="33">
        <v>14769</v>
      </c>
      <c r="K1053" s="33">
        <v>199377</v>
      </c>
      <c r="L1053" s="7" t="s">
        <v>51</v>
      </c>
      <c r="O1053" s="18">
        <f>IF(Table1[[#This Row],[Phân loại]]="Tồn đầu kỳ",Table1[[#This Row],[Tổng giá trị]],0)</f>
        <v>199377</v>
      </c>
      <c r="P1053" s="7">
        <f>IF(Table1[[#This Row],[Số còn phải thu ĐK]]&lt;&gt;0,0,IF(Table1[[#This Row],[Phân loại]]="Bán hàng",Table1[[#This Row],[Tổng giá trị]],-Table1[[#This Row],[Tổng giá trị]]))</f>
        <v>0</v>
      </c>
      <c r="Q1053" s="18">
        <f t="shared" si="94"/>
        <v>0</v>
      </c>
      <c r="R1053" s="7">
        <f>Table1[[#This Row],[Số còn phải thu ĐK]]+Table1[[#This Row],[Giá Trị HD sau CK]]-Table1[[#This Row],[Số tiền đã thu]]</f>
        <v>199377</v>
      </c>
      <c r="S1053" s="6">
        <f>IF(Table1[[#This Row],[Ngày hóa đơn]]&lt;&gt;"",Table1[[#This Row],[Ngày hóa đơn]],IF(Table1[[#This Row],[Ngày hạch toán]]&lt;&gt;"",Table1[[#This Row],[Ngày hạch toán]],""))</f>
        <v>45947</v>
      </c>
      <c r="T1053" s="7"/>
      <c r="U1053" s="6">
        <f>IF(Table1[[#This Row],[Ngày tính CN]]="","",S1053+T1053)</f>
        <v>45947</v>
      </c>
      <c r="V1053" s="18">
        <f ca="1">IF(Table1[[#This Row],[Hạn thanh toán]]="","",IF((U1053-NOW())&lt;0,0,(U1053-NOW())))</f>
        <v>0</v>
      </c>
      <c r="W1053" s="2"/>
      <c r="X1053" s="18">
        <f t="shared" ca="1" si="95"/>
        <v>223.49032048611116</v>
      </c>
      <c r="Y1053" s="2" t="str">
        <f t="shared" ca="1" si="96"/>
        <v>Nợ quá hạn hơn 120 ngày có khả năng mất thanh toán</v>
      </c>
      <c r="Z1053" s="51">
        <f t="shared" si="92"/>
        <v>45947</v>
      </c>
      <c r="AA1053" s="51" t="str">
        <f t="shared" si="93"/>
        <v/>
      </c>
      <c r="AD1053" s="2" t="str">
        <f>VLOOKUP($A1053,MA_KH!$A:$Q,MA_KH!O$1,0)</f>
        <v>CIRCLEK MIỀN BẮC</v>
      </c>
      <c r="AE1053" s="2" t="str">
        <f>VLOOKUP($A1053,MA_KH!$A:$Q,MA_KH!P$1,0)</f>
        <v>CHI NHÁNH CÔNG TY TNHH VÒNG TRÒN ĐỎ TẠI HÀ NỘI</v>
      </c>
    </row>
    <row r="1054" spans="1:31" ht="25.5" hidden="1" customHeight="1" x14ac:dyDescent="0.2">
      <c r="A1054" s="31" t="s">
        <v>21192</v>
      </c>
      <c r="B1054" s="31" t="s">
        <v>1331</v>
      </c>
      <c r="C1054" s="32">
        <v>45947</v>
      </c>
      <c r="D1054" s="31" t="s">
        <v>3475</v>
      </c>
      <c r="E1054" s="32">
        <v>45947</v>
      </c>
      <c r="F1054" s="31" t="s">
        <v>3476</v>
      </c>
      <c r="G1054" s="31" t="s">
        <v>3477</v>
      </c>
      <c r="H1054" s="33">
        <v>230760</v>
      </c>
      <c r="I1054" s="33">
        <v>0</v>
      </c>
      <c r="J1054" s="33">
        <v>18461</v>
      </c>
      <c r="K1054" s="33">
        <v>249221</v>
      </c>
      <c r="L1054" s="7" t="s">
        <v>51</v>
      </c>
      <c r="O1054" s="18">
        <f>IF(Table1[[#This Row],[Phân loại]]="Tồn đầu kỳ",Table1[[#This Row],[Tổng giá trị]],0)</f>
        <v>249221</v>
      </c>
      <c r="P1054" s="7">
        <f>IF(Table1[[#This Row],[Số còn phải thu ĐK]]&lt;&gt;0,0,IF(Table1[[#This Row],[Phân loại]]="Bán hàng",Table1[[#This Row],[Tổng giá trị]],-Table1[[#This Row],[Tổng giá trị]]))</f>
        <v>0</v>
      </c>
      <c r="Q1054" s="18">
        <f t="shared" si="94"/>
        <v>0</v>
      </c>
      <c r="R1054" s="7">
        <f>Table1[[#This Row],[Số còn phải thu ĐK]]+Table1[[#This Row],[Giá Trị HD sau CK]]-Table1[[#This Row],[Số tiền đã thu]]</f>
        <v>249221</v>
      </c>
      <c r="S1054" s="6">
        <f>IF(Table1[[#This Row],[Ngày hóa đơn]]&lt;&gt;"",Table1[[#This Row],[Ngày hóa đơn]],IF(Table1[[#This Row],[Ngày hạch toán]]&lt;&gt;"",Table1[[#This Row],[Ngày hạch toán]],""))</f>
        <v>45947</v>
      </c>
      <c r="T1054" s="7"/>
      <c r="U1054" s="6">
        <f>IF(Table1[[#This Row],[Ngày tính CN]]="","",S1054+T1054)</f>
        <v>45947</v>
      </c>
      <c r="V1054" s="18">
        <f ca="1">IF(Table1[[#This Row],[Hạn thanh toán]]="","",IF((U1054-NOW())&lt;0,0,(U1054-NOW())))</f>
        <v>0</v>
      </c>
      <c r="W1054" s="2"/>
      <c r="X1054" s="18">
        <f t="shared" ca="1" si="95"/>
        <v>223.49032048611116</v>
      </c>
      <c r="Y1054" s="2" t="str">
        <f t="shared" ca="1" si="96"/>
        <v>Nợ quá hạn hơn 120 ngày có khả năng mất thanh toán</v>
      </c>
      <c r="Z1054" s="51">
        <f t="shared" si="92"/>
        <v>45947</v>
      </c>
      <c r="AA1054" s="51" t="str">
        <f t="shared" si="93"/>
        <v/>
      </c>
      <c r="AD1054" s="2" t="str">
        <f>VLOOKUP($A1054,MA_KH!$A:$Q,MA_KH!O$1,0)</f>
        <v>CIRCLEK MIỀN BẮC</v>
      </c>
      <c r="AE1054" s="2" t="str">
        <f>VLOOKUP($A1054,MA_KH!$A:$Q,MA_KH!P$1,0)</f>
        <v>CHI NHÁNH CÔNG TY TNHH VÒNG TRÒN ĐỎ TẠI HÀ NỘI</v>
      </c>
    </row>
    <row r="1055" spans="1:31" ht="25.5" hidden="1" customHeight="1" x14ac:dyDescent="0.2">
      <c r="A1055" s="31" t="s">
        <v>21192</v>
      </c>
      <c r="B1055" s="31" t="s">
        <v>1331</v>
      </c>
      <c r="C1055" s="32">
        <v>45947</v>
      </c>
      <c r="D1055" s="31" t="s">
        <v>3478</v>
      </c>
      <c r="E1055" s="32">
        <v>45947</v>
      </c>
      <c r="F1055" s="31" t="s">
        <v>3479</v>
      </c>
      <c r="G1055" s="31" t="s">
        <v>3480</v>
      </c>
      <c r="H1055" s="33">
        <v>230760</v>
      </c>
      <c r="I1055" s="33">
        <v>0</v>
      </c>
      <c r="J1055" s="33">
        <v>18461</v>
      </c>
      <c r="K1055" s="33">
        <v>249221</v>
      </c>
      <c r="L1055" s="7" t="s">
        <v>51</v>
      </c>
      <c r="O1055" s="18">
        <f>IF(Table1[[#This Row],[Phân loại]]="Tồn đầu kỳ",Table1[[#This Row],[Tổng giá trị]],0)</f>
        <v>249221</v>
      </c>
      <c r="P1055" s="7">
        <f>IF(Table1[[#This Row],[Số còn phải thu ĐK]]&lt;&gt;0,0,IF(Table1[[#This Row],[Phân loại]]="Bán hàng",Table1[[#This Row],[Tổng giá trị]],-Table1[[#This Row],[Tổng giá trị]]))</f>
        <v>0</v>
      </c>
      <c r="Q1055" s="18">
        <f t="shared" si="94"/>
        <v>0</v>
      </c>
      <c r="R1055" s="7">
        <f>Table1[[#This Row],[Số còn phải thu ĐK]]+Table1[[#This Row],[Giá Trị HD sau CK]]-Table1[[#This Row],[Số tiền đã thu]]</f>
        <v>249221</v>
      </c>
      <c r="S1055" s="6">
        <f>IF(Table1[[#This Row],[Ngày hóa đơn]]&lt;&gt;"",Table1[[#This Row],[Ngày hóa đơn]],IF(Table1[[#This Row],[Ngày hạch toán]]&lt;&gt;"",Table1[[#This Row],[Ngày hạch toán]],""))</f>
        <v>45947</v>
      </c>
      <c r="T1055" s="7"/>
      <c r="U1055" s="6">
        <f>IF(Table1[[#This Row],[Ngày tính CN]]="","",S1055+T1055)</f>
        <v>45947</v>
      </c>
      <c r="V1055" s="18">
        <f ca="1">IF(Table1[[#This Row],[Hạn thanh toán]]="","",IF((U1055-NOW())&lt;0,0,(U1055-NOW())))</f>
        <v>0</v>
      </c>
      <c r="W1055" s="2"/>
      <c r="X1055" s="18">
        <f t="shared" ca="1" si="95"/>
        <v>223.49032048611116</v>
      </c>
      <c r="Y1055" s="2" t="str">
        <f t="shared" ca="1" si="96"/>
        <v>Nợ quá hạn hơn 120 ngày có khả năng mất thanh toán</v>
      </c>
      <c r="Z1055" s="51">
        <f t="shared" si="92"/>
        <v>45947</v>
      </c>
      <c r="AA1055" s="51" t="str">
        <f t="shared" si="93"/>
        <v/>
      </c>
      <c r="AD1055" s="2" t="str">
        <f>VLOOKUP($A1055,MA_KH!$A:$Q,MA_KH!O$1,0)</f>
        <v>CIRCLEK MIỀN BẮC</v>
      </c>
      <c r="AE1055" s="2" t="str">
        <f>VLOOKUP($A1055,MA_KH!$A:$Q,MA_KH!P$1,0)</f>
        <v>CHI NHÁNH CÔNG TY TNHH VÒNG TRÒN ĐỎ TẠI HÀ NỘI</v>
      </c>
    </row>
    <row r="1056" spans="1:31" ht="25.5" hidden="1" customHeight="1" x14ac:dyDescent="0.2">
      <c r="A1056" s="31" t="s">
        <v>21192</v>
      </c>
      <c r="B1056" s="31" t="s">
        <v>1331</v>
      </c>
      <c r="C1056" s="32">
        <v>45947</v>
      </c>
      <c r="D1056" s="31" t="s">
        <v>3481</v>
      </c>
      <c r="E1056" s="32">
        <v>45947</v>
      </c>
      <c r="F1056" s="31" t="s">
        <v>3482</v>
      </c>
      <c r="G1056" s="31" t="s">
        <v>3483</v>
      </c>
      <c r="H1056" s="33">
        <v>230760</v>
      </c>
      <c r="I1056" s="33">
        <v>0</v>
      </c>
      <c r="J1056" s="33">
        <v>18461</v>
      </c>
      <c r="K1056" s="33">
        <v>249221</v>
      </c>
      <c r="L1056" s="7" t="s">
        <v>51</v>
      </c>
      <c r="O1056" s="18">
        <f>IF(Table1[[#This Row],[Phân loại]]="Tồn đầu kỳ",Table1[[#This Row],[Tổng giá trị]],0)</f>
        <v>249221</v>
      </c>
      <c r="P1056" s="7">
        <f>IF(Table1[[#This Row],[Số còn phải thu ĐK]]&lt;&gt;0,0,IF(Table1[[#This Row],[Phân loại]]="Bán hàng",Table1[[#This Row],[Tổng giá trị]],-Table1[[#This Row],[Tổng giá trị]]))</f>
        <v>0</v>
      </c>
      <c r="Q1056" s="18">
        <f t="shared" si="94"/>
        <v>0</v>
      </c>
      <c r="R1056" s="7">
        <f>Table1[[#This Row],[Số còn phải thu ĐK]]+Table1[[#This Row],[Giá Trị HD sau CK]]-Table1[[#This Row],[Số tiền đã thu]]</f>
        <v>249221</v>
      </c>
      <c r="S1056" s="6">
        <f>IF(Table1[[#This Row],[Ngày hóa đơn]]&lt;&gt;"",Table1[[#This Row],[Ngày hóa đơn]],IF(Table1[[#This Row],[Ngày hạch toán]]&lt;&gt;"",Table1[[#This Row],[Ngày hạch toán]],""))</f>
        <v>45947</v>
      </c>
      <c r="T1056" s="7"/>
      <c r="U1056" s="6">
        <f>IF(Table1[[#This Row],[Ngày tính CN]]="","",S1056+T1056)</f>
        <v>45947</v>
      </c>
      <c r="V1056" s="18">
        <f ca="1">IF(Table1[[#This Row],[Hạn thanh toán]]="","",IF((U1056-NOW())&lt;0,0,(U1056-NOW())))</f>
        <v>0</v>
      </c>
      <c r="W1056" s="2"/>
      <c r="X1056" s="18">
        <f t="shared" ca="1" si="95"/>
        <v>223.49032048611116</v>
      </c>
      <c r="Y1056" s="2" t="str">
        <f t="shared" ca="1" si="96"/>
        <v>Nợ quá hạn hơn 120 ngày có khả năng mất thanh toán</v>
      </c>
      <c r="Z1056" s="51">
        <f t="shared" si="92"/>
        <v>45947</v>
      </c>
      <c r="AA1056" s="51" t="str">
        <f t="shared" si="93"/>
        <v/>
      </c>
      <c r="AD1056" s="2" t="str">
        <f>VLOOKUP($A1056,MA_KH!$A:$Q,MA_KH!O$1,0)</f>
        <v>CIRCLEK MIỀN BẮC</v>
      </c>
      <c r="AE1056" s="2" t="str">
        <f>VLOOKUP($A1056,MA_KH!$A:$Q,MA_KH!P$1,0)</f>
        <v>CHI NHÁNH CÔNG TY TNHH VÒNG TRÒN ĐỎ TẠI HÀ NỘI</v>
      </c>
    </row>
    <row r="1057" spans="1:31" ht="25.5" hidden="1" customHeight="1" x14ac:dyDescent="0.2">
      <c r="A1057" s="31" t="s">
        <v>21192</v>
      </c>
      <c r="B1057" s="31" t="s">
        <v>1331</v>
      </c>
      <c r="C1057" s="32">
        <v>45947</v>
      </c>
      <c r="D1057" s="31" t="s">
        <v>3484</v>
      </c>
      <c r="E1057" s="32">
        <v>45947</v>
      </c>
      <c r="F1057" s="31" t="s">
        <v>3485</v>
      </c>
      <c r="G1057" s="31" t="s">
        <v>3486</v>
      </c>
      <c r="H1057" s="33">
        <v>230760</v>
      </c>
      <c r="I1057" s="33">
        <v>0</v>
      </c>
      <c r="J1057" s="33">
        <v>18461</v>
      </c>
      <c r="K1057" s="33">
        <v>249221</v>
      </c>
      <c r="L1057" s="7" t="s">
        <v>51</v>
      </c>
      <c r="O1057" s="18">
        <f>IF(Table1[[#This Row],[Phân loại]]="Tồn đầu kỳ",Table1[[#This Row],[Tổng giá trị]],0)</f>
        <v>249221</v>
      </c>
      <c r="P1057" s="7">
        <f>IF(Table1[[#This Row],[Số còn phải thu ĐK]]&lt;&gt;0,0,IF(Table1[[#This Row],[Phân loại]]="Bán hàng",Table1[[#This Row],[Tổng giá trị]],-Table1[[#This Row],[Tổng giá trị]]))</f>
        <v>0</v>
      </c>
      <c r="Q1057" s="18">
        <f t="shared" si="94"/>
        <v>0</v>
      </c>
      <c r="R1057" s="7">
        <f>Table1[[#This Row],[Số còn phải thu ĐK]]+Table1[[#This Row],[Giá Trị HD sau CK]]-Table1[[#This Row],[Số tiền đã thu]]</f>
        <v>249221</v>
      </c>
      <c r="S1057" s="6">
        <f>IF(Table1[[#This Row],[Ngày hóa đơn]]&lt;&gt;"",Table1[[#This Row],[Ngày hóa đơn]],IF(Table1[[#This Row],[Ngày hạch toán]]&lt;&gt;"",Table1[[#This Row],[Ngày hạch toán]],""))</f>
        <v>45947</v>
      </c>
      <c r="T1057" s="7"/>
      <c r="U1057" s="6">
        <f>IF(Table1[[#This Row],[Ngày tính CN]]="","",S1057+T1057)</f>
        <v>45947</v>
      </c>
      <c r="V1057" s="18">
        <f ca="1">IF(Table1[[#This Row],[Hạn thanh toán]]="","",IF((U1057-NOW())&lt;0,0,(U1057-NOW())))</f>
        <v>0</v>
      </c>
      <c r="W1057" s="2"/>
      <c r="X1057" s="18">
        <f t="shared" ca="1" si="95"/>
        <v>223.49032048611116</v>
      </c>
      <c r="Y1057" s="2" t="str">
        <f t="shared" ca="1" si="96"/>
        <v>Nợ quá hạn hơn 120 ngày có khả năng mất thanh toán</v>
      </c>
      <c r="Z1057" s="51">
        <f t="shared" si="92"/>
        <v>45947</v>
      </c>
      <c r="AA1057" s="51" t="str">
        <f t="shared" si="93"/>
        <v/>
      </c>
      <c r="AD1057" s="2" t="str">
        <f>VLOOKUP($A1057,MA_KH!$A:$Q,MA_KH!O$1,0)</f>
        <v>CIRCLEK MIỀN BẮC</v>
      </c>
      <c r="AE1057" s="2" t="str">
        <f>VLOOKUP($A1057,MA_KH!$A:$Q,MA_KH!P$1,0)</f>
        <v>CHI NHÁNH CÔNG TY TNHH VÒNG TRÒN ĐỎ TẠI HÀ NỘI</v>
      </c>
    </row>
    <row r="1058" spans="1:31" ht="25.5" hidden="1" customHeight="1" x14ac:dyDescent="0.2">
      <c r="A1058" s="31" t="s">
        <v>21192</v>
      </c>
      <c r="B1058" s="31" t="s">
        <v>1331</v>
      </c>
      <c r="C1058" s="32">
        <v>45947</v>
      </c>
      <c r="D1058" s="31" t="s">
        <v>3487</v>
      </c>
      <c r="E1058" s="32">
        <v>45947</v>
      </c>
      <c r="F1058" s="31" t="s">
        <v>3488</v>
      </c>
      <c r="G1058" s="31" t="s">
        <v>3489</v>
      </c>
      <c r="H1058" s="33">
        <v>346140</v>
      </c>
      <c r="I1058" s="33">
        <v>0</v>
      </c>
      <c r="J1058" s="33">
        <v>27691</v>
      </c>
      <c r="K1058" s="33">
        <v>373831</v>
      </c>
      <c r="L1058" s="7" t="s">
        <v>51</v>
      </c>
      <c r="O1058" s="18">
        <f>IF(Table1[[#This Row],[Phân loại]]="Tồn đầu kỳ",Table1[[#This Row],[Tổng giá trị]],0)</f>
        <v>373831</v>
      </c>
      <c r="P1058" s="7">
        <f>IF(Table1[[#This Row],[Số còn phải thu ĐK]]&lt;&gt;0,0,IF(Table1[[#This Row],[Phân loại]]="Bán hàng",Table1[[#This Row],[Tổng giá trị]],-Table1[[#This Row],[Tổng giá trị]]))</f>
        <v>0</v>
      </c>
      <c r="Q1058" s="18">
        <f t="shared" si="94"/>
        <v>0</v>
      </c>
      <c r="R1058" s="7">
        <f>Table1[[#This Row],[Số còn phải thu ĐK]]+Table1[[#This Row],[Giá Trị HD sau CK]]-Table1[[#This Row],[Số tiền đã thu]]</f>
        <v>373831</v>
      </c>
      <c r="S1058" s="6">
        <f>IF(Table1[[#This Row],[Ngày hóa đơn]]&lt;&gt;"",Table1[[#This Row],[Ngày hóa đơn]],IF(Table1[[#This Row],[Ngày hạch toán]]&lt;&gt;"",Table1[[#This Row],[Ngày hạch toán]],""))</f>
        <v>45947</v>
      </c>
      <c r="T1058" s="7"/>
      <c r="U1058" s="6">
        <f>IF(Table1[[#This Row],[Ngày tính CN]]="","",S1058+T1058)</f>
        <v>45947</v>
      </c>
      <c r="V1058" s="18">
        <f ca="1">IF(Table1[[#This Row],[Hạn thanh toán]]="","",IF((U1058-NOW())&lt;0,0,(U1058-NOW())))</f>
        <v>0</v>
      </c>
      <c r="W1058" s="2"/>
      <c r="X1058" s="18">
        <f t="shared" ca="1" si="95"/>
        <v>223.49032048611116</v>
      </c>
      <c r="Y1058" s="2" t="str">
        <f t="shared" ca="1" si="96"/>
        <v>Nợ quá hạn hơn 120 ngày có khả năng mất thanh toán</v>
      </c>
      <c r="Z1058" s="51">
        <f t="shared" si="92"/>
        <v>45947</v>
      </c>
      <c r="AA1058" s="51" t="str">
        <f t="shared" si="93"/>
        <v/>
      </c>
      <c r="AD1058" s="2" t="str">
        <f>VLOOKUP($A1058,MA_KH!$A:$Q,MA_KH!O$1,0)</f>
        <v>CIRCLEK MIỀN BẮC</v>
      </c>
      <c r="AE1058" s="2" t="str">
        <f>VLOOKUP($A1058,MA_KH!$A:$Q,MA_KH!P$1,0)</f>
        <v>CHI NHÁNH CÔNG TY TNHH VÒNG TRÒN ĐỎ TẠI HÀ NỘI</v>
      </c>
    </row>
    <row r="1059" spans="1:31" ht="25.5" hidden="1" customHeight="1" x14ac:dyDescent="0.2">
      <c r="A1059" s="31" t="s">
        <v>21192</v>
      </c>
      <c r="B1059" s="31" t="s">
        <v>1331</v>
      </c>
      <c r="C1059" s="32">
        <v>45947</v>
      </c>
      <c r="D1059" s="31" t="s">
        <v>3490</v>
      </c>
      <c r="E1059" s="32">
        <v>45947</v>
      </c>
      <c r="F1059" s="31" t="s">
        <v>3491</v>
      </c>
      <c r="G1059" s="31" t="s">
        <v>3492</v>
      </c>
      <c r="H1059" s="33">
        <v>230760</v>
      </c>
      <c r="I1059" s="33">
        <v>0</v>
      </c>
      <c r="J1059" s="33">
        <v>18461</v>
      </c>
      <c r="K1059" s="33">
        <v>249221</v>
      </c>
      <c r="L1059" s="7" t="s">
        <v>51</v>
      </c>
      <c r="O1059" s="18">
        <f>IF(Table1[[#This Row],[Phân loại]]="Tồn đầu kỳ",Table1[[#This Row],[Tổng giá trị]],0)</f>
        <v>249221</v>
      </c>
      <c r="P1059" s="7">
        <f>IF(Table1[[#This Row],[Số còn phải thu ĐK]]&lt;&gt;0,0,IF(Table1[[#This Row],[Phân loại]]="Bán hàng",Table1[[#This Row],[Tổng giá trị]],-Table1[[#This Row],[Tổng giá trị]]))</f>
        <v>0</v>
      </c>
      <c r="Q1059" s="18">
        <f t="shared" si="94"/>
        <v>0</v>
      </c>
      <c r="R1059" s="7">
        <f>Table1[[#This Row],[Số còn phải thu ĐK]]+Table1[[#This Row],[Giá Trị HD sau CK]]-Table1[[#This Row],[Số tiền đã thu]]</f>
        <v>249221</v>
      </c>
      <c r="S1059" s="6">
        <f>IF(Table1[[#This Row],[Ngày hóa đơn]]&lt;&gt;"",Table1[[#This Row],[Ngày hóa đơn]],IF(Table1[[#This Row],[Ngày hạch toán]]&lt;&gt;"",Table1[[#This Row],[Ngày hạch toán]],""))</f>
        <v>45947</v>
      </c>
      <c r="T1059" s="7"/>
      <c r="U1059" s="6">
        <f>IF(Table1[[#This Row],[Ngày tính CN]]="","",S1059+T1059)</f>
        <v>45947</v>
      </c>
      <c r="V1059" s="18">
        <f ca="1">IF(Table1[[#This Row],[Hạn thanh toán]]="","",IF((U1059-NOW())&lt;0,0,(U1059-NOW())))</f>
        <v>0</v>
      </c>
      <c r="W1059" s="2"/>
      <c r="X1059" s="18">
        <f t="shared" ca="1" si="95"/>
        <v>223.49032048611116</v>
      </c>
      <c r="Y1059" s="2" t="str">
        <f t="shared" ca="1" si="96"/>
        <v>Nợ quá hạn hơn 120 ngày có khả năng mất thanh toán</v>
      </c>
      <c r="Z1059" s="51">
        <f t="shared" si="92"/>
        <v>45947</v>
      </c>
      <c r="AA1059" s="51" t="str">
        <f t="shared" si="93"/>
        <v/>
      </c>
      <c r="AD1059" s="2" t="str">
        <f>VLOOKUP($A1059,MA_KH!$A:$Q,MA_KH!O$1,0)</f>
        <v>CIRCLEK MIỀN BẮC</v>
      </c>
      <c r="AE1059" s="2" t="str">
        <f>VLOOKUP($A1059,MA_KH!$A:$Q,MA_KH!P$1,0)</f>
        <v>CHI NHÁNH CÔNG TY TNHH VÒNG TRÒN ĐỎ TẠI HÀ NỘI</v>
      </c>
    </row>
    <row r="1060" spans="1:31" ht="25.5" hidden="1" customHeight="1" x14ac:dyDescent="0.2">
      <c r="A1060" s="31" t="s">
        <v>21192</v>
      </c>
      <c r="B1060" s="31" t="s">
        <v>1331</v>
      </c>
      <c r="C1060" s="32">
        <v>45947</v>
      </c>
      <c r="D1060" s="31" t="s">
        <v>3493</v>
      </c>
      <c r="E1060" s="32">
        <v>45947</v>
      </c>
      <c r="F1060" s="31" t="s">
        <v>3494</v>
      </c>
      <c r="G1060" s="31" t="s">
        <v>3495</v>
      </c>
      <c r="H1060" s="33">
        <v>276912</v>
      </c>
      <c r="I1060" s="33">
        <v>0</v>
      </c>
      <c r="J1060" s="33">
        <v>22153</v>
      </c>
      <c r="K1060" s="33">
        <v>299065</v>
      </c>
      <c r="L1060" s="7" t="s">
        <v>51</v>
      </c>
      <c r="O1060" s="18">
        <f>IF(Table1[[#This Row],[Phân loại]]="Tồn đầu kỳ",Table1[[#This Row],[Tổng giá trị]],0)</f>
        <v>299065</v>
      </c>
      <c r="P1060" s="7">
        <f>IF(Table1[[#This Row],[Số còn phải thu ĐK]]&lt;&gt;0,0,IF(Table1[[#This Row],[Phân loại]]="Bán hàng",Table1[[#This Row],[Tổng giá trị]],-Table1[[#This Row],[Tổng giá trị]]))</f>
        <v>0</v>
      </c>
      <c r="Q1060" s="18">
        <f t="shared" si="94"/>
        <v>0</v>
      </c>
      <c r="R1060" s="7">
        <f>Table1[[#This Row],[Số còn phải thu ĐK]]+Table1[[#This Row],[Giá Trị HD sau CK]]-Table1[[#This Row],[Số tiền đã thu]]</f>
        <v>299065</v>
      </c>
      <c r="S1060" s="6">
        <f>IF(Table1[[#This Row],[Ngày hóa đơn]]&lt;&gt;"",Table1[[#This Row],[Ngày hóa đơn]],IF(Table1[[#This Row],[Ngày hạch toán]]&lt;&gt;"",Table1[[#This Row],[Ngày hạch toán]],""))</f>
        <v>45947</v>
      </c>
      <c r="T1060" s="7"/>
      <c r="U1060" s="6">
        <f>IF(Table1[[#This Row],[Ngày tính CN]]="","",S1060+T1060)</f>
        <v>45947</v>
      </c>
      <c r="V1060" s="18">
        <f ca="1">IF(Table1[[#This Row],[Hạn thanh toán]]="","",IF((U1060-NOW())&lt;0,0,(U1060-NOW())))</f>
        <v>0</v>
      </c>
      <c r="W1060" s="2"/>
      <c r="X1060" s="18">
        <f t="shared" ca="1" si="95"/>
        <v>223.49032048611116</v>
      </c>
      <c r="Y1060" s="2" t="str">
        <f t="shared" ca="1" si="96"/>
        <v>Nợ quá hạn hơn 120 ngày có khả năng mất thanh toán</v>
      </c>
      <c r="Z1060" s="51">
        <f t="shared" si="92"/>
        <v>45947</v>
      </c>
      <c r="AA1060" s="51" t="str">
        <f t="shared" si="93"/>
        <v/>
      </c>
      <c r="AD1060" s="2" t="str">
        <f>VLOOKUP($A1060,MA_KH!$A:$Q,MA_KH!O$1,0)</f>
        <v>CIRCLEK MIỀN BẮC</v>
      </c>
      <c r="AE1060" s="2" t="str">
        <f>VLOOKUP($A1060,MA_KH!$A:$Q,MA_KH!P$1,0)</f>
        <v>CHI NHÁNH CÔNG TY TNHH VÒNG TRÒN ĐỎ TẠI HÀ NỘI</v>
      </c>
    </row>
    <row r="1061" spans="1:31" ht="25.5" hidden="1" customHeight="1" x14ac:dyDescent="0.2">
      <c r="A1061" s="31" t="s">
        <v>21258</v>
      </c>
      <c r="B1061" s="31" t="s">
        <v>1325</v>
      </c>
      <c r="C1061" s="32">
        <v>45950</v>
      </c>
      <c r="D1061" s="31" t="s">
        <v>3496</v>
      </c>
      <c r="E1061" s="32">
        <v>45950</v>
      </c>
      <c r="F1061" s="31" t="s">
        <v>3497</v>
      </c>
      <c r="G1061" s="31" t="s">
        <v>3498</v>
      </c>
      <c r="H1061" s="33">
        <v>1153800</v>
      </c>
      <c r="I1061" s="33">
        <v>0</v>
      </c>
      <c r="J1061" s="33">
        <v>92304</v>
      </c>
      <c r="K1061" s="33">
        <v>1246104</v>
      </c>
      <c r="L1061" s="7" t="s">
        <v>51</v>
      </c>
      <c r="O1061" s="18">
        <f>IF(Table1[[#This Row],[Phân loại]]="Tồn đầu kỳ",Table1[[#This Row],[Tổng giá trị]],0)</f>
        <v>1246104</v>
      </c>
      <c r="P1061" s="7">
        <f>IF(Table1[[#This Row],[Số còn phải thu ĐK]]&lt;&gt;0,0,IF(Table1[[#This Row],[Phân loại]]="Bán hàng",Table1[[#This Row],[Tổng giá trị]],-Table1[[#This Row],[Tổng giá trị]]))</f>
        <v>0</v>
      </c>
      <c r="Q1061" s="18">
        <f t="shared" si="94"/>
        <v>0</v>
      </c>
      <c r="R1061" s="7">
        <f>Table1[[#This Row],[Số còn phải thu ĐK]]+Table1[[#This Row],[Giá Trị HD sau CK]]-Table1[[#This Row],[Số tiền đã thu]]</f>
        <v>1246104</v>
      </c>
      <c r="S1061" s="6">
        <f>IF(Table1[[#This Row],[Ngày hóa đơn]]&lt;&gt;"",Table1[[#This Row],[Ngày hóa đơn]],IF(Table1[[#This Row],[Ngày hạch toán]]&lt;&gt;"",Table1[[#This Row],[Ngày hạch toán]],""))</f>
        <v>45950</v>
      </c>
      <c r="T1061" s="7"/>
      <c r="U1061" s="6">
        <f>IF(Table1[[#This Row],[Ngày tính CN]]="","",S1061+T1061)</f>
        <v>45950</v>
      </c>
      <c r="V1061" s="18">
        <f ca="1">IF(Table1[[#This Row],[Hạn thanh toán]]="","",IF((U1061-NOW())&lt;0,0,(U1061-NOW())))</f>
        <v>0</v>
      </c>
      <c r="W1061" s="2"/>
      <c r="X1061" s="18">
        <f t="shared" ca="1" si="95"/>
        <v>220.49032048611116</v>
      </c>
      <c r="Y1061" s="2" t="str">
        <f t="shared" ca="1" si="96"/>
        <v>Nợ quá hạn hơn 120 ngày có khả năng mất thanh toán</v>
      </c>
      <c r="Z1061" s="51">
        <f t="shared" si="92"/>
        <v>45950</v>
      </c>
      <c r="AA1061" s="51" t="str">
        <f t="shared" si="93"/>
        <v/>
      </c>
      <c r="AD1061" s="2" t="str">
        <f>VLOOKUP($A1061,MA_KH!$A:$Q,MA_KH!O$1,0)</f>
        <v>CIRCLEK MIỀN BẮC</v>
      </c>
      <c r="AE1061" s="2" t="str">
        <f>VLOOKUP($A1061,MA_KH!$A:$Q,MA_KH!P$1,0)</f>
        <v>CHI NHÁNH CÔNG TY TNHH VÒNG TRÒN ĐỎ TẠI HÀ NỘI</v>
      </c>
    </row>
    <row r="1062" spans="1:31" ht="25.5" hidden="1" customHeight="1" x14ac:dyDescent="0.2">
      <c r="A1062" s="31" t="s">
        <v>21192</v>
      </c>
      <c r="B1062" s="31" t="s">
        <v>1331</v>
      </c>
      <c r="C1062" s="32">
        <v>45950</v>
      </c>
      <c r="D1062" s="31" t="s">
        <v>3499</v>
      </c>
      <c r="E1062" s="32">
        <v>45950</v>
      </c>
      <c r="F1062" s="31" t="s">
        <v>3500</v>
      </c>
      <c r="G1062" s="31" t="s">
        <v>3501</v>
      </c>
      <c r="H1062" s="33">
        <v>230760</v>
      </c>
      <c r="I1062" s="33">
        <v>0</v>
      </c>
      <c r="J1062" s="33">
        <v>18461</v>
      </c>
      <c r="K1062" s="33">
        <v>249221</v>
      </c>
      <c r="L1062" s="7" t="s">
        <v>51</v>
      </c>
      <c r="O1062" s="18">
        <f>IF(Table1[[#This Row],[Phân loại]]="Tồn đầu kỳ",Table1[[#This Row],[Tổng giá trị]],0)</f>
        <v>249221</v>
      </c>
      <c r="P1062" s="7">
        <f>IF(Table1[[#This Row],[Số còn phải thu ĐK]]&lt;&gt;0,0,IF(Table1[[#This Row],[Phân loại]]="Bán hàng",Table1[[#This Row],[Tổng giá trị]],-Table1[[#This Row],[Tổng giá trị]]))</f>
        <v>0</v>
      </c>
      <c r="Q1062" s="18">
        <f t="shared" si="94"/>
        <v>0</v>
      </c>
      <c r="R1062" s="7">
        <f>Table1[[#This Row],[Số còn phải thu ĐK]]+Table1[[#This Row],[Giá Trị HD sau CK]]-Table1[[#This Row],[Số tiền đã thu]]</f>
        <v>249221</v>
      </c>
      <c r="S1062" s="6">
        <f>IF(Table1[[#This Row],[Ngày hóa đơn]]&lt;&gt;"",Table1[[#This Row],[Ngày hóa đơn]],IF(Table1[[#This Row],[Ngày hạch toán]]&lt;&gt;"",Table1[[#This Row],[Ngày hạch toán]],""))</f>
        <v>45950</v>
      </c>
      <c r="T1062" s="7"/>
      <c r="U1062" s="6">
        <f>IF(Table1[[#This Row],[Ngày tính CN]]="","",S1062+T1062)</f>
        <v>45950</v>
      </c>
      <c r="V1062" s="18">
        <f ca="1">IF(Table1[[#This Row],[Hạn thanh toán]]="","",IF((U1062-NOW())&lt;0,0,(U1062-NOW())))</f>
        <v>0</v>
      </c>
      <c r="W1062" s="2"/>
      <c r="X1062" s="18">
        <f t="shared" ca="1" si="95"/>
        <v>220.49032048611116</v>
      </c>
      <c r="Y1062" s="2" t="str">
        <f t="shared" ca="1" si="96"/>
        <v>Nợ quá hạn hơn 120 ngày có khả năng mất thanh toán</v>
      </c>
      <c r="Z1062" s="51">
        <f t="shared" si="92"/>
        <v>45950</v>
      </c>
      <c r="AA1062" s="51" t="str">
        <f t="shared" si="93"/>
        <v/>
      </c>
      <c r="AD1062" s="2" t="str">
        <f>VLOOKUP($A1062,MA_KH!$A:$Q,MA_KH!O$1,0)</f>
        <v>CIRCLEK MIỀN BẮC</v>
      </c>
      <c r="AE1062" s="2" t="str">
        <f>VLOOKUP($A1062,MA_KH!$A:$Q,MA_KH!P$1,0)</f>
        <v>CHI NHÁNH CÔNG TY TNHH VÒNG TRÒN ĐỎ TẠI HÀ NỘI</v>
      </c>
    </row>
    <row r="1063" spans="1:31" ht="25.5" hidden="1" customHeight="1" x14ac:dyDescent="0.2">
      <c r="A1063" s="31" t="s">
        <v>21192</v>
      </c>
      <c r="B1063" s="31" t="s">
        <v>1331</v>
      </c>
      <c r="C1063" s="32">
        <v>45950</v>
      </c>
      <c r="D1063" s="31" t="s">
        <v>3502</v>
      </c>
      <c r="E1063" s="32">
        <v>45950</v>
      </c>
      <c r="F1063" s="31" t="s">
        <v>3503</v>
      </c>
      <c r="G1063" s="31" t="s">
        <v>3504</v>
      </c>
      <c r="H1063" s="33">
        <v>230760</v>
      </c>
      <c r="I1063" s="33">
        <v>0</v>
      </c>
      <c r="J1063" s="33">
        <v>18461</v>
      </c>
      <c r="K1063" s="33">
        <v>249221</v>
      </c>
      <c r="L1063" s="7" t="s">
        <v>51</v>
      </c>
      <c r="O1063" s="18">
        <f>IF(Table1[[#This Row],[Phân loại]]="Tồn đầu kỳ",Table1[[#This Row],[Tổng giá trị]],0)</f>
        <v>249221</v>
      </c>
      <c r="P1063" s="7">
        <f>IF(Table1[[#This Row],[Số còn phải thu ĐK]]&lt;&gt;0,0,IF(Table1[[#This Row],[Phân loại]]="Bán hàng",Table1[[#This Row],[Tổng giá trị]],-Table1[[#This Row],[Tổng giá trị]]))</f>
        <v>0</v>
      </c>
      <c r="Q1063" s="18">
        <f t="shared" si="94"/>
        <v>0</v>
      </c>
      <c r="R1063" s="7">
        <f>Table1[[#This Row],[Số còn phải thu ĐK]]+Table1[[#This Row],[Giá Trị HD sau CK]]-Table1[[#This Row],[Số tiền đã thu]]</f>
        <v>249221</v>
      </c>
      <c r="S1063" s="6">
        <f>IF(Table1[[#This Row],[Ngày hóa đơn]]&lt;&gt;"",Table1[[#This Row],[Ngày hóa đơn]],IF(Table1[[#This Row],[Ngày hạch toán]]&lt;&gt;"",Table1[[#This Row],[Ngày hạch toán]],""))</f>
        <v>45950</v>
      </c>
      <c r="T1063" s="7"/>
      <c r="U1063" s="6">
        <f>IF(Table1[[#This Row],[Ngày tính CN]]="","",S1063+T1063)</f>
        <v>45950</v>
      </c>
      <c r="V1063" s="18">
        <f ca="1">IF(Table1[[#This Row],[Hạn thanh toán]]="","",IF((U1063-NOW())&lt;0,0,(U1063-NOW())))</f>
        <v>0</v>
      </c>
      <c r="W1063" s="2"/>
      <c r="X1063" s="18">
        <f t="shared" ca="1" si="95"/>
        <v>220.49032048611116</v>
      </c>
      <c r="Y1063" s="2" t="str">
        <f t="shared" ca="1" si="96"/>
        <v>Nợ quá hạn hơn 120 ngày có khả năng mất thanh toán</v>
      </c>
      <c r="Z1063" s="51">
        <f t="shared" si="92"/>
        <v>45950</v>
      </c>
      <c r="AA1063" s="51" t="str">
        <f t="shared" si="93"/>
        <v/>
      </c>
      <c r="AD1063" s="2" t="str">
        <f>VLOOKUP($A1063,MA_KH!$A:$Q,MA_KH!O$1,0)</f>
        <v>CIRCLEK MIỀN BẮC</v>
      </c>
      <c r="AE1063" s="2" t="str">
        <f>VLOOKUP($A1063,MA_KH!$A:$Q,MA_KH!P$1,0)</f>
        <v>CHI NHÁNH CÔNG TY TNHH VÒNG TRÒN ĐỎ TẠI HÀ NỘI</v>
      </c>
    </row>
    <row r="1064" spans="1:31" ht="25.5" hidden="1" customHeight="1" x14ac:dyDescent="0.2">
      <c r="A1064" s="31" t="s">
        <v>21192</v>
      </c>
      <c r="B1064" s="31" t="s">
        <v>1331</v>
      </c>
      <c r="C1064" s="32">
        <v>45950</v>
      </c>
      <c r="D1064" s="31" t="s">
        <v>3505</v>
      </c>
      <c r="E1064" s="32">
        <v>45950</v>
      </c>
      <c r="F1064" s="31" t="s">
        <v>3506</v>
      </c>
      <c r="G1064" s="31" t="s">
        <v>3507</v>
      </c>
      <c r="H1064" s="33">
        <v>230760</v>
      </c>
      <c r="I1064" s="33">
        <v>0</v>
      </c>
      <c r="J1064" s="33">
        <v>18461</v>
      </c>
      <c r="K1064" s="33">
        <v>249221</v>
      </c>
      <c r="L1064" s="7" t="s">
        <v>51</v>
      </c>
      <c r="O1064" s="18">
        <f>IF(Table1[[#This Row],[Phân loại]]="Tồn đầu kỳ",Table1[[#This Row],[Tổng giá trị]],0)</f>
        <v>249221</v>
      </c>
      <c r="P1064" s="7">
        <f>IF(Table1[[#This Row],[Số còn phải thu ĐK]]&lt;&gt;0,0,IF(Table1[[#This Row],[Phân loại]]="Bán hàng",Table1[[#This Row],[Tổng giá trị]],-Table1[[#This Row],[Tổng giá trị]]))</f>
        <v>0</v>
      </c>
      <c r="Q1064" s="18">
        <f t="shared" si="94"/>
        <v>0</v>
      </c>
      <c r="R1064" s="7">
        <f>Table1[[#This Row],[Số còn phải thu ĐK]]+Table1[[#This Row],[Giá Trị HD sau CK]]-Table1[[#This Row],[Số tiền đã thu]]</f>
        <v>249221</v>
      </c>
      <c r="S1064" s="6">
        <f>IF(Table1[[#This Row],[Ngày hóa đơn]]&lt;&gt;"",Table1[[#This Row],[Ngày hóa đơn]],IF(Table1[[#This Row],[Ngày hạch toán]]&lt;&gt;"",Table1[[#This Row],[Ngày hạch toán]],""))</f>
        <v>45950</v>
      </c>
      <c r="T1064" s="7"/>
      <c r="U1064" s="6">
        <f>IF(Table1[[#This Row],[Ngày tính CN]]="","",S1064+T1064)</f>
        <v>45950</v>
      </c>
      <c r="V1064" s="18">
        <f ca="1">IF(Table1[[#This Row],[Hạn thanh toán]]="","",IF((U1064-NOW())&lt;0,0,(U1064-NOW())))</f>
        <v>0</v>
      </c>
      <c r="W1064" s="2"/>
      <c r="X1064" s="18">
        <f t="shared" ca="1" si="95"/>
        <v>220.49032048611116</v>
      </c>
      <c r="Y1064" s="2" t="str">
        <f t="shared" ca="1" si="96"/>
        <v>Nợ quá hạn hơn 120 ngày có khả năng mất thanh toán</v>
      </c>
      <c r="Z1064" s="51">
        <f t="shared" si="92"/>
        <v>45950</v>
      </c>
      <c r="AA1064" s="51" t="str">
        <f t="shared" si="93"/>
        <v/>
      </c>
      <c r="AD1064" s="2" t="str">
        <f>VLOOKUP($A1064,MA_KH!$A:$Q,MA_KH!O$1,0)</f>
        <v>CIRCLEK MIỀN BẮC</v>
      </c>
      <c r="AE1064" s="2" t="str">
        <f>VLOOKUP($A1064,MA_KH!$A:$Q,MA_KH!P$1,0)</f>
        <v>CHI NHÁNH CÔNG TY TNHH VÒNG TRÒN ĐỎ TẠI HÀ NỘI</v>
      </c>
    </row>
    <row r="1065" spans="1:31" ht="25.5" hidden="1" customHeight="1" x14ac:dyDescent="0.2">
      <c r="A1065" s="31" t="s">
        <v>21192</v>
      </c>
      <c r="B1065" s="31" t="s">
        <v>1331</v>
      </c>
      <c r="C1065" s="32">
        <v>45950</v>
      </c>
      <c r="D1065" s="31" t="s">
        <v>3508</v>
      </c>
      <c r="E1065" s="32">
        <v>45950</v>
      </c>
      <c r="F1065" s="31" t="s">
        <v>3509</v>
      </c>
      <c r="G1065" s="31" t="s">
        <v>3510</v>
      </c>
      <c r="H1065" s="33">
        <v>230760</v>
      </c>
      <c r="I1065" s="33">
        <v>0</v>
      </c>
      <c r="J1065" s="33">
        <v>18461</v>
      </c>
      <c r="K1065" s="33">
        <v>249221</v>
      </c>
      <c r="L1065" s="7" t="s">
        <v>51</v>
      </c>
      <c r="O1065" s="18">
        <f>IF(Table1[[#This Row],[Phân loại]]="Tồn đầu kỳ",Table1[[#This Row],[Tổng giá trị]],0)</f>
        <v>249221</v>
      </c>
      <c r="P1065" s="7">
        <f>IF(Table1[[#This Row],[Số còn phải thu ĐK]]&lt;&gt;0,0,IF(Table1[[#This Row],[Phân loại]]="Bán hàng",Table1[[#This Row],[Tổng giá trị]],-Table1[[#This Row],[Tổng giá trị]]))</f>
        <v>0</v>
      </c>
      <c r="Q1065" s="18">
        <f t="shared" si="94"/>
        <v>0</v>
      </c>
      <c r="R1065" s="7">
        <f>Table1[[#This Row],[Số còn phải thu ĐK]]+Table1[[#This Row],[Giá Trị HD sau CK]]-Table1[[#This Row],[Số tiền đã thu]]</f>
        <v>249221</v>
      </c>
      <c r="S1065" s="6">
        <f>IF(Table1[[#This Row],[Ngày hóa đơn]]&lt;&gt;"",Table1[[#This Row],[Ngày hóa đơn]],IF(Table1[[#This Row],[Ngày hạch toán]]&lt;&gt;"",Table1[[#This Row],[Ngày hạch toán]],""))</f>
        <v>45950</v>
      </c>
      <c r="T1065" s="7"/>
      <c r="U1065" s="6">
        <f>IF(Table1[[#This Row],[Ngày tính CN]]="","",S1065+T1065)</f>
        <v>45950</v>
      </c>
      <c r="V1065" s="18">
        <f ca="1">IF(Table1[[#This Row],[Hạn thanh toán]]="","",IF((U1065-NOW())&lt;0,0,(U1065-NOW())))</f>
        <v>0</v>
      </c>
      <c r="W1065" s="2"/>
      <c r="X1065" s="18">
        <f t="shared" ca="1" si="95"/>
        <v>220.49032048611116</v>
      </c>
      <c r="Y1065" s="2" t="str">
        <f t="shared" ca="1" si="96"/>
        <v>Nợ quá hạn hơn 120 ngày có khả năng mất thanh toán</v>
      </c>
      <c r="Z1065" s="51">
        <f t="shared" si="92"/>
        <v>45950</v>
      </c>
      <c r="AA1065" s="51" t="str">
        <f t="shared" si="93"/>
        <v/>
      </c>
      <c r="AD1065" s="2" t="str">
        <f>VLOOKUP($A1065,MA_KH!$A:$Q,MA_KH!O$1,0)</f>
        <v>CIRCLEK MIỀN BẮC</v>
      </c>
      <c r="AE1065" s="2" t="str">
        <f>VLOOKUP($A1065,MA_KH!$A:$Q,MA_KH!P$1,0)</f>
        <v>CHI NHÁNH CÔNG TY TNHH VÒNG TRÒN ĐỎ TẠI HÀ NỘI</v>
      </c>
    </row>
    <row r="1066" spans="1:31" ht="25.5" hidden="1" customHeight="1" x14ac:dyDescent="0.2">
      <c r="A1066" s="31" t="s">
        <v>21192</v>
      </c>
      <c r="B1066" s="31" t="s">
        <v>1331</v>
      </c>
      <c r="C1066" s="32">
        <v>45950</v>
      </c>
      <c r="D1066" s="31" t="s">
        <v>3511</v>
      </c>
      <c r="E1066" s="32">
        <v>45950</v>
      </c>
      <c r="F1066" s="31" t="s">
        <v>3512</v>
      </c>
      <c r="G1066" s="31" t="s">
        <v>3513</v>
      </c>
      <c r="H1066" s="33">
        <v>230760</v>
      </c>
      <c r="I1066" s="33">
        <v>0</v>
      </c>
      <c r="J1066" s="33">
        <v>18461</v>
      </c>
      <c r="K1066" s="33">
        <v>249221</v>
      </c>
      <c r="L1066" s="7" t="s">
        <v>51</v>
      </c>
      <c r="O1066" s="18">
        <f>IF(Table1[[#This Row],[Phân loại]]="Tồn đầu kỳ",Table1[[#This Row],[Tổng giá trị]],0)</f>
        <v>249221</v>
      </c>
      <c r="P1066" s="7">
        <f>IF(Table1[[#This Row],[Số còn phải thu ĐK]]&lt;&gt;0,0,IF(Table1[[#This Row],[Phân loại]]="Bán hàng",Table1[[#This Row],[Tổng giá trị]],-Table1[[#This Row],[Tổng giá trị]]))</f>
        <v>0</v>
      </c>
      <c r="Q1066" s="18">
        <f t="shared" si="94"/>
        <v>0</v>
      </c>
      <c r="R1066" s="7">
        <f>Table1[[#This Row],[Số còn phải thu ĐK]]+Table1[[#This Row],[Giá Trị HD sau CK]]-Table1[[#This Row],[Số tiền đã thu]]</f>
        <v>249221</v>
      </c>
      <c r="S1066" s="6">
        <f>IF(Table1[[#This Row],[Ngày hóa đơn]]&lt;&gt;"",Table1[[#This Row],[Ngày hóa đơn]],IF(Table1[[#This Row],[Ngày hạch toán]]&lt;&gt;"",Table1[[#This Row],[Ngày hạch toán]],""))</f>
        <v>45950</v>
      </c>
      <c r="T1066" s="7"/>
      <c r="U1066" s="6">
        <f>IF(Table1[[#This Row],[Ngày tính CN]]="","",S1066+T1066)</f>
        <v>45950</v>
      </c>
      <c r="V1066" s="18">
        <f ca="1">IF(Table1[[#This Row],[Hạn thanh toán]]="","",IF((U1066-NOW())&lt;0,0,(U1066-NOW())))</f>
        <v>0</v>
      </c>
      <c r="W1066" s="2"/>
      <c r="X1066" s="18">
        <f t="shared" ca="1" si="95"/>
        <v>220.49032048611116</v>
      </c>
      <c r="Y1066" s="2" t="str">
        <f t="shared" ca="1" si="96"/>
        <v>Nợ quá hạn hơn 120 ngày có khả năng mất thanh toán</v>
      </c>
      <c r="Z1066" s="51">
        <f t="shared" si="92"/>
        <v>45950</v>
      </c>
      <c r="AA1066" s="51" t="str">
        <f t="shared" si="93"/>
        <v/>
      </c>
      <c r="AD1066" s="2" t="str">
        <f>VLOOKUP($A1066,MA_KH!$A:$Q,MA_KH!O$1,0)</f>
        <v>CIRCLEK MIỀN BẮC</v>
      </c>
      <c r="AE1066" s="2" t="str">
        <f>VLOOKUP($A1066,MA_KH!$A:$Q,MA_KH!P$1,0)</f>
        <v>CHI NHÁNH CÔNG TY TNHH VÒNG TRÒN ĐỎ TẠI HÀ NỘI</v>
      </c>
    </row>
    <row r="1067" spans="1:31" ht="25.5" hidden="1" customHeight="1" x14ac:dyDescent="0.2">
      <c r="A1067" s="31" t="s">
        <v>21192</v>
      </c>
      <c r="B1067" s="31" t="s">
        <v>1331</v>
      </c>
      <c r="C1067" s="32">
        <v>45950</v>
      </c>
      <c r="D1067" s="31" t="s">
        <v>3514</v>
      </c>
      <c r="E1067" s="32">
        <v>45950</v>
      </c>
      <c r="F1067" s="31" t="s">
        <v>3515</v>
      </c>
      <c r="G1067" s="31" t="s">
        <v>3516</v>
      </c>
      <c r="H1067" s="33">
        <v>346140</v>
      </c>
      <c r="I1067" s="33">
        <v>0</v>
      </c>
      <c r="J1067" s="33">
        <v>27691</v>
      </c>
      <c r="K1067" s="33">
        <v>373831</v>
      </c>
      <c r="L1067" s="7" t="s">
        <v>51</v>
      </c>
      <c r="O1067" s="18">
        <f>IF(Table1[[#This Row],[Phân loại]]="Tồn đầu kỳ",Table1[[#This Row],[Tổng giá trị]],0)</f>
        <v>373831</v>
      </c>
      <c r="P1067" s="7">
        <f>IF(Table1[[#This Row],[Số còn phải thu ĐK]]&lt;&gt;0,0,IF(Table1[[#This Row],[Phân loại]]="Bán hàng",Table1[[#This Row],[Tổng giá trị]],-Table1[[#This Row],[Tổng giá trị]]))</f>
        <v>0</v>
      </c>
      <c r="Q1067" s="18">
        <f t="shared" si="94"/>
        <v>0</v>
      </c>
      <c r="R1067" s="7">
        <f>Table1[[#This Row],[Số còn phải thu ĐK]]+Table1[[#This Row],[Giá Trị HD sau CK]]-Table1[[#This Row],[Số tiền đã thu]]</f>
        <v>373831</v>
      </c>
      <c r="S1067" s="6">
        <f>IF(Table1[[#This Row],[Ngày hóa đơn]]&lt;&gt;"",Table1[[#This Row],[Ngày hóa đơn]],IF(Table1[[#This Row],[Ngày hạch toán]]&lt;&gt;"",Table1[[#This Row],[Ngày hạch toán]],""))</f>
        <v>45950</v>
      </c>
      <c r="T1067" s="7"/>
      <c r="U1067" s="6">
        <f>IF(Table1[[#This Row],[Ngày tính CN]]="","",S1067+T1067)</f>
        <v>45950</v>
      </c>
      <c r="V1067" s="18">
        <f ca="1">IF(Table1[[#This Row],[Hạn thanh toán]]="","",IF((U1067-NOW())&lt;0,0,(U1067-NOW())))</f>
        <v>0</v>
      </c>
      <c r="W1067" s="2"/>
      <c r="X1067" s="18">
        <f t="shared" ca="1" si="95"/>
        <v>220.49032048611116</v>
      </c>
      <c r="Y1067" s="2" t="str">
        <f t="shared" ca="1" si="96"/>
        <v>Nợ quá hạn hơn 120 ngày có khả năng mất thanh toán</v>
      </c>
      <c r="Z1067" s="51">
        <f t="shared" si="92"/>
        <v>45950</v>
      </c>
      <c r="AA1067" s="51" t="str">
        <f t="shared" si="93"/>
        <v/>
      </c>
      <c r="AD1067" s="2" t="str">
        <f>VLOOKUP($A1067,MA_KH!$A:$Q,MA_KH!O$1,0)</f>
        <v>CIRCLEK MIỀN BẮC</v>
      </c>
      <c r="AE1067" s="2" t="str">
        <f>VLOOKUP($A1067,MA_KH!$A:$Q,MA_KH!P$1,0)</f>
        <v>CHI NHÁNH CÔNG TY TNHH VÒNG TRÒN ĐỎ TẠI HÀ NỘI</v>
      </c>
    </row>
    <row r="1068" spans="1:31" ht="25.5" hidden="1" customHeight="1" x14ac:dyDescent="0.2">
      <c r="A1068" s="31" t="s">
        <v>21192</v>
      </c>
      <c r="B1068" s="31" t="s">
        <v>1331</v>
      </c>
      <c r="C1068" s="32">
        <v>45950</v>
      </c>
      <c r="D1068" s="31" t="s">
        <v>3517</v>
      </c>
      <c r="E1068" s="32">
        <v>45950</v>
      </c>
      <c r="F1068" s="31" t="s">
        <v>3518</v>
      </c>
      <c r="G1068" s="31" t="s">
        <v>3519</v>
      </c>
      <c r="H1068" s="33">
        <v>230760</v>
      </c>
      <c r="I1068" s="33">
        <v>0</v>
      </c>
      <c r="J1068" s="33">
        <v>18461</v>
      </c>
      <c r="K1068" s="33">
        <v>249221</v>
      </c>
      <c r="L1068" s="7" t="s">
        <v>51</v>
      </c>
      <c r="O1068" s="18">
        <f>IF(Table1[[#This Row],[Phân loại]]="Tồn đầu kỳ",Table1[[#This Row],[Tổng giá trị]],0)</f>
        <v>249221</v>
      </c>
      <c r="P1068" s="7">
        <f>IF(Table1[[#This Row],[Số còn phải thu ĐK]]&lt;&gt;0,0,IF(Table1[[#This Row],[Phân loại]]="Bán hàng",Table1[[#This Row],[Tổng giá trị]],-Table1[[#This Row],[Tổng giá trị]]))</f>
        <v>0</v>
      </c>
      <c r="Q1068" s="18">
        <f t="shared" si="94"/>
        <v>0</v>
      </c>
      <c r="R1068" s="7">
        <f>Table1[[#This Row],[Số còn phải thu ĐK]]+Table1[[#This Row],[Giá Trị HD sau CK]]-Table1[[#This Row],[Số tiền đã thu]]</f>
        <v>249221</v>
      </c>
      <c r="S1068" s="6">
        <f>IF(Table1[[#This Row],[Ngày hóa đơn]]&lt;&gt;"",Table1[[#This Row],[Ngày hóa đơn]],IF(Table1[[#This Row],[Ngày hạch toán]]&lt;&gt;"",Table1[[#This Row],[Ngày hạch toán]],""))</f>
        <v>45950</v>
      </c>
      <c r="T1068" s="7"/>
      <c r="U1068" s="6">
        <f>IF(Table1[[#This Row],[Ngày tính CN]]="","",S1068+T1068)</f>
        <v>45950</v>
      </c>
      <c r="V1068" s="18">
        <f ca="1">IF(Table1[[#This Row],[Hạn thanh toán]]="","",IF((U1068-NOW())&lt;0,0,(U1068-NOW())))</f>
        <v>0</v>
      </c>
      <c r="W1068" s="2"/>
      <c r="X1068" s="18">
        <f t="shared" ca="1" si="95"/>
        <v>220.49032048611116</v>
      </c>
      <c r="Y1068" s="2" t="str">
        <f t="shared" ca="1" si="96"/>
        <v>Nợ quá hạn hơn 120 ngày có khả năng mất thanh toán</v>
      </c>
      <c r="Z1068" s="51">
        <f t="shared" si="92"/>
        <v>45950</v>
      </c>
      <c r="AA1068" s="51" t="str">
        <f t="shared" si="93"/>
        <v/>
      </c>
      <c r="AD1068" s="2" t="str">
        <f>VLOOKUP($A1068,MA_KH!$A:$Q,MA_KH!O$1,0)</f>
        <v>CIRCLEK MIỀN BẮC</v>
      </c>
      <c r="AE1068" s="2" t="str">
        <f>VLOOKUP($A1068,MA_KH!$A:$Q,MA_KH!P$1,0)</f>
        <v>CHI NHÁNH CÔNG TY TNHH VÒNG TRÒN ĐỎ TẠI HÀ NỘI</v>
      </c>
    </row>
    <row r="1069" spans="1:31" ht="25.5" hidden="1" customHeight="1" x14ac:dyDescent="0.2">
      <c r="A1069" s="31" t="s">
        <v>21192</v>
      </c>
      <c r="B1069" s="31" t="s">
        <v>1331</v>
      </c>
      <c r="C1069" s="32">
        <v>45950</v>
      </c>
      <c r="D1069" s="31" t="s">
        <v>3520</v>
      </c>
      <c r="E1069" s="32">
        <v>45950</v>
      </c>
      <c r="F1069" s="31" t="s">
        <v>3521</v>
      </c>
      <c r="G1069" s="31" t="s">
        <v>3522</v>
      </c>
      <c r="H1069" s="33">
        <v>346140</v>
      </c>
      <c r="I1069" s="33">
        <v>0</v>
      </c>
      <c r="J1069" s="33">
        <v>27691</v>
      </c>
      <c r="K1069" s="33">
        <v>373831</v>
      </c>
      <c r="L1069" s="7" t="s">
        <v>51</v>
      </c>
      <c r="O1069" s="18">
        <f>IF(Table1[[#This Row],[Phân loại]]="Tồn đầu kỳ",Table1[[#This Row],[Tổng giá trị]],0)</f>
        <v>373831</v>
      </c>
      <c r="P1069" s="7">
        <f>IF(Table1[[#This Row],[Số còn phải thu ĐK]]&lt;&gt;0,0,IF(Table1[[#This Row],[Phân loại]]="Bán hàng",Table1[[#This Row],[Tổng giá trị]],-Table1[[#This Row],[Tổng giá trị]]))</f>
        <v>0</v>
      </c>
      <c r="Q1069" s="18">
        <f t="shared" si="94"/>
        <v>0</v>
      </c>
      <c r="R1069" s="7">
        <f>Table1[[#This Row],[Số còn phải thu ĐK]]+Table1[[#This Row],[Giá Trị HD sau CK]]-Table1[[#This Row],[Số tiền đã thu]]</f>
        <v>373831</v>
      </c>
      <c r="S1069" s="6">
        <f>IF(Table1[[#This Row],[Ngày hóa đơn]]&lt;&gt;"",Table1[[#This Row],[Ngày hóa đơn]],IF(Table1[[#This Row],[Ngày hạch toán]]&lt;&gt;"",Table1[[#This Row],[Ngày hạch toán]],""))</f>
        <v>45950</v>
      </c>
      <c r="T1069" s="7"/>
      <c r="U1069" s="6">
        <f>IF(Table1[[#This Row],[Ngày tính CN]]="","",S1069+T1069)</f>
        <v>45950</v>
      </c>
      <c r="V1069" s="18">
        <f ca="1">IF(Table1[[#This Row],[Hạn thanh toán]]="","",IF((U1069-NOW())&lt;0,0,(U1069-NOW())))</f>
        <v>0</v>
      </c>
      <c r="W1069" s="2"/>
      <c r="X1069" s="18">
        <f t="shared" ca="1" si="95"/>
        <v>220.49032048611116</v>
      </c>
      <c r="Y1069" s="2" t="str">
        <f t="shared" ca="1" si="96"/>
        <v>Nợ quá hạn hơn 120 ngày có khả năng mất thanh toán</v>
      </c>
      <c r="Z1069" s="51">
        <f t="shared" si="92"/>
        <v>45950</v>
      </c>
      <c r="AA1069" s="51" t="str">
        <f t="shared" si="93"/>
        <v/>
      </c>
      <c r="AD1069" s="2" t="str">
        <f>VLOOKUP($A1069,MA_KH!$A:$Q,MA_KH!O$1,0)</f>
        <v>CIRCLEK MIỀN BẮC</v>
      </c>
      <c r="AE1069" s="2" t="str">
        <f>VLOOKUP($A1069,MA_KH!$A:$Q,MA_KH!P$1,0)</f>
        <v>CHI NHÁNH CÔNG TY TNHH VÒNG TRÒN ĐỎ TẠI HÀ NỘI</v>
      </c>
    </row>
    <row r="1070" spans="1:31" ht="25.5" hidden="1" customHeight="1" x14ac:dyDescent="0.2">
      <c r="A1070" s="31" t="s">
        <v>21192</v>
      </c>
      <c r="B1070" s="31" t="s">
        <v>1331</v>
      </c>
      <c r="C1070" s="32">
        <v>45950</v>
      </c>
      <c r="D1070" s="31" t="s">
        <v>3523</v>
      </c>
      <c r="E1070" s="32">
        <v>45950</v>
      </c>
      <c r="F1070" s="31" t="s">
        <v>3524</v>
      </c>
      <c r="G1070" s="31" t="s">
        <v>3525</v>
      </c>
      <c r="H1070" s="33">
        <v>230760</v>
      </c>
      <c r="I1070" s="33">
        <v>0</v>
      </c>
      <c r="J1070" s="33">
        <v>18461</v>
      </c>
      <c r="K1070" s="33">
        <v>249221</v>
      </c>
      <c r="L1070" s="7" t="s">
        <v>51</v>
      </c>
      <c r="O1070" s="18">
        <f>IF(Table1[[#This Row],[Phân loại]]="Tồn đầu kỳ",Table1[[#This Row],[Tổng giá trị]],0)</f>
        <v>249221</v>
      </c>
      <c r="P1070" s="7">
        <f>IF(Table1[[#This Row],[Số còn phải thu ĐK]]&lt;&gt;0,0,IF(Table1[[#This Row],[Phân loại]]="Bán hàng",Table1[[#This Row],[Tổng giá trị]],-Table1[[#This Row],[Tổng giá trị]]))</f>
        <v>0</v>
      </c>
      <c r="Q1070" s="18">
        <f t="shared" si="94"/>
        <v>0</v>
      </c>
      <c r="R1070" s="7">
        <f>Table1[[#This Row],[Số còn phải thu ĐK]]+Table1[[#This Row],[Giá Trị HD sau CK]]-Table1[[#This Row],[Số tiền đã thu]]</f>
        <v>249221</v>
      </c>
      <c r="S1070" s="6">
        <f>IF(Table1[[#This Row],[Ngày hóa đơn]]&lt;&gt;"",Table1[[#This Row],[Ngày hóa đơn]],IF(Table1[[#This Row],[Ngày hạch toán]]&lt;&gt;"",Table1[[#This Row],[Ngày hạch toán]],""))</f>
        <v>45950</v>
      </c>
      <c r="T1070" s="7"/>
      <c r="U1070" s="6">
        <f>IF(Table1[[#This Row],[Ngày tính CN]]="","",S1070+T1070)</f>
        <v>45950</v>
      </c>
      <c r="V1070" s="18">
        <f ca="1">IF(Table1[[#This Row],[Hạn thanh toán]]="","",IF((U1070-NOW())&lt;0,0,(U1070-NOW())))</f>
        <v>0</v>
      </c>
      <c r="W1070" s="2"/>
      <c r="X1070" s="18">
        <f t="shared" ca="1" si="95"/>
        <v>220.49032048611116</v>
      </c>
      <c r="Y1070" s="2" t="str">
        <f t="shared" ca="1" si="96"/>
        <v>Nợ quá hạn hơn 120 ngày có khả năng mất thanh toán</v>
      </c>
      <c r="Z1070" s="51">
        <f t="shared" si="92"/>
        <v>45950</v>
      </c>
      <c r="AA1070" s="51" t="str">
        <f t="shared" si="93"/>
        <v/>
      </c>
      <c r="AD1070" s="2" t="str">
        <f>VLOOKUP($A1070,MA_KH!$A:$Q,MA_KH!O$1,0)</f>
        <v>CIRCLEK MIỀN BẮC</v>
      </c>
      <c r="AE1070" s="2" t="str">
        <f>VLOOKUP($A1070,MA_KH!$A:$Q,MA_KH!P$1,0)</f>
        <v>CHI NHÁNH CÔNG TY TNHH VÒNG TRÒN ĐỎ TẠI HÀ NỘI</v>
      </c>
    </row>
    <row r="1071" spans="1:31" ht="25.5" hidden="1" customHeight="1" x14ac:dyDescent="0.2">
      <c r="A1071" s="31" t="s">
        <v>21192</v>
      </c>
      <c r="B1071" s="31" t="s">
        <v>1331</v>
      </c>
      <c r="C1071" s="32">
        <v>45950</v>
      </c>
      <c r="D1071" s="31" t="s">
        <v>3526</v>
      </c>
      <c r="E1071" s="32">
        <v>45950</v>
      </c>
      <c r="F1071" s="31" t="s">
        <v>3527</v>
      </c>
      <c r="G1071" s="31" t="s">
        <v>3528</v>
      </c>
      <c r="H1071" s="33">
        <v>346140</v>
      </c>
      <c r="I1071" s="33">
        <v>0</v>
      </c>
      <c r="J1071" s="33">
        <v>27691</v>
      </c>
      <c r="K1071" s="33">
        <v>373831</v>
      </c>
      <c r="L1071" s="7" t="s">
        <v>51</v>
      </c>
      <c r="O1071" s="18">
        <f>IF(Table1[[#This Row],[Phân loại]]="Tồn đầu kỳ",Table1[[#This Row],[Tổng giá trị]],0)</f>
        <v>373831</v>
      </c>
      <c r="P1071" s="7">
        <f>IF(Table1[[#This Row],[Số còn phải thu ĐK]]&lt;&gt;0,0,IF(Table1[[#This Row],[Phân loại]]="Bán hàng",Table1[[#This Row],[Tổng giá trị]],-Table1[[#This Row],[Tổng giá trị]]))</f>
        <v>0</v>
      </c>
      <c r="Q1071" s="18">
        <f t="shared" si="94"/>
        <v>0</v>
      </c>
      <c r="R1071" s="7">
        <f>Table1[[#This Row],[Số còn phải thu ĐK]]+Table1[[#This Row],[Giá Trị HD sau CK]]-Table1[[#This Row],[Số tiền đã thu]]</f>
        <v>373831</v>
      </c>
      <c r="S1071" s="6">
        <f>IF(Table1[[#This Row],[Ngày hóa đơn]]&lt;&gt;"",Table1[[#This Row],[Ngày hóa đơn]],IF(Table1[[#This Row],[Ngày hạch toán]]&lt;&gt;"",Table1[[#This Row],[Ngày hạch toán]],""))</f>
        <v>45950</v>
      </c>
      <c r="T1071" s="7"/>
      <c r="U1071" s="6">
        <f>IF(Table1[[#This Row],[Ngày tính CN]]="","",S1071+T1071)</f>
        <v>45950</v>
      </c>
      <c r="V1071" s="18">
        <f ca="1">IF(Table1[[#This Row],[Hạn thanh toán]]="","",IF((U1071-NOW())&lt;0,0,(U1071-NOW())))</f>
        <v>0</v>
      </c>
      <c r="W1071" s="2"/>
      <c r="X1071" s="18">
        <f t="shared" ca="1" si="95"/>
        <v>220.49032048611116</v>
      </c>
      <c r="Y1071" s="2" t="str">
        <f t="shared" ca="1" si="96"/>
        <v>Nợ quá hạn hơn 120 ngày có khả năng mất thanh toán</v>
      </c>
      <c r="Z1071" s="51">
        <f t="shared" si="92"/>
        <v>45950</v>
      </c>
      <c r="AA1071" s="51" t="str">
        <f t="shared" si="93"/>
        <v/>
      </c>
      <c r="AD1071" s="2" t="str">
        <f>VLOOKUP($A1071,MA_KH!$A:$Q,MA_KH!O$1,0)</f>
        <v>CIRCLEK MIỀN BẮC</v>
      </c>
      <c r="AE1071" s="2" t="str">
        <f>VLOOKUP($A1071,MA_KH!$A:$Q,MA_KH!P$1,0)</f>
        <v>CHI NHÁNH CÔNG TY TNHH VÒNG TRÒN ĐỎ TẠI HÀ NỘI</v>
      </c>
    </row>
    <row r="1072" spans="1:31" ht="25.5" hidden="1" customHeight="1" x14ac:dyDescent="0.2">
      <c r="A1072" s="31" t="s">
        <v>21192</v>
      </c>
      <c r="B1072" s="31" t="s">
        <v>1331</v>
      </c>
      <c r="C1072" s="32">
        <v>45950</v>
      </c>
      <c r="D1072" s="31" t="s">
        <v>3529</v>
      </c>
      <c r="E1072" s="32">
        <v>45950</v>
      </c>
      <c r="F1072" s="31" t="s">
        <v>3530</v>
      </c>
      <c r="G1072" s="31" t="s">
        <v>3531</v>
      </c>
      <c r="H1072" s="33">
        <v>461520</v>
      </c>
      <c r="I1072" s="33">
        <v>0</v>
      </c>
      <c r="J1072" s="33">
        <v>36922</v>
      </c>
      <c r="K1072" s="33">
        <v>498442</v>
      </c>
      <c r="L1072" s="7" t="s">
        <v>51</v>
      </c>
      <c r="O1072" s="18">
        <f>IF(Table1[[#This Row],[Phân loại]]="Tồn đầu kỳ",Table1[[#This Row],[Tổng giá trị]],0)</f>
        <v>498442</v>
      </c>
      <c r="P1072" s="7">
        <f>IF(Table1[[#This Row],[Số còn phải thu ĐK]]&lt;&gt;0,0,IF(Table1[[#This Row],[Phân loại]]="Bán hàng",Table1[[#This Row],[Tổng giá trị]],-Table1[[#This Row],[Tổng giá trị]]))</f>
        <v>0</v>
      </c>
      <c r="Q1072" s="18">
        <f t="shared" si="94"/>
        <v>0</v>
      </c>
      <c r="R1072" s="7">
        <f>Table1[[#This Row],[Số còn phải thu ĐK]]+Table1[[#This Row],[Giá Trị HD sau CK]]-Table1[[#This Row],[Số tiền đã thu]]</f>
        <v>498442</v>
      </c>
      <c r="S1072" s="6">
        <f>IF(Table1[[#This Row],[Ngày hóa đơn]]&lt;&gt;"",Table1[[#This Row],[Ngày hóa đơn]],IF(Table1[[#This Row],[Ngày hạch toán]]&lt;&gt;"",Table1[[#This Row],[Ngày hạch toán]],""))</f>
        <v>45950</v>
      </c>
      <c r="T1072" s="7"/>
      <c r="U1072" s="6">
        <f>IF(Table1[[#This Row],[Ngày tính CN]]="","",S1072+T1072)</f>
        <v>45950</v>
      </c>
      <c r="V1072" s="18">
        <f ca="1">IF(Table1[[#This Row],[Hạn thanh toán]]="","",IF((U1072-NOW())&lt;0,0,(U1072-NOW())))</f>
        <v>0</v>
      </c>
      <c r="W1072" s="2"/>
      <c r="X1072" s="18">
        <f t="shared" ca="1" si="95"/>
        <v>220.49032048611116</v>
      </c>
      <c r="Y1072" s="2" t="str">
        <f t="shared" ca="1" si="96"/>
        <v>Nợ quá hạn hơn 120 ngày có khả năng mất thanh toán</v>
      </c>
      <c r="Z1072" s="51">
        <f t="shared" si="92"/>
        <v>45950</v>
      </c>
      <c r="AA1072" s="51" t="str">
        <f t="shared" si="93"/>
        <v/>
      </c>
      <c r="AD1072" s="2" t="str">
        <f>VLOOKUP($A1072,MA_KH!$A:$Q,MA_KH!O$1,0)</f>
        <v>CIRCLEK MIỀN BẮC</v>
      </c>
      <c r="AE1072" s="2" t="str">
        <f>VLOOKUP($A1072,MA_KH!$A:$Q,MA_KH!P$1,0)</f>
        <v>CHI NHÁNH CÔNG TY TNHH VÒNG TRÒN ĐỎ TẠI HÀ NỘI</v>
      </c>
    </row>
    <row r="1073" spans="1:31" ht="25.5" hidden="1" customHeight="1" x14ac:dyDescent="0.2">
      <c r="A1073" s="31" t="s">
        <v>21192</v>
      </c>
      <c r="B1073" s="31" t="s">
        <v>1331</v>
      </c>
      <c r="C1073" s="32">
        <v>45950</v>
      </c>
      <c r="D1073" s="31" t="s">
        <v>3532</v>
      </c>
      <c r="E1073" s="32">
        <v>45950</v>
      </c>
      <c r="F1073" s="31" t="s">
        <v>3533</v>
      </c>
      <c r="G1073" s="31" t="s">
        <v>3534</v>
      </c>
      <c r="H1073" s="33">
        <v>230760</v>
      </c>
      <c r="I1073" s="33">
        <v>0</v>
      </c>
      <c r="J1073" s="33">
        <v>18461</v>
      </c>
      <c r="K1073" s="33">
        <v>249221</v>
      </c>
      <c r="L1073" s="7" t="s">
        <v>51</v>
      </c>
      <c r="O1073" s="18">
        <f>IF(Table1[[#This Row],[Phân loại]]="Tồn đầu kỳ",Table1[[#This Row],[Tổng giá trị]],0)</f>
        <v>249221</v>
      </c>
      <c r="P1073" s="7">
        <f>IF(Table1[[#This Row],[Số còn phải thu ĐK]]&lt;&gt;0,0,IF(Table1[[#This Row],[Phân loại]]="Bán hàng",Table1[[#This Row],[Tổng giá trị]],-Table1[[#This Row],[Tổng giá trị]]))</f>
        <v>0</v>
      </c>
      <c r="Q1073" s="18">
        <f t="shared" si="94"/>
        <v>0</v>
      </c>
      <c r="R1073" s="7">
        <f>Table1[[#This Row],[Số còn phải thu ĐK]]+Table1[[#This Row],[Giá Trị HD sau CK]]-Table1[[#This Row],[Số tiền đã thu]]</f>
        <v>249221</v>
      </c>
      <c r="S1073" s="6">
        <f>IF(Table1[[#This Row],[Ngày hóa đơn]]&lt;&gt;"",Table1[[#This Row],[Ngày hóa đơn]],IF(Table1[[#This Row],[Ngày hạch toán]]&lt;&gt;"",Table1[[#This Row],[Ngày hạch toán]],""))</f>
        <v>45950</v>
      </c>
      <c r="T1073" s="7"/>
      <c r="U1073" s="6">
        <f>IF(Table1[[#This Row],[Ngày tính CN]]="","",S1073+T1073)</f>
        <v>45950</v>
      </c>
      <c r="V1073" s="18">
        <f ca="1">IF(Table1[[#This Row],[Hạn thanh toán]]="","",IF((U1073-NOW())&lt;0,0,(U1073-NOW())))</f>
        <v>0</v>
      </c>
      <c r="W1073" s="2"/>
      <c r="X1073" s="18">
        <f t="shared" ca="1" si="95"/>
        <v>220.49032048611116</v>
      </c>
      <c r="Y1073" s="2" t="str">
        <f t="shared" ca="1" si="96"/>
        <v>Nợ quá hạn hơn 120 ngày có khả năng mất thanh toán</v>
      </c>
      <c r="Z1073" s="51">
        <f t="shared" si="92"/>
        <v>45950</v>
      </c>
      <c r="AA1073" s="51" t="str">
        <f t="shared" si="93"/>
        <v/>
      </c>
      <c r="AD1073" s="2" t="str">
        <f>VLOOKUP($A1073,MA_KH!$A:$Q,MA_KH!O$1,0)</f>
        <v>CIRCLEK MIỀN BẮC</v>
      </c>
      <c r="AE1073" s="2" t="str">
        <f>VLOOKUP($A1073,MA_KH!$A:$Q,MA_KH!P$1,0)</f>
        <v>CHI NHÁNH CÔNG TY TNHH VÒNG TRÒN ĐỎ TẠI HÀ NỘI</v>
      </c>
    </row>
    <row r="1074" spans="1:31" ht="25.5" hidden="1" customHeight="1" x14ac:dyDescent="0.2">
      <c r="A1074" s="31" t="s">
        <v>21192</v>
      </c>
      <c r="B1074" s="31" t="s">
        <v>1331</v>
      </c>
      <c r="C1074" s="32">
        <v>45950</v>
      </c>
      <c r="D1074" s="31" t="s">
        <v>3535</v>
      </c>
      <c r="E1074" s="32">
        <v>45950</v>
      </c>
      <c r="F1074" s="31" t="s">
        <v>3536</v>
      </c>
      <c r="G1074" s="31" t="s">
        <v>3537</v>
      </c>
      <c r="H1074" s="33">
        <v>184608</v>
      </c>
      <c r="I1074" s="33">
        <v>0</v>
      </c>
      <c r="J1074" s="33">
        <v>14769</v>
      </c>
      <c r="K1074" s="33">
        <v>199377</v>
      </c>
      <c r="L1074" s="7" t="s">
        <v>51</v>
      </c>
      <c r="O1074" s="18">
        <f>IF(Table1[[#This Row],[Phân loại]]="Tồn đầu kỳ",Table1[[#This Row],[Tổng giá trị]],0)</f>
        <v>199377</v>
      </c>
      <c r="P1074" s="7">
        <f>IF(Table1[[#This Row],[Số còn phải thu ĐK]]&lt;&gt;0,0,IF(Table1[[#This Row],[Phân loại]]="Bán hàng",Table1[[#This Row],[Tổng giá trị]],-Table1[[#This Row],[Tổng giá trị]]))</f>
        <v>0</v>
      </c>
      <c r="Q1074" s="18">
        <f t="shared" si="94"/>
        <v>0</v>
      </c>
      <c r="R1074" s="7">
        <f>Table1[[#This Row],[Số còn phải thu ĐK]]+Table1[[#This Row],[Giá Trị HD sau CK]]-Table1[[#This Row],[Số tiền đã thu]]</f>
        <v>199377</v>
      </c>
      <c r="S1074" s="6">
        <f>IF(Table1[[#This Row],[Ngày hóa đơn]]&lt;&gt;"",Table1[[#This Row],[Ngày hóa đơn]],IF(Table1[[#This Row],[Ngày hạch toán]]&lt;&gt;"",Table1[[#This Row],[Ngày hạch toán]],""))</f>
        <v>45950</v>
      </c>
      <c r="T1074" s="7"/>
      <c r="U1074" s="6">
        <f>IF(Table1[[#This Row],[Ngày tính CN]]="","",S1074+T1074)</f>
        <v>45950</v>
      </c>
      <c r="V1074" s="18">
        <f ca="1">IF(Table1[[#This Row],[Hạn thanh toán]]="","",IF((U1074-NOW())&lt;0,0,(U1074-NOW())))</f>
        <v>0</v>
      </c>
      <c r="W1074" s="2"/>
      <c r="X1074" s="18">
        <f t="shared" ca="1" si="95"/>
        <v>220.49032048611116</v>
      </c>
      <c r="Y1074" s="2" t="str">
        <f t="shared" ca="1" si="96"/>
        <v>Nợ quá hạn hơn 120 ngày có khả năng mất thanh toán</v>
      </c>
      <c r="Z1074" s="51">
        <f t="shared" si="92"/>
        <v>45950</v>
      </c>
      <c r="AA1074" s="51" t="str">
        <f t="shared" si="93"/>
        <v/>
      </c>
      <c r="AD1074" s="2" t="str">
        <f>VLOOKUP($A1074,MA_KH!$A:$Q,MA_KH!O$1,0)</f>
        <v>CIRCLEK MIỀN BẮC</v>
      </c>
      <c r="AE1074" s="2" t="str">
        <f>VLOOKUP($A1074,MA_KH!$A:$Q,MA_KH!P$1,0)</f>
        <v>CHI NHÁNH CÔNG TY TNHH VÒNG TRÒN ĐỎ TẠI HÀ NỘI</v>
      </c>
    </row>
    <row r="1075" spans="1:31" ht="25.5" hidden="1" customHeight="1" x14ac:dyDescent="0.2">
      <c r="A1075" s="31" t="s">
        <v>21192</v>
      </c>
      <c r="B1075" s="31" t="s">
        <v>1331</v>
      </c>
      <c r="C1075" s="32">
        <v>45950</v>
      </c>
      <c r="D1075" s="31" t="s">
        <v>3538</v>
      </c>
      <c r="E1075" s="32">
        <v>45950</v>
      </c>
      <c r="F1075" s="31" t="s">
        <v>3539</v>
      </c>
      <c r="G1075" s="31" t="s">
        <v>3540</v>
      </c>
      <c r="H1075" s="33">
        <v>346140</v>
      </c>
      <c r="I1075" s="33">
        <v>0</v>
      </c>
      <c r="J1075" s="33">
        <v>27691</v>
      </c>
      <c r="K1075" s="33">
        <v>373831</v>
      </c>
      <c r="L1075" s="7" t="s">
        <v>51</v>
      </c>
      <c r="O1075" s="18">
        <f>IF(Table1[[#This Row],[Phân loại]]="Tồn đầu kỳ",Table1[[#This Row],[Tổng giá trị]],0)</f>
        <v>373831</v>
      </c>
      <c r="P1075" s="7">
        <f>IF(Table1[[#This Row],[Số còn phải thu ĐK]]&lt;&gt;0,0,IF(Table1[[#This Row],[Phân loại]]="Bán hàng",Table1[[#This Row],[Tổng giá trị]],-Table1[[#This Row],[Tổng giá trị]]))</f>
        <v>0</v>
      </c>
      <c r="Q1075" s="18">
        <f t="shared" si="94"/>
        <v>0</v>
      </c>
      <c r="R1075" s="7">
        <f>Table1[[#This Row],[Số còn phải thu ĐK]]+Table1[[#This Row],[Giá Trị HD sau CK]]-Table1[[#This Row],[Số tiền đã thu]]</f>
        <v>373831</v>
      </c>
      <c r="S1075" s="6">
        <f>IF(Table1[[#This Row],[Ngày hóa đơn]]&lt;&gt;"",Table1[[#This Row],[Ngày hóa đơn]],IF(Table1[[#This Row],[Ngày hạch toán]]&lt;&gt;"",Table1[[#This Row],[Ngày hạch toán]],""))</f>
        <v>45950</v>
      </c>
      <c r="T1075" s="7"/>
      <c r="U1075" s="6">
        <f>IF(Table1[[#This Row],[Ngày tính CN]]="","",S1075+T1075)</f>
        <v>45950</v>
      </c>
      <c r="V1075" s="18">
        <f ca="1">IF(Table1[[#This Row],[Hạn thanh toán]]="","",IF((U1075-NOW())&lt;0,0,(U1075-NOW())))</f>
        <v>0</v>
      </c>
      <c r="W1075" s="2"/>
      <c r="X1075" s="18">
        <f t="shared" ca="1" si="95"/>
        <v>220.49032048611116</v>
      </c>
      <c r="Y1075" s="2" t="str">
        <f t="shared" ca="1" si="96"/>
        <v>Nợ quá hạn hơn 120 ngày có khả năng mất thanh toán</v>
      </c>
      <c r="Z1075" s="51">
        <f t="shared" si="92"/>
        <v>45950</v>
      </c>
      <c r="AA1075" s="51" t="str">
        <f t="shared" si="93"/>
        <v/>
      </c>
      <c r="AD1075" s="2" t="str">
        <f>VLOOKUP($A1075,MA_KH!$A:$Q,MA_KH!O$1,0)</f>
        <v>CIRCLEK MIỀN BẮC</v>
      </c>
      <c r="AE1075" s="2" t="str">
        <f>VLOOKUP($A1075,MA_KH!$A:$Q,MA_KH!P$1,0)</f>
        <v>CHI NHÁNH CÔNG TY TNHH VÒNG TRÒN ĐỎ TẠI HÀ NỘI</v>
      </c>
    </row>
    <row r="1076" spans="1:31" ht="25.5" hidden="1" customHeight="1" x14ac:dyDescent="0.2">
      <c r="A1076" s="31" t="s">
        <v>21192</v>
      </c>
      <c r="B1076" s="31" t="s">
        <v>1331</v>
      </c>
      <c r="C1076" s="32">
        <v>45950</v>
      </c>
      <c r="D1076" s="31" t="s">
        <v>3541</v>
      </c>
      <c r="E1076" s="32">
        <v>45950</v>
      </c>
      <c r="F1076" s="31" t="s">
        <v>3542</v>
      </c>
      <c r="G1076" s="31" t="s">
        <v>3543</v>
      </c>
      <c r="H1076" s="33">
        <v>184608</v>
      </c>
      <c r="I1076" s="33">
        <v>0</v>
      </c>
      <c r="J1076" s="33">
        <v>14769</v>
      </c>
      <c r="K1076" s="33">
        <v>199377</v>
      </c>
      <c r="L1076" s="7" t="s">
        <v>51</v>
      </c>
      <c r="O1076" s="18">
        <f>IF(Table1[[#This Row],[Phân loại]]="Tồn đầu kỳ",Table1[[#This Row],[Tổng giá trị]],0)</f>
        <v>199377</v>
      </c>
      <c r="P1076" s="7">
        <f>IF(Table1[[#This Row],[Số còn phải thu ĐK]]&lt;&gt;0,0,IF(Table1[[#This Row],[Phân loại]]="Bán hàng",Table1[[#This Row],[Tổng giá trị]],-Table1[[#This Row],[Tổng giá trị]]))</f>
        <v>0</v>
      </c>
      <c r="Q1076" s="18">
        <f t="shared" si="94"/>
        <v>0</v>
      </c>
      <c r="R1076" s="7">
        <f>Table1[[#This Row],[Số còn phải thu ĐK]]+Table1[[#This Row],[Giá Trị HD sau CK]]-Table1[[#This Row],[Số tiền đã thu]]</f>
        <v>199377</v>
      </c>
      <c r="S1076" s="6">
        <f>IF(Table1[[#This Row],[Ngày hóa đơn]]&lt;&gt;"",Table1[[#This Row],[Ngày hóa đơn]],IF(Table1[[#This Row],[Ngày hạch toán]]&lt;&gt;"",Table1[[#This Row],[Ngày hạch toán]],""))</f>
        <v>45950</v>
      </c>
      <c r="T1076" s="7"/>
      <c r="U1076" s="6">
        <f>IF(Table1[[#This Row],[Ngày tính CN]]="","",S1076+T1076)</f>
        <v>45950</v>
      </c>
      <c r="V1076" s="18">
        <f ca="1">IF(Table1[[#This Row],[Hạn thanh toán]]="","",IF((U1076-NOW())&lt;0,0,(U1076-NOW())))</f>
        <v>0</v>
      </c>
      <c r="W1076" s="2"/>
      <c r="X1076" s="18">
        <f t="shared" ca="1" si="95"/>
        <v>220.49032048611116</v>
      </c>
      <c r="Y1076" s="2" t="str">
        <f t="shared" ca="1" si="96"/>
        <v>Nợ quá hạn hơn 120 ngày có khả năng mất thanh toán</v>
      </c>
      <c r="Z1076" s="51">
        <f t="shared" si="92"/>
        <v>45950</v>
      </c>
      <c r="AA1076" s="51" t="str">
        <f t="shared" si="93"/>
        <v/>
      </c>
      <c r="AD1076" s="2" t="str">
        <f>VLOOKUP($A1076,MA_KH!$A:$Q,MA_KH!O$1,0)</f>
        <v>CIRCLEK MIỀN BẮC</v>
      </c>
      <c r="AE1076" s="2" t="str">
        <f>VLOOKUP($A1076,MA_KH!$A:$Q,MA_KH!P$1,0)</f>
        <v>CHI NHÁNH CÔNG TY TNHH VÒNG TRÒN ĐỎ TẠI HÀ NỘI</v>
      </c>
    </row>
    <row r="1077" spans="1:31" ht="25.5" hidden="1" customHeight="1" x14ac:dyDescent="0.2">
      <c r="A1077" s="31" t="s">
        <v>21192</v>
      </c>
      <c r="B1077" s="31" t="s">
        <v>1331</v>
      </c>
      <c r="C1077" s="32">
        <v>45950</v>
      </c>
      <c r="D1077" s="31" t="s">
        <v>3544</v>
      </c>
      <c r="E1077" s="32">
        <v>45950</v>
      </c>
      <c r="F1077" s="31" t="s">
        <v>3545</v>
      </c>
      <c r="G1077" s="31" t="s">
        <v>3546</v>
      </c>
      <c r="H1077" s="33">
        <v>184608</v>
      </c>
      <c r="I1077" s="33">
        <v>0</v>
      </c>
      <c r="J1077" s="33">
        <v>14769</v>
      </c>
      <c r="K1077" s="33">
        <v>199377</v>
      </c>
      <c r="L1077" s="7" t="s">
        <v>51</v>
      </c>
      <c r="O1077" s="18">
        <f>IF(Table1[[#This Row],[Phân loại]]="Tồn đầu kỳ",Table1[[#This Row],[Tổng giá trị]],0)</f>
        <v>199377</v>
      </c>
      <c r="P1077" s="7">
        <f>IF(Table1[[#This Row],[Số còn phải thu ĐK]]&lt;&gt;0,0,IF(Table1[[#This Row],[Phân loại]]="Bán hàng",Table1[[#This Row],[Tổng giá trị]],-Table1[[#This Row],[Tổng giá trị]]))</f>
        <v>0</v>
      </c>
      <c r="Q1077" s="18">
        <f t="shared" si="94"/>
        <v>0</v>
      </c>
      <c r="R1077" s="7">
        <f>Table1[[#This Row],[Số còn phải thu ĐK]]+Table1[[#This Row],[Giá Trị HD sau CK]]-Table1[[#This Row],[Số tiền đã thu]]</f>
        <v>199377</v>
      </c>
      <c r="S1077" s="6">
        <f>IF(Table1[[#This Row],[Ngày hóa đơn]]&lt;&gt;"",Table1[[#This Row],[Ngày hóa đơn]],IF(Table1[[#This Row],[Ngày hạch toán]]&lt;&gt;"",Table1[[#This Row],[Ngày hạch toán]],""))</f>
        <v>45950</v>
      </c>
      <c r="T1077" s="7"/>
      <c r="U1077" s="6">
        <f>IF(Table1[[#This Row],[Ngày tính CN]]="","",S1077+T1077)</f>
        <v>45950</v>
      </c>
      <c r="V1077" s="18">
        <f ca="1">IF(Table1[[#This Row],[Hạn thanh toán]]="","",IF((U1077-NOW())&lt;0,0,(U1077-NOW())))</f>
        <v>0</v>
      </c>
      <c r="W1077" s="2"/>
      <c r="X1077" s="18">
        <f t="shared" ca="1" si="95"/>
        <v>220.49032048611116</v>
      </c>
      <c r="Y1077" s="2" t="str">
        <f t="shared" ca="1" si="96"/>
        <v>Nợ quá hạn hơn 120 ngày có khả năng mất thanh toán</v>
      </c>
      <c r="Z1077" s="51">
        <f t="shared" si="92"/>
        <v>45950</v>
      </c>
      <c r="AA1077" s="51" t="str">
        <f t="shared" si="93"/>
        <v/>
      </c>
      <c r="AD1077" s="2" t="str">
        <f>VLOOKUP($A1077,MA_KH!$A:$Q,MA_KH!O$1,0)</f>
        <v>CIRCLEK MIỀN BẮC</v>
      </c>
      <c r="AE1077" s="2" t="str">
        <f>VLOOKUP($A1077,MA_KH!$A:$Q,MA_KH!P$1,0)</f>
        <v>CHI NHÁNH CÔNG TY TNHH VÒNG TRÒN ĐỎ TẠI HÀ NỘI</v>
      </c>
    </row>
    <row r="1078" spans="1:31" ht="25.5" hidden="1" customHeight="1" x14ac:dyDescent="0.2">
      <c r="A1078" s="31" t="s">
        <v>21192</v>
      </c>
      <c r="B1078" s="31" t="s">
        <v>1331</v>
      </c>
      <c r="C1078" s="32">
        <v>45951</v>
      </c>
      <c r="D1078" s="31" t="s">
        <v>3547</v>
      </c>
      <c r="E1078" s="32">
        <v>45951</v>
      </c>
      <c r="F1078" s="31" t="s">
        <v>3548</v>
      </c>
      <c r="G1078" s="31" t="s">
        <v>3549</v>
      </c>
      <c r="H1078" s="33">
        <v>207684</v>
      </c>
      <c r="I1078" s="33">
        <v>0</v>
      </c>
      <c r="J1078" s="33">
        <v>16615</v>
      </c>
      <c r="K1078" s="33">
        <v>224299</v>
      </c>
      <c r="L1078" s="7" t="s">
        <v>51</v>
      </c>
      <c r="O1078" s="18">
        <f>IF(Table1[[#This Row],[Phân loại]]="Tồn đầu kỳ",Table1[[#This Row],[Tổng giá trị]],0)</f>
        <v>224299</v>
      </c>
      <c r="P1078" s="7">
        <f>IF(Table1[[#This Row],[Số còn phải thu ĐK]]&lt;&gt;0,0,IF(Table1[[#This Row],[Phân loại]]="Bán hàng",Table1[[#This Row],[Tổng giá trị]],-Table1[[#This Row],[Tổng giá trị]]))</f>
        <v>0</v>
      </c>
      <c r="Q1078" s="18">
        <f t="shared" si="94"/>
        <v>0</v>
      </c>
      <c r="R1078" s="7">
        <f>Table1[[#This Row],[Số còn phải thu ĐK]]+Table1[[#This Row],[Giá Trị HD sau CK]]-Table1[[#This Row],[Số tiền đã thu]]</f>
        <v>224299</v>
      </c>
      <c r="S1078" s="6">
        <f>IF(Table1[[#This Row],[Ngày hóa đơn]]&lt;&gt;"",Table1[[#This Row],[Ngày hóa đơn]],IF(Table1[[#This Row],[Ngày hạch toán]]&lt;&gt;"",Table1[[#This Row],[Ngày hạch toán]],""))</f>
        <v>45951</v>
      </c>
      <c r="T1078" s="7"/>
      <c r="U1078" s="6">
        <f>IF(Table1[[#This Row],[Ngày tính CN]]="","",S1078+T1078)</f>
        <v>45951</v>
      </c>
      <c r="V1078" s="18">
        <f ca="1">IF(Table1[[#This Row],[Hạn thanh toán]]="","",IF((U1078-NOW())&lt;0,0,(U1078-NOW())))</f>
        <v>0</v>
      </c>
      <c r="W1078" s="2"/>
      <c r="X1078" s="18">
        <f t="shared" ca="1" si="95"/>
        <v>219.49032048611116</v>
      </c>
      <c r="Y1078" s="2" t="str">
        <f t="shared" ca="1" si="96"/>
        <v>Nợ quá hạn hơn 120 ngày có khả năng mất thanh toán</v>
      </c>
      <c r="Z1078" s="51">
        <f t="shared" si="92"/>
        <v>45951</v>
      </c>
      <c r="AA1078" s="51" t="str">
        <f t="shared" si="93"/>
        <v/>
      </c>
      <c r="AD1078" s="2" t="str">
        <f>VLOOKUP($A1078,MA_KH!$A:$Q,MA_KH!O$1,0)</f>
        <v>CIRCLEK MIỀN BẮC</v>
      </c>
      <c r="AE1078" s="2" t="str">
        <f>VLOOKUP($A1078,MA_KH!$A:$Q,MA_KH!P$1,0)</f>
        <v>CHI NHÁNH CÔNG TY TNHH VÒNG TRÒN ĐỎ TẠI HÀ NỘI</v>
      </c>
    </row>
    <row r="1079" spans="1:31" ht="25.5" hidden="1" customHeight="1" x14ac:dyDescent="0.2">
      <c r="A1079" s="31" t="s">
        <v>21192</v>
      </c>
      <c r="B1079" s="31" t="s">
        <v>1331</v>
      </c>
      <c r="C1079" s="32">
        <v>45951</v>
      </c>
      <c r="D1079" s="31" t="s">
        <v>3550</v>
      </c>
      <c r="E1079" s="32">
        <v>45951</v>
      </c>
      <c r="F1079" s="31" t="s">
        <v>3551</v>
      </c>
      <c r="G1079" s="31" t="s">
        <v>3552</v>
      </c>
      <c r="H1079" s="33">
        <v>346140</v>
      </c>
      <c r="I1079" s="33">
        <v>0</v>
      </c>
      <c r="J1079" s="33">
        <v>27691</v>
      </c>
      <c r="K1079" s="33">
        <v>373831</v>
      </c>
      <c r="L1079" s="7" t="s">
        <v>51</v>
      </c>
      <c r="O1079" s="18">
        <f>IF(Table1[[#This Row],[Phân loại]]="Tồn đầu kỳ",Table1[[#This Row],[Tổng giá trị]],0)</f>
        <v>373831</v>
      </c>
      <c r="P1079" s="7">
        <f>IF(Table1[[#This Row],[Số còn phải thu ĐK]]&lt;&gt;0,0,IF(Table1[[#This Row],[Phân loại]]="Bán hàng",Table1[[#This Row],[Tổng giá trị]],-Table1[[#This Row],[Tổng giá trị]]))</f>
        <v>0</v>
      </c>
      <c r="Q1079" s="18">
        <f t="shared" si="94"/>
        <v>0</v>
      </c>
      <c r="R1079" s="7">
        <f>Table1[[#This Row],[Số còn phải thu ĐK]]+Table1[[#This Row],[Giá Trị HD sau CK]]-Table1[[#This Row],[Số tiền đã thu]]</f>
        <v>373831</v>
      </c>
      <c r="S1079" s="6">
        <f>IF(Table1[[#This Row],[Ngày hóa đơn]]&lt;&gt;"",Table1[[#This Row],[Ngày hóa đơn]],IF(Table1[[#This Row],[Ngày hạch toán]]&lt;&gt;"",Table1[[#This Row],[Ngày hạch toán]],""))</f>
        <v>45951</v>
      </c>
      <c r="T1079" s="7"/>
      <c r="U1079" s="6">
        <f>IF(Table1[[#This Row],[Ngày tính CN]]="","",S1079+T1079)</f>
        <v>45951</v>
      </c>
      <c r="V1079" s="18">
        <f ca="1">IF(Table1[[#This Row],[Hạn thanh toán]]="","",IF((U1079-NOW())&lt;0,0,(U1079-NOW())))</f>
        <v>0</v>
      </c>
      <c r="W1079" s="2"/>
      <c r="X1079" s="18">
        <f t="shared" ca="1" si="95"/>
        <v>219.49032048611116</v>
      </c>
      <c r="Y1079" s="2" t="str">
        <f t="shared" ca="1" si="96"/>
        <v>Nợ quá hạn hơn 120 ngày có khả năng mất thanh toán</v>
      </c>
      <c r="Z1079" s="51">
        <f t="shared" si="92"/>
        <v>45951</v>
      </c>
      <c r="AA1079" s="51" t="str">
        <f t="shared" si="93"/>
        <v/>
      </c>
      <c r="AD1079" s="2" t="str">
        <f>VLOOKUP($A1079,MA_KH!$A:$Q,MA_KH!O$1,0)</f>
        <v>CIRCLEK MIỀN BẮC</v>
      </c>
      <c r="AE1079" s="2" t="str">
        <f>VLOOKUP($A1079,MA_KH!$A:$Q,MA_KH!P$1,0)</f>
        <v>CHI NHÁNH CÔNG TY TNHH VÒNG TRÒN ĐỎ TẠI HÀ NỘI</v>
      </c>
    </row>
    <row r="1080" spans="1:31" ht="25.5" hidden="1" customHeight="1" x14ac:dyDescent="0.2">
      <c r="A1080" s="31" t="s">
        <v>21192</v>
      </c>
      <c r="B1080" s="31" t="s">
        <v>1331</v>
      </c>
      <c r="C1080" s="32">
        <v>45951</v>
      </c>
      <c r="D1080" s="31" t="s">
        <v>3553</v>
      </c>
      <c r="E1080" s="32">
        <v>45951</v>
      </c>
      <c r="F1080" s="31" t="s">
        <v>3554</v>
      </c>
      <c r="G1080" s="31" t="s">
        <v>3555</v>
      </c>
      <c r="H1080" s="33">
        <v>230760</v>
      </c>
      <c r="I1080" s="33">
        <v>0</v>
      </c>
      <c r="J1080" s="33">
        <v>18461</v>
      </c>
      <c r="K1080" s="33">
        <v>249221</v>
      </c>
      <c r="L1080" s="7" t="s">
        <v>51</v>
      </c>
      <c r="O1080" s="18">
        <f>IF(Table1[[#This Row],[Phân loại]]="Tồn đầu kỳ",Table1[[#This Row],[Tổng giá trị]],0)</f>
        <v>249221</v>
      </c>
      <c r="P1080" s="7">
        <f>IF(Table1[[#This Row],[Số còn phải thu ĐK]]&lt;&gt;0,0,IF(Table1[[#This Row],[Phân loại]]="Bán hàng",Table1[[#This Row],[Tổng giá trị]],-Table1[[#This Row],[Tổng giá trị]]))</f>
        <v>0</v>
      </c>
      <c r="Q1080" s="18">
        <f t="shared" si="94"/>
        <v>0</v>
      </c>
      <c r="R1080" s="7">
        <f>Table1[[#This Row],[Số còn phải thu ĐK]]+Table1[[#This Row],[Giá Trị HD sau CK]]-Table1[[#This Row],[Số tiền đã thu]]</f>
        <v>249221</v>
      </c>
      <c r="S1080" s="6">
        <f>IF(Table1[[#This Row],[Ngày hóa đơn]]&lt;&gt;"",Table1[[#This Row],[Ngày hóa đơn]],IF(Table1[[#This Row],[Ngày hạch toán]]&lt;&gt;"",Table1[[#This Row],[Ngày hạch toán]],""))</f>
        <v>45951</v>
      </c>
      <c r="T1080" s="7"/>
      <c r="U1080" s="6">
        <f>IF(Table1[[#This Row],[Ngày tính CN]]="","",S1080+T1080)</f>
        <v>45951</v>
      </c>
      <c r="V1080" s="18">
        <f ca="1">IF(Table1[[#This Row],[Hạn thanh toán]]="","",IF((U1080-NOW())&lt;0,0,(U1080-NOW())))</f>
        <v>0</v>
      </c>
      <c r="W1080" s="2"/>
      <c r="X1080" s="18">
        <f t="shared" ca="1" si="95"/>
        <v>219.49032048611116</v>
      </c>
      <c r="Y1080" s="2" t="str">
        <f t="shared" ca="1" si="96"/>
        <v>Nợ quá hạn hơn 120 ngày có khả năng mất thanh toán</v>
      </c>
      <c r="Z1080" s="51">
        <f t="shared" si="92"/>
        <v>45951</v>
      </c>
      <c r="AA1080" s="51" t="str">
        <f t="shared" si="93"/>
        <v/>
      </c>
      <c r="AD1080" s="2" t="str">
        <f>VLOOKUP($A1080,MA_KH!$A:$Q,MA_KH!O$1,0)</f>
        <v>CIRCLEK MIỀN BẮC</v>
      </c>
      <c r="AE1080" s="2" t="str">
        <f>VLOOKUP($A1080,MA_KH!$A:$Q,MA_KH!P$1,0)</f>
        <v>CHI NHÁNH CÔNG TY TNHH VÒNG TRÒN ĐỎ TẠI HÀ NỘI</v>
      </c>
    </row>
    <row r="1081" spans="1:31" ht="25.5" hidden="1" customHeight="1" x14ac:dyDescent="0.2">
      <c r="A1081" s="31" t="s">
        <v>21192</v>
      </c>
      <c r="B1081" s="31" t="s">
        <v>1331</v>
      </c>
      <c r="C1081" s="32">
        <v>45952</v>
      </c>
      <c r="D1081" s="31" t="s">
        <v>3556</v>
      </c>
      <c r="E1081" s="32">
        <v>45952</v>
      </c>
      <c r="F1081" s="31" t="s">
        <v>3557</v>
      </c>
      <c r="G1081" s="31" t="s">
        <v>3558</v>
      </c>
      <c r="H1081" s="33">
        <v>230760</v>
      </c>
      <c r="I1081" s="33">
        <v>0</v>
      </c>
      <c r="J1081" s="33">
        <v>18461</v>
      </c>
      <c r="K1081" s="33">
        <v>249221</v>
      </c>
      <c r="L1081" s="7" t="s">
        <v>51</v>
      </c>
      <c r="O1081" s="18">
        <f>IF(Table1[[#This Row],[Phân loại]]="Tồn đầu kỳ",Table1[[#This Row],[Tổng giá trị]],0)</f>
        <v>249221</v>
      </c>
      <c r="P1081" s="7">
        <f>IF(Table1[[#This Row],[Số còn phải thu ĐK]]&lt;&gt;0,0,IF(Table1[[#This Row],[Phân loại]]="Bán hàng",Table1[[#This Row],[Tổng giá trị]],-Table1[[#This Row],[Tổng giá trị]]))</f>
        <v>0</v>
      </c>
      <c r="Q1081" s="18">
        <f t="shared" si="94"/>
        <v>0</v>
      </c>
      <c r="R1081" s="7">
        <f>Table1[[#This Row],[Số còn phải thu ĐK]]+Table1[[#This Row],[Giá Trị HD sau CK]]-Table1[[#This Row],[Số tiền đã thu]]</f>
        <v>249221</v>
      </c>
      <c r="S1081" s="6">
        <f>IF(Table1[[#This Row],[Ngày hóa đơn]]&lt;&gt;"",Table1[[#This Row],[Ngày hóa đơn]],IF(Table1[[#This Row],[Ngày hạch toán]]&lt;&gt;"",Table1[[#This Row],[Ngày hạch toán]],""))</f>
        <v>45952</v>
      </c>
      <c r="T1081" s="7"/>
      <c r="U1081" s="6">
        <f>IF(Table1[[#This Row],[Ngày tính CN]]="","",S1081+T1081)</f>
        <v>45952</v>
      </c>
      <c r="V1081" s="18">
        <f ca="1">IF(Table1[[#This Row],[Hạn thanh toán]]="","",IF((U1081-NOW())&lt;0,0,(U1081-NOW())))</f>
        <v>0</v>
      </c>
      <c r="W1081" s="2"/>
      <c r="X1081" s="18">
        <f t="shared" ca="1" si="95"/>
        <v>218.49032048611116</v>
      </c>
      <c r="Y1081" s="2" t="str">
        <f t="shared" ca="1" si="96"/>
        <v>Nợ quá hạn hơn 120 ngày có khả năng mất thanh toán</v>
      </c>
      <c r="Z1081" s="51">
        <f t="shared" si="92"/>
        <v>45952</v>
      </c>
      <c r="AA1081" s="51" t="str">
        <f t="shared" si="93"/>
        <v/>
      </c>
      <c r="AD1081" s="2" t="str">
        <f>VLOOKUP($A1081,MA_KH!$A:$Q,MA_KH!O$1,0)</f>
        <v>CIRCLEK MIỀN BẮC</v>
      </c>
      <c r="AE1081" s="2" t="str">
        <f>VLOOKUP($A1081,MA_KH!$A:$Q,MA_KH!P$1,0)</f>
        <v>CHI NHÁNH CÔNG TY TNHH VÒNG TRÒN ĐỎ TẠI HÀ NỘI</v>
      </c>
    </row>
    <row r="1082" spans="1:31" ht="25.5" hidden="1" customHeight="1" x14ac:dyDescent="0.2">
      <c r="A1082" s="31" t="s">
        <v>21192</v>
      </c>
      <c r="B1082" s="31" t="s">
        <v>1331</v>
      </c>
      <c r="C1082" s="32">
        <v>45952</v>
      </c>
      <c r="D1082" s="31" t="s">
        <v>3559</v>
      </c>
      <c r="E1082" s="32">
        <v>45952</v>
      </c>
      <c r="F1082" s="31" t="s">
        <v>3560</v>
      </c>
      <c r="G1082" s="31" t="s">
        <v>3561</v>
      </c>
      <c r="H1082" s="33">
        <v>230760</v>
      </c>
      <c r="I1082" s="33">
        <v>0</v>
      </c>
      <c r="J1082" s="33">
        <v>18461</v>
      </c>
      <c r="K1082" s="33">
        <v>249221</v>
      </c>
      <c r="L1082" s="7" t="s">
        <v>51</v>
      </c>
      <c r="O1082" s="18">
        <f>IF(Table1[[#This Row],[Phân loại]]="Tồn đầu kỳ",Table1[[#This Row],[Tổng giá trị]],0)</f>
        <v>249221</v>
      </c>
      <c r="P1082" s="7">
        <f>IF(Table1[[#This Row],[Số còn phải thu ĐK]]&lt;&gt;0,0,IF(Table1[[#This Row],[Phân loại]]="Bán hàng",Table1[[#This Row],[Tổng giá trị]],-Table1[[#This Row],[Tổng giá trị]]))</f>
        <v>0</v>
      </c>
      <c r="Q1082" s="18">
        <f t="shared" si="94"/>
        <v>0</v>
      </c>
      <c r="R1082" s="7">
        <f>Table1[[#This Row],[Số còn phải thu ĐK]]+Table1[[#This Row],[Giá Trị HD sau CK]]-Table1[[#This Row],[Số tiền đã thu]]</f>
        <v>249221</v>
      </c>
      <c r="S1082" s="6">
        <f>IF(Table1[[#This Row],[Ngày hóa đơn]]&lt;&gt;"",Table1[[#This Row],[Ngày hóa đơn]],IF(Table1[[#This Row],[Ngày hạch toán]]&lt;&gt;"",Table1[[#This Row],[Ngày hạch toán]],""))</f>
        <v>45952</v>
      </c>
      <c r="T1082" s="7"/>
      <c r="U1082" s="6">
        <f>IF(Table1[[#This Row],[Ngày tính CN]]="","",S1082+T1082)</f>
        <v>45952</v>
      </c>
      <c r="V1082" s="18">
        <f ca="1">IF(Table1[[#This Row],[Hạn thanh toán]]="","",IF((U1082-NOW())&lt;0,0,(U1082-NOW())))</f>
        <v>0</v>
      </c>
      <c r="W1082" s="2"/>
      <c r="X1082" s="18">
        <f t="shared" ca="1" si="95"/>
        <v>218.49032048611116</v>
      </c>
      <c r="Y1082" s="2" t="str">
        <f t="shared" ca="1" si="96"/>
        <v>Nợ quá hạn hơn 120 ngày có khả năng mất thanh toán</v>
      </c>
      <c r="Z1082" s="51">
        <f t="shared" si="92"/>
        <v>45952</v>
      </c>
      <c r="AA1082" s="51" t="str">
        <f t="shared" si="93"/>
        <v/>
      </c>
      <c r="AD1082" s="2" t="str">
        <f>VLOOKUP($A1082,MA_KH!$A:$Q,MA_KH!O$1,0)</f>
        <v>CIRCLEK MIỀN BẮC</v>
      </c>
      <c r="AE1082" s="2" t="str">
        <f>VLOOKUP($A1082,MA_KH!$A:$Q,MA_KH!P$1,0)</f>
        <v>CHI NHÁNH CÔNG TY TNHH VÒNG TRÒN ĐỎ TẠI HÀ NỘI</v>
      </c>
    </row>
    <row r="1083" spans="1:31" ht="25.5" hidden="1" customHeight="1" x14ac:dyDescent="0.2">
      <c r="A1083" s="31" t="s">
        <v>21192</v>
      </c>
      <c r="B1083" s="31" t="s">
        <v>1331</v>
      </c>
      <c r="C1083" s="32">
        <v>45952</v>
      </c>
      <c r="D1083" s="31" t="s">
        <v>3562</v>
      </c>
      <c r="E1083" s="32">
        <v>45952</v>
      </c>
      <c r="F1083" s="31" t="s">
        <v>3563</v>
      </c>
      <c r="G1083" s="31" t="s">
        <v>3564</v>
      </c>
      <c r="H1083" s="33">
        <v>346140</v>
      </c>
      <c r="I1083" s="33">
        <v>0</v>
      </c>
      <c r="J1083" s="33">
        <v>27691</v>
      </c>
      <c r="K1083" s="33">
        <v>373831</v>
      </c>
      <c r="L1083" s="7" t="s">
        <v>51</v>
      </c>
      <c r="O1083" s="18">
        <f>IF(Table1[[#This Row],[Phân loại]]="Tồn đầu kỳ",Table1[[#This Row],[Tổng giá trị]],0)</f>
        <v>373831</v>
      </c>
      <c r="P1083" s="7">
        <f>IF(Table1[[#This Row],[Số còn phải thu ĐK]]&lt;&gt;0,0,IF(Table1[[#This Row],[Phân loại]]="Bán hàng",Table1[[#This Row],[Tổng giá trị]],-Table1[[#This Row],[Tổng giá trị]]))</f>
        <v>0</v>
      </c>
      <c r="Q1083" s="18">
        <f t="shared" si="94"/>
        <v>0</v>
      </c>
      <c r="R1083" s="7">
        <f>Table1[[#This Row],[Số còn phải thu ĐK]]+Table1[[#This Row],[Giá Trị HD sau CK]]-Table1[[#This Row],[Số tiền đã thu]]</f>
        <v>373831</v>
      </c>
      <c r="S1083" s="6">
        <f>IF(Table1[[#This Row],[Ngày hóa đơn]]&lt;&gt;"",Table1[[#This Row],[Ngày hóa đơn]],IF(Table1[[#This Row],[Ngày hạch toán]]&lt;&gt;"",Table1[[#This Row],[Ngày hạch toán]],""))</f>
        <v>45952</v>
      </c>
      <c r="T1083" s="7"/>
      <c r="U1083" s="6">
        <f>IF(Table1[[#This Row],[Ngày tính CN]]="","",S1083+T1083)</f>
        <v>45952</v>
      </c>
      <c r="V1083" s="18">
        <f ca="1">IF(Table1[[#This Row],[Hạn thanh toán]]="","",IF((U1083-NOW())&lt;0,0,(U1083-NOW())))</f>
        <v>0</v>
      </c>
      <c r="W1083" s="2"/>
      <c r="X1083" s="18">
        <f t="shared" ca="1" si="95"/>
        <v>218.49032048611116</v>
      </c>
      <c r="Y1083" s="2" t="str">
        <f t="shared" ca="1" si="96"/>
        <v>Nợ quá hạn hơn 120 ngày có khả năng mất thanh toán</v>
      </c>
      <c r="Z1083" s="51">
        <f t="shared" si="92"/>
        <v>45952</v>
      </c>
      <c r="AA1083" s="51" t="str">
        <f t="shared" si="93"/>
        <v/>
      </c>
      <c r="AD1083" s="2" t="str">
        <f>VLOOKUP($A1083,MA_KH!$A:$Q,MA_KH!O$1,0)</f>
        <v>CIRCLEK MIỀN BẮC</v>
      </c>
      <c r="AE1083" s="2" t="str">
        <f>VLOOKUP($A1083,MA_KH!$A:$Q,MA_KH!P$1,0)</f>
        <v>CHI NHÁNH CÔNG TY TNHH VÒNG TRÒN ĐỎ TẠI HÀ NỘI</v>
      </c>
    </row>
    <row r="1084" spans="1:31" ht="25.5" hidden="1" customHeight="1" x14ac:dyDescent="0.2">
      <c r="A1084" s="31" t="s">
        <v>21192</v>
      </c>
      <c r="B1084" s="31" t="s">
        <v>1331</v>
      </c>
      <c r="C1084" s="32">
        <v>45953</v>
      </c>
      <c r="D1084" s="31" t="s">
        <v>3565</v>
      </c>
      <c r="E1084" s="32">
        <v>45953</v>
      </c>
      <c r="F1084" s="31" t="s">
        <v>3566</v>
      </c>
      <c r="G1084" s="31" t="s">
        <v>3567</v>
      </c>
      <c r="H1084" s="33">
        <v>230760</v>
      </c>
      <c r="I1084" s="33">
        <v>0</v>
      </c>
      <c r="J1084" s="33">
        <v>18461</v>
      </c>
      <c r="K1084" s="33">
        <v>249221</v>
      </c>
      <c r="L1084" s="7" t="s">
        <v>51</v>
      </c>
      <c r="O1084" s="18">
        <f>IF(Table1[[#This Row],[Phân loại]]="Tồn đầu kỳ",Table1[[#This Row],[Tổng giá trị]],0)</f>
        <v>249221</v>
      </c>
      <c r="P1084" s="7">
        <f>IF(Table1[[#This Row],[Số còn phải thu ĐK]]&lt;&gt;0,0,IF(Table1[[#This Row],[Phân loại]]="Bán hàng",Table1[[#This Row],[Tổng giá trị]],-Table1[[#This Row],[Tổng giá trị]]))</f>
        <v>0</v>
      </c>
      <c r="Q1084" s="18">
        <f t="shared" si="94"/>
        <v>0</v>
      </c>
      <c r="R1084" s="7">
        <f>Table1[[#This Row],[Số còn phải thu ĐK]]+Table1[[#This Row],[Giá Trị HD sau CK]]-Table1[[#This Row],[Số tiền đã thu]]</f>
        <v>249221</v>
      </c>
      <c r="S1084" s="6">
        <f>IF(Table1[[#This Row],[Ngày hóa đơn]]&lt;&gt;"",Table1[[#This Row],[Ngày hóa đơn]],IF(Table1[[#This Row],[Ngày hạch toán]]&lt;&gt;"",Table1[[#This Row],[Ngày hạch toán]],""))</f>
        <v>45953</v>
      </c>
      <c r="T1084" s="7"/>
      <c r="U1084" s="6">
        <f>IF(Table1[[#This Row],[Ngày tính CN]]="","",S1084+T1084)</f>
        <v>45953</v>
      </c>
      <c r="V1084" s="18">
        <f ca="1">IF(Table1[[#This Row],[Hạn thanh toán]]="","",IF((U1084-NOW())&lt;0,0,(U1084-NOW())))</f>
        <v>0</v>
      </c>
      <c r="W1084" s="2"/>
      <c r="X1084" s="18">
        <f t="shared" ca="1" si="95"/>
        <v>217.49032048611116</v>
      </c>
      <c r="Y1084" s="2" t="str">
        <f t="shared" ca="1" si="96"/>
        <v>Nợ quá hạn hơn 120 ngày có khả năng mất thanh toán</v>
      </c>
      <c r="Z1084" s="51">
        <f t="shared" si="92"/>
        <v>45953</v>
      </c>
      <c r="AA1084" s="51" t="str">
        <f t="shared" si="93"/>
        <v/>
      </c>
      <c r="AD1084" s="2" t="str">
        <f>VLOOKUP($A1084,MA_KH!$A:$Q,MA_KH!O$1,0)</f>
        <v>CIRCLEK MIỀN BẮC</v>
      </c>
      <c r="AE1084" s="2" t="str">
        <f>VLOOKUP($A1084,MA_KH!$A:$Q,MA_KH!P$1,0)</f>
        <v>CHI NHÁNH CÔNG TY TNHH VÒNG TRÒN ĐỎ TẠI HÀ NỘI</v>
      </c>
    </row>
    <row r="1085" spans="1:31" ht="25.5" hidden="1" customHeight="1" x14ac:dyDescent="0.2">
      <c r="A1085" s="31" t="s">
        <v>21192</v>
      </c>
      <c r="B1085" s="31" t="s">
        <v>1331</v>
      </c>
      <c r="C1085" s="32">
        <v>45953</v>
      </c>
      <c r="D1085" s="31" t="s">
        <v>3568</v>
      </c>
      <c r="E1085" s="32">
        <v>45953</v>
      </c>
      <c r="F1085" s="31" t="s">
        <v>3569</v>
      </c>
      <c r="G1085" s="31" t="s">
        <v>3570</v>
      </c>
      <c r="H1085" s="33">
        <v>230760</v>
      </c>
      <c r="I1085" s="33">
        <v>0</v>
      </c>
      <c r="J1085" s="33">
        <v>18461</v>
      </c>
      <c r="K1085" s="33">
        <v>249221</v>
      </c>
      <c r="L1085" s="7" t="s">
        <v>51</v>
      </c>
      <c r="O1085" s="18">
        <f>IF(Table1[[#This Row],[Phân loại]]="Tồn đầu kỳ",Table1[[#This Row],[Tổng giá trị]],0)</f>
        <v>249221</v>
      </c>
      <c r="P1085" s="7">
        <f>IF(Table1[[#This Row],[Số còn phải thu ĐK]]&lt;&gt;0,0,IF(Table1[[#This Row],[Phân loại]]="Bán hàng",Table1[[#This Row],[Tổng giá trị]],-Table1[[#This Row],[Tổng giá trị]]))</f>
        <v>0</v>
      </c>
      <c r="Q1085" s="18">
        <f t="shared" si="94"/>
        <v>0</v>
      </c>
      <c r="R1085" s="7">
        <f>Table1[[#This Row],[Số còn phải thu ĐK]]+Table1[[#This Row],[Giá Trị HD sau CK]]-Table1[[#This Row],[Số tiền đã thu]]</f>
        <v>249221</v>
      </c>
      <c r="S1085" s="6">
        <f>IF(Table1[[#This Row],[Ngày hóa đơn]]&lt;&gt;"",Table1[[#This Row],[Ngày hóa đơn]],IF(Table1[[#This Row],[Ngày hạch toán]]&lt;&gt;"",Table1[[#This Row],[Ngày hạch toán]],""))</f>
        <v>45953</v>
      </c>
      <c r="T1085" s="7"/>
      <c r="U1085" s="6">
        <f>IF(Table1[[#This Row],[Ngày tính CN]]="","",S1085+T1085)</f>
        <v>45953</v>
      </c>
      <c r="V1085" s="18">
        <f ca="1">IF(Table1[[#This Row],[Hạn thanh toán]]="","",IF((U1085-NOW())&lt;0,0,(U1085-NOW())))</f>
        <v>0</v>
      </c>
      <c r="W1085" s="2"/>
      <c r="X1085" s="18">
        <f t="shared" ca="1" si="95"/>
        <v>217.49032048611116</v>
      </c>
      <c r="Y1085" s="2" t="str">
        <f t="shared" ca="1" si="96"/>
        <v>Nợ quá hạn hơn 120 ngày có khả năng mất thanh toán</v>
      </c>
      <c r="Z1085" s="51">
        <f t="shared" si="92"/>
        <v>45953</v>
      </c>
      <c r="AA1085" s="51" t="str">
        <f t="shared" si="93"/>
        <v/>
      </c>
      <c r="AD1085" s="2" t="str">
        <f>VLOOKUP($A1085,MA_KH!$A:$Q,MA_KH!O$1,0)</f>
        <v>CIRCLEK MIỀN BẮC</v>
      </c>
      <c r="AE1085" s="2" t="str">
        <f>VLOOKUP($A1085,MA_KH!$A:$Q,MA_KH!P$1,0)</f>
        <v>CHI NHÁNH CÔNG TY TNHH VÒNG TRÒN ĐỎ TẠI HÀ NỘI</v>
      </c>
    </row>
    <row r="1086" spans="1:31" ht="25.5" hidden="1" customHeight="1" x14ac:dyDescent="0.2">
      <c r="A1086" s="31" t="s">
        <v>21192</v>
      </c>
      <c r="B1086" s="31" t="s">
        <v>1331</v>
      </c>
      <c r="C1086" s="32">
        <v>45953</v>
      </c>
      <c r="D1086" s="31" t="s">
        <v>3571</v>
      </c>
      <c r="E1086" s="32">
        <v>45953</v>
      </c>
      <c r="F1086" s="31" t="s">
        <v>3572</v>
      </c>
      <c r="G1086" s="31" t="s">
        <v>3573</v>
      </c>
      <c r="H1086" s="33">
        <v>692280</v>
      </c>
      <c r="I1086" s="33">
        <v>0</v>
      </c>
      <c r="J1086" s="33">
        <v>55382</v>
      </c>
      <c r="K1086" s="33">
        <v>747662</v>
      </c>
      <c r="L1086" s="7" t="s">
        <v>51</v>
      </c>
      <c r="O1086" s="18">
        <f>IF(Table1[[#This Row],[Phân loại]]="Tồn đầu kỳ",Table1[[#This Row],[Tổng giá trị]],0)</f>
        <v>747662</v>
      </c>
      <c r="P1086" s="7">
        <f>IF(Table1[[#This Row],[Số còn phải thu ĐK]]&lt;&gt;0,0,IF(Table1[[#This Row],[Phân loại]]="Bán hàng",Table1[[#This Row],[Tổng giá trị]],-Table1[[#This Row],[Tổng giá trị]]))</f>
        <v>0</v>
      </c>
      <c r="Q1086" s="18">
        <f t="shared" si="94"/>
        <v>0</v>
      </c>
      <c r="R1086" s="7">
        <f>Table1[[#This Row],[Số còn phải thu ĐK]]+Table1[[#This Row],[Giá Trị HD sau CK]]-Table1[[#This Row],[Số tiền đã thu]]</f>
        <v>747662</v>
      </c>
      <c r="S1086" s="6">
        <f>IF(Table1[[#This Row],[Ngày hóa đơn]]&lt;&gt;"",Table1[[#This Row],[Ngày hóa đơn]],IF(Table1[[#This Row],[Ngày hạch toán]]&lt;&gt;"",Table1[[#This Row],[Ngày hạch toán]],""))</f>
        <v>45953</v>
      </c>
      <c r="T1086" s="7"/>
      <c r="U1086" s="6">
        <f>IF(Table1[[#This Row],[Ngày tính CN]]="","",S1086+T1086)</f>
        <v>45953</v>
      </c>
      <c r="V1086" s="18">
        <f ca="1">IF(Table1[[#This Row],[Hạn thanh toán]]="","",IF((U1086-NOW())&lt;0,0,(U1086-NOW())))</f>
        <v>0</v>
      </c>
      <c r="W1086" s="2"/>
      <c r="X1086" s="18">
        <f t="shared" ca="1" si="95"/>
        <v>217.49032048611116</v>
      </c>
      <c r="Y1086" s="2" t="str">
        <f t="shared" ca="1" si="96"/>
        <v>Nợ quá hạn hơn 120 ngày có khả năng mất thanh toán</v>
      </c>
      <c r="Z1086" s="51">
        <f t="shared" si="92"/>
        <v>45953</v>
      </c>
      <c r="AA1086" s="51" t="str">
        <f t="shared" si="93"/>
        <v/>
      </c>
      <c r="AD1086" s="2" t="str">
        <f>VLOOKUP($A1086,MA_KH!$A:$Q,MA_KH!O$1,0)</f>
        <v>CIRCLEK MIỀN BẮC</v>
      </c>
      <c r="AE1086" s="2" t="str">
        <f>VLOOKUP($A1086,MA_KH!$A:$Q,MA_KH!P$1,0)</f>
        <v>CHI NHÁNH CÔNG TY TNHH VÒNG TRÒN ĐỎ TẠI HÀ NỘI</v>
      </c>
    </row>
    <row r="1087" spans="1:31" ht="25.5" hidden="1" customHeight="1" x14ac:dyDescent="0.2">
      <c r="A1087" s="31" t="s">
        <v>21258</v>
      </c>
      <c r="B1087" s="31" t="s">
        <v>1325</v>
      </c>
      <c r="C1087" s="32">
        <v>45954</v>
      </c>
      <c r="D1087" s="31" t="s">
        <v>3574</v>
      </c>
      <c r="E1087" s="32">
        <v>45954</v>
      </c>
      <c r="F1087" s="31" t="s">
        <v>3575</v>
      </c>
      <c r="G1087" s="31" t="s">
        <v>3576</v>
      </c>
      <c r="H1087" s="33">
        <v>1153800</v>
      </c>
      <c r="I1087" s="33">
        <v>0</v>
      </c>
      <c r="J1087" s="33">
        <v>92304</v>
      </c>
      <c r="K1087" s="33">
        <v>1246104</v>
      </c>
      <c r="L1087" s="7" t="s">
        <v>51</v>
      </c>
      <c r="O1087" s="18">
        <f>IF(Table1[[#This Row],[Phân loại]]="Tồn đầu kỳ",Table1[[#This Row],[Tổng giá trị]],0)</f>
        <v>1246104</v>
      </c>
      <c r="P1087" s="7">
        <f>IF(Table1[[#This Row],[Số còn phải thu ĐK]]&lt;&gt;0,0,IF(Table1[[#This Row],[Phân loại]]="Bán hàng",Table1[[#This Row],[Tổng giá trị]],-Table1[[#This Row],[Tổng giá trị]]))</f>
        <v>0</v>
      </c>
      <c r="Q1087" s="18">
        <f t="shared" si="94"/>
        <v>0</v>
      </c>
      <c r="R1087" s="7">
        <f>Table1[[#This Row],[Số còn phải thu ĐK]]+Table1[[#This Row],[Giá Trị HD sau CK]]-Table1[[#This Row],[Số tiền đã thu]]</f>
        <v>1246104</v>
      </c>
      <c r="S1087" s="6">
        <f>IF(Table1[[#This Row],[Ngày hóa đơn]]&lt;&gt;"",Table1[[#This Row],[Ngày hóa đơn]],IF(Table1[[#This Row],[Ngày hạch toán]]&lt;&gt;"",Table1[[#This Row],[Ngày hạch toán]],""))</f>
        <v>45954</v>
      </c>
      <c r="T1087" s="7"/>
      <c r="U1087" s="6">
        <f>IF(Table1[[#This Row],[Ngày tính CN]]="","",S1087+T1087)</f>
        <v>45954</v>
      </c>
      <c r="V1087" s="18">
        <f ca="1">IF(Table1[[#This Row],[Hạn thanh toán]]="","",IF((U1087-NOW())&lt;0,0,(U1087-NOW())))</f>
        <v>0</v>
      </c>
      <c r="W1087" s="2"/>
      <c r="X1087" s="18">
        <f t="shared" ca="1" si="95"/>
        <v>216.49032048611116</v>
      </c>
      <c r="Y1087" s="2" t="str">
        <f t="shared" ca="1" si="96"/>
        <v>Nợ quá hạn hơn 120 ngày có khả năng mất thanh toán</v>
      </c>
      <c r="Z1087" s="51">
        <f t="shared" si="92"/>
        <v>45954</v>
      </c>
      <c r="AA1087" s="51" t="str">
        <f t="shared" si="93"/>
        <v/>
      </c>
      <c r="AD1087" s="2" t="str">
        <f>VLOOKUP($A1087,MA_KH!$A:$Q,MA_KH!O$1,0)</f>
        <v>CIRCLEK MIỀN BẮC</v>
      </c>
      <c r="AE1087" s="2" t="str">
        <f>VLOOKUP($A1087,MA_KH!$A:$Q,MA_KH!P$1,0)</f>
        <v>CHI NHÁNH CÔNG TY TNHH VÒNG TRÒN ĐỎ TẠI HÀ NỘI</v>
      </c>
    </row>
    <row r="1088" spans="1:31" ht="25.5" hidden="1" customHeight="1" x14ac:dyDescent="0.2">
      <c r="A1088" s="31" t="s">
        <v>21192</v>
      </c>
      <c r="B1088" s="31" t="s">
        <v>1331</v>
      </c>
      <c r="C1088" s="32">
        <v>45954</v>
      </c>
      <c r="D1088" s="31" t="s">
        <v>3577</v>
      </c>
      <c r="E1088" s="32">
        <v>45954</v>
      </c>
      <c r="F1088" s="31" t="s">
        <v>3578</v>
      </c>
      <c r="G1088" s="31" t="s">
        <v>3579</v>
      </c>
      <c r="H1088" s="33">
        <v>184608</v>
      </c>
      <c r="I1088" s="33">
        <v>0</v>
      </c>
      <c r="J1088" s="33">
        <v>14769</v>
      </c>
      <c r="K1088" s="33">
        <v>199377</v>
      </c>
      <c r="L1088" s="7" t="s">
        <v>51</v>
      </c>
      <c r="O1088" s="18">
        <f>IF(Table1[[#This Row],[Phân loại]]="Tồn đầu kỳ",Table1[[#This Row],[Tổng giá trị]],0)</f>
        <v>199377</v>
      </c>
      <c r="P1088" s="7">
        <f>IF(Table1[[#This Row],[Số còn phải thu ĐK]]&lt;&gt;0,0,IF(Table1[[#This Row],[Phân loại]]="Bán hàng",Table1[[#This Row],[Tổng giá trị]],-Table1[[#This Row],[Tổng giá trị]]))</f>
        <v>0</v>
      </c>
      <c r="Q1088" s="18">
        <f t="shared" si="94"/>
        <v>0</v>
      </c>
      <c r="R1088" s="7">
        <f>Table1[[#This Row],[Số còn phải thu ĐK]]+Table1[[#This Row],[Giá Trị HD sau CK]]-Table1[[#This Row],[Số tiền đã thu]]</f>
        <v>199377</v>
      </c>
      <c r="S1088" s="6">
        <f>IF(Table1[[#This Row],[Ngày hóa đơn]]&lt;&gt;"",Table1[[#This Row],[Ngày hóa đơn]],IF(Table1[[#This Row],[Ngày hạch toán]]&lt;&gt;"",Table1[[#This Row],[Ngày hạch toán]],""))</f>
        <v>45954</v>
      </c>
      <c r="T1088" s="7"/>
      <c r="U1088" s="6">
        <f>IF(Table1[[#This Row],[Ngày tính CN]]="","",S1088+T1088)</f>
        <v>45954</v>
      </c>
      <c r="V1088" s="18">
        <f ca="1">IF(Table1[[#This Row],[Hạn thanh toán]]="","",IF((U1088-NOW())&lt;0,0,(U1088-NOW())))</f>
        <v>0</v>
      </c>
      <c r="W1088" s="2"/>
      <c r="X1088" s="18">
        <f t="shared" ca="1" si="95"/>
        <v>216.49032048611116</v>
      </c>
      <c r="Y1088" s="2" t="str">
        <f t="shared" ca="1" si="96"/>
        <v>Nợ quá hạn hơn 120 ngày có khả năng mất thanh toán</v>
      </c>
      <c r="Z1088" s="51">
        <f t="shared" si="92"/>
        <v>45954</v>
      </c>
      <c r="AA1088" s="51" t="str">
        <f t="shared" si="93"/>
        <v/>
      </c>
      <c r="AD1088" s="2" t="str">
        <f>VLOOKUP($A1088,MA_KH!$A:$Q,MA_KH!O$1,0)</f>
        <v>CIRCLEK MIỀN BẮC</v>
      </c>
      <c r="AE1088" s="2" t="str">
        <f>VLOOKUP($A1088,MA_KH!$A:$Q,MA_KH!P$1,0)</f>
        <v>CHI NHÁNH CÔNG TY TNHH VÒNG TRÒN ĐỎ TẠI HÀ NỘI</v>
      </c>
    </row>
    <row r="1089" spans="1:31" ht="25.5" hidden="1" customHeight="1" x14ac:dyDescent="0.2">
      <c r="A1089" s="31" t="s">
        <v>21192</v>
      </c>
      <c r="B1089" s="31" t="s">
        <v>1331</v>
      </c>
      <c r="C1089" s="32">
        <v>45954</v>
      </c>
      <c r="D1089" s="31" t="s">
        <v>3580</v>
      </c>
      <c r="E1089" s="32">
        <v>45954</v>
      </c>
      <c r="F1089" s="31" t="s">
        <v>3581</v>
      </c>
      <c r="G1089" s="31" t="s">
        <v>3582</v>
      </c>
      <c r="H1089" s="33">
        <v>346140</v>
      </c>
      <c r="I1089" s="33">
        <v>0</v>
      </c>
      <c r="J1089" s="33">
        <v>27691</v>
      </c>
      <c r="K1089" s="33">
        <v>373831</v>
      </c>
      <c r="L1089" s="7" t="s">
        <v>51</v>
      </c>
      <c r="O1089" s="18">
        <f>IF(Table1[[#This Row],[Phân loại]]="Tồn đầu kỳ",Table1[[#This Row],[Tổng giá trị]],0)</f>
        <v>373831</v>
      </c>
      <c r="P1089" s="7">
        <f>IF(Table1[[#This Row],[Số còn phải thu ĐK]]&lt;&gt;0,0,IF(Table1[[#This Row],[Phân loại]]="Bán hàng",Table1[[#This Row],[Tổng giá trị]],-Table1[[#This Row],[Tổng giá trị]]))</f>
        <v>0</v>
      </c>
      <c r="Q1089" s="18">
        <f t="shared" si="94"/>
        <v>0</v>
      </c>
      <c r="R1089" s="7">
        <f>Table1[[#This Row],[Số còn phải thu ĐK]]+Table1[[#This Row],[Giá Trị HD sau CK]]-Table1[[#This Row],[Số tiền đã thu]]</f>
        <v>373831</v>
      </c>
      <c r="S1089" s="6">
        <f>IF(Table1[[#This Row],[Ngày hóa đơn]]&lt;&gt;"",Table1[[#This Row],[Ngày hóa đơn]],IF(Table1[[#This Row],[Ngày hạch toán]]&lt;&gt;"",Table1[[#This Row],[Ngày hạch toán]],""))</f>
        <v>45954</v>
      </c>
      <c r="T1089" s="7"/>
      <c r="U1089" s="6">
        <f>IF(Table1[[#This Row],[Ngày tính CN]]="","",S1089+T1089)</f>
        <v>45954</v>
      </c>
      <c r="V1089" s="18">
        <f ca="1">IF(Table1[[#This Row],[Hạn thanh toán]]="","",IF((U1089-NOW())&lt;0,0,(U1089-NOW())))</f>
        <v>0</v>
      </c>
      <c r="W1089" s="2"/>
      <c r="X1089" s="18">
        <f t="shared" ca="1" si="95"/>
        <v>216.49032048611116</v>
      </c>
      <c r="Y1089" s="2" t="str">
        <f t="shared" ca="1" si="96"/>
        <v>Nợ quá hạn hơn 120 ngày có khả năng mất thanh toán</v>
      </c>
      <c r="Z1089" s="51">
        <f t="shared" si="92"/>
        <v>45954</v>
      </c>
      <c r="AA1089" s="51" t="str">
        <f t="shared" si="93"/>
        <v/>
      </c>
      <c r="AD1089" s="2" t="str">
        <f>VLOOKUP($A1089,MA_KH!$A:$Q,MA_KH!O$1,0)</f>
        <v>CIRCLEK MIỀN BẮC</v>
      </c>
      <c r="AE1089" s="2" t="str">
        <f>VLOOKUP($A1089,MA_KH!$A:$Q,MA_KH!P$1,0)</f>
        <v>CHI NHÁNH CÔNG TY TNHH VÒNG TRÒN ĐỎ TẠI HÀ NỘI</v>
      </c>
    </row>
    <row r="1090" spans="1:31" ht="25.5" hidden="1" customHeight="1" x14ac:dyDescent="0.2">
      <c r="A1090" s="31" t="s">
        <v>21192</v>
      </c>
      <c r="B1090" s="31" t="s">
        <v>1331</v>
      </c>
      <c r="C1090" s="32">
        <v>45954</v>
      </c>
      <c r="D1090" s="31" t="s">
        <v>3583</v>
      </c>
      <c r="E1090" s="32">
        <v>45954</v>
      </c>
      <c r="F1090" s="31" t="s">
        <v>3584</v>
      </c>
      <c r="G1090" s="31" t="s">
        <v>3585</v>
      </c>
      <c r="H1090" s="33">
        <v>230760</v>
      </c>
      <c r="I1090" s="33">
        <v>0</v>
      </c>
      <c r="J1090" s="33">
        <v>18461</v>
      </c>
      <c r="K1090" s="33">
        <v>249221</v>
      </c>
      <c r="L1090" s="7" t="s">
        <v>51</v>
      </c>
      <c r="O1090" s="18">
        <f>IF(Table1[[#This Row],[Phân loại]]="Tồn đầu kỳ",Table1[[#This Row],[Tổng giá trị]],0)</f>
        <v>249221</v>
      </c>
      <c r="P1090" s="7">
        <f>IF(Table1[[#This Row],[Số còn phải thu ĐK]]&lt;&gt;0,0,IF(Table1[[#This Row],[Phân loại]]="Bán hàng",Table1[[#This Row],[Tổng giá trị]],-Table1[[#This Row],[Tổng giá trị]]))</f>
        <v>0</v>
      </c>
      <c r="Q1090" s="18">
        <f t="shared" si="94"/>
        <v>0</v>
      </c>
      <c r="R1090" s="7">
        <f>Table1[[#This Row],[Số còn phải thu ĐK]]+Table1[[#This Row],[Giá Trị HD sau CK]]-Table1[[#This Row],[Số tiền đã thu]]</f>
        <v>249221</v>
      </c>
      <c r="S1090" s="6">
        <f>IF(Table1[[#This Row],[Ngày hóa đơn]]&lt;&gt;"",Table1[[#This Row],[Ngày hóa đơn]],IF(Table1[[#This Row],[Ngày hạch toán]]&lt;&gt;"",Table1[[#This Row],[Ngày hạch toán]],""))</f>
        <v>45954</v>
      </c>
      <c r="T1090" s="7"/>
      <c r="U1090" s="6">
        <f>IF(Table1[[#This Row],[Ngày tính CN]]="","",S1090+T1090)</f>
        <v>45954</v>
      </c>
      <c r="V1090" s="18">
        <f ca="1">IF(Table1[[#This Row],[Hạn thanh toán]]="","",IF((U1090-NOW())&lt;0,0,(U1090-NOW())))</f>
        <v>0</v>
      </c>
      <c r="W1090" s="2"/>
      <c r="X1090" s="18">
        <f t="shared" ca="1" si="95"/>
        <v>216.49032048611116</v>
      </c>
      <c r="Y1090" s="2" t="str">
        <f t="shared" ca="1" si="96"/>
        <v>Nợ quá hạn hơn 120 ngày có khả năng mất thanh toán</v>
      </c>
      <c r="Z1090" s="51">
        <f t="shared" si="92"/>
        <v>45954</v>
      </c>
      <c r="AA1090" s="51" t="str">
        <f t="shared" si="93"/>
        <v/>
      </c>
      <c r="AD1090" s="2" t="str">
        <f>VLOOKUP($A1090,MA_KH!$A:$Q,MA_KH!O$1,0)</f>
        <v>CIRCLEK MIỀN BẮC</v>
      </c>
      <c r="AE1090" s="2" t="str">
        <f>VLOOKUP($A1090,MA_KH!$A:$Q,MA_KH!P$1,0)</f>
        <v>CHI NHÁNH CÔNG TY TNHH VÒNG TRÒN ĐỎ TẠI HÀ NỘI</v>
      </c>
    </row>
    <row r="1091" spans="1:31" ht="25.5" hidden="1" customHeight="1" x14ac:dyDescent="0.2">
      <c r="A1091" s="31" t="s">
        <v>21192</v>
      </c>
      <c r="B1091" s="31" t="s">
        <v>1331</v>
      </c>
      <c r="C1091" s="32">
        <v>45957</v>
      </c>
      <c r="D1091" s="31" t="s">
        <v>3586</v>
      </c>
      <c r="E1091" s="32">
        <v>45957</v>
      </c>
      <c r="F1091" s="31" t="s">
        <v>3587</v>
      </c>
      <c r="G1091" s="31" t="s">
        <v>3588</v>
      </c>
      <c r="H1091" s="33">
        <v>230760</v>
      </c>
      <c r="I1091" s="33">
        <v>0</v>
      </c>
      <c r="J1091" s="33">
        <v>18461</v>
      </c>
      <c r="K1091" s="33">
        <v>249221</v>
      </c>
      <c r="L1091" s="7" t="s">
        <v>51</v>
      </c>
      <c r="O1091" s="18">
        <f>IF(Table1[[#This Row],[Phân loại]]="Tồn đầu kỳ",Table1[[#This Row],[Tổng giá trị]],0)</f>
        <v>249221</v>
      </c>
      <c r="P1091" s="7">
        <f>IF(Table1[[#This Row],[Số còn phải thu ĐK]]&lt;&gt;0,0,IF(Table1[[#This Row],[Phân loại]]="Bán hàng",Table1[[#This Row],[Tổng giá trị]],-Table1[[#This Row],[Tổng giá trị]]))</f>
        <v>0</v>
      </c>
      <c r="Q1091" s="18">
        <f t="shared" si="94"/>
        <v>0</v>
      </c>
      <c r="R1091" s="7">
        <f>Table1[[#This Row],[Số còn phải thu ĐK]]+Table1[[#This Row],[Giá Trị HD sau CK]]-Table1[[#This Row],[Số tiền đã thu]]</f>
        <v>249221</v>
      </c>
      <c r="S1091" s="6">
        <f>IF(Table1[[#This Row],[Ngày hóa đơn]]&lt;&gt;"",Table1[[#This Row],[Ngày hóa đơn]],IF(Table1[[#This Row],[Ngày hạch toán]]&lt;&gt;"",Table1[[#This Row],[Ngày hạch toán]],""))</f>
        <v>45957</v>
      </c>
      <c r="T1091" s="7"/>
      <c r="U1091" s="6">
        <f>IF(Table1[[#This Row],[Ngày tính CN]]="","",S1091+T1091)</f>
        <v>45957</v>
      </c>
      <c r="V1091" s="18">
        <f ca="1">IF(Table1[[#This Row],[Hạn thanh toán]]="","",IF((U1091-NOW())&lt;0,0,(U1091-NOW())))</f>
        <v>0</v>
      </c>
      <c r="W1091" s="2"/>
      <c r="X1091" s="18">
        <f t="shared" ca="1" si="95"/>
        <v>213.49032048611116</v>
      </c>
      <c r="Y1091" s="2" t="str">
        <f t="shared" ca="1" si="96"/>
        <v>Nợ quá hạn hơn 120 ngày có khả năng mất thanh toán</v>
      </c>
      <c r="Z1091" s="51">
        <f t="shared" si="92"/>
        <v>45957</v>
      </c>
      <c r="AA1091" s="51" t="str">
        <f t="shared" si="93"/>
        <v/>
      </c>
      <c r="AD1091" s="2" t="str">
        <f>VLOOKUP($A1091,MA_KH!$A:$Q,MA_KH!O$1,0)</f>
        <v>CIRCLEK MIỀN BẮC</v>
      </c>
      <c r="AE1091" s="2" t="str">
        <f>VLOOKUP($A1091,MA_KH!$A:$Q,MA_KH!P$1,0)</f>
        <v>CHI NHÁNH CÔNG TY TNHH VÒNG TRÒN ĐỎ TẠI HÀ NỘI</v>
      </c>
    </row>
    <row r="1092" spans="1:31" ht="25.5" hidden="1" customHeight="1" x14ac:dyDescent="0.2">
      <c r="A1092" s="31" t="s">
        <v>21192</v>
      </c>
      <c r="B1092" s="31" t="s">
        <v>1331</v>
      </c>
      <c r="C1092" s="32">
        <v>45957</v>
      </c>
      <c r="D1092" s="31" t="s">
        <v>3589</v>
      </c>
      <c r="E1092" s="32">
        <v>45957</v>
      </c>
      <c r="F1092" s="31" t="s">
        <v>3590</v>
      </c>
      <c r="G1092" s="31" t="s">
        <v>3591</v>
      </c>
      <c r="H1092" s="33">
        <v>230760</v>
      </c>
      <c r="I1092" s="33">
        <v>0</v>
      </c>
      <c r="J1092" s="33">
        <v>18461</v>
      </c>
      <c r="K1092" s="33">
        <v>249221</v>
      </c>
      <c r="L1092" s="7" t="s">
        <v>51</v>
      </c>
      <c r="O1092" s="18">
        <f>IF(Table1[[#This Row],[Phân loại]]="Tồn đầu kỳ",Table1[[#This Row],[Tổng giá trị]],0)</f>
        <v>249221</v>
      </c>
      <c r="P1092" s="7">
        <f>IF(Table1[[#This Row],[Số còn phải thu ĐK]]&lt;&gt;0,0,IF(Table1[[#This Row],[Phân loại]]="Bán hàng",Table1[[#This Row],[Tổng giá trị]],-Table1[[#This Row],[Tổng giá trị]]))</f>
        <v>0</v>
      </c>
      <c r="Q1092" s="18">
        <f t="shared" si="94"/>
        <v>0</v>
      </c>
      <c r="R1092" s="7">
        <f>Table1[[#This Row],[Số còn phải thu ĐK]]+Table1[[#This Row],[Giá Trị HD sau CK]]-Table1[[#This Row],[Số tiền đã thu]]</f>
        <v>249221</v>
      </c>
      <c r="S1092" s="6">
        <f>IF(Table1[[#This Row],[Ngày hóa đơn]]&lt;&gt;"",Table1[[#This Row],[Ngày hóa đơn]],IF(Table1[[#This Row],[Ngày hạch toán]]&lt;&gt;"",Table1[[#This Row],[Ngày hạch toán]],""))</f>
        <v>45957</v>
      </c>
      <c r="T1092" s="7"/>
      <c r="U1092" s="6">
        <f>IF(Table1[[#This Row],[Ngày tính CN]]="","",S1092+T1092)</f>
        <v>45957</v>
      </c>
      <c r="V1092" s="18">
        <f ca="1">IF(Table1[[#This Row],[Hạn thanh toán]]="","",IF((U1092-NOW())&lt;0,0,(U1092-NOW())))</f>
        <v>0</v>
      </c>
      <c r="W1092" s="2"/>
      <c r="X1092" s="18">
        <f t="shared" ca="1" si="95"/>
        <v>213.49032048611116</v>
      </c>
      <c r="Y1092" s="2" t="str">
        <f t="shared" ca="1" si="96"/>
        <v>Nợ quá hạn hơn 120 ngày có khả năng mất thanh toán</v>
      </c>
      <c r="Z1092" s="51">
        <f t="shared" ref="Z1092:Z1155" si="97">IF(S1092="","",S1092)</f>
        <v>45957</v>
      </c>
      <c r="AA1092" s="51" t="str">
        <f t="shared" ref="AA1092:AA1155" si="98">IF(M1092="","",M1092)</f>
        <v/>
      </c>
      <c r="AD1092" s="2" t="str">
        <f>VLOOKUP($A1092,MA_KH!$A:$Q,MA_KH!O$1,0)</f>
        <v>CIRCLEK MIỀN BẮC</v>
      </c>
      <c r="AE1092" s="2" t="str">
        <f>VLOOKUP($A1092,MA_KH!$A:$Q,MA_KH!P$1,0)</f>
        <v>CHI NHÁNH CÔNG TY TNHH VÒNG TRÒN ĐỎ TẠI HÀ NỘI</v>
      </c>
    </row>
    <row r="1093" spans="1:31" ht="25.5" hidden="1" customHeight="1" x14ac:dyDescent="0.2">
      <c r="A1093" s="31" t="s">
        <v>21192</v>
      </c>
      <c r="B1093" s="31" t="s">
        <v>1331</v>
      </c>
      <c r="C1093" s="32">
        <v>45957</v>
      </c>
      <c r="D1093" s="31" t="s">
        <v>3592</v>
      </c>
      <c r="E1093" s="32">
        <v>45957</v>
      </c>
      <c r="F1093" s="31" t="s">
        <v>3593</v>
      </c>
      <c r="G1093" s="31" t="s">
        <v>3594</v>
      </c>
      <c r="H1093" s="33">
        <v>346140</v>
      </c>
      <c r="I1093" s="33">
        <v>0</v>
      </c>
      <c r="J1093" s="33">
        <v>27691</v>
      </c>
      <c r="K1093" s="33">
        <v>373831</v>
      </c>
      <c r="L1093" s="7" t="s">
        <v>51</v>
      </c>
      <c r="O1093" s="18">
        <f>IF(Table1[[#This Row],[Phân loại]]="Tồn đầu kỳ",Table1[[#This Row],[Tổng giá trị]],0)</f>
        <v>373831</v>
      </c>
      <c r="P1093" s="7">
        <f>IF(Table1[[#This Row],[Số còn phải thu ĐK]]&lt;&gt;0,0,IF(Table1[[#This Row],[Phân loại]]="Bán hàng",Table1[[#This Row],[Tổng giá trị]],-Table1[[#This Row],[Tổng giá trị]]))</f>
        <v>0</v>
      </c>
      <c r="Q1093" s="18">
        <f t="shared" si="94"/>
        <v>0</v>
      </c>
      <c r="R1093" s="7">
        <f>Table1[[#This Row],[Số còn phải thu ĐK]]+Table1[[#This Row],[Giá Trị HD sau CK]]-Table1[[#This Row],[Số tiền đã thu]]</f>
        <v>373831</v>
      </c>
      <c r="S1093" s="6">
        <f>IF(Table1[[#This Row],[Ngày hóa đơn]]&lt;&gt;"",Table1[[#This Row],[Ngày hóa đơn]],IF(Table1[[#This Row],[Ngày hạch toán]]&lt;&gt;"",Table1[[#This Row],[Ngày hạch toán]],""))</f>
        <v>45957</v>
      </c>
      <c r="T1093" s="7"/>
      <c r="U1093" s="6">
        <f>IF(Table1[[#This Row],[Ngày tính CN]]="","",S1093+T1093)</f>
        <v>45957</v>
      </c>
      <c r="V1093" s="18">
        <f ca="1">IF(Table1[[#This Row],[Hạn thanh toán]]="","",IF((U1093-NOW())&lt;0,0,(U1093-NOW())))</f>
        <v>0</v>
      </c>
      <c r="W1093" s="2"/>
      <c r="X1093" s="18">
        <f t="shared" ca="1" si="95"/>
        <v>213.49032048611116</v>
      </c>
      <c r="Y1093" s="2" t="str">
        <f t="shared" ca="1" si="96"/>
        <v>Nợ quá hạn hơn 120 ngày có khả năng mất thanh toán</v>
      </c>
      <c r="Z1093" s="51">
        <f t="shared" si="97"/>
        <v>45957</v>
      </c>
      <c r="AA1093" s="51" t="str">
        <f t="shared" si="98"/>
        <v/>
      </c>
      <c r="AD1093" s="2" t="str">
        <f>VLOOKUP($A1093,MA_KH!$A:$Q,MA_KH!O$1,0)</f>
        <v>CIRCLEK MIỀN BẮC</v>
      </c>
      <c r="AE1093" s="2" t="str">
        <f>VLOOKUP($A1093,MA_KH!$A:$Q,MA_KH!P$1,0)</f>
        <v>CHI NHÁNH CÔNG TY TNHH VÒNG TRÒN ĐỎ TẠI HÀ NỘI</v>
      </c>
    </row>
    <row r="1094" spans="1:31" ht="25.5" hidden="1" customHeight="1" x14ac:dyDescent="0.2">
      <c r="A1094" s="31" t="s">
        <v>21192</v>
      </c>
      <c r="B1094" s="31" t="s">
        <v>1331</v>
      </c>
      <c r="C1094" s="32">
        <v>45957</v>
      </c>
      <c r="D1094" s="31" t="s">
        <v>3595</v>
      </c>
      <c r="E1094" s="32">
        <v>45957</v>
      </c>
      <c r="F1094" s="31" t="s">
        <v>3596</v>
      </c>
      <c r="G1094" s="31" t="s">
        <v>3597</v>
      </c>
      <c r="H1094" s="33">
        <v>230760</v>
      </c>
      <c r="I1094" s="33">
        <v>0</v>
      </c>
      <c r="J1094" s="33">
        <v>18461</v>
      </c>
      <c r="K1094" s="33">
        <v>249221</v>
      </c>
      <c r="L1094" s="7" t="s">
        <v>51</v>
      </c>
      <c r="O1094" s="18">
        <f>IF(Table1[[#This Row],[Phân loại]]="Tồn đầu kỳ",Table1[[#This Row],[Tổng giá trị]],0)</f>
        <v>249221</v>
      </c>
      <c r="P1094" s="7">
        <f>IF(Table1[[#This Row],[Số còn phải thu ĐK]]&lt;&gt;0,0,IF(Table1[[#This Row],[Phân loại]]="Bán hàng",Table1[[#This Row],[Tổng giá trị]],-Table1[[#This Row],[Tổng giá trị]]))</f>
        <v>0</v>
      </c>
      <c r="Q1094" s="18">
        <f t="shared" si="94"/>
        <v>0</v>
      </c>
      <c r="R1094" s="7">
        <f>Table1[[#This Row],[Số còn phải thu ĐK]]+Table1[[#This Row],[Giá Trị HD sau CK]]-Table1[[#This Row],[Số tiền đã thu]]</f>
        <v>249221</v>
      </c>
      <c r="S1094" s="6">
        <f>IF(Table1[[#This Row],[Ngày hóa đơn]]&lt;&gt;"",Table1[[#This Row],[Ngày hóa đơn]],IF(Table1[[#This Row],[Ngày hạch toán]]&lt;&gt;"",Table1[[#This Row],[Ngày hạch toán]],""))</f>
        <v>45957</v>
      </c>
      <c r="T1094" s="7"/>
      <c r="U1094" s="6">
        <f>IF(Table1[[#This Row],[Ngày tính CN]]="","",S1094+T1094)</f>
        <v>45957</v>
      </c>
      <c r="V1094" s="18">
        <f ca="1">IF(Table1[[#This Row],[Hạn thanh toán]]="","",IF((U1094-NOW())&lt;0,0,(U1094-NOW())))</f>
        <v>0</v>
      </c>
      <c r="W1094" s="2"/>
      <c r="X1094" s="18">
        <f t="shared" ca="1" si="95"/>
        <v>213.49032048611116</v>
      </c>
      <c r="Y1094" s="2" t="str">
        <f t="shared" ca="1" si="96"/>
        <v>Nợ quá hạn hơn 120 ngày có khả năng mất thanh toán</v>
      </c>
      <c r="Z1094" s="51">
        <f t="shared" si="97"/>
        <v>45957</v>
      </c>
      <c r="AA1094" s="51" t="str">
        <f t="shared" si="98"/>
        <v/>
      </c>
      <c r="AD1094" s="2" t="str">
        <f>VLOOKUP($A1094,MA_KH!$A:$Q,MA_KH!O$1,0)</f>
        <v>CIRCLEK MIỀN BẮC</v>
      </c>
      <c r="AE1094" s="2" t="str">
        <f>VLOOKUP($A1094,MA_KH!$A:$Q,MA_KH!P$1,0)</f>
        <v>CHI NHÁNH CÔNG TY TNHH VÒNG TRÒN ĐỎ TẠI HÀ NỘI</v>
      </c>
    </row>
    <row r="1095" spans="1:31" ht="25.5" hidden="1" customHeight="1" x14ac:dyDescent="0.2">
      <c r="A1095" s="31" t="s">
        <v>21192</v>
      </c>
      <c r="B1095" s="31" t="s">
        <v>1331</v>
      </c>
      <c r="C1095" s="32">
        <v>45957</v>
      </c>
      <c r="D1095" s="31" t="s">
        <v>3598</v>
      </c>
      <c r="E1095" s="32">
        <v>45957</v>
      </c>
      <c r="F1095" s="31" t="s">
        <v>3599</v>
      </c>
      <c r="G1095" s="31" t="s">
        <v>3600</v>
      </c>
      <c r="H1095" s="33">
        <v>230760</v>
      </c>
      <c r="I1095" s="33">
        <v>0</v>
      </c>
      <c r="J1095" s="33">
        <v>18461</v>
      </c>
      <c r="K1095" s="33">
        <v>249221</v>
      </c>
      <c r="L1095" s="7" t="s">
        <v>51</v>
      </c>
      <c r="O1095" s="18">
        <f>IF(Table1[[#This Row],[Phân loại]]="Tồn đầu kỳ",Table1[[#This Row],[Tổng giá trị]],0)</f>
        <v>249221</v>
      </c>
      <c r="P1095" s="7">
        <f>IF(Table1[[#This Row],[Số còn phải thu ĐK]]&lt;&gt;0,0,IF(Table1[[#This Row],[Phân loại]]="Bán hàng",Table1[[#This Row],[Tổng giá trị]],-Table1[[#This Row],[Tổng giá trị]]))</f>
        <v>0</v>
      </c>
      <c r="Q1095" s="18">
        <f t="shared" si="94"/>
        <v>0</v>
      </c>
      <c r="R1095" s="7">
        <f>Table1[[#This Row],[Số còn phải thu ĐK]]+Table1[[#This Row],[Giá Trị HD sau CK]]-Table1[[#This Row],[Số tiền đã thu]]</f>
        <v>249221</v>
      </c>
      <c r="S1095" s="6">
        <f>IF(Table1[[#This Row],[Ngày hóa đơn]]&lt;&gt;"",Table1[[#This Row],[Ngày hóa đơn]],IF(Table1[[#This Row],[Ngày hạch toán]]&lt;&gt;"",Table1[[#This Row],[Ngày hạch toán]],""))</f>
        <v>45957</v>
      </c>
      <c r="T1095" s="7"/>
      <c r="U1095" s="6">
        <f>IF(Table1[[#This Row],[Ngày tính CN]]="","",S1095+T1095)</f>
        <v>45957</v>
      </c>
      <c r="V1095" s="18">
        <f ca="1">IF(Table1[[#This Row],[Hạn thanh toán]]="","",IF((U1095-NOW())&lt;0,0,(U1095-NOW())))</f>
        <v>0</v>
      </c>
      <c r="W1095" s="2"/>
      <c r="X1095" s="18">
        <f t="shared" ca="1" si="95"/>
        <v>213.49032048611116</v>
      </c>
      <c r="Y1095" s="2" t="str">
        <f t="shared" ca="1" si="96"/>
        <v>Nợ quá hạn hơn 120 ngày có khả năng mất thanh toán</v>
      </c>
      <c r="Z1095" s="51">
        <f t="shared" si="97"/>
        <v>45957</v>
      </c>
      <c r="AA1095" s="51" t="str">
        <f t="shared" si="98"/>
        <v/>
      </c>
      <c r="AD1095" s="2" t="str">
        <f>VLOOKUP($A1095,MA_KH!$A:$Q,MA_KH!O$1,0)</f>
        <v>CIRCLEK MIỀN BẮC</v>
      </c>
      <c r="AE1095" s="2" t="str">
        <f>VLOOKUP($A1095,MA_KH!$A:$Q,MA_KH!P$1,0)</f>
        <v>CHI NHÁNH CÔNG TY TNHH VÒNG TRÒN ĐỎ TẠI HÀ NỘI</v>
      </c>
    </row>
    <row r="1096" spans="1:31" ht="25.5" hidden="1" customHeight="1" x14ac:dyDescent="0.2">
      <c r="A1096" s="31" t="s">
        <v>21192</v>
      </c>
      <c r="B1096" s="31" t="s">
        <v>1331</v>
      </c>
      <c r="C1096" s="32">
        <v>45957</v>
      </c>
      <c r="D1096" s="31" t="s">
        <v>3601</v>
      </c>
      <c r="E1096" s="32">
        <v>45957</v>
      </c>
      <c r="F1096" s="31" t="s">
        <v>3602</v>
      </c>
      <c r="G1096" s="31" t="s">
        <v>3603</v>
      </c>
      <c r="H1096" s="33">
        <v>230760</v>
      </c>
      <c r="I1096" s="33">
        <v>0</v>
      </c>
      <c r="J1096" s="33">
        <v>18461</v>
      </c>
      <c r="K1096" s="33">
        <v>249221</v>
      </c>
      <c r="L1096" s="7" t="s">
        <v>51</v>
      </c>
      <c r="O1096" s="18">
        <f>IF(Table1[[#This Row],[Phân loại]]="Tồn đầu kỳ",Table1[[#This Row],[Tổng giá trị]],0)</f>
        <v>249221</v>
      </c>
      <c r="P1096" s="7">
        <f>IF(Table1[[#This Row],[Số còn phải thu ĐK]]&lt;&gt;0,0,IF(Table1[[#This Row],[Phân loại]]="Bán hàng",Table1[[#This Row],[Tổng giá trị]],-Table1[[#This Row],[Tổng giá trị]]))</f>
        <v>0</v>
      </c>
      <c r="Q1096" s="18">
        <f t="shared" si="94"/>
        <v>0</v>
      </c>
      <c r="R1096" s="7">
        <f>Table1[[#This Row],[Số còn phải thu ĐK]]+Table1[[#This Row],[Giá Trị HD sau CK]]-Table1[[#This Row],[Số tiền đã thu]]</f>
        <v>249221</v>
      </c>
      <c r="S1096" s="6">
        <f>IF(Table1[[#This Row],[Ngày hóa đơn]]&lt;&gt;"",Table1[[#This Row],[Ngày hóa đơn]],IF(Table1[[#This Row],[Ngày hạch toán]]&lt;&gt;"",Table1[[#This Row],[Ngày hạch toán]],""))</f>
        <v>45957</v>
      </c>
      <c r="T1096" s="7"/>
      <c r="U1096" s="6">
        <f>IF(Table1[[#This Row],[Ngày tính CN]]="","",S1096+T1096)</f>
        <v>45957</v>
      </c>
      <c r="V1096" s="18">
        <f ca="1">IF(Table1[[#This Row],[Hạn thanh toán]]="","",IF((U1096-NOW())&lt;0,0,(U1096-NOW())))</f>
        <v>0</v>
      </c>
      <c r="W1096" s="2"/>
      <c r="X1096" s="18">
        <f t="shared" ca="1" si="95"/>
        <v>213.49032048611116</v>
      </c>
      <c r="Y1096" s="2" t="str">
        <f t="shared" ca="1" si="96"/>
        <v>Nợ quá hạn hơn 120 ngày có khả năng mất thanh toán</v>
      </c>
      <c r="Z1096" s="51">
        <f t="shared" si="97"/>
        <v>45957</v>
      </c>
      <c r="AA1096" s="51" t="str">
        <f t="shared" si="98"/>
        <v/>
      </c>
      <c r="AD1096" s="2" t="str">
        <f>VLOOKUP($A1096,MA_KH!$A:$Q,MA_KH!O$1,0)</f>
        <v>CIRCLEK MIỀN BẮC</v>
      </c>
      <c r="AE1096" s="2" t="str">
        <f>VLOOKUP($A1096,MA_KH!$A:$Q,MA_KH!P$1,0)</f>
        <v>CHI NHÁNH CÔNG TY TNHH VÒNG TRÒN ĐỎ TẠI HÀ NỘI</v>
      </c>
    </row>
    <row r="1097" spans="1:31" ht="25.5" hidden="1" customHeight="1" x14ac:dyDescent="0.2">
      <c r="A1097" s="31" t="s">
        <v>21192</v>
      </c>
      <c r="B1097" s="31" t="s">
        <v>1331</v>
      </c>
      <c r="C1097" s="32">
        <v>45957</v>
      </c>
      <c r="D1097" s="31" t="s">
        <v>3604</v>
      </c>
      <c r="E1097" s="32">
        <v>45957</v>
      </c>
      <c r="F1097" s="31" t="s">
        <v>3605</v>
      </c>
      <c r="G1097" s="31" t="s">
        <v>3606</v>
      </c>
      <c r="H1097" s="33">
        <v>230760</v>
      </c>
      <c r="I1097" s="33">
        <v>0</v>
      </c>
      <c r="J1097" s="33">
        <v>18461</v>
      </c>
      <c r="K1097" s="33">
        <v>249221</v>
      </c>
      <c r="L1097" s="7" t="s">
        <v>51</v>
      </c>
      <c r="O1097" s="18">
        <f>IF(Table1[[#This Row],[Phân loại]]="Tồn đầu kỳ",Table1[[#This Row],[Tổng giá trị]],0)</f>
        <v>249221</v>
      </c>
      <c r="P1097" s="7">
        <f>IF(Table1[[#This Row],[Số còn phải thu ĐK]]&lt;&gt;0,0,IF(Table1[[#This Row],[Phân loại]]="Bán hàng",Table1[[#This Row],[Tổng giá trị]],-Table1[[#This Row],[Tổng giá trị]]))</f>
        <v>0</v>
      </c>
      <c r="Q1097" s="18">
        <f t="shared" si="94"/>
        <v>0</v>
      </c>
      <c r="R1097" s="7">
        <f>Table1[[#This Row],[Số còn phải thu ĐK]]+Table1[[#This Row],[Giá Trị HD sau CK]]-Table1[[#This Row],[Số tiền đã thu]]</f>
        <v>249221</v>
      </c>
      <c r="S1097" s="6">
        <f>IF(Table1[[#This Row],[Ngày hóa đơn]]&lt;&gt;"",Table1[[#This Row],[Ngày hóa đơn]],IF(Table1[[#This Row],[Ngày hạch toán]]&lt;&gt;"",Table1[[#This Row],[Ngày hạch toán]],""))</f>
        <v>45957</v>
      </c>
      <c r="T1097" s="7"/>
      <c r="U1097" s="6">
        <f>IF(Table1[[#This Row],[Ngày tính CN]]="","",S1097+T1097)</f>
        <v>45957</v>
      </c>
      <c r="V1097" s="18">
        <f ca="1">IF(Table1[[#This Row],[Hạn thanh toán]]="","",IF((U1097-NOW())&lt;0,0,(U1097-NOW())))</f>
        <v>0</v>
      </c>
      <c r="W1097" s="2"/>
      <c r="X1097" s="18">
        <f t="shared" ca="1" si="95"/>
        <v>213.49032048611116</v>
      </c>
      <c r="Y1097" s="2" t="str">
        <f t="shared" ca="1" si="96"/>
        <v>Nợ quá hạn hơn 120 ngày có khả năng mất thanh toán</v>
      </c>
      <c r="Z1097" s="51">
        <f t="shared" si="97"/>
        <v>45957</v>
      </c>
      <c r="AA1097" s="51" t="str">
        <f t="shared" si="98"/>
        <v/>
      </c>
      <c r="AD1097" s="2" t="str">
        <f>VLOOKUP($A1097,MA_KH!$A:$Q,MA_KH!O$1,0)</f>
        <v>CIRCLEK MIỀN BẮC</v>
      </c>
      <c r="AE1097" s="2" t="str">
        <f>VLOOKUP($A1097,MA_KH!$A:$Q,MA_KH!P$1,0)</f>
        <v>CHI NHÁNH CÔNG TY TNHH VÒNG TRÒN ĐỎ TẠI HÀ NỘI</v>
      </c>
    </row>
    <row r="1098" spans="1:31" ht="25.5" hidden="1" customHeight="1" x14ac:dyDescent="0.2">
      <c r="A1098" s="31" t="s">
        <v>21192</v>
      </c>
      <c r="B1098" s="31" t="s">
        <v>1331</v>
      </c>
      <c r="C1098" s="32">
        <v>45957</v>
      </c>
      <c r="D1098" s="31" t="s">
        <v>3607</v>
      </c>
      <c r="E1098" s="32">
        <v>45957</v>
      </c>
      <c r="F1098" s="31" t="s">
        <v>3608</v>
      </c>
      <c r="G1098" s="31" t="s">
        <v>3609</v>
      </c>
      <c r="H1098" s="33">
        <v>230760</v>
      </c>
      <c r="I1098" s="33">
        <v>0</v>
      </c>
      <c r="J1098" s="33">
        <v>18461</v>
      </c>
      <c r="K1098" s="33">
        <v>249221</v>
      </c>
      <c r="L1098" s="7" t="s">
        <v>51</v>
      </c>
      <c r="O1098" s="18">
        <f>IF(Table1[[#This Row],[Phân loại]]="Tồn đầu kỳ",Table1[[#This Row],[Tổng giá trị]],0)</f>
        <v>249221</v>
      </c>
      <c r="P1098" s="7">
        <f>IF(Table1[[#This Row],[Số còn phải thu ĐK]]&lt;&gt;0,0,IF(Table1[[#This Row],[Phân loại]]="Bán hàng",Table1[[#This Row],[Tổng giá trị]],-Table1[[#This Row],[Tổng giá trị]]))</f>
        <v>0</v>
      </c>
      <c r="Q1098" s="18">
        <f t="shared" si="94"/>
        <v>0</v>
      </c>
      <c r="R1098" s="7">
        <f>Table1[[#This Row],[Số còn phải thu ĐK]]+Table1[[#This Row],[Giá Trị HD sau CK]]-Table1[[#This Row],[Số tiền đã thu]]</f>
        <v>249221</v>
      </c>
      <c r="S1098" s="6">
        <f>IF(Table1[[#This Row],[Ngày hóa đơn]]&lt;&gt;"",Table1[[#This Row],[Ngày hóa đơn]],IF(Table1[[#This Row],[Ngày hạch toán]]&lt;&gt;"",Table1[[#This Row],[Ngày hạch toán]],""))</f>
        <v>45957</v>
      </c>
      <c r="T1098" s="7"/>
      <c r="U1098" s="6">
        <f>IF(Table1[[#This Row],[Ngày tính CN]]="","",S1098+T1098)</f>
        <v>45957</v>
      </c>
      <c r="V1098" s="18">
        <f ca="1">IF(Table1[[#This Row],[Hạn thanh toán]]="","",IF((U1098-NOW())&lt;0,0,(U1098-NOW())))</f>
        <v>0</v>
      </c>
      <c r="W1098" s="2"/>
      <c r="X1098" s="18">
        <f t="shared" ca="1" si="95"/>
        <v>213.49032048611116</v>
      </c>
      <c r="Y1098" s="2" t="str">
        <f t="shared" ca="1" si="96"/>
        <v>Nợ quá hạn hơn 120 ngày có khả năng mất thanh toán</v>
      </c>
      <c r="Z1098" s="51">
        <f t="shared" si="97"/>
        <v>45957</v>
      </c>
      <c r="AA1098" s="51" t="str">
        <f t="shared" si="98"/>
        <v/>
      </c>
      <c r="AD1098" s="2" t="str">
        <f>VLOOKUP($A1098,MA_KH!$A:$Q,MA_KH!O$1,0)</f>
        <v>CIRCLEK MIỀN BẮC</v>
      </c>
      <c r="AE1098" s="2" t="str">
        <f>VLOOKUP($A1098,MA_KH!$A:$Q,MA_KH!P$1,0)</f>
        <v>CHI NHÁNH CÔNG TY TNHH VÒNG TRÒN ĐỎ TẠI HÀ NỘI</v>
      </c>
    </row>
    <row r="1099" spans="1:31" ht="25.5" hidden="1" customHeight="1" x14ac:dyDescent="0.2">
      <c r="A1099" s="31" t="s">
        <v>21192</v>
      </c>
      <c r="B1099" s="31" t="s">
        <v>1331</v>
      </c>
      <c r="C1099" s="32">
        <v>45957</v>
      </c>
      <c r="D1099" s="31" t="s">
        <v>3610</v>
      </c>
      <c r="E1099" s="32">
        <v>45957</v>
      </c>
      <c r="F1099" s="31" t="s">
        <v>3611</v>
      </c>
      <c r="G1099" s="31" t="s">
        <v>3612</v>
      </c>
      <c r="H1099" s="33">
        <v>276912</v>
      </c>
      <c r="I1099" s="33">
        <v>0</v>
      </c>
      <c r="J1099" s="33">
        <v>22153</v>
      </c>
      <c r="K1099" s="33">
        <v>299065</v>
      </c>
      <c r="L1099" s="7" t="s">
        <v>51</v>
      </c>
      <c r="O1099" s="18">
        <f>IF(Table1[[#This Row],[Phân loại]]="Tồn đầu kỳ",Table1[[#This Row],[Tổng giá trị]],0)</f>
        <v>299065</v>
      </c>
      <c r="P1099" s="7">
        <f>IF(Table1[[#This Row],[Số còn phải thu ĐK]]&lt;&gt;0,0,IF(Table1[[#This Row],[Phân loại]]="Bán hàng",Table1[[#This Row],[Tổng giá trị]],-Table1[[#This Row],[Tổng giá trị]]))</f>
        <v>0</v>
      </c>
      <c r="Q1099" s="18">
        <f t="shared" si="94"/>
        <v>0</v>
      </c>
      <c r="R1099" s="7">
        <f>Table1[[#This Row],[Số còn phải thu ĐK]]+Table1[[#This Row],[Giá Trị HD sau CK]]-Table1[[#This Row],[Số tiền đã thu]]</f>
        <v>299065</v>
      </c>
      <c r="S1099" s="6">
        <f>IF(Table1[[#This Row],[Ngày hóa đơn]]&lt;&gt;"",Table1[[#This Row],[Ngày hóa đơn]],IF(Table1[[#This Row],[Ngày hạch toán]]&lt;&gt;"",Table1[[#This Row],[Ngày hạch toán]],""))</f>
        <v>45957</v>
      </c>
      <c r="T1099" s="7"/>
      <c r="U1099" s="6">
        <f>IF(Table1[[#This Row],[Ngày tính CN]]="","",S1099+T1099)</f>
        <v>45957</v>
      </c>
      <c r="V1099" s="18">
        <f ca="1">IF(Table1[[#This Row],[Hạn thanh toán]]="","",IF((U1099-NOW())&lt;0,0,(U1099-NOW())))</f>
        <v>0</v>
      </c>
      <c r="W1099" s="2"/>
      <c r="X1099" s="18">
        <f t="shared" ca="1" si="95"/>
        <v>213.49032048611116</v>
      </c>
      <c r="Y1099" s="2" t="str">
        <f t="shared" ca="1" si="96"/>
        <v>Nợ quá hạn hơn 120 ngày có khả năng mất thanh toán</v>
      </c>
      <c r="Z1099" s="51">
        <f t="shared" si="97"/>
        <v>45957</v>
      </c>
      <c r="AA1099" s="51" t="str">
        <f t="shared" si="98"/>
        <v/>
      </c>
      <c r="AD1099" s="2" t="str">
        <f>VLOOKUP($A1099,MA_KH!$A:$Q,MA_KH!O$1,0)</f>
        <v>CIRCLEK MIỀN BẮC</v>
      </c>
      <c r="AE1099" s="2" t="str">
        <f>VLOOKUP($A1099,MA_KH!$A:$Q,MA_KH!P$1,0)</f>
        <v>CHI NHÁNH CÔNG TY TNHH VÒNG TRÒN ĐỎ TẠI HÀ NỘI</v>
      </c>
    </row>
    <row r="1100" spans="1:31" ht="25.5" hidden="1" customHeight="1" x14ac:dyDescent="0.2">
      <c r="A1100" s="31" t="s">
        <v>21192</v>
      </c>
      <c r="B1100" s="31" t="s">
        <v>1331</v>
      </c>
      <c r="C1100" s="32">
        <v>45957</v>
      </c>
      <c r="D1100" s="31" t="s">
        <v>3613</v>
      </c>
      <c r="E1100" s="32">
        <v>45957</v>
      </c>
      <c r="F1100" s="31" t="s">
        <v>3614</v>
      </c>
      <c r="G1100" s="31" t="s">
        <v>3615</v>
      </c>
      <c r="H1100" s="33">
        <v>230760</v>
      </c>
      <c r="I1100" s="33">
        <v>0</v>
      </c>
      <c r="J1100" s="33">
        <v>18461</v>
      </c>
      <c r="K1100" s="33">
        <v>249221</v>
      </c>
      <c r="L1100" s="7" t="s">
        <v>51</v>
      </c>
      <c r="O1100" s="18">
        <f>IF(Table1[[#This Row],[Phân loại]]="Tồn đầu kỳ",Table1[[#This Row],[Tổng giá trị]],0)</f>
        <v>249221</v>
      </c>
      <c r="P1100" s="7">
        <f>IF(Table1[[#This Row],[Số còn phải thu ĐK]]&lt;&gt;0,0,IF(Table1[[#This Row],[Phân loại]]="Bán hàng",Table1[[#This Row],[Tổng giá trị]],-Table1[[#This Row],[Tổng giá trị]]))</f>
        <v>0</v>
      </c>
      <c r="Q1100" s="18">
        <f t="shared" si="94"/>
        <v>0</v>
      </c>
      <c r="R1100" s="7">
        <f>Table1[[#This Row],[Số còn phải thu ĐK]]+Table1[[#This Row],[Giá Trị HD sau CK]]-Table1[[#This Row],[Số tiền đã thu]]</f>
        <v>249221</v>
      </c>
      <c r="S1100" s="6">
        <f>IF(Table1[[#This Row],[Ngày hóa đơn]]&lt;&gt;"",Table1[[#This Row],[Ngày hóa đơn]],IF(Table1[[#This Row],[Ngày hạch toán]]&lt;&gt;"",Table1[[#This Row],[Ngày hạch toán]],""))</f>
        <v>45957</v>
      </c>
      <c r="T1100" s="7"/>
      <c r="U1100" s="6">
        <f>IF(Table1[[#This Row],[Ngày tính CN]]="","",S1100+T1100)</f>
        <v>45957</v>
      </c>
      <c r="V1100" s="18">
        <f ca="1">IF(Table1[[#This Row],[Hạn thanh toán]]="","",IF((U1100-NOW())&lt;0,0,(U1100-NOW())))</f>
        <v>0</v>
      </c>
      <c r="W1100" s="2"/>
      <c r="X1100" s="18">
        <f t="shared" ca="1" si="95"/>
        <v>213.49032048611116</v>
      </c>
      <c r="Y1100" s="2" t="str">
        <f t="shared" ca="1" si="96"/>
        <v>Nợ quá hạn hơn 120 ngày có khả năng mất thanh toán</v>
      </c>
      <c r="Z1100" s="51">
        <f t="shared" si="97"/>
        <v>45957</v>
      </c>
      <c r="AA1100" s="51" t="str">
        <f t="shared" si="98"/>
        <v/>
      </c>
      <c r="AD1100" s="2" t="str">
        <f>VLOOKUP($A1100,MA_KH!$A:$Q,MA_KH!O$1,0)</f>
        <v>CIRCLEK MIỀN BẮC</v>
      </c>
      <c r="AE1100" s="2" t="str">
        <f>VLOOKUP($A1100,MA_KH!$A:$Q,MA_KH!P$1,0)</f>
        <v>CHI NHÁNH CÔNG TY TNHH VÒNG TRÒN ĐỎ TẠI HÀ NỘI</v>
      </c>
    </row>
    <row r="1101" spans="1:31" ht="25.5" hidden="1" customHeight="1" x14ac:dyDescent="0.2">
      <c r="A1101" s="31" t="s">
        <v>21192</v>
      </c>
      <c r="B1101" s="31" t="s">
        <v>1331</v>
      </c>
      <c r="C1101" s="32">
        <v>45957</v>
      </c>
      <c r="D1101" s="31" t="s">
        <v>3616</v>
      </c>
      <c r="E1101" s="32">
        <v>45957</v>
      </c>
      <c r="F1101" s="31" t="s">
        <v>3617</v>
      </c>
      <c r="G1101" s="31" t="s">
        <v>3618</v>
      </c>
      <c r="H1101" s="33">
        <v>461520</v>
      </c>
      <c r="I1101" s="33">
        <v>0</v>
      </c>
      <c r="J1101" s="33">
        <v>36922</v>
      </c>
      <c r="K1101" s="33">
        <v>498442</v>
      </c>
      <c r="L1101" s="7" t="s">
        <v>51</v>
      </c>
      <c r="O1101" s="18">
        <f>IF(Table1[[#This Row],[Phân loại]]="Tồn đầu kỳ",Table1[[#This Row],[Tổng giá trị]],0)</f>
        <v>498442</v>
      </c>
      <c r="P1101" s="7">
        <f>IF(Table1[[#This Row],[Số còn phải thu ĐK]]&lt;&gt;0,0,IF(Table1[[#This Row],[Phân loại]]="Bán hàng",Table1[[#This Row],[Tổng giá trị]],-Table1[[#This Row],[Tổng giá trị]]))</f>
        <v>0</v>
      </c>
      <c r="Q1101" s="18">
        <f t="shared" si="94"/>
        <v>0</v>
      </c>
      <c r="R1101" s="7">
        <f>Table1[[#This Row],[Số còn phải thu ĐK]]+Table1[[#This Row],[Giá Trị HD sau CK]]-Table1[[#This Row],[Số tiền đã thu]]</f>
        <v>498442</v>
      </c>
      <c r="S1101" s="6">
        <f>IF(Table1[[#This Row],[Ngày hóa đơn]]&lt;&gt;"",Table1[[#This Row],[Ngày hóa đơn]],IF(Table1[[#This Row],[Ngày hạch toán]]&lt;&gt;"",Table1[[#This Row],[Ngày hạch toán]],""))</f>
        <v>45957</v>
      </c>
      <c r="T1101" s="7"/>
      <c r="U1101" s="6">
        <f>IF(Table1[[#This Row],[Ngày tính CN]]="","",S1101+T1101)</f>
        <v>45957</v>
      </c>
      <c r="V1101" s="18">
        <f ca="1">IF(Table1[[#This Row],[Hạn thanh toán]]="","",IF((U1101-NOW())&lt;0,0,(U1101-NOW())))</f>
        <v>0</v>
      </c>
      <c r="W1101" s="2"/>
      <c r="X1101" s="18">
        <f t="shared" ca="1" si="95"/>
        <v>213.49032048611116</v>
      </c>
      <c r="Y1101" s="2" t="str">
        <f t="shared" ca="1" si="96"/>
        <v>Nợ quá hạn hơn 120 ngày có khả năng mất thanh toán</v>
      </c>
      <c r="Z1101" s="51">
        <f t="shared" si="97"/>
        <v>45957</v>
      </c>
      <c r="AA1101" s="51" t="str">
        <f t="shared" si="98"/>
        <v/>
      </c>
      <c r="AD1101" s="2" t="str">
        <f>VLOOKUP($A1101,MA_KH!$A:$Q,MA_KH!O$1,0)</f>
        <v>CIRCLEK MIỀN BẮC</v>
      </c>
      <c r="AE1101" s="2" t="str">
        <f>VLOOKUP($A1101,MA_KH!$A:$Q,MA_KH!P$1,0)</f>
        <v>CHI NHÁNH CÔNG TY TNHH VÒNG TRÒN ĐỎ TẠI HÀ NỘI</v>
      </c>
    </row>
    <row r="1102" spans="1:31" ht="25.5" hidden="1" customHeight="1" x14ac:dyDescent="0.2">
      <c r="A1102" s="31" t="s">
        <v>21192</v>
      </c>
      <c r="B1102" s="31" t="s">
        <v>1331</v>
      </c>
      <c r="C1102" s="32">
        <v>45957</v>
      </c>
      <c r="D1102" s="31" t="s">
        <v>3619</v>
      </c>
      <c r="E1102" s="32">
        <v>45957</v>
      </c>
      <c r="F1102" s="31" t="s">
        <v>3620</v>
      </c>
      <c r="G1102" s="31" t="s">
        <v>3621</v>
      </c>
      <c r="H1102" s="33">
        <v>230760</v>
      </c>
      <c r="I1102" s="33">
        <v>0</v>
      </c>
      <c r="J1102" s="33">
        <v>18461</v>
      </c>
      <c r="K1102" s="33">
        <v>249221</v>
      </c>
      <c r="L1102" s="7" t="s">
        <v>51</v>
      </c>
      <c r="O1102" s="18">
        <f>IF(Table1[[#This Row],[Phân loại]]="Tồn đầu kỳ",Table1[[#This Row],[Tổng giá trị]],0)</f>
        <v>249221</v>
      </c>
      <c r="P1102" s="7">
        <f>IF(Table1[[#This Row],[Số còn phải thu ĐK]]&lt;&gt;0,0,IF(Table1[[#This Row],[Phân loại]]="Bán hàng",Table1[[#This Row],[Tổng giá trị]],-Table1[[#This Row],[Tổng giá trị]]))</f>
        <v>0</v>
      </c>
      <c r="Q1102" s="18">
        <f t="shared" si="94"/>
        <v>0</v>
      </c>
      <c r="R1102" s="7">
        <f>Table1[[#This Row],[Số còn phải thu ĐK]]+Table1[[#This Row],[Giá Trị HD sau CK]]-Table1[[#This Row],[Số tiền đã thu]]</f>
        <v>249221</v>
      </c>
      <c r="S1102" s="6">
        <f>IF(Table1[[#This Row],[Ngày hóa đơn]]&lt;&gt;"",Table1[[#This Row],[Ngày hóa đơn]],IF(Table1[[#This Row],[Ngày hạch toán]]&lt;&gt;"",Table1[[#This Row],[Ngày hạch toán]],""))</f>
        <v>45957</v>
      </c>
      <c r="T1102" s="7"/>
      <c r="U1102" s="6">
        <f>IF(Table1[[#This Row],[Ngày tính CN]]="","",S1102+T1102)</f>
        <v>45957</v>
      </c>
      <c r="V1102" s="18">
        <f ca="1">IF(Table1[[#This Row],[Hạn thanh toán]]="","",IF((U1102-NOW())&lt;0,0,(U1102-NOW())))</f>
        <v>0</v>
      </c>
      <c r="W1102" s="2"/>
      <c r="X1102" s="18">
        <f t="shared" ca="1" si="95"/>
        <v>213.49032048611116</v>
      </c>
      <c r="Y1102" s="2" t="str">
        <f t="shared" ca="1" si="96"/>
        <v>Nợ quá hạn hơn 120 ngày có khả năng mất thanh toán</v>
      </c>
      <c r="Z1102" s="51">
        <f t="shared" si="97"/>
        <v>45957</v>
      </c>
      <c r="AA1102" s="51" t="str">
        <f t="shared" si="98"/>
        <v/>
      </c>
      <c r="AD1102" s="2" t="str">
        <f>VLOOKUP($A1102,MA_KH!$A:$Q,MA_KH!O$1,0)</f>
        <v>CIRCLEK MIỀN BẮC</v>
      </c>
      <c r="AE1102" s="2" t="str">
        <f>VLOOKUP($A1102,MA_KH!$A:$Q,MA_KH!P$1,0)</f>
        <v>CHI NHÁNH CÔNG TY TNHH VÒNG TRÒN ĐỎ TẠI HÀ NỘI</v>
      </c>
    </row>
    <row r="1103" spans="1:31" ht="25.5" hidden="1" customHeight="1" x14ac:dyDescent="0.2">
      <c r="A1103" s="31" t="s">
        <v>21192</v>
      </c>
      <c r="B1103" s="31" t="s">
        <v>1331</v>
      </c>
      <c r="C1103" s="32">
        <v>45957</v>
      </c>
      <c r="D1103" s="31" t="s">
        <v>3622</v>
      </c>
      <c r="E1103" s="32">
        <v>45957</v>
      </c>
      <c r="F1103" s="31" t="s">
        <v>3623</v>
      </c>
      <c r="G1103" s="31" t="s">
        <v>3624</v>
      </c>
      <c r="H1103" s="33">
        <v>230760</v>
      </c>
      <c r="I1103" s="33">
        <v>0</v>
      </c>
      <c r="J1103" s="33">
        <v>18461</v>
      </c>
      <c r="K1103" s="33">
        <v>249221</v>
      </c>
      <c r="L1103" s="7" t="s">
        <v>51</v>
      </c>
      <c r="O1103" s="18">
        <f>IF(Table1[[#This Row],[Phân loại]]="Tồn đầu kỳ",Table1[[#This Row],[Tổng giá trị]],0)</f>
        <v>249221</v>
      </c>
      <c r="P1103" s="7">
        <f>IF(Table1[[#This Row],[Số còn phải thu ĐK]]&lt;&gt;0,0,IF(Table1[[#This Row],[Phân loại]]="Bán hàng",Table1[[#This Row],[Tổng giá trị]],-Table1[[#This Row],[Tổng giá trị]]))</f>
        <v>0</v>
      </c>
      <c r="Q1103" s="18">
        <f t="shared" si="94"/>
        <v>0</v>
      </c>
      <c r="R1103" s="7">
        <f>Table1[[#This Row],[Số còn phải thu ĐK]]+Table1[[#This Row],[Giá Trị HD sau CK]]-Table1[[#This Row],[Số tiền đã thu]]</f>
        <v>249221</v>
      </c>
      <c r="S1103" s="6">
        <f>IF(Table1[[#This Row],[Ngày hóa đơn]]&lt;&gt;"",Table1[[#This Row],[Ngày hóa đơn]],IF(Table1[[#This Row],[Ngày hạch toán]]&lt;&gt;"",Table1[[#This Row],[Ngày hạch toán]],""))</f>
        <v>45957</v>
      </c>
      <c r="T1103" s="7"/>
      <c r="U1103" s="6">
        <f>IF(Table1[[#This Row],[Ngày tính CN]]="","",S1103+T1103)</f>
        <v>45957</v>
      </c>
      <c r="V1103" s="18">
        <f ca="1">IF(Table1[[#This Row],[Hạn thanh toán]]="","",IF((U1103-NOW())&lt;0,0,(U1103-NOW())))</f>
        <v>0</v>
      </c>
      <c r="W1103" s="2"/>
      <c r="X1103" s="18">
        <f t="shared" ca="1" si="95"/>
        <v>213.49032048611116</v>
      </c>
      <c r="Y1103" s="2" t="str">
        <f t="shared" ca="1" si="96"/>
        <v>Nợ quá hạn hơn 120 ngày có khả năng mất thanh toán</v>
      </c>
      <c r="Z1103" s="51">
        <f t="shared" si="97"/>
        <v>45957</v>
      </c>
      <c r="AA1103" s="51" t="str">
        <f t="shared" si="98"/>
        <v/>
      </c>
      <c r="AD1103" s="2" t="str">
        <f>VLOOKUP($A1103,MA_KH!$A:$Q,MA_KH!O$1,0)</f>
        <v>CIRCLEK MIỀN BẮC</v>
      </c>
      <c r="AE1103" s="2" t="str">
        <f>VLOOKUP($A1103,MA_KH!$A:$Q,MA_KH!P$1,0)</f>
        <v>CHI NHÁNH CÔNG TY TNHH VÒNG TRÒN ĐỎ TẠI HÀ NỘI</v>
      </c>
    </row>
    <row r="1104" spans="1:31" ht="25.5" hidden="1" customHeight="1" x14ac:dyDescent="0.2">
      <c r="A1104" s="31" t="s">
        <v>21192</v>
      </c>
      <c r="B1104" s="31" t="s">
        <v>1331</v>
      </c>
      <c r="C1104" s="32">
        <v>45957</v>
      </c>
      <c r="D1104" s="31" t="s">
        <v>3625</v>
      </c>
      <c r="E1104" s="32">
        <v>45957</v>
      </c>
      <c r="F1104" s="31" t="s">
        <v>3626</v>
      </c>
      <c r="G1104" s="31" t="s">
        <v>3627</v>
      </c>
      <c r="H1104" s="33">
        <v>230760</v>
      </c>
      <c r="I1104" s="33">
        <v>0</v>
      </c>
      <c r="J1104" s="33">
        <v>18461</v>
      </c>
      <c r="K1104" s="33">
        <v>249221</v>
      </c>
      <c r="L1104" s="7" t="s">
        <v>51</v>
      </c>
      <c r="O1104" s="18">
        <f>IF(Table1[[#This Row],[Phân loại]]="Tồn đầu kỳ",Table1[[#This Row],[Tổng giá trị]],0)</f>
        <v>249221</v>
      </c>
      <c r="P1104" s="7">
        <f>IF(Table1[[#This Row],[Số còn phải thu ĐK]]&lt;&gt;0,0,IF(Table1[[#This Row],[Phân loại]]="Bán hàng",Table1[[#This Row],[Tổng giá trị]],-Table1[[#This Row],[Tổng giá trị]]))</f>
        <v>0</v>
      </c>
      <c r="Q1104" s="18">
        <f t="shared" si="94"/>
        <v>0</v>
      </c>
      <c r="R1104" s="7">
        <f>Table1[[#This Row],[Số còn phải thu ĐK]]+Table1[[#This Row],[Giá Trị HD sau CK]]-Table1[[#This Row],[Số tiền đã thu]]</f>
        <v>249221</v>
      </c>
      <c r="S1104" s="6">
        <f>IF(Table1[[#This Row],[Ngày hóa đơn]]&lt;&gt;"",Table1[[#This Row],[Ngày hóa đơn]],IF(Table1[[#This Row],[Ngày hạch toán]]&lt;&gt;"",Table1[[#This Row],[Ngày hạch toán]],""))</f>
        <v>45957</v>
      </c>
      <c r="T1104" s="7"/>
      <c r="U1104" s="6">
        <f>IF(Table1[[#This Row],[Ngày tính CN]]="","",S1104+T1104)</f>
        <v>45957</v>
      </c>
      <c r="V1104" s="18">
        <f ca="1">IF(Table1[[#This Row],[Hạn thanh toán]]="","",IF((U1104-NOW())&lt;0,0,(U1104-NOW())))</f>
        <v>0</v>
      </c>
      <c r="W1104" s="2"/>
      <c r="X1104" s="18">
        <f t="shared" ca="1" si="95"/>
        <v>213.49032048611116</v>
      </c>
      <c r="Y1104" s="2" t="str">
        <f t="shared" ca="1" si="96"/>
        <v>Nợ quá hạn hơn 120 ngày có khả năng mất thanh toán</v>
      </c>
      <c r="Z1104" s="51">
        <f t="shared" si="97"/>
        <v>45957</v>
      </c>
      <c r="AA1104" s="51" t="str">
        <f t="shared" si="98"/>
        <v/>
      </c>
      <c r="AD1104" s="2" t="str">
        <f>VLOOKUP($A1104,MA_KH!$A:$Q,MA_KH!O$1,0)</f>
        <v>CIRCLEK MIỀN BẮC</v>
      </c>
      <c r="AE1104" s="2" t="str">
        <f>VLOOKUP($A1104,MA_KH!$A:$Q,MA_KH!P$1,0)</f>
        <v>CHI NHÁNH CÔNG TY TNHH VÒNG TRÒN ĐỎ TẠI HÀ NỘI</v>
      </c>
    </row>
    <row r="1105" spans="1:31" ht="25.5" hidden="1" customHeight="1" x14ac:dyDescent="0.2">
      <c r="A1105" s="31" t="s">
        <v>21192</v>
      </c>
      <c r="B1105" s="31" t="s">
        <v>1331</v>
      </c>
      <c r="C1105" s="32">
        <v>45957</v>
      </c>
      <c r="D1105" s="31" t="s">
        <v>3628</v>
      </c>
      <c r="E1105" s="32">
        <v>45957</v>
      </c>
      <c r="F1105" s="31" t="s">
        <v>3629</v>
      </c>
      <c r="G1105" s="31" t="s">
        <v>3630</v>
      </c>
      <c r="H1105" s="33">
        <v>184608</v>
      </c>
      <c r="I1105" s="33">
        <v>0</v>
      </c>
      <c r="J1105" s="33">
        <v>14769</v>
      </c>
      <c r="K1105" s="33">
        <v>199377</v>
      </c>
      <c r="L1105" s="7" t="s">
        <v>51</v>
      </c>
      <c r="O1105" s="18">
        <f>IF(Table1[[#This Row],[Phân loại]]="Tồn đầu kỳ",Table1[[#This Row],[Tổng giá trị]],0)</f>
        <v>199377</v>
      </c>
      <c r="P1105" s="7">
        <f>IF(Table1[[#This Row],[Số còn phải thu ĐK]]&lt;&gt;0,0,IF(Table1[[#This Row],[Phân loại]]="Bán hàng",Table1[[#This Row],[Tổng giá trị]],-Table1[[#This Row],[Tổng giá trị]]))</f>
        <v>0</v>
      </c>
      <c r="Q1105" s="18">
        <f t="shared" si="94"/>
        <v>0</v>
      </c>
      <c r="R1105" s="7">
        <f>Table1[[#This Row],[Số còn phải thu ĐK]]+Table1[[#This Row],[Giá Trị HD sau CK]]-Table1[[#This Row],[Số tiền đã thu]]</f>
        <v>199377</v>
      </c>
      <c r="S1105" s="6">
        <f>IF(Table1[[#This Row],[Ngày hóa đơn]]&lt;&gt;"",Table1[[#This Row],[Ngày hóa đơn]],IF(Table1[[#This Row],[Ngày hạch toán]]&lt;&gt;"",Table1[[#This Row],[Ngày hạch toán]],""))</f>
        <v>45957</v>
      </c>
      <c r="T1105" s="7"/>
      <c r="U1105" s="6">
        <f>IF(Table1[[#This Row],[Ngày tính CN]]="","",S1105+T1105)</f>
        <v>45957</v>
      </c>
      <c r="V1105" s="18">
        <f ca="1">IF(Table1[[#This Row],[Hạn thanh toán]]="","",IF((U1105-NOW())&lt;0,0,(U1105-NOW())))</f>
        <v>0</v>
      </c>
      <c r="W1105" s="2"/>
      <c r="X1105" s="18">
        <f t="shared" ca="1" si="95"/>
        <v>213.49032048611116</v>
      </c>
      <c r="Y1105" s="2" t="str">
        <f t="shared" ca="1" si="96"/>
        <v>Nợ quá hạn hơn 120 ngày có khả năng mất thanh toán</v>
      </c>
      <c r="Z1105" s="51">
        <f t="shared" si="97"/>
        <v>45957</v>
      </c>
      <c r="AA1105" s="51" t="str">
        <f t="shared" si="98"/>
        <v/>
      </c>
      <c r="AD1105" s="2" t="str">
        <f>VLOOKUP($A1105,MA_KH!$A:$Q,MA_KH!O$1,0)</f>
        <v>CIRCLEK MIỀN BẮC</v>
      </c>
      <c r="AE1105" s="2" t="str">
        <f>VLOOKUP($A1105,MA_KH!$A:$Q,MA_KH!P$1,0)</f>
        <v>CHI NHÁNH CÔNG TY TNHH VÒNG TRÒN ĐỎ TẠI HÀ NỘI</v>
      </c>
    </row>
    <row r="1106" spans="1:31" ht="25.5" hidden="1" customHeight="1" x14ac:dyDescent="0.2">
      <c r="A1106" s="31" t="s">
        <v>21192</v>
      </c>
      <c r="B1106" s="31" t="s">
        <v>1331</v>
      </c>
      <c r="C1106" s="32">
        <v>45958</v>
      </c>
      <c r="D1106" s="31" t="s">
        <v>3631</v>
      </c>
      <c r="E1106" s="32">
        <v>45958</v>
      </c>
      <c r="F1106" s="31" t="s">
        <v>3632</v>
      </c>
      <c r="G1106" s="31" t="s">
        <v>3633</v>
      </c>
      <c r="H1106" s="33">
        <v>184608</v>
      </c>
      <c r="I1106" s="33">
        <v>0</v>
      </c>
      <c r="J1106" s="33">
        <v>14769</v>
      </c>
      <c r="K1106" s="33">
        <v>199377</v>
      </c>
      <c r="L1106" s="7" t="s">
        <v>51</v>
      </c>
      <c r="O1106" s="18">
        <f>IF(Table1[[#This Row],[Phân loại]]="Tồn đầu kỳ",Table1[[#This Row],[Tổng giá trị]],0)</f>
        <v>199377</v>
      </c>
      <c r="P1106" s="7">
        <f>IF(Table1[[#This Row],[Số còn phải thu ĐK]]&lt;&gt;0,0,IF(Table1[[#This Row],[Phân loại]]="Bán hàng",Table1[[#This Row],[Tổng giá trị]],-Table1[[#This Row],[Tổng giá trị]]))</f>
        <v>0</v>
      </c>
      <c r="Q1106" s="18">
        <f t="shared" ref="Q1106:Q1113" si="99">IF(M1106&lt;&gt;"",IF(O1106&lt;&gt;0,O1106,P1106),0)</f>
        <v>0</v>
      </c>
      <c r="R1106" s="7">
        <f>Table1[[#This Row],[Số còn phải thu ĐK]]+Table1[[#This Row],[Giá Trị HD sau CK]]-Table1[[#This Row],[Số tiền đã thu]]</f>
        <v>199377</v>
      </c>
      <c r="S1106" s="6">
        <f>IF(Table1[[#This Row],[Ngày hóa đơn]]&lt;&gt;"",Table1[[#This Row],[Ngày hóa đơn]],IF(Table1[[#This Row],[Ngày hạch toán]]&lt;&gt;"",Table1[[#This Row],[Ngày hạch toán]],""))</f>
        <v>45958</v>
      </c>
      <c r="T1106" s="7"/>
      <c r="U1106" s="6">
        <f>IF(Table1[[#This Row],[Ngày tính CN]]="","",S1106+T1106)</f>
        <v>45958</v>
      </c>
      <c r="V1106" s="18">
        <f ca="1">IF(Table1[[#This Row],[Hạn thanh toán]]="","",IF((U1106-NOW())&lt;0,0,(U1106-NOW())))</f>
        <v>0</v>
      </c>
      <c r="W1106" s="2"/>
      <c r="X1106" s="18">
        <f t="shared" ref="X1106:X1113" ca="1" si="100">IF(OR(U1106="",R1106=0),"",IF((U1106-NOW())&lt;0,-(U1106-NOW()),0))</f>
        <v>212.49032048611116</v>
      </c>
      <c r="Y1106" s="2" t="str">
        <f t="shared" ref="Y1106:Y1113" ca="1" si="101">IF(R1106=0,"Đã thanh toán",IF(X1106="","",IF(X1106&lt;=0,"Chưa đến hạn thanh toán",IF(X1106&lt;=30,"Nợ quá hạn 30 ngày",IF(X1106&lt;=60,"Nợ quá hạn từ 30 ngày đến 60 ngày",IF(X1106&lt;=90,"Nợ quá hạn từ 60 ngày đến 90 ngày",IF(X1106&lt;=120,"Nợ quá hạn từ 90 ngày đến 120 ngày","Nợ quá hạn hơn 120 ngày có khả năng mất thanh toán")))))))</f>
        <v>Nợ quá hạn hơn 120 ngày có khả năng mất thanh toán</v>
      </c>
      <c r="Z1106" s="51">
        <f t="shared" si="97"/>
        <v>45958</v>
      </c>
      <c r="AA1106" s="51" t="str">
        <f t="shared" si="98"/>
        <v/>
      </c>
      <c r="AD1106" s="2" t="str">
        <f>VLOOKUP($A1106,MA_KH!$A:$Q,MA_KH!O$1,0)</f>
        <v>CIRCLEK MIỀN BẮC</v>
      </c>
      <c r="AE1106" s="2" t="str">
        <f>VLOOKUP($A1106,MA_KH!$A:$Q,MA_KH!P$1,0)</f>
        <v>CHI NHÁNH CÔNG TY TNHH VÒNG TRÒN ĐỎ TẠI HÀ NỘI</v>
      </c>
    </row>
    <row r="1107" spans="1:31" ht="25.5" hidden="1" customHeight="1" x14ac:dyDescent="0.2">
      <c r="A1107" s="31" t="s">
        <v>21192</v>
      </c>
      <c r="B1107" s="31" t="s">
        <v>1331</v>
      </c>
      <c r="C1107" s="32">
        <v>45958</v>
      </c>
      <c r="D1107" s="31" t="s">
        <v>3634</v>
      </c>
      <c r="E1107" s="32">
        <v>45958</v>
      </c>
      <c r="F1107" s="31" t="s">
        <v>3635</v>
      </c>
      <c r="G1107" s="31" t="s">
        <v>3636</v>
      </c>
      <c r="H1107" s="33">
        <v>461520</v>
      </c>
      <c r="I1107" s="33">
        <v>0</v>
      </c>
      <c r="J1107" s="33">
        <v>36922</v>
      </c>
      <c r="K1107" s="33">
        <v>498442</v>
      </c>
      <c r="L1107" s="7" t="s">
        <v>51</v>
      </c>
      <c r="O1107" s="18">
        <f>IF(Table1[[#This Row],[Phân loại]]="Tồn đầu kỳ",Table1[[#This Row],[Tổng giá trị]],0)</f>
        <v>498442</v>
      </c>
      <c r="P1107" s="7">
        <f>IF(Table1[[#This Row],[Số còn phải thu ĐK]]&lt;&gt;0,0,IF(Table1[[#This Row],[Phân loại]]="Bán hàng",Table1[[#This Row],[Tổng giá trị]],-Table1[[#This Row],[Tổng giá trị]]))</f>
        <v>0</v>
      </c>
      <c r="Q1107" s="18">
        <f t="shared" si="99"/>
        <v>0</v>
      </c>
      <c r="R1107" s="7">
        <f>Table1[[#This Row],[Số còn phải thu ĐK]]+Table1[[#This Row],[Giá Trị HD sau CK]]-Table1[[#This Row],[Số tiền đã thu]]</f>
        <v>498442</v>
      </c>
      <c r="S1107" s="6">
        <f>IF(Table1[[#This Row],[Ngày hóa đơn]]&lt;&gt;"",Table1[[#This Row],[Ngày hóa đơn]],IF(Table1[[#This Row],[Ngày hạch toán]]&lt;&gt;"",Table1[[#This Row],[Ngày hạch toán]],""))</f>
        <v>45958</v>
      </c>
      <c r="T1107" s="7"/>
      <c r="U1107" s="6">
        <f>IF(Table1[[#This Row],[Ngày tính CN]]="","",S1107+T1107)</f>
        <v>45958</v>
      </c>
      <c r="V1107" s="18">
        <f ca="1">IF(Table1[[#This Row],[Hạn thanh toán]]="","",IF((U1107-NOW())&lt;0,0,(U1107-NOW())))</f>
        <v>0</v>
      </c>
      <c r="W1107" s="2"/>
      <c r="X1107" s="18">
        <f t="shared" ca="1" si="100"/>
        <v>212.49032048611116</v>
      </c>
      <c r="Y1107" s="2" t="str">
        <f t="shared" ca="1" si="101"/>
        <v>Nợ quá hạn hơn 120 ngày có khả năng mất thanh toán</v>
      </c>
      <c r="Z1107" s="51">
        <f t="shared" si="97"/>
        <v>45958</v>
      </c>
      <c r="AA1107" s="51" t="str">
        <f t="shared" si="98"/>
        <v/>
      </c>
      <c r="AD1107" s="2" t="str">
        <f>VLOOKUP($A1107,MA_KH!$A:$Q,MA_KH!O$1,0)</f>
        <v>CIRCLEK MIỀN BẮC</v>
      </c>
      <c r="AE1107" s="2" t="str">
        <f>VLOOKUP($A1107,MA_KH!$A:$Q,MA_KH!P$1,0)</f>
        <v>CHI NHÁNH CÔNG TY TNHH VÒNG TRÒN ĐỎ TẠI HÀ NỘI</v>
      </c>
    </row>
    <row r="1108" spans="1:31" ht="25.5" hidden="1" customHeight="1" x14ac:dyDescent="0.2">
      <c r="A1108" s="31" t="s">
        <v>21192</v>
      </c>
      <c r="B1108" s="31" t="s">
        <v>1331</v>
      </c>
      <c r="C1108" s="32">
        <v>45958</v>
      </c>
      <c r="D1108" s="31" t="s">
        <v>3637</v>
      </c>
      <c r="E1108" s="32">
        <v>45958</v>
      </c>
      <c r="F1108" s="31" t="s">
        <v>3638</v>
      </c>
      <c r="G1108" s="31" t="s">
        <v>3639</v>
      </c>
      <c r="H1108" s="33">
        <v>230760</v>
      </c>
      <c r="I1108" s="33">
        <v>0</v>
      </c>
      <c r="J1108" s="33">
        <v>18461</v>
      </c>
      <c r="K1108" s="33">
        <v>249221</v>
      </c>
      <c r="L1108" s="7" t="s">
        <v>51</v>
      </c>
      <c r="O1108" s="18">
        <f>IF(Table1[[#This Row],[Phân loại]]="Tồn đầu kỳ",Table1[[#This Row],[Tổng giá trị]],0)</f>
        <v>249221</v>
      </c>
      <c r="P1108" s="7">
        <f>IF(Table1[[#This Row],[Số còn phải thu ĐK]]&lt;&gt;0,0,IF(Table1[[#This Row],[Phân loại]]="Bán hàng",Table1[[#This Row],[Tổng giá trị]],-Table1[[#This Row],[Tổng giá trị]]))</f>
        <v>0</v>
      </c>
      <c r="Q1108" s="18">
        <f t="shared" si="99"/>
        <v>0</v>
      </c>
      <c r="R1108" s="7">
        <f>Table1[[#This Row],[Số còn phải thu ĐK]]+Table1[[#This Row],[Giá Trị HD sau CK]]-Table1[[#This Row],[Số tiền đã thu]]</f>
        <v>249221</v>
      </c>
      <c r="S1108" s="6">
        <f>IF(Table1[[#This Row],[Ngày hóa đơn]]&lt;&gt;"",Table1[[#This Row],[Ngày hóa đơn]],IF(Table1[[#This Row],[Ngày hạch toán]]&lt;&gt;"",Table1[[#This Row],[Ngày hạch toán]],""))</f>
        <v>45958</v>
      </c>
      <c r="T1108" s="7"/>
      <c r="U1108" s="6">
        <f>IF(Table1[[#This Row],[Ngày tính CN]]="","",S1108+T1108)</f>
        <v>45958</v>
      </c>
      <c r="V1108" s="18">
        <f ca="1">IF(Table1[[#This Row],[Hạn thanh toán]]="","",IF((U1108-NOW())&lt;0,0,(U1108-NOW())))</f>
        <v>0</v>
      </c>
      <c r="W1108" s="2"/>
      <c r="X1108" s="18">
        <f t="shared" ca="1" si="100"/>
        <v>212.49032048611116</v>
      </c>
      <c r="Y1108" s="2" t="str">
        <f t="shared" ca="1" si="101"/>
        <v>Nợ quá hạn hơn 120 ngày có khả năng mất thanh toán</v>
      </c>
      <c r="Z1108" s="51">
        <f t="shared" si="97"/>
        <v>45958</v>
      </c>
      <c r="AA1108" s="51" t="str">
        <f t="shared" si="98"/>
        <v/>
      </c>
      <c r="AD1108" s="2" t="str">
        <f>VLOOKUP($A1108,MA_KH!$A:$Q,MA_KH!O$1,0)</f>
        <v>CIRCLEK MIỀN BẮC</v>
      </c>
      <c r="AE1108" s="2" t="str">
        <f>VLOOKUP($A1108,MA_KH!$A:$Q,MA_KH!P$1,0)</f>
        <v>CHI NHÁNH CÔNG TY TNHH VÒNG TRÒN ĐỎ TẠI HÀ NỘI</v>
      </c>
    </row>
    <row r="1109" spans="1:31" ht="25.5" hidden="1" customHeight="1" x14ac:dyDescent="0.2">
      <c r="A1109" s="31" t="s">
        <v>21192</v>
      </c>
      <c r="B1109" s="31" t="s">
        <v>1331</v>
      </c>
      <c r="C1109" s="32">
        <v>45958</v>
      </c>
      <c r="D1109" s="31" t="s">
        <v>3640</v>
      </c>
      <c r="E1109" s="32">
        <v>45958</v>
      </c>
      <c r="F1109" s="31" t="s">
        <v>3641</v>
      </c>
      <c r="G1109" s="31" t="s">
        <v>3642</v>
      </c>
      <c r="H1109" s="33">
        <v>184608</v>
      </c>
      <c r="I1109" s="33">
        <v>0</v>
      </c>
      <c r="J1109" s="33">
        <v>14769</v>
      </c>
      <c r="K1109" s="33">
        <v>199377</v>
      </c>
      <c r="L1109" s="7" t="s">
        <v>51</v>
      </c>
      <c r="O1109" s="18">
        <f>IF(Table1[[#This Row],[Phân loại]]="Tồn đầu kỳ",Table1[[#This Row],[Tổng giá trị]],0)</f>
        <v>199377</v>
      </c>
      <c r="P1109" s="7">
        <f>IF(Table1[[#This Row],[Số còn phải thu ĐK]]&lt;&gt;0,0,IF(Table1[[#This Row],[Phân loại]]="Bán hàng",Table1[[#This Row],[Tổng giá trị]],-Table1[[#This Row],[Tổng giá trị]]))</f>
        <v>0</v>
      </c>
      <c r="Q1109" s="18">
        <f t="shared" si="99"/>
        <v>0</v>
      </c>
      <c r="R1109" s="7">
        <f>Table1[[#This Row],[Số còn phải thu ĐK]]+Table1[[#This Row],[Giá Trị HD sau CK]]-Table1[[#This Row],[Số tiền đã thu]]</f>
        <v>199377</v>
      </c>
      <c r="S1109" s="6">
        <f>IF(Table1[[#This Row],[Ngày hóa đơn]]&lt;&gt;"",Table1[[#This Row],[Ngày hóa đơn]],IF(Table1[[#This Row],[Ngày hạch toán]]&lt;&gt;"",Table1[[#This Row],[Ngày hạch toán]],""))</f>
        <v>45958</v>
      </c>
      <c r="T1109" s="7"/>
      <c r="U1109" s="6">
        <f>IF(Table1[[#This Row],[Ngày tính CN]]="","",S1109+T1109)</f>
        <v>45958</v>
      </c>
      <c r="V1109" s="18">
        <f ca="1">IF(Table1[[#This Row],[Hạn thanh toán]]="","",IF((U1109-NOW())&lt;0,0,(U1109-NOW())))</f>
        <v>0</v>
      </c>
      <c r="W1109" s="2"/>
      <c r="X1109" s="18">
        <f t="shared" ca="1" si="100"/>
        <v>212.49032048611116</v>
      </c>
      <c r="Y1109" s="2" t="str">
        <f t="shared" ca="1" si="101"/>
        <v>Nợ quá hạn hơn 120 ngày có khả năng mất thanh toán</v>
      </c>
      <c r="Z1109" s="51">
        <f t="shared" si="97"/>
        <v>45958</v>
      </c>
      <c r="AA1109" s="51" t="str">
        <f t="shared" si="98"/>
        <v/>
      </c>
      <c r="AD1109" s="2" t="str">
        <f>VLOOKUP($A1109,MA_KH!$A:$Q,MA_KH!O$1,0)</f>
        <v>CIRCLEK MIỀN BẮC</v>
      </c>
      <c r="AE1109" s="2" t="str">
        <f>VLOOKUP($A1109,MA_KH!$A:$Q,MA_KH!P$1,0)</f>
        <v>CHI NHÁNH CÔNG TY TNHH VÒNG TRÒN ĐỎ TẠI HÀ NỘI</v>
      </c>
    </row>
    <row r="1110" spans="1:31" ht="25.5" hidden="1" customHeight="1" x14ac:dyDescent="0.2">
      <c r="A1110" s="31" t="s">
        <v>21192</v>
      </c>
      <c r="B1110" s="31" t="s">
        <v>1331</v>
      </c>
      <c r="C1110" s="32">
        <v>45958</v>
      </c>
      <c r="D1110" s="31" t="s">
        <v>3643</v>
      </c>
      <c r="E1110" s="32">
        <v>45958</v>
      </c>
      <c r="F1110" s="31" t="s">
        <v>3644</v>
      </c>
      <c r="G1110" s="31" t="s">
        <v>3645</v>
      </c>
      <c r="H1110" s="33">
        <v>230760</v>
      </c>
      <c r="I1110" s="33">
        <v>0</v>
      </c>
      <c r="J1110" s="33">
        <v>18461</v>
      </c>
      <c r="K1110" s="33">
        <v>249221</v>
      </c>
      <c r="L1110" s="7" t="s">
        <v>51</v>
      </c>
      <c r="O1110" s="18">
        <f>IF(Table1[[#This Row],[Phân loại]]="Tồn đầu kỳ",Table1[[#This Row],[Tổng giá trị]],0)</f>
        <v>249221</v>
      </c>
      <c r="P1110" s="7">
        <f>IF(Table1[[#This Row],[Số còn phải thu ĐK]]&lt;&gt;0,0,IF(Table1[[#This Row],[Phân loại]]="Bán hàng",Table1[[#This Row],[Tổng giá trị]],-Table1[[#This Row],[Tổng giá trị]]))</f>
        <v>0</v>
      </c>
      <c r="Q1110" s="18">
        <f t="shared" si="99"/>
        <v>0</v>
      </c>
      <c r="R1110" s="7">
        <f>Table1[[#This Row],[Số còn phải thu ĐK]]+Table1[[#This Row],[Giá Trị HD sau CK]]-Table1[[#This Row],[Số tiền đã thu]]</f>
        <v>249221</v>
      </c>
      <c r="S1110" s="6">
        <f>IF(Table1[[#This Row],[Ngày hóa đơn]]&lt;&gt;"",Table1[[#This Row],[Ngày hóa đơn]],IF(Table1[[#This Row],[Ngày hạch toán]]&lt;&gt;"",Table1[[#This Row],[Ngày hạch toán]],""))</f>
        <v>45958</v>
      </c>
      <c r="T1110" s="7"/>
      <c r="U1110" s="6">
        <f>IF(Table1[[#This Row],[Ngày tính CN]]="","",S1110+T1110)</f>
        <v>45958</v>
      </c>
      <c r="V1110" s="18">
        <f ca="1">IF(Table1[[#This Row],[Hạn thanh toán]]="","",IF((U1110-NOW())&lt;0,0,(U1110-NOW())))</f>
        <v>0</v>
      </c>
      <c r="W1110" s="2"/>
      <c r="X1110" s="18">
        <f t="shared" ca="1" si="100"/>
        <v>212.49032048611116</v>
      </c>
      <c r="Y1110" s="2" t="str">
        <f t="shared" ca="1" si="101"/>
        <v>Nợ quá hạn hơn 120 ngày có khả năng mất thanh toán</v>
      </c>
      <c r="Z1110" s="51">
        <f t="shared" si="97"/>
        <v>45958</v>
      </c>
      <c r="AA1110" s="51" t="str">
        <f t="shared" si="98"/>
        <v/>
      </c>
      <c r="AD1110" s="2" t="str">
        <f>VLOOKUP($A1110,MA_KH!$A:$Q,MA_KH!O$1,0)</f>
        <v>CIRCLEK MIỀN BẮC</v>
      </c>
      <c r="AE1110" s="2" t="str">
        <f>VLOOKUP($A1110,MA_KH!$A:$Q,MA_KH!P$1,0)</f>
        <v>CHI NHÁNH CÔNG TY TNHH VÒNG TRÒN ĐỎ TẠI HÀ NỘI</v>
      </c>
    </row>
    <row r="1111" spans="1:31" ht="25.5" hidden="1" customHeight="1" x14ac:dyDescent="0.2">
      <c r="A1111" s="31" t="s">
        <v>21192</v>
      </c>
      <c r="B1111" s="31" t="s">
        <v>1331</v>
      </c>
      <c r="C1111" s="32">
        <v>45958</v>
      </c>
      <c r="D1111" s="31" t="s">
        <v>3646</v>
      </c>
      <c r="E1111" s="32">
        <v>45958</v>
      </c>
      <c r="F1111" s="31" t="s">
        <v>3647</v>
      </c>
      <c r="G1111" s="31" t="s">
        <v>3648</v>
      </c>
      <c r="H1111" s="33">
        <v>369216</v>
      </c>
      <c r="I1111" s="33">
        <v>0</v>
      </c>
      <c r="J1111" s="33">
        <v>29537</v>
      </c>
      <c r="K1111" s="33">
        <v>398753</v>
      </c>
      <c r="L1111" s="7" t="s">
        <v>51</v>
      </c>
      <c r="O1111" s="18">
        <f>IF(Table1[[#This Row],[Phân loại]]="Tồn đầu kỳ",Table1[[#This Row],[Tổng giá trị]],0)</f>
        <v>398753</v>
      </c>
      <c r="P1111" s="7">
        <f>IF(Table1[[#This Row],[Số còn phải thu ĐK]]&lt;&gt;0,0,IF(Table1[[#This Row],[Phân loại]]="Bán hàng",Table1[[#This Row],[Tổng giá trị]],-Table1[[#This Row],[Tổng giá trị]]))</f>
        <v>0</v>
      </c>
      <c r="Q1111" s="18">
        <f t="shared" si="99"/>
        <v>0</v>
      </c>
      <c r="R1111" s="7">
        <f>Table1[[#This Row],[Số còn phải thu ĐK]]+Table1[[#This Row],[Giá Trị HD sau CK]]-Table1[[#This Row],[Số tiền đã thu]]</f>
        <v>398753</v>
      </c>
      <c r="S1111" s="6">
        <f>IF(Table1[[#This Row],[Ngày hóa đơn]]&lt;&gt;"",Table1[[#This Row],[Ngày hóa đơn]],IF(Table1[[#This Row],[Ngày hạch toán]]&lt;&gt;"",Table1[[#This Row],[Ngày hạch toán]],""))</f>
        <v>45958</v>
      </c>
      <c r="T1111" s="7"/>
      <c r="U1111" s="6">
        <f>IF(Table1[[#This Row],[Ngày tính CN]]="","",S1111+T1111)</f>
        <v>45958</v>
      </c>
      <c r="V1111" s="18">
        <f ca="1">IF(Table1[[#This Row],[Hạn thanh toán]]="","",IF((U1111-NOW())&lt;0,0,(U1111-NOW())))</f>
        <v>0</v>
      </c>
      <c r="W1111" s="2"/>
      <c r="X1111" s="18">
        <f t="shared" ca="1" si="100"/>
        <v>212.49032048611116</v>
      </c>
      <c r="Y1111" s="2" t="str">
        <f t="shared" ca="1" si="101"/>
        <v>Nợ quá hạn hơn 120 ngày có khả năng mất thanh toán</v>
      </c>
      <c r="Z1111" s="51">
        <f t="shared" si="97"/>
        <v>45958</v>
      </c>
      <c r="AA1111" s="51" t="str">
        <f t="shared" si="98"/>
        <v/>
      </c>
      <c r="AD1111" s="2" t="str">
        <f>VLOOKUP($A1111,MA_KH!$A:$Q,MA_KH!O$1,0)</f>
        <v>CIRCLEK MIỀN BẮC</v>
      </c>
      <c r="AE1111" s="2" t="str">
        <f>VLOOKUP($A1111,MA_KH!$A:$Q,MA_KH!P$1,0)</f>
        <v>CHI NHÁNH CÔNG TY TNHH VÒNG TRÒN ĐỎ TẠI HÀ NỘI</v>
      </c>
    </row>
    <row r="1112" spans="1:31" ht="25.5" hidden="1" customHeight="1" x14ac:dyDescent="0.2">
      <c r="A1112" s="31" t="s">
        <v>21224</v>
      </c>
      <c r="B1112" s="31" t="s">
        <v>1327</v>
      </c>
      <c r="C1112" s="32">
        <v>45959</v>
      </c>
      <c r="D1112" s="31" t="s">
        <v>3649</v>
      </c>
      <c r="E1112" s="32">
        <v>45959</v>
      </c>
      <c r="F1112" s="31" t="s">
        <v>3650</v>
      </c>
      <c r="G1112" s="31" t="s">
        <v>3651</v>
      </c>
      <c r="H1112" s="33">
        <v>1107648</v>
      </c>
      <c r="I1112" s="33">
        <v>0</v>
      </c>
      <c r="J1112" s="33">
        <v>88612</v>
      </c>
      <c r="K1112" s="33">
        <v>1196260</v>
      </c>
      <c r="L1112" s="7" t="s">
        <v>51</v>
      </c>
      <c r="O1112" s="18">
        <f>IF(Table1[[#This Row],[Phân loại]]="Tồn đầu kỳ",Table1[[#This Row],[Tổng giá trị]],0)</f>
        <v>1196260</v>
      </c>
      <c r="P1112" s="7">
        <f>IF(Table1[[#This Row],[Số còn phải thu ĐK]]&lt;&gt;0,0,IF(Table1[[#This Row],[Phân loại]]="Bán hàng",Table1[[#This Row],[Tổng giá trị]],-Table1[[#This Row],[Tổng giá trị]]))</f>
        <v>0</v>
      </c>
      <c r="Q1112" s="18">
        <f t="shared" si="99"/>
        <v>0</v>
      </c>
      <c r="R1112" s="7">
        <f>Table1[[#This Row],[Số còn phải thu ĐK]]+Table1[[#This Row],[Giá Trị HD sau CK]]-Table1[[#This Row],[Số tiền đã thu]]</f>
        <v>1196260</v>
      </c>
      <c r="S1112" s="6">
        <f>IF(Table1[[#This Row],[Ngày hóa đơn]]&lt;&gt;"",Table1[[#This Row],[Ngày hóa đơn]],IF(Table1[[#This Row],[Ngày hạch toán]]&lt;&gt;"",Table1[[#This Row],[Ngày hạch toán]],""))</f>
        <v>45959</v>
      </c>
      <c r="T1112" s="7"/>
      <c r="U1112" s="6">
        <f>IF(Table1[[#This Row],[Ngày tính CN]]="","",S1112+T1112)</f>
        <v>45959</v>
      </c>
      <c r="V1112" s="18">
        <f ca="1">IF(Table1[[#This Row],[Hạn thanh toán]]="","",IF((U1112-NOW())&lt;0,0,(U1112-NOW())))</f>
        <v>0</v>
      </c>
      <c r="W1112" s="2"/>
      <c r="X1112" s="18">
        <f t="shared" ca="1" si="100"/>
        <v>211.49032048611116</v>
      </c>
      <c r="Y1112" s="2" t="str">
        <f t="shared" ca="1" si="101"/>
        <v>Nợ quá hạn hơn 120 ngày có khả năng mất thanh toán</v>
      </c>
      <c r="Z1112" s="51">
        <f t="shared" si="97"/>
        <v>45959</v>
      </c>
      <c r="AA1112" s="51" t="str">
        <f t="shared" si="98"/>
        <v/>
      </c>
      <c r="AD1112" s="2" t="str">
        <f>VLOOKUP($A1112,MA_KH!$A:$Q,MA_KH!O$1,0)</f>
        <v>CIRCLEK MIỀN BẮC</v>
      </c>
      <c r="AE1112" s="2" t="str">
        <f>VLOOKUP($A1112,MA_KH!$A:$Q,MA_KH!P$1,0)</f>
        <v>CHI NHÁNH CÔNG TY TNHH VÒNG TRÒN ĐỎ TẠI HÀ NỘI</v>
      </c>
    </row>
    <row r="1113" spans="1:31" ht="25.5" hidden="1" customHeight="1" x14ac:dyDescent="0.2">
      <c r="A1113" s="31" t="s">
        <v>21192</v>
      </c>
      <c r="B1113" s="31" t="s">
        <v>1331</v>
      </c>
      <c r="C1113" s="32">
        <v>45959</v>
      </c>
      <c r="D1113" s="31" t="s">
        <v>3652</v>
      </c>
      <c r="E1113" s="32">
        <v>45959</v>
      </c>
      <c r="F1113" s="31" t="s">
        <v>3653</v>
      </c>
      <c r="G1113" s="31" t="s">
        <v>3654</v>
      </c>
      <c r="H1113" s="33">
        <v>230760</v>
      </c>
      <c r="I1113" s="33">
        <v>0</v>
      </c>
      <c r="J1113" s="33">
        <v>18461</v>
      </c>
      <c r="K1113" s="33">
        <v>249221</v>
      </c>
      <c r="L1113" s="7" t="s">
        <v>51</v>
      </c>
      <c r="O1113" s="18">
        <f>IF(Table1[[#This Row],[Phân loại]]="Tồn đầu kỳ",Table1[[#This Row],[Tổng giá trị]],0)</f>
        <v>249221</v>
      </c>
      <c r="P1113" s="7">
        <f>IF(Table1[[#This Row],[Số còn phải thu ĐK]]&lt;&gt;0,0,IF(Table1[[#This Row],[Phân loại]]="Bán hàng",Table1[[#This Row],[Tổng giá trị]],-Table1[[#This Row],[Tổng giá trị]]))</f>
        <v>0</v>
      </c>
      <c r="Q1113" s="18">
        <f t="shared" si="99"/>
        <v>0</v>
      </c>
      <c r="R1113" s="7">
        <f>Table1[[#This Row],[Số còn phải thu ĐK]]+Table1[[#This Row],[Giá Trị HD sau CK]]-Table1[[#This Row],[Số tiền đã thu]]</f>
        <v>249221</v>
      </c>
      <c r="S1113" s="6">
        <f>IF(Table1[[#This Row],[Ngày hóa đơn]]&lt;&gt;"",Table1[[#This Row],[Ngày hóa đơn]],IF(Table1[[#This Row],[Ngày hạch toán]]&lt;&gt;"",Table1[[#This Row],[Ngày hạch toán]],""))</f>
        <v>45959</v>
      </c>
      <c r="T1113" s="7"/>
      <c r="U1113" s="6">
        <f>IF(Table1[[#This Row],[Ngày tính CN]]="","",S1113+T1113)</f>
        <v>45959</v>
      </c>
      <c r="V1113" s="18">
        <f ca="1">IF(Table1[[#This Row],[Hạn thanh toán]]="","",IF((U1113-NOW())&lt;0,0,(U1113-NOW())))</f>
        <v>0</v>
      </c>
      <c r="W1113" s="2"/>
      <c r="X1113" s="18">
        <f t="shared" ca="1" si="100"/>
        <v>211.49032048611116</v>
      </c>
      <c r="Y1113" s="2" t="str">
        <f t="shared" ca="1" si="101"/>
        <v>Nợ quá hạn hơn 120 ngày có khả năng mất thanh toán</v>
      </c>
      <c r="Z1113" s="51">
        <f t="shared" si="97"/>
        <v>45959</v>
      </c>
      <c r="AA1113" s="51" t="str">
        <f t="shared" si="98"/>
        <v/>
      </c>
      <c r="AD1113" s="2" t="str">
        <f>VLOOKUP($A1113,MA_KH!$A:$Q,MA_KH!O$1,0)</f>
        <v>CIRCLEK MIỀN BẮC</v>
      </c>
      <c r="AE1113" s="2" t="str">
        <f>VLOOKUP($A1113,MA_KH!$A:$Q,MA_KH!P$1,0)</f>
        <v>CHI NHÁNH CÔNG TY TNHH VÒNG TRÒN ĐỎ TẠI HÀ NỘI</v>
      </c>
    </row>
    <row r="1114" spans="1:31" ht="25.5" hidden="1" customHeight="1" x14ac:dyDescent="0.2">
      <c r="A1114" s="30" t="s">
        <v>22011</v>
      </c>
      <c r="B1114" s="30" t="s">
        <v>4351</v>
      </c>
      <c r="C1114" s="37">
        <v>45939</v>
      </c>
      <c r="D1114" s="30" t="s">
        <v>4667</v>
      </c>
      <c r="E1114" s="37">
        <v>45939</v>
      </c>
      <c r="F1114" s="30">
        <v>65712</v>
      </c>
      <c r="G1114" s="30" t="s">
        <v>4668</v>
      </c>
      <c r="H1114" s="38">
        <v>1567350</v>
      </c>
      <c r="I1114" s="34">
        <v>0</v>
      </c>
      <c r="J1114" s="38">
        <v>125388</v>
      </c>
      <c r="K1114" s="38">
        <v>1692738</v>
      </c>
      <c r="L1114" s="7" t="s">
        <v>51</v>
      </c>
      <c r="M1114" s="6">
        <v>46034</v>
      </c>
      <c r="O1114" s="35">
        <f>IF(Table1[[#This Row],[Phân loại]]="Tồn đầu kỳ",Table1[[#This Row],[Tổng giá trị]],0)</f>
        <v>1692738</v>
      </c>
      <c r="P1114" s="7">
        <f>IF(Table1[[#This Row],[Số còn phải thu ĐK]]&lt;&gt;0,0,IF(Table1[[#This Row],[Phân loại]]="Bán hàng",Table1[[#This Row],[Tổng giá trị]],-Table1[[#This Row],[Tổng giá trị]]))</f>
        <v>0</v>
      </c>
      <c r="Q1114" s="35">
        <f t="shared" ref="Q1114:Q1116" si="102">IF(M1114&lt;&gt;"",IF(O1114&lt;&gt;0,O1114,P1114),0)</f>
        <v>1692738</v>
      </c>
      <c r="R1114" s="7">
        <f>Table1[[#This Row],[Số còn phải thu ĐK]]+Table1[[#This Row],[Giá Trị HD sau CK]]-Table1[[#This Row],[Số tiền đã thu]]</f>
        <v>0</v>
      </c>
      <c r="S1114" s="6">
        <f>IF(Table1[[#This Row],[Ngày hóa đơn]]&lt;&gt;"",Table1[[#This Row],[Ngày hóa đơn]],IF(Table1[[#This Row],[Ngày hạch toán]]&lt;&gt;"",Table1[[#This Row],[Ngày hạch toán]],""))</f>
        <v>45939</v>
      </c>
      <c r="T1114" s="7"/>
      <c r="U1114" s="6">
        <f>IF(Table1[[#This Row],[Ngày tính CN]]="","",S1114+T1114)</f>
        <v>45939</v>
      </c>
      <c r="V1114" s="35">
        <f ca="1">IF(Table1[[#This Row],[Hạn thanh toán]]="","",IF((U1114-NOW())&lt;0,0,(U1114-NOW())))</f>
        <v>0</v>
      </c>
      <c r="W1114" s="35"/>
      <c r="X1114" s="35" t="str">
        <f t="shared" ref="X1114:X1116" ca="1" si="103">IF(OR(U1114="",R1114=0),"",IF((U1114-NOW())&lt;0,-(U1114-NOW()),0))</f>
        <v/>
      </c>
      <c r="Y1114" s="2" t="str">
        <f t="shared" ref="Y1114:Y1116" si="104">IF(R1114=0,"Đã thanh toán",IF(X1114="","",IF(X1114&lt;=0,"Chưa đến hạn thanh toán",IF(X1114&lt;=30,"Nợ quá hạn 30 ngày",IF(X1114&lt;=60,"Nợ quá hạn từ 30 ngày đến 60 ngày",IF(X1114&lt;=90,"Nợ quá hạn từ 60 ngày đến 90 ngày",IF(X1114&lt;=120,"Nợ quá hạn từ 90 ngày đến 120 ngày","Nợ quá hạn hơn 120 ngày có khả năng mất thanh toán")))))))</f>
        <v>Đã thanh toán</v>
      </c>
      <c r="Z1114" s="51">
        <f t="shared" si="97"/>
        <v>45939</v>
      </c>
      <c r="AA1114" s="51">
        <f t="shared" si="98"/>
        <v>46034</v>
      </c>
      <c r="AD1114" s="2" t="str">
        <f>VLOOKUP($A1114,MA_KH!$A:$Q,MA_KH!O$1,0)</f>
        <v>LOTTE</v>
      </c>
      <c r="AE1114" s="2" t="str">
        <f>VLOOKUP($A1114,MA_KH!$A:$Q,MA_KH!P$1,0)</f>
        <v>CÔNG TY CỔ PHẦN TRUNG TÂM THƯƠNG MẠI LOTTE VIỆT NAM</v>
      </c>
    </row>
    <row r="1115" spans="1:31" ht="25.5" hidden="1" customHeight="1" x14ac:dyDescent="0.2">
      <c r="A1115" s="30" t="s">
        <v>22016</v>
      </c>
      <c r="B1115" s="30" t="s">
        <v>4289</v>
      </c>
      <c r="C1115" s="37">
        <v>45940</v>
      </c>
      <c r="D1115" s="30" t="s">
        <v>4689</v>
      </c>
      <c r="E1115" s="37">
        <v>45940</v>
      </c>
      <c r="F1115" s="30">
        <v>66818</v>
      </c>
      <c r="G1115" s="30" t="s">
        <v>4690</v>
      </c>
      <c r="H1115" s="38">
        <v>2688660</v>
      </c>
      <c r="I1115" s="34">
        <v>0</v>
      </c>
      <c r="J1115" s="38">
        <v>215093</v>
      </c>
      <c r="K1115" s="38">
        <v>2903753</v>
      </c>
      <c r="L1115" s="7" t="s">
        <v>51</v>
      </c>
      <c r="M1115" s="6">
        <v>46034</v>
      </c>
      <c r="O1115" s="35">
        <f>IF(Table1[[#This Row],[Phân loại]]="Tồn đầu kỳ",Table1[[#This Row],[Tổng giá trị]],0)</f>
        <v>2903753</v>
      </c>
      <c r="P1115" s="7">
        <f>IF(Table1[[#This Row],[Số còn phải thu ĐK]]&lt;&gt;0,0,IF(Table1[[#This Row],[Phân loại]]="Bán hàng",Table1[[#This Row],[Tổng giá trị]],-Table1[[#This Row],[Tổng giá trị]]))</f>
        <v>0</v>
      </c>
      <c r="Q1115" s="35">
        <f t="shared" si="102"/>
        <v>2903753</v>
      </c>
      <c r="R1115" s="7">
        <f>Table1[[#This Row],[Số còn phải thu ĐK]]+Table1[[#This Row],[Giá Trị HD sau CK]]-Table1[[#This Row],[Số tiền đã thu]]</f>
        <v>0</v>
      </c>
      <c r="S1115" s="6">
        <f>IF(Table1[[#This Row],[Ngày hóa đơn]]&lt;&gt;"",Table1[[#This Row],[Ngày hóa đơn]],IF(Table1[[#This Row],[Ngày hạch toán]]&lt;&gt;"",Table1[[#This Row],[Ngày hạch toán]],""))</f>
        <v>45940</v>
      </c>
      <c r="T1115" s="7"/>
      <c r="U1115" s="6">
        <f>IF(Table1[[#This Row],[Ngày tính CN]]="","",S1115+T1115)</f>
        <v>45940</v>
      </c>
      <c r="V1115" s="35">
        <f ca="1">IF(Table1[[#This Row],[Hạn thanh toán]]="","",IF((U1115-NOW())&lt;0,0,(U1115-NOW())))</f>
        <v>0</v>
      </c>
      <c r="W1115" s="35"/>
      <c r="X1115" s="35" t="str">
        <f t="shared" ca="1" si="103"/>
        <v/>
      </c>
      <c r="Y1115" s="2" t="str">
        <f t="shared" si="104"/>
        <v>Đã thanh toán</v>
      </c>
      <c r="Z1115" s="51">
        <f t="shared" si="97"/>
        <v>45940</v>
      </c>
      <c r="AA1115" s="51">
        <f t="shared" si="98"/>
        <v>46034</v>
      </c>
      <c r="AD1115" s="2" t="str">
        <f>VLOOKUP($A1115,MA_KH!$A:$Q,MA_KH!O$1,0)</f>
        <v>LOTTE</v>
      </c>
      <c r="AE1115" s="2" t="str">
        <f>VLOOKUP($A1115,MA_KH!$A:$Q,MA_KH!P$1,0)</f>
        <v>CÔNG TY CỔ PHẦN TRUNG TÂM THƯƠNG MẠI LOTTE VIỆT NAM</v>
      </c>
    </row>
    <row r="1116" spans="1:31" ht="25.5" hidden="1" customHeight="1" x14ac:dyDescent="0.2">
      <c r="A1116" s="39" t="s">
        <v>22016</v>
      </c>
      <c r="B1116" s="39" t="s">
        <v>4289</v>
      </c>
      <c r="C1116" s="40">
        <v>45944</v>
      </c>
      <c r="D1116" s="39" t="s">
        <v>4708</v>
      </c>
      <c r="E1116" s="40">
        <v>45944</v>
      </c>
      <c r="F1116" s="39">
        <v>67114</v>
      </c>
      <c r="G1116" s="39" t="s">
        <v>4709</v>
      </c>
      <c r="H1116" s="41">
        <v>4176755</v>
      </c>
      <c r="I1116" s="42">
        <v>0</v>
      </c>
      <c r="J1116" s="41">
        <v>334140</v>
      </c>
      <c r="K1116" s="41">
        <v>4510895</v>
      </c>
      <c r="L1116" s="7" t="s">
        <v>51</v>
      </c>
      <c r="M1116" s="6">
        <v>46034</v>
      </c>
      <c r="O1116" s="35">
        <f>IF(Table1[[#This Row],[Phân loại]]="Tồn đầu kỳ",Table1[[#This Row],[Tổng giá trị]],0)</f>
        <v>4510895</v>
      </c>
      <c r="P1116" s="7">
        <f>IF(Table1[[#This Row],[Số còn phải thu ĐK]]&lt;&gt;0,0,IF(Table1[[#This Row],[Phân loại]]="Bán hàng",Table1[[#This Row],[Tổng giá trị]],-Table1[[#This Row],[Tổng giá trị]]))</f>
        <v>0</v>
      </c>
      <c r="Q1116" s="35">
        <f t="shared" si="102"/>
        <v>4510895</v>
      </c>
      <c r="R1116" s="7">
        <f>Table1[[#This Row],[Số còn phải thu ĐK]]+Table1[[#This Row],[Giá Trị HD sau CK]]-Table1[[#This Row],[Số tiền đã thu]]</f>
        <v>0</v>
      </c>
      <c r="S1116" s="6">
        <f>IF(Table1[[#This Row],[Ngày hóa đơn]]&lt;&gt;"",Table1[[#This Row],[Ngày hóa đơn]],IF(Table1[[#This Row],[Ngày hạch toán]]&lt;&gt;"",Table1[[#This Row],[Ngày hạch toán]],""))</f>
        <v>45944</v>
      </c>
      <c r="T1116" s="7"/>
      <c r="U1116" s="6">
        <f>IF(Table1[[#This Row],[Ngày tính CN]]="","",S1116+T1116)</f>
        <v>45944</v>
      </c>
      <c r="V1116" s="35">
        <f ca="1">IF(Table1[[#This Row],[Hạn thanh toán]]="","",IF((U1116-NOW())&lt;0,0,(U1116-NOW())))</f>
        <v>0</v>
      </c>
      <c r="W1116" s="35"/>
      <c r="X1116" s="35" t="str">
        <f t="shared" ca="1" si="103"/>
        <v/>
      </c>
      <c r="Y1116" s="2" t="str">
        <f t="shared" si="104"/>
        <v>Đã thanh toán</v>
      </c>
      <c r="Z1116" s="51">
        <f t="shared" si="97"/>
        <v>45944</v>
      </c>
      <c r="AA1116" s="51">
        <f t="shared" si="98"/>
        <v>46034</v>
      </c>
      <c r="AD1116" s="2" t="str">
        <f>VLOOKUP($A1116,MA_KH!$A:$Q,MA_KH!O$1,0)</f>
        <v>LOTTE</v>
      </c>
      <c r="AE1116" s="2" t="str">
        <f>VLOOKUP($A1116,MA_KH!$A:$Q,MA_KH!P$1,0)</f>
        <v>CÔNG TY CỔ PHẦN TRUNG TÂM THƯƠNG MẠI LOTTE VIỆT NAM</v>
      </c>
    </row>
    <row r="1117" spans="1:31" ht="25.5" hidden="1" customHeight="1" x14ac:dyDescent="0.2">
      <c r="A1117" s="30" t="s">
        <v>22099</v>
      </c>
      <c r="B1117" s="30" t="s">
        <v>3969</v>
      </c>
      <c r="C1117" s="37">
        <v>45904</v>
      </c>
      <c r="D1117" s="30" t="s">
        <v>4524</v>
      </c>
      <c r="E1117" s="37">
        <v>45904</v>
      </c>
      <c r="F1117" s="30" t="s">
        <v>4525</v>
      </c>
      <c r="G1117" s="30" t="s">
        <v>4526</v>
      </c>
      <c r="H1117" s="38">
        <v>620440</v>
      </c>
      <c r="I1117" s="34">
        <v>0</v>
      </c>
      <c r="J1117" s="38">
        <v>49635</v>
      </c>
      <c r="K1117" s="38">
        <v>670075</v>
      </c>
      <c r="L1117" s="7" t="s">
        <v>51</v>
      </c>
      <c r="M1117" s="6">
        <v>46048</v>
      </c>
      <c r="O1117" s="35">
        <f>IF(Table1[[#This Row],[Phân loại]]="Tồn đầu kỳ",Table1[[#This Row],[Tổng giá trị]],0)</f>
        <v>670075</v>
      </c>
      <c r="P1117" s="7">
        <f>IF(Table1[[#This Row],[Số còn phải thu ĐK]]&lt;&gt;0,0,IF(Table1[[#This Row],[Phân loại]]="Bán hàng",Table1[[#This Row],[Tổng giá trị]],-Table1[[#This Row],[Tổng giá trị]]))</f>
        <v>0</v>
      </c>
      <c r="Q1117" s="35">
        <f t="shared" ref="Q1117:Q1143" si="105">IF(M1117&lt;&gt;"",IF(O1117&lt;&gt;0,O1117,P1117),0)</f>
        <v>670075</v>
      </c>
      <c r="R1117" s="7">
        <f>Table1[[#This Row],[Số còn phải thu ĐK]]+Table1[[#This Row],[Giá Trị HD sau CK]]-Table1[[#This Row],[Số tiền đã thu]]</f>
        <v>0</v>
      </c>
      <c r="S1117" s="6">
        <f>IF(Table1[[#This Row],[Ngày hóa đơn]]&lt;&gt;"",Table1[[#This Row],[Ngày hóa đơn]],IF(Table1[[#This Row],[Ngày hạch toán]]&lt;&gt;"",Table1[[#This Row],[Ngày hạch toán]],""))</f>
        <v>45904</v>
      </c>
      <c r="T1117" s="7"/>
      <c r="U1117" s="6">
        <f>IF(Table1[[#This Row],[Ngày tính CN]]="","",S1117+T1117)</f>
        <v>45904</v>
      </c>
      <c r="V1117" s="35">
        <f ca="1">IF(Table1[[#This Row],[Hạn thanh toán]]="","",IF((U1117-NOW())&lt;0,0,(U1117-NOW())))</f>
        <v>0</v>
      </c>
      <c r="W1117" s="35"/>
      <c r="X1117" s="35" t="str">
        <f t="shared" ref="X1117:X1145" ca="1" si="106">IF(OR(U1117="",R1117=0),"",IF((U1117-NOW())&lt;0,-(U1117-NOW()),0))</f>
        <v/>
      </c>
      <c r="Y1117" s="2" t="str">
        <f t="shared" ref="Y1117:Y1145" si="107">IF(R1117=0,"Đã thanh toán",IF(X1117="","",IF(X1117&lt;=0,"Chưa đến hạn thanh toán",IF(X1117&lt;=30,"Nợ quá hạn 30 ngày",IF(X1117&lt;=60,"Nợ quá hạn từ 30 ngày đến 60 ngày",IF(X1117&lt;=90,"Nợ quá hạn từ 60 ngày đến 90 ngày",IF(X1117&lt;=120,"Nợ quá hạn từ 90 ngày đến 120 ngày","Nợ quá hạn hơn 120 ngày có khả năng mất thanh toán")))))))</f>
        <v>Đã thanh toán</v>
      </c>
      <c r="Z1117" s="51">
        <f t="shared" si="97"/>
        <v>45904</v>
      </c>
      <c r="AA1117" s="51">
        <f t="shared" si="98"/>
        <v>46048</v>
      </c>
      <c r="AD1117" s="2" t="str">
        <f>VLOOKUP($A1117,MA_KH!$A:$Q,MA_KH!O$1,0)</f>
        <v>OKONO</v>
      </c>
      <c r="AE1117" s="2" t="str">
        <f>VLOOKUP($A1117,MA_KH!$A:$Q,MA_KH!P$1,0)</f>
        <v>CÔNG TY TNHH OKONO VIỆT NAM</v>
      </c>
    </row>
    <row r="1118" spans="1:31" ht="25.5" hidden="1" customHeight="1" x14ac:dyDescent="0.2">
      <c r="A1118" s="30" t="s">
        <v>22099</v>
      </c>
      <c r="B1118" s="30" t="s">
        <v>3969</v>
      </c>
      <c r="C1118" s="37">
        <v>45904</v>
      </c>
      <c r="D1118" s="30" t="s">
        <v>4527</v>
      </c>
      <c r="E1118" s="37">
        <v>45904</v>
      </c>
      <c r="F1118" s="30" t="s">
        <v>4528</v>
      </c>
      <c r="G1118" s="30" t="s">
        <v>4529</v>
      </c>
      <c r="H1118" s="38">
        <v>660258</v>
      </c>
      <c r="I1118" s="34">
        <v>0</v>
      </c>
      <c r="J1118" s="38">
        <v>52821</v>
      </c>
      <c r="K1118" s="38">
        <v>713079</v>
      </c>
      <c r="L1118" s="7" t="s">
        <v>51</v>
      </c>
      <c r="M1118" s="6">
        <v>46048</v>
      </c>
      <c r="O1118" s="35">
        <f>IF(Table1[[#This Row],[Phân loại]]="Tồn đầu kỳ",Table1[[#This Row],[Tổng giá trị]],0)</f>
        <v>713079</v>
      </c>
      <c r="P1118" s="7">
        <f>IF(Table1[[#This Row],[Số còn phải thu ĐK]]&lt;&gt;0,0,IF(Table1[[#This Row],[Phân loại]]="Bán hàng",Table1[[#This Row],[Tổng giá trị]],-Table1[[#This Row],[Tổng giá trị]]))</f>
        <v>0</v>
      </c>
      <c r="Q1118" s="35">
        <f t="shared" si="105"/>
        <v>713079</v>
      </c>
      <c r="R1118" s="7">
        <f>Table1[[#This Row],[Số còn phải thu ĐK]]+Table1[[#This Row],[Giá Trị HD sau CK]]-Table1[[#This Row],[Số tiền đã thu]]</f>
        <v>0</v>
      </c>
      <c r="S1118" s="6">
        <f>IF(Table1[[#This Row],[Ngày hóa đơn]]&lt;&gt;"",Table1[[#This Row],[Ngày hóa đơn]],IF(Table1[[#This Row],[Ngày hạch toán]]&lt;&gt;"",Table1[[#This Row],[Ngày hạch toán]],""))</f>
        <v>45904</v>
      </c>
      <c r="T1118" s="7"/>
      <c r="U1118" s="6">
        <f>IF(Table1[[#This Row],[Ngày tính CN]]="","",S1118+T1118)</f>
        <v>45904</v>
      </c>
      <c r="V1118" s="35">
        <f ca="1">IF(Table1[[#This Row],[Hạn thanh toán]]="","",IF((U1118-NOW())&lt;0,0,(U1118-NOW())))</f>
        <v>0</v>
      </c>
      <c r="W1118" s="35"/>
      <c r="X1118" s="35" t="str">
        <f t="shared" ca="1" si="106"/>
        <v/>
      </c>
      <c r="Y1118" s="2" t="str">
        <f t="shared" si="107"/>
        <v>Đã thanh toán</v>
      </c>
      <c r="Z1118" s="51">
        <f t="shared" si="97"/>
        <v>45904</v>
      </c>
      <c r="AA1118" s="51">
        <f t="shared" si="98"/>
        <v>46048</v>
      </c>
      <c r="AD1118" s="2" t="str">
        <f>VLOOKUP($A1118,MA_KH!$A:$Q,MA_KH!O$1,0)</f>
        <v>OKONO</v>
      </c>
      <c r="AE1118" s="2" t="str">
        <f>VLOOKUP($A1118,MA_KH!$A:$Q,MA_KH!P$1,0)</f>
        <v>CÔNG TY TNHH OKONO VIỆT NAM</v>
      </c>
    </row>
    <row r="1119" spans="1:31" ht="25.5" hidden="1" customHeight="1" x14ac:dyDescent="0.2">
      <c r="A1119" s="30" t="s">
        <v>22099</v>
      </c>
      <c r="B1119" s="30" t="s">
        <v>3969</v>
      </c>
      <c r="C1119" s="37">
        <v>45904</v>
      </c>
      <c r="D1119" s="30" t="s">
        <v>4530</v>
      </c>
      <c r="E1119" s="37">
        <v>45904</v>
      </c>
      <c r="F1119" s="30" t="s">
        <v>4531</v>
      </c>
      <c r="G1119" s="30" t="s">
        <v>4532</v>
      </c>
      <c r="H1119" s="38">
        <v>623028</v>
      </c>
      <c r="I1119" s="34">
        <v>0</v>
      </c>
      <c r="J1119" s="38">
        <v>49842</v>
      </c>
      <c r="K1119" s="38">
        <v>672870</v>
      </c>
      <c r="L1119" s="7" t="s">
        <v>51</v>
      </c>
      <c r="M1119" s="6">
        <v>46048</v>
      </c>
      <c r="O1119" s="35">
        <f>IF(Table1[[#This Row],[Phân loại]]="Tồn đầu kỳ",Table1[[#This Row],[Tổng giá trị]],0)</f>
        <v>672870</v>
      </c>
      <c r="P1119" s="7">
        <f>IF(Table1[[#This Row],[Số còn phải thu ĐK]]&lt;&gt;0,0,IF(Table1[[#This Row],[Phân loại]]="Bán hàng",Table1[[#This Row],[Tổng giá trị]],-Table1[[#This Row],[Tổng giá trị]]))</f>
        <v>0</v>
      </c>
      <c r="Q1119" s="35">
        <f t="shared" si="105"/>
        <v>672870</v>
      </c>
      <c r="R1119" s="7">
        <f>Table1[[#This Row],[Số còn phải thu ĐK]]+Table1[[#This Row],[Giá Trị HD sau CK]]-Table1[[#This Row],[Số tiền đã thu]]</f>
        <v>0</v>
      </c>
      <c r="S1119" s="6">
        <f>IF(Table1[[#This Row],[Ngày hóa đơn]]&lt;&gt;"",Table1[[#This Row],[Ngày hóa đơn]],IF(Table1[[#This Row],[Ngày hạch toán]]&lt;&gt;"",Table1[[#This Row],[Ngày hạch toán]],""))</f>
        <v>45904</v>
      </c>
      <c r="T1119" s="7"/>
      <c r="U1119" s="6">
        <f>IF(Table1[[#This Row],[Ngày tính CN]]="","",S1119+T1119)</f>
        <v>45904</v>
      </c>
      <c r="V1119" s="35">
        <f ca="1">IF(Table1[[#This Row],[Hạn thanh toán]]="","",IF((U1119-NOW())&lt;0,0,(U1119-NOW())))</f>
        <v>0</v>
      </c>
      <c r="W1119" s="35"/>
      <c r="X1119" s="35" t="str">
        <f t="shared" ca="1" si="106"/>
        <v/>
      </c>
      <c r="Y1119" s="2" t="str">
        <f t="shared" si="107"/>
        <v>Đã thanh toán</v>
      </c>
      <c r="Z1119" s="51">
        <f t="shared" si="97"/>
        <v>45904</v>
      </c>
      <c r="AA1119" s="51">
        <f t="shared" si="98"/>
        <v>46048</v>
      </c>
      <c r="AD1119" s="2" t="str">
        <f>VLOOKUP($A1119,MA_KH!$A:$Q,MA_KH!O$1,0)</f>
        <v>OKONO</v>
      </c>
      <c r="AE1119" s="2" t="str">
        <f>VLOOKUP($A1119,MA_KH!$A:$Q,MA_KH!P$1,0)</f>
        <v>CÔNG TY TNHH OKONO VIỆT NAM</v>
      </c>
    </row>
    <row r="1120" spans="1:31" ht="25.5" hidden="1" customHeight="1" x14ac:dyDescent="0.2">
      <c r="A1120" s="30" t="s">
        <v>22099</v>
      </c>
      <c r="B1120" s="30" t="s">
        <v>3969</v>
      </c>
      <c r="C1120" s="37">
        <v>45904</v>
      </c>
      <c r="D1120" s="30" t="s">
        <v>4533</v>
      </c>
      <c r="E1120" s="37">
        <v>45904</v>
      </c>
      <c r="F1120" s="30" t="s">
        <v>4534</v>
      </c>
      <c r="G1120" s="30" t="s">
        <v>4535</v>
      </c>
      <c r="H1120" s="38">
        <v>1274770</v>
      </c>
      <c r="I1120" s="34">
        <v>0</v>
      </c>
      <c r="J1120" s="38">
        <v>101982</v>
      </c>
      <c r="K1120" s="38">
        <v>1376752</v>
      </c>
      <c r="L1120" s="7" t="s">
        <v>51</v>
      </c>
      <c r="M1120" s="6">
        <v>46048</v>
      </c>
      <c r="O1120" s="35">
        <f>IF(Table1[[#This Row],[Phân loại]]="Tồn đầu kỳ",Table1[[#This Row],[Tổng giá trị]],0)</f>
        <v>1376752</v>
      </c>
      <c r="P1120" s="7">
        <f>IF(Table1[[#This Row],[Số còn phải thu ĐK]]&lt;&gt;0,0,IF(Table1[[#This Row],[Phân loại]]="Bán hàng",Table1[[#This Row],[Tổng giá trị]],-Table1[[#This Row],[Tổng giá trị]]))</f>
        <v>0</v>
      </c>
      <c r="Q1120" s="35">
        <f t="shared" si="105"/>
        <v>1376752</v>
      </c>
      <c r="R1120" s="7">
        <f>Table1[[#This Row],[Số còn phải thu ĐK]]+Table1[[#This Row],[Giá Trị HD sau CK]]-Table1[[#This Row],[Số tiền đã thu]]</f>
        <v>0</v>
      </c>
      <c r="S1120" s="6">
        <f>IF(Table1[[#This Row],[Ngày hóa đơn]]&lt;&gt;"",Table1[[#This Row],[Ngày hóa đơn]],IF(Table1[[#This Row],[Ngày hạch toán]]&lt;&gt;"",Table1[[#This Row],[Ngày hạch toán]],""))</f>
        <v>45904</v>
      </c>
      <c r="T1120" s="7"/>
      <c r="U1120" s="6">
        <f>IF(Table1[[#This Row],[Ngày tính CN]]="","",S1120+T1120)</f>
        <v>45904</v>
      </c>
      <c r="V1120" s="35">
        <f ca="1">IF(Table1[[#This Row],[Hạn thanh toán]]="","",IF((U1120-NOW())&lt;0,0,(U1120-NOW())))</f>
        <v>0</v>
      </c>
      <c r="W1120" s="35"/>
      <c r="X1120" s="35" t="str">
        <f t="shared" ca="1" si="106"/>
        <v/>
      </c>
      <c r="Y1120" s="2" t="str">
        <f t="shared" si="107"/>
        <v>Đã thanh toán</v>
      </c>
      <c r="Z1120" s="51">
        <f t="shared" si="97"/>
        <v>45904</v>
      </c>
      <c r="AA1120" s="51">
        <f t="shared" si="98"/>
        <v>46048</v>
      </c>
      <c r="AD1120" s="2" t="str">
        <f>VLOOKUP($A1120,MA_KH!$A:$Q,MA_KH!O$1,0)</f>
        <v>OKONO</v>
      </c>
      <c r="AE1120" s="2" t="str">
        <f>VLOOKUP($A1120,MA_KH!$A:$Q,MA_KH!P$1,0)</f>
        <v>CÔNG TY TNHH OKONO VIỆT NAM</v>
      </c>
    </row>
    <row r="1121" spans="1:31" ht="25.5" hidden="1" customHeight="1" x14ac:dyDescent="0.2">
      <c r="A1121" s="39" t="s">
        <v>22099</v>
      </c>
      <c r="B1121" s="39" t="s">
        <v>3969</v>
      </c>
      <c r="C1121" s="40">
        <v>45904</v>
      </c>
      <c r="D1121" s="39" t="s">
        <v>4536</v>
      </c>
      <c r="E1121" s="40">
        <v>45904</v>
      </c>
      <c r="F1121" s="39" t="s">
        <v>4537</v>
      </c>
      <c r="G1121" s="39" t="s">
        <v>4538</v>
      </c>
      <c r="H1121" s="41">
        <v>2429670</v>
      </c>
      <c r="I1121" s="42">
        <v>0</v>
      </c>
      <c r="J1121" s="41">
        <v>194374</v>
      </c>
      <c r="K1121" s="41">
        <v>2624044</v>
      </c>
      <c r="L1121" s="7" t="s">
        <v>51</v>
      </c>
      <c r="M1121" s="6">
        <v>46048</v>
      </c>
      <c r="O1121" s="35">
        <f>IF(Table1[[#This Row],[Phân loại]]="Tồn đầu kỳ",Table1[[#This Row],[Tổng giá trị]],0)</f>
        <v>2624044</v>
      </c>
      <c r="P1121" s="7">
        <f>IF(Table1[[#This Row],[Số còn phải thu ĐK]]&lt;&gt;0,0,IF(Table1[[#This Row],[Phân loại]]="Bán hàng",Table1[[#This Row],[Tổng giá trị]],-Table1[[#This Row],[Tổng giá trị]]))</f>
        <v>0</v>
      </c>
      <c r="Q1121" s="35">
        <f t="shared" si="105"/>
        <v>2624044</v>
      </c>
      <c r="R1121" s="7">
        <f>Table1[[#This Row],[Số còn phải thu ĐK]]+Table1[[#This Row],[Giá Trị HD sau CK]]-Table1[[#This Row],[Số tiền đã thu]]</f>
        <v>0</v>
      </c>
      <c r="S1121" s="6">
        <f>IF(Table1[[#This Row],[Ngày hóa đơn]]&lt;&gt;"",Table1[[#This Row],[Ngày hóa đơn]],IF(Table1[[#This Row],[Ngày hạch toán]]&lt;&gt;"",Table1[[#This Row],[Ngày hạch toán]],""))</f>
        <v>45904</v>
      </c>
      <c r="T1121" s="7"/>
      <c r="U1121" s="6">
        <f>IF(Table1[[#This Row],[Ngày tính CN]]="","",S1121+T1121)</f>
        <v>45904</v>
      </c>
      <c r="V1121" s="35">
        <f ca="1">IF(Table1[[#This Row],[Hạn thanh toán]]="","",IF((U1121-NOW())&lt;0,0,(U1121-NOW())))</f>
        <v>0</v>
      </c>
      <c r="W1121" s="35"/>
      <c r="X1121" s="35" t="str">
        <f t="shared" ca="1" si="106"/>
        <v/>
      </c>
      <c r="Y1121" s="2" t="str">
        <f t="shared" si="107"/>
        <v>Đã thanh toán</v>
      </c>
      <c r="Z1121" s="51">
        <f t="shared" si="97"/>
        <v>45904</v>
      </c>
      <c r="AA1121" s="51">
        <f t="shared" si="98"/>
        <v>46048</v>
      </c>
      <c r="AD1121" s="2" t="str">
        <f>VLOOKUP($A1121,MA_KH!$A:$Q,MA_KH!O$1,0)</f>
        <v>OKONO</v>
      </c>
      <c r="AE1121" s="2" t="str">
        <f>VLOOKUP($A1121,MA_KH!$A:$Q,MA_KH!P$1,0)</f>
        <v>CÔNG TY TNHH OKONO VIỆT NAM</v>
      </c>
    </row>
    <row r="1122" spans="1:31" ht="25.5" hidden="1" customHeight="1" x14ac:dyDescent="0.2">
      <c r="A1122" s="30" t="s">
        <v>22099</v>
      </c>
      <c r="B1122" s="30" t="s">
        <v>3969</v>
      </c>
      <c r="C1122" s="37">
        <v>45910</v>
      </c>
      <c r="D1122" s="30" t="s">
        <v>4539</v>
      </c>
      <c r="E1122" s="37">
        <v>45910</v>
      </c>
      <c r="F1122" s="30" t="s">
        <v>4540</v>
      </c>
      <c r="G1122" s="30" t="s">
        <v>3970</v>
      </c>
      <c r="H1122" s="38">
        <v>586335</v>
      </c>
      <c r="I1122" s="34">
        <v>0</v>
      </c>
      <c r="J1122" s="38">
        <v>46907</v>
      </c>
      <c r="K1122" s="38">
        <v>633242</v>
      </c>
      <c r="L1122" s="7" t="s">
        <v>51</v>
      </c>
      <c r="M1122" s="6">
        <v>46048</v>
      </c>
      <c r="O1122" s="35">
        <f>IF(Table1[[#This Row],[Phân loại]]="Tồn đầu kỳ",Table1[[#This Row],[Tổng giá trị]],0)</f>
        <v>633242</v>
      </c>
      <c r="P1122" s="7">
        <f>IF(Table1[[#This Row],[Số còn phải thu ĐK]]&lt;&gt;0,0,IF(Table1[[#This Row],[Phân loại]]="Bán hàng",Table1[[#This Row],[Tổng giá trị]],-Table1[[#This Row],[Tổng giá trị]]))</f>
        <v>0</v>
      </c>
      <c r="Q1122" s="35">
        <f t="shared" si="105"/>
        <v>633242</v>
      </c>
      <c r="R1122" s="7">
        <f>Table1[[#This Row],[Số còn phải thu ĐK]]+Table1[[#This Row],[Giá Trị HD sau CK]]-Table1[[#This Row],[Số tiền đã thu]]</f>
        <v>0</v>
      </c>
      <c r="S1122" s="6">
        <f>IF(Table1[[#This Row],[Ngày hóa đơn]]&lt;&gt;"",Table1[[#This Row],[Ngày hóa đơn]],IF(Table1[[#This Row],[Ngày hạch toán]]&lt;&gt;"",Table1[[#This Row],[Ngày hạch toán]],""))</f>
        <v>45910</v>
      </c>
      <c r="T1122" s="7"/>
      <c r="U1122" s="6">
        <f>IF(Table1[[#This Row],[Ngày tính CN]]="","",S1122+T1122)</f>
        <v>45910</v>
      </c>
      <c r="V1122" s="35">
        <f ca="1">IF(Table1[[#This Row],[Hạn thanh toán]]="","",IF((U1122-NOW())&lt;0,0,(U1122-NOW())))</f>
        <v>0</v>
      </c>
      <c r="W1122" s="35"/>
      <c r="X1122" s="35" t="str">
        <f t="shared" ca="1" si="106"/>
        <v/>
      </c>
      <c r="Y1122" s="2" t="str">
        <f t="shared" si="107"/>
        <v>Đã thanh toán</v>
      </c>
      <c r="Z1122" s="51">
        <f t="shared" si="97"/>
        <v>45910</v>
      </c>
      <c r="AA1122" s="51">
        <f t="shared" si="98"/>
        <v>46048</v>
      </c>
      <c r="AD1122" s="2" t="str">
        <f>VLOOKUP($A1122,MA_KH!$A:$Q,MA_KH!O$1,0)</f>
        <v>OKONO</v>
      </c>
      <c r="AE1122" s="2" t="str">
        <f>VLOOKUP($A1122,MA_KH!$A:$Q,MA_KH!P$1,0)</f>
        <v>CÔNG TY TNHH OKONO VIỆT NAM</v>
      </c>
    </row>
    <row r="1123" spans="1:31" ht="25.5" hidden="1" customHeight="1" x14ac:dyDescent="0.2">
      <c r="A1123" s="30" t="s">
        <v>22099</v>
      </c>
      <c r="B1123" s="30" t="s">
        <v>3969</v>
      </c>
      <c r="C1123" s="37">
        <v>45910</v>
      </c>
      <c r="D1123" s="30" t="s">
        <v>4541</v>
      </c>
      <c r="E1123" s="37">
        <v>45910</v>
      </c>
      <c r="F1123" s="30" t="s">
        <v>4542</v>
      </c>
      <c r="G1123" s="30" t="s">
        <v>4337</v>
      </c>
      <c r="H1123" s="38">
        <v>758243</v>
      </c>
      <c r="I1123" s="34">
        <v>0</v>
      </c>
      <c r="J1123" s="38">
        <v>60659</v>
      </c>
      <c r="K1123" s="38">
        <v>818902</v>
      </c>
      <c r="L1123" s="7" t="s">
        <v>51</v>
      </c>
      <c r="M1123" s="6">
        <v>46048</v>
      </c>
      <c r="O1123" s="35">
        <f>IF(Table1[[#This Row],[Phân loại]]="Tồn đầu kỳ",Table1[[#This Row],[Tổng giá trị]],0)</f>
        <v>818902</v>
      </c>
      <c r="P1123" s="7">
        <f>IF(Table1[[#This Row],[Số còn phải thu ĐK]]&lt;&gt;0,0,IF(Table1[[#This Row],[Phân loại]]="Bán hàng",Table1[[#This Row],[Tổng giá trị]],-Table1[[#This Row],[Tổng giá trị]]))</f>
        <v>0</v>
      </c>
      <c r="Q1123" s="35">
        <f t="shared" si="105"/>
        <v>818902</v>
      </c>
      <c r="R1123" s="7">
        <f>Table1[[#This Row],[Số còn phải thu ĐK]]+Table1[[#This Row],[Giá Trị HD sau CK]]-Table1[[#This Row],[Số tiền đã thu]]</f>
        <v>0</v>
      </c>
      <c r="S1123" s="6">
        <f>IF(Table1[[#This Row],[Ngày hóa đơn]]&lt;&gt;"",Table1[[#This Row],[Ngày hóa đơn]],IF(Table1[[#This Row],[Ngày hạch toán]]&lt;&gt;"",Table1[[#This Row],[Ngày hạch toán]],""))</f>
        <v>45910</v>
      </c>
      <c r="T1123" s="7"/>
      <c r="U1123" s="6">
        <f>IF(Table1[[#This Row],[Ngày tính CN]]="","",S1123+T1123)</f>
        <v>45910</v>
      </c>
      <c r="V1123" s="35">
        <f ca="1">IF(Table1[[#This Row],[Hạn thanh toán]]="","",IF((U1123-NOW())&lt;0,0,(U1123-NOW())))</f>
        <v>0</v>
      </c>
      <c r="W1123" s="35"/>
      <c r="X1123" s="35" t="str">
        <f t="shared" ca="1" si="106"/>
        <v/>
      </c>
      <c r="Y1123" s="2" t="str">
        <f t="shared" si="107"/>
        <v>Đã thanh toán</v>
      </c>
      <c r="Z1123" s="51">
        <f t="shared" si="97"/>
        <v>45910</v>
      </c>
      <c r="AA1123" s="51">
        <f t="shared" si="98"/>
        <v>46048</v>
      </c>
      <c r="AD1123" s="2" t="str">
        <f>VLOOKUP($A1123,MA_KH!$A:$Q,MA_KH!O$1,0)</f>
        <v>OKONO</v>
      </c>
      <c r="AE1123" s="2" t="str">
        <f>VLOOKUP($A1123,MA_KH!$A:$Q,MA_KH!P$1,0)</f>
        <v>CÔNG TY TNHH OKONO VIỆT NAM</v>
      </c>
    </row>
    <row r="1124" spans="1:31" ht="25.5" hidden="1" customHeight="1" x14ac:dyDescent="0.2">
      <c r="A1124" s="39" t="s">
        <v>22099</v>
      </c>
      <c r="B1124" s="39" t="s">
        <v>3969</v>
      </c>
      <c r="C1124" s="40">
        <v>45910</v>
      </c>
      <c r="D1124" s="39" t="s">
        <v>4543</v>
      </c>
      <c r="E1124" s="40">
        <v>45910</v>
      </c>
      <c r="F1124" s="39" t="s">
        <v>4544</v>
      </c>
      <c r="G1124" s="39" t="s">
        <v>4206</v>
      </c>
      <c r="H1124" s="41">
        <v>1096085</v>
      </c>
      <c r="I1124" s="42">
        <v>0</v>
      </c>
      <c r="J1124" s="41">
        <v>87687</v>
      </c>
      <c r="K1124" s="41">
        <v>1183772</v>
      </c>
      <c r="L1124" s="7" t="s">
        <v>51</v>
      </c>
      <c r="M1124" s="6">
        <v>46048</v>
      </c>
      <c r="O1124" s="35">
        <f>IF(Table1[[#This Row],[Phân loại]]="Tồn đầu kỳ",Table1[[#This Row],[Tổng giá trị]],0)</f>
        <v>1183772</v>
      </c>
      <c r="P1124" s="7">
        <f>IF(Table1[[#This Row],[Số còn phải thu ĐK]]&lt;&gt;0,0,IF(Table1[[#This Row],[Phân loại]]="Bán hàng",Table1[[#This Row],[Tổng giá trị]],-Table1[[#This Row],[Tổng giá trị]]))</f>
        <v>0</v>
      </c>
      <c r="Q1124" s="35">
        <f t="shared" si="105"/>
        <v>1183772</v>
      </c>
      <c r="R1124" s="7">
        <f>Table1[[#This Row],[Số còn phải thu ĐK]]+Table1[[#This Row],[Giá Trị HD sau CK]]-Table1[[#This Row],[Số tiền đã thu]]</f>
        <v>0</v>
      </c>
      <c r="S1124" s="6">
        <f>IF(Table1[[#This Row],[Ngày hóa đơn]]&lt;&gt;"",Table1[[#This Row],[Ngày hóa đơn]],IF(Table1[[#This Row],[Ngày hạch toán]]&lt;&gt;"",Table1[[#This Row],[Ngày hạch toán]],""))</f>
        <v>45910</v>
      </c>
      <c r="T1124" s="7"/>
      <c r="U1124" s="6">
        <f>IF(Table1[[#This Row],[Ngày tính CN]]="","",S1124+T1124)</f>
        <v>45910</v>
      </c>
      <c r="V1124" s="35">
        <f ca="1">IF(Table1[[#This Row],[Hạn thanh toán]]="","",IF((U1124-NOW())&lt;0,0,(U1124-NOW())))</f>
        <v>0</v>
      </c>
      <c r="W1124" s="35"/>
      <c r="X1124" s="35" t="str">
        <f t="shared" ca="1" si="106"/>
        <v/>
      </c>
      <c r="Y1124" s="2" t="str">
        <f t="shared" si="107"/>
        <v>Đã thanh toán</v>
      </c>
      <c r="Z1124" s="51">
        <f t="shared" si="97"/>
        <v>45910</v>
      </c>
      <c r="AA1124" s="51">
        <f t="shared" si="98"/>
        <v>46048</v>
      </c>
      <c r="AD1124" s="2" t="str">
        <f>VLOOKUP($A1124,MA_KH!$A:$Q,MA_KH!O$1,0)</f>
        <v>OKONO</v>
      </c>
      <c r="AE1124" s="2" t="str">
        <f>VLOOKUP($A1124,MA_KH!$A:$Q,MA_KH!P$1,0)</f>
        <v>CÔNG TY TNHH OKONO VIỆT NAM</v>
      </c>
    </row>
    <row r="1125" spans="1:31" ht="25.5" hidden="1" customHeight="1" x14ac:dyDescent="0.2">
      <c r="A1125" s="30" t="s">
        <v>22099</v>
      </c>
      <c r="B1125" s="30" t="s">
        <v>3969</v>
      </c>
      <c r="C1125" s="37">
        <v>45911</v>
      </c>
      <c r="D1125" s="30" t="s">
        <v>4545</v>
      </c>
      <c r="E1125" s="37">
        <v>45911</v>
      </c>
      <c r="F1125" s="30" t="s">
        <v>4546</v>
      </c>
      <c r="G1125" s="30" t="s">
        <v>4342</v>
      </c>
      <c r="H1125" s="38">
        <v>620440</v>
      </c>
      <c r="I1125" s="34">
        <v>0</v>
      </c>
      <c r="J1125" s="38">
        <v>49635</v>
      </c>
      <c r="K1125" s="38">
        <v>670075</v>
      </c>
      <c r="L1125" s="7" t="s">
        <v>51</v>
      </c>
      <c r="M1125" s="6">
        <v>46048</v>
      </c>
      <c r="O1125" s="35">
        <f>IF(Table1[[#This Row],[Phân loại]]="Tồn đầu kỳ",Table1[[#This Row],[Tổng giá trị]],0)</f>
        <v>670075</v>
      </c>
      <c r="P1125" s="7">
        <f>IF(Table1[[#This Row],[Số còn phải thu ĐK]]&lt;&gt;0,0,IF(Table1[[#This Row],[Phân loại]]="Bán hàng",Table1[[#This Row],[Tổng giá trị]],-Table1[[#This Row],[Tổng giá trị]]))</f>
        <v>0</v>
      </c>
      <c r="Q1125" s="35">
        <f t="shared" si="105"/>
        <v>670075</v>
      </c>
      <c r="R1125" s="7">
        <f>Table1[[#This Row],[Số còn phải thu ĐK]]+Table1[[#This Row],[Giá Trị HD sau CK]]-Table1[[#This Row],[Số tiền đã thu]]</f>
        <v>0</v>
      </c>
      <c r="S1125" s="6">
        <f>IF(Table1[[#This Row],[Ngày hóa đơn]]&lt;&gt;"",Table1[[#This Row],[Ngày hóa đơn]],IF(Table1[[#This Row],[Ngày hạch toán]]&lt;&gt;"",Table1[[#This Row],[Ngày hạch toán]],""))</f>
        <v>45911</v>
      </c>
      <c r="T1125" s="7"/>
      <c r="U1125" s="6">
        <f>IF(Table1[[#This Row],[Ngày tính CN]]="","",S1125+T1125)</f>
        <v>45911</v>
      </c>
      <c r="V1125" s="35">
        <f ca="1">IF(Table1[[#This Row],[Hạn thanh toán]]="","",IF((U1125-NOW())&lt;0,0,(U1125-NOW())))</f>
        <v>0</v>
      </c>
      <c r="W1125" s="35"/>
      <c r="X1125" s="35" t="str">
        <f t="shared" ca="1" si="106"/>
        <v/>
      </c>
      <c r="Y1125" s="2" t="str">
        <f t="shared" si="107"/>
        <v>Đã thanh toán</v>
      </c>
      <c r="Z1125" s="51">
        <f t="shared" si="97"/>
        <v>45911</v>
      </c>
      <c r="AA1125" s="51">
        <f t="shared" si="98"/>
        <v>46048</v>
      </c>
      <c r="AD1125" s="2" t="str">
        <f>VLOOKUP($A1125,MA_KH!$A:$Q,MA_KH!O$1,0)</f>
        <v>OKONO</v>
      </c>
      <c r="AE1125" s="2" t="str">
        <f>VLOOKUP($A1125,MA_KH!$A:$Q,MA_KH!P$1,0)</f>
        <v>CÔNG TY TNHH OKONO VIỆT NAM</v>
      </c>
    </row>
    <row r="1126" spans="1:31" ht="25.5" hidden="1" customHeight="1" x14ac:dyDescent="0.2">
      <c r="A1126" s="39" t="s">
        <v>22099</v>
      </c>
      <c r="B1126" s="39" t="s">
        <v>3969</v>
      </c>
      <c r="C1126" s="40">
        <v>45911</v>
      </c>
      <c r="D1126" s="39" t="s">
        <v>4547</v>
      </c>
      <c r="E1126" s="40">
        <v>45911</v>
      </c>
      <c r="F1126" s="39" t="s">
        <v>4548</v>
      </c>
      <c r="G1126" s="39" t="s">
        <v>3974</v>
      </c>
      <c r="H1126" s="41">
        <v>620440</v>
      </c>
      <c r="I1126" s="42">
        <v>0</v>
      </c>
      <c r="J1126" s="41">
        <v>49635</v>
      </c>
      <c r="K1126" s="41">
        <v>670075</v>
      </c>
      <c r="L1126" s="7" t="s">
        <v>51</v>
      </c>
      <c r="M1126" s="6">
        <v>46048</v>
      </c>
      <c r="O1126" s="35">
        <f>IF(Table1[[#This Row],[Phân loại]]="Tồn đầu kỳ",Table1[[#This Row],[Tổng giá trị]],0)</f>
        <v>670075</v>
      </c>
      <c r="P1126" s="7">
        <f>IF(Table1[[#This Row],[Số còn phải thu ĐK]]&lt;&gt;0,0,IF(Table1[[#This Row],[Phân loại]]="Bán hàng",Table1[[#This Row],[Tổng giá trị]],-Table1[[#This Row],[Tổng giá trị]]))</f>
        <v>0</v>
      </c>
      <c r="Q1126" s="35">
        <f t="shared" si="105"/>
        <v>670075</v>
      </c>
      <c r="R1126" s="7">
        <f>Table1[[#This Row],[Số còn phải thu ĐK]]+Table1[[#This Row],[Giá Trị HD sau CK]]-Table1[[#This Row],[Số tiền đã thu]]</f>
        <v>0</v>
      </c>
      <c r="S1126" s="6">
        <f>IF(Table1[[#This Row],[Ngày hóa đơn]]&lt;&gt;"",Table1[[#This Row],[Ngày hóa đơn]],IF(Table1[[#This Row],[Ngày hạch toán]]&lt;&gt;"",Table1[[#This Row],[Ngày hạch toán]],""))</f>
        <v>45911</v>
      </c>
      <c r="T1126" s="7"/>
      <c r="U1126" s="6">
        <f>IF(Table1[[#This Row],[Ngày tính CN]]="","",S1126+T1126)</f>
        <v>45911</v>
      </c>
      <c r="V1126" s="35">
        <f ca="1">IF(Table1[[#This Row],[Hạn thanh toán]]="","",IF((U1126-NOW())&lt;0,0,(U1126-NOW())))</f>
        <v>0</v>
      </c>
      <c r="W1126" s="35"/>
      <c r="X1126" s="35" t="str">
        <f t="shared" ca="1" si="106"/>
        <v/>
      </c>
      <c r="Y1126" s="2" t="str">
        <f t="shared" si="107"/>
        <v>Đã thanh toán</v>
      </c>
      <c r="Z1126" s="51">
        <f t="shared" si="97"/>
        <v>45911</v>
      </c>
      <c r="AA1126" s="51">
        <f t="shared" si="98"/>
        <v>46048</v>
      </c>
      <c r="AD1126" s="2" t="str">
        <f>VLOOKUP($A1126,MA_KH!$A:$Q,MA_KH!O$1,0)</f>
        <v>OKONO</v>
      </c>
      <c r="AE1126" s="2" t="str">
        <f>VLOOKUP($A1126,MA_KH!$A:$Q,MA_KH!P$1,0)</f>
        <v>CÔNG TY TNHH OKONO VIỆT NAM</v>
      </c>
    </row>
    <row r="1127" spans="1:31" ht="25.5" hidden="1" customHeight="1" x14ac:dyDescent="0.2">
      <c r="A1127" s="30" t="s">
        <v>22099</v>
      </c>
      <c r="B1127" s="30" t="s">
        <v>3969</v>
      </c>
      <c r="C1127" s="37">
        <v>45915</v>
      </c>
      <c r="D1127" s="30" t="s">
        <v>4549</v>
      </c>
      <c r="E1127" s="37">
        <v>45915</v>
      </c>
      <c r="F1127" s="30" t="s">
        <v>4550</v>
      </c>
      <c r="G1127" s="30" t="s">
        <v>3971</v>
      </c>
      <c r="H1127" s="38">
        <v>625955</v>
      </c>
      <c r="I1127" s="34">
        <v>0</v>
      </c>
      <c r="J1127" s="38">
        <v>50076</v>
      </c>
      <c r="K1127" s="38">
        <v>676031</v>
      </c>
      <c r="L1127" s="7" t="s">
        <v>51</v>
      </c>
      <c r="M1127" s="6">
        <v>46048</v>
      </c>
      <c r="O1127" s="35">
        <f>IF(Table1[[#This Row],[Phân loại]]="Tồn đầu kỳ",Table1[[#This Row],[Tổng giá trị]],0)</f>
        <v>676031</v>
      </c>
      <c r="P1127" s="7">
        <f>IF(Table1[[#This Row],[Số còn phải thu ĐK]]&lt;&gt;0,0,IF(Table1[[#This Row],[Phân loại]]="Bán hàng",Table1[[#This Row],[Tổng giá trị]],-Table1[[#This Row],[Tổng giá trị]]))</f>
        <v>0</v>
      </c>
      <c r="Q1127" s="35">
        <f t="shared" si="105"/>
        <v>676031</v>
      </c>
      <c r="R1127" s="7">
        <f>Table1[[#This Row],[Số còn phải thu ĐK]]+Table1[[#This Row],[Giá Trị HD sau CK]]-Table1[[#This Row],[Số tiền đã thu]]</f>
        <v>0</v>
      </c>
      <c r="S1127" s="6">
        <f>IF(Table1[[#This Row],[Ngày hóa đơn]]&lt;&gt;"",Table1[[#This Row],[Ngày hóa đơn]],IF(Table1[[#This Row],[Ngày hạch toán]]&lt;&gt;"",Table1[[#This Row],[Ngày hạch toán]],""))</f>
        <v>45915</v>
      </c>
      <c r="T1127" s="7"/>
      <c r="U1127" s="6">
        <f>IF(Table1[[#This Row],[Ngày tính CN]]="","",S1127+T1127)</f>
        <v>45915</v>
      </c>
      <c r="V1127" s="35">
        <f ca="1">IF(Table1[[#This Row],[Hạn thanh toán]]="","",IF((U1127-NOW())&lt;0,0,(U1127-NOW())))</f>
        <v>0</v>
      </c>
      <c r="W1127" s="35"/>
      <c r="X1127" s="35" t="str">
        <f t="shared" ca="1" si="106"/>
        <v/>
      </c>
      <c r="Y1127" s="2" t="str">
        <f t="shared" si="107"/>
        <v>Đã thanh toán</v>
      </c>
      <c r="Z1127" s="51">
        <f t="shared" si="97"/>
        <v>45915</v>
      </c>
      <c r="AA1127" s="51">
        <f t="shared" si="98"/>
        <v>46048</v>
      </c>
      <c r="AD1127" s="2" t="str">
        <f>VLOOKUP($A1127,MA_KH!$A:$Q,MA_KH!O$1,0)</f>
        <v>OKONO</v>
      </c>
      <c r="AE1127" s="2" t="str">
        <f>VLOOKUP($A1127,MA_KH!$A:$Q,MA_KH!P$1,0)</f>
        <v>CÔNG TY TNHH OKONO VIỆT NAM</v>
      </c>
    </row>
    <row r="1128" spans="1:31" ht="25.5" hidden="1" customHeight="1" x14ac:dyDescent="0.2">
      <c r="A1128" s="30" t="s">
        <v>22099</v>
      </c>
      <c r="B1128" s="30" t="s">
        <v>3969</v>
      </c>
      <c r="C1128" s="37">
        <v>45915</v>
      </c>
      <c r="D1128" s="30" t="s">
        <v>4551</v>
      </c>
      <c r="E1128" s="37">
        <v>45915</v>
      </c>
      <c r="F1128" s="30" t="s">
        <v>4552</v>
      </c>
      <c r="G1128" s="30" t="s">
        <v>3976</v>
      </c>
      <c r="H1128" s="38">
        <v>656350</v>
      </c>
      <c r="I1128" s="34">
        <v>0</v>
      </c>
      <c r="J1128" s="38">
        <v>52508</v>
      </c>
      <c r="K1128" s="38">
        <v>708858</v>
      </c>
      <c r="L1128" s="7" t="s">
        <v>51</v>
      </c>
      <c r="M1128" s="6">
        <v>46048</v>
      </c>
      <c r="O1128" s="35">
        <f>IF(Table1[[#This Row],[Phân loại]]="Tồn đầu kỳ",Table1[[#This Row],[Tổng giá trị]],0)</f>
        <v>708858</v>
      </c>
      <c r="P1128" s="7">
        <f>IF(Table1[[#This Row],[Số còn phải thu ĐK]]&lt;&gt;0,0,IF(Table1[[#This Row],[Phân loại]]="Bán hàng",Table1[[#This Row],[Tổng giá trị]],-Table1[[#This Row],[Tổng giá trị]]))</f>
        <v>0</v>
      </c>
      <c r="Q1128" s="35">
        <f t="shared" si="105"/>
        <v>708858</v>
      </c>
      <c r="R1128" s="7">
        <f>Table1[[#This Row],[Số còn phải thu ĐK]]+Table1[[#This Row],[Giá Trị HD sau CK]]-Table1[[#This Row],[Số tiền đã thu]]</f>
        <v>0</v>
      </c>
      <c r="S1128" s="6">
        <f>IF(Table1[[#This Row],[Ngày hóa đơn]]&lt;&gt;"",Table1[[#This Row],[Ngày hóa đơn]],IF(Table1[[#This Row],[Ngày hạch toán]]&lt;&gt;"",Table1[[#This Row],[Ngày hạch toán]],""))</f>
        <v>45915</v>
      </c>
      <c r="T1128" s="7"/>
      <c r="U1128" s="6">
        <f>IF(Table1[[#This Row],[Ngày tính CN]]="","",S1128+T1128)</f>
        <v>45915</v>
      </c>
      <c r="V1128" s="35">
        <f ca="1">IF(Table1[[#This Row],[Hạn thanh toán]]="","",IF((U1128-NOW())&lt;0,0,(U1128-NOW())))</f>
        <v>0</v>
      </c>
      <c r="W1128" s="35"/>
      <c r="X1128" s="35" t="str">
        <f t="shared" ca="1" si="106"/>
        <v/>
      </c>
      <c r="Y1128" s="2" t="str">
        <f t="shared" si="107"/>
        <v>Đã thanh toán</v>
      </c>
      <c r="Z1128" s="51">
        <f t="shared" si="97"/>
        <v>45915</v>
      </c>
      <c r="AA1128" s="51">
        <f t="shared" si="98"/>
        <v>46048</v>
      </c>
      <c r="AD1128" s="2" t="str">
        <f>VLOOKUP($A1128,MA_KH!$A:$Q,MA_KH!O$1,0)</f>
        <v>OKONO</v>
      </c>
      <c r="AE1128" s="2" t="str">
        <f>VLOOKUP($A1128,MA_KH!$A:$Q,MA_KH!P$1,0)</f>
        <v>CÔNG TY TNHH OKONO VIỆT NAM</v>
      </c>
    </row>
    <row r="1129" spans="1:31" ht="25.5" hidden="1" customHeight="1" x14ac:dyDescent="0.2">
      <c r="A1129" s="39" t="s">
        <v>22099</v>
      </c>
      <c r="B1129" s="39" t="s">
        <v>3969</v>
      </c>
      <c r="C1129" s="40">
        <v>45915</v>
      </c>
      <c r="D1129" s="39" t="s">
        <v>4553</v>
      </c>
      <c r="E1129" s="40">
        <v>45915</v>
      </c>
      <c r="F1129" s="39" t="s">
        <v>4554</v>
      </c>
      <c r="G1129" s="39" t="s">
        <v>4379</v>
      </c>
      <c r="H1129" s="41">
        <v>1363510</v>
      </c>
      <c r="I1129" s="42">
        <v>0</v>
      </c>
      <c r="J1129" s="41">
        <v>109081</v>
      </c>
      <c r="K1129" s="41">
        <v>1472591</v>
      </c>
      <c r="L1129" s="7" t="s">
        <v>51</v>
      </c>
      <c r="M1129" s="6">
        <v>46048</v>
      </c>
      <c r="O1129" s="35">
        <f>IF(Table1[[#This Row],[Phân loại]]="Tồn đầu kỳ",Table1[[#This Row],[Tổng giá trị]],0)</f>
        <v>1472591</v>
      </c>
      <c r="P1129" s="7">
        <f>IF(Table1[[#This Row],[Số còn phải thu ĐK]]&lt;&gt;0,0,IF(Table1[[#This Row],[Phân loại]]="Bán hàng",Table1[[#This Row],[Tổng giá trị]],-Table1[[#This Row],[Tổng giá trị]]))</f>
        <v>0</v>
      </c>
      <c r="Q1129" s="35">
        <f t="shared" si="105"/>
        <v>1472591</v>
      </c>
      <c r="R1129" s="7">
        <f>Table1[[#This Row],[Số còn phải thu ĐK]]+Table1[[#This Row],[Giá Trị HD sau CK]]-Table1[[#This Row],[Số tiền đã thu]]</f>
        <v>0</v>
      </c>
      <c r="S1129" s="6">
        <f>IF(Table1[[#This Row],[Ngày hóa đơn]]&lt;&gt;"",Table1[[#This Row],[Ngày hóa đơn]],IF(Table1[[#This Row],[Ngày hạch toán]]&lt;&gt;"",Table1[[#This Row],[Ngày hạch toán]],""))</f>
        <v>45915</v>
      </c>
      <c r="T1129" s="7"/>
      <c r="U1129" s="6">
        <f>IF(Table1[[#This Row],[Ngày tính CN]]="","",S1129+T1129)</f>
        <v>45915</v>
      </c>
      <c r="V1129" s="35">
        <f ca="1">IF(Table1[[#This Row],[Hạn thanh toán]]="","",IF((U1129-NOW())&lt;0,0,(U1129-NOW())))</f>
        <v>0</v>
      </c>
      <c r="W1129" s="35"/>
      <c r="X1129" s="35" t="str">
        <f t="shared" ca="1" si="106"/>
        <v/>
      </c>
      <c r="Y1129" s="2" t="str">
        <f t="shared" si="107"/>
        <v>Đã thanh toán</v>
      </c>
      <c r="Z1129" s="51">
        <f t="shared" si="97"/>
        <v>45915</v>
      </c>
      <c r="AA1129" s="51">
        <f t="shared" si="98"/>
        <v>46048</v>
      </c>
      <c r="AD1129" s="2" t="str">
        <f>VLOOKUP($A1129,MA_KH!$A:$Q,MA_KH!O$1,0)</f>
        <v>OKONO</v>
      </c>
      <c r="AE1129" s="2" t="str">
        <f>VLOOKUP($A1129,MA_KH!$A:$Q,MA_KH!P$1,0)</f>
        <v>CÔNG TY TNHH OKONO VIỆT NAM</v>
      </c>
    </row>
    <row r="1130" spans="1:31" ht="25.5" hidden="1" customHeight="1" x14ac:dyDescent="0.2">
      <c r="A1130" s="30" t="s">
        <v>22099</v>
      </c>
      <c r="B1130" s="30" t="s">
        <v>3969</v>
      </c>
      <c r="C1130" s="37">
        <v>45918</v>
      </c>
      <c r="D1130" s="30" t="s">
        <v>4564</v>
      </c>
      <c r="E1130" s="37">
        <v>45918</v>
      </c>
      <c r="F1130" s="30" t="s">
        <v>4565</v>
      </c>
      <c r="G1130" s="30" t="s">
        <v>4208</v>
      </c>
      <c r="H1130" s="38">
        <v>659156</v>
      </c>
      <c r="I1130" s="34">
        <v>0</v>
      </c>
      <c r="J1130" s="38">
        <v>52732</v>
      </c>
      <c r="K1130" s="38">
        <v>711888</v>
      </c>
      <c r="L1130" s="7" t="s">
        <v>51</v>
      </c>
      <c r="M1130" s="6">
        <v>46048</v>
      </c>
      <c r="O1130" s="35">
        <f>IF(Table1[[#This Row],[Phân loại]]="Tồn đầu kỳ",Table1[[#This Row],[Tổng giá trị]],0)</f>
        <v>711888</v>
      </c>
      <c r="P1130" s="7">
        <f>IF(Table1[[#This Row],[Số còn phải thu ĐK]]&lt;&gt;0,0,IF(Table1[[#This Row],[Phân loại]]="Bán hàng",Table1[[#This Row],[Tổng giá trị]],-Table1[[#This Row],[Tổng giá trị]]))</f>
        <v>0</v>
      </c>
      <c r="Q1130" s="35">
        <f t="shared" si="105"/>
        <v>711888</v>
      </c>
      <c r="R1130" s="7">
        <f>Table1[[#This Row],[Số còn phải thu ĐK]]+Table1[[#This Row],[Giá Trị HD sau CK]]-Table1[[#This Row],[Số tiền đã thu]]</f>
        <v>0</v>
      </c>
      <c r="S1130" s="6">
        <f>IF(Table1[[#This Row],[Ngày hóa đơn]]&lt;&gt;"",Table1[[#This Row],[Ngày hóa đơn]],IF(Table1[[#This Row],[Ngày hạch toán]]&lt;&gt;"",Table1[[#This Row],[Ngày hạch toán]],""))</f>
        <v>45918</v>
      </c>
      <c r="T1130" s="7"/>
      <c r="U1130" s="6">
        <f>IF(Table1[[#This Row],[Ngày tính CN]]="","",S1130+T1130)</f>
        <v>45918</v>
      </c>
      <c r="V1130" s="35">
        <f ca="1">IF(Table1[[#This Row],[Hạn thanh toán]]="","",IF((U1130-NOW())&lt;0,0,(U1130-NOW())))</f>
        <v>0</v>
      </c>
      <c r="W1130" s="35"/>
      <c r="X1130" s="35" t="str">
        <f t="shared" ca="1" si="106"/>
        <v/>
      </c>
      <c r="Y1130" s="2" t="str">
        <f t="shared" si="107"/>
        <v>Đã thanh toán</v>
      </c>
      <c r="Z1130" s="51">
        <f t="shared" si="97"/>
        <v>45918</v>
      </c>
      <c r="AA1130" s="51">
        <f t="shared" si="98"/>
        <v>46048</v>
      </c>
      <c r="AD1130" s="2" t="str">
        <f>VLOOKUP($A1130,MA_KH!$A:$Q,MA_KH!O$1,0)</f>
        <v>OKONO</v>
      </c>
      <c r="AE1130" s="2" t="str">
        <f>VLOOKUP($A1130,MA_KH!$A:$Q,MA_KH!P$1,0)</f>
        <v>CÔNG TY TNHH OKONO VIỆT NAM</v>
      </c>
    </row>
    <row r="1131" spans="1:31" ht="25.5" hidden="1" customHeight="1" x14ac:dyDescent="0.2">
      <c r="A1131" s="39" t="s">
        <v>22099</v>
      </c>
      <c r="B1131" s="39" t="s">
        <v>3969</v>
      </c>
      <c r="C1131" s="40">
        <v>45918</v>
      </c>
      <c r="D1131" s="39" t="s">
        <v>4566</v>
      </c>
      <c r="E1131" s="40">
        <v>45918</v>
      </c>
      <c r="F1131" s="39" t="s">
        <v>4567</v>
      </c>
      <c r="G1131" s="39" t="s">
        <v>4379</v>
      </c>
      <c r="H1131" s="41">
        <v>1215346</v>
      </c>
      <c r="I1131" s="42">
        <v>0</v>
      </c>
      <c r="J1131" s="41">
        <v>97228</v>
      </c>
      <c r="K1131" s="41">
        <v>1312574</v>
      </c>
      <c r="L1131" s="7" t="s">
        <v>51</v>
      </c>
      <c r="M1131" s="6">
        <v>46048</v>
      </c>
      <c r="O1131" s="35">
        <f>IF(Table1[[#This Row],[Phân loại]]="Tồn đầu kỳ",Table1[[#This Row],[Tổng giá trị]],0)</f>
        <v>1312574</v>
      </c>
      <c r="P1131" s="7">
        <f>IF(Table1[[#This Row],[Số còn phải thu ĐK]]&lt;&gt;0,0,IF(Table1[[#This Row],[Phân loại]]="Bán hàng",Table1[[#This Row],[Tổng giá trị]],-Table1[[#This Row],[Tổng giá trị]]))</f>
        <v>0</v>
      </c>
      <c r="Q1131" s="35">
        <f t="shared" si="105"/>
        <v>1312574</v>
      </c>
      <c r="R1131" s="7">
        <f>Table1[[#This Row],[Số còn phải thu ĐK]]+Table1[[#This Row],[Giá Trị HD sau CK]]-Table1[[#This Row],[Số tiền đã thu]]</f>
        <v>0</v>
      </c>
      <c r="S1131" s="6">
        <f>IF(Table1[[#This Row],[Ngày hóa đơn]]&lt;&gt;"",Table1[[#This Row],[Ngày hóa đơn]],IF(Table1[[#This Row],[Ngày hạch toán]]&lt;&gt;"",Table1[[#This Row],[Ngày hạch toán]],""))</f>
        <v>45918</v>
      </c>
      <c r="T1131" s="7"/>
      <c r="U1131" s="6">
        <f>IF(Table1[[#This Row],[Ngày tính CN]]="","",S1131+T1131)</f>
        <v>45918</v>
      </c>
      <c r="V1131" s="35">
        <f ca="1">IF(Table1[[#This Row],[Hạn thanh toán]]="","",IF((U1131-NOW())&lt;0,0,(U1131-NOW())))</f>
        <v>0</v>
      </c>
      <c r="W1131" s="35"/>
      <c r="X1131" s="35" t="str">
        <f t="shared" ca="1" si="106"/>
        <v/>
      </c>
      <c r="Y1131" s="2" t="str">
        <f t="shared" si="107"/>
        <v>Đã thanh toán</v>
      </c>
      <c r="Z1131" s="51">
        <f t="shared" si="97"/>
        <v>45918</v>
      </c>
      <c r="AA1131" s="51">
        <f t="shared" si="98"/>
        <v>46048</v>
      </c>
      <c r="AD1131" s="2" t="str">
        <f>VLOOKUP($A1131,MA_KH!$A:$Q,MA_KH!O$1,0)</f>
        <v>OKONO</v>
      </c>
      <c r="AE1131" s="2" t="str">
        <f>VLOOKUP($A1131,MA_KH!$A:$Q,MA_KH!P$1,0)</f>
        <v>CÔNG TY TNHH OKONO VIỆT NAM</v>
      </c>
    </row>
    <row r="1132" spans="1:31" ht="25.5" hidden="1" customHeight="1" x14ac:dyDescent="0.2">
      <c r="A1132" s="30" t="s">
        <v>22099</v>
      </c>
      <c r="B1132" s="30" t="s">
        <v>3969</v>
      </c>
      <c r="C1132" s="37">
        <v>45925</v>
      </c>
      <c r="D1132" s="30" t="s">
        <v>4570</v>
      </c>
      <c r="E1132" s="37">
        <v>45925</v>
      </c>
      <c r="F1132" s="30" t="s">
        <v>4571</v>
      </c>
      <c r="G1132" s="30" t="s">
        <v>3970</v>
      </c>
      <c r="H1132" s="38">
        <v>711903</v>
      </c>
      <c r="I1132" s="34">
        <v>0</v>
      </c>
      <c r="J1132" s="38">
        <v>56952</v>
      </c>
      <c r="K1132" s="38">
        <v>768855</v>
      </c>
      <c r="L1132" s="7" t="s">
        <v>51</v>
      </c>
      <c r="M1132" s="6">
        <v>46048</v>
      </c>
      <c r="O1132" s="35">
        <f>IF(Table1[[#This Row],[Phân loại]]="Tồn đầu kỳ",Table1[[#This Row],[Tổng giá trị]],0)</f>
        <v>768855</v>
      </c>
      <c r="P1132" s="7">
        <f>IF(Table1[[#This Row],[Số còn phải thu ĐK]]&lt;&gt;0,0,IF(Table1[[#This Row],[Phân loại]]="Bán hàng",Table1[[#This Row],[Tổng giá trị]],-Table1[[#This Row],[Tổng giá trị]]))</f>
        <v>0</v>
      </c>
      <c r="Q1132" s="35">
        <f t="shared" si="105"/>
        <v>768855</v>
      </c>
      <c r="R1132" s="7">
        <f>Table1[[#This Row],[Số còn phải thu ĐK]]+Table1[[#This Row],[Giá Trị HD sau CK]]-Table1[[#This Row],[Số tiền đã thu]]</f>
        <v>0</v>
      </c>
      <c r="S1132" s="6">
        <f>IF(Table1[[#This Row],[Ngày hóa đơn]]&lt;&gt;"",Table1[[#This Row],[Ngày hóa đơn]],IF(Table1[[#This Row],[Ngày hạch toán]]&lt;&gt;"",Table1[[#This Row],[Ngày hạch toán]],""))</f>
        <v>45925</v>
      </c>
      <c r="T1132" s="7"/>
      <c r="U1132" s="6">
        <f>IF(Table1[[#This Row],[Ngày tính CN]]="","",S1132+T1132)</f>
        <v>45925</v>
      </c>
      <c r="V1132" s="35">
        <f ca="1">IF(Table1[[#This Row],[Hạn thanh toán]]="","",IF((U1132-NOW())&lt;0,0,(U1132-NOW())))</f>
        <v>0</v>
      </c>
      <c r="W1132" s="35"/>
      <c r="X1132" s="35" t="str">
        <f t="shared" ca="1" si="106"/>
        <v/>
      </c>
      <c r="Y1132" s="2" t="str">
        <f t="shared" si="107"/>
        <v>Đã thanh toán</v>
      </c>
      <c r="Z1132" s="51">
        <f t="shared" si="97"/>
        <v>45925</v>
      </c>
      <c r="AA1132" s="51">
        <f t="shared" si="98"/>
        <v>46048</v>
      </c>
      <c r="AD1132" s="2" t="str">
        <f>VLOOKUP($A1132,MA_KH!$A:$Q,MA_KH!O$1,0)</f>
        <v>OKONO</v>
      </c>
      <c r="AE1132" s="2" t="str">
        <f>VLOOKUP($A1132,MA_KH!$A:$Q,MA_KH!P$1,0)</f>
        <v>CÔNG TY TNHH OKONO VIỆT NAM</v>
      </c>
    </row>
    <row r="1133" spans="1:31" ht="25.5" hidden="1" customHeight="1" x14ac:dyDescent="0.2">
      <c r="A1133" s="39" t="s">
        <v>22099</v>
      </c>
      <c r="B1133" s="39" t="s">
        <v>3969</v>
      </c>
      <c r="C1133" s="40">
        <v>45925</v>
      </c>
      <c r="D1133" s="39" t="s">
        <v>4572</v>
      </c>
      <c r="E1133" s="40">
        <v>45925</v>
      </c>
      <c r="F1133" s="39" t="s">
        <v>4573</v>
      </c>
      <c r="G1133" s="39" t="s">
        <v>4438</v>
      </c>
      <c r="H1133" s="41">
        <v>648410</v>
      </c>
      <c r="I1133" s="42">
        <v>0</v>
      </c>
      <c r="J1133" s="41">
        <v>51873</v>
      </c>
      <c r="K1133" s="41">
        <v>700283</v>
      </c>
      <c r="L1133" s="7" t="s">
        <v>51</v>
      </c>
      <c r="M1133" s="6">
        <v>46048</v>
      </c>
      <c r="O1133" s="35">
        <f>IF(Table1[[#This Row],[Phân loại]]="Tồn đầu kỳ",Table1[[#This Row],[Tổng giá trị]],0)</f>
        <v>700283</v>
      </c>
      <c r="P1133" s="7">
        <f>IF(Table1[[#This Row],[Số còn phải thu ĐK]]&lt;&gt;0,0,IF(Table1[[#This Row],[Phân loại]]="Bán hàng",Table1[[#This Row],[Tổng giá trị]],-Table1[[#This Row],[Tổng giá trị]]))</f>
        <v>0</v>
      </c>
      <c r="Q1133" s="35">
        <f t="shared" si="105"/>
        <v>700283</v>
      </c>
      <c r="R1133" s="7">
        <f>Table1[[#This Row],[Số còn phải thu ĐK]]+Table1[[#This Row],[Giá Trị HD sau CK]]-Table1[[#This Row],[Số tiền đã thu]]</f>
        <v>0</v>
      </c>
      <c r="S1133" s="6">
        <f>IF(Table1[[#This Row],[Ngày hóa đơn]]&lt;&gt;"",Table1[[#This Row],[Ngày hóa đơn]],IF(Table1[[#This Row],[Ngày hạch toán]]&lt;&gt;"",Table1[[#This Row],[Ngày hạch toán]],""))</f>
        <v>45925</v>
      </c>
      <c r="T1133" s="7"/>
      <c r="U1133" s="6">
        <f>IF(Table1[[#This Row],[Ngày tính CN]]="","",S1133+T1133)</f>
        <v>45925</v>
      </c>
      <c r="V1133" s="35">
        <f ca="1">IF(Table1[[#This Row],[Hạn thanh toán]]="","",IF((U1133-NOW())&lt;0,0,(U1133-NOW())))</f>
        <v>0</v>
      </c>
      <c r="W1133" s="35"/>
      <c r="X1133" s="35" t="str">
        <f t="shared" ca="1" si="106"/>
        <v/>
      </c>
      <c r="Y1133" s="2" t="str">
        <f t="shared" si="107"/>
        <v>Đã thanh toán</v>
      </c>
      <c r="Z1133" s="51">
        <f t="shared" si="97"/>
        <v>45925</v>
      </c>
      <c r="AA1133" s="51">
        <f t="shared" si="98"/>
        <v>46048</v>
      </c>
      <c r="AD1133" s="2" t="str">
        <f>VLOOKUP($A1133,MA_KH!$A:$Q,MA_KH!O$1,0)</f>
        <v>OKONO</v>
      </c>
      <c r="AE1133" s="2" t="str">
        <f>VLOOKUP($A1133,MA_KH!$A:$Q,MA_KH!P$1,0)</f>
        <v>CÔNG TY TNHH OKONO VIỆT NAM</v>
      </c>
    </row>
    <row r="1134" spans="1:31" ht="25.5" hidden="1" customHeight="1" x14ac:dyDescent="0.2">
      <c r="A1134" s="30" t="s">
        <v>22099</v>
      </c>
      <c r="B1134" s="30" t="s">
        <v>3969</v>
      </c>
      <c r="C1134" s="37">
        <v>45929</v>
      </c>
      <c r="D1134" s="30" t="s">
        <v>4576</v>
      </c>
      <c r="E1134" s="37">
        <v>45929</v>
      </c>
      <c r="F1134" s="30" t="s">
        <v>4577</v>
      </c>
      <c r="G1134" s="30" t="s">
        <v>3974</v>
      </c>
      <c r="H1134" s="38">
        <v>659793</v>
      </c>
      <c r="I1134" s="34">
        <v>0</v>
      </c>
      <c r="J1134" s="38">
        <v>52783</v>
      </c>
      <c r="K1134" s="38">
        <v>712576</v>
      </c>
      <c r="L1134" s="7" t="s">
        <v>51</v>
      </c>
      <c r="M1134" s="6">
        <v>46048</v>
      </c>
      <c r="O1134" s="35">
        <f>IF(Table1[[#This Row],[Phân loại]]="Tồn đầu kỳ",Table1[[#This Row],[Tổng giá trị]],0)</f>
        <v>712576</v>
      </c>
      <c r="P1134" s="7">
        <f>IF(Table1[[#This Row],[Số còn phải thu ĐK]]&lt;&gt;0,0,IF(Table1[[#This Row],[Phân loại]]="Bán hàng",Table1[[#This Row],[Tổng giá trị]],-Table1[[#This Row],[Tổng giá trị]]))</f>
        <v>0</v>
      </c>
      <c r="Q1134" s="35">
        <f t="shared" si="105"/>
        <v>712576</v>
      </c>
      <c r="R1134" s="7">
        <f>Table1[[#This Row],[Số còn phải thu ĐK]]+Table1[[#This Row],[Giá Trị HD sau CK]]-Table1[[#This Row],[Số tiền đã thu]]</f>
        <v>0</v>
      </c>
      <c r="S1134" s="6">
        <f>IF(Table1[[#This Row],[Ngày hóa đơn]]&lt;&gt;"",Table1[[#This Row],[Ngày hóa đơn]],IF(Table1[[#This Row],[Ngày hạch toán]]&lt;&gt;"",Table1[[#This Row],[Ngày hạch toán]],""))</f>
        <v>45929</v>
      </c>
      <c r="T1134" s="7"/>
      <c r="U1134" s="6">
        <f>IF(Table1[[#This Row],[Ngày tính CN]]="","",S1134+T1134)</f>
        <v>45929</v>
      </c>
      <c r="V1134" s="35">
        <f ca="1">IF(Table1[[#This Row],[Hạn thanh toán]]="","",IF((U1134-NOW())&lt;0,0,(U1134-NOW())))</f>
        <v>0</v>
      </c>
      <c r="W1134" s="35"/>
      <c r="X1134" s="35" t="str">
        <f t="shared" ca="1" si="106"/>
        <v/>
      </c>
      <c r="Y1134" s="2" t="str">
        <f t="shared" si="107"/>
        <v>Đã thanh toán</v>
      </c>
      <c r="Z1134" s="51">
        <f t="shared" si="97"/>
        <v>45929</v>
      </c>
      <c r="AA1134" s="51">
        <f t="shared" si="98"/>
        <v>46048</v>
      </c>
      <c r="AD1134" s="2" t="str">
        <f>VLOOKUP($A1134,MA_KH!$A:$Q,MA_KH!O$1,0)</f>
        <v>OKONO</v>
      </c>
      <c r="AE1134" s="2" t="str">
        <f>VLOOKUP($A1134,MA_KH!$A:$Q,MA_KH!P$1,0)</f>
        <v>CÔNG TY TNHH OKONO VIỆT NAM</v>
      </c>
    </row>
    <row r="1135" spans="1:31" ht="25.5" hidden="1" customHeight="1" x14ac:dyDescent="0.2">
      <c r="A1135" s="30" t="s">
        <v>22099</v>
      </c>
      <c r="B1135" s="30" t="s">
        <v>3969</v>
      </c>
      <c r="C1135" s="37">
        <v>45929</v>
      </c>
      <c r="D1135" s="30" t="s">
        <v>4578</v>
      </c>
      <c r="E1135" s="37">
        <v>45929</v>
      </c>
      <c r="F1135" s="30" t="s">
        <v>4579</v>
      </c>
      <c r="G1135" s="30" t="s">
        <v>4337</v>
      </c>
      <c r="H1135" s="38">
        <v>143022</v>
      </c>
      <c r="I1135" s="34">
        <v>0</v>
      </c>
      <c r="J1135" s="38">
        <v>11442</v>
      </c>
      <c r="K1135" s="38">
        <v>154464</v>
      </c>
      <c r="L1135" s="7" t="s">
        <v>51</v>
      </c>
      <c r="M1135" s="6">
        <v>46048</v>
      </c>
      <c r="O1135" s="35">
        <f>IF(Table1[[#This Row],[Phân loại]]="Tồn đầu kỳ",Table1[[#This Row],[Tổng giá trị]],0)</f>
        <v>154464</v>
      </c>
      <c r="P1135" s="7">
        <f>IF(Table1[[#This Row],[Số còn phải thu ĐK]]&lt;&gt;0,0,IF(Table1[[#This Row],[Phân loại]]="Bán hàng",Table1[[#This Row],[Tổng giá trị]],-Table1[[#This Row],[Tổng giá trị]]))</f>
        <v>0</v>
      </c>
      <c r="Q1135" s="35">
        <f t="shared" si="105"/>
        <v>154464</v>
      </c>
      <c r="R1135" s="7">
        <f>Table1[[#This Row],[Số còn phải thu ĐK]]+Table1[[#This Row],[Giá Trị HD sau CK]]-Table1[[#This Row],[Số tiền đã thu]]</f>
        <v>0</v>
      </c>
      <c r="S1135" s="6">
        <f>IF(Table1[[#This Row],[Ngày hóa đơn]]&lt;&gt;"",Table1[[#This Row],[Ngày hóa đơn]],IF(Table1[[#This Row],[Ngày hạch toán]]&lt;&gt;"",Table1[[#This Row],[Ngày hạch toán]],""))</f>
        <v>45929</v>
      </c>
      <c r="T1135" s="7"/>
      <c r="U1135" s="6">
        <f>IF(Table1[[#This Row],[Ngày tính CN]]="","",S1135+T1135)</f>
        <v>45929</v>
      </c>
      <c r="V1135" s="35">
        <f ca="1">IF(Table1[[#This Row],[Hạn thanh toán]]="","",IF((U1135-NOW())&lt;0,0,(U1135-NOW())))</f>
        <v>0</v>
      </c>
      <c r="W1135" s="35"/>
      <c r="X1135" s="35" t="str">
        <f t="shared" ca="1" si="106"/>
        <v/>
      </c>
      <c r="Y1135" s="2" t="str">
        <f t="shared" si="107"/>
        <v>Đã thanh toán</v>
      </c>
      <c r="Z1135" s="51">
        <f t="shared" si="97"/>
        <v>45929</v>
      </c>
      <c r="AA1135" s="51">
        <f t="shared" si="98"/>
        <v>46048</v>
      </c>
      <c r="AD1135" s="2" t="str">
        <f>VLOOKUP($A1135,MA_KH!$A:$Q,MA_KH!O$1,0)</f>
        <v>OKONO</v>
      </c>
      <c r="AE1135" s="2" t="str">
        <f>VLOOKUP($A1135,MA_KH!$A:$Q,MA_KH!P$1,0)</f>
        <v>CÔNG TY TNHH OKONO VIỆT NAM</v>
      </c>
    </row>
    <row r="1136" spans="1:31" ht="25.5" hidden="1" customHeight="1" x14ac:dyDescent="0.2">
      <c r="A1136" s="30" t="s">
        <v>22099</v>
      </c>
      <c r="B1136" s="30" t="s">
        <v>3969</v>
      </c>
      <c r="C1136" s="37">
        <v>45929</v>
      </c>
      <c r="D1136" s="30" t="s">
        <v>4580</v>
      </c>
      <c r="E1136" s="37">
        <v>45929</v>
      </c>
      <c r="F1136" s="30" t="s">
        <v>4581</v>
      </c>
      <c r="G1136" s="30" t="s">
        <v>4348</v>
      </c>
      <c r="H1136" s="38">
        <v>728023</v>
      </c>
      <c r="I1136" s="34">
        <v>0</v>
      </c>
      <c r="J1136" s="38">
        <v>58242</v>
      </c>
      <c r="K1136" s="38">
        <v>786265</v>
      </c>
      <c r="L1136" s="7" t="s">
        <v>51</v>
      </c>
      <c r="M1136" s="6">
        <v>46048</v>
      </c>
      <c r="O1136" s="35">
        <f>IF(Table1[[#This Row],[Phân loại]]="Tồn đầu kỳ",Table1[[#This Row],[Tổng giá trị]],0)</f>
        <v>786265</v>
      </c>
      <c r="P1136" s="7">
        <f>IF(Table1[[#This Row],[Số còn phải thu ĐK]]&lt;&gt;0,0,IF(Table1[[#This Row],[Phân loại]]="Bán hàng",Table1[[#This Row],[Tổng giá trị]],-Table1[[#This Row],[Tổng giá trị]]))</f>
        <v>0</v>
      </c>
      <c r="Q1136" s="35">
        <f t="shared" si="105"/>
        <v>786265</v>
      </c>
      <c r="R1136" s="7">
        <f>Table1[[#This Row],[Số còn phải thu ĐK]]+Table1[[#This Row],[Giá Trị HD sau CK]]-Table1[[#This Row],[Số tiền đã thu]]</f>
        <v>0</v>
      </c>
      <c r="S1136" s="6">
        <f>IF(Table1[[#This Row],[Ngày hóa đơn]]&lt;&gt;"",Table1[[#This Row],[Ngày hóa đơn]],IF(Table1[[#This Row],[Ngày hạch toán]]&lt;&gt;"",Table1[[#This Row],[Ngày hạch toán]],""))</f>
        <v>45929</v>
      </c>
      <c r="T1136" s="7"/>
      <c r="U1136" s="6">
        <f>IF(Table1[[#This Row],[Ngày tính CN]]="","",S1136+T1136)</f>
        <v>45929</v>
      </c>
      <c r="V1136" s="35">
        <f ca="1">IF(Table1[[#This Row],[Hạn thanh toán]]="","",IF((U1136-NOW())&lt;0,0,(U1136-NOW())))</f>
        <v>0</v>
      </c>
      <c r="W1136" s="35"/>
      <c r="X1136" s="35" t="str">
        <f t="shared" ca="1" si="106"/>
        <v/>
      </c>
      <c r="Y1136" s="2" t="str">
        <f t="shared" si="107"/>
        <v>Đã thanh toán</v>
      </c>
      <c r="Z1136" s="51">
        <f t="shared" si="97"/>
        <v>45929</v>
      </c>
      <c r="AA1136" s="51">
        <f t="shared" si="98"/>
        <v>46048</v>
      </c>
      <c r="AD1136" s="2" t="str">
        <f>VLOOKUP($A1136,MA_KH!$A:$Q,MA_KH!O$1,0)</f>
        <v>OKONO</v>
      </c>
      <c r="AE1136" s="2" t="str">
        <f>VLOOKUP($A1136,MA_KH!$A:$Q,MA_KH!P$1,0)</f>
        <v>CÔNG TY TNHH OKONO VIỆT NAM</v>
      </c>
    </row>
    <row r="1137" spans="1:31" ht="25.5" hidden="1" customHeight="1" x14ac:dyDescent="0.2">
      <c r="A1137" s="39" t="s">
        <v>22099</v>
      </c>
      <c r="B1137" s="39" t="s">
        <v>3969</v>
      </c>
      <c r="C1137" s="40">
        <v>45929</v>
      </c>
      <c r="D1137" s="39" t="s">
        <v>4582</v>
      </c>
      <c r="E1137" s="40">
        <v>45929</v>
      </c>
      <c r="F1137" s="39" t="s">
        <v>4583</v>
      </c>
      <c r="G1137" s="39" t="s">
        <v>4208</v>
      </c>
      <c r="H1137" s="41">
        <v>728092</v>
      </c>
      <c r="I1137" s="42">
        <v>0</v>
      </c>
      <c r="J1137" s="41">
        <v>58247</v>
      </c>
      <c r="K1137" s="41">
        <v>786339</v>
      </c>
      <c r="L1137" s="7" t="s">
        <v>51</v>
      </c>
      <c r="M1137" s="6">
        <v>46048</v>
      </c>
      <c r="O1137" s="35">
        <f>IF(Table1[[#This Row],[Phân loại]]="Tồn đầu kỳ",Table1[[#This Row],[Tổng giá trị]],0)</f>
        <v>786339</v>
      </c>
      <c r="P1137" s="7">
        <f>IF(Table1[[#This Row],[Số còn phải thu ĐK]]&lt;&gt;0,0,IF(Table1[[#This Row],[Phân loại]]="Bán hàng",Table1[[#This Row],[Tổng giá trị]],-Table1[[#This Row],[Tổng giá trị]]))</f>
        <v>0</v>
      </c>
      <c r="Q1137" s="35">
        <f t="shared" si="105"/>
        <v>786339</v>
      </c>
      <c r="R1137" s="7">
        <f>Table1[[#This Row],[Số còn phải thu ĐK]]+Table1[[#This Row],[Giá Trị HD sau CK]]-Table1[[#This Row],[Số tiền đã thu]]</f>
        <v>0</v>
      </c>
      <c r="S1137" s="6">
        <f>IF(Table1[[#This Row],[Ngày hóa đơn]]&lt;&gt;"",Table1[[#This Row],[Ngày hóa đơn]],IF(Table1[[#This Row],[Ngày hạch toán]]&lt;&gt;"",Table1[[#This Row],[Ngày hạch toán]],""))</f>
        <v>45929</v>
      </c>
      <c r="T1137" s="7"/>
      <c r="U1137" s="6">
        <f>IF(Table1[[#This Row],[Ngày tính CN]]="","",S1137+T1137)</f>
        <v>45929</v>
      </c>
      <c r="V1137" s="35">
        <f ca="1">IF(Table1[[#This Row],[Hạn thanh toán]]="","",IF((U1137-NOW())&lt;0,0,(U1137-NOW())))</f>
        <v>0</v>
      </c>
      <c r="W1137" s="35"/>
      <c r="X1137" s="35" t="str">
        <f t="shared" ca="1" si="106"/>
        <v/>
      </c>
      <c r="Y1137" s="2" t="str">
        <f t="shared" si="107"/>
        <v>Đã thanh toán</v>
      </c>
      <c r="Z1137" s="51">
        <f t="shared" si="97"/>
        <v>45929</v>
      </c>
      <c r="AA1137" s="51">
        <f t="shared" si="98"/>
        <v>46048</v>
      </c>
      <c r="AD1137" s="2" t="str">
        <f>VLOOKUP($A1137,MA_KH!$A:$Q,MA_KH!O$1,0)</f>
        <v>OKONO</v>
      </c>
      <c r="AE1137" s="2" t="str">
        <f>VLOOKUP($A1137,MA_KH!$A:$Q,MA_KH!P$1,0)</f>
        <v>CÔNG TY TNHH OKONO VIỆT NAM</v>
      </c>
    </row>
    <row r="1138" spans="1:31" ht="25.5" hidden="1" customHeight="1" x14ac:dyDescent="0.2">
      <c r="A1138" s="30" t="s">
        <v>22099</v>
      </c>
      <c r="B1138" s="30" t="s">
        <v>3969</v>
      </c>
      <c r="C1138" s="37">
        <v>45932</v>
      </c>
      <c r="D1138" s="30" t="s">
        <v>4604</v>
      </c>
      <c r="E1138" s="37">
        <v>45932</v>
      </c>
      <c r="F1138" s="30" t="s">
        <v>4605</v>
      </c>
      <c r="G1138" s="30" t="s">
        <v>3974</v>
      </c>
      <c r="H1138" s="38">
        <v>877602</v>
      </c>
      <c r="I1138" s="34">
        <v>0</v>
      </c>
      <c r="J1138" s="38">
        <v>70208</v>
      </c>
      <c r="K1138" s="38">
        <v>947810</v>
      </c>
      <c r="L1138" s="7" t="s">
        <v>51</v>
      </c>
      <c r="M1138" s="6">
        <v>46077</v>
      </c>
      <c r="O1138" s="35">
        <f>IF(Table1[[#This Row],[Phân loại]]="Tồn đầu kỳ",Table1[[#This Row],[Tổng giá trị]],0)</f>
        <v>947810</v>
      </c>
      <c r="P1138" s="7">
        <f>IF(Table1[[#This Row],[Số còn phải thu ĐK]]&lt;&gt;0,0,IF(Table1[[#This Row],[Phân loại]]="Bán hàng",Table1[[#This Row],[Tổng giá trị]],-Table1[[#This Row],[Tổng giá trị]]))</f>
        <v>0</v>
      </c>
      <c r="Q1138" s="35">
        <f t="shared" si="105"/>
        <v>947810</v>
      </c>
      <c r="R1138" s="7">
        <f>Table1[[#This Row],[Số còn phải thu ĐK]]+Table1[[#This Row],[Giá Trị HD sau CK]]-Table1[[#This Row],[Số tiền đã thu]]</f>
        <v>0</v>
      </c>
      <c r="S1138" s="6">
        <f>IF(Table1[[#This Row],[Ngày hóa đơn]]&lt;&gt;"",Table1[[#This Row],[Ngày hóa đơn]],IF(Table1[[#This Row],[Ngày hạch toán]]&lt;&gt;"",Table1[[#This Row],[Ngày hạch toán]],""))</f>
        <v>45932</v>
      </c>
      <c r="T1138" s="7"/>
      <c r="U1138" s="6">
        <f>IF(Table1[[#This Row],[Ngày tính CN]]="","",S1138+T1138)</f>
        <v>45932</v>
      </c>
      <c r="V1138" s="35">
        <f ca="1">IF(Table1[[#This Row],[Hạn thanh toán]]="","",IF((U1138-NOW())&lt;0,0,(U1138-NOW())))</f>
        <v>0</v>
      </c>
      <c r="W1138" s="35"/>
      <c r="X1138" s="35" t="str">
        <f t="shared" ca="1" si="106"/>
        <v/>
      </c>
      <c r="Y1138" s="2" t="str">
        <f t="shared" si="107"/>
        <v>Đã thanh toán</v>
      </c>
      <c r="Z1138" s="51">
        <f t="shared" si="97"/>
        <v>45932</v>
      </c>
      <c r="AA1138" s="51">
        <f t="shared" si="98"/>
        <v>46077</v>
      </c>
      <c r="AD1138" s="2" t="str">
        <f>VLOOKUP($A1138,MA_KH!$A:$Q,MA_KH!O$1,0)</f>
        <v>OKONO</v>
      </c>
      <c r="AE1138" s="2" t="str">
        <f>VLOOKUP($A1138,MA_KH!$A:$Q,MA_KH!P$1,0)</f>
        <v>CÔNG TY TNHH OKONO VIỆT NAM</v>
      </c>
    </row>
    <row r="1139" spans="1:31" ht="25.5" hidden="1" customHeight="1" x14ac:dyDescent="0.2">
      <c r="A1139" s="30" t="s">
        <v>22099</v>
      </c>
      <c r="B1139" s="30" t="s">
        <v>3969</v>
      </c>
      <c r="C1139" s="37">
        <v>45932</v>
      </c>
      <c r="D1139" s="30" t="s">
        <v>4606</v>
      </c>
      <c r="E1139" s="37">
        <v>45932</v>
      </c>
      <c r="F1139" s="30" t="s">
        <v>4607</v>
      </c>
      <c r="G1139" s="30" t="s">
        <v>4342</v>
      </c>
      <c r="H1139" s="38">
        <v>676415</v>
      </c>
      <c r="I1139" s="34">
        <v>0</v>
      </c>
      <c r="J1139" s="38">
        <v>54113</v>
      </c>
      <c r="K1139" s="38">
        <v>730528</v>
      </c>
      <c r="L1139" s="7" t="s">
        <v>51</v>
      </c>
      <c r="M1139" s="6">
        <v>46077</v>
      </c>
      <c r="O1139" s="35">
        <f>IF(Table1[[#This Row],[Phân loại]]="Tồn đầu kỳ",Table1[[#This Row],[Tổng giá trị]],0)</f>
        <v>730528</v>
      </c>
      <c r="P1139" s="7">
        <f>IF(Table1[[#This Row],[Số còn phải thu ĐK]]&lt;&gt;0,0,IF(Table1[[#This Row],[Phân loại]]="Bán hàng",Table1[[#This Row],[Tổng giá trị]],-Table1[[#This Row],[Tổng giá trị]]))</f>
        <v>0</v>
      </c>
      <c r="Q1139" s="35">
        <f t="shared" si="105"/>
        <v>730528</v>
      </c>
      <c r="R1139" s="7">
        <f>Table1[[#This Row],[Số còn phải thu ĐK]]+Table1[[#This Row],[Giá Trị HD sau CK]]-Table1[[#This Row],[Số tiền đã thu]]</f>
        <v>0</v>
      </c>
      <c r="S1139" s="6">
        <f>IF(Table1[[#This Row],[Ngày hóa đơn]]&lt;&gt;"",Table1[[#This Row],[Ngày hóa đơn]],IF(Table1[[#This Row],[Ngày hạch toán]]&lt;&gt;"",Table1[[#This Row],[Ngày hạch toán]],""))</f>
        <v>45932</v>
      </c>
      <c r="T1139" s="7"/>
      <c r="U1139" s="6">
        <f>IF(Table1[[#This Row],[Ngày tính CN]]="","",S1139+T1139)</f>
        <v>45932</v>
      </c>
      <c r="V1139" s="35">
        <f ca="1">IF(Table1[[#This Row],[Hạn thanh toán]]="","",IF((U1139-NOW())&lt;0,0,(U1139-NOW())))</f>
        <v>0</v>
      </c>
      <c r="W1139" s="35"/>
      <c r="X1139" s="35" t="str">
        <f t="shared" ca="1" si="106"/>
        <v/>
      </c>
      <c r="Y1139" s="2" t="str">
        <f t="shared" si="107"/>
        <v>Đã thanh toán</v>
      </c>
      <c r="Z1139" s="51">
        <f t="shared" si="97"/>
        <v>45932</v>
      </c>
      <c r="AA1139" s="51">
        <f t="shared" si="98"/>
        <v>46077</v>
      </c>
      <c r="AD1139" s="2" t="str">
        <f>VLOOKUP($A1139,MA_KH!$A:$Q,MA_KH!O$1,0)</f>
        <v>OKONO</v>
      </c>
      <c r="AE1139" s="2" t="str">
        <f>VLOOKUP($A1139,MA_KH!$A:$Q,MA_KH!P$1,0)</f>
        <v>CÔNG TY TNHH OKONO VIỆT NAM</v>
      </c>
    </row>
    <row r="1140" spans="1:31" ht="25.5" hidden="1" customHeight="1" x14ac:dyDescent="0.2">
      <c r="A1140" s="30" t="s">
        <v>22099</v>
      </c>
      <c r="B1140" s="30" t="s">
        <v>3969</v>
      </c>
      <c r="C1140" s="37">
        <v>45932</v>
      </c>
      <c r="D1140" s="30" t="s">
        <v>4608</v>
      </c>
      <c r="E1140" s="37">
        <v>45932</v>
      </c>
      <c r="F1140" s="30" t="s">
        <v>4609</v>
      </c>
      <c r="G1140" s="30" t="s">
        <v>3971</v>
      </c>
      <c r="H1140" s="38">
        <v>723266</v>
      </c>
      <c r="I1140" s="34">
        <v>0</v>
      </c>
      <c r="J1140" s="38">
        <v>57861</v>
      </c>
      <c r="K1140" s="38">
        <v>781127</v>
      </c>
      <c r="L1140" s="7" t="s">
        <v>51</v>
      </c>
      <c r="M1140" s="6">
        <v>46077</v>
      </c>
      <c r="O1140" s="35">
        <f>IF(Table1[[#This Row],[Phân loại]]="Tồn đầu kỳ",Table1[[#This Row],[Tổng giá trị]],0)</f>
        <v>781127</v>
      </c>
      <c r="P1140" s="7">
        <f>IF(Table1[[#This Row],[Số còn phải thu ĐK]]&lt;&gt;0,0,IF(Table1[[#This Row],[Phân loại]]="Bán hàng",Table1[[#This Row],[Tổng giá trị]],-Table1[[#This Row],[Tổng giá trị]]))</f>
        <v>0</v>
      </c>
      <c r="Q1140" s="35">
        <f t="shared" si="105"/>
        <v>781127</v>
      </c>
      <c r="R1140" s="7">
        <f>Table1[[#This Row],[Số còn phải thu ĐK]]+Table1[[#This Row],[Giá Trị HD sau CK]]-Table1[[#This Row],[Số tiền đã thu]]</f>
        <v>0</v>
      </c>
      <c r="S1140" s="6">
        <f>IF(Table1[[#This Row],[Ngày hóa đơn]]&lt;&gt;"",Table1[[#This Row],[Ngày hóa đơn]],IF(Table1[[#This Row],[Ngày hạch toán]]&lt;&gt;"",Table1[[#This Row],[Ngày hạch toán]],""))</f>
        <v>45932</v>
      </c>
      <c r="T1140" s="7"/>
      <c r="U1140" s="6">
        <f>IF(Table1[[#This Row],[Ngày tính CN]]="","",S1140+T1140)</f>
        <v>45932</v>
      </c>
      <c r="V1140" s="35">
        <f ca="1">IF(Table1[[#This Row],[Hạn thanh toán]]="","",IF((U1140-NOW())&lt;0,0,(U1140-NOW())))</f>
        <v>0</v>
      </c>
      <c r="W1140" s="35"/>
      <c r="X1140" s="35" t="str">
        <f t="shared" ca="1" si="106"/>
        <v/>
      </c>
      <c r="Y1140" s="2" t="str">
        <f t="shared" si="107"/>
        <v>Đã thanh toán</v>
      </c>
      <c r="Z1140" s="51">
        <f t="shared" si="97"/>
        <v>45932</v>
      </c>
      <c r="AA1140" s="51">
        <f t="shared" si="98"/>
        <v>46077</v>
      </c>
      <c r="AD1140" s="2" t="str">
        <f>VLOOKUP($A1140,MA_KH!$A:$Q,MA_KH!O$1,0)</f>
        <v>OKONO</v>
      </c>
      <c r="AE1140" s="2" t="str">
        <f>VLOOKUP($A1140,MA_KH!$A:$Q,MA_KH!P$1,0)</f>
        <v>CÔNG TY TNHH OKONO VIỆT NAM</v>
      </c>
    </row>
    <row r="1141" spans="1:31" ht="25.5" hidden="1" customHeight="1" x14ac:dyDescent="0.2">
      <c r="A1141" s="39" t="s">
        <v>22099</v>
      </c>
      <c r="B1141" s="39" t="s">
        <v>3969</v>
      </c>
      <c r="C1141" s="40">
        <v>45932</v>
      </c>
      <c r="D1141" s="39" t="s">
        <v>4610</v>
      </c>
      <c r="E1141" s="40">
        <v>45932</v>
      </c>
      <c r="F1141" s="39" t="s">
        <v>4611</v>
      </c>
      <c r="G1141" s="39" t="s">
        <v>4337</v>
      </c>
      <c r="H1141" s="41">
        <v>712161</v>
      </c>
      <c r="I1141" s="42">
        <v>0</v>
      </c>
      <c r="J1141" s="41">
        <v>56973</v>
      </c>
      <c r="K1141" s="41">
        <v>769134</v>
      </c>
      <c r="L1141" s="7" t="s">
        <v>51</v>
      </c>
      <c r="M1141" s="6">
        <v>46077</v>
      </c>
      <c r="O1141" s="35">
        <f>IF(Table1[[#This Row],[Phân loại]]="Tồn đầu kỳ",Table1[[#This Row],[Tổng giá trị]],0)</f>
        <v>769134</v>
      </c>
      <c r="P1141" s="7">
        <f>IF(Table1[[#This Row],[Số còn phải thu ĐK]]&lt;&gt;0,0,IF(Table1[[#This Row],[Phân loại]]="Bán hàng",Table1[[#This Row],[Tổng giá trị]],-Table1[[#This Row],[Tổng giá trị]]))</f>
        <v>0</v>
      </c>
      <c r="Q1141" s="35">
        <f t="shared" si="105"/>
        <v>769134</v>
      </c>
      <c r="R1141" s="7">
        <f>Table1[[#This Row],[Số còn phải thu ĐK]]+Table1[[#This Row],[Giá Trị HD sau CK]]-Table1[[#This Row],[Số tiền đã thu]]</f>
        <v>0</v>
      </c>
      <c r="S1141" s="6">
        <f>IF(Table1[[#This Row],[Ngày hóa đơn]]&lt;&gt;"",Table1[[#This Row],[Ngày hóa đơn]],IF(Table1[[#This Row],[Ngày hạch toán]]&lt;&gt;"",Table1[[#This Row],[Ngày hạch toán]],""))</f>
        <v>45932</v>
      </c>
      <c r="T1141" s="7"/>
      <c r="U1141" s="6">
        <f>IF(Table1[[#This Row],[Ngày tính CN]]="","",S1141+T1141)</f>
        <v>45932</v>
      </c>
      <c r="V1141" s="35">
        <f ca="1">IF(Table1[[#This Row],[Hạn thanh toán]]="","",IF((U1141-NOW())&lt;0,0,(U1141-NOW())))</f>
        <v>0</v>
      </c>
      <c r="W1141" s="35"/>
      <c r="X1141" s="35" t="str">
        <f t="shared" ca="1" si="106"/>
        <v/>
      </c>
      <c r="Y1141" s="2" t="str">
        <f t="shared" si="107"/>
        <v>Đã thanh toán</v>
      </c>
      <c r="Z1141" s="51">
        <f t="shared" si="97"/>
        <v>45932</v>
      </c>
      <c r="AA1141" s="51">
        <f t="shared" si="98"/>
        <v>46077</v>
      </c>
      <c r="AD1141" s="2" t="str">
        <f>VLOOKUP($A1141,MA_KH!$A:$Q,MA_KH!O$1,0)</f>
        <v>OKONO</v>
      </c>
      <c r="AE1141" s="2" t="str">
        <f>VLOOKUP($A1141,MA_KH!$A:$Q,MA_KH!P$1,0)</f>
        <v>CÔNG TY TNHH OKONO VIỆT NAM</v>
      </c>
    </row>
    <row r="1142" spans="1:31" ht="25.5" hidden="1" customHeight="1" x14ac:dyDescent="0.2">
      <c r="A1142" s="30" t="s">
        <v>22099</v>
      </c>
      <c r="B1142" s="30" t="s">
        <v>3969</v>
      </c>
      <c r="C1142" s="37">
        <v>45936</v>
      </c>
      <c r="D1142" s="30" t="s">
        <v>4658</v>
      </c>
      <c r="E1142" s="37">
        <v>45936</v>
      </c>
      <c r="F1142" s="30" t="s">
        <v>4659</v>
      </c>
      <c r="G1142" s="30" t="s">
        <v>4379</v>
      </c>
      <c r="H1142" s="38">
        <v>1363304</v>
      </c>
      <c r="I1142" s="34">
        <v>0</v>
      </c>
      <c r="J1142" s="38">
        <v>109064</v>
      </c>
      <c r="K1142" s="38">
        <v>1472368</v>
      </c>
      <c r="L1142" s="7" t="s">
        <v>51</v>
      </c>
      <c r="M1142" s="6">
        <v>46077</v>
      </c>
      <c r="O1142" s="35">
        <f>IF(Table1[[#This Row],[Phân loại]]="Tồn đầu kỳ",Table1[[#This Row],[Tổng giá trị]],0)</f>
        <v>1472368</v>
      </c>
      <c r="P1142" s="7">
        <f>IF(Table1[[#This Row],[Số còn phải thu ĐK]]&lt;&gt;0,0,IF(Table1[[#This Row],[Phân loại]]="Bán hàng",Table1[[#This Row],[Tổng giá trị]],-Table1[[#This Row],[Tổng giá trị]]))</f>
        <v>0</v>
      </c>
      <c r="Q1142" s="35">
        <f t="shared" si="105"/>
        <v>1472368</v>
      </c>
      <c r="R1142" s="7">
        <f>Table1[[#This Row],[Số còn phải thu ĐK]]+Table1[[#This Row],[Giá Trị HD sau CK]]-Table1[[#This Row],[Số tiền đã thu]]</f>
        <v>0</v>
      </c>
      <c r="S1142" s="6">
        <f>IF(Table1[[#This Row],[Ngày hóa đơn]]&lt;&gt;"",Table1[[#This Row],[Ngày hóa đơn]],IF(Table1[[#This Row],[Ngày hạch toán]]&lt;&gt;"",Table1[[#This Row],[Ngày hạch toán]],""))</f>
        <v>45936</v>
      </c>
      <c r="T1142" s="7"/>
      <c r="U1142" s="6">
        <f>IF(Table1[[#This Row],[Ngày tính CN]]="","",S1142+T1142)</f>
        <v>45936</v>
      </c>
      <c r="V1142" s="35">
        <f ca="1">IF(Table1[[#This Row],[Hạn thanh toán]]="","",IF((U1142-NOW())&lt;0,0,(U1142-NOW())))</f>
        <v>0</v>
      </c>
      <c r="W1142" s="35"/>
      <c r="X1142" s="35" t="str">
        <f t="shared" ca="1" si="106"/>
        <v/>
      </c>
      <c r="Y1142" s="2" t="str">
        <f t="shared" si="107"/>
        <v>Đã thanh toán</v>
      </c>
      <c r="Z1142" s="51">
        <f t="shared" si="97"/>
        <v>45936</v>
      </c>
      <c r="AA1142" s="51">
        <f t="shared" si="98"/>
        <v>46077</v>
      </c>
      <c r="AD1142" s="2" t="str">
        <f>VLOOKUP($A1142,MA_KH!$A:$Q,MA_KH!O$1,0)</f>
        <v>OKONO</v>
      </c>
      <c r="AE1142" s="2" t="str">
        <f>VLOOKUP($A1142,MA_KH!$A:$Q,MA_KH!P$1,0)</f>
        <v>CÔNG TY TNHH OKONO VIỆT NAM</v>
      </c>
    </row>
    <row r="1143" spans="1:31" ht="25.5" hidden="1" customHeight="1" x14ac:dyDescent="0.2">
      <c r="A1143" s="30" t="s">
        <v>22099</v>
      </c>
      <c r="B1143" s="30" t="s">
        <v>3969</v>
      </c>
      <c r="C1143" s="37">
        <v>45936</v>
      </c>
      <c r="D1143" s="30" t="s">
        <v>4660</v>
      </c>
      <c r="E1143" s="37">
        <v>45936</v>
      </c>
      <c r="F1143" s="30" t="s">
        <v>4661</v>
      </c>
      <c r="G1143" s="30" t="s">
        <v>3970</v>
      </c>
      <c r="H1143" s="38">
        <v>747907</v>
      </c>
      <c r="I1143" s="34">
        <v>0</v>
      </c>
      <c r="J1143" s="38">
        <v>59833</v>
      </c>
      <c r="K1143" s="38">
        <v>807740</v>
      </c>
      <c r="L1143" s="7" t="s">
        <v>51</v>
      </c>
      <c r="M1143" s="6">
        <v>46077</v>
      </c>
      <c r="O1143" s="35">
        <f>IF(Table1[[#This Row],[Phân loại]]="Tồn đầu kỳ",Table1[[#This Row],[Tổng giá trị]],0)</f>
        <v>807740</v>
      </c>
      <c r="P1143" s="7">
        <f>IF(Table1[[#This Row],[Số còn phải thu ĐK]]&lt;&gt;0,0,IF(Table1[[#This Row],[Phân loại]]="Bán hàng",Table1[[#This Row],[Tổng giá trị]],-Table1[[#This Row],[Tổng giá trị]]))</f>
        <v>0</v>
      </c>
      <c r="Q1143" s="35">
        <f t="shared" si="105"/>
        <v>807740</v>
      </c>
      <c r="R1143" s="7">
        <f>Table1[[#This Row],[Số còn phải thu ĐK]]+Table1[[#This Row],[Giá Trị HD sau CK]]-Table1[[#This Row],[Số tiền đã thu]]</f>
        <v>0</v>
      </c>
      <c r="S1143" s="6">
        <f>IF(Table1[[#This Row],[Ngày hóa đơn]]&lt;&gt;"",Table1[[#This Row],[Ngày hóa đơn]],IF(Table1[[#This Row],[Ngày hạch toán]]&lt;&gt;"",Table1[[#This Row],[Ngày hạch toán]],""))</f>
        <v>45936</v>
      </c>
      <c r="T1143" s="7"/>
      <c r="U1143" s="6">
        <f>IF(Table1[[#This Row],[Ngày tính CN]]="","",S1143+T1143)</f>
        <v>45936</v>
      </c>
      <c r="V1143" s="35">
        <f ca="1">IF(Table1[[#This Row],[Hạn thanh toán]]="","",IF((U1143-NOW())&lt;0,0,(U1143-NOW())))</f>
        <v>0</v>
      </c>
      <c r="W1143" s="35"/>
      <c r="X1143" s="35" t="str">
        <f t="shared" ca="1" si="106"/>
        <v/>
      </c>
      <c r="Y1143" s="2" t="str">
        <f t="shared" si="107"/>
        <v>Đã thanh toán</v>
      </c>
      <c r="Z1143" s="51">
        <f t="shared" si="97"/>
        <v>45936</v>
      </c>
      <c r="AA1143" s="51">
        <f t="shared" si="98"/>
        <v>46077</v>
      </c>
      <c r="AD1143" s="2" t="str">
        <f>VLOOKUP($A1143,MA_KH!$A:$Q,MA_KH!O$1,0)</f>
        <v>OKONO</v>
      </c>
      <c r="AE1143" s="2" t="str">
        <f>VLOOKUP($A1143,MA_KH!$A:$Q,MA_KH!P$1,0)</f>
        <v>CÔNG TY TNHH OKONO VIỆT NAM</v>
      </c>
    </row>
    <row r="1144" spans="1:31" ht="25.5" hidden="1" customHeight="1" x14ac:dyDescent="0.2">
      <c r="A1144" s="39" t="s">
        <v>22099</v>
      </c>
      <c r="B1144" s="39" t="s">
        <v>3969</v>
      </c>
      <c r="C1144" s="40">
        <v>45936</v>
      </c>
      <c r="D1144" s="39" t="s">
        <v>4662</v>
      </c>
      <c r="E1144" s="40">
        <v>45936</v>
      </c>
      <c r="F1144" s="39" t="s">
        <v>4663</v>
      </c>
      <c r="G1144" s="39" t="s">
        <v>4344</v>
      </c>
      <c r="H1144" s="41">
        <v>760745</v>
      </c>
      <c r="I1144" s="42">
        <v>0</v>
      </c>
      <c r="J1144" s="41">
        <v>60860</v>
      </c>
      <c r="K1144" s="41">
        <v>821605</v>
      </c>
      <c r="L1144" s="7" t="s">
        <v>51</v>
      </c>
      <c r="M1144" s="6">
        <v>46077</v>
      </c>
      <c r="O1144" s="35">
        <f>IF(Table1[[#This Row],[Phân loại]]="Tồn đầu kỳ",Table1[[#This Row],[Tổng giá trị]],0)</f>
        <v>821605</v>
      </c>
      <c r="P1144" s="7">
        <f>IF(Table1[[#This Row],[Số còn phải thu ĐK]]&lt;&gt;0,0,IF(Table1[[#This Row],[Phân loại]]="Bán hàng",Table1[[#This Row],[Tổng giá trị]],-Table1[[#This Row],[Tổng giá trị]]))</f>
        <v>0</v>
      </c>
      <c r="Q1144" s="35">
        <f t="shared" ref="Q1144:Q1154" si="108">IF(M1144&lt;&gt;"",IF(O1144&lt;&gt;0,O1144,P1144),0)</f>
        <v>821605</v>
      </c>
      <c r="R1144" s="7">
        <f>Table1[[#This Row],[Số còn phải thu ĐK]]+Table1[[#This Row],[Giá Trị HD sau CK]]-Table1[[#This Row],[Số tiền đã thu]]</f>
        <v>0</v>
      </c>
      <c r="S1144" s="6">
        <f>IF(Table1[[#This Row],[Ngày hóa đơn]]&lt;&gt;"",Table1[[#This Row],[Ngày hóa đơn]],IF(Table1[[#This Row],[Ngày hạch toán]]&lt;&gt;"",Table1[[#This Row],[Ngày hạch toán]],""))</f>
        <v>45936</v>
      </c>
      <c r="T1144" s="7"/>
      <c r="U1144" s="6">
        <f>IF(Table1[[#This Row],[Ngày tính CN]]="","",S1144+T1144)</f>
        <v>45936</v>
      </c>
      <c r="V1144" s="35">
        <f ca="1">IF(Table1[[#This Row],[Hạn thanh toán]]="","",IF((U1144-NOW())&lt;0,0,(U1144-NOW())))</f>
        <v>0</v>
      </c>
      <c r="W1144" s="35"/>
      <c r="X1144" s="35" t="str">
        <f t="shared" ca="1" si="106"/>
        <v/>
      </c>
      <c r="Y1144" s="2" t="str">
        <f t="shared" si="107"/>
        <v>Đã thanh toán</v>
      </c>
      <c r="Z1144" s="51">
        <f t="shared" si="97"/>
        <v>45936</v>
      </c>
      <c r="AA1144" s="51">
        <f t="shared" si="98"/>
        <v>46077</v>
      </c>
      <c r="AD1144" s="2" t="str">
        <f>VLOOKUP($A1144,MA_KH!$A:$Q,MA_KH!O$1,0)</f>
        <v>OKONO</v>
      </c>
      <c r="AE1144" s="2" t="str">
        <f>VLOOKUP($A1144,MA_KH!$A:$Q,MA_KH!P$1,0)</f>
        <v>CÔNG TY TNHH OKONO VIỆT NAM</v>
      </c>
    </row>
    <row r="1145" spans="1:31" ht="25.5" hidden="1" customHeight="1" x14ac:dyDescent="0.2">
      <c r="A1145" s="30" t="s">
        <v>22099</v>
      </c>
      <c r="B1145" s="30" t="s">
        <v>3969</v>
      </c>
      <c r="C1145" s="37">
        <v>45943</v>
      </c>
      <c r="D1145" s="30" t="s">
        <v>4695</v>
      </c>
      <c r="E1145" s="37">
        <v>45943</v>
      </c>
      <c r="F1145" s="30" t="s">
        <v>4696</v>
      </c>
      <c r="G1145" s="30" t="s">
        <v>4346</v>
      </c>
      <c r="H1145" s="38">
        <v>712161</v>
      </c>
      <c r="I1145" s="34">
        <v>0</v>
      </c>
      <c r="J1145" s="38">
        <v>56973</v>
      </c>
      <c r="K1145" s="38">
        <v>769134</v>
      </c>
      <c r="L1145" s="7" t="s">
        <v>51</v>
      </c>
      <c r="M1145" s="6">
        <v>46077</v>
      </c>
      <c r="O1145" s="35">
        <f>IF(Table1[[#This Row],[Phân loại]]="Tồn đầu kỳ",Table1[[#This Row],[Tổng giá trị]],0)</f>
        <v>769134</v>
      </c>
      <c r="P1145" s="7">
        <f>IF(Table1[[#This Row],[Số còn phải thu ĐK]]&lt;&gt;0,0,IF(Table1[[#This Row],[Phân loại]]="Bán hàng",Table1[[#This Row],[Tổng giá trị]],-Table1[[#This Row],[Tổng giá trị]]))</f>
        <v>0</v>
      </c>
      <c r="Q1145" s="35">
        <f t="shared" si="108"/>
        <v>769134</v>
      </c>
      <c r="R1145" s="7">
        <f>Table1[[#This Row],[Số còn phải thu ĐK]]+Table1[[#This Row],[Giá Trị HD sau CK]]-Table1[[#This Row],[Số tiền đã thu]]</f>
        <v>0</v>
      </c>
      <c r="S1145" s="6">
        <f>IF(Table1[[#This Row],[Ngày hóa đơn]]&lt;&gt;"",Table1[[#This Row],[Ngày hóa đơn]],IF(Table1[[#This Row],[Ngày hạch toán]]&lt;&gt;"",Table1[[#This Row],[Ngày hạch toán]],""))</f>
        <v>45943</v>
      </c>
      <c r="T1145" s="7"/>
      <c r="U1145" s="6">
        <f>IF(Table1[[#This Row],[Ngày tính CN]]="","",S1145+T1145)</f>
        <v>45943</v>
      </c>
      <c r="V1145" s="35">
        <f ca="1">IF(Table1[[#This Row],[Hạn thanh toán]]="","",IF((U1145-NOW())&lt;0,0,(U1145-NOW())))</f>
        <v>0</v>
      </c>
      <c r="W1145" s="35"/>
      <c r="X1145" s="35" t="str">
        <f t="shared" ca="1" si="106"/>
        <v/>
      </c>
      <c r="Y1145" s="2" t="str">
        <f t="shared" si="107"/>
        <v>Đã thanh toán</v>
      </c>
      <c r="Z1145" s="51">
        <f t="shared" si="97"/>
        <v>45943</v>
      </c>
      <c r="AA1145" s="51">
        <f t="shared" si="98"/>
        <v>46077</v>
      </c>
      <c r="AD1145" s="2" t="str">
        <f>VLOOKUP($A1145,MA_KH!$A:$Q,MA_KH!O$1,0)</f>
        <v>OKONO</v>
      </c>
      <c r="AE1145" s="2" t="str">
        <f>VLOOKUP($A1145,MA_KH!$A:$Q,MA_KH!P$1,0)</f>
        <v>CÔNG TY TNHH OKONO VIỆT NAM</v>
      </c>
    </row>
    <row r="1146" spans="1:31" ht="25.5" hidden="1" customHeight="1" x14ac:dyDescent="0.2">
      <c r="A1146" s="30" t="s">
        <v>22099</v>
      </c>
      <c r="B1146" s="30" t="s">
        <v>3969</v>
      </c>
      <c r="C1146" s="37">
        <v>45943</v>
      </c>
      <c r="D1146" s="30" t="s">
        <v>4697</v>
      </c>
      <c r="E1146" s="37">
        <v>45943</v>
      </c>
      <c r="F1146" s="30" t="s">
        <v>4698</v>
      </c>
      <c r="G1146" s="30" t="s">
        <v>3976</v>
      </c>
      <c r="H1146" s="38">
        <v>993965</v>
      </c>
      <c r="I1146" s="34">
        <v>0</v>
      </c>
      <c r="J1146" s="38">
        <v>79517</v>
      </c>
      <c r="K1146" s="38">
        <v>1073482</v>
      </c>
      <c r="L1146" s="7" t="s">
        <v>51</v>
      </c>
      <c r="M1146" s="6">
        <v>46077</v>
      </c>
      <c r="O1146" s="35">
        <f>IF(Table1[[#This Row],[Phân loại]]="Tồn đầu kỳ",Table1[[#This Row],[Tổng giá trị]],0)</f>
        <v>1073482</v>
      </c>
      <c r="P1146" s="7">
        <f>IF(Table1[[#This Row],[Số còn phải thu ĐK]]&lt;&gt;0,0,IF(Table1[[#This Row],[Phân loại]]="Bán hàng",Table1[[#This Row],[Tổng giá trị]],-Table1[[#This Row],[Tổng giá trị]]))</f>
        <v>0</v>
      </c>
      <c r="Q1146" s="35">
        <f t="shared" si="108"/>
        <v>1073482</v>
      </c>
      <c r="R1146" s="7">
        <f>Table1[[#This Row],[Số còn phải thu ĐK]]+Table1[[#This Row],[Giá Trị HD sau CK]]-Table1[[#This Row],[Số tiền đã thu]]</f>
        <v>0</v>
      </c>
      <c r="S1146" s="6">
        <f>IF(Table1[[#This Row],[Ngày hóa đơn]]&lt;&gt;"",Table1[[#This Row],[Ngày hóa đơn]],IF(Table1[[#This Row],[Ngày hạch toán]]&lt;&gt;"",Table1[[#This Row],[Ngày hạch toán]],""))</f>
        <v>45943</v>
      </c>
      <c r="T1146" s="7"/>
      <c r="U1146" s="6">
        <f>IF(Table1[[#This Row],[Ngày tính CN]]="","",S1146+T1146)</f>
        <v>45943</v>
      </c>
      <c r="V1146" s="35">
        <f ca="1">IF(Table1[[#This Row],[Hạn thanh toán]]="","",IF((U1146-NOW())&lt;0,0,(U1146-NOW())))</f>
        <v>0</v>
      </c>
      <c r="W1146" s="35"/>
      <c r="X1146" s="35" t="str">
        <f t="shared" ref="X1146:X1154" ca="1" si="109">IF(OR(U1146="",R1146=0),"",IF((U1146-NOW())&lt;0,-(U1146-NOW()),0))</f>
        <v/>
      </c>
      <c r="Y1146" s="2" t="str">
        <f t="shared" ref="Y1146:Y1154" si="110">IF(R1146=0,"Đã thanh toán",IF(X1146="","",IF(X1146&lt;=0,"Chưa đến hạn thanh toán",IF(X1146&lt;=30,"Nợ quá hạn 30 ngày",IF(X1146&lt;=60,"Nợ quá hạn từ 30 ngày đến 60 ngày",IF(X1146&lt;=90,"Nợ quá hạn từ 60 ngày đến 90 ngày",IF(X1146&lt;=120,"Nợ quá hạn từ 90 ngày đến 120 ngày","Nợ quá hạn hơn 120 ngày có khả năng mất thanh toán")))))))</f>
        <v>Đã thanh toán</v>
      </c>
      <c r="Z1146" s="51">
        <f t="shared" si="97"/>
        <v>45943</v>
      </c>
      <c r="AA1146" s="51">
        <f t="shared" si="98"/>
        <v>46077</v>
      </c>
      <c r="AD1146" s="2" t="str">
        <f>VLOOKUP($A1146,MA_KH!$A:$Q,MA_KH!O$1,0)</f>
        <v>OKONO</v>
      </c>
      <c r="AE1146" s="2" t="str">
        <f>VLOOKUP($A1146,MA_KH!$A:$Q,MA_KH!P$1,0)</f>
        <v>CÔNG TY TNHH OKONO VIỆT NAM</v>
      </c>
    </row>
    <row r="1147" spans="1:31" ht="25.5" hidden="1" customHeight="1" x14ac:dyDescent="0.2">
      <c r="A1147" s="30" t="s">
        <v>22099</v>
      </c>
      <c r="B1147" s="30" t="s">
        <v>3969</v>
      </c>
      <c r="C1147" s="37">
        <v>45943</v>
      </c>
      <c r="D1147" s="30" t="s">
        <v>4699</v>
      </c>
      <c r="E1147" s="37">
        <v>45943</v>
      </c>
      <c r="F1147" s="30" t="s">
        <v>4700</v>
      </c>
      <c r="G1147" s="30" t="s">
        <v>3971</v>
      </c>
      <c r="H1147" s="38">
        <v>678562</v>
      </c>
      <c r="I1147" s="34">
        <v>0</v>
      </c>
      <c r="J1147" s="38">
        <v>54285</v>
      </c>
      <c r="K1147" s="38">
        <v>732847</v>
      </c>
      <c r="L1147" s="7" t="s">
        <v>51</v>
      </c>
      <c r="M1147" s="6">
        <v>46077</v>
      </c>
      <c r="O1147" s="35">
        <f>IF(Table1[[#This Row],[Phân loại]]="Tồn đầu kỳ",Table1[[#This Row],[Tổng giá trị]],0)</f>
        <v>732847</v>
      </c>
      <c r="P1147" s="7">
        <f>IF(Table1[[#This Row],[Số còn phải thu ĐK]]&lt;&gt;0,0,IF(Table1[[#This Row],[Phân loại]]="Bán hàng",Table1[[#This Row],[Tổng giá trị]],-Table1[[#This Row],[Tổng giá trị]]))</f>
        <v>0</v>
      </c>
      <c r="Q1147" s="35">
        <f t="shared" si="108"/>
        <v>732847</v>
      </c>
      <c r="R1147" s="7">
        <f>Table1[[#This Row],[Số còn phải thu ĐK]]+Table1[[#This Row],[Giá Trị HD sau CK]]-Table1[[#This Row],[Số tiền đã thu]]</f>
        <v>0</v>
      </c>
      <c r="S1147" s="6">
        <f>IF(Table1[[#This Row],[Ngày hóa đơn]]&lt;&gt;"",Table1[[#This Row],[Ngày hóa đơn]],IF(Table1[[#This Row],[Ngày hạch toán]]&lt;&gt;"",Table1[[#This Row],[Ngày hạch toán]],""))</f>
        <v>45943</v>
      </c>
      <c r="T1147" s="7"/>
      <c r="U1147" s="6">
        <f>IF(Table1[[#This Row],[Ngày tính CN]]="","",S1147+T1147)</f>
        <v>45943</v>
      </c>
      <c r="V1147" s="35">
        <f ca="1">IF(Table1[[#This Row],[Hạn thanh toán]]="","",IF((U1147-NOW())&lt;0,0,(U1147-NOW())))</f>
        <v>0</v>
      </c>
      <c r="W1147" s="35"/>
      <c r="X1147" s="35" t="str">
        <f t="shared" ca="1" si="109"/>
        <v/>
      </c>
      <c r="Y1147" s="2" t="str">
        <f t="shared" si="110"/>
        <v>Đã thanh toán</v>
      </c>
      <c r="Z1147" s="51">
        <f t="shared" si="97"/>
        <v>45943</v>
      </c>
      <c r="AA1147" s="51">
        <f t="shared" si="98"/>
        <v>46077</v>
      </c>
      <c r="AD1147" s="2" t="str">
        <f>VLOOKUP($A1147,MA_KH!$A:$Q,MA_KH!O$1,0)</f>
        <v>OKONO</v>
      </c>
      <c r="AE1147" s="2" t="str">
        <f>VLOOKUP($A1147,MA_KH!$A:$Q,MA_KH!P$1,0)</f>
        <v>CÔNG TY TNHH OKONO VIỆT NAM</v>
      </c>
    </row>
    <row r="1148" spans="1:31" ht="25.5" hidden="1" customHeight="1" x14ac:dyDescent="0.2">
      <c r="A1148" s="39" t="s">
        <v>22099</v>
      </c>
      <c r="B1148" s="39" t="s">
        <v>3969</v>
      </c>
      <c r="C1148" s="40">
        <v>45943</v>
      </c>
      <c r="D1148" s="39" t="s">
        <v>4701</v>
      </c>
      <c r="E1148" s="40">
        <v>45943</v>
      </c>
      <c r="F1148" s="39" t="s">
        <v>4702</v>
      </c>
      <c r="G1148" s="39" t="s">
        <v>4379</v>
      </c>
      <c r="H1148" s="41">
        <v>1244045</v>
      </c>
      <c r="I1148" s="42">
        <v>0</v>
      </c>
      <c r="J1148" s="41">
        <v>99524</v>
      </c>
      <c r="K1148" s="41">
        <v>1343569</v>
      </c>
      <c r="L1148" s="7" t="s">
        <v>51</v>
      </c>
      <c r="M1148" s="6">
        <v>46077</v>
      </c>
      <c r="O1148" s="35">
        <f>IF(Table1[[#This Row],[Phân loại]]="Tồn đầu kỳ",Table1[[#This Row],[Tổng giá trị]],0)</f>
        <v>1343569</v>
      </c>
      <c r="P1148" s="7">
        <f>IF(Table1[[#This Row],[Số còn phải thu ĐK]]&lt;&gt;0,0,IF(Table1[[#This Row],[Phân loại]]="Bán hàng",Table1[[#This Row],[Tổng giá trị]],-Table1[[#This Row],[Tổng giá trị]]))</f>
        <v>0</v>
      </c>
      <c r="Q1148" s="35">
        <f t="shared" si="108"/>
        <v>1343569</v>
      </c>
      <c r="R1148" s="7">
        <f>Table1[[#This Row],[Số còn phải thu ĐK]]+Table1[[#This Row],[Giá Trị HD sau CK]]-Table1[[#This Row],[Số tiền đã thu]]</f>
        <v>0</v>
      </c>
      <c r="S1148" s="6">
        <f>IF(Table1[[#This Row],[Ngày hóa đơn]]&lt;&gt;"",Table1[[#This Row],[Ngày hóa đơn]],IF(Table1[[#This Row],[Ngày hạch toán]]&lt;&gt;"",Table1[[#This Row],[Ngày hạch toán]],""))</f>
        <v>45943</v>
      </c>
      <c r="T1148" s="7"/>
      <c r="U1148" s="6">
        <f>IF(Table1[[#This Row],[Ngày tính CN]]="","",S1148+T1148)</f>
        <v>45943</v>
      </c>
      <c r="V1148" s="35">
        <f ca="1">IF(Table1[[#This Row],[Hạn thanh toán]]="","",IF((U1148-NOW())&lt;0,0,(U1148-NOW())))</f>
        <v>0</v>
      </c>
      <c r="W1148" s="35"/>
      <c r="X1148" s="35" t="str">
        <f t="shared" ca="1" si="109"/>
        <v/>
      </c>
      <c r="Y1148" s="2" t="str">
        <f t="shared" si="110"/>
        <v>Đã thanh toán</v>
      </c>
      <c r="Z1148" s="51">
        <f t="shared" si="97"/>
        <v>45943</v>
      </c>
      <c r="AA1148" s="51">
        <f t="shared" si="98"/>
        <v>46077</v>
      </c>
      <c r="AD1148" s="2" t="str">
        <f>VLOOKUP($A1148,MA_KH!$A:$Q,MA_KH!O$1,0)</f>
        <v>OKONO</v>
      </c>
      <c r="AE1148" s="2" t="str">
        <f>VLOOKUP($A1148,MA_KH!$A:$Q,MA_KH!P$1,0)</f>
        <v>CÔNG TY TNHH OKONO VIỆT NAM</v>
      </c>
    </row>
    <row r="1149" spans="1:31" ht="25.5" hidden="1" customHeight="1" x14ac:dyDescent="0.2">
      <c r="A1149" s="30" t="s">
        <v>22099</v>
      </c>
      <c r="B1149" s="30" t="s">
        <v>3969</v>
      </c>
      <c r="C1149" s="37">
        <v>45950</v>
      </c>
      <c r="D1149" s="30" t="s">
        <v>4755</v>
      </c>
      <c r="E1149" s="37">
        <v>45950</v>
      </c>
      <c r="F1149" s="30" t="s">
        <v>4756</v>
      </c>
      <c r="G1149" s="30" t="s">
        <v>4337</v>
      </c>
      <c r="H1149" s="38">
        <v>565296</v>
      </c>
      <c r="I1149" s="34">
        <v>0</v>
      </c>
      <c r="J1149" s="38">
        <v>45224</v>
      </c>
      <c r="K1149" s="38">
        <v>610520</v>
      </c>
      <c r="L1149" s="7" t="s">
        <v>51</v>
      </c>
      <c r="M1149" s="6">
        <v>46077</v>
      </c>
      <c r="O1149" s="35">
        <f>IF(Table1[[#This Row],[Phân loại]]="Tồn đầu kỳ",Table1[[#This Row],[Tổng giá trị]],0)</f>
        <v>610520</v>
      </c>
      <c r="P1149" s="7">
        <f>IF(Table1[[#This Row],[Số còn phải thu ĐK]]&lt;&gt;0,0,IF(Table1[[#This Row],[Phân loại]]="Bán hàng",Table1[[#This Row],[Tổng giá trị]],-Table1[[#This Row],[Tổng giá trị]]))</f>
        <v>0</v>
      </c>
      <c r="Q1149" s="35">
        <f t="shared" si="108"/>
        <v>610520</v>
      </c>
      <c r="R1149" s="7">
        <f>Table1[[#This Row],[Số còn phải thu ĐK]]+Table1[[#This Row],[Giá Trị HD sau CK]]-Table1[[#This Row],[Số tiền đã thu]]</f>
        <v>0</v>
      </c>
      <c r="S1149" s="6">
        <f>IF(Table1[[#This Row],[Ngày hóa đơn]]&lt;&gt;"",Table1[[#This Row],[Ngày hóa đơn]],IF(Table1[[#This Row],[Ngày hạch toán]]&lt;&gt;"",Table1[[#This Row],[Ngày hạch toán]],""))</f>
        <v>45950</v>
      </c>
      <c r="T1149" s="7"/>
      <c r="U1149" s="6">
        <f>IF(Table1[[#This Row],[Ngày tính CN]]="","",S1149+T1149)</f>
        <v>45950</v>
      </c>
      <c r="V1149" s="35">
        <f ca="1">IF(Table1[[#This Row],[Hạn thanh toán]]="","",IF((U1149-NOW())&lt;0,0,(U1149-NOW())))</f>
        <v>0</v>
      </c>
      <c r="W1149" s="35"/>
      <c r="X1149" s="35" t="str">
        <f t="shared" ca="1" si="109"/>
        <v/>
      </c>
      <c r="Y1149" s="2" t="str">
        <f t="shared" si="110"/>
        <v>Đã thanh toán</v>
      </c>
      <c r="Z1149" s="51">
        <f t="shared" si="97"/>
        <v>45950</v>
      </c>
      <c r="AA1149" s="51">
        <f t="shared" si="98"/>
        <v>46077</v>
      </c>
      <c r="AD1149" s="2" t="str">
        <f>VLOOKUP($A1149,MA_KH!$A:$Q,MA_KH!O$1,0)</f>
        <v>OKONO</v>
      </c>
      <c r="AE1149" s="2" t="str">
        <f>VLOOKUP($A1149,MA_KH!$A:$Q,MA_KH!P$1,0)</f>
        <v>CÔNG TY TNHH OKONO VIỆT NAM</v>
      </c>
    </row>
    <row r="1150" spans="1:31" ht="25.5" hidden="1" customHeight="1" x14ac:dyDescent="0.2">
      <c r="A1150" s="30" t="s">
        <v>22099</v>
      </c>
      <c r="B1150" s="30" t="s">
        <v>3969</v>
      </c>
      <c r="C1150" s="37">
        <v>45950</v>
      </c>
      <c r="D1150" s="30" t="s">
        <v>4757</v>
      </c>
      <c r="E1150" s="37">
        <v>45950</v>
      </c>
      <c r="F1150" s="30" t="s">
        <v>4758</v>
      </c>
      <c r="G1150" s="30" t="s">
        <v>4438</v>
      </c>
      <c r="H1150" s="38">
        <v>716288</v>
      </c>
      <c r="I1150" s="34">
        <v>0</v>
      </c>
      <c r="J1150" s="38">
        <v>57303</v>
      </c>
      <c r="K1150" s="38">
        <v>773591</v>
      </c>
      <c r="L1150" s="7" t="s">
        <v>51</v>
      </c>
      <c r="M1150" s="6">
        <v>46077</v>
      </c>
      <c r="O1150" s="35">
        <f>IF(Table1[[#This Row],[Phân loại]]="Tồn đầu kỳ",Table1[[#This Row],[Tổng giá trị]],0)</f>
        <v>773591</v>
      </c>
      <c r="P1150" s="7">
        <f>IF(Table1[[#This Row],[Số còn phải thu ĐK]]&lt;&gt;0,0,IF(Table1[[#This Row],[Phân loại]]="Bán hàng",Table1[[#This Row],[Tổng giá trị]],-Table1[[#This Row],[Tổng giá trị]]))</f>
        <v>0</v>
      </c>
      <c r="Q1150" s="35">
        <f t="shared" si="108"/>
        <v>773591</v>
      </c>
      <c r="R1150" s="7">
        <f>Table1[[#This Row],[Số còn phải thu ĐK]]+Table1[[#This Row],[Giá Trị HD sau CK]]-Table1[[#This Row],[Số tiền đã thu]]</f>
        <v>0</v>
      </c>
      <c r="S1150" s="6">
        <f>IF(Table1[[#This Row],[Ngày hóa đơn]]&lt;&gt;"",Table1[[#This Row],[Ngày hóa đơn]],IF(Table1[[#This Row],[Ngày hạch toán]]&lt;&gt;"",Table1[[#This Row],[Ngày hạch toán]],""))</f>
        <v>45950</v>
      </c>
      <c r="T1150" s="7"/>
      <c r="U1150" s="6">
        <f>IF(Table1[[#This Row],[Ngày tính CN]]="","",S1150+T1150)</f>
        <v>45950</v>
      </c>
      <c r="V1150" s="35">
        <f ca="1">IF(Table1[[#This Row],[Hạn thanh toán]]="","",IF((U1150-NOW())&lt;0,0,(U1150-NOW())))</f>
        <v>0</v>
      </c>
      <c r="W1150" s="35"/>
      <c r="X1150" s="35" t="str">
        <f t="shared" ca="1" si="109"/>
        <v/>
      </c>
      <c r="Y1150" s="2" t="str">
        <f t="shared" si="110"/>
        <v>Đã thanh toán</v>
      </c>
      <c r="Z1150" s="51">
        <f t="shared" si="97"/>
        <v>45950</v>
      </c>
      <c r="AA1150" s="51">
        <f t="shared" si="98"/>
        <v>46077</v>
      </c>
      <c r="AD1150" s="2" t="str">
        <f>VLOOKUP($A1150,MA_KH!$A:$Q,MA_KH!O$1,0)</f>
        <v>OKONO</v>
      </c>
      <c r="AE1150" s="2" t="str">
        <f>VLOOKUP($A1150,MA_KH!$A:$Q,MA_KH!P$1,0)</f>
        <v>CÔNG TY TNHH OKONO VIỆT NAM</v>
      </c>
    </row>
    <row r="1151" spans="1:31" ht="25.5" hidden="1" customHeight="1" x14ac:dyDescent="0.2">
      <c r="A1151" s="30" t="s">
        <v>22099</v>
      </c>
      <c r="B1151" s="30" t="s">
        <v>3969</v>
      </c>
      <c r="C1151" s="37">
        <v>45950</v>
      </c>
      <c r="D1151" s="30" t="s">
        <v>4759</v>
      </c>
      <c r="E1151" s="37">
        <v>45950</v>
      </c>
      <c r="F1151" s="30" t="s">
        <v>4760</v>
      </c>
      <c r="G1151" s="30" t="s">
        <v>4208</v>
      </c>
      <c r="H1151" s="38">
        <v>690201</v>
      </c>
      <c r="I1151" s="34">
        <v>0</v>
      </c>
      <c r="J1151" s="38">
        <v>55216</v>
      </c>
      <c r="K1151" s="38">
        <v>745417</v>
      </c>
      <c r="L1151" s="7" t="s">
        <v>51</v>
      </c>
      <c r="M1151" s="6">
        <v>46077</v>
      </c>
      <c r="O1151" s="35">
        <f>IF(Table1[[#This Row],[Phân loại]]="Tồn đầu kỳ",Table1[[#This Row],[Tổng giá trị]],0)</f>
        <v>745417</v>
      </c>
      <c r="P1151" s="7">
        <f>IF(Table1[[#This Row],[Số còn phải thu ĐK]]&lt;&gt;0,0,IF(Table1[[#This Row],[Phân loại]]="Bán hàng",Table1[[#This Row],[Tổng giá trị]],-Table1[[#This Row],[Tổng giá trị]]))</f>
        <v>0</v>
      </c>
      <c r="Q1151" s="35">
        <f t="shared" si="108"/>
        <v>745417</v>
      </c>
      <c r="R1151" s="7">
        <f>Table1[[#This Row],[Số còn phải thu ĐK]]+Table1[[#This Row],[Giá Trị HD sau CK]]-Table1[[#This Row],[Số tiền đã thu]]</f>
        <v>0</v>
      </c>
      <c r="S1151" s="6">
        <f>IF(Table1[[#This Row],[Ngày hóa đơn]]&lt;&gt;"",Table1[[#This Row],[Ngày hóa đơn]],IF(Table1[[#This Row],[Ngày hạch toán]]&lt;&gt;"",Table1[[#This Row],[Ngày hạch toán]],""))</f>
        <v>45950</v>
      </c>
      <c r="T1151" s="7"/>
      <c r="U1151" s="6">
        <f>IF(Table1[[#This Row],[Ngày tính CN]]="","",S1151+T1151)</f>
        <v>45950</v>
      </c>
      <c r="V1151" s="35">
        <f ca="1">IF(Table1[[#This Row],[Hạn thanh toán]]="","",IF((U1151-NOW())&lt;0,0,(U1151-NOW())))</f>
        <v>0</v>
      </c>
      <c r="W1151" s="35"/>
      <c r="X1151" s="35" t="str">
        <f t="shared" ca="1" si="109"/>
        <v/>
      </c>
      <c r="Y1151" s="2" t="str">
        <f t="shared" si="110"/>
        <v>Đã thanh toán</v>
      </c>
      <c r="Z1151" s="51">
        <f t="shared" si="97"/>
        <v>45950</v>
      </c>
      <c r="AA1151" s="51">
        <f t="shared" si="98"/>
        <v>46077</v>
      </c>
      <c r="AD1151" s="2" t="str">
        <f>VLOOKUP($A1151,MA_KH!$A:$Q,MA_KH!O$1,0)</f>
        <v>OKONO</v>
      </c>
      <c r="AE1151" s="2" t="str">
        <f>VLOOKUP($A1151,MA_KH!$A:$Q,MA_KH!P$1,0)</f>
        <v>CÔNG TY TNHH OKONO VIỆT NAM</v>
      </c>
    </row>
    <row r="1152" spans="1:31" ht="25.5" hidden="1" customHeight="1" x14ac:dyDescent="0.2">
      <c r="A1152" s="39" t="s">
        <v>22099</v>
      </c>
      <c r="B1152" s="39" t="s">
        <v>3969</v>
      </c>
      <c r="C1152" s="40">
        <v>45950</v>
      </c>
      <c r="D1152" s="39" t="s">
        <v>4761</v>
      </c>
      <c r="E1152" s="40">
        <v>45950</v>
      </c>
      <c r="F1152" s="39" t="s">
        <v>4762</v>
      </c>
      <c r="G1152" s="39" t="s">
        <v>4379</v>
      </c>
      <c r="H1152" s="41">
        <v>1458462</v>
      </c>
      <c r="I1152" s="42">
        <v>0</v>
      </c>
      <c r="J1152" s="41">
        <v>116677</v>
      </c>
      <c r="K1152" s="41">
        <v>1575139</v>
      </c>
      <c r="L1152" s="7" t="s">
        <v>51</v>
      </c>
      <c r="M1152" s="6">
        <v>46077</v>
      </c>
      <c r="O1152" s="35">
        <f>IF(Table1[[#This Row],[Phân loại]]="Tồn đầu kỳ",Table1[[#This Row],[Tổng giá trị]],0)</f>
        <v>1575139</v>
      </c>
      <c r="P1152" s="7">
        <f>IF(Table1[[#This Row],[Số còn phải thu ĐK]]&lt;&gt;0,0,IF(Table1[[#This Row],[Phân loại]]="Bán hàng",Table1[[#This Row],[Tổng giá trị]],-Table1[[#This Row],[Tổng giá trị]]))</f>
        <v>0</v>
      </c>
      <c r="Q1152" s="35">
        <f t="shared" si="108"/>
        <v>1575139</v>
      </c>
      <c r="R1152" s="7">
        <f>Table1[[#This Row],[Số còn phải thu ĐK]]+Table1[[#This Row],[Giá Trị HD sau CK]]-Table1[[#This Row],[Số tiền đã thu]]</f>
        <v>0</v>
      </c>
      <c r="S1152" s="6">
        <f>IF(Table1[[#This Row],[Ngày hóa đơn]]&lt;&gt;"",Table1[[#This Row],[Ngày hóa đơn]],IF(Table1[[#This Row],[Ngày hạch toán]]&lt;&gt;"",Table1[[#This Row],[Ngày hạch toán]],""))</f>
        <v>45950</v>
      </c>
      <c r="T1152" s="7"/>
      <c r="U1152" s="6">
        <f>IF(Table1[[#This Row],[Ngày tính CN]]="","",S1152+T1152)</f>
        <v>45950</v>
      </c>
      <c r="V1152" s="35">
        <f ca="1">IF(Table1[[#This Row],[Hạn thanh toán]]="","",IF((U1152-NOW())&lt;0,0,(U1152-NOW())))</f>
        <v>0</v>
      </c>
      <c r="W1152" s="35"/>
      <c r="X1152" s="35" t="str">
        <f t="shared" ca="1" si="109"/>
        <v/>
      </c>
      <c r="Y1152" s="2" t="str">
        <f t="shared" si="110"/>
        <v>Đã thanh toán</v>
      </c>
      <c r="Z1152" s="51">
        <f t="shared" si="97"/>
        <v>45950</v>
      </c>
      <c r="AA1152" s="51">
        <f t="shared" si="98"/>
        <v>46077</v>
      </c>
      <c r="AD1152" s="2" t="str">
        <f>VLOOKUP($A1152,MA_KH!$A:$Q,MA_KH!O$1,0)</f>
        <v>OKONO</v>
      </c>
      <c r="AE1152" s="2" t="str">
        <f>VLOOKUP($A1152,MA_KH!$A:$Q,MA_KH!P$1,0)</f>
        <v>CÔNG TY TNHH OKONO VIỆT NAM</v>
      </c>
    </row>
    <row r="1153" spans="1:31" ht="25.5" hidden="1" customHeight="1" x14ac:dyDescent="0.2">
      <c r="A1153" s="30" t="s">
        <v>22099</v>
      </c>
      <c r="B1153" s="30" t="s">
        <v>3969</v>
      </c>
      <c r="C1153" s="37">
        <v>45951</v>
      </c>
      <c r="D1153" s="30" t="s">
        <v>4763</v>
      </c>
      <c r="E1153" s="37">
        <v>45951</v>
      </c>
      <c r="F1153" s="30" t="s">
        <v>4764</v>
      </c>
      <c r="G1153" s="30" t="s">
        <v>3974</v>
      </c>
      <c r="H1153" s="38">
        <v>737009</v>
      </c>
      <c r="I1153" s="34">
        <v>0</v>
      </c>
      <c r="J1153" s="38">
        <v>58961</v>
      </c>
      <c r="K1153" s="38">
        <v>795970</v>
      </c>
      <c r="L1153" s="7" t="s">
        <v>51</v>
      </c>
      <c r="M1153" s="6">
        <v>46077</v>
      </c>
      <c r="O1153" s="35">
        <f>IF(Table1[[#This Row],[Phân loại]]="Tồn đầu kỳ",Table1[[#This Row],[Tổng giá trị]],0)</f>
        <v>795970</v>
      </c>
      <c r="P1153" s="7">
        <f>IF(Table1[[#This Row],[Số còn phải thu ĐK]]&lt;&gt;0,0,IF(Table1[[#This Row],[Phân loại]]="Bán hàng",Table1[[#This Row],[Tổng giá trị]],-Table1[[#This Row],[Tổng giá trị]]))</f>
        <v>0</v>
      </c>
      <c r="Q1153" s="35">
        <f t="shared" si="108"/>
        <v>795970</v>
      </c>
      <c r="R1153" s="7">
        <f>Table1[[#This Row],[Số còn phải thu ĐK]]+Table1[[#This Row],[Giá Trị HD sau CK]]-Table1[[#This Row],[Số tiền đã thu]]</f>
        <v>0</v>
      </c>
      <c r="S1153" s="6">
        <f>IF(Table1[[#This Row],[Ngày hóa đơn]]&lt;&gt;"",Table1[[#This Row],[Ngày hóa đơn]],IF(Table1[[#This Row],[Ngày hạch toán]]&lt;&gt;"",Table1[[#This Row],[Ngày hạch toán]],""))</f>
        <v>45951</v>
      </c>
      <c r="T1153" s="7"/>
      <c r="U1153" s="6">
        <f>IF(Table1[[#This Row],[Ngày tính CN]]="","",S1153+T1153)</f>
        <v>45951</v>
      </c>
      <c r="V1153" s="35">
        <f ca="1">IF(Table1[[#This Row],[Hạn thanh toán]]="","",IF((U1153-NOW())&lt;0,0,(U1153-NOW())))</f>
        <v>0</v>
      </c>
      <c r="W1153" s="35"/>
      <c r="X1153" s="35" t="str">
        <f t="shared" ca="1" si="109"/>
        <v/>
      </c>
      <c r="Y1153" s="2" t="str">
        <f t="shared" si="110"/>
        <v>Đã thanh toán</v>
      </c>
      <c r="Z1153" s="51">
        <f t="shared" si="97"/>
        <v>45951</v>
      </c>
      <c r="AA1153" s="51">
        <f t="shared" si="98"/>
        <v>46077</v>
      </c>
      <c r="AD1153" s="2" t="str">
        <f>VLOOKUP($A1153,MA_KH!$A:$Q,MA_KH!O$1,0)</f>
        <v>OKONO</v>
      </c>
      <c r="AE1153" s="2" t="str">
        <f>VLOOKUP($A1153,MA_KH!$A:$Q,MA_KH!P$1,0)</f>
        <v>CÔNG TY TNHH OKONO VIỆT NAM</v>
      </c>
    </row>
    <row r="1154" spans="1:31" ht="25.5" hidden="1" customHeight="1" x14ac:dyDescent="0.2">
      <c r="A1154" s="39" t="s">
        <v>22099</v>
      </c>
      <c r="B1154" s="39" t="s">
        <v>3969</v>
      </c>
      <c r="C1154" s="40">
        <v>45951</v>
      </c>
      <c r="D1154" s="39" t="s">
        <v>4765</v>
      </c>
      <c r="E1154" s="40">
        <v>45951</v>
      </c>
      <c r="F1154" s="39" t="s">
        <v>4766</v>
      </c>
      <c r="G1154" s="39" t="s">
        <v>4348</v>
      </c>
      <c r="H1154" s="41">
        <v>1635105</v>
      </c>
      <c r="I1154" s="42">
        <v>0</v>
      </c>
      <c r="J1154" s="41">
        <v>130808</v>
      </c>
      <c r="K1154" s="41">
        <v>1765913</v>
      </c>
      <c r="L1154" s="7" t="s">
        <v>51</v>
      </c>
      <c r="M1154" s="6">
        <v>46077</v>
      </c>
      <c r="O1154" s="35">
        <f>IF(Table1[[#This Row],[Phân loại]]="Tồn đầu kỳ",Table1[[#This Row],[Tổng giá trị]],0)</f>
        <v>1765913</v>
      </c>
      <c r="P1154" s="7">
        <f>IF(Table1[[#This Row],[Số còn phải thu ĐK]]&lt;&gt;0,0,IF(Table1[[#This Row],[Phân loại]]="Bán hàng",Table1[[#This Row],[Tổng giá trị]],-Table1[[#This Row],[Tổng giá trị]]))</f>
        <v>0</v>
      </c>
      <c r="Q1154" s="35">
        <f t="shared" si="108"/>
        <v>1765913</v>
      </c>
      <c r="R1154" s="7">
        <f>Table1[[#This Row],[Số còn phải thu ĐK]]+Table1[[#This Row],[Giá Trị HD sau CK]]-Table1[[#This Row],[Số tiền đã thu]]</f>
        <v>0</v>
      </c>
      <c r="S1154" s="6">
        <f>IF(Table1[[#This Row],[Ngày hóa đơn]]&lt;&gt;"",Table1[[#This Row],[Ngày hóa đơn]],IF(Table1[[#This Row],[Ngày hạch toán]]&lt;&gt;"",Table1[[#This Row],[Ngày hạch toán]],""))</f>
        <v>45951</v>
      </c>
      <c r="T1154" s="7"/>
      <c r="U1154" s="6">
        <f>IF(Table1[[#This Row],[Ngày tính CN]]="","",S1154+T1154)</f>
        <v>45951</v>
      </c>
      <c r="V1154" s="35">
        <f ca="1">IF(Table1[[#This Row],[Hạn thanh toán]]="","",IF((U1154-NOW())&lt;0,0,(U1154-NOW())))</f>
        <v>0</v>
      </c>
      <c r="W1154" s="35"/>
      <c r="X1154" s="35" t="str">
        <f t="shared" ca="1" si="109"/>
        <v/>
      </c>
      <c r="Y1154" s="2" t="str">
        <f t="shared" si="110"/>
        <v>Đã thanh toán</v>
      </c>
      <c r="Z1154" s="51">
        <f t="shared" si="97"/>
        <v>45951</v>
      </c>
      <c r="AA1154" s="51">
        <f t="shared" si="98"/>
        <v>46077</v>
      </c>
      <c r="AD1154" s="2" t="str">
        <f>VLOOKUP($A1154,MA_KH!$A:$Q,MA_KH!O$1,0)</f>
        <v>OKONO</v>
      </c>
      <c r="AE1154" s="2" t="str">
        <f>VLOOKUP($A1154,MA_KH!$A:$Q,MA_KH!P$1,0)</f>
        <v>CÔNG TY TNHH OKONO VIỆT NAM</v>
      </c>
    </row>
    <row r="1155" spans="1:31" ht="25.5" hidden="1" customHeight="1" x14ac:dyDescent="0.2">
      <c r="A1155" s="39" t="s">
        <v>21956</v>
      </c>
      <c r="B1155" s="39" t="s">
        <v>4191</v>
      </c>
      <c r="C1155" s="40">
        <v>45932</v>
      </c>
      <c r="D1155" s="39" t="s">
        <v>4601</v>
      </c>
      <c r="E1155" s="40">
        <v>45932</v>
      </c>
      <c r="F1155" s="39" t="s">
        <v>4602</v>
      </c>
      <c r="G1155" s="39" t="s">
        <v>4603</v>
      </c>
      <c r="H1155" s="41">
        <v>962464</v>
      </c>
      <c r="I1155" s="42">
        <v>0</v>
      </c>
      <c r="J1155" s="41">
        <v>76997</v>
      </c>
      <c r="K1155" s="41">
        <v>1039461</v>
      </c>
      <c r="L1155" s="7" t="s">
        <v>51</v>
      </c>
      <c r="M1155" s="6">
        <v>46030</v>
      </c>
      <c r="O1155" s="35">
        <f>IF(Table1[[#This Row],[Phân loại]]="Tồn đầu kỳ",Table1[[#This Row],[Tổng giá trị]],0)</f>
        <v>1039461</v>
      </c>
      <c r="P1155" s="7">
        <f>IF(Table1[[#This Row],[Số còn phải thu ĐK]]&lt;&gt;0,0,IF(Table1[[#This Row],[Phân loại]]="Bán hàng",Table1[[#This Row],[Tổng giá trị]],-Table1[[#This Row],[Tổng giá trị]]))</f>
        <v>0</v>
      </c>
      <c r="Q1155" s="35">
        <f t="shared" ref="Q1155:Q1166" si="111">IF(M1155&lt;&gt;"",IF(O1155&lt;&gt;0,O1155,P1155),0)</f>
        <v>1039461</v>
      </c>
      <c r="R1155" s="7">
        <f>Table1[[#This Row],[Số còn phải thu ĐK]]+Table1[[#This Row],[Giá Trị HD sau CK]]-Table1[[#This Row],[Số tiền đã thu]]</f>
        <v>0</v>
      </c>
      <c r="S1155" s="6">
        <f>IF(Table1[[#This Row],[Ngày hóa đơn]]&lt;&gt;"",Table1[[#This Row],[Ngày hóa đơn]],IF(Table1[[#This Row],[Ngày hạch toán]]&lt;&gt;"",Table1[[#This Row],[Ngày hạch toán]],""))</f>
        <v>45932</v>
      </c>
      <c r="T1155" s="7"/>
      <c r="U1155" s="6">
        <f>IF(Table1[[#This Row],[Ngày tính CN]]="","",S1155+T1155)</f>
        <v>45932</v>
      </c>
      <c r="V1155" s="35">
        <f ca="1">IF(Table1[[#This Row],[Hạn thanh toán]]="","",IF((U1155-NOW())&lt;0,0,(U1155-NOW())))</f>
        <v>0</v>
      </c>
      <c r="W1155" s="35"/>
      <c r="X1155" s="35" t="str">
        <f t="shared" ref="X1155:X1156" ca="1" si="112">IF(OR(U1155="",R1155=0),"",IF((U1155-NOW())&lt;0,-(U1155-NOW()),0))</f>
        <v/>
      </c>
      <c r="Y1155" s="2" t="str">
        <f t="shared" ref="Y1155:Y1156" si="113">IF(R1155=0,"Đã thanh toán",IF(X1155="","",IF(X1155&lt;=0,"Chưa đến hạn thanh toán",IF(X1155&lt;=30,"Nợ quá hạn 30 ngày",IF(X1155&lt;=60,"Nợ quá hạn từ 30 ngày đến 60 ngày",IF(X1155&lt;=90,"Nợ quá hạn từ 60 ngày đến 90 ngày",IF(X1155&lt;=120,"Nợ quá hạn từ 90 ngày đến 120 ngày","Nợ quá hạn hơn 120 ngày có khả năng mất thanh toán")))))))</f>
        <v>Đã thanh toán</v>
      </c>
      <c r="Z1155" s="51">
        <f t="shared" si="97"/>
        <v>45932</v>
      </c>
      <c r="AA1155" s="51">
        <f t="shared" si="98"/>
        <v>46030</v>
      </c>
      <c r="AD1155" s="2" t="str">
        <f>VLOOKUP($A1155,MA_KH!$A:$Q,MA_KH!O$1,0)</f>
        <v>LARIA (FM)</v>
      </c>
      <c r="AE1155" s="2" t="str">
        <f>VLOOKUP($A1155,MA_KH!$A:$Q,MA_KH!P$1,0)</f>
        <v>CÔNG TY TNHH THƯƠNG MẠI LARIA</v>
      </c>
    </row>
    <row r="1156" spans="1:31" ht="25.5" hidden="1" customHeight="1" x14ac:dyDescent="0.2">
      <c r="A1156" s="39" t="s">
        <v>21956</v>
      </c>
      <c r="B1156" s="39" t="s">
        <v>4191</v>
      </c>
      <c r="C1156" s="40">
        <v>45936</v>
      </c>
      <c r="D1156" s="39" t="s">
        <v>4650</v>
      </c>
      <c r="E1156" s="40">
        <v>45936</v>
      </c>
      <c r="F1156" s="39" t="s">
        <v>4651</v>
      </c>
      <c r="G1156" s="39" t="s">
        <v>4652</v>
      </c>
      <c r="H1156" s="41">
        <v>772431</v>
      </c>
      <c r="I1156" s="42">
        <v>0</v>
      </c>
      <c r="J1156" s="41">
        <v>61794</v>
      </c>
      <c r="K1156" s="41">
        <v>834225</v>
      </c>
      <c r="L1156" s="7" t="s">
        <v>51</v>
      </c>
      <c r="M1156" s="6">
        <v>46030</v>
      </c>
      <c r="O1156" s="35">
        <f>IF(Table1[[#This Row],[Phân loại]]="Tồn đầu kỳ",Table1[[#This Row],[Tổng giá trị]],0)</f>
        <v>834225</v>
      </c>
      <c r="P1156" s="7">
        <f>IF(Table1[[#This Row],[Số còn phải thu ĐK]]&lt;&gt;0,0,IF(Table1[[#This Row],[Phân loại]]="Bán hàng",Table1[[#This Row],[Tổng giá trị]],-Table1[[#This Row],[Tổng giá trị]]))</f>
        <v>0</v>
      </c>
      <c r="Q1156" s="35">
        <f t="shared" si="111"/>
        <v>834225</v>
      </c>
      <c r="R1156" s="7">
        <f>Table1[[#This Row],[Số còn phải thu ĐK]]+Table1[[#This Row],[Giá Trị HD sau CK]]-Table1[[#This Row],[Số tiền đã thu]]</f>
        <v>0</v>
      </c>
      <c r="S1156" s="6">
        <f>IF(Table1[[#This Row],[Ngày hóa đơn]]&lt;&gt;"",Table1[[#This Row],[Ngày hóa đơn]],IF(Table1[[#This Row],[Ngày hạch toán]]&lt;&gt;"",Table1[[#This Row],[Ngày hạch toán]],""))</f>
        <v>45936</v>
      </c>
      <c r="T1156" s="7"/>
      <c r="U1156" s="6">
        <f>IF(Table1[[#This Row],[Ngày tính CN]]="","",S1156+T1156)</f>
        <v>45936</v>
      </c>
      <c r="V1156" s="35">
        <f ca="1">IF(Table1[[#This Row],[Hạn thanh toán]]="","",IF((U1156-NOW())&lt;0,0,(U1156-NOW())))</f>
        <v>0</v>
      </c>
      <c r="W1156" s="35"/>
      <c r="X1156" s="35" t="str">
        <f t="shared" ca="1" si="112"/>
        <v/>
      </c>
      <c r="Y1156" s="2" t="str">
        <f t="shared" si="113"/>
        <v>Đã thanh toán</v>
      </c>
      <c r="Z1156" s="51">
        <f t="shared" ref="Z1156:Z1219" si="114">IF(S1156="","",S1156)</f>
        <v>45936</v>
      </c>
      <c r="AA1156" s="51">
        <f t="shared" ref="AA1156:AA1219" si="115">IF(M1156="","",M1156)</f>
        <v>46030</v>
      </c>
      <c r="AD1156" s="2" t="str">
        <f>VLOOKUP($A1156,MA_KH!$A:$Q,MA_KH!O$1,0)</f>
        <v>LARIA (FM)</v>
      </c>
      <c r="AE1156" s="2" t="str">
        <f>VLOOKUP($A1156,MA_KH!$A:$Q,MA_KH!P$1,0)</f>
        <v>CÔNG TY TNHH THƯƠNG MẠI LARIA</v>
      </c>
    </row>
    <row r="1157" spans="1:31" ht="25.5" hidden="1" customHeight="1" x14ac:dyDescent="0.2">
      <c r="A1157" s="39" t="s">
        <v>21956</v>
      </c>
      <c r="B1157" s="39" t="s">
        <v>4191</v>
      </c>
      <c r="C1157" s="40">
        <v>45944</v>
      </c>
      <c r="D1157" s="39" t="s">
        <v>4710</v>
      </c>
      <c r="E1157" s="40">
        <v>45944</v>
      </c>
      <c r="F1157" s="39" t="s">
        <v>4711</v>
      </c>
      <c r="G1157" s="39" t="s">
        <v>4712</v>
      </c>
      <c r="H1157" s="41">
        <v>645005</v>
      </c>
      <c r="I1157" s="42">
        <v>0</v>
      </c>
      <c r="J1157" s="41">
        <v>51600</v>
      </c>
      <c r="K1157" s="41">
        <v>696605</v>
      </c>
      <c r="L1157" s="7" t="s">
        <v>51</v>
      </c>
      <c r="M1157" s="6">
        <v>46030</v>
      </c>
      <c r="O1157" s="35">
        <f>IF(Table1[[#This Row],[Phân loại]]="Tồn đầu kỳ",Table1[[#This Row],[Tổng giá trị]],0)</f>
        <v>696605</v>
      </c>
      <c r="P1157" s="7">
        <f>IF(Table1[[#This Row],[Số còn phải thu ĐK]]&lt;&gt;0,0,IF(Table1[[#This Row],[Phân loại]]="Bán hàng",Table1[[#This Row],[Tổng giá trị]],-Table1[[#This Row],[Tổng giá trị]]))</f>
        <v>0</v>
      </c>
      <c r="Q1157" s="35">
        <f t="shared" si="111"/>
        <v>696605</v>
      </c>
      <c r="R1157" s="7">
        <f>Table1[[#This Row],[Số còn phải thu ĐK]]+Table1[[#This Row],[Giá Trị HD sau CK]]-Table1[[#This Row],[Số tiền đã thu]]</f>
        <v>0</v>
      </c>
      <c r="S1157" s="6">
        <f>IF(Table1[[#This Row],[Ngày hóa đơn]]&lt;&gt;"",Table1[[#This Row],[Ngày hóa đơn]],IF(Table1[[#This Row],[Ngày hạch toán]]&lt;&gt;"",Table1[[#This Row],[Ngày hạch toán]],""))</f>
        <v>45944</v>
      </c>
      <c r="T1157" s="7"/>
      <c r="U1157" s="6">
        <f>IF(Table1[[#This Row],[Ngày tính CN]]="","",S1157+T1157)</f>
        <v>45944</v>
      </c>
      <c r="V1157" s="35">
        <f ca="1">IF(Table1[[#This Row],[Hạn thanh toán]]="","",IF((U1157-NOW())&lt;0,0,(U1157-NOW())))</f>
        <v>0</v>
      </c>
      <c r="W1157" s="35"/>
      <c r="X1157" s="35" t="str">
        <f t="shared" ref="X1157:X1173" ca="1" si="116">IF(OR(U1157="",R1157=0),"",IF((U1157-NOW())&lt;0,-(U1157-NOW()),0))</f>
        <v/>
      </c>
      <c r="Y1157" s="2" t="str">
        <f t="shared" ref="Y1157:Y1173" si="117">IF(R1157=0,"Đã thanh toán",IF(X1157="","",IF(X1157&lt;=0,"Chưa đến hạn thanh toán",IF(X1157&lt;=30,"Nợ quá hạn 30 ngày",IF(X1157&lt;=60,"Nợ quá hạn từ 30 ngày đến 60 ngày",IF(X1157&lt;=90,"Nợ quá hạn từ 60 ngày đến 90 ngày",IF(X1157&lt;=120,"Nợ quá hạn từ 90 ngày đến 120 ngày","Nợ quá hạn hơn 120 ngày có khả năng mất thanh toán")))))))</f>
        <v>Đã thanh toán</v>
      </c>
      <c r="Z1157" s="51">
        <f t="shared" si="114"/>
        <v>45944</v>
      </c>
      <c r="AA1157" s="51">
        <f t="shared" si="115"/>
        <v>46030</v>
      </c>
      <c r="AD1157" s="2" t="str">
        <f>VLOOKUP($A1157,MA_KH!$A:$Q,MA_KH!O$1,0)</f>
        <v>LARIA (FM)</v>
      </c>
      <c r="AE1157" s="2" t="str">
        <f>VLOOKUP($A1157,MA_KH!$A:$Q,MA_KH!P$1,0)</f>
        <v>CÔNG TY TNHH THƯƠNG MẠI LARIA</v>
      </c>
    </row>
    <row r="1158" spans="1:31" ht="25.5" hidden="1" customHeight="1" x14ac:dyDescent="0.2">
      <c r="A1158" s="39" t="s">
        <v>21956</v>
      </c>
      <c r="B1158" s="39" t="s">
        <v>4191</v>
      </c>
      <c r="C1158" s="40">
        <v>45953</v>
      </c>
      <c r="D1158" s="39" t="s">
        <v>4808</v>
      </c>
      <c r="E1158" s="40">
        <v>45953</v>
      </c>
      <c r="F1158" s="39" t="s">
        <v>4809</v>
      </c>
      <c r="G1158" s="39" t="s">
        <v>4810</v>
      </c>
      <c r="H1158" s="41">
        <v>872624</v>
      </c>
      <c r="I1158" s="42">
        <v>0</v>
      </c>
      <c r="J1158" s="41">
        <v>69810</v>
      </c>
      <c r="K1158" s="41">
        <v>942434</v>
      </c>
      <c r="L1158" s="7" t="s">
        <v>51</v>
      </c>
      <c r="M1158" s="6">
        <v>46030</v>
      </c>
      <c r="O1158" s="35">
        <f>IF(Table1[[#This Row],[Phân loại]]="Tồn đầu kỳ",Table1[[#This Row],[Tổng giá trị]],0)</f>
        <v>942434</v>
      </c>
      <c r="P1158" s="7">
        <f>IF(Table1[[#This Row],[Số còn phải thu ĐK]]&lt;&gt;0,0,IF(Table1[[#This Row],[Phân loại]]="Bán hàng",Table1[[#This Row],[Tổng giá trị]],-Table1[[#This Row],[Tổng giá trị]]))</f>
        <v>0</v>
      </c>
      <c r="Q1158" s="35">
        <f t="shared" si="111"/>
        <v>942434</v>
      </c>
      <c r="R1158" s="7">
        <f>Table1[[#This Row],[Số còn phải thu ĐK]]+Table1[[#This Row],[Giá Trị HD sau CK]]-Table1[[#This Row],[Số tiền đã thu]]</f>
        <v>0</v>
      </c>
      <c r="S1158" s="6">
        <f>IF(Table1[[#This Row],[Ngày hóa đơn]]&lt;&gt;"",Table1[[#This Row],[Ngày hóa đơn]],IF(Table1[[#This Row],[Ngày hạch toán]]&lt;&gt;"",Table1[[#This Row],[Ngày hạch toán]],""))</f>
        <v>45953</v>
      </c>
      <c r="T1158" s="7"/>
      <c r="U1158" s="6">
        <f>IF(Table1[[#This Row],[Ngày tính CN]]="","",S1158+T1158)</f>
        <v>45953</v>
      </c>
      <c r="V1158" s="35">
        <f ca="1">IF(Table1[[#This Row],[Hạn thanh toán]]="","",IF((U1158-NOW())&lt;0,0,(U1158-NOW())))</f>
        <v>0</v>
      </c>
      <c r="W1158" s="35"/>
      <c r="X1158" s="35" t="str">
        <f t="shared" ca="1" si="116"/>
        <v/>
      </c>
      <c r="Y1158" s="2" t="str">
        <f t="shared" si="117"/>
        <v>Đã thanh toán</v>
      </c>
      <c r="Z1158" s="51">
        <f t="shared" si="114"/>
        <v>45953</v>
      </c>
      <c r="AA1158" s="51">
        <f t="shared" si="115"/>
        <v>46030</v>
      </c>
      <c r="AD1158" s="2" t="str">
        <f>VLOOKUP($A1158,MA_KH!$A:$Q,MA_KH!O$1,0)</f>
        <v>LARIA (FM)</v>
      </c>
      <c r="AE1158" s="2" t="str">
        <f>VLOOKUP($A1158,MA_KH!$A:$Q,MA_KH!P$1,0)</f>
        <v>CÔNG TY TNHH THƯƠNG MẠI LARIA</v>
      </c>
    </row>
    <row r="1159" spans="1:31" ht="25.5" customHeight="1" x14ac:dyDescent="0.2">
      <c r="A1159" s="39" t="s">
        <v>22142</v>
      </c>
      <c r="B1159" s="39" t="s">
        <v>4043</v>
      </c>
      <c r="C1159" s="40">
        <v>42107</v>
      </c>
      <c r="D1159" s="39"/>
      <c r="E1159" s="40">
        <v>42107</v>
      </c>
      <c r="F1159" s="39">
        <v>7</v>
      </c>
      <c r="G1159" s="39"/>
      <c r="H1159" s="41">
        <v>2725368</v>
      </c>
      <c r="I1159" s="42">
        <v>0.1</v>
      </c>
      <c r="J1159" s="41">
        <v>272537</v>
      </c>
      <c r="K1159" s="41">
        <v>2997905</v>
      </c>
      <c r="L1159" s="7" t="s">
        <v>51</v>
      </c>
      <c r="O1159" s="35">
        <f>IF(Table1[[#This Row],[Phân loại]]="Tồn đầu kỳ",Table1[[#This Row],[Tổng giá trị]],0)</f>
        <v>2997905</v>
      </c>
      <c r="P1159" s="7">
        <f>IF(Table1[[#This Row],[Số còn phải thu ĐK]]&lt;&gt;0,0,IF(Table1[[#This Row],[Phân loại]]="Bán hàng",Table1[[#This Row],[Tổng giá trị]],-Table1[[#This Row],[Tổng giá trị]]))</f>
        <v>0</v>
      </c>
      <c r="Q1159" s="35">
        <f t="shared" si="111"/>
        <v>0</v>
      </c>
      <c r="R1159" s="7">
        <f>Table1[[#This Row],[Số còn phải thu ĐK]]+Table1[[#This Row],[Giá Trị HD sau CK]]-Table1[[#This Row],[Số tiền đã thu]]</f>
        <v>2997905</v>
      </c>
      <c r="S1159" s="6">
        <f>IF(Table1[[#This Row],[Ngày hóa đơn]]&lt;&gt;"",Table1[[#This Row],[Ngày hóa đơn]],IF(Table1[[#This Row],[Ngày hạch toán]]&lt;&gt;"",Table1[[#This Row],[Ngày hạch toán]],""))</f>
        <v>42107</v>
      </c>
      <c r="T1159" s="7"/>
      <c r="U1159" s="6">
        <f>IF(Table1[[#This Row],[Ngày tính CN]]="","",S1159+T1159)</f>
        <v>42107</v>
      </c>
      <c r="V1159" s="35">
        <f ca="1">IF(Table1[[#This Row],[Hạn thanh toán]]="","",IF((U1159-NOW())&lt;0,0,(U1159-NOW())))</f>
        <v>0</v>
      </c>
      <c r="W1159" s="35"/>
      <c r="X1159" s="35">
        <f ca="1">IF(OR(U1159="",R1159=0),"",IF((U1159-NOW())&lt;0,-(U1159-NOW()),0))</f>
        <v>4063.4903204861112</v>
      </c>
      <c r="Y1159" s="2" t="str">
        <f ca="1">IF(R1159=0,"Đã thanh toán",IF(X1159="","",IF(X1159&lt;=0,"Chưa đến hạn thanh toán",IF(X1159&lt;=30,"Nợ quá hạn 30 ngày",IF(X1159&lt;=60,"Nợ quá hạn từ 30 ngày đến 60 ngày",IF(X1159&lt;=90,"Nợ quá hạn từ 60 ngày đến 90 ngày",IF(X1159&lt;=120,"Nợ quá hạn từ 90 ngày đến 120 ngày","Nợ quá hạn hơn 120 ngày có khả năng mất thanh toán")))))))</f>
        <v>Nợ quá hạn hơn 120 ngày có khả năng mất thanh toán</v>
      </c>
      <c r="Z1159" s="51">
        <f t="shared" si="114"/>
        <v>42107</v>
      </c>
      <c r="AA1159" s="51" t="str">
        <f t="shared" si="115"/>
        <v/>
      </c>
      <c r="AB1159" s="8" t="s">
        <v>5140</v>
      </c>
      <c r="AD1159" s="2" t="str">
        <f>VLOOKUP($A1159,MA_KH!$A:$Q,MA_KH!O$1,0)</f>
        <v>SAIGONHD</v>
      </c>
      <c r="AE1159" s="2" t="str">
        <f>VLOOKUP($A1159,MA_KH!$A:$Q,MA_KH!P$1,0)</f>
        <v>CÔNG TY CỔ PHẦN SÀI GÒN HD</v>
      </c>
    </row>
    <row r="1160" spans="1:31" ht="25.5" customHeight="1" x14ac:dyDescent="0.2">
      <c r="A1160" s="39" t="s">
        <v>22142</v>
      </c>
      <c r="B1160" s="39" t="s">
        <v>4043</v>
      </c>
      <c r="C1160" s="40">
        <v>42107</v>
      </c>
      <c r="D1160" s="39"/>
      <c r="E1160" s="40">
        <v>42107</v>
      </c>
      <c r="F1160" s="39">
        <v>8</v>
      </c>
      <c r="G1160" s="39"/>
      <c r="H1160" s="41">
        <v>2510379</v>
      </c>
      <c r="I1160" s="42">
        <v>0.1</v>
      </c>
      <c r="J1160" s="41">
        <v>251038</v>
      </c>
      <c r="K1160" s="41">
        <v>2761417</v>
      </c>
      <c r="L1160" s="7" t="s">
        <v>51</v>
      </c>
      <c r="O1160" s="35">
        <f>IF(Table1[[#This Row],[Phân loại]]="Tồn đầu kỳ",Table1[[#This Row],[Tổng giá trị]],0)</f>
        <v>2761417</v>
      </c>
      <c r="P1160" s="7">
        <f>IF(Table1[[#This Row],[Số còn phải thu ĐK]]&lt;&gt;0,0,IF(Table1[[#This Row],[Phân loại]]="Bán hàng",Table1[[#This Row],[Tổng giá trị]],-Table1[[#This Row],[Tổng giá trị]]))</f>
        <v>0</v>
      </c>
      <c r="Q1160" s="35">
        <f t="shared" si="111"/>
        <v>0</v>
      </c>
      <c r="R1160" s="7">
        <f>Table1[[#This Row],[Số còn phải thu ĐK]]+Table1[[#This Row],[Giá Trị HD sau CK]]-Table1[[#This Row],[Số tiền đã thu]]</f>
        <v>2761417</v>
      </c>
      <c r="S1160" s="6">
        <f>IF(Table1[[#This Row],[Ngày hóa đơn]]&lt;&gt;"",Table1[[#This Row],[Ngày hóa đơn]],IF(Table1[[#This Row],[Ngày hạch toán]]&lt;&gt;"",Table1[[#This Row],[Ngày hạch toán]],""))</f>
        <v>42107</v>
      </c>
      <c r="T1160" s="7"/>
      <c r="U1160" s="6">
        <f>IF(Table1[[#This Row],[Ngày tính CN]]="","",S1160+T1160)</f>
        <v>42107</v>
      </c>
      <c r="V1160" s="35">
        <f ca="1">IF(Table1[[#This Row],[Hạn thanh toán]]="","",IF((U1160-NOW())&lt;0,0,(U1160-NOW())))</f>
        <v>0</v>
      </c>
      <c r="W1160" s="35"/>
      <c r="X1160" s="35">
        <f t="shared" ref="X1160:X1166" ca="1" si="118">IF(OR(U1160="",R1160=0),"",IF((U1160-NOW())&lt;0,-(U1160-NOW()),0))</f>
        <v>4063.4903204861112</v>
      </c>
      <c r="Y1160" s="2" t="str">
        <f t="shared" ref="Y1160:Y1166" ca="1" si="119">IF(R1160=0,"Đã thanh toán",IF(X1160="","",IF(X1160&lt;=0,"Chưa đến hạn thanh toán",IF(X1160&lt;=30,"Nợ quá hạn 30 ngày",IF(X1160&lt;=60,"Nợ quá hạn từ 30 ngày đến 60 ngày",IF(X1160&lt;=90,"Nợ quá hạn từ 60 ngày đến 90 ngày",IF(X1160&lt;=120,"Nợ quá hạn từ 90 ngày đến 120 ngày","Nợ quá hạn hơn 120 ngày có khả năng mất thanh toán")))))))</f>
        <v>Nợ quá hạn hơn 120 ngày có khả năng mất thanh toán</v>
      </c>
      <c r="Z1160" s="51">
        <f t="shared" si="114"/>
        <v>42107</v>
      </c>
      <c r="AA1160" s="51" t="str">
        <f t="shared" si="115"/>
        <v/>
      </c>
      <c r="AB1160" s="8" t="s">
        <v>5140</v>
      </c>
      <c r="AD1160" s="2" t="str">
        <f>VLOOKUP($A1160,MA_KH!$A:$Q,MA_KH!O$1,0)</f>
        <v>SAIGONHD</v>
      </c>
      <c r="AE1160" s="2" t="str">
        <f>VLOOKUP($A1160,MA_KH!$A:$Q,MA_KH!P$1,0)</f>
        <v>CÔNG TY CỔ PHẦN SÀI GÒN HD</v>
      </c>
    </row>
    <row r="1161" spans="1:31" ht="25.5" customHeight="1" x14ac:dyDescent="0.2">
      <c r="A1161" s="39" t="s">
        <v>22142</v>
      </c>
      <c r="B1161" s="39" t="s">
        <v>4043</v>
      </c>
      <c r="C1161" s="40">
        <v>44005</v>
      </c>
      <c r="D1161" s="39"/>
      <c r="E1161" s="40">
        <v>44005</v>
      </c>
      <c r="F1161" s="39">
        <v>14996</v>
      </c>
      <c r="G1161" s="39" t="s">
        <v>5133</v>
      </c>
      <c r="H1161" s="41">
        <v>3824532</v>
      </c>
      <c r="I1161" s="42">
        <v>0.1</v>
      </c>
      <c r="J1161" s="41">
        <v>382453</v>
      </c>
      <c r="K1161" s="41">
        <v>4206985</v>
      </c>
      <c r="L1161" s="7" t="s">
        <v>51</v>
      </c>
      <c r="O1161" s="35">
        <f>IF(Table1[[#This Row],[Phân loại]]="Tồn đầu kỳ",Table1[[#This Row],[Tổng giá trị]],0)</f>
        <v>4206985</v>
      </c>
      <c r="P1161" s="7">
        <f>IF(Table1[[#This Row],[Số còn phải thu ĐK]]&lt;&gt;0,0,IF(Table1[[#This Row],[Phân loại]]="Bán hàng",Table1[[#This Row],[Tổng giá trị]],-Table1[[#This Row],[Tổng giá trị]]))</f>
        <v>0</v>
      </c>
      <c r="Q1161" s="35">
        <f t="shared" si="111"/>
        <v>0</v>
      </c>
      <c r="R1161" s="7">
        <f>Table1[[#This Row],[Số còn phải thu ĐK]]+Table1[[#This Row],[Giá Trị HD sau CK]]-Table1[[#This Row],[Số tiền đã thu]]</f>
        <v>4206985</v>
      </c>
      <c r="S1161" s="6">
        <f>IF(Table1[[#This Row],[Ngày hóa đơn]]&lt;&gt;"",Table1[[#This Row],[Ngày hóa đơn]],IF(Table1[[#This Row],[Ngày hạch toán]]&lt;&gt;"",Table1[[#This Row],[Ngày hạch toán]],""))</f>
        <v>44005</v>
      </c>
      <c r="T1161" s="7"/>
      <c r="U1161" s="6">
        <f>IF(Table1[[#This Row],[Ngày tính CN]]="","",S1161+T1161)</f>
        <v>44005</v>
      </c>
      <c r="V1161" s="35">
        <f ca="1">IF(Table1[[#This Row],[Hạn thanh toán]]="","",IF((U1161-NOW())&lt;0,0,(U1161-NOW())))</f>
        <v>0</v>
      </c>
      <c r="W1161" s="35"/>
      <c r="X1161" s="35">
        <f t="shared" ca="1" si="118"/>
        <v>2165.4903204861112</v>
      </c>
      <c r="Y1161" s="2" t="str">
        <f t="shared" ca="1" si="119"/>
        <v>Nợ quá hạn hơn 120 ngày có khả năng mất thanh toán</v>
      </c>
      <c r="Z1161" s="51">
        <f t="shared" si="114"/>
        <v>44005</v>
      </c>
      <c r="AA1161" s="51" t="str">
        <f t="shared" si="115"/>
        <v/>
      </c>
      <c r="AB1161" s="8" t="s">
        <v>5140</v>
      </c>
      <c r="AD1161" s="2" t="str">
        <f>VLOOKUP($A1161,MA_KH!$A:$Q,MA_KH!O$1,0)</f>
        <v>SAIGONHD</v>
      </c>
      <c r="AE1161" s="2" t="str">
        <f>VLOOKUP($A1161,MA_KH!$A:$Q,MA_KH!P$1,0)</f>
        <v>CÔNG TY CỔ PHẦN SÀI GÒN HD</v>
      </c>
    </row>
    <row r="1162" spans="1:31" ht="25.5" customHeight="1" x14ac:dyDescent="0.2">
      <c r="A1162" s="39" t="s">
        <v>22142</v>
      </c>
      <c r="B1162" s="39" t="s">
        <v>4043</v>
      </c>
      <c r="C1162" s="40">
        <v>44229</v>
      </c>
      <c r="D1162" s="39"/>
      <c r="E1162" s="40">
        <v>44229</v>
      </c>
      <c r="F1162" s="39">
        <v>42500</v>
      </c>
      <c r="G1162" s="39" t="s">
        <v>5134</v>
      </c>
      <c r="H1162" s="41">
        <v>2885059.9999999995</v>
      </c>
      <c r="I1162" s="42">
        <v>0.1</v>
      </c>
      <c r="J1162" s="41">
        <v>288505.99999999994</v>
      </c>
      <c r="K1162" s="41">
        <v>3173566</v>
      </c>
      <c r="L1162" s="7" t="s">
        <v>51</v>
      </c>
      <c r="O1162" s="35">
        <f>IF(Table1[[#This Row],[Phân loại]]="Tồn đầu kỳ",Table1[[#This Row],[Tổng giá trị]],0)</f>
        <v>3173566</v>
      </c>
      <c r="P1162" s="7">
        <f>IF(Table1[[#This Row],[Số còn phải thu ĐK]]&lt;&gt;0,0,IF(Table1[[#This Row],[Phân loại]]="Bán hàng",Table1[[#This Row],[Tổng giá trị]],-Table1[[#This Row],[Tổng giá trị]]))</f>
        <v>0</v>
      </c>
      <c r="Q1162" s="35">
        <f t="shared" si="111"/>
        <v>0</v>
      </c>
      <c r="R1162" s="7">
        <f>Table1[[#This Row],[Số còn phải thu ĐK]]+Table1[[#This Row],[Giá Trị HD sau CK]]-Table1[[#This Row],[Số tiền đã thu]]</f>
        <v>3173566</v>
      </c>
      <c r="S1162" s="6">
        <f>IF(Table1[[#This Row],[Ngày hóa đơn]]&lt;&gt;"",Table1[[#This Row],[Ngày hóa đơn]],IF(Table1[[#This Row],[Ngày hạch toán]]&lt;&gt;"",Table1[[#This Row],[Ngày hạch toán]],""))</f>
        <v>44229</v>
      </c>
      <c r="T1162" s="7"/>
      <c r="U1162" s="6">
        <f>IF(Table1[[#This Row],[Ngày tính CN]]="","",S1162+T1162)</f>
        <v>44229</v>
      </c>
      <c r="V1162" s="35">
        <f ca="1">IF(Table1[[#This Row],[Hạn thanh toán]]="","",IF((U1162-NOW())&lt;0,0,(U1162-NOW())))</f>
        <v>0</v>
      </c>
      <c r="W1162" s="35"/>
      <c r="X1162" s="35">
        <f t="shared" ca="1" si="118"/>
        <v>1941.4903204861112</v>
      </c>
      <c r="Y1162" s="2" t="str">
        <f t="shared" ca="1" si="119"/>
        <v>Nợ quá hạn hơn 120 ngày có khả năng mất thanh toán</v>
      </c>
      <c r="Z1162" s="51">
        <f t="shared" si="114"/>
        <v>44229</v>
      </c>
      <c r="AA1162" s="51" t="str">
        <f t="shared" si="115"/>
        <v/>
      </c>
      <c r="AB1162" s="8" t="s">
        <v>5140</v>
      </c>
      <c r="AD1162" s="2" t="str">
        <f>VLOOKUP($A1162,MA_KH!$A:$Q,MA_KH!O$1,0)</f>
        <v>SAIGONHD</v>
      </c>
      <c r="AE1162" s="2" t="str">
        <f>VLOOKUP($A1162,MA_KH!$A:$Q,MA_KH!P$1,0)</f>
        <v>CÔNG TY CỔ PHẦN SÀI GÒN HD</v>
      </c>
    </row>
    <row r="1163" spans="1:31" ht="25.5" customHeight="1" x14ac:dyDescent="0.2">
      <c r="A1163" s="39" t="s">
        <v>22142</v>
      </c>
      <c r="B1163" s="39" t="s">
        <v>4043</v>
      </c>
      <c r="C1163" s="40">
        <v>44294</v>
      </c>
      <c r="D1163" s="39"/>
      <c r="E1163" s="40">
        <v>44294</v>
      </c>
      <c r="F1163" s="39">
        <v>49039</v>
      </c>
      <c r="G1163" s="39" t="s">
        <v>5135</v>
      </c>
      <c r="H1163" s="41">
        <v>1266561</v>
      </c>
      <c r="I1163" s="42">
        <v>0.1</v>
      </c>
      <c r="J1163" s="41">
        <v>126656</v>
      </c>
      <c r="K1163" s="41">
        <v>1393217</v>
      </c>
      <c r="L1163" s="7" t="s">
        <v>51</v>
      </c>
      <c r="O1163" s="35">
        <f>IF(Table1[[#This Row],[Phân loại]]="Tồn đầu kỳ",Table1[[#This Row],[Tổng giá trị]],0)</f>
        <v>1393217</v>
      </c>
      <c r="P1163" s="7">
        <f>IF(Table1[[#This Row],[Số còn phải thu ĐK]]&lt;&gt;0,0,IF(Table1[[#This Row],[Phân loại]]="Bán hàng",Table1[[#This Row],[Tổng giá trị]],-Table1[[#This Row],[Tổng giá trị]]))</f>
        <v>0</v>
      </c>
      <c r="Q1163" s="35">
        <f t="shared" si="111"/>
        <v>0</v>
      </c>
      <c r="R1163" s="7">
        <f>Table1[[#This Row],[Số còn phải thu ĐK]]+Table1[[#This Row],[Giá Trị HD sau CK]]-Table1[[#This Row],[Số tiền đã thu]]</f>
        <v>1393217</v>
      </c>
      <c r="S1163" s="6">
        <f>IF(Table1[[#This Row],[Ngày hóa đơn]]&lt;&gt;"",Table1[[#This Row],[Ngày hóa đơn]],IF(Table1[[#This Row],[Ngày hạch toán]]&lt;&gt;"",Table1[[#This Row],[Ngày hạch toán]],""))</f>
        <v>44294</v>
      </c>
      <c r="T1163" s="7"/>
      <c r="U1163" s="6">
        <f>IF(Table1[[#This Row],[Ngày tính CN]]="","",S1163+T1163)</f>
        <v>44294</v>
      </c>
      <c r="V1163" s="35">
        <f ca="1">IF(Table1[[#This Row],[Hạn thanh toán]]="","",IF((U1163-NOW())&lt;0,0,(U1163-NOW())))</f>
        <v>0</v>
      </c>
      <c r="W1163" s="35"/>
      <c r="X1163" s="35">
        <f t="shared" ca="1" si="118"/>
        <v>1876.4903204861112</v>
      </c>
      <c r="Y1163" s="2" t="str">
        <f t="shared" ca="1" si="119"/>
        <v>Nợ quá hạn hơn 120 ngày có khả năng mất thanh toán</v>
      </c>
      <c r="Z1163" s="51">
        <f t="shared" si="114"/>
        <v>44294</v>
      </c>
      <c r="AA1163" s="51" t="str">
        <f t="shared" si="115"/>
        <v/>
      </c>
      <c r="AB1163" s="8" t="s">
        <v>5140</v>
      </c>
      <c r="AD1163" s="2" t="str">
        <f>VLOOKUP($A1163,MA_KH!$A:$Q,MA_KH!O$1,0)</f>
        <v>SAIGONHD</v>
      </c>
      <c r="AE1163" s="2" t="str">
        <f>VLOOKUP($A1163,MA_KH!$A:$Q,MA_KH!P$1,0)</f>
        <v>CÔNG TY CỔ PHẦN SÀI GÒN HD</v>
      </c>
    </row>
    <row r="1164" spans="1:31" ht="25.5" customHeight="1" x14ac:dyDescent="0.2">
      <c r="A1164" s="39" t="s">
        <v>22142</v>
      </c>
      <c r="B1164" s="39" t="s">
        <v>4043</v>
      </c>
      <c r="C1164" s="40">
        <v>44942</v>
      </c>
      <c r="D1164" s="39"/>
      <c r="E1164" s="40">
        <v>44942</v>
      </c>
      <c r="F1164" s="39">
        <v>1662</v>
      </c>
      <c r="G1164" s="39" t="s">
        <v>5136</v>
      </c>
      <c r="H1164" s="41">
        <v>1311386</v>
      </c>
      <c r="I1164" s="42">
        <v>0.1</v>
      </c>
      <c r="J1164" s="41">
        <v>131139</v>
      </c>
      <c r="K1164" s="41">
        <v>1442525</v>
      </c>
      <c r="L1164" s="7" t="s">
        <v>51</v>
      </c>
      <c r="O1164" s="35">
        <f>IF(Table1[[#This Row],[Phân loại]]="Tồn đầu kỳ",Table1[[#This Row],[Tổng giá trị]],0)</f>
        <v>1442525</v>
      </c>
      <c r="P1164" s="7">
        <f>IF(Table1[[#This Row],[Số còn phải thu ĐK]]&lt;&gt;0,0,IF(Table1[[#This Row],[Phân loại]]="Bán hàng",Table1[[#This Row],[Tổng giá trị]],-Table1[[#This Row],[Tổng giá trị]]))</f>
        <v>0</v>
      </c>
      <c r="Q1164" s="35">
        <f t="shared" si="111"/>
        <v>0</v>
      </c>
      <c r="R1164" s="7">
        <f>Table1[[#This Row],[Số còn phải thu ĐK]]+Table1[[#This Row],[Giá Trị HD sau CK]]-Table1[[#This Row],[Số tiền đã thu]]</f>
        <v>1442525</v>
      </c>
      <c r="S1164" s="6">
        <f>IF(Table1[[#This Row],[Ngày hóa đơn]]&lt;&gt;"",Table1[[#This Row],[Ngày hóa đơn]],IF(Table1[[#This Row],[Ngày hạch toán]]&lt;&gt;"",Table1[[#This Row],[Ngày hạch toán]],""))</f>
        <v>44942</v>
      </c>
      <c r="T1164" s="7"/>
      <c r="U1164" s="6">
        <f>IF(Table1[[#This Row],[Ngày tính CN]]="","",S1164+T1164)</f>
        <v>44942</v>
      </c>
      <c r="V1164" s="35">
        <f ca="1">IF(Table1[[#This Row],[Hạn thanh toán]]="","",IF((U1164-NOW())&lt;0,0,(U1164-NOW())))</f>
        <v>0</v>
      </c>
      <c r="W1164" s="35"/>
      <c r="X1164" s="35">
        <f t="shared" ca="1" si="118"/>
        <v>1228.4903204861112</v>
      </c>
      <c r="Y1164" s="2" t="str">
        <f t="shared" ca="1" si="119"/>
        <v>Nợ quá hạn hơn 120 ngày có khả năng mất thanh toán</v>
      </c>
      <c r="Z1164" s="51">
        <f t="shared" si="114"/>
        <v>44942</v>
      </c>
      <c r="AA1164" s="51" t="str">
        <f t="shared" si="115"/>
        <v/>
      </c>
      <c r="AB1164" s="8" t="s">
        <v>5140</v>
      </c>
      <c r="AD1164" s="2" t="str">
        <f>VLOOKUP($A1164,MA_KH!$A:$Q,MA_KH!O$1,0)</f>
        <v>SAIGONHD</v>
      </c>
      <c r="AE1164" s="2" t="str">
        <f>VLOOKUP($A1164,MA_KH!$A:$Q,MA_KH!P$1,0)</f>
        <v>CÔNG TY CỔ PHẦN SÀI GÒN HD</v>
      </c>
    </row>
    <row r="1165" spans="1:31" ht="25.5" customHeight="1" x14ac:dyDescent="0.2">
      <c r="A1165" s="39" t="s">
        <v>22142</v>
      </c>
      <c r="B1165" s="39" t="s">
        <v>4043</v>
      </c>
      <c r="C1165" s="40">
        <v>45250</v>
      </c>
      <c r="D1165" s="39"/>
      <c r="E1165" s="40">
        <v>45250</v>
      </c>
      <c r="F1165" s="39" t="s">
        <v>5108</v>
      </c>
      <c r="G1165" s="39" t="s">
        <v>5137</v>
      </c>
      <c r="H1165" s="41">
        <v>1793808</v>
      </c>
      <c r="I1165" s="42">
        <v>0.1</v>
      </c>
      <c r="J1165" s="41">
        <v>143505</v>
      </c>
      <c r="K1165" s="41">
        <v>1937313</v>
      </c>
      <c r="L1165" s="7" t="s">
        <v>51</v>
      </c>
      <c r="O1165" s="35">
        <f>IF(Table1[[#This Row],[Phân loại]]="Tồn đầu kỳ",Table1[[#This Row],[Tổng giá trị]],0)</f>
        <v>1937313</v>
      </c>
      <c r="P1165" s="7">
        <f>IF(Table1[[#This Row],[Số còn phải thu ĐK]]&lt;&gt;0,0,IF(Table1[[#This Row],[Phân loại]]="Bán hàng",Table1[[#This Row],[Tổng giá trị]],-Table1[[#This Row],[Tổng giá trị]]))</f>
        <v>0</v>
      </c>
      <c r="Q1165" s="35">
        <f t="shared" si="111"/>
        <v>0</v>
      </c>
      <c r="R1165" s="7">
        <f>Table1[[#This Row],[Số còn phải thu ĐK]]+Table1[[#This Row],[Giá Trị HD sau CK]]-Table1[[#This Row],[Số tiền đã thu]]</f>
        <v>1937313</v>
      </c>
      <c r="S1165" s="6">
        <f>IF(Table1[[#This Row],[Ngày hóa đơn]]&lt;&gt;"",Table1[[#This Row],[Ngày hóa đơn]],IF(Table1[[#This Row],[Ngày hạch toán]]&lt;&gt;"",Table1[[#This Row],[Ngày hạch toán]],""))</f>
        <v>45250</v>
      </c>
      <c r="T1165" s="7"/>
      <c r="U1165" s="6">
        <f>IF(Table1[[#This Row],[Ngày tính CN]]="","",S1165+T1165)</f>
        <v>45250</v>
      </c>
      <c r="V1165" s="35">
        <f ca="1">IF(Table1[[#This Row],[Hạn thanh toán]]="","",IF((U1165-NOW())&lt;0,0,(U1165-NOW())))</f>
        <v>0</v>
      </c>
      <c r="W1165" s="35"/>
      <c r="X1165" s="35">
        <f t="shared" ca="1" si="118"/>
        <v>920.49032048611116</v>
      </c>
      <c r="Y1165" s="2" t="str">
        <f t="shared" ca="1" si="119"/>
        <v>Nợ quá hạn hơn 120 ngày có khả năng mất thanh toán</v>
      </c>
      <c r="Z1165" s="51">
        <f t="shared" si="114"/>
        <v>45250</v>
      </c>
      <c r="AA1165" s="51" t="str">
        <f t="shared" si="115"/>
        <v/>
      </c>
      <c r="AB1165" s="8" t="s">
        <v>5140</v>
      </c>
      <c r="AD1165" s="2" t="str">
        <f>VLOOKUP($A1165,MA_KH!$A:$Q,MA_KH!O$1,0)</f>
        <v>SAIGONHD</v>
      </c>
      <c r="AE1165" s="2" t="str">
        <f>VLOOKUP($A1165,MA_KH!$A:$Q,MA_KH!P$1,0)</f>
        <v>CÔNG TY CỔ PHẦN SÀI GÒN HD</v>
      </c>
    </row>
    <row r="1166" spans="1:31" ht="25.5" customHeight="1" x14ac:dyDescent="0.2">
      <c r="A1166" s="39" t="s">
        <v>22142</v>
      </c>
      <c r="B1166" s="39" t="s">
        <v>4043</v>
      </c>
      <c r="C1166" s="40">
        <v>45463</v>
      </c>
      <c r="D1166" s="39"/>
      <c r="E1166" s="40">
        <v>45463</v>
      </c>
      <c r="F1166" s="39" t="s">
        <v>5132</v>
      </c>
      <c r="G1166" s="39" t="s">
        <v>5138</v>
      </c>
      <c r="H1166" s="41">
        <v>1229728</v>
      </c>
      <c r="I1166" s="42">
        <v>0.1</v>
      </c>
      <c r="J1166" s="41">
        <v>98378</v>
      </c>
      <c r="K1166" s="41">
        <v>1328106</v>
      </c>
      <c r="L1166" s="7" t="s">
        <v>51</v>
      </c>
      <c r="O1166" s="35">
        <f>IF(Table1[[#This Row],[Phân loại]]="Tồn đầu kỳ",Table1[[#This Row],[Tổng giá trị]],0)</f>
        <v>1328106</v>
      </c>
      <c r="P1166" s="7">
        <f>IF(Table1[[#This Row],[Số còn phải thu ĐK]]&lt;&gt;0,0,IF(Table1[[#This Row],[Phân loại]]="Bán hàng",Table1[[#This Row],[Tổng giá trị]],-Table1[[#This Row],[Tổng giá trị]]))</f>
        <v>0</v>
      </c>
      <c r="Q1166" s="35">
        <f t="shared" si="111"/>
        <v>0</v>
      </c>
      <c r="R1166" s="7">
        <f>Table1[[#This Row],[Số còn phải thu ĐK]]+Table1[[#This Row],[Giá Trị HD sau CK]]-Table1[[#This Row],[Số tiền đã thu]]</f>
        <v>1328106</v>
      </c>
      <c r="S1166" s="6">
        <f>IF(Table1[[#This Row],[Ngày hóa đơn]]&lt;&gt;"",Table1[[#This Row],[Ngày hóa đơn]],IF(Table1[[#This Row],[Ngày hạch toán]]&lt;&gt;"",Table1[[#This Row],[Ngày hạch toán]],""))</f>
        <v>45463</v>
      </c>
      <c r="T1166" s="7"/>
      <c r="U1166" s="6">
        <f>IF(Table1[[#This Row],[Ngày tính CN]]="","",S1166+T1166)</f>
        <v>45463</v>
      </c>
      <c r="V1166" s="35">
        <f ca="1">IF(Table1[[#This Row],[Hạn thanh toán]]="","",IF((U1166-NOW())&lt;0,0,(U1166-NOW())))</f>
        <v>0</v>
      </c>
      <c r="W1166" s="35"/>
      <c r="X1166" s="35">
        <f t="shared" ca="1" si="118"/>
        <v>707.49032048611116</v>
      </c>
      <c r="Y1166" s="2" t="str">
        <f t="shared" ca="1" si="119"/>
        <v>Nợ quá hạn hơn 120 ngày có khả năng mất thanh toán</v>
      </c>
      <c r="Z1166" s="51">
        <f t="shared" si="114"/>
        <v>45463</v>
      </c>
      <c r="AA1166" s="51" t="str">
        <f t="shared" si="115"/>
        <v/>
      </c>
      <c r="AB1166" s="8" t="s">
        <v>5140</v>
      </c>
      <c r="AD1166" s="2" t="str">
        <f>VLOOKUP($A1166,MA_KH!$A:$Q,MA_KH!O$1,0)</f>
        <v>SAIGONHD</v>
      </c>
      <c r="AE1166" s="2" t="str">
        <f>VLOOKUP($A1166,MA_KH!$A:$Q,MA_KH!P$1,0)</f>
        <v>CÔNG TY CỔ PHẦN SÀI GÒN HD</v>
      </c>
    </row>
    <row r="1167" spans="1:31" ht="25.5" hidden="1" customHeight="1" x14ac:dyDescent="0.2">
      <c r="A1167" s="39" t="s">
        <v>20722</v>
      </c>
      <c r="B1167" s="39" t="s">
        <v>4462</v>
      </c>
      <c r="C1167" s="40">
        <v>45744</v>
      </c>
      <c r="D1167" s="39" t="s">
        <v>4463</v>
      </c>
      <c r="E1167" s="40">
        <v>45744</v>
      </c>
      <c r="F1167" s="39" t="s">
        <v>4464</v>
      </c>
      <c r="G1167" s="39" t="s">
        <v>4465</v>
      </c>
      <c r="H1167" s="41">
        <v>2068614</v>
      </c>
      <c r="I1167" s="42">
        <v>310293</v>
      </c>
      <c r="J1167" s="41">
        <v>140666</v>
      </c>
      <c r="K1167" s="41">
        <v>1898987</v>
      </c>
      <c r="L1167" s="7" t="s">
        <v>51</v>
      </c>
      <c r="O1167" s="35">
        <f>IF(Table1[[#This Row],[Phân loại]]="Tồn đầu kỳ",Table1[[#This Row],[Tổng giá trị]],0)</f>
        <v>1898987</v>
      </c>
      <c r="P1167" s="7">
        <f>IF(Table1[[#This Row],[Số còn phải thu ĐK]]&lt;&gt;0,0,IF(Table1[[#This Row],[Phân loại]]="Bán hàng",Table1[[#This Row],[Tổng giá trị]],-Table1[[#This Row],[Tổng giá trị]]))</f>
        <v>0</v>
      </c>
      <c r="Q1167" s="35">
        <f t="shared" ref="Q1167:Q1173" si="120">IF(M1167&lt;&gt;"",IF(O1167&lt;&gt;0,O1167,P1167),0)</f>
        <v>0</v>
      </c>
      <c r="R1167" s="7">
        <f>Table1[[#This Row],[Số còn phải thu ĐK]]+Table1[[#This Row],[Giá Trị HD sau CK]]-Table1[[#This Row],[Số tiền đã thu]]</f>
        <v>1898987</v>
      </c>
      <c r="S1167" s="6">
        <f>IF(Table1[[#This Row],[Ngày hóa đơn]]&lt;&gt;"",Table1[[#This Row],[Ngày hóa đơn]],IF(Table1[[#This Row],[Ngày hạch toán]]&lt;&gt;"",Table1[[#This Row],[Ngày hạch toán]],""))</f>
        <v>45744</v>
      </c>
      <c r="T1167" s="7"/>
      <c r="U1167" s="6">
        <f>IF(Table1[[#This Row],[Ngày tính CN]]="","",S1167+T1167)</f>
        <v>45744</v>
      </c>
      <c r="V1167" s="35">
        <f ca="1">IF(Table1[[#This Row],[Hạn thanh toán]]="","",IF((U1167-NOW())&lt;0,0,(U1167-NOW())))</f>
        <v>0</v>
      </c>
      <c r="W1167" s="35"/>
      <c r="X1167" s="35">
        <f t="shared" ca="1" si="116"/>
        <v>426.49032048611116</v>
      </c>
      <c r="Y1167" s="2" t="str">
        <f t="shared" ca="1" si="117"/>
        <v>Nợ quá hạn hơn 120 ngày có khả năng mất thanh toán</v>
      </c>
      <c r="Z1167" s="51">
        <f t="shared" si="114"/>
        <v>45744</v>
      </c>
      <c r="AA1167" s="51" t="str">
        <f t="shared" si="115"/>
        <v/>
      </c>
      <c r="AD1167" s="2" t="str">
        <f>VLOOKUP($A1167,MA_KH!$A:$Q,MA_KH!O$1,0)</f>
        <v>AAU</v>
      </c>
      <c r="AE1167" s="2" t="str">
        <f>VLOOKUP($A1167,MA_KH!$A:$Q,MA_KH!P$1,0)</f>
        <v>CÔNG TY TNHH PHÂN PHỐI Á ÂU</v>
      </c>
    </row>
    <row r="1168" spans="1:31" ht="25.5" hidden="1" customHeight="1" x14ac:dyDescent="0.2">
      <c r="A1168" s="39" t="s">
        <v>20722</v>
      </c>
      <c r="B1168" s="30" t="s">
        <v>4462</v>
      </c>
      <c r="C1168" s="37">
        <v>45744</v>
      </c>
      <c r="D1168" s="30" t="s">
        <v>4466</v>
      </c>
      <c r="E1168" s="37">
        <v>45744</v>
      </c>
      <c r="F1168" s="30" t="s">
        <v>4467</v>
      </c>
      <c r="G1168" s="30" t="s">
        <v>4468</v>
      </c>
      <c r="H1168" s="38">
        <v>2068614</v>
      </c>
      <c r="I1168" s="34">
        <v>310293</v>
      </c>
      <c r="J1168" s="38">
        <v>140666</v>
      </c>
      <c r="K1168" s="38">
        <v>1898987</v>
      </c>
      <c r="L1168" s="7" t="s">
        <v>51</v>
      </c>
      <c r="O1168" s="35">
        <f>IF(Table1[[#This Row],[Phân loại]]="Tồn đầu kỳ",Table1[[#This Row],[Tổng giá trị]],0)</f>
        <v>1898987</v>
      </c>
      <c r="P1168" s="7">
        <f>IF(Table1[[#This Row],[Số còn phải thu ĐK]]&lt;&gt;0,0,IF(Table1[[#This Row],[Phân loại]]="Bán hàng",Table1[[#This Row],[Tổng giá trị]],-Table1[[#This Row],[Tổng giá trị]]))</f>
        <v>0</v>
      </c>
      <c r="Q1168" s="35">
        <f t="shared" si="120"/>
        <v>0</v>
      </c>
      <c r="R1168" s="7">
        <f>Table1[[#This Row],[Số còn phải thu ĐK]]+Table1[[#This Row],[Giá Trị HD sau CK]]-Table1[[#This Row],[Số tiền đã thu]]</f>
        <v>1898987</v>
      </c>
      <c r="S1168" s="6">
        <f>IF(Table1[[#This Row],[Ngày hóa đơn]]&lt;&gt;"",Table1[[#This Row],[Ngày hóa đơn]],IF(Table1[[#This Row],[Ngày hạch toán]]&lt;&gt;"",Table1[[#This Row],[Ngày hạch toán]],""))</f>
        <v>45744</v>
      </c>
      <c r="T1168" s="7"/>
      <c r="U1168" s="6">
        <f>IF(Table1[[#This Row],[Ngày tính CN]]="","",S1168+T1168)</f>
        <v>45744</v>
      </c>
      <c r="V1168" s="35">
        <f ca="1">IF(Table1[[#This Row],[Hạn thanh toán]]="","",IF((U1168-NOW())&lt;0,0,(U1168-NOW())))</f>
        <v>0</v>
      </c>
      <c r="W1168" s="35"/>
      <c r="X1168" s="35">
        <f t="shared" ca="1" si="116"/>
        <v>426.49032048611116</v>
      </c>
      <c r="Y1168" s="2" t="str">
        <f t="shared" ca="1" si="117"/>
        <v>Nợ quá hạn hơn 120 ngày có khả năng mất thanh toán</v>
      </c>
      <c r="Z1168" s="51">
        <f t="shared" si="114"/>
        <v>45744</v>
      </c>
      <c r="AA1168" s="51" t="str">
        <f t="shared" si="115"/>
        <v/>
      </c>
      <c r="AD1168" s="2" t="str">
        <f>VLOOKUP($A1168,MA_KH!$A:$Q,MA_KH!O$1,0)</f>
        <v>AAU</v>
      </c>
      <c r="AE1168" s="2" t="str">
        <f>VLOOKUP($A1168,MA_KH!$A:$Q,MA_KH!P$1,0)</f>
        <v>CÔNG TY TNHH PHÂN PHỐI Á ÂU</v>
      </c>
    </row>
    <row r="1169" spans="1:31" ht="25.5" hidden="1" customHeight="1" x14ac:dyDescent="0.2">
      <c r="A1169" s="39" t="s">
        <v>20722</v>
      </c>
      <c r="B1169" s="39" t="s">
        <v>4462</v>
      </c>
      <c r="C1169" s="40">
        <v>45744</v>
      </c>
      <c r="D1169" s="39" t="s">
        <v>4469</v>
      </c>
      <c r="E1169" s="40">
        <v>45744</v>
      </c>
      <c r="F1169" s="39" t="s">
        <v>4470</v>
      </c>
      <c r="G1169" s="39" t="s">
        <v>4471</v>
      </c>
      <c r="H1169" s="41">
        <v>2168980</v>
      </c>
      <c r="I1169" s="42">
        <v>325348</v>
      </c>
      <c r="J1169" s="41">
        <v>147491</v>
      </c>
      <c r="K1169" s="41">
        <v>1991123</v>
      </c>
      <c r="L1169" s="7" t="s">
        <v>51</v>
      </c>
      <c r="O1169" s="35">
        <f>IF(Table1[[#This Row],[Phân loại]]="Tồn đầu kỳ",Table1[[#This Row],[Tổng giá trị]],0)</f>
        <v>1991123</v>
      </c>
      <c r="P1169" s="7">
        <f>IF(Table1[[#This Row],[Số còn phải thu ĐK]]&lt;&gt;0,0,IF(Table1[[#This Row],[Phân loại]]="Bán hàng",Table1[[#This Row],[Tổng giá trị]],-Table1[[#This Row],[Tổng giá trị]]))</f>
        <v>0</v>
      </c>
      <c r="Q1169" s="35">
        <f t="shared" si="120"/>
        <v>0</v>
      </c>
      <c r="R1169" s="7">
        <f>Table1[[#This Row],[Số còn phải thu ĐK]]+Table1[[#This Row],[Giá Trị HD sau CK]]-Table1[[#This Row],[Số tiền đã thu]]</f>
        <v>1991123</v>
      </c>
      <c r="S1169" s="6">
        <f>IF(Table1[[#This Row],[Ngày hóa đơn]]&lt;&gt;"",Table1[[#This Row],[Ngày hóa đơn]],IF(Table1[[#This Row],[Ngày hạch toán]]&lt;&gt;"",Table1[[#This Row],[Ngày hạch toán]],""))</f>
        <v>45744</v>
      </c>
      <c r="T1169" s="7"/>
      <c r="U1169" s="6">
        <f>IF(Table1[[#This Row],[Ngày tính CN]]="","",S1169+T1169)</f>
        <v>45744</v>
      </c>
      <c r="V1169" s="35">
        <f ca="1">IF(Table1[[#This Row],[Hạn thanh toán]]="","",IF((U1169-NOW())&lt;0,0,(U1169-NOW())))</f>
        <v>0</v>
      </c>
      <c r="W1169" s="35"/>
      <c r="X1169" s="35">
        <f t="shared" ca="1" si="116"/>
        <v>426.49032048611116</v>
      </c>
      <c r="Y1169" s="2" t="str">
        <f t="shared" ca="1" si="117"/>
        <v>Nợ quá hạn hơn 120 ngày có khả năng mất thanh toán</v>
      </c>
      <c r="Z1169" s="51">
        <f t="shared" si="114"/>
        <v>45744</v>
      </c>
      <c r="AA1169" s="51" t="str">
        <f t="shared" si="115"/>
        <v/>
      </c>
      <c r="AD1169" s="2" t="str">
        <f>VLOOKUP($A1169,MA_KH!$A:$Q,MA_KH!O$1,0)</f>
        <v>AAU</v>
      </c>
      <c r="AE1169" s="2" t="str">
        <f>VLOOKUP($A1169,MA_KH!$A:$Q,MA_KH!P$1,0)</f>
        <v>CÔNG TY TNHH PHÂN PHỐI Á ÂU</v>
      </c>
    </row>
    <row r="1170" spans="1:31" ht="25.5" hidden="1" customHeight="1" x14ac:dyDescent="0.2">
      <c r="A1170" s="39" t="s">
        <v>20722</v>
      </c>
      <c r="B1170" s="39" t="s">
        <v>4462</v>
      </c>
      <c r="C1170" s="40">
        <v>45784</v>
      </c>
      <c r="D1170" s="39" t="s">
        <v>4478</v>
      </c>
      <c r="E1170" s="40">
        <v>45784</v>
      </c>
      <c r="F1170" s="39" t="s">
        <v>4479</v>
      </c>
      <c r="G1170" s="39" t="s">
        <v>4480</v>
      </c>
      <c r="H1170" s="41">
        <v>1018095</v>
      </c>
      <c r="I1170" s="42">
        <v>50905</v>
      </c>
      <c r="J1170" s="41">
        <v>77375</v>
      </c>
      <c r="K1170" s="41">
        <v>1044565</v>
      </c>
      <c r="L1170" s="7" t="s">
        <v>51</v>
      </c>
      <c r="O1170" s="35">
        <f>IF(Table1[[#This Row],[Phân loại]]="Tồn đầu kỳ",Table1[[#This Row],[Tổng giá trị]],0)</f>
        <v>1044565</v>
      </c>
      <c r="P1170" s="7">
        <f>IF(Table1[[#This Row],[Số còn phải thu ĐK]]&lt;&gt;0,0,IF(Table1[[#This Row],[Phân loại]]="Bán hàng",Table1[[#This Row],[Tổng giá trị]],-Table1[[#This Row],[Tổng giá trị]]))</f>
        <v>0</v>
      </c>
      <c r="Q1170" s="35">
        <f t="shared" si="120"/>
        <v>0</v>
      </c>
      <c r="R1170" s="7">
        <f>Table1[[#This Row],[Số còn phải thu ĐK]]+Table1[[#This Row],[Giá Trị HD sau CK]]-Table1[[#This Row],[Số tiền đã thu]]</f>
        <v>1044565</v>
      </c>
      <c r="S1170" s="6">
        <f>IF(Table1[[#This Row],[Ngày hóa đơn]]&lt;&gt;"",Table1[[#This Row],[Ngày hóa đơn]],IF(Table1[[#This Row],[Ngày hạch toán]]&lt;&gt;"",Table1[[#This Row],[Ngày hạch toán]],""))</f>
        <v>45784</v>
      </c>
      <c r="T1170" s="7"/>
      <c r="U1170" s="6">
        <f>IF(Table1[[#This Row],[Ngày tính CN]]="","",S1170+T1170)</f>
        <v>45784</v>
      </c>
      <c r="V1170" s="35">
        <f ca="1">IF(Table1[[#This Row],[Hạn thanh toán]]="","",IF((U1170-NOW())&lt;0,0,(U1170-NOW())))</f>
        <v>0</v>
      </c>
      <c r="W1170" s="35"/>
      <c r="X1170" s="35">
        <f t="shared" ca="1" si="116"/>
        <v>386.49032048611116</v>
      </c>
      <c r="Y1170" s="2" t="str">
        <f t="shared" ca="1" si="117"/>
        <v>Nợ quá hạn hơn 120 ngày có khả năng mất thanh toán</v>
      </c>
      <c r="Z1170" s="51">
        <f t="shared" si="114"/>
        <v>45784</v>
      </c>
      <c r="AA1170" s="51" t="str">
        <f t="shared" si="115"/>
        <v/>
      </c>
      <c r="AD1170" s="2" t="str">
        <f>VLOOKUP($A1170,MA_KH!$A:$Q,MA_KH!O$1,0)</f>
        <v>AAU</v>
      </c>
      <c r="AE1170" s="2" t="str">
        <f>VLOOKUP($A1170,MA_KH!$A:$Q,MA_KH!P$1,0)</f>
        <v>CÔNG TY TNHH PHÂN PHỐI Á ÂU</v>
      </c>
    </row>
    <row r="1171" spans="1:31" ht="25.5" hidden="1" customHeight="1" x14ac:dyDescent="0.2">
      <c r="A1171" s="39" t="s">
        <v>20722</v>
      </c>
      <c r="B1171" s="39" t="s">
        <v>4462</v>
      </c>
      <c r="C1171" s="40">
        <v>45784</v>
      </c>
      <c r="D1171" s="39" t="s">
        <v>4481</v>
      </c>
      <c r="E1171" s="40">
        <v>45784</v>
      </c>
      <c r="F1171" s="39" t="s">
        <v>4482</v>
      </c>
      <c r="G1171" s="39" t="s">
        <v>4465</v>
      </c>
      <c r="H1171" s="41">
        <v>1018095</v>
      </c>
      <c r="I1171" s="42">
        <v>50905</v>
      </c>
      <c r="J1171" s="41">
        <v>77375</v>
      </c>
      <c r="K1171" s="41">
        <v>1044565</v>
      </c>
      <c r="L1171" s="7" t="s">
        <v>51</v>
      </c>
      <c r="O1171" s="35">
        <f>IF(Table1[[#This Row],[Phân loại]]="Tồn đầu kỳ",Table1[[#This Row],[Tổng giá trị]],0)</f>
        <v>1044565</v>
      </c>
      <c r="P1171" s="7">
        <f>IF(Table1[[#This Row],[Số còn phải thu ĐK]]&lt;&gt;0,0,IF(Table1[[#This Row],[Phân loại]]="Bán hàng",Table1[[#This Row],[Tổng giá trị]],-Table1[[#This Row],[Tổng giá trị]]))</f>
        <v>0</v>
      </c>
      <c r="Q1171" s="35">
        <f t="shared" si="120"/>
        <v>0</v>
      </c>
      <c r="R1171" s="7">
        <f>Table1[[#This Row],[Số còn phải thu ĐK]]+Table1[[#This Row],[Giá Trị HD sau CK]]-Table1[[#This Row],[Số tiền đã thu]]</f>
        <v>1044565</v>
      </c>
      <c r="S1171" s="6">
        <f>IF(Table1[[#This Row],[Ngày hóa đơn]]&lt;&gt;"",Table1[[#This Row],[Ngày hóa đơn]],IF(Table1[[#This Row],[Ngày hạch toán]]&lt;&gt;"",Table1[[#This Row],[Ngày hạch toán]],""))</f>
        <v>45784</v>
      </c>
      <c r="T1171" s="7"/>
      <c r="U1171" s="6">
        <f>IF(Table1[[#This Row],[Ngày tính CN]]="","",S1171+T1171)</f>
        <v>45784</v>
      </c>
      <c r="V1171" s="35">
        <f ca="1">IF(Table1[[#This Row],[Hạn thanh toán]]="","",IF((U1171-NOW())&lt;0,0,(U1171-NOW())))</f>
        <v>0</v>
      </c>
      <c r="W1171" s="35"/>
      <c r="X1171" s="35">
        <f t="shared" ca="1" si="116"/>
        <v>386.49032048611116</v>
      </c>
      <c r="Y1171" s="2" t="str">
        <f t="shared" ca="1" si="117"/>
        <v>Nợ quá hạn hơn 120 ngày có khả năng mất thanh toán</v>
      </c>
      <c r="Z1171" s="51">
        <f t="shared" si="114"/>
        <v>45784</v>
      </c>
      <c r="AA1171" s="51" t="str">
        <f t="shared" si="115"/>
        <v/>
      </c>
      <c r="AD1171" s="2" t="str">
        <f>VLOOKUP($A1171,MA_KH!$A:$Q,MA_KH!O$1,0)</f>
        <v>AAU</v>
      </c>
      <c r="AE1171" s="2" t="str">
        <f>VLOOKUP($A1171,MA_KH!$A:$Q,MA_KH!P$1,0)</f>
        <v>CÔNG TY TNHH PHÂN PHỐI Á ÂU</v>
      </c>
    </row>
    <row r="1172" spans="1:31" ht="25.5" hidden="1" customHeight="1" x14ac:dyDescent="0.2">
      <c r="A1172" s="39" t="s">
        <v>20722</v>
      </c>
      <c r="B1172" s="39" t="s">
        <v>4462</v>
      </c>
      <c r="C1172" s="40">
        <v>45801</v>
      </c>
      <c r="D1172" s="39" t="s">
        <v>4487</v>
      </c>
      <c r="E1172" s="40">
        <v>45801</v>
      </c>
      <c r="F1172" s="39" t="s">
        <v>4488</v>
      </c>
      <c r="G1172" s="39" t="s">
        <v>4480</v>
      </c>
      <c r="H1172" s="41">
        <v>1229651</v>
      </c>
      <c r="I1172" s="42">
        <v>61484</v>
      </c>
      <c r="J1172" s="41">
        <v>93453</v>
      </c>
      <c r="K1172" s="41">
        <v>1261620</v>
      </c>
      <c r="L1172" s="7" t="s">
        <v>51</v>
      </c>
      <c r="O1172" s="35">
        <f>IF(Table1[[#This Row],[Phân loại]]="Tồn đầu kỳ",Table1[[#This Row],[Tổng giá trị]],0)</f>
        <v>1261620</v>
      </c>
      <c r="P1172" s="7">
        <f>IF(Table1[[#This Row],[Số còn phải thu ĐK]]&lt;&gt;0,0,IF(Table1[[#This Row],[Phân loại]]="Bán hàng",Table1[[#This Row],[Tổng giá trị]],-Table1[[#This Row],[Tổng giá trị]]))</f>
        <v>0</v>
      </c>
      <c r="Q1172" s="35">
        <f t="shared" si="120"/>
        <v>0</v>
      </c>
      <c r="R1172" s="7">
        <f>Table1[[#This Row],[Số còn phải thu ĐK]]+Table1[[#This Row],[Giá Trị HD sau CK]]-Table1[[#This Row],[Số tiền đã thu]]</f>
        <v>1261620</v>
      </c>
      <c r="S1172" s="6">
        <f>IF(Table1[[#This Row],[Ngày hóa đơn]]&lt;&gt;"",Table1[[#This Row],[Ngày hóa đơn]],IF(Table1[[#This Row],[Ngày hạch toán]]&lt;&gt;"",Table1[[#This Row],[Ngày hạch toán]],""))</f>
        <v>45801</v>
      </c>
      <c r="T1172" s="7"/>
      <c r="U1172" s="6">
        <f>IF(Table1[[#This Row],[Ngày tính CN]]="","",S1172+T1172)</f>
        <v>45801</v>
      </c>
      <c r="V1172" s="35">
        <f ca="1">IF(Table1[[#This Row],[Hạn thanh toán]]="","",IF((U1172-NOW())&lt;0,0,(U1172-NOW())))</f>
        <v>0</v>
      </c>
      <c r="W1172" s="35"/>
      <c r="X1172" s="35">
        <f t="shared" ca="1" si="116"/>
        <v>369.49032048611116</v>
      </c>
      <c r="Y1172" s="2" t="str">
        <f t="shared" ca="1" si="117"/>
        <v>Nợ quá hạn hơn 120 ngày có khả năng mất thanh toán</v>
      </c>
      <c r="Z1172" s="51">
        <f t="shared" si="114"/>
        <v>45801</v>
      </c>
      <c r="AA1172" s="51" t="str">
        <f t="shared" si="115"/>
        <v/>
      </c>
      <c r="AD1172" s="2" t="str">
        <f>VLOOKUP($A1172,MA_KH!$A:$Q,MA_KH!O$1,0)</f>
        <v>AAU</v>
      </c>
      <c r="AE1172" s="2" t="str">
        <f>VLOOKUP($A1172,MA_KH!$A:$Q,MA_KH!P$1,0)</f>
        <v>CÔNG TY TNHH PHÂN PHỐI Á ÂU</v>
      </c>
    </row>
    <row r="1173" spans="1:31" ht="25.5" hidden="1" customHeight="1" x14ac:dyDescent="0.2">
      <c r="A1173" s="39" t="s">
        <v>20722</v>
      </c>
      <c r="B1173" s="39" t="s">
        <v>4462</v>
      </c>
      <c r="C1173" s="40">
        <v>45855</v>
      </c>
      <c r="D1173" s="39" t="s">
        <v>4501</v>
      </c>
      <c r="E1173" s="40">
        <v>45855</v>
      </c>
      <c r="F1173" s="39" t="s">
        <v>4502</v>
      </c>
      <c r="G1173" s="39" t="s">
        <v>4503</v>
      </c>
      <c r="H1173" s="41">
        <v>1019739</v>
      </c>
      <c r="I1173" s="42">
        <v>50987</v>
      </c>
      <c r="J1173" s="41">
        <v>77500</v>
      </c>
      <c r="K1173" s="41">
        <v>1046252</v>
      </c>
      <c r="L1173" s="7" t="s">
        <v>51</v>
      </c>
      <c r="O1173" s="35">
        <f>IF(Table1[[#This Row],[Phân loại]]="Tồn đầu kỳ",Table1[[#This Row],[Tổng giá trị]],0)</f>
        <v>1046252</v>
      </c>
      <c r="P1173" s="7">
        <f>IF(Table1[[#This Row],[Số còn phải thu ĐK]]&lt;&gt;0,0,IF(Table1[[#This Row],[Phân loại]]="Bán hàng",Table1[[#This Row],[Tổng giá trị]],-Table1[[#This Row],[Tổng giá trị]]))</f>
        <v>0</v>
      </c>
      <c r="Q1173" s="35">
        <f t="shared" si="120"/>
        <v>0</v>
      </c>
      <c r="R1173" s="7">
        <f>Table1[[#This Row],[Số còn phải thu ĐK]]+Table1[[#This Row],[Giá Trị HD sau CK]]-Table1[[#This Row],[Số tiền đã thu]]</f>
        <v>1046252</v>
      </c>
      <c r="S1173" s="6">
        <f>IF(Table1[[#This Row],[Ngày hóa đơn]]&lt;&gt;"",Table1[[#This Row],[Ngày hóa đơn]],IF(Table1[[#This Row],[Ngày hạch toán]]&lt;&gt;"",Table1[[#This Row],[Ngày hạch toán]],""))</f>
        <v>45855</v>
      </c>
      <c r="T1173" s="7"/>
      <c r="U1173" s="6">
        <f>IF(Table1[[#This Row],[Ngày tính CN]]="","",S1173+T1173)</f>
        <v>45855</v>
      </c>
      <c r="V1173" s="35">
        <f ca="1">IF(Table1[[#This Row],[Hạn thanh toán]]="","",IF((U1173-NOW())&lt;0,0,(U1173-NOW())))</f>
        <v>0</v>
      </c>
      <c r="W1173" s="35"/>
      <c r="X1173" s="35">
        <f t="shared" ca="1" si="116"/>
        <v>315.49032048611116</v>
      </c>
      <c r="Y1173" s="2" t="str">
        <f t="shared" ca="1" si="117"/>
        <v>Nợ quá hạn hơn 120 ngày có khả năng mất thanh toán</v>
      </c>
      <c r="Z1173" s="51">
        <f t="shared" si="114"/>
        <v>45855</v>
      </c>
      <c r="AA1173" s="51" t="str">
        <f t="shared" si="115"/>
        <v/>
      </c>
      <c r="AD1173" s="2" t="str">
        <f>VLOOKUP($A1173,MA_KH!$A:$Q,MA_KH!O$1,0)</f>
        <v>AAU</v>
      </c>
      <c r="AE1173" s="2" t="str">
        <f>VLOOKUP($A1173,MA_KH!$A:$Q,MA_KH!P$1,0)</f>
        <v>CÔNG TY TNHH PHÂN PHỐI Á ÂU</v>
      </c>
    </row>
    <row r="1174" spans="1:31" ht="25.5" hidden="1" customHeight="1" x14ac:dyDescent="0.2">
      <c r="A1174" s="30" t="s">
        <v>21980</v>
      </c>
      <c r="B1174" s="30" t="s">
        <v>3963</v>
      </c>
      <c r="C1174" s="37">
        <v>45931</v>
      </c>
      <c r="D1174" s="30" t="s">
        <v>4590</v>
      </c>
      <c r="E1174" s="37">
        <v>45931</v>
      </c>
      <c r="F1174" s="30" t="s">
        <v>4591</v>
      </c>
      <c r="G1174" s="30" t="s">
        <v>3964</v>
      </c>
      <c r="H1174" s="38">
        <v>1124228</v>
      </c>
      <c r="I1174" s="34">
        <v>0</v>
      </c>
      <c r="J1174" s="38">
        <v>89938</v>
      </c>
      <c r="K1174" s="38">
        <v>1214166</v>
      </c>
      <c r="L1174" s="7" t="s">
        <v>51</v>
      </c>
      <c r="O1174" s="35">
        <f>IF(Table1[[#This Row],[Phân loại]]="Tồn đầu kỳ",Table1[[#This Row],[Tổng giá trị]],0)</f>
        <v>1214166</v>
      </c>
      <c r="P1174" s="7">
        <f>IF(Table1[[#This Row],[Số còn phải thu ĐK]]&lt;&gt;0,0,IF(Table1[[#This Row],[Phân loại]]="Bán hàng",Table1[[#This Row],[Tổng giá trị]],-Table1[[#This Row],[Tổng giá trị]]))</f>
        <v>0</v>
      </c>
      <c r="Q1174" s="35">
        <f t="shared" ref="Q1174:Q1190" si="121">IF(M1174&lt;&gt;"",IF(O1174&lt;&gt;0,O1174,P1174),0)</f>
        <v>0</v>
      </c>
      <c r="R1174" s="7">
        <f>Table1[[#This Row],[Số còn phải thu ĐK]]+Table1[[#This Row],[Giá Trị HD sau CK]]-Table1[[#This Row],[Số tiền đã thu]]</f>
        <v>1214166</v>
      </c>
      <c r="S1174" s="6">
        <f>IF(Table1[[#This Row],[Ngày hóa đơn]]&lt;&gt;"",Table1[[#This Row],[Ngày hóa đơn]],IF(Table1[[#This Row],[Ngày hạch toán]]&lt;&gt;"",Table1[[#This Row],[Ngày hạch toán]],""))</f>
        <v>45931</v>
      </c>
      <c r="T1174" s="7"/>
      <c r="U1174" s="6">
        <f>IF(Table1[[#This Row],[Ngày tính CN]]="","",S1174+T1174)</f>
        <v>45931</v>
      </c>
      <c r="V1174" s="35">
        <f ca="1">IF(Table1[[#This Row],[Hạn thanh toán]]="","",IF((U1174-NOW())&lt;0,0,(U1174-NOW())))</f>
        <v>0</v>
      </c>
      <c r="W1174" s="35"/>
      <c r="X1174" s="35">
        <f t="shared" ref="X1174:X1190" ca="1" si="122">IF(OR(U1174="",R1174=0),"",IF((U1174-NOW())&lt;0,-(U1174-NOW()),0))</f>
        <v>239.49032048611116</v>
      </c>
      <c r="Y1174" s="2" t="str">
        <f t="shared" ref="Y1174:Y1190" ca="1" si="123">IF(R1174=0,"Đã thanh toán",IF(X1174="","",IF(X1174&lt;=0,"Chưa đến hạn thanh toán",IF(X1174&lt;=30,"Nợ quá hạn 30 ngày",IF(X1174&lt;=60,"Nợ quá hạn từ 30 ngày đến 60 ngày",IF(X1174&lt;=90,"Nợ quá hạn từ 60 ngày đến 90 ngày",IF(X1174&lt;=120,"Nợ quá hạn từ 90 ngày đến 120 ngày","Nợ quá hạn hơn 120 ngày có khả năng mất thanh toán")))))))</f>
        <v>Nợ quá hạn hơn 120 ngày có khả năng mất thanh toán</v>
      </c>
      <c r="Z1174" s="51">
        <f t="shared" si="114"/>
        <v>45931</v>
      </c>
      <c r="AA1174" s="51" t="str">
        <f t="shared" si="115"/>
        <v/>
      </c>
      <c r="AD1174" s="2" t="str">
        <f>VLOOKUP($A1174,MA_KH!$A:$Q,MA_KH!O$1,0)</f>
        <v>KMARKET</v>
      </c>
      <c r="AE1174" s="2" t="str">
        <f>VLOOKUP($A1174,MA_KH!$A:$Q,MA_KH!P$1,0)</f>
        <v>CÔNG TY TNHH THƯƠNG MẠI K &amp; K TOÀN CẦU</v>
      </c>
    </row>
    <row r="1175" spans="1:31" ht="25.5" hidden="1" customHeight="1" x14ac:dyDescent="0.2">
      <c r="A1175" s="30" t="s">
        <v>21980</v>
      </c>
      <c r="B1175" s="30" t="s">
        <v>3963</v>
      </c>
      <c r="C1175" s="37">
        <v>45931</v>
      </c>
      <c r="D1175" s="30" t="s">
        <v>4592</v>
      </c>
      <c r="E1175" s="37">
        <v>45931</v>
      </c>
      <c r="F1175" s="30" t="s">
        <v>4593</v>
      </c>
      <c r="G1175" s="30" t="s">
        <v>4086</v>
      </c>
      <c r="H1175" s="38">
        <v>676215</v>
      </c>
      <c r="I1175" s="34">
        <v>0</v>
      </c>
      <c r="J1175" s="38">
        <v>54097</v>
      </c>
      <c r="K1175" s="38">
        <v>730312</v>
      </c>
      <c r="L1175" s="7" t="s">
        <v>51</v>
      </c>
      <c r="O1175" s="35">
        <f>IF(Table1[[#This Row],[Phân loại]]="Tồn đầu kỳ",Table1[[#This Row],[Tổng giá trị]],0)</f>
        <v>730312</v>
      </c>
      <c r="P1175" s="7">
        <f>IF(Table1[[#This Row],[Số còn phải thu ĐK]]&lt;&gt;0,0,IF(Table1[[#This Row],[Phân loại]]="Bán hàng",Table1[[#This Row],[Tổng giá trị]],-Table1[[#This Row],[Tổng giá trị]]))</f>
        <v>0</v>
      </c>
      <c r="Q1175" s="35">
        <f t="shared" si="121"/>
        <v>0</v>
      </c>
      <c r="R1175" s="7">
        <f>Table1[[#This Row],[Số còn phải thu ĐK]]+Table1[[#This Row],[Giá Trị HD sau CK]]-Table1[[#This Row],[Số tiền đã thu]]</f>
        <v>730312</v>
      </c>
      <c r="S1175" s="6">
        <f>IF(Table1[[#This Row],[Ngày hóa đơn]]&lt;&gt;"",Table1[[#This Row],[Ngày hóa đơn]],IF(Table1[[#This Row],[Ngày hạch toán]]&lt;&gt;"",Table1[[#This Row],[Ngày hạch toán]],""))</f>
        <v>45931</v>
      </c>
      <c r="T1175" s="7"/>
      <c r="U1175" s="6">
        <f>IF(Table1[[#This Row],[Ngày tính CN]]="","",S1175+T1175)</f>
        <v>45931</v>
      </c>
      <c r="V1175" s="35">
        <f ca="1">IF(Table1[[#This Row],[Hạn thanh toán]]="","",IF((U1175-NOW())&lt;0,0,(U1175-NOW())))</f>
        <v>0</v>
      </c>
      <c r="W1175" s="35"/>
      <c r="X1175" s="35">
        <f t="shared" ca="1" si="122"/>
        <v>239.49032048611116</v>
      </c>
      <c r="Y1175" s="2" t="str">
        <f t="shared" ca="1" si="123"/>
        <v>Nợ quá hạn hơn 120 ngày có khả năng mất thanh toán</v>
      </c>
      <c r="Z1175" s="51">
        <f t="shared" si="114"/>
        <v>45931</v>
      </c>
      <c r="AA1175" s="51" t="str">
        <f t="shared" si="115"/>
        <v/>
      </c>
      <c r="AD1175" s="2" t="str">
        <f>VLOOKUP($A1175,MA_KH!$A:$Q,MA_KH!O$1,0)</f>
        <v>KMARKET</v>
      </c>
      <c r="AE1175" s="2" t="str">
        <f>VLOOKUP($A1175,MA_KH!$A:$Q,MA_KH!P$1,0)</f>
        <v>CÔNG TY TNHH THƯƠNG MẠI K &amp; K TOÀN CẦU</v>
      </c>
    </row>
    <row r="1176" spans="1:31" ht="25.5" hidden="1" customHeight="1" x14ac:dyDescent="0.2">
      <c r="A1176" s="30" t="s">
        <v>21980</v>
      </c>
      <c r="B1176" s="30" t="s">
        <v>3963</v>
      </c>
      <c r="C1176" s="37">
        <v>45931</v>
      </c>
      <c r="D1176" s="30" t="s">
        <v>4594</v>
      </c>
      <c r="E1176" s="37">
        <v>45931</v>
      </c>
      <c r="F1176" s="30" t="s">
        <v>4595</v>
      </c>
      <c r="G1176" s="30" t="s">
        <v>4444</v>
      </c>
      <c r="H1176" s="38">
        <v>800874</v>
      </c>
      <c r="I1176" s="34">
        <v>0</v>
      </c>
      <c r="J1176" s="38">
        <v>64070</v>
      </c>
      <c r="K1176" s="38">
        <v>864944</v>
      </c>
      <c r="L1176" s="7" t="s">
        <v>51</v>
      </c>
      <c r="O1176" s="35">
        <f>IF(Table1[[#This Row],[Phân loại]]="Tồn đầu kỳ",Table1[[#This Row],[Tổng giá trị]],0)</f>
        <v>864944</v>
      </c>
      <c r="P1176" s="7">
        <f>IF(Table1[[#This Row],[Số còn phải thu ĐK]]&lt;&gt;0,0,IF(Table1[[#This Row],[Phân loại]]="Bán hàng",Table1[[#This Row],[Tổng giá trị]],-Table1[[#This Row],[Tổng giá trị]]))</f>
        <v>0</v>
      </c>
      <c r="Q1176" s="35">
        <f t="shared" si="121"/>
        <v>0</v>
      </c>
      <c r="R1176" s="7">
        <f>Table1[[#This Row],[Số còn phải thu ĐK]]+Table1[[#This Row],[Giá Trị HD sau CK]]-Table1[[#This Row],[Số tiền đã thu]]</f>
        <v>864944</v>
      </c>
      <c r="S1176" s="6">
        <f>IF(Table1[[#This Row],[Ngày hóa đơn]]&lt;&gt;"",Table1[[#This Row],[Ngày hóa đơn]],IF(Table1[[#This Row],[Ngày hạch toán]]&lt;&gt;"",Table1[[#This Row],[Ngày hạch toán]],""))</f>
        <v>45931</v>
      </c>
      <c r="T1176" s="7"/>
      <c r="U1176" s="6">
        <f>IF(Table1[[#This Row],[Ngày tính CN]]="","",S1176+T1176)</f>
        <v>45931</v>
      </c>
      <c r="V1176" s="35">
        <f ca="1">IF(Table1[[#This Row],[Hạn thanh toán]]="","",IF((U1176-NOW())&lt;0,0,(U1176-NOW())))</f>
        <v>0</v>
      </c>
      <c r="W1176" s="35"/>
      <c r="X1176" s="35">
        <f t="shared" ca="1" si="122"/>
        <v>239.49032048611116</v>
      </c>
      <c r="Y1176" s="2" t="str">
        <f t="shared" ca="1" si="123"/>
        <v>Nợ quá hạn hơn 120 ngày có khả năng mất thanh toán</v>
      </c>
      <c r="Z1176" s="51">
        <f t="shared" si="114"/>
        <v>45931</v>
      </c>
      <c r="AA1176" s="51" t="str">
        <f t="shared" si="115"/>
        <v/>
      </c>
      <c r="AD1176" s="2" t="str">
        <f>VLOOKUP($A1176,MA_KH!$A:$Q,MA_KH!O$1,0)</f>
        <v>KMARKET</v>
      </c>
      <c r="AE1176" s="2" t="str">
        <f>VLOOKUP($A1176,MA_KH!$A:$Q,MA_KH!P$1,0)</f>
        <v>CÔNG TY TNHH THƯƠNG MẠI K &amp; K TOÀN CẦU</v>
      </c>
    </row>
    <row r="1177" spans="1:31" ht="25.5" hidden="1" customHeight="1" x14ac:dyDescent="0.2">
      <c r="A1177" s="30" t="s">
        <v>21980</v>
      </c>
      <c r="B1177" s="30" t="s">
        <v>3963</v>
      </c>
      <c r="C1177" s="37">
        <v>45931</v>
      </c>
      <c r="D1177" s="30" t="s">
        <v>4596</v>
      </c>
      <c r="E1177" s="37">
        <v>45931</v>
      </c>
      <c r="F1177" s="30" t="s">
        <v>4597</v>
      </c>
      <c r="G1177" s="30" t="s">
        <v>4388</v>
      </c>
      <c r="H1177" s="38">
        <v>684367</v>
      </c>
      <c r="I1177" s="34">
        <v>0</v>
      </c>
      <c r="J1177" s="38">
        <v>54749</v>
      </c>
      <c r="K1177" s="38">
        <v>739116</v>
      </c>
      <c r="L1177" s="7" t="s">
        <v>51</v>
      </c>
      <c r="O1177" s="35">
        <f>IF(Table1[[#This Row],[Phân loại]]="Tồn đầu kỳ",Table1[[#This Row],[Tổng giá trị]],0)</f>
        <v>739116</v>
      </c>
      <c r="P1177" s="7">
        <f>IF(Table1[[#This Row],[Số còn phải thu ĐK]]&lt;&gt;0,0,IF(Table1[[#This Row],[Phân loại]]="Bán hàng",Table1[[#This Row],[Tổng giá trị]],-Table1[[#This Row],[Tổng giá trị]]))</f>
        <v>0</v>
      </c>
      <c r="Q1177" s="35">
        <f t="shared" si="121"/>
        <v>0</v>
      </c>
      <c r="R1177" s="7">
        <f>Table1[[#This Row],[Số còn phải thu ĐK]]+Table1[[#This Row],[Giá Trị HD sau CK]]-Table1[[#This Row],[Số tiền đã thu]]</f>
        <v>739116</v>
      </c>
      <c r="S1177" s="6">
        <f>IF(Table1[[#This Row],[Ngày hóa đơn]]&lt;&gt;"",Table1[[#This Row],[Ngày hóa đơn]],IF(Table1[[#This Row],[Ngày hạch toán]]&lt;&gt;"",Table1[[#This Row],[Ngày hạch toán]],""))</f>
        <v>45931</v>
      </c>
      <c r="T1177" s="7"/>
      <c r="U1177" s="6">
        <f>IF(Table1[[#This Row],[Ngày tính CN]]="","",S1177+T1177)</f>
        <v>45931</v>
      </c>
      <c r="V1177" s="35">
        <f ca="1">IF(Table1[[#This Row],[Hạn thanh toán]]="","",IF((U1177-NOW())&lt;0,0,(U1177-NOW())))</f>
        <v>0</v>
      </c>
      <c r="W1177" s="35"/>
      <c r="X1177" s="35">
        <f t="shared" ca="1" si="122"/>
        <v>239.49032048611116</v>
      </c>
      <c r="Y1177" s="2" t="str">
        <f t="shared" ca="1" si="123"/>
        <v>Nợ quá hạn hơn 120 ngày có khả năng mất thanh toán</v>
      </c>
      <c r="Z1177" s="51">
        <f t="shared" si="114"/>
        <v>45931</v>
      </c>
      <c r="AA1177" s="51" t="str">
        <f t="shared" si="115"/>
        <v/>
      </c>
      <c r="AD1177" s="2" t="str">
        <f>VLOOKUP($A1177,MA_KH!$A:$Q,MA_KH!O$1,0)</f>
        <v>KMARKET</v>
      </c>
      <c r="AE1177" s="2" t="str">
        <f>VLOOKUP($A1177,MA_KH!$A:$Q,MA_KH!P$1,0)</f>
        <v>CÔNG TY TNHH THƯƠNG MẠI K &amp; K TOÀN CẦU</v>
      </c>
    </row>
    <row r="1178" spans="1:31" ht="25.5" hidden="1" customHeight="1" x14ac:dyDescent="0.2">
      <c r="A1178" s="39" t="s">
        <v>21980</v>
      </c>
      <c r="B1178" s="39" t="s">
        <v>3963</v>
      </c>
      <c r="C1178" s="40">
        <v>45931</v>
      </c>
      <c r="D1178" s="39" t="s">
        <v>4598</v>
      </c>
      <c r="E1178" s="40">
        <v>45931</v>
      </c>
      <c r="F1178" s="39" t="s">
        <v>4599</v>
      </c>
      <c r="G1178" s="39" t="s">
        <v>4477</v>
      </c>
      <c r="H1178" s="41">
        <v>954938</v>
      </c>
      <c r="I1178" s="42">
        <v>0</v>
      </c>
      <c r="J1178" s="41">
        <v>76395</v>
      </c>
      <c r="K1178" s="41">
        <v>1031333</v>
      </c>
      <c r="L1178" s="7" t="s">
        <v>51</v>
      </c>
      <c r="O1178" s="35">
        <f>IF(Table1[[#This Row],[Phân loại]]="Tồn đầu kỳ",Table1[[#This Row],[Tổng giá trị]],0)</f>
        <v>1031333</v>
      </c>
      <c r="P1178" s="7">
        <f>IF(Table1[[#This Row],[Số còn phải thu ĐK]]&lt;&gt;0,0,IF(Table1[[#This Row],[Phân loại]]="Bán hàng",Table1[[#This Row],[Tổng giá trị]],-Table1[[#This Row],[Tổng giá trị]]))</f>
        <v>0</v>
      </c>
      <c r="Q1178" s="35">
        <f t="shared" si="121"/>
        <v>0</v>
      </c>
      <c r="R1178" s="7">
        <f>Table1[[#This Row],[Số còn phải thu ĐK]]+Table1[[#This Row],[Giá Trị HD sau CK]]-Table1[[#This Row],[Số tiền đã thu]]</f>
        <v>1031333</v>
      </c>
      <c r="S1178" s="6">
        <f>IF(Table1[[#This Row],[Ngày hóa đơn]]&lt;&gt;"",Table1[[#This Row],[Ngày hóa đơn]],IF(Table1[[#This Row],[Ngày hạch toán]]&lt;&gt;"",Table1[[#This Row],[Ngày hạch toán]],""))</f>
        <v>45931</v>
      </c>
      <c r="T1178" s="7"/>
      <c r="U1178" s="6">
        <f>IF(Table1[[#This Row],[Ngày tính CN]]="","",S1178+T1178)</f>
        <v>45931</v>
      </c>
      <c r="V1178" s="35">
        <f ca="1">IF(Table1[[#This Row],[Hạn thanh toán]]="","",IF((U1178-NOW())&lt;0,0,(U1178-NOW())))</f>
        <v>0</v>
      </c>
      <c r="W1178" s="35"/>
      <c r="X1178" s="35">
        <f t="shared" ca="1" si="122"/>
        <v>239.49032048611116</v>
      </c>
      <c r="Y1178" s="2" t="str">
        <f t="shared" ca="1" si="123"/>
        <v>Nợ quá hạn hơn 120 ngày có khả năng mất thanh toán</v>
      </c>
      <c r="Z1178" s="51">
        <f t="shared" si="114"/>
        <v>45931</v>
      </c>
      <c r="AA1178" s="51" t="str">
        <f t="shared" si="115"/>
        <v/>
      </c>
      <c r="AD1178" s="2" t="str">
        <f>VLOOKUP($A1178,MA_KH!$A:$Q,MA_KH!O$1,0)</f>
        <v>KMARKET</v>
      </c>
      <c r="AE1178" s="2" t="str">
        <f>VLOOKUP($A1178,MA_KH!$A:$Q,MA_KH!P$1,0)</f>
        <v>CÔNG TY TNHH THƯƠNG MẠI K &amp; K TOÀN CẦU</v>
      </c>
    </row>
    <row r="1179" spans="1:31" ht="25.5" hidden="1" customHeight="1" x14ac:dyDescent="0.2">
      <c r="A1179" s="30" t="s">
        <v>21980</v>
      </c>
      <c r="B1179" s="30" t="s">
        <v>3963</v>
      </c>
      <c r="C1179" s="37">
        <v>45936</v>
      </c>
      <c r="D1179" s="30" t="s">
        <v>4654</v>
      </c>
      <c r="E1179" s="37">
        <v>45936</v>
      </c>
      <c r="F1179" s="30" t="s">
        <v>4655</v>
      </c>
      <c r="G1179" s="30" t="s">
        <v>4381</v>
      </c>
      <c r="H1179" s="38">
        <v>436861</v>
      </c>
      <c r="I1179" s="34">
        <v>0</v>
      </c>
      <c r="J1179" s="38">
        <v>34949</v>
      </c>
      <c r="K1179" s="38">
        <v>471810</v>
      </c>
      <c r="L1179" s="7" t="s">
        <v>51</v>
      </c>
      <c r="O1179" s="35">
        <f>IF(Table1[[#This Row],[Phân loại]]="Tồn đầu kỳ",Table1[[#This Row],[Tổng giá trị]],0)</f>
        <v>471810</v>
      </c>
      <c r="P1179" s="7">
        <f>IF(Table1[[#This Row],[Số còn phải thu ĐK]]&lt;&gt;0,0,IF(Table1[[#This Row],[Phân loại]]="Bán hàng",Table1[[#This Row],[Tổng giá trị]],-Table1[[#This Row],[Tổng giá trị]]))</f>
        <v>0</v>
      </c>
      <c r="Q1179" s="35">
        <f t="shared" si="121"/>
        <v>0</v>
      </c>
      <c r="R1179" s="7">
        <f>Table1[[#This Row],[Số còn phải thu ĐK]]+Table1[[#This Row],[Giá Trị HD sau CK]]-Table1[[#This Row],[Số tiền đã thu]]</f>
        <v>471810</v>
      </c>
      <c r="S1179" s="6">
        <f>IF(Table1[[#This Row],[Ngày hóa đơn]]&lt;&gt;"",Table1[[#This Row],[Ngày hóa đơn]],IF(Table1[[#This Row],[Ngày hạch toán]]&lt;&gt;"",Table1[[#This Row],[Ngày hạch toán]],""))</f>
        <v>45936</v>
      </c>
      <c r="T1179" s="7"/>
      <c r="U1179" s="6">
        <f>IF(Table1[[#This Row],[Ngày tính CN]]="","",S1179+T1179)</f>
        <v>45936</v>
      </c>
      <c r="V1179" s="35">
        <f ca="1">IF(Table1[[#This Row],[Hạn thanh toán]]="","",IF((U1179-NOW())&lt;0,0,(U1179-NOW())))</f>
        <v>0</v>
      </c>
      <c r="W1179" s="35"/>
      <c r="X1179" s="35">
        <f t="shared" ca="1" si="122"/>
        <v>234.49032048611116</v>
      </c>
      <c r="Y1179" s="2" t="str">
        <f t="shared" ca="1" si="123"/>
        <v>Nợ quá hạn hơn 120 ngày có khả năng mất thanh toán</v>
      </c>
      <c r="Z1179" s="51">
        <f t="shared" si="114"/>
        <v>45936</v>
      </c>
      <c r="AA1179" s="51" t="str">
        <f t="shared" si="115"/>
        <v/>
      </c>
      <c r="AD1179" s="2" t="str">
        <f>VLOOKUP($A1179,MA_KH!$A:$Q,MA_KH!O$1,0)</f>
        <v>KMARKET</v>
      </c>
      <c r="AE1179" s="2" t="str">
        <f>VLOOKUP($A1179,MA_KH!$A:$Q,MA_KH!P$1,0)</f>
        <v>CÔNG TY TNHH THƯƠNG MẠI K &amp; K TOÀN CẦU</v>
      </c>
    </row>
    <row r="1180" spans="1:31" ht="25.5" hidden="1" customHeight="1" x14ac:dyDescent="0.2">
      <c r="A1180" s="39" t="s">
        <v>21980</v>
      </c>
      <c r="B1180" s="39" t="s">
        <v>3963</v>
      </c>
      <c r="C1180" s="40">
        <v>45936</v>
      </c>
      <c r="D1180" s="39" t="s">
        <v>4656</v>
      </c>
      <c r="E1180" s="40">
        <v>45936</v>
      </c>
      <c r="F1180" s="39" t="s">
        <v>4657</v>
      </c>
      <c r="G1180" s="39" t="s">
        <v>4475</v>
      </c>
      <c r="H1180" s="41">
        <v>1617044</v>
      </c>
      <c r="I1180" s="42">
        <v>0</v>
      </c>
      <c r="J1180" s="41">
        <v>129364</v>
      </c>
      <c r="K1180" s="41">
        <v>1746408</v>
      </c>
      <c r="L1180" s="7" t="s">
        <v>51</v>
      </c>
      <c r="O1180" s="35">
        <f>IF(Table1[[#This Row],[Phân loại]]="Tồn đầu kỳ",Table1[[#This Row],[Tổng giá trị]],0)</f>
        <v>1746408</v>
      </c>
      <c r="P1180" s="7">
        <f>IF(Table1[[#This Row],[Số còn phải thu ĐK]]&lt;&gt;0,0,IF(Table1[[#This Row],[Phân loại]]="Bán hàng",Table1[[#This Row],[Tổng giá trị]],-Table1[[#This Row],[Tổng giá trị]]))</f>
        <v>0</v>
      </c>
      <c r="Q1180" s="35">
        <f t="shared" si="121"/>
        <v>0</v>
      </c>
      <c r="R1180" s="7">
        <f>Table1[[#This Row],[Số còn phải thu ĐK]]+Table1[[#This Row],[Giá Trị HD sau CK]]-Table1[[#This Row],[Số tiền đã thu]]</f>
        <v>1746408</v>
      </c>
      <c r="S1180" s="6">
        <f>IF(Table1[[#This Row],[Ngày hóa đơn]]&lt;&gt;"",Table1[[#This Row],[Ngày hóa đơn]],IF(Table1[[#This Row],[Ngày hạch toán]]&lt;&gt;"",Table1[[#This Row],[Ngày hạch toán]],""))</f>
        <v>45936</v>
      </c>
      <c r="T1180" s="7"/>
      <c r="U1180" s="6">
        <f>IF(Table1[[#This Row],[Ngày tính CN]]="","",S1180+T1180)</f>
        <v>45936</v>
      </c>
      <c r="V1180" s="35">
        <f ca="1">IF(Table1[[#This Row],[Hạn thanh toán]]="","",IF((U1180-NOW())&lt;0,0,(U1180-NOW())))</f>
        <v>0</v>
      </c>
      <c r="W1180" s="35"/>
      <c r="X1180" s="35">
        <f t="shared" ca="1" si="122"/>
        <v>234.49032048611116</v>
      </c>
      <c r="Y1180" s="2" t="str">
        <f t="shared" ca="1" si="123"/>
        <v>Nợ quá hạn hơn 120 ngày có khả năng mất thanh toán</v>
      </c>
      <c r="Z1180" s="51">
        <f t="shared" si="114"/>
        <v>45936</v>
      </c>
      <c r="AA1180" s="51" t="str">
        <f t="shared" si="115"/>
        <v/>
      </c>
      <c r="AD1180" s="2" t="str">
        <f>VLOOKUP($A1180,MA_KH!$A:$Q,MA_KH!O$1,0)</f>
        <v>KMARKET</v>
      </c>
      <c r="AE1180" s="2" t="str">
        <f>VLOOKUP($A1180,MA_KH!$A:$Q,MA_KH!P$1,0)</f>
        <v>CÔNG TY TNHH THƯƠNG MẠI K &amp; K TOÀN CẦU</v>
      </c>
    </row>
    <row r="1181" spans="1:31" ht="25.5" hidden="1" customHeight="1" x14ac:dyDescent="0.2">
      <c r="A1181" s="39" t="s">
        <v>21980</v>
      </c>
      <c r="B1181" s="39" t="s">
        <v>3963</v>
      </c>
      <c r="C1181" s="40">
        <v>45943</v>
      </c>
      <c r="D1181" s="39" t="s">
        <v>4706</v>
      </c>
      <c r="E1181" s="40">
        <v>45943</v>
      </c>
      <c r="F1181" s="39" t="s">
        <v>4707</v>
      </c>
      <c r="G1181" s="39" t="s">
        <v>4443</v>
      </c>
      <c r="H1181" s="41">
        <v>614608</v>
      </c>
      <c r="I1181" s="42">
        <v>0</v>
      </c>
      <c r="J1181" s="41">
        <v>49169</v>
      </c>
      <c r="K1181" s="41">
        <v>663777</v>
      </c>
      <c r="L1181" s="7" t="s">
        <v>51</v>
      </c>
      <c r="O1181" s="35">
        <f>IF(Table1[[#This Row],[Phân loại]]="Tồn đầu kỳ",Table1[[#This Row],[Tổng giá trị]],0)</f>
        <v>663777</v>
      </c>
      <c r="P1181" s="7">
        <f>IF(Table1[[#This Row],[Số còn phải thu ĐK]]&lt;&gt;0,0,IF(Table1[[#This Row],[Phân loại]]="Bán hàng",Table1[[#This Row],[Tổng giá trị]],-Table1[[#This Row],[Tổng giá trị]]))</f>
        <v>0</v>
      </c>
      <c r="Q1181" s="35">
        <f t="shared" si="121"/>
        <v>0</v>
      </c>
      <c r="R1181" s="7">
        <f>Table1[[#This Row],[Số còn phải thu ĐK]]+Table1[[#This Row],[Giá Trị HD sau CK]]-Table1[[#This Row],[Số tiền đã thu]]</f>
        <v>663777</v>
      </c>
      <c r="S1181" s="6">
        <f>IF(Table1[[#This Row],[Ngày hóa đơn]]&lt;&gt;"",Table1[[#This Row],[Ngày hóa đơn]],IF(Table1[[#This Row],[Ngày hạch toán]]&lt;&gt;"",Table1[[#This Row],[Ngày hạch toán]],""))</f>
        <v>45943</v>
      </c>
      <c r="T1181" s="7"/>
      <c r="U1181" s="6">
        <f>IF(Table1[[#This Row],[Ngày tính CN]]="","",S1181+T1181)</f>
        <v>45943</v>
      </c>
      <c r="V1181" s="35">
        <f ca="1">IF(Table1[[#This Row],[Hạn thanh toán]]="","",IF((U1181-NOW())&lt;0,0,(U1181-NOW())))</f>
        <v>0</v>
      </c>
      <c r="W1181" s="35"/>
      <c r="X1181" s="35">
        <f t="shared" ca="1" si="122"/>
        <v>227.49032048611116</v>
      </c>
      <c r="Y1181" s="2" t="str">
        <f t="shared" ca="1" si="123"/>
        <v>Nợ quá hạn hơn 120 ngày có khả năng mất thanh toán</v>
      </c>
      <c r="Z1181" s="51">
        <f t="shared" si="114"/>
        <v>45943</v>
      </c>
      <c r="AA1181" s="51" t="str">
        <f t="shared" si="115"/>
        <v/>
      </c>
      <c r="AD1181" s="2" t="str">
        <f>VLOOKUP($A1181,MA_KH!$A:$Q,MA_KH!O$1,0)</f>
        <v>KMARKET</v>
      </c>
      <c r="AE1181" s="2" t="str">
        <f>VLOOKUP($A1181,MA_KH!$A:$Q,MA_KH!P$1,0)</f>
        <v>CÔNG TY TNHH THƯƠNG MẠI K &amp; K TOÀN CẦU</v>
      </c>
    </row>
    <row r="1182" spans="1:31" ht="25.5" hidden="1" customHeight="1" x14ac:dyDescent="0.2">
      <c r="A1182" s="39" t="s">
        <v>21980</v>
      </c>
      <c r="B1182" s="39" t="s">
        <v>3963</v>
      </c>
      <c r="C1182" s="40">
        <v>45944</v>
      </c>
      <c r="D1182" s="39" t="s">
        <v>4713</v>
      </c>
      <c r="E1182" s="40">
        <v>45944</v>
      </c>
      <c r="F1182" s="39" t="s">
        <v>4714</v>
      </c>
      <c r="G1182" s="39" t="s">
        <v>4387</v>
      </c>
      <c r="H1182" s="41">
        <v>1335365</v>
      </c>
      <c r="I1182" s="42">
        <v>0</v>
      </c>
      <c r="J1182" s="41">
        <v>106829</v>
      </c>
      <c r="K1182" s="41">
        <v>1442194</v>
      </c>
      <c r="L1182" s="7" t="s">
        <v>51</v>
      </c>
      <c r="O1182" s="35">
        <f>IF(Table1[[#This Row],[Phân loại]]="Tồn đầu kỳ",Table1[[#This Row],[Tổng giá trị]],0)</f>
        <v>1442194</v>
      </c>
      <c r="P1182" s="7">
        <f>IF(Table1[[#This Row],[Số còn phải thu ĐK]]&lt;&gt;0,0,IF(Table1[[#This Row],[Phân loại]]="Bán hàng",Table1[[#This Row],[Tổng giá trị]],-Table1[[#This Row],[Tổng giá trị]]))</f>
        <v>0</v>
      </c>
      <c r="Q1182" s="35">
        <f t="shared" si="121"/>
        <v>0</v>
      </c>
      <c r="R1182" s="7">
        <f>Table1[[#This Row],[Số còn phải thu ĐK]]+Table1[[#This Row],[Giá Trị HD sau CK]]-Table1[[#This Row],[Số tiền đã thu]]</f>
        <v>1442194</v>
      </c>
      <c r="S1182" s="6">
        <f>IF(Table1[[#This Row],[Ngày hóa đơn]]&lt;&gt;"",Table1[[#This Row],[Ngày hóa đơn]],IF(Table1[[#This Row],[Ngày hạch toán]]&lt;&gt;"",Table1[[#This Row],[Ngày hạch toán]],""))</f>
        <v>45944</v>
      </c>
      <c r="T1182" s="7"/>
      <c r="U1182" s="6">
        <f>IF(Table1[[#This Row],[Ngày tính CN]]="","",S1182+T1182)</f>
        <v>45944</v>
      </c>
      <c r="V1182" s="35">
        <f ca="1">IF(Table1[[#This Row],[Hạn thanh toán]]="","",IF((U1182-NOW())&lt;0,0,(U1182-NOW())))</f>
        <v>0</v>
      </c>
      <c r="W1182" s="35"/>
      <c r="X1182" s="35">
        <f t="shared" ca="1" si="122"/>
        <v>226.49032048611116</v>
      </c>
      <c r="Y1182" s="2" t="str">
        <f t="shared" ca="1" si="123"/>
        <v>Nợ quá hạn hơn 120 ngày có khả năng mất thanh toán</v>
      </c>
      <c r="Z1182" s="51">
        <f t="shared" si="114"/>
        <v>45944</v>
      </c>
      <c r="AA1182" s="51" t="str">
        <f t="shared" si="115"/>
        <v/>
      </c>
      <c r="AD1182" s="2" t="str">
        <f>VLOOKUP($A1182,MA_KH!$A:$Q,MA_KH!O$1,0)</f>
        <v>KMARKET</v>
      </c>
      <c r="AE1182" s="2" t="str">
        <f>VLOOKUP($A1182,MA_KH!$A:$Q,MA_KH!P$1,0)</f>
        <v>CÔNG TY TNHH THƯƠNG MẠI K &amp; K TOÀN CẦU</v>
      </c>
    </row>
    <row r="1183" spans="1:31" ht="25.5" hidden="1" customHeight="1" x14ac:dyDescent="0.2">
      <c r="A1183" s="39" t="s">
        <v>21980</v>
      </c>
      <c r="B1183" s="39" t="s">
        <v>3963</v>
      </c>
      <c r="C1183" s="40">
        <v>45946</v>
      </c>
      <c r="D1183" s="39" t="s">
        <v>4725</v>
      </c>
      <c r="E1183" s="40">
        <v>45946</v>
      </c>
      <c r="F1183" s="39" t="s">
        <v>4726</v>
      </c>
      <c r="G1183" s="39" t="s">
        <v>4381</v>
      </c>
      <c r="H1183" s="41">
        <v>452071</v>
      </c>
      <c r="I1183" s="42">
        <v>0</v>
      </c>
      <c r="J1183" s="41">
        <v>36166</v>
      </c>
      <c r="K1183" s="41">
        <v>488237</v>
      </c>
      <c r="L1183" s="7" t="s">
        <v>51</v>
      </c>
      <c r="O1183" s="35">
        <f>IF(Table1[[#This Row],[Phân loại]]="Tồn đầu kỳ",Table1[[#This Row],[Tổng giá trị]],0)</f>
        <v>488237</v>
      </c>
      <c r="P1183" s="7">
        <f>IF(Table1[[#This Row],[Số còn phải thu ĐK]]&lt;&gt;0,0,IF(Table1[[#This Row],[Phân loại]]="Bán hàng",Table1[[#This Row],[Tổng giá trị]],-Table1[[#This Row],[Tổng giá trị]]))</f>
        <v>0</v>
      </c>
      <c r="Q1183" s="35">
        <f t="shared" si="121"/>
        <v>0</v>
      </c>
      <c r="R1183" s="7">
        <f>Table1[[#This Row],[Số còn phải thu ĐK]]+Table1[[#This Row],[Giá Trị HD sau CK]]-Table1[[#This Row],[Số tiền đã thu]]</f>
        <v>488237</v>
      </c>
      <c r="S1183" s="6">
        <f>IF(Table1[[#This Row],[Ngày hóa đơn]]&lt;&gt;"",Table1[[#This Row],[Ngày hóa đơn]],IF(Table1[[#This Row],[Ngày hạch toán]]&lt;&gt;"",Table1[[#This Row],[Ngày hạch toán]],""))</f>
        <v>45946</v>
      </c>
      <c r="T1183" s="7"/>
      <c r="U1183" s="6">
        <f>IF(Table1[[#This Row],[Ngày tính CN]]="","",S1183+T1183)</f>
        <v>45946</v>
      </c>
      <c r="V1183" s="35">
        <f ca="1">IF(Table1[[#This Row],[Hạn thanh toán]]="","",IF((U1183-NOW())&lt;0,0,(U1183-NOW())))</f>
        <v>0</v>
      </c>
      <c r="W1183" s="35"/>
      <c r="X1183" s="35">
        <f t="shared" ca="1" si="122"/>
        <v>224.49032048611116</v>
      </c>
      <c r="Y1183" s="2" t="str">
        <f t="shared" ca="1" si="123"/>
        <v>Nợ quá hạn hơn 120 ngày có khả năng mất thanh toán</v>
      </c>
      <c r="Z1183" s="51">
        <f t="shared" si="114"/>
        <v>45946</v>
      </c>
      <c r="AA1183" s="51" t="str">
        <f t="shared" si="115"/>
        <v/>
      </c>
      <c r="AD1183" s="2" t="str">
        <f>VLOOKUP($A1183,MA_KH!$A:$Q,MA_KH!O$1,0)</f>
        <v>KMARKET</v>
      </c>
      <c r="AE1183" s="2" t="str">
        <f>VLOOKUP($A1183,MA_KH!$A:$Q,MA_KH!P$1,0)</f>
        <v>CÔNG TY TNHH THƯƠNG MẠI K &amp; K TOÀN CẦU</v>
      </c>
    </row>
    <row r="1184" spans="1:31" ht="25.5" hidden="1" customHeight="1" x14ac:dyDescent="0.2">
      <c r="A1184" s="39" t="s">
        <v>21980</v>
      </c>
      <c r="B1184" s="39" t="s">
        <v>3963</v>
      </c>
      <c r="C1184" s="40">
        <v>45951</v>
      </c>
      <c r="D1184" s="39" t="s">
        <v>4774</v>
      </c>
      <c r="E1184" s="40">
        <v>45951</v>
      </c>
      <c r="F1184" s="39" t="s">
        <v>4775</v>
      </c>
      <c r="G1184" s="39" t="s">
        <v>4776</v>
      </c>
      <c r="H1184" s="41">
        <v>1369378</v>
      </c>
      <c r="I1184" s="42">
        <v>0</v>
      </c>
      <c r="J1184" s="41">
        <v>109550</v>
      </c>
      <c r="K1184" s="41">
        <v>1478928</v>
      </c>
      <c r="L1184" s="7" t="s">
        <v>51</v>
      </c>
      <c r="O1184" s="35">
        <f>IF(Table1[[#This Row],[Phân loại]]="Tồn đầu kỳ",Table1[[#This Row],[Tổng giá trị]],0)</f>
        <v>1478928</v>
      </c>
      <c r="P1184" s="7">
        <f>IF(Table1[[#This Row],[Số còn phải thu ĐK]]&lt;&gt;0,0,IF(Table1[[#This Row],[Phân loại]]="Bán hàng",Table1[[#This Row],[Tổng giá trị]],-Table1[[#This Row],[Tổng giá trị]]))</f>
        <v>0</v>
      </c>
      <c r="Q1184" s="35">
        <f t="shared" si="121"/>
        <v>0</v>
      </c>
      <c r="R1184" s="7">
        <f>Table1[[#This Row],[Số còn phải thu ĐK]]+Table1[[#This Row],[Giá Trị HD sau CK]]-Table1[[#This Row],[Số tiền đã thu]]</f>
        <v>1478928</v>
      </c>
      <c r="S1184" s="6">
        <f>IF(Table1[[#This Row],[Ngày hóa đơn]]&lt;&gt;"",Table1[[#This Row],[Ngày hóa đơn]],IF(Table1[[#This Row],[Ngày hạch toán]]&lt;&gt;"",Table1[[#This Row],[Ngày hạch toán]],""))</f>
        <v>45951</v>
      </c>
      <c r="T1184" s="7"/>
      <c r="U1184" s="6">
        <f>IF(Table1[[#This Row],[Ngày tính CN]]="","",S1184+T1184)</f>
        <v>45951</v>
      </c>
      <c r="V1184" s="35">
        <f ca="1">IF(Table1[[#This Row],[Hạn thanh toán]]="","",IF((U1184-NOW())&lt;0,0,(U1184-NOW())))</f>
        <v>0</v>
      </c>
      <c r="W1184" s="35"/>
      <c r="X1184" s="35">
        <f t="shared" ca="1" si="122"/>
        <v>219.49032048611116</v>
      </c>
      <c r="Y1184" s="2" t="str">
        <f t="shared" ca="1" si="123"/>
        <v>Nợ quá hạn hơn 120 ngày có khả năng mất thanh toán</v>
      </c>
      <c r="Z1184" s="51">
        <f t="shared" si="114"/>
        <v>45951</v>
      </c>
      <c r="AA1184" s="51" t="str">
        <f t="shared" si="115"/>
        <v/>
      </c>
      <c r="AD1184" s="2" t="str">
        <f>VLOOKUP($A1184,MA_KH!$A:$Q,MA_KH!O$1,0)</f>
        <v>KMARKET</v>
      </c>
      <c r="AE1184" s="2" t="str">
        <f>VLOOKUP($A1184,MA_KH!$A:$Q,MA_KH!P$1,0)</f>
        <v>CÔNG TY TNHH THƯƠNG MẠI K &amp; K TOÀN CẦU</v>
      </c>
    </row>
    <row r="1185" spans="1:31" ht="25.5" hidden="1" customHeight="1" x14ac:dyDescent="0.2">
      <c r="A1185" s="39" t="s">
        <v>21980</v>
      </c>
      <c r="B1185" s="39" t="s">
        <v>3963</v>
      </c>
      <c r="C1185" s="40">
        <v>45954</v>
      </c>
      <c r="D1185" s="39" t="s">
        <v>4811</v>
      </c>
      <c r="E1185" s="40">
        <v>45954</v>
      </c>
      <c r="F1185" s="39" t="s">
        <v>4812</v>
      </c>
      <c r="G1185" s="39" t="s">
        <v>4388</v>
      </c>
      <c r="H1185" s="41">
        <v>849560</v>
      </c>
      <c r="I1185" s="42">
        <v>0</v>
      </c>
      <c r="J1185" s="41">
        <v>67965</v>
      </c>
      <c r="K1185" s="41">
        <v>917525</v>
      </c>
      <c r="L1185" s="7" t="s">
        <v>51</v>
      </c>
      <c r="O1185" s="35">
        <f>IF(Table1[[#This Row],[Phân loại]]="Tồn đầu kỳ",Table1[[#This Row],[Tổng giá trị]],0)</f>
        <v>917525</v>
      </c>
      <c r="P1185" s="7">
        <f>IF(Table1[[#This Row],[Số còn phải thu ĐK]]&lt;&gt;0,0,IF(Table1[[#This Row],[Phân loại]]="Bán hàng",Table1[[#This Row],[Tổng giá trị]],-Table1[[#This Row],[Tổng giá trị]]))</f>
        <v>0</v>
      </c>
      <c r="Q1185" s="35">
        <f t="shared" si="121"/>
        <v>0</v>
      </c>
      <c r="R1185" s="7">
        <f>Table1[[#This Row],[Số còn phải thu ĐK]]+Table1[[#This Row],[Giá Trị HD sau CK]]-Table1[[#This Row],[Số tiền đã thu]]</f>
        <v>917525</v>
      </c>
      <c r="S1185" s="6">
        <f>IF(Table1[[#This Row],[Ngày hóa đơn]]&lt;&gt;"",Table1[[#This Row],[Ngày hóa đơn]],IF(Table1[[#This Row],[Ngày hạch toán]]&lt;&gt;"",Table1[[#This Row],[Ngày hạch toán]],""))</f>
        <v>45954</v>
      </c>
      <c r="T1185" s="7"/>
      <c r="U1185" s="6">
        <f>IF(Table1[[#This Row],[Ngày tính CN]]="","",S1185+T1185)</f>
        <v>45954</v>
      </c>
      <c r="V1185" s="35">
        <f ca="1">IF(Table1[[#This Row],[Hạn thanh toán]]="","",IF((U1185-NOW())&lt;0,0,(U1185-NOW())))</f>
        <v>0</v>
      </c>
      <c r="W1185" s="35"/>
      <c r="X1185" s="35">
        <f t="shared" ca="1" si="122"/>
        <v>216.49032048611116</v>
      </c>
      <c r="Y1185" s="2" t="str">
        <f t="shared" ca="1" si="123"/>
        <v>Nợ quá hạn hơn 120 ngày có khả năng mất thanh toán</v>
      </c>
      <c r="Z1185" s="51">
        <f t="shared" si="114"/>
        <v>45954</v>
      </c>
      <c r="AA1185" s="51" t="str">
        <f t="shared" si="115"/>
        <v/>
      </c>
      <c r="AD1185" s="2" t="str">
        <f>VLOOKUP($A1185,MA_KH!$A:$Q,MA_KH!O$1,0)</f>
        <v>KMARKET</v>
      </c>
      <c r="AE1185" s="2" t="str">
        <f>VLOOKUP($A1185,MA_KH!$A:$Q,MA_KH!P$1,0)</f>
        <v>CÔNG TY TNHH THƯƠNG MẠI K &amp; K TOÀN CẦU</v>
      </c>
    </row>
    <row r="1186" spans="1:31" ht="25.5" hidden="1" customHeight="1" x14ac:dyDescent="0.2">
      <c r="A1186" s="30" t="s">
        <v>21980</v>
      </c>
      <c r="B1186" s="30" t="s">
        <v>3963</v>
      </c>
      <c r="C1186" s="37">
        <v>45958</v>
      </c>
      <c r="D1186" s="30" t="s">
        <v>4824</v>
      </c>
      <c r="E1186" s="37">
        <v>45958</v>
      </c>
      <c r="F1186" s="30" t="s">
        <v>4825</v>
      </c>
      <c r="G1186" s="30" t="s">
        <v>3964</v>
      </c>
      <c r="H1186" s="38">
        <v>1018723</v>
      </c>
      <c r="I1186" s="34">
        <v>0</v>
      </c>
      <c r="J1186" s="38">
        <v>81498</v>
      </c>
      <c r="K1186" s="38">
        <v>1100221</v>
      </c>
      <c r="L1186" s="7" t="s">
        <v>51</v>
      </c>
      <c r="O1186" s="35">
        <f>IF(Table1[[#This Row],[Phân loại]]="Tồn đầu kỳ",Table1[[#This Row],[Tổng giá trị]],0)</f>
        <v>1100221</v>
      </c>
      <c r="P1186" s="7">
        <f>IF(Table1[[#This Row],[Số còn phải thu ĐK]]&lt;&gt;0,0,IF(Table1[[#This Row],[Phân loại]]="Bán hàng",Table1[[#This Row],[Tổng giá trị]],-Table1[[#This Row],[Tổng giá trị]]))</f>
        <v>0</v>
      </c>
      <c r="Q1186" s="35">
        <f t="shared" si="121"/>
        <v>0</v>
      </c>
      <c r="R1186" s="7">
        <f>Table1[[#This Row],[Số còn phải thu ĐK]]+Table1[[#This Row],[Giá Trị HD sau CK]]-Table1[[#This Row],[Số tiền đã thu]]</f>
        <v>1100221</v>
      </c>
      <c r="S1186" s="6">
        <f>IF(Table1[[#This Row],[Ngày hóa đơn]]&lt;&gt;"",Table1[[#This Row],[Ngày hóa đơn]],IF(Table1[[#This Row],[Ngày hạch toán]]&lt;&gt;"",Table1[[#This Row],[Ngày hạch toán]],""))</f>
        <v>45958</v>
      </c>
      <c r="T1186" s="7"/>
      <c r="U1186" s="6">
        <f>IF(Table1[[#This Row],[Ngày tính CN]]="","",S1186+T1186)</f>
        <v>45958</v>
      </c>
      <c r="V1186" s="35">
        <f ca="1">IF(Table1[[#This Row],[Hạn thanh toán]]="","",IF((U1186-NOW())&lt;0,0,(U1186-NOW())))</f>
        <v>0</v>
      </c>
      <c r="W1186" s="35"/>
      <c r="X1186" s="35">
        <f t="shared" ca="1" si="122"/>
        <v>212.49032048611116</v>
      </c>
      <c r="Y1186" s="2" t="str">
        <f t="shared" ca="1" si="123"/>
        <v>Nợ quá hạn hơn 120 ngày có khả năng mất thanh toán</v>
      </c>
      <c r="Z1186" s="51">
        <f t="shared" si="114"/>
        <v>45958</v>
      </c>
      <c r="AA1186" s="51" t="str">
        <f t="shared" si="115"/>
        <v/>
      </c>
      <c r="AD1186" s="2" t="str">
        <f>VLOOKUP($A1186,MA_KH!$A:$Q,MA_KH!O$1,0)</f>
        <v>KMARKET</v>
      </c>
      <c r="AE1186" s="2" t="str">
        <f>VLOOKUP($A1186,MA_KH!$A:$Q,MA_KH!P$1,0)</f>
        <v>CÔNG TY TNHH THƯƠNG MẠI K &amp; K TOÀN CẦU</v>
      </c>
    </row>
    <row r="1187" spans="1:31" ht="25.5" hidden="1" customHeight="1" x14ac:dyDescent="0.2">
      <c r="A1187" s="30" t="s">
        <v>21980</v>
      </c>
      <c r="B1187" s="30" t="s">
        <v>3963</v>
      </c>
      <c r="C1187" s="37">
        <v>45958</v>
      </c>
      <c r="D1187" s="30" t="s">
        <v>4826</v>
      </c>
      <c r="E1187" s="37">
        <v>45958</v>
      </c>
      <c r="F1187" s="30" t="s">
        <v>4827</v>
      </c>
      <c r="G1187" s="30" t="s">
        <v>4380</v>
      </c>
      <c r="H1187" s="38">
        <v>826401</v>
      </c>
      <c r="I1187" s="34">
        <v>0</v>
      </c>
      <c r="J1187" s="38">
        <v>66112</v>
      </c>
      <c r="K1187" s="38">
        <v>892513</v>
      </c>
      <c r="L1187" s="7" t="s">
        <v>51</v>
      </c>
      <c r="O1187" s="35">
        <f>IF(Table1[[#This Row],[Phân loại]]="Tồn đầu kỳ",Table1[[#This Row],[Tổng giá trị]],0)</f>
        <v>892513</v>
      </c>
      <c r="P1187" s="7">
        <f>IF(Table1[[#This Row],[Số còn phải thu ĐK]]&lt;&gt;0,0,IF(Table1[[#This Row],[Phân loại]]="Bán hàng",Table1[[#This Row],[Tổng giá trị]],-Table1[[#This Row],[Tổng giá trị]]))</f>
        <v>0</v>
      </c>
      <c r="Q1187" s="35">
        <f t="shared" si="121"/>
        <v>0</v>
      </c>
      <c r="R1187" s="7">
        <f>Table1[[#This Row],[Số còn phải thu ĐK]]+Table1[[#This Row],[Giá Trị HD sau CK]]-Table1[[#This Row],[Số tiền đã thu]]</f>
        <v>892513</v>
      </c>
      <c r="S1187" s="6">
        <f>IF(Table1[[#This Row],[Ngày hóa đơn]]&lt;&gt;"",Table1[[#This Row],[Ngày hóa đơn]],IF(Table1[[#This Row],[Ngày hạch toán]]&lt;&gt;"",Table1[[#This Row],[Ngày hạch toán]],""))</f>
        <v>45958</v>
      </c>
      <c r="T1187" s="7"/>
      <c r="U1187" s="6">
        <f>IF(Table1[[#This Row],[Ngày tính CN]]="","",S1187+T1187)</f>
        <v>45958</v>
      </c>
      <c r="V1187" s="35">
        <f ca="1">IF(Table1[[#This Row],[Hạn thanh toán]]="","",IF((U1187-NOW())&lt;0,0,(U1187-NOW())))</f>
        <v>0</v>
      </c>
      <c r="W1187" s="35"/>
      <c r="X1187" s="35">
        <f t="shared" ca="1" si="122"/>
        <v>212.49032048611116</v>
      </c>
      <c r="Y1187" s="2" t="str">
        <f t="shared" ca="1" si="123"/>
        <v>Nợ quá hạn hơn 120 ngày có khả năng mất thanh toán</v>
      </c>
      <c r="Z1187" s="51">
        <f t="shared" si="114"/>
        <v>45958</v>
      </c>
      <c r="AA1187" s="51" t="str">
        <f t="shared" si="115"/>
        <v/>
      </c>
      <c r="AD1187" s="2" t="str">
        <f>VLOOKUP($A1187,MA_KH!$A:$Q,MA_KH!O$1,0)</f>
        <v>KMARKET</v>
      </c>
      <c r="AE1187" s="2" t="str">
        <f>VLOOKUP($A1187,MA_KH!$A:$Q,MA_KH!P$1,0)</f>
        <v>CÔNG TY TNHH THƯƠNG MẠI K &amp; K TOÀN CẦU</v>
      </c>
    </row>
    <row r="1188" spans="1:31" ht="25.5" hidden="1" customHeight="1" x14ac:dyDescent="0.2">
      <c r="A1188" s="30" t="s">
        <v>21980</v>
      </c>
      <c r="B1188" s="30" t="s">
        <v>3963</v>
      </c>
      <c r="C1188" s="37">
        <v>45958</v>
      </c>
      <c r="D1188" s="30" t="s">
        <v>4828</v>
      </c>
      <c r="E1188" s="37">
        <v>45958</v>
      </c>
      <c r="F1188" s="30" t="s">
        <v>4829</v>
      </c>
      <c r="G1188" s="30" t="s">
        <v>4477</v>
      </c>
      <c r="H1188" s="38">
        <v>782165</v>
      </c>
      <c r="I1188" s="34">
        <v>0</v>
      </c>
      <c r="J1188" s="38">
        <v>62573</v>
      </c>
      <c r="K1188" s="38">
        <v>844738</v>
      </c>
      <c r="L1188" s="7" t="s">
        <v>51</v>
      </c>
      <c r="O1188" s="35">
        <f>IF(Table1[[#This Row],[Phân loại]]="Tồn đầu kỳ",Table1[[#This Row],[Tổng giá trị]],0)</f>
        <v>844738</v>
      </c>
      <c r="P1188" s="7">
        <f>IF(Table1[[#This Row],[Số còn phải thu ĐK]]&lt;&gt;0,0,IF(Table1[[#This Row],[Phân loại]]="Bán hàng",Table1[[#This Row],[Tổng giá trị]],-Table1[[#This Row],[Tổng giá trị]]))</f>
        <v>0</v>
      </c>
      <c r="Q1188" s="35">
        <f t="shared" si="121"/>
        <v>0</v>
      </c>
      <c r="R1188" s="7">
        <f>Table1[[#This Row],[Số còn phải thu ĐK]]+Table1[[#This Row],[Giá Trị HD sau CK]]-Table1[[#This Row],[Số tiền đã thu]]</f>
        <v>844738</v>
      </c>
      <c r="S1188" s="6">
        <f>IF(Table1[[#This Row],[Ngày hóa đơn]]&lt;&gt;"",Table1[[#This Row],[Ngày hóa đơn]],IF(Table1[[#This Row],[Ngày hạch toán]]&lt;&gt;"",Table1[[#This Row],[Ngày hạch toán]],""))</f>
        <v>45958</v>
      </c>
      <c r="T1188" s="7"/>
      <c r="U1188" s="6">
        <f>IF(Table1[[#This Row],[Ngày tính CN]]="","",S1188+T1188)</f>
        <v>45958</v>
      </c>
      <c r="V1188" s="35">
        <f ca="1">IF(Table1[[#This Row],[Hạn thanh toán]]="","",IF((U1188-NOW())&lt;0,0,(U1188-NOW())))</f>
        <v>0</v>
      </c>
      <c r="W1188" s="35"/>
      <c r="X1188" s="35">
        <f t="shared" ca="1" si="122"/>
        <v>212.49032048611116</v>
      </c>
      <c r="Y1188" s="2" t="str">
        <f t="shared" ca="1" si="123"/>
        <v>Nợ quá hạn hơn 120 ngày có khả năng mất thanh toán</v>
      </c>
      <c r="Z1188" s="51">
        <f t="shared" si="114"/>
        <v>45958</v>
      </c>
      <c r="AA1188" s="51" t="str">
        <f t="shared" si="115"/>
        <v/>
      </c>
      <c r="AD1188" s="2" t="str">
        <f>VLOOKUP($A1188,MA_KH!$A:$Q,MA_KH!O$1,0)</f>
        <v>KMARKET</v>
      </c>
      <c r="AE1188" s="2" t="str">
        <f>VLOOKUP($A1188,MA_KH!$A:$Q,MA_KH!P$1,0)</f>
        <v>CÔNG TY TNHH THƯƠNG MẠI K &amp; K TOÀN CẦU</v>
      </c>
    </row>
    <row r="1189" spans="1:31" ht="25.5" hidden="1" customHeight="1" x14ac:dyDescent="0.2">
      <c r="A1189" s="39" t="s">
        <v>21980</v>
      </c>
      <c r="B1189" s="39" t="s">
        <v>3963</v>
      </c>
      <c r="C1189" s="40">
        <v>45958</v>
      </c>
      <c r="D1189" s="39" t="s">
        <v>4830</v>
      </c>
      <c r="E1189" s="40">
        <v>45958</v>
      </c>
      <c r="F1189" s="39" t="s">
        <v>4831</v>
      </c>
      <c r="G1189" s="39" t="s">
        <v>4381</v>
      </c>
      <c r="H1189" s="41">
        <v>663208</v>
      </c>
      <c r="I1189" s="42">
        <v>0</v>
      </c>
      <c r="J1189" s="41">
        <v>53057</v>
      </c>
      <c r="K1189" s="41">
        <v>716265</v>
      </c>
      <c r="L1189" s="7" t="s">
        <v>51</v>
      </c>
      <c r="O1189" s="35">
        <f>IF(Table1[[#This Row],[Phân loại]]="Tồn đầu kỳ",Table1[[#This Row],[Tổng giá trị]],0)</f>
        <v>716265</v>
      </c>
      <c r="P1189" s="7">
        <f>IF(Table1[[#This Row],[Số còn phải thu ĐK]]&lt;&gt;0,0,IF(Table1[[#This Row],[Phân loại]]="Bán hàng",Table1[[#This Row],[Tổng giá trị]],-Table1[[#This Row],[Tổng giá trị]]))</f>
        <v>0</v>
      </c>
      <c r="Q1189" s="35">
        <f t="shared" si="121"/>
        <v>0</v>
      </c>
      <c r="R1189" s="7">
        <f>Table1[[#This Row],[Số còn phải thu ĐK]]+Table1[[#This Row],[Giá Trị HD sau CK]]-Table1[[#This Row],[Số tiền đã thu]]</f>
        <v>716265</v>
      </c>
      <c r="S1189" s="6">
        <f>IF(Table1[[#This Row],[Ngày hóa đơn]]&lt;&gt;"",Table1[[#This Row],[Ngày hóa đơn]],IF(Table1[[#This Row],[Ngày hạch toán]]&lt;&gt;"",Table1[[#This Row],[Ngày hạch toán]],""))</f>
        <v>45958</v>
      </c>
      <c r="T1189" s="7"/>
      <c r="U1189" s="6">
        <f>IF(Table1[[#This Row],[Ngày tính CN]]="","",S1189+T1189)</f>
        <v>45958</v>
      </c>
      <c r="V1189" s="35">
        <f ca="1">IF(Table1[[#This Row],[Hạn thanh toán]]="","",IF((U1189-NOW())&lt;0,0,(U1189-NOW())))</f>
        <v>0</v>
      </c>
      <c r="W1189" s="35"/>
      <c r="X1189" s="35">
        <f t="shared" ca="1" si="122"/>
        <v>212.49032048611116</v>
      </c>
      <c r="Y1189" s="2" t="str">
        <f t="shared" ca="1" si="123"/>
        <v>Nợ quá hạn hơn 120 ngày có khả năng mất thanh toán</v>
      </c>
      <c r="Z1189" s="51">
        <f t="shared" si="114"/>
        <v>45958</v>
      </c>
      <c r="AA1189" s="51" t="str">
        <f t="shared" si="115"/>
        <v/>
      </c>
      <c r="AD1189" s="2" t="str">
        <f>VLOOKUP($A1189,MA_KH!$A:$Q,MA_KH!O$1,0)</f>
        <v>KMARKET</v>
      </c>
      <c r="AE1189" s="2" t="str">
        <f>VLOOKUP($A1189,MA_KH!$A:$Q,MA_KH!P$1,0)</f>
        <v>CÔNG TY TNHH THƯƠNG MẠI K &amp; K TOÀN CẦU</v>
      </c>
    </row>
    <row r="1190" spans="1:31" ht="25.5" hidden="1" customHeight="1" x14ac:dyDescent="0.2">
      <c r="A1190" s="39" t="s">
        <v>21980</v>
      </c>
      <c r="B1190" s="39" t="s">
        <v>3963</v>
      </c>
      <c r="C1190" s="40">
        <v>45959</v>
      </c>
      <c r="D1190" s="39" t="s">
        <v>4832</v>
      </c>
      <c r="E1190" s="40">
        <v>45959</v>
      </c>
      <c r="F1190" s="39" t="s">
        <v>4833</v>
      </c>
      <c r="G1190" s="39" t="s">
        <v>4834</v>
      </c>
      <c r="H1190" s="41">
        <v>913218</v>
      </c>
      <c r="I1190" s="42">
        <v>91322</v>
      </c>
      <c r="J1190" s="41">
        <v>65752</v>
      </c>
      <c r="K1190" s="41">
        <v>887648</v>
      </c>
      <c r="L1190" s="7" t="s">
        <v>51</v>
      </c>
      <c r="O1190" s="35">
        <f>IF(Table1[[#This Row],[Phân loại]]="Tồn đầu kỳ",Table1[[#This Row],[Tổng giá trị]],0)</f>
        <v>887648</v>
      </c>
      <c r="P1190" s="7">
        <f>IF(Table1[[#This Row],[Số còn phải thu ĐK]]&lt;&gt;0,0,IF(Table1[[#This Row],[Phân loại]]="Bán hàng",Table1[[#This Row],[Tổng giá trị]],-Table1[[#This Row],[Tổng giá trị]]))</f>
        <v>0</v>
      </c>
      <c r="Q1190" s="35">
        <f t="shared" si="121"/>
        <v>0</v>
      </c>
      <c r="R1190" s="7">
        <f>Table1[[#This Row],[Số còn phải thu ĐK]]+Table1[[#This Row],[Giá Trị HD sau CK]]-Table1[[#This Row],[Số tiền đã thu]]</f>
        <v>887648</v>
      </c>
      <c r="S1190" s="6">
        <f>IF(Table1[[#This Row],[Ngày hóa đơn]]&lt;&gt;"",Table1[[#This Row],[Ngày hóa đơn]],IF(Table1[[#This Row],[Ngày hạch toán]]&lt;&gt;"",Table1[[#This Row],[Ngày hạch toán]],""))</f>
        <v>45959</v>
      </c>
      <c r="T1190" s="7"/>
      <c r="U1190" s="6">
        <f>IF(Table1[[#This Row],[Ngày tính CN]]="","",S1190+T1190)</f>
        <v>45959</v>
      </c>
      <c r="V1190" s="35">
        <f ca="1">IF(Table1[[#This Row],[Hạn thanh toán]]="","",IF((U1190-NOW())&lt;0,0,(U1190-NOW())))</f>
        <v>0</v>
      </c>
      <c r="W1190" s="35"/>
      <c r="X1190" s="35">
        <f t="shared" ca="1" si="122"/>
        <v>211.49032048611116</v>
      </c>
      <c r="Y1190" s="2" t="str">
        <f t="shared" ca="1" si="123"/>
        <v>Nợ quá hạn hơn 120 ngày có khả năng mất thanh toán</v>
      </c>
      <c r="Z1190" s="51">
        <f t="shared" si="114"/>
        <v>45959</v>
      </c>
      <c r="AA1190" s="51" t="str">
        <f t="shared" si="115"/>
        <v/>
      </c>
      <c r="AD1190" s="2" t="str">
        <f>VLOOKUP($A1190,MA_KH!$A:$Q,MA_KH!O$1,0)</f>
        <v>KMARKET</v>
      </c>
      <c r="AE1190" s="2" t="str">
        <f>VLOOKUP($A1190,MA_KH!$A:$Q,MA_KH!P$1,0)</f>
        <v>CÔNG TY TNHH THƯƠNG MẠI K &amp; K TOÀN CẦU</v>
      </c>
    </row>
    <row r="1191" spans="1:31" ht="25.5" hidden="1" customHeight="1" x14ac:dyDescent="0.2">
      <c r="A1191" s="30" t="s">
        <v>21961</v>
      </c>
      <c r="B1191" s="30" t="s">
        <v>4402</v>
      </c>
      <c r="C1191" s="37">
        <v>45862</v>
      </c>
      <c r="D1191" s="30" t="s">
        <v>4505</v>
      </c>
      <c r="E1191" s="37">
        <v>45862</v>
      </c>
      <c r="F1191" s="30" t="s">
        <v>4506</v>
      </c>
      <c r="G1191" s="30" t="s">
        <v>4403</v>
      </c>
      <c r="H1191" s="38">
        <v>1047696</v>
      </c>
      <c r="I1191" s="34">
        <v>94292</v>
      </c>
      <c r="J1191" s="38">
        <v>76272</v>
      </c>
      <c r="K1191" s="38">
        <v>1029676</v>
      </c>
      <c r="L1191" s="7" t="s">
        <v>51</v>
      </c>
      <c r="M1191" s="6">
        <v>46060</v>
      </c>
      <c r="O1191" s="35">
        <f>IF(Table1[[#This Row],[Phân loại]]="Tồn đầu kỳ",Table1[[#This Row],[Tổng giá trị]],0)</f>
        <v>1029676</v>
      </c>
      <c r="P1191" s="7">
        <f>IF(Table1[[#This Row],[Số còn phải thu ĐK]]&lt;&gt;0,0,IF(Table1[[#This Row],[Phân loại]]="Bán hàng",Table1[[#This Row],[Tổng giá trị]],-Table1[[#This Row],[Tổng giá trị]]))</f>
        <v>0</v>
      </c>
      <c r="Q1191" s="35">
        <f t="shared" ref="Q1191:Q1205" si="124">IF(M1191&lt;&gt;"",IF(O1191&lt;&gt;0,O1191,P1191),0)</f>
        <v>1029676</v>
      </c>
      <c r="R1191" s="7">
        <f>Table1[[#This Row],[Số còn phải thu ĐK]]+Table1[[#This Row],[Giá Trị HD sau CK]]-Table1[[#This Row],[Số tiền đã thu]]</f>
        <v>0</v>
      </c>
      <c r="S1191" s="6">
        <f>IF(Table1[[#This Row],[Ngày hóa đơn]]&lt;&gt;"",Table1[[#This Row],[Ngày hóa đơn]],IF(Table1[[#This Row],[Ngày hạch toán]]&lt;&gt;"",Table1[[#This Row],[Ngày hạch toán]],""))</f>
        <v>45862</v>
      </c>
      <c r="T1191" s="7"/>
      <c r="U1191" s="6">
        <f>IF(Table1[[#This Row],[Ngày tính CN]]="","",S1191+T1191)</f>
        <v>45862</v>
      </c>
      <c r="V1191" s="35">
        <f ca="1">IF(Table1[[#This Row],[Hạn thanh toán]]="","",IF((U1191-NOW())&lt;0,0,(U1191-NOW())))</f>
        <v>0</v>
      </c>
      <c r="W1191" s="35"/>
      <c r="X1191" s="35" t="str">
        <f t="shared" ref="X1191:X1205" ca="1" si="125">IF(OR(U1191="",R1191=0),"",IF((U1191-NOW())&lt;0,-(U1191-NOW()),0))</f>
        <v/>
      </c>
      <c r="Y1191" s="2" t="str">
        <f t="shared" ref="Y1191:Y1205" si="126">IF(R1191=0,"Đã thanh toán",IF(X1191="","",IF(X1191&lt;=0,"Chưa đến hạn thanh toán",IF(X1191&lt;=30,"Nợ quá hạn 30 ngày",IF(X1191&lt;=60,"Nợ quá hạn từ 30 ngày đến 60 ngày",IF(X1191&lt;=90,"Nợ quá hạn từ 60 ngày đến 90 ngày",IF(X1191&lt;=120,"Nợ quá hạn từ 90 ngày đến 120 ngày","Nợ quá hạn hơn 120 ngày có khả năng mất thanh toán")))))))</f>
        <v>Đã thanh toán</v>
      </c>
      <c r="Z1191" s="51">
        <f t="shared" si="114"/>
        <v>45862</v>
      </c>
      <c r="AA1191" s="51">
        <f t="shared" si="115"/>
        <v>46060</v>
      </c>
      <c r="AD1191" s="2" t="str">
        <f>VLOOKUP($A1191,MA_KH!$A:$Q,MA_KH!O$1,0)</f>
        <v>TMART ANH ĐĂNG</v>
      </c>
      <c r="AE1191" s="2" t="str">
        <f>VLOOKUP($A1191,MA_KH!$A:$Q,MA_KH!P$1,0)</f>
        <v>TRẦN HẢI ĐĂNG</v>
      </c>
    </row>
    <row r="1192" spans="1:31" ht="25.5" hidden="1" customHeight="1" x14ac:dyDescent="0.2">
      <c r="A1192" s="30" t="s">
        <v>21961</v>
      </c>
      <c r="B1192" s="30" t="s">
        <v>4402</v>
      </c>
      <c r="C1192" s="37">
        <v>45862</v>
      </c>
      <c r="D1192" s="30" t="s">
        <v>4507</v>
      </c>
      <c r="E1192" s="37">
        <v>45862</v>
      </c>
      <c r="F1192" s="30" t="s">
        <v>4508</v>
      </c>
      <c r="G1192" s="30" t="s">
        <v>4405</v>
      </c>
      <c r="H1192" s="38">
        <v>1713228</v>
      </c>
      <c r="I1192" s="34">
        <v>154191</v>
      </c>
      <c r="J1192" s="38">
        <v>124723</v>
      </c>
      <c r="K1192" s="38">
        <v>1683760</v>
      </c>
      <c r="L1192" s="7" t="s">
        <v>51</v>
      </c>
      <c r="M1192" s="6">
        <v>46060</v>
      </c>
      <c r="O1192" s="35">
        <f>IF(Table1[[#This Row],[Phân loại]]="Tồn đầu kỳ",Table1[[#This Row],[Tổng giá trị]],0)</f>
        <v>1683760</v>
      </c>
      <c r="P1192" s="7">
        <f>IF(Table1[[#This Row],[Số còn phải thu ĐK]]&lt;&gt;0,0,IF(Table1[[#This Row],[Phân loại]]="Bán hàng",Table1[[#This Row],[Tổng giá trị]],-Table1[[#This Row],[Tổng giá trị]]))</f>
        <v>0</v>
      </c>
      <c r="Q1192" s="35">
        <f t="shared" si="124"/>
        <v>1683760</v>
      </c>
      <c r="R1192" s="7">
        <f>Table1[[#This Row],[Số còn phải thu ĐK]]+Table1[[#This Row],[Giá Trị HD sau CK]]-Table1[[#This Row],[Số tiền đã thu]]</f>
        <v>0</v>
      </c>
      <c r="S1192" s="6">
        <f>IF(Table1[[#This Row],[Ngày hóa đơn]]&lt;&gt;"",Table1[[#This Row],[Ngày hóa đơn]],IF(Table1[[#This Row],[Ngày hạch toán]]&lt;&gt;"",Table1[[#This Row],[Ngày hạch toán]],""))</f>
        <v>45862</v>
      </c>
      <c r="T1192" s="7"/>
      <c r="U1192" s="6">
        <f>IF(Table1[[#This Row],[Ngày tính CN]]="","",S1192+T1192)</f>
        <v>45862</v>
      </c>
      <c r="V1192" s="35">
        <f ca="1">IF(Table1[[#This Row],[Hạn thanh toán]]="","",IF((U1192-NOW())&lt;0,0,(U1192-NOW())))</f>
        <v>0</v>
      </c>
      <c r="W1192" s="35"/>
      <c r="X1192" s="35" t="str">
        <f t="shared" ca="1" si="125"/>
        <v/>
      </c>
      <c r="Y1192" s="2" t="str">
        <f t="shared" si="126"/>
        <v>Đã thanh toán</v>
      </c>
      <c r="Z1192" s="51">
        <f t="shared" si="114"/>
        <v>45862</v>
      </c>
      <c r="AA1192" s="51">
        <f t="shared" si="115"/>
        <v>46060</v>
      </c>
      <c r="AD1192" s="2" t="str">
        <f>VLOOKUP($A1192,MA_KH!$A:$Q,MA_KH!O$1,0)</f>
        <v>TMART ANH ĐĂNG</v>
      </c>
      <c r="AE1192" s="2" t="str">
        <f>VLOOKUP($A1192,MA_KH!$A:$Q,MA_KH!P$1,0)</f>
        <v>TRẦN HẢI ĐĂNG</v>
      </c>
    </row>
    <row r="1193" spans="1:31" ht="25.5" hidden="1" customHeight="1" x14ac:dyDescent="0.2">
      <c r="A1193" s="39" t="s">
        <v>21961</v>
      </c>
      <c r="B1193" s="39" t="s">
        <v>4402</v>
      </c>
      <c r="C1193" s="40">
        <v>45862</v>
      </c>
      <c r="D1193" s="39" t="s">
        <v>4509</v>
      </c>
      <c r="E1193" s="40">
        <v>45862</v>
      </c>
      <c r="F1193" s="39" t="s">
        <v>4510</v>
      </c>
      <c r="G1193" s="39" t="s">
        <v>4404</v>
      </c>
      <c r="H1193" s="41">
        <v>2722892</v>
      </c>
      <c r="I1193" s="42">
        <v>245060</v>
      </c>
      <c r="J1193" s="41">
        <v>198227</v>
      </c>
      <c r="K1193" s="41">
        <v>2676059</v>
      </c>
      <c r="L1193" s="7" t="s">
        <v>51</v>
      </c>
      <c r="M1193" s="6">
        <v>46060</v>
      </c>
      <c r="O1193" s="35">
        <f>IF(Table1[[#This Row],[Phân loại]]="Tồn đầu kỳ",Table1[[#This Row],[Tổng giá trị]],0)</f>
        <v>2676059</v>
      </c>
      <c r="P1193" s="7">
        <f>IF(Table1[[#This Row],[Số còn phải thu ĐK]]&lt;&gt;0,0,IF(Table1[[#This Row],[Phân loại]]="Bán hàng",Table1[[#This Row],[Tổng giá trị]],-Table1[[#This Row],[Tổng giá trị]]))</f>
        <v>0</v>
      </c>
      <c r="Q1193" s="35">
        <f t="shared" si="124"/>
        <v>2676059</v>
      </c>
      <c r="R1193" s="7">
        <f>Table1[[#This Row],[Số còn phải thu ĐK]]+Table1[[#This Row],[Giá Trị HD sau CK]]-Table1[[#This Row],[Số tiền đã thu]]</f>
        <v>0</v>
      </c>
      <c r="S1193" s="6">
        <f>IF(Table1[[#This Row],[Ngày hóa đơn]]&lt;&gt;"",Table1[[#This Row],[Ngày hóa đơn]],IF(Table1[[#This Row],[Ngày hạch toán]]&lt;&gt;"",Table1[[#This Row],[Ngày hạch toán]],""))</f>
        <v>45862</v>
      </c>
      <c r="T1193" s="7"/>
      <c r="U1193" s="6">
        <f>IF(Table1[[#This Row],[Ngày tính CN]]="","",S1193+T1193)</f>
        <v>45862</v>
      </c>
      <c r="V1193" s="35">
        <f ca="1">IF(Table1[[#This Row],[Hạn thanh toán]]="","",IF((U1193-NOW())&lt;0,0,(U1193-NOW())))</f>
        <v>0</v>
      </c>
      <c r="W1193" s="35"/>
      <c r="X1193" s="35" t="str">
        <f t="shared" ca="1" si="125"/>
        <v/>
      </c>
      <c r="Y1193" s="2" t="str">
        <f t="shared" si="126"/>
        <v>Đã thanh toán</v>
      </c>
      <c r="Z1193" s="51">
        <f t="shared" si="114"/>
        <v>45862</v>
      </c>
      <c r="AA1193" s="51">
        <f t="shared" si="115"/>
        <v>46060</v>
      </c>
      <c r="AD1193" s="2" t="str">
        <f>VLOOKUP($A1193,MA_KH!$A:$Q,MA_KH!O$1,0)</f>
        <v>TMART ANH ĐĂNG</v>
      </c>
      <c r="AE1193" s="2" t="str">
        <f>VLOOKUP($A1193,MA_KH!$A:$Q,MA_KH!P$1,0)</f>
        <v>TRẦN HẢI ĐĂNG</v>
      </c>
    </row>
    <row r="1194" spans="1:31" ht="25.5" hidden="1" customHeight="1" x14ac:dyDescent="0.2">
      <c r="A1194" s="39" t="s">
        <v>21961</v>
      </c>
      <c r="B1194" s="39" t="s">
        <v>4402</v>
      </c>
      <c r="C1194" s="40">
        <v>45878</v>
      </c>
      <c r="D1194" s="39" t="s">
        <v>4514</v>
      </c>
      <c r="E1194" s="40">
        <v>45878</v>
      </c>
      <c r="F1194" s="39" t="s">
        <v>4515</v>
      </c>
      <c r="G1194" s="39" t="s">
        <v>4404</v>
      </c>
      <c r="H1194" s="41">
        <v>2035888</v>
      </c>
      <c r="I1194" s="42">
        <v>183231</v>
      </c>
      <c r="J1194" s="41">
        <v>148213</v>
      </c>
      <c r="K1194" s="41">
        <v>2000870</v>
      </c>
      <c r="L1194" s="7" t="s">
        <v>51</v>
      </c>
      <c r="M1194" s="6">
        <v>46060</v>
      </c>
      <c r="O1194" s="35">
        <f>IF(Table1[[#This Row],[Phân loại]]="Tồn đầu kỳ",Table1[[#This Row],[Tổng giá trị]],0)</f>
        <v>2000870</v>
      </c>
      <c r="P1194" s="7">
        <f>IF(Table1[[#This Row],[Số còn phải thu ĐK]]&lt;&gt;0,0,IF(Table1[[#This Row],[Phân loại]]="Bán hàng",Table1[[#This Row],[Tổng giá trị]],-Table1[[#This Row],[Tổng giá trị]]))</f>
        <v>0</v>
      </c>
      <c r="Q1194" s="35">
        <f t="shared" si="124"/>
        <v>2000870</v>
      </c>
      <c r="R1194" s="7">
        <f>Table1[[#This Row],[Số còn phải thu ĐK]]+Table1[[#This Row],[Giá Trị HD sau CK]]-Table1[[#This Row],[Số tiền đã thu]]</f>
        <v>0</v>
      </c>
      <c r="S1194" s="6">
        <f>IF(Table1[[#This Row],[Ngày hóa đơn]]&lt;&gt;"",Table1[[#This Row],[Ngày hóa đơn]],IF(Table1[[#This Row],[Ngày hạch toán]]&lt;&gt;"",Table1[[#This Row],[Ngày hạch toán]],""))</f>
        <v>45878</v>
      </c>
      <c r="T1194" s="7"/>
      <c r="U1194" s="6">
        <f>IF(Table1[[#This Row],[Ngày tính CN]]="","",S1194+T1194)</f>
        <v>45878</v>
      </c>
      <c r="V1194" s="35">
        <f ca="1">IF(Table1[[#This Row],[Hạn thanh toán]]="","",IF((U1194-NOW())&lt;0,0,(U1194-NOW())))</f>
        <v>0</v>
      </c>
      <c r="W1194" s="35"/>
      <c r="X1194" s="35" t="str">
        <f t="shared" ca="1" si="125"/>
        <v/>
      </c>
      <c r="Y1194" s="2" t="str">
        <f t="shared" si="126"/>
        <v>Đã thanh toán</v>
      </c>
      <c r="Z1194" s="51">
        <f t="shared" si="114"/>
        <v>45878</v>
      </c>
      <c r="AA1194" s="51">
        <f t="shared" si="115"/>
        <v>46060</v>
      </c>
      <c r="AD1194" s="2" t="str">
        <f>VLOOKUP($A1194,MA_KH!$A:$Q,MA_KH!O$1,0)</f>
        <v>TMART ANH ĐĂNG</v>
      </c>
      <c r="AE1194" s="2" t="str">
        <f>VLOOKUP($A1194,MA_KH!$A:$Q,MA_KH!P$1,0)</f>
        <v>TRẦN HẢI ĐĂNG</v>
      </c>
    </row>
    <row r="1195" spans="1:31" ht="25.5" hidden="1" customHeight="1" x14ac:dyDescent="0.2">
      <c r="A1195" s="30" t="s">
        <v>21961</v>
      </c>
      <c r="B1195" s="30" t="s">
        <v>4402</v>
      </c>
      <c r="C1195" s="37">
        <v>45898</v>
      </c>
      <c r="D1195" s="30" t="s">
        <v>4518</v>
      </c>
      <c r="E1195" s="37">
        <v>45898</v>
      </c>
      <c r="F1195" s="30" t="s">
        <v>4519</v>
      </c>
      <c r="G1195" s="30" t="s">
        <v>4403</v>
      </c>
      <c r="H1195" s="38">
        <v>2215057</v>
      </c>
      <c r="I1195" s="34">
        <v>199356</v>
      </c>
      <c r="J1195" s="38">
        <v>161256</v>
      </c>
      <c r="K1195" s="38">
        <v>2176957</v>
      </c>
      <c r="L1195" s="7" t="s">
        <v>51</v>
      </c>
      <c r="M1195" s="6">
        <v>46060</v>
      </c>
      <c r="O1195" s="35">
        <f>IF(Table1[[#This Row],[Phân loại]]="Tồn đầu kỳ",Table1[[#This Row],[Tổng giá trị]],0)</f>
        <v>2176957</v>
      </c>
      <c r="P1195" s="7">
        <f>IF(Table1[[#This Row],[Số còn phải thu ĐK]]&lt;&gt;0,0,IF(Table1[[#This Row],[Phân loại]]="Bán hàng",Table1[[#This Row],[Tổng giá trị]],-Table1[[#This Row],[Tổng giá trị]]))</f>
        <v>0</v>
      </c>
      <c r="Q1195" s="35">
        <f t="shared" si="124"/>
        <v>2176957</v>
      </c>
      <c r="R1195" s="7">
        <f>Table1[[#This Row],[Số còn phải thu ĐK]]+Table1[[#This Row],[Giá Trị HD sau CK]]-Table1[[#This Row],[Số tiền đã thu]]</f>
        <v>0</v>
      </c>
      <c r="S1195" s="6">
        <f>IF(Table1[[#This Row],[Ngày hóa đơn]]&lt;&gt;"",Table1[[#This Row],[Ngày hóa đơn]],IF(Table1[[#This Row],[Ngày hạch toán]]&lt;&gt;"",Table1[[#This Row],[Ngày hạch toán]],""))</f>
        <v>45898</v>
      </c>
      <c r="T1195" s="7"/>
      <c r="U1195" s="6">
        <f>IF(Table1[[#This Row],[Ngày tính CN]]="","",S1195+T1195)</f>
        <v>45898</v>
      </c>
      <c r="V1195" s="35">
        <f ca="1">IF(Table1[[#This Row],[Hạn thanh toán]]="","",IF((U1195-NOW())&lt;0,0,(U1195-NOW())))</f>
        <v>0</v>
      </c>
      <c r="W1195" s="35"/>
      <c r="X1195" s="35" t="str">
        <f t="shared" ca="1" si="125"/>
        <v/>
      </c>
      <c r="Y1195" s="2" t="str">
        <f t="shared" si="126"/>
        <v>Đã thanh toán</v>
      </c>
      <c r="Z1195" s="51">
        <f t="shared" si="114"/>
        <v>45898</v>
      </c>
      <c r="AA1195" s="51">
        <f t="shared" si="115"/>
        <v>46060</v>
      </c>
      <c r="AD1195" s="2" t="str">
        <f>VLOOKUP($A1195,MA_KH!$A:$Q,MA_KH!O$1,0)</f>
        <v>TMART ANH ĐĂNG</v>
      </c>
      <c r="AE1195" s="2" t="str">
        <f>VLOOKUP($A1195,MA_KH!$A:$Q,MA_KH!P$1,0)</f>
        <v>TRẦN HẢI ĐĂNG</v>
      </c>
    </row>
    <row r="1196" spans="1:31" ht="25.5" hidden="1" customHeight="1" x14ac:dyDescent="0.2">
      <c r="A1196" s="39" t="s">
        <v>21961</v>
      </c>
      <c r="B1196" s="39" t="s">
        <v>4402</v>
      </c>
      <c r="C1196" s="40">
        <v>45898</v>
      </c>
      <c r="D1196" s="39" t="s">
        <v>4520</v>
      </c>
      <c r="E1196" s="40">
        <v>45898</v>
      </c>
      <c r="F1196" s="39" t="s">
        <v>4521</v>
      </c>
      <c r="G1196" s="39" t="s">
        <v>4405</v>
      </c>
      <c r="H1196" s="41">
        <v>2215057</v>
      </c>
      <c r="I1196" s="42">
        <v>199356</v>
      </c>
      <c r="J1196" s="41">
        <v>161256</v>
      </c>
      <c r="K1196" s="41">
        <v>2176957</v>
      </c>
      <c r="L1196" s="7" t="s">
        <v>51</v>
      </c>
      <c r="M1196" s="6">
        <v>46060</v>
      </c>
      <c r="O1196" s="35">
        <f>IF(Table1[[#This Row],[Phân loại]]="Tồn đầu kỳ",Table1[[#This Row],[Tổng giá trị]],0)</f>
        <v>2176957</v>
      </c>
      <c r="P1196" s="7">
        <f>IF(Table1[[#This Row],[Số còn phải thu ĐK]]&lt;&gt;0,0,IF(Table1[[#This Row],[Phân loại]]="Bán hàng",Table1[[#This Row],[Tổng giá trị]],-Table1[[#This Row],[Tổng giá trị]]))</f>
        <v>0</v>
      </c>
      <c r="Q1196" s="35">
        <f t="shared" si="124"/>
        <v>2176957</v>
      </c>
      <c r="R1196" s="7">
        <f>Table1[[#This Row],[Số còn phải thu ĐK]]+Table1[[#This Row],[Giá Trị HD sau CK]]-Table1[[#This Row],[Số tiền đã thu]]</f>
        <v>0</v>
      </c>
      <c r="S1196" s="6">
        <f>IF(Table1[[#This Row],[Ngày hóa đơn]]&lt;&gt;"",Table1[[#This Row],[Ngày hóa đơn]],IF(Table1[[#This Row],[Ngày hạch toán]]&lt;&gt;"",Table1[[#This Row],[Ngày hạch toán]],""))</f>
        <v>45898</v>
      </c>
      <c r="T1196" s="7"/>
      <c r="U1196" s="6">
        <f>IF(Table1[[#This Row],[Ngày tính CN]]="","",S1196+T1196)</f>
        <v>45898</v>
      </c>
      <c r="V1196" s="35">
        <f ca="1">IF(Table1[[#This Row],[Hạn thanh toán]]="","",IF((U1196-NOW())&lt;0,0,(U1196-NOW())))</f>
        <v>0</v>
      </c>
      <c r="W1196" s="35"/>
      <c r="X1196" s="35" t="str">
        <f t="shared" ca="1" si="125"/>
        <v/>
      </c>
      <c r="Y1196" s="2" t="str">
        <f t="shared" si="126"/>
        <v>Đã thanh toán</v>
      </c>
      <c r="Z1196" s="51">
        <f t="shared" si="114"/>
        <v>45898</v>
      </c>
      <c r="AA1196" s="51">
        <f t="shared" si="115"/>
        <v>46060</v>
      </c>
      <c r="AD1196" s="2" t="str">
        <f>VLOOKUP($A1196,MA_KH!$A:$Q,MA_KH!O$1,0)</f>
        <v>TMART ANH ĐĂNG</v>
      </c>
      <c r="AE1196" s="2" t="str">
        <f>VLOOKUP($A1196,MA_KH!$A:$Q,MA_KH!P$1,0)</f>
        <v>TRẦN HẢI ĐĂNG</v>
      </c>
    </row>
    <row r="1197" spans="1:31" ht="25.5" hidden="1" customHeight="1" x14ac:dyDescent="0.2">
      <c r="A1197" s="39" t="s">
        <v>21961</v>
      </c>
      <c r="B1197" s="39" t="s">
        <v>4402</v>
      </c>
      <c r="C1197" s="40">
        <v>45898</v>
      </c>
      <c r="D1197" s="39" t="s">
        <v>4522</v>
      </c>
      <c r="E1197" s="40">
        <v>45898</v>
      </c>
      <c r="F1197" s="39" t="s">
        <v>4523</v>
      </c>
      <c r="G1197" s="39" t="s">
        <v>4404</v>
      </c>
      <c r="H1197" s="41">
        <v>2627847</v>
      </c>
      <c r="I1197" s="42">
        <v>236508</v>
      </c>
      <c r="J1197" s="41">
        <v>191307</v>
      </c>
      <c r="K1197" s="41">
        <v>2582646</v>
      </c>
      <c r="L1197" s="7" t="s">
        <v>51</v>
      </c>
      <c r="M1197" s="6">
        <v>46060</v>
      </c>
      <c r="O1197" s="35">
        <f>IF(Table1[[#This Row],[Phân loại]]="Tồn đầu kỳ",Table1[[#This Row],[Tổng giá trị]],0)</f>
        <v>2582646</v>
      </c>
      <c r="P1197" s="7">
        <f>IF(Table1[[#This Row],[Số còn phải thu ĐK]]&lt;&gt;0,0,IF(Table1[[#This Row],[Phân loại]]="Bán hàng",Table1[[#This Row],[Tổng giá trị]],-Table1[[#This Row],[Tổng giá trị]]))</f>
        <v>0</v>
      </c>
      <c r="Q1197" s="35">
        <f t="shared" si="124"/>
        <v>2582646</v>
      </c>
      <c r="R1197" s="7">
        <f>Table1[[#This Row],[Số còn phải thu ĐK]]+Table1[[#This Row],[Giá Trị HD sau CK]]-Table1[[#This Row],[Số tiền đã thu]]</f>
        <v>0</v>
      </c>
      <c r="S1197" s="6">
        <f>IF(Table1[[#This Row],[Ngày hóa đơn]]&lt;&gt;"",Table1[[#This Row],[Ngày hóa đơn]],IF(Table1[[#This Row],[Ngày hạch toán]]&lt;&gt;"",Table1[[#This Row],[Ngày hạch toán]],""))</f>
        <v>45898</v>
      </c>
      <c r="T1197" s="7"/>
      <c r="U1197" s="6">
        <f>IF(Table1[[#This Row],[Ngày tính CN]]="","",S1197+T1197)</f>
        <v>45898</v>
      </c>
      <c r="V1197" s="35">
        <f ca="1">IF(Table1[[#This Row],[Hạn thanh toán]]="","",IF((U1197-NOW())&lt;0,0,(U1197-NOW())))</f>
        <v>0</v>
      </c>
      <c r="W1197" s="35"/>
      <c r="X1197" s="35" t="str">
        <f t="shared" ca="1" si="125"/>
        <v/>
      </c>
      <c r="Y1197" s="2" t="str">
        <f t="shared" si="126"/>
        <v>Đã thanh toán</v>
      </c>
      <c r="Z1197" s="51">
        <f t="shared" si="114"/>
        <v>45898</v>
      </c>
      <c r="AA1197" s="51">
        <f t="shared" si="115"/>
        <v>46060</v>
      </c>
      <c r="AD1197" s="2" t="str">
        <f>VLOOKUP($A1197,MA_KH!$A:$Q,MA_KH!O$1,0)</f>
        <v>TMART ANH ĐĂNG</v>
      </c>
      <c r="AE1197" s="2" t="str">
        <f>VLOOKUP($A1197,MA_KH!$A:$Q,MA_KH!P$1,0)</f>
        <v>TRẦN HẢI ĐĂNG</v>
      </c>
    </row>
    <row r="1198" spans="1:31" ht="25.5" hidden="1" customHeight="1" x14ac:dyDescent="0.2">
      <c r="A1198" s="30" t="s">
        <v>21961</v>
      </c>
      <c r="B1198" s="30" t="s">
        <v>4402</v>
      </c>
      <c r="C1198" s="37">
        <v>45918</v>
      </c>
      <c r="D1198" s="30" t="s">
        <v>4555</v>
      </c>
      <c r="E1198" s="37">
        <v>45918</v>
      </c>
      <c r="F1198" s="30" t="s">
        <v>4556</v>
      </c>
      <c r="G1198" s="30" t="s">
        <v>4557</v>
      </c>
      <c r="H1198" s="38">
        <v>1639297</v>
      </c>
      <c r="I1198" s="34">
        <v>147537</v>
      </c>
      <c r="J1198" s="38">
        <v>119341</v>
      </c>
      <c r="K1198" s="38">
        <v>1611101</v>
      </c>
      <c r="L1198" s="7" t="s">
        <v>51</v>
      </c>
      <c r="O1198" s="35">
        <f>IF(Table1[[#This Row],[Phân loại]]="Tồn đầu kỳ",Table1[[#This Row],[Tổng giá trị]],0)</f>
        <v>1611101</v>
      </c>
      <c r="P1198" s="7">
        <f>IF(Table1[[#This Row],[Số còn phải thu ĐK]]&lt;&gt;0,0,IF(Table1[[#This Row],[Phân loại]]="Bán hàng",Table1[[#This Row],[Tổng giá trị]],-Table1[[#This Row],[Tổng giá trị]]))</f>
        <v>0</v>
      </c>
      <c r="Q1198" s="35">
        <f t="shared" si="124"/>
        <v>0</v>
      </c>
      <c r="R1198" s="7">
        <f>Table1[[#This Row],[Số còn phải thu ĐK]]+Table1[[#This Row],[Giá Trị HD sau CK]]-Table1[[#This Row],[Số tiền đã thu]]</f>
        <v>1611101</v>
      </c>
      <c r="S1198" s="6">
        <f>IF(Table1[[#This Row],[Ngày hóa đơn]]&lt;&gt;"",Table1[[#This Row],[Ngày hóa đơn]],IF(Table1[[#This Row],[Ngày hạch toán]]&lt;&gt;"",Table1[[#This Row],[Ngày hạch toán]],""))</f>
        <v>45918</v>
      </c>
      <c r="T1198" s="7"/>
      <c r="U1198" s="6">
        <f>IF(Table1[[#This Row],[Ngày tính CN]]="","",S1198+T1198)</f>
        <v>45918</v>
      </c>
      <c r="V1198" s="35">
        <f ca="1">IF(Table1[[#This Row],[Hạn thanh toán]]="","",IF((U1198-NOW())&lt;0,0,(U1198-NOW())))</f>
        <v>0</v>
      </c>
      <c r="W1198" s="35"/>
      <c r="X1198" s="35">
        <f t="shared" ca="1" si="125"/>
        <v>252.49032048611116</v>
      </c>
      <c r="Y1198" s="2" t="str">
        <f t="shared" ca="1" si="126"/>
        <v>Nợ quá hạn hơn 120 ngày có khả năng mất thanh toán</v>
      </c>
      <c r="Z1198" s="51">
        <f t="shared" si="114"/>
        <v>45918</v>
      </c>
      <c r="AA1198" s="51" t="str">
        <f t="shared" si="115"/>
        <v/>
      </c>
      <c r="AD1198" s="2" t="str">
        <f>VLOOKUP($A1198,MA_KH!$A:$Q,MA_KH!O$1,0)</f>
        <v>TMART ANH ĐĂNG</v>
      </c>
      <c r="AE1198" s="2" t="str">
        <f>VLOOKUP($A1198,MA_KH!$A:$Q,MA_KH!P$1,0)</f>
        <v>TRẦN HẢI ĐĂNG</v>
      </c>
    </row>
    <row r="1199" spans="1:31" ht="25.5" hidden="1" customHeight="1" x14ac:dyDescent="0.2">
      <c r="A1199" s="30" t="s">
        <v>21961</v>
      </c>
      <c r="B1199" s="30" t="s">
        <v>4402</v>
      </c>
      <c r="C1199" s="37">
        <v>45918</v>
      </c>
      <c r="D1199" s="30" t="s">
        <v>4558</v>
      </c>
      <c r="E1199" s="37">
        <v>45918</v>
      </c>
      <c r="F1199" s="30" t="s">
        <v>4559</v>
      </c>
      <c r="G1199" s="30" t="s">
        <v>4560</v>
      </c>
      <c r="H1199" s="38">
        <v>1701984</v>
      </c>
      <c r="I1199" s="34">
        <v>153179</v>
      </c>
      <c r="J1199" s="38">
        <v>123904</v>
      </c>
      <c r="K1199" s="38">
        <v>1672709</v>
      </c>
      <c r="L1199" s="7" t="s">
        <v>51</v>
      </c>
      <c r="O1199" s="35">
        <f>IF(Table1[[#This Row],[Phân loại]]="Tồn đầu kỳ",Table1[[#This Row],[Tổng giá trị]],0)</f>
        <v>1672709</v>
      </c>
      <c r="P1199" s="7">
        <f>IF(Table1[[#This Row],[Số còn phải thu ĐK]]&lt;&gt;0,0,IF(Table1[[#This Row],[Phân loại]]="Bán hàng",Table1[[#This Row],[Tổng giá trị]],-Table1[[#This Row],[Tổng giá trị]]))</f>
        <v>0</v>
      </c>
      <c r="Q1199" s="35">
        <f t="shared" si="124"/>
        <v>0</v>
      </c>
      <c r="R1199" s="7">
        <f>Table1[[#This Row],[Số còn phải thu ĐK]]+Table1[[#This Row],[Giá Trị HD sau CK]]-Table1[[#This Row],[Số tiền đã thu]]</f>
        <v>1672709</v>
      </c>
      <c r="S1199" s="6">
        <f>IF(Table1[[#This Row],[Ngày hóa đơn]]&lt;&gt;"",Table1[[#This Row],[Ngày hóa đơn]],IF(Table1[[#This Row],[Ngày hạch toán]]&lt;&gt;"",Table1[[#This Row],[Ngày hạch toán]],""))</f>
        <v>45918</v>
      </c>
      <c r="T1199" s="7"/>
      <c r="U1199" s="6">
        <f>IF(Table1[[#This Row],[Ngày tính CN]]="","",S1199+T1199)</f>
        <v>45918</v>
      </c>
      <c r="V1199" s="35">
        <f ca="1">IF(Table1[[#This Row],[Hạn thanh toán]]="","",IF((U1199-NOW())&lt;0,0,(U1199-NOW())))</f>
        <v>0</v>
      </c>
      <c r="W1199" s="35"/>
      <c r="X1199" s="35">
        <f t="shared" ca="1" si="125"/>
        <v>252.49032048611116</v>
      </c>
      <c r="Y1199" s="2" t="str">
        <f t="shared" ca="1" si="126"/>
        <v>Nợ quá hạn hơn 120 ngày có khả năng mất thanh toán</v>
      </c>
      <c r="Z1199" s="51">
        <f t="shared" si="114"/>
        <v>45918</v>
      </c>
      <c r="AA1199" s="51" t="str">
        <f t="shared" si="115"/>
        <v/>
      </c>
      <c r="AD1199" s="2" t="str">
        <f>VLOOKUP($A1199,MA_KH!$A:$Q,MA_KH!O$1,0)</f>
        <v>TMART ANH ĐĂNG</v>
      </c>
      <c r="AE1199" s="2" t="str">
        <f>VLOOKUP($A1199,MA_KH!$A:$Q,MA_KH!P$1,0)</f>
        <v>TRẦN HẢI ĐĂNG</v>
      </c>
    </row>
    <row r="1200" spans="1:31" ht="25.5" hidden="1" customHeight="1" x14ac:dyDescent="0.2">
      <c r="A1200" s="39" t="s">
        <v>21961</v>
      </c>
      <c r="B1200" s="39" t="s">
        <v>4402</v>
      </c>
      <c r="C1200" s="40">
        <v>45918</v>
      </c>
      <c r="D1200" s="39" t="s">
        <v>4561</v>
      </c>
      <c r="E1200" s="40">
        <v>45918</v>
      </c>
      <c r="F1200" s="39" t="s">
        <v>4562</v>
      </c>
      <c r="G1200" s="39" t="s">
        <v>4563</v>
      </c>
      <c r="H1200" s="41">
        <v>1934999</v>
      </c>
      <c r="I1200" s="42">
        <v>174150</v>
      </c>
      <c r="J1200" s="41">
        <v>140868</v>
      </c>
      <c r="K1200" s="41">
        <v>1901717</v>
      </c>
      <c r="L1200" s="7" t="s">
        <v>51</v>
      </c>
      <c r="O1200" s="35">
        <f>IF(Table1[[#This Row],[Phân loại]]="Tồn đầu kỳ",Table1[[#This Row],[Tổng giá trị]],0)</f>
        <v>1901717</v>
      </c>
      <c r="P1200" s="7">
        <f>IF(Table1[[#This Row],[Số còn phải thu ĐK]]&lt;&gt;0,0,IF(Table1[[#This Row],[Phân loại]]="Bán hàng",Table1[[#This Row],[Tổng giá trị]],-Table1[[#This Row],[Tổng giá trị]]))</f>
        <v>0</v>
      </c>
      <c r="Q1200" s="35">
        <f t="shared" si="124"/>
        <v>0</v>
      </c>
      <c r="R1200" s="7">
        <f>Table1[[#This Row],[Số còn phải thu ĐK]]+Table1[[#This Row],[Giá Trị HD sau CK]]-Table1[[#This Row],[Số tiền đã thu]]</f>
        <v>1901717</v>
      </c>
      <c r="S1200" s="6">
        <f>IF(Table1[[#This Row],[Ngày hóa đơn]]&lt;&gt;"",Table1[[#This Row],[Ngày hóa đơn]],IF(Table1[[#This Row],[Ngày hạch toán]]&lt;&gt;"",Table1[[#This Row],[Ngày hạch toán]],""))</f>
        <v>45918</v>
      </c>
      <c r="T1200" s="7"/>
      <c r="U1200" s="6">
        <f>IF(Table1[[#This Row],[Ngày tính CN]]="","",S1200+T1200)</f>
        <v>45918</v>
      </c>
      <c r="V1200" s="35">
        <f ca="1">IF(Table1[[#This Row],[Hạn thanh toán]]="","",IF((U1200-NOW())&lt;0,0,(U1200-NOW())))</f>
        <v>0</v>
      </c>
      <c r="W1200" s="35"/>
      <c r="X1200" s="35">
        <f t="shared" ca="1" si="125"/>
        <v>252.49032048611116</v>
      </c>
      <c r="Y1200" s="2" t="str">
        <f t="shared" ca="1" si="126"/>
        <v>Nợ quá hạn hơn 120 ngày có khả năng mất thanh toán</v>
      </c>
      <c r="Z1200" s="51">
        <f t="shared" si="114"/>
        <v>45918</v>
      </c>
      <c r="AA1200" s="51" t="str">
        <f t="shared" si="115"/>
        <v/>
      </c>
      <c r="AD1200" s="2" t="str">
        <f>VLOOKUP($A1200,MA_KH!$A:$Q,MA_KH!O$1,0)</f>
        <v>TMART ANH ĐĂNG</v>
      </c>
      <c r="AE1200" s="2" t="str">
        <f>VLOOKUP($A1200,MA_KH!$A:$Q,MA_KH!P$1,0)</f>
        <v>TRẦN HẢI ĐĂNG</v>
      </c>
    </row>
    <row r="1201" spans="1:31" ht="25.5" hidden="1" customHeight="1" x14ac:dyDescent="0.2">
      <c r="A1201" s="30" t="s">
        <v>21961</v>
      </c>
      <c r="B1201" s="30" t="s">
        <v>4402</v>
      </c>
      <c r="C1201" s="37">
        <v>45930</v>
      </c>
      <c r="D1201" s="30" t="s">
        <v>4584</v>
      </c>
      <c r="E1201" s="37">
        <v>45930</v>
      </c>
      <c r="F1201" s="30" t="s">
        <v>4585</v>
      </c>
      <c r="G1201" s="30" t="s">
        <v>4404</v>
      </c>
      <c r="H1201" s="38">
        <v>2237244</v>
      </c>
      <c r="I1201" s="34">
        <v>201353</v>
      </c>
      <c r="J1201" s="38">
        <v>162871</v>
      </c>
      <c r="K1201" s="38">
        <v>2198762</v>
      </c>
      <c r="L1201" s="7" t="s">
        <v>51</v>
      </c>
      <c r="O1201" s="35">
        <f>IF(Table1[[#This Row],[Phân loại]]="Tồn đầu kỳ",Table1[[#This Row],[Tổng giá trị]],0)</f>
        <v>2198762</v>
      </c>
      <c r="P1201" s="7">
        <f>IF(Table1[[#This Row],[Số còn phải thu ĐK]]&lt;&gt;0,0,IF(Table1[[#This Row],[Phân loại]]="Bán hàng",Table1[[#This Row],[Tổng giá trị]],-Table1[[#This Row],[Tổng giá trị]]))</f>
        <v>0</v>
      </c>
      <c r="Q1201" s="35">
        <f t="shared" si="124"/>
        <v>0</v>
      </c>
      <c r="R1201" s="7">
        <f>Table1[[#This Row],[Số còn phải thu ĐK]]+Table1[[#This Row],[Giá Trị HD sau CK]]-Table1[[#This Row],[Số tiền đã thu]]</f>
        <v>2198762</v>
      </c>
      <c r="S1201" s="6">
        <f>IF(Table1[[#This Row],[Ngày hóa đơn]]&lt;&gt;"",Table1[[#This Row],[Ngày hóa đơn]],IF(Table1[[#This Row],[Ngày hạch toán]]&lt;&gt;"",Table1[[#This Row],[Ngày hạch toán]],""))</f>
        <v>45930</v>
      </c>
      <c r="T1201" s="7"/>
      <c r="U1201" s="6">
        <f>IF(Table1[[#This Row],[Ngày tính CN]]="","",S1201+T1201)</f>
        <v>45930</v>
      </c>
      <c r="V1201" s="35">
        <f ca="1">IF(Table1[[#This Row],[Hạn thanh toán]]="","",IF((U1201-NOW())&lt;0,0,(U1201-NOW())))</f>
        <v>0</v>
      </c>
      <c r="W1201" s="35"/>
      <c r="X1201" s="35">
        <f t="shared" ca="1" si="125"/>
        <v>240.49032048611116</v>
      </c>
      <c r="Y1201" s="2" t="str">
        <f t="shared" ca="1" si="126"/>
        <v>Nợ quá hạn hơn 120 ngày có khả năng mất thanh toán</v>
      </c>
      <c r="Z1201" s="51">
        <f t="shared" si="114"/>
        <v>45930</v>
      </c>
      <c r="AA1201" s="51" t="str">
        <f t="shared" si="115"/>
        <v/>
      </c>
      <c r="AD1201" s="2" t="str">
        <f>VLOOKUP($A1201,MA_KH!$A:$Q,MA_KH!O$1,0)</f>
        <v>TMART ANH ĐĂNG</v>
      </c>
      <c r="AE1201" s="2" t="str">
        <f>VLOOKUP($A1201,MA_KH!$A:$Q,MA_KH!P$1,0)</f>
        <v>TRẦN HẢI ĐĂNG</v>
      </c>
    </row>
    <row r="1202" spans="1:31" ht="25.5" hidden="1" customHeight="1" x14ac:dyDescent="0.2">
      <c r="A1202" s="39" t="s">
        <v>21961</v>
      </c>
      <c r="B1202" s="39" t="s">
        <v>4402</v>
      </c>
      <c r="C1202" s="40">
        <v>45930</v>
      </c>
      <c r="D1202" s="39" t="s">
        <v>4586</v>
      </c>
      <c r="E1202" s="40">
        <v>45930</v>
      </c>
      <c r="F1202" s="39" t="s">
        <v>4587</v>
      </c>
      <c r="G1202" s="39" t="s">
        <v>4405</v>
      </c>
      <c r="H1202" s="41">
        <v>1639297</v>
      </c>
      <c r="I1202" s="42">
        <v>147537</v>
      </c>
      <c r="J1202" s="41">
        <v>119341</v>
      </c>
      <c r="K1202" s="41">
        <v>1611101</v>
      </c>
      <c r="L1202" s="7" t="s">
        <v>51</v>
      </c>
      <c r="O1202" s="35">
        <f>IF(Table1[[#This Row],[Phân loại]]="Tồn đầu kỳ",Table1[[#This Row],[Tổng giá trị]],0)</f>
        <v>1611101</v>
      </c>
      <c r="P1202" s="7">
        <f>IF(Table1[[#This Row],[Số còn phải thu ĐK]]&lt;&gt;0,0,IF(Table1[[#This Row],[Phân loại]]="Bán hàng",Table1[[#This Row],[Tổng giá trị]],-Table1[[#This Row],[Tổng giá trị]]))</f>
        <v>0</v>
      </c>
      <c r="Q1202" s="35">
        <f t="shared" si="124"/>
        <v>0</v>
      </c>
      <c r="R1202" s="7">
        <f>Table1[[#This Row],[Số còn phải thu ĐK]]+Table1[[#This Row],[Giá Trị HD sau CK]]-Table1[[#This Row],[Số tiền đã thu]]</f>
        <v>1611101</v>
      </c>
      <c r="S1202" s="6">
        <f>IF(Table1[[#This Row],[Ngày hóa đơn]]&lt;&gt;"",Table1[[#This Row],[Ngày hóa đơn]],IF(Table1[[#This Row],[Ngày hạch toán]]&lt;&gt;"",Table1[[#This Row],[Ngày hạch toán]],""))</f>
        <v>45930</v>
      </c>
      <c r="T1202" s="7"/>
      <c r="U1202" s="6">
        <f>IF(Table1[[#This Row],[Ngày tính CN]]="","",S1202+T1202)</f>
        <v>45930</v>
      </c>
      <c r="V1202" s="35">
        <f ca="1">IF(Table1[[#This Row],[Hạn thanh toán]]="","",IF((U1202-NOW())&lt;0,0,(U1202-NOW())))</f>
        <v>0</v>
      </c>
      <c r="W1202" s="35"/>
      <c r="X1202" s="35">
        <f t="shared" ca="1" si="125"/>
        <v>240.49032048611116</v>
      </c>
      <c r="Y1202" s="2" t="str">
        <f t="shared" ca="1" si="126"/>
        <v>Nợ quá hạn hơn 120 ngày có khả năng mất thanh toán</v>
      </c>
      <c r="Z1202" s="51">
        <f t="shared" si="114"/>
        <v>45930</v>
      </c>
      <c r="AA1202" s="51" t="str">
        <f t="shared" si="115"/>
        <v/>
      </c>
      <c r="AD1202" s="2" t="str">
        <f>VLOOKUP($A1202,MA_KH!$A:$Q,MA_KH!O$1,0)</f>
        <v>TMART ANH ĐĂNG</v>
      </c>
      <c r="AE1202" s="2" t="str">
        <f>VLOOKUP($A1202,MA_KH!$A:$Q,MA_KH!P$1,0)</f>
        <v>TRẦN HẢI ĐĂNG</v>
      </c>
    </row>
    <row r="1203" spans="1:31" ht="25.5" hidden="1" customHeight="1" x14ac:dyDescent="0.2">
      <c r="A1203" s="39" t="s">
        <v>21961</v>
      </c>
      <c r="B1203" s="39" t="s">
        <v>4402</v>
      </c>
      <c r="C1203" s="40">
        <v>45951</v>
      </c>
      <c r="D1203" s="39" t="s">
        <v>4778</v>
      </c>
      <c r="E1203" s="40">
        <v>45951</v>
      </c>
      <c r="F1203" s="39" t="s">
        <v>4779</v>
      </c>
      <c r="G1203" s="39" t="s">
        <v>4404</v>
      </c>
      <c r="H1203" s="41">
        <v>2679667</v>
      </c>
      <c r="I1203" s="42">
        <v>241171</v>
      </c>
      <c r="J1203" s="41">
        <v>195080</v>
      </c>
      <c r="K1203" s="41">
        <v>2633576</v>
      </c>
      <c r="L1203" s="7" t="s">
        <v>51</v>
      </c>
      <c r="O1203" s="35">
        <f>IF(Table1[[#This Row],[Phân loại]]="Tồn đầu kỳ",Table1[[#This Row],[Tổng giá trị]],0)</f>
        <v>2633576</v>
      </c>
      <c r="P1203" s="7">
        <f>IF(Table1[[#This Row],[Số còn phải thu ĐK]]&lt;&gt;0,0,IF(Table1[[#This Row],[Phân loại]]="Bán hàng",Table1[[#This Row],[Tổng giá trị]],-Table1[[#This Row],[Tổng giá trị]]))</f>
        <v>0</v>
      </c>
      <c r="Q1203" s="35">
        <f t="shared" si="124"/>
        <v>0</v>
      </c>
      <c r="R1203" s="7">
        <f>Table1[[#This Row],[Số còn phải thu ĐK]]+Table1[[#This Row],[Giá Trị HD sau CK]]-Table1[[#This Row],[Số tiền đã thu]]</f>
        <v>2633576</v>
      </c>
      <c r="S1203" s="6">
        <f>IF(Table1[[#This Row],[Ngày hóa đơn]]&lt;&gt;"",Table1[[#This Row],[Ngày hóa đơn]],IF(Table1[[#This Row],[Ngày hạch toán]]&lt;&gt;"",Table1[[#This Row],[Ngày hạch toán]],""))</f>
        <v>45951</v>
      </c>
      <c r="T1203" s="7"/>
      <c r="U1203" s="6">
        <f>IF(Table1[[#This Row],[Ngày tính CN]]="","",S1203+T1203)</f>
        <v>45951</v>
      </c>
      <c r="V1203" s="35">
        <f ca="1">IF(Table1[[#This Row],[Hạn thanh toán]]="","",IF((U1203-NOW())&lt;0,0,(U1203-NOW())))</f>
        <v>0</v>
      </c>
      <c r="W1203" s="35"/>
      <c r="X1203" s="35">
        <f t="shared" ca="1" si="125"/>
        <v>219.49032048611116</v>
      </c>
      <c r="Y1203" s="2" t="str">
        <f t="shared" ca="1" si="126"/>
        <v>Nợ quá hạn hơn 120 ngày có khả năng mất thanh toán</v>
      </c>
      <c r="Z1203" s="51">
        <f t="shared" si="114"/>
        <v>45951</v>
      </c>
      <c r="AA1203" s="51" t="str">
        <f t="shared" si="115"/>
        <v/>
      </c>
      <c r="AD1203" s="2" t="str">
        <f>VLOOKUP($A1203,MA_KH!$A:$Q,MA_KH!O$1,0)</f>
        <v>TMART ANH ĐĂNG</v>
      </c>
      <c r="AE1203" s="2" t="str">
        <f>VLOOKUP($A1203,MA_KH!$A:$Q,MA_KH!P$1,0)</f>
        <v>TRẦN HẢI ĐĂNG</v>
      </c>
    </row>
    <row r="1204" spans="1:31" ht="25.5" hidden="1" customHeight="1" x14ac:dyDescent="0.2">
      <c r="A1204" s="30" t="s">
        <v>21961</v>
      </c>
      <c r="B1204" s="30" t="s">
        <v>4402</v>
      </c>
      <c r="C1204" s="37">
        <v>45952</v>
      </c>
      <c r="D1204" s="30" t="s">
        <v>4782</v>
      </c>
      <c r="E1204" s="37">
        <v>45952</v>
      </c>
      <c r="F1204" s="30" t="s">
        <v>4783</v>
      </c>
      <c r="G1204" s="30" t="s">
        <v>4403</v>
      </c>
      <c r="H1204" s="38">
        <v>1908949</v>
      </c>
      <c r="I1204" s="34">
        <v>171806</v>
      </c>
      <c r="J1204" s="38">
        <v>138971</v>
      </c>
      <c r="K1204" s="38">
        <v>1876114</v>
      </c>
      <c r="L1204" s="7" t="s">
        <v>51</v>
      </c>
      <c r="O1204" s="35">
        <f>IF(Table1[[#This Row],[Phân loại]]="Tồn đầu kỳ",Table1[[#This Row],[Tổng giá trị]],0)</f>
        <v>1876114</v>
      </c>
      <c r="P1204" s="7">
        <f>IF(Table1[[#This Row],[Số còn phải thu ĐK]]&lt;&gt;0,0,IF(Table1[[#This Row],[Phân loại]]="Bán hàng",Table1[[#This Row],[Tổng giá trị]],-Table1[[#This Row],[Tổng giá trị]]))</f>
        <v>0</v>
      </c>
      <c r="Q1204" s="35">
        <f t="shared" si="124"/>
        <v>0</v>
      </c>
      <c r="R1204" s="7">
        <f>Table1[[#This Row],[Số còn phải thu ĐK]]+Table1[[#This Row],[Giá Trị HD sau CK]]-Table1[[#This Row],[Số tiền đã thu]]</f>
        <v>1876114</v>
      </c>
      <c r="S1204" s="6">
        <f>IF(Table1[[#This Row],[Ngày hóa đơn]]&lt;&gt;"",Table1[[#This Row],[Ngày hóa đơn]],IF(Table1[[#This Row],[Ngày hạch toán]]&lt;&gt;"",Table1[[#This Row],[Ngày hạch toán]],""))</f>
        <v>45952</v>
      </c>
      <c r="T1204" s="7"/>
      <c r="U1204" s="6">
        <f>IF(Table1[[#This Row],[Ngày tính CN]]="","",S1204+T1204)</f>
        <v>45952</v>
      </c>
      <c r="V1204" s="35">
        <f ca="1">IF(Table1[[#This Row],[Hạn thanh toán]]="","",IF((U1204-NOW())&lt;0,0,(U1204-NOW())))</f>
        <v>0</v>
      </c>
      <c r="W1204" s="35"/>
      <c r="X1204" s="35">
        <f t="shared" ca="1" si="125"/>
        <v>218.49032048611116</v>
      </c>
      <c r="Y1204" s="2" t="str">
        <f t="shared" ca="1" si="126"/>
        <v>Nợ quá hạn hơn 120 ngày có khả năng mất thanh toán</v>
      </c>
      <c r="Z1204" s="51">
        <f t="shared" si="114"/>
        <v>45952</v>
      </c>
      <c r="AA1204" s="51" t="str">
        <f t="shared" si="115"/>
        <v/>
      </c>
      <c r="AD1204" s="2" t="str">
        <f>VLOOKUP($A1204,MA_KH!$A:$Q,MA_KH!O$1,0)</f>
        <v>TMART ANH ĐĂNG</v>
      </c>
      <c r="AE1204" s="2" t="str">
        <f>VLOOKUP($A1204,MA_KH!$A:$Q,MA_KH!P$1,0)</f>
        <v>TRẦN HẢI ĐĂNG</v>
      </c>
    </row>
    <row r="1205" spans="1:31" ht="25.5" hidden="1" customHeight="1" x14ac:dyDescent="0.2">
      <c r="A1205" s="39" t="s">
        <v>21961</v>
      </c>
      <c r="B1205" s="39" t="s">
        <v>4402</v>
      </c>
      <c r="C1205" s="40">
        <v>45952</v>
      </c>
      <c r="D1205" s="39" t="s">
        <v>4784</v>
      </c>
      <c r="E1205" s="40">
        <v>45952</v>
      </c>
      <c r="F1205" s="39" t="s">
        <v>4785</v>
      </c>
      <c r="G1205" s="39" t="s">
        <v>4405</v>
      </c>
      <c r="H1205" s="41">
        <v>2675434</v>
      </c>
      <c r="I1205" s="42">
        <v>240790</v>
      </c>
      <c r="J1205" s="41">
        <v>194772</v>
      </c>
      <c r="K1205" s="41">
        <v>2629416</v>
      </c>
      <c r="L1205" s="7" t="s">
        <v>51</v>
      </c>
      <c r="O1205" s="35">
        <f>IF(Table1[[#This Row],[Phân loại]]="Tồn đầu kỳ",Table1[[#This Row],[Tổng giá trị]],0)</f>
        <v>2629416</v>
      </c>
      <c r="P1205" s="7">
        <f>IF(Table1[[#This Row],[Số còn phải thu ĐK]]&lt;&gt;0,0,IF(Table1[[#This Row],[Phân loại]]="Bán hàng",Table1[[#This Row],[Tổng giá trị]],-Table1[[#This Row],[Tổng giá trị]]))</f>
        <v>0</v>
      </c>
      <c r="Q1205" s="35">
        <f t="shared" si="124"/>
        <v>0</v>
      </c>
      <c r="R1205" s="7">
        <f>Table1[[#This Row],[Số còn phải thu ĐK]]+Table1[[#This Row],[Giá Trị HD sau CK]]-Table1[[#This Row],[Số tiền đã thu]]</f>
        <v>2629416</v>
      </c>
      <c r="S1205" s="6">
        <f>IF(Table1[[#This Row],[Ngày hóa đơn]]&lt;&gt;"",Table1[[#This Row],[Ngày hóa đơn]],IF(Table1[[#This Row],[Ngày hạch toán]]&lt;&gt;"",Table1[[#This Row],[Ngày hạch toán]],""))</f>
        <v>45952</v>
      </c>
      <c r="T1205" s="7"/>
      <c r="U1205" s="6">
        <f>IF(Table1[[#This Row],[Ngày tính CN]]="","",S1205+T1205)</f>
        <v>45952</v>
      </c>
      <c r="V1205" s="35">
        <f ca="1">IF(Table1[[#This Row],[Hạn thanh toán]]="","",IF((U1205-NOW())&lt;0,0,(U1205-NOW())))</f>
        <v>0</v>
      </c>
      <c r="W1205" s="35"/>
      <c r="X1205" s="35">
        <f t="shared" ca="1" si="125"/>
        <v>218.49032048611116</v>
      </c>
      <c r="Y1205" s="2" t="str">
        <f t="shared" ca="1" si="126"/>
        <v>Nợ quá hạn hơn 120 ngày có khả năng mất thanh toán</v>
      </c>
      <c r="Z1205" s="51">
        <f t="shared" si="114"/>
        <v>45952</v>
      </c>
      <c r="AA1205" s="51" t="str">
        <f t="shared" si="115"/>
        <v/>
      </c>
      <c r="AD1205" s="2" t="str">
        <f>VLOOKUP($A1205,MA_KH!$A:$Q,MA_KH!O$1,0)</f>
        <v>TMART ANH ĐĂNG</v>
      </c>
      <c r="AE1205" s="2" t="str">
        <f>VLOOKUP($A1205,MA_KH!$A:$Q,MA_KH!P$1,0)</f>
        <v>TRẦN HẢI ĐĂNG</v>
      </c>
    </row>
    <row r="1206" spans="1:31" ht="25.5" hidden="1" customHeight="1" x14ac:dyDescent="0.2">
      <c r="A1206" s="39" t="s">
        <v>22506</v>
      </c>
      <c r="B1206" s="39" t="s">
        <v>3960</v>
      </c>
      <c r="C1206" s="40">
        <v>45931</v>
      </c>
      <c r="D1206" s="39" t="s">
        <v>4600</v>
      </c>
      <c r="E1206" s="40">
        <v>45931</v>
      </c>
      <c r="F1206" s="39">
        <v>63481</v>
      </c>
      <c r="G1206" s="39" t="s">
        <v>4261</v>
      </c>
      <c r="H1206" s="41">
        <v>2777720</v>
      </c>
      <c r="I1206" s="42">
        <v>249996</v>
      </c>
      <c r="J1206" s="41">
        <v>202218</v>
      </c>
      <c r="K1206" s="41">
        <v>2729942</v>
      </c>
      <c r="L1206" s="7" t="s">
        <v>51</v>
      </c>
      <c r="M1206" s="6">
        <v>46076</v>
      </c>
      <c r="O1206" s="35">
        <f>IF(Table1[[#This Row],[Phân loại]]="Tồn đầu kỳ",Table1[[#This Row],[Tổng giá trị]],0)</f>
        <v>2729942</v>
      </c>
      <c r="P1206" s="7">
        <f>IF(Table1[[#This Row],[Số còn phải thu ĐK]]&lt;&gt;0,0,IF(Table1[[#This Row],[Phân loại]]="Bán hàng",Table1[[#This Row],[Tổng giá trị]],-Table1[[#This Row],[Tổng giá trị]]))</f>
        <v>0</v>
      </c>
      <c r="Q1206" s="35">
        <f t="shared" ref="Q1206:Q1267" si="127">IF(M1206&lt;&gt;"",IF(O1206&lt;&gt;0,O1206,P1206),0)</f>
        <v>2729942</v>
      </c>
      <c r="R1206" s="7">
        <f>Table1[[#This Row],[Số còn phải thu ĐK]]+Table1[[#This Row],[Giá Trị HD sau CK]]-Table1[[#This Row],[Số tiền đã thu]]</f>
        <v>0</v>
      </c>
      <c r="S1206" s="6">
        <f>IF(Table1[[#This Row],[Ngày hóa đơn]]&lt;&gt;"",Table1[[#This Row],[Ngày hóa đơn]],IF(Table1[[#This Row],[Ngày hạch toán]]&lt;&gt;"",Table1[[#This Row],[Ngày hạch toán]],""))</f>
        <v>45931</v>
      </c>
      <c r="T1206" s="7"/>
      <c r="U1206" s="6">
        <f>IF(Table1[[#This Row],[Ngày tính CN]]="","",S1206+T1206)</f>
        <v>45931</v>
      </c>
      <c r="V1206" s="35">
        <f ca="1">IF(Table1[[#This Row],[Hạn thanh toán]]="","",IF((U1206-NOW())&lt;0,0,(U1206-NOW())))</f>
        <v>0</v>
      </c>
      <c r="W1206" s="35"/>
      <c r="X1206" s="35" t="str">
        <f t="shared" ref="X1206:X1255" ca="1" si="128">IF(OR(U1206="",R1206=0),"",IF((U1206-NOW())&lt;0,-(U1206-NOW()),0))</f>
        <v/>
      </c>
      <c r="Y1206" s="2" t="str">
        <f t="shared" ref="Y1206:Y1255" si="129">IF(R1206=0,"Đã thanh toán",IF(X1206="","",IF(X1206&lt;=0,"Chưa đến hạn thanh toán",IF(X1206&lt;=30,"Nợ quá hạn 30 ngày",IF(X1206&lt;=60,"Nợ quá hạn từ 30 ngày đến 60 ngày",IF(X1206&lt;=90,"Nợ quá hạn từ 60 ngày đến 90 ngày",IF(X1206&lt;=120,"Nợ quá hạn từ 90 ngày đến 120 ngày","Nợ quá hạn hơn 120 ngày có khả năng mất thanh toán")))))))</f>
        <v>Đã thanh toán</v>
      </c>
      <c r="Z1206" s="51">
        <f t="shared" si="114"/>
        <v>45931</v>
      </c>
      <c r="AA1206" s="51">
        <f t="shared" si="115"/>
        <v>46076</v>
      </c>
      <c r="AD1206" s="2" t="str">
        <f>VLOOKUP($A1206,MA_KH!$A:$Q,MA_KH!O$1,0)</f>
        <v>TMART</v>
      </c>
      <c r="AE1206" s="2" t="str">
        <f>VLOOKUP($A1206,MA_KH!$A:$Q,MA_KH!P$1,0)</f>
        <v>CÔNG TY CỔ PHẦN T - MARTSTORES</v>
      </c>
    </row>
    <row r="1207" spans="1:31" ht="25.5" hidden="1" customHeight="1" x14ac:dyDescent="0.2">
      <c r="A1207" s="30" t="s">
        <v>22506</v>
      </c>
      <c r="B1207" s="30" t="s">
        <v>3960</v>
      </c>
      <c r="C1207" s="37">
        <v>45932</v>
      </c>
      <c r="D1207" s="30" t="s">
        <v>4612</v>
      </c>
      <c r="E1207" s="37">
        <v>45932</v>
      </c>
      <c r="F1207" s="30">
        <v>64699</v>
      </c>
      <c r="G1207" s="30" t="s">
        <v>4430</v>
      </c>
      <c r="H1207" s="38">
        <v>1496045</v>
      </c>
      <c r="I1207" s="34">
        <v>134645</v>
      </c>
      <c r="J1207" s="38">
        <v>108912</v>
      </c>
      <c r="K1207" s="38">
        <v>1470312</v>
      </c>
      <c r="L1207" s="7" t="s">
        <v>51</v>
      </c>
      <c r="M1207" s="6">
        <v>46076</v>
      </c>
      <c r="O1207" s="35">
        <f>IF(Table1[[#This Row],[Phân loại]]="Tồn đầu kỳ",Table1[[#This Row],[Tổng giá trị]],0)</f>
        <v>1470312</v>
      </c>
      <c r="P1207" s="7">
        <f>IF(Table1[[#This Row],[Số còn phải thu ĐK]]&lt;&gt;0,0,IF(Table1[[#This Row],[Phân loại]]="Bán hàng",Table1[[#This Row],[Tổng giá trị]],-Table1[[#This Row],[Tổng giá trị]]))</f>
        <v>0</v>
      </c>
      <c r="Q1207" s="35">
        <f t="shared" si="127"/>
        <v>1470312</v>
      </c>
      <c r="R1207" s="7">
        <f>Table1[[#This Row],[Số còn phải thu ĐK]]+Table1[[#This Row],[Giá Trị HD sau CK]]-Table1[[#This Row],[Số tiền đã thu]]</f>
        <v>0</v>
      </c>
      <c r="S1207" s="6">
        <f>IF(Table1[[#This Row],[Ngày hóa đơn]]&lt;&gt;"",Table1[[#This Row],[Ngày hóa đơn]],IF(Table1[[#This Row],[Ngày hạch toán]]&lt;&gt;"",Table1[[#This Row],[Ngày hạch toán]],""))</f>
        <v>45932</v>
      </c>
      <c r="T1207" s="7"/>
      <c r="U1207" s="6">
        <f>IF(Table1[[#This Row],[Ngày tính CN]]="","",S1207+T1207)</f>
        <v>45932</v>
      </c>
      <c r="V1207" s="35">
        <f ca="1">IF(Table1[[#This Row],[Hạn thanh toán]]="","",IF((U1207-NOW())&lt;0,0,(U1207-NOW())))</f>
        <v>0</v>
      </c>
      <c r="W1207" s="35"/>
      <c r="X1207" s="35" t="str">
        <f t="shared" ca="1" si="128"/>
        <v/>
      </c>
      <c r="Y1207" s="2" t="str">
        <f t="shared" si="129"/>
        <v>Đã thanh toán</v>
      </c>
      <c r="Z1207" s="51">
        <f t="shared" si="114"/>
        <v>45932</v>
      </c>
      <c r="AA1207" s="51">
        <f t="shared" si="115"/>
        <v>46076</v>
      </c>
      <c r="AD1207" s="2" t="str">
        <f>VLOOKUP($A1207,MA_KH!$A:$Q,MA_KH!O$1,0)</f>
        <v>TMART</v>
      </c>
      <c r="AE1207" s="2" t="str">
        <f>VLOOKUP($A1207,MA_KH!$A:$Q,MA_KH!P$1,0)</f>
        <v>CÔNG TY CỔ PHẦN T - MARTSTORES</v>
      </c>
    </row>
    <row r="1208" spans="1:31" ht="25.5" hidden="1" customHeight="1" x14ac:dyDescent="0.2">
      <c r="A1208" s="39" t="s">
        <v>22506</v>
      </c>
      <c r="B1208" s="39" t="s">
        <v>3960</v>
      </c>
      <c r="C1208" s="40">
        <v>45932</v>
      </c>
      <c r="D1208" s="39" t="s">
        <v>4613</v>
      </c>
      <c r="E1208" s="40">
        <v>45932</v>
      </c>
      <c r="F1208" s="39">
        <v>64700</v>
      </c>
      <c r="G1208" s="39" t="s">
        <v>4097</v>
      </c>
      <c r="H1208" s="41">
        <v>2297777</v>
      </c>
      <c r="I1208" s="42">
        <v>206801</v>
      </c>
      <c r="J1208" s="41">
        <v>167278</v>
      </c>
      <c r="K1208" s="41">
        <v>2258254</v>
      </c>
      <c r="L1208" s="7" t="s">
        <v>51</v>
      </c>
      <c r="M1208" s="6">
        <v>46076</v>
      </c>
      <c r="O1208" s="35">
        <f>IF(Table1[[#This Row],[Phân loại]]="Tồn đầu kỳ",Table1[[#This Row],[Tổng giá trị]],0)</f>
        <v>2258254</v>
      </c>
      <c r="P1208" s="7">
        <f>IF(Table1[[#This Row],[Số còn phải thu ĐK]]&lt;&gt;0,0,IF(Table1[[#This Row],[Phân loại]]="Bán hàng",Table1[[#This Row],[Tổng giá trị]],-Table1[[#This Row],[Tổng giá trị]]))</f>
        <v>0</v>
      </c>
      <c r="Q1208" s="35">
        <f t="shared" si="127"/>
        <v>2258254</v>
      </c>
      <c r="R1208" s="7">
        <f>Table1[[#This Row],[Số còn phải thu ĐK]]+Table1[[#This Row],[Giá Trị HD sau CK]]-Table1[[#This Row],[Số tiền đã thu]]</f>
        <v>0</v>
      </c>
      <c r="S1208" s="6">
        <f>IF(Table1[[#This Row],[Ngày hóa đơn]]&lt;&gt;"",Table1[[#This Row],[Ngày hóa đơn]],IF(Table1[[#This Row],[Ngày hạch toán]]&lt;&gt;"",Table1[[#This Row],[Ngày hạch toán]],""))</f>
        <v>45932</v>
      </c>
      <c r="T1208" s="7"/>
      <c r="U1208" s="6">
        <f>IF(Table1[[#This Row],[Ngày tính CN]]="","",S1208+T1208)</f>
        <v>45932</v>
      </c>
      <c r="V1208" s="35">
        <f ca="1">IF(Table1[[#This Row],[Hạn thanh toán]]="","",IF((U1208-NOW())&lt;0,0,(U1208-NOW())))</f>
        <v>0</v>
      </c>
      <c r="W1208" s="35"/>
      <c r="X1208" s="35" t="str">
        <f t="shared" ca="1" si="128"/>
        <v/>
      </c>
      <c r="Y1208" s="2" t="str">
        <f t="shared" si="129"/>
        <v>Đã thanh toán</v>
      </c>
      <c r="Z1208" s="51">
        <f t="shared" si="114"/>
        <v>45932</v>
      </c>
      <c r="AA1208" s="51">
        <f t="shared" si="115"/>
        <v>46076</v>
      </c>
      <c r="AD1208" s="2" t="str">
        <f>VLOOKUP($A1208,MA_KH!$A:$Q,MA_KH!O$1,0)</f>
        <v>TMART</v>
      </c>
      <c r="AE1208" s="2" t="str">
        <f>VLOOKUP($A1208,MA_KH!$A:$Q,MA_KH!P$1,0)</f>
        <v>CÔNG TY CỔ PHẦN T - MARTSTORES</v>
      </c>
    </row>
    <row r="1209" spans="1:31" ht="25.5" hidden="1" customHeight="1" x14ac:dyDescent="0.2">
      <c r="A1209" s="30" t="s">
        <v>22506</v>
      </c>
      <c r="B1209" s="30" t="s">
        <v>3960</v>
      </c>
      <c r="C1209" s="37">
        <v>45933</v>
      </c>
      <c r="D1209" s="30" t="s">
        <v>4614</v>
      </c>
      <c r="E1209" s="37">
        <v>45933</v>
      </c>
      <c r="F1209" s="30">
        <v>65354</v>
      </c>
      <c r="G1209" s="30" t="s">
        <v>4211</v>
      </c>
      <c r="H1209" s="38">
        <v>994611</v>
      </c>
      <c r="I1209" s="34">
        <v>89516</v>
      </c>
      <c r="J1209" s="38">
        <v>72408</v>
      </c>
      <c r="K1209" s="38">
        <v>977503</v>
      </c>
      <c r="L1209" s="7" t="s">
        <v>51</v>
      </c>
      <c r="M1209" s="6">
        <v>46076</v>
      </c>
      <c r="O1209" s="35">
        <f>IF(Table1[[#This Row],[Phân loại]]="Tồn đầu kỳ",Table1[[#This Row],[Tổng giá trị]],0)</f>
        <v>977503</v>
      </c>
      <c r="P1209" s="7">
        <f>IF(Table1[[#This Row],[Số còn phải thu ĐK]]&lt;&gt;0,0,IF(Table1[[#This Row],[Phân loại]]="Bán hàng",Table1[[#This Row],[Tổng giá trị]],-Table1[[#This Row],[Tổng giá trị]]))</f>
        <v>0</v>
      </c>
      <c r="Q1209" s="35">
        <f t="shared" si="127"/>
        <v>977503</v>
      </c>
      <c r="R1209" s="7">
        <f>Table1[[#This Row],[Số còn phải thu ĐK]]+Table1[[#This Row],[Giá Trị HD sau CK]]-Table1[[#This Row],[Số tiền đã thu]]</f>
        <v>0</v>
      </c>
      <c r="S1209" s="6">
        <f>IF(Table1[[#This Row],[Ngày hóa đơn]]&lt;&gt;"",Table1[[#This Row],[Ngày hóa đơn]],IF(Table1[[#This Row],[Ngày hạch toán]]&lt;&gt;"",Table1[[#This Row],[Ngày hạch toán]],""))</f>
        <v>45933</v>
      </c>
      <c r="T1209" s="7"/>
      <c r="U1209" s="6">
        <f>IF(Table1[[#This Row],[Ngày tính CN]]="","",S1209+T1209)</f>
        <v>45933</v>
      </c>
      <c r="V1209" s="35">
        <f ca="1">IF(Table1[[#This Row],[Hạn thanh toán]]="","",IF((U1209-NOW())&lt;0,0,(U1209-NOW())))</f>
        <v>0</v>
      </c>
      <c r="W1209" s="35"/>
      <c r="X1209" s="35" t="str">
        <f t="shared" ca="1" si="128"/>
        <v/>
      </c>
      <c r="Y1209" s="2" t="str">
        <f t="shared" si="129"/>
        <v>Đã thanh toán</v>
      </c>
      <c r="Z1209" s="51">
        <f t="shared" si="114"/>
        <v>45933</v>
      </c>
      <c r="AA1209" s="51">
        <f t="shared" si="115"/>
        <v>46076</v>
      </c>
      <c r="AD1209" s="2" t="str">
        <f>VLOOKUP($A1209,MA_KH!$A:$Q,MA_KH!O$1,0)</f>
        <v>TMART</v>
      </c>
      <c r="AE1209" s="2" t="str">
        <f>VLOOKUP($A1209,MA_KH!$A:$Q,MA_KH!P$1,0)</f>
        <v>CÔNG TY CỔ PHẦN T - MARTSTORES</v>
      </c>
    </row>
    <row r="1210" spans="1:31" ht="25.5" hidden="1" customHeight="1" x14ac:dyDescent="0.2">
      <c r="A1210" s="30" t="s">
        <v>22506</v>
      </c>
      <c r="B1210" s="30" t="s">
        <v>3960</v>
      </c>
      <c r="C1210" s="37">
        <v>45933</v>
      </c>
      <c r="D1210" s="30" t="s">
        <v>4615</v>
      </c>
      <c r="E1210" s="37">
        <v>45933</v>
      </c>
      <c r="F1210" s="30">
        <v>65355</v>
      </c>
      <c r="G1210" s="30" t="s">
        <v>4253</v>
      </c>
      <c r="H1210" s="38">
        <v>1336464</v>
      </c>
      <c r="I1210" s="34">
        <v>120283</v>
      </c>
      <c r="J1210" s="38">
        <v>97294</v>
      </c>
      <c r="K1210" s="38">
        <v>1313475</v>
      </c>
      <c r="L1210" s="7" t="s">
        <v>51</v>
      </c>
      <c r="M1210" s="6">
        <v>46076</v>
      </c>
      <c r="O1210" s="35">
        <f>IF(Table1[[#This Row],[Phân loại]]="Tồn đầu kỳ",Table1[[#This Row],[Tổng giá trị]],0)</f>
        <v>1313475</v>
      </c>
      <c r="P1210" s="7">
        <f>IF(Table1[[#This Row],[Số còn phải thu ĐK]]&lt;&gt;0,0,IF(Table1[[#This Row],[Phân loại]]="Bán hàng",Table1[[#This Row],[Tổng giá trị]],-Table1[[#This Row],[Tổng giá trị]]))</f>
        <v>0</v>
      </c>
      <c r="Q1210" s="35">
        <f t="shared" si="127"/>
        <v>1313475</v>
      </c>
      <c r="R1210" s="7">
        <f>Table1[[#This Row],[Số còn phải thu ĐK]]+Table1[[#This Row],[Giá Trị HD sau CK]]-Table1[[#This Row],[Số tiền đã thu]]</f>
        <v>0</v>
      </c>
      <c r="S1210" s="6">
        <f>IF(Table1[[#This Row],[Ngày hóa đơn]]&lt;&gt;"",Table1[[#This Row],[Ngày hóa đơn]],IF(Table1[[#This Row],[Ngày hạch toán]]&lt;&gt;"",Table1[[#This Row],[Ngày hạch toán]],""))</f>
        <v>45933</v>
      </c>
      <c r="T1210" s="7"/>
      <c r="U1210" s="6">
        <f>IF(Table1[[#This Row],[Ngày tính CN]]="","",S1210+T1210)</f>
        <v>45933</v>
      </c>
      <c r="V1210" s="35">
        <f ca="1">IF(Table1[[#This Row],[Hạn thanh toán]]="","",IF((U1210-NOW())&lt;0,0,(U1210-NOW())))</f>
        <v>0</v>
      </c>
      <c r="W1210" s="35"/>
      <c r="X1210" s="35" t="str">
        <f t="shared" ca="1" si="128"/>
        <v/>
      </c>
      <c r="Y1210" s="2" t="str">
        <f t="shared" si="129"/>
        <v>Đã thanh toán</v>
      </c>
      <c r="Z1210" s="51">
        <f t="shared" si="114"/>
        <v>45933</v>
      </c>
      <c r="AA1210" s="51">
        <f t="shared" si="115"/>
        <v>46076</v>
      </c>
      <c r="AD1210" s="2" t="str">
        <f>VLOOKUP($A1210,MA_KH!$A:$Q,MA_KH!O$1,0)</f>
        <v>TMART</v>
      </c>
      <c r="AE1210" s="2" t="str">
        <f>VLOOKUP($A1210,MA_KH!$A:$Q,MA_KH!P$1,0)</f>
        <v>CÔNG TY CỔ PHẦN T - MARTSTORES</v>
      </c>
    </row>
    <row r="1211" spans="1:31" ht="25.5" hidden="1" customHeight="1" x14ac:dyDescent="0.2">
      <c r="A1211" s="30" t="s">
        <v>22506</v>
      </c>
      <c r="B1211" s="30" t="s">
        <v>3960</v>
      </c>
      <c r="C1211" s="37">
        <v>45933</v>
      </c>
      <c r="D1211" s="30" t="s">
        <v>4616</v>
      </c>
      <c r="E1211" s="37">
        <v>45933</v>
      </c>
      <c r="F1211" s="30">
        <v>65356</v>
      </c>
      <c r="G1211" s="30" t="s">
        <v>4098</v>
      </c>
      <c r="H1211" s="38">
        <v>1399126</v>
      </c>
      <c r="I1211" s="34">
        <v>125921</v>
      </c>
      <c r="J1211" s="38">
        <v>101856</v>
      </c>
      <c r="K1211" s="38">
        <v>1375061</v>
      </c>
      <c r="L1211" s="7" t="s">
        <v>51</v>
      </c>
      <c r="M1211" s="6">
        <v>46076</v>
      </c>
      <c r="O1211" s="35">
        <f>IF(Table1[[#This Row],[Phân loại]]="Tồn đầu kỳ",Table1[[#This Row],[Tổng giá trị]],0)</f>
        <v>1375061</v>
      </c>
      <c r="P1211" s="7">
        <f>IF(Table1[[#This Row],[Số còn phải thu ĐK]]&lt;&gt;0,0,IF(Table1[[#This Row],[Phân loại]]="Bán hàng",Table1[[#This Row],[Tổng giá trị]],-Table1[[#This Row],[Tổng giá trị]]))</f>
        <v>0</v>
      </c>
      <c r="Q1211" s="35">
        <f t="shared" si="127"/>
        <v>1375061</v>
      </c>
      <c r="R1211" s="7">
        <f>Table1[[#This Row],[Số còn phải thu ĐK]]+Table1[[#This Row],[Giá Trị HD sau CK]]-Table1[[#This Row],[Số tiền đã thu]]</f>
        <v>0</v>
      </c>
      <c r="S1211" s="6">
        <f>IF(Table1[[#This Row],[Ngày hóa đơn]]&lt;&gt;"",Table1[[#This Row],[Ngày hóa đơn]],IF(Table1[[#This Row],[Ngày hạch toán]]&lt;&gt;"",Table1[[#This Row],[Ngày hạch toán]],""))</f>
        <v>45933</v>
      </c>
      <c r="T1211" s="7"/>
      <c r="U1211" s="6">
        <f>IF(Table1[[#This Row],[Ngày tính CN]]="","",S1211+T1211)</f>
        <v>45933</v>
      </c>
      <c r="V1211" s="35">
        <f ca="1">IF(Table1[[#This Row],[Hạn thanh toán]]="","",IF((U1211-NOW())&lt;0,0,(U1211-NOW())))</f>
        <v>0</v>
      </c>
      <c r="W1211" s="35"/>
      <c r="X1211" s="35" t="str">
        <f t="shared" ca="1" si="128"/>
        <v/>
      </c>
      <c r="Y1211" s="2" t="str">
        <f t="shared" si="129"/>
        <v>Đã thanh toán</v>
      </c>
      <c r="Z1211" s="51">
        <f t="shared" si="114"/>
        <v>45933</v>
      </c>
      <c r="AA1211" s="51">
        <f t="shared" si="115"/>
        <v>46076</v>
      </c>
      <c r="AD1211" s="2" t="str">
        <f>VLOOKUP($A1211,MA_KH!$A:$Q,MA_KH!O$1,0)</f>
        <v>TMART</v>
      </c>
      <c r="AE1211" s="2" t="str">
        <f>VLOOKUP($A1211,MA_KH!$A:$Q,MA_KH!P$1,0)</f>
        <v>CÔNG TY CỔ PHẦN T - MARTSTORES</v>
      </c>
    </row>
    <row r="1212" spans="1:31" ht="25.5" hidden="1" customHeight="1" x14ac:dyDescent="0.2">
      <c r="A1212" s="30" t="s">
        <v>22506</v>
      </c>
      <c r="B1212" s="30" t="s">
        <v>3960</v>
      </c>
      <c r="C1212" s="37">
        <v>45933</v>
      </c>
      <c r="D1212" s="30" t="s">
        <v>4617</v>
      </c>
      <c r="E1212" s="37">
        <v>45933</v>
      </c>
      <c r="F1212" s="30">
        <v>65357</v>
      </c>
      <c r="G1212" s="30" t="s">
        <v>4101</v>
      </c>
      <c r="H1212" s="38">
        <v>1072353</v>
      </c>
      <c r="I1212" s="34">
        <v>96512</v>
      </c>
      <c r="J1212" s="38">
        <v>78067</v>
      </c>
      <c r="K1212" s="38">
        <v>1053908</v>
      </c>
      <c r="L1212" s="7" t="s">
        <v>51</v>
      </c>
      <c r="M1212" s="6">
        <v>46076</v>
      </c>
      <c r="O1212" s="35">
        <f>IF(Table1[[#This Row],[Phân loại]]="Tồn đầu kỳ",Table1[[#This Row],[Tổng giá trị]],0)</f>
        <v>1053908</v>
      </c>
      <c r="P1212" s="7">
        <f>IF(Table1[[#This Row],[Số còn phải thu ĐK]]&lt;&gt;0,0,IF(Table1[[#This Row],[Phân loại]]="Bán hàng",Table1[[#This Row],[Tổng giá trị]],-Table1[[#This Row],[Tổng giá trị]]))</f>
        <v>0</v>
      </c>
      <c r="Q1212" s="35">
        <f t="shared" si="127"/>
        <v>1053908</v>
      </c>
      <c r="R1212" s="7">
        <f>Table1[[#This Row],[Số còn phải thu ĐK]]+Table1[[#This Row],[Giá Trị HD sau CK]]-Table1[[#This Row],[Số tiền đã thu]]</f>
        <v>0</v>
      </c>
      <c r="S1212" s="6">
        <f>IF(Table1[[#This Row],[Ngày hóa đơn]]&lt;&gt;"",Table1[[#This Row],[Ngày hóa đơn]],IF(Table1[[#This Row],[Ngày hạch toán]]&lt;&gt;"",Table1[[#This Row],[Ngày hạch toán]],""))</f>
        <v>45933</v>
      </c>
      <c r="T1212" s="7"/>
      <c r="U1212" s="6">
        <f>IF(Table1[[#This Row],[Ngày tính CN]]="","",S1212+T1212)</f>
        <v>45933</v>
      </c>
      <c r="V1212" s="35">
        <f ca="1">IF(Table1[[#This Row],[Hạn thanh toán]]="","",IF((U1212-NOW())&lt;0,0,(U1212-NOW())))</f>
        <v>0</v>
      </c>
      <c r="W1212" s="35"/>
      <c r="X1212" s="35" t="str">
        <f t="shared" ca="1" si="128"/>
        <v/>
      </c>
      <c r="Y1212" s="2" t="str">
        <f t="shared" si="129"/>
        <v>Đã thanh toán</v>
      </c>
      <c r="Z1212" s="51">
        <f t="shared" si="114"/>
        <v>45933</v>
      </c>
      <c r="AA1212" s="51">
        <f t="shared" si="115"/>
        <v>46076</v>
      </c>
      <c r="AD1212" s="2" t="str">
        <f>VLOOKUP($A1212,MA_KH!$A:$Q,MA_KH!O$1,0)</f>
        <v>TMART</v>
      </c>
      <c r="AE1212" s="2" t="str">
        <f>VLOOKUP($A1212,MA_KH!$A:$Q,MA_KH!P$1,0)</f>
        <v>CÔNG TY CỔ PHẦN T - MARTSTORES</v>
      </c>
    </row>
    <row r="1213" spans="1:31" ht="25.5" hidden="1" customHeight="1" x14ac:dyDescent="0.2">
      <c r="A1213" s="30" t="s">
        <v>22506</v>
      </c>
      <c r="B1213" s="30" t="s">
        <v>3960</v>
      </c>
      <c r="C1213" s="37">
        <v>45933</v>
      </c>
      <c r="D1213" s="30" t="s">
        <v>4618</v>
      </c>
      <c r="E1213" s="37">
        <v>45933</v>
      </c>
      <c r="F1213" s="30">
        <v>65358</v>
      </c>
      <c r="G1213" s="30" t="s">
        <v>4336</v>
      </c>
      <c r="H1213" s="38">
        <v>640845</v>
      </c>
      <c r="I1213" s="34">
        <v>57676</v>
      </c>
      <c r="J1213" s="38">
        <v>46654</v>
      </c>
      <c r="K1213" s="38">
        <v>629823</v>
      </c>
      <c r="L1213" s="7" t="s">
        <v>51</v>
      </c>
      <c r="M1213" s="6">
        <v>46076</v>
      </c>
      <c r="O1213" s="35">
        <f>IF(Table1[[#This Row],[Phân loại]]="Tồn đầu kỳ",Table1[[#This Row],[Tổng giá trị]],0)</f>
        <v>629823</v>
      </c>
      <c r="P1213" s="7">
        <f>IF(Table1[[#This Row],[Số còn phải thu ĐK]]&lt;&gt;0,0,IF(Table1[[#This Row],[Phân loại]]="Bán hàng",Table1[[#This Row],[Tổng giá trị]],-Table1[[#This Row],[Tổng giá trị]]))</f>
        <v>0</v>
      </c>
      <c r="Q1213" s="35">
        <f t="shared" si="127"/>
        <v>629823</v>
      </c>
      <c r="R1213" s="7">
        <f>Table1[[#This Row],[Số còn phải thu ĐK]]+Table1[[#This Row],[Giá Trị HD sau CK]]-Table1[[#This Row],[Số tiền đã thu]]</f>
        <v>0</v>
      </c>
      <c r="S1213" s="6">
        <f>IF(Table1[[#This Row],[Ngày hóa đơn]]&lt;&gt;"",Table1[[#This Row],[Ngày hóa đơn]],IF(Table1[[#This Row],[Ngày hạch toán]]&lt;&gt;"",Table1[[#This Row],[Ngày hạch toán]],""))</f>
        <v>45933</v>
      </c>
      <c r="T1213" s="7"/>
      <c r="U1213" s="6">
        <f>IF(Table1[[#This Row],[Ngày tính CN]]="","",S1213+T1213)</f>
        <v>45933</v>
      </c>
      <c r="V1213" s="35">
        <f ca="1">IF(Table1[[#This Row],[Hạn thanh toán]]="","",IF((U1213-NOW())&lt;0,0,(U1213-NOW())))</f>
        <v>0</v>
      </c>
      <c r="W1213" s="35"/>
      <c r="X1213" s="35" t="str">
        <f t="shared" ca="1" si="128"/>
        <v/>
      </c>
      <c r="Y1213" s="2" t="str">
        <f t="shared" si="129"/>
        <v>Đã thanh toán</v>
      </c>
      <c r="Z1213" s="51">
        <f t="shared" si="114"/>
        <v>45933</v>
      </c>
      <c r="AA1213" s="51">
        <f t="shared" si="115"/>
        <v>46076</v>
      </c>
      <c r="AD1213" s="2" t="str">
        <f>VLOOKUP($A1213,MA_KH!$A:$Q,MA_KH!O$1,0)</f>
        <v>TMART</v>
      </c>
      <c r="AE1213" s="2" t="str">
        <f>VLOOKUP($A1213,MA_KH!$A:$Q,MA_KH!P$1,0)</f>
        <v>CÔNG TY CỔ PHẦN T - MARTSTORES</v>
      </c>
    </row>
    <row r="1214" spans="1:31" ht="25.5" hidden="1" customHeight="1" x14ac:dyDescent="0.2">
      <c r="A1214" s="30" t="s">
        <v>22506</v>
      </c>
      <c r="B1214" s="30" t="s">
        <v>3960</v>
      </c>
      <c r="C1214" s="37">
        <v>45933</v>
      </c>
      <c r="D1214" s="30" t="s">
        <v>4619</v>
      </c>
      <c r="E1214" s="37">
        <v>45933</v>
      </c>
      <c r="F1214" s="30">
        <v>65359</v>
      </c>
      <c r="G1214" s="30" t="s">
        <v>4213</v>
      </c>
      <c r="H1214" s="38">
        <v>2086798</v>
      </c>
      <c r="I1214" s="34">
        <v>187812</v>
      </c>
      <c r="J1214" s="38">
        <v>151919</v>
      </c>
      <c r="K1214" s="38">
        <v>2050905</v>
      </c>
      <c r="L1214" s="7" t="s">
        <v>51</v>
      </c>
      <c r="M1214" s="6">
        <v>46076</v>
      </c>
      <c r="O1214" s="35">
        <f>IF(Table1[[#This Row],[Phân loại]]="Tồn đầu kỳ",Table1[[#This Row],[Tổng giá trị]],0)</f>
        <v>2050905</v>
      </c>
      <c r="P1214" s="7">
        <f>IF(Table1[[#This Row],[Số còn phải thu ĐK]]&lt;&gt;0,0,IF(Table1[[#This Row],[Phân loại]]="Bán hàng",Table1[[#This Row],[Tổng giá trị]],-Table1[[#This Row],[Tổng giá trị]]))</f>
        <v>0</v>
      </c>
      <c r="Q1214" s="35">
        <f t="shared" si="127"/>
        <v>2050905</v>
      </c>
      <c r="R1214" s="7">
        <f>Table1[[#This Row],[Số còn phải thu ĐK]]+Table1[[#This Row],[Giá Trị HD sau CK]]-Table1[[#This Row],[Số tiền đã thu]]</f>
        <v>0</v>
      </c>
      <c r="S1214" s="6">
        <f>IF(Table1[[#This Row],[Ngày hóa đơn]]&lt;&gt;"",Table1[[#This Row],[Ngày hóa đơn]],IF(Table1[[#This Row],[Ngày hạch toán]]&lt;&gt;"",Table1[[#This Row],[Ngày hạch toán]],""))</f>
        <v>45933</v>
      </c>
      <c r="T1214" s="7"/>
      <c r="U1214" s="6">
        <f>IF(Table1[[#This Row],[Ngày tính CN]]="","",S1214+T1214)</f>
        <v>45933</v>
      </c>
      <c r="V1214" s="35">
        <f ca="1">IF(Table1[[#This Row],[Hạn thanh toán]]="","",IF((U1214-NOW())&lt;0,0,(U1214-NOW())))</f>
        <v>0</v>
      </c>
      <c r="W1214" s="35"/>
      <c r="X1214" s="35" t="str">
        <f t="shared" ca="1" si="128"/>
        <v/>
      </c>
      <c r="Y1214" s="2" t="str">
        <f t="shared" si="129"/>
        <v>Đã thanh toán</v>
      </c>
      <c r="Z1214" s="51">
        <f t="shared" si="114"/>
        <v>45933</v>
      </c>
      <c r="AA1214" s="51">
        <f t="shared" si="115"/>
        <v>46076</v>
      </c>
      <c r="AD1214" s="2" t="str">
        <f>VLOOKUP($A1214,MA_KH!$A:$Q,MA_KH!O$1,0)</f>
        <v>TMART</v>
      </c>
      <c r="AE1214" s="2" t="str">
        <f>VLOOKUP($A1214,MA_KH!$A:$Q,MA_KH!P$1,0)</f>
        <v>CÔNG TY CỔ PHẦN T - MARTSTORES</v>
      </c>
    </row>
    <row r="1215" spans="1:31" ht="25.5" hidden="1" customHeight="1" x14ac:dyDescent="0.2">
      <c r="A1215" s="30" t="s">
        <v>22506</v>
      </c>
      <c r="B1215" s="30" t="s">
        <v>3960</v>
      </c>
      <c r="C1215" s="37">
        <v>45933</v>
      </c>
      <c r="D1215" s="30" t="s">
        <v>4620</v>
      </c>
      <c r="E1215" s="37">
        <v>45933</v>
      </c>
      <c r="F1215" s="30">
        <v>65361</v>
      </c>
      <c r="G1215" s="30" t="s">
        <v>4407</v>
      </c>
      <c r="H1215" s="38">
        <v>485364</v>
      </c>
      <c r="I1215" s="34">
        <v>43683</v>
      </c>
      <c r="J1215" s="38">
        <v>35334</v>
      </c>
      <c r="K1215" s="38">
        <v>477015</v>
      </c>
      <c r="L1215" s="7" t="s">
        <v>51</v>
      </c>
      <c r="M1215" s="6">
        <v>46076</v>
      </c>
      <c r="O1215" s="35">
        <f>IF(Table1[[#This Row],[Phân loại]]="Tồn đầu kỳ",Table1[[#This Row],[Tổng giá trị]],0)</f>
        <v>477015</v>
      </c>
      <c r="P1215" s="7">
        <f>IF(Table1[[#This Row],[Số còn phải thu ĐK]]&lt;&gt;0,0,IF(Table1[[#This Row],[Phân loại]]="Bán hàng",Table1[[#This Row],[Tổng giá trị]],-Table1[[#This Row],[Tổng giá trị]]))</f>
        <v>0</v>
      </c>
      <c r="Q1215" s="35">
        <f t="shared" si="127"/>
        <v>477015</v>
      </c>
      <c r="R1215" s="7">
        <f>Table1[[#This Row],[Số còn phải thu ĐK]]+Table1[[#This Row],[Giá Trị HD sau CK]]-Table1[[#This Row],[Số tiền đã thu]]</f>
        <v>0</v>
      </c>
      <c r="S1215" s="6">
        <f>IF(Table1[[#This Row],[Ngày hóa đơn]]&lt;&gt;"",Table1[[#This Row],[Ngày hóa đơn]],IF(Table1[[#This Row],[Ngày hạch toán]]&lt;&gt;"",Table1[[#This Row],[Ngày hạch toán]],""))</f>
        <v>45933</v>
      </c>
      <c r="T1215" s="7"/>
      <c r="U1215" s="6">
        <f>IF(Table1[[#This Row],[Ngày tính CN]]="","",S1215+T1215)</f>
        <v>45933</v>
      </c>
      <c r="V1215" s="35">
        <f ca="1">IF(Table1[[#This Row],[Hạn thanh toán]]="","",IF((U1215-NOW())&lt;0,0,(U1215-NOW())))</f>
        <v>0</v>
      </c>
      <c r="W1215" s="35"/>
      <c r="X1215" s="35" t="str">
        <f t="shared" ca="1" si="128"/>
        <v/>
      </c>
      <c r="Y1215" s="2" t="str">
        <f t="shared" si="129"/>
        <v>Đã thanh toán</v>
      </c>
      <c r="Z1215" s="51">
        <f t="shared" si="114"/>
        <v>45933</v>
      </c>
      <c r="AA1215" s="51">
        <f t="shared" si="115"/>
        <v>46076</v>
      </c>
      <c r="AD1215" s="2" t="str">
        <f>VLOOKUP($A1215,MA_KH!$A:$Q,MA_KH!O$1,0)</f>
        <v>TMART</v>
      </c>
      <c r="AE1215" s="2" t="str">
        <f>VLOOKUP($A1215,MA_KH!$A:$Q,MA_KH!P$1,0)</f>
        <v>CÔNG TY CỔ PHẦN T - MARTSTORES</v>
      </c>
    </row>
    <row r="1216" spans="1:31" ht="25.5" hidden="1" customHeight="1" x14ac:dyDescent="0.2">
      <c r="A1216" s="30" t="s">
        <v>22506</v>
      </c>
      <c r="B1216" s="30" t="s">
        <v>3960</v>
      </c>
      <c r="C1216" s="37">
        <v>45933</v>
      </c>
      <c r="D1216" s="30" t="s">
        <v>4621</v>
      </c>
      <c r="E1216" s="37">
        <v>45933</v>
      </c>
      <c r="F1216" s="30">
        <v>65362</v>
      </c>
      <c r="G1216" s="30" t="s">
        <v>4223</v>
      </c>
      <c r="H1216" s="38">
        <v>794818</v>
      </c>
      <c r="I1216" s="34">
        <v>71534</v>
      </c>
      <c r="J1216" s="38">
        <v>57863</v>
      </c>
      <c r="K1216" s="38">
        <v>781147</v>
      </c>
      <c r="L1216" s="7" t="s">
        <v>51</v>
      </c>
      <c r="M1216" s="6">
        <v>46076</v>
      </c>
      <c r="O1216" s="35">
        <f>IF(Table1[[#This Row],[Phân loại]]="Tồn đầu kỳ",Table1[[#This Row],[Tổng giá trị]],0)</f>
        <v>781147</v>
      </c>
      <c r="P1216" s="7">
        <f>IF(Table1[[#This Row],[Số còn phải thu ĐK]]&lt;&gt;0,0,IF(Table1[[#This Row],[Phân loại]]="Bán hàng",Table1[[#This Row],[Tổng giá trị]],-Table1[[#This Row],[Tổng giá trị]]))</f>
        <v>0</v>
      </c>
      <c r="Q1216" s="35">
        <f t="shared" si="127"/>
        <v>781147</v>
      </c>
      <c r="R1216" s="7">
        <f>Table1[[#This Row],[Số còn phải thu ĐK]]+Table1[[#This Row],[Giá Trị HD sau CK]]-Table1[[#This Row],[Số tiền đã thu]]</f>
        <v>0</v>
      </c>
      <c r="S1216" s="6">
        <f>IF(Table1[[#This Row],[Ngày hóa đơn]]&lt;&gt;"",Table1[[#This Row],[Ngày hóa đơn]],IF(Table1[[#This Row],[Ngày hạch toán]]&lt;&gt;"",Table1[[#This Row],[Ngày hạch toán]],""))</f>
        <v>45933</v>
      </c>
      <c r="T1216" s="7"/>
      <c r="U1216" s="6">
        <f>IF(Table1[[#This Row],[Ngày tính CN]]="","",S1216+T1216)</f>
        <v>45933</v>
      </c>
      <c r="V1216" s="35">
        <f ca="1">IF(Table1[[#This Row],[Hạn thanh toán]]="","",IF((U1216-NOW())&lt;0,0,(U1216-NOW())))</f>
        <v>0</v>
      </c>
      <c r="W1216" s="35"/>
      <c r="X1216" s="35" t="str">
        <f t="shared" ca="1" si="128"/>
        <v/>
      </c>
      <c r="Y1216" s="2" t="str">
        <f t="shared" si="129"/>
        <v>Đã thanh toán</v>
      </c>
      <c r="Z1216" s="51">
        <f t="shared" si="114"/>
        <v>45933</v>
      </c>
      <c r="AA1216" s="51">
        <f t="shared" si="115"/>
        <v>46076</v>
      </c>
      <c r="AD1216" s="2" t="str">
        <f>VLOOKUP($A1216,MA_KH!$A:$Q,MA_KH!O$1,0)</f>
        <v>TMART</v>
      </c>
      <c r="AE1216" s="2" t="str">
        <f>VLOOKUP($A1216,MA_KH!$A:$Q,MA_KH!P$1,0)</f>
        <v>CÔNG TY CỔ PHẦN T - MARTSTORES</v>
      </c>
    </row>
    <row r="1217" spans="1:31" ht="25.5" hidden="1" customHeight="1" x14ac:dyDescent="0.2">
      <c r="A1217" s="30" t="s">
        <v>22506</v>
      </c>
      <c r="B1217" s="30" t="s">
        <v>3960</v>
      </c>
      <c r="C1217" s="37">
        <v>45933</v>
      </c>
      <c r="D1217" s="30" t="s">
        <v>4622</v>
      </c>
      <c r="E1217" s="37">
        <v>45933</v>
      </c>
      <c r="F1217" s="30">
        <v>65363</v>
      </c>
      <c r="G1217" s="30" t="s">
        <v>4335</v>
      </c>
      <c r="H1217" s="38">
        <v>1110129</v>
      </c>
      <c r="I1217" s="34">
        <v>99913</v>
      </c>
      <c r="J1217" s="38">
        <v>80817</v>
      </c>
      <c r="K1217" s="38">
        <v>1091033</v>
      </c>
      <c r="L1217" s="7" t="s">
        <v>51</v>
      </c>
      <c r="M1217" s="6">
        <v>46076</v>
      </c>
      <c r="O1217" s="35">
        <f>IF(Table1[[#This Row],[Phân loại]]="Tồn đầu kỳ",Table1[[#This Row],[Tổng giá trị]],0)</f>
        <v>1091033</v>
      </c>
      <c r="P1217" s="7">
        <f>IF(Table1[[#This Row],[Số còn phải thu ĐK]]&lt;&gt;0,0,IF(Table1[[#This Row],[Phân loại]]="Bán hàng",Table1[[#This Row],[Tổng giá trị]],-Table1[[#This Row],[Tổng giá trị]]))</f>
        <v>0</v>
      </c>
      <c r="Q1217" s="35">
        <f t="shared" si="127"/>
        <v>1091033</v>
      </c>
      <c r="R1217" s="7">
        <f>Table1[[#This Row],[Số còn phải thu ĐK]]+Table1[[#This Row],[Giá Trị HD sau CK]]-Table1[[#This Row],[Số tiền đã thu]]</f>
        <v>0</v>
      </c>
      <c r="S1217" s="6">
        <f>IF(Table1[[#This Row],[Ngày hóa đơn]]&lt;&gt;"",Table1[[#This Row],[Ngày hóa đơn]],IF(Table1[[#This Row],[Ngày hạch toán]]&lt;&gt;"",Table1[[#This Row],[Ngày hạch toán]],""))</f>
        <v>45933</v>
      </c>
      <c r="T1217" s="7"/>
      <c r="U1217" s="6">
        <f>IF(Table1[[#This Row],[Ngày tính CN]]="","",S1217+T1217)</f>
        <v>45933</v>
      </c>
      <c r="V1217" s="35">
        <f ca="1">IF(Table1[[#This Row],[Hạn thanh toán]]="","",IF((U1217-NOW())&lt;0,0,(U1217-NOW())))</f>
        <v>0</v>
      </c>
      <c r="W1217" s="35"/>
      <c r="X1217" s="35" t="str">
        <f t="shared" ca="1" si="128"/>
        <v/>
      </c>
      <c r="Y1217" s="2" t="str">
        <f t="shared" si="129"/>
        <v>Đã thanh toán</v>
      </c>
      <c r="Z1217" s="51">
        <f t="shared" si="114"/>
        <v>45933</v>
      </c>
      <c r="AA1217" s="51">
        <f t="shared" si="115"/>
        <v>46076</v>
      </c>
      <c r="AD1217" s="2" t="str">
        <f>VLOOKUP($A1217,MA_KH!$A:$Q,MA_KH!O$1,0)</f>
        <v>TMART</v>
      </c>
      <c r="AE1217" s="2" t="str">
        <f>VLOOKUP($A1217,MA_KH!$A:$Q,MA_KH!P$1,0)</f>
        <v>CÔNG TY CỔ PHẦN T - MARTSTORES</v>
      </c>
    </row>
    <row r="1218" spans="1:31" ht="25.5" hidden="1" customHeight="1" x14ac:dyDescent="0.2">
      <c r="A1218" s="30" t="s">
        <v>22506</v>
      </c>
      <c r="B1218" s="30" t="s">
        <v>3960</v>
      </c>
      <c r="C1218" s="37">
        <v>45933</v>
      </c>
      <c r="D1218" s="30" t="s">
        <v>4623</v>
      </c>
      <c r="E1218" s="37">
        <v>45933</v>
      </c>
      <c r="F1218" s="30">
        <v>65365</v>
      </c>
      <c r="G1218" s="30" t="s">
        <v>4292</v>
      </c>
      <c r="H1218" s="38">
        <v>677319</v>
      </c>
      <c r="I1218" s="34">
        <v>60959</v>
      </c>
      <c r="J1218" s="38">
        <v>49309</v>
      </c>
      <c r="K1218" s="38">
        <v>665669</v>
      </c>
      <c r="L1218" s="7" t="s">
        <v>51</v>
      </c>
      <c r="M1218" s="6">
        <v>46076</v>
      </c>
      <c r="O1218" s="35">
        <f>IF(Table1[[#This Row],[Phân loại]]="Tồn đầu kỳ",Table1[[#This Row],[Tổng giá trị]],0)</f>
        <v>665669</v>
      </c>
      <c r="P1218" s="7">
        <f>IF(Table1[[#This Row],[Số còn phải thu ĐK]]&lt;&gt;0,0,IF(Table1[[#This Row],[Phân loại]]="Bán hàng",Table1[[#This Row],[Tổng giá trị]],-Table1[[#This Row],[Tổng giá trị]]))</f>
        <v>0</v>
      </c>
      <c r="Q1218" s="35">
        <f t="shared" si="127"/>
        <v>665669</v>
      </c>
      <c r="R1218" s="7">
        <f>Table1[[#This Row],[Số còn phải thu ĐK]]+Table1[[#This Row],[Giá Trị HD sau CK]]-Table1[[#This Row],[Số tiền đã thu]]</f>
        <v>0</v>
      </c>
      <c r="S1218" s="6">
        <f>IF(Table1[[#This Row],[Ngày hóa đơn]]&lt;&gt;"",Table1[[#This Row],[Ngày hóa đơn]],IF(Table1[[#This Row],[Ngày hạch toán]]&lt;&gt;"",Table1[[#This Row],[Ngày hạch toán]],""))</f>
        <v>45933</v>
      </c>
      <c r="T1218" s="7"/>
      <c r="U1218" s="6">
        <f>IF(Table1[[#This Row],[Ngày tính CN]]="","",S1218+T1218)</f>
        <v>45933</v>
      </c>
      <c r="V1218" s="35">
        <f ca="1">IF(Table1[[#This Row],[Hạn thanh toán]]="","",IF((U1218-NOW())&lt;0,0,(U1218-NOW())))</f>
        <v>0</v>
      </c>
      <c r="W1218" s="35"/>
      <c r="X1218" s="35" t="str">
        <f t="shared" ca="1" si="128"/>
        <v/>
      </c>
      <c r="Y1218" s="2" t="str">
        <f t="shared" si="129"/>
        <v>Đã thanh toán</v>
      </c>
      <c r="Z1218" s="51">
        <f t="shared" si="114"/>
        <v>45933</v>
      </c>
      <c r="AA1218" s="51">
        <f t="shared" si="115"/>
        <v>46076</v>
      </c>
      <c r="AD1218" s="2" t="str">
        <f>VLOOKUP($A1218,MA_KH!$A:$Q,MA_KH!O$1,0)</f>
        <v>TMART</v>
      </c>
      <c r="AE1218" s="2" t="str">
        <f>VLOOKUP($A1218,MA_KH!$A:$Q,MA_KH!P$1,0)</f>
        <v>CÔNG TY CỔ PHẦN T - MARTSTORES</v>
      </c>
    </row>
    <row r="1219" spans="1:31" ht="25.5" hidden="1" customHeight="1" x14ac:dyDescent="0.2">
      <c r="A1219" s="30" t="s">
        <v>22506</v>
      </c>
      <c r="B1219" s="30" t="s">
        <v>3960</v>
      </c>
      <c r="C1219" s="37">
        <v>45933</v>
      </c>
      <c r="D1219" s="30" t="s">
        <v>4624</v>
      </c>
      <c r="E1219" s="37">
        <v>45933</v>
      </c>
      <c r="F1219" s="30">
        <v>65366</v>
      </c>
      <c r="G1219" s="30" t="s">
        <v>4297</v>
      </c>
      <c r="H1219" s="38">
        <v>1405527</v>
      </c>
      <c r="I1219" s="34">
        <v>126498</v>
      </c>
      <c r="J1219" s="38">
        <v>102322</v>
      </c>
      <c r="K1219" s="38">
        <v>1381351</v>
      </c>
      <c r="L1219" s="7" t="s">
        <v>51</v>
      </c>
      <c r="M1219" s="6">
        <v>46076</v>
      </c>
      <c r="O1219" s="35">
        <f>IF(Table1[[#This Row],[Phân loại]]="Tồn đầu kỳ",Table1[[#This Row],[Tổng giá trị]],0)</f>
        <v>1381351</v>
      </c>
      <c r="P1219" s="7">
        <f>IF(Table1[[#This Row],[Số còn phải thu ĐK]]&lt;&gt;0,0,IF(Table1[[#This Row],[Phân loại]]="Bán hàng",Table1[[#This Row],[Tổng giá trị]],-Table1[[#This Row],[Tổng giá trị]]))</f>
        <v>0</v>
      </c>
      <c r="Q1219" s="35">
        <f t="shared" si="127"/>
        <v>1381351</v>
      </c>
      <c r="R1219" s="7">
        <f>Table1[[#This Row],[Số còn phải thu ĐK]]+Table1[[#This Row],[Giá Trị HD sau CK]]-Table1[[#This Row],[Số tiền đã thu]]</f>
        <v>0</v>
      </c>
      <c r="S1219" s="6">
        <f>IF(Table1[[#This Row],[Ngày hóa đơn]]&lt;&gt;"",Table1[[#This Row],[Ngày hóa đơn]],IF(Table1[[#This Row],[Ngày hạch toán]]&lt;&gt;"",Table1[[#This Row],[Ngày hạch toán]],""))</f>
        <v>45933</v>
      </c>
      <c r="T1219" s="7"/>
      <c r="U1219" s="6">
        <f>IF(Table1[[#This Row],[Ngày tính CN]]="","",S1219+T1219)</f>
        <v>45933</v>
      </c>
      <c r="V1219" s="35">
        <f ca="1">IF(Table1[[#This Row],[Hạn thanh toán]]="","",IF((U1219-NOW())&lt;0,0,(U1219-NOW())))</f>
        <v>0</v>
      </c>
      <c r="W1219" s="35"/>
      <c r="X1219" s="35" t="str">
        <f t="shared" ca="1" si="128"/>
        <v/>
      </c>
      <c r="Y1219" s="2" t="str">
        <f t="shared" si="129"/>
        <v>Đã thanh toán</v>
      </c>
      <c r="Z1219" s="51">
        <f t="shared" si="114"/>
        <v>45933</v>
      </c>
      <c r="AA1219" s="51">
        <f t="shared" si="115"/>
        <v>46076</v>
      </c>
      <c r="AD1219" s="2" t="str">
        <f>VLOOKUP($A1219,MA_KH!$A:$Q,MA_KH!O$1,0)</f>
        <v>TMART</v>
      </c>
      <c r="AE1219" s="2" t="str">
        <f>VLOOKUP($A1219,MA_KH!$A:$Q,MA_KH!P$1,0)</f>
        <v>CÔNG TY CỔ PHẦN T - MARTSTORES</v>
      </c>
    </row>
    <row r="1220" spans="1:31" ht="25.5" hidden="1" customHeight="1" x14ac:dyDescent="0.2">
      <c r="A1220" s="30" t="s">
        <v>22506</v>
      </c>
      <c r="B1220" s="30" t="s">
        <v>3960</v>
      </c>
      <c r="C1220" s="37">
        <v>45933</v>
      </c>
      <c r="D1220" s="30" t="s">
        <v>4625</v>
      </c>
      <c r="E1220" s="37">
        <v>45933</v>
      </c>
      <c r="F1220" s="30">
        <v>65367</v>
      </c>
      <c r="G1220" s="30" t="s">
        <v>4366</v>
      </c>
      <c r="H1220" s="38">
        <v>913179</v>
      </c>
      <c r="I1220" s="34">
        <v>82187</v>
      </c>
      <c r="J1220" s="38">
        <v>66479</v>
      </c>
      <c r="K1220" s="38">
        <v>897471</v>
      </c>
      <c r="L1220" s="7" t="s">
        <v>51</v>
      </c>
      <c r="M1220" s="6">
        <v>46076</v>
      </c>
      <c r="O1220" s="35">
        <f>IF(Table1[[#This Row],[Phân loại]]="Tồn đầu kỳ",Table1[[#This Row],[Tổng giá trị]],0)</f>
        <v>897471</v>
      </c>
      <c r="P1220" s="7">
        <f>IF(Table1[[#This Row],[Số còn phải thu ĐK]]&lt;&gt;0,0,IF(Table1[[#This Row],[Phân loại]]="Bán hàng",Table1[[#This Row],[Tổng giá trị]],-Table1[[#This Row],[Tổng giá trị]]))</f>
        <v>0</v>
      </c>
      <c r="Q1220" s="35">
        <f t="shared" si="127"/>
        <v>897471</v>
      </c>
      <c r="R1220" s="7">
        <f>Table1[[#This Row],[Số còn phải thu ĐK]]+Table1[[#This Row],[Giá Trị HD sau CK]]-Table1[[#This Row],[Số tiền đã thu]]</f>
        <v>0</v>
      </c>
      <c r="S1220" s="6">
        <f>IF(Table1[[#This Row],[Ngày hóa đơn]]&lt;&gt;"",Table1[[#This Row],[Ngày hóa đơn]],IF(Table1[[#This Row],[Ngày hạch toán]]&lt;&gt;"",Table1[[#This Row],[Ngày hạch toán]],""))</f>
        <v>45933</v>
      </c>
      <c r="T1220" s="7"/>
      <c r="U1220" s="6">
        <f>IF(Table1[[#This Row],[Ngày tính CN]]="","",S1220+T1220)</f>
        <v>45933</v>
      </c>
      <c r="V1220" s="35">
        <f ca="1">IF(Table1[[#This Row],[Hạn thanh toán]]="","",IF((U1220-NOW())&lt;0,0,(U1220-NOW())))</f>
        <v>0</v>
      </c>
      <c r="W1220" s="35"/>
      <c r="X1220" s="35" t="str">
        <f t="shared" ca="1" si="128"/>
        <v/>
      </c>
      <c r="Y1220" s="2" t="str">
        <f t="shared" si="129"/>
        <v>Đã thanh toán</v>
      </c>
      <c r="Z1220" s="51">
        <f t="shared" ref="Z1220:Z1283" si="130">IF(S1220="","",S1220)</f>
        <v>45933</v>
      </c>
      <c r="AA1220" s="51">
        <f t="shared" ref="AA1220:AA1283" si="131">IF(M1220="","",M1220)</f>
        <v>46076</v>
      </c>
      <c r="AD1220" s="2" t="str">
        <f>VLOOKUP($A1220,MA_KH!$A:$Q,MA_KH!O$1,0)</f>
        <v>TMART</v>
      </c>
      <c r="AE1220" s="2" t="str">
        <f>VLOOKUP($A1220,MA_KH!$A:$Q,MA_KH!P$1,0)</f>
        <v>CÔNG TY CỔ PHẦN T - MARTSTORES</v>
      </c>
    </row>
    <row r="1221" spans="1:31" ht="25.5" hidden="1" customHeight="1" x14ac:dyDescent="0.2">
      <c r="A1221" s="30" t="s">
        <v>22506</v>
      </c>
      <c r="B1221" s="30" t="s">
        <v>3960</v>
      </c>
      <c r="C1221" s="37">
        <v>45933</v>
      </c>
      <c r="D1221" s="30" t="s">
        <v>4626</v>
      </c>
      <c r="E1221" s="37">
        <v>45933</v>
      </c>
      <c r="F1221" s="30">
        <v>65368</v>
      </c>
      <c r="G1221" s="30" t="s">
        <v>4257</v>
      </c>
      <c r="H1221" s="38">
        <v>3328312</v>
      </c>
      <c r="I1221" s="34">
        <v>299550</v>
      </c>
      <c r="J1221" s="38">
        <v>242301</v>
      </c>
      <c r="K1221" s="38">
        <v>3271063</v>
      </c>
      <c r="L1221" s="7" t="s">
        <v>51</v>
      </c>
      <c r="M1221" s="6">
        <v>46076</v>
      </c>
      <c r="O1221" s="35">
        <f>IF(Table1[[#This Row],[Phân loại]]="Tồn đầu kỳ",Table1[[#This Row],[Tổng giá trị]],0)</f>
        <v>3271063</v>
      </c>
      <c r="P1221" s="7">
        <f>IF(Table1[[#This Row],[Số còn phải thu ĐK]]&lt;&gt;0,0,IF(Table1[[#This Row],[Phân loại]]="Bán hàng",Table1[[#This Row],[Tổng giá trị]],-Table1[[#This Row],[Tổng giá trị]]))</f>
        <v>0</v>
      </c>
      <c r="Q1221" s="35">
        <f t="shared" si="127"/>
        <v>3271063</v>
      </c>
      <c r="R1221" s="7">
        <f>Table1[[#This Row],[Số còn phải thu ĐK]]+Table1[[#This Row],[Giá Trị HD sau CK]]-Table1[[#This Row],[Số tiền đã thu]]</f>
        <v>0</v>
      </c>
      <c r="S1221" s="6">
        <f>IF(Table1[[#This Row],[Ngày hóa đơn]]&lt;&gt;"",Table1[[#This Row],[Ngày hóa đơn]],IF(Table1[[#This Row],[Ngày hạch toán]]&lt;&gt;"",Table1[[#This Row],[Ngày hạch toán]],""))</f>
        <v>45933</v>
      </c>
      <c r="T1221" s="7"/>
      <c r="U1221" s="6">
        <f>IF(Table1[[#This Row],[Ngày tính CN]]="","",S1221+T1221)</f>
        <v>45933</v>
      </c>
      <c r="V1221" s="35">
        <f ca="1">IF(Table1[[#This Row],[Hạn thanh toán]]="","",IF((U1221-NOW())&lt;0,0,(U1221-NOW())))</f>
        <v>0</v>
      </c>
      <c r="W1221" s="35"/>
      <c r="X1221" s="35" t="str">
        <f t="shared" ca="1" si="128"/>
        <v/>
      </c>
      <c r="Y1221" s="2" t="str">
        <f t="shared" si="129"/>
        <v>Đã thanh toán</v>
      </c>
      <c r="Z1221" s="51">
        <f t="shared" si="130"/>
        <v>45933</v>
      </c>
      <c r="AA1221" s="51">
        <f t="shared" si="131"/>
        <v>46076</v>
      </c>
      <c r="AD1221" s="2" t="str">
        <f>VLOOKUP($A1221,MA_KH!$A:$Q,MA_KH!O$1,0)</f>
        <v>TMART</v>
      </c>
      <c r="AE1221" s="2" t="str">
        <f>VLOOKUP($A1221,MA_KH!$A:$Q,MA_KH!P$1,0)</f>
        <v>CÔNG TY CỔ PHẦN T - MARTSTORES</v>
      </c>
    </row>
    <row r="1222" spans="1:31" ht="25.5" hidden="1" customHeight="1" x14ac:dyDescent="0.2">
      <c r="A1222" s="30" t="s">
        <v>22506</v>
      </c>
      <c r="B1222" s="30" t="s">
        <v>3960</v>
      </c>
      <c r="C1222" s="37">
        <v>45933</v>
      </c>
      <c r="D1222" s="30" t="s">
        <v>4627</v>
      </c>
      <c r="E1222" s="37">
        <v>45933</v>
      </c>
      <c r="F1222" s="30">
        <v>65369</v>
      </c>
      <c r="G1222" s="30" t="s">
        <v>4221</v>
      </c>
      <c r="H1222" s="38">
        <v>1289097</v>
      </c>
      <c r="I1222" s="34">
        <v>116019</v>
      </c>
      <c r="J1222" s="38">
        <v>93846</v>
      </c>
      <c r="K1222" s="38">
        <v>1266924</v>
      </c>
      <c r="L1222" s="7" t="s">
        <v>51</v>
      </c>
      <c r="M1222" s="6">
        <v>46076</v>
      </c>
      <c r="O1222" s="35">
        <f>IF(Table1[[#This Row],[Phân loại]]="Tồn đầu kỳ",Table1[[#This Row],[Tổng giá trị]],0)</f>
        <v>1266924</v>
      </c>
      <c r="P1222" s="7">
        <f>IF(Table1[[#This Row],[Số còn phải thu ĐK]]&lt;&gt;0,0,IF(Table1[[#This Row],[Phân loại]]="Bán hàng",Table1[[#This Row],[Tổng giá trị]],-Table1[[#This Row],[Tổng giá trị]]))</f>
        <v>0</v>
      </c>
      <c r="Q1222" s="35">
        <f t="shared" si="127"/>
        <v>1266924</v>
      </c>
      <c r="R1222" s="7">
        <f>Table1[[#This Row],[Số còn phải thu ĐK]]+Table1[[#This Row],[Giá Trị HD sau CK]]-Table1[[#This Row],[Số tiền đã thu]]</f>
        <v>0</v>
      </c>
      <c r="S1222" s="6">
        <f>IF(Table1[[#This Row],[Ngày hóa đơn]]&lt;&gt;"",Table1[[#This Row],[Ngày hóa đơn]],IF(Table1[[#This Row],[Ngày hạch toán]]&lt;&gt;"",Table1[[#This Row],[Ngày hạch toán]],""))</f>
        <v>45933</v>
      </c>
      <c r="T1222" s="7"/>
      <c r="U1222" s="6">
        <f>IF(Table1[[#This Row],[Ngày tính CN]]="","",S1222+T1222)</f>
        <v>45933</v>
      </c>
      <c r="V1222" s="35">
        <f ca="1">IF(Table1[[#This Row],[Hạn thanh toán]]="","",IF((U1222-NOW())&lt;0,0,(U1222-NOW())))</f>
        <v>0</v>
      </c>
      <c r="W1222" s="35"/>
      <c r="X1222" s="35" t="str">
        <f t="shared" ca="1" si="128"/>
        <v/>
      </c>
      <c r="Y1222" s="2" t="str">
        <f t="shared" si="129"/>
        <v>Đã thanh toán</v>
      </c>
      <c r="Z1222" s="51">
        <f t="shared" si="130"/>
        <v>45933</v>
      </c>
      <c r="AA1222" s="51">
        <f t="shared" si="131"/>
        <v>46076</v>
      </c>
      <c r="AD1222" s="2" t="str">
        <f>VLOOKUP($A1222,MA_KH!$A:$Q,MA_KH!O$1,0)</f>
        <v>TMART</v>
      </c>
      <c r="AE1222" s="2" t="str">
        <f>VLOOKUP($A1222,MA_KH!$A:$Q,MA_KH!P$1,0)</f>
        <v>CÔNG TY CỔ PHẦN T - MARTSTORES</v>
      </c>
    </row>
    <row r="1223" spans="1:31" ht="25.5" hidden="1" customHeight="1" x14ac:dyDescent="0.2">
      <c r="A1223" s="30" t="s">
        <v>22506</v>
      </c>
      <c r="B1223" s="30" t="s">
        <v>3960</v>
      </c>
      <c r="C1223" s="37">
        <v>45933</v>
      </c>
      <c r="D1223" s="30" t="s">
        <v>4628</v>
      </c>
      <c r="E1223" s="37">
        <v>45933</v>
      </c>
      <c r="F1223" s="30">
        <v>65370</v>
      </c>
      <c r="G1223" s="30" t="s">
        <v>4220</v>
      </c>
      <c r="H1223" s="38">
        <v>1468608</v>
      </c>
      <c r="I1223" s="34">
        <v>132176</v>
      </c>
      <c r="J1223" s="38">
        <v>106915</v>
      </c>
      <c r="K1223" s="38">
        <v>1443347</v>
      </c>
      <c r="L1223" s="7" t="s">
        <v>51</v>
      </c>
      <c r="M1223" s="6">
        <v>46076</v>
      </c>
      <c r="O1223" s="35">
        <f>IF(Table1[[#This Row],[Phân loại]]="Tồn đầu kỳ",Table1[[#This Row],[Tổng giá trị]],0)</f>
        <v>1443347</v>
      </c>
      <c r="P1223" s="7">
        <f>IF(Table1[[#This Row],[Số còn phải thu ĐK]]&lt;&gt;0,0,IF(Table1[[#This Row],[Phân loại]]="Bán hàng",Table1[[#This Row],[Tổng giá trị]],-Table1[[#This Row],[Tổng giá trị]]))</f>
        <v>0</v>
      </c>
      <c r="Q1223" s="35">
        <f t="shared" si="127"/>
        <v>1443347</v>
      </c>
      <c r="R1223" s="7">
        <f>Table1[[#This Row],[Số còn phải thu ĐK]]+Table1[[#This Row],[Giá Trị HD sau CK]]-Table1[[#This Row],[Số tiền đã thu]]</f>
        <v>0</v>
      </c>
      <c r="S1223" s="6">
        <f>IF(Table1[[#This Row],[Ngày hóa đơn]]&lt;&gt;"",Table1[[#This Row],[Ngày hóa đơn]],IF(Table1[[#This Row],[Ngày hạch toán]]&lt;&gt;"",Table1[[#This Row],[Ngày hạch toán]],""))</f>
        <v>45933</v>
      </c>
      <c r="T1223" s="7"/>
      <c r="U1223" s="6">
        <f>IF(Table1[[#This Row],[Ngày tính CN]]="","",S1223+T1223)</f>
        <v>45933</v>
      </c>
      <c r="V1223" s="35">
        <f ca="1">IF(Table1[[#This Row],[Hạn thanh toán]]="","",IF((U1223-NOW())&lt;0,0,(U1223-NOW())))</f>
        <v>0</v>
      </c>
      <c r="W1223" s="35"/>
      <c r="X1223" s="35" t="str">
        <f t="shared" ca="1" si="128"/>
        <v/>
      </c>
      <c r="Y1223" s="2" t="str">
        <f t="shared" si="129"/>
        <v>Đã thanh toán</v>
      </c>
      <c r="Z1223" s="51">
        <f t="shared" si="130"/>
        <v>45933</v>
      </c>
      <c r="AA1223" s="51">
        <f t="shared" si="131"/>
        <v>46076</v>
      </c>
      <c r="AD1223" s="2" t="str">
        <f>VLOOKUP($A1223,MA_KH!$A:$Q,MA_KH!O$1,0)</f>
        <v>TMART</v>
      </c>
      <c r="AE1223" s="2" t="str">
        <f>VLOOKUP($A1223,MA_KH!$A:$Q,MA_KH!P$1,0)</f>
        <v>CÔNG TY CỔ PHẦN T - MARTSTORES</v>
      </c>
    </row>
    <row r="1224" spans="1:31" ht="25.5" hidden="1" customHeight="1" x14ac:dyDescent="0.2">
      <c r="A1224" s="30" t="s">
        <v>22506</v>
      </c>
      <c r="B1224" s="30" t="s">
        <v>3960</v>
      </c>
      <c r="C1224" s="37">
        <v>45933</v>
      </c>
      <c r="D1224" s="30" t="s">
        <v>4629</v>
      </c>
      <c r="E1224" s="37">
        <v>45933</v>
      </c>
      <c r="F1224" s="30">
        <v>65371</v>
      </c>
      <c r="G1224" s="30" t="s">
        <v>4218</v>
      </c>
      <c r="H1224" s="38">
        <v>1808418</v>
      </c>
      <c r="I1224" s="34">
        <v>162760</v>
      </c>
      <c r="J1224" s="38">
        <v>131653</v>
      </c>
      <c r="K1224" s="38">
        <v>1777311</v>
      </c>
      <c r="L1224" s="7" t="s">
        <v>51</v>
      </c>
      <c r="M1224" s="6">
        <v>46076</v>
      </c>
      <c r="O1224" s="35">
        <f>IF(Table1[[#This Row],[Phân loại]]="Tồn đầu kỳ",Table1[[#This Row],[Tổng giá trị]],0)</f>
        <v>1777311</v>
      </c>
      <c r="P1224" s="7">
        <f>IF(Table1[[#This Row],[Số còn phải thu ĐK]]&lt;&gt;0,0,IF(Table1[[#This Row],[Phân loại]]="Bán hàng",Table1[[#This Row],[Tổng giá trị]],-Table1[[#This Row],[Tổng giá trị]]))</f>
        <v>0</v>
      </c>
      <c r="Q1224" s="35">
        <f t="shared" si="127"/>
        <v>1777311</v>
      </c>
      <c r="R1224" s="7">
        <f>Table1[[#This Row],[Số còn phải thu ĐK]]+Table1[[#This Row],[Giá Trị HD sau CK]]-Table1[[#This Row],[Số tiền đã thu]]</f>
        <v>0</v>
      </c>
      <c r="S1224" s="6">
        <f>IF(Table1[[#This Row],[Ngày hóa đơn]]&lt;&gt;"",Table1[[#This Row],[Ngày hóa đơn]],IF(Table1[[#This Row],[Ngày hạch toán]]&lt;&gt;"",Table1[[#This Row],[Ngày hạch toán]],""))</f>
        <v>45933</v>
      </c>
      <c r="T1224" s="7"/>
      <c r="U1224" s="6">
        <f>IF(Table1[[#This Row],[Ngày tính CN]]="","",S1224+T1224)</f>
        <v>45933</v>
      </c>
      <c r="V1224" s="35">
        <f ca="1">IF(Table1[[#This Row],[Hạn thanh toán]]="","",IF((U1224-NOW())&lt;0,0,(U1224-NOW())))</f>
        <v>0</v>
      </c>
      <c r="W1224" s="35"/>
      <c r="X1224" s="35" t="str">
        <f t="shared" ca="1" si="128"/>
        <v/>
      </c>
      <c r="Y1224" s="2" t="str">
        <f t="shared" si="129"/>
        <v>Đã thanh toán</v>
      </c>
      <c r="Z1224" s="51">
        <f t="shared" si="130"/>
        <v>45933</v>
      </c>
      <c r="AA1224" s="51">
        <f t="shared" si="131"/>
        <v>46076</v>
      </c>
      <c r="AD1224" s="2" t="str">
        <f>VLOOKUP($A1224,MA_KH!$A:$Q,MA_KH!O$1,0)</f>
        <v>TMART</v>
      </c>
      <c r="AE1224" s="2" t="str">
        <f>VLOOKUP($A1224,MA_KH!$A:$Q,MA_KH!P$1,0)</f>
        <v>CÔNG TY CỔ PHẦN T - MARTSTORES</v>
      </c>
    </row>
    <row r="1225" spans="1:31" ht="25.5" hidden="1" customHeight="1" x14ac:dyDescent="0.2">
      <c r="A1225" s="30" t="s">
        <v>22506</v>
      </c>
      <c r="B1225" s="30" t="s">
        <v>3960</v>
      </c>
      <c r="C1225" s="37">
        <v>45933</v>
      </c>
      <c r="D1225" s="30" t="s">
        <v>4630</v>
      </c>
      <c r="E1225" s="37">
        <v>45933</v>
      </c>
      <c r="F1225" s="30">
        <v>65372</v>
      </c>
      <c r="G1225" s="30" t="s">
        <v>4252</v>
      </c>
      <c r="H1225" s="38">
        <v>1443303</v>
      </c>
      <c r="I1225" s="34">
        <v>129899</v>
      </c>
      <c r="J1225" s="38">
        <v>105072</v>
      </c>
      <c r="K1225" s="38">
        <v>1418476</v>
      </c>
      <c r="L1225" s="7" t="s">
        <v>51</v>
      </c>
      <c r="M1225" s="6">
        <v>46076</v>
      </c>
      <c r="O1225" s="35">
        <f>IF(Table1[[#This Row],[Phân loại]]="Tồn đầu kỳ",Table1[[#This Row],[Tổng giá trị]],0)</f>
        <v>1418476</v>
      </c>
      <c r="P1225" s="7">
        <f>IF(Table1[[#This Row],[Số còn phải thu ĐK]]&lt;&gt;0,0,IF(Table1[[#This Row],[Phân loại]]="Bán hàng",Table1[[#This Row],[Tổng giá trị]],-Table1[[#This Row],[Tổng giá trị]]))</f>
        <v>0</v>
      </c>
      <c r="Q1225" s="35">
        <f t="shared" si="127"/>
        <v>1418476</v>
      </c>
      <c r="R1225" s="7">
        <f>Table1[[#This Row],[Số còn phải thu ĐK]]+Table1[[#This Row],[Giá Trị HD sau CK]]-Table1[[#This Row],[Số tiền đã thu]]</f>
        <v>0</v>
      </c>
      <c r="S1225" s="6">
        <f>IF(Table1[[#This Row],[Ngày hóa đơn]]&lt;&gt;"",Table1[[#This Row],[Ngày hóa đơn]],IF(Table1[[#This Row],[Ngày hạch toán]]&lt;&gt;"",Table1[[#This Row],[Ngày hạch toán]],""))</f>
        <v>45933</v>
      </c>
      <c r="T1225" s="7"/>
      <c r="U1225" s="6">
        <f>IF(Table1[[#This Row],[Ngày tính CN]]="","",S1225+T1225)</f>
        <v>45933</v>
      </c>
      <c r="V1225" s="35">
        <f ca="1">IF(Table1[[#This Row],[Hạn thanh toán]]="","",IF((U1225-NOW())&lt;0,0,(U1225-NOW())))</f>
        <v>0</v>
      </c>
      <c r="W1225" s="35"/>
      <c r="X1225" s="35" t="str">
        <f t="shared" ca="1" si="128"/>
        <v/>
      </c>
      <c r="Y1225" s="2" t="str">
        <f t="shared" si="129"/>
        <v>Đã thanh toán</v>
      </c>
      <c r="Z1225" s="51">
        <f t="shared" si="130"/>
        <v>45933</v>
      </c>
      <c r="AA1225" s="51">
        <f t="shared" si="131"/>
        <v>46076</v>
      </c>
      <c r="AD1225" s="2" t="str">
        <f>VLOOKUP($A1225,MA_KH!$A:$Q,MA_KH!O$1,0)</f>
        <v>TMART</v>
      </c>
      <c r="AE1225" s="2" t="str">
        <f>VLOOKUP($A1225,MA_KH!$A:$Q,MA_KH!P$1,0)</f>
        <v>CÔNG TY CỔ PHẦN T - MARTSTORES</v>
      </c>
    </row>
    <row r="1226" spans="1:31" ht="25.5" hidden="1" customHeight="1" x14ac:dyDescent="0.2">
      <c r="A1226" s="30" t="s">
        <v>22506</v>
      </c>
      <c r="B1226" s="30" t="s">
        <v>3960</v>
      </c>
      <c r="C1226" s="37">
        <v>45933</v>
      </c>
      <c r="D1226" s="30" t="s">
        <v>4631</v>
      </c>
      <c r="E1226" s="37">
        <v>45933</v>
      </c>
      <c r="F1226" s="30">
        <v>65374</v>
      </c>
      <c r="G1226" s="30" t="s">
        <v>4254</v>
      </c>
      <c r="H1226" s="38">
        <v>1135737</v>
      </c>
      <c r="I1226" s="34">
        <v>102217</v>
      </c>
      <c r="J1226" s="38">
        <v>82682</v>
      </c>
      <c r="K1226" s="38">
        <v>1116202</v>
      </c>
      <c r="L1226" s="7" t="s">
        <v>51</v>
      </c>
      <c r="M1226" s="6">
        <v>46076</v>
      </c>
      <c r="O1226" s="35">
        <f>IF(Table1[[#This Row],[Phân loại]]="Tồn đầu kỳ",Table1[[#This Row],[Tổng giá trị]],0)</f>
        <v>1116202</v>
      </c>
      <c r="P1226" s="7">
        <f>IF(Table1[[#This Row],[Số còn phải thu ĐK]]&lt;&gt;0,0,IF(Table1[[#This Row],[Phân loại]]="Bán hàng",Table1[[#This Row],[Tổng giá trị]],-Table1[[#This Row],[Tổng giá trị]]))</f>
        <v>0</v>
      </c>
      <c r="Q1226" s="35">
        <f t="shared" si="127"/>
        <v>1116202</v>
      </c>
      <c r="R1226" s="7">
        <f>Table1[[#This Row],[Số còn phải thu ĐK]]+Table1[[#This Row],[Giá Trị HD sau CK]]-Table1[[#This Row],[Số tiền đã thu]]</f>
        <v>0</v>
      </c>
      <c r="S1226" s="6">
        <f>IF(Table1[[#This Row],[Ngày hóa đơn]]&lt;&gt;"",Table1[[#This Row],[Ngày hóa đơn]],IF(Table1[[#This Row],[Ngày hạch toán]]&lt;&gt;"",Table1[[#This Row],[Ngày hạch toán]],""))</f>
        <v>45933</v>
      </c>
      <c r="T1226" s="7"/>
      <c r="U1226" s="6">
        <f>IF(Table1[[#This Row],[Ngày tính CN]]="","",S1226+T1226)</f>
        <v>45933</v>
      </c>
      <c r="V1226" s="35">
        <f ca="1">IF(Table1[[#This Row],[Hạn thanh toán]]="","",IF((U1226-NOW())&lt;0,0,(U1226-NOW())))</f>
        <v>0</v>
      </c>
      <c r="W1226" s="35"/>
      <c r="X1226" s="35" t="str">
        <f t="shared" ca="1" si="128"/>
        <v/>
      </c>
      <c r="Y1226" s="2" t="str">
        <f t="shared" si="129"/>
        <v>Đã thanh toán</v>
      </c>
      <c r="Z1226" s="51">
        <f t="shared" si="130"/>
        <v>45933</v>
      </c>
      <c r="AA1226" s="51">
        <f t="shared" si="131"/>
        <v>46076</v>
      </c>
      <c r="AD1226" s="2" t="str">
        <f>VLOOKUP($A1226,MA_KH!$A:$Q,MA_KH!O$1,0)</f>
        <v>TMART</v>
      </c>
      <c r="AE1226" s="2" t="str">
        <f>VLOOKUP($A1226,MA_KH!$A:$Q,MA_KH!P$1,0)</f>
        <v>CÔNG TY CỔ PHẦN T - MARTSTORES</v>
      </c>
    </row>
    <row r="1227" spans="1:31" ht="25.5" hidden="1" customHeight="1" x14ac:dyDescent="0.2">
      <c r="A1227" s="30" t="s">
        <v>22506</v>
      </c>
      <c r="B1227" s="30" t="s">
        <v>3960</v>
      </c>
      <c r="C1227" s="37">
        <v>45933</v>
      </c>
      <c r="D1227" s="30" t="s">
        <v>4632</v>
      </c>
      <c r="E1227" s="37">
        <v>45933</v>
      </c>
      <c r="F1227" s="30">
        <v>65375</v>
      </c>
      <c r="G1227" s="30" t="s">
        <v>4291</v>
      </c>
      <c r="H1227" s="38">
        <v>1238370</v>
      </c>
      <c r="I1227" s="34">
        <v>111455</v>
      </c>
      <c r="J1227" s="38">
        <v>90153</v>
      </c>
      <c r="K1227" s="38">
        <v>1217068</v>
      </c>
      <c r="L1227" s="7" t="s">
        <v>51</v>
      </c>
      <c r="M1227" s="6">
        <v>46076</v>
      </c>
      <c r="O1227" s="35">
        <f>IF(Table1[[#This Row],[Phân loại]]="Tồn đầu kỳ",Table1[[#This Row],[Tổng giá trị]],0)</f>
        <v>1217068</v>
      </c>
      <c r="P1227" s="7">
        <f>IF(Table1[[#This Row],[Số còn phải thu ĐK]]&lt;&gt;0,0,IF(Table1[[#This Row],[Phân loại]]="Bán hàng",Table1[[#This Row],[Tổng giá trị]],-Table1[[#This Row],[Tổng giá trị]]))</f>
        <v>0</v>
      </c>
      <c r="Q1227" s="35">
        <f t="shared" si="127"/>
        <v>1217068</v>
      </c>
      <c r="R1227" s="7">
        <f>Table1[[#This Row],[Số còn phải thu ĐK]]+Table1[[#This Row],[Giá Trị HD sau CK]]-Table1[[#This Row],[Số tiền đã thu]]</f>
        <v>0</v>
      </c>
      <c r="S1227" s="6">
        <f>IF(Table1[[#This Row],[Ngày hóa đơn]]&lt;&gt;"",Table1[[#This Row],[Ngày hóa đơn]],IF(Table1[[#This Row],[Ngày hạch toán]]&lt;&gt;"",Table1[[#This Row],[Ngày hạch toán]],""))</f>
        <v>45933</v>
      </c>
      <c r="T1227" s="7"/>
      <c r="U1227" s="6">
        <f>IF(Table1[[#This Row],[Ngày tính CN]]="","",S1227+T1227)</f>
        <v>45933</v>
      </c>
      <c r="V1227" s="35">
        <f ca="1">IF(Table1[[#This Row],[Hạn thanh toán]]="","",IF((U1227-NOW())&lt;0,0,(U1227-NOW())))</f>
        <v>0</v>
      </c>
      <c r="W1227" s="35"/>
      <c r="X1227" s="35" t="str">
        <f t="shared" ca="1" si="128"/>
        <v/>
      </c>
      <c r="Y1227" s="2" t="str">
        <f t="shared" si="129"/>
        <v>Đã thanh toán</v>
      </c>
      <c r="Z1227" s="51">
        <f t="shared" si="130"/>
        <v>45933</v>
      </c>
      <c r="AA1227" s="51">
        <f t="shared" si="131"/>
        <v>46076</v>
      </c>
      <c r="AD1227" s="2" t="str">
        <f>VLOOKUP($A1227,MA_KH!$A:$Q,MA_KH!O$1,0)</f>
        <v>TMART</v>
      </c>
      <c r="AE1227" s="2" t="str">
        <f>VLOOKUP($A1227,MA_KH!$A:$Q,MA_KH!P$1,0)</f>
        <v>CÔNG TY CỔ PHẦN T - MARTSTORES</v>
      </c>
    </row>
    <row r="1228" spans="1:31" ht="25.5" hidden="1" customHeight="1" x14ac:dyDescent="0.2">
      <c r="A1228" s="30" t="s">
        <v>22506</v>
      </c>
      <c r="B1228" s="30" t="s">
        <v>3960</v>
      </c>
      <c r="C1228" s="37">
        <v>45933</v>
      </c>
      <c r="D1228" s="30" t="s">
        <v>4633</v>
      </c>
      <c r="E1228" s="37">
        <v>45933</v>
      </c>
      <c r="F1228" s="30">
        <v>65376</v>
      </c>
      <c r="G1228" s="30" t="s">
        <v>4222</v>
      </c>
      <c r="H1228" s="38">
        <v>1320786</v>
      </c>
      <c r="I1228" s="34">
        <v>118872</v>
      </c>
      <c r="J1228" s="38">
        <v>96153</v>
      </c>
      <c r="K1228" s="38">
        <v>1298067</v>
      </c>
      <c r="L1228" s="7" t="s">
        <v>51</v>
      </c>
      <c r="M1228" s="6">
        <v>46076</v>
      </c>
      <c r="O1228" s="35">
        <f>IF(Table1[[#This Row],[Phân loại]]="Tồn đầu kỳ",Table1[[#This Row],[Tổng giá trị]],0)</f>
        <v>1298067</v>
      </c>
      <c r="P1228" s="7">
        <f>IF(Table1[[#This Row],[Số còn phải thu ĐK]]&lt;&gt;0,0,IF(Table1[[#This Row],[Phân loại]]="Bán hàng",Table1[[#This Row],[Tổng giá trị]],-Table1[[#This Row],[Tổng giá trị]]))</f>
        <v>0</v>
      </c>
      <c r="Q1228" s="35">
        <f t="shared" si="127"/>
        <v>1298067</v>
      </c>
      <c r="R1228" s="7">
        <f>Table1[[#This Row],[Số còn phải thu ĐK]]+Table1[[#This Row],[Giá Trị HD sau CK]]-Table1[[#This Row],[Số tiền đã thu]]</f>
        <v>0</v>
      </c>
      <c r="S1228" s="6">
        <f>IF(Table1[[#This Row],[Ngày hóa đơn]]&lt;&gt;"",Table1[[#This Row],[Ngày hóa đơn]],IF(Table1[[#This Row],[Ngày hạch toán]]&lt;&gt;"",Table1[[#This Row],[Ngày hạch toán]],""))</f>
        <v>45933</v>
      </c>
      <c r="T1228" s="7"/>
      <c r="U1228" s="6">
        <f>IF(Table1[[#This Row],[Ngày tính CN]]="","",S1228+T1228)</f>
        <v>45933</v>
      </c>
      <c r="V1228" s="35">
        <f ca="1">IF(Table1[[#This Row],[Hạn thanh toán]]="","",IF((U1228-NOW())&lt;0,0,(U1228-NOW())))</f>
        <v>0</v>
      </c>
      <c r="W1228" s="35"/>
      <c r="X1228" s="35" t="str">
        <f t="shared" ca="1" si="128"/>
        <v/>
      </c>
      <c r="Y1228" s="2" t="str">
        <f t="shared" si="129"/>
        <v>Đã thanh toán</v>
      </c>
      <c r="Z1228" s="51">
        <f t="shared" si="130"/>
        <v>45933</v>
      </c>
      <c r="AA1228" s="51">
        <f t="shared" si="131"/>
        <v>46076</v>
      </c>
      <c r="AD1228" s="2" t="str">
        <f>VLOOKUP($A1228,MA_KH!$A:$Q,MA_KH!O$1,0)</f>
        <v>TMART</v>
      </c>
      <c r="AE1228" s="2" t="str">
        <f>VLOOKUP($A1228,MA_KH!$A:$Q,MA_KH!P$1,0)</f>
        <v>CÔNG TY CỔ PHẦN T - MARTSTORES</v>
      </c>
    </row>
    <row r="1229" spans="1:31" ht="25.5" hidden="1" customHeight="1" x14ac:dyDescent="0.2">
      <c r="A1229" s="30" t="s">
        <v>22506</v>
      </c>
      <c r="B1229" s="30" t="s">
        <v>3960</v>
      </c>
      <c r="C1229" s="37">
        <v>45933</v>
      </c>
      <c r="D1229" s="30" t="s">
        <v>4634</v>
      </c>
      <c r="E1229" s="37">
        <v>45933</v>
      </c>
      <c r="F1229" s="30">
        <v>65377</v>
      </c>
      <c r="G1229" s="30" t="s">
        <v>4094</v>
      </c>
      <c r="H1229" s="38">
        <v>1534269</v>
      </c>
      <c r="I1229" s="34">
        <v>138085</v>
      </c>
      <c r="J1229" s="38">
        <v>111695</v>
      </c>
      <c r="K1229" s="38">
        <v>1507879</v>
      </c>
      <c r="L1229" s="7" t="s">
        <v>51</v>
      </c>
      <c r="M1229" s="6">
        <v>46076</v>
      </c>
      <c r="O1229" s="35">
        <f>IF(Table1[[#This Row],[Phân loại]]="Tồn đầu kỳ",Table1[[#This Row],[Tổng giá trị]],0)</f>
        <v>1507879</v>
      </c>
      <c r="P1229" s="7">
        <f>IF(Table1[[#This Row],[Số còn phải thu ĐK]]&lt;&gt;0,0,IF(Table1[[#This Row],[Phân loại]]="Bán hàng",Table1[[#This Row],[Tổng giá trị]],-Table1[[#This Row],[Tổng giá trị]]))</f>
        <v>0</v>
      </c>
      <c r="Q1229" s="35">
        <f t="shared" si="127"/>
        <v>1507879</v>
      </c>
      <c r="R1229" s="7">
        <f>Table1[[#This Row],[Số còn phải thu ĐK]]+Table1[[#This Row],[Giá Trị HD sau CK]]-Table1[[#This Row],[Số tiền đã thu]]</f>
        <v>0</v>
      </c>
      <c r="S1229" s="6">
        <f>IF(Table1[[#This Row],[Ngày hóa đơn]]&lt;&gt;"",Table1[[#This Row],[Ngày hóa đơn]],IF(Table1[[#This Row],[Ngày hạch toán]]&lt;&gt;"",Table1[[#This Row],[Ngày hạch toán]],""))</f>
        <v>45933</v>
      </c>
      <c r="T1229" s="7"/>
      <c r="U1229" s="6">
        <f>IF(Table1[[#This Row],[Ngày tính CN]]="","",S1229+T1229)</f>
        <v>45933</v>
      </c>
      <c r="V1229" s="35">
        <f ca="1">IF(Table1[[#This Row],[Hạn thanh toán]]="","",IF((U1229-NOW())&lt;0,0,(U1229-NOW())))</f>
        <v>0</v>
      </c>
      <c r="W1229" s="35"/>
      <c r="X1229" s="35" t="str">
        <f t="shared" ca="1" si="128"/>
        <v/>
      </c>
      <c r="Y1229" s="2" t="str">
        <f t="shared" si="129"/>
        <v>Đã thanh toán</v>
      </c>
      <c r="Z1229" s="51">
        <f t="shared" si="130"/>
        <v>45933</v>
      </c>
      <c r="AA1229" s="51">
        <f t="shared" si="131"/>
        <v>46076</v>
      </c>
      <c r="AD1229" s="2" t="str">
        <f>VLOOKUP($A1229,MA_KH!$A:$Q,MA_KH!O$1,0)</f>
        <v>TMART</v>
      </c>
      <c r="AE1229" s="2" t="str">
        <f>VLOOKUP($A1229,MA_KH!$A:$Q,MA_KH!P$1,0)</f>
        <v>CÔNG TY CỔ PHẦN T - MARTSTORES</v>
      </c>
    </row>
    <row r="1230" spans="1:31" ht="25.5" hidden="1" customHeight="1" x14ac:dyDescent="0.2">
      <c r="A1230" s="30" t="s">
        <v>22506</v>
      </c>
      <c r="B1230" s="30" t="s">
        <v>3960</v>
      </c>
      <c r="C1230" s="37">
        <v>45933</v>
      </c>
      <c r="D1230" s="30" t="s">
        <v>4635</v>
      </c>
      <c r="E1230" s="37">
        <v>45933</v>
      </c>
      <c r="F1230" s="30">
        <v>65379</v>
      </c>
      <c r="G1230" s="30" t="s">
        <v>4216</v>
      </c>
      <c r="H1230" s="38">
        <v>898389</v>
      </c>
      <c r="I1230" s="34">
        <v>80855</v>
      </c>
      <c r="J1230" s="38">
        <v>65403</v>
      </c>
      <c r="K1230" s="38">
        <v>882937</v>
      </c>
      <c r="L1230" s="7" t="s">
        <v>51</v>
      </c>
      <c r="M1230" s="6">
        <v>46076</v>
      </c>
      <c r="O1230" s="35">
        <f>IF(Table1[[#This Row],[Phân loại]]="Tồn đầu kỳ",Table1[[#This Row],[Tổng giá trị]],0)</f>
        <v>882937</v>
      </c>
      <c r="P1230" s="7">
        <f>IF(Table1[[#This Row],[Số còn phải thu ĐK]]&lt;&gt;0,0,IF(Table1[[#This Row],[Phân loại]]="Bán hàng",Table1[[#This Row],[Tổng giá trị]],-Table1[[#This Row],[Tổng giá trị]]))</f>
        <v>0</v>
      </c>
      <c r="Q1230" s="35">
        <f t="shared" si="127"/>
        <v>882937</v>
      </c>
      <c r="R1230" s="7">
        <f>Table1[[#This Row],[Số còn phải thu ĐK]]+Table1[[#This Row],[Giá Trị HD sau CK]]-Table1[[#This Row],[Số tiền đã thu]]</f>
        <v>0</v>
      </c>
      <c r="S1230" s="6">
        <f>IF(Table1[[#This Row],[Ngày hóa đơn]]&lt;&gt;"",Table1[[#This Row],[Ngày hóa đơn]],IF(Table1[[#This Row],[Ngày hạch toán]]&lt;&gt;"",Table1[[#This Row],[Ngày hạch toán]],""))</f>
        <v>45933</v>
      </c>
      <c r="T1230" s="7"/>
      <c r="U1230" s="6">
        <f>IF(Table1[[#This Row],[Ngày tính CN]]="","",S1230+T1230)</f>
        <v>45933</v>
      </c>
      <c r="V1230" s="35">
        <f ca="1">IF(Table1[[#This Row],[Hạn thanh toán]]="","",IF((U1230-NOW())&lt;0,0,(U1230-NOW())))</f>
        <v>0</v>
      </c>
      <c r="W1230" s="35"/>
      <c r="X1230" s="35" t="str">
        <f t="shared" ca="1" si="128"/>
        <v/>
      </c>
      <c r="Y1230" s="2" t="str">
        <f t="shared" si="129"/>
        <v>Đã thanh toán</v>
      </c>
      <c r="Z1230" s="51">
        <f t="shared" si="130"/>
        <v>45933</v>
      </c>
      <c r="AA1230" s="51">
        <f t="shared" si="131"/>
        <v>46076</v>
      </c>
      <c r="AD1230" s="2" t="str">
        <f>VLOOKUP($A1230,MA_KH!$A:$Q,MA_KH!O$1,0)</f>
        <v>TMART</v>
      </c>
      <c r="AE1230" s="2" t="str">
        <f>VLOOKUP($A1230,MA_KH!$A:$Q,MA_KH!P$1,0)</f>
        <v>CÔNG TY CỔ PHẦN T - MARTSTORES</v>
      </c>
    </row>
    <row r="1231" spans="1:31" ht="25.5" hidden="1" customHeight="1" x14ac:dyDescent="0.2">
      <c r="A1231" s="30" t="s">
        <v>22506</v>
      </c>
      <c r="B1231" s="30" t="s">
        <v>3960</v>
      </c>
      <c r="C1231" s="37">
        <v>45933</v>
      </c>
      <c r="D1231" s="30" t="s">
        <v>4636</v>
      </c>
      <c r="E1231" s="37">
        <v>45933</v>
      </c>
      <c r="F1231" s="30">
        <v>65380</v>
      </c>
      <c r="G1231" s="30" t="s">
        <v>4224</v>
      </c>
      <c r="H1231" s="38">
        <v>2497638</v>
      </c>
      <c r="I1231" s="34">
        <v>224790</v>
      </c>
      <c r="J1231" s="38">
        <v>181828</v>
      </c>
      <c r="K1231" s="38">
        <v>2454676</v>
      </c>
      <c r="L1231" s="7" t="s">
        <v>51</v>
      </c>
      <c r="M1231" s="6">
        <v>46076</v>
      </c>
      <c r="O1231" s="35">
        <f>IF(Table1[[#This Row],[Phân loại]]="Tồn đầu kỳ",Table1[[#This Row],[Tổng giá trị]],0)</f>
        <v>2454676</v>
      </c>
      <c r="P1231" s="7">
        <f>IF(Table1[[#This Row],[Số còn phải thu ĐK]]&lt;&gt;0,0,IF(Table1[[#This Row],[Phân loại]]="Bán hàng",Table1[[#This Row],[Tổng giá trị]],-Table1[[#This Row],[Tổng giá trị]]))</f>
        <v>0</v>
      </c>
      <c r="Q1231" s="35">
        <f t="shared" si="127"/>
        <v>2454676</v>
      </c>
      <c r="R1231" s="7">
        <f>Table1[[#This Row],[Số còn phải thu ĐK]]+Table1[[#This Row],[Giá Trị HD sau CK]]-Table1[[#This Row],[Số tiền đã thu]]</f>
        <v>0</v>
      </c>
      <c r="S1231" s="6">
        <f>IF(Table1[[#This Row],[Ngày hóa đơn]]&lt;&gt;"",Table1[[#This Row],[Ngày hóa đơn]],IF(Table1[[#This Row],[Ngày hạch toán]]&lt;&gt;"",Table1[[#This Row],[Ngày hạch toán]],""))</f>
        <v>45933</v>
      </c>
      <c r="T1231" s="7"/>
      <c r="U1231" s="6">
        <f>IF(Table1[[#This Row],[Ngày tính CN]]="","",S1231+T1231)</f>
        <v>45933</v>
      </c>
      <c r="V1231" s="35">
        <f ca="1">IF(Table1[[#This Row],[Hạn thanh toán]]="","",IF((U1231-NOW())&lt;0,0,(U1231-NOW())))</f>
        <v>0</v>
      </c>
      <c r="W1231" s="35"/>
      <c r="X1231" s="35" t="str">
        <f t="shared" ca="1" si="128"/>
        <v/>
      </c>
      <c r="Y1231" s="2" t="str">
        <f t="shared" si="129"/>
        <v>Đã thanh toán</v>
      </c>
      <c r="Z1231" s="51">
        <f t="shared" si="130"/>
        <v>45933</v>
      </c>
      <c r="AA1231" s="51">
        <f t="shared" si="131"/>
        <v>46076</v>
      </c>
      <c r="AD1231" s="2" t="str">
        <f>VLOOKUP($A1231,MA_KH!$A:$Q,MA_KH!O$1,0)</f>
        <v>TMART</v>
      </c>
      <c r="AE1231" s="2" t="str">
        <f>VLOOKUP($A1231,MA_KH!$A:$Q,MA_KH!P$1,0)</f>
        <v>CÔNG TY CỔ PHẦN T - MARTSTORES</v>
      </c>
    </row>
    <row r="1232" spans="1:31" ht="25.5" hidden="1" customHeight="1" x14ac:dyDescent="0.2">
      <c r="A1232" s="30" t="s">
        <v>22506</v>
      </c>
      <c r="B1232" s="30" t="s">
        <v>3960</v>
      </c>
      <c r="C1232" s="37">
        <v>45933</v>
      </c>
      <c r="D1232" s="30" t="s">
        <v>4637</v>
      </c>
      <c r="E1232" s="37">
        <v>45933</v>
      </c>
      <c r="F1232" s="30">
        <v>65381</v>
      </c>
      <c r="G1232" s="30" t="s">
        <v>4334</v>
      </c>
      <c r="H1232" s="38">
        <v>834777</v>
      </c>
      <c r="I1232" s="34">
        <v>75131</v>
      </c>
      <c r="J1232" s="38">
        <v>60772</v>
      </c>
      <c r="K1232" s="38">
        <v>820418</v>
      </c>
      <c r="L1232" s="7" t="s">
        <v>51</v>
      </c>
      <c r="M1232" s="6">
        <v>46076</v>
      </c>
      <c r="O1232" s="35">
        <f>IF(Table1[[#This Row],[Phân loại]]="Tồn đầu kỳ",Table1[[#This Row],[Tổng giá trị]],0)</f>
        <v>820418</v>
      </c>
      <c r="P1232" s="7">
        <f>IF(Table1[[#This Row],[Số còn phải thu ĐK]]&lt;&gt;0,0,IF(Table1[[#This Row],[Phân loại]]="Bán hàng",Table1[[#This Row],[Tổng giá trị]],-Table1[[#This Row],[Tổng giá trị]]))</f>
        <v>0</v>
      </c>
      <c r="Q1232" s="35">
        <f t="shared" si="127"/>
        <v>820418</v>
      </c>
      <c r="R1232" s="7">
        <f>Table1[[#This Row],[Số còn phải thu ĐK]]+Table1[[#This Row],[Giá Trị HD sau CK]]-Table1[[#This Row],[Số tiền đã thu]]</f>
        <v>0</v>
      </c>
      <c r="S1232" s="6">
        <f>IF(Table1[[#This Row],[Ngày hóa đơn]]&lt;&gt;"",Table1[[#This Row],[Ngày hóa đơn]],IF(Table1[[#This Row],[Ngày hạch toán]]&lt;&gt;"",Table1[[#This Row],[Ngày hạch toán]],""))</f>
        <v>45933</v>
      </c>
      <c r="T1232" s="7"/>
      <c r="U1232" s="6">
        <f>IF(Table1[[#This Row],[Ngày tính CN]]="","",S1232+T1232)</f>
        <v>45933</v>
      </c>
      <c r="V1232" s="35">
        <f ca="1">IF(Table1[[#This Row],[Hạn thanh toán]]="","",IF((U1232-NOW())&lt;0,0,(U1232-NOW())))</f>
        <v>0</v>
      </c>
      <c r="W1232" s="35"/>
      <c r="X1232" s="35" t="str">
        <f t="shared" ca="1" si="128"/>
        <v/>
      </c>
      <c r="Y1232" s="2" t="str">
        <f t="shared" si="129"/>
        <v>Đã thanh toán</v>
      </c>
      <c r="Z1232" s="51">
        <f t="shared" si="130"/>
        <v>45933</v>
      </c>
      <c r="AA1232" s="51">
        <f t="shared" si="131"/>
        <v>46076</v>
      </c>
      <c r="AD1232" s="2" t="str">
        <f>VLOOKUP($A1232,MA_KH!$A:$Q,MA_KH!O$1,0)</f>
        <v>TMART</v>
      </c>
      <c r="AE1232" s="2" t="str">
        <f>VLOOKUP($A1232,MA_KH!$A:$Q,MA_KH!P$1,0)</f>
        <v>CÔNG TY CỔ PHẦN T - MARTSTORES</v>
      </c>
    </row>
    <row r="1233" spans="1:31" ht="25.5" hidden="1" customHeight="1" x14ac:dyDescent="0.2">
      <c r="A1233" s="30" t="s">
        <v>22506</v>
      </c>
      <c r="B1233" s="30" t="s">
        <v>3960</v>
      </c>
      <c r="C1233" s="37">
        <v>45933</v>
      </c>
      <c r="D1233" s="30" t="s">
        <v>4638</v>
      </c>
      <c r="E1233" s="37">
        <v>45933</v>
      </c>
      <c r="F1233" s="30">
        <v>65383</v>
      </c>
      <c r="G1233" s="30" t="s">
        <v>4429</v>
      </c>
      <c r="H1233" s="38">
        <v>979809</v>
      </c>
      <c r="I1233" s="34">
        <v>88183</v>
      </c>
      <c r="J1233" s="38">
        <v>71330</v>
      </c>
      <c r="K1233" s="38">
        <v>962956</v>
      </c>
      <c r="L1233" s="7" t="s">
        <v>51</v>
      </c>
      <c r="M1233" s="6">
        <v>46076</v>
      </c>
      <c r="O1233" s="35">
        <f>IF(Table1[[#This Row],[Phân loại]]="Tồn đầu kỳ",Table1[[#This Row],[Tổng giá trị]],0)</f>
        <v>962956</v>
      </c>
      <c r="P1233" s="7">
        <f>IF(Table1[[#This Row],[Số còn phải thu ĐK]]&lt;&gt;0,0,IF(Table1[[#This Row],[Phân loại]]="Bán hàng",Table1[[#This Row],[Tổng giá trị]],-Table1[[#This Row],[Tổng giá trị]]))</f>
        <v>0</v>
      </c>
      <c r="Q1233" s="35">
        <f t="shared" si="127"/>
        <v>962956</v>
      </c>
      <c r="R1233" s="7">
        <f>Table1[[#This Row],[Số còn phải thu ĐK]]+Table1[[#This Row],[Giá Trị HD sau CK]]-Table1[[#This Row],[Số tiền đã thu]]</f>
        <v>0</v>
      </c>
      <c r="S1233" s="6">
        <f>IF(Table1[[#This Row],[Ngày hóa đơn]]&lt;&gt;"",Table1[[#This Row],[Ngày hóa đơn]],IF(Table1[[#This Row],[Ngày hạch toán]]&lt;&gt;"",Table1[[#This Row],[Ngày hạch toán]],""))</f>
        <v>45933</v>
      </c>
      <c r="T1233" s="7"/>
      <c r="U1233" s="6">
        <f>IF(Table1[[#This Row],[Ngày tính CN]]="","",S1233+T1233)</f>
        <v>45933</v>
      </c>
      <c r="V1233" s="35">
        <f ca="1">IF(Table1[[#This Row],[Hạn thanh toán]]="","",IF((U1233-NOW())&lt;0,0,(U1233-NOW())))</f>
        <v>0</v>
      </c>
      <c r="W1233" s="35"/>
      <c r="X1233" s="35" t="str">
        <f t="shared" ca="1" si="128"/>
        <v/>
      </c>
      <c r="Y1233" s="2" t="str">
        <f t="shared" si="129"/>
        <v>Đã thanh toán</v>
      </c>
      <c r="Z1233" s="51">
        <f t="shared" si="130"/>
        <v>45933</v>
      </c>
      <c r="AA1233" s="51">
        <f t="shared" si="131"/>
        <v>46076</v>
      </c>
      <c r="AD1233" s="2" t="str">
        <f>VLOOKUP($A1233,MA_KH!$A:$Q,MA_KH!O$1,0)</f>
        <v>TMART</v>
      </c>
      <c r="AE1233" s="2" t="str">
        <f>VLOOKUP($A1233,MA_KH!$A:$Q,MA_KH!P$1,0)</f>
        <v>CÔNG TY CỔ PHẦN T - MARTSTORES</v>
      </c>
    </row>
    <row r="1234" spans="1:31" ht="25.5" hidden="1" customHeight="1" x14ac:dyDescent="0.2">
      <c r="A1234" s="30" t="s">
        <v>22506</v>
      </c>
      <c r="B1234" s="30" t="s">
        <v>3960</v>
      </c>
      <c r="C1234" s="37">
        <v>45933</v>
      </c>
      <c r="D1234" s="30" t="s">
        <v>4639</v>
      </c>
      <c r="E1234" s="37">
        <v>45933</v>
      </c>
      <c r="F1234" s="30">
        <v>65388</v>
      </c>
      <c r="G1234" s="30" t="s">
        <v>4214</v>
      </c>
      <c r="H1234" s="38">
        <v>1737252</v>
      </c>
      <c r="I1234" s="34">
        <v>156354</v>
      </c>
      <c r="J1234" s="38">
        <v>126472</v>
      </c>
      <c r="K1234" s="38">
        <v>1707370</v>
      </c>
      <c r="L1234" s="7" t="s">
        <v>51</v>
      </c>
      <c r="M1234" s="6">
        <v>46076</v>
      </c>
      <c r="O1234" s="35">
        <f>IF(Table1[[#This Row],[Phân loại]]="Tồn đầu kỳ",Table1[[#This Row],[Tổng giá trị]],0)</f>
        <v>1707370</v>
      </c>
      <c r="P1234" s="7">
        <f>IF(Table1[[#This Row],[Số còn phải thu ĐK]]&lt;&gt;0,0,IF(Table1[[#This Row],[Phân loại]]="Bán hàng",Table1[[#This Row],[Tổng giá trị]],-Table1[[#This Row],[Tổng giá trị]]))</f>
        <v>0</v>
      </c>
      <c r="Q1234" s="35">
        <f t="shared" si="127"/>
        <v>1707370</v>
      </c>
      <c r="R1234" s="7">
        <f>Table1[[#This Row],[Số còn phải thu ĐK]]+Table1[[#This Row],[Giá Trị HD sau CK]]-Table1[[#This Row],[Số tiền đã thu]]</f>
        <v>0</v>
      </c>
      <c r="S1234" s="6">
        <f>IF(Table1[[#This Row],[Ngày hóa đơn]]&lt;&gt;"",Table1[[#This Row],[Ngày hóa đơn]],IF(Table1[[#This Row],[Ngày hạch toán]]&lt;&gt;"",Table1[[#This Row],[Ngày hạch toán]],""))</f>
        <v>45933</v>
      </c>
      <c r="T1234" s="7"/>
      <c r="U1234" s="6">
        <f>IF(Table1[[#This Row],[Ngày tính CN]]="","",S1234+T1234)</f>
        <v>45933</v>
      </c>
      <c r="V1234" s="35">
        <f ca="1">IF(Table1[[#This Row],[Hạn thanh toán]]="","",IF((U1234-NOW())&lt;0,0,(U1234-NOW())))</f>
        <v>0</v>
      </c>
      <c r="W1234" s="35"/>
      <c r="X1234" s="35" t="str">
        <f t="shared" ca="1" si="128"/>
        <v/>
      </c>
      <c r="Y1234" s="2" t="str">
        <f t="shared" si="129"/>
        <v>Đã thanh toán</v>
      </c>
      <c r="Z1234" s="51">
        <f t="shared" si="130"/>
        <v>45933</v>
      </c>
      <c r="AA1234" s="51">
        <f t="shared" si="131"/>
        <v>46076</v>
      </c>
      <c r="AD1234" s="2" t="str">
        <f>VLOOKUP($A1234,MA_KH!$A:$Q,MA_KH!O$1,0)</f>
        <v>TMART</v>
      </c>
      <c r="AE1234" s="2" t="str">
        <f>VLOOKUP($A1234,MA_KH!$A:$Q,MA_KH!P$1,0)</f>
        <v>CÔNG TY CỔ PHẦN T - MARTSTORES</v>
      </c>
    </row>
    <row r="1235" spans="1:31" ht="25.5" hidden="1" customHeight="1" x14ac:dyDescent="0.2">
      <c r="A1235" s="30" t="s">
        <v>22506</v>
      </c>
      <c r="B1235" s="30" t="s">
        <v>3960</v>
      </c>
      <c r="C1235" s="37">
        <v>45933</v>
      </c>
      <c r="D1235" s="30" t="s">
        <v>4640</v>
      </c>
      <c r="E1235" s="37">
        <v>45933</v>
      </c>
      <c r="F1235" s="30">
        <v>65389</v>
      </c>
      <c r="G1235" s="30" t="s">
        <v>4517</v>
      </c>
      <c r="H1235" s="38">
        <v>1608333</v>
      </c>
      <c r="I1235" s="34">
        <v>144751</v>
      </c>
      <c r="J1235" s="38">
        <v>117087</v>
      </c>
      <c r="K1235" s="38">
        <v>1580669</v>
      </c>
      <c r="L1235" s="7" t="s">
        <v>51</v>
      </c>
      <c r="M1235" s="6">
        <v>46076</v>
      </c>
      <c r="O1235" s="35">
        <f>IF(Table1[[#This Row],[Phân loại]]="Tồn đầu kỳ",Table1[[#This Row],[Tổng giá trị]],0)</f>
        <v>1580669</v>
      </c>
      <c r="P1235" s="7">
        <f>IF(Table1[[#This Row],[Số còn phải thu ĐK]]&lt;&gt;0,0,IF(Table1[[#This Row],[Phân loại]]="Bán hàng",Table1[[#This Row],[Tổng giá trị]],-Table1[[#This Row],[Tổng giá trị]]))</f>
        <v>0</v>
      </c>
      <c r="Q1235" s="35">
        <f t="shared" si="127"/>
        <v>1580669</v>
      </c>
      <c r="R1235" s="7">
        <f>Table1[[#This Row],[Số còn phải thu ĐK]]+Table1[[#This Row],[Giá Trị HD sau CK]]-Table1[[#This Row],[Số tiền đã thu]]</f>
        <v>0</v>
      </c>
      <c r="S1235" s="6">
        <f>IF(Table1[[#This Row],[Ngày hóa đơn]]&lt;&gt;"",Table1[[#This Row],[Ngày hóa đơn]],IF(Table1[[#This Row],[Ngày hạch toán]]&lt;&gt;"",Table1[[#This Row],[Ngày hạch toán]],""))</f>
        <v>45933</v>
      </c>
      <c r="T1235" s="7"/>
      <c r="U1235" s="6">
        <f>IF(Table1[[#This Row],[Ngày tính CN]]="","",S1235+T1235)</f>
        <v>45933</v>
      </c>
      <c r="V1235" s="35">
        <f ca="1">IF(Table1[[#This Row],[Hạn thanh toán]]="","",IF((U1235-NOW())&lt;0,0,(U1235-NOW())))</f>
        <v>0</v>
      </c>
      <c r="W1235" s="35"/>
      <c r="X1235" s="35" t="str">
        <f t="shared" ca="1" si="128"/>
        <v/>
      </c>
      <c r="Y1235" s="2" t="str">
        <f t="shared" si="129"/>
        <v>Đã thanh toán</v>
      </c>
      <c r="Z1235" s="51">
        <f t="shared" si="130"/>
        <v>45933</v>
      </c>
      <c r="AA1235" s="51">
        <f t="shared" si="131"/>
        <v>46076</v>
      </c>
      <c r="AD1235" s="2" t="str">
        <f>VLOOKUP($A1235,MA_KH!$A:$Q,MA_KH!O$1,0)</f>
        <v>TMART</v>
      </c>
      <c r="AE1235" s="2" t="str">
        <f>VLOOKUP($A1235,MA_KH!$A:$Q,MA_KH!P$1,0)</f>
        <v>CÔNG TY CỔ PHẦN T - MARTSTORES</v>
      </c>
    </row>
    <row r="1236" spans="1:31" ht="25.5" hidden="1" customHeight="1" x14ac:dyDescent="0.2">
      <c r="A1236" s="30" t="s">
        <v>22506</v>
      </c>
      <c r="B1236" s="30" t="s">
        <v>3960</v>
      </c>
      <c r="C1236" s="37">
        <v>45933</v>
      </c>
      <c r="D1236" s="30" t="s">
        <v>4641</v>
      </c>
      <c r="E1236" s="37">
        <v>45933</v>
      </c>
      <c r="F1236" s="30">
        <v>65390</v>
      </c>
      <c r="G1236" s="30" t="s">
        <v>4473</v>
      </c>
      <c r="H1236" s="38">
        <v>620925</v>
      </c>
      <c r="I1236" s="34">
        <v>55884</v>
      </c>
      <c r="J1236" s="38">
        <v>45203</v>
      </c>
      <c r="K1236" s="38">
        <v>610244</v>
      </c>
      <c r="L1236" s="7" t="s">
        <v>51</v>
      </c>
      <c r="M1236" s="6">
        <v>46076</v>
      </c>
      <c r="O1236" s="35">
        <f>IF(Table1[[#This Row],[Phân loại]]="Tồn đầu kỳ",Table1[[#This Row],[Tổng giá trị]],0)</f>
        <v>610244</v>
      </c>
      <c r="P1236" s="7">
        <f>IF(Table1[[#This Row],[Số còn phải thu ĐK]]&lt;&gt;0,0,IF(Table1[[#This Row],[Phân loại]]="Bán hàng",Table1[[#This Row],[Tổng giá trị]],-Table1[[#This Row],[Tổng giá trị]]))</f>
        <v>0</v>
      </c>
      <c r="Q1236" s="35">
        <f t="shared" si="127"/>
        <v>610244</v>
      </c>
      <c r="R1236" s="7">
        <f>Table1[[#This Row],[Số còn phải thu ĐK]]+Table1[[#This Row],[Giá Trị HD sau CK]]-Table1[[#This Row],[Số tiền đã thu]]</f>
        <v>0</v>
      </c>
      <c r="S1236" s="6">
        <f>IF(Table1[[#This Row],[Ngày hóa đơn]]&lt;&gt;"",Table1[[#This Row],[Ngày hóa đơn]],IF(Table1[[#This Row],[Ngày hạch toán]]&lt;&gt;"",Table1[[#This Row],[Ngày hạch toán]],""))</f>
        <v>45933</v>
      </c>
      <c r="T1236" s="7"/>
      <c r="U1236" s="6">
        <f>IF(Table1[[#This Row],[Ngày tính CN]]="","",S1236+T1236)</f>
        <v>45933</v>
      </c>
      <c r="V1236" s="35">
        <f ca="1">IF(Table1[[#This Row],[Hạn thanh toán]]="","",IF((U1236-NOW())&lt;0,0,(U1236-NOW())))</f>
        <v>0</v>
      </c>
      <c r="W1236" s="35"/>
      <c r="X1236" s="35" t="str">
        <f t="shared" ca="1" si="128"/>
        <v/>
      </c>
      <c r="Y1236" s="2" t="str">
        <f t="shared" si="129"/>
        <v>Đã thanh toán</v>
      </c>
      <c r="Z1236" s="51">
        <f t="shared" si="130"/>
        <v>45933</v>
      </c>
      <c r="AA1236" s="51">
        <f t="shared" si="131"/>
        <v>46076</v>
      </c>
      <c r="AD1236" s="2" t="str">
        <f>VLOOKUP($A1236,MA_KH!$A:$Q,MA_KH!O$1,0)</f>
        <v>TMART</v>
      </c>
      <c r="AE1236" s="2" t="str">
        <f>VLOOKUP($A1236,MA_KH!$A:$Q,MA_KH!P$1,0)</f>
        <v>CÔNG TY CỔ PHẦN T - MARTSTORES</v>
      </c>
    </row>
    <row r="1237" spans="1:31" ht="25.5" hidden="1" customHeight="1" x14ac:dyDescent="0.2">
      <c r="A1237" s="30" t="s">
        <v>22506</v>
      </c>
      <c r="B1237" s="30" t="s">
        <v>3960</v>
      </c>
      <c r="C1237" s="37">
        <v>45933</v>
      </c>
      <c r="D1237" s="30" t="s">
        <v>4642</v>
      </c>
      <c r="E1237" s="37">
        <v>45933</v>
      </c>
      <c r="F1237" s="30">
        <v>65391</v>
      </c>
      <c r="G1237" s="30" t="s">
        <v>4441</v>
      </c>
      <c r="H1237" s="38">
        <v>720702</v>
      </c>
      <c r="I1237" s="34">
        <v>64863</v>
      </c>
      <c r="J1237" s="38">
        <v>52467</v>
      </c>
      <c r="K1237" s="38">
        <v>708306</v>
      </c>
      <c r="L1237" s="7" t="s">
        <v>51</v>
      </c>
      <c r="M1237" s="6">
        <v>46076</v>
      </c>
      <c r="O1237" s="35">
        <f>IF(Table1[[#This Row],[Phân loại]]="Tồn đầu kỳ",Table1[[#This Row],[Tổng giá trị]],0)</f>
        <v>708306</v>
      </c>
      <c r="P1237" s="7">
        <f>IF(Table1[[#This Row],[Số còn phải thu ĐK]]&lt;&gt;0,0,IF(Table1[[#This Row],[Phân loại]]="Bán hàng",Table1[[#This Row],[Tổng giá trị]],-Table1[[#This Row],[Tổng giá trị]]))</f>
        <v>0</v>
      </c>
      <c r="Q1237" s="35">
        <f t="shared" si="127"/>
        <v>708306</v>
      </c>
      <c r="R1237" s="7">
        <f>Table1[[#This Row],[Số còn phải thu ĐK]]+Table1[[#This Row],[Giá Trị HD sau CK]]-Table1[[#This Row],[Số tiền đã thu]]</f>
        <v>0</v>
      </c>
      <c r="S1237" s="6">
        <f>IF(Table1[[#This Row],[Ngày hóa đơn]]&lt;&gt;"",Table1[[#This Row],[Ngày hóa đơn]],IF(Table1[[#This Row],[Ngày hạch toán]]&lt;&gt;"",Table1[[#This Row],[Ngày hạch toán]],""))</f>
        <v>45933</v>
      </c>
      <c r="T1237" s="7"/>
      <c r="U1237" s="6">
        <f>IF(Table1[[#This Row],[Ngày tính CN]]="","",S1237+T1237)</f>
        <v>45933</v>
      </c>
      <c r="V1237" s="35">
        <f ca="1">IF(Table1[[#This Row],[Hạn thanh toán]]="","",IF((U1237-NOW())&lt;0,0,(U1237-NOW())))</f>
        <v>0</v>
      </c>
      <c r="W1237" s="35"/>
      <c r="X1237" s="35" t="str">
        <f t="shared" ca="1" si="128"/>
        <v/>
      </c>
      <c r="Y1237" s="2" t="str">
        <f t="shared" si="129"/>
        <v>Đã thanh toán</v>
      </c>
      <c r="Z1237" s="51">
        <f t="shared" si="130"/>
        <v>45933</v>
      </c>
      <c r="AA1237" s="51">
        <f t="shared" si="131"/>
        <v>46076</v>
      </c>
      <c r="AD1237" s="2" t="str">
        <f>VLOOKUP($A1237,MA_KH!$A:$Q,MA_KH!O$1,0)</f>
        <v>TMART</v>
      </c>
      <c r="AE1237" s="2" t="str">
        <f>VLOOKUP($A1237,MA_KH!$A:$Q,MA_KH!P$1,0)</f>
        <v>CÔNG TY CỔ PHẦN T - MARTSTORES</v>
      </c>
    </row>
    <row r="1238" spans="1:31" ht="25.5" hidden="1" customHeight="1" x14ac:dyDescent="0.2">
      <c r="A1238" s="30" t="s">
        <v>22506</v>
      </c>
      <c r="B1238" s="30" t="s">
        <v>3960</v>
      </c>
      <c r="C1238" s="37">
        <v>45933</v>
      </c>
      <c r="D1238" s="30" t="s">
        <v>4643</v>
      </c>
      <c r="E1238" s="37">
        <v>45933</v>
      </c>
      <c r="F1238" s="30">
        <v>65392</v>
      </c>
      <c r="G1238" s="30" t="s">
        <v>4228</v>
      </c>
      <c r="H1238" s="38">
        <v>1484265</v>
      </c>
      <c r="I1238" s="34">
        <v>133585</v>
      </c>
      <c r="J1238" s="38">
        <v>108054</v>
      </c>
      <c r="K1238" s="38">
        <v>1458734</v>
      </c>
      <c r="L1238" s="7" t="s">
        <v>51</v>
      </c>
      <c r="M1238" s="6">
        <v>46076</v>
      </c>
      <c r="O1238" s="35">
        <f>IF(Table1[[#This Row],[Phân loại]]="Tồn đầu kỳ",Table1[[#This Row],[Tổng giá trị]],0)</f>
        <v>1458734</v>
      </c>
      <c r="P1238" s="7">
        <f>IF(Table1[[#This Row],[Số còn phải thu ĐK]]&lt;&gt;0,0,IF(Table1[[#This Row],[Phân loại]]="Bán hàng",Table1[[#This Row],[Tổng giá trị]],-Table1[[#This Row],[Tổng giá trị]]))</f>
        <v>0</v>
      </c>
      <c r="Q1238" s="35">
        <f t="shared" si="127"/>
        <v>1458734</v>
      </c>
      <c r="R1238" s="7">
        <f>Table1[[#This Row],[Số còn phải thu ĐK]]+Table1[[#This Row],[Giá Trị HD sau CK]]-Table1[[#This Row],[Số tiền đã thu]]</f>
        <v>0</v>
      </c>
      <c r="S1238" s="6">
        <f>IF(Table1[[#This Row],[Ngày hóa đơn]]&lt;&gt;"",Table1[[#This Row],[Ngày hóa đơn]],IF(Table1[[#This Row],[Ngày hạch toán]]&lt;&gt;"",Table1[[#This Row],[Ngày hạch toán]],""))</f>
        <v>45933</v>
      </c>
      <c r="T1238" s="7"/>
      <c r="U1238" s="6">
        <f>IF(Table1[[#This Row],[Ngày tính CN]]="","",S1238+T1238)</f>
        <v>45933</v>
      </c>
      <c r="V1238" s="35">
        <f ca="1">IF(Table1[[#This Row],[Hạn thanh toán]]="","",IF((U1238-NOW())&lt;0,0,(U1238-NOW())))</f>
        <v>0</v>
      </c>
      <c r="W1238" s="35"/>
      <c r="X1238" s="35" t="str">
        <f t="shared" ca="1" si="128"/>
        <v/>
      </c>
      <c r="Y1238" s="2" t="str">
        <f t="shared" si="129"/>
        <v>Đã thanh toán</v>
      </c>
      <c r="Z1238" s="51">
        <f t="shared" si="130"/>
        <v>45933</v>
      </c>
      <c r="AA1238" s="51">
        <f t="shared" si="131"/>
        <v>46076</v>
      </c>
      <c r="AD1238" s="2" t="str">
        <f>VLOOKUP($A1238,MA_KH!$A:$Q,MA_KH!O$1,0)</f>
        <v>TMART</v>
      </c>
      <c r="AE1238" s="2" t="str">
        <f>VLOOKUP($A1238,MA_KH!$A:$Q,MA_KH!P$1,0)</f>
        <v>CÔNG TY CỔ PHẦN T - MARTSTORES</v>
      </c>
    </row>
    <row r="1239" spans="1:31" ht="25.5" hidden="1" customHeight="1" x14ac:dyDescent="0.2">
      <c r="A1239" s="39" t="s">
        <v>22506</v>
      </c>
      <c r="B1239" s="39" t="s">
        <v>3960</v>
      </c>
      <c r="C1239" s="40">
        <v>45933</v>
      </c>
      <c r="D1239" s="39" t="s">
        <v>4644</v>
      </c>
      <c r="E1239" s="40">
        <v>45933</v>
      </c>
      <c r="F1239" s="39">
        <v>65393</v>
      </c>
      <c r="G1239" s="39" t="s">
        <v>4248</v>
      </c>
      <c r="H1239" s="41">
        <v>1129302</v>
      </c>
      <c r="I1239" s="42">
        <v>101638</v>
      </c>
      <c r="J1239" s="41">
        <v>82213</v>
      </c>
      <c r="K1239" s="41">
        <v>1109877</v>
      </c>
      <c r="L1239" s="7" t="s">
        <v>51</v>
      </c>
      <c r="M1239" s="6">
        <v>46076</v>
      </c>
      <c r="O1239" s="35">
        <f>IF(Table1[[#This Row],[Phân loại]]="Tồn đầu kỳ",Table1[[#This Row],[Tổng giá trị]],0)</f>
        <v>1109877</v>
      </c>
      <c r="P1239" s="7">
        <f>IF(Table1[[#This Row],[Số còn phải thu ĐK]]&lt;&gt;0,0,IF(Table1[[#This Row],[Phân loại]]="Bán hàng",Table1[[#This Row],[Tổng giá trị]],-Table1[[#This Row],[Tổng giá trị]]))</f>
        <v>0</v>
      </c>
      <c r="Q1239" s="35">
        <f t="shared" si="127"/>
        <v>1109877</v>
      </c>
      <c r="R1239" s="7">
        <f>Table1[[#This Row],[Số còn phải thu ĐK]]+Table1[[#This Row],[Giá Trị HD sau CK]]-Table1[[#This Row],[Số tiền đã thu]]</f>
        <v>0</v>
      </c>
      <c r="S1239" s="6">
        <f>IF(Table1[[#This Row],[Ngày hóa đơn]]&lt;&gt;"",Table1[[#This Row],[Ngày hóa đơn]],IF(Table1[[#This Row],[Ngày hạch toán]]&lt;&gt;"",Table1[[#This Row],[Ngày hạch toán]],""))</f>
        <v>45933</v>
      </c>
      <c r="T1239" s="7"/>
      <c r="U1239" s="6">
        <f>IF(Table1[[#This Row],[Ngày tính CN]]="","",S1239+T1239)</f>
        <v>45933</v>
      </c>
      <c r="V1239" s="35">
        <f ca="1">IF(Table1[[#This Row],[Hạn thanh toán]]="","",IF((U1239-NOW())&lt;0,0,(U1239-NOW())))</f>
        <v>0</v>
      </c>
      <c r="W1239" s="35"/>
      <c r="X1239" s="35" t="str">
        <f t="shared" ca="1" si="128"/>
        <v/>
      </c>
      <c r="Y1239" s="2" t="str">
        <f t="shared" si="129"/>
        <v>Đã thanh toán</v>
      </c>
      <c r="Z1239" s="51">
        <f t="shared" si="130"/>
        <v>45933</v>
      </c>
      <c r="AA1239" s="51">
        <f t="shared" si="131"/>
        <v>46076</v>
      </c>
      <c r="AD1239" s="2" t="str">
        <f>VLOOKUP($A1239,MA_KH!$A:$Q,MA_KH!O$1,0)</f>
        <v>TMART</v>
      </c>
      <c r="AE1239" s="2" t="str">
        <f>VLOOKUP($A1239,MA_KH!$A:$Q,MA_KH!P$1,0)</f>
        <v>CÔNG TY CỔ PHẦN T - MARTSTORES</v>
      </c>
    </row>
    <row r="1240" spans="1:31" ht="25.5" hidden="1" customHeight="1" x14ac:dyDescent="0.2">
      <c r="A1240" s="39" t="s">
        <v>22506</v>
      </c>
      <c r="B1240" s="39" t="s">
        <v>3960</v>
      </c>
      <c r="C1240" s="40">
        <v>45936</v>
      </c>
      <c r="D1240" s="39" t="s">
        <v>4653</v>
      </c>
      <c r="E1240" s="40">
        <v>45936</v>
      </c>
      <c r="F1240" s="39">
        <v>65536</v>
      </c>
      <c r="G1240" s="39" t="s">
        <v>4213</v>
      </c>
      <c r="H1240" s="41">
        <v>2219773</v>
      </c>
      <c r="I1240" s="42">
        <v>199780</v>
      </c>
      <c r="J1240" s="41">
        <v>161599</v>
      </c>
      <c r="K1240" s="41">
        <v>2181592</v>
      </c>
      <c r="L1240" s="7" t="s">
        <v>51</v>
      </c>
      <c r="M1240" s="6">
        <v>46076</v>
      </c>
      <c r="O1240" s="35">
        <f>IF(Table1[[#This Row],[Phân loại]]="Tồn đầu kỳ",Table1[[#This Row],[Tổng giá trị]],0)</f>
        <v>2181592</v>
      </c>
      <c r="P1240" s="7">
        <f>IF(Table1[[#This Row],[Số còn phải thu ĐK]]&lt;&gt;0,0,IF(Table1[[#This Row],[Phân loại]]="Bán hàng",Table1[[#This Row],[Tổng giá trị]],-Table1[[#This Row],[Tổng giá trị]]))</f>
        <v>0</v>
      </c>
      <c r="Q1240" s="35">
        <f t="shared" si="127"/>
        <v>2181592</v>
      </c>
      <c r="R1240" s="7">
        <f>Table1[[#This Row],[Số còn phải thu ĐK]]+Table1[[#This Row],[Giá Trị HD sau CK]]-Table1[[#This Row],[Số tiền đã thu]]</f>
        <v>0</v>
      </c>
      <c r="S1240" s="6">
        <f>IF(Table1[[#This Row],[Ngày hóa đơn]]&lt;&gt;"",Table1[[#This Row],[Ngày hóa đơn]],IF(Table1[[#This Row],[Ngày hạch toán]]&lt;&gt;"",Table1[[#This Row],[Ngày hạch toán]],""))</f>
        <v>45936</v>
      </c>
      <c r="T1240" s="7"/>
      <c r="U1240" s="6">
        <f>IF(Table1[[#This Row],[Ngày tính CN]]="","",S1240+T1240)</f>
        <v>45936</v>
      </c>
      <c r="V1240" s="35">
        <f ca="1">IF(Table1[[#This Row],[Hạn thanh toán]]="","",IF((U1240-NOW())&lt;0,0,(U1240-NOW())))</f>
        <v>0</v>
      </c>
      <c r="W1240" s="35"/>
      <c r="X1240" s="35" t="str">
        <f t="shared" ca="1" si="128"/>
        <v/>
      </c>
      <c r="Y1240" s="2" t="str">
        <f t="shared" si="129"/>
        <v>Đã thanh toán</v>
      </c>
      <c r="Z1240" s="51">
        <f t="shared" si="130"/>
        <v>45936</v>
      </c>
      <c r="AA1240" s="51">
        <f t="shared" si="131"/>
        <v>46076</v>
      </c>
      <c r="AD1240" s="2" t="str">
        <f>VLOOKUP($A1240,MA_KH!$A:$Q,MA_KH!O$1,0)</f>
        <v>TMART</v>
      </c>
      <c r="AE1240" s="2" t="str">
        <f>VLOOKUP($A1240,MA_KH!$A:$Q,MA_KH!P$1,0)</f>
        <v>CÔNG TY CỔ PHẦN T - MARTSTORES</v>
      </c>
    </row>
    <row r="1241" spans="1:31" ht="25.5" hidden="1" customHeight="1" x14ac:dyDescent="0.2">
      <c r="A1241" s="39" t="s">
        <v>22506</v>
      </c>
      <c r="B1241" s="39" t="s">
        <v>3960</v>
      </c>
      <c r="C1241" s="40">
        <v>45938</v>
      </c>
      <c r="D1241" s="39" t="s">
        <v>4666</v>
      </c>
      <c r="E1241" s="40">
        <v>45938</v>
      </c>
      <c r="F1241" s="39">
        <v>65692</v>
      </c>
      <c r="G1241" s="39" t="s">
        <v>4257</v>
      </c>
      <c r="H1241" s="41">
        <v>2985415</v>
      </c>
      <c r="I1241" s="42">
        <v>268687</v>
      </c>
      <c r="J1241" s="41">
        <v>217338</v>
      </c>
      <c r="K1241" s="41">
        <v>2934066</v>
      </c>
      <c r="L1241" s="7" t="s">
        <v>51</v>
      </c>
      <c r="M1241" s="6">
        <v>46076</v>
      </c>
      <c r="O1241" s="35">
        <f>IF(Table1[[#This Row],[Phân loại]]="Tồn đầu kỳ",Table1[[#This Row],[Tổng giá trị]],0)</f>
        <v>2934066</v>
      </c>
      <c r="P1241" s="7">
        <f>IF(Table1[[#This Row],[Số còn phải thu ĐK]]&lt;&gt;0,0,IF(Table1[[#This Row],[Phân loại]]="Bán hàng",Table1[[#This Row],[Tổng giá trị]],-Table1[[#This Row],[Tổng giá trị]]))</f>
        <v>0</v>
      </c>
      <c r="Q1241" s="35">
        <f t="shared" si="127"/>
        <v>2934066</v>
      </c>
      <c r="R1241" s="7">
        <f>Table1[[#This Row],[Số còn phải thu ĐK]]+Table1[[#This Row],[Giá Trị HD sau CK]]-Table1[[#This Row],[Số tiền đã thu]]</f>
        <v>0</v>
      </c>
      <c r="S1241" s="6">
        <f>IF(Table1[[#This Row],[Ngày hóa đơn]]&lt;&gt;"",Table1[[#This Row],[Ngày hóa đơn]],IF(Table1[[#This Row],[Ngày hạch toán]]&lt;&gt;"",Table1[[#This Row],[Ngày hạch toán]],""))</f>
        <v>45938</v>
      </c>
      <c r="T1241" s="7"/>
      <c r="U1241" s="6">
        <f>IF(Table1[[#This Row],[Ngày tính CN]]="","",S1241+T1241)</f>
        <v>45938</v>
      </c>
      <c r="V1241" s="35">
        <f ca="1">IF(Table1[[#This Row],[Hạn thanh toán]]="","",IF((U1241-NOW())&lt;0,0,(U1241-NOW())))</f>
        <v>0</v>
      </c>
      <c r="W1241" s="35"/>
      <c r="X1241" s="35" t="str">
        <f t="shared" ca="1" si="128"/>
        <v/>
      </c>
      <c r="Y1241" s="2" t="str">
        <f t="shared" si="129"/>
        <v>Đã thanh toán</v>
      </c>
      <c r="Z1241" s="51">
        <f t="shared" si="130"/>
        <v>45938</v>
      </c>
      <c r="AA1241" s="51">
        <f t="shared" si="131"/>
        <v>46076</v>
      </c>
      <c r="AD1241" s="2" t="str">
        <f>VLOOKUP($A1241,MA_KH!$A:$Q,MA_KH!O$1,0)</f>
        <v>TMART</v>
      </c>
      <c r="AE1241" s="2" t="str">
        <f>VLOOKUP($A1241,MA_KH!$A:$Q,MA_KH!P$1,0)</f>
        <v>CÔNG TY CỔ PHẦN T - MARTSTORES</v>
      </c>
    </row>
    <row r="1242" spans="1:31" ht="25.5" hidden="1" customHeight="1" x14ac:dyDescent="0.2">
      <c r="A1242" s="30" t="s">
        <v>22506</v>
      </c>
      <c r="B1242" s="30" t="s">
        <v>3960</v>
      </c>
      <c r="C1242" s="37">
        <v>45939</v>
      </c>
      <c r="D1242" s="30" t="s">
        <v>4669</v>
      </c>
      <c r="E1242" s="37">
        <v>45939</v>
      </c>
      <c r="F1242" s="30">
        <v>66106</v>
      </c>
      <c r="G1242" s="30" t="s">
        <v>4099</v>
      </c>
      <c r="H1242" s="38">
        <v>819905</v>
      </c>
      <c r="I1242" s="34">
        <v>73792</v>
      </c>
      <c r="J1242" s="38">
        <v>59689</v>
      </c>
      <c r="K1242" s="38">
        <v>805802</v>
      </c>
      <c r="L1242" s="7" t="s">
        <v>51</v>
      </c>
      <c r="M1242" s="6">
        <v>46076</v>
      </c>
      <c r="O1242" s="35">
        <f>IF(Table1[[#This Row],[Phân loại]]="Tồn đầu kỳ",Table1[[#This Row],[Tổng giá trị]],0)</f>
        <v>805802</v>
      </c>
      <c r="P1242" s="7">
        <f>IF(Table1[[#This Row],[Số còn phải thu ĐK]]&lt;&gt;0,0,IF(Table1[[#This Row],[Phân loại]]="Bán hàng",Table1[[#This Row],[Tổng giá trị]],-Table1[[#This Row],[Tổng giá trị]]))</f>
        <v>0</v>
      </c>
      <c r="Q1242" s="35">
        <f t="shared" si="127"/>
        <v>805802</v>
      </c>
      <c r="R1242" s="7">
        <f>Table1[[#This Row],[Số còn phải thu ĐK]]+Table1[[#This Row],[Giá Trị HD sau CK]]-Table1[[#This Row],[Số tiền đã thu]]</f>
        <v>0</v>
      </c>
      <c r="S1242" s="6">
        <f>IF(Table1[[#This Row],[Ngày hóa đơn]]&lt;&gt;"",Table1[[#This Row],[Ngày hóa đơn]],IF(Table1[[#This Row],[Ngày hạch toán]]&lt;&gt;"",Table1[[#This Row],[Ngày hạch toán]],""))</f>
        <v>45939</v>
      </c>
      <c r="T1242" s="7"/>
      <c r="U1242" s="6">
        <f>IF(Table1[[#This Row],[Ngày tính CN]]="","",S1242+T1242)</f>
        <v>45939</v>
      </c>
      <c r="V1242" s="35">
        <f ca="1">IF(Table1[[#This Row],[Hạn thanh toán]]="","",IF((U1242-NOW())&lt;0,0,(U1242-NOW())))</f>
        <v>0</v>
      </c>
      <c r="W1242" s="35"/>
      <c r="X1242" s="35" t="str">
        <f t="shared" ca="1" si="128"/>
        <v/>
      </c>
      <c r="Y1242" s="2" t="str">
        <f t="shared" si="129"/>
        <v>Đã thanh toán</v>
      </c>
      <c r="Z1242" s="51">
        <f t="shared" si="130"/>
        <v>45939</v>
      </c>
      <c r="AA1242" s="51">
        <f t="shared" si="131"/>
        <v>46076</v>
      </c>
      <c r="AD1242" s="2" t="str">
        <f>VLOOKUP($A1242,MA_KH!$A:$Q,MA_KH!O$1,0)</f>
        <v>TMART</v>
      </c>
      <c r="AE1242" s="2" t="str">
        <f>VLOOKUP($A1242,MA_KH!$A:$Q,MA_KH!P$1,0)</f>
        <v>CÔNG TY CỔ PHẦN T - MARTSTORES</v>
      </c>
    </row>
    <row r="1243" spans="1:31" ht="25.5" hidden="1" customHeight="1" x14ac:dyDescent="0.2">
      <c r="A1243" s="30" t="s">
        <v>22506</v>
      </c>
      <c r="B1243" s="30" t="s">
        <v>3960</v>
      </c>
      <c r="C1243" s="37">
        <v>45939</v>
      </c>
      <c r="D1243" s="30" t="s">
        <v>4670</v>
      </c>
      <c r="E1243" s="37">
        <v>45939</v>
      </c>
      <c r="F1243" s="30">
        <v>66107</v>
      </c>
      <c r="G1243" s="30" t="s">
        <v>4441</v>
      </c>
      <c r="H1243" s="38">
        <v>510933</v>
      </c>
      <c r="I1243" s="34">
        <v>45984</v>
      </c>
      <c r="J1243" s="38">
        <v>37196</v>
      </c>
      <c r="K1243" s="38">
        <v>502145</v>
      </c>
      <c r="L1243" s="7" t="s">
        <v>51</v>
      </c>
      <c r="M1243" s="6">
        <v>46076</v>
      </c>
      <c r="O1243" s="35">
        <f>IF(Table1[[#This Row],[Phân loại]]="Tồn đầu kỳ",Table1[[#This Row],[Tổng giá trị]],0)</f>
        <v>502145</v>
      </c>
      <c r="P1243" s="7">
        <f>IF(Table1[[#This Row],[Số còn phải thu ĐK]]&lt;&gt;0,0,IF(Table1[[#This Row],[Phân loại]]="Bán hàng",Table1[[#This Row],[Tổng giá trị]],-Table1[[#This Row],[Tổng giá trị]]))</f>
        <v>0</v>
      </c>
      <c r="Q1243" s="35">
        <f t="shared" si="127"/>
        <v>502145</v>
      </c>
      <c r="R1243" s="7">
        <f>Table1[[#This Row],[Số còn phải thu ĐK]]+Table1[[#This Row],[Giá Trị HD sau CK]]-Table1[[#This Row],[Số tiền đã thu]]</f>
        <v>0</v>
      </c>
      <c r="S1243" s="6">
        <f>IF(Table1[[#This Row],[Ngày hóa đơn]]&lt;&gt;"",Table1[[#This Row],[Ngày hóa đơn]],IF(Table1[[#This Row],[Ngày hạch toán]]&lt;&gt;"",Table1[[#This Row],[Ngày hạch toán]],""))</f>
        <v>45939</v>
      </c>
      <c r="T1243" s="7"/>
      <c r="U1243" s="6">
        <f>IF(Table1[[#This Row],[Ngày tính CN]]="","",S1243+T1243)</f>
        <v>45939</v>
      </c>
      <c r="V1243" s="35">
        <f ca="1">IF(Table1[[#This Row],[Hạn thanh toán]]="","",IF((U1243-NOW())&lt;0,0,(U1243-NOW())))</f>
        <v>0</v>
      </c>
      <c r="W1243" s="35"/>
      <c r="X1243" s="35" t="str">
        <f t="shared" ca="1" si="128"/>
        <v/>
      </c>
      <c r="Y1243" s="2" t="str">
        <f t="shared" si="129"/>
        <v>Đã thanh toán</v>
      </c>
      <c r="Z1243" s="51">
        <f t="shared" si="130"/>
        <v>45939</v>
      </c>
      <c r="AA1243" s="51">
        <f t="shared" si="131"/>
        <v>46076</v>
      </c>
      <c r="AD1243" s="2" t="str">
        <f>VLOOKUP($A1243,MA_KH!$A:$Q,MA_KH!O$1,0)</f>
        <v>TMART</v>
      </c>
      <c r="AE1243" s="2" t="str">
        <f>VLOOKUP($A1243,MA_KH!$A:$Q,MA_KH!P$1,0)</f>
        <v>CÔNG TY CỔ PHẦN T - MARTSTORES</v>
      </c>
    </row>
    <row r="1244" spans="1:31" ht="25.5" hidden="1" customHeight="1" x14ac:dyDescent="0.2">
      <c r="A1244" s="30" t="s">
        <v>22506</v>
      </c>
      <c r="B1244" s="30" t="s">
        <v>3960</v>
      </c>
      <c r="C1244" s="37">
        <v>45939</v>
      </c>
      <c r="D1244" s="30" t="s">
        <v>4671</v>
      </c>
      <c r="E1244" s="37">
        <v>45939</v>
      </c>
      <c r="F1244" s="30">
        <v>66108</v>
      </c>
      <c r="G1244" s="30" t="s">
        <v>4258</v>
      </c>
      <c r="H1244" s="38">
        <v>481038</v>
      </c>
      <c r="I1244" s="34">
        <v>43293</v>
      </c>
      <c r="J1244" s="38">
        <v>35020</v>
      </c>
      <c r="K1244" s="38">
        <v>472765</v>
      </c>
      <c r="L1244" s="7" t="s">
        <v>51</v>
      </c>
      <c r="M1244" s="6">
        <v>46076</v>
      </c>
      <c r="O1244" s="35">
        <f>IF(Table1[[#This Row],[Phân loại]]="Tồn đầu kỳ",Table1[[#This Row],[Tổng giá trị]],0)</f>
        <v>472765</v>
      </c>
      <c r="P1244" s="7">
        <f>IF(Table1[[#This Row],[Số còn phải thu ĐK]]&lt;&gt;0,0,IF(Table1[[#This Row],[Phân loại]]="Bán hàng",Table1[[#This Row],[Tổng giá trị]],-Table1[[#This Row],[Tổng giá trị]]))</f>
        <v>0</v>
      </c>
      <c r="Q1244" s="35">
        <f t="shared" si="127"/>
        <v>472765</v>
      </c>
      <c r="R1244" s="7">
        <f>Table1[[#This Row],[Số còn phải thu ĐK]]+Table1[[#This Row],[Giá Trị HD sau CK]]-Table1[[#This Row],[Số tiền đã thu]]</f>
        <v>0</v>
      </c>
      <c r="S1244" s="6">
        <f>IF(Table1[[#This Row],[Ngày hóa đơn]]&lt;&gt;"",Table1[[#This Row],[Ngày hóa đơn]],IF(Table1[[#This Row],[Ngày hạch toán]]&lt;&gt;"",Table1[[#This Row],[Ngày hạch toán]],""))</f>
        <v>45939</v>
      </c>
      <c r="T1244" s="7"/>
      <c r="U1244" s="6">
        <f>IF(Table1[[#This Row],[Ngày tính CN]]="","",S1244+T1244)</f>
        <v>45939</v>
      </c>
      <c r="V1244" s="35">
        <f ca="1">IF(Table1[[#This Row],[Hạn thanh toán]]="","",IF((U1244-NOW())&lt;0,0,(U1244-NOW())))</f>
        <v>0</v>
      </c>
      <c r="W1244" s="35"/>
      <c r="X1244" s="35" t="str">
        <f t="shared" ca="1" si="128"/>
        <v/>
      </c>
      <c r="Y1244" s="2" t="str">
        <f t="shared" si="129"/>
        <v>Đã thanh toán</v>
      </c>
      <c r="Z1244" s="51">
        <f t="shared" si="130"/>
        <v>45939</v>
      </c>
      <c r="AA1244" s="51">
        <f t="shared" si="131"/>
        <v>46076</v>
      </c>
      <c r="AD1244" s="2" t="str">
        <f>VLOOKUP($A1244,MA_KH!$A:$Q,MA_KH!O$1,0)</f>
        <v>TMART</v>
      </c>
      <c r="AE1244" s="2" t="str">
        <f>VLOOKUP($A1244,MA_KH!$A:$Q,MA_KH!P$1,0)</f>
        <v>CÔNG TY CỔ PHẦN T - MARTSTORES</v>
      </c>
    </row>
    <row r="1245" spans="1:31" ht="25.5" hidden="1" customHeight="1" x14ac:dyDescent="0.2">
      <c r="A1245" s="30" t="s">
        <v>22506</v>
      </c>
      <c r="B1245" s="30" t="s">
        <v>3960</v>
      </c>
      <c r="C1245" s="37">
        <v>45939</v>
      </c>
      <c r="D1245" s="30" t="s">
        <v>4672</v>
      </c>
      <c r="E1245" s="37">
        <v>45939</v>
      </c>
      <c r="F1245" s="30">
        <v>66109</v>
      </c>
      <c r="G1245" s="30" t="s">
        <v>4221</v>
      </c>
      <c r="H1245" s="38">
        <v>428397</v>
      </c>
      <c r="I1245" s="34">
        <v>38556</v>
      </c>
      <c r="J1245" s="38">
        <v>31187</v>
      </c>
      <c r="K1245" s="38">
        <v>421028</v>
      </c>
      <c r="L1245" s="7" t="s">
        <v>51</v>
      </c>
      <c r="M1245" s="6">
        <v>46076</v>
      </c>
      <c r="O1245" s="35">
        <f>IF(Table1[[#This Row],[Phân loại]]="Tồn đầu kỳ",Table1[[#This Row],[Tổng giá trị]],0)</f>
        <v>421028</v>
      </c>
      <c r="P1245" s="7">
        <f>IF(Table1[[#This Row],[Số còn phải thu ĐK]]&lt;&gt;0,0,IF(Table1[[#This Row],[Phân loại]]="Bán hàng",Table1[[#This Row],[Tổng giá trị]],-Table1[[#This Row],[Tổng giá trị]]))</f>
        <v>0</v>
      </c>
      <c r="Q1245" s="35">
        <f t="shared" si="127"/>
        <v>421028</v>
      </c>
      <c r="R1245" s="7">
        <f>Table1[[#This Row],[Số còn phải thu ĐK]]+Table1[[#This Row],[Giá Trị HD sau CK]]-Table1[[#This Row],[Số tiền đã thu]]</f>
        <v>0</v>
      </c>
      <c r="S1245" s="6">
        <f>IF(Table1[[#This Row],[Ngày hóa đơn]]&lt;&gt;"",Table1[[#This Row],[Ngày hóa đơn]],IF(Table1[[#This Row],[Ngày hạch toán]]&lt;&gt;"",Table1[[#This Row],[Ngày hạch toán]],""))</f>
        <v>45939</v>
      </c>
      <c r="T1245" s="7"/>
      <c r="U1245" s="6">
        <f>IF(Table1[[#This Row],[Ngày tính CN]]="","",S1245+T1245)</f>
        <v>45939</v>
      </c>
      <c r="V1245" s="35">
        <f ca="1">IF(Table1[[#This Row],[Hạn thanh toán]]="","",IF((U1245-NOW())&lt;0,0,(U1245-NOW())))</f>
        <v>0</v>
      </c>
      <c r="W1245" s="35"/>
      <c r="X1245" s="35" t="str">
        <f t="shared" ca="1" si="128"/>
        <v/>
      </c>
      <c r="Y1245" s="2" t="str">
        <f t="shared" si="129"/>
        <v>Đã thanh toán</v>
      </c>
      <c r="Z1245" s="51">
        <f t="shared" si="130"/>
        <v>45939</v>
      </c>
      <c r="AA1245" s="51">
        <f t="shared" si="131"/>
        <v>46076</v>
      </c>
      <c r="AD1245" s="2" t="str">
        <f>VLOOKUP($A1245,MA_KH!$A:$Q,MA_KH!O$1,0)</f>
        <v>TMART</v>
      </c>
      <c r="AE1245" s="2" t="str">
        <f>VLOOKUP($A1245,MA_KH!$A:$Q,MA_KH!P$1,0)</f>
        <v>CÔNG TY CỔ PHẦN T - MARTSTORES</v>
      </c>
    </row>
    <row r="1246" spans="1:31" ht="25.5" hidden="1" customHeight="1" x14ac:dyDescent="0.2">
      <c r="A1246" s="30" t="s">
        <v>22506</v>
      </c>
      <c r="B1246" s="30" t="s">
        <v>3960</v>
      </c>
      <c r="C1246" s="37">
        <v>45939</v>
      </c>
      <c r="D1246" s="30" t="s">
        <v>4673</v>
      </c>
      <c r="E1246" s="37">
        <v>45939</v>
      </c>
      <c r="F1246" s="30">
        <v>66110</v>
      </c>
      <c r="G1246" s="30" t="s">
        <v>4249</v>
      </c>
      <c r="H1246" s="38">
        <v>1483110</v>
      </c>
      <c r="I1246" s="34">
        <v>133481</v>
      </c>
      <c r="J1246" s="38">
        <v>107970</v>
      </c>
      <c r="K1246" s="38">
        <v>1457599</v>
      </c>
      <c r="L1246" s="7" t="s">
        <v>51</v>
      </c>
      <c r="M1246" s="6">
        <v>46076</v>
      </c>
      <c r="O1246" s="35">
        <f>IF(Table1[[#This Row],[Phân loại]]="Tồn đầu kỳ",Table1[[#This Row],[Tổng giá trị]],0)</f>
        <v>1457599</v>
      </c>
      <c r="P1246" s="7">
        <f>IF(Table1[[#This Row],[Số còn phải thu ĐK]]&lt;&gt;0,0,IF(Table1[[#This Row],[Phân loại]]="Bán hàng",Table1[[#This Row],[Tổng giá trị]],-Table1[[#This Row],[Tổng giá trị]]))</f>
        <v>0</v>
      </c>
      <c r="Q1246" s="35">
        <f t="shared" si="127"/>
        <v>1457599</v>
      </c>
      <c r="R1246" s="7">
        <f>Table1[[#This Row],[Số còn phải thu ĐK]]+Table1[[#This Row],[Giá Trị HD sau CK]]-Table1[[#This Row],[Số tiền đã thu]]</f>
        <v>0</v>
      </c>
      <c r="S1246" s="6">
        <f>IF(Table1[[#This Row],[Ngày hóa đơn]]&lt;&gt;"",Table1[[#This Row],[Ngày hóa đơn]],IF(Table1[[#This Row],[Ngày hạch toán]]&lt;&gt;"",Table1[[#This Row],[Ngày hạch toán]],""))</f>
        <v>45939</v>
      </c>
      <c r="T1246" s="7"/>
      <c r="U1246" s="6">
        <f>IF(Table1[[#This Row],[Ngày tính CN]]="","",S1246+T1246)</f>
        <v>45939</v>
      </c>
      <c r="V1246" s="35">
        <f ca="1">IF(Table1[[#This Row],[Hạn thanh toán]]="","",IF((U1246-NOW())&lt;0,0,(U1246-NOW())))</f>
        <v>0</v>
      </c>
      <c r="W1246" s="35"/>
      <c r="X1246" s="35" t="str">
        <f t="shared" ca="1" si="128"/>
        <v/>
      </c>
      <c r="Y1246" s="2" t="str">
        <f t="shared" si="129"/>
        <v>Đã thanh toán</v>
      </c>
      <c r="Z1246" s="51">
        <f t="shared" si="130"/>
        <v>45939</v>
      </c>
      <c r="AA1246" s="51">
        <f t="shared" si="131"/>
        <v>46076</v>
      </c>
      <c r="AD1246" s="2" t="str">
        <f>VLOOKUP($A1246,MA_KH!$A:$Q,MA_KH!O$1,0)</f>
        <v>TMART</v>
      </c>
      <c r="AE1246" s="2" t="str">
        <f>VLOOKUP($A1246,MA_KH!$A:$Q,MA_KH!P$1,0)</f>
        <v>CÔNG TY CỔ PHẦN T - MARTSTORES</v>
      </c>
    </row>
    <row r="1247" spans="1:31" ht="25.5" hidden="1" customHeight="1" x14ac:dyDescent="0.2">
      <c r="A1247" s="30" t="s">
        <v>22506</v>
      </c>
      <c r="B1247" s="30" t="s">
        <v>3960</v>
      </c>
      <c r="C1247" s="37">
        <v>45939</v>
      </c>
      <c r="D1247" s="30" t="s">
        <v>4674</v>
      </c>
      <c r="E1247" s="37">
        <v>45939</v>
      </c>
      <c r="F1247" s="30">
        <v>66111</v>
      </c>
      <c r="G1247" s="30" t="s">
        <v>4224</v>
      </c>
      <c r="H1247" s="38">
        <v>2473311</v>
      </c>
      <c r="I1247" s="34">
        <v>222600</v>
      </c>
      <c r="J1247" s="38">
        <v>180057</v>
      </c>
      <c r="K1247" s="38">
        <v>2430768</v>
      </c>
      <c r="L1247" s="7" t="s">
        <v>51</v>
      </c>
      <c r="M1247" s="6">
        <v>46076</v>
      </c>
      <c r="O1247" s="35">
        <f>IF(Table1[[#This Row],[Phân loại]]="Tồn đầu kỳ",Table1[[#This Row],[Tổng giá trị]],0)</f>
        <v>2430768</v>
      </c>
      <c r="P1247" s="7">
        <f>IF(Table1[[#This Row],[Số còn phải thu ĐK]]&lt;&gt;0,0,IF(Table1[[#This Row],[Phân loại]]="Bán hàng",Table1[[#This Row],[Tổng giá trị]],-Table1[[#This Row],[Tổng giá trị]]))</f>
        <v>0</v>
      </c>
      <c r="Q1247" s="35">
        <f t="shared" si="127"/>
        <v>2430768</v>
      </c>
      <c r="R1247" s="7">
        <f>Table1[[#This Row],[Số còn phải thu ĐK]]+Table1[[#This Row],[Giá Trị HD sau CK]]-Table1[[#This Row],[Số tiền đã thu]]</f>
        <v>0</v>
      </c>
      <c r="S1247" s="6">
        <f>IF(Table1[[#This Row],[Ngày hóa đơn]]&lt;&gt;"",Table1[[#This Row],[Ngày hóa đơn]],IF(Table1[[#This Row],[Ngày hạch toán]]&lt;&gt;"",Table1[[#This Row],[Ngày hạch toán]],""))</f>
        <v>45939</v>
      </c>
      <c r="T1247" s="7"/>
      <c r="U1247" s="6">
        <f>IF(Table1[[#This Row],[Ngày tính CN]]="","",S1247+T1247)</f>
        <v>45939</v>
      </c>
      <c r="V1247" s="35">
        <f ca="1">IF(Table1[[#This Row],[Hạn thanh toán]]="","",IF((U1247-NOW())&lt;0,0,(U1247-NOW())))</f>
        <v>0</v>
      </c>
      <c r="W1247" s="35"/>
      <c r="X1247" s="35" t="str">
        <f t="shared" ca="1" si="128"/>
        <v/>
      </c>
      <c r="Y1247" s="2" t="str">
        <f t="shared" si="129"/>
        <v>Đã thanh toán</v>
      </c>
      <c r="Z1247" s="51">
        <f t="shared" si="130"/>
        <v>45939</v>
      </c>
      <c r="AA1247" s="51">
        <f t="shared" si="131"/>
        <v>46076</v>
      </c>
      <c r="AD1247" s="2" t="str">
        <f>VLOOKUP($A1247,MA_KH!$A:$Q,MA_KH!O$1,0)</f>
        <v>TMART</v>
      </c>
      <c r="AE1247" s="2" t="str">
        <f>VLOOKUP($A1247,MA_KH!$A:$Q,MA_KH!P$1,0)</f>
        <v>CÔNG TY CỔ PHẦN T - MARTSTORES</v>
      </c>
    </row>
    <row r="1248" spans="1:31" ht="25.5" hidden="1" customHeight="1" x14ac:dyDescent="0.2">
      <c r="A1248" s="30" t="s">
        <v>22506</v>
      </c>
      <c r="B1248" s="30" t="s">
        <v>3960</v>
      </c>
      <c r="C1248" s="37">
        <v>45939</v>
      </c>
      <c r="D1248" s="30" t="s">
        <v>4675</v>
      </c>
      <c r="E1248" s="37">
        <v>45939</v>
      </c>
      <c r="F1248" s="30">
        <v>66112</v>
      </c>
      <c r="G1248" s="30" t="s">
        <v>4290</v>
      </c>
      <c r="H1248" s="38">
        <v>1790722</v>
      </c>
      <c r="I1248" s="34">
        <v>161166</v>
      </c>
      <c r="J1248" s="38">
        <v>130364</v>
      </c>
      <c r="K1248" s="38">
        <v>1759920</v>
      </c>
      <c r="L1248" s="7" t="s">
        <v>51</v>
      </c>
      <c r="M1248" s="6">
        <v>46076</v>
      </c>
      <c r="O1248" s="35">
        <f>IF(Table1[[#This Row],[Phân loại]]="Tồn đầu kỳ",Table1[[#This Row],[Tổng giá trị]],0)</f>
        <v>1759920</v>
      </c>
      <c r="P1248" s="7">
        <f>IF(Table1[[#This Row],[Số còn phải thu ĐK]]&lt;&gt;0,0,IF(Table1[[#This Row],[Phân loại]]="Bán hàng",Table1[[#This Row],[Tổng giá trị]],-Table1[[#This Row],[Tổng giá trị]]))</f>
        <v>0</v>
      </c>
      <c r="Q1248" s="35">
        <f t="shared" si="127"/>
        <v>1759920</v>
      </c>
      <c r="R1248" s="7">
        <f>Table1[[#This Row],[Số còn phải thu ĐK]]+Table1[[#This Row],[Giá Trị HD sau CK]]-Table1[[#This Row],[Số tiền đã thu]]</f>
        <v>0</v>
      </c>
      <c r="S1248" s="6">
        <f>IF(Table1[[#This Row],[Ngày hóa đơn]]&lt;&gt;"",Table1[[#This Row],[Ngày hóa đơn]],IF(Table1[[#This Row],[Ngày hạch toán]]&lt;&gt;"",Table1[[#This Row],[Ngày hạch toán]],""))</f>
        <v>45939</v>
      </c>
      <c r="T1248" s="7"/>
      <c r="U1248" s="6">
        <f>IF(Table1[[#This Row],[Ngày tính CN]]="","",S1248+T1248)</f>
        <v>45939</v>
      </c>
      <c r="V1248" s="35">
        <f ca="1">IF(Table1[[#This Row],[Hạn thanh toán]]="","",IF((U1248-NOW())&lt;0,0,(U1248-NOW())))</f>
        <v>0</v>
      </c>
      <c r="W1248" s="35"/>
      <c r="X1248" s="35" t="str">
        <f t="shared" ca="1" si="128"/>
        <v/>
      </c>
      <c r="Y1248" s="2" t="str">
        <f t="shared" si="129"/>
        <v>Đã thanh toán</v>
      </c>
      <c r="Z1248" s="51">
        <f t="shared" si="130"/>
        <v>45939</v>
      </c>
      <c r="AA1248" s="51">
        <f t="shared" si="131"/>
        <v>46076</v>
      </c>
      <c r="AD1248" s="2" t="str">
        <f>VLOOKUP($A1248,MA_KH!$A:$Q,MA_KH!O$1,0)</f>
        <v>TMART</v>
      </c>
      <c r="AE1248" s="2" t="str">
        <f>VLOOKUP($A1248,MA_KH!$A:$Q,MA_KH!P$1,0)</f>
        <v>CÔNG TY CỔ PHẦN T - MARTSTORES</v>
      </c>
    </row>
    <row r="1249" spans="1:31" ht="25.5" hidden="1" customHeight="1" x14ac:dyDescent="0.2">
      <c r="A1249" s="30" t="s">
        <v>22506</v>
      </c>
      <c r="B1249" s="30" t="s">
        <v>3960</v>
      </c>
      <c r="C1249" s="37">
        <v>45939</v>
      </c>
      <c r="D1249" s="30" t="s">
        <v>4676</v>
      </c>
      <c r="E1249" s="37">
        <v>45939</v>
      </c>
      <c r="F1249" s="30">
        <v>66123</v>
      </c>
      <c r="G1249" s="30" t="s">
        <v>4252</v>
      </c>
      <c r="H1249" s="38">
        <v>1041054</v>
      </c>
      <c r="I1249" s="34">
        <v>93696</v>
      </c>
      <c r="J1249" s="38">
        <v>75789</v>
      </c>
      <c r="K1249" s="38">
        <v>1023147</v>
      </c>
      <c r="L1249" s="7" t="s">
        <v>51</v>
      </c>
      <c r="M1249" s="6">
        <v>46076</v>
      </c>
      <c r="O1249" s="35">
        <f>IF(Table1[[#This Row],[Phân loại]]="Tồn đầu kỳ",Table1[[#This Row],[Tổng giá trị]],0)</f>
        <v>1023147</v>
      </c>
      <c r="P1249" s="7">
        <f>IF(Table1[[#This Row],[Số còn phải thu ĐK]]&lt;&gt;0,0,IF(Table1[[#This Row],[Phân loại]]="Bán hàng",Table1[[#This Row],[Tổng giá trị]],-Table1[[#This Row],[Tổng giá trị]]))</f>
        <v>0</v>
      </c>
      <c r="Q1249" s="35">
        <f t="shared" si="127"/>
        <v>1023147</v>
      </c>
      <c r="R1249" s="7">
        <f>Table1[[#This Row],[Số còn phải thu ĐK]]+Table1[[#This Row],[Giá Trị HD sau CK]]-Table1[[#This Row],[Số tiền đã thu]]</f>
        <v>0</v>
      </c>
      <c r="S1249" s="6">
        <f>IF(Table1[[#This Row],[Ngày hóa đơn]]&lt;&gt;"",Table1[[#This Row],[Ngày hóa đơn]],IF(Table1[[#This Row],[Ngày hạch toán]]&lt;&gt;"",Table1[[#This Row],[Ngày hạch toán]],""))</f>
        <v>45939</v>
      </c>
      <c r="T1249" s="7"/>
      <c r="U1249" s="6">
        <f>IF(Table1[[#This Row],[Ngày tính CN]]="","",S1249+T1249)</f>
        <v>45939</v>
      </c>
      <c r="V1249" s="35">
        <f ca="1">IF(Table1[[#This Row],[Hạn thanh toán]]="","",IF((U1249-NOW())&lt;0,0,(U1249-NOW())))</f>
        <v>0</v>
      </c>
      <c r="W1249" s="35"/>
      <c r="X1249" s="35" t="str">
        <f t="shared" ca="1" si="128"/>
        <v/>
      </c>
      <c r="Y1249" s="2" t="str">
        <f t="shared" si="129"/>
        <v>Đã thanh toán</v>
      </c>
      <c r="Z1249" s="51">
        <f t="shared" si="130"/>
        <v>45939</v>
      </c>
      <c r="AA1249" s="51">
        <f t="shared" si="131"/>
        <v>46076</v>
      </c>
      <c r="AD1249" s="2" t="str">
        <f>VLOOKUP($A1249,MA_KH!$A:$Q,MA_KH!O$1,0)</f>
        <v>TMART</v>
      </c>
      <c r="AE1249" s="2" t="str">
        <f>VLOOKUP($A1249,MA_KH!$A:$Q,MA_KH!P$1,0)</f>
        <v>CÔNG TY CỔ PHẦN T - MARTSTORES</v>
      </c>
    </row>
    <row r="1250" spans="1:31" ht="25.5" hidden="1" customHeight="1" x14ac:dyDescent="0.2">
      <c r="A1250" s="39" t="s">
        <v>22506</v>
      </c>
      <c r="B1250" s="39" t="s">
        <v>3960</v>
      </c>
      <c r="C1250" s="40">
        <v>45939</v>
      </c>
      <c r="D1250" s="39" t="s">
        <v>4677</v>
      </c>
      <c r="E1250" s="40">
        <v>45939</v>
      </c>
      <c r="F1250" s="39">
        <v>66132</v>
      </c>
      <c r="G1250" s="39" t="s">
        <v>4212</v>
      </c>
      <c r="H1250" s="41">
        <v>2851098</v>
      </c>
      <c r="I1250" s="42">
        <v>256601</v>
      </c>
      <c r="J1250" s="41">
        <v>207560</v>
      </c>
      <c r="K1250" s="41">
        <v>2802057</v>
      </c>
      <c r="L1250" s="7" t="s">
        <v>51</v>
      </c>
      <c r="M1250" s="6">
        <v>46076</v>
      </c>
      <c r="O1250" s="35">
        <f>IF(Table1[[#This Row],[Phân loại]]="Tồn đầu kỳ",Table1[[#This Row],[Tổng giá trị]],0)</f>
        <v>2802057</v>
      </c>
      <c r="P1250" s="7">
        <f>IF(Table1[[#This Row],[Số còn phải thu ĐK]]&lt;&gt;0,0,IF(Table1[[#This Row],[Phân loại]]="Bán hàng",Table1[[#This Row],[Tổng giá trị]],-Table1[[#This Row],[Tổng giá trị]]))</f>
        <v>0</v>
      </c>
      <c r="Q1250" s="35">
        <f t="shared" si="127"/>
        <v>2802057</v>
      </c>
      <c r="R1250" s="7">
        <f>Table1[[#This Row],[Số còn phải thu ĐK]]+Table1[[#This Row],[Giá Trị HD sau CK]]-Table1[[#This Row],[Số tiền đã thu]]</f>
        <v>0</v>
      </c>
      <c r="S1250" s="6">
        <f>IF(Table1[[#This Row],[Ngày hóa đơn]]&lt;&gt;"",Table1[[#This Row],[Ngày hóa đơn]],IF(Table1[[#This Row],[Ngày hạch toán]]&lt;&gt;"",Table1[[#This Row],[Ngày hạch toán]],""))</f>
        <v>45939</v>
      </c>
      <c r="T1250" s="7"/>
      <c r="U1250" s="6">
        <f>IF(Table1[[#This Row],[Ngày tính CN]]="","",S1250+T1250)</f>
        <v>45939</v>
      </c>
      <c r="V1250" s="35">
        <f ca="1">IF(Table1[[#This Row],[Hạn thanh toán]]="","",IF((U1250-NOW())&lt;0,0,(U1250-NOW())))</f>
        <v>0</v>
      </c>
      <c r="W1250" s="35"/>
      <c r="X1250" s="35" t="str">
        <f t="shared" ca="1" si="128"/>
        <v/>
      </c>
      <c r="Y1250" s="2" t="str">
        <f t="shared" si="129"/>
        <v>Đã thanh toán</v>
      </c>
      <c r="Z1250" s="51">
        <f t="shared" si="130"/>
        <v>45939</v>
      </c>
      <c r="AA1250" s="51">
        <f t="shared" si="131"/>
        <v>46076</v>
      </c>
      <c r="AD1250" s="2" t="str">
        <f>VLOOKUP($A1250,MA_KH!$A:$Q,MA_KH!O$1,0)</f>
        <v>TMART</v>
      </c>
      <c r="AE1250" s="2" t="str">
        <f>VLOOKUP($A1250,MA_KH!$A:$Q,MA_KH!P$1,0)</f>
        <v>CÔNG TY CỔ PHẦN T - MARTSTORES</v>
      </c>
    </row>
    <row r="1251" spans="1:31" ht="25.5" hidden="1" customHeight="1" x14ac:dyDescent="0.2">
      <c r="A1251" s="39" t="s">
        <v>22506</v>
      </c>
      <c r="B1251" s="39" t="s">
        <v>3960</v>
      </c>
      <c r="C1251" s="40">
        <v>45939</v>
      </c>
      <c r="D1251" s="39" t="s">
        <v>4678</v>
      </c>
      <c r="E1251" s="40">
        <v>45939</v>
      </c>
      <c r="F1251" s="39">
        <v>66766</v>
      </c>
      <c r="G1251" s="39" t="s">
        <v>4407</v>
      </c>
      <c r="H1251" s="41">
        <v>1350408</v>
      </c>
      <c r="I1251" s="42">
        <v>121538</v>
      </c>
      <c r="J1251" s="41">
        <v>98310</v>
      </c>
      <c r="K1251" s="41">
        <v>1327180</v>
      </c>
      <c r="L1251" s="7" t="s">
        <v>51</v>
      </c>
      <c r="M1251" s="6">
        <v>46076</v>
      </c>
      <c r="O1251" s="35">
        <f>IF(Table1[[#This Row],[Phân loại]]="Tồn đầu kỳ",Table1[[#This Row],[Tổng giá trị]],0)</f>
        <v>1327180</v>
      </c>
      <c r="P1251" s="7">
        <f>IF(Table1[[#This Row],[Số còn phải thu ĐK]]&lt;&gt;0,0,IF(Table1[[#This Row],[Phân loại]]="Bán hàng",Table1[[#This Row],[Tổng giá trị]],-Table1[[#This Row],[Tổng giá trị]]))</f>
        <v>0</v>
      </c>
      <c r="Q1251" s="35">
        <f t="shared" si="127"/>
        <v>1327180</v>
      </c>
      <c r="R1251" s="7">
        <f>Table1[[#This Row],[Số còn phải thu ĐK]]+Table1[[#This Row],[Giá Trị HD sau CK]]-Table1[[#This Row],[Số tiền đã thu]]</f>
        <v>0</v>
      </c>
      <c r="S1251" s="6">
        <f>IF(Table1[[#This Row],[Ngày hóa đơn]]&lt;&gt;"",Table1[[#This Row],[Ngày hóa đơn]],IF(Table1[[#This Row],[Ngày hạch toán]]&lt;&gt;"",Table1[[#This Row],[Ngày hạch toán]],""))</f>
        <v>45939</v>
      </c>
      <c r="T1251" s="7"/>
      <c r="U1251" s="6">
        <f>IF(Table1[[#This Row],[Ngày tính CN]]="","",S1251+T1251)</f>
        <v>45939</v>
      </c>
      <c r="V1251" s="35">
        <f ca="1">IF(Table1[[#This Row],[Hạn thanh toán]]="","",IF((U1251-NOW())&lt;0,0,(U1251-NOW())))</f>
        <v>0</v>
      </c>
      <c r="W1251" s="35"/>
      <c r="X1251" s="35" t="str">
        <f t="shared" ca="1" si="128"/>
        <v/>
      </c>
      <c r="Y1251" s="2" t="str">
        <f t="shared" si="129"/>
        <v>Đã thanh toán</v>
      </c>
      <c r="Z1251" s="51">
        <f t="shared" si="130"/>
        <v>45939</v>
      </c>
      <c r="AA1251" s="51">
        <f t="shared" si="131"/>
        <v>46076</v>
      </c>
      <c r="AD1251" s="2" t="str">
        <f>VLOOKUP($A1251,MA_KH!$A:$Q,MA_KH!O$1,0)</f>
        <v>TMART</v>
      </c>
      <c r="AE1251" s="2" t="str">
        <f>VLOOKUP($A1251,MA_KH!$A:$Q,MA_KH!P$1,0)</f>
        <v>CÔNG TY CỔ PHẦN T - MARTSTORES</v>
      </c>
    </row>
    <row r="1252" spans="1:31" ht="25.5" hidden="1" customHeight="1" x14ac:dyDescent="0.2">
      <c r="A1252" s="30" t="s">
        <v>22506</v>
      </c>
      <c r="B1252" s="30" t="s">
        <v>3960</v>
      </c>
      <c r="C1252" s="37">
        <v>45939</v>
      </c>
      <c r="D1252" s="30" t="s">
        <v>4679</v>
      </c>
      <c r="E1252" s="37">
        <v>45939</v>
      </c>
      <c r="F1252" s="30">
        <v>66775</v>
      </c>
      <c r="G1252" s="30" t="s">
        <v>4389</v>
      </c>
      <c r="H1252" s="38">
        <v>563541</v>
      </c>
      <c r="I1252" s="34">
        <v>50719</v>
      </c>
      <c r="J1252" s="38">
        <v>41026</v>
      </c>
      <c r="K1252" s="38">
        <v>553848</v>
      </c>
      <c r="L1252" s="7" t="s">
        <v>51</v>
      </c>
      <c r="M1252" s="6">
        <v>46076</v>
      </c>
      <c r="O1252" s="35">
        <f>IF(Table1[[#This Row],[Phân loại]]="Tồn đầu kỳ",Table1[[#This Row],[Tổng giá trị]],0)</f>
        <v>553848</v>
      </c>
      <c r="P1252" s="7">
        <f>IF(Table1[[#This Row],[Số còn phải thu ĐK]]&lt;&gt;0,0,IF(Table1[[#This Row],[Phân loại]]="Bán hàng",Table1[[#This Row],[Tổng giá trị]],-Table1[[#This Row],[Tổng giá trị]]))</f>
        <v>0</v>
      </c>
      <c r="Q1252" s="35">
        <f t="shared" si="127"/>
        <v>553848</v>
      </c>
      <c r="R1252" s="7">
        <f>Table1[[#This Row],[Số còn phải thu ĐK]]+Table1[[#This Row],[Giá Trị HD sau CK]]-Table1[[#This Row],[Số tiền đã thu]]</f>
        <v>0</v>
      </c>
      <c r="S1252" s="6">
        <f>IF(Table1[[#This Row],[Ngày hóa đơn]]&lt;&gt;"",Table1[[#This Row],[Ngày hóa đơn]],IF(Table1[[#This Row],[Ngày hạch toán]]&lt;&gt;"",Table1[[#This Row],[Ngày hạch toán]],""))</f>
        <v>45939</v>
      </c>
      <c r="T1252" s="7"/>
      <c r="U1252" s="6">
        <f>IF(Table1[[#This Row],[Ngày tính CN]]="","",S1252+T1252)</f>
        <v>45939</v>
      </c>
      <c r="V1252" s="35">
        <f ca="1">IF(Table1[[#This Row],[Hạn thanh toán]]="","",IF((U1252-NOW())&lt;0,0,(U1252-NOW())))</f>
        <v>0</v>
      </c>
      <c r="W1252" s="35"/>
      <c r="X1252" s="35" t="str">
        <f t="shared" ca="1" si="128"/>
        <v/>
      </c>
      <c r="Y1252" s="2" t="str">
        <f t="shared" si="129"/>
        <v>Đã thanh toán</v>
      </c>
      <c r="Z1252" s="51">
        <f t="shared" si="130"/>
        <v>45939</v>
      </c>
      <c r="AA1252" s="51">
        <f t="shared" si="131"/>
        <v>46076</v>
      </c>
      <c r="AD1252" s="2" t="str">
        <f>VLOOKUP($A1252,MA_KH!$A:$Q,MA_KH!O$1,0)</f>
        <v>TMART</v>
      </c>
      <c r="AE1252" s="2" t="str">
        <f>VLOOKUP($A1252,MA_KH!$A:$Q,MA_KH!P$1,0)</f>
        <v>CÔNG TY CỔ PHẦN T - MARTSTORES</v>
      </c>
    </row>
    <row r="1253" spans="1:31" ht="25.5" hidden="1" customHeight="1" x14ac:dyDescent="0.2">
      <c r="A1253" s="30" t="s">
        <v>22506</v>
      </c>
      <c r="B1253" s="30" t="s">
        <v>3960</v>
      </c>
      <c r="C1253" s="37">
        <v>45939</v>
      </c>
      <c r="D1253" s="30" t="s">
        <v>4680</v>
      </c>
      <c r="E1253" s="37">
        <v>45939</v>
      </c>
      <c r="F1253" s="30">
        <v>66776</v>
      </c>
      <c r="G1253" s="30" t="s">
        <v>4295</v>
      </c>
      <c r="H1253" s="38">
        <v>1233371</v>
      </c>
      <c r="I1253" s="34">
        <v>111004</v>
      </c>
      <c r="J1253" s="38">
        <v>89789</v>
      </c>
      <c r="K1253" s="38">
        <v>1212156</v>
      </c>
      <c r="L1253" s="7" t="s">
        <v>51</v>
      </c>
      <c r="M1253" s="6">
        <v>46076</v>
      </c>
      <c r="O1253" s="35">
        <f>IF(Table1[[#This Row],[Phân loại]]="Tồn đầu kỳ",Table1[[#This Row],[Tổng giá trị]],0)</f>
        <v>1212156</v>
      </c>
      <c r="P1253" s="7">
        <f>IF(Table1[[#This Row],[Số còn phải thu ĐK]]&lt;&gt;0,0,IF(Table1[[#This Row],[Phân loại]]="Bán hàng",Table1[[#This Row],[Tổng giá trị]],-Table1[[#This Row],[Tổng giá trị]]))</f>
        <v>0</v>
      </c>
      <c r="Q1253" s="35">
        <f t="shared" si="127"/>
        <v>1212156</v>
      </c>
      <c r="R1253" s="7">
        <f>Table1[[#This Row],[Số còn phải thu ĐK]]+Table1[[#This Row],[Giá Trị HD sau CK]]-Table1[[#This Row],[Số tiền đã thu]]</f>
        <v>0</v>
      </c>
      <c r="S1253" s="6">
        <f>IF(Table1[[#This Row],[Ngày hóa đơn]]&lt;&gt;"",Table1[[#This Row],[Ngày hóa đơn]],IF(Table1[[#This Row],[Ngày hạch toán]]&lt;&gt;"",Table1[[#This Row],[Ngày hạch toán]],""))</f>
        <v>45939</v>
      </c>
      <c r="T1253" s="7"/>
      <c r="U1253" s="6">
        <f>IF(Table1[[#This Row],[Ngày tính CN]]="","",S1253+T1253)</f>
        <v>45939</v>
      </c>
      <c r="V1253" s="35">
        <f ca="1">IF(Table1[[#This Row],[Hạn thanh toán]]="","",IF((U1253-NOW())&lt;0,0,(U1253-NOW())))</f>
        <v>0</v>
      </c>
      <c r="W1253" s="35"/>
      <c r="X1253" s="35" t="str">
        <f t="shared" ca="1" si="128"/>
        <v/>
      </c>
      <c r="Y1253" s="2" t="str">
        <f t="shared" si="129"/>
        <v>Đã thanh toán</v>
      </c>
      <c r="Z1253" s="51">
        <f t="shared" si="130"/>
        <v>45939</v>
      </c>
      <c r="AA1253" s="51">
        <f t="shared" si="131"/>
        <v>46076</v>
      </c>
      <c r="AD1253" s="2" t="str">
        <f>VLOOKUP($A1253,MA_KH!$A:$Q,MA_KH!O$1,0)</f>
        <v>TMART</v>
      </c>
      <c r="AE1253" s="2" t="str">
        <f>VLOOKUP($A1253,MA_KH!$A:$Q,MA_KH!P$1,0)</f>
        <v>CÔNG TY CỔ PHẦN T - MARTSTORES</v>
      </c>
    </row>
    <row r="1254" spans="1:31" ht="25.5" hidden="1" customHeight="1" x14ac:dyDescent="0.2">
      <c r="A1254" s="30" t="s">
        <v>22506</v>
      </c>
      <c r="B1254" s="30" t="s">
        <v>3960</v>
      </c>
      <c r="C1254" s="37">
        <v>45939</v>
      </c>
      <c r="D1254" s="30" t="s">
        <v>4681</v>
      </c>
      <c r="E1254" s="37">
        <v>45939</v>
      </c>
      <c r="F1254" s="30">
        <v>66777</v>
      </c>
      <c r="G1254" s="30" t="s">
        <v>4253</v>
      </c>
      <c r="H1254" s="38">
        <v>514017</v>
      </c>
      <c r="I1254" s="34">
        <v>46262</v>
      </c>
      <c r="J1254" s="38">
        <v>37420</v>
      </c>
      <c r="K1254" s="38">
        <v>505175</v>
      </c>
      <c r="L1254" s="7" t="s">
        <v>51</v>
      </c>
      <c r="M1254" s="6">
        <v>46076</v>
      </c>
      <c r="O1254" s="35">
        <f>IF(Table1[[#This Row],[Phân loại]]="Tồn đầu kỳ",Table1[[#This Row],[Tổng giá trị]],0)</f>
        <v>505175</v>
      </c>
      <c r="P1254" s="7">
        <f>IF(Table1[[#This Row],[Số còn phải thu ĐK]]&lt;&gt;0,0,IF(Table1[[#This Row],[Phân loại]]="Bán hàng",Table1[[#This Row],[Tổng giá trị]],-Table1[[#This Row],[Tổng giá trị]]))</f>
        <v>0</v>
      </c>
      <c r="Q1254" s="35">
        <f t="shared" si="127"/>
        <v>505175</v>
      </c>
      <c r="R1254" s="7">
        <f>Table1[[#This Row],[Số còn phải thu ĐK]]+Table1[[#This Row],[Giá Trị HD sau CK]]-Table1[[#This Row],[Số tiền đã thu]]</f>
        <v>0</v>
      </c>
      <c r="S1254" s="6">
        <f>IF(Table1[[#This Row],[Ngày hóa đơn]]&lt;&gt;"",Table1[[#This Row],[Ngày hóa đơn]],IF(Table1[[#This Row],[Ngày hạch toán]]&lt;&gt;"",Table1[[#This Row],[Ngày hạch toán]],""))</f>
        <v>45939</v>
      </c>
      <c r="T1254" s="7"/>
      <c r="U1254" s="6">
        <f>IF(Table1[[#This Row],[Ngày tính CN]]="","",S1254+T1254)</f>
        <v>45939</v>
      </c>
      <c r="V1254" s="35">
        <f ca="1">IF(Table1[[#This Row],[Hạn thanh toán]]="","",IF((U1254-NOW())&lt;0,0,(U1254-NOW())))</f>
        <v>0</v>
      </c>
      <c r="W1254" s="35"/>
      <c r="X1254" s="35" t="str">
        <f t="shared" ca="1" si="128"/>
        <v/>
      </c>
      <c r="Y1254" s="2" t="str">
        <f t="shared" si="129"/>
        <v>Đã thanh toán</v>
      </c>
      <c r="Z1254" s="51">
        <f t="shared" si="130"/>
        <v>45939</v>
      </c>
      <c r="AA1254" s="51">
        <f t="shared" si="131"/>
        <v>46076</v>
      </c>
      <c r="AD1254" s="2" t="str">
        <f>VLOOKUP($A1254,MA_KH!$A:$Q,MA_KH!O$1,0)</f>
        <v>TMART</v>
      </c>
      <c r="AE1254" s="2" t="str">
        <f>VLOOKUP($A1254,MA_KH!$A:$Q,MA_KH!P$1,0)</f>
        <v>CÔNG TY CỔ PHẦN T - MARTSTORES</v>
      </c>
    </row>
    <row r="1255" spans="1:31" ht="25.5" hidden="1" customHeight="1" x14ac:dyDescent="0.2">
      <c r="A1255" s="30" t="s">
        <v>22506</v>
      </c>
      <c r="B1255" s="30" t="s">
        <v>3960</v>
      </c>
      <c r="C1255" s="37">
        <v>45939</v>
      </c>
      <c r="D1255" s="30" t="s">
        <v>4682</v>
      </c>
      <c r="E1255" s="37">
        <v>45939</v>
      </c>
      <c r="F1255" s="30">
        <v>66778</v>
      </c>
      <c r="G1255" s="30" t="s">
        <v>4296</v>
      </c>
      <c r="H1255" s="38">
        <v>658848</v>
      </c>
      <c r="I1255" s="34">
        <v>59296</v>
      </c>
      <c r="J1255" s="38">
        <v>47964</v>
      </c>
      <c r="K1255" s="38">
        <v>647516</v>
      </c>
      <c r="L1255" s="7" t="s">
        <v>51</v>
      </c>
      <c r="M1255" s="6">
        <v>46076</v>
      </c>
      <c r="O1255" s="35">
        <f>IF(Table1[[#This Row],[Phân loại]]="Tồn đầu kỳ",Table1[[#This Row],[Tổng giá trị]],0)</f>
        <v>647516</v>
      </c>
      <c r="P1255" s="7">
        <f>IF(Table1[[#This Row],[Số còn phải thu ĐK]]&lt;&gt;0,0,IF(Table1[[#This Row],[Phân loại]]="Bán hàng",Table1[[#This Row],[Tổng giá trị]],-Table1[[#This Row],[Tổng giá trị]]))</f>
        <v>0</v>
      </c>
      <c r="Q1255" s="35">
        <f t="shared" si="127"/>
        <v>647516</v>
      </c>
      <c r="R1255" s="7">
        <f>Table1[[#This Row],[Số còn phải thu ĐK]]+Table1[[#This Row],[Giá Trị HD sau CK]]-Table1[[#This Row],[Số tiền đã thu]]</f>
        <v>0</v>
      </c>
      <c r="S1255" s="6">
        <f>IF(Table1[[#This Row],[Ngày hóa đơn]]&lt;&gt;"",Table1[[#This Row],[Ngày hóa đơn]],IF(Table1[[#This Row],[Ngày hạch toán]]&lt;&gt;"",Table1[[#This Row],[Ngày hạch toán]],""))</f>
        <v>45939</v>
      </c>
      <c r="T1255" s="7"/>
      <c r="U1255" s="6">
        <f>IF(Table1[[#This Row],[Ngày tính CN]]="","",S1255+T1255)</f>
        <v>45939</v>
      </c>
      <c r="V1255" s="35">
        <f ca="1">IF(Table1[[#This Row],[Hạn thanh toán]]="","",IF((U1255-NOW())&lt;0,0,(U1255-NOW())))</f>
        <v>0</v>
      </c>
      <c r="W1255" s="35"/>
      <c r="X1255" s="35" t="str">
        <f t="shared" ca="1" si="128"/>
        <v/>
      </c>
      <c r="Y1255" s="2" t="str">
        <f t="shared" si="129"/>
        <v>Đã thanh toán</v>
      </c>
      <c r="Z1255" s="51">
        <f t="shared" si="130"/>
        <v>45939</v>
      </c>
      <c r="AA1255" s="51">
        <f t="shared" si="131"/>
        <v>46076</v>
      </c>
      <c r="AD1255" s="2" t="str">
        <f>VLOOKUP($A1255,MA_KH!$A:$Q,MA_KH!O$1,0)</f>
        <v>TMART</v>
      </c>
      <c r="AE1255" s="2" t="str">
        <f>VLOOKUP($A1255,MA_KH!$A:$Q,MA_KH!P$1,0)</f>
        <v>CÔNG TY CỔ PHẦN T - MARTSTORES</v>
      </c>
    </row>
    <row r="1256" spans="1:31" ht="25.5" hidden="1" customHeight="1" x14ac:dyDescent="0.2">
      <c r="A1256" s="30" t="s">
        <v>22506</v>
      </c>
      <c r="B1256" s="30" t="s">
        <v>3960</v>
      </c>
      <c r="C1256" s="37">
        <v>45939</v>
      </c>
      <c r="D1256" s="30" t="s">
        <v>4683</v>
      </c>
      <c r="E1256" s="37">
        <v>45939</v>
      </c>
      <c r="F1256" s="30">
        <v>66779</v>
      </c>
      <c r="G1256" s="30" t="s">
        <v>4222</v>
      </c>
      <c r="H1256" s="38">
        <v>1744784</v>
      </c>
      <c r="I1256" s="34">
        <v>157031</v>
      </c>
      <c r="J1256" s="38">
        <v>127020</v>
      </c>
      <c r="K1256" s="38">
        <v>1714773</v>
      </c>
      <c r="L1256" s="7" t="s">
        <v>51</v>
      </c>
      <c r="M1256" s="6">
        <v>46076</v>
      </c>
      <c r="O1256" s="35">
        <f>IF(Table1[[#This Row],[Phân loại]]="Tồn đầu kỳ",Table1[[#This Row],[Tổng giá trị]],0)</f>
        <v>1714773</v>
      </c>
      <c r="P1256" s="7">
        <f>IF(Table1[[#This Row],[Số còn phải thu ĐK]]&lt;&gt;0,0,IF(Table1[[#This Row],[Phân loại]]="Bán hàng",Table1[[#This Row],[Tổng giá trị]],-Table1[[#This Row],[Tổng giá trị]]))</f>
        <v>0</v>
      </c>
      <c r="Q1256" s="35">
        <f t="shared" si="127"/>
        <v>1714773</v>
      </c>
      <c r="R1256" s="7">
        <f>Table1[[#This Row],[Số còn phải thu ĐK]]+Table1[[#This Row],[Giá Trị HD sau CK]]-Table1[[#This Row],[Số tiền đã thu]]</f>
        <v>0</v>
      </c>
      <c r="S1256" s="6">
        <f>IF(Table1[[#This Row],[Ngày hóa đơn]]&lt;&gt;"",Table1[[#This Row],[Ngày hóa đơn]],IF(Table1[[#This Row],[Ngày hạch toán]]&lt;&gt;"",Table1[[#This Row],[Ngày hạch toán]],""))</f>
        <v>45939</v>
      </c>
      <c r="T1256" s="7"/>
      <c r="U1256" s="6">
        <f>IF(Table1[[#This Row],[Ngày tính CN]]="","",S1256+T1256)</f>
        <v>45939</v>
      </c>
      <c r="V1256" s="35">
        <f ca="1">IF(Table1[[#This Row],[Hạn thanh toán]]="","",IF((U1256-NOW())&lt;0,0,(U1256-NOW())))</f>
        <v>0</v>
      </c>
      <c r="W1256" s="35"/>
      <c r="X1256" s="35" t="str">
        <f t="shared" ref="X1256:X1318" ca="1" si="132">IF(OR(U1256="",R1256=0),"",IF((U1256-NOW())&lt;0,-(U1256-NOW()),0))</f>
        <v/>
      </c>
      <c r="Y1256" s="2" t="str">
        <f t="shared" ref="Y1256:Y1318" si="133">IF(R1256=0,"Đã thanh toán",IF(X1256="","",IF(X1256&lt;=0,"Chưa đến hạn thanh toán",IF(X1256&lt;=30,"Nợ quá hạn 30 ngày",IF(X1256&lt;=60,"Nợ quá hạn từ 30 ngày đến 60 ngày",IF(X1256&lt;=90,"Nợ quá hạn từ 60 ngày đến 90 ngày",IF(X1256&lt;=120,"Nợ quá hạn từ 90 ngày đến 120 ngày","Nợ quá hạn hơn 120 ngày có khả năng mất thanh toán")))))))</f>
        <v>Đã thanh toán</v>
      </c>
      <c r="Z1256" s="51">
        <f t="shared" si="130"/>
        <v>45939</v>
      </c>
      <c r="AA1256" s="51">
        <f t="shared" si="131"/>
        <v>46076</v>
      </c>
      <c r="AD1256" s="2" t="str">
        <f>VLOOKUP($A1256,MA_KH!$A:$Q,MA_KH!O$1,0)</f>
        <v>TMART</v>
      </c>
      <c r="AE1256" s="2" t="str">
        <f>VLOOKUP($A1256,MA_KH!$A:$Q,MA_KH!P$1,0)</f>
        <v>CÔNG TY CỔ PHẦN T - MARTSTORES</v>
      </c>
    </row>
    <row r="1257" spans="1:31" ht="25.5" hidden="1" customHeight="1" x14ac:dyDescent="0.2">
      <c r="A1257" s="30" t="s">
        <v>22506</v>
      </c>
      <c r="B1257" s="30" t="s">
        <v>3960</v>
      </c>
      <c r="C1257" s="37">
        <v>45939</v>
      </c>
      <c r="D1257" s="30" t="s">
        <v>4684</v>
      </c>
      <c r="E1257" s="37">
        <v>45939</v>
      </c>
      <c r="F1257" s="30">
        <v>66780</v>
      </c>
      <c r="G1257" s="30" t="s">
        <v>4366</v>
      </c>
      <c r="H1257" s="38">
        <v>652017</v>
      </c>
      <c r="I1257" s="34">
        <v>58682</v>
      </c>
      <c r="J1257" s="38">
        <v>47467</v>
      </c>
      <c r="K1257" s="38">
        <v>640802</v>
      </c>
      <c r="L1257" s="7" t="s">
        <v>51</v>
      </c>
      <c r="M1257" s="6">
        <v>46076</v>
      </c>
      <c r="O1257" s="35">
        <f>IF(Table1[[#This Row],[Phân loại]]="Tồn đầu kỳ",Table1[[#This Row],[Tổng giá trị]],0)</f>
        <v>640802</v>
      </c>
      <c r="P1257" s="7">
        <f>IF(Table1[[#This Row],[Số còn phải thu ĐK]]&lt;&gt;0,0,IF(Table1[[#This Row],[Phân loại]]="Bán hàng",Table1[[#This Row],[Tổng giá trị]],-Table1[[#This Row],[Tổng giá trị]]))</f>
        <v>0</v>
      </c>
      <c r="Q1257" s="35">
        <f t="shared" si="127"/>
        <v>640802</v>
      </c>
      <c r="R1257" s="7">
        <f>Table1[[#This Row],[Số còn phải thu ĐK]]+Table1[[#This Row],[Giá Trị HD sau CK]]-Table1[[#This Row],[Số tiền đã thu]]</f>
        <v>0</v>
      </c>
      <c r="S1257" s="6">
        <f>IF(Table1[[#This Row],[Ngày hóa đơn]]&lt;&gt;"",Table1[[#This Row],[Ngày hóa đơn]],IF(Table1[[#This Row],[Ngày hạch toán]]&lt;&gt;"",Table1[[#This Row],[Ngày hạch toán]],""))</f>
        <v>45939</v>
      </c>
      <c r="T1257" s="7"/>
      <c r="U1257" s="6">
        <f>IF(Table1[[#This Row],[Ngày tính CN]]="","",S1257+T1257)</f>
        <v>45939</v>
      </c>
      <c r="V1257" s="35">
        <f ca="1">IF(Table1[[#This Row],[Hạn thanh toán]]="","",IF((U1257-NOW())&lt;0,0,(U1257-NOW())))</f>
        <v>0</v>
      </c>
      <c r="W1257" s="35"/>
      <c r="X1257" s="35" t="str">
        <f t="shared" ca="1" si="132"/>
        <v/>
      </c>
      <c r="Y1257" s="2" t="str">
        <f t="shared" si="133"/>
        <v>Đã thanh toán</v>
      </c>
      <c r="Z1257" s="51">
        <f t="shared" si="130"/>
        <v>45939</v>
      </c>
      <c r="AA1257" s="51">
        <f t="shared" si="131"/>
        <v>46076</v>
      </c>
      <c r="AD1257" s="2" t="str">
        <f>VLOOKUP($A1257,MA_KH!$A:$Q,MA_KH!O$1,0)</f>
        <v>TMART</v>
      </c>
      <c r="AE1257" s="2" t="str">
        <f>VLOOKUP($A1257,MA_KH!$A:$Q,MA_KH!P$1,0)</f>
        <v>CÔNG TY CỔ PHẦN T - MARTSTORES</v>
      </c>
    </row>
    <row r="1258" spans="1:31" ht="25.5" hidden="1" customHeight="1" x14ac:dyDescent="0.2">
      <c r="A1258" s="30" t="s">
        <v>22506</v>
      </c>
      <c r="B1258" s="30" t="s">
        <v>3960</v>
      </c>
      <c r="C1258" s="37">
        <v>45939</v>
      </c>
      <c r="D1258" s="30" t="s">
        <v>4685</v>
      </c>
      <c r="E1258" s="37">
        <v>45939</v>
      </c>
      <c r="F1258" s="30">
        <v>66781</v>
      </c>
      <c r="G1258" s="30" t="s">
        <v>4217</v>
      </c>
      <c r="H1258" s="38">
        <v>627900</v>
      </c>
      <c r="I1258" s="34">
        <v>56511</v>
      </c>
      <c r="J1258" s="38">
        <v>45711</v>
      </c>
      <c r="K1258" s="38">
        <v>617100</v>
      </c>
      <c r="L1258" s="7" t="s">
        <v>51</v>
      </c>
      <c r="M1258" s="6">
        <v>46076</v>
      </c>
      <c r="O1258" s="35">
        <f>IF(Table1[[#This Row],[Phân loại]]="Tồn đầu kỳ",Table1[[#This Row],[Tổng giá trị]],0)</f>
        <v>617100</v>
      </c>
      <c r="P1258" s="7">
        <f>IF(Table1[[#This Row],[Số còn phải thu ĐK]]&lt;&gt;0,0,IF(Table1[[#This Row],[Phân loại]]="Bán hàng",Table1[[#This Row],[Tổng giá trị]],-Table1[[#This Row],[Tổng giá trị]]))</f>
        <v>0</v>
      </c>
      <c r="Q1258" s="35">
        <f t="shared" si="127"/>
        <v>617100</v>
      </c>
      <c r="R1258" s="7">
        <f>Table1[[#This Row],[Số còn phải thu ĐK]]+Table1[[#This Row],[Giá Trị HD sau CK]]-Table1[[#This Row],[Số tiền đã thu]]</f>
        <v>0</v>
      </c>
      <c r="S1258" s="6">
        <f>IF(Table1[[#This Row],[Ngày hóa đơn]]&lt;&gt;"",Table1[[#This Row],[Ngày hóa đơn]],IF(Table1[[#This Row],[Ngày hạch toán]]&lt;&gt;"",Table1[[#This Row],[Ngày hạch toán]],""))</f>
        <v>45939</v>
      </c>
      <c r="T1258" s="7"/>
      <c r="U1258" s="6">
        <f>IF(Table1[[#This Row],[Ngày tính CN]]="","",S1258+T1258)</f>
        <v>45939</v>
      </c>
      <c r="V1258" s="35">
        <f ca="1">IF(Table1[[#This Row],[Hạn thanh toán]]="","",IF((U1258-NOW())&lt;0,0,(U1258-NOW())))</f>
        <v>0</v>
      </c>
      <c r="W1258" s="35"/>
      <c r="X1258" s="35" t="str">
        <f t="shared" ca="1" si="132"/>
        <v/>
      </c>
      <c r="Y1258" s="2" t="str">
        <f t="shared" si="133"/>
        <v>Đã thanh toán</v>
      </c>
      <c r="Z1258" s="51">
        <f t="shared" si="130"/>
        <v>45939</v>
      </c>
      <c r="AA1258" s="51">
        <f t="shared" si="131"/>
        <v>46076</v>
      </c>
      <c r="AD1258" s="2" t="str">
        <f>VLOOKUP($A1258,MA_KH!$A:$Q,MA_KH!O$1,0)</f>
        <v>TMART</v>
      </c>
      <c r="AE1258" s="2" t="str">
        <f>VLOOKUP($A1258,MA_KH!$A:$Q,MA_KH!P$1,0)</f>
        <v>CÔNG TY CỔ PHẦN T - MARTSTORES</v>
      </c>
    </row>
    <row r="1259" spans="1:31" ht="25.5" hidden="1" customHeight="1" x14ac:dyDescent="0.2">
      <c r="A1259" s="30" t="s">
        <v>22506</v>
      </c>
      <c r="B1259" s="30" t="s">
        <v>3960</v>
      </c>
      <c r="C1259" s="37">
        <v>45939</v>
      </c>
      <c r="D1259" s="30" t="s">
        <v>4686</v>
      </c>
      <c r="E1259" s="37">
        <v>45939</v>
      </c>
      <c r="F1259" s="30">
        <v>66782</v>
      </c>
      <c r="G1259" s="30" t="s">
        <v>4291</v>
      </c>
      <c r="H1259" s="38">
        <v>540081</v>
      </c>
      <c r="I1259" s="34">
        <v>48608</v>
      </c>
      <c r="J1259" s="38">
        <v>39318</v>
      </c>
      <c r="K1259" s="38">
        <v>530791</v>
      </c>
      <c r="L1259" s="7" t="s">
        <v>51</v>
      </c>
      <c r="M1259" s="6">
        <v>46076</v>
      </c>
      <c r="O1259" s="35">
        <f>IF(Table1[[#This Row],[Phân loại]]="Tồn đầu kỳ",Table1[[#This Row],[Tổng giá trị]],0)</f>
        <v>530791</v>
      </c>
      <c r="P1259" s="7">
        <f>IF(Table1[[#This Row],[Số còn phải thu ĐK]]&lt;&gt;0,0,IF(Table1[[#This Row],[Phân loại]]="Bán hàng",Table1[[#This Row],[Tổng giá trị]],-Table1[[#This Row],[Tổng giá trị]]))</f>
        <v>0</v>
      </c>
      <c r="Q1259" s="35">
        <f t="shared" si="127"/>
        <v>530791</v>
      </c>
      <c r="R1259" s="7">
        <f>Table1[[#This Row],[Số còn phải thu ĐK]]+Table1[[#This Row],[Giá Trị HD sau CK]]-Table1[[#This Row],[Số tiền đã thu]]</f>
        <v>0</v>
      </c>
      <c r="S1259" s="6">
        <f>IF(Table1[[#This Row],[Ngày hóa đơn]]&lt;&gt;"",Table1[[#This Row],[Ngày hóa đơn]],IF(Table1[[#This Row],[Ngày hạch toán]]&lt;&gt;"",Table1[[#This Row],[Ngày hạch toán]],""))</f>
        <v>45939</v>
      </c>
      <c r="T1259" s="7"/>
      <c r="U1259" s="6">
        <f>IF(Table1[[#This Row],[Ngày tính CN]]="","",S1259+T1259)</f>
        <v>45939</v>
      </c>
      <c r="V1259" s="35">
        <f ca="1">IF(Table1[[#This Row],[Hạn thanh toán]]="","",IF((U1259-NOW())&lt;0,0,(U1259-NOW())))</f>
        <v>0</v>
      </c>
      <c r="W1259" s="35"/>
      <c r="X1259" s="35" t="str">
        <f t="shared" ca="1" si="132"/>
        <v/>
      </c>
      <c r="Y1259" s="2" t="str">
        <f t="shared" si="133"/>
        <v>Đã thanh toán</v>
      </c>
      <c r="Z1259" s="51">
        <f t="shared" si="130"/>
        <v>45939</v>
      </c>
      <c r="AA1259" s="51">
        <f t="shared" si="131"/>
        <v>46076</v>
      </c>
      <c r="AD1259" s="2" t="str">
        <f>VLOOKUP($A1259,MA_KH!$A:$Q,MA_KH!O$1,0)</f>
        <v>TMART</v>
      </c>
      <c r="AE1259" s="2" t="str">
        <f>VLOOKUP($A1259,MA_KH!$A:$Q,MA_KH!P$1,0)</f>
        <v>CÔNG TY CỔ PHẦN T - MARTSTORES</v>
      </c>
    </row>
    <row r="1260" spans="1:31" ht="25.5" hidden="1" customHeight="1" x14ac:dyDescent="0.2">
      <c r="A1260" s="30" t="s">
        <v>22506</v>
      </c>
      <c r="B1260" s="30" t="s">
        <v>3960</v>
      </c>
      <c r="C1260" s="37">
        <v>45939</v>
      </c>
      <c r="D1260" s="30" t="s">
        <v>4687</v>
      </c>
      <c r="E1260" s="37">
        <v>45939</v>
      </c>
      <c r="F1260" s="30">
        <v>66783</v>
      </c>
      <c r="G1260" s="30" t="s">
        <v>4218</v>
      </c>
      <c r="H1260" s="38">
        <v>901191</v>
      </c>
      <c r="I1260" s="34">
        <v>81107</v>
      </c>
      <c r="J1260" s="38">
        <v>65607</v>
      </c>
      <c r="K1260" s="38">
        <v>885691</v>
      </c>
      <c r="L1260" s="7" t="s">
        <v>51</v>
      </c>
      <c r="M1260" s="6">
        <v>46076</v>
      </c>
      <c r="O1260" s="35">
        <f>IF(Table1[[#This Row],[Phân loại]]="Tồn đầu kỳ",Table1[[#This Row],[Tổng giá trị]],0)</f>
        <v>885691</v>
      </c>
      <c r="P1260" s="7">
        <f>IF(Table1[[#This Row],[Số còn phải thu ĐK]]&lt;&gt;0,0,IF(Table1[[#This Row],[Phân loại]]="Bán hàng",Table1[[#This Row],[Tổng giá trị]],-Table1[[#This Row],[Tổng giá trị]]))</f>
        <v>0</v>
      </c>
      <c r="Q1260" s="35">
        <f t="shared" si="127"/>
        <v>885691</v>
      </c>
      <c r="R1260" s="7">
        <f>Table1[[#This Row],[Số còn phải thu ĐK]]+Table1[[#This Row],[Giá Trị HD sau CK]]-Table1[[#This Row],[Số tiền đã thu]]</f>
        <v>0</v>
      </c>
      <c r="S1260" s="6">
        <f>IF(Table1[[#This Row],[Ngày hóa đơn]]&lt;&gt;"",Table1[[#This Row],[Ngày hóa đơn]],IF(Table1[[#This Row],[Ngày hạch toán]]&lt;&gt;"",Table1[[#This Row],[Ngày hạch toán]],""))</f>
        <v>45939</v>
      </c>
      <c r="T1260" s="7"/>
      <c r="U1260" s="6">
        <f>IF(Table1[[#This Row],[Ngày tính CN]]="","",S1260+T1260)</f>
        <v>45939</v>
      </c>
      <c r="V1260" s="35">
        <f ca="1">IF(Table1[[#This Row],[Hạn thanh toán]]="","",IF((U1260-NOW())&lt;0,0,(U1260-NOW())))</f>
        <v>0</v>
      </c>
      <c r="W1260" s="35"/>
      <c r="X1260" s="35" t="str">
        <f t="shared" ca="1" si="132"/>
        <v/>
      </c>
      <c r="Y1260" s="2" t="str">
        <f t="shared" si="133"/>
        <v>Đã thanh toán</v>
      </c>
      <c r="Z1260" s="51">
        <f t="shared" si="130"/>
        <v>45939</v>
      </c>
      <c r="AA1260" s="51">
        <f t="shared" si="131"/>
        <v>46076</v>
      </c>
      <c r="AD1260" s="2" t="str">
        <f>VLOOKUP($A1260,MA_KH!$A:$Q,MA_KH!O$1,0)</f>
        <v>TMART</v>
      </c>
      <c r="AE1260" s="2" t="str">
        <f>VLOOKUP($A1260,MA_KH!$A:$Q,MA_KH!P$1,0)</f>
        <v>CÔNG TY CỔ PHẦN T - MARTSTORES</v>
      </c>
    </row>
    <row r="1261" spans="1:31" ht="25.5" hidden="1" customHeight="1" x14ac:dyDescent="0.2">
      <c r="A1261" s="39" t="s">
        <v>22506</v>
      </c>
      <c r="B1261" s="39" t="s">
        <v>3960</v>
      </c>
      <c r="C1261" s="40">
        <v>45939</v>
      </c>
      <c r="D1261" s="39" t="s">
        <v>4688</v>
      </c>
      <c r="E1261" s="40">
        <v>45939</v>
      </c>
      <c r="F1261" s="39">
        <v>66784</v>
      </c>
      <c r="G1261" s="39" t="s">
        <v>4094</v>
      </c>
      <c r="H1261" s="41">
        <v>514017</v>
      </c>
      <c r="I1261" s="42">
        <v>46262</v>
      </c>
      <c r="J1261" s="41">
        <v>37420</v>
      </c>
      <c r="K1261" s="41">
        <v>505175</v>
      </c>
      <c r="L1261" s="7" t="s">
        <v>51</v>
      </c>
      <c r="M1261" s="6">
        <v>46076</v>
      </c>
      <c r="O1261" s="35">
        <f>IF(Table1[[#This Row],[Phân loại]]="Tồn đầu kỳ",Table1[[#This Row],[Tổng giá trị]],0)</f>
        <v>505175</v>
      </c>
      <c r="P1261" s="7">
        <f>IF(Table1[[#This Row],[Số còn phải thu ĐK]]&lt;&gt;0,0,IF(Table1[[#This Row],[Phân loại]]="Bán hàng",Table1[[#This Row],[Tổng giá trị]],-Table1[[#This Row],[Tổng giá trị]]))</f>
        <v>0</v>
      </c>
      <c r="Q1261" s="35">
        <f t="shared" si="127"/>
        <v>505175</v>
      </c>
      <c r="R1261" s="7">
        <f>Table1[[#This Row],[Số còn phải thu ĐK]]+Table1[[#This Row],[Giá Trị HD sau CK]]-Table1[[#This Row],[Số tiền đã thu]]</f>
        <v>0</v>
      </c>
      <c r="S1261" s="6">
        <f>IF(Table1[[#This Row],[Ngày hóa đơn]]&lt;&gt;"",Table1[[#This Row],[Ngày hóa đơn]],IF(Table1[[#This Row],[Ngày hạch toán]]&lt;&gt;"",Table1[[#This Row],[Ngày hạch toán]],""))</f>
        <v>45939</v>
      </c>
      <c r="T1261" s="7"/>
      <c r="U1261" s="6">
        <f>IF(Table1[[#This Row],[Ngày tính CN]]="","",S1261+T1261)</f>
        <v>45939</v>
      </c>
      <c r="V1261" s="35">
        <f ca="1">IF(Table1[[#This Row],[Hạn thanh toán]]="","",IF((U1261-NOW())&lt;0,0,(U1261-NOW())))</f>
        <v>0</v>
      </c>
      <c r="W1261" s="35"/>
      <c r="X1261" s="35" t="str">
        <f t="shared" ca="1" si="132"/>
        <v/>
      </c>
      <c r="Y1261" s="2" t="str">
        <f t="shared" si="133"/>
        <v>Đã thanh toán</v>
      </c>
      <c r="Z1261" s="51">
        <f t="shared" si="130"/>
        <v>45939</v>
      </c>
      <c r="AA1261" s="51">
        <f t="shared" si="131"/>
        <v>46076</v>
      </c>
      <c r="AD1261" s="2" t="str">
        <f>VLOOKUP($A1261,MA_KH!$A:$Q,MA_KH!O$1,0)</f>
        <v>TMART</v>
      </c>
      <c r="AE1261" s="2" t="str">
        <f>VLOOKUP($A1261,MA_KH!$A:$Q,MA_KH!P$1,0)</f>
        <v>CÔNG TY CỔ PHẦN T - MARTSTORES</v>
      </c>
    </row>
    <row r="1262" spans="1:31" ht="25.5" hidden="1" customHeight="1" x14ac:dyDescent="0.2">
      <c r="A1262" s="30" t="s">
        <v>22506</v>
      </c>
      <c r="B1262" s="30" t="s">
        <v>3960</v>
      </c>
      <c r="C1262" s="37">
        <v>45941</v>
      </c>
      <c r="D1262" s="30" t="s">
        <v>4692</v>
      </c>
      <c r="E1262" s="37">
        <v>45941</v>
      </c>
      <c r="F1262" s="30">
        <v>67028</v>
      </c>
      <c r="G1262" s="30" t="s">
        <v>4256</v>
      </c>
      <c r="H1262" s="38">
        <v>2068622</v>
      </c>
      <c r="I1262" s="34">
        <v>186177</v>
      </c>
      <c r="J1262" s="38">
        <v>150596</v>
      </c>
      <c r="K1262" s="38">
        <v>2033041</v>
      </c>
      <c r="L1262" s="7" t="s">
        <v>51</v>
      </c>
      <c r="M1262" s="6">
        <v>46076</v>
      </c>
      <c r="O1262" s="35">
        <f>IF(Table1[[#This Row],[Phân loại]]="Tồn đầu kỳ",Table1[[#This Row],[Tổng giá trị]],0)</f>
        <v>2033041</v>
      </c>
      <c r="P1262" s="7">
        <f>IF(Table1[[#This Row],[Số còn phải thu ĐK]]&lt;&gt;0,0,IF(Table1[[#This Row],[Phân loại]]="Bán hàng",Table1[[#This Row],[Tổng giá trị]],-Table1[[#This Row],[Tổng giá trị]]))</f>
        <v>0</v>
      </c>
      <c r="Q1262" s="35">
        <f t="shared" si="127"/>
        <v>2033041</v>
      </c>
      <c r="R1262" s="7">
        <f>Table1[[#This Row],[Số còn phải thu ĐK]]+Table1[[#This Row],[Giá Trị HD sau CK]]-Table1[[#This Row],[Số tiền đã thu]]</f>
        <v>0</v>
      </c>
      <c r="S1262" s="6">
        <f>IF(Table1[[#This Row],[Ngày hóa đơn]]&lt;&gt;"",Table1[[#This Row],[Ngày hóa đơn]],IF(Table1[[#This Row],[Ngày hạch toán]]&lt;&gt;"",Table1[[#This Row],[Ngày hạch toán]],""))</f>
        <v>45941</v>
      </c>
      <c r="T1262" s="7"/>
      <c r="U1262" s="6">
        <f>IF(Table1[[#This Row],[Ngày tính CN]]="","",S1262+T1262)</f>
        <v>45941</v>
      </c>
      <c r="V1262" s="35">
        <f ca="1">IF(Table1[[#This Row],[Hạn thanh toán]]="","",IF((U1262-NOW())&lt;0,0,(U1262-NOW())))</f>
        <v>0</v>
      </c>
      <c r="W1262" s="35"/>
      <c r="X1262" s="35" t="str">
        <f t="shared" ca="1" si="132"/>
        <v/>
      </c>
      <c r="Y1262" s="2" t="str">
        <f t="shared" si="133"/>
        <v>Đã thanh toán</v>
      </c>
      <c r="Z1262" s="51">
        <f t="shared" si="130"/>
        <v>45941</v>
      </c>
      <c r="AA1262" s="51">
        <f t="shared" si="131"/>
        <v>46076</v>
      </c>
      <c r="AD1262" s="2" t="str">
        <f>VLOOKUP($A1262,MA_KH!$A:$Q,MA_KH!O$1,0)</f>
        <v>TMART</v>
      </c>
      <c r="AE1262" s="2" t="str">
        <f>VLOOKUP($A1262,MA_KH!$A:$Q,MA_KH!P$1,0)</f>
        <v>CÔNG TY CỔ PHẦN T - MARTSTORES</v>
      </c>
    </row>
    <row r="1263" spans="1:31" ht="25.5" hidden="1" customHeight="1" x14ac:dyDescent="0.2">
      <c r="A1263" s="39" t="s">
        <v>22506</v>
      </c>
      <c r="B1263" s="39" t="s">
        <v>3960</v>
      </c>
      <c r="C1263" s="40">
        <v>45941</v>
      </c>
      <c r="D1263" s="39" t="s">
        <v>4693</v>
      </c>
      <c r="E1263" s="40">
        <v>45941</v>
      </c>
      <c r="F1263" s="39">
        <v>67029</v>
      </c>
      <c r="G1263" s="39" t="s">
        <v>4426</v>
      </c>
      <c r="H1263" s="41">
        <v>1846506</v>
      </c>
      <c r="I1263" s="42">
        <v>166187</v>
      </c>
      <c r="J1263" s="41">
        <v>134426</v>
      </c>
      <c r="K1263" s="41">
        <v>1814745</v>
      </c>
      <c r="L1263" s="7" t="s">
        <v>51</v>
      </c>
      <c r="M1263" s="6">
        <v>46076</v>
      </c>
      <c r="O1263" s="35">
        <f>IF(Table1[[#This Row],[Phân loại]]="Tồn đầu kỳ",Table1[[#This Row],[Tổng giá trị]],0)</f>
        <v>1814745</v>
      </c>
      <c r="P1263" s="7">
        <f>IF(Table1[[#This Row],[Số còn phải thu ĐK]]&lt;&gt;0,0,IF(Table1[[#This Row],[Phân loại]]="Bán hàng",Table1[[#This Row],[Tổng giá trị]],-Table1[[#This Row],[Tổng giá trị]]))</f>
        <v>0</v>
      </c>
      <c r="Q1263" s="35">
        <f t="shared" si="127"/>
        <v>1814745</v>
      </c>
      <c r="R1263" s="7">
        <f>Table1[[#This Row],[Số còn phải thu ĐK]]+Table1[[#This Row],[Giá Trị HD sau CK]]-Table1[[#This Row],[Số tiền đã thu]]</f>
        <v>0</v>
      </c>
      <c r="S1263" s="6">
        <f>IF(Table1[[#This Row],[Ngày hóa đơn]]&lt;&gt;"",Table1[[#This Row],[Ngày hóa đơn]],IF(Table1[[#This Row],[Ngày hạch toán]]&lt;&gt;"",Table1[[#This Row],[Ngày hạch toán]],""))</f>
        <v>45941</v>
      </c>
      <c r="T1263" s="7"/>
      <c r="U1263" s="6">
        <f>IF(Table1[[#This Row],[Ngày tính CN]]="","",S1263+T1263)</f>
        <v>45941</v>
      </c>
      <c r="V1263" s="35">
        <f ca="1">IF(Table1[[#This Row],[Hạn thanh toán]]="","",IF((U1263-NOW())&lt;0,0,(U1263-NOW())))</f>
        <v>0</v>
      </c>
      <c r="W1263" s="35"/>
      <c r="X1263" s="35" t="str">
        <f t="shared" ca="1" si="132"/>
        <v/>
      </c>
      <c r="Y1263" s="2" t="str">
        <f t="shared" si="133"/>
        <v>Đã thanh toán</v>
      </c>
      <c r="Z1263" s="51">
        <f t="shared" si="130"/>
        <v>45941</v>
      </c>
      <c r="AA1263" s="51">
        <f t="shared" si="131"/>
        <v>46076</v>
      </c>
      <c r="AD1263" s="2" t="str">
        <f>VLOOKUP($A1263,MA_KH!$A:$Q,MA_KH!O$1,0)</f>
        <v>TMART</v>
      </c>
      <c r="AE1263" s="2" t="str">
        <f>VLOOKUP($A1263,MA_KH!$A:$Q,MA_KH!P$1,0)</f>
        <v>CÔNG TY CỔ PHẦN T - MARTSTORES</v>
      </c>
    </row>
    <row r="1264" spans="1:31" ht="25.5" hidden="1" customHeight="1" x14ac:dyDescent="0.2">
      <c r="A1264" s="39" t="s">
        <v>22506</v>
      </c>
      <c r="B1264" s="39" t="s">
        <v>3960</v>
      </c>
      <c r="C1264" s="40">
        <v>45943</v>
      </c>
      <c r="D1264" s="39" t="s">
        <v>4694</v>
      </c>
      <c r="E1264" s="40">
        <v>45943</v>
      </c>
      <c r="F1264" s="39">
        <v>67057</v>
      </c>
      <c r="G1264" s="39" t="s">
        <v>3961</v>
      </c>
      <c r="H1264" s="41">
        <v>2405944</v>
      </c>
      <c r="I1264" s="42">
        <v>216535</v>
      </c>
      <c r="J1264" s="41">
        <v>175153</v>
      </c>
      <c r="K1264" s="41">
        <v>2364562</v>
      </c>
      <c r="L1264" s="7" t="s">
        <v>51</v>
      </c>
      <c r="M1264" s="6">
        <v>46076</v>
      </c>
      <c r="O1264" s="35">
        <f>IF(Table1[[#This Row],[Phân loại]]="Tồn đầu kỳ",Table1[[#This Row],[Tổng giá trị]],0)</f>
        <v>2364562</v>
      </c>
      <c r="P1264" s="7">
        <f>IF(Table1[[#This Row],[Số còn phải thu ĐK]]&lt;&gt;0,0,IF(Table1[[#This Row],[Phân loại]]="Bán hàng",Table1[[#This Row],[Tổng giá trị]],-Table1[[#This Row],[Tổng giá trị]]))</f>
        <v>0</v>
      </c>
      <c r="Q1264" s="35">
        <f t="shared" si="127"/>
        <v>2364562</v>
      </c>
      <c r="R1264" s="7">
        <f>Table1[[#This Row],[Số còn phải thu ĐK]]+Table1[[#This Row],[Giá Trị HD sau CK]]-Table1[[#This Row],[Số tiền đã thu]]</f>
        <v>0</v>
      </c>
      <c r="S1264" s="6">
        <f>IF(Table1[[#This Row],[Ngày hóa đơn]]&lt;&gt;"",Table1[[#This Row],[Ngày hóa đơn]],IF(Table1[[#This Row],[Ngày hạch toán]]&lt;&gt;"",Table1[[#This Row],[Ngày hạch toán]],""))</f>
        <v>45943</v>
      </c>
      <c r="T1264" s="7"/>
      <c r="U1264" s="6">
        <f>IF(Table1[[#This Row],[Ngày tính CN]]="","",S1264+T1264)</f>
        <v>45943</v>
      </c>
      <c r="V1264" s="35">
        <f ca="1">IF(Table1[[#This Row],[Hạn thanh toán]]="","",IF((U1264-NOW())&lt;0,0,(U1264-NOW())))</f>
        <v>0</v>
      </c>
      <c r="W1264" s="35"/>
      <c r="X1264" s="35" t="str">
        <f t="shared" ca="1" si="132"/>
        <v/>
      </c>
      <c r="Y1264" s="2" t="str">
        <f t="shared" si="133"/>
        <v>Đã thanh toán</v>
      </c>
      <c r="Z1264" s="51">
        <f t="shared" si="130"/>
        <v>45943</v>
      </c>
      <c r="AA1264" s="51">
        <f t="shared" si="131"/>
        <v>46076</v>
      </c>
      <c r="AD1264" s="2" t="str">
        <f>VLOOKUP($A1264,MA_KH!$A:$Q,MA_KH!O$1,0)</f>
        <v>TMART</v>
      </c>
      <c r="AE1264" s="2" t="str">
        <f>VLOOKUP($A1264,MA_KH!$A:$Q,MA_KH!P$1,0)</f>
        <v>CÔNG TY CỔ PHẦN T - MARTSTORES</v>
      </c>
    </row>
    <row r="1265" spans="1:31" ht="25.5" hidden="1" customHeight="1" x14ac:dyDescent="0.2">
      <c r="A1265" s="30" t="s">
        <v>22506</v>
      </c>
      <c r="B1265" s="30" t="s">
        <v>3960</v>
      </c>
      <c r="C1265" s="37">
        <v>45943</v>
      </c>
      <c r="D1265" s="30" t="s">
        <v>4703</v>
      </c>
      <c r="E1265" s="37">
        <v>45943</v>
      </c>
      <c r="F1265" s="30">
        <v>67078</v>
      </c>
      <c r="G1265" s="30" t="s">
        <v>3979</v>
      </c>
      <c r="H1265" s="38">
        <v>3487374</v>
      </c>
      <c r="I1265" s="34">
        <v>313865</v>
      </c>
      <c r="J1265" s="38">
        <v>253881</v>
      </c>
      <c r="K1265" s="38">
        <v>3427390</v>
      </c>
      <c r="L1265" s="7" t="s">
        <v>51</v>
      </c>
      <c r="M1265" s="6">
        <v>46076</v>
      </c>
      <c r="O1265" s="35">
        <f>IF(Table1[[#This Row],[Phân loại]]="Tồn đầu kỳ",Table1[[#This Row],[Tổng giá trị]],0)</f>
        <v>3427390</v>
      </c>
      <c r="P1265" s="7">
        <f>IF(Table1[[#This Row],[Số còn phải thu ĐK]]&lt;&gt;0,0,IF(Table1[[#This Row],[Phân loại]]="Bán hàng",Table1[[#This Row],[Tổng giá trị]],-Table1[[#This Row],[Tổng giá trị]]))</f>
        <v>0</v>
      </c>
      <c r="Q1265" s="35">
        <f t="shared" si="127"/>
        <v>3427390</v>
      </c>
      <c r="R1265" s="7">
        <f>Table1[[#This Row],[Số còn phải thu ĐK]]+Table1[[#This Row],[Giá Trị HD sau CK]]-Table1[[#This Row],[Số tiền đã thu]]</f>
        <v>0</v>
      </c>
      <c r="S1265" s="6">
        <f>IF(Table1[[#This Row],[Ngày hóa đơn]]&lt;&gt;"",Table1[[#This Row],[Ngày hóa đơn]],IF(Table1[[#This Row],[Ngày hạch toán]]&lt;&gt;"",Table1[[#This Row],[Ngày hạch toán]],""))</f>
        <v>45943</v>
      </c>
      <c r="T1265" s="7"/>
      <c r="U1265" s="6">
        <f>IF(Table1[[#This Row],[Ngày tính CN]]="","",S1265+T1265)</f>
        <v>45943</v>
      </c>
      <c r="V1265" s="35">
        <f ca="1">IF(Table1[[#This Row],[Hạn thanh toán]]="","",IF((U1265-NOW())&lt;0,0,(U1265-NOW())))</f>
        <v>0</v>
      </c>
      <c r="W1265" s="35"/>
      <c r="X1265" s="35" t="str">
        <f t="shared" ca="1" si="132"/>
        <v/>
      </c>
      <c r="Y1265" s="2" t="str">
        <f t="shared" si="133"/>
        <v>Đã thanh toán</v>
      </c>
      <c r="Z1265" s="51">
        <f t="shared" si="130"/>
        <v>45943</v>
      </c>
      <c r="AA1265" s="51">
        <f t="shared" si="131"/>
        <v>46076</v>
      </c>
      <c r="AD1265" s="2" t="str">
        <f>VLOOKUP($A1265,MA_KH!$A:$Q,MA_KH!O$1,0)</f>
        <v>TMART</v>
      </c>
      <c r="AE1265" s="2" t="str">
        <f>VLOOKUP($A1265,MA_KH!$A:$Q,MA_KH!P$1,0)</f>
        <v>CÔNG TY CỔ PHẦN T - MARTSTORES</v>
      </c>
    </row>
    <row r="1266" spans="1:31" ht="25.5" hidden="1" customHeight="1" x14ac:dyDescent="0.2">
      <c r="A1266" s="30" t="s">
        <v>22506</v>
      </c>
      <c r="B1266" s="30" t="s">
        <v>3960</v>
      </c>
      <c r="C1266" s="37">
        <v>45943</v>
      </c>
      <c r="D1266" s="30" t="s">
        <v>4704</v>
      </c>
      <c r="E1266" s="37">
        <v>45943</v>
      </c>
      <c r="F1266" s="30">
        <v>67079</v>
      </c>
      <c r="G1266" s="30" t="s">
        <v>4161</v>
      </c>
      <c r="H1266" s="38">
        <v>2905187</v>
      </c>
      <c r="I1266" s="34">
        <v>261468</v>
      </c>
      <c r="J1266" s="38">
        <v>211498</v>
      </c>
      <c r="K1266" s="38">
        <v>2855217</v>
      </c>
      <c r="L1266" s="7" t="s">
        <v>51</v>
      </c>
      <c r="M1266" s="6">
        <v>46076</v>
      </c>
      <c r="O1266" s="35">
        <f>IF(Table1[[#This Row],[Phân loại]]="Tồn đầu kỳ",Table1[[#This Row],[Tổng giá trị]],0)</f>
        <v>2855217</v>
      </c>
      <c r="P1266" s="7">
        <f>IF(Table1[[#This Row],[Số còn phải thu ĐK]]&lt;&gt;0,0,IF(Table1[[#This Row],[Phân loại]]="Bán hàng",Table1[[#This Row],[Tổng giá trị]],-Table1[[#This Row],[Tổng giá trị]]))</f>
        <v>0</v>
      </c>
      <c r="Q1266" s="35">
        <f t="shared" si="127"/>
        <v>2855217</v>
      </c>
      <c r="R1266" s="7">
        <f>Table1[[#This Row],[Số còn phải thu ĐK]]+Table1[[#This Row],[Giá Trị HD sau CK]]-Table1[[#This Row],[Số tiền đã thu]]</f>
        <v>0</v>
      </c>
      <c r="S1266" s="6">
        <f>IF(Table1[[#This Row],[Ngày hóa đơn]]&lt;&gt;"",Table1[[#This Row],[Ngày hóa đơn]],IF(Table1[[#This Row],[Ngày hạch toán]]&lt;&gt;"",Table1[[#This Row],[Ngày hạch toán]],""))</f>
        <v>45943</v>
      </c>
      <c r="T1266" s="7"/>
      <c r="U1266" s="6">
        <f>IF(Table1[[#This Row],[Ngày tính CN]]="","",S1266+T1266)</f>
        <v>45943</v>
      </c>
      <c r="V1266" s="35">
        <f ca="1">IF(Table1[[#This Row],[Hạn thanh toán]]="","",IF((U1266-NOW())&lt;0,0,(U1266-NOW())))</f>
        <v>0</v>
      </c>
      <c r="W1266" s="35"/>
      <c r="X1266" s="35" t="str">
        <f t="shared" ca="1" si="132"/>
        <v/>
      </c>
      <c r="Y1266" s="2" t="str">
        <f t="shared" si="133"/>
        <v>Đã thanh toán</v>
      </c>
      <c r="Z1266" s="51">
        <f t="shared" si="130"/>
        <v>45943</v>
      </c>
      <c r="AA1266" s="51">
        <f t="shared" si="131"/>
        <v>46076</v>
      </c>
      <c r="AD1266" s="2" t="str">
        <f>VLOOKUP($A1266,MA_KH!$A:$Q,MA_KH!O$1,0)</f>
        <v>TMART</v>
      </c>
      <c r="AE1266" s="2" t="str">
        <f>VLOOKUP($A1266,MA_KH!$A:$Q,MA_KH!P$1,0)</f>
        <v>CÔNG TY CỔ PHẦN T - MARTSTORES</v>
      </c>
    </row>
    <row r="1267" spans="1:31" ht="25.5" hidden="1" customHeight="1" x14ac:dyDescent="0.2">
      <c r="A1267" s="39" t="s">
        <v>22506</v>
      </c>
      <c r="B1267" s="39" t="s">
        <v>3960</v>
      </c>
      <c r="C1267" s="40">
        <v>45943</v>
      </c>
      <c r="D1267" s="39" t="s">
        <v>4705</v>
      </c>
      <c r="E1267" s="40">
        <v>45943</v>
      </c>
      <c r="F1267" s="39">
        <v>67080</v>
      </c>
      <c r="G1267" s="39" t="s">
        <v>4364</v>
      </c>
      <c r="H1267" s="41">
        <v>810582</v>
      </c>
      <c r="I1267" s="42">
        <v>72953</v>
      </c>
      <c r="J1267" s="41">
        <v>59010</v>
      </c>
      <c r="K1267" s="41">
        <v>796639</v>
      </c>
      <c r="L1267" s="7" t="s">
        <v>51</v>
      </c>
      <c r="M1267" s="6">
        <v>46076</v>
      </c>
      <c r="O1267" s="35">
        <f>IF(Table1[[#This Row],[Phân loại]]="Tồn đầu kỳ",Table1[[#This Row],[Tổng giá trị]],0)</f>
        <v>796639</v>
      </c>
      <c r="P1267" s="7">
        <f>IF(Table1[[#This Row],[Số còn phải thu ĐK]]&lt;&gt;0,0,IF(Table1[[#This Row],[Phân loại]]="Bán hàng",Table1[[#This Row],[Tổng giá trị]],-Table1[[#This Row],[Tổng giá trị]]))</f>
        <v>0</v>
      </c>
      <c r="Q1267" s="35">
        <f t="shared" si="127"/>
        <v>796639</v>
      </c>
      <c r="R1267" s="7">
        <f>Table1[[#This Row],[Số còn phải thu ĐK]]+Table1[[#This Row],[Giá Trị HD sau CK]]-Table1[[#This Row],[Số tiền đã thu]]</f>
        <v>0</v>
      </c>
      <c r="S1267" s="6">
        <f>IF(Table1[[#This Row],[Ngày hóa đơn]]&lt;&gt;"",Table1[[#This Row],[Ngày hóa đơn]],IF(Table1[[#This Row],[Ngày hạch toán]]&lt;&gt;"",Table1[[#This Row],[Ngày hạch toán]],""))</f>
        <v>45943</v>
      </c>
      <c r="T1267" s="7"/>
      <c r="U1267" s="6">
        <f>IF(Table1[[#This Row],[Ngày tính CN]]="","",S1267+T1267)</f>
        <v>45943</v>
      </c>
      <c r="V1267" s="35">
        <f ca="1">IF(Table1[[#This Row],[Hạn thanh toán]]="","",IF((U1267-NOW())&lt;0,0,(U1267-NOW())))</f>
        <v>0</v>
      </c>
      <c r="W1267" s="35"/>
      <c r="X1267" s="35" t="str">
        <f t="shared" ca="1" si="132"/>
        <v/>
      </c>
      <c r="Y1267" s="2" t="str">
        <f t="shared" si="133"/>
        <v>Đã thanh toán</v>
      </c>
      <c r="Z1267" s="51">
        <f t="shared" si="130"/>
        <v>45943</v>
      </c>
      <c r="AA1267" s="51">
        <f t="shared" si="131"/>
        <v>46076</v>
      </c>
      <c r="AD1267" s="2" t="str">
        <f>VLOOKUP($A1267,MA_KH!$A:$Q,MA_KH!O$1,0)</f>
        <v>TMART</v>
      </c>
      <c r="AE1267" s="2" t="str">
        <f>VLOOKUP($A1267,MA_KH!$A:$Q,MA_KH!P$1,0)</f>
        <v>CÔNG TY CỔ PHẦN T - MARTSTORES</v>
      </c>
    </row>
    <row r="1268" spans="1:31" ht="25.5" hidden="1" customHeight="1" x14ac:dyDescent="0.2">
      <c r="A1268" s="30" t="s">
        <v>22506</v>
      </c>
      <c r="B1268" s="30" t="s">
        <v>3960</v>
      </c>
      <c r="C1268" s="37">
        <v>45946</v>
      </c>
      <c r="D1268" s="30" t="s">
        <v>4717</v>
      </c>
      <c r="E1268" s="37">
        <v>45946</v>
      </c>
      <c r="F1268" s="30">
        <v>68406</v>
      </c>
      <c r="G1268" s="30" t="s">
        <v>3979</v>
      </c>
      <c r="H1268" s="38">
        <v>702850</v>
      </c>
      <c r="I1268" s="34">
        <v>63257</v>
      </c>
      <c r="J1268" s="38">
        <v>51167</v>
      </c>
      <c r="K1268" s="38">
        <v>690760</v>
      </c>
      <c r="L1268" s="7" t="s">
        <v>51</v>
      </c>
      <c r="M1268" s="6">
        <v>46076</v>
      </c>
      <c r="O1268" s="35">
        <f>IF(Table1[[#This Row],[Phân loại]]="Tồn đầu kỳ",Table1[[#This Row],[Tổng giá trị]],0)</f>
        <v>690760</v>
      </c>
      <c r="P1268" s="7">
        <f>IF(Table1[[#This Row],[Số còn phải thu ĐK]]&lt;&gt;0,0,IF(Table1[[#This Row],[Phân loại]]="Bán hàng",Table1[[#This Row],[Tổng giá trị]],-Table1[[#This Row],[Tổng giá trị]]))</f>
        <v>0</v>
      </c>
      <c r="Q1268" s="35">
        <f t="shared" ref="Q1268:Q1330" si="134">IF(M1268&lt;&gt;"",IF(O1268&lt;&gt;0,O1268,P1268),0)</f>
        <v>690760</v>
      </c>
      <c r="R1268" s="7">
        <f>Table1[[#This Row],[Số còn phải thu ĐK]]+Table1[[#This Row],[Giá Trị HD sau CK]]-Table1[[#This Row],[Số tiền đã thu]]</f>
        <v>0</v>
      </c>
      <c r="S1268" s="6">
        <f>IF(Table1[[#This Row],[Ngày hóa đơn]]&lt;&gt;"",Table1[[#This Row],[Ngày hóa đơn]],IF(Table1[[#This Row],[Ngày hạch toán]]&lt;&gt;"",Table1[[#This Row],[Ngày hạch toán]],""))</f>
        <v>45946</v>
      </c>
      <c r="T1268" s="7"/>
      <c r="U1268" s="6">
        <f>IF(Table1[[#This Row],[Ngày tính CN]]="","",S1268+T1268)</f>
        <v>45946</v>
      </c>
      <c r="V1268" s="35">
        <f ca="1">IF(Table1[[#This Row],[Hạn thanh toán]]="","",IF((U1268-NOW())&lt;0,0,(U1268-NOW())))</f>
        <v>0</v>
      </c>
      <c r="W1268" s="35"/>
      <c r="X1268" s="35" t="str">
        <f t="shared" ca="1" si="132"/>
        <v/>
      </c>
      <c r="Y1268" s="2" t="str">
        <f t="shared" si="133"/>
        <v>Đã thanh toán</v>
      </c>
      <c r="Z1268" s="51">
        <f t="shared" si="130"/>
        <v>45946</v>
      </c>
      <c r="AA1268" s="51">
        <f t="shared" si="131"/>
        <v>46076</v>
      </c>
      <c r="AD1268" s="2" t="str">
        <f>VLOOKUP($A1268,MA_KH!$A:$Q,MA_KH!O$1,0)</f>
        <v>TMART</v>
      </c>
      <c r="AE1268" s="2" t="str">
        <f>VLOOKUP($A1268,MA_KH!$A:$Q,MA_KH!P$1,0)</f>
        <v>CÔNG TY CỔ PHẦN T - MARTSTORES</v>
      </c>
    </row>
    <row r="1269" spans="1:31" ht="25.5" hidden="1" customHeight="1" x14ac:dyDescent="0.2">
      <c r="A1269" s="30" t="s">
        <v>22506</v>
      </c>
      <c r="B1269" s="30" t="s">
        <v>3960</v>
      </c>
      <c r="C1269" s="37">
        <v>45946</v>
      </c>
      <c r="D1269" s="30" t="s">
        <v>4718</v>
      </c>
      <c r="E1269" s="37">
        <v>45946</v>
      </c>
      <c r="F1269" s="30">
        <v>68407</v>
      </c>
      <c r="G1269" s="30" t="s">
        <v>4098</v>
      </c>
      <c r="H1269" s="38">
        <v>1529535</v>
      </c>
      <c r="I1269" s="34">
        <v>137659</v>
      </c>
      <c r="J1269" s="38">
        <v>111350</v>
      </c>
      <c r="K1269" s="38">
        <v>1503226</v>
      </c>
      <c r="L1269" s="7" t="s">
        <v>51</v>
      </c>
      <c r="M1269" s="6">
        <v>46076</v>
      </c>
      <c r="O1269" s="35">
        <f>IF(Table1[[#This Row],[Phân loại]]="Tồn đầu kỳ",Table1[[#This Row],[Tổng giá trị]],0)</f>
        <v>1503226</v>
      </c>
      <c r="P1269" s="7">
        <f>IF(Table1[[#This Row],[Số còn phải thu ĐK]]&lt;&gt;0,0,IF(Table1[[#This Row],[Phân loại]]="Bán hàng",Table1[[#This Row],[Tổng giá trị]],-Table1[[#This Row],[Tổng giá trị]]))</f>
        <v>0</v>
      </c>
      <c r="Q1269" s="35">
        <f t="shared" si="134"/>
        <v>1503226</v>
      </c>
      <c r="R1269" s="7">
        <f>Table1[[#This Row],[Số còn phải thu ĐK]]+Table1[[#This Row],[Giá Trị HD sau CK]]-Table1[[#This Row],[Số tiền đã thu]]</f>
        <v>0</v>
      </c>
      <c r="S1269" s="6">
        <f>IF(Table1[[#This Row],[Ngày hóa đơn]]&lt;&gt;"",Table1[[#This Row],[Ngày hóa đơn]],IF(Table1[[#This Row],[Ngày hạch toán]]&lt;&gt;"",Table1[[#This Row],[Ngày hạch toán]],""))</f>
        <v>45946</v>
      </c>
      <c r="T1269" s="7"/>
      <c r="U1269" s="6">
        <f>IF(Table1[[#This Row],[Ngày tính CN]]="","",S1269+T1269)</f>
        <v>45946</v>
      </c>
      <c r="V1269" s="35">
        <f ca="1">IF(Table1[[#This Row],[Hạn thanh toán]]="","",IF((U1269-NOW())&lt;0,0,(U1269-NOW())))</f>
        <v>0</v>
      </c>
      <c r="W1269" s="35"/>
      <c r="X1269" s="35" t="str">
        <f t="shared" ca="1" si="132"/>
        <v/>
      </c>
      <c r="Y1269" s="2" t="str">
        <f t="shared" si="133"/>
        <v>Đã thanh toán</v>
      </c>
      <c r="Z1269" s="51">
        <f t="shared" si="130"/>
        <v>45946</v>
      </c>
      <c r="AA1269" s="51">
        <f t="shared" si="131"/>
        <v>46076</v>
      </c>
      <c r="AD1269" s="2" t="str">
        <f>VLOOKUP($A1269,MA_KH!$A:$Q,MA_KH!O$1,0)</f>
        <v>TMART</v>
      </c>
      <c r="AE1269" s="2" t="str">
        <f>VLOOKUP($A1269,MA_KH!$A:$Q,MA_KH!P$1,0)</f>
        <v>CÔNG TY CỔ PHẦN T - MARTSTORES</v>
      </c>
    </row>
    <row r="1270" spans="1:31" ht="25.5" hidden="1" customHeight="1" x14ac:dyDescent="0.2">
      <c r="A1270" s="30" t="s">
        <v>22506</v>
      </c>
      <c r="B1270" s="30" t="s">
        <v>3960</v>
      </c>
      <c r="C1270" s="37">
        <v>45946</v>
      </c>
      <c r="D1270" s="30" t="s">
        <v>4719</v>
      </c>
      <c r="E1270" s="37">
        <v>45946</v>
      </c>
      <c r="F1270" s="30">
        <v>68408</v>
      </c>
      <c r="G1270" s="30" t="s">
        <v>4093</v>
      </c>
      <c r="H1270" s="38">
        <v>989748</v>
      </c>
      <c r="I1270" s="34">
        <v>89078</v>
      </c>
      <c r="J1270" s="38">
        <v>72054</v>
      </c>
      <c r="K1270" s="38">
        <v>972724</v>
      </c>
      <c r="L1270" s="7" t="s">
        <v>51</v>
      </c>
      <c r="M1270" s="6">
        <v>46076</v>
      </c>
      <c r="O1270" s="35">
        <f>IF(Table1[[#This Row],[Phân loại]]="Tồn đầu kỳ",Table1[[#This Row],[Tổng giá trị]],0)</f>
        <v>972724</v>
      </c>
      <c r="P1270" s="7">
        <f>IF(Table1[[#This Row],[Số còn phải thu ĐK]]&lt;&gt;0,0,IF(Table1[[#This Row],[Phân loại]]="Bán hàng",Table1[[#This Row],[Tổng giá trị]],-Table1[[#This Row],[Tổng giá trị]]))</f>
        <v>0</v>
      </c>
      <c r="Q1270" s="35">
        <f t="shared" si="134"/>
        <v>972724</v>
      </c>
      <c r="R1270" s="7">
        <f>Table1[[#This Row],[Số còn phải thu ĐK]]+Table1[[#This Row],[Giá Trị HD sau CK]]-Table1[[#This Row],[Số tiền đã thu]]</f>
        <v>0</v>
      </c>
      <c r="S1270" s="6">
        <f>IF(Table1[[#This Row],[Ngày hóa đơn]]&lt;&gt;"",Table1[[#This Row],[Ngày hóa đơn]],IF(Table1[[#This Row],[Ngày hạch toán]]&lt;&gt;"",Table1[[#This Row],[Ngày hạch toán]],""))</f>
        <v>45946</v>
      </c>
      <c r="T1270" s="7"/>
      <c r="U1270" s="6">
        <f>IF(Table1[[#This Row],[Ngày tính CN]]="","",S1270+T1270)</f>
        <v>45946</v>
      </c>
      <c r="V1270" s="35">
        <f ca="1">IF(Table1[[#This Row],[Hạn thanh toán]]="","",IF((U1270-NOW())&lt;0,0,(U1270-NOW())))</f>
        <v>0</v>
      </c>
      <c r="W1270" s="35"/>
      <c r="X1270" s="35" t="str">
        <f t="shared" ca="1" si="132"/>
        <v/>
      </c>
      <c r="Y1270" s="2" t="str">
        <f t="shared" si="133"/>
        <v>Đã thanh toán</v>
      </c>
      <c r="Z1270" s="51">
        <f t="shared" si="130"/>
        <v>45946</v>
      </c>
      <c r="AA1270" s="51">
        <f t="shared" si="131"/>
        <v>46076</v>
      </c>
      <c r="AD1270" s="2" t="str">
        <f>VLOOKUP($A1270,MA_KH!$A:$Q,MA_KH!O$1,0)</f>
        <v>TMART</v>
      </c>
      <c r="AE1270" s="2" t="str">
        <f>VLOOKUP($A1270,MA_KH!$A:$Q,MA_KH!P$1,0)</f>
        <v>CÔNG TY CỔ PHẦN T - MARTSTORES</v>
      </c>
    </row>
    <row r="1271" spans="1:31" ht="25.5" hidden="1" customHeight="1" x14ac:dyDescent="0.2">
      <c r="A1271" s="30" t="s">
        <v>22506</v>
      </c>
      <c r="B1271" s="30" t="s">
        <v>3960</v>
      </c>
      <c r="C1271" s="37">
        <v>45946</v>
      </c>
      <c r="D1271" s="30" t="s">
        <v>4720</v>
      </c>
      <c r="E1271" s="37">
        <v>45946</v>
      </c>
      <c r="F1271" s="30">
        <v>68409</v>
      </c>
      <c r="G1271" s="30" t="s">
        <v>4411</v>
      </c>
      <c r="H1271" s="38">
        <v>645744</v>
      </c>
      <c r="I1271" s="34">
        <v>58117</v>
      </c>
      <c r="J1271" s="38">
        <v>47010</v>
      </c>
      <c r="K1271" s="38">
        <v>634637</v>
      </c>
      <c r="L1271" s="7" t="s">
        <v>51</v>
      </c>
      <c r="M1271" s="6">
        <v>46076</v>
      </c>
      <c r="O1271" s="35">
        <f>IF(Table1[[#This Row],[Phân loại]]="Tồn đầu kỳ",Table1[[#This Row],[Tổng giá trị]],0)</f>
        <v>634637</v>
      </c>
      <c r="P1271" s="7">
        <f>IF(Table1[[#This Row],[Số còn phải thu ĐK]]&lt;&gt;0,0,IF(Table1[[#This Row],[Phân loại]]="Bán hàng",Table1[[#This Row],[Tổng giá trị]],-Table1[[#This Row],[Tổng giá trị]]))</f>
        <v>0</v>
      </c>
      <c r="Q1271" s="35">
        <f t="shared" si="134"/>
        <v>634637</v>
      </c>
      <c r="R1271" s="7">
        <f>Table1[[#This Row],[Số còn phải thu ĐK]]+Table1[[#This Row],[Giá Trị HD sau CK]]-Table1[[#This Row],[Số tiền đã thu]]</f>
        <v>0</v>
      </c>
      <c r="S1271" s="6">
        <f>IF(Table1[[#This Row],[Ngày hóa đơn]]&lt;&gt;"",Table1[[#This Row],[Ngày hóa đơn]],IF(Table1[[#This Row],[Ngày hạch toán]]&lt;&gt;"",Table1[[#This Row],[Ngày hạch toán]],""))</f>
        <v>45946</v>
      </c>
      <c r="T1271" s="7"/>
      <c r="U1271" s="6">
        <f>IF(Table1[[#This Row],[Ngày tính CN]]="","",S1271+T1271)</f>
        <v>45946</v>
      </c>
      <c r="V1271" s="35">
        <f ca="1">IF(Table1[[#This Row],[Hạn thanh toán]]="","",IF((U1271-NOW())&lt;0,0,(U1271-NOW())))</f>
        <v>0</v>
      </c>
      <c r="W1271" s="35"/>
      <c r="X1271" s="35" t="str">
        <f t="shared" ca="1" si="132"/>
        <v/>
      </c>
      <c r="Y1271" s="2" t="str">
        <f t="shared" si="133"/>
        <v>Đã thanh toán</v>
      </c>
      <c r="Z1271" s="51">
        <f t="shared" si="130"/>
        <v>45946</v>
      </c>
      <c r="AA1271" s="51">
        <f t="shared" si="131"/>
        <v>46076</v>
      </c>
      <c r="AD1271" s="2" t="str">
        <f>VLOOKUP($A1271,MA_KH!$A:$Q,MA_KH!O$1,0)</f>
        <v>TMART</v>
      </c>
      <c r="AE1271" s="2" t="str">
        <f>VLOOKUP($A1271,MA_KH!$A:$Q,MA_KH!P$1,0)</f>
        <v>CÔNG TY CỔ PHẦN T - MARTSTORES</v>
      </c>
    </row>
    <row r="1272" spans="1:31" ht="25.5" hidden="1" customHeight="1" x14ac:dyDescent="0.2">
      <c r="A1272" s="30" t="s">
        <v>22506</v>
      </c>
      <c r="B1272" s="30" t="s">
        <v>3960</v>
      </c>
      <c r="C1272" s="37">
        <v>45946</v>
      </c>
      <c r="D1272" s="30" t="s">
        <v>4721</v>
      </c>
      <c r="E1272" s="37">
        <v>45946</v>
      </c>
      <c r="F1272" s="30">
        <v>68410</v>
      </c>
      <c r="G1272" s="30" t="s">
        <v>4095</v>
      </c>
      <c r="H1272" s="38">
        <v>442850</v>
      </c>
      <c r="I1272" s="34">
        <v>39857</v>
      </c>
      <c r="J1272" s="38">
        <v>32239</v>
      </c>
      <c r="K1272" s="38">
        <v>435232</v>
      </c>
      <c r="L1272" s="7" t="s">
        <v>51</v>
      </c>
      <c r="M1272" s="6">
        <v>46076</v>
      </c>
      <c r="O1272" s="35">
        <f>IF(Table1[[#This Row],[Phân loại]]="Tồn đầu kỳ",Table1[[#This Row],[Tổng giá trị]],0)</f>
        <v>435232</v>
      </c>
      <c r="P1272" s="7">
        <f>IF(Table1[[#This Row],[Số còn phải thu ĐK]]&lt;&gt;0,0,IF(Table1[[#This Row],[Phân loại]]="Bán hàng",Table1[[#This Row],[Tổng giá trị]],-Table1[[#This Row],[Tổng giá trị]]))</f>
        <v>0</v>
      </c>
      <c r="Q1272" s="35">
        <f t="shared" si="134"/>
        <v>435232</v>
      </c>
      <c r="R1272" s="7">
        <f>Table1[[#This Row],[Số còn phải thu ĐK]]+Table1[[#This Row],[Giá Trị HD sau CK]]-Table1[[#This Row],[Số tiền đã thu]]</f>
        <v>0</v>
      </c>
      <c r="S1272" s="6">
        <f>IF(Table1[[#This Row],[Ngày hóa đơn]]&lt;&gt;"",Table1[[#This Row],[Ngày hóa đơn]],IF(Table1[[#This Row],[Ngày hạch toán]]&lt;&gt;"",Table1[[#This Row],[Ngày hạch toán]],""))</f>
        <v>45946</v>
      </c>
      <c r="T1272" s="7"/>
      <c r="U1272" s="6">
        <f>IF(Table1[[#This Row],[Ngày tính CN]]="","",S1272+T1272)</f>
        <v>45946</v>
      </c>
      <c r="V1272" s="35">
        <f ca="1">IF(Table1[[#This Row],[Hạn thanh toán]]="","",IF((U1272-NOW())&lt;0,0,(U1272-NOW())))</f>
        <v>0</v>
      </c>
      <c r="W1272" s="35"/>
      <c r="X1272" s="35" t="str">
        <f t="shared" ca="1" si="132"/>
        <v/>
      </c>
      <c r="Y1272" s="2" t="str">
        <f t="shared" si="133"/>
        <v>Đã thanh toán</v>
      </c>
      <c r="Z1272" s="51">
        <f t="shared" si="130"/>
        <v>45946</v>
      </c>
      <c r="AA1272" s="51">
        <f t="shared" si="131"/>
        <v>46076</v>
      </c>
      <c r="AD1272" s="2" t="str">
        <f>VLOOKUP($A1272,MA_KH!$A:$Q,MA_KH!O$1,0)</f>
        <v>TMART</v>
      </c>
      <c r="AE1272" s="2" t="str">
        <f>VLOOKUP($A1272,MA_KH!$A:$Q,MA_KH!P$1,0)</f>
        <v>CÔNG TY CỔ PHẦN T - MARTSTORES</v>
      </c>
    </row>
    <row r="1273" spans="1:31" ht="25.5" hidden="1" customHeight="1" x14ac:dyDescent="0.2">
      <c r="A1273" s="30" t="s">
        <v>22506</v>
      </c>
      <c r="B1273" s="30" t="s">
        <v>3960</v>
      </c>
      <c r="C1273" s="37">
        <v>45946</v>
      </c>
      <c r="D1273" s="30" t="s">
        <v>4722</v>
      </c>
      <c r="E1273" s="37">
        <v>45946</v>
      </c>
      <c r="F1273" s="30">
        <v>68411</v>
      </c>
      <c r="G1273" s="30" t="s">
        <v>4335</v>
      </c>
      <c r="H1273" s="38">
        <v>939900</v>
      </c>
      <c r="I1273" s="34">
        <v>84591</v>
      </c>
      <c r="J1273" s="38">
        <v>68425</v>
      </c>
      <c r="K1273" s="38">
        <v>923734</v>
      </c>
      <c r="L1273" s="7" t="s">
        <v>51</v>
      </c>
      <c r="M1273" s="6">
        <v>46076</v>
      </c>
      <c r="O1273" s="35">
        <f>IF(Table1[[#This Row],[Phân loại]]="Tồn đầu kỳ",Table1[[#This Row],[Tổng giá trị]],0)</f>
        <v>923734</v>
      </c>
      <c r="P1273" s="7">
        <f>IF(Table1[[#This Row],[Số còn phải thu ĐK]]&lt;&gt;0,0,IF(Table1[[#This Row],[Phân loại]]="Bán hàng",Table1[[#This Row],[Tổng giá trị]],-Table1[[#This Row],[Tổng giá trị]]))</f>
        <v>0</v>
      </c>
      <c r="Q1273" s="35">
        <f t="shared" si="134"/>
        <v>923734</v>
      </c>
      <c r="R1273" s="7">
        <f>Table1[[#This Row],[Số còn phải thu ĐK]]+Table1[[#This Row],[Giá Trị HD sau CK]]-Table1[[#This Row],[Số tiền đã thu]]</f>
        <v>0</v>
      </c>
      <c r="S1273" s="6">
        <f>IF(Table1[[#This Row],[Ngày hóa đơn]]&lt;&gt;"",Table1[[#This Row],[Ngày hóa đơn]],IF(Table1[[#This Row],[Ngày hạch toán]]&lt;&gt;"",Table1[[#This Row],[Ngày hạch toán]],""))</f>
        <v>45946</v>
      </c>
      <c r="T1273" s="7"/>
      <c r="U1273" s="6">
        <f>IF(Table1[[#This Row],[Ngày tính CN]]="","",S1273+T1273)</f>
        <v>45946</v>
      </c>
      <c r="V1273" s="35">
        <f ca="1">IF(Table1[[#This Row],[Hạn thanh toán]]="","",IF((U1273-NOW())&lt;0,0,(U1273-NOW())))</f>
        <v>0</v>
      </c>
      <c r="W1273" s="35"/>
      <c r="X1273" s="35" t="str">
        <f t="shared" ca="1" si="132"/>
        <v/>
      </c>
      <c r="Y1273" s="2" t="str">
        <f t="shared" si="133"/>
        <v>Đã thanh toán</v>
      </c>
      <c r="Z1273" s="51">
        <f t="shared" si="130"/>
        <v>45946</v>
      </c>
      <c r="AA1273" s="51">
        <f t="shared" si="131"/>
        <v>46076</v>
      </c>
      <c r="AD1273" s="2" t="str">
        <f>VLOOKUP($A1273,MA_KH!$A:$Q,MA_KH!O$1,0)</f>
        <v>TMART</v>
      </c>
      <c r="AE1273" s="2" t="str">
        <f>VLOOKUP($A1273,MA_KH!$A:$Q,MA_KH!P$1,0)</f>
        <v>CÔNG TY CỔ PHẦN T - MARTSTORES</v>
      </c>
    </row>
    <row r="1274" spans="1:31" ht="25.5" hidden="1" customHeight="1" x14ac:dyDescent="0.2">
      <c r="A1274" s="39" t="s">
        <v>22506</v>
      </c>
      <c r="B1274" s="39" t="s">
        <v>3960</v>
      </c>
      <c r="C1274" s="40">
        <v>45946</v>
      </c>
      <c r="D1274" s="39" t="s">
        <v>4723</v>
      </c>
      <c r="E1274" s="40">
        <v>45946</v>
      </c>
      <c r="F1274" s="39">
        <v>68412</v>
      </c>
      <c r="G1274" s="39" t="s">
        <v>4213</v>
      </c>
      <c r="H1274" s="41">
        <v>1527108</v>
      </c>
      <c r="I1274" s="42">
        <v>137441</v>
      </c>
      <c r="J1274" s="41">
        <v>111173</v>
      </c>
      <c r="K1274" s="41">
        <v>1500840</v>
      </c>
      <c r="L1274" s="7" t="s">
        <v>51</v>
      </c>
      <c r="M1274" s="6">
        <v>46076</v>
      </c>
      <c r="O1274" s="35">
        <f>IF(Table1[[#This Row],[Phân loại]]="Tồn đầu kỳ",Table1[[#This Row],[Tổng giá trị]],0)</f>
        <v>1500840</v>
      </c>
      <c r="P1274" s="7">
        <f>IF(Table1[[#This Row],[Số còn phải thu ĐK]]&lt;&gt;0,0,IF(Table1[[#This Row],[Phân loại]]="Bán hàng",Table1[[#This Row],[Tổng giá trị]],-Table1[[#This Row],[Tổng giá trị]]))</f>
        <v>0</v>
      </c>
      <c r="Q1274" s="35">
        <f t="shared" si="134"/>
        <v>1500840</v>
      </c>
      <c r="R1274" s="7">
        <f>Table1[[#This Row],[Số còn phải thu ĐK]]+Table1[[#This Row],[Giá Trị HD sau CK]]-Table1[[#This Row],[Số tiền đã thu]]</f>
        <v>0</v>
      </c>
      <c r="S1274" s="6">
        <f>IF(Table1[[#This Row],[Ngày hóa đơn]]&lt;&gt;"",Table1[[#This Row],[Ngày hóa đơn]],IF(Table1[[#This Row],[Ngày hạch toán]]&lt;&gt;"",Table1[[#This Row],[Ngày hạch toán]],""))</f>
        <v>45946</v>
      </c>
      <c r="T1274" s="7"/>
      <c r="U1274" s="6">
        <f>IF(Table1[[#This Row],[Ngày tính CN]]="","",S1274+T1274)</f>
        <v>45946</v>
      </c>
      <c r="V1274" s="35">
        <f ca="1">IF(Table1[[#This Row],[Hạn thanh toán]]="","",IF((U1274-NOW())&lt;0,0,(U1274-NOW())))</f>
        <v>0</v>
      </c>
      <c r="W1274" s="35"/>
      <c r="X1274" s="35" t="str">
        <f t="shared" ca="1" si="132"/>
        <v/>
      </c>
      <c r="Y1274" s="2" t="str">
        <f t="shared" si="133"/>
        <v>Đã thanh toán</v>
      </c>
      <c r="Z1274" s="51">
        <f t="shared" si="130"/>
        <v>45946</v>
      </c>
      <c r="AA1274" s="51">
        <f t="shared" si="131"/>
        <v>46076</v>
      </c>
      <c r="AD1274" s="2" t="str">
        <f>VLOOKUP($A1274,MA_KH!$A:$Q,MA_KH!O$1,0)</f>
        <v>TMART</v>
      </c>
      <c r="AE1274" s="2" t="str">
        <f>VLOOKUP($A1274,MA_KH!$A:$Q,MA_KH!P$1,0)</f>
        <v>CÔNG TY CỔ PHẦN T - MARTSTORES</v>
      </c>
    </row>
    <row r="1275" spans="1:31" ht="25.5" hidden="1" customHeight="1" x14ac:dyDescent="0.2">
      <c r="A1275" s="39" t="s">
        <v>22506</v>
      </c>
      <c r="B1275" s="39" t="s">
        <v>3960</v>
      </c>
      <c r="C1275" s="40">
        <v>45946</v>
      </c>
      <c r="D1275" s="39" t="s">
        <v>4724</v>
      </c>
      <c r="E1275" s="40">
        <v>45946</v>
      </c>
      <c r="F1275" s="39">
        <v>68437</v>
      </c>
      <c r="G1275" s="39" t="s">
        <v>4220</v>
      </c>
      <c r="H1275" s="41">
        <v>2108489</v>
      </c>
      <c r="I1275" s="42">
        <v>189765</v>
      </c>
      <c r="J1275" s="41">
        <v>153498</v>
      </c>
      <c r="K1275" s="41">
        <v>2072222</v>
      </c>
      <c r="L1275" s="7" t="s">
        <v>51</v>
      </c>
      <c r="M1275" s="6">
        <v>46076</v>
      </c>
      <c r="O1275" s="35">
        <f>IF(Table1[[#This Row],[Phân loại]]="Tồn đầu kỳ",Table1[[#This Row],[Tổng giá trị]],0)</f>
        <v>2072222</v>
      </c>
      <c r="P1275" s="7">
        <f>IF(Table1[[#This Row],[Số còn phải thu ĐK]]&lt;&gt;0,0,IF(Table1[[#This Row],[Phân loại]]="Bán hàng",Table1[[#This Row],[Tổng giá trị]],-Table1[[#This Row],[Tổng giá trị]]))</f>
        <v>0</v>
      </c>
      <c r="Q1275" s="35">
        <f t="shared" si="134"/>
        <v>2072222</v>
      </c>
      <c r="R1275" s="7">
        <f>Table1[[#This Row],[Số còn phải thu ĐK]]+Table1[[#This Row],[Giá Trị HD sau CK]]-Table1[[#This Row],[Số tiền đã thu]]</f>
        <v>0</v>
      </c>
      <c r="S1275" s="6">
        <f>IF(Table1[[#This Row],[Ngày hóa đơn]]&lt;&gt;"",Table1[[#This Row],[Ngày hóa đơn]],IF(Table1[[#This Row],[Ngày hạch toán]]&lt;&gt;"",Table1[[#This Row],[Ngày hạch toán]],""))</f>
        <v>45946</v>
      </c>
      <c r="T1275" s="7"/>
      <c r="U1275" s="6">
        <f>IF(Table1[[#This Row],[Ngày tính CN]]="","",S1275+T1275)</f>
        <v>45946</v>
      </c>
      <c r="V1275" s="35">
        <f ca="1">IF(Table1[[#This Row],[Hạn thanh toán]]="","",IF((U1275-NOW())&lt;0,0,(U1275-NOW())))</f>
        <v>0</v>
      </c>
      <c r="W1275" s="35"/>
      <c r="X1275" s="35" t="str">
        <f t="shared" ca="1" si="132"/>
        <v/>
      </c>
      <c r="Y1275" s="2" t="str">
        <f t="shared" si="133"/>
        <v>Đã thanh toán</v>
      </c>
      <c r="Z1275" s="51">
        <f t="shared" si="130"/>
        <v>45946</v>
      </c>
      <c r="AA1275" s="51">
        <f t="shared" si="131"/>
        <v>46076</v>
      </c>
      <c r="AD1275" s="2" t="str">
        <f>VLOOKUP($A1275,MA_KH!$A:$Q,MA_KH!O$1,0)</f>
        <v>TMART</v>
      </c>
      <c r="AE1275" s="2" t="str">
        <f>VLOOKUP($A1275,MA_KH!$A:$Q,MA_KH!P$1,0)</f>
        <v>CÔNG TY CỔ PHẦN T - MARTSTORES</v>
      </c>
    </row>
    <row r="1276" spans="1:31" ht="25.5" hidden="1" customHeight="1" x14ac:dyDescent="0.2">
      <c r="A1276" s="30" t="s">
        <v>22506</v>
      </c>
      <c r="B1276" s="30" t="s">
        <v>3960</v>
      </c>
      <c r="C1276" s="37">
        <v>45946</v>
      </c>
      <c r="D1276" s="30" t="s">
        <v>4727</v>
      </c>
      <c r="E1276" s="37">
        <v>45946</v>
      </c>
      <c r="F1276" s="30">
        <v>68477</v>
      </c>
      <c r="G1276" s="30" t="s">
        <v>4221</v>
      </c>
      <c r="H1276" s="38">
        <v>728037</v>
      </c>
      <c r="I1276" s="34">
        <v>65523</v>
      </c>
      <c r="J1276" s="38">
        <v>53001</v>
      </c>
      <c r="K1276" s="38">
        <v>715515</v>
      </c>
      <c r="L1276" s="7" t="s">
        <v>51</v>
      </c>
      <c r="M1276" s="6">
        <v>46076</v>
      </c>
      <c r="O1276" s="35">
        <f>IF(Table1[[#This Row],[Phân loại]]="Tồn đầu kỳ",Table1[[#This Row],[Tổng giá trị]],0)</f>
        <v>715515</v>
      </c>
      <c r="P1276" s="7">
        <f>IF(Table1[[#This Row],[Số còn phải thu ĐK]]&lt;&gt;0,0,IF(Table1[[#This Row],[Phân loại]]="Bán hàng",Table1[[#This Row],[Tổng giá trị]],-Table1[[#This Row],[Tổng giá trị]]))</f>
        <v>0</v>
      </c>
      <c r="Q1276" s="35">
        <f t="shared" si="134"/>
        <v>715515</v>
      </c>
      <c r="R1276" s="7">
        <f>Table1[[#This Row],[Số còn phải thu ĐK]]+Table1[[#This Row],[Giá Trị HD sau CK]]-Table1[[#This Row],[Số tiền đã thu]]</f>
        <v>0</v>
      </c>
      <c r="S1276" s="6">
        <f>IF(Table1[[#This Row],[Ngày hóa đơn]]&lt;&gt;"",Table1[[#This Row],[Ngày hóa đơn]],IF(Table1[[#This Row],[Ngày hạch toán]]&lt;&gt;"",Table1[[#This Row],[Ngày hạch toán]],""))</f>
        <v>45946</v>
      </c>
      <c r="T1276" s="7"/>
      <c r="U1276" s="6">
        <f>IF(Table1[[#This Row],[Ngày tính CN]]="","",S1276+T1276)</f>
        <v>45946</v>
      </c>
      <c r="V1276" s="35">
        <f ca="1">IF(Table1[[#This Row],[Hạn thanh toán]]="","",IF((U1276-NOW())&lt;0,0,(U1276-NOW())))</f>
        <v>0</v>
      </c>
      <c r="W1276" s="35"/>
      <c r="X1276" s="35" t="str">
        <f t="shared" ca="1" si="132"/>
        <v/>
      </c>
      <c r="Y1276" s="2" t="str">
        <f t="shared" si="133"/>
        <v>Đã thanh toán</v>
      </c>
      <c r="Z1276" s="51">
        <f t="shared" si="130"/>
        <v>45946</v>
      </c>
      <c r="AA1276" s="51">
        <f t="shared" si="131"/>
        <v>46076</v>
      </c>
      <c r="AD1276" s="2" t="str">
        <f>VLOOKUP($A1276,MA_KH!$A:$Q,MA_KH!O$1,0)</f>
        <v>TMART</v>
      </c>
      <c r="AE1276" s="2" t="str">
        <f>VLOOKUP($A1276,MA_KH!$A:$Q,MA_KH!P$1,0)</f>
        <v>CÔNG TY CỔ PHẦN T - MARTSTORES</v>
      </c>
    </row>
    <row r="1277" spans="1:31" ht="25.5" hidden="1" customHeight="1" x14ac:dyDescent="0.2">
      <c r="A1277" s="30" t="s">
        <v>22506</v>
      </c>
      <c r="B1277" s="30" t="s">
        <v>3960</v>
      </c>
      <c r="C1277" s="37">
        <v>45946</v>
      </c>
      <c r="D1277" s="30" t="s">
        <v>4728</v>
      </c>
      <c r="E1277" s="37">
        <v>45946</v>
      </c>
      <c r="F1277" s="30">
        <v>68478</v>
      </c>
      <c r="G1277" s="30" t="s">
        <v>4365</v>
      </c>
      <c r="H1277" s="38">
        <v>913179</v>
      </c>
      <c r="I1277" s="34">
        <v>82187</v>
      </c>
      <c r="J1277" s="38">
        <v>66479</v>
      </c>
      <c r="K1277" s="38">
        <v>897471</v>
      </c>
      <c r="L1277" s="7" t="s">
        <v>51</v>
      </c>
      <c r="M1277" s="6">
        <v>46076</v>
      </c>
      <c r="O1277" s="35">
        <f>IF(Table1[[#This Row],[Phân loại]]="Tồn đầu kỳ",Table1[[#This Row],[Tổng giá trị]],0)</f>
        <v>897471</v>
      </c>
      <c r="P1277" s="7">
        <f>IF(Table1[[#This Row],[Số còn phải thu ĐK]]&lt;&gt;0,0,IF(Table1[[#This Row],[Phân loại]]="Bán hàng",Table1[[#This Row],[Tổng giá trị]],-Table1[[#This Row],[Tổng giá trị]]))</f>
        <v>0</v>
      </c>
      <c r="Q1277" s="35">
        <f t="shared" si="134"/>
        <v>897471</v>
      </c>
      <c r="R1277" s="7">
        <f>Table1[[#This Row],[Số còn phải thu ĐK]]+Table1[[#This Row],[Giá Trị HD sau CK]]-Table1[[#This Row],[Số tiền đã thu]]</f>
        <v>0</v>
      </c>
      <c r="S1277" s="6">
        <f>IF(Table1[[#This Row],[Ngày hóa đơn]]&lt;&gt;"",Table1[[#This Row],[Ngày hóa đơn]],IF(Table1[[#This Row],[Ngày hạch toán]]&lt;&gt;"",Table1[[#This Row],[Ngày hạch toán]],""))</f>
        <v>45946</v>
      </c>
      <c r="T1277" s="7"/>
      <c r="U1277" s="6">
        <f>IF(Table1[[#This Row],[Ngày tính CN]]="","",S1277+T1277)</f>
        <v>45946</v>
      </c>
      <c r="V1277" s="35">
        <f ca="1">IF(Table1[[#This Row],[Hạn thanh toán]]="","",IF((U1277-NOW())&lt;0,0,(U1277-NOW())))</f>
        <v>0</v>
      </c>
      <c r="W1277" s="35"/>
      <c r="X1277" s="35" t="str">
        <f t="shared" ca="1" si="132"/>
        <v/>
      </c>
      <c r="Y1277" s="2" t="str">
        <f t="shared" si="133"/>
        <v>Đã thanh toán</v>
      </c>
      <c r="Z1277" s="51">
        <f t="shared" si="130"/>
        <v>45946</v>
      </c>
      <c r="AA1277" s="51">
        <f t="shared" si="131"/>
        <v>46076</v>
      </c>
      <c r="AD1277" s="2" t="str">
        <f>VLOOKUP($A1277,MA_KH!$A:$Q,MA_KH!O$1,0)</f>
        <v>TMART</v>
      </c>
      <c r="AE1277" s="2" t="str">
        <f>VLOOKUP($A1277,MA_KH!$A:$Q,MA_KH!P$1,0)</f>
        <v>CÔNG TY CỔ PHẦN T - MARTSTORES</v>
      </c>
    </row>
    <row r="1278" spans="1:31" ht="25.5" hidden="1" customHeight="1" x14ac:dyDescent="0.2">
      <c r="A1278" s="30" t="s">
        <v>22506</v>
      </c>
      <c r="B1278" s="30" t="s">
        <v>3960</v>
      </c>
      <c r="C1278" s="37">
        <v>45946</v>
      </c>
      <c r="D1278" s="30" t="s">
        <v>4729</v>
      </c>
      <c r="E1278" s="37">
        <v>45946</v>
      </c>
      <c r="F1278" s="30">
        <v>68476</v>
      </c>
      <c r="G1278" s="30" t="s">
        <v>4214</v>
      </c>
      <c r="H1278" s="38">
        <v>1833918</v>
      </c>
      <c r="I1278" s="34">
        <v>165054</v>
      </c>
      <c r="J1278" s="38">
        <v>133509</v>
      </c>
      <c r="K1278" s="38">
        <v>1802373</v>
      </c>
      <c r="L1278" s="7" t="s">
        <v>51</v>
      </c>
      <c r="M1278" s="6">
        <v>46076</v>
      </c>
      <c r="O1278" s="35">
        <f>IF(Table1[[#This Row],[Phân loại]]="Tồn đầu kỳ",Table1[[#This Row],[Tổng giá trị]],0)</f>
        <v>1802373</v>
      </c>
      <c r="P1278" s="7">
        <f>IF(Table1[[#This Row],[Số còn phải thu ĐK]]&lt;&gt;0,0,IF(Table1[[#This Row],[Phân loại]]="Bán hàng",Table1[[#This Row],[Tổng giá trị]],-Table1[[#This Row],[Tổng giá trị]]))</f>
        <v>0</v>
      </c>
      <c r="Q1278" s="35">
        <f t="shared" si="134"/>
        <v>1802373</v>
      </c>
      <c r="R1278" s="7">
        <f>Table1[[#This Row],[Số còn phải thu ĐK]]+Table1[[#This Row],[Giá Trị HD sau CK]]-Table1[[#This Row],[Số tiền đã thu]]</f>
        <v>0</v>
      </c>
      <c r="S1278" s="6">
        <f>IF(Table1[[#This Row],[Ngày hóa đơn]]&lt;&gt;"",Table1[[#This Row],[Ngày hóa đơn]],IF(Table1[[#This Row],[Ngày hạch toán]]&lt;&gt;"",Table1[[#This Row],[Ngày hạch toán]],""))</f>
        <v>45946</v>
      </c>
      <c r="T1278" s="7"/>
      <c r="U1278" s="6">
        <f>IF(Table1[[#This Row],[Ngày tính CN]]="","",S1278+T1278)</f>
        <v>45946</v>
      </c>
      <c r="V1278" s="35">
        <f ca="1">IF(Table1[[#This Row],[Hạn thanh toán]]="","",IF((U1278-NOW())&lt;0,0,(U1278-NOW())))</f>
        <v>0</v>
      </c>
      <c r="W1278" s="35"/>
      <c r="X1278" s="35" t="str">
        <f t="shared" ca="1" si="132"/>
        <v/>
      </c>
      <c r="Y1278" s="2" t="str">
        <f t="shared" si="133"/>
        <v>Đã thanh toán</v>
      </c>
      <c r="Z1278" s="51">
        <f t="shared" si="130"/>
        <v>45946</v>
      </c>
      <c r="AA1278" s="51">
        <f t="shared" si="131"/>
        <v>46076</v>
      </c>
      <c r="AD1278" s="2" t="str">
        <f>VLOOKUP($A1278,MA_KH!$A:$Q,MA_KH!O$1,0)</f>
        <v>TMART</v>
      </c>
      <c r="AE1278" s="2" t="str">
        <f>VLOOKUP($A1278,MA_KH!$A:$Q,MA_KH!P$1,0)</f>
        <v>CÔNG TY CỔ PHẦN T - MARTSTORES</v>
      </c>
    </row>
    <row r="1279" spans="1:31" ht="25.5" hidden="1" customHeight="1" x14ac:dyDescent="0.2">
      <c r="A1279" s="30" t="s">
        <v>22506</v>
      </c>
      <c r="B1279" s="30" t="s">
        <v>3960</v>
      </c>
      <c r="C1279" s="37">
        <v>45946</v>
      </c>
      <c r="D1279" s="30" t="s">
        <v>4730</v>
      </c>
      <c r="E1279" s="37">
        <v>45946</v>
      </c>
      <c r="F1279" s="30">
        <v>68479</v>
      </c>
      <c r="G1279" s="30" t="s">
        <v>4261</v>
      </c>
      <c r="H1279" s="38">
        <v>645744</v>
      </c>
      <c r="I1279" s="34">
        <v>58117</v>
      </c>
      <c r="J1279" s="38">
        <v>47010</v>
      </c>
      <c r="K1279" s="38">
        <v>634637</v>
      </c>
      <c r="L1279" s="7" t="s">
        <v>51</v>
      </c>
      <c r="M1279" s="6">
        <v>46076</v>
      </c>
      <c r="O1279" s="35">
        <f>IF(Table1[[#This Row],[Phân loại]]="Tồn đầu kỳ",Table1[[#This Row],[Tổng giá trị]],0)</f>
        <v>634637</v>
      </c>
      <c r="P1279" s="7">
        <f>IF(Table1[[#This Row],[Số còn phải thu ĐK]]&lt;&gt;0,0,IF(Table1[[#This Row],[Phân loại]]="Bán hàng",Table1[[#This Row],[Tổng giá trị]],-Table1[[#This Row],[Tổng giá trị]]))</f>
        <v>0</v>
      </c>
      <c r="Q1279" s="35">
        <f t="shared" si="134"/>
        <v>634637</v>
      </c>
      <c r="R1279" s="7">
        <f>Table1[[#This Row],[Số còn phải thu ĐK]]+Table1[[#This Row],[Giá Trị HD sau CK]]-Table1[[#This Row],[Số tiền đã thu]]</f>
        <v>0</v>
      </c>
      <c r="S1279" s="6">
        <f>IF(Table1[[#This Row],[Ngày hóa đơn]]&lt;&gt;"",Table1[[#This Row],[Ngày hóa đơn]],IF(Table1[[#This Row],[Ngày hạch toán]]&lt;&gt;"",Table1[[#This Row],[Ngày hạch toán]],""))</f>
        <v>45946</v>
      </c>
      <c r="T1279" s="7"/>
      <c r="U1279" s="6">
        <f>IF(Table1[[#This Row],[Ngày tính CN]]="","",S1279+T1279)</f>
        <v>45946</v>
      </c>
      <c r="V1279" s="35">
        <f ca="1">IF(Table1[[#This Row],[Hạn thanh toán]]="","",IF((U1279-NOW())&lt;0,0,(U1279-NOW())))</f>
        <v>0</v>
      </c>
      <c r="W1279" s="35"/>
      <c r="X1279" s="35" t="str">
        <f t="shared" ca="1" si="132"/>
        <v/>
      </c>
      <c r="Y1279" s="2" t="str">
        <f t="shared" si="133"/>
        <v>Đã thanh toán</v>
      </c>
      <c r="Z1279" s="51">
        <f t="shared" si="130"/>
        <v>45946</v>
      </c>
      <c r="AA1279" s="51">
        <f t="shared" si="131"/>
        <v>46076</v>
      </c>
      <c r="AD1279" s="2" t="str">
        <f>VLOOKUP($A1279,MA_KH!$A:$Q,MA_KH!O$1,0)</f>
        <v>TMART</v>
      </c>
      <c r="AE1279" s="2" t="str">
        <f>VLOOKUP($A1279,MA_KH!$A:$Q,MA_KH!P$1,0)</f>
        <v>CÔNG TY CỔ PHẦN T - MARTSTORES</v>
      </c>
    </row>
    <row r="1280" spans="1:31" ht="25.5" hidden="1" customHeight="1" x14ac:dyDescent="0.2">
      <c r="A1280" s="30" t="s">
        <v>22506</v>
      </c>
      <c r="B1280" s="30" t="s">
        <v>3960</v>
      </c>
      <c r="C1280" s="37">
        <v>45946</v>
      </c>
      <c r="D1280" s="30" t="s">
        <v>4731</v>
      </c>
      <c r="E1280" s="37">
        <v>45946</v>
      </c>
      <c r="F1280" s="30">
        <v>68480</v>
      </c>
      <c r="G1280" s="30" t="s">
        <v>4334</v>
      </c>
      <c r="H1280" s="38">
        <v>1638213</v>
      </c>
      <c r="I1280" s="34">
        <v>147440</v>
      </c>
      <c r="J1280" s="38">
        <v>119262</v>
      </c>
      <c r="K1280" s="38">
        <v>1610035</v>
      </c>
      <c r="L1280" s="7" t="s">
        <v>51</v>
      </c>
      <c r="M1280" s="6">
        <v>46076</v>
      </c>
      <c r="O1280" s="35">
        <f>IF(Table1[[#This Row],[Phân loại]]="Tồn đầu kỳ",Table1[[#This Row],[Tổng giá trị]],0)</f>
        <v>1610035</v>
      </c>
      <c r="P1280" s="7">
        <f>IF(Table1[[#This Row],[Số còn phải thu ĐK]]&lt;&gt;0,0,IF(Table1[[#This Row],[Phân loại]]="Bán hàng",Table1[[#This Row],[Tổng giá trị]],-Table1[[#This Row],[Tổng giá trị]]))</f>
        <v>0</v>
      </c>
      <c r="Q1280" s="35">
        <f t="shared" si="134"/>
        <v>1610035</v>
      </c>
      <c r="R1280" s="7">
        <f>Table1[[#This Row],[Số còn phải thu ĐK]]+Table1[[#This Row],[Giá Trị HD sau CK]]-Table1[[#This Row],[Số tiền đã thu]]</f>
        <v>0</v>
      </c>
      <c r="S1280" s="6">
        <f>IF(Table1[[#This Row],[Ngày hóa đơn]]&lt;&gt;"",Table1[[#This Row],[Ngày hóa đơn]],IF(Table1[[#This Row],[Ngày hạch toán]]&lt;&gt;"",Table1[[#This Row],[Ngày hạch toán]],""))</f>
        <v>45946</v>
      </c>
      <c r="T1280" s="7"/>
      <c r="U1280" s="6">
        <f>IF(Table1[[#This Row],[Ngày tính CN]]="","",S1280+T1280)</f>
        <v>45946</v>
      </c>
      <c r="V1280" s="35">
        <f ca="1">IF(Table1[[#This Row],[Hạn thanh toán]]="","",IF((U1280-NOW())&lt;0,0,(U1280-NOW())))</f>
        <v>0</v>
      </c>
      <c r="W1280" s="35"/>
      <c r="X1280" s="35" t="str">
        <f t="shared" ca="1" si="132"/>
        <v/>
      </c>
      <c r="Y1280" s="2" t="str">
        <f t="shared" si="133"/>
        <v>Đã thanh toán</v>
      </c>
      <c r="Z1280" s="51">
        <f t="shared" si="130"/>
        <v>45946</v>
      </c>
      <c r="AA1280" s="51">
        <f t="shared" si="131"/>
        <v>46076</v>
      </c>
      <c r="AD1280" s="2" t="str">
        <f>VLOOKUP($A1280,MA_KH!$A:$Q,MA_KH!O$1,0)</f>
        <v>TMART</v>
      </c>
      <c r="AE1280" s="2" t="str">
        <f>VLOOKUP($A1280,MA_KH!$A:$Q,MA_KH!P$1,0)</f>
        <v>CÔNG TY CỔ PHẦN T - MARTSTORES</v>
      </c>
    </row>
    <row r="1281" spans="1:31" ht="25.5" hidden="1" customHeight="1" x14ac:dyDescent="0.2">
      <c r="A1281" s="30" t="s">
        <v>22506</v>
      </c>
      <c r="B1281" s="30" t="s">
        <v>3960</v>
      </c>
      <c r="C1281" s="37">
        <v>45946</v>
      </c>
      <c r="D1281" s="30" t="s">
        <v>4732</v>
      </c>
      <c r="E1281" s="37">
        <v>45946</v>
      </c>
      <c r="F1281" s="30">
        <v>68481</v>
      </c>
      <c r="G1281" s="30" t="s">
        <v>4212</v>
      </c>
      <c r="H1281" s="38">
        <v>1263071</v>
      </c>
      <c r="I1281" s="34">
        <v>113677</v>
      </c>
      <c r="J1281" s="38">
        <v>91952</v>
      </c>
      <c r="K1281" s="38">
        <v>1241346</v>
      </c>
      <c r="L1281" s="7" t="s">
        <v>51</v>
      </c>
      <c r="M1281" s="6">
        <v>46076</v>
      </c>
      <c r="O1281" s="35">
        <f>IF(Table1[[#This Row],[Phân loại]]="Tồn đầu kỳ",Table1[[#This Row],[Tổng giá trị]],0)</f>
        <v>1241346</v>
      </c>
      <c r="P1281" s="7">
        <f>IF(Table1[[#This Row],[Số còn phải thu ĐK]]&lt;&gt;0,0,IF(Table1[[#This Row],[Phân loại]]="Bán hàng",Table1[[#This Row],[Tổng giá trị]],-Table1[[#This Row],[Tổng giá trị]]))</f>
        <v>0</v>
      </c>
      <c r="Q1281" s="35">
        <f t="shared" si="134"/>
        <v>1241346</v>
      </c>
      <c r="R1281" s="7">
        <f>Table1[[#This Row],[Số còn phải thu ĐK]]+Table1[[#This Row],[Giá Trị HD sau CK]]-Table1[[#This Row],[Số tiền đã thu]]</f>
        <v>0</v>
      </c>
      <c r="S1281" s="6">
        <f>IF(Table1[[#This Row],[Ngày hóa đơn]]&lt;&gt;"",Table1[[#This Row],[Ngày hóa đơn]],IF(Table1[[#This Row],[Ngày hạch toán]]&lt;&gt;"",Table1[[#This Row],[Ngày hạch toán]],""))</f>
        <v>45946</v>
      </c>
      <c r="T1281" s="7"/>
      <c r="U1281" s="6">
        <f>IF(Table1[[#This Row],[Ngày tính CN]]="","",S1281+T1281)</f>
        <v>45946</v>
      </c>
      <c r="V1281" s="35">
        <f ca="1">IF(Table1[[#This Row],[Hạn thanh toán]]="","",IF((U1281-NOW())&lt;0,0,(U1281-NOW())))</f>
        <v>0</v>
      </c>
      <c r="W1281" s="35"/>
      <c r="X1281" s="35" t="str">
        <f t="shared" ca="1" si="132"/>
        <v/>
      </c>
      <c r="Y1281" s="2" t="str">
        <f t="shared" si="133"/>
        <v>Đã thanh toán</v>
      </c>
      <c r="Z1281" s="51">
        <f t="shared" si="130"/>
        <v>45946</v>
      </c>
      <c r="AA1281" s="51">
        <f t="shared" si="131"/>
        <v>46076</v>
      </c>
      <c r="AD1281" s="2" t="str">
        <f>VLOOKUP($A1281,MA_KH!$A:$Q,MA_KH!O$1,0)</f>
        <v>TMART</v>
      </c>
      <c r="AE1281" s="2" t="str">
        <f>VLOOKUP($A1281,MA_KH!$A:$Q,MA_KH!P$1,0)</f>
        <v>CÔNG TY CỔ PHẦN T - MARTSTORES</v>
      </c>
    </row>
    <row r="1282" spans="1:31" ht="25.5" hidden="1" customHeight="1" x14ac:dyDescent="0.2">
      <c r="A1282" s="30" t="s">
        <v>22506</v>
      </c>
      <c r="B1282" s="30" t="s">
        <v>3960</v>
      </c>
      <c r="C1282" s="37">
        <v>45946</v>
      </c>
      <c r="D1282" s="30" t="s">
        <v>4733</v>
      </c>
      <c r="E1282" s="37">
        <v>45946</v>
      </c>
      <c r="F1282" s="30">
        <v>68482</v>
      </c>
      <c r="G1282" s="30" t="s">
        <v>4211</v>
      </c>
      <c r="H1282" s="38">
        <v>874269</v>
      </c>
      <c r="I1282" s="34">
        <v>78685</v>
      </c>
      <c r="J1282" s="38">
        <v>63647</v>
      </c>
      <c r="K1282" s="38">
        <v>859231</v>
      </c>
      <c r="L1282" s="7" t="s">
        <v>51</v>
      </c>
      <c r="M1282" s="6">
        <v>46076</v>
      </c>
      <c r="O1282" s="35">
        <f>IF(Table1[[#This Row],[Phân loại]]="Tồn đầu kỳ",Table1[[#This Row],[Tổng giá trị]],0)</f>
        <v>859231</v>
      </c>
      <c r="P1282" s="7">
        <f>IF(Table1[[#This Row],[Số còn phải thu ĐK]]&lt;&gt;0,0,IF(Table1[[#This Row],[Phân loại]]="Bán hàng",Table1[[#This Row],[Tổng giá trị]],-Table1[[#This Row],[Tổng giá trị]]))</f>
        <v>0</v>
      </c>
      <c r="Q1282" s="35">
        <f t="shared" si="134"/>
        <v>859231</v>
      </c>
      <c r="R1282" s="7">
        <f>Table1[[#This Row],[Số còn phải thu ĐK]]+Table1[[#This Row],[Giá Trị HD sau CK]]-Table1[[#This Row],[Số tiền đã thu]]</f>
        <v>0</v>
      </c>
      <c r="S1282" s="6">
        <f>IF(Table1[[#This Row],[Ngày hóa đơn]]&lt;&gt;"",Table1[[#This Row],[Ngày hóa đơn]],IF(Table1[[#This Row],[Ngày hạch toán]]&lt;&gt;"",Table1[[#This Row],[Ngày hạch toán]],""))</f>
        <v>45946</v>
      </c>
      <c r="T1282" s="7"/>
      <c r="U1282" s="6">
        <f>IF(Table1[[#This Row],[Ngày tính CN]]="","",S1282+T1282)</f>
        <v>45946</v>
      </c>
      <c r="V1282" s="35">
        <f ca="1">IF(Table1[[#This Row],[Hạn thanh toán]]="","",IF((U1282-NOW())&lt;0,0,(U1282-NOW())))</f>
        <v>0</v>
      </c>
      <c r="W1282" s="35"/>
      <c r="X1282" s="35" t="str">
        <f t="shared" ca="1" si="132"/>
        <v/>
      </c>
      <c r="Y1282" s="2" t="str">
        <f t="shared" si="133"/>
        <v>Đã thanh toán</v>
      </c>
      <c r="Z1282" s="51">
        <f t="shared" si="130"/>
        <v>45946</v>
      </c>
      <c r="AA1282" s="51">
        <f t="shared" si="131"/>
        <v>46076</v>
      </c>
      <c r="AD1282" s="2" t="str">
        <f>VLOOKUP($A1282,MA_KH!$A:$Q,MA_KH!O$1,0)</f>
        <v>TMART</v>
      </c>
      <c r="AE1282" s="2" t="str">
        <f>VLOOKUP($A1282,MA_KH!$A:$Q,MA_KH!P$1,0)</f>
        <v>CÔNG TY CỔ PHẦN T - MARTSTORES</v>
      </c>
    </row>
    <row r="1283" spans="1:31" ht="25.5" hidden="1" customHeight="1" x14ac:dyDescent="0.2">
      <c r="A1283" s="30" t="s">
        <v>22506</v>
      </c>
      <c r="B1283" s="30" t="s">
        <v>3960</v>
      </c>
      <c r="C1283" s="37">
        <v>45946</v>
      </c>
      <c r="D1283" s="30" t="s">
        <v>4734</v>
      </c>
      <c r="E1283" s="37">
        <v>45946</v>
      </c>
      <c r="F1283" s="30">
        <v>68483</v>
      </c>
      <c r="G1283" s="30" t="s">
        <v>4248</v>
      </c>
      <c r="H1283" s="38">
        <v>726867</v>
      </c>
      <c r="I1283" s="34">
        <v>65419</v>
      </c>
      <c r="J1283" s="38">
        <v>52916</v>
      </c>
      <c r="K1283" s="38">
        <v>714364</v>
      </c>
      <c r="L1283" s="7" t="s">
        <v>51</v>
      </c>
      <c r="M1283" s="6">
        <v>46076</v>
      </c>
      <c r="O1283" s="35">
        <f>IF(Table1[[#This Row],[Phân loại]]="Tồn đầu kỳ",Table1[[#This Row],[Tổng giá trị]],0)</f>
        <v>714364</v>
      </c>
      <c r="P1283" s="7">
        <f>IF(Table1[[#This Row],[Số còn phải thu ĐK]]&lt;&gt;0,0,IF(Table1[[#This Row],[Phân loại]]="Bán hàng",Table1[[#This Row],[Tổng giá trị]],-Table1[[#This Row],[Tổng giá trị]]))</f>
        <v>0</v>
      </c>
      <c r="Q1283" s="35">
        <f t="shared" si="134"/>
        <v>714364</v>
      </c>
      <c r="R1283" s="7">
        <f>Table1[[#This Row],[Số còn phải thu ĐK]]+Table1[[#This Row],[Giá Trị HD sau CK]]-Table1[[#This Row],[Số tiền đã thu]]</f>
        <v>0</v>
      </c>
      <c r="S1283" s="6">
        <f>IF(Table1[[#This Row],[Ngày hóa đơn]]&lt;&gt;"",Table1[[#This Row],[Ngày hóa đơn]],IF(Table1[[#This Row],[Ngày hạch toán]]&lt;&gt;"",Table1[[#This Row],[Ngày hạch toán]],""))</f>
        <v>45946</v>
      </c>
      <c r="T1283" s="7"/>
      <c r="U1283" s="6">
        <f>IF(Table1[[#This Row],[Ngày tính CN]]="","",S1283+T1283)</f>
        <v>45946</v>
      </c>
      <c r="V1283" s="35">
        <f ca="1">IF(Table1[[#This Row],[Hạn thanh toán]]="","",IF((U1283-NOW())&lt;0,0,(U1283-NOW())))</f>
        <v>0</v>
      </c>
      <c r="W1283" s="35"/>
      <c r="X1283" s="35" t="str">
        <f t="shared" ca="1" si="132"/>
        <v/>
      </c>
      <c r="Y1283" s="2" t="str">
        <f t="shared" si="133"/>
        <v>Đã thanh toán</v>
      </c>
      <c r="Z1283" s="51">
        <f t="shared" si="130"/>
        <v>45946</v>
      </c>
      <c r="AA1283" s="51">
        <f t="shared" si="131"/>
        <v>46076</v>
      </c>
      <c r="AD1283" s="2" t="str">
        <f>VLOOKUP($A1283,MA_KH!$A:$Q,MA_KH!O$1,0)</f>
        <v>TMART</v>
      </c>
      <c r="AE1283" s="2" t="str">
        <f>VLOOKUP($A1283,MA_KH!$A:$Q,MA_KH!P$1,0)</f>
        <v>CÔNG TY CỔ PHẦN T - MARTSTORES</v>
      </c>
    </row>
    <row r="1284" spans="1:31" ht="25.5" hidden="1" customHeight="1" x14ac:dyDescent="0.2">
      <c r="A1284" s="30" t="s">
        <v>22506</v>
      </c>
      <c r="B1284" s="30" t="s">
        <v>3960</v>
      </c>
      <c r="C1284" s="37">
        <v>45946</v>
      </c>
      <c r="D1284" s="30" t="s">
        <v>4735</v>
      </c>
      <c r="E1284" s="37">
        <v>45946</v>
      </c>
      <c r="F1284" s="30">
        <v>68484</v>
      </c>
      <c r="G1284" s="30" t="s">
        <v>4218</v>
      </c>
      <c r="H1284" s="38">
        <v>1249275</v>
      </c>
      <c r="I1284" s="34">
        <v>112436</v>
      </c>
      <c r="J1284" s="38">
        <v>90947</v>
      </c>
      <c r="K1284" s="38">
        <v>1227786</v>
      </c>
      <c r="L1284" s="7" t="s">
        <v>51</v>
      </c>
      <c r="M1284" s="6">
        <v>46076</v>
      </c>
      <c r="O1284" s="35">
        <f>IF(Table1[[#This Row],[Phân loại]]="Tồn đầu kỳ",Table1[[#This Row],[Tổng giá trị]],0)</f>
        <v>1227786</v>
      </c>
      <c r="P1284" s="7">
        <f>IF(Table1[[#This Row],[Số còn phải thu ĐK]]&lt;&gt;0,0,IF(Table1[[#This Row],[Phân loại]]="Bán hàng",Table1[[#This Row],[Tổng giá trị]],-Table1[[#This Row],[Tổng giá trị]]))</f>
        <v>0</v>
      </c>
      <c r="Q1284" s="35">
        <f t="shared" si="134"/>
        <v>1227786</v>
      </c>
      <c r="R1284" s="7">
        <f>Table1[[#This Row],[Số còn phải thu ĐK]]+Table1[[#This Row],[Giá Trị HD sau CK]]-Table1[[#This Row],[Số tiền đã thu]]</f>
        <v>0</v>
      </c>
      <c r="S1284" s="6">
        <f>IF(Table1[[#This Row],[Ngày hóa đơn]]&lt;&gt;"",Table1[[#This Row],[Ngày hóa đơn]],IF(Table1[[#This Row],[Ngày hạch toán]]&lt;&gt;"",Table1[[#This Row],[Ngày hạch toán]],""))</f>
        <v>45946</v>
      </c>
      <c r="T1284" s="7"/>
      <c r="U1284" s="6">
        <f>IF(Table1[[#This Row],[Ngày tính CN]]="","",S1284+T1284)</f>
        <v>45946</v>
      </c>
      <c r="V1284" s="35">
        <f ca="1">IF(Table1[[#This Row],[Hạn thanh toán]]="","",IF((U1284-NOW())&lt;0,0,(U1284-NOW())))</f>
        <v>0</v>
      </c>
      <c r="W1284" s="35"/>
      <c r="X1284" s="35" t="str">
        <f t="shared" ca="1" si="132"/>
        <v/>
      </c>
      <c r="Y1284" s="2" t="str">
        <f t="shared" si="133"/>
        <v>Đã thanh toán</v>
      </c>
      <c r="Z1284" s="51">
        <f t="shared" ref="Z1284:Z1347" si="135">IF(S1284="","",S1284)</f>
        <v>45946</v>
      </c>
      <c r="AA1284" s="51">
        <f t="shared" ref="AA1284:AA1347" si="136">IF(M1284="","",M1284)</f>
        <v>46076</v>
      </c>
      <c r="AD1284" s="2" t="str">
        <f>VLOOKUP($A1284,MA_KH!$A:$Q,MA_KH!O$1,0)</f>
        <v>TMART</v>
      </c>
      <c r="AE1284" s="2" t="str">
        <f>VLOOKUP($A1284,MA_KH!$A:$Q,MA_KH!P$1,0)</f>
        <v>CÔNG TY CỔ PHẦN T - MARTSTORES</v>
      </c>
    </row>
    <row r="1285" spans="1:31" ht="25.5" hidden="1" customHeight="1" x14ac:dyDescent="0.2">
      <c r="A1285" s="30" t="s">
        <v>22506</v>
      </c>
      <c r="B1285" s="30" t="s">
        <v>3960</v>
      </c>
      <c r="C1285" s="37">
        <v>45946</v>
      </c>
      <c r="D1285" s="30" t="s">
        <v>4736</v>
      </c>
      <c r="E1285" s="37">
        <v>45946</v>
      </c>
      <c r="F1285" s="30">
        <v>68485</v>
      </c>
      <c r="G1285" s="30" t="s">
        <v>4216</v>
      </c>
      <c r="H1285" s="38">
        <v>1733568</v>
      </c>
      <c r="I1285" s="34">
        <v>156023</v>
      </c>
      <c r="J1285" s="38">
        <v>126204</v>
      </c>
      <c r="K1285" s="38">
        <v>1703749</v>
      </c>
      <c r="L1285" s="7" t="s">
        <v>51</v>
      </c>
      <c r="M1285" s="6">
        <v>46076</v>
      </c>
      <c r="O1285" s="35">
        <f>IF(Table1[[#This Row],[Phân loại]]="Tồn đầu kỳ",Table1[[#This Row],[Tổng giá trị]],0)</f>
        <v>1703749</v>
      </c>
      <c r="P1285" s="7">
        <f>IF(Table1[[#This Row],[Số còn phải thu ĐK]]&lt;&gt;0,0,IF(Table1[[#This Row],[Phân loại]]="Bán hàng",Table1[[#This Row],[Tổng giá trị]],-Table1[[#This Row],[Tổng giá trị]]))</f>
        <v>0</v>
      </c>
      <c r="Q1285" s="35">
        <f t="shared" si="134"/>
        <v>1703749</v>
      </c>
      <c r="R1285" s="7">
        <f>Table1[[#This Row],[Số còn phải thu ĐK]]+Table1[[#This Row],[Giá Trị HD sau CK]]-Table1[[#This Row],[Số tiền đã thu]]</f>
        <v>0</v>
      </c>
      <c r="S1285" s="6">
        <f>IF(Table1[[#This Row],[Ngày hóa đơn]]&lt;&gt;"",Table1[[#This Row],[Ngày hóa đơn]],IF(Table1[[#This Row],[Ngày hạch toán]]&lt;&gt;"",Table1[[#This Row],[Ngày hạch toán]],""))</f>
        <v>45946</v>
      </c>
      <c r="T1285" s="7"/>
      <c r="U1285" s="6">
        <f>IF(Table1[[#This Row],[Ngày tính CN]]="","",S1285+T1285)</f>
        <v>45946</v>
      </c>
      <c r="V1285" s="35">
        <f ca="1">IF(Table1[[#This Row],[Hạn thanh toán]]="","",IF((U1285-NOW())&lt;0,0,(U1285-NOW())))</f>
        <v>0</v>
      </c>
      <c r="W1285" s="35"/>
      <c r="X1285" s="35" t="str">
        <f t="shared" ca="1" si="132"/>
        <v/>
      </c>
      <c r="Y1285" s="2" t="str">
        <f t="shared" si="133"/>
        <v>Đã thanh toán</v>
      </c>
      <c r="Z1285" s="51">
        <f t="shared" si="135"/>
        <v>45946</v>
      </c>
      <c r="AA1285" s="51">
        <f t="shared" si="136"/>
        <v>46076</v>
      </c>
      <c r="AD1285" s="2" t="str">
        <f>VLOOKUP($A1285,MA_KH!$A:$Q,MA_KH!O$1,0)</f>
        <v>TMART</v>
      </c>
      <c r="AE1285" s="2" t="str">
        <f>VLOOKUP($A1285,MA_KH!$A:$Q,MA_KH!P$1,0)</f>
        <v>CÔNG TY CỔ PHẦN T - MARTSTORES</v>
      </c>
    </row>
    <row r="1286" spans="1:31" ht="25.5" hidden="1" customHeight="1" x14ac:dyDescent="0.2">
      <c r="A1286" s="30" t="s">
        <v>22506</v>
      </c>
      <c r="B1286" s="30" t="s">
        <v>3960</v>
      </c>
      <c r="C1286" s="37">
        <v>45946</v>
      </c>
      <c r="D1286" s="30" t="s">
        <v>4737</v>
      </c>
      <c r="E1286" s="37">
        <v>45946</v>
      </c>
      <c r="F1286" s="30">
        <v>68486</v>
      </c>
      <c r="G1286" s="30" t="s">
        <v>4224</v>
      </c>
      <c r="H1286" s="38">
        <v>1455135</v>
      </c>
      <c r="I1286" s="34">
        <v>130963</v>
      </c>
      <c r="J1286" s="38">
        <v>105934</v>
      </c>
      <c r="K1286" s="38">
        <v>1430106</v>
      </c>
      <c r="L1286" s="7" t="s">
        <v>51</v>
      </c>
      <c r="M1286" s="6">
        <v>46076</v>
      </c>
      <c r="O1286" s="35">
        <f>IF(Table1[[#This Row],[Phân loại]]="Tồn đầu kỳ",Table1[[#This Row],[Tổng giá trị]],0)</f>
        <v>1430106</v>
      </c>
      <c r="P1286" s="7">
        <f>IF(Table1[[#This Row],[Số còn phải thu ĐK]]&lt;&gt;0,0,IF(Table1[[#This Row],[Phân loại]]="Bán hàng",Table1[[#This Row],[Tổng giá trị]],-Table1[[#This Row],[Tổng giá trị]]))</f>
        <v>0</v>
      </c>
      <c r="Q1286" s="35">
        <f t="shared" si="134"/>
        <v>1430106</v>
      </c>
      <c r="R1286" s="7">
        <f>Table1[[#This Row],[Số còn phải thu ĐK]]+Table1[[#This Row],[Giá Trị HD sau CK]]-Table1[[#This Row],[Số tiền đã thu]]</f>
        <v>0</v>
      </c>
      <c r="S1286" s="6">
        <f>IF(Table1[[#This Row],[Ngày hóa đơn]]&lt;&gt;"",Table1[[#This Row],[Ngày hóa đơn]],IF(Table1[[#This Row],[Ngày hạch toán]]&lt;&gt;"",Table1[[#This Row],[Ngày hạch toán]],""))</f>
        <v>45946</v>
      </c>
      <c r="T1286" s="7"/>
      <c r="U1286" s="6">
        <f>IF(Table1[[#This Row],[Ngày tính CN]]="","",S1286+T1286)</f>
        <v>45946</v>
      </c>
      <c r="V1286" s="35">
        <f ca="1">IF(Table1[[#This Row],[Hạn thanh toán]]="","",IF((U1286-NOW())&lt;0,0,(U1286-NOW())))</f>
        <v>0</v>
      </c>
      <c r="W1286" s="35"/>
      <c r="X1286" s="35" t="str">
        <f t="shared" ca="1" si="132"/>
        <v/>
      </c>
      <c r="Y1286" s="2" t="str">
        <f t="shared" si="133"/>
        <v>Đã thanh toán</v>
      </c>
      <c r="Z1286" s="51">
        <f t="shared" si="135"/>
        <v>45946</v>
      </c>
      <c r="AA1286" s="51">
        <f t="shared" si="136"/>
        <v>46076</v>
      </c>
      <c r="AD1286" s="2" t="str">
        <f>VLOOKUP($A1286,MA_KH!$A:$Q,MA_KH!O$1,0)</f>
        <v>TMART</v>
      </c>
      <c r="AE1286" s="2" t="str">
        <f>VLOOKUP($A1286,MA_KH!$A:$Q,MA_KH!P$1,0)</f>
        <v>CÔNG TY CỔ PHẦN T - MARTSTORES</v>
      </c>
    </row>
    <row r="1287" spans="1:31" ht="25.5" hidden="1" customHeight="1" x14ac:dyDescent="0.2">
      <c r="A1287" s="30" t="s">
        <v>22506</v>
      </c>
      <c r="B1287" s="30" t="s">
        <v>3960</v>
      </c>
      <c r="C1287" s="37">
        <v>45946</v>
      </c>
      <c r="D1287" s="30" t="s">
        <v>4738</v>
      </c>
      <c r="E1287" s="37">
        <v>45946</v>
      </c>
      <c r="F1287" s="30">
        <v>68487</v>
      </c>
      <c r="G1287" s="30" t="s">
        <v>4297</v>
      </c>
      <c r="H1287" s="38">
        <v>1057320</v>
      </c>
      <c r="I1287" s="34">
        <v>95160</v>
      </c>
      <c r="J1287" s="38">
        <v>76973</v>
      </c>
      <c r="K1287" s="38">
        <v>1039133</v>
      </c>
      <c r="L1287" s="7" t="s">
        <v>51</v>
      </c>
      <c r="M1287" s="6">
        <v>46076</v>
      </c>
      <c r="O1287" s="35">
        <f>IF(Table1[[#This Row],[Phân loại]]="Tồn đầu kỳ",Table1[[#This Row],[Tổng giá trị]],0)</f>
        <v>1039133</v>
      </c>
      <c r="P1287" s="7">
        <f>IF(Table1[[#This Row],[Số còn phải thu ĐK]]&lt;&gt;0,0,IF(Table1[[#This Row],[Phân loại]]="Bán hàng",Table1[[#This Row],[Tổng giá trị]],-Table1[[#This Row],[Tổng giá trị]]))</f>
        <v>0</v>
      </c>
      <c r="Q1287" s="35">
        <f t="shared" si="134"/>
        <v>1039133</v>
      </c>
      <c r="R1287" s="7">
        <f>Table1[[#This Row],[Số còn phải thu ĐK]]+Table1[[#This Row],[Giá Trị HD sau CK]]-Table1[[#This Row],[Số tiền đã thu]]</f>
        <v>0</v>
      </c>
      <c r="S1287" s="6">
        <f>IF(Table1[[#This Row],[Ngày hóa đơn]]&lt;&gt;"",Table1[[#This Row],[Ngày hóa đơn]],IF(Table1[[#This Row],[Ngày hạch toán]]&lt;&gt;"",Table1[[#This Row],[Ngày hạch toán]],""))</f>
        <v>45946</v>
      </c>
      <c r="T1287" s="7"/>
      <c r="U1287" s="6">
        <f>IF(Table1[[#This Row],[Ngày tính CN]]="","",S1287+T1287)</f>
        <v>45946</v>
      </c>
      <c r="V1287" s="35">
        <f ca="1">IF(Table1[[#This Row],[Hạn thanh toán]]="","",IF((U1287-NOW())&lt;0,0,(U1287-NOW())))</f>
        <v>0</v>
      </c>
      <c r="W1287" s="35"/>
      <c r="X1287" s="35" t="str">
        <f t="shared" ca="1" si="132"/>
        <v/>
      </c>
      <c r="Y1287" s="2" t="str">
        <f t="shared" si="133"/>
        <v>Đã thanh toán</v>
      </c>
      <c r="Z1287" s="51">
        <f t="shared" si="135"/>
        <v>45946</v>
      </c>
      <c r="AA1287" s="51">
        <f t="shared" si="136"/>
        <v>46076</v>
      </c>
      <c r="AD1287" s="2" t="str">
        <f>VLOOKUP($A1287,MA_KH!$A:$Q,MA_KH!O$1,0)</f>
        <v>TMART</v>
      </c>
      <c r="AE1287" s="2" t="str">
        <f>VLOOKUP($A1287,MA_KH!$A:$Q,MA_KH!P$1,0)</f>
        <v>CÔNG TY CỔ PHẦN T - MARTSTORES</v>
      </c>
    </row>
    <row r="1288" spans="1:31" ht="25.5" hidden="1" customHeight="1" x14ac:dyDescent="0.2">
      <c r="A1288" s="30" t="s">
        <v>22506</v>
      </c>
      <c r="B1288" s="30" t="s">
        <v>3960</v>
      </c>
      <c r="C1288" s="37">
        <v>45946</v>
      </c>
      <c r="D1288" s="30" t="s">
        <v>4739</v>
      </c>
      <c r="E1288" s="37">
        <v>45946</v>
      </c>
      <c r="F1288" s="30">
        <v>68488</v>
      </c>
      <c r="G1288" s="30" t="s">
        <v>4427</v>
      </c>
      <c r="H1288" s="38">
        <v>1418241</v>
      </c>
      <c r="I1288" s="34">
        <v>127642</v>
      </c>
      <c r="J1288" s="38">
        <v>103248</v>
      </c>
      <c r="K1288" s="38">
        <v>1393847</v>
      </c>
      <c r="L1288" s="7" t="s">
        <v>51</v>
      </c>
      <c r="M1288" s="6">
        <v>46076</v>
      </c>
      <c r="O1288" s="35">
        <f>IF(Table1[[#This Row],[Phân loại]]="Tồn đầu kỳ",Table1[[#This Row],[Tổng giá trị]],0)</f>
        <v>1393847</v>
      </c>
      <c r="P1288" s="7">
        <f>IF(Table1[[#This Row],[Số còn phải thu ĐK]]&lt;&gt;0,0,IF(Table1[[#This Row],[Phân loại]]="Bán hàng",Table1[[#This Row],[Tổng giá trị]],-Table1[[#This Row],[Tổng giá trị]]))</f>
        <v>0</v>
      </c>
      <c r="Q1288" s="35">
        <f t="shared" si="134"/>
        <v>1393847</v>
      </c>
      <c r="R1288" s="7">
        <f>Table1[[#This Row],[Số còn phải thu ĐK]]+Table1[[#This Row],[Giá Trị HD sau CK]]-Table1[[#This Row],[Số tiền đã thu]]</f>
        <v>0</v>
      </c>
      <c r="S1288" s="6">
        <f>IF(Table1[[#This Row],[Ngày hóa đơn]]&lt;&gt;"",Table1[[#This Row],[Ngày hóa đơn]],IF(Table1[[#This Row],[Ngày hạch toán]]&lt;&gt;"",Table1[[#This Row],[Ngày hạch toán]],""))</f>
        <v>45946</v>
      </c>
      <c r="T1288" s="7"/>
      <c r="U1288" s="6">
        <f>IF(Table1[[#This Row],[Ngày tính CN]]="","",S1288+T1288)</f>
        <v>45946</v>
      </c>
      <c r="V1288" s="35">
        <f ca="1">IF(Table1[[#This Row],[Hạn thanh toán]]="","",IF((U1288-NOW())&lt;0,0,(U1288-NOW())))</f>
        <v>0</v>
      </c>
      <c r="W1288" s="35"/>
      <c r="X1288" s="35" t="str">
        <f t="shared" ca="1" si="132"/>
        <v/>
      </c>
      <c r="Y1288" s="2" t="str">
        <f t="shared" si="133"/>
        <v>Đã thanh toán</v>
      </c>
      <c r="Z1288" s="51">
        <f t="shared" si="135"/>
        <v>45946</v>
      </c>
      <c r="AA1288" s="51">
        <f t="shared" si="136"/>
        <v>46076</v>
      </c>
      <c r="AD1288" s="2" t="str">
        <f>VLOOKUP($A1288,MA_KH!$A:$Q,MA_KH!O$1,0)</f>
        <v>TMART</v>
      </c>
      <c r="AE1288" s="2" t="str">
        <f>VLOOKUP($A1288,MA_KH!$A:$Q,MA_KH!P$1,0)</f>
        <v>CÔNG TY CỔ PHẦN T - MARTSTORES</v>
      </c>
    </row>
    <row r="1289" spans="1:31" ht="25.5" hidden="1" customHeight="1" x14ac:dyDescent="0.2">
      <c r="A1289" s="30" t="s">
        <v>22506</v>
      </c>
      <c r="B1289" s="30" t="s">
        <v>3960</v>
      </c>
      <c r="C1289" s="37">
        <v>45946</v>
      </c>
      <c r="D1289" s="30" t="s">
        <v>4740</v>
      </c>
      <c r="E1289" s="37">
        <v>45946</v>
      </c>
      <c r="F1289" s="30">
        <v>68489</v>
      </c>
      <c r="G1289" s="30" t="s">
        <v>4257</v>
      </c>
      <c r="H1289" s="38">
        <v>3007809</v>
      </c>
      <c r="I1289" s="34">
        <v>270704</v>
      </c>
      <c r="J1289" s="38">
        <v>218968</v>
      </c>
      <c r="K1289" s="38">
        <v>2956073</v>
      </c>
      <c r="L1289" s="7" t="s">
        <v>51</v>
      </c>
      <c r="M1289" s="6">
        <v>46076</v>
      </c>
      <c r="O1289" s="35">
        <f>IF(Table1[[#This Row],[Phân loại]]="Tồn đầu kỳ",Table1[[#This Row],[Tổng giá trị]],0)</f>
        <v>2956073</v>
      </c>
      <c r="P1289" s="7">
        <f>IF(Table1[[#This Row],[Số còn phải thu ĐK]]&lt;&gt;0,0,IF(Table1[[#This Row],[Phân loại]]="Bán hàng",Table1[[#This Row],[Tổng giá trị]],-Table1[[#This Row],[Tổng giá trị]]))</f>
        <v>0</v>
      </c>
      <c r="Q1289" s="35">
        <f t="shared" si="134"/>
        <v>2956073</v>
      </c>
      <c r="R1289" s="7">
        <f>Table1[[#This Row],[Số còn phải thu ĐK]]+Table1[[#This Row],[Giá Trị HD sau CK]]-Table1[[#This Row],[Số tiền đã thu]]</f>
        <v>0</v>
      </c>
      <c r="S1289" s="6">
        <f>IF(Table1[[#This Row],[Ngày hóa đơn]]&lt;&gt;"",Table1[[#This Row],[Ngày hóa đơn]],IF(Table1[[#This Row],[Ngày hạch toán]]&lt;&gt;"",Table1[[#This Row],[Ngày hạch toán]],""))</f>
        <v>45946</v>
      </c>
      <c r="T1289" s="7"/>
      <c r="U1289" s="6">
        <f>IF(Table1[[#This Row],[Ngày tính CN]]="","",S1289+T1289)</f>
        <v>45946</v>
      </c>
      <c r="V1289" s="35">
        <f ca="1">IF(Table1[[#This Row],[Hạn thanh toán]]="","",IF((U1289-NOW())&lt;0,0,(U1289-NOW())))</f>
        <v>0</v>
      </c>
      <c r="W1289" s="35"/>
      <c r="X1289" s="35" t="str">
        <f t="shared" ca="1" si="132"/>
        <v/>
      </c>
      <c r="Y1289" s="2" t="str">
        <f t="shared" si="133"/>
        <v>Đã thanh toán</v>
      </c>
      <c r="Z1289" s="51">
        <f t="shared" si="135"/>
        <v>45946</v>
      </c>
      <c r="AA1289" s="51">
        <f t="shared" si="136"/>
        <v>46076</v>
      </c>
      <c r="AD1289" s="2" t="str">
        <f>VLOOKUP($A1289,MA_KH!$A:$Q,MA_KH!O$1,0)</f>
        <v>TMART</v>
      </c>
      <c r="AE1289" s="2" t="str">
        <f>VLOOKUP($A1289,MA_KH!$A:$Q,MA_KH!P$1,0)</f>
        <v>CÔNG TY CỔ PHẦN T - MARTSTORES</v>
      </c>
    </row>
    <row r="1290" spans="1:31" ht="25.5" hidden="1" customHeight="1" x14ac:dyDescent="0.2">
      <c r="A1290" s="30" t="s">
        <v>22506</v>
      </c>
      <c r="B1290" s="30" t="s">
        <v>3960</v>
      </c>
      <c r="C1290" s="37">
        <v>45946</v>
      </c>
      <c r="D1290" s="30" t="s">
        <v>4741</v>
      </c>
      <c r="E1290" s="37">
        <v>45946</v>
      </c>
      <c r="F1290" s="30">
        <v>68490</v>
      </c>
      <c r="G1290" s="30" t="s">
        <v>4389</v>
      </c>
      <c r="H1290" s="38">
        <v>800514</v>
      </c>
      <c r="I1290" s="34">
        <v>72047</v>
      </c>
      <c r="J1290" s="38">
        <v>58277</v>
      </c>
      <c r="K1290" s="38">
        <v>786744</v>
      </c>
      <c r="L1290" s="7" t="s">
        <v>51</v>
      </c>
      <c r="M1290" s="6">
        <v>46076</v>
      </c>
      <c r="O1290" s="35">
        <f>IF(Table1[[#This Row],[Phân loại]]="Tồn đầu kỳ",Table1[[#This Row],[Tổng giá trị]],0)</f>
        <v>786744</v>
      </c>
      <c r="P1290" s="7">
        <f>IF(Table1[[#This Row],[Số còn phải thu ĐK]]&lt;&gt;0,0,IF(Table1[[#This Row],[Phân loại]]="Bán hàng",Table1[[#This Row],[Tổng giá trị]],-Table1[[#This Row],[Tổng giá trị]]))</f>
        <v>0</v>
      </c>
      <c r="Q1290" s="35">
        <f t="shared" si="134"/>
        <v>786744</v>
      </c>
      <c r="R1290" s="7">
        <f>Table1[[#This Row],[Số còn phải thu ĐK]]+Table1[[#This Row],[Giá Trị HD sau CK]]-Table1[[#This Row],[Số tiền đã thu]]</f>
        <v>0</v>
      </c>
      <c r="S1290" s="6">
        <f>IF(Table1[[#This Row],[Ngày hóa đơn]]&lt;&gt;"",Table1[[#This Row],[Ngày hóa đơn]],IF(Table1[[#This Row],[Ngày hạch toán]]&lt;&gt;"",Table1[[#This Row],[Ngày hạch toán]],""))</f>
        <v>45946</v>
      </c>
      <c r="T1290" s="7"/>
      <c r="U1290" s="6">
        <f>IF(Table1[[#This Row],[Ngày tính CN]]="","",S1290+T1290)</f>
        <v>45946</v>
      </c>
      <c r="V1290" s="35">
        <f ca="1">IF(Table1[[#This Row],[Hạn thanh toán]]="","",IF((U1290-NOW())&lt;0,0,(U1290-NOW())))</f>
        <v>0</v>
      </c>
      <c r="W1290" s="35"/>
      <c r="X1290" s="35" t="str">
        <f t="shared" ca="1" si="132"/>
        <v/>
      </c>
      <c r="Y1290" s="2" t="str">
        <f t="shared" si="133"/>
        <v>Đã thanh toán</v>
      </c>
      <c r="Z1290" s="51">
        <f t="shared" si="135"/>
        <v>45946</v>
      </c>
      <c r="AA1290" s="51">
        <f t="shared" si="136"/>
        <v>46076</v>
      </c>
      <c r="AD1290" s="2" t="str">
        <f>VLOOKUP($A1290,MA_KH!$A:$Q,MA_KH!O$1,0)</f>
        <v>TMART</v>
      </c>
      <c r="AE1290" s="2" t="str">
        <f>VLOOKUP($A1290,MA_KH!$A:$Q,MA_KH!P$1,0)</f>
        <v>CÔNG TY CỔ PHẦN T - MARTSTORES</v>
      </c>
    </row>
    <row r="1291" spans="1:31" ht="25.5" hidden="1" customHeight="1" x14ac:dyDescent="0.2">
      <c r="A1291" s="30" t="s">
        <v>22506</v>
      </c>
      <c r="B1291" s="30" t="s">
        <v>3960</v>
      </c>
      <c r="C1291" s="37">
        <v>45946</v>
      </c>
      <c r="D1291" s="30" t="s">
        <v>4742</v>
      </c>
      <c r="E1291" s="37">
        <v>45946</v>
      </c>
      <c r="F1291" s="30">
        <v>68491</v>
      </c>
      <c r="G1291" s="30" t="s">
        <v>4215</v>
      </c>
      <c r="H1291" s="38">
        <v>1940070</v>
      </c>
      <c r="I1291" s="34">
        <v>174608</v>
      </c>
      <c r="J1291" s="38">
        <v>141237</v>
      </c>
      <c r="K1291" s="38">
        <v>1906699</v>
      </c>
      <c r="L1291" s="7" t="s">
        <v>51</v>
      </c>
      <c r="M1291" s="6">
        <v>46076</v>
      </c>
      <c r="O1291" s="35">
        <f>IF(Table1[[#This Row],[Phân loại]]="Tồn đầu kỳ",Table1[[#This Row],[Tổng giá trị]],0)</f>
        <v>1906699</v>
      </c>
      <c r="P1291" s="7">
        <f>IF(Table1[[#This Row],[Số còn phải thu ĐK]]&lt;&gt;0,0,IF(Table1[[#This Row],[Phân loại]]="Bán hàng",Table1[[#This Row],[Tổng giá trị]],-Table1[[#This Row],[Tổng giá trị]]))</f>
        <v>0</v>
      </c>
      <c r="Q1291" s="35">
        <f t="shared" si="134"/>
        <v>1906699</v>
      </c>
      <c r="R1291" s="7">
        <f>Table1[[#This Row],[Số còn phải thu ĐK]]+Table1[[#This Row],[Giá Trị HD sau CK]]-Table1[[#This Row],[Số tiền đã thu]]</f>
        <v>0</v>
      </c>
      <c r="S1291" s="6">
        <f>IF(Table1[[#This Row],[Ngày hóa đơn]]&lt;&gt;"",Table1[[#This Row],[Ngày hóa đơn]],IF(Table1[[#This Row],[Ngày hạch toán]]&lt;&gt;"",Table1[[#This Row],[Ngày hạch toán]],""))</f>
        <v>45946</v>
      </c>
      <c r="T1291" s="7"/>
      <c r="U1291" s="6">
        <f>IF(Table1[[#This Row],[Ngày tính CN]]="","",S1291+T1291)</f>
        <v>45946</v>
      </c>
      <c r="V1291" s="35">
        <f ca="1">IF(Table1[[#This Row],[Hạn thanh toán]]="","",IF((U1291-NOW())&lt;0,0,(U1291-NOW())))</f>
        <v>0</v>
      </c>
      <c r="W1291" s="35"/>
      <c r="X1291" s="35" t="str">
        <f t="shared" ca="1" si="132"/>
        <v/>
      </c>
      <c r="Y1291" s="2" t="str">
        <f t="shared" si="133"/>
        <v>Đã thanh toán</v>
      </c>
      <c r="Z1291" s="51">
        <f t="shared" si="135"/>
        <v>45946</v>
      </c>
      <c r="AA1291" s="51">
        <f t="shared" si="136"/>
        <v>46076</v>
      </c>
      <c r="AD1291" s="2" t="str">
        <f>VLOOKUP($A1291,MA_KH!$A:$Q,MA_KH!O$1,0)</f>
        <v>TMART</v>
      </c>
      <c r="AE1291" s="2" t="str">
        <f>VLOOKUP($A1291,MA_KH!$A:$Q,MA_KH!P$1,0)</f>
        <v>CÔNG TY CỔ PHẦN T - MARTSTORES</v>
      </c>
    </row>
    <row r="1292" spans="1:31" ht="25.5" hidden="1" customHeight="1" x14ac:dyDescent="0.2">
      <c r="A1292" s="30" t="s">
        <v>22506</v>
      </c>
      <c r="B1292" s="30" t="s">
        <v>3960</v>
      </c>
      <c r="C1292" s="37">
        <v>45946</v>
      </c>
      <c r="D1292" s="30" t="s">
        <v>4743</v>
      </c>
      <c r="E1292" s="37">
        <v>45946</v>
      </c>
      <c r="F1292" s="30">
        <v>68492</v>
      </c>
      <c r="G1292" s="30" t="s">
        <v>4296</v>
      </c>
      <c r="H1292" s="38">
        <v>1173932</v>
      </c>
      <c r="I1292" s="34">
        <v>105654</v>
      </c>
      <c r="J1292" s="38">
        <v>85462</v>
      </c>
      <c r="K1292" s="38">
        <v>1153740</v>
      </c>
      <c r="L1292" s="7" t="s">
        <v>51</v>
      </c>
      <c r="M1292" s="6">
        <v>46076</v>
      </c>
      <c r="O1292" s="35">
        <f>IF(Table1[[#This Row],[Phân loại]]="Tồn đầu kỳ",Table1[[#This Row],[Tổng giá trị]],0)</f>
        <v>1153740</v>
      </c>
      <c r="P1292" s="7">
        <f>IF(Table1[[#This Row],[Số còn phải thu ĐK]]&lt;&gt;0,0,IF(Table1[[#This Row],[Phân loại]]="Bán hàng",Table1[[#This Row],[Tổng giá trị]],-Table1[[#This Row],[Tổng giá trị]]))</f>
        <v>0</v>
      </c>
      <c r="Q1292" s="35">
        <f t="shared" si="134"/>
        <v>1153740</v>
      </c>
      <c r="R1292" s="7">
        <f>Table1[[#This Row],[Số còn phải thu ĐK]]+Table1[[#This Row],[Giá Trị HD sau CK]]-Table1[[#This Row],[Số tiền đã thu]]</f>
        <v>0</v>
      </c>
      <c r="S1292" s="6">
        <f>IF(Table1[[#This Row],[Ngày hóa đơn]]&lt;&gt;"",Table1[[#This Row],[Ngày hóa đơn]],IF(Table1[[#This Row],[Ngày hạch toán]]&lt;&gt;"",Table1[[#This Row],[Ngày hạch toán]],""))</f>
        <v>45946</v>
      </c>
      <c r="T1292" s="7"/>
      <c r="U1292" s="6">
        <f>IF(Table1[[#This Row],[Ngày tính CN]]="","",S1292+T1292)</f>
        <v>45946</v>
      </c>
      <c r="V1292" s="35">
        <f ca="1">IF(Table1[[#This Row],[Hạn thanh toán]]="","",IF((U1292-NOW())&lt;0,0,(U1292-NOW())))</f>
        <v>0</v>
      </c>
      <c r="W1292" s="35"/>
      <c r="X1292" s="35" t="str">
        <f t="shared" ca="1" si="132"/>
        <v/>
      </c>
      <c r="Y1292" s="2" t="str">
        <f t="shared" si="133"/>
        <v>Đã thanh toán</v>
      </c>
      <c r="Z1292" s="51">
        <f t="shared" si="135"/>
        <v>45946</v>
      </c>
      <c r="AA1292" s="51">
        <f t="shared" si="136"/>
        <v>46076</v>
      </c>
      <c r="AD1292" s="2" t="str">
        <f>VLOOKUP($A1292,MA_KH!$A:$Q,MA_KH!O$1,0)</f>
        <v>TMART</v>
      </c>
      <c r="AE1292" s="2" t="str">
        <f>VLOOKUP($A1292,MA_KH!$A:$Q,MA_KH!P$1,0)</f>
        <v>CÔNG TY CỔ PHẦN T - MARTSTORES</v>
      </c>
    </row>
    <row r="1293" spans="1:31" ht="25.5" hidden="1" customHeight="1" x14ac:dyDescent="0.2">
      <c r="A1293" s="30" t="s">
        <v>22506</v>
      </c>
      <c r="B1293" s="30" t="s">
        <v>3960</v>
      </c>
      <c r="C1293" s="37">
        <v>45946</v>
      </c>
      <c r="D1293" s="30" t="s">
        <v>4744</v>
      </c>
      <c r="E1293" s="37">
        <v>45946</v>
      </c>
      <c r="F1293" s="30">
        <v>68493</v>
      </c>
      <c r="G1293" s="30" t="s">
        <v>4473</v>
      </c>
      <c r="H1293" s="38">
        <v>874899</v>
      </c>
      <c r="I1293" s="34">
        <v>78741</v>
      </c>
      <c r="J1293" s="38">
        <v>63693</v>
      </c>
      <c r="K1293" s="38">
        <v>859851</v>
      </c>
      <c r="L1293" s="7" t="s">
        <v>51</v>
      </c>
      <c r="M1293" s="6">
        <v>46076</v>
      </c>
      <c r="O1293" s="35">
        <f>IF(Table1[[#This Row],[Phân loại]]="Tồn đầu kỳ",Table1[[#This Row],[Tổng giá trị]],0)</f>
        <v>859851</v>
      </c>
      <c r="P1293" s="7">
        <f>IF(Table1[[#This Row],[Số còn phải thu ĐK]]&lt;&gt;0,0,IF(Table1[[#This Row],[Phân loại]]="Bán hàng",Table1[[#This Row],[Tổng giá trị]],-Table1[[#This Row],[Tổng giá trị]]))</f>
        <v>0</v>
      </c>
      <c r="Q1293" s="35">
        <f t="shared" si="134"/>
        <v>859851</v>
      </c>
      <c r="R1293" s="7">
        <f>Table1[[#This Row],[Số còn phải thu ĐK]]+Table1[[#This Row],[Giá Trị HD sau CK]]-Table1[[#This Row],[Số tiền đã thu]]</f>
        <v>0</v>
      </c>
      <c r="S1293" s="6">
        <f>IF(Table1[[#This Row],[Ngày hóa đơn]]&lt;&gt;"",Table1[[#This Row],[Ngày hóa đơn]],IF(Table1[[#This Row],[Ngày hạch toán]]&lt;&gt;"",Table1[[#This Row],[Ngày hạch toán]],""))</f>
        <v>45946</v>
      </c>
      <c r="T1293" s="7"/>
      <c r="U1293" s="6">
        <f>IF(Table1[[#This Row],[Ngày tính CN]]="","",S1293+T1293)</f>
        <v>45946</v>
      </c>
      <c r="V1293" s="35">
        <f ca="1">IF(Table1[[#This Row],[Hạn thanh toán]]="","",IF((U1293-NOW())&lt;0,0,(U1293-NOW())))</f>
        <v>0</v>
      </c>
      <c r="W1293" s="35"/>
      <c r="X1293" s="35" t="str">
        <f t="shared" ca="1" si="132"/>
        <v/>
      </c>
      <c r="Y1293" s="2" t="str">
        <f t="shared" si="133"/>
        <v>Đã thanh toán</v>
      </c>
      <c r="Z1293" s="51">
        <f t="shared" si="135"/>
        <v>45946</v>
      </c>
      <c r="AA1293" s="51">
        <f t="shared" si="136"/>
        <v>46076</v>
      </c>
      <c r="AD1293" s="2" t="str">
        <f>VLOOKUP($A1293,MA_KH!$A:$Q,MA_KH!O$1,0)</f>
        <v>TMART</v>
      </c>
      <c r="AE1293" s="2" t="str">
        <f>VLOOKUP($A1293,MA_KH!$A:$Q,MA_KH!P$1,0)</f>
        <v>CÔNG TY CỔ PHẦN T - MARTSTORES</v>
      </c>
    </row>
    <row r="1294" spans="1:31" ht="25.5" hidden="1" customHeight="1" x14ac:dyDescent="0.2">
      <c r="A1294" s="39" t="s">
        <v>22506</v>
      </c>
      <c r="B1294" s="39" t="s">
        <v>3960</v>
      </c>
      <c r="C1294" s="40">
        <v>45946</v>
      </c>
      <c r="D1294" s="39" t="s">
        <v>4745</v>
      </c>
      <c r="E1294" s="40">
        <v>45946</v>
      </c>
      <c r="F1294" s="39">
        <v>68494</v>
      </c>
      <c r="G1294" s="39" t="s">
        <v>4517</v>
      </c>
      <c r="H1294" s="41">
        <v>2002758</v>
      </c>
      <c r="I1294" s="42">
        <v>180249</v>
      </c>
      <c r="J1294" s="41">
        <v>145801</v>
      </c>
      <c r="K1294" s="41">
        <v>1968310</v>
      </c>
      <c r="L1294" s="7" t="s">
        <v>51</v>
      </c>
      <c r="M1294" s="6">
        <v>46076</v>
      </c>
      <c r="O1294" s="35">
        <f>IF(Table1[[#This Row],[Phân loại]]="Tồn đầu kỳ",Table1[[#This Row],[Tổng giá trị]],0)</f>
        <v>1968310</v>
      </c>
      <c r="P1294" s="7">
        <f>IF(Table1[[#This Row],[Số còn phải thu ĐK]]&lt;&gt;0,0,IF(Table1[[#This Row],[Phân loại]]="Bán hàng",Table1[[#This Row],[Tổng giá trị]],-Table1[[#This Row],[Tổng giá trị]]))</f>
        <v>0</v>
      </c>
      <c r="Q1294" s="35">
        <f t="shared" si="134"/>
        <v>1968310</v>
      </c>
      <c r="R1294" s="7">
        <f>Table1[[#This Row],[Số còn phải thu ĐK]]+Table1[[#This Row],[Giá Trị HD sau CK]]-Table1[[#This Row],[Số tiền đã thu]]</f>
        <v>0</v>
      </c>
      <c r="S1294" s="6">
        <f>IF(Table1[[#This Row],[Ngày hóa đơn]]&lt;&gt;"",Table1[[#This Row],[Ngày hóa đơn]],IF(Table1[[#This Row],[Ngày hạch toán]]&lt;&gt;"",Table1[[#This Row],[Ngày hạch toán]],""))</f>
        <v>45946</v>
      </c>
      <c r="T1294" s="7"/>
      <c r="U1294" s="6">
        <f>IF(Table1[[#This Row],[Ngày tính CN]]="","",S1294+T1294)</f>
        <v>45946</v>
      </c>
      <c r="V1294" s="35">
        <f ca="1">IF(Table1[[#This Row],[Hạn thanh toán]]="","",IF((U1294-NOW())&lt;0,0,(U1294-NOW())))</f>
        <v>0</v>
      </c>
      <c r="W1294" s="35"/>
      <c r="X1294" s="35" t="str">
        <f t="shared" ca="1" si="132"/>
        <v/>
      </c>
      <c r="Y1294" s="2" t="str">
        <f t="shared" si="133"/>
        <v>Đã thanh toán</v>
      </c>
      <c r="Z1294" s="51">
        <f t="shared" si="135"/>
        <v>45946</v>
      </c>
      <c r="AA1294" s="51">
        <f t="shared" si="136"/>
        <v>46076</v>
      </c>
      <c r="AD1294" s="2" t="str">
        <f>VLOOKUP($A1294,MA_KH!$A:$Q,MA_KH!O$1,0)</f>
        <v>TMART</v>
      </c>
      <c r="AE1294" s="2" t="str">
        <f>VLOOKUP($A1294,MA_KH!$A:$Q,MA_KH!P$1,0)</f>
        <v>CÔNG TY CỔ PHẦN T - MARTSTORES</v>
      </c>
    </row>
    <row r="1295" spans="1:31" ht="25.5" hidden="1" customHeight="1" x14ac:dyDescent="0.2">
      <c r="A1295" s="30" t="s">
        <v>22506</v>
      </c>
      <c r="B1295" s="30" t="s">
        <v>3960</v>
      </c>
      <c r="C1295" s="37">
        <v>45947</v>
      </c>
      <c r="D1295" s="30" t="s">
        <v>4746</v>
      </c>
      <c r="E1295" s="37">
        <v>45947</v>
      </c>
      <c r="F1295" s="30">
        <v>68527</v>
      </c>
      <c r="G1295" s="30" t="s">
        <v>4222</v>
      </c>
      <c r="H1295" s="38">
        <v>993960</v>
      </c>
      <c r="I1295" s="34">
        <v>89457</v>
      </c>
      <c r="J1295" s="38">
        <v>72360</v>
      </c>
      <c r="K1295" s="38">
        <v>976863</v>
      </c>
      <c r="L1295" s="7" t="s">
        <v>51</v>
      </c>
      <c r="M1295" s="6">
        <v>46076</v>
      </c>
      <c r="O1295" s="35">
        <f>IF(Table1[[#This Row],[Phân loại]]="Tồn đầu kỳ",Table1[[#This Row],[Tổng giá trị]],0)</f>
        <v>976863</v>
      </c>
      <c r="P1295" s="7">
        <f>IF(Table1[[#This Row],[Số còn phải thu ĐK]]&lt;&gt;0,0,IF(Table1[[#This Row],[Phân loại]]="Bán hàng",Table1[[#This Row],[Tổng giá trị]],-Table1[[#This Row],[Tổng giá trị]]))</f>
        <v>0</v>
      </c>
      <c r="Q1295" s="35">
        <f t="shared" si="134"/>
        <v>976863</v>
      </c>
      <c r="R1295" s="7">
        <f>Table1[[#This Row],[Số còn phải thu ĐK]]+Table1[[#This Row],[Giá Trị HD sau CK]]-Table1[[#This Row],[Số tiền đã thu]]</f>
        <v>0</v>
      </c>
      <c r="S1295" s="6">
        <f>IF(Table1[[#This Row],[Ngày hóa đơn]]&lt;&gt;"",Table1[[#This Row],[Ngày hóa đơn]],IF(Table1[[#This Row],[Ngày hạch toán]]&lt;&gt;"",Table1[[#This Row],[Ngày hạch toán]],""))</f>
        <v>45947</v>
      </c>
      <c r="T1295" s="7"/>
      <c r="U1295" s="6">
        <f>IF(Table1[[#This Row],[Ngày tính CN]]="","",S1295+T1295)</f>
        <v>45947</v>
      </c>
      <c r="V1295" s="35">
        <f ca="1">IF(Table1[[#This Row],[Hạn thanh toán]]="","",IF((U1295-NOW())&lt;0,0,(U1295-NOW())))</f>
        <v>0</v>
      </c>
      <c r="W1295" s="35"/>
      <c r="X1295" s="35" t="str">
        <f t="shared" ca="1" si="132"/>
        <v/>
      </c>
      <c r="Y1295" s="2" t="str">
        <f t="shared" si="133"/>
        <v>Đã thanh toán</v>
      </c>
      <c r="Z1295" s="51">
        <f t="shared" si="135"/>
        <v>45947</v>
      </c>
      <c r="AA1295" s="51">
        <f t="shared" si="136"/>
        <v>46076</v>
      </c>
      <c r="AD1295" s="2" t="str">
        <f>VLOOKUP($A1295,MA_KH!$A:$Q,MA_KH!O$1,0)</f>
        <v>TMART</v>
      </c>
      <c r="AE1295" s="2" t="str">
        <f>VLOOKUP($A1295,MA_KH!$A:$Q,MA_KH!P$1,0)</f>
        <v>CÔNG TY CỔ PHẦN T - MARTSTORES</v>
      </c>
    </row>
    <row r="1296" spans="1:31" ht="25.5" hidden="1" customHeight="1" x14ac:dyDescent="0.2">
      <c r="A1296" s="30" t="s">
        <v>22506</v>
      </c>
      <c r="B1296" s="30" t="s">
        <v>3960</v>
      </c>
      <c r="C1296" s="37">
        <v>45947</v>
      </c>
      <c r="D1296" s="30" t="s">
        <v>4747</v>
      </c>
      <c r="E1296" s="37">
        <v>45947</v>
      </c>
      <c r="F1296" s="30">
        <v>68528</v>
      </c>
      <c r="G1296" s="30" t="s">
        <v>4290</v>
      </c>
      <c r="H1296" s="38">
        <v>802755</v>
      </c>
      <c r="I1296" s="34">
        <v>72249</v>
      </c>
      <c r="J1296" s="38">
        <v>58440</v>
      </c>
      <c r="K1296" s="38">
        <v>788946</v>
      </c>
      <c r="L1296" s="7" t="s">
        <v>51</v>
      </c>
      <c r="M1296" s="6">
        <v>46076</v>
      </c>
      <c r="O1296" s="35">
        <f>IF(Table1[[#This Row],[Phân loại]]="Tồn đầu kỳ",Table1[[#This Row],[Tổng giá trị]],0)</f>
        <v>788946</v>
      </c>
      <c r="P1296" s="7">
        <f>IF(Table1[[#This Row],[Số còn phải thu ĐK]]&lt;&gt;0,0,IF(Table1[[#This Row],[Phân loại]]="Bán hàng",Table1[[#This Row],[Tổng giá trị]],-Table1[[#This Row],[Tổng giá trị]]))</f>
        <v>0</v>
      </c>
      <c r="Q1296" s="35">
        <f t="shared" si="134"/>
        <v>788946</v>
      </c>
      <c r="R1296" s="7">
        <f>Table1[[#This Row],[Số còn phải thu ĐK]]+Table1[[#This Row],[Giá Trị HD sau CK]]-Table1[[#This Row],[Số tiền đã thu]]</f>
        <v>0</v>
      </c>
      <c r="S1296" s="6">
        <f>IF(Table1[[#This Row],[Ngày hóa đơn]]&lt;&gt;"",Table1[[#This Row],[Ngày hóa đơn]],IF(Table1[[#This Row],[Ngày hạch toán]]&lt;&gt;"",Table1[[#This Row],[Ngày hạch toán]],""))</f>
        <v>45947</v>
      </c>
      <c r="T1296" s="7"/>
      <c r="U1296" s="6">
        <f>IF(Table1[[#This Row],[Ngày tính CN]]="","",S1296+T1296)</f>
        <v>45947</v>
      </c>
      <c r="V1296" s="35">
        <f ca="1">IF(Table1[[#This Row],[Hạn thanh toán]]="","",IF((U1296-NOW())&lt;0,0,(U1296-NOW())))</f>
        <v>0</v>
      </c>
      <c r="W1296" s="35"/>
      <c r="X1296" s="35" t="str">
        <f t="shared" ca="1" si="132"/>
        <v/>
      </c>
      <c r="Y1296" s="2" t="str">
        <f t="shared" si="133"/>
        <v>Đã thanh toán</v>
      </c>
      <c r="Z1296" s="51">
        <f t="shared" si="135"/>
        <v>45947</v>
      </c>
      <c r="AA1296" s="51">
        <f t="shared" si="136"/>
        <v>46076</v>
      </c>
      <c r="AD1296" s="2" t="str">
        <f>VLOOKUP($A1296,MA_KH!$A:$Q,MA_KH!O$1,0)</f>
        <v>TMART</v>
      </c>
      <c r="AE1296" s="2" t="str">
        <f>VLOOKUP($A1296,MA_KH!$A:$Q,MA_KH!P$1,0)</f>
        <v>CÔNG TY CỔ PHẦN T - MARTSTORES</v>
      </c>
    </row>
    <row r="1297" spans="1:31" ht="25.5" hidden="1" customHeight="1" x14ac:dyDescent="0.2">
      <c r="A1297" s="30" t="s">
        <v>22506</v>
      </c>
      <c r="B1297" s="30" t="s">
        <v>3960</v>
      </c>
      <c r="C1297" s="37">
        <v>45947</v>
      </c>
      <c r="D1297" s="30" t="s">
        <v>4748</v>
      </c>
      <c r="E1297" s="37">
        <v>45947</v>
      </c>
      <c r="F1297" s="30">
        <v>68529</v>
      </c>
      <c r="G1297" s="30" t="s">
        <v>4252</v>
      </c>
      <c r="H1297" s="38">
        <v>863196</v>
      </c>
      <c r="I1297" s="34">
        <v>77688</v>
      </c>
      <c r="J1297" s="38">
        <v>62841</v>
      </c>
      <c r="K1297" s="38">
        <v>848349</v>
      </c>
      <c r="L1297" s="7" t="s">
        <v>51</v>
      </c>
      <c r="M1297" s="6">
        <v>46076</v>
      </c>
      <c r="O1297" s="35">
        <f>IF(Table1[[#This Row],[Phân loại]]="Tồn đầu kỳ",Table1[[#This Row],[Tổng giá trị]],0)</f>
        <v>848349</v>
      </c>
      <c r="P1297" s="7">
        <f>IF(Table1[[#This Row],[Số còn phải thu ĐK]]&lt;&gt;0,0,IF(Table1[[#This Row],[Phân loại]]="Bán hàng",Table1[[#This Row],[Tổng giá trị]],-Table1[[#This Row],[Tổng giá trị]]))</f>
        <v>0</v>
      </c>
      <c r="Q1297" s="35">
        <f t="shared" si="134"/>
        <v>848349</v>
      </c>
      <c r="R1297" s="7">
        <f>Table1[[#This Row],[Số còn phải thu ĐK]]+Table1[[#This Row],[Giá Trị HD sau CK]]-Table1[[#This Row],[Số tiền đã thu]]</f>
        <v>0</v>
      </c>
      <c r="S1297" s="6">
        <f>IF(Table1[[#This Row],[Ngày hóa đơn]]&lt;&gt;"",Table1[[#This Row],[Ngày hóa đơn]],IF(Table1[[#This Row],[Ngày hạch toán]]&lt;&gt;"",Table1[[#This Row],[Ngày hạch toán]],""))</f>
        <v>45947</v>
      </c>
      <c r="T1297" s="7"/>
      <c r="U1297" s="6">
        <f>IF(Table1[[#This Row],[Ngày tính CN]]="","",S1297+T1297)</f>
        <v>45947</v>
      </c>
      <c r="V1297" s="35">
        <f ca="1">IF(Table1[[#This Row],[Hạn thanh toán]]="","",IF((U1297-NOW())&lt;0,0,(U1297-NOW())))</f>
        <v>0</v>
      </c>
      <c r="W1297" s="35"/>
      <c r="X1297" s="35" t="str">
        <f t="shared" ca="1" si="132"/>
        <v/>
      </c>
      <c r="Y1297" s="2" t="str">
        <f t="shared" si="133"/>
        <v>Đã thanh toán</v>
      </c>
      <c r="Z1297" s="51">
        <f t="shared" si="135"/>
        <v>45947</v>
      </c>
      <c r="AA1297" s="51">
        <f t="shared" si="136"/>
        <v>46076</v>
      </c>
      <c r="AD1297" s="2" t="str">
        <f>VLOOKUP($A1297,MA_KH!$A:$Q,MA_KH!O$1,0)</f>
        <v>TMART</v>
      </c>
      <c r="AE1297" s="2" t="str">
        <f>VLOOKUP($A1297,MA_KH!$A:$Q,MA_KH!P$1,0)</f>
        <v>CÔNG TY CỔ PHẦN T - MARTSTORES</v>
      </c>
    </row>
    <row r="1298" spans="1:31" ht="25.5" hidden="1" customHeight="1" x14ac:dyDescent="0.2">
      <c r="A1298" s="30" t="s">
        <v>22506</v>
      </c>
      <c r="B1298" s="30" t="s">
        <v>3960</v>
      </c>
      <c r="C1298" s="37">
        <v>45947</v>
      </c>
      <c r="D1298" s="30" t="s">
        <v>4749</v>
      </c>
      <c r="E1298" s="37">
        <v>45947</v>
      </c>
      <c r="F1298" s="30">
        <v>68530</v>
      </c>
      <c r="G1298" s="30" t="s">
        <v>4430</v>
      </c>
      <c r="H1298" s="38">
        <v>952098</v>
      </c>
      <c r="I1298" s="34">
        <v>85689</v>
      </c>
      <c r="J1298" s="38">
        <v>69313</v>
      </c>
      <c r="K1298" s="38">
        <v>935722</v>
      </c>
      <c r="L1298" s="7" t="s">
        <v>51</v>
      </c>
      <c r="M1298" s="6">
        <v>46076</v>
      </c>
      <c r="O1298" s="35">
        <f>IF(Table1[[#This Row],[Phân loại]]="Tồn đầu kỳ",Table1[[#This Row],[Tổng giá trị]],0)</f>
        <v>935722</v>
      </c>
      <c r="P1298" s="7">
        <f>IF(Table1[[#This Row],[Số còn phải thu ĐK]]&lt;&gt;0,0,IF(Table1[[#This Row],[Phân loại]]="Bán hàng",Table1[[#This Row],[Tổng giá trị]],-Table1[[#This Row],[Tổng giá trị]]))</f>
        <v>0</v>
      </c>
      <c r="Q1298" s="35">
        <f t="shared" si="134"/>
        <v>935722</v>
      </c>
      <c r="R1298" s="7">
        <f>Table1[[#This Row],[Số còn phải thu ĐK]]+Table1[[#This Row],[Giá Trị HD sau CK]]-Table1[[#This Row],[Số tiền đã thu]]</f>
        <v>0</v>
      </c>
      <c r="S1298" s="6">
        <f>IF(Table1[[#This Row],[Ngày hóa đơn]]&lt;&gt;"",Table1[[#This Row],[Ngày hóa đơn]],IF(Table1[[#This Row],[Ngày hạch toán]]&lt;&gt;"",Table1[[#This Row],[Ngày hạch toán]],""))</f>
        <v>45947</v>
      </c>
      <c r="T1298" s="7"/>
      <c r="U1298" s="6">
        <f>IF(Table1[[#This Row],[Ngày tính CN]]="","",S1298+T1298)</f>
        <v>45947</v>
      </c>
      <c r="V1298" s="35">
        <f ca="1">IF(Table1[[#This Row],[Hạn thanh toán]]="","",IF((U1298-NOW())&lt;0,0,(U1298-NOW())))</f>
        <v>0</v>
      </c>
      <c r="W1298" s="35"/>
      <c r="X1298" s="35" t="str">
        <f t="shared" ca="1" si="132"/>
        <v/>
      </c>
      <c r="Y1298" s="2" t="str">
        <f t="shared" si="133"/>
        <v>Đã thanh toán</v>
      </c>
      <c r="Z1298" s="51">
        <f t="shared" si="135"/>
        <v>45947</v>
      </c>
      <c r="AA1298" s="51">
        <f t="shared" si="136"/>
        <v>46076</v>
      </c>
      <c r="AD1298" s="2" t="str">
        <f>VLOOKUP($A1298,MA_KH!$A:$Q,MA_KH!O$1,0)</f>
        <v>TMART</v>
      </c>
      <c r="AE1298" s="2" t="str">
        <f>VLOOKUP($A1298,MA_KH!$A:$Q,MA_KH!P$1,0)</f>
        <v>CÔNG TY CỔ PHẦN T - MARTSTORES</v>
      </c>
    </row>
    <row r="1299" spans="1:31" ht="25.5" hidden="1" customHeight="1" x14ac:dyDescent="0.2">
      <c r="A1299" s="39" t="s">
        <v>22506</v>
      </c>
      <c r="B1299" s="39" t="s">
        <v>3960</v>
      </c>
      <c r="C1299" s="40">
        <v>45947</v>
      </c>
      <c r="D1299" s="39" t="s">
        <v>4750</v>
      </c>
      <c r="E1299" s="40">
        <v>45947</v>
      </c>
      <c r="F1299" s="39">
        <v>68531</v>
      </c>
      <c r="G1299" s="39" t="s">
        <v>4291</v>
      </c>
      <c r="H1299" s="41">
        <v>791992</v>
      </c>
      <c r="I1299" s="42">
        <v>71280</v>
      </c>
      <c r="J1299" s="41">
        <v>57657</v>
      </c>
      <c r="K1299" s="41">
        <v>778369</v>
      </c>
      <c r="L1299" s="7" t="s">
        <v>51</v>
      </c>
      <c r="M1299" s="6">
        <v>46076</v>
      </c>
      <c r="O1299" s="35">
        <f>IF(Table1[[#This Row],[Phân loại]]="Tồn đầu kỳ",Table1[[#This Row],[Tổng giá trị]],0)</f>
        <v>778369</v>
      </c>
      <c r="P1299" s="7">
        <f>IF(Table1[[#This Row],[Số còn phải thu ĐK]]&lt;&gt;0,0,IF(Table1[[#This Row],[Phân loại]]="Bán hàng",Table1[[#This Row],[Tổng giá trị]],-Table1[[#This Row],[Tổng giá trị]]))</f>
        <v>0</v>
      </c>
      <c r="Q1299" s="35">
        <f t="shared" si="134"/>
        <v>778369</v>
      </c>
      <c r="R1299" s="7">
        <f>Table1[[#This Row],[Số còn phải thu ĐK]]+Table1[[#This Row],[Giá Trị HD sau CK]]-Table1[[#This Row],[Số tiền đã thu]]</f>
        <v>0</v>
      </c>
      <c r="S1299" s="6">
        <f>IF(Table1[[#This Row],[Ngày hóa đơn]]&lt;&gt;"",Table1[[#This Row],[Ngày hóa đơn]],IF(Table1[[#This Row],[Ngày hạch toán]]&lt;&gt;"",Table1[[#This Row],[Ngày hạch toán]],""))</f>
        <v>45947</v>
      </c>
      <c r="T1299" s="7"/>
      <c r="U1299" s="6">
        <f>IF(Table1[[#This Row],[Ngày tính CN]]="","",S1299+T1299)</f>
        <v>45947</v>
      </c>
      <c r="V1299" s="35">
        <f ca="1">IF(Table1[[#This Row],[Hạn thanh toán]]="","",IF((U1299-NOW())&lt;0,0,(U1299-NOW())))</f>
        <v>0</v>
      </c>
      <c r="W1299" s="35"/>
      <c r="X1299" s="35" t="str">
        <f t="shared" ca="1" si="132"/>
        <v/>
      </c>
      <c r="Y1299" s="2" t="str">
        <f t="shared" si="133"/>
        <v>Đã thanh toán</v>
      </c>
      <c r="Z1299" s="51">
        <f t="shared" si="135"/>
        <v>45947</v>
      </c>
      <c r="AA1299" s="51">
        <f t="shared" si="136"/>
        <v>46076</v>
      </c>
      <c r="AD1299" s="2" t="str">
        <f>VLOOKUP($A1299,MA_KH!$A:$Q,MA_KH!O$1,0)</f>
        <v>TMART</v>
      </c>
      <c r="AE1299" s="2" t="str">
        <f>VLOOKUP($A1299,MA_KH!$A:$Q,MA_KH!P$1,0)</f>
        <v>CÔNG TY CỔ PHẦN T - MARTSTORES</v>
      </c>
    </row>
    <row r="1300" spans="1:31" ht="25.5" hidden="1" customHeight="1" x14ac:dyDescent="0.2">
      <c r="A1300" s="30" t="s">
        <v>22506</v>
      </c>
      <c r="B1300" s="30" t="s">
        <v>3960</v>
      </c>
      <c r="C1300" s="37">
        <v>45948</v>
      </c>
      <c r="D1300" s="30" t="s">
        <v>4751</v>
      </c>
      <c r="E1300" s="37">
        <v>45948</v>
      </c>
      <c r="F1300" s="30">
        <v>69033</v>
      </c>
      <c r="G1300" s="30" t="s">
        <v>4752</v>
      </c>
      <c r="H1300" s="38">
        <v>1109234</v>
      </c>
      <c r="I1300" s="34">
        <v>99831</v>
      </c>
      <c r="J1300" s="38">
        <v>80752</v>
      </c>
      <c r="K1300" s="38">
        <v>1090155</v>
      </c>
      <c r="L1300" s="7" t="s">
        <v>51</v>
      </c>
      <c r="M1300" s="6">
        <v>46076</v>
      </c>
      <c r="O1300" s="35">
        <f>IF(Table1[[#This Row],[Phân loại]]="Tồn đầu kỳ",Table1[[#This Row],[Tổng giá trị]],0)</f>
        <v>1090155</v>
      </c>
      <c r="P1300" s="7">
        <f>IF(Table1[[#This Row],[Số còn phải thu ĐK]]&lt;&gt;0,0,IF(Table1[[#This Row],[Phân loại]]="Bán hàng",Table1[[#This Row],[Tổng giá trị]],-Table1[[#This Row],[Tổng giá trị]]))</f>
        <v>0</v>
      </c>
      <c r="Q1300" s="35">
        <f t="shared" si="134"/>
        <v>1090155</v>
      </c>
      <c r="R1300" s="7">
        <f>Table1[[#This Row],[Số còn phải thu ĐK]]+Table1[[#This Row],[Giá Trị HD sau CK]]-Table1[[#This Row],[Số tiền đã thu]]</f>
        <v>0</v>
      </c>
      <c r="S1300" s="6">
        <f>IF(Table1[[#This Row],[Ngày hóa đơn]]&lt;&gt;"",Table1[[#This Row],[Ngày hóa đơn]],IF(Table1[[#This Row],[Ngày hạch toán]]&lt;&gt;"",Table1[[#This Row],[Ngày hạch toán]],""))</f>
        <v>45948</v>
      </c>
      <c r="T1300" s="7"/>
      <c r="U1300" s="6">
        <f>IF(Table1[[#This Row],[Ngày tính CN]]="","",S1300+T1300)</f>
        <v>45948</v>
      </c>
      <c r="V1300" s="35">
        <f ca="1">IF(Table1[[#This Row],[Hạn thanh toán]]="","",IF((U1300-NOW())&lt;0,0,(U1300-NOW())))</f>
        <v>0</v>
      </c>
      <c r="W1300" s="35"/>
      <c r="X1300" s="35" t="str">
        <f t="shared" ca="1" si="132"/>
        <v/>
      </c>
      <c r="Y1300" s="2" t="str">
        <f t="shared" si="133"/>
        <v>Đã thanh toán</v>
      </c>
      <c r="Z1300" s="51">
        <f t="shared" si="135"/>
        <v>45948</v>
      </c>
      <c r="AA1300" s="51">
        <f t="shared" si="136"/>
        <v>46076</v>
      </c>
      <c r="AD1300" s="2" t="str">
        <f>VLOOKUP($A1300,MA_KH!$A:$Q,MA_KH!O$1,0)</f>
        <v>TMART</v>
      </c>
      <c r="AE1300" s="2" t="str">
        <f>VLOOKUP($A1300,MA_KH!$A:$Q,MA_KH!P$1,0)</f>
        <v>CÔNG TY CỔ PHẦN T - MARTSTORES</v>
      </c>
    </row>
    <row r="1301" spans="1:31" ht="25.5" hidden="1" customHeight="1" x14ac:dyDescent="0.2">
      <c r="A1301" s="30" t="s">
        <v>22506</v>
      </c>
      <c r="B1301" s="30" t="s">
        <v>3960</v>
      </c>
      <c r="C1301" s="37">
        <v>45951</v>
      </c>
      <c r="D1301" s="30" t="s">
        <v>4767</v>
      </c>
      <c r="E1301" s="37">
        <v>45951</v>
      </c>
      <c r="F1301" s="30">
        <v>69153</v>
      </c>
      <c r="G1301" s="30" t="s">
        <v>4161</v>
      </c>
      <c r="H1301" s="38">
        <v>1356470</v>
      </c>
      <c r="I1301" s="34">
        <v>122083</v>
      </c>
      <c r="J1301" s="38">
        <v>98751</v>
      </c>
      <c r="K1301" s="38">
        <v>1333138</v>
      </c>
      <c r="L1301" s="7" t="s">
        <v>51</v>
      </c>
      <c r="M1301" s="6">
        <v>46076</v>
      </c>
      <c r="O1301" s="35">
        <f>IF(Table1[[#This Row],[Phân loại]]="Tồn đầu kỳ",Table1[[#This Row],[Tổng giá trị]],0)</f>
        <v>1333138</v>
      </c>
      <c r="P1301" s="7">
        <f>IF(Table1[[#This Row],[Số còn phải thu ĐK]]&lt;&gt;0,0,IF(Table1[[#This Row],[Phân loại]]="Bán hàng",Table1[[#This Row],[Tổng giá trị]],-Table1[[#This Row],[Tổng giá trị]]))</f>
        <v>0</v>
      </c>
      <c r="Q1301" s="35">
        <f t="shared" si="134"/>
        <v>1333138</v>
      </c>
      <c r="R1301" s="7">
        <f>Table1[[#This Row],[Số còn phải thu ĐK]]+Table1[[#This Row],[Giá Trị HD sau CK]]-Table1[[#This Row],[Số tiền đã thu]]</f>
        <v>0</v>
      </c>
      <c r="S1301" s="6">
        <f>IF(Table1[[#This Row],[Ngày hóa đơn]]&lt;&gt;"",Table1[[#This Row],[Ngày hóa đơn]],IF(Table1[[#This Row],[Ngày hạch toán]]&lt;&gt;"",Table1[[#This Row],[Ngày hạch toán]],""))</f>
        <v>45951</v>
      </c>
      <c r="T1301" s="7"/>
      <c r="U1301" s="6">
        <f>IF(Table1[[#This Row],[Ngày tính CN]]="","",S1301+T1301)</f>
        <v>45951</v>
      </c>
      <c r="V1301" s="35">
        <f ca="1">IF(Table1[[#This Row],[Hạn thanh toán]]="","",IF((U1301-NOW())&lt;0,0,(U1301-NOW())))</f>
        <v>0</v>
      </c>
      <c r="W1301" s="35"/>
      <c r="X1301" s="35" t="str">
        <f t="shared" ca="1" si="132"/>
        <v/>
      </c>
      <c r="Y1301" s="2" t="str">
        <f t="shared" si="133"/>
        <v>Đã thanh toán</v>
      </c>
      <c r="Z1301" s="51">
        <f t="shared" si="135"/>
        <v>45951</v>
      </c>
      <c r="AA1301" s="51">
        <f t="shared" si="136"/>
        <v>46076</v>
      </c>
      <c r="AD1301" s="2" t="str">
        <f>VLOOKUP($A1301,MA_KH!$A:$Q,MA_KH!O$1,0)</f>
        <v>TMART</v>
      </c>
      <c r="AE1301" s="2" t="str">
        <f>VLOOKUP($A1301,MA_KH!$A:$Q,MA_KH!P$1,0)</f>
        <v>CÔNG TY CỔ PHẦN T - MARTSTORES</v>
      </c>
    </row>
    <row r="1302" spans="1:31" ht="25.5" hidden="1" customHeight="1" x14ac:dyDescent="0.2">
      <c r="A1302" s="30" t="s">
        <v>22506</v>
      </c>
      <c r="B1302" s="30" t="s">
        <v>3960</v>
      </c>
      <c r="C1302" s="37">
        <v>45951</v>
      </c>
      <c r="D1302" s="30" t="s">
        <v>4768</v>
      </c>
      <c r="E1302" s="37">
        <v>45951</v>
      </c>
      <c r="F1302" s="30">
        <v>69154</v>
      </c>
      <c r="G1302" s="30" t="s">
        <v>4293</v>
      </c>
      <c r="H1302" s="38">
        <v>1240410</v>
      </c>
      <c r="I1302" s="34">
        <v>111638</v>
      </c>
      <c r="J1302" s="38">
        <v>90302</v>
      </c>
      <c r="K1302" s="38">
        <v>1219074</v>
      </c>
      <c r="L1302" s="7" t="s">
        <v>51</v>
      </c>
      <c r="M1302" s="6">
        <v>46076</v>
      </c>
      <c r="O1302" s="35">
        <f>IF(Table1[[#This Row],[Phân loại]]="Tồn đầu kỳ",Table1[[#This Row],[Tổng giá trị]],0)</f>
        <v>1219074</v>
      </c>
      <c r="P1302" s="7">
        <f>IF(Table1[[#This Row],[Số còn phải thu ĐK]]&lt;&gt;0,0,IF(Table1[[#This Row],[Phân loại]]="Bán hàng",Table1[[#This Row],[Tổng giá trị]],-Table1[[#This Row],[Tổng giá trị]]))</f>
        <v>0</v>
      </c>
      <c r="Q1302" s="35">
        <f t="shared" si="134"/>
        <v>1219074</v>
      </c>
      <c r="R1302" s="7">
        <f>Table1[[#This Row],[Số còn phải thu ĐK]]+Table1[[#This Row],[Giá Trị HD sau CK]]-Table1[[#This Row],[Số tiền đã thu]]</f>
        <v>0</v>
      </c>
      <c r="S1302" s="6">
        <f>IF(Table1[[#This Row],[Ngày hóa đơn]]&lt;&gt;"",Table1[[#This Row],[Ngày hóa đơn]],IF(Table1[[#This Row],[Ngày hạch toán]]&lt;&gt;"",Table1[[#This Row],[Ngày hạch toán]],""))</f>
        <v>45951</v>
      </c>
      <c r="T1302" s="7"/>
      <c r="U1302" s="6">
        <f>IF(Table1[[#This Row],[Ngày tính CN]]="","",S1302+T1302)</f>
        <v>45951</v>
      </c>
      <c r="V1302" s="35">
        <f ca="1">IF(Table1[[#This Row],[Hạn thanh toán]]="","",IF((U1302-NOW())&lt;0,0,(U1302-NOW())))</f>
        <v>0</v>
      </c>
      <c r="W1302" s="35"/>
      <c r="X1302" s="35" t="str">
        <f t="shared" ca="1" si="132"/>
        <v/>
      </c>
      <c r="Y1302" s="2" t="str">
        <f t="shared" si="133"/>
        <v>Đã thanh toán</v>
      </c>
      <c r="Z1302" s="51">
        <f t="shared" si="135"/>
        <v>45951</v>
      </c>
      <c r="AA1302" s="51">
        <f t="shared" si="136"/>
        <v>46076</v>
      </c>
      <c r="AD1302" s="2" t="str">
        <f>VLOOKUP($A1302,MA_KH!$A:$Q,MA_KH!O$1,0)</f>
        <v>TMART</v>
      </c>
      <c r="AE1302" s="2" t="str">
        <f>VLOOKUP($A1302,MA_KH!$A:$Q,MA_KH!P$1,0)</f>
        <v>CÔNG TY CỔ PHẦN T - MARTSTORES</v>
      </c>
    </row>
    <row r="1303" spans="1:31" ht="25.5" hidden="1" customHeight="1" x14ac:dyDescent="0.2">
      <c r="A1303" s="30" t="s">
        <v>22506</v>
      </c>
      <c r="B1303" s="30" t="s">
        <v>3960</v>
      </c>
      <c r="C1303" s="37">
        <v>45951</v>
      </c>
      <c r="D1303" s="30" t="s">
        <v>4769</v>
      </c>
      <c r="E1303" s="37">
        <v>45951</v>
      </c>
      <c r="F1303" s="30">
        <v>69155</v>
      </c>
      <c r="G1303" s="30" t="s">
        <v>4457</v>
      </c>
      <c r="H1303" s="38">
        <v>1769336</v>
      </c>
      <c r="I1303" s="34">
        <v>159241</v>
      </c>
      <c r="J1303" s="38">
        <v>128808</v>
      </c>
      <c r="K1303" s="38">
        <v>1738903</v>
      </c>
      <c r="L1303" s="7" t="s">
        <v>51</v>
      </c>
      <c r="M1303" s="6">
        <v>46076</v>
      </c>
      <c r="O1303" s="35">
        <f>IF(Table1[[#This Row],[Phân loại]]="Tồn đầu kỳ",Table1[[#This Row],[Tổng giá trị]],0)</f>
        <v>1738903</v>
      </c>
      <c r="P1303" s="7">
        <f>IF(Table1[[#This Row],[Số còn phải thu ĐK]]&lt;&gt;0,0,IF(Table1[[#This Row],[Phân loại]]="Bán hàng",Table1[[#This Row],[Tổng giá trị]],-Table1[[#This Row],[Tổng giá trị]]))</f>
        <v>0</v>
      </c>
      <c r="Q1303" s="35">
        <f t="shared" si="134"/>
        <v>1738903</v>
      </c>
      <c r="R1303" s="7">
        <f>Table1[[#This Row],[Số còn phải thu ĐK]]+Table1[[#This Row],[Giá Trị HD sau CK]]-Table1[[#This Row],[Số tiền đã thu]]</f>
        <v>0</v>
      </c>
      <c r="S1303" s="6">
        <f>IF(Table1[[#This Row],[Ngày hóa đơn]]&lt;&gt;"",Table1[[#This Row],[Ngày hóa đơn]],IF(Table1[[#This Row],[Ngày hạch toán]]&lt;&gt;"",Table1[[#This Row],[Ngày hạch toán]],""))</f>
        <v>45951</v>
      </c>
      <c r="T1303" s="7"/>
      <c r="U1303" s="6">
        <f>IF(Table1[[#This Row],[Ngày tính CN]]="","",S1303+T1303)</f>
        <v>45951</v>
      </c>
      <c r="V1303" s="35">
        <f ca="1">IF(Table1[[#This Row],[Hạn thanh toán]]="","",IF((U1303-NOW())&lt;0,0,(U1303-NOW())))</f>
        <v>0</v>
      </c>
      <c r="W1303" s="35"/>
      <c r="X1303" s="35" t="str">
        <f t="shared" ca="1" si="132"/>
        <v/>
      </c>
      <c r="Y1303" s="2" t="str">
        <f t="shared" si="133"/>
        <v>Đã thanh toán</v>
      </c>
      <c r="Z1303" s="51">
        <f t="shared" si="135"/>
        <v>45951</v>
      </c>
      <c r="AA1303" s="51">
        <f t="shared" si="136"/>
        <v>46076</v>
      </c>
      <c r="AD1303" s="2" t="str">
        <f>VLOOKUP($A1303,MA_KH!$A:$Q,MA_KH!O$1,0)</f>
        <v>TMART</v>
      </c>
      <c r="AE1303" s="2" t="str">
        <f>VLOOKUP($A1303,MA_KH!$A:$Q,MA_KH!P$1,0)</f>
        <v>CÔNG TY CỔ PHẦN T - MARTSTORES</v>
      </c>
    </row>
    <row r="1304" spans="1:31" ht="25.5" hidden="1" customHeight="1" x14ac:dyDescent="0.2">
      <c r="A1304" s="30" t="s">
        <v>22506</v>
      </c>
      <c r="B1304" s="30" t="s">
        <v>3960</v>
      </c>
      <c r="C1304" s="37">
        <v>45951</v>
      </c>
      <c r="D1304" s="30" t="s">
        <v>4770</v>
      </c>
      <c r="E1304" s="37">
        <v>45951</v>
      </c>
      <c r="F1304" s="30">
        <v>69156</v>
      </c>
      <c r="G1304" s="30" t="s">
        <v>4435</v>
      </c>
      <c r="H1304" s="38">
        <v>1141003</v>
      </c>
      <c r="I1304" s="34">
        <v>102690</v>
      </c>
      <c r="J1304" s="38">
        <v>83065</v>
      </c>
      <c r="K1304" s="38">
        <v>1121378</v>
      </c>
      <c r="L1304" s="7" t="s">
        <v>51</v>
      </c>
      <c r="M1304" s="6">
        <v>46076</v>
      </c>
      <c r="O1304" s="35">
        <f>IF(Table1[[#This Row],[Phân loại]]="Tồn đầu kỳ",Table1[[#This Row],[Tổng giá trị]],0)</f>
        <v>1121378</v>
      </c>
      <c r="P1304" s="7">
        <f>IF(Table1[[#This Row],[Số còn phải thu ĐK]]&lt;&gt;0,0,IF(Table1[[#This Row],[Phân loại]]="Bán hàng",Table1[[#This Row],[Tổng giá trị]],-Table1[[#This Row],[Tổng giá trị]]))</f>
        <v>0</v>
      </c>
      <c r="Q1304" s="35">
        <f t="shared" si="134"/>
        <v>1121378</v>
      </c>
      <c r="R1304" s="7">
        <f>Table1[[#This Row],[Số còn phải thu ĐK]]+Table1[[#This Row],[Giá Trị HD sau CK]]-Table1[[#This Row],[Số tiền đã thu]]</f>
        <v>0</v>
      </c>
      <c r="S1304" s="6">
        <f>IF(Table1[[#This Row],[Ngày hóa đơn]]&lt;&gt;"",Table1[[#This Row],[Ngày hóa đơn]],IF(Table1[[#This Row],[Ngày hạch toán]]&lt;&gt;"",Table1[[#This Row],[Ngày hạch toán]],""))</f>
        <v>45951</v>
      </c>
      <c r="T1304" s="7"/>
      <c r="U1304" s="6">
        <f>IF(Table1[[#This Row],[Ngày tính CN]]="","",S1304+T1304)</f>
        <v>45951</v>
      </c>
      <c r="V1304" s="35">
        <f ca="1">IF(Table1[[#This Row],[Hạn thanh toán]]="","",IF((U1304-NOW())&lt;0,0,(U1304-NOW())))</f>
        <v>0</v>
      </c>
      <c r="W1304" s="35"/>
      <c r="X1304" s="35" t="str">
        <f t="shared" ca="1" si="132"/>
        <v/>
      </c>
      <c r="Y1304" s="2" t="str">
        <f t="shared" si="133"/>
        <v>Đã thanh toán</v>
      </c>
      <c r="Z1304" s="51">
        <f t="shared" si="135"/>
        <v>45951</v>
      </c>
      <c r="AA1304" s="51">
        <f t="shared" si="136"/>
        <v>46076</v>
      </c>
      <c r="AD1304" s="2" t="str">
        <f>VLOOKUP($A1304,MA_KH!$A:$Q,MA_KH!O$1,0)</f>
        <v>TMART</v>
      </c>
      <c r="AE1304" s="2" t="str">
        <f>VLOOKUP($A1304,MA_KH!$A:$Q,MA_KH!P$1,0)</f>
        <v>CÔNG TY CỔ PHẦN T - MARTSTORES</v>
      </c>
    </row>
    <row r="1305" spans="1:31" ht="25.5" hidden="1" customHeight="1" x14ac:dyDescent="0.2">
      <c r="A1305" s="39" t="s">
        <v>22506</v>
      </c>
      <c r="B1305" s="39" t="s">
        <v>3960</v>
      </c>
      <c r="C1305" s="40">
        <v>45951</v>
      </c>
      <c r="D1305" s="39" t="s">
        <v>4771</v>
      </c>
      <c r="E1305" s="40">
        <v>45951</v>
      </c>
      <c r="F1305" s="39">
        <v>69157</v>
      </c>
      <c r="G1305" s="39" t="s">
        <v>4225</v>
      </c>
      <c r="H1305" s="41">
        <v>822085</v>
      </c>
      <c r="I1305" s="42">
        <v>73988</v>
      </c>
      <c r="J1305" s="41">
        <v>59848</v>
      </c>
      <c r="K1305" s="41">
        <v>807945</v>
      </c>
      <c r="L1305" s="7" t="s">
        <v>51</v>
      </c>
      <c r="M1305" s="6">
        <v>46076</v>
      </c>
      <c r="O1305" s="35">
        <f>IF(Table1[[#This Row],[Phân loại]]="Tồn đầu kỳ",Table1[[#This Row],[Tổng giá trị]],0)</f>
        <v>807945</v>
      </c>
      <c r="P1305" s="7">
        <f>IF(Table1[[#This Row],[Số còn phải thu ĐK]]&lt;&gt;0,0,IF(Table1[[#This Row],[Phân loại]]="Bán hàng",Table1[[#This Row],[Tổng giá trị]],-Table1[[#This Row],[Tổng giá trị]]))</f>
        <v>0</v>
      </c>
      <c r="Q1305" s="35">
        <f t="shared" si="134"/>
        <v>807945</v>
      </c>
      <c r="R1305" s="7">
        <f>Table1[[#This Row],[Số còn phải thu ĐK]]+Table1[[#This Row],[Giá Trị HD sau CK]]-Table1[[#This Row],[Số tiền đã thu]]</f>
        <v>0</v>
      </c>
      <c r="S1305" s="6">
        <f>IF(Table1[[#This Row],[Ngày hóa đơn]]&lt;&gt;"",Table1[[#This Row],[Ngày hóa đơn]],IF(Table1[[#This Row],[Ngày hạch toán]]&lt;&gt;"",Table1[[#This Row],[Ngày hạch toán]],""))</f>
        <v>45951</v>
      </c>
      <c r="T1305" s="7"/>
      <c r="U1305" s="6">
        <f>IF(Table1[[#This Row],[Ngày tính CN]]="","",S1305+T1305)</f>
        <v>45951</v>
      </c>
      <c r="V1305" s="35">
        <f ca="1">IF(Table1[[#This Row],[Hạn thanh toán]]="","",IF((U1305-NOW())&lt;0,0,(U1305-NOW())))</f>
        <v>0</v>
      </c>
      <c r="W1305" s="35"/>
      <c r="X1305" s="35" t="str">
        <f t="shared" ca="1" si="132"/>
        <v/>
      </c>
      <c r="Y1305" s="2" t="str">
        <f t="shared" si="133"/>
        <v>Đã thanh toán</v>
      </c>
      <c r="Z1305" s="51">
        <f t="shared" si="135"/>
        <v>45951</v>
      </c>
      <c r="AA1305" s="51">
        <f t="shared" si="136"/>
        <v>46076</v>
      </c>
      <c r="AD1305" s="2" t="str">
        <f>VLOOKUP($A1305,MA_KH!$A:$Q,MA_KH!O$1,0)</f>
        <v>TMART</v>
      </c>
      <c r="AE1305" s="2" t="str">
        <f>VLOOKUP($A1305,MA_KH!$A:$Q,MA_KH!P$1,0)</f>
        <v>CÔNG TY CỔ PHẦN T - MARTSTORES</v>
      </c>
    </row>
    <row r="1306" spans="1:31" ht="25.5" hidden="1" customHeight="1" x14ac:dyDescent="0.2">
      <c r="A1306" s="30" t="s">
        <v>22506</v>
      </c>
      <c r="B1306" s="30" t="s">
        <v>3960</v>
      </c>
      <c r="C1306" s="37">
        <v>45951</v>
      </c>
      <c r="D1306" s="30" t="s">
        <v>4772</v>
      </c>
      <c r="E1306" s="37">
        <v>45951</v>
      </c>
      <c r="F1306" s="30">
        <v>69158</v>
      </c>
      <c r="G1306" s="30" t="s">
        <v>4093</v>
      </c>
      <c r="H1306" s="38">
        <v>974499</v>
      </c>
      <c r="I1306" s="34">
        <v>87705</v>
      </c>
      <c r="J1306" s="38">
        <v>70944</v>
      </c>
      <c r="K1306" s="38">
        <v>957738</v>
      </c>
      <c r="L1306" s="7" t="s">
        <v>51</v>
      </c>
      <c r="M1306" s="6">
        <v>46076</v>
      </c>
      <c r="O1306" s="35">
        <f>IF(Table1[[#This Row],[Phân loại]]="Tồn đầu kỳ",Table1[[#This Row],[Tổng giá trị]],0)</f>
        <v>957738</v>
      </c>
      <c r="P1306" s="7">
        <f>IF(Table1[[#This Row],[Số còn phải thu ĐK]]&lt;&gt;0,0,IF(Table1[[#This Row],[Phân loại]]="Bán hàng",Table1[[#This Row],[Tổng giá trị]],-Table1[[#This Row],[Tổng giá trị]]))</f>
        <v>0</v>
      </c>
      <c r="Q1306" s="35">
        <f t="shared" si="134"/>
        <v>957738</v>
      </c>
      <c r="R1306" s="7">
        <f>Table1[[#This Row],[Số còn phải thu ĐK]]+Table1[[#This Row],[Giá Trị HD sau CK]]-Table1[[#This Row],[Số tiền đã thu]]</f>
        <v>0</v>
      </c>
      <c r="S1306" s="6">
        <f>IF(Table1[[#This Row],[Ngày hóa đơn]]&lt;&gt;"",Table1[[#This Row],[Ngày hóa đơn]],IF(Table1[[#This Row],[Ngày hạch toán]]&lt;&gt;"",Table1[[#This Row],[Ngày hạch toán]],""))</f>
        <v>45951</v>
      </c>
      <c r="T1306" s="7"/>
      <c r="U1306" s="6">
        <f>IF(Table1[[#This Row],[Ngày tính CN]]="","",S1306+T1306)</f>
        <v>45951</v>
      </c>
      <c r="V1306" s="35">
        <f ca="1">IF(Table1[[#This Row],[Hạn thanh toán]]="","",IF((U1306-NOW())&lt;0,0,(U1306-NOW())))</f>
        <v>0</v>
      </c>
      <c r="W1306" s="35"/>
      <c r="X1306" s="35" t="str">
        <f t="shared" ca="1" si="132"/>
        <v/>
      </c>
      <c r="Y1306" s="2" t="str">
        <f t="shared" si="133"/>
        <v>Đã thanh toán</v>
      </c>
      <c r="Z1306" s="51">
        <f t="shared" si="135"/>
        <v>45951</v>
      </c>
      <c r="AA1306" s="51">
        <f t="shared" si="136"/>
        <v>46076</v>
      </c>
      <c r="AD1306" s="2" t="str">
        <f>VLOOKUP($A1306,MA_KH!$A:$Q,MA_KH!O$1,0)</f>
        <v>TMART</v>
      </c>
      <c r="AE1306" s="2" t="str">
        <f>VLOOKUP($A1306,MA_KH!$A:$Q,MA_KH!P$1,0)</f>
        <v>CÔNG TY CỔ PHẦN T - MARTSTORES</v>
      </c>
    </row>
    <row r="1307" spans="1:31" ht="25.5" hidden="1" customHeight="1" x14ac:dyDescent="0.2">
      <c r="A1307" s="39" t="s">
        <v>22506</v>
      </c>
      <c r="B1307" s="39" t="s">
        <v>3960</v>
      </c>
      <c r="C1307" s="40">
        <v>45951</v>
      </c>
      <c r="D1307" s="39" t="s">
        <v>4773</v>
      </c>
      <c r="E1307" s="40">
        <v>45951</v>
      </c>
      <c r="F1307" s="39">
        <v>69163</v>
      </c>
      <c r="G1307" s="39" t="s">
        <v>4483</v>
      </c>
      <c r="H1307" s="41">
        <v>872621</v>
      </c>
      <c r="I1307" s="42">
        <v>78536</v>
      </c>
      <c r="J1307" s="41">
        <v>63527</v>
      </c>
      <c r="K1307" s="41">
        <v>857612</v>
      </c>
      <c r="L1307" s="7" t="s">
        <v>51</v>
      </c>
      <c r="M1307" s="6">
        <v>46076</v>
      </c>
      <c r="O1307" s="35">
        <f>IF(Table1[[#This Row],[Phân loại]]="Tồn đầu kỳ",Table1[[#This Row],[Tổng giá trị]],0)</f>
        <v>857612</v>
      </c>
      <c r="P1307" s="7">
        <f>IF(Table1[[#This Row],[Số còn phải thu ĐK]]&lt;&gt;0,0,IF(Table1[[#This Row],[Phân loại]]="Bán hàng",Table1[[#This Row],[Tổng giá trị]],-Table1[[#This Row],[Tổng giá trị]]))</f>
        <v>0</v>
      </c>
      <c r="Q1307" s="35">
        <f t="shared" si="134"/>
        <v>857612</v>
      </c>
      <c r="R1307" s="7">
        <f>Table1[[#This Row],[Số còn phải thu ĐK]]+Table1[[#This Row],[Giá Trị HD sau CK]]-Table1[[#This Row],[Số tiền đã thu]]</f>
        <v>0</v>
      </c>
      <c r="S1307" s="6">
        <f>IF(Table1[[#This Row],[Ngày hóa đơn]]&lt;&gt;"",Table1[[#This Row],[Ngày hóa đơn]],IF(Table1[[#This Row],[Ngày hạch toán]]&lt;&gt;"",Table1[[#This Row],[Ngày hạch toán]],""))</f>
        <v>45951</v>
      </c>
      <c r="T1307" s="7"/>
      <c r="U1307" s="6">
        <f>IF(Table1[[#This Row],[Ngày tính CN]]="","",S1307+T1307)</f>
        <v>45951</v>
      </c>
      <c r="V1307" s="35">
        <f ca="1">IF(Table1[[#This Row],[Hạn thanh toán]]="","",IF((U1307-NOW())&lt;0,0,(U1307-NOW())))</f>
        <v>0</v>
      </c>
      <c r="W1307" s="35"/>
      <c r="X1307" s="35" t="str">
        <f t="shared" ca="1" si="132"/>
        <v/>
      </c>
      <c r="Y1307" s="2" t="str">
        <f t="shared" si="133"/>
        <v>Đã thanh toán</v>
      </c>
      <c r="Z1307" s="51">
        <f t="shared" si="135"/>
        <v>45951</v>
      </c>
      <c r="AA1307" s="51">
        <f t="shared" si="136"/>
        <v>46076</v>
      </c>
      <c r="AD1307" s="2" t="str">
        <f>VLOOKUP($A1307,MA_KH!$A:$Q,MA_KH!O$1,0)</f>
        <v>TMART</v>
      </c>
      <c r="AE1307" s="2" t="str">
        <f>VLOOKUP($A1307,MA_KH!$A:$Q,MA_KH!P$1,0)</f>
        <v>CÔNG TY CỔ PHẦN T - MARTSTORES</v>
      </c>
    </row>
    <row r="1308" spans="1:31" ht="25.5" hidden="1" customHeight="1" x14ac:dyDescent="0.2">
      <c r="A1308" s="39" t="s">
        <v>22506</v>
      </c>
      <c r="B1308" s="39" t="s">
        <v>3960</v>
      </c>
      <c r="C1308" s="40">
        <v>45951</v>
      </c>
      <c r="D1308" s="39" t="s">
        <v>4777</v>
      </c>
      <c r="E1308" s="40">
        <v>45951</v>
      </c>
      <c r="F1308" s="39">
        <v>69167</v>
      </c>
      <c r="G1308" s="39" t="s">
        <v>4386</v>
      </c>
      <c r="H1308" s="41">
        <v>823074</v>
      </c>
      <c r="I1308" s="42">
        <v>74077</v>
      </c>
      <c r="J1308" s="41">
        <v>59920</v>
      </c>
      <c r="K1308" s="41">
        <v>808917</v>
      </c>
      <c r="L1308" s="7" t="s">
        <v>51</v>
      </c>
      <c r="M1308" s="6">
        <v>46076</v>
      </c>
      <c r="O1308" s="35">
        <f>IF(Table1[[#This Row],[Phân loại]]="Tồn đầu kỳ",Table1[[#This Row],[Tổng giá trị]],0)</f>
        <v>808917</v>
      </c>
      <c r="P1308" s="7">
        <f>IF(Table1[[#This Row],[Số còn phải thu ĐK]]&lt;&gt;0,0,IF(Table1[[#This Row],[Phân loại]]="Bán hàng",Table1[[#This Row],[Tổng giá trị]],-Table1[[#This Row],[Tổng giá trị]]))</f>
        <v>0</v>
      </c>
      <c r="Q1308" s="35">
        <f t="shared" si="134"/>
        <v>808917</v>
      </c>
      <c r="R1308" s="7">
        <f>Table1[[#This Row],[Số còn phải thu ĐK]]+Table1[[#This Row],[Giá Trị HD sau CK]]-Table1[[#This Row],[Số tiền đã thu]]</f>
        <v>0</v>
      </c>
      <c r="S1308" s="6">
        <f>IF(Table1[[#This Row],[Ngày hóa đơn]]&lt;&gt;"",Table1[[#This Row],[Ngày hóa đơn]],IF(Table1[[#This Row],[Ngày hạch toán]]&lt;&gt;"",Table1[[#This Row],[Ngày hạch toán]],""))</f>
        <v>45951</v>
      </c>
      <c r="T1308" s="7"/>
      <c r="U1308" s="6">
        <f>IF(Table1[[#This Row],[Ngày tính CN]]="","",S1308+T1308)</f>
        <v>45951</v>
      </c>
      <c r="V1308" s="35">
        <f ca="1">IF(Table1[[#This Row],[Hạn thanh toán]]="","",IF((U1308-NOW())&lt;0,0,(U1308-NOW())))</f>
        <v>0</v>
      </c>
      <c r="W1308" s="35"/>
      <c r="X1308" s="35" t="str">
        <f t="shared" ca="1" si="132"/>
        <v/>
      </c>
      <c r="Y1308" s="2" t="str">
        <f t="shared" si="133"/>
        <v>Đã thanh toán</v>
      </c>
      <c r="Z1308" s="51">
        <f t="shared" si="135"/>
        <v>45951</v>
      </c>
      <c r="AA1308" s="51">
        <f t="shared" si="136"/>
        <v>46076</v>
      </c>
      <c r="AD1308" s="2" t="str">
        <f>VLOOKUP($A1308,MA_KH!$A:$Q,MA_KH!O$1,0)</f>
        <v>TMART</v>
      </c>
      <c r="AE1308" s="2" t="str">
        <f>VLOOKUP($A1308,MA_KH!$A:$Q,MA_KH!P$1,0)</f>
        <v>CÔNG TY CỔ PHẦN T - MARTSTORES</v>
      </c>
    </row>
    <row r="1309" spans="1:31" ht="25.5" hidden="1" customHeight="1" x14ac:dyDescent="0.2">
      <c r="A1309" s="30" t="s">
        <v>22506</v>
      </c>
      <c r="B1309" s="30" t="s">
        <v>3960</v>
      </c>
      <c r="C1309" s="37">
        <v>45952</v>
      </c>
      <c r="D1309" s="30" t="s">
        <v>4780</v>
      </c>
      <c r="E1309" s="37">
        <v>45952</v>
      </c>
      <c r="F1309" s="30">
        <v>69247</v>
      </c>
      <c r="G1309" s="30" t="s">
        <v>4228</v>
      </c>
      <c r="H1309" s="38">
        <v>944445</v>
      </c>
      <c r="I1309" s="34">
        <v>85000</v>
      </c>
      <c r="J1309" s="38">
        <v>68756</v>
      </c>
      <c r="K1309" s="38">
        <v>928201</v>
      </c>
      <c r="L1309" s="7" t="s">
        <v>51</v>
      </c>
      <c r="M1309" s="6">
        <v>46076</v>
      </c>
      <c r="O1309" s="35">
        <f>IF(Table1[[#This Row],[Phân loại]]="Tồn đầu kỳ",Table1[[#This Row],[Tổng giá trị]],0)</f>
        <v>928201</v>
      </c>
      <c r="P1309" s="7">
        <f>IF(Table1[[#This Row],[Số còn phải thu ĐK]]&lt;&gt;0,0,IF(Table1[[#This Row],[Phân loại]]="Bán hàng",Table1[[#This Row],[Tổng giá trị]],-Table1[[#This Row],[Tổng giá trị]]))</f>
        <v>0</v>
      </c>
      <c r="Q1309" s="35">
        <f t="shared" si="134"/>
        <v>928201</v>
      </c>
      <c r="R1309" s="7">
        <f>Table1[[#This Row],[Số còn phải thu ĐK]]+Table1[[#This Row],[Giá Trị HD sau CK]]-Table1[[#This Row],[Số tiền đã thu]]</f>
        <v>0</v>
      </c>
      <c r="S1309" s="6">
        <f>IF(Table1[[#This Row],[Ngày hóa đơn]]&lt;&gt;"",Table1[[#This Row],[Ngày hóa đơn]],IF(Table1[[#This Row],[Ngày hạch toán]]&lt;&gt;"",Table1[[#This Row],[Ngày hạch toán]],""))</f>
        <v>45952</v>
      </c>
      <c r="T1309" s="7"/>
      <c r="U1309" s="6">
        <f>IF(Table1[[#This Row],[Ngày tính CN]]="","",S1309+T1309)</f>
        <v>45952</v>
      </c>
      <c r="V1309" s="35">
        <f ca="1">IF(Table1[[#This Row],[Hạn thanh toán]]="","",IF((U1309-NOW())&lt;0,0,(U1309-NOW())))</f>
        <v>0</v>
      </c>
      <c r="W1309" s="35"/>
      <c r="X1309" s="35" t="str">
        <f t="shared" ca="1" si="132"/>
        <v/>
      </c>
      <c r="Y1309" s="2" t="str">
        <f t="shared" si="133"/>
        <v>Đã thanh toán</v>
      </c>
      <c r="Z1309" s="51">
        <f t="shared" si="135"/>
        <v>45952</v>
      </c>
      <c r="AA1309" s="51">
        <f t="shared" si="136"/>
        <v>46076</v>
      </c>
      <c r="AD1309" s="2" t="str">
        <f>VLOOKUP($A1309,MA_KH!$A:$Q,MA_KH!O$1,0)</f>
        <v>TMART</v>
      </c>
      <c r="AE1309" s="2" t="str">
        <f>VLOOKUP($A1309,MA_KH!$A:$Q,MA_KH!P$1,0)</f>
        <v>CÔNG TY CỔ PHẦN T - MARTSTORES</v>
      </c>
    </row>
    <row r="1310" spans="1:31" ht="25.5" hidden="1" customHeight="1" x14ac:dyDescent="0.2">
      <c r="A1310" s="39" t="s">
        <v>22506</v>
      </c>
      <c r="B1310" s="39" t="s">
        <v>3960</v>
      </c>
      <c r="C1310" s="40">
        <v>45952</v>
      </c>
      <c r="D1310" s="39" t="s">
        <v>4781</v>
      </c>
      <c r="E1310" s="40">
        <v>45952</v>
      </c>
      <c r="F1310" s="39">
        <v>69248</v>
      </c>
      <c r="G1310" s="39" t="s">
        <v>4290</v>
      </c>
      <c r="H1310" s="41">
        <v>2192315</v>
      </c>
      <c r="I1310" s="42">
        <v>197310</v>
      </c>
      <c r="J1310" s="41">
        <v>159600</v>
      </c>
      <c r="K1310" s="41">
        <v>2154605</v>
      </c>
      <c r="L1310" s="7" t="s">
        <v>51</v>
      </c>
      <c r="M1310" s="6">
        <v>46076</v>
      </c>
      <c r="O1310" s="35">
        <f>IF(Table1[[#This Row],[Phân loại]]="Tồn đầu kỳ",Table1[[#This Row],[Tổng giá trị]],0)</f>
        <v>2154605</v>
      </c>
      <c r="P1310" s="7">
        <f>IF(Table1[[#This Row],[Số còn phải thu ĐK]]&lt;&gt;0,0,IF(Table1[[#This Row],[Phân loại]]="Bán hàng",Table1[[#This Row],[Tổng giá trị]],-Table1[[#This Row],[Tổng giá trị]]))</f>
        <v>0</v>
      </c>
      <c r="Q1310" s="35">
        <f t="shared" si="134"/>
        <v>2154605</v>
      </c>
      <c r="R1310" s="7">
        <f>Table1[[#This Row],[Số còn phải thu ĐK]]+Table1[[#This Row],[Giá Trị HD sau CK]]-Table1[[#This Row],[Số tiền đã thu]]</f>
        <v>0</v>
      </c>
      <c r="S1310" s="6">
        <f>IF(Table1[[#This Row],[Ngày hóa đơn]]&lt;&gt;"",Table1[[#This Row],[Ngày hóa đơn]],IF(Table1[[#This Row],[Ngày hạch toán]]&lt;&gt;"",Table1[[#This Row],[Ngày hạch toán]],""))</f>
        <v>45952</v>
      </c>
      <c r="T1310" s="7"/>
      <c r="U1310" s="6">
        <f>IF(Table1[[#This Row],[Ngày tính CN]]="","",S1310+T1310)</f>
        <v>45952</v>
      </c>
      <c r="V1310" s="35">
        <f ca="1">IF(Table1[[#This Row],[Hạn thanh toán]]="","",IF((U1310-NOW())&lt;0,0,(U1310-NOW())))</f>
        <v>0</v>
      </c>
      <c r="W1310" s="35"/>
      <c r="X1310" s="35" t="str">
        <f t="shared" ca="1" si="132"/>
        <v/>
      </c>
      <c r="Y1310" s="2" t="str">
        <f t="shared" si="133"/>
        <v>Đã thanh toán</v>
      </c>
      <c r="Z1310" s="51">
        <f t="shared" si="135"/>
        <v>45952</v>
      </c>
      <c r="AA1310" s="51">
        <f t="shared" si="136"/>
        <v>46076</v>
      </c>
      <c r="AD1310" s="2" t="str">
        <f>VLOOKUP($A1310,MA_KH!$A:$Q,MA_KH!O$1,0)</f>
        <v>TMART</v>
      </c>
      <c r="AE1310" s="2" t="str">
        <f>VLOOKUP($A1310,MA_KH!$A:$Q,MA_KH!P$1,0)</f>
        <v>CÔNG TY CỔ PHẦN T - MARTSTORES</v>
      </c>
    </row>
    <row r="1311" spans="1:31" ht="25.5" hidden="1" customHeight="1" x14ac:dyDescent="0.2">
      <c r="A1311" s="30" t="s">
        <v>22506</v>
      </c>
      <c r="B1311" s="30" t="s">
        <v>3960</v>
      </c>
      <c r="C1311" s="37">
        <v>45953</v>
      </c>
      <c r="D1311" s="30" t="s">
        <v>4788</v>
      </c>
      <c r="E1311" s="37">
        <v>45953</v>
      </c>
      <c r="F1311" s="30">
        <v>70371</v>
      </c>
      <c r="G1311" s="30" t="s">
        <v>4219</v>
      </c>
      <c r="H1311" s="38">
        <v>1805622</v>
      </c>
      <c r="I1311" s="34">
        <v>162508</v>
      </c>
      <c r="J1311" s="38">
        <v>131449</v>
      </c>
      <c r="K1311" s="38">
        <v>1774563</v>
      </c>
      <c r="L1311" s="7" t="s">
        <v>51</v>
      </c>
      <c r="M1311" s="6">
        <v>46076</v>
      </c>
      <c r="O1311" s="35">
        <f>IF(Table1[[#This Row],[Phân loại]]="Tồn đầu kỳ",Table1[[#This Row],[Tổng giá trị]],0)</f>
        <v>1774563</v>
      </c>
      <c r="P1311" s="7">
        <f>IF(Table1[[#This Row],[Số còn phải thu ĐK]]&lt;&gt;0,0,IF(Table1[[#This Row],[Phân loại]]="Bán hàng",Table1[[#This Row],[Tổng giá trị]],-Table1[[#This Row],[Tổng giá trị]]))</f>
        <v>0</v>
      </c>
      <c r="Q1311" s="35">
        <f t="shared" si="134"/>
        <v>1774563</v>
      </c>
      <c r="R1311" s="7">
        <f>Table1[[#This Row],[Số còn phải thu ĐK]]+Table1[[#This Row],[Giá Trị HD sau CK]]-Table1[[#This Row],[Số tiền đã thu]]</f>
        <v>0</v>
      </c>
      <c r="S1311" s="6">
        <f>IF(Table1[[#This Row],[Ngày hóa đơn]]&lt;&gt;"",Table1[[#This Row],[Ngày hóa đơn]],IF(Table1[[#This Row],[Ngày hạch toán]]&lt;&gt;"",Table1[[#This Row],[Ngày hạch toán]],""))</f>
        <v>45953</v>
      </c>
      <c r="T1311" s="7"/>
      <c r="U1311" s="6">
        <f>IF(Table1[[#This Row],[Ngày tính CN]]="","",S1311+T1311)</f>
        <v>45953</v>
      </c>
      <c r="V1311" s="35">
        <f ca="1">IF(Table1[[#This Row],[Hạn thanh toán]]="","",IF((U1311-NOW())&lt;0,0,(U1311-NOW())))</f>
        <v>0</v>
      </c>
      <c r="W1311" s="35"/>
      <c r="X1311" s="35" t="str">
        <f t="shared" ca="1" si="132"/>
        <v/>
      </c>
      <c r="Y1311" s="2" t="str">
        <f t="shared" si="133"/>
        <v>Đã thanh toán</v>
      </c>
      <c r="Z1311" s="51">
        <f t="shared" si="135"/>
        <v>45953</v>
      </c>
      <c r="AA1311" s="51">
        <f t="shared" si="136"/>
        <v>46076</v>
      </c>
      <c r="AD1311" s="2" t="str">
        <f>VLOOKUP($A1311,MA_KH!$A:$Q,MA_KH!O$1,0)</f>
        <v>TMART</v>
      </c>
      <c r="AE1311" s="2" t="str">
        <f>VLOOKUP($A1311,MA_KH!$A:$Q,MA_KH!P$1,0)</f>
        <v>CÔNG TY CỔ PHẦN T - MARTSTORES</v>
      </c>
    </row>
    <row r="1312" spans="1:31" ht="25.5" hidden="1" customHeight="1" x14ac:dyDescent="0.2">
      <c r="A1312" s="30" t="s">
        <v>22506</v>
      </c>
      <c r="B1312" s="30" t="s">
        <v>3960</v>
      </c>
      <c r="C1312" s="37">
        <v>45953</v>
      </c>
      <c r="D1312" s="30" t="s">
        <v>4789</v>
      </c>
      <c r="E1312" s="37">
        <v>45953</v>
      </c>
      <c r="F1312" s="30">
        <v>70372</v>
      </c>
      <c r="G1312" s="30" t="s">
        <v>4101</v>
      </c>
      <c r="H1312" s="38">
        <v>587664</v>
      </c>
      <c r="I1312" s="34">
        <v>52890</v>
      </c>
      <c r="J1312" s="38">
        <v>42782</v>
      </c>
      <c r="K1312" s="38">
        <v>577556</v>
      </c>
      <c r="L1312" s="7" t="s">
        <v>51</v>
      </c>
      <c r="M1312" s="6">
        <v>46076</v>
      </c>
      <c r="O1312" s="35">
        <f>IF(Table1[[#This Row],[Phân loại]]="Tồn đầu kỳ",Table1[[#This Row],[Tổng giá trị]],0)</f>
        <v>577556</v>
      </c>
      <c r="P1312" s="7">
        <f>IF(Table1[[#This Row],[Số còn phải thu ĐK]]&lt;&gt;0,0,IF(Table1[[#This Row],[Phân loại]]="Bán hàng",Table1[[#This Row],[Tổng giá trị]],-Table1[[#This Row],[Tổng giá trị]]))</f>
        <v>0</v>
      </c>
      <c r="Q1312" s="35">
        <f t="shared" si="134"/>
        <v>577556</v>
      </c>
      <c r="R1312" s="7">
        <f>Table1[[#This Row],[Số còn phải thu ĐK]]+Table1[[#This Row],[Giá Trị HD sau CK]]-Table1[[#This Row],[Số tiền đã thu]]</f>
        <v>0</v>
      </c>
      <c r="S1312" s="6">
        <f>IF(Table1[[#This Row],[Ngày hóa đơn]]&lt;&gt;"",Table1[[#This Row],[Ngày hóa đơn]],IF(Table1[[#This Row],[Ngày hạch toán]]&lt;&gt;"",Table1[[#This Row],[Ngày hạch toán]],""))</f>
        <v>45953</v>
      </c>
      <c r="T1312" s="7"/>
      <c r="U1312" s="6">
        <f>IF(Table1[[#This Row],[Ngày tính CN]]="","",S1312+T1312)</f>
        <v>45953</v>
      </c>
      <c r="V1312" s="35">
        <f ca="1">IF(Table1[[#This Row],[Hạn thanh toán]]="","",IF((U1312-NOW())&lt;0,0,(U1312-NOW())))</f>
        <v>0</v>
      </c>
      <c r="W1312" s="35"/>
      <c r="X1312" s="35" t="str">
        <f t="shared" ca="1" si="132"/>
        <v/>
      </c>
      <c r="Y1312" s="2" t="str">
        <f t="shared" si="133"/>
        <v>Đã thanh toán</v>
      </c>
      <c r="Z1312" s="51">
        <f t="shared" si="135"/>
        <v>45953</v>
      </c>
      <c r="AA1312" s="51">
        <f t="shared" si="136"/>
        <v>46076</v>
      </c>
      <c r="AD1312" s="2" t="str">
        <f>VLOOKUP($A1312,MA_KH!$A:$Q,MA_KH!O$1,0)</f>
        <v>TMART</v>
      </c>
      <c r="AE1312" s="2" t="str">
        <f>VLOOKUP($A1312,MA_KH!$A:$Q,MA_KH!P$1,0)</f>
        <v>CÔNG TY CỔ PHẦN T - MARTSTORES</v>
      </c>
    </row>
    <row r="1313" spans="1:31" ht="25.5" hidden="1" customHeight="1" x14ac:dyDescent="0.2">
      <c r="A1313" s="30" t="s">
        <v>22506</v>
      </c>
      <c r="B1313" s="30" t="s">
        <v>3960</v>
      </c>
      <c r="C1313" s="37">
        <v>45953</v>
      </c>
      <c r="D1313" s="30" t="s">
        <v>4790</v>
      </c>
      <c r="E1313" s="37">
        <v>45953</v>
      </c>
      <c r="F1313" s="30">
        <v>70373</v>
      </c>
      <c r="G1313" s="30" t="s">
        <v>4213</v>
      </c>
      <c r="H1313" s="38">
        <v>1734466</v>
      </c>
      <c r="I1313" s="34">
        <v>156103</v>
      </c>
      <c r="J1313" s="38">
        <v>126269</v>
      </c>
      <c r="K1313" s="38">
        <v>1704632</v>
      </c>
      <c r="L1313" s="7" t="s">
        <v>51</v>
      </c>
      <c r="M1313" s="6">
        <v>46076</v>
      </c>
      <c r="O1313" s="35">
        <f>IF(Table1[[#This Row],[Phân loại]]="Tồn đầu kỳ",Table1[[#This Row],[Tổng giá trị]],0)</f>
        <v>1704632</v>
      </c>
      <c r="P1313" s="7">
        <f>IF(Table1[[#This Row],[Số còn phải thu ĐK]]&lt;&gt;0,0,IF(Table1[[#This Row],[Phân loại]]="Bán hàng",Table1[[#This Row],[Tổng giá trị]],-Table1[[#This Row],[Tổng giá trị]]))</f>
        <v>0</v>
      </c>
      <c r="Q1313" s="35">
        <f t="shared" si="134"/>
        <v>1704632</v>
      </c>
      <c r="R1313" s="7">
        <f>Table1[[#This Row],[Số còn phải thu ĐK]]+Table1[[#This Row],[Giá Trị HD sau CK]]-Table1[[#This Row],[Số tiền đã thu]]</f>
        <v>0</v>
      </c>
      <c r="S1313" s="6">
        <f>IF(Table1[[#This Row],[Ngày hóa đơn]]&lt;&gt;"",Table1[[#This Row],[Ngày hóa đơn]],IF(Table1[[#This Row],[Ngày hạch toán]]&lt;&gt;"",Table1[[#This Row],[Ngày hạch toán]],""))</f>
        <v>45953</v>
      </c>
      <c r="T1313" s="7"/>
      <c r="U1313" s="6">
        <f>IF(Table1[[#This Row],[Ngày tính CN]]="","",S1313+T1313)</f>
        <v>45953</v>
      </c>
      <c r="V1313" s="35">
        <f ca="1">IF(Table1[[#This Row],[Hạn thanh toán]]="","",IF((U1313-NOW())&lt;0,0,(U1313-NOW())))</f>
        <v>0</v>
      </c>
      <c r="W1313" s="35"/>
      <c r="X1313" s="35" t="str">
        <f t="shared" ca="1" si="132"/>
        <v/>
      </c>
      <c r="Y1313" s="2" t="str">
        <f t="shared" si="133"/>
        <v>Đã thanh toán</v>
      </c>
      <c r="Z1313" s="51">
        <f t="shared" si="135"/>
        <v>45953</v>
      </c>
      <c r="AA1313" s="51">
        <f t="shared" si="136"/>
        <v>46076</v>
      </c>
      <c r="AD1313" s="2" t="str">
        <f>VLOOKUP($A1313,MA_KH!$A:$Q,MA_KH!O$1,0)</f>
        <v>TMART</v>
      </c>
      <c r="AE1313" s="2" t="str">
        <f>VLOOKUP($A1313,MA_KH!$A:$Q,MA_KH!P$1,0)</f>
        <v>CÔNG TY CỔ PHẦN T - MARTSTORES</v>
      </c>
    </row>
    <row r="1314" spans="1:31" ht="25.5" hidden="1" customHeight="1" x14ac:dyDescent="0.2">
      <c r="A1314" s="30" t="s">
        <v>22506</v>
      </c>
      <c r="B1314" s="30" t="s">
        <v>3960</v>
      </c>
      <c r="C1314" s="37">
        <v>45953</v>
      </c>
      <c r="D1314" s="30" t="s">
        <v>4791</v>
      </c>
      <c r="E1314" s="37">
        <v>45953</v>
      </c>
      <c r="F1314" s="30">
        <v>70374</v>
      </c>
      <c r="G1314" s="30" t="s">
        <v>4407</v>
      </c>
      <c r="H1314" s="38">
        <v>1541079</v>
      </c>
      <c r="I1314" s="34">
        <v>138698</v>
      </c>
      <c r="J1314" s="38">
        <v>112190</v>
      </c>
      <c r="K1314" s="38">
        <v>1514571</v>
      </c>
      <c r="L1314" s="7" t="s">
        <v>51</v>
      </c>
      <c r="M1314" s="6">
        <v>46076</v>
      </c>
      <c r="O1314" s="35">
        <f>IF(Table1[[#This Row],[Phân loại]]="Tồn đầu kỳ",Table1[[#This Row],[Tổng giá trị]],0)</f>
        <v>1514571</v>
      </c>
      <c r="P1314" s="7">
        <f>IF(Table1[[#This Row],[Số còn phải thu ĐK]]&lt;&gt;0,0,IF(Table1[[#This Row],[Phân loại]]="Bán hàng",Table1[[#This Row],[Tổng giá trị]],-Table1[[#This Row],[Tổng giá trị]]))</f>
        <v>0</v>
      </c>
      <c r="Q1314" s="35">
        <f t="shared" si="134"/>
        <v>1514571</v>
      </c>
      <c r="R1314" s="7">
        <f>Table1[[#This Row],[Số còn phải thu ĐK]]+Table1[[#This Row],[Giá Trị HD sau CK]]-Table1[[#This Row],[Số tiền đã thu]]</f>
        <v>0</v>
      </c>
      <c r="S1314" s="6">
        <f>IF(Table1[[#This Row],[Ngày hóa đơn]]&lt;&gt;"",Table1[[#This Row],[Ngày hóa đơn]],IF(Table1[[#This Row],[Ngày hạch toán]]&lt;&gt;"",Table1[[#This Row],[Ngày hạch toán]],""))</f>
        <v>45953</v>
      </c>
      <c r="T1314" s="7"/>
      <c r="U1314" s="6">
        <f>IF(Table1[[#This Row],[Ngày tính CN]]="","",S1314+T1314)</f>
        <v>45953</v>
      </c>
      <c r="V1314" s="35">
        <f ca="1">IF(Table1[[#This Row],[Hạn thanh toán]]="","",IF((U1314-NOW())&lt;0,0,(U1314-NOW())))</f>
        <v>0</v>
      </c>
      <c r="W1314" s="35"/>
      <c r="X1314" s="35" t="str">
        <f t="shared" ca="1" si="132"/>
        <v/>
      </c>
      <c r="Y1314" s="2" t="str">
        <f t="shared" si="133"/>
        <v>Đã thanh toán</v>
      </c>
      <c r="Z1314" s="51">
        <f t="shared" si="135"/>
        <v>45953</v>
      </c>
      <c r="AA1314" s="51">
        <f t="shared" si="136"/>
        <v>46076</v>
      </c>
      <c r="AD1314" s="2" t="str">
        <f>VLOOKUP($A1314,MA_KH!$A:$Q,MA_KH!O$1,0)</f>
        <v>TMART</v>
      </c>
      <c r="AE1314" s="2" t="str">
        <f>VLOOKUP($A1314,MA_KH!$A:$Q,MA_KH!P$1,0)</f>
        <v>CÔNG TY CỔ PHẦN T - MARTSTORES</v>
      </c>
    </row>
    <row r="1315" spans="1:31" ht="25.5" hidden="1" customHeight="1" x14ac:dyDescent="0.2">
      <c r="A1315" s="39" t="s">
        <v>22506</v>
      </c>
      <c r="B1315" s="39" t="s">
        <v>3960</v>
      </c>
      <c r="C1315" s="40">
        <v>45953</v>
      </c>
      <c r="D1315" s="39" t="s">
        <v>4792</v>
      </c>
      <c r="E1315" s="40">
        <v>45953</v>
      </c>
      <c r="F1315" s="39">
        <v>70375</v>
      </c>
      <c r="G1315" s="39" t="s">
        <v>4386</v>
      </c>
      <c r="H1315" s="41">
        <v>500250</v>
      </c>
      <c r="I1315" s="42">
        <v>45023</v>
      </c>
      <c r="J1315" s="41">
        <v>36418</v>
      </c>
      <c r="K1315" s="41">
        <v>491645</v>
      </c>
      <c r="L1315" s="7" t="s">
        <v>51</v>
      </c>
      <c r="M1315" s="6">
        <v>46076</v>
      </c>
      <c r="O1315" s="35">
        <f>IF(Table1[[#This Row],[Phân loại]]="Tồn đầu kỳ",Table1[[#This Row],[Tổng giá trị]],0)</f>
        <v>491645</v>
      </c>
      <c r="P1315" s="7">
        <f>IF(Table1[[#This Row],[Số còn phải thu ĐK]]&lt;&gt;0,0,IF(Table1[[#This Row],[Phân loại]]="Bán hàng",Table1[[#This Row],[Tổng giá trị]],-Table1[[#This Row],[Tổng giá trị]]))</f>
        <v>0</v>
      </c>
      <c r="Q1315" s="35">
        <f t="shared" si="134"/>
        <v>491645</v>
      </c>
      <c r="R1315" s="7">
        <f>Table1[[#This Row],[Số còn phải thu ĐK]]+Table1[[#This Row],[Giá Trị HD sau CK]]-Table1[[#This Row],[Số tiền đã thu]]</f>
        <v>0</v>
      </c>
      <c r="S1315" s="6">
        <f>IF(Table1[[#This Row],[Ngày hóa đơn]]&lt;&gt;"",Table1[[#This Row],[Ngày hóa đơn]],IF(Table1[[#This Row],[Ngày hạch toán]]&lt;&gt;"",Table1[[#This Row],[Ngày hạch toán]],""))</f>
        <v>45953</v>
      </c>
      <c r="T1315" s="7"/>
      <c r="U1315" s="6">
        <f>IF(Table1[[#This Row],[Ngày tính CN]]="","",S1315+T1315)</f>
        <v>45953</v>
      </c>
      <c r="V1315" s="35">
        <f ca="1">IF(Table1[[#This Row],[Hạn thanh toán]]="","",IF((U1315-NOW())&lt;0,0,(U1315-NOW())))</f>
        <v>0</v>
      </c>
      <c r="W1315" s="35"/>
      <c r="X1315" s="35" t="str">
        <f t="shared" ca="1" si="132"/>
        <v/>
      </c>
      <c r="Y1315" s="2" t="str">
        <f t="shared" si="133"/>
        <v>Đã thanh toán</v>
      </c>
      <c r="Z1315" s="51">
        <f t="shared" si="135"/>
        <v>45953</v>
      </c>
      <c r="AA1315" s="51">
        <f t="shared" si="136"/>
        <v>46076</v>
      </c>
      <c r="AD1315" s="2" t="str">
        <f>VLOOKUP($A1315,MA_KH!$A:$Q,MA_KH!O$1,0)</f>
        <v>TMART</v>
      </c>
      <c r="AE1315" s="2" t="str">
        <f>VLOOKUP($A1315,MA_KH!$A:$Q,MA_KH!P$1,0)</f>
        <v>CÔNG TY CỔ PHẦN T - MARTSTORES</v>
      </c>
    </row>
    <row r="1316" spans="1:31" ht="25.5" hidden="1" customHeight="1" x14ac:dyDescent="0.2">
      <c r="A1316" s="30" t="s">
        <v>22506</v>
      </c>
      <c r="B1316" s="30" t="s">
        <v>3960</v>
      </c>
      <c r="C1316" s="37">
        <v>45953</v>
      </c>
      <c r="D1316" s="30" t="s">
        <v>4793</v>
      </c>
      <c r="E1316" s="37">
        <v>45953</v>
      </c>
      <c r="F1316" s="30">
        <v>70386</v>
      </c>
      <c r="G1316" s="30" t="s">
        <v>4221</v>
      </c>
      <c r="H1316" s="38">
        <v>1722024</v>
      </c>
      <c r="I1316" s="34">
        <v>154984</v>
      </c>
      <c r="J1316" s="38">
        <v>125363</v>
      </c>
      <c r="K1316" s="38">
        <v>1692403</v>
      </c>
      <c r="L1316" s="7" t="s">
        <v>51</v>
      </c>
      <c r="M1316" s="6">
        <v>46076</v>
      </c>
      <c r="O1316" s="35">
        <f>IF(Table1[[#This Row],[Phân loại]]="Tồn đầu kỳ",Table1[[#This Row],[Tổng giá trị]],0)</f>
        <v>1692403</v>
      </c>
      <c r="P1316" s="7">
        <f>IF(Table1[[#This Row],[Số còn phải thu ĐK]]&lt;&gt;0,0,IF(Table1[[#This Row],[Phân loại]]="Bán hàng",Table1[[#This Row],[Tổng giá trị]],-Table1[[#This Row],[Tổng giá trị]]))</f>
        <v>0</v>
      </c>
      <c r="Q1316" s="35">
        <f t="shared" si="134"/>
        <v>1692403</v>
      </c>
      <c r="R1316" s="7">
        <f>Table1[[#This Row],[Số còn phải thu ĐK]]+Table1[[#This Row],[Giá Trị HD sau CK]]-Table1[[#This Row],[Số tiền đã thu]]</f>
        <v>0</v>
      </c>
      <c r="S1316" s="6">
        <f>IF(Table1[[#This Row],[Ngày hóa đơn]]&lt;&gt;"",Table1[[#This Row],[Ngày hóa đơn]],IF(Table1[[#This Row],[Ngày hạch toán]]&lt;&gt;"",Table1[[#This Row],[Ngày hạch toán]],""))</f>
        <v>45953</v>
      </c>
      <c r="T1316" s="7"/>
      <c r="U1316" s="6">
        <f>IF(Table1[[#This Row],[Ngày tính CN]]="","",S1316+T1316)</f>
        <v>45953</v>
      </c>
      <c r="V1316" s="35">
        <f ca="1">IF(Table1[[#This Row],[Hạn thanh toán]]="","",IF((U1316-NOW())&lt;0,0,(U1316-NOW())))</f>
        <v>0</v>
      </c>
      <c r="W1316" s="35"/>
      <c r="X1316" s="35" t="str">
        <f t="shared" ca="1" si="132"/>
        <v/>
      </c>
      <c r="Y1316" s="2" t="str">
        <f t="shared" si="133"/>
        <v>Đã thanh toán</v>
      </c>
      <c r="Z1316" s="51">
        <f t="shared" si="135"/>
        <v>45953</v>
      </c>
      <c r="AA1316" s="51">
        <f t="shared" si="136"/>
        <v>46076</v>
      </c>
      <c r="AD1316" s="2" t="str">
        <f>VLOOKUP($A1316,MA_KH!$A:$Q,MA_KH!O$1,0)</f>
        <v>TMART</v>
      </c>
      <c r="AE1316" s="2" t="str">
        <f>VLOOKUP($A1316,MA_KH!$A:$Q,MA_KH!P$1,0)</f>
        <v>CÔNG TY CỔ PHẦN T - MARTSTORES</v>
      </c>
    </row>
    <row r="1317" spans="1:31" ht="25.5" hidden="1" customHeight="1" x14ac:dyDescent="0.2">
      <c r="A1317" s="30" t="s">
        <v>22506</v>
      </c>
      <c r="B1317" s="30" t="s">
        <v>3960</v>
      </c>
      <c r="C1317" s="37">
        <v>45953</v>
      </c>
      <c r="D1317" s="30" t="s">
        <v>4794</v>
      </c>
      <c r="E1317" s="37">
        <v>45953</v>
      </c>
      <c r="F1317" s="30">
        <v>70387</v>
      </c>
      <c r="G1317" s="30" t="s">
        <v>4212</v>
      </c>
      <c r="H1317" s="38">
        <v>1070918</v>
      </c>
      <c r="I1317" s="34">
        <v>96383</v>
      </c>
      <c r="J1317" s="38">
        <v>77963</v>
      </c>
      <c r="K1317" s="38">
        <v>1052498</v>
      </c>
      <c r="L1317" s="7" t="s">
        <v>51</v>
      </c>
      <c r="M1317" s="6">
        <v>46076</v>
      </c>
      <c r="O1317" s="35">
        <f>IF(Table1[[#This Row],[Phân loại]]="Tồn đầu kỳ",Table1[[#This Row],[Tổng giá trị]],0)</f>
        <v>1052498</v>
      </c>
      <c r="P1317" s="7">
        <f>IF(Table1[[#This Row],[Số còn phải thu ĐK]]&lt;&gt;0,0,IF(Table1[[#This Row],[Phân loại]]="Bán hàng",Table1[[#This Row],[Tổng giá trị]],-Table1[[#This Row],[Tổng giá trị]]))</f>
        <v>0</v>
      </c>
      <c r="Q1317" s="35">
        <f t="shared" si="134"/>
        <v>1052498</v>
      </c>
      <c r="R1317" s="7">
        <f>Table1[[#This Row],[Số còn phải thu ĐK]]+Table1[[#This Row],[Giá Trị HD sau CK]]-Table1[[#This Row],[Số tiền đã thu]]</f>
        <v>0</v>
      </c>
      <c r="S1317" s="6">
        <f>IF(Table1[[#This Row],[Ngày hóa đơn]]&lt;&gt;"",Table1[[#This Row],[Ngày hóa đơn]],IF(Table1[[#This Row],[Ngày hạch toán]]&lt;&gt;"",Table1[[#This Row],[Ngày hạch toán]],""))</f>
        <v>45953</v>
      </c>
      <c r="T1317" s="7"/>
      <c r="U1317" s="6">
        <f>IF(Table1[[#This Row],[Ngày tính CN]]="","",S1317+T1317)</f>
        <v>45953</v>
      </c>
      <c r="V1317" s="35">
        <f ca="1">IF(Table1[[#This Row],[Hạn thanh toán]]="","",IF((U1317-NOW())&lt;0,0,(U1317-NOW())))</f>
        <v>0</v>
      </c>
      <c r="W1317" s="35"/>
      <c r="X1317" s="35" t="str">
        <f t="shared" ca="1" si="132"/>
        <v/>
      </c>
      <c r="Y1317" s="2" t="str">
        <f t="shared" si="133"/>
        <v>Đã thanh toán</v>
      </c>
      <c r="Z1317" s="51">
        <f t="shared" si="135"/>
        <v>45953</v>
      </c>
      <c r="AA1317" s="51">
        <f t="shared" si="136"/>
        <v>46076</v>
      </c>
      <c r="AD1317" s="2" t="str">
        <f>VLOOKUP($A1317,MA_KH!$A:$Q,MA_KH!O$1,0)</f>
        <v>TMART</v>
      </c>
      <c r="AE1317" s="2" t="str">
        <f>VLOOKUP($A1317,MA_KH!$A:$Q,MA_KH!P$1,0)</f>
        <v>CÔNG TY CỔ PHẦN T - MARTSTORES</v>
      </c>
    </row>
    <row r="1318" spans="1:31" ht="25.5" hidden="1" customHeight="1" x14ac:dyDescent="0.2">
      <c r="A1318" s="30" t="s">
        <v>22506</v>
      </c>
      <c r="B1318" s="30" t="s">
        <v>3960</v>
      </c>
      <c r="C1318" s="37">
        <v>45953</v>
      </c>
      <c r="D1318" s="30" t="s">
        <v>4795</v>
      </c>
      <c r="E1318" s="37">
        <v>45953</v>
      </c>
      <c r="F1318" s="30">
        <v>70388</v>
      </c>
      <c r="G1318" s="30" t="s">
        <v>4295</v>
      </c>
      <c r="H1318" s="38">
        <v>1220250</v>
      </c>
      <c r="I1318" s="34">
        <v>109823</v>
      </c>
      <c r="J1318" s="38">
        <v>88834</v>
      </c>
      <c r="K1318" s="38">
        <v>1199261</v>
      </c>
      <c r="L1318" s="7" t="s">
        <v>51</v>
      </c>
      <c r="M1318" s="6">
        <v>46076</v>
      </c>
      <c r="O1318" s="35">
        <f>IF(Table1[[#This Row],[Phân loại]]="Tồn đầu kỳ",Table1[[#This Row],[Tổng giá trị]],0)</f>
        <v>1199261</v>
      </c>
      <c r="P1318" s="7">
        <f>IF(Table1[[#This Row],[Số còn phải thu ĐK]]&lt;&gt;0,0,IF(Table1[[#This Row],[Phân loại]]="Bán hàng",Table1[[#This Row],[Tổng giá trị]],-Table1[[#This Row],[Tổng giá trị]]))</f>
        <v>0</v>
      </c>
      <c r="Q1318" s="35">
        <f t="shared" si="134"/>
        <v>1199261</v>
      </c>
      <c r="R1318" s="7">
        <f>Table1[[#This Row],[Số còn phải thu ĐK]]+Table1[[#This Row],[Giá Trị HD sau CK]]-Table1[[#This Row],[Số tiền đã thu]]</f>
        <v>0</v>
      </c>
      <c r="S1318" s="6">
        <f>IF(Table1[[#This Row],[Ngày hóa đơn]]&lt;&gt;"",Table1[[#This Row],[Ngày hóa đơn]],IF(Table1[[#This Row],[Ngày hạch toán]]&lt;&gt;"",Table1[[#This Row],[Ngày hạch toán]],""))</f>
        <v>45953</v>
      </c>
      <c r="T1318" s="7"/>
      <c r="U1318" s="6">
        <f>IF(Table1[[#This Row],[Ngày tính CN]]="","",S1318+T1318)</f>
        <v>45953</v>
      </c>
      <c r="V1318" s="35">
        <f ca="1">IF(Table1[[#This Row],[Hạn thanh toán]]="","",IF((U1318-NOW())&lt;0,0,(U1318-NOW())))</f>
        <v>0</v>
      </c>
      <c r="W1318" s="35"/>
      <c r="X1318" s="35" t="str">
        <f t="shared" ca="1" si="132"/>
        <v/>
      </c>
      <c r="Y1318" s="2" t="str">
        <f t="shared" si="133"/>
        <v>Đã thanh toán</v>
      </c>
      <c r="Z1318" s="51">
        <f t="shared" si="135"/>
        <v>45953</v>
      </c>
      <c r="AA1318" s="51">
        <f t="shared" si="136"/>
        <v>46076</v>
      </c>
      <c r="AD1318" s="2" t="str">
        <f>VLOOKUP($A1318,MA_KH!$A:$Q,MA_KH!O$1,0)</f>
        <v>TMART</v>
      </c>
      <c r="AE1318" s="2" t="str">
        <f>VLOOKUP($A1318,MA_KH!$A:$Q,MA_KH!P$1,0)</f>
        <v>CÔNG TY CỔ PHẦN T - MARTSTORES</v>
      </c>
    </row>
    <row r="1319" spans="1:31" ht="25.5" hidden="1" customHeight="1" x14ac:dyDescent="0.2">
      <c r="A1319" s="30" t="s">
        <v>22506</v>
      </c>
      <c r="B1319" s="30" t="s">
        <v>3960</v>
      </c>
      <c r="C1319" s="37">
        <v>45953</v>
      </c>
      <c r="D1319" s="30" t="s">
        <v>4796</v>
      </c>
      <c r="E1319" s="37">
        <v>45953</v>
      </c>
      <c r="F1319" s="30">
        <v>70389</v>
      </c>
      <c r="G1319" s="30" t="s">
        <v>4261</v>
      </c>
      <c r="H1319" s="38">
        <v>734310</v>
      </c>
      <c r="I1319" s="34">
        <v>66088</v>
      </c>
      <c r="J1319" s="38">
        <v>53458</v>
      </c>
      <c r="K1319" s="38">
        <v>721680</v>
      </c>
      <c r="L1319" s="7" t="s">
        <v>51</v>
      </c>
      <c r="M1319" s="6">
        <v>46076</v>
      </c>
      <c r="O1319" s="35">
        <f>IF(Table1[[#This Row],[Phân loại]]="Tồn đầu kỳ",Table1[[#This Row],[Tổng giá trị]],0)</f>
        <v>721680</v>
      </c>
      <c r="P1319" s="7">
        <f>IF(Table1[[#This Row],[Số còn phải thu ĐK]]&lt;&gt;0,0,IF(Table1[[#This Row],[Phân loại]]="Bán hàng",Table1[[#This Row],[Tổng giá trị]],-Table1[[#This Row],[Tổng giá trị]]))</f>
        <v>0</v>
      </c>
      <c r="Q1319" s="35">
        <f t="shared" si="134"/>
        <v>721680</v>
      </c>
      <c r="R1319" s="7">
        <f>Table1[[#This Row],[Số còn phải thu ĐK]]+Table1[[#This Row],[Giá Trị HD sau CK]]-Table1[[#This Row],[Số tiền đã thu]]</f>
        <v>0</v>
      </c>
      <c r="S1319" s="6">
        <f>IF(Table1[[#This Row],[Ngày hóa đơn]]&lt;&gt;"",Table1[[#This Row],[Ngày hóa đơn]],IF(Table1[[#This Row],[Ngày hạch toán]]&lt;&gt;"",Table1[[#This Row],[Ngày hạch toán]],""))</f>
        <v>45953</v>
      </c>
      <c r="T1319" s="7"/>
      <c r="U1319" s="6">
        <f>IF(Table1[[#This Row],[Ngày tính CN]]="","",S1319+T1319)</f>
        <v>45953</v>
      </c>
      <c r="V1319" s="35">
        <f ca="1">IF(Table1[[#This Row],[Hạn thanh toán]]="","",IF((U1319-NOW())&lt;0,0,(U1319-NOW())))</f>
        <v>0</v>
      </c>
      <c r="W1319" s="35"/>
      <c r="X1319" s="35" t="str">
        <f t="shared" ref="X1319:X1360" ca="1" si="137">IF(OR(U1319="",R1319=0),"",IF((U1319-NOW())&lt;0,-(U1319-NOW()),0))</f>
        <v/>
      </c>
      <c r="Y1319" s="2" t="str">
        <f t="shared" ref="Y1319:Y1360" si="138">IF(R1319=0,"Đã thanh toán",IF(X1319="","",IF(X1319&lt;=0,"Chưa đến hạn thanh toán",IF(X1319&lt;=30,"Nợ quá hạn 30 ngày",IF(X1319&lt;=60,"Nợ quá hạn từ 30 ngày đến 60 ngày",IF(X1319&lt;=90,"Nợ quá hạn từ 60 ngày đến 90 ngày",IF(X1319&lt;=120,"Nợ quá hạn từ 90 ngày đến 120 ngày","Nợ quá hạn hơn 120 ngày có khả năng mất thanh toán")))))))</f>
        <v>Đã thanh toán</v>
      </c>
      <c r="Z1319" s="51">
        <f t="shared" si="135"/>
        <v>45953</v>
      </c>
      <c r="AA1319" s="51">
        <f t="shared" si="136"/>
        <v>46076</v>
      </c>
      <c r="AD1319" s="2" t="str">
        <f>VLOOKUP($A1319,MA_KH!$A:$Q,MA_KH!O$1,0)</f>
        <v>TMART</v>
      </c>
      <c r="AE1319" s="2" t="str">
        <f>VLOOKUP($A1319,MA_KH!$A:$Q,MA_KH!P$1,0)</f>
        <v>CÔNG TY CỔ PHẦN T - MARTSTORES</v>
      </c>
    </row>
    <row r="1320" spans="1:31" ht="25.5" hidden="1" customHeight="1" x14ac:dyDescent="0.2">
      <c r="A1320" s="30" t="s">
        <v>22506</v>
      </c>
      <c r="B1320" s="30" t="s">
        <v>3960</v>
      </c>
      <c r="C1320" s="37">
        <v>45953</v>
      </c>
      <c r="D1320" s="30" t="s">
        <v>4797</v>
      </c>
      <c r="E1320" s="37">
        <v>45953</v>
      </c>
      <c r="F1320" s="30">
        <v>70390</v>
      </c>
      <c r="G1320" s="30" t="s">
        <v>4214</v>
      </c>
      <c r="H1320" s="38">
        <v>704013</v>
      </c>
      <c r="I1320" s="34">
        <v>63361</v>
      </c>
      <c r="J1320" s="38">
        <v>51252</v>
      </c>
      <c r="K1320" s="38">
        <v>691904</v>
      </c>
      <c r="L1320" s="7" t="s">
        <v>51</v>
      </c>
      <c r="M1320" s="6">
        <v>46076</v>
      </c>
      <c r="O1320" s="35">
        <f>IF(Table1[[#This Row],[Phân loại]]="Tồn đầu kỳ",Table1[[#This Row],[Tổng giá trị]],0)</f>
        <v>691904</v>
      </c>
      <c r="P1320" s="7">
        <f>IF(Table1[[#This Row],[Số còn phải thu ĐK]]&lt;&gt;0,0,IF(Table1[[#This Row],[Phân loại]]="Bán hàng",Table1[[#This Row],[Tổng giá trị]],-Table1[[#This Row],[Tổng giá trị]]))</f>
        <v>0</v>
      </c>
      <c r="Q1320" s="35">
        <f t="shared" si="134"/>
        <v>691904</v>
      </c>
      <c r="R1320" s="7">
        <f>Table1[[#This Row],[Số còn phải thu ĐK]]+Table1[[#This Row],[Giá Trị HD sau CK]]-Table1[[#This Row],[Số tiền đã thu]]</f>
        <v>0</v>
      </c>
      <c r="S1320" s="6">
        <f>IF(Table1[[#This Row],[Ngày hóa đơn]]&lt;&gt;"",Table1[[#This Row],[Ngày hóa đơn]],IF(Table1[[#This Row],[Ngày hạch toán]]&lt;&gt;"",Table1[[#This Row],[Ngày hạch toán]],""))</f>
        <v>45953</v>
      </c>
      <c r="T1320" s="7"/>
      <c r="U1320" s="6">
        <f>IF(Table1[[#This Row],[Ngày tính CN]]="","",S1320+T1320)</f>
        <v>45953</v>
      </c>
      <c r="V1320" s="35">
        <f ca="1">IF(Table1[[#This Row],[Hạn thanh toán]]="","",IF((U1320-NOW())&lt;0,0,(U1320-NOW())))</f>
        <v>0</v>
      </c>
      <c r="W1320" s="35"/>
      <c r="X1320" s="35" t="str">
        <f t="shared" ca="1" si="137"/>
        <v/>
      </c>
      <c r="Y1320" s="2" t="str">
        <f t="shared" si="138"/>
        <v>Đã thanh toán</v>
      </c>
      <c r="Z1320" s="51">
        <f t="shared" si="135"/>
        <v>45953</v>
      </c>
      <c r="AA1320" s="51">
        <f t="shared" si="136"/>
        <v>46076</v>
      </c>
      <c r="AD1320" s="2" t="str">
        <f>VLOOKUP($A1320,MA_KH!$A:$Q,MA_KH!O$1,0)</f>
        <v>TMART</v>
      </c>
      <c r="AE1320" s="2" t="str">
        <f>VLOOKUP($A1320,MA_KH!$A:$Q,MA_KH!P$1,0)</f>
        <v>CÔNG TY CỔ PHẦN T - MARTSTORES</v>
      </c>
    </row>
    <row r="1321" spans="1:31" ht="25.5" hidden="1" customHeight="1" x14ac:dyDescent="0.2">
      <c r="A1321" s="30" t="s">
        <v>22506</v>
      </c>
      <c r="B1321" s="30" t="s">
        <v>3960</v>
      </c>
      <c r="C1321" s="37">
        <v>45953</v>
      </c>
      <c r="D1321" s="30" t="s">
        <v>4798</v>
      </c>
      <c r="E1321" s="37">
        <v>45953</v>
      </c>
      <c r="F1321" s="30">
        <v>70391</v>
      </c>
      <c r="G1321" s="30" t="s">
        <v>4517</v>
      </c>
      <c r="H1321" s="38">
        <v>664655</v>
      </c>
      <c r="I1321" s="34">
        <v>59819</v>
      </c>
      <c r="J1321" s="38">
        <v>48387</v>
      </c>
      <c r="K1321" s="38">
        <v>653223</v>
      </c>
      <c r="L1321" s="7" t="s">
        <v>51</v>
      </c>
      <c r="M1321" s="6">
        <v>46076</v>
      </c>
      <c r="O1321" s="35">
        <f>IF(Table1[[#This Row],[Phân loại]]="Tồn đầu kỳ",Table1[[#This Row],[Tổng giá trị]],0)</f>
        <v>653223</v>
      </c>
      <c r="P1321" s="7">
        <f>IF(Table1[[#This Row],[Số còn phải thu ĐK]]&lt;&gt;0,0,IF(Table1[[#This Row],[Phân loại]]="Bán hàng",Table1[[#This Row],[Tổng giá trị]],-Table1[[#This Row],[Tổng giá trị]]))</f>
        <v>0</v>
      </c>
      <c r="Q1321" s="35">
        <f t="shared" si="134"/>
        <v>653223</v>
      </c>
      <c r="R1321" s="7">
        <f>Table1[[#This Row],[Số còn phải thu ĐK]]+Table1[[#This Row],[Giá Trị HD sau CK]]-Table1[[#This Row],[Số tiền đã thu]]</f>
        <v>0</v>
      </c>
      <c r="S1321" s="6">
        <f>IF(Table1[[#This Row],[Ngày hóa đơn]]&lt;&gt;"",Table1[[#This Row],[Ngày hóa đơn]],IF(Table1[[#This Row],[Ngày hạch toán]]&lt;&gt;"",Table1[[#This Row],[Ngày hạch toán]],""))</f>
        <v>45953</v>
      </c>
      <c r="T1321" s="7"/>
      <c r="U1321" s="6">
        <f>IF(Table1[[#This Row],[Ngày tính CN]]="","",S1321+T1321)</f>
        <v>45953</v>
      </c>
      <c r="V1321" s="35">
        <f ca="1">IF(Table1[[#This Row],[Hạn thanh toán]]="","",IF((U1321-NOW())&lt;0,0,(U1321-NOW())))</f>
        <v>0</v>
      </c>
      <c r="W1321" s="35"/>
      <c r="X1321" s="35" t="str">
        <f t="shared" ca="1" si="137"/>
        <v/>
      </c>
      <c r="Y1321" s="2" t="str">
        <f t="shared" si="138"/>
        <v>Đã thanh toán</v>
      </c>
      <c r="Z1321" s="51">
        <f t="shared" si="135"/>
        <v>45953</v>
      </c>
      <c r="AA1321" s="51">
        <f t="shared" si="136"/>
        <v>46076</v>
      </c>
      <c r="AD1321" s="2" t="str">
        <f>VLOOKUP($A1321,MA_KH!$A:$Q,MA_KH!O$1,0)</f>
        <v>TMART</v>
      </c>
      <c r="AE1321" s="2" t="str">
        <f>VLOOKUP($A1321,MA_KH!$A:$Q,MA_KH!P$1,0)</f>
        <v>CÔNG TY CỔ PHẦN T - MARTSTORES</v>
      </c>
    </row>
    <row r="1322" spans="1:31" ht="25.5" hidden="1" customHeight="1" x14ac:dyDescent="0.2">
      <c r="A1322" s="30" t="s">
        <v>22506</v>
      </c>
      <c r="B1322" s="30" t="s">
        <v>3960</v>
      </c>
      <c r="C1322" s="37">
        <v>45953</v>
      </c>
      <c r="D1322" s="30" t="s">
        <v>4799</v>
      </c>
      <c r="E1322" s="37">
        <v>45953</v>
      </c>
      <c r="F1322" s="30">
        <v>70392</v>
      </c>
      <c r="G1322" s="30" t="s">
        <v>4457</v>
      </c>
      <c r="H1322" s="38">
        <v>723201</v>
      </c>
      <c r="I1322" s="34">
        <v>65088</v>
      </c>
      <c r="J1322" s="38">
        <v>52649</v>
      </c>
      <c r="K1322" s="38">
        <v>710762</v>
      </c>
      <c r="L1322" s="7" t="s">
        <v>51</v>
      </c>
      <c r="M1322" s="6">
        <v>46076</v>
      </c>
      <c r="O1322" s="35">
        <f>IF(Table1[[#This Row],[Phân loại]]="Tồn đầu kỳ",Table1[[#This Row],[Tổng giá trị]],0)</f>
        <v>710762</v>
      </c>
      <c r="P1322" s="7">
        <f>IF(Table1[[#This Row],[Số còn phải thu ĐK]]&lt;&gt;0,0,IF(Table1[[#This Row],[Phân loại]]="Bán hàng",Table1[[#This Row],[Tổng giá trị]],-Table1[[#This Row],[Tổng giá trị]]))</f>
        <v>0</v>
      </c>
      <c r="Q1322" s="35">
        <f t="shared" si="134"/>
        <v>710762</v>
      </c>
      <c r="R1322" s="7">
        <f>Table1[[#This Row],[Số còn phải thu ĐK]]+Table1[[#This Row],[Giá Trị HD sau CK]]-Table1[[#This Row],[Số tiền đã thu]]</f>
        <v>0</v>
      </c>
      <c r="S1322" s="6">
        <f>IF(Table1[[#This Row],[Ngày hóa đơn]]&lt;&gt;"",Table1[[#This Row],[Ngày hóa đơn]],IF(Table1[[#This Row],[Ngày hạch toán]]&lt;&gt;"",Table1[[#This Row],[Ngày hạch toán]],""))</f>
        <v>45953</v>
      </c>
      <c r="T1322" s="7"/>
      <c r="U1322" s="6">
        <f>IF(Table1[[#This Row],[Ngày tính CN]]="","",S1322+T1322)</f>
        <v>45953</v>
      </c>
      <c r="V1322" s="35">
        <f ca="1">IF(Table1[[#This Row],[Hạn thanh toán]]="","",IF((U1322-NOW())&lt;0,0,(U1322-NOW())))</f>
        <v>0</v>
      </c>
      <c r="W1322" s="35"/>
      <c r="X1322" s="35" t="str">
        <f t="shared" ca="1" si="137"/>
        <v/>
      </c>
      <c r="Y1322" s="2" t="str">
        <f t="shared" si="138"/>
        <v>Đã thanh toán</v>
      </c>
      <c r="Z1322" s="51">
        <f t="shared" si="135"/>
        <v>45953</v>
      </c>
      <c r="AA1322" s="51">
        <f t="shared" si="136"/>
        <v>46076</v>
      </c>
      <c r="AD1322" s="2" t="str">
        <f>VLOOKUP($A1322,MA_KH!$A:$Q,MA_KH!O$1,0)</f>
        <v>TMART</v>
      </c>
      <c r="AE1322" s="2" t="str">
        <f>VLOOKUP($A1322,MA_KH!$A:$Q,MA_KH!P$1,0)</f>
        <v>CÔNG TY CỔ PHẦN T - MARTSTORES</v>
      </c>
    </row>
    <row r="1323" spans="1:31" ht="25.5" hidden="1" customHeight="1" x14ac:dyDescent="0.2">
      <c r="A1323" s="30" t="s">
        <v>22506</v>
      </c>
      <c r="B1323" s="30" t="s">
        <v>3960</v>
      </c>
      <c r="C1323" s="37">
        <v>45953</v>
      </c>
      <c r="D1323" s="30" t="s">
        <v>4800</v>
      </c>
      <c r="E1323" s="37">
        <v>45953</v>
      </c>
      <c r="F1323" s="30">
        <v>70393</v>
      </c>
      <c r="G1323" s="30" t="s">
        <v>4296</v>
      </c>
      <c r="H1323" s="38">
        <v>756468</v>
      </c>
      <c r="I1323" s="34">
        <v>68082</v>
      </c>
      <c r="J1323" s="38">
        <v>55071</v>
      </c>
      <c r="K1323" s="38">
        <v>743457</v>
      </c>
      <c r="L1323" s="7" t="s">
        <v>51</v>
      </c>
      <c r="M1323" s="6">
        <v>46076</v>
      </c>
      <c r="O1323" s="35">
        <f>IF(Table1[[#This Row],[Phân loại]]="Tồn đầu kỳ",Table1[[#This Row],[Tổng giá trị]],0)</f>
        <v>743457</v>
      </c>
      <c r="P1323" s="7">
        <f>IF(Table1[[#This Row],[Số còn phải thu ĐK]]&lt;&gt;0,0,IF(Table1[[#This Row],[Phân loại]]="Bán hàng",Table1[[#This Row],[Tổng giá trị]],-Table1[[#This Row],[Tổng giá trị]]))</f>
        <v>0</v>
      </c>
      <c r="Q1323" s="35">
        <f t="shared" si="134"/>
        <v>743457</v>
      </c>
      <c r="R1323" s="7">
        <f>Table1[[#This Row],[Số còn phải thu ĐK]]+Table1[[#This Row],[Giá Trị HD sau CK]]-Table1[[#This Row],[Số tiền đã thu]]</f>
        <v>0</v>
      </c>
      <c r="S1323" s="6">
        <f>IF(Table1[[#This Row],[Ngày hóa đơn]]&lt;&gt;"",Table1[[#This Row],[Ngày hóa đơn]],IF(Table1[[#This Row],[Ngày hạch toán]]&lt;&gt;"",Table1[[#This Row],[Ngày hạch toán]],""))</f>
        <v>45953</v>
      </c>
      <c r="T1323" s="7"/>
      <c r="U1323" s="6">
        <f>IF(Table1[[#This Row],[Ngày tính CN]]="","",S1323+T1323)</f>
        <v>45953</v>
      </c>
      <c r="V1323" s="35">
        <f ca="1">IF(Table1[[#This Row],[Hạn thanh toán]]="","",IF((U1323-NOW())&lt;0,0,(U1323-NOW())))</f>
        <v>0</v>
      </c>
      <c r="W1323" s="35"/>
      <c r="X1323" s="35" t="str">
        <f t="shared" ca="1" si="137"/>
        <v/>
      </c>
      <c r="Y1323" s="2" t="str">
        <f t="shared" si="138"/>
        <v>Đã thanh toán</v>
      </c>
      <c r="Z1323" s="51">
        <f t="shared" si="135"/>
        <v>45953</v>
      </c>
      <c r="AA1323" s="51">
        <f t="shared" si="136"/>
        <v>46076</v>
      </c>
      <c r="AD1323" s="2" t="str">
        <f>VLOOKUP($A1323,MA_KH!$A:$Q,MA_KH!O$1,0)</f>
        <v>TMART</v>
      </c>
      <c r="AE1323" s="2" t="str">
        <f>VLOOKUP($A1323,MA_KH!$A:$Q,MA_KH!P$1,0)</f>
        <v>CÔNG TY CỔ PHẦN T - MARTSTORES</v>
      </c>
    </row>
    <row r="1324" spans="1:31" ht="25.5" hidden="1" customHeight="1" x14ac:dyDescent="0.2">
      <c r="A1324" s="30" t="s">
        <v>22506</v>
      </c>
      <c r="B1324" s="30" t="s">
        <v>3960</v>
      </c>
      <c r="C1324" s="37">
        <v>45953</v>
      </c>
      <c r="D1324" s="30" t="s">
        <v>4801</v>
      </c>
      <c r="E1324" s="37">
        <v>45953</v>
      </c>
      <c r="F1324" s="30">
        <v>70394</v>
      </c>
      <c r="G1324" s="30" t="s">
        <v>4215</v>
      </c>
      <c r="H1324" s="38">
        <v>655701</v>
      </c>
      <c r="I1324" s="34">
        <v>59013</v>
      </c>
      <c r="J1324" s="38">
        <v>47735</v>
      </c>
      <c r="K1324" s="38">
        <v>644423</v>
      </c>
      <c r="L1324" s="7" t="s">
        <v>51</v>
      </c>
      <c r="M1324" s="6">
        <v>46076</v>
      </c>
      <c r="O1324" s="35">
        <f>IF(Table1[[#This Row],[Phân loại]]="Tồn đầu kỳ",Table1[[#This Row],[Tổng giá trị]],0)</f>
        <v>644423</v>
      </c>
      <c r="P1324" s="7">
        <f>IF(Table1[[#This Row],[Số còn phải thu ĐK]]&lt;&gt;0,0,IF(Table1[[#This Row],[Phân loại]]="Bán hàng",Table1[[#This Row],[Tổng giá trị]],-Table1[[#This Row],[Tổng giá trị]]))</f>
        <v>0</v>
      </c>
      <c r="Q1324" s="35">
        <f t="shared" si="134"/>
        <v>644423</v>
      </c>
      <c r="R1324" s="7">
        <f>Table1[[#This Row],[Số còn phải thu ĐK]]+Table1[[#This Row],[Giá Trị HD sau CK]]-Table1[[#This Row],[Số tiền đã thu]]</f>
        <v>0</v>
      </c>
      <c r="S1324" s="6">
        <f>IF(Table1[[#This Row],[Ngày hóa đơn]]&lt;&gt;"",Table1[[#This Row],[Ngày hóa đơn]],IF(Table1[[#This Row],[Ngày hạch toán]]&lt;&gt;"",Table1[[#This Row],[Ngày hạch toán]],""))</f>
        <v>45953</v>
      </c>
      <c r="T1324" s="7"/>
      <c r="U1324" s="6">
        <f>IF(Table1[[#This Row],[Ngày tính CN]]="","",S1324+T1324)</f>
        <v>45953</v>
      </c>
      <c r="V1324" s="35">
        <f ca="1">IF(Table1[[#This Row],[Hạn thanh toán]]="","",IF((U1324-NOW())&lt;0,0,(U1324-NOW())))</f>
        <v>0</v>
      </c>
      <c r="W1324" s="35"/>
      <c r="X1324" s="35" t="str">
        <f t="shared" ca="1" si="137"/>
        <v/>
      </c>
      <c r="Y1324" s="2" t="str">
        <f t="shared" si="138"/>
        <v>Đã thanh toán</v>
      </c>
      <c r="Z1324" s="51">
        <f t="shared" si="135"/>
        <v>45953</v>
      </c>
      <c r="AA1324" s="51">
        <f t="shared" si="136"/>
        <v>46076</v>
      </c>
      <c r="AD1324" s="2" t="str">
        <f>VLOOKUP($A1324,MA_KH!$A:$Q,MA_KH!O$1,0)</f>
        <v>TMART</v>
      </c>
      <c r="AE1324" s="2" t="str">
        <f>VLOOKUP($A1324,MA_KH!$A:$Q,MA_KH!P$1,0)</f>
        <v>CÔNG TY CỔ PHẦN T - MARTSTORES</v>
      </c>
    </row>
    <row r="1325" spans="1:31" ht="25.5" hidden="1" customHeight="1" x14ac:dyDescent="0.2">
      <c r="A1325" s="30" t="s">
        <v>22506</v>
      </c>
      <c r="B1325" s="30" t="s">
        <v>3960</v>
      </c>
      <c r="C1325" s="37">
        <v>45953</v>
      </c>
      <c r="D1325" s="30" t="s">
        <v>4802</v>
      </c>
      <c r="E1325" s="37">
        <v>45953</v>
      </c>
      <c r="F1325" s="30">
        <v>70395</v>
      </c>
      <c r="G1325" s="30" t="s">
        <v>4389</v>
      </c>
      <c r="H1325" s="38">
        <v>415851</v>
      </c>
      <c r="I1325" s="34">
        <v>37427</v>
      </c>
      <c r="J1325" s="38">
        <v>30274</v>
      </c>
      <c r="K1325" s="38">
        <v>408698</v>
      </c>
      <c r="L1325" s="7" t="s">
        <v>51</v>
      </c>
      <c r="M1325" s="6">
        <v>46076</v>
      </c>
      <c r="O1325" s="35">
        <f>IF(Table1[[#This Row],[Phân loại]]="Tồn đầu kỳ",Table1[[#This Row],[Tổng giá trị]],0)</f>
        <v>408698</v>
      </c>
      <c r="P1325" s="7">
        <f>IF(Table1[[#This Row],[Số còn phải thu ĐK]]&lt;&gt;0,0,IF(Table1[[#This Row],[Phân loại]]="Bán hàng",Table1[[#This Row],[Tổng giá trị]],-Table1[[#This Row],[Tổng giá trị]]))</f>
        <v>0</v>
      </c>
      <c r="Q1325" s="35">
        <f t="shared" si="134"/>
        <v>408698</v>
      </c>
      <c r="R1325" s="7">
        <f>Table1[[#This Row],[Số còn phải thu ĐK]]+Table1[[#This Row],[Giá Trị HD sau CK]]-Table1[[#This Row],[Số tiền đã thu]]</f>
        <v>0</v>
      </c>
      <c r="S1325" s="6">
        <f>IF(Table1[[#This Row],[Ngày hóa đơn]]&lt;&gt;"",Table1[[#This Row],[Ngày hóa đơn]],IF(Table1[[#This Row],[Ngày hạch toán]]&lt;&gt;"",Table1[[#This Row],[Ngày hạch toán]],""))</f>
        <v>45953</v>
      </c>
      <c r="T1325" s="7"/>
      <c r="U1325" s="6">
        <f>IF(Table1[[#This Row],[Ngày tính CN]]="","",S1325+T1325)</f>
        <v>45953</v>
      </c>
      <c r="V1325" s="35">
        <f ca="1">IF(Table1[[#This Row],[Hạn thanh toán]]="","",IF((U1325-NOW())&lt;0,0,(U1325-NOW())))</f>
        <v>0</v>
      </c>
      <c r="W1325" s="35"/>
      <c r="X1325" s="35" t="str">
        <f t="shared" ca="1" si="137"/>
        <v/>
      </c>
      <c r="Y1325" s="2" t="str">
        <f t="shared" si="138"/>
        <v>Đã thanh toán</v>
      </c>
      <c r="Z1325" s="51">
        <f t="shared" si="135"/>
        <v>45953</v>
      </c>
      <c r="AA1325" s="51">
        <f t="shared" si="136"/>
        <v>46076</v>
      </c>
      <c r="AD1325" s="2" t="str">
        <f>VLOOKUP($A1325,MA_KH!$A:$Q,MA_KH!O$1,0)</f>
        <v>TMART</v>
      </c>
      <c r="AE1325" s="2" t="str">
        <f>VLOOKUP($A1325,MA_KH!$A:$Q,MA_KH!P$1,0)</f>
        <v>CÔNG TY CỔ PHẦN T - MARTSTORES</v>
      </c>
    </row>
    <row r="1326" spans="1:31" ht="25.5" hidden="1" customHeight="1" x14ac:dyDescent="0.2">
      <c r="A1326" s="30" t="s">
        <v>22506</v>
      </c>
      <c r="B1326" s="30" t="s">
        <v>3960</v>
      </c>
      <c r="C1326" s="37">
        <v>45953</v>
      </c>
      <c r="D1326" s="30" t="s">
        <v>4803</v>
      </c>
      <c r="E1326" s="37">
        <v>45953</v>
      </c>
      <c r="F1326" s="30">
        <v>70396</v>
      </c>
      <c r="G1326" s="30" t="s">
        <v>3978</v>
      </c>
      <c r="H1326" s="38">
        <v>813087</v>
      </c>
      <c r="I1326" s="34">
        <v>73178</v>
      </c>
      <c r="J1326" s="38">
        <v>59193</v>
      </c>
      <c r="K1326" s="38">
        <v>799102</v>
      </c>
      <c r="L1326" s="7" t="s">
        <v>51</v>
      </c>
      <c r="M1326" s="6">
        <v>46076</v>
      </c>
      <c r="O1326" s="35">
        <f>IF(Table1[[#This Row],[Phân loại]]="Tồn đầu kỳ",Table1[[#This Row],[Tổng giá trị]],0)</f>
        <v>799102</v>
      </c>
      <c r="P1326" s="7">
        <f>IF(Table1[[#This Row],[Số còn phải thu ĐK]]&lt;&gt;0,0,IF(Table1[[#This Row],[Phân loại]]="Bán hàng",Table1[[#This Row],[Tổng giá trị]],-Table1[[#This Row],[Tổng giá trị]]))</f>
        <v>0</v>
      </c>
      <c r="Q1326" s="35">
        <f t="shared" si="134"/>
        <v>799102</v>
      </c>
      <c r="R1326" s="7">
        <f>Table1[[#This Row],[Số còn phải thu ĐK]]+Table1[[#This Row],[Giá Trị HD sau CK]]-Table1[[#This Row],[Số tiền đã thu]]</f>
        <v>0</v>
      </c>
      <c r="S1326" s="6">
        <f>IF(Table1[[#This Row],[Ngày hóa đơn]]&lt;&gt;"",Table1[[#This Row],[Ngày hóa đơn]],IF(Table1[[#This Row],[Ngày hạch toán]]&lt;&gt;"",Table1[[#This Row],[Ngày hạch toán]],""))</f>
        <v>45953</v>
      </c>
      <c r="T1326" s="7"/>
      <c r="U1326" s="6">
        <f>IF(Table1[[#This Row],[Ngày tính CN]]="","",S1326+T1326)</f>
        <v>45953</v>
      </c>
      <c r="V1326" s="35">
        <f ca="1">IF(Table1[[#This Row],[Hạn thanh toán]]="","",IF((U1326-NOW())&lt;0,0,(U1326-NOW())))</f>
        <v>0</v>
      </c>
      <c r="W1326" s="35"/>
      <c r="X1326" s="35" t="str">
        <f t="shared" ca="1" si="137"/>
        <v/>
      </c>
      <c r="Y1326" s="2" t="str">
        <f t="shared" si="138"/>
        <v>Đã thanh toán</v>
      </c>
      <c r="Z1326" s="51">
        <f t="shared" si="135"/>
        <v>45953</v>
      </c>
      <c r="AA1326" s="51">
        <f t="shared" si="136"/>
        <v>46076</v>
      </c>
      <c r="AD1326" s="2" t="str">
        <f>VLOOKUP($A1326,MA_KH!$A:$Q,MA_KH!O$1,0)</f>
        <v>TMART</v>
      </c>
      <c r="AE1326" s="2" t="str">
        <f>VLOOKUP($A1326,MA_KH!$A:$Q,MA_KH!P$1,0)</f>
        <v>CÔNG TY CỔ PHẦN T - MARTSTORES</v>
      </c>
    </row>
    <row r="1327" spans="1:31" ht="25.5" hidden="1" customHeight="1" x14ac:dyDescent="0.2">
      <c r="A1327" s="30" t="s">
        <v>22506</v>
      </c>
      <c r="B1327" s="30" t="s">
        <v>3960</v>
      </c>
      <c r="C1327" s="37">
        <v>45953</v>
      </c>
      <c r="D1327" s="30" t="s">
        <v>4804</v>
      </c>
      <c r="E1327" s="37">
        <v>45953</v>
      </c>
      <c r="F1327" s="30">
        <v>70397</v>
      </c>
      <c r="G1327" s="30" t="s">
        <v>4416</v>
      </c>
      <c r="H1327" s="38">
        <v>746790</v>
      </c>
      <c r="I1327" s="34">
        <v>67212</v>
      </c>
      <c r="J1327" s="38">
        <v>54366</v>
      </c>
      <c r="K1327" s="38">
        <v>733944</v>
      </c>
      <c r="L1327" s="7" t="s">
        <v>51</v>
      </c>
      <c r="M1327" s="6">
        <v>46076</v>
      </c>
      <c r="O1327" s="35">
        <f>IF(Table1[[#This Row],[Phân loại]]="Tồn đầu kỳ",Table1[[#This Row],[Tổng giá trị]],0)</f>
        <v>733944</v>
      </c>
      <c r="P1327" s="7">
        <f>IF(Table1[[#This Row],[Số còn phải thu ĐK]]&lt;&gt;0,0,IF(Table1[[#This Row],[Phân loại]]="Bán hàng",Table1[[#This Row],[Tổng giá trị]],-Table1[[#This Row],[Tổng giá trị]]))</f>
        <v>0</v>
      </c>
      <c r="Q1327" s="35">
        <f t="shared" si="134"/>
        <v>733944</v>
      </c>
      <c r="R1327" s="7">
        <f>Table1[[#This Row],[Số còn phải thu ĐK]]+Table1[[#This Row],[Giá Trị HD sau CK]]-Table1[[#This Row],[Số tiền đã thu]]</f>
        <v>0</v>
      </c>
      <c r="S1327" s="6">
        <f>IF(Table1[[#This Row],[Ngày hóa đơn]]&lt;&gt;"",Table1[[#This Row],[Ngày hóa đơn]],IF(Table1[[#This Row],[Ngày hạch toán]]&lt;&gt;"",Table1[[#This Row],[Ngày hạch toán]],""))</f>
        <v>45953</v>
      </c>
      <c r="T1327" s="7"/>
      <c r="U1327" s="6">
        <f>IF(Table1[[#This Row],[Ngày tính CN]]="","",S1327+T1327)</f>
        <v>45953</v>
      </c>
      <c r="V1327" s="35">
        <f ca="1">IF(Table1[[#This Row],[Hạn thanh toán]]="","",IF((U1327-NOW())&lt;0,0,(U1327-NOW())))</f>
        <v>0</v>
      </c>
      <c r="W1327" s="35"/>
      <c r="X1327" s="35" t="str">
        <f t="shared" ca="1" si="137"/>
        <v/>
      </c>
      <c r="Y1327" s="2" t="str">
        <f t="shared" si="138"/>
        <v>Đã thanh toán</v>
      </c>
      <c r="Z1327" s="51">
        <f t="shared" si="135"/>
        <v>45953</v>
      </c>
      <c r="AA1327" s="51">
        <f t="shared" si="136"/>
        <v>46076</v>
      </c>
      <c r="AD1327" s="2" t="str">
        <f>VLOOKUP($A1327,MA_KH!$A:$Q,MA_KH!O$1,0)</f>
        <v>TMART</v>
      </c>
      <c r="AE1327" s="2" t="str">
        <f>VLOOKUP($A1327,MA_KH!$A:$Q,MA_KH!P$1,0)</f>
        <v>CÔNG TY CỔ PHẦN T - MARTSTORES</v>
      </c>
    </row>
    <row r="1328" spans="1:31" ht="25.5" hidden="1" customHeight="1" x14ac:dyDescent="0.2">
      <c r="A1328" s="30" t="s">
        <v>22506</v>
      </c>
      <c r="B1328" s="30" t="s">
        <v>3960</v>
      </c>
      <c r="C1328" s="37">
        <v>45953</v>
      </c>
      <c r="D1328" s="30" t="s">
        <v>4805</v>
      </c>
      <c r="E1328" s="37">
        <v>45953</v>
      </c>
      <c r="F1328" s="30">
        <v>70398</v>
      </c>
      <c r="G1328" s="30" t="s">
        <v>4220</v>
      </c>
      <c r="H1328" s="38">
        <v>1987821</v>
      </c>
      <c r="I1328" s="34">
        <v>178905</v>
      </c>
      <c r="J1328" s="38">
        <v>144713</v>
      </c>
      <c r="K1328" s="38">
        <v>1953629</v>
      </c>
      <c r="L1328" s="7" t="s">
        <v>51</v>
      </c>
      <c r="M1328" s="6">
        <v>46076</v>
      </c>
      <c r="O1328" s="35">
        <f>IF(Table1[[#This Row],[Phân loại]]="Tồn đầu kỳ",Table1[[#This Row],[Tổng giá trị]],0)</f>
        <v>1953629</v>
      </c>
      <c r="P1328" s="7">
        <f>IF(Table1[[#This Row],[Số còn phải thu ĐK]]&lt;&gt;0,0,IF(Table1[[#This Row],[Phân loại]]="Bán hàng",Table1[[#This Row],[Tổng giá trị]],-Table1[[#This Row],[Tổng giá trị]]))</f>
        <v>0</v>
      </c>
      <c r="Q1328" s="35">
        <f t="shared" si="134"/>
        <v>1953629</v>
      </c>
      <c r="R1328" s="7">
        <f>Table1[[#This Row],[Số còn phải thu ĐK]]+Table1[[#This Row],[Giá Trị HD sau CK]]-Table1[[#This Row],[Số tiền đã thu]]</f>
        <v>0</v>
      </c>
      <c r="S1328" s="6">
        <f>IF(Table1[[#This Row],[Ngày hóa đơn]]&lt;&gt;"",Table1[[#This Row],[Ngày hóa đơn]],IF(Table1[[#This Row],[Ngày hạch toán]]&lt;&gt;"",Table1[[#This Row],[Ngày hạch toán]],""))</f>
        <v>45953</v>
      </c>
      <c r="T1328" s="7"/>
      <c r="U1328" s="6">
        <f>IF(Table1[[#This Row],[Ngày tính CN]]="","",S1328+T1328)</f>
        <v>45953</v>
      </c>
      <c r="V1328" s="35">
        <f ca="1">IF(Table1[[#This Row],[Hạn thanh toán]]="","",IF((U1328-NOW())&lt;0,0,(U1328-NOW())))</f>
        <v>0</v>
      </c>
      <c r="W1328" s="35"/>
      <c r="X1328" s="35" t="str">
        <f t="shared" ca="1" si="137"/>
        <v/>
      </c>
      <c r="Y1328" s="2" t="str">
        <f t="shared" si="138"/>
        <v>Đã thanh toán</v>
      </c>
      <c r="Z1328" s="51">
        <f t="shared" si="135"/>
        <v>45953</v>
      </c>
      <c r="AA1328" s="51">
        <f t="shared" si="136"/>
        <v>46076</v>
      </c>
      <c r="AD1328" s="2" t="str">
        <f>VLOOKUP($A1328,MA_KH!$A:$Q,MA_KH!O$1,0)</f>
        <v>TMART</v>
      </c>
      <c r="AE1328" s="2" t="str">
        <f>VLOOKUP($A1328,MA_KH!$A:$Q,MA_KH!P$1,0)</f>
        <v>CÔNG TY CỔ PHẦN T - MARTSTORES</v>
      </c>
    </row>
    <row r="1329" spans="1:31" ht="25.5" hidden="1" customHeight="1" x14ac:dyDescent="0.2">
      <c r="A1329" s="30" t="s">
        <v>22506</v>
      </c>
      <c r="B1329" s="30" t="s">
        <v>3960</v>
      </c>
      <c r="C1329" s="37">
        <v>45953</v>
      </c>
      <c r="D1329" s="30" t="s">
        <v>4806</v>
      </c>
      <c r="E1329" s="37">
        <v>45953</v>
      </c>
      <c r="F1329" s="30">
        <v>70399</v>
      </c>
      <c r="G1329" s="30" t="s">
        <v>4257</v>
      </c>
      <c r="H1329" s="38">
        <v>928504</v>
      </c>
      <c r="I1329" s="34">
        <v>83566</v>
      </c>
      <c r="J1329" s="38">
        <v>67595</v>
      </c>
      <c r="K1329" s="38">
        <v>912533</v>
      </c>
      <c r="L1329" s="7" t="s">
        <v>51</v>
      </c>
      <c r="M1329" s="6">
        <v>46076</v>
      </c>
      <c r="O1329" s="35">
        <f>IF(Table1[[#This Row],[Phân loại]]="Tồn đầu kỳ",Table1[[#This Row],[Tổng giá trị]],0)</f>
        <v>912533</v>
      </c>
      <c r="P1329" s="7">
        <f>IF(Table1[[#This Row],[Số còn phải thu ĐK]]&lt;&gt;0,0,IF(Table1[[#This Row],[Phân loại]]="Bán hàng",Table1[[#This Row],[Tổng giá trị]],-Table1[[#This Row],[Tổng giá trị]]))</f>
        <v>0</v>
      </c>
      <c r="Q1329" s="35">
        <f t="shared" si="134"/>
        <v>912533</v>
      </c>
      <c r="R1329" s="7">
        <f>Table1[[#This Row],[Số còn phải thu ĐK]]+Table1[[#This Row],[Giá Trị HD sau CK]]-Table1[[#This Row],[Số tiền đã thu]]</f>
        <v>0</v>
      </c>
      <c r="S1329" s="6">
        <f>IF(Table1[[#This Row],[Ngày hóa đơn]]&lt;&gt;"",Table1[[#This Row],[Ngày hóa đơn]],IF(Table1[[#This Row],[Ngày hạch toán]]&lt;&gt;"",Table1[[#This Row],[Ngày hạch toán]],""))</f>
        <v>45953</v>
      </c>
      <c r="T1329" s="7"/>
      <c r="U1329" s="6">
        <f>IF(Table1[[#This Row],[Ngày tính CN]]="","",S1329+T1329)</f>
        <v>45953</v>
      </c>
      <c r="V1329" s="35">
        <f ca="1">IF(Table1[[#This Row],[Hạn thanh toán]]="","",IF((U1329-NOW())&lt;0,0,(U1329-NOW())))</f>
        <v>0</v>
      </c>
      <c r="W1329" s="35"/>
      <c r="X1329" s="35" t="str">
        <f t="shared" ca="1" si="137"/>
        <v/>
      </c>
      <c r="Y1329" s="2" t="str">
        <f t="shared" si="138"/>
        <v>Đã thanh toán</v>
      </c>
      <c r="Z1329" s="51">
        <f t="shared" si="135"/>
        <v>45953</v>
      </c>
      <c r="AA1329" s="51">
        <f t="shared" si="136"/>
        <v>46076</v>
      </c>
      <c r="AD1329" s="2" t="str">
        <f>VLOOKUP($A1329,MA_KH!$A:$Q,MA_KH!O$1,0)</f>
        <v>TMART</v>
      </c>
      <c r="AE1329" s="2" t="str">
        <f>VLOOKUP($A1329,MA_KH!$A:$Q,MA_KH!P$1,0)</f>
        <v>CÔNG TY CỔ PHẦN T - MARTSTORES</v>
      </c>
    </row>
    <row r="1330" spans="1:31" ht="25.5" hidden="1" customHeight="1" x14ac:dyDescent="0.2">
      <c r="A1330" s="39" t="s">
        <v>22506</v>
      </c>
      <c r="B1330" s="39" t="s">
        <v>3960</v>
      </c>
      <c r="C1330" s="40">
        <v>45953</v>
      </c>
      <c r="D1330" s="39" t="s">
        <v>4807</v>
      </c>
      <c r="E1330" s="40">
        <v>45953</v>
      </c>
      <c r="F1330" s="39">
        <v>70400</v>
      </c>
      <c r="G1330" s="39" t="s">
        <v>4097</v>
      </c>
      <c r="H1330" s="41">
        <v>527535</v>
      </c>
      <c r="I1330" s="42">
        <v>47479</v>
      </c>
      <c r="J1330" s="41">
        <v>38404</v>
      </c>
      <c r="K1330" s="41">
        <v>518460</v>
      </c>
      <c r="L1330" s="7" t="s">
        <v>51</v>
      </c>
      <c r="M1330" s="6">
        <v>46076</v>
      </c>
      <c r="O1330" s="35">
        <f>IF(Table1[[#This Row],[Phân loại]]="Tồn đầu kỳ",Table1[[#This Row],[Tổng giá trị]],0)</f>
        <v>518460</v>
      </c>
      <c r="P1330" s="7">
        <f>IF(Table1[[#This Row],[Số còn phải thu ĐK]]&lt;&gt;0,0,IF(Table1[[#This Row],[Phân loại]]="Bán hàng",Table1[[#This Row],[Tổng giá trị]],-Table1[[#This Row],[Tổng giá trị]]))</f>
        <v>0</v>
      </c>
      <c r="Q1330" s="35">
        <f t="shared" si="134"/>
        <v>518460</v>
      </c>
      <c r="R1330" s="7">
        <f>Table1[[#This Row],[Số còn phải thu ĐK]]+Table1[[#This Row],[Giá Trị HD sau CK]]-Table1[[#This Row],[Số tiền đã thu]]</f>
        <v>0</v>
      </c>
      <c r="S1330" s="6">
        <f>IF(Table1[[#This Row],[Ngày hóa đơn]]&lt;&gt;"",Table1[[#This Row],[Ngày hóa đơn]],IF(Table1[[#This Row],[Ngày hạch toán]]&lt;&gt;"",Table1[[#This Row],[Ngày hạch toán]],""))</f>
        <v>45953</v>
      </c>
      <c r="T1330" s="7"/>
      <c r="U1330" s="6">
        <f>IF(Table1[[#This Row],[Ngày tính CN]]="","",S1330+T1330)</f>
        <v>45953</v>
      </c>
      <c r="V1330" s="35">
        <f ca="1">IF(Table1[[#This Row],[Hạn thanh toán]]="","",IF((U1330-NOW())&lt;0,0,(U1330-NOW())))</f>
        <v>0</v>
      </c>
      <c r="W1330" s="35"/>
      <c r="X1330" s="35" t="str">
        <f t="shared" ca="1" si="137"/>
        <v/>
      </c>
      <c r="Y1330" s="2" t="str">
        <f t="shared" si="138"/>
        <v>Đã thanh toán</v>
      </c>
      <c r="Z1330" s="51">
        <f t="shared" si="135"/>
        <v>45953</v>
      </c>
      <c r="AA1330" s="51">
        <f t="shared" si="136"/>
        <v>46076</v>
      </c>
      <c r="AD1330" s="2" t="str">
        <f>VLOOKUP($A1330,MA_KH!$A:$Q,MA_KH!O$1,0)</f>
        <v>TMART</v>
      </c>
      <c r="AE1330" s="2" t="str">
        <f>VLOOKUP($A1330,MA_KH!$A:$Q,MA_KH!P$1,0)</f>
        <v>CÔNG TY CỔ PHẦN T - MARTSTORES</v>
      </c>
    </row>
    <row r="1331" spans="1:31" ht="25.5" hidden="1" customHeight="1" x14ac:dyDescent="0.2">
      <c r="A1331" s="39" t="s">
        <v>22506</v>
      </c>
      <c r="B1331" s="39" t="s">
        <v>3960</v>
      </c>
      <c r="C1331" s="40">
        <v>45957</v>
      </c>
      <c r="D1331" s="39" t="s">
        <v>4818</v>
      </c>
      <c r="E1331" s="40">
        <v>45957</v>
      </c>
      <c r="F1331" s="39">
        <v>71103</v>
      </c>
      <c r="G1331" s="39" t="s">
        <v>3961</v>
      </c>
      <c r="H1331" s="41">
        <v>3571768</v>
      </c>
      <c r="I1331" s="42">
        <v>321460</v>
      </c>
      <c r="J1331" s="41">
        <v>260025</v>
      </c>
      <c r="K1331" s="41">
        <v>3510333</v>
      </c>
      <c r="L1331" s="7" t="s">
        <v>51</v>
      </c>
      <c r="M1331" s="6">
        <v>46076</v>
      </c>
      <c r="O1331" s="35">
        <f>IF(Table1[[#This Row],[Phân loại]]="Tồn đầu kỳ",Table1[[#This Row],[Tổng giá trị]],0)</f>
        <v>3510333</v>
      </c>
      <c r="P1331" s="7">
        <f>IF(Table1[[#This Row],[Số còn phải thu ĐK]]&lt;&gt;0,0,IF(Table1[[#This Row],[Phân loại]]="Bán hàng",Table1[[#This Row],[Tổng giá trị]],-Table1[[#This Row],[Tổng giá trị]]))</f>
        <v>0</v>
      </c>
      <c r="Q1331" s="35">
        <f t="shared" ref="Q1331:Q1360" si="139">IF(M1331&lt;&gt;"",IF(O1331&lt;&gt;0,O1331,P1331),0)</f>
        <v>3510333</v>
      </c>
      <c r="R1331" s="7">
        <f>Table1[[#This Row],[Số còn phải thu ĐK]]+Table1[[#This Row],[Giá Trị HD sau CK]]-Table1[[#This Row],[Số tiền đã thu]]</f>
        <v>0</v>
      </c>
      <c r="S1331" s="6">
        <f>IF(Table1[[#This Row],[Ngày hóa đơn]]&lt;&gt;"",Table1[[#This Row],[Ngày hóa đơn]],IF(Table1[[#This Row],[Ngày hạch toán]]&lt;&gt;"",Table1[[#This Row],[Ngày hạch toán]],""))</f>
        <v>45957</v>
      </c>
      <c r="T1331" s="7"/>
      <c r="U1331" s="6">
        <f>IF(Table1[[#This Row],[Ngày tính CN]]="","",S1331+T1331)</f>
        <v>45957</v>
      </c>
      <c r="V1331" s="35">
        <f ca="1">IF(Table1[[#This Row],[Hạn thanh toán]]="","",IF((U1331-NOW())&lt;0,0,(U1331-NOW())))</f>
        <v>0</v>
      </c>
      <c r="W1331" s="35"/>
      <c r="X1331" s="35" t="str">
        <f t="shared" ca="1" si="137"/>
        <v/>
      </c>
      <c r="Y1331" s="2" t="str">
        <f t="shared" si="138"/>
        <v>Đã thanh toán</v>
      </c>
      <c r="Z1331" s="51">
        <f t="shared" si="135"/>
        <v>45957</v>
      </c>
      <c r="AA1331" s="51">
        <f t="shared" si="136"/>
        <v>46076</v>
      </c>
      <c r="AD1331" s="2" t="str">
        <f>VLOOKUP($A1331,MA_KH!$A:$Q,MA_KH!O$1,0)</f>
        <v>TMART</v>
      </c>
      <c r="AE1331" s="2" t="str">
        <f>VLOOKUP($A1331,MA_KH!$A:$Q,MA_KH!P$1,0)</f>
        <v>CÔNG TY CỔ PHẦN T - MARTSTORES</v>
      </c>
    </row>
    <row r="1332" spans="1:31" ht="25.5" hidden="1" customHeight="1" x14ac:dyDescent="0.2">
      <c r="A1332" s="30" t="s">
        <v>22506</v>
      </c>
      <c r="B1332" s="30" t="s">
        <v>3960</v>
      </c>
      <c r="C1332" s="37">
        <v>45957</v>
      </c>
      <c r="D1332" s="30" t="s">
        <v>4819</v>
      </c>
      <c r="E1332" s="37">
        <v>45957</v>
      </c>
      <c r="F1332" s="30">
        <v>71107</v>
      </c>
      <c r="G1332" s="30" t="s">
        <v>4098</v>
      </c>
      <c r="H1332" s="38">
        <v>1156739</v>
      </c>
      <c r="I1332" s="34">
        <v>104107</v>
      </c>
      <c r="J1332" s="38">
        <v>84211</v>
      </c>
      <c r="K1332" s="38">
        <v>1136843</v>
      </c>
      <c r="L1332" s="7" t="s">
        <v>51</v>
      </c>
      <c r="M1332" s="6">
        <v>46076</v>
      </c>
      <c r="O1332" s="35">
        <f>IF(Table1[[#This Row],[Phân loại]]="Tồn đầu kỳ",Table1[[#This Row],[Tổng giá trị]],0)</f>
        <v>1136843</v>
      </c>
      <c r="P1332" s="7">
        <f>IF(Table1[[#This Row],[Số còn phải thu ĐK]]&lt;&gt;0,0,IF(Table1[[#This Row],[Phân loại]]="Bán hàng",Table1[[#This Row],[Tổng giá trị]],-Table1[[#This Row],[Tổng giá trị]]))</f>
        <v>0</v>
      </c>
      <c r="Q1332" s="35">
        <f t="shared" si="139"/>
        <v>1136843</v>
      </c>
      <c r="R1332" s="7">
        <f>Table1[[#This Row],[Số còn phải thu ĐK]]+Table1[[#This Row],[Giá Trị HD sau CK]]-Table1[[#This Row],[Số tiền đã thu]]</f>
        <v>0</v>
      </c>
      <c r="S1332" s="6">
        <f>IF(Table1[[#This Row],[Ngày hóa đơn]]&lt;&gt;"",Table1[[#This Row],[Ngày hóa đơn]],IF(Table1[[#This Row],[Ngày hạch toán]]&lt;&gt;"",Table1[[#This Row],[Ngày hạch toán]],""))</f>
        <v>45957</v>
      </c>
      <c r="T1332" s="7"/>
      <c r="U1332" s="6">
        <f>IF(Table1[[#This Row],[Ngày tính CN]]="","",S1332+T1332)</f>
        <v>45957</v>
      </c>
      <c r="V1332" s="35">
        <f ca="1">IF(Table1[[#This Row],[Hạn thanh toán]]="","",IF((U1332-NOW())&lt;0,0,(U1332-NOW())))</f>
        <v>0</v>
      </c>
      <c r="W1332" s="35"/>
      <c r="X1332" s="35" t="str">
        <f t="shared" ca="1" si="137"/>
        <v/>
      </c>
      <c r="Y1332" s="2" t="str">
        <f t="shared" si="138"/>
        <v>Đã thanh toán</v>
      </c>
      <c r="Z1332" s="51">
        <f t="shared" si="135"/>
        <v>45957</v>
      </c>
      <c r="AA1332" s="51">
        <f t="shared" si="136"/>
        <v>46076</v>
      </c>
      <c r="AD1332" s="2" t="str">
        <f>VLOOKUP($A1332,MA_KH!$A:$Q,MA_KH!O$1,0)</f>
        <v>TMART</v>
      </c>
      <c r="AE1332" s="2" t="str">
        <f>VLOOKUP($A1332,MA_KH!$A:$Q,MA_KH!P$1,0)</f>
        <v>CÔNG TY CỔ PHẦN T - MARTSTORES</v>
      </c>
    </row>
    <row r="1333" spans="1:31" ht="25.5" hidden="1" customHeight="1" x14ac:dyDescent="0.2">
      <c r="A1333" s="39" t="s">
        <v>22506</v>
      </c>
      <c r="B1333" s="39" t="s">
        <v>3960</v>
      </c>
      <c r="C1333" s="40">
        <v>45957</v>
      </c>
      <c r="D1333" s="39" t="s">
        <v>4820</v>
      </c>
      <c r="E1333" s="40">
        <v>45957</v>
      </c>
      <c r="F1333" s="39">
        <v>71108</v>
      </c>
      <c r="G1333" s="39" t="s">
        <v>4411</v>
      </c>
      <c r="H1333" s="41">
        <v>2284666</v>
      </c>
      <c r="I1333" s="42">
        <v>205621</v>
      </c>
      <c r="J1333" s="41">
        <v>166324</v>
      </c>
      <c r="K1333" s="41">
        <v>2245369</v>
      </c>
      <c r="L1333" s="7" t="s">
        <v>51</v>
      </c>
      <c r="M1333" s="6">
        <v>46076</v>
      </c>
      <c r="O1333" s="35">
        <f>IF(Table1[[#This Row],[Phân loại]]="Tồn đầu kỳ",Table1[[#This Row],[Tổng giá trị]],0)</f>
        <v>2245369</v>
      </c>
      <c r="P1333" s="7">
        <f>IF(Table1[[#This Row],[Số còn phải thu ĐK]]&lt;&gt;0,0,IF(Table1[[#This Row],[Phân loại]]="Bán hàng",Table1[[#This Row],[Tổng giá trị]],-Table1[[#This Row],[Tổng giá trị]]))</f>
        <v>0</v>
      </c>
      <c r="Q1333" s="35">
        <f t="shared" si="139"/>
        <v>2245369</v>
      </c>
      <c r="R1333" s="7">
        <f>Table1[[#This Row],[Số còn phải thu ĐK]]+Table1[[#This Row],[Giá Trị HD sau CK]]-Table1[[#This Row],[Số tiền đã thu]]</f>
        <v>0</v>
      </c>
      <c r="S1333" s="6">
        <f>IF(Table1[[#This Row],[Ngày hóa đơn]]&lt;&gt;"",Table1[[#This Row],[Ngày hóa đơn]],IF(Table1[[#This Row],[Ngày hạch toán]]&lt;&gt;"",Table1[[#This Row],[Ngày hạch toán]],""))</f>
        <v>45957</v>
      </c>
      <c r="T1333" s="7"/>
      <c r="U1333" s="6">
        <f>IF(Table1[[#This Row],[Ngày tính CN]]="","",S1333+T1333)</f>
        <v>45957</v>
      </c>
      <c r="V1333" s="35">
        <f ca="1">IF(Table1[[#This Row],[Hạn thanh toán]]="","",IF((U1333-NOW())&lt;0,0,(U1333-NOW())))</f>
        <v>0</v>
      </c>
      <c r="W1333" s="35"/>
      <c r="X1333" s="35" t="str">
        <f t="shared" ca="1" si="137"/>
        <v/>
      </c>
      <c r="Y1333" s="2" t="str">
        <f t="shared" si="138"/>
        <v>Đã thanh toán</v>
      </c>
      <c r="Z1333" s="51">
        <f t="shared" si="135"/>
        <v>45957</v>
      </c>
      <c r="AA1333" s="51">
        <f t="shared" si="136"/>
        <v>46076</v>
      </c>
      <c r="AD1333" s="2" t="str">
        <f>VLOOKUP($A1333,MA_KH!$A:$Q,MA_KH!O$1,0)</f>
        <v>TMART</v>
      </c>
      <c r="AE1333" s="2" t="str">
        <f>VLOOKUP($A1333,MA_KH!$A:$Q,MA_KH!P$1,0)</f>
        <v>CÔNG TY CỔ PHẦN T - MARTSTORES</v>
      </c>
    </row>
    <row r="1334" spans="1:31" ht="25.5" hidden="1" customHeight="1" x14ac:dyDescent="0.2">
      <c r="A1334" s="30" t="s">
        <v>22506</v>
      </c>
      <c r="B1334" s="30" t="s">
        <v>3960</v>
      </c>
      <c r="C1334" s="37">
        <v>45958</v>
      </c>
      <c r="D1334" s="30" t="s">
        <v>4821</v>
      </c>
      <c r="E1334" s="37">
        <v>45958</v>
      </c>
      <c r="F1334" s="30">
        <v>71182</v>
      </c>
      <c r="G1334" s="30" t="s">
        <v>4336</v>
      </c>
      <c r="H1334" s="38">
        <v>727905</v>
      </c>
      <c r="I1334" s="34">
        <v>65512</v>
      </c>
      <c r="J1334" s="38">
        <v>52991</v>
      </c>
      <c r="K1334" s="38">
        <v>715384</v>
      </c>
      <c r="L1334" s="7" t="s">
        <v>51</v>
      </c>
      <c r="M1334" s="6">
        <v>46076</v>
      </c>
      <c r="O1334" s="35">
        <f>IF(Table1[[#This Row],[Phân loại]]="Tồn đầu kỳ",Table1[[#This Row],[Tổng giá trị]],0)</f>
        <v>715384</v>
      </c>
      <c r="P1334" s="7">
        <f>IF(Table1[[#This Row],[Số còn phải thu ĐK]]&lt;&gt;0,0,IF(Table1[[#This Row],[Phân loại]]="Bán hàng",Table1[[#This Row],[Tổng giá trị]],-Table1[[#This Row],[Tổng giá trị]]))</f>
        <v>0</v>
      </c>
      <c r="Q1334" s="35">
        <f t="shared" si="139"/>
        <v>715384</v>
      </c>
      <c r="R1334" s="7">
        <f>Table1[[#This Row],[Số còn phải thu ĐK]]+Table1[[#This Row],[Giá Trị HD sau CK]]-Table1[[#This Row],[Số tiền đã thu]]</f>
        <v>0</v>
      </c>
      <c r="S1334" s="6">
        <f>IF(Table1[[#This Row],[Ngày hóa đơn]]&lt;&gt;"",Table1[[#This Row],[Ngày hóa đơn]],IF(Table1[[#This Row],[Ngày hạch toán]]&lt;&gt;"",Table1[[#This Row],[Ngày hạch toán]],""))</f>
        <v>45958</v>
      </c>
      <c r="T1334" s="7"/>
      <c r="U1334" s="6">
        <f>IF(Table1[[#This Row],[Ngày tính CN]]="","",S1334+T1334)</f>
        <v>45958</v>
      </c>
      <c r="V1334" s="35">
        <f ca="1">IF(Table1[[#This Row],[Hạn thanh toán]]="","",IF((U1334-NOW())&lt;0,0,(U1334-NOW())))</f>
        <v>0</v>
      </c>
      <c r="W1334" s="35"/>
      <c r="X1334" s="35" t="str">
        <f t="shared" ca="1" si="137"/>
        <v/>
      </c>
      <c r="Y1334" s="2" t="str">
        <f t="shared" si="138"/>
        <v>Đã thanh toán</v>
      </c>
      <c r="Z1334" s="51">
        <f t="shared" si="135"/>
        <v>45958</v>
      </c>
      <c r="AA1334" s="51">
        <f t="shared" si="136"/>
        <v>46076</v>
      </c>
      <c r="AD1334" s="2" t="str">
        <f>VLOOKUP($A1334,MA_KH!$A:$Q,MA_KH!O$1,0)</f>
        <v>TMART</v>
      </c>
      <c r="AE1334" s="2" t="str">
        <f>VLOOKUP($A1334,MA_KH!$A:$Q,MA_KH!P$1,0)</f>
        <v>CÔNG TY CỔ PHẦN T - MARTSTORES</v>
      </c>
    </row>
    <row r="1335" spans="1:31" ht="25.5" hidden="1" customHeight="1" x14ac:dyDescent="0.2">
      <c r="A1335" s="30" t="s">
        <v>22506</v>
      </c>
      <c r="B1335" s="30" t="s">
        <v>3960</v>
      </c>
      <c r="C1335" s="37">
        <v>45958</v>
      </c>
      <c r="D1335" s="30" t="s">
        <v>4822</v>
      </c>
      <c r="E1335" s="37">
        <v>45958</v>
      </c>
      <c r="F1335" s="30">
        <v>71183</v>
      </c>
      <c r="G1335" s="30" t="s">
        <v>4213</v>
      </c>
      <c r="H1335" s="38">
        <v>846740</v>
      </c>
      <c r="I1335" s="34">
        <v>76207</v>
      </c>
      <c r="J1335" s="38">
        <v>61643</v>
      </c>
      <c r="K1335" s="38">
        <v>832176</v>
      </c>
      <c r="L1335" s="7" t="s">
        <v>51</v>
      </c>
      <c r="M1335" s="6">
        <v>46076</v>
      </c>
      <c r="O1335" s="35">
        <f>IF(Table1[[#This Row],[Phân loại]]="Tồn đầu kỳ",Table1[[#This Row],[Tổng giá trị]],0)</f>
        <v>832176</v>
      </c>
      <c r="P1335" s="7">
        <f>IF(Table1[[#This Row],[Số còn phải thu ĐK]]&lt;&gt;0,0,IF(Table1[[#This Row],[Phân loại]]="Bán hàng",Table1[[#This Row],[Tổng giá trị]],-Table1[[#This Row],[Tổng giá trị]]))</f>
        <v>0</v>
      </c>
      <c r="Q1335" s="35">
        <f t="shared" si="139"/>
        <v>832176</v>
      </c>
      <c r="R1335" s="7">
        <f>Table1[[#This Row],[Số còn phải thu ĐK]]+Table1[[#This Row],[Giá Trị HD sau CK]]-Table1[[#This Row],[Số tiền đã thu]]</f>
        <v>0</v>
      </c>
      <c r="S1335" s="6">
        <f>IF(Table1[[#This Row],[Ngày hóa đơn]]&lt;&gt;"",Table1[[#This Row],[Ngày hóa đơn]],IF(Table1[[#This Row],[Ngày hạch toán]]&lt;&gt;"",Table1[[#This Row],[Ngày hạch toán]],""))</f>
        <v>45958</v>
      </c>
      <c r="T1335" s="7"/>
      <c r="U1335" s="6">
        <f>IF(Table1[[#This Row],[Ngày tính CN]]="","",S1335+T1335)</f>
        <v>45958</v>
      </c>
      <c r="V1335" s="35">
        <f ca="1">IF(Table1[[#This Row],[Hạn thanh toán]]="","",IF((U1335-NOW())&lt;0,0,(U1335-NOW())))</f>
        <v>0</v>
      </c>
      <c r="W1335" s="35"/>
      <c r="X1335" s="35" t="str">
        <f t="shared" ca="1" si="137"/>
        <v/>
      </c>
      <c r="Y1335" s="2" t="str">
        <f t="shared" si="138"/>
        <v>Đã thanh toán</v>
      </c>
      <c r="Z1335" s="51">
        <f t="shared" si="135"/>
        <v>45958</v>
      </c>
      <c r="AA1335" s="51">
        <f t="shared" si="136"/>
        <v>46076</v>
      </c>
      <c r="AD1335" s="2" t="str">
        <f>VLOOKUP($A1335,MA_KH!$A:$Q,MA_KH!O$1,0)</f>
        <v>TMART</v>
      </c>
      <c r="AE1335" s="2" t="str">
        <f>VLOOKUP($A1335,MA_KH!$A:$Q,MA_KH!P$1,0)</f>
        <v>CÔNG TY CỔ PHẦN T - MARTSTORES</v>
      </c>
    </row>
    <row r="1336" spans="1:31" ht="25.5" hidden="1" customHeight="1" x14ac:dyDescent="0.2">
      <c r="A1336" s="39" t="s">
        <v>22506</v>
      </c>
      <c r="B1336" s="39" t="s">
        <v>3960</v>
      </c>
      <c r="C1336" s="40">
        <v>45958</v>
      </c>
      <c r="D1336" s="39" t="s">
        <v>4823</v>
      </c>
      <c r="E1336" s="40">
        <v>45958</v>
      </c>
      <c r="F1336" s="39">
        <v>71184</v>
      </c>
      <c r="G1336" s="39" t="s">
        <v>4292</v>
      </c>
      <c r="H1336" s="41">
        <v>1362521</v>
      </c>
      <c r="I1336" s="42">
        <v>122627</v>
      </c>
      <c r="J1336" s="41">
        <v>99192</v>
      </c>
      <c r="K1336" s="41">
        <v>1339086</v>
      </c>
      <c r="L1336" s="7" t="s">
        <v>51</v>
      </c>
      <c r="M1336" s="6">
        <v>46076</v>
      </c>
      <c r="O1336" s="35">
        <f>IF(Table1[[#This Row],[Phân loại]]="Tồn đầu kỳ",Table1[[#This Row],[Tổng giá trị]],0)</f>
        <v>1339086</v>
      </c>
      <c r="P1336" s="7">
        <f>IF(Table1[[#This Row],[Số còn phải thu ĐK]]&lt;&gt;0,0,IF(Table1[[#This Row],[Phân loại]]="Bán hàng",Table1[[#This Row],[Tổng giá trị]],-Table1[[#This Row],[Tổng giá trị]]))</f>
        <v>0</v>
      </c>
      <c r="Q1336" s="35">
        <f t="shared" si="139"/>
        <v>1339086</v>
      </c>
      <c r="R1336" s="7">
        <f>Table1[[#This Row],[Số còn phải thu ĐK]]+Table1[[#This Row],[Giá Trị HD sau CK]]-Table1[[#This Row],[Số tiền đã thu]]</f>
        <v>0</v>
      </c>
      <c r="S1336" s="6">
        <f>IF(Table1[[#This Row],[Ngày hóa đơn]]&lt;&gt;"",Table1[[#This Row],[Ngày hóa đơn]],IF(Table1[[#This Row],[Ngày hạch toán]]&lt;&gt;"",Table1[[#This Row],[Ngày hạch toán]],""))</f>
        <v>45958</v>
      </c>
      <c r="T1336" s="7"/>
      <c r="U1336" s="6">
        <f>IF(Table1[[#This Row],[Ngày tính CN]]="","",S1336+T1336)</f>
        <v>45958</v>
      </c>
      <c r="V1336" s="35">
        <f ca="1">IF(Table1[[#This Row],[Hạn thanh toán]]="","",IF((U1336-NOW())&lt;0,0,(U1336-NOW())))</f>
        <v>0</v>
      </c>
      <c r="W1336" s="35"/>
      <c r="X1336" s="35" t="str">
        <f t="shared" ca="1" si="137"/>
        <v/>
      </c>
      <c r="Y1336" s="2" t="str">
        <f t="shared" si="138"/>
        <v>Đã thanh toán</v>
      </c>
      <c r="Z1336" s="51">
        <f t="shared" si="135"/>
        <v>45958</v>
      </c>
      <c r="AA1336" s="51">
        <f t="shared" si="136"/>
        <v>46076</v>
      </c>
      <c r="AD1336" s="2" t="str">
        <f>VLOOKUP($A1336,MA_KH!$A:$Q,MA_KH!O$1,0)</f>
        <v>TMART</v>
      </c>
      <c r="AE1336" s="2" t="str">
        <f>VLOOKUP($A1336,MA_KH!$A:$Q,MA_KH!P$1,0)</f>
        <v>CÔNG TY CỔ PHẦN T - MARTSTORES</v>
      </c>
    </row>
    <row r="1337" spans="1:31" ht="25.5" hidden="1" customHeight="1" x14ac:dyDescent="0.2">
      <c r="A1337" s="30" t="s">
        <v>22506</v>
      </c>
      <c r="B1337" s="30" t="s">
        <v>3960</v>
      </c>
      <c r="C1337" s="37">
        <v>45959</v>
      </c>
      <c r="D1337" s="30" t="s">
        <v>4835</v>
      </c>
      <c r="E1337" s="37">
        <v>45959</v>
      </c>
      <c r="F1337" s="30">
        <v>71333</v>
      </c>
      <c r="G1337" s="30" t="s">
        <v>4836</v>
      </c>
      <c r="H1337" s="38">
        <v>1218116</v>
      </c>
      <c r="I1337" s="34">
        <v>109631</v>
      </c>
      <c r="J1337" s="38">
        <v>88679</v>
      </c>
      <c r="K1337" s="38">
        <v>1197164</v>
      </c>
      <c r="L1337" s="7" t="s">
        <v>51</v>
      </c>
      <c r="M1337" s="6">
        <v>45964</v>
      </c>
      <c r="O1337" s="35">
        <f>IF(Table1[[#This Row],[Phân loại]]="Tồn đầu kỳ",Table1[[#This Row],[Tổng giá trị]],0)</f>
        <v>1197164</v>
      </c>
      <c r="P1337" s="7">
        <f>IF(Table1[[#This Row],[Số còn phải thu ĐK]]&lt;&gt;0,0,IF(Table1[[#This Row],[Phân loại]]="Bán hàng",Table1[[#This Row],[Tổng giá trị]],-Table1[[#This Row],[Tổng giá trị]]))</f>
        <v>0</v>
      </c>
      <c r="Q1337" s="35">
        <f t="shared" si="139"/>
        <v>1197164</v>
      </c>
      <c r="R1337" s="7">
        <f>Table1[[#This Row],[Số còn phải thu ĐK]]+Table1[[#This Row],[Giá Trị HD sau CK]]-Table1[[#This Row],[Số tiền đã thu]]</f>
        <v>0</v>
      </c>
      <c r="S1337" s="6">
        <f>IF(Table1[[#This Row],[Ngày hóa đơn]]&lt;&gt;"",Table1[[#This Row],[Ngày hóa đơn]],IF(Table1[[#This Row],[Ngày hạch toán]]&lt;&gt;"",Table1[[#This Row],[Ngày hạch toán]],""))</f>
        <v>45959</v>
      </c>
      <c r="T1337" s="7"/>
      <c r="U1337" s="6">
        <f>IF(Table1[[#This Row],[Ngày tính CN]]="","",S1337+T1337)</f>
        <v>45959</v>
      </c>
      <c r="V1337" s="35">
        <f ca="1">IF(Table1[[#This Row],[Hạn thanh toán]]="","",IF((U1337-NOW())&lt;0,0,(U1337-NOW())))</f>
        <v>0</v>
      </c>
      <c r="W1337" s="35"/>
      <c r="X1337" s="35" t="str">
        <f t="shared" ca="1" si="137"/>
        <v/>
      </c>
      <c r="Y1337" s="2" t="str">
        <f t="shared" si="138"/>
        <v>Đã thanh toán</v>
      </c>
      <c r="Z1337" s="51">
        <f t="shared" si="135"/>
        <v>45959</v>
      </c>
      <c r="AA1337" s="51">
        <f t="shared" si="136"/>
        <v>45964</v>
      </c>
      <c r="AD1337" s="2" t="str">
        <f>VLOOKUP($A1337,MA_KH!$A:$Q,MA_KH!O$1,0)</f>
        <v>TMART</v>
      </c>
      <c r="AE1337" s="2" t="str">
        <f>VLOOKUP($A1337,MA_KH!$A:$Q,MA_KH!P$1,0)</f>
        <v>CÔNG TY CỔ PHẦN T - MARTSTORES</v>
      </c>
    </row>
    <row r="1338" spans="1:31" ht="25.5" hidden="1" customHeight="1" x14ac:dyDescent="0.2">
      <c r="A1338" s="30" t="s">
        <v>22506</v>
      </c>
      <c r="B1338" s="30" t="s">
        <v>3960</v>
      </c>
      <c r="C1338" s="37">
        <v>45959</v>
      </c>
      <c r="D1338" s="30" t="s">
        <v>4837</v>
      </c>
      <c r="E1338" s="37">
        <v>45959</v>
      </c>
      <c r="F1338" s="30">
        <v>71334</v>
      </c>
      <c r="G1338" s="30" t="s">
        <v>3979</v>
      </c>
      <c r="H1338" s="38">
        <v>3664673</v>
      </c>
      <c r="I1338" s="34">
        <v>329822</v>
      </c>
      <c r="J1338" s="38">
        <v>266788</v>
      </c>
      <c r="K1338" s="38">
        <v>3601639</v>
      </c>
      <c r="L1338" s="7" t="s">
        <v>51</v>
      </c>
      <c r="M1338" s="6">
        <v>46076</v>
      </c>
      <c r="O1338" s="35">
        <f>IF(Table1[[#This Row],[Phân loại]]="Tồn đầu kỳ",Table1[[#This Row],[Tổng giá trị]],0)</f>
        <v>3601639</v>
      </c>
      <c r="P1338" s="7">
        <f>IF(Table1[[#This Row],[Số còn phải thu ĐK]]&lt;&gt;0,0,IF(Table1[[#This Row],[Phân loại]]="Bán hàng",Table1[[#This Row],[Tổng giá trị]],-Table1[[#This Row],[Tổng giá trị]]))</f>
        <v>0</v>
      </c>
      <c r="Q1338" s="35">
        <f t="shared" si="139"/>
        <v>3601639</v>
      </c>
      <c r="R1338" s="7">
        <f>Table1[[#This Row],[Số còn phải thu ĐK]]+Table1[[#This Row],[Giá Trị HD sau CK]]-Table1[[#This Row],[Số tiền đã thu]]</f>
        <v>0</v>
      </c>
      <c r="S1338" s="6">
        <f>IF(Table1[[#This Row],[Ngày hóa đơn]]&lt;&gt;"",Table1[[#This Row],[Ngày hóa đơn]],IF(Table1[[#This Row],[Ngày hạch toán]]&lt;&gt;"",Table1[[#This Row],[Ngày hạch toán]],""))</f>
        <v>45959</v>
      </c>
      <c r="T1338" s="7"/>
      <c r="U1338" s="6">
        <f>IF(Table1[[#This Row],[Ngày tính CN]]="","",S1338+T1338)</f>
        <v>45959</v>
      </c>
      <c r="V1338" s="35">
        <f ca="1">IF(Table1[[#This Row],[Hạn thanh toán]]="","",IF((U1338-NOW())&lt;0,0,(U1338-NOW())))</f>
        <v>0</v>
      </c>
      <c r="W1338" s="35"/>
      <c r="X1338" s="35" t="str">
        <f t="shared" ca="1" si="137"/>
        <v/>
      </c>
      <c r="Y1338" s="2" t="str">
        <f t="shared" si="138"/>
        <v>Đã thanh toán</v>
      </c>
      <c r="Z1338" s="51">
        <f t="shared" si="135"/>
        <v>45959</v>
      </c>
      <c r="AA1338" s="51">
        <f t="shared" si="136"/>
        <v>46076</v>
      </c>
      <c r="AD1338" s="2" t="str">
        <f>VLOOKUP($A1338,MA_KH!$A:$Q,MA_KH!O$1,0)</f>
        <v>TMART</v>
      </c>
      <c r="AE1338" s="2" t="str">
        <f>VLOOKUP($A1338,MA_KH!$A:$Q,MA_KH!P$1,0)</f>
        <v>CÔNG TY CỔ PHẦN T - MARTSTORES</v>
      </c>
    </row>
    <row r="1339" spans="1:31" ht="25.5" hidden="1" customHeight="1" x14ac:dyDescent="0.2">
      <c r="A1339" s="39" t="s">
        <v>22506</v>
      </c>
      <c r="B1339" s="39" t="s">
        <v>3960</v>
      </c>
      <c r="C1339" s="40">
        <v>45959</v>
      </c>
      <c r="D1339" s="39" t="s">
        <v>4838</v>
      </c>
      <c r="E1339" s="40">
        <v>45959</v>
      </c>
      <c r="F1339" s="39">
        <v>71335</v>
      </c>
      <c r="G1339" s="39" t="s">
        <v>4406</v>
      </c>
      <c r="H1339" s="41">
        <v>1029981</v>
      </c>
      <c r="I1339" s="42">
        <v>92699</v>
      </c>
      <c r="J1339" s="41">
        <v>74983</v>
      </c>
      <c r="K1339" s="41">
        <v>1012265</v>
      </c>
      <c r="L1339" s="7" t="s">
        <v>51</v>
      </c>
      <c r="M1339" s="6">
        <v>46076</v>
      </c>
      <c r="O1339" s="35">
        <f>IF(Table1[[#This Row],[Phân loại]]="Tồn đầu kỳ",Table1[[#This Row],[Tổng giá trị]],0)</f>
        <v>1012265</v>
      </c>
      <c r="P1339" s="7">
        <f>IF(Table1[[#This Row],[Số còn phải thu ĐK]]&lt;&gt;0,0,IF(Table1[[#This Row],[Phân loại]]="Bán hàng",Table1[[#This Row],[Tổng giá trị]],-Table1[[#This Row],[Tổng giá trị]]))</f>
        <v>0</v>
      </c>
      <c r="Q1339" s="35">
        <f t="shared" si="139"/>
        <v>1012265</v>
      </c>
      <c r="R1339" s="7">
        <f>Table1[[#This Row],[Số còn phải thu ĐK]]+Table1[[#This Row],[Giá Trị HD sau CK]]-Table1[[#This Row],[Số tiền đã thu]]</f>
        <v>0</v>
      </c>
      <c r="S1339" s="6">
        <f>IF(Table1[[#This Row],[Ngày hóa đơn]]&lt;&gt;"",Table1[[#This Row],[Ngày hóa đơn]],IF(Table1[[#This Row],[Ngày hạch toán]]&lt;&gt;"",Table1[[#This Row],[Ngày hạch toán]],""))</f>
        <v>45959</v>
      </c>
      <c r="T1339" s="7"/>
      <c r="U1339" s="6">
        <f>IF(Table1[[#This Row],[Ngày tính CN]]="","",S1339+T1339)</f>
        <v>45959</v>
      </c>
      <c r="V1339" s="35">
        <f ca="1">IF(Table1[[#This Row],[Hạn thanh toán]]="","",IF((U1339-NOW())&lt;0,0,(U1339-NOW())))</f>
        <v>0</v>
      </c>
      <c r="W1339" s="35"/>
      <c r="X1339" s="35" t="str">
        <f t="shared" ca="1" si="137"/>
        <v/>
      </c>
      <c r="Y1339" s="2" t="str">
        <f t="shared" si="138"/>
        <v>Đã thanh toán</v>
      </c>
      <c r="Z1339" s="51">
        <f t="shared" si="135"/>
        <v>45959</v>
      </c>
      <c r="AA1339" s="51">
        <f t="shared" si="136"/>
        <v>46076</v>
      </c>
      <c r="AD1339" s="2" t="str">
        <f>VLOOKUP($A1339,MA_KH!$A:$Q,MA_KH!O$1,0)</f>
        <v>TMART</v>
      </c>
      <c r="AE1339" s="2" t="str">
        <f>VLOOKUP($A1339,MA_KH!$A:$Q,MA_KH!P$1,0)</f>
        <v>CÔNG TY CỔ PHẦN T - MARTSTORES</v>
      </c>
    </row>
    <row r="1340" spans="1:31" ht="25.5" hidden="1" customHeight="1" x14ac:dyDescent="0.2">
      <c r="A1340" s="30" t="s">
        <v>22506</v>
      </c>
      <c r="B1340" s="30" t="s">
        <v>3960</v>
      </c>
      <c r="C1340" s="37">
        <v>45960</v>
      </c>
      <c r="D1340" s="30" t="s">
        <v>4841</v>
      </c>
      <c r="E1340" s="37">
        <v>45960</v>
      </c>
      <c r="F1340" s="30">
        <v>72201</v>
      </c>
      <c r="G1340" s="30" t="s">
        <v>4225</v>
      </c>
      <c r="H1340" s="38">
        <v>593396</v>
      </c>
      <c r="I1340" s="34">
        <v>53406</v>
      </c>
      <c r="J1340" s="38">
        <v>43199</v>
      </c>
      <c r="K1340" s="38">
        <v>583189</v>
      </c>
      <c r="L1340" s="7" t="s">
        <v>51</v>
      </c>
      <c r="M1340" s="6">
        <v>46076</v>
      </c>
      <c r="O1340" s="35">
        <f>IF(Table1[[#This Row],[Phân loại]]="Tồn đầu kỳ",Table1[[#This Row],[Tổng giá trị]],0)</f>
        <v>583189</v>
      </c>
      <c r="P1340" s="7">
        <f>IF(Table1[[#This Row],[Số còn phải thu ĐK]]&lt;&gt;0,0,IF(Table1[[#This Row],[Phân loại]]="Bán hàng",Table1[[#This Row],[Tổng giá trị]],-Table1[[#This Row],[Tổng giá trị]]))</f>
        <v>0</v>
      </c>
      <c r="Q1340" s="35">
        <f t="shared" si="139"/>
        <v>583189</v>
      </c>
      <c r="R1340" s="7">
        <f>Table1[[#This Row],[Số còn phải thu ĐK]]+Table1[[#This Row],[Giá Trị HD sau CK]]-Table1[[#This Row],[Số tiền đã thu]]</f>
        <v>0</v>
      </c>
      <c r="S1340" s="6">
        <f>IF(Table1[[#This Row],[Ngày hóa đơn]]&lt;&gt;"",Table1[[#This Row],[Ngày hóa đơn]],IF(Table1[[#This Row],[Ngày hạch toán]]&lt;&gt;"",Table1[[#This Row],[Ngày hạch toán]],""))</f>
        <v>45960</v>
      </c>
      <c r="T1340" s="7"/>
      <c r="U1340" s="6">
        <f>IF(Table1[[#This Row],[Ngày tính CN]]="","",S1340+T1340)</f>
        <v>45960</v>
      </c>
      <c r="V1340" s="35">
        <f ca="1">IF(Table1[[#This Row],[Hạn thanh toán]]="","",IF((U1340-NOW())&lt;0,0,(U1340-NOW())))</f>
        <v>0</v>
      </c>
      <c r="W1340" s="35"/>
      <c r="X1340" s="35" t="str">
        <f t="shared" ca="1" si="137"/>
        <v/>
      </c>
      <c r="Y1340" s="2" t="str">
        <f t="shared" si="138"/>
        <v>Đã thanh toán</v>
      </c>
      <c r="Z1340" s="51">
        <f t="shared" si="135"/>
        <v>45960</v>
      </c>
      <c r="AA1340" s="51">
        <f t="shared" si="136"/>
        <v>46076</v>
      </c>
      <c r="AD1340" s="2" t="str">
        <f>VLOOKUP($A1340,MA_KH!$A:$Q,MA_KH!O$1,0)</f>
        <v>TMART</v>
      </c>
      <c r="AE1340" s="2" t="str">
        <f>VLOOKUP($A1340,MA_KH!$A:$Q,MA_KH!P$1,0)</f>
        <v>CÔNG TY CỔ PHẦN T - MARTSTORES</v>
      </c>
    </row>
    <row r="1341" spans="1:31" ht="25.5" hidden="1" customHeight="1" x14ac:dyDescent="0.2">
      <c r="A1341" s="30" t="s">
        <v>22506</v>
      </c>
      <c r="B1341" s="30" t="s">
        <v>3960</v>
      </c>
      <c r="C1341" s="37">
        <v>45960</v>
      </c>
      <c r="D1341" s="30" t="s">
        <v>4842</v>
      </c>
      <c r="E1341" s="37">
        <v>45960</v>
      </c>
      <c r="F1341" s="30">
        <v>72212</v>
      </c>
      <c r="G1341" s="30" t="s">
        <v>4843</v>
      </c>
      <c r="H1341" s="38">
        <v>739247</v>
      </c>
      <c r="I1341" s="34">
        <v>66533</v>
      </c>
      <c r="J1341" s="38">
        <v>53817</v>
      </c>
      <c r="K1341" s="38">
        <v>726531</v>
      </c>
      <c r="L1341" s="7" t="s">
        <v>51</v>
      </c>
      <c r="M1341" s="6">
        <v>46076</v>
      </c>
      <c r="O1341" s="35">
        <f>IF(Table1[[#This Row],[Phân loại]]="Tồn đầu kỳ",Table1[[#This Row],[Tổng giá trị]],0)</f>
        <v>726531</v>
      </c>
      <c r="P1341" s="7">
        <f>IF(Table1[[#This Row],[Số còn phải thu ĐK]]&lt;&gt;0,0,IF(Table1[[#This Row],[Phân loại]]="Bán hàng",Table1[[#This Row],[Tổng giá trị]],-Table1[[#This Row],[Tổng giá trị]]))</f>
        <v>0</v>
      </c>
      <c r="Q1341" s="35">
        <f t="shared" si="139"/>
        <v>726531</v>
      </c>
      <c r="R1341" s="7">
        <f>Table1[[#This Row],[Số còn phải thu ĐK]]+Table1[[#This Row],[Giá Trị HD sau CK]]-Table1[[#This Row],[Số tiền đã thu]]</f>
        <v>0</v>
      </c>
      <c r="S1341" s="6">
        <f>IF(Table1[[#This Row],[Ngày hóa đơn]]&lt;&gt;"",Table1[[#This Row],[Ngày hóa đơn]],IF(Table1[[#This Row],[Ngày hạch toán]]&lt;&gt;"",Table1[[#This Row],[Ngày hạch toán]],""))</f>
        <v>45960</v>
      </c>
      <c r="T1341" s="7"/>
      <c r="U1341" s="6">
        <f>IF(Table1[[#This Row],[Ngày tính CN]]="","",S1341+T1341)</f>
        <v>45960</v>
      </c>
      <c r="V1341" s="35">
        <f ca="1">IF(Table1[[#This Row],[Hạn thanh toán]]="","",IF((U1341-NOW())&lt;0,0,(U1341-NOW())))</f>
        <v>0</v>
      </c>
      <c r="W1341" s="35"/>
      <c r="X1341" s="35" t="str">
        <f t="shared" ca="1" si="137"/>
        <v/>
      </c>
      <c r="Y1341" s="2" t="str">
        <f t="shared" si="138"/>
        <v>Đã thanh toán</v>
      </c>
      <c r="Z1341" s="51">
        <f t="shared" si="135"/>
        <v>45960</v>
      </c>
      <c r="AA1341" s="51">
        <f t="shared" si="136"/>
        <v>46076</v>
      </c>
      <c r="AD1341" s="2" t="str">
        <f>VLOOKUP($A1341,MA_KH!$A:$Q,MA_KH!O$1,0)</f>
        <v>TMART</v>
      </c>
      <c r="AE1341" s="2" t="str">
        <f>VLOOKUP($A1341,MA_KH!$A:$Q,MA_KH!P$1,0)</f>
        <v>CÔNG TY CỔ PHẦN T - MARTSTORES</v>
      </c>
    </row>
    <row r="1342" spans="1:31" ht="25.5" hidden="1" customHeight="1" x14ac:dyDescent="0.2">
      <c r="A1342" s="30" t="s">
        <v>22506</v>
      </c>
      <c r="B1342" s="30" t="s">
        <v>3960</v>
      </c>
      <c r="C1342" s="37">
        <v>45960</v>
      </c>
      <c r="D1342" s="30" t="s">
        <v>4844</v>
      </c>
      <c r="E1342" s="37">
        <v>45960</v>
      </c>
      <c r="F1342" s="30">
        <v>72214</v>
      </c>
      <c r="G1342" s="30" t="s">
        <v>4093</v>
      </c>
      <c r="H1342" s="38">
        <v>660879</v>
      </c>
      <c r="I1342" s="34">
        <v>59479</v>
      </c>
      <c r="J1342" s="38">
        <v>48112</v>
      </c>
      <c r="K1342" s="38">
        <v>649512</v>
      </c>
      <c r="L1342" s="7" t="s">
        <v>51</v>
      </c>
      <c r="M1342" s="6">
        <v>46076</v>
      </c>
      <c r="O1342" s="35">
        <f>IF(Table1[[#This Row],[Phân loại]]="Tồn đầu kỳ",Table1[[#This Row],[Tổng giá trị]],0)</f>
        <v>649512</v>
      </c>
      <c r="P1342" s="7">
        <f>IF(Table1[[#This Row],[Số còn phải thu ĐK]]&lt;&gt;0,0,IF(Table1[[#This Row],[Phân loại]]="Bán hàng",Table1[[#This Row],[Tổng giá trị]],-Table1[[#This Row],[Tổng giá trị]]))</f>
        <v>0</v>
      </c>
      <c r="Q1342" s="35">
        <f t="shared" si="139"/>
        <v>649512</v>
      </c>
      <c r="R1342" s="7">
        <f>Table1[[#This Row],[Số còn phải thu ĐK]]+Table1[[#This Row],[Giá Trị HD sau CK]]-Table1[[#This Row],[Số tiền đã thu]]</f>
        <v>0</v>
      </c>
      <c r="S1342" s="6">
        <f>IF(Table1[[#This Row],[Ngày hóa đơn]]&lt;&gt;"",Table1[[#This Row],[Ngày hóa đơn]],IF(Table1[[#This Row],[Ngày hạch toán]]&lt;&gt;"",Table1[[#This Row],[Ngày hạch toán]],""))</f>
        <v>45960</v>
      </c>
      <c r="T1342" s="7"/>
      <c r="U1342" s="6">
        <f>IF(Table1[[#This Row],[Ngày tính CN]]="","",S1342+T1342)</f>
        <v>45960</v>
      </c>
      <c r="V1342" s="35">
        <f ca="1">IF(Table1[[#This Row],[Hạn thanh toán]]="","",IF((U1342-NOW())&lt;0,0,(U1342-NOW())))</f>
        <v>0</v>
      </c>
      <c r="W1342" s="35"/>
      <c r="X1342" s="35" t="str">
        <f t="shared" ca="1" si="137"/>
        <v/>
      </c>
      <c r="Y1342" s="2" t="str">
        <f t="shared" si="138"/>
        <v>Đã thanh toán</v>
      </c>
      <c r="Z1342" s="51">
        <f t="shared" si="135"/>
        <v>45960</v>
      </c>
      <c r="AA1342" s="51">
        <f t="shared" si="136"/>
        <v>46076</v>
      </c>
      <c r="AD1342" s="2" t="str">
        <f>VLOOKUP($A1342,MA_KH!$A:$Q,MA_KH!O$1,0)</f>
        <v>TMART</v>
      </c>
      <c r="AE1342" s="2" t="str">
        <f>VLOOKUP($A1342,MA_KH!$A:$Q,MA_KH!P$1,0)</f>
        <v>CÔNG TY CỔ PHẦN T - MARTSTORES</v>
      </c>
    </row>
    <row r="1343" spans="1:31" ht="25.5" hidden="1" customHeight="1" x14ac:dyDescent="0.2">
      <c r="A1343" s="30" t="s">
        <v>22506</v>
      </c>
      <c r="B1343" s="30" t="s">
        <v>3960</v>
      </c>
      <c r="C1343" s="37">
        <v>45960</v>
      </c>
      <c r="D1343" s="30" t="s">
        <v>4845</v>
      </c>
      <c r="E1343" s="37">
        <v>45960</v>
      </c>
      <c r="F1343" s="30">
        <v>72215</v>
      </c>
      <c r="G1343" s="30" t="s">
        <v>4164</v>
      </c>
      <c r="H1343" s="38">
        <v>2130657</v>
      </c>
      <c r="I1343" s="34">
        <v>191761</v>
      </c>
      <c r="J1343" s="38">
        <v>155112</v>
      </c>
      <c r="K1343" s="38">
        <v>2094008</v>
      </c>
      <c r="L1343" s="7" t="s">
        <v>51</v>
      </c>
      <c r="M1343" s="6">
        <v>46076</v>
      </c>
      <c r="O1343" s="35">
        <f>IF(Table1[[#This Row],[Phân loại]]="Tồn đầu kỳ",Table1[[#This Row],[Tổng giá trị]],0)</f>
        <v>2094008</v>
      </c>
      <c r="P1343" s="7">
        <f>IF(Table1[[#This Row],[Số còn phải thu ĐK]]&lt;&gt;0,0,IF(Table1[[#This Row],[Phân loại]]="Bán hàng",Table1[[#This Row],[Tổng giá trị]],-Table1[[#This Row],[Tổng giá trị]]))</f>
        <v>0</v>
      </c>
      <c r="Q1343" s="35">
        <f t="shared" si="139"/>
        <v>2094008</v>
      </c>
      <c r="R1343" s="7">
        <f>Table1[[#This Row],[Số còn phải thu ĐK]]+Table1[[#This Row],[Giá Trị HD sau CK]]-Table1[[#This Row],[Số tiền đã thu]]</f>
        <v>0</v>
      </c>
      <c r="S1343" s="6">
        <f>IF(Table1[[#This Row],[Ngày hóa đơn]]&lt;&gt;"",Table1[[#This Row],[Ngày hóa đơn]],IF(Table1[[#This Row],[Ngày hạch toán]]&lt;&gt;"",Table1[[#This Row],[Ngày hạch toán]],""))</f>
        <v>45960</v>
      </c>
      <c r="T1343" s="7"/>
      <c r="U1343" s="6">
        <f>IF(Table1[[#This Row],[Ngày tính CN]]="","",S1343+T1343)</f>
        <v>45960</v>
      </c>
      <c r="V1343" s="35">
        <f ca="1">IF(Table1[[#This Row],[Hạn thanh toán]]="","",IF((U1343-NOW())&lt;0,0,(U1343-NOW())))</f>
        <v>0</v>
      </c>
      <c r="W1343" s="35"/>
      <c r="X1343" s="35" t="str">
        <f t="shared" ca="1" si="137"/>
        <v/>
      </c>
      <c r="Y1343" s="2" t="str">
        <f t="shared" si="138"/>
        <v>Đã thanh toán</v>
      </c>
      <c r="Z1343" s="51">
        <f t="shared" si="135"/>
        <v>45960</v>
      </c>
      <c r="AA1343" s="51">
        <f t="shared" si="136"/>
        <v>46076</v>
      </c>
      <c r="AD1343" s="2" t="str">
        <f>VLOOKUP($A1343,MA_KH!$A:$Q,MA_KH!O$1,0)</f>
        <v>TMART</v>
      </c>
      <c r="AE1343" s="2" t="str">
        <f>VLOOKUP($A1343,MA_KH!$A:$Q,MA_KH!P$1,0)</f>
        <v>CÔNG TY CỔ PHẦN T - MARTSTORES</v>
      </c>
    </row>
    <row r="1344" spans="1:31" ht="25.5" hidden="1" customHeight="1" x14ac:dyDescent="0.2">
      <c r="A1344" s="39" t="s">
        <v>22506</v>
      </c>
      <c r="B1344" s="39" t="s">
        <v>3960</v>
      </c>
      <c r="C1344" s="40">
        <v>45960</v>
      </c>
      <c r="D1344" s="39" t="s">
        <v>4846</v>
      </c>
      <c r="E1344" s="40">
        <v>45960</v>
      </c>
      <c r="F1344" s="39">
        <v>72216</v>
      </c>
      <c r="G1344" s="39" t="s">
        <v>4228</v>
      </c>
      <c r="H1344" s="41">
        <v>475539</v>
      </c>
      <c r="I1344" s="42">
        <v>42798</v>
      </c>
      <c r="J1344" s="41">
        <v>34619</v>
      </c>
      <c r="K1344" s="41">
        <v>467360</v>
      </c>
      <c r="L1344" s="7" t="s">
        <v>51</v>
      </c>
      <c r="M1344" s="6">
        <v>46076</v>
      </c>
      <c r="O1344" s="35">
        <f>IF(Table1[[#This Row],[Phân loại]]="Tồn đầu kỳ",Table1[[#This Row],[Tổng giá trị]],0)</f>
        <v>467360</v>
      </c>
      <c r="P1344" s="7">
        <f>IF(Table1[[#This Row],[Số còn phải thu ĐK]]&lt;&gt;0,0,IF(Table1[[#This Row],[Phân loại]]="Bán hàng",Table1[[#This Row],[Tổng giá trị]],-Table1[[#This Row],[Tổng giá trị]]))</f>
        <v>0</v>
      </c>
      <c r="Q1344" s="35">
        <f t="shared" si="139"/>
        <v>467360</v>
      </c>
      <c r="R1344" s="7">
        <f>Table1[[#This Row],[Số còn phải thu ĐK]]+Table1[[#This Row],[Giá Trị HD sau CK]]-Table1[[#This Row],[Số tiền đã thu]]</f>
        <v>0</v>
      </c>
      <c r="S1344" s="6">
        <f>IF(Table1[[#This Row],[Ngày hóa đơn]]&lt;&gt;"",Table1[[#This Row],[Ngày hóa đơn]],IF(Table1[[#This Row],[Ngày hạch toán]]&lt;&gt;"",Table1[[#This Row],[Ngày hạch toán]],""))</f>
        <v>45960</v>
      </c>
      <c r="T1344" s="7"/>
      <c r="U1344" s="6">
        <f>IF(Table1[[#This Row],[Ngày tính CN]]="","",S1344+T1344)</f>
        <v>45960</v>
      </c>
      <c r="V1344" s="35">
        <f ca="1">IF(Table1[[#This Row],[Hạn thanh toán]]="","",IF((U1344-NOW())&lt;0,0,(U1344-NOW())))</f>
        <v>0</v>
      </c>
      <c r="W1344" s="35"/>
      <c r="X1344" s="35" t="str">
        <f t="shared" ca="1" si="137"/>
        <v/>
      </c>
      <c r="Y1344" s="2" t="str">
        <f t="shared" si="138"/>
        <v>Đã thanh toán</v>
      </c>
      <c r="Z1344" s="51">
        <f t="shared" si="135"/>
        <v>45960</v>
      </c>
      <c r="AA1344" s="51">
        <f t="shared" si="136"/>
        <v>46076</v>
      </c>
      <c r="AD1344" s="2" t="str">
        <f>VLOOKUP($A1344,MA_KH!$A:$Q,MA_KH!O$1,0)</f>
        <v>TMART</v>
      </c>
      <c r="AE1344" s="2" t="str">
        <f>VLOOKUP($A1344,MA_KH!$A:$Q,MA_KH!P$1,0)</f>
        <v>CÔNG TY CỔ PHẦN T - MARTSTORES</v>
      </c>
    </row>
    <row r="1345" spans="1:31" ht="25.5" hidden="1" customHeight="1" x14ac:dyDescent="0.2">
      <c r="A1345" s="30" t="s">
        <v>22506</v>
      </c>
      <c r="B1345" s="30" t="s">
        <v>3960</v>
      </c>
      <c r="C1345" s="37">
        <v>45960</v>
      </c>
      <c r="D1345" s="30" t="s">
        <v>4847</v>
      </c>
      <c r="E1345" s="37">
        <v>45960</v>
      </c>
      <c r="F1345" s="30">
        <v>72338</v>
      </c>
      <c r="G1345" s="30" t="s">
        <v>4517</v>
      </c>
      <c r="H1345" s="38">
        <v>693953</v>
      </c>
      <c r="I1345" s="34">
        <v>62456</v>
      </c>
      <c r="J1345" s="38">
        <v>50520</v>
      </c>
      <c r="K1345" s="38">
        <v>682017</v>
      </c>
      <c r="L1345" s="7" t="s">
        <v>51</v>
      </c>
      <c r="M1345" s="6">
        <v>46076</v>
      </c>
      <c r="O1345" s="35">
        <f>IF(Table1[[#This Row],[Phân loại]]="Tồn đầu kỳ",Table1[[#This Row],[Tổng giá trị]],0)</f>
        <v>682017</v>
      </c>
      <c r="P1345" s="7">
        <f>IF(Table1[[#This Row],[Số còn phải thu ĐK]]&lt;&gt;0,0,IF(Table1[[#This Row],[Phân loại]]="Bán hàng",Table1[[#This Row],[Tổng giá trị]],-Table1[[#This Row],[Tổng giá trị]]))</f>
        <v>0</v>
      </c>
      <c r="Q1345" s="35">
        <f t="shared" si="139"/>
        <v>682017</v>
      </c>
      <c r="R1345" s="7">
        <f>Table1[[#This Row],[Số còn phải thu ĐK]]+Table1[[#This Row],[Giá Trị HD sau CK]]-Table1[[#This Row],[Số tiền đã thu]]</f>
        <v>0</v>
      </c>
      <c r="S1345" s="6">
        <f>IF(Table1[[#This Row],[Ngày hóa đơn]]&lt;&gt;"",Table1[[#This Row],[Ngày hóa đơn]],IF(Table1[[#This Row],[Ngày hạch toán]]&lt;&gt;"",Table1[[#This Row],[Ngày hạch toán]],""))</f>
        <v>45960</v>
      </c>
      <c r="T1345" s="7"/>
      <c r="U1345" s="6">
        <f>IF(Table1[[#This Row],[Ngày tính CN]]="","",S1345+T1345)</f>
        <v>45960</v>
      </c>
      <c r="V1345" s="35">
        <f ca="1">IF(Table1[[#This Row],[Hạn thanh toán]]="","",IF((U1345-NOW())&lt;0,0,(U1345-NOW())))</f>
        <v>0</v>
      </c>
      <c r="W1345" s="35"/>
      <c r="X1345" s="35" t="str">
        <f t="shared" ca="1" si="137"/>
        <v/>
      </c>
      <c r="Y1345" s="2" t="str">
        <f t="shared" si="138"/>
        <v>Đã thanh toán</v>
      </c>
      <c r="Z1345" s="51">
        <f t="shared" si="135"/>
        <v>45960</v>
      </c>
      <c r="AA1345" s="51">
        <f t="shared" si="136"/>
        <v>46076</v>
      </c>
      <c r="AD1345" s="2" t="str">
        <f>VLOOKUP($A1345,MA_KH!$A:$Q,MA_KH!O$1,0)</f>
        <v>TMART</v>
      </c>
      <c r="AE1345" s="2" t="str">
        <f>VLOOKUP($A1345,MA_KH!$A:$Q,MA_KH!P$1,0)</f>
        <v>CÔNG TY CỔ PHẦN T - MARTSTORES</v>
      </c>
    </row>
    <row r="1346" spans="1:31" ht="25.5" hidden="1" customHeight="1" x14ac:dyDescent="0.2">
      <c r="A1346" s="30" t="s">
        <v>22506</v>
      </c>
      <c r="B1346" s="30" t="s">
        <v>3960</v>
      </c>
      <c r="C1346" s="37">
        <v>45960</v>
      </c>
      <c r="D1346" s="30" t="s">
        <v>4848</v>
      </c>
      <c r="E1346" s="37">
        <v>45960</v>
      </c>
      <c r="F1346" s="30">
        <v>72339</v>
      </c>
      <c r="G1346" s="30" t="s">
        <v>4258</v>
      </c>
      <c r="H1346" s="38">
        <v>842013</v>
      </c>
      <c r="I1346" s="34">
        <v>75781</v>
      </c>
      <c r="J1346" s="38">
        <v>61299</v>
      </c>
      <c r="K1346" s="38">
        <v>827531</v>
      </c>
      <c r="L1346" s="7" t="s">
        <v>51</v>
      </c>
      <c r="M1346" s="6">
        <v>46076</v>
      </c>
      <c r="O1346" s="35">
        <f>IF(Table1[[#This Row],[Phân loại]]="Tồn đầu kỳ",Table1[[#This Row],[Tổng giá trị]],0)</f>
        <v>827531</v>
      </c>
      <c r="P1346" s="7">
        <f>IF(Table1[[#This Row],[Số còn phải thu ĐK]]&lt;&gt;0,0,IF(Table1[[#This Row],[Phân loại]]="Bán hàng",Table1[[#This Row],[Tổng giá trị]],-Table1[[#This Row],[Tổng giá trị]]))</f>
        <v>0</v>
      </c>
      <c r="Q1346" s="35">
        <f t="shared" si="139"/>
        <v>827531</v>
      </c>
      <c r="R1346" s="7">
        <f>Table1[[#This Row],[Số còn phải thu ĐK]]+Table1[[#This Row],[Giá Trị HD sau CK]]-Table1[[#This Row],[Số tiền đã thu]]</f>
        <v>0</v>
      </c>
      <c r="S1346" s="6">
        <f>IF(Table1[[#This Row],[Ngày hóa đơn]]&lt;&gt;"",Table1[[#This Row],[Ngày hóa đơn]],IF(Table1[[#This Row],[Ngày hạch toán]]&lt;&gt;"",Table1[[#This Row],[Ngày hạch toán]],""))</f>
        <v>45960</v>
      </c>
      <c r="T1346" s="7"/>
      <c r="U1346" s="6">
        <f>IF(Table1[[#This Row],[Ngày tính CN]]="","",S1346+T1346)</f>
        <v>45960</v>
      </c>
      <c r="V1346" s="35">
        <f ca="1">IF(Table1[[#This Row],[Hạn thanh toán]]="","",IF((U1346-NOW())&lt;0,0,(U1346-NOW())))</f>
        <v>0</v>
      </c>
      <c r="W1346" s="35"/>
      <c r="X1346" s="35" t="str">
        <f t="shared" ca="1" si="137"/>
        <v/>
      </c>
      <c r="Y1346" s="2" t="str">
        <f t="shared" si="138"/>
        <v>Đã thanh toán</v>
      </c>
      <c r="Z1346" s="51">
        <f t="shared" si="135"/>
        <v>45960</v>
      </c>
      <c r="AA1346" s="51">
        <f t="shared" si="136"/>
        <v>46076</v>
      </c>
      <c r="AD1346" s="2" t="str">
        <f>VLOOKUP($A1346,MA_KH!$A:$Q,MA_KH!O$1,0)</f>
        <v>TMART</v>
      </c>
      <c r="AE1346" s="2" t="str">
        <f>VLOOKUP($A1346,MA_KH!$A:$Q,MA_KH!P$1,0)</f>
        <v>CÔNG TY CỔ PHẦN T - MARTSTORES</v>
      </c>
    </row>
    <row r="1347" spans="1:31" ht="25.5" hidden="1" customHeight="1" x14ac:dyDescent="0.2">
      <c r="A1347" s="30" t="s">
        <v>22506</v>
      </c>
      <c r="B1347" s="30" t="s">
        <v>3960</v>
      </c>
      <c r="C1347" s="37">
        <v>45960</v>
      </c>
      <c r="D1347" s="30" t="s">
        <v>4849</v>
      </c>
      <c r="E1347" s="37">
        <v>45960</v>
      </c>
      <c r="F1347" s="30">
        <v>72340</v>
      </c>
      <c r="G1347" s="30" t="s">
        <v>4389</v>
      </c>
      <c r="H1347" s="38">
        <v>1379418</v>
      </c>
      <c r="I1347" s="34">
        <v>124148</v>
      </c>
      <c r="J1347" s="38">
        <v>100422</v>
      </c>
      <c r="K1347" s="38">
        <v>1355692</v>
      </c>
      <c r="L1347" s="7" t="s">
        <v>51</v>
      </c>
      <c r="M1347" s="6">
        <v>46076</v>
      </c>
      <c r="O1347" s="35">
        <f>IF(Table1[[#This Row],[Phân loại]]="Tồn đầu kỳ",Table1[[#This Row],[Tổng giá trị]],0)</f>
        <v>1355692</v>
      </c>
      <c r="P1347" s="7">
        <f>IF(Table1[[#This Row],[Số còn phải thu ĐK]]&lt;&gt;0,0,IF(Table1[[#This Row],[Phân loại]]="Bán hàng",Table1[[#This Row],[Tổng giá trị]],-Table1[[#This Row],[Tổng giá trị]]))</f>
        <v>0</v>
      </c>
      <c r="Q1347" s="35">
        <f t="shared" si="139"/>
        <v>1355692</v>
      </c>
      <c r="R1347" s="7">
        <f>Table1[[#This Row],[Số còn phải thu ĐK]]+Table1[[#This Row],[Giá Trị HD sau CK]]-Table1[[#This Row],[Số tiền đã thu]]</f>
        <v>0</v>
      </c>
      <c r="S1347" s="6">
        <f>IF(Table1[[#This Row],[Ngày hóa đơn]]&lt;&gt;"",Table1[[#This Row],[Ngày hóa đơn]],IF(Table1[[#This Row],[Ngày hạch toán]]&lt;&gt;"",Table1[[#This Row],[Ngày hạch toán]],""))</f>
        <v>45960</v>
      </c>
      <c r="T1347" s="7"/>
      <c r="U1347" s="6">
        <f>IF(Table1[[#This Row],[Ngày tính CN]]="","",S1347+T1347)</f>
        <v>45960</v>
      </c>
      <c r="V1347" s="35">
        <f ca="1">IF(Table1[[#This Row],[Hạn thanh toán]]="","",IF((U1347-NOW())&lt;0,0,(U1347-NOW())))</f>
        <v>0</v>
      </c>
      <c r="W1347" s="35"/>
      <c r="X1347" s="35" t="str">
        <f t="shared" ca="1" si="137"/>
        <v/>
      </c>
      <c r="Y1347" s="2" t="str">
        <f t="shared" si="138"/>
        <v>Đã thanh toán</v>
      </c>
      <c r="Z1347" s="51">
        <f t="shared" si="135"/>
        <v>45960</v>
      </c>
      <c r="AA1347" s="51">
        <f t="shared" si="136"/>
        <v>46076</v>
      </c>
      <c r="AD1347" s="2" t="str">
        <f>VLOOKUP($A1347,MA_KH!$A:$Q,MA_KH!O$1,0)</f>
        <v>TMART</v>
      </c>
      <c r="AE1347" s="2" t="str">
        <f>VLOOKUP($A1347,MA_KH!$A:$Q,MA_KH!P$1,0)</f>
        <v>CÔNG TY CỔ PHẦN T - MARTSTORES</v>
      </c>
    </row>
    <row r="1348" spans="1:31" ht="25.5" hidden="1" customHeight="1" x14ac:dyDescent="0.2">
      <c r="A1348" s="30" t="s">
        <v>22506</v>
      </c>
      <c r="B1348" s="30" t="s">
        <v>3960</v>
      </c>
      <c r="C1348" s="37">
        <v>45960</v>
      </c>
      <c r="D1348" s="30" t="s">
        <v>4850</v>
      </c>
      <c r="E1348" s="37">
        <v>45960</v>
      </c>
      <c r="F1348" s="30">
        <v>72341</v>
      </c>
      <c r="G1348" s="30" t="s">
        <v>4216</v>
      </c>
      <c r="H1348" s="38">
        <v>1428234</v>
      </c>
      <c r="I1348" s="34">
        <v>128542</v>
      </c>
      <c r="J1348" s="38">
        <v>103975</v>
      </c>
      <c r="K1348" s="38">
        <v>1403667</v>
      </c>
      <c r="L1348" s="7" t="s">
        <v>51</v>
      </c>
      <c r="M1348" s="6">
        <v>46076</v>
      </c>
      <c r="O1348" s="35">
        <f>IF(Table1[[#This Row],[Phân loại]]="Tồn đầu kỳ",Table1[[#This Row],[Tổng giá trị]],0)</f>
        <v>1403667</v>
      </c>
      <c r="P1348" s="7">
        <f>IF(Table1[[#This Row],[Số còn phải thu ĐK]]&lt;&gt;0,0,IF(Table1[[#This Row],[Phân loại]]="Bán hàng",Table1[[#This Row],[Tổng giá trị]],-Table1[[#This Row],[Tổng giá trị]]))</f>
        <v>0</v>
      </c>
      <c r="Q1348" s="35">
        <f t="shared" si="139"/>
        <v>1403667</v>
      </c>
      <c r="R1348" s="7">
        <f>Table1[[#This Row],[Số còn phải thu ĐK]]+Table1[[#This Row],[Giá Trị HD sau CK]]-Table1[[#This Row],[Số tiền đã thu]]</f>
        <v>0</v>
      </c>
      <c r="S1348" s="6">
        <f>IF(Table1[[#This Row],[Ngày hóa đơn]]&lt;&gt;"",Table1[[#This Row],[Ngày hóa đơn]],IF(Table1[[#This Row],[Ngày hạch toán]]&lt;&gt;"",Table1[[#This Row],[Ngày hạch toán]],""))</f>
        <v>45960</v>
      </c>
      <c r="T1348" s="7"/>
      <c r="U1348" s="6">
        <f>IF(Table1[[#This Row],[Ngày tính CN]]="","",S1348+T1348)</f>
        <v>45960</v>
      </c>
      <c r="V1348" s="35">
        <f ca="1">IF(Table1[[#This Row],[Hạn thanh toán]]="","",IF((U1348-NOW())&lt;0,0,(U1348-NOW())))</f>
        <v>0</v>
      </c>
      <c r="W1348" s="35"/>
      <c r="X1348" s="35" t="str">
        <f t="shared" ca="1" si="137"/>
        <v/>
      </c>
      <c r="Y1348" s="2" t="str">
        <f t="shared" si="138"/>
        <v>Đã thanh toán</v>
      </c>
      <c r="Z1348" s="51">
        <f t="shared" ref="Z1348:Z1411" si="140">IF(S1348="","",S1348)</f>
        <v>45960</v>
      </c>
      <c r="AA1348" s="51">
        <f t="shared" ref="AA1348:AA1411" si="141">IF(M1348="","",M1348)</f>
        <v>46076</v>
      </c>
      <c r="AD1348" s="2" t="str">
        <f>VLOOKUP($A1348,MA_KH!$A:$Q,MA_KH!O$1,0)</f>
        <v>TMART</v>
      </c>
      <c r="AE1348" s="2" t="str">
        <f>VLOOKUP($A1348,MA_KH!$A:$Q,MA_KH!P$1,0)</f>
        <v>CÔNG TY CỔ PHẦN T - MARTSTORES</v>
      </c>
    </row>
    <row r="1349" spans="1:31" ht="25.5" hidden="1" customHeight="1" x14ac:dyDescent="0.2">
      <c r="A1349" s="30" t="s">
        <v>22506</v>
      </c>
      <c r="B1349" s="30" t="s">
        <v>3960</v>
      </c>
      <c r="C1349" s="37">
        <v>45960</v>
      </c>
      <c r="D1349" s="30" t="s">
        <v>4851</v>
      </c>
      <c r="E1349" s="37">
        <v>45960</v>
      </c>
      <c r="F1349" s="30">
        <v>72342</v>
      </c>
      <c r="G1349" s="30" t="s">
        <v>4214</v>
      </c>
      <c r="H1349" s="38">
        <v>1032975</v>
      </c>
      <c r="I1349" s="34">
        <v>92968</v>
      </c>
      <c r="J1349" s="38">
        <v>75201</v>
      </c>
      <c r="K1349" s="38">
        <v>1015208</v>
      </c>
      <c r="L1349" s="7" t="s">
        <v>51</v>
      </c>
      <c r="M1349" s="6">
        <v>46076</v>
      </c>
      <c r="O1349" s="35">
        <f>IF(Table1[[#This Row],[Phân loại]]="Tồn đầu kỳ",Table1[[#This Row],[Tổng giá trị]],0)</f>
        <v>1015208</v>
      </c>
      <c r="P1349" s="7">
        <f>IF(Table1[[#This Row],[Số còn phải thu ĐK]]&lt;&gt;0,0,IF(Table1[[#This Row],[Phân loại]]="Bán hàng",Table1[[#This Row],[Tổng giá trị]],-Table1[[#This Row],[Tổng giá trị]]))</f>
        <v>0</v>
      </c>
      <c r="Q1349" s="35">
        <f t="shared" si="139"/>
        <v>1015208</v>
      </c>
      <c r="R1349" s="7">
        <f>Table1[[#This Row],[Số còn phải thu ĐK]]+Table1[[#This Row],[Giá Trị HD sau CK]]-Table1[[#This Row],[Số tiền đã thu]]</f>
        <v>0</v>
      </c>
      <c r="S1349" s="6">
        <f>IF(Table1[[#This Row],[Ngày hóa đơn]]&lt;&gt;"",Table1[[#This Row],[Ngày hóa đơn]],IF(Table1[[#This Row],[Ngày hạch toán]]&lt;&gt;"",Table1[[#This Row],[Ngày hạch toán]],""))</f>
        <v>45960</v>
      </c>
      <c r="T1349" s="7"/>
      <c r="U1349" s="6">
        <f>IF(Table1[[#This Row],[Ngày tính CN]]="","",S1349+T1349)</f>
        <v>45960</v>
      </c>
      <c r="V1349" s="35">
        <f ca="1">IF(Table1[[#This Row],[Hạn thanh toán]]="","",IF((U1349-NOW())&lt;0,0,(U1349-NOW())))</f>
        <v>0</v>
      </c>
      <c r="W1349" s="35"/>
      <c r="X1349" s="35" t="str">
        <f t="shared" ca="1" si="137"/>
        <v/>
      </c>
      <c r="Y1349" s="2" t="str">
        <f t="shared" si="138"/>
        <v>Đã thanh toán</v>
      </c>
      <c r="Z1349" s="51">
        <f t="shared" si="140"/>
        <v>45960</v>
      </c>
      <c r="AA1349" s="51">
        <f t="shared" si="141"/>
        <v>46076</v>
      </c>
      <c r="AD1349" s="2" t="str">
        <f>VLOOKUP($A1349,MA_KH!$A:$Q,MA_KH!O$1,0)</f>
        <v>TMART</v>
      </c>
      <c r="AE1349" s="2" t="str">
        <f>VLOOKUP($A1349,MA_KH!$A:$Q,MA_KH!P$1,0)</f>
        <v>CÔNG TY CỔ PHẦN T - MARTSTORES</v>
      </c>
    </row>
    <row r="1350" spans="1:31" ht="25.5" hidden="1" customHeight="1" x14ac:dyDescent="0.2">
      <c r="A1350" s="30" t="s">
        <v>22506</v>
      </c>
      <c r="B1350" s="30" t="s">
        <v>3960</v>
      </c>
      <c r="C1350" s="37">
        <v>45960</v>
      </c>
      <c r="D1350" s="30" t="s">
        <v>4852</v>
      </c>
      <c r="E1350" s="37">
        <v>45960</v>
      </c>
      <c r="F1350" s="30">
        <v>72343</v>
      </c>
      <c r="G1350" s="30" t="s">
        <v>4429</v>
      </c>
      <c r="H1350" s="38">
        <v>939209</v>
      </c>
      <c r="I1350" s="34">
        <v>84529</v>
      </c>
      <c r="J1350" s="38">
        <v>68374</v>
      </c>
      <c r="K1350" s="38">
        <v>923054</v>
      </c>
      <c r="L1350" s="7" t="s">
        <v>51</v>
      </c>
      <c r="M1350" s="6">
        <v>46076</v>
      </c>
      <c r="O1350" s="35">
        <f>IF(Table1[[#This Row],[Phân loại]]="Tồn đầu kỳ",Table1[[#This Row],[Tổng giá trị]],0)</f>
        <v>923054</v>
      </c>
      <c r="P1350" s="7">
        <f>IF(Table1[[#This Row],[Số còn phải thu ĐK]]&lt;&gt;0,0,IF(Table1[[#This Row],[Phân loại]]="Bán hàng",Table1[[#This Row],[Tổng giá trị]],-Table1[[#This Row],[Tổng giá trị]]))</f>
        <v>0</v>
      </c>
      <c r="Q1350" s="35">
        <f t="shared" si="139"/>
        <v>923054</v>
      </c>
      <c r="R1350" s="7">
        <f>Table1[[#This Row],[Số còn phải thu ĐK]]+Table1[[#This Row],[Giá Trị HD sau CK]]-Table1[[#This Row],[Số tiền đã thu]]</f>
        <v>0</v>
      </c>
      <c r="S1350" s="6">
        <f>IF(Table1[[#This Row],[Ngày hóa đơn]]&lt;&gt;"",Table1[[#This Row],[Ngày hóa đơn]],IF(Table1[[#This Row],[Ngày hạch toán]]&lt;&gt;"",Table1[[#This Row],[Ngày hạch toán]],""))</f>
        <v>45960</v>
      </c>
      <c r="T1350" s="7"/>
      <c r="U1350" s="6">
        <f>IF(Table1[[#This Row],[Ngày tính CN]]="","",S1350+T1350)</f>
        <v>45960</v>
      </c>
      <c r="V1350" s="35">
        <f ca="1">IF(Table1[[#This Row],[Hạn thanh toán]]="","",IF((U1350-NOW())&lt;0,0,(U1350-NOW())))</f>
        <v>0</v>
      </c>
      <c r="W1350" s="35"/>
      <c r="X1350" s="35" t="str">
        <f t="shared" ca="1" si="137"/>
        <v/>
      </c>
      <c r="Y1350" s="2" t="str">
        <f t="shared" si="138"/>
        <v>Đã thanh toán</v>
      </c>
      <c r="Z1350" s="51">
        <f t="shared" si="140"/>
        <v>45960</v>
      </c>
      <c r="AA1350" s="51">
        <f t="shared" si="141"/>
        <v>46076</v>
      </c>
      <c r="AD1350" s="2" t="str">
        <f>VLOOKUP($A1350,MA_KH!$A:$Q,MA_KH!O$1,0)</f>
        <v>TMART</v>
      </c>
      <c r="AE1350" s="2" t="str">
        <f>VLOOKUP($A1350,MA_KH!$A:$Q,MA_KH!P$1,0)</f>
        <v>CÔNG TY CỔ PHẦN T - MARTSTORES</v>
      </c>
    </row>
    <row r="1351" spans="1:31" ht="25.5" hidden="1" customHeight="1" x14ac:dyDescent="0.2">
      <c r="A1351" s="30" t="s">
        <v>22506</v>
      </c>
      <c r="B1351" s="30" t="s">
        <v>3960</v>
      </c>
      <c r="C1351" s="37">
        <v>45960</v>
      </c>
      <c r="D1351" s="30" t="s">
        <v>4853</v>
      </c>
      <c r="E1351" s="37">
        <v>45960</v>
      </c>
      <c r="F1351" s="30">
        <v>72344</v>
      </c>
      <c r="G1351" s="30" t="s">
        <v>4253</v>
      </c>
      <c r="H1351" s="38">
        <v>996635</v>
      </c>
      <c r="I1351" s="34">
        <v>89698</v>
      </c>
      <c r="J1351" s="38">
        <v>72555</v>
      </c>
      <c r="K1351" s="38">
        <v>979492</v>
      </c>
      <c r="L1351" s="7" t="s">
        <v>51</v>
      </c>
      <c r="M1351" s="6">
        <v>46076</v>
      </c>
      <c r="O1351" s="35">
        <f>IF(Table1[[#This Row],[Phân loại]]="Tồn đầu kỳ",Table1[[#This Row],[Tổng giá trị]],0)</f>
        <v>979492</v>
      </c>
      <c r="P1351" s="7">
        <f>IF(Table1[[#This Row],[Số còn phải thu ĐK]]&lt;&gt;0,0,IF(Table1[[#This Row],[Phân loại]]="Bán hàng",Table1[[#This Row],[Tổng giá trị]],-Table1[[#This Row],[Tổng giá trị]]))</f>
        <v>0</v>
      </c>
      <c r="Q1351" s="35">
        <f t="shared" si="139"/>
        <v>979492</v>
      </c>
      <c r="R1351" s="7">
        <f>Table1[[#This Row],[Số còn phải thu ĐK]]+Table1[[#This Row],[Giá Trị HD sau CK]]-Table1[[#This Row],[Số tiền đã thu]]</f>
        <v>0</v>
      </c>
      <c r="S1351" s="6">
        <f>IF(Table1[[#This Row],[Ngày hóa đơn]]&lt;&gt;"",Table1[[#This Row],[Ngày hóa đơn]],IF(Table1[[#This Row],[Ngày hạch toán]]&lt;&gt;"",Table1[[#This Row],[Ngày hạch toán]],""))</f>
        <v>45960</v>
      </c>
      <c r="T1351" s="7"/>
      <c r="U1351" s="6">
        <f>IF(Table1[[#This Row],[Ngày tính CN]]="","",S1351+T1351)</f>
        <v>45960</v>
      </c>
      <c r="V1351" s="35">
        <f ca="1">IF(Table1[[#This Row],[Hạn thanh toán]]="","",IF((U1351-NOW())&lt;0,0,(U1351-NOW())))</f>
        <v>0</v>
      </c>
      <c r="W1351" s="35"/>
      <c r="X1351" s="35" t="str">
        <f t="shared" ca="1" si="137"/>
        <v/>
      </c>
      <c r="Y1351" s="2" t="str">
        <f t="shared" si="138"/>
        <v>Đã thanh toán</v>
      </c>
      <c r="Z1351" s="51">
        <f t="shared" si="140"/>
        <v>45960</v>
      </c>
      <c r="AA1351" s="51">
        <f t="shared" si="141"/>
        <v>46076</v>
      </c>
      <c r="AD1351" s="2" t="str">
        <f>VLOOKUP($A1351,MA_KH!$A:$Q,MA_KH!O$1,0)</f>
        <v>TMART</v>
      </c>
      <c r="AE1351" s="2" t="str">
        <f>VLOOKUP($A1351,MA_KH!$A:$Q,MA_KH!P$1,0)</f>
        <v>CÔNG TY CỔ PHẦN T - MARTSTORES</v>
      </c>
    </row>
    <row r="1352" spans="1:31" ht="25.5" hidden="1" customHeight="1" x14ac:dyDescent="0.2">
      <c r="A1352" s="30" t="s">
        <v>22506</v>
      </c>
      <c r="B1352" s="30" t="s">
        <v>3960</v>
      </c>
      <c r="C1352" s="37">
        <v>45960</v>
      </c>
      <c r="D1352" s="30" t="s">
        <v>4854</v>
      </c>
      <c r="E1352" s="37">
        <v>45960</v>
      </c>
      <c r="F1352" s="30">
        <v>72345</v>
      </c>
      <c r="G1352" s="30" t="s">
        <v>4211</v>
      </c>
      <c r="H1352" s="38">
        <v>849864</v>
      </c>
      <c r="I1352" s="34">
        <v>76488</v>
      </c>
      <c r="J1352" s="38">
        <v>61870</v>
      </c>
      <c r="K1352" s="38">
        <v>835246</v>
      </c>
      <c r="L1352" s="7" t="s">
        <v>51</v>
      </c>
      <c r="M1352" s="6">
        <v>46076</v>
      </c>
      <c r="O1352" s="35">
        <f>IF(Table1[[#This Row],[Phân loại]]="Tồn đầu kỳ",Table1[[#This Row],[Tổng giá trị]],0)</f>
        <v>835246</v>
      </c>
      <c r="P1352" s="7">
        <f>IF(Table1[[#This Row],[Số còn phải thu ĐK]]&lt;&gt;0,0,IF(Table1[[#This Row],[Phân loại]]="Bán hàng",Table1[[#This Row],[Tổng giá trị]],-Table1[[#This Row],[Tổng giá trị]]))</f>
        <v>0</v>
      </c>
      <c r="Q1352" s="35">
        <f t="shared" si="139"/>
        <v>835246</v>
      </c>
      <c r="R1352" s="7">
        <f>Table1[[#This Row],[Số còn phải thu ĐK]]+Table1[[#This Row],[Giá Trị HD sau CK]]-Table1[[#This Row],[Số tiền đã thu]]</f>
        <v>0</v>
      </c>
      <c r="S1352" s="6">
        <f>IF(Table1[[#This Row],[Ngày hóa đơn]]&lt;&gt;"",Table1[[#This Row],[Ngày hóa đơn]],IF(Table1[[#This Row],[Ngày hạch toán]]&lt;&gt;"",Table1[[#This Row],[Ngày hạch toán]],""))</f>
        <v>45960</v>
      </c>
      <c r="T1352" s="7"/>
      <c r="U1352" s="6">
        <f>IF(Table1[[#This Row],[Ngày tính CN]]="","",S1352+T1352)</f>
        <v>45960</v>
      </c>
      <c r="V1352" s="35">
        <f ca="1">IF(Table1[[#This Row],[Hạn thanh toán]]="","",IF((U1352-NOW())&lt;0,0,(U1352-NOW())))</f>
        <v>0</v>
      </c>
      <c r="W1352" s="35"/>
      <c r="X1352" s="35" t="str">
        <f t="shared" ca="1" si="137"/>
        <v/>
      </c>
      <c r="Y1352" s="2" t="str">
        <f t="shared" si="138"/>
        <v>Đã thanh toán</v>
      </c>
      <c r="Z1352" s="51">
        <f t="shared" si="140"/>
        <v>45960</v>
      </c>
      <c r="AA1352" s="51">
        <f t="shared" si="141"/>
        <v>46076</v>
      </c>
      <c r="AD1352" s="2" t="str">
        <f>VLOOKUP($A1352,MA_KH!$A:$Q,MA_KH!O$1,0)</f>
        <v>TMART</v>
      </c>
      <c r="AE1352" s="2" t="str">
        <f>VLOOKUP($A1352,MA_KH!$A:$Q,MA_KH!P$1,0)</f>
        <v>CÔNG TY CỔ PHẦN T - MARTSTORES</v>
      </c>
    </row>
    <row r="1353" spans="1:31" ht="25.5" hidden="1" customHeight="1" x14ac:dyDescent="0.2">
      <c r="A1353" s="30" t="s">
        <v>22506</v>
      </c>
      <c r="B1353" s="30" t="s">
        <v>3960</v>
      </c>
      <c r="C1353" s="37">
        <v>45960</v>
      </c>
      <c r="D1353" s="30" t="s">
        <v>4855</v>
      </c>
      <c r="E1353" s="37">
        <v>45960</v>
      </c>
      <c r="F1353" s="30">
        <v>72346</v>
      </c>
      <c r="G1353" s="30" t="s">
        <v>4218</v>
      </c>
      <c r="H1353" s="38">
        <v>707897</v>
      </c>
      <c r="I1353" s="34">
        <v>63711</v>
      </c>
      <c r="J1353" s="38">
        <v>51535</v>
      </c>
      <c r="K1353" s="38">
        <v>695721</v>
      </c>
      <c r="L1353" s="7" t="s">
        <v>51</v>
      </c>
      <c r="M1353" s="6">
        <v>46076</v>
      </c>
      <c r="O1353" s="35">
        <f>IF(Table1[[#This Row],[Phân loại]]="Tồn đầu kỳ",Table1[[#This Row],[Tổng giá trị]],0)</f>
        <v>695721</v>
      </c>
      <c r="P1353" s="7">
        <f>IF(Table1[[#This Row],[Số còn phải thu ĐK]]&lt;&gt;0,0,IF(Table1[[#This Row],[Phân loại]]="Bán hàng",Table1[[#This Row],[Tổng giá trị]],-Table1[[#This Row],[Tổng giá trị]]))</f>
        <v>0</v>
      </c>
      <c r="Q1353" s="35">
        <f t="shared" si="139"/>
        <v>695721</v>
      </c>
      <c r="R1353" s="7">
        <f>Table1[[#This Row],[Số còn phải thu ĐK]]+Table1[[#This Row],[Giá Trị HD sau CK]]-Table1[[#This Row],[Số tiền đã thu]]</f>
        <v>0</v>
      </c>
      <c r="S1353" s="6">
        <f>IF(Table1[[#This Row],[Ngày hóa đơn]]&lt;&gt;"",Table1[[#This Row],[Ngày hóa đơn]],IF(Table1[[#This Row],[Ngày hạch toán]]&lt;&gt;"",Table1[[#This Row],[Ngày hạch toán]],""))</f>
        <v>45960</v>
      </c>
      <c r="T1353" s="7"/>
      <c r="U1353" s="6">
        <f>IF(Table1[[#This Row],[Ngày tính CN]]="","",S1353+T1353)</f>
        <v>45960</v>
      </c>
      <c r="V1353" s="35">
        <f ca="1">IF(Table1[[#This Row],[Hạn thanh toán]]="","",IF((U1353-NOW())&lt;0,0,(U1353-NOW())))</f>
        <v>0</v>
      </c>
      <c r="W1353" s="35"/>
      <c r="X1353" s="35" t="str">
        <f t="shared" ca="1" si="137"/>
        <v/>
      </c>
      <c r="Y1353" s="2" t="str">
        <f t="shared" si="138"/>
        <v>Đã thanh toán</v>
      </c>
      <c r="Z1353" s="51">
        <f t="shared" si="140"/>
        <v>45960</v>
      </c>
      <c r="AA1353" s="51">
        <f t="shared" si="141"/>
        <v>46076</v>
      </c>
      <c r="AD1353" s="2" t="str">
        <f>VLOOKUP($A1353,MA_KH!$A:$Q,MA_KH!O$1,0)</f>
        <v>TMART</v>
      </c>
      <c r="AE1353" s="2" t="str">
        <f>VLOOKUP($A1353,MA_KH!$A:$Q,MA_KH!P$1,0)</f>
        <v>CÔNG TY CỔ PHẦN T - MARTSTORES</v>
      </c>
    </row>
    <row r="1354" spans="1:31" ht="25.5" hidden="1" customHeight="1" x14ac:dyDescent="0.2">
      <c r="A1354" s="30" t="s">
        <v>22506</v>
      </c>
      <c r="B1354" s="30" t="s">
        <v>3960</v>
      </c>
      <c r="C1354" s="37">
        <v>45960</v>
      </c>
      <c r="D1354" s="30" t="s">
        <v>4856</v>
      </c>
      <c r="E1354" s="37">
        <v>45960</v>
      </c>
      <c r="F1354" s="30">
        <v>72347</v>
      </c>
      <c r="G1354" s="30" t="s">
        <v>4212</v>
      </c>
      <c r="H1354" s="38">
        <v>864867</v>
      </c>
      <c r="I1354" s="34">
        <v>77839</v>
      </c>
      <c r="J1354" s="38">
        <v>62962</v>
      </c>
      <c r="K1354" s="38">
        <v>849990</v>
      </c>
      <c r="L1354" s="7" t="s">
        <v>51</v>
      </c>
      <c r="M1354" s="6">
        <v>46076</v>
      </c>
      <c r="O1354" s="35">
        <f>IF(Table1[[#This Row],[Phân loại]]="Tồn đầu kỳ",Table1[[#This Row],[Tổng giá trị]],0)</f>
        <v>849990</v>
      </c>
      <c r="P1354" s="7">
        <f>IF(Table1[[#This Row],[Số còn phải thu ĐK]]&lt;&gt;0,0,IF(Table1[[#This Row],[Phân loại]]="Bán hàng",Table1[[#This Row],[Tổng giá trị]],-Table1[[#This Row],[Tổng giá trị]]))</f>
        <v>0</v>
      </c>
      <c r="Q1354" s="35">
        <f t="shared" si="139"/>
        <v>849990</v>
      </c>
      <c r="R1354" s="7">
        <f>Table1[[#This Row],[Số còn phải thu ĐK]]+Table1[[#This Row],[Giá Trị HD sau CK]]-Table1[[#This Row],[Số tiền đã thu]]</f>
        <v>0</v>
      </c>
      <c r="S1354" s="6">
        <f>IF(Table1[[#This Row],[Ngày hóa đơn]]&lt;&gt;"",Table1[[#This Row],[Ngày hóa đơn]],IF(Table1[[#This Row],[Ngày hạch toán]]&lt;&gt;"",Table1[[#This Row],[Ngày hạch toán]],""))</f>
        <v>45960</v>
      </c>
      <c r="T1354" s="7"/>
      <c r="U1354" s="6">
        <f>IF(Table1[[#This Row],[Ngày tính CN]]="","",S1354+T1354)</f>
        <v>45960</v>
      </c>
      <c r="V1354" s="35">
        <f ca="1">IF(Table1[[#This Row],[Hạn thanh toán]]="","",IF((U1354-NOW())&lt;0,0,(U1354-NOW())))</f>
        <v>0</v>
      </c>
      <c r="W1354" s="35"/>
      <c r="X1354" s="35" t="str">
        <f t="shared" ca="1" si="137"/>
        <v/>
      </c>
      <c r="Y1354" s="2" t="str">
        <f t="shared" si="138"/>
        <v>Đã thanh toán</v>
      </c>
      <c r="Z1354" s="51">
        <f t="shared" si="140"/>
        <v>45960</v>
      </c>
      <c r="AA1354" s="51">
        <f t="shared" si="141"/>
        <v>46076</v>
      </c>
      <c r="AD1354" s="2" t="str">
        <f>VLOOKUP($A1354,MA_KH!$A:$Q,MA_KH!O$1,0)</f>
        <v>TMART</v>
      </c>
      <c r="AE1354" s="2" t="str">
        <f>VLOOKUP($A1354,MA_KH!$A:$Q,MA_KH!P$1,0)</f>
        <v>CÔNG TY CỔ PHẦN T - MARTSTORES</v>
      </c>
    </row>
    <row r="1355" spans="1:31" ht="25.5" hidden="1" customHeight="1" x14ac:dyDescent="0.2">
      <c r="A1355" s="30" t="s">
        <v>22506</v>
      </c>
      <c r="B1355" s="30" t="s">
        <v>3960</v>
      </c>
      <c r="C1355" s="37">
        <v>45960</v>
      </c>
      <c r="D1355" s="30" t="s">
        <v>4857</v>
      </c>
      <c r="E1355" s="37">
        <v>45960</v>
      </c>
      <c r="F1355" s="30">
        <v>72348</v>
      </c>
      <c r="G1355" s="30" t="s">
        <v>4290</v>
      </c>
      <c r="H1355" s="38">
        <v>493995</v>
      </c>
      <c r="I1355" s="34">
        <v>44460</v>
      </c>
      <c r="J1355" s="38">
        <v>35963</v>
      </c>
      <c r="K1355" s="38">
        <v>485498</v>
      </c>
      <c r="L1355" s="7" t="s">
        <v>51</v>
      </c>
      <c r="M1355" s="6">
        <v>46076</v>
      </c>
      <c r="O1355" s="35">
        <f>IF(Table1[[#This Row],[Phân loại]]="Tồn đầu kỳ",Table1[[#This Row],[Tổng giá trị]],0)</f>
        <v>485498</v>
      </c>
      <c r="P1355" s="7">
        <f>IF(Table1[[#This Row],[Số còn phải thu ĐK]]&lt;&gt;0,0,IF(Table1[[#This Row],[Phân loại]]="Bán hàng",Table1[[#This Row],[Tổng giá trị]],-Table1[[#This Row],[Tổng giá trị]]))</f>
        <v>0</v>
      </c>
      <c r="Q1355" s="35">
        <f t="shared" si="139"/>
        <v>485498</v>
      </c>
      <c r="R1355" s="7">
        <f>Table1[[#This Row],[Số còn phải thu ĐK]]+Table1[[#This Row],[Giá Trị HD sau CK]]-Table1[[#This Row],[Số tiền đã thu]]</f>
        <v>0</v>
      </c>
      <c r="S1355" s="6">
        <f>IF(Table1[[#This Row],[Ngày hóa đơn]]&lt;&gt;"",Table1[[#This Row],[Ngày hóa đơn]],IF(Table1[[#This Row],[Ngày hạch toán]]&lt;&gt;"",Table1[[#This Row],[Ngày hạch toán]],""))</f>
        <v>45960</v>
      </c>
      <c r="T1355" s="7"/>
      <c r="U1355" s="6">
        <f>IF(Table1[[#This Row],[Ngày tính CN]]="","",S1355+T1355)</f>
        <v>45960</v>
      </c>
      <c r="V1355" s="35">
        <f ca="1">IF(Table1[[#This Row],[Hạn thanh toán]]="","",IF((U1355-NOW())&lt;0,0,(U1355-NOW())))</f>
        <v>0</v>
      </c>
      <c r="W1355" s="35"/>
      <c r="X1355" s="35" t="str">
        <f t="shared" ca="1" si="137"/>
        <v/>
      </c>
      <c r="Y1355" s="2" t="str">
        <f t="shared" si="138"/>
        <v>Đã thanh toán</v>
      </c>
      <c r="Z1355" s="51">
        <f t="shared" si="140"/>
        <v>45960</v>
      </c>
      <c r="AA1355" s="51">
        <f t="shared" si="141"/>
        <v>46076</v>
      </c>
      <c r="AD1355" s="2" t="str">
        <f>VLOOKUP($A1355,MA_KH!$A:$Q,MA_KH!O$1,0)</f>
        <v>TMART</v>
      </c>
      <c r="AE1355" s="2" t="str">
        <f>VLOOKUP($A1355,MA_KH!$A:$Q,MA_KH!P$1,0)</f>
        <v>CÔNG TY CỔ PHẦN T - MARTSTORES</v>
      </c>
    </row>
    <row r="1356" spans="1:31" ht="25.5" hidden="1" customHeight="1" x14ac:dyDescent="0.2">
      <c r="A1356" s="30" t="s">
        <v>22506</v>
      </c>
      <c r="B1356" s="30" t="s">
        <v>3960</v>
      </c>
      <c r="C1356" s="37">
        <v>45960</v>
      </c>
      <c r="D1356" s="30" t="s">
        <v>4858</v>
      </c>
      <c r="E1356" s="37">
        <v>45960</v>
      </c>
      <c r="F1356" s="30">
        <v>72349</v>
      </c>
      <c r="G1356" s="30" t="s">
        <v>4291</v>
      </c>
      <c r="H1356" s="38">
        <v>1504370</v>
      </c>
      <c r="I1356" s="34">
        <v>135394</v>
      </c>
      <c r="J1356" s="38">
        <v>109518</v>
      </c>
      <c r="K1356" s="38">
        <v>1478494</v>
      </c>
      <c r="L1356" s="7" t="s">
        <v>51</v>
      </c>
      <c r="M1356" s="6">
        <v>46076</v>
      </c>
      <c r="O1356" s="35">
        <f>IF(Table1[[#This Row],[Phân loại]]="Tồn đầu kỳ",Table1[[#This Row],[Tổng giá trị]],0)</f>
        <v>1478494</v>
      </c>
      <c r="P1356" s="7">
        <f>IF(Table1[[#This Row],[Số còn phải thu ĐK]]&lt;&gt;0,0,IF(Table1[[#This Row],[Phân loại]]="Bán hàng",Table1[[#This Row],[Tổng giá trị]],-Table1[[#This Row],[Tổng giá trị]]))</f>
        <v>0</v>
      </c>
      <c r="Q1356" s="35">
        <f t="shared" si="139"/>
        <v>1478494</v>
      </c>
      <c r="R1356" s="7">
        <f>Table1[[#This Row],[Số còn phải thu ĐK]]+Table1[[#This Row],[Giá Trị HD sau CK]]-Table1[[#This Row],[Số tiền đã thu]]</f>
        <v>0</v>
      </c>
      <c r="S1356" s="6">
        <f>IF(Table1[[#This Row],[Ngày hóa đơn]]&lt;&gt;"",Table1[[#This Row],[Ngày hóa đơn]],IF(Table1[[#This Row],[Ngày hạch toán]]&lt;&gt;"",Table1[[#This Row],[Ngày hạch toán]],""))</f>
        <v>45960</v>
      </c>
      <c r="T1356" s="7"/>
      <c r="U1356" s="6">
        <f>IF(Table1[[#This Row],[Ngày tính CN]]="","",S1356+T1356)</f>
        <v>45960</v>
      </c>
      <c r="V1356" s="35">
        <f ca="1">IF(Table1[[#This Row],[Hạn thanh toán]]="","",IF((U1356-NOW())&lt;0,0,(U1356-NOW())))</f>
        <v>0</v>
      </c>
      <c r="W1356" s="35"/>
      <c r="X1356" s="35" t="str">
        <f t="shared" ca="1" si="137"/>
        <v/>
      </c>
      <c r="Y1356" s="2" t="str">
        <f t="shared" si="138"/>
        <v>Đã thanh toán</v>
      </c>
      <c r="Z1356" s="51">
        <f t="shared" si="140"/>
        <v>45960</v>
      </c>
      <c r="AA1356" s="51">
        <f t="shared" si="141"/>
        <v>46076</v>
      </c>
      <c r="AD1356" s="2" t="str">
        <f>VLOOKUP($A1356,MA_KH!$A:$Q,MA_KH!O$1,0)</f>
        <v>TMART</v>
      </c>
      <c r="AE1356" s="2" t="str">
        <f>VLOOKUP($A1356,MA_KH!$A:$Q,MA_KH!P$1,0)</f>
        <v>CÔNG TY CỔ PHẦN T - MARTSTORES</v>
      </c>
    </row>
    <row r="1357" spans="1:31" ht="25.5" hidden="1" customHeight="1" x14ac:dyDescent="0.2">
      <c r="A1357" s="30" t="s">
        <v>22506</v>
      </c>
      <c r="B1357" s="30" t="s">
        <v>3960</v>
      </c>
      <c r="C1357" s="37">
        <v>45960</v>
      </c>
      <c r="D1357" s="30" t="s">
        <v>4859</v>
      </c>
      <c r="E1357" s="37">
        <v>45960</v>
      </c>
      <c r="F1357" s="30">
        <v>72350</v>
      </c>
      <c r="G1357" s="30" t="s">
        <v>4222</v>
      </c>
      <c r="H1357" s="38">
        <v>973620</v>
      </c>
      <c r="I1357" s="34">
        <v>87626</v>
      </c>
      <c r="J1357" s="38">
        <v>70880</v>
      </c>
      <c r="K1357" s="38">
        <v>956874</v>
      </c>
      <c r="L1357" s="7" t="s">
        <v>51</v>
      </c>
      <c r="M1357" s="6">
        <v>46076</v>
      </c>
      <c r="O1357" s="35">
        <f>IF(Table1[[#This Row],[Phân loại]]="Tồn đầu kỳ",Table1[[#This Row],[Tổng giá trị]],0)</f>
        <v>956874</v>
      </c>
      <c r="P1357" s="7">
        <f>IF(Table1[[#This Row],[Số còn phải thu ĐK]]&lt;&gt;0,0,IF(Table1[[#This Row],[Phân loại]]="Bán hàng",Table1[[#This Row],[Tổng giá trị]],-Table1[[#This Row],[Tổng giá trị]]))</f>
        <v>0</v>
      </c>
      <c r="Q1357" s="35">
        <f t="shared" si="139"/>
        <v>956874</v>
      </c>
      <c r="R1357" s="7">
        <f>Table1[[#This Row],[Số còn phải thu ĐK]]+Table1[[#This Row],[Giá Trị HD sau CK]]-Table1[[#This Row],[Số tiền đã thu]]</f>
        <v>0</v>
      </c>
      <c r="S1357" s="6">
        <f>IF(Table1[[#This Row],[Ngày hóa đơn]]&lt;&gt;"",Table1[[#This Row],[Ngày hóa đơn]],IF(Table1[[#This Row],[Ngày hạch toán]]&lt;&gt;"",Table1[[#This Row],[Ngày hạch toán]],""))</f>
        <v>45960</v>
      </c>
      <c r="T1357" s="7"/>
      <c r="U1357" s="6">
        <f>IF(Table1[[#This Row],[Ngày tính CN]]="","",S1357+T1357)</f>
        <v>45960</v>
      </c>
      <c r="V1357" s="35">
        <f ca="1">IF(Table1[[#This Row],[Hạn thanh toán]]="","",IF((U1357-NOW())&lt;0,0,(U1357-NOW())))</f>
        <v>0</v>
      </c>
      <c r="W1357" s="35"/>
      <c r="X1357" s="35" t="str">
        <f t="shared" ca="1" si="137"/>
        <v/>
      </c>
      <c r="Y1357" s="2" t="str">
        <f t="shared" si="138"/>
        <v>Đã thanh toán</v>
      </c>
      <c r="Z1357" s="51">
        <f t="shared" si="140"/>
        <v>45960</v>
      </c>
      <c r="AA1357" s="51">
        <f t="shared" si="141"/>
        <v>46076</v>
      </c>
      <c r="AD1357" s="2" t="str">
        <f>VLOOKUP($A1357,MA_KH!$A:$Q,MA_KH!O$1,0)</f>
        <v>TMART</v>
      </c>
      <c r="AE1357" s="2" t="str">
        <f>VLOOKUP($A1357,MA_KH!$A:$Q,MA_KH!P$1,0)</f>
        <v>CÔNG TY CỔ PHẦN T - MARTSTORES</v>
      </c>
    </row>
    <row r="1358" spans="1:31" ht="25.5" hidden="1" customHeight="1" x14ac:dyDescent="0.2">
      <c r="A1358" s="30" t="s">
        <v>22506</v>
      </c>
      <c r="B1358" s="30" t="s">
        <v>3960</v>
      </c>
      <c r="C1358" s="37">
        <v>45960</v>
      </c>
      <c r="D1358" s="30" t="s">
        <v>4860</v>
      </c>
      <c r="E1358" s="37">
        <v>45960</v>
      </c>
      <c r="F1358" s="30">
        <v>72351</v>
      </c>
      <c r="G1358" s="30" t="s">
        <v>4426</v>
      </c>
      <c r="H1358" s="38">
        <v>725664</v>
      </c>
      <c r="I1358" s="34">
        <v>65310</v>
      </c>
      <c r="J1358" s="38">
        <v>52828</v>
      </c>
      <c r="K1358" s="38">
        <v>713182</v>
      </c>
      <c r="L1358" s="7" t="s">
        <v>51</v>
      </c>
      <c r="M1358" s="6">
        <v>46076</v>
      </c>
      <c r="O1358" s="35">
        <f>IF(Table1[[#This Row],[Phân loại]]="Tồn đầu kỳ",Table1[[#This Row],[Tổng giá trị]],0)</f>
        <v>713182</v>
      </c>
      <c r="P1358" s="7">
        <f>IF(Table1[[#This Row],[Số còn phải thu ĐK]]&lt;&gt;0,0,IF(Table1[[#This Row],[Phân loại]]="Bán hàng",Table1[[#This Row],[Tổng giá trị]],-Table1[[#This Row],[Tổng giá trị]]))</f>
        <v>0</v>
      </c>
      <c r="Q1358" s="35">
        <f t="shared" si="139"/>
        <v>713182</v>
      </c>
      <c r="R1358" s="7">
        <f>Table1[[#This Row],[Số còn phải thu ĐK]]+Table1[[#This Row],[Giá Trị HD sau CK]]-Table1[[#This Row],[Số tiền đã thu]]</f>
        <v>0</v>
      </c>
      <c r="S1358" s="6">
        <f>IF(Table1[[#This Row],[Ngày hóa đơn]]&lt;&gt;"",Table1[[#This Row],[Ngày hóa đơn]],IF(Table1[[#This Row],[Ngày hạch toán]]&lt;&gt;"",Table1[[#This Row],[Ngày hạch toán]],""))</f>
        <v>45960</v>
      </c>
      <c r="T1358" s="7"/>
      <c r="U1358" s="6">
        <f>IF(Table1[[#This Row],[Ngày tính CN]]="","",S1358+T1358)</f>
        <v>45960</v>
      </c>
      <c r="V1358" s="35">
        <f ca="1">IF(Table1[[#This Row],[Hạn thanh toán]]="","",IF((U1358-NOW())&lt;0,0,(U1358-NOW())))</f>
        <v>0</v>
      </c>
      <c r="W1358" s="35"/>
      <c r="X1358" s="35" t="str">
        <f t="shared" ca="1" si="137"/>
        <v/>
      </c>
      <c r="Y1358" s="2" t="str">
        <f t="shared" si="138"/>
        <v>Đã thanh toán</v>
      </c>
      <c r="Z1358" s="51">
        <f t="shared" si="140"/>
        <v>45960</v>
      </c>
      <c r="AA1358" s="51">
        <f t="shared" si="141"/>
        <v>46076</v>
      </c>
      <c r="AD1358" s="2" t="str">
        <f>VLOOKUP($A1358,MA_KH!$A:$Q,MA_KH!O$1,0)</f>
        <v>TMART</v>
      </c>
      <c r="AE1358" s="2" t="str">
        <f>VLOOKUP($A1358,MA_KH!$A:$Q,MA_KH!P$1,0)</f>
        <v>CÔNG TY CỔ PHẦN T - MARTSTORES</v>
      </c>
    </row>
    <row r="1359" spans="1:31" ht="25.5" hidden="1" customHeight="1" x14ac:dyDescent="0.2">
      <c r="A1359" s="39" t="s">
        <v>22506</v>
      </c>
      <c r="B1359" s="39" t="s">
        <v>3960</v>
      </c>
      <c r="C1359" s="40">
        <v>45960</v>
      </c>
      <c r="D1359" s="39" t="s">
        <v>4861</v>
      </c>
      <c r="E1359" s="40">
        <v>45960</v>
      </c>
      <c r="F1359" s="39">
        <v>72352</v>
      </c>
      <c r="G1359" s="39" t="s">
        <v>4430</v>
      </c>
      <c r="H1359" s="41">
        <v>527535</v>
      </c>
      <c r="I1359" s="42">
        <v>47479</v>
      </c>
      <c r="J1359" s="41">
        <v>38404</v>
      </c>
      <c r="K1359" s="41">
        <v>518460</v>
      </c>
      <c r="L1359" s="7" t="s">
        <v>51</v>
      </c>
      <c r="M1359" s="6">
        <v>46076</v>
      </c>
      <c r="O1359" s="35">
        <f>IF(Table1[[#This Row],[Phân loại]]="Tồn đầu kỳ",Table1[[#This Row],[Tổng giá trị]],0)</f>
        <v>518460</v>
      </c>
      <c r="P1359" s="7">
        <f>IF(Table1[[#This Row],[Số còn phải thu ĐK]]&lt;&gt;0,0,IF(Table1[[#This Row],[Phân loại]]="Bán hàng",Table1[[#This Row],[Tổng giá trị]],-Table1[[#This Row],[Tổng giá trị]]))</f>
        <v>0</v>
      </c>
      <c r="Q1359" s="35">
        <f t="shared" si="139"/>
        <v>518460</v>
      </c>
      <c r="R1359" s="7">
        <f>Table1[[#This Row],[Số còn phải thu ĐK]]+Table1[[#This Row],[Giá Trị HD sau CK]]-Table1[[#This Row],[Số tiền đã thu]]</f>
        <v>0</v>
      </c>
      <c r="S1359" s="6">
        <f>IF(Table1[[#This Row],[Ngày hóa đơn]]&lt;&gt;"",Table1[[#This Row],[Ngày hóa đơn]],IF(Table1[[#This Row],[Ngày hạch toán]]&lt;&gt;"",Table1[[#This Row],[Ngày hạch toán]],""))</f>
        <v>45960</v>
      </c>
      <c r="T1359" s="7"/>
      <c r="U1359" s="6">
        <f>IF(Table1[[#This Row],[Ngày tính CN]]="","",S1359+T1359)</f>
        <v>45960</v>
      </c>
      <c r="V1359" s="35">
        <f ca="1">IF(Table1[[#This Row],[Hạn thanh toán]]="","",IF((U1359-NOW())&lt;0,0,(U1359-NOW())))</f>
        <v>0</v>
      </c>
      <c r="W1359" s="35"/>
      <c r="X1359" s="35" t="str">
        <f t="shared" ca="1" si="137"/>
        <v/>
      </c>
      <c r="Y1359" s="2" t="str">
        <f t="shared" si="138"/>
        <v>Đã thanh toán</v>
      </c>
      <c r="Z1359" s="51">
        <f t="shared" si="140"/>
        <v>45960</v>
      </c>
      <c r="AA1359" s="51">
        <f t="shared" si="141"/>
        <v>46076</v>
      </c>
      <c r="AD1359" s="2" t="str">
        <f>VLOOKUP($A1359,MA_KH!$A:$Q,MA_KH!O$1,0)</f>
        <v>TMART</v>
      </c>
      <c r="AE1359" s="2" t="str">
        <f>VLOOKUP($A1359,MA_KH!$A:$Q,MA_KH!P$1,0)</f>
        <v>CÔNG TY CỔ PHẦN T - MARTSTORES</v>
      </c>
    </row>
    <row r="1360" spans="1:31" ht="25.5" hidden="1" customHeight="1" x14ac:dyDescent="0.2">
      <c r="A1360" s="39" t="s">
        <v>22506</v>
      </c>
      <c r="B1360" s="39" t="s">
        <v>3960</v>
      </c>
      <c r="C1360" s="40">
        <v>45961</v>
      </c>
      <c r="D1360" s="39" t="s">
        <v>4862</v>
      </c>
      <c r="E1360" s="40">
        <v>45961</v>
      </c>
      <c r="F1360" s="39">
        <v>72391</v>
      </c>
      <c r="G1360" s="39" t="s">
        <v>4257</v>
      </c>
      <c r="H1360" s="41">
        <v>734310</v>
      </c>
      <c r="I1360" s="42">
        <v>66088</v>
      </c>
      <c r="J1360" s="41">
        <v>53458</v>
      </c>
      <c r="K1360" s="41">
        <v>721680</v>
      </c>
      <c r="L1360" s="7" t="s">
        <v>51</v>
      </c>
      <c r="M1360" s="6">
        <v>46076</v>
      </c>
      <c r="O1360" s="35">
        <f>IF(Table1[[#This Row],[Phân loại]]="Tồn đầu kỳ",Table1[[#This Row],[Tổng giá trị]],0)</f>
        <v>721680</v>
      </c>
      <c r="P1360" s="7">
        <f>IF(Table1[[#This Row],[Số còn phải thu ĐK]]&lt;&gt;0,0,IF(Table1[[#This Row],[Phân loại]]="Bán hàng",Table1[[#This Row],[Tổng giá trị]],-Table1[[#This Row],[Tổng giá trị]]))</f>
        <v>0</v>
      </c>
      <c r="Q1360" s="35">
        <f t="shared" si="139"/>
        <v>721680</v>
      </c>
      <c r="R1360" s="7">
        <f>Table1[[#This Row],[Số còn phải thu ĐK]]+Table1[[#This Row],[Giá Trị HD sau CK]]-Table1[[#This Row],[Số tiền đã thu]]</f>
        <v>0</v>
      </c>
      <c r="S1360" s="6">
        <f>IF(Table1[[#This Row],[Ngày hóa đơn]]&lt;&gt;"",Table1[[#This Row],[Ngày hóa đơn]],IF(Table1[[#This Row],[Ngày hạch toán]]&lt;&gt;"",Table1[[#This Row],[Ngày hạch toán]],""))</f>
        <v>45961</v>
      </c>
      <c r="T1360" s="7"/>
      <c r="U1360" s="6">
        <f>IF(Table1[[#This Row],[Ngày tính CN]]="","",S1360+T1360)</f>
        <v>45961</v>
      </c>
      <c r="V1360" s="35">
        <f ca="1">IF(Table1[[#This Row],[Hạn thanh toán]]="","",IF((U1360-NOW())&lt;0,0,(U1360-NOW())))</f>
        <v>0</v>
      </c>
      <c r="W1360" s="35"/>
      <c r="X1360" s="35" t="str">
        <f t="shared" ca="1" si="137"/>
        <v/>
      </c>
      <c r="Y1360" s="2" t="str">
        <f t="shared" si="138"/>
        <v>Đã thanh toán</v>
      </c>
      <c r="Z1360" s="51">
        <f t="shared" si="140"/>
        <v>45961</v>
      </c>
      <c r="AA1360" s="51">
        <f t="shared" si="141"/>
        <v>46076</v>
      </c>
      <c r="AD1360" s="2" t="str">
        <f>VLOOKUP($A1360,MA_KH!$A:$Q,MA_KH!O$1,0)</f>
        <v>TMART</v>
      </c>
      <c r="AE1360" s="2" t="str">
        <f>VLOOKUP($A1360,MA_KH!$A:$Q,MA_KH!P$1,0)</f>
        <v>CÔNG TY CỔ PHẦN T - MARTSTORES</v>
      </c>
    </row>
    <row r="1361" spans="1:31" ht="25.5" hidden="1" customHeight="1" x14ac:dyDescent="0.2">
      <c r="A1361" s="30" t="s">
        <v>22209</v>
      </c>
      <c r="B1361" s="30" t="s">
        <v>34</v>
      </c>
      <c r="C1361" s="37">
        <v>45938</v>
      </c>
      <c r="D1361" s="30" t="s">
        <v>5097</v>
      </c>
      <c r="E1361" s="37">
        <v>45938</v>
      </c>
      <c r="F1361" s="30">
        <v>65670</v>
      </c>
      <c r="G1361" s="30" t="s">
        <v>5098</v>
      </c>
      <c r="H1361" s="38">
        <v>1924970</v>
      </c>
      <c r="I1361" s="34">
        <v>0</v>
      </c>
      <c r="J1361" s="38">
        <v>153998</v>
      </c>
      <c r="K1361" s="38">
        <v>2078968</v>
      </c>
      <c r="L1361" s="7" t="s">
        <v>51</v>
      </c>
      <c r="M1361" s="6">
        <v>46038</v>
      </c>
      <c r="O1361" s="35">
        <f>IF(Table1[[#This Row],[Phân loại]]="Tồn đầu kỳ",Table1[[#This Row],[Tổng giá trị]],0)</f>
        <v>2078968</v>
      </c>
      <c r="P1361" s="7">
        <f>IF(Table1[[#This Row],[Số còn phải thu ĐK]]&lt;&gt;0,0,IF(Table1[[#This Row],[Phân loại]]="Bán hàng",Table1[[#This Row],[Tổng giá trị]],-Table1[[#This Row],[Tổng giá trị]]))</f>
        <v>0</v>
      </c>
      <c r="Q1361" s="35">
        <f t="shared" ref="Q1361:Q1362" si="142">IF(M1361&lt;&gt;"",IF(O1361&lt;&gt;0,O1361,P1361),0)</f>
        <v>2078968</v>
      </c>
      <c r="R1361" s="7">
        <f>Table1[[#This Row],[Số còn phải thu ĐK]]+Table1[[#This Row],[Giá Trị HD sau CK]]-Table1[[#This Row],[Số tiền đã thu]]</f>
        <v>0</v>
      </c>
      <c r="S1361" s="6">
        <f>IF(Table1[[#This Row],[Ngày hóa đơn]]&lt;&gt;"",Table1[[#This Row],[Ngày hóa đơn]],IF(Table1[[#This Row],[Ngày hạch toán]]&lt;&gt;"",Table1[[#This Row],[Ngày hạch toán]],""))</f>
        <v>45938</v>
      </c>
      <c r="T1361" s="7"/>
      <c r="U1361" s="6">
        <f>IF(Table1[[#This Row],[Ngày tính CN]]="","",S1361+T1361)</f>
        <v>45938</v>
      </c>
      <c r="V1361" s="35">
        <f ca="1">IF(Table1[[#This Row],[Hạn thanh toán]]="","",IF((U1361-NOW())&lt;0,0,(U1361-NOW())))</f>
        <v>0</v>
      </c>
      <c r="W1361" s="35"/>
      <c r="X1361" s="35" t="str">
        <f t="shared" ref="X1361:X1362" ca="1" si="143">IF(OR(U1361="",R1361=0),"",IF((U1361-NOW())&lt;0,-(U1361-NOW()),0))</f>
        <v/>
      </c>
      <c r="Y1361" s="2" t="str">
        <f t="shared" ref="Y1361:Y1362" si="144">IF(R1361=0,"Đã thanh toán",IF(X1361="","",IF(X1361&lt;=0,"Chưa đến hạn thanh toán",IF(X1361&lt;=30,"Nợ quá hạn 30 ngày",IF(X1361&lt;=60,"Nợ quá hạn từ 30 ngày đến 60 ngày",IF(X1361&lt;=90,"Nợ quá hạn từ 60 ngày đến 90 ngày",IF(X1361&lt;=120,"Nợ quá hạn từ 90 ngày đến 120 ngày","Nợ quá hạn hơn 120 ngày có khả năng mất thanh toán")))))))</f>
        <v>Đã thanh toán</v>
      </c>
      <c r="Z1361" s="51">
        <f t="shared" si="140"/>
        <v>45938</v>
      </c>
      <c r="AA1361" s="51">
        <f t="shared" si="141"/>
        <v>46038</v>
      </c>
      <c r="AD1361" s="2" t="str">
        <f>VLOOKUP($A1361,MA_KH!$A:$Q,MA_KH!O$1,0)</f>
        <v>SATRA CỦ CHI</v>
      </c>
      <c r="AE1361" s="2" t="str">
        <f>VLOOKUP($A1361,MA_KH!$A:$Q,MA_KH!P$1,0)</f>
        <v>Trung Tâm Thương Mại Satra Củ Chi</v>
      </c>
    </row>
    <row r="1362" spans="1:31" ht="25.5" hidden="1" customHeight="1" x14ac:dyDescent="0.2">
      <c r="A1362" s="39" t="s">
        <v>22209</v>
      </c>
      <c r="B1362" s="39" t="s">
        <v>34</v>
      </c>
      <c r="C1362" s="40">
        <v>45952</v>
      </c>
      <c r="D1362" s="39" t="s">
        <v>5099</v>
      </c>
      <c r="E1362" s="40">
        <v>45952</v>
      </c>
      <c r="F1362" s="39">
        <v>69195</v>
      </c>
      <c r="G1362" s="39" t="s">
        <v>5100</v>
      </c>
      <c r="H1362" s="41">
        <v>2440670</v>
      </c>
      <c r="I1362" s="42">
        <v>0</v>
      </c>
      <c r="J1362" s="41">
        <v>195254</v>
      </c>
      <c r="K1362" s="41">
        <v>2635924</v>
      </c>
      <c r="L1362" s="7" t="s">
        <v>51</v>
      </c>
      <c r="M1362" s="6">
        <v>46038</v>
      </c>
      <c r="O1362" s="35">
        <f>IF(Table1[[#This Row],[Phân loại]]="Tồn đầu kỳ",Table1[[#This Row],[Tổng giá trị]],0)</f>
        <v>2635924</v>
      </c>
      <c r="P1362" s="7">
        <f>IF(Table1[[#This Row],[Số còn phải thu ĐK]]&lt;&gt;0,0,IF(Table1[[#This Row],[Phân loại]]="Bán hàng",Table1[[#This Row],[Tổng giá trị]],-Table1[[#This Row],[Tổng giá trị]]))</f>
        <v>0</v>
      </c>
      <c r="Q1362" s="35">
        <f t="shared" si="142"/>
        <v>2635924</v>
      </c>
      <c r="R1362" s="7">
        <f>Table1[[#This Row],[Số còn phải thu ĐK]]+Table1[[#This Row],[Giá Trị HD sau CK]]-Table1[[#This Row],[Số tiền đã thu]]</f>
        <v>0</v>
      </c>
      <c r="S1362" s="6">
        <f>IF(Table1[[#This Row],[Ngày hóa đơn]]&lt;&gt;"",Table1[[#This Row],[Ngày hóa đơn]],IF(Table1[[#This Row],[Ngày hạch toán]]&lt;&gt;"",Table1[[#This Row],[Ngày hạch toán]],""))</f>
        <v>45952</v>
      </c>
      <c r="T1362" s="7"/>
      <c r="U1362" s="6">
        <f>IF(Table1[[#This Row],[Ngày tính CN]]="","",S1362+T1362)</f>
        <v>45952</v>
      </c>
      <c r="V1362" s="35">
        <f ca="1">IF(Table1[[#This Row],[Hạn thanh toán]]="","",IF((U1362-NOW())&lt;0,0,(U1362-NOW())))</f>
        <v>0</v>
      </c>
      <c r="W1362" s="35"/>
      <c r="X1362" s="35" t="str">
        <f t="shared" ca="1" si="143"/>
        <v/>
      </c>
      <c r="Y1362" s="2" t="str">
        <f t="shared" si="144"/>
        <v>Đã thanh toán</v>
      </c>
      <c r="Z1362" s="51">
        <f t="shared" si="140"/>
        <v>45952</v>
      </c>
      <c r="AA1362" s="51">
        <f t="shared" si="141"/>
        <v>46038</v>
      </c>
      <c r="AD1362" s="2" t="str">
        <f>VLOOKUP($A1362,MA_KH!$A:$Q,MA_KH!O$1,0)</f>
        <v>SATRA CỦ CHI</v>
      </c>
      <c r="AE1362" s="2" t="str">
        <f>VLOOKUP($A1362,MA_KH!$A:$Q,MA_KH!P$1,0)</f>
        <v>Trung Tâm Thương Mại Satra Củ Chi</v>
      </c>
    </row>
    <row r="1363" spans="1:31" ht="25.5" hidden="1" customHeight="1" x14ac:dyDescent="0.2">
      <c r="A1363" s="30" t="s">
        <v>22306</v>
      </c>
      <c r="B1363" s="30" t="s">
        <v>32</v>
      </c>
      <c r="C1363" s="37">
        <v>45659</v>
      </c>
      <c r="D1363" s="30" t="s">
        <v>4905</v>
      </c>
      <c r="E1363" s="37">
        <v>45659</v>
      </c>
      <c r="F1363" s="30">
        <v>94</v>
      </c>
      <c r="G1363" s="30" t="s">
        <v>4906</v>
      </c>
      <c r="H1363" s="38">
        <v>569706</v>
      </c>
      <c r="I1363" s="34">
        <v>0</v>
      </c>
      <c r="J1363" s="38">
        <v>45576</v>
      </c>
      <c r="K1363" s="38">
        <v>615282</v>
      </c>
      <c r="L1363" s="7" t="s">
        <v>51</v>
      </c>
      <c r="O1363" s="35">
        <f>IF(Table1[[#This Row],[Phân loại]]="Tồn đầu kỳ",Table1[[#This Row],[Tổng giá trị]],0)</f>
        <v>615282</v>
      </c>
      <c r="P1363" s="7">
        <f>IF(Table1[[#This Row],[Số còn phải thu ĐK]]&lt;&gt;0,0,IF(Table1[[#This Row],[Phân loại]]="Bán hàng",Table1[[#This Row],[Tổng giá trị]],-Table1[[#This Row],[Tổng giá trị]]))</f>
        <v>0</v>
      </c>
      <c r="Q1363" s="35">
        <f t="shared" ref="Q1363:Q1394" si="145">IF(M1363&lt;&gt;"",IF(O1363&lt;&gt;0,O1363,P1363),0)</f>
        <v>0</v>
      </c>
      <c r="R1363" s="7">
        <f>Table1[[#This Row],[Số còn phải thu ĐK]]+Table1[[#This Row],[Giá Trị HD sau CK]]-Table1[[#This Row],[Số tiền đã thu]]</f>
        <v>615282</v>
      </c>
      <c r="S1363" s="6">
        <f>IF(Table1[[#This Row],[Ngày hóa đơn]]&lt;&gt;"",Table1[[#This Row],[Ngày hóa đơn]],IF(Table1[[#This Row],[Ngày hạch toán]]&lt;&gt;"",Table1[[#This Row],[Ngày hạch toán]],""))</f>
        <v>45659</v>
      </c>
      <c r="T1363" s="7"/>
      <c r="U1363" s="6">
        <f>IF(Table1[[#This Row],[Ngày tính CN]]="","",S1363+T1363)</f>
        <v>45659</v>
      </c>
      <c r="V1363" s="35">
        <f ca="1">IF(Table1[[#This Row],[Hạn thanh toán]]="","",IF((U1363-NOW())&lt;0,0,(U1363-NOW())))</f>
        <v>0</v>
      </c>
      <c r="W1363" s="35"/>
      <c r="X1363" s="35">
        <f t="shared" ref="X1363:X1394" ca="1" si="146">IF(OR(U1363="",R1363=0),"",IF((U1363-NOW())&lt;0,-(U1363-NOW()),0))</f>
        <v>511.49032048611116</v>
      </c>
      <c r="Y1363" s="2" t="str">
        <f t="shared" ref="Y1363:Y1394" ca="1" si="147">IF(R1363=0,"Đã thanh toán",IF(X1363="","",IF(X1363&lt;=0,"Chưa đến hạn thanh toán",IF(X1363&lt;=30,"Nợ quá hạn 30 ngày",IF(X1363&lt;=60,"Nợ quá hạn từ 30 ngày đến 60 ngày",IF(X1363&lt;=90,"Nợ quá hạn từ 60 ngày đến 90 ngày",IF(X1363&lt;=120,"Nợ quá hạn từ 90 ngày đến 120 ngày","Nợ quá hạn hơn 120 ngày có khả năng mất thanh toán")))))))</f>
        <v>Nợ quá hạn hơn 120 ngày có khả năng mất thanh toán</v>
      </c>
      <c r="Z1363" s="51">
        <f t="shared" si="140"/>
        <v>45659</v>
      </c>
      <c r="AA1363" s="51" t="str">
        <f t="shared" si="141"/>
        <v/>
      </c>
      <c r="AB1363" s="8" t="s">
        <v>5107</v>
      </c>
      <c r="AD1363" s="2" t="str">
        <f>VLOOKUP($A1363,MA_KH!$A:$Q,MA_KH!O$1,0)</f>
        <v>SATRA TRUNG TÂM</v>
      </c>
      <c r="AE1363" s="2" t="str">
        <f>VLOOKUP($A1363,MA_KH!$A:$Q,MA_KH!P$1,0)</f>
        <v>TRUNG TÂM ĐIỀU HÀNH SATRAFOODS</v>
      </c>
    </row>
    <row r="1364" spans="1:31" ht="25.5" hidden="1" customHeight="1" x14ac:dyDescent="0.2">
      <c r="A1364" s="39" t="s">
        <v>22306</v>
      </c>
      <c r="B1364" s="39" t="s">
        <v>32</v>
      </c>
      <c r="C1364" s="40">
        <v>45659</v>
      </c>
      <c r="D1364" s="39" t="s">
        <v>4907</v>
      </c>
      <c r="E1364" s="40">
        <v>45659</v>
      </c>
      <c r="F1364" s="39">
        <v>95</v>
      </c>
      <c r="G1364" s="39" t="s">
        <v>4908</v>
      </c>
      <c r="H1364" s="41">
        <v>525078</v>
      </c>
      <c r="I1364" s="42">
        <v>0</v>
      </c>
      <c r="J1364" s="41">
        <v>42006</v>
      </c>
      <c r="K1364" s="41">
        <v>567084</v>
      </c>
      <c r="L1364" s="7" t="s">
        <v>51</v>
      </c>
      <c r="O1364" s="35">
        <f>IF(Table1[[#This Row],[Phân loại]]="Tồn đầu kỳ",Table1[[#This Row],[Tổng giá trị]],0)</f>
        <v>567084</v>
      </c>
      <c r="P1364" s="7">
        <f>IF(Table1[[#This Row],[Số còn phải thu ĐK]]&lt;&gt;0,0,IF(Table1[[#This Row],[Phân loại]]="Bán hàng",Table1[[#This Row],[Tổng giá trị]],-Table1[[#This Row],[Tổng giá trị]]))</f>
        <v>0</v>
      </c>
      <c r="Q1364" s="35">
        <f t="shared" si="145"/>
        <v>0</v>
      </c>
      <c r="R1364" s="7">
        <f>Table1[[#This Row],[Số còn phải thu ĐK]]+Table1[[#This Row],[Giá Trị HD sau CK]]-Table1[[#This Row],[Số tiền đã thu]]</f>
        <v>567084</v>
      </c>
      <c r="S1364" s="6">
        <f>IF(Table1[[#This Row],[Ngày hóa đơn]]&lt;&gt;"",Table1[[#This Row],[Ngày hóa đơn]],IF(Table1[[#This Row],[Ngày hạch toán]]&lt;&gt;"",Table1[[#This Row],[Ngày hạch toán]],""))</f>
        <v>45659</v>
      </c>
      <c r="T1364" s="7"/>
      <c r="U1364" s="6">
        <f>IF(Table1[[#This Row],[Ngày tính CN]]="","",S1364+T1364)</f>
        <v>45659</v>
      </c>
      <c r="V1364" s="35">
        <f ca="1">IF(Table1[[#This Row],[Hạn thanh toán]]="","",IF((U1364-NOW())&lt;0,0,(U1364-NOW())))</f>
        <v>0</v>
      </c>
      <c r="W1364" s="35"/>
      <c r="X1364" s="35">
        <f t="shared" ca="1" si="146"/>
        <v>511.49032048611116</v>
      </c>
      <c r="Y1364" s="2" t="str">
        <f t="shared" ca="1" si="147"/>
        <v>Nợ quá hạn hơn 120 ngày có khả năng mất thanh toán</v>
      </c>
      <c r="Z1364" s="51">
        <f t="shared" si="140"/>
        <v>45659</v>
      </c>
      <c r="AA1364" s="51" t="str">
        <f t="shared" si="141"/>
        <v/>
      </c>
      <c r="AB1364" s="8" t="s">
        <v>5107</v>
      </c>
      <c r="AD1364" s="2" t="str">
        <f>VLOOKUP($A1364,MA_KH!$A:$Q,MA_KH!O$1,0)</f>
        <v>SATRA TRUNG TÂM</v>
      </c>
      <c r="AE1364" s="2" t="str">
        <f>VLOOKUP($A1364,MA_KH!$A:$Q,MA_KH!P$1,0)</f>
        <v>TRUNG TÂM ĐIỀU HÀNH SATRAFOODS</v>
      </c>
    </row>
    <row r="1365" spans="1:31" ht="25.5" hidden="1" customHeight="1" x14ac:dyDescent="0.2">
      <c r="A1365" s="39" t="s">
        <v>22306</v>
      </c>
      <c r="B1365" s="39" t="s">
        <v>32</v>
      </c>
      <c r="C1365" s="40">
        <v>45659</v>
      </c>
      <c r="D1365" s="39" t="s">
        <v>4909</v>
      </c>
      <c r="E1365" s="40">
        <v>45659</v>
      </c>
      <c r="F1365" s="39">
        <v>1081</v>
      </c>
      <c r="G1365" s="39" t="s">
        <v>4910</v>
      </c>
      <c r="H1365" s="41">
        <v>883371</v>
      </c>
      <c r="I1365" s="42">
        <v>0</v>
      </c>
      <c r="J1365" s="41">
        <v>70670</v>
      </c>
      <c r="K1365" s="41">
        <v>954041</v>
      </c>
      <c r="L1365" s="7" t="s">
        <v>51</v>
      </c>
      <c r="O1365" s="35">
        <f>IF(Table1[[#This Row],[Phân loại]]="Tồn đầu kỳ",Table1[[#This Row],[Tổng giá trị]],0)</f>
        <v>954041</v>
      </c>
      <c r="P1365" s="7">
        <f>IF(Table1[[#This Row],[Số còn phải thu ĐK]]&lt;&gt;0,0,IF(Table1[[#This Row],[Phân loại]]="Bán hàng",Table1[[#This Row],[Tổng giá trị]],-Table1[[#This Row],[Tổng giá trị]]))</f>
        <v>0</v>
      </c>
      <c r="Q1365" s="35">
        <f t="shared" si="145"/>
        <v>0</v>
      </c>
      <c r="R1365" s="7">
        <f>Table1[[#This Row],[Số còn phải thu ĐK]]+Table1[[#This Row],[Giá Trị HD sau CK]]-Table1[[#This Row],[Số tiền đã thu]]</f>
        <v>954041</v>
      </c>
      <c r="S1365" s="6">
        <f>IF(Table1[[#This Row],[Ngày hóa đơn]]&lt;&gt;"",Table1[[#This Row],[Ngày hóa đơn]],IF(Table1[[#This Row],[Ngày hạch toán]]&lt;&gt;"",Table1[[#This Row],[Ngày hạch toán]],""))</f>
        <v>45659</v>
      </c>
      <c r="T1365" s="7"/>
      <c r="U1365" s="6">
        <f>IF(Table1[[#This Row],[Ngày tính CN]]="","",S1365+T1365)</f>
        <v>45659</v>
      </c>
      <c r="V1365" s="35">
        <f ca="1">IF(Table1[[#This Row],[Hạn thanh toán]]="","",IF((U1365-NOW())&lt;0,0,(U1365-NOW())))</f>
        <v>0</v>
      </c>
      <c r="W1365" s="35"/>
      <c r="X1365" s="35">
        <f t="shared" ca="1" si="146"/>
        <v>511.49032048611116</v>
      </c>
      <c r="Y1365" s="2" t="str">
        <f t="shared" ca="1" si="147"/>
        <v>Nợ quá hạn hơn 120 ngày có khả năng mất thanh toán</v>
      </c>
      <c r="Z1365" s="51">
        <f t="shared" si="140"/>
        <v>45659</v>
      </c>
      <c r="AA1365" s="51" t="str">
        <f t="shared" si="141"/>
        <v/>
      </c>
      <c r="AB1365" s="8" t="s">
        <v>5107</v>
      </c>
      <c r="AD1365" s="2" t="str">
        <f>VLOOKUP($A1365,MA_KH!$A:$Q,MA_KH!O$1,0)</f>
        <v>SATRA TRUNG TÂM</v>
      </c>
      <c r="AE1365" s="2" t="str">
        <f>VLOOKUP($A1365,MA_KH!$A:$Q,MA_KH!P$1,0)</f>
        <v>TRUNG TÂM ĐIỀU HÀNH SATRAFOODS</v>
      </c>
    </row>
    <row r="1366" spans="1:31" ht="25.5" hidden="1" customHeight="1" x14ac:dyDescent="0.2">
      <c r="A1366" s="39" t="s">
        <v>22306</v>
      </c>
      <c r="B1366" s="39" t="s">
        <v>32</v>
      </c>
      <c r="C1366" s="40">
        <v>45660</v>
      </c>
      <c r="D1366" s="39" t="s">
        <v>4911</v>
      </c>
      <c r="E1366" s="40">
        <v>45660</v>
      </c>
      <c r="F1366" s="39">
        <v>1089</v>
      </c>
      <c r="G1366" s="39" t="s">
        <v>4912</v>
      </c>
      <c r="H1366" s="41">
        <v>700329</v>
      </c>
      <c r="I1366" s="42">
        <v>0</v>
      </c>
      <c r="J1366" s="41">
        <v>56026</v>
      </c>
      <c r="K1366" s="41">
        <v>756355</v>
      </c>
      <c r="L1366" s="7" t="s">
        <v>51</v>
      </c>
      <c r="O1366" s="35">
        <f>IF(Table1[[#This Row],[Phân loại]]="Tồn đầu kỳ",Table1[[#This Row],[Tổng giá trị]],0)</f>
        <v>756355</v>
      </c>
      <c r="P1366" s="7">
        <f>IF(Table1[[#This Row],[Số còn phải thu ĐK]]&lt;&gt;0,0,IF(Table1[[#This Row],[Phân loại]]="Bán hàng",Table1[[#This Row],[Tổng giá trị]],-Table1[[#This Row],[Tổng giá trị]]))</f>
        <v>0</v>
      </c>
      <c r="Q1366" s="35">
        <f t="shared" si="145"/>
        <v>0</v>
      </c>
      <c r="R1366" s="7">
        <f>Table1[[#This Row],[Số còn phải thu ĐK]]+Table1[[#This Row],[Giá Trị HD sau CK]]-Table1[[#This Row],[Số tiền đã thu]]</f>
        <v>756355</v>
      </c>
      <c r="S1366" s="6">
        <f>IF(Table1[[#This Row],[Ngày hóa đơn]]&lt;&gt;"",Table1[[#This Row],[Ngày hóa đơn]],IF(Table1[[#This Row],[Ngày hạch toán]]&lt;&gt;"",Table1[[#This Row],[Ngày hạch toán]],""))</f>
        <v>45660</v>
      </c>
      <c r="T1366" s="7"/>
      <c r="U1366" s="6">
        <f>IF(Table1[[#This Row],[Ngày tính CN]]="","",S1366+T1366)</f>
        <v>45660</v>
      </c>
      <c r="V1366" s="35">
        <f ca="1">IF(Table1[[#This Row],[Hạn thanh toán]]="","",IF((U1366-NOW())&lt;0,0,(U1366-NOW())))</f>
        <v>0</v>
      </c>
      <c r="W1366" s="35"/>
      <c r="X1366" s="35">
        <f t="shared" ca="1" si="146"/>
        <v>510.49032048611116</v>
      </c>
      <c r="Y1366" s="2" t="str">
        <f t="shared" ca="1" si="147"/>
        <v>Nợ quá hạn hơn 120 ngày có khả năng mất thanh toán</v>
      </c>
      <c r="Z1366" s="51">
        <f t="shared" si="140"/>
        <v>45660</v>
      </c>
      <c r="AA1366" s="51" t="str">
        <f t="shared" si="141"/>
        <v/>
      </c>
      <c r="AB1366" s="8" t="s">
        <v>5107</v>
      </c>
      <c r="AD1366" s="2" t="str">
        <f>VLOOKUP($A1366,MA_KH!$A:$Q,MA_KH!O$1,0)</f>
        <v>SATRA TRUNG TÂM</v>
      </c>
      <c r="AE1366" s="2" t="str">
        <f>VLOOKUP($A1366,MA_KH!$A:$Q,MA_KH!P$1,0)</f>
        <v>TRUNG TÂM ĐIỀU HÀNH SATRAFOODS</v>
      </c>
    </row>
    <row r="1367" spans="1:31" ht="25.5" hidden="1" customHeight="1" x14ac:dyDescent="0.2">
      <c r="A1367" s="39" t="s">
        <v>22306</v>
      </c>
      <c r="B1367" s="39" t="s">
        <v>32</v>
      </c>
      <c r="C1367" s="40">
        <v>45660</v>
      </c>
      <c r="D1367" s="39" t="s">
        <v>4913</v>
      </c>
      <c r="E1367" s="40">
        <v>45660</v>
      </c>
      <c r="F1367" s="39">
        <v>1111</v>
      </c>
      <c r="G1367" s="39" t="s">
        <v>4914</v>
      </c>
      <c r="H1367" s="41">
        <v>442409</v>
      </c>
      <c r="I1367" s="42">
        <v>0</v>
      </c>
      <c r="J1367" s="41">
        <v>35393</v>
      </c>
      <c r="K1367" s="41">
        <v>477802</v>
      </c>
      <c r="L1367" s="7" t="s">
        <v>51</v>
      </c>
      <c r="O1367" s="35">
        <f>IF(Table1[[#This Row],[Phân loại]]="Tồn đầu kỳ",Table1[[#This Row],[Tổng giá trị]],0)</f>
        <v>477802</v>
      </c>
      <c r="P1367" s="7">
        <f>IF(Table1[[#This Row],[Số còn phải thu ĐK]]&lt;&gt;0,0,IF(Table1[[#This Row],[Phân loại]]="Bán hàng",Table1[[#This Row],[Tổng giá trị]],-Table1[[#This Row],[Tổng giá trị]]))</f>
        <v>0</v>
      </c>
      <c r="Q1367" s="35">
        <f t="shared" si="145"/>
        <v>0</v>
      </c>
      <c r="R1367" s="7">
        <f>Table1[[#This Row],[Số còn phải thu ĐK]]+Table1[[#This Row],[Giá Trị HD sau CK]]-Table1[[#This Row],[Số tiền đã thu]]</f>
        <v>477802</v>
      </c>
      <c r="S1367" s="6">
        <f>IF(Table1[[#This Row],[Ngày hóa đơn]]&lt;&gt;"",Table1[[#This Row],[Ngày hóa đơn]],IF(Table1[[#This Row],[Ngày hạch toán]]&lt;&gt;"",Table1[[#This Row],[Ngày hạch toán]],""))</f>
        <v>45660</v>
      </c>
      <c r="T1367" s="7"/>
      <c r="U1367" s="6">
        <f>IF(Table1[[#This Row],[Ngày tính CN]]="","",S1367+T1367)</f>
        <v>45660</v>
      </c>
      <c r="V1367" s="35">
        <f ca="1">IF(Table1[[#This Row],[Hạn thanh toán]]="","",IF((U1367-NOW())&lt;0,0,(U1367-NOW())))</f>
        <v>0</v>
      </c>
      <c r="W1367" s="35"/>
      <c r="X1367" s="35">
        <f t="shared" ca="1" si="146"/>
        <v>510.49032048611116</v>
      </c>
      <c r="Y1367" s="2" t="str">
        <f t="shared" ca="1" si="147"/>
        <v>Nợ quá hạn hơn 120 ngày có khả năng mất thanh toán</v>
      </c>
      <c r="Z1367" s="51">
        <f t="shared" si="140"/>
        <v>45660</v>
      </c>
      <c r="AA1367" s="51" t="str">
        <f t="shared" si="141"/>
        <v/>
      </c>
      <c r="AB1367" s="8" t="s">
        <v>5107</v>
      </c>
      <c r="AD1367" s="2" t="str">
        <f>VLOOKUP($A1367,MA_KH!$A:$Q,MA_KH!O$1,0)</f>
        <v>SATRA TRUNG TÂM</v>
      </c>
      <c r="AE1367" s="2" t="str">
        <f>VLOOKUP($A1367,MA_KH!$A:$Q,MA_KH!P$1,0)</f>
        <v>TRUNG TÂM ĐIỀU HÀNH SATRAFOODS</v>
      </c>
    </row>
    <row r="1368" spans="1:31" ht="25.5" hidden="1" customHeight="1" x14ac:dyDescent="0.2">
      <c r="A1368" s="30" t="s">
        <v>22306</v>
      </c>
      <c r="B1368" s="30" t="s">
        <v>32</v>
      </c>
      <c r="C1368" s="37">
        <v>45660</v>
      </c>
      <c r="D1368" s="30" t="s">
        <v>4915</v>
      </c>
      <c r="E1368" s="37">
        <v>45660</v>
      </c>
      <c r="F1368" s="30">
        <v>1109</v>
      </c>
      <c r="G1368" s="30" t="s">
        <v>4916</v>
      </c>
      <c r="H1368" s="38">
        <v>2455992</v>
      </c>
      <c r="I1368" s="34">
        <v>0</v>
      </c>
      <c r="J1368" s="38">
        <v>196479</v>
      </c>
      <c r="K1368" s="38">
        <v>2652471</v>
      </c>
      <c r="L1368" s="7" t="s">
        <v>51</v>
      </c>
      <c r="O1368" s="35">
        <f>IF(Table1[[#This Row],[Phân loại]]="Tồn đầu kỳ",Table1[[#This Row],[Tổng giá trị]],0)</f>
        <v>2652471</v>
      </c>
      <c r="P1368" s="7">
        <f>IF(Table1[[#This Row],[Số còn phải thu ĐK]]&lt;&gt;0,0,IF(Table1[[#This Row],[Phân loại]]="Bán hàng",Table1[[#This Row],[Tổng giá trị]],-Table1[[#This Row],[Tổng giá trị]]))</f>
        <v>0</v>
      </c>
      <c r="Q1368" s="35">
        <f t="shared" si="145"/>
        <v>0</v>
      </c>
      <c r="R1368" s="7">
        <f>Table1[[#This Row],[Số còn phải thu ĐK]]+Table1[[#This Row],[Giá Trị HD sau CK]]-Table1[[#This Row],[Số tiền đã thu]]</f>
        <v>2652471</v>
      </c>
      <c r="S1368" s="6">
        <f>IF(Table1[[#This Row],[Ngày hóa đơn]]&lt;&gt;"",Table1[[#This Row],[Ngày hóa đơn]],IF(Table1[[#This Row],[Ngày hạch toán]]&lt;&gt;"",Table1[[#This Row],[Ngày hạch toán]],""))</f>
        <v>45660</v>
      </c>
      <c r="T1368" s="7"/>
      <c r="U1368" s="6">
        <f>IF(Table1[[#This Row],[Ngày tính CN]]="","",S1368+T1368)</f>
        <v>45660</v>
      </c>
      <c r="V1368" s="35">
        <f ca="1">IF(Table1[[#This Row],[Hạn thanh toán]]="","",IF((U1368-NOW())&lt;0,0,(U1368-NOW())))</f>
        <v>0</v>
      </c>
      <c r="W1368" s="35"/>
      <c r="X1368" s="35">
        <f t="shared" ca="1" si="146"/>
        <v>510.49032048611116</v>
      </c>
      <c r="Y1368" s="2" t="str">
        <f t="shared" ca="1" si="147"/>
        <v>Nợ quá hạn hơn 120 ngày có khả năng mất thanh toán</v>
      </c>
      <c r="Z1368" s="51">
        <f t="shared" si="140"/>
        <v>45660</v>
      </c>
      <c r="AA1368" s="51" t="str">
        <f t="shared" si="141"/>
        <v/>
      </c>
      <c r="AB1368" s="8" t="s">
        <v>5107</v>
      </c>
      <c r="AD1368" s="2" t="str">
        <f>VLOOKUP($A1368,MA_KH!$A:$Q,MA_KH!O$1,0)</f>
        <v>SATRA TRUNG TÂM</v>
      </c>
      <c r="AE1368" s="2" t="str">
        <f>VLOOKUP($A1368,MA_KH!$A:$Q,MA_KH!P$1,0)</f>
        <v>TRUNG TÂM ĐIỀU HÀNH SATRAFOODS</v>
      </c>
    </row>
    <row r="1369" spans="1:31" ht="25.5" hidden="1" customHeight="1" x14ac:dyDescent="0.2">
      <c r="A1369" s="39" t="s">
        <v>22306</v>
      </c>
      <c r="B1369" s="39" t="s">
        <v>32</v>
      </c>
      <c r="C1369" s="40">
        <v>45660</v>
      </c>
      <c r="D1369" s="39" t="s">
        <v>4917</v>
      </c>
      <c r="E1369" s="40">
        <v>45660</v>
      </c>
      <c r="F1369" s="39">
        <v>1125</v>
      </c>
      <c r="G1369" s="39" t="s">
        <v>4918</v>
      </c>
      <c r="H1369" s="41">
        <v>775847</v>
      </c>
      <c r="I1369" s="42">
        <v>0</v>
      </c>
      <c r="J1369" s="41">
        <v>62068</v>
      </c>
      <c r="K1369" s="41">
        <v>837915</v>
      </c>
      <c r="L1369" s="7" t="s">
        <v>51</v>
      </c>
      <c r="O1369" s="35">
        <f>IF(Table1[[#This Row],[Phân loại]]="Tồn đầu kỳ",Table1[[#This Row],[Tổng giá trị]],0)</f>
        <v>837915</v>
      </c>
      <c r="P1369" s="7">
        <f>IF(Table1[[#This Row],[Số còn phải thu ĐK]]&lt;&gt;0,0,IF(Table1[[#This Row],[Phân loại]]="Bán hàng",Table1[[#This Row],[Tổng giá trị]],-Table1[[#This Row],[Tổng giá trị]]))</f>
        <v>0</v>
      </c>
      <c r="Q1369" s="35">
        <f t="shared" si="145"/>
        <v>0</v>
      </c>
      <c r="R1369" s="7">
        <f>Table1[[#This Row],[Số còn phải thu ĐK]]+Table1[[#This Row],[Giá Trị HD sau CK]]-Table1[[#This Row],[Số tiền đã thu]]</f>
        <v>837915</v>
      </c>
      <c r="S1369" s="6">
        <f>IF(Table1[[#This Row],[Ngày hóa đơn]]&lt;&gt;"",Table1[[#This Row],[Ngày hóa đơn]],IF(Table1[[#This Row],[Ngày hạch toán]]&lt;&gt;"",Table1[[#This Row],[Ngày hạch toán]],""))</f>
        <v>45660</v>
      </c>
      <c r="T1369" s="7"/>
      <c r="U1369" s="6">
        <f>IF(Table1[[#This Row],[Ngày tính CN]]="","",S1369+T1369)</f>
        <v>45660</v>
      </c>
      <c r="V1369" s="35">
        <f ca="1">IF(Table1[[#This Row],[Hạn thanh toán]]="","",IF((U1369-NOW())&lt;0,0,(U1369-NOW())))</f>
        <v>0</v>
      </c>
      <c r="W1369" s="35"/>
      <c r="X1369" s="35">
        <f t="shared" ca="1" si="146"/>
        <v>510.49032048611116</v>
      </c>
      <c r="Y1369" s="2" t="str">
        <f t="shared" ca="1" si="147"/>
        <v>Nợ quá hạn hơn 120 ngày có khả năng mất thanh toán</v>
      </c>
      <c r="Z1369" s="51">
        <f t="shared" si="140"/>
        <v>45660</v>
      </c>
      <c r="AA1369" s="51" t="str">
        <f t="shared" si="141"/>
        <v/>
      </c>
      <c r="AB1369" s="8" t="s">
        <v>5107</v>
      </c>
      <c r="AD1369" s="2" t="str">
        <f>VLOOKUP($A1369,MA_KH!$A:$Q,MA_KH!O$1,0)</f>
        <v>SATRA TRUNG TÂM</v>
      </c>
      <c r="AE1369" s="2" t="str">
        <f>VLOOKUP($A1369,MA_KH!$A:$Q,MA_KH!P$1,0)</f>
        <v>TRUNG TÂM ĐIỀU HÀNH SATRAFOODS</v>
      </c>
    </row>
    <row r="1370" spans="1:31" ht="25.5" hidden="1" customHeight="1" x14ac:dyDescent="0.2">
      <c r="A1370" s="30" t="s">
        <v>22306</v>
      </c>
      <c r="B1370" s="30" t="s">
        <v>32</v>
      </c>
      <c r="C1370" s="37">
        <v>45661</v>
      </c>
      <c r="D1370" s="30" t="s">
        <v>4919</v>
      </c>
      <c r="E1370" s="37">
        <v>45661</v>
      </c>
      <c r="F1370" s="30">
        <v>1430</v>
      </c>
      <c r="G1370" s="30" t="s">
        <v>4920</v>
      </c>
      <c r="H1370" s="38">
        <v>202457</v>
      </c>
      <c r="I1370" s="34">
        <v>0</v>
      </c>
      <c r="J1370" s="38">
        <v>16197</v>
      </c>
      <c r="K1370" s="38">
        <v>218654</v>
      </c>
      <c r="L1370" s="7" t="s">
        <v>51</v>
      </c>
      <c r="O1370" s="35">
        <f>IF(Table1[[#This Row],[Phân loại]]="Tồn đầu kỳ",Table1[[#This Row],[Tổng giá trị]],0)</f>
        <v>218654</v>
      </c>
      <c r="P1370" s="7">
        <f>IF(Table1[[#This Row],[Số còn phải thu ĐK]]&lt;&gt;0,0,IF(Table1[[#This Row],[Phân loại]]="Bán hàng",Table1[[#This Row],[Tổng giá trị]],-Table1[[#This Row],[Tổng giá trị]]))</f>
        <v>0</v>
      </c>
      <c r="Q1370" s="35">
        <f t="shared" si="145"/>
        <v>0</v>
      </c>
      <c r="R1370" s="7">
        <f>Table1[[#This Row],[Số còn phải thu ĐK]]+Table1[[#This Row],[Giá Trị HD sau CK]]-Table1[[#This Row],[Số tiền đã thu]]</f>
        <v>218654</v>
      </c>
      <c r="S1370" s="6">
        <f>IF(Table1[[#This Row],[Ngày hóa đơn]]&lt;&gt;"",Table1[[#This Row],[Ngày hóa đơn]],IF(Table1[[#This Row],[Ngày hạch toán]]&lt;&gt;"",Table1[[#This Row],[Ngày hạch toán]],""))</f>
        <v>45661</v>
      </c>
      <c r="T1370" s="7"/>
      <c r="U1370" s="6">
        <f>IF(Table1[[#This Row],[Ngày tính CN]]="","",S1370+T1370)</f>
        <v>45661</v>
      </c>
      <c r="V1370" s="35">
        <f ca="1">IF(Table1[[#This Row],[Hạn thanh toán]]="","",IF((U1370-NOW())&lt;0,0,(U1370-NOW())))</f>
        <v>0</v>
      </c>
      <c r="W1370" s="35"/>
      <c r="X1370" s="35">
        <f t="shared" ca="1" si="146"/>
        <v>509.49032048611116</v>
      </c>
      <c r="Y1370" s="2" t="str">
        <f t="shared" ca="1" si="147"/>
        <v>Nợ quá hạn hơn 120 ngày có khả năng mất thanh toán</v>
      </c>
      <c r="Z1370" s="51">
        <f t="shared" si="140"/>
        <v>45661</v>
      </c>
      <c r="AA1370" s="51" t="str">
        <f t="shared" si="141"/>
        <v/>
      </c>
      <c r="AB1370" s="8" t="s">
        <v>5107</v>
      </c>
      <c r="AD1370" s="2" t="str">
        <f>VLOOKUP($A1370,MA_KH!$A:$Q,MA_KH!O$1,0)</f>
        <v>SATRA TRUNG TÂM</v>
      </c>
      <c r="AE1370" s="2" t="str">
        <f>VLOOKUP($A1370,MA_KH!$A:$Q,MA_KH!P$1,0)</f>
        <v>TRUNG TÂM ĐIỀU HÀNH SATRAFOODS</v>
      </c>
    </row>
    <row r="1371" spans="1:31" ht="25.5" hidden="1" customHeight="1" x14ac:dyDescent="0.2">
      <c r="A1371" s="39" t="s">
        <v>22306</v>
      </c>
      <c r="B1371" s="39" t="s">
        <v>32</v>
      </c>
      <c r="C1371" s="40">
        <v>45661</v>
      </c>
      <c r="D1371" s="39" t="s">
        <v>4921</v>
      </c>
      <c r="E1371" s="40">
        <v>45661</v>
      </c>
      <c r="F1371" s="39">
        <v>1431</v>
      </c>
      <c r="G1371" s="39" t="s">
        <v>4922</v>
      </c>
      <c r="H1371" s="41">
        <v>875082</v>
      </c>
      <c r="I1371" s="42">
        <v>0</v>
      </c>
      <c r="J1371" s="41">
        <v>70007</v>
      </c>
      <c r="K1371" s="41">
        <v>945089</v>
      </c>
      <c r="L1371" s="7" t="s">
        <v>51</v>
      </c>
      <c r="O1371" s="35">
        <f>IF(Table1[[#This Row],[Phân loại]]="Tồn đầu kỳ",Table1[[#This Row],[Tổng giá trị]],0)</f>
        <v>945089</v>
      </c>
      <c r="P1371" s="7">
        <f>IF(Table1[[#This Row],[Số còn phải thu ĐK]]&lt;&gt;0,0,IF(Table1[[#This Row],[Phân loại]]="Bán hàng",Table1[[#This Row],[Tổng giá trị]],-Table1[[#This Row],[Tổng giá trị]]))</f>
        <v>0</v>
      </c>
      <c r="Q1371" s="35">
        <f t="shared" si="145"/>
        <v>0</v>
      </c>
      <c r="R1371" s="7">
        <f>Table1[[#This Row],[Số còn phải thu ĐK]]+Table1[[#This Row],[Giá Trị HD sau CK]]-Table1[[#This Row],[Số tiền đã thu]]</f>
        <v>945089</v>
      </c>
      <c r="S1371" s="6">
        <f>IF(Table1[[#This Row],[Ngày hóa đơn]]&lt;&gt;"",Table1[[#This Row],[Ngày hóa đơn]],IF(Table1[[#This Row],[Ngày hạch toán]]&lt;&gt;"",Table1[[#This Row],[Ngày hạch toán]],""))</f>
        <v>45661</v>
      </c>
      <c r="T1371" s="7"/>
      <c r="U1371" s="6">
        <f>IF(Table1[[#This Row],[Ngày tính CN]]="","",S1371+T1371)</f>
        <v>45661</v>
      </c>
      <c r="V1371" s="35">
        <f ca="1">IF(Table1[[#This Row],[Hạn thanh toán]]="","",IF((U1371-NOW())&lt;0,0,(U1371-NOW())))</f>
        <v>0</v>
      </c>
      <c r="W1371" s="35"/>
      <c r="X1371" s="35">
        <f t="shared" ca="1" si="146"/>
        <v>509.49032048611116</v>
      </c>
      <c r="Y1371" s="2" t="str">
        <f t="shared" ca="1" si="147"/>
        <v>Nợ quá hạn hơn 120 ngày có khả năng mất thanh toán</v>
      </c>
      <c r="Z1371" s="51">
        <f t="shared" si="140"/>
        <v>45661</v>
      </c>
      <c r="AA1371" s="51" t="str">
        <f t="shared" si="141"/>
        <v/>
      </c>
      <c r="AB1371" s="8" t="s">
        <v>5107</v>
      </c>
      <c r="AD1371" s="2" t="str">
        <f>VLOOKUP($A1371,MA_KH!$A:$Q,MA_KH!O$1,0)</f>
        <v>SATRA TRUNG TÂM</v>
      </c>
      <c r="AE1371" s="2" t="str">
        <f>VLOOKUP($A1371,MA_KH!$A:$Q,MA_KH!P$1,0)</f>
        <v>TRUNG TÂM ĐIỀU HÀNH SATRAFOODS</v>
      </c>
    </row>
    <row r="1372" spans="1:31" ht="25.5" hidden="1" customHeight="1" x14ac:dyDescent="0.2">
      <c r="A1372" s="39" t="s">
        <v>22306</v>
      </c>
      <c r="B1372" s="39" t="s">
        <v>32</v>
      </c>
      <c r="C1372" s="40">
        <v>45663</v>
      </c>
      <c r="D1372" s="39" t="s">
        <v>4923</v>
      </c>
      <c r="E1372" s="40">
        <v>45663</v>
      </c>
      <c r="F1372" s="39">
        <v>1510</v>
      </c>
      <c r="G1372" s="39" t="s">
        <v>4924</v>
      </c>
      <c r="H1372" s="41">
        <v>1567575</v>
      </c>
      <c r="I1372" s="42">
        <v>0</v>
      </c>
      <c r="J1372" s="41">
        <v>125406</v>
      </c>
      <c r="K1372" s="41">
        <v>1692981</v>
      </c>
      <c r="L1372" s="7" t="s">
        <v>51</v>
      </c>
      <c r="O1372" s="35">
        <f>IF(Table1[[#This Row],[Phân loại]]="Tồn đầu kỳ",Table1[[#This Row],[Tổng giá trị]],0)</f>
        <v>1692981</v>
      </c>
      <c r="P1372" s="7">
        <f>IF(Table1[[#This Row],[Số còn phải thu ĐK]]&lt;&gt;0,0,IF(Table1[[#This Row],[Phân loại]]="Bán hàng",Table1[[#This Row],[Tổng giá trị]],-Table1[[#This Row],[Tổng giá trị]]))</f>
        <v>0</v>
      </c>
      <c r="Q1372" s="35">
        <f t="shared" si="145"/>
        <v>0</v>
      </c>
      <c r="R1372" s="7">
        <f>Table1[[#This Row],[Số còn phải thu ĐK]]+Table1[[#This Row],[Giá Trị HD sau CK]]-Table1[[#This Row],[Số tiền đã thu]]</f>
        <v>1692981</v>
      </c>
      <c r="S1372" s="6">
        <f>IF(Table1[[#This Row],[Ngày hóa đơn]]&lt;&gt;"",Table1[[#This Row],[Ngày hóa đơn]],IF(Table1[[#This Row],[Ngày hạch toán]]&lt;&gt;"",Table1[[#This Row],[Ngày hạch toán]],""))</f>
        <v>45663</v>
      </c>
      <c r="T1372" s="7"/>
      <c r="U1372" s="6">
        <f>IF(Table1[[#This Row],[Ngày tính CN]]="","",S1372+T1372)</f>
        <v>45663</v>
      </c>
      <c r="V1372" s="35">
        <f ca="1">IF(Table1[[#This Row],[Hạn thanh toán]]="","",IF((U1372-NOW())&lt;0,0,(U1372-NOW())))</f>
        <v>0</v>
      </c>
      <c r="W1372" s="35"/>
      <c r="X1372" s="35">
        <f t="shared" ca="1" si="146"/>
        <v>507.49032048611116</v>
      </c>
      <c r="Y1372" s="2" t="str">
        <f t="shared" ca="1" si="147"/>
        <v>Nợ quá hạn hơn 120 ngày có khả năng mất thanh toán</v>
      </c>
      <c r="Z1372" s="51">
        <f t="shared" si="140"/>
        <v>45663</v>
      </c>
      <c r="AA1372" s="51" t="str">
        <f t="shared" si="141"/>
        <v/>
      </c>
      <c r="AB1372" s="8" t="s">
        <v>5107</v>
      </c>
      <c r="AD1372" s="2" t="str">
        <f>VLOOKUP($A1372,MA_KH!$A:$Q,MA_KH!O$1,0)</f>
        <v>SATRA TRUNG TÂM</v>
      </c>
      <c r="AE1372" s="2" t="str">
        <f>VLOOKUP($A1372,MA_KH!$A:$Q,MA_KH!P$1,0)</f>
        <v>TRUNG TÂM ĐIỀU HÀNH SATRAFOODS</v>
      </c>
    </row>
    <row r="1373" spans="1:31" ht="25.5" hidden="1" customHeight="1" x14ac:dyDescent="0.2">
      <c r="A1373" s="39" t="s">
        <v>22306</v>
      </c>
      <c r="B1373" s="39" t="s">
        <v>32</v>
      </c>
      <c r="C1373" s="40">
        <v>45663</v>
      </c>
      <c r="D1373" s="39" t="s">
        <v>4925</v>
      </c>
      <c r="E1373" s="40">
        <v>45663</v>
      </c>
      <c r="F1373" s="39">
        <v>1530</v>
      </c>
      <c r="G1373" s="39" t="s">
        <v>4926</v>
      </c>
      <c r="H1373" s="41">
        <v>1213395</v>
      </c>
      <c r="I1373" s="42">
        <v>0</v>
      </c>
      <c r="J1373" s="41">
        <v>97072</v>
      </c>
      <c r="K1373" s="41">
        <v>1310467</v>
      </c>
      <c r="L1373" s="7" t="s">
        <v>51</v>
      </c>
      <c r="O1373" s="35">
        <f>IF(Table1[[#This Row],[Phân loại]]="Tồn đầu kỳ",Table1[[#This Row],[Tổng giá trị]],0)</f>
        <v>1310467</v>
      </c>
      <c r="P1373" s="7">
        <f>IF(Table1[[#This Row],[Số còn phải thu ĐK]]&lt;&gt;0,0,IF(Table1[[#This Row],[Phân loại]]="Bán hàng",Table1[[#This Row],[Tổng giá trị]],-Table1[[#This Row],[Tổng giá trị]]))</f>
        <v>0</v>
      </c>
      <c r="Q1373" s="35">
        <f t="shared" si="145"/>
        <v>0</v>
      </c>
      <c r="R1373" s="7">
        <f>Table1[[#This Row],[Số còn phải thu ĐK]]+Table1[[#This Row],[Giá Trị HD sau CK]]-Table1[[#This Row],[Số tiền đã thu]]</f>
        <v>1310467</v>
      </c>
      <c r="S1373" s="6">
        <f>IF(Table1[[#This Row],[Ngày hóa đơn]]&lt;&gt;"",Table1[[#This Row],[Ngày hóa đơn]],IF(Table1[[#This Row],[Ngày hạch toán]]&lt;&gt;"",Table1[[#This Row],[Ngày hạch toán]],""))</f>
        <v>45663</v>
      </c>
      <c r="T1373" s="7"/>
      <c r="U1373" s="6">
        <f>IF(Table1[[#This Row],[Ngày tính CN]]="","",S1373+T1373)</f>
        <v>45663</v>
      </c>
      <c r="V1373" s="35">
        <f ca="1">IF(Table1[[#This Row],[Hạn thanh toán]]="","",IF((U1373-NOW())&lt;0,0,(U1373-NOW())))</f>
        <v>0</v>
      </c>
      <c r="W1373" s="35"/>
      <c r="X1373" s="35">
        <f t="shared" ca="1" si="146"/>
        <v>507.49032048611116</v>
      </c>
      <c r="Y1373" s="2" t="str">
        <f t="shared" ca="1" si="147"/>
        <v>Nợ quá hạn hơn 120 ngày có khả năng mất thanh toán</v>
      </c>
      <c r="Z1373" s="51">
        <f t="shared" si="140"/>
        <v>45663</v>
      </c>
      <c r="AA1373" s="51" t="str">
        <f t="shared" si="141"/>
        <v/>
      </c>
      <c r="AB1373" s="8" t="s">
        <v>5107</v>
      </c>
      <c r="AD1373" s="2" t="str">
        <f>VLOOKUP($A1373,MA_KH!$A:$Q,MA_KH!O$1,0)</f>
        <v>SATRA TRUNG TÂM</v>
      </c>
      <c r="AE1373" s="2" t="str">
        <f>VLOOKUP($A1373,MA_KH!$A:$Q,MA_KH!P$1,0)</f>
        <v>TRUNG TÂM ĐIỀU HÀNH SATRAFOODS</v>
      </c>
    </row>
    <row r="1374" spans="1:31" ht="25.5" hidden="1" customHeight="1" x14ac:dyDescent="0.2">
      <c r="A1374" s="39" t="s">
        <v>22306</v>
      </c>
      <c r="B1374" s="39" t="s">
        <v>32</v>
      </c>
      <c r="C1374" s="40">
        <v>45663</v>
      </c>
      <c r="D1374" s="39" t="s">
        <v>4927</v>
      </c>
      <c r="E1374" s="40">
        <v>45663</v>
      </c>
      <c r="F1374" s="39">
        <v>1537</v>
      </c>
      <c r="G1374" s="39" t="s">
        <v>4928</v>
      </c>
      <c r="H1374" s="41">
        <v>971294</v>
      </c>
      <c r="I1374" s="42">
        <v>0</v>
      </c>
      <c r="J1374" s="41">
        <v>77704</v>
      </c>
      <c r="K1374" s="41">
        <v>1048998</v>
      </c>
      <c r="L1374" s="7" t="s">
        <v>51</v>
      </c>
      <c r="O1374" s="35">
        <f>IF(Table1[[#This Row],[Phân loại]]="Tồn đầu kỳ",Table1[[#This Row],[Tổng giá trị]],0)</f>
        <v>1048998</v>
      </c>
      <c r="P1374" s="7">
        <f>IF(Table1[[#This Row],[Số còn phải thu ĐK]]&lt;&gt;0,0,IF(Table1[[#This Row],[Phân loại]]="Bán hàng",Table1[[#This Row],[Tổng giá trị]],-Table1[[#This Row],[Tổng giá trị]]))</f>
        <v>0</v>
      </c>
      <c r="Q1374" s="35">
        <f t="shared" si="145"/>
        <v>0</v>
      </c>
      <c r="R1374" s="7">
        <f>Table1[[#This Row],[Số còn phải thu ĐK]]+Table1[[#This Row],[Giá Trị HD sau CK]]-Table1[[#This Row],[Số tiền đã thu]]</f>
        <v>1048998</v>
      </c>
      <c r="S1374" s="6">
        <f>IF(Table1[[#This Row],[Ngày hóa đơn]]&lt;&gt;"",Table1[[#This Row],[Ngày hóa đơn]],IF(Table1[[#This Row],[Ngày hạch toán]]&lt;&gt;"",Table1[[#This Row],[Ngày hạch toán]],""))</f>
        <v>45663</v>
      </c>
      <c r="T1374" s="7"/>
      <c r="U1374" s="6">
        <f>IF(Table1[[#This Row],[Ngày tính CN]]="","",S1374+T1374)</f>
        <v>45663</v>
      </c>
      <c r="V1374" s="35">
        <f ca="1">IF(Table1[[#This Row],[Hạn thanh toán]]="","",IF((U1374-NOW())&lt;0,0,(U1374-NOW())))</f>
        <v>0</v>
      </c>
      <c r="W1374" s="35"/>
      <c r="X1374" s="35">
        <f t="shared" ca="1" si="146"/>
        <v>507.49032048611116</v>
      </c>
      <c r="Y1374" s="2" t="str">
        <f t="shared" ca="1" si="147"/>
        <v>Nợ quá hạn hơn 120 ngày có khả năng mất thanh toán</v>
      </c>
      <c r="Z1374" s="51">
        <f t="shared" si="140"/>
        <v>45663</v>
      </c>
      <c r="AA1374" s="51" t="str">
        <f t="shared" si="141"/>
        <v/>
      </c>
      <c r="AB1374" s="8" t="s">
        <v>5107</v>
      </c>
      <c r="AD1374" s="2" t="str">
        <f>VLOOKUP($A1374,MA_KH!$A:$Q,MA_KH!O$1,0)</f>
        <v>SATRA TRUNG TÂM</v>
      </c>
      <c r="AE1374" s="2" t="str">
        <f>VLOOKUP($A1374,MA_KH!$A:$Q,MA_KH!P$1,0)</f>
        <v>TRUNG TÂM ĐIỀU HÀNH SATRAFOODS</v>
      </c>
    </row>
    <row r="1375" spans="1:31" ht="25.5" hidden="1" customHeight="1" x14ac:dyDescent="0.2">
      <c r="A1375" s="39" t="s">
        <v>22306</v>
      </c>
      <c r="B1375" s="39" t="s">
        <v>32</v>
      </c>
      <c r="C1375" s="40">
        <v>45663</v>
      </c>
      <c r="D1375" s="39" t="s">
        <v>4929</v>
      </c>
      <c r="E1375" s="40">
        <v>45663</v>
      </c>
      <c r="F1375" s="39">
        <v>1664</v>
      </c>
      <c r="G1375" s="39" t="s">
        <v>4930</v>
      </c>
      <c r="H1375" s="41">
        <v>1200420</v>
      </c>
      <c r="I1375" s="42">
        <v>0</v>
      </c>
      <c r="J1375" s="41">
        <v>96034</v>
      </c>
      <c r="K1375" s="41">
        <v>1296454</v>
      </c>
      <c r="L1375" s="7" t="s">
        <v>51</v>
      </c>
      <c r="O1375" s="35">
        <f>IF(Table1[[#This Row],[Phân loại]]="Tồn đầu kỳ",Table1[[#This Row],[Tổng giá trị]],0)</f>
        <v>1296454</v>
      </c>
      <c r="P1375" s="7">
        <f>IF(Table1[[#This Row],[Số còn phải thu ĐK]]&lt;&gt;0,0,IF(Table1[[#This Row],[Phân loại]]="Bán hàng",Table1[[#This Row],[Tổng giá trị]],-Table1[[#This Row],[Tổng giá trị]]))</f>
        <v>0</v>
      </c>
      <c r="Q1375" s="35">
        <f t="shared" si="145"/>
        <v>0</v>
      </c>
      <c r="R1375" s="7">
        <f>Table1[[#This Row],[Số còn phải thu ĐK]]+Table1[[#This Row],[Giá Trị HD sau CK]]-Table1[[#This Row],[Số tiền đã thu]]</f>
        <v>1296454</v>
      </c>
      <c r="S1375" s="6">
        <f>IF(Table1[[#This Row],[Ngày hóa đơn]]&lt;&gt;"",Table1[[#This Row],[Ngày hóa đơn]],IF(Table1[[#This Row],[Ngày hạch toán]]&lt;&gt;"",Table1[[#This Row],[Ngày hạch toán]],""))</f>
        <v>45663</v>
      </c>
      <c r="T1375" s="7"/>
      <c r="U1375" s="6">
        <f>IF(Table1[[#This Row],[Ngày tính CN]]="","",S1375+T1375)</f>
        <v>45663</v>
      </c>
      <c r="V1375" s="35">
        <f ca="1">IF(Table1[[#This Row],[Hạn thanh toán]]="","",IF((U1375-NOW())&lt;0,0,(U1375-NOW())))</f>
        <v>0</v>
      </c>
      <c r="W1375" s="35"/>
      <c r="X1375" s="35">
        <f t="shared" ca="1" si="146"/>
        <v>507.49032048611116</v>
      </c>
      <c r="Y1375" s="2" t="str">
        <f t="shared" ca="1" si="147"/>
        <v>Nợ quá hạn hơn 120 ngày có khả năng mất thanh toán</v>
      </c>
      <c r="Z1375" s="51">
        <f t="shared" si="140"/>
        <v>45663</v>
      </c>
      <c r="AA1375" s="51" t="str">
        <f t="shared" si="141"/>
        <v/>
      </c>
      <c r="AB1375" s="8" t="s">
        <v>5107</v>
      </c>
      <c r="AD1375" s="2" t="str">
        <f>VLOOKUP($A1375,MA_KH!$A:$Q,MA_KH!O$1,0)</f>
        <v>SATRA TRUNG TÂM</v>
      </c>
      <c r="AE1375" s="2" t="str">
        <f>VLOOKUP($A1375,MA_KH!$A:$Q,MA_KH!P$1,0)</f>
        <v>TRUNG TÂM ĐIỀU HÀNH SATRAFOODS</v>
      </c>
    </row>
    <row r="1376" spans="1:31" ht="25.5" hidden="1" customHeight="1" x14ac:dyDescent="0.2">
      <c r="A1376" s="39" t="s">
        <v>22306</v>
      </c>
      <c r="B1376" s="39" t="s">
        <v>32</v>
      </c>
      <c r="C1376" s="40">
        <v>45664</v>
      </c>
      <c r="D1376" s="39" t="s">
        <v>4931</v>
      </c>
      <c r="E1376" s="40">
        <v>45664</v>
      </c>
      <c r="F1376" s="39">
        <v>1692</v>
      </c>
      <c r="G1376" s="39" t="s">
        <v>4932</v>
      </c>
      <c r="H1376" s="41">
        <v>773892</v>
      </c>
      <c r="I1376" s="42">
        <v>0</v>
      </c>
      <c r="J1376" s="41">
        <v>61911</v>
      </c>
      <c r="K1376" s="41">
        <v>835803</v>
      </c>
      <c r="L1376" s="7" t="s">
        <v>51</v>
      </c>
      <c r="O1376" s="35">
        <f>IF(Table1[[#This Row],[Phân loại]]="Tồn đầu kỳ",Table1[[#This Row],[Tổng giá trị]],0)</f>
        <v>835803</v>
      </c>
      <c r="P1376" s="7">
        <f>IF(Table1[[#This Row],[Số còn phải thu ĐK]]&lt;&gt;0,0,IF(Table1[[#This Row],[Phân loại]]="Bán hàng",Table1[[#This Row],[Tổng giá trị]],-Table1[[#This Row],[Tổng giá trị]]))</f>
        <v>0</v>
      </c>
      <c r="Q1376" s="35">
        <f t="shared" si="145"/>
        <v>0</v>
      </c>
      <c r="R1376" s="7">
        <f>Table1[[#This Row],[Số còn phải thu ĐK]]+Table1[[#This Row],[Giá Trị HD sau CK]]-Table1[[#This Row],[Số tiền đã thu]]</f>
        <v>835803</v>
      </c>
      <c r="S1376" s="6">
        <f>IF(Table1[[#This Row],[Ngày hóa đơn]]&lt;&gt;"",Table1[[#This Row],[Ngày hóa đơn]],IF(Table1[[#This Row],[Ngày hạch toán]]&lt;&gt;"",Table1[[#This Row],[Ngày hạch toán]],""))</f>
        <v>45664</v>
      </c>
      <c r="T1376" s="7"/>
      <c r="U1376" s="6">
        <f>IF(Table1[[#This Row],[Ngày tính CN]]="","",S1376+T1376)</f>
        <v>45664</v>
      </c>
      <c r="V1376" s="35">
        <f ca="1">IF(Table1[[#This Row],[Hạn thanh toán]]="","",IF((U1376-NOW())&lt;0,0,(U1376-NOW())))</f>
        <v>0</v>
      </c>
      <c r="W1376" s="35"/>
      <c r="X1376" s="35">
        <f t="shared" ca="1" si="146"/>
        <v>506.49032048611116</v>
      </c>
      <c r="Y1376" s="2" t="str">
        <f t="shared" ca="1" si="147"/>
        <v>Nợ quá hạn hơn 120 ngày có khả năng mất thanh toán</v>
      </c>
      <c r="Z1376" s="51">
        <f t="shared" si="140"/>
        <v>45664</v>
      </c>
      <c r="AA1376" s="51" t="str">
        <f t="shared" si="141"/>
        <v/>
      </c>
      <c r="AB1376" s="8" t="s">
        <v>5107</v>
      </c>
      <c r="AD1376" s="2" t="str">
        <f>VLOOKUP($A1376,MA_KH!$A:$Q,MA_KH!O$1,0)</f>
        <v>SATRA TRUNG TÂM</v>
      </c>
      <c r="AE1376" s="2" t="str">
        <f>VLOOKUP($A1376,MA_KH!$A:$Q,MA_KH!P$1,0)</f>
        <v>TRUNG TÂM ĐIỀU HÀNH SATRAFOODS</v>
      </c>
    </row>
    <row r="1377" spans="1:31" ht="25.5" hidden="1" customHeight="1" x14ac:dyDescent="0.2">
      <c r="A1377" s="30" t="s">
        <v>22306</v>
      </c>
      <c r="B1377" s="30" t="s">
        <v>32</v>
      </c>
      <c r="C1377" s="37">
        <v>45664</v>
      </c>
      <c r="D1377" s="30" t="s">
        <v>4933</v>
      </c>
      <c r="E1377" s="37">
        <v>45664</v>
      </c>
      <c r="F1377" s="30">
        <v>1700</v>
      </c>
      <c r="G1377" s="30" t="s">
        <v>4934</v>
      </c>
      <c r="H1377" s="38">
        <v>644960</v>
      </c>
      <c r="I1377" s="34">
        <v>0</v>
      </c>
      <c r="J1377" s="38">
        <v>51597</v>
      </c>
      <c r="K1377" s="38">
        <v>696557</v>
      </c>
      <c r="L1377" s="7" t="s">
        <v>51</v>
      </c>
      <c r="O1377" s="35">
        <f>IF(Table1[[#This Row],[Phân loại]]="Tồn đầu kỳ",Table1[[#This Row],[Tổng giá trị]],0)</f>
        <v>696557</v>
      </c>
      <c r="P1377" s="7">
        <f>IF(Table1[[#This Row],[Số còn phải thu ĐK]]&lt;&gt;0,0,IF(Table1[[#This Row],[Phân loại]]="Bán hàng",Table1[[#This Row],[Tổng giá trị]],-Table1[[#This Row],[Tổng giá trị]]))</f>
        <v>0</v>
      </c>
      <c r="Q1377" s="35">
        <f t="shared" si="145"/>
        <v>0</v>
      </c>
      <c r="R1377" s="7">
        <f>Table1[[#This Row],[Số còn phải thu ĐK]]+Table1[[#This Row],[Giá Trị HD sau CK]]-Table1[[#This Row],[Số tiền đã thu]]</f>
        <v>696557</v>
      </c>
      <c r="S1377" s="6">
        <f>IF(Table1[[#This Row],[Ngày hóa đơn]]&lt;&gt;"",Table1[[#This Row],[Ngày hóa đơn]],IF(Table1[[#This Row],[Ngày hạch toán]]&lt;&gt;"",Table1[[#This Row],[Ngày hạch toán]],""))</f>
        <v>45664</v>
      </c>
      <c r="T1377" s="7"/>
      <c r="U1377" s="6">
        <f>IF(Table1[[#This Row],[Ngày tính CN]]="","",S1377+T1377)</f>
        <v>45664</v>
      </c>
      <c r="V1377" s="35">
        <f ca="1">IF(Table1[[#This Row],[Hạn thanh toán]]="","",IF((U1377-NOW())&lt;0,0,(U1377-NOW())))</f>
        <v>0</v>
      </c>
      <c r="W1377" s="35"/>
      <c r="X1377" s="35">
        <f t="shared" ca="1" si="146"/>
        <v>506.49032048611116</v>
      </c>
      <c r="Y1377" s="2" t="str">
        <f t="shared" ca="1" si="147"/>
        <v>Nợ quá hạn hơn 120 ngày có khả năng mất thanh toán</v>
      </c>
      <c r="Z1377" s="51">
        <f t="shared" si="140"/>
        <v>45664</v>
      </c>
      <c r="AA1377" s="51" t="str">
        <f t="shared" si="141"/>
        <v/>
      </c>
      <c r="AB1377" s="8" t="s">
        <v>5107</v>
      </c>
      <c r="AD1377" s="2" t="str">
        <f>VLOOKUP($A1377,MA_KH!$A:$Q,MA_KH!O$1,0)</f>
        <v>SATRA TRUNG TÂM</v>
      </c>
      <c r="AE1377" s="2" t="str">
        <f>VLOOKUP($A1377,MA_KH!$A:$Q,MA_KH!P$1,0)</f>
        <v>TRUNG TÂM ĐIỀU HÀNH SATRAFOODS</v>
      </c>
    </row>
    <row r="1378" spans="1:31" ht="25.5" hidden="1" customHeight="1" x14ac:dyDescent="0.2">
      <c r="A1378" s="39" t="s">
        <v>22306</v>
      </c>
      <c r="B1378" s="39" t="s">
        <v>32</v>
      </c>
      <c r="C1378" s="40">
        <v>45664</v>
      </c>
      <c r="D1378" s="39" t="s">
        <v>4935</v>
      </c>
      <c r="E1378" s="40">
        <v>45664</v>
      </c>
      <c r="F1378" s="39">
        <v>1701</v>
      </c>
      <c r="G1378" s="39" t="s">
        <v>4936</v>
      </c>
      <c r="H1378" s="41">
        <v>2239712</v>
      </c>
      <c r="I1378" s="42">
        <v>0</v>
      </c>
      <c r="J1378" s="41">
        <v>179177</v>
      </c>
      <c r="K1378" s="41">
        <v>2418889</v>
      </c>
      <c r="L1378" s="7" t="s">
        <v>51</v>
      </c>
      <c r="O1378" s="35">
        <f>IF(Table1[[#This Row],[Phân loại]]="Tồn đầu kỳ",Table1[[#This Row],[Tổng giá trị]],0)</f>
        <v>2418889</v>
      </c>
      <c r="P1378" s="7">
        <f>IF(Table1[[#This Row],[Số còn phải thu ĐK]]&lt;&gt;0,0,IF(Table1[[#This Row],[Phân loại]]="Bán hàng",Table1[[#This Row],[Tổng giá trị]],-Table1[[#This Row],[Tổng giá trị]]))</f>
        <v>0</v>
      </c>
      <c r="Q1378" s="35">
        <f t="shared" si="145"/>
        <v>0</v>
      </c>
      <c r="R1378" s="7">
        <f>Table1[[#This Row],[Số còn phải thu ĐK]]+Table1[[#This Row],[Giá Trị HD sau CK]]-Table1[[#This Row],[Số tiền đã thu]]</f>
        <v>2418889</v>
      </c>
      <c r="S1378" s="6">
        <f>IF(Table1[[#This Row],[Ngày hóa đơn]]&lt;&gt;"",Table1[[#This Row],[Ngày hóa đơn]],IF(Table1[[#This Row],[Ngày hạch toán]]&lt;&gt;"",Table1[[#This Row],[Ngày hạch toán]],""))</f>
        <v>45664</v>
      </c>
      <c r="T1378" s="7"/>
      <c r="U1378" s="6">
        <f>IF(Table1[[#This Row],[Ngày tính CN]]="","",S1378+T1378)</f>
        <v>45664</v>
      </c>
      <c r="V1378" s="35">
        <f ca="1">IF(Table1[[#This Row],[Hạn thanh toán]]="","",IF((U1378-NOW())&lt;0,0,(U1378-NOW())))</f>
        <v>0</v>
      </c>
      <c r="W1378" s="35"/>
      <c r="X1378" s="35">
        <f t="shared" ca="1" si="146"/>
        <v>506.49032048611116</v>
      </c>
      <c r="Y1378" s="2" t="str">
        <f t="shared" ca="1" si="147"/>
        <v>Nợ quá hạn hơn 120 ngày có khả năng mất thanh toán</v>
      </c>
      <c r="Z1378" s="51">
        <f t="shared" si="140"/>
        <v>45664</v>
      </c>
      <c r="AA1378" s="51" t="str">
        <f t="shared" si="141"/>
        <v/>
      </c>
      <c r="AB1378" s="8" t="s">
        <v>5107</v>
      </c>
      <c r="AD1378" s="2" t="str">
        <f>VLOOKUP($A1378,MA_KH!$A:$Q,MA_KH!O$1,0)</f>
        <v>SATRA TRUNG TÂM</v>
      </c>
      <c r="AE1378" s="2" t="str">
        <f>VLOOKUP($A1378,MA_KH!$A:$Q,MA_KH!P$1,0)</f>
        <v>TRUNG TÂM ĐIỀU HÀNH SATRAFOODS</v>
      </c>
    </row>
    <row r="1379" spans="1:31" ht="25.5" hidden="1" customHeight="1" x14ac:dyDescent="0.2">
      <c r="A1379" s="39" t="s">
        <v>22306</v>
      </c>
      <c r="B1379" s="39" t="s">
        <v>32</v>
      </c>
      <c r="C1379" s="40">
        <v>45664</v>
      </c>
      <c r="D1379" s="39" t="s">
        <v>4937</v>
      </c>
      <c r="E1379" s="40">
        <v>45664</v>
      </c>
      <c r="F1379" s="39">
        <v>1730</v>
      </c>
      <c r="G1379" s="39" t="s">
        <v>4938</v>
      </c>
      <c r="H1379" s="41">
        <v>716568</v>
      </c>
      <c r="I1379" s="42">
        <v>0</v>
      </c>
      <c r="J1379" s="41">
        <v>57325</v>
      </c>
      <c r="K1379" s="41">
        <v>773893</v>
      </c>
      <c r="L1379" s="7" t="s">
        <v>51</v>
      </c>
      <c r="O1379" s="35">
        <f>IF(Table1[[#This Row],[Phân loại]]="Tồn đầu kỳ",Table1[[#This Row],[Tổng giá trị]],0)</f>
        <v>773893</v>
      </c>
      <c r="P1379" s="7">
        <f>IF(Table1[[#This Row],[Số còn phải thu ĐK]]&lt;&gt;0,0,IF(Table1[[#This Row],[Phân loại]]="Bán hàng",Table1[[#This Row],[Tổng giá trị]],-Table1[[#This Row],[Tổng giá trị]]))</f>
        <v>0</v>
      </c>
      <c r="Q1379" s="35">
        <f t="shared" si="145"/>
        <v>0</v>
      </c>
      <c r="R1379" s="7">
        <f>Table1[[#This Row],[Số còn phải thu ĐK]]+Table1[[#This Row],[Giá Trị HD sau CK]]-Table1[[#This Row],[Số tiền đã thu]]</f>
        <v>773893</v>
      </c>
      <c r="S1379" s="6">
        <f>IF(Table1[[#This Row],[Ngày hóa đơn]]&lt;&gt;"",Table1[[#This Row],[Ngày hóa đơn]],IF(Table1[[#This Row],[Ngày hạch toán]]&lt;&gt;"",Table1[[#This Row],[Ngày hạch toán]],""))</f>
        <v>45664</v>
      </c>
      <c r="T1379" s="7"/>
      <c r="U1379" s="6">
        <f>IF(Table1[[#This Row],[Ngày tính CN]]="","",S1379+T1379)</f>
        <v>45664</v>
      </c>
      <c r="V1379" s="35">
        <f ca="1">IF(Table1[[#This Row],[Hạn thanh toán]]="","",IF((U1379-NOW())&lt;0,0,(U1379-NOW())))</f>
        <v>0</v>
      </c>
      <c r="W1379" s="35"/>
      <c r="X1379" s="35">
        <f t="shared" ca="1" si="146"/>
        <v>506.49032048611116</v>
      </c>
      <c r="Y1379" s="2" t="str">
        <f t="shared" ca="1" si="147"/>
        <v>Nợ quá hạn hơn 120 ngày có khả năng mất thanh toán</v>
      </c>
      <c r="Z1379" s="51">
        <f t="shared" si="140"/>
        <v>45664</v>
      </c>
      <c r="AA1379" s="51" t="str">
        <f t="shared" si="141"/>
        <v/>
      </c>
      <c r="AB1379" s="8" t="s">
        <v>5107</v>
      </c>
      <c r="AD1379" s="2" t="str">
        <f>VLOOKUP($A1379,MA_KH!$A:$Q,MA_KH!O$1,0)</f>
        <v>SATRA TRUNG TÂM</v>
      </c>
      <c r="AE1379" s="2" t="str">
        <f>VLOOKUP($A1379,MA_KH!$A:$Q,MA_KH!P$1,0)</f>
        <v>TRUNG TÂM ĐIỀU HÀNH SATRAFOODS</v>
      </c>
    </row>
    <row r="1380" spans="1:31" ht="25.5" hidden="1" customHeight="1" x14ac:dyDescent="0.2">
      <c r="A1380" s="30" t="s">
        <v>22306</v>
      </c>
      <c r="B1380" s="30" t="s">
        <v>32</v>
      </c>
      <c r="C1380" s="37">
        <v>45665</v>
      </c>
      <c r="D1380" s="30" t="s">
        <v>4939</v>
      </c>
      <c r="E1380" s="37">
        <v>45665</v>
      </c>
      <c r="F1380" s="30">
        <v>1845</v>
      </c>
      <c r="G1380" s="30" t="s">
        <v>4940</v>
      </c>
      <c r="H1380" s="38">
        <v>544596</v>
      </c>
      <c r="I1380" s="34">
        <v>0</v>
      </c>
      <c r="J1380" s="38">
        <v>43568</v>
      </c>
      <c r="K1380" s="38">
        <v>588164</v>
      </c>
      <c r="L1380" s="7" t="s">
        <v>51</v>
      </c>
      <c r="O1380" s="35">
        <f>IF(Table1[[#This Row],[Phân loại]]="Tồn đầu kỳ",Table1[[#This Row],[Tổng giá trị]],0)</f>
        <v>588164</v>
      </c>
      <c r="P1380" s="7">
        <f>IF(Table1[[#This Row],[Số còn phải thu ĐK]]&lt;&gt;0,0,IF(Table1[[#This Row],[Phân loại]]="Bán hàng",Table1[[#This Row],[Tổng giá trị]],-Table1[[#This Row],[Tổng giá trị]]))</f>
        <v>0</v>
      </c>
      <c r="Q1380" s="35">
        <f t="shared" si="145"/>
        <v>0</v>
      </c>
      <c r="R1380" s="7">
        <f>Table1[[#This Row],[Số còn phải thu ĐK]]+Table1[[#This Row],[Giá Trị HD sau CK]]-Table1[[#This Row],[Số tiền đã thu]]</f>
        <v>588164</v>
      </c>
      <c r="S1380" s="6">
        <f>IF(Table1[[#This Row],[Ngày hóa đơn]]&lt;&gt;"",Table1[[#This Row],[Ngày hóa đơn]],IF(Table1[[#This Row],[Ngày hạch toán]]&lt;&gt;"",Table1[[#This Row],[Ngày hạch toán]],""))</f>
        <v>45665</v>
      </c>
      <c r="T1380" s="7"/>
      <c r="U1380" s="6">
        <f>IF(Table1[[#This Row],[Ngày tính CN]]="","",S1380+T1380)</f>
        <v>45665</v>
      </c>
      <c r="V1380" s="35">
        <f ca="1">IF(Table1[[#This Row],[Hạn thanh toán]]="","",IF((U1380-NOW())&lt;0,0,(U1380-NOW())))</f>
        <v>0</v>
      </c>
      <c r="W1380" s="35"/>
      <c r="X1380" s="35">
        <f t="shared" ca="1" si="146"/>
        <v>505.49032048611116</v>
      </c>
      <c r="Y1380" s="2" t="str">
        <f t="shared" ca="1" si="147"/>
        <v>Nợ quá hạn hơn 120 ngày có khả năng mất thanh toán</v>
      </c>
      <c r="Z1380" s="51">
        <f t="shared" si="140"/>
        <v>45665</v>
      </c>
      <c r="AA1380" s="51" t="str">
        <f t="shared" si="141"/>
        <v/>
      </c>
      <c r="AB1380" s="8" t="s">
        <v>5107</v>
      </c>
      <c r="AD1380" s="2" t="str">
        <f>VLOOKUP($A1380,MA_KH!$A:$Q,MA_KH!O$1,0)</f>
        <v>SATRA TRUNG TÂM</v>
      </c>
      <c r="AE1380" s="2" t="str">
        <f>VLOOKUP($A1380,MA_KH!$A:$Q,MA_KH!P$1,0)</f>
        <v>TRUNG TÂM ĐIỀU HÀNH SATRAFOODS</v>
      </c>
    </row>
    <row r="1381" spans="1:31" ht="25.5" hidden="1" customHeight="1" x14ac:dyDescent="0.2">
      <c r="A1381" s="39" t="s">
        <v>22306</v>
      </c>
      <c r="B1381" s="39" t="s">
        <v>32</v>
      </c>
      <c r="C1381" s="40">
        <v>45665</v>
      </c>
      <c r="D1381" s="39" t="s">
        <v>4941</v>
      </c>
      <c r="E1381" s="40">
        <v>45665</v>
      </c>
      <c r="F1381" s="39">
        <v>1846</v>
      </c>
      <c r="G1381" s="39" t="s">
        <v>4942</v>
      </c>
      <c r="H1381" s="41">
        <v>2511256</v>
      </c>
      <c r="I1381" s="42">
        <v>0</v>
      </c>
      <c r="J1381" s="41">
        <v>200900</v>
      </c>
      <c r="K1381" s="41">
        <v>2712156</v>
      </c>
      <c r="L1381" s="7" t="s">
        <v>51</v>
      </c>
      <c r="O1381" s="35">
        <f>IF(Table1[[#This Row],[Phân loại]]="Tồn đầu kỳ",Table1[[#This Row],[Tổng giá trị]],0)</f>
        <v>2712156</v>
      </c>
      <c r="P1381" s="7">
        <f>IF(Table1[[#This Row],[Số còn phải thu ĐK]]&lt;&gt;0,0,IF(Table1[[#This Row],[Phân loại]]="Bán hàng",Table1[[#This Row],[Tổng giá trị]],-Table1[[#This Row],[Tổng giá trị]]))</f>
        <v>0</v>
      </c>
      <c r="Q1381" s="35">
        <f t="shared" si="145"/>
        <v>0</v>
      </c>
      <c r="R1381" s="7">
        <f>Table1[[#This Row],[Số còn phải thu ĐK]]+Table1[[#This Row],[Giá Trị HD sau CK]]-Table1[[#This Row],[Số tiền đã thu]]</f>
        <v>2712156</v>
      </c>
      <c r="S1381" s="6">
        <f>IF(Table1[[#This Row],[Ngày hóa đơn]]&lt;&gt;"",Table1[[#This Row],[Ngày hóa đơn]],IF(Table1[[#This Row],[Ngày hạch toán]]&lt;&gt;"",Table1[[#This Row],[Ngày hạch toán]],""))</f>
        <v>45665</v>
      </c>
      <c r="T1381" s="7"/>
      <c r="U1381" s="6">
        <f>IF(Table1[[#This Row],[Ngày tính CN]]="","",S1381+T1381)</f>
        <v>45665</v>
      </c>
      <c r="V1381" s="35">
        <f ca="1">IF(Table1[[#This Row],[Hạn thanh toán]]="","",IF((U1381-NOW())&lt;0,0,(U1381-NOW())))</f>
        <v>0</v>
      </c>
      <c r="W1381" s="35"/>
      <c r="X1381" s="35">
        <f t="shared" ca="1" si="146"/>
        <v>505.49032048611116</v>
      </c>
      <c r="Y1381" s="2" t="str">
        <f t="shared" ca="1" si="147"/>
        <v>Nợ quá hạn hơn 120 ngày có khả năng mất thanh toán</v>
      </c>
      <c r="Z1381" s="51">
        <f t="shared" si="140"/>
        <v>45665</v>
      </c>
      <c r="AA1381" s="51" t="str">
        <f t="shared" si="141"/>
        <v/>
      </c>
      <c r="AB1381" s="8" t="s">
        <v>5107</v>
      </c>
      <c r="AD1381" s="2" t="str">
        <f>VLOOKUP($A1381,MA_KH!$A:$Q,MA_KH!O$1,0)</f>
        <v>SATRA TRUNG TÂM</v>
      </c>
      <c r="AE1381" s="2" t="str">
        <f>VLOOKUP($A1381,MA_KH!$A:$Q,MA_KH!P$1,0)</f>
        <v>TRUNG TÂM ĐIỀU HÀNH SATRAFOODS</v>
      </c>
    </row>
    <row r="1382" spans="1:31" ht="25.5" hidden="1" customHeight="1" x14ac:dyDescent="0.2">
      <c r="A1382" s="39" t="s">
        <v>22306</v>
      </c>
      <c r="B1382" s="39" t="s">
        <v>32</v>
      </c>
      <c r="C1382" s="40">
        <v>45665</v>
      </c>
      <c r="D1382" s="39" t="s">
        <v>4943</v>
      </c>
      <c r="E1382" s="40">
        <v>45665</v>
      </c>
      <c r="F1382" s="39">
        <v>1897</v>
      </c>
      <c r="G1382" s="39" t="s">
        <v>4944</v>
      </c>
      <c r="H1382" s="41">
        <v>870798</v>
      </c>
      <c r="I1382" s="42">
        <v>0</v>
      </c>
      <c r="J1382" s="41">
        <v>69664</v>
      </c>
      <c r="K1382" s="41">
        <v>940462</v>
      </c>
      <c r="L1382" s="7" t="s">
        <v>51</v>
      </c>
      <c r="O1382" s="35">
        <f>IF(Table1[[#This Row],[Phân loại]]="Tồn đầu kỳ",Table1[[#This Row],[Tổng giá trị]],0)</f>
        <v>940462</v>
      </c>
      <c r="P1382" s="7">
        <f>IF(Table1[[#This Row],[Số còn phải thu ĐK]]&lt;&gt;0,0,IF(Table1[[#This Row],[Phân loại]]="Bán hàng",Table1[[#This Row],[Tổng giá trị]],-Table1[[#This Row],[Tổng giá trị]]))</f>
        <v>0</v>
      </c>
      <c r="Q1382" s="35">
        <f t="shared" si="145"/>
        <v>0</v>
      </c>
      <c r="R1382" s="7">
        <f>Table1[[#This Row],[Số còn phải thu ĐK]]+Table1[[#This Row],[Giá Trị HD sau CK]]-Table1[[#This Row],[Số tiền đã thu]]</f>
        <v>940462</v>
      </c>
      <c r="S1382" s="6">
        <f>IF(Table1[[#This Row],[Ngày hóa đơn]]&lt;&gt;"",Table1[[#This Row],[Ngày hóa đơn]],IF(Table1[[#This Row],[Ngày hạch toán]]&lt;&gt;"",Table1[[#This Row],[Ngày hạch toán]],""))</f>
        <v>45665</v>
      </c>
      <c r="T1382" s="7"/>
      <c r="U1382" s="6">
        <f>IF(Table1[[#This Row],[Ngày tính CN]]="","",S1382+T1382)</f>
        <v>45665</v>
      </c>
      <c r="V1382" s="35">
        <f ca="1">IF(Table1[[#This Row],[Hạn thanh toán]]="","",IF((U1382-NOW())&lt;0,0,(U1382-NOW())))</f>
        <v>0</v>
      </c>
      <c r="W1382" s="35"/>
      <c r="X1382" s="35">
        <f t="shared" ca="1" si="146"/>
        <v>505.49032048611116</v>
      </c>
      <c r="Y1382" s="2" t="str">
        <f t="shared" ca="1" si="147"/>
        <v>Nợ quá hạn hơn 120 ngày có khả năng mất thanh toán</v>
      </c>
      <c r="Z1382" s="51">
        <f t="shared" si="140"/>
        <v>45665</v>
      </c>
      <c r="AA1382" s="51" t="str">
        <f t="shared" si="141"/>
        <v/>
      </c>
      <c r="AB1382" s="8" t="s">
        <v>5107</v>
      </c>
      <c r="AD1382" s="2" t="str">
        <f>VLOOKUP($A1382,MA_KH!$A:$Q,MA_KH!O$1,0)</f>
        <v>SATRA TRUNG TÂM</v>
      </c>
      <c r="AE1382" s="2" t="str">
        <f>VLOOKUP($A1382,MA_KH!$A:$Q,MA_KH!P$1,0)</f>
        <v>TRUNG TÂM ĐIỀU HÀNH SATRAFOODS</v>
      </c>
    </row>
    <row r="1383" spans="1:31" ht="25.5" hidden="1" customHeight="1" x14ac:dyDescent="0.2">
      <c r="A1383" s="39" t="s">
        <v>22306</v>
      </c>
      <c r="B1383" s="39" t="s">
        <v>32</v>
      </c>
      <c r="C1383" s="40">
        <v>45665</v>
      </c>
      <c r="D1383" s="39" t="s">
        <v>4945</v>
      </c>
      <c r="E1383" s="40">
        <v>45665</v>
      </c>
      <c r="F1383" s="39">
        <v>1958</v>
      </c>
      <c r="G1383" s="39" t="s">
        <v>4946</v>
      </c>
      <c r="H1383" s="41">
        <v>367155</v>
      </c>
      <c r="I1383" s="42">
        <v>0</v>
      </c>
      <c r="J1383" s="41">
        <v>29372</v>
      </c>
      <c r="K1383" s="41">
        <v>396527</v>
      </c>
      <c r="L1383" s="7" t="s">
        <v>51</v>
      </c>
      <c r="O1383" s="35">
        <f>IF(Table1[[#This Row],[Phân loại]]="Tồn đầu kỳ",Table1[[#This Row],[Tổng giá trị]],0)</f>
        <v>396527</v>
      </c>
      <c r="P1383" s="7">
        <f>IF(Table1[[#This Row],[Số còn phải thu ĐK]]&lt;&gt;0,0,IF(Table1[[#This Row],[Phân loại]]="Bán hàng",Table1[[#This Row],[Tổng giá trị]],-Table1[[#This Row],[Tổng giá trị]]))</f>
        <v>0</v>
      </c>
      <c r="Q1383" s="35">
        <f t="shared" si="145"/>
        <v>0</v>
      </c>
      <c r="R1383" s="7">
        <f>Table1[[#This Row],[Số còn phải thu ĐK]]+Table1[[#This Row],[Giá Trị HD sau CK]]-Table1[[#This Row],[Số tiền đã thu]]</f>
        <v>396527</v>
      </c>
      <c r="S1383" s="6">
        <f>IF(Table1[[#This Row],[Ngày hóa đơn]]&lt;&gt;"",Table1[[#This Row],[Ngày hóa đơn]],IF(Table1[[#This Row],[Ngày hạch toán]]&lt;&gt;"",Table1[[#This Row],[Ngày hạch toán]],""))</f>
        <v>45665</v>
      </c>
      <c r="T1383" s="7"/>
      <c r="U1383" s="6">
        <f>IF(Table1[[#This Row],[Ngày tính CN]]="","",S1383+T1383)</f>
        <v>45665</v>
      </c>
      <c r="V1383" s="35">
        <f ca="1">IF(Table1[[#This Row],[Hạn thanh toán]]="","",IF((U1383-NOW())&lt;0,0,(U1383-NOW())))</f>
        <v>0</v>
      </c>
      <c r="W1383" s="35"/>
      <c r="X1383" s="35">
        <f t="shared" ca="1" si="146"/>
        <v>505.49032048611116</v>
      </c>
      <c r="Y1383" s="2" t="str">
        <f t="shared" ca="1" si="147"/>
        <v>Nợ quá hạn hơn 120 ngày có khả năng mất thanh toán</v>
      </c>
      <c r="Z1383" s="51">
        <f t="shared" si="140"/>
        <v>45665</v>
      </c>
      <c r="AA1383" s="51" t="str">
        <f t="shared" si="141"/>
        <v/>
      </c>
      <c r="AB1383" s="8" t="s">
        <v>5107</v>
      </c>
      <c r="AD1383" s="2" t="str">
        <f>VLOOKUP($A1383,MA_KH!$A:$Q,MA_KH!O$1,0)</f>
        <v>SATRA TRUNG TÂM</v>
      </c>
      <c r="AE1383" s="2" t="str">
        <f>VLOOKUP($A1383,MA_KH!$A:$Q,MA_KH!P$1,0)</f>
        <v>TRUNG TÂM ĐIỀU HÀNH SATRAFOODS</v>
      </c>
    </row>
    <row r="1384" spans="1:31" ht="25.5" hidden="1" customHeight="1" x14ac:dyDescent="0.2">
      <c r="A1384" s="39" t="s">
        <v>22306</v>
      </c>
      <c r="B1384" s="39" t="s">
        <v>32</v>
      </c>
      <c r="C1384" s="40">
        <v>45666</v>
      </c>
      <c r="D1384" s="39" t="s">
        <v>4947</v>
      </c>
      <c r="E1384" s="40">
        <v>45666</v>
      </c>
      <c r="F1384" s="39">
        <v>1966</v>
      </c>
      <c r="G1384" s="39" t="s">
        <v>4948</v>
      </c>
      <c r="H1384" s="41">
        <v>1765239</v>
      </c>
      <c r="I1384" s="42">
        <v>0</v>
      </c>
      <c r="J1384" s="41">
        <v>141219</v>
      </c>
      <c r="K1384" s="41">
        <v>1906458</v>
      </c>
      <c r="L1384" s="7" t="s">
        <v>51</v>
      </c>
      <c r="O1384" s="35">
        <f>IF(Table1[[#This Row],[Phân loại]]="Tồn đầu kỳ",Table1[[#This Row],[Tổng giá trị]],0)</f>
        <v>1906458</v>
      </c>
      <c r="P1384" s="7">
        <f>IF(Table1[[#This Row],[Số còn phải thu ĐK]]&lt;&gt;0,0,IF(Table1[[#This Row],[Phân loại]]="Bán hàng",Table1[[#This Row],[Tổng giá trị]],-Table1[[#This Row],[Tổng giá trị]]))</f>
        <v>0</v>
      </c>
      <c r="Q1384" s="35">
        <f t="shared" si="145"/>
        <v>0</v>
      </c>
      <c r="R1384" s="7">
        <f>Table1[[#This Row],[Số còn phải thu ĐK]]+Table1[[#This Row],[Giá Trị HD sau CK]]-Table1[[#This Row],[Số tiền đã thu]]</f>
        <v>1906458</v>
      </c>
      <c r="S1384" s="6">
        <f>IF(Table1[[#This Row],[Ngày hóa đơn]]&lt;&gt;"",Table1[[#This Row],[Ngày hóa đơn]],IF(Table1[[#This Row],[Ngày hạch toán]]&lt;&gt;"",Table1[[#This Row],[Ngày hạch toán]],""))</f>
        <v>45666</v>
      </c>
      <c r="T1384" s="7"/>
      <c r="U1384" s="6">
        <f>IF(Table1[[#This Row],[Ngày tính CN]]="","",S1384+T1384)</f>
        <v>45666</v>
      </c>
      <c r="V1384" s="35">
        <f ca="1">IF(Table1[[#This Row],[Hạn thanh toán]]="","",IF((U1384-NOW())&lt;0,0,(U1384-NOW())))</f>
        <v>0</v>
      </c>
      <c r="W1384" s="35"/>
      <c r="X1384" s="35">
        <f t="shared" ca="1" si="146"/>
        <v>504.49032048611116</v>
      </c>
      <c r="Y1384" s="2" t="str">
        <f t="shared" ca="1" si="147"/>
        <v>Nợ quá hạn hơn 120 ngày có khả năng mất thanh toán</v>
      </c>
      <c r="Z1384" s="51">
        <f t="shared" si="140"/>
        <v>45666</v>
      </c>
      <c r="AA1384" s="51" t="str">
        <f t="shared" si="141"/>
        <v/>
      </c>
      <c r="AB1384" s="8" t="s">
        <v>5107</v>
      </c>
      <c r="AD1384" s="2" t="str">
        <f>VLOOKUP($A1384,MA_KH!$A:$Q,MA_KH!O$1,0)</f>
        <v>SATRA TRUNG TÂM</v>
      </c>
      <c r="AE1384" s="2" t="str">
        <f>VLOOKUP($A1384,MA_KH!$A:$Q,MA_KH!P$1,0)</f>
        <v>TRUNG TÂM ĐIỀU HÀNH SATRAFOODS</v>
      </c>
    </row>
    <row r="1385" spans="1:31" ht="25.5" hidden="1" customHeight="1" x14ac:dyDescent="0.2">
      <c r="A1385" s="39" t="s">
        <v>22306</v>
      </c>
      <c r="B1385" s="39" t="s">
        <v>32</v>
      </c>
      <c r="C1385" s="40">
        <v>45666</v>
      </c>
      <c r="D1385" s="39" t="s">
        <v>4949</v>
      </c>
      <c r="E1385" s="40">
        <v>45666</v>
      </c>
      <c r="F1385" s="39">
        <v>2583</v>
      </c>
      <c r="G1385" s="39" t="s">
        <v>4950</v>
      </c>
      <c r="H1385" s="41">
        <v>460509</v>
      </c>
      <c r="I1385" s="42">
        <v>0</v>
      </c>
      <c r="J1385" s="41">
        <v>36841</v>
      </c>
      <c r="K1385" s="41">
        <v>497350</v>
      </c>
      <c r="L1385" s="7" t="s">
        <v>51</v>
      </c>
      <c r="O1385" s="35">
        <f>IF(Table1[[#This Row],[Phân loại]]="Tồn đầu kỳ",Table1[[#This Row],[Tổng giá trị]],0)</f>
        <v>497350</v>
      </c>
      <c r="P1385" s="7">
        <f>IF(Table1[[#This Row],[Số còn phải thu ĐK]]&lt;&gt;0,0,IF(Table1[[#This Row],[Phân loại]]="Bán hàng",Table1[[#This Row],[Tổng giá trị]],-Table1[[#This Row],[Tổng giá trị]]))</f>
        <v>0</v>
      </c>
      <c r="Q1385" s="35">
        <f t="shared" si="145"/>
        <v>0</v>
      </c>
      <c r="R1385" s="7">
        <f>Table1[[#This Row],[Số còn phải thu ĐK]]+Table1[[#This Row],[Giá Trị HD sau CK]]-Table1[[#This Row],[Số tiền đã thu]]</f>
        <v>497350</v>
      </c>
      <c r="S1385" s="6">
        <f>IF(Table1[[#This Row],[Ngày hóa đơn]]&lt;&gt;"",Table1[[#This Row],[Ngày hóa đơn]],IF(Table1[[#This Row],[Ngày hạch toán]]&lt;&gt;"",Table1[[#This Row],[Ngày hạch toán]],""))</f>
        <v>45666</v>
      </c>
      <c r="T1385" s="7"/>
      <c r="U1385" s="6">
        <f>IF(Table1[[#This Row],[Ngày tính CN]]="","",S1385+T1385)</f>
        <v>45666</v>
      </c>
      <c r="V1385" s="35">
        <f ca="1">IF(Table1[[#This Row],[Hạn thanh toán]]="","",IF((U1385-NOW())&lt;0,0,(U1385-NOW())))</f>
        <v>0</v>
      </c>
      <c r="W1385" s="35"/>
      <c r="X1385" s="35">
        <f t="shared" ca="1" si="146"/>
        <v>504.49032048611116</v>
      </c>
      <c r="Y1385" s="2" t="str">
        <f t="shared" ca="1" si="147"/>
        <v>Nợ quá hạn hơn 120 ngày có khả năng mất thanh toán</v>
      </c>
      <c r="Z1385" s="51">
        <f t="shared" si="140"/>
        <v>45666</v>
      </c>
      <c r="AA1385" s="51" t="str">
        <f t="shared" si="141"/>
        <v/>
      </c>
      <c r="AB1385" s="8" t="s">
        <v>5107</v>
      </c>
      <c r="AD1385" s="2" t="str">
        <f>VLOOKUP($A1385,MA_KH!$A:$Q,MA_KH!O$1,0)</f>
        <v>SATRA TRUNG TÂM</v>
      </c>
      <c r="AE1385" s="2" t="str">
        <f>VLOOKUP($A1385,MA_KH!$A:$Q,MA_KH!P$1,0)</f>
        <v>TRUNG TÂM ĐIỀU HÀNH SATRAFOODS</v>
      </c>
    </row>
    <row r="1386" spans="1:31" ht="25.5" hidden="1" customHeight="1" x14ac:dyDescent="0.2">
      <c r="A1386" s="39" t="s">
        <v>22306</v>
      </c>
      <c r="B1386" s="39" t="s">
        <v>32</v>
      </c>
      <c r="C1386" s="40">
        <v>45666</v>
      </c>
      <c r="D1386" s="39" t="s">
        <v>4951</v>
      </c>
      <c r="E1386" s="40">
        <v>45666</v>
      </c>
      <c r="F1386" s="39">
        <v>2587</v>
      </c>
      <c r="G1386" s="39" t="s">
        <v>4952</v>
      </c>
      <c r="H1386" s="41">
        <v>920980</v>
      </c>
      <c r="I1386" s="42">
        <v>0</v>
      </c>
      <c r="J1386" s="41">
        <v>73678</v>
      </c>
      <c r="K1386" s="41">
        <v>994658</v>
      </c>
      <c r="L1386" s="7" t="s">
        <v>51</v>
      </c>
      <c r="O1386" s="35">
        <f>IF(Table1[[#This Row],[Phân loại]]="Tồn đầu kỳ",Table1[[#This Row],[Tổng giá trị]],0)</f>
        <v>994658</v>
      </c>
      <c r="P1386" s="7">
        <f>IF(Table1[[#This Row],[Số còn phải thu ĐK]]&lt;&gt;0,0,IF(Table1[[#This Row],[Phân loại]]="Bán hàng",Table1[[#This Row],[Tổng giá trị]],-Table1[[#This Row],[Tổng giá trị]]))</f>
        <v>0</v>
      </c>
      <c r="Q1386" s="35">
        <f t="shared" si="145"/>
        <v>0</v>
      </c>
      <c r="R1386" s="7">
        <f>Table1[[#This Row],[Số còn phải thu ĐK]]+Table1[[#This Row],[Giá Trị HD sau CK]]-Table1[[#This Row],[Số tiền đã thu]]</f>
        <v>994658</v>
      </c>
      <c r="S1386" s="6">
        <f>IF(Table1[[#This Row],[Ngày hóa đơn]]&lt;&gt;"",Table1[[#This Row],[Ngày hóa đơn]],IF(Table1[[#This Row],[Ngày hạch toán]]&lt;&gt;"",Table1[[#This Row],[Ngày hạch toán]],""))</f>
        <v>45666</v>
      </c>
      <c r="T1386" s="7"/>
      <c r="U1386" s="6">
        <f>IF(Table1[[#This Row],[Ngày tính CN]]="","",S1386+T1386)</f>
        <v>45666</v>
      </c>
      <c r="V1386" s="35">
        <f ca="1">IF(Table1[[#This Row],[Hạn thanh toán]]="","",IF((U1386-NOW())&lt;0,0,(U1386-NOW())))</f>
        <v>0</v>
      </c>
      <c r="W1386" s="35"/>
      <c r="X1386" s="35">
        <f t="shared" ca="1" si="146"/>
        <v>504.49032048611116</v>
      </c>
      <c r="Y1386" s="2" t="str">
        <f t="shared" ca="1" si="147"/>
        <v>Nợ quá hạn hơn 120 ngày có khả năng mất thanh toán</v>
      </c>
      <c r="Z1386" s="51">
        <f t="shared" si="140"/>
        <v>45666</v>
      </c>
      <c r="AA1386" s="51" t="str">
        <f t="shared" si="141"/>
        <v/>
      </c>
      <c r="AB1386" s="8" t="s">
        <v>5107</v>
      </c>
      <c r="AD1386" s="2" t="str">
        <f>VLOOKUP($A1386,MA_KH!$A:$Q,MA_KH!O$1,0)</f>
        <v>SATRA TRUNG TÂM</v>
      </c>
      <c r="AE1386" s="2" t="str">
        <f>VLOOKUP($A1386,MA_KH!$A:$Q,MA_KH!P$1,0)</f>
        <v>TRUNG TÂM ĐIỀU HÀNH SATRAFOODS</v>
      </c>
    </row>
    <row r="1387" spans="1:31" ht="25.5" hidden="1" customHeight="1" x14ac:dyDescent="0.2">
      <c r="A1387" s="30" t="s">
        <v>22306</v>
      </c>
      <c r="B1387" s="30" t="s">
        <v>32</v>
      </c>
      <c r="C1387" s="37">
        <v>45666</v>
      </c>
      <c r="D1387" s="30" t="s">
        <v>4953</v>
      </c>
      <c r="E1387" s="37">
        <v>45666</v>
      </c>
      <c r="F1387" s="30">
        <v>2588</v>
      </c>
      <c r="G1387" s="30" t="s">
        <v>4954</v>
      </c>
      <c r="H1387" s="38">
        <v>553467</v>
      </c>
      <c r="I1387" s="34">
        <v>0</v>
      </c>
      <c r="J1387" s="38">
        <v>44277</v>
      </c>
      <c r="K1387" s="38">
        <v>597744</v>
      </c>
      <c r="L1387" s="7" t="s">
        <v>51</v>
      </c>
      <c r="O1387" s="35">
        <f>IF(Table1[[#This Row],[Phân loại]]="Tồn đầu kỳ",Table1[[#This Row],[Tổng giá trị]],0)</f>
        <v>597744</v>
      </c>
      <c r="P1387" s="7">
        <f>IF(Table1[[#This Row],[Số còn phải thu ĐK]]&lt;&gt;0,0,IF(Table1[[#This Row],[Phân loại]]="Bán hàng",Table1[[#This Row],[Tổng giá trị]],-Table1[[#This Row],[Tổng giá trị]]))</f>
        <v>0</v>
      </c>
      <c r="Q1387" s="35">
        <f t="shared" si="145"/>
        <v>0</v>
      </c>
      <c r="R1387" s="7">
        <f>Table1[[#This Row],[Số còn phải thu ĐK]]+Table1[[#This Row],[Giá Trị HD sau CK]]-Table1[[#This Row],[Số tiền đã thu]]</f>
        <v>597744</v>
      </c>
      <c r="S1387" s="6">
        <f>IF(Table1[[#This Row],[Ngày hóa đơn]]&lt;&gt;"",Table1[[#This Row],[Ngày hóa đơn]],IF(Table1[[#This Row],[Ngày hạch toán]]&lt;&gt;"",Table1[[#This Row],[Ngày hạch toán]],""))</f>
        <v>45666</v>
      </c>
      <c r="T1387" s="7"/>
      <c r="U1387" s="6">
        <f>IF(Table1[[#This Row],[Ngày tính CN]]="","",S1387+T1387)</f>
        <v>45666</v>
      </c>
      <c r="V1387" s="35">
        <f ca="1">IF(Table1[[#This Row],[Hạn thanh toán]]="","",IF((U1387-NOW())&lt;0,0,(U1387-NOW())))</f>
        <v>0</v>
      </c>
      <c r="W1387" s="35"/>
      <c r="X1387" s="35">
        <f t="shared" ca="1" si="146"/>
        <v>504.49032048611116</v>
      </c>
      <c r="Y1387" s="2" t="str">
        <f t="shared" ca="1" si="147"/>
        <v>Nợ quá hạn hơn 120 ngày có khả năng mất thanh toán</v>
      </c>
      <c r="Z1387" s="51">
        <f t="shared" si="140"/>
        <v>45666</v>
      </c>
      <c r="AA1387" s="51" t="str">
        <f t="shared" si="141"/>
        <v/>
      </c>
      <c r="AB1387" s="8" t="s">
        <v>5107</v>
      </c>
      <c r="AD1387" s="2" t="str">
        <f>VLOOKUP($A1387,MA_KH!$A:$Q,MA_KH!O$1,0)</f>
        <v>SATRA TRUNG TÂM</v>
      </c>
      <c r="AE1387" s="2" t="str">
        <f>VLOOKUP($A1387,MA_KH!$A:$Q,MA_KH!P$1,0)</f>
        <v>TRUNG TÂM ĐIỀU HÀNH SATRAFOODS</v>
      </c>
    </row>
    <row r="1388" spans="1:31" ht="25.5" hidden="1" customHeight="1" x14ac:dyDescent="0.2">
      <c r="A1388" s="39" t="s">
        <v>22306</v>
      </c>
      <c r="B1388" s="39" t="s">
        <v>32</v>
      </c>
      <c r="C1388" s="40">
        <v>45666</v>
      </c>
      <c r="D1388" s="39" t="s">
        <v>4955</v>
      </c>
      <c r="E1388" s="40">
        <v>45666</v>
      </c>
      <c r="F1388" s="39">
        <v>2589</v>
      </c>
      <c r="G1388" s="39" t="s">
        <v>4956</v>
      </c>
      <c r="H1388" s="41">
        <v>297408</v>
      </c>
      <c r="I1388" s="42">
        <v>0</v>
      </c>
      <c r="J1388" s="41">
        <v>23793</v>
      </c>
      <c r="K1388" s="41">
        <v>321201</v>
      </c>
      <c r="L1388" s="7" t="s">
        <v>51</v>
      </c>
      <c r="O1388" s="35">
        <f>IF(Table1[[#This Row],[Phân loại]]="Tồn đầu kỳ",Table1[[#This Row],[Tổng giá trị]],0)</f>
        <v>321201</v>
      </c>
      <c r="P1388" s="7">
        <f>IF(Table1[[#This Row],[Số còn phải thu ĐK]]&lt;&gt;0,0,IF(Table1[[#This Row],[Phân loại]]="Bán hàng",Table1[[#This Row],[Tổng giá trị]],-Table1[[#This Row],[Tổng giá trị]]))</f>
        <v>0</v>
      </c>
      <c r="Q1388" s="35">
        <f t="shared" si="145"/>
        <v>0</v>
      </c>
      <c r="R1388" s="7">
        <f>Table1[[#This Row],[Số còn phải thu ĐK]]+Table1[[#This Row],[Giá Trị HD sau CK]]-Table1[[#This Row],[Số tiền đã thu]]</f>
        <v>321201</v>
      </c>
      <c r="S1388" s="6">
        <f>IF(Table1[[#This Row],[Ngày hóa đơn]]&lt;&gt;"",Table1[[#This Row],[Ngày hóa đơn]],IF(Table1[[#This Row],[Ngày hạch toán]]&lt;&gt;"",Table1[[#This Row],[Ngày hạch toán]],""))</f>
        <v>45666</v>
      </c>
      <c r="T1388" s="7"/>
      <c r="U1388" s="6">
        <f>IF(Table1[[#This Row],[Ngày tính CN]]="","",S1388+T1388)</f>
        <v>45666</v>
      </c>
      <c r="V1388" s="35">
        <f ca="1">IF(Table1[[#This Row],[Hạn thanh toán]]="","",IF((U1388-NOW())&lt;0,0,(U1388-NOW())))</f>
        <v>0</v>
      </c>
      <c r="W1388" s="35"/>
      <c r="X1388" s="35">
        <f t="shared" ca="1" si="146"/>
        <v>504.49032048611116</v>
      </c>
      <c r="Y1388" s="2" t="str">
        <f t="shared" ca="1" si="147"/>
        <v>Nợ quá hạn hơn 120 ngày có khả năng mất thanh toán</v>
      </c>
      <c r="Z1388" s="51">
        <f t="shared" si="140"/>
        <v>45666</v>
      </c>
      <c r="AA1388" s="51" t="str">
        <f t="shared" si="141"/>
        <v/>
      </c>
      <c r="AB1388" s="8" t="s">
        <v>5107</v>
      </c>
      <c r="AD1388" s="2" t="str">
        <f>VLOOKUP($A1388,MA_KH!$A:$Q,MA_KH!O$1,0)</f>
        <v>SATRA TRUNG TÂM</v>
      </c>
      <c r="AE1388" s="2" t="str">
        <f>VLOOKUP($A1388,MA_KH!$A:$Q,MA_KH!P$1,0)</f>
        <v>TRUNG TÂM ĐIỀU HÀNH SATRAFOODS</v>
      </c>
    </row>
    <row r="1389" spans="1:31" ht="25.5" hidden="1" customHeight="1" x14ac:dyDescent="0.2">
      <c r="A1389" s="39" t="s">
        <v>22306</v>
      </c>
      <c r="B1389" s="39" t="s">
        <v>32</v>
      </c>
      <c r="C1389" s="40">
        <v>45666</v>
      </c>
      <c r="D1389" s="39" t="s">
        <v>4957</v>
      </c>
      <c r="E1389" s="40">
        <v>45666</v>
      </c>
      <c r="F1389" s="39">
        <v>2591</v>
      </c>
      <c r="G1389" s="39" t="s">
        <v>4958</v>
      </c>
      <c r="H1389" s="41">
        <v>609194</v>
      </c>
      <c r="I1389" s="42">
        <v>0</v>
      </c>
      <c r="J1389" s="41">
        <v>48736</v>
      </c>
      <c r="K1389" s="41">
        <v>657930</v>
      </c>
      <c r="L1389" s="7" t="s">
        <v>51</v>
      </c>
      <c r="O1389" s="35">
        <f>IF(Table1[[#This Row],[Phân loại]]="Tồn đầu kỳ",Table1[[#This Row],[Tổng giá trị]],0)</f>
        <v>657930</v>
      </c>
      <c r="P1389" s="7">
        <f>IF(Table1[[#This Row],[Số còn phải thu ĐK]]&lt;&gt;0,0,IF(Table1[[#This Row],[Phân loại]]="Bán hàng",Table1[[#This Row],[Tổng giá trị]],-Table1[[#This Row],[Tổng giá trị]]))</f>
        <v>0</v>
      </c>
      <c r="Q1389" s="35">
        <f t="shared" si="145"/>
        <v>0</v>
      </c>
      <c r="R1389" s="7">
        <f>Table1[[#This Row],[Số còn phải thu ĐK]]+Table1[[#This Row],[Giá Trị HD sau CK]]-Table1[[#This Row],[Số tiền đã thu]]</f>
        <v>657930</v>
      </c>
      <c r="S1389" s="6">
        <f>IF(Table1[[#This Row],[Ngày hóa đơn]]&lt;&gt;"",Table1[[#This Row],[Ngày hóa đơn]],IF(Table1[[#This Row],[Ngày hạch toán]]&lt;&gt;"",Table1[[#This Row],[Ngày hạch toán]],""))</f>
        <v>45666</v>
      </c>
      <c r="T1389" s="7"/>
      <c r="U1389" s="6">
        <f>IF(Table1[[#This Row],[Ngày tính CN]]="","",S1389+T1389)</f>
        <v>45666</v>
      </c>
      <c r="V1389" s="35">
        <f ca="1">IF(Table1[[#This Row],[Hạn thanh toán]]="","",IF((U1389-NOW())&lt;0,0,(U1389-NOW())))</f>
        <v>0</v>
      </c>
      <c r="W1389" s="35"/>
      <c r="X1389" s="35">
        <f t="shared" ca="1" si="146"/>
        <v>504.49032048611116</v>
      </c>
      <c r="Y1389" s="2" t="str">
        <f t="shared" ca="1" si="147"/>
        <v>Nợ quá hạn hơn 120 ngày có khả năng mất thanh toán</v>
      </c>
      <c r="Z1389" s="51">
        <f t="shared" si="140"/>
        <v>45666</v>
      </c>
      <c r="AA1389" s="51" t="str">
        <f t="shared" si="141"/>
        <v/>
      </c>
      <c r="AB1389" s="8" t="s">
        <v>5107</v>
      </c>
      <c r="AD1389" s="2" t="str">
        <f>VLOOKUP($A1389,MA_KH!$A:$Q,MA_KH!O$1,0)</f>
        <v>SATRA TRUNG TÂM</v>
      </c>
      <c r="AE1389" s="2" t="str">
        <f>VLOOKUP($A1389,MA_KH!$A:$Q,MA_KH!P$1,0)</f>
        <v>TRUNG TÂM ĐIỀU HÀNH SATRAFOODS</v>
      </c>
    </row>
    <row r="1390" spans="1:31" ht="25.5" hidden="1" customHeight="1" x14ac:dyDescent="0.2">
      <c r="A1390" s="39" t="s">
        <v>22306</v>
      </c>
      <c r="B1390" s="39" t="s">
        <v>32</v>
      </c>
      <c r="C1390" s="40">
        <v>45666</v>
      </c>
      <c r="D1390" s="39" t="s">
        <v>4959</v>
      </c>
      <c r="E1390" s="40">
        <v>45666</v>
      </c>
      <c r="F1390" s="39">
        <v>2599</v>
      </c>
      <c r="G1390" s="39" t="s">
        <v>4960</v>
      </c>
      <c r="H1390" s="41">
        <v>249190</v>
      </c>
      <c r="I1390" s="42">
        <v>0</v>
      </c>
      <c r="J1390" s="41">
        <v>19935</v>
      </c>
      <c r="K1390" s="41">
        <v>269125</v>
      </c>
      <c r="L1390" s="7" t="s">
        <v>51</v>
      </c>
      <c r="O1390" s="35">
        <f>IF(Table1[[#This Row],[Phân loại]]="Tồn đầu kỳ",Table1[[#This Row],[Tổng giá trị]],0)</f>
        <v>269125</v>
      </c>
      <c r="P1390" s="7">
        <f>IF(Table1[[#This Row],[Số còn phải thu ĐK]]&lt;&gt;0,0,IF(Table1[[#This Row],[Phân loại]]="Bán hàng",Table1[[#This Row],[Tổng giá trị]],-Table1[[#This Row],[Tổng giá trị]]))</f>
        <v>0</v>
      </c>
      <c r="Q1390" s="35">
        <f t="shared" si="145"/>
        <v>0</v>
      </c>
      <c r="R1390" s="7">
        <f>Table1[[#This Row],[Số còn phải thu ĐK]]+Table1[[#This Row],[Giá Trị HD sau CK]]-Table1[[#This Row],[Số tiền đã thu]]</f>
        <v>269125</v>
      </c>
      <c r="S1390" s="6">
        <f>IF(Table1[[#This Row],[Ngày hóa đơn]]&lt;&gt;"",Table1[[#This Row],[Ngày hóa đơn]],IF(Table1[[#This Row],[Ngày hạch toán]]&lt;&gt;"",Table1[[#This Row],[Ngày hạch toán]],""))</f>
        <v>45666</v>
      </c>
      <c r="T1390" s="7"/>
      <c r="U1390" s="6">
        <f>IF(Table1[[#This Row],[Ngày tính CN]]="","",S1390+T1390)</f>
        <v>45666</v>
      </c>
      <c r="V1390" s="35">
        <f ca="1">IF(Table1[[#This Row],[Hạn thanh toán]]="","",IF((U1390-NOW())&lt;0,0,(U1390-NOW())))</f>
        <v>0</v>
      </c>
      <c r="W1390" s="35"/>
      <c r="X1390" s="35">
        <f t="shared" ca="1" si="146"/>
        <v>504.49032048611116</v>
      </c>
      <c r="Y1390" s="2" t="str">
        <f t="shared" ca="1" si="147"/>
        <v>Nợ quá hạn hơn 120 ngày có khả năng mất thanh toán</v>
      </c>
      <c r="Z1390" s="51">
        <f t="shared" si="140"/>
        <v>45666</v>
      </c>
      <c r="AA1390" s="51" t="str">
        <f t="shared" si="141"/>
        <v/>
      </c>
      <c r="AB1390" s="8" t="s">
        <v>5107</v>
      </c>
      <c r="AD1390" s="2" t="str">
        <f>VLOOKUP($A1390,MA_KH!$A:$Q,MA_KH!O$1,0)</f>
        <v>SATRA TRUNG TÂM</v>
      </c>
      <c r="AE1390" s="2" t="str">
        <f>VLOOKUP($A1390,MA_KH!$A:$Q,MA_KH!P$1,0)</f>
        <v>TRUNG TÂM ĐIỀU HÀNH SATRAFOODS</v>
      </c>
    </row>
    <row r="1391" spans="1:31" ht="25.5" hidden="1" customHeight="1" x14ac:dyDescent="0.2">
      <c r="A1391" s="39" t="s">
        <v>22306</v>
      </c>
      <c r="B1391" s="39" t="s">
        <v>32</v>
      </c>
      <c r="C1391" s="40">
        <v>45666</v>
      </c>
      <c r="D1391" s="39" t="s">
        <v>4961</v>
      </c>
      <c r="E1391" s="40">
        <v>45666</v>
      </c>
      <c r="F1391" s="39">
        <v>2601</v>
      </c>
      <c r="G1391" s="39" t="s">
        <v>4962</v>
      </c>
      <c r="H1391" s="41">
        <v>369110</v>
      </c>
      <c r="I1391" s="42">
        <v>0</v>
      </c>
      <c r="J1391" s="41">
        <v>29529</v>
      </c>
      <c r="K1391" s="41">
        <v>398639</v>
      </c>
      <c r="L1391" s="7" t="s">
        <v>51</v>
      </c>
      <c r="O1391" s="35">
        <f>IF(Table1[[#This Row],[Phân loại]]="Tồn đầu kỳ",Table1[[#This Row],[Tổng giá trị]],0)</f>
        <v>398639</v>
      </c>
      <c r="P1391" s="7">
        <f>IF(Table1[[#This Row],[Số còn phải thu ĐK]]&lt;&gt;0,0,IF(Table1[[#This Row],[Phân loại]]="Bán hàng",Table1[[#This Row],[Tổng giá trị]],-Table1[[#This Row],[Tổng giá trị]]))</f>
        <v>0</v>
      </c>
      <c r="Q1391" s="35">
        <f t="shared" si="145"/>
        <v>0</v>
      </c>
      <c r="R1391" s="7">
        <f>Table1[[#This Row],[Số còn phải thu ĐK]]+Table1[[#This Row],[Giá Trị HD sau CK]]-Table1[[#This Row],[Số tiền đã thu]]</f>
        <v>398639</v>
      </c>
      <c r="S1391" s="6">
        <f>IF(Table1[[#This Row],[Ngày hóa đơn]]&lt;&gt;"",Table1[[#This Row],[Ngày hóa đơn]],IF(Table1[[#This Row],[Ngày hạch toán]]&lt;&gt;"",Table1[[#This Row],[Ngày hạch toán]],""))</f>
        <v>45666</v>
      </c>
      <c r="T1391" s="7"/>
      <c r="U1391" s="6">
        <f>IF(Table1[[#This Row],[Ngày tính CN]]="","",S1391+T1391)</f>
        <v>45666</v>
      </c>
      <c r="V1391" s="35">
        <f ca="1">IF(Table1[[#This Row],[Hạn thanh toán]]="","",IF((U1391-NOW())&lt;0,0,(U1391-NOW())))</f>
        <v>0</v>
      </c>
      <c r="W1391" s="35"/>
      <c r="X1391" s="35">
        <f t="shared" ca="1" si="146"/>
        <v>504.49032048611116</v>
      </c>
      <c r="Y1391" s="2" t="str">
        <f t="shared" ca="1" si="147"/>
        <v>Nợ quá hạn hơn 120 ngày có khả năng mất thanh toán</v>
      </c>
      <c r="Z1391" s="51">
        <f t="shared" si="140"/>
        <v>45666</v>
      </c>
      <c r="AA1391" s="51" t="str">
        <f t="shared" si="141"/>
        <v/>
      </c>
      <c r="AB1391" s="8" t="s">
        <v>5107</v>
      </c>
      <c r="AD1391" s="2" t="str">
        <f>VLOOKUP($A1391,MA_KH!$A:$Q,MA_KH!O$1,0)</f>
        <v>SATRA TRUNG TÂM</v>
      </c>
      <c r="AE1391" s="2" t="str">
        <f>VLOOKUP($A1391,MA_KH!$A:$Q,MA_KH!P$1,0)</f>
        <v>TRUNG TÂM ĐIỀU HÀNH SATRAFOODS</v>
      </c>
    </row>
    <row r="1392" spans="1:31" ht="25.5" hidden="1" customHeight="1" x14ac:dyDescent="0.2">
      <c r="A1392" s="39" t="s">
        <v>22306</v>
      </c>
      <c r="B1392" s="39" t="s">
        <v>32</v>
      </c>
      <c r="C1392" s="40">
        <v>45666</v>
      </c>
      <c r="D1392" s="39" t="s">
        <v>4963</v>
      </c>
      <c r="E1392" s="40">
        <v>45666</v>
      </c>
      <c r="F1392" s="39">
        <v>2792</v>
      </c>
      <c r="G1392" s="39" t="s">
        <v>4964</v>
      </c>
      <c r="H1392" s="41">
        <v>3710974</v>
      </c>
      <c r="I1392" s="42">
        <v>0</v>
      </c>
      <c r="J1392" s="41">
        <v>296878</v>
      </c>
      <c r="K1392" s="41">
        <v>4007852</v>
      </c>
      <c r="L1392" s="7" t="s">
        <v>51</v>
      </c>
      <c r="O1392" s="35">
        <f>IF(Table1[[#This Row],[Phân loại]]="Tồn đầu kỳ",Table1[[#This Row],[Tổng giá trị]],0)</f>
        <v>4007852</v>
      </c>
      <c r="P1392" s="7">
        <f>IF(Table1[[#This Row],[Số còn phải thu ĐK]]&lt;&gt;0,0,IF(Table1[[#This Row],[Phân loại]]="Bán hàng",Table1[[#This Row],[Tổng giá trị]],-Table1[[#This Row],[Tổng giá trị]]))</f>
        <v>0</v>
      </c>
      <c r="Q1392" s="35">
        <f t="shared" si="145"/>
        <v>0</v>
      </c>
      <c r="R1392" s="7">
        <f>Table1[[#This Row],[Số còn phải thu ĐK]]+Table1[[#This Row],[Giá Trị HD sau CK]]-Table1[[#This Row],[Số tiền đã thu]]</f>
        <v>4007852</v>
      </c>
      <c r="S1392" s="6">
        <f>IF(Table1[[#This Row],[Ngày hóa đơn]]&lt;&gt;"",Table1[[#This Row],[Ngày hóa đơn]],IF(Table1[[#This Row],[Ngày hạch toán]]&lt;&gt;"",Table1[[#This Row],[Ngày hạch toán]],""))</f>
        <v>45666</v>
      </c>
      <c r="T1392" s="7"/>
      <c r="U1392" s="6">
        <f>IF(Table1[[#This Row],[Ngày tính CN]]="","",S1392+T1392)</f>
        <v>45666</v>
      </c>
      <c r="V1392" s="35">
        <f ca="1">IF(Table1[[#This Row],[Hạn thanh toán]]="","",IF((U1392-NOW())&lt;0,0,(U1392-NOW())))</f>
        <v>0</v>
      </c>
      <c r="W1392" s="35"/>
      <c r="X1392" s="35">
        <f t="shared" ca="1" si="146"/>
        <v>504.49032048611116</v>
      </c>
      <c r="Y1392" s="2" t="str">
        <f t="shared" ca="1" si="147"/>
        <v>Nợ quá hạn hơn 120 ngày có khả năng mất thanh toán</v>
      </c>
      <c r="Z1392" s="51">
        <f t="shared" si="140"/>
        <v>45666</v>
      </c>
      <c r="AA1392" s="51" t="str">
        <f t="shared" si="141"/>
        <v/>
      </c>
      <c r="AB1392" s="8" t="s">
        <v>5107</v>
      </c>
      <c r="AD1392" s="2" t="str">
        <f>VLOOKUP($A1392,MA_KH!$A:$Q,MA_KH!O$1,0)</f>
        <v>SATRA TRUNG TÂM</v>
      </c>
      <c r="AE1392" s="2" t="str">
        <f>VLOOKUP($A1392,MA_KH!$A:$Q,MA_KH!P$1,0)</f>
        <v>TRUNG TÂM ĐIỀU HÀNH SATRAFOODS</v>
      </c>
    </row>
    <row r="1393" spans="1:31" ht="25.5" hidden="1" customHeight="1" x14ac:dyDescent="0.2">
      <c r="A1393" s="39" t="s">
        <v>22306</v>
      </c>
      <c r="B1393" s="39" t="s">
        <v>32</v>
      </c>
      <c r="C1393" s="40">
        <v>45668</v>
      </c>
      <c r="D1393" s="39" t="s">
        <v>4965</v>
      </c>
      <c r="E1393" s="40">
        <v>45668</v>
      </c>
      <c r="F1393" s="39">
        <v>3035</v>
      </c>
      <c r="G1393" s="39" t="s">
        <v>4966</v>
      </c>
      <c r="H1393" s="41">
        <v>1263983</v>
      </c>
      <c r="I1393" s="42">
        <v>0</v>
      </c>
      <c r="J1393" s="41">
        <v>101119</v>
      </c>
      <c r="K1393" s="41">
        <v>1365102</v>
      </c>
      <c r="L1393" s="7" t="s">
        <v>51</v>
      </c>
      <c r="O1393" s="35">
        <f>IF(Table1[[#This Row],[Phân loại]]="Tồn đầu kỳ",Table1[[#This Row],[Tổng giá trị]],0)</f>
        <v>1365102</v>
      </c>
      <c r="P1393" s="7">
        <f>IF(Table1[[#This Row],[Số còn phải thu ĐK]]&lt;&gt;0,0,IF(Table1[[#This Row],[Phân loại]]="Bán hàng",Table1[[#This Row],[Tổng giá trị]],-Table1[[#This Row],[Tổng giá trị]]))</f>
        <v>0</v>
      </c>
      <c r="Q1393" s="35">
        <f t="shared" si="145"/>
        <v>0</v>
      </c>
      <c r="R1393" s="7">
        <f>Table1[[#This Row],[Số còn phải thu ĐK]]+Table1[[#This Row],[Giá Trị HD sau CK]]-Table1[[#This Row],[Số tiền đã thu]]</f>
        <v>1365102</v>
      </c>
      <c r="S1393" s="6">
        <f>IF(Table1[[#This Row],[Ngày hóa đơn]]&lt;&gt;"",Table1[[#This Row],[Ngày hóa đơn]],IF(Table1[[#This Row],[Ngày hạch toán]]&lt;&gt;"",Table1[[#This Row],[Ngày hạch toán]],""))</f>
        <v>45668</v>
      </c>
      <c r="T1393" s="7"/>
      <c r="U1393" s="6">
        <f>IF(Table1[[#This Row],[Ngày tính CN]]="","",S1393+T1393)</f>
        <v>45668</v>
      </c>
      <c r="V1393" s="35">
        <f ca="1">IF(Table1[[#This Row],[Hạn thanh toán]]="","",IF((U1393-NOW())&lt;0,0,(U1393-NOW())))</f>
        <v>0</v>
      </c>
      <c r="W1393" s="35"/>
      <c r="X1393" s="35">
        <f t="shared" ca="1" si="146"/>
        <v>502.49032048611116</v>
      </c>
      <c r="Y1393" s="2" t="str">
        <f t="shared" ca="1" si="147"/>
        <v>Nợ quá hạn hơn 120 ngày có khả năng mất thanh toán</v>
      </c>
      <c r="Z1393" s="51">
        <f t="shared" si="140"/>
        <v>45668</v>
      </c>
      <c r="AA1393" s="51" t="str">
        <f t="shared" si="141"/>
        <v/>
      </c>
      <c r="AB1393" s="8" t="s">
        <v>5107</v>
      </c>
      <c r="AD1393" s="2" t="str">
        <f>VLOOKUP($A1393,MA_KH!$A:$Q,MA_KH!O$1,0)</f>
        <v>SATRA TRUNG TÂM</v>
      </c>
      <c r="AE1393" s="2" t="str">
        <f>VLOOKUP($A1393,MA_KH!$A:$Q,MA_KH!P$1,0)</f>
        <v>TRUNG TÂM ĐIỀU HÀNH SATRAFOODS</v>
      </c>
    </row>
    <row r="1394" spans="1:31" ht="25.5" hidden="1" customHeight="1" x14ac:dyDescent="0.2">
      <c r="A1394" s="39" t="s">
        <v>22306</v>
      </c>
      <c r="B1394" s="39" t="s">
        <v>32</v>
      </c>
      <c r="C1394" s="40">
        <v>45668</v>
      </c>
      <c r="D1394" s="39" t="s">
        <v>4967</v>
      </c>
      <c r="E1394" s="40">
        <v>45668</v>
      </c>
      <c r="F1394" s="39">
        <v>3061</v>
      </c>
      <c r="G1394" s="39" t="s">
        <v>4968</v>
      </c>
      <c r="H1394" s="41">
        <v>1476440</v>
      </c>
      <c r="I1394" s="42">
        <v>0</v>
      </c>
      <c r="J1394" s="41">
        <v>118115</v>
      </c>
      <c r="K1394" s="41">
        <v>1594555</v>
      </c>
      <c r="L1394" s="7" t="s">
        <v>51</v>
      </c>
      <c r="O1394" s="35">
        <f>IF(Table1[[#This Row],[Phân loại]]="Tồn đầu kỳ",Table1[[#This Row],[Tổng giá trị]],0)</f>
        <v>1594555</v>
      </c>
      <c r="P1394" s="7">
        <f>IF(Table1[[#This Row],[Số còn phải thu ĐK]]&lt;&gt;0,0,IF(Table1[[#This Row],[Phân loại]]="Bán hàng",Table1[[#This Row],[Tổng giá trị]],-Table1[[#This Row],[Tổng giá trị]]))</f>
        <v>0</v>
      </c>
      <c r="Q1394" s="35">
        <f t="shared" si="145"/>
        <v>0</v>
      </c>
      <c r="R1394" s="7">
        <f>Table1[[#This Row],[Số còn phải thu ĐK]]+Table1[[#This Row],[Giá Trị HD sau CK]]-Table1[[#This Row],[Số tiền đã thu]]</f>
        <v>1594555</v>
      </c>
      <c r="S1394" s="6">
        <f>IF(Table1[[#This Row],[Ngày hóa đơn]]&lt;&gt;"",Table1[[#This Row],[Ngày hóa đơn]],IF(Table1[[#This Row],[Ngày hạch toán]]&lt;&gt;"",Table1[[#This Row],[Ngày hạch toán]],""))</f>
        <v>45668</v>
      </c>
      <c r="T1394" s="7"/>
      <c r="U1394" s="6">
        <f>IF(Table1[[#This Row],[Ngày tính CN]]="","",S1394+T1394)</f>
        <v>45668</v>
      </c>
      <c r="V1394" s="35">
        <f ca="1">IF(Table1[[#This Row],[Hạn thanh toán]]="","",IF((U1394-NOW())&lt;0,0,(U1394-NOW())))</f>
        <v>0</v>
      </c>
      <c r="W1394" s="35"/>
      <c r="X1394" s="35">
        <f t="shared" ca="1" si="146"/>
        <v>502.49032048611116</v>
      </c>
      <c r="Y1394" s="2" t="str">
        <f t="shared" ca="1" si="147"/>
        <v>Nợ quá hạn hơn 120 ngày có khả năng mất thanh toán</v>
      </c>
      <c r="Z1394" s="51">
        <f t="shared" si="140"/>
        <v>45668</v>
      </c>
      <c r="AA1394" s="51" t="str">
        <f t="shared" si="141"/>
        <v/>
      </c>
      <c r="AB1394" s="8" t="s">
        <v>5107</v>
      </c>
      <c r="AD1394" s="2" t="str">
        <f>VLOOKUP($A1394,MA_KH!$A:$Q,MA_KH!O$1,0)</f>
        <v>SATRA TRUNG TÂM</v>
      </c>
      <c r="AE1394" s="2" t="str">
        <f>VLOOKUP($A1394,MA_KH!$A:$Q,MA_KH!P$1,0)</f>
        <v>TRUNG TÂM ĐIỀU HÀNH SATRAFOODS</v>
      </c>
    </row>
    <row r="1395" spans="1:31" ht="25.5" hidden="1" customHeight="1" x14ac:dyDescent="0.2">
      <c r="A1395" s="39" t="s">
        <v>22306</v>
      </c>
      <c r="B1395" s="39" t="s">
        <v>32</v>
      </c>
      <c r="C1395" s="40">
        <v>45933</v>
      </c>
      <c r="D1395" s="39" t="s">
        <v>4989</v>
      </c>
      <c r="E1395" s="40">
        <v>45933</v>
      </c>
      <c r="F1395" s="39">
        <v>64718</v>
      </c>
      <c r="G1395" s="39" t="s">
        <v>4990</v>
      </c>
      <c r="H1395" s="41">
        <v>607371</v>
      </c>
      <c r="I1395" s="42">
        <v>0</v>
      </c>
      <c r="J1395" s="41">
        <v>48590</v>
      </c>
      <c r="K1395" s="41">
        <v>655961</v>
      </c>
      <c r="L1395" s="7" t="s">
        <v>51</v>
      </c>
      <c r="M1395" s="6">
        <v>46106</v>
      </c>
      <c r="O1395" s="35">
        <f>IF(Table1[[#This Row],[Phân loại]]="Tồn đầu kỳ",Table1[[#This Row],[Tổng giá trị]],0)</f>
        <v>655961</v>
      </c>
      <c r="P1395" s="7">
        <f>IF(Table1[[#This Row],[Số còn phải thu ĐK]]&lt;&gt;0,0,IF(Table1[[#This Row],[Phân loại]]="Bán hàng",Table1[[#This Row],[Tổng giá trị]],-Table1[[#This Row],[Tổng giá trị]]))</f>
        <v>0</v>
      </c>
      <c r="Q1395" s="35">
        <f t="shared" ref="Q1395:Q1433" si="148">IF(M1395&lt;&gt;"",IF(O1395&lt;&gt;0,O1395,P1395),0)</f>
        <v>655961</v>
      </c>
      <c r="R1395" s="7">
        <f>Table1[[#This Row],[Số còn phải thu ĐK]]+Table1[[#This Row],[Giá Trị HD sau CK]]-Table1[[#This Row],[Số tiền đã thu]]</f>
        <v>0</v>
      </c>
      <c r="S1395" s="6">
        <f>IF(Table1[[#This Row],[Ngày hóa đơn]]&lt;&gt;"",Table1[[#This Row],[Ngày hóa đơn]],IF(Table1[[#This Row],[Ngày hạch toán]]&lt;&gt;"",Table1[[#This Row],[Ngày hạch toán]],""))</f>
        <v>45933</v>
      </c>
      <c r="T1395" s="7"/>
      <c r="U1395" s="6">
        <f>IF(Table1[[#This Row],[Ngày tính CN]]="","",S1395+T1395)</f>
        <v>45933</v>
      </c>
      <c r="V1395" s="35">
        <f ca="1">IF(Table1[[#This Row],[Hạn thanh toán]]="","",IF((U1395-NOW())&lt;0,0,(U1395-NOW())))</f>
        <v>0</v>
      </c>
      <c r="W1395" s="35"/>
      <c r="X1395" s="35" t="str">
        <f t="shared" ref="X1395:X1440" ca="1" si="149">IF(OR(U1395="",R1395=0),"",IF((U1395-NOW())&lt;0,-(U1395-NOW()),0))</f>
        <v/>
      </c>
      <c r="Y1395" s="2" t="str">
        <f t="shared" ref="Y1395:Y1440" si="150">IF(R1395=0,"Đã thanh toán",IF(X1395="","",IF(X1395&lt;=0,"Chưa đến hạn thanh toán",IF(X1395&lt;=30,"Nợ quá hạn 30 ngày",IF(X1395&lt;=60,"Nợ quá hạn từ 30 ngày đến 60 ngày",IF(X1395&lt;=90,"Nợ quá hạn từ 60 ngày đến 90 ngày",IF(X1395&lt;=120,"Nợ quá hạn từ 90 ngày đến 120 ngày","Nợ quá hạn hơn 120 ngày có khả năng mất thanh toán")))))))</f>
        <v>Đã thanh toán</v>
      </c>
      <c r="Z1395" s="51">
        <f t="shared" si="140"/>
        <v>45933</v>
      </c>
      <c r="AA1395" s="51">
        <f t="shared" si="141"/>
        <v>46106</v>
      </c>
      <c r="AD1395" s="2" t="str">
        <f>VLOOKUP($A1395,MA_KH!$A:$Q,MA_KH!O$1,0)</f>
        <v>SATRA TRUNG TÂM</v>
      </c>
      <c r="AE1395" s="2" t="str">
        <f>VLOOKUP($A1395,MA_KH!$A:$Q,MA_KH!P$1,0)</f>
        <v>TRUNG TÂM ĐIỀU HÀNH SATRAFOODS</v>
      </c>
    </row>
    <row r="1396" spans="1:31" ht="25.5" hidden="1" customHeight="1" x14ac:dyDescent="0.2">
      <c r="A1396" s="39" t="s">
        <v>22306</v>
      </c>
      <c r="B1396" s="39" t="s">
        <v>32</v>
      </c>
      <c r="C1396" s="40">
        <v>45933</v>
      </c>
      <c r="D1396" s="39" t="s">
        <v>4991</v>
      </c>
      <c r="E1396" s="40">
        <v>45933</v>
      </c>
      <c r="F1396" s="39">
        <v>64739</v>
      </c>
      <c r="G1396" s="39" t="s">
        <v>4992</v>
      </c>
      <c r="H1396" s="41">
        <v>2106852</v>
      </c>
      <c r="I1396" s="42">
        <v>0</v>
      </c>
      <c r="J1396" s="41">
        <v>168548</v>
      </c>
      <c r="K1396" s="41">
        <v>2275400</v>
      </c>
      <c r="L1396" s="7" t="s">
        <v>51</v>
      </c>
      <c r="M1396" s="6">
        <v>46106</v>
      </c>
      <c r="O1396" s="35">
        <f>IF(Table1[[#This Row],[Phân loại]]="Tồn đầu kỳ",Table1[[#This Row],[Tổng giá trị]],0)</f>
        <v>2275400</v>
      </c>
      <c r="P1396" s="7">
        <f>IF(Table1[[#This Row],[Số còn phải thu ĐK]]&lt;&gt;0,0,IF(Table1[[#This Row],[Phân loại]]="Bán hàng",Table1[[#This Row],[Tổng giá trị]],-Table1[[#This Row],[Tổng giá trị]]))</f>
        <v>0</v>
      </c>
      <c r="Q1396" s="35">
        <f t="shared" si="148"/>
        <v>2275400</v>
      </c>
      <c r="R1396" s="7">
        <f>Table1[[#This Row],[Số còn phải thu ĐK]]+Table1[[#This Row],[Giá Trị HD sau CK]]-Table1[[#This Row],[Số tiền đã thu]]</f>
        <v>0</v>
      </c>
      <c r="S1396" s="6">
        <f>IF(Table1[[#This Row],[Ngày hóa đơn]]&lt;&gt;"",Table1[[#This Row],[Ngày hóa đơn]],IF(Table1[[#This Row],[Ngày hạch toán]]&lt;&gt;"",Table1[[#This Row],[Ngày hạch toán]],""))</f>
        <v>45933</v>
      </c>
      <c r="T1396" s="7"/>
      <c r="U1396" s="6">
        <f>IF(Table1[[#This Row],[Ngày tính CN]]="","",S1396+T1396)</f>
        <v>45933</v>
      </c>
      <c r="V1396" s="35">
        <f ca="1">IF(Table1[[#This Row],[Hạn thanh toán]]="","",IF((U1396-NOW())&lt;0,0,(U1396-NOW())))</f>
        <v>0</v>
      </c>
      <c r="W1396" s="35"/>
      <c r="X1396" s="35" t="str">
        <f t="shared" ca="1" si="149"/>
        <v/>
      </c>
      <c r="Y1396" s="2" t="str">
        <f t="shared" si="150"/>
        <v>Đã thanh toán</v>
      </c>
      <c r="Z1396" s="51">
        <f t="shared" si="140"/>
        <v>45933</v>
      </c>
      <c r="AA1396" s="51">
        <f t="shared" si="141"/>
        <v>46106</v>
      </c>
      <c r="AD1396" s="2" t="str">
        <f>VLOOKUP($A1396,MA_KH!$A:$Q,MA_KH!O$1,0)</f>
        <v>SATRA TRUNG TÂM</v>
      </c>
      <c r="AE1396" s="2" t="str">
        <f>VLOOKUP($A1396,MA_KH!$A:$Q,MA_KH!P$1,0)</f>
        <v>TRUNG TÂM ĐIỀU HÀNH SATRAFOODS</v>
      </c>
    </row>
    <row r="1397" spans="1:31" ht="25.5" hidden="1" customHeight="1" x14ac:dyDescent="0.2">
      <c r="A1397" s="30" t="s">
        <v>22306</v>
      </c>
      <c r="B1397" s="30" t="s">
        <v>32</v>
      </c>
      <c r="C1397" s="37">
        <v>45934</v>
      </c>
      <c r="D1397" s="30" t="s">
        <v>4993</v>
      </c>
      <c r="E1397" s="37">
        <v>45934</v>
      </c>
      <c r="F1397" s="30">
        <v>65439</v>
      </c>
      <c r="G1397" s="30" t="s">
        <v>4994</v>
      </c>
      <c r="H1397" s="38">
        <v>1517775</v>
      </c>
      <c r="I1397" s="34">
        <v>0</v>
      </c>
      <c r="J1397" s="38">
        <v>121422</v>
      </c>
      <c r="K1397" s="38">
        <v>1639197</v>
      </c>
      <c r="L1397" s="7" t="s">
        <v>51</v>
      </c>
      <c r="M1397" s="6">
        <v>46106</v>
      </c>
      <c r="O1397" s="35">
        <f>IF(Table1[[#This Row],[Phân loại]]="Tồn đầu kỳ",Table1[[#This Row],[Tổng giá trị]],0)</f>
        <v>1639197</v>
      </c>
      <c r="P1397" s="7">
        <f>IF(Table1[[#This Row],[Số còn phải thu ĐK]]&lt;&gt;0,0,IF(Table1[[#This Row],[Phân loại]]="Bán hàng",Table1[[#This Row],[Tổng giá trị]],-Table1[[#This Row],[Tổng giá trị]]))</f>
        <v>0</v>
      </c>
      <c r="Q1397" s="35">
        <f t="shared" si="148"/>
        <v>1639197</v>
      </c>
      <c r="R1397" s="7">
        <f>Table1[[#This Row],[Số còn phải thu ĐK]]+Table1[[#This Row],[Giá Trị HD sau CK]]-Table1[[#This Row],[Số tiền đã thu]]</f>
        <v>0</v>
      </c>
      <c r="S1397" s="6">
        <f>IF(Table1[[#This Row],[Ngày hóa đơn]]&lt;&gt;"",Table1[[#This Row],[Ngày hóa đơn]],IF(Table1[[#This Row],[Ngày hạch toán]]&lt;&gt;"",Table1[[#This Row],[Ngày hạch toán]],""))</f>
        <v>45934</v>
      </c>
      <c r="T1397" s="7"/>
      <c r="U1397" s="6">
        <f>IF(Table1[[#This Row],[Ngày tính CN]]="","",S1397+T1397)</f>
        <v>45934</v>
      </c>
      <c r="V1397" s="35">
        <f ca="1">IF(Table1[[#This Row],[Hạn thanh toán]]="","",IF((U1397-NOW())&lt;0,0,(U1397-NOW())))</f>
        <v>0</v>
      </c>
      <c r="W1397" s="35"/>
      <c r="X1397" s="35" t="str">
        <f t="shared" ca="1" si="149"/>
        <v/>
      </c>
      <c r="Y1397" s="2" t="str">
        <f t="shared" si="150"/>
        <v>Đã thanh toán</v>
      </c>
      <c r="Z1397" s="51">
        <f t="shared" si="140"/>
        <v>45934</v>
      </c>
      <c r="AA1397" s="51">
        <f t="shared" si="141"/>
        <v>46106</v>
      </c>
      <c r="AD1397" s="2" t="str">
        <f>VLOOKUP($A1397,MA_KH!$A:$Q,MA_KH!O$1,0)</f>
        <v>SATRA TRUNG TÂM</v>
      </c>
      <c r="AE1397" s="2" t="str">
        <f>VLOOKUP($A1397,MA_KH!$A:$Q,MA_KH!P$1,0)</f>
        <v>TRUNG TÂM ĐIỀU HÀNH SATRAFOODS</v>
      </c>
    </row>
    <row r="1398" spans="1:31" ht="25.5" hidden="1" customHeight="1" x14ac:dyDescent="0.2">
      <c r="A1398" s="39" t="s">
        <v>22306</v>
      </c>
      <c r="B1398" s="39" t="s">
        <v>32</v>
      </c>
      <c r="C1398" s="40">
        <v>45934</v>
      </c>
      <c r="D1398" s="39" t="s">
        <v>4995</v>
      </c>
      <c r="E1398" s="40">
        <v>45934</v>
      </c>
      <c r="F1398" s="39">
        <v>65440</v>
      </c>
      <c r="G1398" s="39" t="s">
        <v>4996</v>
      </c>
      <c r="H1398" s="41">
        <v>734310</v>
      </c>
      <c r="I1398" s="42">
        <v>0</v>
      </c>
      <c r="J1398" s="41">
        <v>58745</v>
      </c>
      <c r="K1398" s="41">
        <v>793055</v>
      </c>
      <c r="L1398" s="7" t="s">
        <v>51</v>
      </c>
      <c r="M1398" s="6">
        <v>46106</v>
      </c>
      <c r="O1398" s="35">
        <f>IF(Table1[[#This Row],[Phân loại]]="Tồn đầu kỳ",Table1[[#This Row],[Tổng giá trị]],0)</f>
        <v>793055</v>
      </c>
      <c r="P1398" s="7">
        <f>IF(Table1[[#This Row],[Số còn phải thu ĐK]]&lt;&gt;0,0,IF(Table1[[#This Row],[Phân loại]]="Bán hàng",Table1[[#This Row],[Tổng giá trị]],-Table1[[#This Row],[Tổng giá trị]]))</f>
        <v>0</v>
      </c>
      <c r="Q1398" s="35">
        <f t="shared" si="148"/>
        <v>793055</v>
      </c>
      <c r="R1398" s="7">
        <f>Table1[[#This Row],[Số còn phải thu ĐK]]+Table1[[#This Row],[Giá Trị HD sau CK]]-Table1[[#This Row],[Số tiền đã thu]]</f>
        <v>0</v>
      </c>
      <c r="S1398" s="6">
        <f>IF(Table1[[#This Row],[Ngày hóa đơn]]&lt;&gt;"",Table1[[#This Row],[Ngày hóa đơn]],IF(Table1[[#This Row],[Ngày hạch toán]]&lt;&gt;"",Table1[[#This Row],[Ngày hạch toán]],""))</f>
        <v>45934</v>
      </c>
      <c r="T1398" s="7"/>
      <c r="U1398" s="6">
        <f>IF(Table1[[#This Row],[Ngày tính CN]]="","",S1398+T1398)</f>
        <v>45934</v>
      </c>
      <c r="V1398" s="35">
        <f ca="1">IF(Table1[[#This Row],[Hạn thanh toán]]="","",IF((U1398-NOW())&lt;0,0,(U1398-NOW())))</f>
        <v>0</v>
      </c>
      <c r="W1398" s="35"/>
      <c r="X1398" s="35" t="str">
        <f t="shared" ca="1" si="149"/>
        <v/>
      </c>
      <c r="Y1398" s="2" t="str">
        <f t="shared" si="150"/>
        <v>Đã thanh toán</v>
      </c>
      <c r="Z1398" s="51">
        <f t="shared" si="140"/>
        <v>45934</v>
      </c>
      <c r="AA1398" s="51">
        <f t="shared" si="141"/>
        <v>46106</v>
      </c>
      <c r="AD1398" s="2" t="str">
        <f>VLOOKUP($A1398,MA_KH!$A:$Q,MA_KH!O$1,0)</f>
        <v>SATRA TRUNG TÂM</v>
      </c>
      <c r="AE1398" s="2" t="str">
        <f>VLOOKUP($A1398,MA_KH!$A:$Q,MA_KH!P$1,0)</f>
        <v>TRUNG TÂM ĐIỀU HÀNH SATRAFOODS</v>
      </c>
    </row>
    <row r="1399" spans="1:31" ht="25.5" hidden="1" customHeight="1" x14ac:dyDescent="0.2">
      <c r="A1399" s="39" t="s">
        <v>22306</v>
      </c>
      <c r="B1399" s="39" t="s">
        <v>32</v>
      </c>
      <c r="C1399" s="40">
        <v>45934</v>
      </c>
      <c r="D1399" s="39" t="s">
        <v>4997</v>
      </c>
      <c r="E1399" s="40">
        <v>45934</v>
      </c>
      <c r="F1399" s="39">
        <v>65461</v>
      </c>
      <c r="G1399" s="39" t="s">
        <v>4998</v>
      </c>
      <c r="H1399" s="41">
        <v>572525</v>
      </c>
      <c r="I1399" s="42">
        <v>0</v>
      </c>
      <c r="J1399" s="41">
        <v>45802</v>
      </c>
      <c r="K1399" s="41">
        <v>618327</v>
      </c>
      <c r="L1399" s="7" t="s">
        <v>51</v>
      </c>
      <c r="M1399" s="6">
        <v>46106</v>
      </c>
      <c r="O1399" s="35">
        <f>IF(Table1[[#This Row],[Phân loại]]="Tồn đầu kỳ",Table1[[#This Row],[Tổng giá trị]],0)</f>
        <v>618327</v>
      </c>
      <c r="P1399" s="7">
        <f>IF(Table1[[#This Row],[Số còn phải thu ĐK]]&lt;&gt;0,0,IF(Table1[[#This Row],[Phân loại]]="Bán hàng",Table1[[#This Row],[Tổng giá trị]],-Table1[[#This Row],[Tổng giá trị]]))</f>
        <v>0</v>
      </c>
      <c r="Q1399" s="35">
        <f t="shared" si="148"/>
        <v>618327</v>
      </c>
      <c r="R1399" s="7">
        <f>Table1[[#This Row],[Số còn phải thu ĐK]]+Table1[[#This Row],[Giá Trị HD sau CK]]-Table1[[#This Row],[Số tiền đã thu]]</f>
        <v>0</v>
      </c>
      <c r="S1399" s="6">
        <f>IF(Table1[[#This Row],[Ngày hóa đơn]]&lt;&gt;"",Table1[[#This Row],[Ngày hóa đơn]],IF(Table1[[#This Row],[Ngày hạch toán]]&lt;&gt;"",Table1[[#This Row],[Ngày hạch toán]],""))</f>
        <v>45934</v>
      </c>
      <c r="T1399" s="7"/>
      <c r="U1399" s="6">
        <f>IF(Table1[[#This Row],[Ngày tính CN]]="","",S1399+T1399)</f>
        <v>45934</v>
      </c>
      <c r="V1399" s="35">
        <f ca="1">IF(Table1[[#This Row],[Hạn thanh toán]]="","",IF((U1399-NOW())&lt;0,0,(U1399-NOW())))</f>
        <v>0</v>
      </c>
      <c r="W1399" s="35"/>
      <c r="X1399" s="35" t="str">
        <f t="shared" ca="1" si="149"/>
        <v/>
      </c>
      <c r="Y1399" s="2" t="str">
        <f t="shared" si="150"/>
        <v>Đã thanh toán</v>
      </c>
      <c r="Z1399" s="51">
        <f t="shared" si="140"/>
        <v>45934</v>
      </c>
      <c r="AA1399" s="51">
        <f t="shared" si="141"/>
        <v>46106</v>
      </c>
      <c r="AD1399" s="2" t="str">
        <f>VLOOKUP($A1399,MA_KH!$A:$Q,MA_KH!O$1,0)</f>
        <v>SATRA TRUNG TÂM</v>
      </c>
      <c r="AE1399" s="2" t="str">
        <f>VLOOKUP($A1399,MA_KH!$A:$Q,MA_KH!P$1,0)</f>
        <v>TRUNG TÂM ĐIỀU HÀNH SATRAFOODS</v>
      </c>
    </row>
    <row r="1400" spans="1:31" ht="25.5" hidden="1" customHeight="1" x14ac:dyDescent="0.2">
      <c r="A1400" s="39" t="s">
        <v>22306</v>
      </c>
      <c r="B1400" s="39" t="s">
        <v>32</v>
      </c>
      <c r="C1400" s="40">
        <v>45936</v>
      </c>
      <c r="D1400" s="39" t="s">
        <v>4999</v>
      </c>
      <c r="E1400" s="40">
        <v>45936</v>
      </c>
      <c r="F1400" s="39">
        <v>65519</v>
      </c>
      <c r="G1400" s="39" t="s">
        <v>5000</v>
      </c>
      <c r="H1400" s="41">
        <v>900834</v>
      </c>
      <c r="I1400" s="42">
        <v>0</v>
      </c>
      <c r="J1400" s="41">
        <v>72067</v>
      </c>
      <c r="K1400" s="41">
        <v>972901</v>
      </c>
      <c r="L1400" s="7" t="s">
        <v>51</v>
      </c>
      <c r="M1400" s="6">
        <v>46106</v>
      </c>
      <c r="O1400" s="35">
        <f>IF(Table1[[#This Row],[Phân loại]]="Tồn đầu kỳ",Table1[[#This Row],[Tổng giá trị]],0)</f>
        <v>972901</v>
      </c>
      <c r="P1400" s="7">
        <f>IF(Table1[[#This Row],[Số còn phải thu ĐK]]&lt;&gt;0,0,IF(Table1[[#This Row],[Phân loại]]="Bán hàng",Table1[[#This Row],[Tổng giá trị]],-Table1[[#This Row],[Tổng giá trị]]))</f>
        <v>0</v>
      </c>
      <c r="Q1400" s="35">
        <f t="shared" si="148"/>
        <v>972901</v>
      </c>
      <c r="R1400" s="7">
        <f>Table1[[#This Row],[Số còn phải thu ĐK]]+Table1[[#This Row],[Giá Trị HD sau CK]]-Table1[[#This Row],[Số tiền đã thu]]</f>
        <v>0</v>
      </c>
      <c r="S1400" s="6">
        <f>IF(Table1[[#This Row],[Ngày hóa đơn]]&lt;&gt;"",Table1[[#This Row],[Ngày hóa đơn]],IF(Table1[[#This Row],[Ngày hạch toán]]&lt;&gt;"",Table1[[#This Row],[Ngày hạch toán]],""))</f>
        <v>45936</v>
      </c>
      <c r="T1400" s="7"/>
      <c r="U1400" s="6">
        <f>IF(Table1[[#This Row],[Ngày tính CN]]="","",S1400+T1400)</f>
        <v>45936</v>
      </c>
      <c r="V1400" s="35">
        <f ca="1">IF(Table1[[#This Row],[Hạn thanh toán]]="","",IF((U1400-NOW())&lt;0,0,(U1400-NOW())))</f>
        <v>0</v>
      </c>
      <c r="W1400" s="35"/>
      <c r="X1400" s="35" t="str">
        <f t="shared" ca="1" si="149"/>
        <v/>
      </c>
      <c r="Y1400" s="2" t="str">
        <f t="shared" si="150"/>
        <v>Đã thanh toán</v>
      </c>
      <c r="Z1400" s="51">
        <f t="shared" si="140"/>
        <v>45936</v>
      </c>
      <c r="AA1400" s="51">
        <f t="shared" si="141"/>
        <v>46106</v>
      </c>
      <c r="AD1400" s="2" t="str">
        <f>VLOOKUP($A1400,MA_KH!$A:$Q,MA_KH!O$1,0)</f>
        <v>SATRA TRUNG TÂM</v>
      </c>
      <c r="AE1400" s="2" t="str">
        <f>VLOOKUP($A1400,MA_KH!$A:$Q,MA_KH!P$1,0)</f>
        <v>TRUNG TÂM ĐIỀU HÀNH SATRAFOODS</v>
      </c>
    </row>
    <row r="1401" spans="1:31" ht="25.5" hidden="1" customHeight="1" x14ac:dyDescent="0.2">
      <c r="A1401" s="39" t="s">
        <v>22306</v>
      </c>
      <c r="B1401" s="39" t="s">
        <v>32</v>
      </c>
      <c r="C1401" s="40">
        <v>45938</v>
      </c>
      <c r="D1401" s="39" t="s">
        <v>5001</v>
      </c>
      <c r="E1401" s="40">
        <v>45938</v>
      </c>
      <c r="F1401" s="39">
        <v>65656</v>
      </c>
      <c r="G1401" s="39" t="s">
        <v>5002</v>
      </c>
      <c r="H1401" s="41">
        <v>867246</v>
      </c>
      <c r="I1401" s="42">
        <v>0</v>
      </c>
      <c r="J1401" s="41">
        <v>69380</v>
      </c>
      <c r="K1401" s="41">
        <v>936626</v>
      </c>
      <c r="L1401" s="7" t="s">
        <v>51</v>
      </c>
      <c r="M1401" s="6">
        <v>46106</v>
      </c>
      <c r="O1401" s="35">
        <f>IF(Table1[[#This Row],[Phân loại]]="Tồn đầu kỳ",Table1[[#This Row],[Tổng giá trị]],0)</f>
        <v>936626</v>
      </c>
      <c r="P1401" s="7">
        <f>IF(Table1[[#This Row],[Số còn phải thu ĐK]]&lt;&gt;0,0,IF(Table1[[#This Row],[Phân loại]]="Bán hàng",Table1[[#This Row],[Tổng giá trị]],-Table1[[#This Row],[Tổng giá trị]]))</f>
        <v>0</v>
      </c>
      <c r="Q1401" s="35">
        <f t="shared" si="148"/>
        <v>936626</v>
      </c>
      <c r="R1401" s="7">
        <f>Table1[[#This Row],[Số còn phải thu ĐK]]+Table1[[#This Row],[Giá Trị HD sau CK]]-Table1[[#This Row],[Số tiền đã thu]]</f>
        <v>0</v>
      </c>
      <c r="S1401" s="6">
        <f>IF(Table1[[#This Row],[Ngày hóa đơn]]&lt;&gt;"",Table1[[#This Row],[Ngày hóa đơn]],IF(Table1[[#This Row],[Ngày hạch toán]]&lt;&gt;"",Table1[[#This Row],[Ngày hạch toán]],""))</f>
        <v>45938</v>
      </c>
      <c r="T1401" s="7"/>
      <c r="U1401" s="6">
        <f>IF(Table1[[#This Row],[Ngày tính CN]]="","",S1401+T1401)</f>
        <v>45938</v>
      </c>
      <c r="V1401" s="35">
        <f ca="1">IF(Table1[[#This Row],[Hạn thanh toán]]="","",IF((U1401-NOW())&lt;0,0,(U1401-NOW())))</f>
        <v>0</v>
      </c>
      <c r="W1401" s="35"/>
      <c r="X1401" s="35" t="str">
        <f t="shared" ca="1" si="149"/>
        <v/>
      </c>
      <c r="Y1401" s="2" t="str">
        <f t="shared" si="150"/>
        <v>Đã thanh toán</v>
      </c>
      <c r="Z1401" s="51">
        <f t="shared" si="140"/>
        <v>45938</v>
      </c>
      <c r="AA1401" s="51">
        <f t="shared" si="141"/>
        <v>46106</v>
      </c>
      <c r="AD1401" s="2" t="str">
        <f>VLOOKUP($A1401,MA_KH!$A:$Q,MA_KH!O$1,0)</f>
        <v>SATRA TRUNG TÂM</v>
      </c>
      <c r="AE1401" s="2" t="str">
        <f>VLOOKUP($A1401,MA_KH!$A:$Q,MA_KH!P$1,0)</f>
        <v>TRUNG TÂM ĐIỀU HÀNH SATRAFOODS</v>
      </c>
    </row>
    <row r="1402" spans="1:31" ht="25.5" hidden="1" customHeight="1" x14ac:dyDescent="0.2">
      <c r="A1402" s="30" t="s">
        <v>22306</v>
      </c>
      <c r="B1402" s="30" t="s">
        <v>32</v>
      </c>
      <c r="C1402" s="37">
        <v>45938</v>
      </c>
      <c r="D1402" s="30" t="s">
        <v>5003</v>
      </c>
      <c r="E1402" s="37">
        <v>45938</v>
      </c>
      <c r="F1402" s="30">
        <v>65667</v>
      </c>
      <c r="G1402" s="30" t="s">
        <v>5004</v>
      </c>
      <c r="H1402" s="38">
        <v>759740</v>
      </c>
      <c r="I1402" s="34">
        <v>0</v>
      </c>
      <c r="J1402" s="38">
        <v>60779</v>
      </c>
      <c r="K1402" s="38">
        <v>820519</v>
      </c>
      <c r="L1402" s="7" t="s">
        <v>51</v>
      </c>
      <c r="M1402" s="6">
        <v>46106</v>
      </c>
      <c r="O1402" s="35">
        <f>IF(Table1[[#This Row],[Phân loại]]="Tồn đầu kỳ",Table1[[#This Row],[Tổng giá trị]],0)</f>
        <v>820519</v>
      </c>
      <c r="P1402" s="7">
        <f>IF(Table1[[#This Row],[Số còn phải thu ĐK]]&lt;&gt;0,0,IF(Table1[[#This Row],[Phân loại]]="Bán hàng",Table1[[#This Row],[Tổng giá trị]],-Table1[[#This Row],[Tổng giá trị]]))</f>
        <v>0</v>
      </c>
      <c r="Q1402" s="35">
        <f t="shared" si="148"/>
        <v>820519</v>
      </c>
      <c r="R1402" s="7">
        <f>Table1[[#This Row],[Số còn phải thu ĐK]]+Table1[[#This Row],[Giá Trị HD sau CK]]-Table1[[#This Row],[Số tiền đã thu]]</f>
        <v>0</v>
      </c>
      <c r="S1402" s="6">
        <f>IF(Table1[[#This Row],[Ngày hóa đơn]]&lt;&gt;"",Table1[[#This Row],[Ngày hóa đơn]],IF(Table1[[#This Row],[Ngày hạch toán]]&lt;&gt;"",Table1[[#This Row],[Ngày hạch toán]],""))</f>
        <v>45938</v>
      </c>
      <c r="T1402" s="7"/>
      <c r="U1402" s="6">
        <f>IF(Table1[[#This Row],[Ngày tính CN]]="","",S1402+T1402)</f>
        <v>45938</v>
      </c>
      <c r="V1402" s="35">
        <f ca="1">IF(Table1[[#This Row],[Hạn thanh toán]]="","",IF((U1402-NOW())&lt;0,0,(U1402-NOW())))</f>
        <v>0</v>
      </c>
      <c r="W1402" s="35"/>
      <c r="X1402" s="35" t="str">
        <f t="shared" ca="1" si="149"/>
        <v/>
      </c>
      <c r="Y1402" s="2" t="str">
        <f t="shared" si="150"/>
        <v>Đã thanh toán</v>
      </c>
      <c r="Z1402" s="51">
        <f t="shared" si="140"/>
        <v>45938</v>
      </c>
      <c r="AA1402" s="51">
        <f t="shared" si="141"/>
        <v>46106</v>
      </c>
      <c r="AD1402" s="2" t="str">
        <f>VLOOKUP($A1402,MA_KH!$A:$Q,MA_KH!O$1,0)</f>
        <v>SATRA TRUNG TÂM</v>
      </c>
      <c r="AE1402" s="2" t="str">
        <f>VLOOKUP($A1402,MA_KH!$A:$Q,MA_KH!P$1,0)</f>
        <v>TRUNG TÂM ĐIỀU HÀNH SATRAFOODS</v>
      </c>
    </row>
    <row r="1403" spans="1:31" ht="25.5" hidden="1" customHeight="1" x14ac:dyDescent="0.2">
      <c r="A1403" s="39" t="s">
        <v>22306</v>
      </c>
      <c r="B1403" s="39" t="s">
        <v>32</v>
      </c>
      <c r="C1403" s="40">
        <v>45938</v>
      </c>
      <c r="D1403" s="39" t="s">
        <v>5005</v>
      </c>
      <c r="E1403" s="40">
        <v>45938</v>
      </c>
      <c r="F1403" s="39">
        <v>65668</v>
      </c>
      <c r="G1403" s="39" t="s">
        <v>5006</v>
      </c>
      <c r="H1403" s="41">
        <v>498268</v>
      </c>
      <c r="I1403" s="42">
        <v>0</v>
      </c>
      <c r="J1403" s="41">
        <v>39861</v>
      </c>
      <c r="K1403" s="41">
        <v>538129</v>
      </c>
      <c r="L1403" s="7" t="s">
        <v>51</v>
      </c>
      <c r="M1403" s="6">
        <v>46106</v>
      </c>
      <c r="O1403" s="35">
        <f>IF(Table1[[#This Row],[Phân loại]]="Tồn đầu kỳ",Table1[[#This Row],[Tổng giá trị]],0)</f>
        <v>538129</v>
      </c>
      <c r="P1403" s="7">
        <f>IF(Table1[[#This Row],[Số còn phải thu ĐK]]&lt;&gt;0,0,IF(Table1[[#This Row],[Phân loại]]="Bán hàng",Table1[[#This Row],[Tổng giá trị]],-Table1[[#This Row],[Tổng giá trị]]))</f>
        <v>0</v>
      </c>
      <c r="Q1403" s="35">
        <f t="shared" si="148"/>
        <v>538129</v>
      </c>
      <c r="R1403" s="7">
        <f>Table1[[#This Row],[Số còn phải thu ĐK]]+Table1[[#This Row],[Giá Trị HD sau CK]]-Table1[[#This Row],[Số tiền đã thu]]</f>
        <v>0</v>
      </c>
      <c r="S1403" s="6">
        <f>IF(Table1[[#This Row],[Ngày hóa đơn]]&lt;&gt;"",Table1[[#This Row],[Ngày hóa đơn]],IF(Table1[[#This Row],[Ngày hạch toán]]&lt;&gt;"",Table1[[#This Row],[Ngày hạch toán]],""))</f>
        <v>45938</v>
      </c>
      <c r="T1403" s="7"/>
      <c r="U1403" s="6">
        <f>IF(Table1[[#This Row],[Ngày tính CN]]="","",S1403+T1403)</f>
        <v>45938</v>
      </c>
      <c r="V1403" s="35">
        <f ca="1">IF(Table1[[#This Row],[Hạn thanh toán]]="","",IF((U1403-NOW())&lt;0,0,(U1403-NOW())))</f>
        <v>0</v>
      </c>
      <c r="W1403" s="35"/>
      <c r="X1403" s="35" t="str">
        <f t="shared" ca="1" si="149"/>
        <v/>
      </c>
      <c r="Y1403" s="2" t="str">
        <f t="shared" si="150"/>
        <v>Đã thanh toán</v>
      </c>
      <c r="Z1403" s="51">
        <f t="shared" si="140"/>
        <v>45938</v>
      </c>
      <c r="AA1403" s="51">
        <f t="shared" si="141"/>
        <v>46106</v>
      </c>
      <c r="AD1403" s="2" t="str">
        <f>VLOOKUP($A1403,MA_KH!$A:$Q,MA_KH!O$1,0)</f>
        <v>SATRA TRUNG TÂM</v>
      </c>
      <c r="AE1403" s="2" t="str">
        <f>VLOOKUP($A1403,MA_KH!$A:$Q,MA_KH!P$1,0)</f>
        <v>TRUNG TÂM ĐIỀU HÀNH SATRAFOODS</v>
      </c>
    </row>
    <row r="1404" spans="1:31" ht="25.5" hidden="1" customHeight="1" x14ac:dyDescent="0.2">
      <c r="A1404" s="39" t="s">
        <v>22306</v>
      </c>
      <c r="B1404" s="39" t="s">
        <v>32</v>
      </c>
      <c r="C1404" s="40">
        <v>45939</v>
      </c>
      <c r="D1404" s="39" t="s">
        <v>5007</v>
      </c>
      <c r="E1404" s="40">
        <v>45939</v>
      </c>
      <c r="F1404" s="39">
        <v>65736</v>
      </c>
      <c r="G1404" s="39" t="s">
        <v>5008</v>
      </c>
      <c r="H1404" s="41">
        <v>951239</v>
      </c>
      <c r="I1404" s="42">
        <v>0</v>
      </c>
      <c r="J1404" s="41">
        <v>76099</v>
      </c>
      <c r="K1404" s="41">
        <v>1027338</v>
      </c>
      <c r="L1404" s="7" t="s">
        <v>51</v>
      </c>
      <c r="M1404" s="6">
        <v>46106</v>
      </c>
      <c r="O1404" s="35">
        <f>IF(Table1[[#This Row],[Phân loại]]="Tồn đầu kỳ",Table1[[#This Row],[Tổng giá trị]],0)</f>
        <v>1027338</v>
      </c>
      <c r="P1404" s="7">
        <f>IF(Table1[[#This Row],[Số còn phải thu ĐK]]&lt;&gt;0,0,IF(Table1[[#This Row],[Phân loại]]="Bán hàng",Table1[[#This Row],[Tổng giá trị]],-Table1[[#This Row],[Tổng giá trị]]))</f>
        <v>0</v>
      </c>
      <c r="Q1404" s="35">
        <f t="shared" si="148"/>
        <v>1027338</v>
      </c>
      <c r="R1404" s="7">
        <f>Table1[[#This Row],[Số còn phải thu ĐK]]+Table1[[#This Row],[Giá Trị HD sau CK]]-Table1[[#This Row],[Số tiền đã thu]]</f>
        <v>0</v>
      </c>
      <c r="S1404" s="6">
        <f>IF(Table1[[#This Row],[Ngày hóa đơn]]&lt;&gt;"",Table1[[#This Row],[Ngày hóa đơn]],IF(Table1[[#This Row],[Ngày hạch toán]]&lt;&gt;"",Table1[[#This Row],[Ngày hạch toán]],""))</f>
        <v>45939</v>
      </c>
      <c r="T1404" s="7"/>
      <c r="U1404" s="6">
        <f>IF(Table1[[#This Row],[Ngày tính CN]]="","",S1404+T1404)</f>
        <v>45939</v>
      </c>
      <c r="V1404" s="35">
        <f ca="1">IF(Table1[[#This Row],[Hạn thanh toán]]="","",IF((U1404-NOW())&lt;0,0,(U1404-NOW())))</f>
        <v>0</v>
      </c>
      <c r="W1404" s="35"/>
      <c r="X1404" s="35" t="str">
        <f t="shared" ca="1" si="149"/>
        <v/>
      </c>
      <c r="Y1404" s="2" t="str">
        <f t="shared" si="150"/>
        <v>Đã thanh toán</v>
      </c>
      <c r="Z1404" s="51">
        <f t="shared" si="140"/>
        <v>45939</v>
      </c>
      <c r="AA1404" s="51">
        <f t="shared" si="141"/>
        <v>46106</v>
      </c>
      <c r="AD1404" s="2" t="str">
        <f>VLOOKUP($A1404,MA_KH!$A:$Q,MA_KH!O$1,0)</f>
        <v>SATRA TRUNG TÂM</v>
      </c>
      <c r="AE1404" s="2" t="str">
        <f>VLOOKUP($A1404,MA_KH!$A:$Q,MA_KH!P$1,0)</f>
        <v>TRUNG TÂM ĐIỀU HÀNH SATRAFOODS</v>
      </c>
    </row>
    <row r="1405" spans="1:31" ht="25.5" hidden="1" customHeight="1" x14ac:dyDescent="0.2">
      <c r="A1405" s="39" t="s">
        <v>22306</v>
      </c>
      <c r="B1405" s="39" t="s">
        <v>32</v>
      </c>
      <c r="C1405" s="40">
        <v>45939</v>
      </c>
      <c r="D1405" s="39" t="s">
        <v>5009</v>
      </c>
      <c r="E1405" s="40">
        <v>45939</v>
      </c>
      <c r="F1405" s="39">
        <v>65738</v>
      </c>
      <c r="G1405" s="39" t="s">
        <v>5010</v>
      </c>
      <c r="H1405" s="41">
        <v>645130</v>
      </c>
      <c r="I1405" s="42">
        <v>0</v>
      </c>
      <c r="J1405" s="41">
        <v>51610</v>
      </c>
      <c r="K1405" s="41">
        <v>696740</v>
      </c>
      <c r="L1405" s="7" t="s">
        <v>51</v>
      </c>
      <c r="M1405" s="6">
        <v>46106</v>
      </c>
      <c r="O1405" s="35">
        <f>IF(Table1[[#This Row],[Phân loại]]="Tồn đầu kỳ",Table1[[#This Row],[Tổng giá trị]],0)</f>
        <v>696740</v>
      </c>
      <c r="P1405" s="7">
        <f>IF(Table1[[#This Row],[Số còn phải thu ĐK]]&lt;&gt;0,0,IF(Table1[[#This Row],[Phân loại]]="Bán hàng",Table1[[#This Row],[Tổng giá trị]],-Table1[[#This Row],[Tổng giá trị]]))</f>
        <v>0</v>
      </c>
      <c r="Q1405" s="35">
        <f t="shared" si="148"/>
        <v>696740</v>
      </c>
      <c r="R1405" s="7">
        <f>Table1[[#This Row],[Số còn phải thu ĐK]]+Table1[[#This Row],[Giá Trị HD sau CK]]-Table1[[#This Row],[Số tiền đã thu]]</f>
        <v>0</v>
      </c>
      <c r="S1405" s="6">
        <f>IF(Table1[[#This Row],[Ngày hóa đơn]]&lt;&gt;"",Table1[[#This Row],[Ngày hóa đơn]],IF(Table1[[#This Row],[Ngày hạch toán]]&lt;&gt;"",Table1[[#This Row],[Ngày hạch toán]],""))</f>
        <v>45939</v>
      </c>
      <c r="T1405" s="7"/>
      <c r="U1405" s="6">
        <f>IF(Table1[[#This Row],[Ngày tính CN]]="","",S1405+T1405)</f>
        <v>45939</v>
      </c>
      <c r="V1405" s="35">
        <f ca="1">IF(Table1[[#This Row],[Hạn thanh toán]]="","",IF((U1405-NOW())&lt;0,0,(U1405-NOW())))</f>
        <v>0</v>
      </c>
      <c r="W1405" s="35"/>
      <c r="X1405" s="35" t="str">
        <f t="shared" ca="1" si="149"/>
        <v/>
      </c>
      <c r="Y1405" s="2" t="str">
        <f t="shared" si="150"/>
        <v>Đã thanh toán</v>
      </c>
      <c r="Z1405" s="51">
        <f t="shared" si="140"/>
        <v>45939</v>
      </c>
      <c r="AA1405" s="51">
        <f t="shared" si="141"/>
        <v>46106</v>
      </c>
      <c r="AD1405" s="2" t="str">
        <f>VLOOKUP($A1405,MA_KH!$A:$Q,MA_KH!O$1,0)</f>
        <v>SATRA TRUNG TÂM</v>
      </c>
      <c r="AE1405" s="2" t="str">
        <f>VLOOKUP($A1405,MA_KH!$A:$Q,MA_KH!P$1,0)</f>
        <v>TRUNG TÂM ĐIỀU HÀNH SATRAFOODS</v>
      </c>
    </row>
    <row r="1406" spans="1:31" ht="25.5" hidden="1" customHeight="1" x14ac:dyDescent="0.2">
      <c r="A1406" s="39" t="s">
        <v>22306</v>
      </c>
      <c r="B1406" s="39" t="s">
        <v>32</v>
      </c>
      <c r="C1406" s="40">
        <v>45939</v>
      </c>
      <c r="D1406" s="39" t="s">
        <v>5011</v>
      </c>
      <c r="E1406" s="40">
        <v>45939</v>
      </c>
      <c r="F1406" s="39">
        <v>65747</v>
      </c>
      <c r="G1406" s="39" t="s">
        <v>5012</v>
      </c>
      <c r="H1406" s="41">
        <v>774156</v>
      </c>
      <c r="I1406" s="42">
        <v>0</v>
      </c>
      <c r="J1406" s="41">
        <v>61932</v>
      </c>
      <c r="K1406" s="41">
        <v>836088</v>
      </c>
      <c r="L1406" s="7" t="s">
        <v>51</v>
      </c>
      <c r="M1406" s="6">
        <v>46106</v>
      </c>
      <c r="O1406" s="35">
        <f>IF(Table1[[#This Row],[Phân loại]]="Tồn đầu kỳ",Table1[[#This Row],[Tổng giá trị]],0)</f>
        <v>836088</v>
      </c>
      <c r="P1406" s="7">
        <f>IF(Table1[[#This Row],[Số còn phải thu ĐK]]&lt;&gt;0,0,IF(Table1[[#This Row],[Phân loại]]="Bán hàng",Table1[[#This Row],[Tổng giá trị]],-Table1[[#This Row],[Tổng giá trị]]))</f>
        <v>0</v>
      </c>
      <c r="Q1406" s="35">
        <f t="shared" si="148"/>
        <v>836088</v>
      </c>
      <c r="R1406" s="7">
        <f>Table1[[#This Row],[Số còn phải thu ĐK]]+Table1[[#This Row],[Giá Trị HD sau CK]]-Table1[[#This Row],[Số tiền đã thu]]</f>
        <v>0</v>
      </c>
      <c r="S1406" s="6">
        <f>IF(Table1[[#This Row],[Ngày hóa đơn]]&lt;&gt;"",Table1[[#This Row],[Ngày hóa đơn]],IF(Table1[[#This Row],[Ngày hạch toán]]&lt;&gt;"",Table1[[#This Row],[Ngày hạch toán]],""))</f>
        <v>45939</v>
      </c>
      <c r="T1406" s="7"/>
      <c r="U1406" s="6">
        <f>IF(Table1[[#This Row],[Ngày tính CN]]="","",S1406+T1406)</f>
        <v>45939</v>
      </c>
      <c r="V1406" s="35">
        <f ca="1">IF(Table1[[#This Row],[Hạn thanh toán]]="","",IF((U1406-NOW())&lt;0,0,(U1406-NOW())))</f>
        <v>0</v>
      </c>
      <c r="W1406" s="35"/>
      <c r="X1406" s="35" t="str">
        <f t="shared" ca="1" si="149"/>
        <v/>
      </c>
      <c r="Y1406" s="2" t="str">
        <f t="shared" si="150"/>
        <v>Đã thanh toán</v>
      </c>
      <c r="Z1406" s="51">
        <f t="shared" si="140"/>
        <v>45939</v>
      </c>
      <c r="AA1406" s="51">
        <f t="shared" si="141"/>
        <v>46106</v>
      </c>
      <c r="AD1406" s="2" t="str">
        <f>VLOOKUP($A1406,MA_KH!$A:$Q,MA_KH!O$1,0)</f>
        <v>SATRA TRUNG TÂM</v>
      </c>
      <c r="AE1406" s="2" t="str">
        <f>VLOOKUP($A1406,MA_KH!$A:$Q,MA_KH!P$1,0)</f>
        <v>TRUNG TÂM ĐIỀU HÀNH SATRAFOODS</v>
      </c>
    </row>
    <row r="1407" spans="1:31" ht="25.5" hidden="1" customHeight="1" x14ac:dyDescent="0.2">
      <c r="A1407" s="39" t="s">
        <v>22306</v>
      </c>
      <c r="B1407" s="39" t="s">
        <v>32</v>
      </c>
      <c r="C1407" s="40">
        <v>45939</v>
      </c>
      <c r="D1407" s="39" t="s">
        <v>5013</v>
      </c>
      <c r="E1407" s="40">
        <v>45939</v>
      </c>
      <c r="F1407" s="39">
        <v>65953</v>
      </c>
      <c r="G1407" s="39" t="s">
        <v>5014</v>
      </c>
      <c r="H1407" s="41">
        <v>547716</v>
      </c>
      <c r="I1407" s="42">
        <v>0</v>
      </c>
      <c r="J1407" s="41">
        <v>43817</v>
      </c>
      <c r="K1407" s="41">
        <v>591533</v>
      </c>
      <c r="L1407" s="7" t="s">
        <v>51</v>
      </c>
      <c r="M1407" s="6">
        <v>46106</v>
      </c>
      <c r="O1407" s="35">
        <f>IF(Table1[[#This Row],[Phân loại]]="Tồn đầu kỳ",Table1[[#This Row],[Tổng giá trị]],0)</f>
        <v>591533</v>
      </c>
      <c r="P1407" s="7">
        <f>IF(Table1[[#This Row],[Số còn phải thu ĐK]]&lt;&gt;0,0,IF(Table1[[#This Row],[Phân loại]]="Bán hàng",Table1[[#This Row],[Tổng giá trị]],-Table1[[#This Row],[Tổng giá trị]]))</f>
        <v>0</v>
      </c>
      <c r="Q1407" s="35">
        <f t="shared" si="148"/>
        <v>591533</v>
      </c>
      <c r="R1407" s="7">
        <f>Table1[[#This Row],[Số còn phải thu ĐK]]+Table1[[#This Row],[Giá Trị HD sau CK]]-Table1[[#This Row],[Số tiền đã thu]]</f>
        <v>0</v>
      </c>
      <c r="S1407" s="6">
        <f>IF(Table1[[#This Row],[Ngày hóa đơn]]&lt;&gt;"",Table1[[#This Row],[Ngày hóa đơn]],IF(Table1[[#This Row],[Ngày hạch toán]]&lt;&gt;"",Table1[[#This Row],[Ngày hạch toán]],""))</f>
        <v>45939</v>
      </c>
      <c r="T1407" s="7"/>
      <c r="U1407" s="6">
        <f>IF(Table1[[#This Row],[Ngày tính CN]]="","",S1407+T1407)</f>
        <v>45939</v>
      </c>
      <c r="V1407" s="35">
        <f ca="1">IF(Table1[[#This Row],[Hạn thanh toán]]="","",IF((U1407-NOW())&lt;0,0,(U1407-NOW())))</f>
        <v>0</v>
      </c>
      <c r="W1407" s="35"/>
      <c r="X1407" s="35" t="str">
        <f t="shared" ca="1" si="149"/>
        <v/>
      </c>
      <c r="Y1407" s="2" t="str">
        <f t="shared" si="150"/>
        <v>Đã thanh toán</v>
      </c>
      <c r="Z1407" s="51">
        <f t="shared" si="140"/>
        <v>45939</v>
      </c>
      <c r="AA1407" s="51">
        <f t="shared" si="141"/>
        <v>46106</v>
      </c>
      <c r="AD1407" s="2" t="str">
        <f>VLOOKUP($A1407,MA_KH!$A:$Q,MA_KH!O$1,0)</f>
        <v>SATRA TRUNG TÂM</v>
      </c>
      <c r="AE1407" s="2" t="str">
        <f>VLOOKUP($A1407,MA_KH!$A:$Q,MA_KH!P$1,0)</f>
        <v>TRUNG TÂM ĐIỀU HÀNH SATRAFOODS</v>
      </c>
    </row>
    <row r="1408" spans="1:31" ht="25.5" hidden="1" customHeight="1" x14ac:dyDescent="0.2">
      <c r="A1408" s="39" t="s">
        <v>22306</v>
      </c>
      <c r="B1408" s="39" t="s">
        <v>32</v>
      </c>
      <c r="C1408" s="40">
        <v>45939</v>
      </c>
      <c r="D1408" s="39" t="s">
        <v>5015</v>
      </c>
      <c r="E1408" s="40">
        <v>45939</v>
      </c>
      <c r="F1408" s="39">
        <v>66738</v>
      </c>
      <c r="G1408" s="39" t="s">
        <v>5016</v>
      </c>
      <c r="H1408" s="41">
        <v>641314</v>
      </c>
      <c r="I1408" s="42">
        <v>0</v>
      </c>
      <c r="J1408" s="41">
        <v>51305</v>
      </c>
      <c r="K1408" s="41">
        <v>692619</v>
      </c>
      <c r="L1408" s="7" t="s">
        <v>51</v>
      </c>
      <c r="M1408" s="6">
        <v>46106</v>
      </c>
      <c r="O1408" s="35">
        <f>IF(Table1[[#This Row],[Phân loại]]="Tồn đầu kỳ",Table1[[#This Row],[Tổng giá trị]],0)</f>
        <v>692619</v>
      </c>
      <c r="P1408" s="7">
        <f>IF(Table1[[#This Row],[Số còn phải thu ĐK]]&lt;&gt;0,0,IF(Table1[[#This Row],[Phân loại]]="Bán hàng",Table1[[#This Row],[Tổng giá trị]],-Table1[[#This Row],[Tổng giá trị]]))</f>
        <v>0</v>
      </c>
      <c r="Q1408" s="35">
        <f t="shared" si="148"/>
        <v>692619</v>
      </c>
      <c r="R1408" s="7">
        <f>Table1[[#This Row],[Số còn phải thu ĐK]]+Table1[[#This Row],[Giá Trị HD sau CK]]-Table1[[#This Row],[Số tiền đã thu]]</f>
        <v>0</v>
      </c>
      <c r="S1408" s="6">
        <f>IF(Table1[[#This Row],[Ngày hóa đơn]]&lt;&gt;"",Table1[[#This Row],[Ngày hóa đơn]],IF(Table1[[#This Row],[Ngày hạch toán]]&lt;&gt;"",Table1[[#This Row],[Ngày hạch toán]],""))</f>
        <v>45939</v>
      </c>
      <c r="T1408" s="7"/>
      <c r="U1408" s="6">
        <f>IF(Table1[[#This Row],[Ngày tính CN]]="","",S1408+T1408)</f>
        <v>45939</v>
      </c>
      <c r="V1408" s="35">
        <f ca="1">IF(Table1[[#This Row],[Hạn thanh toán]]="","",IF((U1408-NOW())&lt;0,0,(U1408-NOW())))</f>
        <v>0</v>
      </c>
      <c r="W1408" s="35"/>
      <c r="X1408" s="35" t="str">
        <f t="shared" ca="1" si="149"/>
        <v/>
      </c>
      <c r="Y1408" s="2" t="str">
        <f t="shared" si="150"/>
        <v>Đã thanh toán</v>
      </c>
      <c r="Z1408" s="51">
        <f t="shared" si="140"/>
        <v>45939</v>
      </c>
      <c r="AA1408" s="51">
        <f t="shared" si="141"/>
        <v>46106</v>
      </c>
      <c r="AD1408" s="2" t="str">
        <f>VLOOKUP($A1408,MA_KH!$A:$Q,MA_KH!O$1,0)</f>
        <v>SATRA TRUNG TÂM</v>
      </c>
      <c r="AE1408" s="2" t="str">
        <f>VLOOKUP($A1408,MA_KH!$A:$Q,MA_KH!P$1,0)</f>
        <v>TRUNG TÂM ĐIỀU HÀNH SATRAFOODS</v>
      </c>
    </row>
    <row r="1409" spans="1:31" ht="25.5" hidden="1" customHeight="1" x14ac:dyDescent="0.2">
      <c r="A1409" s="39" t="s">
        <v>22306</v>
      </c>
      <c r="B1409" s="39" t="s">
        <v>32</v>
      </c>
      <c r="C1409" s="40">
        <v>45939</v>
      </c>
      <c r="D1409" s="39" t="s">
        <v>5017</v>
      </c>
      <c r="E1409" s="40">
        <v>45939</v>
      </c>
      <c r="F1409" s="39">
        <v>66740</v>
      </c>
      <c r="G1409" s="39" t="s">
        <v>5018</v>
      </c>
      <c r="H1409" s="41">
        <v>247226</v>
      </c>
      <c r="I1409" s="42">
        <v>0</v>
      </c>
      <c r="J1409" s="41">
        <v>19778</v>
      </c>
      <c r="K1409" s="41">
        <v>267004</v>
      </c>
      <c r="L1409" s="7" t="s">
        <v>51</v>
      </c>
      <c r="M1409" s="6">
        <v>46106</v>
      </c>
      <c r="O1409" s="35">
        <f>IF(Table1[[#This Row],[Phân loại]]="Tồn đầu kỳ",Table1[[#This Row],[Tổng giá trị]],0)</f>
        <v>267004</v>
      </c>
      <c r="P1409" s="7">
        <f>IF(Table1[[#This Row],[Số còn phải thu ĐK]]&lt;&gt;0,0,IF(Table1[[#This Row],[Phân loại]]="Bán hàng",Table1[[#This Row],[Tổng giá trị]],-Table1[[#This Row],[Tổng giá trị]]))</f>
        <v>0</v>
      </c>
      <c r="Q1409" s="35">
        <f t="shared" si="148"/>
        <v>267004</v>
      </c>
      <c r="R1409" s="7">
        <f>Table1[[#This Row],[Số còn phải thu ĐK]]+Table1[[#This Row],[Giá Trị HD sau CK]]-Table1[[#This Row],[Số tiền đã thu]]</f>
        <v>0</v>
      </c>
      <c r="S1409" s="6">
        <f>IF(Table1[[#This Row],[Ngày hóa đơn]]&lt;&gt;"",Table1[[#This Row],[Ngày hóa đơn]],IF(Table1[[#This Row],[Ngày hạch toán]]&lt;&gt;"",Table1[[#This Row],[Ngày hạch toán]],""))</f>
        <v>45939</v>
      </c>
      <c r="T1409" s="7"/>
      <c r="U1409" s="6">
        <f>IF(Table1[[#This Row],[Ngày tính CN]]="","",S1409+T1409)</f>
        <v>45939</v>
      </c>
      <c r="V1409" s="35">
        <f ca="1">IF(Table1[[#This Row],[Hạn thanh toán]]="","",IF((U1409-NOW())&lt;0,0,(U1409-NOW())))</f>
        <v>0</v>
      </c>
      <c r="W1409" s="35"/>
      <c r="X1409" s="35" t="str">
        <f t="shared" ca="1" si="149"/>
        <v/>
      </c>
      <c r="Y1409" s="2" t="str">
        <f t="shared" si="150"/>
        <v>Đã thanh toán</v>
      </c>
      <c r="Z1409" s="51">
        <f t="shared" si="140"/>
        <v>45939</v>
      </c>
      <c r="AA1409" s="51">
        <f t="shared" si="141"/>
        <v>46106</v>
      </c>
      <c r="AD1409" s="2" t="str">
        <f>VLOOKUP($A1409,MA_KH!$A:$Q,MA_KH!O$1,0)</f>
        <v>SATRA TRUNG TÂM</v>
      </c>
      <c r="AE1409" s="2" t="str">
        <f>VLOOKUP($A1409,MA_KH!$A:$Q,MA_KH!P$1,0)</f>
        <v>TRUNG TÂM ĐIỀU HÀNH SATRAFOODS</v>
      </c>
    </row>
    <row r="1410" spans="1:31" ht="25.5" hidden="1" customHeight="1" x14ac:dyDescent="0.2">
      <c r="A1410" s="30" t="s">
        <v>22306</v>
      </c>
      <c r="B1410" s="30" t="s">
        <v>32</v>
      </c>
      <c r="C1410" s="37">
        <v>45940</v>
      </c>
      <c r="D1410" s="30" t="s">
        <v>5019</v>
      </c>
      <c r="E1410" s="37">
        <v>45940</v>
      </c>
      <c r="F1410" s="30">
        <v>66832</v>
      </c>
      <c r="G1410" s="30" t="s">
        <v>5020</v>
      </c>
      <c r="H1410" s="38">
        <v>1335502</v>
      </c>
      <c r="I1410" s="34">
        <v>0</v>
      </c>
      <c r="J1410" s="38">
        <v>106840</v>
      </c>
      <c r="K1410" s="38">
        <v>1442342</v>
      </c>
      <c r="L1410" s="7" t="s">
        <v>51</v>
      </c>
      <c r="M1410" s="6">
        <v>46106</v>
      </c>
      <c r="O1410" s="35">
        <f>IF(Table1[[#This Row],[Phân loại]]="Tồn đầu kỳ",Table1[[#This Row],[Tổng giá trị]],0)</f>
        <v>1442342</v>
      </c>
      <c r="P1410" s="7">
        <f>IF(Table1[[#This Row],[Số còn phải thu ĐK]]&lt;&gt;0,0,IF(Table1[[#This Row],[Phân loại]]="Bán hàng",Table1[[#This Row],[Tổng giá trị]],-Table1[[#This Row],[Tổng giá trị]]))</f>
        <v>0</v>
      </c>
      <c r="Q1410" s="35">
        <f t="shared" si="148"/>
        <v>1442342</v>
      </c>
      <c r="R1410" s="7">
        <f>Table1[[#This Row],[Số còn phải thu ĐK]]+Table1[[#This Row],[Giá Trị HD sau CK]]-Table1[[#This Row],[Số tiền đã thu]]</f>
        <v>0</v>
      </c>
      <c r="S1410" s="6">
        <f>IF(Table1[[#This Row],[Ngày hóa đơn]]&lt;&gt;"",Table1[[#This Row],[Ngày hóa đơn]],IF(Table1[[#This Row],[Ngày hạch toán]]&lt;&gt;"",Table1[[#This Row],[Ngày hạch toán]],""))</f>
        <v>45940</v>
      </c>
      <c r="T1410" s="7"/>
      <c r="U1410" s="6">
        <f>IF(Table1[[#This Row],[Ngày tính CN]]="","",S1410+T1410)</f>
        <v>45940</v>
      </c>
      <c r="V1410" s="35">
        <f ca="1">IF(Table1[[#This Row],[Hạn thanh toán]]="","",IF((U1410-NOW())&lt;0,0,(U1410-NOW())))</f>
        <v>0</v>
      </c>
      <c r="W1410" s="35"/>
      <c r="X1410" s="35" t="str">
        <f t="shared" ca="1" si="149"/>
        <v/>
      </c>
      <c r="Y1410" s="2" t="str">
        <f t="shared" si="150"/>
        <v>Đã thanh toán</v>
      </c>
      <c r="Z1410" s="51">
        <f t="shared" si="140"/>
        <v>45940</v>
      </c>
      <c r="AA1410" s="51">
        <f t="shared" si="141"/>
        <v>46106</v>
      </c>
      <c r="AD1410" s="2" t="str">
        <f>VLOOKUP($A1410,MA_KH!$A:$Q,MA_KH!O$1,0)</f>
        <v>SATRA TRUNG TÂM</v>
      </c>
      <c r="AE1410" s="2" t="str">
        <f>VLOOKUP($A1410,MA_KH!$A:$Q,MA_KH!P$1,0)</f>
        <v>TRUNG TÂM ĐIỀU HÀNH SATRAFOODS</v>
      </c>
    </row>
    <row r="1411" spans="1:31" ht="25.5" hidden="1" customHeight="1" x14ac:dyDescent="0.2">
      <c r="A1411" s="39" t="s">
        <v>22306</v>
      </c>
      <c r="B1411" s="39" t="s">
        <v>32</v>
      </c>
      <c r="C1411" s="40">
        <v>45940</v>
      </c>
      <c r="D1411" s="39" t="s">
        <v>5021</v>
      </c>
      <c r="E1411" s="40">
        <v>45940</v>
      </c>
      <c r="F1411" s="39">
        <v>66833</v>
      </c>
      <c r="G1411" s="39" t="s">
        <v>5022</v>
      </c>
      <c r="H1411" s="41">
        <v>434703</v>
      </c>
      <c r="I1411" s="42">
        <v>0</v>
      </c>
      <c r="J1411" s="41">
        <v>34776</v>
      </c>
      <c r="K1411" s="41">
        <v>469479</v>
      </c>
      <c r="L1411" s="7" t="s">
        <v>51</v>
      </c>
      <c r="M1411" s="6">
        <v>46106</v>
      </c>
      <c r="O1411" s="35">
        <f>IF(Table1[[#This Row],[Phân loại]]="Tồn đầu kỳ",Table1[[#This Row],[Tổng giá trị]],0)</f>
        <v>469479</v>
      </c>
      <c r="P1411" s="7">
        <f>IF(Table1[[#This Row],[Số còn phải thu ĐK]]&lt;&gt;0,0,IF(Table1[[#This Row],[Phân loại]]="Bán hàng",Table1[[#This Row],[Tổng giá trị]],-Table1[[#This Row],[Tổng giá trị]]))</f>
        <v>0</v>
      </c>
      <c r="Q1411" s="35">
        <f t="shared" si="148"/>
        <v>469479</v>
      </c>
      <c r="R1411" s="7">
        <f>Table1[[#This Row],[Số còn phải thu ĐK]]+Table1[[#This Row],[Giá Trị HD sau CK]]-Table1[[#This Row],[Số tiền đã thu]]</f>
        <v>0</v>
      </c>
      <c r="S1411" s="6">
        <f>IF(Table1[[#This Row],[Ngày hóa đơn]]&lt;&gt;"",Table1[[#This Row],[Ngày hóa đơn]],IF(Table1[[#This Row],[Ngày hạch toán]]&lt;&gt;"",Table1[[#This Row],[Ngày hạch toán]],""))</f>
        <v>45940</v>
      </c>
      <c r="T1411" s="7"/>
      <c r="U1411" s="6">
        <f>IF(Table1[[#This Row],[Ngày tính CN]]="","",S1411+T1411)</f>
        <v>45940</v>
      </c>
      <c r="V1411" s="35">
        <f ca="1">IF(Table1[[#This Row],[Hạn thanh toán]]="","",IF((U1411-NOW())&lt;0,0,(U1411-NOW())))</f>
        <v>0</v>
      </c>
      <c r="W1411" s="35"/>
      <c r="X1411" s="35" t="str">
        <f t="shared" ca="1" si="149"/>
        <v/>
      </c>
      <c r="Y1411" s="2" t="str">
        <f t="shared" si="150"/>
        <v>Đã thanh toán</v>
      </c>
      <c r="Z1411" s="51">
        <f t="shared" si="140"/>
        <v>45940</v>
      </c>
      <c r="AA1411" s="51">
        <f t="shared" si="141"/>
        <v>46106</v>
      </c>
      <c r="AD1411" s="2" t="str">
        <f>VLOOKUP($A1411,MA_KH!$A:$Q,MA_KH!O$1,0)</f>
        <v>SATRA TRUNG TÂM</v>
      </c>
      <c r="AE1411" s="2" t="str">
        <f>VLOOKUP($A1411,MA_KH!$A:$Q,MA_KH!P$1,0)</f>
        <v>TRUNG TÂM ĐIỀU HÀNH SATRAFOODS</v>
      </c>
    </row>
    <row r="1412" spans="1:31" ht="25.5" hidden="1" customHeight="1" x14ac:dyDescent="0.2">
      <c r="A1412" s="39" t="s">
        <v>22306</v>
      </c>
      <c r="B1412" s="39" t="s">
        <v>32</v>
      </c>
      <c r="C1412" s="40">
        <v>45940</v>
      </c>
      <c r="D1412" s="39" t="s">
        <v>5023</v>
      </c>
      <c r="E1412" s="40">
        <v>45940</v>
      </c>
      <c r="F1412" s="39">
        <v>66835</v>
      </c>
      <c r="G1412" s="39" t="s">
        <v>5024</v>
      </c>
      <c r="H1412" s="41">
        <v>1032170</v>
      </c>
      <c r="I1412" s="42">
        <v>0</v>
      </c>
      <c r="J1412" s="41">
        <v>82574</v>
      </c>
      <c r="K1412" s="41">
        <v>1114744</v>
      </c>
      <c r="L1412" s="7" t="s">
        <v>51</v>
      </c>
      <c r="M1412" s="6">
        <v>46106</v>
      </c>
      <c r="O1412" s="35">
        <f>IF(Table1[[#This Row],[Phân loại]]="Tồn đầu kỳ",Table1[[#This Row],[Tổng giá trị]],0)</f>
        <v>1114744</v>
      </c>
      <c r="P1412" s="7">
        <f>IF(Table1[[#This Row],[Số còn phải thu ĐK]]&lt;&gt;0,0,IF(Table1[[#This Row],[Phân loại]]="Bán hàng",Table1[[#This Row],[Tổng giá trị]],-Table1[[#This Row],[Tổng giá trị]]))</f>
        <v>0</v>
      </c>
      <c r="Q1412" s="35">
        <f t="shared" si="148"/>
        <v>1114744</v>
      </c>
      <c r="R1412" s="7">
        <f>Table1[[#This Row],[Số còn phải thu ĐK]]+Table1[[#This Row],[Giá Trị HD sau CK]]-Table1[[#This Row],[Số tiền đã thu]]</f>
        <v>0</v>
      </c>
      <c r="S1412" s="6">
        <f>IF(Table1[[#This Row],[Ngày hóa đơn]]&lt;&gt;"",Table1[[#This Row],[Ngày hóa đơn]],IF(Table1[[#This Row],[Ngày hạch toán]]&lt;&gt;"",Table1[[#This Row],[Ngày hạch toán]],""))</f>
        <v>45940</v>
      </c>
      <c r="T1412" s="7"/>
      <c r="U1412" s="6">
        <f>IF(Table1[[#This Row],[Ngày tính CN]]="","",S1412+T1412)</f>
        <v>45940</v>
      </c>
      <c r="V1412" s="35">
        <f ca="1">IF(Table1[[#This Row],[Hạn thanh toán]]="","",IF((U1412-NOW())&lt;0,0,(U1412-NOW())))</f>
        <v>0</v>
      </c>
      <c r="W1412" s="35"/>
      <c r="X1412" s="35" t="str">
        <f t="shared" ca="1" si="149"/>
        <v/>
      </c>
      <c r="Y1412" s="2" t="str">
        <f t="shared" si="150"/>
        <v>Đã thanh toán</v>
      </c>
      <c r="Z1412" s="51">
        <f t="shared" ref="Z1412:Z1475" si="151">IF(S1412="","",S1412)</f>
        <v>45940</v>
      </c>
      <c r="AA1412" s="51">
        <f t="shared" ref="AA1412:AA1475" si="152">IF(M1412="","",M1412)</f>
        <v>46106</v>
      </c>
      <c r="AD1412" s="2" t="str">
        <f>VLOOKUP($A1412,MA_KH!$A:$Q,MA_KH!O$1,0)</f>
        <v>SATRA TRUNG TÂM</v>
      </c>
      <c r="AE1412" s="2" t="str">
        <f>VLOOKUP($A1412,MA_KH!$A:$Q,MA_KH!P$1,0)</f>
        <v>TRUNG TÂM ĐIỀU HÀNH SATRAFOODS</v>
      </c>
    </row>
    <row r="1413" spans="1:31" ht="25.5" hidden="1" customHeight="1" x14ac:dyDescent="0.2">
      <c r="A1413" s="30" t="s">
        <v>22306</v>
      </c>
      <c r="B1413" s="30" t="s">
        <v>32</v>
      </c>
      <c r="C1413" s="37">
        <v>45941</v>
      </c>
      <c r="D1413" s="30" t="s">
        <v>5025</v>
      </c>
      <c r="E1413" s="37">
        <v>45941</v>
      </c>
      <c r="F1413" s="30">
        <v>66980</v>
      </c>
      <c r="G1413" s="30" t="s">
        <v>5026</v>
      </c>
      <c r="H1413" s="38">
        <v>648682</v>
      </c>
      <c r="I1413" s="34">
        <v>0</v>
      </c>
      <c r="J1413" s="38">
        <v>51895</v>
      </c>
      <c r="K1413" s="38">
        <v>700577</v>
      </c>
      <c r="L1413" s="7" t="s">
        <v>51</v>
      </c>
      <c r="M1413" s="6">
        <v>46106</v>
      </c>
      <c r="O1413" s="35">
        <f>IF(Table1[[#This Row],[Phân loại]]="Tồn đầu kỳ",Table1[[#This Row],[Tổng giá trị]],0)</f>
        <v>700577</v>
      </c>
      <c r="P1413" s="7">
        <f>IF(Table1[[#This Row],[Số còn phải thu ĐK]]&lt;&gt;0,0,IF(Table1[[#This Row],[Phân loại]]="Bán hàng",Table1[[#This Row],[Tổng giá trị]],-Table1[[#This Row],[Tổng giá trị]]))</f>
        <v>0</v>
      </c>
      <c r="Q1413" s="35">
        <f t="shared" si="148"/>
        <v>700577</v>
      </c>
      <c r="R1413" s="7">
        <f>Table1[[#This Row],[Số còn phải thu ĐK]]+Table1[[#This Row],[Giá Trị HD sau CK]]-Table1[[#This Row],[Số tiền đã thu]]</f>
        <v>0</v>
      </c>
      <c r="S1413" s="6">
        <f>IF(Table1[[#This Row],[Ngày hóa đơn]]&lt;&gt;"",Table1[[#This Row],[Ngày hóa đơn]],IF(Table1[[#This Row],[Ngày hạch toán]]&lt;&gt;"",Table1[[#This Row],[Ngày hạch toán]],""))</f>
        <v>45941</v>
      </c>
      <c r="T1413" s="7"/>
      <c r="U1413" s="6">
        <f>IF(Table1[[#This Row],[Ngày tính CN]]="","",S1413+T1413)</f>
        <v>45941</v>
      </c>
      <c r="V1413" s="35">
        <f ca="1">IF(Table1[[#This Row],[Hạn thanh toán]]="","",IF((U1413-NOW())&lt;0,0,(U1413-NOW())))</f>
        <v>0</v>
      </c>
      <c r="W1413" s="35"/>
      <c r="X1413" s="35" t="str">
        <f t="shared" ca="1" si="149"/>
        <v/>
      </c>
      <c r="Y1413" s="2" t="str">
        <f t="shared" si="150"/>
        <v>Đã thanh toán</v>
      </c>
      <c r="Z1413" s="51">
        <f t="shared" si="151"/>
        <v>45941</v>
      </c>
      <c r="AA1413" s="51">
        <f t="shared" si="152"/>
        <v>46106</v>
      </c>
      <c r="AD1413" s="2" t="str">
        <f>VLOOKUP($A1413,MA_KH!$A:$Q,MA_KH!O$1,0)</f>
        <v>SATRA TRUNG TÂM</v>
      </c>
      <c r="AE1413" s="2" t="str">
        <f>VLOOKUP($A1413,MA_KH!$A:$Q,MA_KH!P$1,0)</f>
        <v>TRUNG TÂM ĐIỀU HÀNH SATRAFOODS</v>
      </c>
    </row>
    <row r="1414" spans="1:31" ht="25.5" hidden="1" customHeight="1" x14ac:dyDescent="0.2">
      <c r="A1414" s="39" t="s">
        <v>22306</v>
      </c>
      <c r="B1414" s="39" t="s">
        <v>32</v>
      </c>
      <c r="C1414" s="40">
        <v>45941</v>
      </c>
      <c r="D1414" s="39" t="s">
        <v>5027</v>
      </c>
      <c r="E1414" s="40">
        <v>45941</v>
      </c>
      <c r="F1414" s="39">
        <v>66981</v>
      </c>
      <c r="G1414" s="39" t="s">
        <v>5028</v>
      </c>
      <c r="H1414" s="41">
        <v>865162</v>
      </c>
      <c r="I1414" s="42">
        <v>0</v>
      </c>
      <c r="J1414" s="41">
        <v>69213</v>
      </c>
      <c r="K1414" s="41">
        <v>934375</v>
      </c>
      <c r="L1414" s="7" t="s">
        <v>51</v>
      </c>
      <c r="M1414" s="6">
        <v>46106</v>
      </c>
      <c r="O1414" s="35">
        <f>IF(Table1[[#This Row],[Phân loại]]="Tồn đầu kỳ",Table1[[#This Row],[Tổng giá trị]],0)</f>
        <v>934375</v>
      </c>
      <c r="P1414" s="7">
        <f>IF(Table1[[#This Row],[Số còn phải thu ĐK]]&lt;&gt;0,0,IF(Table1[[#This Row],[Phân loại]]="Bán hàng",Table1[[#This Row],[Tổng giá trị]],-Table1[[#This Row],[Tổng giá trị]]))</f>
        <v>0</v>
      </c>
      <c r="Q1414" s="35">
        <f t="shared" si="148"/>
        <v>934375</v>
      </c>
      <c r="R1414" s="7">
        <f>Table1[[#This Row],[Số còn phải thu ĐK]]+Table1[[#This Row],[Giá Trị HD sau CK]]-Table1[[#This Row],[Số tiền đã thu]]</f>
        <v>0</v>
      </c>
      <c r="S1414" s="6">
        <f>IF(Table1[[#This Row],[Ngày hóa đơn]]&lt;&gt;"",Table1[[#This Row],[Ngày hóa đơn]],IF(Table1[[#This Row],[Ngày hạch toán]]&lt;&gt;"",Table1[[#This Row],[Ngày hạch toán]],""))</f>
        <v>45941</v>
      </c>
      <c r="T1414" s="7"/>
      <c r="U1414" s="6">
        <f>IF(Table1[[#This Row],[Ngày tính CN]]="","",S1414+T1414)</f>
        <v>45941</v>
      </c>
      <c r="V1414" s="35">
        <f ca="1">IF(Table1[[#This Row],[Hạn thanh toán]]="","",IF((U1414-NOW())&lt;0,0,(U1414-NOW())))</f>
        <v>0</v>
      </c>
      <c r="W1414" s="35"/>
      <c r="X1414" s="35" t="str">
        <f t="shared" ca="1" si="149"/>
        <v/>
      </c>
      <c r="Y1414" s="2" t="str">
        <f t="shared" si="150"/>
        <v>Đã thanh toán</v>
      </c>
      <c r="Z1414" s="51">
        <f t="shared" si="151"/>
        <v>45941</v>
      </c>
      <c r="AA1414" s="51">
        <f t="shared" si="152"/>
        <v>46106</v>
      </c>
      <c r="AD1414" s="2" t="str">
        <f>VLOOKUP($A1414,MA_KH!$A:$Q,MA_KH!O$1,0)</f>
        <v>SATRA TRUNG TÂM</v>
      </c>
      <c r="AE1414" s="2" t="str">
        <f>VLOOKUP($A1414,MA_KH!$A:$Q,MA_KH!P$1,0)</f>
        <v>TRUNG TÂM ĐIỀU HÀNH SATRAFOODS</v>
      </c>
    </row>
    <row r="1415" spans="1:31" ht="25.5" hidden="1" customHeight="1" x14ac:dyDescent="0.2">
      <c r="A1415" s="39" t="s">
        <v>22306</v>
      </c>
      <c r="B1415" s="39" t="s">
        <v>32</v>
      </c>
      <c r="C1415" s="40">
        <v>45943</v>
      </c>
      <c r="D1415" s="39" t="s">
        <v>5029</v>
      </c>
      <c r="E1415" s="40">
        <v>45943</v>
      </c>
      <c r="F1415" s="39">
        <v>67064</v>
      </c>
      <c r="G1415" s="39" t="s">
        <v>5030</v>
      </c>
      <c r="H1415" s="41">
        <v>480300</v>
      </c>
      <c r="I1415" s="42">
        <v>0</v>
      </c>
      <c r="J1415" s="41">
        <v>38424</v>
      </c>
      <c r="K1415" s="41">
        <v>518724</v>
      </c>
      <c r="L1415" s="7" t="s">
        <v>51</v>
      </c>
      <c r="M1415" s="6">
        <v>46106</v>
      </c>
      <c r="O1415" s="35">
        <f>IF(Table1[[#This Row],[Phân loại]]="Tồn đầu kỳ",Table1[[#This Row],[Tổng giá trị]],0)</f>
        <v>518724</v>
      </c>
      <c r="P1415" s="7">
        <f>IF(Table1[[#This Row],[Số còn phải thu ĐK]]&lt;&gt;0,0,IF(Table1[[#This Row],[Phân loại]]="Bán hàng",Table1[[#This Row],[Tổng giá trị]],-Table1[[#This Row],[Tổng giá trị]]))</f>
        <v>0</v>
      </c>
      <c r="Q1415" s="35">
        <f t="shared" si="148"/>
        <v>518724</v>
      </c>
      <c r="R1415" s="7">
        <f>Table1[[#This Row],[Số còn phải thu ĐK]]+Table1[[#This Row],[Giá Trị HD sau CK]]-Table1[[#This Row],[Số tiền đã thu]]</f>
        <v>0</v>
      </c>
      <c r="S1415" s="6">
        <f>IF(Table1[[#This Row],[Ngày hóa đơn]]&lt;&gt;"",Table1[[#This Row],[Ngày hóa đơn]],IF(Table1[[#This Row],[Ngày hạch toán]]&lt;&gt;"",Table1[[#This Row],[Ngày hạch toán]],""))</f>
        <v>45943</v>
      </c>
      <c r="T1415" s="7"/>
      <c r="U1415" s="6">
        <f>IF(Table1[[#This Row],[Ngày tính CN]]="","",S1415+T1415)</f>
        <v>45943</v>
      </c>
      <c r="V1415" s="35">
        <f ca="1">IF(Table1[[#This Row],[Hạn thanh toán]]="","",IF((U1415-NOW())&lt;0,0,(U1415-NOW())))</f>
        <v>0</v>
      </c>
      <c r="W1415" s="35"/>
      <c r="X1415" s="35" t="str">
        <f t="shared" ca="1" si="149"/>
        <v/>
      </c>
      <c r="Y1415" s="2" t="str">
        <f t="shared" si="150"/>
        <v>Đã thanh toán</v>
      </c>
      <c r="Z1415" s="51">
        <f t="shared" si="151"/>
        <v>45943</v>
      </c>
      <c r="AA1415" s="51">
        <f t="shared" si="152"/>
        <v>46106</v>
      </c>
      <c r="AD1415" s="2" t="str">
        <f>VLOOKUP($A1415,MA_KH!$A:$Q,MA_KH!O$1,0)</f>
        <v>SATRA TRUNG TÂM</v>
      </c>
      <c r="AE1415" s="2" t="str">
        <f>VLOOKUP($A1415,MA_KH!$A:$Q,MA_KH!P$1,0)</f>
        <v>TRUNG TÂM ĐIỀU HÀNH SATRAFOODS</v>
      </c>
    </row>
    <row r="1416" spans="1:31" ht="25.5" hidden="1" customHeight="1" x14ac:dyDescent="0.2">
      <c r="A1416" s="39" t="s">
        <v>22306</v>
      </c>
      <c r="B1416" s="39" t="s">
        <v>32</v>
      </c>
      <c r="C1416" s="40">
        <v>45945</v>
      </c>
      <c r="D1416" s="39" t="s">
        <v>5031</v>
      </c>
      <c r="E1416" s="40">
        <v>45945</v>
      </c>
      <c r="F1416" s="39">
        <v>67171</v>
      </c>
      <c r="G1416" s="39" t="s">
        <v>5032</v>
      </c>
      <c r="H1416" s="41">
        <v>773760</v>
      </c>
      <c r="I1416" s="42">
        <v>0</v>
      </c>
      <c r="J1416" s="41">
        <v>61901</v>
      </c>
      <c r="K1416" s="41">
        <v>835661</v>
      </c>
      <c r="L1416" s="7" t="s">
        <v>51</v>
      </c>
      <c r="M1416" s="6">
        <v>46106</v>
      </c>
      <c r="O1416" s="35">
        <f>IF(Table1[[#This Row],[Phân loại]]="Tồn đầu kỳ",Table1[[#This Row],[Tổng giá trị]],0)</f>
        <v>835661</v>
      </c>
      <c r="P1416" s="7">
        <f>IF(Table1[[#This Row],[Số còn phải thu ĐK]]&lt;&gt;0,0,IF(Table1[[#This Row],[Phân loại]]="Bán hàng",Table1[[#This Row],[Tổng giá trị]],-Table1[[#This Row],[Tổng giá trị]]))</f>
        <v>0</v>
      </c>
      <c r="Q1416" s="35">
        <f t="shared" si="148"/>
        <v>835661</v>
      </c>
      <c r="R1416" s="7">
        <f>Table1[[#This Row],[Số còn phải thu ĐK]]+Table1[[#This Row],[Giá Trị HD sau CK]]-Table1[[#This Row],[Số tiền đã thu]]</f>
        <v>0</v>
      </c>
      <c r="S1416" s="6">
        <f>IF(Table1[[#This Row],[Ngày hóa đơn]]&lt;&gt;"",Table1[[#This Row],[Ngày hóa đơn]],IF(Table1[[#This Row],[Ngày hạch toán]]&lt;&gt;"",Table1[[#This Row],[Ngày hạch toán]],""))</f>
        <v>45945</v>
      </c>
      <c r="T1416" s="7"/>
      <c r="U1416" s="6">
        <f>IF(Table1[[#This Row],[Ngày tính CN]]="","",S1416+T1416)</f>
        <v>45945</v>
      </c>
      <c r="V1416" s="35">
        <f ca="1">IF(Table1[[#This Row],[Hạn thanh toán]]="","",IF((U1416-NOW())&lt;0,0,(U1416-NOW())))</f>
        <v>0</v>
      </c>
      <c r="W1416" s="35"/>
      <c r="X1416" s="35" t="str">
        <f t="shared" ca="1" si="149"/>
        <v/>
      </c>
      <c r="Y1416" s="2" t="str">
        <f t="shared" si="150"/>
        <v>Đã thanh toán</v>
      </c>
      <c r="Z1416" s="51">
        <f t="shared" si="151"/>
        <v>45945</v>
      </c>
      <c r="AA1416" s="51">
        <f t="shared" si="152"/>
        <v>46106</v>
      </c>
      <c r="AD1416" s="2" t="str">
        <f>VLOOKUP($A1416,MA_KH!$A:$Q,MA_KH!O$1,0)</f>
        <v>SATRA TRUNG TÂM</v>
      </c>
      <c r="AE1416" s="2" t="str">
        <f>VLOOKUP($A1416,MA_KH!$A:$Q,MA_KH!P$1,0)</f>
        <v>TRUNG TÂM ĐIỀU HÀNH SATRAFOODS</v>
      </c>
    </row>
    <row r="1417" spans="1:31" ht="25.5" hidden="1" customHeight="1" x14ac:dyDescent="0.2">
      <c r="A1417" s="39" t="s">
        <v>22306</v>
      </c>
      <c r="B1417" s="39" t="s">
        <v>32</v>
      </c>
      <c r="C1417" s="40">
        <v>45945</v>
      </c>
      <c r="D1417" s="39" t="s">
        <v>5033</v>
      </c>
      <c r="E1417" s="40">
        <v>45945</v>
      </c>
      <c r="F1417" s="39">
        <v>67172</v>
      </c>
      <c r="G1417" s="39" t="s">
        <v>5034</v>
      </c>
      <c r="H1417" s="41">
        <v>1089230</v>
      </c>
      <c r="I1417" s="42">
        <v>0</v>
      </c>
      <c r="J1417" s="41">
        <v>87138</v>
      </c>
      <c r="K1417" s="41">
        <v>1176368</v>
      </c>
      <c r="L1417" s="7" t="s">
        <v>51</v>
      </c>
      <c r="M1417" s="6">
        <v>46106</v>
      </c>
      <c r="O1417" s="35">
        <f>IF(Table1[[#This Row],[Phân loại]]="Tồn đầu kỳ",Table1[[#This Row],[Tổng giá trị]],0)</f>
        <v>1176368</v>
      </c>
      <c r="P1417" s="7">
        <f>IF(Table1[[#This Row],[Số còn phải thu ĐK]]&lt;&gt;0,0,IF(Table1[[#This Row],[Phân loại]]="Bán hàng",Table1[[#This Row],[Tổng giá trị]],-Table1[[#This Row],[Tổng giá trị]]))</f>
        <v>0</v>
      </c>
      <c r="Q1417" s="35">
        <f t="shared" si="148"/>
        <v>1176368</v>
      </c>
      <c r="R1417" s="7">
        <f>Table1[[#This Row],[Số còn phải thu ĐK]]+Table1[[#This Row],[Giá Trị HD sau CK]]-Table1[[#This Row],[Số tiền đã thu]]</f>
        <v>0</v>
      </c>
      <c r="S1417" s="6">
        <f>IF(Table1[[#This Row],[Ngày hóa đơn]]&lt;&gt;"",Table1[[#This Row],[Ngày hóa đơn]],IF(Table1[[#This Row],[Ngày hạch toán]]&lt;&gt;"",Table1[[#This Row],[Ngày hạch toán]],""))</f>
        <v>45945</v>
      </c>
      <c r="T1417" s="7"/>
      <c r="U1417" s="6">
        <f>IF(Table1[[#This Row],[Ngày tính CN]]="","",S1417+T1417)</f>
        <v>45945</v>
      </c>
      <c r="V1417" s="35">
        <f ca="1">IF(Table1[[#This Row],[Hạn thanh toán]]="","",IF((U1417-NOW())&lt;0,0,(U1417-NOW())))</f>
        <v>0</v>
      </c>
      <c r="W1417" s="35"/>
      <c r="X1417" s="35" t="str">
        <f t="shared" ca="1" si="149"/>
        <v/>
      </c>
      <c r="Y1417" s="2" t="str">
        <f t="shared" si="150"/>
        <v>Đã thanh toán</v>
      </c>
      <c r="Z1417" s="51">
        <f t="shared" si="151"/>
        <v>45945</v>
      </c>
      <c r="AA1417" s="51">
        <f t="shared" si="152"/>
        <v>46106</v>
      </c>
      <c r="AD1417" s="2" t="str">
        <f>VLOOKUP($A1417,MA_KH!$A:$Q,MA_KH!O$1,0)</f>
        <v>SATRA TRUNG TÂM</v>
      </c>
      <c r="AE1417" s="2" t="str">
        <f>VLOOKUP($A1417,MA_KH!$A:$Q,MA_KH!P$1,0)</f>
        <v>TRUNG TÂM ĐIỀU HÀNH SATRAFOODS</v>
      </c>
    </row>
    <row r="1418" spans="1:31" ht="25.5" hidden="1" customHeight="1" x14ac:dyDescent="0.2">
      <c r="A1418" s="39" t="s">
        <v>22306</v>
      </c>
      <c r="B1418" s="39" t="s">
        <v>32</v>
      </c>
      <c r="C1418" s="40">
        <v>45945</v>
      </c>
      <c r="D1418" s="39" t="s">
        <v>5035</v>
      </c>
      <c r="E1418" s="40">
        <v>45945</v>
      </c>
      <c r="F1418" s="39">
        <v>67189</v>
      </c>
      <c r="G1418" s="39" t="s">
        <v>5036</v>
      </c>
      <c r="H1418" s="41">
        <v>220293</v>
      </c>
      <c r="I1418" s="42">
        <v>0</v>
      </c>
      <c r="J1418" s="41">
        <v>17623</v>
      </c>
      <c r="K1418" s="41">
        <v>237916</v>
      </c>
      <c r="L1418" s="7" t="s">
        <v>51</v>
      </c>
      <c r="M1418" s="6">
        <v>46106</v>
      </c>
      <c r="O1418" s="35">
        <f>IF(Table1[[#This Row],[Phân loại]]="Tồn đầu kỳ",Table1[[#This Row],[Tổng giá trị]],0)</f>
        <v>237916</v>
      </c>
      <c r="P1418" s="7">
        <f>IF(Table1[[#This Row],[Số còn phải thu ĐK]]&lt;&gt;0,0,IF(Table1[[#This Row],[Phân loại]]="Bán hàng",Table1[[#This Row],[Tổng giá trị]],-Table1[[#This Row],[Tổng giá trị]]))</f>
        <v>0</v>
      </c>
      <c r="Q1418" s="35">
        <f t="shared" si="148"/>
        <v>237916</v>
      </c>
      <c r="R1418" s="7">
        <f>Table1[[#This Row],[Số còn phải thu ĐK]]+Table1[[#This Row],[Giá Trị HD sau CK]]-Table1[[#This Row],[Số tiền đã thu]]</f>
        <v>0</v>
      </c>
      <c r="S1418" s="6">
        <f>IF(Table1[[#This Row],[Ngày hóa đơn]]&lt;&gt;"",Table1[[#This Row],[Ngày hóa đơn]],IF(Table1[[#This Row],[Ngày hạch toán]]&lt;&gt;"",Table1[[#This Row],[Ngày hạch toán]],""))</f>
        <v>45945</v>
      </c>
      <c r="T1418" s="7"/>
      <c r="U1418" s="6">
        <f>IF(Table1[[#This Row],[Ngày tính CN]]="","",S1418+T1418)</f>
        <v>45945</v>
      </c>
      <c r="V1418" s="35">
        <f ca="1">IF(Table1[[#This Row],[Hạn thanh toán]]="","",IF((U1418-NOW())&lt;0,0,(U1418-NOW())))</f>
        <v>0</v>
      </c>
      <c r="W1418" s="35"/>
      <c r="X1418" s="35" t="str">
        <f t="shared" ca="1" si="149"/>
        <v/>
      </c>
      <c r="Y1418" s="2" t="str">
        <f t="shared" si="150"/>
        <v>Đã thanh toán</v>
      </c>
      <c r="Z1418" s="51">
        <f t="shared" si="151"/>
        <v>45945</v>
      </c>
      <c r="AA1418" s="51">
        <f t="shared" si="152"/>
        <v>46106</v>
      </c>
      <c r="AD1418" s="2" t="str">
        <f>VLOOKUP($A1418,MA_KH!$A:$Q,MA_KH!O$1,0)</f>
        <v>SATRA TRUNG TÂM</v>
      </c>
      <c r="AE1418" s="2" t="str">
        <f>VLOOKUP($A1418,MA_KH!$A:$Q,MA_KH!P$1,0)</f>
        <v>TRUNG TÂM ĐIỀU HÀNH SATRAFOODS</v>
      </c>
    </row>
    <row r="1419" spans="1:31" ht="25.5" hidden="1" customHeight="1" x14ac:dyDescent="0.2">
      <c r="A1419" s="39" t="s">
        <v>22306</v>
      </c>
      <c r="B1419" s="39" t="s">
        <v>32</v>
      </c>
      <c r="C1419" s="40">
        <v>45946</v>
      </c>
      <c r="D1419" s="39" t="s">
        <v>5037</v>
      </c>
      <c r="E1419" s="40">
        <v>45946</v>
      </c>
      <c r="F1419" s="39">
        <v>67250</v>
      </c>
      <c r="G1419" s="39" t="s">
        <v>5038</v>
      </c>
      <c r="H1419" s="41">
        <v>335167</v>
      </c>
      <c r="I1419" s="42">
        <v>0</v>
      </c>
      <c r="J1419" s="41">
        <v>26813</v>
      </c>
      <c r="K1419" s="41">
        <v>361980</v>
      </c>
      <c r="L1419" s="7" t="s">
        <v>51</v>
      </c>
      <c r="M1419" s="6">
        <v>46106</v>
      </c>
      <c r="O1419" s="35">
        <f>IF(Table1[[#This Row],[Phân loại]]="Tồn đầu kỳ",Table1[[#This Row],[Tổng giá trị]],0)</f>
        <v>361980</v>
      </c>
      <c r="P1419" s="7">
        <f>IF(Table1[[#This Row],[Số còn phải thu ĐK]]&lt;&gt;0,0,IF(Table1[[#This Row],[Phân loại]]="Bán hàng",Table1[[#This Row],[Tổng giá trị]],-Table1[[#This Row],[Tổng giá trị]]))</f>
        <v>0</v>
      </c>
      <c r="Q1419" s="35">
        <f t="shared" si="148"/>
        <v>361980</v>
      </c>
      <c r="R1419" s="7">
        <f>Table1[[#This Row],[Số còn phải thu ĐK]]+Table1[[#This Row],[Giá Trị HD sau CK]]-Table1[[#This Row],[Số tiền đã thu]]</f>
        <v>0</v>
      </c>
      <c r="S1419" s="6">
        <f>IF(Table1[[#This Row],[Ngày hóa đơn]]&lt;&gt;"",Table1[[#This Row],[Ngày hóa đơn]],IF(Table1[[#This Row],[Ngày hạch toán]]&lt;&gt;"",Table1[[#This Row],[Ngày hạch toán]],""))</f>
        <v>45946</v>
      </c>
      <c r="T1419" s="7"/>
      <c r="U1419" s="6">
        <f>IF(Table1[[#This Row],[Ngày tính CN]]="","",S1419+T1419)</f>
        <v>45946</v>
      </c>
      <c r="V1419" s="35">
        <f ca="1">IF(Table1[[#This Row],[Hạn thanh toán]]="","",IF((U1419-NOW())&lt;0,0,(U1419-NOW())))</f>
        <v>0</v>
      </c>
      <c r="W1419" s="35"/>
      <c r="X1419" s="35" t="str">
        <f t="shared" ca="1" si="149"/>
        <v/>
      </c>
      <c r="Y1419" s="2" t="str">
        <f t="shared" si="150"/>
        <v>Đã thanh toán</v>
      </c>
      <c r="Z1419" s="51">
        <f t="shared" si="151"/>
        <v>45946</v>
      </c>
      <c r="AA1419" s="51">
        <f t="shared" si="152"/>
        <v>46106</v>
      </c>
      <c r="AD1419" s="2" t="str">
        <f>VLOOKUP($A1419,MA_KH!$A:$Q,MA_KH!O$1,0)</f>
        <v>SATRA TRUNG TÂM</v>
      </c>
      <c r="AE1419" s="2" t="str">
        <f>VLOOKUP($A1419,MA_KH!$A:$Q,MA_KH!P$1,0)</f>
        <v>TRUNG TÂM ĐIỀU HÀNH SATRAFOODS</v>
      </c>
    </row>
    <row r="1420" spans="1:31" ht="25.5" hidden="1" customHeight="1" x14ac:dyDescent="0.2">
      <c r="A1420" s="39" t="s">
        <v>22306</v>
      </c>
      <c r="B1420" s="39" t="s">
        <v>32</v>
      </c>
      <c r="C1420" s="40">
        <v>45948</v>
      </c>
      <c r="D1420" s="39" t="s">
        <v>5039</v>
      </c>
      <c r="E1420" s="40">
        <v>45948</v>
      </c>
      <c r="F1420" s="39">
        <v>69019</v>
      </c>
      <c r="G1420" s="39" t="s">
        <v>5040</v>
      </c>
      <c r="H1420" s="41">
        <v>432907</v>
      </c>
      <c r="I1420" s="42">
        <v>0</v>
      </c>
      <c r="J1420" s="41">
        <v>34633</v>
      </c>
      <c r="K1420" s="41">
        <v>467540</v>
      </c>
      <c r="L1420" s="7" t="s">
        <v>51</v>
      </c>
      <c r="M1420" s="6">
        <v>46106</v>
      </c>
      <c r="O1420" s="35">
        <f>IF(Table1[[#This Row],[Phân loại]]="Tồn đầu kỳ",Table1[[#This Row],[Tổng giá trị]],0)</f>
        <v>467540</v>
      </c>
      <c r="P1420" s="7">
        <f>IF(Table1[[#This Row],[Số còn phải thu ĐK]]&lt;&gt;0,0,IF(Table1[[#This Row],[Phân loại]]="Bán hàng",Table1[[#This Row],[Tổng giá trị]],-Table1[[#This Row],[Tổng giá trị]]))</f>
        <v>0</v>
      </c>
      <c r="Q1420" s="35">
        <f t="shared" si="148"/>
        <v>467540</v>
      </c>
      <c r="R1420" s="7">
        <f>Table1[[#This Row],[Số còn phải thu ĐK]]+Table1[[#This Row],[Giá Trị HD sau CK]]-Table1[[#This Row],[Số tiền đã thu]]</f>
        <v>0</v>
      </c>
      <c r="S1420" s="6">
        <f>IF(Table1[[#This Row],[Ngày hóa đơn]]&lt;&gt;"",Table1[[#This Row],[Ngày hóa đơn]],IF(Table1[[#This Row],[Ngày hạch toán]]&lt;&gt;"",Table1[[#This Row],[Ngày hạch toán]],""))</f>
        <v>45948</v>
      </c>
      <c r="T1420" s="7"/>
      <c r="U1420" s="6">
        <f>IF(Table1[[#This Row],[Ngày tính CN]]="","",S1420+T1420)</f>
        <v>45948</v>
      </c>
      <c r="V1420" s="35">
        <f ca="1">IF(Table1[[#This Row],[Hạn thanh toán]]="","",IF((U1420-NOW())&lt;0,0,(U1420-NOW())))</f>
        <v>0</v>
      </c>
      <c r="W1420" s="35"/>
      <c r="X1420" s="35" t="str">
        <f t="shared" ca="1" si="149"/>
        <v/>
      </c>
      <c r="Y1420" s="2" t="str">
        <f t="shared" si="150"/>
        <v>Đã thanh toán</v>
      </c>
      <c r="Z1420" s="51">
        <f t="shared" si="151"/>
        <v>45948</v>
      </c>
      <c r="AA1420" s="51">
        <f t="shared" si="152"/>
        <v>46106</v>
      </c>
      <c r="AD1420" s="2" t="str">
        <f>VLOOKUP($A1420,MA_KH!$A:$Q,MA_KH!O$1,0)</f>
        <v>SATRA TRUNG TÂM</v>
      </c>
      <c r="AE1420" s="2" t="str">
        <f>VLOOKUP($A1420,MA_KH!$A:$Q,MA_KH!P$1,0)</f>
        <v>TRUNG TÂM ĐIỀU HÀNH SATRAFOODS</v>
      </c>
    </row>
    <row r="1421" spans="1:31" ht="25.5" hidden="1" customHeight="1" x14ac:dyDescent="0.2">
      <c r="A1421" s="39" t="s">
        <v>22306</v>
      </c>
      <c r="B1421" s="39" t="s">
        <v>32</v>
      </c>
      <c r="C1421" s="40">
        <v>45948</v>
      </c>
      <c r="D1421" s="39" t="s">
        <v>5041</v>
      </c>
      <c r="E1421" s="40">
        <v>45948</v>
      </c>
      <c r="F1421" s="39">
        <v>69016</v>
      </c>
      <c r="G1421" s="39" t="s">
        <v>5042</v>
      </c>
      <c r="H1421" s="41">
        <v>791992</v>
      </c>
      <c r="I1421" s="42">
        <v>0</v>
      </c>
      <c r="J1421" s="41">
        <v>63359</v>
      </c>
      <c r="K1421" s="41">
        <v>855351</v>
      </c>
      <c r="L1421" s="7" t="s">
        <v>51</v>
      </c>
      <c r="M1421" s="6">
        <v>46106</v>
      </c>
      <c r="O1421" s="35">
        <f>IF(Table1[[#This Row],[Phân loại]]="Tồn đầu kỳ",Table1[[#This Row],[Tổng giá trị]],0)</f>
        <v>855351</v>
      </c>
      <c r="P1421" s="7">
        <f>IF(Table1[[#This Row],[Số còn phải thu ĐK]]&lt;&gt;0,0,IF(Table1[[#This Row],[Phân loại]]="Bán hàng",Table1[[#This Row],[Tổng giá trị]],-Table1[[#This Row],[Tổng giá trị]]))</f>
        <v>0</v>
      </c>
      <c r="Q1421" s="35">
        <f t="shared" si="148"/>
        <v>855351</v>
      </c>
      <c r="R1421" s="7">
        <f>Table1[[#This Row],[Số còn phải thu ĐK]]+Table1[[#This Row],[Giá Trị HD sau CK]]-Table1[[#This Row],[Số tiền đã thu]]</f>
        <v>0</v>
      </c>
      <c r="S1421" s="6">
        <f>IF(Table1[[#This Row],[Ngày hóa đơn]]&lt;&gt;"",Table1[[#This Row],[Ngày hóa đơn]],IF(Table1[[#This Row],[Ngày hạch toán]]&lt;&gt;"",Table1[[#This Row],[Ngày hạch toán]],""))</f>
        <v>45948</v>
      </c>
      <c r="T1421" s="7"/>
      <c r="U1421" s="6">
        <f>IF(Table1[[#This Row],[Ngày tính CN]]="","",S1421+T1421)</f>
        <v>45948</v>
      </c>
      <c r="V1421" s="35">
        <f ca="1">IF(Table1[[#This Row],[Hạn thanh toán]]="","",IF((U1421-NOW())&lt;0,0,(U1421-NOW())))</f>
        <v>0</v>
      </c>
      <c r="W1421" s="35"/>
      <c r="X1421" s="35" t="str">
        <f t="shared" ca="1" si="149"/>
        <v/>
      </c>
      <c r="Y1421" s="2" t="str">
        <f t="shared" si="150"/>
        <v>Đã thanh toán</v>
      </c>
      <c r="Z1421" s="51">
        <f t="shared" si="151"/>
        <v>45948</v>
      </c>
      <c r="AA1421" s="51">
        <f t="shared" si="152"/>
        <v>46106</v>
      </c>
      <c r="AD1421" s="2" t="str">
        <f>VLOOKUP($A1421,MA_KH!$A:$Q,MA_KH!O$1,0)</f>
        <v>SATRA TRUNG TÂM</v>
      </c>
      <c r="AE1421" s="2" t="str">
        <f>VLOOKUP($A1421,MA_KH!$A:$Q,MA_KH!P$1,0)</f>
        <v>TRUNG TÂM ĐIỀU HÀNH SATRAFOODS</v>
      </c>
    </row>
    <row r="1422" spans="1:31" ht="25.5" hidden="1" customHeight="1" x14ac:dyDescent="0.2">
      <c r="A1422" s="30" t="s">
        <v>22306</v>
      </c>
      <c r="B1422" s="30" t="s">
        <v>32</v>
      </c>
      <c r="C1422" s="37">
        <v>45948</v>
      </c>
      <c r="D1422" s="30" t="s">
        <v>5043</v>
      </c>
      <c r="E1422" s="37">
        <v>45948</v>
      </c>
      <c r="F1422" s="30">
        <v>69025</v>
      </c>
      <c r="G1422" s="30" t="s">
        <v>5044</v>
      </c>
      <c r="H1422" s="38">
        <v>324625</v>
      </c>
      <c r="I1422" s="34">
        <v>0</v>
      </c>
      <c r="J1422" s="38">
        <v>25970</v>
      </c>
      <c r="K1422" s="38">
        <v>350595</v>
      </c>
      <c r="L1422" s="7" t="s">
        <v>51</v>
      </c>
      <c r="M1422" s="6">
        <v>46106</v>
      </c>
      <c r="O1422" s="35">
        <f>IF(Table1[[#This Row],[Phân loại]]="Tồn đầu kỳ",Table1[[#This Row],[Tổng giá trị]],0)</f>
        <v>350595</v>
      </c>
      <c r="P1422" s="7">
        <f>IF(Table1[[#This Row],[Số còn phải thu ĐK]]&lt;&gt;0,0,IF(Table1[[#This Row],[Phân loại]]="Bán hàng",Table1[[#This Row],[Tổng giá trị]],-Table1[[#This Row],[Tổng giá trị]]))</f>
        <v>0</v>
      </c>
      <c r="Q1422" s="35">
        <f t="shared" si="148"/>
        <v>350595</v>
      </c>
      <c r="R1422" s="7">
        <f>Table1[[#This Row],[Số còn phải thu ĐK]]+Table1[[#This Row],[Giá Trị HD sau CK]]-Table1[[#This Row],[Số tiền đã thu]]</f>
        <v>0</v>
      </c>
      <c r="S1422" s="6">
        <f>IF(Table1[[#This Row],[Ngày hóa đơn]]&lt;&gt;"",Table1[[#This Row],[Ngày hóa đơn]],IF(Table1[[#This Row],[Ngày hạch toán]]&lt;&gt;"",Table1[[#This Row],[Ngày hạch toán]],""))</f>
        <v>45948</v>
      </c>
      <c r="T1422" s="7"/>
      <c r="U1422" s="6">
        <f>IF(Table1[[#This Row],[Ngày tính CN]]="","",S1422+T1422)</f>
        <v>45948</v>
      </c>
      <c r="V1422" s="35">
        <f ca="1">IF(Table1[[#This Row],[Hạn thanh toán]]="","",IF((U1422-NOW())&lt;0,0,(U1422-NOW())))</f>
        <v>0</v>
      </c>
      <c r="W1422" s="35"/>
      <c r="X1422" s="35" t="str">
        <f t="shared" ca="1" si="149"/>
        <v/>
      </c>
      <c r="Y1422" s="2" t="str">
        <f t="shared" si="150"/>
        <v>Đã thanh toán</v>
      </c>
      <c r="Z1422" s="51">
        <f t="shared" si="151"/>
        <v>45948</v>
      </c>
      <c r="AA1422" s="51">
        <f t="shared" si="152"/>
        <v>46106</v>
      </c>
      <c r="AD1422" s="2" t="str">
        <f>VLOOKUP($A1422,MA_KH!$A:$Q,MA_KH!O$1,0)</f>
        <v>SATRA TRUNG TÂM</v>
      </c>
      <c r="AE1422" s="2" t="str">
        <f>VLOOKUP($A1422,MA_KH!$A:$Q,MA_KH!P$1,0)</f>
        <v>TRUNG TÂM ĐIỀU HÀNH SATRAFOODS</v>
      </c>
    </row>
    <row r="1423" spans="1:31" ht="25.5" hidden="1" customHeight="1" x14ac:dyDescent="0.2">
      <c r="A1423" s="39" t="s">
        <v>22306</v>
      </c>
      <c r="B1423" s="39" t="s">
        <v>32</v>
      </c>
      <c r="C1423" s="40">
        <v>45948</v>
      </c>
      <c r="D1423" s="39" t="s">
        <v>5045</v>
      </c>
      <c r="E1423" s="40">
        <v>45948</v>
      </c>
      <c r="F1423" s="39">
        <v>69026</v>
      </c>
      <c r="G1423" s="39" t="s">
        <v>5046</v>
      </c>
      <c r="H1423" s="41">
        <v>1130825</v>
      </c>
      <c r="I1423" s="42">
        <v>0</v>
      </c>
      <c r="J1423" s="41">
        <v>90466</v>
      </c>
      <c r="K1423" s="41">
        <v>1221291</v>
      </c>
      <c r="L1423" s="7" t="s">
        <v>51</v>
      </c>
      <c r="M1423" s="6">
        <v>46106</v>
      </c>
      <c r="O1423" s="35">
        <f>IF(Table1[[#This Row],[Phân loại]]="Tồn đầu kỳ",Table1[[#This Row],[Tổng giá trị]],0)</f>
        <v>1221291</v>
      </c>
      <c r="P1423" s="7">
        <f>IF(Table1[[#This Row],[Số còn phải thu ĐK]]&lt;&gt;0,0,IF(Table1[[#This Row],[Phân loại]]="Bán hàng",Table1[[#This Row],[Tổng giá trị]],-Table1[[#This Row],[Tổng giá trị]]))</f>
        <v>0</v>
      </c>
      <c r="Q1423" s="35">
        <f t="shared" si="148"/>
        <v>1221291</v>
      </c>
      <c r="R1423" s="7">
        <f>Table1[[#This Row],[Số còn phải thu ĐK]]+Table1[[#This Row],[Giá Trị HD sau CK]]-Table1[[#This Row],[Số tiền đã thu]]</f>
        <v>0</v>
      </c>
      <c r="S1423" s="6">
        <f>IF(Table1[[#This Row],[Ngày hóa đơn]]&lt;&gt;"",Table1[[#This Row],[Ngày hóa đơn]],IF(Table1[[#This Row],[Ngày hạch toán]]&lt;&gt;"",Table1[[#This Row],[Ngày hạch toán]],""))</f>
        <v>45948</v>
      </c>
      <c r="T1423" s="7"/>
      <c r="U1423" s="6">
        <f>IF(Table1[[#This Row],[Ngày tính CN]]="","",S1423+T1423)</f>
        <v>45948</v>
      </c>
      <c r="V1423" s="35">
        <f ca="1">IF(Table1[[#This Row],[Hạn thanh toán]]="","",IF((U1423-NOW())&lt;0,0,(U1423-NOW())))</f>
        <v>0</v>
      </c>
      <c r="W1423" s="35"/>
      <c r="X1423" s="35" t="str">
        <f t="shared" ca="1" si="149"/>
        <v/>
      </c>
      <c r="Y1423" s="2" t="str">
        <f t="shared" si="150"/>
        <v>Đã thanh toán</v>
      </c>
      <c r="Z1423" s="51">
        <f t="shared" si="151"/>
        <v>45948</v>
      </c>
      <c r="AA1423" s="51">
        <f t="shared" si="152"/>
        <v>46106</v>
      </c>
      <c r="AD1423" s="2" t="str">
        <f>VLOOKUP($A1423,MA_KH!$A:$Q,MA_KH!O$1,0)</f>
        <v>SATRA TRUNG TÂM</v>
      </c>
      <c r="AE1423" s="2" t="str">
        <f>VLOOKUP($A1423,MA_KH!$A:$Q,MA_KH!P$1,0)</f>
        <v>TRUNG TÂM ĐIỀU HÀNH SATRAFOODS</v>
      </c>
    </row>
    <row r="1424" spans="1:31" ht="25.5" hidden="1" customHeight="1" x14ac:dyDescent="0.2">
      <c r="A1424" s="39" t="s">
        <v>22306</v>
      </c>
      <c r="B1424" s="39" t="s">
        <v>32</v>
      </c>
      <c r="C1424" s="40">
        <v>45948</v>
      </c>
      <c r="D1424" s="39" t="s">
        <v>5047</v>
      </c>
      <c r="E1424" s="40">
        <v>45948</v>
      </c>
      <c r="F1424" s="39">
        <v>69029</v>
      </c>
      <c r="G1424" s="39" t="s">
        <v>5048</v>
      </c>
      <c r="H1424" s="41">
        <v>888502</v>
      </c>
      <c r="I1424" s="42">
        <v>0</v>
      </c>
      <c r="J1424" s="41">
        <v>71080</v>
      </c>
      <c r="K1424" s="41">
        <v>959582</v>
      </c>
      <c r="L1424" s="7" t="s">
        <v>51</v>
      </c>
      <c r="M1424" s="6">
        <v>46106</v>
      </c>
      <c r="O1424" s="35">
        <f>IF(Table1[[#This Row],[Phân loại]]="Tồn đầu kỳ",Table1[[#This Row],[Tổng giá trị]],0)</f>
        <v>959582</v>
      </c>
      <c r="P1424" s="7">
        <f>IF(Table1[[#This Row],[Số còn phải thu ĐK]]&lt;&gt;0,0,IF(Table1[[#This Row],[Phân loại]]="Bán hàng",Table1[[#This Row],[Tổng giá trị]],-Table1[[#This Row],[Tổng giá trị]]))</f>
        <v>0</v>
      </c>
      <c r="Q1424" s="35">
        <f t="shared" si="148"/>
        <v>959582</v>
      </c>
      <c r="R1424" s="7">
        <f>Table1[[#This Row],[Số còn phải thu ĐK]]+Table1[[#This Row],[Giá Trị HD sau CK]]-Table1[[#This Row],[Số tiền đã thu]]</f>
        <v>0</v>
      </c>
      <c r="S1424" s="6">
        <f>IF(Table1[[#This Row],[Ngày hóa đơn]]&lt;&gt;"",Table1[[#This Row],[Ngày hóa đơn]],IF(Table1[[#This Row],[Ngày hạch toán]]&lt;&gt;"",Table1[[#This Row],[Ngày hạch toán]],""))</f>
        <v>45948</v>
      </c>
      <c r="T1424" s="7"/>
      <c r="U1424" s="6">
        <f>IF(Table1[[#This Row],[Ngày tính CN]]="","",S1424+T1424)</f>
        <v>45948</v>
      </c>
      <c r="V1424" s="35">
        <f ca="1">IF(Table1[[#This Row],[Hạn thanh toán]]="","",IF((U1424-NOW())&lt;0,0,(U1424-NOW())))</f>
        <v>0</v>
      </c>
      <c r="W1424" s="35"/>
      <c r="X1424" s="35" t="str">
        <f t="shared" ca="1" si="149"/>
        <v/>
      </c>
      <c r="Y1424" s="2" t="str">
        <f t="shared" si="150"/>
        <v>Đã thanh toán</v>
      </c>
      <c r="Z1424" s="51">
        <f t="shared" si="151"/>
        <v>45948</v>
      </c>
      <c r="AA1424" s="51">
        <f t="shared" si="152"/>
        <v>46106</v>
      </c>
      <c r="AD1424" s="2" t="str">
        <f>VLOOKUP($A1424,MA_KH!$A:$Q,MA_KH!O$1,0)</f>
        <v>SATRA TRUNG TÂM</v>
      </c>
      <c r="AE1424" s="2" t="str">
        <f>VLOOKUP($A1424,MA_KH!$A:$Q,MA_KH!P$1,0)</f>
        <v>TRUNG TÂM ĐIỀU HÀNH SATRAFOODS</v>
      </c>
    </row>
    <row r="1425" spans="1:31" ht="25.5" hidden="1" customHeight="1" x14ac:dyDescent="0.2">
      <c r="A1425" s="39" t="s">
        <v>22306</v>
      </c>
      <c r="B1425" s="39" t="s">
        <v>32</v>
      </c>
      <c r="C1425" s="40">
        <v>45951</v>
      </c>
      <c r="D1425" s="39" t="s">
        <v>5049</v>
      </c>
      <c r="E1425" s="40">
        <v>45951</v>
      </c>
      <c r="F1425" s="39">
        <v>69129</v>
      </c>
      <c r="G1425" s="39" t="s">
        <v>5050</v>
      </c>
      <c r="H1425" s="41">
        <v>896040</v>
      </c>
      <c r="I1425" s="42">
        <v>0</v>
      </c>
      <c r="J1425" s="41">
        <v>71683</v>
      </c>
      <c r="K1425" s="41">
        <v>967723</v>
      </c>
      <c r="L1425" s="7" t="s">
        <v>51</v>
      </c>
      <c r="M1425" s="6">
        <v>46106</v>
      </c>
      <c r="O1425" s="35">
        <f>IF(Table1[[#This Row],[Phân loại]]="Tồn đầu kỳ",Table1[[#This Row],[Tổng giá trị]],0)</f>
        <v>967723</v>
      </c>
      <c r="P1425" s="7">
        <f>IF(Table1[[#This Row],[Số còn phải thu ĐK]]&lt;&gt;0,0,IF(Table1[[#This Row],[Phân loại]]="Bán hàng",Table1[[#This Row],[Tổng giá trị]],-Table1[[#This Row],[Tổng giá trị]]))</f>
        <v>0</v>
      </c>
      <c r="Q1425" s="35">
        <f t="shared" si="148"/>
        <v>967723</v>
      </c>
      <c r="R1425" s="7">
        <f>Table1[[#This Row],[Số còn phải thu ĐK]]+Table1[[#This Row],[Giá Trị HD sau CK]]-Table1[[#This Row],[Số tiền đã thu]]</f>
        <v>0</v>
      </c>
      <c r="S1425" s="6">
        <f>IF(Table1[[#This Row],[Ngày hóa đơn]]&lt;&gt;"",Table1[[#This Row],[Ngày hóa đơn]],IF(Table1[[#This Row],[Ngày hạch toán]]&lt;&gt;"",Table1[[#This Row],[Ngày hạch toán]],""))</f>
        <v>45951</v>
      </c>
      <c r="T1425" s="7"/>
      <c r="U1425" s="6">
        <f>IF(Table1[[#This Row],[Ngày tính CN]]="","",S1425+T1425)</f>
        <v>45951</v>
      </c>
      <c r="V1425" s="35">
        <f ca="1">IF(Table1[[#This Row],[Hạn thanh toán]]="","",IF((U1425-NOW())&lt;0,0,(U1425-NOW())))</f>
        <v>0</v>
      </c>
      <c r="W1425" s="35"/>
      <c r="X1425" s="35" t="str">
        <f t="shared" ca="1" si="149"/>
        <v/>
      </c>
      <c r="Y1425" s="2" t="str">
        <f t="shared" si="150"/>
        <v>Đã thanh toán</v>
      </c>
      <c r="Z1425" s="51">
        <f t="shared" si="151"/>
        <v>45951</v>
      </c>
      <c r="AA1425" s="51">
        <f t="shared" si="152"/>
        <v>46106</v>
      </c>
      <c r="AD1425" s="2" t="str">
        <f>VLOOKUP($A1425,MA_KH!$A:$Q,MA_KH!O$1,0)</f>
        <v>SATRA TRUNG TÂM</v>
      </c>
      <c r="AE1425" s="2" t="str">
        <f>VLOOKUP($A1425,MA_KH!$A:$Q,MA_KH!P$1,0)</f>
        <v>TRUNG TÂM ĐIỀU HÀNH SATRAFOODS</v>
      </c>
    </row>
    <row r="1426" spans="1:31" ht="25.5" hidden="1" customHeight="1" x14ac:dyDescent="0.2">
      <c r="A1426" s="39" t="s">
        <v>22306</v>
      </c>
      <c r="B1426" s="39" t="s">
        <v>32</v>
      </c>
      <c r="C1426" s="40">
        <v>45951</v>
      </c>
      <c r="D1426" s="39" t="s">
        <v>5051</v>
      </c>
      <c r="E1426" s="40">
        <v>45951</v>
      </c>
      <c r="F1426" s="39">
        <v>69132</v>
      </c>
      <c r="G1426" s="39" t="s">
        <v>5052</v>
      </c>
      <c r="H1426" s="41">
        <v>637184</v>
      </c>
      <c r="I1426" s="42">
        <v>0</v>
      </c>
      <c r="J1426" s="41">
        <v>50975</v>
      </c>
      <c r="K1426" s="41">
        <v>688159</v>
      </c>
      <c r="L1426" s="7" t="s">
        <v>51</v>
      </c>
      <c r="M1426" s="6">
        <v>46106</v>
      </c>
      <c r="O1426" s="35">
        <f>IF(Table1[[#This Row],[Phân loại]]="Tồn đầu kỳ",Table1[[#This Row],[Tổng giá trị]],0)</f>
        <v>688159</v>
      </c>
      <c r="P1426" s="7">
        <f>IF(Table1[[#This Row],[Số còn phải thu ĐK]]&lt;&gt;0,0,IF(Table1[[#This Row],[Phân loại]]="Bán hàng",Table1[[#This Row],[Tổng giá trị]],-Table1[[#This Row],[Tổng giá trị]]))</f>
        <v>0</v>
      </c>
      <c r="Q1426" s="35">
        <f t="shared" si="148"/>
        <v>688159</v>
      </c>
      <c r="R1426" s="7">
        <f>Table1[[#This Row],[Số còn phải thu ĐK]]+Table1[[#This Row],[Giá Trị HD sau CK]]-Table1[[#This Row],[Số tiền đã thu]]</f>
        <v>0</v>
      </c>
      <c r="S1426" s="6">
        <f>IF(Table1[[#This Row],[Ngày hóa đơn]]&lt;&gt;"",Table1[[#This Row],[Ngày hóa đơn]],IF(Table1[[#This Row],[Ngày hạch toán]]&lt;&gt;"",Table1[[#This Row],[Ngày hạch toán]],""))</f>
        <v>45951</v>
      </c>
      <c r="T1426" s="7"/>
      <c r="U1426" s="6">
        <f>IF(Table1[[#This Row],[Ngày tính CN]]="","",S1426+T1426)</f>
        <v>45951</v>
      </c>
      <c r="V1426" s="35">
        <f ca="1">IF(Table1[[#This Row],[Hạn thanh toán]]="","",IF((U1426-NOW())&lt;0,0,(U1426-NOW())))</f>
        <v>0</v>
      </c>
      <c r="W1426" s="35"/>
      <c r="X1426" s="35" t="str">
        <f t="shared" ca="1" si="149"/>
        <v/>
      </c>
      <c r="Y1426" s="2" t="str">
        <f t="shared" si="150"/>
        <v>Đã thanh toán</v>
      </c>
      <c r="Z1426" s="51">
        <f t="shared" si="151"/>
        <v>45951</v>
      </c>
      <c r="AA1426" s="51">
        <f t="shared" si="152"/>
        <v>46106</v>
      </c>
      <c r="AD1426" s="2" t="str">
        <f>VLOOKUP($A1426,MA_KH!$A:$Q,MA_KH!O$1,0)</f>
        <v>SATRA TRUNG TÂM</v>
      </c>
      <c r="AE1426" s="2" t="str">
        <f>VLOOKUP($A1426,MA_KH!$A:$Q,MA_KH!P$1,0)</f>
        <v>TRUNG TÂM ĐIỀU HÀNH SATRAFOODS</v>
      </c>
    </row>
    <row r="1427" spans="1:31" ht="25.5" hidden="1" customHeight="1" x14ac:dyDescent="0.2">
      <c r="A1427" s="39" t="s">
        <v>22306</v>
      </c>
      <c r="B1427" s="39" t="s">
        <v>32</v>
      </c>
      <c r="C1427" s="40">
        <v>45951</v>
      </c>
      <c r="D1427" s="39" t="s">
        <v>5053</v>
      </c>
      <c r="E1427" s="40">
        <v>45951</v>
      </c>
      <c r="F1427" s="39">
        <v>69144</v>
      </c>
      <c r="G1427" s="39" t="s">
        <v>5054</v>
      </c>
      <c r="H1427" s="41">
        <v>367155</v>
      </c>
      <c r="I1427" s="42">
        <v>0</v>
      </c>
      <c r="J1427" s="41">
        <v>29372</v>
      </c>
      <c r="K1427" s="41">
        <v>396527</v>
      </c>
      <c r="L1427" s="7" t="s">
        <v>51</v>
      </c>
      <c r="M1427" s="6">
        <v>46106</v>
      </c>
      <c r="O1427" s="35">
        <f>IF(Table1[[#This Row],[Phân loại]]="Tồn đầu kỳ",Table1[[#This Row],[Tổng giá trị]],0)</f>
        <v>396527</v>
      </c>
      <c r="P1427" s="7">
        <f>IF(Table1[[#This Row],[Số còn phải thu ĐK]]&lt;&gt;0,0,IF(Table1[[#This Row],[Phân loại]]="Bán hàng",Table1[[#This Row],[Tổng giá trị]],-Table1[[#This Row],[Tổng giá trị]]))</f>
        <v>0</v>
      </c>
      <c r="Q1427" s="35">
        <f t="shared" si="148"/>
        <v>396527</v>
      </c>
      <c r="R1427" s="7">
        <f>Table1[[#This Row],[Số còn phải thu ĐK]]+Table1[[#This Row],[Giá Trị HD sau CK]]-Table1[[#This Row],[Số tiền đã thu]]</f>
        <v>0</v>
      </c>
      <c r="S1427" s="6">
        <f>IF(Table1[[#This Row],[Ngày hóa đơn]]&lt;&gt;"",Table1[[#This Row],[Ngày hóa đơn]],IF(Table1[[#This Row],[Ngày hạch toán]]&lt;&gt;"",Table1[[#This Row],[Ngày hạch toán]],""))</f>
        <v>45951</v>
      </c>
      <c r="T1427" s="7"/>
      <c r="U1427" s="6">
        <f>IF(Table1[[#This Row],[Ngày tính CN]]="","",S1427+T1427)</f>
        <v>45951</v>
      </c>
      <c r="V1427" s="35">
        <f ca="1">IF(Table1[[#This Row],[Hạn thanh toán]]="","",IF((U1427-NOW())&lt;0,0,(U1427-NOW())))</f>
        <v>0</v>
      </c>
      <c r="W1427" s="35"/>
      <c r="X1427" s="35" t="str">
        <f t="shared" ca="1" si="149"/>
        <v/>
      </c>
      <c r="Y1427" s="2" t="str">
        <f t="shared" si="150"/>
        <v>Đã thanh toán</v>
      </c>
      <c r="Z1427" s="51">
        <f t="shared" si="151"/>
        <v>45951</v>
      </c>
      <c r="AA1427" s="51">
        <f t="shared" si="152"/>
        <v>46106</v>
      </c>
      <c r="AD1427" s="2" t="str">
        <f>VLOOKUP($A1427,MA_KH!$A:$Q,MA_KH!O$1,0)</f>
        <v>SATRA TRUNG TÂM</v>
      </c>
      <c r="AE1427" s="2" t="str">
        <f>VLOOKUP($A1427,MA_KH!$A:$Q,MA_KH!P$1,0)</f>
        <v>TRUNG TÂM ĐIỀU HÀNH SATRAFOODS</v>
      </c>
    </row>
    <row r="1428" spans="1:31" ht="25.5" hidden="1" customHeight="1" x14ac:dyDescent="0.2">
      <c r="A1428" s="39" t="s">
        <v>22306</v>
      </c>
      <c r="B1428" s="39" t="s">
        <v>32</v>
      </c>
      <c r="C1428" s="40">
        <v>45953</v>
      </c>
      <c r="D1428" s="39" t="s">
        <v>5055</v>
      </c>
      <c r="E1428" s="40">
        <v>45953</v>
      </c>
      <c r="F1428" s="39">
        <v>70354</v>
      </c>
      <c r="G1428" s="39" t="s">
        <v>5056</v>
      </c>
      <c r="H1428" s="41">
        <v>440586</v>
      </c>
      <c r="I1428" s="42">
        <v>0</v>
      </c>
      <c r="J1428" s="41">
        <v>35247</v>
      </c>
      <c r="K1428" s="41">
        <v>475833</v>
      </c>
      <c r="L1428" s="7" t="s">
        <v>51</v>
      </c>
      <c r="M1428" s="6">
        <v>46106</v>
      </c>
      <c r="O1428" s="35">
        <f>IF(Table1[[#This Row],[Phân loại]]="Tồn đầu kỳ",Table1[[#This Row],[Tổng giá trị]],0)</f>
        <v>475833</v>
      </c>
      <c r="P1428" s="7">
        <f>IF(Table1[[#This Row],[Số còn phải thu ĐK]]&lt;&gt;0,0,IF(Table1[[#This Row],[Phân loại]]="Bán hàng",Table1[[#This Row],[Tổng giá trị]],-Table1[[#This Row],[Tổng giá trị]]))</f>
        <v>0</v>
      </c>
      <c r="Q1428" s="35">
        <f t="shared" si="148"/>
        <v>475833</v>
      </c>
      <c r="R1428" s="7">
        <f>Table1[[#This Row],[Số còn phải thu ĐK]]+Table1[[#This Row],[Giá Trị HD sau CK]]-Table1[[#This Row],[Số tiền đã thu]]</f>
        <v>0</v>
      </c>
      <c r="S1428" s="6">
        <f>IF(Table1[[#This Row],[Ngày hóa đơn]]&lt;&gt;"",Table1[[#This Row],[Ngày hóa đơn]],IF(Table1[[#This Row],[Ngày hạch toán]]&lt;&gt;"",Table1[[#This Row],[Ngày hạch toán]],""))</f>
        <v>45953</v>
      </c>
      <c r="T1428" s="7"/>
      <c r="U1428" s="6">
        <f>IF(Table1[[#This Row],[Ngày tính CN]]="","",S1428+T1428)</f>
        <v>45953</v>
      </c>
      <c r="V1428" s="35">
        <f ca="1">IF(Table1[[#This Row],[Hạn thanh toán]]="","",IF((U1428-NOW())&lt;0,0,(U1428-NOW())))</f>
        <v>0</v>
      </c>
      <c r="W1428" s="35"/>
      <c r="X1428" s="35" t="str">
        <f t="shared" ca="1" si="149"/>
        <v/>
      </c>
      <c r="Y1428" s="2" t="str">
        <f t="shared" si="150"/>
        <v>Đã thanh toán</v>
      </c>
      <c r="Z1428" s="51">
        <f t="shared" si="151"/>
        <v>45953</v>
      </c>
      <c r="AA1428" s="51">
        <f t="shared" si="152"/>
        <v>46106</v>
      </c>
      <c r="AD1428" s="2" t="str">
        <f>VLOOKUP($A1428,MA_KH!$A:$Q,MA_KH!O$1,0)</f>
        <v>SATRA TRUNG TÂM</v>
      </c>
      <c r="AE1428" s="2" t="str">
        <f>VLOOKUP($A1428,MA_KH!$A:$Q,MA_KH!P$1,0)</f>
        <v>TRUNG TÂM ĐIỀU HÀNH SATRAFOODS</v>
      </c>
    </row>
    <row r="1429" spans="1:31" ht="25.5" hidden="1" customHeight="1" x14ac:dyDescent="0.2">
      <c r="A1429" s="39" t="s">
        <v>22306</v>
      </c>
      <c r="B1429" s="39" t="s">
        <v>32</v>
      </c>
      <c r="C1429" s="40">
        <v>45953</v>
      </c>
      <c r="D1429" s="39" t="s">
        <v>5057</v>
      </c>
      <c r="E1429" s="40">
        <v>45953</v>
      </c>
      <c r="F1429" s="39">
        <v>70357</v>
      </c>
      <c r="G1429" s="39" t="s">
        <v>5058</v>
      </c>
      <c r="H1429" s="41">
        <v>222380</v>
      </c>
      <c r="I1429" s="42">
        <v>0</v>
      </c>
      <c r="J1429" s="41">
        <v>17790</v>
      </c>
      <c r="K1429" s="41">
        <v>240170</v>
      </c>
      <c r="L1429" s="7" t="s">
        <v>51</v>
      </c>
      <c r="M1429" s="6">
        <v>46106</v>
      </c>
      <c r="O1429" s="35">
        <f>IF(Table1[[#This Row],[Phân loại]]="Tồn đầu kỳ",Table1[[#This Row],[Tổng giá trị]],0)</f>
        <v>240170</v>
      </c>
      <c r="P1429" s="7">
        <f>IF(Table1[[#This Row],[Số còn phải thu ĐK]]&lt;&gt;0,0,IF(Table1[[#This Row],[Phân loại]]="Bán hàng",Table1[[#This Row],[Tổng giá trị]],-Table1[[#This Row],[Tổng giá trị]]))</f>
        <v>0</v>
      </c>
      <c r="Q1429" s="35">
        <f t="shared" si="148"/>
        <v>240170</v>
      </c>
      <c r="R1429" s="7">
        <f>Table1[[#This Row],[Số còn phải thu ĐK]]+Table1[[#This Row],[Giá Trị HD sau CK]]-Table1[[#This Row],[Số tiền đã thu]]</f>
        <v>0</v>
      </c>
      <c r="S1429" s="6">
        <f>IF(Table1[[#This Row],[Ngày hóa đơn]]&lt;&gt;"",Table1[[#This Row],[Ngày hóa đơn]],IF(Table1[[#This Row],[Ngày hạch toán]]&lt;&gt;"",Table1[[#This Row],[Ngày hạch toán]],""))</f>
        <v>45953</v>
      </c>
      <c r="T1429" s="7"/>
      <c r="U1429" s="6">
        <f>IF(Table1[[#This Row],[Ngày tính CN]]="","",S1429+T1429)</f>
        <v>45953</v>
      </c>
      <c r="V1429" s="35">
        <f ca="1">IF(Table1[[#This Row],[Hạn thanh toán]]="","",IF((U1429-NOW())&lt;0,0,(U1429-NOW())))</f>
        <v>0</v>
      </c>
      <c r="W1429" s="35"/>
      <c r="X1429" s="35" t="str">
        <f t="shared" ca="1" si="149"/>
        <v/>
      </c>
      <c r="Y1429" s="2" t="str">
        <f t="shared" si="150"/>
        <v>Đã thanh toán</v>
      </c>
      <c r="Z1429" s="51">
        <f t="shared" si="151"/>
        <v>45953</v>
      </c>
      <c r="AA1429" s="51">
        <f t="shared" si="152"/>
        <v>46106</v>
      </c>
      <c r="AD1429" s="2" t="str">
        <f>VLOOKUP($A1429,MA_KH!$A:$Q,MA_KH!O$1,0)</f>
        <v>SATRA TRUNG TÂM</v>
      </c>
      <c r="AE1429" s="2" t="str">
        <f>VLOOKUP($A1429,MA_KH!$A:$Q,MA_KH!P$1,0)</f>
        <v>TRUNG TÂM ĐIỀU HÀNH SATRAFOODS</v>
      </c>
    </row>
    <row r="1430" spans="1:31" ht="25.5" hidden="1" customHeight="1" x14ac:dyDescent="0.2">
      <c r="A1430" s="39" t="s">
        <v>22306</v>
      </c>
      <c r="B1430" s="39" t="s">
        <v>32</v>
      </c>
      <c r="C1430" s="40">
        <v>45954</v>
      </c>
      <c r="D1430" s="39" t="s">
        <v>5059</v>
      </c>
      <c r="E1430" s="40">
        <v>45954</v>
      </c>
      <c r="F1430" s="39">
        <v>70412</v>
      </c>
      <c r="G1430" s="39" t="s">
        <v>5060</v>
      </c>
      <c r="H1430" s="41">
        <v>878092</v>
      </c>
      <c r="I1430" s="42">
        <v>0</v>
      </c>
      <c r="J1430" s="41">
        <v>70247</v>
      </c>
      <c r="K1430" s="41">
        <v>948339</v>
      </c>
      <c r="L1430" s="7" t="s">
        <v>51</v>
      </c>
      <c r="M1430" s="6">
        <v>46106</v>
      </c>
      <c r="O1430" s="35">
        <f>IF(Table1[[#This Row],[Phân loại]]="Tồn đầu kỳ",Table1[[#This Row],[Tổng giá trị]],0)</f>
        <v>948339</v>
      </c>
      <c r="P1430" s="7">
        <f>IF(Table1[[#This Row],[Số còn phải thu ĐK]]&lt;&gt;0,0,IF(Table1[[#This Row],[Phân loại]]="Bán hàng",Table1[[#This Row],[Tổng giá trị]],-Table1[[#This Row],[Tổng giá trị]]))</f>
        <v>0</v>
      </c>
      <c r="Q1430" s="35">
        <f t="shared" si="148"/>
        <v>948339</v>
      </c>
      <c r="R1430" s="7">
        <f>Table1[[#This Row],[Số còn phải thu ĐK]]+Table1[[#This Row],[Giá Trị HD sau CK]]-Table1[[#This Row],[Số tiền đã thu]]</f>
        <v>0</v>
      </c>
      <c r="S1430" s="6">
        <f>IF(Table1[[#This Row],[Ngày hóa đơn]]&lt;&gt;"",Table1[[#This Row],[Ngày hóa đơn]],IF(Table1[[#This Row],[Ngày hạch toán]]&lt;&gt;"",Table1[[#This Row],[Ngày hạch toán]],""))</f>
        <v>45954</v>
      </c>
      <c r="T1430" s="7"/>
      <c r="U1430" s="6">
        <f>IF(Table1[[#This Row],[Ngày tính CN]]="","",S1430+T1430)</f>
        <v>45954</v>
      </c>
      <c r="V1430" s="35">
        <f ca="1">IF(Table1[[#This Row],[Hạn thanh toán]]="","",IF((U1430-NOW())&lt;0,0,(U1430-NOW())))</f>
        <v>0</v>
      </c>
      <c r="W1430" s="35"/>
      <c r="X1430" s="35" t="str">
        <f t="shared" ca="1" si="149"/>
        <v/>
      </c>
      <c r="Y1430" s="2" t="str">
        <f t="shared" si="150"/>
        <v>Đã thanh toán</v>
      </c>
      <c r="Z1430" s="51">
        <f t="shared" si="151"/>
        <v>45954</v>
      </c>
      <c r="AA1430" s="51">
        <f t="shared" si="152"/>
        <v>46106</v>
      </c>
      <c r="AD1430" s="2" t="str">
        <f>VLOOKUP($A1430,MA_KH!$A:$Q,MA_KH!O$1,0)</f>
        <v>SATRA TRUNG TÂM</v>
      </c>
      <c r="AE1430" s="2" t="str">
        <f>VLOOKUP($A1430,MA_KH!$A:$Q,MA_KH!P$1,0)</f>
        <v>TRUNG TÂM ĐIỀU HÀNH SATRAFOODS</v>
      </c>
    </row>
    <row r="1431" spans="1:31" ht="25.5" hidden="1" customHeight="1" x14ac:dyDescent="0.2">
      <c r="A1431" s="39" t="s">
        <v>22306</v>
      </c>
      <c r="B1431" s="39" t="s">
        <v>32</v>
      </c>
      <c r="C1431" s="40">
        <v>45954</v>
      </c>
      <c r="D1431" s="39" t="s">
        <v>5061</v>
      </c>
      <c r="E1431" s="40">
        <v>45954</v>
      </c>
      <c r="F1431" s="39">
        <v>70416</v>
      </c>
      <c r="G1431" s="39" t="s">
        <v>5062</v>
      </c>
      <c r="H1431" s="41">
        <v>433637</v>
      </c>
      <c r="I1431" s="42">
        <v>0</v>
      </c>
      <c r="J1431" s="41">
        <v>34691</v>
      </c>
      <c r="K1431" s="41">
        <v>468328</v>
      </c>
      <c r="L1431" s="7" t="s">
        <v>51</v>
      </c>
      <c r="M1431" s="6">
        <v>46106</v>
      </c>
      <c r="O1431" s="35">
        <f>IF(Table1[[#This Row],[Phân loại]]="Tồn đầu kỳ",Table1[[#This Row],[Tổng giá trị]],0)</f>
        <v>468328</v>
      </c>
      <c r="P1431" s="7">
        <f>IF(Table1[[#This Row],[Số còn phải thu ĐK]]&lt;&gt;0,0,IF(Table1[[#This Row],[Phân loại]]="Bán hàng",Table1[[#This Row],[Tổng giá trị]],-Table1[[#This Row],[Tổng giá trị]]))</f>
        <v>0</v>
      </c>
      <c r="Q1431" s="35">
        <f t="shared" si="148"/>
        <v>468328</v>
      </c>
      <c r="R1431" s="7">
        <f>Table1[[#This Row],[Số còn phải thu ĐK]]+Table1[[#This Row],[Giá Trị HD sau CK]]-Table1[[#This Row],[Số tiền đã thu]]</f>
        <v>0</v>
      </c>
      <c r="S1431" s="6">
        <f>IF(Table1[[#This Row],[Ngày hóa đơn]]&lt;&gt;"",Table1[[#This Row],[Ngày hóa đơn]],IF(Table1[[#This Row],[Ngày hạch toán]]&lt;&gt;"",Table1[[#This Row],[Ngày hạch toán]],""))</f>
        <v>45954</v>
      </c>
      <c r="T1431" s="7"/>
      <c r="U1431" s="6">
        <f>IF(Table1[[#This Row],[Ngày tính CN]]="","",S1431+T1431)</f>
        <v>45954</v>
      </c>
      <c r="V1431" s="35">
        <f ca="1">IF(Table1[[#This Row],[Hạn thanh toán]]="","",IF((U1431-NOW())&lt;0,0,(U1431-NOW())))</f>
        <v>0</v>
      </c>
      <c r="W1431" s="35"/>
      <c r="X1431" s="35" t="str">
        <f t="shared" ca="1" si="149"/>
        <v/>
      </c>
      <c r="Y1431" s="2" t="str">
        <f t="shared" si="150"/>
        <v>Đã thanh toán</v>
      </c>
      <c r="Z1431" s="51">
        <f t="shared" si="151"/>
        <v>45954</v>
      </c>
      <c r="AA1431" s="51">
        <f t="shared" si="152"/>
        <v>46106</v>
      </c>
      <c r="AD1431" s="2" t="str">
        <f>VLOOKUP($A1431,MA_KH!$A:$Q,MA_KH!O$1,0)</f>
        <v>SATRA TRUNG TÂM</v>
      </c>
      <c r="AE1431" s="2" t="str">
        <f>VLOOKUP($A1431,MA_KH!$A:$Q,MA_KH!P$1,0)</f>
        <v>TRUNG TÂM ĐIỀU HÀNH SATRAFOODS</v>
      </c>
    </row>
    <row r="1432" spans="1:31" ht="25.5" hidden="1" customHeight="1" x14ac:dyDescent="0.2">
      <c r="A1432" s="39" t="s">
        <v>22306</v>
      </c>
      <c r="B1432" s="39" t="s">
        <v>32</v>
      </c>
      <c r="C1432" s="40">
        <v>45955</v>
      </c>
      <c r="D1432" s="39" t="s">
        <v>5063</v>
      </c>
      <c r="E1432" s="40">
        <v>45955</v>
      </c>
      <c r="F1432" s="39">
        <v>71022</v>
      </c>
      <c r="G1432" s="39" t="s">
        <v>5064</v>
      </c>
      <c r="H1432" s="41">
        <v>960336</v>
      </c>
      <c r="I1432" s="42">
        <v>0</v>
      </c>
      <c r="J1432" s="41">
        <v>76827</v>
      </c>
      <c r="K1432" s="41">
        <v>1037163</v>
      </c>
      <c r="L1432" s="7" t="s">
        <v>51</v>
      </c>
      <c r="M1432" s="6">
        <v>46106</v>
      </c>
      <c r="O1432" s="35">
        <f>IF(Table1[[#This Row],[Phân loại]]="Tồn đầu kỳ",Table1[[#This Row],[Tổng giá trị]],0)</f>
        <v>1037163</v>
      </c>
      <c r="P1432" s="7">
        <f>IF(Table1[[#This Row],[Số còn phải thu ĐK]]&lt;&gt;0,0,IF(Table1[[#This Row],[Phân loại]]="Bán hàng",Table1[[#This Row],[Tổng giá trị]],-Table1[[#This Row],[Tổng giá trị]]))</f>
        <v>0</v>
      </c>
      <c r="Q1432" s="35">
        <f t="shared" si="148"/>
        <v>1037163</v>
      </c>
      <c r="R1432" s="7">
        <f>Table1[[#This Row],[Số còn phải thu ĐK]]+Table1[[#This Row],[Giá Trị HD sau CK]]-Table1[[#This Row],[Số tiền đã thu]]</f>
        <v>0</v>
      </c>
      <c r="S1432" s="6">
        <f>IF(Table1[[#This Row],[Ngày hóa đơn]]&lt;&gt;"",Table1[[#This Row],[Ngày hóa đơn]],IF(Table1[[#This Row],[Ngày hạch toán]]&lt;&gt;"",Table1[[#This Row],[Ngày hạch toán]],""))</f>
        <v>45955</v>
      </c>
      <c r="T1432" s="7"/>
      <c r="U1432" s="6">
        <f>IF(Table1[[#This Row],[Ngày tính CN]]="","",S1432+T1432)</f>
        <v>45955</v>
      </c>
      <c r="V1432" s="35">
        <f ca="1">IF(Table1[[#This Row],[Hạn thanh toán]]="","",IF((U1432-NOW())&lt;0,0,(U1432-NOW())))</f>
        <v>0</v>
      </c>
      <c r="W1432" s="35"/>
      <c r="X1432" s="35" t="str">
        <f t="shared" ca="1" si="149"/>
        <v/>
      </c>
      <c r="Y1432" s="2" t="str">
        <f t="shared" si="150"/>
        <v>Đã thanh toán</v>
      </c>
      <c r="Z1432" s="51">
        <f t="shared" si="151"/>
        <v>45955</v>
      </c>
      <c r="AA1432" s="51">
        <f t="shared" si="152"/>
        <v>46106</v>
      </c>
      <c r="AD1432" s="2" t="str">
        <f>VLOOKUP($A1432,MA_KH!$A:$Q,MA_KH!O$1,0)</f>
        <v>SATRA TRUNG TÂM</v>
      </c>
      <c r="AE1432" s="2" t="str">
        <f>VLOOKUP($A1432,MA_KH!$A:$Q,MA_KH!P$1,0)</f>
        <v>TRUNG TÂM ĐIỀU HÀNH SATRAFOODS</v>
      </c>
    </row>
    <row r="1433" spans="1:31" ht="25.5" hidden="1" customHeight="1" x14ac:dyDescent="0.2">
      <c r="A1433" s="39" t="s">
        <v>22306</v>
      </c>
      <c r="B1433" s="39" t="s">
        <v>32</v>
      </c>
      <c r="C1433" s="40">
        <v>45955</v>
      </c>
      <c r="D1433" s="39" t="s">
        <v>5065</v>
      </c>
      <c r="E1433" s="40">
        <v>45955</v>
      </c>
      <c r="F1433" s="39">
        <v>71024</v>
      </c>
      <c r="G1433" s="39" t="s">
        <v>5066</v>
      </c>
      <c r="H1433" s="41">
        <v>551776</v>
      </c>
      <c r="I1433" s="42">
        <v>0</v>
      </c>
      <c r="J1433" s="41">
        <v>44142</v>
      </c>
      <c r="K1433" s="41">
        <v>595918</v>
      </c>
      <c r="L1433" s="7" t="s">
        <v>51</v>
      </c>
      <c r="M1433" s="6">
        <v>46106</v>
      </c>
      <c r="O1433" s="35">
        <f>IF(Table1[[#This Row],[Phân loại]]="Tồn đầu kỳ",Table1[[#This Row],[Tổng giá trị]],0)</f>
        <v>595918</v>
      </c>
      <c r="P1433" s="7">
        <f>IF(Table1[[#This Row],[Số còn phải thu ĐK]]&lt;&gt;0,0,IF(Table1[[#This Row],[Phân loại]]="Bán hàng",Table1[[#This Row],[Tổng giá trị]],-Table1[[#This Row],[Tổng giá trị]]))</f>
        <v>0</v>
      </c>
      <c r="Q1433" s="35">
        <f t="shared" si="148"/>
        <v>595918</v>
      </c>
      <c r="R1433" s="7">
        <f>Table1[[#This Row],[Số còn phải thu ĐK]]+Table1[[#This Row],[Giá Trị HD sau CK]]-Table1[[#This Row],[Số tiền đã thu]]</f>
        <v>0</v>
      </c>
      <c r="S1433" s="6">
        <f>IF(Table1[[#This Row],[Ngày hóa đơn]]&lt;&gt;"",Table1[[#This Row],[Ngày hóa đơn]],IF(Table1[[#This Row],[Ngày hạch toán]]&lt;&gt;"",Table1[[#This Row],[Ngày hạch toán]],""))</f>
        <v>45955</v>
      </c>
      <c r="T1433" s="7"/>
      <c r="U1433" s="6">
        <f>IF(Table1[[#This Row],[Ngày tính CN]]="","",S1433+T1433)</f>
        <v>45955</v>
      </c>
      <c r="V1433" s="35">
        <f ca="1">IF(Table1[[#This Row],[Hạn thanh toán]]="","",IF((U1433-NOW())&lt;0,0,(U1433-NOW())))</f>
        <v>0</v>
      </c>
      <c r="W1433" s="35"/>
      <c r="X1433" s="35" t="str">
        <f t="shared" ca="1" si="149"/>
        <v/>
      </c>
      <c r="Y1433" s="2" t="str">
        <f t="shared" si="150"/>
        <v>Đã thanh toán</v>
      </c>
      <c r="Z1433" s="51">
        <f t="shared" si="151"/>
        <v>45955</v>
      </c>
      <c r="AA1433" s="51">
        <f t="shared" si="152"/>
        <v>46106</v>
      </c>
      <c r="AD1433" s="2" t="str">
        <f>VLOOKUP($A1433,MA_KH!$A:$Q,MA_KH!O$1,0)</f>
        <v>SATRA TRUNG TÂM</v>
      </c>
      <c r="AE1433" s="2" t="str">
        <f>VLOOKUP($A1433,MA_KH!$A:$Q,MA_KH!P$1,0)</f>
        <v>TRUNG TÂM ĐIỀU HÀNH SATRAFOODS</v>
      </c>
    </row>
    <row r="1434" spans="1:31" ht="25.5" hidden="1" customHeight="1" x14ac:dyDescent="0.2">
      <c r="A1434" s="39" t="s">
        <v>22306</v>
      </c>
      <c r="B1434" s="39" t="s">
        <v>32</v>
      </c>
      <c r="C1434" s="40">
        <v>45955</v>
      </c>
      <c r="D1434" s="39" t="s">
        <v>5067</v>
      </c>
      <c r="E1434" s="40">
        <v>45955</v>
      </c>
      <c r="F1434" s="39">
        <v>71031</v>
      </c>
      <c r="G1434" s="39" t="s">
        <v>5068</v>
      </c>
      <c r="H1434" s="41">
        <v>645130</v>
      </c>
      <c r="I1434" s="42">
        <v>0</v>
      </c>
      <c r="J1434" s="41">
        <v>51610</v>
      </c>
      <c r="K1434" s="41">
        <v>696740</v>
      </c>
      <c r="L1434" s="7" t="s">
        <v>51</v>
      </c>
      <c r="M1434" s="6">
        <v>46106</v>
      </c>
      <c r="O1434" s="35">
        <f>IF(Table1[[#This Row],[Phân loại]]="Tồn đầu kỳ",Table1[[#This Row],[Tổng giá trị]],0)</f>
        <v>696740</v>
      </c>
      <c r="P1434" s="7">
        <f>IF(Table1[[#This Row],[Số còn phải thu ĐK]]&lt;&gt;0,0,IF(Table1[[#This Row],[Phân loại]]="Bán hàng",Table1[[#This Row],[Tổng giá trị]],-Table1[[#This Row],[Tổng giá trị]]))</f>
        <v>0</v>
      </c>
      <c r="Q1434" s="35">
        <f t="shared" ref="Q1434:Q1448" si="153">IF(M1434&lt;&gt;"",IF(O1434&lt;&gt;0,O1434,P1434),0)</f>
        <v>696740</v>
      </c>
      <c r="R1434" s="7">
        <f>Table1[[#This Row],[Số còn phải thu ĐK]]+Table1[[#This Row],[Giá Trị HD sau CK]]-Table1[[#This Row],[Số tiền đã thu]]</f>
        <v>0</v>
      </c>
      <c r="S1434" s="6">
        <f>IF(Table1[[#This Row],[Ngày hóa đơn]]&lt;&gt;"",Table1[[#This Row],[Ngày hóa đơn]],IF(Table1[[#This Row],[Ngày hạch toán]]&lt;&gt;"",Table1[[#This Row],[Ngày hạch toán]],""))</f>
        <v>45955</v>
      </c>
      <c r="T1434" s="7"/>
      <c r="U1434" s="6">
        <f>IF(Table1[[#This Row],[Ngày tính CN]]="","",S1434+T1434)</f>
        <v>45955</v>
      </c>
      <c r="V1434" s="35">
        <f ca="1">IF(Table1[[#This Row],[Hạn thanh toán]]="","",IF((U1434-NOW())&lt;0,0,(U1434-NOW())))</f>
        <v>0</v>
      </c>
      <c r="W1434" s="35"/>
      <c r="X1434" s="35" t="str">
        <f t="shared" ca="1" si="149"/>
        <v/>
      </c>
      <c r="Y1434" s="2" t="str">
        <f t="shared" si="150"/>
        <v>Đã thanh toán</v>
      </c>
      <c r="Z1434" s="51">
        <f t="shared" si="151"/>
        <v>45955</v>
      </c>
      <c r="AA1434" s="51">
        <f t="shared" si="152"/>
        <v>46106</v>
      </c>
      <c r="AD1434" s="2" t="str">
        <f>VLOOKUP($A1434,MA_KH!$A:$Q,MA_KH!O$1,0)</f>
        <v>SATRA TRUNG TÂM</v>
      </c>
      <c r="AE1434" s="2" t="str">
        <f>VLOOKUP($A1434,MA_KH!$A:$Q,MA_KH!P$1,0)</f>
        <v>TRUNG TÂM ĐIỀU HÀNH SATRAFOODS</v>
      </c>
    </row>
    <row r="1435" spans="1:31" ht="25.5" hidden="1" customHeight="1" x14ac:dyDescent="0.2">
      <c r="A1435" s="30" t="s">
        <v>22306</v>
      </c>
      <c r="B1435" s="30" t="s">
        <v>32</v>
      </c>
      <c r="C1435" s="37">
        <v>45957</v>
      </c>
      <c r="D1435" s="30" t="s">
        <v>5069</v>
      </c>
      <c r="E1435" s="37">
        <v>45957</v>
      </c>
      <c r="F1435" s="30">
        <v>71087</v>
      </c>
      <c r="G1435" s="30" t="s">
        <v>5070</v>
      </c>
      <c r="H1435" s="38">
        <v>803969</v>
      </c>
      <c r="I1435" s="34">
        <v>0</v>
      </c>
      <c r="J1435" s="38">
        <v>64318</v>
      </c>
      <c r="K1435" s="38">
        <v>868287</v>
      </c>
      <c r="L1435" s="7" t="s">
        <v>51</v>
      </c>
      <c r="M1435" s="6">
        <v>46106</v>
      </c>
      <c r="O1435" s="35">
        <f>IF(Table1[[#This Row],[Phân loại]]="Tồn đầu kỳ",Table1[[#This Row],[Tổng giá trị]],0)</f>
        <v>868287</v>
      </c>
      <c r="P1435" s="7">
        <f>IF(Table1[[#This Row],[Số còn phải thu ĐK]]&lt;&gt;0,0,IF(Table1[[#This Row],[Phân loại]]="Bán hàng",Table1[[#This Row],[Tổng giá trị]],-Table1[[#This Row],[Tổng giá trị]]))</f>
        <v>0</v>
      </c>
      <c r="Q1435" s="35">
        <f t="shared" si="153"/>
        <v>868287</v>
      </c>
      <c r="R1435" s="7">
        <f>Table1[[#This Row],[Số còn phải thu ĐK]]+Table1[[#This Row],[Giá Trị HD sau CK]]-Table1[[#This Row],[Số tiền đã thu]]</f>
        <v>0</v>
      </c>
      <c r="S1435" s="6">
        <f>IF(Table1[[#This Row],[Ngày hóa đơn]]&lt;&gt;"",Table1[[#This Row],[Ngày hóa đơn]],IF(Table1[[#This Row],[Ngày hạch toán]]&lt;&gt;"",Table1[[#This Row],[Ngày hạch toán]],""))</f>
        <v>45957</v>
      </c>
      <c r="T1435" s="7"/>
      <c r="U1435" s="6">
        <f>IF(Table1[[#This Row],[Ngày tính CN]]="","",S1435+T1435)</f>
        <v>45957</v>
      </c>
      <c r="V1435" s="35">
        <f ca="1">IF(Table1[[#This Row],[Hạn thanh toán]]="","",IF((U1435-NOW())&lt;0,0,(U1435-NOW())))</f>
        <v>0</v>
      </c>
      <c r="W1435" s="35"/>
      <c r="X1435" s="35" t="str">
        <f t="shared" ca="1" si="149"/>
        <v/>
      </c>
      <c r="Y1435" s="2" t="str">
        <f t="shared" si="150"/>
        <v>Đã thanh toán</v>
      </c>
      <c r="Z1435" s="51">
        <f t="shared" si="151"/>
        <v>45957</v>
      </c>
      <c r="AA1435" s="51">
        <f t="shared" si="152"/>
        <v>46106</v>
      </c>
      <c r="AD1435" s="2" t="str">
        <f>VLOOKUP($A1435,MA_KH!$A:$Q,MA_KH!O$1,0)</f>
        <v>SATRA TRUNG TÂM</v>
      </c>
      <c r="AE1435" s="2" t="str">
        <f>VLOOKUP($A1435,MA_KH!$A:$Q,MA_KH!P$1,0)</f>
        <v>TRUNG TÂM ĐIỀU HÀNH SATRAFOODS</v>
      </c>
    </row>
    <row r="1436" spans="1:31" ht="25.5" hidden="1" customHeight="1" x14ac:dyDescent="0.2">
      <c r="A1436" s="30" t="s">
        <v>22306</v>
      </c>
      <c r="B1436" s="30" t="s">
        <v>32</v>
      </c>
      <c r="C1436" s="37">
        <v>45957</v>
      </c>
      <c r="D1436" s="30" t="s">
        <v>5071</v>
      </c>
      <c r="E1436" s="37">
        <v>45957</v>
      </c>
      <c r="F1436" s="30">
        <v>71088</v>
      </c>
      <c r="G1436" s="30" t="s">
        <v>5072</v>
      </c>
      <c r="H1436" s="38">
        <v>784755</v>
      </c>
      <c r="I1436" s="34">
        <v>0</v>
      </c>
      <c r="J1436" s="38">
        <v>62780</v>
      </c>
      <c r="K1436" s="38">
        <v>847535</v>
      </c>
      <c r="L1436" s="7" t="s">
        <v>51</v>
      </c>
      <c r="M1436" s="6">
        <v>46106</v>
      </c>
      <c r="O1436" s="35">
        <f>IF(Table1[[#This Row],[Phân loại]]="Tồn đầu kỳ",Table1[[#This Row],[Tổng giá trị]],0)</f>
        <v>847535</v>
      </c>
      <c r="P1436" s="7">
        <f>IF(Table1[[#This Row],[Số còn phải thu ĐK]]&lt;&gt;0,0,IF(Table1[[#This Row],[Phân loại]]="Bán hàng",Table1[[#This Row],[Tổng giá trị]],-Table1[[#This Row],[Tổng giá trị]]))</f>
        <v>0</v>
      </c>
      <c r="Q1436" s="35">
        <f t="shared" si="153"/>
        <v>847535</v>
      </c>
      <c r="R1436" s="7">
        <f>Table1[[#This Row],[Số còn phải thu ĐK]]+Table1[[#This Row],[Giá Trị HD sau CK]]-Table1[[#This Row],[Số tiền đã thu]]</f>
        <v>0</v>
      </c>
      <c r="S1436" s="6">
        <f>IF(Table1[[#This Row],[Ngày hóa đơn]]&lt;&gt;"",Table1[[#This Row],[Ngày hóa đơn]],IF(Table1[[#This Row],[Ngày hạch toán]]&lt;&gt;"",Table1[[#This Row],[Ngày hạch toán]],""))</f>
        <v>45957</v>
      </c>
      <c r="T1436" s="7"/>
      <c r="U1436" s="6">
        <f>IF(Table1[[#This Row],[Ngày tính CN]]="","",S1436+T1436)</f>
        <v>45957</v>
      </c>
      <c r="V1436" s="35">
        <f ca="1">IF(Table1[[#This Row],[Hạn thanh toán]]="","",IF((U1436-NOW())&lt;0,0,(U1436-NOW())))</f>
        <v>0</v>
      </c>
      <c r="W1436" s="35"/>
      <c r="X1436" s="35" t="str">
        <f t="shared" ca="1" si="149"/>
        <v/>
      </c>
      <c r="Y1436" s="2" t="str">
        <f t="shared" si="150"/>
        <v>Đã thanh toán</v>
      </c>
      <c r="Z1436" s="51">
        <f t="shared" si="151"/>
        <v>45957</v>
      </c>
      <c r="AA1436" s="51">
        <f t="shared" si="152"/>
        <v>46106</v>
      </c>
      <c r="AD1436" s="2" t="str">
        <f>VLOOKUP($A1436,MA_KH!$A:$Q,MA_KH!O$1,0)</f>
        <v>SATRA TRUNG TÂM</v>
      </c>
      <c r="AE1436" s="2" t="str">
        <f>VLOOKUP($A1436,MA_KH!$A:$Q,MA_KH!P$1,0)</f>
        <v>TRUNG TÂM ĐIỀU HÀNH SATRAFOODS</v>
      </c>
    </row>
    <row r="1437" spans="1:31" ht="25.5" hidden="1" customHeight="1" x14ac:dyDescent="0.2">
      <c r="A1437" s="39" t="s">
        <v>22306</v>
      </c>
      <c r="B1437" s="39" t="s">
        <v>32</v>
      </c>
      <c r="C1437" s="40">
        <v>45957</v>
      </c>
      <c r="D1437" s="39" t="s">
        <v>5073</v>
      </c>
      <c r="E1437" s="40">
        <v>45957</v>
      </c>
      <c r="F1437" s="39">
        <v>71089</v>
      </c>
      <c r="G1437" s="39" t="s">
        <v>5074</v>
      </c>
      <c r="H1437" s="41">
        <v>733474</v>
      </c>
      <c r="I1437" s="42">
        <v>0</v>
      </c>
      <c r="J1437" s="41">
        <v>58678</v>
      </c>
      <c r="K1437" s="41">
        <v>792152</v>
      </c>
      <c r="L1437" s="7" t="s">
        <v>51</v>
      </c>
      <c r="M1437" s="6">
        <v>46106</v>
      </c>
      <c r="O1437" s="35">
        <f>IF(Table1[[#This Row],[Phân loại]]="Tồn đầu kỳ",Table1[[#This Row],[Tổng giá trị]],0)</f>
        <v>792152</v>
      </c>
      <c r="P1437" s="7">
        <f>IF(Table1[[#This Row],[Số còn phải thu ĐK]]&lt;&gt;0,0,IF(Table1[[#This Row],[Phân loại]]="Bán hàng",Table1[[#This Row],[Tổng giá trị]],-Table1[[#This Row],[Tổng giá trị]]))</f>
        <v>0</v>
      </c>
      <c r="Q1437" s="35">
        <f t="shared" si="153"/>
        <v>792152</v>
      </c>
      <c r="R1437" s="7">
        <f>Table1[[#This Row],[Số còn phải thu ĐK]]+Table1[[#This Row],[Giá Trị HD sau CK]]-Table1[[#This Row],[Số tiền đã thu]]</f>
        <v>0</v>
      </c>
      <c r="S1437" s="6">
        <f>IF(Table1[[#This Row],[Ngày hóa đơn]]&lt;&gt;"",Table1[[#This Row],[Ngày hóa đơn]],IF(Table1[[#This Row],[Ngày hạch toán]]&lt;&gt;"",Table1[[#This Row],[Ngày hạch toán]],""))</f>
        <v>45957</v>
      </c>
      <c r="T1437" s="7"/>
      <c r="U1437" s="6">
        <f>IF(Table1[[#This Row],[Ngày tính CN]]="","",S1437+T1437)</f>
        <v>45957</v>
      </c>
      <c r="V1437" s="35">
        <f ca="1">IF(Table1[[#This Row],[Hạn thanh toán]]="","",IF((U1437-NOW())&lt;0,0,(U1437-NOW())))</f>
        <v>0</v>
      </c>
      <c r="W1437" s="35"/>
      <c r="X1437" s="35" t="str">
        <f t="shared" ca="1" si="149"/>
        <v/>
      </c>
      <c r="Y1437" s="2" t="str">
        <f t="shared" si="150"/>
        <v>Đã thanh toán</v>
      </c>
      <c r="Z1437" s="51">
        <f t="shared" si="151"/>
        <v>45957</v>
      </c>
      <c r="AA1437" s="51">
        <f t="shared" si="152"/>
        <v>46106</v>
      </c>
      <c r="AD1437" s="2" t="str">
        <f>VLOOKUP($A1437,MA_KH!$A:$Q,MA_KH!O$1,0)</f>
        <v>SATRA TRUNG TÂM</v>
      </c>
      <c r="AE1437" s="2" t="str">
        <f>VLOOKUP($A1437,MA_KH!$A:$Q,MA_KH!P$1,0)</f>
        <v>TRUNG TÂM ĐIỀU HÀNH SATRAFOODS</v>
      </c>
    </row>
    <row r="1438" spans="1:31" ht="25.5" hidden="1" customHeight="1" x14ac:dyDescent="0.2">
      <c r="A1438" s="39" t="s">
        <v>22306</v>
      </c>
      <c r="B1438" s="39" t="s">
        <v>32</v>
      </c>
      <c r="C1438" s="40">
        <v>45958</v>
      </c>
      <c r="D1438" s="39" t="s">
        <v>5075</v>
      </c>
      <c r="E1438" s="40">
        <v>45958</v>
      </c>
      <c r="F1438" s="39">
        <v>71169</v>
      </c>
      <c r="G1438" s="39" t="s">
        <v>5076</v>
      </c>
      <c r="H1438" s="41">
        <v>293724</v>
      </c>
      <c r="I1438" s="42">
        <v>0</v>
      </c>
      <c r="J1438" s="41">
        <v>23498</v>
      </c>
      <c r="K1438" s="41">
        <v>317222</v>
      </c>
      <c r="L1438" s="7" t="s">
        <v>51</v>
      </c>
      <c r="M1438" s="6">
        <v>46106</v>
      </c>
      <c r="O1438" s="35">
        <f>IF(Table1[[#This Row],[Phân loại]]="Tồn đầu kỳ",Table1[[#This Row],[Tổng giá trị]],0)</f>
        <v>317222</v>
      </c>
      <c r="P1438" s="7">
        <f>IF(Table1[[#This Row],[Số còn phải thu ĐK]]&lt;&gt;0,0,IF(Table1[[#This Row],[Phân loại]]="Bán hàng",Table1[[#This Row],[Tổng giá trị]],-Table1[[#This Row],[Tổng giá trị]]))</f>
        <v>0</v>
      </c>
      <c r="Q1438" s="35">
        <f t="shared" si="153"/>
        <v>317222</v>
      </c>
      <c r="R1438" s="7">
        <f>Table1[[#This Row],[Số còn phải thu ĐK]]+Table1[[#This Row],[Giá Trị HD sau CK]]-Table1[[#This Row],[Số tiền đã thu]]</f>
        <v>0</v>
      </c>
      <c r="S1438" s="6">
        <f>IF(Table1[[#This Row],[Ngày hóa đơn]]&lt;&gt;"",Table1[[#This Row],[Ngày hóa đơn]],IF(Table1[[#This Row],[Ngày hạch toán]]&lt;&gt;"",Table1[[#This Row],[Ngày hạch toán]],""))</f>
        <v>45958</v>
      </c>
      <c r="T1438" s="7"/>
      <c r="U1438" s="6">
        <f>IF(Table1[[#This Row],[Ngày tính CN]]="","",S1438+T1438)</f>
        <v>45958</v>
      </c>
      <c r="V1438" s="35">
        <f ca="1">IF(Table1[[#This Row],[Hạn thanh toán]]="","",IF((U1438-NOW())&lt;0,0,(U1438-NOW())))</f>
        <v>0</v>
      </c>
      <c r="W1438" s="35"/>
      <c r="X1438" s="35" t="str">
        <f t="shared" ca="1" si="149"/>
        <v/>
      </c>
      <c r="Y1438" s="2" t="str">
        <f t="shared" si="150"/>
        <v>Đã thanh toán</v>
      </c>
      <c r="Z1438" s="51">
        <f t="shared" si="151"/>
        <v>45958</v>
      </c>
      <c r="AA1438" s="51">
        <f t="shared" si="152"/>
        <v>46106</v>
      </c>
      <c r="AD1438" s="2" t="str">
        <f>VLOOKUP($A1438,MA_KH!$A:$Q,MA_KH!O$1,0)</f>
        <v>SATRA TRUNG TÂM</v>
      </c>
      <c r="AE1438" s="2" t="str">
        <f>VLOOKUP($A1438,MA_KH!$A:$Q,MA_KH!P$1,0)</f>
        <v>TRUNG TÂM ĐIỀU HÀNH SATRAFOODS</v>
      </c>
    </row>
    <row r="1439" spans="1:31" ht="25.5" hidden="1" customHeight="1" x14ac:dyDescent="0.2">
      <c r="A1439" s="39" t="s">
        <v>22306</v>
      </c>
      <c r="B1439" s="39" t="s">
        <v>32</v>
      </c>
      <c r="C1439" s="40">
        <v>45959</v>
      </c>
      <c r="D1439" s="39" t="s">
        <v>5077</v>
      </c>
      <c r="E1439" s="40">
        <v>45959</v>
      </c>
      <c r="F1439" s="39">
        <v>71257</v>
      </c>
      <c r="G1439" s="39" t="s">
        <v>5078</v>
      </c>
      <c r="H1439" s="41">
        <v>912073</v>
      </c>
      <c r="I1439" s="42">
        <v>0</v>
      </c>
      <c r="J1439" s="41">
        <v>72966</v>
      </c>
      <c r="K1439" s="41">
        <v>985039</v>
      </c>
      <c r="L1439" s="7" t="s">
        <v>51</v>
      </c>
      <c r="M1439" s="6">
        <v>46106</v>
      </c>
      <c r="O1439" s="35">
        <f>IF(Table1[[#This Row],[Phân loại]]="Tồn đầu kỳ",Table1[[#This Row],[Tổng giá trị]],0)</f>
        <v>985039</v>
      </c>
      <c r="P1439" s="7">
        <f>IF(Table1[[#This Row],[Số còn phải thu ĐK]]&lt;&gt;0,0,IF(Table1[[#This Row],[Phân loại]]="Bán hàng",Table1[[#This Row],[Tổng giá trị]],-Table1[[#This Row],[Tổng giá trị]]))</f>
        <v>0</v>
      </c>
      <c r="Q1439" s="35">
        <f t="shared" si="153"/>
        <v>985039</v>
      </c>
      <c r="R1439" s="7">
        <f>Table1[[#This Row],[Số còn phải thu ĐK]]+Table1[[#This Row],[Giá Trị HD sau CK]]-Table1[[#This Row],[Số tiền đã thu]]</f>
        <v>0</v>
      </c>
      <c r="S1439" s="6">
        <f>IF(Table1[[#This Row],[Ngày hóa đơn]]&lt;&gt;"",Table1[[#This Row],[Ngày hóa đơn]],IF(Table1[[#This Row],[Ngày hạch toán]]&lt;&gt;"",Table1[[#This Row],[Ngày hạch toán]],""))</f>
        <v>45959</v>
      </c>
      <c r="T1439" s="7"/>
      <c r="U1439" s="6">
        <f>IF(Table1[[#This Row],[Ngày tính CN]]="","",S1439+T1439)</f>
        <v>45959</v>
      </c>
      <c r="V1439" s="35">
        <f ca="1">IF(Table1[[#This Row],[Hạn thanh toán]]="","",IF((U1439-NOW())&lt;0,0,(U1439-NOW())))</f>
        <v>0</v>
      </c>
      <c r="W1439" s="35"/>
      <c r="X1439" s="35" t="str">
        <f t="shared" ca="1" si="149"/>
        <v/>
      </c>
      <c r="Y1439" s="2" t="str">
        <f t="shared" si="150"/>
        <v>Đã thanh toán</v>
      </c>
      <c r="Z1439" s="51">
        <f t="shared" si="151"/>
        <v>45959</v>
      </c>
      <c r="AA1439" s="51">
        <f t="shared" si="152"/>
        <v>46106</v>
      </c>
      <c r="AD1439" s="2" t="str">
        <f>VLOOKUP($A1439,MA_KH!$A:$Q,MA_KH!O$1,0)</f>
        <v>SATRA TRUNG TÂM</v>
      </c>
      <c r="AE1439" s="2" t="str">
        <f>VLOOKUP($A1439,MA_KH!$A:$Q,MA_KH!P$1,0)</f>
        <v>TRUNG TÂM ĐIỀU HÀNH SATRAFOODS</v>
      </c>
    </row>
    <row r="1440" spans="1:31" ht="25.5" hidden="1" customHeight="1" x14ac:dyDescent="0.2">
      <c r="A1440" s="39" t="s">
        <v>22306</v>
      </c>
      <c r="B1440" s="39" t="s">
        <v>32</v>
      </c>
      <c r="C1440" s="40">
        <v>45959</v>
      </c>
      <c r="D1440" s="39" t="s">
        <v>5079</v>
      </c>
      <c r="E1440" s="40">
        <v>45959</v>
      </c>
      <c r="F1440" s="39">
        <v>71279</v>
      </c>
      <c r="G1440" s="39" t="s">
        <v>5080</v>
      </c>
      <c r="H1440" s="41">
        <v>367155</v>
      </c>
      <c r="I1440" s="42">
        <v>0</v>
      </c>
      <c r="J1440" s="41">
        <v>29372</v>
      </c>
      <c r="K1440" s="41">
        <v>396527</v>
      </c>
      <c r="L1440" s="7" t="s">
        <v>51</v>
      </c>
      <c r="M1440" s="6">
        <v>46106</v>
      </c>
      <c r="O1440" s="35">
        <f>IF(Table1[[#This Row],[Phân loại]]="Tồn đầu kỳ",Table1[[#This Row],[Tổng giá trị]],0)</f>
        <v>396527</v>
      </c>
      <c r="P1440" s="7">
        <f>IF(Table1[[#This Row],[Số còn phải thu ĐK]]&lt;&gt;0,0,IF(Table1[[#This Row],[Phân loại]]="Bán hàng",Table1[[#This Row],[Tổng giá trị]],-Table1[[#This Row],[Tổng giá trị]]))</f>
        <v>0</v>
      </c>
      <c r="Q1440" s="35">
        <f t="shared" si="153"/>
        <v>396527</v>
      </c>
      <c r="R1440" s="7">
        <f>Table1[[#This Row],[Số còn phải thu ĐK]]+Table1[[#This Row],[Giá Trị HD sau CK]]-Table1[[#This Row],[Số tiền đã thu]]</f>
        <v>0</v>
      </c>
      <c r="S1440" s="6">
        <f>IF(Table1[[#This Row],[Ngày hóa đơn]]&lt;&gt;"",Table1[[#This Row],[Ngày hóa đơn]],IF(Table1[[#This Row],[Ngày hạch toán]]&lt;&gt;"",Table1[[#This Row],[Ngày hạch toán]],""))</f>
        <v>45959</v>
      </c>
      <c r="T1440" s="7"/>
      <c r="U1440" s="6">
        <f>IF(Table1[[#This Row],[Ngày tính CN]]="","",S1440+T1440)</f>
        <v>45959</v>
      </c>
      <c r="V1440" s="35">
        <f ca="1">IF(Table1[[#This Row],[Hạn thanh toán]]="","",IF((U1440-NOW())&lt;0,0,(U1440-NOW())))</f>
        <v>0</v>
      </c>
      <c r="W1440" s="35"/>
      <c r="X1440" s="35" t="str">
        <f t="shared" ca="1" si="149"/>
        <v/>
      </c>
      <c r="Y1440" s="2" t="str">
        <f t="shared" si="150"/>
        <v>Đã thanh toán</v>
      </c>
      <c r="Z1440" s="51">
        <f t="shared" si="151"/>
        <v>45959</v>
      </c>
      <c r="AA1440" s="51">
        <f t="shared" si="152"/>
        <v>46106</v>
      </c>
      <c r="AD1440" s="2" t="str">
        <f>VLOOKUP($A1440,MA_KH!$A:$Q,MA_KH!O$1,0)</f>
        <v>SATRA TRUNG TÂM</v>
      </c>
      <c r="AE1440" s="2" t="str">
        <f>VLOOKUP($A1440,MA_KH!$A:$Q,MA_KH!P$1,0)</f>
        <v>TRUNG TÂM ĐIỀU HÀNH SATRAFOODS</v>
      </c>
    </row>
    <row r="1441" spans="1:31" ht="25.5" hidden="1" customHeight="1" x14ac:dyDescent="0.2">
      <c r="A1441" s="39" t="s">
        <v>22306</v>
      </c>
      <c r="B1441" s="39" t="s">
        <v>32</v>
      </c>
      <c r="C1441" s="40">
        <v>45959</v>
      </c>
      <c r="D1441" s="39" t="s">
        <v>5081</v>
      </c>
      <c r="E1441" s="40">
        <v>45959</v>
      </c>
      <c r="F1441" s="39">
        <v>71299</v>
      </c>
      <c r="G1441" s="39" t="s">
        <v>5082</v>
      </c>
      <c r="H1441" s="41">
        <v>533940</v>
      </c>
      <c r="I1441" s="42">
        <v>0</v>
      </c>
      <c r="J1441" s="41">
        <v>42715</v>
      </c>
      <c r="K1441" s="41">
        <v>576655</v>
      </c>
      <c r="L1441" s="7" t="s">
        <v>51</v>
      </c>
      <c r="M1441" s="6">
        <v>46106</v>
      </c>
      <c r="O1441" s="35">
        <f>IF(Table1[[#This Row],[Phân loại]]="Tồn đầu kỳ",Table1[[#This Row],[Tổng giá trị]],0)</f>
        <v>576655</v>
      </c>
      <c r="P1441" s="7">
        <f>IF(Table1[[#This Row],[Số còn phải thu ĐK]]&lt;&gt;0,0,IF(Table1[[#This Row],[Phân loại]]="Bán hàng",Table1[[#This Row],[Tổng giá trị]],-Table1[[#This Row],[Tổng giá trị]]))</f>
        <v>0</v>
      </c>
      <c r="Q1441" s="35">
        <f t="shared" si="153"/>
        <v>576655</v>
      </c>
      <c r="R1441" s="7">
        <f>Table1[[#This Row],[Số còn phải thu ĐK]]+Table1[[#This Row],[Giá Trị HD sau CK]]-Table1[[#This Row],[Số tiền đã thu]]</f>
        <v>0</v>
      </c>
      <c r="S1441" s="6">
        <f>IF(Table1[[#This Row],[Ngày hóa đơn]]&lt;&gt;"",Table1[[#This Row],[Ngày hóa đơn]],IF(Table1[[#This Row],[Ngày hạch toán]]&lt;&gt;"",Table1[[#This Row],[Ngày hạch toán]],""))</f>
        <v>45959</v>
      </c>
      <c r="T1441" s="7"/>
      <c r="U1441" s="6">
        <f>IF(Table1[[#This Row],[Ngày tính CN]]="","",S1441+T1441)</f>
        <v>45959</v>
      </c>
      <c r="V1441" s="35">
        <f ca="1">IF(Table1[[#This Row],[Hạn thanh toán]]="","",IF((U1441-NOW())&lt;0,0,(U1441-NOW())))</f>
        <v>0</v>
      </c>
      <c r="W1441" s="35"/>
      <c r="X1441" s="35" t="str">
        <f t="shared" ref="X1441:X1448" ca="1" si="154">IF(OR(U1441="",R1441=0),"",IF((U1441-NOW())&lt;0,-(U1441-NOW()),0))</f>
        <v/>
      </c>
      <c r="Y1441" s="2" t="str">
        <f t="shared" ref="Y1441:Y1448" si="155">IF(R1441=0,"Đã thanh toán",IF(X1441="","",IF(X1441&lt;=0,"Chưa đến hạn thanh toán",IF(X1441&lt;=30,"Nợ quá hạn 30 ngày",IF(X1441&lt;=60,"Nợ quá hạn từ 30 ngày đến 60 ngày",IF(X1441&lt;=90,"Nợ quá hạn từ 60 ngày đến 90 ngày",IF(X1441&lt;=120,"Nợ quá hạn từ 90 ngày đến 120 ngày","Nợ quá hạn hơn 120 ngày có khả năng mất thanh toán")))))))</f>
        <v>Đã thanh toán</v>
      </c>
      <c r="Z1441" s="51">
        <f t="shared" si="151"/>
        <v>45959</v>
      </c>
      <c r="AA1441" s="51">
        <f t="shared" si="152"/>
        <v>46106</v>
      </c>
      <c r="AD1441" s="2" t="str">
        <f>VLOOKUP($A1441,MA_KH!$A:$Q,MA_KH!O$1,0)</f>
        <v>SATRA TRUNG TÂM</v>
      </c>
      <c r="AE1441" s="2" t="str">
        <f>VLOOKUP($A1441,MA_KH!$A:$Q,MA_KH!P$1,0)</f>
        <v>TRUNG TÂM ĐIỀU HÀNH SATRAFOODS</v>
      </c>
    </row>
    <row r="1442" spans="1:31" ht="25.5" hidden="1" customHeight="1" x14ac:dyDescent="0.2">
      <c r="A1442" s="39" t="s">
        <v>22306</v>
      </c>
      <c r="B1442" s="39" t="s">
        <v>32</v>
      </c>
      <c r="C1442" s="40">
        <v>45959</v>
      </c>
      <c r="D1442" s="39" t="s">
        <v>5083</v>
      </c>
      <c r="E1442" s="40">
        <v>45959</v>
      </c>
      <c r="F1442" s="39">
        <v>71313</v>
      </c>
      <c r="G1442" s="39" t="s">
        <v>5084</v>
      </c>
      <c r="H1442" s="41">
        <v>623296</v>
      </c>
      <c r="I1442" s="42">
        <v>0</v>
      </c>
      <c r="J1442" s="41">
        <v>49864</v>
      </c>
      <c r="K1442" s="41">
        <v>673160</v>
      </c>
      <c r="L1442" s="7" t="s">
        <v>51</v>
      </c>
      <c r="M1442" s="6">
        <v>46106</v>
      </c>
      <c r="O1442" s="35">
        <f>IF(Table1[[#This Row],[Phân loại]]="Tồn đầu kỳ",Table1[[#This Row],[Tổng giá trị]],0)</f>
        <v>673160</v>
      </c>
      <c r="P1442" s="7">
        <f>IF(Table1[[#This Row],[Số còn phải thu ĐK]]&lt;&gt;0,0,IF(Table1[[#This Row],[Phân loại]]="Bán hàng",Table1[[#This Row],[Tổng giá trị]],-Table1[[#This Row],[Tổng giá trị]]))</f>
        <v>0</v>
      </c>
      <c r="Q1442" s="35">
        <f t="shared" si="153"/>
        <v>673160</v>
      </c>
      <c r="R1442" s="7">
        <f>Table1[[#This Row],[Số còn phải thu ĐK]]+Table1[[#This Row],[Giá Trị HD sau CK]]-Table1[[#This Row],[Số tiền đã thu]]</f>
        <v>0</v>
      </c>
      <c r="S1442" s="6">
        <f>IF(Table1[[#This Row],[Ngày hóa đơn]]&lt;&gt;"",Table1[[#This Row],[Ngày hóa đơn]],IF(Table1[[#This Row],[Ngày hạch toán]]&lt;&gt;"",Table1[[#This Row],[Ngày hạch toán]],""))</f>
        <v>45959</v>
      </c>
      <c r="T1442" s="7"/>
      <c r="U1442" s="6">
        <f>IF(Table1[[#This Row],[Ngày tính CN]]="","",S1442+T1442)</f>
        <v>45959</v>
      </c>
      <c r="V1442" s="35">
        <f ca="1">IF(Table1[[#This Row],[Hạn thanh toán]]="","",IF((U1442-NOW())&lt;0,0,(U1442-NOW())))</f>
        <v>0</v>
      </c>
      <c r="W1442" s="35"/>
      <c r="X1442" s="35" t="str">
        <f t="shared" ca="1" si="154"/>
        <v/>
      </c>
      <c r="Y1442" s="2" t="str">
        <f t="shared" si="155"/>
        <v>Đã thanh toán</v>
      </c>
      <c r="Z1442" s="51">
        <f t="shared" si="151"/>
        <v>45959</v>
      </c>
      <c r="AA1442" s="51">
        <f t="shared" si="152"/>
        <v>46106</v>
      </c>
      <c r="AD1442" s="2" t="str">
        <f>VLOOKUP($A1442,MA_KH!$A:$Q,MA_KH!O$1,0)</f>
        <v>SATRA TRUNG TÂM</v>
      </c>
      <c r="AE1442" s="2" t="str">
        <f>VLOOKUP($A1442,MA_KH!$A:$Q,MA_KH!P$1,0)</f>
        <v>TRUNG TÂM ĐIỀU HÀNH SATRAFOODS</v>
      </c>
    </row>
    <row r="1443" spans="1:31" ht="25.5" hidden="1" customHeight="1" x14ac:dyDescent="0.2">
      <c r="A1443" s="39" t="s">
        <v>22306</v>
      </c>
      <c r="B1443" s="39" t="s">
        <v>32</v>
      </c>
      <c r="C1443" s="40">
        <v>45959</v>
      </c>
      <c r="D1443" s="39" t="s">
        <v>5085</v>
      </c>
      <c r="E1443" s="40">
        <v>45959</v>
      </c>
      <c r="F1443" s="39">
        <v>71323</v>
      </c>
      <c r="G1443" s="39" t="s">
        <v>5086</v>
      </c>
      <c r="H1443" s="41">
        <v>1358619</v>
      </c>
      <c r="I1443" s="42">
        <v>0</v>
      </c>
      <c r="J1443" s="41">
        <v>108690</v>
      </c>
      <c r="K1443" s="41">
        <v>1467309</v>
      </c>
      <c r="L1443" s="7" t="s">
        <v>51</v>
      </c>
      <c r="M1443" s="6">
        <v>46106</v>
      </c>
      <c r="O1443" s="35">
        <f>IF(Table1[[#This Row],[Phân loại]]="Tồn đầu kỳ",Table1[[#This Row],[Tổng giá trị]],0)</f>
        <v>1467309</v>
      </c>
      <c r="P1443" s="7">
        <f>IF(Table1[[#This Row],[Số còn phải thu ĐK]]&lt;&gt;0,0,IF(Table1[[#This Row],[Phân loại]]="Bán hàng",Table1[[#This Row],[Tổng giá trị]],-Table1[[#This Row],[Tổng giá trị]]))</f>
        <v>0</v>
      </c>
      <c r="Q1443" s="35">
        <f t="shared" si="153"/>
        <v>1467309</v>
      </c>
      <c r="R1443" s="7">
        <f>Table1[[#This Row],[Số còn phải thu ĐK]]+Table1[[#This Row],[Giá Trị HD sau CK]]-Table1[[#This Row],[Số tiền đã thu]]</f>
        <v>0</v>
      </c>
      <c r="S1443" s="6">
        <f>IF(Table1[[#This Row],[Ngày hóa đơn]]&lt;&gt;"",Table1[[#This Row],[Ngày hóa đơn]],IF(Table1[[#This Row],[Ngày hạch toán]]&lt;&gt;"",Table1[[#This Row],[Ngày hạch toán]],""))</f>
        <v>45959</v>
      </c>
      <c r="T1443" s="7"/>
      <c r="U1443" s="6">
        <f>IF(Table1[[#This Row],[Ngày tính CN]]="","",S1443+T1443)</f>
        <v>45959</v>
      </c>
      <c r="V1443" s="35">
        <f ca="1">IF(Table1[[#This Row],[Hạn thanh toán]]="","",IF((U1443-NOW())&lt;0,0,(U1443-NOW())))</f>
        <v>0</v>
      </c>
      <c r="W1443" s="35"/>
      <c r="X1443" s="35" t="str">
        <f t="shared" ca="1" si="154"/>
        <v/>
      </c>
      <c r="Y1443" s="2" t="str">
        <f t="shared" si="155"/>
        <v>Đã thanh toán</v>
      </c>
      <c r="Z1443" s="51">
        <f t="shared" si="151"/>
        <v>45959</v>
      </c>
      <c r="AA1443" s="51">
        <f t="shared" si="152"/>
        <v>46106</v>
      </c>
      <c r="AD1443" s="2" t="str">
        <f>VLOOKUP($A1443,MA_KH!$A:$Q,MA_KH!O$1,0)</f>
        <v>SATRA TRUNG TÂM</v>
      </c>
      <c r="AE1443" s="2" t="str">
        <f>VLOOKUP($A1443,MA_KH!$A:$Q,MA_KH!P$1,0)</f>
        <v>TRUNG TÂM ĐIỀU HÀNH SATRAFOODS</v>
      </c>
    </row>
    <row r="1444" spans="1:31" ht="25.5" hidden="1" customHeight="1" x14ac:dyDescent="0.2">
      <c r="A1444" s="39" t="s">
        <v>22306</v>
      </c>
      <c r="B1444" s="39" t="s">
        <v>32</v>
      </c>
      <c r="C1444" s="40">
        <v>45960</v>
      </c>
      <c r="D1444" s="39" t="s">
        <v>5087</v>
      </c>
      <c r="E1444" s="40">
        <v>45960</v>
      </c>
      <c r="F1444" s="39">
        <v>71968</v>
      </c>
      <c r="G1444" s="39" t="s">
        <v>5088</v>
      </c>
      <c r="H1444" s="41">
        <v>749178</v>
      </c>
      <c r="I1444" s="42">
        <v>0</v>
      </c>
      <c r="J1444" s="41">
        <v>59934</v>
      </c>
      <c r="K1444" s="41">
        <v>809112</v>
      </c>
      <c r="L1444" s="7" t="s">
        <v>51</v>
      </c>
      <c r="M1444" s="6">
        <v>46106</v>
      </c>
      <c r="O1444" s="35">
        <f>IF(Table1[[#This Row],[Phân loại]]="Tồn đầu kỳ",Table1[[#This Row],[Tổng giá trị]],0)</f>
        <v>809112</v>
      </c>
      <c r="P1444" s="7">
        <f>IF(Table1[[#This Row],[Số còn phải thu ĐK]]&lt;&gt;0,0,IF(Table1[[#This Row],[Phân loại]]="Bán hàng",Table1[[#This Row],[Tổng giá trị]],-Table1[[#This Row],[Tổng giá trị]]))</f>
        <v>0</v>
      </c>
      <c r="Q1444" s="35">
        <f t="shared" si="153"/>
        <v>809112</v>
      </c>
      <c r="R1444" s="7">
        <f>Table1[[#This Row],[Số còn phải thu ĐK]]+Table1[[#This Row],[Giá Trị HD sau CK]]-Table1[[#This Row],[Số tiền đã thu]]</f>
        <v>0</v>
      </c>
      <c r="S1444" s="6">
        <f>IF(Table1[[#This Row],[Ngày hóa đơn]]&lt;&gt;"",Table1[[#This Row],[Ngày hóa đơn]],IF(Table1[[#This Row],[Ngày hạch toán]]&lt;&gt;"",Table1[[#This Row],[Ngày hạch toán]],""))</f>
        <v>45960</v>
      </c>
      <c r="T1444" s="7"/>
      <c r="U1444" s="6">
        <f>IF(Table1[[#This Row],[Ngày tính CN]]="","",S1444+T1444)</f>
        <v>45960</v>
      </c>
      <c r="V1444" s="35">
        <f ca="1">IF(Table1[[#This Row],[Hạn thanh toán]]="","",IF((U1444-NOW())&lt;0,0,(U1444-NOW())))</f>
        <v>0</v>
      </c>
      <c r="W1444" s="35"/>
      <c r="X1444" s="35" t="str">
        <f t="shared" ca="1" si="154"/>
        <v/>
      </c>
      <c r="Y1444" s="2" t="str">
        <f t="shared" si="155"/>
        <v>Đã thanh toán</v>
      </c>
      <c r="Z1444" s="51">
        <f t="shared" si="151"/>
        <v>45960</v>
      </c>
      <c r="AA1444" s="51">
        <f t="shared" si="152"/>
        <v>46106</v>
      </c>
      <c r="AD1444" s="2" t="str">
        <f>VLOOKUP($A1444,MA_KH!$A:$Q,MA_KH!O$1,0)</f>
        <v>SATRA TRUNG TÂM</v>
      </c>
      <c r="AE1444" s="2" t="str">
        <f>VLOOKUP($A1444,MA_KH!$A:$Q,MA_KH!P$1,0)</f>
        <v>TRUNG TÂM ĐIỀU HÀNH SATRAFOODS</v>
      </c>
    </row>
    <row r="1445" spans="1:31" ht="25.5" hidden="1" customHeight="1" x14ac:dyDescent="0.2">
      <c r="A1445" s="39" t="s">
        <v>22306</v>
      </c>
      <c r="B1445" s="39" t="s">
        <v>32</v>
      </c>
      <c r="C1445" s="40">
        <v>45961</v>
      </c>
      <c r="D1445" s="39" t="s">
        <v>5089</v>
      </c>
      <c r="E1445" s="40">
        <v>45961</v>
      </c>
      <c r="F1445" s="39">
        <v>72370</v>
      </c>
      <c r="G1445" s="39" t="s">
        <v>5090</v>
      </c>
      <c r="H1445" s="41">
        <v>1942456</v>
      </c>
      <c r="I1445" s="42">
        <v>0</v>
      </c>
      <c r="J1445" s="41">
        <v>155396</v>
      </c>
      <c r="K1445" s="41">
        <v>2097852</v>
      </c>
      <c r="L1445" s="7" t="s">
        <v>51</v>
      </c>
      <c r="M1445" s="6">
        <v>46106</v>
      </c>
      <c r="O1445" s="35">
        <f>IF(Table1[[#This Row],[Phân loại]]="Tồn đầu kỳ",Table1[[#This Row],[Tổng giá trị]],0)</f>
        <v>2097852</v>
      </c>
      <c r="P1445" s="7">
        <f>IF(Table1[[#This Row],[Số còn phải thu ĐK]]&lt;&gt;0,0,IF(Table1[[#This Row],[Phân loại]]="Bán hàng",Table1[[#This Row],[Tổng giá trị]],-Table1[[#This Row],[Tổng giá trị]]))</f>
        <v>0</v>
      </c>
      <c r="Q1445" s="35">
        <f t="shared" si="153"/>
        <v>2097852</v>
      </c>
      <c r="R1445" s="7">
        <f>Table1[[#This Row],[Số còn phải thu ĐK]]+Table1[[#This Row],[Giá Trị HD sau CK]]-Table1[[#This Row],[Số tiền đã thu]]</f>
        <v>0</v>
      </c>
      <c r="S1445" s="6">
        <f>IF(Table1[[#This Row],[Ngày hóa đơn]]&lt;&gt;"",Table1[[#This Row],[Ngày hóa đơn]],IF(Table1[[#This Row],[Ngày hạch toán]]&lt;&gt;"",Table1[[#This Row],[Ngày hạch toán]],""))</f>
        <v>45961</v>
      </c>
      <c r="T1445" s="7"/>
      <c r="U1445" s="6">
        <f>IF(Table1[[#This Row],[Ngày tính CN]]="","",S1445+T1445)</f>
        <v>45961</v>
      </c>
      <c r="V1445" s="35">
        <f ca="1">IF(Table1[[#This Row],[Hạn thanh toán]]="","",IF((U1445-NOW())&lt;0,0,(U1445-NOW())))</f>
        <v>0</v>
      </c>
      <c r="W1445" s="35"/>
      <c r="X1445" s="35" t="str">
        <f t="shared" ca="1" si="154"/>
        <v/>
      </c>
      <c r="Y1445" s="2" t="str">
        <f t="shared" si="155"/>
        <v>Đã thanh toán</v>
      </c>
      <c r="Z1445" s="51">
        <f t="shared" si="151"/>
        <v>45961</v>
      </c>
      <c r="AA1445" s="51">
        <f t="shared" si="152"/>
        <v>46106</v>
      </c>
      <c r="AD1445" s="2" t="str">
        <f>VLOOKUP($A1445,MA_KH!$A:$Q,MA_KH!O$1,0)</f>
        <v>SATRA TRUNG TÂM</v>
      </c>
      <c r="AE1445" s="2" t="str">
        <f>VLOOKUP($A1445,MA_KH!$A:$Q,MA_KH!P$1,0)</f>
        <v>TRUNG TÂM ĐIỀU HÀNH SATRAFOODS</v>
      </c>
    </row>
    <row r="1446" spans="1:31" ht="25.5" hidden="1" customHeight="1" x14ac:dyDescent="0.2">
      <c r="A1446" s="39" t="s">
        <v>22306</v>
      </c>
      <c r="B1446" s="39" t="s">
        <v>32</v>
      </c>
      <c r="C1446" s="40">
        <v>45961</v>
      </c>
      <c r="D1446" s="39" t="s">
        <v>5091</v>
      </c>
      <c r="E1446" s="40">
        <v>45961</v>
      </c>
      <c r="F1446" s="39">
        <v>72379</v>
      </c>
      <c r="G1446" s="39" t="s">
        <v>5092</v>
      </c>
      <c r="H1446" s="41">
        <v>867114</v>
      </c>
      <c r="I1446" s="42">
        <v>0</v>
      </c>
      <c r="J1446" s="41">
        <v>69369</v>
      </c>
      <c r="K1446" s="41">
        <v>936483</v>
      </c>
      <c r="L1446" s="7" t="s">
        <v>51</v>
      </c>
      <c r="M1446" s="6">
        <v>46106</v>
      </c>
      <c r="O1446" s="35">
        <f>IF(Table1[[#This Row],[Phân loại]]="Tồn đầu kỳ",Table1[[#This Row],[Tổng giá trị]],0)</f>
        <v>936483</v>
      </c>
      <c r="P1446" s="7">
        <f>IF(Table1[[#This Row],[Số còn phải thu ĐK]]&lt;&gt;0,0,IF(Table1[[#This Row],[Phân loại]]="Bán hàng",Table1[[#This Row],[Tổng giá trị]],-Table1[[#This Row],[Tổng giá trị]]))</f>
        <v>0</v>
      </c>
      <c r="Q1446" s="35">
        <f t="shared" si="153"/>
        <v>936483</v>
      </c>
      <c r="R1446" s="7">
        <f>Table1[[#This Row],[Số còn phải thu ĐK]]+Table1[[#This Row],[Giá Trị HD sau CK]]-Table1[[#This Row],[Số tiền đã thu]]</f>
        <v>0</v>
      </c>
      <c r="S1446" s="6">
        <f>IF(Table1[[#This Row],[Ngày hóa đơn]]&lt;&gt;"",Table1[[#This Row],[Ngày hóa đơn]],IF(Table1[[#This Row],[Ngày hạch toán]]&lt;&gt;"",Table1[[#This Row],[Ngày hạch toán]],""))</f>
        <v>45961</v>
      </c>
      <c r="T1446" s="7"/>
      <c r="U1446" s="6">
        <f>IF(Table1[[#This Row],[Ngày tính CN]]="","",S1446+T1446)</f>
        <v>45961</v>
      </c>
      <c r="V1446" s="35">
        <f ca="1">IF(Table1[[#This Row],[Hạn thanh toán]]="","",IF((U1446-NOW())&lt;0,0,(U1446-NOW())))</f>
        <v>0</v>
      </c>
      <c r="W1446" s="35"/>
      <c r="X1446" s="35" t="str">
        <f t="shared" ca="1" si="154"/>
        <v/>
      </c>
      <c r="Y1446" s="2" t="str">
        <f t="shared" si="155"/>
        <v>Đã thanh toán</v>
      </c>
      <c r="Z1446" s="51">
        <f t="shared" si="151"/>
        <v>45961</v>
      </c>
      <c r="AA1446" s="51">
        <f t="shared" si="152"/>
        <v>46106</v>
      </c>
      <c r="AD1446" s="2" t="str">
        <f>VLOOKUP($A1446,MA_KH!$A:$Q,MA_KH!O$1,0)</f>
        <v>SATRA TRUNG TÂM</v>
      </c>
      <c r="AE1446" s="2" t="str">
        <f>VLOOKUP($A1446,MA_KH!$A:$Q,MA_KH!P$1,0)</f>
        <v>TRUNG TÂM ĐIỀU HÀNH SATRAFOODS</v>
      </c>
    </row>
    <row r="1447" spans="1:31" ht="25.5" hidden="1" customHeight="1" x14ac:dyDescent="0.2">
      <c r="A1447" s="39" t="s">
        <v>22306</v>
      </c>
      <c r="B1447" s="39" t="s">
        <v>32</v>
      </c>
      <c r="C1447" s="40">
        <v>45961</v>
      </c>
      <c r="D1447" s="39" t="s">
        <v>5093</v>
      </c>
      <c r="E1447" s="40">
        <v>45961</v>
      </c>
      <c r="F1447" s="39">
        <v>72381</v>
      </c>
      <c r="G1447" s="39" t="s">
        <v>5094</v>
      </c>
      <c r="H1447" s="41">
        <v>627030</v>
      </c>
      <c r="I1447" s="42">
        <v>0</v>
      </c>
      <c r="J1447" s="41">
        <v>50162</v>
      </c>
      <c r="K1447" s="41">
        <v>677192</v>
      </c>
      <c r="L1447" s="7" t="s">
        <v>51</v>
      </c>
      <c r="M1447" s="6">
        <v>46106</v>
      </c>
      <c r="O1447" s="35">
        <f>IF(Table1[[#This Row],[Phân loại]]="Tồn đầu kỳ",Table1[[#This Row],[Tổng giá trị]],0)</f>
        <v>677192</v>
      </c>
      <c r="P1447" s="7">
        <f>IF(Table1[[#This Row],[Số còn phải thu ĐK]]&lt;&gt;0,0,IF(Table1[[#This Row],[Phân loại]]="Bán hàng",Table1[[#This Row],[Tổng giá trị]],-Table1[[#This Row],[Tổng giá trị]]))</f>
        <v>0</v>
      </c>
      <c r="Q1447" s="35">
        <f t="shared" si="153"/>
        <v>677192</v>
      </c>
      <c r="R1447" s="7">
        <f>Table1[[#This Row],[Số còn phải thu ĐK]]+Table1[[#This Row],[Giá Trị HD sau CK]]-Table1[[#This Row],[Số tiền đã thu]]</f>
        <v>0</v>
      </c>
      <c r="S1447" s="6">
        <f>IF(Table1[[#This Row],[Ngày hóa đơn]]&lt;&gt;"",Table1[[#This Row],[Ngày hóa đơn]],IF(Table1[[#This Row],[Ngày hạch toán]]&lt;&gt;"",Table1[[#This Row],[Ngày hạch toán]],""))</f>
        <v>45961</v>
      </c>
      <c r="T1447" s="7"/>
      <c r="U1447" s="6">
        <f>IF(Table1[[#This Row],[Ngày tính CN]]="","",S1447+T1447)</f>
        <v>45961</v>
      </c>
      <c r="V1447" s="35">
        <f ca="1">IF(Table1[[#This Row],[Hạn thanh toán]]="","",IF((U1447-NOW())&lt;0,0,(U1447-NOW())))</f>
        <v>0</v>
      </c>
      <c r="W1447" s="35"/>
      <c r="X1447" s="35" t="str">
        <f t="shared" ca="1" si="154"/>
        <v/>
      </c>
      <c r="Y1447" s="2" t="str">
        <f t="shared" si="155"/>
        <v>Đã thanh toán</v>
      </c>
      <c r="Z1447" s="51">
        <f t="shared" si="151"/>
        <v>45961</v>
      </c>
      <c r="AA1447" s="51">
        <f t="shared" si="152"/>
        <v>46106</v>
      </c>
      <c r="AD1447" s="2" t="str">
        <f>VLOOKUP($A1447,MA_KH!$A:$Q,MA_KH!O$1,0)</f>
        <v>SATRA TRUNG TÂM</v>
      </c>
      <c r="AE1447" s="2" t="str">
        <f>VLOOKUP($A1447,MA_KH!$A:$Q,MA_KH!P$1,0)</f>
        <v>TRUNG TÂM ĐIỀU HÀNH SATRAFOODS</v>
      </c>
    </row>
    <row r="1448" spans="1:31" ht="25.5" hidden="1" customHeight="1" x14ac:dyDescent="0.2">
      <c r="A1448" s="39" t="s">
        <v>22306</v>
      </c>
      <c r="B1448" s="39" t="s">
        <v>32</v>
      </c>
      <c r="C1448" s="40">
        <v>45961</v>
      </c>
      <c r="D1448" s="39" t="s">
        <v>5095</v>
      </c>
      <c r="E1448" s="40">
        <v>45961</v>
      </c>
      <c r="F1448" s="39">
        <v>72400</v>
      </c>
      <c r="G1448" s="39" t="s">
        <v>5096</v>
      </c>
      <c r="H1448" s="41">
        <v>1267007</v>
      </c>
      <c r="I1448" s="42">
        <v>0</v>
      </c>
      <c r="J1448" s="41">
        <v>101361</v>
      </c>
      <c r="K1448" s="41">
        <v>1368368</v>
      </c>
      <c r="L1448" s="7" t="s">
        <v>51</v>
      </c>
      <c r="M1448" s="6">
        <v>46106</v>
      </c>
      <c r="O1448" s="35">
        <f>IF(Table1[[#This Row],[Phân loại]]="Tồn đầu kỳ",Table1[[#This Row],[Tổng giá trị]],0)</f>
        <v>1368368</v>
      </c>
      <c r="P1448" s="7">
        <f>IF(Table1[[#This Row],[Số còn phải thu ĐK]]&lt;&gt;0,0,IF(Table1[[#This Row],[Phân loại]]="Bán hàng",Table1[[#This Row],[Tổng giá trị]],-Table1[[#This Row],[Tổng giá trị]]))</f>
        <v>0</v>
      </c>
      <c r="Q1448" s="35">
        <f t="shared" si="153"/>
        <v>1368368</v>
      </c>
      <c r="R1448" s="7">
        <f>Table1[[#This Row],[Số còn phải thu ĐK]]+Table1[[#This Row],[Giá Trị HD sau CK]]-Table1[[#This Row],[Số tiền đã thu]]</f>
        <v>0</v>
      </c>
      <c r="S1448" s="6">
        <f>IF(Table1[[#This Row],[Ngày hóa đơn]]&lt;&gt;"",Table1[[#This Row],[Ngày hóa đơn]],IF(Table1[[#This Row],[Ngày hạch toán]]&lt;&gt;"",Table1[[#This Row],[Ngày hạch toán]],""))</f>
        <v>45961</v>
      </c>
      <c r="T1448" s="7"/>
      <c r="U1448" s="6">
        <f>IF(Table1[[#This Row],[Ngày tính CN]]="","",S1448+T1448)</f>
        <v>45961</v>
      </c>
      <c r="V1448" s="35">
        <f ca="1">IF(Table1[[#This Row],[Hạn thanh toán]]="","",IF((U1448-NOW())&lt;0,0,(U1448-NOW())))</f>
        <v>0</v>
      </c>
      <c r="W1448" s="35"/>
      <c r="X1448" s="35" t="str">
        <f t="shared" ca="1" si="154"/>
        <v/>
      </c>
      <c r="Y1448" s="2" t="str">
        <f t="shared" si="155"/>
        <v>Đã thanh toán</v>
      </c>
      <c r="Z1448" s="51">
        <f t="shared" si="151"/>
        <v>45961</v>
      </c>
      <c r="AA1448" s="51">
        <f t="shared" si="152"/>
        <v>46106</v>
      </c>
      <c r="AD1448" s="2" t="str">
        <f>VLOOKUP($A1448,MA_KH!$A:$Q,MA_KH!O$1,0)</f>
        <v>SATRA TRUNG TÂM</v>
      </c>
      <c r="AE1448" s="2" t="str">
        <f>VLOOKUP($A1448,MA_KH!$A:$Q,MA_KH!P$1,0)</f>
        <v>TRUNG TÂM ĐIỀU HÀNH SATRAFOODS</v>
      </c>
    </row>
    <row r="1449" spans="1:31" ht="25.5" hidden="1" customHeight="1" x14ac:dyDescent="0.2">
      <c r="A1449" s="55" t="s">
        <v>23536</v>
      </c>
      <c r="B1449" s="55" t="s">
        <v>4331</v>
      </c>
      <c r="C1449" s="56">
        <v>45965</v>
      </c>
      <c r="D1449" s="55" t="s">
        <v>18804</v>
      </c>
      <c r="E1449" s="56">
        <v>45965</v>
      </c>
      <c r="F1449" s="55">
        <v>73030</v>
      </c>
      <c r="G1449" s="55" t="s">
        <v>18805</v>
      </c>
      <c r="H1449" s="57">
        <v>3675446</v>
      </c>
      <c r="I1449" s="58">
        <v>0</v>
      </c>
      <c r="J1449" s="57">
        <v>294036</v>
      </c>
      <c r="K1449" s="57">
        <v>3969482</v>
      </c>
      <c r="L1449" s="7" t="s">
        <v>51</v>
      </c>
      <c r="M1449" s="6">
        <v>46097</v>
      </c>
      <c r="O1449" s="35">
        <f>IF(Table1[[#This Row],[Phân loại]]="Tồn đầu kỳ",Table1[[#This Row],[Tổng giá trị]],0)</f>
        <v>3969482</v>
      </c>
      <c r="P1449" s="7">
        <f>IF(Table1[[#This Row],[Số còn phải thu ĐK]]&lt;&gt;0,0,IF(Table1[[#This Row],[Phân loại]]="Bán hàng",Table1[[#This Row],[Tổng giá trị]],-Table1[[#This Row],[Tổng giá trị]]))</f>
        <v>0</v>
      </c>
      <c r="Q1449" s="35">
        <f t="shared" ref="Q1449:Q1450" si="156">IF(M1449&lt;&gt;"",IF(O1449&lt;&gt;0,O1449,P1449),0)</f>
        <v>3969482</v>
      </c>
      <c r="R1449" s="7">
        <f>Table1[[#This Row],[Số còn phải thu ĐK]]+Table1[[#This Row],[Giá Trị HD sau CK]]-Table1[[#This Row],[Số tiền đã thu]]</f>
        <v>0</v>
      </c>
      <c r="S1449" s="6">
        <f>IF(Table1[[#This Row],[Ngày hóa đơn]]&lt;&gt;"",Table1[[#This Row],[Ngày hóa đơn]],IF(Table1[[#This Row],[Ngày hạch toán]]&lt;&gt;"",Table1[[#This Row],[Ngày hạch toán]],""))</f>
        <v>45965</v>
      </c>
      <c r="T1449" s="7"/>
      <c r="U1449" s="6">
        <f>IF(Table1[[#This Row],[Ngày tính CN]]="","",S1449+T1449)</f>
        <v>45965</v>
      </c>
      <c r="V1449" s="35">
        <f ca="1">IF(Table1[[#This Row],[Hạn thanh toán]]="","",IF((U1449-NOW())&lt;0,0,(U1449-NOW())))</f>
        <v>0</v>
      </c>
      <c r="W1449" s="35"/>
      <c r="X1449" s="35" t="str">
        <f t="shared" ref="X1449:X1450" ca="1" si="157">IF(OR(U1449="",R1449=0),"",IF((U1449-NOW())&lt;0,-(U1449-NOW()),0))</f>
        <v/>
      </c>
      <c r="Y1449" s="2" t="str">
        <f t="shared" ref="Y1449:Y1450" si="158">IF(R1449=0,"Đã thanh toán",IF(X1449="","",IF(X1449&lt;=0,"Chưa đến hạn thanh toán",IF(X1449&lt;=30,"Nợ quá hạn 30 ngày",IF(X1449&lt;=60,"Nợ quá hạn từ 30 ngày đến 60 ngày",IF(X1449&lt;=90,"Nợ quá hạn từ 60 ngày đến 90 ngày",IF(X1449&lt;=120,"Nợ quá hạn từ 90 ngày đến 120 ngày","Nợ quá hạn hơn 120 ngày có khả năng mất thanh toán")))))))</f>
        <v>Đã thanh toán</v>
      </c>
      <c r="Z1449" s="51">
        <f t="shared" si="151"/>
        <v>45965</v>
      </c>
      <c r="AA1449" s="51">
        <f t="shared" si="152"/>
        <v>46097</v>
      </c>
      <c r="AD1449" s="2" t="str">
        <f>VLOOKUP($A1449,MA_KH!$A:$Q,MA_KH!O$1,0)</f>
        <v>VIỆT Ý NHA TRANG</v>
      </c>
      <c r="AE1449" s="2" t="str">
        <f>VLOOKUP($A1449,MA_KH!$A:$Q,MA_KH!P$1,0)</f>
        <v>CHI NHÁNH NHA TRANG - CÔNG TY TNHH VIỆT Ý HÀ NỘI CENTER</v>
      </c>
    </row>
    <row r="1450" spans="1:31" ht="25.5" hidden="1" customHeight="1" x14ac:dyDescent="0.2">
      <c r="A1450" s="59" t="s">
        <v>23536</v>
      </c>
      <c r="B1450" s="59" t="s">
        <v>4331</v>
      </c>
      <c r="C1450" s="60">
        <v>45965</v>
      </c>
      <c r="D1450" s="59" t="s">
        <v>18806</v>
      </c>
      <c r="E1450" s="60">
        <v>45965</v>
      </c>
      <c r="F1450" s="59">
        <v>73031</v>
      </c>
      <c r="G1450" s="59" t="s">
        <v>18807</v>
      </c>
      <c r="H1450" s="61">
        <v>3043439</v>
      </c>
      <c r="I1450" s="62">
        <v>0</v>
      </c>
      <c r="J1450" s="61">
        <v>243475</v>
      </c>
      <c r="K1450" s="61">
        <v>3286914</v>
      </c>
      <c r="L1450" s="7" t="s">
        <v>51</v>
      </c>
      <c r="M1450" s="6">
        <v>46097</v>
      </c>
      <c r="O1450" s="35">
        <f>IF(Table1[[#This Row],[Phân loại]]="Tồn đầu kỳ",Table1[[#This Row],[Tổng giá trị]],0)</f>
        <v>3286914</v>
      </c>
      <c r="P1450" s="7">
        <f>IF(Table1[[#This Row],[Số còn phải thu ĐK]]&lt;&gt;0,0,IF(Table1[[#This Row],[Phân loại]]="Bán hàng",Table1[[#This Row],[Tổng giá trị]],-Table1[[#This Row],[Tổng giá trị]]))</f>
        <v>0</v>
      </c>
      <c r="Q1450" s="35">
        <f t="shared" si="156"/>
        <v>3286914</v>
      </c>
      <c r="R1450" s="7">
        <f>Table1[[#This Row],[Số còn phải thu ĐK]]+Table1[[#This Row],[Giá Trị HD sau CK]]-Table1[[#This Row],[Số tiền đã thu]]</f>
        <v>0</v>
      </c>
      <c r="S1450" s="6">
        <f>IF(Table1[[#This Row],[Ngày hóa đơn]]&lt;&gt;"",Table1[[#This Row],[Ngày hóa đơn]],IF(Table1[[#This Row],[Ngày hạch toán]]&lt;&gt;"",Table1[[#This Row],[Ngày hạch toán]],""))</f>
        <v>45965</v>
      </c>
      <c r="T1450" s="7"/>
      <c r="U1450" s="6">
        <f>IF(Table1[[#This Row],[Ngày tính CN]]="","",S1450+T1450)</f>
        <v>45965</v>
      </c>
      <c r="V1450" s="35">
        <f ca="1">IF(Table1[[#This Row],[Hạn thanh toán]]="","",IF((U1450-NOW())&lt;0,0,(U1450-NOW())))</f>
        <v>0</v>
      </c>
      <c r="W1450" s="35"/>
      <c r="X1450" s="35" t="str">
        <f t="shared" ca="1" si="157"/>
        <v/>
      </c>
      <c r="Y1450" s="2" t="str">
        <f t="shared" si="158"/>
        <v>Đã thanh toán</v>
      </c>
      <c r="Z1450" s="51">
        <f t="shared" si="151"/>
        <v>45965</v>
      </c>
      <c r="AA1450" s="51">
        <f t="shared" si="152"/>
        <v>46097</v>
      </c>
      <c r="AD1450" s="2" t="str">
        <f>VLOOKUP($A1450,MA_KH!$A:$Q,MA_KH!O$1,0)</f>
        <v>VIỆT Ý NHA TRANG</v>
      </c>
      <c r="AE1450" s="2" t="str">
        <f>VLOOKUP($A1450,MA_KH!$A:$Q,MA_KH!P$1,0)</f>
        <v>CHI NHÁNH NHA TRANG - CÔNG TY TNHH VIỆT Ý HÀ NỘI CENTER</v>
      </c>
    </row>
    <row r="1451" spans="1:31" ht="25.5" hidden="1" customHeight="1" x14ac:dyDescent="0.2">
      <c r="A1451" s="55" t="s">
        <v>23536</v>
      </c>
      <c r="B1451" s="55" t="s">
        <v>4331</v>
      </c>
      <c r="C1451" s="56">
        <v>45976</v>
      </c>
      <c r="D1451" s="55" t="s">
        <v>18808</v>
      </c>
      <c r="E1451" s="56">
        <v>45976</v>
      </c>
      <c r="F1451" s="55">
        <v>76642</v>
      </c>
      <c r="G1451" s="55" t="s">
        <v>18809</v>
      </c>
      <c r="H1451" s="57">
        <v>2016745</v>
      </c>
      <c r="I1451" s="58">
        <v>0</v>
      </c>
      <c r="J1451" s="57">
        <v>161340</v>
      </c>
      <c r="K1451" s="57">
        <v>2178085</v>
      </c>
      <c r="L1451" s="7" t="s">
        <v>51</v>
      </c>
      <c r="M1451" s="6">
        <v>46097</v>
      </c>
      <c r="O1451" s="35">
        <f>IF(Table1[[#This Row],[Phân loại]]="Tồn đầu kỳ",Table1[[#This Row],[Tổng giá trị]],0)</f>
        <v>2178085</v>
      </c>
      <c r="P1451" s="7">
        <f>IF(Table1[[#This Row],[Số còn phải thu ĐK]]&lt;&gt;0,0,IF(Table1[[#This Row],[Phân loại]]="Bán hàng",Table1[[#This Row],[Tổng giá trị]],-Table1[[#This Row],[Tổng giá trị]]))</f>
        <v>0</v>
      </c>
      <c r="Q1451" s="35">
        <f t="shared" ref="Q1451:Q1452" si="159">IF(M1451&lt;&gt;"",IF(O1451&lt;&gt;0,O1451,P1451),0)</f>
        <v>2178085</v>
      </c>
      <c r="R1451" s="7">
        <f>Table1[[#This Row],[Số còn phải thu ĐK]]+Table1[[#This Row],[Giá Trị HD sau CK]]-Table1[[#This Row],[Số tiền đã thu]]</f>
        <v>0</v>
      </c>
      <c r="S1451" s="6">
        <f>IF(Table1[[#This Row],[Ngày hóa đơn]]&lt;&gt;"",Table1[[#This Row],[Ngày hóa đơn]],IF(Table1[[#This Row],[Ngày hạch toán]]&lt;&gt;"",Table1[[#This Row],[Ngày hạch toán]],""))</f>
        <v>45976</v>
      </c>
      <c r="T1451" s="7"/>
      <c r="U1451" s="6">
        <f>IF(Table1[[#This Row],[Ngày tính CN]]="","",S1451+T1451)</f>
        <v>45976</v>
      </c>
      <c r="V1451" s="35">
        <f ca="1">IF(Table1[[#This Row],[Hạn thanh toán]]="","",IF((U1451-NOW())&lt;0,0,(U1451-NOW())))</f>
        <v>0</v>
      </c>
      <c r="W1451" s="35"/>
      <c r="X1451" s="35" t="str">
        <f t="shared" ref="X1451:X1452" ca="1" si="160">IF(OR(U1451="",R1451=0),"",IF((U1451-NOW())&lt;0,-(U1451-NOW()),0))</f>
        <v/>
      </c>
      <c r="Y1451" s="2" t="str">
        <f t="shared" ref="Y1451:Y1452" si="161">IF(R1451=0,"Đã thanh toán",IF(X1451="","",IF(X1451&lt;=0,"Chưa đến hạn thanh toán",IF(X1451&lt;=30,"Nợ quá hạn 30 ngày",IF(X1451&lt;=60,"Nợ quá hạn từ 30 ngày đến 60 ngày",IF(X1451&lt;=90,"Nợ quá hạn từ 60 ngày đến 90 ngày",IF(X1451&lt;=120,"Nợ quá hạn từ 90 ngày đến 120 ngày","Nợ quá hạn hơn 120 ngày có khả năng mất thanh toán")))))))</f>
        <v>Đã thanh toán</v>
      </c>
      <c r="Z1451" s="51">
        <f t="shared" si="151"/>
        <v>45976</v>
      </c>
      <c r="AA1451" s="51">
        <f t="shared" si="152"/>
        <v>46097</v>
      </c>
      <c r="AD1451" s="2" t="str">
        <f>VLOOKUP($A1451,MA_KH!$A:$Q,MA_KH!O$1,0)</f>
        <v>VIỆT Ý NHA TRANG</v>
      </c>
      <c r="AE1451" s="2" t="str">
        <f>VLOOKUP($A1451,MA_KH!$A:$Q,MA_KH!P$1,0)</f>
        <v>CHI NHÁNH NHA TRANG - CÔNG TY TNHH VIỆT Ý HÀ NỘI CENTER</v>
      </c>
    </row>
    <row r="1452" spans="1:31" ht="25.5" hidden="1" customHeight="1" x14ac:dyDescent="0.2">
      <c r="A1452" s="59" t="s">
        <v>23536</v>
      </c>
      <c r="B1452" s="59" t="s">
        <v>4331</v>
      </c>
      <c r="C1452" s="60">
        <v>45976</v>
      </c>
      <c r="D1452" s="59" t="s">
        <v>18810</v>
      </c>
      <c r="E1452" s="60">
        <v>45976</v>
      </c>
      <c r="F1452" s="59">
        <v>76643</v>
      </c>
      <c r="G1452" s="59" t="s">
        <v>18811</v>
      </c>
      <c r="H1452" s="61">
        <v>1523115</v>
      </c>
      <c r="I1452" s="62">
        <v>0</v>
      </c>
      <c r="J1452" s="61">
        <v>121849</v>
      </c>
      <c r="K1452" s="61">
        <v>1644964</v>
      </c>
      <c r="L1452" s="7" t="s">
        <v>51</v>
      </c>
      <c r="M1452" s="6">
        <v>46097</v>
      </c>
      <c r="O1452" s="35">
        <f>IF(Table1[[#This Row],[Phân loại]]="Tồn đầu kỳ",Table1[[#This Row],[Tổng giá trị]],0)</f>
        <v>1644964</v>
      </c>
      <c r="P1452" s="7">
        <f>IF(Table1[[#This Row],[Số còn phải thu ĐK]]&lt;&gt;0,0,IF(Table1[[#This Row],[Phân loại]]="Bán hàng",Table1[[#This Row],[Tổng giá trị]],-Table1[[#This Row],[Tổng giá trị]]))</f>
        <v>0</v>
      </c>
      <c r="Q1452" s="35">
        <f t="shared" si="159"/>
        <v>1644964</v>
      </c>
      <c r="R1452" s="7">
        <f>Table1[[#This Row],[Số còn phải thu ĐK]]+Table1[[#This Row],[Giá Trị HD sau CK]]-Table1[[#This Row],[Số tiền đã thu]]</f>
        <v>0</v>
      </c>
      <c r="S1452" s="6">
        <f>IF(Table1[[#This Row],[Ngày hóa đơn]]&lt;&gt;"",Table1[[#This Row],[Ngày hóa đơn]],IF(Table1[[#This Row],[Ngày hạch toán]]&lt;&gt;"",Table1[[#This Row],[Ngày hạch toán]],""))</f>
        <v>45976</v>
      </c>
      <c r="T1452" s="7"/>
      <c r="U1452" s="6">
        <f>IF(Table1[[#This Row],[Ngày tính CN]]="","",S1452+T1452)</f>
        <v>45976</v>
      </c>
      <c r="V1452" s="35">
        <f ca="1">IF(Table1[[#This Row],[Hạn thanh toán]]="","",IF((U1452-NOW())&lt;0,0,(U1452-NOW())))</f>
        <v>0</v>
      </c>
      <c r="W1452" s="35"/>
      <c r="X1452" s="35" t="str">
        <f t="shared" ca="1" si="160"/>
        <v/>
      </c>
      <c r="Y1452" s="2" t="str">
        <f t="shared" si="161"/>
        <v>Đã thanh toán</v>
      </c>
      <c r="Z1452" s="51">
        <f t="shared" si="151"/>
        <v>45976</v>
      </c>
      <c r="AA1452" s="51">
        <f t="shared" si="152"/>
        <v>46097</v>
      </c>
      <c r="AD1452" s="2" t="str">
        <f>VLOOKUP($A1452,MA_KH!$A:$Q,MA_KH!O$1,0)</f>
        <v>VIỆT Ý NHA TRANG</v>
      </c>
      <c r="AE1452" s="2" t="str">
        <f>VLOOKUP($A1452,MA_KH!$A:$Q,MA_KH!P$1,0)</f>
        <v>CHI NHÁNH NHA TRANG - CÔNG TY TNHH VIỆT Ý HÀ NỘI CENTER</v>
      </c>
    </row>
    <row r="1453" spans="1:31" ht="25.5" hidden="1" customHeight="1" x14ac:dyDescent="0.2">
      <c r="A1453" s="55" t="s">
        <v>23536</v>
      </c>
      <c r="B1453" s="55" t="s">
        <v>4331</v>
      </c>
      <c r="C1453" s="56">
        <v>45986</v>
      </c>
      <c r="D1453" s="55" t="s">
        <v>18812</v>
      </c>
      <c r="E1453" s="56">
        <v>45986</v>
      </c>
      <c r="F1453" s="55">
        <v>78528</v>
      </c>
      <c r="G1453" s="55" t="s">
        <v>18813</v>
      </c>
      <c r="H1453" s="57">
        <v>4769864</v>
      </c>
      <c r="I1453" s="58">
        <v>0</v>
      </c>
      <c r="J1453" s="57">
        <v>381589</v>
      </c>
      <c r="K1453" s="57">
        <v>5151453</v>
      </c>
      <c r="L1453" s="7" t="s">
        <v>51</v>
      </c>
      <c r="M1453" s="6">
        <v>46097</v>
      </c>
      <c r="O1453" s="35">
        <f>IF(Table1[[#This Row],[Phân loại]]="Tồn đầu kỳ",Table1[[#This Row],[Tổng giá trị]],0)</f>
        <v>5151453</v>
      </c>
      <c r="P1453" s="7">
        <f>IF(Table1[[#This Row],[Số còn phải thu ĐK]]&lt;&gt;0,0,IF(Table1[[#This Row],[Phân loại]]="Bán hàng",Table1[[#This Row],[Tổng giá trị]],-Table1[[#This Row],[Tổng giá trị]]))</f>
        <v>0</v>
      </c>
      <c r="Q1453" s="35">
        <f t="shared" ref="Q1453:Q1454" si="162">IF(M1453&lt;&gt;"",IF(O1453&lt;&gt;0,O1453,P1453),0)</f>
        <v>5151453</v>
      </c>
      <c r="R1453" s="7">
        <f>Table1[[#This Row],[Số còn phải thu ĐK]]+Table1[[#This Row],[Giá Trị HD sau CK]]-Table1[[#This Row],[Số tiền đã thu]]</f>
        <v>0</v>
      </c>
      <c r="S1453" s="6">
        <f>IF(Table1[[#This Row],[Ngày hóa đơn]]&lt;&gt;"",Table1[[#This Row],[Ngày hóa đơn]],IF(Table1[[#This Row],[Ngày hạch toán]]&lt;&gt;"",Table1[[#This Row],[Ngày hạch toán]],""))</f>
        <v>45986</v>
      </c>
      <c r="T1453" s="7"/>
      <c r="U1453" s="6">
        <f>IF(Table1[[#This Row],[Ngày tính CN]]="","",S1453+T1453)</f>
        <v>45986</v>
      </c>
      <c r="V1453" s="35">
        <f ca="1">IF(Table1[[#This Row],[Hạn thanh toán]]="","",IF((U1453-NOW())&lt;0,0,(U1453-NOW())))</f>
        <v>0</v>
      </c>
      <c r="W1453" s="35"/>
      <c r="X1453" s="35" t="str">
        <f t="shared" ref="X1453:X1454" ca="1" si="163">IF(OR(U1453="",R1453=0),"",IF((U1453-NOW())&lt;0,-(U1453-NOW()),0))</f>
        <v/>
      </c>
      <c r="Y1453" s="2" t="str">
        <f t="shared" ref="Y1453:Y1454" si="164">IF(R1453=0,"Đã thanh toán",IF(X1453="","",IF(X1453&lt;=0,"Chưa đến hạn thanh toán",IF(X1453&lt;=30,"Nợ quá hạn 30 ngày",IF(X1453&lt;=60,"Nợ quá hạn từ 30 ngày đến 60 ngày",IF(X1453&lt;=90,"Nợ quá hạn từ 60 ngày đến 90 ngày",IF(X1453&lt;=120,"Nợ quá hạn từ 90 ngày đến 120 ngày","Nợ quá hạn hơn 120 ngày có khả năng mất thanh toán")))))))</f>
        <v>Đã thanh toán</v>
      </c>
      <c r="Z1453" s="51">
        <f t="shared" si="151"/>
        <v>45986</v>
      </c>
      <c r="AA1453" s="51">
        <f t="shared" si="152"/>
        <v>46097</v>
      </c>
      <c r="AD1453" s="2" t="str">
        <f>VLOOKUP($A1453,MA_KH!$A:$Q,MA_KH!O$1,0)</f>
        <v>VIỆT Ý NHA TRANG</v>
      </c>
      <c r="AE1453" s="2" t="str">
        <f>VLOOKUP($A1453,MA_KH!$A:$Q,MA_KH!P$1,0)</f>
        <v>CHI NHÁNH NHA TRANG - CÔNG TY TNHH VIỆT Ý HÀ NỘI CENTER</v>
      </c>
    </row>
    <row r="1454" spans="1:31" ht="25.5" hidden="1" customHeight="1" x14ac:dyDescent="0.2">
      <c r="A1454" s="59" t="s">
        <v>23536</v>
      </c>
      <c r="B1454" s="59" t="s">
        <v>4331</v>
      </c>
      <c r="C1454" s="60">
        <v>45986</v>
      </c>
      <c r="D1454" s="59" t="s">
        <v>18814</v>
      </c>
      <c r="E1454" s="60">
        <v>45986</v>
      </c>
      <c r="F1454" s="59">
        <v>78529</v>
      </c>
      <c r="G1454" s="59" t="s">
        <v>18815</v>
      </c>
      <c r="H1454" s="61">
        <v>3727571</v>
      </c>
      <c r="I1454" s="62">
        <v>0</v>
      </c>
      <c r="J1454" s="61">
        <v>298206</v>
      </c>
      <c r="K1454" s="61">
        <v>4025777</v>
      </c>
      <c r="L1454" s="7" t="s">
        <v>51</v>
      </c>
      <c r="M1454" s="6">
        <v>46097</v>
      </c>
      <c r="O1454" s="35">
        <f>IF(Table1[[#This Row],[Phân loại]]="Tồn đầu kỳ",Table1[[#This Row],[Tổng giá trị]],0)</f>
        <v>4025777</v>
      </c>
      <c r="P1454" s="7">
        <f>IF(Table1[[#This Row],[Số còn phải thu ĐK]]&lt;&gt;0,0,IF(Table1[[#This Row],[Phân loại]]="Bán hàng",Table1[[#This Row],[Tổng giá trị]],-Table1[[#This Row],[Tổng giá trị]]))</f>
        <v>0</v>
      </c>
      <c r="Q1454" s="35">
        <f t="shared" si="162"/>
        <v>4025777</v>
      </c>
      <c r="R1454" s="7">
        <f>Table1[[#This Row],[Số còn phải thu ĐK]]+Table1[[#This Row],[Giá Trị HD sau CK]]-Table1[[#This Row],[Số tiền đã thu]]</f>
        <v>0</v>
      </c>
      <c r="S1454" s="6">
        <f>IF(Table1[[#This Row],[Ngày hóa đơn]]&lt;&gt;"",Table1[[#This Row],[Ngày hóa đơn]],IF(Table1[[#This Row],[Ngày hạch toán]]&lt;&gt;"",Table1[[#This Row],[Ngày hạch toán]],""))</f>
        <v>45986</v>
      </c>
      <c r="T1454" s="7"/>
      <c r="U1454" s="6">
        <f>IF(Table1[[#This Row],[Ngày tính CN]]="","",S1454+T1454)</f>
        <v>45986</v>
      </c>
      <c r="V1454" s="35">
        <f ca="1">IF(Table1[[#This Row],[Hạn thanh toán]]="","",IF((U1454-NOW())&lt;0,0,(U1454-NOW())))</f>
        <v>0</v>
      </c>
      <c r="W1454" s="35"/>
      <c r="X1454" s="35" t="str">
        <f t="shared" ca="1" si="163"/>
        <v/>
      </c>
      <c r="Y1454" s="2" t="str">
        <f t="shared" si="164"/>
        <v>Đã thanh toán</v>
      </c>
      <c r="Z1454" s="51">
        <f t="shared" si="151"/>
        <v>45986</v>
      </c>
      <c r="AA1454" s="51">
        <f t="shared" si="152"/>
        <v>46097</v>
      </c>
      <c r="AD1454" s="2" t="str">
        <f>VLOOKUP($A1454,MA_KH!$A:$Q,MA_KH!O$1,0)</f>
        <v>VIỆT Ý NHA TRANG</v>
      </c>
      <c r="AE1454" s="2" t="str">
        <f>VLOOKUP($A1454,MA_KH!$A:$Q,MA_KH!P$1,0)</f>
        <v>CHI NHÁNH NHA TRANG - CÔNG TY TNHH VIỆT Ý HÀ NỘI CENTER</v>
      </c>
    </row>
    <row r="1455" spans="1:31" ht="25.5" hidden="1" customHeight="1" x14ac:dyDescent="0.2">
      <c r="A1455" s="55" t="s">
        <v>23536</v>
      </c>
      <c r="B1455" s="55" t="s">
        <v>4331</v>
      </c>
      <c r="C1455" s="56">
        <v>45999</v>
      </c>
      <c r="D1455" s="55" t="s">
        <v>18816</v>
      </c>
      <c r="E1455" s="56">
        <v>45999</v>
      </c>
      <c r="F1455" s="55">
        <v>82163</v>
      </c>
      <c r="G1455" s="55" t="s">
        <v>18817</v>
      </c>
      <c r="H1455" s="57">
        <v>502440</v>
      </c>
      <c r="I1455" s="58">
        <v>0</v>
      </c>
      <c r="J1455" s="57">
        <v>40195</v>
      </c>
      <c r="K1455" s="57">
        <v>542635</v>
      </c>
      <c r="L1455" s="7" t="s">
        <v>51</v>
      </c>
      <c r="M1455" s="6">
        <v>46097</v>
      </c>
      <c r="O1455" s="35">
        <f>IF(Table1[[#This Row],[Phân loại]]="Tồn đầu kỳ",Table1[[#This Row],[Tổng giá trị]],0)</f>
        <v>542635</v>
      </c>
      <c r="P1455" s="7">
        <f>IF(Table1[[#This Row],[Số còn phải thu ĐK]]&lt;&gt;0,0,IF(Table1[[#This Row],[Phân loại]]="Bán hàng",Table1[[#This Row],[Tổng giá trị]],-Table1[[#This Row],[Tổng giá trị]]))</f>
        <v>0</v>
      </c>
      <c r="Q1455" s="35">
        <f t="shared" ref="Q1455:Q1456" si="165">IF(M1455&lt;&gt;"",IF(O1455&lt;&gt;0,O1455,P1455),0)</f>
        <v>542635</v>
      </c>
      <c r="R1455" s="7">
        <f>Table1[[#This Row],[Số còn phải thu ĐK]]+Table1[[#This Row],[Giá Trị HD sau CK]]-Table1[[#This Row],[Số tiền đã thu]]</f>
        <v>0</v>
      </c>
      <c r="S1455" s="6">
        <f>IF(Table1[[#This Row],[Ngày hóa đơn]]&lt;&gt;"",Table1[[#This Row],[Ngày hóa đơn]],IF(Table1[[#This Row],[Ngày hạch toán]]&lt;&gt;"",Table1[[#This Row],[Ngày hạch toán]],""))</f>
        <v>45999</v>
      </c>
      <c r="T1455" s="7"/>
      <c r="U1455" s="6">
        <f>IF(Table1[[#This Row],[Ngày tính CN]]="","",S1455+T1455)</f>
        <v>45999</v>
      </c>
      <c r="V1455" s="35">
        <f ca="1">IF(Table1[[#This Row],[Hạn thanh toán]]="","",IF((U1455-NOW())&lt;0,0,(U1455-NOW())))</f>
        <v>0</v>
      </c>
      <c r="W1455" s="35"/>
      <c r="X1455" s="35" t="str">
        <f t="shared" ref="X1455:X1456" ca="1" si="166">IF(OR(U1455="",R1455=0),"",IF((U1455-NOW())&lt;0,-(U1455-NOW()),0))</f>
        <v/>
      </c>
      <c r="Y1455" s="2" t="str">
        <f t="shared" ref="Y1455:Y1456" si="167">IF(R1455=0,"Đã thanh toán",IF(X1455="","",IF(X1455&lt;=0,"Chưa đến hạn thanh toán",IF(X1455&lt;=30,"Nợ quá hạn 30 ngày",IF(X1455&lt;=60,"Nợ quá hạn từ 30 ngày đến 60 ngày",IF(X1455&lt;=90,"Nợ quá hạn từ 60 ngày đến 90 ngày",IF(X1455&lt;=120,"Nợ quá hạn từ 90 ngày đến 120 ngày","Nợ quá hạn hơn 120 ngày có khả năng mất thanh toán")))))))</f>
        <v>Đã thanh toán</v>
      </c>
      <c r="Z1455" s="51">
        <f t="shared" si="151"/>
        <v>45999</v>
      </c>
      <c r="AA1455" s="51">
        <f t="shared" si="152"/>
        <v>46097</v>
      </c>
      <c r="AD1455" s="2" t="str">
        <f>VLOOKUP($A1455,MA_KH!$A:$Q,MA_KH!O$1,0)</f>
        <v>VIỆT Ý NHA TRANG</v>
      </c>
      <c r="AE1455" s="2" t="str">
        <f>VLOOKUP($A1455,MA_KH!$A:$Q,MA_KH!P$1,0)</f>
        <v>CHI NHÁNH NHA TRANG - CÔNG TY TNHH VIỆT Ý HÀ NỘI CENTER</v>
      </c>
    </row>
    <row r="1456" spans="1:31" ht="25.5" hidden="1" customHeight="1" x14ac:dyDescent="0.2">
      <c r="A1456" s="59" t="s">
        <v>23536</v>
      </c>
      <c r="B1456" s="59" t="s">
        <v>4331</v>
      </c>
      <c r="C1456" s="60">
        <v>45999</v>
      </c>
      <c r="D1456" s="59" t="s">
        <v>18818</v>
      </c>
      <c r="E1456" s="60">
        <v>45999</v>
      </c>
      <c r="F1456" s="59">
        <v>82164</v>
      </c>
      <c r="G1456" s="59" t="s">
        <v>18819</v>
      </c>
      <c r="H1456" s="61">
        <v>2208920</v>
      </c>
      <c r="I1456" s="62">
        <v>0</v>
      </c>
      <c r="J1456" s="61">
        <v>176714</v>
      </c>
      <c r="K1456" s="61">
        <v>2385634</v>
      </c>
      <c r="L1456" s="7" t="s">
        <v>51</v>
      </c>
      <c r="M1456" s="6">
        <v>46097</v>
      </c>
      <c r="O1456" s="35">
        <f>IF(Table1[[#This Row],[Phân loại]]="Tồn đầu kỳ",Table1[[#This Row],[Tổng giá trị]],0)</f>
        <v>2385634</v>
      </c>
      <c r="P1456" s="7">
        <f>IF(Table1[[#This Row],[Số còn phải thu ĐK]]&lt;&gt;0,0,IF(Table1[[#This Row],[Phân loại]]="Bán hàng",Table1[[#This Row],[Tổng giá trị]],-Table1[[#This Row],[Tổng giá trị]]))</f>
        <v>0</v>
      </c>
      <c r="Q1456" s="35">
        <f t="shared" si="165"/>
        <v>2385634</v>
      </c>
      <c r="R1456" s="7">
        <f>Table1[[#This Row],[Số còn phải thu ĐK]]+Table1[[#This Row],[Giá Trị HD sau CK]]-Table1[[#This Row],[Số tiền đã thu]]</f>
        <v>0</v>
      </c>
      <c r="S1456" s="6">
        <f>IF(Table1[[#This Row],[Ngày hóa đơn]]&lt;&gt;"",Table1[[#This Row],[Ngày hóa đơn]],IF(Table1[[#This Row],[Ngày hạch toán]]&lt;&gt;"",Table1[[#This Row],[Ngày hạch toán]],""))</f>
        <v>45999</v>
      </c>
      <c r="T1456" s="7"/>
      <c r="U1456" s="6">
        <f>IF(Table1[[#This Row],[Ngày tính CN]]="","",S1456+T1456)</f>
        <v>45999</v>
      </c>
      <c r="V1456" s="35">
        <f ca="1">IF(Table1[[#This Row],[Hạn thanh toán]]="","",IF((U1456-NOW())&lt;0,0,(U1456-NOW())))</f>
        <v>0</v>
      </c>
      <c r="W1456" s="35"/>
      <c r="X1456" s="35" t="str">
        <f t="shared" ca="1" si="166"/>
        <v/>
      </c>
      <c r="Y1456" s="2" t="str">
        <f t="shared" si="167"/>
        <v>Đã thanh toán</v>
      </c>
      <c r="Z1456" s="51">
        <f t="shared" si="151"/>
        <v>45999</v>
      </c>
      <c r="AA1456" s="51">
        <f t="shared" si="152"/>
        <v>46097</v>
      </c>
      <c r="AD1456" s="2" t="str">
        <f>VLOOKUP($A1456,MA_KH!$A:$Q,MA_KH!O$1,0)</f>
        <v>VIỆT Ý NHA TRANG</v>
      </c>
      <c r="AE1456" s="2" t="str">
        <f>VLOOKUP($A1456,MA_KH!$A:$Q,MA_KH!P$1,0)</f>
        <v>CHI NHÁNH NHA TRANG - CÔNG TY TNHH VIỆT Ý HÀ NỘI CENTER</v>
      </c>
    </row>
    <row r="1457" spans="1:31" ht="25.5" hidden="1" customHeight="1" x14ac:dyDescent="0.2">
      <c r="A1457" s="55" t="s">
        <v>21956</v>
      </c>
      <c r="B1457" s="55" t="s">
        <v>4191</v>
      </c>
      <c r="C1457" s="56">
        <v>45962</v>
      </c>
      <c r="D1457" s="55" t="s">
        <v>18878</v>
      </c>
      <c r="E1457" s="56">
        <v>45962</v>
      </c>
      <c r="F1457" s="55">
        <v>72911</v>
      </c>
      <c r="G1457" s="55" t="s">
        <v>18879</v>
      </c>
      <c r="H1457" s="57">
        <v>530219</v>
      </c>
      <c r="I1457" s="58">
        <v>0</v>
      </c>
      <c r="J1457" s="57">
        <v>42418</v>
      </c>
      <c r="K1457" s="57">
        <v>572637</v>
      </c>
      <c r="L1457" s="7" t="s">
        <v>51</v>
      </c>
      <c r="M1457" s="6">
        <v>46030</v>
      </c>
      <c r="O1457" s="35">
        <f>IF(Table1[[#This Row],[Phân loại]]="Tồn đầu kỳ",Table1[[#This Row],[Tổng giá trị]],0)</f>
        <v>572637</v>
      </c>
      <c r="P1457" s="7">
        <f>IF(Table1[[#This Row],[Số còn phải thu ĐK]]&lt;&gt;0,0,IF(Table1[[#This Row],[Phân loại]]="Bán hàng",Table1[[#This Row],[Tổng giá trị]],-Table1[[#This Row],[Tổng giá trị]]))</f>
        <v>0</v>
      </c>
      <c r="Q1457" s="35">
        <f t="shared" ref="Q1457:Q1459" si="168">IF(M1457&lt;&gt;"",IF(O1457&lt;&gt;0,O1457,P1457),0)</f>
        <v>572637</v>
      </c>
      <c r="R1457" s="7">
        <f>Table1[[#This Row],[Số còn phải thu ĐK]]+Table1[[#This Row],[Giá Trị HD sau CK]]-Table1[[#This Row],[Số tiền đã thu]]</f>
        <v>0</v>
      </c>
      <c r="S1457" s="6">
        <f>IF(Table1[[#This Row],[Ngày hóa đơn]]&lt;&gt;"",Table1[[#This Row],[Ngày hóa đơn]],IF(Table1[[#This Row],[Ngày hạch toán]]&lt;&gt;"",Table1[[#This Row],[Ngày hạch toán]],""))</f>
        <v>45962</v>
      </c>
      <c r="T1457" s="7"/>
      <c r="U1457" s="6">
        <f>IF(Table1[[#This Row],[Ngày tính CN]]="","",S1457+T1457)</f>
        <v>45962</v>
      </c>
      <c r="V1457" s="35">
        <f ca="1">IF(Table1[[#This Row],[Hạn thanh toán]]="","",IF((U1457-NOW())&lt;0,0,(U1457-NOW())))</f>
        <v>0</v>
      </c>
      <c r="W1457" s="35"/>
      <c r="X1457" s="35" t="str">
        <f t="shared" ref="X1457:X1459" ca="1" si="169">IF(OR(U1457="",R1457=0),"",IF((U1457-NOW())&lt;0,-(U1457-NOW()),0))</f>
        <v/>
      </c>
      <c r="Y1457" s="2" t="str">
        <f t="shared" ref="Y1457:Y1459" si="170">IF(R1457=0,"Đã thanh toán",IF(X1457="","",IF(X1457&lt;=0,"Chưa đến hạn thanh toán",IF(X1457&lt;=30,"Nợ quá hạn 30 ngày",IF(X1457&lt;=60,"Nợ quá hạn từ 30 ngày đến 60 ngày",IF(X1457&lt;=90,"Nợ quá hạn từ 60 ngày đến 90 ngày",IF(X1457&lt;=120,"Nợ quá hạn từ 90 ngày đến 120 ngày","Nợ quá hạn hơn 120 ngày có khả năng mất thanh toán")))))))</f>
        <v>Đã thanh toán</v>
      </c>
      <c r="Z1457" s="51">
        <f t="shared" si="151"/>
        <v>45962</v>
      </c>
      <c r="AA1457" s="51">
        <f t="shared" si="152"/>
        <v>46030</v>
      </c>
      <c r="AD1457" s="2" t="str">
        <f>VLOOKUP($A1457,MA_KH!$A:$Q,MA_KH!O$1,0)</f>
        <v>LARIA (FM)</v>
      </c>
      <c r="AE1457" s="2" t="str">
        <f>VLOOKUP($A1457,MA_KH!$A:$Q,MA_KH!P$1,0)</f>
        <v>CÔNG TY TNHH THƯƠNG MẠI LARIA</v>
      </c>
    </row>
    <row r="1458" spans="1:31" ht="25.5" hidden="1" customHeight="1" x14ac:dyDescent="0.2">
      <c r="A1458" s="55" t="s">
        <v>21956</v>
      </c>
      <c r="B1458" s="55" t="s">
        <v>4191</v>
      </c>
      <c r="C1458" s="56">
        <v>45962</v>
      </c>
      <c r="D1458" s="55" t="s">
        <v>18880</v>
      </c>
      <c r="E1458" s="56">
        <v>45962</v>
      </c>
      <c r="F1458" s="55">
        <v>72912</v>
      </c>
      <c r="G1458" s="55" t="s">
        <v>18881</v>
      </c>
      <c r="H1458" s="57">
        <v>777447</v>
      </c>
      <c r="I1458" s="58">
        <v>0</v>
      </c>
      <c r="J1458" s="57">
        <v>62196</v>
      </c>
      <c r="K1458" s="57">
        <v>839643</v>
      </c>
      <c r="L1458" s="7" t="s">
        <v>51</v>
      </c>
      <c r="M1458" s="6">
        <v>46030</v>
      </c>
      <c r="O1458" s="35">
        <f>IF(Table1[[#This Row],[Phân loại]]="Tồn đầu kỳ",Table1[[#This Row],[Tổng giá trị]],0)</f>
        <v>839643</v>
      </c>
      <c r="P1458" s="7">
        <f>IF(Table1[[#This Row],[Số còn phải thu ĐK]]&lt;&gt;0,0,IF(Table1[[#This Row],[Phân loại]]="Bán hàng",Table1[[#This Row],[Tổng giá trị]],-Table1[[#This Row],[Tổng giá trị]]))</f>
        <v>0</v>
      </c>
      <c r="Q1458" s="35">
        <f t="shared" si="168"/>
        <v>839643</v>
      </c>
      <c r="R1458" s="7">
        <f>Table1[[#This Row],[Số còn phải thu ĐK]]+Table1[[#This Row],[Giá Trị HD sau CK]]-Table1[[#This Row],[Số tiền đã thu]]</f>
        <v>0</v>
      </c>
      <c r="S1458" s="6">
        <f>IF(Table1[[#This Row],[Ngày hóa đơn]]&lt;&gt;"",Table1[[#This Row],[Ngày hóa đơn]],IF(Table1[[#This Row],[Ngày hạch toán]]&lt;&gt;"",Table1[[#This Row],[Ngày hạch toán]],""))</f>
        <v>45962</v>
      </c>
      <c r="T1458" s="7"/>
      <c r="U1458" s="6">
        <f>IF(Table1[[#This Row],[Ngày tính CN]]="","",S1458+T1458)</f>
        <v>45962</v>
      </c>
      <c r="V1458" s="35">
        <f ca="1">IF(Table1[[#This Row],[Hạn thanh toán]]="","",IF((U1458-NOW())&lt;0,0,(U1458-NOW())))</f>
        <v>0</v>
      </c>
      <c r="W1458" s="35"/>
      <c r="X1458" s="35" t="str">
        <f t="shared" ca="1" si="169"/>
        <v/>
      </c>
      <c r="Y1458" s="2" t="str">
        <f t="shared" si="170"/>
        <v>Đã thanh toán</v>
      </c>
      <c r="Z1458" s="51">
        <f t="shared" si="151"/>
        <v>45962</v>
      </c>
      <c r="AA1458" s="51">
        <f t="shared" si="152"/>
        <v>46030</v>
      </c>
      <c r="AD1458" s="2" t="str">
        <f>VLOOKUP($A1458,MA_KH!$A:$Q,MA_KH!O$1,0)</f>
        <v>LARIA (FM)</v>
      </c>
      <c r="AE1458" s="2" t="str">
        <f>VLOOKUP($A1458,MA_KH!$A:$Q,MA_KH!P$1,0)</f>
        <v>CÔNG TY TNHH THƯƠNG MẠI LARIA</v>
      </c>
    </row>
    <row r="1459" spans="1:31" ht="25.5" hidden="1" customHeight="1" x14ac:dyDescent="0.2">
      <c r="A1459" s="59" t="s">
        <v>21956</v>
      </c>
      <c r="B1459" s="59" t="s">
        <v>4191</v>
      </c>
      <c r="C1459" s="60">
        <v>45962</v>
      </c>
      <c r="D1459" s="59" t="s">
        <v>18882</v>
      </c>
      <c r="E1459" s="60">
        <v>45962</v>
      </c>
      <c r="F1459" s="59">
        <v>72913</v>
      </c>
      <c r="G1459" s="59" t="s">
        <v>18883</v>
      </c>
      <c r="H1459" s="61">
        <v>544730</v>
      </c>
      <c r="I1459" s="62">
        <v>0</v>
      </c>
      <c r="J1459" s="61">
        <v>43578</v>
      </c>
      <c r="K1459" s="61">
        <v>588308</v>
      </c>
      <c r="L1459" s="7" t="s">
        <v>51</v>
      </c>
      <c r="M1459" s="6">
        <v>46030</v>
      </c>
      <c r="O1459" s="35">
        <f>IF(Table1[[#This Row],[Phân loại]]="Tồn đầu kỳ",Table1[[#This Row],[Tổng giá trị]],0)</f>
        <v>588308</v>
      </c>
      <c r="P1459" s="7">
        <f>IF(Table1[[#This Row],[Số còn phải thu ĐK]]&lt;&gt;0,0,IF(Table1[[#This Row],[Phân loại]]="Bán hàng",Table1[[#This Row],[Tổng giá trị]],-Table1[[#This Row],[Tổng giá trị]]))</f>
        <v>0</v>
      </c>
      <c r="Q1459" s="35">
        <f t="shared" si="168"/>
        <v>588308</v>
      </c>
      <c r="R1459" s="7">
        <f>Table1[[#This Row],[Số còn phải thu ĐK]]+Table1[[#This Row],[Giá Trị HD sau CK]]-Table1[[#This Row],[Số tiền đã thu]]</f>
        <v>0</v>
      </c>
      <c r="S1459" s="6">
        <f>IF(Table1[[#This Row],[Ngày hóa đơn]]&lt;&gt;"",Table1[[#This Row],[Ngày hóa đơn]],IF(Table1[[#This Row],[Ngày hạch toán]]&lt;&gt;"",Table1[[#This Row],[Ngày hạch toán]],""))</f>
        <v>45962</v>
      </c>
      <c r="T1459" s="7"/>
      <c r="U1459" s="6">
        <f>IF(Table1[[#This Row],[Ngày tính CN]]="","",S1459+T1459)</f>
        <v>45962</v>
      </c>
      <c r="V1459" s="35">
        <f ca="1">IF(Table1[[#This Row],[Hạn thanh toán]]="","",IF((U1459-NOW())&lt;0,0,(U1459-NOW())))</f>
        <v>0</v>
      </c>
      <c r="W1459" s="35"/>
      <c r="X1459" s="35" t="str">
        <f t="shared" ca="1" si="169"/>
        <v/>
      </c>
      <c r="Y1459" s="2" t="str">
        <f t="shared" si="170"/>
        <v>Đã thanh toán</v>
      </c>
      <c r="Z1459" s="51">
        <f t="shared" si="151"/>
        <v>45962</v>
      </c>
      <c r="AA1459" s="51">
        <f t="shared" si="152"/>
        <v>46030</v>
      </c>
      <c r="AD1459" s="2" t="str">
        <f>VLOOKUP($A1459,MA_KH!$A:$Q,MA_KH!O$1,0)</f>
        <v>LARIA (FM)</v>
      </c>
      <c r="AE1459" s="2" t="str">
        <f>VLOOKUP($A1459,MA_KH!$A:$Q,MA_KH!P$1,0)</f>
        <v>CÔNG TY TNHH THƯƠNG MẠI LARIA</v>
      </c>
    </row>
    <row r="1460" spans="1:31" ht="25.5" hidden="1" customHeight="1" x14ac:dyDescent="0.2">
      <c r="A1460" s="55" t="s">
        <v>21956</v>
      </c>
      <c r="B1460" s="55" t="s">
        <v>4191</v>
      </c>
      <c r="C1460" s="56">
        <v>45962</v>
      </c>
      <c r="D1460" s="55" t="s">
        <v>18884</v>
      </c>
      <c r="E1460" s="56">
        <v>45962</v>
      </c>
      <c r="F1460" s="55">
        <v>72916</v>
      </c>
      <c r="G1460" s="55" t="s">
        <v>18885</v>
      </c>
      <c r="H1460" s="57">
        <v>653833</v>
      </c>
      <c r="I1460" s="58">
        <v>0</v>
      </c>
      <c r="J1460" s="57">
        <v>52307</v>
      </c>
      <c r="K1460" s="57">
        <v>706140</v>
      </c>
      <c r="L1460" s="7" t="s">
        <v>51</v>
      </c>
      <c r="M1460" s="6">
        <v>46030</v>
      </c>
      <c r="O1460" s="35">
        <f>IF(Table1[[#This Row],[Phân loại]]="Tồn đầu kỳ",Table1[[#This Row],[Tổng giá trị]],0)</f>
        <v>706140</v>
      </c>
      <c r="P1460" s="7">
        <f>IF(Table1[[#This Row],[Số còn phải thu ĐK]]&lt;&gt;0,0,IF(Table1[[#This Row],[Phân loại]]="Bán hàng",Table1[[#This Row],[Tổng giá trị]],-Table1[[#This Row],[Tổng giá trị]]))</f>
        <v>0</v>
      </c>
      <c r="Q1460" s="35">
        <f t="shared" ref="Q1460:Q1461" si="171">IF(M1460&lt;&gt;"",IF(O1460&lt;&gt;0,O1460,P1460),0)</f>
        <v>706140</v>
      </c>
      <c r="R1460" s="7">
        <f>Table1[[#This Row],[Số còn phải thu ĐK]]+Table1[[#This Row],[Giá Trị HD sau CK]]-Table1[[#This Row],[Số tiền đã thu]]</f>
        <v>0</v>
      </c>
      <c r="S1460" s="6">
        <f>IF(Table1[[#This Row],[Ngày hóa đơn]]&lt;&gt;"",Table1[[#This Row],[Ngày hóa đơn]],IF(Table1[[#This Row],[Ngày hạch toán]]&lt;&gt;"",Table1[[#This Row],[Ngày hạch toán]],""))</f>
        <v>45962</v>
      </c>
      <c r="T1460" s="7"/>
      <c r="U1460" s="6">
        <f>IF(Table1[[#This Row],[Ngày tính CN]]="","",S1460+T1460)</f>
        <v>45962</v>
      </c>
      <c r="V1460" s="35">
        <f ca="1">IF(Table1[[#This Row],[Hạn thanh toán]]="","",IF((U1460-NOW())&lt;0,0,(U1460-NOW())))</f>
        <v>0</v>
      </c>
      <c r="W1460" s="35"/>
      <c r="X1460" s="35" t="str">
        <f t="shared" ref="X1460:X1461" ca="1" si="172">IF(OR(U1460="",R1460=0),"",IF((U1460-NOW())&lt;0,-(U1460-NOW()),0))</f>
        <v/>
      </c>
      <c r="Y1460" s="2" t="str">
        <f t="shared" ref="Y1460:Y1461" si="173">IF(R1460=0,"Đã thanh toán",IF(X1460="","",IF(X1460&lt;=0,"Chưa đến hạn thanh toán",IF(X1460&lt;=30,"Nợ quá hạn 30 ngày",IF(X1460&lt;=60,"Nợ quá hạn từ 30 ngày đến 60 ngày",IF(X1460&lt;=90,"Nợ quá hạn từ 60 ngày đến 90 ngày",IF(X1460&lt;=120,"Nợ quá hạn từ 90 ngày đến 120 ngày","Nợ quá hạn hơn 120 ngày có khả năng mất thanh toán")))))))</f>
        <v>Đã thanh toán</v>
      </c>
      <c r="Z1460" s="51">
        <f t="shared" si="151"/>
        <v>45962</v>
      </c>
      <c r="AA1460" s="51">
        <f t="shared" si="152"/>
        <v>46030</v>
      </c>
      <c r="AD1460" s="2" t="str">
        <f>VLOOKUP($A1460,MA_KH!$A:$Q,MA_KH!O$1,0)</f>
        <v>LARIA (FM)</v>
      </c>
      <c r="AE1460" s="2" t="str">
        <f>VLOOKUP($A1460,MA_KH!$A:$Q,MA_KH!P$1,0)</f>
        <v>CÔNG TY TNHH THƯƠNG MẠI LARIA</v>
      </c>
    </row>
    <row r="1461" spans="1:31" ht="25.5" hidden="1" customHeight="1" x14ac:dyDescent="0.2">
      <c r="A1461" s="59" t="s">
        <v>21956</v>
      </c>
      <c r="B1461" s="59" t="s">
        <v>4191</v>
      </c>
      <c r="C1461" s="60">
        <v>45962</v>
      </c>
      <c r="D1461" s="59" t="s">
        <v>18886</v>
      </c>
      <c r="E1461" s="60">
        <v>45962</v>
      </c>
      <c r="F1461" s="59">
        <v>72917</v>
      </c>
      <c r="G1461" s="59" t="s">
        <v>18887</v>
      </c>
      <c r="H1461" s="61">
        <v>383357</v>
      </c>
      <c r="I1461" s="62">
        <v>0</v>
      </c>
      <c r="J1461" s="61">
        <v>30669</v>
      </c>
      <c r="K1461" s="61">
        <v>414026</v>
      </c>
      <c r="L1461" s="7" t="s">
        <v>51</v>
      </c>
      <c r="M1461" s="6">
        <v>46030</v>
      </c>
      <c r="O1461" s="35">
        <f>IF(Table1[[#This Row],[Phân loại]]="Tồn đầu kỳ",Table1[[#This Row],[Tổng giá trị]],0)</f>
        <v>414026</v>
      </c>
      <c r="P1461" s="7">
        <f>IF(Table1[[#This Row],[Số còn phải thu ĐK]]&lt;&gt;0,0,IF(Table1[[#This Row],[Phân loại]]="Bán hàng",Table1[[#This Row],[Tổng giá trị]],-Table1[[#This Row],[Tổng giá trị]]))</f>
        <v>0</v>
      </c>
      <c r="Q1461" s="35">
        <f t="shared" si="171"/>
        <v>414026</v>
      </c>
      <c r="R1461" s="7">
        <f>Table1[[#This Row],[Số còn phải thu ĐK]]+Table1[[#This Row],[Giá Trị HD sau CK]]-Table1[[#This Row],[Số tiền đã thu]]</f>
        <v>0</v>
      </c>
      <c r="S1461" s="6">
        <f>IF(Table1[[#This Row],[Ngày hóa đơn]]&lt;&gt;"",Table1[[#This Row],[Ngày hóa đơn]],IF(Table1[[#This Row],[Ngày hạch toán]]&lt;&gt;"",Table1[[#This Row],[Ngày hạch toán]],""))</f>
        <v>45962</v>
      </c>
      <c r="T1461" s="7"/>
      <c r="U1461" s="6">
        <f>IF(Table1[[#This Row],[Ngày tính CN]]="","",S1461+T1461)</f>
        <v>45962</v>
      </c>
      <c r="V1461" s="35">
        <f ca="1">IF(Table1[[#This Row],[Hạn thanh toán]]="","",IF((U1461-NOW())&lt;0,0,(U1461-NOW())))</f>
        <v>0</v>
      </c>
      <c r="W1461" s="35"/>
      <c r="X1461" s="35" t="str">
        <f t="shared" ca="1" si="172"/>
        <v/>
      </c>
      <c r="Y1461" s="2" t="str">
        <f t="shared" si="173"/>
        <v>Đã thanh toán</v>
      </c>
      <c r="Z1461" s="51">
        <f t="shared" si="151"/>
        <v>45962</v>
      </c>
      <c r="AA1461" s="51">
        <f t="shared" si="152"/>
        <v>46030</v>
      </c>
      <c r="AD1461" s="2" t="str">
        <f>VLOOKUP($A1461,MA_KH!$A:$Q,MA_KH!O$1,0)</f>
        <v>LARIA (FM)</v>
      </c>
      <c r="AE1461" s="2" t="str">
        <f>VLOOKUP($A1461,MA_KH!$A:$Q,MA_KH!P$1,0)</f>
        <v>CÔNG TY TNHH THƯƠNG MẠI LARIA</v>
      </c>
    </row>
    <row r="1462" spans="1:31" ht="25.5" hidden="1" customHeight="1" x14ac:dyDescent="0.2">
      <c r="A1462" s="59" t="s">
        <v>21956</v>
      </c>
      <c r="B1462" s="59" t="s">
        <v>4191</v>
      </c>
      <c r="C1462" s="60">
        <v>45962</v>
      </c>
      <c r="D1462" s="59" t="s">
        <v>18888</v>
      </c>
      <c r="E1462" s="60">
        <v>45962</v>
      </c>
      <c r="F1462" s="59">
        <v>72920</v>
      </c>
      <c r="G1462" s="59" t="s">
        <v>18889</v>
      </c>
      <c r="H1462" s="61">
        <v>777447</v>
      </c>
      <c r="I1462" s="62">
        <v>0</v>
      </c>
      <c r="J1462" s="61">
        <v>62196</v>
      </c>
      <c r="K1462" s="61">
        <v>839643</v>
      </c>
      <c r="L1462" s="7" t="s">
        <v>51</v>
      </c>
      <c r="M1462" s="6">
        <v>46030</v>
      </c>
      <c r="O1462" s="35">
        <f>IF(Table1[[#This Row],[Phân loại]]="Tồn đầu kỳ",Table1[[#This Row],[Tổng giá trị]],0)</f>
        <v>839643</v>
      </c>
      <c r="P1462" s="7">
        <f>IF(Table1[[#This Row],[Số còn phải thu ĐK]]&lt;&gt;0,0,IF(Table1[[#This Row],[Phân loại]]="Bán hàng",Table1[[#This Row],[Tổng giá trị]],-Table1[[#This Row],[Tổng giá trị]]))</f>
        <v>0</v>
      </c>
      <c r="Q1462" s="35">
        <f>IF(M1462&lt;&gt;"",IF(O1462&lt;&gt;0,O1462,P1462),0)</f>
        <v>839643</v>
      </c>
      <c r="R1462" s="7">
        <f>Table1[[#This Row],[Số còn phải thu ĐK]]+Table1[[#This Row],[Giá Trị HD sau CK]]-Table1[[#This Row],[Số tiền đã thu]]</f>
        <v>0</v>
      </c>
      <c r="S1462" s="6">
        <f>IF(Table1[[#This Row],[Ngày hóa đơn]]&lt;&gt;"",Table1[[#This Row],[Ngày hóa đơn]],IF(Table1[[#This Row],[Ngày hạch toán]]&lt;&gt;"",Table1[[#This Row],[Ngày hạch toán]],""))</f>
        <v>45962</v>
      </c>
      <c r="T1462" s="7"/>
      <c r="U1462" s="6">
        <f>IF(Table1[[#This Row],[Ngày tính CN]]="","",S1462+T1462)</f>
        <v>45962</v>
      </c>
      <c r="V1462" s="35">
        <f ca="1">IF(Table1[[#This Row],[Hạn thanh toán]]="","",IF((U1462-NOW())&lt;0,0,(U1462-NOW())))</f>
        <v>0</v>
      </c>
      <c r="W1462" s="35"/>
      <c r="X1462" s="35" t="str">
        <f ca="1">IF(OR(U1462="",R1462=0),"",IF((U1462-NOW())&lt;0,-(U1462-NOW()),0))</f>
        <v/>
      </c>
      <c r="Y1462" s="2" t="str">
        <f>IF(R1462=0,"Đã thanh toán",IF(X1462="","",IF(X1462&lt;=0,"Chưa đến hạn thanh toán",IF(X1462&lt;=30,"Nợ quá hạn 30 ngày",IF(X1462&lt;=60,"Nợ quá hạn từ 30 ngày đến 60 ngày",IF(X1462&lt;=90,"Nợ quá hạn từ 60 ngày đến 90 ngày",IF(X1462&lt;=120,"Nợ quá hạn từ 90 ngày đến 120 ngày","Nợ quá hạn hơn 120 ngày có khả năng mất thanh toán")))))))</f>
        <v>Đã thanh toán</v>
      </c>
      <c r="Z1462" s="51">
        <f t="shared" si="151"/>
        <v>45962</v>
      </c>
      <c r="AA1462" s="51">
        <f t="shared" si="152"/>
        <v>46030</v>
      </c>
      <c r="AD1462" s="2" t="str">
        <f>VLOOKUP($A1462,MA_KH!$A:$Q,MA_KH!O$1,0)</f>
        <v>LARIA (FM)</v>
      </c>
      <c r="AE1462" s="2" t="str">
        <f>VLOOKUP($A1462,MA_KH!$A:$Q,MA_KH!P$1,0)</f>
        <v>CÔNG TY TNHH THƯƠNG MẠI LARIA</v>
      </c>
    </row>
    <row r="1463" spans="1:31" ht="25.5" hidden="1" customHeight="1" x14ac:dyDescent="0.2">
      <c r="A1463" s="59" t="s">
        <v>21956</v>
      </c>
      <c r="B1463" s="59" t="s">
        <v>4191</v>
      </c>
      <c r="C1463" s="60">
        <v>45962</v>
      </c>
      <c r="D1463" s="59" t="s">
        <v>18890</v>
      </c>
      <c r="E1463" s="60">
        <v>45962</v>
      </c>
      <c r="F1463" s="59">
        <v>72921</v>
      </c>
      <c r="G1463" s="59" t="s">
        <v>18891</v>
      </c>
      <c r="H1463" s="61">
        <v>653833</v>
      </c>
      <c r="I1463" s="62">
        <v>0</v>
      </c>
      <c r="J1463" s="61">
        <v>52307</v>
      </c>
      <c r="K1463" s="61">
        <v>706140</v>
      </c>
      <c r="L1463" s="7" t="s">
        <v>51</v>
      </c>
      <c r="M1463" s="6">
        <v>46030</v>
      </c>
      <c r="O1463" s="35">
        <f>IF(Table1[[#This Row],[Phân loại]]="Tồn đầu kỳ",Table1[[#This Row],[Tổng giá trị]],0)</f>
        <v>706140</v>
      </c>
      <c r="P1463" s="7">
        <f>IF(Table1[[#This Row],[Số còn phải thu ĐK]]&lt;&gt;0,0,IF(Table1[[#This Row],[Phân loại]]="Bán hàng",Table1[[#This Row],[Tổng giá trị]],-Table1[[#This Row],[Tổng giá trị]]))</f>
        <v>0</v>
      </c>
      <c r="Q1463" s="35">
        <f>IF(M1463&lt;&gt;"",IF(O1463&lt;&gt;0,O1463,P1463),0)</f>
        <v>706140</v>
      </c>
      <c r="R1463" s="7">
        <f>Table1[[#This Row],[Số còn phải thu ĐK]]+Table1[[#This Row],[Giá Trị HD sau CK]]-Table1[[#This Row],[Số tiền đã thu]]</f>
        <v>0</v>
      </c>
      <c r="S1463" s="6">
        <f>IF(Table1[[#This Row],[Ngày hóa đơn]]&lt;&gt;"",Table1[[#This Row],[Ngày hóa đơn]],IF(Table1[[#This Row],[Ngày hạch toán]]&lt;&gt;"",Table1[[#This Row],[Ngày hạch toán]],""))</f>
        <v>45962</v>
      </c>
      <c r="T1463" s="7"/>
      <c r="U1463" s="6">
        <f>IF(Table1[[#This Row],[Ngày tính CN]]="","",S1463+T1463)</f>
        <v>45962</v>
      </c>
      <c r="V1463" s="35">
        <f ca="1">IF(Table1[[#This Row],[Hạn thanh toán]]="","",IF((U1463-NOW())&lt;0,0,(U1463-NOW())))</f>
        <v>0</v>
      </c>
      <c r="W1463" s="35"/>
      <c r="X1463" s="35" t="str">
        <f ca="1">IF(OR(U1463="",R1463=0),"",IF((U1463-NOW())&lt;0,-(U1463-NOW()),0))</f>
        <v/>
      </c>
      <c r="Y1463" s="2" t="str">
        <f>IF(R1463=0,"Đã thanh toán",IF(X1463="","",IF(X1463&lt;=0,"Chưa đến hạn thanh toán",IF(X1463&lt;=30,"Nợ quá hạn 30 ngày",IF(X1463&lt;=60,"Nợ quá hạn từ 30 ngày đến 60 ngày",IF(X1463&lt;=90,"Nợ quá hạn từ 60 ngày đến 90 ngày",IF(X1463&lt;=120,"Nợ quá hạn từ 90 ngày đến 120 ngày","Nợ quá hạn hơn 120 ngày có khả năng mất thanh toán")))))))</f>
        <v>Đã thanh toán</v>
      </c>
      <c r="Z1463" s="51">
        <f t="shared" si="151"/>
        <v>45962</v>
      </c>
      <c r="AA1463" s="51">
        <f t="shared" si="152"/>
        <v>46030</v>
      </c>
      <c r="AD1463" s="2" t="str">
        <f>VLOOKUP($A1463,MA_KH!$A:$Q,MA_KH!O$1,0)</f>
        <v>LARIA (FM)</v>
      </c>
      <c r="AE1463" s="2" t="str">
        <f>VLOOKUP($A1463,MA_KH!$A:$Q,MA_KH!P$1,0)</f>
        <v>CÔNG TY TNHH THƯƠNG MẠI LARIA</v>
      </c>
    </row>
    <row r="1464" spans="1:31" ht="25.5" hidden="1" customHeight="1" x14ac:dyDescent="0.2">
      <c r="A1464" s="59" t="s">
        <v>21956</v>
      </c>
      <c r="B1464" s="59" t="s">
        <v>4191</v>
      </c>
      <c r="C1464" s="60">
        <v>45980</v>
      </c>
      <c r="D1464" s="59" t="s">
        <v>18892</v>
      </c>
      <c r="E1464" s="60">
        <v>45980</v>
      </c>
      <c r="F1464" s="59">
        <v>76868</v>
      </c>
      <c r="G1464" s="59" t="s">
        <v>18893</v>
      </c>
      <c r="H1464" s="61">
        <v>779805</v>
      </c>
      <c r="I1464" s="62">
        <v>0</v>
      </c>
      <c r="J1464" s="61">
        <v>62384</v>
      </c>
      <c r="K1464" s="61">
        <v>842189</v>
      </c>
      <c r="L1464" s="7" t="s">
        <v>51</v>
      </c>
      <c r="M1464" s="6">
        <v>46030</v>
      </c>
      <c r="O1464" s="35">
        <f>IF(Table1[[#This Row],[Phân loại]]="Tồn đầu kỳ",Table1[[#This Row],[Tổng giá trị]],0)</f>
        <v>842189</v>
      </c>
      <c r="P1464" s="7">
        <f>IF(Table1[[#This Row],[Số còn phải thu ĐK]]&lt;&gt;0,0,IF(Table1[[#This Row],[Phân loại]]="Bán hàng",Table1[[#This Row],[Tổng giá trị]],-Table1[[#This Row],[Tổng giá trị]]))</f>
        <v>0</v>
      </c>
      <c r="Q1464" s="35">
        <f>IF(M1464&lt;&gt;"",IF(O1464&lt;&gt;0,O1464,P1464),0)</f>
        <v>842189</v>
      </c>
      <c r="R1464" s="7">
        <f>Table1[[#This Row],[Số còn phải thu ĐK]]+Table1[[#This Row],[Giá Trị HD sau CK]]-Table1[[#This Row],[Số tiền đã thu]]</f>
        <v>0</v>
      </c>
      <c r="S1464" s="6">
        <f>IF(Table1[[#This Row],[Ngày hóa đơn]]&lt;&gt;"",Table1[[#This Row],[Ngày hóa đơn]],IF(Table1[[#This Row],[Ngày hạch toán]]&lt;&gt;"",Table1[[#This Row],[Ngày hạch toán]],""))</f>
        <v>45980</v>
      </c>
      <c r="T1464" s="7"/>
      <c r="U1464" s="6">
        <f>IF(Table1[[#This Row],[Ngày tính CN]]="","",S1464+T1464)</f>
        <v>45980</v>
      </c>
      <c r="V1464" s="35">
        <f ca="1">IF(Table1[[#This Row],[Hạn thanh toán]]="","",IF((U1464-NOW())&lt;0,0,(U1464-NOW())))</f>
        <v>0</v>
      </c>
      <c r="W1464" s="35"/>
      <c r="X1464" s="35" t="str">
        <f ca="1">IF(OR(U1464="",R1464=0),"",IF((U1464-NOW())&lt;0,-(U1464-NOW()),0))</f>
        <v/>
      </c>
      <c r="Y1464" s="2" t="str">
        <f>IF(R1464=0,"Đã thanh toán",IF(X1464="","",IF(X1464&lt;=0,"Chưa đến hạn thanh toán",IF(X1464&lt;=30,"Nợ quá hạn 30 ngày",IF(X1464&lt;=60,"Nợ quá hạn từ 30 ngày đến 60 ngày",IF(X1464&lt;=90,"Nợ quá hạn từ 60 ngày đến 90 ngày",IF(X1464&lt;=120,"Nợ quá hạn từ 90 ngày đến 120 ngày","Nợ quá hạn hơn 120 ngày có khả năng mất thanh toán")))))))</f>
        <v>Đã thanh toán</v>
      </c>
      <c r="Z1464" s="51">
        <f t="shared" si="151"/>
        <v>45980</v>
      </c>
      <c r="AA1464" s="51">
        <f t="shared" si="152"/>
        <v>46030</v>
      </c>
      <c r="AD1464" s="2" t="str">
        <f>VLOOKUP($A1464,MA_KH!$A:$Q,MA_KH!O$1,0)</f>
        <v>LARIA (FM)</v>
      </c>
      <c r="AE1464" s="2" t="str">
        <f>VLOOKUP($A1464,MA_KH!$A:$Q,MA_KH!P$1,0)</f>
        <v>CÔNG TY TNHH THƯƠNG MẠI LARIA</v>
      </c>
    </row>
    <row r="1465" spans="1:31" ht="25.5" hidden="1" customHeight="1" x14ac:dyDescent="0.2">
      <c r="A1465" s="55" t="s">
        <v>21956</v>
      </c>
      <c r="B1465" s="55" t="s">
        <v>4191</v>
      </c>
      <c r="C1465" s="56">
        <v>45986</v>
      </c>
      <c r="D1465" s="55" t="s">
        <v>18894</v>
      </c>
      <c r="E1465" s="56">
        <v>45986</v>
      </c>
      <c r="F1465" s="55">
        <v>78519</v>
      </c>
      <c r="G1465" s="55" t="s">
        <v>18895</v>
      </c>
      <c r="H1465" s="57">
        <v>293724</v>
      </c>
      <c r="I1465" s="58">
        <v>0</v>
      </c>
      <c r="J1465" s="57">
        <v>23498</v>
      </c>
      <c r="K1465" s="57">
        <v>317222</v>
      </c>
      <c r="L1465" s="7" t="s">
        <v>51</v>
      </c>
      <c r="M1465" s="6">
        <v>46030</v>
      </c>
      <c r="O1465" s="35">
        <f>IF(Table1[[#This Row],[Phân loại]]="Tồn đầu kỳ",Table1[[#This Row],[Tổng giá trị]],0)</f>
        <v>317222</v>
      </c>
      <c r="P1465" s="7">
        <f>IF(Table1[[#This Row],[Số còn phải thu ĐK]]&lt;&gt;0,0,IF(Table1[[#This Row],[Phân loại]]="Bán hàng",Table1[[#This Row],[Tổng giá trị]],-Table1[[#This Row],[Tổng giá trị]]))</f>
        <v>0</v>
      </c>
      <c r="Q1465" s="35">
        <f t="shared" ref="Q1465:Q1466" si="174">IF(M1465&lt;&gt;"",IF(O1465&lt;&gt;0,O1465,P1465),0)</f>
        <v>317222</v>
      </c>
      <c r="R1465" s="7">
        <f>Table1[[#This Row],[Số còn phải thu ĐK]]+Table1[[#This Row],[Giá Trị HD sau CK]]-Table1[[#This Row],[Số tiền đã thu]]</f>
        <v>0</v>
      </c>
      <c r="S1465" s="6">
        <f>IF(Table1[[#This Row],[Ngày hóa đơn]]&lt;&gt;"",Table1[[#This Row],[Ngày hóa đơn]],IF(Table1[[#This Row],[Ngày hạch toán]]&lt;&gt;"",Table1[[#This Row],[Ngày hạch toán]],""))</f>
        <v>45986</v>
      </c>
      <c r="T1465" s="7"/>
      <c r="U1465" s="6">
        <f>IF(Table1[[#This Row],[Ngày tính CN]]="","",S1465+T1465)</f>
        <v>45986</v>
      </c>
      <c r="V1465" s="35">
        <f ca="1">IF(Table1[[#This Row],[Hạn thanh toán]]="","",IF((U1465-NOW())&lt;0,0,(U1465-NOW())))</f>
        <v>0</v>
      </c>
      <c r="W1465" s="35"/>
      <c r="X1465" s="35" t="str">
        <f t="shared" ref="X1465:X1466" ca="1" si="175">IF(OR(U1465="",R1465=0),"",IF((U1465-NOW())&lt;0,-(U1465-NOW()),0))</f>
        <v/>
      </c>
      <c r="Y1465" s="2" t="str">
        <f t="shared" ref="Y1465:Y1466" si="176">IF(R1465=0,"Đã thanh toán",IF(X1465="","",IF(X1465&lt;=0,"Chưa đến hạn thanh toán",IF(X1465&lt;=30,"Nợ quá hạn 30 ngày",IF(X1465&lt;=60,"Nợ quá hạn từ 30 ngày đến 60 ngày",IF(X1465&lt;=90,"Nợ quá hạn từ 60 ngày đến 90 ngày",IF(X1465&lt;=120,"Nợ quá hạn từ 90 ngày đến 120 ngày","Nợ quá hạn hơn 120 ngày có khả năng mất thanh toán")))))))</f>
        <v>Đã thanh toán</v>
      </c>
      <c r="Z1465" s="51">
        <f t="shared" si="151"/>
        <v>45986</v>
      </c>
      <c r="AA1465" s="51">
        <f t="shared" si="152"/>
        <v>46030</v>
      </c>
      <c r="AD1465" s="2" t="str">
        <f>VLOOKUP($A1465,MA_KH!$A:$Q,MA_KH!O$1,0)</f>
        <v>LARIA (FM)</v>
      </c>
      <c r="AE1465" s="2" t="str">
        <f>VLOOKUP($A1465,MA_KH!$A:$Q,MA_KH!P$1,0)</f>
        <v>CÔNG TY TNHH THƯƠNG MẠI LARIA</v>
      </c>
    </row>
    <row r="1466" spans="1:31" ht="25.5" hidden="1" customHeight="1" x14ac:dyDescent="0.2">
      <c r="A1466" s="59" t="s">
        <v>21956</v>
      </c>
      <c r="B1466" s="59" t="s">
        <v>4191</v>
      </c>
      <c r="C1466" s="60">
        <v>45986</v>
      </c>
      <c r="D1466" s="59" t="s">
        <v>18896</v>
      </c>
      <c r="E1466" s="60">
        <v>45986</v>
      </c>
      <c r="F1466" s="59">
        <v>78520</v>
      </c>
      <c r="G1466" s="59" t="s">
        <v>18897</v>
      </c>
      <c r="H1466" s="61">
        <v>512654</v>
      </c>
      <c r="I1466" s="62">
        <v>0</v>
      </c>
      <c r="J1466" s="61">
        <v>41012</v>
      </c>
      <c r="K1466" s="61">
        <v>553666</v>
      </c>
      <c r="L1466" s="7" t="s">
        <v>51</v>
      </c>
      <c r="M1466" s="6">
        <v>46030</v>
      </c>
      <c r="O1466" s="35">
        <f>IF(Table1[[#This Row],[Phân loại]]="Tồn đầu kỳ",Table1[[#This Row],[Tổng giá trị]],0)</f>
        <v>553666</v>
      </c>
      <c r="P1466" s="7">
        <f>IF(Table1[[#This Row],[Số còn phải thu ĐK]]&lt;&gt;0,0,IF(Table1[[#This Row],[Phân loại]]="Bán hàng",Table1[[#This Row],[Tổng giá trị]],-Table1[[#This Row],[Tổng giá trị]]))</f>
        <v>0</v>
      </c>
      <c r="Q1466" s="35">
        <f t="shared" si="174"/>
        <v>553666</v>
      </c>
      <c r="R1466" s="7">
        <f>Table1[[#This Row],[Số còn phải thu ĐK]]+Table1[[#This Row],[Giá Trị HD sau CK]]-Table1[[#This Row],[Số tiền đã thu]]</f>
        <v>0</v>
      </c>
      <c r="S1466" s="6">
        <f>IF(Table1[[#This Row],[Ngày hóa đơn]]&lt;&gt;"",Table1[[#This Row],[Ngày hóa đơn]],IF(Table1[[#This Row],[Ngày hạch toán]]&lt;&gt;"",Table1[[#This Row],[Ngày hạch toán]],""))</f>
        <v>45986</v>
      </c>
      <c r="T1466" s="7"/>
      <c r="U1466" s="6">
        <f>IF(Table1[[#This Row],[Ngày tính CN]]="","",S1466+T1466)</f>
        <v>45986</v>
      </c>
      <c r="V1466" s="35">
        <f ca="1">IF(Table1[[#This Row],[Hạn thanh toán]]="","",IF((U1466-NOW())&lt;0,0,(U1466-NOW())))</f>
        <v>0</v>
      </c>
      <c r="W1466" s="35"/>
      <c r="X1466" s="35" t="str">
        <f t="shared" ca="1" si="175"/>
        <v/>
      </c>
      <c r="Y1466" s="2" t="str">
        <f t="shared" si="176"/>
        <v>Đã thanh toán</v>
      </c>
      <c r="Z1466" s="51">
        <f t="shared" si="151"/>
        <v>45986</v>
      </c>
      <c r="AA1466" s="51">
        <f t="shared" si="152"/>
        <v>46030</v>
      </c>
      <c r="AD1466" s="2" t="str">
        <f>VLOOKUP($A1466,MA_KH!$A:$Q,MA_KH!O$1,0)</f>
        <v>LARIA (FM)</v>
      </c>
      <c r="AE1466" s="2" t="str">
        <f>VLOOKUP($A1466,MA_KH!$A:$Q,MA_KH!P$1,0)</f>
        <v>CÔNG TY TNHH THƯƠNG MẠI LARIA</v>
      </c>
    </row>
    <row r="1467" spans="1:31" ht="25.5" hidden="1" customHeight="1" x14ac:dyDescent="0.2">
      <c r="A1467" s="55" t="s">
        <v>21952</v>
      </c>
      <c r="B1467" s="55" t="s">
        <v>4192</v>
      </c>
      <c r="C1467" s="56">
        <v>46000</v>
      </c>
      <c r="D1467" s="55" t="s">
        <v>18898</v>
      </c>
      <c r="E1467" s="56">
        <v>46000</v>
      </c>
      <c r="F1467" s="55">
        <v>82276</v>
      </c>
      <c r="G1467" s="55" t="s">
        <v>18899</v>
      </c>
      <c r="H1467" s="57">
        <v>166785</v>
      </c>
      <c r="I1467" s="58">
        <v>0</v>
      </c>
      <c r="J1467" s="57">
        <v>13343</v>
      </c>
      <c r="K1467" s="57">
        <v>180128</v>
      </c>
      <c r="L1467" s="7" t="s">
        <v>51</v>
      </c>
      <c r="M1467" s="6">
        <v>46066</v>
      </c>
      <c r="O1467" s="35">
        <f>IF(Table1[[#This Row],[Phân loại]]="Tồn đầu kỳ",Table1[[#This Row],[Tổng giá trị]],0)</f>
        <v>180128</v>
      </c>
      <c r="P1467" s="7">
        <f>IF(Table1[[#This Row],[Số còn phải thu ĐK]]&lt;&gt;0,0,IF(Table1[[#This Row],[Phân loại]]="Bán hàng",Table1[[#This Row],[Tổng giá trị]],-Table1[[#This Row],[Tổng giá trị]]))</f>
        <v>0</v>
      </c>
      <c r="Q1467" s="35">
        <f t="shared" ref="Q1467:Q1468" si="177">IF(M1467&lt;&gt;"",IF(O1467&lt;&gt;0,O1467,P1467),0)</f>
        <v>180128</v>
      </c>
      <c r="R1467" s="7">
        <f>Table1[[#This Row],[Số còn phải thu ĐK]]+Table1[[#This Row],[Giá Trị HD sau CK]]-Table1[[#This Row],[Số tiền đã thu]]</f>
        <v>0</v>
      </c>
      <c r="S1467" s="6">
        <f>IF(Table1[[#This Row],[Ngày hóa đơn]]&lt;&gt;"",Table1[[#This Row],[Ngày hóa đơn]],IF(Table1[[#This Row],[Ngày hạch toán]]&lt;&gt;"",Table1[[#This Row],[Ngày hạch toán]],""))</f>
        <v>46000</v>
      </c>
      <c r="T1467" s="7"/>
      <c r="U1467" s="6">
        <f>IF(Table1[[#This Row],[Ngày tính CN]]="","",S1467+T1467)</f>
        <v>46000</v>
      </c>
      <c r="V1467" s="35">
        <f ca="1">IF(Table1[[#This Row],[Hạn thanh toán]]="","",IF((U1467-NOW())&lt;0,0,(U1467-NOW())))</f>
        <v>0</v>
      </c>
      <c r="W1467" s="35"/>
      <c r="X1467" s="35" t="str">
        <f t="shared" ref="X1467:X1468" ca="1" si="178">IF(OR(U1467="",R1467=0),"",IF((U1467-NOW())&lt;0,-(U1467-NOW()),0))</f>
        <v/>
      </c>
      <c r="Y1467" s="2" t="str">
        <f t="shared" ref="Y1467:Y1468" si="179">IF(R1467=0,"Đã thanh toán",IF(X1467="","",IF(X1467&lt;=0,"Chưa đến hạn thanh toán",IF(X1467&lt;=30,"Nợ quá hạn 30 ngày",IF(X1467&lt;=60,"Nợ quá hạn từ 30 ngày đến 60 ngày",IF(X1467&lt;=90,"Nợ quá hạn từ 60 ngày đến 90 ngày",IF(X1467&lt;=120,"Nợ quá hạn từ 90 ngày đến 120 ngày","Nợ quá hạn hơn 120 ngày có khả năng mất thanh toán")))))))</f>
        <v>Đã thanh toán</v>
      </c>
      <c r="Z1467" s="51">
        <f t="shared" si="151"/>
        <v>46000</v>
      </c>
      <c r="AA1467" s="51">
        <f t="shared" si="152"/>
        <v>46066</v>
      </c>
      <c r="AD1467" s="2" t="str">
        <f>VLOOKUP($A1467,MA_KH!$A:$Q,MA_KH!O$1,0)</f>
        <v>LARIA (FM)</v>
      </c>
      <c r="AE1467" s="2" t="str">
        <f>VLOOKUP($A1467,MA_KH!$A:$Q,MA_KH!P$1,0)</f>
        <v>CÔNG TY TNHH THƯƠNG MẠI LARIA</v>
      </c>
    </row>
    <row r="1468" spans="1:31" ht="25.5" hidden="1" customHeight="1" x14ac:dyDescent="0.2">
      <c r="A1468" s="59" t="s">
        <v>21952</v>
      </c>
      <c r="B1468" s="59" t="s">
        <v>4192</v>
      </c>
      <c r="C1468" s="60">
        <v>46000</v>
      </c>
      <c r="D1468" s="59" t="s">
        <v>18900</v>
      </c>
      <c r="E1468" s="60">
        <v>46000</v>
      </c>
      <c r="F1468" s="59">
        <v>82277</v>
      </c>
      <c r="G1468" s="59" t="s">
        <v>18901</v>
      </c>
      <c r="H1468" s="61">
        <v>485719</v>
      </c>
      <c r="I1468" s="62">
        <v>0</v>
      </c>
      <c r="J1468" s="61">
        <v>38858</v>
      </c>
      <c r="K1468" s="61">
        <v>524577</v>
      </c>
      <c r="L1468" s="7" t="s">
        <v>51</v>
      </c>
      <c r="M1468" s="6">
        <v>46066</v>
      </c>
      <c r="O1468" s="35">
        <f>IF(Table1[[#This Row],[Phân loại]]="Tồn đầu kỳ",Table1[[#This Row],[Tổng giá trị]],0)</f>
        <v>524577</v>
      </c>
      <c r="P1468" s="7">
        <f>IF(Table1[[#This Row],[Số còn phải thu ĐK]]&lt;&gt;0,0,IF(Table1[[#This Row],[Phân loại]]="Bán hàng",Table1[[#This Row],[Tổng giá trị]],-Table1[[#This Row],[Tổng giá trị]]))</f>
        <v>0</v>
      </c>
      <c r="Q1468" s="35">
        <f t="shared" si="177"/>
        <v>524577</v>
      </c>
      <c r="R1468" s="7">
        <f>Table1[[#This Row],[Số còn phải thu ĐK]]+Table1[[#This Row],[Giá Trị HD sau CK]]-Table1[[#This Row],[Số tiền đã thu]]</f>
        <v>0</v>
      </c>
      <c r="S1468" s="6">
        <f>IF(Table1[[#This Row],[Ngày hóa đơn]]&lt;&gt;"",Table1[[#This Row],[Ngày hóa đơn]],IF(Table1[[#This Row],[Ngày hạch toán]]&lt;&gt;"",Table1[[#This Row],[Ngày hạch toán]],""))</f>
        <v>46000</v>
      </c>
      <c r="T1468" s="7"/>
      <c r="U1468" s="6">
        <f>IF(Table1[[#This Row],[Ngày tính CN]]="","",S1468+T1468)</f>
        <v>46000</v>
      </c>
      <c r="V1468" s="35">
        <f ca="1">IF(Table1[[#This Row],[Hạn thanh toán]]="","",IF((U1468-NOW())&lt;0,0,(U1468-NOW())))</f>
        <v>0</v>
      </c>
      <c r="W1468" s="35"/>
      <c r="X1468" s="35" t="str">
        <f t="shared" ca="1" si="178"/>
        <v/>
      </c>
      <c r="Y1468" s="2" t="str">
        <f t="shared" si="179"/>
        <v>Đã thanh toán</v>
      </c>
      <c r="Z1468" s="51">
        <f t="shared" si="151"/>
        <v>46000</v>
      </c>
      <c r="AA1468" s="51">
        <f t="shared" si="152"/>
        <v>46066</v>
      </c>
      <c r="AD1468" s="2" t="str">
        <f>VLOOKUP($A1468,MA_KH!$A:$Q,MA_KH!O$1,0)</f>
        <v>LARIA (FM)</v>
      </c>
      <c r="AE1468" s="2" t="str">
        <f>VLOOKUP($A1468,MA_KH!$A:$Q,MA_KH!P$1,0)</f>
        <v>CÔNG TY TNHH THƯƠNG MẠI LARIA</v>
      </c>
    </row>
    <row r="1469" spans="1:31" ht="25.5" hidden="1" customHeight="1" x14ac:dyDescent="0.2">
      <c r="A1469" s="59" t="s">
        <v>21957</v>
      </c>
      <c r="B1469" s="59" t="s">
        <v>4448</v>
      </c>
      <c r="C1469" s="60">
        <v>46001</v>
      </c>
      <c r="D1469" s="59" t="s">
        <v>18902</v>
      </c>
      <c r="E1469" s="60">
        <v>46001</v>
      </c>
      <c r="F1469" s="59">
        <v>82368</v>
      </c>
      <c r="G1469" s="59" t="s">
        <v>18903</v>
      </c>
      <c r="H1469" s="61">
        <v>387078</v>
      </c>
      <c r="I1469" s="62">
        <v>0</v>
      </c>
      <c r="J1469" s="61">
        <v>30966</v>
      </c>
      <c r="K1469" s="61">
        <v>418044</v>
      </c>
      <c r="L1469" s="7" t="s">
        <v>51</v>
      </c>
      <c r="M1469" s="6">
        <v>46066</v>
      </c>
      <c r="O1469" s="35">
        <f>IF(Table1[[#This Row],[Phân loại]]="Tồn đầu kỳ",Table1[[#This Row],[Tổng giá trị]],0)</f>
        <v>418044</v>
      </c>
      <c r="P1469" s="7">
        <f>IF(Table1[[#This Row],[Số còn phải thu ĐK]]&lt;&gt;0,0,IF(Table1[[#This Row],[Phân loại]]="Bán hàng",Table1[[#This Row],[Tổng giá trị]],-Table1[[#This Row],[Tổng giá trị]]))</f>
        <v>0</v>
      </c>
      <c r="Q1469" s="35">
        <f>IF(M1469&lt;&gt;"",IF(O1469&lt;&gt;0,O1469,P1469),0)</f>
        <v>418044</v>
      </c>
      <c r="R1469" s="7">
        <f>Table1[[#This Row],[Số còn phải thu ĐK]]+Table1[[#This Row],[Giá Trị HD sau CK]]-Table1[[#This Row],[Số tiền đã thu]]</f>
        <v>0</v>
      </c>
      <c r="S1469" s="6">
        <f>IF(Table1[[#This Row],[Ngày hóa đơn]]&lt;&gt;"",Table1[[#This Row],[Ngày hóa đơn]],IF(Table1[[#This Row],[Ngày hạch toán]]&lt;&gt;"",Table1[[#This Row],[Ngày hạch toán]],""))</f>
        <v>46001</v>
      </c>
      <c r="T1469" s="7"/>
      <c r="U1469" s="6">
        <f>IF(Table1[[#This Row],[Ngày tính CN]]="","",S1469+T1469)</f>
        <v>46001</v>
      </c>
      <c r="V1469" s="35">
        <f ca="1">IF(Table1[[#This Row],[Hạn thanh toán]]="","",IF((U1469-NOW())&lt;0,0,(U1469-NOW())))</f>
        <v>0</v>
      </c>
      <c r="W1469" s="35"/>
      <c r="X1469" s="35" t="str">
        <f ca="1">IF(OR(U1469="",R1469=0),"",IF((U1469-NOW())&lt;0,-(U1469-NOW()),0))</f>
        <v/>
      </c>
      <c r="Y1469" s="2" t="str">
        <f>IF(R1469=0,"Đã thanh toán",IF(X1469="","",IF(X1469&lt;=0,"Chưa đến hạn thanh toán",IF(X1469&lt;=30,"Nợ quá hạn 30 ngày",IF(X1469&lt;=60,"Nợ quá hạn từ 30 ngày đến 60 ngày",IF(X1469&lt;=90,"Nợ quá hạn từ 60 ngày đến 90 ngày",IF(X1469&lt;=120,"Nợ quá hạn từ 90 ngày đến 120 ngày","Nợ quá hạn hơn 120 ngày có khả năng mất thanh toán")))))))</f>
        <v>Đã thanh toán</v>
      </c>
      <c r="Z1469" s="51">
        <f t="shared" si="151"/>
        <v>46001</v>
      </c>
      <c r="AA1469" s="51">
        <f t="shared" si="152"/>
        <v>46066</v>
      </c>
      <c r="AD1469" s="2" t="str">
        <f>VLOOKUP($A1469,MA_KH!$A:$Q,MA_KH!O$1,0)</f>
        <v>LARIA (FM)</v>
      </c>
      <c r="AE1469" s="2" t="str">
        <f>VLOOKUP($A1469,MA_KH!$A:$Q,MA_KH!P$1,0)</f>
        <v>CÔNG TY TNHH THƯƠNG MẠI LARIA</v>
      </c>
    </row>
    <row r="1470" spans="1:31" ht="25.5" hidden="1" customHeight="1" x14ac:dyDescent="0.2">
      <c r="A1470" s="59" t="s">
        <v>21980</v>
      </c>
      <c r="B1470" s="59" t="s">
        <v>3963</v>
      </c>
      <c r="C1470" s="60">
        <v>45964</v>
      </c>
      <c r="D1470" s="59" t="s">
        <v>18906</v>
      </c>
      <c r="E1470" s="60">
        <v>45964</v>
      </c>
      <c r="F1470" s="59">
        <v>72977</v>
      </c>
      <c r="G1470" s="59" t="s">
        <v>4475</v>
      </c>
      <c r="H1470" s="61">
        <v>1517355</v>
      </c>
      <c r="I1470" s="62">
        <v>0</v>
      </c>
      <c r="J1470" s="61">
        <v>121388</v>
      </c>
      <c r="K1470" s="61">
        <v>1638743</v>
      </c>
      <c r="L1470" s="7" t="s">
        <v>51</v>
      </c>
      <c r="O1470" s="35">
        <f>IF(Table1[[#This Row],[Phân loại]]="Tồn đầu kỳ",Table1[[#This Row],[Tổng giá trị]],0)</f>
        <v>1638743</v>
      </c>
      <c r="P1470" s="7">
        <f>IF(Table1[[#This Row],[Số còn phải thu ĐK]]&lt;&gt;0,0,IF(Table1[[#This Row],[Phân loại]]="Bán hàng",Table1[[#This Row],[Tổng giá trị]],-Table1[[#This Row],[Tổng giá trị]]))</f>
        <v>0</v>
      </c>
      <c r="Q1470" s="35">
        <f>IF(M1470&lt;&gt;"",IF(O1470&lt;&gt;0,O1470,P1470),0)</f>
        <v>0</v>
      </c>
      <c r="R1470" s="7">
        <f>Table1[[#This Row],[Số còn phải thu ĐK]]+Table1[[#This Row],[Giá Trị HD sau CK]]-Table1[[#This Row],[Số tiền đã thu]]</f>
        <v>1638743</v>
      </c>
      <c r="S1470" s="6">
        <f>IF(Table1[[#This Row],[Ngày hóa đơn]]&lt;&gt;"",Table1[[#This Row],[Ngày hóa đơn]],IF(Table1[[#This Row],[Ngày hạch toán]]&lt;&gt;"",Table1[[#This Row],[Ngày hạch toán]],""))</f>
        <v>45964</v>
      </c>
      <c r="T1470" s="7"/>
      <c r="U1470" s="6">
        <f>IF(Table1[[#This Row],[Ngày tính CN]]="","",S1470+T1470)</f>
        <v>45964</v>
      </c>
      <c r="V1470" s="35">
        <f ca="1">IF(Table1[[#This Row],[Hạn thanh toán]]="","",IF((U1470-NOW())&lt;0,0,(U1470-NOW())))</f>
        <v>0</v>
      </c>
      <c r="W1470" s="35"/>
      <c r="X1470" s="35">
        <f ca="1">IF(OR(U1470="",R1470=0),"",IF((U1470-NOW())&lt;0,-(U1470-NOW()),0))</f>
        <v>206.4903203703725</v>
      </c>
      <c r="Y1470" s="2" t="str">
        <f ca="1">IF(R1470=0,"Đã thanh toán",IF(X1470="","",IF(X1470&lt;=0,"Chưa đến hạn thanh toán",IF(X1470&lt;=30,"Nợ quá hạn 30 ngày",IF(X1470&lt;=60,"Nợ quá hạn từ 30 ngày đến 60 ngày",IF(X1470&lt;=90,"Nợ quá hạn từ 60 ngày đến 90 ngày",IF(X1470&lt;=120,"Nợ quá hạn từ 90 ngày đến 120 ngày","Nợ quá hạn hơn 120 ngày có khả năng mất thanh toán")))))))</f>
        <v>Nợ quá hạn hơn 120 ngày có khả năng mất thanh toán</v>
      </c>
      <c r="Z1470" s="51">
        <f t="shared" si="151"/>
        <v>45964</v>
      </c>
      <c r="AA1470" s="51" t="str">
        <f t="shared" si="152"/>
        <v/>
      </c>
      <c r="AD1470" s="2" t="str">
        <f>VLOOKUP($A1470,MA_KH!$A:$Q,MA_KH!O$1,0)</f>
        <v>KMARKET</v>
      </c>
      <c r="AE1470" s="2" t="str">
        <f>VLOOKUP($A1470,MA_KH!$A:$Q,MA_KH!P$1,0)</f>
        <v>CÔNG TY TNHH THƯƠNG MẠI K &amp; K TOÀN CẦU</v>
      </c>
    </row>
    <row r="1471" spans="1:31" ht="25.5" hidden="1" customHeight="1" x14ac:dyDescent="0.2">
      <c r="A1471" s="59" t="s">
        <v>21980</v>
      </c>
      <c r="B1471" s="59" t="s">
        <v>3963</v>
      </c>
      <c r="C1471" s="60">
        <v>45967</v>
      </c>
      <c r="D1471" s="59" t="s">
        <v>18907</v>
      </c>
      <c r="E1471" s="60">
        <v>45967</v>
      </c>
      <c r="F1471" s="59">
        <v>74399</v>
      </c>
      <c r="G1471" s="59" t="s">
        <v>4086</v>
      </c>
      <c r="H1471" s="61">
        <v>685011</v>
      </c>
      <c r="I1471" s="62">
        <v>0</v>
      </c>
      <c r="J1471" s="61">
        <v>54801</v>
      </c>
      <c r="K1471" s="61">
        <v>739812</v>
      </c>
      <c r="L1471" s="7" t="s">
        <v>51</v>
      </c>
      <c r="O1471" s="35">
        <f>IF(Table1[[#This Row],[Phân loại]]="Tồn đầu kỳ",Table1[[#This Row],[Tổng giá trị]],0)</f>
        <v>739812</v>
      </c>
      <c r="P1471" s="7">
        <f>IF(Table1[[#This Row],[Số còn phải thu ĐK]]&lt;&gt;0,0,IF(Table1[[#This Row],[Phân loại]]="Bán hàng",Table1[[#This Row],[Tổng giá trị]],-Table1[[#This Row],[Tổng giá trị]]))</f>
        <v>0</v>
      </c>
      <c r="Q1471" s="35">
        <f>IF(M1471&lt;&gt;"",IF(O1471&lt;&gt;0,O1471,P1471),0)</f>
        <v>0</v>
      </c>
      <c r="R1471" s="7">
        <f>Table1[[#This Row],[Số còn phải thu ĐK]]+Table1[[#This Row],[Giá Trị HD sau CK]]-Table1[[#This Row],[Số tiền đã thu]]</f>
        <v>739812</v>
      </c>
      <c r="S1471" s="6">
        <f>IF(Table1[[#This Row],[Ngày hóa đơn]]&lt;&gt;"",Table1[[#This Row],[Ngày hóa đơn]],IF(Table1[[#This Row],[Ngày hạch toán]]&lt;&gt;"",Table1[[#This Row],[Ngày hạch toán]],""))</f>
        <v>45967</v>
      </c>
      <c r="T1471" s="7"/>
      <c r="U1471" s="6">
        <f>IF(Table1[[#This Row],[Ngày tính CN]]="","",S1471+T1471)</f>
        <v>45967</v>
      </c>
      <c r="V1471" s="35">
        <f ca="1">IF(Table1[[#This Row],[Hạn thanh toán]]="","",IF((U1471-NOW())&lt;0,0,(U1471-NOW())))</f>
        <v>0</v>
      </c>
      <c r="W1471" s="35"/>
      <c r="X1471" s="35">
        <f ca="1">IF(OR(U1471="",R1471=0),"",IF((U1471-NOW())&lt;0,-(U1471-NOW()),0))</f>
        <v>203.4903203703725</v>
      </c>
      <c r="Y1471" s="2" t="str">
        <f ca="1">IF(R1471=0,"Đã thanh toán",IF(X1471="","",IF(X1471&lt;=0,"Chưa đến hạn thanh toán",IF(X1471&lt;=30,"Nợ quá hạn 30 ngày",IF(X1471&lt;=60,"Nợ quá hạn từ 30 ngày đến 60 ngày",IF(X1471&lt;=90,"Nợ quá hạn từ 60 ngày đến 90 ngày",IF(X1471&lt;=120,"Nợ quá hạn từ 90 ngày đến 120 ngày","Nợ quá hạn hơn 120 ngày có khả năng mất thanh toán")))))))</f>
        <v>Nợ quá hạn hơn 120 ngày có khả năng mất thanh toán</v>
      </c>
      <c r="Z1471" s="51">
        <f t="shared" si="151"/>
        <v>45967</v>
      </c>
      <c r="AA1471" s="51" t="str">
        <f t="shared" si="152"/>
        <v/>
      </c>
      <c r="AD1471" s="2" t="str">
        <f>VLOOKUP($A1471,MA_KH!$A:$Q,MA_KH!O$1,0)</f>
        <v>KMARKET</v>
      </c>
      <c r="AE1471" s="2" t="str">
        <f>VLOOKUP($A1471,MA_KH!$A:$Q,MA_KH!P$1,0)</f>
        <v>CÔNG TY TNHH THƯƠNG MẠI K &amp; K TOÀN CẦU</v>
      </c>
    </row>
    <row r="1472" spans="1:31" ht="25.5" hidden="1" customHeight="1" x14ac:dyDescent="0.2">
      <c r="A1472" s="59" t="s">
        <v>21980</v>
      </c>
      <c r="B1472" s="59" t="s">
        <v>3963</v>
      </c>
      <c r="C1472" s="60">
        <v>45968</v>
      </c>
      <c r="D1472" s="59" t="s">
        <v>18908</v>
      </c>
      <c r="E1472" s="60">
        <v>45968</v>
      </c>
      <c r="F1472" s="59">
        <v>74802</v>
      </c>
      <c r="G1472" s="59" t="s">
        <v>4388</v>
      </c>
      <c r="H1472" s="61">
        <v>989130</v>
      </c>
      <c r="I1472" s="62">
        <v>0</v>
      </c>
      <c r="J1472" s="61">
        <v>79130</v>
      </c>
      <c r="K1472" s="61">
        <v>1068260</v>
      </c>
      <c r="L1472" s="7" t="s">
        <v>51</v>
      </c>
      <c r="O1472" s="35">
        <f>IF(Table1[[#This Row],[Phân loại]]="Tồn đầu kỳ",Table1[[#This Row],[Tổng giá trị]],0)</f>
        <v>1068260</v>
      </c>
      <c r="P1472" s="7">
        <f>IF(Table1[[#This Row],[Số còn phải thu ĐK]]&lt;&gt;0,0,IF(Table1[[#This Row],[Phân loại]]="Bán hàng",Table1[[#This Row],[Tổng giá trị]],-Table1[[#This Row],[Tổng giá trị]]))</f>
        <v>0</v>
      </c>
      <c r="Q1472" s="35">
        <f>IF(M1472&lt;&gt;"",IF(O1472&lt;&gt;0,O1472,P1472),0)</f>
        <v>0</v>
      </c>
      <c r="R1472" s="7">
        <f>Table1[[#This Row],[Số còn phải thu ĐK]]+Table1[[#This Row],[Giá Trị HD sau CK]]-Table1[[#This Row],[Số tiền đã thu]]</f>
        <v>1068260</v>
      </c>
      <c r="S1472" s="6">
        <f>IF(Table1[[#This Row],[Ngày hóa đơn]]&lt;&gt;"",Table1[[#This Row],[Ngày hóa đơn]],IF(Table1[[#This Row],[Ngày hạch toán]]&lt;&gt;"",Table1[[#This Row],[Ngày hạch toán]],""))</f>
        <v>45968</v>
      </c>
      <c r="T1472" s="7"/>
      <c r="U1472" s="6">
        <f>IF(Table1[[#This Row],[Ngày tính CN]]="","",S1472+T1472)</f>
        <v>45968</v>
      </c>
      <c r="V1472" s="35">
        <f ca="1">IF(Table1[[#This Row],[Hạn thanh toán]]="","",IF((U1472-NOW())&lt;0,0,(U1472-NOW())))</f>
        <v>0</v>
      </c>
      <c r="W1472" s="35"/>
      <c r="X1472" s="35">
        <f ca="1">IF(OR(U1472="",R1472=0),"",IF((U1472-NOW())&lt;0,-(U1472-NOW()),0))</f>
        <v>202.4903203703725</v>
      </c>
      <c r="Y1472" s="2" t="str">
        <f ca="1">IF(R1472=0,"Đã thanh toán",IF(X1472="","",IF(X1472&lt;=0,"Chưa đến hạn thanh toán",IF(X1472&lt;=30,"Nợ quá hạn 30 ngày",IF(X1472&lt;=60,"Nợ quá hạn từ 30 ngày đến 60 ngày",IF(X1472&lt;=90,"Nợ quá hạn từ 60 ngày đến 90 ngày",IF(X1472&lt;=120,"Nợ quá hạn từ 90 ngày đến 120 ngày","Nợ quá hạn hơn 120 ngày có khả năng mất thanh toán")))))))</f>
        <v>Nợ quá hạn hơn 120 ngày có khả năng mất thanh toán</v>
      </c>
      <c r="Z1472" s="51">
        <f t="shared" si="151"/>
        <v>45968</v>
      </c>
      <c r="AA1472" s="51" t="str">
        <f t="shared" si="152"/>
        <v/>
      </c>
      <c r="AD1472" s="2" t="str">
        <f>VLOOKUP($A1472,MA_KH!$A:$Q,MA_KH!O$1,0)</f>
        <v>KMARKET</v>
      </c>
      <c r="AE1472" s="2" t="str">
        <f>VLOOKUP($A1472,MA_KH!$A:$Q,MA_KH!P$1,0)</f>
        <v>CÔNG TY TNHH THƯƠNG MẠI K &amp; K TOÀN CẦU</v>
      </c>
    </row>
    <row r="1473" spans="1:31" ht="25.5" hidden="1" customHeight="1" x14ac:dyDescent="0.2">
      <c r="A1473" s="55" t="s">
        <v>21980</v>
      </c>
      <c r="B1473" s="55" t="s">
        <v>3963</v>
      </c>
      <c r="C1473" s="56">
        <v>45972</v>
      </c>
      <c r="D1473" s="55" t="s">
        <v>18909</v>
      </c>
      <c r="E1473" s="56">
        <v>45972</v>
      </c>
      <c r="F1473" s="55">
        <v>74975</v>
      </c>
      <c r="G1473" s="55" t="s">
        <v>4259</v>
      </c>
      <c r="H1473" s="57">
        <v>760269</v>
      </c>
      <c r="I1473" s="58">
        <v>0</v>
      </c>
      <c r="J1473" s="57">
        <v>60822</v>
      </c>
      <c r="K1473" s="57">
        <v>821091</v>
      </c>
      <c r="L1473" s="7" t="s">
        <v>51</v>
      </c>
      <c r="O1473" s="35">
        <f>IF(Table1[[#This Row],[Phân loại]]="Tồn đầu kỳ",Table1[[#This Row],[Tổng giá trị]],0)</f>
        <v>821091</v>
      </c>
      <c r="P1473" s="7">
        <f>IF(Table1[[#This Row],[Số còn phải thu ĐK]]&lt;&gt;0,0,IF(Table1[[#This Row],[Phân loại]]="Bán hàng",Table1[[#This Row],[Tổng giá trị]],-Table1[[#This Row],[Tổng giá trị]]))</f>
        <v>0</v>
      </c>
      <c r="Q1473" s="35">
        <f t="shared" ref="Q1473:Q1475" si="180">IF(M1473&lt;&gt;"",IF(O1473&lt;&gt;0,O1473,P1473),0)</f>
        <v>0</v>
      </c>
      <c r="R1473" s="7">
        <f>Table1[[#This Row],[Số còn phải thu ĐK]]+Table1[[#This Row],[Giá Trị HD sau CK]]-Table1[[#This Row],[Số tiền đã thu]]</f>
        <v>821091</v>
      </c>
      <c r="S1473" s="6">
        <f>IF(Table1[[#This Row],[Ngày hóa đơn]]&lt;&gt;"",Table1[[#This Row],[Ngày hóa đơn]],IF(Table1[[#This Row],[Ngày hạch toán]]&lt;&gt;"",Table1[[#This Row],[Ngày hạch toán]],""))</f>
        <v>45972</v>
      </c>
      <c r="T1473" s="7"/>
      <c r="U1473" s="6">
        <f>IF(Table1[[#This Row],[Ngày tính CN]]="","",S1473+T1473)</f>
        <v>45972</v>
      </c>
      <c r="V1473" s="35">
        <f ca="1">IF(Table1[[#This Row],[Hạn thanh toán]]="","",IF((U1473-NOW())&lt;0,0,(U1473-NOW())))</f>
        <v>0</v>
      </c>
      <c r="W1473" s="35"/>
      <c r="X1473" s="35">
        <f t="shared" ref="X1473:X1475" ca="1" si="181">IF(OR(U1473="",R1473=0),"",IF((U1473-NOW())&lt;0,-(U1473-NOW()),0))</f>
        <v>198.4903203703725</v>
      </c>
      <c r="Y1473" s="2" t="str">
        <f t="shared" ref="Y1473:Y1475" ca="1" si="182">IF(R1473=0,"Đã thanh toán",IF(X1473="","",IF(X1473&lt;=0,"Chưa đến hạn thanh toán",IF(X1473&lt;=30,"Nợ quá hạn 30 ngày",IF(X1473&lt;=60,"Nợ quá hạn từ 30 ngày đến 60 ngày",IF(X1473&lt;=90,"Nợ quá hạn từ 60 ngày đến 90 ngày",IF(X1473&lt;=120,"Nợ quá hạn từ 90 ngày đến 120 ngày","Nợ quá hạn hơn 120 ngày có khả năng mất thanh toán")))))))</f>
        <v>Nợ quá hạn hơn 120 ngày có khả năng mất thanh toán</v>
      </c>
      <c r="Z1473" s="51">
        <f t="shared" si="151"/>
        <v>45972</v>
      </c>
      <c r="AA1473" s="51" t="str">
        <f t="shared" si="152"/>
        <v/>
      </c>
      <c r="AD1473" s="2" t="str">
        <f>VLOOKUP($A1473,MA_KH!$A:$Q,MA_KH!O$1,0)</f>
        <v>KMARKET</v>
      </c>
      <c r="AE1473" s="2" t="str">
        <f>VLOOKUP($A1473,MA_KH!$A:$Q,MA_KH!P$1,0)</f>
        <v>CÔNG TY TNHH THƯƠNG MẠI K &amp; K TOÀN CẦU</v>
      </c>
    </row>
    <row r="1474" spans="1:31" ht="25.5" hidden="1" customHeight="1" x14ac:dyDescent="0.2">
      <c r="A1474" s="55" t="s">
        <v>21980</v>
      </c>
      <c r="B1474" s="55" t="s">
        <v>3963</v>
      </c>
      <c r="C1474" s="56">
        <v>45972</v>
      </c>
      <c r="D1474" s="55" t="s">
        <v>18910</v>
      </c>
      <c r="E1474" s="56">
        <v>45972</v>
      </c>
      <c r="F1474" s="55">
        <v>74976</v>
      </c>
      <c r="G1474" s="55" t="s">
        <v>4381</v>
      </c>
      <c r="H1474" s="57">
        <v>711860</v>
      </c>
      <c r="I1474" s="58">
        <v>0</v>
      </c>
      <c r="J1474" s="57">
        <v>56949</v>
      </c>
      <c r="K1474" s="57">
        <v>768809</v>
      </c>
      <c r="L1474" s="7" t="s">
        <v>51</v>
      </c>
      <c r="O1474" s="35">
        <f>IF(Table1[[#This Row],[Phân loại]]="Tồn đầu kỳ",Table1[[#This Row],[Tổng giá trị]],0)</f>
        <v>768809</v>
      </c>
      <c r="P1474" s="7">
        <f>IF(Table1[[#This Row],[Số còn phải thu ĐK]]&lt;&gt;0,0,IF(Table1[[#This Row],[Phân loại]]="Bán hàng",Table1[[#This Row],[Tổng giá trị]],-Table1[[#This Row],[Tổng giá trị]]))</f>
        <v>0</v>
      </c>
      <c r="Q1474" s="35">
        <f t="shared" si="180"/>
        <v>0</v>
      </c>
      <c r="R1474" s="7">
        <f>Table1[[#This Row],[Số còn phải thu ĐK]]+Table1[[#This Row],[Giá Trị HD sau CK]]-Table1[[#This Row],[Số tiền đã thu]]</f>
        <v>768809</v>
      </c>
      <c r="S1474" s="6">
        <f>IF(Table1[[#This Row],[Ngày hóa đơn]]&lt;&gt;"",Table1[[#This Row],[Ngày hóa đơn]],IF(Table1[[#This Row],[Ngày hạch toán]]&lt;&gt;"",Table1[[#This Row],[Ngày hạch toán]],""))</f>
        <v>45972</v>
      </c>
      <c r="T1474" s="7"/>
      <c r="U1474" s="6">
        <f>IF(Table1[[#This Row],[Ngày tính CN]]="","",S1474+T1474)</f>
        <v>45972</v>
      </c>
      <c r="V1474" s="35">
        <f ca="1">IF(Table1[[#This Row],[Hạn thanh toán]]="","",IF((U1474-NOW())&lt;0,0,(U1474-NOW())))</f>
        <v>0</v>
      </c>
      <c r="W1474" s="35"/>
      <c r="X1474" s="35">
        <f t="shared" ca="1" si="181"/>
        <v>198.4903203703725</v>
      </c>
      <c r="Y1474" s="2" t="str">
        <f t="shared" ca="1" si="182"/>
        <v>Nợ quá hạn hơn 120 ngày có khả năng mất thanh toán</v>
      </c>
      <c r="Z1474" s="51">
        <f t="shared" si="151"/>
        <v>45972</v>
      </c>
      <c r="AA1474" s="51" t="str">
        <f t="shared" si="152"/>
        <v/>
      </c>
      <c r="AD1474" s="2" t="str">
        <f>VLOOKUP($A1474,MA_KH!$A:$Q,MA_KH!O$1,0)</f>
        <v>KMARKET</v>
      </c>
      <c r="AE1474" s="2" t="str">
        <f>VLOOKUP($A1474,MA_KH!$A:$Q,MA_KH!P$1,0)</f>
        <v>CÔNG TY TNHH THƯƠNG MẠI K &amp; K TOÀN CẦU</v>
      </c>
    </row>
    <row r="1475" spans="1:31" ht="25.5" hidden="1" customHeight="1" x14ac:dyDescent="0.2">
      <c r="A1475" s="59" t="s">
        <v>21980</v>
      </c>
      <c r="B1475" s="59" t="s">
        <v>3963</v>
      </c>
      <c r="C1475" s="60">
        <v>45972</v>
      </c>
      <c r="D1475" s="59" t="s">
        <v>18911</v>
      </c>
      <c r="E1475" s="60">
        <v>45972</v>
      </c>
      <c r="F1475" s="59">
        <v>74977</v>
      </c>
      <c r="G1475" s="59" t="s">
        <v>4477</v>
      </c>
      <c r="H1475" s="61">
        <v>782165</v>
      </c>
      <c r="I1475" s="62">
        <v>0</v>
      </c>
      <c r="J1475" s="61">
        <v>62573</v>
      </c>
      <c r="K1475" s="61">
        <v>844738</v>
      </c>
      <c r="L1475" s="7" t="s">
        <v>51</v>
      </c>
      <c r="O1475" s="35">
        <f>IF(Table1[[#This Row],[Phân loại]]="Tồn đầu kỳ",Table1[[#This Row],[Tổng giá trị]],0)</f>
        <v>844738</v>
      </c>
      <c r="P1475" s="7">
        <f>IF(Table1[[#This Row],[Số còn phải thu ĐK]]&lt;&gt;0,0,IF(Table1[[#This Row],[Phân loại]]="Bán hàng",Table1[[#This Row],[Tổng giá trị]],-Table1[[#This Row],[Tổng giá trị]]))</f>
        <v>0</v>
      </c>
      <c r="Q1475" s="35">
        <f t="shared" si="180"/>
        <v>0</v>
      </c>
      <c r="R1475" s="7">
        <f>Table1[[#This Row],[Số còn phải thu ĐK]]+Table1[[#This Row],[Giá Trị HD sau CK]]-Table1[[#This Row],[Số tiền đã thu]]</f>
        <v>844738</v>
      </c>
      <c r="S1475" s="6">
        <f>IF(Table1[[#This Row],[Ngày hóa đơn]]&lt;&gt;"",Table1[[#This Row],[Ngày hóa đơn]],IF(Table1[[#This Row],[Ngày hạch toán]]&lt;&gt;"",Table1[[#This Row],[Ngày hạch toán]],""))</f>
        <v>45972</v>
      </c>
      <c r="T1475" s="7"/>
      <c r="U1475" s="6">
        <f>IF(Table1[[#This Row],[Ngày tính CN]]="","",S1475+T1475)</f>
        <v>45972</v>
      </c>
      <c r="V1475" s="35">
        <f ca="1">IF(Table1[[#This Row],[Hạn thanh toán]]="","",IF((U1475-NOW())&lt;0,0,(U1475-NOW())))</f>
        <v>0</v>
      </c>
      <c r="W1475" s="35"/>
      <c r="X1475" s="35">
        <f t="shared" ca="1" si="181"/>
        <v>198.4903203703725</v>
      </c>
      <c r="Y1475" s="2" t="str">
        <f t="shared" ca="1" si="182"/>
        <v>Nợ quá hạn hơn 120 ngày có khả năng mất thanh toán</v>
      </c>
      <c r="Z1475" s="51">
        <f t="shared" si="151"/>
        <v>45972</v>
      </c>
      <c r="AA1475" s="51" t="str">
        <f t="shared" si="152"/>
        <v/>
      </c>
      <c r="AD1475" s="2" t="str">
        <f>VLOOKUP($A1475,MA_KH!$A:$Q,MA_KH!O$1,0)</f>
        <v>KMARKET</v>
      </c>
      <c r="AE1475" s="2" t="str">
        <f>VLOOKUP($A1475,MA_KH!$A:$Q,MA_KH!P$1,0)</f>
        <v>CÔNG TY TNHH THƯƠNG MẠI K &amp; K TOÀN CẦU</v>
      </c>
    </row>
    <row r="1476" spans="1:31" ht="25.5" hidden="1" customHeight="1" x14ac:dyDescent="0.2">
      <c r="A1476" s="59" t="s">
        <v>21980</v>
      </c>
      <c r="B1476" s="59" t="s">
        <v>3963</v>
      </c>
      <c r="C1476" s="60">
        <v>45982</v>
      </c>
      <c r="D1476" s="59" t="s">
        <v>18912</v>
      </c>
      <c r="E1476" s="60">
        <v>45982</v>
      </c>
      <c r="F1476" s="59">
        <v>78347</v>
      </c>
      <c r="G1476" s="59" t="s">
        <v>4387</v>
      </c>
      <c r="H1476" s="61">
        <v>1187116</v>
      </c>
      <c r="I1476" s="62">
        <v>0</v>
      </c>
      <c r="J1476" s="61">
        <v>94969</v>
      </c>
      <c r="K1476" s="61">
        <v>1282085</v>
      </c>
      <c r="L1476" s="7" t="s">
        <v>51</v>
      </c>
      <c r="O1476" s="35">
        <f>IF(Table1[[#This Row],[Phân loại]]="Tồn đầu kỳ",Table1[[#This Row],[Tổng giá trị]],0)</f>
        <v>1282085</v>
      </c>
      <c r="P1476" s="7">
        <f>IF(Table1[[#This Row],[Số còn phải thu ĐK]]&lt;&gt;0,0,IF(Table1[[#This Row],[Phân loại]]="Bán hàng",Table1[[#This Row],[Tổng giá trị]],-Table1[[#This Row],[Tổng giá trị]]))</f>
        <v>0</v>
      </c>
      <c r="Q1476" s="35">
        <f>IF(M1476&lt;&gt;"",IF(O1476&lt;&gt;0,O1476,P1476),0)</f>
        <v>0</v>
      </c>
      <c r="R1476" s="7">
        <f>Table1[[#This Row],[Số còn phải thu ĐK]]+Table1[[#This Row],[Giá Trị HD sau CK]]-Table1[[#This Row],[Số tiền đã thu]]</f>
        <v>1282085</v>
      </c>
      <c r="S1476" s="6">
        <f>IF(Table1[[#This Row],[Ngày hóa đơn]]&lt;&gt;"",Table1[[#This Row],[Ngày hóa đơn]],IF(Table1[[#This Row],[Ngày hạch toán]]&lt;&gt;"",Table1[[#This Row],[Ngày hạch toán]],""))</f>
        <v>45982</v>
      </c>
      <c r="T1476" s="7"/>
      <c r="U1476" s="6">
        <f>IF(Table1[[#This Row],[Ngày tính CN]]="","",S1476+T1476)</f>
        <v>45982</v>
      </c>
      <c r="V1476" s="35">
        <f ca="1">IF(Table1[[#This Row],[Hạn thanh toán]]="","",IF((U1476-NOW())&lt;0,0,(U1476-NOW())))</f>
        <v>0</v>
      </c>
      <c r="W1476" s="35"/>
      <c r="X1476" s="35">
        <f ca="1">IF(OR(U1476="",R1476=0),"",IF((U1476-NOW())&lt;0,-(U1476-NOW()),0))</f>
        <v>188.4903203703725</v>
      </c>
      <c r="Y1476" s="2" t="str">
        <f ca="1">IF(R1476=0,"Đã thanh toán",IF(X1476="","",IF(X1476&lt;=0,"Chưa đến hạn thanh toán",IF(X1476&lt;=30,"Nợ quá hạn 30 ngày",IF(X1476&lt;=60,"Nợ quá hạn từ 30 ngày đến 60 ngày",IF(X1476&lt;=90,"Nợ quá hạn từ 60 ngày đến 90 ngày",IF(X1476&lt;=120,"Nợ quá hạn từ 90 ngày đến 120 ngày","Nợ quá hạn hơn 120 ngày có khả năng mất thanh toán")))))))</f>
        <v>Nợ quá hạn hơn 120 ngày có khả năng mất thanh toán</v>
      </c>
      <c r="Z1476" s="51">
        <f t="shared" ref="Z1476:Z1539" si="183">IF(S1476="","",S1476)</f>
        <v>45982</v>
      </c>
      <c r="AA1476" s="51" t="str">
        <f t="shared" ref="AA1476:AA1539" si="184">IF(M1476="","",M1476)</f>
        <v/>
      </c>
      <c r="AD1476" s="2" t="str">
        <f>VLOOKUP($A1476,MA_KH!$A:$Q,MA_KH!O$1,0)</f>
        <v>KMARKET</v>
      </c>
      <c r="AE1476" s="2" t="str">
        <f>VLOOKUP($A1476,MA_KH!$A:$Q,MA_KH!P$1,0)</f>
        <v>CÔNG TY TNHH THƯƠNG MẠI K &amp; K TOÀN CẦU</v>
      </c>
    </row>
    <row r="1477" spans="1:31" ht="25.5" hidden="1" customHeight="1" x14ac:dyDescent="0.2">
      <c r="A1477" s="59" t="s">
        <v>21980</v>
      </c>
      <c r="B1477" s="59" t="s">
        <v>3963</v>
      </c>
      <c r="C1477" s="60">
        <v>45987</v>
      </c>
      <c r="D1477" s="59" t="s">
        <v>18913</v>
      </c>
      <c r="E1477" s="60">
        <v>45987</v>
      </c>
      <c r="F1477" s="59">
        <v>78648</v>
      </c>
      <c r="G1477" s="59" t="s">
        <v>4444</v>
      </c>
      <c r="H1477" s="61">
        <v>909155</v>
      </c>
      <c r="I1477" s="62">
        <v>0</v>
      </c>
      <c r="J1477" s="61">
        <v>72732</v>
      </c>
      <c r="K1477" s="61">
        <v>981887</v>
      </c>
      <c r="L1477" s="7" t="s">
        <v>51</v>
      </c>
      <c r="O1477" s="35">
        <f>IF(Table1[[#This Row],[Phân loại]]="Tồn đầu kỳ",Table1[[#This Row],[Tổng giá trị]],0)</f>
        <v>981887</v>
      </c>
      <c r="P1477" s="7">
        <f>IF(Table1[[#This Row],[Số còn phải thu ĐK]]&lt;&gt;0,0,IF(Table1[[#This Row],[Phân loại]]="Bán hàng",Table1[[#This Row],[Tổng giá trị]],-Table1[[#This Row],[Tổng giá trị]]))</f>
        <v>0</v>
      </c>
      <c r="Q1477" s="35">
        <f>IF(M1477&lt;&gt;"",IF(O1477&lt;&gt;0,O1477,P1477),0)</f>
        <v>0</v>
      </c>
      <c r="R1477" s="7">
        <f>Table1[[#This Row],[Số còn phải thu ĐK]]+Table1[[#This Row],[Giá Trị HD sau CK]]-Table1[[#This Row],[Số tiền đã thu]]</f>
        <v>981887</v>
      </c>
      <c r="S1477" s="6">
        <f>IF(Table1[[#This Row],[Ngày hóa đơn]]&lt;&gt;"",Table1[[#This Row],[Ngày hóa đơn]],IF(Table1[[#This Row],[Ngày hạch toán]]&lt;&gt;"",Table1[[#This Row],[Ngày hạch toán]],""))</f>
        <v>45987</v>
      </c>
      <c r="T1477" s="7"/>
      <c r="U1477" s="6">
        <f>IF(Table1[[#This Row],[Ngày tính CN]]="","",S1477+T1477)</f>
        <v>45987</v>
      </c>
      <c r="V1477" s="35">
        <f ca="1">IF(Table1[[#This Row],[Hạn thanh toán]]="","",IF((U1477-NOW())&lt;0,0,(U1477-NOW())))</f>
        <v>0</v>
      </c>
      <c r="W1477" s="35"/>
      <c r="X1477" s="35">
        <f ca="1">IF(OR(U1477="",R1477=0),"",IF((U1477-NOW())&lt;0,-(U1477-NOW()),0))</f>
        <v>183.4903203703725</v>
      </c>
      <c r="Y1477" s="2" t="str">
        <f ca="1">IF(R1477=0,"Đã thanh toán",IF(X1477="","",IF(X1477&lt;=0,"Chưa đến hạn thanh toán",IF(X1477&lt;=30,"Nợ quá hạn 30 ngày",IF(X1477&lt;=60,"Nợ quá hạn từ 30 ngày đến 60 ngày",IF(X1477&lt;=90,"Nợ quá hạn từ 60 ngày đến 90 ngày",IF(X1477&lt;=120,"Nợ quá hạn từ 90 ngày đến 120 ngày","Nợ quá hạn hơn 120 ngày có khả năng mất thanh toán")))))))</f>
        <v>Nợ quá hạn hơn 120 ngày có khả năng mất thanh toán</v>
      </c>
      <c r="Z1477" s="51">
        <f t="shared" si="183"/>
        <v>45987</v>
      </c>
      <c r="AA1477" s="51" t="str">
        <f t="shared" si="184"/>
        <v/>
      </c>
      <c r="AD1477" s="2" t="str">
        <f>VLOOKUP($A1477,MA_KH!$A:$Q,MA_KH!O$1,0)</f>
        <v>KMARKET</v>
      </c>
      <c r="AE1477" s="2" t="str">
        <f>VLOOKUP($A1477,MA_KH!$A:$Q,MA_KH!P$1,0)</f>
        <v>CÔNG TY TNHH THƯƠNG MẠI K &amp; K TOÀN CẦU</v>
      </c>
    </row>
    <row r="1478" spans="1:31" ht="25.5" hidden="1" customHeight="1" x14ac:dyDescent="0.2">
      <c r="A1478" s="59" t="s">
        <v>21980</v>
      </c>
      <c r="B1478" s="59" t="s">
        <v>3963</v>
      </c>
      <c r="C1478" s="60">
        <v>45988</v>
      </c>
      <c r="D1478" s="59" t="s">
        <v>18914</v>
      </c>
      <c r="E1478" s="60">
        <v>45988</v>
      </c>
      <c r="F1478" s="59">
        <v>79359</v>
      </c>
      <c r="G1478" s="59" t="s">
        <v>4381</v>
      </c>
      <c r="H1478" s="61">
        <v>782911</v>
      </c>
      <c r="I1478" s="62">
        <v>0</v>
      </c>
      <c r="J1478" s="61">
        <v>62633</v>
      </c>
      <c r="K1478" s="61">
        <v>845544</v>
      </c>
      <c r="L1478" s="7" t="s">
        <v>51</v>
      </c>
      <c r="O1478" s="35">
        <f>IF(Table1[[#This Row],[Phân loại]]="Tồn đầu kỳ",Table1[[#This Row],[Tổng giá trị]],0)</f>
        <v>845544</v>
      </c>
      <c r="P1478" s="7">
        <f>IF(Table1[[#This Row],[Số còn phải thu ĐK]]&lt;&gt;0,0,IF(Table1[[#This Row],[Phân loại]]="Bán hàng",Table1[[#This Row],[Tổng giá trị]],-Table1[[#This Row],[Tổng giá trị]]))</f>
        <v>0</v>
      </c>
      <c r="Q1478" s="35">
        <f>IF(M1478&lt;&gt;"",IF(O1478&lt;&gt;0,O1478,P1478),0)</f>
        <v>0</v>
      </c>
      <c r="R1478" s="7">
        <f>Table1[[#This Row],[Số còn phải thu ĐK]]+Table1[[#This Row],[Giá Trị HD sau CK]]-Table1[[#This Row],[Số tiền đã thu]]</f>
        <v>845544</v>
      </c>
      <c r="S1478" s="6">
        <f>IF(Table1[[#This Row],[Ngày hóa đơn]]&lt;&gt;"",Table1[[#This Row],[Ngày hóa đơn]],IF(Table1[[#This Row],[Ngày hạch toán]]&lt;&gt;"",Table1[[#This Row],[Ngày hạch toán]],""))</f>
        <v>45988</v>
      </c>
      <c r="T1478" s="7"/>
      <c r="U1478" s="6">
        <f>IF(Table1[[#This Row],[Ngày tính CN]]="","",S1478+T1478)</f>
        <v>45988</v>
      </c>
      <c r="V1478" s="35">
        <f ca="1">IF(Table1[[#This Row],[Hạn thanh toán]]="","",IF((U1478-NOW())&lt;0,0,(U1478-NOW())))</f>
        <v>0</v>
      </c>
      <c r="W1478" s="35"/>
      <c r="X1478" s="35">
        <f ca="1">IF(OR(U1478="",R1478=0),"",IF((U1478-NOW())&lt;0,-(U1478-NOW()),0))</f>
        <v>182.4903203703725</v>
      </c>
      <c r="Y1478" s="2" t="str">
        <f ca="1">IF(R1478=0,"Đã thanh toán",IF(X1478="","",IF(X1478&lt;=0,"Chưa đến hạn thanh toán",IF(X1478&lt;=30,"Nợ quá hạn 30 ngày",IF(X1478&lt;=60,"Nợ quá hạn từ 30 ngày đến 60 ngày",IF(X1478&lt;=90,"Nợ quá hạn từ 60 ngày đến 90 ngày",IF(X1478&lt;=120,"Nợ quá hạn từ 90 ngày đến 120 ngày","Nợ quá hạn hơn 120 ngày có khả năng mất thanh toán")))))))</f>
        <v>Nợ quá hạn hơn 120 ngày có khả năng mất thanh toán</v>
      </c>
      <c r="Z1478" s="51">
        <f t="shared" si="183"/>
        <v>45988</v>
      </c>
      <c r="AA1478" s="51" t="str">
        <f t="shared" si="184"/>
        <v/>
      </c>
      <c r="AD1478" s="2" t="str">
        <f>VLOOKUP($A1478,MA_KH!$A:$Q,MA_KH!O$1,0)</f>
        <v>KMARKET</v>
      </c>
      <c r="AE1478" s="2" t="str">
        <f>VLOOKUP($A1478,MA_KH!$A:$Q,MA_KH!P$1,0)</f>
        <v>CÔNG TY TNHH THƯƠNG MẠI K &amp; K TOÀN CẦU</v>
      </c>
    </row>
    <row r="1479" spans="1:31" ht="25.5" hidden="1" customHeight="1" x14ac:dyDescent="0.2">
      <c r="A1479" s="55" t="s">
        <v>21980</v>
      </c>
      <c r="B1479" s="55" t="s">
        <v>3963</v>
      </c>
      <c r="C1479" s="56">
        <v>45995</v>
      </c>
      <c r="D1479" s="55" t="s">
        <v>18915</v>
      </c>
      <c r="E1479" s="56">
        <v>45995</v>
      </c>
      <c r="F1479" s="55">
        <v>81197</v>
      </c>
      <c r="G1479" s="55" t="s">
        <v>4443</v>
      </c>
      <c r="H1479" s="57">
        <v>1772100</v>
      </c>
      <c r="I1479" s="58">
        <v>0</v>
      </c>
      <c r="J1479" s="57">
        <v>141768</v>
      </c>
      <c r="K1479" s="57">
        <v>1913868</v>
      </c>
      <c r="L1479" s="7" t="s">
        <v>51</v>
      </c>
      <c r="O1479" s="35">
        <f>IF(Table1[[#This Row],[Phân loại]]="Tồn đầu kỳ",Table1[[#This Row],[Tổng giá trị]],0)</f>
        <v>1913868</v>
      </c>
      <c r="P1479" s="7">
        <f>IF(Table1[[#This Row],[Số còn phải thu ĐK]]&lt;&gt;0,0,IF(Table1[[#This Row],[Phân loại]]="Bán hàng",Table1[[#This Row],[Tổng giá trị]],-Table1[[#This Row],[Tổng giá trị]]))</f>
        <v>0</v>
      </c>
      <c r="Q1479" s="35">
        <f t="shared" ref="Q1479:Q1480" si="185">IF(M1479&lt;&gt;"",IF(O1479&lt;&gt;0,O1479,P1479),0)</f>
        <v>0</v>
      </c>
      <c r="R1479" s="7">
        <f>Table1[[#This Row],[Số còn phải thu ĐK]]+Table1[[#This Row],[Giá Trị HD sau CK]]-Table1[[#This Row],[Số tiền đã thu]]</f>
        <v>1913868</v>
      </c>
      <c r="S1479" s="6">
        <f>IF(Table1[[#This Row],[Ngày hóa đơn]]&lt;&gt;"",Table1[[#This Row],[Ngày hóa đơn]],IF(Table1[[#This Row],[Ngày hạch toán]]&lt;&gt;"",Table1[[#This Row],[Ngày hạch toán]],""))</f>
        <v>45995</v>
      </c>
      <c r="T1479" s="7"/>
      <c r="U1479" s="6">
        <f>IF(Table1[[#This Row],[Ngày tính CN]]="","",S1479+T1479)</f>
        <v>45995</v>
      </c>
      <c r="V1479" s="35">
        <f ca="1">IF(Table1[[#This Row],[Hạn thanh toán]]="","",IF((U1479-NOW())&lt;0,0,(U1479-NOW())))</f>
        <v>0</v>
      </c>
      <c r="W1479" s="35"/>
      <c r="X1479" s="35">
        <f t="shared" ref="X1479:X1480" ca="1" si="186">IF(OR(U1479="",R1479=0),"",IF((U1479-NOW())&lt;0,-(U1479-NOW()),0))</f>
        <v>175.4903203703725</v>
      </c>
      <c r="Y1479" s="2" t="str">
        <f t="shared" ref="Y1479:Y1480" ca="1" si="187">IF(R1479=0,"Đã thanh toán",IF(X1479="","",IF(X1479&lt;=0,"Chưa đến hạn thanh toán",IF(X1479&lt;=30,"Nợ quá hạn 30 ngày",IF(X1479&lt;=60,"Nợ quá hạn từ 30 ngày đến 60 ngày",IF(X1479&lt;=90,"Nợ quá hạn từ 60 ngày đến 90 ngày",IF(X1479&lt;=120,"Nợ quá hạn từ 90 ngày đến 120 ngày","Nợ quá hạn hơn 120 ngày có khả năng mất thanh toán")))))))</f>
        <v>Nợ quá hạn hơn 120 ngày có khả năng mất thanh toán</v>
      </c>
      <c r="Z1479" s="51">
        <f t="shared" si="183"/>
        <v>45995</v>
      </c>
      <c r="AA1479" s="51" t="str">
        <f t="shared" si="184"/>
        <v/>
      </c>
      <c r="AD1479" s="2" t="str">
        <f>VLOOKUP($A1479,MA_KH!$A:$Q,MA_KH!O$1,0)</f>
        <v>KMARKET</v>
      </c>
      <c r="AE1479" s="2" t="str">
        <f>VLOOKUP($A1479,MA_KH!$A:$Q,MA_KH!P$1,0)</f>
        <v>CÔNG TY TNHH THƯƠNG MẠI K &amp; K TOÀN CẦU</v>
      </c>
    </row>
    <row r="1480" spans="1:31" ht="25.5" hidden="1" customHeight="1" x14ac:dyDescent="0.2">
      <c r="A1480" s="59" t="s">
        <v>21977</v>
      </c>
      <c r="B1480" s="59" t="s">
        <v>4388</v>
      </c>
      <c r="C1480" s="60">
        <v>45995</v>
      </c>
      <c r="D1480" s="59" t="s">
        <v>18916</v>
      </c>
      <c r="E1480" s="60">
        <v>45995</v>
      </c>
      <c r="F1480" s="59">
        <v>81198</v>
      </c>
      <c r="G1480" s="59" t="s">
        <v>18917</v>
      </c>
      <c r="H1480" s="61">
        <v>1056533</v>
      </c>
      <c r="I1480" s="62">
        <v>0</v>
      </c>
      <c r="J1480" s="61">
        <v>84523</v>
      </c>
      <c r="K1480" s="61">
        <v>1141056</v>
      </c>
      <c r="L1480" s="7" t="s">
        <v>51</v>
      </c>
      <c r="O1480" s="35">
        <f>IF(Table1[[#This Row],[Phân loại]]="Tồn đầu kỳ",Table1[[#This Row],[Tổng giá trị]],0)</f>
        <v>1141056</v>
      </c>
      <c r="P1480" s="7">
        <f>IF(Table1[[#This Row],[Số còn phải thu ĐK]]&lt;&gt;0,0,IF(Table1[[#This Row],[Phân loại]]="Bán hàng",Table1[[#This Row],[Tổng giá trị]],-Table1[[#This Row],[Tổng giá trị]]))</f>
        <v>0</v>
      </c>
      <c r="Q1480" s="35">
        <f t="shared" si="185"/>
        <v>0</v>
      </c>
      <c r="R1480" s="7">
        <f>Table1[[#This Row],[Số còn phải thu ĐK]]+Table1[[#This Row],[Giá Trị HD sau CK]]-Table1[[#This Row],[Số tiền đã thu]]</f>
        <v>1141056</v>
      </c>
      <c r="S1480" s="6">
        <f>IF(Table1[[#This Row],[Ngày hóa đơn]]&lt;&gt;"",Table1[[#This Row],[Ngày hóa đơn]],IF(Table1[[#This Row],[Ngày hạch toán]]&lt;&gt;"",Table1[[#This Row],[Ngày hạch toán]],""))</f>
        <v>45995</v>
      </c>
      <c r="T1480" s="7"/>
      <c r="U1480" s="6">
        <f>IF(Table1[[#This Row],[Ngày tính CN]]="","",S1480+T1480)</f>
        <v>45995</v>
      </c>
      <c r="V1480" s="35">
        <f ca="1">IF(Table1[[#This Row],[Hạn thanh toán]]="","",IF((U1480-NOW())&lt;0,0,(U1480-NOW())))</f>
        <v>0</v>
      </c>
      <c r="W1480" s="35"/>
      <c r="X1480" s="35">
        <f t="shared" ca="1" si="186"/>
        <v>175.4903203703725</v>
      </c>
      <c r="Y1480" s="2" t="str">
        <f t="shared" ca="1" si="187"/>
        <v>Nợ quá hạn hơn 120 ngày có khả năng mất thanh toán</v>
      </c>
      <c r="Z1480" s="51">
        <f t="shared" si="183"/>
        <v>45995</v>
      </c>
      <c r="AA1480" s="51" t="str">
        <f t="shared" si="184"/>
        <v/>
      </c>
      <c r="AD1480" s="2" t="str">
        <f>VLOOKUP($A1480,MA_KH!$A:$Q,MA_KH!O$1,0)</f>
        <v>KMARKET</v>
      </c>
      <c r="AE1480" s="2" t="str">
        <f>VLOOKUP($A1480,MA_KH!$A:$Q,MA_KH!P$1,0)</f>
        <v>CÔNG TY TNHH THƯƠNG MẠI K &amp; K TOÀN CẦU</v>
      </c>
    </row>
    <row r="1481" spans="1:31" ht="25.5" hidden="1" customHeight="1" x14ac:dyDescent="0.2">
      <c r="A1481" s="59" t="s">
        <v>21997</v>
      </c>
      <c r="B1481" s="59" t="s">
        <v>4475</v>
      </c>
      <c r="C1481" s="60">
        <v>45996</v>
      </c>
      <c r="D1481" s="59" t="s">
        <v>18918</v>
      </c>
      <c r="E1481" s="60">
        <v>45996</v>
      </c>
      <c r="F1481" s="59">
        <v>81304</v>
      </c>
      <c r="G1481" s="59" t="s">
        <v>18919</v>
      </c>
      <c r="H1481" s="61">
        <v>834435</v>
      </c>
      <c r="I1481" s="62">
        <v>0</v>
      </c>
      <c r="J1481" s="61">
        <v>66755</v>
      </c>
      <c r="K1481" s="61">
        <v>901190</v>
      </c>
      <c r="L1481" s="7" t="s">
        <v>51</v>
      </c>
      <c r="O1481" s="35">
        <f>IF(Table1[[#This Row],[Phân loại]]="Tồn đầu kỳ",Table1[[#This Row],[Tổng giá trị]],0)</f>
        <v>901190</v>
      </c>
      <c r="P1481" s="7">
        <f>IF(Table1[[#This Row],[Số còn phải thu ĐK]]&lt;&gt;0,0,IF(Table1[[#This Row],[Phân loại]]="Bán hàng",Table1[[#This Row],[Tổng giá trị]],-Table1[[#This Row],[Tổng giá trị]]))</f>
        <v>0</v>
      </c>
      <c r="Q1481" s="35">
        <f t="shared" ref="Q1481:Q1486" si="188">IF(M1481&lt;&gt;"",IF(O1481&lt;&gt;0,O1481,P1481),0)</f>
        <v>0</v>
      </c>
      <c r="R1481" s="7">
        <f>Table1[[#This Row],[Số còn phải thu ĐK]]+Table1[[#This Row],[Giá Trị HD sau CK]]-Table1[[#This Row],[Số tiền đã thu]]</f>
        <v>901190</v>
      </c>
      <c r="S1481" s="6">
        <f>IF(Table1[[#This Row],[Ngày hóa đơn]]&lt;&gt;"",Table1[[#This Row],[Ngày hóa đơn]],IF(Table1[[#This Row],[Ngày hạch toán]]&lt;&gt;"",Table1[[#This Row],[Ngày hạch toán]],""))</f>
        <v>45996</v>
      </c>
      <c r="T1481" s="7"/>
      <c r="U1481" s="6">
        <f>IF(Table1[[#This Row],[Ngày tính CN]]="","",S1481+T1481)</f>
        <v>45996</v>
      </c>
      <c r="V1481" s="35">
        <f ca="1">IF(Table1[[#This Row],[Hạn thanh toán]]="","",IF((U1481-NOW())&lt;0,0,(U1481-NOW())))</f>
        <v>0</v>
      </c>
      <c r="W1481" s="35"/>
      <c r="X1481" s="35">
        <f t="shared" ref="X1481:X1486" ca="1" si="189">IF(OR(U1481="",R1481=0),"",IF((U1481-NOW())&lt;0,-(U1481-NOW()),0))</f>
        <v>174.4903203703725</v>
      </c>
      <c r="Y1481" s="2" t="str">
        <f t="shared" ref="Y1481:Y1486" ca="1" si="190">IF(R1481=0,"Đã thanh toán",IF(X1481="","",IF(X1481&lt;=0,"Chưa đến hạn thanh toán",IF(X1481&lt;=30,"Nợ quá hạn 30 ngày",IF(X1481&lt;=60,"Nợ quá hạn từ 30 ngày đến 60 ngày",IF(X1481&lt;=90,"Nợ quá hạn từ 60 ngày đến 90 ngày",IF(X1481&lt;=120,"Nợ quá hạn từ 90 ngày đến 120 ngày","Nợ quá hạn hơn 120 ngày có khả năng mất thanh toán")))))))</f>
        <v>Nợ quá hạn hơn 120 ngày có khả năng mất thanh toán</v>
      </c>
      <c r="Z1481" s="51">
        <f t="shared" si="183"/>
        <v>45996</v>
      </c>
      <c r="AA1481" s="51" t="str">
        <f t="shared" si="184"/>
        <v/>
      </c>
      <c r="AD1481" s="2" t="str">
        <f>VLOOKUP($A1481,MA_KH!$A:$Q,MA_KH!O$1,0)</f>
        <v>KMARKET</v>
      </c>
      <c r="AE1481" s="2" t="str">
        <f>VLOOKUP($A1481,MA_KH!$A:$Q,MA_KH!P$1,0)</f>
        <v>CÔNG TY TNHH THƯƠNG MẠI K &amp; K TOÀN CẦU</v>
      </c>
    </row>
    <row r="1482" spans="1:31" ht="25.5" hidden="1" customHeight="1" x14ac:dyDescent="0.2">
      <c r="A1482" s="59" t="s">
        <v>21972</v>
      </c>
      <c r="B1482" s="59" t="s">
        <v>4380</v>
      </c>
      <c r="C1482" s="60">
        <v>46000</v>
      </c>
      <c r="D1482" s="59" t="s">
        <v>18920</v>
      </c>
      <c r="E1482" s="60">
        <v>46000</v>
      </c>
      <c r="F1482" s="59">
        <v>82296</v>
      </c>
      <c r="G1482" s="59" t="s">
        <v>18921</v>
      </c>
      <c r="H1482" s="61">
        <v>855220</v>
      </c>
      <c r="I1482" s="62">
        <v>0</v>
      </c>
      <c r="J1482" s="61">
        <v>68418</v>
      </c>
      <c r="K1482" s="61">
        <v>923638</v>
      </c>
      <c r="L1482" s="7" t="s">
        <v>51</v>
      </c>
      <c r="O1482" s="35">
        <f>IF(Table1[[#This Row],[Phân loại]]="Tồn đầu kỳ",Table1[[#This Row],[Tổng giá trị]],0)</f>
        <v>923638</v>
      </c>
      <c r="P1482" s="7">
        <f>IF(Table1[[#This Row],[Số còn phải thu ĐK]]&lt;&gt;0,0,IF(Table1[[#This Row],[Phân loại]]="Bán hàng",Table1[[#This Row],[Tổng giá trị]],-Table1[[#This Row],[Tổng giá trị]]))</f>
        <v>0</v>
      </c>
      <c r="Q1482" s="35">
        <f t="shared" si="188"/>
        <v>0</v>
      </c>
      <c r="R1482" s="7">
        <f>Table1[[#This Row],[Số còn phải thu ĐK]]+Table1[[#This Row],[Giá Trị HD sau CK]]-Table1[[#This Row],[Số tiền đã thu]]</f>
        <v>923638</v>
      </c>
      <c r="S1482" s="6">
        <f>IF(Table1[[#This Row],[Ngày hóa đơn]]&lt;&gt;"",Table1[[#This Row],[Ngày hóa đơn]],IF(Table1[[#This Row],[Ngày hạch toán]]&lt;&gt;"",Table1[[#This Row],[Ngày hạch toán]],""))</f>
        <v>46000</v>
      </c>
      <c r="T1482" s="7"/>
      <c r="U1482" s="6">
        <f>IF(Table1[[#This Row],[Ngày tính CN]]="","",S1482+T1482)</f>
        <v>46000</v>
      </c>
      <c r="V1482" s="35">
        <f ca="1">IF(Table1[[#This Row],[Hạn thanh toán]]="","",IF((U1482-NOW())&lt;0,0,(U1482-NOW())))</f>
        <v>0</v>
      </c>
      <c r="W1482" s="35"/>
      <c r="X1482" s="35">
        <f t="shared" ca="1" si="189"/>
        <v>170.4903203703725</v>
      </c>
      <c r="Y1482" s="2" t="str">
        <f t="shared" ca="1" si="190"/>
        <v>Nợ quá hạn hơn 120 ngày có khả năng mất thanh toán</v>
      </c>
      <c r="Z1482" s="51">
        <f t="shared" si="183"/>
        <v>46000</v>
      </c>
      <c r="AA1482" s="51" t="str">
        <f t="shared" si="184"/>
        <v/>
      </c>
      <c r="AD1482" s="2" t="str">
        <f>VLOOKUP($A1482,MA_KH!$A:$Q,MA_KH!O$1,0)</f>
        <v>KMARKET</v>
      </c>
      <c r="AE1482" s="2" t="str">
        <f>VLOOKUP($A1482,MA_KH!$A:$Q,MA_KH!P$1,0)</f>
        <v>CÔNG TY TNHH THƯƠNG MẠI K &amp; K TOÀN CẦU</v>
      </c>
    </row>
    <row r="1483" spans="1:31" ht="25.5" hidden="1" customHeight="1" x14ac:dyDescent="0.2">
      <c r="A1483" s="59" t="s">
        <v>21979</v>
      </c>
      <c r="B1483" s="59" t="s">
        <v>4259</v>
      </c>
      <c r="C1483" s="60">
        <v>46001</v>
      </c>
      <c r="D1483" s="59" t="s">
        <v>18922</v>
      </c>
      <c r="E1483" s="60">
        <v>46001</v>
      </c>
      <c r="F1483" s="59">
        <v>82422</v>
      </c>
      <c r="G1483" s="59" t="s">
        <v>18923</v>
      </c>
      <c r="H1483" s="61">
        <v>1270928</v>
      </c>
      <c r="I1483" s="62">
        <v>0</v>
      </c>
      <c r="J1483" s="61">
        <v>101674</v>
      </c>
      <c r="K1483" s="61">
        <v>1372602</v>
      </c>
      <c r="L1483" s="7" t="s">
        <v>51</v>
      </c>
      <c r="O1483" s="35">
        <f>IF(Table1[[#This Row],[Phân loại]]="Tồn đầu kỳ",Table1[[#This Row],[Tổng giá trị]],0)</f>
        <v>1372602</v>
      </c>
      <c r="P1483" s="7">
        <f>IF(Table1[[#This Row],[Số còn phải thu ĐK]]&lt;&gt;0,0,IF(Table1[[#This Row],[Phân loại]]="Bán hàng",Table1[[#This Row],[Tổng giá trị]],-Table1[[#This Row],[Tổng giá trị]]))</f>
        <v>0</v>
      </c>
      <c r="Q1483" s="35">
        <f t="shared" si="188"/>
        <v>0</v>
      </c>
      <c r="R1483" s="7">
        <f>Table1[[#This Row],[Số còn phải thu ĐK]]+Table1[[#This Row],[Giá Trị HD sau CK]]-Table1[[#This Row],[Số tiền đã thu]]</f>
        <v>1372602</v>
      </c>
      <c r="S1483" s="6">
        <f>IF(Table1[[#This Row],[Ngày hóa đơn]]&lt;&gt;"",Table1[[#This Row],[Ngày hóa đơn]],IF(Table1[[#This Row],[Ngày hạch toán]]&lt;&gt;"",Table1[[#This Row],[Ngày hạch toán]],""))</f>
        <v>46001</v>
      </c>
      <c r="T1483" s="7"/>
      <c r="U1483" s="6">
        <f>IF(Table1[[#This Row],[Ngày tính CN]]="","",S1483+T1483)</f>
        <v>46001</v>
      </c>
      <c r="V1483" s="35">
        <f ca="1">IF(Table1[[#This Row],[Hạn thanh toán]]="","",IF((U1483-NOW())&lt;0,0,(U1483-NOW())))</f>
        <v>0</v>
      </c>
      <c r="W1483" s="35"/>
      <c r="X1483" s="35">
        <f t="shared" ca="1" si="189"/>
        <v>169.4903203703725</v>
      </c>
      <c r="Y1483" s="2" t="str">
        <f t="shared" ca="1" si="190"/>
        <v>Nợ quá hạn hơn 120 ngày có khả năng mất thanh toán</v>
      </c>
      <c r="Z1483" s="51">
        <f t="shared" si="183"/>
        <v>46001</v>
      </c>
      <c r="AA1483" s="51" t="str">
        <f t="shared" si="184"/>
        <v/>
      </c>
      <c r="AD1483" s="2" t="str">
        <f>VLOOKUP($A1483,MA_KH!$A:$Q,MA_KH!O$1,0)</f>
        <v>KMARKET</v>
      </c>
      <c r="AE1483" s="2" t="str">
        <f>VLOOKUP($A1483,MA_KH!$A:$Q,MA_KH!P$1,0)</f>
        <v>CÔNG TY TNHH THƯƠNG MẠI K &amp; K TOÀN CẦU</v>
      </c>
    </row>
    <row r="1484" spans="1:31" ht="25.5" hidden="1" customHeight="1" x14ac:dyDescent="0.2">
      <c r="A1484" s="59" t="s">
        <v>22847</v>
      </c>
      <c r="B1484" s="59" t="s">
        <v>4575</v>
      </c>
      <c r="C1484" s="60">
        <v>45986</v>
      </c>
      <c r="D1484" s="59" t="s">
        <v>18938</v>
      </c>
      <c r="E1484" s="60">
        <v>45986</v>
      </c>
      <c r="F1484" s="59">
        <v>78527</v>
      </c>
      <c r="G1484" s="59" t="s">
        <v>18939</v>
      </c>
      <c r="H1484" s="61">
        <v>3954755</v>
      </c>
      <c r="I1484" s="62">
        <v>0</v>
      </c>
      <c r="J1484" s="61">
        <v>316380</v>
      </c>
      <c r="K1484" s="61">
        <v>4271135</v>
      </c>
      <c r="L1484" s="7" t="s">
        <v>51</v>
      </c>
      <c r="M1484" s="6">
        <v>46036</v>
      </c>
      <c r="O1484" s="35">
        <f>IF(Table1[[#This Row],[Phân loại]]="Tồn đầu kỳ",Table1[[#This Row],[Tổng giá trị]],0)</f>
        <v>4271135</v>
      </c>
      <c r="P1484" s="7">
        <f>IF(Table1[[#This Row],[Số còn phải thu ĐK]]&lt;&gt;0,0,IF(Table1[[#This Row],[Phân loại]]="Bán hàng",Table1[[#This Row],[Tổng giá trị]],-Table1[[#This Row],[Tổng giá trị]]))</f>
        <v>0</v>
      </c>
      <c r="Q1484" s="35">
        <f t="shared" si="188"/>
        <v>4271135</v>
      </c>
      <c r="R1484" s="7">
        <f>Table1[[#This Row],[Số còn phải thu ĐK]]+Table1[[#This Row],[Giá Trị HD sau CK]]-Table1[[#This Row],[Số tiền đã thu]]</f>
        <v>0</v>
      </c>
      <c r="S1484" s="6">
        <f>IF(Table1[[#This Row],[Ngày hóa đơn]]&lt;&gt;"",Table1[[#This Row],[Ngày hóa đơn]],IF(Table1[[#This Row],[Ngày hạch toán]]&lt;&gt;"",Table1[[#This Row],[Ngày hạch toán]],""))</f>
        <v>45986</v>
      </c>
      <c r="T1484" s="7"/>
      <c r="U1484" s="6">
        <f>IF(Table1[[#This Row],[Ngày tính CN]]="","",S1484+T1484)</f>
        <v>45986</v>
      </c>
      <c r="V1484" s="35">
        <f ca="1">IF(Table1[[#This Row],[Hạn thanh toán]]="","",IF((U1484-NOW())&lt;0,0,(U1484-NOW())))</f>
        <v>0</v>
      </c>
      <c r="W1484" s="35"/>
      <c r="X1484" s="35" t="str">
        <f t="shared" ca="1" si="189"/>
        <v/>
      </c>
      <c r="Y1484" s="2" t="str">
        <f t="shared" si="190"/>
        <v>Đã thanh toán</v>
      </c>
      <c r="Z1484" s="51">
        <f t="shared" si="183"/>
        <v>45986</v>
      </c>
      <c r="AA1484" s="51">
        <f t="shared" si="184"/>
        <v>46036</v>
      </c>
      <c r="AD1484" s="2" t="str">
        <f>VLOOKUP($A1484,MA_KH!$A:$Q,MA_KH!O$1,0)</f>
        <v>LONGBEACH</v>
      </c>
      <c r="AE1484" s="2" t="str">
        <f>VLOOKUP($A1484,MA_KH!$A:$Q,MA_KH!P$1,0)</f>
        <v>CÔNG TY CỔ PHẦN THƯƠNG MẠI LONG BEACH</v>
      </c>
    </row>
    <row r="1485" spans="1:31" ht="25.5" hidden="1" customHeight="1" x14ac:dyDescent="0.2">
      <c r="A1485" s="59" t="s">
        <v>22847</v>
      </c>
      <c r="B1485" s="59" t="s">
        <v>4575</v>
      </c>
      <c r="C1485" s="60">
        <v>45997</v>
      </c>
      <c r="D1485" s="59" t="s">
        <v>18940</v>
      </c>
      <c r="E1485" s="60">
        <v>45997</v>
      </c>
      <c r="F1485" s="59">
        <v>82084</v>
      </c>
      <c r="G1485" s="59" t="s">
        <v>18941</v>
      </c>
      <c r="H1485" s="61">
        <v>3541380</v>
      </c>
      <c r="I1485" s="62">
        <v>0</v>
      </c>
      <c r="J1485" s="61">
        <v>283310</v>
      </c>
      <c r="K1485" s="61">
        <v>3824690</v>
      </c>
      <c r="L1485" s="7" t="s">
        <v>51</v>
      </c>
      <c r="M1485" s="6">
        <v>46036</v>
      </c>
      <c r="O1485" s="35">
        <f>IF(Table1[[#This Row],[Phân loại]]="Tồn đầu kỳ",Table1[[#This Row],[Tổng giá trị]],0)</f>
        <v>3824690</v>
      </c>
      <c r="P1485" s="7">
        <f>IF(Table1[[#This Row],[Số còn phải thu ĐK]]&lt;&gt;0,0,IF(Table1[[#This Row],[Phân loại]]="Bán hàng",Table1[[#This Row],[Tổng giá trị]],-Table1[[#This Row],[Tổng giá trị]]))</f>
        <v>0</v>
      </c>
      <c r="Q1485" s="35">
        <f t="shared" si="188"/>
        <v>3824690</v>
      </c>
      <c r="R1485" s="7">
        <f>Table1[[#This Row],[Số còn phải thu ĐK]]+Table1[[#This Row],[Giá Trị HD sau CK]]-Table1[[#This Row],[Số tiền đã thu]]</f>
        <v>0</v>
      </c>
      <c r="S1485" s="6">
        <f>IF(Table1[[#This Row],[Ngày hóa đơn]]&lt;&gt;"",Table1[[#This Row],[Ngày hóa đơn]],IF(Table1[[#This Row],[Ngày hạch toán]]&lt;&gt;"",Table1[[#This Row],[Ngày hạch toán]],""))</f>
        <v>45997</v>
      </c>
      <c r="T1485" s="7"/>
      <c r="U1485" s="6">
        <f>IF(Table1[[#This Row],[Ngày tính CN]]="","",S1485+T1485)</f>
        <v>45997</v>
      </c>
      <c r="V1485" s="35">
        <f ca="1">IF(Table1[[#This Row],[Hạn thanh toán]]="","",IF((U1485-NOW())&lt;0,0,(U1485-NOW())))</f>
        <v>0</v>
      </c>
      <c r="W1485" s="35"/>
      <c r="X1485" s="35" t="str">
        <f t="shared" ca="1" si="189"/>
        <v/>
      </c>
      <c r="Y1485" s="2" t="str">
        <f t="shared" si="190"/>
        <v>Đã thanh toán</v>
      </c>
      <c r="Z1485" s="51">
        <f t="shared" si="183"/>
        <v>45997</v>
      </c>
      <c r="AA1485" s="51">
        <f t="shared" si="184"/>
        <v>46036</v>
      </c>
      <c r="AD1485" s="2" t="str">
        <f>VLOOKUP($A1485,MA_KH!$A:$Q,MA_KH!O$1,0)</f>
        <v>LONGBEACH</v>
      </c>
      <c r="AE1485" s="2" t="str">
        <f>VLOOKUP($A1485,MA_KH!$A:$Q,MA_KH!P$1,0)</f>
        <v>CÔNG TY CỔ PHẦN THƯƠNG MẠI LONG BEACH</v>
      </c>
    </row>
    <row r="1486" spans="1:31" ht="25.5" hidden="1" customHeight="1" x14ac:dyDescent="0.2">
      <c r="A1486" s="59" t="s">
        <v>22847</v>
      </c>
      <c r="B1486" s="59" t="s">
        <v>4575</v>
      </c>
      <c r="C1486" s="60">
        <v>46001</v>
      </c>
      <c r="D1486" s="59" t="s">
        <v>18942</v>
      </c>
      <c r="E1486" s="60">
        <v>46001</v>
      </c>
      <c r="F1486" s="59">
        <v>82485</v>
      </c>
      <c r="G1486" s="59" t="s">
        <v>18943</v>
      </c>
      <c r="H1486" s="61">
        <v>407380</v>
      </c>
      <c r="I1486" s="62">
        <v>0</v>
      </c>
      <c r="J1486" s="61">
        <v>32590</v>
      </c>
      <c r="K1486" s="61">
        <v>439970</v>
      </c>
      <c r="L1486" s="7" t="s">
        <v>51</v>
      </c>
      <c r="M1486" s="6">
        <v>46036</v>
      </c>
      <c r="O1486" s="35">
        <f>IF(Table1[[#This Row],[Phân loại]]="Tồn đầu kỳ",Table1[[#This Row],[Tổng giá trị]],0)</f>
        <v>439970</v>
      </c>
      <c r="P1486" s="7">
        <f>IF(Table1[[#This Row],[Số còn phải thu ĐK]]&lt;&gt;0,0,IF(Table1[[#This Row],[Phân loại]]="Bán hàng",Table1[[#This Row],[Tổng giá trị]],-Table1[[#This Row],[Tổng giá trị]]))</f>
        <v>0</v>
      </c>
      <c r="Q1486" s="35">
        <f t="shared" si="188"/>
        <v>439970</v>
      </c>
      <c r="R1486" s="7">
        <f>Table1[[#This Row],[Số còn phải thu ĐK]]+Table1[[#This Row],[Giá Trị HD sau CK]]-Table1[[#This Row],[Số tiền đã thu]]</f>
        <v>0</v>
      </c>
      <c r="S1486" s="6">
        <f>IF(Table1[[#This Row],[Ngày hóa đơn]]&lt;&gt;"",Table1[[#This Row],[Ngày hóa đơn]],IF(Table1[[#This Row],[Ngày hạch toán]]&lt;&gt;"",Table1[[#This Row],[Ngày hạch toán]],""))</f>
        <v>46001</v>
      </c>
      <c r="T1486" s="7"/>
      <c r="U1486" s="6">
        <f>IF(Table1[[#This Row],[Ngày tính CN]]="","",S1486+T1486)</f>
        <v>46001</v>
      </c>
      <c r="V1486" s="35">
        <f ca="1">IF(Table1[[#This Row],[Hạn thanh toán]]="","",IF((U1486-NOW())&lt;0,0,(U1486-NOW())))</f>
        <v>0</v>
      </c>
      <c r="W1486" s="35"/>
      <c r="X1486" s="35" t="str">
        <f t="shared" ca="1" si="189"/>
        <v/>
      </c>
      <c r="Y1486" s="2" t="str">
        <f t="shared" si="190"/>
        <v>Đã thanh toán</v>
      </c>
      <c r="Z1486" s="51">
        <f t="shared" si="183"/>
        <v>46001</v>
      </c>
      <c r="AA1486" s="51">
        <f t="shared" si="184"/>
        <v>46036</v>
      </c>
      <c r="AD1486" s="2" t="str">
        <f>VLOOKUP($A1486,MA_KH!$A:$Q,MA_KH!O$1,0)</f>
        <v>LONGBEACH</v>
      </c>
      <c r="AE1486" s="2" t="str">
        <f>VLOOKUP($A1486,MA_KH!$A:$Q,MA_KH!P$1,0)</f>
        <v>CÔNG TY CỔ PHẦN THƯƠNG MẠI LONG BEACH</v>
      </c>
    </row>
    <row r="1487" spans="1:31" ht="25.5" hidden="1" customHeight="1" x14ac:dyDescent="0.2">
      <c r="A1487" s="55" t="s">
        <v>22024</v>
      </c>
      <c r="B1487" s="55" t="s">
        <v>4127</v>
      </c>
      <c r="C1487" s="56">
        <v>45972</v>
      </c>
      <c r="D1487" s="55" t="s">
        <v>18947</v>
      </c>
      <c r="E1487" s="56">
        <v>45972</v>
      </c>
      <c r="F1487" s="55">
        <v>74901</v>
      </c>
      <c r="G1487" s="55" t="s">
        <v>18948</v>
      </c>
      <c r="H1487" s="57">
        <v>4196020</v>
      </c>
      <c r="I1487" s="58">
        <v>0</v>
      </c>
      <c r="J1487" s="57">
        <v>335682</v>
      </c>
      <c r="K1487" s="57">
        <v>4531702</v>
      </c>
      <c r="L1487" s="7" t="s">
        <v>51</v>
      </c>
      <c r="M1487" s="6">
        <v>46034</v>
      </c>
      <c r="O1487" s="35">
        <f>IF(Table1[[#This Row],[Phân loại]]="Tồn đầu kỳ",Table1[[#This Row],[Tổng giá trị]],0)</f>
        <v>4531702</v>
      </c>
      <c r="P1487" s="7">
        <f>IF(Table1[[#This Row],[Số còn phải thu ĐK]]&lt;&gt;0,0,IF(Table1[[#This Row],[Phân loại]]="Bán hàng",Table1[[#This Row],[Tổng giá trị]],-Table1[[#This Row],[Tổng giá trị]]))</f>
        <v>0</v>
      </c>
      <c r="Q1487" s="35">
        <f t="shared" ref="Q1487:Q1488" si="191">IF(M1487&lt;&gt;"",IF(O1487&lt;&gt;0,O1487,P1487),0)</f>
        <v>4531702</v>
      </c>
      <c r="R1487" s="7">
        <f>Table1[[#This Row],[Số còn phải thu ĐK]]+Table1[[#This Row],[Giá Trị HD sau CK]]-Table1[[#This Row],[Số tiền đã thu]]</f>
        <v>0</v>
      </c>
      <c r="S1487" s="6">
        <f>IF(Table1[[#This Row],[Ngày hóa đơn]]&lt;&gt;"",Table1[[#This Row],[Ngày hóa đơn]],IF(Table1[[#This Row],[Ngày hạch toán]]&lt;&gt;"",Table1[[#This Row],[Ngày hạch toán]],""))</f>
        <v>45972</v>
      </c>
      <c r="T1487" s="7"/>
      <c r="U1487" s="6">
        <f>IF(Table1[[#This Row],[Ngày tính CN]]="","",S1487+T1487)</f>
        <v>45972</v>
      </c>
      <c r="V1487" s="35">
        <f ca="1">IF(Table1[[#This Row],[Hạn thanh toán]]="","",IF((U1487-NOW())&lt;0,0,(U1487-NOW())))</f>
        <v>0</v>
      </c>
      <c r="W1487" s="35"/>
      <c r="X1487" s="35" t="str">
        <f t="shared" ref="X1487:X1488" ca="1" si="192">IF(OR(U1487="",R1487=0),"",IF((U1487-NOW())&lt;0,-(U1487-NOW()),0))</f>
        <v/>
      </c>
      <c r="Y1487" s="2" t="str">
        <f t="shared" ref="Y1487:Y1488" si="193">IF(R1487=0,"Đã thanh toán",IF(X1487="","",IF(X1487&lt;=0,"Chưa đến hạn thanh toán",IF(X1487&lt;=30,"Nợ quá hạn 30 ngày",IF(X1487&lt;=60,"Nợ quá hạn từ 30 ngày đến 60 ngày",IF(X1487&lt;=90,"Nợ quá hạn từ 60 ngày đến 90 ngày",IF(X1487&lt;=120,"Nợ quá hạn từ 90 ngày đến 120 ngày","Nợ quá hạn hơn 120 ngày có khả năng mất thanh toán")))))))</f>
        <v>Đã thanh toán</v>
      </c>
      <c r="Z1487" s="51">
        <f t="shared" si="183"/>
        <v>45972</v>
      </c>
      <c r="AA1487" s="51">
        <f t="shared" si="184"/>
        <v>46034</v>
      </c>
      <c r="AD1487" s="2" t="str">
        <f>VLOOKUP($A1487,MA_KH!$A:$Q,MA_KH!O$1,0)</f>
        <v>LOTTE</v>
      </c>
      <c r="AE1487" s="2" t="str">
        <f>VLOOKUP($A1487,MA_KH!$A:$Q,MA_KH!P$1,0)</f>
        <v>CÔNG TY CỔ PHẦN TRUNG TÂM THƯƠNG MẠI LOTTE VIỆT NAM</v>
      </c>
    </row>
    <row r="1488" spans="1:31" ht="25.5" hidden="1" customHeight="1" x14ac:dyDescent="0.2">
      <c r="A1488" s="59" t="s">
        <v>22023</v>
      </c>
      <c r="B1488" s="59" t="s">
        <v>4277</v>
      </c>
      <c r="C1488" s="60">
        <v>45972</v>
      </c>
      <c r="D1488" s="59" t="s">
        <v>18949</v>
      </c>
      <c r="E1488" s="60">
        <v>45972</v>
      </c>
      <c r="F1488" s="59">
        <v>74903</v>
      </c>
      <c r="G1488" s="59" t="s">
        <v>18950</v>
      </c>
      <c r="H1488" s="61">
        <v>3409230</v>
      </c>
      <c r="I1488" s="62">
        <v>0</v>
      </c>
      <c r="J1488" s="61">
        <v>272738</v>
      </c>
      <c r="K1488" s="61">
        <v>3681968</v>
      </c>
      <c r="L1488" s="7" t="s">
        <v>51</v>
      </c>
      <c r="M1488" s="6">
        <v>46034</v>
      </c>
      <c r="O1488" s="35">
        <f>IF(Table1[[#This Row],[Phân loại]]="Tồn đầu kỳ",Table1[[#This Row],[Tổng giá trị]],0)</f>
        <v>3681968</v>
      </c>
      <c r="P1488" s="7">
        <f>IF(Table1[[#This Row],[Số còn phải thu ĐK]]&lt;&gt;0,0,IF(Table1[[#This Row],[Phân loại]]="Bán hàng",Table1[[#This Row],[Tổng giá trị]],-Table1[[#This Row],[Tổng giá trị]]))</f>
        <v>0</v>
      </c>
      <c r="Q1488" s="35">
        <f t="shared" si="191"/>
        <v>3681968</v>
      </c>
      <c r="R1488" s="7">
        <f>Table1[[#This Row],[Số còn phải thu ĐK]]+Table1[[#This Row],[Giá Trị HD sau CK]]-Table1[[#This Row],[Số tiền đã thu]]</f>
        <v>0</v>
      </c>
      <c r="S1488" s="6">
        <f>IF(Table1[[#This Row],[Ngày hóa đơn]]&lt;&gt;"",Table1[[#This Row],[Ngày hóa đơn]],IF(Table1[[#This Row],[Ngày hạch toán]]&lt;&gt;"",Table1[[#This Row],[Ngày hạch toán]],""))</f>
        <v>45972</v>
      </c>
      <c r="T1488" s="7"/>
      <c r="U1488" s="6">
        <f>IF(Table1[[#This Row],[Ngày tính CN]]="","",S1488+T1488)</f>
        <v>45972</v>
      </c>
      <c r="V1488" s="35">
        <f ca="1">IF(Table1[[#This Row],[Hạn thanh toán]]="","",IF((U1488-NOW())&lt;0,0,(U1488-NOW())))</f>
        <v>0</v>
      </c>
      <c r="W1488" s="35"/>
      <c r="X1488" s="35" t="str">
        <f t="shared" ca="1" si="192"/>
        <v/>
      </c>
      <c r="Y1488" s="2" t="str">
        <f t="shared" si="193"/>
        <v>Đã thanh toán</v>
      </c>
      <c r="Z1488" s="51">
        <f t="shared" si="183"/>
        <v>45972</v>
      </c>
      <c r="AA1488" s="51">
        <f t="shared" si="184"/>
        <v>46034</v>
      </c>
      <c r="AD1488" s="2" t="str">
        <f>VLOOKUP($A1488,MA_KH!$A:$Q,MA_KH!O$1,0)</f>
        <v>LOTTE</v>
      </c>
      <c r="AE1488" s="2" t="str">
        <f>VLOOKUP($A1488,MA_KH!$A:$Q,MA_KH!P$1,0)</f>
        <v>CÔNG TY CỔ PHẦN TRUNG TÂM THƯƠNG MẠI LOTTE VIỆT NAM</v>
      </c>
    </row>
    <row r="1489" spans="1:31" ht="25.5" hidden="1" customHeight="1" x14ac:dyDescent="0.2">
      <c r="A1489" s="55" t="s">
        <v>22022</v>
      </c>
      <c r="B1489" s="55" t="s">
        <v>4019</v>
      </c>
      <c r="C1489" s="56">
        <v>45974</v>
      </c>
      <c r="D1489" s="55" t="s">
        <v>18951</v>
      </c>
      <c r="E1489" s="56">
        <v>45974</v>
      </c>
      <c r="F1489" s="55">
        <v>75087</v>
      </c>
      <c r="G1489" s="55" t="s">
        <v>18952</v>
      </c>
      <c r="H1489" s="57">
        <v>555290</v>
      </c>
      <c r="I1489" s="58">
        <v>0</v>
      </c>
      <c r="J1489" s="57">
        <v>44423</v>
      </c>
      <c r="K1489" s="57">
        <v>599713</v>
      </c>
      <c r="L1489" s="7" t="s">
        <v>51</v>
      </c>
      <c r="M1489" s="6">
        <v>46034</v>
      </c>
      <c r="O1489" s="35">
        <f>IF(Table1[[#This Row],[Phân loại]]="Tồn đầu kỳ",Table1[[#This Row],[Tổng giá trị]],0)</f>
        <v>599713</v>
      </c>
      <c r="P1489" s="7">
        <f>IF(Table1[[#This Row],[Số còn phải thu ĐK]]&lt;&gt;0,0,IF(Table1[[#This Row],[Phân loại]]="Bán hàng",Table1[[#This Row],[Tổng giá trị]],-Table1[[#This Row],[Tổng giá trị]]))</f>
        <v>0</v>
      </c>
      <c r="Q1489" s="35">
        <f t="shared" ref="Q1489:Q1491" si="194">IF(M1489&lt;&gt;"",IF(O1489&lt;&gt;0,O1489,P1489),0)</f>
        <v>599713</v>
      </c>
      <c r="R1489" s="7">
        <f>Table1[[#This Row],[Số còn phải thu ĐK]]+Table1[[#This Row],[Giá Trị HD sau CK]]-Table1[[#This Row],[Số tiền đã thu]]</f>
        <v>0</v>
      </c>
      <c r="S1489" s="6">
        <f>IF(Table1[[#This Row],[Ngày hóa đơn]]&lt;&gt;"",Table1[[#This Row],[Ngày hóa đơn]],IF(Table1[[#This Row],[Ngày hạch toán]]&lt;&gt;"",Table1[[#This Row],[Ngày hạch toán]],""))</f>
        <v>45974</v>
      </c>
      <c r="T1489" s="7"/>
      <c r="U1489" s="6">
        <f>IF(Table1[[#This Row],[Ngày tính CN]]="","",S1489+T1489)</f>
        <v>45974</v>
      </c>
      <c r="V1489" s="35">
        <f ca="1">IF(Table1[[#This Row],[Hạn thanh toán]]="","",IF((U1489-NOW())&lt;0,0,(U1489-NOW())))</f>
        <v>0</v>
      </c>
      <c r="W1489" s="35"/>
      <c r="X1489" s="35" t="str">
        <f t="shared" ref="X1489:X1491" ca="1" si="195">IF(OR(U1489="",R1489=0),"",IF((U1489-NOW())&lt;0,-(U1489-NOW()),0))</f>
        <v/>
      </c>
      <c r="Y1489" s="2" t="str">
        <f t="shared" ref="Y1489:Y1491" si="196">IF(R1489=0,"Đã thanh toán",IF(X1489="","",IF(X1489&lt;=0,"Chưa đến hạn thanh toán",IF(X1489&lt;=30,"Nợ quá hạn 30 ngày",IF(X1489&lt;=60,"Nợ quá hạn từ 30 ngày đến 60 ngày",IF(X1489&lt;=90,"Nợ quá hạn từ 60 ngày đến 90 ngày",IF(X1489&lt;=120,"Nợ quá hạn từ 90 ngày đến 120 ngày","Nợ quá hạn hơn 120 ngày có khả năng mất thanh toán")))))))</f>
        <v>Đã thanh toán</v>
      </c>
      <c r="Z1489" s="51">
        <f t="shared" si="183"/>
        <v>45974</v>
      </c>
      <c r="AA1489" s="51">
        <f t="shared" si="184"/>
        <v>46034</v>
      </c>
      <c r="AD1489" s="2" t="str">
        <f>VLOOKUP($A1489,MA_KH!$A:$Q,MA_KH!O$1,0)</f>
        <v>LOTTE</v>
      </c>
      <c r="AE1489" s="2" t="str">
        <f>VLOOKUP($A1489,MA_KH!$A:$Q,MA_KH!P$1,0)</f>
        <v>CÔNG TY CỔ PHẦN TRUNG TÂM THƯƠNG MẠI LOTTE VIỆT NAM</v>
      </c>
    </row>
    <row r="1490" spans="1:31" ht="25.5" hidden="1" customHeight="1" x14ac:dyDescent="0.2">
      <c r="A1490" s="55" t="s">
        <v>22010</v>
      </c>
      <c r="B1490" s="55" t="s">
        <v>4279</v>
      </c>
      <c r="C1490" s="56">
        <v>45974</v>
      </c>
      <c r="D1490" s="55" t="s">
        <v>18953</v>
      </c>
      <c r="E1490" s="56">
        <v>45974</v>
      </c>
      <c r="F1490" s="55">
        <v>75089</v>
      </c>
      <c r="G1490" s="55" t="s">
        <v>18954</v>
      </c>
      <c r="H1490" s="57">
        <v>1567350</v>
      </c>
      <c r="I1490" s="58">
        <v>0</v>
      </c>
      <c r="J1490" s="57">
        <v>125388</v>
      </c>
      <c r="K1490" s="57">
        <v>1692738</v>
      </c>
      <c r="L1490" s="7" t="s">
        <v>51</v>
      </c>
      <c r="M1490" s="6">
        <v>46034</v>
      </c>
      <c r="O1490" s="35">
        <f>IF(Table1[[#This Row],[Phân loại]]="Tồn đầu kỳ",Table1[[#This Row],[Tổng giá trị]],0)</f>
        <v>1692738</v>
      </c>
      <c r="P1490" s="7">
        <f>IF(Table1[[#This Row],[Số còn phải thu ĐK]]&lt;&gt;0,0,IF(Table1[[#This Row],[Phân loại]]="Bán hàng",Table1[[#This Row],[Tổng giá trị]],-Table1[[#This Row],[Tổng giá trị]]))</f>
        <v>0</v>
      </c>
      <c r="Q1490" s="35">
        <f t="shared" si="194"/>
        <v>1692738</v>
      </c>
      <c r="R1490" s="7">
        <f>Table1[[#This Row],[Số còn phải thu ĐK]]+Table1[[#This Row],[Giá Trị HD sau CK]]-Table1[[#This Row],[Số tiền đã thu]]</f>
        <v>0</v>
      </c>
      <c r="S1490" s="6">
        <f>IF(Table1[[#This Row],[Ngày hóa đơn]]&lt;&gt;"",Table1[[#This Row],[Ngày hóa đơn]],IF(Table1[[#This Row],[Ngày hạch toán]]&lt;&gt;"",Table1[[#This Row],[Ngày hạch toán]],""))</f>
        <v>45974</v>
      </c>
      <c r="T1490" s="7"/>
      <c r="U1490" s="6">
        <f>IF(Table1[[#This Row],[Ngày tính CN]]="","",S1490+T1490)</f>
        <v>45974</v>
      </c>
      <c r="V1490" s="35">
        <f ca="1">IF(Table1[[#This Row],[Hạn thanh toán]]="","",IF((U1490-NOW())&lt;0,0,(U1490-NOW())))</f>
        <v>0</v>
      </c>
      <c r="W1490" s="35"/>
      <c r="X1490" s="35" t="str">
        <f t="shared" ca="1" si="195"/>
        <v/>
      </c>
      <c r="Y1490" s="2" t="str">
        <f t="shared" si="196"/>
        <v>Đã thanh toán</v>
      </c>
      <c r="Z1490" s="51">
        <f t="shared" si="183"/>
        <v>45974</v>
      </c>
      <c r="AA1490" s="51">
        <f t="shared" si="184"/>
        <v>46034</v>
      </c>
      <c r="AD1490" s="2" t="str">
        <f>VLOOKUP($A1490,MA_KH!$A:$Q,MA_KH!O$1,0)</f>
        <v>LOTTE</v>
      </c>
      <c r="AE1490" s="2" t="str">
        <f>VLOOKUP($A1490,MA_KH!$A:$Q,MA_KH!P$1,0)</f>
        <v>CÔNG TY CỔ PHẦN TRUNG TÂM THƯƠNG MẠI LOTTE VIỆT NAM</v>
      </c>
    </row>
    <row r="1491" spans="1:31" ht="25.5" hidden="1" customHeight="1" x14ac:dyDescent="0.2">
      <c r="A1491" s="59" t="s">
        <v>22012</v>
      </c>
      <c r="B1491" s="59" t="s">
        <v>4423</v>
      </c>
      <c r="C1491" s="60">
        <v>45974</v>
      </c>
      <c r="D1491" s="59" t="s">
        <v>18955</v>
      </c>
      <c r="E1491" s="60">
        <v>45974</v>
      </c>
      <c r="F1491" s="59">
        <v>75090</v>
      </c>
      <c r="G1491" s="59" t="s">
        <v>18956</v>
      </c>
      <c r="H1491" s="61">
        <v>1891140</v>
      </c>
      <c r="I1491" s="62">
        <v>0</v>
      </c>
      <c r="J1491" s="61">
        <v>151291</v>
      </c>
      <c r="K1491" s="61">
        <v>2042431</v>
      </c>
      <c r="L1491" s="7" t="s">
        <v>51</v>
      </c>
      <c r="M1491" s="6">
        <v>46034</v>
      </c>
      <c r="O1491" s="35">
        <f>IF(Table1[[#This Row],[Phân loại]]="Tồn đầu kỳ",Table1[[#This Row],[Tổng giá trị]],0)</f>
        <v>2042431</v>
      </c>
      <c r="P1491" s="7">
        <f>IF(Table1[[#This Row],[Số còn phải thu ĐK]]&lt;&gt;0,0,IF(Table1[[#This Row],[Phân loại]]="Bán hàng",Table1[[#This Row],[Tổng giá trị]],-Table1[[#This Row],[Tổng giá trị]]))</f>
        <v>0</v>
      </c>
      <c r="Q1491" s="35">
        <f t="shared" si="194"/>
        <v>2042431</v>
      </c>
      <c r="R1491" s="7">
        <f>Table1[[#This Row],[Số còn phải thu ĐK]]+Table1[[#This Row],[Giá Trị HD sau CK]]-Table1[[#This Row],[Số tiền đã thu]]</f>
        <v>0</v>
      </c>
      <c r="S1491" s="6">
        <f>IF(Table1[[#This Row],[Ngày hóa đơn]]&lt;&gt;"",Table1[[#This Row],[Ngày hóa đơn]],IF(Table1[[#This Row],[Ngày hạch toán]]&lt;&gt;"",Table1[[#This Row],[Ngày hạch toán]],""))</f>
        <v>45974</v>
      </c>
      <c r="T1491" s="7"/>
      <c r="U1491" s="6">
        <f>IF(Table1[[#This Row],[Ngày tính CN]]="","",S1491+T1491)</f>
        <v>45974</v>
      </c>
      <c r="V1491" s="35">
        <f ca="1">IF(Table1[[#This Row],[Hạn thanh toán]]="","",IF((U1491-NOW())&lt;0,0,(U1491-NOW())))</f>
        <v>0</v>
      </c>
      <c r="W1491" s="35"/>
      <c r="X1491" s="35" t="str">
        <f t="shared" ca="1" si="195"/>
        <v/>
      </c>
      <c r="Y1491" s="2" t="str">
        <f t="shared" si="196"/>
        <v>Đã thanh toán</v>
      </c>
      <c r="Z1491" s="51">
        <f t="shared" si="183"/>
        <v>45974</v>
      </c>
      <c r="AA1491" s="51">
        <f t="shared" si="184"/>
        <v>46034</v>
      </c>
      <c r="AD1491" s="2" t="str">
        <f>VLOOKUP($A1491,MA_KH!$A:$Q,MA_KH!O$1,0)</f>
        <v>LOTTE</v>
      </c>
      <c r="AE1491" s="2" t="str">
        <f>VLOOKUP($A1491,MA_KH!$A:$Q,MA_KH!P$1,0)</f>
        <v>CÔNG TY CỔ PHẦN TRUNG TÂM THƯƠNG MẠI LOTTE VIỆT NAM</v>
      </c>
    </row>
    <row r="1492" spans="1:31" ht="25.5" hidden="1" customHeight="1" x14ac:dyDescent="0.2">
      <c r="A1492" s="59" t="s">
        <v>22020</v>
      </c>
      <c r="B1492" s="59" t="s">
        <v>4103</v>
      </c>
      <c r="C1492" s="60">
        <v>45978</v>
      </c>
      <c r="D1492" s="59" t="s">
        <v>18957</v>
      </c>
      <c r="E1492" s="60">
        <v>45978</v>
      </c>
      <c r="F1492" s="59">
        <v>76765</v>
      </c>
      <c r="G1492" s="59" t="s">
        <v>18958</v>
      </c>
      <c r="H1492" s="61">
        <v>2185490</v>
      </c>
      <c r="I1492" s="62">
        <v>0</v>
      </c>
      <c r="J1492" s="61">
        <v>174839</v>
      </c>
      <c r="K1492" s="61">
        <v>2360329</v>
      </c>
      <c r="L1492" s="7" t="s">
        <v>51</v>
      </c>
      <c r="M1492" s="6">
        <v>46034</v>
      </c>
      <c r="O1492" s="35">
        <f>IF(Table1[[#This Row],[Phân loại]]="Tồn đầu kỳ",Table1[[#This Row],[Tổng giá trị]],0)</f>
        <v>2360329</v>
      </c>
      <c r="P1492" s="7">
        <f>IF(Table1[[#This Row],[Số còn phải thu ĐK]]&lt;&gt;0,0,IF(Table1[[#This Row],[Phân loại]]="Bán hàng",Table1[[#This Row],[Tổng giá trị]],-Table1[[#This Row],[Tổng giá trị]]))</f>
        <v>0</v>
      </c>
      <c r="Q1492" s="35">
        <f>IF(M1492&lt;&gt;"",IF(O1492&lt;&gt;0,O1492,P1492),0)</f>
        <v>2360329</v>
      </c>
      <c r="R1492" s="7">
        <f>Table1[[#This Row],[Số còn phải thu ĐK]]+Table1[[#This Row],[Giá Trị HD sau CK]]-Table1[[#This Row],[Số tiền đã thu]]</f>
        <v>0</v>
      </c>
      <c r="S1492" s="6">
        <f>IF(Table1[[#This Row],[Ngày hóa đơn]]&lt;&gt;"",Table1[[#This Row],[Ngày hóa đơn]],IF(Table1[[#This Row],[Ngày hạch toán]]&lt;&gt;"",Table1[[#This Row],[Ngày hạch toán]],""))</f>
        <v>45978</v>
      </c>
      <c r="T1492" s="7"/>
      <c r="U1492" s="6">
        <f>IF(Table1[[#This Row],[Ngày tính CN]]="","",S1492+T1492)</f>
        <v>45978</v>
      </c>
      <c r="V1492" s="35">
        <f ca="1">IF(Table1[[#This Row],[Hạn thanh toán]]="","",IF((U1492-NOW())&lt;0,0,(U1492-NOW())))</f>
        <v>0</v>
      </c>
      <c r="W1492" s="35"/>
      <c r="X1492" s="35" t="str">
        <f ca="1">IF(OR(U1492="",R1492=0),"",IF((U1492-NOW())&lt;0,-(U1492-NOW()),0))</f>
        <v/>
      </c>
      <c r="Y1492" s="2" t="str">
        <f>IF(R1492=0,"Đã thanh toán",IF(X1492="","",IF(X1492&lt;=0,"Chưa đến hạn thanh toán",IF(X1492&lt;=30,"Nợ quá hạn 30 ngày",IF(X1492&lt;=60,"Nợ quá hạn từ 30 ngày đến 60 ngày",IF(X1492&lt;=90,"Nợ quá hạn từ 60 ngày đến 90 ngày",IF(X1492&lt;=120,"Nợ quá hạn từ 90 ngày đến 120 ngày","Nợ quá hạn hơn 120 ngày có khả năng mất thanh toán")))))))</f>
        <v>Đã thanh toán</v>
      </c>
      <c r="Z1492" s="51">
        <f t="shared" si="183"/>
        <v>45978</v>
      </c>
      <c r="AA1492" s="51">
        <f t="shared" si="184"/>
        <v>46034</v>
      </c>
      <c r="AD1492" s="2" t="str">
        <f>VLOOKUP($A1492,MA_KH!$A:$Q,MA_KH!O$1,0)</f>
        <v>LOTTE</v>
      </c>
      <c r="AE1492" s="2" t="str">
        <f>VLOOKUP($A1492,MA_KH!$A:$Q,MA_KH!P$1,0)</f>
        <v>CÔNG TY CỔ PHẦN TRUNG TÂM THƯƠNG MẠI LOTTE VIỆT NAM</v>
      </c>
    </row>
    <row r="1493" spans="1:31" ht="25.5" hidden="1" customHeight="1" x14ac:dyDescent="0.2">
      <c r="A1493" s="59" t="s">
        <v>22023</v>
      </c>
      <c r="B1493" s="59" t="s">
        <v>4277</v>
      </c>
      <c r="C1493" s="60">
        <v>45981</v>
      </c>
      <c r="D1493" s="59" t="s">
        <v>18959</v>
      </c>
      <c r="E1493" s="60">
        <v>45981</v>
      </c>
      <c r="F1493" s="59">
        <v>77040</v>
      </c>
      <c r="G1493" s="59" t="s">
        <v>18960</v>
      </c>
      <c r="H1493" s="61">
        <v>3855730</v>
      </c>
      <c r="I1493" s="62">
        <v>0</v>
      </c>
      <c r="J1493" s="61">
        <v>308458</v>
      </c>
      <c r="K1493" s="61">
        <v>4164188</v>
      </c>
      <c r="L1493" s="7" t="s">
        <v>51</v>
      </c>
      <c r="M1493" s="6">
        <v>46034</v>
      </c>
      <c r="O1493" s="35">
        <f>IF(Table1[[#This Row],[Phân loại]]="Tồn đầu kỳ",Table1[[#This Row],[Tổng giá trị]],0)</f>
        <v>4164188</v>
      </c>
      <c r="P1493" s="7">
        <f>IF(Table1[[#This Row],[Số còn phải thu ĐK]]&lt;&gt;0,0,IF(Table1[[#This Row],[Phân loại]]="Bán hàng",Table1[[#This Row],[Tổng giá trị]],-Table1[[#This Row],[Tổng giá trị]]))</f>
        <v>0</v>
      </c>
      <c r="Q1493" s="35">
        <f>IF(M1493&lt;&gt;"",IF(O1493&lt;&gt;0,O1493,P1493),0)</f>
        <v>4164188</v>
      </c>
      <c r="R1493" s="7">
        <f>Table1[[#This Row],[Số còn phải thu ĐK]]+Table1[[#This Row],[Giá Trị HD sau CK]]-Table1[[#This Row],[Số tiền đã thu]]</f>
        <v>0</v>
      </c>
      <c r="S1493" s="6">
        <f>IF(Table1[[#This Row],[Ngày hóa đơn]]&lt;&gt;"",Table1[[#This Row],[Ngày hóa đơn]],IF(Table1[[#This Row],[Ngày hạch toán]]&lt;&gt;"",Table1[[#This Row],[Ngày hạch toán]],""))</f>
        <v>45981</v>
      </c>
      <c r="T1493" s="7"/>
      <c r="U1493" s="6">
        <f>IF(Table1[[#This Row],[Ngày tính CN]]="","",S1493+T1493)</f>
        <v>45981</v>
      </c>
      <c r="V1493" s="35">
        <f ca="1">IF(Table1[[#This Row],[Hạn thanh toán]]="","",IF((U1493-NOW())&lt;0,0,(U1493-NOW())))</f>
        <v>0</v>
      </c>
      <c r="W1493" s="35"/>
      <c r="X1493" s="35" t="str">
        <f ca="1">IF(OR(U1493="",R1493=0),"",IF((U1493-NOW())&lt;0,-(U1493-NOW()),0))</f>
        <v/>
      </c>
      <c r="Y1493" s="2" t="str">
        <f>IF(R1493=0,"Đã thanh toán",IF(X1493="","",IF(X1493&lt;=0,"Chưa đến hạn thanh toán",IF(X1493&lt;=30,"Nợ quá hạn 30 ngày",IF(X1493&lt;=60,"Nợ quá hạn từ 30 ngày đến 60 ngày",IF(X1493&lt;=90,"Nợ quá hạn từ 60 ngày đến 90 ngày",IF(X1493&lt;=120,"Nợ quá hạn từ 90 ngày đến 120 ngày","Nợ quá hạn hơn 120 ngày có khả năng mất thanh toán")))))))</f>
        <v>Đã thanh toán</v>
      </c>
      <c r="Z1493" s="51">
        <f t="shared" si="183"/>
        <v>45981</v>
      </c>
      <c r="AA1493" s="51">
        <f t="shared" si="184"/>
        <v>46034</v>
      </c>
      <c r="AD1493" s="2" t="str">
        <f>VLOOKUP($A1493,MA_KH!$A:$Q,MA_KH!O$1,0)</f>
        <v>LOTTE</v>
      </c>
      <c r="AE1493" s="2" t="str">
        <f>VLOOKUP($A1493,MA_KH!$A:$Q,MA_KH!P$1,0)</f>
        <v>CÔNG TY CỔ PHẦN TRUNG TÂM THƯƠNG MẠI LOTTE VIỆT NAM</v>
      </c>
    </row>
    <row r="1494" spans="1:31" ht="25.5" hidden="1" customHeight="1" x14ac:dyDescent="0.2">
      <c r="A1494" s="55" t="s">
        <v>22016</v>
      </c>
      <c r="B1494" s="55" t="s">
        <v>4289</v>
      </c>
      <c r="C1494" s="56">
        <v>45981</v>
      </c>
      <c r="D1494" s="55" t="s">
        <v>18961</v>
      </c>
      <c r="E1494" s="56">
        <v>45981</v>
      </c>
      <c r="F1494" s="55">
        <v>77428</v>
      </c>
      <c r="G1494" s="55" t="s">
        <v>18962</v>
      </c>
      <c r="H1494" s="57">
        <v>1474410</v>
      </c>
      <c r="I1494" s="58">
        <v>0</v>
      </c>
      <c r="J1494" s="57">
        <v>117953</v>
      </c>
      <c r="K1494" s="57">
        <v>1592363</v>
      </c>
      <c r="L1494" s="7" t="s">
        <v>51</v>
      </c>
      <c r="M1494" s="6">
        <v>46034</v>
      </c>
      <c r="O1494" s="35">
        <f>IF(Table1[[#This Row],[Phân loại]]="Tồn đầu kỳ",Table1[[#This Row],[Tổng giá trị]],0)</f>
        <v>1592363</v>
      </c>
      <c r="P1494" s="7">
        <f>IF(Table1[[#This Row],[Số còn phải thu ĐK]]&lt;&gt;0,0,IF(Table1[[#This Row],[Phân loại]]="Bán hàng",Table1[[#This Row],[Tổng giá trị]],-Table1[[#This Row],[Tổng giá trị]]))</f>
        <v>0</v>
      </c>
      <c r="Q1494" s="35">
        <f t="shared" ref="Q1494:Q1495" si="197">IF(M1494&lt;&gt;"",IF(O1494&lt;&gt;0,O1494,P1494),0)</f>
        <v>1592363</v>
      </c>
      <c r="R1494" s="7">
        <f>Table1[[#This Row],[Số còn phải thu ĐK]]+Table1[[#This Row],[Giá Trị HD sau CK]]-Table1[[#This Row],[Số tiền đã thu]]</f>
        <v>0</v>
      </c>
      <c r="S1494" s="6">
        <f>IF(Table1[[#This Row],[Ngày hóa đơn]]&lt;&gt;"",Table1[[#This Row],[Ngày hóa đơn]],IF(Table1[[#This Row],[Ngày hạch toán]]&lt;&gt;"",Table1[[#This Row],[Ngày hạch toán]],""))</f>
        <v>45981</v>
      </c>
      <c r="T1494" s="7"/>
      <c r="U1494" s="6">
        <f>IF(Table1[[#This Row],[Ngày tính CN]]="","",S1494+T1494)</f>
        <v>45981</v>
      </c>
      <c r="V1494" s="35">
        <f ca="1">IF(Table1[[#This Row],[Hạn thanh toán]]="","",IF((U1494-NOW())&lt;0,0,(U1494-NOW())))</f>
        <v>0</v>
      </c>
      <c r="W1494" s="35"/>
      <c r="X1494" s="35" t="str">
        <f t="shared" ref="X1494:X1495" ca="1" si="198">IF(OR(U1494="",R1494=0),"",IF((U1494-NOW())&lt;0,-(U1494-NOW()),0))</f>
        <v/>
      </c>
      <c r="Y1494" s="2" t="str">
        <f t="shared" ref="Y1494:Y1495" si="199">IF(R1494=0,"Đã thanh toán",IF(X1494="","",IF(X1494&lt;=0,"Chưa đến hạn thanh toán",IF(X1494&lt;=30,"Nợ quá hạn 30 ngày",IF(X1494&lt;=60,"Nợ quá hạn từ 30 ngày đến 60 ngày",IF(X1494&lt;=90,"Nợ quá hạn từ 60 ngày đến 90 ngày",IF(X1494&lt;=120,"Nợ quá hạn từ 90 ngày đến 120 ngày","Nợ quá hạn hơn 120 ngày có khả năng mất thanh toán")))))))</f>
        <v>Đã thanh toán</v>
      </c>
      <c r="Z1494" s="51">
        <f t="shared" si="183"/>
        <v>45981</v>
      </c>
      <c r="AA1494" s="51">
        <f t="shared" si="184"/>
        <v>46034</v>
      </c>
      <c r="AD1494" s="2" t="str">
        <f>VLOOKUP($A1494,MA_KH!$A:$Q,MA_KH!O$1,0)</f>
        <v>LOTTE</v>
      </c>
      <c r="AE1494" s="2" t="str">
        <f>VLOOKUP($A1494,MA_KH!$A:$Q,MA_KH!P$1,0)</f>
        <v>CÔNG TY CỔ PHẦN TRUNG TÂM THƯƠNG MẠI LOTTE VIỆT NAM</v>
      </c>
    </row>
    <row r="1495" spans="1:31" ht="25.5" hidden="1" customHeight="1" x14ac:dyDescent="0.2">
      <c r="A1495" s="59" t="s">
        <v>22017</v>
      </c>
      <c r="B1495" s="59" t="s">
        <v>4145</v>
      </c>
      <c r="C1495" s="60">
        <v>45981</v>
      </c>
      <c r="D1495" s="59" t="s">
        <v>18963</v>
      </c>
      <c r="E1495" s="60">
        <v>45981</v>
      </c>
      <c r="F1495" s="59">
        <v>77473</v>
      </c>
      <c r="G1495" s="59" t="s">
        <v>18964</v>
      </c>
      <c r="H1495" s="61">
        <v>1190660</v>
      </c>
      <c r="I1495" s="62">
        <v>0</v>
      </c>
      <c r="J1495" s="61">
        <v>95253</v>
      </c>
      <c r="K1495" s="61">
        <v>1285913</v>
      </c>
      <c r="L1495" s="7" t="s">
        <v>51</v>
      </c>
      <c r="M1495" s="6">
        <v>46034</v>
      </c>
      <c r="O1495" s="35">
        <f>IF(Table1[[#This Row],[Phân loại]]="Tồn đầu kỳ",Table1[[#This Row],[Tổng giá trị]],0)</f>
        <v>1285913</v>
      </c>
      <c r="P1495" s="7">
        <f>IF(Table1[[#This Row],[Số còn phải thu ĐK]]&lt;&gt;0,0,IF(Table1[[#This Row],[Phân loại]]="Bán hàng",Table1[[#This Row],[Tổng giá trị]],-Table1[[#This Row],[Tổng giá trị]]))</f>
        <v>0</v>
      </c>
      <c r="Q1495" s="35">
        <f t="shared" si="197"/>
        <v>1285913</v>
      </c>
      <c r="R1495" s="7">
        <f>Table1[[#This Row],[Số còn phải thu ĐK]]+Table1[[#This Row],[Giá Trị HD sau CK]]-Table1[[#This Row],[Số tiền đã thu]]</f>
        <v>0</v>
      </c>
      <c r="S1495" s="6">
        <f>IF(Table1[[#This Row],[Ngày hóa đơn]]&lt;&gt;"",Table1[[#This Row],[Ngày hóa đơn]],IF(Table1[[#This Row],[Ngày hạch toán]]&lt;&gt;"",Table1[[#This Row],[Ngày hạch toán]],""))</f>
        <v>45981</v>
      </c>
      <c r="T1495" s="7"/>
      <c r="U1495" s="6">
        <f>IF(Table1[[#This Row],[Ngày tính CN]]="","",S1495+T1495)</f>
        <v>45981</v>
      </c>
      <c r="V1495" s="35">
        <f ca="1">IF(Table1[[#This Row],[Hạn thanh toán]]="","",IF((U1495-NOW())&lt;0,0,(U1495-NOW())))</f>
        <v>0</v>
      </c>
      <c r="W1495" s="35"/>
      <c r="X1495" s="35" t="str">
        <f t="shared" ca="1" si="198"/>
        <v/>
      </c>
      <c r="Y1495" s="2" t="str">
        <f t="shared" si="199"/>
        <v>Đã thanh toán</v>
      </c>
      <c r="Z1495" s="51">
        <f t="shared" si="183"/>
        <v>45981</v>
      </c>
      <c r="AA1495" s="51">
        <f t="shared" si="184"/>
        <v>46034</v>
      </c>
      <c r="AD1495" s="2" t="str">
        <f>VLOOKUP($A1495,MA_KH!$A:$Q,MA_KH!O$1,0)</f>
        <v>LOTTE</v>
      </c>
      <c r="AE1495" s="2" t="str">
        <f>VLOOKUP($A1495,MA_KH!$A:$Q,MA_KH!P$1,0)</f>
        <v>CÔNG TY CỔ PHẦN TRUNG TÂM THƯƠNG MẠI LOTTE VIỆT NAM</v>
      </c>
    </row>
    <row r="1496" spans="1:31" ht="25.5" hidden="1" customHeight="1" x14ac:dyDescent="0.2">
      <c r="A1496" s="59" t="s">
        <v>22014</v>
      </c>
      <c r="B1496" s="59" t="s">
        <v>4178</v>
      </c>
      <c r="C1496" s="60">
        <v>45981</v>
      </c>
      <c r="D1496" s="59" t="s">
        <v>18965</v>
      </c>
      <c r="E1496" s="60">
        <v>45981</v>
      </c>
      <c r="F1496" s="59">
        <v>77593</v>
      </c>
      <c r="G1496" s="59" t="s">
        <v>18966</v>
      </c>
      <c r="H1496" s="61">
        <v>2896570</v>
      </c>
      <c r="I1496" s="62">
        <v>0</v>
      </c>
      <c r="J1496" s="61">
        <v>231726</v>
      </c>
      <c r="K1496" s="61">
        <v>3128296</v>
      </c>
      <c r="L1496" s="7" t="s">
        <v>51</v>
      </c>
      <c r="M1496" s="6">
        <v>46034</v>
      </c>
      <c r="O1496" s="35">
        <f>IF(Table1[[#This Row],[Phân loại]]="Tồn đầu kỳ",Table1[[#This Row],[Tổng giá trị]],0)</f>
        <v>3128296</v>
      </c>
      <c r="P1496" s="7">
        <f>IF(Table1[[#This Row],[Số còn phải thu ĐK]]&lt;&gt;0,0,IF(Table1[[#This Row],[Phân loại]]="Bán hàng",Table1[[#This Row],[Tổng giá trị]],-Table1[[#This Row],[Tổng giá trị]]))</f>
        <v>0</v>
      </c>
      <c r="Q1496" s="35">
        <f>IF(M1496&lt;&gt;"",IF(O1496&lt;&gt;0,O1496,P1496),0)</f>
        <v>3128296</v>
      </c>
      <c r="R1496" s="7">
        <f>Table1[[#This Row],[Số còn phải thu ĐK]]+Table1[[#This Row],[Giá Trị HD sau CK]]-Table1[[#This Row],[Số tiền đã thu]]</f>
        <v>0</v>
      </c>
      <c r="S1496" s="6">
        <f>IF(Table1[[#This Row],[Ngày hóa đơn]]&lt;&gt;"",Table1[[#This Row],[Ngày hóa đơn]],IF(Table1[[#This Row],[Ngày hạch toán]]&lt;&gt;"",Table1[[#This Row],[Ngày hạch toán]],""))</f>
        <v>45981</v>
      </c>
      <c r="T1496" s="7"/>
      <c r="U1496" s="6">
        <f>IF(Table1[[#This Row],[Ngày tính CN]]="","",S1496+T1496)</f>
        <v>45981</v>
      </c>
      <c r="V1496" s="35">
        <f ca="1">IF(Table1[[#This Row],[Hạn thanh toán]]="","",IF((U1496-NOW())&lt;0,0,(U1496-NOW())))</f>
        <v>0</v>
      </c>
      <c r="W1496" s="35"/>
      <c r="X1496" s="35" t="str">
        <f ca="1">IF(OR(U1496="",R1496=0),"",IF((U1496-NOW())&lt;0,-(U1496-NOW()),0))</f>
        <v/>
      </c>
      <c r="Y1496" s="2" t="str">
        <f>IF(R1496=0,"Đã thanh toán",IF(X1496="","",IF(X1496&lt;=0,"Chưa đến hạn thanh toán",IF(X1496&lt;=30,"Nợ quá hạn 30 ngày",IF(X1496&lt;=60,"Nợ quá hạn từ 30 ngày đến 60 ngày",IF(X1496&lt;=90,"Nợ quá hạn từ 60 ngày đến 90 ngày",IF(X1496&lt;=120,"Nợ quá hạn từ 90 ngày đến 120 ngày","Nợ quá hạn hơn 120 ngày có khả năng mất thanh toán")))))))</f>
        <v>Đã thanh toán</v>
      </c>
      <c r="Z1496" s="51">
        <f t="shared" si="183"/>
        <v>45981</v>
      </c>
      <c r="AA1496" s="51">
        <f t="shared" si="184"/>
        <v>46034</v>
      </c>
      <c r="AD1496" s="2" t="str">
        <f>VLOOKUP($A1496,MA_KH!$A:$Q,MA_KH!O$1,0)</f>
        <v>LOTTE</v>
      </c>
      <c r="AE1496" s="2" t="str">
        <f>VLOOKUP($A1496,MA_KH!$A:$Q,MA_KH!P$1,0)</f>
        <v>CÔNG TY CỔ PHẦN TRUNG TÂM THƯƠNG MẠI LOTTE VIỆT NAM</v>
      </c>
    </row>
    <row r="1497" spans="1:31" ht="25.5" hidden="1" customHeight="1" x14ac:dyDescent="0.2">
      <c r="A1497" s="55" t="s">
        <v>22016</v>
      </c>
      <c r="B1497" s="55" t="s">
        <v>4289</v>
      </c>
      <c r="C1497" s="56">
        <v>45982</v>
      </c>
      <c r="D1497" s="55" t="s">
        <v>18967</v>
      </c>
      <c r="E1497" s="56">
        <v>45982</v>
      </c>
      <c r="F1497" s="55">
        <v>77945</v>
      </c>
      <c r="G1497" s="55" t="s">
        <v>18968</v>
      </c>
      <c r="H1497" s="57">
        <v>1166110</v>
      </c>
      <c r="I1497" s="58">
        <v>0</v>
      </c>
      <c r="J1497" s="57">
        <v>93289</v>
      </c>
      <c r="K1497" s="57">
        <v>1259399</v>
      </c>
      <c r="L1497" s="7" t="s">
        <v>51</v>
      </c>
      <c r="M1497" s="6">
        <v>46034</v>
      </c>
      <c r="O1497" s="35">
        <f>IF(Table1[[#This Row],[Phân loại]]="Tồn đầu kỳ",Table1[[#This Row],[Tổng giá trị]],0)</f>
        <v>1259399</v>
      </c>
      <c r="P1497" s="7">
        <f>IF(Table1[[#This Row],[Số còn phải thu ĐK]]&lt;&gt;0,0,IF(Table1[[#This Row],[Phân loại]]="Bán hàng",Table1[[#This Row],[Tổng giá trị]],-Table1[[#This Row],[Tổng giá trị]]))</f>
        <v>0</v>
      </c>
      <c r="Q1497" s="35">
        <f t="shared" ref="Q1497:Q1498" si="200">IF(M1497&lt;&gt;"",IF(O1497&lt;&gt;0,O1497,P1497),0)</f>
        <v>1259399</v>
      </c>
      <c r="R1497" s="7">
        <f>Table1[[#This Row],[Số còn phải thu ĐK]]+Table1[[#This Row],[Giá Trị HD sau CK]]-Table1[[#This Row],[Số tiền đã thu]]</f>
        <v>0</v>
      </c>
      <c r="S1497" s="6">
        <f>IF(Table1[[#This Row],[Ngày hóa đơn]]&lt;&gt;"",Table1[[#This Row],[Ngày hóa đơn]],IF(Table1[[#This Row],[Ngày hạch toán]]&lt;&gt;"",Table1[[#This Row],[Ngày hạch toán]],""))</f>
        <v>45982</v>
      </c>
      <c r="T1497" s="7"/>
      <c r="U1497" s="6">
        <f>IF(Table1[[#This Row],[Ngày tính CN]]="","",S1497+T1497)</f>
        <v>45982</v>
      </c>
      <c r="V1497" s="35">
        <f ca="1">IF(Table1[[#This Row],[Hạn thanh toán]]="","",IF((U1497-NOW())&lt;0,0,(U1497-NOW())))</f>
        <v>0</v>
      </c>
      <c r="W1497" s="35"/>
      <c r="X1497" s="35" t="str">
        <f t="shared" ref="X1497:X1498" ca="1" si="201">IF(OR(U1497="",R1497=0),"",IF((U1497-NOW())&lt;0,-(U1497-NOW()),0))</f>
        <v/>
      </c>
      <c r="Y1497" s="2" t="str">
        <f t="shared" ref="Y1497:Y1498" si="202">IF(R1497=0,"Đã thanh toán",IF(X1497="","",IF(X1497&lt;=0,"Chưa đến hạn thanh toán",IF(X1497&lt;=30,"Nợ quá hạn 30 ngày",IF(X1497&lt;=60,"Nợ quá hạn từ 30 ngày đến 60 ngày",IF(X1497&lt;=90,"Nợ quá hạn từ 60 ngày đến 90 ngày",IF(X1497&lt;=120,"Nợ quá hạn từ 90 ngày đến 120 ngày","Nợ quá hạn hơn 120 ngày có khả năng mất thanh toán")))))))</f>
        <v>Đã thanh toán</v>
      </c>
      <c r="Z1497" s="51">
        <f t="shared" si="183"/>
        <v>45982</v>
      </c>
      <c r="AA1497" s="51">
        <f t="shared" si="184"/>
        <v>46034</v>
      </c>
      <c r="AD1497" s="2" t="str">
        <f>VLOOKUP($A1497,MA_KH!$A:$Q,MA_KH!O$1,0)</f>
        <v>LOTTE</v>
      </c>
      <c r="AE1497" s="2" t="str">
        <f>VLOOKUP($A1497,MA_KH!$A:$Q,MA_KH!P$1,0)</f>
        <v>CÔNG TY CỔ PHẦN TRUNG TÂM THƯƠNG MẠI LOTTE VIỆT NAM</v>
      </c>
    </row>
    <row r="1498" spans="1:31" ht="25.5" hidden="1" customHeight="1" x14ac:dyDescent="0.2">
      <c r="A1498" s="59" t="s">
        <v>22016</v>
      </c>
      <c r="B1498" s="59" t="s">
        <v>4289</v>
      </c>
      <c r="C1498" s="60">
        <v>45982</v>
      </c>
      <c r="D1498" s="59" t="s">
        <v>18969</v>
      </c>
      <c r="E1498" s="60">
        <v>45982</v>
      </c>
      <c r="F1498" s="59">
        <v>77946</v>
      </c>
      <c r="G1498" s="59" t="s">
        <v>18970</v>
      </c>
      <c r="H1498" s="61">
        <v>1190660</v>
      </c>
      <c r="I1498" s="62">
        <v>0</v>
      </c>
      <c r="J1498" s="61">
        <v>95253</v>
      </c>
      <c r="K1498" s="61">
        <v>1285913</v>
      </c>
      <c r="L1498" s="7" t="s">
        <v>51</v>
      </c>
      <c r="M1498" s="6">
        <v>46034</v>
      </c>
      <c r="O1498" s="35">
        <f>IF(Table1[[#This Row],[Phân loại]]="Tồn đầu kỳ",Table1[[#This Row],[Tổng giá trị]],0)</f>
        <v>1285913</v>
      </c>
      <c r="P1498" s="7">
        <f>IF(Table1[[#This Row],[Số còn phải thu ĐK]]&lt;&gt;0,0,IF(Table1[[#This Row],[Phân loại]]="Bán hàng",Table1[[#This Row],[Tổng giá trị]],-Table1[[#This Row],[Tổng giá trị]]))</f>
        <v>0</v>
      </c>
      <c r="Q1498" s="35">
        <f t="shared" si="200"/>
        <v>1285913</v>
      </c>
      <c r="R1498" s="7">
        <f>Table1[[#This Row],[Số còn phải thu ĐK]]+Table1[[#This Row],[Giá Trị HD sau CK]]-Table1[[#This Row],[Số tiền đã thu]]</f>
        <v>0</v>
      </c>
      <c r="S1498" s="6">
        <f>IF(Table1[[#This Row],[Ngày hóa đơn]]&lt;&gt;"",Table1[[#This Row],[Ngày hóa đơn]],IF(Table1[[#This Row],[Ngày hạch toán]]&lt;&gt;"",Table1[[#This Row],[Ngày hạch toán]],""))</f>
        <v>45982</v>
      </c>
      <c r="T1498" s="7"/>
      <c r="U1498" s="6">
        <f>IF(Table1[[#This Row],[Ngày tính CN]]="","",S1498+T1498)</f>
        <v>45982</v>
      </c>
      <c r="V1498" s="35">
        <f ca="1">IF(Table1[[#This Row],[Hạn thanh toán]]="","",IF((U1498-NOW())&lt;0,0,(U1498-NOW())))</f>
        <v>0</v>
      </c>
      <c r="W1498" s="35"/>
      <c r="X1498" s="35" t="str">
        <f t="shared" ca="1" si="201"/>
        <v/>
      </c>
      <c r="Y1498" s="2" t="str">
        <f t="shared" si="202"/>
        <v>Đã thanh toán</v>
      </c>
      <c r="Z1498" s="51">
        <f t="shared" si="183"/>
        <v>45982</v>
      </c>
      <c r="AA1498" s="51">
        <f t="shared" si="184"/>
        <v>46034</v>
      </c>
      <c r="AD1498" s="2" t="str">
        <f>VLOOKUP($A1498,MA_KH!$A:$Q,MA_KH!O$1,0)</f>
        <v>LOTTE</v>
      </c>
      <c r="AE1498" s="2" t="str">
        <f>VLOOKUP($A1498,MA_KH!$A:$Q,MA_KH!P$1,0)</f>
        <v>CÔNG TY CỔ PHẦN TRUNG TÂM THƯƠNG MẠI LOTTE VIỆT NAM</v>
      </c>
    </row>
    <row r="1499" spans="1:31" ht="25.5" hidden="1" customHeight="1" x14ac:dyDescent="0.2">
      <c r="A1499" s="55" t="s">
        <v>22012</v>
      </c>
      <c r="B1499" s="55" t="s">
        <v>4423</v>
      </c>
      <c r="C1499" s="56">
        <v>45983</v>
      </c>
      <c r="D1499" s="55" t="s">
        <v>18971</v>
      </c>
      <c r="E1499" s="56">
        <v>45983</v>
      </c>
      <c r="F1499" s="55">
        <v>78349</v>
      </c>
      <c r="G1499" s="55" t="s">
        <v>18972</v>
      </c>
      <c r="H1499" s="57">
        <v>1318620</v>
      </c>
      <c r="I1499" s="58">
        <v>0</v>
      </c>
      <c r="J1499" s="57">
        <v>105490</v>
      </c>
      <c r="K1499" s="57">
        <v>1424110</v>
      </c>
      <c r="L1499" s="7" t="s">
        <v>51</v>
      </c>
      <c r="M1499" s="6">
        <v>46034</v>
      </c>
      <c r="O1499" s="35">
        <f>IF(Table1[[#This Row],[Phân loại]]="Tồn đầu kỳ",Table1[[#This Row],[Tổng giá trị]],0)</f>
        <v>1424110</v>
      </c>
      <c r="P1499" s="7">
        <f>IF(Table1[[#This Row],[Số còn phải thu ĐK]]&lt;&gt;0,0,IF(Table1[[#This Row],[Phân loại]]="Bán hàng",Table1[[#This Row],[Tổng giá trị]],-Table1[[#This Row],[Tổng giá trị]]))</f>
        <v>0</v>
      </c>
      <c r="Q1499" s="35">
        <f t="shared" ref="Q1499:Q1500" si="203">IF(M1499&lt;&gt;"",IF(O1499&lt;&gt;0,O1499,P1499),0)</f>
        <v>1424110</v>
      </c>
      <c r="R1499" s="7">
        <f>Table1[[#This Row],[Số còn phải thu ĐK]]+Table1[[#This Row],[Giá Trị HD sau CK]]-Table1[[#This Row],[Số tiền đã thu]]</f>
        <v>0</v>
      </c>
      <c r="S1499" s="6">
        <f>IF(Table1[[#This Row],[Ngày hóa đơn]]&lt;&gt;"",Table1[[#This Row],[Ngày hóa đơn]],IF(Table1[[#This Row],[Ngày hạch toán]]&lt;&gt;"",Table1[[#This Row],[Ngày hạch toán]],""))</f>
        <v>45983</v>
      </c>
      <c r="T1499" s="7"/>
      <c r="U1499" s="6">
        <f>IF(Table1[[#This Row],[Ngày tính CN]]="","",S1499+T1499)</f>
        <v>45983</v>
      </c>
      <c r="V1499" s="35">
        <f ca="1">IF(Table1[[#This Row],[Hạn thanh toán]]="","",IF((U1499-NOW())&lt;0,0,(U1499-NOW())))</f>
        <v>0</v>
      </c>
      <c r="W1499" s="35"/>
      <c r="X1499" s="35" t="str">
        <f t="shared" ref="X1499:X1500" ca="1" si="204">IF(OR(U1499="",R1499=0),"",IF((U1499-NOW())&lt;0,-(U1499-NOW()),0))</f>
        <v/>
      </c>
      <c r="Y1499" s="2" t="str">
        <f t="shared" ref="Y1499:Y1500" si="205">IF(R1499=0,"Đã thanh toán",IF(X1499="","",IF(X1499&lt;=0,"Chưa đến hạn thanh toán",IF(X1499&lt;=30,"Nợ quá hạn 30 ngày",IF(X1499&lt;=60,"Nợ quá hạn từ 30 ngày đến 60 ngày",IF(X1499&lt;=90,"Nợ quá hạn từ 60 ngày đến 90 ngày",IF(X1499&lt;=120,"Nợ quá hạn từ 90 ngày đến 120 ngày","Nợ quá hạn hơn 120 ngày có khả năng mất thanh toán")))))))</f>
        <v>Đã thanh toán</v>
      </c>
      <c r="Z1499" s="51">
        <f t="shared" si="183"/>
        <v>45983</v>
      </c>
      <c r="AA1499" s="51">
        <f t="shared" si="184"/>
        <v>46034</v>
      </c>
      <c r="AD1499" s="2" t="str">
        <f>VLOOKUP($A1499,MA_KH!$A:$Q,MA_KH!O$1,0)</f>
        <v>LOTTE</v>
      </c>
      <c r="AE1499" s="2" t="str">
        <f>VLOOKUP($A1499,MA_KH!$A:$Q,MA_KH!P$1,0)</f>
        <v>CÔNG TY CỔ PHẦN TRUNG TÂM THƯƠNG MẠI LOTTE VIỆT NAM</v>
      </c>
    </row>
    <row r="1500" spans="1:31" ht="25.5" hidden="1" customHeight="1" x14ac:dyDescent="0.2">
      <c r="A1500" s="59" t="s">
        <v>22012</v>
      </c>
      <c r="B1500" s="59" t="s">
        <v>4423</v>
      </c>
      <c r="C1500" s="60">
        <v>45983</v>
      </c>
      <c r="D1500" s="59" t="s">
        <v>18973</v>
      </c>
      <c r="E1500" s="60">
        <v>45983</v>
      </c>
      <c r="F1500" s="59">
        <v>78350</v>
      </c>
      <c r="G1500" s="59" t="s">
        <v>18974</v>
      </c>
      <c r="H1500" s="61">
        <v>1190660</v>
      </c>
      <c r="I1500" s="62">
        <v>0</v>
      </c>
      <c r="J1500" s="61">
        <v>95253</v>
      </c>
      <c r="K1500" s="61">
        <v>1285913</v>
      </c>
      <c r="L1500" s="7" t="s">
        <v>51</v>
      </c>
      <c r="M1500" s="6">
        <v>46034</v>
      </c>
      <c r="O1500" s="35">
        <f>IF(Table1[[#This Row],[Phân loại]]="Tồn đầu kỳ",Table1[[#This Row],[Tổng giá trị]],0)</f>
        <v>1285913</v>
      </c>
      <c r="P1500" s="7">
        <f>IF(Table1[[#This Row],[Số còn phải thu ĐK]]&lt;&gt;0,0,IF(Table1[[#This Row],[Phân loại]]="Bán hàng",Table1[[#This Row],[Tổng giá trị]],-Table1[[#This Row],[Tổng giá trị]]))</f>
        <v>0</v>
      </c>
      <c r="Q1500" s="35">
        <f t="shared" si="203"/>
        <v>1285913</v>
      </c>
      <c r="R1500" s="7">
        <f>Table1[[#This Row],[Số còn phải thu ĐK]]+Table1[[#This Row],[Giá Trị HD sau CK]]-Table1[[#This Row],[Số tiền đã thu]]</f>
        <v>0</v>
      </c>
      <c r="S1500" s="6">
        <f>IF(Table1[[#This Row],[Ngày hóa đơn]]&lt;&gt;"",Table1[[#This Row],[Ngày hóa đơn]],IF(Table1[[#This Row],[Ngày hạch toán]]&lt;&gt;"",Table1[[#This Row],[Ngày hạch toán]],""))</f>
        <v>45983</v>
      </c>
      <c r="T1500" s="7"/>
      <c r="U1500" s="6">
        <f>IF(Table1[[#This Row],[Ngày tính CN]]="","",S1500+T1500)</f>
        <v>45983</v>
      </c>
      <c r="V1500" s="35">
        <f ca="1">IF(Table1[[#This Row],[Hạn thanh toán]]="","",IF((U1500-NOW())&lt;0,0,(U1500-NOW())))</f>
        <v>0</v>
      </c>
      <c r="W1500" s="35"/>
      <c r="X1500" s="35" t="str">
        <f t="shared" ca="1" si="204"/>
        <v/>
      </c>
      <c r="Y1500" s="2" t="str">
        <f t="shared" si="205"/>
        <v>Đã thanh toán</v>
      </c>
      <c r="Z1500" s="51">
        <f t="shared" si="183"/>
        <v>45983</v>
      </c>
      <c r="AA1500" s="51">
        <f t="shared" si="184"/>
        <v>46034</v>
      </c>
      <c r="AD1500" s="2" t="str">
        <f>VLOOKUP($A1500,MA_KH!$A:$Q,MA_KH!O$1,0)</f>
        <v>LOTTE</v>
      </c>
      <c r="AE1500" s="2" t="str">
        <f>VLOOKUP($A1500,MA_KH!$A:$Q,MA_KH!P$1,0)</f>
        <v>CÔNG TY CỔ PHẦN TRUNG TÂM THƯƠNG MẠI LOTTE VIỆT NAM</v>
      </c>
    </row>
    <row r="1501" spans="1:31" ht="25.5" hidden="1" customHeight="1" x14ac:dyDescent="0.2">
      <c r="A1501" s="59" t="s">
        <v>22014</v>
      </c>
      <c r="B1501" s="59" t="s">
        <v>4178</v>
      </c>
      <c r="C1501" s="60">
        <v>45983</v>
      </c>
      <c r="D1501" s="59" t="s">
        <v>18975</v>
      </c>
      <c r="E1501" s="60">
        <v>45983</v>
      </c>
      <c r="F1501" s="59">
        <v>78380</v>
      </c>
      <c r="G1501" s="59" t="s">
        <v>18976</v>
      </c>
      <c r="H1501" s="61">
        <v>1190660</v>
      </c>
      <c r="I1501" s="62">
        <v>0</v>
      </c>
      <c r="J1501" s="61">
        <v>95253</v>
      </c>
      <c r="K1501" s="61">
        <v>1285913</v>
      </c>
      <c r="L1501" s="7" t="s">
        <v>51</v>
      </c>
      <c r="M1501" s="6">
        <v>46034</v>
      </c>
      <c r="O1501" s="35">
        <f>IF(Table1[[#This Row],[Phân loại]]="Tồn đầu kỳ",Table1[[#This Row],[Tổng giá trị]],0)</f>
        <v>1285913</v>
      </c>
      <c r="P1501" s="7">
        <f>IF(Table1[[#This Row],[Số còn phải thu ĐK]]&lt;&gt;0,0,IF(Table1[[#This Row],[Phân loại]]="Bán hàng",Table1[[#This Row],[Tổng giá trị]],-Table1[[#This Row],[Tổng giá trị]]))</f>
        <v>0</v>
      </c>
      <c r="Q1501" s="35">
        <f>IF(M1501&lt;&gt;"",IF(O1501&lt;&gt;0,O1501,P1501),0)</f>
        <v>1285913</v>
      </c>
      <c r="R1501" s="7">
        <f>Table1[[#This Row],[Số còn phải thu ĐK]]+Table1[[#This Row],[Giá Trị HD sau CK]]-Table1[[#This Row],[Số tiền đã thu]]</f>
        <v>0</v>
      </c>
      <c r="S1501" s="6">
        <f>IF(Table1[[#This Row],[Ngày hóa đơn]]&lt;&gt;"",Table1[[#This Row],[Ngày hóa đơn]],IF(Table1[[#This Row],[Ngày hạch toán]]&lt;&gt;"",Table1[[#This Row],[Ngày hạch toán]],""))</f>
        <v>45983</v>
      </c>
      <c r="T1501" s="7"/>
      <c r="U1501" s="6">
        <f>IF(Table1[[#This Row],[Ngày tính CN]]="","",S1501+T1501)</f>
        <v>45983</v>
      </c>
      <c r="V1501" s="35">
        <f ca="1">IF(Table1[[#This Row],[Hạn thanh toán]]="","",IF((U1501-NOW())&lt;0,0,(U1501-NOW())))</f>
        <v>0</v>
      </c>
      <c r="W1501" s="35"/>
      <c r="X1501" s="35" t="str">
        <f ca="1">IF(OR(U1501="",R1501=0),"",IF((U1501-NOW())&lt;0,-(U1501-NOW()),0))</f>
        <v/>
      </c>
      <c r="Y1501" s="2" t="str">
        <f>IF(R1501=0,"Đã thanh toán",IF(X1501="","",IF(X1501&lt;=0,"Chưa đến hạn thanh toán",IF(X1501&lt;=30,"Nợ quá hạn 30 ngày",IF(X1501&lt;=60,"Nợ quá hạn từ 30 ngày đến 60 ngày",IF(X1501&lt;=90,"Nợ quá hạn từ 60 ngày đến 90 ngày",IF(X1501&lt;=120,"Nợ quá hạn từ 90 ngày đến 120 ngày","Nợ quá hạn hơn 120 ngày có khả năng mất thanh toán")))))))</f>
        <v>Đã thanh toán</v>
      </c>
      <c r="Z1501" s="51">
        <f t="shared" si="183"/>
        <v>45983</v>
      </c>
      <c r="AA1501" s="51">
        <f t="shared" si="184"/>
        <v>46034</v>
      </c>
      <c r="AD1501" s="2" t="str">
        <f>VLOOKUP($A1501,MA_KH!$A:$Q,MA_KH!O$1,0)</f>
        <v>LOTTE</v>
      </c>
      <c r="AE1501" s="2" t="str">
        <f>VLOOKUP($A1501,MA_KH!$A:$Q,MA_KH!P$1,0)</f>
        <v>CÔNG TY CỔ PHẦN TRUNG TÂM THƯƠNG MẠI LOTTE VIỆT NAM</v>
      </c>
    </row>
    <row r="1502" spans="1:31" ht="25.5" hidden="1" customHeight="1" x14ac:dyDescent="0.2">
      <c r="A1502" s="55" t="s">
        <v>22020</v>
      </c>
      <c r="B1502" s="55" t="s">
        <v>4103</v>
      </c>
      <c r="C1502" s="56">
        <v>45985</v>
      </c>
      <c r="D1502" s="55" t="s">
        <v>18977</v>
      </c>
      <c r="E1502" s="56">
        <v>45985</v>
      </c>
      <c r="F1502" s="55">
        <v>78466</v>
      </c>
      <c r="G1502" s="55" t="s">
        <v>18978</v>
      </c>
      <c r="H1502" s="57">
        <v>2145450</v>
      </c>
      <c r="I1502" s="58">
        <v>0</v>
      </c>
      <c r="J1502" s="57">
        <v>171636</v>
      </c>
      <c r="K1502" s="57">
        <v>2317086</v>
      </c>
      <c r="L1502" s="7" t="s">
        <v>51</v>
      </c>
      <c r="M1502" s="6">
        <v>46034</v>
      </c>
      <c r="O1502" s="35">
        <f>IF(Table1[[#This Row],[Phân loại]]="Tồn đầu kỳ",Table1[[#This Row],[Tổng giá trị]],0)</f>
        <v>2317086</v>
      </c>
      <c r="P1502" s="7">
        <f>IF(Table1[[#This Row],[Số còn phải thu ĐK]]&lt;&gt;0,0,IF(Table1[[#This Row],[Phân loại]]="Bán hàng",Table1[[#This Row],[Tổng giá trị]],-Table1[[#This Row],[Tổng giá trị]]))</f>
        <v>0</v>
      </c>
      <c r="Q1502" s="35">
        <f t="shared" ref="Q1502:Q1503" si="206">IF(M1502&lt;&gt;"",IF(O1502&lt;&gt;0,O1502,P1502),0)</f>
        <v>2317086</v>
      </c>
      <c r="R1502" s="7">
        <f>Table1[[#This Row],[Số còn phải thu ĐK]]+Table1[[#This Row],[Giá Trị HD sau CK]]-Table1[[#This Row],[Số tiền đã thu]]</f>
        <v>0</v>
      </c>
      <c r="S1502" s="6">
        <f>IF(Table1[[#This Row],[Ngày hóa đơn]]&lt;&gt;"",Table1[[#This Row],[Ngày hóa đơn]],IF(Table1[[#This Row],[Ngày hạch toán]]&lt;&gt;"",Table1[[#This Row],[Ngày hạch toán]],""))</f>
        <v>45985</v>
      </c>
      <c r="T1502" s="7"/>
      <c r="U1502" s="6">
        <f>IF(Table1[[#This Row],[Ngày tính CN]]="","",S1502+T1502)</f>
        <v>45985</v>
      </c>
      <c r="V1502" s="35">
        <f ca="1">IF(Table1[[#This Row],[Hạn thanh toán]]="","",IF((U1502-NOW())&lt;0,0,(U1502-NOW())))</f>
        <v>0</v>
      </c>
      <c r="W1502" s="35"/>
      <c r="X1502" s="35" t="str">
        <f t="shared" ref="X1502:X1503" ca="1" si="207">IF(OR(U1502="",R1502=0),"",IF((U1502-NOW())&lt;0,-(U1502-NOW()),0))</f>
        <v/>
      </c>
      <c r="Y1502" s="2" t="str">
        <f t="shared" ref="Y1502:Y1503" si="208">IF(R1502=0,"Đã thanh toán",IF(X1502="","",IF(X1502&lt;=0,"Chưa đến hạn thanh toán",IF(X1502&lt;=30,"Nợ quá hạn 30 ngày",IF(X1502&lt;=60,"Nợ quá hạn từ 30 ngày đến 60 ngày",IF(X1502&lt;=90,"Nợ quá hạn từ 60 ngày đến 90 ngày",IF(X1502&lt;=120,"Nợ quá hạn từ 90 ngày đến 120 ngày","Nợ quá hạn hơn 120 ngày có khả năng mất thanh toán")))))))</f>
        <v>Đã thanh toán</v>
      </c>
      <c r="Z1502" s="51">
        <f t="shared" si="183"/>
        <v>45985</v>
      </c>
      <c r="AA1502" s="51">
        <f t="shared" si="184"/>
        <v>46034</v>
      </c>
      <c r="AD1502" s="2" t="str">
        <f>VLOOKUP($A1502,MA_KH!$A:$Q,MA_KH!O$1,0)</f>
        <v>LOTTE</v>
      </c>
      <c r="AE1502" s="2" t="str">
        <f>VLOOKUP($A1502,MA_KH!$A:$Q,MA_KH!P$1,0)</f>
        <v>CÔNG TY CỔ PHẦN TRUNG TÂM THƯƠNG MẠI LOTTE VIỆT NAM</v>
      </c>
    </row>
    <row r="1503" spans="1:31" ht="25.5" hidden="1" customHeight="1" x14ac:dyDescent="0.2">
      <c r="A1503" s="59" t="s">
        <v>22020</v>
      </c>
      <c r="B1503" s="59" t="s">
        <v>4103</v>
      </c>
      <c r="C1503" s="60">
        <v>45985</v>
      </c>
      <c r="D1503" s="59" t="s">
        <v>18979</v>
      </c>
      <c r="E1503" s="60">
        <v>45985</v>
      </c>
      <c r="F1503" s="59">
        <v>78467</v>
      </c>
      <c r="G1503" s="59" t="s">
        <v>18980</v>
      </c>
      <c r="H1503" s="61">
        <v>1178385</v>
      </c>
      <c r="I1503" s="62">
        <v>0</v>
      </c>
      <c r="J1503" s="61">
        <v>94271</v>
      </c>
      <c r="K1503" s="61">
        <v>1272656</v>
      </c>
      <c r="L1503" s="7" t="s">
        <v>51</v>
      </c>
      <c r="M1503" s="6">
        <v>46034</v>
      </c>
      <c r="O1503" s="35">
        <f>IF(Table1[[#This Row],[Phân loại]]="Tồn đầu kỳ",Table1[[#This Row],[Tổng giá trị]],0)</f>
        <v>1272656</v>
      </c>
      <c r="P1503" s="7">
        <f>IF(Table1[[#This Row],[Số còn phải thu ĐK]]&lt;&gt;0,0,IF(Table1[[#This Row],[Phân loại]]="Bán hàng",Table1[[#This Row],[Tổng giá trị]],-Table1[[#This Row],[Tổng giá trị]]))</f>
        <v>0</v>
      </c>
      <c r="Q1503" s="35">
        <f t="shared" si="206"/>
        <v>1272656</v>
      </c>
      <c r="R1503" s="7">
        <f>Table1[[#This Row],[Số còn phải thu ĐK]]+Table1[[#This Row],[Giá Trị HD sau CK]]-Table1[[#This Row],[Số tiền đã thu]]</f>
        <v>0</v>
      </c>
      <c r="S1503" s="6">
        <f>IF(Table1[[#This Row],[Ngày hóa đơn]]&lt;&gt;"",Table1[[#This Row],[Ngày hóa đơn]],IF(Table1[[#This Row],[Ngày hạch toán]]&lt;&gt;"",Table1[[#This Row],[Ngày hạch toán]],""))</f>
        <v>45985</v>
      </c>
      <c r="T1503" s="7"/>
      <c r="U1503" s="6">
        <f>IF(Table1[[#This Row],[Ngày tính CN]]="","",S1503+T1503)</f>
        <v>45985</v>
      </c>
      <c r="V1503" s="35">
        <f ca="1">IF(Table1[[#This Row],[Hạn thanh toán]]="","",IF((U1503-NOW())&lt;0,0,(U1503-NOW())))</f>
        <v>0</v>
      </c>
      <c r="W1503" s="35"/>
      <c r="X1503" s="35" t="str">
        <f t="shared" ca="1" si="207"/>
        <v/>
      </c>
      <c r="Y1503" s="2" t="str">
        <f t="shared" si="208"/>
        <v>Đã thanh toán</v>
      </c>
      <c r="Z1503" s="51">
        <f t="shared" si="183"/>
        <v>45985</v>
      </c>
      <c r="AA1503" s="51">
        <f t="shared" si="184"/>
        <v>46034</v>
      </c>
      <c r="AD1503" s="2" t="str">
        <f>VLOOKUP($A1503,MA_KH!$A:$Q,MA_KH!O$1,0)</f>
        <v>LOTTE</v>
      </c>
      <c r="AE1503" s="2" t="str">
        <f>VLOOKUP($A1503,MA_KH!$A:$Q,MA_KH!P$1,0)</f>
        <v>CÔNG TY CỔ PHẦN TRUNG TÂM THƯƠNG MẠI LOTTE VIỆT NAM</v>
      </c>
    </row>
    <row r="1504" spans="1:31" ht="25.5" hidden="1" customHeight="1" x14ac:dyDescent="0.2">
      <c r="A1504" s="55" t="s">
        <v>22014</v>
      </c>
      <c r="B1504" s="55" t="s">
        <v>4178</v>
      </c>
      <c r="C1504" s="56">
        <v>45985</v>
      </c>
      <c r="D1504" s="55" t="s">
        <v>18981</v>
      </c>
      <c r="E1504" s="56">
        <v>45985</v>
      </c>
      <c r="F1504" s="55">
        <v>78456</v>
      </c>
      <c r="G1504" s="55" t="s">
        <v>18982</v>
      </c>
      <c r="H1504" s="57">
        <v>4994010</v>
      </c>
      <c r="I1504" s="58">
        <v>0</v>
      </c>
      <c r="J1504" s="57">
        <v>399521</v>
      </c>
      <c r="K1504" s="57">
        <v>5393531</v>
      </c>
      <c r="L1504" s="7" t="s">
        <v>51</v>
      </c>
      <c r="M1504" s="6">
        <v>46034</v>
      </c>
      <c r="O1504" s="35">
        <f>IF(Table1[[#This Row],[Phân loại]]="Tồn đầu kỳ",Table1[[#This Row],[Tổng giá trị]],0)</f>
        <v>5393531</v>
      </c>
      <c r="P1504" s="7">
        <f>IF(Table1[[#This Row],[Số còn phải thu ĐK]]&lt;&gt;0,0,IF(Table1[[#This Row],[Phân loại]]="Bán hàng",Table1[[#This Row],[Tổng giá trị]],-Table1[[#This Row],[Tổng giá trị]]))</f>
        <v>0</v>
      </c>
      <c r="Q1504" s="35">
        <f t="shared" ref="Q1504:Q1505" si="209">IF(M1504&lt;&gt;"",IF(O1504&lt;&gt;0,O1504,P1504),0)</f>
        <v>5393531</v>
      </c>
      <c r="R1504" s="7">
        <f>Table1[[#This Row],[Số còn phải thu ĐK]]+Table1[[#This Row],[Giá Trị HD sau CK]]-Table1[[#This Row],[Số tiền đã thu]]</f>
        <v>0</v>
      </c>
      <c r="S1504" s="6">
        <f>IF(Table1[[#This Row],[Ngày hóa đơn]]&lt;&gt;"",Table1[[#This Row],[Ngày hóa đơn]],IF(Table1[[#This Row],[Ngày hạch toán]]&lt;&gt;"",Table1[[#This Row],[Ngày hạch toán]],""))</f>
        <v>45985</v>
      </c>
      <c r="T1504" s="7"/>
      <c r="U1504" s="6">
        <f>IF(Table1[[#This Row],[Ngày tính CN]]="","",S1504+T1504)</f>
        <v>45985</v>
      </c>
      <c r="V1504" s="35">
        <f ca="1">IF(Table1[[#This Row],[Hạn thanh toán]]="","",IF((U1504-NOW())&lt;0,0,(U1504-NOW())))</f>
        <v>0</v>
      </c>
      <c r="W1504" s="35"/>
      <c r="X1504" s="35" t="str">
        <f t="shared" ref="X1504:X1505" ca="1" si="210">IF(OR(U1504="",R1504=0),"",IF((U1504-NOW())&lt;0,-(U1504-NOW()),0))</f>
        <v/>
      </c>
      <c r="Y1504" s="2" t="str">
        <f t="shared" ref="Y1504:Y1505" si="211">IF(R1504=0,"Đã thanh toán",IF(X1504="","",IF(X1504&lt;=0,"Chưa đến hạn thanh toán",IF(X1504&lt;=30,"Nợ quá hạn 30 ngày",IF(X1504&lt;=60,"Nợ quá hạn từ 30 ngày đến 60 ngày",IF(X1504&lt;=90,"Nợ quá hạn từ 60 ngày đến 90 ngày",IF(X1504&lt;=120,"Nợ quá hạn từ 90 ngày đến 120 ngày","Nợ quá hạn hơn 120 ngày có khả năng mất thanh toán")))))))</f>
        <v>Đã thanh toán</v>
      </c>
      <c r="Z1504" s="51">
        <f t="shared" si="183"/>
        <v>45985</v>
      </c>
      <c r="AA1504" s="51">
        <f t="shared" si="184"/>
        <v>46034</v>
      </c>
      <c r="AD1504" s="2" t="str">
        <f>VLOOKUP($A1504,MA_KH!$A:$Q,MA_KH!O$1,0)</f>
        <v>LOTTE</v>
      </c>
      <c r="AE1504" s="2" t="str">
        <f>VLOOKUP($A1504,MA_KH!$A:$Q,MA_KH!P$1,0)</f>
        <v>CÔNG TY CỔ PHẦN TRUNG TÂM THƯƠNG MẠI LOTTE VIỆT NAM</v>
      </c>
    </row>
    <row r="1505" spans="1:31" ht="25.5" hidden="1" customHeight="1" x14ac:dyDescent="0.2">
      <c r="A1505" s="59" t="s">
        <v>22014</v>
      </c>
      <c r="B1505" s="59" t="s">
        <v>4178</v>
      </c>
      <c r="C1505" s="60">
        <v>45985</v>
      </c>
      <c r="D1505" s="59" t="s">
        <v>18983</v>
      </c>
      <c r="E1505" s="60">
        <v>45985</v>
      </c>
      <c r="F1505" s="59">
        <v>78458</v>
      </c>
      <c r="G1505" s="59" t="s">
        <v>18984</v>
      </c>
      <c r="H1505" s="61">
        <v>2948820</v>
      </c>
      <c r="I1505" s="62">
        <v>0</v>
      </c>
      <c r="J1505" s="61">
        <v>235906</v>
      </c>
      <c r="K1505" s="61">
        <v>3184726</v>
      </c>
      <c r="L1505" s="7" t="s">
        <v>51</v>
      </c>
      <c r="M1505" s="6">
        <v>46034</v>
      </c>
      <c r="O1505" s="35">
        <f>IF(Table1[[#This Row],[Phân loại]]="Tồn đầu kỳ",Table1[[#This Row],[Tổng giá trị]],0)</f>
        <v>3184726</v>
      </c>
      <c r="P1505" s="7">
        <f>IF(Table1[[#This Row],[Số còn phải thu ĐK]]&lt;&gt;0,0,IF(Table1[[#This Row],[Phân loại]]="Bán hàng",Table1[[#This Row],[Tổng giá trị]],-Table1[[#This Row],[Tổng giá trị]]))</f>
        <v>0</v>
      </c>
      <c r="Q1505" s="35">
        <f t="shared" si="209"/>
        <v>3184726</v>
      </c>
      <c r="R1505" s="7">
        <f>Table1[[#This Row],[Số còn phải thu ĐK]]+Table1[[#This Row],[Giá Trị HD sau CK]]-Table1[[#This Row],[Số tiền đã thu]]</f>
        <v>0</v>
      </c>
      <c r="S1505" s="6">
        <f>IF(Table1[[#This Row],[Ngày hóa đơn]]&lt;&gt;"",Table1[[#This Row],[Ngày hóa đơn]],IF(Table1[[#This Row],[Ngày hạch toán]]&lt;&gt;"",Table1[[#This Row],[Ngày hạch toán]],""))</f>
        <v>45985</v>
      </c>
      <c r="T1505" s="7"/>
      <c r="U1505" s="6">
        <f>IF(Table1[[#This Row],[Ngày tính CN]]="","",S1505+T1505)</f>
        <v>45985</v>
      </c>
      <c r="V1505" s="35">
        <f ca="1">IF(Table1[[#This Row],[Hạn thanh toán]]="","",IF((U1505-NOW())&lt;0,0,(U1505-NOW())))</f>
        <v>0</v>
      </c>
      <c r="W1505" s="35"/>
      <c r="X1505" s="35" t="str">
        <f t="shared" ca="1" si="210"/>
        <v/>
      </c>
      <c r="Y1505" s="2" t="str">
        <f t="shared" si="211"/>
        <v>Đã thanh toán</v>
      </c>
      <c r="Z1505" s="51">
        <f t="shared" si="183"/>
        <v>45985</v>
      </c>
      <c r="AA1505" s="51">
        <f t="shared" si="184"/>
        <v>46034</v>
      </c>
      <c r="AD1505" s="2" t="str">
        <f>VLOOKUP($A1505,MA_KH!$A:$Q,MA_KH!O$1,0)</f>
        <v>LOTTE</v>
      </c>
      <c r="AE1505" s="2" t="str">
        <f>VLOOKUP($A1505,MA_KH!$A:$Q,MA_KH!P$1,0)</f>
        <v>CÔNG TY CỔ PHẦN TRUNG TÂM THƯƠNG MẠI LOTTE VIỆT NAM</v>
      </c>
    </row>
    <row r="1506" spans="1:31" ht="25.5" hidden="1" customHeight="1" x14ac:dyDescent="0.2">
      <c r="A1506" s="59" t="s">
        <v>22011</v>
      </c>
      <c r="B1506" s="59" t="s">
        <v>4351</v>
      </c>
      <c r="C1506" s="60">
        <v>45985</v>
      </c>
      <c r="D1506" s="59" t="s">
        <v>18985</v>
      </c>
      <c r="E1506" s="60">
        <v>45985</v>
      </c>
      <c r="F1506" s="59">
        <v>78504</v>
      </c>
      <c r="G1506" s="59" t="s">
        <v>18986</v>
      </c>
      <c r="H1506" s="61">
        <v>8334620</v>
      </c>
      <c r="I1506" s="62">
        <v>0</v>
      </c>
      <c r="J1506" s="61">
        <v>666770</v>
      </c>
      <c r="K1506" s="61">
        <v>9001390</v>
      </c>
      <c r="L1506" s="7" t="s">
        <v>51</v>
      </c>
      <c r="M1506" s="6">
        <v>46034</v>
      </c>
      <c r="O1506" s="35">
        <f>IF(Table1[[#This Row],[Phân loại]]="Tồn đầu kỳ",Table1[[#This Row],[Tổng giá trị]],0)</f>
        <v>9001390</v>
      </c>
      <c r="P1506" s="7">
        <f>IF(Table1[[#This Row],[Số còn phải thu ĐK]]&lt;&gt;0,0,IF(Table1[[#This Row],[Phân loại]]="Bán hàng",Table1[[#This Row],[Tổng giá trị]],-Table1[[#This Row],[Tổng giá trị]]))</f>
        <v>0</v>
      </c>
      <c r="Q1506" s="35">
        <f>IF(M1506&lt;&gt;"",IF(O1506&lt;&gt;0,O1506,P1506),0)</f>
        <v>9001390</v>
      </c>
      <c r="R1506" s="7">
        <f>Table1[[#This Row],[Số còn phải thu ĐK]]+Table1[[#This Row],[Giá Trị HD sau CK]]-Table1[[#This Row],[Số tiền đã thu]]</f>
        <v>0</v>
      </c>
      <c r="S1506" s="6">
        <f>IF(Table1[[#This Row],[Ngày hóa đơn]]&lt;&gt;"",Table1[[#This Row],[Ngày hóa đơn]],IF(Table1[[#This Row],[Ngày hạch toán]]&lt;&gt;"",Table1[[#This Row],[Ngày hạch toán]],""))</f>
        <v>45985</v>
      </c>
      <c r="T1506" s="7"/>
      <c r="U1506" s="6">
        <f>IF(Table1[[#This Row],[Ngày tính CN]]="","",S1506+T1506)</f>
        <v>45985</v>
      </c>
      <c r="V1506" s="35">
        <f ca="1">IF(Table1[[#This Row],[Hạn thanh toán]]="","",IF((U1506-NOW())&lt;0,0,(U1506-NOW())))</f>
        <v>0</v>
      </c>
      <c r="W1506" s="35"/>
      <c r="X1506" s="35" t="str">
        <f ca="1">IF(OR(U1506="",R1506=0),"",IF((U1506-NOW())&lt;0,-(U1506-NOW()),0))</f>
        <v/>
      </c>
      <c r="Y1506" s="2" t="str">
        <f>IF(R1506=0,"Đã thanh toán",IF(X1506="","",IF(X1506&lt;=0,"Chưa đến hạn thanh toán",IF(X1506&lt;=30,"Nợ quá hạn 30 ngày",IF(X1506&lt;=60,"Nợ quá hạn từ 30 ngày đến 60 ngày",IF(X1506&lt;=90,"Nợ quá hạn từ 60 ngày đến 90 ngày",IF(X1506&lt;=120,"Nợ quá hạn từ 90 ngày đến 120 ngày","Nợ quá hạn hơn 120 ngày có khả năng mất thanh toán")))))))</f>
        <v>Đã thanh toán</v>
      </c>
      <c r="Z1506" s="51">
        <f t="shared" si="183"/>
        <v>45985</v>
      </c>
      <c r="AA1506" s="51">
        <f t="shared" si="184"/>
        <v>46034</v>
      </c>
      <c r="AD1506" s="2" t="str">
        <f>VLOOKUP($A1506,MA_KH!$A:$Q,MA_KH!O$1,0)</f>
        <v>LOTTE</v>
      </c>
      <c r="AE1506" s="2" t="str">
        <f>VLOOKUP($A1506,MA_KH!$A:$Q,MA_KH!P$1,0)</f>
        <v>CÔNG TY CỔ PHẦN TRUNG TÂM THƯƠNG MẠI LOTTE VIỆT NAM</v>
      </c>
    </row>
    <row r="1507" spans="1:31" ht="25.5" hidden="1" customHeight="1" x14ac:dyDescent="0.2">
      <c r="A1507" s="55" t="s">
        <v>22010</v>
      </c>
      <c r="B1507" s="55" t="s">
        <v>4279</v>
      </c>
      <c r="C1507" s="56">
        <v>45986</v>
      </c>
      <c r="D1507" s="55" t="s">
        <v>18987</v>
      </c>
      <c r="E1507" s="56">
        <v>45986</v>
      </c>
      <c r="F1507" s="55">
        <v>78502</v>
      </c>
      <c r="G1507" s="55" t="s">
        <v>18988</v>
      </c>
      <c r="H1507" s="57">
        <v>1318620</v>
      </c>
      <c r="I1507" s="58">
        <v>0</v>
      </c>
      <c r="J1507" s="57">
        <v>105490</v>
      </c>
      <c r="K1507" s="57">
        <v>1424110</v>
      </c>
      <c r="L1507" s="7" t="s">
        <v>51</v>
      </c>
      <c r="M1507" s="6">
        <v>46034</v>
      </c>
      <c r="O1507" s="35">
        <f>IF(Table1[[#This Row],[Phân loại]]="Tồn đầu kỳ",Table1[[#This Row],[Tổng giá trị]],0)</f>
        <v>1424110</v>
      </c>
      <c r="P1507" s="7">
        <f>IF(Table1[[#This Row],[Số còn phải thu ĐK]]&lt;&gt;0,0,IF(Table1[[#This Row],[Phân loại]]="Bán hàng",Table1[[#This Row],[Tổng giá trị]],-Table1[[#This Row],[Tổng giá trị]]))</f>
        <v>0</v>
      </c>
      <c r="Q1507" s="35">
        <f t="shared" ref="Q1507:Q1508" si="212">IF(M1507&lt;&gt;"",IF(O1507&lt;&gt;0,O1507,P1507),0)</f>
        <v>1424110</v>
      </c>
      <c r="R1507" s="7">
        <f>Table1[[#This Row],[Số còn phải thu ĐK]]+Table1[[#This Row],[Giá Trị HD sau CK]]-Table1[[#This Row],[Số tiền đã thu]]</f>
        <v>0</v>
      </c>
      <c r="S1507" s="6">
        <f>IF(Table1[[#This Row],[Ngày hóa đơn]]&lt;&gt;"",Table1[[#This Row],[Ngày hóa đơn]],IF(Table1[[#This Row],[Ngày hạch toán]]&lt;&gt;"",Table1[[#This Row],[Ngày hạch toán]],""))</f>
        <v>45986</v>
      </c>
      <c r="T1507" s="7"/>
      <c r="U1507" s="6">
        <f>IF(Table1[[#This Row],[Ngày tính CN]]="","",S1507+T1507)</f>
        <v>45986</v>
      </c>
      <c r="V1507" s="35">
        <f ca="1">IF(Table1[[#This Row],[Hạn thanh toán]]="","",IF((U1507-NOW())&lt;0,0,(U1507-NOW())))</f>
        <v>0</v>
      </c>
      <c r="W1507" s="35"/>
      <c r="X1507" s="35" t="str">
        <f t="shared" ref="X1507:X1508" ca="1" si="213">IF(OR(U1507="",R1507=0),"",IF((U1507-NOW())&lt;0,-(U1507-NOW()),0))</f>
        <v/>
      </c>
      <c r="Y1507" s="2" t="str">
        <f t="shared" ref="Y1507:Y1508" si="214">IF(R1507=0,"Đã thanh toán",IF(X1507="","",IF(X1507&lt;=0,"Chưa đến hạn thanh toán",IF(X1507&lt;=30,"Nợ quá hạn 30 ngày",IF(X1507&lt;=60,"Nợ quá hạn từ 30 ngày đến 60 ngày",IF(X1507&lt;=90,"Nợ quá hạn từ 60 ngày đến 90 ngày",IF(X1507&lt;=120,"Nợ quá hạn từ 90 ngày đến 120 ngày","Nợ quá hạn hơn 120 ngày có khả năng mất thanh toán")))))))</f>
        <v>Đã thanh toán</v>
      </c>
      <c r="Z1507" s="51">
        <f t="shared" si="183"/>
        <v>45986</v>
      </c>
      <c r="AA1507" s="51">
        <f t="shared" si="184"/>
        <v>46034</v>
      </c>
      <c r="AD1507" s="2" t="str">
        <f>VLOOKUP($A1507,MA_KH!$A:$Q,MA_KH!O$1,0)</f>
        <v>LOTTE</v>
      </c>
      <c r="AE1507" s="2" t="str">
        <f>VLOOKUP($A1507,MA_KH!$A:$Q,MA_KH!P$1,0)</f>
        <v>CÔNG TY CỔ PHẦN TRUNG TÂM THƯƠNG MẠI LOTTE VIỆT NAM</v>
      </c>
    </row>
    <row r="1508" spans="1:31" ht="25.5" hidden="1" customHeight="1" x14ac:dyDescent="0.2">
      <c r="A1508" s="59" t="s">
        <v>22010</v>
      </c>
      <c r="B1508" s="59" t="s">
        <v>4279</v>
      </c>
      <c r="C1508" s="60">
        <v>45986</v>
      </c>
      <c r="D1508" s="59" t="s">
        <v>18989</v>
      </c>
      <c r="E1508" s="60">
        <v>45986</v>
      </c>
      <c r="F1508" s="59">
        <v>78503</v>
      </c>
      <c r="G1508" s="59" t="s">
        <v>18990</v>
      </c>
      <c r="H1508" s="61">
        <v>583055</v>
      </c>
      <c r="I1508" s="62">
        <v>0</v>
      </c>
      <c r="J1508" s="61">
        <v>46644</v>
      </c>
      <c r="K1508" s="61">
        <v>629699</v>
      </c>
      <c r="L1508" s="7" t="s">
        <v>51</v>
      </c>
      <c r="M1508" s="6">
        <v>46034</v>
      </c>
      <c r="O1508" s="35">
        <f>IF(Table1[[#This Row],[Phân loại]]="Tồn đầu kỳ",Table1[[#This Row],[Tổng giá trị]],0)</f>
        <v>629699</v>
      </c>
      <c r="P1508" s="7">
        <f>IF(Table1[[#This Row],[Số còn phải thu ĐK]]&lt;&gt;0,0,IF(Table1[[#This Row],[Phân loại]]="Bán hàng",Table1[[#This Row],[Tổng giá trị]],-Table1[[#This Row],[Tổng giá trị]]))</f>
        <v>0</v>
      </c>
      <c r="Q1508" s="35">
        <f t="shared" si="212"/>
        <v>629699</v>
      </c>
      <c r="R1508" s="7">
        <f>Table1[[#This Row],[Số còn phải thu ĐK]]+Table1[[#This Row],[Giá Trị HD sau CK]]-Table1[[#This Row],[Số tiền đã thu]]</f>
        <v>0</v>
      </c>
      <c r="S1508" s="6">
        <f>IF(Table1[[#This Row],[Ngày hóa đơn]]&lt;&gt;"",Table1[[#This Row],[Ngày hóa đơn]],IF(Table1[[#This Row],[Ngày hạch toán]]&lt;&gt;"",Table1[[#This Row],[Ngày hạch toán]],""))</f>
        <v>45986</v>
      </c>
      <c r="T1508" s="7"/>
      <c r="U1508" s="6">
        <f>IF(Table1[[#This Row],[Ngày tính CN]]="","",S1508+T1508)</f>
        <v>45986</v>
      </c>
      <c r="V1508" s="35">
        <f ca="1">IF(Table1[[#This Row],[Hạn thanh toán]]="","",IF((U1508-NOW())&lt;0,0,(U1508-NOW())))</f>
        <v>0</v>
      </c>
      <c r="W1508" s="35"/>
      <c r="X1508" s="35" t="str">
        <f t="shared" ca="1" si="213"/>
        <v/>
      </c>
      <c r="Y1508" s="2" t="str">
        <f t="shared" si="214"/>
        <v>Đã thanh toán</v>
      </c>
      <c r="Z1508" s="51">
        <f t="shared" si="183"/>
        <v>45986</v>
      </c>
      <c r="AA1508" s="51">
        <f t="shared" si="184"/>
        <v>46034</v>
      </c>
      <c r="AD1508" s="2" t="str">
        <f>VLOOKUP($A1508,MA_KH!$A:$Q,MA_KH!O$1,0)</f>
        <v>LOTTE</v>
      </c>
      <c r="AE1508" s="2" t="str">
        <f>VLOOKUP($A1508,MA_KH!$A:$Q,MA_KH!P$1,0)</f>
        <v>CÔNG TY CỔ PHẦN TRUNG TÂM THƯƠNG MẠI LOTTE VIỆT NAM</v>
      </c>
    </row>
    <row r="1509" spans="1:31" ht="25.5" hidden="1" customHeight="1" x14ac:dyDescent="0.2">
      <c r="A1509" s="55" t="s">
        <v>22016</v>
      </c>
      <c r="B1509" s="55" t="s">
        <v>4289</v>
      </c>
      <c r="C1509" s="56">
        <v>45989</v>
      </c>
      <c r="D1509" s="55" t="s">
        <v>18991</v>
      </c>
      <c r="E1509" s="56">
        <v>45989</v>
      </c>
      <c r="F1509" s="55">
        <v>79387</v>
      </c>
      <c r="G1509" s="55" t="s">
        <v>18992</v>
      </c>
      <c r="H1509" s="57">
        <v>4762640</v>
      </c>
      <c r="I1509" s="58">
        <v>0</v>
      </c>
      <c r="J1509" s="57">
        <v>381011</v>
      </c>
      <c r="K1509" s="57">
        <v>5143651</v>
      </c>
      <c r="L1509" s="7" t="s">
        <v>51</v>
      </c>
      <c r="M1509" s="6">
        <v>46034</v>
      </c>
      <c r="O1509" s="35">
        <f>IF(Table1[[#This Row],[Phân loại]]="Tồn đầu kỳ",Table1[[#This Row],[Tổng giá trị]],0)</f>
        <v>5143651</v>
      </c>
      <c r="P1509" s="7">
        <f>IF(Table1[[#This Row],[Số còn phải thu ĐK]]&lt;&gt;0,0,IF(Table1[[#This Row],[Phân loại]]="Bán hàng",Table1[[#This Row],[Tổng giá trị]],-Table1[[#This Row],[Tổng giá trị]]))</f>
        <v>0</v>
      </c>
      <c r="Q1509" s="35">
        <f t="shared" ref="Q1509:Q1510" si="215">IF(M1509&lt;&gt;"",IF(O1509&lt;&gt;0,O1509,P1509),0)</f>
        <v>5143651</v>
      </c>
      <c r="R1509" s="7">
        <f>Table1[[#This Row],[Số còn phải thu ĐK]]+Table1[[#This Row],[Giá Trị HD sau CK]]-Table1[[#This Row],[Số tiền đã thu]]</f>
        <v>0</v>
      </c>
      <c r="S1509" s="6">
        <f>IF(Table1[[#This Row],[Ngày hóa đơn]]&lt;&gt;"",Table1[[#This Row],[Ngày hóa đơn]],IF(Table1[[#This Row],[Ngày hạch toán]]&lt;&gt;"",Table1[[#This Row],[Ngày hạch toán]],""))</f>
        <v>45989</v>
      </c>
      <c r="T1509" s="7"/>
      <c r="U1509" s="6">
        <f>IF(Table1[[#This Row],[Ngày tính CN]]="","",S1509+T1509)</f>
        <v>45989</v>
      </c>
      <c r="V1509" s="35">
        <f ca="1">IF(Table1[[#This Row],[Hạn thanh toán]]="","",IF((U1509-NOW())&lt;0,0,(U1509-NOW())))</f>
        <v>0</v>
      </c>
      <c r="W1509" s="35"/>
      <c r="X1509" s="35" t="str">
        <f t="shared" ref="X1509:X1510" ca="1" si="216">IF(OR(U1509="",R1509=0),"",IF((U1509-NOW())&lt;0,-(U1509-NOW()),0))</f>
        <v/>
      </c>
      <c r="Y1509" s="2" t="str">
        <f t="shared" ref="Y1509:Y1510" si="217">IF(R1509=0,"Đã thanh toán",IF(X1509="","",IF(X1509&lt;=0,"Chưa đến hạn thanh toán",IF(X1509&lt;=30,"Nợ quá hạn 30 ngày",IF(X1509&lt;=60,"Nợ quá hạn từ 30 ngày đến 60 ngày",IF(X1509&lt;=90,"Nợ quá hạn từ 60 ngày đến 90 ngày",IF(X1509&lt;=120,"Nợ quá hạn từ 90 ngày đến 120 ngày","Nợ quá hạn hơn 120 ngày có khả năng mất thanh toán")))))))</f>
        <v>Đã thanh toán</v>
      </c>
      <c r="Z1509" s="51">
        <f t="shared" si="183"/>
        <v>45989</v>
      </c>
      <c r="AA1509" s="51">
        <f t="shared" si="184"/>
        <v>46034</v>
      </c>
      <c r="AD1509" s="2" t="str">
        <f>VLOOKUP($A1509,MA_KH!$A:$Q,MA_KH!O$1,0)</f>
        <v>LOTTE</v>
      </c>
      <c r="AE1509" s="2" t="str">
        <f>VLOOKUP($A1509,MA_KH!$A:$Q,MA_KH!P$1,0)</f>
        <v>CÔNG TY CỔ PHẦN TRUNG TÂM THƯƠNG MẠI LOTTE VIỆT NAM</v>
      </c>
    </row>
    <row r="1510" spans="1:31" ht="25.5" hidden="1" customHeight="1" x14ac:dyDescent="0.2">
      <c r="A1510" s="59" t="s">
        <v>22016</v>
      </c>
      <c r="B1510" s="59" t="s">
        <v>4289</v>
      </c>
      <c r="C1510" s="60">
        <v>45989</v>
      </c>
      <c r="D1510" s="59" t="s">
        <v>18993</v>
      </c>
      <c r="E1510" s="60">
        <v>45989</v>
      </c>
      <c r="F1510" s="59">
        <v>79388</v>
      </c>
      <c r="G1510" s="59" t="s">
        <v>18994</v>
      </c>
      <c r="H1510" s="61">
        <v>1190660</v>
      </c>
      <c r="I1510" s="62">
        <v>0</v>
      </c>
      <c r="J1510" s="61">
        <v>95253</v>
      </c>
      <c r="K1510" s="61">
        <v>1285913</v>
      </c>
      <c r="L1510" s="7" t="s">
        <v>51</v>
      </c>
      <c r="M1510" s="6">
        <v>46034</v>
      </c>
      <c r="O1510" s="35">
        <f>IF(Table1[[#This Row],[Phân loại]]="Tồn đầu kỳ",Table1[[#This Row],[Tổng giá trị]],0)</f>
        <v>1285913</v>
      </c>
      <c r="P1510" s="7">
        <f>IF(Table1[[#This Row],[Số còn phải thu ĐK]]&lt;&gt;0,0,IF(Table1[[#This Row],[Phân loại]]="Bán hàng",Table1[[#This Row],[Tổng giá trị]],-Table1[[#This Row],[Tổng giá trị]]))</f>
        <v>0</v>
      </c>
      <c r="Q1510" s="35">
        <f t="shared" si="215"/>
        <v>1285913</v>
      </c>
      <c r="R1510" s="7">
        <f>Table1[[#This Row],[Số còn phải thu ĐK]]+Table1[[#This Row],[Giá Trị HD sau CK]]-Table1[[#This Row],[Số tiền đã thu]]</f>
        <v>0</v>
      </c>
      <c r="S1510" s="6">
        <f>IF(Table1[[#This Row],[Ngày hóa đơn]]&lt;&gt;"",Table1[[#This Row],[Ngày hóa đơn]],IF(Table1[[#This Row],[Ngày hạch toán]]&lt;&gt;"",Table1[[#This Row],[Ngày hạch toán]],""))</f>
        <v>45989</v>
      </c>
      <c r="T1510" s="7"/>
      <c r="U1510" s="6">
        <f>IF(Table1[[#This Row],[Ngày tính CN]]="","",S1510+T1510)</f>
        <v>45989</v>
      </c>
      <c r="V1510" s="35">
        <f ca="1">IF(Table1[[#This Row],[Hạn thanh toán]]="","",IF((U1510-NOW())&lt;0,0,(U1510-NOW())))</f>
        <v>0</v>
      </c>
      <c r="W1510" s="35"/>
      <c r="X1510" s="35" t="str">
        <f t="shared" ca="1" si="216"/>
        <v/>
      </c>
      <c r="Y1510" s="2" t="str">
        <f t="shared" si="217"/>
        <v>Đã thanh toán</v>
      </c>
      <c r="Z1510" s="51">
        <f t="shared" si="183"/>
        <v>45989</v>
      </c>
      <c r="AA1510" s="51">
        <f t="shared" si="184"/>
        <v>46034</v>
      </c>
      <c r="AD1510" s="2" t="str">
        <f>VLOOKUP($A1510,MA_KH!$A:$Q,MA_KH!O$1,0)</f>
        <v>LOTTE</v>
      </c>
      <c r="AE1510" s="2" t="str">
        <f>VLOOKUP($A1510,MA_KH!$A:$Q,MA_KH!P$1,0)</f>
        <v>CÔNG TY CỔ PHẦN TRUNG TÂM THƯƠNG MẠI LOTTE VIỆT NAM</v>
      </c>
    </row>
    <row r="1511" spans="1:31" ht="25.5" hidden="1" customHeight="1" x14ac:dyDescent="0.2">
      <c r="A1511" s="55" t="s">
        <v>22022</v>
      </c>
      <c r="B1511" s="55" t="s">
        <v>4019</v>
      </c>
      <c r="C1511" s="56">
        <v>45990</v>
      </c>
      <c r="D1511" s="55" t="s">
        <v>18995</v>
      </c>
      <c r="E1511" s="56">
        <v>45990</v>
      </c>
      <c r="F1511" s="55">
        <v>79424</v>
      </c>
      <c r="G1511" s="55" t="s">
        <v>18996</v>
      </c>
      <c r="H1511" s="57">
        <v>3017000</v>
      </c>
      <c r="I1511" s="58">
        <v>0</v>
      </c>
      <c r="J1511" s="57">
        <v>241360</v>
      </c>
      <c r="K1511" s="57">
        <v>3258360</v>
      </c>
      <c r="L1511" s="7" t="s">
        <v>51</v>
      </c>
      <c r="M1511" s="6">
        <v>46052</v>
      </c>
      <c r="O1511" s="35">
        <f>IF(Table1[[#This Row],[Phân loại]]="Tồn đầu kỳ",Table1[[#This Row],[Tổng giá trị]],0)</f>
        <v>3258360</v>
      </c>
      <c r="P1511" s="7">
        <f>IF(Table1[[#This Row],[Số còn phải thu ĐK]]&lt;&gt;0,0,IF(Table1[[#This Row],[Phân loại]]="Bán hàng",Table1[[#This Row],[Tổng giá trị]],-Table1[[#This Row],[Tổng giá trị]]))</f>
        <v>0</v>
      </c>
      <c r="Q1511" s="35">
        <f t="shared" ref="Q1511:Q1513" si="218">IF(M1511&lt;&gt;"",IF(O1511&lt;&gt;0,O1511,P1511),0)</f>
        <v>3258360</v>
      </c>
      <c r="R1511" s="7">
        <f>Table1[[#This Row],[Số còn phải thu ĐK]]+Table1[[#This Row],[Giá Trị HD sau CK]]-Table1[[#This Row],[Số tiền đã thu]]</f>
        <v>0</v>
      </c>
      <c r="S1511" s="6">
        <f>IF(Table1[[#This Row],[Ngày hóa đơn]]&lt;&gt;"",Table1[[#This Row],[Ngày hóa đơn]],IF(Table1[[#This Row],[Ngày hạch toán]]&lt;&gt;"",Table1[[#This Row],[Ngày hạch toán]],""))</f>
        <v>45990</v>
      </c>
      <c r="T1511" s="7"/>
      <c r="U1511" s="6">
        <f>IF(Table1[[#This Row],[Ngày tính CN]]="","",S1511+T1511)</f>
        <v>45990</v>
      </c>
      <c r="V1511" s="35">
        <f ca="1">IF(Table1[[#This Row],[Hạn thanh toán]]="","",IF((U1511-NOW())&lt;0,0,(U1511-NOW())))</f>
        <v>0</v>
      </c>
      <c r="W1511" s="35"/>
      <c r="X1511" s="35" t="str">
        <f t="shared" ref="X1511:X1513" ca="1" si="219">IF(OR(U1511="",R1511=0),"",IF((U1511-NOW())&lt;0,-(U1511-NOW()),0))</f>
        <v/>
      </c>
      <c r="Y1511" s="2" t="str">
        <f t="shared" ref="Y1511:Y1513" si="220">IF(R1511=0,"Đã thanh toán",IF(X1511="","",IF(X1511&lt;=0,"Chưa đến hạn thanh toán",IF(X1511&lt;=30,"Nợ quá hạn 30 ngày",IF(X1511&lt;=60,"Nợ quá hạn từ 30 ngày đến 60 ngày",IF(X1511&lt;=90,"Nợ quá hạn từ 60 ngày đến 90 ngày",IF(X1511&lt;=120,"Nợ quá hạn từ 90 ngày đến 120 ngày","Nợ quá hạn hơn 120 ngày có khả năng mất thanh toán")))))))</f>
        <v>Đã thanh toán</v>
      </c>
      <c r="Z1511" s="51">
        <f t="shared" si="183"/>
        <v>45990</v>
      </c>
      <c r="AA1511" s="51">
        <f t="shared" si="184"/>
        <v>46052</v>
      </c>
      <c r="AD1511" s="2" t="str">
        <f>VLOOKUP($A1511,MA_KH!$A:$Q,MA_KH!O$1,0)</f>
        <v>LOTTE</v>
      </c>
      <c r="AE1511" s="2" t="str">
        <f>VLOOKUP($A1511,MA_KH!$A:$Q,MA_KH!P$1,0)</f>
        <v>CÔNG TY CỔ PHẦN TRUNG TÂM THƯƠNG MẠI LOTTE VIỆT NAM</v>
      </c>
    </row>
    <row r="1512" spans="1:31" ht="25.5" hidden="1" customHeight="1" x14ac:dyDescent="0.2">
      <c r="A1512" s="55" t="s">
        <v>22022</v>
      </c>
      <c r="B1512" s="55" t="s">
        <v>4019</v>
      </c>
      <c r="C1512" s="56">
        <v>45990</v>
      </c>
      <c r="D1512" s="55" t="s">
        <v>18997</v>
      </c>
      <c r="E1512" s="56">
        <v>45990</v>
      </c>
      <c r="F1512" s="55">
        <v>79425</v>
      </c>
      <c r="G1512" s="55" t="s">
        <v>18998</v>
      </c>
      <c r="H1512" s="57">
        <v>3592610</v>
      </c>
      <c r="I1512" s="58">
        <v>0</v>
      </c>
      <c r="J1512" s="57">
        <v>287409</v>
      </c>
      <c r="K1512" s="57">
        <v>3880019</v>
      </c>
      <c r="L1512" s="7" t="s">
        <v>51</v>
      </c>
      <c r="M1512" s="6">
        <v>46052</v>
      </c>
      <c r="O1512" s="35">
        <f>IF(Table1[[#This Row],[Phân loại]]="Tồn đầu kỳ",Table1[[#This Row],[Tổng giá trị]],0)</f>
        <v>3880019</v>
      </c>
      <c r="P1512" s="7">
        <f>IF(Table1[[#This Row],[Số còn phải thu ĐK]]&lt;&gt;0,0,IF(Table1[[#This Row],[Phân loại]]="Bán hàng",Table1[[#This Row],[Tổng giá trị]],-Table1[[#This Row],[Tổng giá trị]]))</f>
        <v>0</v>
      </c>
      <c r="Q1512" s="35">
        <f t="shared" si="218"/>
        <v>3880019</v>
      </c>
      <c r="R1512" s="7">
        <f>Table1[[#This Row],[Số còn phải thu ĐK]]+Table1[[#This Row],[Giá Trị HD sau CK]]-Table1[[#This Row],[Số tiền đã thu]]</f>
        <v>0</v>
      </c>
      <c r="S1512" s="6">
        <f>IF(Table1[[#This Row],[Ngày hóa đơn]]&lt;&gt;"",Table1[[#This Row],[Ngày hóa đơn]],IF(Table1[[#This Row],[Ngày hạch toán]]&lt;&gt;"",Table1[[#This Row],[Ngày hạch toán]],""))</f>
        <v>45990</v>
      </c>
      <c r="T1512" s="7"/>
      <c r="U1512" s="6">
        <f>IF(Table1[[#This Row],[Ngày tính CN]]="","",S1512+T1512)</f>
        <v>45990</v>
      </c>
      <c r="V1512" s="35">
        <f ca="1">IF(Table1[[#This Row],[Hạn thanh toán]]="","",IF((U1512-NOW())&lt;0,0,(U1512-NOW())))</f>
        <v>0</v>
      </c>
      <c r="W1512" s="35"/>
      <c r="X1512" s="35" t="str">
        <f t="shared" ca="1" si="219"/>
        <v/>
      </c>
      <c r="Y1512" s="2" t="str">
        <f t="shared" si="220"/>
        <v>Đã thanh toán</v>
      </c>
      <c r="Z1512" s="51">
        <f t="shared" si="183"/>
        <v>45990</v>
      </c>
      <c r="AA1512" s="51">
        <f t="shared" si="184"/>
        <v>46052</v>
      </c>
      <c r="AD1512" s="2" t="str">
        <f>VLOOKUP($A1512,MA_KH!$A:$Q,MA_KH!O$1,0)</f>
        <v>LOTTE</v>
      </c>
      <c r="AE1512" s="2" t="str">
        <f>VLOOKUP($A1512,MA_KH!$A:$Q,MA_KH!P$1,0)</f>
        <v>CÔNG TY CỔ PHẦN TRUNG TÂM THƯƠNG MẠI LOTTE VIỆT NAM</v>
      </c>
    </row>
    <row r="1513" spans="1:31" ht="25.5" hidden="1" customHeight="1" x14ac:dyDescent="0.2">
      <c r="A1513" s="59" t="s">
        <v>22023</v>
      </c>
      <c r="B1513" s="59" t="s">
        <v>4277</v>
      </c>
      <c r="C1513" s="60">
        <v>45990</v>
      </c>
      <c r="D1513" s="59" t="s">
        <v>18999</v>
      </c>
      <c r="E1513" s="60">
        <v>45990</v>
      </c>
      <c r="F1513" s="59">
        <v>79426</v>
      </c>
      <c r="G1513" s="59" t="s">
        <v>19000</v>
      </c>
      <c r="H1513" s="61">
        <v>5060300</v>
      </c>
      <c r="I1513" s="62">
        <v>0</v>
      </c>
      <c r="J1513" s="61">
        <v>404824</v>
      </c>
      <c r="K1513" s="61">
        <v>5465124</v>
      </c>
      <c r="L1513" s="7" t="s">
        <v>51</v>
      </c>
      <c r="M1513" s="6">
        <v>46052</v>
      </c>
      <c r="O1513" s="35">
        <f>IF(Table1[[#This Row],[Phân loại]]="Tồn đầu kỳ",Table1[[#This Row],[Tổng giá trị]],0)</f>
        <v>5465124</v>
      </c>
      <c r="P1513" s="7">
        <f>IF(Table1[[#This Row],[Số còn phải thu ĐK]]&lt;&gt;0,0,IF(Table1[[#This Row],[Phân loại]]="Bán hàng",Table1[[#This Row],[Tổng giá trị]],-Table1[[#This Row],[Tổng giá trị]]))</f>
        <v>0</v>
      </c>
      <c r="Q1513" s="35">
        <f t="shared" si="218"/>
        <v>5465124</v>
      </c>
      <c r="R1513" s="7">
        <f>Table1[[#This Row],[Số còn phải thu ĐK]]+Table1[[#This Row],[Giá Trị HD sau CK]]-Table1[[#This Row],[Số tiền đã thu]]</f>
        <v>0</v>
      </c>
      <c r="S1513" s="6">
        <f>IF(Table1[[#This Row],[Ngày hóa đơn]]&lt;&gt;"",Table1[[#This Row],[Ngày hóa đơn]],IF(Table1[[#This Row],[Ngày hạch toán]]&lt;&gt;"",Table1[[#This Row],[Ngày hạch toán]],""))</f>
        <v>45990</v>
      </c>
      <c r="T1513" s="7"/>
      <c r="U1513" s="6">
        <f>IF(Table1[[#This Row],[Ngày tính CN]]="","",S1513+T1513)</f>
        <v>45990</v>
      </c>
      <c r="V1513" s="35">
        <f ca="1">IF(Table1[[#This Row],[Hạn thanh toán]]="","",IF((U1513-NOW())&lt;0,0,(U1513-NOW())))</f>
        <v>0</v>
      </c>
      <c r="W1513" s="35"/>
      <c r="X1513" s="35" t="str">
        <f t="shared" ca="1" si="219"/>
        <v/>
      </c>
      <c r="Y1513" s="2" t="str">
        <f t="shared" si="220"/>
        <v>Đã thanh toán</v>
      </c>
      <c r="Z1513" s="51">
        <f t="shared" si="183"/>
        <v>45990</v>
      </c>
      <c r="AA1513" s="51">
        <f t="shared" si="184"/>
        <v>46052</v>
      </c>
      <c r="AD1513" s="2" t="str">
        <f>VLOOKUP($A1513,MA_KH!$A:$Q,MA_KH!O$1,0)</f>
        <v>LOTTE</v>
      </c>
      <c r="AE1513" s="2" t="str">
        <f>VLOOKUP($A1513,MA_KH!$A:$Q,MA_KH!P$1,0)</f>
        <v>CÔNG TY CỔ PHẦN TRUNG TÂM THƯƠNG MẠI LOTTE VIỆT NAM</v>
      </c>
    </row>
    <row r="1514" spans="1:31" ht="25.5" hidden="1" customHeight="1" x14ac:dyDescent="0.2">
      <c r="A1514" s="55" t="s">
        <v>22306</v>
      </c>
      <c r="B1514" s="55" t="s">
        <v>32</v>
      </c>
      <c r="C1514" s="56">
        <v>45962</v>
      </c>
      <c r="D1514" s="55" t="s">
        <v>19049</v>
      </c>
      <c r="E1514" s="56">
        <v>45962</v>
      </c>
      <c r="F1514" s="55">
        <v>72901</v>
      </c>
      <c r="G1514" s="55" t="s">
        <v>19050</v>
      </c>
      <c r="H1514" s="57">
        <v>221440</v>
      </c>
      <c r="I1514" s="58">
        <v>0</v>
      </c>
      <c r="J1514" s="57">
        <v>17715</v>
      </c>
      <c r="K1514" s="57">
        <v>239155</v>
      </c>
      <c r="L1514" s="7" t="s">
        <v>51</v>
      </c>
      <c r="M1514" s="6">
        <v>46106</v>
      </c>
      <c r="O1514" s="35">
        <f>IF(Table1[[#This Row],[Phân loại]]="Tồn đầu kỳ",Table1[[#This Row],[Tổng giá trị]],0)</f>
        <v>239155</v>
      </c>
      <c r="P1514" s="7">
        <f>IF(Table1[[#This Row],[Số còn phải thu ĐK]]&lt;&gt;0,0,IF(Table1[[#This Row],[Phân loại]]="Bán hàng",Table1[[#This Row],[Tổng giá trị]],-Table1[[#This Row],[Tổng giá trị]]))</f>
        <v>0</v>
      </c>
      <c r="Q1514" s="35">
        <f t="shared" ref="Q1514:Q1515" si="221">IF(M1514&lt;&gt;"",IF(O1514&lt;&gt;0,O1514,P1514),0)</f>
        <v>239155</v>
      </c>
      <c r="R1514" s="7">
        <f>Table1[[#This Row],[Số còn phải thu ĐK]]+Table1[[#This Row],[Giá Trị HD sau CK]]-Table1[[#This Row],[Số tiền đã thu]]</f>
        <v>0</v>
      </c>
      <c r="S1514" s="6">
        <f>IF(Table1[[#This Row],[Ngày hóa đơn]]&lt;&gt;"",Table1[[#This Row],[Ngày hóa đơn]],IF(Table1[[#This Row],[Ngày hạch toán]]&lt;&gt;"",Table1[[#This Row],[Ngày hạch toán]],""))</f>
        <v>45962</v>
      </c>
      <c r="T1514" s="7"/>
      <c r="U1514" s="6">
        <f>IF(Table1[[#This Row],[Ngày tính CN]]="","",S1514+T1514)</f>
        <v>45962</v>
      </c>
      <c r="V1514" s="35">
        <f ca="1">IF(Table1[[#This Row],[Hạn thanh toán]]="","",IF((U1514-NOW())&lt;0,0,(U1514-NOW())))</f>
        <v>0</v>
      </c>
      <c r="W1514" s="35"/>
      <c r="X1514" s="35" t="str">
        <f t="shared" ref="X1514:X1515" ca="1" si="222">IF(OR(U1514="",R1514=0),"",IF((U1514-NOW())&lt;0,-(U1514-NOW()),0))</f>
        <v/>
      </c>
      <c r="Y1514" s="2" t="str">
        <f t="shared" ref="Y1514:Y1515" si="223">IF(R1514=0,"Đã thanh toán",IF(X1514="","",IF(X1514&lt;=0,"Chưa đến hạn thanh toán",IF(X1514&lt;=30,"Nợ quá hạn 30 ngày",IF(X1514&lt;=60,"Nợ quá hạn từ 30 ngày đến 60 ngày",IF(X1514&lt;=90,"Nợ quá hạn từ 60 ngày đến 90 ngày",IF(X1514&lt;=120,"Nợ quá hạn từ 90 ngày đến 120 ngày","Nợ quá hạn hơn 120 ngày có khả năng mất thanh toán")))))))</f>
        <v>Đã thanh toán</v>
      </c>
      <c r="Z1514" s="51">
        <f t="shared" si="183"/>
        <v>45962</v>
      </c>
      <c r="AA1514" s="51">
        <f t="shared" si="184"/>
        <v>46106</v>
      </c>
      <c r="AD1514" s="2" t="str">
        <f>VLOOKUP($A1514,MA_KH!$A:$Q,MA_KH!O$1,0)</f>
        <v>SATRA TRUNG TÂM</v>
      </c>
      <c r="AE1514" s="2" t="str">
        <f>VLOOKUP($A1514,MA_KH!$A:$Q,MA_KH!P$1,0)</f>
        <v>TRUNG TÂM ĐIỀU HÀNH SATRAFOODS</v>
      </c>
    </row>
    <row r="1515" spans="1:31" ht="25.5" hidden="1" customHeight="1" x14ac:dyDescent="0.2">
      <c r="A1515" s="59" t="s">
        <v>22306</v>
      </c>
      <c r="B1515" s="59" t="s">
        <v>32</v>
      </c>
      <c r="C1515" s="60">
        <v>45962</v>
      </c>
      <c r="D1515" s="59" t="s">
        <v>19051</v>
      </c>
      <c r="E1515" s="60">
        <v>45962</v>
      </c>
      <c r="F1515" s="59">
        <v>72905</v>
      </c>
      <c r="G1515" s="59" t="s">
        <v>19052</v>
      </c>
      <c r="H1515" s="61">
        <v>513420</v>
      </c>
      <c r="I1515" s="62">
        <v>0</v>
      </c>
      <c r="J1515" s="61">
        <v>41074</v>
      </c>
      <c r="K1515" s="61">
        <v>554494</v>
      </c>
      <c r="L1515" s="7" t="s">
        <v>51</v>
      </c>
      <c r="M1515" s="6">
        <v>46106</v>
      </c>
      <c r="O1515" s="35">
        <f>IF(Table1[[#This Row],[Phân loại]]="Tồn đầu kỳ",Table1[[#This Row],[Tổng giá trị]],0)</f>
        <v>554494</v>
      </c>
      <c r="P1515" s="7">
        <f>IF(Table1[[#This Row],[Số còn phải thu ĐK]]&lt;&gt;0,0,IF(Table1[[#This Row],[Phân loại]]="Bán hàng",Table1[[#This Row],[Tổng giá trị]],-Table1[[#This Row],[Tổng giá trị]]))</f>
        <v>0</v>
      </c>
      <c r="Q1515" s="35">
        <f t="shared" si="221"/>
        <v>554494</v>
      </c>
      <c r="R1515" s="7">
        <f>Table1[[#This Row],[Số còn phải thu ĐK]]+Table1[[#This Row],[Giá Trị HD sau CK]]-Table1[[#This Row],[Số tiền đã thu]]</f>
        <v>0</v>
      </c>
      <c r="S1515" s="6">
        <f>IF(Table1[[#This Row],[Ngày hóa đơn]]&lt;&gt;"",Table1[[#This Row],[Ngày hóa đơn]],IF(Table1[[#This Row],[Ngày hạch toán]]&lt;&gt;"",Table1[[#This Row],[Ngày hạch toán]],""))</f>
        <v>45962</v>
      </c>
      <c r="T1515" s="7"/>
      <c r="U1515" s="6">
        <f>IF(Table1[[#This Row],[Ngày tính CN]]="","",S1515+T1515)</f>
        <v>45962</v>
      </c>
      <c r="V1515" s="35">
        <f ca="1">IF(Table1[[#This Row],[Hạn thanh toán]]="","",IF((U1515-NOW())&lt;0,0,(U1515-NOW())))</f>
        <v>0</v>
      </c>
      <c r="W1515" s="35"/>
      <c r="X1515" s="35" t="str">
        <f t="shared" ca="1" si="222"/>
        <v/>
      </c>
      <c r="Y1515" s="2" t="str">
        <f t="shared" si="223"/>
        <v>Đã thanh toán</v>
      </c>
      <c r="Z1515" s="51">
        <f t="shared" si="183"/>
        <v>45962</v>
      </c>
      <c r="AA1515" s="51">
        <f t="shared" si="184"/>
        <v>46106</v>
      </c>
      <c r="AD1515" s="2" t="str">
        <f>VLOOKUP($A1515,MA_KH!$A:$Q,MA_KH!O$1,0)</f>
        <v>SATRA TRUNG TÂM</v>
      </c>
      <c r="AE1515" s="2" t="str">
        <f>VLOOKUP($A1515,MA_KH!$A:$Q,MA_KH!P$1,0)</f>
        <v>TRUNG TÂM ĐIỀU HÀNH SATRAFOODS</v>
      </c>
    </row>
    <row r="1516" spans="1:31" ht="25.5" hidden="1" customHeight="1" x14ac:dyDescent="0.2">
      <c r="A1516" s="59" t="s">
        <v>22306</v>
      </c>
      <c r="B1516" s="59" t="s">
        <v>32</v>
      </c>
      <c r="C1516" s="60">
        <v>45962</v>
      </c>
      <c r="D1516" s="59" t="s">
        <v>19053</v>
      </c>
      <c r="E1516" s="60">
        <v>45962</v>
      </c>
      <c r="F1516" s="59">
        <v>72922</v>
      </c>
      <c r="G1516" s="59" t="s">
        <v>19054</v>
      </c>
      <c r="H1516" s="61">
        <v>927217</v>
      </c>
      <c r="I1516" s="62">
        <v>0</v>
      </c>
      <c r="J1516" s="61">
        <v>74177</v>
      </c>
      <c r="K1516" s="61">
        <v>1001394</v>
      </c>
      <c r="L1516" s="7" t="s">
        <v>51</v>
      </c>
      <c r="M1516" s="6">
        <v>46106</v>
      </c>
      <c r="O1516" s="35">
        <f>IF(Table1[[#This Row],[Phân loại]]="Tồn đầu kỳ",Table1[[#This Row],[Tổng giá trị]],0)</f>
        <v>1001394</v>
      </c>
      <c r="P1516" s="7">
        <f>IF(Table1[[#This Row],[Số còn phải thu ĐK]]&lt;&gt;0,0,IF(Table1[[#This Row],[Phân loại]]="Bán hàng",Table1[[#This Row],[Tổng giá trị]],-Table1[[#This Row],[Tổng giá trị]]))</f>
        <v>0</v>
      </c>
      <c r="Q1516" s="35">
        <f>IF(M1516&lt;&gt;"",IF(O1516&lt;&gt;0,O1516,P1516),0)</f>
        <v>1001394</v>
      </c>
      <c r="R1516" s="7">
        <f>Table1[[#This Row],[Số còn phải thu ĐK]]+Table1[[#This Row],[Giá Trị HD sau CK]]-Table1[[#This Row],[Số tiền đã thu]]</f>
        <v>0</v>
      </c>
      <c r="S1516" s="6">
        <f>IF(Table1[[#This Row],[Ngày hóa đơn]]&lt;&gt;"",Table1[[#This Row],[Ngày hóa đơn]],IF(Table1[[#This Row],[Ngày hạch toán]]&lt;&gt;"",Table1[[#This Row],[Ngày hạch toán]],""))</f>
        <v>45962</v>
      </c>
      <c r="T1516" s="7"/>
      <c r="U1516" s="6">
        <f>IF(Table1[[#This Row],[Ngày tính CN]]="","",S1516+T1516)</f>
        <v>45962</v>
      </c>
      <c r="V1516" s="35">
        <f ca="1">IF(Table1[[#This Row],[Hạn thanh toán]]="","",IF((U1516-NOW())&lt;0,0,(U1516-NOW())))</f>
        <v>0</v>
      </c>
      <c r="W1516" s="35"/>
      <c r="X1516" s="35" t="str">
        <f ca="1">IF(OR(U1516="",R1516=0),"",IF((U1516-NOW())&lt;0,-(U1516-NOW()),0))</f>
        <v/>
      </c>
      <c r="Y1516" s="2" t="str">
        <f>IF(R1516=0,"Đã thanh toán",IF(X1516="","",IF(X1516&lt;=0,"Chưa đến hạn thanh toán",IF(X1516&lt;=30,"Nợ quá hạn 30 ngày",IF(X1516&lt;=60,"Nợ quá hạn từ 30 ngày đến 60 ngày",IF(X1516&lt;=90,"Nợ quá hạn từ 60 ngày đến 90 ngày",IF(X1516&lt;=120,"Nợ quá hạn từ 90 ngày đến 120 ngày","Nợ quá hạn hơn 120 ngày có khả năng mất thanh toán")))))))</f>
        <v>Đã thanh toán</v>
      </c>
      <c r="Z1516" s="51">
        <f t="shared" si="183"/>
        <v>45962</v>
      </c>
      <c r="AA1516" s="51">
        <f t="shared" si="184"/>
        <v>46106</v>
      </c>
      <c r="AD1516" s="2" t="str">
        <f>VLOOKUP($A1516,MA_KH!$A:$Q,MA_KH!O$1,0)</f>
        <v>SATRA TRUNG TÂM</v>
      </c>
      <c r="AE1516" s="2" t="str">
        <f>VLOOKUP($A1516,MA_KH!$A:$Q,MA_KH!P$1,0)</f>
        <v>TRUNG TÂM ĐIỀU HÀNH SATRAFOODS</v>
      </c>
    </row>
    <row r="1517" spans="1:31" ht="25.5" hidden="1" customHeight="1" x14ac:dyDescent="0.2">
      <c r="A1517" s="59" t="s">
        <v>22306</v>
      </c>
      <c r="B1517" s="59" t="s">
        <v>32</v>
      </c>
      <c r="C1517" s="60">
        <v>45964</v>
      </c>
      <c r="D1517" s="59" t="s">
        <v>19055</v>
      </c>
      <c r="E1517" s="60">
        <v>45964</v>
      </c>
      <c r="F1517" s="59">
        <v>72963</v>
      </c>
      <c r="G1517" s="59" t="s">
        <v>19056</v>
      </c>
      <c r="H1517" s="61">
        <v>1537172</v>
      </c>
      <c r="I1517" s="62">
        <v>0</v>
      </c>
      <c r="J1517" s="61">
        <v>122974</v>
      </c>
      <c r="K1517" s="61">
        <v>1660146</v>
      </c>
      <c r="L1517" s="7" t="s">
        <v>51</v>
      </c>
      <c r="M1517" s="6">
        <v>46106</v>
      </c>
      <c r="O1517" s="35">
        <f>IF(Table1[[#This Row],[Phân loại]]="Tồn đầu kỳ",Table1[[#This Row],[Tổng giá trị]],0)</f>
        <v>1660146</v>
      </c>
      <c r="P1517" s="7">
        <f>IF(Table1[[#This Row],[Số còn phải thu ĐK]]&lt;&gt;0,0,IF(Table1[[#This Row],[Phân loại]]="Bán hàng",Table1[[#This Row],[Tổng giá trị]],-Table1[[#This Row],[Tổng giá trị]]))</f>
        <v>0</v>
      </c>
      <c r="Q1517" s="35">
        <f>IF(M1517&lt;&gt;"",IF(O1517&lt;&gt;0,O1517,P1517),0)</f>
        <v>1660146</v>
      </c>
      <c r="R1517" s="7">
        <f>Table1[[#This Row],[Số còn phải thu ĐK]]+Table1[[#This Row],[Giá Trị HD sau CK]]-Table1[[#This Row],[Số tiền đã thu]]</f>
        <v>0</v>
      </c>
      <c r="S1517" s="6">
        <f>IF(Table1[[#This Row],[Ngày hóa đơn]]&lt;&gt;"",Table1[[#This Row],[Ngày hóa đơn]],IF(Table1[[#This Row],[Ngày hạch toán]]&lt;&gt;"",Table1[[#This Row],[Ngày hạch toán]],""))</f>
        <v>45964</v>
      </c>
      <c r="T1517" s="7"/>
      <c r="U1517" s="6">
        <f>IF(Table1[[#This Row],[Ngày tính CN]]="","",S1517+T1517)</f>
        <v>45964</v>
      </c>
      <c r="V1517" s="35">
        <f ca="1">IF(Table1[[#This Row],[Hạn thanh toán]]="","",IF((U1517-NOW())&lt;0,0,(U1517-NOW())))</f>
        <v>0</v>
      </c>
      <c r="W1517" s="35"/>
      <c r="X1517" s="35" t="str">
        <f ca="1">IF(OR(U1517="",R1517=0),"",IF((U1517-NOW())&lt;0,-(U1517-NOW()),0))</f>
        <v/>
      </c>
      <c r="Y1517" s="2" t="str">
        <f>IF(R1517=0,"Đã thanh toán",IF(X1517="","",IF(X1517&lt;=0,"Chưa đến hạn thanh toán",IF(X1517&lt;=30,"Nợ quá hạn 30 ngày",IF(X1517&lt;=60,"Nợ quá hạn từ 30 ngày đến 60 ngày",IF(X1517&lt;=90,"Nợ quá hạn từ 60 ngày đến 90 ngày",IF(X1517&lt;=120,"Nợ quá hạn từ 90 ngày đến 120 ngày","Nợ quá hạn hơn 120 ngày có khả năng mất thanh toán")))))))</f>
        <v>Đã thanh toán</v>
      </c>
      <c r="Z1517" s="51">
        <f t="shared" si="183"/>
        <v>45964</v>
      </c>
      <c r="AA1517" s="51">
        <f t="shared" si="184"/>
        <v>46106</v>
      </c>
      <c r="AD1517" s="2" t="str">
        <f>VLOOKUP($A1517,MA_KH!$A:$Q,MA_KH!O$1,0)</f>
        <v>SATRA TRUNG TÂM</v>
      </c>
      <c r="AE1517" s="2" t="str">
        <f>VLOOKUP($A1517,MA_KH!$A:$Q,MA_KH!P$1,0)</f>
        <v>TRUNG TÂM ĐIỀU HÀNH SATRAFOODS</v>
      </c>
    </row>
    <row r="1518" spans="1:31" ht="25.5" hidden="1" customHeight="1" x14ac:dyDescent="0.2">
      <c r="A1518" s="59" t="s">
        <v>22306</v>
      </c>
      <c r="B1518" s="59" t="s">
        <v>32</v>
      </c>
      <c r="C1518" s="60">
        <v>45965</v>
      </c>
      <c r="D1518" s="59" t="s">
        <v>19057</v>
      </c>
      <c r="E1518" s="60">
        <v>45965</v>
      </c>
      <c r="F1518" s="59">
        <v>73029</v>
      </c>
      <c r="G1518" s="59" t="s">
        <v>19058</v>
      </c>
      <c r="H1518" s="61">
        <v>812130</v>
      </c>
      <c r="I1518" s="62">
        <v>0</v>
      </c>
      <c r="J1518" s="61">
        <v>64970</v>
      </c>
      <c r="K1518" s="61">
        <v>877100</v>
      </c>
      <c r="L1518" s="7" t="s">
        <v>51</v>
      </c>
      <c r="M1518" s="6">
        <v>46106</v>
      </c>
      <c r="O1518" s="35">
        <f>IF(Table1[[#This Row],[Phân loại]]="Tồn đầu kỳ",Table1[[#This Row],[Tổng giá trị]],0)</f>
        <v>877100</v>
      </c>
      <c r="P1518" s="7">
        <f>IF(Table1[[#This Row],[Số còn phải thu ĐK]]&lt;&gt;0,0,IF(Table1[[#This Row],[Phân loại]]="Bán hàng",Table1[[#This Row],[Tổng giá trị]],-Table1[[#This Row],[Tổng giá trị]]))</f>
        <v>0</v>
      </c>
      <c r="Q1518" s="35">
        <f>IF(M1518&lt;&gt;"",IF(O1518&lt;&gt;0,O1518,P1518),0)</f>
        <v>877100</v>
      </c>
      <c r="R1518" s="7">
        <f>Table1[[#This Row],[Số còn phải thu ĐK]]+Table1[[#This Row],[Giá Trị HD sau CK]]-Table1[[#This Row],[Số tiền đã thu]]</f>
        <v>0</v>
      </c>
      <c r="S1518" s="6">
        <f>IF(Table1[[#This Row],[Ngày hóa đơn]]&lt;&gt;"",Table1[[#This Row],[Ngày hóa đơn]],IF(Table1[[#This Row],[Ngày hạch toán]]&lt;&gt;"",Table1[[#This Row],[Ngày hạch toán]],""))</f>
        <v>45965</v>
      </c>
      <c r="T1518" s="7"/>
      <c r="U1518" s="6">
        <f>IF(Table1[[#This Row],[Ngày tính CN]]="","",S1518+T1518)</f>
        <v>45965</v>
      </c>
      <c r="V1518" s="35">
        <f ca="1">IF(Table1[[#This Row],[Hạn thanh toán]]="","",IF((U1518-NOW())&lt;0,0,(U1518-NOW())))</f>
        <v>0</v>
      </c>
      <c r="W1518" s="35"/>
      <c r="X1518" s="35" t="str">
        <f ca="1">IF(OR(U1518="",R1518=0),"",IF((U1518-NOW())&lt;0,-(U1518-NOW()),0))</f>
        <v/>
      </c>
      <c r="Y1518" s="2" t="str">
        <f>IF(R1518=0,"Đã thanh toán",IF(X1518="","",IF(X1518&lt;=0,"Chưa đến hạn thanh toán",IF(X1518&lt;=30,"Nợ quá hạn 30 ngày",IF(X1518&lt;=60,"Nợ quá hạn từ 30 ngày đến 60 ngày",IF(X1518&lt;=90,"Nợ quá hạn từ 60 ngày đến 90 ngày",IF(X1518&lt;=120,"Nợ quá hạn từ 90 ngày đến 120 ngày","Nợ quá hạn hơn 120 ngày có khả năng mất thanh toán")))))))</f>
        <v>Đã thanh toán</v>
      </c>
      <c r="Z1518" s="51">
        <f t="shared" si="183"/>
        <v>45965</v>
      </c>
      <c r="AA1518" s="51">
        <f t="shared" si="184"/>
        <v>46106</v>
      </c>
      <c r="AD1518" s="2" t="str">
        <f>VLOOKUP($A1518,MA_KH!$A:$Q,MA_KH!O$1,0)</f>
        <v>SATRA TRUNG TÂM</v>
      </c>
      <c r="AE1518" s="2" t="str">
        <f>VLOOKUP($A1518,MA_KH!$A:$Q,MA_KH!P$1,0)</f>
        <v>TRUNG TÂM ĐIỀU HÀNH SATRAFOODS</v>
      </c>
    </row>
    <row r="1519" spans="1:31" ht="25.5" hidden="1" customHeight="1" x14ac:dyDescent="0.2">
      <c r="A1519" s="55" t="s">
        <v>22306</v>
      </c>
      <c r="B1519" s="55" t="s">
        <v>32</v>
      </c>
      <c r="C1519" s="56">
        <v>45966</v>
      </c>
      <c r="D1519" s="55" t="s">
        <v>19059</v>
      </c>
      <c r="E1519" s="56">
        <v>45966</v>
      </c>
      <c r="F1519" s="55">
        <v>73093</v>
      </c>
      <c r="G1519" s="55" t="s">
        <v>19060</v>
      </c>
      <c r="H1519" s="57">
        <v>431847</v>
      </c>
      <c r="I1519" s="58">
        <v>0</v>
      </c>
      <c r="J1519" s="57">
        <v>34548</v>
      </c>
      <c r="K1519" s="57">
        <v>466395</v>
      </c>
      <c r="L1519" s="7" t="s">
        <v>51</v>
      </c>
      <c r="M1519" s="6">
        <v>46106</v>
      </c>
      <c r="O1519" s="35">
        <f>IF(Table1[[#This Row],[Phân loại]]="Tồn đầu kỳ",Table1[[#This Row],[Tổng giá trị]],0)</f>
        <v>466395</v>
      </c>
      <c r="P1519" s="7">
        <f>IF(Table1[[#This Row],[Số còn phải thu ĐK]]&lt;&gt;0,0,IF(Table1[[#This Row],[Phân loại]]="Bán hàng",Table1[[#This Row],[Tổng giá trị]],-Table1[[#This Row],[Tổng giá trị]]))</f>
        <v>0</v>
      </c>
      <c r="Q1519" s="35">
        <f t="shared" ref="Q1519:Q1522" si="224">IF(M1519&lt;&gt;"",IF(O1519&lt;&gt;0,O1519,P1519),0)</f>
        <v>466395</v>
      </c>
      <c r="R1519" s="7">
        <f>Table1[[#This Row],[Số còn phải thu ĐK]]+Table1[[#This Row],[Giá Trị HD sau CK]]-Table1[[#This Row],[Số tiền đã thu]]</f>
        <v>0</v>
      </c>
      <c r="S1519" s="6">
        <f>IF(Table1[[#This Row],[Ngày hóa đơn]]&lt;&gt;"",Table1[[#This Row],[Ngày hóa đơn]],IF(Table1[[#This Row],[Ngày hạch toán]]&lt;&gt;"",Table1[[#This Row],[Ngày hạch toán]],""))</f>
        <v>45966</v>
      </c>
      <c r="T1519" s="7"/>
      <c r="U1519" s="6">
        <f>IF(Table1[[#This Row],[Ngày tính CN]]="","",S1519+T1519)</f>
        <v>45966</v>
      </c>
      <c r="V1519" s="35">
        <f ca="1">IF(Table1[[#This Row],[Hạn thanh toán]]="","",IF((U1519-NOW())&lt;0,0,(U1519-NOW())))</f>
        <v>0</v>
      </c>
      <c r="W1519" s="35"/>
      <c r="X1519" s="35" t="str">
        <f t="shared" ref="X1519:X1522" ca="1" si="225">IF(OR(U1519="",R1519=0),"",IF((U1519-NOW())&lt;0,-(U1519-NOW()),0))</f>
        <v/>
      </c>
      <c r="Y1519" s="2" t="str">
        <f t="shared" ref="Y1519:Y1522" si="226">IF(R1519=0,"Đã thanh toán",IF(X1519="","",IF(X1519&lt;=0,"Chưa đến hạn thanh toán",IF(X1519&lt;=30,"Nợ quá hạn 30 ngày",IF(X1519&lt;=60,"Nợ quá hạn từ 30 ngày đến 60 ngày",IF(X1519&lt;=90,"Nợ quá hạn từ 60 ngày đến 90 ngày",IF(X1519&lt;=120,"Nợ quá hạn từ 90 ngày đến 120 ngày","Nợ quá hạn hơn 120 ngày có khả năng mất thanh toán")))))))</f>
        <v>Đã thanh toán</v>
      </c>
      <c r="Z1519" s="51">
        <f t="shared" si="183"/>
        <v>45966</v>
      </c>
      <c r="AA1519" s="51">
        <f t="shared" si="184"/>
        <v>46106</v>
      </c>
      <c r="AD1519" s="2" t="str">
        <f>VLOOKUP($A1519,MA_KH!$A:$Q,MA_KH!O$1,0)</f>
        <v>SATRA TRUNG TÂM</v>
      </c>
      <c r="AE1519" s="2" t="str">
        <f>VLOOKUP($A1519,MA_KH!$A:$Q,MA_KH!P$1,0)</f>
        <v>TRUNG TÂM ĐIỀU HÀNH SATRAFOODS</v>
      </c>
    </row>
    <row r="1520" spans="1:31" ht="25.5" hidden="1" customHeight="1" x14ac:dyDescent="0.2">
      <c r="A1520" s="55" t="s">
        <v>22306</v>
      </c>
      <c r="B1520" s="55" t="s">
        <v>32</v>
      </c>
      <c r="C1520" s="56">
        <v>45966</v>
      </c>
      <c r="D1520" s="55" t="s">
        <v>19061</v>
      </c>
      <c r="E1520" s="56">
        <v>45966</v>
      </c>
      <c r="F1520" s="55">
        <v>73101</v>
      </c>
      <c r="G1520" s="55" t="s">
        <v>19062</v>
      </c>
      <c r="H1520" s="57">
        <v>677409</v>
      </c>
      <c r="I1520" s="58">
        <v>0</v>
      </c>
      <c r="J1520" s="57">
        <v>54193</v>
      </c>
      <c r="K1520" s="57">
        <v>731602</v>
      </c>
      <c r="L1520" s="7" t="s">
        <v>51</v>
      </c>
      <c r="M1520" s="6">
        <v>46106</v>
      </c>
      <c r="O1520" s="35">
        <f>IF(Table1[[#This Row],[Phân loại]]="Tồn đầu kỳ",Table1[[#This Row],[Tổng giá trị]],0)</f>
        <v>731602</v>
      </c>
      <c r="P1520" s="7">
        <f>IF(Table1[[#This Row],[Số còn phải thu ĐK]]&lt;&gt;0,0,IF(Table1[[#This Row],[Phân loại]]="Bán hàng",Table1[[#This Row],[Tổng giá trị]],-Table1[[#This Row],[Tổng giá trị]]))</f>
        <v>0</v>
      </c>
      <c r="Q1520" s="35">
        <f t="shared" si="224"/>
        <v>731602</v>
      </c>
      <c r="R1520" s="7">
        <f>Table1[[#This Row],[Số còn phải thu ĐK]]+Table1[[#This Row],[Giá Trị HD sau CK]]-Table1[[#This Row],[Số tiền đã thu]]</f>
        <v>0</v>
      </c>
      <c r="S1520" s="6">
        <f>IF(Table1[[#This Row],[Ngày hóa đơn]]&lt;&gt;"",Table1[[#This Row],[Ngày hóa đơn]],IF(Table1[[#This Row],[Ngày hạch toán]]&lt;&gt;"",Table1[[#This Row],[Ngày hạch toán]],""))</f>
        <v>45966</v>
      </c>
      <c r="T1520" s="7"/>
      <c r="U1520" s="6">
        <f>IF(Table1[[#This Row],[Ngày tính CN]]="","",S1520+T1520)</f>
        <v>45966</v>
      </c>
      <c r="V1520" s="35">
        <f ca="1">IF(Table1[[#This Row],[Hạn thanh toán]]="","",IF((U1520-NOW())&lt;0,0,(U1520-NOW())))</f>
        <v>0</v>
      </c>
      <c r="W1520" s="35"/>
      <c r="X1520" s="35" t="str">
        <f t="shared" ca="1" si="225"/>
        <v/>
      </c>
      <c r="Y1520" s="2" t="str">
        <f t="shared" si="226"/>
        <v>Đã thanh toán</v>
      </c>
      <c r="Z1520" s="51">
        <f t="shared" si="183"/>
        <v>45966</v>
      </c>
      <c r="AA1520" s="51">
        <f t="shared" si="184"/>
        <v>46106</v>
      </c>
      <c r="AD1520" s="2" t="str">
        <f>VLOOKUP($A1520,MA_KH!$A:$Q,MA_KH!O$1,0)</f>
        <v>SATRA TRUNG TÂM</v>
      </c>
      <c r="AE1520" s="2" t="str">
        <f>VLOOKUP($A1520,MA_KH!$A:$Q,MA_KH!P$1,0)</f>
        <v>TRUNG TÂM ĐIỀU HÀNH SATRAFOODS</v>
      </c>
    </row>
    <row r="1521" spans="1:31" ht="25.5" hidden="1" customHeight="1" x14ac:dyDescent="0.2">
      <c r="A1521" s="55" t="s">
        <v>22306</v>
      </c>
      <c r="B1521" s="55" t="s">
        <v>32</v>
      </c>
      <c r="C1521" s="56">
        <v>45966</v>
      </c>
      <c r="D1521" s="55" t="s">
        <v>19063</v>
      </c>
      <c r="E1521" s="56">
        <v>45966</v>
      </c>
      <c r="F1521" s="55">
        <v>73105</v>
      </c>
      <c r="G1521" s="55" t="s">
        <v>19064</v>
      </c>
      <c r="H1521" s="57">
        <v>726826</v>
      </c>
      <c r="I1521" s="58">
        <v>0</v>
      </c>
      <c r="J1521" s="57">
        <v>58146</v>
      </c>
      <c r="K1521" s="57">
        <v>784972</v>
      </c>
      <c r="L1521" s="7" t="s">
        <v>51</v>
      </c>
      <c r="M1521" s="6">
        <v>46106</v>
      </c>
      <c r="O1521" s="35">
        <f>IF(Table1[[#This Row],[Phân loại]]="Tồn đầu kỳ",Table1[[#This Row],[Tổng giá trị]],0)</f>
        <v>784972</v>
      </c>
      <c r="P1521" s="7">
        <f>IF(Table1[[#This Row],[Số còn phải thu ĐK]]&lt;&gt;0,0,IF(Table1[[#This Row],[Phân loại]]="Bán hàng",Table1[[#This Row],[Tổng giá trị]],-Table1[[#This Row],[Tổng giá trị]]))</f>
        <v>0</v>
      </c>
      <c r="Q1521" s="35">
        <f t="shared" si="224"/>
        <v>784972</v>
      </c>
      <c r="R1521" s="7">
        <f>Table1[[#This Row],[Số còn phải thu ĐK]]+Table1[[#This Row],[Giá Trị HD sau CK]]-Table1[[#This Row],[Số tiền đã thu]]</f>
        <v>0</v>
      </c>
      <c r="S1521" s="6">
        <f>IF(Table1[[#This Row],[Ngày hóa đơn]]&lt;&gt;"",Table1[[#This Row],[Ngày hóa đơn]],IF(Table1[[#This Row],[Ngày hạch toán]]&lt;&gt;"",Table1[[#This Row],[Ngày hạch toán]],""))</f>
        <v>45966</v>
      </c>
      <c r="T1521" s="7"/>
      <c r="U1521" s="6">
        <f>IF(Table1[[#This Row],[Ngày tính CN]]="","",S1521+T1521)</f>
        <v>45966</v>
      </c>
      <c r="V1521" s="35">
        <f ca="1">IF(Table1[[#This Row],[Hạn thanh toán]]="","",IF((U1521-NOW())&lt;0,0,(U1521-NOW())))</f>
        <v>0</v>
      </c>
      <c r="W1521" s="35"/>
      <c r="X1521" s="35" t="str">
        <f t="shared" ca="1" si="225"/>
        <v/>
      </c>
      <c r="Y1521" s="2" t="str">
        <f t="shared" si="226"/>
        <v>Đã thanh toán</v>
      </c>
      <c r="Z1521" s="51">
        <f t="shared" si="183"/>
        <v>45966</v>
      </c>
      <c r="AA1521" s="51">
        <f t="shared" si="184"/>
        <v>46106</v>
      </c>
      <c r="AD1521" s="2" t="str">
        <f>VLOOKUP($A1521,MA_KH!$A:$Q,MA_KH!O$1,0)</f>
        <v>SATRA TRUNG TÂM</v>
      </c>
      <c r="AE1521" s="2" t="str">
        <f>VLOOKUP($A1521,MA_KH!$A:$Q,MA_KH!P$1,0)</f>
        <v>TRUNG TÂM ĐIỀU HÀNH SATRAFOODS</v>
      </c>
    </row>
    <row r="1522" spans="1:31" ht="25.5" hidden="1" customHeight="1" x14ac:dyDescent="0.2">
      <c r="A1522" s="59" t="s">
        <v>22209</v>
      </c>
      <c r="B1522" s="59" t="s">
        <v>34</v>
      </c>
      <c r="C1522" s="60">
        <v>45966</v>
      </c>
      <c r="D1522" s="59" t="s">
        <v>19065</v>
      </c>
      <c r="E1522" s="60">
        <v>45966</v>
      </c>
      <c r="F1522" s="59">
        <v>73106</v>
      </c>
      <c r="G1522" s="59" t="s">
        <v>19066</v>
      </c>
      <c r="H1522" s="61">
        <v>3211750</v>
      </c>
      <c r="I1522" s="62">
        <v>0</v>
      </c>
      <c r="J1522" s="61">
        <v>256940</v>
      </c>
      <c r="K1522" s="61">
        <v>3468690</v>
      </c>
      <c r="L1522" s="7" t="s">
        <v>51</v>
      </c>
      <c r="M1522" s="6">
        <v>46038</v>
      </c>
      <c r="O1522" s="35">
        <f>IF(Table1[[#This Row],[Phân loại]]="Tồn đầu kỳ",Table1[[#This Row],[Tổng giá trị]],0)</f>
        <v>3468690</v>
      </c>
      <c r="P1522" s="7">
        <f>IF(Table1[[#This Row],[Số còn phải thu ĐK]]&lt;&gt;0,0,IF(Table1[[#This Row],[Phân loại]]="Bán hàng",Table1[[#This Row],[Tổng giá trị]],-Table1[[#This Row],[Tổng giá trị]]))</f>
        <v>0</v>
      </c>
      <c r="Q1522" s="35">
        <f t="shared" si="224"/>
        <v>3468690</v>
      </c>
      <c r="R1522" s="7">
        <f>Table1[[#This Row],[Số còn phải thu ĐK]]+Table1[[#This Row],[Giá Trị HD sau CK]]-Table1[[#This Row],[Số tiền đã thu]]</f>
        <v>0</v>
      </c>
      <c r="S1522" s="6">
        <f>IF(Table1[[#This Row],[Ngày hóa đơn]]&lt;&gt;"",Table1[[#This Row],[Ngày hóa đơn]],IF(Table1[[#This Row],[Ngày hạch toán]]&lt;&gt;"",Table1[[#This Row],[Ngày hạch toán]],""))</f>
        <v>45966</v>
      </c>
      <c r="T1522" s="7"/>
      <c r="U1522" s="6">
        <f>IF(Table1[[#This Row],[Ngày tính CN]]="","",S1522+T1522)</f>
        <v>45966</v>
      </c>
      <c r="V1522" s="35">
        <f ca="1">IF(Table1[[#This Row],[Hạn thanh toán]]="","",IF((U1522-NOW())&lt;0,0,(U1522-NOW())))</f>
        <v>0</v>
      </c>
      <c r="W1522" s="35"/>
      <c r="X1522" s="35" t="str">
        <f t="shared" ca="1" si="225"/>
        <v/>
      </c>
      <c r="Y1522" s="2" t="str">
        <f t="shared" si="226"/>
        <v>Đã thanh toán</v>
      </c>
      <c r="Z1522" s="51">
        <f t="shared" si="183"/>
        <v>45966</v>
      </c>
      <c r="AA1522" s="51">
        <f t="shared" si="184"/>
        <v>46038</v>
      </c>
      <c r="AD1522" s="2" t="str">
        <f>VLOOKUP($A1522,MA_KH!$A:$Q,MA_KH!O$1,0)</f>
        <v>SATRA CỦ CHI</v>
      </c>
      <c r="AE1522" s="2" t="str">
        <f>VLOOKUP($A1522,MA_KH!$A:$Q,MA_KH!P$1,0)</f>
        <v>Trung Tâm Thương Mại Satra Củ Chi</v>
      </c>
    </row>
    <row r="1523" spans="1:31" ht="25.5" hidden="1" customHeight="1" x14ac:dyDescent="0.2">
      <c r="A1523" s="59" t="s">
        <v>22306</v>
      </c>
      <c r="B1523" s="59" t="s">
        <v>32</v>
      </c>
      <c r="C1523" s="60">
        <v>45967</v>
      </c>
      <c r="D1523" s="59" t="s">
        <v>19067</v>
      </c>
      <c r="E1523" s="60">
        <v>45967</v>
      </c>
      <c r="F1523" s="59">
        <v>73193</v>
      </c>
      <c r="G1523" s="59" t="s">
        <v>19068</v>
      </c>
      <c r="H1523" s="61">
        <v>317331</v>
      </c>
      <c r="I1523" s="62">
        <v>0</v>
      </c>
      <c r="J1523" s="61">
        <v>25386</v>
      </c>
      <c r="K1523" s="61">
        <v>342717</v>
      </c>
      <c r="L1523" s="7" t="s">
        <v>51</v>
      </c>
      <c r="M1523" s="6">
        <v>46106</v>
      </c>
      <c r="O1523" s="35">
        <f>IF(Table1[[#This Row],[Phân loại]]="Tồn đầu kỳ",Table1[[#This Row],[Tổng giá trị]],0)</f>
        <v>342717</v>
      </c>
      <c r="P1523" s="7">
        <f>IF(Table1[[#This Row],[Số còn phải thu ĐK]]&lt;&gt;0,0,IF(Table1[[#This Row],[Phân loại]]="Bán hàng",Table1[[#This Row],[Tổng giá trị]],-Table1[[#This Row],[Tổng giá trị]]))</f>
        <v>0</v>
      </c>
      <c r="Q1523" s="35">
        <f>IF(M1523&lt;&gt;"",IF(O1523&lt;&gt;0,O1523,P1523),0)</f>
        <v>342717</v>
      </c>
      <c r="R1523" s="7">
        <f>Table1[[#This Row],[Số còn phải thu ĐK]]+Table1[[#This Row],[Giá Trị HD sau CK]]-Table1[[#This Row],[Số tiền đã thu]]</f>
        <v>0</v>
      </c>
      <c r="S1523" s="6">
        <f>IF(Table1[[#This Row],[Ngày hóa đơn]]&lt;&gt;"",Table1[[#This Row],[Ngày hóa đơn]],IF(Table1[[#This Row],[Ngày hạch toán]]&lt;&gt;"",Table1[[#This Row],[Ngày hạch toán]],""))</f>
        <v>45967</v>
      </c>
      <c r="T1523" s="7"/>
      <c r="U1523" s="6">
        <f>IF(Table1[[#This Row],[Ngày tính CN]]="","",S1523+T1523)</f>
        <v>45967</v>
      </c>
      <c r="V1523" s="35">
        <f ca="1">IF(Table1[[#This Row],[Hạn thanh toán]]="","",IF((U1523-NOW())&lt;0,0,(U1523-NOW())))</f>
        <v>0</v>
      </c>
      <c r="W1523" s="35"/>
      <c r="X1523" s="35" t="str">
        <f ca="1">IF(OR(U1523="",R1523=0),"",IF((U1523-NOW())&lt;0,-(U1523-NOW()),0))</f>
        <v/>
      </c>
      <c r="Y1523" s="2" t="str">
        <f>IF(R1523=0,"Đã thanh toán",IF(X1523="","",IF(X1523&lt;=0,"Chưa đến hạn thanh toán",IF(X1523&lt;=30,"Nợ quá hạn 30 ngày",IF(X1523&lt;=60,"Nợ quá hạn từ 30 ngày đến 60 ngày",IF(X1523&lt;=90,"Nợ quá hạn từ 60 ngày đến 90 ngày",IF(X1523&lt;=120,"Nợ quá hạn từ 90 ngày đến 120 ngày","Nợ quá hạn hơn 120 ngày có khả năng mất thanh toán")))))))</f>
        <v>Đã thanh toán</v>
      </c>
      <c r="Z1523" s="51">
        <f t="shared" si="183"/>
        <v>45967</v>
      </c>
      <c r="AA1523" s="51">
        <f t="shared" si="184"/>
        <v>46106</v>
      </c>
      <c r="AD1523" s="2" t="str">
        <f>VLOOKUP($A1523,MA_KH!$A:$Q,MA_KH!O$1,0)</f>
        <v>SATRA TRUNG TÂM</v>
      </c>
      <c r="AE1523" s="2" t="str">
        <f>VLOOKUP($A1523,MA_KH!$A:$Q,MA_KH!P$1,0)</f>
        <v>TRUNG TÂM ĐIỀU HÀNH SATRAFOODS</v>
      </c>
    </row>
    <row r="1524" spans="1:31" ht="25.5" hidden="1" customHeight="1" x14ac:dyDescent="0.2">
      <c r="A1524" s="59" t="s">
        <v>22306</v>
      </c>
      <c r="B1524" s="59" t="s">
        <v>32</v>
      </c>
      <c r="C1524" s="60">
        <v>45967</v>
      </c>
      <c r="D1524" s="59" t="s">
        <v>19069</v>
      </c>
      <c r="E1524" s="60">
        <v>45967</v>
      </c>
      <c r="F1524" s="59">
        <v>74076</v>
      </c>
      <c r="G1524" s="59" t="s">
        <v>19070</v>
      </c>
      <c r="H1524" s="61">
        <v>1011444</v>
      </c>
      <c r="I1524" s="62">
        <v>0</v>
      </c>
      <c r="J1524" s="61">
        <v>80916</v>
      </c>
      <c r="K1524" s="61">
        <v>1092360</v>
      </c>
      <c r="L1524" s="7" t="s">
        <v>51</v>
      </c>
      <c r="M1524" s="6">
        <v>46106</v>
      </c>
      <c r="O1524" s="35">
        <f>IF(Table1[[#This Row],[Phân loại]]="Tồn đầu kỳ",Table1[[#This Row],[Tổng giá trị]],0)</f>
        <v>1092360</v>
      </c>
      <c r="P1524" s="7">
        <f>IF(Table1[[#This Row],[Số còn phải thu ĐK]]&lt;&gt;0,0,IF(Table1[[#This Row],[Phân loại]]="Bán hàng",Table1[[#This Row],[Tổng giá trị]],-Table1[[#This Row],[Tổng giá trị]]))</f>
        <v>0</v>
      </c>
      <c r="Q1524" s="35">
        <f>IF(M1524&lt;&gt;"",IF(O1524&lt;&gt;0,O1524,P1524),0)</f>
        <v>1092360</v>
      </c>
      <c r="R1524" s="7">
        <f>Table1[[#This Row],[Số còn phải thu ĐK]]+Table1[[#This Row],[Giá Trị HD sau CK]]-Table1[[#This Row],[Số tiền đã thu]]</f>
        <v>0</v>
      </c>
      <c r="S1524" s="6">
        <f>IF(Table1[[#This Row],[Ngày hóa đơn]]&lt;&gt;"",Table1[[#This Row],[Ngày hóa đơn]],IF(Table1[[#This Row],[Ngày hạch toán]]&lt;&gt;"",Table1[[#This Row],[Ngày hạch toán]],""))</f>
        <v>45967</v>
      </c>
      <c r="T1524" s="7"/>
      <c r="U1524" s="6">
        <f>IF(Table1[[#This Row],[Ngày tính CN]]="","",S1524+T1524)</f>
        <v>45967</v>
      </c>
      <c r="V1524" s="35">
        <f ca="1">IF(Table1[[#This Row],[Hạn thanh toán]]="","",IF((U1524-NOW())&lt;0,0,(U1524-NOW())))</f>
        <v>0</v>
      </c>
      <c r="W1524" s="35"/>
      <c r="X1524" s="35" t="str">
        <f ca="1">IF(OR(U1524="",R1524=0),"",IF((U1524-NOW())&lt;0,-(U1524-NOW()),0))</f>
        <v/>
      </c>
      <c r="Y1524" s="2" t="str">
        <f>IF(R1524=0,"Đã thanh toán",IF(X1524="","",IF(X1524&lt;=0,"Chưa đến hạn thanh toán",IF(X1524&lt;=30,"Nợ quá hạn 30 ngày",IF(X1524&lt;=60,"Nợ quá hạn từ 30 ngày đến 60 ngày",IF(X1524&lt;=90,"Nợ quá hạn từ 60 ngày đến 90 ngày",IF(X1524&lt;=120,"Nợ quá hạn từ 90 ngày đến 120 ngày","Nợ quá hạn hơn 120 ngày có khả năng mất thanh toán")))))))</f>
        <v>Đã thanh toán</v>
      </c>
      <c r="Z1524" s="51">
        <f t="shared" si="183"/>
        <v>45967</v>
      </c>
      <c r="AA1524" s="51">
        <f t="shared" si="184"/>
        <v>46106</v>
      </c>
      <c r="AD1524" s="2" t="str">
        <f>VLOOKUP($A1524,MA_KH!$A:$Q,MA_KH!O$1,0)</f>
        <v>SATRA TRUNG TÂM</v>
      </c>
      <c r="AE1524" s="2" t="str">
        <f>VLOOKUP($A1524,MA_KH!$A:$Q,MA_KH!P$1,0)</f>
        <v>TRUNG TÂM ĐIỀU HÀNH SATRAFOODS</v>
      </c>
    </row>
    <row r="1525" spans="1:31" ht="25.5" hidden="1" customHeight="1" x14ac:dyDescent="0.2">
      <c r="A1525" s="59" t="s">
        <v>22306</v>
      </c>
      <c r="B1525" s="59" t="s">
        <v>32</v>
      </c>
      <c r="C1525" s="60">
        <v>45969</v>
      </c>
      <c r="D1525" s="59" t="s">
        <v>19071</v>
      </c>
      <c r="E1525" s="60">
        <v>45969</v>
      </c>
      <c r="F1525" s="59">
        <v>74816</v>
      </c>
      <c r="G1525" s="59" t="s">
        <v>19072</v>
      </c>
      <c r="H1525" s="61">
        <v>1012285</v>
      </c>
      <c r="I1525" s="62">
        <v>0</v>
      </c>
      <c r="J1525" s="61">
        <v>80983</v>
      </c>
      <c r="K1525" s="61">
        <v>1093268</v>
      </c>
      <c r="L1525" s="7" t="s">
        <v>51</v>
      </c>
      <c r="M1525" s="6">
        <v>46106</v>
      </c>
      <c r="O1525" s="35">
        <f>IF(Table1[[#This Row],[Phân loại]]="Tồn đầu kỳ",Table1[[#This Row],[Tổng giá trị]],0)</f>
        <v>1093268</v>
      </c>
      <c r="P1525" s="7">
        <f>IF(Table1[[#This Row],[Số còn phải thu ĐK]]&lt;&gt;0,0,IF(Table1[[#This Row],[Phân loại]]="Bán hàng",Table1[[#This Row],[Tổng giá trị]],-Table1[[#This Row],[Tổng giá trị]]))</f>
        <v>0</v>
      </c>
      <c r="Q1525" s="35">
        <f>IF(M1525&lt;&gt;"",IF(O1525&lt;&gt;0,O1525,P1525),0)</f>
        <v>1093268</v>
      </c>
      <c r="R1525" s="7">
        <f>Table1[[#This Row],[Số còn phải thu ĐK]]+Table1[[#This Row],[Giá Trị HD sau CK]]-Table1[[#This Row],[Số tiền đã thu]]</f>
        <v>0</v>
      </c>
      <c r="S1525" s="6">
        <f>IF(Table1[[#This Row],[Ngày hóa đơn]]&lt;&gt;"",Table1[[#This Row],[Ngày hóa đơn]],IF(Table1[[#This Row],[Ngày hạch toán]]&lt;&gt;"",Table1[[#This Row],[Ngày hạch toán]],""))</f>
        <v>45969</v>
      </c>
      <c r="T1525" s="7"/>
      <c r="U1525" s="6">
        <f>IF(Table1[[#This Row],[Ngày tính CN]]="","",S1525+T1525)</f>
        <v>45969</v>
      </c>
      <c r="V1525" s="35">
        <f ca="1">IF(Table1[[#This Row],[Hạn thanh toán]]="","",IF((U1525-NOW())&lt;0,0,(U1525-NOW())))</f>
        <v>0</v>
      </c>
      <c r="W1525" s="35"/>
      <c r="X1525" s="35" t="str">
        <f ca="1">IF(OR(U1525="",R1525=0),"",IF((U1525-NOW())&lt;0,-(U1525-NOW()),0))</f>
        <v/>
      </c>
      <c r="Y1525" s="2" t="str">
        <f>IF(R1525=0,"Đã thanh toán",IF(X1525="","",IF(X1525&lt;=0,"Chưa đến hạn thanh toán",IF(X1525&lt;=30,"Nợ quá hạn 30 ngày",IF(X1525&lt;=60,"Nợ quá hạn từ 30 ngày đến 60 ngày",IF(X1525&lt;=90,"Nợ quá hạn từ 60 ngày đến 90 ngày",IF(X1525&lt;=120,"Nợ quá hạn từ 90 ngày đến 120 ngày","Nợ quá hạn hơn 120 ngày có khả năng mất thanh toán")))))))</f>
        <v>Đã thanh toán</v>
      </c>
      <c r="Z1525" s="51">
        <f t="shared" si="183"/>
        <v>45969</v>
      </c>
      <c r="AA1525" s="51">
        <f t="shared" si="184"/>
        <v>46106</v>
      </c>
      <c r="AD1525" s="2" t="str">
        <f>VLOOKUP($A1525,MA_KH!$A:$Q,MA_KH!O$1,0)</f>
        <v>SATRA TRUNG TÂM</v>
      </c>
      <c r="AE1525" s="2" t="str">
        <f>VLOOKUP($A1525,MA_KH!$A:$Q,MA_KH!P$1,0)</f>
        <v>TRUNG TÂM ĐIỀU HÀNH SATRAFOODS</v>
      </c>
    </row>
    <row r="1526" spans="1:31" ht="25.5" hidden="1" customHeight="1" x14ac:dyDescent="0.2">
      <c r="A1526" s="59" t="s">
        <v>22306</v>
      </c>
      <c r="B1526" s="59" t="s">
        <v>32</v>
      </c>
      <c r="C1526" s="60">
        <v>45969</v>
      </c>
      <c r="D1526" s="59" t="s">
        <v>19073</v>
      </c>
      <c r="E1526" s="60">
        <v>45969</v>
      </c>
      <c r="F1526" s="59">
        <v>74827</v>
      </c>
      <c r="G1526" s="59" t="s">
        <v>19074</v>
      </c>
      <c r="H1526" s="61">
        <v>385349</v>
      </c>
      <c r="I1526" s="62">
        <v>0</v>
      </c>
      <c r="J1526" s="61">
        <v>30828</v>
      </c>
      <c r="K1526" s="61">
        <v>416177</v>
      </c>
      <c r="L1526" s="7" t="s">
        <v>51</v>
      </c>
      <c r="M1526" s="6">
        <v>46106</v>
      </c>
      <c r="O1526" s="35">
        <f>IF(Table1[[#This Row],[Phân loại]]="Tồn đầu kỳ",Table1[[#This Row],[Tổng giá trị]],0)</f>
        <v>416177</v>
      </c>
      <c r="P1526" s="7">
        <f>IF(Table1[[#This Row],[Số còn phải thu ĐK]]&lt;&gt;0,0,IF(Table1[[#This Row],[Phân loại]]="Bán hàng",Table1[[#This Row],[Tổng giá trị]],-Table1[[#This Row],[Tổng giá trị]]))</f>
        <v>0</v>
      </c>
      <c r="Q1526" s="35">
        <f>IF(M1526&lt;&gt;"",IF(O1526&lt;&gt;0,O1526,P1526),0)</f>
        <v>416177</v>
      </c>
      <c r="R1526" s="7">
        <f>Table1[[#This Row],[Số còn phải thu ĐK]]+Table1[[#This Row],[Giá Trị HD sau CK]]-Table1[[#This Row],[Số tiền đã thu]]</f>
        <v>0</v>
      </c>
      <c r="S1526" s="6">
        <f>IF(Table1[[#This Row],[Ngày hóa đơn]]&lt;&gt;"",Table1[[#This Row],[Ngày hóa đơn]],IF(Table1[[#This Row],[Ngày hạch toán]]&lt;&gt;"",Table1[[#This Row],[Ngày hạch toán]],""))</f>
        <v>45969</v>
      </c>
      <c r="T1526" s="7"/>
      <c r="U1526" s="6">
        <f>IF(Table1[[#This Row],[Ngày tính CN]]="","",S1526+T1526)</f>
        <v>45969</v>
      </c>
      <c r="V1526" s="35">
        <f ca="1">IF(Table1[[#This Row],[Hạn thanh toán]]="","",IF((U1526-NOW())&lt;0,0,(U1526-NOW())))</f>
        <v>0</v>
      </c>
      <c r="W1526" s="35"/>
      <c r="X1526" s="35" t="str">
        <f ca="1">IF(OR(U1526="",R1526=0),"",IF((U1526-NOW())&lt;0,-(U1526-NOW()),0))</f>
        <v/>
      </c>
      <c r="Y1526" s="2" t="str">
        <f>IF(R1526=0,"Đã thanh toán",IF(X1526="","",IF(X1526&lt;=0,"Chưa đến hạn thanh toán",IF(X1526&lt;=30,"Nợ quá hạn 30 ngày",IF(X1526&lt;=60,"Nợ quá hạn từ 30 ngày đến 60 ngày",IF(X1526&lt;=90,"Nợ quá hạn từ 60 ngày đến 90 ngày",IF(X1526&lt;=120,"Nợ quá hạn từ 90 ngày đến 120 ngày","Nợ quá hạn hơn 120 ngày có khả năng mất thanh toán")))))))</f>
        <v>Đã thanh toán</v>
      </c>
      <c r="Z1526" s="51">
        <f t="shared" si="183"/>
        <v>45969</v>
      </c>
      <c r="AA1526" s="51">
        <f t="shared" si="184"/>
        <v>46106</v>
      </c>
      <c r="AD1526" s="2" t="str">
        <f>VLOOKUP($A1526,MA_KH!$A:$Q,MA_KH!O$1,0)</f>
        <v>SATRA TRUNG TÂM</v>
      </c>
      <c r="AE1526" s="2" t="str">
        <f>VLOOKUP($A1526,MA_KH!$A:$Q,MA_KH!P$1,0)</f>
        <v>TRUNG TÂM ĐIỀU HÀNH SATRAFOODS</v>
      </c>
    </row>
    <row r="1527" spans="1:31" ht="25.5" hidden="1" customHeight="1" x14ac:dyDescent="0.2">
      <c r="A1527" s="55" t="s">
        <v>22306</v>
      </c>
      <c r="B1527" s="55" t="s">
        <v>32</v>
      </c>
      <c r="C1527" s="56">
        <v>45969</v>
      </c>
      <c r="D1527" s="55" t="s">
        <v>19075</v>
      </c>
      <c r="E1527" s="56">
        <v>45969</v>
      </c>
      <c r="F1527" s="55">
        <v>74834</v>
      </c>
      <c r="G1527" s="55" t="s">
        <v>19076</v>
      </c>
      <c r="H1527" s="57">
        <v>688158</v>
      </c>
      <c r="I1527" s="58">
        <v>0</v>
      </c>
      <c r="J1527" s="57">
        <v>55053</v>
      </c>
      <c r="K1527" s="57">
        <v>743211</v>
      </c>
      <c r="L1527" s="7" t="s">
        <v>51</v>
      </c>
      <c r="M1527" s="6">
        <v>46106</v>
      </c>
      <c r="O1527" s="35">
        <f>IF(Table1[[#This Row],[Phân loại]]="Tồn đầu kỳ",Table1[[#This Row],[Tổng giá trị]],0)</f>
        <v>743211</v>
      </c>
      <c r="P1527" s="7">
        <f>IF(Table1[[#This Row],[Số còn phải thu ĐK]]&lt;&gt;0,0,IF(Table1[[#This Row],[Phân loại]]="Bán hàng",Table1[[#This Row],[Tổng giá trị]],-Table1[[#This Row],[Tổng giá trị]]))</f>
        <v>0</v>
      </c>
      <c r="Q1527" s="35">
        <f t="shared" ref="Q1527:Q1530" si="227">IF(M1527&lt;&gt;"",IF(O1527&lt;&gt;0,O1527,P1527),0)</f>
        <v>743211</v>
      </c>
      <c r="R1527" s="7">
        <f>Table1[[#This Row],[Số còn phải thu ĐK]]+Table1[[#This Row],[Giá Trị HD sau CK]]-Table1[[#This Row],[Số tiền đã thu]]</f>
        <v>0</v>
      </c>
      <c r="S1527" s="6">
        <f>IF(Table1[[#This Row],[Ngày hóa đơn]]&lt;&gt;"",Table1[[#This Row],[Ngày hóa đơn]],IF(Table1[[#This Row],[Ngày hạch toán]]&lt;&gt;"",Table1[[#This Row],[Ngày hạch toán]],""))</f>
        <v>45969</v>
      </c>
      <c r="T1527" s="7"/>
      <c r="U1527" s="6">
        <f>IF(Table1[[#This Row],[Ngày tính CN]]="","",S1527+T1527)</f>
        <v>45969</v>
      </c>
      <c r="V1527" s="35">
        <f ca="1">IF(Table1[[#This Row],[Hạn thanh toán]]="","",IF((U1527-NOW())&lt;0,0,(U1527-NOW())))</f>
        <v>0</v>
      </c>
      <c r="W1527" s="35"/>
      <c r="X1527" s="35" t="str">
        <f t="shared" ref="X1527:X1530" ca="1" si="228">IF(OR(U1527="",R1527=0),"",IF((U1527-NOW())&lt;0,-(U1527-NOW()),0))</f>
        <v/>
      </c>
      <c r="Y1527" s="2" t="str">
        <f t="shared" ref="Y1527:Y1530" si="229">IF(R1527=0,"Đã thanh toán",IF(X1527="","",IF(X1527&lt;=0,"Chưa đến hạn thanh toán",IF(X1527&lt;=30,"Nợ quá hạn 30 ngày",IF(X1527&lt;=60,"Nợ quá hạn từ 30 ngày đến 60 ngày",IF(X1527&lt;=90,"Nợ quá hạn từ 60 ngày đến 90 ngày",IF(X1527&lt;=120,"Nợ quá hạn từ 90 ngày đến 120 ngày","Nợ quá hạn hơn 120 ngày có khả năng mất thanh toán")))))))</f>
        <v>Đã thanh toán</v>
      </c>
      <c r="Z1527" s="51">
        <f t="shared" si="183"/>
        <v>45969</v>
      </c>
      <c r="AA1527" s="51">
        <f t="shared" si="184"/>
        <v>46106</v>
      </c>
      <c r="AD1527" s="2" t="str">
        <f>VLOOKUP($A1527,MA_KH!$A:$Q,MA_KH!O$1,0)</f>
        <v>SATRA TRUNG TÂM</v>
      </c>
      <c r="AE1527" s="2" t="str">
        <f>VLOOKUP($A1527,MA_KH!$A:$Q,MA_KH!P$1,0)</f>
        <v>TRUNG TÂM ĐIỀU HÀNH SATRAFOODS</v>
      </c>
    </row>
    <row r="1528" spans="1:31" ht="25.5" hidden="1" customHeight="1" x14ac:dyDescent="0.2">
      <c r="A1528" s="55" t="s">
        <v>22306</v>
      </c>
      <c r="B1528" s="55" t="s">
        <v>32</v>
      </c>
      <c r="C1528" s="56">
        <v>45969</v>
      </c>
      <c r="D1528" s="55" t="s">
        <v>19077</v>
      </c>
      <c r="E1528" s="56">
        <v>45969</v>
      </c>
      <c r="F1528" s="55">
        <v>74835</v>
      </c>
      <c r="G1528" s="55" t="s">
        <v>19078</v>
      </c>
      <c r="H1528" s="57">
        <v>537624</v>
      </c>
      <c r="I1528" s="58">
        <v>0</v>
      </c>
      <c r="J1528" s="57">
        <v>43010</v>
      </c>
      <c r="K1528" s="57">
        <v>580634</v>
      </c>
      <c r="L1528" s="7" t="s">
        <v>51</v>
      </c>
      <c r="M1528" s="6">
        <v>46106</v>
      </c>
      <c r="O1528" s="35">
        <f>IF(Table1[[#This Row],[Phân loại]]="Tồn đầu kỳ",Table1[[#This Row],[Tổng giá trị]],0)</f>
        <v>580634</v>
      </c>
      <c r="P1528" s="7">
        <f>IF(Table1[[#This Row],[Số còn phải thu ĐK]]&lt;&gt;0,0,IF(Table1[[#This Row],[Phân loại]]="Bán hàng",Table1[[#This Row],[Tổng giá trị]],-Table1[[#This Row],[Tổng giá trị]]))</f>
        <v>0</v>
      </c>
      <c r="Q1528" s="35">
        <f t="shared" si="227"/>
        <v>580634</v>
      </c>
      <c r="R1528" s="7">
        <f>Table1[[#This Row],[Số còn phải thu ĐK]]+Table1[[#This Row],[Giá Trị HD sau CK]]-Table1[[#This Row],[Số tiền đã thu]]</f>
        <v>0</v>
      </c>
      <c r="S1528" s="6">
        <f>IF(Table1[[#This Row],[Ngày hóa đơn]]&lt;&gt;"",Table1[[#This Row],[Ngày hóa đơn]],IF(Table1[[#This Row],[Ngày hạch toán]]&lt;&gt;"",Table1[[#This Row],[Ngày hạch toán]],""))</f>
        <v>45969</v>
      </c>
      <c r="T1528" s="7"/>
      <c r="U1528" s="6">
        <f>IF(Table1[[#This Row],[Ngày tính CN]]="","",S1528+T1528)</f>
        <v>45969</v>
      </c>
      <c r="V1528" s="35">
        <f ca="1">IF(Table1[[#This Row],[Hạn thanh toán]]="","",IF((U1528-NOW())&lt;0,0,(U1528-NOW())))</f>
        <v>0</v>
      </c>
      <c r="W1528" s="35"/>
      <c r="X1528" s="35" t="str">
        <f t="shared" ca="1" si="228"/>
        <v/>
      </c>
      <c r="Y1528" s="2" t="str">
        <f t="shared" si="229"/>
        <v>Đã thanh toán</v>
      </c>
      <c r="Z1528" s="51">
        <f t="shared" si="183"/>
        <v>45969</v>
      </c>
      <c r="AA1528" s="51">
        <f t="shared" si="184"/>
        <v>46106</v>
      </c>
      <c r="AD1528" s="2" t="str">
        <f>VLOOKUP($A1528,MA_KH!$A:$Q,MA_KH!O$1,0)</f>
        <v>SATRA TRUNG TÂM</v>
      </c>
      <c r="AE1528" s="2" t="str">
        <f>VLOOKUP($A1528,MA_KH!$A:$Q,MA_KH!P$1,0)</f>
        <v>TRUNG TÂM ĐIỀU HÀNH SATRAFOODS</v>
      </c>
    </row>
    <row r="1529" spans="1:31" ht="25.5" hidden="1" customHeight="1" x14ac:dyDescent="0.2">
      <c r="A1529" s="55" t="s">
        <v>22306</v>
      </c>
      <c r="B1529" s="55" t="s">
        <v>32</v>
      </c>
      <c r="C1529" s="56">
        <v>45969</v>
      </c>
      <c r="D1529" s="55" t="s">
        <v>19079</v>
      </c>
      <c r="E1529" s="56">
        <v>45969</v>
      </c>
      <c r="F1529" s="55">
        <v>74836</v>
      </c>
      <c r="G1529" s="55" t="s">
        <v>19080</v>
      </c>
      <c r="H1529" s="57">
        <v>688440</v>
      </c>
      <c r="I1529" s="58">
        <v>0</v>
      </c>
      <c r="J1529" s="57">
        <v>55075</v>
      </c>
      <c r="K1529" s="57">
        <v>743515</v>
      </c>
      <c r="L1529" s="7" t="s">
        <v>51</v>
      </c>
      <c r="M1529" s="6">
        <v>46106</v>
      </c>
      <c r="O1529" s="35">
        <f>IF(Table1[[#This Row],[Phân loại]]="Tồn đầu kỳ",Table1[[#This Row],[Tổng giá trị]],0)</f>
        <v>743515</v>
      </c>
      <c r="P1529" s="7">
        <f>IF(Table1[[#This Row],[Số còn phải thu ĐK]]&lt;&gt;0,0,IF(Table1[[#This Row],[Phân loại]]="Bán hàng",Table1[[#This Row],[Tổng giá trị]],-Table1[[#This Row],[Tổng giá trị]]))</f>
        <v>0</v>
      </c>
      <c r="Q1529" s="35">
        <f t="shared" si="227"/>
        <v>743515</v>
      </c>
      <c r="R1529" s="7">
        <f>Table1[[#This Row],[Số còn phải thu ĐK]]+Table1[[#This Row],[Giá Trị HD sau CK]]-Table1[[#This Row],[Số tiền đã thu]]</f>
        <v>0</v>
      </c>
      <c r="S1529" s="6">
        <f>IF(Table1[[#This Row],[Ngày hóa đơn]]&lt;&gt;"",Table1[[#This Row],[Ngày hóa đơn]],IF(Table1[[#This Row],[Ngày hạch toán]]&lt;&gt;"",Table1[[#This Row],[Ngày hạch toán]],""))</f>
        <v>45969</v>
      </c>
      <c r="T1529" s="7"/>
      <c r="U1529" s="6">
        <f>IF(Table1[[#This Row],[Ngày tính CN]]="","",S1529+T1529)</f>
        <v>45969</v>
      </c>
      <c r="V1529" s="35">
        <f ca="1">IF(Table1[[#This Row],[Hạn thanh toán]]="","",IF((U1529-NOW())&lt;0,0,(U1529-NOW())))</f>
        <v>0</v>
      </c>
      <c r="W1529" s="35"/>
      <c r="X1529" s="35" t="str">
        <f t="shared" ca="1" si="228"/>
        <v/>
      </c>
      <c r="Y1529" s="2" t="str">
        <f t="shared" si="229"/>
        <v>Đã thanh toán</v>
      </c>
      <c r="Z1529" s="51">
        <f t="shared" si="183"/>
        <v>45969</v>
      </c>
      <c r="AA1529" s="51">
        <f t="shared" si="184"/>
        <v>46106</v>
      </c>
      <c r="AD1529" s="2" t="str">
        <f>VLOOKUP($A1529,MA_KH!$A:$Q,MA_KH!O$1,0)</f>
        <v>SATRA TRUNG TÂM</v>
      </c>
      <c r="AE1529" s="2" t="str">
        <f>VLOOKUP($A1529,MA_KH!$A:$Q,MA_KH!P$1,0)</f>
        <v>TRUNG TÂM ĐIỀU HÀNH SATRAFOODS</v>
      </c>
    </row>
    <row r="1530" spans="1:31" ht="25.5" hidden="1" customHeight="1" x14ac:dyDescent="0.2">
      <c r="A1530" s="59" t="s">
        <v>22306</v>
      </c>
      <c r="B1530" s="59" t="s">
        <v>32</v>
      </c>
      <c r="C1530" s="60">
        <v>45969</v>
      </c>
      <c r="D1530" s="59" t="s">
        <v>19081</v>
      </c>
      <c r="E1530" s="60">
        <v>45969</v>
      </c>
      <c r="F1530" s="59">
        <v>74838</v>
      </c>
      <c r="G1530" s="59" t="s">
        <v>19082</v>
      </c>
      <c r="H1530" s="61">
        <v>680802</v>
      </c>
      <c r="I1530" s="62">
        <v>0</v>
      </c>
      <c r="J1530" s="61">
        <v>54464</v>
      </c>
      <c r="K1530" s="61">
        <v>735266</v>
      </c>
      <c r="L1530" s="7" t="s">
        <v>51</v>
      </c>
      <c r="M1530" s="6">
        <v>46106</v>
      </c>
      <c r="O1530" s="35">
        <f>IF(Table1[[#This Row],[Phân loại]]="Tồn đầu kỳ",Table1[[#This Row],[Tổng giá trị]],0)</f>
        <v>735266</v>
      </c>
      <c r="P1530" s="7">
        <f>IF(Table1[[#This Row],[Số còn phải thu ĐK]]&lt;&gt;0,0,IF(Table1[[#This Row],[Phân loại]]="Bán hàng",Table1[[#This Row],[Tổng giá trị]],-Table1[[#This Row],[Tổng giá trị]]))</f>
        <v>0</v>
      </c>
      <c r="Q1530" s="35">
        <f t="shared" si="227"/>
        <v>735266</v>
      </c>
      <c r="R1530" s="7">
        <f>Table1[[#This Row],[Số còn phải thu ĐK]]+Table1[[#This Row],[Giá Trị HD sau CK]]-Table1[[#This Row],[Số tiền đã thu]]</f>
        <v>0</v>
      </c>
      <c r="S1530" s="6">
        <f>IF(Table1[[#This Row],[Ngày hóa đơn]]&lt;&gt;"",Table1[[#This Row],[Ngày hóa đơn]],IF(Table1[[#This Row],[Ngày hạch toán]]&lt;&gt;"",Table1[[#This Row],[Ngày hạch toán]],""))</f>
        <v>45969</v>
      </c>
      <c r="T1530" s="7"/>
      <c r="U1530" s="6">
        <f>IF(Table1[[#This Row],[Ngày tính CN]]="","",S1530+T1530)</f>
        <v>45969</v>
      </c>
      <c r="V1530" s="35">
        <f ca="1">IF(Table1[[#This Row],[Hạn thanh toán]]="","",IF((U1530-NOW())&lt;0,0,(U1530-NOW())))</f>
        <v>0</v>
      </c>
      <c r="W1530" s="35"/>
      <c r="X1530" s="35" t="str">
        <f t="shared" ca="1" si="228"/>
        <v/>
      </c>
      <c r="Y1530" s="2" t="str">
        <f t="shared" si="229"/>
        <v>Đã thanh toán</v>
      </c>
      <c r="Z1530" s="51">
        <f t="shared" si="183"/>
        <v>45969</v>
      </c>
      <c r="AA1530" s="51">
        <f t="shared" si="184"/>
        <v>46106</v>
      </c>
      <c r="AD1530" s="2" t="str">
        <f>VLOOKUP($A1530,MA_KH!$A:$Q,MA_KH!O$1,0)</f>
        <v>SATRA TRUNG TÂM</v>
      </c>
      <c r="AE1530" s="2" t="str">
        <f>VLOOKUP($A1530,MA_KH!$A:$Q,MA_KH!P$1,0)</f>
        <v>TRUNG TÂM ĐIỀU HÀNH SATRAFOODS</v>
      </c>
    </row>
    <row r="1531" spans="1:31" ht="25.5" hidden="1" customHeight="1" x14ac:dyDescent="0.2">
      <c r="A1531" s="59" t="s">
        <v>22306</v>
      </c>
      <c r="B1531" s="59" t="s">
        <v>32</v>
      </c>
      <c r="C1531" s="60">
        <v>45969</v>
      </c>
      <c r="D1531" s="59" t="s">
        <v>19083</v>
      </c>
      <c r="E1531" s="60">
        <v>45969</v>
      </c>
      <c r="F1531" s="59">
        <v>74845</v>
      </c>
      <c r="G1531" s="59" t="s">
        <v>19084</v>
      </c>
      <c r="H1531" s="61">
        <v>493665</v>
      </c>
      <c r="I1531" s="62">
        <v>0</v>
      </c>
      <c r="J1531" s="61">
        <v>39493</v>
      </c>
      <c r="K1531" s="61">
        <v>533158</v>
      </c>
      <c r="L1531" s="7" t="s">
        <v>51</v>
      </c>
      <c r="M1531" s="6">
        <v>46106</v>
      </c>
      <c r="O1531" s="35">
        <f>IF(Table1[[#This Row],[Phân loại]]="Tồn đầu kỳ",Table1[[#This Row],[Tổng giá trị]],0)</f>
        <v>533158</v>
      </c>
      <c r="P1531" s="7">
        <f>IF(Table1[[#This Row],[Số còn phải thu ĐK]]&lt;&gt;0,0,IF(Table1[[#This Row],[Phân loại]]="Bán hàng",Table1[[#This Row],[Tổng giá trị]],-Table1[[#This Row],[Tổng giá trị]]))</f>
        <v>0</v>
      </c>
      <c r="Q1531" s="35">
        <f t="shared" ref="Q1531:Q1537" si="230">IF(M1531&lt;&gt;"",IF(O1531&lt;&gt;0,O1531,P1531),0)</f>
        <v>533158</v>
      </c>
      <c r="R1531" s="7">
        <f>Table1[[#This Row],[Số còn phải thu ĐK]]+Table1[[#This Row],[Giá Trị HD sau CK]]-Table1[[#This Row],[Số tiền đã thu]]</f>
        <v>0</v>
      </c>
      <c r="S1531" s="6">
        <f>IF(Table1[[#This Row],[Ngày hóa đơn]]&lt;&gt;"",Table1[[#This Row],[Ngày hóa đơn]],IF(Table1[[#This Row],[Ngày hạch toán]]&lt;&gt;"",Table1[[#This Row],[Ngày hạch toán]],""))</f>
        <v>45969</v>
      </c>
      <c r="T1531" s="7"/>
      <c r="U1531" s="6">
        <f>IF(Table1[[#This Row],[Ngày tính CN]]="","",S1531+T1531)</f>
        <v>45969</v>
      </c>
      <c r="V1531" s="35">
        <f ca="1">IF(Table1[[#This Row],[Hạn thanh toán]]="","",IF((U1531-NOW())&lt;0,0,(U1531-NOW())))</f>
        <v>0</v>
      </c>
      <c r="W1531" s="35"/>
      <c r="X1531" s="35" t="str">
        <f t="shared" ref="X1531:X1537" ca="1" si="231">IF(OR(U1531="",R1531=0),"",IF((U1531-NOW())&lt;0,-(U1531-NOW()),0))</f>
        <v/>
      </c>
      <c r="Y1531" s="2" t="str">
        <f t="shared" ref="Y1531:Y1537" si="232">IF(R1531=0,"Đã thanh toán",IF(X1531="","",IF(X1531&lt;=0,"Chưa đến hạn thanh toán",IF(X1531&lt;=30,"Nợ quá hạn 30 ngày",IF(X1531&lt;=60,"Nợ quá hạn từ 30 ngày đến 60 ngày",IF(X1531&lt;=90,"Nợ quá hạn từ 60 ngày đến 90 ngày",IF(X1531&lt;=120,"Nợ quá hạn từ 90 ngày đến 120 ngày","Nợ quá hạn hơn 120 ngày có khả năng mất thanh toán")))))))</f>
        <v>Đã thanh toán</v>
      </c>
      <c r="Z1531" s="51">
        <f t="shared" si="183"/>
        <v>45969</v>
      </c>
      <c r="AA1531" s="51">
        <f t="shared" si="184"/>
        <v>46106</v>
      </c>
      <c r="AD1531" s="2" t="str">
        <f>VLOOKUP($A1531,MA_KH!$A:$Q,MA_KH!O$1,0)</f>
        <v>SATRA TRUNG TÂM</v>
      </c>
      <c r="AE1531" s="2" t="str">
        <f>VLOOKUP($A1531,MA_KH!$A:$Q,MA_KH!P$1,0)</f>
        <v>TRUNG TÂM ĐIỀU HÀNH SATRAFOODS</v>
      </c>
    </row>
    <row r="1532" spans="1:31" ht="25.5" hidden="1" customHeight="1" x14ac:dyDescent="0.2">
      <c r="A1532" s="59" t="s">
        <v>22306</v>
      </c>
      <c r="B1532" s="59" t="s">
        <v>32</v>
      </c>
      <c r="C1532" s="60">
        <v>45972</v>
      </c>
      <c r="D1532" s="59" t="s">
        <v>19085</v>
      </c>
      <c r="E1532" s="60">
        <v>45972</v>
      </c>
      <c r="F1532" s="59">
        <v>74926</v>
      </c>
      <c r="G1532" s="59" t="s">
        <v>19086</v>
      </c>
      <c r="H1532" s="61">
        <v>1256735</v>
      </c>
      <c r="I1532" s="62">
        <v>0</v>
      </c>
      <c r="J1532" s="61">
        <v>100539</v>
      </c>
      <c r="K1532" s="61">
        <v>1357274</v>
      </c>
      <c r="L1532" s="7" t="s">
        <v>51</v>
      </c>
      <c r="M1532" s="6">
        <v>46106</v>
      </c>
      <c r="O1532" s="35">
        <f>IF(Table1[[#This Row],[Phân loại]]="Tồn đầu kỳ",Table1[[#This Row],[Tổng giá trị]],0)</f>
        <v>1357274</v>
      </c>
      <c r="P1532" s="7">
        <f>IF(Table1[[#This Row],[Số còn phải thu ĐK]]&lt;&gt;0,0,IF(Table1[[#This Row],[Phân loại]]="Bán hàng",Table1[[#This Row],[Tổng giá trị]],-Table1[[#This Row],[Tổng giá trị]]))</f>
        <v>0</v>
      </c>
      <c r="Q1532" s="35">
        <f t="shared" si="230"/>
        <v>1357274</v>
      </c>
      <c r="R1532" s="7">
        <f>Table1[[#This Row],[Số còn phải thu ĐK]]+Table1[[#This Row],[Giá Trị HD sau CK]]-Table1[[#This Row],[Số tiền đã thu]]</f>
        <v>0</v>
      </c>
      <c r="S1532" s="6">
        <f>IF(Table1[[#This Row],[Ngày hóa đơn]]&lt;&gt;"",Table1[[#This Row],[Ngày hóa đơn]],IF(Table1[[#This Row],[Ngày hạch toán]]&lt;&gt;"",Table1[[#This Row],[Ngày hạch toán]],""))</f>
        <v>45972</v>
      </c>
      <c r="T1532" s="7"/>
      <c r="U1532" s="6">
        <f>IF(Table1[[#This Row],[Ngày tính CN]]="","",S1532+T1532)</f>
        <v>45972</v>
      </c>
      <c r="V1532" s="35">
        <f ca="1">IF(Table1[[#This Row],[Hạn thanh toán]]="","",IF((U1532-NOW())&lt;0,0,(U1532-NOW())))</f>
        <v>0</v>
      </c>
      <c r="W1532" s="35"/>
      <c r="X1532" s="35" t="str">
        <f t="shared" ca="1" si="231"/>
        <v/>
      </c>
      <c r="Y1532" s="2" t="str">
        <f t="shared" si="232"/>
        <v>Đã thanh toán</v>
      </c>
      <c r="Z1532" s="51">
        <f t="shared" si="183"/>
        <v>45972</v>
      </c>
      <c r="AA1532" s="51">
        <f t="shared" si="184"/>
        <v>46106</v>
      </c>
      <c r="AD1532" s="2" t="str">
        <f>VLOOKUP($A1532,MA_KH!$A:$Q,MA_KH!O$1,0)</f>
        <v>SATRA TRUNG TÂM</v>
      </c>
      <c r="AE1532" s="2" t="str">
        <f>VLOOKUP($A1532,MA_KH!$A:$Q,MA_KH!P$1,0)</f>
        <v>TRUNG TÂM ĐIỀU HÀNH SATRAFOODS</v>
      </c>
    </row>
    <row r="1533" spans="1:31" ht="25.5" hidden="1" customHeight="1" x14ac:dyDescent="0.2">
      <c r="A1533" s="59" t="s">
        <v>22209</v>
      </c>
      <c r="B1533" s="59" t="s">
        <v>34</v>
      </c>
      <c r="C1533" s="60">
        <v>45973</v>
      </c>
      <c r="D1533" s="59" t="s">
        <v>19087</v>
      </c>
      <c r="E1533" s="60">
        <v>45973</v>
      </c>
      <c r="F1533" s="59">
        <v>74992</v>
      </c>
      <c r="G1533" s="59" t="s">
        <v>19088</v>
      </c>
      <c r="H1533" s="61">
        <v>2677700</v>
      </c>
      <c r="I1533" s="62">
        <v>0</v>
      </c>
      <c r="J1533" s="61">
        <v>214216</v>
      </c>
      <c r="K1533" s="61">
        <v>2891916</v>
      </c>
      <c r="L1533" s="7" t="s">
        <v>51</v>
      </c>
      <c r="M1533" s="6">
        <v>46038</v>
      </c>
      <c r="O1533" s="35">
        <f>IF(Table1[[#This Row],[Phân loại]]="Tồn đầu kỳ",Table1[[#This Row],[Tổng giá trị]],0)</f>
        <v>2891916</v>
      </c>
      <c r="P1533" s="7">
        <f>IF(Table1[[#This Row],[Số còn phải thu ĐK]]&lt;&gt;0,0,IF(Table1[[#This Row],[Phân loại]]="Bán hàng",Table1[[#This Row],[Tổng giá trị]],-Table1[[#This Row],[Tổng giá trị]]))</f>
        <v>0</v>
      </c>
      <c r="Q1533" s="35">
        <f t="shared" si="230"/>
        <v>2891916</v>
      </c>
      <c r="R1533" s="7">
        <f>Table1[[#This Row],[Số còn phải thu ĐK]]+Table1[[#This Row],[Giá Trị HD sau CK]]-Table1[[#This Row],[Số tiền đã thu]]</f>
        <v>0</v>
      </c>
      <c r="S1533" s="6">
        <f>IF(Table1[[#This Row],[Ngày hóa đơn]]&lt;&gt;"",Table1[[#This Row],[Ngày hóa đơn]],IF(Table1[[#This Row],[Ngày hạch toán]]&lt;&gt;"",Table1[[#This Row],[Ngày hạch toán]],""))</f>
        <v>45973</v>
      </c>
      <c r="T1533" s="7"/>
      <c r="U1533" s="6">
        <f>IF(Table1[[#This Row],[Ngày tính CN]]="","",S1533+T1533)</f>
        <v>45973</v>
      </c>
      <c r="V1533" s="35">
        <f ca="1">IF(Table1[[#This Row],[Hạn thanh toán]]="","",IF((U1533-NOW())&lt;0,0,(U1533-NOW())))</f>
        <v>0</v>
      </c>
      <c r="W1533" s="35"/>
      <c r="X1533" s="35" t="str">
        <f t="shared" ca="1" si="231"/>
        <v/>
      </c>
      <c r="Y1533" s="2" t="str">
        <f t="shared" si="232"/>
        <v>Đã thanh toán</v>
      </c>
      <c r="Z1533" s="51">
        <f t="shared" si="183"/>
        <v>45973</v>
      </c>
      <c r="AA1533" s="51">
        <f t="shared" si="184"/>
        <v>46038</v>
      </c>
      <c r="AD1533" s="2" t="str">
        <f>VLOOKUP($A1533,MA_KH!$A:$Q,MA_KH!O$1,0)</f>
        <v>SATRA CỦ CHI</v>
      </c>
      <c r="AE1533" s="2" t="str">
        <f>VLOOKUP($A1533,MA_KH!$A:$Q,MA_KH!P$1,0)</f>
        <v>Trung Tâm Thương Mại Satra Củ Chi</v>
      </c>
    </row>
    <row r="1534" spans="1:31" ht="25.5" hidden="1" customHeight="1" x14ac:dyDescent="0.2">
      <c r="A1534" s="59" t="s">
        <v>22306</v>
      </c>
      <c r="B1534" s="59" t="s">
        <v>32</v>
      </c>
      <c r="C1534" s="60">
        <v>45974</v>
      </c>
      <c r="D1534" s="59" t="s">
        <v>19089</v>
      </c>
      <c r="E1534" s="60">
        <v>45974</v>
      </c>
      <c r="F1534" s="59">
        <v>75111</v>
      </c>
      <c r="G1534" s="59" t="s">
        <v>19090</v>
      </c>
      <c r="H1534" s="61">
        <v>868573</v>
      </c>
      <c r="I1534" s="62">
        <v>0</v>
      </c>
      <c r="J1534" s="61">
        <v>69486</v>
      </c>
      <c r="K1534" s="61">
        <v>938059</v>
      </c>
      <c r="L1534" s="7" t="s">
        <v>51</v>
      </c>
      <c r="M1534" s="6">
        <v>46106</v>
      </c>
      <c r="O1534" s="35">
        <f>IF(Table1[[#This Row],[Phân loại]]="Tồn đầu kỳ",Table1[[#This Row],[Tổng giá trị]],0)</f>
        <v>938059</v>
      </c>
      <c r="P1534" s="7">
        <f>IF(Table1[[#This Row],[Số còn phải thu ĐK]]&lt;&gt;0,0,IF(Table1[[#This Row],[Phân loại]]="Bán hàng",Table1[[#This Row],[Tổng giá trị]],-Table1[[#This Row],[Tổng giá trị]]))</f>
        <v>0</v>
      </c>
      <c r="Q1534" s="35">
        <f t="shared" si="230"/>
        <v>938059</v>
      </c>
      <c r="R1534" s="7">
        <f>Table1[[#This Row],[Số còn phải thu ĐK]]+Table1[[#This Row],[Giá Trị HD sau CK]]-Table1[[#This Row],[Số tiền đã thu]]</f>
        <v>0</v>
      </c>
      <c r="S1534" s="6">
        <f>IF(Table1[[#This Row],[Ngày hóa đơn]]&lt;&gt;"",Table1[[#This Row],[Ngày hóa đơn]],IF(Table1[[#This Row],[Ngày hạch toán]]&lt;&gt;"",Table1[[#This Row],[Ngày hạch toán]],""))</f>
        <v>45974</v>
      </c>
      <c r="T1534" s="7"/>
      <c r="U1534" s="6">
        <f>IF(Table1[[#This Row],[Ngày tính CN]]="","",S1534+T1534)</f>
        <v>45974</v>
      </c>
      <c r="V1534" s="35">
        <f ca="1">IF(Table1[[#This Row],[Hạn thanh toán]]="","",IF((U1534-NOW())&lt;0,0,(U1534-NOW())))</f>
        <v>0</v>
      </c>
      <c r="W1534" s="35"/>
      <c r="X1534" s="35" t="str">
        <f t="shared" ca="1" si="231"/>
        <v/>
      </c>
      <c r="Y1534" s="2" t="str">
        <f t="shared" si="232"/>
        <v>Đã thanh toán</v>
      </c>
      <c r="Z1534" s="51">
        <f t="shared" si="183"/>
        <v>45974</v>
      </c>
      <c r="AA1534" s="51">
        <f t="shared" si="184"/>
        <v>46106</v>
      </c>
      <c r="AD1534" s="2" t="str">
        <f>VLOOKUP($A1534,MA_KH!$A:$Q,MA_KH!O$1,0)</f>
        <v>SATRA TRUNG TÂM</v>
      </c>
      <c r="AE1534" s="2" t="str">
        <f>VLOOKUP($A1534,MA_KH!$A:$Q,MA_KH!P$1,0)</f>
        <v>TRUNG TÂM ĐIỀU HÀNH SATRAFOODS</v>
      </c>
    </row>
    <row r="1535" spans="1:31" ht="25.5" hidden="1" customHeight="1" x14ac:dyDescent="0.2">
      <c r="A1535" s="59" t="s">
        <v>22306</v>
      </c>
      <c r="B1535" s="59" t="s">
        <v>32</v>
      </c>
      <c r="C1535" s="60">
        <v>45974</v>
      </c>
      <c r="D1535" s="59" t="s">
        <v>19091</v>
      </c>
      <c r="E1535" s="60">
        <v>45974</v>
      </c>
      <c r="F1535" s="59">
        <v>75965</v>
      </c>
      <c r="G1535" s="59" t="s">
        <v>19092</v>
      </c>
      <c r="H1535" s="61">
        <v>822678</v>
      </c>
      <c r="I1535" s="62">
        <v>0</v>
      </c>
      <c r="J1535" s="61">
        <v>65814</v>
      </c>
      <c r="K1535" s="61">
        <v>888492</v>
      </c>
      <c r="L1535" s="7" t="s">
        <v>51</v>
      </c>
      <c r="M1535" s="6">
        <v>46106</v>
      </c>
      <c r="O1535" s="35">
        <f>IF(Table1[[#This Row],[Phân loại]]="Tồn đầu kỳ",Table1[[#This Row],[Tổng giá trị]],0)</f>
        <v>888492</v>
      </c>
      <c r="P1535" s="7">
        <f>IF(Table1[[#This Row],[Số còn phải thu ĐK]]&lt;&gt;0,0,IF(Table1[[#This Row],[Phân loại]]="Bán hàng",Table1[[#This Row],[Tổng giá trị]],-Table1[[#This Row],[Tổng giá trị]]))</f>
        <v>0</v>
      </c>
      <c r="Q1535" s="35">
        <f t="shared" si="230"/>
        <v>888492</v>
      </c>
      <c r="R1535" s="7">
        <f>Table1[[#This Row],[Số còn phải thu ĐK]]+Table1[[#This Row],[Giá Trị HD sau CK]]-Table1[[#This Row],[Số tiền đã thu]]</f>
        <v>0</v>
      </c>
      <c r="S1535" s="6">
        <f>IF(Table1[[#This Row],[Ngày hóa đơn]]&lt;&gt;"",Table1[[#This Row],[Ngày hóa đơn]],IF(Table1[[#This Row],[Ngày hạch toán]]&lt;&gt;"",Table1[[#This Row],[Ngày hạch toán]],""))</f>
        <v>45974</v>
      </c>
      <c r="T1535" s="7"/>
      <c r="U1535" s="6">
        <f>IF(Table1[[#This Row],[Ngày tính CN]]="","",S1535+T1535)</f>
        <v>45974</v>
      </c>
      <c r="V1535" s="35">
        <f ca="1">IF(Table1[[#This Row],[Hạn thanh toán]]="","",IF((U1535-NOW())&lt;0,0,(U1535-NOW())))</f>
        <v>0</v>
      </c>
      <c r="W1535" s="35"/>
      <c r="X1535" s="35" t="str">
        <f t="shared" ca="1" si="231"/>
        <v/>
      </c>
      <c r="Y1535" s="2" t="str">
        <f t="shared" si="232"/>
        <v>Đã thanh toán</v>
      </c>
      <c r="Z1535" s="51">
        <f t="shared" si="183"/>
        <v>45974</v>
      </c>
      <c r="AA1535" s="51">
        <f t="shared" si="184"/>
        <v>46106</v>
      </c>
      <c r="AD1535" s="2" t="str">
        <f>VLOOKUP($A1535,MA_KH!$A:$Q,MA_KH!O$1,0)</f>
        <v>SATRA TRUNG TÂM</v>
      </c>
      <c r="AE1535" s="2" t="str">
        <f>VLOOKUP($A1535,MA_KH!$A:$Q,MA_KH!P$1,0)</f>
        <v>TRUNG TÂM ĐIỀU HÀNH SATRAFOODS</v>
      </c>
    </row>
    <row r="1536" spans="1:31" ht="25.5" hidden="1" customHeight="1" x14ac:dyDescent="0.2">
      <c r="A1536" s="59" t="s">
        <v>22306</v>
      </c>
      <c r="B1536" s="59" t="s">
        <v>32</v>
      </c>
      <c r="C1536" s="60">
        <v>45974</v>
      </c>
      <c r="D1536" s="59" t="s">
        <v>19093</v>
      </c>
      <c r="E1536" s="60">
        <v>45974</v>
      </c>
      <c r="F1536" s="59">
        <v>75972</v>
      </c>
      <c r="G1536" s="59" t="s">
        <v>19094</v>
      </c>
      <c r="H1536" s="61">
        <v>522282</v>
      </c>
      <c r="I1536" s="62">
        <v>0</v>
      </c>
      <c r="J1536" s="61">
        <v>41783</v>
      </c>
      <c r="K1536" s="61">
        <v>564065</v>
      </c>
      <c r="L1536" s="7" t="s">
        <v>51</v>
      </c>
      <c r="M1536" s="6">
        <v>46106</v>
      </c>
      <c r="O1536" s="35">
        <f>IF(Table1[[#This Row],[Phân loại]]="Tồn đầu kỳ",Table1[[#This Row],[Tổng giá trị]],0)</f>
        <v>564065</v>
      </c>
      <c r="P1536" s="7">
        <f>IF(Table1[[#This Row],[Số còn phải thu ĐK]]&lt;&gt;0,0,IF(Table1[[#This Row],[Phân loại]]="Bán hàng",Table1[[#This Row],[Tổng giá trị]],-Table1[[#This Row],[Tổng giá trị]]))</f>
        <v>0</v>
      </c>
      <c r="Q1536" s="35">
        <f t="shared" si="230"/>
        <v>564065</v>
      </c>
      <c r="R1536" s="7">
        <f>Table1[[#This Row],[Số còn phải thu ĐK]]+Table1[[#This Row],[Giá Trị HD sau CK]]-Table1[[#This Row],[Số tiền đã thu]]</f>
        <v>0</v>
      </c>
      <c r="S1536" s="6">
        <f>IF(Table1[[#This Row],[Ngày hóa đơn]]&lt;&gt;"",Table1[[#This Row],[Ngày hóa đơn]],IF(Table1[[#This Row],[Ngày hạch toán]]&lt;&gt;"",Table1[[#This Row],[Ngày hạch toán]],""))</f>
        <v>45974</v>
      </c>
      <c r="T1536" s="7"/>
      <c r="U1536" s="6">
        <f>IF(Table1[[#This Row],[Ngày tính CN]]="","",S1536+T1536)</f>
        <v>45974</v>
      </c>
      <c r="V1536" s="35">
        <f ca="1">IF(Table1[[#This Row],[Hạn thanh toán]]="","",IF((U1536-NOW())&lt;0,0,(U1536-NOW())))</f>
        <v>0</v>
      </c>
      <c r="W1536" s="35"/>
      <c r="X1536" s="35" t="str">
        <f t="shared" ca="1" si="231"/>
        <v/>
      </c>
      <c r="Y1536" s="2" t="str">
        <f t="shared" si="232"/>
        <v>Đã thanh toán</v>
      </c>
      <c r="Z1536" s="51">
        <f t="shared" si="183"/>
        <v>45974</v>
      </c>
      <c r="AA1536" s="51">
        <f t="shared" si="184"/>
        <v>46106</v>
      </c>
      <c r="AD1536" s="2" t="str">
        <f>VLOOKUP($A1536,MA_KH!$A:$Q,MA_KH!O$1,0)</f>
        <v>SATRA TRUNG TÂM</v>
      </c>
      <c r="AE1536" s="2" t="str">
        <f>VLOOKUP($A1536,MA_KH!$A:$Q,MA_KH!P$1,0)</f>
        <v>TRUNG TÂM ĐIỀU HÀNH SATRAFOODS</v>
      </c>
    </row>
    <row r="1537" spans="1:31" ht="25.5" hidden="1" customHeight="1" x14ac:dyDescent="0.2">
      <c r="A1537" s="59" t="s">
        <v>22306</v>
      </c>
      <c r="B1537" s="59" t="s">
        <v>32</v>
      </c>
      <c r="C1537" s="60">
        <v>45974</v>
      </c>
      <c r="D1537" s="59" t="s">
        <v>19095</v>
      </c>
      <c r="E1537" s="60">
        <v>45974</v>
      </c>
      <c r="F1537" s="59">
        <v>75987</v>
      </c>
      <c r="G1537" s="59" t="s">
        <v>19096</v>
      </c>
      <c r="H1537" s="61">
        <v>369035</v>
      </c>
      <c r="I1537" s="62">
        <v>0</v>
      </c>
      <c r="J1537" s="61">
        <v>29523</v>
      </c>
      <c r="K1537" s="61">
        <v>398558</v>
      </c>
      <c r="L1537" s="7" t="s">
        <v>51</v>
      </c>
      <c r="M1537" s="6">
        <v>46106</v>
      </c>
      <c r="O1537" s="35">
        <f>IF(Table1[[#This Row],[Phân loại]]="Tồn đầu kỳ",Table1[[#This Row],[Tổng giá trị]],0)</f>
        <v>398558</v>
      </c>
      <c r="P1537" s="7">
        <f>IF(Table1[[#This Row],[Số còn phải thu ĐK]]&lt;&gt;0,0,IF(Table1[[#This Row],[Phân loại]]="Bán hàng",Table1[[#This Row],[Tổng giá trị]],-Table1[[#This Row],[Tổng giá trị]]))</f>
        <v>0</v>
      </c>
      <c r="Q1537" s="35">
        <f t="shared" si="230"/>
        <v>398558</v>
      </c>
      <c r="R1537" s="7">
        <f>Table1[[#This Row],[Số còn phải thu ĐK]]+Table1[[#This Row],[Giá Trị HD sau CK]]-Table1[[#This Row],[Số tiền đã thu]]</f>
        <v>0</v>
      </c>
      <c r="S1537" s="6">
        <f>IF(Table1[[#This Row],[Ngày hóa đơn]]&lt;&gt;"",Table1[[#This Row],[Ngày hóa đơn]],IF(Table1[[#This Row],[Ngày hạch toán]]&lt;&gt;"",Table1[[#This Row],[Ngày hạch toán]],""))</f>
        <v>45974</v>
      </c>
      <c r="T1537" s="7"/>
      <c r="U1537" s="6">
        <f>IF(Table1[[#This Row],[Ngày tính CN]]="","",S1537+T1537)</f>
        <v>45974</v>
      </c>
      <c r="V1537" s="35">
        <f ca="1">IF(Table1[[#This Row],[Hạn thanh toán]]="","",IF((U1537-NOW())&lt;0,0,(U1537-NOW())))</f>
        <v>0</v>
      </c>
      <c r="W1537" s="35"/>
      <c r="X1537" s="35" t="str">
        <f t="shared" ca="1" si="231"/>
        <v/>
      </c>
      <c r="Y1537" s="2" t="str">
        <f t="shared" si="232"/>
        <v>Đã thanh toán</v>
      </c>
      <c r="Z1537" s="51">
        <f t="shared" si="183"/>
        <v>45974</v>
      </c>
      <c r="AA1537" s="51">
        <f t="shared" si="184"/>
        <v>46106</v>
      </c>
      <c r="AD1537" s="2" t="str">
        <f>VLOOKUP($A1537,MA_KH!$A:$Q,MA_KH!O$1,0)</f>
        <v>SATRA TRUNG TÂM</v>
      </c>
      <c r="AE1537" s="2" t="str">
        <f>VLOOKUP($A1537,MA_KH!$A:$Q,MA_KH!P$1,0)</f>
        <v>TRUNG TÂM ĐIỀU HÀNH SATRAFOODS</v>
      </c>
    </row>
    <row r="1538" spans="1:31" ht="25.5" hidden="1" customHeight="1" x14ac:dyDescent="0.2">
      <c r="A1538" s="55" t="s">
        <v>22306</v>
      </c>
      <c r="B1538" s="55" t="s">
        <v>32</v>
      </c>
      <c r="C1538" s="56">
        <v>45976</v>
      </c>
      <c r="D1538" s="55" t="s">
        <v>19097</v>
      </c>
      <c r="E1538" s="56">
        <v>45976</v>
      </c>
      <c r="F1538" s="55">
        <v>76658</v>
      </c>
      <c r="G1538" s="55" t="s">
        <v>19098</v>
      </c>
      <c r="H1538" s="57">
        <v>1467435</v>
      </c>
      <c r="I1538" s="58">
        <v>0</v>
      </c>
      <c r="J1538" s="57">
        <v>117395</v>
      </c>
      <c r="K1538" s="57">
        <v>1584830</v>
      </c>
      <c r="L1538" s="7" t="s">
        <v>51</v>
      </c>
      <c r="M1538" s="6">
        <v>46106</v>
      </c>
      <c r="O1538" s="35">
        <f>IF(Table1[[#This Row],[Phân loại]]="Tồn đầu kỳ",Table1[[#This Row],[Tổng giá trị]],0)</f>
        <v>1584830</v>
      </c>
      <c r="P1538" s="7">
        <f>IF(Table1[[#This Row],[Số còn phải thu ĐK]]&lt;&gt;0,0,IF(Table1[[#This Row],[Phân loại]]="Bán hàng",Table1[[#This Row],[Tổng giá trị]],-Table1[[#This Row],[Tổng giá trị]]))</f>
        <v>0</v>
      </c>
      <c r="Q1538" s="35">
        <f t="shared" ref="Q1538:Q1540" si="233">IF(M1538&lt;&gt;"",IF(O1538&lt;&gt;0,O1538,P1538),0)</f>
        <v>1584830</v>
      </c>
      <c r="R1538" s="7">
        <f>Table1[[#This Row],[Số còn phải thu ĐK]]+Table1[[#This Row],[Giá Trị HD sau CK]]-Table1[[#This Row],[Số tiền đã thu]]</f>
        <v>0</v>
      </c>
      <c r="S1538" s="6">
        <f>IF(Table1[[#This Row],[Ngày hóa đơn]]&lt;&gt;"",Table1[[#This Row],[Ngày hóa đơn]],IF(Table1[[#This Row],[Ngày hạch toán]]&lt;&gt;"",Table1[[#This Row],[Ngày hạch toán]],""))</f>
        <v>45976</v>
      </c>
      <c r="T1538" s="7"/>
      <c r="U1538" s="6">
        <f>IF(Table1[[#This Row],[Ngày tính CN]]="","",S1538+T1538)</f>
        <v>45976</v>
      </c>
      <c r="V1538" s="35">
        <f ca="1">IF(Table1[[#This Row],[Hạn thanh toán]]="","",IF((U1538-NOW())&lt;0,0,(U1538-NOW())))</f>
        <v>0</v>
      </c>
      <c r="W1538" s="35"/>
      <c r="X1538" s="35" t="str">
        <f t="shared" ref="X1538:X1540" ca="1" si="234">IF(OR(U1538="",R1538=0),"",IF((U1538-NOW())&lt;0,-(U1538-NOW()),0))</f>
        <v/>
      </c>
      <c r="Y1538" s="2" t="str">
        <f t="shared" ref="Y1538:Y1540" si="235">IF(R1538=0,"Đã thanh toán",IF(X1538="","",IF(X1538&lt;=0,"Chưa đến hạn thanh toán",IF(X1538&lt;=30,"Nợ quá hạn 30 ngày",IF(X1538&lt;=60,"Nợ quá hạn từ 30 ngày đến 60 ngày",IF(X1538&lt;=90,"Nợ quá hạn từ 60 ngày đến 90 ngày",IF(X1538&lt;=120,"Nợ quá hạn từ 90 ngày đến 120 ngày","Nợ quá hạn hơn 120 ngày có khả năng mất thanh toán")))))))</f>
        <v>Đã thanh toán</v>
      </c>
      <c r="Z1538" s="51">
        <f t="shared" si="183"/>
        <v>45976</v>
      </c>
      <c r="AA1538" s="51">
        <f t="shared" si="184"/>
        <v>46106</v>
      </c>
      <c r="AD1538" s="2" t="str">
        <f>VLOOKUP($A1538,MA_KH!$A:$Q,MA_KH!O$1,0)</f>
        <v>SATRA TRUNG TÂM</v>
      </c>
      <c r="AE1538" s="2" t="str">
        <f>VLOOKUP($A1538,MA_KH!$A:$Q,MA_KH!P$1,0)</f>
        <v>TRUNG TÂM ĐIỀU HÀNH SATRAFOODS</v>
      </c>
    </row>
    <row r="1539" spans="1:31" ht="25.5" hidden="1" customHeight="1" x14ac:dyDescent="0.2">
      <c r="A1539" s="55" t="s">
        <v>22306</v>
      </c>
      <c r="B1539" s="55" t="s">
        <v>32</v>
      </c>
      <c r="C1539" s="56">
        <v>45976</v>
      </c>
      <c r="D1539" s="55" t="s">
        <v>19099</v>
      </c>
      <c r="E1539" s="56">
        <v>45976</v>
      </c>
      <c r="F1539" s="55">
        <v>76659</v>
      </c>
      <c r="G1539" s="55" t="s">
        <v>19100</v>
      </c>
      <c r="H1539" s="57">
        <v>2153035</v>
      </c>
      <c r="I1539" s="58">
        <v>0</v>
      </c>
      <c r="J1539" s="57">
        <v>172243</v>
      </c>
      <c r="K1539" s="57">
        <v>2325278</v>
      </c>
      <c r="L1539" s="7" t="s">
        <v>51</v>
      </c>
      <c r="M1539" s="6">
        <v>46106</v>
      </c>
      <c r="O1539" s="35">
        <f>IF(Table1[[#This Row],[Phân loại]]="Tồn đầu kỳ",Table1[[#This Row],[Tổng giá trị]],0)</f>
        <v>2325278</v>
      </c>
      <c r="P1539" s="7">
        <f>IF(Table1[[#This Row],[Số còn phải thu ĐK]]&lt;&gt;0,0,IF(Table1[[#This Row],[Phân loại]]="Bán hàng",Table1[[#This Row],[Tổng giá trị]],-Table1[[#This Row],[Tổng giá trị]]))</f>
        <v>0</v>
      </c>
      <c r="Q1539" s="35">
        <f t="shared" si="233"/>
        <v>2325278</v>
      </c>
      <c r="R1539" s="7">
        <f>Table1[[#This Row],[Số còn phải thu ĐK]]+Table1[[#This Row],[Giá Trị HD sau CK]]-Table1[[#This Row],[Số tiền đã thu]]</f>
        <v>0</v>
      </c>
      <c r="S1539" s="6">
        <f>IF(Table1[[#This Row],[Ngày hóa đơn]]&lt;&gt;"",Table1[[#This Row],[Ngày hóa đơn]],IF(Table1[[#This Row],[Ngày hạch toán]]&lt;&gt;"",Table1[[#This Row],[Ngày hạch toán]],""))</f>
        <v>45976</v>
      </c>
      <c r="T1539" s="7"/>
      <c r="U1539" s="6">
        <f>IF(Table1[[#This Row],[Ngày tính CN]]="","",S1539+T1539)</f>
        <v>45976</v>
      </c>
      <c r="V1539" s="35">
        <f ca="1">IF(Table1[[#This Row],[Hạn thanh toán]]="","",IF((U1539-NOW())&lt;0,0,(U1539-NOW())))</f>
        <v>0</v>
      </c>
      <c r="W1539" s="35"/>
      <c r="X1539" s="35" t="str">
        <f t="shared" ca="1" si="234"/>
        <v/>
      </c>
      <c r="Y1539" s="2" t="str">
        <f t="shared" si="235"/>
        <v>Đã thanh toán</v>
      </c>
      <c r="Z1539" s="51">
        <f t="shared" si="183"/>
        <v>45976</v>
      </c>
      <c r="AA1539" s="51">
        <f t="shared" si="184"/>
        <v>46106</v>
      </c>
      <c r="AD1539" s="2" t="str">
        <f>VLOOKUP($A1539,MA_KH!$A:$Q,MA_KH!O$1,0)</f>
        <v>SATRA TRUNG TÂM</v>
      </c>
      <c r="AE1539" s="2" t="str">
        <f>VLOOKUP($A1539,MA_KH!$A:$Q,MA_KH!P$1,0)</f>
        <v>TRUNG TÂM ĐIỀU HÀNH SATRAFOODS</v>
      </c>
    </row>
    <row r="1540" spans="1:31" ht="25.5" hidden="1" customHeight="1" x14ac:dyDescent="0.2">
      <c r="A1540" s="59" t="s">
        <v>22306</v>
      </c>
      <c r="B1540" s="59" t="s">
        <v>32</v>
      </c>
      <c r="C1540" s="60">
        <v>45976</v>
      </c>
      <c r="D1540" s="59" t="s">
        <v>19101</v>
      </c>
      <c r="E1540" s="60">
        <v>45976</v>
      </c>
      <c r="F1540" s="59">
        <v>76666</v>
      </c>
      <c r="G1540" s="59" t="s">
        <v>19102</v>
      </c>
      <c r="H1540" s="61">
        <v>827541</v>
      </c>
      <c r="I1540" s="62">
        <v>0</v>
      </c>
      <c r="J1540" s="61">
        <v>66203</v>
      </c>
      <c r="K1540" s="61">
        <v>893744</v>
      </c>
      <c r="L1540" s="7" t="s">
        <v>51</v>
      </c>
      <c r="M1540" s="6">
        <v>46106</v>
      </c>
      <c r="O1540" s="35">
        <f>IF(Table1[[#This Row],[Phân loại]]="Tồn đầu kỳ",Table1[[#This Row],[Tổng giá trị]],0)</f>
        <v>893744</v>
      </c>
      <c r="P1540" s="7">
        <f>IF(Table1[[#This Row],[Số còn phải thu ĐK]]&lt;&gt;0,0,IF(Table1[[#This Row],[Phân loại]]="Bán hàng",Table1[[#This Row],[Tổng giá trị]],-Table1[[#This Row],[Tổng giá trị]]))</f>
        <v>0</v>
      </c>
      <c r="Q1540" s="35">
        <f t="shared" si="233"/>
        <v>893744</v>
      </c>
      <c r="R1540" s="7">
        <f>Table1[[#This Row],[Số còn phải thu ĐK]]+Table1[[#This Row],[Giá Trị HD sau CK]]-Table1[[#This Row],[Số tiền đã thu]]</f>
        <v>0</v>
      </c>
      <c r="S1540" s="6">
        <f>IF(Table1[[#This Row],[Ngày hóa đơn]]&lt;&gt;"",Table1[[#This Row],[Ngày hóa đơn]],IF(Table1[[#This Row],[Ngày hạch toán]]&lt;&gt;"",Table1[[#This Row],[Ngày hạch toán]],""))</f>
        <v>45976</v>
      </c>
      <c r="T1540" s="7"/>
      <c r="U1540" s="6">
        <f>IF(Table1[[#This Row],[Ngày tính CN]]="","",S1540+T1540)</f>
        <v>45976</v>
      </c>
      <c r="V1540" s="35">
        <f ca="1">IF(Table1[[#This Row],[Hạn thanh toán]]="","",IF((U1540-NOW())&lt;0,0,(U1540-NOW())))</f>
        <v>0</v>
      </c>
      <c r="W1540" s="35"/>
      <c r="X1540" s="35" t="str">
        <f t="shared" ca="1" si="234"/>
        <v/>
      </c>
      <c r="Y1540" s="2" t="str">
        <f t="shared" si="235"/>
        <v>Đã thanh toán</v>
      </c>
      <c r="Z1540" s="51">
        <f t="shared" ref="Z1540:Z1603" si="236">IF(S1540="","",S1540)</f>
        <v>45976</v>
      </c>
      <c r="AA1540" s="51">
        <f t="shared" ref="AA1540:AA1603" si="237">IF(M1540="","",M1540)</f>
        <v>46106</v>
      </c>
      <c r="AD1540" s="2" t="str">
        <f>VLOOKUP($A1540,MA_KH!$A:$Q,MA_KH!O$1,0)</f>
        <v>SATRA TRUNG TÂM</v>
      </c>
      <c r="AE1540" s="2" t="str">
        <f>VLOOKUP($A1540,MA_KH!$A:$Q,MA_KH!P$1,0)</f>
        <v>TRUNG TÂM ĐIỀU HÀNH SATRAFOODS</v>
      </c>
    </row>
    <row r="1541" spans="1:31" ht="25.5" hidden="1" customHeight="1" x14ac:dyDescent="0.2">
      <c r="A1541" s="59" t="s">
        <v>22306</v>
      </c>
      <c r="B1541" s="59" t="s">
        <v>32</v>
      </c>
      <c r="C1541" s="60">
        <v>45976</v>
      </c>
      <c r="D1541" s="59" t="s">
        <v>19103</v>
      </c>
      <c r="E1541" s="60">
        <v>45976</v>
      </c>
      <c r="F1541" s="59">
        <v>76670</v>
      </c>
      <c r="G1541" s="59" t="s">
        <v>19104</v>
      </c>
      <c r="H1541" s="61">
        <v>567784</v>
      </c>
      <c r="I1541" s="62">
        <v>0</v>
      </c>
      <c r="J1541" s="61">
        <v>45423</v>
      </c>
      <c r="K1541" s="61">
        <v>613207</v>
      </c>
      <c r="L1541" s="7" t="s">
        <v>51</v>
      </c>
      <c r="M1541" s="6">
        <v>46106</v>
      </c>
      <c r="O1541" s="35">
        <f>IF(Table1[[#This Row],[Phân loại]]="Tồn đầu kỳ",Table1[[#This Row],[Tổng giá trị]],0)</f>
        <v>613207</v>
      </c>
      <c r="P1541" s="7">
        <f>IF(Table1[[#This Row],[Số còn phải thu ĐK]]&lt;&gt;0,0,IF(Table1[[#This Row],[Phân loại]]="Bán hàng",Table1[[#This Row],[Tổng giá trị]],-Table1[[#This Row],[Tổng giá trị]]))</f>
        <v>0</v>
      </c>
      <c r="Q1541" s="35">
        <f t="shared" ref="Q1541:Q1553" si="238">IF(M1541&lt;&gt;"",IF(O1541&lt;&gt;0,O1541,P1541),0)</f>
        <v>613207</v>
      </c>
      <c r="R1541" s="7">
        <f>Table1[[#This Row],[Số còn phải thu ĐK]]+Table1[[#This Row],[Giá Trị HD sau CK]]-Table1[[#This Row],[Số tiền đã thu]]</f>
        <v>0</v>
      </c>
      <c r="S1541" s="6">
        <f>IF(Table1[[#This Row],[Ngày hóa đơn]]&lt;&gt;"",Table1[[#This Row],[Ngày hóa đơn]],IF(Table1[[#This Row],[Ngày hạch toán]]&lt;&gt;"",Table1[[#This Row],[Ngày hạch toán]],""))</f>
        <v>45976</v>
      </c>
      <c r="T1541" s="7"/>
      <c r="U1541" s="6">
        <f>IF(Table1[[#This Row],[Ngày tính CN]]="","",S1541+T1541)</f>
        <v>45976</v>
      </c>
      <c r="V1541" s="35">
        <f ca="1">IF(Table1[[#This Row],[Hạn thanh toán]]="","",IF((U1541-NOW())&lt;0,0,(U1541-NOW())))</f>
        <v>0</v>
      </c>
      <c r="W1541" s="35"/>
      <c r="X1541" s="35" t="str">
        <f t="shared" ref="X1541:X1553" ca="1" si="239">IF(OR(U1541="",R1541=0),"",IF((U1541-NOW())&lt;0,-(U1541-NOW()),0))</f>
        <v/>
      </c>
      <c r="Y1541" s="2" t="str">
        <f t="shared" ref="Y1541:Y1553" si="240">IF(R1541=0,"Đã thanh toán",IF(X1541="","",IF(X1541&lt;=0,"Chưa đến hạn thanh toán",IF(X1541&lt;=30,"Nợ quá hạn 30 ngày",IF(X1541&lt;=60,"Nợ quá hạn từ 30 ngày đến 60 ngày",IF(X1541&lt;=90,"Nợ quá hạn từ 60 ngày đến 90 ngày",IF(X1541&lt;=120,"Nợ quá hạn từ 90 ngày đến 120 ngày","Nợ quá hạn hơn 120 ngày có khả năng mất thanh toán")))))))</f>
        <v>Đã thanh toán</v>
      </c>
      <c r="Z1541" s="51">
        <f t="shared" si="236"/>
        <v>45976</v>
      </c>
      <c r="AA1541" s="51">
        <f t="shared" si="237"/>
        <v>46106</v>
      </c>
      <c r="AD1541" s="2" t="str">
        <f>VLOOKUP($A1541,MA_KH!$A:$Q,MA_KH!O$1,0)</f>
        <v>SATRA TRUNG TÂM</v>
      </c>
      <c r="AE1541" s="2" t="str">
        <f>VLOOKUP($A1541,MA_KH!$A:$Q,MA_KH!P$1,0)</f>
        <v>TRUNG TÂM ĐIỀU HÀNH SATRAFOODS</v>
      </c>
    </row>
    <row r="1542" spans="1:31" ht="25.5" hidden="1" customHeight="1" x14ac:dyDescent="0.2">
      <c r="A1542" s="59" t="s">
        <v>22306</v>
      </c>
      <c r="B1542" s="59" t="s">
        <v>32</v>
      </c>
      <c r="C1542" s="60">
        <v>45978</v>
      </c>
      <c r="D1542" s="59" t="s">
        <v>19105</v>
      </c>
      <c r="E1542" s="60">
        <v>45978</v>
      </c>
      <c r="F1542" s="59">
        <v>76686</v>
      </c>
      <c r="G1542" s="59" t="s">
        <v>19106</v>
      </c>
      <c r="H1542" s="61">
        <v>1500303</v>
      </c>
      <c r="I1542" s="62">
        <v>0</v>
      </c>
      <c r="J1542" s="61">
        <v>120024</v>
      </c>
      <c r="K1542" s="61">
        <v>1620327</v>
      </c>
      <c r="L1542" s="7" t="s">
        <v>51</v>
      </c>
      <c r="M1542" s="6">
        <v>46106</v>
      </c>
      <c r="O1542" s="35">
        <f>IF(Table1[[#This Row],[Phân loại]]="Tồn đầu kỳ",Table1[[#This Row],[Tổng giá trị]],0)</f>
        <v>1620327</v>
      </c>
      <c r="P1542" s="7">
        <f>IF(Table1[[#This Row],[Số còn phải thu ĐK]]&lt;&gt;0,0,IF(Table1[[#This Row],[Phân loại]]="Bán hàng",Table1[[#This Row],[Tổng giá trị]],-Table1[[#This Row],[Tổng giá trị]]))</f>
        <v>0</v>
      </c>
      <c r="Q1542" s="35">
        <f t="shared" si="238"/>
        <v>1620327</v>
      </c>
      <c r="R1542" s="7">
        <f>Table1[[#This Row],[Số còn phải thu ĐK]]+Table1[[#This Row],[Giá Trị HD sau CK]]-Table1[[#This Row],[Số tiền đã thu]]</f>
        <v>0</v>
      </c>
      <c r="S1542" s="6">
        <f>IF(Table1[[#This Row],[Ngày hóa đơn]]&lt;&gt;"",Table1[[#This Row],[Ngày hóa đơn]],IF(Table1[[#This Row],[Ngày hạch toán]]&lt;&gt;"",Table1[[#This Row],[Ngày hạch toán]],""))</f>
        <v>45978</v>
      </c>
      <c r="T1542" s="7"/>
      <c r="U1542" s="6">
        <f>IF(Table1[[#This Row],[Ngày tính CN]]="","",S1542+T1542)</f>
        <v>45978</v>
      </c>
      <c r="V1542" s="35">
        <f ca="1">IF(Table1[[#This Row],[Hạn thanh toán]]="","",IF((U1542-NOW())&lt;0,0,(U1542-NOW())))</f>
        <v>0</v>
      </c>
      <c r="W1542" s="35"/>
      <c r="X1542" s="35" t="str">
        <f t="shared" ca="1" si="239"/>
        <v/>
      </c>
      <c r="Y1542" s="2" t="str">
        <f t="shared" si="240"/>
        <v>Đã thanh toán</v>
      </c>
      <c r="Z1542" s="51">
        <f t="shared" si="236"/>
        <v>45978</v>
      </c>
      <c r="AA1542" s="51">
        <f t="shared" si="237"/>
        <v>46106</v>
      </c>
      <c r="AD1542" s="2" t="str">
        <f>VLOOKUP($A1542,MA_KH!$A:$Q,MA_KH!O$1,0)</f>
        <v>SATRA TRUNG TÂM</v>
      </c>
      <c r="AE1542" s="2" t="str">
        <f>VLOOKUP($A1542,MA_KH!$A:$Q,MA_KH!P$1,0)</f>
        <v>TRUNG TÂM ĐIỀU HÀNH SATRAFOODS</v>
      </c>
    </row>
    <row r="1543" spans="1:31" ht="25.5" hidden="1" customHeight="1" x14ac:dyDescent="0.2">
      <c r="A1543" s="59" t="s">
        <v>22306</v>
      </c>
      <c r="B1543" s="59" t="s">
        <v>32</v>
      </c>
      <c r="C1543" s="60">
        <v>45979</v>
      </c>
      <c r="D1543" s="59" t="s">
        <v>19107</v>
      </c>
      <c r="E1543" s="60">
        <v>45979</v>
      </c>
      <c r="F1543" s="59">
        <v>76858</v>
      </c>
      <c r="G1543" s="59" t="s">
        <v>19108</v>
      </c>
      <c r="H1543" s="61">
        <v>846010</v>
      </c>
      <c r="I1543" s="62">
        <v>0</v>
      </c>
      <c r="J1543" s="61">
        <v>67681</v>
      </c>
      <c r="K1543" s="61">
        <v>913691</v>
      </c>
      <c r="L1543" s="7" t="s">
        <v>51</v>
      </c>
      <c r="M1543" s="6">
        <v>46106</v>
      </c>
      <c r="O1543" s="35">
        <f>IF(Table1[[#This Row],[Phân loại]]="Tồn đầu kỳ",Table1[[#This Row],[Tổng giá trị]],0)</f>
        <v>913691</v>
      </c>
      <c r="P1543" s="7">
        <f>IF(Table1[[#This Row],[Số còn phải thu ĐK]]&lt;&gt;0,0,IF(Table1[[#This Row],[Phân loại]]="Bán hàng",Table1[[#This Row],[Tổng giá trị]],-Table1[[#This Row],[Tổng giá trị]]))</f>
        <v>0</v>
      </c>
      <c r="Q1543" s="35">
        <f t="shared" si="238"/>
        <v>913691</v>
      </c>
      <c r="R1543" s="7">
        <f>Table1[[#This Row],[Số còn phải thu ĐK]]+Table1[[#This Row],[Giá Trị HD sau CK]]-Table1[[#This Row],[Số tiền đã thu]]</f>
        <v>0</v>
      </c>
      <c r="S1543" s="6">
        <f>IF(Table1[[#This Row],[Ngày hóa đơn]]&lt;&gt;"",Table1[[#This Row],[Ngày hóa đơn]],IF(Table1[[#This Row],[Ngày hạch toán]]&lt;&gt;"",Table1[[#This Row],[Ngày hạch toán]],""))</f>
        <v>45979</v>
      </c>
      <c r="T1543" s="7"/>
      <c r="U1543" s="6">
        <f>IF(Table1[[#This Row],[Ngày tính CN]]="","",S1543+T1543)</f>
        <v>45979</v>
      </c>
      <c r="V1543" s="35">
        <f ca="1">IF(Table1[[#This Row],[Hạn thanh toán]]="","",IF((U1543-NOW())&lt;0,0,(U1543-NOW())))</f>
        <v>0</v>
      </c>
      <c r="W1543" s="35"/>
      <c r="X1543" s="35" t="str">
        <f t="shared" ca="1" si="239"/>
        <v/>
      </c>
      <c r="Y1543" s="2" t="str">
        <f t="shared" si="240"/>
        <v>Đã thanh toán</v>
      </c>
      <c r="Z1543" s="51">
        <f t="shared" si="236"/>
        <v>45979</v>
      </c>
      <c r="AA1543" s="51">
        <f t="shared" si="237"/>
        <v>46106</v>
      </c>
      <c r="AD1543" s="2" t="str">
        <f>VLOOKUP($A1543,MA_KH!$A:$Q,MA_KH!O$1,0)</f>
        <v>SATRA TRUNG TÂM</v>
      </c>
      <c r="AE1543" s="2" t="str">
        <f>VLOOKUP($A1543,MA_KH!$A:$Q,MA_KH!P$1,0)</f>
        <v>TRUNG TÂM ĐIỀU HÀNH SATRAFOODS</v>
      </c>
    </row>
    <row r="1544" spans="1:31" ht="25.5" hidden="1" customHeight="1" x14ac:dyDescent="0.2">
      <c r="A1544" s="59" t="s">
        <v>22306</v>
      </c>
      <c r="B1544" s="59" t="s">
        <v>32</v>
      </c>
      <c r="C1544" s="60">
        <v>45980</v>
      </c>
      <c r="D1544" s="59" t="s">
        <v>19109</v>
      </c>
      <c r="E1544" s="60">
        <v>45980</v>
      </c>
      <c r="F1544" s="59">
        <v>76864</v>
      </c>
      <c r="G1544" s="59" t="s">
        <v>19110</v>
      </c>
      <c r="H1544" s="61">
        <v>358408</v>
      </c>
      <c r="I1544" s="62">
        <v>0</v>
      </c>
      <c r="J1544" s="61">
        <v>28673</v>
      </c>
      <c r="K1544" s="61">
        <v>387081</v>
      </c>
      <c r="L1544" s="7" t="s">
        <v>51</v>
      </c>
      <c r="M1544" s="6">
        <v>46106</v>
      </c>
      <c r="O1544" s="35">
        <f>IF(Table1[[#This Row],[Phân loại]]="Tồn đầu kỳ",Table1[[#This Row],[Tổng giá trị]],0)</f>
        <v>387081</v>
      </c>
      <c r="P1544" s="7">
        <f>IF(Table1[[#This Row],[Số còn phải thu ĐK]]&lt;&gt;0,0,IF(Table1[[#This Row],[Phân loại]]="Bán hàng",Table1[[#This Row],[Tổng giá trị]],-Table1[[#This Row],[Tổng giá trị]]))</f>
        <v>0</v>
      </c>
      <c r="Q1544" s="35">
        <f t="shared" si="238"/>
        <v>387081</v>
      </c>
      <c r="R1544" s="7">
        <f>Table1[[#This Row],[Số còn phải thu ĐK]]+Table1[[#This Row],[Giá Trị HD sau CK]]-Table1[[#This Row],[Số tiền đã thu]]</f>
        <v>0</v>
      </c>
      <c r="S1544" s="6">
        <f>IF(Table1[[#This Row],[Ngày hóa đơn]]&lt;&gt;"",Table1[[#This Row],[Ngày hóa đơn]],IF(Table1[[#This Row],[Ngày hạch toán]]&lt;&gt;"",Table1[[#This Row],[Ngày hạch toán]],""))</f>
        <v>45980</v>
      </c>
      <c r="T1544" s="7"/>
      <c r="U1544" s="6">
        <f>IF(Table1[[#This Row],[Ngày tính CN]]="","",S1544+T1544)</f>
        <v>45980</v>
      </c>
      <c r="V1544" s="35">
        <f ca="1">IF(Table1[[#This Row],[Hạn thanh toán]]="","",IF((U1544-NOW())&lt;0,0,(U1544-NOW())))</f>
        <v>0</v>
      </c>
      <c r="W1544" s="35"/>
      <c r="X1544" s="35" t="str">
        <f t="shared" ca="1" si="239"/>
        <v/>
      </c>
      <c r="Y1544" s="2" t="str">
        <f t="shared" si="240"/>
        <v>Đã thanh toán</v>
      </c>
      <c r="Z1544" s="51">
        <f t="shared" si="236"/>
        <v>45980</v>
      </c>
      <c r="AA1544" s="51">
        <f t="shared" si="237"/>
        <v>46106</v>
      </c>
      <c r="AD1544" s="2" t="str">
        <f>VLOOKUP($A1544,MA_KH!$A:$Q,MA_KH!O$1,0)</f>
        <v>SATRA TRUNG TÂM</v>
      </c>
      <c r="AE1544" s="2" t="str">
        <f>VLOOKUP($A1544,MA_KH!$A:$Q,MA_KH!P$1,0)</f>
        <v>TRUNG TÂM ĐIỀU HÀNH SATRAFOODS</v>
      </c>
    </row>
    <row r="1545" spans="1:31" ht="25.5" hidden="1" customHeight="1" x14ac:dyDescent="0.2">
      <c r="A1545" s="59" t="s">
        <v>22306</v>
      </c>
      <c r="B1545" s="59" t="s">
        <v>32</v>
      </c>
      <c r="C1545" s="60">
        <v>45980</v>
      </c>
      <c r="D1545" s="59" t="s">
        <v>19111</v>
      </c>
      <c r="E1545" s="60">
        <v>45980</v>
      </c>
      <c r="F1545" s="59">
        <v>76988</v>
      </c>
      <c r="G1545" s="59" t="s">
        <v>19112</v>
      </c>
      <c r="H1545" s="61">
        <v>618065</v>
      </c>
      <c r="I1545" s="62">
        <v>0</v>
      </c>
      <c r="J1545" s="61">
        <v>49445</v>
      </c>
      <c r="K1545" s="61">
        <v>667510</v>
      </c>
      <c r="L1545" s="7" t="s">
        <v>51</v>
      </c>
      <c r="M1545" s="6">
        <v>46106</v>
      </c>
      <c r="O1545" s="35">
        <f>IF(Table1[[#This Row],[Phân loại]]="Tồn đầu kỳ",Table1[[#This Row],[Tổng giá trị]],0)</f>
        <v>667510</v>
      </c>
      <c r="P1545" s="7">
        <f>IF(Table1[[#This Row],[Số còn phải thu ĐK]]&lt;&gt;0,0,IF(Table1[[#This Row],[Phân loại]]="Bán hàng",Table1[[#This Row],[Tổng giá trị]],-Table1[[#This Row],[Tổng giá trị]]))</f>
        <v>0</v>
      </c>
      <c r="Q1545" s="35">
        <f t="shared" si="238"/>
        <v>667510</v>
      </c>
      <c r="R1545" s="7">
        <f>Table1[[#This Row],[Số còn phải thu ĐK]]+Table1[[#This Row],[Giá Trị HD sau CK]]-Table1[[#This Row],[Số tiền đã thu]]</f>
        <v>0</v>
      </c>
      <c r="S1545" s="6">
        <f>IF(Table1[[#This Row],[Ngày hóa đơn]]&lt;&gt;"",Table1[[#This Row],[Ngày hóa đơn]],IF(Table1[[#This Row],[Ngày hạch toán]]&lt;&gt;"",Table1[[#This Row],[Ngày hạch toán]],""))</f>
        <v>45980</v>
      </c>
      <c r="T1545" s="7"/>
      <c r="U1545" s="6">
        <f>IF(Table1[[#This Row],[Ngày tính CN]]="","",S1545+T1545)</f>
        <v>45980</v>
      </c>
      <c r="V1545" s="35">
        <f ca="1">IF(Table1[[#This Row],[Hạn thanh toán]]="","",IF((U1545-NOW())&lt;0,0,(U1545-NOW())))</f>
        <v>0</v>
      </c>
      <c r="W1545" s="35"/>
      <c r="X1545" s="35" t="str">
        <f t="shared" ca="1" si="239"/>
        <v/>
      </c>
      <c r="Y1545" s="2" t="str">
        <f t="shared" si="240"/>
        <v>Đã thanh toán</v>
      </c>
      <c r="Z1545" s="51">
        <f t="shared" si="236"/>
        <v>45980</v>
      </c>
      <c r="AA1545" s="51">
        <f t="shared" si="237"/>
        <v>46106</v>
      </c>
      <c r="AD1545" s="2" t="str">
        <f>VLOOKUP($A1545,MA_KH!$A:$Q,MA_KH!O$1,0)</f>
        <v>SATRA TRUNG TÂM</v>
      </c>
      <c r="AE1545" s="2" t="str">
        <f>VLOOKUP($A1545,MA_KH!$A:$Q,MA_KH!P$1,0)</f>
        <v>TRUNG TÂM ĐIỀU HÀNH SATRAFOODS</v>
      </c>
    </row>
    <row r="1546" spans="1:31" ht="25.5" hidden="1" customHeight="1" x14ac:dyDescent="0.2">
      <c r="A1546" s="59" t="s">
        <v>22306</v>
      </c>
      <c r="B1546" s="59" t="s">
        <v>32</v>
      </c>
      <c r="C1546" s="60">
        <v>45981</v>
      </c>
      <c r="D1546" s="59" t="s">
        <v>19113</v>
      </c>
      <c r="E1546" s="60">
        <v>45981</v>
      </c>
      <c r="F1546" s="59">
        <v>76869</v>
      </c>
      <c r="G1546" s="59" t="s">
        <v>19114</v>
      </c>
      <c r="H1546" s="61">
        <v>1319373</v>
      </c>
      <c r="I1546" s="62">
        <v>0</v>
      </c>
      <c r="J1546" s="61">
        <v>105550</v>
      </c>
      <c r="K1546" s="61">
        <v>1424923</v>
      </c>
      <c r="L1546" s="7" t="s">
        <v>51</v>
      </c>
      <c r="M1546" s="6">
        <v>46106</v>
      </c>
      <c r="O1546" s="35">
        <f>IF(Table1[[#This Row],[Phân loại]]="Tồn đầu kỳ",Table1[[#This Row],[Tổng giá trị]],0)</f>
        <v>1424923</v>
      </c>
      <c r="P1546" s="7">
        <f>IF(Table1[[#This Row],[Số còn phải thu ĐK]]&lt;&gt;0,0,IF(Table1[[#This Row],[Phân loại]]="Bán hàng",Table1[[#This Row],[Tổng giá trị]],-Table1[[#This Row],[Tổng giá trị]]))</f>
        <v>0</v>
      </c>
      <c r="Q1546" s="35">
        <f t="shared" si="238"/>
        <v>1424923</v>
      </c>
      <c r="R1546" s="7">
        <f>Table1[[#This Row],[Số còn phải thu ĐK]]+Table1[[#This Row],[Giá Trị HD sau CK]]-Table1[[#This Row],[Số tiền đã thu]]</f>
        <v>0</v>
      </c>
      <c r="S1546" s="6">
        <f>IF(Table1[[#This Row],[Ngày hóa đơn]]&lt;&gt;"",Table1[[#This Row],[Ngày hóa đơn]],IF(Table1[[#This Row],[Ngày hạch toán]]&lt;&gt;"",Table1[[#This Row],[Ngày hạch toán]],""))</f>
        <v>45981</v>
      </c>
      <c r="T1546" s="7"/>
      <c r="U1546" s="6">
        <f>IF(Table1[[#This Row],[Ngày tính CN]]="","",S1546+T1546)</f>
        <v>45981</v>
      </c>
      <c r="V1546" s="35">
        <f ca="1">IF(Table1[[#This Row],[Hạn thanh toán]]="","",IF((U1546-NOW())&lt;0,0,(U1546-NOW())))</f>
        <v>0</v>
      </c>
      <c r="W1546" s="35"/>
      <c r="X1546" s="35" t="str">
        <f t="shared" ca="1" si="239"/>
        <v/>
      </c>
      <c r="Y1546" s="2" t="str">
        <f t="shared" si="240"/>
        <v>Đã thanh toán</v>
      </c>
      <c r="Z1546" s="51">
        <f t="shared" si="236"/>
        <v>45981</v>
      </c>
      <c r="AA1546" s="51">
        <f t="shared" si="237"/>
        <v>46106</v>
      </c>
      <c r="AD1546" s="2" t="str">
        <f>VLOOKUP($A1546,MA_KH!$A:$Q,MA_KH!O$1,0)</f>
        <v>SATRA TRUNG TÂM</v>
      </c>
      <c r="AE1546" s="2" t="str">
        <f>VLOOKUP($A1546,MA_KH!$A:$Q,MA_KH!P$1,0)</f>
        <v>TRUNG TÂM ĐIỀU HÀNH SATRAFOODS</v>
      </c>
    </row>
    <row r="1547" spans="1:31" ht="25.5" hidden="1" customHeight="1" x14ac:dyDescent="0.2">
      <c r="A1547" s="59" t="s">
        <v>22306</v>
      </c>
      <c r="B1547" s="59" t="s">
        <v>32</v>
      </c>
      <c r="C1547" s="60">
        <v>45981</v>
      </c>
      <c r="D1547" s="59" t="s">
        <v>19115</v>
      </c>
      <c r="E1547" s="60">
        <v>45981</v>
      </c>
      <c r="F1547" s="59">
        <v>77043</v>
      </c>
      <c r="G1547" s="59" t="s">
        <v>19116</v>
      </c>
      <c r="H1547" s="61">
        <v>927066</v>
      </c>
      <c r="I1547" s="62">
        <v>0</v>
      </c>
      <c r="J1547" s="61">
        <v>74165</v>
      </c>
      <c r="K1547" s="61">
        <v>1001231</v>
      </c>
      <c r="L1547" s="7" t="s">
        <v>51</v>
      </c>
      <c r="M1547" s="6">
        <v>46106</v>
      </c>
      <c r="O1547" s="35">
        <f>IF(Table1[[#This Row],[Phân loại]]="Tồn đầu kỳ",Table1[[#This Row],[Tổng giá trị]],0)</f>
        <v>1001231</v>
      </c>
      <c r="P1547" s="7">
        <f>IF(Table1[[#This Row],[Số còn phải thu ĐK]]&lt;&gt;0,0,IF(Table1[[#This Row],[Phân loại]]="Bán hàng",Table1[[#This Row],[Tổng giá trị]],-Table1[[#This Row],[Tổng giá trị]]))</f>
        <v>0</v>
      </c>
      <c r="Q1547" s="35">
        <f t="shared" si="238"/>
        <v>1001231</v>
      </c>
      <c r="R1547" s="7">
        <f>Table1[[#This Row],[Số còn phải thu ĐK]]+Table1[[#This Row],[Giá Trị HD sau CK]]-Table1[[#This Row],[Số tiền đã thu]]</f>
        <v>0</v>
      </c>
      <c r="S1547" s="6">
        <f>IF(Table1[[#This Row],[Ngày hóa đơn]]&lt;&gt;"",Table1[[#This Row],[Ngày hóa đơn]],IF(Table1[[#This Row],[Ngày hạch toán]]&lt;&gt;"",Table1[[#This Row],[Ngày hạch toán]],""))</f>
        <v>45981</v>
      </c>
      <c r="T1547" s="7"/>
      <c r="U1547" s="6">
        <f>IF(Table1[[#This Row],[Ngày tính CN]]="","",S1547+T1547)</f>
        <v>45981</v>
      </c>
      <c r="V1547" s="35">
        <f ca="1">IF(Table1[[#This Row],[Hạn thanh toán]]="","",IF((U1547-NOW())&lt;0,0,(U1547-NOW())))</f>
        <v>0</v>
      </c>
      <c r="W1547" s="35"/>
      <c r="X1547" s="35" t="str">
        <f t="shared" ca="1" si="239"/>
        <v/>
      </c>
      <c r="Y1547" s="2" t="str">
        <f t="shared" si="240"/>
        <v>Đã thanh toán</v>
      </c>
      <c r="Z1547" s="51">
        <f t="shared" si="236"/>
        <v>45981</v>
      </c>
      <c r="AA1547" s="51">
        <f t="shared" si="237"/>
        <v>46106</v>
      </c>
      <c r="AD1547" s="2" t="str">
        <f>VLOOKUP($A1547,MA_KH!$A:$Q,MA_KH!O$1,0)</f>
        <v>SATRA TRUNG TÂM</v>
      </c>
      <c r="AE1547" s="2" t="str">
        <f>VLOOKUP($A1547,MA_KH!$A:$Q,MA_KH!P$1,0)</f>
        <v>TRUNG TÂM ĐIỀU HÀNH SATRAFOODS</v>
      </c>
    </row>
    <row r="1548" spans="1:31" ht="25.5" hidden="1" customHeight="1" x14ac:dyDescent="0.2">
      <c r="A1548" s="59" t="s">
        <v>22306</v>
      </c>
      <c r="B1548" s="59" t="s">
        <v>32</v>
      </c>
      <c r="C1548" s="60">
        <v>45981</v>
      </c>
      <c r="D1548" s="59" t="s">
        <v>19117</v>
      </c>
      <c r="E1548" s="60">
        <v>45981</v>
      </c>
      <c r="F1548" s="59">
        <v>77113</v>
      </c>
      <c r="G1548" s="59" t="s">
        <v>19118</v>
      </c>
      <c r="H1548" s="61">
        <v>544858</v>
      </c>
      <c r="I1548" s="62">
        <v>0</v>
      </c>
      <c r="J1548" s="61">
        <v>43589</v>
      </c>
      <c r="K1548" s="61">
        <v>588447</v>
      </c>
      <c r="L1548" s="7" t="s">
        <v>51</v>
      </c>
      <c r="M1548" s="6">
        <v>46106</v>
      </c>
      <c r="O1548" s="35">
        <f>IF(Table1[[#This Row],[Phân loại]]="Tồn đầu kỳ",Table1[[#This Row],[Tổng giá trị]],0)</f>
        <v>588447</v>
      </c>
      <c r="P1548" s="7">
        <f>IF(Table1[[#This Row],[Số còn phải thu ĐK]]&lt;&gt;0,0,IF(Table1[[#This Row],[Phân loại]]="Bán hàng",Table1[[#This Row],[Tổng giá trị]],-Table1[[#This Row],[Tổng giá trị]]))</f>
        <v>0</v>
      </c>
      <c r="Q1548" s="35">
        <f t="shared" si="238"/>
        <v>588447</v>
      </c>
      <c r="R1548" s="7">
        <f>Table1[[#This Row],[Số còn phải thu ĐK]]+Table1[[#This Row],[Giá Trị HD sau CK]]-Table1[[#This Row],[Số tiền đã thu]]</f>
        <v>0</v>
      </c>
      <c r="S1548" s="6">
        <f>IF(Table1[[#This Row],[Ngày hóa đơn]]&lt;&gt;"",Table1[[#This Row],[Ngày hóa đơn]],IF(Table1[[#This Row],[Ngày hạch toán]]&lt;&gt;"",Table1[[#This Row],[Ngày hạch toán]],""))</f>
        <v>45981</v>
      </c>
      <c r="T1548" s="7"/>
      <c r="U1548" s="6">
        <f>IF(Table1[[#This Row],[Ngày tính CN]]="","",S1548+T1548)</f>
        <v>45981</v>
      </c>
      <c r="V1548" s="35">
        <f ca="1">IF(Table1[[#This Row],[Hạn thanh toán]]="","",IF((U1548-NOW())&lt;0,0,(U1548-NOW())))</f>
        <v>0</v>
      </c>
      <c r="W1548" s="35"/>
      <c r="X1548" s="35" t="str">
        <f t="shared" ca="1" si="239"/>
        <v/>
      </c>
      <c r="Y1548" s="2" t="str">
        <f t="shared" si="240"/>
        <v>Đã thanh toán</v>
      </c>
      <c r="Z1548" s="51">
        <f t="shared" si="236"/>
        <v>45981</v>
      </c>
      <c r="AA1548" s="51">
        <f t="shared" si="237"/>
        <v>46106</v>
      </c>
      <c r="AD1548" s="2" t="str">
        <f>VLOOKUP($A1548,MA_KH!$A:$Q,MA_KH!O$1,0)</f>
        <v>SATRA TRUNG TÂM</v>
      </c>
      <c r="AE1548" s="2" t="str">
        <f>VLOOKUP($A1548,MA_KH!$A:$Q,MA_KH!P$1,0)</f>
        <v>TRUNG TÂM ĐIỀU HÀNH SATRAFOODS</v>
      </c>
    </row>
    <row r="1549" spans="1:31" ht="25.5" hidden="1" customHeight="1" x14ac:dyDescent="0.2">
      <c r="A1549" s="59" t="s">
        <v>22306</v>
      </c>
      <c r="B1549" s="59" t="s">
        <v>32</v>
      </c>
      <c r="C1549" s="60">
        <v>45981</v>
      </c>
      <c r="D1549" s="59" t="s">
        <v>19119</v>
      </c>
      <c r="E1549" s="60">
        <v>45981</v>
      </c>
      <c r="F1549" s="59">
        <v>77594</v>
      </c>
      <c r="G1549" s="59" t="s">
        <v>19120</v>
      </c>
      <c r="H1549" s="61">
        <v>647602</v>
      </c>
      <c r="I1549" s="62">
        <v>0</v>
      </c>
      <c r="J1549" s="61">
        <v>51808</v>
      </c>
      <c r="K1549" s="61">
        <v>699410</v>
      </c>
      <c r="L1549" s="7" t="s">
        <v>51</v>
      </c>
      <c r="M1549" s="6">
        <v>46106</v>
      </c>
      <c r="O1549" s="35">
        <f>IF(Table1[[#This Row],[Phân loại]]="Tồn đầu kỳ",Table1[[#This Row],[Tổng giá trị]],0)</f>
        <v>699410</v>
      </c>
      <c r="P1549" s="7">
        <f>IF(Table1[[#This Row],[Số còn phải thu ĐK]]&lt;&gt;0,0,IF(Table1[[#This Row],[Phân loại]]="Bán hàng",Table1[[#This Row],[Tổng giá trị]],-Table1[[#This Row],[Tổng giá trị]]))</f>
        <v>0</v>
      </c>
      <c r="Q1549" s="35">
        <f t="shared" si="238"/>
        <v>699410</v>
      </c>
      <c r="R1549" s="7">
        <f>Table1[[#This Row],[Số còn phải thu ĐK]]+Table1[[#This Row],[Giá Trị HD sau CK]]-Table1[[#This Row],[Số tiền đã thu]]</f>
        <v>0</v>
      </c>
      <c r="S1549" s="6">
        <f>IF(Table1[[#This Row],[Ngày hóa đơn]]&lt;&gt;"",Table1[[#This Row],[Ngày hóa đơn]],IF(Table1[[#This Row],[Ngày hạch toán]]&lt;&gt;"",Table1[[#This Row],[Ngày hạch toán]],""))</f>
        <v>45981</v>
      </c>
      <c r="T1549" s="7"/>
      <c r="U1549" s="6">
        <f>IF(Table1[[#This Row],[Ngày tính CN]]="","",S1549+T1549)</f>
        <v>45981</v>
      </c>
      <c r="V1549" s="35">
        <f ca="1">IF(Table1[[#This Row],[Hạn thanh toán]]="","",IF((U1549-NOW())&lt;0,0,(U1549-NOW())))</f>
        <v>0</v>
      </c>
      <c r="W1549" s="35"/>
      <c r="X1549" s="35" t="str">
        <f t="shared" ca="1" si="239"/>
        <v/>
      </c>
      <c r="Y1549" s="2" t="str">
        <f t="shared" si="240"/>
        <v>Đã thanh toán</v>
      </c>
      <c r="Z1549" s="51">
        <f t="shared" si="236"/>
        <v>45981</v>
      </c>
      <c r="AA1549" s="51">
        <f t="shared" si="237"/>
        <v>46106</v>
      </c>
      <c r="AD1549" s="2" t="str">
        <f>VLOOKUP($A1549,MA_KH!$A:$Q,MA_KH!O$1,0)</f>
        <v>SATRA TRUNG TÂM</v>
      </c>
      <c r="AE1549" s="2" t="str">
        <f>VLOOKUP($A1549,MA_KH!$A:$Q,MA_KH!P$1,0)</f>
        <v>TRUNG TÂM ĐIỀU HÀNH SATRAFOODS</v>
      </c>
    </row>
    <row r="1550" spans="1:31" ht="25.5" hidden="1" customHeight="1" x14ac:dyDescent="0.2">
      <c r="A1550" s="59" t="s">
        <v>22306</v>
      </c>
      <c r="B1550" s="59" t="s">
        <v>32</v>
      </c>
      <c r="C1550" s="60">
        <v>45982</v>
      </c>
      <c r="D1550" s="59" t="s">
        <v>19121</v>
      </c>
      <c r="E1550" s="60">
        <v>45982</v>
      </c>
      <c r="F1550" s="59">
        <v>77943</v>
      </c>
      <c r="G1550" s="59" t="s">
        <v>19122</v>
      </c>
      <c r="H1550" s="61">
        <v>517701</v>
      </c>
      <c r="I1550" s="62">
        <v>0</v>
      </c>
      <c r="J1550" s="61">
        <v>41416</v>
      </c>
      <c r="K1550" s="61">
        <v>559117</v>
      </c>
      <c r="L1550" s="7" t="s">
        <v>51</v>
      </c>
      <c r="M1550" s="6">
        <v>46106</v>
      </c>
      <c r="O1550" s="35">
        <f>IF(Table1[[#This Row],[Phân loại]]="Tồn đầu kỳ",Table1[[#This Row],[Tổng giá trị]],0)</f>
        <v>559117</v>
      </c>
      <c r="P1550" s="7">
        <f>IF(Table1[[#This Row],[Số còn phải thu ĐK]]&lt;&gt;0,0,IF(Table1[[#This Row],[Phân loại]]="Bán hàng",Table1[[#This Row],[Tổng giá trị]],-Table1[[#This Row],[Tổng giá trị]]))</f>
        <v>0</v>
      </c>
      <c r="Q1550" s="35">
        <f t="shared" si="238"/>
        <v>559117</v>
      </c>
      <c r="R1550" s="7">
        <f>Table1[[#This Row],[Số còn phải thu ĐK]]+Table1[[#This Row],[Giá Trị HD sau CK]]-Table1[[#This Row],[Số tiền đã thu]]</f>
        <v>0</v>
      </c>
      <c r="S1550" s="6">
        <f>IF(Table1[[#This Row],[Ngày hóa đơn]]&lt;&gt;"",Table1[[#This Row],[Ngày hóa đơn]],IF(Table1[[#This Row],[Ngày hạch toán]]&lt;&gt;"",Table1[[#This Row],[Ngày hạch toán]],""))</f>
        <v>45982</v>
      </c>
      <c r="T1550" s="7"/>
      <c r="U1550" s="6">
        <f>IF(Table1[[#This Row],[Ngày tính CN]]="","",S1550+T1550)</f>
        <v>45982</v>
      </c>
      <c r="V1550" s="35">
        <f ca="1">IF(Table1[[#This Row],[Hạn thanh toán]]="","",IF((U1550-NOW())&lt;0,0,(U1550-NOW())))</f>
        <v>0</v>
      </c>
      <c r="W1550" s="35"/>
      <c r="X1550" s="35" t="str">
        <f t="shared" ca="1" si="239"/>
        <v/>
      </c>
      <c r="Y1550" s="2" t="str">
        <f t="shared" si="240"/>
        <v>Đã thanh toán</v>
      </c>
      <c r="Z1550" s="51">
        <f t="shared" si="236"/>
        <v>45982</v>
      </c>
      <c r="AA1550" s="51">
        <f t="shared" si="237"/>
        <v>46106</v>
      </c>
      <c r="AD1550" s="2" t="str">
        <f>VLOOKUP($A1550,MA_KH!$A:$Q,MA_KH!O$1,0)</f>
        <v>SATRA TRUNG TÂM</v>
      </c>
      <c r="AE1550" s="2" t="str">
        <f>VLOOKUP($A1550,MA_KH!$A:$Q,MA_KH!P$1,0)</f>
        <v>TRUNG TÂM ĐIỀU HÀNH SATRAFOODS</v>
      </c>
    </row>
    <row r="1551" spans="1:31" ht="25.5" hidden="1" customHeight="1" x14ac:dyDescent="0.2">
      <c r="A1551" s="59" t="s">
        <v>22306</v>
      </c>
      <c r="B1551" s="59" t="s">
        <v>32</v>
      </c>
      <c r="C1551" s="60">
        <v>45982</v>
      </c>
      <c r="D1551" s="59" t="s">
        <v>19123</v>
      </c>
      <c r="E1551" s="60">
        <v>45982</v>
      </c>
      <c r="F1551" s="59">
        <v>77960</v>
      </c>
      <c r="G1551" s="59" t="s">
        <v>19124</v>
      </c>
      <c r="H1551" s="61">
        <v>220293</v>
      </c>
      <c r="I1551" s="62">
        <v>0</v>
      </c>
      <c r="J1551" s="61">
        <v>17623</v>
      </c>
      <c r="K1551" s="61">
        <v>237916</v>
      </c>
      <c r="L1551" s="7" t="s">
        <v>51</v>
      </c>
      <c r="M1551" s="6">
        <v>46106</v>
      </c>
      <c r="O1551" s="35">
        <f>IF(Table1[[#This Row],[Phân loại]]="Tồn đầu kỳ",Table1[[#This Row],[Tổng giá trị]],0)</f>
        <v>237916</v>
      </c>
      <c r="P1551" s="7">
        <f>IF(Table1[[#This Row],[Số còn phải thu ĐK]]&lt;&gt;0,0,IF(Table1[[#This Row],[Phân loại]]="Bán hàng",Table1[[#This Row],[Tổng giá trị]],-Table1[[#This Row],[Tổng giá trị]]))</f>
        <v>0</v>
      </c>
      <c r="Q1551" s="35">
        <f t="shared" si="238"/>
        <v>237916</v>
      </c>
      <c r="R1551" s="7">
        <f>Table1[[#This Row],[Số còn phải thu ĐK]]+Table1[[#This Row],[Giá Trị HD sau CK]]-Table1[[#This Row],[Số tiền đã thu]]</f>
        <v>0</v>
      </c>
      <c r="S1551" s="6">
        <f>IF(Table1[[#This Row],[Ngày hóa đơn]]&lt;&gt;"",Table1[[#This Row],[Ngày hóa đơn]],IF(Table1[[#This Row],[Ngày hạch toán]]&lt;&gt;"",Table1[[#This Row],[Ngày hạch toán]],""))</f>
        <v>45982</v>
      </c>
      <c r="T1551" s="7"/>
      <c r="U1551" s="6">
        <f>IF(Table1[[#This Row],[Ngày tính CN]]="","",S1551+T1551)</f>
        <v>45982</v>
      </c>
      <c r="V1551" s="35">
        <f ca="1">IF(Table1[[#This Row],[Hạn thanh toán]]="","",IF((U1551-NOW())&lt;0,0,(U1551-NOW())))</f>
        <v>0</v>
      </c>
      <c r="W1551" s="35"/>
      <c r="X1551" s="35" t="str">
        <f t="shared" ca="1" si="239"/>
        <v/>
      </c>
      <c r="Y1551" s="2" t="str">
        <f t="shared" si="240"/>
        <v>Đã thanh toán</v>
      </c>
      <c r="Z1551" s="51">
        <f t="shared" si="236"/>
        <v>45982</v>
      </c>
      <c r="AA1551" s="51">
        <f t="shared" si="237"/>
        <v>46106</v>
      </c>
      <c r="AD1551" s="2" t="str">
        <f>VLOOKUP($A1551,MA_KH!$A:$Q,MA_KH!O$1,0)</f>
        <v>SATRA TRUNG TÂM</v>
      </c>
      <c r="AE1551" s="2" t="str">
        <f>VLOOKUP($A1551,MA_KH!$A:$Q,MA_KH!P$1,0)</f>
        <v>TRUNG TÂM ĐIỀU HÀNH SATRAFOODS</v>
      </c>
    </row>
    <row r="1552" spans="1:31" ht="25.5" hidden="1" customHeight="1" x14ac:dyDescent="0.2">
      <c r="A1552" s="59" t="s">
        <v>22306</v>
      </c>
      <c r="B1552" s="59" t="s">
        <v>32</v>
      </c>
      <c r="C1552" s="60">
        <v>45983</v>
      </c>
      <c r="D1552" s="59" t="s">
        <v>19125</v>
      </c>
      <c r="E1552" s="60">
        <v>45983</v>
      </c>
      <c r="F1552" s="59">
        <v>78368</v>
      </c>
      <c r="G1552" s="59" t="s">
        <v>19126</v>
      </c>
      <c r="H1552" s="61">
        <v>516104</v>
      </c>
      <c r="I1552" s="62">
        <v>0</v>
      </c>
      <c r="J1552" s="61">
        <v>41288</v>
      </c>
      <c r="K1552" s="61">
        <v>557392</v>
      </c>
      <c r="L1552" s="7" t="s">
        <v>51</v>
      </c>
      <c r="M1552" s="6">
        <v>46106</v>
      </c>
      <c r="O1552" s="35">
        <f>IF(Table1[[#This Row],[Phân loại]]="Tồn đầu kỳ",Table1[[#This Row],[Tổng giá trị]],0)</f>
        <v>557392</v>
      </c>
      <c r="P1552" s="7">
        <f>IF(Table1[[#This Row],[Số còn phải thu ĐK]]&lt;&gt;0,0,IF(Table1[[#This Row],[Phân loại]]="Bán hàng",Table1[[#This Row],[Tổng giá trị]],-Table1[[#This Row],[Tổng giá trị]]))</f>
        <v>0</v>
      </c>
      <c r="Q1552" s="35">
        <f t="shared" si="238"/>
        <v>557392</v>
      </c>
      <c r="R1552" s="7">
        <f>Table1[[#This Row],[Số còn phải thu ĐK]]+Table1[[#This Row],[Giá Trị HD sau CK]]-Table1[[#This Row],[Số tiền đã thu]]</f>
        <v>0</v>
      </c>
      <c r="S1552" s="6">
        <f>IF(Table1[[#This Row],[Ngày hóa đơn]]&lt;&gt;"",Table1[[#This Row],[Ngày hóa đơn]],IF(Table1[[#This Row],[Ngày hạch toán]]&lt;&gt;"",Table1[[#This Row],[Ngày hạch toán]],""))</f>
        <v>45983</v>
      </c>
      <c r="T1552" s="7"/>
      <c r="U1552" s="6">
        <f>IF(Table1[[#This Row],[Ngày tính CN]]="","",S1552+T1552)</f>
        <v>45983</v>
      </c>
      <c r="V1552" s="35">
        <f ca="1">IF(Table1[[#This Row],[Hạn thanh toán]]="","",IF((U1552-NOW())&lt;0,0,(U1552-NOW())))</f>
        <v>0</v>
      </c>
      <c r="W1552" s="35"/>
      <c r="X1552" s="35" t="str">
        <f t="shared" ca="1" si="239"/>
        <v/>
      </c>
      <c r="Y1552" s="2" t="str">
        <f t="shared" si="240"/>
        <v>Đã thanh toán</v>
      </c>
      <c r="Z1552" s="51">
        <f t="shared" si="236"/>
        <v>45983</v>
      </c>
      <c r="AA1552" s="51">
        <f t="shared" si="237"/>
        <v>46106</v>
      </c>
      <c r="AD1552" s="2" t="str">
        <f>VLOOKUP($A1552,MA_KH!$A:$Q,MA_KH!O$1,0)</f>
        <v>SATRA TRUNG TÂM</v>
      </c>
      <c r="AE1552" s="2" t="str">
        <f>VLOOKUP($A1552,MA_KH!$A:$Q,MA_KH!P$1,0)</f>
        <v>TRUNG TÂM ĐIỀU HÀNH SATRAFOODS</v>
      </c>
    </row>
    <row r="1553" spans="1:31" ht="25.5" hidden="1" customHeight="1" x14ac:dyDescent="0.2">
      <c r="A1553" s="59" t="s">
        <v>22306</v>
      </c>
      <c r="B1553" s="59" t="s">
        <v>32</v>
      </c>
      <c r="C1553" s="60">
        <v>45983</v>
      </c>
      <c r="D1553" s="59" t="s">
        <v>19127</v>
      </c>
      <c r="E1553" s="60">
        <v>45983</v>
      </c>
      <c r="F1553" s="59">
        <v>78375</v>
      </c>
      <c r="G1553" s="59" t="s">
        <v>19128</v>
      </c>
      <c r="H1553" s="61">
        <v>595713</v>
      </c>
      <c r="I1553" s="62">
        <v>0</v>
      </c>
      <c r="J1553" s="61">
        <v>47657</v>
      </c>
      <c r="K1553" s="61">
        <v>643370</v>
      </c>
      <c r="L1553" s="7" t="s">
        <v>51</v>
      </c>
      <c r="M1553" s="6">
        <v>46106</v>
      </c>
      <c r="O1553" s="35">
        <f>IF(Table1[[#This Row],[Phân loại]]="Tồn đầu kỳ",Table1[[#This Row],[Tổng giá trị]],0)</f>
        <v>643370</v>
      </c>
      <c r="P1553" s="7">
        <f>IF(Table1[[#This Row],[Số còn phải thu ĐK]]&lt;&gt;0,0,IF(Table1[[#This Row],[Phân loại]]="Bán hàng",Table1[[#This Row],[Tổng giá trị]],-Table1[[#This Row],[Tổng giá trị]]))</f>
        <v>0</v>
      </c>
      <c r="Q1553" s="35">
        <f t="shared" si="238"/>
        <v>643370</v>
      </c>
      <c r="R1553" s="7">
        <f>Table1[[#This Row],[Số còn phải thu ĐK]]+Table1[[#This Row],[Giá Trị HD sau CK]]-Table1[[#This Row],[Số tiền đã thu]]</f>
        <v>0</v>
      </c>
      <c r="S1553" s="6">
        <f>IF(Table1[[#This Row],[Ngày hóa đơn]]&lt;&gt;"",Table1[[#This Row],[Ngày hóa đơn]],IF(Table1[[#This Row],[Ngày hạch toán]]&lt;&gt;"",Table1[[#This Row],[Ngày hạch toán]],""))</f>
        <v>45983</v>
      </c>
      <c r="T1553" s="7"/>
      <c r="U1553" s="6">
        <f>IF(Table1[[#This Row],[Ngày tính CN]]="","",S1553+T1553)</f>
        <v>45983</v>
      </c>
      <c r="V1553" s="35">
        <f ca="1">IF(Table1[[#This Row],[Hạn thanh toán]]="","",IF((U1553-NOW())&lt;0,0,(U1553-NOW())))</f>
        <v>0</v>
      </c>
      <c r="W1553" s="35"/>
      <c r="X1553" s="35" t="str">
        <f t="shared" ca="1" si="239"/>
        <v/>
      </c>
      <c r="Y1553" s="2" t="str">
        <f t="shared" si="240"/>
        <v>Đã thanh toán</v>
      </c>
      <c r="Z1553" s="51">
        <f t="shared" si="236"/>
        <v>45983</v>
      </c>
      <c r="AA1553" s="51">
        <f t="shared" si="237"/>
        <v>46106</v>
      </c>
      <c r="AD1553" s="2" t="str">
        <f>VLOOKUP($A1553,MA_KH!$A:$Q,MA_KH!O$1,0)</f>
        <v>SATRA TRUNG TÂM</v>
      </c>
      <c r="AE1553" s="2" t="str">
        <f>VLOOKUP($A1553,MA_KH!$A:$Q,MA_KH!P$1,0)</f>
        <v>TRUNG TÂM ĐIỀU HÀNH SATRAFOODS</v>
      </c>
    </row>
    <row r="1554" spans="1:31" ht="25.5" hidden="1" customHeight="1" x14ac:dyDescent="0.2">
      <c r="A1554" s="55" t="s">
        <v>22306</v>
      </c>
      <c r="B1554" s="55" t="s">
        <v>32</v>
      </c>
      <c r="C1554" s="56">
        <v>45983</v>
      </c>
      <c r="D1554" s="55" t="s">
        <v>19129</v>
      </c>
      <c r="E1554" s="56">
        <v>45983</v>
      </c>
      <c r="F1554" s="55">
        <v>78381</v>
      </c>
      <c r="G1554" s="55" t="s">
        <v>19130</v>
      </c>
      <c r="H1554" s="57">
        <v>486610</v>
      </c>
      <c r="I1554" s="58">
        <v>0</v>
      </c>
      <c r="J1554" s="57">
        <v>38929</v>
      </c>
      <c r="K1554" s="57">
        <v>525539</v>
      </c>
      <c r="L1554" s="7" t="s">
        <v>51</v>
      </c>
      <c r="M1554" s="6">
        <v>46106</v>
      </c>
      <c r="O1554" s="35">
        <f>IF(Table1[[#This Row],[Phân loại]]="Tồn đầu kỳ",Table1[[#This Row],[Tổng giá trị]],0)</f>
        <v>525539</v>
      </c>
      <c r="P1554" s="7">
        <f>IF(Table1[[#This Row],[Số còn phải thu ĐK]]&lt;&gt;0,0,IF(Table1[[#This Row],[Phân loại]]="Bán hàng",Table1[[#This Row],[Tổng giá trị]],-Table1[[#This Row],[Tổng giá trị]]))</f>
        <v>0</v>
      </c>
      <c r="Q1554" s="35">
        <f t="shared" ref="Q1554:Q1555" si="241">IF(M1554&lt;&gt;"",IF(O1554&lt;&gt;0,O1554,P1554),0)</f>
        <v>525539</v>
      </c>
      <c r="R1554" s="7">
        <f>Table1[[#This Row],[Số còn phải thu ĐK]]+Table1[[#This Row],[Giá Trị HD sau CK]]-Table1[[#This Row],[Số tiền đã thu]]</f>
        <v>0</v>
      </c>
      <c r="S1554" s="6">
        <f>IF(Table1[[#This Row],[Ngày hóa đơn]]&lt;&gt;"",Table1[[#This Row],[Ngày hóa đơn]],IF(Table1[[#This Row],[Ngày hạch toán]]&lt;&gt;"",Table1[[#This Row],[Ngày hạch toán]],""))</f>
        <v>45983</v>
      </c>
      <c r="T1554" s="7"/>
      <c r="U1554" s="6">
        <f>IF(Table1[[#This Row],[Ngày tính CN]]="","",S1554+T1554)</f>
        <v>45983</v>
      </c>
      <c r="V1554" s="35">
        <f ca="1">IF(Table1[[#This Row],[Hạn thanh toán]]="","",IF((U1554-NOW())&lt;0,0,(U1554-NOW())))</f>
        <v>0</v>
      </c>
      <c r="W1554" s="35"/>
      <c r="X1554" s="35" t="str">
        <f t="shared" ref="X1554:X1555" ca="1" si="242">IF(OR(U1554="",R1554=0),"",IF((U1554-NOW())&lt;0,-(U1554-NOW()),0))</f>
        <v/>
      </c>
      <c r="Y1554" s="2" t="str">
        <f t="shared" ref="Y1554:Y1555" si="243">IF(R1554=0,"Đã thanh toán",IF(X1554="","",IF(X1554&lt;=0,"Chưa đến hạn thanh toán",IF(X1554&lt;=30,"Nợ quá hạn 30 ngày",IF(X1554&lt;=60,"Nợ quá hạn từ 30 ngày đến 60 ngày",IF(X1554&lt;=90,"Nợ quá hạn từ 60 ngày đến 90 ngày",IF(X1554&lt;=120,"Nợ quá hạn từ 90 ngày đến 120 ngày","Nợ quá hạn hơn 120 ngày có khả năng mất thanh toán")))))))</f>
        <v>Đã thanh toán</v>
      </c>
      <c r="Z1554" s="51">
        <f t="shared" si="236"/>
        <v>45983</v>
      </c>
      <c r="AA1554" s="51">
        <f t="shared" si="237"/>
        <v>46106</v>
      </c>
      <c r="AD1554" s="2" t="str">
        <f>VLOOKUP($A1554,MA_KH!$A:$Q,MA_KH!O$1,0)</f>
        <v>SATRA TRUNG TÂM</v>
      </c>
      <c r="AE1554" s="2" t="str">
        <f>VLOOKUP($A1554,MA_KH!$A:$Q,MA_KH!P$1,0)</f>
        <v>TRUNG TÂM ĐIỀU HÀNH SATRAFOODS</v>
      </c>
    </row>
    <row r="1555" spans="1:31" ht="25.5" hidden="1" customHeight="1" x14ac:dyDescent="0.2">
      <c r="A1555" s="59" t="s">
        <v>22306</v>
      </c>
      <c r="B1555" s="59" t="s">
        <v>32</v>
      </c>
      <c r="C1555" s="60">
        <v>45983</v>
      </c>
      <c r="D1555" s="59" t="s">
        <v>19131</v>
      </c>
      <c r="E1555" s="60">
        <v>45983</v>
      </c>
      <c r="F1555" s="59">
        <v>78382</v>
      </c>
      <c r="G1555" s="59" t="s">
        <v>19132</v>
      </c>
      <c r="H1555" s="61">
        <v>1320810</v>
      </c>
      <c r="I1555" s="62">
        <v>0</v>
      </c>
      <c r="J1555" s="61">
        <v>105665</v>
      </c>
      <c r="K1555" s="61">
        <v>1426475</v>
      </c>
      <c r="L1555" s="7" t="s">
        <v>51</v>
      </c>
      <c r="M1555" s="6">
        <v>46106</v>
      </c>
      <c r="O1555" s="35">
        <f>IF(Table1[[#This Row],[Phân loại]]="Tồn đầu kỳ",Table1[[#This Row],[Tổng giá trị]],0)</f>
        <v>1426475</v>
      </c>
      <c r="P1555" s="7">
        <f>IF(Table1[[#This Row],[Số còn phải thu ĐK]]&lt;&gt;0,0,IF(Table1[[#This Row],[Phân loại]]="Bán hàng",Table1[[#This Row],[Tổng giá trị]],-Table1[[#This Row],[Tổng giá trị]]))</f>
        <v>0</v>
      </c>
      <c r="Q1555" s="35">
        <f t="shared" si="241"/>
        <v>1426475</v>
      </c>
      <c r="R1555" s="7">
        <f>Table1[[#This Row],[Số còn phải thu ĐK]]+Table1[[#This Row],[Giá Trị HD sau CK]]-Table1[[#This Row],[Số tiền đã thu]]</f>
        <v>0</v>
      </c>
      <c r="S1555" s="6">
        <f>IF(Table1[[#This Row],[Ngày hóa đơn]]&lt;&gt;"",Table1[[#This Row],[Ngày hóa đơn]],IF(Table1[[#This Row],[Ngày hạch toán]]&lt;&gt;"",Table1[[#This Row],[Ngày hạch toán]],""))</f>
        <v>45983</v>
      </c>
      <c r="T1555" s="7"/>
      <c r="U1555" s="6">
        <f>IF(Table1[[#This Row],[Ngày tính CN]]="","",S1555+T1555)</f>
        <v>45983</v>
      </c>
      <c r="V1555" s="35">
        <f ca="1">IF(Table1[[#This Row],[Hạn thanh toán]]="","",IF((U1555-NOW())&lt;0,0,(U1555-NOW())))</f>
        <v>0</v>
      </c>
      <c r="W1555" s="35"/>
      <c r="X1555" s="35" t="str">
        <f t="shared" ca="1" si="242"/>
        <v/>
      </c>
      <c r="Y1555" s="2" t="str">
        <f t="shared" si="243"/>
        <v>Đã thanh toán</v>
      </c>
      <c r="Z1555" s="51">
        <f t="shared" si="236"/>
        <v>45983</v>
      </c>
      <c r="AA1555" s="51">
        <f t="shared" si="237"/>
        <v>46106</v>
      </c>
      <c r="AD1555" s="2" t="str">
        <f>VLOOKUP($A1555,MA_KH!$A:$Q,MA_KH!O$1,0)</f>
        <v>SATRA TRUNG TÂM</v>
      </c>
      <c r="AE1555" s="2" t="str">
        <f>VLOOKUP($A1555,MA_KH!$A:$Q,MA_KH!P$1,0)</f>
        <v>TRUNG TÂM ĐIỀU HÀNH SATRAFOODS</v>
      </c>
    </row>
    <row r="1556" spans="1:31" ht="25.5" hidden="1" customHeight="1" x14ac:dyDescent="0.2">
      <c r="A1556" s="59" t="s">
        <v>22306</v>
      </c>
      <c r="B1556" s="59" t="s">
        <v>32</v>
      </c>
      <c r="C1556" s="60">
        <v>45985</v>
      </c>
      <c r="D1556" s="59" t="s">
        <v>19133</v>
      </c>
      <c r="E1556" s="60">
        <v>45985</v>
      </c>
      <c r="F1556" s="59">
        <v>78455</v>
      </c>
      <c r="G1556" s="59" t="s">
        <v>19134</v>
      </c>
      <c r="H1556" s="61">
        <v>488258</v>
      </c>
      <c r="I1556" s="62">
        <v>0</v>
      </c>
      <c r="J1556" s="61">
        <v>39061</v>
      </c>
      <c r="K1556" s="61">
        <v>527319</v>
      </c>
      <c r="L1556" s="7" t="s">
        <v>51</v>
      </c>
      <c r="M1556" s="6">
        <v>46106</v>
      </c>
      <c r="O1556" s="35">
        <f>IF(Table1[[#This Row],[Phân loại]]="Tồn đầu kỳ",Table1[[#This Row],[Tổng giá trị]],0)</f>
        <v>527319</v>
      </c>
      <c r="P1556" s="7">
        <f>IF(Table1[[#This Row],[Số còn phải thu ĐK]]&lt;&gt;0,0,IF(Table1[[#This Row],[Phân loại]]="Bán hàng",Table1[[#This Row],[Tổng giá trị]],-Table1[[#This Row],[Tổng giá trị]]))</f>
        <v>0</v>
      </c>
      <c r="Q1556" s="35">
        <f t="shared" ref="Q1556" si="244">IF(M1556&lt;&gt;"",IF(O1556&lt;&gt;0,O1556,P1556),0)</f>
        <v>527319</v>
      </c>
      <c r="R1556" s="7">
        <f>Table1[[#This Row],[Số còn phải thu ĐK]]+Table1[[#This Row],[Giá Trị HD sau CK]]-Table1[[#This Row],[Số tiền đã thu]]</f>
        <v>0</v>
      </c>
      <c r="S1556" s="6">
        <f>IF(Table1[[#This Row],[Ngày hóa đơn]]&lt;&gt;"",Table1[[#This Row],[Ngày hóa đơn]],IF(Table1[[#This Row],[Ngày hạch toán]]&lt;&gt;"",Table1[[#This Row],[Ngày hạch toán]],""))</f>
        <v>45985</v>
      </c>
      <c r="T1556" s="7"/>
      <c r="U1556" s="6">
        <f>IF(Table1[[#This Row],[Ngày tính CN]]="","",S1556+T1556)</f>
        <v>45985</v>
      </c>
      <c r="V1556" s="35">
        <f ca="1">IF(Table1[[#This Row],[Hạn thanh toán]]="","",IF((U1556-NOW())&lt;0,0,(U1556-NOW())))</f>
        <v>0</v>
      </c>
      <c r="W1556" s="35"/>
      <c r="X1556" s="35" t="str">
        <f t="shared" ref="X1556" ca="1" si="245">IF(OR(U1556="",R1556=0),"",IF((U1556-NOW())&lt;0,-(U1556-NOW()),0))</f>
        <v/>
      </c>
      <c r="Y1556" s="2" t="str">
        <f t="shared" ref="Y1556" si="246">IF(R1556=0,"Đã thanh toán",IF(X1556="","",IF(X1556&lt;=0,"Chưa đến hạn thanh toán",IF(X1556&lt;=30,"Nợ quá hạn 30 ngày",IF(X1556&lt;=60,"Nợ quá hạn từ 30 ngày đến 60 ngày",IF(X1556&lt;=90,"Nợ quá hạn từ 60 ngày đến 90 ngày",IF(X1556&lt;=120,"Nợ quá hạn từ 90 ngày đến 120 ngày","Nợ quá hạn hơn 120 ngày có khả năng mất thanh toán")))))))</f>
        <v>Đã thanh toán</v>
      </c>
      <c r="Z1556" s="51">
        <f t="shared" si="236"/>
        <v>45985</v>
      </c>
      <c r="AA1556" s="51">
        <f t="shared" si="237"/>
        <v>46106</v>
      </c>
      <c r="AD1556" s="2" t="str">
        <f>VLOOKUP($A1556,MA_KH!$A:$Q,MA_KH!O$1,0)</f>
        <v>SATRA TRUNG TÂM</v>
      </c>
      <c r="AE1556" s="2" t="str">
        <f>VLOOKUP($A1556,MA_KH!$A:$Q,MA_KH!P$1,0)</f>
        <v>TRUNG TÂM ĐIỀU HÀNH SATRAFOODS</v>
      </c>
    </row>
    <row r="1557" spans="1:31" ht="25.5" hidden="1" customHeight="1" x14ac:dyDescent="0.2">
      <c r="A1557" s="59" t="s">
        <v>22306</v>
      </c>
      <c r="B1557" s="59" t="s">
        <v>32</v>
      </c>
      <c r="C1557" s="60">
        <v>45986</v>
      </c>
      <c r="D1557" s="59" t="s">
        <v>19135</v>
      </c>
      <c r="E1557" s="60">
        <v>45986</v>
      </c>
      <c r="F1557" s="59">
        <v>78507</v>
      </c>
      <c r="G1557" s="59" t="s">
        <v>19136</v>
      </c>
      <c r="H1557" s="61">
        <v>611055</v>
      </c>
      <c r="I1557" s="62">
        <v>0</v>
      </c>
      <c r="J1557" s="61">
        <v>48884</v>
      </c>
      <c r="K1557" s="61">
        <v>659939</v>
      </c>
      <c r="L1557" s="7" t="s">
        <v>51</v>
      </c>
      <c r="M1557" s="6">
        <v>46106</v>
      </c>
      <c r="O1557" s="35">
        <f>IF(Table1[[#This Row],[Phân loại]]="Tồn đầu kỳ",Table1[[#This Row],[Tổng giá trị]],0)</f>
        <v>659939</v>
      </c>
      <c r="P1557" s="7">
        <f>IF(Table1[[#This Row],[Số còn phải thu ĐK]]&lt;&gt;0,0,IF(Table1[[#This Row],[Phân loại]]="Bán hàng",Table1[[#This Row],[Tổng giá trị]],-Table1[[#This Row],[Tổng giá trị]]))</f>
        <v>0</v>
      </c>
      <c r="Q1557" s="35">
        <f>IF(M1557&lt;&gt;"",IF(O1557&lt;&gt;0,O1557,P1557),0)</f>
        <v>659939</v>
      </c>
      <c r="R1557" s="7">
        <f>Table1[[#This Row],[Số còn phải thu ĐK]]+Table1[[#This Row],[Giá Trị HD sau CK]]-Table1[[#This Row],[Số tiền đã thu]]</f>
        <v>0</v>
      </c>
      <c r="S1557" s="6">
        <f>IF(Table1[[#This Row],[Ngày hóa đơn]]&lt;&gt;"",Table1[[#This Row],[Ngày hóa đơn]],IF(Table1[[#This Row],[Ngày hạch toán]]&lt;&gt;"",Table1[[#This Row],[Ngày hạch toán]],""))</f>
        <v>45986</v>
      </c>
      <c r="T1557" s="7"/>
      <c r="U1557" s="6">
        <f>IF(Table1[[#This Row],[Ngày tính CN]]="","",S1557+T1557)</f>
        <v>45986</v>
      </c>
      <c r="V1557" s="35">
        <f ca="1">IF(Table1[[#This Row],[Hạn thanh toán]]="","",IF((U1557-NOW())&lt;0,0,(U1557-NOW())))</f>
        <v>0</v>
      </c>
      <c r="W1557" s="35"/>
      <c r="X1557" s="35" t="str">
        <f ca="1">IF(OR(U1557="",R1557=0),"",IF((U1557-NOW())&lt;0,-(U1557-NOW()),0))</f>
        <v/>
      </c>
      <c r="Y1557" s="2" t="str">
        <f>IF(R1557=0,"Đã thanh toán",IF(X1557="","",IF(X1557&lt;=0,"Chưa đến hạn thanh toán",IF(X1557&lt;=30,"Nợ quá hạn 30 ngày",IF(X1557&lt;=60,"Nợ quá hạn từ 30 ngày đến 60 ngày",IF(X1557&lt;=90,"Nợ quá hạn từ 60 ngày đến 90 ngày",IF(X1557&lt;=120,"Nợ quá hạn từ 90 ngày đến 120 ngày","Nợ quá hạn hơn 120 ngày có khả năng mất thanh toán")))))))</f>
        <v>Đã thanh toán</v>
      </c>
      <c r="Z1557" s="51">
        <f t="shared" si="236"/>
        <v>45986</v>
      </c>
      <c r="AA1557" s="51">
        <f t="shared" si="237"/>
        <v>46106</v>
      </c>
      <c r="AD1557" s="2" t="str">
        <f>VLOOKUP($A1557,MA_KH!$A:$Q,MA_KH!O$1,0)</f>
        <v>SATRA TRUNG TÂM</v>
      </c>
      <c r="AE1557" s="2" t="str">
        <f>VLOOKUP($A1557,MA_KH!$A:$Q,MA_KH!P$1,0)</f>
        <v>TRUNG TÂM ĐIỀU HÀNH SATRAFOODS</v>
      </c>
    </row>
    <row r="1558" spans="1:31" ht="25.5" hidden="1" customHeight="1" x14ac:dyDescent="0.2">
      <c r="A1558" s="59" t="s">
        <v>22238</v>
      </c>
      <c r="B1558" s="59" t="s">
        <v>36</v>
      </c>
      <c r="C1558" s="60">
        <v>45986</v>
      </c>
      <c r="D1558" s="59" t="s">
        <v>19137</v>
      </c>
      <c r="E1558" s="60">
        <v>45986</v>
      </c>
      <c r="F1558" s="59">
        <v>78525</v>
      </c>
      <c r="G1558" s="59" t="s">
        <v>19138</v>
      </c>
      <c r="H1558" s="61">
        <v>414000</v>
      </c>
      <c r="I1558" s="62">
        <v>0</v>
      </c>
      <c r="J1558" s="61">
        <v>33120</v>
      </c>
      <c r="K1558" s="61">
        <v>447120</v>
      </c>
      <c r="L1558" s="7" t="s">
        <v>51</v>
      </c>
      <c r="M1558" s="6">
        <v>46037</v>
      </c>
      <c r="O1558" s="35">
        <f>IF(Table1[[#This Row],[Phân loại]]="Tồn đầu kỳ",Table1[[#This Row],[Tổng giá trị]],0)</f>
        <v>447120</v>
      </c>
      <c r="P1558" s="7">
        <f>IF(Table1[[#This Row],[Số còn phải thu ĐK]]&lt;&gt;0,0,IF(Table1[[#This Row],[Phân loại]]="Bán hàng",Table1[[#This Row],[Tổng giá trị]],-Table1[[#This Row],[Tổng giá trị]]))</f>
        <v>0</v>
      </c>
      <c r="Q1558" s="35">
        <f>IF(M1558&lt;&gt;"",IF(O1558&lt;&gt;0,O1558,P1558),0)</f>
        <v>447120</v>
      </c>
      <c r="R1558" s="7">
        <f>Table1[[#This Row],[Số còn phải thu ĐK]]+Table1[[#This Row],[Giá Trị HD sau CK]]-Table1[[#This Row],[Số tiền đã thu]]</f>
        <v>0</v>
      </c>
      <c r="S1558" s="6">
        <f>IF(Table1[[#This Row],[Ngày hóa đơn]]&lt;&gt;"",Table1[[#This Row],[Ngày hóa đơn]],IF(Table1[[#This Row],[Ngày hạch toán]]&lt;&gt;"",Table1[[#This Row],[Ngày hạch toán]],""))</f>
        <v>45986</v>
      </c>
      <c r="T1558" s="7"/>
      <c r="U1558" s="6">
        <f>IF(Table1[[#This Row],[Ngày tính CN]]="","",S1558+T1558)</f>
        <v>45986</v>
      </c>
      <c r="V1558" s="35">
        <f ca="1">IF(Table1[[#This Row],[Hạn thanh toán]]="","",IF((U1558-NOW())&lt;0,0,(U1558-NOW())))</f>
        <v>0</v>
      </c>
      <c r="W1558" s="35"/>
      <c r="X1558" s="35" t="str">
        <f ca="1">IF(OR(U1558="",R1558=0),"",IF((U1558-NOW())&lt;0,-(U1558-NOW()),0))</f>
        <v/>
      </c>
      <c r="Y1558" s="2" t="str">
        <f>IF(R1558=0,"Đã thanh toán",IF(X1558="","",IF(X1558&lt;=0,"Chưa đến hạn thanh toán",IF(X1558&lt;=30,"Nợ quá hạn 30 ngày",IF(X1558&lt;=60,"Nợ quá hạn từ 30 ngày đến 60 ngày",IF(X1558&lt;=90,"Nợ quá hạn từ 60 ngày đến 90 ngày",IF(X1558&lt;=120,"Nợ quá hạn từ 90 ngày đến 120 ngày","Nợ quá hạn hơn 120 ngày có khả năng mất thanh toán")))))))</f>
        <v>Đã thanh toán</v>
      </c>
      <c r="Z1558" s="51">
        <f t="shared" si="236"/>
        <v>45986</v>
      </c>
      <c r="AA1558" s="51">
        <f t="shared" si="237"/>
        <v>46037</v>
      </c>
      <c r="AD1558" s="2" t="str">
        <f>VLOOKUP($A1558,MA_KH!$A:$Q,MA_KH!O$1,0)</f>
        <v>SATRA PHẠM HÙNG</v>
      </c>
      <c r="AE1558" s="2" t="str">
        <f>VLOOKUP($A1558,MA_KH!$A:$Q,MA_KH!P$1,0)</f>
        <v>TTTM Satra đường Phạm Hùng</v>
      </c>
    </row>
    <row r="1559" spans="1:31" ht="25.5" hidden="1" customHeight="1" x14ac:dyDescent="0.2">
      <c r="A1559" s="59" t="s">
        <v>22306</v>
      </c>
      <c r="B1559" s="59" t="s">
        <v>32</v>
      </c>
      <c r="C1559" s="60">
        <v>45987</v>
      </c>
      <c r="D1559" s="59" t="s">
        <v>19139</v>
      </c>
      <c r="E1559" s="60">
        <v>45987</v>
      </c>
      <c r="F1559" s="59">
        <v>78604</v>
      </c>
      <c r="G1559" s="59" t="s">
        <v>19140</v>
      </c>
      <c r="H1559" s="61">
        <v>887542</v>
      </c>
      <c r="I1559" s="62">
        <v>0</v>
      </c>
      <c r="J1559" s="61">
        <v>71003</v>
      </c>
      <c r="K1559" s="61">
        <v>958545</v>
      </c>
      <c r="L1559" s="7" t="s">
        <v>51</v>
      </c>
      <c r="M1559" s="6">
        <v>46106</v>
      </c>
      <c r="O1559" s="35">
        <f>IF(Table1[[#This Row],[Phân loại]]="Tồn đầu kỳ",Table1[[#This Row],[Tổng giá trị]],0)</f>
        <v>958545</v>
      </c>
      <c r="P1559" s="7">
        <f>IF(Table1[[#This Row],[Số còn phải thu ĐK]]&lt;&gt;0,0,IF(Table1[[#This Row],[Phân loại]]="Bán hàng",Table1[[#This Row],[Tổng giá trị]],-Table1[[#This Row],[Tổng giá trị]]))</f>
        <v>0</v>
      </c>
      <c r="Q1559" s="35">
        <f>IF(M1559&lt;&gt;"",IF(O1559&lt;&gt;0,O1559,P1559),0)</f>
        <v>958545</v>
      </c>
      <c r="R1559" s="7">
        <f>Table1[[#This Row],[Số còn phải thu ĐK]]+Table1[[#This Row],[Giá Trị HD sau CK]]-Table1[[#This Row],[Số tiền đã thu]]</f>
        <v>0</v>
      </c>
      <c r="S1559" s="6">
        <f>IF(Table1[[#This Row],[Ngày hóa đơn]]&lt;&gt;"",Table1[[#This Row],[Ngày hóa đơn]],IF(Table1[[#This Row],[Ngày hạch toán]]&lt;&gt;"",Table1[[#This Row],[Ngày hạch toán]],""))</f>
        <v>45987</v>
      </c>
      <c r="T1559" s="7"/>
      <c r="U1559" s="6">
        <f>IF(Table1[[#This Row],[Ngày tính CN]]="","",S1559+T1559)</f>
        <v>45987</v>
      </c>
      <c r="V1559" s="35">
        <f ca="1">IF(Table1[[#This Row],[Hạn thanh toán]]="","",IF((U1559-NOW())&lt;0,0,(U1559-NOW())))</f>
        <v>0</v>
      </c>
      <c r="W1559" s="35"/>
      <c r="X1559" s="35" t="str">
        <f ca="1">IF(OR(U1559="",R1559=0),"",IF((U1559-NOW())&lt;0,-(U1559-NOW()),0))</f>
        <v/>
      </c>
      <c r="Y1559" s="2" t="str">
        <f>IF(R1559=0,"Đã thanh toán",IF(X1559="","",IF(X1559&lt;=0,"Chưa đến hạn thanh toán",IF(X1559&lt;=30,"Nợ quá hạn 30 ngày",IF(X1559&lt;=60,"Nợ quá hạn từ 30 ngày đến 60 ngày",IF(X1559&lt;=90,"Nợ quá hạn từ 60 ngày đến 90 ngày",IF(X1559&lt;=120,"Nợ quá hạn từ 90 ngày đến 120 ngày","Nợ quá hạn hơn 120 ngày có khả năng mất thanh toán")))))))</f>
        <v>Đã thanh toán</v>
      </c>
      <c r="Z1559" s="51">
        <f t="shared" si="236"/>
        <v>45987</v>
      </c>
      <c r="AA1559" s="51">
        <f t="shared" si="237"/>
        <v>46106</v>
      </c>
      <c r="AD1559" s="2" t="str">
        <f>VLOOKUP($A1559,MA_KH!$A:$Q,MA_KH!O$1,0)</f>
        <v>SATRA TRUNG TÂM</v>
      </c>
      <c r="AE1559" s="2" t="str">
        <f>VLOOKUP($A1559,MA_KH!$A:$Q,MA_KH!P$1,0)</f>
        <v>TRUNG TÂM ĐIỀU HÀNH SATRAFOODS</v>
      </c>
    </row>
    <row r="1560" spans="1:31" ht="25.5" hidden="1" customHeight="1" x14ac:dyDescent="0.2">
      <c r="A1560" s="59" t="s">
        <v>22306</v>
      </c>
      <c r="B1560" s="59" t="s">
        <v>32</v>
      </c>
      <c r="C1560" s="60">
        <v>45987</v>
      </c>
      <c r="D1560" s="59" t="s">
        <v>19141</v>
      </c>
      <c r="E1560" s="60">
        <v>45987</v>
      </c>
      <c r="F1560" s="59">
        <v>78629</v>
      </c>
      <c r="G1560" s="59" t="s">
        <v>19142</v>
      </c>
      <c r="H1560" s="61">
        <v>528885</v>
      </c>
      <c r="I1560" s="62">
        <v>0</v>
      </c>
      <c r="J1560" s="61">
        <v>42311</v>
      </c>
      <c r="K1560" s="61">
        <v>571196</v>
      </c>
      <c r="L1560" s="7" t="s">
        <v>51</v>
      </c>
      <c r="M1560" s="6">
        <v>46106</v>
      </c>
      <c r="O1560" s="35">
        <f>IF(Table1[[#This Row],[Phân loại]]="Tồn đầu kỳ",Table1[[#This Row],[Tổng giá trị]],0)</f>
        <v>571196</v>
      </c>
      <c r="P1560" s="7">
        <f>IF(Table1[[#This Row],[Số còn phải thu ĐK]]&lt;&gt;0,0,IF(Table1[[#This Row],[Phân loại]]="Bán hàng",Table1[[#This Row],[Tổng giá trị]],-Table1[[#This Row],[Tổng giá trị]]))</f>
        <v>0</v>
      </c>
      <c r="Q1560" s="35">
        <f>IF(M1560&lt;&gt;"",IF(O1560&lt;&gt;0,O1560,P1560),0)</f>
        <v>571196</v>
      </c>
      <c r="R1560" s="7">
        <f>Table1[[#This Row],[Số còn phải thu ĐK]]+Table1[[#This Row],[Giá Trị HD sau CK]]-Table1[[#This Row],[Số tiền đã thu]]</f>
        <v>0</v>
      </c>
      <c r="S1560" s="6">
        <f>IF(Table1[[#This Row],[Ngày hóa đơn]]&lt;&gt;"",Table1[[#This Row],[Ngày hóa đơn]],IF(Table1[[#This Row],[Ngày hạch toán]]&lt;&gt;"",Table1[[#This Row],[Ngày hạch toán]],""))</f>
        <v>45987</v>
      </c>
      <c r="T1560" s="7"/>
      <c r="U1560" s="6">
        <f>IF(Table1[[#This Row],[Ngày tính CN]]="","",S1560+T1560)</f>
        <v>45987</v>
      </c>
      <c r="V1560" s="35">
        <f ca="1">IF(Table1[[#This Row],[Hạn thanh toán]]="","",IF((U1560-NOW())&lt;0,0,(U1560-NOW())))</f>
        <v>0</v>
      </c>
      <c r="W1560" s="35"/>
      <c r="X1560" s="35" t="str">
        <f ca="1">IF(OR(U1560="",R1560=0),"",IF((U1560-NOW())&lt;0,-(U1560-NOW()),0))</f>
        <v/>
      </c>
      <c r="Y1560" s="2" t="str">
        <f>IF(R1560=0,"Đã thanh toán",IF(X1560="","",IF(X1560&lt;=0,"Chưa đến hạn thanh toán",IF(X1560&lt;=30,"Nợ quá hạn 30 ngày",IF(X1560&lt;=60,"Nợ quá hạn từ 30 ngày đến 60 ngày",IF(X1560&lt;=90,"Nợ quá hạn từ 60 ngày đến 90 ngày",IF(X1560&lt;=120,"Nợ quá hạn từ 90 ngày đến 120 ngày","Nợ quá hạn hơn 120 ngày có khả năng mất thanh toán")))))))</f>
        <v>Đã thanh toán</v>
      </c>
      <c r="Z1560" s="51">
        <f t="shared" si="236"/>
        <v>45987</v>
      </c>
      <c r="AA1560" s="51">
        <f t="shared" si="237"/>
        <v>46106</v>
      </c>
      <c r="AD1560" s="2" t="str">
        <f>VLOOKUP($A1560,MA_KH!$A:$Q,MA_KH!O$1,0)</f>
        <v>SATRA TRUNG TÂM</v>
      </c>
      <c r="AE1560" s="2" t="str">
        <f>VLOOKUP($A1560,MA_KH!$A:$Q,MA_KH!P$1,0)</f>
        <v>TRUNG TÂM ĐIỀU HÀNH SATRAFOODS</v>
      </c>
    </row>
    <row r="1561" spans="1:31" ht="25.5" hidden="1" customHeight="1" x14ac:dyDescent="0.2">
      <c r="A1561" s="59" t="s">
        <v>22306</v>
      </c>
      <c r="B1561" s="59" t="s">
        <v>32</v>
      </c>
      <c r="C1561" s="60">
        <v>45988</v>
      </c>
      <c r="D1561" s="59" t="s">
        <v>19143</v>
      </c>
      <c r="E1561" s="60">
        <v>45988</v>
      </c>
      <c r="F1561" s="59">
        <v>78693</v>
      </c>
      <c r="G1561" s="59" t="s">
        <v>19144</v>
      </c>
      <c r="H1561" s="61">
        <v>896958</v>
      </c>
      <c r="I1561" s="62">
        <v>0</v>
      </c>
      <c r="J1561" s="61">
        <v>71757</v>
      </c>
      <c r="K1561" s="61">
        <v>968715</v>
      </c>
      <c r="L1561" s="7" t="s">
        <v>51</v>
      </c>
      <c r="M1561" s="6">
        <v>46106</v>
      </c>
      <c r="O1561" s="35">
        <f>IF(Table1[[#This Row],[Phân loại]]="Tồn đầu kỳ",Table1[[#This Row],[Tổng giá trị]],0)</f>
        <v>968715</v>
      </c>
      <c r="P1561" s="7">
        <f>IF(Table1[[#This Row],[Số còn phải thu ĐK]]&lt;&gt;0,0,IF(Table1[[#This Row],[Phân loại]]="Bán hàng",Table1[[#This Row],[Tổng giá trị]],-Table1[[#This Row],[Tổng giá trị]]))</f>
        <v>0</v>
      </c>
      <c r="Q1561" s="35">
        <f>IF(M1561&lt;&gt;"",IF(O1561&lt;&gt;0,O1561,P1561),0)</f>
        <v>968715</v>
      </c>
      <c r="R1561" s="7">
        <f>Table1[[#This Row],[Số còn phải thu ĐK]]+Table1[[#This Row],[Giá Trị HD sau CK]]-Table1[[#This Row],[Số tiền đã thu]]</f>
        <v>0</v>
      </c>
      <c r="S1561" s="6">
        <f>IF(Table1[[#This Row],[Ngày hóa đơn]]&lt;&gt;"",Table1[[#This Row],[Ngày hóa đơn]],IF(Table1[[#This Row],[Ngày hạch toán]]&lt;&gt;"",Table1[[#This Row],[Ngày hạch toán]],""))</f>
        <v>45988</v>
      </c>
      <c r="T1561" s="7"/>
      <c r="U1561" s="6">
        <f>IF(Table1[[#This Row],[Ngày tính CN]]="","",S1561+T1561)</f>
        <v>45988</v>
      </c>
      <c r="V1561" s="35">
        <f ca="1">IF(Table1[[#This Row],[Hạn thanh toán]]="","",IF((U1561-NOW())&lt;0,0,(U1561-NOW())))</f>
        <v>0</v>
      </c>
      <c r="W1561" s="35"/>
      <c r="X1561" s="35" t="str">
        <f ca="1">IF(OR(U1561="",R1561=0),"",IF((U1561-NOW())&lt;0,-(U1561-NOW()),0))</f>
        <v/>
      </c>
      <c r="Y1561" s="2" t="str">
        <f>IF(R1561=0,"Đã thanh toán",IF(X1561="","",IF(X1561&lt;=0,"Chưa đến hạn thanh toán",IF(X1561&lt;=30,"Nợ quá hạn 30 ngày",IF(X1561&lt;=60,"Nợ quá hạn từ 30 ngày đến 60 ngày",IF(X1561&lt;=90,"Nợ quá hạn từ 60 ngày đến 90 ngày",IF(X1561&lt;=120,"Nợ quá hạn từ 90 ngày đến 120 ngày","Nợ quá hạn hơn 120 ngày có khả năng mất thanh toán")))))))</f>
        <v>Đã thanh toán</v>
      </c>
      <c r="Z1561" s="51">
        <f t="shared" si="236"/>
        <v>45988</v>
      </c>
      <c r="AA1561" s="51">
        <f t="shared" si="237"/>
        <v>46106</v>
      </c>
      <c r="AD1561" s="2" t="str">
        <f>VLOOKUP($A1561,MA_KH!$A:$Q,MA_KH!O$1,0)</f>
        <v>SATRA TRUNG TÂM</v>
      </c>
      <c r="AE1561" s="2" t="str">
        <f>VLOOKUP($A1561,MA_KH!$A:$Q,MA_KH!P$1,0)</f>
        <v>TRUNG TÂM ĐIỀU HÀNH SATRAFOODS</v>
      </c>
    </row>
    <row r="1562" spans="1:31" ht="25.5" hidden="1" customHeight="1" x14ac:dyDescent="0.2">
      <c r="A1562" s="55" t="s">
        <v>22306</v>
      </c>
      <c r="B1562" s="55" t="s">
        <v>32</v>
      </c>
      <c r="C1562" s="56">
        <v>45989</v>
      </c>
      <c r="D1562" s="55" t="s">
        <v>19145</v>
      </c>
      <c r="E1562" s="56">
        <v>45989</v>
      </c>
      <c r="F1562" s="55">
        <v>79392</v>
      </c>
      <c r="G1562" s="55" t="s">
        <v>19146</v>
      </c>
      <c r="H1562" s="57">
        <v>550905</v>
      </c>
      <c r="I1562" s="58">
        <v>0</v>
      </c>
      <c r="J1562" s="57">
        <v>44072</v>
      </c>
      <c r="K1562" s="57">
        <v>594977</v>
      </c>
      <c r="L1562" s="7" t="s">
        <v>51</v>
      </c>
      <c r="M1562" s="6">
        <v>46106</v>
      </c>
      <c r="O1562" s="35">
        <f>IF(Table1[[#This Row],[Phân loại]]="Tồn đầu kỳ",Table1[[#This Row],[Tổng giá trị]],0)</f>
        <v>594977</v>
      </c>
      <c r="P1562" s="7">
        <f>IF(Table1[[#This Row],[Số còn phải thu ĐK]]&lt;&gt;0,0,IF(Table1[[#This Row],[Phân loại]]="Bán hàng",Table1[[#This Row],[Tổng giá trị]],-Table1[[#This Row],[Tổng giá trị]]))</f>
        <v>0</v>
      </c>
      <c r="Q1562" s="35">
        <f t="shared" ref="Q1562:Q1563" si="247">IF(M1562&lt;&gt;"",IF(O1562&lt;&gt;0,O1562,P1562),0)</f>
        <v>594977</v>
      </c>
      <c r="R1562" s="7">
        <f>Table1[[#This Row],[Số còn phải thu ĐK]]+Table1[[#This Row],[Giá Trị HD sau CK]]-Table1[[#This Row],[Số tiền đã thu]]</f>
        <v>0</v>
      </c>
      <c r="S1562" s="6">
        <f>IF(Table1[[#This Row],[Ngày hóa đơn]]&lt;&gt;"",Table1[[#This Row],[Ngày hóa đơn]],IF(Table1[[#This Row],[Ngày hạch toán]]&lt;&gt;"",Table1[[#This Row],[Ngày hạch toán]],""))</f>
        <v>45989</v>
      </c>
      <c r="T1562" s="7"/>
      <c r="U1562" s="6">
        <f>IF(Table1[[#This Row],[Ngày tính CN]]="","",S1562+T1562)</f>
        <v>45989</v>
      </c>
      <c r="V1562" s="35">
        <f ca="1">IF(Table1[[#This Row],[Hạn thanh toán]]="","",IF((U1562-NOW())&lt;0,0,(U1562-NOW())))</f>
        <v>0</v>
      </c>
      <c r="W1562" s="35"/>
      <c r="X1562" s="35" t="str">
        <f t="shared" ref="X1562:X1563" ca="1" si="248">IF(OR(U1562="",R1562=0),"",IF((U1562-NOW())&lt;0,-(U1562-NOW()),0))</f>
        <v/>
      </c>
      <c r="Y1562" s="2" t="str">
        <f t="shared" ref="Y1562:Y1563" si="249">IF(R1562=0,"Đã thanh toán",IF(X1562="","",IF(X1562&lt;=0,"Chưa đến hạn thanh toán",IF(X1562&lt;=30,"Nợ quá hạn 30 ngày",IF(X1562&lt;=60,"Nợ quá hạn từ 30 ngày đến 60 ngày",IF(X1562&lt;=90,"Nợ quá hạn từ 60 ngày đến 90 ngày",IF(X1562&lt;=120,"Nợ quá hạn từ 90 ngày đến 120 ngày","Nợ quá hạn hơn 120 ngày có khả năng mất thanh toán")))))))</f>
        <v>Đã thanh toán</v>
      </c>
      <c r="Z1562" s="51">
        <f t="shared" si="236"/>
        <v>45989</v>
      </c>
      <c r="AA1562" s="51">
        <f t="shared" si="237"/>
        <v>46106</v>
      </c>
      <c r="AD1562" s="2" t="str">
        <f>VLOOKUP($A1562,MA_KH!$A:$Q,MA_KH!O$1,0)</f>
        <v>SATRA TRUNG TÂM</v>
      </c>
      <c r="AE1562" s="2" t="str">
        <f>VLOOKUP($A1562,MA_KH!$A:$Q,MA_KH!P$1,0)</f>
        <v>TRUNG TÂM ĐIỀU HÀNH SATRAFOODS</v>
      </c>
    </row>
    <row r="1563" spans="1:31" ht="25.5" hidden="1" customHeight="1" x14ac:dyDescent="0.2">
      <c r="A1563" s="59" t="s">
        <v>22306</v>
      </c>
      <c r="B1563" s="59" t="s">
        <v>32</v>
      </c>
      <c r="C1563" s="60">
        <v>45989</v>
      </c>
      <c r="D1563" s="59" t="s">
        <v>19147</v>
      </c>
      <c r="E1563" s="60">
        <v>45989</v>
      </c>
      <c r="F1563" s="59">
        <v>79393</v>
      </c>
      <c r="G1563" s="59" t="s">
        <v>19148</v>
      </c>
      <c r="H1563" s="61">
        <v>353862</v>
      </c>
      <c r="I1563" s="62">
        <v>0</v>
      </c>
      <c r="J1563" s="61">
        <v>28309</v>
      </c>
      <c r="K1563" s="61">
        <v>382171</v>
      </c>
      <c r="L1563" s="7" t="s">
        <v>51</v>
      </c>
      <c r="M1563" s="6">
        <v>46106</v>
      </c>
      <c r="O1563" s="35">
        <f>IF(Table1[[#This Row],[Phân loại]]="Tồn đầu kỳ",Table1[[#This Row],[Tổng giá trị]],0)</f>
        <v>382171</v>
      </c>
      <c r="P1563" s="7">
        <f>IF(Table1[[#This Row],[Số còn phải thu ĐK]]&lt;&gt;0,0,IF(Table1[[#This Row],[Phân loại]]="Bán hàng",Table1[[#This Row],[Tổng giá trị]],-Table1[[#This Row],[Tổng giá trị]]))</f>
        <v>0</v>
      </c>
      <c r="Q1563" s="35">
        <f t="shared" si="247"/>
        <v>382171</v>
      </c>
      <c r="R1563" s="7">
        <f>Table1[[#This Row],[Số còn phải thu ĐK]]+Table1[[#This Row],[Giá Trị HD sau CK]]-Table1[[#This Row],[Số tiền đã thu]]</f>
        <v>0</v>
      </c>
      <c r="S1563" s="6">
        <f>IF(Table1[[#This Row],[Ngày hóa đơn]]&lt;&gt;"",Table1[[#This Row],[Ngày hóa đơn]],IF(Table1[[#This Row],[Ngày hạch toán]]&lt;&gt;"",Table1[[#This Row],[Ngày hạch toán]],""))</f>
        <v>45989</v>
      </c>
      <c r="T1563" s="7"/>
      <c r="U1563" s="6">
        <f>IF(Table1[[#This Row],[Ngày tính CN]]="","",S1563+T1563)</f>
        <v>45989</v>
      </c>
      <c r="V1563" s="35">
        <f ca="1">IF(Table1[[#This Row],[Hạn thanh toán]]="","",IF((U1563-NOW())&lt;0,0,(U1563-NOW())))</f>
        <v>0</v>
      </c>
      <c r="W1563" s="35"/>
      <c r="X1563" s="35" t="str">
        <f t="shared" ca="1" si="248"/>
        <v/>
      </c>
      <c r="Y1563" s="2" t="str">
        <f t="shared" si="249"/>
        <v>Đã thanh toán</v>
      </c>
      <c r="Z1563" s="51">
        <f t="shared" si="236"/>
        <v>45989</v>
      </c>
      <c r="AA1563" s="51">
        <f t="shared" si="237"/>
        <v>46106</v>
      </c>
      <c r="AD1563" s="2" t="str">
        <f>VLOOKUP($A1563,MA_KH!$A:$Q,MA_KH!O$1,0)</f>
        <v>SATRA TRUNG TÂM</v>
      </c>
      <c r="AE1563" s="2" t="str">
        <f>VLOOKUP($A1563,MA_KH!$A:$Q,MA_KH!P$1,0)</f>
        <v>TRUNG TÂM ĐIỀU HÀNH SATRAFOODS</v>
      </c>
    </row>
    <row r="1564" spans="1:31" ht="25.5" hidden="1" customHeight="1" x14ac:dyDescent="0.2">
      <c r="A1564" s="59" t="s">
        <v>22306</v>
      </c>
      <c r="B1564" s="59" t="s">
        <v>32</v>
      </c>
      <c r="C1564" s="60">
        <v>45989</v>
      </c>
      <c r="D1564" s="59" t="s">
        <v>19149</v>
      </c>
      <c r="E1564" s="60">
        <v>45989</v>
      </c>
      <c r="F1564" s="59">
        <v>79399</v>
      </c>
      <c r="G1564" s="59" t="s">
        <v>19150</v>
      </c>
      <c r="H1564" s="61">
        <v>656812</v>
      </c>
      <c r="I1564" s="62">
        <v>0</v>
      </c>
      <c r="J1564" s="61">
        <v>52545</v>
      </c>
      <c r="K1564" s="61">
        <v>709357</v>
      </c>
      <c r="L1564" s="7" t="s">
        <v>51</v>
      </c>
      <c r="M1564" s="6">
        <v>46106</v>
      </c>
      <c r="O1564" s="35">
        <f>IF(Table1[[#This Row],[Phân loại]]="Tồn đầu kỳ",Table1[[#This Row],[Tổng giá trị]],0)</f>
        <v>709357</v>
      </c>
      <c r="P1564" s="7">
        <f>IF(Table1[[#This Row],[Số còn phải thu ĐK]]&lt;&gt;0,0,IF(Table1[[#This Row],[Phân loại]]="Bán hàng",Table1[[#This Row],[Tổng giá trị]],-Table1[[#This Row],[Tổng giá trị]]))</f>
        <v>0</v>
      </c>
      <c r="Q1564" s="35">
        <f>IF(M1564&lt;&gt;"",IF(O1564&lt;&gt;0,O1564,P1564),0)</f>
        <v>709357</v>
      </c>
      <c r="R1564" s="7">
        <f>Table1[[#This Row],[Số còn phải thu ĐK]]+Table1[[#This Row],[Giá Trị HD sau CK]]-Table1[[#This Row],[Số tiền đã thu]]</f>
        <v>0</v>
      </c>
      <c r="S1564" s="6">
        <f>IF(Table1[[#This Row],[Ngày hóa đơn]]&lt;&gt;"",Table1[[#This Row],[Ngày hóa đơn]],IF(Table1[[#This Row],[Ngày hạch toán]]&lt;&gt;"",Table1[[#This Row],[Ngày hạch toán]],""))</f>
        <v>45989</v>
      </c>
      <c r="T1564" s="7"/>
      <c r="U1564" s="6">
        <f>IF(Table1[[#This Row],[Ngày tính CN]]="","",S1564+T1564)</f>
        <v>45989</v>
      </c>
      <c r="V1564" s="35">
        <f ca="1">IF(Table1[[#This Row],[Hạn thanh toán]]="","",IF((U1564-NOW())&lt;0,0,(U1564-NOW())))</f>
        <v>0</v>
      </c>
      <c r="W1564" s="35"/>
      <c r="X1564" s="35" t="str">
        <f ca="1">IF(OR(U1564="",R1564=0),"",IF((U1564-NOW())&lt;0,-(U1564-NOW()),0))</f>
        <v/>
      </c>
      <c r="Y1564" s="2" t="str">
        <f>IF(R1564=0,"Đã thanh toán",IF(X1564="","",IF(X1564&lt;=0,"Chưa đến hạn thanh toán",IF(X1564&lt;=30,"Nợ quá hạn 30 ngày",IF(X1564&lt;=60,"Nợ quá hạn từ 30 ngày đến 60 ngày",IF(X1564&lt;=90,"Nợ quá hạn từ 60 ngày đến 90 ngày",IF(X1564&lt;=120,"Nợ quá hạn từ 90 ngày đến 120 ngày","Nợ quá hạn hơn 120 ngày có khả năng mất thanh toán")))))))</f>
        <v>Đã thanh toán</v>
      </c>
      <c r="Z1564" s="51">
        <f t="shared" si="236"/>
        <v>45989</v>
      </c>
      <c r="AA1564" s="51">
        <f t="shared" si="237"/>
        <v>46106</v>
      </c>
      <c r="AD1564" s="2" t="str">
        <f>VLOOKUP($A1564,MA_KH!$A:$Q,MA_KH!O$1,0)</f>
        <v>SATRA TRUNG TÂM</v>
      </c>
      <c r="AE1564" s="2" t="str">
        <f>VLOOKUP($A1564,MA_KH!$A:$Q,MA_KH!P$1,0)</f>
        <v>TRUNG TÂM ĐIỀU HÀNH SATRAFOODS</v>
      </c>
    </row>
    <row r="1565" spans="1:31" ht="25.5" hidden="1" customHeight="1" x14ac:dyDescent="0.2">
      <c r="A1565" s="59" t="s">
        <v>22306</v>
      </c>
      <c r="B1565" s="59" t="s">
        <v>32</v>
      </c>
      <c r="C1565" s="60">
        <v>45990</v>
      </c>
      <c r="D1565" s="59" t="s">
        <v>19151</v>
      </c>
      <c r="E1565" s="60">
        <v>45990</v>
      </c>
      <c r="F1565" s="59">
        <v>79985</v>
      </c>
      <c r="G1565" s="59" t="s">
        <v>19152</v>
      </c>
      <c r="H1565" s="61">
        <v>871604</v>
      </c>
      <c r="I1565" s="62">
        <v>0</v>
      </c>
      <c r="J1565" s="61">
        <v>69728</v>
      </c>
      <c r="K1565" s="61">
        <v>941332</v>
      </c>
      <c r="L1565" s="7" t="s">
        <v>51</v>
      </c>
      <c r="M1565" s="6">
        <v>46106</v>
      </c>
      <c r="O1565" s="35">
        <f>IF(Table1[[#This Row],[Phân loại]]="Tồn đầu kỳ",Table1[[#This Row],[Tổng giá trị]],0)</f>
        <v>941332</v>
      </c>
      <c r="P1565" s="7">
        <f>IF(Table1[[#This Row],[Số còn phải thu ĐK]]&lt;&gt;0,0,IF(Table1[[#This Row],[Phân loại]]="Bán hàng",Table1[[#This Row],[Tổng giá trị]],-Table1[[#This Row],[Tổng giá trị]]))</f>
        <v>0</v>
      </c>
      <c r="Q1565" s="35">
        <f>IF(M1565&lt;&gt;"",IF(O1565&lt;&gt;0,O1565,P1565),0)</f>
        <v>941332</v>
      </c>
      <c r="R1565" s="7">
        <f>Table1[[#This Row],[Số còn phải thu ĐK]]+Table1[[#This Row],[Giá Trị HD sau CK]]-Table1[[#This Row],[Số tiền đã thu]]</f>
        <v>0</v>
      </c>
      <c r="S1565" s="6">
        <f>IF(Table1[[#This Row],[Ngày hóa đơn]]&lt;&gt;"",Table1[[#This Row],[Ngày hóa đơn]],IF(Table1[[#This Row],[Ngày hạch toán]]&lt;&gt;"",Table1[[#This Row],[Ngày hạch toán]],""))</f>
        <v>45990</v>
      </c>
      <c r="T1565" s="7"/>
      <c r="U1565" s="6">
        <f>IF(Table1[[#This Row],[Ngày tính CN]]="","",S1565+T1565)</f>
        <v>45990</v>
      </c>
      <c r="V1565" s="35">
        <f ca="1">IF(Table1[[#This Row],[Hạn thanh toán]]="","",IF((U1565-NOW())&lt;0,0,(U1565-NOW())))</f>
        <v>0</v>
      </c>
      <c r="W1565" s="35"/>
      <c r="X1565" s="35" t="str">
        <f ca="1">IF(OR(U1565="",R1565=0),"",IF((U1565-NOW())&lt;0,-(U1565-NOW()),0))</f>
        <v/>
      </c>
      <c r="Y1565" s="2" t="str">
        <f>IF(R1565=0,"Đã thanh toán",IF(X1565="","",IF(X1565&lt;=0,"Chưa đến hạn thanh toán",IF(X1565&lt;=30,"Nợ quá hạn 30 ngày",IF(X1565&lt;=60,"Nợ quá hạn từ 30 ngày đến 60 ngày",IF(X1565&lt;=90,"Nợ quá hạn từ 60 ngày đến 90 ngày",IF(X1565&lt;=120,"Nợ quá hạn từ 90 ngày đến 120 ngày","Nợ quá hạn hơn 120 ngày có khả năng mất thanh toán")))))))</f>
        <v>Đã thanh toán</v>
      </c>
      <c r="Z1565" s="51">
        <f t="shared" si="236"/>
        <v>45990</v>
      </c>
      <c r="AA1565" s="51">
        <f t="shared" si="237"/>
        <v>46106</v>
      </c>
      <c r="AD1565" s="2" t="str">
        <f>VLOOKUP($A1565,MA_KH!$A:$Q,MA_KH!O$1,0)</f>
        <v>SATRA TRUNG TÂM</v>
      </c>
      <c r="AE1565" s="2" t="str">
        <f>VLOOKUP($A1565,MA_KH!$A:$Q,MA_KH!P$1,0)</f>
        <v>TRUNG TÂM ĐIỀU HÀNH SATRAFOODS</v>
      </c>
    </row>
    <row r="1566" spans="1:31" ht="25.5" hidden="1" customHeight="1" x14ac:dyDescent="0.2">
      <c r="A1566" s="55" t="s">
        <v>22306</v>
      </c>
      <c r="B1566" s="55" t="s">
        <v>32</v>
      </c>
      <c r="C1566" s="56">
        <v>45990</v>
      </c>
      <c r="D1566" s="55" t="s">
        <v>19153</v>
      </c>
      <c r="E1566" s="56">
        <v>45990</v>
      </c>
      <c r="F1566" s="55">
        <v>79997</v>
      </c>
      <c r="G1566" s="55" t="s">
        <v>19154</v>
      </c>
      <c r="H1566" s="57">
        <v>603978</v>
      </c>
      <c r="I1566" s="58">
        <v>0</v>
      </c>
      <c r="J1566" s="57">
        <v>48318</v>
      </c>
      <c r="K1566" s="57">
        <v>652296</v>
      </c>
      <c r="L1566" s="7" t="s">
        <v>51</v>
      </c>
      <c r="M1566" s="6">
        <v>46106</v>
      </c>
      <c r="O1566" s="35">
        <f>IF(Table1[[#This Row],[Phân loại]]="Tồn đầu kỳ",Table1[[#This Row],[Tổng giá trị]],0)</f>
        <v>652296</v>
      </c>
      <c r="P1566" s="7">
        <f>IF(Table1[[#This Row],[Số còn phải thu ĐK]]&lt;&gt;0,0,IF(Table1[[#This Row],[Phân loại]]="Bán hàng",Table1[[#This Row],[Tổng giá trị]],-Table1[[#This Row],[Tổng giá trị]]))</f>
        <v>0</v>
      </c>
      <c r="Q1566" s="35">
        <f t="shared" ref="Q1566:Q1568" si="250">IF(M1566&lt;&gt;"",IF(O1566&lt;&gt;0,O1566,P1566),0)</f>
        <v>652296</v>
      </c>
      <c r="R1566" s="7">
        <f>Table1[[#This Row],[Số còn phải thu ĐK]]+Table1[[#This Row],[Giá Trị HD sau CK]]-Table1[[#This Row],[Số tiền đã thu]]</f>
        <v>0</v>
      </c>
      <c r="S1566" s="6">
        <f>IF(Table1[[#This Row],[Ngày hóa đơn]]&lt;&gt;"",Table1[[#This Row],[Ngày hóa đơn]],IF(Table1[[#This Row],[Ngày hạch toán]]&lt;&gt;"",Table1[[#This Row],[Ngày hạch toán]],""))</f>
        <v>45990</v>
      </c>
      <c r="T1566" s="7"/>
      <c r="U1566" s="6">
        <f>IF(Table1[[#This Row],[Ngày tính CN]]="","",S1566+T1566)</f>
        <v>45990</v>
      </c>
      <c r="V1566" s="35">
        <f ca="1">IF(Table1[[#This Row],[Hạn thanh toán]]="","",IF((U1566-NOW())&lt;0,0,(U1566-NOW())))</f>
        <v>0</v>
      </c>
      <c r="W1566" s="35"/>
      <c r="X1566" s="35" t="str">
        <f t="shared" ref="X1566:X1568" ca="1" si="251">IF(OR(U1566="",R1566=0),"",IF((U1566-NOW())&lt;0,-(U1566-NOW()),0))</f>
        <v/>
      </c>
      <c r="Y1566" s="2" t="str">
        <f t="shared" ref="Y1566:Y1568" si="252">IF(R1566=0,"Đã thanh toán",IF(X1566="","",IF(X1566&lt;=0,"Chưa đến hạn thanh toán",IF(X1566&lt;=30,"Nợ quá hạn 30 ngày",IF(X1566&lt;=60,"Nợ quá hạn từ 30 ngày đến 60 ngày",IF(X1566&lt;=90,"Nợ quá hạn từ 60 ngày đến 90 ngày",IF(X1566&lt;=120,"Nợ quá hạn từ 90 ngày đến 120 ngày","Nợ quá hạn hơn 120 ngày có khả năng mất thanh toán")))))))</f>
        <v>Đã thanh toán</v>
      </c>
      <c r="Z1566" s="51">
        <f t="shared" si="236"/>
        <v>45990</v>
      </c>
      <c r="AA1566" s="51">
        <f t="shared" si="237"/>
        <v>46106</v>
      </c>
      <c r="AD1566" s="2" t="str">
        <f>VLOOKUP($A1566,MA_KH!$A:$Q,MA_KH!O$1,0)</f>
        <v>SATRA TRUNG TÂM</v>
      </c>
      <c r="AE1566" s="2" t="str">
        <f>VLOOKUP($A1566,MA_KH!$A:$Q,MA_KH!P$1,0)</f>
        <v>TRUNG TÂM ĐIỀU HÀNH SATRAFOODS</v>
      </c>
    </row>
    <row r="1567" spans="1:31" ht="25.5" hidden="1" customHeight="1" x14ac:dyDescent="0.2">
      <c r="A1567" s="55" t="s">
        <v>22306</v>
      </c>
      <c r="B1567" s="55" t="s">
        <v>32</v>
      </c>
      <c r="C1567" s="56">
        <v>45990</v>
      </c>
      <c r="D1567" s="55" t="s">
        <v>19155</v>
      </c>
      <c r="E1567" s="56">
        <v>45990</v>
      </c>
      <c r="F1567" s="55">
        <v>79999</v>
      </c>
      <c r="G1567" s="55" t="s">
        <v>19156</v>
      </c>
      <c r="H1567" s="57">
        <v>1010540</v>
      </c>
      <c r="I1567" s="58">
        <v>0</v>
      </c>
      <c r="J1567" s="57">
        <v>80843</v>
      </c>
      <c r="K1567" s="57">
        <v>1091383</v>
      </c>
      <c r="L1567" s="7" t="s">
        <v>51</v>
      </c>
      <c r="M1567" s="6">
        <v>46106</v>
      </c>
      <c r="O1567" s="35">
        <f>IF(Table1[[#This Row],[Phân loại]]="Tồn đầu kỳ",Table1[[#This Row],[Tổng giá trị]],0)</f>
        <v>1091383</v>
      </c>
      <c r="P1567" s="7">
        <f>IF(Table1[[#This Row],[Số còn phải thu ĐK]]&lt;&gt;0,0,IF(Table1[[#This Row],[Phân loại]]="Bán hàng",Table1[[#This Row],[Tổng giá trị]],-Table1[[#This Row],[Tổng giá trị]]))</f>
        <v>0</v>
      </c>
      <c r="Q1567" s="35">
        <f t="shared" si="250"/>
        <v>1091383</v>
      </c>
      <c r="R1567" s="7">
        <f>Table1[[#This Row],[Số còn phải thu ĐK]]+Table1[[#This Row],[Giá Trị HD sau CK]]-Table1[[#This Row],[Số tiền đã thu]]</f>
        <v>0</v>
      </c>
      <c r="S1567" s="6">
        <f>IF(Table1[[#This Row],[Ngày hóa đơn]]&lt;&gt;"",Table1[[#This Row],[Ngày hóa đơn]],IF(Table1[[#This Row],[Ngày hạch toán]]&lt;&gt;"",Table1[[#This Row],[Ngày hạch toán]],""))</f>
        <v>45990</v>
      </c>
      <c r="T1567" s="7"/>
      <c r="U1567" s="6">
        <f>IF(Table1[[#This Row],[Ngày tính CN]]="","",S1567+T1567)</f>
        <v>45990</v>
      </c>
      <c r="V1567" s="35">
        <f ca="1">IF(Table1[[#This Row],[Hạn thanh toán]]="","",IF((U1567-NOW())&lt;0,0,(U1567-NOW())))</f>
        <v>0</v>
      </c>
      <c r="W1567" s="35"/>
      <c r="X1567" s="35" t="str">
        <f t="shared" ca="1" si="251"/>
        <v/>
      </c>
      <c r="Y1567" s="2" t="str">
        <f t="shared" si="252"/>
        <v>Đã thanh toán</v>
      </c>
      <c r="Z1567" s="51">
        <f t="shared" si="236"/>
        <v>45990</v>
      </c>
      <c r="AA1567" s="51">
        <f t="shared" si="237"/>
        <v>46106</v>
      </c>
      <c r="AD1567" s="2" t="str">
        <f>VLOOKUP($A1567,MA_KH!$A:$Q,MA_KH!O$1,0)</f>
        <v>SATRA TRUNG TÂM</v>
      </c>
      <c r="AE1567" s="2" t="str">
        <f>VLOOKUP($A1567,MA_KH!$A:$Q,MA_KH!P$1,0)</f>
        <v>TRUNG TÂM ĐIỀU HÀNH SATRAFOODS</v>
      </c>
    </row>
    <row r="1568" spans="1:31" ht="25.5" hidden="1" customHeight="1" x14ac:dyDescent="0.2">
      <c r="A1568" s="59" t="s">
        <v>22306</v>
      </c>
      <c r="B1568" s="59" t="s">
        <v>32</v>
      </c>
      <c r="C1568" s="60">
        <v>45990</v>
      </c>
      <c r="D1568" s="59" t="s">
        <v>19157</v>
      </c>
      <c r="E1568" s="60">
        <v>45990</v>
      </c>
      <c r="F1568" s="59">
        <v>80000</v>
      </c>
      <c r="G1568" s="59" t="s">
        <v>19158</v>
      </c>
      <c r="H1568" s="61">
        <v>1603074</v>
      </c>
      <c r="I1568" s="62">
        <v>0</v>
      </c>
      <c r="J1568" s="61">
        <v>128246</v>
      </c>
      <c r="K1568" s="61">
        <v>1731320</v>
      </c>
      <c r="L1568" s="7" t="s">
        <v>51</v>
      </c>
      <c r="M1568" s="6">
        <v>46106</v>
      </c>
      <c r="O1568" s="35">
        <f>IF(Table1[[#This Row],[Phân loại]]="Tồn đầu kỳ",Table1[[#This Row],[Tổng giá trị]],0)</f>
        <v>1731320</v>
      </c>
      <c r="P1568" s="7">
        <f>IF(Table1[[#This Row],[Số còn phải thu ĐK]]&lt;&gt;0,0,IF(Table1[[#This Row],[Phân loại]]="Bán hàng",Table1[[#This Row],[Tổng giá trị]],-Table1[[#This Row],[Tổng giá trị]]))</f>
        <v>0</v>
      </c>
      <c r="Q1568" s="35">
        <f t="shared" si="250"/>
        <v>1731320</v>
      </c>
      <c r="R1568" s="7">
        <f>Table1[[#This Row],[Số còn phải thu ĐK]]+Table1[[#This Row],[Giá Trị HD sau CK]]-Table1[[#This Row],[Số tiền đã thu]]</f>
        <v>0</v>
      </c>
      <c r="S1568" s="6">
        <f>IF(Table1[[#This Row],[Ngày hóa đơn]]&lt;&gt;"",Table1[[#This Row],[Ngày hóa đơn]],IF(Table1[[#This Row],[Ngày hạch toán]]&lt;&gt;"",Table1[[#This Row],[Ngày hạch toán]],""))</f>
        <v>45990</v>
      </c>
      <c r="T1568" s="7"/>
      <c r="U1568" s="6">
        <f>IF(Table1[[#This Row],[Ngày tính CN]]="","",S1568+T1568)</f>
        <v>45990</v>
      </c>
      <c r="V1568" s="35">
        <f ca="1">IF(Table1[[#This Row],[Hạn thanh toán]]="","",IF((U1568-NOW())&lt;0,0,(U1568-NOW())))</f>
        <v>0</v>
      </c>
      <c r="W1568" s="35"/>
      <c r="X1568" s="35" t="str">
        <f t="shared" ca="1" si="251"/>
        <v/>
      </c>
      <c r="Y1568" s="2" t="str">
        <f t="shared" si="252"/>
        <v>Đã thanh toán</v>
      </c>
      <c r="Z1568" s="51">
        <f t="shared" si="236"/>
        <v>45990</v>
      </c>
      <c r="AA1568" s="51">
        <f t="shared" si="237"/>
        <v>46106</v>
      </c>
      <c r="AD1568" s="2" t="str">
        <f>VLOOKUP($A1568,MA_KH!$A:$Q,MA_KH!O$1,0)</f>
        <v>SATRA TRUNG TÂM</v>
      </c>
      <c r="AE1568" s="2" t="str">
        <f>VLOOKUP($A1568,MA_KH!$A:$Q,MA_KH!P$1,0)</f>
        <v>TRUNG TÂM ĐIỀU HÀNH SATRAFOODS</v>
      </c>
    </row>
    <row r="1569" spans="1:31" ht="25.5" hidden="1" customHeight="1" x14ac:dyDescent="0.2">
      <c r="A1569" s="59" t="s">
        <v>22306</v>
      </c>
      <c r="B1569" s="59" t="s">
        <v>32</v>
      </c>
      <c r="C1569" s="60">
        <v>45992</v>
      </c>
      <c r="D1569" s="59" t="s">
        <v>19159</v>
      </c>
      <c r="E1569" s="60">
        <v>45992</v>
      </c>
      <c r="F1569" s="59">
        <v>80112</v>
      </c>
      <c r="G1569" s="59" t="s">
        <v>19160</v>
      </c>
      <c r="H1569" s="61">
        <v>889590</v>
      </c>
      <c r="I1569" s="62">
        <v>0</v>
      </c>
      <c r="J1569" s="61">
        <v>71167</v>
      </c>
      <c r="K1569" s="61">
        <v>960757</v>
      </c>
      <c r="L1569" s="7" t="s">
        <v>51</v>
      </c>
      <c r="M1569" s="6">
        <v>46106</v>
      </c>
      <c r="O1569" s="35">
        <f>IF(Table1[[#This Row],[Phân loại]]="Tồn đầu kỳ",Table1[[#This Row],[Tổng giá trị]],0)</f>
        <v>960757</v>
      </c>
      <c r="P1569" s="7">
        <f>IF(Table1[[#This Row],[Số còn phải thu ĐK]]&lt;&gt;0,0,IF(Table1[[#This Row],[Phân loại]]="Bán hàng",Table1[[#This Row],[Tổng giá trị]],-Table1[[#This Row],[Tổng giá trị]]))</f>
        <v>0</v>
      </c>
      <c r="Q1569" s="35">
        <f>IF(M1569&lt;&gt;"",IF(O1569&lt;&gt;0,O1569,P1569),0)</f>
        <v>960757</v>
      </c>
      <c r="R1569" s="7">
        <f>Table1[[#This Row],[Số còn phải thu ĐK]]+Table1[[#This Row],[Giá Trị HD sau CK]]-Table1[[#This Row],[Số tiền đã thu]]</f>
        <v>0</v>
      </c>
      <c r="S1569" s="6">
        <f>IF(Table1[[#This Row],[Ngày hóa đơn]]&lt;&gt;"",Table1[[#This Row],[Ngày hóa đơn]],IF(Table1[[#This Row],[Ngày hạch toán]]&lt;&gt;"",Table1[[#This Row],[Ngày hạch toán]],""))</f>
        <v>45992</v>
      </c>
      <c r="T1569" s="7"/>
      <c r="U1569" s="6">
        <f>IF(Table1[[#This Row],[Ngày tính CN]]="","",S1569+T1569)</f>
        <v>45992</v>
      </c>
      <c r="V1569" s="35">
        <f ca="1">IF(Table1[[#This Row],[Hạn thanh toán]]="","",IF((U1569-NOW())&lt;0,0,(U1569-NOW())))</f>
        <v>0</v>
      </c>
      <c r="W1569" s="35"/>
      <c r="X1569" s="35" t="str">
        <f ca="1">IF(OR(U1569="",R1569=0),"",IF((U1569-NOW())&lt;0,-(U1569-NOW()),0))</f>
        <v/>
      </c>
      <c r="Y1569" s="2" t="str">
        <f>IF(R1569=0,"Đã thanh toán",IF(X1569="","",IF(X1569&lt;=0,"Chưa đến hạn thanh toán",IF(X1569&lt;=30,"Nợ quá hạn 30 ngày",IF(X1569&lt;=60,"Nợ quá hạn từ 30 ngày đến 60 ngày",IF(X1569&lt;=90,"Nợ quá hạn từ 60 ngày đến 90 ngày",IF(X1569&lt;=120,"Nợ quá hạn từ 90 ngày đến 120 ngày","Nợ quá hạn hơn 120 ngày có khả năng mất thanh toán")))))))</f>
        <v>Đã thanh toán</v>
      </c>
      <c r="Z1569" s="51">
        <f t="shared" si="236"/>
        <v>45992</v>
      </c>
      <c r="AA1569" s="51">
        <f t="shared" si="237"/>
        <v>46106</v>
      </c>
      <c r="AD1569" s="2" t="str">
        <f>VLOOKUP($A1569,MA_KH!$A:$Q,MA_KH!O$1,0)</f>
        <v>SATRA TRUNG TÂM</v>
      </c>
      <c r="AE1569" s="2" t="str">
        <f>VLOOKUP($A1569,MA_KH!$A:$Q,MA_KH!P$1,0)</f>
        <v>TRUNG TÂM ĐIỀU HÀNH SATRAFOODS</v>
      </c>
    </row>
    <row r="1570" spans="1:31" ht="25.5" hidden="1" customHeight="1" x14ac:dyDescent="0.2">
      <c r="A1570" s="55" t="s">
        <v>22306</v>
      </c>
      <c r="B1570" s="55" t="s">
        <v>32</v>
      </c>
      <c r="C1570" s="56">
        <v>45992</v>
      </c>
      <c r="D1570" s="55" t="s">
        <v>19161</v>
      </c>
      <c r="E1570" s="56">
        <v>45992</v>
      </c>
      <c r="F1570" s="55">
        <v>80082</v>
      </c>
      <c r="G1570" s="55" t="s">
        <v>19162</v>
      </c>
      <c r="H1570" s="57">
        <v>589830</v>
      </c>
      <c r="I1570" s="58">
        <v>0</v>
      </c>
      <c r="J1570" s="57">
        <v>47186</v>
      </c>
      <c r="K1570" s="57">
        <v>637016</v>
      </c>
      <c r="L1570" s="7" t="s">
        <v>51</v>
      </c>
      <c r="M1570" s="6">
        <v>46106</v>
      </c>
      <c r="O1570" s="35">
        <f>IF(Table1[[#This Row],[Phân loại]]="Tồn đầu kỳ",Table1[[#This Row],[Tổng giá trị]],0)</f>
        <v>637016</v>
      </c>
      <c r="P1570" s="7">
        <f>IF(Table1[[#This Row],[Số còn phải thu ĐK]]&lt;&gt;0,0,IF(Table1[[#This Row],[Phân loại]]="Bán hàng",Table1[[#This Row],[Tổng giá trị]],-Table1[[#This Row],[Tổng giá trị]]))</f>
        <v>0</v>
      </c>
      <c r="Q1570" s="35">
        <f t="shared" ref="Q1570:Q1573" si="253">IF(M1570&lt;&gt;"",IF(O1570&lt;&gt;0,O1570,P1570),0)</f>
        <v>637016</v>
      </c>
      <c r="R1570" s="7">
        <f>Table1[[#This Row],[Số còn phải thu ĐK]]+Table1[[#This Row],[Giá Trị HD sau CK]]-Table1[[#This Row],[Số tiền đã thu]]</f>
        <v>0</v>
      </c>
      <c r="S1570" s="6">
        <f>IF(Table1[[#This Row],[Ngày hóa đơn]]&lt;&gt;"",Table1[[#This Row],[Ngày hóa đơn]],IF(Table1[[#This Row],[Ngày hạch toán]]&lt;&gt;"",Table1[[#This Row],[Ngày hạch toán]],""))</f>
        <v>45992</v>
      </c>
      <c r="T1570" s="7"/>
      <c r="U1570" s="6">
        <f>IF(Table1[[#This Row],[Ngày tính CN]]="","",S1570+T1570)</f>
        <v>45992</v>
      </c>
      <c r="V1570" s="35">
        <f ca="1">IF(Table1[[#This Row],[Hạn thanh toán]]="","",IF((U1570-NOW())&lt;0,0,(U1570-NOW())))</f>
        <v>0</v>
      </c>
      <c r="W1570" s="35"/>
      <c r="X1570" s="35" t="str">
        <f t="shared" ref="X1570:X1573" ca="1" si="254">IF(OR(U1570="",R1570=0),"",IF((U1570-NOW())&lt;0,-(U1570-NOW()),0))</f>
        <v/>
      </c>
      <c r="Y1570" s="2" t="str">
        <f t="shared" ref="Y1570:Y1573" si="255">IF(R1570=0,"Đã thanh toán",IF(X1570="","",IF(X1570&lt;=0,"Chưa đến hạn thanh toán",IF(X1570&lt;=30,"Nợ quá hạn 30 ngày",IF(X1570&lt;=60,"Nợ quá hạn từ 30 ngày đến 60 ngày",IF(X1570&lt;=90,"Nợ quá hạn từ 60 ngày đến 90 ngày",IF(X1570&lt;=120,"Nợ quá hạn từ 90 ngày đến 120 ngày","Nợ quá hạn hơn 120 ngày có khả năng mất thanh toán")))))))</f>
        <v>Đã thanh toán</v>
      </c>
      <c r="Z1570" s="51">
        <f t="shared" si="236"/>
        <v>45992</v>
      </c>
      <c r="AA1570" s="51">
        <f t="shared" si="237"/>
        <v>46106</v>
      </c>
      <c r="AD1570" s="2" t="str">
        <f>VLOOKUP($A1570,MA_KH!$A:$Q,MA_KH!O$1,0)</f>
        <v>SATRA TRUNG TÂM</v>
      </c>
      <c r="AE1570" s="2" t="str">
        <f>VLOOKUP($A1570,MA_KH!$A:$Q,MA_KH!P$1,0)</f>
        <v>TRUNG TÂM ĐIỀU HÀNH SATRAFOODS</v>
      </c>
    </row>
    <row r="1571" spans="1:31" ht="25.5" hidden="1" customHeight="1" x14ac:dyDescent="0.2">
      <c r="A1571" s="55" t="s">
        <v>22306</v>
      </c>
      <c r="B1571" s="55" t="s">
        <v>32</v>
      </c>
      <c r="C1571" s="56">
        <v>45992</v>
      </c>
      <c r="D1571" s="55" t="s">
        <v>19163</v>
      </c>
      <c r="E1571" s="56">
        <v>45992</v>
      </c>
      <c r="F1571" s="55">
        <v>80094</v>
      </c>
      <c r="G1571" s="55" t="s">
        <v>19164</v>
      </c>
      <c r="H1571" s="57">
        <v>669144</v>
      </c>
      <c r="I1571" s="58">
        <v>0</v>
      </c>
      <c r="J1571" s="57">
        <v>53532</v>
      </c>
      <c r="K1571" s="57">
        <v>722676</v>
      </c>
      <c r="L1571" s="7" t="s">
        <v>51</v>
      </c>
      <c r="M1571" s="6">
        <v>46106</v>
      </c>
      <c r="O1571" s="35">
        <f>IF(Table1[[#This Row],[Phân loại]]="Tồn đầu kỳ",Table1[[#This Row],[Tổng giá trị]],0)</f>
        <v>722676</v>
      </c>
      <c r="P1571" s="7">
        <f>IF(Table1[[#This Row],[Số còn phải thu ĐK]]&lt;&gt;0,0,IF(Table1[[#This Row],[Phân loại]]="Bán hàng",Table1[[#This Row],[Tổng giá trị]],-Table1[[#This Row],[Tổng giá trị]]))</f>
        <v>0</v>
      </c>
      <c r="Q1571" s="35">
        <f t="shared" si="253"/>
        <v>722676</v>
      </c>
      <c r="R1571" s="7">
        <f>Table1[[#This Row],[Số còn phải thu ĐK]]+Table1[[#This Row],[Giá Trị HD sau CK]]-Table1[[#This Row],[Số tiền đã thu]]</f>
        <v>0</v>
      </c>
      <c r="S1571" s="6">
        <f>IF(Table1[[#This Row],[Ngày hóa đơn]]&lt;&gt;"",Table1[[#This Row],[Ngày hóa đơn]],IF(Table1[[#This Row],[Ngày hạch toán]]&lt;&gt;"",Table1[[#This Row],[Ngày hạch toán]],""))</f>
        <v>45992</v>
      </c>
      <c r="T1571" s="7"/>
      <c r="U1571" s="6">
        <f>IF(Table1[[#This Row],[Ngày tính CN]]="","",S1571+T1571)</f>
        <v>45992</v>
      </c>
      <c r="V1571" s="35">
        <f ca="1">IF(Table1[[#This Row],[Hạn thanh toán]]="","",IF((U1571-NOW())&lt;0,0,(U1571-NOW())))</f>
        <v>0</v>
      </c>
      <c r="W1571" s="35"/>
      <c r="X1571" s="35" t="str">
        <f t="shared" ca="1" si="254"/>
        <v/>
      </c>
      <c r="Y1571" s="2" t="str">
        <f t="shared" si="255"/>
        <v>Đã thanh toán</v>
      </c>
      <c r="Z1571" s="51">
        <f t="shared" si="236"/>
        <v>45992</v>
      </c>
      <c r="AA1571" s="51">
        <f t="shared" si="237"/>
        <v>46106</v>
      </c>
      <c r="AD1571" s="2" t="str">
        <f>VLOOKUP($A1571,MA_KH!$A:$Q,MA_KH!O$1,0)</f>
        <v>SATRA TRUNG TÂM</v>
      </c>
      <c r="AE1571" s="2" t="str">
        <f>VLOOKUP($A1571,MA_KH!$A:$Q,MA_KH!P$1,0)</f>
        <v>TRUNG TÂM ĐIỀU HÀNH SATRAFOODS</v>
      </c>
    </row>
    <row r="1572" spans="1:31" ht="25.5" hidden="1" customHeight="1" x14ac:dyDescent="0.2">
      <c r="A1572" s="55" t="s">
        <v>22325</v>
      </c>
      <c r="B1572" s="55" t="s">
        <v>38</v>
      </c>
      <c r="C1572" s="56">
        <v>45992</v>
      </c>
      <c r="D1572" s="55" t="s">
        <v>19165</v>
      </c>
      <c r="E1572" s="56">
        <v>45992</v>
      </c>
      <c r="F1572" s="55">
        <v>80102</v>
      </c>
      <c r="G1572" s="55" t="s">
        <v>19166</v>
      </c>
      <c r="H1572" s="57">
        <v>531625</v>
      </c>
      <c r="I1572" s="58">
        <v>0</v>
      </c>
      <c r="J1572" s="57">
        <v>42530</v>
      </c>
      <c r="K1572" s="57">
        <v>574155</v>
      </c>
      <c r="L1572" s="7" t="s">
        <v>51</v>
      </c>
      <c r="M1572" s="6">
        <v>46029</v>
      </c>
      <c r="O1572" s="35">
        <f>IF(Table1[[#This Row],[Phân loại]]="Tồn đầu kỳ",Table1[[#This Row],[Tổng giá trị]],0)</f>
        <v>574155</v>
      </c>
      <c r="P1572" s="7">
        <f>IF(Table1[[#This Row],[Số còn phải thu ĐK]]&lt;&gt;0,0,IF(Table1[[#This Row],[Phân loại]]="Bán hàng",Table1[[#This Row],[Tổng giá trị]],-Table1[[#This Row],[Tổng giá trị]]))</f>
        <v>0</v>
      </c>
      <c r="Q1572" s="35">
        <f t="shared" si="253"/>
        <v>574155</v>
      </c>
      <c r="R1572" s="7">
        <f>Table1[[#This Row],[Số còn phải thu ĐK]]+Table1[[#This Row],[Giá Trị HD sau CK]]-Table1[[#This Row],[Số tiền đã thu]]</f>
        <v>0</v>
      </c>
      <c r="S1572" s="6">
        <f>IF(Table1[[#This Row],[Ngày hóa đơn]]&lt;&gt;"",Table1[[#This Row],[Ngày hóa đơn]],IF(Table1[[#This Row],[Ngày hạch toán]]&lt;&gt;"",Table1[[#This Row],[Ngày hạch toán]],""))</f>
        <v>45992</v>
      </c>
      <c r="T1572" s="7"/>
      <c r="U1572" s="6">
        <f>IF(Table1[[#This Row],[Ngày tính CN]]="","",S1572+T1572)</f>
        <v>45992</v>
      </c>
      <c r="V1572" s="35">
        <f ca="1">IF(Table1[[#This Row],[Hạn thanh toán]]="","",IF((U1572-NOW())&lt;0,0,(U1572-NOW())))</f>
        <v>0</v>
      </c>
      <c r="W1572" s="35"/>
      <c r="X1572" s="35" t="str">
        <f t="shared" ca="1" si="254"/>
        <v/>
      </c>
      <c r="Y1572" s="2" t="str">
        <f t="shared" si="255"/>
        <v>Đã thanh toán</v>
      </c>
      <c r="Z1572" s="51">
        <f t="shared" si="236"/>
        <v>45992</v>
      </c>
      <c r="AA1572" s="51">
        <f t="shared" si="237"/>
        <v>46029</v>
      </c>
      <c r="AD1572" s="2" t="str">
        <f>VLOOKUP($A1572,MA_KH!$A:$Q,MA_KH!O$1,0)</f>
        <v>SATRA VÕ VĂN KIỆT</v>
      </c>
      <c r="AE1572" s="2" t="str">
        <f>VLOOKUP($A1572,MA_KH!$A:$Q,MA_KH!P$1,0)</f>
        <v>CHI NHÁNH TỔNG CÔNG TY THƯƠNG MẠI SÀI GÒN- TNHH MTV- TRUNG TÂM THƯƠNG MẠI SATRA VÕ VĂN KIỆT</v>
      </c>
    </row>
    <row r="1573" spans="1:31" ht="25.5" hidden="1" customHeight="1" x14ac:dyDescent="0.2">
      <c r="A1573" s="59" t="s">
        <v>22306</v>
      </c>
      <c r="B1573" s="59" t="s">
        <v>32</v>
      </c>
      <c r="C1573" s="60">
        <v>45992</v>
      </c>
      <c r="D1573" s="59" t="s">
        <v>19167</v>
      </c>
      <c r="E1573" s="60">
        <v>45992</v>
      </c>
      <c r="F1573" s="59">
        <v>80103</v>
      </c>
      <c r="G1573" s="59" t="s">
        <v>19168</v>
      </c>
      <c r="H1573" s="61">
        <v>1256327</v>
      </c>
      <c r="I1573" s="62">
        <v>0</v>
      </c>
      <c r="J1573" s="61">
        <v>100506</v>
      </c>
      <c r="K1573" s="61">
        <v>1356833</v>
      </c>
      <c r="L1573" s="7" t="s">
        <v>51</v>
      </c>
      <c r="M1573" s="6">
        <v>46106</v>
      </c>
      <c r="O1573" s="35">
        <f>IF(Table1[[#This Row],[Phân loại]]="Tồn đầu kỳ",Table1[[#This Row],[Tổng giá trị]],0)</f>
        <v>1356833</v>
      </c>
      <c r="P1573" s="7">
        <f>IF(Table1[[#This Row],[Số còn phải thu ĐK]]&lt;&gt;0,0,IF(Table1[[#This Row],[Phân loại]]="Bán hàng",Table1[[#This Row],[Tổng giá trị]],-Table1[[#This Row],[Tổng giá trị]]))</f>
        <v>0</v>
      </c>
      <c r="Q1573" s="35">
        <f t="shared" si="253"/>
        <v>1356833</v>
      </c>
      <c r="R1573" s="7">
        <f>Table1[[#This Row],[Số còn phải thu ĐK]]+Table1[[#This Row],[Giá Trị HD sau CK]]-Table1[[#This Row],[Số tiền đã thu]]</f>
        <v>0</v>
      </c>
      <c r="S1573" s="6">
        <f>IF(Table1[[#This Row],[Ngày hóa đơn]]&lt;&gt;"",Table1[[#This Row],[Ngày hóa đơn]],IF(Table1[[#This Row],[Ngày hạch toán]]&lt;&gt;"",Table1[[#This Row],[Ngày hạch toán]],""))</f>
        <v>45992</v>
      </c>
      <c r="T1573" s="7"/>
      <c r="U1573" s="6">
        <f>IF(Table1[[#This Row],[Ngày tính CN]]="","",S1573+T1573)</f>
        <v>45992</v>
      </c>
      <c r="V1573" s="35">
        <f ca="1">IF(Table1[[#This Row],[Hạn thanh toán]]="","",IF((U1573-NOW())&lt;0,0,(U1573-NOW())))</f>
        <v>0</v>
      </c>
      <c r="W1573" s="35"/>
      <c r="X1573" s="35" t="str">
        <f t="shared" ca="1" si="254"/>
        <v/>
      </c>
      <c r="Y1573" s="2" t="str">
        <f t="shared" si="255"/>
        <v>Đã thanh toán</v>
      </c>
      <c r="Z1573" s="51">
        <f t="shared" si="236"/>
        <v>45992</v>
      </c>
      <c r="AA1573" s="51">
        <f t="shared" si="237"/>
        <v>46106</v>
      </c>
      <c r="AD1573" s="2" t="str">
        <f>VLOOKUP($A1573,MA_KH!$A:$Q,MA_KH!O$1,0)</f>
        <v>SATRA TRUNG TÂM</v>
      </c>
      <c r="AE1573" s="2" t="str">
        <f>VLOOKUP($A1573,MA_KH!$A:$Q,MA_KH!P$1,0)</f>
        <v>TRUNG TÂM ĐIỀU HÀNH SATRAFOODS</v>
      </c>
    </row>
    <row r="1574" spans="1:31" ht="25.5" hidden="1" customHeight="1" x14ac:dyDescent="0.2">
      <c r="A1574" s="55" t="s">
        <v>22209</v>
      </c>
      <c r="B1574" s="55" t="s">
        <v>34</v>
      </c>
      <c r="C1574" s="56">
        <v>45994</v>
      </c>
      <c r="D1574" s="55" t="s">
        <v>19169</v>
      </c>
      <c r="E1574" s="56">
        <v>45994</v>
      </c>
      <c r="F1574" s="55">
        <v>80263</v>
      </c>
      <c r="G1574" s="55" t="s">
        <v>19170</v>
      </c>
      <c r="H1574" s="57">
        <v>1876160</v>
      </c>
      <c r="I1574" s="58">
        <v>0</v>
      </c>
      <c r="J1574" s="57">
        <v>150093</v>
      </c>
      <c r="K1574" s="57">
        <v>2026253</v>
      </c>
      <c r="L1574" s="7" t="s">
        <v>51</v>
      </c>
      <c r="M1574" s="6">
        <v>46051</v>
      </c>
      <c r="O1574" s="35">
        <f>IF(Table1[[#This Row],[Phân loại]]="Tồn đầu kỳ",Table1[[#This Row],[Tổng giá trị]],0)</f>
        <v>2026253</v>
      </c>
      <c r="P1574" s="7">
        <f>IF(Table1[[#This Row],[Số còn phải thu ĐK]]&lt;&gt;0,0,IF(Table1[[#This Row],[Phân loại]]="Bán hàng",Table1[[#This Row],[Tổng giá trị]],-Table1[[#This Row],[Tổng giá trị]]))</f>
        <v>0</v>
      </c>
      <c r="Q1574" s="35">
        <f t="shared" ref="Q1574:Q1578" si="256">IF(M1574&lt;&gt;"",IF(O1574&lt;&gt;0,O1574,P1574),0)</f>
        <v>2026253</v>
      </c>
      <c r="R1574" s="7">
        <f>Table1[[#This Row],[Số còn phải thu ĐK]]+Table1[[#This Row],[Giá Trị HD sau CK]]-Table1[[#This Row],[Số tiền đã thu]]</f>
        <v>0</v>
      </c>
      <c r="S1574" s="6">
        <f>IF(Table1[[#This Row],[Ngày hóa đơn]]&lt;&gt;"",Table1[[#This Row],[Ngày hóa đơn]],IF(Table1[[#This Row],[Ngày hạch toán]]&lt;&gt;"",Table1[[#This Row],[Ngày hạch toán]],""))</f>
        <v>45994</v>
      </c>
      <c r="T1574" s="7"/>
      <c r="U1574" s="6">
        <f>IF(Table1[[#This Row],[Ngày tính CN]]="","",S1574+T1574)</f>
        <v>45994</v>
      </c>
      <c r="V1574" s="35">
        <f ca="1">IF(Table1[[#This Row],[Hạn thanh toán]]="","",IF((U1574-NOW())&lt;0,0,(U1574-NOW())))</f>
        <v>0</v>
      </c>
      <c r="W1574" s="35"/>
      <c r="X1574" s="35" t="str">
        <f t="shared" ref="X1574:X1578" ca="1" si="257">IF(OR(U1574="",R1574=0),"",IF((U1574-NOW())&lt;0,-(U1574-NOW()),0))</f>
        <v/>
      </c>
      <c r="Y1574" s="2" t="str">
        <f t="shared" ref="Y1574:Y1578" si="258">IF(R1574=0,"Đã thanh toán",IF(X1574="","",IF(X1574&lt;=0,"Chưa đến hạn thanh toán",IF(X1574&lt;=30,"Nợ quá hạn 30 ngày",IF(X1574&lt;=60,"Nợ quá hạn từ 30 ngày đến 60 ngày",IF(X1574&lt;=90,"Nợ quá hạn từ 60 ngày đến 90 ngày",IF(X1574&lt;=120,"Nợ quá hạn từ 90 ngày đến 120 ngày","Nợ quá hạn hơn 120 ngày có khả năng mất thanh toán")))))))</f>
        <v>Đã thanh toán</v>
      </c>
      <c r="Z1574" s="51">
        <f t="shared" si="236"/>
        <v>45994</v>
      </c>
      <c r="AA1574" s="51">
        <f t="shared" si="237"/>
        <v>46051</v>
      </c>
      <c r="AD1574" s="2" t="str">
        <f>VLOOKUP($A1574,MA_KH!$A:$Q,MA_KH!O$1,0)</f>
        <v>SATRA CỦ CHI</v>
      </c>
      <c r="AE1574" s="2" t="str">
        <f>VLOOKUP($A1574,MA_KH!$A:$Q,MA_KH!P$1,0)</f>
        <v>Trung Tâm Thương Mại Satra Củ Chi</v>
      </c>
    </row>
    <row r="1575" spans="1:31" ht="25.5" hidden="1" customHeight="1" x14ac:dyDescent="0.2">
      <c r="A1575" s="55" t="s">
        <v>22306</v>
      </c>
      <c r="B1575" s="55" t="s">
        <v>32</v>
      </c>
      <c r="C1575" s="56">
        <v>45994</v>
      </c>
      <c r="D1575" s="55" t="s">
        <v>19171</v>
      </c>
      <c r="E1575" s="56">
        <v>45994</v>
      </c>
      <c r="F1575" s="55">
        <v>80265</v>
      </c>
      <c r="G1575" s="55" t="s">
        <v>19172</v>
      </c>
      <c r="H1575" s="57">
        <v>660405</v>
      </c>
      <c r="I1575" s="58">
        <v>0</v>
      </c>
      <c r="J1575" s="57">
        <v>52832</v>
      </c>
      <c r="K1575" s="57">
        <v>713237</v>
      </c>
      <c r="L1575" s="7" t="s">
        <v>51</v>
      </c>
      <c r="M1575" s="6">
        <v>46106</v>
      </c>
      <c r="O1575" s="35">
        <f>IF(Table1[[#This Row],[Phân loại]]="Tồn đầu kỳ",Table1[[#This Row],[Tổng giá trị]],0)</f>
        <v>713237</v>
      </c>
      <c r="P1575" s="7">
        <f>IF(Table1[[#This Row],[Số còn phải thu ĐK]]&lt;&gt;0,0,IF(Table1[[#This Row],[Phân loại]]="Bán hàng",Table1[[#This Row],[Tổng giá trị]],-Table1[[#This Row],[Tổng giá trị]]))</f>
        <v>0</v>
      </c>
      <c r="Q1575" s="35">
        <f t="shared" si="256"/>
        <v>713237</v>
      </c>
      <c r="R1575" s="7">
        <f>Table1[[#This Row],[Số còn phải thu ĐK]]+Table1[[#This Row],[Giá Trị HD sau CK]]-Table1[[#This Row],[Số tiền đã thu]]</f>
        <v>0</v>
      </c>
      <c r="S1575" s="6">
        <f>IF(Table1[[#This Row],[Ngày hóa đơn]]&lt;&gt;"",Table1[[#This Row],[Ngày hóa đơn]],IF(Table1[[#This Row],[Ngày hạch toán]]&lt;&gt;"",Table1[[#This Row],[Ngày hạch toán]],""))</f>
        <v>45994</v>
      </c>
      <c r="T1575" s="7"/>
      <c r="U1575" s="6">
        <f>IF(Table1[[#This Row],[Ngày tính CN]]="","",S1575+T1575)</f>
        <v>45994</v>
      </c>
      <c r="V1575" s="35">
        <f ca="1">IF(Table1[[#This Row],[Hạn thanh toán]]="","",IF((U1575-NOW())&lt;0,0,(U1575-NOW())))</f>
        <v>0</v>
      </c>
      <c r="W1575" s="35"/>
      <c r="X1575" s="35" t="str">
        <f t="shared" ca="1" si="257"/>
        <v/>
      </c>
      <c r="Y1575" s="2" t="str">
        <f t="shared" si="258"/>
        <v>Đã thanh toán</v>
      </c>
      <c r="Z1575" s="51">
        <f t="shared" si="236"/>
        <v>45994</v>
      </c>
      <c r="AA1575" s="51">
        <f t="shared" si="237"/>
        <v>46106</v>
      </c>
      <c r="AD1575" s="2" t="str">
        <f>VLOOKUP($A1575,MA_KH!$A:$Q,MA_KH!O$1,0)</f>
        <v>SATRA TRUNG TÂM</v>
      </c>
      <c r="AE1575" s="2" t="str">
        <f>VLOOKUP($A1575,MA_KH!$A:$Q,MA_KH!P$1,0)</f>
        <v>TRUNG TÂM ĐIỀU HÀNH SATRAFOODS</v>
      </c>
    </row>
    <row r="1576" spans="1:31" ht="25.5" hidden="1" customHeight="1" x14ac:dyDescent="0.2">
      <c r="A1576" s="55" t="s">
        <v>22306</v>
      </c>
      <c r="B1576" s="55" t="s">
        <v>32</v>
      </c>
      <c r="C1576" s="56">
        <v>45994</v>
      </c>
      <c r="D1576" s="55" t="s">
        <v>19173</v>
      </c>
      <c r="E1576" s="56">
        <v>45994</v>
      </c>
      <c r="F1576" s="55">
        <v>80276</v>
      </c>
      <c r="G1576" s="55" t="s">
        <v>19174</v>
      </c>
      <c r="H1576" s="57">
        <v>1204960</v>
      </c>
      <c r="I1576" s="58">
        <v>0</v>
      </c>
      <c r="J1576" s="57">
        <v>96397</v>
      </c>
      <c r="K1576" s="57">
        <v>1301357</v>
      </c>
      <c r="L1576" s="7" t="s">
        <v>51</v>
      </c>
      <c r="M1576" s="6">
        <v>46106</v>
      </c>
      <c r="O1576" s="35">
        <f>IF(Table1[[#This Row],[Phân loại]]="Tồn đầu kỳ",Table1[[#This Row],[Tổng giá trị]],0)</f>
        <v>1301357</v>
      </c>
      <c r="P1576" s="7">
        <f>IF(Table1[[#This Row],[Số còn phải thu ĐK]]&lt;&gt;0,0,IF(Table1[[#This Row],[Phân loại]]="Bán hàng",Table1[[#This Row],[Tổng giá trị]],-Table1[[#This Row],[Tổng giá trị]]))</f>
        <v>0</v>
      </c>
      <c r="Q1576" s="35">
        <f t="shared" si="256"/>
        <v>1301357</v>
      </c>
      <c r="R1576" s="7">
        <f>Table1[[#This Row],[Số còn phải thu ĐK]]+Table1[[#This Row],[Giá Trị HD sau CK]]-Table1[[#This Row],[Số tiền đã thu]]</f>
        <v>0</v>
      </c>
      <c r="S1576" s="6">
        <f>IF(Table1[[#This Row],[Ngày hóa đơn]]&lt;&gt;"",Table1[[#This Row],[Ngày hóa đơn]],IF(Table1[[#This Row],[Ngày hạch toán]]&lt;&gt;"",Table1[[#This Row],[Ngày hạch toán]],""))</f>
        <v>45994</v>
      </c>
      <c r="T1576" s="7"/>
      <c r="U1576" s="6">
        <f>IF(Table1[[#This Row],[Ngày tính CN]]="","",S1576+T1576)</f>
        <v>45994</v>
      </c>
      <c r="V1576" s="35">
        <f ca="1">IF(Table1[[#This Row],[Hạn thanh toán]]="","",IF((U1576-NOW())&lt;0,0,(U1576-NOW())))</f>
        <v>0</v>
      </c>
      <c r="W1576" s="35"/>
      <c r="X1576" s="35" t="str">
        <f t="shared" ca="1" si="257"/>
        <v/>
      </c>
      <c r="Y1576" s="2" t="str">
        <f t="shared" si="258"/>
        <v>Đã thanh toán</v>
      </c>
      <c r="Z1576" s="51">
        <f t="shared" si="236"/>
        <v>45994</v>
      </c>
      <c r="AA1576" s="51">
        <f t="shared" si="237"/>
        <v>46106</v>
      </c>
      <c r="AD1576" s="2" t="str">
        <f>VLOOKUP($A1576,MA_KH!$A:$Q,MA_KH!O$1,0)</f>
        <v>SATRA TRUNG TÂM</v>
      </c>
      <c r="AE1576" s="2" t="str">
        <f>VLOOKUP($A1576,MA_KH!$A:$Q,MA_KH!P$1,0)</f>
        <v>TRUNG TÂM ĐIỀU HÀNH SATRAFOODS</v>
      </c>
    </row>
    <row r="1577" spans="1:31" ht="25.5" hidden="1" customHeight="1" x14ac:dyDescent="0.2">
      <c r="A1577" s="55" t="s">
        <v>22306</v>
      </c>
      <c r="B1577" s="55" t="s">
        <v>32</v>
      </c>
      <c r="C1577" s="56">
        <v>45994</v>
      </c>
      <c r="D1577" s="55" t="s">
        <v>19175</v>
      </c>
      <c r="E1577" s="56">
        <v>45994</v>
      </c>
      <c r="F1577" s="55">
        <v>80306</v>
      </c>
      <c r="G1577" s="55" t="s">
        <v>19176</v>
      </c>
      <c r="H1577" s="57">
        <v>1514105</v>
      </c>
      <c r="I1577" s="58">
        <v>0</v>
      </c>
      <c r="J1577" s="57">
        <v>121128</v>
      </c>
      <c r="K1577" s="57">
        <v>1635233</v>
      </c>
      <c r="L1577" s="7" t="s">
        <v>51</v>
      </c>
      <c r="M1577" s="6">
        <v>46106</v>
      </c>
      <c r="O1577" s="35">
        <f>IF(Table1[[#This Row],[Phân loại]]="Tồn đầu kỳ",Table1[[#This Row],[Tổng giá trị]],0)</f>
        <v>1635233</v>
      </c>
      <c r="P1577" s="7">
        <f>IF(Table1[[#This Row],[Số còn phải thu ĐK]]&lt;&gt;0,0,IF(Table1[[#This Row],[Phân loại]]="Bán hàng",Table1[[#This Row],[Tổng giá trị]],-Table1[[#This Row],[Tổng giá trị]]))</f>
        <v>0</v>
      </c>
      <c r="Q1577" s="35">
        <f t="shared" si="256"/>
        <v>1635233</v>
      </c>
      <c r="R1577" s="7">
        <f>Table1[[#This Row],[Số còn phải thu ĐK]]+Table1[[#This Row],[Giá Trị HD sau CK]]-Table1[[#This Row],[Số tiền đã thu]]</f>
        <v>0</v>
      </c>
      <c r="S1577" s="6">
        <f>IF(Table1[[#This Row],[Ngày hóa đơn]]&lt;&gt;"",Table1[[#This Row],[Ngày hóa đơn]],IF(Table1[[#This Row],[Ngày hạch toán]]&lt;&gt;"",Table1[[#This Row],[Ngày hạch toán]],""))</f>
        <v>45994</v>
      </c>
      <c r="T1577" s="7"/>
      <c r="U1577" s="6">
        <f>IF(Table1[[#This Row],[Ngày tính CN]]="","",S1577+T1577)</f>
        <v>45994</v>
      </c>
      <c r="V1577" s="35">
        <f ca="1">IF(Table1[[#This Row],[Hạn thanh toán]]="","",IF((U1577-NOW())&lt;0,0,(U1577-NOW())))</f>
        <v>0</v>
      </c>
      <c r="W1577" s="35"/>
      <c r="X1577" s="35" t="str">
        <f t="shared" ca="1" si="257"/>
        <v/>
      </c>
      <c r="Y1577" s="2" t="str">
        <f t="shared" si="258"/>
        <v>Đã thanh toán</v>
      </c>
      <c r="Z1577" s="51">
        <f t="shared" si="236"/>
        <v>45994</v>
      </c>
      <c r="AA1577" s="51">
        <f t="shared" si="237"/>
        <v>46106</v>
      </c>
      <c r="AD1577" s="2" t="str">
        <f>VLOOKUP($A1577,MA_KH!$A:$Q,MA_KH!O$1,0)</f>
        <v>SATRA TRUNG TÂM</v>
      </c>
      <c r="AE1577" s="2" t="str">
        <f>VLOOKUP($A1577,MA_KH!$A:$Q,MA_KH!P$1,0)</f>
        <v>TRUNG TÂM ĐIỀU HÀNH SATRAFOODS</v>
      </c>
    </row>
    <row r="1578" spans="1:31" ht="25.5" hidden="1" customHeight="1" x14ac:dyDescent="0.2">
      <c r="A1578" s="59" t="s">
        <v>22306</v>
      </c>
      <c r="B1578" s="59" t="s">
        <v>32</v>
      </c>
      <c r="C1578" s="60">
        <v>45994</v>
      </c>
      <c r="D1578" s="59" t="s">
        <v>19177</v>
      </c>
      <c r="E1578" s="60">
        <v>45994</v>
      </c>
      <c r="F1578" s="59">
        <v>80310</v>
      </c>
      <c r="G1578" s="59" t="s">
        <v>19178</v>
      </c>
      <c r="H1578" s="61">
        <v>703532</v>
      </c>
      <c r="I1578" s="62">
        <v>0</v>
      </c>
      <c r="J1578" s="61">
        <v>56283</v>
      </c>
      <c r="K1578" s="61">
        <v>759815</v>
      </c>
      <c r="L1578" s="7" t="s">
        <v>51</v>
      </c>
      <c r="M1578" s="6">
        <v>46106</v>
      </c>
      <c r="O1578" s="35">
        <f>IF(Table1[[#This Row],[Phân loại]]="Tồn đầu kỳ",Table1[[#This Row],[Tổng giá trị]],0)</f>
        <v>759815</v>
      </c>
      <c r="P1578" s="7">
        <f>IF(Table1[[#This Row],[Số còn phải thu ĐK]]&lt;&gt;0,0,IF(Table1[[#This Row],[Phân loại]]="Bán hàng",Table1[[#This Row],[Tổng giá trị]],-Table1[[#This Row],[Tổng giá trị]]))</f>
        <v>0</v>
      </c>
      <c r="Q1578" s="35">
        <f t="shared" si="256"/>
        <v>759815</v>
      </c>
      <c r="R1578" s="7">
        <f>Table1[[#This Row],[Số còn phải thu ĐK]]+Table1[[#This Row],[Giá Trị HD sau CK]]-Table1[[#This Row],[Số tiền đã thu]]</f>
        <v>0</v>
      </c>
      <c r="S1578" s="6">
        <f>IF(Table1[[#This Row],[Ngày hóa đơn]]&lt;&gt;"",Table1[[#This Row],[Ngày hóa đơn]],IF(Table1[[#This Row],[Ngày hạch toán]]&lt;&gt;"",Table1[[#This Row],[Ngày hạch toán]],""))</f>
        <v>45994</v>
      </c>
      <c r="T1578" s="7"/>
      <c r="U1578" s="6">
        <f>IF(Table1[[#This Row],[Ngày tính CN]]="","",S1578+T1578)</f>
        <v>45994</v>
      </c>
      <c r="V1578" s="35">
        <f ca="1">IF(Table1[[#This Row],[Hạn thanh toán]]="","",IF((U1578-NOW())&lt;0,0,(U1578-NOW())))</f>
        <v>0</v>
      </c>
      <c r="W1578" s="35"/>
      <c r="X1578" s="35" t="str">
        <f t="shared" ca="1" si="257"/>
        <v/>
      </c>
      <c r="Y1578" s="2" t="str">
        <f t="shared" si="258"/>
        <v>Đã thanh toán</v>
      </c>
      <c r="Z1578" s="51">
        <f t="shared" si="236"/>
        <v>45994</v>
      </c>
      <c r="AA1578" s="51">
        <f t="shared" si="237"/>
        <v>46106</v>
      </c>
      <c r="AD1578" s="2" t="str">
        <f>VLOOKUP($A1578,MA_KH!$A:$Q,MA_KH!O$1,0)</f>
        <v>SATRA TRUNG TÂM</v>
      </c>
      <c r="AE1578" s="2" t="str">
        <f>VLOOKUP($A1578,MA_KH!$A:$Q,MA_KH!P$1,0)</f>
        <v>TRUNG TÂM ĐIỀU HÀNH SATRAFOODS</v>
      </c>
    </row>
    <row r="1579" spans="1:31" ht="25.5" hidden="1" customHeight="1" x14ac:dyDescent="0.2">
      <c r="A1579" s="55" t="s">
        <v>22306</v>
      </c>
      <c r="B1579" s="55" t="s">
        <v>32</v>
      </c>
      <c r="C1579" s="56">
        <v>45995</v>
      </c>
      <c r="D1579" s="55" t="s">
        <v>19179</v>
      </c>
      <c r="E1579" s="56">
        <v>45995</v>
      </c>
      <c r="F1579" s="55">
        <v>80360</v>
      </c>
      <c r="G1579" s="55" t="s">
        <v>19180</v>
      </c>
      <c r="H1579" s="57">
        <v>533940</v>
      </c>
      <c r="I1579" s="58">
        <v>0</v>
      </c>
      <c r="J1579" s="57">
        <v>42715</v>
      </c>
      <c r="K1579" s="57">
        <v>576655</v>
      </c>
      <c r="L1579" s="7" t="s">
        <v>51</v>
      </c>
      <c r="M1579" s="6">
        <v>46106</v>
      </c>
      <c r="O1579" s="35">
        <f>IF(Table1[[#This Row],[Phân loại]]="Tồn đầu kỳ",Table1[[#This Row],[Tổng giá trị]],0)</f>
        <v>576655</v>
      </c>
      <c r="P1579" s="7">
        <f>IF(Table1[[#This Row],[Số còn phải thu ĐK]]&lt;&gt;0,0,IF(Table1[[#This Row],[Phân loại]]="Bán hàng",Table1[[#This Row],[Tổng giá trị]],-Table1[[#This Row],[Tổng giá trị]]))</f>
        <v>0</v>
      </c>
      <c r="Q1579" s="35">
        <f t="shared" ref="Q1579:Q1580" si="259">IF(M1579&lt;&gt;"",IF(O1579&lt;&gt;0,O1579,P1579),0)</f>
        <v>576655</v>
      </c>
      <c r="R1579" s="7">
        <f>Table1[[#This Row],[Số còn phải thu ĐK]]+Table1[[#This Row],[Giá Trị HD sau CK]]-Table1[[#This Row],[Số tiền đã thu]]</f>
        <v>0</v>
      </c>
      <c r="S1579" s="6">
        <f>IF(Table1[[#This Row],[Ngày hóa đơn]]&lt;&gt;"",Table1[[#This Row],[Ngày hóa đơn]],IF(Table1[[#This Row],[Ngày hạch toán]]&lt;&gt;"",Table1[[#This Row],[Ngày hạch toán]],""))</f>
        <v>45995</v>
      </c>
      <c r="T1579" s="7"/>
      <c r="U1579" s="6">
        <f>IF(Table1[[#This Row],[Ngày tính CN]]="","",S1579+T1579)</f>
        <v>45995</v>
      </c>
      <c r="V1579" s="35">
        <f ca="1">IF(Table1[[#This Row],[Hạn thanh toán]]="","",IF((U1579-NOW())&lt;0,0,(U1579-NOW())))</f>
        <v>0</v>
      </c>
      <c r="W1579" s="35"/>
      <c r="X1579" s="35" t="str">
        <f t="shared" ref="X1579:X1580" ca="1" si="260">IF(OR(U1579="",R1579=0),"",IF((U1579-NOW())&lt;0,-(U1579-NOW()),0))</f>
        <v/>
      </c>
      <c r="Y1579" s="2" t="str">
        <f t="shared" ref="Y1579:Y1580" si="261">IF(R1579=0,"Đã thanh toán",IF(X1579="","",IF(X1579&lt;=0,"Chưa đến hạn thanh toán",IF(X1579&lt;=30,"Nợ quá hạn 30 ngày",IF(X1579&lt;=60,"Nợ quá hạn từ 30 ngày đến 60 ngày",IF(X1579&lt;=90,"Nợ quá hạn từ 60 ngày đến 90 ngày",IF(X1579&lt;=120,"Nợ quá hạn từ 90 ngày đến 120 ngày","Nợ quá hạn hơn 120 ngày có khả năng mất thanh toán")))))))</f>
        <v>Đã thanh toán</v>
      </c>
      <c r="Z1579" s="51">
        <f t="shared" si="236"/>
        <v>45995</v>
      </c>
      <c r="AA1579" s="51">
        <f t="shared" si="237"/>
        <v>46106</v>
      </c>
      <c r="AD1579" s="2" t="str">
        <f>VLOOKUP($A1579,MA_KH!$A:$Q,MA_KH!O$1,0)</f>
        <v>SATRA TRUNG TÂM</v>
      </c>
      <c r="AE1579" s="2" t="str">
        <f>VLOOKUP($A1579,MA_KH!$A:$Q,MA_KH!P$1,0)</f>
        <v>TRUNG TÂM ĐIỀU HÀNH SATRAFOODS</v>
      </c>
    </row>
    <row r="1580" spans="1:31" ht="25.5" hidden="1" customHeight="1" x14ac:dyDescent="0.2">
      <c r="A1580" s="59" t="s">
        <v>22306</v>
      </c>
      <c r="B1580" s="59" t="s">
        <v>32</v>
      </c>
      <c r="C1580" s="60">
        <v>45995</v>
      </c>
      <c r="D1580" s="59" t="s">
        <v>19181</v>
      </c>
      <c r="E1580" s="60">
        <v>45995</v>
      </c>
      <c r="F1580" s="59">
        <v>80361</v>
      </c>
      <c r="G1580" s="59" t="s">
        <v>19182</v>
      </c>
      <c r="H1580" s="61">
        <v>744624</v>
      </c>
      <c r="I1580" s="62">
        <v>0</v>
      </c>
      <c r="J1580" s="61">
        <v>59570</v>
      </c>
      <c r="K1580" s="61">
        <v>804194</v>
      </c>
      <c r="L1580" s="7" t="s">
        <v>51</v>
      </c>
      <c r="M1580" s="6">
        <v>46106</v>
      </c>
      <c r="O1580" s="35">
        <f>IF(Table1[[#This Row],[Phân loại]]="Tồn đầu kỳ",Table1[[#This Row],[Tổng giá trị]],0)</f>
        <v>804194</v>
      </c>
      <c r="P1580" s="7">
        <f>IF(Table1[[#This Row],[Số còn phải thu ĐK]]&lt;&gt;0,0,IF(Table1[[#This Row],[Phân loại]]="Bán hàng",Table1[[#This Row],[Tổng giá trị]],-Table1[[#This Row],[Tổng giá trị]]))</f>
        <v>0</v>
      </c>
      <c r="Q1580" s="35">
        <f t="shared" si="259"/>
        <v>804194</v>
      </c>
      <c r="R1580" s="7">
        <f>Table1[[#This Row],[Số còn phải thu ĐK]]+Table1[[#This Row],[Giá Trị HD sau CK]]-Table1[[#This Row],[Số tiền đã thu]]</f>
        <v>0</v>
      </c>
      <c r="S1580" s="6">
        <f>IF(Table1[[#This Row],[Ngày hóa đơn]]&lt;&gt;"",Table1[[#This Row],[Ngày hóa đơn]],IF(Table1[[#This Row],[Ngày hạch toán]]&lt;&gt;"",Table1[[#This Row],[Ngày hạch toán]],""))</f>
        <v>45995</v>
      </c>
      <c r="T1580" s="7"/>
      <c r="U1580" s="6">
        <f>IF(Table1[[#This Row],[Ngày tính CN]]="","",S1580+T1580)</f>
        <v>45995</v>
      </c>
      <c r="V1580" s="35">
        <f ca="1">IF(Table1[[#This Row],[Hạn thanh toán]]="","",IF((U1580-NOW())&lt;0,0,(U1580-NOW())))</f>
        <v>0</v>
      </c>
      <c r="W1580" s="35"/>
      <c r="X1580" s="35" t="str">
        <f t="shared" ca="1" si="260"/>
        <v/>
      </c>
      <c r="Y1580" s="2" t="str">
        <f t="shared" si="261"/>
        <v>Đã thanh toán</v>
      </c>
      <c r="Z1580" s="51">
        <f t="shared" si="236"/>
        <v>45995</v>
      </c>
      <c r="AA1580" s="51">
        <f t="shared" si="237"/>
        <v>46106</v>
      </c>
      <c r="AD1580" s="2" t="str">
        <f>VLOOKUP($A1580,MA_KH!$A:$Q,MA_KH!O$1,0)</f>
        <v>SATRA TRUNG TÂM</v>
      </c>
      <c r="AE1580" s="2" t="str">
        <f>VLOOKUP($A1580,MA_KH!$A:$Q,MA_KH!P$1,0)</f>
        <v>TRUNG TÂM ĐIỀU HÀNH SATRAFOODS</v>
      </c>
    </row>
    <row r="1581" spans="1:31" ht="25.5" hidden="1" customHeight="1" x14ac:dyDescent="0.2">
      <c r="A1581" s="59" t="s">
        <v>22306</v>
      </c>
      <c r="B1581" s="59" t="s">
        <v>32</v>
      </c>
      <c r="C1581" s="60">
        <v>45995</v>
      </c>
      <c r="D1581" s="59" t="s">
        <v>19183</v>
      </c>
      <c r="E1581" s="60">
        <v>45995</v>
      </c>
      <c r="F1581" s="59">
        <v>81166</v>
      </c>
      <c r="G1581" s="59" t="s">
        <v>19184</v>
      </c>
      <c r="H1581" s="61">
        <v>615624</v>
      </c>
      <c r="I1581" s="62">
        <v>0</v>
      </c>
      <c r="J1581" s="61">
        <v>49250</v>
      </c>
      <c r="K1581" s="61">
        <v>664874</v>
      </c>
      <c r="L1581" s="7" t="s">
        <v>51</v>
      </c>
      <c r="M1581" s="6">
        <v>46106</v>
      </c>
      <c r="O1581" s="35">
        <f>IF(Table1[[#This Row],[Phân loại]]="Tồn đầu kỳ",Table1[[#This Row],[Tổng giá trị]],0)</f>
        <v>664874</v>
      </c>
      <c r="P1581" s="7">
        <f>IF(Table1[[#This Row],[Số còn phải thu ĐK]]&lt;&gt;0,0,IF(Table1[[#This Row],[Phân loại]]="Bán hàng",Table1[[#This Row],[Tổng giá trị]],-Table1[[#This Row],[Tổng giá trị]]))</f>
        <v>0</v>
      </c>
      <c r="Q1581" s="35">
        <f>IF(M1581&lt;&gt;"",IF(O1581&lt;&gt;0,O1581,P1581),0)</f>
        <v>664874</v>
      </c>
      <c r="R1581" s="7">
        <f>Table1[[#This Row],[Số còn phải thu ĐK]]+Table1[[#This Row],[Giá Trị HD sau CK]]-Table1[[#This Row],[Số tiền đã thu]]</f>
        <v>0</v>
      </c>
      <c r="S1581" s="6">
        <f>IF(Table1[[#This Row],[Ngày hóa đơn]]&lt;&gt;"",Table1[[#This Row],[Ngày hóa đơn]],IF(Table1[[#This Row],[Ngày hạch toán]]&lt;&gt;"",Table1[[#This Row],[Ngày hạch toán]],""))</f>
        <v>45995</v>
      </c>
      <c r="T1581" s="7"/>
      <c r="U1581" s="6">
        <f>IF(Table1[[#This Row],[Ngày tính CN]]="","",S1581+T1581)</f>
        <v>45995</v>
      </c>
      <c r="V1581" s="35">
        <f ca="1">IF(Table1[[#This Row],[Hạn thanh toán]]="","",IF((U1581-NOW())&lt;0,0,(U1581-NOW())))</f>
        <v>0</v>
      </c>
      <c r="W1581" s="35"/>
      <c r="X1581" s="35" t="str">
        <f ca="1">IF(OR(U1581="",R1581=0),"",IF((U1581-NOW())&lt;0,-(U1581-NOW()),0))</f>
        <v/>
      </c>
      <c r="Y1581" s="2" t="str">
        <f>IF(R1581=0,"Đã thanh toán",IF(X1581="","",IF(X1581&lt;=0,"Chưa đến hạn thanh toán",IF(X1581&lt;=30,"Nợ quá hạn 30 ngày",IF(X1581&lt;=60,"Nợ quá hạn từ 30 ngày đến 60 ngày",IF(X1581&lt;=90,"Nợ quá hạn từ 60 ngày đến 90 ngày",IF(X1581&lt;=120,"Nợ quá hạn từ 90 ngày đến 120 ngày","Nợ quá hạn hơn 120 ngày có khả năng mất thanh toán")))))))</f>
        <v>Đã thanh toán</v>
      </c>
      <c r="Z1581" s="51">
        <f t="shared" si="236"/>
        <v>45995</v>
      </c>
      <c r="AA1581" s="51">
        <f t="shared" si="237"/>
        <v>46106</v>
      </c>
      <c r="AD1581" s="2" t="str">
        <f>VLOOKUP($A1581,MA_KH!$A:$Q,MA_KH!O$1,0)</f>
        <v>SATRA TRUNG TÂM</v>
      </c>
      <c r="AE1581" s="2" t="str">
        <f>VLOOKUP($A1581,MA_KH!$A:$Q,MA_KH!P$1,0)</f>
        <v>TRUNG TÂM ĐIỀU HÀNH SATRAFOODS</v>
      </c>
    </row>
    <row r="1582" spans="1:31" ht="25.5" hidden="1" customHeight="1" x14ac:dyDescent="0.2">
      <c r="A1582" s="55" t="s">
        <v>22303</v>
      </c>
      <c r="B1582" s="55" t="s">
        <v>12994</v>
      </c>
      <c r="C1582" s="56">
        <v>45997</v>
      </c>
      <c r="D1582" s="55" t="s">
        <v>19185</v>
      </c>
      <c r="E1582" s="56">
        <v>45997</v>
      </c>
      <c r="F1582" s="55">
        <v>82079</v>
      </c>
      <c r="G1582" s="55" t="s">
        <v>19186</v>
      </c>
      <c r="H1582" s="57">
        <v>1828130</v>
      </c>
      <c r="I1582" s="58">
        <v>0</v>
      </c>
      <c r="J1582" s="57">
        <v>146250</v>
      </c>
      <c r="K1582" s="57">
        <v>1974380</v>
      </c>
      <c r="L1582" s="7" t="s">
        <v>51</v>
      </c>
      <c r="M1582" s="6">
        <v>46106</v>
      </c>
      <c r="O1582" s="35">
        <f>IF(Table1[[#This Row],[Phân loại]]="Tồn đầu kỳ",Table1[[#This Row],[Tổng giá trị]],0)</f>
        <v>1974380</v>
      </c>
      <c r="P1582" s="7">
        <f>IF(Table1[[#This Row],[Số còn phải thu ĐK]]&lt;&gt;0,0,IF(Table1[[#This Row],[Phân loại]]="Bán hàng",Table1[[#This Row],[Tổng giá trị]],-Table1[[#This Row],[Tổng giá trị]]))</f>
        <v>0</v>
      </c>
      <c r="Q1582" s="35">
        <f t="shared" ref="Q1582:Q1583" si="262">IF(M1582&lt;&gt;"",IF(O1582&lt;&gt;0,O1582,P1582),0)</f>
        <v>1974380</v>
      </c>
      <c r="R1582" s="7">
        <f>Table1[[#This Row],[Số còn phải thu ĐK]]+Table1[[#This Row],[Giá Trị HD sau CK]]-Table1[[#This Row],[Số tiền đã thu]]</f>
        <v>0</v>
      </c>
      <c r="S1582" s="6">
        <f>IF(Table1[[#This Row],[Ngày hóa đơn]]&lt;&gt;"",Table1[[#This Row],[Ngày hóa đơn]],IF(Table1[[#This Row],[Ngày hạch toán]]&lt;&gt;"",Table1[[#This Row],[Ngày hạch toán]],""))</f>
        <v>45997</v>
      </c>
      <c r="T1582" s="7"/>
      <c r="U1582" s="6">
        <f>IF(Table1[[#This Row],[Ngày tính CN]]="","",S1582+T1582)</f>
        <v>45997</v>
      </c>
      <c r="V1582" s="35">
        <f ca="1">IF(Table1[[#This Row],[Hạn thanh toán]]="","",IF((U1582-NOW())&lt;0,0,(U1582-NOW())))</f>
        <v>0</v>
      </c>
      <c r="W1582" s="35"/>
      <c r="X1582" s="35" t="str">
        <f t="shared" ref="X1582:X1583" ca="1" si="263">IF(OR(U1582="",R1582=0),"",IF((U1582-NOW())&lt;0,-(U1582-NOW()),0))</f>
        <v/>
      </c>
      <c r="Y1582" s="2" t="str">
        <f t="shared" ref="Y1582:Y1583" si="264">IF(R1582=0,"Đã thanh toán",IF(X1582="","",IF(X1582&lt;=0,"Chưa đến hạn thanh toán",IF(X1582&lt;=30,"Nợ quá hạn 30 ngày",IF(X1582&lt;=60,"Nợ quá hạn từ 30 ngày đến 60 ngày",IF(X1582&lt;=90,"Nợ quá hạn từ 60 ngày đến 90 ngày",IF(X1582&lt;=120,"Nợ quá hạn từ 90 ngày đến 120 ngày","Nợ quá hạn hơn 120 ngày có khả năng mất thanh toán")))))))</f>
        <v>Đã thanh toán</v>
      </c>
      <c r="Z1582" s="51">
        <f t="shared" si="236"/>
        <v>45997</v>
      </c>
      <c r="AA1582" s="51">
        <f t="shared" si="237"/>
        <v>46106</v>
      </c>
      <c r="AD1582" s="2" t="str">
        <f>VLOOKUP($A1582,MA_KH!$A:$Q,MA_KH!O$1,0)</f>
        <v>SATRA TRUNG TÂM</v>
      </c>
      <c r="AE1582" s="2" t="str">
        <f>VLOOKUP($A1582,MA_KH!$A:$Q,MA_KH!P$1,0)</f>
        <v>TRUNG TÂM ĐIỀU HÀNH SATRAFOODS</v>
      </c>
    </row>
    <row r="1583" spans="1:31" ht="25.5" hidden="1" customHeight="1" x14ac:dyDescent="0.2">
      <c r="A1583" s="59" t="s">
        <v>22354</v>
      </c>
      <c r="B1583" s="59" t="s">
        <v>12556</v>
      </c>
      <c r="C1583" s="60">
        <v>45997</v>
      </c>
      <c r="D1583" s="59" t="s">
        <v>19187</v>
      </c>
      <c r="E1583" s="60">
        <v>45997</v>
      </c>
      <c r="F1583" s="59">
        <v>82080</v>
      </c>
      <c r="G1583" s="59" t="s">
        <v>19188</v>
      </c>
      <c r="H1583" s="61">
        <v>593747</v>
      </c>
      <c r="I1583" s="62">
        <v>0</v>
      </c>
      <c r="J1583" s="61">
        <v>47500</v>
      </c>
      <c r="K1583" s="61">
        <v>641247</v>
      </c>
      <c r="L1583" s="7" t="s">
        <v>51</v>
      </c>
      <c r="M1583" s="6">
        <v>46106</v>
      </c>
      <c r="O1583" s="35">
        <f>IF(Table1[[#This Row],[Phân loại]]="Tồn đầu kỳ",Table1[[#This Row],[Tổng giá trị]],0)</f>
        <v>641247</v>
      </c>
      <c r="P1583" s="7">
        <f>IF(Table1[[#This Row],[Số còn phải thu ĐK]]&lt;&gt;0,0,IF(Table1[[#This Row],[Phân loại]]="Bán hàng",Table1[[#This Row],[Tổng giá trị]],-Table1[[#This Row],[Tổng giá trị]]))</f>
        <v>0</v>
      </c>
      <c r="Q1583" s="35">
        <f t="shared" si="262"/>
        <v>641247</v>
      </c>
      <c r="R1583" s="7">
        <f>Table1[[#This Row],[Số còn phải thu ĐK]]+Table1[[#This Row],[Giá Trị HD sau CK]]-Table1[[#This Row],[Số tiền đã thu]]</f>
        <v>0</v>
      </c>
      <c r="S1583" s="6">
        <f>IF(Table1[[#This Row],[Ngày hóa đơn]]&lt;&gt;"",Table1[[#This Row],[Ngày hóa đơn]],IF(Table1[[#This Row],[Ngày hạch toán]]&lt;&gt;"",Table1[[#This Row],[Ngày hạch toán]],""))</f>
        <v>45997</v>
      </c>
      <c r="T1583" s="7"/>
      <c r="U1583" s="6">
        <f>IF(Table1[[#This Row],[Ngày tính CN]]="","",S1583+T1583)</f>
        <v>45997</v>
      </c>
      <c r="V1583" s="35">
        <f ca="1">IF(Table1[[#This Row],[Hạn thanh toán]]="","",IF((U1583-NOW())&lt;0,0,(U1583-NOW())))</f>
        <v>0</v>
      </c>
      <c r="W1583" s="35"/>
      <c r="X1583" s="35" t="str">
        <f t="shared" ca="1" si="263"/>
        <v/>
      </c>
      <c r="Y1583" s="2" t="str">
        <f t="shared" si="264"/>
        <v>Đã thanh toán</v>
      </c>
      <c r="Z1583" s="51">
        <f t="shared" si="236"/>
        <v>45997</v>
      </c>
      <c r="AA1583" s="51">
        <f t="shared" si="237"/>
        <v>46106</v>
      </c>
      <c r="AD1583" s="2" t="str">
        <f>VLOOKUP($A1583,MA_KH!$A:$Q,MA_KH!O$1,0)</f>
        <v>SATRA TRUNG TÂM</v>
      </c>
      <c r="AE1583" s="2" t="str">
        <f>VLOOKUP($A1583,MA_KH!$A:$Q,MA_KH!P$1,0)</f>
        <v>TRUNG TÂM ĐIỀU HÀNH SATRAFOODS</v>
      </c>
    </row>
    <row r="1584" spans="1:31" ht="25.5" hidden="1" customHeight="1" x14ac:dyDescent="0.2">
      <c r="A1584" s="55" t="s">
        <v>22282</v>
      </c>
      <c r="B1584" s="55" t="s">
        <v>4958</v>
      </c>
      <c r="C1584" s="56">
        <v>45997</v>
      </c>
      <c r="D1584" s="55" t="s">
        <v>19189</v>
      </c>
      <c r="E1584" s="56">
        <v>45997</v>
      </c>
      <c r="F1584" s="55">
        <v>82091</v>
      </c>
      <c r="G1584" s="55" t="s">
        <v>19190</v>
      </c>
      <c r="H1584" s="57">
        <v>486610</v>
      </c>
      <c r="I1584" s="58">
        <v>0</v>
      </c>
      <c r="J1584" s="57">
        <v>38929</v>
      </c>
      <c r="K1584" s="57">
        <v>525539</v>
      </c>
      <c r="L1584" s="7" t="s">
        <v>51</v>
      </c>
      <c r="M1584" s="6">
        <v>46106</v>
      </c>
      <c r="O1584" s="35">
        <f>IF(Table1[[#This Row],[Phân loại]]="Tồn đầu kỳ",Table1[[#This Row],[Tổng giá trị]],0)</f>
        <v>525539</v>
      </c>
      <c r="P1584" s="7">
        <f>IF(Table1[[#This Row],[Số còn phải thu ĐK]]&lt;&gt;0,0,IF(Table1[[#This Row],[Phân loại]]="Bán hàng",Table1[[#This Row],[Tổng giá trị]],-Table1[[#This Row],[Tổng giá trị]]))</f>
        <v>0</v>
      </c>
      <c r="Q1584" s="35">
        <f t="shared" ref="Q1584:Q1587" si="265">IF(M1584&lt;&gt;"",IF(O1584&lt;&gt;0,O1584,P1584),0)</f>
        <v>525539</v>
      </c>
      <c r="R1584" s="7">
        <f>Table1[[#This Row],[Số còn phải thu ĐK]]+Table1[[#This Row],[Giá Trị HD sau CK]]-Table1[[#This Row],[Số tiền đã thu]]</f>
        <v>0</v>
      </c>
      <c r="S1584" s="6">
        <f>IF(Table1[[#This Row],[Ngày hóa đơn]]&lt;&gt;"",Table1[[#This Row],[Ngày hóa đơn]],IF(Table1[[#This Row],[Ngày hạch toán]]&lt;&gt;"",Table1[[#This Row],[Ngày hạch toán]],""))</f>
        <v>45997</v>
      </c>
      <c r="T1584" s="7"/>
      <c r="U1584" s="6">
        <f>IF(Table1[[#This Row],[Ngày tính CN]]="","",S1584+T1584)</f>
        <v>45997</v>
      </c>
      <c r="V1584" s="35">
        <f ca="1">IF(Table1[[#This Row],[Hạn thanh toán]]="","",IF((U1584-NOW())&lt;0,0,(U1584-NOW())))</f>
        <v>0</v>
      </c>
      <c r="W1584" s="35"/>
      <c r="X1584" s="35" t="str">
        <f t="shared" ref="X1584:X1587" ca="1" si="266">IF(OR(U1584="",R1584=0),"",IF((U1584-NOW())&lt;0,-(U1584-NOW()),0))</f>
        <v/>
      </c>
      <c r="Y1584" s="2" t="str">
        <f t="shared" ref="Y1584:Y1587" si="267">IF(R1584=0,"Đã thanh toán",IF(X1584="","",IF(X1584&lt;=0,"Chưa đến hạn thanh toán",IF(X1584&lt;=30,"Nợ quá hạn 30 ngày",IF(X1584&lt;=60,"Nợ quá hạn từ 30 ngày đến 60 ngày",IF(X1584&lt;=90,"Nợ quá hạn từ 60 ngày đến 90 ngày",IF(X1584&lt;=120,"Nợ quá hạn từ 90 ngày đến 120 ngày","Nợ quá hạn hơn 120 ngày có khả năng mất thanh toán")))))))</f>
        <v>Đã thanh toán</v>
      </c>
      <c r="Z1584" s="51">
        <f t="shared" si="236"/>
        <v>45997</v>
      </c>
      <c r="AA1584" s="51">
        <f t="shared" si="237"/>
        <v>46106</v>
      </c>
      <c r="AD1584" s="2" t="str">
        <f>VLOOKUP($A1584,MA_KH!$A:$Q,MA_KH!O$1,0)</f>
        <v>SATRA TRUNG TÂM</v>
      </c>
      <c r="AE1584" s="2" t="str">
        <f>VLOOKUP($A1584,MA_KH!$A:$Q,MA_KH!P$1,0)</f>
        <v>TRUNG TÂM ĐIỀU HÀNH SATRAFOODS</v>
      </c>
    </row>
    <row r="1585" spans="1:31" ht="25.5" hidden="1" customHeight="1" x14ac:dyDescent="0.2">
      <c r="A1585" s="55" t="s">
        <v>22242</v>
      </c>
      <c r="B1585" s="55" t="s">
        <v>12841</v>
      </c>
      <c r="C1585" s="56">
        <v>45997</v>
      </c>
      <c r="D1585" s="55" t="s">
        <v>19191</v>
      </c>
      <c r="E1585" s="56">
        <v>45997</v>
      </c>
      <c r="F1585" s="55">
        <v>82092</v>
      </c>
      <c r="G1585" s="55" t="s">
        <v>19192</v>
      </c>
      <c r="H1585" s="57">
        <v>563130</v>
      </c>
      <c r="I1585" s="58">
        <v>0</v>
      </c>
      <c r="J1585" s="57">
        <v>45050</v>
      </c>
      <c r="K1585" s="57">
        <v>608180</v>
      </c>
      <c r="L1585" s="7" t="s">
        <v>51</v>
      </c>
      <c r="M1585" s="6">
        <v>46106</v>
      </c>
      <c r="O1585" s="35">
        <f>IF(Table1[[#This Row],[Phân loại]]="Tồn đầu kỳ",Table1[[#This Row],[Tổng giá trị]],0)</f>
        <v>608180</v>
      </c>
      <c r="P1585" s="7">
        <f>IF(Table1[[#This Row],[Số còn phải thu ĐK]]&lt;&gt;0,0,IF(Table1[[#This Row],[Phân loại]]="Bán hàng",Table1[[#This Row],[Tổng giá trị]],-Table1[[#This Row],[Tổng giá trị]]))</f>
        <v>0</v>
      </c>
      <c r="Q1585" s="35">
        <f t="shared" si="265"/>
        <v>608180</v>
      </c>
      <c r="R1585" s="7">
        <f>Table1[[#This Row],[Số còn phải thu ĐK]]+Table1[[#This Row],[Giá Trị HD sau CK]]-Table1[[#This Row],[Số tiền đã thu]]</f>
        <v>0</v>
      </c>
      <c r="S1585" s="6">
        <f>IF(Table1[[#This Row],[Ngày hóa đơn]]&lt;&gt;"",Table1[[#This Row],[Ngày hóa đơn]],IF(Table1[[#This Row],[Ngày hạch toán]]&lt;&gt;"",Table1[[#This Row],[Ngày hạch toán]],""))</f>
        <v>45997</v>
      </c>
      <c r="T1585" s="7"/>
      <c r="U1585" s="6">
        <f>IF(Table1[[#This Row],[Ngày tính CN]]="","",S1585+T1585)</f>
        <v>45997</v>
      </c>
      <c r="V1585" s="35">
        <f ca="1">IF(Table1[[#This Row],[Hạn thanh toán]]="","",IF((U1585-NOW())&lt;0,0,(U1585-NOW())))</f>
        <v>0</v>
      </c>
      <c r="W1585" s="35"/>
      <c r="X1585" s="35" t="str">
        <f t="shared" ca="1" si="266"/>
        <v/>
      </c>
      <c r="Y1585" s="2" t="str">
        <f t="shared" si="267"/>
        <v>Đã thanh toán</v>
      </c>
      <c r="Z1585" s="51">
        <f t="shared" si="236"/>
        <v>45997</v>
      </c>
      <c r="AA1585" s="51">
        <f t="shared" si="237"/>
        <v>46106</v>
      </c>
      <c r="AD1585" s="2" t="str">
        <f>VLOOKUP($A1585,MA_KH!$A:$Q,MA_KH!O$1,0)</f>
        <v>SATRA TRUNG TÂM</v>
      </c>
      <c r="AE1585" s="2" t="str">
        <f>VLOOKUP($A1585,MA_KH!$A:$Q,MA_KH!P$1,0)</f>
        <v>TRUNG TÂM ĐIỀU HÀNH SATRAFOODS</v>
      </c>
    </row>
    <row r="1586" spans="1:31" ht="25.5" hidden="1" customHeight="1" x14ac:dyDescent="0.2">
      <c r="A1586" s="55" t="s">
        <v>22203</v>
      </c>
      <c r="B1586" s="55" t="s">
        <v>12774</v>
      </c>
      <c r="C1586" s="56">
        <v>45997</v>
      </c>
      <c r="D1586" s="55" t="s">
        <v>19193</v>
      </c>
      <c r="E1586" s="56">
        <v>45997</v>
      </c>
      <c r="F1586" s="55">
        <v>82093</v>
      </c>
      <c r="G1586" s="55" t="s">
        <v>19194</v>
      </c>
      <c r="H1586" s="57">
        <v>938550</v>
      </c>
      <c r="I1586" s="58">
        <v>0</v>
      </c>
      <c r="J1586" s="57">
        <v>75084</v>
      </c>
      <c r="K1586" s="57">
        <v>1013634</v>
      </c>
      <c r="L1586" s="7" t="s">
        <v>51</v>
      </c>
      <c r="M1586" s="6">
        <v>46106</v>
      </c>
      <c r="O1586" s="35">
        <f>IF(Table1[[#This Row],[Phân loại]]="Tồn đầu kỳ",Table1[[#This Row],[Tổng giá trị]],0)</f>
        <v>1013634</v>
      </c>
      <c r="P1586" s="7">
        <f>IF(Table1[[#This Row],[Số còn phải thu ĐK]]&lt;&gt;0,0,IF(Table1[[#This Row],[Phân loại]]="Bán hàng",Table1[[#This Row],[Tổng giá trị]],-Table1[[#This Row],[Tổng giá trị]]))</f>
        <v>0</v>
      </c>
      <c r="Q1586" s="35">
        <f t="shared" si="265"/>
        <v>1013634</v>
      </c>
      <c r="R1586" s="7">
        <f>Table1[[#This Row],[Số còn phải thu ĐK]]+Table1[[#This Row],[Giá Trị HD sau CK]]-Table1[[#This Row],[Số tiền đã thu]]</f>
        <v>0</v>
      </c>
      <c r="S1586" s="6">
        <f>IF(Table1[[#This Row],[Ngày hóa đơn]]&lt;&gt;"",Table1[[#This Row],[Ngày hóa đơn]],IF(Table1[[#This Row],[Ngày hạch toán]]&lt;&gt;"",Table1[[#This Row],[Ngày hạch toán]],""))</f>
        <v>45997</v>
      </c>
      <c r="T1586" s="7"/>
      <c r="U1586" s="6">
        <f>IF(Table1[[#This Row],[Ngày tính CN]]="","",S1586+T1586)</f>
        <v>45997</v>
      </c>
      <c r="V1586" s="35">
        <f ca="1">IF(Table1[[#This Row],[Hạn thanh toán]]="","",IF((U1586-NOW())&lt;0,0,(U1586-NOW())))</f>
        <v>0</v>
      </c>
      <c r="W1586" s="35"/>
      <c r="X1586" s="35" t="str">
        <f t="shared" ca="1" si="266"/>
        <v/>
      </c>
      <c r="Y1586" s="2" t="str">
        <f t="shared" si="267"/>
        <v>Đã thanh toán</v>
      </c>
      <c r="Z1586" s="51">
        <f t="shared" si="236"/>
        <v>45997</v>
      </c>
      <c r="AA1586" s="51">
        <f t="shared" si="237"/>
        <v>46106</v>
      </c>
      <c r="AD1586" s="2" t="str">
        <f>VLOOKUP($A1586,MA_KH!$A:$Q,MA_KH!O$1,0)</f>
        <v>SATRA TRUNG TÂM</v>
      </c>
      <c r="AE1586" s="2" t="str">
        <f>VLOOKUP($A1586,MA_KH!$A:$Q,MA_KH!P$1,0)</f>
        <v>TRUNG TÂM ĐIỀU HÀNH SATRAFOODS</v>
      </c>
    </row>
    <row r="1587" spans="1:31" ht="25.5" hidden="1" customHeight="1" x14ac:dyDescent="0.2">
      <c r="A1587" s="59" t="s">
        <v>22201</v>
      </c>
      <c r="B1587" s="59" t="s">
        <v>12765</v>
      </c>
      <c r="C1587" s="60">
        <v>45997</v>
      </c>
      <c r="D1587" s="59" t="s">
        <v>19195</v>
      </c>
      <c r="E1587" s="60">
        <v>45997</v>
      </c>
      <c r="F1587" s="59">
        <v>82094</v>
      </c>
      <c r="G1587" s="59" t="s">
        <v>19196</v>
      </c>
      <c r="H1587" s="61">
        <v>660382</v>
      </c>
      <c r="I1587" s="62">
        <v>0</v>
      </c>
      <c r="J1587" s="61">
        <v>52831</v>
      </c>
      <c r="K1587" s="61">
        <v>713213</v>
      </c>
      <c r="L1587" s="7" t="s">
        <v>51</v>
      </c>
      <c r="M1587" s="6">
        <v>46106</v>
      </c>
      <c r="O1587" s="35">
        <f>IF(Table1[[#This Row],[Phân loại]]="Tồn đầu kỳ",Table1[[#This Row],[Tổng giá trị]],0)</f>
        <v>713213</v>
      </c>
      <c r="P1587" s="7">
        <f>IF(Table1[[#This Row],[Số còn phải thu ĐK]]&lt;&gt;0,0,IF(Table1[[#This Row],[Phân loại]]="Bán hàng",Table1[[#This Row],[Tổng giá trị]],-Table1[[#This Row],[Tổng giá trị]]))</f>
        <v>0</v>
      </c>
      <c r="Q1587" s="35">
        <f t="shared" si="265"/>
        <v>713213</v>
      </c>
      <c r="R1587" s="7">
        <f>Table1[[#This Row],[Số còn phải thu ĐK]]+Table1[[#This Row],[Giá Trị HD sau CK]]-Table1[[#This Row],[Số tiền đã thu]]</f>
        <v>0</v>
      </c>
      <c r="S1587" s="6">
        <f>IF(Table1[[#This Row],[Ngày hóa đơn]]&lt;&gt;"",Table1[[#This Row],[Ngày hóa đơn]],IF(Table1[[#This Row],[Ngày hạch toán]]&lt;&gt;"",Table1[[#This Row],[Ngày hạch toán]],""))</f>
        <v>45997</v>
      </c>
      <c r="T1587" s="7"/>
      <c r="U1587" s="6">
        <f>IF(Table1[[#This Row],[Ngày tính CN]]="","",S1587+T1587)</f>
        <v>45997</v>
      </c>
      <c r="V1587" s="35">
        <f ca="1">IF(Table1[[#This Row],[Hạn thanh toán]]="","",IF((U1587-NOW())&lt;0,0,(U1587-NOW())))</f>
        <v>0</v>
      </c>
      <c r="W1587" s="35"/>
      <c r="X1587" s="35" t="str">
        <f t="shared" ca="1" si="266"/>
        <v/>
      </c>
      <c r="Y1587" s="2" t="str">
        <f t="shared" si="267"/>
        <v>Đã thanh toán</v>
      </c>
      <c r="Z1587" s="51">
        <f t="shared" si="236"/>
        <v>45997</v>
      </c>
      <c r="AA1587" s="51">
        <f t="shared" si="237"/>
        <v>46106</v>
      </c>
      <c r="AD1587" s="2" t="str">
        <f>VLOOKUP($A1587,MA_KH!$A:$Q,MA_KH!O$1,0)</f>
        <v>SATRA TRUNG TÂM</v>
      </c>
      <c r="AE1587" s="2" t="str">
        <f>VLOOKUP($A1587,MA_KH!$A:$Q,MA_KH!P$1,0)</f>
        <v>TRUNG TÂM ĐIỀU HÀNH SATRAFOODS</v>
      </c>
    </row>
    <row r="1588" spans="1:31" ht="25.5" hidden="1" customHeight="1" x14ac:dyDescent="0.2">
      <c r="A1588" s="59" t="s">
        <v>22265</v>
      </c>
      <c r="B1588" s="59" t="s">
        <v>40</v>
      </c>
      <c r="C1588" s="60">
        <v>46000</v>
      </c>
      <c r="D1588" s="59" t="s">
        <v>19197</v>
      </c>
      <c r="E1588" s="60">
        <v>46000</v>
      </c>
      <c r="F1588" s="59">
        <v>82270</v>
      </c>
      <c r="G1588" s="59" t="s">
        <v>19198</v>
      </c>
      <c r="H1588" s="61">
        <v>1216460</v>
      </c>
      <c r="I1588" s="62">
        <v>0</v>
      </c>
      <c r="J1588" s="61">
        <v>97317</v>
      </c>
      <c r="K1588" s="61">
        <v>1313777</v>
      </c>
      <c r="L1588" s="7" t="s">
        <v>51</v>
      </c>
      <c r="M1588" s="6">
        <v>46055</v>
      </c>
      <c r="O1588" s="35">
        <f>IF(Table1[[#This Row],[Phân loại]]="Tồn đầu kỳ",Table1[[#This Row],[Tổng giá trị]],0)</f>
        <v>1313777</v>
      </c>
      <c r="P1588" s="7">
        <f>IF(Table1[[#This Row],[Số còn phải thu ĐK]]&lt;&gt;0,0,IF(Table1[[#This Row],[Phân loại]]="Bán hàng",Table1[[#This Row],[Tổng giá trị]],-Table1[[#This Row],[Tổng giá trị]]))</f>
        <v>0</v>
      </c>
      <c r="Q1588" s="35">
        <f>IF(M1588&lt;&gt;"",IF(O1588&lt;&gt;0,O1588,P1588),0)</f>
        <v>1313777</v>
      </c>
      <c r="R1588" s="7">
        <f>Table1[[#This Row],[Số còn phải thu ĐK]]+Table1[[#This Row],[Giá Trị HD sau CK]]-Table1[[#This Row],[Số tiền đã thu]]</f>
        <v>0</v>
      </c>
      <c r="S1588" s="6">
        <f>IF(Table1[[#This Row],[Ngày hóa đơn]]&lt;&gt;"",Table1[[#This Row],[Ngày hóa đơn]],IF(Table1[[#This Row],[Ngày hạch toán]]&lt;&gt;"",Table1[[#This Row],[Ngày hạch toán]],""))</f>
        <v>46000</v>
      </c>
      <c r="T1588" s="7"/>
      <c r="U1588" s="6">
        <f>IF(Table1[[#This Row],[Ngày tính CN]]="","",S1588+T1588)</f>
        <v>46000</v>
      </c>
      <c r="V1588" s="35">
        <f ca="1">IF(Table1[[#This Row],[Hạn thanh toán]]="","",IF((U1588-NOW())&lt;0,0,(U1588-NOW())))</f>
        <v>0</v>
      </c>
      <c r="W1588" s="35"/>
      <c r="X1588" s="35" t="str">
        <f ca="1">IF(OR(U1588="",R1588=0),"",IF((U1588-NOW())&lt;0,-(U1588-NOW()),0))</f>
        <v/>
      </c>
      <c r="Y1588" s="2" t="str">
        <f>IF(R1588=0,"Đã thanh toán",IF(X1588="","",IF(X1588&lt;=0,"Chưa đến hạn thanh toán",IF(X1588&lt;=30,"Nợ quá hạn 30 ngày",IF(X1588&lt;=60,"Nợ quá hạn từ 30 ngày đến 60 ngày",IF(X1588&lt;=90,"Nợ quá hạn từ 60 ngày đến 90 ngày",IF(X1588&lt;=120,"Nợ quá hạn từ 90 ngày đến 120 ngày","Nợ quá hạn hơn 120 ngày có khả năng mất thanh toán")))))))</f>
        <v>Đã thanh toán</v>
      </c>
      <c r="Z1588" s="51">
        <f t="shared" si="236"/>
        <v>46000</v>
      </c>
      <c r="AA1588" s="51">
        <f t="shared" si="237"/>
        <v>46055</v>
      </c>
      <c r="AD1588" s="2" t="str">
        <f>VLOOKUP($A1588,MA_KH!$A:$Q,MA_KH!O$1,0)</f>
        <v>SATRA - STSG</v>
      </c>
      <c r="AE1588" s="2" t="str">
        <f>VLOOKUP($A1588,MA_KH!$A:$Q,MA_KH!P$1,0)</f>
        <v>CN TCT TM SÀI GÒN – TNHH MTV – SIÊU THỊ SÀI GÒN</v>
      </c>
    </row>
    <row r="1589" spans="1:31" ht="25.5" hidden="1" customHeight="1" x14ac:dyDescent="0.2">
      <c r="A1589" s="59" t="s">
        <v>22298</v>
      </c>
      <c r="B1589" s="59" t="s">
        <v>12641</v>
      </c>
      <c r="C1589" s="60">
        <v>46000</v>
      </c>
      <c r="D1589" s="59" t="s">
        <v>19199</v>
      </c>
      <c r="E1589" s="60">
        <v>46000</v>
      </c>
      <c r="F1589" s="59">
        <v>82286</v>
      </c>
      <c r="G1589" s="59" t="s">
        <v>19200</v>
      </c>
      <c r="H1589" s="61">
        <v>655851</v>
      </c>
      <c r="I1589" s="62">
        <v>0</v>
      </c>
      <c r="J1589" s="61">
        <v>52468</v>
      </c>
      <c r="K1589" s="61">
        <v>708319</v>
      </c>
      <c r="L1589" s="7" t="s">
        <v>51</v>
      </c>
      <c r="M1589" s="6">
        <v>46106</v>
      </c>
      <c r="O1589" s="35">
        <f>IF(Table1[[#This Row],[Phân loại]]="Tồn đầu kỳ",Table1[[#This Row],[Tổng giá trị]],0)</f>
        <v>708319</v>
      </c>
      <c r="P1589" s="7">
        <f>IF(Table1[[#This Row],[Số còn phải thu ĐK]]&lt;&gt;0,0,IF(Table1[[#This Row],[Phân loại]]="Bán hàng",Table1[[#This Row],[Tổng giá trị]],-Table1[[#This Row],[Tổng giá trị]]))</f>
        <v>0</v>
      </c>
      <c r="Q1589" s="35">
        <f>IF(M1589&lt;&gt;"",IF(O1589&lt;&gt;0,O1589,P1589),0)</f>
        <v>708319</v>
      </c>
      <c r="R1589" s="7">
        <f>Table1[[#This Row],[Số còn phải thu ĐK]]+Table1[[#This Row],[Giá Trị HD sau CK]]-Table1[[#This Row],[Số tiền đã thu]]</f>
        <v>0</v>
      </c>
      <c r="S1589" s="6">
        <f>IF(Table1[[#This Row],[Ngày hóa đơn]]&lt;&gt;"",Table1[[#This Row],[Ngày hóa đơn]],IF(Table1[[#This Row],[Ngày hạch toán]]&lt;&gt;"",Table1[[#This Row],[Ngày hạch toán]],""))</f>
        <v>46000</v>
      </c>
      <c r="T1589" s="7"/>
      <c r="U1589" s="6">
        <f>IF(Table1[[#This Row],[Ngày tính CN]]="","",S1589+T1589)</f>
        <v>46000</v>
      </c>
      <c r="V1589" s="35">
        <f ca="1">IF(Table1[[#This Row],[Hạn thanh toán]]="","",IF((U1589-NOW())&lt;0,0,(U1589-NOW())))</f>
        <v>0</v>
      </c>
      <c r="W1589" s="35"/>
      <c r="X1589" s="35" t="str">
        <f ca="1">IF(OR(U1589="",R1589=0),"",IF((U1589-NOW())&lt;0,-(U1589-NOW()),0))</f>
        <v/>
      </c>
      <c r="Y1589" s="2" t="str">
        <f>IF(R1589=0,"Đã thanh toán",IF(X1589="","",IF(X1589&lt;=0,"Chưa đến hạn thanh toán",IF(X1589&lt;=30,"Nợ quá hạn 30 ngày",IF(X1589&lt;=60,"Nợ quá hạn từ 30 ngày đến 60 ngày",IF(X1589&lt;=90,"Nợ quá hạn từ 60 ngày đến 90 ngày",IF(X1589&lt;=120,"Nợ quá hạn từ 90 ngày đến 120 ngày","Nợ quá hạn hơn 120 ngày có khả năng mất thanh toán")))))))</f>
        <v>Đã thanh toán</v>
      </c>
      <c r="Z1589" s="51">
        <f t="shared" si="236"/>
        <v>46000</v>
      </c>
      <c r="AA1589" s="51">
        <f t="shared" si="237"/>
        <v>46106</v>
      </c>
      <c r="AD1589" s="2" t="str">
        <f>VLOOKUP($A1589,MA_KH!$A:$Q,MA_KH!O$1,0)</f>
        <v>SATRA TRUNG TÂM</v>
      </c>
      <c r="AE1589" s="2" t="str">
        <f>VLOOKUP($A1589,MA_KH!$A:$Q,MA_KH!P$1,0)</f>
        <v>TRUNG TÂM ĐIỀU HÀNH SATRAFOODS</v>
      </c>
    </row>
    <row r="1590" spans="1:31" ht="25.5" hidden="1" customHeight="1" x14ac:dyDescent="0.2">
      <c r="A1590" s="55" t="s">
        <v>22209</v>
      </c>
      <c r="B1590" s="55" t="s">
        <v>34</v>
      </c>
      <c r="C1590" s="56">
        <v>46001</v>
      </c>
      <c r="D1590" s="55" t="s">
        <v>19201</v>
      </c>
      <c r="E1590" s="56">
        <v>46001</v>
      </c>
      <c r="F1590" s="55">
        <v>82370</v>
      </c>
      <c r="G1590" s="55" t="s">
        <v>19202</v>
      </c>
      <c r="H1590" s="57">
        <v>3921370</v>
      </c>
      <c r="I1590" s="58">
        <v>0</v>
      </c>
      <c r="J1590" s="57">
        <v>313710</v>
      </c>
      <c r="K1590" s="57">
        <v>4235080</v>
      </c>
      <c r="L1590" s="7" t="s">
        <v>51</v>
      </c>
      <c r="M1590" s="6">
        <v>46065</v>
      </c>
      <c r="O1590" s="35">
        <f>IF(Table1[[#This Row],[Phân loại]]="Tồn đầu kỳ",Table1[[#This Row],[Tổng giá trị]],0)</f>
        <v>4235080</v>
      </c>
      <c r="P1590" s="7">
        <f>IF(Table1[[#This Row],[Số còn phải thu ĐK]]&lt;&gt;0,0,IF(Table1[[#This Row],[Phân loại]]="Bán hàng",Table1[[#This Row],[Tổng giá trị]],-Table1[[#This Row],[Tổng giá trị]]))</f>
        <v>0</v>
      </c>
      <c r="Q1590" s="35">
        <f t="shared" ref="Q1590:Q1591" si="268">IF(M1590&lt;&gt;"",IF(O1590&lt;&gt;0,O1590,P1590),0)</f>
        <v>4235080</v>
      </c>
      <c r="R1590" s="7">
        <f>Table1[[#This Row],[Số còn phải thu ĐK]]+Table1[[#This Row],[Giá Trị HD sau CK]]-Table1[[#This Row],[Số tiền đã thu]]</f>
        <v>0</v>
      </c>
      <c r="S1590" s="6">
        <f>IF(Table1[[#This Row],[Ngày hóa đơn]]&lt;&gt;"",Table1[[#This Row],[Ngày hóa đơn]],IF(Table1[[#This Row],[Ngày hạch toán]]&lt;&gt;"",Table1[[#This Row],[Ngày hạch toán]],""))</f>
        <v>46001</v>
      </c>
      <c r="T1590" s="7"/>
      <c r="U1590" s="6">
        <f>IF(Table1[[#This Row],[Ngày tính CN]]="","",S1590+T1590)</f>
        <v>46001</v>
      </c>
      <c r="V1590" s="35">
        <f ca="1">IF(Table1[[#This Row],[Hạn thanh toán]]="","",IF((U1590-NOW())&lt;0,0,(U1590-NOW())))</f>
        <v>0</v>
      </c>
      <c r="W1590" s="35"/>
      <c r="X1590" s="35" t="str">
        <f t="shared" ref="X1590:X1591" ca="1" si="269">IF(OR(U1590="",R1590=0),"",IF((U1590-NOW())&lt;0,-(U1590-NOW()),0))</f>
        <v/>
      </c>
      <c r="Y1590" s="2" t="str">
        <f t="shared" ref="Y1590:Y1591" si="270">IF(R1590=0,"Đã thanh toán",IF(X1590="","",IF(X1590&lt;=0,"Chưa đến hạn thanh toán",IF(X1590&lt;=30,"Nợ quá hạn 30 ngày",IF(X1590&lt;=60,"Nợ quá hạn từ 30 ngày đến 60 ngày",IF(X1590&lt;=90,"Nợ quá hạn từ 60 ngày đến 90 ngày",IF(X1590&lt;=120,"Nợ quá hạn từ 90 ngày đến 120 ngày","Nợ quá hạn hơn 120 ngày có khả năng mất thanh toán")))))))</f>
        <v>Đã thanh toán</v>
      </c>
      <c r="Z1590" s="51">
        <f t="shared" si="236"/>
        <v>46001</v>
      </c>
      <c r="AA1590" s="51">
        <f t="shared" si="237"/>
        <v>46065</v>
      </c>
      <c r="AD1590" s="2" t="str">
        <f>VLOOKUP($A1590,MA_KH!$A:$Q,MA_KH!O$1,0)</f>
        <v>SATRA CỦ CHI</v>
      </c>
      <c r="AE1590" s="2" t="str">
        <f>VLOOKUP($A1590,MA_KH!$A:$Q,MA_KH!P$1,0)</f>
        <v>Trung Tâm Thương Mại Satra Củ Chi</v>
      </c>
    </row>
    <row r="1591" spans="1:31" ht="25.5" hidden="1" customHeight="1" x14ac:dyDescent="0.2">
      <c r="A1591" s="59" t="s">
        <v>22341</v>
      </c>
      <c r="B1591" s="59" t="s">
        <v>4971</v>
      </c>
      <c r="C1591" s="60">
        <v>46001</v>
      </c>
      <c r="D1591" s="59" t="s">
        <v>19203</v>
      </c>
      <c r="E1591" s="60">
        <v>46001</v>
      </c>
      <c r="F1591" s="59">
        <v>82388</v>
      </c>
      <c r="G1591" s="59" t="s">
        <v>19204</v>
      </c>
      <c r="H1591" s="61">
        <v>522282</v>
      </c>
      <c r="I1591" s="62">
        <v>0</v>
      </c>
      <c r="J1591" s="61">
        <v>41783</v>
      </c>
      <c r="K1591" s="61">
        <v>564065</v>
      </c>
      <c r="L1591" s="7" t="s">
        <v>51</v>
      </c>
      <c r="M1591" s="6">
        <v>46106</v>
      </c>
      <c r="O1591" s="35">
        <f>IF(Table1[[#This Row],[Phân loại]]="Tồn đầu kỳ",Table1[[#This Row],[Tổng giá trị]],0)</f>
        <v>564065</v>
      </c>
      <c r="P1591" s="7">
        <f>IF(Table1[[#This Row],[Số còn phải thu ĐK]]&lt;&gt;0,0,IF(Table1[[#This Row],[Phân loại]]="Bán hàng",Table1[[#This Row],[Tổng giá trị]],-Table1[[#This Row],[Tổng giá trị]]))</f>
        <v>0</v>
      </c>
      <c r="Q1591" s="35">
        <f t="shared" si="268"/>
        <v>564065</v>
      </c>
      <c r="R1591" s="7">
        <f>Table1[[#This Row],[Số còn phải thu ĐK]]+Table1[[#This Row],[Giá Trị HD sau CK]]-Table1[[#This Row],[Số tiền đã thu]]</f>
        <v>0</v>
      </c>
      <c r="S1591" s="6">
        <f>IF(Table1[[#This Row],[Ngày hóa đơn]]&lt;&gt;"",Table1[[#This Row],[Ngày hóa đơn]],IF(Table1[[#This Row],[Ngày hạch toán]]&lt;&gt;"",Table1[[#This Row],[Ngày hạch toán]],""))</f>
        <v>46001</v>
      </c>
      <c r="T1591" s="7"/>
      <c r="U1591" s="6">
        <f>IF(Table1[[#This Row],[Ngày tính CN]]="","",S1591+T1591)</f>
        <v>46001</v>
      </c>
      <c r="V1591" s="35">
        <f ca="1">IF(Table1[[#This Row],[Hạn thanh toán]]="","",IF((U1591-NOW())&lt;0,0,(U1591-NOW())))</f>
        <v>0</v>
      </c>
      <c r="W1591" s="35"/>
      <c r="X1591" s="35" t="str">
        <f t="shared" ca="1" si="269"/>
        <v/>
      </c>
      <c r="Y1591" s="2" t="str">
        <f t="shared" si="270"/>
        <v>Đã thanh toán</v>
      </c>
      <c r="Z1591" s="51">
        <f t="shared" si="236"/>
        <v>46001</v>
      </c>
      <c r="AA1591" s="51">
        <f t="shared" si="237"/>
        <v>46106</v>
      </c>
      <c r="AD1591" s="2" t="str">
        <f>VLOOKUP($A1591,MA_KH!$A:$Q,MA_KH!O$1,0)</f>
        <v>SATRA TRUNG TÂM</v>
      </c>
      <c r="AE1591" s="2" t="str">
        <f>VLOOKUP($A1591,MA_KH!$A:$Q,MA_KH!P$1,0)</f>
        <v>TRUNG TÂM ĐIỀU HÀNH SATRAFOODS</v>
      </c>
    </row>
    <row r="1592" spans="1:31" ht="25.5" hidden="1" customHeight="1" x14ac:dyDescent="0.2">
      <c r="A1592" s="59" t="s">
        <v>22341</v>
      </c>
      <c r="B1592" s="59" t="s">
        <v>4971</v>
      </c>
      <c r="C1592" s="60">
        <v>46001</v>
      </c>
      <c r="D1592" s="59" t="s">
        <v>19205</v>
      </c>
      <c r="E1592" s="60">
        <v>46001</v>
      </c>
      <c r="F1592" s="59">
        <v>82392</v>
      </c>
      <c r="G1592" s="59" t="s">
        <v>19206</v>
      </c>
      <c r="H1592" s="61">
        <v>1085412</v>
      </c>
      <c r="I1592" s="62">
        <v>0</v>
      </c>
      <c r="J1592" s="61">
        <v>86833</v>
      </c>
      <c r="K1592" s="61">
        <v>1172245</v>
      </c>
      <c r="L1592" s="7" t="s">
        <v>51</v>
      </c>
      <c r="M1592" s="6">
        <v>46106</v>
      </c>
      <c r="O1592" s="35">
        <f>IF(Table1[[#This Row],[Phân loại]]="Tồn đầu kỳ",Table1[[#This Row],[Tổng giá trị]],0)</f>
        <v>1172245</v>
      </c>
      <c r="P1592" s="7">
        <f>IF(Table1[[#This Row],[Số còn phải thu ĐK]]&lt;&gt;0,0,IF(Table1[[#This Row],[Phân loại]]="Bán hàng",Table1[[#This Row],[Tổng giá trị]],-Table1[[#This Row],[Tổng giá trị]]))</f>
        <v>0</v>
      </c>
      <c r="Q1592" s="35">
        <f>IF(M1592&lt;&gt;"",IF(O1592&lt;&gt;0,O1592,P1592),0)</f>
        <v>1172245</v>
      </c>
      <c r="R1592" s="7">
        <f>Table1[[#This Row],[Số còn phải thu ĐK]]+Table1[[#This Row],[Giá Trị HD sau CK]]-Table1[[#This Row],[Số tiền đã thu]]</f>
        <v>0</v>
      </c>
      <c r="S1592" s="6">
        <f>IF(Table1[[#This Row],[Ngày hóa đơn]]&lt;&gt;"",Table1[[#This Row],[Ngày hóa đơn]],IF(Table1[[#This Row],[Ngày hạch toán]]&lt;&gt;"",Table1[[#This Row],[Ngày hạch toán]],""))</f>
        <v>46001</v>
      </c>
      <c r="T1592" s="7"/>
      <c r="U1592" s="6">
        <f>IF(Table1[[#This Row],[Ngày tính CN]]="","",S1592+T1592)</f>
        <v>46001</v>
      </c>
      <c r="V1592" s="35">
        <f ca="1">IF(Table1[[#This Row],[Hạn thanh toán]]="","",IF((U1592-NOW())&lt;0,0,(U1592-NOW())))</f>
        <v>0</v>
      </c>
      <c r="W1592" s="35"/>
      <c r="X1592" s="35" t="str">
        <f ca="1">IF(OR(U1592="",R1592=0),"",IF((U1592-NOW())&lt;0,-(U1592-NOW()),0))</f>
        <v/>
      </c>
      <c r="Y1592" s="2" t="str">
        <f>IF(R1592=0,"Đã thanh toán",IF(X1592="","",IF(X1592&lt;=0,"Chưa đến hạn thanh toán",IF(X1592&lt;=30,"Nợ quá hạn 30 ngày",IF(X1592&lt;=60,"Nợ quá hạn từ 30 ngày đến 60 ngày",IF(X1592&lt;=90,"Nợ quá hạn từ 60 ngày đến 90 ngày",IF(X1592&lt;=120,"Nợ quá hạn từ 90 ngày đến 120 ngày","Nợ quá hạn hơn 120 ngày có khả năng mất thanh toán")))))))</f>
        <v>Đã thanh toán</v>
      </c>
      <c r="Z1592" s="51">
        <f t="shared" si="236"/>
        <v>46001</v>
      </c>
      <c r="AA1592" s="51">
        <f t="shared" si="237"/>
        <v>46106</v>
      </c>
      <c r="AD1592" s="2" t="str">
        <f>VLOOKUP($A1592,MA_KH!$A:$Q,MA_KH!O$1,0)</f>
        <v>SATRA TRUNG TÂM</v>
      </c>
      <c r="AE1592" s="2" t="str">
        <f>VLOOKUP($A1592,MA_KH!$A:$Q,MA_KH!P$1,0)</f>
        <v>TRUNG TÂM ĐIỀU HÀNH SATRAFOODS</v>
      </c>
    </row>
    <row r="1593" spans="1:31" ht="25.5" hidden="1" customHeight="1" x14ac:dyDescent="0.2">
      <c r="A1593" s="59" t="s">
        <v>22384</v>
      </c>
      <c r="B1593" s="59" t="s">
        <v>12984</v>
      </c>
      <c r="C1593" s="60">
        <v>46002</v>
      </c>
      <c r="D1593" s="59" t="s">
        <v>19207</v>
      </c>
      <c r="E1593" s="60">
        <v>46002</v>
      </c>
      <c r="F1593" s="59">
        <v>83382</v>
      </c>
      <c r="G1593" s="59" t="s">
        <v>19208</v>
      </c>
      <c r="H1593" s="61">
        <v>783423</v>
      </c>
      <c r="I1593" s="62">
        <v>0</v>
      </c>
      <c r="J1593" s="61">
        <v>62674</v>
      </c>
      <c r="K1593" s="61">
        <v>846097</v>
      </c>
      <c r="L1593" s="7" t="s">
        <v>51</v>
      </c>
      <c r="M1593" s="6">
        <v>46106</v>
      </c>
      <c r="O1593" s="35">
        <f>IF(Table1[[#This Row],[Phân loại]]="Tồn đầu kỳ",Table1[[#This Row],[Tổng giá trị]],0)</f>
        <v>846097</v>
      </c>
      <c r="P1593" s="7">
        <f>IF(Table1[[#This Row],[Số còn phải thu ĐK]]&lt;&gt;0,0,IF(Table1[[#This Row],[Phân loại]]="Bán hàng",Table1[[#This Row],[Tổng giá trị]],-Table1[[#This Row],[Tổng giá trị]]))</f>
        <v>0</v>
      </c>
      <c r="Q1593" s="35">
        <f>IF(M1593&lt;&gt;"",IF(O1593&lt;&gt;0,O1593,P1593),0)</f>
        <v>846097</v>
      </c>
      <c r="R1593" s="7">
        <f>Table1[[#This Row],[Số còn phải thu ĐK]]+Table1[[#This Row],[Giá Trị HD sau CK]]-Table1[[#This Row],[Số tiền đã thu]]</f>
        <v>0</v>
      </c>
      <c r="S1593" s="6">
        <f>IF(Table1[[#This Row],[Ngày hóa đơn]]&lt;&gt;"",Table1[[#This Row],[Ngày hóa đơn]],IF(Table1[[#This Row],[Ngày hạch toán]]&lt;&gt;"",Table1[[#This Row],[Ngày hạch toán]],""))</f>
        <v>46002</v>
      </c>
      <c r="T1593" s="7"/>
      <c r="U1593" s="6">
        <f>IF(Table1[[#This Row],[Ngày tính CN]]="","",S1593+T1593)</f>
        <v>46002</v>
      </c>
      <c r="V1593" s="35">
        <f ca="1">IF(Table1[[#This Row],[Hạn thanh toán]]="","",IF((U1593-NOW())&lt;0,0,(U1593-NOW())))</f>
        <v>0</v>
      </c>
      <c r="W1593" s="35"/>
      <c r="X1593" s="35" t="str">
        <f ca="1">IF(OR(U1593="",R1593=0),"",IF((U1593-NOW())&lt;0,-(U1593-NOW()),0))</f>
        <v/>
      </c>
      <c r="Y1593" s="2" t="str">
        <f>IF(R1593=0,"Đã thanh toán",IF(X1593="","",IF(X1593&lt;=0,"Chưa đến hạn thanh toán",IF(X1593&lt;=30,"Nợ quá hạn 30 ngày",IF(X1593&lt;=60,"Nợ quá hạn từ 30 ngày đến 60 ngày",IF(X1593&lt;=90,"Nợ quá hạn từ 60 ngày đến 90 ngày",IF(X1593&lt;=120,"Nợ quá hạn từ 90 ngày đến 120 ngày","Nợ quá hạn hơn 120 ngày có khả năng mất thanh toán")))))))</f>
        <v>Đã thanh toán</v>
      </c>
      <c r="Z1593" s="51">
        <f t="shared" si="236"/>
        <v>46002</v>
      </c>
      <c r="AA1593" s="51">
        <f t="shared" si="237"/>
        <v>46106</v>
      </c>
      <c r="AD1593" s="2" t="str">
        <f>VLOOKUP($A1593,MA_KH!$A:$Q,MA_KH!O$1,0)</f>
        <v>SATRA TRUNG TÂM</v>
      </c>
      <c r="AE1593" s="2" t="str">
        <f>VLOOKUP($A1593,MA_KH!$A:$Q,MA_KH!P$1,0)</f>
        <v>TRUNG TÂM ĐIỀU HÀNH SATRAFOODS</v>
      </c>
    </row>
    <row r="1594" spans="1:31" ht="25.5" hidden="1" customHeight="1" x14ac:dyDescent="0.2">
      <c r="A1594" s="59" t="s">
        <v>22257</v>
      </c>
      <c r="B1594" s="59" t="s">
        <v>12884</v>
      </c>
      <c r="C1594" s="60">
        <v>46003</v>
      </c>
      <c r="D1594" s="59" t="s">
        <v>19209</v>
      </c>
      <c r="E1594" s="60">
        <v>46003</v>
      </c>
      <c r="F1594" s="59">
        <v>83410</v>
      </c>
      <c r="G1594" s="59" t="s">
        <v>19210</v>
      </c>
      <c r="H1594" s="61">
        <v>935812</v>
      </c>
      <c r="I1594" s="62">
        <v>0</v>
      </c>
      <c r="J1594" s="61">
        <v>74865</v>
      </c>
      <c r="K1594" s="61">
        <v>1010677</v>
      </c>
      <c r="L1594" s="7" t="s">
        <v>51</v>
      </c>
      <c r="M1594" s="6">
        <v>46106</v>
      </c>
      <c r="O1594" s="35">
        <f>IF(Table1[[#This Row],[Phân loại]]="Tồn đầu kỳ",Table1[[#This Row],[Tổng giá trị]],0)</f>
        <v>1010677</v>
      </c>
      <c r="P1594" s="7">
        <f>IF(Table1[[#This Row],[Số còn phải thu ĐK]]&lt;&gt;0,0,IF(Table1[[#This Row],[Phân loại]]="Bán hàng",Table1[[#This Row],[Tổng giá trị]],-Table1[[#This Row],[Tổng giá trị]]))</f>
        <v>0</v>
      </c>
      <c r="Q1594" s="35">
        <f>IF(M1594&lt;&gt;"",IF(O1594&lt;&gt;0,O1594,P1594),0)</f>
        <v>1010677</v>
      </c>
      <c r="R1594" s="7">
        <f>Table1[[#This Row],[Số còn phải thu ĐK]]+Table1[[#This Row],[Giá Trị HD sau CK]]-Table1[[#This Row],[Số tiền đã thu]]</f>
        <v>0</v>
      </c>
      <c r="S1594" s="6">
        <f>IF(Table1[[#This Row],[Ngày hóa đơn]]&lt;&gt;"",Table1[[#This Row],[Ngày hóa đơn]],IF(Table1[[#This Row],[Ngày hạch toán]]&lt;&gt;"",Table1[[#This Row],[Ngày hạch toán]],""))</f>
        <v>46003</v>
      </c>
      <c r="T1594" s="7"/>
      <c r="U1594" s="6">
        <f>IF(Table1[[#This Row],[Ngày tính CN]]="","",S1594+T1594)</f>
        <v>46003</v>
      </c>
      <c r="V1594" s="35">
        <f ca="1">IF(Table1[[#This Row],[Hạn thanh toán]]="","",IF((U1594-NOW())&lt;0,0,(U1594-NOW())))</f>
        <v>0</v>
      </c>
      <c r="W1594" s="35"/>
      <c r="X1594" s="35" t="str">
        <f ca="1">IF(OR(U1594="",R1594=0),"",IF((U1594-NOW())&lt;0,-(U1594-NOW()),0))</f>
        <v/>
      </c>
      <c r="Y1594" s="2" t="str">
        <f>IF(R1594=0,"Đã thanh toán",IF(X1594="","",IF(X1594&lt;=0,"Chưa đến hạn thanh toán",IF(X1594&lt;=30,"Nợ quá hạn 30 ngày",IF(X1594&lt;=60,"Nợ quá hạn từ 30 ngày đến 60 ngày",IF(X1594&lt;=90,"Nợ quá hạn từ 60 ngày đến 90 ngày",IF(X1594&lt;=120,"Nợ quá hạn từ 90 ngày đến 120 ngày","Nợ quá hạn hơn 120 ngày có khả năng mất thanh toán")))))))</f>
        <v>Đã thanh toán</v>
      </c>
      <c r="Z1594" s="51">
        <f t="shared" si="236"/>
        <v>46003</v>
      </c>
      <c r="AA1594" s="51">
        <f t="shared" si="237"/>
        <v>46106</v>
      </c>
      <c r="AD1594" s="2" t="str">
        <f>VLOOKUP($A1594,MA_KH!$A:$Q,MA_KH!O$1,0)</f>
        <v>SATRA TRUNG TÂM</v>
      </c>
      <c r="AE1594" s="2" t="str">
        <f>VLOOKUP($A1594,MA_KH!$A:$Q,MA_KH!P$1,0)</f>
        <v>TRUNG TÂM ĐIỀU HÀNH SATRAFOODS</v>
      </c>
    </row>
    <row r="1595" spans="1:31" ht="25.5" hidden="1" customHeight="1" x14ac:dyDescent="0.2">
      <c r="A1595" s="55" t="s">
        <v>22212</v>
      </c>
      <c r="B1595" s="55" t="s">
        <v>12792</v>
      </c>
      <c r="C1595" s="56">
        <v>46003</v>
      </c>
      <c r="D1595" s="55" t="s">
        <v>19211</v>
      </c>
      <c r="E1595" s="56">
        <v>46003</v>
      </c>
      <c r="F1595" s="55">
        <v>83722</v>
      </c>
      <c r="G1595" s="55" t="s">
        <v>19212</v>
      </c>
      <c r="H1595" s="57">
        <v>404914</v>
      </c>
      <c r="I1595" s="58">
        <v>0</v>
      </c>
      <c r="J1595" s="57">
        <v>32393</v>
      </c>
      <c r="K1595" s="57">
        <v>437307</v>
      </c>
      <c r="L1595" s="7" t="s">
        <v>51</v>
      </c>
      <c r="M1595" s="6">
        <v>46106</v>
      </c>
      <c r="O1595" s="35">
        <f>IF(Table1[[#This Row],[Phân loại]]="Tồn đầu kỳ",Table1[[#This Row],[Tổng giá trị]],0)</f>
        <v>437307</v>
      </c>
      <c r="P1595" s="7">
        <f>IF(Table1[[#This Row],[Số còn phải thu ĐK]]&lt;&gt;0,0,IF(Table1[[#This Row],[Phân loại]]="Bán hàng",Table1[[#This Row],[Tổng giá trị]],-Table1[[#This Row],[Tổng giá trị]]))</f>
        <v>0</v>
      </c>
      <c r="Q1595" s="35">
        <f t="shared" ref="Q1595:Q1596" si="271">IF(M1595&lt;&gt;"",IF(O1595&lt;&gt;0,O1595,P1595),0)</f>
        <v>437307</v>
      </c>
      <c r="R1595" s="7">
        <f>Table1[[#This Row],[Số còn phải thu ĐK]]+Table1[[#This Row],[Giá Trị HD sau CK]]-Table1[[#This Row],[Số tiền đã thu]]</f>
        <v>0</v>
      </c>
      <c r="S1595" s="6">
        <f>IF(Table1[[#This Row],[Ngày hóa đơn]]&lt;&gt;"",Table1[[#This Row],[Ngày hóa đơn]],IF(Table1[[#This Row],[Ngày hạch toán]]&lt;&gt;"",Table1[[#This Row],[Ngày hạch toán]],""))</f>
        <v>46003</v>
      </c>
      <c r="T1595" s="7"/>
      <c r="U1595" s="6">
        <f>IF(Table1[[#This Row],[Ngày tính CN]]="","",S1595+T1595)</f>
        <v>46003</v>
      </c>
      <c r="V1595" s="35">
        <f ca="1">IF(Table1[[#This Row],[Hạn thanh toán]]="","",IF((U1595-NOW())&lt;0,0,(U1595-NOW())))</f>
        <v>0</v>
      </c>
      <c r="W1595" s="35"/>
      <c r="X1595" s="35" t="str">
        <f t="shared" ref="X1595:X1596" ca="1" si="272">IF(OR(U1595="",R1595=0),"",IF((U1595-NOW())&lt;0,-(U1595-NOW()),0))</f>
        <v/>
      </c>
      <c r="Y1595" s="2" t="str">
        <f t="shared" ref="Y1595:Y1596" si="273">IF(R1595=0,"Đã thanh toán",IF(X1595="","",IF(X1595&lt;=0,"Chưa đến hạn thanh toán",IF(X1595&lt;=30,"Nợ quá hạn 30 ngày",IF(X1595&lt;=60,"Nợ quá hạn từ 30 ngày đến 60 ngày",IF(X1595&lt;=90,"Nợ quá hạn từ 60 ngày đến 90 ngày",IF(X1595&lt;=120,"Nợ quá hạn từ 90 ngày đến 120 ngày","Nợ quá hạn hơn 120 ngày có khả năng mất thanh toán")))))))</f>
        <v>Đã thanh toán</v>
      </c>
      <c r="Z1595" s="51">
        <f t="shared" si="236"/>
        <v>46003</v>
      </c>
      <c r="AA1595" s="51">
        <f t="shared" si="237"/>
        <v>46106</v>
      </c>
      <c r="AD1595" s="2" t="str">
        <f>VLOOKUP($A1595,MA_KH!$A:$Q,MA_KH!O$1,0)</f>
        <v>SATRA TRUNG TÂM</v>
      </c>
      <c r="AE1595" s="2" t="str">
        <f>VLOOKUP($A1595,MA_KH!$A:$Q,MA_KH!P$1,0)</f>
        <v>TRUNG TÂM ĐIỀU HÀNH SATRAFOODS</v>
      </c>
    </row>
    <row r="1596" spans="1:31" ht="25.5" hidden="1" customHeight="1" x14ac:dyDescent="0.2">
      <c r="A1596" s="59" t="s">
        <v>22208</v>
      </c>
      <c r="B1596" s="59" t="s">
        <v>12789</v>
      </c>
      <c r="C1596" s="60">
        <v>46003</v>
      </c>
      <c r="D1596" s="59" t="s">
        <v>19213</v>
      </c>
      <c r="E1596" s="60">
        <v>46003</v>
      </c>
      <c r="F1596" s="59">
        <v>83732</v>
      </c>
      <c r="G1596" s="59" t="s">
        <v>19214</v>
      </c>
      <c r="H1596" s="61">
        <v>822075</v>
      </c>
      <c r="I1596" s="62">
        <v>0</v>
      </c>
      <c r="J1596" s="61">
        <v>65766</v>
      </c>
      <c r="K1596" s="61">
        <v>887841</v>
      </c>
      <c r="L1596" s="7" t="s">
        <v>51</v>
      </c>
      <c r="M1596" s="6">
        <v>46106</v>
      </c>
      <c r="O1596" s="35">
        <f>IF(Table1[[#This Row],[Phân loại]]="Tồn đầu kỳ",Table1[[#This Row],[Tổng giá trị]],0)</f>
        <v>887841</v>
      </c>
      <c r="P1596" s="7">
        <f>IF(Table1[[#This Row],[Số còn phải thu ĐK]]&lt;&gt;0,0,IF(Table1[[#This Row],[Phân loại]]="Bán hàng",Table1[[#This Row],[Tổng giá trị]],-Table1[[#This Row],[Tổng giá trị]]))</f>
        <v>0</v>
      </c>
      <c r="Q1596" s="35">
        <f t="shared" si="271"/>
        <v>887841</v>
      </c>
      <c r="R1596" s="7">
        <f>Table1[[#This Row],[Số còn phải thu ĐK]]+Table1[[#This Row],[Giá Trị HD sau CK]]-Table1[[#This Row],[Số tiền đã thu]]</f>
        <v>0</v>
      </c>
      <c r="S1596" s="6">
        <f>IF(Table1[[#This Row],[Ngày hóa đơn]]&lt;&gt;"",Table1[[#This Row],[Ngày hóa đơn]],IF(Table1[[#This Row],[Ngày hạch toán]]&lt;&gt;"",Table1[[#This Row],[Ngày hạch toán]],""))</f>
        <v>46003</v>
      </c>
      <c r="T1596" s="7"/>
      <c r="U1596" s="6">
        <f>IF(Table1[[#This Row],[Ngày tính CN]]="","",S1596+T1596)</f>
        <v>46003</v>
      </c>
      <c r="V1596" s="35">
        <f ca="1">IF(Table1[[#This Row],[Hạn thanh toán]]="","",IF((U1596-NOW())&lt;0,0,(U1596-NOW())))</f>
        <v>0</v>
      </c>
      <c r="W1596" s="35"/>
      <c r="X1596" s="35" t="str">
        <f t="shared" ca="1" si="272"/>
        <v/>
      </c>
      <c r="Y1596" s="2" t="str">
        <f t="shared" si="273"/>
        <v>Đã thanh toán</v>
      </c>
      <c r="Z1596" s="51">
        <f t="shared" si="236"/>
        <v>46003</v>
      </c>
      <c r="AA1596" s="51">
        <f t="shared" si="237"/>
        <v>46106</v>
      </c>
      <c r="AD1596" s="2" t="str">
        <f>VLOOKUP($A1596,MA_KH!$A:$Q,MA_KH!O$1,0)</f>
        <v>SATRA TRUNG TÂM</v>
      </c>
      <c r="AE1596" s="2" t="str">
        <f>VLOOKUP($A1596,MA_KH!$A:$Q,MA_KH!P$1,0)</f>
        <v>TRUNG TÂM ĐIỀU HÀNH SATRAFOODS</v>
      </c>
    </row>
    <row r="1597" spans="1:31" ht="25.5" hidden="1" customHeight="1" x14ac:dyDescent="0.2">
      <c r="A1597" s="55" t="s">
        <v>22400</v>
      </c>
      <c r="B1597" s="55" t="s">
        <v>4194</v>
      </c>
      <c r="C1597" s="56">
        <v>45992</v>
      </c>
      <c r="D1597" s="55" t="s">
        <v>19325</v>
      </c>
      <c r="E1597" s="56">
        <v>45992</v>
      </c>
      <c r="F1597" s="55">
        <v>80280</v>
      </c>
      <c r="G1597" s="55" t="s">
        <v>19326</v>
      </c>
      <c r="H1597" s="57">
        <v>1932416</v>
      </c>
      <c r="I1597" s="58">
        <v>0</v>
      </c>
      <c r="J1597" s="57">
        <v>154593</v>
      </c>
      <c r="K1597" s="57">
        <v>2087009</v>
      </c>
      <c r="L1597" s="7" t="s">
        <v>51</v>
      </c>
      <c r="M1597" s="6">
        <v>46049</v>
      </c>
      <c r="O1597" s="35">
        <f>IF(Table1[[#This Row],[Phân loại]]="Tồn đầu kỳ",Table1[[#This Row],[Tổng giá trị]],0)</f>
        <v>2087009</v>
      </c>
      <c r="P1597" s="7">
        <f>IF(Table1[[#This Row],[Số còn phải thu ĐK]]&lt;&gt;0,0,IF(Table1[[#This Row],[Phân loại]]="Bán hàng",Table1[[#This Row],[Tổng giá trị]],-Table1[[#This Row],[Tổng giá trị]]))</f>
        <v>0</v>
      </c>
      <c r="Q1597" s="35">
        <f>IF(M1597&lt;&gt;"",IF(O1597&lt;&gt;0,O1597,P1597),0)</f>
        <v>2087009</v>
      </c>
      <c r="R1597" s="7">
        <f>Table1[[#This Row],[Số còn phải thu ĐK]]+Table1[[#This Row],[Giá Trị HD sau CK]]-Table1[[#This Row],[Số tiền đã thu]]</f>
        <v>0</v>
      </c>
      <c r="S1597" s="6">
        <f>IF(Table1[[#This Row],[Ngày hóa đơn]]&lt;&gt;"",Table1[[#This Row],[Ngày hóa đơn]],IF(Table1[[#This Row],[Ngày hạch toán]]&lt;&gt;"",Table1[[#This Row],[Ngày hạch toán]],""))</f>
        <v>45992</v>
      </c>
      <c r="T1597" s="7"/>
      <c r="U1597" s="6">
        <f>IF(Table1[[#This Row],[Ngày tính CN]]="","",S1597+T1597)</f>
        <v>45992</v>
      </c>
      <c r="V1597" s="35">
        <f ca="1">IF(Table1[[#This Row],[Hạn thanh toán]]="","",IF((U1597-NOW())&lt;0,0,(U1597-NOW())))</f>
        <v>0</v>
      </c>
      <c r="W1597" s="35"/>
      <c r="X1597" s="35" t="str">
        <f t="shared" ref="X1597:X1598" ca="1" si="274">IF(OR(U1597="",R1597=0),"",IF((U1597-NOW())&lt;0,-(U1597-NOW()),0))</f>
        <v/>
      </c>
      <c r="Y1597" s="2" t="str">
        <f t="shared" ref="Y1597:Y1598" si="275">IF(R1597=0,"Đã thanh toán",IF(X1597="","",IF(X1597&lt;=0,"Chưa đến hạn thanh toán",IF(X1597&lt;=30,"Nợ quá hạn 30 ngày",IF(X1597&lt;=60,"Nợ quá hạn từ 30 ngày đến 60 ngày",IF(X1597&lt;=90,"Nợ quá hạn từ 60 ngày đến 90 ngày",IF(X1597&lt;=120,"Nợ quá hạn từ 90 ngày đến 120 ngày","Nợ quá hạn hơn 120 ngày có khả năng mất thanh toán")))))))</f>
        <v>Đã thanh toán</v>
      </c>
      <c r="Z1597" s="51">
        <f t="shared" si="236"/>
        <v>45992</v>
      </c>
      <c r="AA1597" s="51">
        <f t="shared" si="237"/>
        <v>46049</v>
      </c>
      <c r="AD1597" s="2" t="str">
        <f>VLOOKUP($A1597,MA_KH!$A:$Q,MA_KH!O$1,0)</f>
        <v>SEVEN</v>
      </c>
      <c r="AE1597" s="2" t="str">
        <f>VLOOKUP($A1597,MA_KH!$A:$Q,MA_KH!P$1,0)</f>
        <v>CÔNG TY CỔ PHẦN SEVEN SYSTEM VIỆT NAM</v>
      </c>
    </row>
    <row r="1598" spans="1:31" ht="25.5" hidden="1" customHeight="1" x14ac:dyDescent="0.2">
      <c r="A1598" s="59" t="s">
        <v>22399</v>
      </c>
      <c r="B1598" s="59" t="s">
        <v>4196</v>
      </c>
      <c r="C1598" s="60">
        <v>45992</v>
      </c>
      <c r="D1598" s="59" t="s">
        <v>19327</v>
      </c>
      <c r="E1598" s="56">
        <v>45992</v>
      </c>
      <c r="F1598" s="59">
        <v>80281</v>
      </c>
      <c r="G1598" s="59" t="s">
        <v>19328</v>
      </c>
      <c r="H1598" s="61">
        <v>111700</v>
      </c>
      <c r="I1598" s="62">
        <v>0</v>
      </c>
      <c r="J1598" s="61">
        <v>8936</v>
      </c>
      <c r="K1598" s="61">
        <v>120636</v>
      </c>
      <c r="L1598" s="7" t="s">
        <v>51</v>
      </c>
      <c r="M1598" s="6">
        <v>46049</v>
      </c>
      <c r="O1598" s="35">
        <f>IF(Table1[[#This Row],[Phân loại]]="Tồn đầu kỳ",Table1[[#This Row],[Tổng giá trị]],0)</f>
        <v>120636</v>
      </c>
      <c r="P1598" s="7">
        <f>IF(Table1[[#This Row],[Số còn phải thu ĐK]]&lt;&gt;0,0,IF(Table1[[#This Row],[Phân loại]]="Bán hàng",Table1[[#This Row],[Tổng giá trị]],-Table1[[#This Row],[Tổng giá trị]]))</f>
        <v>0</v>
      </c>
      <c r="Q1598" s="35">
        <f t="shared" ref="Q1598" si="276">IF(M1598&lt;&gt;"",IF(O1598&lt;&gt;0,O1598,P1598),0)</f>
        <v>120636</v>
      </c>
      <c r="R1598" s="7">
        <f>Table1[[#This Row],[Số còn phải thu ĐK]]+Table1[[#This Row],[Giá Trị HD sau CK]]-Table1[[#This Row],[Số tiền đã thu]]</f>
        <v>0</v>
      </c>
      <c r="S1598" s="6">
        <f>IF(Table1[[#This Row],[Ngày hóa đơn]]&lt;&gt;"",Table1[[#This Row],[Ngày hóa đơn]],IF(Table1[[#This Row],[Ngày hạch toán]]&lt;&gt;"",Table1[[#This Row],[Ngày hạch toán]],""))</f>
        <v>45992</v>
      </c>
      <c r="T1598" s="7"/>
      <c r="U1598" s="6">
        <f>IF(Table1[[#This Row],[Ngày tính CN]]="","",S1598+T1598)</f>
        <v>45992</v>
      </c>
      <c r="V1598" s="35">
        <f ca="1">IF(Table1[[#This Row],[Hạn thanh toán]]="","",IF((U1598-NOW())&lt;0,0,(U1598-NOW())))</f>
        <v>0</v>
      </c>
      <c r="W1598" s="35"/>
      <c r="X1598" s="35" t="str">
        <f t="shared" ca="1" si="274"/>
        <v/>
      </c>
      <c r="Y1598" s="2" t="str">
        <f t="shared" si="275"/>
        <v>Đã thanh toán</v>
      </c>
      <c r="Z1598" s="51">
        <f t="shared" si="236"/>
        <v>45992</v>
      </c>
      <c r="AA1598" s="51">
        <f t="shared" si="237"/>
        <v>46049</v>
      </c>
      <c r="AD1598" s="2" t="str">
        <f>VLOOKUP($A1598,MA_KH!$A:$Q,MA_KH!O$1,0)</f>
        <v>SEVEN</v>
      </c>
      <c r="AE1598" s="2" t="str">
        <f>VLOOKUP($A1598,MA_KH!$A:$Q,MA_KH!P$1,0)</f>
        <v>CÔNG TY CỔ PHẦN SEVEN SYSTEM VIỆT NAM</v>
      </c>
    </row>
    <row r="1599" spans="1:31" ht="25.5" hidden="1" customHeight="1" x14ac:dyDescent="0.2">
      <c r="A1599" s="55" t="s">
        <v>22400</v>
      </c>
      <c r="B1599" s="55" t="s">
        <v>4194</v>
      </c>
      <c r="C1599" s="56">
        <v>45994</v>
      </c>
      <c r="D1599" s="55" t="s">
        <v>19329</v>
      </c>
      <c r="E1599" s="56">
        <v>45994</v>
      </c>
      <c r="F1599" s="55">
        <v>82410</v>
      </c>
      <c r="G1599" s="55" t="s">
        <v>19330</v>
      </c>
      <c r="H1599" s="57">
        <v>2122312</v>
      </c>
      <c r="I1599" s="58">
        <v>0</v>
      </c>
      <c r="J1599" s="57">
        <v>169785</v>
      </c>
      <c r="K1599" s="57">
        <v>2292097</v>
      </c>
      <c r="L1599" s="7" t="s">
        <v>51</v>
      </c>
      <c r="M1599" s="6">
        <v>46049</v>
      </c>
      <c r="O1599" s="35">
        <f>IF(Table1[[#This Row],[Phân loại]]="Tồn đầu kỳ",Table1[[#This Row],[Tổng giá trị]],0)</f>
        <v>2292097</v>
      </c>
      <c r="P1599" s="7">
        <f>IF(Table1[[#This Row],[Số còn phải thu ĐK]]&lt;&gt;0,0,IF(Table1[[#This Row],[Phân loại]]="Bán hàng",Table1[[#This Row],[Tổng giá trị]],-Table1[[#This Row],[Tổng giá trị]]))</f>
        <v>0</v>
      </c>
      <c r="Q1599" s="35">
        <f t="shared" ref="Q1599:Q1600" si="277">IF(M1599&lt;&gt;"",IF(O1599&lt;&gt;0,O1599,P1599),0)</f>
        <v>2292097</v>
      </c>
      <c r="R1599" s="7">
        <f>Table1[[#This Row],[Số còn phải thu ĐK]]+Table1[[#This Row],[Giá Trị HD sau CK]]-Table1[[#This Row],[Số tiền đã thu]]</f>
        <v>0</v>
      </c>
      <c r="S1599" s="6">
        <f>IF(Table1[[#This Row],[Ngày hóa đơn]]&lt;&gt;"",Table1[[#This Row],[Ngày hóa đơn]],IF(Table1[[#This Row],[Ngày hạch toán]]&lt;&gt;"",Table1[[#This Row],[Ngày hạch toán]],""))</f>
        <v>45994</v>
      </c>
      <c r="T1599" s="7"/>
      <c r="U1599" s="6">
        <f>IF(Table1[[#This Row],[Ngày tính CN]]="","",S1599+T1599)</f>
        <v>45994</v>
      </c>
      <c r="V1599" s="35">
        <f ca="1">IF(Table1[[#This Row],[Hạn thanh toán]]="","",IF((U1599-NOW())&lt;0,0,(U1599-NOW())))</f>
        <v>0</v>
      </c>
      <c r="W1599" s="35"/>
      <c r="X1599" s="35" t="str">
        <f t="shared" ref="X1599:X1600" ca="1" si="278">IF(OR(U1599="",R1599=0),"",IF((U1599-NOW())&lt;0,-(U1599-NOW()),0))</f>
        <v/>
      </c>
      <c r="Y1599" s="2" t="str">
        <f t="shared" ref="Y1599:Y1600" si="279">IF(R1599=0,"Đã thanh toán",IF(X1599="","",IF(X1599&lt;=0,"Chưa đến hạn thanh toán",IF(X1599&lt;=30,"Nợ quá hạn 30 ngày",IF(X1599&lt;=60,"Nợ quá hạn từ 30 ngày đến 60 ngày",IF(X1599&lt;=90,"Nợ quá hạn từ 60 ngày đến 90 ngày",IF(X1599&lt;=120,"Nợ quá hạn từ 90 ngày đến 120 ngày","Nợ quá hạn hơn 120 ngày có khả năng mất thanh toán")))))))</f>
        <v>Đã thanh toán</v>
      </c>
      <c r="Z1599" s="51">
        <f t="shared" si="236"/>
        <v>45994</v>
      </c>
      <c r="AA1599" s="51">
        <f t="shared" si="237"/>
        <v>46049</v>
      </c>
      <c r="AD1599" s="2" t="str">
        <f>VLOOKUP($A1599,MA_KH!$A:$Q,MA_KH!O$1,0)</f>
        <v>SEVEN</v>
      </c>
      <c r="AE1599" s="2" t="str">
        <f>VLOOKUP($A1599,MA_KH!$A:$Q,MA_KH!P$1,0)</f>
        <v>CÔNG TY CỔ PHẦN SEVEN SYSTEM VIỆT NAM</v>
      </c>
    </row>
    <row r="1600" spans="1:31" ht="25.5" hidden="1" customHeight="1" x14ac:dyDescent="0.2">
      <c r="A1600" s="59" t="s">
        <v>22399</v>
      </c>
      <c r="B1600" s="59" t="s">
        <v>4196</v>
      </c>
      <c r="C1600" s="60">
        <v>45994</v>
      </c>
      <c r="D1600" s="59" t="s">
        <v>19331</v>
      </c>
      <c r="E1600" s="60">
        <v>45994</v>
      </c>
      <c r="F1600" s="59">
        <v>82411</v>
      </c>
      <c r="G1600" s="59" t="s">
        <v>19332</v>
      </c>
      <c r="H1600" s="61">
        <v>44680</v>
      </c>
      <c r="I1600" s="62">
        <v>0</v>
      </c>
      <c r="J1600" s="61">
        <v>3574</v>
      </c>
      <c r="K1600" s="61">
        <v>48254</v>
      </c>
      <c r="L1600" s="7" t="s">
        <v>51</v>
      </c>
      <c r="M1600" s="6">
        <v>46049</v>
      </c>
      <c r="O1600" s="35">
        <f>IF(Table1[[#This Row],[Phân loại]]="Tồn đầu kỳ",Table1[[#This Row],[Tổng giá trị]],0)</f>
        <v>48254</v>
      </c>
      <c r="P1600" s="7">
        <f>IF(Table1[[#This Row],[Số còn phải thu ĐK]]&lt;&gt;0,0,IF(Table1[[#This Row],[Phân loại]]="Bán hàng",Table1[[#This Row],[Tổng giá trị]],-Table1[[#This Row],[Tổng giá trị]]))</f>
        <v>0</v>
      </c>
      <c r="Q1600" s="35">
        <f t="shared" si="277"/>
        <v>48254</v>
      </c>
      <c r="R1600" s="7">
        <f>Table1[[#This Row],[Số còn phải thu ĐK]]+Table1[[#This Row],[Giá Trị HD sau CK]]-Table1[[#This Row],[Số tiền đã thu]]</f>
        <v>0</v>
      </c>
      <c r="S1600" s="6">
        <f>IF(Table1[[#This Row],[Ngày hóa đơn]]&lt;&gt;"",Table1[[#This Row],[Ngày hóa đơn]],IF(Table1[[#This Row],[Ngày hạch toán]]&lt;&gt;"",Table1[[#This Row],[Ngày hạch toán]],""))</f>
        <v>45994</v>
      </c>
      <c r="T1600" s="7"/>
      <c r="U1600" s="6">
        <f>IF(Table1[[#This Row],[Ngày tính CN]]="","",S1600+T1600)</f>
        <v>45994</v>
      </c>
      <c r="V1600" s="35">
        <f ca="1">IF(Table1[[#This Row],[Hạn thanh toán]]="","",IF((U1600-NOW())&lt;0,0,(U1600-NOW())))</f>
        <v>0</v>
      </c>
      <c r="W1600" s="35"/>
      <c r="X1600" s="35" t="str">
        <f t="shared" ca="1" si="278"/>
        <v/>
      </c>
      <c r="Y1600" s="2" t="str">
        <f t="shared" si="279"/>
        <v>Đã thanh toán</v>
      </c>
      <c r="Z1600" s="51">
        <f t="shared" si="236"/>
        <v>45994</v>
      </c>
      <c r="AA1600" s="51">
        <f t="shared" si="237"/>
        <v>46049</v>
      </c>
      <c r="AD1600" s="2" t="str">
        <f>VLOOKUP($A1600,MA_KH!$A:$Q,MA_KH!O$1,0)</f>
        <v>SEVEN</v>
      </c>
      <c r="AE1600" s="2" t="str">
        <f>VLOOKUP($A1600,MA_KH!$A:$Q,MA_KH!P$1,0)</f>
        <v>CÔNG TY CỔ PHẦN SEVEN SYSTEM VIỆT NAM</v>
      </c>
    </row>
    <row r="1601" spans="1:31" ht="25.5" hidden="1" customHeight="1" x14ac:dyDescent="0.2">
      <c r="A1601" s="59" t="s">
        <v>22400</v>
      </c>
      <c r="B1601" s="59" t="s">
        <v>4194</v>
      </c>
      <c r="C1601" s="60">
        <v>45997</v>
      </c>
      <c r="D1601" s="59" t="s">
        <v>19333</v>
      </c>
      <c r="E1601" s="60">
        <v>45997</v>
      </c>
      <c r="F1601" s="59">
        <v>82412</v>
      </c>
      <c r="G1601" s="59" t="s">
        <v>19334</v>
      </c>
      <c r="H1601" s="61">
        <v>2429484</v>
      </c>
      <c r="I1601" s="62">
        <v>0</v>
      </c>
      <c r="J1601" s="61">
        <v>194359</v>
      </c>
      <c r="K1601" s="61">
        <v>2623843</v>
      </c>
      <c r="L1601" s="7" t="s">
        <v>51</v>
      </c>
      <c r="M1601" s="6">
        <v>46049</v>
      </c>
      <c r="O1601" s="35">
        <f>IF(Table1[[#This Row],[Phân loại]]="Tồn đầu kỳ",Table1[[#This Row],[Tổng giá trị]],0)</f>
        <v>2623843</v>
      </c>
      <c r="P1601" s="7">
        <f>IF(Table1[[#This Row],[Số còn phải thu ĐK]]&lt;&gt;0,0,IF(Table1[[#This Row],[Phân loại]]="Bán hàng",Table1[[#This Row],[Tổng giá trị]],-Table1[[#This Row],[Tổng giá trị]]))</f>
        <v>0</v>
      </c>
      <c r="Q1601" s="35">
        <f t="shared" ref="Q1601" si="280">IF(M1601&lt;&gt;"",IF(O1601&lt;&gt;0,O1601,P1601),0)</f>
        <v>2623843</v>
      </c>
      <c r="R1601" s="7">
        <f>Table1[[#This Row],[Số còn phải thu ĐK]]+Table1[[#This Row],[Giá Trị HD sau CK]]-Table1[[#This Row],[Số tiền đã thu]]</f>
        <v>0</v>
      </c>
      <c r="S1601" s="6">
        <f>IF(Table1[[#This Row],[Ngày hóa đơn]]&lt;&gt;"",Table1[[#This Row],[Ngày hóa đơn]],IF(Table1[[#This Row],[Ngày hạch toán]]&lt;&gt;"",Table1[[#This Row],[Ngày hạch toán]],""))</f>
        <v>45997</v>
      </c>
      <c r="T1601" s="7"/>
      <c r="U1601" s="6">
        <f>IF(Table1[[#This Row],[Ngày tính CN]]="","",S1601+T1601)</f>
        <v>45997</v>
      </c>
      <c r="V1601" s="35">
        <f ca="1">IF(Table1[[#This Row],[Hạn thanh toán]]="","",IF((U1601-NOW())&lt;0,0,(U1601-NOW())))</f>
        <v>0</v>
      </c>
      <c r="W1601" s="35"/>
      <c r="X1601" s="35" t="str">
        <f t="shared" ref="X1601" ca="1" si="281">IF(OR(U1601="",R1601=0),"",IF((U1601-NOW())&lt;0,-(U1601-NOW()),0))</f>
        <v/>
      </c>
      <c r="Y1601" s="2" t="str">
        <f t="shared" ref="Y1601" si="282">IF(R1601=0,"Đã thanh toán",IF(X1601="","",IF(X1601&lt;=0,"Chưa đến hạn thanh toán",IF(X1601&lt;=30,"Nợ quá hạn 30 ngày",IF(X1601&lt;=60,"Nợ quá hạn từ 30 ngày đến 60 ngày",IF(X1601&lt;=90,"Nợ quá hạn từ 60 ngày đến 90 ngày",IF(X1601&lt;=120,"Nợ quá hạn từ 90 ngày đến 120 ngày","Nợ quá hạn hơn 120 ngày có khả năng mất thanh toán")))))))</f>
        <v>Đã thanh toán</v>
      </c>
      <c r="Z1601" s="51">
        <f t="shared" si="236"/>
        <v>45997</v>
      </c>
      <c r="AA1601" s="51">
        <f t="shared" si="237"/>
        <v>46049</v>
      </c>
      <c r="AD1601" s="2" t="str">
        <f>VLOOKUP($A1601,MA_KH!$A:$Q,MA_KH!O$1,0)</f>
        <v>SEVEN</v>
      </c>
      <c r="AE1601" s="2" t="str">
        <f>VLOOKUP($A1601,MA_KH!$A:$Q,MA_KH!P$1,0)</f>
        <v>CÔNG TY CỔ PHẦN SEVEN SYSTEM VIỆT NAM</v>
      </c>
    </row>
    <row r="1602" spans="1:31" ht="25.5" hidden="1" customHeight="1" x14ac:dyDescent="0.2">
      <c r="A1602" s="59" t="s">
        <v>22436</v>
      </c>
      <c r="B1602" s="59" t="s">
        <v>3966</v>
      </c>
      <c r="C1602" s="60">
        <v>45964</v>
      </c>
      <c r="D1602" s="59" t="s">
        <v>19337</v>
      </c>
      <c r="E1602" s="60">
        <v>45964</v>
      </c>
      <c r="F1602" s="59">
        <v>72980</v>
      </c>
      <c r="G1602" s="59" t="s">
        <v>4362</v>
      </c>
      <c r="H1602" s="61">
        <v>1799633</v>
      </c>
      <c r="I1602" s="62">
        <v>0</v>
      </c>
      <c r="J1602" s="61">
        <v>143971</v>
      </c>
      <c r="K1602" s="61">
        <v>1943604</v>
      </c>
      <c r="L1602" s="7" t="s">
        <v>51</v>
      </c>
      <c r="M1602" s="6">
        <v>46050</v>
      </c>
      <c r="O1602" s="35">
        <f>IF(Table1[[#This Row],[Phân loại]]="Tồn đầu kỳ",Table1[[#This Row],[Tổng giá trị]],0)</f>
        <v>1943604</v>
      </c>
      <c r="P1602" s="7">
        <f>IF(Table1[[#This Row],[Số còn phải thu ĐK]]&lt;&gt;0,0,IF(Table1[[#This Row],[Phân loại]]="Bán hàng",Table1[[#This Row],[Tổng giá trị]],-Table1[[#This Row],[Tổng giá trị]]))</f>
        <v>0</v>
      </c>
      <c r="Q1602" s="35">
        <f t="shared" ref="Q1602" si="283">IF(M1602&lt;&gt;"",IF(O1602&lt;&gt;0,O1602,P1602),0)</f>
        <v>1943604</v>
      </c>
      <c r="R1602" s="7">
        <f>Table1[[#This Row],[Số còn phải thu ĐK]]+Table1[[#This Row],[Giá Trị HD sau CK]]-Table1[[#This Row],[Số tiền đã thu]]</f>
        <v>0</v>
      </c>
      <c r="S1602" s="6">
        <f>IF(Table1[[#This Row],[Ngày hóa đơn]]&lt;&gt;"",Table1[[#This Row],[Ngày hóa đơn]],IF(Table1[[#This Row],[Ngày hạch toán]]&lt;&gt;"",Table1[[#This Row],[Ngày hạch toán]],""))</f>
        <v>45964</v>
      </c>
      <c r="T1602" s="7"/>
      <c r="U1602" s="6">
        <f>IF(Table1[[#This Row],[Ngày tính CN]]="","",S1602+T1602)</f>
        <v>45964</v>
      </c>
      <c r="V1602" s="35">
        <f ca="1">IF(Table1[[#This Row],[Hạn thanh toán]]="","",IF((U1602-NOW())&lt;0,0,(U1602-NOW())))</f>
        <v>0</v>
      </c>
      <c r="W1602" s="35"/>
      <c r="X1602" s="35" t="str">
        <f t="shared" ref="X1602" ca="1" si="284">IF(OR(U1602="",R1602=0),"",IF((U1602-NOW())&lt;0,-(U1602-NOW()),0))</f>
        <v/>
      </c>
      <c r="Y1602" s="2" t="str">
        <f t="shared" ref="Y1602" si="285">IF(R1602=0,"Đã thanh toán",IF(X1602="","",IF(X1602&lt;=0,"Chưa đến hạn thanh toán",IF(X1602&lt;=30,"Nợ quá hạn 30 ngày",IF(X1602&lt;=60,"Nợ quá hạn từ 30 ngày đến 60 ngày",IF(X1602&lt;=90,"Nợ quá hạn từ 60 ngày đến 90 ngày",IF(X1602&lt;=120,"Nợ quá hạn từ 90 ngày đến 120 ngày","Nợ quá hạn hơn 120 ngày có khả năng mất thanh toán")))))))</f>
        <v>Đã thanh toán</v>
      </c>
      <c r="Z1602" s="51">
        <f t="shared" si="236"/>
        <v>45964</v>
      </c>
      <c r="AA1602" s="51">
        <f t="shared" si="237"/>
        <v>46050</v>
      </c>
      <c r="AD1602" s="2" t="str">
        <f>VLOOKUP($A1602,MA_KH!$A:$Q,MA_KH!O$1,0)</f>
        <v>SMART</v>
      </c>
      <c r="AE1602" s="2" t="str">
        <f>VLOOKUP($A1602,MA_KH!$A:$Q,MA_KH!P$1,0)</f>
        <v>CÔNG TY TNHH KINH DOANH THƯƠNG MẠI VÀ DỊCH VỤ SUNSHINE MART</v>
      </c>
    </row>
    <row r="1603" spans="1:31" ht="25.5" hidden="1" customHeight="1" x14ac:dyDescent="0.2">
      <c r="A1603" s="55" t="s">
        <v>22436</v>
      </c>
      <c r="B1603" s="55" t="s">
        <v>3966</v>
      </c>
      <c r="C1603" s="56">
        <v>45965</v>
      </c>
      <c r="D1603" s="55" t="s">
        <v>19338</v>
      </c>
      <c r="E1603" s="56">
        <v>45965</v>
      </c>
      <c r="F1603" s="55">
        <v>73062</v>
      </c>
      <c r="G1603" s="55" t="s">
        <v>3967</v>
      </c>
      <c r="H1603" s="57">
        <v>718255</v>
      </c>
      <c r="I1603" s="58">
        <v>0</v>
      </c>
      <c r="J1603" s="57">
        <v>57460</v>
      </c>
      <c r="K1603" s="57">
        <v>775715</v>
      </c>
      <c r="L1603" s="7" t="s">
        <v>51</v>
      </c>
      <c r="M1603" s="6">
        <v>46050</v>
      </c>
      <c r="O1603" s="35">
        <f>IF(Table1[[#This Row],[Phân loại]]="Tồn đầu kỳ",Table1[[#This Row],[Tổng giá trị]],0)</f>
        <v>775715</v>
      </c>
      <c r="P1603" s="7">
        <f>IF(Table1[[#This Row],[Số còn phải thu ĐK]]&lt;&gt;0,0,IF(Table1[[#This Row],[Phân loại]]="Bán hàng",Table1[[#This Row],[Tổng giá trị]],-Table1[[#This Row],[Tổng giá trị]]))</f>
        <v>0</v>
      </c>
      <c r="Q1603" s="35">
        <f t="shared" ref="Q1603:Q1604" si="286">IF(M1603&lt;&gt;"",IF(O1603&lt;&gt;0,O1603,P1603),0)</f>
        <v>775715</v>
      </c>
      <c r="R1603" s="7">
        <f>Table1[[#This Row],[Số còn phải thu ĐK]]+Table1[[#This Row],[Giá Trị HD sau CK]]-Table1[[#This Row],[Số tiền đã thu]]</f>
        <v>0</v>
      </c>
      <c r="S1603" s="6">
        <f>IF(Table1[[#This Row],[Ngày hóa đơn]]&lt;&gt;"",Table1[[#This Row],[Ngày hóa đơn]],IF(Table1[[#This Row],[Ngày hạch toán]]&lt;&gt;"",Table1[[#This Row],[Ngày hạch toán]],""))</f>
        <v>45965</v>
      </c>
      <c r="T1603" s="7"/>
      <c r="U1603" s="6">
        <f>IF(Table1[[#This Row],[Ngày tính CN]]="","",S1603+T1603)</f>
        <v>45965</v>
      </c>
      <c r="V1603" s="35">
        <f ca="1">IF(Table1[[#This Row],[Hạn thanh toán]]="","",IF((U1603-NOW())&lt;0,0,(U1603-NOW())))</f>
        <v>0</v>
      </c>
      <c r="W1603" s="35"/>
      <c r="X1603" s="35" t="str">
        <f t="shared" ref="X1603:X1604" ca="1" si="287">IF(OR(U1603="",R1603=0),"",IF((U1603-NOW())&lt;0,-(U1603-NOW()),0))</f>
        <v/>
      </c>
      <c r="Y1603" s="2" t="str">
        <f t="shared" ref="Y1603:Y1604" si="288">IF(R1603=0,"Đã thanh toán",IF(X1603="","",IF(X1603&lt;=0,"Chưa đến hạn thanh toán",IF(X1603&lt;=30,"Nợ quá hạn 30 ngày",IF(X1603&lt;=60,"Nợ quá hạn từ 30 ngày đến 60 ngày",IF(X1603&lt;=90,"Nợ quá hạn từ 60 ngày đến 90 ngày",IF(X1603&lt;=120,"Nợ quá hạn từ 90 ngày đến 120 ngày","Nợ quá hạn hơn 120 ngày có khả năng mất thanh toán")))))))</f>
        <v>Đã thanh toán</v>
      </c>
      <c r="Z1603" s="51">
        <f t="shared" si="236"/>
        <v>45965</v>
      </c>
      <c r="AA1603" s="51">
        <f t="shared" si="237"/>
        <v>46050</v>
      </c>
      <c r="AD1603" s="2" t="str">
        <f>VLOOKUP($A1603,MA_KH!$A:$Q,MA_KH!O$1,0)</f>
        <v>SMART</v>
      </c>
      <c r="AE1603" s="2" t="str">
        <f>VLOOKUP($A1603,MA_KH!$A:$Q,MA_KH!P$1,0)</f>
        <v>CÔNG TY TNHH KINH DOANH THƯƠNG MẠI VÀ DỊCH VỤ SUNSHINE MART</v>
      </c>
    </row>
    <row r="1604" spans="1:31" ht="25.5" hidden="1" customHeight="1" x14ac:dyDescent="0.2">
      <c r="A1604" s="59" t="s">
        <v>22436</v>
      </c>
      <c r="B1604" s="59" t="s">
        <v>3966</v>
      </c>
      <c r="C1604" s="60">
        <v>45965</v>
      </c>
      <c r="D1604" s="59" t="s">
        <v>19339</v>
      </c>
      <c r="E1604" s="60">
        <v>45965</v>
      </c>
      <c r="F1604" s="59">
        <v>73063</v>
      </c>
      <c r="G1604" s="59" t="s">
        <v>3967</v>
      </c>
      <c r="H1604" s="61">
        <v>998039</v>
      </c>
      <c r="I1604" s="62">
        <v>0</v>
      </c>
      <c r="J1604" s="61">
        <v>79843</v>
      </c>
      <c r="K1604" s="61">
        <v>1077882</v>
      </c>
      <c r="L1604" s="7" t="s">
        <v>51</v>
      </c>
      <c r="M1604" s="6">
        <v>46050</v>
      </c>
      <c r="O1604" s="35">
        <f>IF(Table1[[#This Row],[Phân loại]]="Tồn đầu kỳ",Table1[[#This Row],[Tổng giá trị]],0)</f>
        <v>1077882</v>
      </c>
      <c r="P1604" s="7">
        <f>IF(Table1[[#This Row],[Số còn phải thu ĐK]]&lt;&gt;0,0,IF(Table1[[#This Row],[Phân loại]]="Bán hàng",Table1[[#This Row],[Tổng giá trị]],-Table1[[#This Row],[Tổng giá trị]]))</f>
        <v>0</v>
      </c>
      <c r="Q1604" s="35">
        <f t="shared" si="286"/>
        <v>1077882</v>
      </c>
      <c r="R1604" s="7">
        <f>Table1[[#This Row],[Số còn phải thu ĐK]]+Table1[[#This Row],[Giá Trị HD sau CK]]-Table1[[#This Row],[Số tiền đã thu]]</f>
        <v>0</v>
      </c>
      <c r="S1604" s="6">
        <f>IF(Table1[[#This Row],[Ngày hóa đơn]]&lt;&gt;"",Table1[[#This Row],[Ngày hóa đơn]],IF(Table1[[#This Row],[Ngày hạch toán]]&lt;&gt;"",Table1[[#This Row],[Ngày hạch toán]],""))</f>
        <v>45965</v>
      </c>
      <c r="T1604" s="7"/>
      <c r="U1604" s="6">
        <f>IF(Table1[[#This Row],[Ngày tính CN]]="","",S1604+T1604)</f>
        <v>45965</v>
      </c>
      <c r="V1604" s="35">
        <f ca="1">IF(Table1[[#This Row],[Hạn thanh toán]]="","",IF((U1604-NOW())&lt;0,0,(U1604-NOW())))</f>
        <v>0</v>
      </c>
      <c r="W1604" s="35"/>
      <c r="X1604" s="35" t="str">
        <f t="shared" ca="1" si="287"/>
        <v/>
      </c>
      <c r="Y1604" s="2" t="str">
        <f t="shared" si="288"/>
        <v>Đã thanh toán</v>
      </c>
      <c r="Z1604" s="51">
        <f t="shared" ref="Z1604:Z1667" si="289">IF(S1604="","",S1604)</f>
        <v>45965</v>
      </c>
      <c r="AA1604" s="51">
        <f t="shared" ref="AA1604:AA1667" si="290">IF(M1604="","",M1604)</f>
        <v>46050</v>
      </c>
      <c r="AD1604" s="2" t="str">
        <f>VLOOKUP($A1604,MA_KH!$A:$Q,MA_KH!O$1,0)</f>
        <v>SMART</v>
      </c>
      <c r="AE1604" s="2" t="str">
        <f>VLOOKUP($A1604,MA_KH!$A:$Q,MA_KH!P$1,0)</f>
        <v>CÔNG TY TNHH KINH DOANH THƯƠNG MẠI VÀ DỊCH VỤ SUNSHINE MART</v>
      </c>
    </row>
    <row r="1605" spans="1:31" ht="25.5" hidden="1" customHeight="1" x14ac:dyDescent="0.2">
      <c r="A1605" s="59" t="s">
        <v>22436</v>
      </c>
      <c r="B1605" s="59" t="s">
        <v>3966</v>
      </c>
      <c r="C1605" s="60">
        <v>45968</v>
      </c>
      <c r="D1605" s="59" t="s">
        <v>19340</v>
      </c>
      <c r="E1605" s="60">
        <v>45968</v>
      </c>
      <c r="F1605" s="59">
        <v>74387</v>
      </c>
      <c r="G1605" s="71" t="s">
        <v>19341</v>
      </c>
      <c r="H1605" s="61">
        <v>1434727</v>
      </c>
      <c r="I1605" s="62">
        <v>0</v>
      </c>
      <c r="J1605" s="61">
        <v>114778</v>
      </c>
      <c r="K1605" s="61">
        <v>1549505</v>
      </c>
      <c r="L1605" s="7" t="s">
        <v>51</v>
      </c>
      <c r="O1605" s="35">
        <f>IF(Table1[[#This Row],[Phân loại]]="Tồn đầu kỳ",Table1[[#This Row],[Tổng giá trị]],0)</f>
        <v>1549505</v>
      </c>
      <c r="P1605" s="7">
        <f>IF(Table1[[#This Row],[Số còn phải thu ĐK]]&lt;&gt;0,0,IF(Table1[[#This Row],[Phân loại]]="Bán hàng",Table1[[#This Row],[Tổng giá trị]],-Table1[[#This Row],[Tổng giá trị]]))</f>
        <v>0</v>
      </c>
      <c r="Q1605" s="35">
        <f>IF(M1605&lt;&gt;"",IF(O1605&lt;&gt;0,O1605,P1605),0)</f>
        <v>0</v>
      </c>
      <c r="R1605" s="7">
        <f>Table1[[#This Row],[Số còn phải thu ĐK]]+Table1[[#This Row],[Giá Trị HD sau CK]]-Table1[[#This Row],[Số tiền đã thu]]</f>
        <v>1549505</v>
      </c>
      <c r="S1605" s="6">
        <f>IF(Table1[[#This Row],[Ngày hóa đơn]]&lt;&gt;"",Table1[[#This Row],[Ngày hóa đơn]],IF(Table1[[#This Row],[Ngày hạch toán]]&lt;&gt;"",Table1[[#This Row],[Ngày hạch toán]],""))</f>
        <v>45968</v>
      </c>
      <c r="T1605" s="7"/>
      <c r="U1605" s="6">
        <f>IF(Table1[[#This Row],[Ngày tính CN]]="","",S1605+T1605)</f>
        <v>45968</v>
      </c>
      <c r="V1605" s="35">
        <f ca="1">IF(Table1[[#This Row],[Hạn thanh toán]]="","",IF((U1605-NOW())&lt;0,0,(U1605-NOW())))</f>
        <v>0</v>
      </c>
      <c r="W1605" s="35"/>
      <c r="X1605" s="35">
        <f ca="1">IF(OR(U1605="",R1605=0),"",IF((U1605-NOW())&lt;0,-(U1605-NOW()),0))</f>
        <v>202.49032025462657</v>
      </c>
      <c r="Y1605" s="2" t="str">
        <f ca="1">IF(R1605=0,"Đã thanh toán",IF(X1605="","",IF(X1605&lt;=0,"Chưa đến hạn thanh toán",IF(X1605&lt;=30,"Nợ quá hạn 30 ngày",IF(X1605&lt;=60,"Nợ quá hạn từ 30 ngày đến 60 ngày",IF(X1605&lt;=90,"Nợ quá hạn từ 60 ngày đến 90 ngày",IF(X1605&lt;=120,"Nợ quá hạn từ 90 ngày đến 120 ngày","Nợ quá hạn hơn 120 ngày có khả năng mất thanh toán")))))))</f>
        <v>Nợ quá hạn hơn 120 ngày có khả năng mất thanh toán</v>
      </c>
      <c r="Z1605" s="51">
        <f t="shared" si="289"/>
        <v>45968</v>
      </c>
      <c r="AA1605" s="51" t="str">
        <f t="shared" si="290"/>
        <v/>
      </c>
      <c r="AD1605" s="2" t="str">
        <f>VLOOKUP($A1605,MA_KH!$A:$Q,MA_KH!O$1,0)</f>
        <v>SMART</v>
      </c>
      <c r="AE1605" s="2" t="str">
        <f>VLOOKUP($A1605,MA_KH!$A:$Q,MA_KH!P$1,0)</f>
        <v>CÔNG TY TNHH KINH DOANH THƯƠNG MẠI VÀ DỊCH VỤ SUNSHINE MART</v>
      </c>
    </row>
    <row r="1606" spans="1:31" ht="25.5" hidden="1" customHeight="1" x14ac:dyDescent="0.2">
      <c r="A1606" s="59" t="s">
        <v>22436</v>
      </c>
      <c r="B1606" s="59" t="s">
        <v>3966</v>
      </c>
      <c r="C1606" s="60">
        <v>45980</v>
      </c>
      <c r="D1606" s="59" t="s">
        <v>19342</v>
      </c>
      <c r="E1606" s="60">
        <v>45980</v>
      </c>
      <c r="F1606" s="59">
        <v>76955</v>
      </c>
      <c r="G1606" s="59" t="s">
        <v>4362</v>
      </c>
      <c r="H1606" s="61">
        <v>1301893</v>
      </c>
      <c r="I1606" s="62">
        <v>0</v>
      </c>
      <c r="J1606" s="61">
        <v>104151</v>
      </c>
      <c r="K1606" s="61">
        <v>1406044</v>
      </c>
      <c r="L1606" s="7" t="s">
        <v>51</v>
      </c>
      <c r="M1606" s="6">
        <v>46050</v>
      </c>
      <c r="O1606" s="35">
        <f>IF(Table1[[#This Row],[Phân loại]]="Tồn đầu kỳ",Table1[[#This Row],[Tổng giá trị]],0)</f>
        <v>1406044</v>
      </c>
      <c r="P1606" s="7">
        <f>IF(Table1[[#This Row],[Số còn phải thu ĐK]]&lt;&gt;0,0,IF(Table1[[#This Row],[Phân loại]]="Bán hàng",Table1[[#This Row],[Tổng giá trị]],-Table1[[#This Row],[Tổng giá trị]]))</f>
        <v>0</v>
      </c>
      <c r="Q1606" s="35">
        <f>IF(M1606&lt;&gt;"",IF(O1606&lt;&gt;0,O1606,P1606),0)</f>
        <v>1406044</v>
      </c>
      <c r="R1606" s="7">
        <f>Table1[[#This Row],[Số còn phải thu ĐK]]+Table1[[#This Row],[Giá Trị HD sau CK]]-Table1[[#This Row],[Số tiền đã thu]]</f>
        <v>0</v>
      </c>
      <c r="S1606" s="6">
        <f>IF(Table1[[#This Row],[Ngày hóa đơn]]&lt;&gt;"",Table1[[#This Row],[Ngày hóa đơn]],IF(Table1[[#This Row],[Ngày hạch toán]]&lt;&gt;"",Table1[[#This Row],[Ngày hạch toán]],""))</f>
        <v>45980</v>
      </c>
      <c r="T1606" s="7"/>
      <c r="U1606" s="6">
        <f>IF(Table1[[#This Row],[Ngày tính CN]]="","",S1606+T1606)</f>
        <v>45980</v>
      </c>
      <c r="V1606" s="35">
        <f ca="1">IF(Table1[[#This Row],[Hạn thanh toán]]="","",IF((U1606-NOW())&lt;0,0,(U1606-NOW())))</f>
        <v>0</v>
      </c>
      <c r="W1606" s="35"/>
      <c r="X1606" s="35" t="str">
        <f ca="1">IF(OR(U1606="",R1606=0),"",IF((U1606-NOW())&lt;0,-(U1606-NOW()),0))</f>
        <v/>
      </c>
      <c r="Y1606" s="2" t="str">
        <f>IF(R1606=0,"Đã thanh toán",IF(X1606="","",IF(X1606&lt;=0,"Chưa đến hạn thanh toán",IF(X1606&lt;=30,"Nợ quá hạn 30 ngày",IF(X1606&lt;=60,"Nợ quá hạn từ 30 ngày đến 60 ngày",IF(X1606&lt;=90,"Nợ quá hạn từ 60 ngày đến 90 ngày",IF(X1606&lt;=120,"Nợ quá hạn từ 90 ngày đến 120 ngày","Nợ quá hạn hơn 120 ngày có khả năng mất thanh toán")))))))</f>
        <v>Đã thanh toán</v>
      </c>
      <c r="Z1606" s="51">
        <f t="shared" si="289"/>
        <v>45980</v>
      </c>
      <c r="AA1606" s="51">
        <f t="shared" si="290"/>
        <v>46050</v>
      </c>
      <c r="AD1606" s="2" t="str">
        <f>VLOOKUP($A1606,MA_KH!$A:$Q,MA_KH!O$1,0)</f>
        <v>SMART</v>
      </c>
      <c r="AE1606" s="2" t="str">
        <f>VLOOKUP($A1606,MA_KH!$A:$Q,MA_KH!P$1,0)</f>
        <v>CÔNG TY TNHH KINH DOANH THƯƠNG MẠI VÀ DỊCH VỤ SUNSHINE MART</v>
      </c>
    </row>
    <row r="1607" spans="1:31" ht="25.5" hidden="1" customHeight="1" x14ac:dyDescent="0.2">
      <c r="A1607" s="55" t="s">
        <v>22436</v>
      </c>
      <c r="B1607" s="55" t="s">
        <v>3966</v>
      </c>
      <c r="C1607" s="56">
        <v>45981</v>
      </c>
      <c r="D1607" s="55" t="s">
        <v>19343</v>
      </c>
      <c r="E1607" s="56">
        <v>45981</v>
      </c>
      <c r="F1607" s="55">
        <v>77934</v>
      </c>
      <c r="G1607" s="55" t="s">
        <v>3967</v>
      </c>
      <c r="H1607" s="57">
        <v>1113214</v>
      </c>
      <c r="I1607" s="58">
        <v>0</v>
      </c>
      <c r="J1607" s="57">
        <v>89057</v>
      </c>
      <c r="K1607" s="57">
        <v>1202271</v>
      </c>
      <c r="L1607" s="7" t="s">
        <v>51</v>
      </c>
      <c r="M1607" s="6">
        <v>46050</v>
      </c>
      <c r="O1607" s="35">
        <f>IF(Table1[[#This Row],[Phân loại]]="Tồn đầu kỳ",Table1[[#This Row],[Tổng giá trị]],0)</f>
        <v>1202271</v>
      </c>
      <c r="P1607" s="7">
        <f>IF(Table1[[#This Row],[Số còn phải thu ĐK]]&lt;&gt;0,0,IF(Table1[[#This Row],[Phân loại]]="Bán hàng",Table1[[#This Row],[Tổng giá trị]],-Table1[[#This Row],[Tổng giá trị]]))</f>
        <v>0</v>
      </c>
      <c r="Q1607" s="35">
        <f t="shared" ref="Q1607:Q1608" si="291">IF(M1607&lt;&gt;"",IF(O1607&lt;&gt;0,O1607,P1607),0)</f>
        <v>1202271</v>
      </c>
      <c r="R1607" s="7">
        <f>Table1[[#This Row],[Số còn phải thu ĐK]]+Table1[[#This Row],[Giá Trị HD sau CK]]-Table1[[#This Row],[Số tiền đã thu]]</f>
        <v>0</v>
      </c>
      <c r="S1607" s="6">
        <f>IF(Table1[[#This Row],[Ngày hóa đơn]]&lt;&gt;"",Table1[[#This Row],[Ngày hóa đơn]],IF(Table1[[#This Row],[Ngày hạch toán]]&lt;&gt;"",Table1[[#This Row],[Ngày hạch toán]],""))</f>
        <v>45981</v>
      </c>
      <c r="T1607" s="7"/>
      <c r="U1607" s="6">
        <f>IF(Table1[[#This Row],[Ngày tính CN]]="","",S1607+T1607)</f>
        <v>45981</v>
      </c>
      <c r="V1607" s="35">
        <f ca="1">IF(Table1[[#This Row],[Hạn thanh toán]]="","",IF((U1607-NOW())&lt;0,0,(U1607-NOW())))</f>
        <v>0</v>
      </c>
      <c r="W1607" s="35"/>
      <c r="X1607" s="35" t="str">
        <f t="shared" ref="X1607:X1608" ca="1" si="292">IF(OR(U1607="",R1607=0),"",IF((U1607-NOW())&lt;0,-(U1607-NOW()),0))</f>
        <v/>
      </c>
      <c r="Y1607" s="2" t="str">
        <f t="shared" ref="Y1607:Y1608" si="293">IF(R1607=0,"Đã thanh toán",IF(X1607="","",IF(X1607&lt;=0,"Chưa đến hạn thanh toán",IF(X1607&lt;=30,"Nợ quá hạn 30 ngày",IF(X1607&lt;=60,"Nợ quá hạn từ 30 ngày đến 60 ngày",IF(X1607&lt;=90,"Nợ quá hạn từ 60 ngày đến 90 ngày",IF(X1607&lt;=120,"Nợ quá hạn từ 90 ngày đến 120 ngày","Nợ quá hạn hơn 120 ngày có khả năng mất thanh toán")))))))</f>
        <v>Đã thanh toán</v>
      </c>
      <c r="Z1607" s="51">
        <f t="shared" si="289"/>
        <v>45981</v>
      </c>
      <c r="AA1607" s="51">
        <f t="shared" si="290"/>
        <v>46050</v>
      </c>
      <c r="AD1607" s="2" t="str">
        <f>VLOOKUP($A1607,MA_KH!$A:$Q,MA_KH!O$1,0)</f>
        <v>SMART</v>
      </c>
      <c r="AE1607" s="2" t="str">
        <f>VLOOKUP($A1607,MA_KH!$A:$Q,MA_KH!P$1,0)</f>
        <v>CÔNG TY TNHH KINH DOANH THƯƠNG MẠI VÀ DỊCH VỤ SUNSHINE MART</v>
      </c>
    </row>
    <row r="1608" spans="1:31" ht="25.5" hidden="1" customHeight="1" x14ac:dyDescent="0.2">
      <c r="A1608" s="59" t="s">
        <v>22436</v>
      </c>
      <c r="B1608" s="59" t="s">
        <v>3966</v>
      </c>
      <c r="C1608" s="60">
        <v>45981</v>
      </c>
      <c r="D1608" s="59" t="s">
        <v>19344</v>
      </c>
      <c r="E1608" s="60">
        <v>45981</v>
      </c>
      <c r="F1608" s="59">
        <v>77935</v>
      </c>
      <c r="G1608" s="59" t="s">
        <v>4162</v>
      </c>
      <c r="H1608" s="61">
        <v>1919042</v>
      </c>
      <c r="I1608" s="62">
        <v>0</v>
      </c>
      <c r="J1608" s="61">
        <v>153523</v>
      </c>
      <c r="K1608" s="61">
        <v>2072565</v>
      </c>
      <c r="L1608" s="7" t="s">
        <v>51</v>
      </c>
      <c r="M1608" s="6">
        <v>46050</v>
      </c>
      <c r="O1608" s="35">
        <f>IF(Table1[[#This Row],[Phân loại]]="Tồn đầu kỳ",Table1[[#This Row],[Tổng giá trị]],0)</f>
        <v>2072565</v>
      </c>
      <c r="P1608" s="7">
        <f>IF(Table1[[#This Row],[Số còn phải thu ĐK]]&lt;&gt;0,0,IF(Table1[[#This Row],[Phân loại]]="Bán hàng",Table1[[#This Row],[Tổng giá trị]],-Table1[[#This Row],[Tổng giá trị]]))</f>
        <v>0</v>
      </c>
      <c r="Q1608" s="35">
        <f t="shared" si="291"/>
        <v>2072565</v>
      </c>
      <c r="R1608" s="7">
        <f>Table1[[#This Row],[Số còn phải thu ĐK]]+Table1[[#This Row],[Giá Trị HD sau CK]]-Table1[[#This Row],[Số tiền đã thu]]</f>
        <v>0</v>
      </c>
      <c r="S1608" s="6">
        <f>IF(Table1[[#This Row],[Ngày hóa đơn]]&lt;&gt;"",Table1[[#This Row],[Ngày hóa đơn]],IF(Table1[[#This Row],[Ngày hạch toán]]&lt;&gt;"",Table1[[#This Row],[Ngày hạch toán]],""))</f>
        <v>45981</v>
      </c>
      <c r="T1608" s="7"/>
      <c r="U1608" s="6">
        <f>IF(Table1[[#This Row],[Ngày tính CN]]="","",S1608+T1608)</f>
        <v>45981</v>
      </c>
      <c r="V1608" s="35">
        <f ca="1">IF(Table1[[#This Row],[Hạn thanh toán]]="","",IF((U1608-NOW())&lt;0,0,(U1608-NOW())))</f>
        <v>0</v>
      </c>
      <c r="W1608" s="35"/>
      <c r="X1608" s="35" t="str">
        <f t="shared" ca="1" si="292"/>
        <v/>
      </c>
      <c r="Y1608" s="2" t="str">
        <f t="shared" si="293"/>
        <v>Đã thanh toán</v>
      </c>
      <c r="Z1608" s="51">
        <f t="shared" si="289"/>
        <v>45981</v>
      </c>
      <c r="AA1608" s="51">
        <f t="shared" si="290"/>
        <v>46050</v>
      </c>
      <c r="AD1608" s="2" t="str">
        <f>VLOOKUP($A1608,MA_KH!$A:$Q,MA_KH!O$1,0)</f>
        <v>SMART</v>
      </c>
      <c r="AE1608" s="2" t="str">
        <f>VLOOKUP($A1608,MA_KH!$A:$Q,MA_KH!P$1,0)</f>
        <v>CÔNG TY TNHH KINH DOANH THƯƠNG MẠI VÀ DỊCH VỤ SUNSHINE MART</v>
      </c>
    </row>
    <row r="1609" spans="1:31" ht="25.5" hidden="1" customHeight="1" x14ac:dyDescent="0.2">
      <c r="A1609" s="59" t="s">
        <v>22545</v>
      </c>
      <c r="B1609" s="59" t="s">
        <v>4495</v>
      </c>
      <c r="C1609" s="60">
        <v>45964</v>
      </c>
      <c r="D1609" s="59" t="s">
        <v>19364</v>
      </c>
      <c r="E1609" s="60">
        <v>45964</v>
      </c>
      <c r="F1609" s="59">
        <v>72972</v>
      </c>
      <c r="G1609" s="59" t="s">
        <v>19365</v>
      </c>
      <c r="H1609" s="61">
        <v>1004890</v>
      </c>
      <c r="I1609" s="62">
        <v>0</v>
      </c>
      <c r="J1609" s="61">
        <v>80391</v>
      </c>
      <c r="K1609" s="61">
        <v>1085281</v>
      </c>
      <c r="L1609" s="7" t="s">
        <v>51</v>
      </c>
      <c r="M1609" s="6">
        <v>46029</v>
      </c>
      <c r="O1609" s="35">
        <f>IF(Table1[[#This Row],[Phân loại]]="Tồn đầu kỳ",Table1[[#This Row],[Tổng giá trị]],0)</f>
        <v>1085281</v>
      </c>
      <c r="P1609" s="7">
        <f>IF(Table1[[#This Row],[Số còn phải thu ĐK]]&lt;&gt;0,0,IF(Table1[[#This Row],[Phân loại]]="Bán hàng",Table1[[#This Row],[Tổng giá trị]],-Table1[[#This Row],[Tổng giá trị]]))</f>
        <v>0</v>
      </c>
      <c r="Q1609" s="35">
        <f t="shared" ref="Q1609:Q1610" si="294">IF(M1609&lt;&gt;"",IF(O1609&lt;&gt;0,O1609,P1609),0)</f>
        <v>1085281</v>
      </c>
      <c r="R1609" s="7">
        <f>Table1[[#This Row],[Số còn phải thu ĐK]]+Table1[[#This Row],[Giá Trị HD sau CK]]-Table1[[#This Row],[Số tiền đã thu]]</f>
        <v>0</v>
      </c>
      <c r="S1609" s="6">
        <f>IF(Table1[[#This Row],[Ngày hóa đơn]]&lt;&gt;"",Table1[[#This Row],[Ngày hóa đơn]],IF(Table1[[#This Row],[Ngày hạch toán]]&lt;&gt;"",Table1[[#This Row],[Ngày hạch toán]],""))</f>
        <v>45964</v>
      </c>
      <c r="T1609" s="7"/>
      <c r="U1609" s="6">
        <f>IF(Table1[[#This Row],[Ngày tính CN]]="","",S1609+T1609)</f>
        <v>45964</v>
      </c>
      <c r="V1609" s="35">
        <f ca="1">IF(Table1[[#This Row],[Hạn thanh toán]]="","",IF((U1609-NOW())&lt;0,0,(U1609-NOW())))</f>
        <v>0</v>
      </c>
      <c r="W1609" s="35"/>
      <c r="X1609" s="35" t="str">
        <f t="shared" ref="X1609:X1610" ca="1" si="295">IF(OR(U1609="",R1609=0),"",IF((U1609-NOW())&lt;0,-(U1609-NOW()),0))</f>
        <v/>
      </c>
      <c r="Y1609" s="2" t="str">
        <f t="shared" ref="Y1609:Y1610" si="296">IF(R1609=0,"Đã thanh toán",IF(X1609="","",IF(X1609&lt;=0,"Chưa đến hạn thanh toán",IF(X1609&lt;=30,"Nợ quá hạn 30 ngày",IF(X1609&lt;=60,"Nợ quá hạn từ 30 ngày đến 60 ngày",IF(X1609&lt;=90,"Nợ quá hạn từ 60 ngày đến 90 ngày",IF(X1609&lt;=120,"Nợ quá hạn từ 90 ngày đến 120 ngày","Nợ quá hạn hơn 120 ngày có khả năng mất thanh toán")))))))</f>
        <v>Đã thanh toán</v>
      </c>
      <c r="Z1609" s="51">
        <f t="shared" si="289"/>
        <v>45964</v>
      </c>
      <c r="AA1609" s="51">
        <f t="shared" si="290"/>
        <v>46029</v>
      </c>
      <c r="AD1609" s="2" t="str">
        <f>VLOOKUP($A1609,MA_KH!$A:$Q,MA_KH!O$1,0)</f>
        <v>VNPOST</v>
      </c>
      <c r="AE1609" s="2" t="str">
        <f>VLOOKUP($A1609,MA_KH!$A:$Q,MA_KH!P$1,0)</f>
        <v>TỔNG CÔNG TY BƯU ĐIỆN VIỆT NAM</v>
      </c>
    </row>
    <row r="1610" spans="1:31" ht="25.5" hidden="1" customHeight="1" x14ac:dyDescent="0.2">
      <c r="A1610" s="59" t="s">
        <v>22545</v>
      </c>
      <c r="B1610" s="59" t="s">
        <v>4495</v>
      </c>
      <c r="C1610" s="60">
        <v>45966</v>
      </c>
      <c r="D1610" s="59" t="s">
        <v>19366</v>
      </c>
      <c r="E1610" s="60">
        <v>45966</v>
      </c>
      <c r="F1610" s="59">
        <v>73134</v>
      </c>
      <c r="G1610" s="59" t="s">
        <v>19367</v>
      </c>
      <c r="H1610" s="61">
        <v>2011440</v>
      </c>
      <c r="I1610" s="62">
        <v>0</v>
      </c>
      <c r="J1610" s="61">
        <v>160915</v>
      </c>
      <c r="K1610" s="61">
        <v>2172355</v>
      </c>
      <c r="L1610" s="7" t="s">
        <v>51</v>
      </c>
      <c r="M1610" s="6">
        <v>46029</v>
      </c>
      <c r="O1610" s="35">
        <f>IF(Table1[[#This Row],[Phân loại]]="Tồn đầu kỳ",Table1[[#This Row],[Tổng giá trị]],0)</f>
        <v>2172355</v>
      </c>
      <c r="P1610" s="7">
        <f>IF(Table1[[#This Row],[Số còn phải thu ĐK]]&lt;&gt;0,0,IF(Table1[[#This Row],[Phân loại]]="Bán hàng",Table1[[#This Row],[Tổng giá trị]],-Table1[[#This Row],[Tổng giá trị]]))</f>
        <v>0</v>
      </c>
      <c r="Q1610" s="35">
        <f t="shared" si="294"/>
        <v>2172355</v>
      </c>
      <c r="R1610" s="7">
        <f>Table1[[#This Row],[Số còn phải thu ĐK]]+Table1[[#This Row],[Giá Trị HD sau CK]]-Table1[[#This Row],[Số tiền đã thu]]</f>
        <v>0</v>
      </c>
      <c r="S1610" s="6">
        <f>IF(Table1[[#This Row],[Ngày hóa đơn]]&lt;&gt;"",Table1[[#This Row],[Ngày hóa đơn]],IF(Table1[[#This Row],[Ngày hạch toán]]&lt;&gt;"",Table1[[#This Row],[Ngày hạch toán]],""))</f>
        <v>45966</v>
      </c>
      <c r="T1610" s="7"/>
      <c r="U1610" s="6">
        <f>IF(Table1[[#This Row],[Ngày tính CN]]="","",S1610+T1610)</f>
        <v>45966</v>
      </c>
      <c r="V1610" s="35">
        <f ca="1">IF(Table1[[#This Row],[Hạn thanh toán]]="","",IF((U1610-NOW())&lt;0,0,(U1610-NOW())))</f>
        <v>0</v>
      </c>
      <c r="W1610" s="35"/>
      <c r="X1610" s="35" t="str">
        <f t="shared" ca="1" si="295"/>
        <v/>
      </c>
      <c r="Y1610" s="2" t="str">
        <f t="shared" si="296"/>
        <v>Đã thanh toán</v>
      </c>
      <c r="Z1610" s="51">
        <f t="shared" si="289"/>
        <v>45966</v>
      </c>
      <c r="AA1610" s="51">
        <f t="shared" si="290"/>
        <v>46029</v>
      </c>
      <c r="AD1610" s="2" t="str">
        <f>VLOOKUP($A1610,MA_KH!$A:$Q,MA_KH!O$1,0)</f>
        <v>VNPOST</v>
      </c>
      <c r="AE1610" s="2" t="str">
        <f>VLOOKUP($A1610,MA_KH!$A:$Q,MA_KH!P$1,0)</f>
        <v>TỔNG CÔNG TY BƯU ĐIỆN VIỆT NAM</v>
      </c>
    </row>
    <row r="1611" spans="1:31" ht="25.5" hidden="1" customHeight="1" x14ac:dyDescent="0.2">
      <c r="A1611" s="55" t="s">
        <v>22545</v>
      </c>
      <c r="B1611" s="55" t="s">
        <v>4495</v>
      </c>
      <c r="C1611" s="56">
        <v>45967</v>
      </c>
      <c r="D1611" s="55" t="s">
        <v>19368</v>
      </c>
      <c r="E1611" s="56">
        <v>45967</v>
      </c>
      <c r="F1611" s="55">
        <v>74315</v>
      </c>
      <c r="G1611" s="55" t="s">
        <v>19369</v>
      </c>
      <c r="H1611" s="57">
        <v>2905736</v>
      </c>
      <c r="I1611" s="58">
        <v>0</v>
      </c>
      <c r="J1611" s="57">
        <v>232459</v>
      </c>
      <c r="K1611" s="57">
        <v>3138195</v>
      </c>
      <c r="L1611" s="7" t="s">
        <v>51</v>
      </c>
      <c r="M1611" s="6">
        <v>46029</v>
      </c>
      <c r="O1611" s="35">
        <f>IF(Table1[[#This Row],[Phân loại]]="Tồn đầu kỳ",Table1[[#This Row],[Tổng giá trị]],0)</f>
        <v>3138195</v>
      </c>
      <c r="P1611" s="7">
        <f>IF(Table1[[#This Row],[Số còn phải thu ĐK]]&lt;&gt;0,0,IF(Table1[[#This Row],[Phân loại]]="Bán hàng",Table1[[#This Row],[Tổng giá trị]],-Table1[[#This Row],[Tổng giá trị]]))</f>
        <v>0</v>
      </c>
      <c r="Q1611" s="35">
        <f t="shared" ref="Q1611:Q1612" si="297">IF(M1611&lt;&gt;"",IF(O1611&lt;&gt;0,O1611,P1611),0)</f>
        <v>3138195</v>
      </c>
      <c r="R1611" s="7">
        <f>Table1[[#This Row],[Số còn phải thu ĐK]]+Table1[[#This Row],[Giá Trị HD sau CK]]-Table1[[#This Row],[Số tiền đã thu]]</f>
        <v>0</v>
      </c>
      <c r="S1611" s="6">
        <f>IF(Table1[[#This Row],[Ngày hóa đơn]]&lt;&gt;"",Table1[[#This Row],[Ngày hóa đơn]],IF(Table1[[#This Row],[Ngày hạch toán]]&lt;&gt;"",Table1[[#This Row],[Ngày hạch toán]],""))</f>
        <v>45967</v>
      </c>
      <c r="T1611" s="7"/>
      <c r="U1611" s="6">
        <f>IF(Table1[[#This Row],[Ngày tính CN]]="","",S1611+T1611)</f>
        <v>45967</v>
      </c>
      <c r="V1611" s="35">
        <f ca="1">IF(Table1[[#This Row],[Hạn thanh toán]]="","",IF((U1611-NOW())&lt;0,0,(U1611-NOW())))</f>
        <v>0</v>
      </c>
      <c r="W1611" s="35"/>
      <c r="X1611" s="35" t="str">
        <f t="shared" ref="X1611:X1612" ca="1" si="298">IF(OR(U1611="",R1611=0),"",IF((U1611-NOW())&lt;0,-(U1611-NOW()),0))</f>
        <v/>
      </c>
      <c r="Y1611" s="2" t="str">
        <f t="shared" ref="Y1611:Y1612" si="299">IF(R1611=0,"Đã thanh toán",IF(X1611="","",IF(X1611&lt;=0,"Chưa đến hạn thanh toán",IF(X1611&lt;=30,"Nợ quá hạn 30 ngày",IF(X1611&lt;=60,"Nợ quá hạn từ 30 ngày đến 60 ngày",IF(X1611&lt;=90,"Nợ quá hạn từ 60 ngày đến 90 ngày",IF(X1611&lt;=120,"Nợ quá hạn từ 90 ngày đến 120 ngày","Nợ quá hạn hơn 120 ngày có khả năng mất thanh toán")))))))</f>
        <v>Đã thanh toán</v>
      </c>
      <c r="Z1611" s="51">
        <f t="shared" si="289"/>
        <v>45967</v>
      </c>
      <c r="AA1611" s="51">
        <f t="shared" si="290"/>
        <v>46029</v>
      </c>
      <c r="AD1611" s="2" t="str">
        <f>VLOOKUP($A1611,MA_KH!$A:$Q,MA_KH!O$1,0)</f>
        <v>VNPOST</v>
      </c>
      <c r="AE1611" s="2" t="str">
        <f>VLOOKUP($A1611,MA_KH!$A:$Q,MA_KH!P$1,0)</f>
        <v>TỔNG CÔNG TY BƯU ĐIỆN VIỆT NAM</v>
      </c>
    </row>
    <row r="1612" spans="1:31" ht="25.5" hidden="1" customHeight="1" x14ac:dyDescent="0.2">
      <c r="A1612" s="59" t="s">
        <v>22545</v>
      </c>
      <c r="B1612" s="59" t="s">
        <v>4495</v>
      </c>
      <c r="C1612" s="60">
        <v>45967</v>
      </c>
      <c r="D1612" s="59" t="s">
        <v>19370</v>
      </c>
      <c r="E1612" s="60">
        <v>45967</v>
      </c>
      <c r="F1612" s="59">
        <v>74316</v>
      </c>
      <c r="G1612" s="59" t="s">
        <v>19371</v>
      </c>
      <c r="H1612" s="61">
        <v>2905736</v>
      </c>
      <c r="I1612" s="62">
        <v>0</v>
      </c>
      <c r="J1612" s="61">
        <v>232459</v>
      </c>
      <c r="K1612" s="61">
        <v>3138195</v>
      </c>
      <c r="L1612" s="7" t="s">
        <v>51</v>
      </c>
      <c r="M1612" s="6">
        <v>46029</v>
      </c>
      <c r="O1612" s="35">
        <f>IF(Table1[[#This Row],[Phân loại]]="Tồn đầu kỳ",Table1[[#This Row],[Tổng giá trị]],0)</f>
        <v>3138195</v>
      </c>
      <c r="P1612" s="7">
        <f>IF(Table1[[#This Row],[Số còn phải thu ĐK]]&lt;&gt;0,0,IF(Table1[[#This Row],[Phân loại]]="Bán hàng",Table1[[#This Row],[Tổng giá trị]],-Table1[[#This Row],[Tổng giá trị]]))</f>
        <v>0</v>
      </c>
      <c r="Q1612" s="35">
        <f t="shared" si="297"/>
        <v>3138195</v>
      </c>
      <c r="R1612" s="7">
        <f>Table1[[#This Row],[Số còn phải thu ĐK]]+Table1[[#This Row],[Giá Trị HD sau CK]]-Table1[[#This Row],[Số tiền đã thu]]</f>
        <v>0</v>
      </c>
      <c r="S1612" s="6">
        <f>IF(Table1[[#This Row],[Ngày hóa đơn]]&lt;&gt;"",Table1[[#This Row],[Ngày hóa đơn]],IF(Table1[[#This Row],[Ngày hạch toán]]&lt;&gt;"",Table1[[#This Row],[Ngày hạch toán]],""))</f>
        <v>45967</v>
      </c>
      <c r="T1612" s="7"/>
      <c r="U1612" s="6">
        <f>IF(Table1[[#This Row],[Ngày tính CN]]="","",S1612+T1612)</f>
        <v>45967</v>
      </c>
      <c r="V1612" s="35">
        <f ca="1">IF(Table1[[#This Row],[Hạn thanh toán]]="","",IF((U1612-NOW())&lt;0,0,(U1612-NOW())))</f>
        <v>0</v>
      </c>
      <c r="W1612" s="35"/>
      <c r="X1612" s="35" t="str">
        <f t="shared" ca="1" si="298"/>
        <v/>
      </c>
      <c r="Y1612" s="2" t="str">
        <f t="shared" si="299"/>
        <v>Đã thanh toán</v>
      </c>
      <c r="Z1612" s="51">
        <f t="shared" si="289"/>
        <v>45967</v>
      </c>
      <c r="AA1612" s="51">
        <f t="shared" si="290"/>
        <v>46029</v>
      </c>
      <c r="AD1612" s="2" t="str">
        <f>VLOOKUP($A1612,MA_KH!$A:$Q,MA_KH!O$1,0)</f>
        <v>VNPOST</v>
      </c>
      <c r="AE1612" s="2" t="str">
        <f>VLOOKUP($A1612,MA_KH!$A:$Q,MA_KH!P$1,0)</f>
        <v>TỔNG CÔNG TY BƯU ĐIỆN VIỆT NAM</v>
      </c>
    </row>
    <row r="1613" spans="1:31" ht="25.5" hidden="1" customHeight="1" x14ac:dyDescent="0.2">
      <c r="A1613" s="59" t="s">
        <v>22545</v>
      </c>
      <c r="B1613" s="59" t="s">
        <v>4495</v>
      </c>
      <c r="C1613" s="60">
        <v>45971</v>
      </c>
      <c r="D1613" s="59" t="s">
        <v>19372</v>
      </c>
      <c r="E1613" s="60">
        <v>45971</v>
      </c>
      <c r="F1613" s="59">
        <v>74869</v>
      </c>
      <c r="G1613" s="59" t="s">
        <v>19373</v>
      </c>
      <c r="H1613" s="61">
        <v>2905736</v>
      </c>
      <c r="I1613" s="62">
        <v>0</v>
      </c>
      <c r="J1613" s="61">
        <v>232459</v>
      </c>
      <c r="K1613" s="61">
        <v>3138195</v>
      </c>
      <c r="L1613" s="7" t="s">
        <v>51</v>
      </c>
      <c r="M1613" s="6">
        <v>46029</v>
      </c>
      <c r="O1613" s="35">
        <f>IF(Table1[[#This Row],[Phân loại]]="Tồn đầu kỳ",Table1[[#This Row],[Tổng giá trị]],0)</f>
        <v>3138195</v>
      </c>
      <c r="P1613" s="7">
        <f>IF(Table1[[#This Row],[Số còn phải thu ĐK]]&lt;&gt;0,0,IF(Table1[[#This Row],[Phân loại]]="Bán hàng",Table1[[#This Row],[Tổng giá trị]],-Table1[[#This Row],[Tổng giá trị]]))</f>
        <v>0</v>
      </c>
      <c r="Q1613" s="35">
        <f t="shared" ref="Q1613:Q1616" si="300">IF(M1613&lt;&gt;"",IF(O1613&lt;&gt;0,O1613,P1613),0)</f>
        <v>3138195</v>
      </c>
      <c r="R1613" s="7">
        <f>Table1[[#This Row],[Số còn phải thu ĐK]]+Table1[[#This Row],[Giá Trị HD sau CK]]-Table1[[#This Row],[Số tiền đã thu]]</f>
        <v>0</v>
      </c>
      <c r="S1613" s="6">
        <f>IF(Table1[[#This Row],[Ngày hóa đơn]]&lt;&gt;"",Table1[[#This Row],[Ngày hóa đơn]],IF(Table1[[#This Row],[Ngày hạch toán]]&lt;&gt;"",Table1[[#This Row],[Ngày hạch toán]],""))</f>
        <v>45971</v>
      </c>
      <c r="T1613" s="7"/>
      <c r="U1613" s="6">
        <f>IF(Table1[[#This Row],[Ngày tính CN]]="","",S1613+T1613)</f>
        <v>45971</v>
      </c>
      <c r="V1613" s="35">
        <f ca="1">IF(Table1[[#This Row],[Hạn thanh toán]]="","",IF((U1613-NOW())&lt;0,0,(U1613-NOW())))</f>
        <v>0</v>
      </c>
      <c r="W1613" s="35"/>
      <c r="X1613" s="35" t="str">
        <f t="shared" ref="X1613:X1616" ca="1" si="301">IF(OR(U1613="",R1613=0),"",IF((U1613-NOW())&lt;0,-(U1613-NOW()),0))</f>
        <v/>
      </c>
      <c r="Y1613" s="2" t="str">
        <f t="shared" ref="Y1613:Y1616" si="302">IF(R1613=0,"Đã thanh toán",IF(X1613="","",IF(X1613&lt;=0,"Chưa đến hạn thanh toán",IF(X1613&lt;=30,"Nợ quá hạn 30 ngày",IF(X1613&lt;=60,"Nợ quá hạn từ 30 ngày đến 60 ngày",IF(X1613&lt;=90,"Nợ quá hạn từ 60 ngày đến 90 ngày",IF(X1613&lt;=120,"Nợ quá hạn từ 90 ngày đến 120 ngày","Nợ quá hạn hơn 120 ngày có khả năng mất thanh toán")))))))</f>
        <v>Đã thanh toán</v>
      </c>
      <c r="Z1613" s="51">
        <f t="shared" si="289"/>
        <v>45971</v>
      </c>
      <c r="AA1613" s="51">
        <f t="shared" si="290"/>
        <v>46029</v>
      </c>
      <c r="AD1613" s="2" t="str">
        <f>VLOOKUP($A1613,MA_KH!$A:$Q,MA_KH!O$1,0)</f>
        <v>VNPOST</v>
      </c>
      <c r="AE1613" s="2" t="str">
        <f>VLOOKUP($A1613,MA_KH!$A:$Q,MA_KH!P$1,0)</f>
        <v>TỔNG CÔNG TY BƯU ĐIỆN VIỆT NAM</v>
      </c>
    </row>
    <row r="1614" spans="1:31" ht="25.5" hidden="1" customHeight="1" x14ac:dyDescent="0.2">
      <c r="A1614" s="59" t="s">
        <v>22545</v>
      </c>
      <c r="B1614" s="59" t="s">
        <v>4495</v>
      </c>
      <c r="C1614" s="60">
        <v>45981</v>
      </c>
      <c r="D1614" s="59" t="s">
        <v>19374</v>
      </c>
      <c r="E1614" s="60">
        <v>45981</v>
      </c>
      <c r="F1614" s="59">
        <v>77047</v>
      </c>
      <c r="G1614" s="59" t="s">
        <v>19375</v>
      </c>
      <c r="H1614" s="61">
        <v>1342087</v>
      </c>
      <c r="I1614" s="62">
        <v>0</v>
      </c>
      <c r="J1614" s="61">
        <v>107367</v>
      </c>
      <c r="K1614" s="61">
        <v>1449454</v>
      </c>
      <c r="L1614" s="7" t="s">
        <v>51</v>
      </c>
      <c r="M1614" s="6">
        <v>46029</v>
      </c>
      <c r="O1614" s="35">
        <f>IF(Table1[[#This Row],[Phân loại]]="Tồn đầu kỳ",Table1[[#This Row],[Tổng giá trị]],0)</f>
        <v>1449454</v>
      </c>
      <c r="P1614" s="7">
        <f>IF(Table1[[#This Row],[Số còn phải thu ĐK]]&lt;&gt;0,0,IF(Table1[[#This Row],[Phân loại]]="Bán hàng",Table1[[#This Row],[Tổng giá trị]],-Table1[[#This Row],[Tổng giá trị]]))</f>
        <v>0</v>
      </c>
      <c r="Q1614" s="35">
        <f t="shared" si="300"/>
        <v>1449454</v>
      </c>
      <c r="R1614" s="7">
        <f>Table1[[#This Row],[Số còn phải thu ĐK]]+Table1[[#This Row],[Giá Trị HD sau CK]]-Table1[[#This Row],[Số tiền đã thu]]</f>
        <v>0</v>
      </c>
      <c r="S1614" s="6">
        <f>IF(Table1[[#This Row],[Ngày hóa đơn]]&lt;&gt;"",Table1[[#This Row],[Ngày hóa đơn]],IF(Table1[[#This Row],[Ngày hạch toán]]&lt;&gt;"",Table1[[#This Row],[Ngày hạch toán]],""))</f>
        <v>45981</v>
      </c>
      <c r="T1614" s="7"/>
      <c r="U1614" s="6">
        <f>IF(Table1[[#This Row],[Ngày tính CN]]="","",S1614+T1614)</f>
        <v>45981</v>
      </c>
      <c r="V1614" s="35">
        <f ca="1">IF(Table1[[#This Row],[Hạn thanh toán]]="","",IF((U1614-NOW())&lt;0,0,(U1614-NOW())))</f>
        <v>0</v>
      </c>
      <c r="W1614" s="35"/>
      <c r="X1614" s="35" t="str">
        <f t="shared" ca="1" si="301"/>
        <v/>
      </c>
      <c r="Y1614" s="2" t="str">
        <f t="shared" si="302"/>
        <v>Đã thanh toán</v>
      </c>
      <c r="Z1614" s="51">
        <f t="shared" si="289"/>
        <v>45981</v>
      </c>
      <c r="AA1614" s="51">
        <f t="shared" si="290"/>
        <v>46029</v>
      </c>
      <c r="AD1614" s="2" t="str">
        <f>VLOOKUP($A1614,MA_KH!$A:$Q,MA_KH!O$1,0)</f>
        <v>VNPOST</v>
      </c>
      <c r="AE1614" s="2" t="str">
        <f>VLOOKUP($A1614,MA_KH!$A:$Q,MA_KH!P$1,0)</f>
        <v>TỔNG CÔNG TY BƯU ĐIỆN VIỆT NAM</v>
      </c>
    </row>
    <row r="1615" spans="1:31" ht="25.5" hidden="1" customHeight="1" x14ac:dyDescent="0.2">
      <c r="A1615" s="59" t="s">
        <v>22545</v>
      </c>
      <c r="B1615" s="59" t="s">
        <v>4495</v>
      </c>
      <c r="C1615" s="60">
        <v>45982</v>
      </c>
      <c r="D1615" s="59" t="s">
        <v>19376</v>
      </c>
      <c r="E1615" s="60">
        <v>45982</v>
      </c>
      <c r="F1615" s="59">
        <v>77965</v>
      </c>
      <c r="G1615" s="59" t="s">
        <v>19377</v>
      </c>
      <c r="H1615" s="61">
        <v>1328015</v>
      </c>
      <c r="I1615" s="62">
        <v>0</v>
      </c>
      <c r="J1615" s="61">
        <v>106241</v>
      </c>
      <c r="K1615" s="61">
        <v>1434256</v>
      </c>
      <c r="L1615" s="7" t="s">
        <v>51</v>
      </c>
      <c r="M1615" s="6">
        <v>46029</v>
      </c>
      <c r="O1615" s="35">
        <f>IF(Table1[[#This Row],[Phân loại]]="Tồn đầu kỳ",Table1[[#This Row],[Tổng giá trị]],0)</f>
        <v>1434256</v>
      </c>
      <c r="P1615" s="7">
        <f>IF(Table1[[#This Row],[Số còn phải thu ĐK]]&lt;&gt;0,0,IF(Table1[[#This Row],[Phân loại]]="Bán hàng",Table1[[#This Row],[Tổng giá trị]],-Table1[[#This Row],[Tổng giá trị]]))</f>
        <v>0</v>
      </c>
      <c r="Q1615" s="35">
        <f t="shared" si="300"/>
        <v>1434256</v>
      </c>
      <c r="R1615" s="7">
        <f>Table1[[#This Row],[Số còn phải thu ĐK]]+Table1[[#This Row],[Giá Trị HD sau CK]]-Table1[[#This Row],[Số tiền đã thu]]</f>
        <v>0</v>
      </c>
      <c r="S1615" s="6">
        <f>IF(Table1[[#This Row],[Ngày hóa đơn]]&lt;&gt;"",Table1[[#This Row],[Ngày hóa đơn]],IF(Table1[[#This Row],[Ngày hạch toán]]&lt;&gt;"",Table1[[#This Row],[Ngày hạch toán]],""))</f>
        <v>45982</v>
      </c>
      <c r="T1615" s="7"/>
      <c r="U1615" s="6">
        <f>IF(Table1[[#This Row],[Ngày tính CN]]="","",S1615+T1615)</f>
        <v>45982</v>
      </c>
      <c r="V1615" s="35">
        <f ca="1">IF(Table1[[#This Row],[Hạn thanh toán]]="","",IF((U1615-NOW())&lt;0,0,(U1615-NOW())))</f>
        <v>0</v>
      </c>
      <c r="W1615" s="35"/>
      <c r="X1615" s="35" t="str">
        <f t="shared" ca="1" si="301"/>
        <v/>
      </c>
      <c r="Y1615" s="2" t="str">
        <f t="shared" si="302"/>
        <v>Đã thanh toán</v>
      </c>
      <c r="Z1615" s="51">
        <f t="shared" si="289"/>
        <v>45982</v>
      </c>
      <c r="AA1615" s="51">
        <f t="shared" si="290"/>
        <v>46029</v>
      </c>
      <c r="AD1615" s="2" t="str">
        <f>VLOOKUP($A1615,MA_KH!$A:$Q,MA_KH!O$1,0)</f>
        <v>VNPOST</v>
      </c>
      <c r="AE1615" s="2" t="str">
        <f>VLOOKUP($A1615,MA_KH!$A:$Q,MA_KH!P$1,0)</f>
        <v>TỔNG CÔNG TY BƯU ĐIỆN VIỆT NAM</v>
      </c>
    </row>
    <row r="1616" spans="1:31" ht="25.5" hidden="1" customHeight="1" x14ac:dyDescent="0.2">
      <c r="A1616" s="59" t="s">
        <v>22127</v>
      </c>
      <c r="B1616" s="59" t="s">
        <v>4447</v>
      </c>
      <c r="C1616" s="60">
        <v>45994</v>
      </c>
      <c r="D1616" s="59" t="s">
        <v>19385</v>
      </c>
      <c r="E1616" s="60">
        <v>45994</v>
      </c>
      <c r="F1616" s="59"/>
      <c r="G1616" s="59" t="s">
        <v>19386</v>
      </c>
      <c r="H1616" s="61">
        <v>317334</v>
      </c>
      <c r="I1616" s="62">
        <v>15866</v>
      </c>
      <c r="J1616" s="61">
        <v>24117</v>
      </c>
      <c r="K1616" s="61">
        <v>325585</v>
      </c>
      <c r="L1616" s="7" t="s">
        <v>51</v>
      </c>
      <c r="M1616" s="6">
        <v>46046</v>
      </c>
      <c r="O1616" s="35">
        <f>IF(Table1[[#This Row],[Phân loại]]="Tồn đầu kỳ",Table1[[#This Row],[Tổng giá trị]],0)</f>
        <v>325585</v>
      </c>
      <c r="P1616" s="7">
        <f>IF(Table1[[#This Row],[Số còn phải thu ĐK]]&lt;&gt;0,0,IF(Table1[[#This Row],[Phân loại]]="Bán hàng",Table1[[#This Row],[Tổng giá trị]],-Table1[[#This Row],[Tổng giá trị]]))</f>
        <v>0</v>
      </c>
      <c r="Q1616" s="35">
        <f t="shared" si="300"/>
        <v>325585</v>
      </c>
      <c r="R1616" s="7">
        <f>Table1[[#This Row],[Số còn phải thu ĐK]]+Table1[[#This Row],[Giá Trị HD sau CK]]-Table1[[#This Row],[Số tiền đã thu]]</f>
        <v>0</v>
      </c>
      <c r="S1616" s="6">
        <f>IF(Table1[[#This Row],[Ngày hóa đơn]]&lt;&gt;"",Table1[[#This Row],[Ngày hóa đơn]],IF(Table1[[#This Row],[Ngày hạch toán]]&lt;&gt;"",Table1[[#This Row],[Ngày hạch toán]],""))</f>
        <v>45994</v>
      </c>
      <c r="T1616" s="7"/>
      <c r="U1616" s="6">
        <f>IF(Table1[[#This Row],[Ngày tính CN]]="","",S1616+T1616)</f>
        <v>45994</v>
      </c>
      <c r="V1616" s="35">
        <f ca="1">IF(Table1[[#This Row],[Hạn thanh toán]]="","",IF((U1616-NOW())&lt;0,0,(U1616-NOW())))</f>
        <v>0</v>
      </c>
      <c r="W1616" s="35"/>
      <c r="X1616" s="35" t="str">
        <f t="shared" ca="1" si="301"/>
        <v/>
      </c>
      <c r="Y1616" s="2" t="str">
        <f t="shared" si="302"/>
        <v>Đã thanh toán</v>
      </c>
      <c r="Z1616" s="51">
        <f t="shared" si="289"/>
        <v>45994</v>
      </c>
      <c r="AA1616" s="51">
        <f t="shared" si="290"/>
        <v>46046</v>
      </c>
      <c r="AD1616" s="2" t="str">
        <f>VLOOKUP($A1616,MA_KH!$A:$Q,MA_KH!O$1,0)</f>
        <v>PTMART</v>
      </c>
      <c r="AE1616" s="2" t="str">
        <f>VLOOKUP($A1616,MA_KH!$A:$Q,MA_KH!P$1,0)</f>
        <v>CÔNG TY CỔ PHẦN PT</v>
      </c>
    </row>
    <row r="1617" spans="1:31" ht="25.5" hidden="1" customHeight="1" x14ac:dyDescent="0.2">
      <c r="A1617" s="55" t="s">
        <v>22128</v>
      </c>
      <c r="B1617" s="55" t="s">
        <v>4091</v>
      </c>
      <c r="C1617" s="56">
        <v>46001</v>
      </c>
      <c r="D1617" s="55" t="s">
        <v>19387</v>
      </c>
      <c r="E1617" s="56">
        <v>46001</v>
      </c>
      <c r="F1617" s="55"/>
      <c r="G1617" s="55" t="s">
        <v>19388</v>
      </c>
      <c r="H1617" s="57">
        <v>711419</v>
      </c>
      <c r="I1617" s="58">
        <v>35571</v>
      </c>
      <c r="J1617" s="57">
        <v>54068</v>
      </c>
      <c r="K1617" s="57">
        <v>729916</v>
      </c>
      <c r="L1617" s="7" t="s">
        <v>51</v>
      </c>
      <c r="M1617" s="6">
        <v>46046</v>
      </c>
      <c r="O1617" s="35">
        <f>IF(Table1[[#This Row],[Phân loại]]="Tồn đầu kỳ",Table1[[#This Row],[Tổng giá trị]],0)</f>
        <v>729916</v>
      </c>
      <c r="P1617" s="7">
        <f>IF(Table1[[#This Row],[Số còn phải thu ĐK]]&lt;&gt;0,0,IF(Table1[[#This Row],[Phân loại]]="Bán hàng",Table1[[#This Row],[Tổng giá trị]],-Table1[[#This Row],[Tổng giá trị]]))</f>
        <v>0</v>
      </c>
      <c r="Q1617" s="35">
        <f t="shared" ref="Q1617:Q1618" si="303">IF(M1617&lt;&gt;"",IF(O1617&lt;&gt;0,O1617,P1617),0)</f>
        <v>729916</v>
      </c>
      <c r="R1617" s="7">
        <f>Table1[[#This Row],[Số còn phải thu ĐK]]+Table1[[#This Row],[Giá Trị HD sau CK]]-Table1[[#This Row],[Số tiền đã thu]]</f>
        <v>0</v>
      </c>
      <c r="S1617" s="6">
        <f>IF(Table1[[#This Row],[Ngày hóa đơn]]&lt;&gt;"",Table1[[#This Row],[Ngày hóa đơn]],IF(Table1[[#This Row],[Ngày hạch toán]]&lt;&gt;"",Table1[[#This Row],[Ngày hạch toán]],""))</f>
        <v>46001</v>
      </c>
      <c r="T1617" s="7"/>
      <c r="U1617" s="6">
        <f>IF(Table1[[#This Row],[Ngày tính CN]]="","",S1617+T1617)</f>
        <v>46001</v>
      </c>
      <c r="V1617" s="35">
        <f ca="1">IF(Table1[[#This Row],[Hạn thanh toán]]="","",IF((U1617-NOW())&lt;0,0,(U1617-NOW())))</f>
        <v>0</v>
      </c>
      <c r="W1617" s="35"/>
      <c r="X1617" s="35" t="str">
        <f t="shared" ref="X1617:X1618" ca="1" si="304">IF(OR(U1617="",R1617=0),"",IF((U1617-NOW())&lt;0,-(U1617-NOW()),0))</f>
        <v/>
      </c>
      <c r="Y1617" s="2" t="str">
        <f t="shared" ref="Y1617:Y1618" si="305">IF(R1617=0,"Đã thanh toán",IF(X1617="","",IF(X1617&lt;=0,"Chưa đến hạn thanh toán",IF(X1617&lt;=30,"Nợ quá hạn 30 ngày",IF(X1617&lt;=60,"Nợ quá hạn từ 30 ngày đến 60 ngày",IF(X1617&lt;=90,"Nợ quá hạn từ 60 ngày đến 90 ngày",IF(X1617&lt;=120,"Nợ quá hạn từ 90 ngày đến 120 ngày","Nợ quá hạn hơn 120 ngày có khả năng mất thanh toán")))))))</f>
        <v>Đã thanh toán</v>
      </c>
      <c r="Z1617" s="51">
        <f t="shared" si="289"/>
        <v>46001</v>
      </c>
      <c r="AA1617" s="51">
        <f t="shared" si="290"/>
        <v>46046</v>
      </c>
      <c r="AD1617" s="2" t="str">
        <f>VLOOKUP($A1617,MA_KH!$A:$Q,MA_KH!O$1,0)</f>
        <v>PTMART</v>
      </c>
      <c r="AE1617" s="2" t="str">
        <f>VLOOKUP($A1617,MA_KH!$A:$Q,MA_KH!P$1,0)</f>
        <v>CÔNG TY CỔ PHẦN PT</v>
      </c>
    </row>
    <row r="1618" spans="1:31" ht="25.5" hidden="1" customHeight="1" x14ac:dyDescent="0.2">
      <c r="A1618" s="59" t="s">
        <v>22135</v>
      </c>
      <c r="B1618" s="59" t="s">
        <v>4092</v>
      </c>
      <c r="C1618" s="60">
        <v>46001</v>
      </c>
      <c r="D1618" s="59" t="s">
        <v>19389</v>
      </c>
      <c r="E1618" s="60">
        <v>46001</v>
      </c>
      <c r="F1618" s="59"/>
      <c r="G1618" s="59" t="s">
        <v>19390</v>
      </c>
      <c r="H1618" s="61">
        <v>804423</v>
      </c>
      <c r="I1618" s="62">
        <v>40221</v>
      </c>
      <c r="J1618" s="61">
        <v>61136</v>
      </c>
      <c r="K1618" s="61">
        <v>825338</v>
      </c>
      <c r="L1618" s="7" t="s">
        <v>51</v>
      </c>
      <c r="M1618" s="6">
        <v>46046</v>
      </c>
      <c r="O1618" s="35">
        <f>IF(Table1[[#This Row],[Phân loại]]="Tồn đầu kỳ",Table1[[#This Row],[Tổng giá trị]],0)</f>
        <v>825338</v>
      </c>
      <c r="P1618" s="7">
        <f>IF(Table1[[#This Row],[Số còn phải thu ĐK]]&lt;&gt;0,0,IF(Table1[[#This Row],[Phân loại]]="Bán hàng",Table1[[#This Row],[Tổng giá trị]],-Table1[[#This Row],[Tổng giá trị]]))</f>
        <v>0</v>
      </c>
      <c r="Q1618" s="35">
        <f t="shared" si="303"/>
        <v>825338</v>
      </c>
      <c r="R1618" s="7">
        <f>Table1[[#This Row],[Số còn phải thu ĐK]]+Table1[[#This Row],[Giá Trị HD sau CK]]-Table1[[#This Row],[Số tiền đã thu]]</f>
        <v>0</v>
      </c>
      <c r="S1618" s="6">
        <f>IF(Table1[[#This Row],[Ngày hóa đơn]]&lt;&gt;"",Table1[[#This Row],[Ngày hóa đơn]],IF(Table1[[#This Row],[Ngày hạch toán]]&lt;&gt;"",Table1[[#This Row],[Ngày hạch toán]],""))</f>
        <v>46001</v>
      </c>
      <c r="T1618" s="7"/>
      <c r="U1618" s="6">
        <f>IF(Table1[[#This Row],[Ngày tính CN]]="","",S1618+T1618)</f>
        <v>46001</v>
      </c>
      <c r="V1618" s="35">
        <f ca="1">IF(Table1[[#This Row],[Hạn thanh toán]]="","",IF((U1618-NOW())&lt;0,0,(U1618-NOW())))</f>
        <v>0</v>
      </c>
      <c r="W1618" s="35"/>
      <c r="X1618" s="35" t="str">
        <f t="shared" ca="1" si="304"/>
        <v/>
      </c>
      <c r="Y1618" s="2" t="str">
        <f t="shared" si="305"/>
        <v>Đã thanh toán</v>
      </c>
      <c r="Z1618" s="51">
        <f t="shared" si="289"/>
        <v>46001</v>
      </c>
      <c r="AA1618" s="51">
        <f t="shared" si="290"/>
        <v>46046</v>
      </c>
      <c r="AD1618" s="2" t="str">
        <f>VLOOKUP($A1618,MA_KH!$A:$Q,MA_KH!O$1,0)</f>
        <v>PTMART</v>
      </c>
      <c r="AE1618" s="2" t="str">
        <f>VLOOKUP($A1618,MA_KH!$A:$Q,MA_KH!P$1,0)</f>
        <v>CÔNG TY CỔ PHẦN PT</v>
      </c>
    </row>
    <row r="1619" spans="1:31" ht="25.5" hidden="1" customHeight="1" x14ac:dyDescent="0.2">
      <c r="A1619" s="55" t="s">
        <v>22099</v>
      </c>
      <c r="B1619" s="55" t="s">
        <v>3969</v>
      </c>
      <c r="C1619" s="56">
        <v>45993</v>
      </c>
      <c r="D1619" s="55" t="s">
        <v>19391</v>
      </c>
      <c r="E1619" s="56">
        <v>45993</v>
      </c>
      <c r="F1619" s="55">
        <v>80215</v>
      </c>
      <c r="G1619" s="55" t="s">
        <v>3974</v>
      </c>
      <c r="H1619" s="57">
        <v>1103536</v>
      </c>
      <c r="I1619" s="58">
        <v>0</v>
      </c>
      <c r="J1619" s="57">
        <v>88283</v>
      </c>
      <c r="K1619" s="57">
        <v>1191819</v>
      </c>
      <c r="L1619" s="7" t="s">
        <v>51</v>
      </c>
      <c r="M1619" s="6">
        <v>46106</v>
      </c>
      <c r="O1619" s="35">
        <f>IF(Table1[[#This Row],[Phân loại]]="Tồn đầu kỳ",Table1[[#This Row],[Tổng giá trị]],0)</f>
        <v>1191819</v>
      </c>
      <c r="P1619" s="7">
        <f>IF(Table1[[#This Row],[Số còn phải thu ĐK]]&lt;&gt;0,0,IF(Table1[[#This Row],[Phân loại]]="Bán hàng",Table1[[#This Row],[Tổng giá trị]],-Table1[[#This Row],[Tổng giá trị]]))</f>
        <v>0</v>
      </c>
      <c r="Q1619" s="35">
        <f t="shared" ref="Q1619:Q1625" si="306">IF(M1619&lt;&gt;"",IF(O1619&lt;&gt;0,O1619,P1619),0)</f>
        <v>1191819</v>
      </c>
      <c r="R1619" s="7">
        <f>Table1[[#This Row],[Số còn phải thu ĐK]]+Table1[[#This Row],[Giá Trị HD sau CK]]-Table1[[#This Row],[Số tiền đã thu]]</f>
        <v>0</v>
      </c>
      <c r="S1619" s="6">
        <f>IF(Table1[[#This Row],[Ngày hóa đơn]]&lt;&gt;"",Table1[[#This Row],[Ngày hóa đơn]],IF(Table1[[#This Row],[Ngày hạch toán]]&lt;&gt;"",Table1[[#This Row],[Ngày hạch toán]],""))</f>
        <v>45993</v>
      </c>
      <c r="T1619" s="7"/>
      <c r="U1619" s="6">
        <f>IF(Table1[[#This Row],[Ngày tính CN]]="","",S1619+T1619)</f>
        <v>45993</v>
      </c>
      <c r="V1619" s="35">
        <f ca="1">IF(Table1[[#This Row],[Hạn thanh toán]]="","",IF((U1619-NOW())&lt;0,0,(U1619-NOW())))</f>
        <v>0</v>
      </c>
      <c r="W1619" s="35"/>
      <c r="X1619" s="35" t="str">
        <f t="shared" ref="X1619:X1625" ca="1" si="307">IF(OR(U1619="",R1619=0),"",IF((U1619-NOW())&lt;0,-(U1619-NOW()),0))</f>
        <v/>
      </c>
      <c r="Y1619" s="2" t="str">
        <f t="shared" ref="Y1619:Y1625" si="308">IF(R1619=0,"Đã thanh toán",IF(X1619="","",IF(X1619&lt;=0,"Chưa đến hạn thanh toán",IF(X1619&lt;=30,"Nợ quá hạn 30 ngày",IF(X1619&lt;=60,"Nợ quá hạn từ 30 ngày đến 60 ngày",IF(X1619&lt;=90,"Nợ quá hạn từ 60 ngày đến 90 ngày",IF(X1619&lt;=120,"Nợ quá hạn từ 90 ngày đến 120 ngày","Nợ quá hạn hơn 120 ngày có khả năng mất thanh toán")))))))</f>
        <v>Đã thanh toán</v>
      </c>
      <c r="Z1619" s="51">
        <f t="shared" si="289"/>
        <v>45993</v>
      </c>
      <c r="AA1619" s="51">
        <f t="shared" si="290"/>
        <v>46106</v>
      </c>
      <c r="AD1619" s="2" t="str">
        <f>VLOOKUP($A1619,MA_KH!$A:$Q,MA_KH!O$1,0)</f>
        <v>OKONO</v>
      </c>
      <c r="AE1619" s="2" t="str">
        <f>VLOOKUP($A1619,MA_KH!$A:$Q,MA_KH!P$1,0)</f>
        <v>CÔNG TY TNHH OKONO VIỆT NAM</v>
      </c>
    </row>
    <row r="1620" spans="1:31" ht="25.5" hidden="1" customHeight="1" x14ac:dyDescent="0.2">
      <c r="A1620" s="55" t="s">
        <v>22099</v>
      </c>
      <c r="B1620" s="55" t="s">
        <v>3969</v>
      </c>
      <c r="C1620" s="56">
        <v>45993</v>
      </c>
      <c r="D1620" s="55" t="s">
        <v>19392</v>
      </c>
      <c r="E1620" s="56">
        <v>45993</v>
      </c>
      <c r="F1620" s="55">
        <v>80216</v>
      </c>
      <c r="G1620" s="55" t="s">
        <v>4342</v>
      </c>
      <c r="H1620" s="57">
        <v>913046</v>
      </c>
      <c r="I1620" s="58">
        <v>0</v>
      </c>
      <c r="J1620" s="57">
        <v>73044</v>
      </c>
      <c r="K1620" s="57">
        <v>986090</v>
      </c>
      <c r="L1620" s="7" t="s">
        <v>51</v>
      </c>
      <c r="M1620" s="6">
        <v>46106</v>
      </c>
      <c r="O1620" s="35">
        <f>IF(Table1[[#This Row],[Phân loại]]="Tồn đầu kỳ",Table1[[#This Row],[Tổng giá trị]],0)</f>
        <v>986090</v>
      </c>
      <c r="P1620" s="7">
        <f>IF(Table1[[#This Row],[Số còn phải thu ĐK]]&lt;&gt;0,0,IF(Table1[[#This Row],[Phân loại]]="Bán hàng",Table1[[#This Row],[Tổng giá trị]],-Table1[[#This Row],[Tổng giá trị]]))</f>
        <v>0</v>
      </c>
      <c r="Q1620" s="35">
        <f t="shared" si="306"/>
        <v>986090</v>
      </c>
      <c r="R1620" s="7">
        <f>Table1[[#This Row],[Số còn phải thu ĐK]]+Table1[[#This Row],[Giá Trị HD sau CK]]-Table1[[#This Row],[Số tiền đã thu]]</f>
        <v>0</v>
      </c>
      <c r="S1620" s="6">
        <f>IF(Table1[[#This Row],[Ngày hóa đơn]]&lt;&gt;"",Table1[[#This Row],[Ngày hóa đơn]],IF(Table1[[#This Row],[Ngày hạch toán]]&lt;&gt;"",Table1[[#This Row],[Ngày hạch toán]],""))</f>
        <v>45993</v>
      </c>
      <c r="T1620" s="7"/>
      <c r="U1620" s="6">
        <f>IF(Table1[[#This Row],[Ngày tính CN]]="","",S1620+T1620)</f>
        <v>45993</v>
      </c>
      <c r="V1620" s="35">
        <f ca="1">IF(Table1[[#This Row],[Hạn thanh toán]]="","",IF((U1620-NOW())&lt;0,0,(U1620-NOW())))</f>
        <v>0</v>
      </c>
      <c r="W1620" s="35"/>
      <c r="X1620" s="35" t="str">
        <f t="shared" ca="1" si="307"/>
        <v/>
      </c>
      <c r="Y1620" s="2" t="str">
        <f t="shared" si="308"/>
        <v>Đã thanh toán</v>
      </c>
      <c r="Z1620" s="51">
        <f t="shared" si="289"/>
        <v>45993</v>
      </c>
      <c r="AA1620" s="51">
        <f t="shared" si="290"/>
        <v>46106</v>
      </c>
      <c r="AD1620" s="2" t="str">
        <f>VLOOKUP($A1620,MA_KH!$A:$Q,MA_KH!O$1,0)</f>
        <v>OKONO</v>
      </c>
      <c r="AE1620" s="2" t="str">
        <f>VLOOKUP($A1620,MA_KH!$A:$Q,MA_KH!P$1,0)</f>
        <v>CÔNG TY TNHH OKONO VIỆT NAM</v>
      </c>
    </row>
    <row r="1621" spans="1:31" ht="25.5" hidden="1" customHeight="1" x14ac:dyDescent="0.2">
      <c r="A1621" s="55" t="s">
        <v>22099</v>
      </c>
      <c r="B1621" s="55" t="s">
        <v>3969</v>
      </c>
      <c r="C1621" s="56">
        <v>45993</v>
      </c>
      <c r="D1621" s="55" t="s">
        <v>19393</v>
      </c>
      <c r="E1621" s="56">
        <v>45993</v>
      </c>
      <c r="F1621" s="55">
        <v>80217</v>
      </c>
      <c r="G1621" s="55" t="s">
        <v>3970</v>
      </c>
      <c r="H1621" s="57">
        <v>1653275</v>
      </c>
      <c r="I1621" s="58">
        <v>0</v>
      </c>
      <c r="J1621" s="57">
        <v>132262</v>
      </c>
      <c r="K1621" s="57">
        <v>1785537</v>
      </c>
      <c r="L1621" s="7" t="s">
        <v>51</v>
      </c>
      <c r="M1621" s="6">
        <v>46106</v>
      </c>
      <c r="O1621" s="35">
        <f>IF(Table1[[#This Row],[Phân loại]]="Tồn đầu kỳ",Table1[[#This Row],[Tổng giá trị]],0)</f>
        <v>1785537</v>
      </c>
      <c r="P1621" s="7">
        <f>IF(Table1[[#This Row],[Số còn phải thu ĐK]]&lt;&gt;0,0,IF(Table1[[#This Row],[Phân loại]]="Bán hàng",Table1[[#This Row],[Tổng giá trị]],-Table1[[#This Row],[Tổng giá trị]]))</f>
        <v>0</v>
      </c>
      <c r="Q1621" s="35">
        <f t="shared" si="306"/>
        <v>1785537</v>
      </c>
      <c r="R1621" s="7">
        <f>Table1[[#This Row],[Số còn phải thu ĐK]]+Table1[[#This Row],[Giá Trị HD sau CK]]-Table1[[#This Row],[Số tiền đã thu]]</f>
        <v>0</v>
      </c>
      <c r="S1621" s="6">
        <f>IF(Table1[[#This Row],[Ngày hóa đơn]]&lt;&gt;"",Table1[[#This Row],[Ngày hóa đơn]],IF(Table1[[#This Row],[Ngày hạch toán]]&lt;&gt;"",Table1[[#This Row],[Ngày hạch toán]],""))</f>
        <v>45993</v>
      </c>
      <c r="T1621" s="7"/>
      <c r="U1621" s="6">
        <f>IF(Table1[[#This Row],[Ngày tính CN]]="","",S1621+T1621)</f>
        <v>45993</v>
      </c>
      <c r="V1621" s="35">
        <f ca="1">IF(Table1[[#This Row],[Hạn thanh toán]]="","",IF((U1621-NOW())&lt;0,0,(U1621-NOW())))</f>
        <v>0</v>
      </c>
      <c r="W1621" s="35"/>
      <c r="X1621" s="35" t="str">
        <f t="shared" ca="1" si="307"/>
        <v/>
      </c>
      <c r="Y1621" s="2" t="str">
        <f t="shared" si="308"/>
        <v>Đã thanh toán</v>
      </c>
      <c r="Z1621" s="51">
        <f t="shared" si="289"/>
        <v>45993</v>
      </c>
      <c r="AA1621" s="51">
        <f t="shared" si="290"/>
        <v>46106</v>
      </c>
      <c r="AD1621" s="2" t="str">
        <f>VLOOKUP($A1621,MA_KH!$A:$Q,MA_KH!O$1,0)</f>
        <v>OKONO</v>
      </c>
      <c r="AE1621" s="2" t="str">
        <f>VLOOKUP($A1621,MA_KH!$A:$Q,MA_KH!P$1,0)</f>
        <v>CÔNG TY TNHH OKONO VIỆT NAM</v>
      </c>
    </row>
    <row r="1622" spans="1:31" ht="25.5" hidden="1" customHeight="1" x14ac:dyDescent="0.2">
      <c r="A1622" s="55" t="s">
        <v>22099</v>
      </c>
      <c r="B1622" s="55" t="s">
        <v>3969</v>
      </c>
      <c r="C1622" s="56">
        <v>45993</v>
      </c>
      <c r="D1622" s="55" t="s">
        <v>19394</v>
      </c>
      <c r="E1622" s="56">
        <v>45993</v>
      </c>
      <c r="F1622" s="55">
        <v>80218</v>
      </c>
      <c r="G1622" s="55" t="s">
        <v>4338</v>
      </c>
      <c r="H1622" s="57">
        <v>1012063</v>
      </c>
      <c r="I1622" s="58">
        <v>0</v>
      </c>
      <c r="J1622" s="57">
        <v>80965</v>
      </c>
      <c r="K1622" s="57">
        <v>1093028</v>
      </c>
      <c r="L1622" s="7" t="s">
        <v>51</v>
      </c>
      <c r="M1622" s="6">
        <v>46106</v>
      </c>
      <c r="O1622" s="35">
        <f>IF(Table1[[#This Row],[Phân loại]]="Tồn đầu kỳ",Table1[[#This Row],[Tổng giá trị]],0)</f>
        <v>1093028</v>
      </c>
      <c r="P1622" s="7">
        <f>IF(Table1[[#This Row],[Số còn phải thu ĐK]]&lt;&gt;0,0,IF(Table1[[#This Row],[Phân loại]]="Bán hàng",Table1[[#This Row],[Tổng giá trị]],-Table1[[#This Row],[Tổng giá trị]]))</f>
        <v>0</v>
      </c>
      <c r="Q1622" s="35">
        <f t="shared" si="306"/>
        <v>1093028</v>
      </c>
      <c r="R1622" s="7">
        <f>Table1[[#This Row],[Số còn phải thu ĐK]]+Table1[[#This Row],[Giá Trị HD sau CK]]-Table1[[#This Row],[Số tiền đã thu]]</f>
        <v>0</v>
      </c>
      <c r="S1622" s="6">
        <f>IF(Table1[[#This Row],[Ngày hóa đơn]]&lt;&gt;"",Table1[[#This Row],[Ngày hóa đơn]],IF(Table1[[#This Row],[Ngày hạch toán]]&lt;&gt;"",Table1[[#This Row],[Ngày hạch toán]],""))</f>
        <v>45993</v>
      </c>
      <c r="T1622" s="7"/>
      <c r="U1622" s="6">
        <f>IF(Table1[[#This Row],[Ngày tính CN]]="","",S1622+T1622)</f>
        <v>45993</v>
      </c>
      <c r="V1622" s="35">
        <f ca="1">IF(Table1[[#This Row],[Hạn thanh toán]]="","",IF((U1622-NOW())&lt;0,0,(U1622-NOW())))</f>
        <v>0</v>
      </c>
      <c r="W1622" s="35"/>
      <c r="X1622" s="35" t="str">
        <f t="shared" ca="1" si="307"/>
        <v/>
      </c>
      <c r="Y1622" s="2" t="str">
        <f t="shared" si="308"/>
        <v>Đã thanh toán</v>
      </c>
      <c r="Z1622" s="51">
        <f t="shared" si="289"/>
        <v>45993</v>
      </c>
      <c r="AA1622" s="51">
        <f t="shared" si="290"/>
        <v>46106</v>
      </c>
      <c r="AD1622" s="2" t="str">
        <f>VLOOKUP($A1622,MA_KH!$A:$Q,MA_KH!O$1,0)</f>
        <v>OKONO</v>
      </c>
      <c r="AE1622" s="2" t="str">
        <f>VLOOKUP($A1622,MA_KH!$A:$Q,MA_KH!P$1,0)</f>
        <v>CÔNG TY TNHH OKONO VIỆT NAM</v>
      </c>
    </row>
    <row r="1623" spans="1:31" ht="25.5" hidden="1" customHeight="1" x14ac:dyDescent="0.2">
      <c r="A1623" s="55" t="s">
        <v>22099</v>
      </c>
      <c r="B1623" s="55" t="s">
        <v>3969</v>
      </c>
      <c r="C1623" s="56">
        <v>45993</v>
      </c>
      <c r="D1623" s="55" t="s">
        <v>19395</v>
      </c>
      <c r="E1623" s="56">
        <v>45993</v>
      </c>
      <c r="F1623" s="55">
        <v>80219</v>
      </c>
      <c r="G1623" s="55" t="s">
        <v>4344</v>
      </c>
      <c r="H1623" s="57">
        <v>1769885</v>
      </c>
      <c r="I1623" s="58">
        <v>0</v>
      </c>
      <c r="J1623" s="57">
        <v>141591</v>
      </c>
      <c r="K1623" s="57">
        <v>1911476</v>
      </c>
      <c r="L1623" s="7" t="s">
        <v>51</v>
      </c>
      <c r="M1623" s="6">
        <v>46106</v>
      </c>
      <c r="O1623" s="35">
        <f>IF(Table1[[#This Row],[Phân loại]]="Tồn đầu kỳ",Table1[[#This Row],[Tổng giá trị]],0)</f>
        <v>1911476</v>
      </c>
      <c r="P1623" s="7">
        <f>IF(Table1[[#This Row],[Số còn phải thu ĐK]]&lt;&gt;0,0,IF(Table1[[#This Row],[Phân loại]]="Bán hàng",Table1[[#This Row],[Tổng giá trị]],-Table1[[#This Row],[Tổng giá trị]]))</f>
        <v>0</v>
      </c>
      <c r="Q1623" s="35">
        <f t="shared" si="306"/>
        <v>1911476</v>
      </c>
      <c r="R1623" s="7">
        <f>Table1[[#This Row],[Số còn phải thu ĐK]]+Table1[[#This Row],[Giá Trị HD sau CK]]-Table1[[#This Row],[Số tiền đã thu]]</f>
        <v>0</v>
      </c>
      <c r="S1623" s="6">
        <f>IF(Table1[[#This Row],[Ngày hóa đơn]]&lt;&gt;"",Table1[[#This Row],[Ngày hóa đơn]],IF(Table1[[#This Row],[Ngày hạch toán]]&lt;&gt;"",Table1[[#This Row],[Ngày hạch toán]],""))</f>
        <v>45993</v>
      </c>
      <c r="T1623" s="7"/>
      <c r="U1623" s="6">
        <f>IF(Table1[[#This Row],[Ngày tính CN]]="","",S1623+T1623)</f>
        <v>45993</v>
      </c>
      <c r="V1623" s="35">
        <f ca="1">IF(Table1[[#This Row],[Hạn thanh toán]]="","",IF((U1623-NOW())&lt;0,0,(U1623-NOW())))</f>
        <v>0</v>
      </c>
      <c r="W1623" s="35"/>
      <c r="X1623" s="35" t="str">
        <f t="shared" ca="1" si="307"/>
        <v/>
      </c>
      <c r="Y1623" s="2" t="str">
        <f t="shared" si="308"/>
        <v>Đã thanh toán</v>
      </c>
      <c r="Z1623" s="51">
        <f t="shared" si="289"/>
        <v>45993</v>
      </c>
      <c r="AA1623" s="51">
        <f t="shared" si="290"/>
        <v>46106</v>
      </c>
      <c r="AD1623" s="2" t="str">
        <f>VLOOKUP($A1623,MA_KH!$A:$Q,MA_KH!O$1,0)</f>
        <v>OKONO</v>
      </c>
      <c r="AE1623" s="2" t="str">
        <f>VLOOKUP($A1623,MA_KH!$A:$Q,MA_KH!P$1,0)</f>
        <v>CÔNG TY TNHH OKONO VIỆT NAM</v>
      </c>
    </row>
    <row r="1624" spans="1:31" ht="25.5" hidden="1" customHeight="1" x14ac:dyDescent="0.2">
      <c r="A1624" s="55" t="s">
        <v>22099</v>
      </c>
      <c r="B1624" s="55" t="s">
        <v>3969</v>
      </c>
      <c r="C1624" s="56">
        <v>45993</v>
      </c>
      <c r="D1624" s="55" t="s">
        <v>19396</v>
      </c>
      <c r="E1624" s="56">
        <v>45993</v>
      </c>
      <c r="F1624" s="55">
        <v>80220</v>
      </c>
      <c r="G1624" s="55" t="s">
        <v>3976</v>
      </c>
      <c r="H1624" s="57">
        <v>1462650</v>
      </c>
      <c r="I1624" s="58">
        <v>0</v>
      </c>
      <c r="J1624" s="57">
        <v>117012</v>
      </c>
      <c r="K1624" s="57">
        <v>1579662</v>
      </c>
      <c r="L1624" s="7" t="s">
        <v>51</v>
      </c>
      <c r="M1624" s="6">
        <v>46106</v>
      </c>
      <c r="O1624" s="35">
        <f>IF(Table1[[#This Row],[Phân loại]]="Tồn đầu kỳ",Table1[[#This Row],[Tổng giá trị]],0)</f>
        <v>1579662</v>
      </c>
      <c r="P1624" s="7">
        <f>IF(Table1[[#This Row],[Số còn phải thu ĐK]]&lt;&gt;0,0,IF(Table1[[#This Row],[Phân loại]]="Bán hàng",Table1[[#This Row],[Tổng giá trị]],-Table1[[#This Row],[Tổng giá trị]]))</f>
        <v>0</v>
      </c>
      <c r="Q1624" s="35">
        <f t="shared" si="306"/>
        <v>1579662</v>
      </c>
      <c r="R1624" s="7">
        <f>Table1[[#This Row],[Số còn phải thu ĐK]]+Table1[[#This Row],[Giá Trị HD sau CK]]-Table1[[#This Row],[Số tiền đã thu]]</f>
        <v>0</v>
      </c>
      <c r="S1624" s="6">
        <f>IF(Table1[[#This Row],[Ngày hóa đơn]]&lt;&gt;"",Table1[[#This Row],[Ngày hóa đơn]],IF(Table1[[#This Row],[Ngày hạch toán]]&lt;&gt;"",Table1[[#This Row],[Ngày hạch toán]],""))</f>
        <v>45993</v>
      </c>
      <c r="T1624" s="7"/>
      <c r="U1624" s="6">
        <f>IF(Table1[[#This Row],[Ngày tính CN]]="","",S1624+T1624)</f>
        <v>45993</v>
      </c>
      <c r="V1624" s="35">
        <f ca="1">IF(Table1[[#This Row],[Hạn thanh toán]]="","",IF((U1624-NOW())&lt;0,0,(U1624-NOW())))</f>
        <v>0</v>
      </c>
      <c r="W1624" s="35"/>
      <c r="X1624" s="35" t="str">
        <f t="shared" ca="1" si="307"/>
        <v/>
      </c>
      <c r="Y1624" s="2" t="str">
        <f t="shared" si="308"/>
        <v>Đã thanh toán</v>
      </c>
      <c r="Z1624" s="51">
        <f t="shared" si="289"/>
        <v>45993</v>
      </c>
      <c r="AA1624" s="51">
        <f t="shared" si="290"/>
        <v>46106</v>
      </c>
      <c r="AD1624" s="2" t="str">
        <f>VLOOKUP($A1624,MA_KH!$A:$Q,MA_KH!O$1,0)</f>
        <v>OKONO</v>
      </c>
      <c r="AE1624" s="2" t="str">
        <f>VLOOKUP($A1624,MA_KH!$A:$Q,MA_KH!P$1,0)</f>
        <v>CÔNG TY TNHH OKONO VIỆT NAM</v>
      </c>
    </row>
    <row r="1625" spans="1:31" ht="25.5" hidden="1" customHeight="1" x14ac:dyDescent="0.2">
      <c r="A1625" s="59" t="s">
        <v>22099</v>
      </c>
      <c r="B1625" s="59" t="s">
        <v>3969</v>
      </c>
      <c r="C1625" s="60">
        <v>45993</v>
      </c>
      <c r="D1625" s="59" t="s">
        <v>19397</v>
      </c>
      <c r="E1625" s="60">
        <v>45993</v>
      </c>
      <c r="F1625" s="59">
        <v>80221</v>
      </c>
      <c r="G1625" s="59" t="s">
        <v>4208</v>
      </c>
      <c r="H1625" s="61">
        <v>688848</v>
      </c>
      <c r="I1625" s="62">
        <v>0</v>
      </c>
      <c r="J1625" s="61">
        <v>55108</v>
      </c>
      <c r="K1625" s="61">
        <v>743956</v>
      </c>
      <c r="L1625" s="7" t="s">
        <v>51</v>
      </c>
      <c r="M1625" s="6">
        <v>46106</v>
      </c>
      <c r="O1625" s="35">
        <f>IF(Table1[[#This Row],[Phân loại]]="Tồn đầu kỳ",Table1[[#This Row],[Tổng giá trị]],0)</f>
        <v>743956</v>
      </c>
      <c r="P1625" s="7">
        <f>IF(Table1[[#This Row],[Số còn phải thu ĐK]]&lt;&gt;0,0,IF(Table1[[#This Row],[Phân loại]]="Bán hàng",Table1[[#This Row],[Tổng giá trị]],-Table1[[#This Row],[Tổng giá trị]]))</f>
        <v>0</v>
      </c>
      <c r="Q1625" s="35">
        <f t="shared" si="306"/>
        <v>743956</v>
      </c>
      <c r="R1625" s="7">
        <f>Table1[[#This Row],[Số còn phải thu ĐK]]+Table1[[#This Row],[Giá Trị HD sau CK]]-Table1[[#This Row],[Số tiền đã thu]]</f>
        <v>0</v>
      </c>
      <c r="S1625" s="6">
        <f>IF(Table1[[#This Row],[Ngày hóa đơn]]&lt;&gt;"",Table1[[#This Row],[Ngày hóa đơn]],IF(Table1[[#This Row],[Ngày hạch toán]]&lt;&gt;"",Table1[[#This Row],[Ngày hạch toán]],""))</f>
        <v>45993</v>
      </c>
      <c r="T1625" s="7"/>
      <c r="U1625" s="6">
        <f>IF(Table1[[#This Row],[Ngày tính CN]]="","",S1625+T1625)</f>
        <v>45993</v>
      </c>
      <c r="V1625" s="35">
        <f ca="1">IF(Table1[[#This Row],[Hạn thanh toán]]="","",IF((U1625-NOW())&lt;0,0,(U1625-NOW())))</f>
        <v>0</v>
      </c>
      <c r="W1625" s="35"/>
      <c r="X1625" s="35" t="str">
        <f t="shared" ca="1" si="307"/>
        <v/>
      </c>
      <c r="Y1625" s="2" t="str">
        <f t="shared" si="308"/>
        <v>Đã thanh toán</v>
      </c>
      <c r="Z1625" s="51">
        <f t="shared" si="289"/>
        <v>45993</v>
      </c>
      <c r="AA1625" s="51">
        <f t="shared" si="290"/>
        <v>46106</v>
      </c>
      <c r="AD1625" s="2" t="str">
        <f>VLOOKUP($A1625,MA_KH!$A:$Q,MA_KH!O$1,0)</f>
        <v>OKONO</v>
      </c>
      <c r="AE1625" s="2" t="str">
        <f>VLOOKUP($A1625,MA_KH!$A:$Q,MA_KH!P$1,0)</f>
        <v>CÔNG TY TNHH OKONO VIỆT NAM</v>
      </c>
    </row>
    <row r="1626" spans="1:31" ht="25.5" hidden="1" customHeight="1" x14ac:dyDescent="0.2">
      <c r="A1626" s="55" t="s">
        <v>22106</v>
      </c>
      <c r="B1626" s="55" t="s">
        <v>3971</v>
      </c>
      <c r="C1626" s="56">
        <v>45995</v>
      </c>
      <c r="D1626" s="55" t="s">
        <v>19398</v>
      </c>
      <c r="E1626" s="56">
        <v>45995</v>
      </c>
      <c r="F1626" s="55">
        <v>81192</v>
      </c>
      <c r="G1626" s="55" t="s">
        <v>19399</v>
      </c>
      <c r="H1626" s="57">
        <v>703562</v>
      </c>
      <c r="I1626" s="58">
        <v>0</v>
      </c>
      <c r="J1626" s="57">
        <v>56285</v>
      </c>
      <c r="K1626" s="57">
        <v>759847</v>
      </c>
      <c r="L1626" s="7" t="s">
        <v>51</v>
      </c>
      <c r="M1626" s="6">
        <v>46106</v>
      </c>
      <c r="O1626" s="35">
        <f>IF(Table1[[#This Row],[Phân loại]]="Tồn đầu kỳ",Table1[[#This Row],[Tổng giá trị]],0)</f>
        <v>759847</v>
      </c>
      <c r="P1626" s="7">
        <f>IF(Table1[[#This Row],[Số còn phải thu ĐK]]&lt;&gt;0,0,IF(Table1[[#This Row],[Phân loại]]="Bán hàng",Table1[[#This Row],[Tổng giá trị]],-Table1[[#This Row],[Tổng giá trị]]))</f>
        <v>0</v>
      </c>
      <c r="Q1626" s="35">
        <f t="shared" ref="Q1626:Q1630" si="309">IF(M1626&lt;&gt;"",IF(O1626&lt;&gt;0,O1626,P1626),0)</f>
        <v>759847</v>
      </c>
      <c r="R1626" s="7">
        <f>Table1[[#This Row],[Số còn phải thu ĐK]]+Table1[[#This Row],[Giá Trị HD sau CK]]-Table1[[#This Row],[Số tiền đã thu]]</f>
        <v>0</v>
      </c>
      <c r="S1626" s="6">
        <f>IF(Table1[[#This Row],[Ngày hóa đơn]]&lt;&gt;"",Table1[[#This Row],[Ngày hóa đơn]],IF(Table1[[#This Row],[Ngày hạch toán]]&lt;&gt;"",Table1[[#This Row],[Ngày hạch toán]],""))</f>
        <v>45995</v>
      </c>
      <c r="T1626" s="7"/>
      <c r="U1626" s="6">
        <f>IF(Table1[[#This Row],[Ngày tính CN]]="","",S1626+T1626)</f>
        <v>45995</v>
      </c>
      <c r="V1626" s="35">
        <f ca="1">IF(Table1[[#This Row],[Hạn thanh toán]]="","",IF((U1626-NOW())&lt;0,0,(U1626-NOW())))</f>
        <v>0</v>
      </c>
      <c r="W1626" s="35"/>
      <c r="X1626" s="35" t="str">
        <f t="shared" ref="X1626:X1630" ca="1" si="310">IF(OR(U1626="",R1626=0),"",IF((U1626-NOW())&lt;0,-(U1626-NOW()),0))</f>
        <v/>
      </c>
      <c r="Y1626" s="2" t="str">
        <f t="shared" ref="Y1626:Y1630" si="311">IF(R1626=0,"Đã thanh toán",IF(X1626="","",IF(X1626&lt;=0,"Chưa đến hạn thanh toán",IF(X1626&lt;=30,"Nợ quá hạn 30 ngày",IF(X1626&lt;=60,"Nợ quá hạn từ 30 ngày đến 60 ngày",IF(X1626&lt;=90,"Nợ quá hạn từ 60 ngày đến 90 ngày",IF(X1626&lt;=120,"Nợ quá hạn từ 90 ngày đến 120 ngày","Nợ quá hạn hơn 120 ngày có khả năng mất thanh toán")))))))</f>
        <v>Đã thanh toán</v>
      </c>
      <c r="Z1626" s="51">
        <f t="shared" si="289"/>
        <v>45995</v>
      </c>
      <c r="AA1626" s="51">
        <f t="shared" si="290"/>
        <v>46106</v>
      </c>
      <c r="AD1626" s="2" t="str">
        <f>VLOOKUP($A1626,MA_KH!$A:$Q,MA_KH!O$1,0)</f>
        <v>OKONO</v>
      </c>
      <c r="AE1626" s="2" t="str">
        <f>VLOOKUP($A1626,MA_KH!$A:$Q,MA_KH!P$1,0)</f>
        <v>CÔNG TY TNHH OKONO VIỆT NAM</v>
      </c>
    </row>
    <row r="1627" spans="1:31" ht="25.5" hidden="1" customHeight="1" x14ac:dyDescent="0.2">
      <c r="A1627" s="55" t="s">
        <v>22112</v>
      </c>
      <c r="B1627" s="55" t="s">
        <v>4438</v>
      </c>
      <c r="C1627" s="56">
        <v>45995</v>
      </c>
      <c r="D1627" s="55" t="s">
        <v>19400</v>
      </c>
      <c r="E1627" s="56">
        <v>45995</v>
      </c>
      <c r="F1627" s="55">
        <v>81193</v>
      </c>
      <c r="G1627" s="55" t="s">
        <v>19401</v>
      </c>
      <c r="H1627" s="57">
        <v>1909403</v>
      </c>
      <c r="I1627" s="58">
        <v>0</v>
      </c>
      <c r="J1627" s="57">
        <v>152752</v>
      </c>
      <c r="K1627" s="57">
        <v>2062155</v>
      </c>
      <c r="L1627" s="7" t="s">
        <v>51</v>
      </c>
      <c r="M1627" s="6">
        <v>46106</v>
      </c>
      <c r="O1627" s="35">
        <f>IF(Table1[[#This Row],[Phân loại]]="Tồn đầu kỳ",Table1[[#This Row],[Tổng giá trị]],0)</f>
        <v>2062155</v>
      </c>
      <c r="P1627" s="7">
        <f>IF(Table1[[#This Row],[Số còn phải thu ĐK]]&lt;&gt;0,0,IF(Table1[[#This Row],[Phân loại]]="Bán hàng",Table1[[#This Row],[Tổng giá trị]],-Table1[[#This Row],[Tổng giá trị]]))</f>
        <v>0</v>
      </c>
      <c r="Q1627" s="35">
        <f t="shared" si="309"/>
        <v>2062155</v>
      </c>
      <c r="R1627" s="7">
        <f>Table1[[#This Row],[Số còn phải thu ĐK]]+Table1[[#This Row],[Giá Trị HD sau CK]]-Table1[[#This Row],[Số tiền đã thu]]</f>
        <v>0</v>
      </c>
      <c r="S1627" s="6">
        <f>IF(Table1[[#This Row],[Ngày hóa đơn]]&lt;&gt;"",Table1[[#This Row],[Ngày hóa đơn]],IF(Table1[[#This Row],[Ngày hạch toán]]&lt;&gt;"",Table1[[#This Row],[Ngày hạch toán]],""))</f>
        <v>45995</v>
      </c>
      <c r="T1627" s="7"/>
      <c r="U1627" s="6">
        <f>IF(Table1[[#This Row],[Ngày tính CN]]="","",S1627+T1627)</f>
        <v>45995</v>
      </c>
      <c r="V1627" s="35">
        <f ca="1">IF(Table1[[#This Row],[Hạn thanh toán]]="","",IF((U1627-NOW())&lt;0,0,(U1627-NOW())))</f>
        <v>0</v>
      </c>
      <c r="W1627" s="35"/>
      <c r="X1627" s="35" t="str">
        <f t="shared" ca="1" si="310"/>
        <v/>
      </c>
      <c r="Y1627" s="2" t="str">
        <f t="shared" si="311"/>
        <v>Đã thanh toán</v>
      </c>
      <c r="Z1627" s="51">
        <f t="shared" si="289"/>
        <v>45995</v>
      </c>
      <c r="AA1627" s="51">
        <f t="shared" si="290"/>
        <v>46106</v>
      </c>
      <c r="AD1627" s="2" t="str">
        <f>VLOOKUP($A1627,MA_KH!$A:$Q,MA_KH!O$1,0)</f>
        <v>OKONO</v>
      </c>
      <c r="AE1627" s="2" t="str">
        <f>VLOOKUP($A1627,MA_KH!$A:$Q,MA_KH!P$1,0)</f>
        <v>CÔNG TY TNHH OKONO VIỆT NAM</v>
      </c>
    </row>
    <row r="1628" spans="1:31" ht="25.5" hidden="1" customHeight="1" x14ac:dyDescent="0.2">
      <c r="A1628" s="55" t="s">
        <v>22122</v>
      </c>
      <c r="B1628" s="55" t="s">
        <v>4206</v>
      </c>
      <c r="C1628" s="56">
        <v>45995</v>
      </c>
      <c r="D1628" s="55" t="s">
        <v>19402</v>
      </c>
      <c r="E1628" s="56">
        <v>45995</v>
      </c>
      <c r="F1628" s="55">
        <v>81194</v>
      </c>
      <c r="G1628" s="55" t="s">
        <v>19403</v>
      </c>
      <c r="H1628" s="57">
        <v>1198225</v>
      </c>
      <c r="I1628" s="58">
        <v>0</v>
      </c>
      <c r="J1628" s="57">
        <v>95858</v>
      </c>
      <c r="K1628" s="57">
        <v>1294083</v>
      </c>
      <c r="L1628" s="7" t="s">
        <v>51</v>
      </c>
      <c r="M1628" s="6">
        <v>46106</v>
      </c>
      <c r="O1628" s="35">
        <f>IF(Table1[[#This Row],[Phân loại]]="Tồn đầu kỳ",Table1[[#This Row],[Tổng giá trị]],0)</f>
        <v>1294083</v>
      </c>
      <c r="P1628" s="7">
        <f>IF(Table1[[#This Row],[Số còn phải thu ĐK]]&lt;&gt;0,0,IF(Table1[[#This Row],[Phân loại]]="Bán hàng",Table1[[#This Row],[Tổng giá trị]],-Table1[[#This Row],[Tổng giá trị]]))</f>
        <v>0</v>
      </c>
      <c r="Q1628" s="35">
        <f t="shared" si="309"/>
        <v>1294083</v>
      </c>
      <c r="R1628" s="7">
        <f>Table1[[#This Row],[Số còn phải thu ĐK]]+Table1[[#This Row],[Giá Trị HD sau CK]]-Table1[[#This Row],[Số tiền đã thu]]</f>
        <v>0</v>
      </c>
      <c r="S1628" s="6">
        <f>IF(Table1[[#This Row],[Ngày hóa đơn]]&lt;&gt;"",Table1[[#This Row],[Ngày hóa đơn]],IF(Table1[[#This Row],[Ngày hạch toán]]&lt;&gt;"",Table1[[#This Row],[Ngày hạch toán]],""))</f>
        <v>45995</v>
      </c>
      <c r="T1628" s="7"/>
      <c r="U1628" s="6">
        <f>IF(Table1[[#This Row],[Ngày tính CN]]="","",S1628+T1628)</f>
        <v>45995</v>
      </c>
      <c r="V1628" s="35">
        <f ca="1">IF(Table1[[#This Row],[Hạn thanh toán]]="","",IF((U1628-NOW())&lt;0,0,(U1628-NOW())))</f>
        <v>0</v>
      </c>
      <c r="W1628" s="35"/>
      <c r="X1628" s="35" t="str">
        <f t="shared" ca="1" si="310"/>
        <v/>
      </c>
      <c r="Y1628" s="2" t="str">
        <f t="shared" si="311"/>
        <v>Đã thanh toán</v>
      </c>
      <c r="Z1628" s="51">
        <f t="shared" si="289"/>
        <v>45995</v>
      </c>
      <c r="AA1628" s="51">
        <f t="shared" si="290"/>
        <v>46106</v>
      </c>
      <c r="AD1628" s="2" t="str">
        <f>VLOOKUP($A1628,MA_KH!$A:$Q,MA_KH!O$1,0)</f>
        <v>OKONO</v>
      </c>
      <c r="AE1628" s="2" t="str">
        <f>VLOOKUP($A1628,MA_KH!$A:$Q,MA_KH!P$1,0)</f>
        <v>CÔNG TY TNHH OKONO VIỆT NAM</v>
      </c>
    </row>
    <row r="1629" spans="1:31" ht="25.5" hidden="1" customHeight="1" x14ac:dyDescent="0.2">
      <c r="A1629" s="55" t="s">
        <v>22119</v>
      </c>
      <c r="B1629" s="55" t="s">
        <v>4379</v>
      </c>
      <c r="C1629" s="56">
        <v>45995</v>
      </c>
      <c r="D1629" s="55" t="s">
        <v>19404</v>
      </c>
      <c r="E1629" s="56">
        <v>45995</v>
      </c>
      <c r="F1629" s="55">
        <v>81195</v>
      </c>
      <c r="G1629" s="55" t="s">
        <v>19405</v>
      </c>
      <c r="H1629" s="57">
        <v>3322670</v>
      </c>
      <c r="I1629" s="58">
        <v>0</v>
      </c>
      <c r="J1629" s="57">
        <v>265814</v>
      </c>
      <c r="K1629" s="57">
        <v>3588484</v>
      </c>
      <c r="L1629" s="7" t="s">
        <v>51</v>
      </c>
      <c r="M1629" s="6">
        <v>46106</v>
      </c>
      <c r="O1629" s="35">
        <f>IF(Table1[[#This Row],[Phân loại]]="Tồn đầu kỳ",Table1[[#This Row],[Tổng giá trị]],0)</f>
        <v>3588484</v>
      </c>
      <c r="P1629" s="7">
        <f>IF(Table1[[#This Row],[Số còn phải thu ĐK]]&lt;&gt;0,0,IF(Table1[[#This Row],[Phân loại]]="Bán hàng",Table1[[#This Row],[Tổng giá trị]],-Table1[[#This Row],[Tổng giá trị]]))</f>
        <v>0</v>
      </c>
      <c r="Q1629" s="35">
        <f t="shared" si="309"/>
        <v>3588484</v>
      </c>
      <c r="R1629" s="7">
        <f>Table1[[#This Row],[Số còn phải thu ĐK]]+Table1[[#This Row],[Giá Trị HD sau CK]]-Table1[[#This Row],[Số tiền đã thu]]</f>
        <v>0</v>
      </c>
      <c r="S1629" s="6">
        <f>IF(Table1[[#This Row],[Ngày hóa đơn]]&lt;&gt;"",Table1[[#This Row],[Ngày hóa đơn]],IF(Table1[[#This Row],[Ngày hạch toán]]&lt;&gt;"",Table1[[#This Row],[Ngày hạch toán]],""))</f>
        <v>45995</v>
      </c>
      <c r="T1629" s="7"/>
      <c r="U1629" s="6">
        <f>IF(Table1[[#This Row],[Ngày tính CN]]="","",S1629+T1629)</f>
        <v>45995</v>
      </c>
      <c r="V1629" s="35">
        <f ca="1">IF(Table1[[#This Row],[Hạn thanh toán]]="","",IF((U1629-NOW())&lt;0,0,(U1629-NOW())))</f>
        <v>0</v>
      </c>
      <c r="W1629" s="35"/>
      <c r="X1629" s="35" t="str">
        <f t="shared" ca="1" si="310"/>
        <v/>
      </c>
      <c r="Y1629" s="2" t="str">
        <f t="shared" si="311"/>
        <v>Đã thanh toán</v>
      </c>
      <c r="Z1629" s="51">
        <f t="shared" si="289"/>
        <v>45995</v>
      </c>
      <c r="AA1629" s="51">
        <f t="shared" si="290"/>
        <v>46106</v>
      </c>
      <c r="AD1629" s="2" t="str">
        <f>VLOOKUP($A1629,MA_KH!$A:$Q,MA_KH!O$1,0)</f>
        <v>OKONO</v>
      </c>
      <c r="AE1629" s="2" t="str">
        <f>VLOOKUP($A1629,MA_KH!$A:$Q,MA_KH!P$1,0)</f>
        <v>CÔNG TY TNHH OKONO VIỆT NAM</v>
      </c>
    </row>
    <row r="1630" spans="1:31" ht="25.5" hidden="1" customHeight="1" x14ac:dyDescent="0.2">
      <c r="A1630" s="59" t="s">
        <v>22109</v>
      </c>
      <c r="B1630" s="59" t="s">
        <v>4337</v>
      </c>
      <c r="C1630" s="60">
        <v>45995</v>
      </c>
      <c r="D1630" s="59" t="s">
        <v>19406</v>
      </c>
      <c r="E1630" s="60">
        <v>45995</v>
      </c>
      <c r="F1630" s="59">
        <v>81196</v>
      </c>
      <c r="G1630" s="59" t="s">
        <v>19407</v>
      </c>
      <c r="H1630" s="61">
        <v>1039431</v>
      </c>
      <c r="I1630" s="62">
        <v>0</v>
      </c>
      <c r="J1630" s="61">
        <v>83154</v>
      </c>
      <c r="K1630" s="61">
        <v>1122585</v>
      </c>
      <c r="L1630" s="7" t="s">
        <v>51</v>
      </c>
      <c r="M1630" s="6">
        <v>46106</v>
      </c>
      <c r="O1630" s="35">
        <f>IF(Table1[[#This Row],[Phân loại]]="Tồn đầu kỳ",Table1[[#This Row],[Tổng giá trị]],0)</f>
        <v>1122585</v>
      </c>
      <c r="P1630" s="7">
        <f>IF(Table1[[#This Row],[Số còn phải thu ĐK]]&lt;&gt;0,0,IF(Table1[[#This Row],[Phân loại]]="Bán hàng",Table1[[#This Row],[Tổng giá trị]],-Table1[[#This Row],[Tổng giá trị]]))</f>
        <v>0</v>
      </c>
      <c r="Q1630" s="35">
        <f t="shared" si="309"/>
        <v>1122585</v>
      </c>
      <c r="R1630" s="7">
        <f>Table1[[#This Row],[Số còn phải thu ĐK]]+Table1[[#This Row],[Giá Trị HD sau CK]]-Table1[[#This Row],[Số tiền đã thu]]</f>
        <v>0</v>
      </c>
      <c r="S1630" s="6">
        <f>IF(Table1[[#This Row],[Ngày hóa đơn]]&lt;&gt;"",Table1[[#This Row],[Ngày hóa đơn]],IF(Table1[[#This Row],[Ngày hạch toán]]&lt;&gt;"",Table1[[#This Row],[Ngày hạch toán]],""))</f>
        <v>45995</v>
      </c>
      <c r="T1630" s="7"/>
      <c r="U1630" s="6">
        <f>IF(Table1[[#This Row],[Ngày tính CN]]="","",S1630+T1630)</f>
        <v>45995</v>
      </c>
      <c r="V1630" s="35">
        <f ca="1">IF(Table1[[#This Row],[Hạn thanh toán]]="","",IF((U1630-NOW())&lt;0,0,(U1630-NOW())))</f>
        <v>0</v>
      </c>
      <c r="W1630" s="35"/>
      <c r="X1630" s="35" t="str">
        <f t="shared" ca="1" si="310"/>
        <v/>
      </c>
      <c r="Y1630" s="2" t="str">
        <f t="shared" si="311"/>
        <v>Đã thanh toán</v>
      </c>
      <c r="Z1630" s="51">
        <f t="shared" si="289"/>
        <v>45995</v>
      </c>
      <c r="AA1630" s="51">
        <f t="shared" si="290"/>
        <v>46106</v>
      </c>
      <c r="AD1630" s="2" t="str">
        <f>VLOOKUP($A1630,MA_KH!$A:$Q,MA_KH!O$1,0)</f>
        <v>OKONO</v>
      </c>
      <c r="AE1630" s="2" t="str">
        <f>VLOOKUP($A1630,MA_KH!$A:$Q,MA_KH!P$1,0)</f>
        <v>CÔNG TY TNHH OKONO VIỆT NAM</v>
      </c>
    </row>
    <row r="1631" spans="1:31" ht="25.5" hidden="1" customHeight="1" x14ac:dyDescent="0.2">
      <c r="A1631" s="55" t="s">
        <v>22113</v>
      </c>
      <c r="B1631" s="55" t="s">
        <v>4346</v>
      </c>
      <c r="C1631" s="56">
        <v>45999</v>
      </c>
      <c r="D1631" s="55" t="s">
        <v>19408</v>
      </c>
      <c r="E1631" s="56">
        <v>45999</v>
      </c>
      <c r="F1631" s="55">
        <v>82199</v>
      </c>
      <c r="G1631" s="55" t="s">
        <v>19409</v>
      </c>
      <c r="H1631" s="57">
        <v>1105351</v>
      </c>
      <c r="I1631" s="58">
        <v>0</v>
      </c>
      <c r="J1631" s="57">
        <v>88428</v>
      </c>
      <c r="K1631" s="57">
        <v>1193779</v>
      </c>
      <c r="L1631" s="7" t="s">
        <v>51</v>
      </c>
      <c r="M1631" s="6">
        <v>46106</v>
      </c>
      <c r="O1631" s="35">
        <f>IF(Table1[[#This Row],[Phân loại]]="Tồn đầu kỳ",Table1[[#This Row],[Tổng giá trị]],0)</f>
        <v>1193779</v>
      </c>
      <c r="P1631" s="7">
        <f>IF(Table1[[#This Row],[Số còn phải thu ĐK]]&lt;&gt;0,0,IF(Table1[[#This Row],[Phân loại]]="Bán hàng",Table1[[#This Row],[Tổng giá trị]],-Table1[[#This Row],[Tổng giá trị]]))</f>
        <v>0</v>
      </c>
      <c r="Q1631" s="35">
        <f t="shared" ref="Q1631:Q1632" si="312">IF(M1631&lt;&gt;"",IF(O1631&lt;&gt;0,O1631,P1631),0)</f>
        <v>1193779</v>
      </c>
      <c r="R1631" s="7">
        <f>Table1[[#This Row],[Số còn phải thu ĐK]]+Table1[[#This Row],[Giá Trị HD sau CK]]-Table1[[#This Row],[Số tiền đã thu]]</f>
        <v>0</v>
      </c>
      <c r="S1631" s="6">
        <f>IF(Table1[[#This Row],[Ngày hóa đơn]]&lt;&gt;"",Table1[[#This Row],[Ngày hóa đơn]],IF(Table1[[#This Row],[Ngày hạch toán]]&lt;&gt;"",Table1[[#This Row],[Ngày hạch toán]],""))</f>
        <v>45999</v>
      </c>
      <c r="T1631" s="7"/>
      <c r="U1631" s="6">
        <f>IF(Table1[[#This Row],[Ngày tính CN]]="","",S1631+T1631)</f>
        <v>45999</v>
      </c>
      <c r="V1631" s="35">
        <f ca="1">IF(Table1[[#This Row],[Hạn thanh toán]]="","",IF((U1631-NOW())&lt;0,0,(U1631-NOW())))</f>
        <v>0</v>
      </c>
      <c r="W1631" s="35"/>
      <c r="X1631" s="35" t="str">
        <f t="shared" ref="X1631:X1632" ca="1" si="313">IF(OR(U1631="",R1631=0),"",IF((U1631-NOW())&lt;0,-(U1631-NOW()),0))</f>
        <v/>
      </c>
      <c r="Y1631" s="2" t="str">
        <f t="shared" ref="Y1631:Y1632" si="314">IF(R1631=0,"Đã thanh toán",IF(X1631="","",IF(X1631&lt;=0,"Chưa đến hạn thanh toán",IF(X1631&lt;=30,"Nợ quá hạn 30 ngày",IF(X1631&lt;=60,"Nợ quá hạn từ 30 ngày đến 60 ngày",IF(X1631&lt;=90,"Nợ quá hạn từ 60 ngày đến 90 ngày",IF(X1631&lt;=120,"Nợ quá hạn từ 90 ngày đến 120 ngày","Nợ quá hạn hơn 120 ngày có khả năng mất thanh toán")))))))</f>
        <v>Đã thanh toán</v>
      </c>
      <c r="Z1631" s="51">
        <f t="shared" si="289"/>
        <v>45999</v>
      </c>
      <c r="AA1631" s="51">
        <f t="shared" si="290"/>
        <v>46106</v>
      </c>
      <c r="AD1631" s="2" t="str">
        <f>VLOOKUP($A1631,MA_KH!$A:$Q,MA_KH!O$1,0)</f>
        <v>OKONO</v>
      </c>
      <c r="AE1631" s="2" t="str">
        <f>VLOOKUP($A1631,MA_KH!$A:$Q,MA_KH!P$1,0)</f>
        <v>CÔNG TY TNHH OKONO VIỆT NAM</v>
      </c>
    </row>
    <row r="1632" spans="1:31" ht="25.5" hidden="1" customHeight="1" x14ac:dyDescent="0.2">
      <c r="A1632" s="59" t="s">
        <v>22095</v>
      </c>
      <c r="B1632" s="59" t="s">
        <v>4348</v>
      </c>
      <c r="C1632" s="60">
        <v>45999</v>
      </c>
      <c r="D1632" s="59" t="s">
        <v>19410</v>
      </c>
      <c r="E1632" s="60">
        <v>45999</v>
      </c>
      <c r="F1632" s="59">
        <v>82200</v>
      </c>
      <c r="G1632" s="59" t="s">
        <v>19411</v>
      </c>
      <c r="H1632" s="61">
        <v>988642</v>
      </c>
      <c r="I1632" s="62">
        <v>0</v>
      </c>
      <c r="J1632" s="61">
        <v>79091</v>
      </c>
      <c r="K1632" s="61">
        <v>1067733</v>
      </c>
      <c r="L1632" s="7" t="s">
        <v>51</v>
      </c>
      <c r="M1632" s="6">
        <v>46106</v>
      </c>
      <c r="O1632" s="35">
        <f>IF(Table1[[#This Row],[Phân loại]]="Tồn đầu kỳ",Table1[[#This Row],[Tổng giá trị]],0)</f>
        <v>1067733</v>
      </c>
      <c r="P1632" s="7">
        <f>IF(Table1[[#This Row],[Số còn phải thu ĐK]]&lt;&gt;0,0,IF(Table1[[#This Row],[Phân loại]]="Bán hàng",Table1[[#This Row],[Tổng giá trị]],-Table1[[#This Row],[Tổng giá trị]]))</f>
        <v>0</v>
      </c>
      <c r="Q1632" s="35">
        <f t="shared" si="312"/>
        <v>1067733</v>
      </c>
      <c r="R1632" s="7">
        <f>Table1[[#This Row],[Số còn phải thu ĐK]]+Table1[[#This Row],[Giá Trị HD sau CK]]-Table1[[#This Row],[Số tiền đã thu]]</f>
        <v>0</v>
      </c>
      <c r="S1632" s="6">
        <f>IF(Table1[[#This Row],[Ngày hóa đơn]]&lt;&gt;"",Table1[[#This Row],[Ngày hóa đơn]],IF(Table1[[#This Row],[Ngày hạch toán]]&lt;&gt;"",Table1[[#This Row],[Ngày hạch toán]],""))</f>
        <v>45999</v>
      </c>
      <c r="T1632" s="7"/>
      <c r="U1632" s="6">
        <f>IF(Table1[[#This Row],[Ngày tính CN]]="","",S1632+T1632)</f>
        <v>45999</v>
      </c>
      <c r="V1632" s="35">
        <f ca="1">IF(Table1[[#This Row],[Hạn thanh toán]]="","",IF((U1632-NOW())&lt;0,0,(U1632-NOW())))</f>
        <v>0</v>
      </c>
      <c r="W1632" s="35"/>
      <c r="X1632" s="35" t="str">
        <f t="shared" ca="1" si="313"/>
        <v/>
      </c>
      <c r="Y1632" s="2" t="str">
        <f t="shared" si="314"/>
        <v>Đã thanh toán</v>
      </c>
      <c r="Z1632" s="51">
        <f t="shared" si="289"/>
        <v>45999</v>
      </c>
      <c r="AA1632" s="51">
        <f t="shared" si="290"/>
        <v>46106</v>
      </c>
      <c r="AD1632" s="2" t="str">
        <f>VLOOKUP($A1632,MA_KH!$A:$Q,MA_KH!O$1,0)</f>
        <v>OKONO</v>
      </c>
      <c r="AE1632" s="2" t="str">
        <f>VLOOKUP($A1632,MA_KH!$A:$Q,MA_KH!P$1,0)</f>
        <v>CÔNG TY TNHH OKONO VIỆT NAM</v>
      </c>
    </row>
    <row r="1633" spans="1:31" ht="25.5" hidden="1" customHeight="1" x14ac:dyDescent="0.2">
      <c r="A1633" s="55" t="s">
        <v>22106</v>
      </c>
      <c r="B1633" s="55" t="s">
        <v>3971</v>
      </c>
      <c r="C1633" s="56">
        <v>46002</v>
      </c>
      <c r="D1633" s="55" t="s">
        <v>19412</v>
      </c>
      <c r="E1633" s="56">
        <v>46002</v>
      </c>
      <c r="F1633" s="55">
        <v>83340</v>
      </c>
      <c r="G1633" s="55" t="s">
        <v>19413</v>
      </c>
      <c r="H1633" s="57">
        <v>1113855</v>
      </c>
      <c r="I1633" s="58">
        <v>0</v>
      </c>
      <c r="J1633" s="57">
        <v>89108</v>
      </c>
      <c r="K1633" s="57">
        <v>1202963</v>
      </c>
      <c r="L1633" s="7" t="s">
        <v>51</v>
      </c>
      <c r="M1633" s="6">
        <v>46106</v>
      </c>
      <c r="O1633" s="35">
        <f>IF(Table1[[#This Row],[Phân loại]]="Tồn đầu kỳ",Table1[[#This Row],[Tổng giá trị]],0)</f>
        <v>1202963</v>
      </c>
      <c r="P1633" s="7">
        <f>IF(Table1[[#This Row],[Số còn phải thu ĐK]]&lt;&gt;0,0,IF(Table1[[#This Row],[Phân loại]]="Bán hàng",Table1[[#This Row],[Tổng giá trị]],-Table1[[#This Row],[Tổng giá trị]]))</f>
        <v>0</v>
      </c>
      <c r="Q1633" s="35">
        <f t="shared" ref="Q1633:Q1634" si="315">IF(M1633&lt;&gt;"",IF(O1633&lt;&gt;0,O1633,P1633),0)</f>
        <v>1202963</v>
      </c>
      <c r="R1633" s="7">
        <f>Table1[[#This Row],[Số còn phải thu ĐK]]+Table1[[#This Row],[Giá Trị HD sau CK]]-Table1[[#This Row],[Số tiền đã thu]]</f>
        <v>0</v>
      </c>
      <c r="S1633" s="6">
        <f>IF(Table1[[#This Row],[Ngày hóa đơn]]&lt;&gt;"",Table1[[#This Row],[Ngày hóa đơn]],IF(Table1[[#This Row],[Ngày hạch toán]]&lt;&gt;"",Table1[[#This Row],[Ngày hạch toán]],""))</f>
        <v>46002</v>
      </c>
      <c r="T1633" s="7"/>
      <c r="U1633" s="6">
        <f>IF(Table1[[#This Row],[Ngày tính CN]]="","",S1633+T1633)</f>
        <v>46002</v>
      </c>
      <c r="V1633" s="35">
        <f ca="1">IF(Table1[[#This Row],[Hạn thanh toán]]="","",IF((U1633-NOW())&lt;0,0,(U1633-NOW())))</f>
        <v>0</v>
      </c>
      <c r="W1633" s="35"/>
      <c r="X1633" s="35" t="str">
        <f t="shared" ref="X1633:X1634" ca="1" si="316">IF(OR(U1633="",R1633=0),"",IF((U1633-NOW())&lt;0,-(U1633-NOW()),0))</f>
        <v/>
      </c>
      <c r="Y1633" s="2" t="str">
        <f t="shared" ref="Y1633:Y1634" si="317">IF(R1633=0,"Đã thanh toán",IF(X1633="","",IF(X1633&lt;=0,"Chưa đến hạn thanh toán",IF(X1633&lt;=30,"Nợ quá hạn 30 ngày",IF(X1633&lt;=60,"Nợ quá hạn từ 30 ngày đến 60 ngày",IF(X1633&lt;=90,"Nợ quá hạn từ 60 ngày đến 90 ngày",IF(X1633&lt;=120,"Nợ quá hạn từ 90 ngày đến 120 ngày","Nợ quá hạn hơn 120 ngày có khả năng mất thanh toán")))))))</f>
        <v>Đã thanh toán</v>
      </c>
      <c r="Z1633" s="51">
        <f t="shared" si="289"/>
        <v>46002</v>
      </c>
      <c r="AA1633" s="51">
        <f t="shared" si="290"/>
        <v>46106</v>
      </c>
      <c r="AD1633" s="2" t="str">
        <f>VLOOKUP($A1633,MA_KH!$A:$Q,MA_KH!O$1,0)</f>
        <v>OKONO</v>
      </c>
      <c r="AE1633" s="2" t="str">
        <f>VLOOKUP($A1633,MA_KH!$A:$Q,MA_KH!P$1,0)</f>
        <v>CÔNG TY TNHH OKONO VIỆT NAM</v>
      </c>
    </row>
    <row r="1634" spans="1:31" ht="25.5" hidden="1" customHeight="1" x14ac:dyDescent="0.2">
      <c r="A1634" s="59" t="s">
        <v>22098</v>
      </c>
      <c r="B1634" s="59" t="s">
        <v>3976</v>
      </c>
      <c r="C1634" s="60">
        <v>46002</v>
      </c>
      <c r="D1634" s="59" t="s">
        <v>19414</v>
      </c>
      <c r="E1634" s="60">
        <v>46002</v>
      </c>
      <c r="F1634" s="59">
        <v>83341</v>
      </c>
      <c r="G1634" s="59" t="s">
        <v>19415</v>
      </c>
      <c r="H1634" s="61">
        <v>914355</v>
      </c>
      <c r="I1634" s="62">
        <v>0</v>
      </c>
      <c r="J1634" s="61">
        <v>73148</v>
      </c>
      <c r="K1634" s="61">
        <v>987503</v>
      </c>
      <c r="L1634" s="7" t="s">
        <v>51</v>
      </c>
      <c r="M1634" s="6">
        <v>46106</v>
      </c>
      <c r="O1634" s="35">
        <f>IF(Table1[[#This Row],[Phân loại]]="Tồn đầu kỳ",Table1[[#This Row],[Tổng giá trị]],0)</f>
        <v>987503</v>
      </c>
      <c r="P1634" s="7">
        <f>IF(Table1[[#This Row],[Số còn phải thu ĐK]]&lt;&gt;0,0,IF(Table1[[#This Row],[Phân loại]]="Bán hàng",Table1[[#This Row],[Tổng giá trị]],-Table1[[#This Row],[Tổng giá trị]]))</f>
        <v>0</v>
      </c>
      <c r="Q1634" s="35">
        <f t="shared" si="315"/>
        <v>987503</v>
      </c>
      <c r="R1634" s="7">
        <f>Table1[[#This Row],[Số còn phải thu ĐK]]+Table1[[#This Row],[Giá Trị HD sau CK]]-Table1[[#This Row],[Số tiền đã thu]]</f>
        <v>0</v>
      </c>
      <c r="S1634" s="6">
        <f>IF(Table1[[#This Row],[Ngày hóa đơn]]&lt;&gt;"",Table1[[#This Row],[Ngày hóa đơn]],IF(Table1[[#This Row],[Ngày hạch toán]]&lt;&gt;"",Table1[[#This Row],[Ngày hạch toán]],""))</f>
        <v>46002</v>
      </c>
      <c r="T1634" s="7"/>
      <c r="U1634" s="6">
        <f>IF(Table1[[#This Row],[Ngày tính CN]]="","",S1634+T1634)</f>
        <v>46002</v>
      </c>
      <c r="V1634" s="35">
        <f ca="1">IF(Table1[[#This Row],[Hạn thanh toán]]="","",IF((U1634-NOW())&lt;0,0,(U1634-NOW())))</f>
        <v>0</v>
      </c>
      <c r="W1634" s="35"/>
      <c r="X1634" s="35" t="str">
        <f t="shared" ca="1" si="316"/>
        <v/>
      </c>
      <c r="Y1634" s="2" t="str">
        <f t="shared" si="317"/>
        <v>Đã thanh toán</v>
      </c>
      <c r="Z1634" s="51">
        <f t="shared" si="289"/>
        <v>46002</v>
      </c>
      <c r="AA1634" s="51">
        <f t="shared" si="290"/>
        <v>46106</v>
      </c>
      <c r="AD1634" s="2" t="str">
        <f>VLOOKUP($A1634,MA_KH!$A:$Q,MA_KH!O$1,0)</f>
        <v>OKONO</v>
      </c>
      <c r="AE1634" s="2" t="str">
        <f>VLOOKUP($A1634,MA_KH!$A:$Q,MA_KH!P$1,0)</f>
        <v>CÔNG TY TNHH OKONO VIỆT NAM</v>
      </c>
    </row>
    <row r="1635" spans="1:31" ht="25.5" hidden="1" customHeight="1" x14ac:dyDescent="0.2">
      <c r="A1635" s="59" t="s">
        <v>22506</v>
      </c>
      <c r="B1635" s="59" t="s">
        <v>3960</v>
      </c>
      <c r="C1635" s="60">
        <v>45962</v>
      </c>
      <c r="D1635" s="59" t="s">
        <v>19416</v>
      </c>
      <c r="E1635" s="60">
        <v>45962</v>
      </c>
      <c r="F1635" s="59">
        <v>72923</v>
      </c>
      <c r="G1635" s="59" t="s">
        <v>19417</v>
      </c>
      <c r="H1635" s="61">
        <v>1245881</v>
      </c>
      <c r="I1635" s="62">
        <v>112130</v>
      </c>
      <c r="J1635" s="61">
        <v>90700</v>
      </c>
      <c r="K1635" s="61">
        <v>1224451</v>
      </c>
      <c r="L1635" s="7" t="s">
        <v>51</v>
      </c>
      <c r="O1635" s="35">
        <f>IF(Table1[[#This Row],[Phân loại]]="Tồn đầu kỳ",Table1[[#This Row],[Tổng giá trị]],0)</f>
        <v>1224451</v>
      </c>
      <c r="P1635" s="7">
        <f>IF(Table1[[#This Row],[Số còn phải thu ĐK]]&lt;&gt;0,0,IF(Table1[[#This Row],[Phân loại]]="Bán hàng",Table1[[#This Row],[Tổng giá trị]],-Table1[[#This Row],[Tổng giá trị]]))</f>
        <v>0</v>
      </c>
      <c r="Q1635" s="35">
        <f t="shared" ref="Q1635" si="318">IF(M1635&lt;&gt;"",IF(O1635&lt;&gt;0,O1635,P1635),0)</f>
        <v>0</v>
      </c>
      <c r="R1635" s="7">
        <f>Table1[[#This Row],[Số còn phải thu ĐK]]+Table1[[#This Row],[Giá Trị HD sau CK]]-Table1[[#This Row],[Số tiền đã thu]]</f>
        <v>1224451</v>
      </c>
      <c r="S1635" s="6">
        <f>IF(Table1[[#This Row],[Ngày hóa đơn]]&lt;&gt;"",Table1[[#This Row],[Ngày hóa đơn]],IF(Table1[[#This Row],[Ngày hạch toán]]&lt;&gt;"",Table1[[#This Row],[Ngày hạch toán]],""))</f>
        <v>45962</v>
      </c>
      <c r="T1635" s="7"/>
      <c r="U1635" s="6">
        <f>IF(Table1[[#This Row],[Ngày tính CN]]="","",S1635+T1635)</f>
        <v>45962</v>
      </c>
      <c r="V1635" s="35">
        <f ca="1">IF(Table1[[#This Row],[Hạn thanh toán]]="","",IF((U1635-NOW())&lt;0,0,(U1635-NOW())))</f>
        <v>0</v>
      </c>
      <c r="W1635" s="35"/>
      <c r="X1635" s="35">
        <f t="shared" ref="X1635" ca="1" si="319">IF(OR(U1635="",R1635=0),"",IF((U1635-NOW())&lt;0,-(U1635-NOW()),0))</f>
        <v>208.49032025462657</v>
      </c>
      <c r="Y1635" s="2" t="str">
        <f t="shared" ref="Y1635" ca="1" si="320">IF(R1635=0,"Đã thanh toán",IF(X1635="","",IF(X1635&lt;=0,"Chưa đến hạn thanh toán",IF(X1635&lt;=30,"Nợ quá hạn 30 ngày",IF(X1635&lt;=60,"Nợ quá hạn từ 30 ngày đến 60 ngày",IF(X1635&lt;=90,"Nợ quá hạn từ 60 ngày đến 90 ngày",IF(X1635&lt;=120,"Nợ quá hạn từ 90 ngày đến 120 ngày","Nợ quá hạn hơn 120 ngày có khả năng mất thanh toán")))))))</f>
        <v>Nợ quá hạn hơn 120 ngày có khả năng mất thanh toán</v>
      </c>
      <c r="Z1635" s="51">
        <f t="shared" si="289"/>
        <v>45962</v>
      </c>
      <c r="AA1635" s="51" t="str">
        <f t="shared" si="290"/>
        <v/>
      </c>
      <c r="AD1635" s="2" t="str">
        <f>VLOOKUP($A1635,MA_KH!$A:$Q,MA_KH!O$1,0)</f>
        <v>TMART</v>
      </c>
      <c r="AE1635" s="2" t="str">
        <f>VLOOKUP($A1635,MA_KH!$A:$Q,MA_KH!P$1,0)</f>
        <v>CÔNG TY CỔ PHẦN T - MARTSTORES</v>
      </c>
    </row>
    <row r="1636" spans="1:31" ht="25.5" hidden="1" customHeight="1" x14ac:dyDescent="0.2">
      <c r="A1636" s="55" t="s">
        <v>22506</v>
      </c>
      <c r="B1636" s="55" t="s">
        <v>3960</v>
      </c>
      <c r="C1636" s="56">
        <v>45962</v>
      </c>
      <c r="D1636" s="55" t="s">
        <v>19418</v>
      </c>
      <c r="E1636" s="56">
        <v>45962</v>
      </c>
      <c r="F1636" s="55">
        <v>72934</v>
      </c>
      <c r="G1636" s="55" t="s">
        <v>19419</v>
      </c>
      <c r="H1636" s="57">
        <v>567521</v>
      </c>
      <c r="I1636" s="58">
        <v>51077</v>
      </c>
      <c r="J1636" s="57">
        <v>41316</v>
      </c>
      <c r="K1636" s="57">
        <v>557760</v>
      </c>
      <c r="L1636" s="7" t="s">
        <v>51</v>
      </c>
      <c r="O1636" s="35">
        <f>IF(Table1[[#This Row],[Phân loại]]="Tồn đầu kỳ",Table1[[#This Row],[Tổng giá trị]],0)</f>
        <v>557760</v>
      </c>
      <c r="P1636" s="7">
        <f>IF(Table1[[#This Row],[Số còn phải thu ĐK]]&lt;&gt;0,0,IF(Table1[[#This Row],[Phân loại]]="Bán hàng",Table1[[#This Row],[Tổng giá trị]],-Table1[[#This Row],[Tổng giá trị]]))</f>
        <v>0</v>
      </c>
      <c r="Q1636" s="35">
        <f t="shared" ref="Q1636:Q1637" si="321">IF(M1636&lt;&gt;"",IF(O1636&lt;&gt;0,O1636,P1636),0)</f>
        <v>0</v>
      </c>
      <c r="R1636" s="7">
        <f>Table1[[#This Row],[Số còn phải thu ĐK]]+Table1[[#This Row],[Giá Trị HD sau CK]]-Table1[[#This Row],[Số tiền đã thu]]</f>
        <v>557760</v>
      </c>
      <c r="S1636" s="6">
        <f>IF(Table1[[#This Row],[Ngày hóa đơn]]&lt;&gt;"",Table1[[#This Row],[Ngày hóa đơn]],IF(Table1[[#This Row],[Ngày hạch toán]]&lt;&gt;"",Table1[[#This Row],[Ngày hạch toán]],""))</f>
        <v>45962</v>
      </c>
      <c r="T1636" s="7"/>
      <c r="U1636" s="6">
        <f>IF(Table1[[#This Row],[Ngày tính CN]]="","",S1636+T1636)</f>
        <v>45962</v>
      </c>
      <c r="V1636" s="35">
        <f ca="1">IF(Table1[[#This Row],[Hạn thanh toán]]="","",IF((U1636-NOW())&lt;0,0,(U1636-NOW())))</f>
        <v>0</v>
      </c>
      <c r="W1636" s="35"/>
      <c r="X1636" s="35">
        <f t="shared" ref="X1636:X1637" ca="1" si="322">IF(OR(U1636="",R1636=0),"",IF((U1636-NOW())&lt;0,-(U1636-NOW()),0))</f>
        <v>208.49032025462657</v>
      </c>
      <c r="Y1636" s="2" t="str">
        <f t="shared" ref="Y1636:Y1637" ca="1" si="323">IF(R1636=0,"Đã thanh toán",IF(X1636="","",IF(X1636&lt;=0,"Chưa đến hạn thanh toán",IF(X1636&lt;=30,"Nợ quá hạn 30 ngày",IF(X1636&lt;=60,"Nợ quá hạn từ 30 ngày đến 60 ngày",IF(X1636&lt;=90,"Nợ quá hạn từ 60 ngày đến 90 ngày",IF(X1636&lt;=120,"Nợ quá hạn từ 90 ngày đến 120 ngày","Nợ quá hạn hơn 120 ngày có khả năng mất thanh toán")))))))</f>
        <v>Nợ quá hạn hơn 120 ngày có khả năng mất thanh toán</v>
      </c>
      <c r="Z1636" s="51">
        <f t="shared" si="289"/>
        <v>45962</v>
      </c>
      <c r="AA1636" s="51" t="str">
        <f t="shared" si="290"/>
        <v/>
      </c>
      <c r="AD1636" s="2" t="str">
        <f>VLOOKUP($A1636,MA_KH!$A:$Q,MA_KH!O$1,0)</f>
        <v>TMART</v>
      </c>
      <c r="AE1636" s="2" t="str">
        <f>VLOOKUP($A1636,MA_KH!$A:$Q,MA_KH!P$1,0)</f>
        <v>CÔNG TY CỔ PHẦN T - MARTSTORES</v>
      </c>
    </row>
    <row r="1637" spans="1:31" ht="25.5" hidden="1" customHeight="1" x14ac:dyDescent="0.2">
      <c r="A1637" s="59" t="s">
        <v>22506</v>
      </c>
      <c r="B1637" s="59" t="s">
        <v>3960</v>
      </c>
      <c r="C1637" s="60">
        <v>45962</v>
      </c>
      <c r="D1637" s="59" t="s">
        <v>19420</v>
      </c>
      <c r="E1637" s="60">
        <v>45962</v>
      </c>
      <c r="F1637" s="59">
        <v>72935</v>
      </c>
      <c r="G1637" s="59" t="s">
        <v>19421</v>
      </c>
      <c r="H1637" s="61">
        <v>1885260</v>
      </c>
      <c r="I1637" s="62">
        <v>169674</v>
      </c>
      <c r="J1637" s="61">
        <v>137247</v>
      </c>
      <c r="K1637" s="61">
        <v>1852833</v>
      </c>
      <c r="L1637" s="7" t="s">
        <v>51</v>
      </c>
      <c r="O1637" s="35">
        <f>IF(Table1[[#This Row],[Phân loại]]="Tồn đầu kỳ",Table1[[#This Row],[Tổng giá trị]],0)</f>
        <v>1852833</v>
      </c>
      <c r="P1637" s="7">
        <f>IF(Table1[[#This Row],[Số còn phải thu ĐK]]&lt;&gt;0,0,IF(Table1[[#This Row],[Phân loại]]="Bán hàng",Table1[[#This Row],[Tổng giá trị]],-Table1[[#This Row],[Tổng giá trị]]))</f>
        <v>0</v>
      </c>
      <c r="Q1637" s="35">
        <f t="shared" si="321"/>
        <v>0</v>
      </c>
      <c r="R1637" s="7">
        <f>Table1[[#This Row],[Số còn phải thu ĐK]]+Table1[[#This Row],[Giá Trị HD sau CK]]-Table1[[#This Row],[Số tiền đã thu]]</f>
        <v>1852833</v>
      </c>
      <c r="S1637" s="6">
        <f>IF(Table1[[#This Row],[Ngày hóa đơn]]&lt;&gt;"",Table1[[#This Row],[Ngày hóa đơn]],IF(Table1[[#This Row],[Ngày hạch toán]]&lt;&gt;"",Table1[[#This Row],[Ngày hạch toán]],""))</f>
        <v>45962</v>
      </c>
      <c r="T1637" s="7"/>
      <c r="U1637" s="6">
        <f>IF(Table1[[#This Row],[Ngày tính CN]]="","",S1637+T1637)</f>
        <v>45962</v>
      </c>
      <c r="V1637" s="35">
        <f ca="1">IF(Table1[[#This Row],[Hạn thanh toán]]="","",IF((U1637-NOW())&lt;0,0,(U1637-NOW())))</f>
        <v>0</v>
      </c>
      <c r="W1637" s="35"/>
      <c r="X1637" s="35">
        <f t="shared" ca="1" si="322"/>
        <v>208.49032025462657</v>
      </c>
      <c r="Y1637" s="2" t="str">
        <f t="shared" ca="1" si="323"/>
        <v>Nợ quá hạn hơn 120 ngày có khả năng mất thanh toán</v>
      </c>
      <c r="Z1637" s="51">
        <f t="shared" si="289"/>
        <v>45962</v>
      </c>
      <c r="AA1637" s="51" t="str">
        <f t="shared" si="290"/>
        <v/>
      </c>
      <c r="AD1637" s="2" t="str">
        <f>VLOOKUP($A1637,MA_KH!$A:$Q,MA_KH!O$1,0)</f>
        <v>TMART</v>
      </c>
      <c r="AE1637" s="2" t="str">
        <f>VLOOKUP($A1637,MA_KH!$A:$Q,MA_KH!P$1,0)</f>
        <v>CÔNG TY CỔ PHẦN T - MARTSTORES</v>
      </c>
    </row>
    <row r="1638" spans="1:31" ht="25.5" hidden="1" customHeight="1" x14ac:dyDescent="0.2">
      <c r="A1638" s="59" t="s">
        <v>22506</v>
      </c>
      <c r="B1638" s="59" t="s">
        <v>3960</v>
      </c>
      <c r="C1638" s="60">
        <v>45962</v>
      </c>
      <c r="D1638" s="59" t="s">
        <v>19422</v>
      </c>
      <c r="E1638" s="60">
        <v>45962</v>
      </c>
      <c r="F1638" s="59">
        <v>72939</v>
      </c>
      <c r="G1638" s="59" t="s">
        <v>4411</v>
      </c>
      <c r="H1638" s="61">
        <v>2423885</v>
      </c>
      <c r="I1638" s="62">
        <v>218150</v>
      </c>
      <c r="J1638" s="61">
        <v>176459</v>
      </c>
      <c r="K1638" s="61">
        <v>2382194</v>
      </c>
      <c r="L1638" s="7" t="s">
        <v>51</v>
      </c>
      <c r="O1638" s="35">
        <f>IF(Table1[[#This Row],[Phân loại]]="Tồn đầu kỳ",Table1[[#This Row],[Tổng giá trị]],0)</f>
        <v>2382194</v>
      </c>
      <c r="P1638" s="7">
        <f>IF(Table1[[#This Row],[Số còn phải thu ĐK]]&lt;&gt;0,0,IF(Table1[[#This Row],[Phân loại]]="Bán hàng",Table1[[#This Row],[Tổng giá trị]],-Table1[[#This Row],[Tổng giá trị]]))</f>
        <v>0</v>
      </c>
      <c r="Q1638" s="35">
        <f>IF(M1638&lt;&gt;"",IF(O1638&lt;&gt;0,O1638,P1638),0)</f>
        <v>0</v>
      </c>
      <c r="R1638" s="7">
        <f>Table1[[#This Row],[Số còn phải thu ĐK]]+Table1[[#This Row],[Giá Trị HD sau CK]]-Table1[[#This Row],[Số tiền đã thu]]</f>
        <v>2382194</v>
      </c>
      <c r="S1638" s="6">
        <f>IF(Table1[[#This Row],[Ngày hóa đơn]]&lt;&gt;"",Table1[[#This Row],[Ngày hóa đơn]],IF(Table1[[#This Row],[Ngày hạch toán]]&lt;&gt;"",Table1[[#This Row],[Ngày hạch toán]],""))</f>
        <v>45962</v>
      </c>
      <c r="T1638" s="7"/>
      <c r="U1638" s="6">
        <f>IF(Table1[[#This Row],[Ngày tính CN]]="","",S1638+T1638)</f>
        <v>45962</v>
      </c>
      <c r="V1638" s="35">
        <f ca="1">IF(Table1[[#This Row],[Hạn thanh toán]]="","",IF((U1638-NOW())&lt;0,0,(U1638-NOW())))</f>
        <v>0</v>
      </c>
      <c r="W1638" s="35"/>
      <c r="X1638" s="35">
        <f ca="1">IF(OR(U1638="",R1638=0),"",IF((U1638-NOW())&lt;0,-(U1638-NOW()),0))</f>
        <v>208.49032025462657</v>
      </c>
      <c r="Y1638" s="2" t="str">
        <f ca="1">IF(R1638=0,"Đã thanh toán",IF(X1638="","",IF(X1638&lt;=0,"Chưa đến hạn thanh toán",IF(X1638&lt;=30,"Nợ quá hạn 30 ngày",IF(X1638&lt;=60,"Nợ quá hạn từ 30 ngày đến 60 ngày",IF(X1638&lt;=90,"Nợ quá hạn từ 60 ngày đến 90 ngày",IF(X1638&lt;=120,"Nợ quá hạn từ 90 ngày đến 120 ngày","Nợ quá hạn hơn 120 ngày có khả năng mất thanh toán")))))))</f>
        <v>Nợ quá hạn hơn 120 ngày có khả năng mất thanh toán</v>
      </c>
      <c r="Z1638" s="51">
        <f t="shared" si="289"/>
        <v>45962</v>
      </c>
      <c r="AA1638" s="51" t="str">
        <f t="shared" si="290"/>
        <v/>
      </c>
      <c r="AD1638" s="2" t="str">
        <f>VLOOKUP($A1638,MA_KH!$A:$Q,MA_KH!O$1,0)</f>
        <v>TMART</v>
      </c>
      <c r="AE1638" s="2" t="str">
        <f>VLOOKUP($A1638,MA_KH!$A:$Q,MA_KH!P$1,0)</f>
        <v>CÔNG TY CỔ PHẦN T - MARTSTORES</v>
      </c>
    </row>
    <row r="1639" spans="1:31" ht="25.5" hidden="1" customHeight="1" x14ac:dyDescent="0.2">
      <c r="A1639" s="59" t="s">
        <v>22506</v>
      </c>
      <c r="B1639" s="59" t="s">
        <v>3960</v>
      </c>
      <c r="C1639" s="60">
        <v>45964</v>
      </c>
      <c r="D1639" s="59" t="s">
        <v>19423</v>
      </c>
      <c r="E1639" s="60">
        <v>45964</v>
      </c>
      <c r="F1639" s="59">
        <v>1773</v>
      </c>
      <c r="G1639" s="59" t="s">
        <v>19424</v>
      </c>
      <c r="H1639" s="61">
        <v>-1218116</v>
      </c>
      <c r="I1639" s="62">
        <v>-109631</v>
      </c>
      <c r="J1639" s="61">
        <v>-88679</v>
      </c>
      <c r="K1639" s="61">
        <v>-1197164</v>
      </c>
      <c r="L1639" s="7" t="s">
        <v>51</v>
      </c>
      <c r="M1639" s="6">
        <v>45964</v>
      </c>
      <c r="O1639" s="35">
        <f>IF(Table1[[#This Row],[Phân loại]]="Tồn đầu kỳ",Table1[[#This Row],[Tổng giá trị]],0)</f>
        <v>-1197164</v>
      </c>
      <c r="P1639" s="7">
        <f>IF(Table1[[#This Row],[Số còn phải thu ĐK]]&lt;&gt;0,0,IF(Table1[[#This Row],[Phân loại]]="Bán hàng",Table1[[#This Row],[Tổng giá trị]],-Table1[[#This Row],[Tổng giá trị]]))</f>
        <v>0</v>
      </c>
      <c r="Q1639" s="35">
        <f>IF(M1639&lt;&gt;"",IF(O1639&lt;&gt;0,O1639,P1639),0)</f>
        <v>-1197164</v>
      </c>
      <c r="R1639" s="7">
        <f>Table1[[#This Row],[Số còn phải thu ĐK]]+Table1[[#This Row],[Giá Trị HD sau CK]]-Table1[[#This Row],[Số tiền đã thu]]</f>
        <v>0</v>
      </c>
      <c r="S1639" s="6">
        <f>IF(Table1[[#This Row],[Ngày hóa đơn]]&lt;&gt;"",Table1[[#This Row],[Ngày hóa đơn]],IF(Table1[[#This Row],[Ngày hạch toán]]&lt;&gt;"",Table1[[#This Row],[Ngày hạch toán]],""))</f>
        <v>45964</v>
      </c>
      <c r="T1639" s="7"/>
      <c r="U1639" s="6">
        <f>IF(Table1[[#This Row],[Ngày tính CN]]="","",S1639+T1639)</f>
        <v>45964</v>
      </c>
      <c r="V1639" s="35">
        <f ca="1">IF(Table1[[#This Row],[Hạn thanh toán]]="","",IF((U1639-NOW())&lt;0,0,(U1639-NOW())))</f>
        <v>0</v>
      </c>
      <c r="W1639" s="35"/>
      <c r="X1639" s="35" t="str">
        <f ca="1">IF(OR(U1639="",R1639=0),"",IF((U1639-NOW())&lt;0,-(U1639-NOW()),0))</f>
        <v/>
      </c>
      <c r="Y1639" s="2" t="str">
        <f>IF(R1639=0,"Đã thanh toán",IF(X1639="","",IF(X1639&lt;=0,"Chưa đến hạn thanh toán",IF(X1639&lt;=30,"Nợ quá hạn 30 ngày",IF(X1639&lt;=60,"Nợ quá hạn từ 30 ngày đến 60 ngày",IF(X1639&lt;=90,"Nợ quá hạn từ 60 ngày đến 90 ngày",IF(X1639&lt;=120,"Nợ quá hạn từ 90 ngày đến 120 ngày","Nợ quá hạn hơn 120 ngày có khả năng mất thanh toán")))))))</f>
        <v>Đã thanh toán</v>
      </c>
      <c r="Z1639" s="51">
        <f t="shared" si="289"/>
        <v>45964</v>
      </c>
      <c r="AA1639" s="51">
        <f t="shared" si="290"/>
        <v>45964</v>
      </c>
      <c r="AD1639" s="2" t="str">
        <f>VLOOKUP($A1639,MA_KH!$A:$Q,MA_KH!O$1,0)</f>
        <v>TMART</v>
      </c>
      <c r="AE1639" s="2" t="str">
        <f>VLOOKUP($A1639,MA_KH!$A:$Q,MA_KH!P$1,0)</f>
        <v>CÔNG TY CỔ PHẦN T - MARTSTORES</v>
      </c>
    </row>
    <row r="1640" spans="1:31" ht="25.5" hidden="1" customHeight="1" x14ac:dyDescent="0.2">
      <c r="A1640" s="59" t="s">
        <v>22506</v>
      </c>
      <c r="B1640" s="59" t="s">
        <v>3960</v>
      </c>
      <c r="C1640" s="60">
        <v>45965</v>
      </c>
      <c r="D1640" s="59" t="s">
        <v>19425</v>
      </c>
      <c r="E1640" s="60">
        <v>45965</v>
      </c>
      <c r="F1640" s="59">
        <v>73053</v>
      </c>
      <c r="G1640" s="59" t="s">
        <v>4335</v>
      </c>
      <c r="H1640" s="61">
        <v>781680</v>
      </c>
      <c r="I1640" s="62">
        <v>70351</v>
      </c>
      <c r="J1640" s="61">
        <v>56906</v>
      </c>
      <c r="K1640" s="61">
        <v>768235</v>
      </c>
      <c r="L1640" s="7" t="s">
        <v>51</v>
      </c>
      <c r="O1640" s="35">
        <f>IF(Table1[[#This Row],[Phân loại]]="Tồn đầu kỳ",Table1[[#This Row],[Tổng giá trị]],0)</f>
        <v>768235</v>
      </c>
      <c r="P1640" s="7">
        <f>IF(Table1[[#This Row],[Số còn phải thu ĐK]]&lt;&gt;0,0,IF(Table1[[#This Row],[Phân loại]]="Bán hàng",Table1[[#This Row],[Tổng giá trị]],-Table1[[#This Row],[Tổng giá trị]]))</f>
        <v>0</v>
      </c>
      <c r="Q1640" s="35">
        <f>IF(M1640&lt;&gt;"",IF(O1640&lt;&gt;0,O1640,P1640),0)</f>
        <v>0</v>
      </c>
      <c r="R1640" s="7">
        <f>Table1[[#This Row],[Số còn phải thu ĐK]]+Table1[[#This Row],[Giá Trị HD sau CK]]-Table1[[#This Row],[Số tiền đã thu]]</f>
        <v>768235</v>
      </c>
      <c r="S1640" s="6">
        <f>IF(Table1[[#This Row],[Ngày hóa đơn]]&lt;&gt;"",Table1[[#This Row],[Ngày hóa đơn]],IF(Table1[[#This Row],[Ngày hạch toán]]&lt;&gt;"",Table1[[#This Row],[Ngày hạch toán]],""))</f>
        <v>45965</v>
      </c>
      <c r="T1640" s="7"/>
      <c r="U1640" s="6">
        <f>IF(Table1[[#This Row],[Ngày tính CN]]="","",S1640+T1640)</f>
        <v>45965</v>
      </c>
      <c r="V1640" s="35">
        <f ca="1">IF(Table1[[#This Row],[Hạn thanh toán]]="","",IF((U1640-NOW())&lt;0,0,(U1640-NOW())))</f>
        <v>0</v>
      </c>
      <c r="W1640" s="35"/>
      <c r="X1640" s="35">
        <f ca="1">IF(OR(U1640="",R1640=0),"",IF((U1640-NOW())&lt;0,-(U1640-NOW()),0))</f>
        <v>205.49032025462657</v>
      </c>
      <c r="Y1640" s="2" t="str">
        <f ca="1">IF(R1640=0,"Đã thanh toán",IF(X1640="","",IF(X1640&lt;=0,"Chưa đến hạn thanh toán",IF(X1640&lt;=30,"Nợ quá hạn 30 ngày",IF(X1640&lt;=60,"Nợ quá hạn từ 30 ngày đến 60 ngày",IF(X1640&lt;=90,"Nợ quá hạn từ 60 ngày đến 90 ngày",IF(X1640&lt;=120,"Nợ quá hạn từ 90 ngày đến 120 ngày","Nợ quá hạn hơn 120 ngày có khả năng mất thanh toán")))))))</f>
        <v>Nợ quá hạn hơn 120 ngày có khả năng mất thanh toán</v>
      </c>
      <c r="Z1640" s="51">
        <f t="shared" si="289"/>
        <v>45965</v>
      </c>
      <c r="AA1640" s="51" t="str">
        <f t="shared" si="290"/>
        <v/>
      </c>
      <c r="AD1640" s="2" t="str">
        <f>VLOOKUP($A1640,MA_KH!$A:$Q,MA_KH!O$1,0)</f>
        <v>TMART</v>
      </c>
      <c r="AE1640" s="2" t="str">
        <f>VLOOKUP($A1640,MA_KH!$A:$Q,MA_KH!P$1,0)</f>
        <v>CÔNG TY CỔ PHẦN T - MARTSTORES</v>
      </c>
    </row>
    <row r="1641" spans="1:31" ht="25.5" hidden="1" customHeight="1" x14ac:dyDescent="0.2">
      <c r="A1641" s="59" t="s">
        <v>22506</v>
      </c>
      <c r="B1641" s="59" t="s">
        <v>3960</v>
      </c>
      <c r="C1641" s="60">
        <v>45965</v>
      </c>
      <c r="D1641" s="59" t="s">
        <v>19426</v>
      </c>
      <c r="E1641" s="60">
        <v>45965</v>
      </c>
      <c r="F1641" s="59">
        <v>73061</v>
      </c>
      <c r="G1641" s="59" t="s">
        <v>4290</v>
      </c>
      <c r="H1641" s="61">
        <v>579179</v>
      </c>
      <c r="I1641" s="62">
        <v>52126</v>
      </c>
      <c r="J1641" s="61">
        <v>42164</v>
      </c>
      <c r="K1641" s="61">
        <v>569217</v>
      </c>
      <c r="L1641" s="7" t="s">
        <v>51</v>
      </c>
      <c r="O1641" s="35">
        <f>IF(Table1[[#This Row],[Phân loại]]="Tồn đầu kỳ",Table1[[#This Row],[Tổng giá trị]],0)</f>
        <v>569217</v>
      </c>
      <c r="P1641" s="7">
        <f>IF(Table1[[#This Row],[Số còn phải thu ĐK]]&lt;&gt;0,0,IF(Table1[[#This Row],[Phân loại]]="Bán hàng",Table1[[#This Row],[Tổng giá trị]],-Table1[[#This Row],[Tổng giá trị]]))</f>
        <v>0</v>
      </c>
      <c r="Q1641" s="35">
        <f>IF(M1641&lt;&gt;"",IF(O1641&lt;&gt;0,O1641,P1641),0)</f>
        <v>0</v>
      </c>
      <c r="R1641" s="7">
        <f>Table1[[#This Row],[Số còn phải thu ĐK]]+Table1[[#This Row],[Giá Trị HD sau CK]]-Table1[[#This Row],[Số tiền đã thu]]</f>
        <v>569217</v>
      </c>
      <c r="S1641" s="6">
        <f>IF(Table1[[#This Row],[Ngày hóa đơn]]&lt;&gt;"",Table1[[#This Row],[Ngày hóa đơn]],IF(Table1[[#This Row],[Ngày hạch toán]]&lt;&gt;"",Table1[[#This Row],[Ngày hạch toán]],""))</f>
        <v>45965</v>
      </c>
      <c r="T1641" s="7"/>
      <c r="U1641" s="6">
        <f>IF(Table1[[#This Row],[Ngày tính CN]]="","",S1641+T1641)</f>
        <v>45965</v>
      </c>
      <c r="V1641" s="35">
        <f ca="1">IF(Table1[[#This Row],[Hạn thanh toán]]="","",IF((U1641-NOW())&lt;0,0,(U1641-NOW())))</f>
        <v>0</v>
      </c>
      <c r="W1641" s="35"/>
      <c r="X1641" s="35">
        <f ca="1">IF(OR(U1641="",R1641=0),"",IF((U1641-NOW())&lt;0,-(U1641-NOW()),0))</f>
        <v>205.49032025462657</v>
      </c>
      <c r="Y1641" s="2" t="str">
        <f ca="1">IF(R1641=0,"Đã thanh toán",IF(X1641="","",IF(X1641&lt;=0,"Chưa đến hạn thanh toán",IF(X1641&lt;=30,"Nợ quá hạn 30 ngày",IF(X1641&lt;=60,"Nợ quá hạn từ 30 ngày đến 60 ngày",IF(X1641&lt;=90,"Nợ quá hạn từ 60 ngày đến 90 ngày",IF(X1641&lt;=120,"Nợ quá hạn từ 90 ngày đến 120 ngày","Nợ quá hạn hơn 120 ngày có khả năng mất thanh toán")))))))</f>
        <v>Nợ quá hạn hơn 120 ngày có khả năng mất thanh toán</v>
      </c>
      <c r="Z1641" s="51">
        <f t="shared" si="289"/>
        <v>45965</v>
      </c>
      <c r="AA1641" s="51" t="str">
        <f t="shared" si="290"/>
        <v/>
      </c>
      <c r="AD1641" s="2" t="str">
        <f>VLOOKUP($A1641,MA_KH!$A:$Q,MA_KH!O$1,0)</f>
        <v>TMART</v>
      </c>
      <c r="AE1641" s="2" t="str">
        <f>VLOOKUP($A1641,MA_KH!$A:$Q,MA_KH!P$1,0)</f>
        <v>CÔNG TY CỔ PHẦN T - MARTSTORES</v>
      </c>
    </row>
    <row r="1642" spans="1:31" ht="25.5" hidden="1" customHeight="1" x14ac:dyDescent="0.2">
      <c r="A1642" s="59" t="s">
        <v>22506</v>
      </c>
      <c r="B1642" s="59" t="s">
        <v>3960</v>
      </c>
      <c r="C1642" s="60">
        <v>45966</v>
      </c>
      <c r="D1642" s="59" t="s">
        <v>19427</v>
      </c>
      <c r="E1642" s="60">
        <v>45966</v>
      </c>
      <c r="F1642" s="59">
        <v>73139</v>
      </c>
      <c r="G1642" s="59" t="s">
        <v>4483</v>
      </c>
      <c r="H1642" s="61">
        <v>367155</v>
      </c>
      <c r="I1642" s="62">
        <v>33044</v>
      </c>
      <c r="J1642" s="61">
        <v>26729</v>
      </c>
      <c r="K1642" s="61">
        <v>360840</v>
      </c>
      <c r="L1642" s="7" t="s">
        <v>51</v>
      </c>
      <c r="O1642" s="35">
        <f>IF(Table1[[#This Row],[Phân loại]]="Tồn đầu kỳ",Table1[[#This Row],[Tổng giá trị]],0)</f>
        <v>360840</v>
      </c>
      <c r="P1642" s="7">
        <f>IF(Table1[[#This Row],[Số còn phải thu ĐK]]&lt;&gt;0,0,IF(Table1[[#This Row],[Phân loại]]="Bán hàng",Table1[[#This Row],[Tổng giá trị]],-Table1[[#This Row],[Tổng giá trị]]))</f>
        <v>0</v>
      </c>
      <c r="Q1642" s="35">
        <f>IF(M1642&lt;&gt;"",IF(O1642&lt;&gt;0,O1642,P1642),0)</f>
        <v>0</v>
      </c>
      <c r="R1642" s="7">
        <f>Table1[[#This Row],[Số còn phải thu ĐK]]+Table1[[#This Row],[Giá Trị HD sau CK]]-Table1[[#This Row],[Số tiền đã thu]]</f>
        <v>360840</v>
      </c>
      <c r="S1642" s="6">
        <f>IF(Table1[[#This Row],[Ngày hóa đơn]]&lt;&gt;"",Table1[[#This Row],[Ngày hóa đơn]],IF(Table1[[#This Row],[Ngày hạch toán]]&lt;&gt;"",Table1[[#This Row],[Ngày hạch toán]],""))</f>
        <v>45966</v>
      </c>
      <c r="T1642" s="7"/>
      <c r="U1642" s="6">
        <f>IF(Table1[[#This Row],[Ngày tính CN]]="","",S1642+T1642)</f>
        <v>45966</v>
      </c>
      <c r="V1642" s="35">
        <f ca="1">IF(Table1[[#This Row],[Hạn thanh toán]]="","",IF((U1642-NOW())&lt;0,0,(U1642-NOW())))</f>
        <v>0</v>
      </c>
      <c r="W1642" s="35"/>
      <c r="X1642" s="35">
        <f ca="1">IF(OR(U1642="",R1642=0),"",IF((U1642-NOW())&lt;0,-(U1642-NOW()),0))</f>
        <v>204.49032025462657</v>
      </c>
      <c r="Y1642" s="2" t="str">
        <f ca="1">IF(R1642=0,"Đã thanh toán",IF(X1642="","",IF(X1642&lt;=0,"Chưa đến hạn thanh toán",IF(X1642&lt;=30,"Nợ quá hạn 30 ngày",IF(X1642&lt;=60,"Nợ quá hạn từ 30 ngày đến 60 ngày",IF(X1642&lt;=90,"Nợ quá hạn từ 60 ngày đến 90 ngày",IF(X1642&lt;=120,"Nợ quá hạn từ 90 ngày đến 120 ngày","Nợ quá hạn hơn 120 ngày có khả năng mất thanh toán")))))))</f>
        <v>Nợ quá hạn hơn 120 ngày có khả năng mất thanh toán</v>
      </c>
      <c r="Z1642" s="51">
        <f t="shared" si="289"/>
        <v>45966</v>
      </c>
      <c r="AA1642" s="51" t="str">
        <f t="shared" si="290"/>
        <v/>
      </c>
      <c r="AD1642" s="2" t="str">
        <f>VLOOKUP($A1642,MA_KH!$A:$Q,MA_KH!O$1,0)</f>
        <v>TMART</v>
      </c>
      <c r="AE1642" s="2" t="str">
        <f>VLOOKUP($A1642,MA_KH!$A:$Q,MA_KH!P$1,0)</f>
        <v>CÔNG TY CỔ PHẦN T - MARTSTORES</v>
      </c>
    </row>
    <row r="1643" spans="1:31" ht="25.5" hidden="1" customHeight="1" x14ac:dyDescent="0.2">
      <c r="A1643" s="55" t="s">
        <v>22506</v>
      </c>
      <c r="B1643" s="55" t="s">
        <v>3960</v>
      </c>
      <c r="C1643" s="56">
        <v>45967</v>
      </c>
      <c r="D1643" s="55" t="s">
        <v>19428</v>
      </c>
      <c r="E1643" s="56">
        <v>45967</v>
      </c>
      <c r="F1643" s="55">
        <v>73696</v>
      </c>
      <c r="G1643" s="55" t="s">
        <v>4257</v>
      </c>
      <c r="H1643" s="57">
        <v>1845908</v>
      </c>
      <c r="I1643" s="58">
        <v>166132</v>
      </c>
      <c r="J1643" s="57">
        <v>134382</v>
      </c>
      <c r="K1643" s="57">
        <v>1814158</v>
      </c>
      <c r="L1643" s="7" t="s">
        <v>51</v>
      </c>
      <c r="O1643" s="35">
        <f>IF(Table1[[#This Row],[Phân loại]]="Tồn đầu kỳ",Table1[[#This Row],[Tổng giá trị]],0)</f>
        <v>1814158</v>
      </c>
      <c r="P1643" s="7">
        <f>IF(Table1[[#This Row],[Số còn phải thu ĐK]]&lt;&gt;0,0,IF(Table1[[#This Row],[Phân loại]]="Bán hàng",Table1[[#This Row],[Tổng giá trị]],-Table1[[#This Row],[Tổng giá trị]]))</f>
        <v>0</v>
      </c>
      <c r="Q1643" s="35">
        <f t="shared" ref="Q1643:Q1678" si="324">IF(M1643&lt;&gt;"",IF(O1643&lt;&gt;0,O1643,P1643),0)</f>
        <v>0</v>
      </c>
      <c r="R1643" s="7">
        <f>Table1[[#This Row],[Số còn phải thu ĐK]]+Table1[[#This Row],[Giá Trị HD sau CK]]-Table1[[#This Row],[Số tiền đã thu]]</f>
        <v>1814158</v>
      </c>
      <c r="S1643" s="6">
        <f>IF(Table1[[#This Row],[Ngày hóa đơn]]&lt;&gt;"",Table1[[#This Row],[Ngày hóa đơn]],IF(Table1[[#This Row],[Ngày hạch toán]]&lt;&gt;"",Table1[[#This Row],[Ngày hạch toán]],""))</f>
        <v>45967</v>
      </c>
      <c r="T1643" s="7"/>
      <c r="U1643" s="6">
        <f>IF(Table1[[#This Row],[Ngày tính CN]]="","",S1643+T1643)</f>
        <v>45967</v>
      </c>
      <c r="V1643" s="35">
        <f ca="1">IF(Table1[[#This Row],[Hạn thanh toán]]="","",IF((U1643-NOW())&lt;0,0,(U1643-NOW())))</f>
        <v>0</v>
      </c>
      <c r="W1643" s="35"/>
      <c r="X1643" s="35">
        <f t="shared" ref="X1643:X1678" ca="1" si="325">IF(OR(U1643="",R1643=0),"",IF((U1643-NOW())&lt;0,-(U1643-NOW()),0))</f>
        <v>203.49032025462657</v>
      </c>
      <c r="Y1643" s="2" t="str">
        <f t="shared" ref="Y1643:Y1678" ca="1" si="326">IF(R1643=0,"Đã thanh toán",IF(X1643="","",IF(X1643&lt;=0,"Chưa đến hạn thanh toán",IF(X1643&lt;=30,"Nợ quá hạn 30 ngày",IF(X1643&lt;=60,"Nợ quá hạn từ 30 ngày đến 60 ngày",IF(X1643&lt;=90,"Nợ quá hạn từ 60 ngày đến 90 ngày",IF(X1643&lt;=120,"Nợ quá hạn từ 90 ngày đến 120 ngày","Nợ quá hạn hơn 120 ngày có khả năng mất thanh toán")))))))</f>
        <v>Nợ quá hạn hơn 120 ngày có khả năng mất thanh toán</v>
      </c>
      <c r="Z1643" s="51">
        <f t="shared" si="289"/>
        <v>45967</v>
      </c>
      <c r="AA1643" s="51" t="str">
        <f t="shared" si="290"/>
        <v/>
      </c>
      <c r="AD1643" s="2" t="str">
        <f>VLOOKUP($A1643,MA_KH!$A:$Q,MA_KH!O$1,0)</f>
        <v>TMART</v>
      </c>
      <c r="AE1643" s="2" t="str">
        <f>VLOOKUP($A1643,MA_KH!$A:$Q,MA_KH!P$1,0)</f>
        <v>CÔNG TY CỔ PHẦN T - MARTSTORES</v>
      </c>
    </row>
    <row r="1644" spans="1:31" ht="25.5" hidden="1" customHeight="1" x14ac:dyDescent="0.2">
      <c r="A1644" s="55" t="s">
        <v>22506</v>
      </c>
      <c r="B1644" s="55" t="s">
        <v>3960</v>
      </c>
      <c r="C1644" s="56">
        <v>45967</v>
      </c>
      <c r="D1644" s="55" t="s">
        <v>19429</v>
      </c>
      <c r="E1644" s="56">
        <v>45967</v>
      </c>
      <c r="F1644" s="55">
        <v>73697</v>
      </c>
      <c r="G1644" s="55" t="s">
        <v>4473</v>
      </c>
      <c r="H1644" s="57">
        <v>1239819</v>
      </c>
      <c r="I1644" s="58">
        <v>111584</v>
      </c>
      <c r="J1644" s="57">
        <v>90259</v>
      </c>
      <c r="K1644" s="57">
        <v>1218494</v>
      </c>
      <c r="L1644" s="7" t="s">
        <v>51</v>
      </c>
      <c r="O1644" s="35">
        <f>IF(Table1[[#This Row],[Phân loại]]="Tồn đầu kỳ",Table1[[#This Row],[Tổng giá trị]],0)</f>
        <v>1218494</v>
      </c>
      <c r="P1644" s="7">
        <f>IF(Table1[[#This Row],[Số còn phải thu ĐK]]&lt;&gt;0,0,IF(Table1[[#This Row],[Phân loại]]="Bán hàng",Table1[[#This Row],[Tổng giá trị]],-Table1[[#This Row],[Tổng giá trị]]))</f>
        <v>0</v>
      </c>
      <c r="Q1644" s="35">
        <f t="shared" si="324"/>
        <v>0</v>
      </c>
      <c r="R1644" s="7">
        <f>Table1[[#This Row],[Số còn phải thu ĐK]]+Table1[[#This Row],[Giá Trị HD sau CK]]-Table1[[#This Row],[Số tiền đã thu]]</f>
        <v>1218494</v>
      </c>
      <c r="S1644" s="6">
        <f>IF(Table1[[#This Row],[Ngày hóa đơn]]&lt;&gt;"",Table1[[#This Row],[Ngày hóa đơn]],IF(Table1[[#This Row],[Ngày hạch toán]]&lt;&gt;"",Table1[[#This Row],[Ngày hạch toán]],""))</f>
        <v>45967</v>
      </c>
      <c r="T1644" s="7"/>
      <c r="U1644" s="6">
        <f>IF(Table1[[#This Row],[Ngày tính CN]]="","",S1644+T1644)</f>
        <v>45967</v>
      </c>
      <c r="V1644" s="35">
        <f ca="1">IF(Table1[[#This Row],[Hạn thanh toán]]="","",IF((U1644-NOW())&lt;0,0,(U1644-NOW())))</f>
        <v>0</v>
      </c>
      <c r="W1644" s="35"/>
      <c r="X1644" s="35">
        <f t="shared" ca="1" si="325"/>
        <v>203.49032025462657</v>
      </c>
      <c r="Y1644" s="2" t="str">
        <f t="shared" ca="1" si="326"/>
        <v>Nợ quá hạn hơn 120 ngày có khả năng mất thanh toán</v>
      </c>
      <c r="Z1644" s="51">
        <f t="shared" si="289"/>
        <v>45967</v>
      </c>
      <c r="AA1644" s="51" t="str">
        <f t="shared" si="290"/>
        <v/>
      </c>
      <c r="AD1644" s="2" t="str">
        <f>VLOOKUP($A1644,MA_KH!$A:$Q,MA_KH!O$1,0)</f>
        <v>TMART</v>
      </c>
      <c r="AE1644" s="2" t="str">
        <f>VLOOKUP($A1644,MA_KH!$A:$Q,MA_KH!P$1,0)</f>
        <v>CÔNG TY CỔ PHẦN T - MARTSTORES</v>
      </c>
    </row>
    <row r="1645" spans="1:31" ht="25.5" hidden="1" customHeight="1" x14ac:dyDescent="0.2">
      <c r="A1645" s="55" t="s">
        <v>22506</v>
      </c>
      <c r="B1645" s="55" t="s">
        <v>3960</v>
      </c>
      <c r="C1645" s="56">
        <v>45967</v>
      </c>
      <c r="D1645" s="55" t="s">
        <v>19430</v>
      </c>
      <c r="E1645" s="56">
        <v>45967</v>
      </c>
      <c r="F1645" s="55">
        <v>73698</v>
      </c>
      <c r="G1645" s="55" t="s">
        <v>4334</v>
      </c>
      <c r="H1645" s="57">
        <v>928407</v>
      </c>
      <c r="I1645" s="58">
        <v>83557</v>
      </c>
      <c r="J1645" s="57">
        <v>67588</v>
      </c>
      <c r="K1645" s="57">
        <v>912438</v>
      </c>
      <c r="L1645" s="7" t="s">
        <v>51</v>
      </c>
      <c r="O1645" s="35">
        <f>IF(Table1[[#This Row],[Phân loại]]="Tồn đầu kỳ",Table1[[#This Row],[Tổng giá trị]],0)</f>
        <v>912438</v>
      </c>
      <c r="P1645" s="7">
        <f>IF(Table1[[#This Row],[Số còn phải thu ĐK]]&lt;&gt;0,0,IF(Table1[[#This Row],[Phân loại]]="Bán hàng",Table1[[#This Row],[Tổng giá trị]],-Table1[[#This Row],[Tổng giá trị]]))</f>
        <v>0</v>
      </c>
      <c r="Q1645" s="35">
        <f t="shared" si="324"/>
        <v>0</v>
      </c>
      <c r="R1645" s="7">
        <f>Table1[[#This Row],[Số còn phải thu ĐK]]+Table1[[#This Row],[Giá Trị HD sau CK]]-Table1[[#This Row],[Số tiền đã thu]]</f>
        <v>912438</v>
      </c>
      <c r="S1645" s="6">
        <f>IF(Table1[[#This Row],[Ngày hóa đơn]]&lt;&gt;"",Table1[[#This Row],[Ngày hóa đơn]],IF(Table1[[#This Row],[Ngày hạch toán]]&lt;&gt;"",Table1[[#This Row],[Ngày hạch toán]],""))</f>
        <v>45967</v>
      </c>
      <c r="T1645" s="7"/>
      <c r="U1645" s="6">
        <f>IF(Table1[[#This Row],[Ngày tính CN]]="","",S1645+T1645)</f>
        <v>45967</v>
      </c>
      <c r="V1645" s="35">
        <f ca="1">IF(Table1[[#This Row],[Hạn thanh toán]]="","",IF((U1645-NOW())&lt;0,0,(U1645-NOW())))</f>
        <v>0</v>
      </c>
      <c r="W1645" s="35"/>
      <c r="X1645" s="35">
        <f t="shared" ca="1" si="325"/>
        <v>203.49032025462657</v>
      </c>
      <c r="Y1645" s="2" t="str">
        <f t="shared" ca="1" si="326"/>
        <v>Nợ quá hạn hơn 120 ngày có khả năng mất thanh toán</v>
      </c>
      <c r="Z1645" s="51">
        <f t="shared" si="289"/>
        <v>45967</v>
      </c>
      <c r="AA1645" s="51" t="str">
        <f t="shared" si="290"/>
        <v/>
      </c>
      <c r="AD1645" s="2" t="str">
        <f>VLOOKUP($A1645,MA_KH!$A:$Q,MA_KH!O$1,0)</f>
        <v>TMART</v>
      </c>
      <c r="AE1645" s="2" t="str">
        <f>VLOOKUP($A1645,MA_KH!$A:$Q,MA_KH!P$1,0)</f>
        <v>CÔNG TY CỔ PHẦN T - MARTSTORES</v>
      </c>
    </row>
    <row r="1646" spans="1:31" ht="25.5" hidden="1" customHeight="1" x14ac:dyDescent="0.2">
      <c r="A1646" s="55" t="s">
        <v>22506</v>
      </c>
      <c r="B1646" s="55" t="s">
        <v>3960</v>
      </c>
      <c r="C1646" s="56">
        <v>45967</v>
      </c>
      <c r="D1646" s="55" t="s">
        <v>19431</v>
      </c>
      <c r="E1646" s="56">
        <v>45967</v>
      </c>
      <c r="F1646" s="55">
        <v>74282</v>
      </c>
      <c r="G1646" s="55" t="s">
        <v>4292</v>
      </c>
      <c r="H1646" s="57">
        <v>1803521</v>
      </c>
      <c r="I1646" s="58">
        <v>162318</v>
      </c>
      <c r="J1646" s="57">
        <v>131296</v>
      </c>
      <c r="K1646" s="57">
        <v>1772499</v>
      </c>
      <c r="L1646" s="7" t="s">
        <v>51</v>
      </c>
      <c r="O1646" s="35">
        <f>IF(Table1[[#This Row],[Phân loại]]="Tồn đầu kỳ",Table1[[#This Row],[Tổng giá trị]],0)</f>
        <v>1772499</v>
      </c>
      <c r="P1646" s="7">
        <f>IF(Table1[[#This Row],[Số còn phải thu ĐK]]&lt;&gt;0,0,IF(Table1[[#This Row],[Phân loại]]="Bán hàng",Table1[[#This Row],[Tổng giá trị]],-Table1[[#This Row],[Tổng giá trị]]))</f>
        <v>0</v>
      </c>
      <c r="Q1646" s="35">
        <f t="shared" si="324"/>
        <v>0</v>
      </c>
      <c r="R1646" s="7">
        <f>Table1[[#This Row],[Số còn phải thu ĐK]]+Table1[[#This Row],[Giá Trị HD sau CK]]-Table1[[#This Row],[Số tiền đã thu]]</f>
        <v>1772499</v>
      </c>
      <c r="S1646" s="6">
        <f>IF(Table1[[#This Row],[Ngày hóa đơn]]&lt;&gt;"",Table1[[#This Row],[Ngày hóa đơn]],IF(Table1[[#This Row],[Ngày hạch toán]]&lt;&gt;"",Table1[[#This Row],[Ngày hạch toán]],""))</f>
        <v>45967</v>
      </c>
      <c r="T1646" s="7"/>
      <c r="U1646" s="6">
        <f>IF(Table1[[#This Row],[Ngày tính CN]]="","",S1646+T1646)</f>
        <v>45967</v>
      </c>
      <c r="V1646" s="35">
        <f ca="1">IF(Table1[[#This Row],[Hạn thanh toán]]="","",IF((U1646-NOW())&lt;0,0,(U1646-NOW())))</f>
        <v>0</v>
      </c>
      <c r="W1646" s="35"/>
      <c r="X1646" s="35">
        <f t="shared" ca="1" si="325"/>
        <v>203.49032025462657</v>
      </c>
      <c r="Y1646" s="2" t="str">
        <f t="shared" ca="1" si="326"/>
        <v>Nợ quá hạn hơn 120 ngày có khả năng mất thanh toán</v>
      </c>
      <c r="Z1646" s="51">
        <f t="shared" si="289"/>
        <v>45967</v>
      </c>
      <c r="AA1646" s="51" t="str">
        <f t="shared" si="290"/>
        <v/>
      </c>
      <c r="AD1646" s="2" t="str">
        <f>VLOOKUP($A1646,MA_KH!$A:$Q,MA_KH!O$1,0)</f>
        <v>TMART</v>
      </c>
      <c r="AE1646" s="2" t="str">
        <f>VLOOKUP($A1646,MA_KH!$A:$Q,MA_KH!P$1,0)</f>
        <v>CÔNG TY CỔ PHẦN T - MARTSTORES</v>
      </c>
    </row>
    <row r="1647" spans="1:31" ht="25.5" hidden="1" customHeight="1" x14ac:dyDescent="0.2">
      <c r="A1647" s="55" t="s">
        <v>22506</v>
      </c>
      <c r="B1647" s="55" t="s">
        <v>3960</v>
      </c>
      <c r="C1647" s="56">
        <v>45967</v>
      </c>
      <c r="D1647" s="55" t="s">
        <v>19432</v>
      </c>
      <c r="E1647" s="56">
        <v>45967</v>
      </c>
      <c r="F1647" s="55">
        <v>74283</v>
      </c>
      <c r="G1647" s="55" t="s">
        <v>4213</v>
      </c>
      <c r="H1647" s="57">
        <v>1270723</v>
      </c>
      <c r="I1647" s="58">
        <v>114366</v>
      </c>
      <c r="J1647" s="57">
        <v>92509</v>
      </c>
      <c r="K1647" s="57">
        <v>1248866</v>
      </c>
      <c r="L1647" s="7" t="s">
        <v>51</v>
      </c>
      <c r="O1647" s="35">
        <f>IF(Table1[[#This Row],[Phân loại]]="Tồn đầu kỳ",Table1[[#This Row],[Tổng giá trị]],0)</f>
        <v>1248866</v>
      </c>
      <c r="P1647" s="7">
        <f>IF(Table1[[#This Row],[Số còn phải thu ĐK]]&lt;&gt;0,0,IF(Table1[[#This Row],[Phân loại]]="Bán hàng",Table1[[#This Row],[Tổng giá trị]],-Table1[[#This Row],[Tổng giá trị]]))</f>
        <v>0</v>
      </c>
      <c r="Q1647" s="35">
        <f t="shared" si="324"/>
        <v>0</v>
      </c>
      <c r="R1647" s="7">
        <f>Table1[[#This Row],[Số còn phải thu ĐK]]+Table1[[#This Row],[Giá Trị HD sau CK]]-Table1[[#This Row],[Số tiền đã thu]]</f>
        <v>1248866</v>
      </c>
      <c r="S1647" s="6">
        <f>IF(Table1[[#This Row],[Ngày hóa đơn]]&lt;&gt;"",Table1[[#This Row],[Ngày hóa đơn]],IF(Table1[[#This Row],[Ngày hạch toán]]&lt;&gt;"",Table1[[#This Row],[Ngày hạch toán]],""))</f>
        <v>45967</v>
      </c>
      <c r="T1647" s="7"/>
      <c r="U1647" s="6">
        <f>IF(Table1[[#This Row],[Ngày tính CN]]="","",S1647+T1647)</f>
        <v>45967</v>
      </c>
      <c r="V1647" s="35">
        <f ca="1">IF(Table1[[#This Row],[Hạn thanh toán]]="","",IF((U1647-NOW())&lt;0,0,(U1647-NOW())))</f>
        <v>0</v>
      </c>
      <c r="W1647" s="35"/>
      <c r="X1647" s="35">
        <f t="shared" ca="1" si="325"/>
        <v>203.49032025462657</v>
      </c>
      <c r="Y1647" s="2" t="str">
        <f t="shared" ca="1" si="326"/>
        <v>Nợ quá hạn hơn 120 ngày có khả năng mất thanh toán</v>
      </c>
      <c r="Z1647" s="51">
        <f t="shared" si="289"/>
        <v>45967</v>
      </c>
      <c r="AA1647" s="51" t="str">
        <f t="shared" si="290"/>
        <v/>
      </c>
      <c r="AD1647" s="2" t="str">
        <f>VLOOKUP($A1647,MA_KH!$A:$Q,MA_KH!O$1,0)</f>
        <v>TMART</v>
      </c>
      <c r="AE1647" s="2" t="str">
        <f>VLOOKUP($A1647,MA_KH!$A:$Q,MA_KH!P$1,0)</f>
        <v>CÔNG TY CỔ PHẦN T - MARTSTORES</v>
      </c>
    </row>
    <row r="1648" spans="1:31" ht="25.5" hidden="1" customHeight="1" x14ac:dyDescent="0.2">
      <c r="A1648" s="55" t="s">
        <v>22506</v>
      </c>
      <c r="B1648" s="55" t="s">
        <v>3960</v>
      </c>
      <c r="C1648" s="56">
        <v>45967</v>
      </c>
      <c r="D1648" s="55" t="s">
        <v>19433</v>
      </c>
      <c r="E1648" s="56">
        <v>45967</v>
      </c>
      <c r="F1648" s="55">
        <v>74284</v>
      </c>
      <c r="G1648" s="55" t="s">
        <v>4161</v>
      </c>
      <c r="H1648" s="57">
        <v>1474998</v>
      </c>
      <c r="I1648" s="58">
        <v>132750</v>
      </c>
      <c r="J1648" s="57">
        <v>107380</v>
      </c>
      <c r="K1648" s="57">
        <v>1449628</v>
      </c>
      <c r="L1648" s="7" t="s">
        <v>51</v>
      </c>
      <c r="O1648" s="35">
        <f>IF(Table1[[#This Row],[Phân loại]]="Tồn đầu kỳ",Table1[[#This Row],[Tổng giá trị]],0)</f>
        <v>1449628</v>
      </c>
      <c r="P1648" s="7">
        <f>IF(Table1[[#This Row],[Số còn phải thu ĐK]]&lt;&gt;0,0,IF(Table1[[#This Row],[Phân loại]]="Bán hàng",Table1[[#This Row],[Tổng giá trị]],-Table1[[#This Row],[Tổng giá trị]]))</f>
        <v>0</v>
      </c>
      <c r="Q1648" s="35">
        <f t="shared" si="324"/>
        <v>0</v>
      </c>
      <c r="R1648" s="7">
        <f>Table1[[#This Row],[Số còn phải thu ĐK]]+Table1[[#This Row],[Giá Trị HD sau CK]]-Table1[[#This Row],[Số tiền đã thu]]</f>
        <v>1449628</v>
      </c>
      <c r="S1648" s="6">
        <f>IF(Table1[[#This Row],[Ngày hóa đơn]]&lt;&gt;"",Table1[[#This Row],[Ngày hóa đơn]],IF(Table1[[#This Row],[Ngày hạch toán]]&lt;&gt;"",Table1[[#This Row],[Ngày hạch toán]],""))</f>
        <v>45967</v>
      </c>
      <c r="T1648" s="7"/>
      <c r="U1648" s="6">
        <f>IF(Table1[[#This Row],[Ngày tính CN]]="","",S1648+T1648)</f>
        <v>45967</v>
      </c>
      <c r="V1648" s="35">
        <f ca="1">IF(Table1[[#This Row],[Hạn thanh toán]]="","",IF((U1648-NOW())&lt;0,0,(U1648-NOW())))</f>
        <v>0</v>
      </c>
      <c r="W1648" s="35"/>
      <c r="X1648" s="35">
        <f t="shared" ca="1" si="325"/>
        <v>203.49032025462657</v>
      </c>
      <c r="Y1648" s="2" t="str">
        <f t="shared" ca="1" si="326"/>
        <v>Nợ quá hạn hơn 120 ngày có khả năng mất thanh toán</v>
      </c>
      <c r="Z1648" s="51">
        <f t="shared" si="289"/>
        <v>45967</v>
      </c>
      <c r="AA1648" s="51" t="str">
        <f t="shared" si="290"/>
        <v/>
      </c>
      <c r="AD1648" s="2" t="str">
        <f>VLOOKUP($A1648,MA_KH!$A:$Q,MA_KH!O$1,0)</f>
        <v>TMART</v>
      </c>
      <c r="AE1648" s="2" t="str">
        <f>VLOOKUP($A1648,MA_KH!$A:$Q,MA_KH!P$1,0)</f>
        <v>CÔNG TY CỔ PHẦN T - MARTSTORES</v>
      </c>
    </row>
    <row r="1649" spans="1:31" ht="25.5" hidden="1" customHeight="1" x14ac:dyDescent="0.2">
      <c r="A1649" s="55" t="s">
        <v>22506</v>
      </c>
      <c r="B1649" s="55" t="s">
        <v>3960</v>
      </c>
      <c r="C1649" s="56">
        <v>45967</v>
      </c>
      <c r="D1649" s="55" t="s">
        <v>19434</v>
      </c>
      <c r="E1649" s="56">
        <v>45967</v>
      </c>
      <c r="F1649" s="55">
        <v>74285</v>
      </c>
      <c r="G1649" s="55" t="s">
        <v>4098</v>
      </c>
      <c r="H1649" s="57">
        <v>1345970</v>
      </c>
      <c r="I1649" s="58">
        <v>121138</v>
      </c>
      <c r="J1649" s="57">
        <v>97987</v>
      </c>
      <c r="K1649" s="57">
        <v>1322819</v>
      </c>
      <c r="L1649" s="7" t="s">
        <v>51</v>
      </c>
      <c r="O1649" s="35">
        <f>IF(Table1[[#This Row],[Phân loại]]="Tồn đầu kỳ",Table1[[#This Row],[Tổng giá trị]],0)</f>
        <v>1322819</v>
      </c>
      <c r="P1649" s="7">
        <f>IF(Table1[[#This Row],[Số còn phải thu ĐK]]&lt;&gt;0,0,IF(Table1[[#This Row],[Phân loại]]="Bán hàng",Table1[[#This Row],[Tổng giá trị]],-Table1[[#This Row],[Tổng giá trị]]))</f>
        <v>0</v>
      </c>
      <c r="Q1649" s="35">
        <f t="shared" si="324"/>
        <v>0</v>
      </c>
      <c r="R1649" s="7">
        <f>Table1[[#This Row],[Số còn phải thu ĐK]]+Table1[[#This Row],[Giá Trị HD sau CK]]-Table1[[#This Row],[Số tiền đã thu]]</f>
        <v>1322819</v>
      </c>
      <c r="S1649" s="6">
        <f>IF(Table1[[#This Row],[Ngày hóa đơn]]&lt;&gt;"",Table1[[#This Row],[Ngày hóa đơn]],IF(Table1[[#This Row],[Ngày hạch toán]]&lt;&gt;"",Table1[[#This Row],[Ngày hạch toán]],""))</f>
        <v>45967</v>
      </c>
      <c r="T1649" s="7"/>
      <c r="U1649" s="6">
        <f>IF(Table1[[#This Row],[Ngày tính CN]]="","",S1649+T1649)</f>
        <v>45967</v>
      </c>
      <c r="V1649" s="35">
        <f ca="1">IF(Table1[[#This Row],[Hạn thanh toán]]="","",IF((U1649-NOW())&lt;0,0,(U1649-NOW())))</f>
        <v>0</v>
      </c>
      <c r="W1649" s="35"/>
      <c r="X1649" s="35">
        <f t="shared" ca="1" si="325"/>
        <v>203.49032025462657</v>
      </c>
      <c r="Y1649" s="2" t="str">
        <f t="shared" ca="1" si="326"/>
        <v>Nợ quá hạn hơn 120 ngày có khả năng mất thanh toán</v>
      </c>
      <c r="Z1649" s="51">
        <f t="shared" si="289"/>
        <v>45967</v>
      </c>
      <c r="AA1649" s="51" t="str">
        <f t="shared" si="290"/>
        <v/>
      </c>
      <c r="AD1649" s="2" t="str">
        <f>VLOOKUP($A1649,MA_KH!$A:$Q,MA_KH!O$1,0)</f>
        <v>TMART</v>
      </c>
      <c r="AE1649" s="2" t="str">
        <f>VLOOKUP($A1649,MA_KH!$A:$Q,MA_KH!P$1,0)</f>
        <v>CÔNG TY CỔ PHẦN T - MARTSTORES</v>
      </c>
    </row>
    <row r="1650" spans="1:31" ht="25.5" hidden="1" customHeight="1" x14ac:dyDescent="0.2">
      <c r="A1650" s="55" t="s">
        <v>22506</v>
      </c>
      <c r="B1650" s="55" t="s">
        <v>3960</v>
      </c>
      <c r="C1650" s="56">
        <v>45967</v>
      </c>
      <c r="D1650" s="55" t="s">
        <v>19435</v>
      </c>
      <c r="E1650" s="56">
        <v>45967</v>
      </c>
      <c r="F1650" s="55">
        <v>74286</v>
      </c>
      <c r="G1650" s="55" t="s">
        <v>4223</v>
      </c>
      <c r="H1650" s="57">
        <v>1648634</v>
      </c>
      <c r="I1650" s="58">
        <v>148378</v>
      </c>
      <c r="J1650" s="57">
        <v>120020</v>
      </c>
      <c r="K1650" s="57">
        <v>1620276</v>
      </c>
      <c r="L1650" s="7" t="s">
        <v>51</v>
      </c>
      <c r="O1650" s="35">
        <f>IF(Table1[[#This Row],[Phân loại]]="Tồn đầu kỳ",Table1[[#This Row],[Tổng giá trị]],0)</f>
        <v>1620276</v>
      </c>
      <c r="P1650" s="7">
        <f>IF(Table1[[#This Row],[Số còn phải thu ĐK]]&lt;&gt;0,0,IF(Table1[[#This Row],[Phân loại]]="Bán hàng",Table1[[#This Row],[Tổng giá trị]],-Table1[[#This Row],[Tổng giá trị]]))</f>
        <v>0</v>
      </c>
      <c r="Q1650" s="35">
        <f t="shared" si="324"/>
        <v>0</v>
      </c>
      <c r="R1650" s="7">
        <f>Table1[[#This Row],[Số còn phải thu ĐK]]+Table1[[#This Row],[Giá Trị HD sau CK]]-Table1[[#This Row],[Số tiền đã thu]]</f>
        <v>1620276</v>
      </c>
      <c r="S1650" s="6">
        <f>IF(Table1[[#This Row],[Ngày hóa đơn]]&lt;&gt;"",Table1[[#This Row],[Ngày hóa đơn]],IF(Table1[[#This Row],[Ngày hạch toán]]&lt;&gt;"",Table1[[#This Row],[Ngày hạch toán]],""))</f>
        <v>45967</v>
      </c>
      <c r="T1650" s="7"/>
      <c r="U1650" s="6">
        <f>IF(Table1[[#This Row],[Ngày tính CN]]="","",S1650+T1650)</f>
        <v>45967</v>
      </c>
      <c r="V1650" s="35">
        <f ca="1">IF(Table1[[#This Row],[Hạn thanh toán]]="","",IF((U1650-NOW())&lt;0,0,(U1650-NOW())))</f>
        <v>0</v>
      </c>
      <c r="W1650" s="35"/>
      <c r="X1650" s="35">
        <f t="shared" ca="1" si="325"/>
        <v>203.49032025462657</v>
      </c>
      <c r="Y1650" s="2" t="str">
        <f t="shared" ca="1" si="326"/>
        <v>Nợ quá hạn hơn 120 ngày có khả năng mất thanh toán</v>
      </c>
      <c r="Z1650" s="51">
        <f t="shared" si="289"/>
        <v>45967</v>
      </c>
      <c r="AA1650" s="51" t="str">
        <f t="shared" si="290"/>
        <v/>
      </c>
      <c r="AD1650" s="2" t="str">
        <f>VLOOKUP($A1650,MA_KH!$A:$Q,MA_KH!O$1,0)</f>
        <v>TMART</v>
      </c>
      <c r="AE1650" s="2" t="str">
        <f>VLOOKUP($A1650,MA_KH!$A:$Q,MA_KH!P$1,0)</f>
        <v>CÔNG TY CỔ PHẦN T - MARTSTORES</v>
      </c>
    </row>
    <row r="1651" spans="1:31" ht="25.5" hidden="1" customHeight="1" x14ac:dyDescent="0.2">
      <c r="A1651" s="55" t="s">
        <v>22506</v>
      </c>
      <c r="B1651" s="55" t="s">
        <v>3960</v>
      </c>
      <c r="C1651" s="56">
        <v>45967</v>
      </c>
      <c r="D1651" s="55" t="s">
        <v>19436</v>
      </c>
      <c r="E1651" s="56">
        <v>45967</v>
      </c>
      <c r="F1651" s="55">
        <v>74287</v>
      </c>
      <c r="G1651" s="55" t="s">
        <v>4225</v>
      </c>
      <c r="H1651" s="57">
        <v>1547365</v>
      </c>
      <c r="I1651" s="58">
        <v>139263</v>
      </c>
      <c r="J1651" s="57">
        <v>112648</v>
      </c>
      <c r="K1651" s="57">
        <v>1520750</v>
      </c>
      <c r="L1651" s="7" t="s">
        <v>51</v>
      </c>
      <c r="O1651" s="35">
        <f>IF(Table1[[#This Row],[Phân loại]]="Tồn đầu kỳ",Table1[[#This Row],[Tổng giá trị]],0)</f>
        <v>1520750</v>
      </c>
      <c r="P1651" s="7">
        <f>IF(Table1[[#This Row],[Số còn phải thu ĐK]]&lt;&gt;0,0,IF(Table1[[#This Row],[Phân loại]]="Bán hàng",Table1[[#This Row],[Tổng giá trị]],-Table1[[#This Row],[Tổng giá trị]]))</f>
        <v>0</v>
      </c>
      <c r="Q1651" s="35">
        <f t="shared" si="324"/>
        <v>0</v>
      </c>
      <c r="R1651" s="7">
        <f>Table1[[#This Row],[Số còn phải thu ĐK]]+Table1[[#This Row],[Giá Trị HD sau CK]]-Table1[[#This Row],[Số tiền đã thu]]</f>
        <v>1520750</v>
      </c>
      <c r="S1651" s="6">
        <f>IF(Table1[[#This Row],[Ngày hóa đơn]]&lt;&gt;"",Table1[[#This Row],[Ngày hóa đơn]],IF(Table1[[#This Row],[Ngày hạch toán]]&lt;&gt;"",Table1[[#This Row],[Ngày hạch toán]],""))</f>
        <v>45967</v>
      </c>
      <c r="T1651" s="7"/>
      <c r="U1651" s="6">
        <f>IF(Table1[[#This Row],[Ngày tính CN]]="","",S1651+T1651)</f>
        <v>45967</v>
      </c>
      <c r="V1651" s="35">
        <f ca="1">IF(Table1[[#This Row],[Hạn thanh toán]]="","",IF((U1651-NOW())&lt;0,0,(U1651-NOW())))</f>
        <v>0</v>
      </c>
      <c r="W1651" s="35"/>
      <c r="X1651" s="35">
        <f t="shared" ca="1" si="325"/>
        <v>203.49032025462657</v>
      </c>
      <c r="Y1651" s="2" t="str">
        <f t="shared" ca="1" si="326"/>
        <v>Nợ quá hạn hơn 120 ngày có khả năng mất thanh toán</v>
      </c>
      <c r="Z1651" s="51">
        <f t="shared" si="289"/>
        <v>45967</v>
      </c>
      <c r="AA1651" s="51" t="str">
        <f t="shared" si="290"/>
        <v/>
      </c>
      <c r="AD1651" s="2" t="str">
        <f>VLOOKUP($A1651,MA_KH!$A:$Q,MA_KH!O$1,0)</f>
        <v>TMART</v>
      </c>
      <c r="AE1651" s="2" t="str">
        <f>VLOOKUP($A1651,MA_KH!$A:$Q,MA_KH!P$1,0)</f>
        <v>CÔNG TY CỔ PHẦN T - MARTSTORES</v>
      </c>
    </row>
    <row r="1652" spans="1:31" ht="25.5" hidden="1" customHeight="1" x14ac:dyDescent="0.2">
      <c r="A1652" s="55" t="s">
        <v>22506</v>
      </c>
      <c r="B1652" s="55" t="s">
        <v>3960</v>
      </c>
      <c r="C1652" s="56">
        <v>45967</v>
      </c>
      <c r="D1652" s="55" t="s">
        <v>19437</v>
      </c>
      <c r="E1652" s="56">
        <v>45967</v>
      </c>
      <c r="F1652" s="55">
        <v>74288</v>
      </c>
      <c r="G1652" s="55" t="s">
        <v>4376</v>
      </c>
      <c r="H1652" s="57">
        <v>1255584</v>
      </c>
      <c r="I1652" s="58">
        <v>113003</v>
      </c>
      <c r="J1652" s="57">
        <v>91406</v>
      </c>
      <c r="K1652" s="57">
        <v>1233987</v>
      </c>
      <c r="L1652" s="7" t="s">
        <v>51</v>
      </c>
      <c r="O1652" s="35">
        <f>IF(Table1[[#This Row],[Phân loại]]="Tồn đầu kỳ",Table1[[#This Row],[Tổng giá trị]],0)</f>
        <v>1233987</v>
      </c>
      <c r="P1652" s="7">
        <f>IF(Table1[[#This Row],[Số còn phải thu ĐK]]&lt;&gt;0,0,IF(Table1[[#This Row],[Phân loại]]="Bán hàng",Table1[[#This Row],[Tổng giá trị]],-Table1[[#This Row],[Tổng giá trị]]))</f>
        <v>0</v>
      </c>
      <c r="Q1652" s="35">
        <f t="shared" si="324"/>
        <v>0</v>
      </c>
      <c r="R1652" s="7">
        <f>Table1[[#This Row],[Số còn phải thu ĐK]]+Table1[[#This Row],[Giá Trị HD sau CK]]-Table1[[#This Row],[Số tiền đã thu]]</f>
        <v>1233987</v>
      </c>
      <c r="S1652" s="6">
        <f>IF(Table1[[#This Row],[Ngày hóa đơn]]&lt;&gt;"",Table1[[#This Row],[Ngày hóa đơn]],IF(Table1[[#This Row],[Ngày hạch toán]]&lt;&gt;"",Table1[[#This Row],[Ngày hạch toán]],""))</f>
        <v>45967</v>
      </c>
      <c r="T1652" s="7"/>
      <c r="U1652" s="6">
        <f>IF(Table1[[#This Row],[Ngày tính CN]]="","",S1652+T1652)</f>
        <v>45967</v>
      </c>
      <c r="V1652" s="35">
        <f ca="1">IF(Table1[[#This Row],[Hạn thanh toán]]="","",IF((U1652-NOW())&lt;0,0,(U1652-NOW())))</f>
        <v>0</v>
      </c>
      <c r="W1652" s="35"/>
      <c r="X1652" s="35">
        <f t="shared" ca="1" si="325"/>
        <v>203.49032025462657</v>
      </c>
      <c r="Y1652" s="2" t="str">
        <f t="shared" ca="1" si="326"/>
        <v>Nợ quá hạn hơn 120 ngày có khả năng mất thanh toán</v>
      </c>
      <c r="Z1652" s="51">
        <f t="shared" si="289"/>
        <v>45967</v>
      </c>
      <c r="AA1652" s="51" t="str">
        <f t="shared" si="290"/>
        <v/>
      </c>
      <c r="AD1652" s="2" t="str">
        <f>VLOOKUP($A1652,MA_KH!$A:$Q,MA_KH!O$1,0)</f>
        <v>TMART</v>
      </c>
      <c r="AE1652" s="2" t="str">
        <f>VLOOKUP($A1652,MA_KH!$A:$Q,MA_KH!P$1,0)</f>
        <v>CÔNG TY CỔ PHẦN T - MARTSTORES</v>
      </c>
    </row>
    <row r="1653" spans="1:31" ht="25.5" hidden="1" customHeight="1" x14ac:dyDescent="0.2">
      <c r="A1653" s="55" t="s">
        <v>22506</v>
      </c>
      <c r="B1653" s="55" t="s">
        <v>3960</v>
      </c>
      <c r="C1653" s="56">
        <v>45967</v>
      </c>
      <c r="D1653" s="55" t="s">
        <v>19438</v>
      </c>
      <c r="E1653" s="56">
        <v>45967</v>
      </c>
      <c r="F1653" s="55">
        <v>74289</v>
      </c>
      <c r="G1653" s="55" t="s">
        <v>4214</v>
      </c>
      <c r="H1653" s="57">
        <v>723129</v>
      </c>
      <c r="I1653" s="58">
        <v>65082</v>
      </c>
      <c r="J1653" s="57">
        <v>52644</v>
      </c>
      <c r="K1653" s="57">
        <v>710691</v>
      </c>
      <c r="L1653" s="7" t="s">
        <v>51</v>
      </c>
      <c r="O1653" s="35">
        <f>IF(Table1[[#This Row],[Phân loại]]="Tồn đầu kỳ",Table1[[#This Row],[Tổng giá trị]],0)</f>
        <v>710691</v>
      </c>
      <c r="P1653" s="7">
        <f>IF(Table1[[#This Row],[Số còn phải thu ĐK]]&lt;&gt;0,0,IF(Table1[[#This Row],[Phân loại]]="Bán hàng",Table1[[#This Row],[Tổng giá trị]],-Table1[[#This Row],[Tổng giá trị]]))</f>
        <v>0</v>
      </c>
      <c r="Q1653" s="35">
        <f t="shared" si="324"/>
        <v>0</v>
      </c>
      <c r="R1653" s="7">
        <f>Table1[[#This Row],[Số còn phải thu ĐK]]+Table1[[#This Row],[Giá Trị HD sau CK]]-Table1[[#This Row],[Số tiền đã thu]]</f>
        <v>710691</v>
      </c>
      <c r="S1653" s="6">
        <f>IF(Table1[[#This Row],[Ngày hóa đơn]]&lt;&gt;"",Table1[[#This Row],[Ngày hóa đơn]],IF(Table1[[#This Row],[Ngày hạch toán]]&lt;&gt;"",Table1[[#This Row],[Ngày hạch toán]],""))</f>
        <v>45967</v>
      </c>
      <c r="T1653" s="7"/>
      <c r="U1653" s="6">
        <f>IF(Table1[[#This Row],[Ngày tính CN]]="","",S1653+T1653)</f>
        <v>45967</v>
      </c>
      <c r="V1653" s="35">
        <f ca="1">IF(Table1[[#This Row],[Hạn thanh toán]]="","",IF((U1653-NOW())&lt;0,0,(U1653-NOW())))</f>
        <v>0</v>
      </c>
      <c r="W1653" s="35"/>
      <c r="X1653" s="35">
        <f t="shared" ca="1" si="325"/>
        <v>203.49032025462657</v>
      </c>
      <c r="Y1653" s="2" t="str">
        <f t="shared" ca="1" si="326"/>
        <v>Nợ quá hạn hơn 120 ngày có khả năng mất thanh toán</v>
      </c>
      <c r="Z1653" s="51">
        <f t="shared" si="289"/>
        <v>45967</v>
      </c>
      <c r="AA1653" s="51" t="str">
        <f t="shared" si="290"/>
        <v/>
      </c>
      <c r="AD1653" s="2" t="str">
        <f>VLOOKUP($A1653,MA_KH!$A:$Q,MA_KH!O$1,0)</f>
        <v>TMART</v>
      </c>
      <c r="AE1653" s="2" t="str">
        <f>VLOOKUP($A1653,MA_KH!$A:$Q,MA_KH!P$1,0)</f>
        <v>CÔNG TY CỔ PHẦN T - MARTSTORES</v>
      </c>
    </row>
    <row r="1654" spans="1:31" ht="25.5" hidden="1" customHeight="1" x14ac:dyDescent="0.2">
      <c r="A1654" s="55" t="s">
        <v>22506</v>
      </c>
      <c r="B1654" s="55" t="s">
        <v>3960</v>
      </c>
      <c r="C1654" s="56">
        <v>45967</v>
      </c>
      <c r="D1654" s="55" t="s">
        <v>19439</v>
      </c>
      <c r="E1654" s="56">
        <v>45967</v>
      </c>
      <c r="F1654" s="55">
        <v>74290</v>
      </c>
      <c r="G1654" s="55" t="s">
        <v>4261</v>
      </c>
      <c r="H1654" s="57">
        <v>930876</v>
      </c>
      <c r="I1654" s="58">
        <v>83779</v>
      </c>
      <c r="J1654" s="57">
        <v>67768</v>
      </c>
      <c r="K1654" s="57">
        <v>914865</v>
      </c>
      <c r="L1654" s="7" t="s">
        <v>51</v>
      </c>
      <c r="O1654" s="35">
        <f>IF(Table1[[#This Row],[Phân loại]]="Tồn đầu kỳ",Table1[[#This Row],[Tổng giá trị]],0)</f>
        <v>914865</v>
      </c>
      <c r="P1654" s="7">
        <f>IF(Table1[[#This Row],[Số còn phải thu ĐK]]&lt;&gt;0,0,IF(Table1[[#This Row],[Phân loại]]="Bán hàng",Table1[[#This Row],[Tổng giá trị]],-Table1[[#This Row],[Tổng giá trị]]))</f>
        <v>0</v>
      </c>
      <c r="Q1654" s="35">
        <f t="shared" si="324"/>
        <v>0</v>
      </c>
      <c r="R1654" s="7">
        <f>Table1[[#This Row],[Số còn phải thu ĐK]]+Table1[[#This Row],[Giá Trị HD sau CK]]-Table1[[#This Row],[Số tiền đã thu]]</f>
        <v>914865</v>
      </c>
      <c r="S1654" s="6">
        <f>IF(Table1[[#This Row],[Ngày hóa đơn]]&lt;&gt;"",Table1[[#This Row],[Ngày hóa đơn]],IF(Table1[[#This Row],[Ngày hạch toán]]&lt;&gt;"",Table1[[#This Row],[Ngày hạch toán]],""))</f>
        <v>45967</v>
      </c>
      <c r="T1654" s="7"/>
      <c r="U1654" s="6">
        <f>IF(Table1[[#This Row],[Ngày tính CN]]="","",S1654+T1654)</f>
        <v>45967</v>
      </c>
      <c r="V1654" s="35">
        <f ca="1">IF(Table1[[#This Row],[Hạn thanh toán]]="","",IF((U1654-NOW())&lt;0,0,(U1654-NOW())))</f>
        <v>0</v>
      </c>
      <c r="W1654" s="35"/>
      <c r="X1654" s="35">
        <f t="shared" ca="1" si="325"/>
        <v>203.49032025462657</v>
      </c>
      <c r="Y1654" s="2" t="str">
        <f t="shared" ca="1" si="326"/>
        <v>Nợ quá hạn hơn 120 ngày có khả năng mất thanh toán</v>
      </c>
      <c r="Z1654" s="51">
        <f t="shared" si="289"/>
        <v>45967</v>
      </c>
      <c r="AA1654" s="51" t="str">
        <f t="shared" si="290"/>
        <v/>
      </c>
      <c r="AD1654" s="2" t="str">
        <f>VLOOKUP($A1654,MA_KH!$A:$Q,MA_KH!O$1,0)</f>
        <v>TMART</v>
      </c>
      <c r="AE1654" s="2" t="str">
        <f>VLOOKUP($A1654,MA_KH!$A:$Q,MA_KH!P$1,0)</f>
        <v>CÔNG TY CỔ PHẦN T - MARTSTORES</v>
      </c>
    </row>
    <row r="1655" spans="1:31" ht="25.5" hidden="1" customHeight="1" x14ac:dyDescent="0.2">
      <c r="A1655" s="55" t="s">
        <v>22506</v>
      </c>
      <c r="B1655" s="55" t="s">
        <v>3960</v>
      </c>
      <c r="C1655" s="56">
        <v>45967</v>
      </c>
      <c r="D1655" s="55" t="s">
        <v>19440</v>
      </c>
      <c r="E1655" s="56">
        <v>45967</v>
      </c>
      <c r="F1655" s="55">
        <v>74291</v>
      </c>
      <c r="G1655" s="55" t="s">
        <v>4253</v>
      </c>
      <c r="H1655" s="57">
        <v>857577</v>
      </c>
      <c r="I1655" s="58">
        <v>77182</v>
      </c>
      <c r="J1655" s="57">
        <v>62432</v>
      </c>
      <c r="K1655" s="57">
        <v>842827</v>
      </c>
      <c r="L1655" s="7" t="s">
        <v>51</v>
      </c>
      <c r="O1655" s="35">
        <f>IF(Table1[[#This Row],[Phân loại]]="Tồn đầu kỳ",Table1[[#This Row],[Tổng giá trị]],0)</f>
        <v>842827</v>
      </c>
      <c r="P1655" s="7">
        <f>IF(Table1[[#This Row],[Số còn phải thu ĐK]]&lt;&gt;0,0,IF(Table1[[#This Row],[Phân loại]]="Bán hàng",Table1[[#This Row],[Tổng giá trị]],-Table1[[#This Row],[Tổng giá trị]]))</f>
        <v>0</v>
      </c>
      <c r="Q1655" s="35">
        <f t="shared" si="324"/>
        <v>0</v>
      </c>
      <c r="R1655" s="7">
        <f>Table1[[#This Row],[Số còn phải thu ĐK]]+Table1[[#This Row],[Giá Trị HD sau CK]]-Table1[[#This Row],[Số tiền đã thu]]</f>
        <v>842827</v>
      </c>
      <c r="S1655" s="6">
        <f>IF(Table1[[#This Row],[Ngày hóa đơn]]&lt;&gt;"",Table1[[#This Row],[Ngày hóa đơn]],IF(Table1[[#This Row],[Ngày hạch toán]]&lt;&gt;"",Table1[[#This Row],[Ngày hạch toán]],""))</f>
        <v>45967</v>
      </c>
      <c r="T1655" s="7"/>
      <c r="U1655" s="6">
        <f>IF(Table1[[#This Row],[Ngày tính CN]]="","",S1655+T1655)</f>
        <v>45967</v>
      </c>
      <c r="V1655" s="35">
        <f ca="1">IF(Table1[[#This Row],[Hạn thanh toán]]="","",IF((U1655-NOW())&lt;0,0,(U1655-NOW())))</f>
        <v>0</v>
      </c>
      <c r="W1655" s="35"/>
      <c r="X1655" s="35">
        <f t="shared" ca="1" si="325"/>
        <v>203.49032025462657</v>
      </c>
      <c r="Y1655" s="2" t="str">
        <f t="shared" ca="1" si="326"/>
        <v>Nợ quá hạn hơn 120 ngày có khả năng mất thanh toán</v>
      </c>
      <c r="Z1655" s="51">
        <f t="shared" si="289"/>
        <v>45967</v>
      </c>
      <c r="AA1655" s="51" t="str">
        <f t="shared" si="290"/>
        <v/>
      </c>
      <c r="AD1655" s="2" t="str">
        <f>VLOOKUP($A1655,MA_KH!$A:$Q,MA_KH!O$1,0)</f>
        <v>TMART</v>
      </c>
      <c r="AE1655" s="2" t="str">
        <f>VLOOKUP($A1655,MA_KH!$A:$Q,MA_KH!P$1,0)</f>
        <v>CÔNG TY CỔ PHẦN T - MARTSTORES</v>
      </c>
    </row>
    <row r="1656" spans="1:31" ht="25.5" hidden="1" customHeight="1" x14ac:dyDescent="0.2">
      <c r="A1656" s="55" t="s">
        <v>22506</v>
      </c>
      <c r="B1656" s="55" t="s">
        <v>3960</v>
      </c>
      <c r="C1656" s="56">
        <v>45967</v>
      </c>
      <c r="D1656" s="55" t="s">
        <v>19441</v>
      </c>
      <c r="E1656" s="56">
        <v>45967</v>
      </c>
      <c r="F1656" s="55">
        <v>74292</v>
      </c>
      <c r="G1656" s="55" t="s">
        <v>4212</v>
      </c>
      <c r="H1656" s="57">
        <v>1748168</v>
      </c>
      <c r="I1656" s="58">
        <v>157336</v>
      </c>
      <c r="J1656" s="57">
        <v>127267</v>
      </c>
      <c r="K1656" s="57">
        <v>1718099</v>
      </c>
      <c r="L1656" s="7" t="s">
        <v>51</v>
      </c>
      <c r="O1656" s="35">
        <f>IF(Table1[[#This Row],[Phân loại]]="Tồn đầu kỳ",Table1[[#This Row],[Tổng giá trị]],0)</f>
        <v>1718099</v>
      </c>
      <c r="P1656" s="7">
        <f>IF(Table1[[#This Row],[Số còn phải thu ĐK]]&lt;&gt;0,0,IF(Table1[[#This Row],[Phân loại]]="Bán hàng",Table1[[#This Row],[Tổng giá trị]],-Table1[[#This Row],[Tổng giá trị]]))</f>
        <v>0</v>
      </c>
      <c r="Q1656" s="35">
        <f t="shared" si="324"/>
        <v>0</v>
      </c>
      <c r="R1656" s="7">
        <f>Table1[[#This Row],[Số còn phải thu ĐK]]+Table1[[#This Row],[Giá Trị HD sau CK]]-Table1[[#This Row],[Số tiền đã thu]]</f>
        <v>1718099</v>
      </c>
      <c r="S1656" s="6">
        <f>IF(Table1[[#This Row],[Ngày hóa đơn]]&lt;&gt;"",Table1[[#This Row],[Ngày hóa đơn]],IF(Table1[[#This Row],[Ngày hạch toán]]&lt;&gt;"",Table1[[#This Row],[Ngày hạch toán]],""))</f>
        <v>45967</v>
      </c>
      <c r="T1656" s="7"/>
      <c r="U1656" s="6">
        <f>IF(Table1[[#This Row],[Ngày tính CN]]="","",S1656+T1656)</f>
        <v>45967</v>
      </c>
      <c r="V1656" s="35">
        <f ca="1">IF(Table1[[#This Row],[Hạn thanh toán]]="","",IF((U1656-NOW())&lt;0,0,(U1656-NOW())))</f>
        <v>0</v>
      </c>
      <c r="W1656" s="35"/>
      <c r="X1656" s="35">
        <f t="shared" ca="1" si="325"/>
        <v>203.49032025462657</v>
      </c>
      <c r="Y1656" s="2" t="str">
        <f t="shared" ca="1" si="326"/>
        <v>Nợ quá hạn hơn 120 ngày có khả năng mất thanh toán</v>
      </c>
      <c r="Z1656" s="51">
        <f t="shared" si="289"/>
        <v>45967</v>
      </c>
      <c r="AA1656" s="51" t="str">
        <f t="shared" si="290"/>
        <v/>
      </c>
      <c r="AD1656" s="2" t="str">
        <f>VLOOKUP($A1656,MA_KH!$A:$Q,MA_KH!O$1,0)</f>
        <v>TMART</v>
      </c>
      <c r="AE1656" s="2" t="str">
        <f>VLOOKUP($A1656,MA_KH!$A:$Q,MA_KH!P$1,0)</f>
        <v>CÔNG TY CỔ PHẦN T - MARTSTORES</v>
      </c>
    </row>
    <row r="1657" spans="1:31" ht="25.5" hidden="1" customHeight="1" x14ac:dyDescent="0.2">
      <c r="A1657" s="55" t="s">
        <v>22506</v>
      </c>
      <c r="B1657" s="55" t="s">
        <v>3960</v>
      </c>
      <c r="C1657" s="56">
        <v>45967</v>
      </c>
      <c r="D1657" s="55" t="s">
        <v>19442</v>
      </c>
      <c r="E1657" s="56">
        <v>45967</v>
      </c>
      <c r="F1657" s="55">
        <v>74293</v>
      </c>
      <c r="G1657" s="55" t="s">
        <v>4211</v>
      </c>
      <c r="H1657" s="57">
        <v>571143</v>
      </c>
      <c r="I1657" s="58">
        <v>51403</v>
      </c>
      <c r="J1657" s="57">
        <v>41579</v>
      </c>
      <c r="K1657" s="57">
        <v>561319</v>
      </c>
      <c r="L1657" s="7" t="s">
        <v>51</v>
      </c>
      <c r="O1657" s="35">
        <f>IF(Table1[[#This Row],[Phân loại]]="Tồn đầu kỳ",Table1[[#This Row],[Tổng giá trị]],0)</f>
        <v>561319</v>
      </c>
      <c r="P1657" s="7">
        <f>IF(Table1[[#This Row],[Số còn phải thu ĐK]]&lt;&gt;0,0,IF(Table1[[#This Row],[Phân loại]]="Bán hàng",Table1[[#This Row],[Tổng giá trị]],-Table1[[#This Row],[Tổng giá trị]]))</f>
        <v>0</v>
      </c>
      <c r="Q1657" s="35">
        <f t="shared" si="324"/>
        <v>0</v>
      </c>
      <c r="R1657" s="7">
        <f>Table1[[#This Row],[Số còn phải thu ĐK]]+Table1[[#This Row],[Giá Trị HD sau CK]]-Table1[[#This Row],[Số tiền đã thu]]</f>
        <v>561319</v>
      </c>
      <c r="S1657" s="6">
        <f>IF(Table1[[#This Row],[Ngày hóa đơn]]&lt;&gt;"",Table1[[#This Row],[Ngày hóa đơn]],IF(Table1[[#This Row],[Ngày hạch toán]]&lt;&gt;"",Table1[[#This Row],[Ngày hạch toán]],""))</f>
        <v>45967</v>
      </c>
      <c r="T1657" s="7"/>
      <c r="U1657" s="6">
        <f>IF(Table1[[#This Row],[Ngày tính CN]]="","",S1657+T1657)</f>
        <v>45967</v>
      </c>
      <c r="V1657" s="35">
        <f ca="1">IF(Table1[[#This Row],[Hạn thanh toán]]="","",IF((U1657-NOW())&lt;0,0,(U1657-NOW())))</f>
        <v>0</v>
      </c>
      <c r="W1657" s="35"/>
      <c r="X1657" s="35">
        <f t="shared" ca="1" si="325"/>
        <v>203.49032025462657</v>
      </c>
      <c r="Y1657" s="2" t="str">
        <f t="shared" ca="1" si="326"/>
        <v>Nợ quá hạn hơn 120 ngày có khả năng mất thanh toán</v>
      </c>
      <c r="Z1657" s="51">
        <f t="shared" si="289"/>
        <v>45967</v>
      </c>
      <c r="AA1657" s="51" t="str">
        <f t="shared" si="290"/>
        <v/>
      </c>
      <c r="AD1657" s="2" t="str">
        <f>VLOOKUP($A1657,MA_KH!$A:$Q,MA_KH!O$1,0)</f>
        <v>TMART</v>
      </c>
      <c r="AE1657" s="2" t="str">
        <f>VLOOKUP($A1657,MA_KH!$A:$Q,MA_KH!P$1,0)</f>
        <v>CÔNG TY CỔ PHẦN T - MARTSTORES</v>
      </c>
    </row>
    <row r="1658" spans="1:31" ht="25.5" hidden="1" customHeight="1" x14ac:dyDescent="0.2">
      <c r="A1658" s="55" t="s">
        <v>22506</v>
      </c>
      <c r="B1658" s="55" t="s">
        <v>3960</v>
      </c>
      <c r="C1658" s="56">
        <v>45967</v>
      </c>
      <c r="D1658" s="55" t="s">
        <v>19443</v>
      </c>
      <c r="E1658" s="56">
        <v>45967</v>
      </c>
      <c r="F1658" s="55">
        <v>74294</v>
      </c>
      <c r="G1658" s="55" t="s">
        <v>4248</v>
      </c>
      <c r="H1658" s="57">
        <v>1071522</v>
      </c>
      <c r="I1658" s="58">
        <v>96437</v>
      </c>
      <c r="J1658" s="57">
        <v>78007</v>
      </c>
      <c r="K1658" s="57">
        <v>1053092</v>
      </c>
      <c r="L1658" s="7" t="s">
        <v>51</v>
      </c>
      <c r="O1658" s="35">
        <f>IF(Table1[[#This Row],[Phân loại]]="Tồn đầu kỳ",Table1[[#This Row],[Tổng giá trị]],0)</f>
        <v>1053092</v>
      </c>
      <c r="P1658" s="7">
        <f>IF(Table1[[#This Row],[Số còn phải thu ĐK]]&lt;&gt;0,0,IF(Table1[[#This Row],[Phân loại]]="Bán hàng",Table1[[#This Row],[Tổng giá trị]],-Table1[[#This Row],[Tổng giá trị]]))</f>
        <v>0</v>
      </c>
      <c r="Q1658" s="35">
        <f t="shared" si="324"/>
        <v>0</v>
      </c>
      <c r="R1658" s="7">
        <f>Table1[[#This Row],[Số còn phải thu ĐK]]+Table1[[#This Row],[Giá Trị HD sau CK]]-Table1[[#This Row],[Số tiền đã thu]]</f>
        <v>1053092</v>
      </c>
      <c r="S1658" s="6">
        <f>IF(Table1[[#This Row],[Ngày hóa đơn]]&lt;&gt;"",Table1[[#This Row],[Ngày hóa đơn]],IF(Table1[[#This Row],[Ngày hạch toán]]&lt;&gt;"",Table1[[#This Row],[Ngày hạch toán]],""))</f>
        <v>45967</v>
      </c>
      <c r="T1658" s="7"/>
      <c r="U1658" s="6">
        <f>IF(Table1[[#This Row],[Ngày tính CN]]="","",S1658+T1658)</f>
        <v>45967</v>
      </c>
      <c r="V1658" s="35">
        <f ca="1">IF(Table1[[#This Row],[Hạn thanh toán]]="","",IF((U1658-NOW())&lt;0,0,(U1658-NOW())))</f>
        <v>0</v>
      </c>
      <c r="W1658" s="35"/>
      <c r="X1658" s="35">
        <f t="shared" ca="1" si="325"/>
        <v>203.49032025462657</v>
      </c>
      <c r="Y1658" s="2" t="str">
        <f t="shared" ca="1" si="326"/>
        <v>Nợ quá hạn hơn 120 ngày có khả năng mất thanh toán</v>
      </c>
      <c r="Z1658" s="51">
        <f t="shared" si="289"/>
        <v>45967</v>
      </c>
      <c r="AA1658" s="51" t="str">
        <f t="shared" si="290"/>
        <v/>
      </c>
      <c r="AD1658" s="2" t="str">
        <f>VLOOKUP($A1658,MA_KH!$A:$Q,MA_KH!O$1,0)</f>
        <v>TMART</v>
      </c>
      <c r="AE1658" s="2" t="str">
        <f>VLOOKUP($A1658,MA_KH!$A:$Q,MA_KH!P$1,0)</f>
        <v>CÔNG TY CỔ PHẦN T - MARTSTORES</v>
      </c>
    </row>
    <row r="1659" spans="1:31" ht="25.5" hidden="1" customHeight="1" x14ac:dyDescent="0.2">
      <c r="A1659" s="55" t="s">
        <v>22506</v>
      </c>
      <c r="B1659" s="55" t="s">
        <v>3960</v>
      </c>
      <c r="C1659" s="56">
        <v>45967</v>
      </c>
      <c r="D1659" s="55" t="s">
        <v>19444</v>
      </c>
      <c r="E1659" s="56">
        <v>45967</v>
      </c>
      <c r="F1659" s="55">
        <v>74295</v>
      </c>
      <c r="G1659" s="55" t="s">
        <v>4430</v>
      </c>
      <c r="H1659" s="57">
        <v>372285</v>
      </c>
      <c r="I1659" s="58">
        <v>33506</v>
      </c>
      <c r="J1659" s="57">
        <v>27102</v>
      </c>
      <c r="K1659" s="57">
        <v>365881</v>
      </c>
      <c r="L1659" s="7" t="s">
        <v>51</v>
      </c>
      <c r="O1659" s="35">
        <f>IF(Table1[[#This Row],[Phân loại]]="Tồn đầu kỳ",Table1[[#This Row],[Tổng giá trị]],0)</f>
        <v>365881</v>
      </c>
      <c r="P1659" s="7">
        <f>IF(Table1[[#This Row],[Số còn phải thu ĐK]]&lt;&gt;0,0,IF(Table1[[#This Row],[Phân loại]]="Bán hàng",Table1[[#This Row],[Tổng giá trị]],-Table1[[#This Row],[Tổng giá trị]]))</f>
        <v>0</v>
      </c>
      <c r="Q1659" s="35">
        <f t="shared" si="324"/>
        <v>0</v>
      </c>
      <c r="R1659" s="7">
        <f>Table1[[#This Row],[Số còn phải thu ĐK]]+Table1[[#This Row],[Giá Trị HD sau CK]]-Table1[[#This Row],[Số tiền đã thu]]</f>
        <v>365881</v>
      </c>
      <c r="S1659" s="6">
        <f>IF(Table1[[#This Row],[Ngày hóa đơn]]&lt;&gt;"",Table1[[#This Row],[Ngày hóa đơn]],IF(Table1[[#This Row],[Ngày hạch toán]]&lt;&gt;"",Table1[[#This Row],[Ngày hạch toán]],""))</f>
        <v>45967</v>
      </c>
      <c r="T1659" s="7"/>
      <c r="U1659" s="6">
        <f>IF(Table1[[#This Row],[Ngày tính CN]]="","",S1659+T1659)</f>
        <v>45967</v>
      </c>
      <c r="V1659" s="35">
        <f ca="1">IF(Table1[[#This Row],[Hạn thanh toán]]="","",IF((U1659-NOW())&lt;0,0,(U1659-NOW())))</f>
        <v>0</v>
      </c>
      <c r="W1659" s="35"/>
      <c r="X1659" s="35">
        <f t="shared" ca="1" si="325"/>
        <v>203.49032025462657</v>
      </c>
      <c r="Y1659" s="2" t="str">
        <f t="shared" ca="1" si="326"/>
        <v>Nợ quá hạn hơn 120 ngày có khả năng mất thanh toán</v>
      </c>
      <c r="Z1659" s="51">
        <f t="shared" si="289"/>
        <v>45967</v>
      </c>
      <c r="AA1659" s="51" t="str">
        <f t="shared" si="290"/>
        <v/>
      </c>
      <c r="AD1659" s="2" t="str">
        <f>VLOOKUP($A1659,MA_KH!$A:$Q,MA_KH!O$1,0)</f>
        <v>TMART</v>
      </c>
      <c r="AE1659" s="2" t="str">
        <f>VLOOKUP($A1659,MA_KH!$A:$Q,MA_KH!P$1,0)</f>
        <v>CÔNG TY CỔ PHẦN T - MARTSTORES</v>
      </c>
    </row>
    <row r="1660" spans="1:31" ht="25.5" hidden="1" customHeight="1" x14ac:dyDescent="0.2">
      <c r="A1660" s="55" t="s">
        <v>22506</v>
      </c>
      <c r="B1660" s="55" t="s">
        <v>3960</v>
      </c>
      <c r="C1660" s="56">
        <v>45967</v>
      </c>
      <c r="D1660" s="55" t="s">
        <v>19445</v>
      </c>
      <c r="E1660" s="56">
        <v>45967</v>
      </c>
      <c r="F1660" s="55">
        <v>74296</v>
      </c>
      <c r="G1660" s="55" t="s">
        <v>4255</v>
      </c>
      <c r="H1660" s="57">
        <v>769146</v>
      </c>
      <c r="I1660" s="58">
        <v>69224</v>
      </c>
      <c r="J1660" s="57">
        <v>55994</v>
      </c>
      <c r="K1660" s="57">
        <v>755916</v>
      </c>
      <c r="L1660" s="7" t="s">
        <v>51</v>
      </c>
      <c r="O1660" s="35">
        <f>IF(Table1[[#This Row],[Phân loại]]="Tồn đầu kỳ",Table1[[#This Row],[Tổng giá trị]],0)</f>
        <v>755916</v>
      </c>
      <c r="P1660" s="7">
        <f>IF(Table1[[#This Row],[Số còn phải thu ĐK]]&lt;&gt;0,0,IF(Table1[[#This Row],[Phân loại]]="Bán hàng",Table1[[#This Row],[Tổng giá trị]],-Table1[[#This Row],[Tổng giá trị]]))</f>
        <v>0</v>
      </c>
      <c r="Q1660" s="35">
        <f t="shared" si="324"/>
        <v>0</v>
      </c>
      <c r="R1660" s="7">
        <f>Table1[[#This Row],[Số còn phải thu ĐK]]+Table1[[#This Row],[Giá Trị HD sau CK]]-Table1[[#This Row],[Số tiền đã thu]]</f>
        <v>755916</v>
      </c>
      <c r="S1660" s="6">
        <f>IF(Table1[[#This Row],[Ngày hóa đơn]]&lt;&gt;"",Table1[[#This Row],[Ngày hóa đơn]],IF(Table1[[#This Row],[Ngày hạch toán]]&lt;&gt;"",Table1[[#This Row],[Ngày hạch toán]],""))</f>
        <v>45967</v>
      </c>
      <c r="T1660" s="7"/>
      <c r="U1660" s="6">
        <f>IF(Table1[[#This Row],[Ngày tính CN]]="","",S1660+T1660)</f>
        <v>45967</v>
      </c>
      <c r="V1660" s="35">
        <f ca="1">IF(Table1[[#This Row],[Hạn thanh toán]]="","",IF((U1660-NOW())&lt;0,0,(U1660-NOW())))</f>
        <v>0</v>
      </c>
      <c r="W1660" s="35"/>
      <c r="X1660" s="35">
        <f t="shared" ca="1" si="325"/>
        <v>203.49032025462657</v>
      </c>
      <c r="Y1660" s="2" t="str">
        <f t="shared" ca="1" si="326"/>
        <v>Nợ quá hạn hơn 120 ngày có khả năng mất thanh toán</v>
      </c>
      <c r="Z1660" s="51">
        <f t="shared" si="289"/>
        <v>45967</v>
      </c>
      <c r="AA1660" s="51" t="str">
        <f t="shared" si="290"/>
        <v/>
      </c>
      <c r="AD1660" s="2" t="str">
        <f>VLOOKUP($A1660,MA_KH!$A:$Q,MA_KH!O$1,0)</f>
        <v>TMART</v>
      </c>
      <c r="AE1660" s="2" t="str">
        <f>VLOOKUP($A1660,MA_KH!$A:$Q,MA_KH!P$1,0)</f>
        <v>CÔNG TY CỔ PHẦN T - MARTSTORES</v>
      </c>
    </row>
    <row r="1661" spans="1:31" ht="25.5" hidden="1" customHeight="1" x14ac:dyDescent="0.2">
      <c r="A1661" s="55" t="s">
        <v>22506</v>
      </c>
      <c r="B1661" s="55" t="s">
        <v>3960</v>
      </c>
      <c r="C1661" s="56">
        <v>45967</v>
      </c>
      <c r="D1661" s="55" t="s">
        <v>19446</v>
      </c>
      <c r="E1661" s="56">
        <v>45967</v>
      </c>
      <c r="F1661" s="55">
        <v>74297</v>
      </c>
      <c r="G1661" s="55" t="s">
        <v>4222</v>
      </c>
      <c r="H1661" s="57">
        <v>725664</v>
      </c>
      <c r="I1661" s="58">
        <v>65310</v>
      </c>
      <c r="J1661" s="57">
        <v>52828</v>
      </c>
      <c r="K1661" s="57">
        <v>713182</v>
      </c>
      <c r="L1661" s="7" t="s">
        <v>51</v>
      </c>
      <c r="O1661" s="35">
        <f>IF(Table1[[#This Row],[Phân loại]]="Tồn đầu kỳ",Table1[[#This Row],[Tổng giá trị]],0)</f>
        <v>713182</v>
      </c>
      <c r="P1661" s="7">
        <f>IF(Table1[[#This Row],[Số còn phải thu ĐK]]&lt;&gt;0,0,IF(Table1[[#This Row],[Phân loại]]="Bán hàng",Table1[[#This Row],[Tổng giá trị]],-Table1[[#This Row],[Tổng giá trị]]))</f>
        <v>0</v>
      </c>
      <c r="Q1661" s="35">
        <f t="shared" si="324"/>
        <v>0</v>
      </c>
      <c r="R1661" s="7">
        <f>Table1[[#This Row],[Số còn phải thu ĐK]]+Table1[[#This Row],[Giá Trị HD sau CK]]-Table1[[#This Row],[Số tiền đã thu]]</f>
        <v>713182</v>
      </c>
      <c r="S1661" s="6">
        <f>IF(Table1[[#This Row],[Ngày hóa đơn]]&lt;&gt;"",Table1[[#This Row],[Ngày hóa đơn]],IF(Table1[[#This Row],[Ngày hạch toán]]&lt;&gt;"",Table1[[#This Row],[Ngày hạch toán]],""))</f>
        <v>45967</v>
      </c>
      <c r="T1661" s="7"/>
      <c r="U1661" s="6">
        <f>IF(Table1[[#This Row],[Ngày tính CN]]="","",S1661+T1661)</f>
        <v>45967</v>
      </c>
      <c r="V1661" s="35">
        <f ca="1">IF(Table1[[#This Row],[Hạn thanh toán]]="","",IF((U1661-NOW())&lt;0,0,(U1661-NOW())))</f>
        <v>0</v>
      </c>
      <c r="W1661" s="35"/>
      <c r="X1661" s="35">
        <f t="shared" ca="1" si="325"/>
        <v>203.49032025462657</v>
      </c>
      <c r="Y1661" s="2" t="str">
        <f t="shared" ca="1" si="326"/>
        <v>Nợ quá hạn hơn 120 ngày có khả năng mất thanh toán</v>
      </c>
      <c r="Z1661" s="51">
        <f t="shared" si="289"/>
        <v>45967</v>
      </c>
      <c r="AA1661" s="51" t="str">
        <f t="shared" si="290"/>
        <v/>
      </c>
      <c r="AD1661" s="2" t="str">
        <f>VLOOKUP($A1661,MA_KH!$A:$Q,MA_KH!O$1,0)</f>
        <v>TMART</v>
      </c>
      <c r="AE1661" s="2" t="str">
        <f>VLOOKUP($A1661,MA_KH!$A:$Q,MA_KH!P$1,0)</f>
        <v>CÔNG TY CỔ PHẦN T - MARTSTORES</v>
      </c>
    </row>
    <row r="1662" spans="1:31" ht="25.5" hidden="1" customHeight="1" x14ac:dyDescent="0.2">
      <c r="A1662" s="55" t="s">
        <v>22506</v>
      </c>
      <c r="B1662" s="55" t="s">
        <v>3960</v>
      </c>
      <c r="C1662" s="56">
        <v>45967</v>
      </c>
      <c r="D1662" s="55" t="s">
        <v>19447</v>
      </c>
      <c r="E1662" s="56">
        <v>45967</v>
      </c>
      <c r="F1662" s="55">
        <v>74298</v>
      </c>
      <c r="G1662" s="55" t="s">
        <v>4291</v>
      </c>
      <c r="H1662" s="57">
        <v>947160</v>
      </c>
      <c r="I1662" s="58">
        <v>85245</v>
      </c>
      <c r="J1662" s="57">
        <v>68953</v>
      </c>
      <c r="K1662" s="57">
        <v>930868</v>
      </c>
      <c r="L1662" s="7" t="s">
        <v>51</v>
      </c>
      <c r="O1662" s="35">
        <f>IF(Table1[[#This Row],[Phân loại]]="Tồn đầu kỳ",Table1[[#This Row],[Tổng giá trị]],0)</f>
        <v>930868</v>
      </c>
      <c r="P1662" s="7">
        <f>IF(Table1[[#This Row],[Số còn phải thu ĐK]]&lt;&gt;0,0,IF(Table1[[#This Row],[Phân loại]]="Bán hàng",Table1[[#This Row],[Tổng giá trị]],-Table1[[#This Row],[Tổng giá trị]]))</f>
        <v>0</v>
      </c>
      <c r="Q1662" s="35">
        <f t="shared" si="324"/>
        <v>0</v>
      </c>
      <c r="R1662" s="7">
        <f>Table1[[#This Row],[Số còn phải thu ĐK]]+Table1[[#This Row],[Giá Trị HD sau CK]]-Table1[[#This Row],[Số tiền đã thu]]</f>
        <v>930868</v>
      </c>
      <c r="S1662" s="6">
        <f>IF(Table1[[#This Row],[Ngày hóa đơn]]&lt;&gt;"",Table1[[#This Row],[Ngày hóa đơn]],IF(Table1[[#This Row],[Ngày hạch toán]]&lt;&gt;"",Table1[[#This Row],[Ngày hạch toán]],""))</f>
        <v>45967</v>
      </c>
      <c r="T1662" s="7"/>
      <c r="U1662" s="6">
        <f>IF(Table1[[#This Row],[Ngày tính CN]]="","",S1662+T1662)</f>
        <v>45967</v>
      </c>
      <c r="V1662" s="35">
        <f ca="1">IF(Table1[[#This Row],[Hạn thanh toán]]="","",IF((U1662-NOW())&lt;0,0,(U1662-NOW())))</f>
        <v>0</v>
      </c>
      <c r="W1662" s="35"/>
      <c r="X1662" s="35">
        <f t="shared" ca="1" si="325"/>
        <v>203.49032025462657</v>
      </c>
      <c r="Y1662" s="2" t="str">
        <f t="shared" ca="1" si="326"/>
        <v>Nợ quá hạn hơn 120 ngày có khả năng mất thanh toán</v>
      </c>
      <c r="Z1662" s="51">
        <f t="shared" si="289"/>
        <v>45967</v>
      </c>
      <c r="AA1662" s="51" t="str">
        <f t="shared" si="290"/>
        <v/>
      </c>
      <c r="AD1662" s="2" t="str">
        <f>VLOOKUP($A1662,MA_KH!$A:$Q,MA_KH!O$1,0)</f>
        <v>TMART</v>
      </c>
      <c r="AE1662" s="2" t="str">
        <f>VLOOKUP($A1662,MA_KH!$A:$Q,MA_KH!P$1,0)</f>
        <v>CÔNG TY CỔ PHẦN T - MARTSTORES</v>
      </c>
    </row>
    <row r="1663" spans="1:31" ht="25.5" hidden="1" customHeight="1" x14ac:dyDescent="0.2">
      <c r="A1663" s="55" t="s">
        <v>22506</v>
      </c>
      <c r="B1663" s="55" t="s">
        <v>3960</v>
      </c>
      <c r="C1663" s="56">
        <v>45967</v>
      </c>
      <c r="D1663" s="55" t="s">
        <v>19448</v>
      </c>
      <c r="E1663" s="56">
        <v>45967</v>
      </c>
      <c r="F1663" s="55">
        <v>74299</v>
      </c>
      <c r="G1663" s="55" t="s">
        <v>4254</v>
      </c>
      <c r="H1663" s="57">
        <v>953301</v>
      </c>
      <c r="I1663" s="58">
        <v>85798</v>
      </c>
      <c r="J1663" s="57">
        <v>69400</v>
      </c>
      <c r="K1663" s="57">
        <v>936903</v>
      </c>
      <c r="L1663" s="7" t="s">
        <v>51</v>
      </c>
      <c r="O1663" s="35">
        <f>IF(Table1[[#This Row],[Phân loại]]="Tồn đầu kỳ",Table1[[#This Row],[Tổng giá trị]],0)</f>
        <v>936903</v>
      </c>
      <c r="P1663" s="7">
        <f>IF(Table1[[#This Row],[Số còn phải thu ĐK]]&lt;&gt;0,0,IF(Table1[[#This Row],[Phân loại]]="Bán hàng",Table1[[#This Row],[Tổng giá trị]],-Table1[[#This Row],[Tổng giá trị]]))</f>
        <v>0</v>
      </c>
      <c r="Q1663" s="35">
        <f t="shared" si="324"/>
        <v>0</v>
      </c>
      <c r="R1663" s="7">
        <f>Table1[[#This Row],[Số còn phải thu ĐK]]+Table1[[#This Row],[Giá Trị HD sau CK]]-Table1[[#This Row],[Số tiền đã thu]]</f>
        <v>936903</v>
      </c>
      <c r="S1663" s="6">
        <f>IF(Table1[[#This Row],[Ngày hóa đơn]]&lt;&gt;"",Table1[[#This Row],[Ngày hóa đơn]],IF(Table1[[#This Row],[Ngày hạch toán]]&lt;&gt;"",Table1[[#This Row],[Ngày hạch toán]],""))</f>
        <v>45967</v>
      </c>
      <c r="T1663" s="7"/>
      <c r="U1663" s="6">
        <f>IF(Table1[[#This Row],[Ngày tính CN]]="","",S1663+T1663)</f>
        <v>45967</v>
      </c>
      <c r="V1663" s="35">
        <f ca="1">IF(Table1[[#This Row],[Hạn thanh toán]]="","",IF((U1663-NOW())&lt;0,0,(U1663-NOW())))</f>
        <v>0</v>
      </c>
      <c r="W1663" s="35"/>
      <c r="X1663" s="35">
        <f t="shared" ca="1" si="325"/>
        <v>203.49032025462657</v>
      </c>
      <c r="Y1663" s="2" t="str">
        <f t="shared" ca="1" si="326"/>
        <v>Nợ quá hạn hơn 120 ngày có khả năng mất thanh toán</v>
      </c>
      <c r="Z1663" s="51">
        <f t="shared" si="289"/>
        <v>45967</v>
      </c>
      <c r="AA1663" s="51" t="str">
        <f t="shared" si="290"/>
        <v/>
      </c>
      <c r="AD1663" s="2" t="str">
        <f>VLOOKUP($A1663,MA_KH!$A:$Q,MA_KH!O$1,0)</f>
        <v>TMART</v>
      </c>
      <c r="AE1663" s="2" t="str">
        <f>VLOOKUP($A1663,MA_KH!$A:$Q,MA_KH!P$1,0)</f>
        <v>CÔNG TY CỔ PHẦN T - MARTSTORES</v>
      </c>
    </row>
    <row r="1664" spans="1:31" ht="25.5" hidden="1" customHeight="1" x14ac:dyDescent="0.2">
      <c r="A1664" s="55" t="s">
        <v>22506</v>
      </c>
      <c r="B1664" s="55" t="s">
        <v>3960</v>
      </c>
      <c r="C1664" s="56">
        <v>45967</v>
      </c>
      <c r="D1664" s="55" t="s">
        <v>19449</v>
      </c>
      <c r="E1664" s="56">
        <v>45967</v>
      </c>
      <c r="F1664" s="55">
        <v>74300</v>
      </c>
      <c r="G1664" s="55" t="s">
        <v>4426</v>
      </c>
      <c r="H1664" s="57">
        <v>723129</v>
      </c>
      <c r="I1664" s="58">
        <v>65082</v>
      </c>
      <c r="J1664" s="57">
        <v>52644</v>
      </c>
      <c r="K1664" s="57">
        <v>710691</v>
      </c>
      <c r="L1664" s="7" t="s">
        <v>51</v>
      </c>
      <c r="O1664" s="35">
        <f>IF(Table1[[#This Row],[Phân loại]]="Tồn đầu kỳ",Table1[[#This Row],[Tổng giá trị]],0)</f>
        <v>710691</v>
      </c>
      <c r="P1664" s="7">
        <f>IF(Table1[[#This Row],[Số còn phải thu ĐK]]&lt;&gt;0,0,IF(Table1[[#This Row],[Phân loại]]="Bán hàng",Table1[[#This Row],[Tổng giá trị]],-Table1[[#This Row],[Tổng giá trị]]))</f>
        <v>0</v>
      </c>
      <c r="Q1664" s="35">
        <f t="shared" si="324"/>
        <v>0</v>
      </c>
      <c r="R1664" s="7">
        <f>Table1[[#This Row],[Số còn phải thu ĐK]]+Table1[[#This Row],[Giá Trị HD sau CK]]-Table1[[#This Row],[Số tiền đã thu]]</f>
        <v>710691</v>
      </c>
      <c r="S1664" s="6">
        <f>IF(Table1[[#This Row],[Ngày hóa đơn]]&lt;&gt;"",Table1[[#This Row],[Ngày hóa đơn]],IF(Table1[[#This Row],[Ngày hạch toán]]&lt;&gt;"",Table1[[#This Row],[Ngày hạch toán]],""))</f>
        <v>45967</v>
      </c>
      <c r="T1664" s="7"/>
      <c r="U1664" s="6">
        <f>IF(Table1[[#This Row],[Ngày tính CN]]="","",S1664+T1664)</f>
        <v>45967</v>
      </c>
      <c r="V1664" s="35">
        <f ca="1">IF(Table1[[#This Row],[Hạn thanh toán]]="","",IF((U1664-NOW())&lt;0,0,(U1664-NOW())))</f>
        <v>0</v>
      </c>
      <c r="W1664" s="35"/>
      <c r="X1664" s="35">
        <f t="shared" ca="1" si="325"/>
        <v>203.49032025462657</v>
      </c>
      <c r="Y1664" s="2" t="str">
        <f t="shared" ca="1" si="326"/>
        <v>Nợ quá hạn hơn 120 ngày có khả năng mất thanh toán</v>
      </c>
      <c r="Z1664" s="51">
        <f t="shared" si="289"/>
        <v>45967</v>
      </c>
      <c r="AA1664" s="51" t="str">
        <f t="shared" si="290"/>
        <v/>
      </c>
      <c r="AD1664" s="2" t="str">
        <f>VLOOKUP($A1664,MA_KH!$A:$Q,MA_KH!O$1,0)</f>
        <v>TMART</v>
      </c>
      <c r="AE1664" s="2" t="str">
        <f>VLOOKUP($A1664,MA_KH!$A:$Q,MA_KH!P$1,0)</f>
        <v>CÔNG TY CỔ PHẦN T - MARTSTORES</v>
      </c>
    </row>
    <row r="1665" spans="1:31" ht="25.5" hidden="1" customHeight="1" x14ac:dyDescent="0.2">
      <c r="A1665" s="55" t="s">
        <v>22506</v>
      </c>
      <c r="B1665" s="55" t="s">
        <v>3960</v>
      </c>
      <c r="C1665" s="56">
        <v>45967</v>
      </c>
      <c r="D1665" s="55" t="s">
        <v>19450</v>
      </c>
      <c r="E1665" s="56">
        <v>45967</v>
      </c>
      <c r="F1665" s="55">
        <v>74301</v>
      </c>
      <c r="G1665" s="55" t="s">
        <v>4290</v>
      </c>
      <c r="H1665" s="57">
        <v>470432</v>
      </c>
      <c r="I1665" s="58">
        <v>42339</v>
      </c>
      <c r="J1665" s="57">
        <v>34247</v>
      </c>
      <c r="K1665" s="57">
        <v>462340</v>
      </c>
      <c r="L1665" s="7" t="s">
        <v>51</v>
      </c>
      <c r="O1665" s="35">
        <f>IF(Table1[[#This Row],[Phân loại]]="Tồn đầu kỳ",Table1[[#This Row],[Tổng giá trị]],0)</f>
        <v>462340</v>
      </c>
      <c r="P1665" s="7">
        <f>IF(Table1[[#This Row],[Số còn phải thu ĐK]]&lt;&gt;0,0,IF(Table1[[#This Row],[Phân loại]]="Bán hàng",Table1[[#This Row],[Tổng giá trị]],-Table1[[#This Row],[Tổng giá trị]]))</f>
        <v>0</v>
      </c>
      <c r="Q1665" s="35">
        <f t="shared" si="324"/>
        <v>0</v>
      </c>
      <c r="R1665" s="7">
        <f>Table1[[#This Row],[Số còn phải thu ĐK]]+Table1[[#This Row],[Giá Trị HD sau CK]]-Table1[[#This Row],[Số tiền đã thu]]</f>
        <v>462340</v>
      </c>
      <c r="S1665" s="6">
        <f>IF(Table1[[#This Row],[Ngày hóa đơn]]&lt;&gt;"",Table1[[#This Row],[Ngày hóa đơn]],IF(Table1[[#This Row],[Ngày hạch toán]]&lt;&gt;"",Table1[[#This Row],[Ngày hạch toán]],""))</f>
        <v>45967</v>
      </c>
      <c r="T1665" s="7"/>
      <c r="U1665" s="6">
        <f>IF(Table1[[#This Row],[Ngày tính CN]]="","",S1665+T1665)</f>
        <v>45967</v>
      </c>
      <c r="V1665" s="35">
        <f ca="1">IF(Table1[[#This Row],[Hạn thanh toán]]="","",IF((U1665-NOW())&lt;0,0,(U1665-NOW())))</f>
        <v>0</v>
      </c>
      <c r="W1665" s="35"/>
      <c r="X1665" s="35">
        <f t="shared" ca="1" si="325"/>
        <v>203.49032025462657</v>
      </c>
      <c r="Y1665" s="2" t="str">
        <f t="shared" ca="1" si="326"/>
        <v>Nợ quá hạn hơn 120 ngày có khả năng mất thanh toán</v>
      </c>
      <c r="Z1665" s="51">
        <f t="shared" si="289"/>
        <v>45967</v>
      </c>
      <c r="AA1665" s="51" t="str">
        <f t="shared" si="290"/>
        <v/>
      </c>
      <c r="AD1665" s="2" t="str">
        <f>VLOOKUP($A1665,MA_KH!$A:$Q,MA_KH!O$1,0)</f>
        <v>TMART</v>
      </c>
      <c r="AE1665" s="2" t="str">
        <f>VLOOKUP($A1665,MA_KH!$A:$Q,MA_KH!P$1,0)</f>
        <v>CÔNG TY CỔ PHẦN T - MARTSTORES</v>
      </c>
    </row>
    <row r="1666" spans="1:31" ht="25.5" hidden="1" customHeight="1" x14ac:dyDescent="0.2">
      <c r="A1666" s="55" t="s">
        <v>22506</v>
      </c>
      <c r="B1666" s="55" t="s">
        <v>3960</v>
      </c>
      <c r="C1666" s="56">
        <v>45967</v>
      </c>
      <c r="D1666" s="55" t="s">
        <v>19451</v>
      </c>
      <c r="E1666" s="56">
        <v>45967</v>
      </c>
      <c r="F1666" s="55">
        <v>74302</v>
      </c>
      <c r="G1666" s="55" t="s">
        <v>4221</v>
      </c>
      <c r="H1666" s="57">
        <v>507744</v>
      </c>
      <c r="I1666" s="58">
        <v>45697</v>
      </c>
      <c r="J1666" s="57">
        <v>36964</v>
      </c>
      <c r="K1666" s="57">
        <v>499011</v>
      </c>
      <c r="L1666" s="7" t="s">
        <v>51</v>
      </c>
      <c r="O1666" s="35">
        <f>IF(Table1[[#This Row],[Phân loại]]="Tồn đầu kỳ",Table1[[#This Row],[Tổng giá trị]],0)</f>
        <v>499011</v>
      </c>
      <c r="P1666" s="7">
        <f>IF(Table1[[#This Row],[Số còn phải thu ĐK]]&lt;&gt;0,0,IF(Table1[[#This Row],[Phân loại]]="Bán hàng",Table1[[#This Row],[Tổng giá trị]],-Table1[[#This Row],[Tổng giá trị]]))</f>
        <v>0</v>
      </c>
      <c r="Q1666" s="35">
        <f t="shared" si="324"/>
        <v>0</v>
      </c>
      <c r="R1666" s="7">
        <f>Table1[[#This Row],[Số còn phải thu ĐK]]+Table1[[#This Row],[Giá Trị HD sau CK]]-Table1[[#This Row],[Số tiền đã thu]]</f>
        <v>499011</v>
      </c>
      <c r="S1666" s="6">
        <f>IF(Table1[[#This Row],[Ngày hóa đơn]]&lt;&gt;"",Table1[[#This Row],[Ngày hóa đơn]],IF(Table1[[#This Row],[Ngày hạch toán]]&lt;&gt;"",Table1[[#This Row],[Ngày hạch toán]],""))</f>
        <v>45967</v>
      </c>
      <c r="T1666" s="7"/>
      <c r="U1666" s="6">
        <f>IF(Table1[[#This Row],[Ngày tính CN]]="","",S1666+T1666)</f>
        <v>45967</v>
      </c>
      <c r="V1666" s="35">
        <f ca="1">IF(Table1[[#This Row],[Hạn thanh toán]]="","",IF((U1666-NOW())&lt;0,0,(U1666-NOW())))</f>
        <v>0</v>
      </c>
      <c r="W1666" s="35"/>
      <c r="X1666" s="35">
        <f t="shared" ca="1" si="325"/>
        <v>203.49032025462657</v>
      </c>
      <c r="Y1666" s="2" t="str">
        <f t="shared" ca="1" si="326"/>
        <v>Nợ quá hạn hơn 120 ngày có khả năng mất thanh toán</v>
      </c>
      <c r="Z1666" s="51">
        <f t="shared" si="289"/>
        <v>45967</v>
      </c>
      <c r="AA1666" s="51" t="str">
        <f t="shared" si="290"/>
        <v/>
      </c>
      <c r="AD1666" s="2" t="str">
        <f>VLOOKUP($A1666,MA_KH!$A:$Q,MA_KH!O$1,0)</f>
        <v>TMART</v>
      </c>
      <c r="AE1666" s="2" t="str">
        <f>VLOOKUP($A1666,MA_KH!$A:$Q,MA_KH!P$1,0)</f>
        <v>CÔNG TY CỔ PHẦN T - MARTSTORES</v>
      </c>
    </row>
    <row r="1667" spans="1:31" ht="25.5" hidden="1" customHeight="1" x14ac:dyDescent="0.2">
      <c r="A1667" s="55" t="s">
        <v>22506</v>
      </c>
      <c r="B1667" s="55" t="s">
        <v>3960</v>
      </c>
      <c r="C1667" s="56">
        <v>45967</v>
      </c>
      <c r="D1667" s="55" t="s">
        <v>19452</v>
      </c>
      <c r="E1667" s="56">
        <v>45967</v>
      </c>
      <c r="F1667" s="55">
        <v>74303</v>
      </c>
      <c r="G1667" s="55" t="s">
        <v>4365</v>
      </c>
      <c r="H1667" s="57">
        <v>713229</v>
      </c>
      <c r="I1667" s="58">
        <v>64191</v>
      </c>
      <c r="J1667" s="57">
        <v>51923</v>
      </c>
      <c r="K1667" s="57">
        <v>700961</v>
      </c>
      <c r="L1667" s="7" t="s">
        <v>51</v>
      </c>
      <c r="O1667" s="35">
        <f>IF(Table1[[#This Row],[Phân loại]]="Tồn đầu kỳ",Table1[[#This Row],[Tổng giá trị]],0)</f>
        <v>700961</v>
      </c>
      <c r="P1667" s="7">
        <f>IF(Table1[[#This Row],[Số còn phải thu ĐK]]&lt;&gt;0,0,IF(Table1[[#This Row],[Phân loại]]="Bán hàng",Table1[[#This Row],[Tổng giá trị]],-Table1[[#This Row],[Tổng giá trị]]))</f>
        <v>0</v>
      </c>
      <c r="Q1667" s="35">
        <f t="shared" si="324"/>
        <v>0</v>
      </c>
      <c r="R1667" s="7">
        <f>Table1[[#This Row],[Số còn phải thu ĐK]]+Table1[[#This Row],[Giá Trị HD sau CK]]-Table1[[#This Row],[Số tiền đã thu]]</f>
        <v>700961</v>
      </c>
      <c r="S1667" s="6">
        <f>IF(Table1[[#This Row],[Ngày hóa đơn]]&lt;&gt;"",Table1[[#This Row],[Ngày hóa đơn]],IF(Table1[[#This Row],[Ngày hạch toán]]&lt;&gt;"",Table1[[#This Row],[Ngày hạch toán]],""))</f>
        <v>45967</v>
      </c>
      <c r="T1667" s="7"/>
      <c r="U1667" s="6">
        <f>IF(Table1[[#This Row],[Ngày tính CN]]="","",S1667+T1667)</f>
        <v>45967</v>
      </c>
      <c r="V1667" s="35">
        <f ca="1">IF(Table1[[#This Row],[Hạn thanh toán]]="","",IF((U1667-NOW())&lt;0,0,(U1667-NOW())))</f>
        <v>0</v>
      </c>
      <c r="W1667" s="35"/>
      <c r="X1667" s="35">
        <f t="shared" ca="1" si="325"/>
        <v>203.49032025462657</v>
      </c>
      <c r="Y1667" s="2" t="str">
        <f t="shared" ca="1" si="326"/>
        <v>Nợ quá hạn hơn 120 ngày có khả năng mất thanh toán</v>
      </c>
      <c r="Z1667" s="51">
        <f t="shared" si="289"/>
        <v>45967</v>
      </c>
      <c r="AA1667" s="51" t="str">
        <f t="shared" si="290"/>
        <v/>
      </c>
      <c r="AD1667" s="2" t="str">
        <f>VLOOKUP($A1667,MA_KH!$A:$Q,MA_KH!O$1,0)</f>
        <v>TMART</v>
      </c>
      <c r="AE1667" s="2" t="str">
        <f>VLOOKUP($A1667,MA_KH!$A:$Q,MA_KH!P$1,0)</f>
        <v>CÔNG TY CỔ PHẦN T - MARTSTORES</v>
      </c>
    </row>
    <row r="1668" spans="1:31" ht="25.5" hidden="1" customHeight="1" x14ac:dyDescent="0.2">
      <c r="A1668" s="55" t="s">
        <v>22506</v>
      </c>
      <c r="B1668" s="55" t="s">
        <v>3960</v>
      </c>
      <c r="C1668" s="56">
        <v>45967</v>
      </c>
      <c r="D1668" s="55" t="s">
        <v>19453</v>
      </c>
      <c r="E1668" s="56">
        <v>45967</v>
      </c>
      <c r="F1668" s="55">
        <v>74304</v>
      </c>
      <c r="G1668" s="55" t="s">
        <v>4218</v>
      </c>
      <c r="H1668" s="57">
        <v>937031</v>
      </c>
      <c r="I1668" s="58">
        <v>84333</v>
      </c>
      <c r="J1668" s="57">
        <v>68216</v>
      </c>
      <c r="K1668" s="57">
        <v>920914</v>
      </c>
      <c r="L1668" s="7" t="s">
        <v>51</v>
      </c>
      <c r="O1668" s="35">
        <f>IF(Table1[[#This Row],[Phân loại]]="Tồn đầu kỳ",Table1[[#This Row],[Tổng giá trị]],0)</f>
        <v>920914</v>
      </c>
      <c r="P1668" s="7">
        <f>IF(Table1[[#This Row],[Số còn phải thu ĐK]]&lt;&gt;0,0,IF(Table1[[#This Row],[Phân loại]]="Bán hàng",Table1[[#This Row],[Tổng giá trị]],-Table1[[#This Row],[Tổng giá trị]]))</f>
        <v>0</v>
      </c>
      <c r="Q1668" s="35">
        <f t="shared" si="324"/>
        <v>0</v>
      </c>
      <c r="R1668" s="7">
        <f>Table1[[#This Row],[Số còn phải thu ĐK]]+Table1[[#This Row],[Giá Trị HD sau CK]]-Table1[[#This Row],[Số tiền đã thu]]</f>
        <v>920914</v>
      </c>
      <c r="S1668" s="6">
        <f>IF(Table1[[#This Row],[Ngày hóa đơn]]&lt;&gt;"",Table1[[#This Row],[Ngày hóa đơn]],IF(Table1[[#This Row],[Ngày hạch toán]]&lt;&gt;"",Table1[[#This Row],[Ngày hạch toán]],""))</f>
        <v>45967</v>
      </c>
      <c r="T1668" s="7"/>
      <c r="U1668" s="6">
        <f>IF(Table1[[#This Row],[Ngày tính CN]]="","",S1668+T1668)</f>
        <v>45967</v>
      </c>
      <c r="V1668" s="35">
        <f ca="1">IF(Table1[[#This Row],[Hạn thanh toán]]="","",IF((U1668-NOW())&lt;0,0,(U1668-NOW())))</f>
        <v>0</v>
      </c>
      <c r="W1668" s="35"/>
      <c r="X1668" s="35">
        <f t="shared" ca="1" si="325"/>
        <v>203.49032025462657</v>
      </c>
      <c r="Y1668" s="2" t="str">
        <f t="shared" ca="1" si="326"/>
        <v>Nợ quá hạn hơn 120 ngày có khả năng mất thanh toán</v>
      </c>
      <c r="Z1668" s="51">
        <f t="shared" ref="Z1668:Z1731" si="327">IF(S1668="","",S1668)</f>
        <v>45967</v>
      </c>
      <c r="AA1668" s="51" t="str">
        <f t="shared" ref="AA1668:AA1731" si="328">IF(M1668="","",M1668)</f>
        <v/>
      </c>
      <c r="AD1668" s="2" t="str">
        <f>VLOOKUP($A1668,MA_KH!$A:$Q,MA_KH!O$1,0)</f>
        <v>TMART</v>
      </c>
      <c r="AE1668" s="2" t="str">
        <f>VLOOKUP($A1668,MA_KH!$A:$Q,MA_KH!P$1,0)</f>
        <v>CÔNG TY CỔ PHẦN T - MARTSTORES</v>
      </c>
    </row>
    <row r="1669" spans="1:31" ht="25.5" hidden="1" customHeight="1" x14ac:dyDescent="0.2">
      <c r="A1669" s="55" t="s">
        <v>22506</v>
      </c>
      <c r="B1669" s="55" t="s">
        <v>3960</v>
      </c>
      <c r="C1669" s="56">
        <v>45967</v>
      </c>
      <c r="D1669" s="55" t="s">
        <v>19454</v>
      </c>
      <c r="E1669" s="56">
        <v>45967</v>
      </c>
      <c r="F1669" s="55">
        <v>74305</v>
      </c>
      <c r="G1669" s="55" t="s">
        <v>4217</v>
      </c>
      <c r="H1669" s="57">
        <v>898374</v>
      </c>
      <c r="I1669" s="58">
        <v>80854</v>
      </c>
      <c r="J1669" s="57">
        <v>65402</v>
      </c>
      <c r="K1669" s="57">
        <v>882922</v>
      </c>
      <c r="L1669" s="7" t="s">
        <v>51</v>
      </c>
      <c r="O1669" s="35">
        <f>IF(Table1[[#This Row],[Phân loại]]="Tồn đầu kỳ",Table1[[#This Row],[Tổng giá trị]],0)</f>
        <v>882922</v>
      </c>
      <c r="P1669" s="7">
        <f>IF(Table1[[#This Row],[Số còn phải thu ĐK]]&lt;&gt;0,0,IF(Table1[[#This Row],[Phân loại]]="Bán hàng",Table1[[#This Row],[Tổng giá trị]],-Table1[[#This Row],[Tổng giá trị]]))</f>
        <v>0</v>
      </c>
      <c r="Q1669" s="35">
        <f t="shared" si="324"/>
        <v>0</v>
      </c>
      <c r="R1669" s="7">
        <f>Table1[[#This Row],[Số còn phải thu ĐK]]+Table1[[#This Row],[Giá Trị HD sau CK]]-Table1[[#This Row],[Số tiền đã thu]]</f>
        <v>882922</v>
      </c>
      <c r="S1669" s="6">
        <f>IF(Table1[[#This Row],[Ngày hóa đơn]]&lt;&gt;"",Table1[[#This Row],[Ngày hóa đơn]],IF(Table1[[#This Row],[Ngày hạch toán]]&lt;&gt;"",Table1[[#This Row],[Ngày hạch toán]],""))</f>
        <v>45967</v>
      </c>
      <c r="T1669" s="7"/>
      <c r="U1669" s="6">
        <f>IF(Table1[[#This Row],[Ngày tính CN]]="","",S1669+T1669)</f>
        <v>45967</v>
      </c>
      <c r="V1669" s="35">
        <f ca="1">IF(Table1[[#This Row],[Hạn thanh toán]]="","",IF((U1669-NOW())&lt;0,0,(U1669-NOW())))</f>
        <v>0</v>
      </c>
      <c r="W1669" s="35"/>
      <c r="X1669" s="35">
        <f t="shared" ca="1" si="325"/>
        <v>203.49032025462657</v>
      </c>
      <c r="Y1669" s="2" t="str">
        <f t="shared" ca="1" si="326"/>
        <v>Nợ quá hạn hơn 120 ngày có khả năng mất thanh toán</v>
      </c>
      <c r="Z1669" s="51">
        <f t="shared" si="327"/>
        <v>45967</v>
      </c>
      <c r="AA1669" s="51" t="str">
        <f t="shared" si="328"/>
        <v/>
      </c>
      <c r="AD1669" s="2" t="str">
        <f>VLOOKUP($A1669,MA_KH!$A:$Q,MA_KH!O$1,0)</f>
        <v>TMART</v>
      </c>
      <c r="AE1669" s="2" t="str">
        <f>VLOOKUP($A1669,MA_KH!$A:$Q,MA_KH!P$1,0)</f>
        <v>CÔNG TY CỔ PHẦN T - MARTSTORES</v>
      </c>
    </row>
    <row r="1670" spans="1:31" ht="25.5" hidden="1" customHeight="1" x14ac:dyDescent="0.2">
      <c r="A1670" s="55" t="s">
        <v>22506</v>
      </c>
      <c r="B1670" s="55" t="s">
        <v>3960</v>
      </c>
      <c r="C1670" s="56">
        <v>45967</v>
      </c>
      <c r="D1670" s="55" t="s">
        <v>19455</v>
      </c>
      <c r="E1670" s="56">
        <v>45967</v>
      </c>
      <c r="F1670" s="55">
        <v>74306</v>
      </c>
      <c r="G1670" s="55" t="s">
        <v>4216</v>
      </c>
      <c r="H1670" s="57">
        <v>953129</v>
      </c>
      <c r="I1670" s="58">
        <v>85782</v>
      </c>
      <c r="J1670" s="57">
        <v>69388</v>
      </c>
      <c r="K1670" s="57">
        <v>936735</v>
      </c>
      <c r="L1670" s="7" t="s">
        <v>51</v>
      </c>
      <c r="O1670" s="35">
        <f>IF(Table1[[#This Row],[Phân loại]]="Tồn đầu kỳ",Table1[[#This Row],[Tổng giá trị]],0)</f>
        <v>936735</v>
      </c>
      <c r="P1670" s="7">
        <f>IF(Table1[[#This Row],[Số còn phải thu ĐK]]&lt;&gt;0,0,IF(Table1[[#This Row],[Phân loại]]="Bán hàng",Table1[[#This Row],[Tổng giá trị]],-Table1[[#This Row],[Tổng giá trị]]))</f>
        <v>0</v>
      </c>
      <c r="Q1670" s="35">
        <f t="shared" si="324"/>
        <v>0</v>
      </c>
      <c r="R1670" s="7">
        <f>Table1[[#This Row],[Số còn phải thu ĐK]]+Table1[[#This Row],[Giá Trị HD sau CK]]-Table1[[#This Row],[Số tiền đã thu]]</f>
        <v>936735</v>
      </c>
      <c r="S1670" s="6">
        <f>IF(Table1[[#This Row],[Ngày hóa đơn]]&lt;&gt;"",Table1[[#This Row],[Ngày hóa đơn]],IF(Table1[[#This Row],[Ngày hạch toán]]&lt;&gt;"",Table1[[#This Row],[Ngày hạch toán]],""))</f>
        <v>45967</v>
      </c>
      <c r="T1670" s="7"/>
      <c r="U1670" s="6">
        <f>IF(Table1[[#This Row],[Ngày tính CN]]="","",S1670+T1670)</f>
        <v>45967</v>
      </c>
      <c r="V1670" s="35">
        <f ca="1">IF(Table1[[#This Row],[Hạn thanh toán]]="","",IF((U1670-NOW())&lt;0,0,(U1670-NOW())))</f>
        <v>0</v>
      </c>
      <c r="W1670" s="35"/>
      <c r="X1670" s="35">
        <f t="shared" ca="1" si="325"/>
        <v>203.49032025462657</v>
      </c>
      <c r="Y1670" s="2" t="str">
        <f t="shared" ca="1" si="326"/>
        <v>Nợ quá hạn hơn 120 ngày có khả năng mất thanh toán</v>
      </c>
      <c r="Z1670" s="51">
        <f t="shared" si="327"/>
        <v>45967</v>
      </c>
      <c r="AA1670" s="51" t="str">
        <f t="shared" si="328"/>
        <v/>
      </c>
      <c r="AD1670" s="2" t="str">
        <f>VLOOKUP($A1670,MA_KH!$A:$Q,MA_KH!O$1,0)</f>
        <v>TMART</v>
      </c>
      <c r="AE1670" s="2" t="str">
        <f>VLOOKUP($A1670,MA_KH!$A:$Q,MA_KH!P$1,0)</f>
        <v>CÔNG TY CỔ PHẦN T - MARTSTORES</v>
      </c>
    </row>
    <row r="1671" spans="1:31" ht="25.5" hidden="1" customHeight="1" x14ac:dyDescent="0.2">
      <c r="A1671" s="55" t="s">
        <v>22506</v>
      </c>
      <c r="B1671" s="55" t="s">
        <v>3960</v>
      </c>
      <c r="C1671" s="56">
        <v>45967</v>
      </c>
      <c r="D1671" s="55" t="s">
        <v>19456</v>
      </c>
      <c r="E1671" s="56">
        <v>45967</v>
      </c>
      <c r="F1671" s="55">
        <v>74307</v>
      </c>
      <c r="G1671" s="55" t="s">
        <v>4224</v>
      </c>
      <c r="H1671" s="57">
        <v>507744</v>
      </c>
      <c r="I1671" s="58">
        <v>45697</v>
      </c>
      <c r="J1671" s="57">
        <v>36964</v>
      </c>
      <c r="K1671" s="57">
        <v>499011</v>
      </c>
      <c r="L1671" s="7" t="s">
        <v>51</v>
      </c>
      <c r="O1671" s="35">
        <f>IF(Table1[[#This Row],[Phân loại]]="Tồn đầu kỳ",Table1[[#This Row],[Tổng giá trị]],0)</f>
        <v>499011</v>
      </c>
      <c r="P1671" s="7">
        <f>IF(Table1[[#This Row],[Số còn phải thu ĐK]]&lt;&gt;0,0,IF(Table1[[#This Row],[Phân loại]]="Bán hàng",Table1[[#This Row],[Tổng giá trị]],-Table1[[#This Row],[Tổng giá trị]]))</f>
        <v>0</v>
      </c>
      <c r="Q1671" s="35">
        <f t="shared" si="324"/>
        <v>0</v>
      </c>
      <c r="R1671" s="7">
        <f>Table1[[#This Row],[Số còn phải thu ĐK]]+Table1[[#This Row],[Giá Trị HD sau CK]]-Table1[[#This Row],[Số tiền đã thu]]</f>
        <v>499011</v>
      </c>
      <c r="S1671" s="6">
        <f>IF(Table1[[#This Row],[Ngày hóa đơn]]&lt;&gt;"",Table1[[#This Row],[Ngày hóa đơn]],IF(Table1[[#This Row],[Ngày hạch toán]]&lt;&gt;"",Table1[[#This Row],[Ngày hạch toán]],""))</f>
        <v>45967</v>
      </c>
      <c r="T1671" s="7"/>
      <c r="U1671" s="6">
        <f>IF(Table1[[#This Row],[Ngày tính CN]]="","",S1671+T1671)</f>
        <v>45967</v>
      </c>
      <c r="V1671" s="35">
        <f ca="1">IF(Table1[[#This Row],[Hạn thanh toán]]="","",IF((U1671-NOW())&lt;0,0,(U1671-NOW())))</f>
        <v>0</v>
      </c>
      <c r="W1671" s="35"/>
      <c r="X1671" s="35">
        <f t="shared" ca="1" si="325"/>
        <v>203.49032025462657</v>
      </c>
      <c r="Y1671" s="2" t="str">
        <f t="shared" ca="1" si="326"/>
        <v>Nợ quá hạn hơn 120 ngày có khả năng mất thanh toán</v>
      </c>
      <c r="Z1671" s="51">
        <f t="shared" si="327"/>
        <v>45967</v>
      </c>
      <c r="AA1671" s="51" t="str">
        <f t="shared" si="328"/>
        <v/>
      </c>
      <c r="AD1671" s="2" t="str">
        <f>VLOOKUP($A1671,MA_KH!$A:$Q,MA_KH!O$1,0)</f>
        <v>TMART</v>
      </c>
      <c r="AE1671" s="2" t="str">
        <f>VLOOKUP($A1671,MA_KH!$A:$Q,MA_KH!P$1,0)</f>
        <v>CÔNG TY CỔ PHẦN T - MARTSTORES</v>
      </c>
    </row>
    <row r="1672" spans="1:31" ht="25.5" hidden="1" customHeight="1" x14ac:dyDescent="0.2">
      <c r="A1672" s="55" t="s">
        <v>22506</v>
      </c>
      <c r="B1672" s="55" t="s">
        <v>3960</v>
      </c>
      <c r="C1672" s="56">
        <v>45967</v>
      </c>
      <c r="D1672" s="55" t="s">
        <v>19457</v>
      </c>
      <c r="E1672" s="56">
        <v>45967</v>
      </c>
      <c r="F1672" s="55">
        <v>74308</v>
      </c>
      <c r="G1672" s="55" t="s">
        <v>4366</v>
      </c>
      <c r="H1672" s="57">
        <v>457035</v>
      </c>
      <c r="I1672" s="58">
        <v>41134</v>
      </c>
      <c r="J1672" s="57">
        <v>33272</v>
      </c>
      <c r="K1672" s="57">
        <v>449173</v>
      </c>
      <c r="L1672" s="7" t="s">
        <v>51</v>
      </c>
      <c r="O1672" s="35">
        <f>IF(Table1[[#This Row],[Phân loại]]="Tồn đầu kỳ",Table1[[#This Row],[Tổng giá trị]],0)</f>
        <v>449173</v>
      </c>
      <c r="P1672" s="7">
        <f>IF(Table1[[#This Row],[Số còn phải thu ĐK]]&lt;&gt;0,0,IF(Table1[[#This Row],[Phân loại]]="Bán hàng",Table1[[#This Row],[Tổng giá trị]],-Table1[[#This Row],[Tổng giá trị]]))</f>
        <v>0</v>
      </c>
      <c r="Q1672" s="35">
        <f t="shared" si="324"/>
        <v>0</v>
      </c>
      <c r="R1672" s="7">
        <f>Table1[[#This Row],[Số còn phải thu ĐK]]+Table1[[#This Row],[Giá Trị HD sau CK]]-Table1[[#This Row],[Số tiền đã thu]]</f>
        <v>449173</v>
      </c>
      <c r="S1672" s="6">
        <f>IF(Table1[[#This Row],[Ngày hóa đơn]]&lt;&gt;"",Table1[[#This Row],[Ngày hóa đơn]],IF(Table1[[#This Row],[Ngày hạch toán]]&lt;&gt;"",Table1[[#This Row],[Ngày hạch toán]],""))</f>
        <v>45967</v>
      </c>
      <c r="T1672" s="7"/>
      <c r="U1672" s="6">
        <f>IF(Table1[[#This Row],[Ngày tính CN]]="","",S1672+T1672)</f>
        <v>45967</v>
      </c>
      <c r="V1672" s="35">
        <f ca="1">IF(Table1[[#This Row],[Hạn thanh toán]]="","",IF((U1672-NOW())&lt;0,0,(U1672-NOW())))</f>
        <v>0</v>
      </c>
      <c r="W1672" s="35"/>
      <c r="X1672" s="35">
        <f t="shared" ca="1" si="325"/>
        <v>203.49032025462657</v>
      </c>
      <c r="Y1672" s="2" t="str">
        <f t="shared" ca="1" si="326"/>
        <v>Nợ quá hạn hơn 120 ngày có khả năng mất thanh toán</v>
      </c>
      <c r="Z1672" s="51">
        <f t="shared" si="327"/>
        <v>45967</v>
      </c>
      <c r="AA1672" s="51" t="str">
        <f t="shared" si="328"/>
        <v/>
      </c>
      <c r="AD1672" s="2" t="str">
        <f>VLOOKUP($A1672,MA_KH!$A:$Q,MA_KH!O$1,0)</f>
        <v>TMART</v>
      </c>
      <c r="AE1672" s="2" t="str">
        <f>VLOOKUP($A1672,MA_KH!$A:$Q,MA_KH!P$1,0)</f>
        <v>CÔNG TY CỔ PHẦN T - MARTSTORES</v>
      </c>
    </row>
    <row r="1673" spans="1:31" ht="25.5" hidden="1" customHeight="1" x14ac:dyDescent="0.2">
      <c r="A1673" s="55" t="s">
        <v>22506</v>
      </c>
      <c r="B1673" s="55" t="s">
        <v>3960</v>
      </c>
      <c r="C1673" s="56">
        <v>45967</v>
      </c>
      <c r="D1673" s="55" t="s">
        <v>19458</v>
      </c>
      <c r="E1673" s="56">
        <v>45967</v>
      </c>
      <c r="F1673" s="55">
        <v>74309</v>
      </c>
      <c r="G1673" s="55" t="s">
        <v>4297</v>
      </c>
      <c r="H1673" s="57">
        <v>724146</v>
      </c>
      <c r="I1673" s="58">
        <v>65174</v>
      </c>
      <c r="J1673" s="57">
        <v>52718</v>
      </c>
      <c r="K1673" s="57">
        <v>711690</v>
      </c>
      <c r="L1673" s="7" t="s">
        <v>51</v>
      </c>
      <c r="O1673" s="35">
        <f>IF(Table1[[#This Row],[Phân loại]]="Tồn đầu kỳ",Table1[[#This Row],[Tổng giá trị]],0)</f>
        <v>711690</v>
      </c>
      <c r="P1673" s="7">
        <f>IF(Table1[[#This Row],[Số còn phải thu ĐK]]&lt;&gt;0,0,IF(Table1[[#This Row],[Phân loại]]="Bán hàng",Table1[[#This Row],[Tổng giá trị]],-Table1[[#This Row],[Tổng giá trị]]))</f>
        <v>0</v>
      </c>
      <c r="Q1673" s="35">
        <f t="shared" si="324"/>
        <v>0</v>
      </c>
      <c r="R1673" s="7">
        <f>Table1[[#This Row],[Số còn phải thu ĐK]]+Table1[[#This Row],[Giá Trị HD sau CK]]-Table1[[#This Row],[Số tiền đã thu]]</f>
        <v>711690</v>
      </c>
      <c r="S1673" s="6">
        <f>IF(Table1[[#This Row],[Ngày hóa đơn]]&lt;&gt;"",Table1[[#This Row],[Ngày hóa đơn]],IF(Table1[[#This Row],[Ngày hạch toán]]&lt;&gt;"",Table1[[#This Row],[Ngày hạch toán]],""))</f>
        <v>45967</v>
      </c>
      <c r="T1673" s="7"/>
      <c r="U1673" s="6">
        <f>IF(Table1[[#This Row],[Ngày tính CN]]="","",S1673+T1673)</f>
        <v>45967</v>
      </c>
      <c r="V1673" s="35">
        <f ca="1">IF(Table1[[#This Row],[Hạn thanh toán]]="","",IF((U1673-NOW())&lt;0,0,(U1673-NOW())))</f>
        <v>0</v>
      </c>
      <c r="W1673" s="35"/>
      <c r="X1673" s="35">
        <f t="shared" ca="1" si="325"/>
        <v>203.49032025462657</v>
      </c>
      <c r="Y1673" s="2" t="str">
        <f t="shared" ca="1" si="326"/>
        <v>Nợ quá hạn hơn 120 ngày có khả năng mất thanh toán</v>
      </c>
      <c r="Z1673" s="51">
        <f t="shared" si="327"/>
        <v>45967</v>
      </c>
      <c r="AA1673" s="51" t="str">
        <f t="shared" si="328"/>
        <v/>
      </c>
      <c r="AD1673" s="2" t="str">
        <f>VLOOKUP($A1673,MA_KH!$A:$Q,MA_KH!O$1,0)</f>
        <v>TMART</v>
      </c>
      <c r="AE1673" s="2" t="str">
        <f>VLOOKUP($A1673,MA_KH!$A:$Q,MA_KH!P$1,0)</f>
        <v>CÔNG TY CỔ PHẦN T - MARTSTORES</v>
      </c>
    </row>
    <row r="1674" spans="1:31" ht="25.5" hidden="1" customHeight="1" x14ac:dyDescent="0.2">
      <c r="A1674" s="55" t="s">
        <v>22506</v>
      </c>
      <c r="B1674" s="55" t="s">
        <v>3960</v>
      </c>
      <c r="C1674" s="56">
        <v>45967</v>
      </c>
      <c r="D1674" s="55" t="s">
        <v>19459</v>
      </c>
      <c r="E1674" s="56">
        <v>45967</v>
      </c>
      <c r="F1674" s="55">
        <v>74310</v>
      </c>
      <c r="G1674" s="55" t="s">
        <v>4427</v>
      </c>
      <c r="H1674" s="57">
        <v>580005</v>
      </c>
      <c r="I1674" s="58">
        <v>52201</v>
      </c>
      <c r="J1674" s="57">
        <v>42224</v>
      </c>
      <c r="K1674" s="57">
        <v>570028</v>
      </c>
      <c r="L1674" s="7" t="s">
        <v>51</v>
      </c>
      <c r="O1674" s="35">
        <f>IF(Table1[[#This Row],[Phân loại]]="Tồn đầu kỳ",Table1[[#This Row],[Tổng giá trị]],0)</f>
        <v>570028</v>
      </c>
      <c r="P1674" s="7">
        <f>IF(Table1[[#This Row],[Số còn phải thu ĐK]]&lt;&gt;0,0,IF(Table1[[#This Row],[Phân loại]]="Bán hàng",Table1[[#This Row],[Tổng giá trị]],-Table1[[#This Row],[Tổng giá trị]]))</f>
        <v>0</v>
      </c>
      <c r="Q1674" s="35">
        <f t="shared" si="324"/>
        <v>0</v>
      </c>
      <c r="R1674" s="7">
        <f>Table1[[#This Row],[Số còn phải thu ĐK]]+Table1[[#This Row],[Giá Trị HD sau CK]]-Table1[[#This Row],[Số tiền đã thu]]</f>
        <v>570028</v>
      </c>
      <c r="S1674" s="6">
        <f>IF(Table1[[#This Row],[Ngày hóa đơn]]&lt;&gt;"",Table1[[#This Row],[Ngày hóa đơn]],IF(Table1[[#This Row],[Ngày hạch toán]]&lt;&gt;"",Table1[[#This Row],[Ngày hạch toán]],""))</f>
        <v>45967</v>
      </c>
      <c r="T1674" s="7"/>
      <c r="U1674" s="6">
        <f>IF(Table1[[#This Row],[Ngày tính CN]]="","",S1674+T1674)</f>
        <v>45967</v>
      </c>
      <c r="V1674" s="35">
        <f ca="1">IF(Table1[[#This Row],[Hạn thanh toán]]="","",IF((U1674-NOW())&lt;0,0,(U1674-NOW())))</f>
        <v>0</v>
      </c>
      <c r="W1674" s="35"/>
      <c r="X1674" s="35">
        <f t="shared" ca="1" si="325"/>
        <v>203.49032025462657</v>
      </c>
      <c r="Y1674" s="2" t="str">
        <f t="shared" ca="1" si="326"/>
        <v>Nợ quá hạn hơn 120 ngày có khả năng mất thanh toán</v>
      </c>
      <c r="Z1674" s="51">
        <f t="shared" si="327"/>
        <v>45967</v>
      </c>
      <c r="AA1674" s="51" t="str">
        <f t="shared" si="328"/>
        <v/>
      </c>
      <c r="AD1674" s="2" t="str">
        <f>VLOOKUP($A1674,MA_KH!$A:$Q,MA_KH!O$1,0)</f>
        <v>TMART</v>
      </c>
      <c r="AE1674" s="2" t="str">
        <f>VLOOKUP($A1674,MA_KH!$A:$Q,MA_KH!P$1,0)</f>
        <v>CÔNG TY CỔ PHẦN T - MARTSTORES</v>
      </c>
    </row>
    <row r="1675" spans="1:31" ht="25.5" hidden="1" customHeight="1" x14ac:dyDescent="0.2">
      <c r="A1675" s="55" t="s">
        <v>22506</v>
      </c>
      <c r="B1675" s="55" t="s">
        <v>3960</v>
      </c>
      <c r="C1675" s="56">
        <v>45967</v>
      </c>
      <c r="D1675" s="55" t="s">
        <v>19460</v>
      </c>
      <c r="E1675" s="56">
        <v>45967</v>
      </c>
      <c r="F1675" s="55">
        <v>74311</v>
      </c>
      <c r="G1675" s="55" t="s">
        <v>4389</v>
      </c>
      <c r="H1675" s="57">
        <v>1090284</v>
      </c>
      <c r="I1675" s="58">
        <v>98126</v>
      </c>
      <c r="J1675" s="57">
        <v>79373</v>
      </c>
      <c r="K1675" s="57">
        <v>1071531</v>
      </c>
      <c r="L1675" s="7" t="s">
        <v>51</v>
      </c>
      <c r="O1675" s="35">
        <f>IF(Table1[[#This Row],[Phân loại]]="Tồn đầu kỳ",Table1[[#This Row],[Tổng giá trị]],0)</f>
        <v>1071531</v>
      </c>
      <c r="P1675" s="7">
        <f>IF(Table1[[#This Row],[Số còn phải thu ĐK]]&lt;&gt;0,0,IF(Table1[[#This Row],[Phân loại]]="Bán hàng",Table1[[#This Row],[Tổng giá trị]],-Table1[[#This Row],[Tổng giá trị]]))</f>
        <v>0</v>
      </c>
      <c r="Q1675" s="35">
        <f t="shared" si="324"/>
        <v>0</v>
      </c>
      <c r="R1675" s="7">
        <f>Table1[[#This Row],[Số còn phải thu ĐK]]+Table1[[#This Row],[Giá Trị HD sau CK]]-Table1[[#This Row],[Số tiền đã thu]]</f>
        <v>1071531</v>
      </c>
      <c r="S1675" s="6">
        <f>IF(Table1[[#This Row],[Ngày hóa đơn]]&lt;&gt;"",Table1[[#This Row],[Ngày hóa đơn]],IF(Table1[[#This Row],[Ngày hạch toán]]&lt;&gt;"",Table1[[#This Row],[Ngày hạch toán]],""))</f>
        <v>45967</v>
      </c>
      <c r="T1675" s="7"/>
      <c r="U1675" s="6">
        <f>IF(Table1[[#This Row],[Ngày tính CN]]="","",S1675+T1675)</f>
        <v>45967</v>
      </c>
      <c r="V1675" s="35">
        <f ca="1">IF(Table1[[#This Row],[Hạn thanh toán]]="","",IF((U1675-NOW())&lt;0,0,(U1675-NOW())))</f>
        <v>0</v>
      </c>
      <c r="W1675" s="35"/>
      <c r="X1675" s="35">
        <f t="shared" ca="1" si="325"/>
        <v>203.49032025462657</v>
      </c>
      <c r="Y1675" s="2" t="str">
        <f t="shared" ca="1" si="326"/>
        <v>Nợ quá hạn hơn 120 ngày có khả năng mất thanh toán</v>
      </c>
      <c r="Z1675" s="51">
        <f t="shared" si="327"/>
        <v>45967</v>
      </c>
      <c r="AA1675" s="51" t="str">
        <f t="shared" si="328"/>
        <v/>
      </c>
      <c r="AD1675" s="2" t="str">
        <f>VLOOKUP($A1675,MA_KH!$A:$Q,MA_KH!O$1,0)</f>
        <v>TMART</v>
      </c>
      <c r="AE1675" s="2" t="str">
        <f>VLOOKUP($A1675,MA_KH!$A:$Q,MA_KH!P$1,0)</f>
        <v>CÔNG TY CỔ PHẦN T - MARTSTORES</v>
      </c>
    </row>
    <row r="1676" spans="1:31" ht="25.5" hidden="1" customHeight="1" x14ac:dyDescent="0.2">
      <c r="A1676" s="55" t="s">
        <v>22506</v>
      </c>
      <c r="B1676" s="55" t="s">
        <v>3960</v>
      </c>
      <c r="C1676" s="56">
        <v>45967</v>
      </c>
      <c r="D1676" s="55" t="s">
        <v>19461</v>
      </c>
      <c r="E1676" s="56">
        <v>45967</v>
      </c>
      <c r="F1676" s="55">
        <v>74312</v>
      </c>
      <c r="G1676" s="55" t="s">
        <v>4250</v>
      </c>
      <c r="H1676" s="57">
        <v>1248207</v>
      </c>
      <c r="I1676" s="58">
        <v>112339</v>
      </c>
      <c r="J1676" s="57">
        <v>90869</v>
      </c>
      <c r="K1676" s="57">
        <v>1226737</v>
      </c>
      <c r="L1676" s="7" t="s">
        <v>51</v>
      </c>
      <c r="O1676" s="35">
        <f>IF(Table1[[#This Row],[Phân loại]]="Tồn đầu kỳ",Table1[[#This Row],[Tổng giá trị]],0)</f>
        <v>1226737</v>
      </c>
      <c r="P1676" s="7">
        <f>IF(Table1[[#This Row],[Số còn phải thu ĐK]]&lt;&gt;0,0,IF(Table1[[#This Row],[Phân loại]]="Bán hàng",Table1[[#This Row],[Tổng giá trị]],-Table1[[#This Row],[Tổng giá trị]]))</f>
        <v>0</v>
      </c>
      <c r="Q1676" s="35">
        <f t="shared" si="324"/>
        <v>0</v>
      </c>
      <c r="R1676" s="7">
        <f>Table1[[#This Row],[Số còn phải thu ĐK]]+Table1[[#This Row],[Giá Trị HD sau CK]]-Table1[[#This Row],[Số tiền đã thu]]</f>
        <v>1226737</v>
      </c>
      <c r="S1676" s="6">
        <f>IF(Table1[[#This Row],[Ngày hóa đơn]]&lt;&gt;"",Table1[[#This Row],[Ngày hóa đơn]],IF(Table1[[#This Row],[Ngày hạch toán]]&lt;&gt;"",Table1[[#This Row],[Ngày hạch toán]],""))</f>
        <v>45967</v>
      </c>
      <c r="T1676" s="7"/>
      <c r="U1676" s="6">
        <f>IF(Table1[[#This Row],[Ngày tính CN]]="","",S1676+T1676)</f>
        <v>45967</v>
      </c>
      <c r="V1676" s="35">
        <f ca="1">IF(Table1[[#This Row],[Hạn thanh toán]]="","",IF((U1676-NOW())&lt;0,0,(U1676-NOW())))</f>
        <v>0</v>
      </c>
      <c r="W1676" s="35"/>
      <c r="X1676" s="35">
        <f t="shared" ca="1" si="325"/>
        <v>203.49032025462657</v>
      </c>
      <c r="Y1676" s="2" t="str">
        <f t="shared" ca="1" si="326"/>
        <v>Nợ quá hạn hơn 120 ngày có khả năng mất thanh toán</v>
      </c>
      <c r="Z1676" s="51">
        <f t="shared" si="327"/>
        <v>45967</v>
      </c>
      <c r="AA1676" s="51" t="str">
        <f t="shared" si="328"/>
        <v/>
      </c>
      <c r="AD1676" s="2" t="str">
        <f>VLOOKUP($A1676,MA_KH!$A:$Q,MA_KH!O$1,0)</f>
        <v>TMART</v>
      </c>
      <c r="AE1676" s="2" t="str">
        <f>VLOOKUP($A1676,MA_KH!$A:$Q,MA_KH!P$1,0)</f>
        <v>CÔNG TY CỔ PHẦN T - MARTSTORES</v>
      </c>
    </row>
    <row r="1677" spans="1:31" ht="25.5" hidden="1" customHeight="1" x14ac:dyDescent="0.2">
      <c r="A1677" s="55" t="s">
        <v>22506</v>
      </c>
      <c r="B1677" s="55" t="s">
        <v>3960</v>
      </c>
      <c r="C1677" s="56">
        <v>45967</v>
      </c>
      <c r="D1677" s="55" t="s">
        <v>19462</v>
      </c>
      <c r="E1677" s="56">
        <v>45967</v>
      </c>
      <c r="F1677" s="55">
        <v>74313</v>
      </c>
      <c r="G1677" s="55" t="s">
        <v>4215</v>
      </c>
      <c r="H1677" s="57">
        <v>1615578</v>
      </c>
      <c r="I1677" s="58">
        <v>145403</v>
      </c>
      <c r="J1677" s="57">
        <v>117614</v>
      </c>
      <c r="K1677" s="57">
        <v>1587789</v>
      </c>
      <c r="L1677" s="7" t="s">
        <v>51</v>
      </c>
      <c r="O1677" s="35">
        <f>IF(Table1[[#This Row],[Phân loại]]="Tồn đầu kỳ",Table1[[#This Row],[Tổng giá trị]],0)</f>
        <v>1587789</v>
      </c>
      <c r="P1677" s="7">
        <f>IF(Table1[[#This Row],[Số còn phải thu ĐK]]&lt;&gt;0,0,IF(Table1[[#This Row],[Phân loại]]="Bán hàng",Table1[[#This Row],[Tổng giá trị]],-Table1[[#This Row],[Tổng giá trị]]))</f>
        <v>0</v>
      </c>
      <c r="Q1677" s="35">
        <f t="shared" si="324"/>
        <v>0</v>
      </c>
      <c r="R1677" s="7">
        <f>Table1[[#This Row],[Số còn phải thu ĐK]]+Table1[[#This Row],[Giá Trị HD sau CK]]-Table1[[#This Row],[Số tiền đã thu]]</f>
        <v>1587789</v>
      </c>
      <c r="S1677" s="6">
        <f>IF(Table1[[#This Row],[Ngày hóa đơn]]&lt;&gt;"",Table1[[#This Row],[Ngày hóa đơn]],IF(Table1[[#This Row],[Ngày hạch toán]]&lt;&gt;"",Table1[[#This Row],[Ngày hạch toán]],""))</f>
        <v>45967</v>
      </c>
      <c r="T1677" s="7"/>
      <c r="U1677" s="6">
        <f>IF(Table1[[#This Row],[Ngày tính CN]]="","",S1677+T1677)</f>
        <v>45967</v>
      </c>
      <c r="V1677" s="35">
        <f ca="1">IF(Table1[[#This Row],[Hạn thanh toán]]="","",IF((U1677-NOW())&lt;0,0,(U1677-NOW())))</f>
        <v>0</v>
      </c>
      <c r="W1677" s="35"/>
      <c r="X1677" s="35">
        <f t="shared" ca="1" si="325"/>
        <v>203.49032025462657</v>
      </c>
      <c r="Y1677" s="2" t="str">
        <f t="shared" ca="1" si="326"/>
        <v>Nợ quá hạn hơn 120 ngày có khả năng mất thanh toán</v>
      </c>
      <c r="Z1677" s="51">
        <f t="shared" si="327"/>
        <v>45967</v>
      </c>
      <c r="AA1677" s="51" t="str">
        <f t="shared" si="328"/>
        <v/>
      </c>
      <c r="AD1677" s="2" t="str">
        <f>VLOOKUP($A1677,MA_KH!$A:$Q,MA_KH!O$1,0)</f>
        <v>TMART</v>
      </c>
      <c r="AE1677" s="2" t="str">
        <f>VLOOKUP($A1677,MA_KH!$A:$Q,MA_KH!P$1,0)</f>
        <v>CÔNG TY CỔ PHẦN T - MARTSTORES</v>
      </c>
    </row>
    <row r="1678" spans="1:31" ht="25.5" hidden="1" customHeight="1" x14ac:dyDescent="0.2">
      <c r="A1678" s="59" t="s">
        <v>22506</v>
      </c>
      <c r="B1678" s="59" t="s">
        <v>3960</v>
      </c>
      <c r="C1678" s="60">
        <v>45967</v>
      </c>
      <c r="D1678" s="59" t="s">
        <v>19463</v>
      </c>
      <c r="E1678" s="60">
        <v>45967</v>
      </c>
      <c r="F1678" s="59">
        <v>74314</v>
      </c>
      <c r="G1678" s="59" t="s">
        <v>4441</v>
      </c>
      <c r="H1678" s="61">
        <v>1314411</v>
      </c>
      <c r="I1678" s="62">
        <v>118298</v>
      </c>
      <c r="J1678" s="61">
        <v>95689</v>
      </c>
      <c r="K1678" s="61">
        <v>1291802</v>
      </c>
      <c r="L1678" s="7" t="s">
        <v>51</v>
      </c>
      <c r="O1678" s="35">
        <f>IF(Table1[[#This Row],[Phân loại]]="Tồn đầu kỳ",Table1[[#This Row],[Tổng giá trị]],0)</f>
        <v>1291802</v>
      </c>
      <c r="P1678" s="7">
        <f>IF(Table1[[#This Row],[Số còn phải thu ĐK]]&lt;&gt;0,0,IF(Table1[[#This Row],[Phân loại]]="Bán hàng",Table1[[#This Row],[Tổng giá trị]],-Table1[[#This Row],[Tổng giá trị]]))</f>
        <v>0</v>
      </c>
      <c r="Q1678" s="35">
        <f t="shared" si="324"/>
        <v>0</v>
      </c>
      <c r="R1678" s="7">
        <f>Table1[[#This Row],[Số còn phải thu ĐK]]+Table1[[#This Row],[Giá Trị HD sau CK]]-Table1[[#This Row],[Số tiền đã thu]]</f>
        <v>1291802</v>
      </c>
      <c r="S1678" s="6">
        <f>IF(Table1[[#This Row],[Ngày hóa đơn]]&lt;&gt;"",Table1[[#This Row],[Ngày hóa đơn]],IF(Table1[[#This Row],[Ngày hạch toán]]&lt;&gt;"",Table1[[#This Row],[Ngày hạch toán]],""))</f>
        <v>45967</v>
      </c>
      <c r="T1678" s="7"/>
      <c r="U1678" s="6">
        <f>IF(Table1[[#This Row],[Ngày tính CN]]="","",S1678+T1678)</f>
        <v>45967</v>
      </c>
      <c r="V1678" s="35">
        <f ca="1">IF(Table1[[#This Row],[Hạn thanh toán]]="","",IF((U1678-NOW())&lt;0,0,(U1678-NOW())))</f>
        <v>0</v>
      </c>
      <c r="W1678" s="35"/>
      <c r="X1678" s="35">
        <f t="shared" ca="1" si="325"/>
        <v>203.49032025462657</v>
      </c>
      <c r="Y1678" s="2" t="str">
        <f t="shared" ca="1" si="326"/>
        <v>Nợ quá hạn hơn 120 ngày có khả năng mất thanh toán</v>
      </c>
      <c r="Z1678" s="51">
        <f t="shared" si="327"/>
        <v>45967</v>
      </c>
      <c r="AA1678" s="51" t="str">
        <f t="shared" si="328"/>
        <v/>
      </c>
      <c r="AD1678" s="2" t="str">
        <f>VLOOKUP($A1678,MA_KH!$A:$Q,MA_KH!O$1,0)</f>
        <v>TMART</v>
      </c>
      <c r="AE1678" s="2" t="str">
        <f>VLOOKUP($A1678,MA_KH!$A:$Q,MA_KH!P$1,0)</f>
        <v>CÔNG TY CỔ PHẦN T - MARTSTORES</v>
      </c>
    </row>
    <row r="1679" spans="1:31" ht="25.5" hidden="1" customHeight="1" x14ac:dyDescent="0.2">
      <c r="A1679" s="59" t="s">
        <v>22506</v>
      </c>
      <c r="B1679" s="59" t="s">
        <v>3960</v>
      </c>
      <c r="C1679" s="60">
        <v>45967</v>
      </c>
      <c r="D1679" s="59" t="s">
        <v>19464</v>
      </c>
      <c r="E1679" s="60">
        <v>45967</v>
      </c>
      <c r="F1679" s="59">
        <v>74324</v>
      </c>
      <c r="G1679" s="59" t="s">
        <v>4258</v>
      </c>
      <c r="H1679" s="61">
        <v>1442118</v>
      </c>
      <c r="I1679" s="62">
        <v>129792</v>
      </c>
      <c r="J1679" s="61">
        <v>104986</v>
      </c>
      <c r="K1679" s="61">
        <v>1417312</v>
      </c>
      <c r="L1679" s="7" t="s">
        <v>51</v>
      </c>
      <c r="O1679" s="35">
        <f>IF(Table1[[#This Row],[Phân loại]]="Tồn đầu kỳ",Table1[[#This Row],[Tổng giá trị]],0)</f>
        <v>1417312</v>
      </c>
      <c r="P1679" s="7">
        <f>IF(Table1[[#This Row],[Số còn phải thu ĐK]]&lt;&gt;0,0,IF(Table1[[#This Row],[Phân loại]]="Bán hàng",Table1[[#This Row],[Tổng giá trị]],-Table1[[#This Row],[Tổng giá trị]]))</f>
        <v>0</v>
      </c>
      <c r="Q1679" s="35">
        <f>IF(M1679&lt;&gt;"",IF(O1679&lt;&gt;0,O1679,P1679),0)</f>
        <v>0</v>
      </c>
      <c r="R1679" s="7">
        <f>Table1[[#This Row],[Số còn phải thu ĐK]]+Table1[[#This Row],[Giá Trị HD sau CK]]-Table1[[#This Row],[Số tiền đã thu]]</f>
        <v>1417312</v>
      </c>
      <c r="S1679" s="6">
        <f>IF(Table1[[#This Row],[Ngày hóa đơn]]&lt;&gt;"",Table1[[#This Row],[Ngày hóa đơn]],IF(Table1[[#This Row],[Ngày hạch toán]]&lt;&gt;"",Table1[[#This Row],[Ngày hạch toán]],""))</f>
        <v>45967</v>
      </c>
      <c r="T1679" s="7"/>
      <c r="U1679" s="6">
        <f>IF(Table1[[#This Row],[Ngày tính CN]]="","",S1679+T1679)</f>
        <v>45967</v>
      </c>
      <c r="V1679" s="35">
        <f ca="1">IF(Table1[[#This Row],[Hạn thanh toán]]="","",IF((U1679-NOW())&lt;0,0,(U1679-NOW())))</f>
        <v>0</v>
      </c>
      <c r="W1679" s="35"/>
      <c r="X1679" s="35">
        <f ca="1">IF(OR(U1679="",R1679=0),"",IF((U1679-NOW())&lt;0,-(U1679-NOW()),0))</f>
        <v>203.49032025462657</v>
      </c>
      <c r="Y1679" s="2" t="str">
        <f ca="1">IF(R1679=0,"Đã thanh toán",IF(X1679="","",IF(X1679&lt;=0,"Chưa đến hạn thanh toán",IF(X1679&lt;=30,"Nợ quá hạn 30 ngày",IF(X1679&lt;=60,"Nợ quá hạn từ 30 ngày đến 60 ngày",IF(X1679&lt;=90,"Nợ quá hạn từ 60 ngày đến 90 ngày",IF(X1679&lt;=120,"Nợ quá hạn từ 90 ngày đến 120 ngày","Nợ quá hạn hơn 120 ngày có khả năng mất thanh toán")))))))</f>
        <v>Nợ quá hạn hơn 120 ngày có khả năng mất thanh toán</v>
      </c>
      <c r="Z1679" s="51">
        <f t="shared" si="327"/>
        <v>45967</v>
      </c>
      <c r="AA1679" s="51" t="str">
        <f t="shared" si="328"/>
        <v/>
      </c>
      <c r="AD1679" s="2" t="str">
        <f>VLOOKUP($A1679,MA_KH!$A:$Q,MA_KH!O$1,0)</f>
        <v>TMART</v>
      </c>
      <c r="AE1679" s="2" t="str">
        <f>VLOOKUP($A1679,MA_KH!$A:$Q,MA_KH!P$1,0)</f>
        <v>CÔNG TY CỔ PHẦN T - MARTSTORES</v>
      </c>
    </row>
    <row r="1680" spans="1:31" ht="25.5" hidden="1" customHeight="1" x14ac:dyDescent="0.2">
      <c r="A1680" s="59" t="s">
        <v>22506</v>
      </c>
      <c r="B1680" s="59" t="s">
        <v>3960</v>
      </c>
      <c r="C1680" s="60">
        <v>45971</v>
      </c>
      <c r="D1680" s="59" t="s">
        <v>19465</v>
      </c>
      <c r="E1680" s="60">
        <v>45971</v>
      </c>
      <c r="F1680" s="59">
        <v>74873</v>
      </c>
      <c r="G1680" s="59" t="s">
        <v>3979</v>
      </c>
      <c r="H1680" s="61">
        <v>2513938</v>
      </c>
      <c r="I1680" s="62">
        <v>226255</v>
      </c>
      <c r="J1680" s="61">
        <v>183015</v>
      </c>
      <c r="K1680" s="61">
        <v>2470698</v>
      </c>
      <c r="L1680" s="7" t="s">
        <v>51</v>
      </c>
      <c r="O1680" s="35">
        <f>IF(Table1[[#This Row],[Phân loại]]="Tồn đầu kỳ",Table1[[#This Row],[Tổng giá trị]],0)</f>
        <v>2470698</v>
      </c>
      <c r="P1680" s="7">
        <f>IF(Table1[[#This Row],[Số còn phải thu ĐK]]&lt;&gt;0,0,IF(Table1[[#This Row],[Phân loại]]="Bán hàng",Table1[[#This Row],[Tổng giá trị]],-Table1[[#This Row],[Tổng giá trị]]))</f>
        <v>0</v>
      </c>
      <c r="Q1680" s="35">
        <f>IF(M1680&lt;&gt;"",IF(O1680&lt;&gt;0,O1680,P1680),0)</f>
        <v>0</v>
      </c>
      <c r="R1680" s="7">
        <f>Table1[[#This Row],[Số còn phải thu ĐK]]+Table1[[#This Row],[Giá Trị HD sau CK]]-Table1[[#This Row],[Số tiền đã thu]]</f>
        <v>2470698</v>
      </c>
      <c r="S1680" s="6">
        <f>IF(Table1[[#This Row],[Ngày hóa đơn]]&lt;&gt;"",Table1[[#This Row],[Ngày hóa đơn]],IF(Table1[[#This Row],[Ngày hạch toán]]&lt;&gt;"",Table1[[#This Row],[Ngày hạch toán]],""))</f>
        <v>45971</v>
      </c>
      <c r="T1680" s="7"/>
      <c r="U1680" s="6">
        <f>IF(Table1[[#This Row],[Ngày tính CN]]="","",S1680+T1680)</f>
        <v>45971</v>
      </c>
      <c r="V1680" s="35">
        <f ca="1">IF(Table1[[#This Row],[Hạn thanh toán]]="","",IF((U1680-NOW())&lt;0,0,(U1680-NOW())))</f>
        <v>0</v>
      </c>
      <c r="W1680" s="35"/>
      <c r="X1680" s="35">
        <f ca="1">IF(OR(U1680="",R1680=0),"",IF((U1680-NOW())&lt;0,-(U1680-NOW()),0))</f>
        <v>199.49032025462657</v>
      </c>
      <c r="Y1680" s="2" t="str">
        <f ca="1">IF(R1680=0,"Đã thanh toán",IF(X1680="","",IF(X1680&lt;=0,"Chưa đến hạn thanh toán",IF(X1680&lt;=30,"Nợ quá hạn 30 ngày",IF(X1680&lt;=60,"Nợ quá hạn từ 30 ngày đến 60 ngày",IF(X1680&lt;=90,"Nợ quá hạn từ 60 ngày đến 90 ngày",IF(X1680&lt;=120,"Nợ quá hạn từ 90 ngày đến 120 ngày","Nợ quá hạn hơn 120 ngày có khả năng mất thanh toán")))))))</f>
        <v>Nợ quá hạn hơn 120 ngày có khả năng mất thanh toán</v>
      </c>
      <c r="Z1680" s="51">
        <f t="shared" si="327"/>
        <v>45971</v>
      </c>
      <c r="AA1680" s="51" t="str">
        <f t="shared" si="328"/>
        <v/>
      </c>
      <c r="AD1680" s="2" t="str">
        <f>VLOOKUP($A1680,MA_KH!$A:$Q,MA_KH!O$1,0)</f>
        <v>TMART</v>
      </c>
      <c r="AE1680" s="2" t="str">
        <f>VLOOKUP($A1680,MA_KH!$A:$Q,MA_KH!P$1,0)</f>
        <v>CÔNG TY CỔ PHẦN T - MARTSTORES</v>
      </c>
    </row>
    <row r="1681" spans="1:31" ht="25.5" hidden="1" customHeight="1" x14ac:dyDescent="0.2">
      <c r="A1681" s="59" t="s">
        <v>21961</v>
      </c>
      <c r="B1681" s="59" t="s">
        <v>4402</v>
      </c>
      <c r="C1681" s="60">
        <v>45972</v>
      </c>
      <c r="D1681" s="59" t="s">
        <v>19466</v>
      </c>
      <c r="E1681" s="60">
        <v>45972</v>
      </c>
      <c r="F1681" s="59">
        <v>74910</v>
      </c>
      <c r="G1681" s="59" t="s">
        <v>4404</v>
      </c>
      <c r="H1681" s="61">
        <v>2365294</v>
      </c>
      <c r="I1681" s="62">
        <v>212876</v>
      </c>
      <c r="J1681" s="61">
        <v>172193</v>
      </c>
      <c r="K1681" s="61">
        <v>2324611</v>
      </c>
      <c r="L1681" s="7" t="s">
        <v>51</v>
      </c>
      <c r="O1681" s="35">
        <f>IF(Table1[[#This Row],[Phân loại]]="Tồn đầu kỳ",Table1[[#This Row],[Tổng giá trị]],0)</f>
        <v>2324611</v>
      </c>
      <c r="P1681" s="7">
        <f>IF(Table1[[#This Row],[Số còn phải thu ĐK]]&lt;&gt;0,0,IF(Table1[[#This Row],[Phân loại]]="Bán hàng",Table1[[#This Row],[Tổng giá trị]],-Table1[[#This Row],[Tổng giá trị]]))</f>
        <v>0</v>
      </c>
      <c r="Q1681" s="35">
        <f>IF(M1681&lt;&gt;"",IF(O1681&lt;&gt;0,O1681,P1681),0)</f>
        <v>0</v>
      </c>
      <c r="R1681" s="7">
        <f>Table1[[#This Row],[Số còn phải thu ĐK]]+Table1[[#This Row],[Giá Trị HD sau CK]]-Table1[[#This Row],[Số tiền đã thu]]</f>
        <v>2324611</v>
      </c>
      <c r="S1681" s="6">
        <f>IF(Table1[[#This Row],[Ngày hóa đơn]]&lt;&gt;"",Table1[[#This Row],[Ngày hóa đơn]],IF(Table1[[#This Row],[Ngày hạch toán]]&lt;&gt;"",Table1[[#This Row],[Ngày hạch toán]],""))</f>
        <v>45972</v>
      </c>
      <c r="T1681" s="7"/>
      <c r="U1681" s="6">
        <f>IF(Table1[[#This Row],[Ngày tính CN]]="","",S1681+T1681)</f>
        <v>45972</v>
      </c>
      <c r="V1681" s="35">
        <f ca="1">IF(Table1[[#This Row],[Hạn thanh toán]]="","",IF((U1681-NOW())&lt;0,0,(U1681-NOW())))</f>
        <v>0</v>
      </c>
      <c r="W1681" s="35"/>
      <c r="X1681" s="35">
        <f ca="1">IF(OR(U1681="",R1681=0),"",IF((U1681-NOW())&lt;0,-(U1681-NOW()),0))</f>
        <v>198.49032025462657</v>
      </c>
      <c r="Y1681" s="2" t="str">
        <f ca="1">IF(R1681=0,"Đã thanh toán",IF(X1681="","",IF(X1681&lt;=0,"Chưa đến hạn thanh toán",IF(X1681&lt;=30,"Nợ quá hạn 30 ngày",IF(X1681&lt;=60,"Nợ quá hạn từ 30 ngày đến 60 ngày",IF(X1681&lt;=90,"Nợ quá hạn từ 60 ngày đến 90 ngày",IF(X1681&lt;=120,"Nợ quá hạn từ 90 ngày đến 120 ngày","Nợ quá hạn hơn 120 ngày có khả năng mất thanh toán")))))))</f>
        <v>Nợ quá hạn hơn 120 ngày có khả năng mất thanh toán</v>
      </c>
      <c r="Z1681" s="51">
        <f t="shared" si="327"/>
        <v>45972</v>
      </c>
      <c r="AA1681" s="51" t="str">
        <f t="shared" si="328"/>
        <v/>
      </c>
      <c r="AD1681" s="2" t="str">
        <f>VLOOKUP($A1681,MA_KH!$A:$Q,MA_KH!O$1,0)</f>
        <v>TMART ANH ĐĂNG</v>
      </c>
      <c r="AE1681" s="2" t="str">
        <f>VLOOKUP($A1681,MA_KH!$A:$Q,MA_KH!P$1,0)</f>
        <v>TRẦN HẢI ĐĂNG</v>
      </c>
    </row>
    <row r="1682" spans="1:31" ht="25.5" hidden="1" customHeight="1" x14ac:dyDescent="0.2">
      <c r="A1682" s="55" t="s">
        <v>22506</v>
      </c>
      <c r="B1682" s="55" t="s">
        <v>3960</v>
      </c>
      <c r="C1682" s="56">
        <v>45972</v>
      </c>
      <c r="D1682" s="55" t="s">
        <v>19467</v>
      </c>
      <c r="E1682" s="56">
        <v>45972</v>
      </c>
      <c r="F1682" s="55">
        <v>74943</v>
      </c>
      <c r="G1682" s="55" t="s">
        <v>4225</v>
      </c>
      <c r="H1682" s="57">
        <v>1696795</v>
      </c>
      <c r="I1682" s="58">
        <v>152712</v>
      </c>
      <c r="J1682" s="57">
        <v>123527</v>
      </c>
      <c r="K1682" s="57">
        <v>1667610</v>
      </c>
      <c r="L1682" s="7" t="s">
        <v>51</v>
      </c>
      <c r="O1682" s="35">
        <f>IF(Table1[[#This Row],[Phân loại]]="Tồn đầu kỳ",Table1[[#This Row],[Tổng giá trị]],0)</f>
        <v>1667610</v>
      </c>
      <c r="P1682" s="7">
        <f>IF(Table1[[#This Row],[Số còn phải thu ĐK]]&lt;&gt;0,0,IF(Table1[[#This Row],[Phân loại]]="Bán hàng",Table1[[#This Row],[Tổng giá trị]],-Table1[[#This Row],[Tổng giá trị]]))</f>
        <v>0</v>
      </c>
      <c r="Q1682" s="35">
        <f t="shared" ref="Q1682:Q1685" si="329">IF(M1682&lt;&gt;"",IF(O1682&lt;&gt;0,O1682,P1682),0)</f>
        <v>0</v>
      </c>
      <c r="R1682" s="7">
        <f>Table1[[#This Row],[Số còn phải thu ĐK]]+Table1[[#This Row],[Giá Trị HD sau CK]]-Table1[[#This Row],[Số tiền đã thu]]</f>
        <v>1667610</v>
      </c>
      <c r="S1682" s="6">
        <f>IF(Table1[[#This Row],[Ngày hóa đơn]]&lt;&gt;"",Table1[[#This Row],[Ngày hóa đơn]],IF(Table1[[#This Row],[Ngày hạch toán]]&lt;&gt;"",Table1[[#This Row],[Ngày hạch toán]],""))</f>
        <v>45972</v>
      </c>
      <c r="T1682" s="7"/>
      <c r="U1682" s="6">
        <f>IF(Table1[[#This Row],[Ngày tính CN]]="","",S1682+T1682)</f>
        <v>45972</v>
      </c>
      <c r="V1682" s="35">
        <f ca="1">IF(Table1[[#This Row],[Hạn thanh toán]]="","",IF((U1682-NOW())&lt;0,0,(U1682-NOW())))</f>
        <v>0</v>
      </c>
      <c r="W1682" s="35"/>
      <c r="X1682" s="35">
        <f t="shared" ref="X1682:X1685" ca="1" si="330">IF(OR(U1682="",R1682=0),"",IF((U1682-NOW())&lt;0,-(U1682-NOW()),0))</f>
        <v>198.49032025462657</v>
      </c>
      <c r="Y1682" s="2" t="str">
        <f t="shared" ref="Y1682:Y1685" ca="1" si="331">IF(R1682=0,"Đã thanh toán",IF(X1682="","",IF(X1682&lt;=0,"Chưa đến hạn thanh toán",IF(X1682&lt;=30,"Nợ quá hạn 30 ngày",IF(X1682&lt;=60,"Nợ quá hạn từ 30 ngày đến 60 ngày",IF(X1682&lt;=90,"Nợ quá hạn từ 60 ngày đến 90 ngày",IF(X1682&lt;=120,"Nợ quá hạn từ 90 ngày đến 120 ngày","Nợ quá hạn hơn 120 ngày có khả năng mất thanh toán")))))))</f>
        <v>Nợ quá hạn hơn 120 ngày có khả năng mất thanh toán</v>
      </c>
      <c r="Z1682" s="51">
        <f t="shared" si="327"/>
        <v>45972</v>
      </c>
      <c r="AA1682" s="51" t="str">
        <f t="shared" si="328"/>
        <v/>
      </c>
      <c r="AD1682" s="2" t="str">
        <f>VLOOKUP($A1682,MA_KH!$A:$Q,MA_KH!O$1,0)</f>
        <v>TMART</v>
      </c>
      <c r="AE1682" s="2" t="str">
        <f>VLOOKUP($A1682,MA_KH!$A:$Q,MA_KH!P$1,0)</f>
        <v>CÔNG TY CỔ PHẦN T - MARTSTORES</v>
      </c>
    </row>
    <row r="1683" spans="1:31" ht="25.5" hidden="1" customHeight="1" x14ac:dyDescent="0.2">
      <c r="A1683" s="55" t="s">
        <v>22506</v>
      </c>
      <c r="B1683" s="55" t="s">
        <v>3960</v>
      </c>
      <c r="C1683" s="56">
        <v>45972</v>
      </c>
      <c r="D1683" s="55" t="s">
        <v>19468</v>
      </c>
      <c r="E1683" s="56">
        <v>45972</v>
      </c>
      <c r="F1683" s="55">
        <v>74944</v>
      </c>
      <c r="G1683" s="55" t="s">
        <v>4364</v>
      </c>
      <c r="H1683" s="57">
        <v>528885</v>
      </c>
      <c r="I1683" s="58">
        <v>47600</v>
      </c>
      <c r="J1683" s="57">
        <v>38503</v>
      </c>
      <c r="K1683" s="57">
        <v>519788</v>
      </c>
      <c r="L1683" s="7" t="s">
        <v>51</v>
      </c>
      <c r="O1683" s="35">
        <f>IF(Table1[[#This Row],[Phân loại]]="Tồn đầu kỳ",Table1[[#This Row],[Tổng giá trị]],0)</f>
        <v>519788</v>
      </c>
      <c r="P1683" s="7">
        <f>IF(Table1[[#This Row],[Số còn phải thu ĐK]]&lt;&gt;0,0,IF(Table1[[#This Row],[Phân loại]]="Bán hàng",Table1[[#This Row],[Tổng giá trị]],-Table1[[#This Row],[Tổng giá trị]]))</f>
        <v>0</v>
      </c>
      <c r="Q1683" s="35">
        <f t="shared" si="329"/>
        <v>0</v>
      </c>
      <c r="R1683" s="7">
        <f>Table1[[#This Row],[Số còn phải thu ĐK]]+Table1[[#This Row],[Giá Trị HD sau CK]]-Table1[[#This Row],[Số tiền đã thu]]</f>
        <v>519788</v>
      </c>
      <c r="S1683" s="6">
        <f>IF(Table1[[#This Row],[Ngày hóa đơn]]&lt;&gt;"",Table1[[#This Row],[Ngày hóa đơn]],IF(Table1[[#This Row],[Ngày hạch toán]]&lt;&gt;"",Table1[[#This Row],[Ngày hạch toán]],""))</f>
        <v>45972</v>
      </c>
      <c r="T1683" s="7"/>
      <c r="U1683" s="6">
        <f>IF(Table1[[#This Row],[Ngày tính CN]]="","",S1683+T1683)</f>
        <v>45972</v>
      </c>
      <c r="V1683" s="35">
        <f ca="1">IF(Table1[[#This Row],[Hạn thanh toán]]="","",IF((U1683-NOW())&lt;0,0,(U1683-NOW())))</f>
        <v>0</v>
      </c>
      <c r="W1683" s="35"/>
      <c r="X1683" s="35">
        <f t="shared" ca="1" si="330"/>
        <v>198.49032025462657</v>
      </c>
      <c r="Y1683" s="2" t="str">
        <f t="shared" ca="1" si="331"/>
        <v>Nợ quá hạn hơn 120 ngày có khả năng mất thanh toán</v>
      </c>
      <c r="Z1683" s="51">
        <f t="shared" si="327"/>
        <v>45972</v>
      </c>
      <c r="AA1683" s="51" t="str">
        <f t="shared" si="328"/>
        <v/>
      </c>
      <c r="AD1683" s="2" t="str">
        <f>VLOOKUP($A1683,MA_KH!$A:$Q,MA_KH!O$1,0)</f>
        <v>TMART</v>
      </c>
      <c r="AE1683" s="2" t="str">
        <f>VLOOKUP($A1683,MA_KH!$A:$Q,MA_KH!P$1,0)</f>
        <v>CÔNG TY CỔ PHẦN T - MARTSTORES</v>
      </c>
    </row>
    <row r="1684" spans="1:31" ht="25.5" hidden="1" customHeight="1" x14ac:dyDescent="0.2">
      <c r="A1684" s="55" t="s">
        <v>22506</v>
      </c>
      <c r="B1684" s="55" t="s">
        <v>3960</v>
      </c>
      <c r="C1684" s="56">
        <v>45972</v>
      </c>
      <c r="D1684" s="55" t="s">
        <v>19469</v>
      </c>
      <c r="E1684" s="56">
        <v>45972</v>
      </c>
      <c r="F1684" s="55">
        <v>74945</v>
      </c>
      <c r="G1684" s="55" t="s">
        <v>4293</v>
      </c>
      <c r="H1684" s="57">
        <v>870848</v>
      </c>
      <c r="I1684" s="58">
        <v>78376</v>
      </c>
      <c r="J1684" s="57">
        <v>63398</v>
      </c>
      <c r="K1684" s="57">
        <v>855870</v>
      </c>
      <c r="L1684" s="7" t="s">
        <v>51</v>
      </c>
      <c r="O1684" s="35">
        <f>IF(Table1[[#This Row],[Phân loại]]="Tồn đầu kỳ",Table1[[#This Row],[Tổng giá trị]],0)</f>
        <v>855870</v>
      </c>
      <c r="P1684" s="7">
        <f>IF(Table1[[#This Row],[Số còn phải thu ĐK]]&lt;&gt;0,0,IF(Table1[[#This Row],[Phân loại]]="Bán hàng",Table1[[#This Row],[Tổng giá trị]],-Table1[[#This Row],[Tổng giá trị]]))</f>
        <v>0</v>
      </c>
      <c r="Q1684" s="35">
        <f t="shared" si="329"/>
        <v>0</v>
      </c>
      <c r="R1684" s="7">
        <f>Table1[[#This Row],[Số còn phải thu ĐK]]+Table1[[#This Row],[Giá Trị HD sau CK]]-Table1[[#This Row],[Số tiền đã thu]]</f>
        <v>855870</v>
      </c>
      <c r="S1684" s="6">
        <f>IF(Table1[[#This Row],[Ngày hóa đơn]]&lt;&gt;"",Table1[[#This Row],[Ngày hóa đơn]],IF(Table1[[#This Row],[Ngày hạch toán]]&lt;&gt;"",Table1[[#This Row],[Ngày hạch toán]],""))</f>
        <v>45972</v>
      </c>
      <c r="T1684" s="7"/>
      <c r="U1684" s="6">
        <f>IF(Table1[[#This Row],[Ngày tính CN]]="","",S1684+T1684)</f>
        <v>45972</v>
      </c>
      <c r="V1684" s="35">
        <f ca="1">IF(Table1[[#This Row],[Hạn thanh toán]]="","",IF((U1684-NOW())&lt;0,0,(U1684-NOW())))</f>
        <v>0</v>
      </c>
      <c r="W1684" s="35"/>
      <c r="X1684" s="35">
        <f t="shared" ca="1" si="330"/>
        <v>198.49032025462657</v>
      </c>
      <c r="Y1684" s="2" t="str">
        <f t="shared" ca="1" si="331"/>
        <v>Nợ quá hạn hơn 120 ngày có khả năng mất thanh toán</v>
      </c>
      <c r="Z1684" s="51">
        <f t="shared" si="327"/>
        <v>45972</v>
      </c>
      <c r="AA1684" s="51" t="str">
        <f t="shared" si="328"/>
        <v/>
      </c>
      <c r="AD1684" s="2" t="str">
        <f>VLOOKUP($A1684,MA_KH!$A:$Q,MA_KH!O$1,0)</f>
        <v>TMART</v>
      </c>
      <c r="AE1684" s="2" t="str">
        <f>VLOOKUP($A1684,MA_KH!$A:$Q,MA_KH!P$1,0)</f>
        <v>CÔNG TY CỔ PHẦN T - MARTSTORES</v>
      </c>
    </row>
    <row r="1685" spans="1:31" ht="25.5" hidden="1" customHeight="1" x14ac:dyDescent="0.2">
      <c r="A1685" s="59" t="s">
        <v>22506</v>
      </c>
      <c r="B1685" s="59" t="s">
        <v>3960</v>
      </c>
      <c r="C1685" s="60">
        <v>45972</v>
      </c>
      <c r="D1685" s="59" t="s">
        <v>19470</v>
      </c>
      <c r="E1685" s="60">
        <v>45972</v>
      </c>
      <c r="F1685" s="59">
        <v>74946</v>
      </c>
      <c r="G1685" s="59" t="s">
        <v>4161</v>
      </c>
      <c r="H1685" s="61">
        <v>1477194</v>
      </c>
      <c r="I1685" s="62">
        <v>132948</v>
      </c>
      <c r="J1685" s="61">
        <v>107540</v>
      </c>
      <c r="K1685" s="61">
        <v>1451786</v>
      </c>
      <c r="L1685" s="7" t="s">
        <v>51</v>
      </c>
      <c r="O1685" s="35">
        <f>IF(Table1[[#This Row],[Phân loại]]="Tồn đầu kỳ",Table1[[#This Row],[Tổng giá trị]],0)</f>
        <v>1451786</v>
      </c>
      <c r="P1685" s="7">
        <f>IF(Table1[[#This Row],[Số còn phải thu ĐK]]&lt;&gt;0,0,IF(Table1[[#This Row],[Phân loại]]="Bán hàng",Table1[[#This Row],[Tổng giá trị]],-Table1[[#This Row],[Tổng giá trị]]))</f>
        <v>0</v>
      </c>
      <c r="Q1685" s="35">
        <f t="shared" si="329"/>
        <v>0</v>
      </c>
      <c r="R1685" s="7">
        <f>Table1[[#This Row],[Số còn phải thu ĐK]]+Table1[[#This Row],[Giá Trị HD sau CK]]-Table1[[#This Row],[Số tiền đã thu]]</f>
        <v>1451786</v>
      </c>
      <c r="S1685" s="6">
        <f>IF(Table1[[#This Row],[Ngày hóa đơn]]&lt;&gt;"",Table1[[#This Row],[Ngày hóa đơn]],IF(Table1[[#This Row],[Ngày hạch toán]]&lt;&gt;"",Table1[[#This Row],[Ngày hạch toán]],""))</f>
        <v>45972</v>
      </c>
      <c r="T1685" s="7"/>
      <c r="U1685" s="6">
        <f>IF(Table1[[#This Row],[Ngày tính CN]]="","",S1685+T1685)</f>
        <v>45972</v>
      </c>
      <c r="V1685" s="35">
        <f ca="1">IF(Table1[[#This Row],[Hạn thanh toán]]="","",IF((U1685-NOW())&lt;0,0,(U1685-NOW())))</f>
        <v>0</v>
      </c>
      <c r="W1685" s="35"/>
      <c r="X1685" s="35">
        <f t="shared" ca="1" si="330"/>
        <v>198.49032025462657</v>
      </c>
      <c r="Y1685" s="2" t="str">
        <f t="shared" ca="1" si="331"/>
        <v>Nợ quá hạn hơn 120 ngày có khả năng mất thanh toán</v>
      </c>
      <c r="Z1685" s="51">
        <f t="shared" si="327"/>
        <v>45972</v>
      </c>
      <c r="AA1685" s="51" t="str">
        <f t="shared" si="328"/>
        <v/>
      </c>
      <c r="AD1685" s="2" t="str">
        <f>VLOOKUP($A1685,MA_KH!$A:$Q,MA_KH!O$1,0)</f>
        <v>TMART</v>
      </c>
      <c r="AE1685" s="2" t="str">
        <f>VLOOKUP($A1685,MA_KH!$A:$Q,MA_KH!P$1,0)</f>
        <v>CÔNG TY CỔ PHẦN T - MARTSTORES</v>
      </c>
    </row>
    <row r="1686" spans="1:31" ht="25.5" hidden="1" customHeight="1" x14ac:dyDescent="0.2">
      <c r="A1686" s="55" t="s">
        <v>22506</v>
      </c>
      <c r="B1686" s="55" t="s">
        <v>3960</v>
      </c>
      <c r="C1686" s="56">
        <v>45972</v>
      </c>
      <c r="D1686" s="55" t="s">
        <v>19471</v>
      </c>
      <c r="E1686" s="56">
        <v>45972</v>
      </c>
      <c r="F1686" s="55">
        <v>74971</v>
      </c>
      <c r="G1686" s="55" t="s">
        <v>4219</v>
      </c>
      <c r="H1686" s="57">
        <v>783867</v>
      </c>
      <c r="I1686" s="58">
        <v>70548</v>
      </c>
      <c r="J1686" s="57">
        <v>57066</v>
      </c>
      <c r="K1686" s="57">
        <v>770385</v>
      </c>
      <c r="L1686" s="7" t="s">
        <v>51</v>
      </c>
      <c r="O1686" s="35">
        <f>IF(Table1[[#This Row],[Phân loại]]="Tồn đầu kỳ",Table1[[#This Row],[Tổng giá trị]],0)</f>
        <v>770385</v>
      </c>
      <c r="P1686" s="7">
        <f>IF(Table1[[#This Row],[Số còn phải thu ĐK]]&lt;&gt;0,0,IF(Table1[[#This Row],[Phân loại]]="Bán hàng",Table1[[#This Row],[Tổng giá trị]],-Table1[[#This Row],[Tổng giá trị]]))</f>
        <v>0</v>
      </c>
      <c r="Q1686" s="35">
        <f t="shared" ref="Q1686:Q1688" si="332">IF(M1686&lt;&gt;"",IF(O1686&lt;&gt;0,O1686,P1686),0)</f>
        <v>0</v>
      </c>
      <c r="R1686" s="7">
        <f>Table1[[#This Row],[Số còn phải thu ĐK]]+Table1[[#This Row],[Giá Trị HD sau CK]]-Table1[[#This Row],[Số tiền đã thu]]</f>
        <v>770385</v>
      </c>
      <c r="S1686" s="6">
        <f>IF(Table1[[#This Row],[Ngày hóa đơn]]&lt;&gt;"",Table1[[#This Row],[Ngày hóa đơn]],IF(Table1[[#This Row],[Ngày hạch toán]]&lt;&gt;"",Table1[[#This Row],[Ngày hạch toán]],""))</f>
        <v>45972</v>
      </c>
      <c r="T1686" s="7"/>
      <c r="U1686" s="6">
        <f>IF(Table1[[#This Row],[Ngày tính CN]]="","",S1686+T1686)</f>
        <v>45972</v>
      </c>
      <c r="V1686" s="35">
        <f ca="1">IF(Table1[[#This Row],[Hạn thanh toán]]="","",IF((U1686-NOW())&lt;0,0,(U1686-NOW())))</f>
        <v>0</v>
      </c>
      <c r="W1686" s="35"/>
      <c r="X1686" s="35">
        <f t="shared" ref="X1686:X1688" ca="1" si="333">IF(OR(U1686="",R1686=0),"",IF((U1686-NOW())&lt;0,-(U1686-NOW()),0))</f>
        <v>198.49032025462657</v>
      </c>
      <c r="Y1686" s="2" t="str">
        <f t="shared" ref="Y1686:Y1688" ca="1" si="334">IF(R1686=0,"Đã thanh toán",IF(X1686="","",IF(X1686&lt;=0,"Chưa đến hạn thanh toán",IF(X1686&lt;=30,"Nợ quá hạn 30 ngày",IF(X1686&lt;=60,"Nợ quá hạn từ 30 ngày đến 60 ngày",IF(X1686&lt;=90,"Nợ quá hạn từ 60 ngày đến 90 ngày",IF(X1686&lt;=120,"Nợ quá hạn từ 90 ngày đến 120 ngày","Nợ quá hạn hơn 120 ngày có khả năng mất thanh toán")))))))</f>
        <v>Nợ quá hạn hơn 120 ngày có khả năng mất thanh toán</v>
      </c>
      <c r="Z1686" s="51">
        <f t="shared" si="327"/>
        <v>45972</v>
      </c>
      <c r="AA1686" s="51" t="str">
        <f t="shared" si="328"/>
        <v/>
      </c>
      <c r="AD1686" s="2" t="str">
        <f>VLOOKUP($A1686,MA_KH!$A:$Q,MA_KH!O$1,0)</f>
        <v>TMART</v>
      </c>
      <c r="AE1686" s="2" t="str">
        <f>VLOOKUP($A1686,MA_KH!$A:$Q,MA_KH!P$1,0)</f>
        <v>CÔNG TY CỔ PHẦN T - MARTSTORES</v>
      </c>
    </row>
    <row r="1687" spans="1:31" ht="25.5" hidden="1" customHeight="1" x14ac:dyDescent="0.2">
      <c r="A1687" s="55" t="s">
        <v>22506</v>
      </c>
      <c r="B1687" s="55" t="s">
        <v>3960</v>
      </c>
      <c r="C1687" s="56">
        <v>45972</v>
      </c>
      <c r="D1687" s="55" t="s">
        <v>19472</v>
      </c>
      <c r="E1687" s="56">
        <v>45972</v>
      </c>
      <c r="F1687" s="55">
        <v>74972</v>
      </c>
      <c r="G1687" s="55" t="s">
        <v>4098</v>
      </c>
      <c r="H1687" s="57">
        <v>1351645</v>
      </c>
      <c r="I1687" s="58">
        <v>121648</v>
      </c>
      <c r="J1687" s="57">
        <v>98400</v>
      </c>
      <c r="K1687" s="57">
        <v>1328397</v>
      </c>
      <c r="L1687" s="7" t="s">
        <v>51</v>
      </c>
      <c r="O1687" s="35">
        <f>IF(Table1[[#This Row],[Phân loại]]="Tồn đầu kỳ",Table1[[#This Row],[Tổng giá trị]],0)</f>
        <v>1328397</v>
      </c>
      <c r="P1687" s="7">
        <f>IF(Table1[[#This Row],[Số còn phải thu ĐK]]&lt;&gt;0,0,IF(Table1[[#This Row],[Phân loại]]="Bán hàng",Table1[[#This Row],[Tổng giá trị]],-Table1[[#This Row],[Tổng giá trị]]))</f>
        <v>0</v>
      </c>
      <c r="Q1687" s="35">
        <f t="shared" si="332"/>
        <v>0</v>
      </c>
      <c r="R1687" s="7">
        <f>Table1[[#This Row],[Số còn phải thu ĐK]]+Table1[[#This Row],[Giá Trị HD sau CK]]-Table1[[#This Row],[Số tiền đã thu]]</f>
        <v>1328397</v>
      </c>
      <c r="S1687" s="6">
        <f>IF(Table1[[#This Row],[Ngày hóa đơn]]&lt;&gt;"",Table1[[#This Row],[Ngày hóa đơn]],IF(Table1[[#This Row],[Ngày hạch toán]]&lt;&gt;"",Table1[[#This Row],[Ngày hạch toán]],""))</f>
        <v>45972</v>
      </c>
      <c r="T1687" s="7"/>
      <c r="U1687" s="6">
        <f>IF(Table1[[#This Row],[Ngày tính CN]]="","",S1687+T1687)</f>
        <v>45972</v>
      </c>
      <c r="V1687" s="35">
        <f ca="1">IF(Table1[[#This Row],[Hạn thanh toán]]="","",IF((U1687-NOW())&lt;0,0,(U1687-NOW())))</f>
        <v>0</v>
      </c>
      <c r="W1687" s="35"/>
      <c r="X1687" s="35">
        <f t="shared" ca="1" si="333"/>
        <v>198.49032025462657</v>
      </c>
      <c r="Y1687" s="2" t="str">
        <f t="shared" ca="1" si="334"/>
        <v>Nợ quá hạn hơn 120 ngày có khả năng mất thanh toán</v>
      </c>
      <c r="Z1687" s="51">
        <f t="shared" si="327"/>
        <v>45972</v>
      </c>
      <c r="AA1687" s="51" t="str">
        <f t="shared" si="328"/>
        <v/>
      </c>
      <c r="AD1687" s="2" t="str">
        <f>VLOOKUP($A1687,MA_KH!$A:$Q,MA_KH!O$1,0)</f>
        <v>TMART</v>
      </c>
      <c r="AE1687" s="2" t="str">
        <f>VLOOKUP($A1687,MA_KH!$A:$Q,MA_KH!P$1,0)</f>
        <v>CÔNG TY CỔ PHẦN T - MARTSTORES</v>
      </c>
    </row>
    <row r="1688" spans="1:31" ht="25.5" hidden="1" customHeight="1" x14ac:dyDescent="0.2">
      <c r="A1688" s="59" t="s">
        <v>22506</v>
      </c>
      <c r="B1688" s="59" t="s">
        <v>3960</v>
      </c>
      <c r="C1688" s="60">
        <v>45972</v>
      </c>
      <c r="D1688" s="59" t="s">
        <v>19473</v>
      </c>
      <c r="E1688" s="60">
        <v>45972</v>
      </c>
      <c r="F1688" s="59">
        <v>74973</v>
      </c>
      <c r="G1688" s="59" t="s">
        <v>4336</v>
      </c>
      <c r="H1688" s="61">
        <v>814850</v>
      </c>
      <c r="I1688" s="62">
        <v>73337</v>
      </c>
      <c r="J1688" s="61">
        <v>59321</v>
      </c>
      <c r="K1688" s="61">
        <v>800834</v>
      </c>
      <c r="L1688" s="7" t="s">
        <v>51</v>
      </c>
      <c r="O1688" s="35">
        <f>IF(Table1[[#This Row],[Phân loại]]="Tồn đầu kỳ",Table1[[#This Row],[Tổng giá trị]],0)</f>
        <v>800834</v>
      </c>
      <c r="P1688" s="7">
        <f>IF(Table1[[#This Row],[Số còn phải thu ĐK]]&lt;&gt;0,0,IF(Table1[[#This Row],[Phân loại]]="Bán hàng",Table1[[#This Row],[Tổng giá trị]],-Table1[[#This Row],[Tổng giá trị]]))</f>
        <v>0</v>
      </c>
      <c r="Q1688" s="35">
        <f t="shared" si="332"/>
        <v>0</v>
      </c>
      <c r="R1688" s="7">
        <f>Table1[[#This Row],[Số còn phải thu ĐK]]+Table1[[#This Row],[Giá Trị HD sau CK]]-Table1[[#This Row],[Số tiền đã thu]]</f>
        <v>800834</v>
      </c>
      <c r="S1688" s="6">
        <f>IF(Table1[[#This Row],[Ngày hóa đơn]]&lt;&gt;"",Table1[[#This Row],[Ngày hóa đơn]],IF(Table1[[#This Row],[Ngày hạch toán]]&lt;&gt;"",Table1[[#This Row],[Ngày hạch toán]],""))</f>
        <v>45972</v>
      </c>
      <c r="T1688" s="7"/>
      <c r="U1688" s="6">
        <f>IF(Table1[[#This Row],[Ngày tính CN]]="","",S1688+T1688)</f>
        <v>45972</v>
      </c>
      <c r="V1688" s="35">
        <f ca="1">IF(Table1[[#This Row],[Hạn thanh toán]]="","",IF((U1688-NOW())&lt;0,0,(U1688-NOW())))</f>
        <v>0</v>
      </c>
      <c r="W1688" s="35"/>
      <c r="X1688" s="35">
        <f t="shared" ca="1" si="333"/>
        <v>198.49032025462657</v>
      </c>
      <c r="Y1688" s="2" t="str">
        <f t="shared" ca="1" si="334"/>
        <v>Nợ quá hạn hơn 120 ngày có khả năng mất thanh toán</v>
      </c>
      <c r="Z1688" s="51">
        <f t="shared" si="327"/>
        <v>45972</v>
      </c>
      <c r="AA1688" s="51" t="str">
        <f t="shared" si="328"/>
        <v/>
      </c>
      <c r="AD1688" s="2" t="str">
        <f>VLOOKUP($A1688,MA_KH!$A:$Q,MA_KH!O$1,0)</f>
        <v>TMART</v>
      </c>
      <c r="AE1688" s="2" t="str">
        <f>VLOOKUP($A1688,MA_KH!$A:$Q,MA_KH!P$1,0)</f>
        <v>CÔNG TY CỔ PHẦN T - MARTSTORES</v>
      </c>
    </row>
    <row r="1689" spans="1:31" ht="25.5" hidden="1" customHeight="1" x14ac:dyDescent="0.2">
      <c r="A1689" s="59" t="s">
        <v>22506</v>
      </c>
      <c r="B1689" s="59" t="s">
        <v>3960</v>
      </c>
      <c r="C1689" s="60">
        <v>45973</v>
      </c>
      <c r="D1689" s="59" t="s">
        <v>19474</v>
      </c>
      <c r="E1689" s="60">
        <v>45973</v>
      </c>
      <c r="F1689" s="59">
        <v>75037</v>
      </c>
      <c r="G1689" s="59" t="s">
        <v>4228</v>
      </c>
      <c r="H1689" s="61">
        <v>849650</v>
      </c>
      <c r="I1689" s="62">
        <v>76469</v>
      </c>
      <c r="J1689" s="61">
        <v>61854</v>
      </c>
      <c r="K1689" s="61">
        <v>835035</v>
      </c>
      <c r="L1689" s="7" t="s">
        <v>51</v>
      </c>
      <c r="O1689" s="35">
        <f>IF(Table1[[#This Row],[Phân loại]]="Tồn đầu kỳ",Table1[[#This Row],[Tổng giá trị]],0)</f>
        <v>835035</v>
      </c>
      <c r="P1689" s="7">
        <f>IF(Table1[[#This Row],[Số còn phải thu ĐK]]&lt;&gt;0,0,IF(Table1[[#This Row],[Phân loại]]="Bán hàng",Table1[[#This Row],[Tổng giá trị]],-Table1[[#This Row],[Tổng giá trị]]))</f>
        <v>0</v>
      </c>
      <c r="Q1689" s="35">
        <f>IF(M1689&lt;&gt;"",IF(O1689&lt;&gt;0,O1689,P1689),0)</f>
        <v>0</v>
      </c>
      <c r="R1689" s="7">
        <f>Table1[[#This Row],[Số còn phải thu ĐK]]+Table1[[#This Row],[Giá Trị HD sau CK]]-Table1[[#This Row],[Số tiền đã thu]]</f>
        <v>835035</v>
      </c>
      <c r="S1689" s="6">
        <f>IF(Table1[[#This Row],[Ngày hóa đơn]]&lt;&gt;"",Table1[[#This Row],[Ngày hóa đơn]],IF(Table1[[#This Row],[Ngày hạch toán]]&lt;&gt;"",Table1[[#This Row],[Ngày hạch toán]],""))</f>
        <v>45973</v>
      </c>
      <c r="T1689" s="7"/>
      <c r="U1689" s="6">
        <f>IF(Table1[[#This Row],[Ngày tính CN]]="","",S1689+T1689)</f>
        <v>45973</v>
      </c>
      <c r="V1689" s="35">
        <f ca="1">IF(Table1[[#This Row],[Hạn thanh toán]]="","",IF((U1689-NOW())&lt;0,0,(U1689-NOW())))</f>
        <v>0</v>
      </c>
      <c r="W1689" s="35"/>
      <c r="X1689" s="35">
        <f ca="1">IF(OR(U1689="",R1689=0),"",IF((U1689-NOW())&lt;0,-(U1689-NOW()),0))</f>
        <v>197.49032025462657</v>
      </c>
      <c r="Y1689" s="2" t="str">
        <f ca="1">IF(R1689=0,"Đã thanh toán",IF(X1689="","",IF(X1689&lt;=0,"Chưa đến hạn thanh toán",IF(X1689&lt;=30,"Nợ quá hạn 30 ngày",IF(X1689&lt;=60,"Nợ quá hạn từ 30 ngày đến 60 ngày",IF(X1689&lt;=90,"Nợ quá hạn từ 60 ngày đến 90 ngày",IF(X1689&lt;=120,"Nợ quá hạn từ 90 ngày đến 120 ngày","Nợ quá hạn hơn 120 ngày có khả năng mất thanh toán")))))))</f>
        <v>Nợ quá hạn hơn 120 ngày có khả năng mất thanh toán</v>
      </c>
      <c r="Z1689" s="51">
        <f t="shared" si="327"/>
        <v>45973</v>
      </c>
      <c r="AA1689" s="51" t="str">
        <f t="shared" si="328"/>
        <v/>
      </c>
      <c r="AD1689" s="2" t="str">
        <f>VLOOKUP($A1689,MA_KH!$A:$Q,MA_KH!O$1,0)</f>
        <v>TMART</v>
      </c>
      <c r="AE1689" s="2" t="str">
        <f>VLOOKUP($A1689,MA_KH!$A:$Q,MA_KH!P$1,0)</f>
        <v>CÔNG TY CỔ PHẦN T - MARTSTORES</v>
      </c>
    </row>
    <row r="1690" spans="1:31" ht="25.5" hidden="1" customHeight="1" x14ac:dyDescent="0.2">
      <c r="A1690" s="55" t="s">
        <v>22506</v>
      </c>
      <c r="B1690" s="55" t="s">
        <v>3960</v>
      </c>
      <c r="C1690" s="56">
        <v>45973</v>
      </c>
      <c r="D1690" s="55" t="s">
        <v>19475</v>
      </c>
      <c r="E1690" s="56">
        <v>45973</v>
      </c>
      <c r="F1690" s="55">
        <v>75044</v>
      </c>
      <c r="G1690" s="55" t="s">
        <v>4290</v>
      </c>
      <c r="H1690" s="57">
        <v>4007067</v>
      </c>
      <c r="I1690" s="58">
        <v>360636</v>
      </c>
      <c r="J1690" s="57">
        <v>291714</v>
      </c>
      <c r="K1690" s="57">
        <v>3938145</v>
      </c>
      <c r="L1690" s="7" t="s">
        <v>51</v>
      </c>
      <c r="O1690" s="35">
        <f>IF(Table1[[#This Row],[Phân loại]]="Tồn đầu kỳ",Table1[[#This Row],[Tổng giá trị]],0)</f>
        <v>3938145</v>
      </c>
      <c r="P1690" s="7">
        <f>IF(Table1[[#This Row],[Số còn phải thu ĐK]]&lt;&gt;0,0,IF(Table1[[#This Row],[Phân loại]]="Bán hàng",Table1[[#This Row],[Tổng giá trị]],-Table1[[#This Row],[Tổng giá trị]]))</f>
        <v>0</v>
      </c>
      <c r="Q1690" s="35">
        <f t="shared" ref="Q1690:Q1691" si="335">IF(M1690&lt;&gt;"",IF(O1690&lt;&gt;0,O1690,P1690),0)</f>
        <v>0</v>
      </c>
      <c r="R1690" s="7">
        <f>Table1[[#This Row],[Số còn phải thu ĐK]]+Table1[[#This Row],[Giá Trị HD sau CK]]-Table1[[#This Row],[Số tiền đã thu]]</f>
        <v>3938145</v>
      </c>
      <c r="S1690" s="6">
        <f>IF(Table1[[#This Row],[Ngày hóa đơn]]&lt;&gt;"",Table1[[#This Row],[Ngày hóa đơn]],IF(Table1[[#This Row],[Ngày hạch toán]]&lt;&gt;"",Table1[[#This Row],[Ngày hạch toán]],""))</f>
        <v>45973</v>
      </c>
      <c r="T1690" s="7"/>
      <c r="U1690" s="6">
        <f>IF(Table1[[#This Row],[Ngày tính CN]]="","",S1690+T1690)</f>
        <v>45973</v>
      </c>
      <c r="V1690" s="35">
        <f ca="1">IF(Table1[[#This Row],[Hạn thanh toán]]="","",IF((U1690-NOW())&lt;0,0,(U1690-NOW())))</f>
        <v>0</v>
      </c>
      <c r="W1690" s="35"/>
      <c r="X1690" s="35">
        <f t="shared" ref="X1690:X1691" ca="1" si="336">IF(OR(U1690="",R1690=0),"",IF((U1690-NOW())&lt;0,-(U1690-NOW()),0))</f>
        <v>197.49032025462657</v>
      </c>
      <c r="Y1690" s="2" t="str">
        <f t="shared" ref="Y1690:Y1691" ca="1" si="337">IF(R1690=0,"Đã thanh toán",IF(X1690="","",IF(X1690&lt;=0,"Chưa đến hạn thanh toán",IF(X1690&lt;=30,"Nợ quá hạn 30 ngày",IF(X1690&lt;=60,"Nợ quá hạn từ 30 ngày đến 60 ngày",IF(X1690&lt;=90,"Nợ quá hạn từ 60 ngày đến 90 ngày",IF(X1690&lt;=120,"Nợ quá hạn từ 90 ngày đến 120 ngày","Nợ quá hạn hơn 120 ngày có khả năng mất thanh toán")))))))</f>
        <v>Nợ quá hạn hơn 120 ngày có khả năng mất thanh toán</v>
      </c>
      <c r="Z1690" s="51">
        <f t="shared" si="327"/>
        <v>45973</v>
      </c>
      <c r="AA1690" s="51" t="str">
        <f t="shared" si="328"/>
        <v/>
      </c>
      <c r="AD1690" s="2" t="str">
        <f>VLOOKUP($A1690,MA_KH!$A:$Q,MA_KH!O$1,0)</f>
        <v>TMART</v>
      </c>
      <c r="AE1690" s="2" t="str">
        <f>VLOOKUP($A1690,MA_KH!$A:$Q,MA_KH!P$1,0)</f>
        <v>CÔNG TY CỔ PHẦN T - MARTSTORES</v>
      </c>
    </row>
    <row r="1691" spans="1:31" ht="25.5" hidden="1" customHeight="1" x14ac:dyDescent="0.2">
      <c r="A1691" s="59" t="s">
        <v>22506</v>
      </c>
      <c r="B1691" s="59" t="s">
        <v>3960</v>
      </c>
      <c r="C1691" s="60">
        <v>45973</v>
      </c>
      <c r="D1691" s="59" t="s">
        <v>19476</v>
      </c>
      <c r="E1691" s="60">
        <v>45973</v>
      </c>
      <c r="F1691" s="59">
        <v>75045</v>
      </c>
      <c r="G1691" s="59" t="s">
        <v>4223</v>
      </c>
      <c r="H1691" s="61">
        <v>1094139</v>
      </c>
      <c r="I1691" s="62">
        <v>98473</v>
      </c>
      <c r="J1691" s="61">
        <v>79653</v>
      </c>
      <c r="K1691" s="61">
        <v>1075319</v>
      </c>
      <c r="L1691" s="7" t="s">
        <v>51</v>
      </c>
      <c r="O1691" s="35">
        <f>IF(Table1[[#This Row],[Phân loại]]="Tồn đầu kỳ",Table1[[#This Row],[Tổng giá trị]],0)</f>
        <v>1075319</v>
      </c>
      <c r="P1691" s="7">
        <f>IF(Table1[[#This Row],[Số còn phải thu ĐK]]&lt;&gt;0,0,IF(Table1[[#This Row],[Phân loại]]="Bán hàng",Table1[[#This Row],[Tổng giá trị]],-Table1[[#This Row],[Tổng giá trị]]))</f>
        <v>0</v>
      </c>
      <c r="Q1691" s="35">
        <f t="shared" si="335"/>
        <v>0</v>
      </c>
      <c r="R1691" s="7">
        <f>Table1[[#This Row],[Số còn phải thu ĐK]]+Table1[[#This Row],[Giá Trị HD sau CK]]-Table1[[#This Row],[Số tiền đã thu]]</f>
        <v>1075319</v>
      </c>
      <c r="S1691" s="6">
        <f>IF(Table1[[#This Row],[Ngày hóa đơn]]&lt;&gt;"",Table1[[#This Row],[Ngày hóa đơn]],IF(Table1[[#This Row],[Ngày hạch toán]]&lt;&gt;"",Table1[[#This Row],[Ngày hạch toán]],""))</f>
        <v>45973</v>
      </c>
      <c r="T1691" s="7"/>
      <c r="U1691" s="6">
        <f>IF(Table1[[#This Row],[Ngày tính CN]]="","",S1691+T1691)</f>
        <v>45973</v>
      </c>
      <c r="V1691" s="35">
        <f ca="1">IF(Table1[[#This Row],[Hạn thanh toán]]="","",IF((U1691-NOW())&lt;0,0,(U1691-NOW())))</f>
        <v>0</v>
      </c>
      <c r="W1691" s="35"/>
      <c r="X1691" s="35">
        <f t="shared" ca="1" si="336"/>
        <v>197.49032025462657</v>
      </c>
      <c r="Y1691" s="2" t="str">
        <f t="shared" ca="1" si="337"/>
        <v>Nợ quá hạn hơn 120 ngày có khả năng mất thanh toán</v>
      </c>
      <c r="Z1691" s="51">
        <f t="shared" si="327"/>
        <v>45973</v>
      </c>
      <c r="AA1691" s="51" t="str">
        <f t="shared" si="328"/>
        <v/>
      </c>
      <c r="AD1691" s="2" t="str">
        <f>VLOOKUP($A1691,MA_KH!$A:$Q,MA_KH!O$1,0)</f>
        <v>TMART</v>
      </c>
      <c r="AE1691" s="2" t="str">
        <f>VLOOKUP($A1691,MA_KH!$A:$Q,MA_KH!P$1,0)</f>
        <v>CÔNG TY CỔ PHẦN T - MARTSTORES</v>
      </c>
    </row>
    <row r="1692" spans="1:31" ht="25.5" hidden="1" customHeight="1" x14ac:dyDescent="0.2">
      <c r="A1692" s="55" t="s">
        <v>22506</v>
      </c>
      <c r="B1692" s="55" t="s">
        <v>3960</v>
      </c>
      <c r="C1692" s="56">
        <v>45974</v>
      </c>
      <c r="D1692" s="55" t="s">
        <v>19477</v>
      </c>
      <c r="E1692" s="56">
        <v>45974</v>
      </c>
      <c r="F1692" s="55">
        <v>75445</v>
      </c>
      <c r="G1692" s="55" t="s">
        <v>4213</v>
      </c>
      <c r="H1692" s="57">
        <v>1527108</v>
      </c>
      <c r="I1692" s="58">
        <v>137441</v>
      </c>
      <c r="J1692" s="57">
        <v>111173</v>
      </c>
      <c r="K1692" s="57">
        <v>1500840</v>
      </c>
      <c r="L1692" s="7" t="s">
        <v>51</v>
      </c>
      <c r="O1692" s="35">
        <f>IF(Table1[[#This Row],[Phân loại]]="Tồn đầu kỳ",Table1[[#This Row],[Tổng giá trị]],0)</f>
        <v>1500840</v>
      </c>
      <c r="P1692" s="7">
        <f>IF(Table1[[#This Row],[Số còn phải thu ĐK]]&lt;&gt;0,0,IF(Table1[[#This Row],[Phân loại]]="Bán hàng",Table1[[#This Row],[Tổng giá trị]],-Table1[[#This Row],[Tổng giá trị]]))</f>
        <v>0</v>
      </c>
      <c r="Q1692" s="35">
        <f t="shared" ref="Q1692:Q1697" si="338">IF(M1692&lt;&gt;"",IF(O1692&lt;&gt;0,O1692,P1692),0)</f>
        <v>0</v>
      </c>
      <c r="R1692" s="7">
        <f>Table1[[#This Row],[Số còn phải thu ĐK]]+Table1[[#This Row],[Giá Trị HD sau CK]]-Table1[[#This Row],[Số tiền đã thu]]</f>
        <v>1500840</v>
      </c>
      <c r="S1692" s="6">
        <f>IF(Table1[[#This Row],[Ngày hóa đơn]]&lt;&gt;"",Table1[[#This Row],[Ngày hóa đơn]],IF(Table1[[#This Row],[Ngày hạch toán]]&lt;&gt;"",Table1[[#This Row],[Ngày hạch toán]],""))</f>
        <v>45974</v>
      </c>
      <c r="T1692" s="7"/>
      <c r="U1692" s="6">
        <f>IF(Table1[[#This Row],[Ngày tính CN]]="","",S1692+T1692)</f>
        <v>45974</v>
      </c>
      <c r="V1692" s="35">
        <f ca="1">IF(Table1[[#This Row],[Hạn thanh toán]]="","",IF((U1692-NOW())&lt;0,0,(U1692-NOW())))</f>
        <v>0</v>
      </c>
      <c r="W1692" s="35"/>
      <c r="X1692" s="35">
        <f t="shared" ref="X1692:X1697" ca="1" si="339">IF(OR(U1692="",R1692=0),"",IF((U1692-NOW())&lt;0,-(U1692-NOW()),0))</f>
        <v>196.49032025462657</v>
      </c>
      <c r="Y1692" s="2" t="str">
        <f t="shared" ref="Y1692:Y1697" ca="1" si="340">IF(R1692=0,"Đã thanh toán",IF(X1692="","",IF(X1692&lt;=0,"Chưa đến hạn thanh toán",IF(X1692&lt;=30,"Nợ quá hạn 30 ngày",IF(X1692&lt;=60,"Nợ quá hạn từ 30 ngày đến 60 ngày",IF(X1692&lt;=90,"Nợ quá hạn từ 60 ngày đến 90 ngày",IF(X1692&lt;=120,"Nợ quá hạn từ 90 ngày đến 120 ngày","Nợ quá hạn hơn 120 ngày có khả năng mất thanh toán")))))))</f>
        <v>Nợ quá hạn hơn 120 ngày có khả năng mất thanh toán</v>
      </c>
      <c r="Z1692" s="51">
        <f t="shared" si="327"/>
        <v>45974</v>
      </c>
      <c r="AA1692" s="51" t="str">
        <f t="shared" si="328"/>
        <v/>
      </c>
      <c r="AD1692" s="2" t="str">
        <f>VLOOKUP($A1692,MA_KH!$A:$Q,MA_KH!O$1,0)</f>
        <v>TMART</v>
      </c>
      <c r="AE1692" s="2" t="str">
        <f>VLOOKUP($A1692,MA_KH!$A:$Q,MA_KH!P$1,0)</f>
        <v>CÔNG TY CỔ PHẦN T - MARTSTORES</v>
      </c>
    </row>
    <row r="1693" spans="1:31" ht="25.5" hidden="1" customHeight="1" x14ac:dyDescent="0.2">
      <c r="A1693" s="55" t="s">
        <v>22506</v>
      </c>
      <c r="B1693" s="55" t="s">
        <v>3960</v>
      </c>
      <c r="C1693" s="56">
        <v>45974</v>
      </c>
      <c r="D1693" s="55" t="s">
        <v>19478</v>
      </c>
      <c r="E1693" s="56">
        <v>45974</v>
      </c>
      <c r="F1693" s="55">
        <v>75446</v>
      </c>
      <c r="G1693" s="55" t="s">
        <v>4101</v>
      </c>
      <c r="H1693" s="57">
        <v>851892</v>
      </c>
      <c r="I1693" s="58">
        <v>76670</v>
      </c>
      <c r="J1693" s="57">
        <v>62018</v>
      </c>
      <c r="K1693" s="57">
        <v>837240</v>
      </c>
      <c r="L1693" s="7" t="s">
        <v>51</v>
      </c>
      <c r="O1693" s="35">
        <f>IF(Table1[[#This Row],[Phân loại]]="Tồn đầu kỳ",Table1[[#This Row],[Tổng giá trị]],0)</f>
        <v>837240</v>
      </c>
      <c r="P1693" s="7">
        <f>IF(Table1[[#This Row],[Số còn phải thu ĐK]]&lt;&gt;0,0,IF(Table1[[#This Row],[Phân loại]]="Bán hàng",Table1[[#This Row],[Tổng giá trị]],-Table1[[#This Row],[Tổng giá trị]]))</f>
        <v>0</v>
      </c>
      <c r="Q1693" s="35">
        <f t="shared" si="338"/>
        <v>0</v>
      </c>
      <c r="R1693" s="7">
        <f>Table1[[#This Row],[Số còn phải thu ĐK]]+Table1[[#This Row],[Giá Trị HD sau CK]]-Table1[[#This Row],[Số tiền đã thu]]</f>
        <v>837240</v>
      </c>
      <c r="S1693" s="6">
        <f>IF(Table1[[#This Row],[Ngày hóa đơn]]&lt;&gt;"",Table1[[#This Row],[Ngày hóa đơn]],IF(Table1[[#This Row],[Ngày hạch toán]]&lt;&gt;"",Table1[[#This Row],[Ngày hạch toán]],""))</f>
        <v>45974</v>
      </c>
      <c r="T1693" s="7"/>
      <c r="U1693" s="6">
        <f>IF(Table1[[#This Row],[Ngày tính CN]]="","",S1693+T1693)</f>
        <v>45974</v>
      </c>
      <c r="V1693" s="35">
        <f ca="1">IF(Table1[[#This Row],[Hạn thanh toán]]="","",IF((U1693-NOW())&lt;0,0,(U1693-NOW())))</f>
        <v>0</v>
      </c>
      <c r="W1693" s="35"/>
      <c r="X1693" s="35">
        <f t="shared" ca="1" si="339"/>
        <v>196.49032025462657</v>
      </c>
      <c r="Y1693" s="2" t="str">
        <f t="shared" ca="1" si="340"/>
        <v>Nợ quá hạn hơn 120 ngày có khả năng mất thanh toán</v>
      </c>
      <c r="Z1693" s="51">
        <f t="shared" si="327"/>
        <v>45974</v>
      </c>
      <c r="AA1693" s="51" t="str">
        <f t="shared" si="328"/>
        <v/>
      </c>
      <c r="AD1693" s="2" t="str">
        <f>VLOOKUP($A1693,MA_KH!$A:$Q,MA_KH!O$1,0)</f>
        <v>TMART</v>
      </c>
      <c r="AE1693" s="2" t="str">
        <f>VLOOKUP($A1693,MA_KH!$A:$Q,MA_KH!P$1,0)</f>
        <v>CÔNG TY CỔ PHẦN T - MARTSTORES</v>
      </c>
    </row>
    <row r="1694" spans="1:31" ht="25.5" hidden="1" customHeight="1" x14ac:dyDescent="0.2">
      <c r="A1694" s="55" t="s">
        <v>22506</v>
      </c>
      <c r="B1694" s="55" t="s">
        <v>3960</v>
      </c>
      <c r="C1694" s="56">
        <v>45974</v>
      </c>
      <c r="D1694" s="55" t="s">
        <v>19479</v>
      </c>
      <c r="E1694" s="56">
        <v>45974</v>
      </c>
      <c r="F1694" s="55">
        <v>75447</v>
      </c>
      <c r="G1694" s="55" t="s">
        <v>4225</v>
      </c>
      <c r="H1694" s="57">
        <v>1569674</v>
      </c>
      <c r="I1694" s="58">
        <v>141271</v>
      </c>
      <c r="J1694" s="57">
        <v>114272</v>
      </c>
      <c r="K1694" s="57">
        <v>1542675</v>
      </c>
      <c r="L1694" s="7" t="s">
        <v>51</v>
      </c>
      <c r="O1694" s="35">
        <f>IF(Table1[[#This Row],[Phân loại]]="Tồn đầu kỳ",Table1[[#This Row],[Tổng giá trị]],0)</f>
        <v>1542675</v>
      </c>
      <c r="P1694" s="7">
        <f>IF(Table1[[#This Row],[Số còn phải thu ĐK]]&lt;&gt;0,0,IF(Table1[[#This Row],[Phân loại]]="Bán hàng",Table1[[#This Row],[Tổng giá trị]],-Table1[[#This Row],[Tổng giá trị]]))</f>
        <v>0</v>
      </c>
      <c r="Q1694" s="35">
        <f t="shared" si="338"/>
        <v>0</v>
      </c>
      <c r="R1694" s="7">
        <f>Table1[[#This Row],[Số còn phải thu ĐK]]+Table1[[#This Row],[Giá Trị HD sau CK]]-Table1[[#This Row],[Số tiền đã thu]]</f>
        <v>1542675</v>
      </c>
      <c r="S1694" s="6">
        <f>IF(Table1[[#This Row],[Ngày hóa đơn]]&lt;&gt;"",Table1[[#This Row],[Ngày hóa đơn]],IF(Table1[[#This Row],[Ngày hạch toán]]&lt;&gt;"",Table1[[#This Row],[Ngày hạch toán]],""))</f>
        <v>45974</v>
      </c>
      <c r="T1694" s="7"/>
      <c r="U1694" s="6">
        <f>IF(Table1[[#This Row],[Ngày tính CN]]="","",S1694+T1694)</f>
        <v>45974</v>
      </c>
      <c r="V1694" s="35">
        <f ca="1">IF(Table1[[#This Row],[Hạn thanh toán]]="","",IF((U1694-NOW())&lt;0,0,(U1694-NOW())))</f>
        <v>0</v>
      </c>
      <c r="W1694" s="35"/>
      <c r="X1694" s="35">
        <f t="shared" ca="1" si="339"/>
        <v>196.49032025462657</v>
      </c>
      <c r="Y1694" s="2" t="str">
        <f t="shared" ca="1" si="340"/>
        <v>Nợ quá hạn hơn 120 ngày có khả năng mất thanh toán</v>
      </c>
      <c r="Z1694" s="51">
        <f t="shared" si="327"/>
        <v>45974</v>
      </c>
      <c r="AA1694" s="51" t="str">
        <f t="shared" si="328"/>
        <v/>
      </c>
      <c r="AD1694" s="2" t="str">
        <f>VLOOKUP($A1694,MA_KH!$A:$Q,MA_KH!O$1,0)</f>
        <v>TMART</v>
      </c>
      <c r="AE1694" s="2" t="str">
        <f>VLOOKUP($A1694,MA_KH!$A:$Q,MA_KH!P$1,0)</f>
        <v>CÔNG TY CỔ PHẦN T - MARTSTORES</v>
      </c>
    </row>
    <row r="1695" spans="1:31" ht="25.5" hidden="1" customHeight="1" x14ac:dyDescent="0.2">
      <c r="A1695" s="55" t="s">
        <v>22506</v>
      </c>
      <c r="B1695" s="55" t="s">
        <v>3960</v>
      </c>
      <c r="C1695" s="56">
        <v>45974</v>
      </c>
      <c r="D1695" s="55" t="s">
        <v>19480</v>
      </c>
      <c r="E1695" s="56">
        <v>45974</v>
      </c>
      <c r="F1695" s="55">
        <v>75448</v>
      </c>
      <c r="G1695" s="55" t="s">
        <v>4095</v>
      </c>
      <c r="H1695" s="57">
        <v>978146</v>
      </c>
      <c r="I1695" s="58">
        <v>88034</v>
      </c>
      <c r="J1695" s="57">
        <v>71209</v>
      </c>
      <c r="K1695" s="57">
        <v>961321</v>
      </c>
      <c r="L1695" s="7" t="s">
        <v>51</v>
      </c>
      <c r="O1695" s="35">
        <f>IF(Table1[[#This Row],[Phân loại]]="Tồn đầu kỳ",Table1[[#This Row],[Tổng giá trị]],0)</f>
        <v>961321</v>
      </c>
      <c r="P1695" s="7">
        <f>IF(Table1[[#This Row],[Số còn phải thu ĐK]]&lt;&gt;0,0,IF(Table1[[#This Row],[Phân loại]]="Bán hàng",Table1[[#This Row],[Tổng giá trị]],-Table1[[#This Row],[Tổng giá trị]]))</f>
        <v>0</v>
      </c>
      <c r="Q1695" s="35">
        <f t="shared" si="338"/>
        <v>0</v>
      </c>
      <c r="R1695" s="7">
        <f>Table1[[#This Row],[Số còn phải thu ĐK]]+Table1[[#This Row],[Giá Trị HD sau CK]]-Table1[[#This Row],[Số tiền đã thu]]</f>
        <v>961321</v>
      </c>
      <c r="S1695" s="6">
        <f>IF(Table1[[#This Row],[Ngày hóa đơn]]&lt;&gt;"",Table1[[#This Row],[Ngày hóa đơn]],IF(Table1[[#This Row],[Ngày hạch toán]]&lt;&gt;"",Table1[[#This Row],[Ngày hạch toán]],""))</f>
        <v>45974</v>
      </c>
      <c r="T1695" s="7"/>
      <c r="U1695" s="6">
        <f>IF(Table1[[#This Row],[Ngày tính CN]]="","",S1695+T1695)</f>
        <v>45974</v>
      </c>
      <c r="V1695" s="35">
        <f ca="1">IF(Table1[[#This Row],[Hạn thanh toán]]="","",IF((U1695-NOW())&lt;0,0,(U1695-NOW())))</f>
        <v>0</v>
      </c>
      <c r="W1695" s="35"/>
      <c r="X1695" s="35">
        <f t="shared" ca="1" si="339"/>
        <v>196.49032025462657</v>
      </c>
      <c r="Y1695" s="2" t="str">
        <f t="shared" ca="1" si="340"/>
        <v>Nợ quá hạn hơn 120 ngày có khả năng mất thanh toán</v>
      </c>
      <c r="Z1695" s="51">
        <f t="shared" si="327"/>
        <v>45974</v>
      </c>
      <c r="AA1695" s="51" t="str">
        <f t="shared" si="328"/>
        <v/>
      </c>
      <c r="AD1695" s="2" t="str">
        <f>VLOOKUP($A1695,MA_KH!$A:$Q,MA_KH!O$1,0)</f>
        <v>TMART</v>
      </c>
      <c r="AE1695" s="2" t="str">
        <f>VLOOKUP($A1695,MA_KH!$A:$Q,MA_KH!P$1,0)</f>
        <v>CÔNG TY CỔ PHẦN T - MARTSTORES</v>
      </c>
    </row>
    <row r="1696" spans="1:31" ht="25.5" hidden="1" customHeight="1" x14ac:dyDescent="0.2">
      <c r="A1696" s="55" t="s">
        <v>22506</v>
      </c>
      <c r="B1696" s="55" t="s">
        <v>3960</v>
      </c>
      <c r="C1696" s="56">
        <v>45974</v>
      </c>
      <c r="D1696" s="55" t="s">
        <v>19481</v>
      </c>
      <c r="E1696" s="56">
        <v>45974</v>
      </c>
      <c r="F1696" s="55">
        <v>75449</v>
      </c>
      <c r="G1696" s="55" t="s">
        <v>4428</v>
      </c>
      <c r="H1696" s="57">
        <v>704694</v>
      </c>
      <c r="I1696" s="58">
        <v>63422</v>
      </c>
      <c r="J1696" s="57">
        <v>51302</v>
      </c>
      <c r="K1696" s="57">
        <v>692574</v>
      </c>
      <c r="L1696" s="7" t="s">
        <v>51</v>
      </c>
      <c r="O1696" s="35">
        <f>IF(Table1[[#This Row],[Phân loại]]="Tồn đầu kỳ",Table1[[#This Row],[Tổng giá trị]],0)</f>
        <v>692574</v>
      </c>
      <c r="P1696" s="7">
        <f>IF(Table1[[#This Row],[Số còn phải thu ĐK]]&lt;&gt;0,0,IF(Table1[[#This Row],[Phân loại]]="Bán hàng",Table1[[#This Row],[Tổng giá trị]],-Table1[[#This Row],[Tổng giá trị]]))</f>
        <v>0</v>
      </c>
      <c r="Q1696" s="35">
        <f t="shared" si="338"/>
        <v>0</v>
      </c>
      <c r="R1696" s="7">
        <f>Table1[[#This Row],[Số còn phải thu ĐK]]+Table1[[#This Row],[Giá Trị HD sau CK]]-Table1[[#This Row],[Số tiền đã thu]]</f>
        <v>692574</v>
      </c>
      <c r="S1696" s="6">
        <f>IF(Table1[[#This Row],[Ngày hóa đơn]]&lt;&gt;"",Table1[[#This Row],[Ngày hóa đơn]],IF(Table1[[#This Row],[Ngày hạch toán]]&lt;&gt;"",Table1[[#This Row],[Ngày hạch toán]],""))</f>
        <v>45974</v>
      </c>
      <c r="T1696" s="7"/>
      <c r="U1696" s="6">
        <f>IF(Table1[[#This Row],[Ngày tính CN]]="","",S1696+T1696)</f>
        <v>45974</v>
      </c>
      <c r="V1696" s="35">
        <f ca="1">IF(Table1[[#This Row],[Hạn thanh toán]]="","",IF((U1696-NOW())&lt;0,0,(U1696-NOW())))</f>
        <v>0</v>
      </c>
      <c r="W1696" s="35"/>
      <c r="X1696" s="35">
        <f t="shared" ca="1" si="339"/>
        <v>196.49032025462657</v>
      </c>
      <c r="Y1696" s="2" t="str">
        <f t="shared" ca="1" si="340"/>
        <v>Nợ quá hạn hơn 120 ngày có khả năng mất thanh toán</v>
      </c>
      <c r="Z1696" s="51">
        <f t="shared" si="327"/>
        <v>45974</v>
      </c>
      <c r="AA1696" s="51" t="str">
        <f t="shared" si="328"/>
        <v/>
      </c>
      <c r="AD1696" s="2" t="str">
        <f>VLOOKUP($A1696,MA_KH!$A:$Q,MA_KH!O$1,0)</f>
        <v>TMART</v>
      </c>
      <c r="AE1696" s="2" t="str">
        <f>VLOOKUP($A1696,MA_KH!$A:$Q,MA_KH!P$1,0)</f>
        <v>CÔNG TY CỔ PHẦN T - MARTSTORES</v>
      </c>
    </row>
    <row r="1697" spans="1:31" ht="25.5" hidden="1" customHeight="1" x14ac:dyDescent="0.2">
      <c r="A1697" s="59" t="s">
        <v>22506</v>
      </c>
      <c r="B1697" s="59" t="s">
        <v>3960</v>
      </c>
      <c r="C1697" s="60">
        <v>45974</v>
      </c>
      <c r="D1697" s="59" t="s">
        <v>19482</v>
      </c>
      <c r="E1697" s="60">
        <v>45974</v>
      </c>
      <c r="F1697" s="59">
        <v>75450</v>
      </c>
      <c r="G1697" s="59" t="s">
        <v>4164</v>
      </c>
      <c r="H1697" s="61">
        <v>1055490</v>
      </c>
      <c r="I1697" s="62">
        <v>94994</v>
      </c>
      <c r="J1697" s="61">
        <v>76840</v>
      </c>
      <c r="K1697" s="61">
        <v>1037336</v>
      </c>
      <c r="L1697" s="7" t="s">
        <v>51</v>
      </c>
      <c r="O1697" s="35">
        <f>IF(Table1[[#This Row],[Phân loại]]="Tồn đầu kỳ",Table1[[#This Row],[Tổng giá trị]],0)</f>
        <v>1037336</v>
      </c>
      <c r="P1697" s="7">
        <f>IF(Table1[[#This Row],[Số còn phải thu ĐK]]&lt;&gt;0,0,IF(Table1[[#This Row],[Phân loại]]="Bán hàng",Table1[[#This Row],[Tổng giá trị]],-Table1[[#This Row],[Tổng giá trị]]))</f>
        <v>0</v>
      </c>
      <c r="Q1697" s="35">
        <f t="shared" si="338"/>
        <v>0</v>
      </c>
      <c r="R1697" s="7">
        <f>Table1[[#This Row],[Số còn phải thu ĐK]]+Table1[[#This Row],[Giá Trị HD sau CK]]-Table1[[#This Row],[Số tiền đã thu]]</f>
        <v>1037336</v>
      </c>
      <c r="S1697" s="6">
        <f>IF(Table1[[#This Row],[Ngày hóa đơn]]&lt;&gt;"",Table1[[#This Row],[Ngày hóa đơn]],IF(Table1[[#This Row],[Ngày hạch toán]]&lt;&gt;"",Table1[[#This Row],[Ngày hạch toán]],""))</f>
        <v>45974</v>
      </c>
      <c r="T1697" s="7"/>
      <c r="U1697" s="6">
        <f>IF(Table1[[#This Row],[Ngày tính CN]]="","",S1697+T1697)</f>
        <v>45974</v>
      </c>
      <c r="V1697" s="35">
        <f ca="1">IF(Table1[[#This Row],[Hạn thanh toán]]="","",IF((U1697-NOW())&lt;0,0,(U1697-NOW())))</f>
        <v>0</v>
      </c>
      <c r="W1697" s="35"/>
      <c r="X1697" s="35">
        <f t="shared" ca="1" si="339"/>
        <v>196.49032025462657</v>
      </c>
      <c r="Y1697" s="2" t="str">
        <f t="shared" ca="1" si="340"/>
        <v>Nợ quá hạn hơn 120 ngày có khả năng mất thanh toán</v>
      </c>
      <c r="Z1697" s="51">
        <f t="shared" si="327"/>
        <v>45974</v>
      </c>
      <c r="AA1697" s="51" t="str">
        <f t="shared" si="328"/>
        <v/>
      </c>
      <c r="AD1697" s="2" t="str">
        <f>VLOOKUP($A1697,MA_KH!$A:$Q,MA_KH!O$1,0)</f>
        <v>TMART</v>
      </c>
      <c r="AE1697" s="2" t="str">
        <f>VLOOKUP($A1697,MA_KH!$A:$Q,MA_KH!P$1,0)</f>
        <v>CÔNG TY CỔ PHẦN T - MARTSTORES</v>
      </c>
    </row>
    <row r="1698" spans="1:31" ht="25.5" hidden="1" customHeight="1" x14ac:dyDescent="0.2">
      <c r="A1698" s="55" t="s">
        <v>22506</v>
      </c>
      <c r="B1698" s="55" t="s">
        <v>3960</v>
      </c>
      <c r="C1698" s="56">
        <v>45974</v>
      </c>
      <c r="D1698" s="55" t="s">
        <v>19483</v>
      </c>
      <c r="E1698" s="56">
        <v>45974</v>
      </c>
      <c r="F1698" s="55">
        <v>75997</v>
      </c>
      <c r="G1698" s="55" t="s">
        <v>4214</v>
      </c>
      <c r="H1698" s="57">
        <v>1019304</v>
      </c>
      <c r="I1698" s="58">
        <v>91738</v>
      </c>
      <c r="J1698" s="57">
        <v>74205</v>
      </c>
      <c r="K1698" s="57">
        <v>1001771</v>
      </c>
      <c r="L1698" s="7" t="s">
        <v>51</v>
      </c>
      <c r="O1698" s="35">
        <f>IF(Table1[[#This Row],[Phân loại]]="Tồn đầu kỳ",Table1[[#This Row],[Tổng giá trị]],0)</f>
        <v>1001771</v>
      </c>
      <c r="P1698" s="7">
        <f>IF(Table1[[#This Row],[Số còn phải thu ĐK]]&lt;&gt;0,0,IF(Table1[[#This Row],[Phân loại]]="Bán hàng",Table1[[#This Row],[Tổng giá trị]],-Table1[[#This Row],[Tổng giá trị]]))</f>
        <v>0</v>
      </c>
      <c r="Q1698" s="35">
        <f t="shared" ref="Q1698:Q1714" si="341">IF(M1698&lt;&gt;"",IF(O1698&lt;&gt;0,O1698,P1698),0)</f>
        <v>0</v>
      </c>
      <c r="R1698" s="7">
        <f>Table1[[#This Row],[Số còn phải thu ĐK]]+Table1[[#This Row],[Giá Trị HD sau CK]]-Table1[[#This Row],[Số tiền đã thu]]</f>
        <v>1001771</v>
      </c>
      <c r="S1698" s="6">
        <f>IF(Table1[[#This Row],[Ngày hóa đơn]]&lt;&gt;"",Table1[[#This Row],[Ngày hóa đơn]],IF(Table1[[#This Row],[Ngày hạch toán]]&lt;&gt;"",Table1[[#This Row],[Ngày hạch toán]],""))</f>
        <v>45974</v>
      </c>
      <c r="T1698" s="7"/>
      <c r="U1698" s="6">
        <f>IF(Table1[[#This Row],[Ngày tính CN]]="","",S1698+T1698)</f>
        <v>45974</v>
      </c>
      <c r="V1698" s="35">
        <f ca="1">IF(Table1[[#This Row],[Hạn thanh toán]]="","",IF((U1698-NOW())&lt;0,0,(U1698-NOW())))</f>
        <v>0</v>
      </c>
      <c r="W1698" s="35"/>
      <c r="X1698" s="35">
        <f t="shared" ref="X1698:X1714" ca="1" si="342">IF(OR(U1698="",R1698=0),"",IF((U1698-NOW())&lt;0,-(U1698-NOW()),0))</f>
        <v>196.49032025462657</v>
      </c>
      <c r="Y1698" s="2" t="str">
        <f t="shared" ref="Y1698:Y1714" ca="1" si="343">IF(R1698=0,"Đã thanh toán",IF(X1698="","",IF(X1698&lt;=0,"Chưa đến hạn thanh toán",IF(X1698&lt;=30,"Nợ quá hạn 30 ngày",IF(X1698&lt;=60,"Nợ quá hạn từ 30 ngày đến 60 ngày",IF(X1698&lt;=90,"Nợ quá hạn từ 60 ngày đến 90 ngày",IF(X1698&lt;=120,"Nợ quá hạn từ 90 ngày đến 120 ngày","Nợ quá hạn hơn 120 ngày có khả năng mất thanh toán")))))))</f>
        <v>Nợ quá hạn hơn 120 ngày có khả năng mất thanh toán</v>
      </c>
      <c r="Z1698" s="51">
        <f t="shared" si="327"/>
        <v>45974</v>
      </c>
      <c r="AA1698" s="51" t="str">
        <f t="shared" si="328"/>
        <v/>
      </c>
      <c r="AD1698" s="2" t="str">
        <f>VLOOKUP($A1698,MA_KH!$A:$Q,MA_KH!O$1,0)</f>
        <v>TMART</v>
      </c>
      <c r="AE1698" s="2" t="str">
        <f>VLOOKUP($A1698,MA_KH!$A:$Q,MA_KH!P$1,0)</f>
        <v>CÔNG TY CỔ PHẦN T - MARTSTORES</v>
      </c>
    </row>
    <row r="1699" spans="1:31" ht="25.5" hidden="1" customHeight="1" x14ac:dyDescent="0.2">
      <c r="A1699" s="55" t="s">
        <v>22506</v>
      </c>
      <c r="B1699" s="55" t="s">
        <v>3960</v>
      </c>
      <c r="C1699" s="56">
        <v>45974</v>
      </c>
      <c r="D1699" s="55" t="s">
        <v>19484</v>
      </c>
      <c r="E1699" s="56">
        <v>45974</v>
      </c>
      <c r="F1699" s="55">
        <v>75998</v>
      </c>
      <c r="G1699" s="55" t="s">
        <v>4334</v>
      </c>
      <c r="H1699" s="57">
        <v>645744</v>
      </c>
      <c r="I1699" s="58">
        <v>58117</v>
      </c>
      <c r="J1699" s="57">
        <v>47010</v>
      </c>
      <c r="K1699" s="57">
        <v>634637</v>
      </c>
      <c r="L1699" s="7" t="s">
        <v>51</v>
      </c>
      <c r="O1699" s="35">
        <f>IF(Table1[[#This Row],[Phân loại]]="Tồn đầu kỳ",Table1[[#This Row],[Tổng giá trị]],0)</f>
        <v>634637</v>
      </c>
      <c r="P1699" s="7">
        <f>IF(Table1[[#This Row],[Số còn phải thu ĐK]]&lt;&gt;0,0,IF(Table1[[#This Row],[Phân loại]]="Bán hàng",Table1[[#This Row],[Tổng giá trị]],-Table1[[#This Row],[Tổng giá trị]]))</f>
        <v>0</v>
      </c>
      <c r="Q1699" s="35">
        <f t="shared" si="341"/>
        <v>0</v>
      </c>
      <c r="R1699" s="7">
        <f>Table1[[#This Row],[Số còn phải thu ĐK]]+Table1[[#This Row],[Giá Trị HD sau CK]]-Table1[[#This Row],[Số tiền đã thu]]</f>
        <v>634637</v>
      </c>
      <c r="S1699" s="6">
        <f>IF(Table1[[#This Row],[Ngày hóa đơn]]&lt;&gt;"",Table1[[#This Row],[Ngày hóa đơn]],IF(Table1[[#This Row],[Ngày hạch toán]]&lt;&gt;"",Table1[[#This Row],[Ngày hạch toán]],""))</f>
        <v>45974</v>
      </c>
      <c r="T1699" s="7"/>
      <c r="U1699" s="6">
        <f>IF(Table1[[#This Row],[Ngày tính CN]]="","",S1699+T1699)</f>
        <v>45974</v>
      </c>
      <c r="V1699" s="35">
        <f ca="1">IF(Table1[[#This Row],[Hạn thanh toán]]="","",IF((U1699-NOW())&lt;0,0,(U1699-NOW())))</f>
        <v>0</v>
      </c>
      <c r="W1699" s="35"/>
      <c r="X1699" s="35">
        <f t="shared" ca="1" si="342"/>
        <v>196.49032025462657</v>
      </c>
      <c r="Y1699" s="2" t="str">
        <f t="shared" ca="1" si="343"/>
        <v>Nợ quá hạn hơn 120 ngày có khả năng mất thanh toán</v>
      </c>
      <c r="Z1699" s="51">
        <f t="shared" si="327"/>
        <v>45974</v>
      </c>
      <c r="AA1699" s="51" t="str">
        <f t="shared" si="328"/>
        <v/>
      </c>
      <c r="AD1699" s="2" t="str">
        <f>VLOOKUP($A1699,MA_KH!$A:$Q,MA_KH!O$1,0)</f>
        <v>TMART</v>
      </c>
      <c r="AE1699" s="2" t="str">
        <f>VLOOKUP($A1699,MA_KH!$A:$Q,MA_KH!P$1,0)</f>
        <v>CÔNG TY CỔ PHẦN T - MARTSTORES</v>
      </c>
    </row>
    <row r="1700" spans="1:31" ht="25.5" hidden="1" customHeight="1" x14ac:dyDescent="0.2">
      <c r="A1700" s="55" t="s">
        <v>22506</v>
      </c>
      <c r="B1700" s="55" t="s">
        <v>3960</v>
      </c>
      <c r="C1700" s="56">
        <v>45974</v>
      </c>
      <c r="D1700" s="55" t="s">
        <v>19485</v>
      </c>
      <c r="E1700" s="56">
        <v>45974</v>
      </c>
      <c r="F1700" s="55">
        <v>75999</v>
      </c>
      <c r="G1700" s="55" t="s">
        <v>4212</v>
      </c>
      <c r="H1700" s="57">
        <v>1729348</v>
      </c>
      <c r="I1700" s="58">
        <v>155643</v>
      </c>
      <c r="J1700" s="57">
        <v>125896</v>
      </c>
      <c r="K1700" s="57">
        <v>1699601</v>
      </c>
      <c r="L1700" s="7" t="s">
        <v>51</v>
      </c>
      <c r="O1700" s="35">
        <f>IF(Table1[[#This Row],[Phân loại]]="Tồn đầu kỳ",Table1[[#This Row],[Tổng giá trị]],0)</f>
        <v>1699601</v>
      </c>
      <c r="P1700" s="7">
        <f>IF(Table1[[#This Row],[Số còn phải thu ĐK]]&lt;&gt;0,0,IF(Table1[[#This Row],[Phân loại]]="Bán hàng",Table1[[#This Row],[Tổng giá trị]],-Table1[[#This Row],[Tổng giá trị]]))</f>
        <v>0</v>
      </c>
      <c r="Q1700" s="35">
        <f t="shared" si="341"/>
        <v>0</v>
      </c>
      <c r="R1700" s="7">
        <f>Table1[[#This Row],[Số còn phải thu ĐK]]+Table1[[#This Row],[Giá Trị HD sau CK]]-Table1[[#This Row],[Số tiền đã thu]]</f>
        <v>1699601</v>
      </c>
      <c r="S1700" s="6">
        <f>IF(Table1[[#This Row],[Ngày hóa đơn]]&lt;&gt;"",Table1[[#This Row],[Ngày hóa đơn]],IF(Table1[[#This Row],[Ngày hạch toán]]&lt;&gt;"",Table1[[#This Row],[Ngày hạch toán]],""))</f>
        <v>45974</v>
      </c>
      <c r="T1700" s="7"/>
      <c r="U1700" s="6">
        <f>IF(Table1[[#This Row],[Ngày tính CN]]="","",S1700+T1700)</f>
        <v>45974</v>
      </c>
      <c r="V1700" s="35">
        <f ca="1">IF(Table1[[#This Row],[Hạn thanh toán]]="","",IF((U1700-NOW())&lt;0,0,(U1700-NOW())))</f>
        <v>0</v>
      </c>
      <c r="W1700" s="35"/>
      <c r="X1700" s="35">
        <f t="shared" ca="1" si="342"/>
        <v>196.49032025462657</v>
      </c>
      <c r="Y1700" s="2" t="str">
        <f t="shared" ca="1" si="343"/>
        <v>Nợ quá hạn hơn 120 ngày có khả năng mất thanh toán</v>
      </c>
      <c r="Z1700" s="51">
        <f t="shared" si="327"/>
        <v>45974</v>
      </c>
      <c r="AA1700" s="51" t="str">
        <f t="shared" si="328"/>
        <v/>
      </c>
      <c r="AD1700" s="2" t="str">
        <f>VLOOKUP($A1700,MA_KH!$A:$Q,MA_KH!O$1,0)</f>
        <v>TMART</v>
      </c>
      <c r="AE1700" s="2" t="str">
        <f>VLOOKUP($A1700,MA_KH!$A:$Q,MA_KH!P$1,0)</f>
        <v>CÔNG TY CỔ PHẦN T - MARTSTORES</v>
      </c>
    </row>
    <row r="1701" spans="1:31" ht="25.5" hidden="1" customHeight="1" x14ac:dyDescent="0.2">
      <c r="A1701" s="55" t="s">
        <v>22506</v>
      </c>
      <c r="B1701" s="55" t="s">
        <v>3960</v>
      </c>
      <c r="C1701" s="56">
        <v>45974</v>
      </c>
      <c r="D1701" s="55" t="s">
        <v>19486</v>
      </c>
      <c r="E1701" s="56">
        <v>45974</v>
      </c>
      <c r="F1701" s="55">
        <v>76000</v>
      </c>
      <c r="G1701" s="55" t="s">
        <v>4211</v>
      </c>
      <c r="H1701" s="57">
        <v>914766</v>
      </c>
      <c r="I1701" s="58">
        <v>82330</v>
      </c>
      <c r="J1701" s="57">
        <v>66595</v>
      </c>
      <c r="K1701" s="57">
        <v>899031</v>
      </c>
      <c r="L1701" s="7" t="s">
        <v>51</v>
      </c>
      <c r="O1701" s="35">
        <f>IF(Table1[[#This Row],[Phân loại]]="Tồn đầu kỳ",Table1[[#This Row],[Tổng giá trị]],0)</f>
        <v>899031</v>
      </c>
      <c r="P1701" s="7">
        <f>IF(Table1[[#This Row],[Số còn phải thu ĐK]]&lt;&gt;0,0,IF(Table1[[#This Row],[Phân loại]]="Bán hàng",Table1[[#This Row],[Tổng giá trị]],-Table1[[#This Row],[Tổng giá trị]]))</f>
        <v>0</v>
      </c>
      <c r="Q1701" s="35">
        <f t="shared" si="341"/>
        <v>0</v>
      </c>
      <c r="R1701" s="7">
        <f>Table1[[#This Row],[Số còn phải thu ĐK]]+Table1[[#This Row],[Giá Trị HD sau CK]]-Table1[[#This Row],[Số tiền đã thu]]</f>
        <v>899031</v>
      </c>
      <c r="S1701" s="6">
        <f>IF(Table1[[#This Row],[Ngày hóa đơn]]&lt;&gt;"",Table1[[#This Row],[Ngày hóa đơn]],IF(Table1[[#This Row],[Ngày hạch toán]]&lt;&gt;"",Table1[[#This Row],[Ngày hạch toán]],""))</f>
        <v>45974</v>
      </c>
      <c r="T1701" s="7"/>
      <c r="U1701" s="6">
        <f>IF(Table1[[#This Row],[Ngày tính CN]]="","",S1701+T1701)</f>
        <v>45974</v>
      </c>
      <c r="V1701" s="35">
        <f ca="1">IF(Table1[[#This Row],[Hạn thanh toán]]="","",IF((U1701-NOW())&lt;0,0,(U1701-NOW())))</f>
        <v>0</v>
      </c>
      <c r="W1701" s="35"/>
      <c r="X1701" s="35">
        <f t="shared" ca="1" si="342"/>
        <v>196.49032025462657</v>
      </c>
      <c r="Y1701" s="2" t="str">
        <f t="shared" ca="1" si="343"/>
        <v>Nợ quá hạn hơn 120 ngày có khả năng mất thanh toán</v>
      </c>
      <c r="Z1701" s="51">
        <f t="shared" si="327"/>
        <v>45974</v>
      </c>
      <c r="AA1701" s="51" t="str">
        <f t="shared" si="328"/>
        <v/>
      </c>
      <c r="AD1701" s="2" t="str">
        <f>VLOOKUP($A1701,MA_KH!$A:$Q,MA_KH!O$1,0)</f>
        <v>TMART</v>
      </c>
      <c r="AE1701" s="2" t="str">
        <f>VLOOKUP($A1701,MA_KH!$A:$Q,MA_KH!P$1,0)</f>
        <v>CÔNG TY CỔ PHẦN T - MARTSTORES</v>
      </c>
    </row>
    <row r="1702" spans="1:31" ht="25.5" hidden="1" customHeight="1" x14ac:dyDescent="0.2">
      <c r="A1702" s="55" t="s">
        <v>22506</v>
      </c>
      <c r="B1702" s="55" t="s">
        <v>3960</v>
      </c>
      <c r="C1702" s="56">
        <v>45974</v>
      </c>
      <c r="D1702" s="55" t="s">
        <v>19487</v>
      </c>
      <c r="E1702" s="56">
        <v>45974</v>
      </c>
      <c r="F1702" s="55">
        <v>76001</v>
      </c>
      <c r="G1702" s="55" t="s">
        <v>4517</v>
      </c>
      <c r="H1702" s="57">
        <v>514017</v>
      </c>
      <c r="I1702" s="58">
        <v>46262</v>
      </c>
      <c r="J1702" s="57">
        <v>37420</v>
      </c>
      <c r="K1702" s="57">
        <v>505175</v>
      </c>
      <c r="L1702" s="7" t="s">
        <v>51</v>
      </c>
      <c r="O1702" s="35">
        <f>IF(Table1[[#This Row],[Phân loại]]="Tồn đầu kỳ",Table1[[#This Row],[Tổng giá trị]],0)</f>
        <v>505175</v>
      </c>
      <c r="P1702" s="7">
        <f>IF(Table1[[#This Row],[Số còn phải thu ĐK]]&lt;&gt;0,0,IF(Table1[[#This Row],[Phân loại]]="Bán hàng",Table1[[#This Row],[Tổng giá trị]],-Table1[[#This Row],[Tổng giá trị]]))</f>
        <v>0</v>
      </c>
      <c r="Q1702" s="35">
        <f t="shared" si="341"/>
        <v>0</v>
      </c>
      <c r="R1702" s="7">
        <f>Table1[[#This Row],[Số còn phải thu ĐK]]+Table1[[#This Row],[Giá Trị HD sau CK]]-Table1[[#This Row],[Số tiền đã thu]]</f>
        <v>505175</v>
      </c>
      <c r="S1702" s="6">
        <f>IF(Table1[[#This Row],[Ngày hóa đơn]]&lt;&gt;"",Table1[[#This Row],[Ngày hóa đơn]],IF(Table1[[#This Row],[Ngày hạch toán]]&lt;&gt;"",Table1[[#This Row],[Ngày hạch toán]],""))</f>
        <v>45974</v>
      </c>
      <c r="T1702" s="7"/>
      <c r="U1702" s="6">
        <f>IF(Table1[[#This Row],[Ngày tính CN]]="","",S1702+T1702)</f>
        <v>45974</v>
      </c>
      <c r="V1702" s="35">
        <f ca="1">IF(Table1[[#This Row],[Hạn thanh toán]]="","",IF((U1702-NOW())&lt;0,0,(U1702-NOW())))</f>
        <v>0</v>
      </c>
      <c r="W1702" s="35"/>
      <c r="X1702" s="35">
        <f t="shared" ca="1" si="342"/>
        <v>196.49032025462657</v>
      </c>
      <c r="Y1702" s="2" t="str">
        <f t="shared" ca="1" si="343"/>
        <v>Nợ quá hạn hơn 120 ngày có khả năng mất thanh toán</v>
      </c>
      <c r="Z1702" s="51">
        <f t="shared" si="327"/>
        <v>45974</v>
      </c>
      <c r="AA1702" s="51" t="str">
        <f t="shared" si="328"/>
        <v/>
      </c>
      <c r="AD1702" s="2" t="str">
        <f>VLOOKUP($A1702,MA_KH!$A:$Q,MA_KH!O$1,0)</f>
        <v>TMART</v>
      </c>
      <c r="AE1702" s="2" t="str">
        <f>VLOOKUP($A1702,MA_KH!$A:$Q,MA_KH!P$1,0)</f>
        <v>CÔNG TY CỔ PHẦN T - MARTSTORES</v>
      </c>
    </row>
    <row r="1703" spans="1:31" ht="25.5" hidden="1" customHeight="1" x14ac:dyDescent="0.2">
      <c r="A1703" s="55" t="s">
        <v>22506</v>
      </c>
      <c r="B1703" s="55" t="s">
        <v>3960</v>
      </c>
      <c r="C1703" s="56">
        <v>45974</v>
      </c>
      <c r="D1703" s="55" t="s">
        <v>19488</v>
      </c>
      <c r="E1703" s="56">
        <v>45974</v>
      </c>
      <c r="F1703" s="55">
        <v>76002</v>
      </c>
      <c r="G1703" s="55" t="s">
        <v>4296</v>
      </c>
      <c r="H1703" s="57">
        <v>717940</v>
      </c>
      <c r="I1703" s="58">
        <v>64615</v>
      </c>
      <c r="J1703" s="57">
        <v>52266</v>
      </c>
      <c r="K1703" s="57">
        <v>705591</v>
      </c>
      <c r="L1703" s="7" t="s">
        <v>51</v>
      </c>
      <c r="O1703" s="35">
        <f>IF(Table1[[#This Row],[Phân loại]]="Tồn đầu kỳ",Table1[[#This Row],[Tổng giá trị]],0)</f>
        <v>705591</v>
      </c>
      <c r="P1703" s="7">
        <f>IF(Table1[[#This Row],[Số còn phải thu ĐK]]&lt;&gt;0,0,IF(Table1[[#This Row],[Phân loại]]="Bán hàng",Table1[[#This Row],[Tổng giá trị]],-Table1[[#This Row],[Tổng giá trị]]))</f>
        <v>0</v>
      </c>
      <c r="Q1703" s="35">
        <f t="shared" si="341"/>
        <v>0</v>
      </c>
      <c r="R1703" s="7">
        <f>Table1[[#This Row],[Số còn phải thu ĐK]]+Table1[[#This Row],[Giá Trị HD sau CK]]-Table1[[#This Row],[Số tiền đã thu]]</f>
        <v>705591</v>
      </c>
      <c r="S1703" s="6">
        <f>IF(Table1[[#This Row],[Ngày hóa đơn]]&lt;&gt;"",Table1[[#This Row],[Ngày hóa đơn]],IF(Table1[[#This Row],[Ngày hạch toán]]&lt;&gt;"",Table1[[#This Row],[Ngày hạch toán]],""))</f>
        <v>45974</v>
      </c>
      <c r="T1703" s="7"/>
      <c r="U1703" s="6">
        <f>IF(Table1[[#This Row],[Ngày tính CN]]="","",S1703+T1703)</f>
        <v>45974</v>
      </c>
      <c r="V1703" s="35">
        <f ca="1">IF(Table1[[#This Row],[Hạn thanh toán]]="","",IF((U1703-NOW())&lt;0,0,(U1703-NOW())))</f>
        <v>0</v>
      </c>
      <c r="W1703" s="35"/>
      <c r="X1703" s="35">
        <f t="shared" ca="1" si="342"/>
        <v>196.49032025462657</v>
      </c>
      <c r="Y1703" s="2" t="str">
        <f t="shared" ca="1" si="343"/>
        <v>Nợ quá hạn hơn 120 ngày có khả năng mất thanh toán</v>
      </c>
      <c r="Z1703" s="51">
        <f t="shared" si="327"/>
        <v>45974</v>
      </c>
      <c r="AA1703" s="51" t="str">
        <f t="shared" si="328"/>
        <v/>
      </c>
      <c r="AD1703" s="2" t="str">
        <f>VLOOKUP($A1703,MA_KH!$A:$Q,MA_KH!O$1,0)</f>
        <v>TMART</v>
      </c>
      <c r="AE1703" s="2" t="str">
        <f>VLOOKUP($A1703,MA_KH!$A:$Q,MA_KH!P$1,0)</f>
        <v>CÔNG TY CỔ PHẦN T - MARTSTORES</v>
      </c>
    </row>
    <row r="1704" spans="1:31" ht="25.5" hidden="1" customHeight="1" x14ac:dyDescent="0.2">
      <c r="A1704" s="55" t="s">
        <v>22506</v>
      </c>
      <c r="B1704" s="55" t="s">
        <v>3960</v>
      </c>
      <c r="C1704" s="56">
        <v>45974</v>
      </c>
      <c r="D1704" s="55" t="s">
        <v>19489</v>
      </c>
      <c r="E1704" s="56">
        <v>45974</v>
      </c>
      <c r="F1704" s="55">
        <v>76003</v>
      </c>
      <c r="G1704" s="55" t="s">
        <v>4224</v>
      </c>
      <c r="H1704" s="57">
        <v>1591310</v>
      </c>
      <c r="I1704" s="58">
        <v>143219</v>
      </c>
      <c r="J1704" s="57">
        <v>115847</v>
      </c>
      <c r="K1704" s="57">
        <v>1563938</v>
      </c>
      <c r="L1704" s="7" t="s">
        <v>51</v>
      </c>
      <c r="O1704" s="35">
        <f>IF(Table1[[#This Row],[Phân loại]]="Tồn đầu kỳ",Table1[[#This Row],[Tổng giá trị]],0)</f>
        <v>1563938</v>
      </c>
      <c r="P1704" s="7">
        <f>IF(Table1[[#This Row],[Số còn phải thu ĐK]]&lt;&gt;0,0,IF(Table1[[#This Row],[Phân loại]]="Bán hàng",Table1[[#This Row],[Tổng giá trị]],-Table1[[#This Row],[Tổng giá trị]]))</f>
        <v>0</v>
      </c>
      <c r="Q1704" s="35">
        <f t="shared" si="341"/>
        <v>0</v>
      </c>
      <c r="R1704" s="7">
        <f>Table1[[#This Row],[Số còn phải thu ĐK]]+Table1[[#This Row],[Giá Trị HD sau CK]]-Table1[[#This Row],[Số tiền đã thu]]</f>
        <v>1563938</v>
      </c>
      <c r="S1704" s="6">
        <f>IF(Table1[[#This Row],[Ngày hóa đơn]]&lt;&gt;"",Table1[[#This Row],[Ngày hóa đơn]],IF(Table1[[#This Row],[Ngày hạch toán]]&lt;&gt;"",Table1[[#This Row],[Ngày hạch toán]],""))</f>
        <v>45974</v>
      </c>
      <c r="T1704" s="7"/>
      <c r="U1704" s="6">
        <f>IF(Table1[[#This Row],[Ngày tính CN]]="","",S1704+T1704)</f>
        <v>45974</v>
      </c>
      <c r="V1704" s="35">
        <f ca="1">IF(Table1[[#This Row],[Hạn thanh toán]]="","",IF((U1704-NOW())&lt;0,0,(U1704-NOW())))</f>
        <v>0</v>
      </c>
      <c r="W1704" s="35"/>
      <c r="X1704" s="35">
        <f t="shared" ca="1" si="342"/>
        <v>196.49032025462657</v>
      </c>
      <c r="Y1704" s="2" t="str">
        <f t="shared" ca="1" si="343"/>
        <v>Nợ quá hạn hơn 120 ngày có khả năng mất thanh toán</v>
      </c>
      <c r="Z1704" s="51">
        <f t="shared" si="327"/>
        <v>45974</v>
      </c>
      <c r="AA1704" s="51" t="str">
        <f t="shared" si="328"/>
        <v/>
      </c>
      <c r="AD1704" s="2" t="str">
        <f>VLOOKUP($A1704,MA_KH!$A:$Q,MA_KH!O$1,0)</f>
        <v>TMART</v>
      </c>
      <c r="AE1704" s="2" t="str">
        <f>VLOOKUP($A1704,MA_KH!$A:$Q,MA_KH!P$1,0)</f>
        <v>CÔNG TY CỔ PHẦN T - MARTSTORES</v>
      </c>
    </row>
    <row r="1705" spans="1:31" ht="25.5" hidden="1" customHeight="1" x14ac:dyDescent="0.2">
      <c r="A1705" s="55" t="s">
        <v>22506</v>
      </c>
      <c r="B1705" s="55" t="s">
        <v>3960</v>
      </c>
      <c r="C1705" s="56">
        <v>45974</v>
      </c>
      <c r="D1705" s="55" t="s">
        <v>19490</v>
      </c>
      <c r="E1705" s="56">
        <v>45974</v>
      </c>
      <c r="F1705" s="55">
        <v>76004</v>
      </c>
      <c r="G1705" s="55" t="s">
        <v>4216</v>
      </c>
      <c r="H1705" s="57">
        <v>2214818</v>
      </c>
      <c r="I1705" s="58">
        <v>199335</v>
      </c>
      <c r="J1705" s="57">
        <v>161239</v>
      </c>
      <c r="K1705" s="57">
        <v>2176722</v>
      </c>
      <c r="L1705" s="7" t="s">
        <v>51</v>
      </c>
      <c r="O1705" s="35">
        <f>IF(Table1[[#This Row],[Phân loại]]="Tồn đầu kỳ",Table1[[#This Row],[Tổng giá trị]],0)</f>
        <v>2176722</v>
      </c>
      <c r="P1705" s="7">
        <f>IF(Table1[[#This Row],[Số còn phải thu ĐK]]&lt;&gt;0,0,IF(Table1[[#This Row],[Phân loại]]="Bán hàng",Table1[[#This Row],[Tổng giá trị]],-Table1[[#This Row],[Tổng giá trị]]))</f>
        <v>0</v>
      </c>
      <c r="Q1705" s="35">
        <f t="shared" si="341"/>
        <v>0</v>
      </c>
      <c r="R1705" s="7">
        <f>Table1[[#This Row],[Số còn phải thu ĐK]]+Table1[[#This Row],[Giá Trị HD sau CK]]-Table1[[#This Row],[Số tiền đã thu]]</f>
        <v>2176722</v>
      </c>
      <c r="S1705" s="6">
        <f>IF(Table1[[#This Row],[Ngày hóa đơn]]&lt;&gt;"",Table1[[#This Row],[Ngày hóa đơn]],IF(Table1[[#This Row],[Ngày hạch toán]]&lt;&gt;"",Table1[[#This Row],[Ngày hạch toán]],""))</f>
        <v>45974</v>
      </c>
      <c r="T1705" s="7"/>
      <c r="U1705" s="6">
        <f>IF(Table1[[#This Row],[Ngày tính CN]]="","",S1705+T1705)</f>
        <v>45974</v>
      </c>
      <c r="V1705" s="35">
        <f ca="1">IF(Table1[[#This Row],[Hạn thanh toán]]="","",IF((U1705-NOW())&lt;0,0,(U1705-NOW())))</f>
        <v>0</v>
      </c>
      <c r="W1705" s="35"/>
      <c r="X1705" s="35">
        <f t="shared" ca="1" si="342"/>
        <v>196.49032025462657</v>
      </c>
      <c r="Y1705" s="2" t="str">
        <f t="shared" ca="1" si="343"/>
        <v>Nợ quá hạn hơn 120 ngày có khả năng mất thanh toán</v>
      </c>
      <c r="Z1705" s="51">
        <f t="shared" si="327"/>
        <v>45974</v>
      </c>
      <c r="AA1705" s="51" t="str">
        <f t="shared" si="328"/>
        <v/>
      </c>
      <c r="AD1705" s="2" t="str">
        <f>VLOOKUP($A1705,MA_KH!$A:$Q,MA_KH!O$1,0)</f>
        <v>TMART</v>
      </c>
      <c r="AE1705" s="2" t="str">
        <f>VLOOKUP($A1705,MA_KH!$A:$Q,MA_KH!P$1,0)</f>
        <v>CÔNG TY CỔ PHẦN T - MARTSTORES</v>
      </c>
    </row>
    <row r="1706" spans="1:31" ht="25.5" hidden="1" customHeight="1" x14ac:dyDescent="0.2">
      <c r="A1706" s="55" t="s">
        <v>22506</v>
      </c>
      <c r="B1706" s="55" t="s">
        <v>3960</v>
      </c>
      <c r="C1706" s="56">
        <v>45974</v>
      </c>
      <c r="D1706" s="55" t="s">
        <v>19491</v>
      </c>
      <c r="E1706" s="56">
        <v>45974</v>
      </c>
      <c r="F1706" s="55">
        <v>76005</v>
      </c>
      <c r="G1706" s="55" t="s">
        <v>4427</v>
      </c>
      <c r="H1706" s="57">
        <v>953661</v>
      </c>
      <c r="I1706" s="58">
        <v>85830</v>
      </c>
      <c r="J1706" s="57">
        <v>69426</v>
      </c>
      <c r="K1706" s="57">
        <v>937257</v>
      </c>
      <c r="L1706" s="7" t="s">
        <v>51</v>
      </c>
      <c r="O1706" s="35">
        <f>IF(Table1[[#This Row],[Phân loại]]="Tồn đầu kỳ",Table1[[#This Row],[Tổng giá trị]],0)</f>
        <v>937257</v>
      </c>
      <c r="P1706" s="7">
        <f>IF(Table1[[#This Row],[Số còn phải thu ĐK]]&lt;&gt;0,0,IF(Table1[[#This Row],[Phân loại]]="Bán hàng",Table1[[#This Row],[Tổng giá trị]],-Table1[[#This Row],[Tổng giá trị]]))</f>
        <v>0</v>
      </c>
      <c r="Q1706" s="35">
        <f t="shared" si="341"/>
        <v>0</v>
      </c>
      <c r="R1706" s="7">
        <f>Table1[[#This Row],[Số còn phải thu ĐK]]+Table1[[#This Row],[Giá Trị HD sau CK]]-Table1[[#This Row],[Số tiền đã thu]]</f>
        <v>937257</v>
      </c>
      <c r="S1706" s="6">
        <f>IF(Table1[[#This Row],[Ngày hóa đơn]]&lt;&gt;"",Table1[[#This Row],[Ngày hóa đơn]],IF(Table1[[#This Row],[Ngày hạch toán]]&lt;&gt;"",Table1[[#This Row],[Ngày hạch toán]],""))</f>
        <v>45974</v>
      </c>
      <c r="T1706" s="7"/>
      <c r="U1706" s="6">
        <f>IF(Table1[[#This Row],[Ngày tính CN]]="","",S1706+T1706)</f>
        <v>45974</v>
      </c>
      <c r="V1706" s="35">
        <f ca="1">IF(Table1[[#This Row],[Hạn thanh toán]]="","",IF((U1706-NOW())&lt;0,0,(U1706-NOW())))</f>
        <v>0</v>
      </c>
      <c r="W1706" s="35"/>
      <c r="X1706" s="35">
        <f t="shared" ca="1" si="342"/>
        <v>196.49032025462657</v>
      </c>
      <c r="Y1706" s="2" t="str">
        <f t="shared" ca="1" si="343"/>
        <v>Nợ quá hạn hơn 120 ngày có khả năng mất thanh toán</v>
      </c>
      <c r="Z1706" s="51">
        <f t="shared" si="327"/>
        <v>45974</v>
      </c>
      <c r="AA1706" s="51" t="str">
        <f t="shared" si="328"/>
        <v/>
      </c>
      <c r="AD1706" s="2" t="str">
        <f>VLOOKUP($A1706,MA_KH!$A:$Q,MA_KH!O$1,0)</f>
        <v>TMART</v>
      </c>
      <c r="AE1706" s="2" t="str">
        <f>VLOOKUP($A1706,MA_KH!$A:$Q,MA_KH!P$1,0)</f>
        <v>CÔNG TY CỔ PHẦN T - MARTSTORES</v>
      </c>
    </row>
    <row r="1707" spans="1:31" ht="25.5" hidden="1" customHeight="1" x14ac:dyDescent="0.2">
      <c r="A1707" s="55" t="s">
        <v>22506</v>
      </c>
      <c r="B1707" s="55" t="s">
        <v>3960</v>
      </c>
      <c r="C1707" s="56">
        <v>45974</v>
      </c>
      <c r="D1707" s="55" t="s">
        <v>19492</v>
      </c>
      <c r="E1707" s="56">
        <v>45974</v>
      </c>
      <c r="F1707" s="55">
        <v>76006</v>
      </c>
      <c r="G1707" s="55" t="s">
        <v>4220</v>
      </c>
      <c r="H1707" s="57">
        <v>1859571</v>
      </c>
      <c r="I1707" s="58">
        <v>167363</v>
      </c>
      <c r="J1707" s="57">
        <v>135377</v>
      </c>
      <c r="K1707" s="57">
        <v>1827585</v>
      </c>
      <c r="L1707" s="7" t="s">
        <v>51</v>
      </c>
      <c r="O1707" s="35">
        <f>IF(Table1[[#This Row],[Phân loại]]="Tồn đầu kỳ",Table1[[#This Row],[Tổng giá trị]],0)</f>
        <v>1827585</v>
      </c>
      <c r="P1707" s="7">
        <f>IF(Table1[[#This Row],[Số còn phải thu ĐK]]&lt;&gt;0,0,IF(Table1[[#This Row],[Phân loại]]="Bán hàng",Table1[[#This Row],[Tổng giá trị]],-Table1[[#This Row],[Tổng giá trị]]))</f>
        <v>0</v>
      </c>
      <c r="Q1707" s="35">
        <f t="shared" si="341"/>
        <v>0</v>
      </c>
      <c r="R1707" s="7">
        <f>Table1[[#This Row],[Số còn phải thu ĐK]]+Table1[[#This Row],[Giá Trị HD sau CK]]-Table1[[#This Row],[Số tiền đã thu]]</f>
        <v>1827585</v>
      </c>
      <c r="S1707" s="6">
        <f>IF(Table1[[#This Row],[Ngày hóa đơn]]&lt;&gt;"",Table1[[#This Row],[Ngày hóa đơn]],IF(Table1[[#This Row],[Ngày hạch toán]]&lt;&gt;"",Table1[[#This Row],[Ngày hạch toán]],""))</f>
        <v>45974</v>
      </c>
      <c r="T1707" s="7"/>
      <c r="U1707" s="6">
        <f>IF(Table1[[#This Row],[Ngày tính CN]]="","",S1707+T1707)</f>
        <v>45974</v>
      </c>
      <c r="V1707" s="35">
        <f ca="1">IF(Table1[[#This Row],[Hạn thanh toán]]="","",IF((U1707-NOW())&lt;0,0,(U1707-NOW())))</f>
        <v>0</v>
      </c>
      <c r="W1707" s="35"/>
      <c r="X1707" s="35">
        <f t="shared" ca="1" si="342"/>
        <v>196.49032025462657</v>
      </c>
      <c r="Y1707" s="2" t="str">
        <f t="shared" ca="1" si="343"/>
        <v>Nợ quá hạn hơn 120 ngày có khả năng mất thanh toán</v>
      </c>
      <c r="Z1707" s="51">
        <f t="shared" si="327"/>
        <v>45974</v>
      </c>
      <c r="AA1707" s="51" t="str">
        <f t="shared" si="328"/>
        <v/>
      </c>
      <c r="AD1707" s="2" t="str">
        <f>VLOOKUP($A1707,MA_KH!$A:$Q,MA_KH!O$1,0)</f>
        <v>TMART</v>
      </c>
      <c r="AE1707" s="2" t="str">
        <f>VLOOKUP($A1707,MA_KH!$A:$Q,MA_KH!P$1,0)</f>
        <v>CÔNG TY CỔ PHẦN T - MARTSTORES</v>
      </c>
    </row>
    <row r="1708" spans="1:31" ht="25.5" hidden="1" customHeight="1" x14ac:dyDescent="0.2">
      <c r="A1708" s="55" t="s">
        <v>22506</v>
      </c>
      <c r="B1708" s="55" t="s">
        <v>3960</v>
      </c>
      <c r="C1708" s="56">
        <v>45974</v>
      </c>
      <c r="D1708" s="55" t="s">
        <v>19493</v>
      </c>
      <c r="E1708" s="56">
        <v>45974</v>
      </c>
      <c r="F1708" s="55">
        <v>76007</v>
      </c>
      <c r="G1708" s="55" t="s">
        <v>4416</v>
      </c>
      <c r="H1708" s="57">
        <v>444486</v>
      </c>
      <c r="I1708" s="58">
        <v>40003</v>
      </c>
      <c r="J1708" s="57">
        <v>32359</v>
      </c>
      <c r="K1708" s="57">
        <v>436842</v>
      </c>
      <c r="L1708" s="7" t="s">
        <v>51</v>
      </c>
      <c r="O1708" s="35">
        <f>IF(Table1[[#This Row],[Phân loại]]="Tồn đầu kỳ",Table1[[#This Row],[Tổng giá trị]],0)</f>
        <v>436842</v>
      </c>
      <c r="P1708" s="7">
        <f>IF(Table1[[#This Row],[Số còn phải thu ĐK]]&lt;&gt;0,0,IF(Table1[[#This Row],[Phân loại]]="Bán hàng",Table1[[#This Row],[Tổng giá trị]],-Table1[[#This Row],[Tổng giá trị]]))</f>
        <v>0</v>
      </c>
      <c r="Q1708" s="35">
        <f t="shared" si="341"/>
        <v>0</v>
      </c>
      <c r="R1708" s="7">
        <f>Table1[[#This Row],[Số còn phải thu ĐK]]+Table1[[#This Row],[Giá Trị HD sau CK]]-Table1[[#This Row],[Số tiền đã thu]]</f>
        <v>436842</v>
      </c>
      <c r="S1708" s="6">
        <f>IF(Table1[[#This Row],[Ngày hóa đơn]]&lt;&gt;"",Table1[[#This Row],[Ngày hóa đơn]],IF(Table1[[#This Row],[Ngày hạch toán]]&lt;&gt;"",Table1[[#This Row],[Ngày hạch toán]],""))</f>
        <v>45974</v>
      </c>
      <c r="T1708" s="7"/>
      <c r="U1708" s="6">
        <f>IF(Table1[[#This Row],[Ngày tính CN]]="","",S1708+T1708)</f>
        <v>45974</v>
      </c>
      <c r="V1708" s="35">
        <f ca="1">IF(Table1[[#This Row],[Hạn thanh toán]]="","",IF((U1708-NOW())&lt;0,0,(U1708-NOW())))</f>
        <v>0</v>
      </c>
      <c r="W1708" s="35"/>
      <c r="X1708" s="35">
        <f t="shared" ca="1" si="342"/>
        <v>196.49032025462657</v>
      </c>
      <c r="Y1708" s="2" t="str">
        <f t="shared" ca="1" si="343"/>
        <v>Nợ quá hạn hơn 120 ngày có khả năng mất thanh toán</v>
      </c>
      <c r="Z1708" s="51">
        <f t="shared" si="327"/>
        <v>45974</v>
      </c>
      <c r="AA1708" s="51" t="str">
        <f t="shared" si="328"/>
        <v/>
      </c>
      <c r="AD1708" s="2" t="str">
        <f>VLOOKUP($A1708,MA_KH!$A:$Q,MA_KH!O$1,0)</f>
        <v>TMART</v>
      </c>
      <c r="AE1708" s="2" t="str">
        <f>VLOOKUP($A1708,MA_KH!$A:$Q,MA_KH!P$1,0)</f>
        <v>CÔNG TY CỔ PHẦN T - MARTSTORES</v>
      </c>
    </row>
    <row r="1709" spans="1:31" ht="25.5" hidden="1" customHeight="1" x14ac:dyDescent="0.2">
      <c r="A1709" s="55" t="s">
        <v>22506</v>
      </c>
      <c r="B1709" s="55" t="s">
        <v>3960</v>
      </c>
      <c r="C1709" s="56">
        <v>45974</v>
      </c>
      <c r="D1709" s="55" t="s">
        <v>19494</v>
      </c>
      <c r="E1709" s="56">
        <v>45974</v>
      </c>
      <c r="F1709" s="55">
        <v>76008</v>
      </c>
      <c r="G1709" s="55" t="s">
        <v>4365</v>
      </c>
      <c r="H1709" s="57">
        <v>240432</v>
      </c>
      <c r="I1709" s="58">
        <v>21639</v>
      </c>
      <c r="J1709" s="57">
        <v>17503</v>
      </c>
      <c r="K1709" s="57">
        <v>236296</v>
      </c>
      <c r="L1709" s="7" t="s">
        <v>51</v>
      </c>
      <c r="O1709" s="35">
        <f>IF(Table1[[#This Row],[Phân loại]]="Tồn đầu kỳ",Table1[[#This Row],[Tổng giá trị]],0)</f>
        <v>236296</v>
      </c>
      <c r="P1709" s="7">
        <f>IF(Table1[[#This Row],[Số còn phải thu ĐK]]&lt;&gt;0,0,IF(Table1[[#This Row],[Phân loại]]="Bán hàng",Table1[[#This Row],[Tổng giá trị]],-Table1[[#This Row],[Tổng giá trị]]))</f>
        <v>0</v>
      </c>
      <c r="Q1709" s="35">
        <f t="shared" si="341"/>
        <v>0</v>
      </c>
      <c r="R1709" s="7">
        <f>Table1[[#This Row],[Số còn phải thu ĐK]]+Table1[[#This Row],[Giá Trị HD sau CK]]-Table1[[#This Row],[Số tiền đã thu]]</f>
        <v>236296</v>
      </c>
      <c r="S1709" s="6">
        <f>IF(Table1[[#This Row],[Ngày hóa đơn]]&lt;&gt;"",Table1[[#This Row],[Ngày hóa đơn]],IF(Table1[[#This Row],[Ngày hạch toán]]&lt;&gt;"",Table1[[#This Row],[Ngày hạch toán]],""))</f>
        <v>45974</v>
      </c>
      <c r="T1709" s="7"/>
      <c r="U1709" s="6">
        <f>IF(Table1[[#This Row],[Ngày tính CN]]="","",S1709+T1709)</f>
        <v>45974</v>
      </c>
      <c r="V1709" s="35">
        <f ca="1">IF(Table1[[#This Row],[Hạn thanh toán]]="","",IF((U1709-NOW())&lt;0,0,(U1709-NOW())))</f>
        <v>0</v>
      </c>
      <c r="W1709" s="35"/>
      <c r="X1709" s="35">
        <f t="shared" ca="1" si="342"/>
        <v>196.49032025462657</v>
      </c>
      <c r="Y1709" s="2" t="str">
        <f t="shared" ca="1" si="343"/>
        <v>Nợ quá hạn hơn 120 ngày có khả năng mất thanh toán</v>
      </c>
      <c r="Z1709" s="51">
        <f t="shared" si="327"/>
        <v>45974</v>
      </c>
      <c r="AA1709" s="51" t="str">
        <f t="shared" si="328"/>
        <v/>
      </c>
      <c r="AD1709" s="2" t="str">
        <f>VLOOKUP($A1709,MA_KH!$A:$Q,MA_KH!O$1,0)</f>
        <v>TMART</v>
      </c>
      <c r="AE1709" s="2" t="str">
        <f>VLOOKUP($A1709,MA_KH!$A:$Q,MA_KH!P$1,0)</f>
        <v>CÔNG TY CỔ PHẦN T - MARTSTORES</v>
      </c>
    </row>
    <row r="1710" spans="1:31" ht="25.5" hidden="1" customHeight="1" x14ac:dyDescent="0.2">
      <c r="A1710" s="55" t="s">
        <v>22506</v>
      </c>
      <c r="B1710" s="55" t="s">
        <v>3960</v>
      </c>
      <c r="C1710" s="56">
        <v>45974</v>
      </c>
      <c r="D1710" s="55" t="s">
        <v>19495</v>
      </c>
      <c r="E1710" s="56">
        <v>45974</v>
      </c>
      <c r="F1710" s="55">
        <v>76009</v>
      </c>
      <c r="G1710" s="55" t="s">
        <v>4222</v>
      </c>
      <c r="H1710" s="57">
        <v>945231</v>
      </c>
      <c r="I1710" s="58">
        <v>85071</v>
      </c>
      <c r="J1710" s="57">
        <v>68813</v>
      </c>
      <c r="K1710" s="57">
        <v>928973</v>
      </c>
      <c r="L1710" s="7" t="s">
        <v>51</v>
      </c>
      <c r="O1710" s="35">
        <f>IF(Table1[[#This Row],[Phân loại]]="Tồn đầu kỳ",Table1[[#This Row],[Tổng giá trị]],0)</f>
        <v>928973</v>
      </c>
      <c r="P1710" s="7">
        <f>IF(Table1[[#This Row],[Số còn phải thu ĐK]]&lt;&gt;0,0,IF(Table1[[#This Row],[Phân loại]]="Bán hàng",Table1[[#This Row],[Tổng giá trị]],-Table1[[#This Row],[Tổng giá trị]]))</f>
        <v>0</v>
      </c>
      <c r="Q1710" s="35">
        <f t="shared" si="341"/>
        <v>0</v>
      </c>
      <c r="R1710" s="7">
        <f>Table1[[#This Row],[Số còn phải thu ĐK]]+Table1[[#This Row],[Giá Trị HD sau CK]]-Table1[[#This Row],[Số tiền đã thu]]</f>
        <v>928973</v>
      </c>
      <c r="S1710" s="6">
        <f>IF(Table1[[#This Row],[Ngày hóa đơn]]&lt;&gt;"",Table1[[#This Row],[Ngày hóa đơn]],IF(Table1[[#This Row],[Ngày hạch toán]]&lt;&gt;"",Table1[[#This Row],[Ngày hạch toán]],""))</f>
        <v>45974</v>
      </c>
      <c r="T1710" s="7"/>
      <c r="U1710" s="6">
        <f>IF(Table1[[#This Row],[Ngày tính CN]]="","",S1710+T1710)</f>
        <v>45974</v>
      </c>
      <c r="V1710" s="35">
        <f ca="1">IF(Table1[[#This Row],[Hạn thanh toán]]="","",IF((U1710-NOW())&lt;0,0,(U1710-NOW())))</f>
        <v>0</v>
      </c>
      <c r="W1710" s="35"/>
      <c r="X1710" s="35">
        <f t="shared" ca="1" si="342"/>
        <v>196.49032025462657</v>
      </c>
      <c r="Y1710" s="2" t="str">
        <f t="shared" ca="1" si="343"/>
        <v>Nợ quá hạn hơn 120 ngày có khả năng mất thanh toán</v>
      </c>
      <c r="Z1710" s="51">
        <f t="shared" si="327"/>
        <v>45974</v>
      </c>
      <c r="AA1710" s="51" t="str">
        <f t="shared" si="328"/>
        <v/>
      </c>
      <c r="AD1710" s="2" t="str">
        <f>VLOOKUP($A1710,MA_KH!$A:$Q,MA_KH!O$1,0)</f>
        <v>TMART</v>
      </c>
      <c r="AE1710" s="2" t="str">
        <f>VLOOKUP($A1710,MA_KH!$A:$Q,MA_KH!P$1,0)</f>
        <v>CÔNG TY CỔ PHẦN T - MARTSTORES</v>
      </c>
    </row>
    <row r="1711" spans="1:31" ht="25.5" hidden="1" customHeight="1" x14ac:dyDescent="0.2">
      <c r="A1711" s="55" t="s">
        <v>22506</v>
      </c>
      <c r="B1711" s="55" t="s">
        <v>3960</v>
      </c>
      <c r="C1711" s="56">
        <v>45974</v>
      </c>
      <c r="D1711" s="55" t="s">
        <v>19496</v>
      </c>
      <c r="E1711" s="56">
        <v>45974</v>
      </c>
      <c r="F1711" s="55">
        <v>76010</v>
      </c>
      <c r="G1711" s="55" t="s">
        <v>4257</v>
      </c>
      <c r="H1711" s="57">
        <v>792798</v>
      </c>
      <c r="I1711" s="58">
        <v>71353</v>
      </c>
      <c r="J1711" s="57">
        <v>57716</v>
      </c>
      <c r="K1711" s="57">
        <v>779161</v>
      </c>
      <c r="L1711" s="7" t="s">
        <v>51</v>
      </c>
      <c r="O1711" s="35">
        <f>IF(Table1[[#This Row],[Phân loại]]="Tồn đầu kỳ",Table1[[#This Row],[Tổng giá trị]],0)</f>
        <v>779161</v>
      </c>
      <c r="P1711" s="7">
        <f>IF(Table1[[#This Row],[Số còn phải thu ĐK]]&lt;&gt;0,0,IF(Table1[[#This Row],[Phân loại]]="Bán hàng",Table1[[#This Row],[Tổng giá trị]],-Table1[[#This Row],[Tổng giá trị]]))</f>
        <v>0</v>
      </c>
      <c r="Q1711" s="35">
        <f t="shared" si="341"/>
        <v>0</v>
      </c>
      <c r="R1711" s="7">
        <f>Table1[[#This Row],[Số còn phải thu ĐK]]+Table1[[#This Row],[Giá Trị HD sau CK]]-Table1[[#This Row],[Số tiền đã thu]]</f>
        <v>779161</v>
      </c>
      <c r="S1711" s="6">
        <f>IF(Table1[[#This Row],[Ngày hóa đơn]]&lt;&gt;"",Table1[[#This Row],[Ngày hóa đơn]],IF(Table1[[#This Row],[Ngày hạch toán]]&lt;&gt;"",Table1[[#This Row],[Ngày hạch toán]],""))</f>
        <v>45974</v>
      </c>
      <c r="T1711" s="7"/>
      <c r="U1711" s="6">
        <f>IF(Table1[[#This Row],[Ngày tính CN]]="","",S1711+T1711)</f>
        <v>45974</v>
      </c>
      <c r="V1711" s="35">
        <f ca="1">IF(Table1[[#This Row],[Hạn thanh toán]]="","",IF((U1711-NOW())&lt;0,0,(U1711-NOW())))</f>
        <v>0</v>
      </c>
      <c r="W1711" s="35"/>
      <c r="X1711" s="35">
        <f t="shared" ca="1" si="342"/>
        <v>196.49032025462657</v>
      </c>
      <c r="Y1711" s="2" t="str">
        <f t="shared" ca="1" si="343"/>
        <v>Nợ quá hạn hơn 120 ngày có khả năng mất thanh toán</v>
      </c>
      <c r="Z1711" s="51">
        <f t="shared" si="327"/>
        <v>45974</v>
      </c>
      <c r="AA1711" s="51" t="str">
        <f t="shared" si="328"/>
        <v/>
      </c>
      <c r="AD1711" s="2" t="str">
        <f>VLOOKUP($A1711,MA_KH!$A:$Q,MA_KH!O$1,0)</f>
        <v>TMART</v>
      </c>
      <c r="AE1711" s="2" t="str">
        <f>VLOOKUP($A1711,MA_KH!$A:$Q,MA_KH!P$1,0)</f>
        <v>CÔNG TY CỔ PHẦN T - MARTSTORES</v>
      </c>
    </row>
    <row r="1712" spans="1:31" ht="25.5" hidden="1" customHeight="1" x14ac:dyDescent="0.2">
      <c r="A1712" s="55" t="s">
        <v>22506</v>
      </c>
      <c r="B1712" s="55" t="s">
        <v>3960</v>
      </c>
      <c r="C1712" s="56">
        <v>45974</v>
      </c>
      <c r="D1712" s="55" t="s">
        <v>19497</v>
      </c>
      <c r="E1712" s="56">
        <v>45974</v>
      </c>
      <c r="F1712" s="55">
        <v>76011</v>
      </c>
      <c r="G1712" s="55" t="s">
        <v>4430</v>
      </c>
      <c r="H1712" s="57">
        <v>581391</v>
      </c>
      <c r="I1712" s="58">
        <v>52325</v>
      </c>
      <c r="J1712" s="57">
        <v>42325</v>
      </c>
      <c r="K1712" s="57">
        <v>571391</v>
      </c>
      <c r="L1712" s="7" t="s">
        <v>51</v>
      </c>
      <c r="O1712" s="35">
        <f>IF(Table1[[#This Row],[Phân loại]]="Tồn đầu kỳ",Table1[[#This Row],[Tổng giá trị]],0)</f>
        <v>571391</v>
      </c>
      <c r="P1712" s="7">
        <f>IF(Table1[[#This Row],[Số còn phải thu ĐK]]&lt;&gt;0,0,IF(Table1[[#This Row],[Phân loại]]="Bán hàng",Table1[[#This Row],[Tổng giá trị]],-Table1[[#This Row],[Tổng giá trị]]))</f>
        <v>0</v>
      </c>
      <c r="Q1712" s="35">
        <f t="shared" si="341"/>
        <v>0</v>
      </c>
      <c r="R1712" s="7">
        <f>Table1[[#This Row],[Số còn phải thu ĐK]]+Table1[[#This Row],[Giá Trị HD sau CK]]-Table1[[#This Row],[Số tiền đã thu]]</f>
        <v>571391</v>
      </c>
      <c r="S1712" s="6">
        <f>IF(Table1[[#This Row],[Ngày hóa đơn]]&lt;&gt;"",Table1[[#This Row],[Ngày hóa đơn]],IF(Table1[[#This Row],[Ngày hạch toán]]&lt;&gt;"",Table1[[#This Row],[Ngày hạch toán]],""))</f>
        <v>45974</v>
      </c>
      <c r="T1712" s="7"/>
      <c r="U1712" s="6">
        <f>IF(Table1[[#This Row],[Ngày tính CN]]="","",S1712+T1712)</f>
        <v>45974</v>
      </c>
      <c r="V1712" s="35">
        <f ca="1">IF(Table1[[#This Row],[Hạn thanh toán]]="","",IF((U1712-NOW())&lt;0,0,(U1712-NOW())))</f>
        <v>0</v>
      </c>
      <c r="W1712" s="35"/>
      <c r="X1712" s="35">
        <f t="shared" ca="1" si="342"/>
        <v>196.49032025462657</v>
      </c>
      <c r="Y1712" s="2" t="str">
        <f t="shared" ca="1" si="343"/>
        <v>Nợ quá hạn hơn 120 ngày có khả năng mất thanh toán</v>
      </c>
      <c r="Z1712" s="51">
        <f t="shared" si="327"/>
        <v>45974</v>
      </c>
      <c r="AA1712" s="51" t="str">
        <f t="shared" si="328"/>
        <v/>
      </c>
      <c r="AD1712" s="2" t="str">
        <f>VLOOKUP($A1712,MA_KH!$A:$Q,MA_KH!O$1,0)</f>
        <v>TMART</v>
      </c>
      <c r="AE1712" s="2" t="str">
        <f>VLOOKUP($A1712,MA_KH!$A:$Q,MA_KH!P$1,0)</f>
        <v>CÔNG TY CỔ PHẦN T - MARTSTORES</v>
      </c>
    </row>
    <row r="1713" spans="1:31" ht="25.5" hidden="1" customHeight="1" x14ac:dyDescent="0.2">
      <c r="A1713" s="55" t="s">
        <v>22506</v>
      </c>
      <c r="B1713" s="55" t="s">
        <v>3960</v>
      </c>
      <c r="C1713" s="56">
        <v>45974</v>
      </c>
      <c r="D1713" s="55" t="s">
        <v>19498</v>
      </c>
      <c r="E1713" s="56">
        <v>45974</v>
      </c>
      <c r="F1713" s="55">
        <v>76012</v>
      </c>
      <c r="G1713" s="55" t="s">
        <v>4253</v>
      </c>
      <c r="H1713" s="57">
        <v>550155</v>
      </c>
      <c r="I1713" s="58">
        <v>49514</v>
      </c>
      <c r="J1713" s="57">
        <v>40051</v>
      </c>
      <c r="K1713" s="57">
        <v>540692</v>
      </c>
      <c r="L1713" s="7" t="s">
        <v>51</v>
      </c>
      <c r="O1713" s="35">
        <f>IF(Table1[[#This Row],[Phân loại]]="Tồn đầu kỳ",Table1[[#This Row],[Tổng giá trị]],0)</f>
        <v>540692</v>
      </c>
      <c r="P1713" s="7">
        <f>IF(Table1[[#This Row],[Số còn phải thu ĐK]]&lt;&gt;0,0,IF(Table1[[#This Row],[Phân loại]]="Bán hàng",Table1[[#This Row],[Tổng giá trị]],-Table1[[#This Row],[Tổng giá trị]]))</f>
        <v>0</v>
      </c>
      <c r="Q1713" s="35">
        <f t="shared" si="341"/>
        <v>0</v>
      </c>
      <c r="R1713" s="7">
        <f>Table1[[#This Row],[Số còn phải thu ĐK]]+Table1[[#This Row],[Giá Trị HD sau CK]]-Table1[[#This Row],[Số tiền đã thu]]</f>
        <v>540692</v>
      </c>
      <c r="S1713" s="6">
        <f>IF(Table1[[#This Row],[Ngày hóa đơn]]&lt;&gt;"",Table1[[#This Row],[Ngày hóa đơn]],IF(Table1[[#This Row],[Ngày hạch toán]]&lt;&gt;"",Table1[[#This Row],[Ngày hạch toán]],""))</f>
        <v>45974</v>
      </c>
      <c r="T1713" s="7"/>
      <c r="U1713" s="6">
        <f>IF(Table1[[#This Row],[Ngày tính CN]]="","",S1713+T1713)</f>
        <v>45974</v>
      </c>
      <c r="V1713" s="35">
        <f ca="1">IF(Table1[[#This Row],[Hạn thanh toán]]="","",IF((U1713-NOW())&lt;0,0,(U1713-NOW())))</f>
        <v>0</v>
      </c>
      <c r="W1713" s="35"/>
      <c r="X1713" s="35">
        <f t="shared" ca="1" si="342"/>
        <v>196.49032025462657</v>
      </c>
      <c r="Y1713" s="2" t="str">
        <f t="shared" ca="1" si="343"/>
        <v>Nợ quá hạn hơn 120 ngày có khả năng mất thanh toán</v>
      </c>
      <c r="Z1713" s="51">
        <f t="shared" si="327"/>
        <v>45974</v>
      </c>
      <c r="AA1713" s="51" t="str">
        <f t="shared" si="328"/>
        <v/>
      </c>
      <c r="AD1713" s="2" t="str">
        <f>VLOOKUP($A1713,MA_KH!$A:$Q,MA_KH!O$1,0)</f>
        <v>TMART</v>
      </c>
      <c r="AE1713" s="2" t="str">
        <f>VLOOKUP($A1713,MA_KH!$A:$Q,MA_KH!P$1,0)</f>
        <v>CÔNG TY CỔ PHẦN T - MARTSTORES</v>
      </c>
    </row>
    <row r="1714" spans="1:31" ht="25.5" hidden="1" customHeight="1" x14ac:dyDescent="0.2">
      <c r="A1714" s="59" t="s">
        <v>22506</v>
      </c>
      <c r="B1714" s="59" t="s">
        <v>3960</v>
      </c>
      <c r="C1714" s="60">
        <v>45974</v>
      </c>
      <c r="D1714" s="59" t="s">
        <v>19499</v>
      </c>
      <c r="E1714" s="60">
        <v>45974</v>
      </c>
      <c r="F1714" s="59">
        <v>76013</v>
      </c>
      <c r="G1714" s="59" t="s">
        <v>4097</v>
      </c>
      <c r="H1714" s="61">
        <v>434655</v>
      </c>
      <c r="I1714" s="62">
        <v>39119</v>
      </c>
      <c r="J1714" s="61">
        <v>31643</v>
      </c>
      <c r="K1714" s="61">
        <v>427179</v>
      </c>
      <c r="L1714" s="7" t="s">
        <v>51</v>
      </c>
      <c r="O1714" s="35">
        <f>IF(Table1[[#This Row],[Phân loại]]="Tồn đầu kỳ",Table1[[#This Row],[Tổng giá trị]],0)</f>
        <v>427179</v>
      </c>
      <c r="P1714" s="7">
        <f>IF(Table1[[#This Row],[Số còn phải thu ĐK]]&lt;&gt;0,0,IF(Table1[[#This Row],[Phân loại]]="Bán hàng",Table1[[#This Row],[Tổng giá trị]],-Table1[[#This Row],[Tổng giá trị]]))</f>
        <v>0</v>
      </c>
      <c r="Q1714" s="35">
        <f t="shared" si="341"/>
        <v>0</v>
      </c>
      <c r="R1714" s="7">
        <f>Table1[[#This Row],[Số còn phải thu ĐK]]+Table1[[#This Row],[Giá Trị HD sau CK]]-Table1[[#This Row],[Số tiền đã thu]]</f>
        <v>427179</v>
      </c>
      <c r="S1714" s="6">
        <f>IF(Table1[[#This Row],[Ngày hóa đơn]]&lt;&gt;"",Table1[[#This Row],[Ngày hóa đơn]],IF(Table1[[#This Row],[Ngày hạch toán]]&lt;&gt;"",Table1[[#This Row],[Ngày hạch toán]],""))</f>
        <v>45974</v>
      </c>
      <c r="T1714" s="7"/>
      <c r="U1714" s="6">
        <f>IF(Table1[[#This Row],[Ngày tính CN]]="","",S1714+T1714)</f>
        <v>45974</v>
      </c>
      <c r="V1714" s="35">
        <f ca="1">IF(Table1[[#This Row],[Hạn thanh toán]]="","",IF((U1714-NOW())&lt;0,0,(U1714-NOW())))</f>
        <v>0</v>
      </c>
      <c r="W1714" s="35"/>
      <c r="X1714" s="35">
        <f t="shared" ca="1" si="342"/>
        <v>196.49032025462657</v>
      </c>
      <c r="Y1714" s="2" t="str">
        <f t="shared" ca="1" si="343"/>
        <v>Nợ quá hạn hơn 120 ngày có khả năng mất thanh toán</v>
      </c>
      <c r="Z1714" s="51">
        <f t="shared" si="327"/>
        <v>45974</v>
      </c>
      <c r="AA1714" s="51" t="str">
        <f t="shared" si="328"/>
        <v/>
      </c>
      <c r="AD1714" s="2" t="str">
        <f>VLOOKUP($A1714,MA_KH!$A:$Q,MA_KH!O$1,0)</f>
        <v>TMART</v>
      </c>
      <c r="AE1714" s="2" t="str">
        <f>VLOOKUP($A1714,MA_KH!$A:$Q,MA_KH!P$1,0)</f>
        <v>CÔNG TY CỔ PHẦN T - MARTSTORES</v>
      </c>
    </row>
    <row r="1715" spans="1:31" ht="25.5" hidden="1" customHeight="1" x14ac:dyDescent="0.2">
      <c r="A1715" s="59" t="s">
        <v>22506</v>
      </c>
      <c r="B1715" s="59" t="s">
        <v>3960</v>
      </c>
      <c r="C1715" s="60">
        <v>45975</v>
      </c>
      <c r="D1715" s="59" t="s">
        <v>19500</v>
      </c>
      <c r="E1715" s="60">
        <v>45975</v>
      </c>
      <c r="F1715" s="59">
        <v>76564</v>
      </c>
      <c r="G1715" s="59" t="s">
        <v>4407</v>
      </c>
      <c r="H1715" s="61">
        <v>1502256</v>
      </c>
      <c r="I1715" s="62">
        <v>135203</v>
      </c>
      <c r="J1715" s="61">
        <v>109364</v>
      </c>
      <c r="K1715" s="61">
        <v>1476417</v>
      </c>
      <c r="L1715" s="7" t="s">
        <v>51</v>
      </c>
      <c r="O1715" s="35">
        <f>IF(Table1[[#This Row],[Phân loại]]="Tồn đầu kỳ",Table1[[#This Row],[Tổng giá trị]],0)</f>
        <v>1476417</v>
      </c>
      <c r="P1715" s="7">
        <f>IF(Table1[[#This Row],[Số còn phải thu ĐK]]&lt;&gt;0,0,IF(Table1[[#This Row],[Phân loại]]="Bán hàng",Table1[[#This Row],[Tổng giá trị]],-Table1[[#This Row],[Tổng giá trị]]))</f>
        <v>0</v>
      </c>
      <c r="Q1715" s="35">
        <f>IF(M1715&lt;&gt;"",IF(O1715&lt;&gt;0,O1715,P1715),0)</f>
        <v>0</v>
      </c>
      <c r="R1715" s="7">
        <f>Table1[[#This Row],[Số còn phải thu ĐK]]+Table1[[#This Row],[Giá Trị HD sau CK]]-Table1[[#This Row],[Số tiền đã thu]]</f>
        <v>1476417</v>
      </c>
      <c r="S1715" s="6">
        <f>IF(Table1[[#This Row],[Ngày hóa đơn]]&lt;&gt;"",Table1[[#This Row],[Ngày hóa đơn]],IF(Table1[[#This Row],[Ngày hạch toán]]&lt;&gt;"",Table1[[#This Row],[Ngày hạch toán]],""))</f>
        <v>45975</v>
      </c>
      <c r="T1715" s="7"/>
      <c r="U1715" s="6">
        <f>IF(Table1[[#This Row],[Ngày tính CN]]="","",S1715+T1715)</f>
        <v>45975</v>
      </c>
      <c r="V1715" s="35">
        <f ca="1">IF(Table1[[#This Row],[Hạn thanh toán]]="","",IF((U1715-NOW())&lt;0,0,(U1715-NOW())))</f>
        <v>0</v>
      </c>
      <c r="W1715" s="35"/>
      <c r="X1715" s="35">
        <f ca="1">IF(OR(U1715="",R1715=0),"",IF((U1715-NOW())&lt;0,-(U1715-NOW()),0))</f>
        <v>195.49032025462657</v>
      </c>
      <c r="Y1715" s="2" t="str">
        <f ca="1">IF(R1715=0,"Đã thanh toán",IF(X1715="","",IF(X1715&lt;=0,"Chưa đến hạn thanh toán",IF(X1715&lt;=30,"Nợ quá hạn 30 ngày",IF(X1715&lt;=60,"Nợ quá hạn từ 30 ngày đến 60 ngày",IF(X1715&lt;=90,"Nợ quá hạn từ 60 ngày đến 90 ngày",IF(X1715&lt;=120,"Nợ quá hạn từ 90 ngày đến 120 ngày","Nợ quá hạn hơn 120 ngày có khả năng mất thanh toán")))))))</f>
        <v>Nợ quá hạn hơn 120 ngày có khả năng mất thanh toán</v>
      </c>
      <c r="Z1715" s="51">
        <f t="shared" si="327"/>
        <v>45975</v>
      </c>
      <c r="AA1715" s="51" t="str">
        <f t="shared" si="328"/>
        <v/>
      </c>
      <c r="AD1715" s="2" t="str">
        <f>VLOOKUP($A1715,MA_KH!$A:$Q,MA_KH!O$1,0)</f>
        <v>TMART</v>
      </c>
      <c r="AE1715" s="2" t="str">
        <f>VLOOKUP($A1715,MA_KH!$A:$Q,MA_KH!P$1,0)</f>
        <v>CÔNG TY CỔ PHẦN T - MARTSTORES</v>
      </c>
    </row>
    <row r="1716" spans="1:31" ht="25.5" hidden="1" customHeight="1" x14ac:dyDescent="0.2">
      <c r="A1716" s="59" t="s">
        <v>22506</v>
      </c>
      <c r="B1716" s="59" t="s">
        <v>3960</v>
      </c>
      <c r="C1716" s="60">
        <v>45980</v>
      </c>
      <c r="D1716" s="59" t="s">
        <v>19501</v>
      </c>
      <c r="E1716" s="60">
        <v>45980</v>
      </c>
      <c r="F1716" s="59">
        <v>76996</v>
      </c>
      <c r="G1716" s="59" t="s">
        <v>4223</v>
      </c>
      <c r="H1716" s="61">
        <v>1261598</v>
      </c>
      <c r="I1716" s="62">
        <v>113544</v>
      </c>
      <c r="J1716" s="61">
        <v>91844</v>
      </c>
      <c r="K1716" s="61">
        <v>1239898</v>
      </c>
      <c r="L1716" s="7" t="s">
        <v>51</v>
      </c>
      <c r="O1716" s="35">
        <f>IF(Table1[[#This Row],[Phân loại]]="Tồn đầu kỳ",Table1[[#This Row],[Tổng giá trị]],0)</f>
        <v>1239898</v>
      </c>
      <c r="P1716" s="7">
        <f>IF(Table1[[#This Row],[Số còn phải thu ĐK]]&lt;&gt;0,0,IF(Table1[[#This Row],[Phân loại]]="Bán hàng",Table1[[#This Row],[Tổng giá trị]],-Table1[[#This Row],[Tổng giá trị]]))</f>
        <v>0</v>
      </c>
      <c r="Q1716" s="35">
        <f>IF(M1716&lt;&gt;"",IF(O1716&lt;&gt;0,O1716,P1716),0)</f>
        <v>0</v>
      </c>
      <c r="R1716" s="7">
        <f>Table1[[#This Row],[Số còn phải thu ĐK]]+Table1[[#This Row],[Giá Trị HD sau CK]]-Table1[[#This Row],[Số tiền đã thu]]</f>
        <v>1239898</v>
      </c>
      <c r="S1716" s="6">
        <f>IF(Table1[[#This Row],[Ngày hóa đơn]]&lt;&gt;"",Table1[[#This Row],[Ngày hóa đơn]],IF(Table1[[#This Row],[Ngày hạch toán]]&lt;&gt;"",Table1[[#This Row],[Ngày hạch toán]],""))</f>
        <v>45980</v>
      </c>
      <c r="T1716" s="7"/>
      <c r="U1716" s="6">
        <f>IF(Table1[[#This Row],[Ngày tính CN]]="","",S1716+T1716)</f>
        <v>45980</v>
      </c>
      <c r="V1716" s="35">
        <f ca="1">IF(Table1[[#This Row],[Hạn thanh toán]]="","",IF((U1716-NOW())&lt;0,0,(U1716-NOW())))</f>
        <v>0</v>
      </c>
      <c r="W1716" s="35"/>
      <c r="X1716" s="35">
        <f ca="1">IF(OR(U1716="",R1716=0),"",IF((U1716-NOW())&lt;0,-(U1716-NOW()),0))</f>
        <v>190.49032025462657</v>
      </c>
      <c r="Y1716" s="2" t="str">
        <f ca="1">IF(R1716=0,"Đã thanh toán",IF(X1716="","",IF(X1716&lt;=0,"Chưa đến hạn thanh toán",IF(X1716&lt;=30,"Nợ quá hạn 30 ngày",IF(X1716&lt;=60,"Nợ quá hạn từ 30 ngày đến 60 ngày",IF(X1716&lt;=90,"Nợ quá hạn từ 60 ngày đến 90 ngày",IF(X1716&lt;=120,"Nợ quá hạn từ 90 ngày đến 120 ngày","Nợ quá hạn hơn 120 ngày có khả năng mất thanh toán")))))))</f>
        <v>Nợ quá hạn hơn 120 ngày có khả năng mất thanh toán</v>
      </c>
      <c r="Z1716" s="51">
        <f t="shared" si="327"/>
        <v>45980</v>
      </c>
      <c r="AA1716" s="51" t="str">
        <f t="shared" si="328"/>
        <v/>
      </c>
      <c r="AD1716" s="2" t="str">
        <f>VLOOKUP($A1716,MA_KH!$A:$Q,MA_KH!O$1,0)</f>
        <v>TMART</v>
      </c>
      <c r="AE1716" s="2" t="str">
        <f>VLOOKUP($A1716,MA_KH!$A:$Q,MA_KH!P$1,0)</f>
        <v>CÔNG TY CỔ PHẦN T - MARTSTORES</v>
      </c>
    </row>
    <row r="1717" spans="1:31" ht="25.5" hidden="1" customHeight="1" x14ac:dyDescent="0.2">
      <c r="A1717" s="55" t="s">
        <v>22506</v>
      </c>
      <c r="B1717" s="55" t="s">
        <v>3960</v>
      </c>
      <c r="C1717" s="56">
        <v>45980</v>
      </c>
      <c r="D1717" s="55" t="s">
        <v>19502</v>
      </c>
      <c r="E1717" s="56">
        <v>45980</v>
      </c>
      <c r="F1717" s="55">
        <v>77021</v>
      </c>
      <c r="G1717" s="55" t="s">
        <v>4219</v>
      </c>
      <c r="H1717" s="57">
        <v>572730</v>
      </c>
      <c r="I1717" s="58">
        <v>51546</v>
      </c>
      <c r="J1717" s="57">
        <v>41695</v>
      </c>
      <c r="K1717" s="57">
        <v>562879</v>
      </c>
      <c r="L1717" s="7" t="s">
        <v>51</v>
      </c>
      <c r="O1717" s="35">
        <f>IF(Table1[[#This Row],[Phân loại]]="Tồn đầu kỳ",Table1[[#This Row],[Tổng giá trị]],0)</f>
        <v>562879</v>
      </c>
      <c r="P1717" s="7">
        <f>IF(Table1[[#This Row],[Số còn phải thu ĐK]]&lt;&gt;0,0,IF(Table1[[#This Row],[Phân loại]]="Bán hàng",Table1[[#This Row],[Tổng giá trị]],-Table1[[#This Row],[Tổng giá trị]]))</f>
        <v>0</v>
      </c>
      <c r="Q1717" s="35">
        <f t="shared" ref="Q1717:Q1719" si="344">IF(M1717&lt;&gt;"",IF(O1717&lt;&gt;0,O1717,P1717),0)</f>
        <v>0</v>
      </c>
      <c r="R1717" s="7">
        <f>Table1[[#This Row],[Số còn phải thu ĐK]]+Table1[[#This Row],[Giá Trị HD sau CK]]-Table1[[#This Row],[Số tiền đã thu]]</f>
        <v>562879</v>
      </c>
      <c r="S1717" s="6">
        <f>IF(Table1[[#This Row],[Ngày hóa đơn]]&lt;&gt;"",Table1[[#This Row],[Ngày hóa đơn]],IF(Table1[[#This Row],[Ngày hạch toán]]&lt;&gt;"",Table1[[#This Row],[Ngày hạch toán]],""))</f>
        <v>45980</v>
      </c>
      <c r="T1717" s="7"/>
      <c r="U1717" s="6">
        <f>IF(Table1[[#This Row],[Ngày tính CN]]="","",S1717+T1717)</f>
        <v>45980</v>
      </c>
      <c r="V1717" s="35">
        <f ca="1">IF(Table1[[#This Row],[Hạn thanh toán]]="","",IF((U1717-NOW())&lt;0,0,(U1717-NOW())))</f>
        <v>0</v>
      </c>
      <c r="W1717" s="35"/>
      <c r="X1717" s="35">
        <f t="shared" ref="X1717:X1719" ca="1" si="345">IF(OR(U1717="",R1717=0),"",IF((U1717-NOW())&lt;0,-(U1717-NOW()),0))</f>
        <v>190.49032025462657</v>
      </c>
      <c r="Y1717" s="2" t="str">
        <f t="shared" ref="Y1717:Y1719" ca="1" si="346">IF(R1717=0,"Đã thanh toán",IF(X1717="","",IF(X1717&lt;=0,"Chưa đến hạn thanh toán",IF(X1717&lt;=30,"Nợ quá hạn 30 ngày",IF(X1717&lt;=60,"Nợ quá hạn từ 30 ngày đến 60 ngày",IF(X1717&lt;=90,"Nợ quá hạn từ 60 ngày đến 90 ngày",IF(X1717&lt;=120,"Nợ quá hạn từ 90 ngày đến 120 ngày","Nợ quá hạn hơn 120 ngày có khả năng mất thanh toán")))))))</f>
        <v>Nợ quá hạn hơn 120 ngày có khả năng mất thanh toán</v>
      </c>
      <c r="Z1717" s="51">
        <f t="shared" si="327"/>
        <v>45980</v>
      </c>
      <c r="AA1717" s="51" t="str">
        <f t="shared" si="328"/>
        <v/>
      </c>
      <c r="AD1717" s="2" t="str">
        <f>VLOOKUP($A1717,MA_KH!$A:$Q,MA_KH!O$1,0)</f>
        <v>TMART</v>
      </c>
      <c r="AE1717" s="2" t="str">
        <f>VLOOKUP($A1717,MA_KH!$A:$Q,MA_KH!P$1,0)</f>
        <v>CÔNG TY CỔ PHẦN T - MARTSTORES</v>
      </c>
    </row>
    <row r="1718" spans="1:31" ht="25.5" hidden="1" customHeight="1" x14ac:dyDescent="0.2">
      <c r="A1718" s="55" t="s">
        <v>22506</v>
      </c>
      <c r="B1718" s="55" t="s">
        <v>3960</v>
      </c>
      <c r="C1718" s="56">
        <v>45980</v>
      </c>
      <c r="D1718" s="55" t="s">
        <v>19503</v>
      </c>
      <c r="E1718" s="56">
        <v>45980</v>
      </c>
      <c r="F1718" s="55">
        <v>77022</v>
      </c>
      <c r="G1718" s="55" t="s">
        <v>3979</v>
      </c>
      <c r="H1718" s="57">
        <v>2489297</v>
      </c>
      <c r="I1718" s="58">
        <v>224037</v>
      </c>
      <c r="J1718" s="57">
        <v>181221</v>
      </c>
      <c r="K1718" s="57">
        <v>2446481</v>
      </c>
      <c r="L1718" s="7" t="s">
        <v>51</v>
      </c>
      <c r="O1718" s="35">
        <f>IF(Table1[[#This Row],[Phân loại]]="Tồn đầu kỳ",Table1[[#This Row],[Tổng giá trị]],0)</f>
        <v>2446481</v>
      </c>
      <c r="P1718" s="7">
        <f>IF(Table1[[#This Row],[Số còn phải thu ĐK]]&lt;&gt;0,0,IF(Table1[[#This Row],[Phân loại]]="Bán hàng",Table1[[#This Row],[Tổng giá trị]],-Table1[[#This Row],[Tổng giá trị]]))</f>
        <v>0</v>
      </c>
      <c r="Q1718" s="35">
        <f t="shared" si="344"/>
        <v>0</v>
      </c>
      <c r="R1718" s="7">
        <f>Table1[[#This Row],[Số còn phải thu ĐK]]+Table1[[#This Row],[Giá Trị HD sau CK]]-Table1[[#This Row],[Số tiền đã thu]]</f>
        <v>2446481</v>
      </c>
      <c r="S1718" s="6">
        <f>IF(Table1[[#This Row],[Ngày hóa đơn]]&lt;&gt;"",Table1[[#This Row],[Ngày hóa đơn]],IF(Table1[[#This Row],[Ngày hạch toán]]&lt;&gt;"",Table1[[#This Row],[Ngày hạch toán]],""))</f>
        <v>45980</v>
      </c>
      <c r="T1718" s="7"/>
      <c r="U1718" s="6">
        <f>IF(Table1[[#This Row],[Ngày tính CN]]="","",S1718+T1718)</f>
        <v>45980</v>
      </c>
      <c r="V1718" s="35">
        <f ca="1">IF(Table1[[#This Row],[Hạn thanh toán]]="","",IF((U1718-NOW())&lt;0,0,(U1718-NOW())))</f>
        <v>0</v>
      </c>
      <c r="W1718" s="35"/>
      <c r="X1718" s="35">
        <f t="shared" ca="1" si="345"/>
        <v>190.49032025462657</v>
      </c>
      <c r="Y1718" s="2" t="str">
        <f t="shared" ca="1" si="346"/>
        <v>Nợ quá hạn hơn 120 ngày có khả năng mất thanh toán</v>
      </c>
      <c r="Z1718" s="51">
        <f t="shared" si="327"/>
        <v>45980</v>
      </c>
      <c r="AA1718" s="51" t="str">
        <f t="shared" si="328"/>
        <v/>
      </c>
      <c r="AD1718" s="2" t="str">
        <f>VLOOKUP($A1718,MA_KH!$A:$Q,MA_KH!O$1,0)</f>
        <v>TMART</v>
      </c>
      <c r="AE1718" s="2" t="str">
        <f>VLOOKUP($A1718,MA_KH!$A:$Q,MA_KH!P$1,0)</f>
        <v>CÔNG TY CỔ PHẦN T - MARTSTORES</v>
      </c>
    </row>
    <row r="1719" spans="1:31" ht="25.5" hidden="1" customHeight="1" x14ac:dyDescent="0.2">
      <c r="A1719" s="59" t="s">
        <v>22506</v>
      </c>
      <c r="B1719" s="59" t="s">
        <v>3960</v>
      </c>
      <c r="C1719" s="60">
        <v>45980</v>
      </c>
      <c r="D1719" s="59" t="s">
        <v>19504</v>
      </c>
      <c r="E1719" s="60">
        <v>45980</v>
      </c>
      <c r="F1719" s="59">
        <v>77024</v>
      </c>
      <c r="G1719" s="59" t="s">
        <v>4336</v>
      </c>
      <c r="H1719" s="61">
        <v>672282</v>
      </c>
      <c r="I1719" s="62">
        <v>60506</v>
      </c>
      <c r="J1719" s="61">
        <v>48942</v>
      </c>
      <c r="K1719" s="61">
        <v>660718</v>
      </c>
      <c r="L1719" s="7" t="s">
        <v>51</v>
      </c>
      <c r="O1719" s="35">
        <f>IF(Table1[[#This Row],[Phân loại]]="Tồn đầu kỳ",Table1[[#This Row],[Tổng giá trị]],0)</f>
        <v>660718</v>
      </c>
      <c r="P1719" s="7">
        <f>IF(Table1[[#This Row],[Số còn phải thu ĐK]]&lt;&gt;0,0,IF(Table1[[#This Row],[Phân loại]]="Bán hàng",Table1[[#This Row],[Tổng giá trị]],-Table1[[#This Row],[Tổng giá trị]]))</f>
        <v>0</v>
      </c>
      <c r="Q1719" s="35">
        <f t="shared" si="344"/>
        <v>0</v>
      </c>
      <c r="R1719" s="7">
        <f>Table1[[#This Row],[Số còn phải thu ĐK]]+Table1[[#This Row],[Giá Trị HD sau CK]]-Table1[[#This Row],[Số tiền đã thu]]</f>
        <v>660718</v>
      </c>
      <c r="S1719" s="6">
        <f>IF(Table1[[#This Row],[Ngày hóa đơn]]&lt;&gt;"",Table1[[#This Row],[Ngày hóa đơn]],IF(Table1[[#This Row],[Ngày hạch toán]]&lt;&gt;"",Table1[[#This Row],[Ngày hạch toán]],""))</f>
        <v>45980</v>
      </c>
      <c r="T1719" s="7"/>
      <c r="U1719" s="6">
        <f>IF(Table1[[#This Row],[Ngày tính CN]]="","",S1719+T1719)</f>
        <v>45980</v>
      </c>
      <c r="V1719" s="35">
        <f ca="1">IF(Table1[[#This Row],[Hạn thanh toán]]="","",IF((U1719-NOW())&lt;0,0,(U1719-NOW())))</f>
        <v>0</v>
      </c>
      <c r="W1719" s="35"/>
      <c r="X1719" s="35">
        <f t="shared" ca="1" si="345"/>
        <v>190.49032025462657</v>
      </c>
      <c r="Y1719" s="2" t="str">
        <f t="shared" ca="1" si="346"/>
        <v>Nợ quá hạn hơn 120 ngày có khả năng mất thanh toán</v>
      </c>
      <c r="Z1719" s="51">
        <f t="shared" si="327"/>
        <v>45980</v>
      </c>
      <c r="AA1719" s="51" t="str">
        <f t="shared" si="328"/>
        <v/>
      </c>
      <c r="AD1719" s="2" t="str">
        <f>VLOOKUP($A1719,MA_KH!$A:$Q,MA_KH!O$1,0)</f>
        <v>TMART</v>
      </c>
      <c r="AE1719" s="2" t="str">
        <f>VLOOKUP($A1719,MA_KH!$A:$Q,MA_KH!P$1,0)</f>
        <v>CÔNG TY CỔ PHẦN T - MARTSTORES</v>
      </c>
    </row>
    <row r="1720" spans="1:31" ht="25.5" hidden="1" customHeight="1" x14ac:dyDescent="0.2">
      <c r="A1720" s="59" t="s">
        <v>22506</v>
      </c>
      <c r="B1720" s="59" t="s">
        <v>3960</v>
      </c>
      <c r="C1720" s="60">
        <v>45980</v>
      </c>
      <c r="D1720" s="59" t="s">
        <v>19505</v>
      </c>
      <c r="E1720" s="60">
        <v>45980</v>
      </c>
      <c r="F1720" s="59">
        <v>77028</v>
      </c>
      <c r="G1720" s="59" t="s">
        <v>4406</v>
      </c>
      <c r="H1720" s="61">
        <v>854334</v>
      </c>
      <c r="I1720" s="62">
        <v>76890</v>
      </c>
      <c r="J1720" s="61">
        <v>62196</v>
      </c>
      <c r="K1720" s="61">
        <v>839640</v>
      </c>
      <c r="L1720" s="7" t="s">
        <v>51</v>
      </c>
      <c r="O1720" s="35">
        <f>IF(Table1[[#This Row],[Phân loại]]="Tồn đầu kỳ",Table1[[#This Row],[Tổng giá trị]],0)</f>
        <v>839640</v>
      </c>
      <c r="P1720" s="7">
        <f>IF(Table1[[#This Row],[Số còn phải thu ĐK]]&lt;&gt;0,0,IF(Table1[[#This Row],[Phân loại]]="Bán hàng",Table1[[#This Row],[Tổng giá trị]],-Table1[[#This Row],[Tổng giá trị]]))</f>
        <v>0</v>
      </c>
      <c r="Q1720" s="35">
        <f>IF(M1720&lt;&gt;"",IF(O1720&lt;&gt;0,O1720,P1720),0)</f>
        <v>0</v>
      </c>
      <c r="R1720" s="7">
        <f>Table1[[#This Row],[Số còn phải thu ĐK]]+Table1[[#This Row],[Giá Trị HD sau CK]]-Table1[[#This Row],[Số tiền đã thu]]</f>
        <v>839640</v>
      </c>
      <c r="S1720" s="6">
        <f>IF(Table1[[#This Row],[Ngày hóa đơn]]&lt;&gt;"",Table1[[#This Row],[Ngày hóa đơn]],IF(Table1[[#This Row],[Ngày hạch toán]]&lt;&gt;"",Table1[[#This Row],[Ngày hạch toán]],""))</f>
        <v>45980</v>
      </c>
      <c r="T1720" s="7"/>
      <c r="U1720" s="6">
        <f>IF(Table1[[#This Row],[Ngày tính CN]]="","",S1720+T1720)</f>
        <v>45980</v>
      </c>
      <c r="V1720" s="35">
        <f ca="1">IF(Table1[[#This Row],[Hạn thanh toán]]="","",IF((U1720-NOW())&lt;0,0,(U1720-NOW())))</f>
        <v>0</v>
      </c>
      <c r="W1720" s="35"/>
      <c r="X1720" s="35">
        <f ca="1">IF(OR(U1720="",R1720=0),"",IF((U1720-NOW())&lt;0,-(U1720-NOW()),0))</f>
        <v>190.49032025462657</v>
      </c>
      <c r="Y1720" s="2" t="str">
        <f ca="1">IF(R1720=0,"Đã thanh toán",IF(X1720="","",IF(X1720&lt;=0,"Chưa đến hạn thanh toán",IF(X1720&lt;=30,"Nợ quá hạn 30 ngày",IF(X1720&lt;=60,"Nợ quá hạn từ 30 ngày đến 60 ngày",IF(X1720&lt;=90,"Nợ quá hạn từ 60 ngày đến 90 ngày",IF(X1720&lt;=120,"Nợ quá hạn từ 90 ngày đến 120 ngày","Nợ quá hạn hơn 120 ngày có khả năng mất thanh toán")))))))</f>
        <v>Nợ quá hạn hơn 120 ngày có khả năng mất thanh toán</v>
      </c>
      <c r="Z1720" s="51">
        <f t="shared" si="327"/>
        <v>45980</v>
      </c>
      <c r="AA1720" s="51" t="str">
        <f t="shared" si="328"/>
        <v/>
      </c>
      <c r="AD1720" s="2" t="str">
        <f>VLOOKUP($A1720,MA_KH!$A:$Q,MA_KH!O$1,0)</f>
        <v>TMART</v>
      </c>
      <c r="AE1720" s="2" t="str">
        <f>VLOOKUP($A1720,MA_KH!$A:$Q,MA_KH!P$1,0)</f>
        <v>CÔNG TY CỔ PHẦN T - MARTSTORES</v>
      </c>
    </row>
    <row r="1721" spans="1:31" ht="25.5" hidden="1" customHeight="1" x14ac:dyDescent="0.2">
      <c r="A1721" s="55" t="s">
        <v>22506</v>
      </c>
      <c r="B1721" s="55" t="s">
        <v>3960</v>
      </c>
      <c r="C1721" s="56">
        <v>45981</v>
      </c>
      <c r="D1721" s="55" t="s">
        <v>19506</v>
      </c>
      <c r="E1721" s="56">
        <v>45981</v>
      </c>
      <c r="F1721" s="55">
        <v>77869</v>
      </c>
      <c r="G1721" s="55" t="s">
        <v>4293</v>
      </c>
      <c r="H1721" s="57">
        <v>678081</v>
      </c>
      <c r="I1721" s="58">
        <v>61028</v>
      </c>
      <c r="J1721" s="57">
        <v>49364</v>
      </c>
      <c r="K1721" s="57">
        <v>666417</v>
      </c>
      <c r="L1721" s="7" t="s">
        <v>51</v>
      </c>
      <c r="O1721" s="35">
        <f>IF(Table1[[#This Row],[Phân loại]]="Tồn đầu kỳ",Table1[[#This Row],[Tổng giá trị]],0)</f>
        <v>666417</v>
      </c>
      <c r="P1721" s="7">
        <f>IF(Table1[[#This Row],[Số còn phải thu ĐK]]&lt;&gt;0,0,IF(Table1[[#This Row],[Phân loại]]="Bán hàng",Table1[[#This Row],[Tổng giá trị]],-Table1[[#This Row],[Tổng giá trị]]))</f>
        <v>0</v>
      </c>
      <c r="Q1721" s="35">
        <f t="shared" ref="Q1721:Q1722" si="347">IF(M1721&lt;&gt;"",IF(O1721&lt;&gt;0,O1721,P1721),0)</f>
        <v>0</v>
      </c>
      <c r="R1721" s="7">
        <f>Table1[[#This Row],[Số còn phải thu ĐK]]+Table1[[#This Row],[Giá Trị HD sau CK]]-Table1[[#This Row],[Số tiền đã thu]]</f>
        <v>666417</v>
      </c>
      <c r="S1721" s="6">
        <f>IF(Table1[[#This Row],[Ngày hóa đơn]]&lt;&gt;"",Table1[[#This Row],[Ngày hóa đơn]],IF(Table1[[#This Row],[Ngày hạch toán]]&lt;&gt;"",Table1[[#This Row],[Ngày hạch toán]],""))</f>
        <v>45981</v>
      </c>
      <c r="T1721" s="7"/>
      <c r="U1721" s="6">
        <f>IF(Table1[[#This Row],[Ngày tính CN]]="","",S1721+T1721)</f>
        <v>45981</v>
      </c>
      <c r="V1721" s="35">
        <f ca="1">IF(Table1[[#This Row],[Hạn thanh toán]]="","",IF((U1721-NOW())&lt;0,0,(U1721-NOW())))</f>
        <v>0</v>
      </c>
      <c r="W1721" s="35"/>
      <c r="X1721" s="35">
        <f t="shared" ref="X1721:X1722" ca="1" si="348">IF(OR(U1721="",R1721=0),"",IF((U1721-NOW())&lt;0,-(U1721-NOW()),0))</f>
        <v>189.49032025462657</v>
      </c>
      <c r="Y1721" s="2" t="str">
        <f t="shared" ref="Y1721:Y1722" ca="1" si="349">IF(R1721=0,"Đã thanh toán",IF(X1721="","",IF(X1721&lt;=0,"Chưa đến hạn thanh toán",IF(X1721&lt;=30,"Nợ quá hạn 30 ngày",IF(X1721&lt;=60,"Nợ quá hạn từ 30 ngày đến 60 ngày",IF(X1721&lt;=90,"Nợ quá hạn từ 60 ngày đến 90 ngày",IF(X1721&lt;=120,"Nợ quá hạn từ 90 ngày đến 120 ngày","Nợ quá hạn hơn 120 ngày có khả năng mất thanh toán")))))))</f>
        <v>Nợ quá hạn hơn 120 ngày có khả năng mất thanh toán</v>
      </c>
      <c r="Z1721" s="51">
        <f t="shared" si="327"/>
        <v>45981</v>
      </c>
      <c r="AA1721" s="51" t="str">
        <f t="shared" si="328"/>
        <v/>
      </c>
      <c r="AD1721" s="2" t="str">
        <f>VLOOKUP($A1721,MA_KH!$A:$Q,MA_KH!O$1,0)</f>
        <v>TMART</v>
      </c>
      <c r="AE1721" s="2" t="str">
        <f>VLOOKUP($A1721,MA_KH!$A:$Q,MA_KH!P$1,0)</f>
        <v>CÔNG TY CỔ PHẦN T - MARTSTORES</v>
      </c>
    </row>
    <row r="1722" spans="1:31" ht="25.5" hidden="1" customHeight="1" x14ac:dyDescent="0.2">
      <c r="A1722" s="59" t="s">
        <v>22506</v>
      </c>
      <c r="B1722" s="59" t="s">
        <v>3960</v>
      </c>
      <c r="C1722" s="60">
        <v>45981</v>
      </c>
      <c r="D1722" s="59" t="s">
        <v>19507</v>
      </c>
      <c r="E1722" s="60">
        <v>45981</v>
      </c>
      <c r="F1722" s="59">
        <v>77870</v>
      </c>
      <c r="G1722" s="59" t="s">
        <v>4364</v>
      </c>
      <c r="H1722" s="61">
        <v>583055</v>
      </c>
      <c r="I1722" s="62">
        <v>52475</v>
      </c>
      <c r="J1722" s="61">
        <v>42446</v>
      </c>
      <c r="K1722" s="61">
        <v>573026</v>
      </c>
      <c r="L1722" s="7" t="s">
        <v>51</v>
      </c>
      <c r="O1722" s="35">
        <f>IF(Table1[[#This Row],[Phân loại]]="Tồn đầu kỳ",Table1[[#This Row],[Tổng giá trị]],0)</f>
        <v>573026</v>
      </c>
      <c r="P1722" s="7">
        <f>IF(Table1[[#This Row],[Số còn phải thu ĐK]]&lt;&gt;0,0,IF(Table1[[#This Row],[Phân loại]]="Bán hàng",Table1[[#This Row],[Tổng giá trị]],-Table1[[#This Row],[Tổng giá trị]]))</f>
        <v>0</v>
      </c>
      <c r="Q1722" s="35">
        <f t="shared" si="347"/>
        <v>0</v>
      </c>
      <c r="R1722" s="7">
        <f>Table1[[#This Row],[Số còn phải thu ĐK]]+Table1[[#This Row],[Giá Trị HD sau CK]]-Table1[[#This Row],[Số tiền đã thu]]</f>
        <v>573026</v>
      </c>
      <c r="S1722" s="6">
        <f>IF(Table1[[#This Row],[Ngày hóa đơn]]&lt;&gt;"",Table1[[#This Row],[Ngày hóa đơn]],IF(Table1[[#This Row],[Ngày hạch toán]]&lt;&gt;"",Table1[[#This Row],[Ngày hạch toán]],""))</f>
        <v>45981</v>
      </c>
      <c r="T1722" s="7"/>
      <c r="U1722" s="6">
        <f>IF(Table1[[#This Row],[Ngày tính CN]]="","",S1722+T1722)</f>
        <v>45981</v>
      </c>
      <c r="V1722" s="35">
        <f ca="1">IF(Table1[[#This Row],[Hạn thanh toán]]="","",IF((U1722-NOW())&lt;0,0,(U1722-NOW())))</f>
        <v>0</v>
      </c>
      <c r="W1722" s="35"/>
      <c r="X1722" s="35">
        <f t="shared" ca="1" si="348"/>
        <v>189.49032025462657</v>
      </c>
      <c r="Y1722" s="2" t="str">
        <f t="shared" ca="1" si="349"/>
        <v>Nợ quá hạn hơn 120 ngày có khả năng mất thanh toán</v>
      </c>
      <c r="Z1722" s="51">
        <f t="shared" si="327"/>
        <v>45981</v>
      </c>
      <c r="AA1722" s="51" t="str">
        <f t="shared" si="328"/>
        <v/>
      </c>
      <c r="AD1722" s="2" t="str">
        <f>VLOOKUP($A1722,MA_KH!$A:$Q,MA_KH!O$1,0)</f>
        <v>TMART</v>
      </c>
      <c r="AE1722" s="2" t="str">
        <f>VLOOKUP($A1722,MA_KH!$A:$Q,MA_KH!P$1,0)</f>
        <v>CÔNG TY CỔ PHẦN T - MARTSTORES</v>
      </c>
    </row>
    <row r="1723" spans="1:31" ht="25.5" hidden="1" customHeight="1" x14ac:dyDescent="0.2">
      <c r="A1723" s="55" t="s">
        <v>22506</v>
      </c>
      <c r="B1723" s="55" t="s">
        <v>3960</v>
      </c>
      <c r="C1723" s="56">
        <v>45981</v>
      </c>
      <c r="D1723" s="55" t="s">
        <v>19508</v>
      </c>
      <c r="E1723" s="56">
        <v>45981</v>
      </c>
      <c r="F1723" s="55">
        <v>77880</v>
      </c>
      <c r="G1723" s="55" t="s">
        <v>4261</v>
      </c>
      <c r="H1723" s="57">
        <v>1498683</v>
      </c>
      <c r="I1723" s="58">
        <v>134882</v>
      </c>
      <c r="J1723" s="57">
        <v>109104</v>
      </c>
      <c r="K1723" s="57">
        <v>1472905</v>
      </c>
      <c r="L1723" s="7" t="s">
        <v>51</v>
      </c>
      <c r="O1723" s="35">
        <f>IF(Table1[[#This Row],[Phân loại]]="Tồn đầu kỳ",Table1[[#This Row],[Tổng giá trị]],0)</f>
        <v>1472905</v>
      </c>
      <c r="P1723" s="7">
        <f>IF(Table1[[#This Row],[Số còn phải thu ĐK]]&lt;&gt;0,0,IF(Table1[[#This Row],[Phân loại]]="Bán hàng",Table1[[#This Row],[Tổng giá trị]],-Table1[[#This Row],[Tổng giá trị]]))</f>
        <v>0</v>
      </c>
      <c r="Q1723" s="35">
        <f t="shared" ref="Q1723:Q1742" si="350">IF(M1723&lt;&gt;"",IF(O1723&lt;&gt;0,O1723,P1723),0)</f>
        <v>0</v>
      </c>
      <c r="R1723" s="7">
        <f>Table1[[#This Row],[Số còn phải thu ĐK]]+Table1[[#This Row],[Giá Trị HD sau CK]]-Table1[[#This Row],[Số tiền đã thu]]</f>
        <v>1472905</v>
      </c>
      <c r="S1723" s="6">
        <f>IF(Table1[[#This Row],[Ngày hóa đơn]]&lt;&gt;"",Table1[[#This Row],[Ngày hóa đơn]],IF(Table1[[#This Row],[Ngày hạch toán]]&lt;&gt;"",Table1[[#This Row],[Ngày hạch toán]],""))</f>
        <v>45981</v>
      </c>
      <c r="T1723" s="7"/>
      <c r="U1723" s="6">
        <f>IF(Table1[[#This Row],[Ngày tính CN]]="","",S1723+T1723)</f>
        <v>45981</v>
      </c>
      <c r="V1723" s="35">
        <f ca="1">IF(Table1[[#This Row],[Hạn thanh toán]]="","",IF((U1723-NOW())&lt;0,0,(U1723-NOW())))</f>
        <v>0</v>
      </c>
      <c r="W1723" s="35"/>
      <c r="X1723" s="35">
        <f t="shared" ref="X1723:X1742" ca="1" si="351">IF(OR(U1723="",R1723=0),"",IF((U1723-NOW())&lt;0,-(U1723-NOW()),0))</f>
        <v>189.49032025462657</v>
      </c>
      <c r="Y1723" s="2" t="str">
        <f t="shared" ref="Y1723:Y1742" ca="1" si="352">IF(R1723=0,"Đã thanh toán",IF(X1723="","",IF(X1723&lt;=0,"Chưa đến hạn thanh toán",IF(X1723&lt;=30,"Nợ quá hạn 30 ngày",IF(X1723&lt;=60,"Nợ quá hạn từ 30 ngày đến 60 ngày",IF(X1723&lt;=90,"Nợ quá hạn từ 60 ngày đến 90 ngày",IF(X1723&lt;=120,"Nợ quá hạn từ 90 ngày đến 120 ngày","Nợ quá hạn hơn 120 ngày có khả năng mất thanh toán")))))))</f>
        <v>Nợ quá hạn hơn 120 ngày có khả năng mất thanh toán</v>
      </c>
      <c r="Z1723" s="51">
        <f t="shared" si="327"/>
        <v>45981</v>
      </c>
      <c r="AA1723" s="51" t="str">
        <f t="shared" si="328"/>
        <v/>
      </c>
      <c r="AD1723" s="2" t="str">
        <f>VLOOKUP($A1723,MA_KH!$A:$Q,MA_KH!O$1,0)</f>
        <v>TMART</v>
      </c>
      <c r="AE1723" s="2" t="str">
        <f>VLOOKUP($A1723,MA_KH!$A:$Q,MA_KH!P$1,0)</f>
        <v>CÔNG TY CỔ PHẦN T - MARTSTORES</v>
      </c>
    </row>
    <row r="1724" spans="1:31" ht="25.5" hidden="1" customHeight="1" x14ac:dyDescent="0.2">
      <c r="A1724" s="55" t="s">
        <v>22506</v>
      </c>
      <c r="B1724" s="55" t="s">
        <v>3960</v>
      </c>
      <c r="C1724" s="56">
        <v>45981</v>
      </c>
      <c r="D1724" s="55" t="s">
        <v>19509</v>
      </c>
      <c r="E1724" s="56">
        <v>45981</v>
      </c>
      <c r="F1724" s="55">
        <v>77881</v>
      </c>
      <c r="G1724" s="55" t="s">
        <v>4215</v>
      </c>
      <c r="H1724" s="57">
        <v>1038000</v>
      </c>
      <c r="I1724" s="58">
        <v>93421</v>
      </c>
      <c r="J1724" s="57">
        <v>75566</v>
      </c>
      <c r="K1724" s="57">
        <v>1020145</v>
      </c>
      <c r="L1724" s="7" t="s">
        <v>51</v>
      </c>
      <c r="O1724" s="35">
        <f>IF(Table1[[#This Row],[Phân loại]]="Tồn đầu kỳ",Table1[[#This Row],[Tổng giá trị]],0)</f>
        <v>1020145</v>
      </c>
      <c r="P1724" s="7">
        <f>IF(Table1[[#This Row],[Số còn phải thu ĐK]]&lt;&gt;0,0,IF(Table1[[#This Row],[Phân loại]]="Bán hàng",Table1[[#This Row],[Tổng giá trị]],-Table1[[#This Row],[Tổng giá trị]]))</f>
        <v>0</v>
      </c>
      <c r="Q1724" s="35">
        <f t="shared" si="350"/>
        <v>0</v>
      </c>
      <c r="R1724" s="7">
        <f>Table1[[#This Row],[Số còn phải thu ĐK]]+Table1[[#This Row],[Giá Trị HD sau CK]]-Table1[[#This Row],[Số tiền đã thu]]</f>
        <v>1020145</v>
      </c>
      <c r="S1724" s="6">
        <f>IF(Table1[[#This Row],[Ngày hóa đơn]]&lt;&gt;"",Table1[[#This Row],[Ngày hóa đơn]],IF(Table1[[#This Row],[Ngày hạch toán]]&lt;&gt;"",Table1[[#This Row],[Ngày hạch toán]],""))</f>
        <v>45981</v>
      </c>
      <c r="T1724" s="7"/>
      <c r="U1724" s="6">
        <f>IF(Table1[[#This Row],[Ngày tính CN]]="","",S1724+T1724)</f>
        <v>45981</v>
      </c>
      <c r="V1724" s="35">
        <f ca="1">IF(Table1[[#This Row],[Hạn thanh toán]]="","",IF((U1724-NOW())&lt;0,0,(U1724-NOW())))</f>
        <v>0</v>
      </c>
      <c r="W1724" s="35"/>
      <c r="X1724" s="35">
        <f t="shared" ca="1" si="351"/>
        <v>189.49032025462657</v>
      </c>
      <c r="Y1724" s="2" t="str">
        <f t="shared" ca="1" si="352"/>
        <v>Nợ quá hạn hơn 120 ngày có khả năng mất thanh toán</v>
      </c>
      <c r="Z1724" s="51">
        <f t="shared" si="327"/>
        <v>45981</v>
      </c>
      <c r="AA1724" s="51" t="str">
        <f t="shared" si="328"/>
        <v/>
      </c>
      <c r="AD1724" s="2" t="str">
        <f>VLOOKUP($A1724,MA_KH!$A:$Q,MA_KH!O$1,0)</f>
        <v>TMART</v>
      </c>
      <c r="AE1724" s="2" t="str">
        <f>VLOOKUP($A1724,MA_KH!$A:$Q,MA_KH!P$1,0)</f>
        <v>CÔNG TY CỔ PHẦN T - MARTSTORES</v>
      </c>
    </row>
    <row r="1725" spans="1:31" ht="25.5" hidden="1" customHeight="1" x14ac:dyDescent="0.2">
      <c r="A1725" s="55" t="s">
        <v>22506</v>
      </c>
      <c r="B1725" s="55" t="s">
        <v>3960</v>
      </c>
      <c r="C1725" s="56">
        <v>45981</v>
      </c>
      <c r="D1725" s="55" t="s">
        <v>19510</v>
      </c>
      <c r="E1725" s="56">
        <v>45981</v>
      </c>
      <c r="F1725" s="55">
        <v>77882</v>
      </c>
      <c r="G1725" s="55" t="s">
        <v>4214</v>
      </c>
      <c r="H1725" s="57">
        <v>509250</v>
      </c>
      <c r="I1725" s="58">
        <v>45833</v>
      </c>
      <c r="J1725" s="57">
        <v>37073</v>
      </c>
      <c r="K1725" s="57">
        <v>500490</v>
      </c>
      <c r="L1725" s="7" t="s">
        <v>51</v>
      </c>
      <c r="O1725" s="35">
        <f>IF(Table1[[#This Row],[Phân loại]]="Tồn đầu kỳ",Table1[[#This Row],[Tổng giá trị]],0)</f>
        <v>500490</v>
      </c>
      <c r="P1725" s="7">
        <f>IF(Table1[[#This Row],[Số còn phải thu ĐK]]&lt;&gt;0,0,IF(Table1[[#This Row],[Phân loại]]="Bán hàng",Table1[[#This Row],[Tổng giá trị]],-Table1[[#This Row],[Tổng giá trị]]))</f>
        <v>0</v>
      </c>
      <c r="Q1725" s="35">
        <f t="shared" si="350"/>
        <v>0</v>
      </c>
      <c r="R1725" s="7">
        <f>Table1[[#This Row],[Số còn phải thu ĐK]]+Table1[[#This Row],[Giá Trị HD sau CK]]-Table1[[#This Row],[Số tiền đã thu]]</f>
        <v>500490</v>
      </c>
      <c r="S1725" s="6">
        <f>IF(Table1[[#This Row],[Ngày hóa đơn]]&lt;&gt;"",Table1[[#This Row],[Ngày hóa đơn]],IF(Table1[[#This Row],[Ngày hạch toán]]&lt;&gt;"",Table1[[#This Row],[Ngày hạch toán]],""))</f>
        <v>45981</v>
      </c>
      <c r="T1725" s="7"/>
      <c r="U1725" s="6">
        <f>IF(Table1[[#This Row],[Ngày tính CN]]="","",S1725+T1725)</f>
        <v>45981</v>
      </c>
      <c r="V1725" s="35">
        <f ca="1">IF(Table1[[#This Row],[Hạn thanh toán]]="","",IF((U1725-NOW())&lt;0,0,(U1725-NOW())))</f>
        <v>0</v>
      </c>
      <c r="W1725" s="35"/>
      <c r="X1725" s="35">
        <f t="shared" ca="1" si="351"/>
        <v>189.49032025462657</v>
      </c>
      <c r="Y1725" s="2" t="str">
        <f t="shared" ca="1" si="352"/>
        <v>Nợ quá hạn hơn 120 ngày có khả năng mất thanh toán</v>
      </c>
      <c r="Z1725" s="51">
        <f t="shared" si="327"/>
        <v>45981</v>
      </c>
      <c r="AA1725" s="51" t="str">
        <f t="shared" si="328"/>
        <v/>
      </c>
      <c r="AD1725" s="2" t="str">
        <f>VLOOKUP($A1725,MA_KH!$A:$Q,MA_KH!O$1,0)</f>
        <v>TMART</v>
      </c>
      <c r="AE1725" s="2" t="str">
        <f>VLOOKUP($A1725,MA_KH!$A:$Q,MA_KH!P$1,0)</f>
        <v>CÔNG TY CỔ PHẦN T - MARTSTORES</v>
      </c>
    </row>
    <row r="1726" spans="1:31" ht="25.5" hidden="1" customHeight="1" x14ac:dyDescent="0.2">
      <c r="A1726" s="55" t="s">
        <v>22506</v>
      </c>
      <c r="B1726" s="55" t="s">
        <v>3960</v>
      </c>
      <c r="C1726" s="56">
        <v>45981</v>
      </c>
      <c r="D1726" s="55" t="s">
        <v>19511</v>
      </c>
      <c r="E1726" s="56">
        <v>45981</v>
      </c>
      <c r="F1726" s="55">
        <v>77883</v>
      </c>
      <c r="G1726" s="55" t="s">
        <v>4250</v>
      </c>
      <c r="H1726" s="57">
        <v>1244603</v>
      </c>
      <c r="I1726" s="58">
        <v>112015</v>
      </c>
      <c r="J1726" s="57">
        <v>90607</v>
      </c>
      <c r="K1726" s="57">
        <v>1223195</v>
      </c>
      <c r="L1726" s="7" t="s">
        <v>51</v>
      </c>
      <c r="O1726" s="35">
        <f>IF(Table1[[#This Row],[Phân loại]]="Tồn đầu kỳ",Table1[[#This Row],[Tổng giá trị]],0)</f>
        <v>1223195</v>
      </c>
      <c r="P1726" s="7">
        <f>IF(Table1[[#This Row],[Số còn phải thu ĐK]]&lt;&gt;0,0,IF(Table1[[#This Row],[Phân loại]]="Bán hàng",Table1[[#This Row],[Tổng giá trị]],-Table1[[#This Row],[Tổng giá trị]]))</f>
        <v>0</v>
      </c>
      <c r="Q1726" s="35">
        <f t="shared" si="350"/>
        <v>0</v>
      </c>
      <c r="R1726" s="7">
        <f>Table1[[#This Row],[Số còn phải thu ĐK]]+Table1[[#This Row],[Giá Trị HD sau CK]]-Table1[[#This Row],[Số tiền đã thu]]</f>
        <v>1223195</v>
      </c>
      <c r="S1726" s="6">
        <f>IF(Table1[[#This Row],[Ngày hóa đơn]]&lt;&gt;"",Table1[[#This Row],[Ngày hóa đơn]],IF(Table1[[#This Row],[Ngày hạch toán]]&lt;&gt;"",Table1[[#This Row],[Ngày hạch toán]],""))</f>
        <v>45981</v>
      </c>
      <c r="T1726" s="7"/>
      <c r="U1726" s="6">
        <f>IF(Table1[[#This Row],[Ngày tính CN]]="","",S1726+T1726)</f>
        <v>45981</v>
      </c>
      <c r="V1726" s="35">
        <f ca="1">IF(Table1[[#This Row],[Hạn thanh toán]]="","",IF((U1726-NOW())&lt;0,0,(U1726-NOW())))</f>
        <v>0</v>
      </c>
      <c r="W1726" s="35"/>
      <c r="X1726" s="35">
        <f t="shared" ca="1" si="351"/>
        <v>189.49032025462657</v>
      </c>
      <c r="Y1726" s="2" t="str">
        <f t="shared" ca="1" si="352"/>
        <v>Nợ quá hạn hơn 120 ngày có khả năng mất thanh toán</v>
      </c>
      <c r="Z1726" s="51">
        <f t="shared" si="327"/>
        <v>45981</v>
      </c>
      <c r="AA1726" s="51" t="str">
        <f t="shared" si="328"/>
        <v/>
      </c>
      <c r="AD1726" s="2" t="str">
        <f>VLOOKUP($A1726,MA_KH!$A:$Q,MA_KH!O$1,0)</f>
        <v>TMART</v>
      </c>
      <c r="AE1726" s="2" t="str">
        <f>VLOOKUP($A1726,MA_KH!$A:$Q,MA_KH!P$1,0)</f>
        <v>CÔNG TY CỔ PHẦN T - MARTSTORES</v>
      </c>
    </row>
    <row r="1727" spans="1:31" ht="25.5" hidden="1" customHeight="1" x14ac:dyDescent="0.2">
      <c r="A1727" s="55" t="s">
        <v>22506</v>
      </c>
      <c r="B1727" s="55" t="s">
        <v>3960</v>
      </c>
      <c r="C1727" s="56">
        <v>45981</v>
      </c>
      <c r="D1727" s="55" t="s">
        <v>19512</v>
      </c>
      <c r="E1727" s="56">
        <v>45981</v>
      </c>
      <c r="F1727" s="55">
        <v>77884</v>
      </c>
      <c r="G1727" s="55" t="s">
        <v>4257</v>
      </c>
      <c r="H1727" s="57">
        <v>1553606</v>
      </c>
      <c r="I1727" s="58">
        <v>139825</v>
      </c>
      <c r="J1727" s="57">
        <v>113102</v>
      </c>
      <c r="K1727" s="57">
        <v>1526883</v>
      </c>
      <c r="L1727" s="7" t="s">
        <v>51</v>
      </c>
      <c r="O1727" s="35">
        <f>IF(Table1[[#This Row],[Phân loại]]="Tồn đầu kỳ",Table1[[#This Row],[Tổng giá trị]],0)</f>
        <v>1526883</v>
      </c>
      <c r="P1727" s="7">
        <f>IF(Table1[[#This Row],[Số còn phải thu ĐK]]&lt;&gt;0,0,IF(Table1[[#This Row],[Phân loại]]="Bán hàng",Table1[[#This Row],[Tổng giá trị]],-Table1[[#This Row],[Tổng giá trị]]))</f>
        <v>0</v>
      </c>
      <c r="Q1727" s="35">
        <f t="shared" si="350"/>
        <v>0</v>
      </c>
      <c r="R1727" s="7">
        <f>Table1[[#This Row],[Số còn phải thu ĐK]]+Table1[[#This Row],[Giá Trị HD sau CK]]-Table1[[#This Row],[Số tiền đã thu]]</f>
        <v>1526883</v>
      </c>
      <c r="S1727" s="6">
        <f>IF(Table1[[#This Row],[Ngày hóa đơn]]&lt;&gt;"",Table1[[#This Row],[Ngày hóa đơn]],IF(Table1[[#This Row],[Ngày hạch toán]]&lt;&gt;"",Table1[[#This Row],[Ngày hạch toán]],""))</f>
        <v>45981</v>
      </c>
      <c r="T1727" s="7"/>
      <c r="U1727" s="6">
        <f>IF(Table1[[#This Row],[Ngày tính CN]]="","",S1727+T1727)</f>
        <v>45981</v>
      </c>
      <c r="V1727" s="35">
        <f ca="1">IF(Table1[[#This Row],[Hạn thanh toán]]="","",IF((U1727-NOW())&lt;0,0,(U1727-NOW())))</f>
        <v>0</v>
      </c>
      <c r="W1727" s="35"/>
      <c r="X1727" s="35">
        <f t="shared" ca="1" si="351"/>
        <v>189.49032025462657</v>
      </c>
      <c r="Y1727" s="2" t="str">
        <f t="shared" ca="1" si="352"/>
        <v>Nợ quá hạn hơn 120 ngày có khả năng mất thanh toán</v>
      </c>
      <c r="Z1727" s="51">
        <f t="shared" si="327"/>
        <v>45981</v>
      </c>
      <c r="AA1727" s="51" t="str">
        <f t="shared" si="328"/>
        <v/>
      </c>
      <c r="AD1727" s="2" t="str">
        <f>VLOOKUP($A1727,MA_KH!$A:$Q,MA_KH!O$1,0)</f>
        <v>TMART</v>
      </c>
      <c r="AE1727" s="2" t="str">
        <f>VLOOKUP($A1727,MA_KH!$A:$Q,MA_KH!P$1,0)</f>
        <v>CÔNG TY CỔ PHẦN T - MARTSTORES</v>
      </c>
    </row>
    <row r="1728" spans="1:31" ht="25.5" hidden="1" customHeight="1" x14ac:dyDescent="0.2">
      <c r="A1728" s="55" t="s">
        <v>22506</v>
      </c>
      <c r="B1728" s="55" t="s">
        <v>3960</v>
      </c>
      <c r="C1728" s="56">
        <v>45981</v>
      </c>
      <c r="D1728" s="55" t="s">
        <v>19513</v>
      </c>
      <c r="E1728" s="56">
        <v>45981</v>
      </c>
      <c r="F1728" s="55">
        <v>77885</v>
      </c>
      <c r="G1728" s="55" t="s">
        <v>4258</v>
      </c>
      <c r="H1728" s="57">
        <v>940755</v>
      </c>
      <c r="I1728" s="58">
        <v>84669</v>
      </c>
      <c r="J1728" s="57">
        <v>68487</v>
      </c>
      <c r="K1728" s="57">
        <v>924573</v>
      </c>
      <c r="L1728" s="7" t="s">
        <v>51</v>
      </c>
      <c r="O1728" s="35">
        <f>IF(Table1[[#This Row],[Phân loại]]="Tồn đầu kỳ",Table1[[#This Row],[Tổng giá trị]],0)</f>
        <v>924573</v>
      </c>
      <c r="P1728" s="7">
        <f>IF(Table1[[#This Row],[Số còn phải thu ĐK]]&lt;&gt;0,0,IF(Table1[[#This Row],[Phân loại]]="Bán hàng",Table1[[#This Row],[Tổng giá trị]],-Table1[[#This Row],[Tổng giá trị]]))</f>
        <v>0</v>
      </c>
      <c r="Q1728" s="35">
        <f t="shared" si="350"/>
        <v>0</v>
      </c>
      <c r="R1728" s="7">
        <f>Table1[[#This Row],[Số còn phải thu ĐK]]+Table1[[#This Row],[Giá Trị HD sau CK]]-Table1[[#This Row],[Số tiền đã thu]]</f>
        <v>924573</v>
      </c>
      <c r="S1728" s="6">
        <f>IF(Table1[[#This Row],[Ngày hóa đơn]]&lt;&gt;"",Table1[[#This Row],[Ngày hóa đơn]],IF(Table1[[#This Row],[Ngày hạch toán]]&lt;&gt;"",Table1[[#This Row],[Ngày hạch toán]],""))</f>
        <v>45981</v>
      </c>
      <c r="T1728" s="7"/>
      <c r="U1728" s="6">
        <f>IF(Table1[[#This Row],[Ngày tính CN]]="","",S1728+T1728)</f>
        <v>45981</v>
      </c>
      <c r="V1728" s="35">
        <f ca="1">IF(Table1[[#This Row],[Hạn thanh toán]]="","",IF((U1728-NOW())&lt;0,0,(U1728-NOW())))</f>
        <v>0</v>
      </c>
      <c r="W1728" s="35"/>
      <c r="X1728" s="35">
        <f t="shared" ca="1" si="351"/>
        <v>189.49032025462657</v>
      </c>
      <c r="Y1728" s="2" t="str">
        <f t="shared" ca="1" si="352"/>
        <v>Nợ quá hạn hơn 120 ngày có khả năng mất thanh toán</v>
      </c>
      <c r="Z1728" s="51">
        <f t="shared" si="327"/>
        <v>45981</v>
      </c>
      <c r="AA1728" s="51" t="str">
        <f t="shared" si="328"/>
        <v/>
      </c>
      <c r="AD1728" s="2" t="str">
        <f>VLOOKUP($A1728,MA_KH!$A:$Q,MA_KH!O$1,0)</f>
        <v>TMART</v>
      </c>
      <c r="AE1728" s="2" t="str">
        <f>VLOOKUP($A1728,MA_KH!$A:$Q,MA_KH!P$1,0)</f>
        <v>CÔNG TY CỔ PHẦN T - MARTSTORES</v>
      </c>
    </row>
    <row r="1729" spans="1:31" ht="25.5" hidden="1" customHeight="1" x14ac:dyDescent="0.2">
      <c r="A1729" s="55" t="s">
        <v>22506</v>
      </c>
      <c r="B1729" s="55" t="s">
        <v>3960</v>
      </c>
      <c r="C1729" s="56">
        <v>45981</v>
      </c>
      <c r="D1729" s="55" t="s">
        <v>19514</v>
      </c>
      <c r="E1729" s="56">
        <v>45981</v>
      </c>
      <c r="F1729" s="55">
        <v>77886</v>
      </c>
      <c r="G1729" s="55" t="s">
        <v>4249</v>
      </c>
      <c r="H1729" s="57">
        <v>1444815</v>
      </c>
      <c r="I1729" s="58">
        <v>130035</v>
      </c>
      <c r="J1729" s="57">
        <v>105182</v>
      </c>
      <c r="K1729" s="57">
        <v>1419962</v>
      </c>
      <c r="L1729" s="7" t="s">
        <v>51</v>
      </c>
      <c r="O1729" s="35">
        <f>IF(Table1[[#This Row],[Phân loại]]="Tồn đầu kỳ",Table1[[#This Row],[Tổng giá trị]],0)</f>
        <v>1419962</v>
      </c>
      <c r="P1729" s="7">
        <f>IF(Table1[[#This Row],[Số còn phải thu ĐK]]&lt;&gt;0,0,IF(Table1[[#This Row],[Phân loại]]="Bán hàng",Table1[[#This Row],[Tổng giá trị]],-Table1[[#This Row],[Tổng giá trị]]))</f>
        <v>0</v>
      </c>
      <c r="Q1729" s="35">
        <f t="shared" si="350"/>
        <v>0</v>
      </c>
      <c r="R1729" s="7">
        <f>Table1[[#This Row],[Số còn phải thu ĐK]]+Table1[[#This Row],[Giá Trị HD sau CK]]-Table1[[#This Row],[Số tiền đã thu]]</f>
        <v>1419962</v>
      </c>
      <c r="S1729" s="6">
        <f>IF(Table1[[#This Row],[Ngày hóa đơn]]&lt;&gt;"",Table1[[#This Row],[Ngày hóa đơn]],IF(Table1[[#This Row],[Ngày hạch toán]]&lt;&gt;"",Table1[[#This Row],[Ngày hạch toán]],""))</f>
        <v>45981</v>
      </c>
      <c r="T1729" s="7"/>
      <c r="U1729" s="6">
        <f>IF(Table1[[#This Row],[Ngày tính CN]]="","",S1729+T1729)</f>
        <v>45981</v>
      </c>
      <c r="V1729" s="35">
        <f ca="1">IF(Table1[[#This Row],[Hạn thanh toán]]="","",IF((U1729-NOW())&lt;0,0,(U1729-NOW())))</f>
        <v>0</v>
      </c>
      <c r="W1729" s="35"/>
      <c r="X1729" s="35">
        <f t="shared" ca="1" si="351"/>
        <v>189.49032025462657</v>
      </c>
      <c r="Y1729" s="2" t="str">
        <f t="shared" ca="1" si="352"/>
        <v>Nợ quá hạn hơn 120 ngày có khả năng mất thanh toán</v>
      </c>
      <c r="Z1729" s="51">
        <f t="shared" si="327"/>
        <v>45981</v>
      </c>
      <c r="AA1729" s="51" t="str">
        <f t="shared" si="328"/>
        <v/>
      </c>
      <c r="AD1729" s="2" t="str">
        <f>VLOOKUP($A1729,MA_KH!$A:$Q,MA_KH!O$1,0)</f>
        <v>TMART</v>
      </c>
      <c r="AE1729" s="2" t="str">
        <f>VLOOKUP($A1729,MA_KH!$A:$Q,MA_KH!P$1,0)</f>
        <v>CÔNG TY CỔ PHẦN T - MARTSTORES</v>
      </c>
    </row>
    <row r="1730" spans="1:31" ht="25.5" hidden="1" customHeight="1" x14ac:dyDescent="0.2">
      <c r="A1730" s="55" t="s">
        <v>22506</v>
      </c>
      <c r="B1730" s="55" t="s">
        <v>3960</v>
      </c>
      <c r="C1730" s="56">
        <v>45981</v>
      </c>
      <c r="D1730" s="55" t="s">
        <v>19515</v>
      </c>
      <c r="E1730" s="56">
        <v>45981</v>
      </c>
      <c r="F1730" s="55">
        <v>77887</v>
      </c>
      <c r="G1730" s="55" t="s">
        <v>4216</v>
      </c>
      <c r="H1730" s="57">
        <v>1240844</v>
      </c>
      <c r="I1730" s="58">
        <v>111677</v>
      </c>
      <c r="J1730" s="57">
        <v>90333</v>
      </c>
      <c r="K1730" s="57">
        <v>1219500</v>
      </c>
      <c r="L1730" s="7" t="s">
        <v>51</v>
      </c>
      <c r="O1730" s="35">
        <f>IF(Table1[[#This Row],[Phân loại]]="Tồn đầu kỳ",Table1[[#This Row],[Tổng giá trị]],0)</f>
        <v>1219500</v>
      </c>
      <c r="P1730" s="7">
        <f>IF(Table1[[#This Row],[Số còn phải thu ĐK]]&lt;&gt;0,0,IF(Table1[[#This Row],[Phân loại]]="Bán hàng",Table1[[#This Row],[Tổng giá trị]],-Table1[[#This Row],[Tổng giá trị]]))</f>
        <v>0</v>
      </c>
      <c r="Q1730" s="35">
        <f t="shared" si="350"/>
        <v>0</v>
      </c>
      <c r="R1730" s="7">
        <f>Table1[[#This Row],[Số còn phải thu ĐK]]+Table1[[#This Row],[Giá Trị HD sau CK]]-Table1[[#This Row],[Số tiền đã thu]]</f>
        <v>1219500</v>
      </c>
      <c r="S1730" s="6">
        <f>IF(Table1[[#This Row],[Ngày hóa đơn]]&lt;&gt;"",Table1[[#This Row],[Ngày hóa đơn]],IF(Table1[[#This Row],[Ngày hạch toán]]&lt;&gt;"",Table1[[#This Row],[Ngày hạch toán]],""))</f>
        <v>45981</v>
      </c>
      <c r="T1730" s="7"/>
      <c r="U1730" s="6">
        <f>IF(Table1[[#This Row],[Ngày tính CN]]="","",S1730+T1730)</f>
        <v>45981</v>
      </c>
      <c r="V1730" s="35">
        <f ca="1">IF(Table1[[#This Row],[Hạn thanh toán]]="","",IF((U1730-NOW())&lt;0,0,(U1730-NOW())))</f>
        <v>0</v>
      </c>
      <c r="W1730" s="35"/>
      <c r="X1730" s="35">
        <f t="shared" ca="1" si="351"/>
        <v>189.49032025462657</v>
      </c>
      <c r="Y1730" s="2" t="str">
        <f t="shared" ca="1" si="352"/>
        <v>Nợ quá hạn hơn 120 ngày có khả năng mất thanh toán</v>
      </c>
      <c r="Z1730" s="51">
        <f t="shared" si="327"/>
        <v>45981</v>
      </c>
      <c r="AA1730" s="51" t="str">
        <f t="shared" si="328"/>
        <v/>
      </c>
      <c r="AD1730" s="2" t="str">
        <f>VLOOKUP($A1730,MA_KH!$A:$Q,MA_KH!O$1,0)</f>
        <v>TMART</v>
      </c>
      <c r="AE1730" s="2" t="str">
        <f>VLOOKUP($A1730,MA_KH!$A:$Q,MA_KH!P$1,0)</f>
        <v>CÔNG TY CỔ PHẦN T - MARTSTORES</v>
      </c>
    </row>
    <row r="1731" spans="1:31" ht="25.5" hidden="1" customHeight="1" x14ac:dyDescent="0.2">
      <c r="A1731" s="55" t="s">
        <v>22506</v>
      </c>
      <c r="B1731" s="55" t="s">
        <v>3960</v>
      </c>
      <c r="C1731" s="56">
        <v>45981</v>
      </c>
      <c r="D1731" s="55" t="s">
        <v>19516</v>
      </c>
      <c r="E1731" s="56">
        <v>45981</v>
      </c>
      <c r="F1731" s="55">
        <v>77888</v>
      </c>
      <c r="G1731" s="55" t="s">
        <v>4255</v>
      </c>
      <c r="H1731" s="57">
        <v>234285</v>
      </c>
      <c r="I1731" s="58">
        <v>21086</v>
      </c>
      <c r="J1731" s="57">
        <v>17056</v>
      </c>
      <c r="K1731" s="57">
        <v>230255</v>
      </c>
      <c r="L1731" s="7" t="s">
        <v>51</v>
      </c>
      <c r="O1731" s="35">
        <f>IF(Table1[[#This Row],[Phân loại]]="Tồn đầu kỳ",Table1[[#This Row],[Tổng giá trị]],0)</f>
        <v>230255</v>
      </c>
      <c r="P1731" s="7">
        <f>IF(Table1[[#This Row],[Số còn phải thu ĐK]]&lt;&gt;0,0,IF(Table1[[#This Row],[Phân loại]]="Bán hàng",Table1[[#This Row],[Tổng giá trị]],-Table1[[#This Row],[Tổng giá trị]]))</f>
        <v>0</v>
      </c>
      <c r="Q1731" s="35">
        <f t="shared" si="350"/>
        <v>0</v>
      </c>
      <c r="R1731" s="7">
        <f>Table1[[#This Row],[Số còn phải thu ĐK]]+Table1[[#This Row],[Giá Trị HD sau CK]]-Table1[[#This Row],[Số tiền đã thu]]</f>
        <v>230255</v>
      </c>
      <c r="S1731" s="6">
        <f>IF(Table1[[#This Row],[Ngày hóa đơn]]&lt;&gt;"",Table1[[#This Row],[Ngày hóa đơn]],IF(Table1[[#This Row],[Ngày hạch toán]]&lt;&gt;"",Table1[[#This Row],[Ngày hạch toán]],""))</f>
        <v>45981</v>
      </c>
      <c r="T1731" s="7"/>
      <c r="U1731" s="6">
        <f>IF(Table1[[#This Row],[Ngày tính CN]]="","",S1731+T1731)</f>
        <v>45981</v>
      </c>
      <c r="V1731" s="35">
        <f ca="1">IF(Table1[[#This Row],[Hạn thanh toán]]="","",IF((U1731-NOW())&lt;0,0,(U1731-NOW())))</f>
        <v>0</v>
      </c>
      <c r="W1731" s="35"/>
      <c r="X1731" s="35">
        <f t="shared" ca="1" si="351"/>
        <v>189.49032025462657</v>
      </c>
      <c r="Y1731" s="2" t="str">
        <f t="shared" ca="1" si="352"/>
        <v>Nợ quá hạn hơn 120 ngày có khả năng mất thanh toán</v>
      </c>
      <c r="Z1731" s="51">
        <f t="shared" si="327"/>
        <v>45981</v>
      </c>
      <c r="AA1731" s="51" t="str">
        <f t="shared" si="328"/>
        <v/>
      </c>
      <c r="AD1731" s="2" t="str">
        <f>VLOOKUP($A1731,MA_KH!$A:$Q,MA_KH!O$1,0)</f>
        <v>TMART</v>
      </c>
      <c r="AE1731" s="2" t="str">
        <f>VLOOKUP($A1731,MA_KH!$A:$Q,MA_KH!P$1,0)</f>
        <v>CÔNG TY CỔ PHẦN T - MARTSTORES</v>
      </c>
    </row>
    <row r="1732" spans="1:31" ht="25.5" hidden="1" customHeight="1" x14ac:dyDescent="0.2">
      <c r="A1732" s="55" t="s">
        <v>22506</v>
      </c>
      <c r="B1732" s="55" t="s">
        <v>3960</v>
      </c>
      <c r="C1732" s="56">
        <v>45981</v>
      </c>
      <c r="D1732" s="55" t="s">
        <v>19517</v>
      </c>
      <c r="E1732" s="56">
        <v>45981</v>
      </c>
      <c r="F1732" s="55">
        <v>77889</v>
      </c>
      <c r="G1732" s="55" t="s">
        <v>4430</v>
      </c>
      <c r="H1732" s="57">
        <v>586146</v>
      </c>
      <c r="I1732" s="58">
        <v>52754</v>
      </c>
      <c r="J1732" s="57">
        <v>42671</v>
      </c>
      <c r="K1732" s="57">
        <v>576063</v>
      </c>
      <c r="L1732" s="7" t="s">
        <v>51</v>
      </c>
      <c r="O1732" s="35">
        <f>IF(Table1[[#This Row],[Phân loại]]="Tồn đầu kỳ",Table1[[#This Row],[Tổng giá trị]],0)</f>
        <v>576063</v>
      </c>
      <c r="P1732" s="7">
        <f>IF(Table1[[#This Row],[Số còn phải thu ĐK]]&lt;&gt;0,0,IF(Table1[[#This Row],[Phân loại]]="Bán hàng",Table1[[#This Row],[Tổng giá trị]],-Table1[[#This Row],[Tổng giá trị]]))</f>
        <v>0</v>
      </c>
      <c r="Q1732" s="35">
        <f t="shared" si="350"/>
        <v>0</v>
      </c>
      <c r="R1732" s="7">
        <f>Table1[[#This Row],[Số còn phải thu ĐK]]+Table1[[#This Row],[Giá Trị HD sau CK]]-Table1[[#This Row],[Số tiền đã thu]]</f>
        <v>576063</v>
      </c>
      <c r="S1732" s="6">
        <f>IF(Table1[[#This Row],[Ngày hóa đơn]]&lt;&gt;"",Table1[[#This Row],[Ngày hóa đơn]],IF(Table1[[#This Row],[Ngày hạch toán]]&lt;&gt;"",Table1[[#This Row],[Ngày hạch toán]],""))</f>
        <v>45981</v>
      </c>
      <c r="T1732" s="7"/>
      <c r="U1732" s="6">
        <f>IF(Table1[[#This Row],[Ngày tính CN]]="","",S1732+T1732)</f>
        <v>45981</v>
      </c>
      <c r="V1732" s="35">
        <f ca="1">IF(Table1[[#This Row],[Hạn thanh toán]]="","",IF((U1732-NOW())&lt;0,0,(U1732-NOW())))</f>
        <v>0</v>
      </c>
      <c r="W1732" s="35"/>
      <c r="X1732" s="35">
        <f t="shared" ca="1" si="351"/>
        <v>189.49032025462657</v>
      </c>
      <c r="Y1732" s="2" t="str">
        <f t="shared" ca="1" si="352"/>
        <v>Nợ quá hạn hơn 120 ngày có khả năng mất thanh toán</v>
      </c>
      <c r="Z1732" s="51">
        <f t="shared" ref="Z1732:Z1795" si="353">IF(S1732="","",S1732)</f>
        <v>45981</v>
      </c>
      <c r="AA1732" s="51" t="str">
        <f t="shared" ref="AA1732:AA1795" si="354">IF(M1732="","",M1732)</f>
        <v/>
      </c>
      <c r="AD1732" s="2" t="str">
        <f>VLOOKUP($A1732,MA_KH!$A:$Q,MA_KH!O$1,0)</f>
        <v>TMART</v>
      </c>
      <c r="AE1732" s="2" t="str">
        <f>VLOOKUP($A1732,MA_KH!$A:$Q,MA_KH!P$1,0)</f>
        <v>CÔNG TY CỔ PHẦN T - MARTSTORES</v>
      </c>
    </row>
    <row r="1733" spans="1:31" ht="25.5" hidden="1" customHeight="1" x14ac:dyDescent="0.2">
      <c r="A1733" s="55" t="s">
        <v>22506</v>
      </c>
      <c r="B1733" s="55" t="s">
        <v>3960</v>
      </c>
      <c r="C1733" s="56">
        <v>45981</v>
      </c>
      <c r="D1733" s="55" t="s">
        <v>19518</v>
      </c>
      <c r="E1733" s="56">
        <v>45981</v>
      </c>
      <c r="F1733" s="55">
        <v>77890</v>
      </c>
      <c r="G1733" s="55" t="s">
        <v>4212</v>
      </c>
      <c r="H1733" s="57">
        <v>1111208</v>
      </c>
      <c r="I1733" s="58">
        <v>100010</v>
      </c>
      <c r="J1733" s="57">
        <v>80896</v>
      </c>
      <c r="K1733" s="57">
        <v>1092094</v>
      </c>
      <c r="L1733" s="7" t="s">
        <v>51</v>
      </c>
      <c r="O1733" s="35">
        <f>IF(Table1[[#This Row],[Phân loại]]="Tồn đầu kỳ",Table1[[#This Row],[Tổng giá trị]],0)</f>
        <v>1092094</v>
      </c>
      <c r="P1733" s="7">
        <f>IF(Table1[[#This Row],[Số còn phải thu ĐK]]&lt;&gt;0,0,IF(Table1[[#This Row],[Phân loại]]="Bán hàng",Table1[[#This Row],[Tổng giá trị]],-Table1[[#This Row],[Tổng giá trị]]))</f>
        <v>0</v>
      </c>
      <c r="Q1733" s="35">
        <f t="shared" si="350"/>
        <v>0</v>
      </c>
      <c r="R1733" s="7">
        <f>Table1[[#This Row],[Số còn phải thu ĐK]]+Table1[[#This Row],[Giá Trị HD sau CK]]-Table1[[#This Row],[Số tiền đã thu]]</f>
        <v>1092094</v>
      </c>
      <c r="S1733" s="6">
        <f>IF(Table1[[#This Row],[Ngày hóa đơn]]&lt;&gt;"",Table1[[#This Row],[Ngày hóa đơn]],IF(Table1[[#This Row],[Ngày hạch toán]]&lt;&gt;"",Table1[[#This Row],[Ngày hạch toán]],""))</f>
        <v>45981</v>
      </c>
      <c r="T1733" s="7"/>
      <c r="U1733" s="6">
        <f>IF(Table1[[#This Row],[Ngày tính CN]]="","",S1733+T1733)</f>
        <v>45981</v>
      </c>
      <c r="V1733" s="35">
        <f ca="1">IF(Table1[[#This Row],[Hạn thanh toán]]="","",IF((U1733-NOW())&lt;0,0,(U1733-NOW())))</f>
        <v>0</v>
      </c>
      <c r="W1733" s="35"/>
      <c r="X1733" s="35">
        <f t="shared" ca="1" si="351"/>
        <v>189.49032025462657</v>
      </c>
      <c r="Y1733" s="2" t="str">
        <f t="shared" ca="1" si="352"/>
        <v>Nợ quá hạn hơn 120 ngày có khả năng mất thanh toán</v>
      </c>
      <c r="Z1733" s="51">
        <f t="shared" si="353"/>
        <v>45981</v>
      </c>
      <c r="AA1733" s="51" t="str">
        <f t="shared" si="354"/>
        <v/>
      </c>
      <c r="AD1733" s="2" t="str">
        <f>VLOOKUP($A1733,MA_KH!$A:$Q,MA_KH!O$1,0)</f>
        <v>TMART</v>
      </c>
      <c r="AE1733" s="2" t="str">
        <f>VLOOKUP($A1733,MA_KH!$A:$Q,MA_KH!P$1,0)</f>
        <v>CÔNG TY CỔ PHẦN T - MARTSTORES</v>
      </c>
    </row>
    <row r="1734" spans="1:31" ht="25.5" hidden="1" customHeight="1" x14ac:dyDescent="0.2">
      <c r="A1734" s="55" t="s">
        <v>22506</v>
      </c>
      <c r="B1734" s="55" t="s">
        <v>3960</v>
      </c>
      <c r="C1734" s="56">
        <v>45981</v>
      </c>
      <c r="D1734" s="55" t="s">
        <v>19519</v>
      </c>
      <c r="E1734" s="56">
        <v>45981</v>
      </c>
      <c r="F1734" s="55">
        <v>77891</v>
      </c>
      <c r="G1734" s="55" t="s">
        <v>4221</v>
      </c>
      <c r="H1734" s="57">
        <v>1179684</v>
      </c>
      <c r="I1734" s="58">
        <v>106172</v>
      </c>
      <c r="J1734" s="57">
        <v>85881</v>
      </c>
      <c r="K1734" s="57">
        <v>1159393</v>
      </c>
      <c r="L1734" s="7" t="s">
        <v>51</v>
      </c>
      <c r="O1734" s="35">
        <f>IF(Table1[[#This Row],[Phân loại]]="Tồn đầu kỳ",Table1[[#This Row],[Tổng giá trị]],0)</f>
        <v>1159393</v>
      </c>
      <c r="P1734" s="7">
        <f>IF(Table1[[#This Row],[Số còn phải thu ĐK]]&lt;&gt;0,0,IF(Table1[[#This Row],[Phân loại]]="Bán hàng",Table1[[#This Row],[Tổng giá trị]],-Table1[[#This Row],[Tổng giá trị]]))</f>
        <v>0</v>
      </c>
      <c r="Q1734" s="35">
        <f t="shared" si="350"/>
        <v>0</v>
      </c>
      <c r="R1734" s="7">
        <f>Table1[[#This Row],[Số còn phải thu ĐK]]+Table1[[#This Row],[Giá Trị HD sau CK]]-Table1[[#This Row],[Số tiền đã thu]]</f>
        <v>1159393</v>
      </c>
      <c r="S1734" s="6">
        <f>IF(Table1[[#This Row],[Ngày hóa đơn]]&lt;&gt;"",Table1[[#This Row],[Ngày hóa đơn]],IF(Table1[[#This Row],[Ngày hạch toán]]&lt;&gt;"",Table1[[#This Row],[Ngày hạch toán]],""))</f>
        <v>45981</v>
      </c>
      <c r="T1734" s="7"/>
      <c r="U1734" s="6">
        <f>IF(Table1[[#This Row],[Ngày tính CN]]="","",S1734+T1734)</f>
        <v>45981</v>
      </c>
      <c r="V1734" s="35">
        <f ca="1">IF(Table1[[#This Row],[Hạn thanh toán]]="","",IF((U1734-NOW())&lt;0,0,(U1734-NOW())))</f>
        <v>0</v>
      </c>
      <c r="W1734" s="35"/>
      <c r="X1734" s="35">
        <f t="shared" ca="1" si="351"/>
        <v>189.49032025462657</v>
      </c>
      <c r="Y1734" s="2" t="str">
        <f t="shared" ca="1" si="352"/>
        <v>Nợ quá hạn hơn 120 ngày có khả năng mất thanh toán</v>
      </c>
      <c r="Z1734" s="51">
        <f t="shared" si="353"/>
        <v>45981</v>
      </c>
      <c r="AA1734" s="51" t="str">
        <f t="shared" si="354"/>
        <v/>
      </c>
      <c r="AD1734" s="2" t="str">
        <f>VLOOKUP($A1734,MA_KH!$A:$Q,MA_KH!O$1,0)</f>
        <v>TMART</v>
      </c>
      <c r="AE1734" s="2" t="str">
        <f>VLOOKUP($A1734,MA_KH!$A:$Q,MA_KH!P$1,0)</f>
        <v>CÔNG TY CỔ PHẦN T - MARTSTORES</v>
      </c>
    </row>
    <row r="1735" spans="1:31" ht="25.5" hidden="1" customHeight="1" x14ac:dyDescent="0.2">
      <c r="A1735" s="55" t="s">
        <v>22506</v>
      </c>
      <c r="B1735" s="55" t="s">
        <v>3960</v>
      </c>
      <c r="C1735" s="56">
        <v>45981</v>
      </c>
      <c r="D1735" s="55" t="s">
        <v>19520</v>
      </c>
      <c r="E1735" s="56">
        <v>45981</v>
      </c>
      <c r="F1735" s="55">
        <v>77892</v>
      </c>
      <c r="G1735" s="55" t="s">
        <v>4254</v>
      </c>
      <c r="H1735" s="57">
        <v>508839</v>
      </c>
      <c r="I1735" s="58">
        <v>45795</v>
      </c>
      <c r="J1735" s="57">
        <v>37044</v>
      </c>
      <c r="K1735" s="57">
        <v>500088</v>
      </c>
      <c r="L1735" s="7" t="s">
        <v>51</v>
      </c>
      <c r="O1735" s="35">
        <f>IF(Table1[[#This Row],[Phân loại]]="Tồn đầu kỳ",Table1[[#This Row],[Tổng giá trị]],0)</f>
        <v>500088</v>
      </c>
      <c r="P1735" s="7">
        <f>IF(Table1[[#This Row],[Số còn phải thu ĐK]]&lt;&gt;0,0,IF(Table1[[#This Row],[Phân loại]]="Bán hàng",Table1[[#This Row],[Tổng giá trị]],-Table1[[#This Row],[Tổng giá trị]]))</f>
        <v>0</v>
      </c>
      <c r="Q1735" s="35">
        <f t="shared" si="350"/>
        <v>0</v>
      </c>
      <c r="R1735" s="7">
        <f>Table1[[#This Row],[Số còn phải thu ĐK]]+Table1[[#This Row],[Giá Trị HD sau CK]]-Table1[[#This Row],[Số tiền đã thu]]</f>
        <v>500088</v>
      </c>
      <c r="S1735" s="6">
        <f>IF(Table1[[#This Row],[Ngày hóa đơn]]&lt;&gt;"",Table1[[#This Row],[Ngày hóa đơn]],IF(Table1[[#This Row],[Ngày hạch toán]]&lt;&gt;"",Table1[[#This Row],[Ngày hạch toán]],""))</f>
        <v>45981</v>
      </c>
      <c r="T1735" s="7"/>
      <c r="U1735" s="6">
        <f>IF(Table1[[#This Row],[Ngày tính CN]]="","",S1735+T1735)</f>
        <v>45981</v>
      </c>
      <c r="V1735" s="35">
        <f ca="1">IF(Table1[[#This Row],[Hạn thanh toán]]="","",IF((U1735-NOW())&lt;0,0,(U1735-NOW())))</f>
        <v>0</v>
      </c>
      <c r="W1735" s="35"/>
      <c r="X1735" s="35">
        <f t="shared" ca="1" si="351"/>
        <v>189.49032025462657</v>
      </c>
      <c r="Y1735" s="2" t="str">
        <f t="shared" ca="1" si="352"/>
        <v>Nợ quá hạn hơn 120 ngày có khả năng mất thanh toán</v>
      </c>
      <c r="Z1735" s="51">
        <f t="shared" si="353"/>
        <v>45981</v>
      </c>
      <c r="AA1735" s="51" t="str">
        <f t="shared" si="354"/>
        <v/>
      </c>
      <c r="AD1735" s="2" t="str">
        <f>VLOOKUP($A1735,MA_KH!$A:$Q,MA_KH!O$1,0)</f>
        <v>TMART</v>
      </c>
      <c r="AE1735" s="2" t="str">
        <f>VLOOKUP($A1735,MA_KH!$A:$Q,MA_KH!P$1,0)</f>
        <v>CÔNG TY CỔ PHẦN T - MARTSTORES</v>
      </c>
    </row>
    <row r="1736" spans="1:31" ht="25.5" hidden="1" customHeight="1" x14ac:dyDescent="0.2">
      <c r="A1736" s="55" t="s">
        <v>22506</v>
      </c>
      <c r="B1736" s="55" t="s">
        <v>3960</v>
      </c>
      <c r="C1736" s="56">
        <v>45981</v>
      </c>
      <c r="D1736" s="55" t="s">
        <v>19521</v>
      </c>
      <c r="E1736" s="56">
        <v>45981</v>
      </c>
      <c r="F1736" s="55">
        <v>77893</v>
      </c>
      <c r="G1736" s="55" t="s">
        <v>4222</v>
      </c>
      <c r="H1736" s="57">
        <v>667164</v>
      </c>
      <c r="I1736" s="58">
        <v>60045</v>
      </c>
      <c r="J1736" s="57">
        <v>48570</v>
      </c>
      <c r="K1736" s="57">
        <v>655689</v>
      </c>
      <c r="L1736" s="7" t="s">
        <v>51</v>
      </c>
      <c r="O1736" s="35">
        <f>IF(Table1[[#This Row],[Phân loại]]="Tồn đầu kỳ",Table1[[#This Row],[Tổng giá trị]],0)</f>
        <v>655689</v>
      </c>
      <c r="P1736" s="7">
        <f>IF(Table1[[#This Row],[Số còn phải thu ĐK]]&lt;&gt;0,0,IF(Table1[[#This Row],[Phân loại]]="Bán hàng",Table1[[#This Row],[Tổng giá trị]],-Table1[[#This Row],[Tổng giá trị]]))</f>
        <v>0</v>
      </c>
      <c r="Q1736" s="35">
        <f t="shared" si="350"/>
        <v>0</v>
      </c>
      <c r="R1736" s="7">
        <f>Table1[[#This Row],[Số còn phải thu ĐK]]+Table1[[#This Row],[Giá Trị HD sau CK]]-Table1[[#This Row],[Số tiền đã thu]]</f>
        <v>655689</v>
      </c>
      <c r="S1736" s="6">
        <f>IF(Table1[[#This Row],[Ngày hóa đơn]]&lt;&gt;"",Table1[[#This Row],[Ngày hóa đơn]],IF(Table1[[#This Row],[Ngày hạch toán]]&lt;&gt;"",Table1[[#This Row],[Ngày hạch toán]],""))</f>
        <v>45981</v>
      </c>
      <c r="T1736" s="7"/>
      <c r="U1736" s="6">
        <f>IF(Table1[[#This Row],[Ngày tính CN]]="","",S1736+T1736)</f>
        <v>45981</v>
      </c>
      <c r="V1736" s="35">
        <f ca="1">IF(Table1[[#This Row],[Hạn thanh toán]]="","",IF((U1736-NOW())&lt;0,0,(U1736-NOW())))</f>
        <v>0</v>
      </c>
      <c r="W1736" s="35"/>
      <c r="X1736" s="35">
        <f t="shared" ca="1" si="351"/>
        <v>189.49032025462657</v>
      </c>
      <c r="Y1736" s="2" t="str">
        <f t="shared" ca="1" si="352"/>
        <v>Nợ quá hạn hơn 120 ngày có khả năng mất thanh toán</v>
      </c>
      <c r="Z1736" s="51">
        <f t="shared" si="353"/>
        <v>45981</v>
      </c>
      <c r="AA1736" s="51" t="str">
        <f t="shared" si="354"/>
        <v/>
      </c>
      <c r="AD1736" s="2" t="str">
        <f>VLOOKUP($A1736,MA_KH!$A:$Q,MA_KH!O$1,0)</f>
        <v>TMART</v>
      </c>
      <c r="AE1736" s="2" t="str">
        <f>VLOOKUP($A1736,MA_KH!$A:$Q,MA_KH!P$1,0)</f>
        <v>CÔNG TY CỔ PHẦN T - MARTSTORES</v>
      </c>
    </row>
    <row r="1737" spans="1:31" ht="25.5" hidden="1" customHeight="1" x14ac:dyDescent="0.2">
      <c r="A1737" s="55" t="s">
        <v>22506</v>
      </c>
      <c r="B1737" s="55" t="s">
        <v>3960</v>
      </c>
      <c r="C1737" s="56">
        <v>45981</v>
      </c>
      <c r="D1737" s="55" t="s">
        <v>19522</v>
      </c>
      <c r="E1737" s="56">
        <v>45981</v>
      </c>
      <c r="F1737" s="55">
        <v>77894</v>
      </c>
      <c r="G1737" s="55" t="s">
        <v>4334</v>
      </c>
      <c r="H1737" s="57">
        <v>790635</v>
      </c>
      <c r="I1737" s="58">
        <v>71157</v>
      </c>
      <c r="J1737" s="57">
        <v>57558</v>
      </c>
      <c r="K1737" s="57">
        <v>777036</v>
      </c>
      <c r="L1737" s="7" t="s">
        <v>51</v>
      </c>
      <c r="O1737" s="35">
        <f>IF(Table1[[#This Row],[Phân loại]]="Tồn đầu kỳ",Table1[[#This Row],[Tổng giá trị]],0)</f>
        <v>777036</v>
      </c>
      <c r="P1737" s="7">
        <f>IF(Table1[[#This Row],[Số còn phải thu ĐK]]&lt;&gt;0,0,IF(Table1[[#This Row],[Phân loại]]="Bán hàng",Table1[[#This Row],[Tổng giá trị]],-Table1[[#This Row],[Tổng giá trị]]))</f>
        <v>0</v>
      </c>
      <c r="Q1737" s="35">
        <f t="shared" si="350"/>
        <v>0</v>
      </c>
      <c r="R1737" s="7">
        <f>Table1[[#This Row],[Số còn phải thu ĐK]]+Table1[[#This Row],[Giá Trị HD sau CK]]-Table1[[#This Row],[Số tiền đã thu]]</f>
        <v>777036</v>
      </c>
      <c r="S1737" s="6">
        <f>IF(Table1[[#This Row],[Ngày hóa đơn]]&lt;&gt;"",Table1[[#This Row],[Ngày hóa đơn]],IF(Table1[[#This Row],[Ngày hạch toán]]&lt;&gt;"",Table1[[#This Row],[Ngày hạch toán]],""))</f>
        <v>45981</v>
      </c>
      <c r="T1737" s="7"/>
      <c r="U1737" s="6">
        <f>IF(Table1[[#This Row],[Ngày tính CN]]="","",S1737+T1737)</f>
        <v>45981</v>
      </c>
      <c r="V1737" s="35">
        <f ca="1">IF(Table1[[#This Row],[Hạn thanh toán]]="","",IF((U1737-NOW())&lt;0,0,(U1737-NOW())))</f>
        <v>0</v>
      </c>
      <c r="W1737" s="35"/>
      <c r="X1737" s="35">
        <f t="shared" ca="1" si="351"/>
        <v>189.49032025462657</v>
      </c>
      <c r="Y1737" s="2" t="str">
        <f t="shared" ca="1" si="352"/>
        <v>Nợ quá hạn hơn 120 ngày có khả năng mất thanh toán</v>
      </c>
      <c r="Z1737" s="51">
        <f t="shared" si="353"/>
        <v>45981</v>
      </c>
      <c r="AA1737" s="51" t="str">
        <f t="shared" si="354"/>
        <v/>
      </c>
      <c r="AD1737" s="2" t="str">
        <f>VLOOKUP($A1737,MA_KH!$A:$Q,MA_KH!O$1,0)</f>
        <v>TMART</v>
      </c>
      <c r="AE1737" s="2" t="str">
        <f>VLOOKUP($A1737,MA_KH!$A:$Q,MA_KH!P$1,0)</f>
        <v>CÔNG TY CỔ PHẦN T - MARTSTORES</v>
      </c>
    </row>
    <row r="1738" spans="1:31" ht="25.5" hidden="1" customHeight="1" x14ac:dyDescent="0.2">
      <c r="A1738" s="55" t="s">
        <v>22506</v>
      </c>
      <c r="B1738" s="55" t="s">
        <v>3960</v>
      </c>
      <c r="C1738" s="56">
        <v>45981</v>
      </c>
      <c r="D1738" s="55" t="s">
        <v>19523</v>
      </c>
      <c r="E1738" s="56">
        <v>45981</v>
      </c>
      <c r="F1738" s="55">
        <v>77895</v>
      </c>
      <c r="G1738" s="55" t="s">
        <v>4291</v>
      </c>
      <c r="H1738" s="57">
        <v>479397</v>
      </c>
      <c r="I1738" s="58">
        <v>43146</v>
      </c>
      <c r="J1738" s="57">
        <v>34900</v>
      </c>
      <c r="K1738" s="57">
        <v>471151</v>
      </c>
      <c r="L1738" s="7" t="s">
        <v>51</v>
      </c>
      <c r="O1738" s="35">
        <f>IF(Table1[[#This Row],[Phân loại]]="Tồn đầu kỳ",Table1[[#This Row],[Tổng giá trị]],0)</f>
        <v>471151</v>
      </c>
      <c r="P1738" s="7">
        <f>IF(Table1[[#This Row],[Số còn phải thu ĐK]]&lt;&gt;0,0,IF(Table1[[#This Row],[Phân loại]]="Bán hàng",Table1[[#This Row],[Tổng giá trị]],-Table1[[#This Row],[Tổng giá trị]]))</f>
        <v>0</v>
      </c>
      <c r="Q1738" s="35">
        <f t="shared" si="350"/>
        <v>0</v>
      </c>
      <c r="R1738" s="7">
        <f>Table1[[#This Row],[Số còn phải thu ĐK]]+Table1[[#This Row],[Giá Trị HD sau CK]]-Table1[[#This Row],[Số tiền đã thu]]</f>
        <v>471151</v>
      </c>
      <c r="S1738" s="6">
        <f>IF(Table1[[#This Row],[Ngày hóa đơn]]&lt;&gt;"",Table1[[#This Row],[Ngày hóa đơn]],IF(Table1[[#This Row],[Ngày hạch toán]]&lt;&gt;"",Table1[[#This Row],[Ngày hạch toán]],""))</f>
        <v>45981</v>
      </c>
      <c r="T1738" s="7"/>
      <c r="U1738" s="6">
        <f>IF(Table1[[#This Row],[Ngày tính CN]]="","",S1738+T1738)</f>
        <v>45981</v>
      </c>
      <c r="V1738" s="35">
        <f ca="1">IF(Table1[[#This Row],[Hạn thanh toán]]="","",IF((U1738-NOW())&lt;0,0,(U1738-NOW())))</f>
        <v>0</v>
      </c>
      <c r="W1738" s="35"/>
      <c r="X1738" s="35">
        <f t="shared" ca="1" si="351"/>
        <v>189.49032025462657</v>
      </c>
      <c r="Y1738" s="2" t="str">
        <f t="shared" ca="1" si="352"/>
        <v>Nợ quá hạn hơn 120 ngày có khả năng mất thanh toán</v>
      </c>
      <c r="Z1738" s="51">
        <f t="shared" si="353"/>
        <v>45981</v>
      </c>
      <c r="AA1738" s="51" t="str">
        <f t="shared" si="354"/>
        <v/>
      </c>
      <c r="AD1738" s="2" t="str">
        <f>VLOOKUP($A1738,MA_KH!$A:$Q,MA_KH!O$1,0)</f>
        <v>TMART</v>
      </c>
      <c r="AE1738" s="2" t="str">
        <f>VLOOKUP($A1738,MA_KH!$A:$Q,MA_KH!P$1,0)</f>
        <v>CÔNG TY CỔ PHẦN T - MARTSTORES</v>
      </c>
    </row>
    <row r="1739" spans="1:31" ht="25.5" hidden="1" customHeight="1" x14ac:dyDescent="0.2">
      <c r="A1739" s="55" t="s">
        <v>22506</v>
      </c>
      <c r="B1739" s="55" t="s">
        <v>3960</v>
      </c>
      <c r="C1739" s="56">
        <v>45981</v>
      </c>
      <c r="D1739" s="55" t="s">
        <v>19524</v>
      </c>
      <c r="E1739" s="56">
        <v>45981</v>
      </c>
      <c r="F1739" s="55">
        <v>77896</v>
      </c>
      <c r="G1739" s="55" t="s">
        <v>4220</v>
      </c>
      <c r="H1739" s="57">
        <v>425793</v>
      </c>
      <c r="I1739" s="58">
        <v>38321</v>
      </c>
      <c r="J1739" s="57">
        <v>30998</v>
      </c>
      <c r="K1739" s="57">
        <v>418470</v>
      </c>
      <c r="L1739" s="7" t="s">
        <v>51</v>
      </c>
      <c r="O1739" s="35">
        <f>IF(Table1[[#This Row],[Phân loại]]="Tồn đầu kỳ",Table1[[#This Row],[Tổng giá trị]],0)</f>
        <v>418470</v>
      </c>
      <c r="P1739" s="7">
        <f>IF(Table1[[#This Row],[Số còn phải thu ĐK]]&lt;&gt;0,0,IF(Table1[[#This Row],[Phân loại]]="Bán hàng",Table1[[#This Row],[Tổng giá trị]],-Table1[[#This Row],[Tổng giá trị]]))</f>
        <v>0</v>
      </c>
      <c r="Q1739" s="35">
        <f t="shared" si="350"/>
        <v>0</v>
      </c>
      <c r="R1739" s="7">
        <f>Table1[[#This Row],[Số còn phải thu ĐK]]+Table1[[#This Row],[Giá Trị HD sau CK]]-Table1[[#This Row],[Số tiền đã thu]]</f>
        <v>418470</v>
      </c>
      <c r="S1739" s="6">
        <f>IF(Table1[[#This Row],[Ngày hóa đơn]]&lt;&gt;"",Table1[[#This Row],[Ngày hóa đơn]],IF(Table1[[#This Row],[Ngày hạch toán]]&lt;&gt;"",Table1[[#This Row],[Ngày hạch toán]],""))</f>
        <v>45981</v>
      </c>
      <c r="T1739" s="7"/>
      <c r="U1739" s="6">
        <f>IF(Table1[[#This Row],[Ngày tính CN]]="","",S1739+T1739)</f>
        <v>45981</v>
      </c>
      <c r="V1739" s="35">
        <f ca="1">IF(Table1[[#This Row],[Hạn thanh toán]]="","",IF((U1739-NOW())&lt;0,0,(U1739-NOW())))</f>
        <v>0</v>
      </c>
      <c r="W1739" s="35"/>
      <c r="X1739" s="35">
        <f t="shared" ca="1" si="351"/>
        <v>189.49032025462657</v>
      </c>
      <c r="Y1739" s="2" t="str">
        <f t="shared" ca="1" si="352"/>
        <v>Nợ quá hạn hơn 120 ngày có khả năng mất thanh toán</v>
      </c>
      <c r="Z1739" s="51">
        <f t="shared" si="353"/>
        <v>45981</v>
      </c>
      <c r="AA1739" s="51" t="str">
        <f t="shared" si="354"/>
        <v/>
      </c>
      <c r="AD1739" s="2" t="str">
        <f>VLOOKUP($A1739,MA_KH!$A:$Q,MA_KH!O$1,0)</f>
        <v>TMART</v>
      </c>
      <c r="AE1739" s="2" t="str">
        <f>VLOOKUP($A1739,MA_KH!$A:$Q,MA_KH!P$1,0)</f>
        <v>CÔNG TY CỔ PHẦN T - MARTSTORES</v>
      </c>
    </row>
    <row r="1740" spans="1:31" ht="25.5" hidden="1" customHeight="1" x14ac:dyDescent="0.2">
      <c r="A1740" s="55" t="s">
        <v>22506</v>
      </c>
      <c r="B1740" s="55" t="s">
        <v>3960</v>
      </c>
      <c r="C1740" s="56">
        <v>45981</v>
      </c>
      <c r="D1740" s="55" t="s">
        <v>19525</v>
      </c>
      <c r="E1740" s="56">
        <v>45981</v>
      </c>
      <c r="F1740" s="55">
        <v>77897</v>
      </c>
      <c r="G1740" s="55" t="s">
        <v>4218</v>
      </c>
      <c r="H1740" s="57">
        <v>570126</v>
      </c>
      <c r="I1740" s="58">
        <v>51311</v>
      </c>
      <c r="J1740" s="57">
        <v>41505</v>
      </c>
      <c r="K1740" s="57">
        <v>560320</v>
      </c>
      <c r="L1740" s="7" t="s">
        <v>51</v>
      </c>
      <c r="O1740" s="35">
        <f>IF(Table1[[#This Row],[Phân loại]]="Tồn đầu kỳ",Table1[[#This Row],[Tổng giá trị]],0)</f>
        <v>560320</v>
      </c>
      <c r="P1740" s="7">
        <f>IF(Table1[[#This Row],[Số còn phải thu ĐK]]&lt;&gt;0,0,IF(Table1[[#This Row],[Phân loại]]="Bán hàng",Table1[[#This Row],[Tổng giá trị]],-Table1[[#This Row],[Tổng giá trị]]))</f>
        <v>0</v>
      </c>
      <c r="Q1740" s="35">
        <f t="shared" si="350"/>
        <v>0</v>
      </c>
      <c r="R1740" s="7">
        <f>Table1[[#This Row],[Số còn phải thu ĐK]]+Table1[[#This Row],[Giá Trị HD sau CK]]-Table1[[#This Row],[Số tiền đã thu]]</f>
        <v>560320</v>
      </c>
      <c r="S1740" s="6">
        <f>IF(Table1[[#This Row],[Ngày hóa đơn]]&lt;&gt;"",Table1[[#This Row],[Ngày hóa đơn]],IF(Table1[[#This Row],[Ngày hạch toán]]&lt;&gt;"",Table1[[#This Row],[Ngày hạch toán]],""))</f>
        <v>45981</v>
      </c>
      <c r="T1740" s="7"/>
      <c r="U1740" s="6">
        <f>IF(Table1[[#This Row],[Ngày tính CN]]="","",S1740+T1740)</f>
        <v>45981</v>
      </c>
      <c r="V1740" s="35">
        <f ca="1">IF(Table1[[#This Row],[Hạn thanh toán]]="","",IF((U1740-NOW())&lt;0,0,(U1740-NOW())))</f>
        <v>0</v>
      </c>
      <c r="W1740" s="35"/>
      <c r="X1740" s="35">
        <f t="shared" ca="1" si="351"/>
        <v>189.49032025462657</v>
      </c>
      <c r="Y1740" s="2" t="str">
        <f t="shared" ca="1" si="352"/>
        <v>Nợ quá hạn hơn 120 ngày có khả năng mất thanh toán</v>
      </c>
      <c r="Z1740" s="51">
        <f t="shared" si="353"/>
        <v>45981</v>
      </c>
      <c r="AA1740" s="51" t="str">
        <f t="shared" si="354"/>
        <v/>
      </c>
      <c r="AD1740" s="2" t="str">
        <f>VLOOKUP($A1740,MA_KH!$A:$Q,MA_KH!O$1,0)</f>
        <v>TMART</v>
      </c>
      <c r="AE1740" s="2" t="str">
        <f>VLOOKUP($A1740,MA_KH!$A:$Q,MA_KH!P$1,0)</f>
        <v>CÔNG TY CỔ PHẦN T - MARTSTORES</v>
      </c>
    </row>
    <row r="1741" spans="1:31" ht="25.5" hidden="1" customHeight="1" x14ac:dyDescent="0.2">
      <c r="A1741" s="55" t="s">
        <v>22506</v>
      </c>
      <c r="B1741" s="55" t="s">
        <v>3960</v>
      </c>
      <c r="C1741" s="56">
        <v>45981</v>
      </c>
      <c r="D1741" s="55" t="s">
        <v>19526</v>
      </c>
      <c r="E1741" s="56">
        <v>45981</v>
      </c>
      <c r="F1741" s="55">
        <v>77898</v>
      </c>
      <c r="G1741" s="55" t="s">
        <v>4217</v>
      </c>
      <c r="H1741" s="57">
        <v>1148850</v>
      </c>
      <c r="I1741" s="58">
        <v>103397</v>
      </c>
      <c r="J1741" s="57">
        <v>83636</v>
      </c>
      <c r="K1741" s="57">
        <v>1129089</v>
      </c>
      <c r="L1741" s="7" t="s">
        <v>51</v>
      </c>
      <c r="O1741" s="35">
        <f>IF(Table1[[#This Row],[Phân loại]]="Tồn đầu kỳ",Table1[[#This Row],[Tổng giá trị]],0)</f>
        <v>1129089</v>
      </c>
      <c r="P1741" s="7">
        <f>IF(Table1[[#This Row],[Số còn phải thu ĐK]]&lt;&gt;0,0,IF(Table1[[#This Row],[Phân loại]]="Bán hàng",Table1[[#This Row],[Tổng giá trị]],-Table1[[#This Row],[Tổng giá trị]]))</f>
        <v>0</v>
      </c>
      <c r="Q1741" s="35">
        <f t="shared" si="350"/>
        <v>0</v>
      </c>
      <c r="R1741" s="7">
        <f>Table1[[#This Row],[Số còn phải thu ĐK]]+Table1[[#This Row],[Giá Trị HD sau CK]]-Table1[[#This Row],[Số tiền đã thu]]</f>
        <v>1129089</v>
      </c>
      <c r="S1741" s="6">
        <f>IF(Table1[[#This Row],[Ngày hóa đơn]]&lt;&gt;"",Table1[[#This Row],[Ngày hóa đơn]],IF(Table1[[#This Row],[Ngày hạch toán]]&lt;&gt;"",Table1[[#This Row],[Ngày hạch toán]],""))</f>
        <v>45981</v>
      </c>
      <c r="T1741" s="7"/>
      <c r="U1741" s="6">
        <f>IF(Table1[[#This Row],[Ngày tính CN]]="","",S1741+T1741)</f>
        <v>45981</v>
      </c>
      <c r="V1741" s="35">
        <f ca="1">IF(Table1[[#This Row],[Hạn thanh toán]]="","",IF((U1741-NOW())&lt;0,0,(U1741-NOW())))</f>
        <v>0</v>
      </c>
      <c r="W1741" s="35"/>
      <c r="X1741" s="35">
        <f t="shared" ca="1" si="351"/>
        <v>189.49032025462657</v>
      </c>
      <c r="Y1741" s="2" t="str">
        <f t="shared" ca="1" si="352"/>
        <v>Nợ quá hạn hơn 120 ngày có khả năng mất thanh toán</v>
      </c>
      <c r="Z1741" s="51">
        <f t="shared" si="353"/>
        <v>45981</v>
      </c>
      <c r="AA1741" s="51" t="str">
        <f t="shared" si="354"/>
        <v/>
      </c>
      <c r="AD1741" s="2" t="str">
        <f>VLOOKUP($A1741,MA_KH!$A:$Q,MA_KH!O$1,0)</f>
        <v>TMART</v>
      </c>
      <c r="AE1741" s="2" t="str">
        <f>VLOOKUP($A1741,MA_KH!$A:$Q,MA_KH!P$1,0)</f>
        <v>CÔNG TY CỔ PHẦN T - MARTSTORES</v>
      </c>
    </row>
    <row r="1742" spans="1:31" ht="25.5" hidden="1" customHeight="1" x14ac:dyDescent="0.2">
      <c r="A1742" s="59" t="s">
        <v>22506</v>
      </c>
      <c r="B1742" s="59" t="s">
        <v>3960</v>
      </c>
      <c r="C1742" s="60">
        <v>45981</v>
      </c>
      <c r="D1742" s="59" t="s">
        <v>19527</v>
      </c>
      <c r="E1742" s="60">
        <v>45981</v>
      </c>
      <c r="F1742" s="59">
        <v>77899</v>
      </c>
      <c r="G1742" s="59" t="s">
        <v>4365</v>
      </c>
      <c r="H1742" s="61">
        <v>713229</v>
      </c>
      <c r="I1742" s="62">
        <v>64191</v>
      </c>
      <c r="J1742" s="61">
        <v>51923</v>
      </c>
      <c r="K1742" s="61">
        <v>700961</v>
      </c>
      <c r="L1742" s="7" t="s">
        <v>51</v>
      </c>
      <c r="O1742" s="35">
        <f>IF(Table1[[#This Row],[Phân loại]]="Tồn đầu kỳ",Table1[[#This Row],[Tổng giá trị]],0)</f>
        <v>700961</v>
      </c>
      <c r="P1742" s="7">
        <f>IF(Table1[[#This Row],[Số còn phải thu ĐK]]&lt;&gt;0,0,IF(Table1[[#This Row],[Phân loại]]="Bán hàng",Table1[[#This Row],[Tổng giá trị]],-Table1[[#This Row],[Tổng giá trị]]))</f>
        <v>0</v>
      </c>
      <c r="Q1742" s="35">
        <f t="shared" si="350"/>
        <v>0</v>
      </c>
      <c r="R1742" s="7">
        <f>Table1[[#This Row],[Số còn phải thu ĐK]]+Table1[[#This Row],[Giá Trị HD sau CK]]-Table1[[#This Row],[Số tiền đã thu]]</f>
        <v>700961</v>
      </c>
      <c r="S1742" s="6">
        <f>IF(Table1[[#This Row],[Ngày hóa đơn]]&lt;&gt;"",Table1[[#This Row],[Ngày hóa đơn]],IF(Table1[[#This Row],[Ngày hạch toán]]&lt;&gt;"",Table1[[#This Row],[Ngày hạch toán]],""))</f>
        <v>45981</v>
      </c>
      <c r="T1742" s="7"/>
      <c r="U1742" s="6">
        <f>IF(Table1[[#This Row],[Ngày tính CN]]="","",S1742+T1742)</f>
        <v>45981</v>
      </c>
      <c r="V1742" s="35">
        <f ca="1">IF(Table1[[#This Row],[Hạn thanh toán]]="","",IF((U1742-NOW())&lt;0,0,(U1742-NOW())))</f>
        <v>0</v>
      </c>
      <c r="W1742" s="35"/>
      <c r="X1742" s="35">
        <f t="shared" ca="1" si="351"/>
        <v>189.49032025462657</v>
      </c>
      <c r="Y1742" s="2" t="str">
        <f t="shared" ca="1" si="352"/>
        <v>Nợ quá hạn hơn 120 ngày có khả năng mất thanh toán</v>
      </c>
      <c r="Z1742" s="51">
        <f t="shared" si="353"/>
        <v>45981</v>
      </c>
      <c r="AA1742" s="51" t="str">
        <f t="shared" si="354"/>
        <v/>
      </c>
      <c r="AD1742" s="2" t="str">
        <f>VLOOKUP($A1742,MA_KH!$A:$Q,MA_KH!O$1,0)</f>
        <v>TMART</v>
      </c>
      <c r="AE1742" s="2" t="str">
        <f>VLOOKUP($A1742,MA_KH!$A:$Q,MA_KH!P$1,0)</f>
        <v>CÔNG TY CỔ PHẦN T - MARTSTORES</v>
      </c>
    </row>
    <row r="1743" spans="1:31" ht="25.5" hidden="1" customHeight="1" x14ac:dyDescent="0.2">
      <c r="A1743" s="59" t="s">
        <v>22506</v>
      </c>
      <c r="B1743" s="59" t="s">
        <v>3960</v>
      </c>
      <c r="C1743" s="60">
        <v>45981</v>
      </c>
      <c r="D1743" s="59" t="s">
        <v>19528</v>
      </c>
      <c r="E1743" s="60">
        <v>45981</v>
      </c>
      <c r="F1743" s="59">
        <v>77908</v>
      </c>
      <c r="G1743" s="59" t="s">
        <v>4407</v>
      </c>
      <c r="H1743" s="61">
        <v>678081</v>
      </c>
      <c r="I1743" s="62">
        <v>61028</v>
      </c>
      <c r="J1743" s="61">
        <v>49364</v>
      </c>
      <c r="K1743" s="61">
        <v>666417</v>
      </c>
      <c r="L1743" s="7" t="s">
        <v>51</v>
      </c>
      <c r="O1743" s="35">
        <f>IF(Table1[[#This Row],[Phân loại]]="Tồn đầu kỳ",Table1[[#This Row],[Tổng giá trị]],0)</f>
        <v>666417</v>
      </c>
      <c r="P1743" s="7">
        <f>IF(Table1[[#This Row],[Số còn phải thu ĐK]]&lt;&gt;0,0,IF(Table1[[#This Row],[Phân loại]]="Bán hàng",Table1[[#This Row],[Tổng giá trị]],-Table1[[#This Row],[Tổng giá trị]]))</f>
        <v>0</v>
      </c>
      <c r="Q1743" s="35">
        <f>IF(M1743&lt;&gt;"",IF(O1743&lt;&gt;0,O1743,P1743),0)</f>
        <v>0</v>
      </c>
      <c r="R1743" s="7">
        <f>Table1[[#This Row],[Số còn phải thu ĐK]]+Table1[[#This Row],[Giá Trị HD sau CK]]-Table1[[#This Row],[Số tiền đã thu]]</f>
        <v>666417</v>
      </c>
      <c r="S1743" s="6">
        <f>IF(Table1[[#This Row],[Ngày hóa đơn]]&lt;&gt;"",Table1[[#This Row],[Ngày hóa đơn]],IF(Table1[[#This Row],[Ngày hạch toán]]&lt;&gt;"",Table1[[#This Row],[Ngày hạch toán]],""))</f>
        <v>45981</v>
      </c>
      <c r="T1743" s="7"/>
      <c r="U1743" s="6">
        <f>IF(Table1[[#This Row],[Ngày tính CN]]="","",S1743+T1743)</f>
        <v>45981</v>
      </c>
      <c r="V1743" s="35">
        <f ca="1">IF(Table1[[#This Row],[Hạn thanh toán]]="","",IF((U1743-NOW())&lt;0,0,(U1743-NOW())))</f>
        <v>0</v>
      </c>
      <c r="W1743" s="35"/>
      <c r="X1743" s="35">
        <f ca="1">IF(OR(U1743="",R1743=0),"",IF((U1743-NOW())&lt;0,-(U1743-NOW()),0))</f>
        <v>189.49032025462657</v>
      </c>
      <c r="Y1743" s="2" t="str">
        <f ca="1">IF(R1743=0,"Đã thanh toán",IF(X1743="","",IF(X1743&lt;=0,"Chưa đến hạn thanh toán",IF(X1743&lt;=30,"Nợ quá hạn 30 ngày",IF(X1743&lt;=60,"Nợ quá hạn từ 30 ngày đến 60 ngày",IF(X1743&lt;=90,"Nợ quá hạn từ 60 ngày đến 90 ngày",IF(X1743&lt;=120,"Nợ quá hạn từ 90 ngày đến 120 ngày","Nợ quá hạn hơn 120 ngày có khả năng mất thanh toán")))))))</f>
        <v>Nợ quá hạn hơn 120 ngày có khả năng mất thanh toán</v>
      </c>
      <c r="Z1743" s="51">
        <f t="shared" si="353"/>
        <v>45981</v>
      </c>
      <c r="AA1743" s="51" t="str">
        <f t="shared" si="354"/>
        <v/>
      </c>
      <c r="AD1743" s="2" t="str">
        <f>VLOOKUP($A1743,MA_KH!$A:$Q,MA_KH!O$1,0)</f>
        <v>TMART</v>
      </c>
      <c r="AE1743" s="2" t="str">
        <f>VLOOKUP($A1743,MA_KH!$A:$Q,MA_KH!P$1,0)</f>
        <v>CÔNG TY CỔ PHẦN T - MARTSTORES</v>
      </c>
    </row>
    <row r="1744" spans="1:31" ht="25.5" hidden="1" customHeight="1" x14ac:dyDescent="0.2">
      <c r="A1744" s="55" t="s">
        <v>22506</v>
      </c>
      <c r="B1744" s="55" t="s">
        <v>3960</v>
      </c>
      <c r="C1744" s="56">
        <v>45982</v>
      </c>
      <c r="D1744" s="55" t="s">
        <v>19529</v>
      </c>
      <c r="E1744" s="56">
        <v>45982</v>
      </c>
      <c r="F1744" s="55">
        <v>77940</v>
      </c>
      <c r="G1744" s="55" t="s">
        <v>4292</v>
      </c>
      <c r="H1744" s="57">
        <v>922842</v>
      </c>
      <c r="I1744" s="58">
        <v>83056</v>
      </c>
      <c r="J1744" s="57">
        <v>67183</v>
      </c>
      <c r="K1744" s="57">
        <v>906969</v>
      </c>
      <c r="L1744" s="7" t="s">
        <v>51</v>
      </c>
      <c r="O1744" s="35">
        <f>IF(Table1[[#This Row],[Phân loại]]="Tồn đầu kỳ",Table1[[#This Row],[Tổng giá trị]],0)</f>
        <v>906969</v>
      </c>
      <c r="P1744" s="7">
        <f>IF(Table1[[#This Row],[Số còn phải thu ĐK]]&lt;&gt;0,0,IF(Table1[[#This Row],[Phân loại]]="Bán hàng",Table1[[#This Row],[Tổng giá trị]],-Table1[[#This Row],[Tổng giá trị]]))</f>
        <v>0</v>
      </c>
      <c r="Q1744" s="35">
        <f t="shared" ref="Q1744:Q1746" si="355">IF(M1744&lt;&gt;"",IF(O1744&lt;&gt;0,O1744,P1744),0)</f>
        <v>0</v>
      </c>
      <c r="R1744" s="7">
        <f>Table1[[#This Row],[Số còn phải thu ĐK]]+Table1[[#This Row],[Giá Trị HD sau CK]]-Table1[[#This Row],[Số tiền đã thu]]</f>
        <v>906969</v>
      </c>
      <c r="S1744" s="6">
        <f>IF(Table1[[#This Row],[Ngày hóa đơn]]&lt;&gt;"",Table1[[#This Row],[Ngày hóa đơn]],IF(Table1[[#This Row],[Ngày hạch toán]]&lt;&gt;"",Table1[[#This Row],[Ngày hạch toán]],""))</f>
        <v>45982</v>
      </c>
      <c r="T1744" s="7"/>
      <c r="U1744" s="6">
        <f>IF(Table1[[#This Row],[Ngày tính CN]]="","",S1744+T1744)</f>
        <v>45982</v>
      </c>
      <c r="V1744" s="35">
        <f ca="1">IF(Table1[[#This Row],[Hạn thanh toán]]="","",IF((U1744-NOW())&lt;0,0,(U1744-NOW())))</f>
        <v>0</v>
      </c>
      <c r="W1744" s="35"/>
      <c r="X1744" s="35">
        <f t="shared" ref="X1744:X1746" ca="1" si="356">IF(OR(U1744="",R1744=0),"",IF((U1744-NOW())&lt;0,-(U1744-NOW()),0))</f>
        <v>188.49032025462657</v>
      </c>
      <c r="Y1744" s="2" t="str">
        <f t="shared" ref="Y1744:Y1746" ca="1" si="357">IF(R1744=0,"Đã thanh toán",IF(X1744="","",IF(X1744&lt;=0,"Chưa đến hạn thanh toán",IF(X1744&lt;=30,"Nợ quá hạn 30 ngày",IF(X1744&lt;=60,"Nợ quá hạn từ 30 ngày đến 60 ngày",IF(X1744&lt;=90,"Nợ quá hạn từ 60 ngày đến 90 ngày",IF(X1744&lt;=120,"Nợ quá hạn từ 90 ngày đến 120 ngày","Nợ quá hạn hơn 120 ngày có khả năng mất thanh toán")))))))</f>
        <v>Nợ quá hạn hơn 120 ngày có khả năng mất thanh toán</v>
      </c>
      <c r="Z1744" s="51">
        <f t="shared" si="353"/>
        <v>45982</v>
      </c>
      <c r="AA1744" s="51" t="str">
        <f t="shared" si="354"/>
        <v/>
      </c>
      <c r="AD1744" s="2" t="str">
        <f>VLOOKUP($A1744,MA_KH!$A:$Q,MA_KH!O$1,0)</f>
        <v>TMART</v>
      </c>
      <c r="AE1744" s="2" t="str">
        <f>VLOOKUP($A1744,MA_KH!$A:$Q,MA_KH!P$1,0)</f>
        <v>CÔNG TY CỔ PHẦN T - MARTSTORES</v>
      </c>
    </row>
    <row r="1745" spans="1:31" ht="25.5" hidden="1" customHeight="1" x14ac:dyDescent="0.2">
      <c r="A1745" s="55" t="s">
        <v>22506</v>
      </c>
      <c r="B1745" s="55" t="s">
        <v>3960</v>
      </c>
      <c r="C1745" s="56">
        <v>45982</v>
      </c>
      <c r="D1745" s="55" t="s">
        <v>19530</v>
      </c>
      <c r="E1745" s="56">
        <v>45982</v>
      </c>
      <c r="F1745" s="55">
        <v>77941</v>
      </c>
      <c r="G1745" s="55" t="s">
        <v>4213</v>
      </c>
      <c r="H1745" s="57">
        <v>1448061</v>
      </c>
      <c r="I1745" s="58">
        <v>130326</v>
      </c>
      <c r="J1745" s="57">
        <v>105419</v>
      </c>
      <c r="K1745" s="57">
        <v>1423154</v>
      </c>
      <c r="L1745" s="7" t="s">
        <v>51</v>
      </c>
      <c r="O1745" s="35">
        <f>IF(Table1[[#This Row],[Phân loại]]="Tồn đầu kỳ",Table1[[#This Row],[Tổng giá trị]],0)</f>
        <v>1423154</v>
      </c>
      <c r="P1745" s="7">
        <f>IF(Table1[[#This Row],[Số còn phải thu ĐK]]&lt;&gt;0,0,IF(Table1[[#This Row],[Phân loại]]="Bán hàng",Table1[[#This Row],[Tổng giá trị]],-Table1[[#This Row],[Tổng giá trị]]))</f>
        <v>0</v>
      </c>
      <c r="Q1745" s="35">
        <f t="shared" si="355"/>
        <v>0</v>
      </c>
      <c r="R1745" s="7">
        <f>Table1[[#This Row],[Số còn phải thu ĐK]]+Table1[[#This Row],[Giá Trị HD sau CK]]-Table1[[#This Row],[Số tiền đã thu]]</f>
        <v>1423154</v>
      </c>
      <c r="S1745" s="6">
        <f>IF(Table1[[#This Row],[Ngày hóa đơn]]&lt;&gt;"",Table1[[#This Row],[Ngày hóa đơn]],IF(Table1[[#This Row],[Ngày hạch toán]]&lt;&gt;"",Table1[[#This Row],[Ngày hạch toán]],""))</f>
        <v>45982</v>
      </c>
      <c r="T1745" s="7"/>
      <c r="U1745" s="6">
        <f>IF(Table1[[#This Row],[Ngày tính CN]]="","",S1745+T1745)</f>
        <v>45982</v>
      </c>
      <c r="V1745" s="35">
        <f ca="1">IF(Table1[[#This Row],[Hạn thanh toán]]="","",IF((U1745-NOW())&lt;0,0,(U1745-NOW())))</f>
        <v>0</v>
      </c>
      <c r="W1745" s="35"/>
      <c r="X1745" s="35">
        <f t="shared" ca="1" si="356"/>
        <v>188.49032025462657</v>
      </c>
      <c r="Y1745" s="2" t="str">
        <f t="shared" ca="1" si="357"/>
        <v>Nợ quá hạn hơn 120 ngày có khả năng mất thanh toán</v>
      </c>
      <c r="Z1745" s="51">
        <f t="shared" si="353"/>
        <v>45982</v>
      </c>
      <c r="AA1745" s="51" t="str">
        <f t="shared" si="354"/>
        <v/>
      </c>
      <c r="AD1745" s="2" t="str">
        <f>VLOOKUP($A1745,MA_KH!$A:$Q,MA_KH!O$1,0)</f>
        <v>TMART</v>
      </c>
      <c r="AE1745" s="2" t="str">
        <f>VLOOKUP($A1745,MA_KH!$A:$Q,MA_KH!P$1,0)</f>
        <v>CÔNG TY CỔ PHẦN T - MARTSTORES</v>
      </c>
    </row>
    <row r="1746" spans="1:31" ht="25.5" hidden="1" customHeight="1" x14ac:dyDescent="0.2">
      <c r="A1746" s="59" t="s">
        <v>22506</v>
      </c>
      <c r="B1746" s="59" t="s">
        <v>3960</v>
      </c>
      <c r="C1746" s="60">
        <v>45982</v>
      </c>
      <c r="D1746" s="59" t="s">
        <v>19531</v>
      </c>
      <c r="E1746" s="60">
        <v>45982</v>
      </c>
      <c r="F1746" s="59">
        <v>77942</v>
      </c>
      <c r="G1746" s="59" t="s">
        <v>4093</v>
      </c>
      <c r="H1746" s="61">
        <v>1199540</v>
      </c>
      <c r="I1746" s="62">
        <v>107960</v>
      </c>
      <c r="J1746" s="61">
        <v>87326</v>
      </c>
      <c r="K1746" s="61">
        <v>1178906</v>
      </c>
      <c r="L1746" s="7" t="s">
        <v>51</v>
      </c>
      <c r="O1746" s="35">
        <f>IF(Table1[[#This Row],[Phân loại]]="Tồn đầu kỳ",Table1[[#This Row],[Tổng giá trị]],0)</f>
        <v>1178906</v>
      </c>
      <c r="P1746" s="7">
        <f>IF(Table1[[#This Row],[Số còn phải thu ĐK]]&lt;&gt;0,0,IF(Table1[[#This Row],[Phân loại]]="Bán hàng",Table1[[#This Row],[Tổng giá trị]],-Table1[[#This Row],[Tổng giá trị]]))</f>
        <v>0</v>
      </c>
      <c r="Q1746" s="35">
        <f t="shared" si="355"/>
        <v>0</v>
      </c>
      <c r="R1746" s="7">
        <f>Table1[[#This Row],[Số còn phải thu ĐK]]+Table1[[#This Row],[Giá Trị HD sau CK]]-Table1[[#This Row],[Số tiền đã thu]]</f>
        <v>1178906</v>
      </c>
      <c r="S1746" s="6">
        <f>IF(Table1[[#This Row],[Ngày hóa đơn]]&lt;&gt;"",Table1[[#This Row],[Ngày hóa đơn]],IF(Table1[[#This Row],[Ngày hạch toán]]&lt;&gt;"",Table1[[#This Row],[Ngày hạch toán]],""))</f>
        <v>45982</v>
      </c>
      <c r="T1746" s="7"/>
      <c r="U1746" s="6">
        <f>IF(Table1[[#This Row],[Ngày tính CN]]="","",S1746+T1746)</f>
        <v>45982</v>
      </c>
      <c r="V1746" s="35">
        <f ca="1">IF(Table1[[#This Row],[Hạn thanh toán]]="","",IF((U1746-NOW())&lt;0,0,(U1746-NOW())))</f>
        <v>0</v>
      </c>
      <c r="W1746" s="35"/>
      <c r="X1746" s="35">
        <f t="shared" ca="1" si="356"/>
        <v>188.49032025462657</v>
      </c>
      <c r="Y1746" s="2" t="str">
        <f t="shared" ca="1" si="357"/>
        <v>Nợ quá hạn hơn 120 ngày có khả năng mất thanh toán</v>
      </c>
      <c r="Z1746" s="51">
        <f t="shared" si="353"/>
        <v>45982</v>
      </c>
      <c r="AA1746" s="51" t="str">
        <f t="shared" si="354"/>
        <v/>
      </c>
      <c r="AD1746" s="2" t="str">
        <f>VLOOKUP($A1746,MA_KH!$A:$Q,MA_KH!O$1,0)</f>
        <v>TMART</v>
      </c>
      <c r="AE1746" s="2" t="str">
        <f>VLOOKUP($A1746,MA_KH!$A:$Q,MA_KH!P$1,0)</f>
        <v>CÔNG TY CỔ PHẦN T - MARTSTORES</v>
      </c>
    </row>
    <row r="1747" spans="1:31" ht="25.5" hidden="1" customHeight="1" x14ac:dyDescent="0.2">
      <c r="A1747" s="59" t="s">
        <v>22506</v>
      </c>
      <c r="B1747" s="59" t="s">
        <v>3960</v>
      </c>
      <c r="C1747" s="60">
        <v>45982</v>
      </c>
      <c r="D1747" s="59" t="s">
        <v>19532</v>
      </c>
      <c r="E1747" s="60">
        <v>45982</v>
      </c>
      <c r="F1747" s="59">
        <v>77949</v>
      </c>
      <c r="G1747" s="59" t="s">
        <v>4335</v>
      </c>
      <c r="H1747" s="61">
        <v>785043</v>
      </c>
      <c r="I1747" s="62">
        <v>70654</v>
      </c>
      <c r="J1747" s="61">
        <v>57151</v>
      </c>
      <c r="K1747" s="61">
        <v>771540</v>
      </c>
      <c r="L1747" s="7" t="s">
        <v>51</v>
      </c>
      <c r="O1747" s="35">
        <f>IF(Table1[[#This Row],[Phân loại]]="Tồn đầu kỳ",Table1[[#This Row],[Tổng giá trị]],0)</f>
        <v>771540</v>
      </c>
      <c r="P1747" s="7">
        <f>IF(Table1[[#This Row],[Số còn phải thu ĐK]]&lt;&gt;0,0,IF(Table1[[#This Row],[Phân loại]]="Bán hàng",Table1[[#This Row],[Tổng giá trị]],-Table1[[#This Row],[Tổng giá trị]]))</f>
        <v>0</v>
      </c>
      <c r="Q1747" s="35">
        <f>IF(M1747&lt;&gt;"",IF(O1747&lt;&gt;0,O1747,P1747),0)</f>
        <v>0</v>
      </c>
      <c r="R1747" s="7">
        <f>Table1[[#This Row],[Số còn phải thu ĐK]]+Table1[[#This Row],[Giá Trị HD sau CK]]-Table1[[#This Row],[Số tiền đã thu]]</f>
        <v>771540</v>
      </c>
      <c r="S1747" s="6">
        <f>IF(Table1[[#This Row],[Ngày hóa đơn]]&lt;&gt;"",Table1[[#This Row],[Ngày hóa đơn]],IF(Table1[[#This Row],[Ngày hạch toán]]&lt;&gt;"",Table1[[#This Row],[Ngày hạch toán]],""))</f>
        <v>45982</v>
      </c>
      <c r="T1747" s="7"/>
      <c r="U1747" s="6">
        <f>IF(Table1[[#This Row],[Ngày tính CN]]="","",S1747+T1747)</f>
        <v>45982</v>
      </c>
      <c r="V1747" s="35">
        <f ca="1">IF(Table1[[#This Row],[Hạn thanh toán]]="","",IF((U1747-NOW())&lt;0,0,(U1747-NOW())))</f>
        <v>0</v>
      </c>
      <c r="W1747" s="35"/>
      <c r="X1747" s="35">
        <f ca="1">IF(OR(U1747="",R1747=0),"",IF((U1747-NOW())&lt;0,-(U1747-NOW()),0))</f>
        <v>188.49032025462657</v>
      </c>
      <c r="Y1747" s="2" t="str">
        <f ca="1">IF(R1747=0,"Đã thanh toán",IF(X1747="","",IF(X1747&lt;=0,"Chưa đến hạn thanh toán",IF(X1747&lt;=30,"Nợ quá hạn 30 ngày",IF(X1747&lt;=60,"Nợ quá hạn từ 30 ngày đến 60 ngày",IF(X1747&lt;=90,"Nợ quá hạn từ 60 ngày đến 90 ngày",IF(X1747&lt;=120,"Nợ quá hạn từ 90 ngày đến 120 ngày","Nợ quá hạn hơn 120 ngày có khả năng mất thanh toán")))))))</f>
        <v>Nợ quá hạn hơn 120 ngày có khả năng mất thanh toán</v>
      </c>
      <c r="Z1747" s="51">
        <f t="shared" si="353"/>
        <v>45982</v>
      </c>
      <c r="AA1747" s="51" t="str">
        <f t="shared" si="354"/>
        <v/>
      </c>
      <c r="AD1747" s="2" t="str">
        <f>VLOOKUP($A1747,MA_KH!$A:$Q,MA_KH!O$1,0)</f>
        <v>TMART</v>
      </c>
      <c r="AE1747" s="2" t="str">
        <f>VLOOKUP($A1747,MA_KH!$A:$Q,MA_KH!P$1,0)</f>
        <v>CÔNG TY CỔ PHẦN T - MARTSTORES</v>
      </c>
    </row>
    <row r="1748" spans="1:31" ht="25.5" hidden="1" customHeight="1" x14ac:dyDescent="0.2">
      <c r="A1748" s="55" t="s">
        <v>21961</v>
      </c>
      <c r="B1748" s="55" t="s">
        <v>4402</v>
      </c>
      <c r="C1748" s="56">
        <v>45982</v>
      </c>
      <c r="D1748" s="55" t="s">
        <v>19533</v>
      </c>
      <c r="E1748" s="56">
        <v>45982</v>
      </c>
      <c r="F1748" s="55">
        <v>78344</v>
      </c>
      <c r="G1748" s="55" t="s">
        <v>4405</v>
      </c>
      <c r="H1748" s="57">
        <v>1874004</v>
      </c>
      <c r="I1748" s="58">
        <v>168661</v>
      </c>
      <c r="J1748" s="57">
        <v>136427</v>
      </c>
      <c r="K1748" s="57">
        <v>1841770</v>
      </c>
      <c r="L1748" s="7" t="s">
        <v>51</v>
      </c>
      <c r="O1748" s="35">
        <f>IF(Table1[[#This Row],[Phân loại]]="Tồn đầu kỳ",Table1[[#This Row],[Tổng giá trị]],0)</f>
        <v>1841770</v>
      </c>
      <c r="P1748" s="7">
        <f>IF(Table1[[#This Row],[Số còn phải thu ĐK]]&lt;&gt;0,0,IF(Table1[[#This Row],[Phân loại]]="Bán hàng",Table1[[#This Row],[Tổng giá trị]],-Table1[[#This Row],[Tổng giá trị]]))</f>
        <v>0</v>
      </c>
      <c r="Q1748" s="35">
        <f t="shared" ref="Q1748:Q1749" si="358">IF(M1748&lt;&gt;"",IF(O1748&lt;&gt;0,O1748,P1748),0)</f>
        <v>0</v>
      </c>
      <c r="R1748" s="7">
        <f>Table1[[#This Row],[Số còn phải thu ĐK]]+Table1[[#This Row],[Giá Trị HD sau CK]]-Table1[[#This Row],[Số tiền đã thu]]</f>
        <v>1841770</v>
      </c>
      <c r="S1748" s="6">
        <f>IF(Table1[[#This Row],[Ngày hóa đơn]]&lt;&gt;"",Table1[[#This Row],[Ngày hóa đơn]],IF(Table1[[#This Row],[Ngày hạch toán]]&lt;&gt;"",Table1[[#This Row],[Ngày hạch toán]],""))</f>
        <v>45982</v>
      </c>
      <c r="T1748" s="7"/>
      <c r="U1748" s="6">
        <f>IF(Table1[[#This Row],[Ngày tính CN]]="","",S1748+T1748)</f>
        <v>45982</v>
      </c>
      <c r="V1748" s="35">
        <f ca="1">IF(Table1[[#This Row],[Hạn thanh toán]]="","",IF((U1748-NOW())&lt;0,0,(U1748-NOW())))</f>
        <v>0</v>
      </c>
      <c r="W1748" s="35"/>
      <c r="X1748" s="35">
        <f t="shared" ref="X1748:X1749" ca="1" si="359">IF(OR(U1748="",R1748=0),"",IF((U1748-NOW())&lt;0,-(U1748-NOW()),0))</f>
        <v>188.49032025462657</v>
      </c>
      <c r="Y1748" s="2" t="str">
        <f t="shared" ref="Y1748:Y1749" ca="1" si="360">IF(R1748=0,"Đã thanh toán",IF(X1748="","",IF(X1748&lt;=0,"Chưa đến hạn thanh toán",IF(X1748&lt;=30,"Nợ quá hạn 30 ngày",IF(X1748&lt;=60,"Nợ quá hạn từ 30 ngày đến 60 ngày",IF(X1748&lt;=90,"Nợ quá hạn từ 60 ngày đến 90 ngày",IF(X1748&lt;=120,"Nợ quá hạn từ 90 ngày đến 120 ngày","Nợ quá hạn hơn 120 ngày có khả năng mất thanh toán")))))))</f>
        <v>Nợ quá hạn hơn 120 ngày có khả năng mất thanh toán</v>
      </c>
      <c r="Z1748" s="51">
        <f t="shared" si="353"/>
        <v>45982</v>
      </c>
      <c r="AA1748" s="51" t="str">
        <f t="shared" si="354"/>
        <v/>
      </c>
      <c r="AD1748" s="2" t="str">
        <f>VLOOKUP($A1748,MA_KH!$A:$Q,MA_KH!O$1,0)</f>
        <v>TMART ANH ĐĂNG</v>
      </c>
      <c r="AE1748" s="2" t="str">
        <f>VLOOKUP($A1748,MA_KH!$A:$Q,MA_KH!P$1,0)</f>
        <v>TRẦN HẢI ĐĂNG</v>
      </c>
    </row>
    <row r="1749" spans="1:31" ht="25.5" hidden="1" customHeight="1" x14ac:dyDescent="0.2">
      <c r="A1749" s="59" t="s">
        <v>21961</v>
      </c>
      <c r="B1749" s="59" t="s">
        <v>4402</v>
      </c>
      <c r="C1749" s="60">
        <v>45982</v>
      </c>
      <c r="D1749" s="59" t="s">
        <v>19534</v>
      </c>
      <c r="E1749" s="60">
        <v>45982</v>
      </c>
      <c r="F1749" s="59">
        <v>78345</v>
      </c>
      <c r="G1749" s="59" t="s">
        <v>4403</v>
      </c>
      <c r="H1749" s="61">
        <v>1906498</v>
      </c>
      <c r="I1749" s="62">
        <v>171585</v>
      </c>
      <c r="J1749" s="61">
        <v>138793</v>
      </c>
      <c r="K1749" s="61">
        <v>1873706</v>
      </c>
      <c r="L1749" s="7" t="s">
        <v>51</v>
      </c>
      <c r="O1749" s="35">
        <f>IF(Table1[[#This Row],[Phân loại]]="Tồn đầu kỳ",Table1[[#This Row],[Tổng giá trị]],0)</f>
        <v>1873706</v>
      </c>
      <c r="P1749" s="7">
        <f>IF(Table1[[#This Row],[Số còn phải thu ĐK]]&lt;&gt;0,0,IF(Table1[[#This Row],[Phân loại]]="Bán hàng",Table1[[#This Row],[Tổng giá trị]],-Table1[[#This Row],[Tổng giá trị]]))</f>
        <v>0</v>
      </c>
      <c r="Q1749" s="35">
        <f t="shared" si="358"/>
        <v>0</v>
      </c>
      <c r="R1749" s="7">
        <f>Table1[[#This Row],[Số còn phải thu ĐK]]+Table1[[#This Row],[Giá Trị HD sau CK]]-Table1[[#This Row],[Số tiền đã thu]]</f>
        <v>1873706</v>
      </c>
      <c r="S1749" s="6">
        <f>IF(Table1[[#This Row],[Ngày hóa đơn]]&lt;&gt;"",Table1[[#This Row],[Ngày hóa đơn]],IF(Table1[[#This Row],[Ngày hạch toán]]&lt;&gt;"",Table1[[#This Row],[Ngày hạch toán]],""))</f>
        <v>45982</v>
      </c>
      <c r="T1749" s="7"/>
      <c r="U1749" s="6">
        <f>IF(Table1[[#This Row],[Ngày tính CN]]="","",S1749+T1749)</f>
        <v>45982</v>
      </c>
      <c r="V1749" s="35">
        <f ca="1">IF(Table1[[#This Row],[Hạn thanh toán]]="","",IF((U1749-NOW())&lt;0,0,(U1749-NOW())))</f>
        <v>0</v>
      </c>
      <c r="W1749" s="35"/>
      <c r="X1749" s="35">
        <f t="shared" ca="1" si="359"/>
        <v>188.49032025462657</v>
      </c>
      <c r="Y1749" s="2" t="str">
        <f t="shared" ca="1" si="360"/>
        <v>Nợ quá hạn hơn 120 ngày có khả năng mất thanh toán</v>
      </c>
      <c r="Z1749" s="51">
        <f t="shared" si="353"/>
        <v>45982</v>
      </c>
      <c r="AA1749" s="51" t="str">
        <f t="shared" si="354"/>
        <v/>
      </c>
      <c r="AD1749" s="2" t="str">
        <f>VLOOKUP($A1749,MA_KH!$A:$Q,MA_KH!O$1,0)</f>
        <v>TMART ANH ĐĂNG</v>
      </c>
      <c r="AE1749" s="2" t="str">
        <f>VLOOKUP($A1749,MA_KH!$A:$Q,MA_KH!P$1,0)</f>
        <v>TRẦN HẢI ĐĂNG</v>
      </c>
    </row>
    <row r="1750" spans="1:31" ht="25.5" hidden="1" customHeight="1" x14ac:dyDescent="0.2">
      <c r="A1750" s="59" t="s">
        <v>22506</v>
      </c>
      <c r="B1750" s="59" t="s">
        <v>3960</v>
      </c>
      <c r="C1750" s="60">
        <v>45985</v>
      </c>
      <c r="D1750" s="59" t="s">
        <v>19535</v>
      </c>
      <c r="E1750" s="60">
        <v>45985</v>
      </c>
      <c r="F1750" s="59">
        <v>78459</v>
      </c>
      <c r="G1750" s="59" t="s">
        <v>4093</v>
      </c>
      <c r="H1750" s="61">
        <v>1761186</v>
      </c>
      <c r="I1750" s="62">
        <v>158508</v>
      </c>
      <c r="J1750" s="61">
        <v>128214</v>
      </c>
      <c r="K1750" s="61">
        <v>1730892</v>
      </c>
      <c r="L1750" s="7" t="s">
        <v>51</v>
      </c>
      <c r="O1750" s="35">
        <f>IF(Table1[[#This Row],[Phân loại]]="Tồn đầu kỳ",Table1[[#This Row],[Tổng giá trị]],0)</f>
        <v>1730892</v>
      </c>
      <c r="P1750" s="7">
        <f>IF(Table1[[#This Row],[Số còn phải thu ĐK]]&lt;&gt;0,0,IF(Table1[[#This Row],[Phân loại]]="Bán hàng",Table1[[#This Row],[Tổng giá trị]],-Table1[[#This Row],[Tổng giá trị]]))</f>
        <v>0</v>
      </c>
      <c r="Q1750" s="35">
        <f>IF(M1750&lt;&gt;"",IF(O1750&lt;&gt;0,O1750,P1750),0)</f>
        <v>0</v>
      </c>
      <c r="R1750" s="7">
        <f>Table1[[#This Row],[Số còn phải thu ĐK]]+Table1[[#This Row],[Giá Trị HD sau CK]]-Table1[[#This Row],[Số tiền đã thu]]</f>
        <v>1730892</v>
      </c>
      <c r="S1750" s="6">
        <f>IF(Table1[[#This Row],[Ngày hóa đơn]]&lt;&gt;"",Table1[[#This Row],[Ngày hóa đơn]],IF(Table1[[#This Row],[Ngày hạch toán]]&lt;&gt;"",Table1[[#This Row],[Ngày hạch toán]],""))</f>
        <v>45985</v>
      </c>
      <c r="T1750" s="7"/>
      <c r="U1750" s="6">
        <f>IF(Table1[[#This Row],[Ngày tính CN]]="","",S1750+T1750)</f>
        <v>45985</v>
      </c>
      <c r="V1750" s="35">
        <f ca="1">IF(Table1[[#This Row],[Hạn thanh toán]]="","",IF((U1750-NOW())&lt;0,0,(U1750-NOW())))</f>
        <v>0</v>
      </c>
      <c r="W1750" s="35"/>
      <c r="X1750" s="35">
        <f ca="1">IF(OR(U1750="",R1750=0),"",IF((U1750-NOW())&lt;0,-(U1750-NOW()),0))</f>
        <v>185.49032025462657</v>
      </c>
      <c r="Y1750" s="2" t="str">
        <f ca="1">IF(R1750=0,"Đã thanh toán",IF(X1750="","",IF(X1750&lt;=0,"Chưa đến hạn thanh toán",IF(X1750&lt;=30,"Nợ quá hạn 30 ngày",IF(X1750&lt;=60,"Nợ quá hạn từ 30 ngày đến 60 ngày",IF(X1750&lt;=90,"Nợ quá hạn từ 60 ngày đến 90 ngày",IF(X1750&lt;=120,"Nợ quá hạn từ 90 ngày đến 120 ngày","Nợ quá hạn hơn 120 ngày có khả năng mất thanh toán")))))))</f>
        <v>Nợ quá hạn hơn 120 ngày có khả năng mất thanh toán</v>
      </c>
      <c r="Z1750" s="51">
        <f t="shared" si="353"/>
        <v>45985</v>
      </c>
      <c r="AA1750" s="51" t="str">
        <f t="shared" si="354"/>
        <v/>
      </c>
      <c r="AD1750" s="2" t="str">
        <f>VLOOKUP($A1750,MA_KH!$A:$Q,MA_KH!O$1,0)</f>
        <v>TMART</v>
      </c>
      <c r="AE1750" s="2" t="str">
        <f>VLOOKUP($A1750,MA_KH!$A:$Q,MA_KH!P$1,0)</f>
        <v>CÔNG TY CỔ PHẦN T - MARTSTORES</v>
      </c>
    </row>
    <row r="1751" spans="1:31" ht="25.5" hidden="1" customHeight="1" x14ac:dyDescent="0.2">
      <c r="A1751" s="59" t="s">
        <v>22506</v>
      </c>
      <c r="B1751" s="59" t="s">
        <v>3960</v>
      </c>
      <c r="C1751" s="60">
        <v>45986</v>
      </c>
      <c r="D1751" s="59" t="s">
        <v>19536</v>
      </c>
      <c r="E1751" s="60">
        <v>45986</v>
      </c>
      <c r="F1751" s="59">
        <v>78514</v>
      </c>
      <c r="G1751" s="59" t="s">
        <v>3979</v>
      </c>
      <c r="H1751" s="61">
        <v>1329800</v>
      </c>
      <c r="I1751" s="62">
        <v>119682</v>
      </c>
      <c r="J1751" s="61">
        <v>96809</v>
      </c>
      <c r="K1751" s="61">
        <v>1306927</v>
      </c>
      <c r="L1751" s="7" t="s">
        <v>51</v>
      </c>
      <c r="O1751" s="35">
        <f>IF(Table1[[#This Row],[Phân loại]]="Tồn đầu kỳ",Table1[[#This Row],[Tổng giá trị]],0)</f>
        <v>1306927</v>
      </c>
      <c r="P1751" s="7">
        <f>IF(Table1[[#This Row],[Số còn phải thu ĐK]]&lt;&gt;0,0,IF(Table1[[#This Row],[Phân loại]]="Bán hàng",Table1[[#This Row],[Tổng giá trị]],-Table1[[#This Row],[Tổng giá trị]]))</f>
        <v>0</v>
      </c>
      <c r="Q1751" s="35">
        <f>IF(M1751&lt;&gt;"",IF(O1751&lt;&gt;0,O1751,P1751),0)</f>
        <v>0</v>
      </c>
      <c r="R1751" s="7">
        <f>Table1[[#This Row],[Số còn phải thu ĐK]]+Table1[[#This Row],[Giá Trị HD sau CK]]-Table1[[#This Row],[Số tiền đã thu]]</f>
        <v>1306927</v>
      </c>
      <c r="S1751" s="6">
        <f>IF(Table1[[#This Row],[Ngày hóa đơn]]&lt;&gt;"",Table1[[#This Row],[Ngày hóa đơn]],IF(Table1[[#This Row],[Ngày hạch toán]]&lt;&gt;"",Table1[[#This Row],[Ngày hạch toán]],""))</f>
        <v>45986</v>
      </c>
      <c r="T1751" s="7"/>
      <c r="U1751" s="6">
        <f>IF(Table1[[#This Row],[Ngày tính CN]]="","",S1751+T1751)</f>
        <v>45986</v>
      </c>
      <c r="V1751" s="35">
        <f ca="1">IF(Table1[[#This Row],[Hạn thanh toán]]="","",IF((U1751-NOW())&lt;0,0,(U1751-NOW())))</f>
        <v>0</v>
      </c>
      <c r="W1751" s="35"/>
      <c r="X1751" s="35">
        <f ca="1">IF(OR(U1751="",R1751=0),"",IF((U1751-NOW())&lt;0,-(U1751-NOW()),0))</f>
        <v>184.49032025462657</v>
      </c>
      <c r="Y1751" s="2" t="str">
        <f ca="1">IF(R1751=0,"Đã thanh toán",IF(X1751="","",IF(X1751&lt;=0,"Chưa đến hạn thanh toán",IF(X1751&lt;=30,"Nợ quá hạn 30 ngày",IF(X1751&lt;=60,"Nợ quá hạn từ 30 ngày đến 60 ngày",IF(X1751&lt;=90,"Nợ quá hạn từ 60 ngày đến 90 ngày",IF(X1751&lt;=120,"Nợ quá hạn từ 90 ngày đến 120 ngày","Nợ quá hạn hơn 120 ngày có khả năng mất thanh toán")))))))</f>
        <v>Nợ quá hạn hơn 120 ngày có khả năng mất thanh toán</v>
      </c>
      <c r="Z1751" s="51">
        <f t="shared" si="353"/>
        <v>45986</v>
      </c>
      <c r="AA1751" s="51" t="str">
        <f t="shared" si="354"/>
        <v/>
      </c>
      <c r="AD1751" s="2" t="str">
        <f>VLOOKUP($A1751,MA_KH!$A:$Q,MA_KH!O$1,0)</f>
        <v>TMART</v>
      </c>
      <c r="AE1751" s="2" t="str">
        <f>VLOOKUP($A1751,MA_KH!$A:$Q,MA_KH!P$1,0)</f>
        <v>CÔNG TY CỔ PHẦN T - MARTSTORES</v>
      </c>
    </row>
    <row r="1752" spans="1:31" ht="25.5" hidden="1" customHeight="1" x14ac:dyDescent="0.2">
      <c r="A1752" s="55" t="s">
        <v>22506</v>
      </c>
      <c r="B1752" s="55" t="s">
        <v>3960</v>
      </c>
      <c r="C1752" s="56">
        <v>45986</v>
      </c>
      <c r="D1752" s="55" t="s">
        <v>19537</v>
      </c>
      <c r="E1752" s="56">
        <v>45986</v>
      </c>
      <c r="F1752" s="55">
        <v>78557</v>
      </c>
      <c r="G1752" s="55" t="s">
        <v>4386</v>
      </c>
      <c r="H1752" s="57">
        <v>927733</v>
      </c>
      <c r="I1752" s="58">
        <v>83496</v>
      </c>
      <c r="J1752" s="57">
        <v>67539</v>
      </c>
      <c r="K1752" s="57">
        <v>911776</v>
      </c>
      <c r="L1752" s="7" t="s">
        <v>51</v>
      </c>
      <c r="O1752" s="35">
        <f>IF(Table1[[#This Row],[Phân loại]]="Tồn đầu kỳ",Table1[[#This Row],[Tổng giá trị]],0)</f>
        <v>911776</v>
      </c>
      <c r="P1752" s="7">
        <f>IF(Table1[[#This Row],[Số còn phải thu ĐK]]&lt;&gt;0,0,IF(Table1[[#This Row],[Phân loại]]="Bán hàng",Table1[[#This Row],[Tổng giá trị]],-Table1[[#This Row],[Tổng giá trị]]))</f>
        <v>0</v>
      </c>
      <c r="Q1752" s="35">
        <f t="shared" ref="Q1752:Q1753" si="361">IF(M1752&lt;&gt;"",IF(O1752&lt;&gt;0,O1752,P1752),0)</f>
        <v>0</v>
      </c>
      <c r="R1752" s="7">
        <f>Table1[[#This Row],[Số còn phải thu ĐK]]+Table1[[#This Row],[Giá Trị HD sau CK]]-Table1[[#This Row],[Số tiền đã thu]]</f>
        <v>911776</v>
      </c>
      <c r="S1752" s="6">
        <f>IF(Table1[[#This Row],[Ngày hóa đơn]]&lt;&gt;"",Table1[[#This Row],[Ngày hóa đơn]],IF(Table1[[#This Row],[Ngày hạch toán]]&lt;&gt;"",Table1[[#This Row],[Ngày hạch toán]],""))</f>
        <v>45986</v>
      </c>
      <c r="T1752" s="7"/>
      <c r="U1752" s="6">
        <f>IF(Table1[[#This Row],[Ngày tính CN]]="","",S1752+T1752)</f>
        <v>45986</v>
      </c>
      <c r="V1752" s="35">
        <f ca="1">IF(Table1[[#This Row],[Hạn thanh toán]]="","",IF((U1752-NOW())&lt;0,0,(U1752-NOW())))</f>
        <v>0</v>
      </c>
      <c r="W1752" s="35"/>
      <c r="X1752" s="35">
        <f t="shared" ref="X1752:X1753" ca="1" si="362">IF(OR(U1752="",R1752=0),"",IF((U1752-NOW())&lt;0,-(U1752-NOW()),0))</f>
        <v>184.49032025462657</v>
      </c>
      <c r="Y1752" s="2" t="str">
        <f t="shared" ref="Y1752:Y1753" ca="1" si="363">IF(R1752=0,"Đã thanh toán",IF(X1752="","",IF(X1752&lt;=0,"Chưa đến hạn thanh toán",IF(X1752&lt;=30,"Nợ quá hạn 30 ngày",IF(X1752&lt;=60,"Nợ quá hạn từ 30 ngày đến 60 ngày",IF(X1752&lt;=90,"Nợ quá hạn từ 60 ngày đến 90 ngày",IF(X1752&lt;=120,"Nợ quá hạn từ 90 ngày đến 120 ngày","Nợ quá hạn hơn 120 ngày có khả năng mất thanh toán")))))))</f>
        <v>Nợ quá hạn hơn 120 ngày có khả năng mất thanh toán</v>
      </c>
      <c r="Z1752" s="51">
        <f t="shared" si="353"/>
        <v>45986</v>
      </c>
      <c r="AA1752" s="51" t="str">
        <f t="shared" si="354"/>
        <v/>
      </c>
      <c r="AD1752" s="2" t="str">
        <f>VLOOKUP($A1752,MA_KH!$A:$Q,MA_KH!O$1,0)</f>
        <v>TMART</v>
      </c>
      <c r="AE1752" s="2" t="str">
        <f>VLOOKUP($A1752,MA_KH!$A:$Q,MA_KH!P$1,0)</f>
        <v>CÔNG TY CỔ PHẦN T - MARTSTORES</v>
      </c>
    </row>
    <row r="1753" spans="1:31" ht="25.5" hidden="1" customHeight="1" x14ac:dyDescent="0.2">
      <c r="A1753" s="59" t="s">
        <v>22506</v>
      </c>
      <c r="B1753" s="59" t="s">
        <v>3960</v>
      </c>
      <c r="C1753" s="60">
        <v>45986</v>
      </c>
      <c r="D1753" s="59" t="s">
        <v>19538</v>
      </c>
      <c r="E1753" s="60">
        <v>45986</v>
      </c>
      <c r="F1753" s="59">
        <v>78558</v>
      </c>
      <c r="G1753" s="59" t="s">
        <v>4483</v>
      </c>
      <c r="H1753" s="61">
        <v>851750</v>
      </c>
      <c r="I1753" s="62">
        <v>76657</v>
      </c>
      <c r="J1753" s="61">
        <v>62007</v>
      </c>
      <c r="K1753" s="61">
        <v>837100</v>
      </c>
      <c r="L1753" s="7" t="s">
        <v>51</v>
      </c>
      <c r="O1753" s="35">
        <f>IF(Table1[[#This Row],[Phân loại]]="Tồn đầu kỳ",Table1[[#This Row],[Tổng giá trị]],0)</f>
        <v>837100</v>
      </c>
      <c r="P1753" s="7">
        <f>IF(Table1[[#This Row],[Số còn phải thu ĐK]]&lt;&gt;0,0,IF(Table1[[#This Row],[Phân loại]]="Bán hàng",Table1[[#This Row],[Tổng giá trị]],-Table1[[#This Row],[Tổng giá trị]]))</f>
        <v>0</v>
      </c>
      <c r="Q1753" s="35">
        <f t="shared" si="361"/>
        <v>0</v>
      </c>
      <c r="R1753" s="7">
        <f>Table1[[#This Row],[Số còn phải thu ĐK]]+Table1[[#This Row],[Giá Trị HD sau CK]]-Table1[[#This Row],[Số tiền đã thu]]</f>
        <v>837100</v>
      </c>
      <c r="S1753" s="6">
        <f>IF(Table1[[#This Row],[Ngày hóa đơn]]&lt;&gt;"",Table1[[#This Row],[Ngày hóa đơn]],IF(Table1[[#This Row],[Ngày hạch toán]]&lt;&gt;"",Table1[[#This Row],[Ngày hạch toán]],""))</f>
        <v>45986</v>
      </c>
      <c r="T1753" s="7"/>
      <c r="U1753" s="6">
        <f>IF(Table1[[#This Row],[Ngày tính CN]]="","",S1753+T1753)</f>
        <v>45986</v>
      </c>
      <c r="V1753" s="35">
        <f ca="1">IF(Table1[[#This Row],[Hạn thanh toán]]="","",IF((U1753-NOW())&lt;0,0,(U1753-NOW())))</f>
        <v>0</v>
      </c>
      <c r="W1753" s="35"/>
      <c r="X1753" s="35">
        <f t="shared" ca="1" si="362"/>
        <v>184.49032025462657</v>
      </c>
      <c r="Y1753" s="2" t="str">
        <f t="shared" ca="1" si="363"/>
        <v>Nợ quá hạn hơn 120 ngày có khả năng mất thanh toán</v>
      </c>
      <c r="Z1753" s="51">
        <f t="shared" si="353"/>
        <v>45986</v>
      </c>
      <c r="AA1753" s="51" t="str">
        <f t="shared" si="354"/>
        <v/>
      </c>
      <c r="AD1753" s="2" t="str">
        <f>VLOOKUP($A1753,MA_KH!$A:$Q,MA_KH!O$1,0)</f>
        <v>TMART</v>
      </c>
      <c r="AE1753" s="2" t="str">
        <f>VLOOKUP($A1753,MA_KH!$A:$Q,MA_KH!P$1,0)</f>
        <v>CÔNG TY CỔ PHẦN T - MARTSTORES</v>
      </c>
    </row>
    <row r="1754" spans="1:31" ht="25.5" hidden="1" customHeight="1" x14ac:dyDescent="0.2">
      <c r="A1754" s="59" t="s">
        <v>22506</v>
      </c>
      <c r="B1754" s="59" t="s">
        <v>3960</v>
      </c>
      <c r="C1754" s="60">
        <v>45987</v>
      </c>
      <c r="D1754" s="59" t="s">
        <v>19539</v>
      </c>
      <c r="E1754" s="60">
        <v>45987</v>
      </c>
      <c r="F1754" s="59">
        <v>78647</v>
      </c>
      <c r="G1754" s="59" t="s">
        <v>4164</v>
      </c>
      <c r="H1754" s="61">
        <v>639975</v>
      </c>
      <c r="I1754" s="62">
        <v>57598</v>
      </c>
      <c r="J1754" s="61">
        <v>46590</v>
      </c>
      <c r="K1754" s="61">
        <v>628967</v>
      </c>
      <c r="L1754" s="7" t="s">
        <v>51</v>
      </c>
      <c r="O1754" s="35">
        <f>IF(Table1[[#This Row],[Phân loại]]="Tồn đầu kỳ",Table1[[#This Row],[Tổng giá trị]],0)</f>
        <v>628967</v>
      </c>
      <c r="P1754" s="7">
        <f>IF(Table1[[#This Row],[Số còn phải thu ĐK]]&lt;&gt;0,0,IF(Table1[[#This Row],[Phân loại]]="Bán hàng",Table1[[#This Row],[Tổng giá trị]],-Table1[[#This Row],[Tổng giá trị]]))</f>
        <v>0</v>
      </c>
      <c r="Q1754" s="35">
        <f>IF(M1754&lt;&gt;"",IF(O1754&lt;&gt;0,O1754,P1754),0)</f>
        <v>0</v>
      </c>
      <c r="R1754" s="7">
        <f>Table1[[#This Row],[Số còn phải thu ĐK]]+Table1[[#This Row],[Giá Trị HD sau CK]]-Table1[[#This Row],[Số tiền đã thu]]</f>
        <v>628967</v>
      </c>
      <c r="S1754" s="6">
        <f>IF(Table1[[#This Row],[Ngày hóa đơn]]&lt;&gt;"",Table1[[#This Row],[Ngày hóa đơn]],IF(Table1[[#This Row],[Ngày hạch toán]]&lt;&gt;"",Table1[[#This Row],[Ngày hạch toán]],""))</f>
        <v>45987</v>
      </c>
      <c r="T1754" s="7"/>
      <c r="U1754" s="6">
        <f>IF(Table1[[#This Row],[Ngày tính CN]]="","",S1754+T1754)</f>
        <v>45987</v>
      </c>
      <c r="V1754" s="35">
        <f ca="1">IF(Table1[[#This Row],[Hạn thanh toán]]="","",IF((U1754-NOW())&lt;0,0,(U1754-NOW())))</f>
        <v>0</v>
      </c>
      <c r="W1754" s="35"/>
      <c r="X1754" s="35">
        <f ca="1">IF(OR(U1754="",R1754=0),"",IF((U1754-NOW())&lt;0,-(U1754-NOW()),0))</f>
        <v>183.49032025462657</v>
      </c>
      <c r="Y1754" s="2" t="str">
        <f ca="1">IF(R1754=0,"Đã thanh toán",IF(X1754="","",IF(X1754&lt;=0,"Chưa đến hạn thanh toán",IF(X1754&lt;=30,"Nợ quá hạn 30 ngày",IF(X1754&lt;=60,"Nợ quá hạn từ 30 ngày đến 60 ngày",IF(X1754&lt;=90,"Nợ quá hạn từ 60 ngày đến 90 ngày",IF(X1754&lt;=120,"Nợ quá hạn từ 90 ngày đến 120 ngày","Nợ quá hạn hơn 120 ngày có khả năng mất thanh toán")))))))</f>
        <v>Nợ quá hạn hơn 120 ngày có khả năng mất thanh toán</v>
      </c>
      <c r="Z1754" s="51">
        <f t="shared" si="353"/>
        <v>45987</v>
      </c>
      <c r="AA1754" s="51" t="str">
        <f t="shared" si="354"/>
        <v/>
      </c>
      <c r="AD1754" s="2" t="str">
        <f>VLOOKUP($A1754,MA_KH!$A:$Q,MA_KH!O$1,0)</f>
        <v>TMART</v>
      </c>
      <c r="AE1754" s="2" t="str">
        <f>VLOOKUP($A1754,MA_KH!$A:$Q,MA_KH!P$1,0)</f>
        <v>CÔNG TY CỔ PHẦN T - MARTSTORES</v>
      </c>
    </row>
    <row r="1755" spans="1:31" ht="25.5" hidden="1" customHeight="1" x14ac:dyDescent="0.2">
      <c r="A1755" s="55" t="s">
        <v>22506</v>
      </c>
      <c r="B1755" s="55" t="s">
        <v>3960</v>
      </c>
      <c r="C1755" s="56">
        <v>45988</v>
      </c>
      <c r="D1755" s="55" t="s">
        <v>19540</v>
      </c>
      <c r="E1755" s="56">
        <v>45988</v>
      </c>
      <c r="F1755" s="55">
        <v>78713</v>
      </c>
      <c r="G1755" s="55" t="s">
        <v>4292</v>
      </c>
      <c r="H1755" s="57">
        <v>1437246</v>
      </c>
      <c r="I1755" s="58">
        <v>129353</v>
      </c>
      <c r="J1755" s="57">
        <v>104631</v>
      </c>
      <c r="K1755" s="57">
        <v>1412524</v>
      </c>
      <c r="L1755" s="7" t="s">
        <v>51</v>
      </c>
      <c r="O1755" s="35">
        <f>IF(Table1[[#This Row],[Phân loại]]="Tồn đầu kỳ",Table1[[#This Row],[Tổng giá trị]],0)</f>
        <v>1412524</v>
      </c>
      <c r="P1755" s="7">
        <f>IF(Table1[[#This Row],[Số còn phải thu ĐK]]&lt;&gt;0,0,IF(Table1[[#This Row],[Phân loại]]="Bán hàng",Table1[[#This Row],[Tổng giá trị]],-Table1[[#This Row],[Tổng giá trị]]))</f>
        <v>0</v>
      </c>
      <c r="Q1755" s="35">
        <f t="shared" ref="Q1755:Q1791" si="364">IF(M1755&lt;&gt;"",IF(O1755&lt;&gt;0,O1755,P1755),0)</f>
        <v>0</v>
      </c>
      <c r="R1755" s="7">
        <f>Table1[[#This Row],[Số còn phải thu ĐK]]+Table1[[#This Row],[Giá Trị HD sau CK]]-Table1[[#This Row],[Số tiền đã thu]]</f>
        <v>1412524</v>
      </c>
      <c r="S1755" s="6">
        <f>IF(Table1[[#This Row],[Ngày hóa đơn]]&lt;&gt;"",Table1[[#This Row],[Ngày hóa đơn]],IF(Table1[[#This Row],[Ngày hạch toán]]&lt;&gt;"",Table1[[#This Row],[Ngày hạch toán]],""))</f>
        <v>45988</v>
      </c>
      <c r="T1755" s="7"/>
      <c r="U1755" s="6">
        <f>IF(Table1[[#This Row],[Ngày tính CN]]="","",S1755+T1755)</f>
        <v>45988</v>
      </c>
      <c r="V1755" s="35">
        <f ca="1">IF(Table1[[#This Row],[Hạn thanh toán]]="","",IF((U1755-NOW())&lt;0,0,(U1755-NOW())))</f>
        <v>0</v>
      </c>
      <c r="W1755" s="35"/>
      <c r="X1755" s="35">
        <f t="shared" ref="X1755:X1791" ca="1" si="365">IF(OR(U1755="",R1755=0),"",IF((U1755-NOW())&lt;0,-(U1755-NOW()),0))</f>
        <v>182.49032025462657</v>
      </c>
      <c r="Y1755" s="2" t="str">
        <f t="shared" ref="Y1755:Y1791" ca="1" si="366">IF(R1755=0,"Đã thanh toán",IF(X1755="","",IF(X1755&lt;=0,"Chưa đến hạn thanh toán",IF(X1755&lt;=30,"Nợ quá hạn 30 ngày",IF(X1755&lt;=60,"Nợ quá hạn từ 30 ngày đến 60 ngày",IF(X1755&lt;=90,"Nợ quá hạn từ 60 ngày đến 90 ngày",IF(X1755&lt;=120,"Nợ quá hạn từ 90 ngày đến 120 ngày","Nợ quá hạn hơn 120 ngày có khả năng mất thanh toán")))))))</f>
        <v>Nợ quá hạn hơn 120 ngày có khả năng mất thanh toán</v>
      </c>
      <c r="Z1755" s="51">
        <f t="shared" si="353"/>
        <v>45988</v>
      </c>
      <c r="AA1755" s="51" t="str">
        <f t="shared" si="354"/>
        <v/>
      </c>
      <c r="AD1755" s="2" t="str">
        <f>VLOOKUP($A1755,MA_KH!$A:$Q,MA_KH!O$1,0)</f>
        <v>TMART</v>
      </c>
      <c r="AE1755" s="2" t="str">
        <f>VLOOKUP($A1755,MA_KH!$A:$Q,MA_KH!P$1,0)</f>
        <v>CÔNG TY CỔ PHẦN T - MARTSTORES</v>
      </c>
    </row>
    <row r="1756" spans="1:31" ht="25.5" hidden="1" customHeight="1" x14ac:dyDescent="0.2">
      <c r="A1756" s="55" t="s">
        <v>22506</v>
      </c>
      <c r="B1756" s="55" t="s">
        <v>3960</v>
      </c>
      <c r="C1756" s="56">
        <v>45988</v>
      </c>
      <c r="D1756" s="55" t="s">
        <v>19541</v>
      </c>
      <c r="E1756" s="56">
        <v>45988</v>
      </c>
      <c r="F1756" s="55">
        <v>78723</v>
      </c>
      <c r="G1756" s="55" t="s">
        <v>4407</v>
      </c>
      <c r="H1756" s="57">
        <v>1869315</v>
      </c>
      <c r="I1756" s="58">
        <v>168240</v>
      </c>
      <c r="J1756" s="57">
        <v>136086</v>
      </c>
      <c r="K1756" s="57">
        <v>1837161</v>
      </c>
      <c r="L1756" s="7" t="s">
        <v>51</v>
      </c>
      <c r="O1756" s="35">
        <f>IF(Table1[[#This Row],[Phân loại]]="Tồn đầu kỳ",Table1[[#This Row],[Tổng giá trị]],0)</f>
        <v>1837161</v>
      </c>
      <c r="P1756" s="7">
        <f>IF(Table1[[#This Row],[Số còn phải thu ĐK]]&lt;&gt;0,0,IF(Table1[[#This Row],[Phân loại]]="Bán hàng",Table1[[#This Row],[Tổng giá trị]],-Table1[[#This Row],[Tổng giá trị]]))</f>
        <v>0</v>
      </c>
      <c r="Q1756" s="35">
        <f t="shared" si="364"/>
        <v>0</v>
      </c>
      <c r="R1756" s="7">
        <f>Table1[[#This Row],[Số còn phải thu ĐK]]+Table1[[#This Row],[Giá Trị HD sau CK]]-Table1[[#This Row],[Số tiền đã thu]]</f>
        <v>1837161</v>
      </c>
      <c r="S1756" s="6">
        <f>IF(Table1[[#This Row],[Ngày hóa đơn]]&lt;&gt;"",Table1[[#This Row],[Ngày hóa đơn]],IF(Table1[[#This Row],[Ngày hạch toán]]&lt;&gt;"",Table1[[#This Row],[Ngày hạch toán]],""))</f>
        <v>45988</v>
      </c>
      <c r="T1756" s="7"/>
      <c r="U1756" s="6">
        <f>IF(Table1[[#This Row],[Ngày tính CN]]="","",S1756+T1756)</f>
        <v>45988</v>
      </c>
      <c r="V1756" s="35">
        <f ca="1">IF(Table1[[#This Row],[Hạn thanh toán]]="","",IF((U1756-NOW())&lt;0,0,(U1756-NOW())))</f>
        <v>0</v>
      </c>
      <c r="W1756" s="35"/>
      <c r="X1756" s="35">
        <f t="shared" ca="1" si="365"/>
        <v>182.49032025462657</v>
      </c>
      <c r="Y1756" s="2" t="str">
        <f t="shared" ca="1" si="366"/>
        <v>Nợ quá hạn hơn 120 ngày có khả năng mất thanh toán</v>
      </c>
      <c r="Z1756" s="51">
        <f t="shared" si="353"/>
        <v>45988</v>
      </c>
      <c r="AA1756" s="51" t="str">
        <f t="shared" si="354"/>
        <v/>
      </c>
      <c r="AD1756" s="2" t="str">
        <f>VLOOKUP($A1756,MA_KH!$A:$Q,MA_KH!O$1,0)</f>
        <v>TMART</v>
      </c>
      <c r="AE1756" s="2" t="str">
        <f>VLOOKUP($A1756,MA_KH!$A:$Q,MA_KH!P$1,0)</f>
        <v>CÔNG TY CỔ PHẦN T - MARTSTORES</v>
      </c>
    </row>
    <row r="1757" spans="1:31" ht="25.5" hidden="1" customHeight="1" x14ac:dyDescent="0.2">
      <c r="A1757" s="55" t="s">
        <v>22506</v>
      </c>
      <c r="B1757" s="55" t="s">
        <v>3960</v>
      </c>
      <c r="C1757" s="56">
        <v>45988</v>
      </c>
      <c r="D1757" s="55" t="s">
        <v>19542</v>
      </c>
      <c r="E1757" s="56">
        <v>45988</v>
      </c>
      <c r="F1757" s="55">
        <v>78725</v>
      </c>
      <c r="G1757" s="55" t="s">
        <v>4435</v>
      </c>
      <c r="H1757" s="57">
        <v>783600</v>
      </c>
      <c r="I1757" s="58">
        <v>70525</v>
      </c>
      <c r="J1757" s="57">
        <v>57046</v>
      </c>
      <c r="K1757" s="57">
        <v>770121</v>
      </c>
      <c r="L1757" s="7" t="s">
        <v>51</v>
      </c>
      <c r="O1757" s="35">
        <f>IF(Table1[[#This Row],[Phân loại]]="Tồn đầu kỳ",Table1[[#This Row],[Tổng giá trị]],0)</f>
        <v>770121</v>
      </c>
      <c r="P1757" s="7">
        <f>IF(Table1[[#This Row],[Số còn phải thu ĐK]]&lt;&gt;0,0,IF(Table1[[#This Row],[Phân loại]]="Bán hàng",Table1[[#This Row],[Tổng giá trị]],-Table1[[#This Row],[Tổng giá trị]]))</f>
        <v>0</v>
      </c>
      <c r="Q1757" s="35">
        <f t="shared" si="364"/>
        <v>0</v>
      </c>
      <c r="R1757" s="7">
        <f>Table1[[#This Row],[Số còn phải thu ĐK]]+Table1[[#This Row],[Giá Trị HD sau CK]]-Table1[[#This Row],[Số tiền đã thu]]</f>
        <v>770121</v>
      </c>
      <c r="S1757" s="6">
        <f>IF(Table1[[#This Row],[Ngày hóa đơn]]&lt;&gt;"",Table1[[#This Row],[Ngày hóa đơn]],IF(Table1[[#This Row],[Ngày hạch toán]]&lt;&gt;"",Table1[[#This Row],[Ngày hạch toán]],""))</f>
        <v>45988</v>
      </c>
      <c r="T1757" s="7"/>
      <c r="U1757" s="6">
        <f>IF(Table1[[#This Row],[Ngày tính CN]]="","",S1757+T1757)</f>
        <v>45988</v>
      </c>
      <c r="V1757" s="35">
        <f ca="1">IF(Table1[[#This Row],[Hạn thanh toán]]="","",IF((U1757-NOW())&lt;0,0,(U1757-NOW())))</f>
        <v>0</v>
      </c>
      <c r="W1757" s="35"/>
      <c r="X1757" s="35">
        <f t="shared" ca="1" si="365"/>
        <v>182.49032025462657</v>
      </c>
      <c r="Y1757" s="2" t="str">
        <f t="shared" ca="1" si="366"/>
        <v>Nợ quá hạn hơn 120 ngày có khả năng mất thanh toán</v>
      </c>
      <c r="Z1757" s="51">
        <f t="shared" si="353"/>
        <v>45988</v>
      </c>
      <c r="AA1757" s="51" t="str">
        <f t="shared" si="354"/>
        <v/>
      </c>
      <c r="AD1757" s="2" t="str">
        <f>VLOOKUP($A1757,MA_KH!$A:$Q,MA_KH!O$1,0)</f>
        <v>TMART</v>
      </c>
      <c r="AE1757" s="2" t="str">
        <f>VLOOKUP($A1757,MA_KH!$A:$Q,MA_KH!P$1,0)</f>
        <v>CÔNG TY CỔ PHẦN T - MARTSTORES</v>
      </c>
    </row>
    <row r="1758" spans="1:31" ht="25.5" hidden="1" customHeight="1" x14ac:dyDescent="0.2">
      <c r="A1758" s="55" t="s">
        <v>22506</v>
      </c>
      <c r="B1758" s="55" t="s">
        <v>3960</v>
      </c>
      <c r="C1758" s="56">
        <v>45988</v>
      </c>
      <c r="D1758" s="55" t="s">
        <v>19543</v>
      </c>
      <c r="E1758" s="56">
        <v>45988</v>
      </c>
      <c r="F1758" s="55">
        <v>78728</v>
      </c>
      <c r="G1758" s="55" t="s">
        <v>4335</v>
      </c>
      <c r="H1758" s="57">
        <v>736767</v>
      </c>
      <c r="I1758" s="58">
        <v>66310</v>
      </c>
      <c r="J1758" s="57">
        <v>53637</v>
      </c>
      <c r="K1758" s="57">
        <v>724094</v>
      </c>
      <c r="L1758" s="7" t="s">
        <v>51</v>
      </c>
      <c r="O1758" s="35">
        <f>IF(Table1[[#This Row],[Phân loại]]="Tồn đầu kỳ",Table1[[#This Row],[Tổng giá trị]],0)</f>
        <v>724094</v>
      </c>
      <c r="P1758" s="7">
        <f>IF(Table1[[#This Row],[Số còn phải thu ĐK]]&lt;&gt;0,0,IF(Table1[[#This Row],[Phân loại]]="Bán hàng",Table1[[#This Row],[Tổng giá trị]],-Table1[[#This Row],[Tổng giá trị]]))</f>
        <v>0</v>
      </c>
      <c r="Q1758" s="35">
        <f t="shared" si="364"/>
        <v>0</v>
      </c>
      <c r="R1758" s="7">
        <f>Table1[[#This Row],[Số còn phải thu ĐK]]+Table1[[#This Row],[Giá Trị HD sau CK]]-Table1[[#This Row],[Số tiền đã thu]]</f>
        <v>724094</v>
      </c>
      <c r="S1758" s="6">
        <f>IF(Table1[[#This Row],[Ngày hóa đơn]]&lt;&gt;"",Table1[[#This Row],[Ngày hóa đơn]],IF(Table1[[#This Row],[Ngày hạch toán]]&lt;&gt;"",Table1[[#This Row],[Ngày hạch toán]],""))</f>
        <v>45988</v>
      </c>
      <c r="T1758" s="7"/>
      <c r="U1758" s="6">
        <f>IF(Table1[[#This Row],[Ngày tính CN]]="","",S1758+T1758)</f>
        <v>45988</v>
      </c>
      <c r="V1758" s="35">
        <f ca="1">IF(Table1[[#This Row],[Hạn thanh toán]]="","",IF((U1758-NOW())&lt;0,0,(U1758-NOW())))</f>
        <v>0</v>
      </c>
      <c r="W1758" s="35"/>
      <c r="X1758" s="35">
        <f t="shared" ca="1" si="365"/>
        <v>182.49032025462657</v>
      </c>
      <c r="Y1758" s="2" t="str">
        <f t="shared" ca="1" si="366"/>
        <v>Nợ quá hạn hơn 120 ngày có khả năng mất thanh toán</v>
      </c>
      <c r="Z1758" s="51">
        <f t="shared" si="353"/>
        <v>45988</v>
      </c>
      <c r="AA1758" s="51" t="str">
        <f t="shared" si="354"/>
        <v/>
      </c>
      <c r="AD1758" s="2" t="str">
        <f>VLOOKUP($A1758,MA_KH!$A:$Q,MA_KH!O$1,0)</f>
        <v>TMART</v>
      </c>
      <c r="AE1758" s="2" t="str">
        <f>VLOOKUP($A1758,MA_KH!$A:$Q,MA_KH!P$1,0)</f>
        <v>CÔNG TY CỔ PHẦN T - MARTSTORES</v>
      </c>
    </row>
    <row r="1759" spans="1:31" ht="25.5" hidden="1" customHeight="1" x14ac:dyDescent="0.2">
      <c r="A1759" s="55" t="s">
        <v>22506</v>
      </c>
      <c r="B1759" s="55" t="s">
        <v>3960</v>
      </c>
      <c r="C1759" s="56">
        <v>45988</v>
      </c>
      <c r="D1759" s="55" t="s">
        <v>19544</v>
      </c>
      <c r="E1759" s="56">
        <v>45988</v>
      </c>
      <c r="F1759" s="55">
        <v>78729</v>
      </c>
      <c r="G1759" s="55" t="s">
        <v>4223</v>
      </c>
      <c r="H1759" s="57">
        <v>1040414</v>
      </c>
      <c r="I1759" s="58">
        <v>93638</v>
      </c>
      <c r="J1759" s="57">
        <v>75742</v>
      </c>
      <c r="K1759" s="57">
        <v>1022518</v>
      </c>
      <c r="L1759" s="7" t="s">
        <v>51</v>
      </c>
      <c r="O1759" s="35">
        <f>IF(Table1[[#This Row],[Phân loại]]="Tồn đầu kỳ",Table1[[#This Row],[Tổng giá trị]],0)</f>
        <v>1022518</v>
      </c>
      <c r="P1759" s="7">
        <f>IF(Table1[[#This Row],[Số còn phải thu ĐK]]&lt;&gt;0,0,IF(Table1[[#This Row],[Phân loại]]="Bán hàng",Table1[[#This Row],[Tổng giá trị]],-Table1[[#This Row],[Tổng giá trị]]))</f>
        <v>0</v>
      </c>
      <c r="Q1759" s="35">
        <f t="shared" si="364"/>
        <v>0</v>
      </c>
      <c r="R1759" s="7">
        <f>Table1[[#This Row],[Số còn phải thu ĐK]]+Table1[[#This Row],[Giá Trị HD sau CK]]-Table1[[#This Row],[Số tiền đã thu]]</f>
        <v>1022518</v>
      </c>
      <c r="S1759" s="6">
        <f>IF(Table1[[#This Row],[Ngày hóa đơn]]&lt;&gt;"",Table1[[#This Row],[Ngày hóa đơn]],IF(Table1[[#This Row],[Ngày hạch toán]]&lt;&gt;"",Table1[[#This Row],[Ngày hạch toán]],""))</f>
        <v>45988</v>
      </c>
      <c r="T1759" s="7"/>
      <c r="U1759" s="6">
        <f>IF(Table1[[#This Row],[Ngày tính CN]]="","",S1759+T1759)</f>
        <v>45988</v>
      </c>
      <c r="V1759" s="35">
        <f ca="1">IF(Table1[[#This Row],[Hạn thanh toán]]="","",IF((U1759-NOW())&lt;0,0,(U1759-NOW())))</f>
        <v>0</v>
      </c>
      <c r="W1759" s="35"/>
      <c r="X1759" s="35">
        <f t="shared" ca="1" si="365"/>
        <v>182.49032025462657</v>
      </c>
      <c r="Y1759" s="2" t="str">
        <f t="shared" ca="1" si="366"/>
        <v>Nợ quá hạn hơn 120 ngày có khả năng mất thanh toán</v>
      </c>
      <c r="Z1759" s="51">
        <f t="shared" si="353"/>
        <v>45988</v>
      </c>
      <c r="AA1759" s="51" t="str">
        <f t="shared" si="354"/>
        <v/>
      </c>
      <c r="AD1759" s="2" t="str">
        <f>VLOOKUP($A1759,MA_KH!$A:$Q,MA_KH!O$1,0)</f>
        <v>TMART</v>
      </c>
      <c r="AE1759" s="2" t="str">
        <f>VLOOKUP($A1759,MA_KH!$A:$Q,MA_KH!P$1,0)</f>
        <v>CÔNG TY CỔ PHẦN T - MARTSTORES</v>
      </c>
    </row>
    <row r="1760" spans="1:31" ht="25.5" hidden="1" customHeight="1" x14ac:dyDescent="0.2">
      <c r="A1760" s="55" t="s">
        <v>22506</v>
      </c>
      <c r="B1760" s="55" t="s">
        <v>3960</v>
      </c>
      <c r="C1760" s="56">
        <v>45988</v>
      </c>
      <c r="D1760" s="55" t="s">
        <v>19545</v>
      </c>
      <c r="E1760" s="56">
        <v>45988</v>
      </c>
      <c r="F1760" s="55">
        <v>78730</v>
      </c>
      <c r="G1760" s="55" t="s">
        <v>4213</v>
      </c>
      <c r="H1760" s="57">
        <v>1078253</v>
      </c>
      <c r="I1760" s="58">
        <v>97043</v>
      </c>
      <c r="J1760" s="57">
        <v>78497</v>
      </c>
      <c r="K1760" s="57">
        <v>1059707</v>
      </c>
      <c r="L1760" s="7" t="s">
        <v>51</v>
      </c>
      <c r="O1760" s="35">
        <f>IF(Table1[[#This Row],[Phân loại]]="Tồn đầu kỳ",Table1[[#This Row],[Tổng giá trị]],0)</f>
        <v>1059707</v>
      </c>
      <c r="P1760" s="7">
        <f>IF(Table1[[#This Row],[Số còn phải thu ĐK]]&lt;&gt;0,0,IF(Table1[[#This Row],[Phân loại]]="Bán hàng",Table1[[#This Row],[Tổng giá trị]],-Table1[[#This Row],[Tổng giá trị]]))</f>
        <v>0</v>
      </c>
      <c r="Q1760" s="35">
        <f t="shared" si="364"/>
        <v>0</v>
      </c>
      <c r="R1760" s="7">
        <f>Table1[[#This Row],[Số còn phải thu ĐK]]+Table1[[#This Row],[Giá Trị HD sau CK]]-Table1[[#This Row],[Số tiền đã thu]]</f>
        <v>1059707</v>
      </c>
      <c r="S1760" s="6">
        <f>IF(Table1[[#This Row],[Ngày hóa đơn]]&lt;&gt;"",Table1[[#This Row],[Ngày hóa đơn]],IF(Table1[[#This Row],[Ngày hạch toán]]&lt;&gt;"",Table1[[#This Row],[Ngày hạch toán]],""))</f>
        <v>45988</v>
      </c>
      <c r="T1760" s="7"/>
      <c r="U1760" s="6">
        <f>IF(Table1[[#This Row],[Ngày tính CN]]="","",S1760+T1760)</f>
        <v>45988</v>
      </c>
      <c r="V1760" s="35">
        <f ca="1">IF(Table1[[#This Row],[Hạn thanh toán]]="","",IF((U1760-NOW())&lt;0,0,(U1760-NOW())))</f>
        <v>0</v>
      </c>
      <c r="W1760" s="35"/>
      <c r="X1760" s="35">
        <f t="shared" ca="1" si="365"/>
        <v>182.49032025462657</v>
      </c>
      <c r="Y1760" s="2" t="str">
        <f t="shared" ca="1" si="366"/>
        <v>Nợ quá hạn hơn 120 ngày có khả năng mất thanh toán</v>
      </c>
      <c r="Z1760" s="51">
        <f t="shared" si="353"/>
        <v>45988</v>
      </c>
      <c r="AA1760" s="51" t="str">
        <f t="shared" si="354"/>
        <v/>
      </c>
      <c r="AD1760" s="2" t="str">
        <f>VLOOKUP($A1760,MA_KH!$A:$Q,MA_KH!O$1,0)</f>
        <v>TMART</v>
      </c>
      <c r="AE1760" s="2" t="str">
        <f>VLOOKUP($A1760,MA_KH!$A:$Q,MA_KH!P$1,0)</f>
        <v>CÔNG TY CỔ PHẦN T - MARTSTORES</v>
      </c>
    </row>
    <row r="1761" spans="1:31" ht="25.5" hidden="1" customHeight="1" x14ac:dyDescent="0.2">
      <c r="A1761" s="55" t="s">
        <v>22506</v>
      </c>
      <c r="B1761" s="55" t="s">
        <v>3960</v>
      </c>
      <c r="C1761" s="56">
        <v>45988</v>
      </c>
      <c r="D1761" s="55" t="s">
        <v>19546</v>
      </c>
      <c r="E1761" s="56">
        <v>45988</v>
      </c>
      <c r="F1761" s="55">
        <v>78731</v>
      </c>
      <c r="G1761" s="55" t="s">
        <v>4161</v>
      </c>
      <c r="H1761" s="57">
        <v>1009215</v>
      </c>
      <c r="I1761" s="58">
        <v>90830</v>
      </c>
      <c r="J1761" s="57">
        <v>73471</v>
      </c>
      <c r="K1761" s="57">
        <v>991856</v>
      </c>
      <c r="L1761" s="7" t="s">
        <v>51</v>
      </c>
      <c r="O1761" s="35">
        <f>IF(Table1[[#This Row],[Phân loại]]="Tồn đầu kỳ",Table1[[#This Row],[Tổng giá trị]],0)</f>
        <v>991856</v>
      </c>
      <c r="P1761" s="7">
        <f>IF(Table1[[#This Row],[Số còn phải thu ĐK]]&lt;&gt;0,0,IF(Table1[[#This Row],[Phân loại]]="Bán hàng",Table1[[#This Row],[Tổng giá trị]],-Table1[[#This Row],[Tổng giá trị]]))</f>
        <v>0</v>
      </c>
      <c r="Q1761" s="35">
        <f t="shared" si="364"/>
        <v>0</v>
      </c>
      <c r="R1761" s="7">
        <f>Table1[[#This Row],[Số còn phải thu ĐK]]+Table1[[#This Row],[Giá Trị HD sau CK]]-Table1[[#This Row],[Số tiền đã thu]]</f>
        <v>991856</v>
      </c>
      <c r="S1761" s="6">
        <f>IF(Table1[[#This Row],[Ngày hóa đơn]]&lt;&gt;"",Table1[[#This Row],[Ngày hóa đơn]],IF(Table1[[#This Row],[Ngày hạch toán]]&lt;&gt;"",Table1[[#This Row],[Ngày hạch toán]],""))</f>
        <v>45988</v>
      </c>
      <c r="T1761" s="7"/>
      <c r="U1761" s="6">
        <f>IF(Table1[[#This Row],[Ngày tính CN]]="","",S1761+T1761)</f>
        <v>45988</v>
      </c>
      <c r="V1761" s="35">
        <f ca="1">IF(Table1[[#This Row],[Hạn thanh toán]]="","",IF((U1761-NOW())&lt;0,0,(U1761-NOW())))</f>
        <v>0</v>
      </c>
      <c r="W1761" s="35"/>
      <c r="X1761" s="35">
        <f t="shared" ca="1" si="365"/>
        <v>182.49032025462657</v>
      </c>
      <c r="Y1761" s="2" t="str">
        <f t="shared" ca="1" si="366"/>
        <v>Nợ quá hạn hơn 120 ngày có khả năng mất thanh toán</v>
      </c>
      <c r="Z1761" s="51">
        <f t="shared" si="353"/>
        <v>45988</v>
      </c>
      <c r="AA1761" s="51" t="str">
        <f t="shared" si="354"/>
        <v/>
      </c>
      <c r="AD1761" s="2" t="str">
        <f>VLOOKUP($A1761,MA_KH!$A:$Q,MA_KH!O$1,0)</f>
        <v>TMART</v>
      </c>
      <c r="AE1761" s="2" t="str">
        <f>VLOOKUP($A1761,MA_KH!$A:$Q,MA_KH!P$1,0)</f>
        <v>CÔNG TY CỔ PHẦN T - MARTSTORES</v>
      </c>
    </row>
    <row r="1762" spans="1:31" ht="25.5" hidden="1" customHeight="1" x14ac:dyDescent="0.2">
      <c r="A1762" s="55" t="s">
        <v>22506</v>
      </c>
      <c r="B1762" s="55" t="s">
        <v>3960</v>
      </c>
      <c r="C1762" s="56">
        <v>45988</v>
      </c>
      <c r="D1762" s="55" t="s">
        <v>19547</v>
      </c>
      <c r="E1762" s="56">
        <v>45988</v>
      </c>
      <c r="F1762" s="55">
        <v>78733</v>
      </c>
      <c r="G1762" s="55" t="s">
        <v>4093</v>
      </c>
      <c r="H1762" s="57">
        <v>500379</v>
      </c>
      <c r="I1762" s="58">
        <v>45034</v>
      </c>
      <c r="J1762" s="57">
        <v>36428</v>
      </c>
      <c r="K1762" s="57">
        <v>491773</v>
      </c>
      <c r="L1762" s="7" t="s">
        <v>51</v>
      </c>
      <c r="O1762" s="35">
        <f>IF(Table1[[#This Row],[Phân loại]]="Tồn đầu kỳ",Table1[[#This Row],[Tổng giá trị]],0)</f>
        <v>491773</v>
      </c>
      <c r="P1762" s="7">
        <f>IF(Table1[[#This Row],[Số còn phải thu ĐK]]&lt;&gt;0,0,IF(Table1[[#This Row],[Phân loại]]="Bán hàng",Table1[[#This Row],[Tổng giá trị]],-Table1[[#This Row],[Tổng giá trị]]))</f>
        <v>0</v>
      </c>
      <c r="Q1762" s="35">
        <f t="shared" si="364"/>
        <v>0</v>
      </c>
      <c r="R1762" s="7">
        <f>Table1[[#This Row],[Số còn phải thu ĐK]]+Table1[[#This Row],[Giá Trị HD sau CK]]-Table1[[#This Row],[Số tiền đã thu]]</f>
        <v>491773</v>
      </c>
      <c r="S1762" s="6">
        <f>IF(Table1[[#This Row],[Ngày hóa đơn]]&lt;&gt;"",Table1[[#This Row],[Ngày hóa đơn]],IF(Table1[[#This Row],[Ngày hạch toán]]&lt;&gt;"",Table1[[#This Row],[Ngày hạch toán]],""))</f>
        <v>45988</v>
      </c>
      <c r="T1762" s="7"/>
      <c r="U1762" s="6">
        <f>IF(Table1[[#This Row],[Ngày tính CN]]="","",S1762+T1762)</f>
        <v>45988</v>
      </c>
      <c r="V1762" s="35">
        <f ca="1">IF(Table1[[#This Row],[Hạn thanh toán]]="","",IF((U1762-NOW())&lt;0,0,(U1762-NOW())))</f>
        <v>0</v>
      </c>
      <c r="W1762" s="35"/>
      <c r="X1762" s="35">
        <f t="shared" ca="1" si="365"/>
        <v>182.49032025462657</v>
      </c>
      <c r="Y1762" s="2" t="str">
        <f t="shared" ca="1" si="366"/>
        <v>Nợ quá hạn hơn 120 ngày có khả năng mất thanh toán</v>
      </c>
      <c r="Z1762" s="51">
        <f t="shared" si="353"/>
        <v>45988</v>
      </c>
      <c r="AA1762" s="51" t="str">
        <f t="shared" si="354"/>
        <v/>
      </c>
      <c r="AD1762" s="2" t="str">
        <f>VLOOKUP($A1762,MA_KH!$A:$Q,MA_KH!O$1,0)</f>
        <v>TMART</v>
      </c>
      <c r="AE1762" s="2" t="str">
        <f>VLOOKUP($A1762,MA_KH!$A:$Q,MA_KH!P$1,0)</f>
        <v>CÔNG TY CỔ PHẦN T - MARTSTORES</v>
      </c>
    </row>
    <row r="1763" spans="1:31" ht="25.5" hidden="1" customHeight="1" x14ac:dyDescent="0.2">
      <c r="A1763" s="55" t="s">
        <v>22506</v>
      </c>
      <c r="B1763" s="55" t="s">
        <v>3960</v>
      </c>
      <c r="C1763" s="56">
        <v>45988</v>
      </c>
      <c r="D1763" s="55" t="s">
        <v>19548</v>
      </c>
      <c r="E1763" s="56">
        <v>45988</v>
      </c>
      <c r="F1763" s="55">
        <v>78734</v>
      </c>
      <c r="G1763" s="55" t="s">
        <v>4228</v>
      </c>
      <c r="H1763" s="57">
        <v>1284186</v>
      </c>
      <c r="I1763" s="58">
        <v>115577</v>
      </c>
      <c r="J1763" s="57">
        <v>93489</v>
      </c>
      <c r="K1763" s="57">
        <v>1262098</v>
      </c>
      <c r="L1763" s="7" t="s">
        <v>51</v>
      </c>
      <c r="O1763" s="35">
        <f>IF(Table1[[#This Row],[Phân loại]]="Tồn đầu kỳ",Table1[[#This Row],[Tổng giá trị]],0)</f>
        <v>1262098</v>
      </c>
      <c r="P1763" s="7">
        <f>IF(Table1[[#This Row],[Số còn phải thu ĐK]]&lt;&gt;0,0,IF(Table1[[#This Row],[Phân loại]]="Bán hàng",Table1[[#This Row],[Tổng giá trị]],-Table1[[#This Row],[Tổng giá trị]]))</f>
        <v>0</v>
      </c>
      <c r="Q1763" s="35">
        <f t="shared" si="364"/>
        <v>0</v>
      </c>
      <c r="R1763" s="7">
        <f>Table1[[#This Row],[Số còn phải thu ĐK]]+Table1[[#This Row],[Giá Trị HD sau CK]]-Table1[[#This Row],[Số tiền đã thu]]</f>
        <v>1262098</v>
      </c>
      <c r="S1763" s="6">
        <f>IF(Table1[[#This Row],[Ngày hóa đơn]]&lt;&gt;"",Table1[[#This Row],[Ngày hóa đơn]],IF(Table1[[#This Row],[Ngày hạch toán]]&lt;&gt;"",Table1[[#This Row],[Ngày hạch toán]],""))</f>
        <v>45988</v>
      </c>
      <c r="T1763" s="7"/>
      <c r="U1763" s="6">
        <f>IF(Table1[[#This Row],[Ngày tính CN]]="","",S1763+T1763)</f>
        <v>45988</v>
      </c>
      <c r="V1763" s="35">
        <f ca="1">IF(Table1[[#This Row],[Hạn thanh toán]]="","",IF((U1763-NOW())&lt;0,0,(U1763-NOW())))</f>
        <v>0</v>
      </c>
      <c r="W1763" s="35"/>
      <c r="X1763" s="35">
        <f t="shared" ca="1" si="365"/>
        <v>182.49032025462657</v>
      </c>
      <c r="Y1763" s="2" t="str">
        <f t="shared" ca="1" si="366"/>
        <v>Nợ quá hạn hơn 120 ngày có khả năng mất thanh toán</v>
      </c>
      <c r="Z1763" s="51">
        <f t="shared" si="353"/>
        <v>45988</v>
      </c>
      <c r="AA1763" s="51" t="str">
        <f t="shared" si="354"/>
        <v/>
      </c>
      <c r="AD1763" s="2" t="str">
        <f>VLOOKUP($A1763,MA_KH!$A:$Q,MA_KH!O$1,0)</f>
        <v>TMART</v>
      </c>
      <c r="AE1763" s="2" t="str">
        <f>VLOOKUP($A1763,MA_KH!$A:$Q,MA_KH!P$1,0)</f>
        <v>CÔNG TY CỔ PHẦN T - MARTSTORES</v>
      </c>
    </row>
    <row r="1764" spans="1:31" ht="25.5" hidden="1" customHeight="1" x14ac:dyDescent="0.2">
      <c r="A1764" s="55" t="s">
        <v>22506</v>
      </c>
      <c r="B1764" s="55" t="s">
        <v>3960</v>
      </c>
      <c r="C1764" s="56">
        <v>45988</v>
      </c>
      <c r="D1764" s="55" t="s">
        <v>19549</v>
      </c>
      <c r="E1764" s="56">
        <v>45988</v>
      </c>
      <c r="F1764" s="55">
        <v>78735</v>
      </c>
      <c r="G1764" s="55" t="s">
        <v>4225</v>
      </c>
      <c r="H1764" s="57">
        <v>819905</v>
      </c>
      <c r="I1764" s="58">
        <v>73792</v>
      </c>
      <c r="J1764" s="57">
        <v>59689</v>
      </c>
      <c r="K1764" s="57">
        <v>805802</v>
      </c>
      <c r="L1764" s="7" t="s">
        <v>51</v>
      </c>
      <c r="O1764" s="35">
        <f>IF(Table1[[#This Row],[Phân loại]]="Tồn đầu kỳ",Table1[[#This Row],[Tổng giá trị]],0)</f>
        <v>805802</v>
      </c>
      <c r="P1764" s="7">
        <f>IF(Table1[[#This Row],[Số còn phải thu ĐK]]&lt;&gt;0,0,IF(Table1[[#This Row],[Phân loại]]="Bán hàng",Table1[[#This Row],[Tổng giá trị]],-Table1[[#This Row],[Tổng giá trị]]))</f>
        <v>0</v>
      </c>
      <c r="Q1764" s="35">
        <f t="shared" si="364"/>
        <v>0</v>
      </c>
      <c r="R1764" s="7">
        <f>Table1[[#This Row],[Số còn phải thu ĐK]]+Table1[[#This Row],[Giá Trị HD sau CK]]-Table1[[#This Row],[Số tiền đã thu]]</f>
        <v>805802</v>
      </c>
      <c r="S1764" s="6">
        <f>IF(Table1[[#This Row],[Ngày hóa đơn]]&lt;&gt;"",Table1[[#This Row],[Ngày hóa đơn]],IF(Table1[[#This Row],[Ngày hạch toán]]&lt;&gt;"",Table1[[#This Row],[Ngày hạch toán]],""))</f>
        <v>45988</v>
      </c>
      <c r="T1764" s="7"/>
      <c r="U1764" s="6">
        <f>IF(Table1[[#This Row],[Ngày tính CN]]="","",S1764+T1764)</f>
        <v>45988</v>
      </c>
      <c r="V1764" s="35">
        <f ca="1">IF(Table1[[#This Row],[Hạn thanh toán]]="","",IF((U1764-NOW())&lt;0,0,(U1764-NOW())))</f>
        <v>0</v>
      </c>
      <c r="W1764" s="35"/>
      <c r="X1764" s="35">
        <f t="shared" ca="1" si="365"/>
        <v>182.49032025462657</v>
      </c>
      <c r="Y1764" s="2" t="str">
        <f t="shared" ca="1" si="366"/>
        <v>Nợ quá hạn hơn 120 ngày có khả năng mất thanh toán</v>
      </c>
      <c r="Z1764" s="51">
        <f t="shared" si="353"/>
        <v>45988</v>
      </c>
      <c r="AA1764" s="51" t="str">
        <f t="shared" si="354"/>
        <v/>
      </c>
      <c r="AD1764" s="2" t="str">
        <f>VLOOKUP($A1764,MA_KH!$A:$Q,MA_KH!O$1,0)</f>
        <v>TMART</v>
      </c>
      <c r="AE1764" s="2" t="str">
        <f>VLOOKUP($A1764,MA_KH!$A:$Q,MA_KH!P$1,0)</f>
        <v>CÔNG TY CỔ PHẦN T - MARTSTORES</v>
      </c>
    </row>
    <row r="1765" spans="1:31" ht="25.5" hidden="1" customHeight="1" x14ac:dyDescent="0.2">
      <c r="A1765" s="55" t="s">
        <v>22506</v>
      </c>
      <c r="B1765" s="55" t="s">
        <v>3960</v>
      </c>
      <c r="C1765" s="56">
        <v>45988</v>
      </c>
      <c r="D1765" s="55" t="s">
        <v>19550</v>
      </c>
      <c r="E1765" s="56">
        <v>45988</v>
      </c>
      <c r="F1765" s="55">
        <v>78736</v>
      </c>
      <c r="G1765" s="55" t="s">
        <v>4219</v>
      </c>
      <c r="H1765" s="57">
        <v>1735833</v>
      </c>
      <c r="I1765" s="58">
        <v>156226</v>
      </c>
      <c r="J1765" s="57">
        <v>126369</v>
      </c>
      <c r="K1765" s="57">
        <v>1705976</v>
      </c>
      <c r="L1765" s="7" t="s">
        <v>51</v>
      </c>
      <c r="O1765" s="35">
        <f>IF(Table1[[#This Row],[Phân loại]]="Tồn đầu kỳ",Table1[[#This Row],[Tổng giá trị]],0)</f>
        <v>1705976</v>
      </c>
      <c r="P1765" s="7">
        <f>IF(Table1[[#This Row],[Số còn phải thu ĐK]]&lt;&gt;0,0,IF(Table1[[#This Row],[Phân loại]]="Bán hàng",Table1[[#This Row],[Tổng giá trị]],-Table1[[#This Row],[Tổng giá trị]]))</f>
        <v>0</v>
      </c>
      <c r="Q1765" s="35">
        <f t="shared" si="364"/>
        <v>0</v>
      </c>
      <c r="R1765" s="7">
        <f>Table1[[#This Row],[Số còn phải thu ĐK]]+Table1[[#This Row],[Giá Trị HD sau CK]]-Table1[[#This Row],[Số tiền đã thu]]</f>
        <v>1705976</v>
      </c>
      <c r="S1765" s="6">
        <f>IF(Table1[[#This Row],[Ngày hóa đơn]]&lt;&gt;"",Table1[[#This Row],[Ngày hóa đơn]],IF(Table1[[#This Row],[Ngày hạch toán]]&lt;&gt;"",Table1[[#This Row],[Ngày hạch toán]],""))</f>
        <v>45988</v>
      </c>
      <c r="T1765" s="7"/>
      <c r="U1765" s="6">
        <f>IF(Table1[[#This Row],[Ngày tính CN]]="","",S1765+T1765)</f>
        <v>45988</v>
      </c>
      <c r="V1765" s="35">
        <f ca="1">IF(Table1[[#This Row],[Hạn thanh toán]]="","",IF((U1765-NOW())&lt;0,0,(U1765-NOW())))</f>
        <v>0</v>
      </c>
      <c r="W1765" s="35"/>
      <c r="X1765" s="35">
        <f t="shared" ca="1" si="365"/>
        <v>182.49032025462657</v>
      </c>
      <c r="Y1765" s="2" t="str">
        <f t="shared" ca="1" si="366"/>
        <v>Nợ quá hạn hơn 120 ngày có khả năng mất thanh toán</v>
      </c>
      <c r="Z1765" s="51">
        <f t="shared" si="353"/>
        <v>45988</v>
      </c>
      <c r="AA1765" s="51" t="str">
        <f t="shared" si="354"/>
        <v/>
      </c>
      <c r="AD1765" s="2" t="str">
        <f>VLOOKUP($A1765,MA_KH!$A:$Q,MA_KH!O$1,0)</f>
        <v>TMART</v>
      </c>
      <c r="AE1765" s="2" t="str">
        <f>VLOOKUP($A1765,MA_KH!$A:$Q,MA_KH!P$1,0)</f>
        <v>CÔNG TY CỔ PHẦN T - MARTSTORES</v>
      </c>
    </row>
    <row r="1766" spans="1:31" ht="25.5" hidden="1" customHeight="1" x14ac:dyDescent="0.2">
      <c r="A1766" s="55" t="s">
        <v>22506</v>
      </c>
      <c r="B1766" s="55" t="s">
        <v>3960</v>
      </c>
      <c r="C1766" s="56">
        <v>45988</v>
      </c>
      <c r="D1766" s="55" t="s">
        <v>19551</v>
      </c>
      <c r="E1766" s="56">
        <v>45988</v>
      </c>
      <c r="F1766" s="55">
        <v>78737</v>
      </c>
      <c r="G1766" s="55" t="s">
        <v>4336</v>
      </c>
      <c r="H1766" s="57">
        <v>1081215</v>
      </c>
      <c r="I1766" s="58">
        <v>97310</v>
      </c>
      <c r="J1766" s="57">
        <v>78712</v>
      </c>
      <c r="K1766" s="57">
        <v>1062617</v>
      </c>
      <c r="L1766" s="7" t="s">
        <v>51</v>
      </c>
      <c r="O1766" s="35">
        <f>IF(Table1[[#This Row],[Phân loại]]="Tồn đầu kỳ",Table1[[#This Row],[Tổng giá trị]],0)</f>
        <v>1062617</v>
      </c>
      <c r="P1766" s="7">
        <f>IF(Table1[[#This Row],[Số còn phải thu ĐK]]&lt;&gt;0,0,IF(Table1[[#This Row],[Phân loại]]="Bán hàng",Table1[[#This Row],[Tổng giá trị]],-Table1[[#This Row],[Tổng giá trị]]))</f>
        <v>0</v>
      </c>
      <c r="Q1766" s="35">
        <f t="shared" si="364"/>
        <v>0</v>
      </c>
      <c r="R1766" s="7">
        <f>Table1[[#This Row],[Số còn phải thu ĐK]]+Table1[[#This Row],[Giá Trị HD sau CK]]-Table1[[#This Row],[Số tiền đã thu]]</f>
        <v>1062617</v>
      </c>
      <c r="S1766" s="6">
        <f>IF(Table1[[#This Row],[Ngày hóa đơn]]&lt;&gt;"",Table1[[#This Row],[Ngày hóa đơn]],IF(Table1[[#This Row],[Ngày hạch toán]]&lt;&gt;"",Table1[[#This Row],[Ngày hạch toán]],""))</f>
        <v>45988</v>
      </c>
      <c r="T1766" s="7"/>
      <c r="U1766" s="6">
        <f>IF(Table1[[#This Row],[Ngày tính CN]]="","",S1766+T1766)</f>
        <v>45988</v>
      </c>
      <c r="V1766" s="35">
        <f ca="1">IF(Table1[[#This Row],[Hạn thanh toán]]="","",IF((U1766-NOW())&lt;0,0,(U1766-NOW())))</f>
        <v>0</v>
      </c>
      <c r="W1766" s="35"/>
      <c r="X1766" s="35">
        <f t="shared" ca="1" si="365"/>
        <v>182.49032025462657</v>
      </c>
      <c r="Y1766" s="2" t="str">
        <f t="shared" ca="1" si="366"/>
        <v>Nợ quá hạn hơn 120 ngày có khả năng mất thanh toán</v>
      </c>
      <c r="Z1766" s="51">
        <f t="shared" si="353"/>
        <v>45988</v>
      </c>
      <c r="AA1766" s="51" t="str">
        <f t="shared" si="354"/>
        <v/>
      </c>
      <c r="AD1766" s="2" t="str">
        <f>VLOOKUP($A1766,MA_KH!$A:$Q,MA_KH!O$1,0)</f>
        <v>TMART</v>
      </c>
      <c r="AE1766" s="2" t="str">
        <f>VLOOKUP($A1766,MA_KH!$A:$Q,MA_KH!P$1,0)</f>
        <v>CÔNG TY CỔ PHẦN T - MARTSTORES</v>
      </c>
    </row>
    <row r="1767" spans="1:31" ht="25.5" hidden="1" customHeight="1" x14ac:dyDescent="0.2">
      <c r="A1767" s="55" t="s">
        <v>22506</v>
      </c>
      <c r="B1767" s="55" t="s">
        <v>3960</v>
      </c>
      <c r="C1767" s="56">
        <v>45988</v>
      </c>
      <c r="D1767" s="55" t="s">
        <v>19552</v>
      </c>
      <c r="E1767" s="56">
        <v>45988</v>
      </c>
      <c r="F1767" s="55">
        <v>78738</v>
      </c>
      <c r="G1767" s="55" t="s">
        <v>4376</v>
      </c>
      <c r="H1767" s="57">
        <v>1372611</v>
      </c>
      <c r="I1767" s="58">
        <v>123536</v>
      </c>
      <c r="J1767" s="57">
        <v>99926</v>
      </c>
      <c r="K1767" s="57">
        <v>1349001</v>
      </c>
      <c r="L1767" s="7" t="s">
        <v>51</v>
      </c>
      <c r="O1767" s="35">
        <f>IF(Table1[[#This Row],[Phân loại]]="Tồn đầu kỳ",Table1[[#This Row],[Tổng giá trị]],0)</f>
        <v>1349001</v>
      </c>
      <c r="P1767" s="7">
        <f>IF(Table1[[#This Row],[Số còn phải thu ĐK]]&lt;&gt;0,0,IF(Table1[[#This Row],[Phân loại]]="Bán hàng",Table1[[#This Row],[Tổng giá trị]],-Table1[[#This Row],[Tổng giá trị]]))</f>
        <v>0</v>
      </c>
      <c r="Q1767" s="35">
        <f t="shared" si="364"/>
        <v>0</v>
      </c>
      <c r="R1767" s="7">
        <f>Table1[[#This Row],[Số còn phải thu ĐK]]+Table1[[#This Row],[Giá Trị HD sau CK]]-Table1[[#This Row],[Số tiền đã thu]]</f>
        <v>1349001</v>
      </c>
      <c r="S1767" s="6">
        <f>IF(Table1[[#This Row],[Ngày hóa đơn]]&lt;&gt;"",Table1[[#This Row],[Ngày hóa đơn]],IF(Table1[[#This Row],[Ngày hạch toán]]&lt;&gt;"",Table1[[#This Row],[Ngày hạch toán]],""))</f>
        <v>45988</v>
      </c>
      <c r="T1767" s="7"/>
      <c r="U1767" s="6">
        <f>IF(Table1[[#This Row],[Ngày tính CN]]="","",S1767+T1767)</f>
        <v>45988</v>
      </c>
      <c r="V1767" s="35">
        <f ca="1">IF(Table1[[#This Row],[Hạn thanh toán]]="","",IF((U1767-NOW())&lt;0,0,(U1767-NOW())))</f>
        <v>0</v>
      </c>
      <c r="W1767" s="35"/>
      <c r="X1767" s="35">
        <f t="shared" ca="1" si="365"/>
        <v>182.49032025462657</v>
      </c>
      <c r="Y1767" s="2" t="str">
        <f t="shared" ca="1" si="366"/>
        <v>Nợ quá hạn hơn 120 ngày có khả năng mất thanh toán</v>
      </c>
      <c r="Z1767" s="51">
        <f t="shared" si="353"/>
        <v>45988</v>
      </c>
      <c r="AA1767" s="51" t="str">
        <f t="shared" si="354"/>
        <v/>
      </c>
      <c r="AD1767" s="2" t="str">
        <f>VLOOKUP($A1767,MA_KH!$A:$Q,MA_KH!O$1,0)</f>
        <v>TMART</v>
      </c>
      <c r="AE1767" s="2" t="str">
        <f>VLOOKUP($A1767,MA_KH!$A:$Q,MA_KH!P$1,0)</f>
        <v>CÔNG TY CỔ PHẦN T - MARTSTORES</v>
      </c>
    </row>
    <row r="1768" spans="1:31" ht="25.5" hidden="1" customHeight="1" x14ac:dyDescent="0.2">
      <c r="A1768" s="55" t="s">
        <v>22506</v>
      </c>
      <c r="B1768" s="55" t="s">
        <v>3960</v>
      </c>
      <c r="C1768" s="56">
        <v>45988</v>
      </c>
      <c r="D1768" s="55" t="s">
        <v>19553</v>
      </c>
      <c r="E1768" s="56">
        <v>45988</v>
      </c>
      <c r="F1768" s="55">
        <v>79321</v>
      </c>
      <c r="G1768" s="55" t="s">
        <v>4430</v>
      </c>
      <c r="H1768" s="57">
        <v>1244319</v>
      </c>
      <c r="I1768" s="58">
        <v>111989</v>
      </c>
      <c r="J1768" s="57">
        <v>90586</v>
      </c>
      <c r="K1768" s="57">
        <v>1222916</v>
      </c>
      <c r="L1768" s="7" t="s">
        <v>51</v>
      </c>
      <c r="O1768" s="35">
        <f>IF(Table1[[#This Row],[Phân loại]]="Tồn đầu kỳ",Table1[[#This Row],[Tổng giá trị]],0)</f>
        <v>1222916</v>
      </c>
      <c r="P1768" s="7">
        <f>IF(Table1[[#This Row],[Số còn phải thu ĐK]]&lt;&gt;0,0,IF(Table1[[#This Row],[Phân loại]]="Bán hàng",Table1[[#This Row],[Tổng giá trị]],-Table1[[#This Row],[Tổng giá trị]]))</f>
        <v>0</v>
      </c>
      <c r="Q1768" s="35">
        <f t="shared" si="364"/>
        <v>0</v>
      </c>
      <c r="R1768" s="7">
        <f>Table1[[#This Row],[Số còn phải thu ĐK]]+Table1[[#This Row],[Giá Trị HD sau CK]]-Table1[[#This Row],[Số tiền đã thu]]</f>
        <v>1222916</v>
      </c>
      <c r="S1768" s="6">
        <f>IF(Table1[[#This Row],[Ngày hóa đơn]]&lt;&gt;"",Table1[[#This Row],[Ngày hóa đơn]],IF(Table1[[#This Row],[Ngày hạch toán]]&lt;&gt;"",Table1[[#This Row],[Ngày hạch toán]],""))</f>
        <v>45988</v>
      </c>
      <c r="T1768" s="7"/>
      <c r="U1768" s="6">
        <f>IF(Table1[[#This Row],[Ngày tính CN]]="","",S1768+T1768)</f>
        <v>45988</v>
      </c>
      <c r="V1768" s="35">
        <f ca="1">IF(Table1[[#This Row],[Hạn thanh toán]]="","",IF((U1768-NOW())&lt;0,0,(U1768-NOW())))</f>
        <v>0</v>
      </c>
      <c r="W1768" s="35"/>
      <c r="X1768" s="35">
        <f t="shared" ca="1" si="365"/>
        <v>182.49032025462657</v>
      </c>
      <c r="Y1768" s="2" t="str">
        <f t="shared" ca="1" si="366"/>
        <v>Nợ quá hạn hơn 120 ngày có khả năng mất thanh toán</v>
      </c>
      <c r="Z1768" s="51">
        <f t="shared" si="353"/>
        <v>45988</v>
      </c>
      <c r="AA1768" s="51" t="str">
        <f t="shared" si="354"/>
        <v/>
      </c>
      <c r="AD1768" s="2" t="str">
        <f>VLOOKUP($A1768,MA_KH!$A:$Q,MA_KH!O$1,0)</f>
        <v>TMART</v>
      </c>
      <c r="AE1768" s="2" t="str">
        <f>VLOOKUP($A1768,MA_KH!$A:$Q,MA_KH!P$1,0)</f>
        <v>CÔNG TY CỔ PHẦN T - MARTSTORES</v>
      </c>
    </row>
    <row r="1769" spans="1:31" ht="25.5" hidden="1" customHeight="1" x14ac:dyDescent="0.2">
      <c r="A1769" s="55" t="s">
        <v>22506</v>
      </c>
      <c r="B1769" s="55" t="s">
        <v>3960</v>
      </c>
      <c r="C1769" s="56">
        <v>45988</v>
      </c>
      <c r="D1769" s="55" t="s">
        <v>19554</v>
      </c>
      <c r="E1769" s="56">
        <v>45988</v>
      </c>
      <c r="F1769" s="55">
        <v>79322</v>
      </c>
      <c r="G1769" s="55" t="s">
        <v>4295</v>
      </c>
      <c r="H1769" s="57">
        <v>1222899</v>
      </c>
      <c r="I1769" s="58">
        <v>110062</v>
      </c>
      <c r="J1769" s="57">
        <v>89027</v>
      </c>
      <c r="K1769" s="57">
        <v>1201864</v>
      </c>
      <c r="L1769" s="7" t="s">
        <v>51</v>
      </c>
      <c r="O1769" s="35">
        <f>IF(Table1[[#This Row],[Phân loại]]="Tồn đầu kỳ",Table1[[#This Row],[Tổng giá trị]],0)</f>
        <v>1201864</v>
      </c>
      <c r="P1769" s="7">
        <f>IF(Table1[[#This Row],[Số còn phải thu ĐK]]&lt;&gt;0,0,IF(Table1[[#This Row],[Phân loại]]="Bán hàng",Table1[[#This Row],[Tổng giá trị]],-Table1[[#This Row],[Tổng giá trị]]))</f>
        <v>0</v>
      </c>
      <c r="Q1769" s="35">
        <f t="shared" si="364"/>
        <v>0</v>
      </c>
      <c r="R1769" s="7">
        <f>Table1[[#This Row],[Số còn phải thu ĐK]]+Table1[[#This Row],[Giá Trị HD sau CK]]-Table1[[#This Row],[Số tiền đã thu]]</f>
        <v>1201864</v>
      </c>
      <c r="S1769" s="6">
        <f>IF(Table1[[#This Row],[Ngày hóa đơn]]&lt;&gt;"",Table1[[#This Row],[Ngày hóa đơn]],IF(Table1[[#This Row],[Ngày hạch toán]]&lt;&gt;"",Table1[[#This Row],[Ngày hạch toán]],""))</f>
        <v>45988</v>
      </c>
      <c r="T1769" s="7"/>
      <c r="U1769" s="6">
        <f>IF(Table1[[#This Row],[Ngày tính CN]]="","",S1769+T1769)</f>
        <v>45988</v>
      </c>
      <c r="V1769" s="35">
        <f ca="1">IF(Table1[[#This Row],[Hạn thanh toán]]="","",IF((U1769-NOW())&lt;0,0,(U1769-NOW())))</f>
        <v>0</v>
      </c>
      <c r="W1769" s="35"/>
      <c r="X1769" s="35">
        <f t="shared" ca="1" si="365"/>
        <v>182.49032025462657</v>
      </c>
      <c r="Y1769" s="2" t="str">
        <f t="shared" ca="1" si="366"/>
        <v>Nợ quá hạn hơn 120 ngày có khả năng mất thanh toán</v>
      </c>
      <c r="Z1769" s="51">
        <f t="shared" si="353"/>
        <v>45988</v>
      </c>
      <c r="AA1769" s="51" t="str">
        <f t="shared" si="354"/>
        <v/>
      </c>
      <c r="AD1769" s="2" t="str">
        <f>VLOOKUP($A1769,MA_KH!$A:$Q,MA_KH!O$1,0)</f>
        <v>TMART</v>
      </c>
      <c r="AE1769" s="2" t="str">
        <f>VLOOKUP($A1769,MA_KH!$A:$Q,MA_KH!P$1,0)</f>
        <v>CÔNG TY CỔ PHẦN T - MARTSTORES</v>
      </c>
    </row>
    <row r="1770" spans="1:31" ht="25.5" hidden="1" customHeight="1" x14ac:dyDescent="0.2">
      <c r="A1770" s="55" t="s">
        <v>22506</v>
      </c>
      <c r="B1770" s="55" t="s">
        <v>3960</v>
      </c>
      <c r="C1770" s="56">
        <v>45988</v>
      </c>
      <c r="D1770" s="55" t="s">
        <v>19555</v>
      </c>
      <c r="E1770" s="56">
        <v>45988</v>
      </c>
      <c r="F1770" s="55">
        <v>79323</v>
      </c>
      <c r="G1770" s="55" t="s">
        <v>4248</v>
      </c>
      <c r="H1770" s="57">
        <v>1564198</v>
      </c>
      <c r="I1770" s="58">
        <v>140778</v>
      </c>
      <c r="J1770" s="57">
        <v>113874</v>
      </c>
      <c r="K1770" s="57">
        <v>1537294</v>
      </c>
      <c r="L1770" s="7" t="s">
        <v>51</v>
      </c>
      <c r="O1770" s="35">
        <f>IF(Table1[[#This Row],[Phân loại]]="Tồn đầu kỳ",Table1[[#This Row],[Tổng giá trị]],0)</f>
        <v>1537294</v>
      </c>
      <c r="P1770" s="7">
        <f>IF(Table1[[#This Row],[Số còn phải thu ĐK]]&lt;&gt;0,0,IF(Table1[[#This Row],[Phân loại]]="Bán hàng",Table1[[#This Row],[Tổng giá trị]],-Table1[[#This Row],[Tổng giá trị]]))</f>
        <v>0</v>
      </c>
      <c r="Q1770" s="35">
        <f t="shared" si="364"/>
        <v>0</v>
      </c>
      <c r="R1770" s="7">
        <f>Table1[[#This Row],[Số còn phải thu ĐK]]+Table1[[#This Row],[Giá Trị HD sau CK]]-Table1[[#This Row],[Số tiền đã thu]]</f>
        <v>1537294</v>
      </c>
      <c r="S1770" s="6">
        <f>IF(Table1[[#This Row],[Ngày hóa đơn]]&lt;&gt;"",Table1[[#This Row],[Ngày hóa đơn]],IF(Table1[[#This Row],[Ngày hạch toán]]&lt;&gt;"",Table1[[#This Row],[Ngày hạch toán]],""))</f>
        <v>45988</v>
      </c>
      <c r="T1770" s="7"/>
      <c r="U1770" s="6">
        <f>IF(Table1[[#This Row],[Ngày tính CN]]="","",S1770+T1770)</f>
        <v>45988</v>
      </c>
      <c r="V1770" s="35">
        <f ca="1">IF(Table1[[#This Row],[Hạn thanh toán]]="","",IF((U1770-NOW())&lt;0,0,(U1770-NOW())))</f>
        <v>0</v>
      </c>
      <c r="W1770" s="35"/>
      <c r="X1770" s="35">
        <f t="shared" ca="1" si="365"/>
        <v>182.49032025462657</v>
      </c>
      <c r="Y1770" s="2" t="str">
        <f t="shared" ca="1" si="366"/>
        <v>Nợ quá hạn hơn 120 ngày có khả năng mất thanh toán</v>
      </c>
      <c r="Z1770" s="51">
        <f t="shared" si="353"/>
        <v>45988</v>
      </c>
      <c r="AA1770" s="51" t="str">
        <f t="shared" si="354"/>
        <v/>
      </c>
      <c r="AD1770" s="2" t="str">
        <f>VLOOKUP($A1770,MA_KH!$A:$Q,MA_KH!O$1,0)</f>
        <v>TMART</v>
      </c>
      <c r="AE1770" s="2" t="str">
        <f>VLOOKUP($A1770,MA_KH!$A:$Q,MA_KH!P$1,0)</f>
        <v>CÔNG TY CỔ PHẦN T - MARTSTORES</v>
      </c>
    </row>
    <row r="1771" spans="1:31" ht="25.5" hidden="1" customHeight="1" x14ac:dyDescent="0.2">
      <c r="A1771" s="55" t="s">
        <v>22506</v>
      </c>
      <c r="B1771" s="55" t="s">
        <v>3960</v>
      </c>
      <c r="C1771" s="56">
        <v>45988</v>
      </c>
      <c r="D1771" s="55" t="s">
        <v>19556</v>
      </c>
      <c r="E1771" s="56">
        <v>45988</v>
      </c>
      <c r="F1771" s="55">
        <v>79324</v>
      </c>
      <c r="G1771" s="55" t="s">
        <v>4212</v>
      </c>
      <c r="H1771" s="57">
        <v>1812850</v>
      </c>
      <c r="I1771" s="58">
        <v>163157</v>
      </c>
      <c r="J1771" s="57">
        <v>131975</v>
      </c>
      <c r="K1771" s="57">
        <v>1781668</v>
      </c>
      <c r="L1771" s="7" t="s">
        <v>51</v>
      </c>
      <c r="O1771" s="35">
        <f>IF(Table1[[#This Row],[Phân loại]]="Tồn đầu kỳ",Table1[[#This Row],[Tổng giá trị]],0)</f>
        <v>1781668</v>
      </c>
      <c r="P1771" s="7">
        <f>IF(Table1[[#This Row],[Số còn phải thu ĐK]]&lt;&gt;0,0,IF(Table1[[#This Row],[Phân loại]]="Bán hàng",Table1[[#This Row],[Tổng giá trị]],-Table1[[#This Row],[Tổng giá trị]]))</f>
        <v>0</v>
      </c>
      <c r="Q1771" s="35">
        <f t="shared" si="364"/>
        <v>0</v>
      </c>
      <c r="R1771" s="7">
        <f>Table1[[#This Row],[Số còn phải thu ĐK]]+Table1[[#This Row],[Giá Trị HD sau CK]]-Table1[[#This Row],[Số tiền đã thu]]</f>
        <v>1781668</v>
      </c>
      <c r="S1771" s="6">
        <f>IF(Table1[[#This Row],[Ngày hóa đơn]]&lt;&gt;"",Table1[[#This Row],[Ngày hóa đơn]],IF(Table1[[#This Row],[Ngày hạch toán]]&lt;&gt;"",Table1[[#This Row],[Ngày hạch toán]],""))</f>
        <v>45988</v>
      </c>
      <c r="T1771" s="7"/>
      <c r="U1771" s="6">
        <f>IF(Table1[[#This Row],[Ngày tính CN]]="","",S1771+T1771)</f>
        <v>45988</v>
      </c>
      <c r="V1771" s="35">
        <f ca="1">IF(Table1[[#This Row],[Hạn thanh toán]]="","",IF((U1771-NOW())&lt;0,0,(U1771-NOW())))</f>
        <v>0</v>
      </c>
      <c r="W1771" s="35"/>
      <c r="X1771" s="35">
        <f t="shared" ca="1" si="365"/>
        <v>182.49032025462657</v>
      </c>
      <c r="Y1771" s="2" t="str">
        <f t="shared" ca="1" si="366"/>
        <v>Nợ quá hạn hơn 120 ngày có khả năng mất thanh toán</v>
      </c>
      <c r="Z1771" s="51">
        <f t="shared" si="353"/>
        <v>45988</v>
      </c>
      <c r="AA1771" s="51" t="str">
        <f t="shared" si="354"/>
        <v/>
      </c>
      <c r="AD1771" s="2" t="str">
        <f>VLOOKUP($A1771,MA_KH!$A:$Q,MA_KH!O$1,0)</f>
        <v>TMART</v>
      </c>
      <c r="AE1771" s="2" t="str">
        <f>VLOOKUP($A1771,MA_KH!$A:$Q,MA_KH!P$1,0)</f>
        <v>CÔNG TY CỔ PHẦN T - MARTSTORES</v>
      </c>
    </row>
    <row r="1772" spans="1:31" ht="25.5" hidden="1" customHeight="1" x14ac:dyDescent="0.2">
      <c r="A1772" s="55" t="s">
        <v>22506</v>
      </c>
      <c r="B1772" s="55" t="s">
        <v>3960</v>
      </c>
      <c r="C1772" s="56">
        <v>45988</v>
      </c>
      <c r="D1772" s="55" t="s">
        <v>19557</v>
      </c>
      <c r="E1772" s="56">
        <v>45988</v>
      </c>
      <c r="F1772" s="55">
        <v>79325</v>
      </c>
      <c r="G1772" s="55" t="s">
        <v>4253</v>
      </c>
      <c r="H1772" s="57">
        <v>1013115</v>
      </c>
      <c r="I1772" s="58">
        <v>91181</v>
      </c>
      <c r="J1772" s="57">
        <v>73755</v>
      </c>
      <c r="K1772" s="57">
        <v>995689</v>
      </c>
      <c r="L1772" s="7" t="s">
        <v>51</v>
      </c>
      <c r="O1772" s="35">
        <f>IF(Table1[[#This Row],[Phân loại]]="Tồn đầu kỳ",Table1[[#This Row],[Tổng giá trị]],0)</f>
        <v>995689</v>
      </c>
      <c r="P1772" s="7">
        <f>IF(Table1[[#This Row],[Số còn phải thu ĐK]]&lt;&gt;0,0,IF(Table1[[#This Row],[Phân loại]]="Bán hàng",Table1[[#This Row],[Tổng giá trị]],-Table1[[#This Row],[Tổng giá trị]]))</f>
        <v>0</v>
      </c>
      <c r="Q1772" s="35">
        <f t="shared" si="364"/>
        <v>0</v>
      </c>
      <c r="R1772" s="7">
        <f>Table1[[#This Row],[Số còn phải thu ĐK]]+Table1[[#This Row],[Giá Trị HD sau CK]]-Table1[[#This Row],[Số tiền đã thu]]</f>
        <v>995689</v>
      </c>
      <c r="S1772" s="6">
        <f>IF(Table1[[#This Row],[Ngày hóa đơn]]&lt;&gt;"",Table1[[#This Row],[Ngày hóa đơn]],IF(Table1[[#This Row],[Ngày hạch toán]]&lt;&gt;"",Table1[[#This Row],[Ngày hạch toán]],""))</f>
        <v>45988</v>
      </c>
      <c r="T1772" s="7"/>
      <c r="U1772" s="6">
        <f>IF(Table1[[#This Row],[Ngày tính CN]]="","",S1772+T1772)</f>
        <v>45988</v>
      </c>
      <c r="V1772" s="35">
        <f ca="1">IF(Table1[[#This Row],[Hạn thanh toán]]="","",IF((U1772-NOW())&lt;0,0,(U1772-NOW())))</f>
        <v>0</v>
      </c>
      <c r="W1772" s="35"/>
      <c r="X1772" s="35">
        <f t="shared" ca="1" si="365"/>
        <v>182.49032025462657</v>
      </c>
      <c r="Y1772" s="2" t="str">
        <f t="shared" ca="1" si="366"/>
        <v>Nợ quá hạn hơn 120 ngày có khả năng mất thanh toán</v>
      </c>
      <c r="Z1772" s="51">
        <f t="shared" si="353"/>
        <v>45988</v>
      </c>
      <c r="AA1772" s="51" t="str">
        <f t="shared" si="354"/>
        <v/>
      </c>
      <c r="AD1772" s="2" t="str">
        <f>VLOOKUP($A1772,MA_KH!$A:$Q,MA_KH!O$1,0)</f>
        <v>TMART</v>
      </c>
      <c r="AE1772" s="2" t="str">
        <f>VLOOKUP($A1772,MA_KH!$A:$Q,MA_KH!P$1,0)</f>
        <v>CÔNG TY CỔ PHẦN T - MARTSTORES</v>
      </c>
    </row>
    <row r="1773" spans="1:31" ht="25.5" hidden="1" customHeight="1" x14ac:dyDescent="0.2">
      <c r="A1773" s="55" t="s">
        <v>22506</v>
      </c>
      <c r="B1773" s="55" t="s">
        <v>3960</v>
      </c>
      <c r="C1773" s="56">
        <v>45988</v>
      </c>
      <c r="D1773" s="55" t="s">
        <v>19558</v>
      </c>
      <c r="E1773" s="56">
        <v>45988</v>
      </c>
      <c r="F1773" s="55">
        <v>79326</v>
      </c>
      <c r="G1773" s="55" t="s">
        <v>4441</v>
      </c>
      <c r="H1773" s="57">
        <v>699900</v>
      </c>
      <c r="I1773" s="58">
        <v>62991</v>
      </c>
      <c r="J1773" s="57">
        <v>50953</v>
      </c>
      <c r="K1773" s="57">
        <v>687862</v>
      </c>
      <c r="L1773" s="7" t="s">
        <v>51</v>
      </c>
      <c r="O1773" s="35">
        <f>IF(Table1[[#This Row],[Phân loại]]="Tồn đầu kỳ",Table1[[#This Row],[Tổng giá trị]],0)</f>
        <v>687862</v>
      </c>
      <c r="P1773" s="7">
        <f>IF(Table1[[#This Row],[Số còn phải thu ĐK]]&lt;&gt;0,0,IF(Table1[[#This Row],[Phân loại]]="Bán hàng",Table1[[#This Row],[Tổng giá trị]],-Table1[[#This Row],[Tổng giá trị]]))</f>
        <v>0</v>
      </c>
      <c r="Q1773" s="35">
        <f t="shared" si="364"/>
        <v>0</v>
      </c>
      <c r="R1773" s="7">
        <f>Table1[[#This Row],[Số còn phải thu ĐK]]+Table1[[#This Row],[Giá Trị HD sau CK]]-Table1[[#This Row],[Số tiền đã thu]]</f>
        <v>687862</v>
      </c>
      <c r="S1773" s="6">
        <f>IF(Table1[[#This Row],[Ngày hóa đơn]]&lt;&gt;"",Table1[[#This Row],[Ngày hóa đơn]],IF(Table1[[#This Row],[Ngày hạch toán]]&lt;&gt;"",Table1[[#This Row],[Ngày hạch toán]],""))</f>
        <v>45988</v>
      </c>
      <c r="T1773" s="7"/>
      <c r="U1773" s="6">
        <f>IF(Table1[[#This Row],[Ngày tính CN]]="","",S1773+T1773)</f>
        <v>45988</v>
      </c>
      <c r="V1773" s="35">
        <f ca="1">IF(Table1[[#This Row],[Hạn thanh toán]]="","",IF((U1773-NOW())&lt;0,0,(U1773-NOW())))</f>
        <v>0</v>
      </c>
      <c r="W1773" s="35"/>
      <c r="X1773" s="35">
        <f t="shared" ca="1" si="365"/>
        <v>182.49032025462657</v>
      </c>
      <c r="Y1773" s="2" t="str">
        <f t="shared" ca="1" si="366"/>
        <v>Nợ quá hạn hơn 120 ngày có khả năng mất thanh toán</v>
      </c>
      <c r="Z1773" s="51">
        <f t="shared" si="353"/>
        <v>45988</v>
      </c>
      <c r="AA1773" s="51" t="str">
        <f t="shared" si="354"/>
        <v/>
      </c>
      <c r="AD1773" s="2" t="str">
        <f>VLOOKUP($A1773,MA_KH!$A:$Q,MA_KH!O$1,0)</f>
        <v>TMART</v>
      </c>
      <c r="AE1773" s="2" t="str">
        <f>VLOOKUP($A1773,MA_KH!$A:$Q,MA_KH!P$1,0)</f>
        <v>CÔNG TY CỔ PHẦN T - MARTSTORES</v>
      </c>
    </row>
    <row r="1774" spans="1:31" ht="25.5" hidden="1" customHeight="1" x14ac:dyDescent="0.2">
      <c r="A1774" s="55" t="s">
        <v>22506</v>
      </c>
      <c r="B1774" s="55" t="s">
        <v>3960</v>
      </c>
      <c r="C1774" s="56">
        <v>45988</v>
      </c>
      <c r="D1774" s="55" t="s">
        <v>19559</v>
      </c>
      <c r="E1774" s="56">
        <v>45988</v>
      </c>
      <c r="F1774" s="55">
        <v>79327</v>
      </c>
      <c r="G1774" s="55" t="s">
        <v>4427</v>
      </c>
      <c r="H1774" s="57">
        <v>884529</v>
      </c>
      <c r="I1774" s="58">
        <v>79608</v>
      </c>
      <c r="J1774" s="57">
        <v>64394</v>
      </c>
      <c r="K1774" s="57">
        <v>869315</v>
      </c>
      <c r="L1774" s="7" t="s">
        <v>51</v>
      </c>
      <c r="O1774" s="35">
        <f>IF(Table1[[#This Row],[Phân loại]]="Tồn đầu kỳ",Table1[[#This Row],[Tổng giá trị]],0)</f>
        <v>869315</v>
      </c>
      <c r="P1774" s="7">
        <f>IF(Table1[[#This Row],[Số còn phải thu ĐK]]&lt;&gt;0,0,IF(Table1[[#This Row],[Phân loại]]="Bán hàng",Table1[[#This Row],[Tổng giá trị]],-Table1[[#This Row],[Tổng giá trị]]))</f>
        <v>0</v>
      </c>
      <c r="Q1774" s="35">
        <f t="shared" si="364"/>
        <v>0</v>
      </c>
      <c r="R1774" s="7">
        <f>Table1[[#This Row],[Số còn phải thu ĐK]]+Table1[[#This Row],[Giá Trị HD sau CK]]-Table1[[#This Row],[Số tiền đã thu]]</f>
        <v>869315</v>
      </c>
      <c r="S1774" s="6">
        <f>IF(Table1[[#This Row],[Ngày hóa đơn]]&lt;&gt;"",Table1[[#This Row],[Ngày hóa đơn]],IF(Table1[[#This Row],[Ngày hạch toán]]&lt;&gt;"",Table1[[#This Row],[Ngày hạch toán]],""))</f>
        <v>45988</v>
      </c>
      <c r="T1774" s="7"/>
      <c r="U1774" s="6">
        <f>IF(Table1[[#This Row],[Ngày tính CN]]="","",S1774+T1774)</f>
        <v>45988</v>
      </c>
      <c r="V1774" s="35">
        <f ca="1">IF(Table1[[#This Row],[Hạn thanh toán]]="","",IF((U1774-NOW())&lt;0,0,(U1774-NOW())))</f>
        <v>0</v>
      </c>
      <c r="W1774" s="35"/>
      <c r="X1774" s="35">
        <f t="shared" ca="1" si="365"/>
        <v>182.49032025462657</v>
      </c>
      <c r="Y1774" s="2" t="str">
        <f t="shared" ca="1" si="366"/>
        <v>Nợ quá hạn hơn 120 ngày có khả năng mất thanh toán</v>
      </c>
      <c r="Z1774" s="51">
        <f t="shared" si="353"/>
        <v>45988</v>
      </c>
      <c r="AA1774" s="51" t="str">
        <f t="shared" si="354"/>
        <v/>
      </c>
      <c r="AD1774" s="2" t="str">
        <f>VLOOKUP($A1774,MA_KH!$A:$Q,MA_KH!O$1,0)</f>
        <v>TMART</v>
      </c>
      <c r="AE1774" s="2" t="str">
        <f>VLOOKUP($A1774,MA_KH!$A:$Q,MA_KH!P$1,0)</f>
        <v>CÔNG TY CỔ PHẦN T - MARTSTORES</v>
      </c>
    </row>
    <row r="1775" spans="1:31" ht="25.5" hidden="1" customHeight="1" x14ac:dyDescent="0.2">
      <c r="A1775" s="55" t="s">
        <v>22506</v>
      </c>
      <c r="B1775" s="55" t="s">
        <v>3960</v>
      </c>
      <c r="C1775" s="56">
        <v>45988</v>
      </c>
      <c r="D1775" s="55" t="s">
        <v>19560</v>
      </c>
      <c r="E1775" s="56">
        <v>45988</v>
      </c>
      <c r="F1775" s="55">
        <v>79328</v>
      </c>
      <c r="G1775" s="55" t="s">
        <v>4366</v>
      </c>
      <c r="H1775" s="57">
        <v>1205284</v>
      </c>
      <c r="I1775" s="58">
        <v>108476</v>
      </c>
      <c r="J1775" s="57">
        <v>87745</v>
      </c>
      <c r="K1775" s="57">
        <v>1184553</v>
      </c>
      <c r="L1775" s="7" t="s">
        <v>51</v>
      </c>
      <c r="O1775" s="35">
        <f>IF(Table1[[#This Row],[Phân loại]]="Tồn đầu kỳ",Table1[[#This Row],[Tổng giá trị]],0)</f>
        <v>1184553</v>
      </c>
      <c r="P1775" s="7">
        <f>IF(Table1[[#This Row],[Số còn phải thu ĐK]]&lt;&gt;0,0,IF(Table1[[#This Row],[Phân loại]]="Bán hàng",Table1[[#This Row],[Tổng giá trị]],-Table1[[#This Row],[Tổng giá trị]]))</f>
        <v>0</v>
      </c>
      <c r="Q1775" s="35">
        <f t="shared" si="364"/>
        <v>0</v>
      </c>
      <c r="R1775" s="7">
        <f>Table1[[#This Row],[Số còn phải thu ĐK]]+Table1[[#This Row],[Giá Trị HD sau CK]]-Table1[[#This Row],[Số tiền đã thu]]</f>
        <v>1184553</v>
      </c>
      <c r="S1775" s="6">
        <f>IF(Table1[[#This Row],[Ngày hóa đơn]]&lt;&gt;"",Table1[[#This Row],[Ngày hóa đơn]],IF(Table1[[#This Row],[Ngày hạch toán]]&lt;&gt;"",Table1[[#This Row],[Ngày hạch toán]],""))</f>
        <v>45988</v>
      </c>
      <c r="T1775" s="7"/>
      <c r="U1775" s="6">
        <f>IF(Table1[[#This Row],[Ngày tính CN]]="","",S1775+T1775)</f>
        <v>45988</v>
      </c>
      <c r="V1775" s="35">
        <f ca="1">IF(Table1[[#This Row],[Hạn thanh toán]]="","",IF((U1775-NOW())&lt;0,0,(U1775-NOW())))</f>
        <v>0</v>
      </c>
      <c r="W1775" s="35"/>
      <c r="X1775" s="35">
        <f t="shared" ca="1" si="365"/>
        <v>182.49032025462657</v>
      </c>
      <c r="Y1775" s="2" t="str">
        <f t="shared" ca="1" si="366"/>
        <v>Nợ quá hạn hơn 120 ngày có khả năng mất thanh toán</v>
      </c>
      <c r="Z1775" s="51">
        <f t="shared" si="353"/>
        <v>45988</v>
      </c>
      <c r="AA1775" s="51" t="str">
        <f t="shared" si="354"/>
        <v/>
      </c>
      <c r="AD1775" s="2" t="str">
        <f>VLOOKUP($A1775,MA_KH!$A:$Q,MA_KH!O$1,0)</f>
        <v>TMART</v>
      </c>
      <c r="AE1775" s="2" t="str">
        <f>VLOOKUP($A1775,MA_KH!$A:$Q,MA_KH!P$1,0)</f>
        <v>CÔNG TY CỔ PHẦN T - MARTSTORES</v>
      </c>
    </row>
    <row r="1776" spans="1:31" ht="25.5" hidden="1" customHeight="1" x14ac:dyDescent="0.2">
      <c r="A1776" s="55" t="s">
        <v>22506</v>
      </c>
      <c r="B1776" s="55" t="s">
        <v>3960</v>
      </c>
      <c r="C1776" s="56">
        <v>45988</v>
      </c>
      <c r="D1776" s="55" t="s">
        <v>19561</v>
      </c>
      <c r="E1776" s="56">
        <v>45988</v>
      </c>
      <c r="F1776" s="55">
        <v>79329</v>
      </c>
      <c r="G1776" s="55" t="s">
        <v>3978</v>
      </c>
      <c r="H1776" s="57">
        <v>715155</v>
      </c>
      <c r="I1776" s="58">
        <v>64364</v>
      </c>
      <c r="J1776" s="57">
        <v>52063</v>
      </c>
      <c r="K1776" s="57">
        <v>702854</v>
      </c>
      <c r="L1776" s="7" t="s">
        <v>51</v>
      </c>
      <c r="O1776" s="35">
        <f>IF(Table1[[#This Row],[Phân loại]]="Tồn đầu kỳ",Table1[[#This Row],[Tổng giá trị]],0)</f>
        <v>702854</v>
      </c>
      <c r="P1776" s="7">
        <f>IF(Table1[[#This Row],[Số còn phải thu ĐK]]&lt;&gt;0,0,IF(Table1[[#This Row],[Phân loại]]="Bán hàng",Table1[[#This Row],[Tổng giá trị]],-Table1[[#This Row],[Tổng giá trị]]))</f>
        <v>0</v>
      </c>
      <c r="Q1776" s="35">
        <f t="shared" si="364"/>
        <v>0</v>
      </c>
      <c r="R1776" s="7">
        <f>Table1[[#This Row],[Số còn phải thu ĐK]]+Table1[[#This Row],[Giá Trị HD sau CK]]-Table1[[#This Row],[Số tiền đã thu]]</f>
        <v>702854</v>
      </c>
      <c r="S1776" s="6">
        <f>IF(Table1[[#This Row],[Ngày hóa đơn]]&lt;&gt;"",Table1[[#This Row],[Ngày hóa đơn]],IF(Table1[[#This Row],[Ngày hạch toán]]&lt;&gt;"",Table1[[#This Row],[Ngày hạch toán]],""))</f>
        <v>45988</v>
      </c>
      <c r="T1776" s="7"/>
      <c r="U1776" s="6">
        <f>IF(Table1[[#This Row],[Ngày tính CN]]="","",S1776+T1776)</f>
        <v>45988</v>
      </c>
      <c r="V1776" s="35">
        <f ca="1">IF(Table1[[#This Row],[Hạn thanh toán]]="","",IF((U1776-NOW())&lt;0,0,(U1776-NOW())))</f>
        <v>0</v>
      </c>
      <c r="W1776" s="35"/>
      <c r="X1776" s="35">
        <f t="shared" ca="1" si="365"/>
        <v>182.49032025462657</v>
      </c>
      <c r="Y1776" s="2" t="str">
        <f t="shared" ca="1" si="366"/>
        <v>Nợ quá hạn hơn 120 ngày có khả năng mất thanh toán</v>
      </c>
      <c r="Z1776" s="51">
        <f t="shared" si="353"/>
        <v>45988</v>
      </c>
      <c r="AA1776" s="51" t="str">
        <f t="shared" si="354"/>
        <v/>
      </c>
      <c r="AD1776" s="2" t="str">
        <f>VLOOKUP($A1776,MA_KH!$A:$Q,MA_KH!O$1,0)</f>
        <v>TMART</v>
      </c>
      <c r="AE1776" s="2" t="str">
        <f>VLOOKUP($A1776,MA_KH!$A:$Q,MA_KH!P$1,0)</f>
        <v>CÔNG TY CỔ PHẦN T - MARTSTORES</v>
      </c>
    </row>
    <row r="1777" spans="1:31" ht="25.5" hidden="1" customHeight="1" x14ac:dyDescent="0.2">
      <c r="A1777" s="55" t="s">
        <v>22506</v>
      </c>
      <c r="B1777" s="55" t="s">
        <v>3960</v>
      </c>
      <c r="C1777" s="56">
        <v>45988</v>
      </c>
      <c r="D1777" s="55" t="s">
        <v>19562</v>
      </c>
      <c r="E1777" s="56">
        <v>45988</v>
      </c>
      <c r="F1777" s="55">
        <v>79330</v>
      </c>
      <c r="G1777" s="55" t="s">
        <v>4097</v>
      </c>
      <c r="H1777" s="57">
        <v>1949786</v>
      </c>
      <c r="I1777" s="58">
        <v>175482</v>
      </c>
      <c r="J1777" s="57">
        <v>141944</v>
      </c>
      <c r="K1777" s="57">
        <v>1916248</v>
      </c>
      <c r="L1777" s="7" t="s">
        <v>51</v>
      </c>
      <c r="O1777" s="35">
        <f>IF(Table1[[#This Row],[Phân loại]]="Tồn đầu kỳ",Table1[[#This Row],[Tổng giá trị]],0)</f>
        <v>1916248</v>
      </c>
      <c r="P1777" s="7">
        <f>IF(Table1[[#This Row],[Số còn phải thu ĐK]]&lt;&gt;0,0,IF(Table1[[#This Row],[Phân loại]]="Bán hàng",Table1[[#This Row],[Tổng giá trị]],-Table1[[#This Row],[Tổng giá trị]]))</f>
        <v>0</v>
      </c>
      <c r="Q1777" s="35">
        <f t="shared" si="364"/>
        <v>0</v>
      </c>
      <c r="R1777" s="7">
        <f>Table1[[#This Row],[Số còn phải thu ĐK]]+Table1[[#This Row],[Giá Trị HD sau CK]]-Table1[[#This Row],[Số tiền đã thu]]</f>
        <v>1916248</v>
      </c>
      <c r="S1777" s="6">
        <f>IF(Table1[[#This Row],[Ngày hóa đơn]]&lt;&gt;"",Table1[[#This Row],[Ngày hóa đơn]],IF(Table1[[#This Row],[Ngày hạch toán]]&lt;&gt;"",Table1[[#This Row],[Ngày hạch toán]],""))</f>
        <v>45988</v>
      </c>
      <c r="T1777" s="7"/>
      <c r="U1777" s="6">
        <f>IF(Table1[[#This Row],[Ngày tính CN]]="","",S1777+T1777)</f>
        <v>45988</v>
      </c>
      <c r="V1777" s="35">
        <f ca="1">IF(Table1[[#This Row],[Hạn thanh toán]]="","",IF((U1777-NOW())&lt;0,0,(U1777-NOW())))</f>
        <v>0</v>
      </c>
      <c r="W1777" s="35"/>
      <c r="X1777" s="35">
        <f t="shared" ca="1" si="365"/>
        <v>182.49032025462657</v>
      </c>
      <c r="Y1777" s="2" t="str">
        <f t="shared" ca="1" si="366"/>
        <v>Nợ quá hạn hơn 120 ngày có khả năng mất thanh toán</v>
      </c>
      <c r="Z1777" s="51">
        <f t="shared" si="353"/>
        <v>45988</v>
      </c>
      <c r="AA1777" s="51" t="str">
        <f t="shared" si="354"/>
        <v/>
      </c>
      <c r="AD1777" s="2" t="str">
        <f>VLOOKUP($A1777,MA_KH!$A:$Q,MA_KH!O$1,0)</f>
        <v>TMART</v>
      </c>
      <c r="AE1777" s="2" t="str">
        <f>VLOOKUP($A1777,MA_KH!$A:$Q,MA_KH!P$1,0)</f>
        <v>CÔNG TY CỔ PHẦN T - MARTSTORES</v>
      </c>
    </row>
    <row r="1778" spans="1:31" ht="25.5" hidden="1" customHeight="1" x14ac:dyDescent="0.2">
      <c r="A1778" s="55" t="s">
        <v>22506</v>
      </c>
      <c r="B1778" s="55" t="s">
        <v>3960</v>
      </c>
      <c r="C1778" s="56">
        <v>45988</v>
      </c>
      <c r="D1778" s="55" t="s">
        <v>19563</v>
      </c>
      <c r="E1778" s="56">
        <v>45988</v>
      </c>
      <c r="F1778" s="55">
        <v>79331</v>
      </c>
      <c r="G1778" s="55" t="s">
        <v>4218</v>
      </c>
      <c r="H1778" s="57">
        <v>1461761</v>
      </c>
      <c r="I1778" s="58">
        <v>131559</v>
      </c>
      <c r="J1778" s="57">
        <v>106416</v>
      </c>
      <c r="K1778" s="57">
        <v>1436618</v>
      </c>
      <c r="L1778" s="7" t="s">
        <v>51</v>
      </c>
      <c r="O1778" s="35">
        <f>IF(Table1[[#This Row],[Phân loại]]="Tồn đầu kỳ",Table1[[#This Row],[Tổng giá trị]],0)</f>
        <v>1436618</v>
      </c>
      <c r="P1778" s="7">
        <f>IF(Table1[[#This Row],[Số còn phải thu ĐK]]&lt;&gt;0,0,IF(Table1[[#This Row],[Phân loại]]="Bán hàng",Table1[[#This Row],[Tổng giá trị]],-Table1[[#This Row],[Tổng giá trị]]))</f>
        <v>0</v>
      </c>
      <c r="Q1778" s="35">
        <f t="shared" si="364"/>
        <v>0</v>
      </c>
      <c r="R1778" s="7">
        <f>Table1[[#This Row],[Số còn phải thu ĐK]]+Table1[[#This Row],[Giá Trị HD sau CK]]-Table1[[#This Row],[Số tiền đã thu]]</f>
        <v>1436618</v>
      </c>
      <c r="S1778" s="6">
        <f>IF(Table1[[#This Row],[Ngày hóa đơn]]&lt;&gt;"",Table1[[#This Row],[Ngày hóa đơn]],IF(Table1[[#This Row],[Ngày hạch toán]]&lt;&gt;"",Table1[[#This Row],[Ngày hạch toán]],""))</f>
        <v>45988</v>
      </c>
      <c r="T1778" s="7"/>
      <c r="U1778" s="6">
        <f>IF(Table1[[#This Row],[Ngày tính CN]]="","",S1778+T1778)</f>
        <v>45988</v>
      </c>
      <c r="V1778" s="35">
        <f ca="1">IF(Table1[[#This Row],[Hạn thanh toán]]="","",IF((U1778-NOW())&lt;0,0,(U1778-NOW())))</f>
        <v>0</v>
      </c>
      <c r="W1778" s="35"/>
      <c r="X1778" s="35">
        <f t="shared" ca="1" si="365"/>
        <v>182.49032025462657</v>
      </c>
      <c r="Y1778" s="2" t="str">
        <f t="shared" ca="1" si="366"/>
        <v>Nợ quá hạn hơn 120 ngày có khả năng mất thanh toán</v>
      </c>
      <c r="Z1778" s="51">
        <f t="shared" si="353"/>
        <v>45988</v>
      </c>
      <c r="AA1778" s="51" t="str">
        <f t="shared" si="354"/>
        <v/>
      </c>
      <c r="AD1778" s="2" t="str">
        <f>VLOOKUP($A1778,MA_KH!$A:$Q,MA_KH!O$1,0)</f>
        <v>TMART</v>
      </c>
      <c r="AE1778" s="2" t="str">
        <f>VLOOKUP($A1778,MA_KH!$A:$Q,MA_KH!P$1,0)</f>
        <v>CÔNG TY CỔ PHẦN T - MARTSTORES</v>
      </c>
    </row>
    <row r="1779" spans="1:31" ht="25.5" hidden="1" customHeight="1" x14ac:dyDescent="0.2">
      <c r="A1779" s="55" t="s">
        <v>22506</v>
      </c>
      <c r="B1779" s="55" t="s">
        <v>3960</v>
      </c>
      <c r="C1779" s="56">
        <v>45988</v>
      </c>
      <c r="D1779" s="55" t="s">
        <v>19564</v>
      </c>
      <c r="E1779" s="56">
        <v>45988</v>
      </c>
      <c r="F1779" s="55">
        <v>79332</v>
      </c>
      <c r="G1779" s="55" t="s">
        <v>4220</v>
      </c>
      <c r="H1779" s="57">
        <v>1434936</v>
      </c>
      <c r="I1779" s="58">
        <v>129145</v>
      </c>
      <c r="J1779" s="57">
        <v>104463</v>
      </c>
      <c r="K1779" s="57">
        <v>1410254</v>
      </c>
      <c r="L1779" s="7" t="s">
        <v>51</v>
      </c>
      <c r="O1779" s="35">
        <f>IF(Table1[[#This Row],[Phân loại]]="Tồn đầu kỳ",Table1[[#This Row],[Tổng giá trị]],0)</f>
        <v>1410254</v>
      </c>
      <c r="P1779" s="7">
        <f>IF(Table1[[#This Row],[Số còn phải thu ĐK]]&lt;&gt;0,0,IF(Table1[[#This Row],[Phân loại]]="Bán hàng",Table1[[#This Row],[Tổng giá trị]],-Table1[[#This Row],[Tổng giá trị]]))</f>
        <v>0</v>
      </c>
      <c r="Q1779" s="35">
        <f t="shared" si="364"/>
        <v>0</v>
      </c>
      <c r="R1779" s="7">
        <f>Table1[[#This Row],[Số còn phải thu ĐK]]+Table1[[#This Row],[Giá Trị HD sau CK]]-Table1[[#This Row],[Số tiền đã thu]]</f>
        <v>1410254</v>
      </c>
      <c r="S1779" s="6">
        <f>IF(Table1[[#This Row],[Ngày hóa đơn]]&lt;&gt;"",Table1[[#This Row],[Ngày hóa đơn]],IF(Table1[[#This Row],[Ngày hạch toán]]&lt;&gt;"",Table1[[#This Row],[Ngày hạch toán]],""))</f>
        <v>45988</v>
      </c>
      <c r="T1779" s="7"/>
      <c r="U1779" s="6">
        <f>IF(Table1[[#This Row],[Ngày tính CN]]="","",S1779+T1779)</f>
        <v>45988</v>
      </c>
      <c r="V1779" s="35">
        <f ca="1">IF(Table1[[#This Row],[Hạn thanh toán]]="","",IF((U1779-NOW())&lt;0,0,(U1779-NOW())))</f>
        <v>0</v>
      </c>
      <c r="W1779" s="35"/>
      <c r="X1779" s="35">
        <f t="shared" ca="1" si="365"/>
        <v>182.49032025462657</v>
      </c>
      <c r="Y1779" s="2" t="str">
        <f t="shared" ca="1" si="366"/>
        <v>Nợ quá hạn hơn 120 ngày có khả năng mất thanh toán</v>
      </c>
      <c r="Z1779" s="51">
        <f t="shared" si="353"/>
        <v>45988</v>
      </c>
      <c r="AA1779" s="51" t="str">
        <f t="shared" si="354"/>
        <v/>
      </c>
      <c r="AD1779" s="2" t="str">
        <f>VLOOKUP($A1779,MA_KH!$A:$Q,MA_KH!O$1,0)</f>
        <v>TMART</v>
      </c>
      <c r="AE1779" s="2" t="str">
        <f>VLOOKUP($A1779,MA_KH!$A:$Q,MA_KH!P$1,0)</f>
        <v>CÔNG TY CỔ PHẦN T - MARTSTORES</v>
      </c>
    </row>
    <row r="1780" spans="1:31" ht="25.5" hidden="1" customHeight="1" x14ac:dyDescent="0.2">
      <c r="A1780" s="55" t="s">
        <v>22506</v>
      </c>
      <c r="B1780" s="55" t="s">
        <v>3960</v>
      </c>
      <c r="C1780" s="56">
        <v>45988</v>
      </c>
      <c r="D1780" s="55" t="s">
        <v>19565</v>
      </c>
      <c r="E1780" s="56">
        <v>45988</v>
      </c>
      <c r="F1780" s="55">
        <v>79333</v>
      </c>
      <c r="G1780" s="55" t="s">
        <v>4252</v>
      </c>
      <c r="H1780" s="57">
        <v>790005</v>
      </c>
      <c r="I1780" s="58">
        <v>71101</v>
      </c>
      <c r="J1780" s="57">
        <v>57512</v>
      </c>
      <c r="K1780" s="57">
        <v>776416</v>
      </c>
      <c r="L1780" s="7" t="s">
        <v>51</v>
      </c>
      <c r="O1780" s="35">
        <f>IF(Table1[[#This Row],[Phân loại]]="Tồn đầu kỳ",Table1[[#This Row],[Tổng giá trị]],0)</f>
        <v>776416</v>
      </c>
      <c r="P1780" s="7">
        <f>IF(Table1[[#This Row],[Số còn phải thu ĐK]]&lt;&gt;0,0,IF(Table1[[#This Row],[Phân loại]]="Bán hàng",Table1[[#This Row],[Tổng giá trị]],-Table1[[#This Row],[Tổng giá trị]]))</f>
        <v>0</v>
      </c>
      <c r="Q1780" s="35">
        <f t="shared" si="364"/>
        <v>0</v>
      </c>
      <c r="R1780" s="7">
        <f>Table1[[#This Row],[Số còn phải thu ĐK]]+Table1[[#This Row],[Giá Trị HD sau CK]]-Table1[[#This Row],[Số tiền đã thu]]</f>
        <v>776416</v>
      </c>
      <c r="S1780" s="6">
        <f>IF(Table1[[#This Row],[Ngày hóa đơn]]&lt;&gt;"",Table1[[#This Row],[Ngày hóa đơn]],IF(Table1[[#This Row],[Ngày hạch toán]]&lt;&gt;"",Table1[[#This Row],[Ngày hạch toán]],""))</f>
        <v>45988</v>
      </c>
      <c r="T1780" s="7"/>
      <c r="U1780" s="6">
        <f>IF(Table1[[#This Row],[Ngày tính CN]]="","",S1780+T1780)</f>
        <v>45988</v>
      </c>
      <c r="V1780" s="35">
        <f ca="1">IF(Table1[[#This Row],[Hạn thanh toán]]="","",IF((U1780-NOW())&lt;0,0,(U1780-NOW())))</f>
        <v>0</v>
      </c>
      <c r="W1780" s="35"/>
      <c r="X1780" s="35">
        <f t="shared" ca="1" si="365"/>
        <v>182.49032025462657</v>
      </c>
      <c r="Y1780" s="2" t="str">
        <f t="shared" ca="1" si="366"/>
        <v>Nợ quá hạn hơn 120 ngày có khả năng mất thanh toán</v>
      </c>
      <c r="Z1780" s="51">
        <f t="shared" si="353"/>
        <v>45988</v>
      </c>
      <c r="AA1780" s="51" t="str">
        <f t="shared" si="354"/>
        <v/>
      </c>
      <c r="AD1780" s="2" t="str">
        <f>VLOOKUP($A1780,MA_KH!$A:$Q,MA_KH!O$1,0)</f>
        <v>TMART</v>
      </c>
      <c r="AE1780" s="2" t="str">
        <f>VLOOKUP($A1780,MA_KH!$A:$Q,MA_KH!P$1,0)</f>
        <v>CÔNG TY CỔ PHẦN T - MARTSTORES</v>
      </c>
    </row>
    <row r="1781" spans="1:31" ht="25.5" hidden="1" customHeight="1" x14ac:dyDescent="0.2">
      <c r="A1781" s="55" t="s">
        <v>22506</v>
      </c>
      <c r="B1781" s="55" t="s">
        <v>3960</v>
      </c>
      <c r="C1781" s="56">
        <v>45988</v>
      </c>
      <c r="D1781" s="55" t="s">
        <v>19566</v>
      </c>
      <c r="E1781" s="56">
        <v>45988</v>
      </c>
      <c r="F1781" s="55">
        <v>79334</v>
      </c>
      <c r="G1781" s="55" t="s">
        <v>4224</v>
      </c>
      <c r="H1781" s="57">
        <v>874899</v>
      </c>
      <c r="I1781" s="58">
        <v>78741</v>
      </c>
      <c r="J1781" s="57">
        <v>63693</v>
      </c>
      <c r="K1781" s="57">
        <v>859851</v>
      </c>
      <c r="L1781" s="7" t="s">
        <v>51</v>
      </c>
      <c r="O1781" s="35">
        <f>IF(Table1[[#This Row],[Phân loại]]="Tồn đầu kỳ",Table1[[#This Row],[Tổng giá trị]],0)</f>
        <v>859851</v>
      </c>
      <c r="P1781" s="7">
        <f>IF(Table1[[#This Row],[Số còn phải thu ĐK]]&lt;&gt;0,0,IF(Table1[[#This Row],[Phân loại]]="Bán hàng",Table1[[#This Row],[Tổng giá trị]],-Table1[[#This Row],[Tổng giá trị]]))</f>
        <v>0</v>
      </c>
      <c r="Q1781" s="35">
        <f t="shared" si="364"/>
        <v>0</v>
      </c>
      <c r="R1781" s="7">
        <f>Table1[[#This Row],[Số còn phải thu ĐK]]+Table1[[#This Row],[Giá Trị HD sau CK]]-Table1[[#This Row],[Số tiền đã thu]]</f>
        <v>859851</v>
      </c>
      <c r="S1781" s="6">
        <f>IF(Table1[[#This Row],[Ngày hóa đơn]]&lt;&gt;"",Table1[[#This Row],[Ngày hóa đơn]],IF(Table1[[#This Row],[Ngày hạch toán]]&lt;&gt;"",Table1[[#This Row],[Ngày hạch toán]],""))</f>
        <v>45988</v>
      </c>
      <c r="T1781" s="7"/>
      <c r="U1781" s="6">
        <f>IF(Table1[[#This Row],[Ngày tính CN]]="","",S1781+T1781)</f>
        <v>45988</v>
      </c>
      <c r="V1781" s="35">
        <f ca="1">IF(Table1[[#This Row],[Hạn thanh toán]]="","",IF((U1781-NOW())&lt;0,0,(U1781-NOW())))</f>
        <v>0</v>
      </c>
      <c r="W1781" s="35"/>
      <c r="X1781" s="35">
        <f t="shared" ca="1" si="365"/>
        <v>182.49032025462657</v>
      </c>
      <c r="Y1781" s="2" t="str">
        <f t="shared" ca="1" si="366"/>
        <v>Nợ quá hạn hơn 120 ngày có khả năng mất thanh toán</v>
      </c>
      <c r="Z1781" s="51">
        <f t="shared" si="353"/>
        <v>45988</v>
      </c>
      <c r="AA1781" s="51" t="str">
        <f t="shared" si="354"/>
        <v/>
      </c>
      <c r="AD1781" s="2" t="str">
        <f>VLOOKUP($A1781,MA_KH!$A:$Q,MA_KH!O$1,0)</f>
        <v>TMART</v>
      </c>
      <c r="AE1781" s="2" t="str">
        <f>VLOOKUP($A1781,MA_KH!$A:$Q,MA_KH!P$1,0)</f>
        <v>CÔNG TY CỔ PHẦN T - MARTSTORES</v>
      </c>
    </row>
    <row r="1782" spans="1:31" ht="25.5" hidden="1" customHeight="1" x14ac:dyDescent="0.2">
      <c r="A1782" s="55" t="s">
        <v>22506</v>
      </c>
      <c r="B1782" s="55" t="s">
        <v>3960</v>
      </c>
      <c r="C1782" s="56">
        <v>45988</v>
      </c>
      <c r="D1782" s="55" t="s">
        <v>19567</v>
      </c>
      <c r="E1782" s="56">
        <v>45988</v>
      </c>
      <c r="F1782" s="55">
        <v>79335</v>
      </c>
      <c r="G1782" s="55" t="s">
        <v>4254</v>
      </c>
      <c r="H1782" s="57">
        <v>1284186</v>
      </c>
      <c r="I1782" s="58">
        <v>115577</v>
      </c>
      <c r="J1782" s="57">
        <v>93489</v>
      </c>
      <c r="K1782" s="57">
        <v>1262098</v>
      </c>
      <c r="L1782" s="7" t="s">
        <v>51</v>
      </c>
      <c r="O1782" s="35">
        <f>IF(Table1[[#This Row],[Phân loại]]="Tồn đầu kỳ",Table1[[#This Row],[Tổng giá trị]],0)</f>
        <v>1262098</v>
      </c>
      <c r="P1782" s="7">
        <f>IF(Table1[[#This Row],[Số còn phải thu ĐK]]&lt;&gt;0,0,IF(Table1[[#This Row],[Phân loại]]="Bán hàng",Table1[[#This Row],[Tổng giá trị]],-Table1[[#This Row],[Tổng giá trị]]))</f>
        <v>0</v>
      </c>
      <c r="Q1782" s="35">
        <f t="shared" si="364"/>
        <v>0</v>
      </c>
      <c r="R1782" s="7">
        <f>Table1[[#This Row],[Số còn phải thu ĐK]]+Table1[[#This Row],[Giá Trị HD sau CK]]-Table1[[#This Row],[Số tiền đã thu]]</f>
        <v>1262098</v>
      </c>
      <c r="S1782" s="6">
        <f>IF(Table1[[#This Row],[Ngày hóa đơn]]&lt;&gt;"",Table1[[#This Row],[Ngày hóa đơn]],IF(Table1[[#This Row],[Ngày hạch toán]]&lt;&gt;"",Table1[[#This Row],[Ngày hạch toán]],""))</f>
        <v>45988</v>
      </c>
      <c r="T1782" s="7"/>
      <c r="U1782" s="6">
        <f>IF(Table1[[#This Row],[Ngày tính CN]]="","",S1782+T1782)</f>
        <v>45988</v>
      </c>
      <c r="V1782" s="35">
        <f ca="1">IF(Table1[[#This Row],[Hạn thanh toán]]="","",IF((U1782-NOW())&lt;0,0,(U1782-NOW())))</f>
        <v>0</v>
      </c>
      <c r="W1782" s="35"/>
      <c r="X1782" s="35">
        <f t="shared" ca="1" si="365"/>
        <v>182.49032025462657</v>
      </c>
      <c r="Y1782" s="2" t="str">
        <f t="shared" ca="1" si="366"/>
        <v>Nợ quá hạn hơn 120 ngày có khả năng mất thanh toán</v>
      </c>
      <c r="Z1782" s="51">
        <f t="shared" si="353"/>
        <v>45988</v>
      </c>
      <c r="AA1782" s="51" t="str">
        <f t="shared" si="354"/>
        <v/>
      </c>
      <c r="AD1782" s="2" t="str">
        <f>VLOOKUP($A1782,MA_KH!$A:$Q,MA_KH!O$1,0)</f>
        <v>TMART</v>
      </c>
      <c r="AE1782" s="2" t="str">
        <f>VLOOKUP($A1782,MA_KH!$A:$Q,MA_KH!P$1,0)</f>
        <v>CÔNG TY CỔ PHẦN T - MARTSTORES</v>
      </c>
    </row>
    <row r="1783" spans="1:31" ht="25.5" hidden="1" customHeight="1" x14ac:dyDescent="0.2">
      <c r="A1783" s="55" t="s">
        <v>22506</v>
      </c>
      <c r="B1783" s="55" t="s">
        <v>3960</v>
      </c>
      <c r="C1783" s="56">
        <v>45988</v>
      </c>
      <c r="D1783" s="55" t="s">
        <v>19568</v>
      </c>
      <c r="E1783" s="56">
        <v>45988</v>
      </c>
      <c r="F1783" s="55">
        <v>79336</v>
      </c>
      <c r="G1783" s="55" t="s">
        <v>4291</v>
      </c>
      <c r="H1783" s="57">
        <v>1301508</v>
      </c>
      <c r="I1783" s="58">
        <v>117136</v>
      </c>
      <c r="J1783" s="57">
        <v>94750</v>
      </c>
      <c r="K1783" s="57">
        <v>1279122</v>
      </c>
      <c r="L1783" s="7" t="s">
        <v>51</v>
      </c>
      <c r="O1783" s="35">
        <f>IF(Table1[[#This Row],[Phân loại]]="Tồn đầu kỳ",Table1[[#This Row],[Tổng giá trị]],0)</f>
        <v>1279122</v>
      </c>
      <c r="P1783" s="7">
        <f>IF(Table1[[#This Row],[Số còn phải thu ĐK]]&lt;&gt;0,0,IF(Table1[[#This Row],[Phân loại]]="Bán hàng",Table1[[#This Row],[Tổng giá trị]],-Table1[[#This Row],[Tổng giá trị]]))</f>
        <v>0</v>
      </c>
      <c r="Q1783" s="35">
        <f t="shared" si="364"/>
        <v>0</v>
      </c>
      <c r="R1783" s="7">
        <f>Table1[[#This Row],[Số còn phải thu ĐK]]+Table1[[#This Row],[Giá Trị HD sau CK]]-Table1[[#This Row],[Số tiền đã thu]]</f>
        <v>1279122</v>
      </c>
      <c r="S1783" s="6">
        <f>IF(Table1[[#This Row],[Ngày hóa đơn]]&lt;&gt;"",Table1[[#This Row],[Ngày hóa đơn]],IF(Table1[[#This Row],[Ngày hạch toán]]&lt;&gt;"",Table1[[#This Row],[Ngày hạch toán]],""))</f>
        <v>45988</v>
      </c>
      <c r="T1783" s="7"/>
      <c r="U1783" s="6">
        <f>IF(Table1[[#This Row],[Ngày tính CN]]="","",S1783+T1783)</f>
        <v>45988</v>
      </c>
      <c r="V1783" s="35">
        <f ca="1">IF(Table1[[#This Row],[Hạn thanh toán]]="","",IF((U1783-NOW())&lt;0,0,(U1783-NOW())))</f>
        <v>0</v>
      </c>
      <c r="W1783" s="35"/>
      <c r="X1783" s="35">
        <f t="shared" ca="1" si="365"/>
        <v>182.49032025462657</v>
      </c>
      <c r="Y1783" s="2" t="str">
        <f t="shared" ca="1" si="366"/>
        <v>Nợ quá hạn hơn 120 ngày có khả năng mất thanh toán</v>
      </c>
      <c r="Z1783" s="51">
        <f t="shared" si="353"/>
        <v>45988</v>
      </c>
      <c r="AA1783" s="51" t="str">
        <f t="shared" si="354"/>
        <v/>
      </c>
      <c r="AD1783" s="2" t="str">
        <f>VLOOKUP($A1783,MA_KH!$A:$Q,MA_KH!O$1,0)</f>
        <v>TMART</v>
      </c>
      <c r="AE1783" s="2" t="str">
        <f>VLOOKUP($A1783,MA_KH!$A:$Q,MA_KH!P$1,0)</f>
        <v>CÔNG TY CỔ PHẦN T - MARTSTORES</v>
      </c>
    </row>
    <row r="1784" spans="1:31" ht="25.5" hidden="1" customHeight="1" x14ac:dyDescent="0.2">
      <c r="A1784" s="55" t="s">
        <v>22506</v>
      </c>
      <c r="B1784" s="55" t="s">
        <v>3960</v>
      </c>
      <c r="C1784" s="56">
        <v>45988</v>
      </c>
      <c r="D1784" s="55" t="s">
        <v>19569</v>
      </c>
      <c r="E1784" s="56">
        <v>45988</v>
      </c>
      <c r="F1784" s="55">
        <v>79337</v>
      </c>
      <c r="G1784" s="55" t="s">
        <v>4255</v>
      </c>
      <c r="H1784" s="57">
        <v>727701</v>
      </c>
      <c r="I1784" s="58">
        <v>65493</v>
      </c>
      <c r="J1784" s="57">
        <v>52977</v>
      </c>
      <c r="K1784" s="57">
        <v>715185</v>
      </c>
      <c r="L1784" s="7" t="s">
        <v>51</v>
      </c>
      <c r="O1784" s="35">
        <f>IF(Table1[[#This Row],[Phân loại]]="Tồn đầu kỳ",Table1[[#This Row],[Tổng giá trị]],0)</f>
        <v>715185</v>
      </c>
      <c r="P1784" s="7">
        <f>IF(Table1[[#This Row],[Số còn phải thu ĐK]]&lt;&gt;0,0,IF(Table1[[#This Row],[Phân loại]]="Bán hàng",Table1[[#This Row],[Tổng giá trị]],-Table1[[#This Row],[Tổng giá trị]]))</f>
        <v>0</v>
      </c>
      <c r="Q1784" s="35">
        <f t="shared" si="364"/>
        <v>0</v>
      </c>
      <c r="R1784" s="7">
        <f>Table1[[#This Row],[Số còn phải thu ĐK]]+Table1[[#This Row],[Giá Trị HD sau CK]]-Table1[[#This Row],[Số tiền đã thu]]</f>
        <v>715185</v>
      </c>
      <c r="S1784" s="6">
        <f>IF(Table1[[#This Row],[Ngày hóa đơn]]&lt;&gt;"",Table1[[#This Row],[Ngày hóa đơn]],IF(Table1[[#This Row],[Ngày hạch toán]]&lt;&gt;"",Table1[[#This Row],[Ngày hạch toán]],""))</f>
        <v>45988</v>
      </c>
      <c r="T1784" s="7"/>
      <c r="U1784" s="6">
        <f>IF(Table1[[#This Row],[Ngày tính CN]]="","",S1784+T1784)</f>
        <v>45988</v>
      </c>
      <c r="V1784" s="35">
        <f ca="1">IF(Table1[[#This Row],[Hạn thanh toán]]="","",IF((U1784-NOW())&lt;0,0,(U1784-NOW())))</f>
        <v>0</v>
      </c>
      <c r="W1784" s="35"/>
      <c r="X1784" s="35">
        <f t="shared" ca="1" si="365"/>
        <v>182.49032025462657</v>
      </c>
      <c r="Y1784" s="2" t="str">
        <f t="shared" ca="1" si="366"/>
        <v>Nợ quá hạn hơn 120 ngày có khả năng mất thanh toán</v>
      </c>
      <c r="Z1784" s="51">
        <f t="shared" si="353"/>
        <v>45988</v>
      </c>
      <c r="AA1784" s="51" t="str">
        <f t="shared" si="354"/>
        <v/>
      </c>
      <c r="AD1784" s="2" t="str">
        <f>VLOOKUP($A1784,MA_KH!$A:$Q,MA_KH!O$1,0)</f>
        <v>TMART</v>
      </c>
      <c r="AE1784" s="2" t="str">
        <f>VLOOKUP($A1784,MA_KH!$A:$Q,MA_KH!P$1,0)</f>
        <v>CÔNG TY CỔ PHẦN T - MARTSTORES</v>
      </c>
    </row>
    <row r="1785" spans="1:31" ht="25.5" hidden="1" customHeight="1" x14ac:dyDescent="0.2">
      <c r="A1785" s="55" t="s">
        <v>22506</v>
      </c>
      <c r="B1785" s="55" t="s">
        <v>3960</v>
      </c>
      <c r="C1785" s="56">
        <v>45988</v>
      </c>
      <c r="D1785" s="55" t="s">
        <v>19570</v>
      </c>
      <c r="E1785" s="56">
        <v>45988</v>
      </c>
      <c r="F1785" s="55">
        <v>79338</v>
      </c>
      <c r="G1785" s="55" t="s">
        <v>4094</v>
      </c>
      <c r="H1785" s="57">
        <v>1858248</v>
      </c>
      <c r="I1785" s="58">
        <v>167243</v>
      </c>
      <c r="J1785" s="57">
        <v>135280</v>
      </c>
      <c r="K1785" s="57">
        <v>1826285</v>
      </c>
      <c r="L1785" s="7" t="s">
        <v>51</v>
      </c>
      <c r="O1785" s="35">
        <f>IF(Table1[[#This Row],[Phân loại]]="Tồn đầu kỳ",Table1[[#This Row],[Tổng giá trị]],0)</f>
        <v>1826285</v>
      </c>
      <c r="P1785" s="7">
        <f>IF(Table1[[#This Row],[Số còn phải thu ĐK]]&lt;&gt;0,0,IF(Table1[[#This Row],[Phân loại]]="Bán hàng",Table1[[#This Row],[Tổng giá trị]],-Table1[[#This Row],[Tổng giá trị]]))</f>
        <v>0</v>
      </c>
      <c r="Q1785" s="35">
        <f t="shared" si="364"/>
        <v>0</v>
      </c>
      <c r="R1785" s="7">
        <f>Table1[[#This Row],[Số còn phải thu ĐK]]+Table1[[#This Row],[Giá Trị HD sau CK]]-Table1[[#This Row],[Số tiền đã thu]]</f>
        <v>1826285</v>
      </c>
      <c r="S1785" s="6">
        <f>IF(Table1[[#This Row],[Ngày hóa đơn]]&lt;&gt;"",Table1[[#This Row],[Ngày hóa đơn]],IF(Table1[[#This Row],[Ngày hạch toán]]&lt;&gt;"",Table1[[#This Row],[Ngày hạch toán]],""))</f>
        <v>45988</v>
      </c>
      <c r="T1785" s="7"/>
      <c r="U1785" s="6">
        <f>IF(Table1[[#This Row],[Ngày tính CN]]="","",S1785+T1785)</f>
        <v>45988</v>
      </c>
      <c r="V1785" s="35">
        <f ca="1">IF(Table1[[#This Row],[Hạn thanh toán]]="","",IF((U1785-NOW())&lt;0,0,(U1785-NOW())))</f>
        <v>0</v>
      </c>
      <c r="W1785" s="35"/>
      <c r="X1785" s="35">
        <f t="shared" ca="1" si="365"/>
        <v>182.49032025462657</v>
      </c>
      <c r="Y1785" s="2" t="str">
        <f t="shared" ca="1" si="366"/>
        <v>Nợ quá hạn hơn 120 ngày có khả năng mất thanh toán</v>
      </c>
      <c r="Z1785" s="51">
        <f t="shared" si="353"/>
        <v>45988</v>
      </c>
      <c r="AA1785" s="51" t="str">
        <f t="shared" si="354"/>
        <v/>
      </c>
      <c r="AD1785" s="2" t="str">
        <f>VLOOKUP($A1785,MA_KH!$A:$Q,MA_KH!O$1,0)</f>
        <v>TMART</v>
      </c>
      <c r="AE1785" s="2" t="str">
        <f>VLOOKUP($A1785,MA_KH!$A:$Q,MA_KH!P$1,0)</f>
        <v>CÔNG TY CỔ PHẦN T - MARTSTORES</v>
      </c>
    </row>
    <row r="1786" spans="1:31" ht="25.5" hidden="1" customHeight="1" x14ac:dyDescent="0.2">
      <c r="A1786" s="55" t="s">
        <v>22506</v>
      </c>
      <c r="B1786" s="55" t="s">
        <v>3960</v>
      </c>
      <c r="C1786" s="56">
        <v>45988</v>
      </c>
      <c r="D1786" s="55" t="s">
        <v>19571</v>
      </c>
      <c r="E1786" s="56">
        <v>45988</v>
      </c>
      <c r="F1786" s="55">
        <v>79339</v>
      </c>
      <c r="G1786" s="55" t="s">
        <v>4211</v>
      </c>
      <c r="H1786" s="57">
        <v>1422186</v>
      </c>
      <c r="I1786" s="58">
        <v>127997</v>
      </c>
      <c r="J1786" s="57">
        <v>103535</v>
      </c>
      <c r="K1786" s="57">
        <v>1397724</v>
      </c>
      <c r="L1786" s="7" t="s">
        <v>51</v>
      </c>
      <c r="O1786" s="35">
        <f>IF(Table1[[#This Row],[Phân loại]]="Tồn đầu kỳ",Table1[[#This Row],[Tổng giá trị]],0)</f>
        <v>1397724</v>
      </c>
      <c r="P1786" s="7">
        <f>IF(Table1[[#This Row],[Số còn phải thu ĐK]]&lt;&gt;0,0,IF(Table1[[#This Row],[Phân loại]]="Bán hàng",Table1[[#This Row],[Tổng giá trị]],-Table1[[#This Row],[Tổng giá trị]]))</f>
        <v>0</v>
      </c>
      <c r="Q1786" s="35">
        <f t="shared" si="364"/>
        <v>0</v>
      </c>
      <c r="R1786" s="7">
        <f>Table1[[#This Row],[Số còn phải thu ĐK]]+Table1[[#This Row],[Giá Trị HD sau CK]]-Table1[[#This Row],[Số tiền đã thu]]</f>
        <v>1397724</v>
      </c>
      <c r="S1786" s="6">
        <f>IF(Table1[[#This Row],[Ngày hóa đơn]]&lt;&gt;"",Table1[[#This Row],[Ngày hóa đơn]],IF(Table1[[#This Row],[Ngày hạch toán]]&lt;&gt;"",Table1[[#This Row],[Ngày hạch toán]],""))</f>
        <v>45988</v>
      </c>
      <c r="T1786" s="7"/>
      <c r="U1786" s="6">
        <f>IF(Table1[[#This Row],[Ngày tính CN]]="","",S1786+T1786)</f>
        <v>45988</v>
      </c>
      <c r="V1786" s="35">
        <f ca="1">IF(Table1[[#This Row],[Hạn thanh toán]]="","",IF((U1786-NOW())&lt;0,0,(U1786-NOW())))</f>
        <v>0</v>
      </c>
      <c r="W1786" s="35"/>
      <c r="X1786" s="35">
        <f t="shared" ca="1" si="365"/>
        <v>182.49032025462657</v>
      </c>
      <c r="Y1786" s="2" t="str">
        <f t="shared" ca="1" si="366"/>
        <v>Nợ quá hạn hơn 120 ngày có khả năng mất thanh toán</v>
      </c>
      <c r="Z1786" s="51">
        <f t="shared" si="353"/>
        <v>45988</v>
      </c>
      <c r="AA1786" s="51" t="str">
        <f t="shared" si="354"/>
        <v/>
      </c>
      <c r="AD1786" s="2" t="str">
        <f>VLOOKUP($A1786,MA_KH!$A:$Q,MA_KH!O$1,0)</f>
        <v>TMART</v>
      </c>
      <c r="AE1786" s="2" t="str">
        <f>VLOOKUP($A1786,MA_KH!$A:$Q,MA_KH!P$1,0)</f>
        <v>CÔNG TY CỔ PHẦN T - MARTSTORES</v>
      </c>
    </row>
    <row r="1787" spans="1:31" ht="25.5" hidden="1" customHeight="1" x14ac:dyDescent="0.2">
      <c r="A1787" s="55" t="s">
        <v>22506</v>
      </c>
      <c r="B1787" s="55" t="s">
        <v>3960</v>
      </c>
      <c r="C1787" s="56">
        <v>45988</v>
      </c>
      <c r="D1787" s="55" t="s">
        <v>19572</v>
      </c>
      <c r="E1787" s="56">
        <v>45988</v>
      </c>
      <c r="F1787" s="55">
        <v>79340</v>
      </c>
      <c r="G1787" s="55" t="s">
        <v>4213</v>
      </c>
      <c r="H1787" s="57">
        <v>1249865</v>
      </c>
      <c r="I1787" s="58">
        <v>112488</v>
      </c>
      <c r="J1787" s="57">
        <v>90990</v>
      </c>
      <c r="K1787" s="57">
        <v>1228367</v>
      </c>
      <c r="L1787" s="7" t="s">
        <v>51</v>
      </c>
      <c r="O1787" s="35">
        <f>IF(Table1[[#This Row],[Phân loại]]="Tồn đầu kỳ",Table1[[#This Row],[Tổng giá trị]],0)</f>
        <v>1228367</v>
      </c>
      <c r="P1787" s="7">
        <f>IF(Table1[[#This Row],[Số còn phải thu ĐK]]&lt;&gt;0,0,IF(Table1[[#This Row],[Phân loại]]="Bán hàng",Table1[[#This Row],[Tổng giá trị]],-Table1[[#This Row],[Tổng giá trị]]))</f>
        <v>0</v>
      </c>
      <c r="Q1787" s="35">
        <f t="shared" si="364"/>
        <v>0</v>
      </c>
      <c r="R1787" s="7">
        <f>Table1[[#This Row],[Số còn phải thu ĐK]]+Table1[[#This Row],[Giá Trị HD sau CK]]-Table1[[#This Row],[Số tiền đã thu]]</f>
        <v>1228367</v>
      </c>
      <c r="S1787" s="6">
        <f>IF(Table1[[#This Row],[Ngày hóa đơn]]&lt;&gt;"",Table1[[#This Row],[Ngày hóa đơn]],IF(Table1[[#This Row],[Ngày hạch toán]]&lt;&gt;"",Table1[[#This Row],[Ngày hạch toán]],""))</f>
        <v>45988</v>
      </c>
      <c r="T1787" s="7"/>
      <c r="U1787" s="6">
        <f>IF(Table1[[#This Row],[Ngày tính CN]]="","",S1787+T1787)</f>
        <v>45988</v>
      </c>
      <c r="V1787" s="35">
        <f ca="1">IF(Table1[[#This Row],[Hạn thanh toán]]="","",IF((U1787-NOW())&lt;0,0,(U1787-NOW())))</f>
        <v>0</v>
      </c>
      <c r="W1787" s="35"/>
      <c r="X1787" s="35">
        <f t="shared" ca="1" si="365"/>
        <v>182.49032025462657</v>
      </c>
      <c r="Y1787" s="2" t="str">
        <f t="shared" ca="1" si="366"/>
        <v>Nợ quá hạn hơn 120 ngày có khả năng mất thanh toán</v>
      </c>
      <c r="Z1787" s="51">
        <f t="shared" si="353"/>
        <v>45988</v>
      </c>
      <c r="AA1787" s="51" t="str">
        <f t="shared" si="354"/>
        <v/>
      </c>
      <c r="AD1787" s="2" t="str">
        <f>VLOOKUP($A1787,MA_KH!$A:$Q,MA_KH!O$1,0)</f>
        <v>TMART</v>
      </c>
      <c r="AE1787" s="2" t="str">
        <f>VLOOKUP($A1787,MA_KH!$A:$Q,MA_KH!P$1,0)</f>
        <v>CÔNG TY CỔ PHẦN T - MARTSTORES</v>
      </c>
    </row>
    <row r="1788" spans="1:31" ht="25.5" hidden="1" customHeight="1" x14ac:dyDescent="0.2">
      <c r="A1788" s="55" t="s">
        <v>22506</v>
      </c>
      <c r="B1788" s="55" t="s">
        <v>3960</v>
      </c>
      <c r="C1788" s="56">
        <v>45988</v>
      </c>
      <c r="D1788" s="55" t="s">
        <v>19573</v>
      </c>
      <c r="E1788" s="56">
        <v>45988</v>
      </c>
      <c r="F1788" s="55">
        <v>79341</v>
      </c>
      <c r="G1788" s="55" t="s">
        <v>4473</v>
      </c>
      <c r="H1788" s="57">
        <v>1557345</v>
      </c>
      <c r="I1788" s="58">
        <v>140162</v>
      </c>
      <c r="J1788" s="57">
        <v>113375</v>
      </c>
      <c r="K1788" s="57">
        <v>1530558</v>
      </c>
      <c r="L1788" s="7" t="s">
        <v>51</v>
      </c>
      <c r="O1788" s="35">
        <f>IF(Table1[[#This Row],[Phân loại]]="Tồn đầu kỳ",Table1[[#This Row],[Tổng giá trị]],0)</f>
        <v>1530558</v>
      </c>
      <c r="P1788" s="7">
        <f>IF(Table1[[#This Row],[Số còn phải thu ĐK]]&lt;&gt;0,0,IF(Table1[[#This Row],[Phân loại]]="Bán hàng",Table1[[#This Row],[Tổng giá trị]],-Table1[[#This Row],[Tổng giá trị]]))</f>
        <v>0</v>
      </c>
      <c r="Q1788" s="35">
        <f t="shared" si="364"/>
        <v>0</v>
      </c>
      <c r="R1788" s="7">
        <f>Table1[[#This Row],[Số còn phải thu ĐK]]+Table1[[#This Row],[Giá Trị HD sau CK]]-Table1[[#This Row],[Số tiền đã thu]]</f>
        <v>1530558</v>
      </c>
      <c r="S1788" s="6">
        <f>IF(Table1[[#This Row],[Ngày hóa đơn]]&lt;&gt;"",Table1[[#This Row],[Ngày hóa đơn]],IF(Table1[[#This Row],[Ngày hạch toán]]&lt;&gt;"",Table1[[#This Row],[Ngày hạch toán]],""))</f>
        <v>45988</v>
      </c>
      <c r="T1788" s="7"/>
      <c r="U1788" s="6">
        <f>IF(Table1[[#This Row],[Ngày tính CN]]="","",S1788+T1788)</f>
        <v>45988</v>
      </c>
      <c r="V1788" s="35">
        <f ca="1">IF(Table1[[#This Row],[Hạn thanh toán]]="","",IF((U1788-NOW())&lt;0,0,(U1788-NOW())))</f>
        <v>0</v>
      </c>
      <c r="W1788" s="35"/>
      <c r="X1788" s="35">
        <f t="shared" ca="1" si="365"/>
        <v>182.49032025462657</v>
      </c>
      <c r="Y1788" s="2" t="str">
        <f t="shared" ca="1" si="366"/>
        <v>Nợ quá hạn hơn 120 ngày có khả năng mất thanh toán</v>
      </c>
      <c r="Z1788" s="51">
        <f t="shared" si="353"/>
        <v>45988</v>
      </c>
      <c r="AA1788" s="51" t="str">
        <f t="shared" si="354"/>
        <v/>
      </c>
      <c r="AD1788" s="2" t="str">
        <f>VLOOKUP($A1788,MA_KH!$A:$Q,MA_KH!O$1,0)</f>
        <v>TMART</v>
      </c>
      <c r="AE1788" s="2" t="str">
        <f>VLOOKUP($A1788,MA_KH!$A:$Q,MA_KH!P$1,0)</f>
        <v>CÔNG TY CỔ PHẦN T - MARTSTORES</v>
      </c>
    </row>
    <row r="1789" spans="1:31" ht="25.5" hidden="1" customHeight="1" x14ac:dyDescent="0.2">
      <c r="A1789" s="55" t="s">
        <v>22506</v>
      </c>
      <c r="B1789" s="55" t="s">
        <v>3960</v>
      </c>
      <c r="C1789" s="56">
        <v>45988</v>
      </c>
      <c r="D1789" s="55" t="s">
        <v>19574</v>
      </c>
      <c r="E1789" s="56">
        <v>45988</v>
      </c>
      <c r="F1789" s="55">
        <v>79342</v>
      </c>
      <c r="G1789" s="55" t="s">
        <v>4222</v>
      </c>
      <c r="H1789" s="57">
        <v>871215</v>
      </c>
      <c r="I1789" s="58">
        <v>78410</v>
      </c>
      <c r="J1789" s="57">
        <v>63424</v>
      </c>
      <c r="K1789" s="57">
        <v>856229</v>
      </c>
      <c r="L1789" s="7" t="s">
        <v>51</v>
      </c>
      <c r="O1789" s="35">
        <f>IF(Table1[[#This Row],[Phân loại]]="Tồn đầu kỳ",Table1[[#This Row],[Tổng giá trị]],0)</f>
        <v>856229</v>
      </c>
      <c r="P1789" s="7">
        <f>IF(Table1[[#This Row],[Số còn phải thu ĐK]]&lt;&gt;0,0,IF(Table1[[#This Row],[Phân loại]]="Bán hàng",Table1[[#This Row],[Tổng giá trị]],-Table1[[#This Row],[Tổng giá trị]]))</f>
        <v>0</v>
      </c>
      <c r="Q1789" s="35">
        <f t="shared" si="364"/>
        <v>0</v>
      </c>
      <c r="R1789" s="7">
        <f>Table1[[#This Row],[Số còn phải thu ĐK]]+Table1[[#This Row],[Giá Trị HD sau CK]]-Table1[[#This Row],[Số tiền đã thu]]</f>
        <v>856229</v>
      </c>
      <c r="S1789" s="6">
        <f>IF(Table1[[#This Row],[Ngày hóa đơn]]&lt;&gt;"",Table1[[#This Row],[Ngày hóa đơn]],IF(Table1[[#This Row],[Ngày hạch toán]]&lt;&gt;"",Table1[[#This Row],[Ngày hạch toán]],""))</f>
        <v>45988</v>
      </c>
      <c r="T1789" s="7"/>
      <c r="U1789" s="6">
        <f>IF(Table1[[#This Row],[Ngày tính CN]]="","",S1789+T1789)</f>
        <v>45988</v>
      </c>
      <c r="V1789" s="35">
        <f ca="1">IF(Table1[[#This Row],[Hạn thanh toán]]="","",IF((U1789-NOW())&lt;0,0,(U1789-NOW())))</f>
        <v>0</v>
      </c>
      <c r="W1789" s="35"/>
      <c r="X1789" s="35">
        <f t="shared" ca="1" si="365"/>
        <v>182.49032025462657</v>
      </c>
      <c r="Y1789" s="2" t="str">
        <f t="shared" ca="1" si="366"/>
        <v>Nợ quá hạn hơn 120 ngày có khả năng mất thanh toán</v>
      </c>
      <c r="Z1789" s="51">
        <f t="shared" si="353"/>
        <v>45988</v>
      </c>
      <c r="AA1789" s="51" t="str">
        <f t="shared" si="354"/>
        <v/>
      </c>
      <c r="AD1789" s="2" t="str">
        <f>VLOOKUP($A1789,MA_KH!$A:$Q,MA_KH!O$1,0)</f>
        <v>TMART</v>
      </c>
      <c r="AE1789" s="2" t="str">
        <f>VLOOKUP($A1789,MA_KH!$A:$Q,MA_KH!P$1,0)</f>
        <v>CÔNG TY CỔ PHẦN T - MARTSTORES</v>
      </c>
    </row>
    <row r="1790" spans="1:31" ht="25.5" hidden="1" customHeight="1" x14ac:dyDescent="0.2">
      <c r="A1790" s="55" t="s">
        <v>22506</v>
      </c>
      <c r="B1790" s="55" t="s">
        <v>3960</v>
      </c>
      <c r="C1790" s="56">
        <v>45988</v>
      </c>
      <c r="D1790" s="55" t="s">
        <v>19575</v>
      </c>
      <c r="E1790" s="56">
        <v>45988</v>
      </c>
      <c r="F1790" s="55">
        <v>79343</v>
      </c>
      <c r="G1790" s="55" t="s">
        <v>4426</v>
      </c>
      <c r="H1790" s="57">
        <v>955587</v>
      </c>
      <c r="I1790" s="58">
        <v>86003</v>
      </c>
      <c r="J1790" s="57">
        <v>69567</v>
      </c>
      <c r="K1790" s="57">
        <v>939151</v>
      </c>
      <c r="L1790" s="7" t="s">
        <v>51</v>
      </c>
      <c r="O1790" s="35">
        <f>IF(Table1[[#This Row],[Phân loại]]="Tồn đầu kỳ",Table1[[#This Row],[Tổng giá trị]],0)</f>
        <v>939151</v>
      </c>
      <c r="P1790" s="7">
        <f>IF(Table1[[#This Row],[Số còn phải thu ĐK]]&lt;&gt;0,0,IF(Table1[[#This Row],[Phân loại]]="Bán hàng",Table1[[#This Row],[Tổng giá trị]],-Table1[[#This Row],[Tổng giá trị]]))</f>
        <v>0</v>
      </c>
      <c r="Q1790" s="35">
        <f t="shared" si="364"/>
        <v>0</v>
      </c>
      <c r="R1790" s="7">
        <f>Table1[[#This Row],[Số còn phải thu ĐK]]+Table1[[#This Row],[Giá Trị HD sau CK]]-Table1[[#This Row],[Số tiền đã thu]]</f>
        <v>939151</v>
      </c>
      <c r="S1790" s="6">
        <f>IF(Table1[[#This Row],[Ngày hóa đơn]]&lt;&gt;"",Table1[[#This Row],[Ngày hóa đơn]],IF(Table1[[#This Row],[Ngày hạch toán]]&lt;&gt;"",Table1[[#This Row],[Ngày hạch toán]],""))</f>
        <v>45988</v>
      </c>
      <c r="T1790" s="7"/>
      <c r="U1790" s="6">
        <f>IF(Table1[[#This Row],[Ngày tính CN]]="","",S1790+T1790)</f>
        <v>45988</v>
      </c>
      <c r="V1790" s="35">
        <f ca="1">IF(Table1[[#This Row],[Hạn thanh toán]]="","",IF((U1790-NOW())&lt;0,0,(U1790-NOW())))</f>
        <v>0</v>
      </c>
      <c r="W1790" s="35"/>
      <c r="X1790" s="35">
        <f t="shared" ca="1" si="365"/>
        <v>182.49032025462657</v>
      </c>
      <c r="Y1790" s="2" t="str">
        <f t="shared" ca="1" si="366"/>
        <v>Nợ quá hạn hơn 120 ngày có khả năng mất thanh toán</v>
      </c>
      <c r="Z1790" s="51">
        <f t="shared" si="353"/>
        <v>45988</v>
      </c>
      <c r="AA1790" s="51" t="str">
        <f t="shared" si="354"/>
        <v/>
      </c>
      <c r="AD1790" s="2" t="str">
        <f>VLOOKUP($A1790,MA_KH!$A:$Q,MA_KH!O$1,0)</f>
        <v>TMART</v>
      </c>
      <c r="AE1790" s="2" t="str">
        <f>VLOOKUP($A1790,MA_KH!$A:$Q,MA_KH!P$1,0)</f>
        <v>CÔNG TY CỔ PHẦN T - MARTSTORES</v>
      </c>
    </row>
    <row r="1791" spans="1:31" ht="25.5" hidden="1" customHeight="1" x14ac:dyDescent="0.2">
      <c r="A1791" s="59" t="s">
        <v>22506</v>
      </c>
      <c r="B1791" s="59" t="s">
        <v>3960</v>
      </c>
      <c r="C1791" s="60">
        <v>45988</v>
      </c>
      <c r="D1791" s="59" t="s">
        <v>19576</v>
      </c>
      <c r="E1791" s="60">
        <v>45988</v>
      </c>
      <c r="F1791" s="59">
        <v>79344</v>
      </c>
      <c r="G1791" s="59" t="s">
        <v>4216</v>
      </c>
      <c r="H1791" s="61">
        <v>2532488</v>
      </c>
      <c r="I1791" s="62">
        <v>227925</v>
      </c>
      <c r="J1791" s="61">
        <v>184365</v>
      </c>
      <c r="K1791" s="61">
        <v>2488928</v>
      </c>
      <c r="L1791" s="7" t="s">
        <v>51</v>
      </c>
      <c r="O1791" s="35">
        <f>IF(Table1[[#This Row],[Phân loại]]="Tồn đầu kỳ",Table1[[#This Row],[Tổng giá trị]],0)</f>
        <v>2488928</v>
      </c>
      <c r="P1791" s="7">
        <f>IF(Table1[[#This Row],[Số còn phải thu ĐK]]&lt;&gt;0,0,IF(Table1[[#This Row],[Phân loại]]="Bán hàng",Table1[[#This Row],[Tổng giá trị]],-Table1[[#This Row],[Tổng giá trị]]))</f>
        <v>0</v>
      </c>
      <c r="Q1791" s="35">
        <f t="shared" si="364"/>
        <v>0</v>
      </c>
      <c r="R1791" s="7">
        <f>Table1[[#This Row],[Số còn phải thu ĐK]]+Table1[[#This Row],[Giá Trị HD sau CK]]-Table1[[#This Row],[Số tiền đã thu]]</f>
        <v>2488928</v>
      </c>
      <c r="S1791" s="6">
        <f>IF(Table1[[#This Row],[Ngày hóa đơn]]&lt;&gt;"",Table1[[#This Row],[Ngày hóa đơn]],IF(Table1[[#This Row],[Ngày hạch toán]]&lt;&gt;"",Table1[[#This Row],[Ngày hạch toán]],""))</f>
        <v>45988</v>
      </c>
      <c r="T1791" s="7"/>
      <c r="U1791" s="6">
        <f>IF(Table1[[#This Row],[Ngày tính CN]]="","",S1791+T1791)</f>
        <v>45988</v>
      </c>
      <c r="V1791" s="35">
        <f ca="1">IF(Table1[[#This Row],[Hạn thanh toán]]="","",IF((U1791-NOW())&lt;0,0,(U1791-NOW())))</f>
        <v>0</v>
      </c>
      <c r="W1791" s="35"/>
      <c r="X1791" s="35">
        <f t="shared" ca="1" si="365"/>
        <v>182.49032025462657</v>
      </c>
      <c r="Y1791" s="2" t="str">
        <f t="shared" ca="1" si="366"/>
        <v>Nợ quá hạn hơn 120 ngày có khả năng mất thanh toán</v>
      </c>
      <c r="Z1791" s="51">
        <f t="shared" si="353"/>
        <v>45988</v>
      </c>
      <c r="AA1791" s="51" t="str">
        <f t="shared" si="354"/>
        <v/>
      </c>
      <c r="AD1791" s="2" t="str">
        <f>VLOOKUP($A1791,MA_KH!$A:$Q,MA_KH!O$1,0)</f>
        <v>TMART</v>
      </c>
      <c r="AE1791" s="2" t="str">
        <f>VLOOKUP($A1791,MA_KH!$A:$Q,MA_KH!P$1,0)</f>
        <v>CÔNG TY CỔ PHẦN T - MARTSTORES</v>
      </c>
    </row>
    <row r="1792" spans="1:31" ht="25.5" hidden="1" customHeight="1" x14ac:dyDescent="0.2">
      <c r="A1792" s="59" t="s">
        <v>22506</v>
      </c>
      <c r="B1792" s="59" t="s">
        <v>3960</v>
      </c>
      <c r="C1792" s="60">
        <v>45988</v>
      </c>
      <c r="D1792" s="59" t="s">
        <v>19577</v>
      </c>
      <c r="E1792" s="60">
        <v>45988</v>
      </c>
      <c r="F1792" s="59">
        <v>79357</v>
      </c>
      <c r="G1792" s="59" t="s">
        <v>4099</v>
      </c>
      <c r="H1792" s="61">
        <v>1128508</v>
      </c>
      <c r="I1792" s="62">
        <v>101566</v>
      </c>
      <c r="J1792" s="61">
        <v>82155</v>
      </c>
      <c r="K1792" s="61">
        <v>1109097</v>
      </c>
      <c r="L1792" s="7" t="s">
        <v>51</v>
      </c>
      <c r="O1792" s="35">
        <f>IF(Table1[[#This Row],[Phân loại]]="Tồn đầu kỳ",Table1[[#This Row],[Tổng giá trị]],0)</f>
        <v>1109097</v>
      </c>
      <c r="P1792" s="7">
        <f>IF(Table1[[#This Row],[Số còn phải thu ĐK]]&lt;&gt;0,0,IF(Table1[[#This Row],[Phân loại]]="Bán hàng",Table1[[#This Row],[Tổng giá trị]],-Table1[[#This Row],[Tổng giá trị]]))</f>
        <v>0</v>
      </c>
      <c r="Q1792" s="35">
        <f>IF(M1792&lt;&gt;"",IF(O1792&lt;&gt;0,O1792,P1792),0)</f>
        <v>0</v>
      </c>
      <c r="R1792" s="7">
        <f>Table1[[#This Row],[Số còn phải thu ĐK]]+Table1[[#This Row],[Giá Trị HD sau CK]]-Table1[[#This Row],[Số tiền đã thu]]</f>
        <v>1109097</v>
      </c>
      <c r="S1792" s="6">
        <f>IF(Table1[[#This Row],[Ngày hóa đơn]]&lt;&gt;"",Table1[[#This Row],[Ngày hóa đơn]],IF(Table1[[#This Row],[Ngày hạch toán]]&lt;&gt;"",Table1[[#This Row],[Ngày hạch toán]],""))</f>
        <v>45988</v>
      </c>
      <c r="T1792" s="7"/>
      <c r="U1792" s="6">
        <f>IF(Table1[[#This Row],[Ngày tính CN]]="","",S1792+T1792)</f>
        <v>45988</v>
      </c>
      <c r="V1792" s="35">
        <f ca="1">IF(Table1[[#This Row],[Hạn thanh toán]]="","",IF((U1792-NOW())&lt;0,0,(U1792-NOW())))</f>
        <v>0</v>
      </c>
      <c r="W1792" s="35"/>
      <c r="X1792" s="35">
        <f ca="1">IF(OR(U1792="",R1792=0),"",IF((U1792-NOW())&lt;0,-(U1792-NOW()),0))</f>
        <v>182.49032025462657</v>
      </c>
      <c r="Y1792" s="2" t="str">
        <f ca="1">IF(R1792=0,"Đã thanh toán",IF(X1792="","",IF(X1792&lt;=0,"Chưa đến hạn thanh toán",IF(X1792&lt;=30,"Nợ quá hạn 30 ngày",IF(X1792&lt;=60,"Nợ quá hạn từ 30 ngày đến 60 ngày",IF(X1792&lt;=90,"Nợ quá hạn từ 60 ngày đến 90 ngày",IF(X1792&lt;=120,"Nợ quá hạn từ 90 ngày đến 120 ngày","Nợ quá hạn hơn 120 ngày có khả năng mất thanh toán")))))))</f>
        <v>Nợ quá hạn hơn 120 ngày có khả năng mất thanh toán</v>
      </c>
      <c r="Z1792" s="51">
        <f t="shared" si="353"/>
        <v>45988</v>
      </c>
      <c r="AA1792" s="51" t="str">
        <f t="shared" si="354"/>
        <v/>
      </c>
      <c r="AD1792" s="2" t="str">
        <f>VLOOKUP($A1792,MA_KH!$A:$Q,MA_KH!O$1,0)</f>
        <v>TMART</v>
      </c>
      <c r="AE1792" s="2" t="str">
        <f>VLOOKUP($A1792,MA_KH!$A:$Q,MA_KH!P$1,0)</f>
        <v>CÔNG TY CỔ PHẦN T - MARTSTORES</v>
      </c>
    </row>
    <row r="1793" spans="1:31" ht="25.5" hidden="1" customHeight="1" x14ac:dyDescent="0.2">
      <c r="A1793" s="55" t="s">
        <v>22523</v>
      </c>
      <c r="B1793" s="55" t="s">
        <v>4376</v>
      </c>
      <c r="C1793" s="56">
        <v>45993</v>
      </c>
      <c r="D1793" s="55" t="s">
        <v>19578</v>
      </c>
      <c r="E1793" s="56">
        <v>45993</v>
      </c>
      <c r="F1793" s="55">
        <v>80224</v>
      </c>
      <c r="G1793" s="55" t="s">
        <v>19579</v>
      </c>
      <c r="H1793" s="57">
        <v>524750</v>
      </c>
      <c r="I1793" s="58">
        <v>47228</v>
      </c>
      <c r="J1793" s="57">
        <v>38202</v>
      </c>
      <c r="K1793" s="57">
        <v>515724</v>
      </c>
      <c r="L1793" s="7" t="s">
        <v>51</v>
      </c>
      <c r="M1793" s="6">
        <v>46042</v>
      </c>
      <c r="O1793" s="35">
        <f>IF(Table1[[#This Row],[Phân loại]]="Tồn đầu kỳ",Table1[[#This Row],[Tổng giá trị]],0)</f>
        <v>515724</v>
      </c>
      <c r="P1793" s="7">
        <f>IF(Table1[[#This Row],[Số còn phải thu ĐK]]&lt;&gt;0,0,IF(Table1[[#This Row],[Phân loại]]="Bán hàng",Table1[[#This Row],[Tổng giá trị]],-Table1[[#This Row],[Tổng giá trị]]))</f>
        <v>0</v>
      </c>
      <c r="Q1793" s="35">
        <f t="shared" ref="Q1793:Q1800" si="367">IF(M1793&lt;&gt;"",IF(O1793&lt;&gt;0,O1793,P1793),0)</f>
        <v>515724</v>
      </c>
      <c r="R1793" s="7">
        <f>Table1[[#This Row],[Số còn phải thu ĐK]]+Table1[[#This Row],[Giá Trị HD sau CK]]-Table1[[#This Row],[Số tiền đã thu]]</f>
        <v>0</v>
      </c>
      <c r="S1793" s="6">
        <f>IF(Table1[[#This Row],[Ngày hóa đơn]]&lt;&gt;"",Table1[[#This Row],[Ngày hóa đơn]],IF(Table1[[#This Row],[Ngày hạch toán]]&lt;&gt;"",Table1[[#This Row],[Ngày hạch toán]],""))</f>
        <v>45993</v>
      </c>
      <c r="T1793" s="7"/>
      <c r="U1793" s="6">
        <f>IF(Table1[[#This Row],[Ngày tính CN]]="","",S1793+T1793)</f>
        <v>45993</v>
      </c>
      <c r="V1793" s="35">
        <f ca="1">IF(Table1[[#This Row],[Hạn thanh toán]]="","",IF((U1793-NOW())&lt;0,0,(U1793-NOW())))</f>
        <v>0</v>
      </c>
      <c r="W1793" s="35"/>
      <c r="X1793" s="35" t="str">
        <f t="shared" ref="X1793:X1800" ca="1" si="368">IF(OR(U1793="",R1793=0),"",IF((U1793-NOW())&lt;0,-(U1793-NOW()),0))</f>
        <v/>
      </c>
      <c r="Y1793" s="2" t="str">
        <f t="shared" ref="Y1793:Y1800" si="369">IF(R1793=0,"Đã thanh toán",IF(X1793="","",IF(X1793&lt;=0,"Chưa đến hạn thanh toán",IF(X1793&lt;=30,"Nợ quá hạn 30 ngày",IF(X1793&lt;=60,"Nợ quá hạn từ 30 ngày đến 60 ngày",IF(X1793&lt;=90,"Nợ quá hạn từ 60 ngày đến 90 ngày",IF(X1793&lt;=120,"Nợ quá hạn từ 90 ngày đến 120 ngày","Nợ quá hạn hơn 120 ngày có khả năng mất thanh toán")))))))</f>
        <v>Đã thanh toán</v>
      </c>
      <c r="Z1793" s="51">
        <f t="shared" si="353"/>
        <v>45993</v>
      </c>
      <c r="AA1793" s="51">
        <f t="shared" si="354"/>
        <v>46042</v>
      </c>
      <c r="AD1793" s="2" t="str">
        <f>VLOOKUP($A1793,MA_KH!$A:$Q,MA_KH!O$1,0)</f>
        <v>TMART</v>
      </c>
      <c r="AE1793" s="2" t="str">
        <f>VLOOKUP($A1793,MA_KH!$A:$Q,MA_KH!P$1,0)</f>
        <v>CÔNG TY CỔ PHẦN T - MARTSTORES</v>
      </c>
    </row>
    <row r="1794" spans="1:31" ht="25.5" hidden="1" customHeight="1" x14ac:dyDescent="0.2">
      <c r="A1794" s="55" t="s">
        <v>22524</v>
      </c>
      <c r="B1794" s="55" t="s">
        <v>4098</v>
      </c>
      <c r="C1794" s="56">
        <v>45993</v>
      </c>
      <c r="D1794" s="55" t="s">
        <v>19580</v>
      </c>
      <c r="E1794" s="56">
        <v>45993</v>
      </c>
      <c r="F1794" s="55">
        <v>80225</v>
      </c>
      <c r="G1794" s="55" t="s">
        <v>19581</v>
      </c>
      <c r="H1794" s="57">
        <v>2397596</v>
      </c>
      <c r="I1794" s="58">
        <v>215784</v>
      </c>
      <c r="J1794" s="57">
        <v>174545</v>
      </c>
      <c r="K1794" s="57">
        <v>2356357</v>
      </c>
      <c r="L1794" s="7" t="s">
        <v>51</v>
      </c>
      <c r="M1794" s="6">
        <v>46042</v>
      </c>
      <c r="O1794" s="35">
        <f>IF(Table1[[#This Row],[Phân loại]]="Tồn đầu kỳ",Table1[[#This Row],[Tổng giá trị]],0)</f>
        <v>2356357</v>
      </c>
      <c r="P1794" s="7">
        <f>IF(Table1[[#This Row],[Số còn phải thu ĐK]]&lt;&gt;0,0,IF(Table1[[#This Row],[Phân loại]]="Bán hàng",Table1[[#This Row],[Tổng giá trị]],-Table1[[#This Row],[Tổng giá trị]]))</f>
        <v>0</v>
      </c>
      <c r="Q1794" s="35">
        <f t="shared" si="367"/>
        <v>2356357</v>
      </c>
      <c r="R1794" s="7">
        <f>Table1[[#This Row],[Số còn phải thu ĐK]]+Table1[[#This Row],[Giá Trị HD sau CK]]-Table1[[#This Row],[Số tiền đã thu]]</f>
        <v>0</v>
      </c>
      <c r="S1794" s="6">
        <f>IF(Table1[[#This Row],[Ngày hóa đơn]]&lt;&gt;"",Table1[[#This Row],[Ngày hóa đơn]],IF(Table1[[#This Row],[Ngày hạch toán]]&lt;&gt;"",Table1[[#This Row],[Ngày hạch toán]],""))</f>
        <v>45993</v>
      </c>
      <c r="T1794" s="7"/>
      <c r="U1794" s="6">
        <f>IF(Table1[[#This Row],[Ngày tính CN]]="","",S1794+T1794)</f>
        <v>45993</v>
      </c>
      <c r="V1794" s="35">
        <f ca="1">IF(Table1[[#This Row],[Hạn thanh toán]]="","",IF((U1794-NOW())&lt;0,0,(U1794-NOW())))</f>
        <v>0</v>
      </c>
      <c r="W1794" s="35"/>
      <c r="X1794" s="35" t="str">
        <f t="shared" ca="1" si="368"/>
        <v/>
      </c>
      <c r="Y1794" s="2" t="str">
        <f t="shared" si="369"/>
        <v>Đã thanh toán</v>
      </c>
      <c r="Z1794" s="51">
        <f t="shared" si="353"/>
        <v>45993</v>
      </c>
      <c r="AA1794" s="51">
        <f t="shared" si="354"/>
        <v>46042</v>
      </c>
      <c r="AD1794" s="2" t="str">
        <f>VLOOKUP($A1794,MA_KH!$A:$Q,MA_KH!O$1,0)</f>
        <v>TMART</v>
      </c>
      <c r="AE1794" s="2" t="str">
        <f>VLOOKUP($A1794,MA_KH!$A:$Q,MA_KH!P$1,0)</f>
        <v>CÔNG TY CỔ PHẦN T - MARTSTORES</v>
      </c>
    </row>
    <row r="1795" spans="1:31" ht="25.5" hidden="1" customHeight="1" x14ac:dyDescent="0.2">
      <c r="A1795" s="55" t="s">
        <v>22525</v>
      </c>
      <c r="B1795" s="55" t="s">
        <v>4293</v>
      </c>
      <c r="C1795" s="56">
        <v>45993</v>
      </c>
      <c r="D1795" s="55" t="s">
        <v>19582</v>
      </c>
      <c r="E1795" s="56">
        <v>45993</v>
      </c>
      <c r="F1795" s="55">
        <v>80226</v>
      </c>
      <c r="G1795" s="55" t="s">
        <v>19583</v>
      </c>
      <c r="H1795" s="57">
        <v>1713791</v>
      </c>
      <c r="I1795" s="58">
        <v>154241</v>
      </c>
      <c r="J1795" s="57">
        <v>124764</v>
      </c>
      <c r="K1795" s="57">
        <v>1684314</v>
      </c>
      <c r="L1795" s="7" t="s">
        <v>51</v>
      </c>
      <c r="M1795" s="6">
        <v>46042</v>
      </c>
      <c r="O1795" s="35">
        <f>IF(Table1[[#This Row],[Phân loại]]="Tồn đầu kỳ",Table1[[#This Row],[Tổng giá trị]],0)</f>
        <v>1684314</v>
      </c>
      <c r="P1795" s="7">
        <f>IF(Table1[[#This Row],[Số còn phải thu ĐK]]&lt;&gt;0,0,IF(Table1[[#This Row],[Phân loại]]="Bán hàng",Table1[[#This Row],[Tổng giá trị]],-Table1[[#This Row],[Tổng giá trị]]))</f>
        <v>0</v>
      </c>
      <c r="Q1795" s="35">
        <f t="shared" si="367"/>
        <v>1684314</v>
      </c>
      <c r="R1795" s="7">
        <f>Table1[[#This Row],[Số còn phải thu ĐK]]+Table1[[#This Row],[Giá Trị HD sau CK]]-Table1[[#This Row],[Số tiền đã thu]]</f>
        <v>0</v>
      </c>
      <c r="S1795" s="6">
        <f>IF(Table1[[#This Row],[Ngày hóa đơn]]&lt;&gt;"",Table1[[#This Row],[Ngày hóa đơn]],IF(Table1[[#This Row],[Ngày hạch toán]]&lt;&gt;"",Table1[[#This Row],[Ngày hạch toán]],""))</f>
        <v>45993</v>
      </c>
      <c r="T1795" s="7"/>
      <c r="U1795" s="6">
        <f>IF(Table1[[#This Row],[Ngày tính CN]]="","",S1795+T1795)</f>
        <v>45993</v>
      </c>
      <c r="V1795" s="35">
        <f ca="1">IF(Table1[[#This Row],[Hạn thanh toán]]="","",IF((U1795-NOW())&lt;0,0,(U1795-NOW())))</f>
        <v>0</v>
      </c>
      <c r="W1795" s="35"/>
      <c r="X1795" s="35" t="str">
        <f t="shared" ca="1" si="368"/>
        <v/>
      </c>
      <c r="Y1795" s="2" t="str">
        <f t="shared" si="369"/>
        <v>Đã thanh toán</v>
      </c>
      <c r="Z1795" s="51">
        <f t="shared" si="353"/>
        <v>45993</v>
      </c>
      <c r="AA1795" s="51">
        <f t="shared" si="354"/>
        <v>46042</v>
      </c>
      <c r="AD1795" s="2" t="str">
        <f>VLOOKUP($A1795,MA_KH!$A:$Q,MA_KH!O$1,0)</f>
        <v>TMART</v>
      </c>
      <c r="AE1795" s="2" t="str">
        <f>VLOOKUP($A1795,MA_KH!$A:$Q,MA_KH!P$1,0)</f>
        <v>CÔNG TY CỔ PHẦN T - MARTSTORES</v>
      </c>
    </row>
    <row r="1796" spans="1:31" ht="25.5" hidden="1" customHeight="1" x14ac:dyDescent="0.2">
      <c r="A1796" s="55" t="s">
        <v>22526</v>
      </c>
      <c r="B1796" s="55" t="s">
        <v>4161</v>
      </c>
      <c r="C1796" s="56">
        <v>45993</v>
      </c>
      <c r="D1796" s="55" t="s">
        <v>19584</v>
      </c>
      <c r="E1796" s="56">
        <v>45993</v>
      </c>
      <c r="F1796" s="55">
        <v>80227</v>
      </c>
      <c r="G1796" s="55" t="s">
        <v>19585</v>
      </c>
      <c r="H1796" s="57">
        <v>3525491</v>
      </c>
      <c r="I1796" s="58">
        <v>317295</v>
      </c>
      <c r="J1796" s="57">
        <v>256656</v>
      </c>
      <c r="K1796" s="57">
        <v>3464852</v>
      </c>
      <c r="L1796" s="7" t="s">
        <v>51</v>
      </c>
      <c r="M1796" s="6">
        <v>46042</v>
      </c>
      <c r="O1796" s="35">
        <f>IF(Table1[[#This Row],[Phân loại]]="Tồn đầu kỳ",Table1[[#This Row],[Tổng giá trị]],0)</f>
        <v>3464852</v>
      </c>
      <c r="P1796" s="7">
        <f>IF(Table1[[#This Row],[Số còn phải thu ĐK]]&lt;&gt;0,0,IF(Table1[[#This Row],[Phân loại]]="Bán hàng",Table1[[#This Row],[Tổng giá trị]],-Table1[[#This Row],[Tổng giá trị]]))</f>
        <v>0</v>
      </c>
      <c r="Q1796" s="35">
        <f t="shared" si="367"/>
        <v>3464852</v>
      </c>
      <c r="R1796" s="7">
        <f>Table1[[#This Row],[Số còn phải thu ĐK]]+Table1[[#This Row],[Giá Trị HD sau CK]]-Table1[[#This Row],[Số tiền đã thu]]</f>
        <v>0</v>
      </c>
      <c r="S1796" s="6">
        <f>IF(Table1[[#This Row],[Ngày hóa đơn]]&lt;&gt;"",Table1[[#This Row],[Ngày hóa đơn]],IF(Table1[[#This Row],[Ngày hạch toán]]&lt;&gt;"",Table1[[#This Row],[Ngày hạch toán]],""))</f>
        <v>45993</v>
      </c>
      <c r="T1796" s="7"/>
      <c r="U1796" s="6">
        <f>IF(Table1[[#This Row],[Ngày tính CN]]="","",S1796+T1796)</f>
        <v>45993</v>
      </c>
      <c r="V1796" s="35">
        <f ca="1">IF(Table1[[#This Row],[Hạn thanh toán]]="","",IF((U1796-NOW())&lt;0,0,(U1796-NOW())))</f>
        <v>0</v>
      </c>
      <c r="W1796" s="35"/>
      <c r="X1796" s="35" t="str">
        <f t="shared" ca="1" si="368"/>
        <v/>
      </c>
      <c r="Y1796" s="2" t="str">
        <f t="shared" si="369"/>
        <v>Đã thanh toán</v>
      </c>
      <c r="Z1796" s="51">
        <f t="shared" ref="Z1796:Z1859" si="370">IF(S1796="","",S1796)</f>
        <v>45993</v>
      </c>
      <c r="AA1796" s="51">
        <f t="shared" ref="AA1796:AA1859" si="371">IF(M1796="","",M1796)</f>
        <v>46042</v>
      </c>
      <c r="AD1796" s="2" t="str">
        <f>VLOOKUP($A1796,MA_KH!$A:$Q,MA_KH!O$1,0)</f>
        <v>TMART</v>
      </c>
      <c r="AE1796" s="2" t="str">
        <f>VLOOKUP($A1796,MA_KH!$A:$Q,MA_KH!P$1,0)</f>
        <v>CÔNG TY CỔ PHẦN T - MARTSTORES</v>
      </c>
    </row>
    <row r="1797" spans="1:31" ht="25.5" hidden="1" customHeight="1" x14ac:dyDescent="0.2">
      <c r="A1797" s="55" t="s">
        <v>22527</v>
      </c>
      <c r="B1797" s="55" t="s">
        <v>4364</v>
      </c>
      <c r="C1797" s="56">
        <v>45993</v>
      </c>
      <c r="D1797" s="55" t="s">
        <v>19586</v>
      </c>
      <c r="E1797" s="56">
        <v>45993</v>
      </c>
      <c r="F1797" s="55">
        <v>80228</v>
      </c>
      <c r="G1797" s="55" t="s">
        <v>19587</v>
      </c>
      <c r="H1797" s="57">
        <v>1983872</v>
      </c>
      <c r="I1797" s="58">
        <v>178549</v>
      </c>
      <c r="J1797" s="57">
        <v>144426</v>
      </c>
      <c r="K1797" s="57">
        <v>1949749</v>
      </c>
      <c r="L1797" s="7" t="s">
        <v>51</v>
      </c>
      <c r="M1797" s="6">
        <v>46042</v>
      </c>
      <c r="O1797" s="35">
        <f>IF(Table1[[#This Row],[Phân loại]]="Tồn đầu kỳ",Table1[[#This Row],[Tổng giá trị]],0)</f>
        <v>1949749</v>
      </c>
      <c r="P1797" s="7">
        <f>IF(Table1[[#This Row],[Số còn phải thu ĐK]]&lt;&gt;0,0,IF(Table1[[#This Row],[Phân loại]]="Bán hàng",Table1[[#This Row],[Tổng giá trị]],-Table1[[#This Row],[Tổng giá trị]]))</f>
        <v>0</v>
      </c>
      <c r="Q1797" s="35">
        <f t="shared" si="367"/>
        <v>1949749</v>
      </c>
      <c r="R1797" s="7">
        <f>Table1[[#This Row],[Số còn phải thu ĐK]]+Table1[[#This Row],[Giá Trị HD sau CK]]-Table1[[#This Row],[Số tiền đã thu]]</f>
        <v>0</v>
      </c>
      <c r="S1797" s="6">
        <f>IF(Table1[[#This Row],[Ngày hóa đơn]]&lt;&gt;"",Table1[[#This Row],[Ngày hóa đơn]],IF(Table1[[#This Row],[Ngày hạch toán]]&lt;&gt;"",Table1[[#This Row],[Ngày hạch toán]],""))</f>
        <v>45993</v>
      </c>
      <c r="T1797" s="7"/>
      <c r="U1797" s="6">
        <f>IF(Table1[[#This Row],[Ngày tính CN]]="","",S1797+T1797)</f>
        <v>45993</v>
      </c>
      <c r="V1797" s="35">
        <f ca="1">IF(Table1[[#This Row],[Hạn thanh toán]]="","",IF((U1797-NOW())&lt;0,0,(U1797-NOW())))</f>
        <v>0</v>
      </c>
      <c r="W1797" s="35"/>
      <c r="X1797" s="35" t="str">
        <f t="shared" ca="1" si="368"/>
        <v/>
      </c>
      <c r="Y1797" s="2" t="str">
        <f t="shared" si="369"/>
        <v>Đã thanh toán</v>
      </c>
      <c r="Z1797" s="51">
        <f t="shared" si="370"/>
        <v>45993</v>
      </c>
      <c r="AA1797" s="51">
        <f t="shared" si="371"/>
        <v>46042</v>
      </c>
      <c r="AD1797" s="2" t="str">
        <f>VLOOKUP($A1797,MA_KH!$A:$Q,MA_KH!O$1,0)</f>
        <v>TMART</v>
      </c>
      <c r="AE1797" s="2" t="str">
        <f>VLOOKUP($A1797,MA_KH!$A:$Q,MA_KH!P$1,0)</f>
        <v>CÔNG TY CỔ PHẦN T - MARTSTORES</v>
      </c>
    </row>
    <row r="1798" spans="1:31" ht="25.5" hidden="1" customHeight="1" x14ac:dyDescent="0.2">
      <c r="A1798" s="55" t="s">
        <v>22529</v>
      </c>
      <c r="B1798" s="55" t="s">
        <v>4411</v>
      </c>
      <c r="C1798" s="56">
        <v>45993</v>
      </c>
      <c r="D1798" s="55" t="s">
        <v>19588</v>
      </c>
      <c r="E1798" s="56">
        <v>45993</v>
      </c>
      <c r="F1798" s="55">
        <v>80229</v>
      </c>
      <c r="G1798" s="55" t="s">
        <v>19589</v>
      </c>
      <c r="H1798" s="57">
        <v>993573</v>
      </c>
      <c r="I1798" s="58">
        <v>89422</v>
      </c>
      <c r="J1798" s="57">
        <v>72332</v>
      </c>
      <c r="K1798" s="57">
        <v>976483</v>
      </c>
      <c r="L1798" s="7" t="s">
        <v>51</v>
      </c>
      <c r="M1798" s="6">
        <v>46042</v>
      </c>
      <c r="O1798" s="35">
        <f>IF(Table1[[#This Row],[Phân loại]]="Tồn đầu kỳ",Table1[[#This Row],[Tổng giá trị]],0)</f>
        <v>976483</v>
      </c>
      <c r="P1798" s="7">
        <f>IF(Table1[[#This Row],[Số còn phải thu ĐK]]&lt;&gt;0,0,IF(Table1[[#This Row],[Phân loại]]="Bán hàng",Table1[[#This Row],[Tổng giá trị]],-Table1[[#This Row],[Tổng giá trị]]))</f>
        <v>0</v>
      </c>
      <c r="Q1798" s="35">
        <f t="shared" si="367"/>
        <v>976483</v>
      </c>
      <c r="R1798" s="7">
        <f>Table1[[#This Row],[Số còn phải thu ĐK]]+Table1[[#This Row],[Giá Trị HD sau CK]]-Table1[[#This Row],[Số tiền đã thu]]</f>
        <v>0</v>
      </c>
      <c r="S1798" s="6">
        <f>IF(Table1[[#This Row],[Ngày hóa đơn]]&lt;&gt;"",Table1[[#This Row],[Ngày hóa đơn]],IF(Table1[[#This Row],[Ngày hạch toán]]&lt;&gt;"",Table1[[#This Row],[Ngày hạch toán]],""))</f>
        <v>45993</v>
      </c>
      <c r="T1798" s="7"/>
      <c r="U1798" s="6">
        <f>IF(Table1[[#This Row],[Ngày tính CN]]="","",S1798+T1798)</f>
        <v>45993</v>
      </c>
      <c r="V1798" s="35">
        <f ca="1">IF(Table1[[#This Row],[Hạn thanh toán]]="","",IF((U1798-NOW())&lt;0,0,(U1798-NOW())))</f>
        <v>0</v>
      </c>
      <c r="W1798" s="35"/>
      <c r="X1798" s="35" t="str">
        <f t="shared" ca="1" si="368"/>
        <v/>
      </c>
      <c r="Y1798" s="2" t="str">
        <f t="shared" si="369"/>
        <v>Đã thanh toán</v>
      </c>
      <c r="Z1798" s="51">
        <f t="shared" si="370"/>
        <v>45993</v>
      </c>
      <c r="AA1798" s="51">
        <f t="shared" si="371"/>
        <v>46042</v>
      </c>
      <c r="AD1798" s="2" t="str">
        <f>VLOOKUP($A1798,MA_KH!$A:$Q,MA_KH!O$1,0)</f>
        <v>TMART</v>
      </c>
      <c r="AE1798" s="2" t="str">
        <f>VLOOKUP($A1798,MA_KH!$A:$Q,MA_KH!P$1,0)</f>
        <v>CÔNG TY CỔ PHẦN T - MARTSTORES</v>
      </c>
    </row>
    <row r="1799" spans="1:31" ht="25.5" hidden="1" customHeight="1" x14ac:dyDescent="0.2">
      <c r="A1799" s="55" t="s">
        <v>22496</v>
      </c>
      <c r="B1799" s="55" t="s">
        <v>3979</v>
      </c>
      <c r="C1799" s="56">
        <v>45993</v>
      </c>
      <c r="D1799" s="55" t="s">
        <v>19590</v>
      </c>
      <c r="E1799" s="56">
        <v>45993</v>
      </c>
      <c r="F1799" s="55">
        <v>80230</v>
      </c>
      <c r="G1799" s="55" t="s">
        <v>19591</v>
      </c>
      <c r="H1799" s="57">
        <v>2408610</v>
      </c>
      <c r="I1799" s="58">
        <v>216776</v>
      </c>
      <c r="J1799" s="57">
        <v>175347</v>
      </c>
      <c r="K1799" s="57">
        <v>2367181</v>
      </c>
      <c r="L1799" s="7" t="s">
        <v>51</v>
      </c>
      <c r="M1799" s="6">
        <v>46042</v>
      </c>
      <c r="O1799" s="35">
        <f>IF(Table1[[#This Row],[Phân loại]]="Tồn đầu kỳ",Table1[[#This Row],[Tổng giá trị]],0)</f>
        <v>2367181</v>
      </c>
      <c r="P1799" s="7">
        <f>IF(Table1[[#This Row],[Số còn phải thu ĐK]]&lt;&gt;0,0,IF(Table1[[#This Row],[Phân loại]]="Bán hàng",Table1[[#This Row],[Tổng giá trị]],-Table1[[#This Row],[Tổng giá trị]]))</f>
        <v>0</v>
      </c>
      <c r="Q1799" s="35">
        <f t="shared" si="367"/>
        <v>2367181</v>
      </c>
      <c r="R1799" s="7">
        <f>Table1[[#This Row],[Số còn phải thu ĐK]]+Table1[[#This Row],[Giá Trị HD sau CK]]-Table1[[#This Row],[Số tiền đã thu]]</f>
        <v>0</v>
      </c>
      <c r="S1799" s="6">
        <f>IF(Table1[[#This Row],[Ngày hóa đơn]]&lt;&gt;"",Table1[[#This Row],[Ngày hóa đơn]],IF(Table1[[#This Row],[Ngày hạch toán]]&lt;&gt;"",Table1[[#This Row],[Ngày hạch toán]],""))</f>
        <v>45993</v>
      </c>
      <c r="T1799" s="7"/>
      <c r="U1799" s="6">
        <f>IF(Table1[[#This Row],[Ngày tính CN]]="","",S1799+T1799)</f>
        <v>45993</v>
      </c>
      <c r="V1799" s="35">
        <f ca="1">IF(Table1[[#This Row],[Hạn thanh toán]]="","",IF((U1799-NOW())&lt;0,0,(U1799-NOW())))</f>
        <v>0</v>
      </c>
      <c r="W1799" s="35"/>
      <c r="X1799" s="35" t="str">
        <f t="shared" ca="1" si="368"/>
        <v/>
      </c>
      <c r="Y1799" s="2" t="str">
        <f t="shared" si="369"/>
        <v>Đã thanh toán</v>
      </c>
      <c r="Z1799" s="51">
        <f t="shared" si="370"/>
        <v>45993</v>
      </c>
      <c r="AA1799" s="51">
        <f t="shared" si="371"/>
        <v>46042</v>
      </c>
      <c r="AD1799" s="2" t="str">
        <f>VLOOKUP($A1799,MA_KH!$A:$Q,MA_KH!O$1,0)</f>
        <v>TMART</v>
      </c>
      <c r="AE1799" s="2" t="str">
        <f>VLOOKUP($A1799,MA_KH!$A:$Q,MA_KH!P$1,0)</f>
        <v>CÔNG TY CỔ PHẦN T - MARTSTORES</v>
      </c>
    </row>
    <row r="1800" spans="1:31" ht="25.5" hidden="1" customHeight="1" x14ac:dyDescent="0.2">
      <c r="A1800" s="59" t="s">
        <v>22504</v>
      </c>
      <c r="B1800" s="59" t="s">
        <v>4406</v>
      </c>
      <c r="C1800" s="60">
        <v>45993</v>
      </c>
      <c r="D1800" s="59" t="s">
        <v>19592</v>
      </c>
      <c r="E1800" s="60">
        <v>45993</v>
      </c>
      <c r="F1800" s="59">
        <v>80231</v>
      </c>
      <c r="G1800" s="59" t="s">
        <v>19593</v>
      </c>
      <c r="H1800" s="61">
        <v>589242</v>
      </c>
      <c r="I1800" s="62">
        <v>53032</v>
      </c>
      <c r="J1800" s="61">
        <v>42897</v>
      </c>
      <c r="K1800" s="61">
        <v>579107</v>
      </c>
      <c r="L1800" s="7" t="s">
        <v>51</v>
      </c>
      <c r="M1800" s="6">
        <v>46042</v>
      </c>
      <c r="O1800" s="35">
        <f>IF(Table1[[#This Row],[Phân loại]]="Tồn đầu kỳ",Table1[[#This Row],[Tổng giá trị]],0)</f>
        <v>579107</v>
      </c>
      <c r="P1800" s="7">
        <f>IF(Table1[[#This Row],[Số còn phải thu ĐK]]&lt;&gt;0,0,IF(Table1[[#This Row],[Phân loại]]="Bán hàng",Table1[[#This Row],[Tổng giá trị]],-Table1[[#This Row],[Tổng giá trị]]))</f>
        <v>0</v>
      </c>
      <c r="Q1800" s="35">
        <f t="shared" si="367"/>
        <v>579107</v>
      </c>
      <c r="R1800" s="7">
        <f>Table1[[#This Row],[Số còn phải thu ĐK]]+Table1[[#This Row],[Giá Trị HD sau CK]]-Table1[[#This Row],[Số tiền đã thu]]</f>
        <v>0</v>
      </c>
      <c r="S1800" s="6">
        <f>IF(Table1[[#This Row],[Ngày hóa đơn]]&lt;&gt;"",Table1[[#This Row],[Ngày hóa đơn]],IF(Table1[[#This Row],[Ngày hạch toán]]&lt;&gt;"",Table1[[#This Row],[Ngày hạch toán]],""))</f>
        <v>45993</v>
      </c>
      <c r="T1800" s="7"/>
      <c r="U1800" s="6">
        <f>IF(Table1[[#This Row],[Ngày tính CN]]="","",S1800+T1800)</f>
        <v>45993</v>
      </c>
      <c r="V1800" s="35">
        <f ca="1">IF(Table1[[#This Row],[Hạn thanh toán]]="","",IF((U1800-NOW())&lt;0,0,(U1800-NOW())))</f>
        <v>0</v>
      </c>
      <c r="W1800" s="35"/>
      <c r="X1800" s="35" t="str">
        <f t="shared" ca="1" si="368"/>
        <v/>
      </c>
      <c r="Y1800" s="2" t="str">
        <f t="shared" si="369"/>
        <v>Đã thanh toán</v>
      </c>
      <c r="Z1800" s="51">
        <f t="shared" si="370"/>
        <v>45993</v>
      </c>
      <c r="AA1800" s="51">
        <f t="shared" si="371"/>
        <v>46042</v>
      </c>
      <c r="AD1800" s="2" t="str">
        <f>VLOOKUP($A1800,MA_KH!$A:$Q,MA_KH!O$1,0)</f>
        <v>TMART</v>
      </c>
      <c r="AE1800" s="2" t="str">
        <f>VLOOKUP($A1800,MA_KH!$A:$Q,MA_KH!P$1,0)</f>
        <v>CÔNG TY CỔ PHẦN T - MARTSTORES</v>
      </c>
    </row>
    <row r="1801" spans="1:31" ht="25.5" hidden="1" customHeight="1" x14ac:dyDescent="0.2">
      <c r="A1801" s="59" t="s">
        <v>22506</v>
      </c>
      <c r="B1801" s="59" t="s">
        <v>3960</v>
      </c>
      <c r="C1801" s="60">
        <v>45994</v>
      </c>
      <c r="D1801" s="59" t="s">
        <v>19594</v>
      </c>
      <c r="E1801" s="60">
        <v>45994</v>
      </c>
      <c r="F1801" s="59">
        <v>80262</v>
      </c>
      <c r="G1801" s="59" t="s">
        <v>4214</v>
      </c>
      <c r="H1801" s="61">
        <v>977935</v>
      </c>
      <c r="I1801" s="62">
        <v>88015</v>
      </c>
      <c r="J1801" s="61">
        <v>71194</v>
      </c>
      <c r="K1801" s="61">
        <v>961114</v>
      </c>
      <c r="L1801" s="7" t="s">
        <v>51</v>
      </c>
      <c r="M1801" s="6">
        <v>46042</v>
      </c>
      <c r="O1801" s="35">
        <f>IF(Table1[[#This Row],[Phân loại]]="Tồn đầu kỳ",Table1[[#This Row],[Tổng giá trị]],0)</f>
        <v>961114</v>
      </c>
      <c r="P1801" s="7">
        <f>IF(Table1[[#This Row],[Số còn phải thu ĐK]]&lt;&gt;0,0,IF(Table1[[#This Row],[Phân loại]]="Bán hàng",Table1[[#This Row],[Tổng giá trị]],-Table1[[#This Row],[Tổng giá trị]]))</f>
        <v>0</v>
      </c>
      <c r="Q1801" s="35">
        <f>IF(M1801&lt;&gt;"",IF(O1801&lt;&gt;0,O1801,P1801),0)</f>
        <v>961114</v>
      </c>
      <c r="R1801" s="7">
        <f>Table1[[#This Row],[Số còn phải thu ĐK]]+Table1[[#This Row],[Giá Trị HD sau CK]]-Table1[[#This Row],[Số tiền đã thu]]</f>
        <v>0</v>
      </c>
      <c r="S1801" s="6">
        <f>IF(Table1[[#This Row],[Ngày hóa đơn]]&lt;&gt;"",Table1[[#This Row],[Ngày hóa đơn]],IF(Table1[[#This Row],[Ngày hạch toán]]&lt;&gt;"",Table1[[#This Row],[Ngày hạch toán]],""))</f>
        <v>45994</v>
      </c>
      <c r="T1801" s="7"/>
      <c r="U1801" s="6">
        <f>IF(Table1[[#This Row],[Ngày tính CN]]="","",S1801+T1801)</f>
        <v>45994</v>
      </c>
      <c r="V1801" s="35">
        <f ca="1">IF(Table1[[#This Row],[Hạn thanh toán]]="","",IF((U1801-NOW())&lt;0,0,(U1801-NOW())))</f>
        <v>0</v>
      </c>
      <c r="W1801" s="35"/>
      <c r="X1801" s="35" t="str">
        <f ca="1">IF(OR(U1801="",R1801=0),"",IF((U1801-NOW())&lt;0,-(U1801-NOW()),0))</f>
        <v/>
      </c>
      <c r="Y1801" s="2" t="str">
        <f>IF(R1801=0,"Đã thanh toán",IF(X1801="","",IF(X1801&lt;=0,"Chưa đến hạn thanh toán",IF(X1801&lt;=30,"Nợ quá hạn 30 ngày",IF(X1801&lt;=60,"Nợ quá hạn từ 30 ngày đến 60 ngày",IF(X1801&lt;=90,"Nợ quá hạn từ 60 ngày đến 90 ngày",IF(X1801&lt;=120,"Nợ quá hạn từ 90 ngày đến 120 ngày","Nợ quá hạn hơn 120 ngày có khả năng mất thanh toán")))))))</f>
        <v>Đã thanh toán</v>
      </c>
      <c r="Z1801" s="51">
        <f t="shared" si="370"/>
        <v>45994</v>
      </c>
      <c r="AA1801" s="51">
        <f t="shared" si="371"/>
        <v>46042</v>
      </c>
      <c r="AD1801" s="2" t="str">
        <f>VLOOKUP($A1801,MA_KH!$A:$Q,MA_KH!O$1,0)</f>
        <v>TMART</v>
      </c>
      <c r="AE1801" s="2" t="str">
        <f>VLOOKUP($A1801,MA_KH!$A:$Q,MA_KH!P$1,0)</f>
        <v>CÔNG TY CỔ PHẦN T - MARTSTORES</v>
      </c>
    </row>
    <row r="1802" spans="1:31" ht="25.5" hidden="1" customHeight="1" x14ac:dyDescent="0.2">
      <c r="A1802" s="55" t="s">
        <v>22495</v>
      </c>
      <c r="B1802" s="55" t="s">
        <v>4225</v>
      </c>
      <c r="C1802" s="56">
        <v>45995</v>
      </c>
      <c r="D1802" s="55" t="s">
        <v>19595</v>
      </c>
      <c r="E1802" s="56">
        <v>45995</v>
      </c>
      <c r="F1802" s="55">
        <v>81178</v>
      </c>
      <c r="G1802" s="55" t="s">
        <v>19596</v>
      </c>
      <c r="H1802" s="57">
        <v>1766980</v>
      </c>
      <c r="I1802" s="58">
        <v>159029</v>
      </c>
      <c r="J1802" s="57">
        <v>128636</v>
      </c>
      <c r="K1802" s="57">
        <v>1736587</v>
      </c>
      <c r="L1802" s="7" t="s">
        <v>51</v>
      </c>
      <c r="M1802" s="6">
        <v>46042</v>
      </c>
      <c r="O1802" s="35">
        <f>IF(Table1[[#This Row],[Phân loại]]="Tồn đầu kỳ",Table1[[#This Row],[Tổng giá trị]],0)</f>
        <v>1736587</v>
      </c>
      <c r="P1802" s="7">
        <f>IF(Table1[[#This Row],[Số còn phải thu ĐK]]&lt;&gt;0,0,IF(Table1[[#This Row],[Phân loại]]="Bán hàng",Table1[[#This Row],[Tổng giá trị]],-Table1[[#This Row],[Tổng giá trị]]))</f>
        <v>0</v>
      </c>
      <c r="Q1802" s="35">
        <f t="shared" ref="Q1802:Q1804" si="372">IF(M1802&lt;&gt;"",IF(O1802&lt;&gt;0,O1802,P1802),0)</f>
        <v>1736587</v>
      </c>
      <c r="R1802" s="7">
        <f>Table1[[#This Row],[Số còn phải thu ĐK]]+Table1[[#This Row],[Giá Trị HD sau CK]]-Table1[[#This Row],[Số tiền đã thu]]</f>
        <v>0</v>
      </c>
      <c r="S1802" s="6">
        <f>IF(Table1[[#This Row],[Ngày hóa đơn]]&lt;&gt;"",Table1[[#This Row],[Ngày hóa đơn]],IF(Table1[[#This Row],[Ngày hạch toán]]&lt;&gt;"",Table1[[#This Row],[Ngày hạch toán]],""))</f>
        <v>45995</v>
      </c>
      <c r="T1802" s="7"/>
      <c r="U1802" s="6">
        <f>IF(Table1[[#This Row],[Ngày tính CN]]="","",S1802+T1802)</f>
        <v>45995</v>
      </c>
      <c r="V1802" s="35">
        <f ca="1">IF(Table1[[#This Row],[Hạn thanh toán]]="","",IF((U1802-NOW())&lt;0,0,(U1802-NOW())))</f>
        <v>0</v>
      </c>
      <c r="W1802" s="35"/>
      <c r="X1802" s="35" t="str">
        <f t="shared" ref="X1802:X1804" ca="1" si="373">IF(OR(U1802="",R1802=0),"",IF((U1802-NOW())&lt;0,-(U1802-NOW()),0))</f>
        <v/>
      </c>
      <c r="Y1802" s="2" t="str">
        <f t="shared" ref="Y1802:Y1804" si="374">IF(R1802=0,"Đã thanh toán",IF(X1802="","",IF(X1802&lt;=0,"Chưa đến hạn thanh toán",IF(X1802&lt;=30,"Nợ quá hạn 30 ngày",IF(X1802&lt;=60,"Nợ quá hạn từ 30 ngày đến 60 ngày",IF(X1802&lt;=90,"Nợ quá hạn từ 60 ngày đến 90 ngày",IF(X1802&lt;=120,"Nợ quá hạn từ 90 ngày đến 120 ngày","Nợ quá hạn hơn 120 ngày có khả năng mất thanh toán")))))))</f>
        <v>Đã thanh toán</v>
      </c>
      <c r="Z1802" s="51">
        <f t="shared" si="370"/>
        <v>45995</v>
      </c>
      <c r="AA1802" s="51">
        <f t="shared" si="371"/>
        <v>46042</v>
      </c>
      <c r="AD1802" s="2" t="str">
        <f>VLOOKUP($A1802,MA_KH!$A:$Q,MA_KH!O$1,0)</f>
        <v>TMART</v>
      </c>
      <c r="AE1802" s="2" t="str">
        <f>VLOOKUP($A1802,MA_KH!$A:$Q,MA_KH!P$1,0)</f>
        <v>CÔNG TY CỔ PHẦN T - MARTSTORES</v>
      </c>
    </row>
    <row r="1803" spans="1:31" ht="25.5" hidden="1" customHeight="1" x14ac:dyDescent="0.2">
      <c r="A1803" s="55" t="s">
        <v>22522</v>
      </c>
      <c r="B1803" s="55" t="s">
        <v>4292</v>
      </c>
      <c r="C1803" s="56">
        <v>45995</v>
      </c>
      <c r="D1803" s="55" t="s">
        <v>19597</v>
      </c>
      <c r="E1803" s="56">
        <v>45995</v>
      </c>
      <c r="F1803" s="55">
        <v>81179</v>
      </c>
      <c r="G1803" s="55" t="s">
        <v>19598</v>
      </c>
      <c r="H1803" s="57">
        <v>1055235</v>
      </c>
      <c r="I1803" s="58">
        <v>94973</v>
      </c>
      <c r="J1803" s="57">
        <v>76821</v>
      </c>
      <c r="K1803" s="57">
        <v>1037083</v>
      </c>
      <c r="L1803" s="7" t="s">
        <v>51</v>
      </c>
      <c r="M1803" s="6">
        <v>46042</v>
      </c>
      <c r="O1803" s="35">
        <f>IF(Table1[[#This Row],[Phân loại]]="Tồn đầu kỳ",Table1[[#This Row],[Tổng giá trị]],0)</f>
        <v>1037083</v>
      </c>
      <c r="P1803" s="7">
        <f>IF(Table1[[#This Row],[Số còn phải thu ĐK]]&lt;&gt;0,0,IF(Table1[[#This Row],[Phân loại]]="Bán hàng",Table1[[#This Row],[Tổng giá trị]],-Table1[[#This Row],[Tổng giá trị]]))</f>
        <v>0</v>
      </c>
      <c r="Q1803" s="35">
        <f t="shared" si="372"/>
        <v>1037083</v>
      </c>
      <c r="R1803" s="7">
        <f>Table1[[#This Row],[Số còn phải thu ĐK]]+Table1[[#This Row],[Giá Trị HD sau CK]]-Table1[[#This Row],[Số tiền đã thu]]</f>
        <v>0</v>
      </c>
      <c r="S1803" s="6">
        <f>IF(Table1[[#This Row],[Ngày hóa đơn]]&lt;&gt;"",Table1[[#This Row],[Ngày hóa đơn]],IF(Table1[[#This Row],[Ngày hạch toán]]&lt;&gt;"",Table1[[#This Row],[Ngày hạch toán]],""))</f>
        <v>45995</v>
      </c>
      <c r="T1803" s="7"/>
      <c r="U1803" s="6">
        <f>IF(Table1[[#This Row],[Ngày tính CN]]="","",S1803+T1803)</f>
        <v>45995</v>
      </c>
      <c r="V1803" s="35">
        <f ca="1">IF(Table1[[#This Row],[Hạn thanh toán]]="","",IF((U1803-NOW())&lt;0,0,(U1803-NOW())))</f>
        <v>0</v>
      </c>
      <c r="W1803" s="35"/>
      <c r="X1803" s="35" t="str">
        <f t="shared" ca="1" si="373"/>
        <v/>
      </c>
      <c r="Y1803" s="2" t="str">
        <f t="shared" si="374"/>
        <v>Đã thanh toán</v>
      </c>
      <c r="Z1803" s="51">
        <f t="shared" si="370"/>
        <v>45995</v>
      </c>
      <c r="AA1803" s="51">
        <f t="shared" si="371"/>
        <v>46042</v>
      </c>
      <c r="AD1803" s="2" t="str">
        <f>VLOOKUP($A1803,MA_KH!$A:$Q,MA_KH!O$1,0)</f>
        <v>TMART</v>
      </c>
      <c r="AE1803" s="2" t="str">
        <f>VLOOKUP($A1803,MA_KH!$A:$Q,MA_KH!P$1,0)</f>
        <v>CÔNG TY CỔ PHẦN T - MARTSTORES</v>
      </c>
    </row>
    <row r="1804" spans="1:31" ht="25.5" hidden="1" customHeight="1" x14ac:dyDescent="0.2">
      <c r="A1804" s="59" t="s">
        <v>22491</v>
      </c>
      <c r="B1804" s="59" t="s">
        <v>4213</v>
      </c>
      <c r="C1804" s="60">
        <v>45995</v>
      </c>
      <c r="D1804" s="59" t="s">
        <v>19599</v>
      </c>
      <c r="E1804" s="60">
        <v>45995</v>
      </c>
      <c r="F1804" s="59">
        <v>81180</v>
      </c>
      <c r="G1804" s="59" t="s">
        <v>19600</v>
      </c>
      <c r="H1804" s="61">
        <v>527700</v>
      </c>
      <c r="I1804" s="62">
        <v>47494</v>
      </c>
      <c r="J1804" s="61">
        <v>38416</v>
      </c>
      <c r="K1804" s="61">
        <v>518622</v>
      </c>
      <c r="L1804" s="7" t="s">
        <v>51</v>
      </c>
      <c r="M1804" s="6">
        <v>46042</v>
      </c>
      <c r="O1804" s="35">
        <f>IF(Table1[[#This Row],[Phân loại]]="Tồn đầu kỳ",Table1[[#This Row],[Tổng giá trị]],0)</f>
        <v>518622</v>
      </c>
      <c r="P1804" s="7">
        <f>IF(Table1[[#This Row],[Số còn phải thu ĐK]]&lt;&gt;0,0,IF(Table1[[#This Row],[Phân loại]]="Bán hàng",Table1[[#This Row],[Tổng giá trị]],-Table1[[#This Row],[Tổng giá trị]]))</f>
        <v>0</v>
      </c>
      <c r="Q1804" s="35">
        <f t="shared" si="372"/>
        <v>518622</v>
      </c>
      <c r="R1804" s="7">
        <f>Table1[[#This Row],[Số còn phải thu ĐK]]+Table1[[#This Row],[Giá Trị HD sau CK]]-Table1[[#This Row],[Số tiền đã thu]]</f>
        <v>0</v>
      </c>
      <c r="S1804" s="6">
        <f>IF(Table1[[#This Row],[Ngày hóa đơn]]&lt;&gt;"",Table1[[#This Row],[Ngày hóa đơn]],IF(Table1[[#This Row],[Ngày hạch toán]]&lt;&gt;"",Table1[[#This Row],[Ngày hạch toán]],""))</f>
        <v>45995</v>
      </c>
      <c r="T1804" s="7"/>
      <c r="U1804" s="6">
        <f>IF(Table1[[#This Row],[Ngày tính CN]]="","",S1804+T1804)</f>
        <v>45995</v>
      </c>
      <c r="V1804" s="35">
        <f ca="1">IF(Table1[[#This Row],[Hạn thanh toán]]="","",IF((U1804-NOW())&lt;0,0,(U1804-NOW())))</f>
        <v>0</v>
      </c>
      <c r="W1804" s="35"/>
      <c r="X1804" s="35" t="str">
        <f t="shared" ca="1" si="373"/>
        <v/>
      </c>
      <c r="Y1804" s="2" t="str">
        <f t="shared" si="374"/>
        <v>Đã thanh toán</v>
      </c>
      <c r="Z1804" s="51">
        <f t="shared" si="370"/>
        <v>45995</v>
      </c>
      <c r="AA1804" s="51">
        <f t="shared" si="371"/>
        <v>46042</v>
      </c>
      <c r="AD1804" s="2" t="str">
        <f>VLOOKUP($A1804,MA_KH!$A:$Q,MA_KH!O$1,0)</f>
        <v>TMART</v>
      </c>
      <c r="AE1804" s="2" t="str">
        <f>VLOOKUP($A1804,MA_KH!$A:$Q,MA_KH!P$1,0)</f>
        <v>CÔNG TY CỔ PHẦN T - MARTSTORES</v>
      </c>
    </row>
    <row r="1805" spans="1:31" ht="25.5" hidden="1" customHeight="1" x14ac:dyDescent="0.2">
      <c r="A1805" s="55" t="s">
        <v>22495</v>
      </c>
      <c r="B1805" s="55" t="s">
        <v>4225</v>
      </c>
      <c r="C1805" s="56">
        <v>45995</v>
      </c>
      <c r="D1805" s="55" t="s">
        <v>19601</v>
      </c>
      <c r="E1805" s="56">
        <v>45995</v>
      </c>
      <c r="F1805" s="55">
        <v>81199</v>
      </c>
      <c r="G1805" s="55" t="s">
        <v>19602</v>
      </c>
      <c r="H1805" s="57">
        <v>2890913</v>
      </c>
      <c r="I1805" s="58">
        <v>260184</v>
      </c>
      <c r="J1805" s="57">
        <v>210458</v>
      </c>
      <c r="K1805" s="57">
        <v>2841187</v>
      </c>
      <c r="L1805" s="7" t="s">
        <v>51</v>
      </c>
      <c r="M1805" s="6">
        <v>46042</v>
      </c>
      <c r="O1805" s="35">
        <f>IF(Table1[[#This Row],[Phân loại]]="Tồn đầu kỳ",Table1[[#This Row],[Tổng giá trị]],0)</f>
        <v>2841187</v>
      </c>
      <c r="P1805" s="7">
        <f>IF(Table1[[#This Row],[Số còn phải thu ĐK]]&lt;&gt;0,0,IF(Table1[[#This Row],[Phân loại]]="Bán hàng",Table1[[#This Row],[Tổng giá trị]],-Table1[[#This Row],[Tổng giá trị]]))</f>
        <v>0</v>
      </c>
      <c r="Q1805" s="35">
        <f t="shared" ref="Q1805:Q1822" si="375">IF(M1805&lt;&gt;"",IF(O1805&lt;&gt;0,O1805,P1805),0)</f>
        <v>2841187</v>
      </c>
      <c r="R1805" s="7">
        <f>Table1[[#This Row],[Số còn phải thu ĐK]]+Table1[[#This Row],[Giá Trị HD sau CK]]-Table1[[#This Row],[Số tiền đã thu]]</f>
        <v>0</v>
      </c>
      <c r="S1805" s="6">
        <f>IF(Table1[[#This Row],[Ngày hóa đơn]]&lt;&gt;"",Table1[[#This Row],[Ngày hóa đơn]],IF(Table1[[#This Row],[Ngày hạch toán]]&lt;&gt;"",Table1[[#This Row],[Ngày hạch toán]],""))</f>
        <v>45995</v>
      </c>
      <c r="T1805" s="7"/>
      <c r="U1805" s="6">
        <f>IF(Table1[[#This Row],[Ngày tính CN]]="","",S1805+T1805)</f>
        <v>45995</v>
      </c>
      <c r="V1805" s="35">
        <f ca="1">IF(Table1[[#This Row],[Hạn thanh toán]]="","",IF((U1805-NOW())&lt;0,0,(U1805-NOW())))</f>
        <v>0</v>
      </c>
      <c r="W1805" s="35"/>
      <c r="X1805" s="35" t="str">
        <f t="shared" ref="X1805:X1822" ca="1" si="376">IF(OR(U1805="",R1805=0),"",IF((U1805-NOW())&lt;0,-(U1805-NOW()),0))</f>
        <v/>
      </c>
      <c r="Y1805" s="2" t="str">
        <f t="shared" ref="Y1805:Y1822" si="377">IF(R1805=0,"Đã thanh toán",IF(X1805="","",IF(X1805&lt;=0,"Chưa đến hạn thanh toán",IF(X1805&lt;=30,"Nợ quá hạn 30 ngày",IF(X1805&lt;=60,"Nợ quá hạn từ 30 ngày đến 60 ngày",IF(X1805&lt;=90,"Nợ quá hạn từ 60 ngày đến 90 ngày",IF(X1805&lt;=120,"Nợ quá hạn từ 90 ngày đến 120 ngày","Nợ quá hạn hơn 120 ngày có khả năng mất thanh toán")))))))</f>
        <v>Đã thanh toán</v>
      </c>
      <c r="Z1805" s="51">
        <f t="shared" si="370"/>
        <v>45995</v>
      </c>
      <c r="AA1805" s="51">
        <f t="shared" si="371"/>
        <v>46042</v>
      </c>
      <c r="AD1805" s="2" t="str">
        <f>VLOOKUP($A1805,MA_KH!$A:$Q,MA_KH!O$1,0)</f>
        <v>TMART</v>
      </c>
      <c r="AE1805" s="2" t="str">
        <f>VLOOKUP($A1805,MA_KH!$A:$Q,MA_KH!P$1,0)</f>
        <v>CÔNG TY CỔ PHẦN T - MARTSTORES</v>
      </c>
    </row>
    <row r="1806" spans="1:31" ht="25.5" hidden="1" customHeight="1" x14ac:dyDescent="0.2">
      <c r="A1806" s="55" t="s">
        <v>22454</v>
      </c>
      <c r="B1806" s="55" t="s">
        <v>4216</v>
      </c>
      <c r="C1806" s="56">
        <v>45995</v>
      </c>
      <c r="D1806" s="55" t="s">
        <v>19603</v>
      </c>
      <c r="E1806" s="56">
        <v>45995</v>
      </c>
      <c r="F1806" s="55">
        <v>81200</v>
      </c>
      <c r="G1806" s="55" t="s">
        <v>19604</v>
      </c>
      <c r="H1806" s="57">
        <v>1333871</v>
      </c>
      <c r="I1806" s="58">
        <v>120050</v>
      </c>
      <c r="J1806" s="57">
        <v>97106</v>
      </c>
      <c r="K1806" s="57">
        <v>1310927</v>
      </c>
      <c r="L1806" s="7" t="s">
        <v>51</v>
      </c>
      <c r="M1806" s="6">
        <v>46042</v>
      </c>
      <c r="O1806" s="35">
        <f>IF(Table1[[#This Row],[Phân loại]]="Tồn đầu kỳ",Table1[[#This Row],[Tổng giá trị]],0)</f>
        <v>1310927</v>
      </c>
      <c r="P1806" s="7">
        <f>IF(Table1[[#This Row],[Số còn phải thu ĐK]]&lt;&gt;0,0,IF(Table1[[#This Row],[Phân loại]]="Bán hàng",Table1[[#This Row],[Tổng giá trị]],-Table1[[#This Row],[Tổng giá trị]]))</f>
        <v>0</v>
      </c>
      <c r="Q1806" s="35">
        <f t="shared" si="375"/>
        <v>1310927</v>
      </c>
      <c r="R1806" s="7">
        <f>Table1[[#This Row],[Số còn phải thu ĐK]]+Table1[[#This Row],[Giá Trị HD sau CK]]-Table1[[#This Row],[Số tiền đã thu]]</f>
        <v>0</v>
      </c>
      <c r="S1806" s="6">
        <f>IF(Table1[[#This Row],[Ngày hóa đơn]]&lt;&gt;"",Table1[[#This Row],[Ngày hóa đơn]],IF(Table1[[#This Row],[Ngày hạch toán]]&lt;&gt;"",Table1[[#This Row],[Ngày hạch toán]],""))</f>
        <v>45995</v>
      </c>
      <c r="T1806" s="7"/>
      <c r="U1806" s="6">
        <f>IF(Table1[[#This Row],[Ngày tính CN]]="","",S1806+T1806)</f>
        <v>45995</v>
      </c>
      <c r="V1806" s="35">
        <f ca="1">IF(Table1[[#This Row],[Hạn thanh toán]]="","",IF((U1806-NOW())&lt;0,0,(U1806-NOW())))</f>
        <v>0</v>
      </c>
      <c r="W1806" s="35"/>
      <c r="X1806" s="35" t="str">
        <f t="shared" ca="1" si="376"/>
        <v/>
      </c>
      <c r="Y1806" s="2" t="str">
        <f t="shared" si="377"/>
        <v>Đã thanh toán</v>
      </c>
      <c r="Z1806" s="51">
        <f t="shared" si="370"/>
        <v>45995</v>
      </c>
      <c r="AA1806" s="51">
        <f t="shared" si="371"/>
        <v>46042</v>
      </c>
      <c r="AD1806" s="2" t="str">
        <f>VLOOKUP($A1806,MA_KH!$A:$Q,MA_KH!O$1,0)</f>
        <v>TMART</v>
      </c>
      <c r="AE1806" s="2" t="str">
        <f>VLOOKUP($A1806,MA_KH!$A:$Q,MA_KH!P$1,0)</f>
        <v>CÔNG TY CỔ PHẦN T - MARTSTORES</v>
      </c>
    </row>
    <row r="1807" spans="1:31" ht="25.5" hidden="1" customHeight="1" x14ac:dyDescent="0.2">
      <c r="A1807" s="55" t="s">
        <v>22534</v>
      </c>
      <c r="B1807" s="55" t="s">
        <v>4097</v>
      </c>
      <c r="C1807" s="56">
        <v>45995</v>
      </c>
      <c r="D1807" s="55" t="s">
        <v>19605</v>
      </c>
      <c r="E1807" s="56">
        <v>45995</v>
      </c>
      <c r="F1807" s="55">
        <v>81201</v>
      </c>
      <c r="G1807" s="55" t="s">
        <v>19606</v>
      </c>
      <c r="H1807" s="57">
        <v>404087</v>
      </c>
      <c r="I1807" s="58">
        <v>36368</v>
      </c>
      <c r="J1807" s="57">
        <v>29418</v>
      </c>
      <c r="K1807" s="57">
        <v>397137</v>
      </c>
      <c r="L1807" s="7" t="s">
        <v>51</v>
      </c>
      <c r="M1807" s="6">
        <v>46042</v>
      </c>
      <c r="O1807" s="35">
        <f>IF(Table1[[#This Row],[Phân loại]]="Tồn đầu kỳ",Table1[[#This Row],[Tổng giá trị]],0)</f>
        <v>397137</v>
      </c>
      <c r="P1807" s="7">
        <f>IF(Table1[[#This Row],[Số còn phải thu ĐK]]&lt;&gt;0,0,IF(Table1[[#This Row],[Phân loại]]="Bán hàng",Table1[[#This Row],[Tổng giá trị]],-Table1[[#This Row],[Tổng giá trị]]))</f>
        <v>0</v>
      </c>
      <c r="Q1807" s="35">
        <f t="shared" si="375"/>
        <v>397137</v>
      </c>
      <c r="R1807" s="7">
        <f>Table1[[#This Row],[Số còn phải thu ĐK]]+Table1[[#This Row],[Giá Trị HD sau CK]]-Table1[[#This Row],[Số tiền đã thu]]</f>
        <v>0</v>
      </c>
      <c r="S1807" s="6">
        <f>IF(Table1[[#This Row],[Ngày hóa đơn]]&lt;&gt;"",Table1[[#This Row],[Ngày hóa đơn]],IF(Table1[[#This Row],[Ngày hạch toán]]&lt;&gt;"",Table1[[#This Row],[Ngày hạch toán]],""))</f>
        <v>45995</v>
      </c>
      <c r="T1807" s="7"/>
      <c r="U1807" s="6">
        <f>IF(Table1[[#This Row],[Ngày tính CN]]="","",S1807+T1807)</f>
        <v>45995</v>
      </c>
      <c r="V1807" s="35">
        <f ca="1">IF(Table1[[#This Row],[Hạn thanh toán]]="","",IF((U1807-NOW())&lt;0,0,(U1807-NOW())))</f>
        <v>0</v>
      </c>
      <c r="W1807" s="35"/>
      <c r="X1807" s="35" t="str">
        <f t="shared" ca="1" si="376"/>
        <v/>
      </c>
      <c r="Y1807" s="2" t="str">
        <f t="shared" si="377"/>
        <v>Đã thanh toán</v>
      </c>
      <c r="Z1807" s="51">
        <f t="shared" si="370"/>
        <v>45995</v>
      </c>
      <c r="AA1807" s="51">
        <f t="shared" si="371"/>
        <v>46042</v>
      </c>
      <c r="AD1807" s="2" t="str">
        <f>VLOOKUP($A1807,MA_KH!$A:$Q,MA_KH!O$1,0)</f>
        <v>TMART</v>
      </c>
      <c r="AE1807" s="2" t="str">
        <f>VLOOKUP($A1807,MA_KH!$A:$Q,MA_KH!P$1,0)</f>
        <v>CÔNG TY CỔ PHẦN T - MARTSTORES</v>
      </c>
    </row>
    <row r="1808" spans="1:31" ht="25.5" hidden="1" customHeight="1" x14ac:dyDescent="0.2">
      <c r="A1808" s="55" t="s">
        <v>22506</v>
      </c>
      <c r="B1808" s="55" t="s">
        <v>3960</v>
      </c>
      <c r="C1808" s="56">
        <v>45995</v>
      </c>
      <c r="D1808" s="55" t="s">
        <v>19607</v>
      </c>
      <c r="E1808" s="56">
        <v>45995</v>
      </c>
      <c r="F1808" s="55">
        <v>81202</v>
      </c>
      <c r="G1808" s="55" t="s">
        <v>19608</v>
      </c>
      <c r="H1808" s="57">
        <v>905466</v>
      </c>
      <c r="I1808" s="58">
        <v>81492</v>
      </c>
      <c r="J1808" s="57">
        <v>65918</v>
      </c>
      <c r="K1808" s="57">
        <v>889892</v>
      </c>
      <c r="L1808" s="7" t="s">
        <v>51</v>
      </c>
      <c r="M1808" s="6">
        <v>46042</v>
      </c>
      <c r="O1808" s="35">
        <f>IF(Table1[[#This Row],[Phân loại]]="Tồn đầu kỳ",Table1[[#This Row],[Tổng giá trị]],0)</f>
        <v>889892</v>
      </c>
      <c r="P1808" s="7">
        <f>IF(Table1[[#This Row],[Số còn phải thu ĐK]]&lt;&gt;0,0,IF(Table1[[#This Row],[Phân loại]]="Bán hàng",Table1[[#This Row],[Tổng giá trị]],-Table1[[#This Row],[Tổng giá trị]]))</f>
        <v>0</v>
      </c>
      <c r="Q1808" s="35">
        <f t="shared" si="375"/>
        <v>889892</v>
      </c>
      <c r="R1808" s="7">
        <f>Table1[[#This Row],[Số còn phải thu ĐK]]+Table1[[#This Row],[Giá Trị HD sau CK]]-Table1[[#This Row],[Số tiền đã thu]]</f>
        <v>0</v>
      </c>
      <c r="S1808" s="6">
        <f>IF(Table1[[#This Row],[Ngày hóa đơn]]&lt;&gt;"",Table1[[#This Row],[Ngày hóa đơn]],IF(Table1[[#This Row],[Ngày hạch toán]]&lt;&gt;"",Table1[[#This Row],[Ngày hạch toán]],""))</f>
        <v>45995</v>
      </c>
      <c r="T1808" s="7"/>
      <c r="U1808" s="6">
        <f>IF(Table1[[#This Row],[Ngày tính CN]]="","",S1808+T1808)</f>
        <v>45995</v>
      </c>
      <c r="V1808" s="35">
        <f ca="1">IF(Table1[[#This Row],[Hạn thanh toán]]="","",IF((U1808-NOW())&lt;0,0,(U1808-NOW())))</f>
        <v>0</v>
      </c>
      <c r="W1808" s="35"/>
      <c r="X1808" s="35" t="str">
        <f t="shared" ca="1" si="376"/>
        <v/>
      </c>
      <c r="Y1808" s="2" t="str">
        <f t="shared" si="377"/>
        <v>Đã thanh toán</v>
      </c>
      <c r="Z1808" s="51">
        <f t="shared" si="370"/>
        <v>45995</v>
      </c>
      <c r="AA1808" s="51">
        <f t="shared" si="371"/>
        <v>46042</v>
      </c>
      <c r="AD1808" s="2" t="str">
        <f>VLOOKUP($A1808,MA_KH!$A:$Q,MA_KH!O$1,0)</f>
        <v>TMART</v>
      </c>
      <c r="AE1808" s="2" t="str">
        <f>VLOOKUP($A1808,MA_KH!$A:$Q,MA_KH!P$1,0)</f>
        <v>CÔNG TY CỔ PHẦN T - MARTSTORES</v>
      </c>
    </row>
    <row r="1809" spans="1:31" ht="25.5" hidden="1" customHeight="1" x14ac:dyDescent="0.2">
      <c r="A1809" s="55" t="s">
        <v>22449</v>
      </c>
      <c r="B1809" s="55" t="s">
        <v>4221</v>
      </c>
      <c r="C1809" s="56">
        <v>45995</v>
      </c>
      <c r="D1809" s="55" t="s">
        <v>19609</v>
      </c>
      <c r="E1809" s="56">
        <v>45995</v>
      </c>
      <c r="F1809" s="55">
        <v>81203</v>
      </c>
      <c r="G1809" s="55" t="s">
        <v>19610</v>
      </c>
      <c r="H1809" s="57">
        <v>645290</v>
      </c>
      <c r="I1809" s="58">
        <v>58077</v>
      </c>
      <c r="J1809" s="57">
        <v>46977</v>
      </c>
      <c r="K1809" s="57">
        <v>634190</v>
      </c>
      <c r="L1809" s="7" t="s">
        <v>51</v>
      </c>
      <c r="M1809" s="6">
        <v>46042</v>
      </c>
      <c r="O1809" s="35">
        <f>IF(Table1[[#This Row],[Phân loại]]="Tồn đầu kỳ",Table1[[#This Row],[Tổng giá trị]],0)</f>
        <v>634190</v>
      </c>
      <c r="P1809" s="7">
        <f>IF(Table1[[#This Row],[Số còn phải thu ĐK]]&lt;&gt;0,0,IF(Table1[[#This Row],[Phân loại]]="Bán hàng",Table1[[#This Row],[Tổng giá trị]],-Table1[[#This Row],[Tổng giá trị]]))</f>
        <v>0</v>
      </c>
      <c r="Q1809" s="35">
        <f t="shared" si="375"/>
        <v>634190</v>
      </c>
      <c r="R1809" s="7">
        <f>Table1[[#This Row],[Số còn phải thu ĐK]]+Table1[[#This Row],[Giá Trị HD sau CK]]-Table1[[#This Row],[Số tiền đã thu]]</f>
        <v>0</v>
      </c>
      <c r="S1809" s="6">
        <f>IF(Table1[[#This Row],[Ngày hóa đơn]]&lt;&gt;"",Table1[[#This Row],[Ngày hóa đơn]],IF(Table1[[#This Row],[Ngày hạch toán]]&lt;&gt;"",Table1[[#This Row],[Ngày hạch toán]],""))</f>
        <v>45995</v>
      </c>
      <c r="T1809" s="7"/>
      <c r="U1809" s="6">
        <f>IF(Table1[[#This Row],[Ngày tính CN]]="","",S1809+T1809)</f>
        <v>45995</v>
      </c>
      <c r="V1809" s="35">
        <f ca="1">IF(Table1[[#This Row],[Hạn thanh toán]]="","",IF((U1809-NOW())&lt;0,0,(U1809-NOW())))</f>
        <v>0</v>
      </c>
      <c r="W1809" s="35"/>
      <c r="X1809" s="35" t="str">
        <f t="shared" ca="1" si="376"/>
        <v/>
      </c>
      <c r="Y1809" s="2" t="str">
        <f t="shared" si="377"/>
        <v>Đã thanh toán</v>
      </c>
      <c r="Z1809" s="51">
        <f t="shared" si="370"/>
        <v>45995</v>
      </c>
      <c r="AA1809" s="51">
        <f t="shared" si="371"/>
        <v>46042</v>
      </c>
      <c r="AD1809" s="2" t="str">
        <f>VLOOKUP($A1809,MA_KH!$A:$Q,MA_KH!O$1,0)</f>
        <v>TMART</v>
      </c>
      <c r="AE1809" s="2" t="str">
        <f>VLOOKUP($A1809,MA_KH!$A:$Q,MA_KH!P$1,0)</f>
        <v>CÔNG TY CỔ PHẦN T - MARTSTORES</v>
      </c>
    </row>
    <row r="1810" spans="1:31" ht="25.5" hidden="1" customHeight="1" x14ac:dyDescent="0.2">
      <c r="A1810" s="55" t="s">
        <v>22506</v>
      </c>
      <c r="B1810" s="55" t="s">
        <v>3960</v>
      </c>
      <c r="C1810" s="56">
        <v>45995</v>
      </c>
      <c r="D1810" s="55" t="s">
        <v>19611</v>
      </c>
      <c r="E1810" s="56">
        <v>45995</v>
      </c>
      <c r="F1810" s="55">
        <v>81204</v>
      </c>
      <c r="G1810" s="55" t="s">
        <v>19612</v>
      </c>
      <c r="H1810" s="57">
        <v>1054586</v>
      </c>
      <c r="I1810" s="58">
        <v>94914</v>
      </c>
      <c r="J1810" s="57">
        <v>76774</v>
      </c>
      <c r="K1810" s="57">
        <v>1036446</v>
      </c>
      <c r="L1810" s="7" t="s">
        <v>51</v>
      </c>
      <c r="M1810" s="6">
        <v>46042</v>
      </c>
      <c r="O1810" s="35">
        <f>IF(Table1[[#This Row],[Phân loại]]="Tồn đầu kỳ",Table1[[#This Row],[Tổng giá trị]],0)</f>
        <v>1036446</v>
      </c>
      <c r="P1810" s="7">
        <f>IF(Table1[[#This Row],[Số còn phải thu ĐK]]&lt;&gt;0,0,IF(Table1[[#This Row],[Phân loại]]="Bán hàng",Table1[[#This Row],[Tổng giá trị]],-Table1[[#This Row],[Tổng giá trị]]))</f>
        <v>0</v>
      </c>
      <c r="Q1810" s="35">
        <f t="shared" si="375"/>
        <v>1036446</v>
      </c>
      <c r="R1810" s="7">
        <f>Table1[[#This Row],[Số còn phải thu ĐK]]+Table1[[#This Row],[Giá Trị HD sau CK]]-Table1[[#This Row],[Số tiền đã thu]]</f>
        <v>0</v>
      </c>
      <c r="S1810" s="6">
        <f>IF(Table1[[#This Row],[Ngày hóa đơn]]&lt;&gt;"",Table1[[#This Row],[Ngày hóa đơn]],IF(Table1[[#This Row],[Ngày hạch toán]]&lt;&gt;"",Table1[[#This Row],[Ngày hạch toán]],""))</f>
        <v>45995</v>
      </c>
      <c r="T1810" s="7"/>
      <c r="U1810" s="6">
        <f>IF(Table1[[#This Row],[Ngày tính CN]]="","",S1810+T1810)</f>
        <v>45995</v>
      </c>
      <c r="V1810" s="35">
        <f ca="1">IF(Table1[[#This Row],[Hạn thanh toán]]="","",IF((U1810-NOW())&lt;0,0,(U1810-NOW())))</f>
        <v>0</v>
      </c>
      <c r="W1810" s="35"/>
      <c r="X1810" s="35" t="str">
        <f t="shared" ca="1" si="376"/>
        <v/>
      </c>
      <c r="Y1810" s="2" t="str">
        <f t="shared" si="377"/>
        <v>Đã thanh toán</v>
      </c>
      <c r="Z1810" s="51">
        <f t="shared" si="370"/>
        <v>45995</v>
      </c>
      <c r="AA1810" s="51">
        <f t="shared" si="371"/>
        <v>46042</v>
      </c>
      <c r="AD1810" s="2" t="str">
        <f>VLOOKUP($A1810,MA_KH!$A:$Q,MA_KH!O$1,0)</f>
        <v>TMART</v>
      </c>
      <c r="AE1810" s="2" t="str">
        <f>VLOOKUP($A1810,MA_KH!$A:$Q,MA_KH!P$1,0)</f>
        <v>CÔNG TY CỔ PHẦN T - MARTSTORES</v>
      </c>
    </row>
    <row r="1811" spans="1:31" ht="25.5" hidden="1" customHeight="1" x14ac:dyDescent="0.2">
      <c r="A1811" s="55" t="s">
        <v>22533</v>
      </c>
      <c r="B1811" s="55" t="s">
        <v>4430</v>
      </c>
      <c r="C1811" s="56">
        <v>45995</v>
      </c>
      <c r="D1811" s="55" t="s">
        <v>19613</v>
      </c>
      <c r="E1811" s="56">
        <v>45995</v>
      </c>
      <c r="F1811" s="55">
        <v>81205</v>
      </c>
      <c r="G1811" s="55" t="s">
        <v>19614</v>
      </c>
      <c r="H1811" s="57">
        <v>679198</v>
      </c>
      <c r="I1811" s="58">
        <v>61128</v>
      </c>
      <c r="J1811" s="57">
        <v>49446</v>
      </c>
      <c r="K1811" s="57">
        <v>667516</v>
      </c>
      <c r="L1811" s="7" t="s">
        <v>51</v>
      </c>
      <c r="M1811" s="6">
        <v>46042</v>
      </c>
      <c r="O1811" s="35">
        <f>IF(Table1[[#This Row],[Phân loại]]="Tồn đầu kỳ",Table1[[#This Row],[Tổng giá trị]],0)</f>
        <v>667516</v>
      </c>
      <c r="P1811" s="7">
        <f>IF(Table1[[#This Row],[Số còn phải thu ĐK]]&lt;&gt;0,0,IF(Table1[[#This Row],[Phân loại]]="Bán hàng",Table1[[#This Row],[Tổng giá trị]],-Table1[[#This Row],[Tổng giá trị]]))</f>
        <v>0</v>
      </c>
      <c r="Q1811" s="35">
        <f t="shared" si="375"/>
        <v>667516</v>
      </c>
      <c r="R1811" s="7">
        <f>Table1[[#This Row],[Số còn phải thu ĐK]]+Table1[[#This Row],[Giá Trị HD sau CK]]-Table1[[#This Row],[Số tiền đã thu]]</f>
        <v>0</v>
      </c>
      <c r="S1811" s="6">
        <f>IF(Table1[[#This Row],[Ngày hóa đơn]]&lt;&gt;"",Table1[[#This Row],[Ngày hóa đơn]],IF(Table1[[#This Row],[Ngày hạch toán]]&lt;&gt;"",Table1[[#This Row],[Ngày hạch toán]],""))</f>
        <v>45995</v>
      </c>
      <c r="T1811" s="7"/>
      <c r="U1811" s="6">
        <f>IF(Table1[[#This Row],[Ngày tính CN]]="","",S1811+T1811)</f>
        <v>45995</v>
      </c>
      <c r="V1811" s="35">
        <f ca="1">IF(Table1[[#This Row],[Hạn thanh toán]]="","",IF((U1811-NOW())&lt;0,0,(U1811-NOW())))</f>
        <v>0</v>
      </c>
      <c r="W1811" s="35"/>
      <c r="X1811" s="35" t="str">
        <f t="shared" ca="1" si="376"/>
        <v/>
      </c>
      <c r="Y1811" s="2" t="str">
        <f t="shared" si="377"/>
        <v>Đã thanh toán</v>
      </c>
      <c r="Z1811" s="51">
        <f t="shared" si="370"/>
        <v>45995</v>
      </c>
      <c r="AA1811" s="51">
        <f t="shared" si="371"/>
        <v>46042</v>
      </c>
      <c r="AD1811" s="2" t="str">
        <f>VLOOKUP($A1811,MA_KH!$A:$Q,MA_KH!O$1,0)</f>
        <v>TMART</v>
      </c>
      <c r="AE1811" s="2" t="str">
        <f>VLOOKUP($A1811,MA_KH!$A:$Q,MA_KH!P$1,0)</f>
        <v>CÔNG TY CỔ PHẦN T - MARTSTORES</v>
      </c>
    </row>
    <row r="1812" spans="1:31" ht="25.5" hidden="1" customHeight="1" x14ac:dyDescent="0.2">
      <c r="A1812" s="55" t="s">
        <v>22488</v>
      </c>
      <c r="B1812" s="55" t="s">
        <v>4215</v>
      </c>
      <c r="C1812" s="56">
        <v>45995</v>
      </c>
      <c r="D1812" s="55" t="s">
        <v>19615</v>
      </c>
      <c r="E1812" s="56">
        <v>45995</v>
      </c>
      <c r="F1812" s="55">
        <v>81206</v>
      </c>
      <c r="G1812" s="55" t="s">
        <v>19616</v>
      </c>
      <c r="H1812" s="57">
        <v>1235736</v>
      </c>
      <c r="I1812" s="58">
        <v>111217</v>
      </c>
      <c r="J1812" s="57">
        <v>89962</v>
      </c>
      <c r="K1812" s="57">
        <v>1214481</v>
      </c>
      <c r="L1812" s="7" t="s">
        <v>51</v>
      </c>
      <c r="M1812" s="6">
        <v>46042</v>
      </c>
      <c r="O1812" s="35">
        <f>IF(Table1[[#This Row],[Phân loại]]="Tồn đầu kỳ",Table1[[#This Row],[Tổng giá trị]],0)</f>
        <v>1214481</v>
      </c>
      <c r="P1812" s="7">
        <f>IF(Table1[[#This Row],[Số còn phải thu ĐK]]&lt;&gt;0,0,IF(Table1[[#This Row],[Phân loại]]="Bán hàng",Table1[[#This Row],[Tổng giá trị]],-Table1[[#This Row],[Tổng giá trị]]))</f>
        <v>0</v>
      </c>
      <c r="Q1812" s="35">
        <f t="shared" si="375"/>
        <v>1214481</v>
      </c>
      <c r="R1812" s="7">
        <f>Table1[[#This Row],[Số còn phải thu ĐK]]+Table1[[#This Row],[Giá Trị HD sau CK]]-Table1[[#This Row],[Số tiền đã thu]]</f>
        <v>0</v>
      </c>
      <c r="S1812" s="6">
        <f>IF(Table1[[#This Row],[Ngày hóa đơn]]&lt;&gt;"",Table1[[#This Row],[Ngày hóa đơn]],IF(Table1[[#This Row],[Ngày hạch toán]]&lt;&gt;"",Table1[[#This Row],[Ngày hạch toán]],""))</f>
        <v>45995</v>
      </c>
      <c r="T1812" s="7"/>
      <c r="U1812" s="6">
        <f>IF(Table1[[#This Row],[Ngày tính CN]]="","",S1812+T1812)</f>
        <v>45995</v>
      </c>
      <c r="V1812" s="35">
        <f ca="1">IF(Table1[[#This Row],[Hạn thanh toán]]="","",IF((U1812-NOW())&lt;0,0,(U1812-NOW())))</f>
        <v>0</v>
      </c>
      <c r="W1812" s="35"/>
      <c r="X1812" s="35" t="str">
        <f t="shared" ca="1" si="376"/>
        <v/>
      </c>
      <c r="Y1812" s="2" t="str">
        <f t="shared" si="377"/>
        <v>Đã thanh toán</v>
      </c>
      <c r="Z1812" s="51">
        <f t="shared" si="370"/>
        <v>45995</v>
      </c>
      <c r="AA1812" s="51">
        <f t="shared" si="371"/>
        <v>46042</v>
      </c>
      <c r="AD1812" s="2" t="str">
        <f>VLOOKUP($A1812,MA_KH!$A:$Q,MA_KH!O$1,0)</f>
        <v>TMART</v>
      </c>
      <c r="AE1812" s="2" t="str">
        <f>VLOOKUP($A1812,MA_KH!$A:$Q,MA_KH!P$1,0)</f>
        <v>CÔNG TY CỔ PHẦN T - MARTSTORES</v>
      </c>
    </row>
    <row r="1813" spans="1:31" ht="25.5" hidden="1" customHeight="1" x14ac:dyDescent="0.2">
      <c r="A1813" s="55" t="s">
        <v>22462</v>
      </c>
      <c r="B1813" s="55" t="s">
        <v>4517</v>
      </c>
      <c r="C1813" s="56">
        <v>45995</v>
      </c>
      <c r="D1813" s="55" t="s">
        <v>19617</v>
      </c>
      <c r="E1813" s="56">
        <v>45995</v>
      </c>
      <c r="F1813" s="55">
        <v>81207</v>
      </c>
      <c r="G1813" s="55" t="s">
        <v>19618</v>
      </c>
      <c r="H1813" s="57">
        <v>629401</v>
      </c>
      <c r="I1813" s="58">
        <v>56646</v>
      </c>
      <c r="J1813" s="57">
        <v>45820</v>
      </c>
      <c r="K1813" s="57">
        <v>618575</v>
      </c>
      <c r="L1813" s="7" t="s">
        <v>51</v>
      </c>
      <c r="M1813" s="6">
        <v>46042</v>
      </c>
      <c r="O1813" s="35">
        <f>IF(Table1[[#This Row],[Phân loại]]="Tồn đầu kỳ",Table1[[#This Row],[Tổng giá trị]],0)</f>
        <v>618575</v>
      </c>
      <c r="P1813" s="7">
        <f>IF(Table1[[#This Row],[Số còn phải thu ĐK]]&lt;&gt;0,0,IF(Table1[[#This Row],[Phân loại]]="Bán hàng",Table1[[#This Row],[Tổng giá trị]],-Table1[[#This Row],[Tổng giá trị]]))</f>
        <v>0</v>
      </c>
      <c r="Q1813" s="35">
        <f t="shared" si="375"/>
        <v>618575</v>
      </c>
      <c r="R1813" s="7">
        <f>Table1[[#This Row],[Số còn phải thu ĐK]]+Table1[[#This Row],[Giá Trị HD sau CK]]-Table1[[#This Row],[Số tiền đã thu]]</f>
        <v>0</v>
      </c>
      <c r="S1813" s="6">
        <f>IF(Table1[[#This Row],[Ngày hóa đơn]]&lt;&gt;"",Table1[[#This Row],[Ngày hóa đơn]],IF(Table1[[#This Row],[Ngày hạch toán]]&lt;&gt;"",Table1[[#This Row],[Ngày hạch toán]],""))</f>
        <v>45995</v>
      </c>
      <c r="T1813" s="7"/>
      <c r="U1813" s="6">
        <f>IF(Table1[[#This Row],[Ngày tính CN]]="","",S1813+T1813)</f>
        <v>45995</v>
      </c>
      <c r="V1813" s="35">
        <f ca="1">IF(Table1[[#This Row],[Hạn thanh toán]]="","",IF((U1813-NOW())&lt;0,0,(U1813-NOW())))</f>
        <v>0</v>
      </c>
      <c r="W1813" s="35"/>
      <c r="X1813" s="35" t="str">
        <f t="shared" ca="1" si="376"/>
        <v/>
      </c>
      <c r="Y1813" s="2" t="str">
        <f t="shared" si="377"/>
        <v>Đã thanh toán</v>
      </c>
      <c r="Z1813" s="51">
        <f t="shared" si="370"/>
        <v>45995</v>
      </c>
      <c r="AA1813" s="51">
        <f t="shared" si="371"/>
        <v>46042</v>
      </c>
      <c r="AD1813" s="2" t="str">
        <f>VLOOKUP($A1813,MA_KH!$A:$Q,MA_KH!O$1,0)</f>
        <v>TMART</v>
      </c>
      <c r="AE1813" s="2" t="str">
        <f>VLOOKUP($A1813,MA_KH!$A:$Q,MA_KH!P$1,0)</f>
        <v>CÔNG TY CỔ PHẦN T - MARTSTORES</v>
      </c>
    </row>
    <row r="1814" spans="1:31" ht="25.5" hidden="1" customHeight="1" x14ac:dyDescent="0.2">
      <c r="A1814" s="55" t="s">
        <v>22464</v>
      </c>
      <c r="B1814" s="55" t="s">
        <v>4429</v>
      </c>
      <c r="C1814" s="56">
        <v>45995</v>
      </c>
      <c r="D1814" s="55" t="s">
        <v>19619</v>
      </c>
      <c r="E1814" s="56">
        <v>45995</v>
      </c>
      <c r="F1814" s="55">
        <v>81208</v>
      </c>
      <c r="G1814" s="55" t="s">
        <v>19620</v>
      </c>
      <c r="H1814" s="57">
        <v>1086714</v>
      </c>
      <c r="I1814" s="58">
        <v>97806</v>
      </c>
      <c r="J1814" s="57">
        <v>79113</v>
      </c>
      <c r="K1814" s="57">
        <v>1068021</v>
      </c>
      <c r="L1814" s="7" t="s">
        <v>51</v>
      </c>
      <c r="M1814" s="6">
        <v>46042</v>
      </c>
      <c r="O1814" s="35">
        <f>IF(Table1[[#This Row],[Phân loại]]="Tồn đầu kỳ",Table1[[#This Row],[Tổng giá trị]],0)</f>
        <v>1068021</v>
      </c>
      <c r="P1814" s="7">
        <f>IF(Table1[[#This Row],[Số còn phải thu ĐK]]&lt;&gt;0,0,IF(Table1[[#This Row],[Phân loại]]="Bán hàng",Table1[[#This Row],[Tổng giá trị]],-Table1[[#This Row],[Tổng giá trị]]))</f>
        <v>0</v>
      </c>
      <c r="Q1814" s="35">
        <f t="shared" si="375"/>
        <v>1068021</v>
      </c>
      <c r="R1814" s="7">
        <f>Table1[[#This Row],[Số còn phải thu ĐK]]+Table1[[#This Row],[Giá Trị HD sau CK]]-Table1[[#This Row],[Số tiền đã thu]]</f>
        <v>0</v>
      </c>
      <c r="S1814" s="6">
        <f>IF(Table1[[#This Row],[Ngày hóa đơn]]&lt;&gt;"",Table1[[#This Row],[Ngày hóa đơn]],IF(Table1[[#This Row],[Ngày hạch toán]]&lt;&gt;"",Table1[[#This Row],[Ngày hạch toán]],""))</f>
        <v>45995</v>
      </c>
      <c r="T1814" s="7"/>
      <c r="U1814" s="6">
        <f>IF(Table1[[#This Row],[Ngày tính CN]]="","",S1814+T1814)</f>
        <v>45995</v>
      </c>
      <c r="V1814" s="35">
        <f ca="1">IF(Table1[[#This Row],[Hạn thanh toán]]="","",IF((U1814-NOW())&lt;0,0,(U1814-NOW())))</f>
        <v>0</v>
      </c>
      <c r="W1814" s="35"/>
      <c r="X1814" s="35" t="str">
        <f t="shared" ca="1" si="376"/>
        <v/>
      </c>
      <c r="Y1814" s="2" t="str">
        <f t="shared" si="377"/>
        <v>Đã thanh toán</v>
      </c>
      <c r="Z1814" s="51">
        <f t="shared" si="370"/>
        <v>45995</v>
      </c>
      <c r="AA1814" s="51">
        <f t="shared" si="371"/>
        <v>46042</v>
      </c>
      <c r="AD1814" s="2" t="str">
        <f>VLOOKUP($A1814,MA_KH!$A:$Q,MA_KH!O$1,0)</f>
        <v>TMART</v>
      </c>
      <c r="AE1814" s="2" t="str">
        <f>VLOOKUP($A1814,MA_KH!$A:$Q,MA_KH!P$1,0)</f>
        <v>CÔNG TY CỔ PHẦN T - MARTSTORES</v>
      </c>
    </row>
    <row r="1815" spans="1:31" ht="25.5" hidden="1" customHeight="1" x14ac:dyDescent="0.2">
      <c r="A1815" s="55" t="s">
        <v>22475</v>
      </c>
      <c r="B1815" s="55" t="s">
        <v>4253</v>
      </c>
      <c r="C1815" s="56">
        <v>45995</v>
      </c>
      <c r="D1815" s="55" t="s">
        <v>19621</v>
      </c>
      <c r="E1815" s="56">
        <v>45995</v>
      </c>
      <c r="F1815" s="55">
        <v>81209</v>
      </c>
      <c r="G1815" s="55" t="s">
        <v>19622</v>
      </c>
      <c r="H1815" s="57">
        <v>462616</v>
      </c>
      <c r="I1815" s="58">
        <v>41635</v>
      </c>
      <c r="J1815" s="57">
        <v>33678</v>
      </c>
      <c r="K1815" s="57">
        <v>454659</v>
      </c>
      <c r="L1815" s="7" t="s">
        <v>51</v>
      </c>
      <c r="M1815" s="6">
        <v>46042</v>
      </c>
      <c r="O1815" s="35">
        <f>IF(Table1[[#This Row],[Phân loại]]="Tồn đầu kỳ",Table1[[#This Row],[Tổng giá trị]],0)</f>
        <v>454659</v>
      </c>
      <c r="P1815" s="7">
        <f>IF(Table1[[#This Row],[Số còn phải thu ĐK]]&lt;&gt;0,0,IF(Table1[[#This Row],[Phân loại]]="Bán hàng",Table1[[#This Row],[Tổng giá trị]],-Table1[[#This Row],[Tổng giá trị]]))</f>
        <v>0</v>
      </c>
      <c r="Q1815" s="35">
        <f t="shared" si="375"/>
        <v>454659</v>
      </c>
      <c r="R1815" s="7">
        <f>Table1[[#This Row],[Số còn phải thu ĐK]]+Table1[[#This Row],[Giá Trị HD sau CK]]-Table1[[#This Row],[Số tiền đã thu]]</f>
        <v>0</v>
      </c>
      <c r="S1815" s="6">
        <f>IF(Table1[[#This Row],[Ngày hóa đơn]]&lt;&gt;"",Table1[[#This Row],[Ngày hóa đơn]],IF(Table1[[#This Row],[Ngày hạch toán]]&lt;&gt;"",Table1[[#This Row],[Ngày hạch toán]],""))</f>
        <v>45995</v>
      </c>
      <c r="T1815" s="7"/>
      <c r="U1815" s="6">
        <f>IF(Table1[[#This Row],[Ngày tính CN]]="","",S1815+T1815)</f>
        <v>45995</v>
      </c>
      <c r="V1815" s="35">
        <f ca="1">IF(Table1[[#This Row],[Hạn thanh toán]]="","",IF((U1815-NOW())&lt;0,0,(U1815-NOW())))</f>
        <v>0</v>
      </c>
      <c r="W1815" s="35"/>
      <c r="X1815" s="35" t="str">
        <f t="shared" ca="1" si="376"/>
        <v/>
      </c>
      <c r="Y1815" s="2" t="str">
        <f t="shared" si="377"/>
        <v>Đã thanh toán</v>
      </c>
      <c r="Z1815" s="51">
        <f t="shared" si="370"/>
        <v>45995</v>
      </c>
      <c r="AA1815" s="51">
        <f t="shared" si="371"/>
        <v>46042</v>
      </c>
      <c r="AD1815" s="2" t="str">
        <f>VLOOKUP($A1815,MA_KH!$A:$Q,MA_KH!O$1,0)</f>
        <v>TMART</v>
      </c>
      <c r="AE1815" s="2" t="str">
        <f>VLOOKUP($A1815,MA_KH!$A:$Q,MA_KH!P$1,0)</f>
        <v>CÔNG TY CỔ PHẦN T - MARTSTORES</v>
      </c>
    </row>
    <row r="1816" spans="1:31" ht="25.5" hidden="1" customHeight="1" x14ac:dyDescent="0.2">
      <c r="A1816" s="55" t="s">
        <v>22446</v>
      </c>
      <c r="B1816" s="55" t="s">
        <v>4212</v>
      </c>
      <c r="C1816" s="56">
        <v>45995</v>
      </c>
      <c r="D1816" s="55" t="s">
        <v>19623</v>
      </c>
      <c r="E1816" s="56">
        <v>45995</v>
      </c>
      <c r="F1816" s="55">
        <v>81210</v>
      </c>
      <c r="G1816" s="55" t="s">
        <v>19624</v>
      </c>
      <c r="H1816" s="57">
        <v>975730</v>
      </c>
      <c r="I1816" s="58">
        <v>87816</v>
      </c>
      <c r="J1816" s="57">
        <v>71033</v>
      </c>
      <c r="K1816" s="57">
        <v>958947</v>
      </c>
      <c r="L1816" s="7" t="s">
        <v>51</v>
      </c>
      <c r="M1816" s="6">
        <v>46042</v>
      </c>
      <c r="O1816" s="35">
        <f>IF(Table1[[#This Row],[Phân loại]]="Tồn đầu kỳ",Table1[[#This Row],[Tổng giá trị]],0)</f>
        <v>958947</v>
      </c>
      <c r="P1816" s="7">
        <f>IF(Table1[[#This Row],[Số còn phải thu ĐK]]&lt;&gt;0,0,IF(Table1[[#This Row],[Phân loại]]="Bán hàng",Table1[[#This Row],[Tổng giá trị]],-Table1[[#This Row],[Tổng giá trị]]))</f>
        <v>0</v>
      </c>
      <c r="Q1816" s="35">
        <f t="shared" si="375"/>
        <v>958947</v>
      </c>
      <c r="R1816" s="7">
        <f>Table1[[#This Row],[Số còn phải thu ĐK]]+Table1[[#This Row],[Giá Trị HD sau CK]]-Table1[[#This Row],[Số tiền đã thu]]</f>
        <v>0</v>
      </c>
      <c r="S1816" s="6">
        <f>IF(Table1[[#This Row],[Ngày hóa đơn]]&lt;&gt;"",Table1[[#This Row],[Ngày hóa đơn]],IF(Table1[[#This Row],[Ngày hạch toán]]&lt;&gt;"",Table1[[#This Row],[Ngày hạch toán]],""))</f>
        <v>45995</v>
      </c>
      <c r="T1816" s="7"/>
      <c r="U1816" s="6">
        <f>IF(Table1[[#This Row],[Ngày tính CN]]="","",S1816+T1816)</f>
        <v>45995</v>
      </c>
      <c r="V1816" s="35">
        <f ca="1">IF(Table1[[#This Row],[Hạn thanh toán]]="","",IF((U1816-NOW())&lt;0,0,(U1816-NOW())))</f>
        <v>0</v>
      </c>
      <c r="W1816" s="35"/>
      <c r="X1816" s="35" t="str">
        <f t="shared" ca="1" si="376"/>
        <v/>
      </c>
      <c r="Y1816" s="2" t="str">
        <f t="shared" si="377"/>
        <v>Đã thanh toán</v>
      </c>
      <c r="Z1816" s="51">
        <f t="shared" si="370"/>
        <v>45995</v>
      </c>
      <c r="AA1816" s="51">
        <f t="shared" si="371"/>
        <v>46042</v>
      </c>
      <c r="AD1816" s="2" t="str">
        <f>VLOOKUP($A1816,MA_KH!$A:$Q,MA_KH!O$1,0)</f>
        <v>TMART</v>
      </c>
      <c r="AE1816" s="2" t="str">
        <f>VLOOKUP($A1816,MA_KH!$A:$Q,MA_KH!P$1,0)</f>
        <v>CÔNG TY CỔ PHẦN T - MARTSTORES</v>
      </c>
    </row>
    <row r="1817" spans="1:31" ht="25.5" hidden="1" customHeight="1" x14ac:dyDescent="0.2">
      <c r="A1817" s="55" t="s">
        <v>22476</v>
      </c>
      <c r="B1817" s="55" t="s">
        <v>4211</v>
      </c>
      <c r="C1817" s="56">
        <v>45995</v>
      </c>
      <c r="D1817" s="55" t="s">
        <v>19625</v>
      </c>
      <c r="E1817" s="56">
        <v>45995</v>
      </c>
      <c r="F1817" s="55">
        <v>81211</v>
      </c>
      <c r="G1817" s="55" t="s">
        <v>19626</v>
      </c>
      <c r="H1817" s="57">
        <v>363396</v>
      </c>
      <c r="I1817" s="58">
        <v>32706</v>
      </c>
      <c r="J1817" s="57">
        <v>26455</v>
      </c>
      <c r="K1817" s="57">
        <v>357145</v>
      </c>
      <c r="L1817" s="7" t="s">
        <v>51</v>
      </c>
      <c r="M1817" s="6">
        <v>46042</v>
      </c>
      <c r="O1817" s="35">
        <f>IF(Table1[[#This Row],[Phân loại]]="Tồn đầu kỳ",Table1[[#This Row],[Tổng giá trị]],0)</f>
        <v>357145</v>
      </c>
      <c r="P1817" s="7">
        <f>IF(Table1[[#This Row],[Số còn phải thu ĐK]]&lt;&gt;0,0,IF(Table1[[#This Row],[Phân loại]]="Bán hàng",Table1[[#This Row],[Tổng giá trị]],-Table1[[#This Row],[Tổng giá trị]]))</f>
        <v>0</v>
      </c>
      <c r="Q1817" s="35">
        <f t="shared" si="375"/>
        <v>357145</v>
      </c>
      <c r="R1817" s="7">
        <f>Table1[[#This Row],[Số còn phải thu ĐK]]+Table1[[#This Row],[Giá Trị HD sau CK]]-Table1[[#This Row],[Số tiền đã thu]]</f>
        <v>0</v>
      </c>
      <c r="S1817" s="6">
        <f>IF(Table1[[#This Row],[Ngày hóa đơn]]&lt;&gt;"",Table1[[#This Row],[Ngày hóa đơn]],IF(Table1[[#This Row],[Ngày hạch toán]]&lt;&gt;"",Table1[[#This Row],[Ngày hạch toán]],""))</f>
        <v>45995</v>
      </c>
      <c r="T1817" s="7"/>
      <c r="U1817" s="6">
        <f>IF(Table1[[#This Row],[Ngày tính CN]]="","",S1817+T1817)</f>
        <v>45995</v>
      </c>
      <c r="V1817" s="35">
        <f ca="1">IF(Table1[[#This Row],[Hạn thanh toán]]="","",IF((U1817-NOW())&lt;0,0,(U1817-NOW())))</f>
        <v>0</v>
      </c>
      <c r="W1817" s="35"/>
      <c r="X1817" s="35" t="str">
        <f t="shared" ca="1" si="376"/>
        <v/>
      </c>
      <c r="Y1817" s="2" t="str">
        <f t="shared" si="377"/>
        <v>Đã thanh toán</v>
      </c>
      <c r="Z1817" s="51">
        <f t="shared" si="370"/>
        <v>45995</v>
      </c>
      <c r="AA1817" s="51">
        <f t="shared" si="371"/>
        <v>46042</v>
      </c>
      <c r="AD1817" s="2" t="str">
        <f>VLOOKUP($A1817,MA_KH!$A:$Q,MA_KH!O$1,0)</f>
        <v>TMART</v>
      </c>
      <c r="AE1817" s="2" t="str">
        <f>VLOOKUP($A1817,MA_KH!$A:$Q,MA_KH!P$1,0)</f>
        <v>CÔNG TY CỔ PHẦN T - MARTSTORES</v>
      </c>
    </row>
    <row r="1818" spans="1:31" ht="25.5" hidden="1" customHeight="1" x14ac:dyDescent="0.2">
      <c r="A1818" s="55" t="s">
        <v>22506</v>
      </c>
      <c r="B1818" s="55" t="s">
        <v>3960</v>
      </c>
      <c r="C1818" s="56">
        <v>45995</v>
      </c>
      <c r="D1818" s="55" t="s">
        <v>19627</v>
      </c>
      <c r="E1818" s="56">
        <v>45995</v>
      </c>
      <c r="F1818" s="55">
        <v>81212</v>
      </c>
      <c r="G1818" s="55" t="s">
        <v>19628</v>
      </c>
      <c r="H1818" s="57">
        <v>841736</v>
      </c>
      <c r="I1818" s="58">
        <v>75757</v>
      </c>
      <c r="J1818" s="57">
        <v>61278</v>
      </c>
      <c r="K1818" s="57">
        <v>827257</v>
      </c>
      <c r="L1818" s="7" t="s">
        <v>51</v>
      </c>
      <c r="M1818" s="6">
        <v>46042</v>
      </c>
      <c r="O1818" s="35">
        <f>IF(Table1[[#This Row],[Phân loại]]="Tồn đầu kỳ",Table1[[#This Row],[Tổng giá trị]],0)</f>
        <v>827257</v>
      </c>
      <c r="P1818" s="7">
        <f>IF(Table1[[#This Row],[Số còn phải thu ĐK]]&lt;&gt;0,0,IF(Table1[[#This Row],[Phân loại]]="Bán hàng",Table1[[#This Row],[Tổng giá trị]],-Table1[[#This Row],[Tổng giá trị]]))</f>
        <v>0</v>
      </c>
      <c r="Q1818" s="35">
        <f t="shared" si="375"/>
        <v>827257</v>
      </c>
      <c r="R1818" s="7">
        <f>Table1[[#This Row],[Số còn phải thu ĐK]]+Table1[[#This Row],[Giá Trị HD sau CK]]-Table1[[#This Row],[Số tiền đã thu]]</f>
        <v>0</v>
      </c>
      <c r="S1818" s="6">
        <f>IF(Table1[[#This Row],[Ngày hóa đơn]]&lt;&gt;"",Table1[[#This Row],[Ngày hóa đơn]],IF(Table1[[#This Row],[Ngày hạch toán]]&lt;&gt;"",Table1[[#This Row],[Ngày hạch toán]],""))</f>
        <v>45995</v>
      </c>
      <c r="T1818" s="7"/>
      <c r="U1818" s="6">
        <f>IF(Table1[[#This Row],[Ngày tính CN]]="","",S1818+T1818)</f>
        <v>45995</v>
      </c>
      <c r="V1818" s="35">
        <f ca="1">IF(Table1[[#This Row],[Hạn thanh toán]]="","",IF((U1818-NOW())&lt;0,0,(U1818-NOW())))</f>
        <v>0</v>
      </c>
      <c r="W1818" s="35"/>
      <c r="X1818" s="35" t="str">
        <f t="shared" ca="1" si="376"/>
        <v/>
      </c>
      <c r="Y1818" s="2" t="str">
        <f t="shared" si="377"/>
        <v>Đã thanh toán</v>
      </c>
      <c r="Z1818" s="51">
        <f t="shared" si="370"/>
        <v>45995</v>
      </c>
      <c r="AA1818" s="51">
        <f t="shared" si="371"/>
        <v>46042</v>
      </c>
      <c r="AD1818" s="2" t="str">
        <f>VLOOKUP($A1818,MA_KH!$A:$Q,MA_KH!O$1,0)</f>
        <v>TMART</v>
      </c>
      <c r="AE1818" s="2" t="str">
        <f>VLOOKUP($A1818,MA_KH!$A:$Q,MA_KH!P$1,0)</f>
        <v>CÔNG TY CỔ PHẦN T - MARTSTORES</v>
      </c>
    </row>
    <row r="1819" spans="1:31" ht="25.5" hidden="1" customHeight="1" x14ac:dyDescent="0.2">
      <c r="A1819" s="55" t="s">
        <v>22478</v>
      </c>
      <c r="B1819" s="55" t="s">
        <v>4248</v>
      </c>
      <c r="C1819" s="56">
        <v>45995</v>
      </c>
      <c r="D1819" s="55" t="s">
        <v>19629</v>
      </c>
      <c r="E1819" s="56">
        <v>45995</v>
      </c>
      <c r="F1819" s="55">
        <v>81213</v>
      </c>
      <c r="G1819" s="55" t="s">
        <v>19630</v>
      </c>
      <c r="H1819" s="57">
        <v>480986</v>
      </c>
      <c r="I1819" s="58">
        <v>43289</v>
      </c>
      <c r="J1819" s="57">
        <v>35016</v>
      </c>
      <c r="K1819" s="57">
        <v>472713</v>
      </c>
      <c r="L1819" s="7" t="s">
        <v>51</v>
      </c>
      <c r="M1819" s="6">
        <v>46042</v>
      </c>
      <c r="O1819" s="35">
        <f>IF(Table1[[#This Row],[Phân loại]]="Tồn đầu kỳ",Table1[[#This Row],[Tổng giá trị]],0)</f>
        <v>472713</v>
      </c>
      <c r="P1819" s="7">
        <f>IF(Table1[[#This Row],[Số còn phải thu ĐK]]&lt;&gt;0,0,IF(Table1[[#This Row],[Phân loại]]="Bán hàng",Table1[[#This Row],[Tổng giá trị]],-Table1[[#This Row],[Tổng giá trị]]))</f>
        <v>0</v>
      </c>
      <c r="Q1819" s="35">
        <f t="shared" si="375"/>
        <v>472713</v>
      </c>
      <c r="R1819" s="7">
        <f>Table1[[#This Row],[Số còn phải thu ĐK]]+Table1[[#This Row],[Giá Trị HD sau CK]]-Table1[[#This Row],[Số tiền đã thu]]</f>
        <v>0</v>
      </c>
      <c r="S1819" s="6">
        <f>IF(Table1[[#This Row],[Ngày hóa đơn]]&lt;&gt;"",Table1[[#This Row],[Ngày hóa đơn]],IF(Table1[[#This Row],[Ngày hạch toán]]&lt;&gt;"",Table1[[#This Row],[Ngày hạch toán]],""))</f>
        <v>45995</v>
      </c>
      <c r="T1819" s="7"/>
      <c r="U1819" s="6">
        <f>IF(Table1[[#This Row],[Ngày tính CN]]="","",S1819+T1819)</f>
        <v>45995</v>
      </c>
      <c r="V1819" s="35">
        <f ca="1">IF(Table1[[#This Row],[Hạn thanh toán]]="","",IF((U1819-NOW())&lt;0,0,(U1819-NOW())))</f>
        <v>0</v>
      </c>
      <c r="W1819" s="35"/>
      <c r="X1819" s="35" t="str">
        <f t="shared" ca="1" si="376"/>
        <v/>
      </c>
      <c r="Y1819" s="2" t="str">
        <f t="shared" si="377"/>
        <v>Đã thanh toán</v>
      </c>
      <c r="Z1819" s="51">
        <f t="shared" si="370"/>
        <v>45995</v>
      </c>
      <c r="AA1819" s="51">
        <f t="shared" si="371"/>
        <v>46042</v>
      </c>
      <c r="AD1819" s="2" t="str">
        <f>VLOOKUP($A1819,MA_KH!$A:$Q,MA_KH!O$1,0)</f>
        <v>TMART</v>
      </c>
      <c r="AE1819" s="2" t="str">
        <f>VLOOKUP($A1819,MA_KH!$A:$Q,MA_KH!P$1,0)</f>
        <v>CÔNG TY CỔ PHẦN T - MARTSTORES</v>
      </c>
    </row>
    <row r="1820" spans="1:31" ht="25.5" hidden="1" customHeight="1" x14ac:dyDescent="0.2">
      <c r="A1820" s="55" t="s">
        <v>22506</v>
      </c>
      <c r="B1820" s="55" t="s">
        <v>3960</v>
      </c>
      <c r="C1820" s="56">
        <v>45995</v>
      </c>
      <c r="D1820" s="55" t="s">
        <v>19631</v>
      </c>
      <c r="E1820" s="56">
        <v>45995</v>
      </c>
      <c r="F1820" s="55">
        <v>81214</v>
      </c>
      <c r="G1820" s="55" t="s">
        <v>19632</v>
      </c>
      <c r="H1820" s="57">
        <v>1120080</v>
      </c>
      <c r="I1820" s="58">
        <v>100808</v>
      </c>
      <c r="J1820" s="57">
        <v>81542</v>
      </c>
      <c r="K1820" s="57">
        <v>1100814</v>
      </c>
      <c r="L1820" s="7" t="s">
        <v>51</v>
      </c>
      <c r="M1820" s="6">
        <v>46042</v>
      </c>
      <c r="O1820" s="35">
        <f>IF(Table1[[#This Row],[Phân loại]]="Tồn đầu kỳ",Table1[[#This Row],[Tổng giá trị]],0)</f>
        <v>1100814</v>
      </c>
      <c r="P1820" s="7">
        <f>IF(Table1[[#This Row],[Số còn phải thu ĐK]]&lt;&gt;0,0,IF(Table1[[#This Row],[Phân loại]]="Bán hàng",Table1[[#This Row],[Tổng giá trị]],-Table1[[#This Row],[Tổng giá trị]]))</f>
        <v>0</v>
      </c>
      <c r="Q1820" s="35">
        <f t="shared" si="375"/>
        <v>1100814</v>
      </c>
      <c r="R1820" s="7">
        <f>Table1[[#This Row],[Số còn phải thu ĐK]]+Table1[[#This Row],[Giá Trị HD sau CK]]-Table1[[#This Row],[Số tiền đã thu]]</f>
        <v>0</v>
      </c>
      <c r="S1820" s="6">
        <f>IF(Table1[[#This Row],[Ngày hóa đơn]]&lt;&gt;"",Table1[[#This Row],[Ngày hóa đơn]],IF(Table1[[#This Row],[Ngày hạch toán]]&lt;&gt;"",Table1[[#This Row],[Ngày hạch toán]],""))</f>
        <v>45995</v>
      </c>
      <c r="T1820" s="7"/>
      <c r="U1820" s="6">
        <f>IF(Table1[[#This Row],[Ngày tính CN]]="","",S1820+T1820)</f>
        <v>45995</v>
      </c>
      <c r="V1820" s="35">
        <f ca="1">IF(Table1[[#This Row],[Hạn thanh toán]]="","",IF((U1820-NOW())&lt;0,0,(U1820-NOW())))</f>
        <v>0</v>
      </c>
      <c r="W1820" s="35"/>
      <c r="X1820" s="35" t="str">
        <f t="shared" ca="1" si="376"/>
        <v/>
      </c>
      <c r="Y1820" s="2" t="str">
        <f t="shared" si="377"/>
        <v>Đã thanh toán</v>
      </c>
      <c r="Z1820" s="51">
        <f t="shared" si="370"/>
        <v>45995</v>
      </c>
      <c r="AA1820" s="51">
        <f t="shared" si="371"/>
        <v>46042</v>
      </c>
      <c r="AD1820" s="2" t="str">
        <f>VLOOKUP($A1820,MA_KH!$A:$Q,MA_KH!O$1,0)</f>
        <v>TMART</v>
      </c>
      <c r="AE1820" s="2" t="str">
        <f>VLOOKUP($A1820,MA_KH!$A:$Q,MA_KH!P$1,0)</f>
        <v>CÔNG TY CỔ PHẦN T - MARTSTORES</v>
      </c>
    </row>
    <row r="1821" spans="1:31" ht="25.5" hidden="1" customHeight="1" x14ac:dyDescent="0.2">
      <c r="A1821" s="55" t="s">
        <v>22532</v>
      </c>
      <c r="B1821" s="55" t="s">
        <v>4261</v>
      </c>
      <c r="C1821" s="56">
        <v>45995</v>
      </c>
      <c r="D1821" s="55" t="s">
        <v>19633</v>
      </c>
      <c r="E1821" s="56">
        <v>45995</v>
      </c>
      <c r="F1821" s="55">
        <v>81215</v>
      </c>
      <c r="G1821" s="55" t="s">
        <v>19634</v>
      </c>
      <c r="H1821" s="57">
        <v>1036481</v>
      </c>
      <c r="I1821" s="58">
        <v>93284</v>
      </c>
      <c r="J1821" s="57">
        <v>75456</v>
      </c>
      <c r="K1821" s="57">
        <v>1018653</v>
      </c>
      <c r="L1821" s="7" t="s">
        <v>51</v>
      </c>
      <c r="M1821" s="6">
        <v>46042</v>
      </c>
      <c r="O1821" s="35">
        <f>IF(Table1[[#This Row],[Phân loại]]="Tồn đầu kỳ",Table1[[#This Row],[Tổng giá trị]],0)</f>
        <v>1018653</v>
      </c>
      <c r="P1821" s="7">
        <f>IF(Table1[[#This Row],[Số còn phải thu ĐK]]&lt;&gt;0,0,IF(Table1[[#This Row],[Phân loại]]="Bán hàng",Table1[[#This Row],[Tổng giá trị]],-Table1[[#This Row],[Tổng giá trị]]))</f>
        <v>0</v>
      </c>
      <c r="Q1821" s="35">
        <f t="shared" si="375"/>
        <v>1018653</v>
      </c>
      <c r="R1821" s="7">
        <f>Table1[[#This Row],[Số còn phải thu ĐK]]+Table1[[#This Row],[Giá Trị HD sau CK]]-Table1[[#This Row],[Số tiền đã thu]]</f>
        <v>0</v>
      </c>
      <c r="S1821" s="6">
        <f>IF(Table1[[#This Row],[Ngày hóa đơn]]&lt;&gt;"",Table1[[#This Row],[Ngày hóa đơn]],IF(Table1[[#This Row],[Ngày hạch toán]]&lt;&gt;"",Table1[[#This Row],[Ngày hạch toán]],""))</f>
        <v>45995</v>
      </c>
      <c r="T1821" s="7"/>
      <c r="U1821" s="6">
        <f>IF(Table1[[#This Row],[Ngày tính CN]]="","",S1821+T1821)</f>
        <v>45995</v>
      </c>
      <c r="V1821" s="35">
        <f ca="1">IF(Table1[[#This Row],[Hạn thanh toán]]="","",IF((U1821-NOW())&lt;0,0,(U1821-NOW())))</f>
        <v>0</v>
      </c>
      <c r="W1821" s="35"/>
      <c r="X1821" s="35" t="str">
        <f t="shared" ca="1" si="376"/>
        <v/>
      </c>
      <c r="Y1821" s="2" t="str">
        <f t="shared" si="377"/>
        <v>Đã thanh toán</v>
      </c>
      <c r="Z1821" s="51">
        <f t="shared" si="370"/>
        <v>45995</v>
      </c>
      <c r="AA1821" s="51">
        <f t="shared" si="371"/>
        <v>46042</v>
      </c>
      <c r="AD1821" s="2" t="str">
        <f>VLOOKUP($A1821,MA_KH!$A:$Q,MA_KH!O$1,0)</f>
        <v>TMART</v>
      </c>
      <c r="AE1821" s="2" t="str">
        <f>VLOOKUP($A1821,MA_KH!$A:$Q,MA_KH!P$1,0)</f>
        <v>CÔNG TY CỔ PHẦN T - MARTSTORES</v>
      </c>
    </row>
    <row r="1822" spans="1:31" ht="25.5" hidden="1" customHeight="1" x14ac:dyDescent="0.2">
      <c r="A1822" s="59" t="s">
        <v>22536</v>
      </c>
      <c r="B1822" s="59" t="s">
        <v>4297</v>
      </c>
      <c r="C1822" s="60">
        <v>45995</v>
      </c>
      <c r="D1822" s="59" t="s">
        <v>19635</v>
      </c>
      <c r="E1822" s="60">
        <v>45995</v>
      </c>
      <c r="F1822" s="59">
        <v>81216</v>
      </c>
      <c r="G1822" s="59" t="s">
        <v>19636</v>
      </c>
      <c r="H1822" s="61">
        <v>1100621</v>
      </c>
      <c r="I1822" s="62">
        <v>99057</v>
      </c>
      <c r="J1822" s="61">
        <v>80125</v>
      </c>
      <c r="K1822" s="61">
        <v>1081689</v>
      </c>
      <c r="L1822" s="7" t="s">
        <v>51</v>
      </c>
      <c r="M1822" s="6">
        <v>46042</v>
      </c>
      <c r="O1822" s="35">
        <f>IF(Table1[[#This Row],[Phân loại]]="Tồn đầu kỳ",Table1[[#This Row],[Tổng giá trị]],0)</f>
        <v>1081689</v>
      </c>
      <c r="P1822" s="7">
        <f>IF(Table1[[#This Row],[Số còn phải thu ĐK]]&lt;&gt;0,0,IF(Table1[[#This Row],[Phân loại]]="Bán hàng",Table1[[#This Row],[Tổng giá trị]],-Table1[[#This Row],[Tổng giá trị]]))</f>
        <v>0</v>
      </c>
      <c r="Q1822" s="35">
        <f t="shared" si="375"/>
        <v>1081689</v>
      </c>
      <c r="R1822" s="7">
        <f>Table1[[#This Row],[Số còn phải thu ĐK]]+Table1[[#This Row],[Giá Trị HD sau CK]]-Table1[[#This Row],[Số tiền đã thu]]</f>
        <v>0</v>
      </c>
      <c r="S1822" s="6">
        <f>IF(Table1[[#This Row],[Ngày hóa đơn]]&lt;&gt;"",Table1[[#This Row],[Ngày hóa đơn]],IF(Table1[[#This Row],[Ngày hạch toán]]&lt;&gt;"",Table1[[#This Row],[Ngày hạch toán]],""))</f>
        <v>45995</v>
      </c>
      <c r="T1822" s="7"/>
      <c r="U1822" s="6">
        <f>IF(Table1[[#This Row],[Ngày tính CN]]="","",S1822+T1822)</f>
        <v>45995</v>
      </c>
      <c r="V1822" s="35">
        <f ca="1">IF(Table1[[#This Row],[Hạn thanh toán]]="","",IF((U1822-NOW())&lt;0,0,(U1822-NOW())))</f>
        <v>0</v>
      </c>
      <c r="W1822" s="35"/>
      <c r="X1822" s="35" t="str">
        <f t="shared" ca="1" si="376"/>
        <v/>
      </c>
      <c r="Y1822" s="2" t="str">
        <f t="shared" si="377"/>
        <v>Đã thanh toán</v>
      </c>
      <c r="Z1822" s="51">
        <f t="shared" si="370"/>
        <v>45995</v>
      </c>
      <c r="AA1822" s="51">
        <f t="shared" si="371"/>
        <v>46042</v>
      </c>
      <c r="AD1822" s="2" t="str">
        <f>VLOOKUP($A1822,MA_KH!$A:$Q,MA_KH!O$1,0)</f>
        <v>TMART</v>
      </c>
      <c r="AE1822" s="2" t="str">
        <f>VLOOKUP($A1822,MA_KH!$A:$Q,MA_KH!P$1,0)</f>
        <v>CÔNG TY CỔ PHẦN T - MARTSTORES</v>
      </c>
    </row>
    <row r="1823" spans="1:31" ht="25.5" hidden="1" customHeight="1" x14ac:dyDescent="0.2">
      <c r="A1823" s="59" t="s">
        <v>22521</v>
      </c>
      <c r="B1823" s="59" t="s">
        <v>4164</v>
      </c>
      <c r="C1823" s="60">
        <v>45996</v>
      </c>
      <c r="D1823" s="59" t="s">
        <v>19637</v>
      </c>
      <c r="E1823" s="60">
        <v>45996</v>
      </c>
      <c r="F1823" s="59">
        <v>81299</v>
      </c>
      <c r="G1823" s="59" t="s">
        <v>19638</v>
      </c>
      <c r="H1823" s="61">
        <v>1110091</v>
      </c>
      <c r="I1823" s="62">
        <v>99908</v>
      </c>
      <c r="J1823" s="61">
        <v>80815</v>
      </c>
      <c r="K1823" s="61">
        <v>1090998</v>
      </c>
      <c r="L1823" s="7" t="s">
        <v>51</v>
      </c>
      <c r="M1823" s="6">
        <v>46042</v>
      </c>
      <c r="O1823" s="35">
        <f>IF(Table1[[#This Row],[Phân loại]]="Tồn đầu kỳ",Table1[[#This Row],[Tổng giá trị]],0)</f>
        <v>1090998</v>
      </c>
      <c r="P1823" s="7">
        <f>IF(Table1[[#This Row],[Số còn phải thu ĐK]]&lt;&gt;0,0,IF(Table1[[#This Row],[Phân loại]]="Bán hàng",Table1[[#This Row],[Tổng giá trị]],-Table1[[#This Row],[Tổng giá trị]]))</f>
        <v>0</v>
      </c>
      <c r="Q1823" s="35">
        <f>IF(M1823&lt;&gt;"",IF(O1823&lt;&gt;0,O1823,P1823),0)</f>
        <v>1090998</v>
      </c>
      <c r="R1823" s="7">
        <f>Table1[[#This Row],[Số còn phải thu ĐK]]+Table1[[#This Row],[Giá Trị HD sau CK]]-Table1[[#This Row],[Số tiền đã thu]]</f>
        <v>0</v>
      </c>
      <c r="S1823" s="6">
        <f>IF(Table1[[#This Row],[Ngày hóa đơn]]&lt;&gt;"",Table1[[#This Row],[Ngày hóa đơn]],IF(Table1[[#This Row],[Ngày hạch toán]]&lt;&gt;"",Table1[[#This Row],[Ngày hạch toán]],""))</f>
        <v>45996</v>
      </c>
      <c r="T1823" s="7"/>
      <c r="U1823" s="6">
        <f>IF(Table1[[#This Row],[Ngày tính CN]]="","",S1823+T1823)</f>
        <v>45996</v>
      </c>
      <c r="V1823" s="35">
        <f ca="1">IF(Table1[[#This Row],[Hạn thanh toán]]="","",IF((U1823-NOW())&lt;0,0,(U1823-NOW())))</f>
        <v>0</v>
      </c>
      <c r="W1823" s="35"/>
      <c r="X1823" s="35" t="str">
        <f ca="1">IF(OR(U1823="",R1823=0),"",IF((U1823-NOW())&lt;0,-(U1823-NOW()),0))</f>
        <v/>
      </c>
      <c r="Y1823" s="2" t="str">
        <f>IF(R1823=0,"Đã thanh toán",IF(X1823="","",IF(X1823&lt;=0,"Chưa đến hạn thanh toán",IF(X1823&lt;=30,"Nợ quá hạn 30 ngày",IF(X1823&lt;=60,"Nợ quá hạn từ 30 ngày đến 60 ngày",IF(X1823&lt;=90,"Nợ quá hạn từ 60 ngày đến 90 ngày",IF(X1823&lt;=120,"Nợ quá hạn từ 90 ngày đến 120 ngày","Nợ quá hạn hơn 120 ngày có khả năng mất thanh toán")))))))</f>
        <v>Đã thanh toán</v>
      </c>
      <c r="Z1823" s="51">
        <f t="shared" si="370"/>
        <v>45996</v>
      </c>
      <c r="AA1823" s="51">
        <f t="shared" si="371"/>
        <v>46042</v>
      </c>
      <c r="AD1823" s="2" t="str">
        <f>VLOOKUP($A1823,MA_KH!$A:$Q,MA_KH!O$1,0)</f>
        <v>TMART</v>
      </c>
      <c r="AE1823" s="2" t="str">
        <f>VLOOKUP($A1823,MA_KH!$A:$Q,MA_KH!P$1,0)</f>
        <v>CÔNG TY CỔ PHẦN T - MARTSTORES</v>
      </c>
    </row>
    <row r="1824" spans="1:31" ht="25.5" hidden="1" customHeight="1" x14ac:dyDescent="0.2">
      <c r="A1824" s="55" t="s">
        <v>22447</v>
      </c>
      <c r="B1824" s="55" t="s">
        <v>4255</v>
      </c>
      <c r="C1824" s="56">
        <v>45996</v>
      </c>
      <c r="D1824" s="55" t="s">
        <v>19639</v>
      </c>
      <c r="E1824" s="56">
        <v>45996</v>
      </c>
      <c r="F1824" s="55">
        <v>82056</v>
      </c>
      <c r="G1824" s="55" t="s">
        <v>19640</v>
      </c>
      <c r="H1824" s="57">
        <v>1325935</v>
      </c>
      <c r="I1824" s="58">
        <v>119335</v>
      </c>
      <c r="J1824" s="57">
        <v>96528</v>
      </c>
      <c r="K1824" s="57">
        <v>1303128</v>
      </c>
      <c r="L1824" s="7" t="s">
        <v>51</v>
      </c>
      <c r="M1824" s="6">
        <v>46042</v>
      </c>
      <c r="O1824" s="35">
        <f>IF(Table1[[#This Row],[Phân loại]]="Tồn đầu kỳ",Table1[[#This Row],[Tổng giá trị]],0)</f>
        <v>1303128</v>
      </c>
      <c r="P1824" s="7">
        <f>IF(Table1[[#This Row],[Số còn phải thu ĐK]]&lt;&gt;0,0,IF(Table1[[#This Row],[Phân loại]]="Bán hàng",Table1[[#This Row],[Tổng giá trị]],-Table1[[#This Row],[Tổng giá trị]]))</f>
        <v>0</v>
      </c>
      <c r="Q1824" s="35">
        <f t="shared" ref="Q1824:Q1827" si="378">IF(M1824&lt;&gt;"",IF(O1824&lt;&gt;0,O1824,P1824),0)</f>
        <v>1303128</v>
      </c>
      <c r="R1824" s="7">
        <f>Table1[[#This Row],[Số còn phải thu ĐK]]+Table1[[#This Row],[Giá Trị HD sau CK]]-Table1[[#This Row],[Số tiền đã thu]]</f>
        <v>0</v>
      </c>
      <c r="S1824" s="6">
        <f>IF(Table1[[#This Row],[Ngày hóa đơn]]&lt;&gt;"",Table1[[#This Row],[Ngày hóa đơn]],IF(Table1[[#This Row],[Ngày hạch toán]]&lt;&gt;"",Table1[[#This Row],[Ngày hạch toán]],""))</f>
        <v>45996</v>
      </c>
      <c r="T1824" s="7"/>
      <c r="U1824" s="6">
        <f>IF(Table1[[#This Row],[Ngày tính CN]]="","",S1824+T1824)</f>
        <v>45996</v>
      </c>
      <c r="V1824" s="35">
        <f ca="1">IF(Table1[[#This Row],[Hạn thanh toán]]="","",IF((U1824-NOW())&lt;0,0,(U1824-NOW())))</f>
        <v>0</v>
      </c>
      <c r="W1824" s="35"/>
      <c r="X1824" s="35" t="str">
        <f t="shared" ref="X1824:X1827" ca="1" si="379">IF(OR(U1824="",R1824=0),"",IF((U1824-NOW())&lt;0,-(U1824-NOW()),0))</f>
        <v/>
      </c>
      <c r="Y1824" s="2" t="str">
        <f t="shared" ref="Y1824:Y1827" si="380">IF(R1824=0,"Đã thanh toán",IF(X1824="","",IF(X1824&lt;=0,"Chưa đến hạn thanh toán",IF(X1824&lt;=30,"Nợ quá hạn 30 ngày",IF(X1824&lt;=60,"Nợ quá hạn từ 30 ngày đến 60 ngày",IF(X1824&lt;=90,"Nợ quá hạn từ 60 ngày đến 90 ngày",IF(X1824&lt;=120,"Nợ quá hạn từ 90 ngày đến 120 ngày","Nợ quá hạn hơn 120 ngày có khả năng mất thanh toán")))))))</f>
        <v>Đã thanh toán</v>
      </c>
      <c r="Z1824" s="51">
        <f t="shared" si="370"/>
        <v>45996</v>
      </c>
      <c r="AA1824" s="51">
        <f t="shared" si="371"/>
        <v>46042</v>
      </c>
      <c r="AD1824" s="2" t="str">
        <f>VLOOKUP($A1824,MA_KH!$A:$Q,MA_KH!O$1,0)</f>
        <v>TMART</v>
      </c>
      <c r="AE1824" s="2" t="str">
        <f>VLOOKUP($A1824,MA_KH!$A:$Q,MA_KH!P$1,0)</f>
        <v>CÔNG TY CỔ PHẦN T - MARTSTORES</v>
      </c>
    </row>
    <row r="1825" spans="1:31" ht="25.5" hidden="1" customHeight="1" x14ac:dyDescent="0.2">
      <c r="A1825" s="55" t="s">
        <v>22449</v>
      </c>
      <c r="B1825" s="55" t="s">
        <v>4221</v>
      </c>
      <c r="C1825" s="56">
        <v>45996</v>
      </c>
      <c r="D1825" s="55" t="s">
        <v>19641</v>
      </c>
      <c r="E1825" s="56">
        <v>45996</v>
      </c>
      <c r="F1825" s="55">
        <v>82057</v>
      </c>
      <c r="G1825" s="55" t="s">
        <v>19642</v>
      </c>
      <c r="H1825" s="57">
        <v>342501</v>
      </c>
      <c r="I1825" s="58">
        <v>30825</v>
      </c>
      <c r="J1825" s="57">
        <v>24934</v>
      </c>
      <c r="K1825" s="57">
        <v>336610</v>
      </c>
      <c r="L1825" s="7" t="s">
        <v>51</v>
      </c>
      <c r="M1825" s="6">
        <v>46042</v>
      </c>
      <c r="O1825" s="35">
        <f>IF(Table1[[#This Row],[Phân loại]]="Tồn đầu kỳ",Table1[[#This Row],[Tổng giá trị]],0)</f>
        <v>336610</v>
      </c>
      <c r="P1825" s="7">
        <f>IF(Table1[[#This Row],[Số còn phải thu ĐK]]&lt;&gt;0,0,IF(Table1[[#This Row],[Phân loại]]="Bán hàng",Table1[[#This Row],[Tổng giá trị]],-Table1[[#This Row],[Tổng giá trị]]))</f>
        <v>0</v>
      </c>
      <c r="Q1825" s="35">
        <f t="shared" si="378"/>
        <v>336610</v>
      </c>
      <c r="R1825" s="7">
        <f>Table1[[#This Row],[Số còn phải thu ĐK]]+Table1[[#This Row],[Giá Trị HD sau CK]]-Table1[[#This Row],[Số tiền đã thu]]</f>
        <v>0</v>
      </c>
      <c r="S1825" s="6">
        <f>IF(Table1[[#This Row],[Ngày hóa đơn]]&lt;&gt;"",Table1[[#This Row],[Ngày hóa đơn]],IF(Table1[[#This Row],[Ngày hạch toán]]&lt;&gt;"",Table1[[#This Row],[Ngày hạch toán]],""))</f>
        <v>45996</v>
      </c>
      <c r="T1825" s="7"/>
      <c r="U1825" s="6">
        <f>IF(Table1[[#This Row],[Ngày tính CN]]="","",S1825+T1825)</f>
        <v>45996</v>
      </c>
      <c r="V1825" s="35">
        <f ca="1">IF(Table1[[#This Row],[Hạn thanh toán]]="","",IF((U1825-NOW())&lt;0,0,(U1825-NOW())))</f>
        <v>0</v>
      </c>
      <c r="W1825" s="35"/>
      <c r="X1825" s="35" t="str">
        <f t="shared" ca="1" si="379"/>
        <v/>
      </c>
      <c r="Y1825" s="2" t="str">
        <f t="shared" si="380"/>
        <v>Đã thanh toán</v>
      </c>
      <c r="Z1825" s="51">
        <f t="shared" si="370"/>
        <v>45996</v>
      </c>
      <c r="AA1825" s="51">
        <f t="shared" si="371"/>
        <v>46042</v>
      </c>
      <c r="AD1825" s="2" t="str">
        <f>VLOOKUP($A1825,MA_KH!$A:$Q,MA_KH!O$1,0)</f>
        <v>TMART</v>
      </c>
      <c r="AE1825" s="2" t="str">
        <f>VLOOKUP($A1825,MA_KH!$A:$Q,MA_KH!P$1,0)</f>
        <v>CÔNG TY CỔ PHẦN T - MARTSTORES</v>
      </c>
    </row>
    <row r="1826" spans="1:31" ht="25.5" hidden="1" customHeight="1" x14ac:dyDescent="0.2">
      <c r="A1826" s="55" t="s">
        <v>22466</v>
      </c>
      <c r="B1826" s="55" t="s">
        <v>4257</v>
      </c>
      <c r="C1826" s="56">
        <v>45996</v>
      </c>
      <c r="D1826" s="55" t="s">
        <v>19643</v>
      </c>
      <c r="E1826" s="56">
        <v>45996</v>
      </c>
      <c r="F1826" s="55">
        <v>82058</v>
      </c>
      <c r="G1826" s="55" t="s">
        <v>19644</v>
      </c>
      <c r="H1826" s="57">
        <v>130002</v>
      </c>
      <c r="I1826" s="58">
        <v>11700</v>
      </c>
      <c r="J1826" s="57">
        <v>9464</v>
      </c>
      <c r="K1826" s="57">
        <v>127766</v>
      </c>
      <c r="L1826" s="7" t="s">
        <v>51</v>
      </c>
      <c r="M1826" s="6">
        <v>46042</v>
      </c>
      <c r="O1826" s="35">
        <f>IF(Table1[[#This Row],[Phân loại]]="Tồn đầu kỳ",Table1[[#This Row],[Tổng giá trị]],0)</f>
        <v>127766</v>
      </c>
      <c r="P1826" s="7">
        <f>IF(Table1[[#This Row],[Số còn phải thu ĐK]]&lt;&gt;0,0,IF(Table1[[#This Row],[Phân loại]]="Bán hàng",Table1[[#This Row],[Tổng giá trị]],-Table1[[#This Row],[Tổng giá trị]]))</f>
        <v>0</v>
      </c>
      <c r="Q1826" s="35">
        <f t="shared" si="378"/>
        <v>127766</v>
      </c>
      <c r="R1826" s="7">
        <f>Table1[[#This Row],[Số còn phải thu ĐK]]+Table1[[#This Row],[Giá Trị HD sau CK]]-Table1[[#This Row],[Số tiền đã thu]]</f>
        <v>0</v>
      </c>
      <c r="S1826" s="6">
        <f>IF(Table1[[#This Row],[Ngày hóa đơn]]&lt;&gt;"",Table1[[#This Row],[Ngày hóa đơn]],IF(Table1[[#This Row],[Ngày hạch toán]]&lt;&gt;"",Table1[[#This Row],[Ngày hạch toán]],""))</f>
        <v>45996</v>
      </c>
      <c r="T1826" s="7"/>
      <c r="U1826" s="6">
        <f>IF(Table1[[#This Row],[Ngày tính CN]]="","",S1826+T1826)</f>
        <v>45996</v>
      </c>
      <c r="V1826" s="35">
        <f ca="1">IF(Table1[[#This Row],[Hạn thanh toán]]="","",IF((U1826-NOW())&lt;0,0,(U1826-NOW())))</f>
        <v>0</v>
      </c>
      <c r="W1826" s="35"/>
      <c r="X1826" s="35" t="str">
        <f t="shared" ca="1" si="379"/>
        <v/>
      </c>
      <c r="Y1826" s="2" t="str">
        <f t="shared" si="380"/>
        <v>Đã thanh toán</v>
      </c>
      <c r="Z1826" s="51">
        <f t="shared" si="370"/>
        <v>45996</v>
      </c>
      <c r="AA1826" s="51">
        <f t="shared" si="371"/>
        <v>46042</v>
      </c>
      <c r="AD1826" s="2" t="str">
        <f>VLOOKUP($A1826,MA_KH!$A:$Q,MA_KH!O$1,0)</f>
        <v>TMART</v>
      </c>
      <c r="AE1826" s="2" t="str">
        <f>VLOOKUP($A1826,MA_KH!$A:$Q,MA_KH!P$1,0)</f>
        <v>CÔNG TY CỔ PHẦN T - MARTSTORES</v>
      </c>
    </row>
    <row r="1827" spans="1:31" ht="25.5" hidden="1" customHeight="1" x14ac:dyDescent="0.2">
      <c r="A1827" s="59" t="s">
        <v>22488</v>
      </c>
      <c r="B1827" s="59" t="s">
        <v>4215</v>
      </c>
      <c r="C1827" s="60">
        <v>45996</v>
      </c>
      <c r="D1827" s="59" t="s">
        <v>19645</v>
      </c>
      <c r="E1827" s="60">
        <v>45996</v>
      </c>
      <c r="F1827" s="59">
        <v>82059</v>
      </c>
      <c r="G1827" s="59" t="s">
        <v>19646</v>
      </c>
      <c r="H1827" s="61">
        <v>176668</v>
      </c>
      <c r="I1827" s="62">
        <v>15900</v>
      </c>
      <c r="J1827" s="61">
        <v>12861</v>
      </c>
      <c r="K1827" s="61">
        <v>173629</v>
      </c>
      <c r="L1827" s="7" t="s">
        <v>51</v>
      </c>
      <c r="M1827" s="6">
        <v>46042</v>
      </c>
      <c r="O1827" s="35">
        <f>IF(Table1[[#This Row],[Phân loại]]="Tồn đầu kỳ",Table1[[#This Row],[Tổng giá trị]],0)</f>
        <v>173629</v>
      </c>
      <c r="P1827" s="7">
        <f>IF(Table1[[#This Row],[Số còn phải thu ĐK]]&lt;&gt;0,0,IF(Table1[[#This Row],[Phân loại]]="Bán hàng",Table1[[#This Row],[Tổng giá trị]],-Table1[[#This Row],[Tổng giá trị]]))</f>
        <v>0</v>
      </c>
      <c r="Q1827" s="35">
        <f t="shared" si="378"/>
        <v>173629</v>
      </c>
      <c r="R1827" s="7">
        <f>Table1[[#This Row],[Số còn phải thu ĐK]]+Table1[[#This Row],[Giá Trị HD sau CK]]-Table1[[#This Row],[Số tiền đã thu]]</f>
        <v>0</v>
      </c>
      <c r="S1827" s="6">
        <f>IF(Table1[[#This Row],[Ngày hóa đơn]]&lt;&gt;"",Table1[[#This Row],[Ngày hóa đơn]],IF(Table1[[#This Row],[Ngày hạch toán]]&lt;&gt;"",Table1[[#This Row],[Ngày hạch toán]],""))</f>
        <v>45996</v>
      </c>
      <c r="T1827" s="7"/>
      <c r="U1827" s="6">
        <f>IF(Table1[[#This Row],[Ngày tính CN]]="","",S1827+T1827)</f>
        <v>45996</v>
      </c>
      <c r="V1827" s="35">
        <f ca="1">IF(Table1[[#This Row],[Hạn thanh toán]]="","",IF((U1827-NOW())&lt;0,0,(U1827-NOW())))</f>
        <v>0</v>
      </c>
      <c r="W1827" s="35"/>
      <c r="X1827" s="35" t="str">
        <f t="shared" ca="1" si="379"/>
        <v/>
      </c>
      <c r="Y1827" s="2" t="str">
        <f t="shared" si="380"/>
        <v>Đã thanh toán</v>
      </c>
      <c r="Z1827" s="51">
        <f t="shared" si="370"/>
        <v>45996</v>
      </c>
      <c r="AA1827" s="51">
        <f t="shared" si="371"/>
        <v>46042</v>
      </c>
      <c r="AD1827" s="2" t="str">
        <f>VLOOKUP($A1827,MA_KH!$A:$Q,MA_KH!O$1,0)</f>
        <v>TMART</v>
      </c>
      <c r="AE1827" s="2" t="str">
        <f>VLOOKUP($A1827,MA_KH!$A:$Q,MA_KH!P$1,0)</f>
        <v>CÔNG TY CỔ PHẦN T - MARTSTORES</v>
      </c>
    </row>
    <row r="1828" spans="1:31" ht="25.5" hidden="1" customHeight="1" x14ac:dyDescent="0.2">
      <c r="A1828" s="59" t="s">
        <v>22497</v>
      </c>
      <c r="B1828" s="59" t="s">
        <v>4336</v>
      </c>
      <c r="C1828" s="60">
        <v>46000</v>
      </c>
      <c r="D1828" s="59" t="s">
        <v>19647</v>
      </c>
      <c r="E1828" s="60">
        <v>46000</v>
      </c>
      <c r="F1828" s="59">
        <v>82297</v>
      </c>
      <c r="G1828" s="59" t="s">
        <v>19648</v>
      </c>
      <c r="H1828" s="61">
        <v>453185</v>
      </c>
      <c r="I1828" s="62">
        <v>40787</v>
      </c>
      <c r="J1828" s="61">
        <v>32992</v>
      </c>
      <c r="K1828" s="61">
        <v>445390</v>
      </c>
      <c r="L1828" s="7" t="s">
        <v>51</v>
      </c>
      <c r="M1828" s="6">
        <v>46042</v>
      </c>
      <c r="O1828" s="35">
        <f>IF(Table1[[#This Row],[Phân loại]]="Tồn đầu kỳ",Table1[[#This Row],[Tổng giá trị]],0)</f>
        <v>445390</v>
      </c>
      <c r="P1828" s="7">
        <f>IF(Table1[[#This Row],[Số còn phải thu ĐK]]&lt;&gt;0,0,IF(Table1[[#This Row],[Phân loại]]="Bán hàng",Table1[[#This Row],[Tổng giá trị]],-Table1[[#This Row],[Tổng giá trị]]))</f>
        <v>0</v>
      </c>
      <c r="Q1828" s="35">
        <f>IF(M1828&lt;&gt;"",IF(O1828&lt;&gt;0,O1828,P1828),0)</f>
        <v>445390</v>
      </c>
      <c r="R1828" s="7">
        <f>Table1[[#This Row],[Số còn phải thu ĐK]]+Table1[[#This Row],[Giá Trị HD sau CK]]-Table1[[#This Row],[Số tiền đã thu]]</f>
        <v>0</v>
      </c>
      <c r="S1828" s="6">
        <f>IF(Table1[[#This Row],[Ngày hóa đơn]]&lt;&gt;"",Table1[[#This Row],[Ngày hóa đơn]],IF(Table1[[#This Row],[Ngày hạch toán]]&lt;&gt;"",Table1[[#This Row],[Ngày hạch toán]],""))</f>
        <v>46000</v>
      </c>
      <c r="T1828" s="7"/>
      <c r="U1828" s="6">
        <f>IF(Table1[[#This Row],[Ngày tính CN]]="","",S1828+T1828)</f>
        <v>46000</v>
      </c>
      <c r="V1828" s="35">
        <f ca="1">IF(Table1[[#This Row],[Hạn thanh toán]]="","",IF((U1828-NOW())&lt;0,0,(U1828-NOW())))</f>
        <v>0</v>
      </c>
      <c r="W1828" s="35"/>
      <c r="X1828" s="35" t="str">
        <f ca="1">IF(OR(U1828="",R1828=0),"",IF((U1828-NOW())&lt;0,-(U1828-NOW()),0))</f>
        <v/>
      </c>
      <c r="Y1828" s="2" t="str">
        <f>IF(R1828=0,"Đã thanh toán",IF(X1828="","",IF(X1828&lt;=0,"Chưa đến hạn thanh toán",IF(X1828&lt;=30,"Nợ quá hạn 30 ngày",IF(X1828&lt;=60,"Nợ quá hạn từ 30 ngày đến 60 ngày",IF(X1828&lt;=90,"Nợ quá hạn từ 60 ngày đến 90 ngày",IF(X1828&lt;=120,"Nợ quá hạn từ 90 ngày đến 120 ngày","Nợ quá hạn hơn 120 ngày có khả năng mất thanh toán")))))))</f>
        <v>Đã thanh toán</v>
      </c>
      <c r="Z1828" s="51">
        <f t="shared" si="370"/>
        <v>46000</v>
      </c>
      <c r="AA1828" s="51">
        <f t="shared" si="371"/>
        <v>46042</v>
      </c>
      <c r="AD1828" s="2" t="str">
        <f>VLOOKUP($A1828,MA_KH!$A:$Q,MA_KH!O$1,0)</f>
        <v>TMART</v>
      </c>
      <c r="AE1828" s="2" t="str">
        <f>VLOOKUP($A1828,MA_KH!$A:$Q,MA_KH!P$1,0)</f>
        <v>CÔNG TY CỔ PHẦN T - MARTSTORES</v>
      </c>
    </row>
    <row r="1829" spans="1:31" ht="25.5" hidden="1" customHeight="1" x14ac:dyDescent="0.2">
      <c r="A1829" s="55" t="s">
        <v>22508</v>
      </c>
      <c r="B1829" s="55" t="s">
        <v>4386</v>
      </c>
      <c r="C1829" s="56">
        <v>46001</v>
      </c>
      <c r="D1829" s="55" t="s">
        <v>19649</v>
      </c>
      <c r="E1829" s="56">
        <v>46001</v>
      </c>
      <c r="F1829" s="55">
        <v>82419</v>
      </c>
      <c r="G1829" s="55" t="s">
        <v>19650</v>
      </c>
      <c r="H1829" s="57">
        <v>815674</v>
      </c>
      <c r="I1829" s="58">
        <v>73411</v>
      </c>
      <c r="J1829" s="57">
        <v>59381</v>
      </c>
      <c r="K1829" s="57">
        <v>801644</v>
      </c>
      <c r="L1829" s="7" t="s">
        <v>51</v>
      </c>
      <c r="M1829" s="6">
        <v>46042</v>
      </c>
      <c r="O1829" s="35">
        <f>IF(Table1[[#This Row],[Phân loại]]="Tồn đầu kỳ",Table1[[#This Row],[Tổng giá trị]],0)</f>
        <v>801644</v>
      </c>
      <c r="P1829" s="7">
        <f>IF(Table1[[#This Row],[Số còn phải thu ĐK]]&lt;&gt;0,0,IF(Table1[[#This Row],[Phân loại]]="Bán hàng",Table1[[#This Row],[Tổng giá trị]],-Table1[[#This Row],[Tổng giá trị]]))</f>
        <v>0</v>
      </c>
      <c r="Q1829" s="35">
        <f t="shared" ref="Q1829:Q1830" si="381">IF(M1829&lt;&gt;"",IF(O1829&lt;&gt;0,O1829,P1829),0)</f>
        <v>801644</v>
      </c>
      <c r="R1829" s="7">
        <f>Table1[[#This Row],[Số còn phải thu ĐK]]+Table1[[#This Row],[Giá Trị HD sau CK]]-Table1[[#This Row],[Số tiền đã thu]]</f>
        <v>0</v>
      </c>
      <c r="S1829" s="6">
        <f>IF(Table1[[#This Row],[Ngày hóa đơn]]&lt;&gt;"",Table1[[#This Row],[Ngày hóa đơn]],IF(Table1[[#This Row],[Ngày hạch toán]]&lt;&gt;"",Table1[[#This Row],[Ngày hạch toán]],""))</f>
        <v>46001</v>
      </c>
      <c r="T1829" s="7"/>
      <c r="U1829" s="6">
        <f>IF(Table1[[#This Row],[Ngày tính CN]]="","",S1829+T1829)</f>
        <v>46001</v>
      </c>
      <c r="V1829" s="35">
        <f ca="1">IF(Table1[[#This Row],[Hạn thanh toán]]="","",IF((U1829-NOW())&lt;0,0,(U1829-NOW())))</f>
        <v>0</v>
      </c>
      <c r="W1829" s="35"/>
      <c r="X1829" s="35" t="str">
        <f t="shared" ref="X1829:X1830" ca="1" si="382">IF(OR(U1829="",R1829=0),"",IF((U1829-NOW())&lt;0,-(U1829-NOW()),0))</f>
        <v/>
      </c>
      <c r="Y1829" s="2" t="str">
        <f t="shared" ref="Y1829:Y1830" si="383">IF(R1829=0,"Đã thanh toán",IF(X1829="","",IF(X1829&lt;=0,"Chưa đến hạn thanh toán",IF(X1829&lt;=30,"Nợ quá hạn 30 ngày",IF(X1829&lt;=60,"Nợ quá hạn từ 30 ngày đến 60 ngày",IF(X1829&lt;=90,"Nợ quá hạn từ 60 ngày đến 90 ngày",IF(X1829&lt;=120,"Nợ quá hạn từ 90 ngày đến 120 ngày","Nợ quá hạn hơn 120 ngày có khả năng mất thanh toán")))))))</f>
        <v>Đã thanh toán</v>
      </c>
      <c r="Z1829" s="51">
        <f t="shared" si="370"/>
        <v>46001</v>
      </c>
      <c r="AA1829" s="51">
        <f t="shared" si="371"/>
        <v>46042</v>
      </c>
      <c r="AD1829" s="2" t="str">
        <f>VLOOKUP($A1829,MA_KH!$A:$Q,MA_KH!O$1,0)</f>
        <v>TMART</v>
      </c>
      <c r="AE1829" s="2" t="str">
        <f>VLOOKUP($A1829,MA_KH!$A:$Q,MA_KH!P$1,0)</f>
        <v>CÔNG TY CỔ PHẦN T - MARTSTORES</v>
      </c>
    </row>
    <row r="1830" spans="1:31" ht="25.5" hidden="1" customHeight="1" x14ac:dyDescent="0.2">
      <c r="A1830" s="59" t="s">
        <v>22509</v>
      </c>
      <c r="B1830" s="59" t="s">
        <v>4483</v>
      </c>
      <c r="C1830" s="60">
        <v>46001</v>
      </c>
      <c r="D1830" s="59" t="s">
        <v>19651</v>
      </c>
      <c r="E1830" s="60">
        <v>46001</v>
      </c>
      <c r="F1830" s="59">
        <v>82420</v>
      </c>
      <c r="G1830" s="59" t="s">
        <v>19652</v>
      </c>
      <c r="H1830" s="61">
        <v>918084</v>
      </c>
      <c r="I1830" s="62">
        <v>82628</v>
      </c>
      <c r="J1830" s="61">
        <v>66836</v>
      </c>
      <c r="K1830" s="61">
        <v>902292</v>
      </c>
      <c r="L1830" s="7" t="s">
        <v>51</v>
      </c>
      <c r="M1830" s="6">
        <v>46042</v>
      </c>
      <c r="O1830" s="35">
        <f>IF(Table1[[#This Row],[Phân loại]]="Tồn đầu kỳ",Table1[[#This Row],[Tổng giá trị]],0)</f>
        <v>902292</v>
      </c>
      <c r="P1830" s="7">
        <f>IF(Table1[[#This Row],[Số còn phải thu ĐK]]&lt;&gt;0,0,IF(Table1[[#This Row],[Phân loại]]="Bán hàng",Table1[[#This Row],[Tổng giá trị]],-Table1[[#This Row],[Tổng giá trị]]))</f>
        <v>0</v>
      </c>
      <c r="Q1830" s="35">
        <f t="shared" si="381"/>
        <v>902292</v>
      </c>
      <c r="R1830" s="7">
        <f>Table1[[#This Row],[Số còn phải thu ĐK]]+Table1[[#This Row],[Giá Trị HD sau CK]]-Table1[[#This Row],[Số tiền đã thu]]</f>
        <v>0</v>
      </c>
      <c r="S1830" s="6">
        <f>IF(Table1[[#This Row],[Ngày hóa đơn]]&lt;&gt;"",Table1[[#This Row],[Ngày hóa đơn]],IF(Table1[[#This Row],[Ngày hạch toán]]&lt;&gt;"",Table1[[#This Row],[Ngày hạch toán]],""))</f>
        <v>46001</v>
      </c>
      <c r="T1830" s="7"/>
      <c r="U1830" s="6">
        <f>IF(Table1[[#This Row],[Ngày tính CN]]="","",S1830+T1830)</f>
        <v>46001</v>
      </c>
      <c r="V1830" s="35">
        <f ca="1">IF(Table1[[#This Row],[Hạn thanh toán]]="","",IF((U1830-NOW())&lt;0,0,(U1830-NOW())))</f>
        <v>0</v>
      </c>
      <c r="W1830" s="35"/>
      <c r="X1830" s="35" t="str">
        <f t="shared" ca="1" si="382"/>
        <v/>
      </c>
      <c r="Y1830" s="2" t="str">
        <f t="shared" si="383"/>
        <v>Đã thanh toán</v>
      </c>
      <c r="Z1830" s="51">
        <f t="shared" si="370"/>
        <v>46001</v>
      </c>
      <c r="AA1830" s="51">
        <f t="shared" si="371"/>
        <v>46042</v>
      </c>
      <c r="AD1830" s="2" t="str">
        <f>VLOOKUP($A1830,MA_KH!$A:$Q,MA_KH!O$1,0)</f>
        <v>TMART</v>
      </c>
      <c r="AE1830" s="2" t="str">
        <f>VLOOKUP($A1830,MA_KH!$A:$Q,MA_KH!P$1,0)</f>
        <v>CÔNG TY CỔ PHẦN T - MARTSTORES</v>
      </c>
    </row>
    <row r="1831" spans="1:31" ht="25.5" hidden="1" customHeight="1" x14ac:dyDescent="0.2">
      <c r="A1831" s="55" t="s">
        <v>22460</v>
      </c>
      <c r="B1831" s="55" t="s">
        <v>4250</v>
      </c>
      <c r="C1831" s="56">
        <v>46002</v>
      </c>
      <c r="D1831" s="55" t="s">
        <v>19653</v>
      </c>
      <c r="E1831" s="56">
        <v>46002</v>
      </c>
      <c r="F1831" s="55">
        <v>83354</v>
      </c>
      <c r="G1831" s="55" t="s">
        <v>19654</v>
      </c>
      <c r="H1831" s="57">
        <v>1336176</v>
      </c>
      <c r="I1831" s="58">
        <v>120256</v>
      </c>
      <c r="J1831" s="57">
        <v>97274</v>
      </c>
      <c r="K1831" s="57">
        <v>1313194</v>
      </c>
      <c r="L1831" s="7" t="s">
        <v>51</v>
      </c>
      <c r="M1831" s="6">
        <v>46042</v>
      </c>
      <c r="O1831" s="35">
        <f>IF(Table1[[#This Row],[Phân loại]]="Tồn đầu kỳ",Table1[[#This Row],[Tổng giá trị]],0)</f>
        <v>1313194</v>
      </c>
      <c r="P1831" s="7">
        <f>IF(Table1[[#This Row],[Số còn phải thu ĐK]]&lt;&gt;0,0,IF(Table1[[#This Row],[Phân loại]]="Bán hàng",Table1[[#This Row],[Tổng giá trị]],-Table1[[#This Row],[Tổng giá trị]]))</f>
        <v>0</v>
      </c>
      <c r="Q1831" s="35">
        <f t="shared" ref="Q1831:Q1854" si="384">IF(M1831&lt;&gt;"",IF(O1831&lt;&gt;0,O1831,P1831),0)</f>
        <v>1313194</v>
      </c>
      <c r="R1831" s="7">
        <f>Table1[[#This Row],[Số còn phải thu ĐK]]+Table1[[#This Row],[Giá Trị HD sau CK]]-Table1[[#This Row],[Số tiền đã thu]]</f>
        <v>0</v>
      </c>
      <c r="S1831" s="6">
        <f>IF(Table1[[#This Row],[Ngày hóa đơn]]&lt;&gt;"",Table1[[#This Row],[Ngày hóa đơn]],IF(Table1[[#This Row],[Ngày hạch toán]]&lt;&gt;"",Table1[[#This Row],[Ngày hạch toán]],""))</f>
        <v>46002</v>
      </c>
      <c r="T1831" s="7"/>
      <c r="U1831" s="6">
        <f>IF(Table1[[#This Row],[Ngày tính CN]]="","",S1831+T1831)</f>
        <v>46002</v>
      </c>
      <c r="V1831" s="35">
        <f ca="1">IF(Table1[[#This Row],[Hạn thanh toán]]="","",IF((U1831-NOW())&lt;0,0,(U1831-NOW())))</f>
        <v>0</v>
      </c>
      <c r="W1831" s="35"/>
      <c r="X1831" s="35" t="str">
        <f t="shared" ref="X1831:X1854" ca="1" si="385">IF(OR(U1831="",R1831=0),"",IF((U1831-NOW())&lt;0,-(U1831-NOW()),0))</f>
        <v/>
      </c>
      <c r="Y1831" s="2" t="str">
        <f t="shared" ref="Y1831:Y1854" si="386">IF(R1831=0,"Đã thanh toán",IF(X1831="","",IF(X1831&lt;=0,"Chưa đến hạn thanh toán",IF(X1831&lt;=30,"Nợ quá hạn 30 ngày",IF(X1831&lt;=60,"Nợ quá hạn từ 30 ngày đến 60 ngày",IF(X1831&lt;=90,"Nợ quá hạn từ 60 ngày đến 90 ngày",IF(X1831&lt;=120,"Nợ quá hạn từ 90 ngày đến 120 ngày","Nợ quá hạn hơn 120 ngày có khả năng mất thanh toán")))))))</f>
        <v>Đã thanh toán</v>
      </c>
      <c r="Z1831" s="51">
        <f t="shared" si="370"/>
        <v>46002</v>
      </c>
      <c r="AA1831" s="51">
        <f t="shared" si="371"/>
        <v>46042</v>
      </c>
      <c r="AD1831" s="2" t="str">
        <f>VLOOKUP($A1831,MA_KH!$A:$Q,MA_KH!O$1,0)</f>
        <v>TMART</v>
      </c>
      <c r="AE1831" s="2" t="str">
        <f>VLOOKUP($A1831,MA_KH!$A:$Q,MA_KH!P$1,0)</f>
        <v>CÔNG TY CỔ PHẦN T - MARTSTORES</v>
      </c>
    </row>
    <row r="1832" spans="1:31" ht="25.5" hidden="1" customHeight="1" x14ac:dyDescent="0.2">
      <c r="A1832" s="55" t="s">
        <v>22455</v>
      </c>
      <c r="B1832" s="55" t="s">
        <v>4224</v>
      </c>
      <c r="C1832" s="56">
        <v>46002</v>
      </c>
      <c r="D1832" s="55" t="s">
        <v>19655</v>
      </c>
      <c r="E1832" s="56">
        <v>46002</v>
      </c>
      <c r="F1832" s="55">
        <v>83355</v>
      </c>
      <c r="G1832" s="55" t="s">
        <v>19656</v>
      </c>
      <c r="H1832" s="57">
        <v>2280363</v>
      </c>
      <c r="I1832" s="58">
        <v>205234</v>
      </c>
      <c r="J1832" s="57">
        <v>166010</v>
      </c>
      <c r="K1832" s="57">
        <v>2241139</v>
      </c>
      <c r="L1832" s="7" t="s">
        <v>51</v>
      </c>
      <c r="M1832" s="6">
        <v>46042</v>
      </c>
      <c r="O1832" s="35">
        <f>IF(Table1[[#This Row],[Phân loại]]="Tồn đầu kỳ",Table1[[#This Row],[Tổng giá trị]],0)</f>
        <v>2241139</v>
      </c>
      <c r="P1832" s="7">
        <f>IF(Table1[[#This Row],[Số còn phải thu ĐK]]&lt;&gt;0,0,IF(Table1[[#This Row],[Phân loại]]="Bán hàng",Table1[[#This Row],[Tổng giá trị]],-Table1[[#This Row],[Tổng giá trị]]))</f>
        <v>0</v>
      </c>
      <c r="Q1832" s="35">
        <f t="shared" si="384"/>
        <v>2241139</v>
      </c>
      <c r="R1832" s="7">
        <f>Table1[[#This Row],[Số còn phải thu ĐK]]+Table1[[#This Row],[Giá Trị HD sau CK]]-Table1[[#This Row],[Số tiền đã thu]]</f>
        <v>0</v>
      </c>
      <c r="S1832" s="6">
        <f>IF(Table1[[#This Row],[Ngày hóa đơn]]&lt;&gt;"",Table1[[#This Row],[Ngày hóa đơn]],IF(Table1[[#This Row],[Ngày hạch toán]]&lt;&gt;"",Table1[[#This Row],[Ngày hạch toán]],""))</f>
        <v>46002</v>
      </c>
      <c r="T1832" s="7"/>
      <c r="U1832" s="6">
        <f>IF(Table1[[#This Row],[Ngày tính CN]]="","",S1832+T1832)</f>
        <v>46002</v>
      </c>
      <c r="V1832" s="35">
        <f ca="1">IF(Table1[[#This Row],[Hạn thanh toán]]="","",IF((U1832-NOW())&lt;0,0,(U1832-NOW())))</f>
        <v>0</v>
      </c>
      <c r="W1832" s="35"/>
      <c r="X1832" s="35" t="str">
        <f t="shared" ca="1" si="385"/>
        <v/>
      </c>
      <c r="Y1832" s="2" t="str">
        <f t="shared" si="386"/>
        <v>Đã thanh toán</v>
      </c>
      <c r="Z1832" s="51">
        <f t="shared" si="370"/>
        <v>46002</v>
      </c>
      <c r="AA1832" s="51">
        <f t="shared" si="371"/>
        <v>46042</v>
      </c>
      <c r="AD1832" s="2" t="str">
        <f>VLOOKUP($A1832,MA_KH!$A:$Q,MA_KH!O$1,0)</f>
        <v>TMART</v>
      </c>
      <c r="AE1832" s="2" t="str">
        <f>VLOOKUP($A1832,MA_KH!$A:$Q,MA_KH!P$1,0)</f>
        <v>CÔNG TY CỔ PHẦN T - MARTSTORES</v>
      </c>
    </row>
    <row r="1833" spans="1:31" ht="25.5" hidden="1" customHeight="1" x14ac:dyDescent="0.2">
      <c r="A1833" s="55" t="s">
        <v>22452</v>
      </c>
      <c r="B1833" s="55" t="s">
        <v>4416</v>
      </c>
      <c r="C1833" s="56">
        <v>46002</v>
      </c>
      <c r="D1833" s="55" t="s">
        <v>19657</v>
      </c>
      <c r="E1833" s="56">
        <v>46002</v>
      </c>
      <c r="F1833" s="55">
        <v>83356</v>
      </c>
      <c r="G1833" s="55" t="s">
        <v>19658</v>
      </c>
      <c r="H1833" s="57">
        <v>1918589</v>
      </c>
      <c r="I1833" s="58">
        <v>172675</v>
      </c>
      <c r="J1833" s="57">
        <v>139673</v>
      </c>
      <c r="K1833" s="57">
        <v>1885587</v>
      </c>
      <c r="L1833" s="7" t="s">
        <v>51</v>
      </c>
      <c r="M1833" s="6">
        <v>46042</v>
      </c>
      <c r="O1833" s="35">
        <f>IF(Table1[[#This Row],[Phân loại]]="Tồn đầu kỳ",Table1[[#This Row],[Tổng giá trị]],0)</f>
        <v>1885587</v>
      </c>
      <c r="P1833" s="7">
        <f>IF(Table1[[#This Row],[Số còn phải thu ĐK]]&lt;&gt;0,0,IF(Table1[[#This Row],[Phân loại]]="Bán hàng",Table1[[#This Row],[Tổng giá trị]],-Table1[[#This Row],[Tổng giá trị]]))</f>
        <v>0</v>
      </c>
      <c r="Q1833" s="35">
        <f t="shared" si="384"/>
        <v>1885587</v>
      </c>
      <c r="R1833" s="7">
        <f>Table1[[#This Row],[Số còn phải thu ĐK]]+Table1[[#This Row],[Giá Trị HD sau CK]]-Table1[[#This Row],[Số tiền đã thu]]</f>
        <v>0</v>
      </c>
      <c r="S1833" s="6">
        <f>IF(Table1[[#This Row],[Ngày hóa đơn]]&lt;&gt;"",Table1[[#This Row],[Ngày hóa đơn]],IF(Table1[[#This Row],[Ngày hạch toán]]&lt;&gt;"",Table1[[#This Row],[Ngày hạch toán]],""))</f>
        <v>46002</v>
      </c>
      <c r="T1833" s="7"/>
      <c r="U1833" s="6">
        <f>IF(Table1[[#This Row],[Ngày tính CN]]="","",S1833+T1833)</f>
        <v>46002</v>
      </c>
      <c r="V1833" s="35">
        <f ca="1">IF(Table1[[#This Row],[Hạn thanh toán]]="","",IF((U1833-NOW())&lt;0,0,(U1833-NOW())))</f>
        <v>0</v>
      </c>
      <c r="W1833" s="35"/>
      <c r="X1833" s="35" t="str">
        <f t="shared" ca="1" si="385"/>
        <v/>
      </c>
      <c r="Y1833" s="2" t="str">
        <f t="shared" si="386"/>
        <v>Đã thanh toán</v>
      </c>
      <c r="Z1833" s="51">
        <f t="shared" si="370"/>
        <v>46002</v>
      </c>
      <c r="AA1833" s="51">
        <f t="shared" si="371"/>
        <v>46042</v>
      </c>
      <c r="AD1833" s="2" t="str">
        <f>VLOOKUP($A1833,MA_KH!$A:$Q,MA_KH!O$1,0)</f>
        <v>TMART</v>
      </c>
      <c r="AE1833" s="2" t="str">
        <f>VLOOKUP($A1833,MA_KH!$A:$Q,MA_KH!P$1,0)</f>
        <v>CÔNG TY CỔ PHẦN T - MARTSTORES</v>
      </c>
    </row>
    <row r="1834" spans="1:31" ht="25.5" hidden="1" customHeight="1" x14ac:dyDescent="0.2">
      <c r="A1834" s="55" t="s">
        <v>22462</v>
      </c>
      <c r="B1834" s="55" t="s">
        <v>4517</v>
      </c>
      <c r="C1834" s="56">
        <v>46002</v>
      </c>
      <c r="D1834" s="55" t="s">
        <v>19659</v>
      </c>
      <c r="E1834" s="56">
        <v>46002</v>
      </c>
      <c r="F1834" s="55">
        <v>83357</v>
      </c>
      <c r="G1834" s="55" t="s">
        <v>19660</v>
      </c>
      <c r="H1834" s="57">
        <v>878196</v>
      </c>
      <c r="I1834" s="58">
        <v>79038</v>
      </c>
      <c r="J1834" s="57">
        <v>63933</v>
      </c>
      <c r="K1834" s="57">
        <v>863091</v>
      </c>
      <c r="L1834" s="7" t="s">
        <v>51</v>
      </c>
      <c r="M1834" s="6">
        <v>46042</v>
      </c>
      <c r="O1834" s="35">
        <f>IF(Table1[[#This Row],[Phân loại]]="Tồn đầu kỳ",Table1[[#This Row],[Tổng giá trị]],0)</f>
        <v>863091</v>
      </c>
      <c r="P1834" s="7">
        <f>IF(Table1[[#This Row],[Số còn phải thu ĐK]]&lt;&gt;0,0,IF(Table1[[#This Row],[Phân loại]]="Bán hàng",Table1[[#This Row],[Tổng giá trị]],-Table1[[#This Row],[Tổng giá trị]]))</f>
        <v>0</v>
      </c>
      <c r="Q1834" s="35">
        <f t="shared" si="384"/>
        <v>863091</v>
      </c>
      <c r="R1834" s="7">
        <f>Table1[[#This Row],[Số còn phải thu ĐK]]+Table1[[#This Row],[Giá Trị HD sau CK]]-Table1[[#This Row],[Số tiền đã thu]]</f>
        <v>0</v>
      </c>
      <c r="S1834" s="6">
        <f>IF(Table1[[#This Row],[Ngày hóa đơn]]&lt;&gt;"",Table1[[#This Row],[Ngày hóa đơn]],IF(Table1[[#This Row],[Ngày hạch toán]]&lt;&gt;"",Table1[[#This Row],[Ngày hạch toán]],""))</f>
        <v>46002</v>
      </c>
      <c r="T1834" s="7"/>
      <c r="U1834" s="6">
        <f>IF(Table1[[#This Row],[Ngày tính CN]]="","",S1834+T1834)</f>
        <v>46002</v>
      </c>
      <c r="V1834" s="35">
        <f ca="1">IF(Table1[[#This Row],[Hạn thanh toán]]="","",IF((U1834-NOW())&lt;0,0,(U1834-NOW())))</f>
        <v>0</v>
      </c>
      <c r="W1834" s="35"/>
      <c r="X1834" s="35" t="str">
        <f t="shared" ca="1" si="385"/>
        <v/>
      </c>
      <c r="Y1834" s="2" t="str">
        <f t="shared" si="386"/>
        <v>Đã thanh toán</v>
      </c>
      <c r="Z1834" s="51">
        <f t="shared" si="370"/>
        <v>46002</v>
      </c>
      <c r="AA1834" s="51">
        <f t="shared" si="371"/>
        <v>46042</v>
      </c>
      <c r="AD1834" s="2" t="str">
        <f>VLOOKUP($A1834,MA_KH!$A:$Q,MA_KH!O$1,0)</f>
        <v>TMART</v>
      </c>
      <c r="AE1834" s="2" t="str">
        <f>VLOOKUP($A1834,MA_KH!$A:$Q,MA_KH!P$1,0)</f>
        <v>CÔNG TY CỔ PHẦN T - MARTSTORES</v>
      </c>
    </row>
    <row r="1835" spans="1:31" ht="25.5" hidden="1" customHeight="1" x14ac:dyDescent="0.2">
      <c r="A1835" s="55" t="s">
        <v>22489</v>
      </c>
      <c r="B1835" s="55" t="s">
        <v>4457</v>
      </c>
      <c r="C1835" s="56">
        <v>46002</v>
      </c>
      <c r="D1835" s="55" t="s">
        <v>19661</v>
      </c>
      <c r="E1835" s="56">
        <v>46002</v>
      </c>
      <c r="F1835" s="55">
        <v>83358</v>
      </c>
      <c r="G1835" s="55" t="s">
        <v>19662</v>
      </c>
      <c r="H1835" s="57">
        <v>868494</v>
      </c>
      <c r="I1835" s="58">
        <v>78165</v>
      </c>
      <c r="J1835" s="57">
        <v>63226</v>
      </c>
      <c r="K1835" s="57">
        <v>853555</v>
      </c>
      <c r="L1835" s="7" t="s">
        <v>51</v>
      </c>
      <c r="M1835" s="6">
        <v>46042</v>
      </c>
      <c r="O1835" s="35">
        <f>IF(Table1[[#This Row],[Phân loại]]="Tồn đầu kỳ",Table1[[#This Row],[Tổng giá trị]],0)</f>
        <v>853555</v>
      </c>
      <c r="P1835" s="7">
        <f>IF(Table1[[#This Row],[Số còn phải thu ĐK]]&lt;&gt;0,0,IF(Table1[[#This Row],[Phân loại]]="Bán hàng",Table1[[#This Row],[Tổng giá trị]],-Table1[[#This Row],[Tổng giá trị]]))</f>
        <v>0</v>
      </c>
      <c r="Q1835" s="35">
        <f t="shared" si="384"/>
        <v>853555</v>
      </c>
      <c r="R1835" s="7">
        <f>Table1[[#This Row],[Số còn phải thu ĐK]]+Table1[[#This Row],[Giá Trị HD sau CK]]-Table1[[#This Row],[Số tiền đã thu]]</f>
        <v>0</v>
      </c>
      <c r="S1835" s="6">
        <f>IF(Table1[[#This Row],[Ngày hóa đơn]]&lt;&gt;"",Table1[[#This Row],[Ngày hóa đơn]],IF(Table1[[#This Row],[Ngày hạch toán]]&lt;&gt;"",Table1[[#This Row],[Ngày hạch toán]],""))</f>
        <v>46002</v>
      </c>
      <c r="T1835" s="7"/>
      <c r="U1835" s="6">
        <f>IF(Table1[[#This Row],[Ngày tính CN]]="","",S1835+T1835)</f>
        <v>46002</v>
      </c>
      <c r="V1835" s="35">
        <f ca="1">IF(Table1[[#This Row],[Hạn thanh toán]]="","",IF((U1835-NOW())&lt;0,0,(U1835-NOW())))</f>
        <v>0</v>
      </c>
      <c r="W1835" s="35"/>
      <c r="X1835" s="35" t="str">
        <f t="shared" ca="1" si="385"/>
        <v/>
      </c>
      <c r="Y1835" s="2" t="str">
        <f t="shared" si="386"/>
        <v>Đã thanh toán</v>
      </c>
      <c r="Z1835" s="51">
        <f t="shared" si="370"/>
        <v>46002</v>
      </c>
      <c r="AA1835" s="51">
        <f t="shared" si="371"/>
        <v>46042</v>
      </c>
      <c r="AD1835" s="2" t="str">
        <f>VLOOKUP($A1835,MA_KH!$A:$Q,MA_KH!O$1,0)</f>
        <v>TMART</v>
      </c>
      <c r="AE1835" s="2" t="str">
        <f>VLOOKUP($A1835,MA_KH!$A:$Q,MA_KH!P$1,0)</f>
        <v>CÔNG TY CỔ PHẦN T - MARTSTORES</v>
      </c>
    </row>
    <row r="1836" spans="1:31" ht="25.5" hidden="1" customHeight="1" x14ac:dyDescent="0.2">
      <c r="A1836" s="55" t="s">
        <v>22504</v>
      </c>
      <c r="B1836" s="55" t="s">
        <v>4406</v>
      </c>
      <c r="C1836" s="56">
        <v>46002</v>
      </c>
      <c r="D1836" s="55" t="s">
        <v>19663</v>
      </c>
      <c r="E1836" s="56">
        <v>46002</v>
      </c>
      <c r="F1836" s="55">
        <v>83359</v>
      </c>
      <c r="G1836" s="55" t="s">
        <v>19664</v>
      </c>
      <c r="H1836" s="57">
        <v>741731</v>
      </c>
      <c r="I1836" s="58">
        <v>66756</v>
      </c>
      <c r="J1836" s="57">
        <v>53998</v>
      </c>
      <c r="K1836" s="57">
        <v>728973</v>
      </c>
      <c r="L1836" s="7" t="s">
        <v>51</v>
      </c>
      <c r="M1836" s="6">
        <v>46042</v>
      </c>
      <c r="O1836" s="35">
        <f>IF(Table1[[#This Row],[Phân loại]]="Tồn đầu kỳ",Table1[[#This Row],[Tổng giá trị]],0)</f>
        <v>728973</v>
      </c>
      <c r="P1836" s="7">
        <f>IF(Table1[[#This Row],[Số còn phải thu ĐK]]&lt;&gt;0,0,IF(Table1[[#This Row],[Phân loại]]="Bán hàng",Table1[[#This Row],[Tổng giá trị]],-Table1[[#This Row],[Tổng giá trị]]))</f>
        <v>0</v>
      </c>
      <c r="Q1836" s="35">
        <f t="shared" si="384"/>
        <v>728973</v>
      </c>
      <c r="R1836" s="7">
        <f>Table1[[#This Row],[Số còn phải thu ĐK]]+Table1[[#This Row],[Giá Trị HD sau CK]]-Table1[[#This Row],[Số tiền đã thu]]</f>
        <v>0</v>
      </c>
      <c r="S1836" s="6">
        <f>IF(Table1[[#This Row],[Ngày hóa đơn]]&lt;&gt;"",Table1[[#This Row],[Ngày hóa đơn]],IF(Table1[[#This Row],[Ngày hạch toán]]&lt;&gt;"",Table1[[#This Row],[Ngày hạch toán]],""))</f>
        <v>46002</v>
      </c>
      <c r="T1836" s="7"/>
      <c r="U1836" s="6">
        <f>IF(Table1[[#This Row],[Ngày tính CN]]="","",S1836+T1836)</f>
        <v>46002</v>
      </c>
      <c r="V1836" s="35">
        <f ca="1">IF(Table1[[#This Row],[Hạn thanh toán]]="","",IF((U1836-NOW())&lt;0,0,(U1836-NOW())))</f>
        <v>0</v>
      </c>
      <c r="W1836" s="35"/>
      <c r="X1836" s="35" t="str">
        <f t="shared" ca="1" si="385"/>
        <v/>
      </c>
      <c r="Y1836" s="2" t="str">
        <f t="shared" si="386"/>
        <v>Đã thanh toán</v>
      </c>
      <c r="Z1836" s="51">
        <f t="shared" si="370"/>
        <v>46002</v>
      </c>
      <c r="AA1836" s="51">
        <f t="shared" si="371"/>
        <v>46042</v>
      </c>
      <c r="AD1836" s="2" t="str">
        <f>VLOOKUP($A1836,MA_KH!$A:$Q,MA_KH!O$1,0)</f>
        <v>TMART</v>
      </c>
      <c r="AE1836" s="2" t="str">
        <f>VLOOKUP($A1836,MA_KH!$A:$Q,MA_KH!P$1,0)</f>
        <v>CÔNG TY CỔ PHẦN T - MARTSTORES</v>
      </c>
    </row>
    <row r="1837" spans="1:31" ht="25.5" hidden="1" customHeight="1" x14ac:dyDescent="0.2">
      <c r="A1837" s="55" t="s">
        <v>22529</v>
      </c>
      <c r="B1837" s="55" t="s">
        <v>4411</v>
      </c>
      <c r="C1837" s="56">
        <v>46002</v>
      </c>
      <c r="D1837" s="55" t="s">
        <v>19665</v>
      </c>
      <c r="E1837" s="56">
        <v>46002</v>
      </c>
      <c r="F1837" s="55">
        <v>83360</v>
      </c>
      <c r="G1837" s="55" t="s">
        <v>19666</v>
      </c>
      <c r="H1837" s="57">
        <v>1050448</v>
      </c>
      <c r="I1837" s="58">
        <v>94540</v>
      </c>
      <c r="J1837" s="57">
        <v>76473</v>
      </c>
      <c r="K1837" s="57">
        <v>1032381</v>
      </c>
      <c r="L1837" s="7" t="s">
        <v>51</v>
      </c>
      <c r="M1837" s="6">
        <v>46042</v>
      </c>
      <c r="O1837" s="35">
        <f>IF(Table1[[#This Row],[Phân loại]]="Tồn đầu kỳ",Table1[[#This Row],[Tổng giá trị]],0)</f>
        <v>1032381</v>
      </c>
      <c r="P1837" s="7">
        <f>IF(Table1[[#This Row],[Số còn phải thu ĐK]]&lt;&gt;0,0,IF(Table1[[#This Row],[Phân loại]]="Bán hàng",Table1[[#This Row],[Tổng giá trị]],-Table1[[#This Row],[Tổng giá trị]]))</f>
        <v>0</v>
      </c>
      <c r="Q1837" s="35">
        <f t="shared" si="384"/>
        <v>1032381</v>
      </c>
      <c r="R1837" s="7">
        <f>Table1[[#This Row],[Số còn phải thu ĐK]]+Table1[[#This Row],[Giá Trị HD sau CK]]-Table1[[#This Row],[Số tiền đã thu]]</f>
        <v>0</v>
      </c>
      <c r="S1837" s="6">
        <f>IF(Table1[[#This Row],[Ngày hóa đơn]]&lt;&gt;"",Table1[[#This Row],[Ngày hóa đơn]],IF(Table1[[#This Row],[Ngày hạch toán]]&lt;&gt;"",Table1[[#This Row],[Ngày hạch toán]],""))</f>
        <v>46002</v>
      </c>
      <c r="T1837" s="7"/>
      <c r="U1837" s="6">
        <f>IF(Table1[[#This Row],[Ngày tính CN]]="","",S1837+T1837)</f>
        <v>46002</v>
      </c>
      <c r="V1837" s="35">
        <f ca="1">IF(Table1[[#This Row],[Hạn thanh toán]]="","",IF((U1837-NOW())&lt;0,0,(U1837-NOW())))</f>
        <v>0</v>
      </c>
      <c r="W1837" s="35"/>
      <c r="X1837" s="35" t="str">
        <f t="shared" ca="1" si="385"/>
        <v/>
      </c>
      <c r="Y1837" s="2" t="str">
        <f t="shared" si="386"/>
        <v>Đã thanh toán</v>
      </c>
      <c r="Z1837" s="51">
        <f t="shared" si="370"/>
        <v>46002</v>
      </c>
      <c r="AA1837" s="51">
        <f t="shared" si="371"/>
        <v>46042</v>
      </c>
      <c r="AD1837" s="2" t="str">
        <f>VLOOKUP($A1837,MA_KH!$A:$Q,MA_KH!O$1,0)</f>
        <v>TMART</v>
      </c>
      <c r="AE1837" s="2" t="str">
        <f>VLOOKUP($A1837,MA_KH!$A:$Q,MA_KH!P$1,0)</f>
        <v>CÔNG TY CỔ PHẦN T - MARTSTORES</v>
      </c>
    </row>
    <row r="1838" spans="1:31" ht="25.5" hidden="1" customHeight="1" x14ac:dyDescent="0.2">
      <c r="A1838" s="55" t="s">
        <v>22466</v>
      </c>
      <c r="B1838" s="55" t="s">
        <v>4257</v>
      </c>
      <c r="C1838" s="56">
        <v>46002</v>
      </c>
      <c r="D1838" s="55" t="s">
        <v>19667</v>
      </c>
      <c r="E1838" s="56">
        <v>46002</v>
      </c>
      <c r="F1838" s="55">
        <v>83361</v>
      </c>
      <c r="G1838" s="55" t="s">
        <v>19668</v>
      </c>
      <c r="H1838" s="57">
        <v>1301725</v>
      </c>
      <c r="I1838" s="58">
        <v>117155</v>
      </c>
      <c r="J1838" s="57">
        <v>94766</v>
      </c>
      <c r="K1838" s="57">
        <v>1279336</v>
      </c>
      <c r="L1838" s="7" t="s">
        <v>51</v>
      </c>
      <c r="M1838" s="6">
        <v>46042</v>
      </c>
      <c r="O1838" s="35">
        <f>IF(Table1[[#This Row],[Phân loại]]="Tồn đầu kỳ",Table1[[#This Row],[Tổng giá trị]],0)</f>
        <v>1279336</v>
      </c>
      <c r="P1838" s="7">
        <f>IF(Table1[[#This Row],[Số còn phải thu ĐK]]&lt;&gt;0,0,IF(Table1[[#This Row],[Phân loại]]="Bán hàng",Table1[[#This Row],[Tổng giá trị]],-Table1[[#This Row],[Tổng giá trị]]))</f>
        <v>0</v>
      </c>
      <c r="Q1838" s="35">
        <f t="shared" si="384"/>
        <v>1279336</v>
      </c>
      <c r="R1838" s="7">
        <f>Table1[[#This Row],[Số còn phải thu ĐK]]+Table1[[#This Row],[Giá Trị HD sau CK]]-Table1[[#This Row],[Số tiền đã thu]]</f>
        <v>0</v>
      </c>
      <c r="S1838" s="6">
        <f>IF(Table1[[#This Row],[Ngày hóa đơn]]&lt;&gt;"",Table1[[#This Row],[Ngày hóa đơn]],IF(Table1[[#This Row],[Ngày hạch toán]]&lt;&gt;"",Table1[[#This Row],[Ngày hạch toán]],""))</f>
        <v>46002</v>
      </c>
      <c r="T1838" s="7"/>
      <c r="U1838" s="6">
        <f>IF(Table1[[#This Row],[Ngày tính CN]]="","",S1838+T1838)</f>
        <v>46002</v>
      </c>
      <c r="V1838" s="35">
        <f ca="1">IF(Table1[[#This Row],[Hạn thanh toán]]="","",IF((U1838-NOW())&lt;0,0,(U1838-NOW())))</f>
        <v>0</v>
      </c>
      <c r="W1838" s="35"/>
      <c r="X1838" s="35" t="str">
        <f t="shared" ca="1" si="385"/>
        <v/>
      </c>
      <c r="Y1838" s="2" t="str">
        <f t="shared" si="386"/>
        <v>Đã thanh toán</v>
      </c>
      <c r="Z1838" s="51">
        <f t="shared" si="370"/>
        <v>46002</v>
      </c>
      <c r="AA1838" s="51">
        <f t="shared" si="371"/>
        <v>46042</v>
      </c>
      <c r="AD1838" s="2" t="str">
        <f>VLOOKUP($A1838,MA_KH!$A:$Q,MA_KH!O$1,0)</f>
        <v>TMART</v>
      </c>
      <c r="AE1838" s="2" t="str">
        <f>VLOOKUP($A1838,MA_KH!$A:$Q,MA_KH!P$1,0)</f>
        <v>CÔNG TY CỔ PHẦN T - MARTSTORES</v>
      </c>
    </row>
    <row r="1839" spans="1:31" ht="25.5" hidden="1" customHeight="1" x14ac:dyDescent="0.2">
      <c r="A1839" s="55" t="s">
        <v>22508</v>
      </c>
      <c r="B1839" s="55" t="s">
        <v>4386</v>
      </c>
      <c r="C1839" s="56">
        <v>46002</v>
      </c>
      <c r="D1839" s="55" t="s">
        <v>19669</v>
      </c>
      <c r="E1839" s="56">
        <v>46002</v>
      </c>
      <c r="F1839" s="55">
        <v>83362</v>
      </c>
      <c r="G1839" s="55" t="s">
        <v>19670</v>
      </c>
      <c r="H1839" s="57">
        <v>848291</v>
      </c>
      <c r="I1839" s="58">
        <v>76347</v>
      </c>
      <c r="J1839" s="57">
        <v>61756</v>
      </c>
      <c r="K1839" s="57">
        <v>833700</v>
      </c>
      <c r="L1839" s="7" t="s">
        <v>51</v>
      </c>
      <c r="M1839" s="6">
        <v>46042</v>
      </c>
      <c r="O1839" s="35">
        <f>IF(Table1[[#This Row],[Phân loại]]="Tồn đầu kỳ",Table1[[#This Row],[Tổng giá trị]],0)</f>
        <v>833700</v>
      </c>
      <c r="P1839" s="7">
        <f>IF(Table1[[#This Row],[Số còn phải thu ĐK]]&lt;&gt;0,0,IF(Table1[[#This Row],[Phân loại]]="Bán hàng",Table1[[#This Row],[Tổng giá trị]],-Table1[[#This Row],[Tổng giá trị]]))</f>
        <v>0</v>
      </c>
      <c r="Q1839" s="35">
        <f t="shared" si="384"/>
        <v>833700</v>
      </c>
      <c r="R1839" s="7">
        <f>Table1[[#This Row],[Số còn phải thu ĐK]]+Table1[[#This Row],[Giá Trị HD sau CK]]-Table1[[#This Row],[Số tiền đã thu]]</f>
        <v>0</v>
      </c>
      <c r="S1839" s="6">
        <f>IF(Table1[[#This Row],[Ngày hóa đơn]]&lt;&gt;"",Table1[[#This Row],[Ngày hóa đơn]],IF(Table1[[#This Row],[Ngày hạch toán]]&lt;&gt;"",Table1[[#This Row],[Ngày hạch toán]],""))</f>
        <v>46002</v>
      </c>
      <c r="T1839" s="7"/>
      <c r="U1839" s="6">
        <f>IF(Table1[[#This Row],[Ngày tính CN]]="","",S1839+T1839)</f>
        <v>46002</v>
      </c>
      <c r="V1839" s="35">
        <f ca="1">IF(Table1[[#This Row],[Hạn thanh toán]]="","",IF((U1839-NOW())&lt;0,0,(U1839-NOW())))</f>
        <v>0</v>
      </c>
      <c r="W1839" s="35"/>
      <c r="X1839" s="35" t="str">
        <f t="shared" ca="1" si="385"/>
        <v/>
      </c>
      <c r="Y1839" s="2" t="str">
        <f t="shared" si="386"/>
        <v>Đã thanh toán</v>
      </c>
      <c r="Z1839" s="51">
        <f t="shared" si="370"/>
        <v>46002</v>
      </c>
      <c r="AA1839" s="51">
        <f t="shared" si="371"/>
        <v>46042</v>
      </c>
      <c r="AD1839" s="2" t="str">
        <f>VLOOKUP($A1839,MA_KH!$A:$Q,MA_KH!O$1,0)</f>
        <v>TMART</v>
      </c>
      <c r="AE1839" s="2" t="str">
        <f>VLOOKUP($A1839,MA_KH!$A:$Q,MA_KH!P$1,0)</f>
        <v>CÔNG TY CỔ PHẦN T - MARTSTORES</v>
      </c>
    </row>
    <row r="1840" spans="1:31" ht="25.5" hidden="1" customHeight="1" x14ac:dyDescent="0.2">
      <c r="A1840" s="55" t="s">
        <v>22454</v>
      </c>
      <c r="B1840" s="55" t="s">
        <v>4216</v>
      </c>
      <c r="C1840" s="56">
        <v>46002</v>
      </c>
      <c r="D1840" s="55" t="s">
        <v>19671</v>
      </c>
      <c r="E1840" s="56">
        <v>46002</v>
      </c>
      <c r="F1840" s="55">
        <v>83363</v>
      </c>
      <c r="G1840" s="55" t="s">
        <v>19672</v>
      </c>
      <c r="H1840" s="57">
        <v>1313079</v>
      </c>
      <c r="I1840" s="58">
        <v>118177</v>
      </c>
      <c r="J1840" s="57">
        <v>95592</v>
      </c>
      <c r="K1840" s="57">
        <v>1290494</v>
      </c>
      <c r="L1840" s="7" t="s">
        <v>51</v>
      </c>
      <c r="M1840" s="6">
        <v>46042</v>
      </c>
      <c r="O1840" s="35">
        <f>IF(Table1[[#This Row],[Phân loại]]="Tồn đầu kỳ",Table1[[#This Row],[Tổng giá trị]],0)</f>
        <v>1290494</v>
      </c>
      <c r="P1840" s="7">
        <f>IF(Table1[[#This Row],[Số còn phải thu ĐK]]&lt;&gt;0,0,IF(Table1[[#This Row],[Phân loại]]="Bán hàng",Table1[[#This Row],[Tổng giá trị]],-Table1[[#This Row],[Tổng giá trị]]))</f>
        <v>0</v>
      </c>
      <c r="Q1840" s="35">
        <f t="shared" si="384"/>
        <v>1290494</v>
      </c>
      <c r="R1840" s="7">
        <f>Table1[[#This Row],[Số còn phải thu ĐK]]+Table1[[#This Row],[Giá Trị HD sau CK]]-Table1[[#This Row],[Số tiền đã thu]]</f>
        <v>0</v>
      </c>
      <c r="S1840" s="6">
        <f>IF(Table1[[#This Row],[Ngày hóa đơn]]&lt;&gt;"",Table1[[#This Row],[Ngày hóa đơn]],IF(Table1[[#This Row],[Ngày hạch toán]]&lt;&gt;"",Table1[[#This Row],[Ngày hạch toán]],""))</f>
        <v>46002</v>
      </c>
      <c r="T1840" s="7"/>
      <c r="U1840" s="6">
        <f>IF(Table1[[#This Row],[Ngày tính CN]]="","",S1840+T1840)</f>
        <v>46002</v>
      </c>
      <c r="V1840" s="35">
        <f ca="1">IF(Table1[[#This Row],[Hạn thanh toán]]="","",IF((U1840-NOW())&lt;0,0,(U1840-NOW())))</f>
        <v>0</v>
      </c>
      <c r="W1840" s="35"/>
      <c r="X1840" s="35" t="str">
        <f t="shared" ca="1" si="385"/>
        <v/>
      </c>
      <c r="Y1840" s="2" t="str">
        <f t="shared" si="386"/>
        <v>Đã thanh toán</v>
      </c>
      <c r="Z1840" s="51">
        <f t="shared" si="370"/>
        <v>46002</v>
      </c>
      <c r="AA1840" s="51">
        <f t="shared" si="371"/>
        <v>46042</v>
      </c>
      <c r="AD1840" s="2" t="str">
        <f>VLOOKUP($A1840,MA_KH!$A:$Q,MA_KH!O$1,0)</f>
        <v>TMART</v>
      </c>
      <c r="AE1840" s="2" t="str">
        <f>VLOOKUP($A1840,MA_KH!$A:$Q,MA_KH!P$1,0)</f>
        <v>CÔNG TY CỔ PHẦN T - MARTSTORES</v>
      </c>
    </row>
    <row r="1841" spans="1:31" ht="25.5" hidden="1" customHeight="1" x14ac:dyDescent="0.2">
      <c r="A1841" s="55" t="s">
        <v>22534</v>
      </c>
      <c r="B1841" s="55" t="s">
        <v>4097</v>
      </c>
      <c r="C1841" s="56">
        <v>46002</v>
      </c>
      <c r="D1841" s="55" t="s">
        <v>19673</v>
      </c>
      <c r="E1841" s="56">
        <v>46002</v>
      </c>
      <c r="F1841" s="55">
        <v>83364</v>
      </c>
      <c r="G1841" s="55" t="s">
        <v>19674</v>
      </c>
      <c r="H1841" s="57">
        <v>540440</v>
      </c>
      <c r="I1841" s="58">
        <v>48640</v>
      </c>
      <c r="J1841" s="57">
        <v>39344</v>
      </c>
      <c r="K1841" s="57">
        <v>531144</v>
      </c>
      <c r="L1841" s="7" t="s">
        <v>51</v>
      </c>
      <c r="M1841" s="6">
        <v>46042</v>
      </c>
      <c r="O1841" s="35">
        <f>IF(Table1[[#This Row],[Phân loại]]="Tồn đầu kỳ",Table1[[#This Row],[Tổng giá trị]],0)</f>
        <v>531144</v>
      </c>
      <c r="P1841" s="7">
        <f>IF(Table1[[#This Row],[Số còn phải thu ĐK]]&lt;&gt;0,0,IF(Table1[[#This Row],[Phân loại]]="Bán hàng",Table1[[#This Row],[Tổng giá trị]],-Table1[[#This Row],[Tổng giá trị]]))</f>
        <v>0</v>
      </c>
      <c r="Q1841" s="35">
        <f t="shared" si="384"/>
        <v>531144</v>
      </c>
      <c r="R1841" s="7">
        <f>Table1[[#This Row],[Số còn phải thu ĐK]]+Table1[[#This Row],[Giá Trị HD sau CK]]-Table1[[#This Row],[Số tiền đã thu]]</f>
        <v>0</v>
      </c>
      <c r="S1841" s="6">
        <f>IF(Table1[[#This Row],[Ngày hóa đơn]]&lt;&gt;"",Table1[[#This Row],[Ngày hóa đơn]],IF(Table1[[#This Row],[Ngày hạch toán]]&lt;&gt;"",Table1[[#This Row],[Ngày hạch toán]],""))</f>
        <v>46002</v>
      </c>
      <c r="T1841" s="7"/>
      <c r="U1841" s="6">
        <f>IF(Table1[[#This Row],[Ngày tính CN]]="","",S1841+T1841)</f>
        <v>46002</v>
      </c>
      <c r="V1841" s="35">
        <f ca="1">IF(Table1[[#This Row],[Hạn thanh toán]]="","",IF((U1841-NOW())&lt;0,0,(U1841-NOW())))</f>
        <v>0</v>
      </c>
      <c r="W1841" s="35"/>
      <c r="X1841" s="35" t="str">
        <f t="shared" ca="1" si="385"/>
        <v/>
      </c>
      <c r="Y1841" s="2" t="str">
        <f t="shared" si="386"/>
        <v>Đã thanh toán</v>
      </c>
      <c r="Z1841" s="51">
        <f t="shared" si="370"/>
        <v>46002</v>
      </c>
      <c r="AA1841" s="51">
        <f t="shared" si="371"/>
        <v>46042</v>
      </c>
      <c r="AD1841" s="2" t="str">
        <f>VLOOKUP($A1841,MA_KH!$A:$Q,MA_KH!O$1,0)</f>
        <v>TMART</v>
      </c>
      <c r="AE1841" s="2" t="str">
        <f>VLOOKUP($A1841,MA_KH!$A:$Q,MA_KH!P$1,0)</f>
        <v>CÔNG TY CỔ PHẦN T - MARTSTORES</v>
      </c>
    </row>
    <row r="1842" spans="1:31" ht="25.5" hidden="1" customHeight="1" x14ac:dyDescent="0.2">
      <c r="A1842" s="55" t="s">
        <v>22498</v>
      </c>
      <c r="B1842" s="55" t="s">
        <v>4101</v>
      </c>
      <c r="C1842" s="56">
        <v>46002</v>
      </c>
      <c r="D1842" s="55" t="s">
        <v>19675</v>
      </c>
      <c r="E1842" s="56">
        <v>46002</v>
      </c>
      <c r="F1842" s="55">
        <v>83365</v>
      </c>
      <c r="G1842" s="55" t="s">
        <v>19676</v>
      </c>
      <c r="H1842" s="57">
        <v>645290</v>
      </c>
      <c r="I1842" s="58">
        <v>58077</v>
      </c>
      <c r="J1842" s="57">
        <v>46977</v>
      </c>
      <c r="K1842" s="57">
        <v>634190</v>
      </c>
      <c r="L1842" s="7" t="s">
        <v>51</v>
      </c>
      <c r="M1842" s="6">
        <v>46042</v>
      </c>
      <c r="O1842" s="35">
        <f>IF(Table1[[#This Row],[Phân loại]]="Tồn đầu kỳ",Table1[[#This Row],[Tổng giá trị]],0)</f>
        <v>634190</v>
      </c>
      <c r="P1842" s="7">
        <f>IF(Table1[[#This Row],[Số còn phải thu ĐK]]&lt;&gt;0,0,IF(Table1[[#This Row],[Phân loại]]="Bán hàng",Table1[[#This Row],[Tổng giá trị]],-Table1[[#This Row],[Tổng giá trị]]))</f>
        <v>0</v>
      </c>
      <c r="Q1842" s="35">
        <f t="shared" si="384"/>
        <v>634190</v>
      </c>
      <c r="R1842" s="7">
        <f>Table1[[#This Row],[Số còn phải thu ĐK]]+Table1[[#This Row],[Giá Trị HD sau CK]]-Table1[[#This Row],[Số tiền đã thu]]</f>
        <v>0</v>
      </c>
      <c r="S1842" s="6">
        <f>IF(Table1[[#This Row],[Ngày hóa đơn]]&lt;&gt;"",Table1[[#This Row],[Ngày hóa đơn]],IF(Table1[[#This Row],[Ngày hạch toán]]&lt;&gt;"",Table1[[#This Row],[Ngày hạch toán]],""))</f>
        <v>46002</v>
      </c>
      <c r="T1842" s="7"/>
      <c r="U1842" s="6">
        <f>IF(Table1[[#This Row],[Ngày tính CN]]="","",S1842+T1842)</f>
        <v>46002</v>
      </c>
      <c r="V1842" s="35">
        <f ca="1">IF(Table1[[#This Row],[Hạn thanh toán]]="","",IF((U1842-NOW())&lt;0,0,(U1842-NOW())))</f>
        <v>0</v>
      </c>
      <c r="W1842" s="35"/>
      <c r="X1842" s="35" t="str">
        <f t="shared" ca="1" si="385"/>
        <v/>
      </c>
      <c r="Y1842" s="2" t="str">
        <f t="shared" si="386"/>
        <v>Đã thanh toán</v>
      </c>
      <c r="Z1842" s="51">
        <f t="shared" si="370"/>
        <v>46002</v>
      </c>
      <c r="AA1842" s="51">
        <f t="shared" si="371"/>
        <v>46042</v>
      </c>
      <c r="AD1842" s="2" t="str">
        <f>VLOOKUP($A1842,MA_KH!$A:$Q,MA_KH!O$1,0)</f>
        <v>TMART</v>
      </c>
      <c r="AE1842" s="2" t="str">
        <f>VLOOKUP($A1842,MA_KH!$A:$Q,MA_KH!P$1,0)</f>
        <v>CÔNG TY CỔ PHẦN T - MARTSTORES</v>
      </c>
    </row>
    <row r="1843" spans="1:31" ht="25.5" hidden="1" customHeight="1" x14ac:dyDescent="0.2">
      <c r="A1843" s="55" t="s">
        <v>22497</v>
      </c>
      <c r="B1843" s="55" t="s">
        <v>4336</v>
      </c>
      <c r="C1843" s="56">
        <v>46002</v>
      </c>
      <c r="D1843" s="55" t="s">
        <v>19677</v>
      </c>
      <c r="E1843" s="56">
        <v>46002</v>
      </c>
      <c r="F1843" s="55">
        <v>83366</v>
      </c>
      <c r="G1843" s="55" t="s">
        <v>19678</v>
      </c>
      <c r="H1843" s="57">
        <v>893138</v>
      </c>
      <c r="I1843" s="58">
        <v>80383</v>
      </c>
      <c r="J1843" s="57">
        <v>65020</v>
      </c>
      <c r="K1843" s="57">
        <v>877775</v>
      </c>
      <c r="L1843" s="7" t="s">
        <v>51</v>
      </c>
      <c r="M1843" s="6">
        <v>46042</v>
      </c>
      <c r="O1843" s="35">
        <f>IF(Table1[[#This Row],[Phân loại]]="Tồn đầu kỳ",Table1[[#This Row],[Tổng giá trị]],0)</f>
        <v>877775</v>
      </c>
      <c r="P1843" s="7">
        <f>IF(Table1[[#This Row],[Số còn phải thu ĐK]]&lt;&gt;0,0,IF(Table1[[#This Row],[Phân loại]]="Bán hàng",Table1[[#This Row],[Tổng giá trị]],-Table1[[#This Row],[Tổng giá trị]]))</f>
        <v>0</v>
      </c>
      <c r="Q1843" s="35">
        <f t="shared" si="384"/>
        <v>877775</v>
      </c>
      <c r="R1843" s="7">
        <f>Table1[[#This Row],[Số còn phải thu ĐK]]+Table1[[#This Row],[Giá Trị HD sau CK]]-Table1[[#This Row],[Số tiền đã thu]]</f>
        <v>0</v>
      </c>
      <c r="S1843" s="6">
        <f>IF(Table1[[#This Row],[Ngày hóa đơn]]&lt;&gt;"",Table1[[#This Row],[Ngày hóa đơn]],IF(Table1[[#This Row],[Ngày hạch toán]]&lt;&gt;"",Table1[[#This Row],[Ngày hạch toán]],""))</f>
        <v>46002</v>
      </c>
      <c r="T1843" s="7"/>
      <c r="U1843" s="6">
        <f>IF(Table1[[#This Row],[Ngày tính CN]]="","",S1843+T1843)</f>
        <v>46002</v>
      </c>
      <c r="V1843" s="35">
        <f ca="1">IF(Table1[[#This Row],[Hạn thanh toán]]="","",IF((U1843-NOW())&lt;0,0,(U1843-NOW())))</f>
        <v>0</v>
      </c>
      <c r="W1843" s="35"/>
      <c r="X1843" s="35" t="str">
        <f t="shared" ca="1" si="385"/>
        <v/>
      </c>
      <c r="Y1843" s="2" t="str">
        <f t="shared" si="386"/>
        <v>Đã thanh toán</v>
      </c>
      <c r="Z1843" s="51">
        <f t="shared" si="370"/>
        <v>46002</v>
      </c>
      <c r="AA1843" s="51">
        <f t="shared" si="371"/>
        <v>46042</v>
      </c>
      <c r="AD1843" s="2" t="str">
        <f>VLOOKUP($A1843,MA_KH!$A:$Q,MA_KH!O$1,0)</f>
        <v>TMART</v>
      </c>
      <c r="AE1843" s="2" t="str">
        <f>VLOOKUP($A1843,MA_KH!$A:$Q,MA_KH!P$1,0)</f>
        <v>CÔNG TY CỔ PHẦN T - MARTSTORES</v>
      </c>
    </row>
    <row r="1844" spans="1:31" ht="25.5" hidden="1" customHeight="1" x14ac:dyDescent="0.2">
      <c r="A1844" s="55" t="s">
        <v>22474</v>
      </c>
      <c r="B1844" s="55" t="s">
        <v>4217</v>
      </c>
      <c r="C1844" s="56">
        <v>46002</v>
      </c>
      <c r="D1844" s="55" t="s">
        <v>19679</v>
      </c>
      <c r="E1844" s="56">
        <v>46002</v>
      </c>
      <c r="F1844" s="55">
        <v>83367</v>
      </c>
      <c r="G1844" s="55" t="s">
        <v>19680</v>
      </c>
      <c r="H1844" s="57">
        <v>1368189</v>
      </c>
      <c r="I1844" s="58">
        <v>123138</v>
      </c>
      <c r="J1844" s="57">
        <v>99604</v>
      </c>
      <c r="K1844" s="57">
        <v>1344655</v>
      </c>
      <c r="L1844" s="7" t="s">
        <v>51</v>
      </c>
      <c r="M1844" s="6">
        <v>46042</v>
      </c>
      <c r="O1844" s="35">
        <f>IF(Table1[[#This Row],[Phân loại]]="Tồn đầu kỳ",Table1[[#This Row],[Tổng giá trị]],0)</f>
        <v>1344655</v>
      </c>
      <c r="P1844" s="7">
        <f>IF(Table1[[#This Row],[Số còn phải thu ĐK]]&lt;&gt;0,0,IF(Table1[[#This Row],[Phân loại]]="Bán hàng",Table1[[#This Row],[Tổng giá trị]],-Table1[[#This Row],[Tổng giá trị]]))</f>
        <v>0</v>
      </c>
      <c r="Q1844" s="35">
        <f t="shared" si="384"/>
        <v>1344655</v>
      </c>
      <c r="R1844" s="7">
        <f>Table1[[#This Row],[Số còn phải thu ĐK]]+Table1[[#This Row],[Giá Trị HD sau CK]]-Table1[[#This Row],[Số tiền đã thu]]</f>
        <v>0</v>
      </c>
      <c r="S1844" s="6">
        <f>IF(Table1[[#This Row],[Ngày hóa đơn]]&lt;&gt;"",Table1[[#This Row],[Ngày hóa đơn]],IF(Table1[[#This Row],[Ngày hạch toán]]&lt;&gt;"",Table1[[#This Row],[Ngày hạch toán]],""))</f>
        <v>46002</v>
      </c>
      <c r="T1844" s="7"/>
      <c r="U1844" s="6">
        <f>IF(Table1[[#This Row],[Ngày tính CN]]="","",S1844+T1844)</f>
        <v>46002</v>
      </c>
      <c r="V1844" s="35">
        <f ca="1">IF(Table1[[#This Row],[Hạn thanh toán]]="","",IF((U1844-NOW())&lt;0,0,(U1844-NOW())))</f>
        <v>0</v>
      </c>
      <c r="W1844" s="35"/>
      <c r="X1844" s="35" t="str">
        <f t="shared" ca="1" si="385"/>
        <v/>
      </c>
      <c r="Y1844" s="2" t="str">
        <f t="shared" si="386"/>
        <v>Đã thanh toán</v>
      </c>
      <c r="Z1844" s="51">
        <f t="shared" si="370"/>
        <v>46002</v>
      </c>
      <c r="AA1844" s="51">
        <f t="shared" si="371"/>
        <v>46042</v>
      </c>
      <c r="AD1844" s="2" t="str">
        <f>VLOOKUP($A1844,MA_KH!$A:$Q,MA_KH!O$1,0)</f>
        <v>TMART</v>
      </c>
      <c r="AE1844" s="2" t="str">
        <f>VLOOKUP($A1844,MA_KH!$A:$Q,MA_KH!P$1,0)</f>
        <v>CÔNG TY CỔ PHẦN T - MARTSTORES</v>
      </c>
    </row>
    <row r="1845" spans="1:31" ht="25.5" hidden="1" customHeight="1" x14ac:dyDescent="0.2">
      <c r="A1845" s="55" t="s">
        <v>22521</v>
      </c>
      <c r="B1845" s="55" t="s">
        <v>4164</v>
      </c>
      <c r="C1845" s="56">
        <v>46002</v>
      </c>
      <c r="D1845" s="55" t="s">
        <v>19681</v>
      </c>
      <c r="E1845" s="56">
        <v>46002</v>
      </c>
      <c r="F1845" s="55">
        <v>83368</v>
      </c>
      <c r="G1845" s="55" t="s">
        <v>19682</v>
      </c>
      <c r="H1845" s="57">
        <v>496497</v>
      </c>
      <c r="I1845" s="58">
        <v>44685</v>
      </c>
      <c r="J1845" s="57">
        <v>36145</v>
      </c>
      <c r="K1845" s="57">
        <v>487957</v>
      </c>
      <c r="L1845" s="7" t="s">
        <v>51</v>
      </c>
      <c r="M1845" s="6">
        <v>46042</v>
      </c>
      <c r="O1845" s="35">
        <f>IF(Table1[[#This Row],[Phân loại]]="Tồn đầu kỳ",Table1[[#This Row],[Tổng giá trị]],0)</f>
        <v>487957</v>
      </c>
      <c r="P1845" s="7">
        <f>IF(Table1[[#This Row],[Số còn phải thu ĐK]]&lt;&gt;0,0,IF(Table1[[#This Row],[Phân loại]]="Bán hàng",Table1[[#This Row],[Tổng giá trị]],-Table1[[#This Row],[Tổng giá trị]]))</f>
        <v>0</v>
      </c>
      <c r="Q1845" s="35">
        <f t="shared" si="384"/>
        <v>487957</v>
      </c>
      <c r="R1845" s="7">
        <f>Table1[[#This Row],[Số còn phải thu ĐK]]+Table1[[#This Row],[Giá Trị HD sau CK]]-Table1[[#This Row],[Số tiền đã thu]]</f>
        <v>0</v>
      </c>
      <c r="S1845" s="6">
        <f>IF(Table1[[#This Row],[Ngày hóa đơn]]&lt;&gt;"",Table1[[#This Row],[Ngày hóa đơn]],IF(Table1[[#This Row],[Ngày hạch toán]]&lt;&gt;"",Table1[[#This Row],[Ngày hạch toán]],""))</f>
        <v>46002</v>
      </c>
      <c r="T1845" s="7"/>
      <c r="U1845" s="6">
        <f>IF(Table1[[#This Row],[Ngày tính CN]]="","",S1845+T1845)</f>
        <v>46002</v>
      </c>
      <c r="V1845" s="35">
        <f ca="1">IF(Table1[[#This Row],[Hạn thanh toán]]="","",IF((U1845-NOW())&lt;0,0,(U1845-NOW())))</f>
        <v>0</v>
      </c>
      <c r="W1845" s="35"/>
      <c r="X1845" s="35" t="str">
        <f t="shared" ca="1" si="385"/>
        <v/>
      </c>
      <c r="Y1845" s="2" t="str">
        <f t="shared" si="386"/>
        <v>Đã thanh toán</v>
      </c>
      <c r="Z1845" s="51">
        <f t="shared" si="370"/>
        <v>46002</v>
      </c>
      <c r="AA1845" s="51">
        <f t="shared" si="371"/>
        <v>46042</v>
      </c>
      <c r="AD1845" s="2" t="str">
        <f>VLOOKUP($A1845,MA_KH!$A:$Q,MA_KH!O$1,0)</f>
        <v>TMART</v>
      </c>
      <c r="AE1845" s="2" t="str">
        <f>VLOOKUP($A1845,MA_KH!$A:$Q,MA_KH!P$1,0)</f>
        <v>CÔNG TY CỔ PHẦN T - MARTSTORES</v>
      </c>
    </row>
    <row r="1846" spans="1:31" ht="25.5" hidden="1" customHeight="1" x14ac:dyDescent="0.2">
      <c r="A1846" s="55" t="s">
        <v>22483</v>
      </c>
      <c r="B1846" s="55" t="s">
        <v>4220</v>
      </c>
      <c r="C1846" s="56">
        <v>46002</v>
      </c>
      <c r="D1846" s="55" t="s">
        <v>19683</v>
      </c>
      <c r="E1846" s="56">
        <v>46002</v>
      </c>
      <c r="F1846" s="55">
        <v>83369</v>
      </c>
      <c r="G1846" s="55" t="s">
        <v>19684</v>
      </c>
      <c r="H1846" s="57">
        <v>1429774</v>
      </c>
      <c r="I1846" s="58">
        <v>128681</v>
      </c>
      <c r="J1846" s="57">
        <v>104087</v>
      </c>
      <c r="K1846" s="57">
        <v>1405180</v>
      </c>
      <c r="L1846" s="7" t="s">
        <v>51</v>
      </c>
      <c r="M1846" s="6">
        <v>46042</v>
      </c>
      <c r="O1846" s="35">
        <f>IF(Table1[[#This Row],[Phân loại]]="Tồn đầu kỳ",Table1[[#This Row],[Tổng giá trị]],0)</f>
        <v>1405180</v>
      </c>
      <c r="P1846" s="7">
        <f>IF(Table1[[#This Row],[Số còn phải thu ĐK]]&lt;&gt;0,0,IF(Table1[[#This Row],[Phân loại]]="Bán hàng",Table1[[#This Row],[Tổng giá trị]],-Table1[[#This Row],[Tổng giá trị]]))</f>
        <v>0</v>
      </c>
      <c r="Q1846" s="35">
        <f t="shared" si="384"/>
        <v>1405180</v>
      </c>
      <c r="R1846" s="7">
        <f>Table1[[#This Row],[Số còn phải thu ĐK]]+Table1[[#This Row],[Giá Trị HD sau CK]]-Table1[[#This Row],[Số tiền đã thu]]</f>
        <v>0</v>
      </c>
      <c r="S1846" s="6">
        <f>IF(Table1[[#This Row],[Ngày hóa đơn]]&lt;&gt;"",Table1[[#This Row],[Ngày hóa đơn]],IF(Table1[[#This Row],[Ngày hạch toán]]&lt;&gt;"",Table1[[#This Row],[Ngày hạch toán]],""))</f>
        <v>46002</v>
      </c>
      <c r="T1846" s="7"/>
      <c r="U1846" s="6">
        <f>IF(Table1[[#This Row],[Ngày tính CN]]="","",S1846+T1846)</f>
        <v>46002</v>
      </c>
      <c r="V1846" s="35">
        <f ca="1">IF(Table1[[#This Row],[Hạn thanh toán]]="","",IF((U1846-NOW())&lt;0,0,(U1846-NOW())))</f>
        <v>0</v>
      </c>
      <c r="W1846" s="35"/>
      <c r="X1846" s="35" t="str">
        <f t="shared" ca="1" si="385"/>
        <v/>
      </c>
      <c r="Y1846" s="2" t="str">
        <f t="shared" si="386"/>
        <v>Đã thanh toán</v>
      </c>
      <c r="Z1846" s="51">
        <f t="shared" si="370"/>
        <v>46002</v>
      </c>
      <c r="AA1846" s="51">
        <f t="shared" si="371"/>
        <v>46042</v>
      </c>
      <c r="AD1846" s="2" t="str">
        <f>VLOOKUP($A1846,MA_KH!$A:$Q,MA_KH!O$1,0)</f>
        <v>TMART</v>
      </c>
      <c r="AE1846" s="2" t="str">
        <f>VLOOKUP($A1846,MA_KH!$A:$Q,MA_KH!P$1,0)</f>
        <v>CÔNG TY CỔ PHẦN T - MARTSTORES</v>
      </c>
    </row>
    <row r="1847" spans="1:31" ht="25.5" hidden="1" customHeight="1" x14ac:dyDescent="0.2">
      <c r="A1847" s="55" t="s">
        <v>22449</v>
      </c>
      <c r="B1847" s="55" t="s">
        <v>4221</v>
      </c>
      <c r="C1847" s="56">
        <v>46002</v>
      </c>
      <c r="D1847" s="55" t="s">
        <v>19685</v>
      </c>
      <c r="E1847" s="56">
        <v>46002</v>
      </c>
      <c r="F1847" s="55">
        <v>83370</v>
      </c>
      <c r="G1847" s="55" t="s">
        <v>19686</v>
      </c>
      <c r="H1847" s="57">
        <v>773307</v>
      </c>
      <c r="I1847" s="58">
        <v>69598</v>
      </c>
      <c r="J1847" s="57">
        <v>56297</v>
      </c>
      <c r="K1847" s="57">
        <v>760006</v>
      </c>
      <c r="L1847" s="7" t="s">
        <v>51</v>
      </c>
      <c r="M1847" s="6">
        <v>46042</v>
      </c>
      <c r="O1847" s="35">
        <f>IF(Table1[[#This Row],[Phân loại]]="Tồn đầu kỳ",Table1[[#This Row],[Tổng giá trị]],0)</f>
        <v>760006</v>
      </c>
      <c r="P1847" s="7">
        <f>IF(Table1[[#This Row],[Số còn phải thu ĐK]]&lt;&gt;0,0,IF(Table1[[#This Row],[Phân loại]]="Bán hàng",Table1[[#This Row],[Tổng giá trị]],-Table1[[#This Row],[Tổng giá trị]]))</f>
        <v>0</v>
      </c>
      <c r="Q1847" s="35">
        <f t="shared" si="384"/>
        <v>760006</v>
      </c>
      <c r="R1847" s="7">
        <f>Table1[[#This Row],[Số còn phải thu ĐK]]+Table1[[#This Row],[Giá Trị HD sau CK]]-Table1[[#This Row],[Số tiền đã thu]]</f>
        <v>0</v>
      </c>
      <c r="S1847" s="6">
        <f>IF(Table1[[#This Row],[Ngày hóa đơn]]&lt;&gt;"",Table1[[#This Row],[Ngày hóa đơn]],IF(Table1[[#This Row],[Ngày hạch toán]]&lt;&gt;"",Table1[[#This Row],[Ngày hạch toán]],""))</f>
        <v>46002</v>
      </c>
      <c r="T1847" s="7"/>
      <c r="U1847" s="6">
        <f>IF(Table1[[#This Row],[Ngày tính CN]]="","",S1847+T1847)</f>
        <v>46002</v>
      </c>
      <c r="V1847" s="35">
        <f ca="1">IF(Table1[[#This Row],[Hạn thanh toán]]="","",IF((U1847-NOW())&lt;0,0,(U1847-NOW())))</f>
        <v>0</v>
      </c>
      <c r="W1847" s="35"/>
      <c r="X1847" s="35" t="str">
        <f t="shared" ca="1" si="385"/>
        <v/>
      </c>
      <c r="Y1847" s="2" t="str">
        <f t="shared" si="386"/>
        <v>Đã thanh toán</v>
      </c>
      <c r="Z1847" s="51">
        <f t="shared" si="370"/>
        <v>46002</v>
      </c>
      <c r="AA1847" s="51">
        <f t="shared" si="371"/>
        <v>46042</v>
      </c>
      <c r="AD1847" s="2" t="str">
        <f>VLOOKUP($A1847,MA_KH!$A:$Q,MA_KH!O$1,0)</f>
        <v>TMART</v>
      </c>
      <c r="AE1847" s="2" t="str">
        <f>VLOOKUP($A1847,MA_KH!$A:$Q,MA_KH!P$1,0)</f>
        <v>CÔNG TY CỔ PHẦN T - MARTSTORES</v>
      </c>
    </row>
    <row r="1848" spans="1:31" ht="25.5" hidden="1" customHeight="1" x14ac:dyDescent="0.2">
      <c r="A1848" s="55" t="s">
        <v>22482</v>
      </c>
      <c r="B1848" s="55" t="s">
        <v>4254</v>
      </c>
      <c r="C1848" s="56">
        <v>46002</v>
      </c>
      <c r="D1848" s="55" t="s">
        <v>19687</v>
      </c>
      <c r="E1848" s="56">
        <v>46002</v>
      </c>
      <c r="F1848" s="55">
        <v>83371</v>
      </c>
      <c r="G1848" s="55" t="s">
        <v>19688</v>
      </c>
      <c r="H1848" s="57">
        <v>969041</v>
      </c>
      <c r="I1848" s="58">
        <v>87215</v>
      </c>
      <c r="J1848" s="57">
        <v>70546</v>
      </c>
      <c r="K1848" s="57">
        <v>952372</v>
      </c>
      <c r="L1848" s="7" t="s">
        <v>51</v>
      </c>
      <c r="M1848" s="6">
        <v>46042</v>
      </c>
      <c r="O1848" s="35">
        <f>IF(Table1[[#This Row],[Phân loại]]="Tồn đầu kỳ",Table1[[#This Row],[Tổng giá trị]],0)</f>
        <v>952372</v>
      </c>
      <c r="P1848" s="7">
        <f>IF(Table1[[#This Row],[Số còn phải thu ĐK]]&lt;&gt;0,0,IF(Table1[[#This Row],[Phân loại]]="Bán hàng",Table1[[#This Row],[Tổng giá trị]],-Table1[[#This Row],[Tổng giá trị]]))</f>
        <v>0</v>
      </c>
      <c r="Q1848" s="35">
        <f t="shared" si="384"/>
        <v>952372</v>
      </c>
      <c r="R1848" s="7">
        <f>Table1[[#This Row],[Số còn phải thu ĐK]]+Table1[[#This Row],[Giá Trị HD sau CK]]-Table1[[#This Row],[Số tiền đã thu]]</f>
        <v>0</v>
      </c>
      <c r="S1848" s="6">
        <f>IF(Table1[[#This Row],[Ngày hóa đơn]]&lt;&gt;"",Table1[[#This Row],[Ngày hóa đơn]],IF(Table1[[#This Row],[Ngày hạch toán]]&lt;&gt;"",Table1[[#This Row],[Ngày hạch toán]],""))</f>
        <v>46002</v>
      </c>
      <c r="T1848" s="7"/>
      <c r="U1848" s="6">
        <f>IF(Table1[[#This Row],[Ngày tính CN]]="","",S1848+T1848)</f>
        <v>46002</v>
      </c>
      <c r="V1848" s="35">
        <f ca="1">IF(Table1[[#This Row],[Hạn thanh toán]]="","",IF((U1848-NOW())&lt;0,0,(U1848-NOW())))</f>
        <v>0</v>
      </c>
      <c r="W1848" s="35"/>
      <c r="X1848" s="35" t="str">
        <f t="shared" ca="1" si="385"/>
        <v/>
      </c>
      <c r="Y1848" s="2" t="str">
        <f t="shared" si="386"/>
        <v>Đã thanh toán</v>
      </c>
      <c r="Z1848" s="51">
        <f t="shared" si="370"/>
        <v>46002</v>
      </c>
      <c r="AA1848" s="51">
        <f t="shared" si="371"/>
        <v>46042</v>
      </c>
      <c r="AD1848" s="2" t="str">
        <f>VLOOKUP($A1848,MA_KH!$A:$Q,MA_KH!O$1,0)</f>
        <v>TMART</v>
      </c>
      <c r="AE1848" s="2" t="str">
        <f>VLOOKUP($A1848,MA_KH!$A:$Q,MA_KH!P$1,0)</f>
        <v>CÔNG TY CỔ PHẦN T - MARTSTORES</v>
      </c>
    </row>
    <row r="1849" spans="1:31" ht="25.5" hidden="1" customHeight="1" x14ac:dyDescent="0.2">
      <c r="A1849" s="55" t="s">
        <v>22520</v>
      </c>
      <c r="B1849" s="55" t="s">
        <v>4228</v>
      </c>
      <c r="C1849" s="56">
        <v>46002</v>
      </c>
      <c r="D1849" s="55" t="s">
        <v>19689</v>
      </c>
      <c r="E1849" s="56">
        <v>46002</v>
      </c>
      <c r="F1849" s="55">
        <v>83372</v>
      </c>
      <c r="G1849" s="55" t="s">
        <v>19690</v>
      </c>
      <c r="H1849" s="57">
        <v>1134989</v>
      </c>
      <c r="I1849" s="58">
        <v>102150</v>
      </c>
      <c r="J1849" s="57">
        <v>82627</v>
      </c>
      <c r="K1849" s="57">
        <v>1115466</v>
      </c>
      <c r="L1849" s="7" t="s">
        <v>51</v>
      </c>
      <c r="M1849" s="6">
        <v>46042</v>
      </c>
      <c r="O1849" s="35">
        <f>IF(Table1[[#This Row],[Phân loại]]="Tồn đầu kỳ",Table1[[#This Row],[Tổng giá trị]],0)</f>
        <v>1115466</v>
      </c>
      <c r="P1849" s="7">
        <f>IF(Table1[[#This Row],[Số còn phải thu ĐK]]&lt;&gt;0,0,IF(Table1[[#This Row],[Phân loại]]="Bán hàng",Table1[[#This Row],[Tổng giá trị]],-Table1[[#This Row],[Tổng giá trị]]))</f>
        <v>0</v>
      </c>
      <c r="Q1849" s="35">
        <f t="shared" si="384"/>
        <v>1115466</v>
      </c>
      <c r="R1849" s="7">
        <f>Table1[[#This Row],[Số còn phải thu ĐK]]+Table1[[#This Row],[Giá Trị HD sau CK]]-Table1[[#This Row],[Số tiền đã thu]]</f>
        <v>0</v>
      </c>
      <c r="S1849" s="6">
        <f>IF(Table1[[#This Row],[Ngày hóa đơn]]&lt;&gt;"",Table1[[#This Row],[Ngày hóa đơn]],IF(Table1[[#This Row],[Ngày hạch toán]]&lt;&gt;"",Table1[[#This Row],[Ngày hạch toán]],""))</f>
        <v>46002</v>
      </c>
      <c r="T1849" s="7"/>
      <c r="U1849" s="6">
        <f>IF(Table1[[#This Row],[Ngày tính CN]]="","",S1849+T1849)</f>
        <v>46002</v>
      </c>
      <c r="V1849" s="35">
        <f ca="1">IF(Table1[[#This Row],[Hạn thanh toán]]="","",IF((U1849-NOW())&lt;0,0,(U1849-NOW())))</f>
        <v>0</v>
      </c>
      <c r="W1849" s="35"/>
      <c r="X1849" s="35" t="str">
        <f t="shared" ca="1" si="385"/>
        <v/>
      </c>
      <c r="Y1849" s="2" t="str">
        <f t="shared" si="386"/>
        <v>Đã thanh toán</v>
      </c>
      <c r="Z1849" s="51">
        <f t="shared" si="370"/>
        <v>46002</v>
      </c>
      <c r="AA1849" s="51">
        <f t="shared" si="371"/>
        <v>46042</v>
      </c>
      <c r="AD1849" s="2" t="str">
        <f>VLOOKUP($A1849,MA_KH!$A:$Q,MA_KH!O$1,0)</f>
        <v>TMART</v>
      </c>
      <c r="AE1849" s="2" t="str">
        <f>VLOOKUP($A1849,MA_KH!$A:$Q,MA_KH!P$1,0)</f>
        <v>CÔNG TY CỔ PHẦN T - MARTSTORES</v>
      </c>
    </row>
    <row r="1850" spans="1:31" ht="25.5" hidden="1" customHeight="1" x14ac:dyDescent="0.2">
      <c r="A1850" s="55" t="s">
        <v>22481</v>
      </c>
      <c r="B1850" s="55" t="s">
        <v>4291</v>
      </c>
      <c r="C1850" s="56">
        <v>46002</v>
      </c>
      <c r="D1850" s="55" t="s">
        <v>19691</v>
      </c>
      <c r="E1850" s="56">
        <v>46002</v>
      </c>
      <c r="F1850" s="55">
        <v>83373</v>
      </c>
      <c r="G1850" s="55" t="s">
        <v>19692</v>
      </c>
      <c r="H1850" s="57">
        <v>899984</v>
      </c>
      <c r="I1850" s="58">
        <v>80999</v>
      </c>
      <c r="J1850" s="57">
        <v>65519</v>
      </c>
      <c r="K1850" s="57">
        <v>884504</v>
      </c>
      <c r="L1850" s="7" t="s">
        <v>51</v>
      </c>
      <c r="M1850" s="6">
        <v>46042</v>
      </c>
      <c r="O1850" s="35">
        <f>IF(Table1[[#This Row],[Phân loại]]="Tồn đầu kỳ",Table1[[#This Row],[Tổng giá trị]],0)</f>
        <v>884504</v>
      </c>
      <c r="P1850" s="7">
        <f>IF(Table1[[#This Row],[Số còn phải thu ĐK]]&lt;&gt;0,0,IF(Table1[[#This Row],[Phân loại]]="Bán hàng",Table1[[#This Row],[Tổng giá trị]],-Table1[[#This Row],[Tổng giá trị]]))</f>
        <v>0</v>
      </c>
      <c r="Q1850" s="35">
        <f t="shared" si="384"/>
        <v>884504</v>
      </c>
      <c r="R1850" s="7">
        <f>Table1[[#This Row],[Số còn phải thu ĐK]]+Table1[[#This Row],[Giá Trị HD sau CK]]-Table1[[#This Row],[Số tiền đã thu]]</f>
        <v>0</v>
      </c>
      <c r="S1850" s="6">
        <f>IF(Table1[[#This Row],[Ngày hóa đơn]]&lt;&gt;"",Table1[[#This Row],[Ngày hóa đơn]],IF(Table1[[#This Row],[Ngày hạch toán]]&lt;&gt;"",Table1[[#This Row],[Ngày hạch toán]],""))</f>
        <v>46002</v>
      </c>
      <c r="T1850" s="7"/>
      <c r="U1850" s="6">
        <f>IF(Table1[[#This Row],[Ngày tính CN]]="","",S1850+T1850)</f>
        <v>46002</v>
      </c>
      <c r="V1850" s="35">
        <f ca="1">IF(Table1[[#This Row],[Hạn thanh toán]]="","",IF((U1850-NOW())&lt;0,0,(U1850-NOW())))</f>
        <v>0</v>
      </c>
      <c r="W1850" s="35"/>
      <c r="X1850" s="35" t="str">
        <f t="shared" ca="1" si="385"/>
        <v/>
      </c>
      <c r="Y1850" s="2" t="str">
        <f t="shared" si="386"/>
        <v>Đã thanh toán</v>
      </c>
      <c r="Z1850" s="51">
        <f t="shared" si="370"/>
        <v>46002</v>
      </c>
      <c r="AA1850" s="51">
        <f t="shared" si="371"/>
        <v>46042</v>
      </c>
      <c r="AD1850" s="2" t="str">
        <f>VLOOKUP($A1850,MA_KH!$A:$Q,MA_KH!O$1,0)</f>
        <v>TMART</v>
      </c>
      <c r="AE1850" s="2" t="str">
        <f>VLOOKUP($A1850,MA_KH!$A:$Q,MA_KH!P$1,0)</f>
        <v>CÔNG TY CỔ PHẦN T - MARTSTORES</v>
      </c>
    </row>
    <row r="1851" spans="1:31" ht="25.5" hidden="1" customHeight="1" x14ac:dyDescent="0.2">
      <c r="A1851" s="55" t="s">
        <v>22480</v>
      </c>
      <c r="B1851" s="55" t="s">
        <v>4222</v>
      </c>
      <c r="C1851" s="56">
        <v>46002</v>
      </c>
      <c r="D1851" s="55" t="s">
        <v>19693</v>
      </c>
      <c r="E1851" s="56">
        <v>46002</v>
      </c>
      <c r="F1851" s="55">
        <v>83374</v>
      </c>
      <c r="G1851" s="55" t="s">
        <v>19694</v>
      </c>
      <c r="H1851" s="57">
        <v>1142793</v>
      </c>
      <c r="I1851" s="58">
        <v>102852</v>
      </c>
      <c r="J1851" s="57">
        <v>83195</v>
      </c>
      <c r="K1851" s="57">
        <v>1123136</v>
      </c>
      <c r="L1851" s="7" t="s">
        <v>51</v>
      </c>
      <c r="M1851" s="6">
        <v>46042</v>
      </c>
      <c r="O1851" s="35">
        <f>IF(Table1[[#This Row],[Phân loại]]="Tồn đầu kỳ",Table1[[#This Row],[Tổng giá trị]],0)</f>
        <v>1123136</v>
      </c>
      <c r="P1851" s="7">
        <f>IF(Table1[[#This Row],[Số còn phải thu ĐK]]&lt;&gt;0,0,IF(Table1[[#This Row],[Phân loại]]="Bán hàng",Table1[[#This Row],[Tổng giá trị]],-Table1[[#This Row],[Tổng giá trị]]))</f>
        <v>0</v>
      </c>
      <c r="Q1851" s="35">
        <f t="shared" si="384"/>
        <v>1123136</v>
      </c>
      <c r="R1851" s="7">
        <f>Table1[[#This Row],[Số còn phải thu ĐK]]+Table1[[#This Row],[Giá Trị HD sau CK]]-Table1[[#This Row],[Số tiền đã thu]]</f>
        <v>0</v>
      </c>
      <c r="S1851" s="6">
        <f>IF(Table1[[#This Row],[Ngày hóa đơn]]&lt;&gt;"",Table1[[#This Row],[Ngày hóa đơn]],IF(Table1[[#This Row],[Ngày hạch toán]]&lt;&gt;"",Table1[[#This Row],[Ngày hạch toán]],""))</f>
        <v>46002</v>
      </c>
      <c r="T1851" s="7"/>
      <c r="U1851" s="6">
        <f>IF(Table1[[#This Row],[Ngày tính CN]]="","",S1851+T1851)</f>
        <v>46002</v>
      </c>
      <c r="V1851" s="35">
        <f ca="1">IF(Table1[[#This Row],[Hạn thanh toán]]="","",IF((U1851-NOW())&lt;0,0,(U1851-NOW())))</f>
        <v>0</v>
      </c>
      <c r="W1851" s="35"/>
      <c r="X1851" s="35" t="str">
        <f t="shared" ca="1" si="385"/>
        <v/>
      </c>
      <c r="Y1851" s="2" t="str">
        <f t="shared" si="386"/>
        <v>Đã thanh toán</v>
      </c>
      <c r="Z1851" s="51">
        <f t="shared" si="370"/>
        <v>46002</v>
      </c>
      <c r="AA1851" s="51">
        <f t="shared" si="371"/>
        <v>46042</v>
      </c>
      <c r="AD1851" s="2" t="str">
        <f>VLOOKUP($A1851,MA_KH!$A:$Q,MA_KH!O$1,0)</f>
        <v>TMART</v>
      </c>
      <c r="AE1851" s="2" t="str">
        <f>VLOOKUP($A1851,MA_KH!$A:$Q,MA_KH!P$1,0)</f>
        <v>CÔNG TY CỔ PHẦN T - MARTSTORES</v>
      </c>
    </row>
    <row r="1852" spans="1:31" ht="25.5" hidden="1" customHeight="1" x14ac:dyDescent="0.2">
      <c r="A1852" s="55" t="s">
        <v>22446</v>
      </c>
      <c r="B1852" s="55" t="s">
        <v>4212</v>
      </c>
      <c r="C1852" s="56">
        <v>46002</v>
      </c>
      <c r="D1852" s="55" t="s">
        <v>19695</v>
      </c>
      <c r="E1852" s="56">
        <v>46002</v>
      </c>
      <c r="F1852" s="55">
        <v>83375</v>
      </c>
      <c r="G1852" s="55" t="s">
        <v>19696</v>
      </c>
      <c r="H1852" s="57">
        <v>1011834</v>
      </c>
      <c r="I1852" s="58">
        <v>91066</v>
      </c>
      <c r="J1852" s="57">
        <v>73661</v>
      </c>
      <c r="K1852" s="57">
        <v>994429</v>
      </c>
      <c r="L1852" s="7" t="s">
        <v>51</v>
      </c>
      <c r="M1852" s="6">
        <v>46042</v>
      </c>
      <c r="O1852" s="35">
        <f>IF(Table1[[#This Row],[Phân loại]]="Tồn đầu kỳ",Table1[[#This Row],[Tổng giá trị]],0)</f>
        <v>994429</v>
      </c>
      <c r="P1852" s="7">
        <f>IF(Table1[[#This Row],[Số còn phải thu ĐK]]&lt;&gt;0,0,IF(Table1[[#This Row],[Phân loại]]="Bán hàng",Table1[[#This Row],[Tổng giá trị]],-Table1[[#This Row],[Tổng giá trị]]))</f>
        <v>0</v>
      </c>
      <c r="Q1852" s="35">
        <f t="shared" si="384"/>
        <v>994429</v>
      </c>
      <c r="R1852" s="7">
        <f>Table1[[#This Row],[Số còn phải thu ĐK]]+Table1[[#This Row],[Giá Trị HD sau CK]]-Table1[[#This Row],[Số tiền đã thu]]</f>
        <v>0</v>
      </c>
      <c r="S1852" s="6">
        <f>IF(Table1[[#This Row],[Ngày hóa đơn]]&lt;&gt;"",Table1[[#This Row],[Ngày hóa đơn]],IF(Table1[[#This Row],[Ngày hạch toán]]&lt;&gt;"",Table1[[#This Row],[Ngày hạch toán]],""))</f>
        <v>46002</v>
      </c>
      <c r="T1852" s="7"/>
      <c r="U1852" s="6">
        <f>IF(Table1[[#This Row],[Ngày tính CN]]="","",S1852+T1852)</f>
        <v>46002</v>
      </c>
      <c r="V1852" s="35">
        <f ca="1">IF(Table1[[#This Row],[Hạn thanh toán]]="","",IF((U1852-NOW())&lt;0,0,(U1852-NOW())))</f>
        <v>0</v>
      </c>
      <c r="W1852" s="35"/>
      <c r="X1852" s="35" t="str">
        <f t="shared" ca="1" si="385"/>
        <v/>
      </c>
      <c r="Y1852" s="2" t="str">
        <f t="shared" si="386"/>
        <v>Đã thanh toán</v>
      </c>
      <c r="Z1852" s="51">
        <f t="shared" si="370"/>
        <v>46002</v>
      </c>
      <c r="AA1852" s="51">
        <f t="shared" si="371"/>
        <v>46042</v>
      </c>
      <c r="AD1852" s="2" t="str">
        <f>VLOOKUP($A1852,MA_KH!$A:$Q,MA_KH!O$1,0)</f>
        <v>TMART</v>
      </c>
      <c r="AE1852" s="2" t="str">
        <f>VLOOKUP($A1852,MA_KH!$A:$Q,MA_KH!P$1,0)</f>
        <v>CÔNG TY CỔ PHẦN T - MARTSTORES</v>
      </c>
    </row>
    <row r="1853" spans="1:31" ht="25.5" hidden="1" customHeight="1" x14ac:dyDescent="0.2">
      <c r="A1853" s="55" t="s">
        <v>22532</v>
      </c>
      <c r="B1853" s="55" t="s">
        <v>4261</v>
      </c>
      <c r="C1853" s="56">
        <v>46002</v>
      </c>
      <c r="D1853" s="55" t="s">
        <v>19697</v>
      </c>
      <c r="E1853" s="56">
        <v>46002</v>
      </c>
      <c r="F1853" s="55">
        <v>83376</v>
      </c>
      <c r="G1853" s="55" t="s">
        <v>19698</v>
      </c>
      <c r="H1853" s="57">
        <v>672048</v>
      </c>
      <c r="I1853" s="58">
        <v>60485</v>
      </c>
      <c r="J1853" s="57">
        <v>48925</v>
      </c>
      <c r="K1853" s="57">
        <v>660488</v>
      </c>
      <c r="L1853" s="7" t="s">
        <v>51</v>
      </c>
      <c r="M1853" s="6">
        <v>46042</v>
      </c>
      <c r="O1853" s="35">
        <f>IF(Table1[[#This Row],[Phân loại]]="Tồn đầu kỳ",Table1[[#This Row],[Tổng giá trị]],0)</f>
        <v>660488</v>
      </c>
      <c r="P1853" s="7">
        <f>IF(Table1[[#This Row],[Số còn phải thu ĐK]]&lt;&gt;0,0,IF(Table1[[#This Row],[Phân loại]]="Bán hàng",Table1[[#This Row],[Tổng giá trị]],-Table1[[#This Row],[Tổng giá trị]]))</f>
        <v>0</v>
      </c>
      <c r="Q1853" s="35">
        <f t="shared" si="384"/>
        <v>660488</v>
      </c>
      <c r="R1853" s="7">
        <f>Table1[[#This Row],[Số còn phải thu ĐK]]+Table1[[#This Row],[Giá Trị HD sau CK]]-Table1[[#This Row],[Số tiền đã thu]]</f>
        <v>0</v>
      </c>
      <c r="S1853" s="6">
        <f>IF(Table1[[#This Row],[Ngày hóa đơn]]&lt;&gt;"",Table1[[#This Row],[Ngày hóa đơn]],IF(Table1[[#This Row],[Ngày hạch toán]]&lt;&gt;"",Table1[[#This Row],[Ngày hạch toán]],""))</f>
        <v>46002</v>
      </c>
      <c r="T1853" s="7"/>
      <c r="U1853" s="6">
        <f>IF(Table1[[#This Row],[Ngày tính CN]]="","",S1853+T1853)</f>
        <v>46002</v>
      </c>
      <c r="V1853" s="35">
        <f ca="1">IF(Table1[[#This Row],[Hạn thanh toán]]="","",IF((U1853-NOW())&lt;0,0,(U1853-NOW())))</f>
        <v>0</v>
      </c>
      <c r="W1853" s="35"/>
      <c r="X1853" s="35" t="str">
        <f t="shared" ca="1" si="385"/>
        <v/>
      </c>
      <c r="Y1853" s="2" t="str">
        <f t="shared" si="386"/>
        <v>Đã thanh toán</v>
      </c>
      <c r="Z1853" s="51">
        <f t="shared" si="370"/>
        <v>46002</v>
      </c>
      <c r="AA1853" s="51">
        <f t="shared" si="371"/>
        <v>46042</v>
      </c>
      <c r="AD1853" s="2" t="str">
        <f>VLOOKUP($A1853,MA_KH!$A:$Q,MA_KH!O$1,0)</f>
        <v>TMART</v>
      </c>
      <c r="AE1853" s="2" t="str">
        <f>VLOOKUP($A1853,MA_KH!$A:$Q,MA_KH!P$1,0)</f>
        <v>CÔNG TY CỔ PHẦN T - MARTSTORES</v>
      </c>
    </row>
    <row r="1854" spans="1:31" ht="25.5" hidden="1" customHeight="1" x14ac:dyDescent="0.2">
      <c r="A1854" s="59" t="s">
        <v>22490</v>
      </c>
      <c r="B1854" s="59" t="s">
        <v>4407</v>
      </c>
      <c r="C1854" s="60">
        <v>46002</v>
      </c>
      <c r="D1854" s="59" t="s">
        <v>19699</v>
      </c>
      <c r="E1854" s="60">
        <v>46002</v>
      </c>
      <c r="F1854" s="59">
        <v>83377</v>
      </c>
      <c r="G1854" s="59" t="s">
        <v>19700</v>
      </c>
      <c r="H1854" s="61">
        <v>1095694</v>
      </c>
      <c r="I1854" s="62">
        <v>98613</v>
      </c>
      <c r="J1854" s="61">
        <v>79766</v>
      </c>
      <c r="K1854" s="61">
        <v>1076847</v>
      </c>
      <c r="L1854" s="7" t="s">
        <v>51</v>
      </c>
      <c r="M1854" s="6">
        <v>46042</v>
      </c>
      <c r="O1854" s="35">
        <f>IF(Table1[[#This Row],[Phân loại]]="Tồn đầu kỳ",Table1[[#This Row],[Tổng giá trị]],0)</f>
        <v>1076847</v>
      </c>
      <c r="P1854" s="7">
        <f>IF(Table1[[#This Row],[Số còn phải thu ĐK]]&lt;&gt;0,0,IF(Table1[[#This Row],[Phân loại]]="Bán hàng",Table1[[#This Row],[Tổng giá trị]],-Table1[[#This Row],[Tổng giá trị]]))</f>
        <v>0</v>
      </c>
      <c r="Q1854" s="35">
        <f t="shared" si="384"/>
        <v>1076847</v>
      </c>
      <c r="R1854" s="7">
        <f>Table1[[#This Row],[Số còn phải thu ĐK]]+Table1[[#This Row],[Giá Trị HD sau CK]]-Table1[[#This Row],[Số tiền đã thu]]</f>
        <v>0</v>
      </c>
      <c r="S1854" s="6">
        <f>IF(Table1[[#This Row],[Ngày hóa đơn]]&lt;&gt;"",Table1[[#This Row],[Ngày hóa đơn]],IF(Table1[[#This Row],[Ngày hạch toán]]&lt;&gt;"",Table1[[#This Row],[Ngày hạch toán]],""))</f>
        <v>46002</v>
      </c>
      <c r="T1854" s="7"/>
      <c r="U1854" s="6">
        <f>IF(Table1[[#This Row],[Ngày tính CN]]="","",S1854+T1854)</f>
        <v>46002</v>
      </c>
      <c r="V1854" s="35">
        <f ca="1">IF(Table1[[#This Row],[Hạn thanh toán]]="","",IF((U1854-NOW())&lt;0,0,(U1854-NOW())))</f>
        <v>0</v>
      </c>
      <c r="W1854" s="35"/>
      <c r="X1854" s="35" t="str">
        <f t="shared" ca="1" si="385"/>
        <v/>
      </c>
      <c r="Y1854" s="2" t="str">
        <f t="shared" si="386"/>
        <v>Đã thanh toán</v>
      </c>
      <c r="Z1854" s="51">
        <f t="shared" si="370"/>
        <v>46002</v>
      </c>
      <c r="AA1854" s="51">
        <f t="shared" si="371"/>
        <v>46042</v>
      </c>
      <c r="AD1854" s="2" t="str">
        <f>VLOOKUP($A1854,MA_KH!$A:$Q,MA_KH!O$1,0)</f>
        <v>TMART</v>
      </c>
      <c r="AE1854" s="2" t="str">
        <f>VLOOKUP($A1854,MA_KH!$A:$Q,MA_KH!P$1,0)</f>
        <v>CÔNG TY CỔ PHẦN T - MARTSTORES</v>
      </c>
    </row>
    <row r="1855" spans="1:31" ht="25.5" hidden="1" customHeight="1" x14ac:dyDescent="0.2">
      <c r="A1855" s="39" t="s">
        <v>22400</v>
      </c>
      <c r="B1855" s="39" t="s">
        <v>4194</v>
      </c>
      <c r="C1855" s="40">
        <v>46004</v>
      </c>
      <c r="D1855" s="39" t="s">
        <v>19707</v>
      </c>
      <c r="E1855" s="40">
        <v>46004</v>
      </c>
      <c r="F1855" s="39">
        <v>84327</v>
      </c>
      <c r="G1855" s="39" t="s">
        <v>19708</v>
      </c>
      <c r="H1855" s="41">
        <v>3021504</v>
      </c>
      <c r="I1855" s="42">
        <v>0</v>
      </c>
      <c r="J1855" s="41">
        <v>241720</v>
      </c>
      <c r="K1855" s="41">
        <v>3263224</v>
      </c>
      <c r="L1855" s="7" t="s">
        <v>51</v>
      </c>
      <c r="M1855" s="6">
        <v>46049</v>
      </c>
      <c r="O1855" s="35">
        <f>IF(Table1[[#This Row],[Phân loại]]="Tồn đầu kỳ",Table1[[#This Row],[Tổng giá trị]],0)</f>
        <v>3263224</v>
      </c>
      <c r="P1855" s="7">
        <f>IF(Table1[[#This Row],[Số còn phải thu ĐK]]&lt;&gt;0,0,IF(Table1[[#This Row],[Phân loại]]="Bán hàng",Table1[[#This Row],[Tổng giá trị]],-Table1[[#This Row],[Tổng giá trị]]))</f>
        <v>0</v>
      </c>
      <c r="Q1855" s="35">
        <f t="shared" ref="Q1855:Q1856" si="387">IF(M1855&lt;&gt;"",IF(O1855&lt;&gt;0,O1855,P1855),0)</f>
        <v>3263224</v>
      </c>
      <c r="R1855" s="7">
        <f>Table1[[#This Row],[Số còn phải thu ĐK]]+Table1[[#This Row],[Giá Trị HD sau CK]]-Table1[[#This Row],[Số tiền đã thu]]</f>
        <v>0</v>
      </c>
      <c r="S1855" s="6">
        <f>IF(Table1[[#This Row],[Ngày hóa đơn]]&lt;&gt;"",Table1[[#This Row],[Ngày hóa đơn]],IF(Table1[[#This Row],[Ngày hạch toán]]&lt;&gt;"",Table1[[#This Row],[Ngày hạch toán]],""))</f>
        <v>46004</v>
      </c>
      <c r="T1855" s="7"/>
      <c r="U1855" s="6">
        <f>IF(Table1[[#This Row],[Ngày tính CN]]="","",S1855+T1855)</f>
        <v>46004</v>
      </c>
      <c r="V1855" s="35">
        <f ca="1">IF(Table1[[#This Row],[Hạn thanh toán]]="","",IF((U1855-NOW())&lt;0,0,(U1855-NOW())))</f>
        <v>0</v>
      </c>
      <c r="W1855" s="35"/>
      <c r="X1855" s="35" t="str">
        <f t="shared" ref="X1855:X1856" ca="1" si="388">IF(OR(U1855="",R1855=0),"",IF((U1855-NOW())&lt;0,-(U1855-NOW()),0))</f>
        <v/>
      </c>
      <c r="Y1855" s="2" t="str">
        <f t="shared" ref="Y1855:Y1856" si="389">IF(R1855=0,"Đã thanh toán",IF(X1855="","",IF(X1855&lt;=0,"Chưa đến hạn thanh toán",IF(X1855&lt;=30,"Nợ quá hạn 30 ngày",IF(X1855&lt;=60,"Nợ quá hạn từ 30 ngày đến 60 ngày",IF(X1855&lt;=90,"Nợ quá hạn từ 60 ngày đến 90 ngày",IF(X1855&lt;=120,"Nợ quá hạn từ 90 ngày đến 120 ngày","Nợ quá hạn hơn 120 ngày có khả năng mất thanh toán")))))))</f>
        <v>Đã thanh toán</v>
      </c>
      <c r="Z1855" s="51">
        <f t="shared" si="370"/>
        <v>46004</v>
      </c>
      <c r="AA1855" s="51">
        <f t="shared" si="371"/>
        <v>46049</v>
      </c>
      <c r="AD1855" s="2" t="str">
        <f>VLOOKUP($A1855,MA_KH!$A:$Q,MA_KH!O$1,0)</f>
        <v>SEVEN</v>
      </c>
      <c r="AE1855" s="2" t="str">
        <f>VLOOKUP($A1855,MA_KH!$A:$Q,MA_KH!P$1,0)</f>
        <v>CÔNG TY CỔ PHẦN SEVEN SYSTEM VIỆT NAM</v>
      </c>
    </row>
    <row r="1856" spans="1:31" ht="25.5" hidden="1" customHeight="1" x14ac:dyDescent="0.2">
      <c r="A1856" s="39" t="s">
        <v>22399</v>
      </c>
      <c r="B1856" s="39" t="s">
        <v>4196</v>
      </c>
      <c r="C1856" s="40">
        <v>46004</v>
      </c>
      <c r="D1856" s="39" t="s">
        <v>19709</v>
      </c>
      <c r="E1856" s="40">
        <v>46004</v>
      </c>
      <c r="F1856" s="39">
        <v>84328</v>
      </c>
      <c r="G1856" s="39" t="s">
        <v>19710</v>
      </c>
      <c r="H1856" s="41">
        <v>318348</v>
      </c>
      <c r="I1856" s="42">
        <v>0</v>
      </c>
      <c r="J1856" s="41">
        <v>25468</v>
      </c>
      <c r="K1856" s="41">
        <v>343816</v>
      </c>
      <c r="L1856" s="7" t="s">
        <v>51</v>
      </c>
      <c r="M1856" s="6">
        <v>46049</v>
      </c>
      <c r="O1856" s="35">
        <f>IF(Table1[[#This Row],[Phân loại]]="Tồn đầu kỳ",Table1[[#This Row],[Tổng giá trị]],0)</f>
        <v>343816</v>
      </c>
      <c r="P1856" s="7">
        <f>IF(Table1[[#This Row],[Số còn phải thu ĐK]]&lt;&gt;0,0,IF(Table1[[#This Row],[Phân loại]]="Bán hàng",Table1[[#This Row],[Tổng giá trị]],-Table1[[#This Row],[Tổng giá trị]]))</f>
        <v>0</v>
      </c>
      <c r="Q1856" s="35">
        <f t="shared" si="387"/>
        <v>343816</v>
      </c>
      <c r="R1856" s="7">
        <f>Table1[[#This Row],[Số còn phải thu ĐK]]+Table1[[#This Row],[Giá Trị HD sau CK]]-Table1[[#This Row],[Số tiền đã thu]]</f>
        <v>0</v>
      </c>
      <c r="S1856" s="6">
        <f>IF(Table1[[#This Row],[Ngày hóa đơn]]&lt;&gt;"",Table1[[#This Row],[Ngày hóa đơn]],IF(Table1[[#This Row],[Ngày hạch toán]]&lt;&gt;"",Table1[[#This Row],[Ngày hạch toán]],""))</f>
        <v>46004</v>
      </c>
      <c r="T1856" s="7"/>
      <c r="U1856" s="6">
        <f>IF(Table1[[#This Row],[Ngày tính CN]]="","",S1856+T1856)</f>
        <v>46004</v>
      </c>
      <c r="V1856" s="35">
        <f ca="1">IF(Table1[[#This Row],[Hạn thanh toán]]="","",IF((U1856-NOW())&lt;0,0,(U1856-NOW())))</f>
        <v>0</v>
      </c>
      <c r="W1856" s="35"/>
      <c r="X1856" s="35" t="str">
        <f t="shared" ca="1" si="388"/>
        <v/>
      </c>
      <c r="Y1856" s="2" t="str">
        <f t="shared" si="389"/>
        <v>Đã thanh toán</v>
      </c>
      <c r="Z1856" s="51">
        <f t="shared" si="370"/>
        <v>46004</v>
      </c>
      <c r="AA1856" s="51">
        <f t="shared" si="371"/>
        <v>46049</v>
      </c>
      <c r="AD1856" s="2" t="str">
        <f>VLOOKUP($A1856,MA_KH!$A:$Q,MA_KH!O$1,0)</f>
        <v>SEVEN</v>
      </c>
      <c r="AE1856" s="2" t="str">
        <f>VLOOKUP($A1856,MA_KH!$A:$Q,MA_KH!P$1,0)</f>
        <v>CÔNG TY CỔ PHẦN SEVEN SYSTEM VIỆT NAM</v>
      </c>
    </row>
    <row r="1857" spans="1:31" ht="25.5" hidden="1" customHeight="1" x14ac:dyDescent="0.2">
      <c r="A1857" s="30" t="s">
        <v>22400</v>
      </c>
      <c r="B1857" s="30" t="s">
        <v>4194</v>
      </c>
      <c r="C1857" s="37">
        <v>46010</v>
      </c>
      <c r="D1857" s="30" t="s">
        <v>19711</v>
      </c>
      <c r="E1857" s="37">
        <v>46010</v>
      </c>
      <c r="F1857" s="30">
        <v>85771</v>
      </c>
      <c r="G1857" s="30" t="s">
        <v>4588</v>
      </c>
      <c r="H1857" s="38">
        <v>2702097</v>
      </c>
      <c r="I1857" s="34">
        <v>0</v>
      </c>
      <c r="J1857" s="38">
        <v>216168</v>
      </c>
      <c r="K1857" s="38">
        <v>2918265</v>
      </c>
      <c r="L1857" s="7" t="s">
        <v>51</v>
      </c>
      <c r="M1857" s="6">
        <v>46049</v>
      </c>
      <c r="O1857" s="35">
        <f>IF(Table1[[#This Row],[Phân loại]]="Tồn đầu kỳ",Table1[[#This Row],[Tổng giá trị]],0)</f>
        <v>2918265</v>
      </c>
      <c r="P1857" s="7">
        <f>IF(Table1[[#This Row],[Số còn phải thu ĐK]]&lt;&gt;0,0,IF(Table1[[#This Row],[Phân loại]]="Bán hàng",Table1[[#This Row],[Tổng giá trị]],-Table1[[#This Row],[Tổng giá trị]]))</f>
        <v>0</v>
      </c>
      <c r="Q1857" s="35">
        <f t="shared" ref="Q1857:Q1860" si="390">IF(M1857&lt;&gt;"",IF(O1857&lt;&gt;0,O1857,P1857),0)</f>
        <v>2918265</v>
      </c>
      <c r="R1857" s="7">
        <f>Table1[[#This Row],[Số còn phải thu ĐK]]+Table1[[#This Row],[Giá Trị HD sau CK]]-Table1[[#This Row],[Số tiền đã thu]]</f>
        <v>0</v>
      </c>
      <c r="S1857" s="6">
        <f>IF(Table1[[#This Row],[Ngày hóa đơn]]&lt;&gt;"",Table1[[#This Row],[Ngày hóa đơn]],IF(Table1[[#This Row],[Ngày hạch toán]]&lt;&gt;"",Table1[[#This Row],[Ngày hạch toán]],""))</f>
        <v>46010</v>
      </c>
      <c r="T1857" s="7"/>
      <c r="U1857" s="6">
        <f>IF(Table1[[#This Row],[Ngày tính CN]]="","",S1857+T1857)</f>
        <v>46010</v>
      </c>
      <c r="V1857" s="35">
        <f ca="1">IF(Table1[[#This Row],[Hạn thanh toán]]="","",IF((U1857-NOW())&lt;0,0,(U1857-NOW())))</f>
        <v>0</v>
      </c>
      <c r="W1857" s="35"/>
      <c r="X1857" s="35" t="str">
        <f t="shared" ref="X1857:X1860" ca="1" si="391">IF(OR(U1857="",R1857=0),"",IF((U1857-NOW())&lt;0,-(U1857-NOW()),0))</f>
        <v/>
      </c>
      <c r="Y1857" s="2" t="str">
        <f t="shared" ref="Y1857:Y1860" si="392">IF(R1857=0,"Đã thanh toán",IF(X1857="","",IF(X1857&lt;=0,"Chưa đến hạn thanh toán",IF(X1857&lt;=30,"Nợ quá hạn 30 ngày",IF(X1857&lt;=60,"Nợ quá hạn từ 30 ngày đến 60 ngày",IF(X1857&lt;=90,"Nợ quá hạn từ 60 ngày đến 90 ngày",IF(X1857&lt;=120,"Nợ quá hạn từ 90 ngày đến 120 ngày","Nợ quá hạn hơn 120 ngày có khả năng mất thanh toán")))))))</f>
        <v>Đã thanh toán</v>
      </c>
      <c r="Z1857" s="51">
        <f t="shared" si="370"/>
        <v>46010</v>
      </c>
      <c r="AA1857" s="51">
        <f t="shared" si="371"/>
        <v>46049</v>
      </c>
      <c r="AD1857" s="2" t="str">
        <f>VLOOKUP($A1857,MA_KH!$A:$Q,MA_KH!O$1,0)</f>
        <v>SEVEN</v>
      </c>
      <c r="AE1857" s="2" t="str">
        <f>VLOOKUP($A1857,MA_KH!$A:$Q,MA_KH!P$1,0)</f>
        <v>CÔNG TY CỔ PHẦN SEVEN SYSTEM VIỆT NAM</v>
      </c>
    </row>
    <row r="1858" spans="1:31" ht="25.5" hidden="1" customHeight="1" x14ac:dyDescent="0.2">
      <c r="A1858" s="30" t="s">
        <v>22400</v>
      </c>
      <c r="B1858" s="30" t="s">
        <v>4194</v>
      </c>
      <c r="C1858" s="37">
        <v>46010</v>
      </c>
      <c r="D1858" s="30" t="s">
        <v>19712</v>
      </c>
      <c r="E1858" s="37">
        <v>46010</v>
      </c>
      <c r="F1858" s="30">
        <v>85787</v>
      </c>
      <c r="G1858" s="30" t="s">
        <v>4839</v>
      </c>
      <c r="H1858" s="38">
        <v>2186145</v>
      </c>
      <c r="I1858" s="34">
        <v>0</v>
      </c>
      <c r="J1858" s="38">
        <v>174892</v>
      </c>
      <c r="K1858" s="38">
        <v>2361037</v>
      </c>
      <c r="L1858" s="7" t="s">
        <v>51</v>
      </c>
      <c r="M1858" s="6">
        <v>46049</v>
      </c>
      <c r="O1858" s="35">
        <f>IF(Table1[[#This Row],[Phân loại]]="Tồn đầu kỳ",Table1[[#This Row],[Tổng giá trị]],0)</f>
        <v>2361037</v>
      </c>
      <c r="P1858" s="7">
        <f>IF(Table1[[#This Row],[Số còn phải thu ĐK]]&lt;&gt;0,0,IF(Table1[[#This Row],[Phân loại]]="Bán hàng",Table1[[#This Row],[Tổng giá trị]],-Table1[[#This Row],[Tổng giá trị]]))</f>
        <v>0</v>
      </c>
      <c r="Q1858" s="35">
        <f t="shared" si="390"/>
        <v>2361037</v>
      </c>
      <c r="R1858" s="7">
        <f>Table1[[#This Row],[Số còn phải thu ĐK]]+Table1[[#This Row],[Giá Trị HD sau CK]]-Table1[[#This Row],[Số tiền đã thu]]</f>
        <v>0</v>
      </c>
      <c r="S1858" s="6">
        <f>IF(Table1[[#This Row],[Ngày hóa đơn]]&lt;&gt;"",Table1[[#This Row],[Ngày hóa đơn]],IF(Table1[[#This Row],[Ngày hạch toán]]&lt;&gt;"",Table1[[#This Row],[Ngày hạch toán]],""))</f>
        <v>46010</v>
      </c>
      <c r="T1858" s="7"/>
      <c r="U1858" s="6">
        <f>IF(Table1[[#This Row],[Ngày tính CN]]="","",S1858+T1858)</f>
        <v>46010</v>
      </c>
      <c r="V1858" s="35">
        <f ca="1">IF(Table1[[#This Row],[Hạn thanh toán]]="","",IF((U1858-NOW())&lt;0,0,(U1858-NOW())))</f>
        <v>0</v>
      </c>
      <c r="W1858" s="35"/>
      <c r="X1858" s="35" t="str">
        <f t="shared" ca="1" si="391"/>
        <v/>
      </c>
      <c r="Y1858" s="2" t="str">
        <f t="shared" si="392"/>
        <v>Đã thanh toán</v>
      </c>
      <c r="Z1858" s="51">
        <f t="shared" si="370"/>
        <v>46010</v>
      </c>
      <c r="AA1858" s="51">
        <f t="shared" si="371"/>
        <v>46049</v>
      </c>
      <c r="AD1858" s="2" t="str">
        <f>VLOOKUP($A1858,MA_KH!$A:$Q,MA_KH!O$1,0)</f>
        <v>SEVEN</v>
      </c>
      <c r="AE1858" s="2" t="str">
        <f>VLOOKUP($A1858,MA_KH!$A:$Q,MA_KH!P$1,0)</f>
        <v>CÔNG TY CỔ PHẦN SEVEN SYSTEM VIỆT NAM</v>
      </c>
    </row>
    <row r="1859" spans="1:31" ht="25.5" hidden="1" customHeight="1" x14ac:dyDescent="0.2">
      <c r="A1859" s="30" t="s">
        <v>22399</v>
      </c>
      <c r="B1859" s="30" t="s">
        <v>4196</v>
      </c>
      <c r="C1859" s="37">
        <v>46010</v>
      </c>
      <c r="D1859" s="30" t="s">
        <v>19713</v>
      </c>
      <c r="E1859" s="37">
        <v>46010</v>
      </c>
      <c r="F1859" s="30">
        <v>85786</v>
      </c>
      <c r="G1859" s="30" t="s">
        <v>4817</v>
      </c>
      <c r="H1859" s="38">
        <v>459569</v>
      </c>
      <c r="I1859" s="34">
        <v>0</v>
      </c>
      <c r="J1859" s="38">
        <v>36766</v>
      </c>
      <c r="K1859" s="38">
        <v>496335</v>
      </c>
      <c r="L1859" s="7" t="s">
        <v>51</v>
      </c>
      <c r="M1859" s="6">
        <v>46049</v>
      </c>
      <c r="O1859" s="35">
        <f>IF(Table1[[#This Row],[Phân loại]]="Tồn đầu kỳ",Table1[[#This Row],[Tổng giá trị]],0)</f>
        <v>496335</v>
      </c>
      <c r="P1859" s="7">
        <f>IF(Table1[[#This Row],[Số còn phải thu ĐK]]&lt;&gt;0,0,IF(Table1[[#This Row],[Phân loại]]="Bán hàng",Table1[[#This Row],[Tổng giá trị]],-Table1[[#This Row],[Tổng giá trị]]))</f>
        <v>0</v>
      </c>
      <c r="Q1859" s="35">
        <f t="shared" si="390"/>
        <v>496335</v>
      </c>
      <c r="R1859" s="7">
        <f>Table1[[#This Row],[Số còn phải thu ĐK]]+Table1[[#This Row],[Giá Trị HD sau CK]]-Table1[[#This Row],[Số tiền đã thu]]</f>
        <v>0</v>
      </c>
      <c r="S1859" s="6">
        <f>IF(Table1[[#This Row],[Ngày hóa đơn]]&lt;&gt;"",Table1[[#This Row],[Ngày hóa đơn]],IF(Table1[[#This Row],[Ngày hạch toán]]&lt;&gt;"",Table1[[#This Row],[Ngày hạch toán]],""))</f>
        <v>46010</v>
      </c>
      <c r="T1859" s="7"/>
      <c r="U1859" s="6">
        <f>IF(Table1[[#This Row],[Ngày tính CN]]="","",S1859+T1859)</f>
        <v>46010</v>
      </c>
      <c r="V1859" s="35">
        <f ca="1">IF(Table1[[#This Row],[Hạn thanh toán]]="","",IF((U1859-NOW())&lt;0,0,(U1859-NOW())))</f>
        <v>0</v>
      </c>
      <c r="W1859" s="35"/>
      <c r="X1859" s="35" t="str">
        <f t="shared" ca="1" si="391"/>
        <v/>
      </c>
      <c r="Y1859" s="2" t="str">
        <f t="shared" si="392"/>
        <v>Đã thanh toán</v>
      </c>
      <c r="Z1859" s="51">
        <f t="shared" si="370"/>
        <v>46010</v>
      </c>
      <c r="AA1859" s="51">
        <f t="shared" si="371"/>
        <v>46049</v>
      </c>
      <c r="AD1859" s="2" t="str">
        <f>VLOOKUP($A1859,MA_KH!$A:$Q,MA_KH!O$1,0)</f>
        <v>SEVEN</v>
      </c>
      <c r="AE1859" s="2" t="str">
        <f>VLOOKUP($A1859,MA_KH!$A:$Q,MA_KH!P$1,0)</f>
        <v>CÔNG TY CỔ PHẦN SEVEN SYSTEM VIỆT NAM</v>
      </c>
    </row>
    <row r="1860" spans="1:31" ht="25.5" hidden="1" customHeight="1" x14ac:dyDescent="0.2">
      <c r="A1860" s="39" t="s">
        <v>22400</v>
      </c>
      <c r="B1860" s="39" t="s">
        <v>4194</v>
      </c>
      <c r="C1860" s="40">
        <v>46010</v>
      </c>
      <c r="D1860" s="39" t="s">
        <v>19714</v>
      </c>
      <c r="E1860" s="40">
        <v>46010</v>
      </c>
      <c r="F1860" s="39">
        <v>85776</v>
      </c>
      <c r="G1860" s="39" t="s">
        <v>4664</v>
      </c>
      <c r="H1860" s="41">
        <v>2118059</v>
      </c>
      <c r="I1860" s="42">
        <v>0</v>
      </c>
      <c r="J1860" s="41">
        <v>169445</v>
      </c>
      <c r="K1860" s="41">
        <v>2287504</v>
      </c>
      <c r="L1860" s="7" t="s">
        <v>51</v>
      </c>
      <c r="M1860" s="6">
        <v>46049</v>
      </c>
      <c r="O1860" s="35">
        <f>IF(Table1[[#This Row],[Phân loại]]="Tồn đầu kỳ",Table1[[#This Row],[Tổng giá trị]],0)</f>
        <v>2287504</v>
      </c>
      <c r="P1860" s="7">
        <f>IF(Table1[[#This Row],[Số còn phải thu ĐK]]&lt;&gt;0,0,IF(Table1[[#This Row],[Phân loại]]="Bán hàng",Table1[[#This Row],[Tổng giá trị]],-Table1[[#This Row],[Tổng giá trị]]))</f>
        <v>0</v>
      </c>
      <c r="Q1860" s="35">
        <f t="shared" si="390"/>
        <v>2287504</v>
      </c>
      <c r="R1860" s="7">
        <f>Table1[[#This Row],[Số còn phải thu ĐK]]+Table1[[#This Row],[Giá Trị HD sau CK]]-Table1[[#This Row],[Số tiền đã thu]]</f>
        <v>0</v>
      </c>
      <c r="S1860" s="6">
        <f>IF(Table1[[#This Row],[Ngày hóa đơn]]&lt;&gt;"",Table1[[#This Row],[Ngày hóa đơn]],IF(Table1[[#This Row],[Ngày hạch toán]]&lt;&gt;"",Table1[[#This Row],[Ngày hạch toán]],""))</f>
        <v>46010</v>
      </c>
      <c r="T1860" s="7"/>
      <c r="U1860" s="6">
        <f>IF(Table1[[#This Row],[Ngày tính CN]]="","",S1860+T1860)</f>
        <v>46010</v>
      </c>
      <c r="V1860" s="35">
        <f ca="1">IF(Table1[[#This Row],[Hạn thanh toán]]="","",IF((U1860-NOW())&lt;0,0,(U1860-NOW())))</f>
        <v>0</v>
      </c>
      <c r="W1860" s="35"/>
      <c r="X1860" s="35" t="str">
        <f t="shared" ca="1" si="391"/>
        <v/>
      </c>
      <c r="Y1860" s="2" t="str">
        <f t="shared" si="392"/>
        <v>Đã thanh toán</v>
      </c>
      <c r="Z1860" s="51">
        <f t="shared" ref="Z1860:Z1923" si="393">IF(S1860="","",S1860)</f>
        <v>46010</v>
      </c>
      <c r="AA1860" s="51">
        <f t="shared" ref="AA1860:AA1923" si="394">IF(M1860="","",M1860)</f>
        <v>46049</v>
      </c>
      <c r="AD1860" s="2" t="str">
        <f>VLOOKUP($A1860,MA_KH!$A:$Q,MA_KH!O$1,0)</f>
        <v>SEVEN</v>
      </c>
      <c r="AE1860" s="2" t="str">
        <f>VLOOKUP($A1860,MA_KH!$A:$Q,MA_KH!P$1,0)</f>
        <v>CÔNG TY CỔ PHẦN SEVEN SYSTEM VIỆT NAM</v>
      </c>
    </row>
    <row r="1861" spans="1:31" ht="25.5" hidden="1" customHeight="1" x14ac:dyDescent="0.2">
      <c r="A1861" s="30" t="s">
        <v>22401</v>
      </c>
      <c r="B1861" s="30" t="s">
        <v>4493</v>
      </c>
      <c r="C1861" s="37">
        <v>46010</v>
      </c>
      <c r="D1861" s="30" t="s">
        <v>19715</v>
      </c>
      <c r="E1861" s="37">
        <v>46010</v>
      </c>
      <c r="F1861" s="30">
        <v>85775</v>
      </c>
      <c r="G1861" s="30" t="s">
        <v>4645</v>
      </c>
      <c r="H1861" s="38">
        <v>1412750</v>
      </c>
      <c r="I1861" s="34">
        <v>0</v>
      </c>
      <c r="J1861" s="38">
        <v>113020</v>
      </c>
      <c r="K1861" s="38">
        <v>1525770</v>
      </c>
      <c r="L1861" s="7" t="s">
        <v>51</v>
      </c>
      <c r="M1861" s="6">
        <v>46049</v>
      </c>
      <c r="O1861" s="35">
        <f>IF(Table1[[#This Row],[Phân loại]]="Tồn đầu kỳ",Table1[[#This Row],[Tổng giá trị]],0)</f>
        <v>1525770</v>
      </c>
      <c r="P1861" s="7">
        <f>IF(Table1[[#This Row],[Số còn phải thu ĐK]]&lt;&gt;0,0,IF(Table1[[#This Row],[Phân loại]]="Bán hàng",Table1[[#This Row],[Tổng giá trị]],-Table1[[#This Row],[Tổng giá trị]]))</f>
        <v>0</v>
      </c>
      <c r="Q1861" s="35">
        <f t="shared" ref="Q1861:Q1862" si="395">IF(M1861&lt;&gt;"",IF(O1861&lt;&gt;0,O1861,P1861),0)</f>
        <v>1525770</v>
      </c>
      <c r="R1861" s="7">
        <f>Table1[[#This Row],[Số còn phải thu ĐK]]+Table1[[#This Row],[Giá Trị HD sau CK]]-Table1[[#This Row],[Số tiền đã thu]]</f>
        <v>0</v>
      </c>
      <c r="S1861" s="6">
        <f>IF(Table1[[#This Row],[Ngày hóa đơn]]&lt;&gt;"",Table1[[#This Row],[Ngày hóa đơn]],IF(Table1[[#This Row],[Ngày hạch toán]]&lt;&gt;"",Table1[[#This Row],[Ngày hạch toán]],""))</f>
        <v>46010</v>
      </c>
      <c r="T1861" s="7"/>
      <c r="U1861" s="6">
        <f>IF(Table1[[#This Row],[Ngày tính CN]]="","",S1861+T1861)</f>
        <v>46010</v>
      </c>
      <c r="V1861" s="35">
        <f ca="1">IF(Table1[[#This Row],[Hạn thanh toán]]="","",IF((U1861-NOW())&lt;0,0,(U1861-NOW())))</f>
        <v>0</v>
      </c>
      <c r="W1861" s="35"/>
      <c r="X1861" s="35" t="str">
        <f t="shared" ref="X1861:X1862" ca="1" si="396">IF(OR(U1861="",R1861=0),"",IF((U1861-NOW())&lt;0,-(U1861-NOW()),0))</f>
        <v/>
      </c>
      <c r="Y1861" s="2" t="str">
        <f t="shared" ref="Y1861:Y1862" si="397">IF(R1861=0,"Đã thanh toán",IF(X1861="","",IF(X1861&lt;=0,"Chưa đến hạn thanh toán",IF(X1861&lt;=30,"Nợ quá hạn 30 ngày",IF(X1861&lt;=60,"Nợ quá hạn từ 30 ngày đến 60 ngày",IF(X1861&lt;=90,"Nợ quá hạn từ 60 ngày đến 90 ngày",IF(X1861&lt;=120,"Nợ quá hạn từ 90 ngày đến 120 ngày","Nợ quá hạn hơn 120 ngày có khả năng mất thanh toán")))))))</f>
        <v>Đã thanh toán</v>
      </c>
      <c r="Z1861" s="51">
        <f t="shared" si="393"/>
        <v>46010</v>
      </c>
      <c r="AA1861" s="51">
        <f t="shared" si="394"/>
        <v>46049</v>
      </c>
      <c r="AD1861" s="2" t="str">
        <f>VLOOKUP($A1861,MA_KH!$A:$Q,MA_KH!O$1,0)</f>
        <v>SEVEN</v>
      </c>
      <c r="AE1861" s="2" t="str">
        <f>VLOOKUP($A1861,MA_KH!$A:$Q,MA_KH!P$1,0)</f>
        <v>CÔNG TY CỔ PHẦN SEVEN SYSTEM VIỆT NAM</v>
      </c>
    </row>
    <row r="1862" spans="1:31" ht="25.5" hidden="1" customHeight="1" x14ac:dyDescent="0.2">
      <c r="A1862" s="30" t="s">
        <v>22399</v>
      </c>
      <c r="B1862" s="30" t="s">
        <v>4196</v>
      </c>
      <c r="C1862" s="37">
        <v>46010</v>
      </c>
      <c r="D1862" s="30" t="s">
        <v>19716</v>
      </c>
      <c r="E1862" s="37">
        <v>46010</v>
      </c>
      <c r="F1862" s="30">
        <v>85783</v>
      </c>
      <c r="G1862" s="30" t="s">
        <v>4787</v>
      </c>
      <c r="H1862" s="38">
        <v>392549</v>
      </c>
      <c r="I1862" s="34">
        <v>0</v>
      </c>
      <c r="J1862" s="38">
        <v>31404</v>
      </c>
      <c r="K1862" s="38">
        <v>423953</v>
      </c>
      <c r="L1862" s="7" t="s">
        <v>51</v>
      </c>
      <c r="M1862" s="6">
        <v>46049</v>
      </c>
      <c r="O1862" s="35">
        <f>IF(Table1[[#This Row],[Phân loại]]="Tồn đầu kỳ",Table1[[#This Row],[Tổng giá trị]],0)</f>
        <v>423953</v>
      </c>
      <c r="P1862" s="7">
        <f>IF(Table1[[#This Row],[Số còn phải thu ĐK]]&lt;&gt;0,0,IF(Table1[[#This Row],[Phân loại]]="Bán hàng",Table1[[#This Row],[Tổng giá trị]],-Table1[[#This Row],[Tổng giá trị]]))</f>
        <v>0</v>
      </c>
      <c r="Q1862" s="35">
        <f t="shared" si="395"/>
        <v>423953</v>
      </c>
      <c r="R1862" s="7">
        <f>Table1[[#This Row],[Số còn phải thu ĐK]]+Table1[[#This Row],[Giá Trị HD sau CK]]-Table1[[#This Row],[Số tiền đã thu]]</f>
        <v>0</v>
      </c>
      <c r="S1862" s="6">
        <f>IF(Table1[[#This Row],[Ngày hóa đơn]]&lt;&gt;"",Table1[[#This Row],[Ngày hóa đơn]],IF(Table1[[#This Row],[Ngày hạch toán]]&lt;&gt;"",Table1[[#This Row],[Ngày hạch toán]],""))</f>
        <v>46010</v>
      </c>
      <c r="T1862" s="7"/>
      <c r="U1862" s="6">
        <f>IF(Table1[[#This Row],[Ngày tính CN]]="","",S1862+T1862)</f>
        <v>46010</v>
      </c>
      <c r="V1862" s="35">
        <f ca="1">IF(Table1[[#This Row],[Hạn thanh toán]]="","",IF((U1862-NOW())&lt;0,0,(U1862-NOW())))</f>
        <v>0</v>
      </c>
      <c r="W1862" s="35"/>
      <c r="X1862" s="35" t="str">
        <f t="shared" ca="1" si="396"/>
        <v/>
      </c>
      <c r="Y1862" s="2" t="str">
        <f t="shared" si="397"/>
        <v>Đã thanh toán</v>
      </c>
      <c r="Z1862" s="51">
        <f t="shared" si="393"/>
        <v>46010</v>
      </c>
      <c r="AA1862" s="51">
        <f t="shared" si="394"/>
        <v>46049</v>
      </c>
      <c r="AD1862" s="2" t="str">
        <f>VLOOKUP($A1862,MA_KH!$A:$Q,MA_KH!O$1,0)</f>
        <v>SEVEN</v>
      </c>
      <c r="AE1862" s="2" t="str">
        <f>VLOOKUP($A1862,MA_KH!$A:$Q,MA_KH!P$1,0)</f>
        <v>CÔNG TY CỔ PHẦN SEVEN SYSTEM VIỆT NAM</v>
      </c>
    </row>
    <row r="1863" spans="1:31" ht="25.5" hidden="1" customHeight="1" x14ac:dyDescent="0.2">
      <c r="A1863" s="30" t="s">
        <v>22400</v>
      </c>
      <c r="B1863" s="30" t="s">
        <v>4194</v>
      </c>
      <c r="C1863" s="37">
        <v>46010</v>
      </c>
      <c r="D1863" s="30" t="s">
        <v>19717</v>
      </c>
      <c r="E1863" s="37">
        <v>46010</v>
      </c>
      <c r="F1863" s="30">
        <v>85785</v>
      </c>
      <c r="G1863" s="30" t="s">
        <v>4816</v>
      </c>
      <c r="H1863" s="38">
        <v>3149963</v>
      </c>
      <c r="I1863" s="34">
        <v>0</v>
      </c>
      <c r="J1863" s="38">
        <v>251997</v>
      </c>
      <c r="K1863" s="38">
        <v>3401960</v>
      </c>
      <c r="L1863" s="7" t="s">
        <v>51</v>
      </c>
      <c r="M1863" s="6">
        <v>46049</v>
      </c>
      <c r="O1863" s="35">
        <f>IF(Table1[[#This Row],[Phân loại]]="Tồn đầu kỳ",Table1[[#This Row],[Tổng giá trị]],0)</f>
        <v>3401960</v>
      </c>
      <c r="P1863" s="7">
        <f>IF(Table1[[#This Row],[Số còn phải thu ĐK]]&lt;&gt;0,0,IF(Table1[[#This Row],[Phân loại]]="Bán hàng",Table1[[#This Row],[Tổng giá trị]],-Table1[[#This Row],[Tổng giá trị]]))</f>
        <v>0</v>
      </c>
      <c r="Q1863" s="35">
        <f t="shared" ref="Q1863:Q1864" si="398">IF(M1863&lt;&gt;"",IF(O1863&lt;&gt;0,O1863,P1863),0)</f>
        <v>3401960</v>
      </c>
      <c r="R1863" s="7">
        <f>Table1[[#This Row],[Số còn phải thu ĐK]]+Table1[[#This Row],[Giá Trị HD sau CK]]-Table1[[#This Row],[Số tiền đã thu]]</f>
        <v>0</v>
      </c>
      <c r="S1863" s="6">
        <f>IF(Table1[[#This Row],[Ngày hóa đơn]]&lt;&gt;"",Table1[[#This Row],[Ngày hóa đơn]],IF(Table1[[#This Row],[Ngày hạch toán]]&lt;&gt;"",Table1[[#This Row],[Ngày hạch toán]],""))</f>
        <v>46010</v>
      </c>
      <c r="T1863" s="7"/>
      <c r="U1863" s="6">
        <f>IF(Table1[[#This Row],[Ngày tính CN]]="","",S1863+T1863)</f>
        <v>46010</v>
      </c>
      <c r="V1863" s="35">
        <f ca="1">IF(Table1[[#This Row],[Hạn thanh toán]]="","",IF((U1863-NOW())&lt;0,0,(U1863-NOW())))</f>
        <v>0</v>
      </c>
      <c r="W1863" s="35"/>
      <c r="X1863" s="35" t="str">
        <f t="shared" ref="X1863:X1864" ca="1" si="399">IF(OR(U1863="",R1863=0),"",IF((U1863-NOW())&lt;0,-(U1863-NOW()),0))</f>
        <v/>
      </c>
      <c r="Y1863" s="2" t="str">
        <f t="shared" ref="Y1863:Y1864" si="400">IF(R1863=0,"Đã thanh toán",IF(X1863="","",IF(X1863&lt;=0,"Chưa đến hạn thanh toán",IF(X1863&lt;=30,"Nợ quá hạn 30 ngày",IF(X1863&lt;=60,"Nợ quá hạn từ 30 ngày đến 60 ngày",IF(X1863&lt;=90,"Nợ quá hạn từ 60 ngày đến 90 ngày",IF(X1863&lt;=120,"Nợ quá hạn từ 90 ngày đến 120 ngày","Nợ quá hạn hơn 120 ngày có khả năng mất thanh toán")))))))</f>
        <v>Đã thanh toán</v>
      </c>
      <c r="Z1863" s="51">
        <f t="shared" si="393"/>
        <v>46010</v>
      </c>
      <c r="AA1863" s="51">
        <f t="shared" si="394"/>
        <v>46049</v>
      </c>
      <c r="AD1863" s="2" t="str">
        <f>VLOOKUP($A1863,MA_KH!$A:$Q,MA_KH!O$1,0)</f>
        <v>SEVEN</v>
      </c>
      <c r="AE1863" s="2" t="str">
        <f>VLOOKUP($A1863,MA_KH!$A:$Q,MA_KH!P$1,0)</f>
        <v>CÔNG TY CỔ PHẦN SEVEN SYSTEM VIỆT NAM</v>
      </c>
    </row>
    <row r="1864" spans="1:31" ht="25.5" hidden="1" customHeight="1" x14ac:dyDescent="0.2">
      <c r="A1864" s="30" t="s">
        <v>22399</v>
      </c>
      <c r="B1864" s="30" t="s">
        <v>4196</v>
      </c>
      <c r="C1864" s="37">
        <v>46010</v>
      </c>
      <c r="D1864" s="30" t="s">
        <v>19718</v>
      </c>
      <c r="E1864" s="37">
        <v>46010</v>
      </c>
      <c r="F1864" s="30">
        <v>85779</v>
      </c>
      <c r="G1864" s="30" t="s">
        <v>4716</v>
      </c>
      <c r="H1864" s="38">
        <v>89360</v>
      </c>
      <c r="I1864" s="34">
        <v>0</v>
      </c>
      <c r="J1864" s="38">
        <v>7149</v>
      </c>
      <c r="K1864" s="38">
        <v>96509</v>
      </c>
      <c r="L1864" s="7" t="s">
        <v>51</v>
      </c>
      <c r="M1864" s="6">
        <v>46049</v>
      </c>
      <c r="O1864" s="35">
        <f>IF(Table1[[#This Row],[Phân loại]]="Tồn đầu kỳ",Table1[[#This Row],[Tổng giá trị]],0)</f>
        <v>96509</v>
      </c>
      <c r="P1864" s="7">
        <f>IF(Table1[[#This Row],[Số còn phải thu ĐK]]&lt;&gt;0,0,IF(Table1[[#This Row],[Phân loại]]="Bán hàng",Table1[[#This Row],[Tổng giá trị]],-Table1[[#This Row],[Tổng giá trị]]))</f>
        <v>0</v>
      </c>
      <c r="Q1864" s="35">
        <f t="shared" si="398"/>
        <v>96509</v>
      </c>
      <c r="R1864" s="7">
        <f>Table1[[#This Row],[Số còn phải thu ĐK]]+Table1[[#This Row],[Giá Trị HD sau CK]]-Table1[[#This Row],[Số tiền đã thu]]</f>
        <v>0</v>
      </c>
      <c r="S1864" s="6">
        <f>IF(Table1[[#This Row],[Ngày hóa đơn]]&lt;&gt;"",Table1[[#This Row],[Ngày hóa đơn]],IF(Table1[[#This Row],[Ngày hạch toán]]&lt;&gt;"",Table1[[#This Row],[Ngày hạch toán]],""))</f>
        <v>46010</v>
      </c>
      <c r="T1864" s="7"/>
      <c r="U1864" s="6">
        <f>IF(Table1[[#This Row],[Ngày tính CN]]="","",S1864+T1864)</f>
        <v>46010</v>
      </c>
      <c r="V1864" s="35">
        <f ca="1">IF(Table1[[#This Row],[Hạn thanh toán]]="","",IF((U1864-NOW())&lt;0,0,(U1864-NOW())))</f>
        <v>0</v>
      </c>
      <c r="W1864" s="35"/>
      <c r="X1864" s="35" t="str">
        <f t="shared" ca="1" si="399"/>
        <v/>
      </c>
      <c r="Y1864" s="2" t="str">
        <f t="shared" si="400"/>
        <v>Đã thanh toán</v>
      </c>
      <c r="Z1864" s="51">
        <f t="shared" si="393"/>
        <v>46010</v>
      </c>
      <c r="AA1864" s="51">
        <f t="shared" si="394"/>
        <v>46049</v>
      </c>
      <c r="AD1864" s="2" t="str">
        <f>VLOOKUP($A1864,MA_KH!$A:$Q,MA_KH!O$1,0)</f>
        <v>SEVEN</v>
      </c>
      <c r="AE1864" s="2" t="str">
        <f>VLOOKUP($A1864,MA_KH!$A:$Q,MA_KH!P$1,0)</f>
        <v>CÔNG TY CỔ PHẦN SEVEN SYSTEM VIỆT NAM</v>
      </c>
    </row>
    <row r="1865" spans="1:31" ht="25.5" hidden="1" customHeight="1" x14ac:dyDescent="0.2">
      <c r="A1865" s="30" t="s">
        <v>22400</v>
      </c>
      <c r="B1865" s="30" t="s">
        <v>4194</v>
      </c>
      <c r="C1865" s="37">
        <v>46010</v>
      </c>
      <c r="D1865" s="30" t="s">
        <v>19719</v>
      </c>
      <c r="E1865" s="37">
        <v>46010</v>
      </c>
      <c r="F1865" s="30">
        <v>85780</v>
      </c>
      <c r="G1865" s="30" t="s">
        <v>4753</v>
      </c>
      <c r="H1865" s="38">
        <v>1174449</v>
      </c>
      <c r="I1865" s="34">
        <v>0</v>
      </c>
      <c r="J1865" s="38">
        <v>93956</v>
      </c>
      <c r="K1865" s="38">
        <v>1268405</v>
      </c>
      <c r="L1865" s="7" t="s">
        <v>51</v>
      </c>
      <c r="M1865" s="6">
        <v>46049</v>
      </c>
      <c r="O1865" s="35">
        <f>IF(Table1[[#This Row],[Phân loại]]="Tồn đầu kỳ",Table1[[#This Row],[Tổng giá trị]],0)</f>
        <v>1268405</v>
      </c>
      <c r="P1865" s="7">
        <f>IF(Table1[[#This Row],[Số còn phải thu ĐK]]&lt;&gt;0,0,IF(Table1[[#This Row],[Phân loại]]="Bán hàng",Table1[[#This Row],[Tổng giá trị]],-Table1[[#This Row],[Tổng giá trị]]))</f>
        <v>0</v>
      </c>
      <c r="Q1865" s="35">
        <f t="shared" ref="Q1865:Q1867" si="401">IF(M1865&lt;&gt;"",IF(O1865&lt;&gt;0,O1865,P1865),0)</f>
        <v>1268405</v>
      </c>
      <c r="R1865" s="7">
        <f>Table1[[#This Row],[Số còn phải thu ĐK]]+Table1[[#This Row],[Giá Trị HD sau CK]]-Table1[[#This Row],[Số tiền đã thu]]</f>
        <v>0</v>
      </c>
      <c r="S1865" s="6">
        <f>IF(Table1[[#This Row],[Ngày hóa đơn]]&lt;&gt;"",Table1[[#This Row],[Ngày hóa đơn]],IF(Table1[[#This Row],[Ngày hạch toán]]&lt;&gt;"",Table1[[#This Row],[Ngày hạch toán]],""))</f>
        <v>46010</v>
      </c>
      <c r="T1865" s="7"/>
      <c r="U1865" s="6">
        <f>IF(Table1[[#This Row],[Ngày tính CN]]="","",S1865+T1865)</f>
        <v>46010</v>
      </c>
      <c r="V1865" s="35">
        <f ca="1">IF(Table1[[#This Row],[Hạn thanh toán]]="","",IF((U1865-NOW())&lt;0,0,(U1865-NOW())))</f>
        <v>0</v>
      </c>
      <c r="W1865" s="35"/>
      <c r="X1865" s="35" t="str">
        <f t="shared" ref="X1865:X1867" ca="1" si="402">IF(OR(U1865="",R1865=0),"",IF((U1865-NOW())&lt;0,-(U1865-NOW()),0))</f>
        <v/>
      </c>
      <c r="Y1865" s="2" t="str">
        <f t="shared" ref="Y1865:Y1867" si="403">IF(R1865=0,"Đã thanh toán",IF(X1865="","",IF(X1865&lt;=0,"Chưa đến hạn thanh toán",IF(X1865&lt;=30,"Nợ quá hạn 30 ngày",IF(X1865&lt;=60,"Nợ quá hạn từ 30 ngày đến 60 ngày",IF(X1865&lt;=90,"Nợ quá hạn từ 60 ngày đến 90 ngày",IF(X1865&lt;=120,"Nợ quá hạn từ 90 ngày đến 120 ngày","Nợ quá hạn hơn 120 ngày có khả năng mất thanh toán")))))))</f>
        <v>Đã thanh toán</v>
      </c>
      <c r="Z1865" s="51">
        <f t="shared" si="393"/>
        <v>46010</v>
      </c>
      <c r="AA1865" s="51">
        <f t="shared" si="394"/>
        <v>46049</v>
      </c>
      <c r="AD1865" s="2" t="str">
        <f>VLOOKUP($A1865,MA_KH!$A:$Q,MA_KH!O$1,0)</f>
        <v>SEVEN</v>
      </c>
      <c r="AE1865" s="2" t="str">
        <f>VLOOKUP($A1865,MA_KH!$A:$Q,MA_KH!P$1,0)</f>
        <v>CÔNG TY CỔ PHẦN SEVEN SYSTEM VIỆT NAM</v>
      </c>
    </row>
    <row r="1866" spans="1:31" ht="25.5" hidden="1" customHeight="1" x14ac:dyDescent="0.2">
      <c r="A1866" s="30" t="s">
        <v>22400</v>
      </c>
      <c r="B1866" s="30" t="s">
        <v>4194</v>
      </c>
      <c r="C1866" s="37">
        <v>46010</v>
      </c>
      <c r="D1866" s="30" t="s">
        <v>19720</v>
      </c>
      <c r="E1866" s="37">
        <v>46010</v>
      </c>
      <c r="F1866" s="30">
        <v>85782</v>
      </c>
      <c r="G1866" s="30" t="s">
        <v>4786</v>
      </c>
      <c r="H1866" s="38">
        <v>2669120</v>
      </c>
      <c r="I1866" s="34">
        <v>0</v>
      </c>
      <c r="J1866" s="38">
        <v>213530</v>
      </c>
      <c r="K1866" s="38">
        <v>2882650</v>
      </c>
      <c r="L1866" s="7" t="s">
        <v>51</v>
      </c>
      <c r="M1866" s="6">
        <v>46049</v>
      </c>
      <c r="O1866" s="35">
        <f>IF(Table1[[#This Row],[Phân loại]]="Tồn đầu kỳ",Table1[[#This Row],[Tổng giá trị]],0)</f>
        <v>2882650</v>
      </c>
      <c r="P1866" s="7">
        <f>IF(Table1[[#This Row],[Số còn phải thu ĐK]]&lt;&gt;0,0,IF(Table1[[#This Row],[Phân loại]]="Bán hàng",Table1[[#This Row],[Tổng giá trị]],-Table1[[#This Row],[Tổng giá trị]]))</f>
        <v>0</v>
      </c>
      <c r="Q1866" s="35">
        <f t="shared" si="401"/>
        <v>2882650</v>
      </c>
      <c r="R1866" s="7">
        <f>Table1[[#This Row],[Số còn phải thu ĐK]]+Table1[[#This Row],[Giá Trị HD sau CK]]-Table1[[#This Row],[Số tiền đã thu]]</f>
        <v>0</v>
      </c>
      <c r="S1866" s="6">
        <f>IF(Table1[[#This Row],[Ngày hóa đơn]]&lt;&gt;"",Table1[[#This Row],[Ngày hóa đơn]],IF(Table1[[#This Row],[Ngày hạch toán]]&lt;&gt;"",Table1[[#This Row],[Ngày hạch toán]],""))</f>
        <v>46010</v>
      </c>
      <c r="T1866" s="7"/>
      <c r="U1866" s="6">
        <f>IF(Table1[[#This Row],[Ngày tính CN]]="","",S1866+T1866)</f>
        <v>46010</v>
      </c>
      <c r="V1866" s="35">
        <f ca="1">IF(Table1[[#This Row],[Hạn thanh toán]]="","",IF((U1866-NOW())&lt;0,0,(U1866-NOW())))</f>
        <v>0</v>
      </c>
      <c r="W1866" s="35"/>
      <c r="X1866" s="35" t="str">
        <f t="shared" ca="1" si="402"/>
        <v/>
      </c>
      <c r="Y1866" s="2" t="str">
        <f t="shared" si="403"/>
        <v>Đã thanh toán</v>
      </c>
      <c r="Z1866" s="51">
        <f t="shared" si="393"/>
        <v>46010</v>
      </c>
      <c r="AA1866" s="51">
        <f t="shared" si="394"/>
        <v>46049</v>
      </c>
      <c r="AD1866" s="2" t="str">
        <f>VLOOKUP($A1866,MA_KH!$A:$Q,MA_KH!O$1,0)</f>
        <v>SEVEN</v>
      </c>
      <c r="AE1866" s="2" t="str">
        <f>VLOOKUP($A1866,MA_KH!$A:$Q,MA_KH!P$1,0)</f>
        <v>CÔNG TY CỔ PHẦN SEVEN SYSTEM VIỆT NAM</v>
      </c>
    </row>
    <row r="1867" spans="1:31" ht="25.5" hidden="1" customHeight="1" x14ac:dyDescent="0.2">
      <c r="A1867" s="30" t="s">
        <v>22400</v>
      </c>
      <c r="B1867" s="30" t="s">
        <v>4194</v>
      </c>
      <c r="C1867" s="37">
        <v>46010</v>
      </c>
      <c r="D1867" s="30" t="s">
        <v>19721</v>
      </c>
      <c r="E1867" s="37">
        <v>46010</v>
      </c>
      <c r="F1867" s="30">
        <v>85778</v>
      </c>
      <c r="G1867" s="30" t="s">
        <v>4715</v>
      </c>
      <c r="H1867" s="38">
        <v>1196789</v>
      </c>
      <c r="I1867" s="34">
        <v>0</v>
      </c>
      <c r="J1867" s="38">
        <v>95743</v>
      </c>
      <c r="K1867" s="38">
        <v>1292532</v>
      </c>
      <c r="L1867" s="7" t="s">
        <v>51</v>
      </c>
      <c r="M1867" s="6">
        <v>46049</v>
      </c>
      <c r="O1867" s="35">
        <f>IF(Table1[[#This Row],[Phân loại]]="Tồn đầu kỳ",Table1[[#This Row],[Tổng giá trị]],0)</f>
        <v>1292532</v>
      </c>
      <c r="P1867" s="7">
        <f>IF(Table1[[#This Row],[Số còn phải thu ĐK]]&lt;&gt;0,0,IF(Table1[[#This Row],[Phân loại]]="Bán hàng",Table1[[#This Row],[Tổng giá trị]],-Table1[[#This Row],[Tổng giá trị]]))</f>
        <v>0</v>
      </c>
      <c r="Q1867" s="35">
        <f t="shared" si="401"/>
        <v>1292532</v>
      </c>
      <c r="R1867" s="7">
        <f>Table1[[#This Row],[Số còn phải thu ĐK]]+Table1[[#This Row],[Giá Trị HD sau CK]]-Table1[[#This Row],[Số tiền đã thu]]</f>
        <v>0</v>
      </c>
      <c r="S1867" s="6">
        <f>IF(Table1[[#This Row],[Ngày hóa đơn]]&lt;&gt;"",Table1[[#This Row],[Ngày hóa đơn]],IF(Table1[[#This Row],[Ngày hạch toán]]&lt;&gt;"",Table1[[#This Row],[Ngày hạch toán]],""))</f>
        <v>46010</v>
      </c>
      <c r="T1867" s="7"/>
      <c r="U1867" s="6">
        <f>IF(Table1[[#This Row],[Ngày tính CN]]="","",S1867+T1867)</f>
        <v>46010</v>
      </c>
      <c r="V1867" s="35">
        <f ca="1">IF(Table1[[#This Row],[Hạn thanh toán]]="","",IF((U1867-NOW())&lt;0,0,(U1867-NOW())))</f>
        <v>0</v>
      </c>
      <c r="W1867" s="35"/>
      <c r="X1867" s="35" t="str">
        <f t="shared" ca="1" si="402"/>
        <v/>
      </c>
      <c r="Y1867" s="2" t="str">
        <f t="shared" si="403"/>
        <v>Đã thanh toán</v>
      </c>
      <c r="Z1867" s="51">
        <f t="shared" si="393"/>
        <v>46010</v>
      </c>
      <c r="AA1867" s="51">
        <f t="shared" si="394"/>
        <v>46049</v>
      </c>
      <c r="AD1867" s="2" t="str">
        <f>VLOOKUP($A1867,MA_KH!$A:$Q,MA_KH!O$1,0)</f>
        <v>SEVEN</v>
      </c>
      <c r="AE1867" s="2" t="str">
        <f>VLOOKUP($A1867,MA_KH!$A:$Q,MA_KH!P$1,0)</f>
        <v>CÔNG TY CỔ PHẦN SEVEN SYSTEM VIỆT NAM</v>
      </c>
    </row>
    <row r="1868" spans="1:31" ht="25.5" hidden="1" customHeight="1" x14ac:dyDescent="0.2">
      <c r="A1868" s="30" t="s">
        <v>22399</v>
      </c>
      <c r="B1868" s="30" t="s">
        <v>4196</v>
      </c>
      <c r="C1868" s="37">
        <v>46010</v>
      </c>
      <c r="D1868" s="30" t="s">
        <v>19722</v>
      </c>
      <c r="E1868" s="37">
        <v>46010</v>
      </c>
      <c r="F1868" s="30">
        <v>85772</v>
      </c>
      <c r="G1868" s="30" t="s">
        <v>4589</v>
      </c>
      <c r="H1868" s="38">
        <v>134040</v>
      </c>
      <c r="I1868" s="34">
        <v>0</v>
      </c>
      <c r="J1868" s="38">
        <v>10723</v>
      </c>
      <c r="K1868" s="38">
        <v>144763</v>
      </c>
      <c r="L1868" s="7" t="s">
        <v>51</v>
      </c>
      <c r="M1868" s="6">
        <v>46049</v>
      </c>
      <c r="O1868" s="35">
        <f>IF(Table1[[#This Row],[Phân loại]]="Tồn đầu kỳ",Table1[[#This Row],[Tổng giá trị]],0)</f>
        <v>144763</v>
      </c>
      <c r="P1868" s="7">
        <f>IF(Table1[[#This Row],[Số còn phải thu ĐK]]&lt;&gt;0,0,IF(Table1[[#This Row],[Phân loại]]="Bán hàng",Table1[[#This Row],[Tổng giá trị]],-Table1[[#This Row],[Tổng giá trị]]))</f>
        <v>0</v>
      </c>
      <c r="Q1868" s="35">
        <f t="shared" ref="Q1868:Q1870" si="404">IF(M1868&lt;&gt;"",IF(O1868&lt;&gt;0,O1868,P1868),0)</f>
        <v>144763</v>
      </c>
      <c r="R1868" s="7">
        <f>Table1[[#This Row],[Số còn phải thu ĐK]]+Table1[[#This Row],[Giá Trị HD sau CK]]-Table1[[#This Row],[Số tiền đã thu]]</f>
        <v>0</v>
      </c>
      <c r="S1868" s="6">
        <f>IF(Table1[[#This Row],[Ngày hóa đơn]]&lt;&gt;"",Table1[[#This Row],[Ngày hóa đơn]],IF(Table1[[#This Row],[Ngày hạch toán]]&lt;&gt;"",Table1[[#This Row],[Ngày hạch toán]],""))</f>
        <v>46010</v>
      </c>
      <c r="T1868" s="7"/>
      <c r="U1868" s="6">
        <f>IF(Table1[[#This Row],[Ngày tính CN]]="","",S1868+T1868)</f>
        <v>46010</v>
      </c>
      <c r="V1868" s="35">
        <f ca="1">IF(Table1[[#This Row],[Hạn thanh toán]]="","",IF((U1868-NOW())&lt;0,0,(U1868-NOW())))</f>
        <v>0</v>
      </c>
      <c r="W1868" s="35"/>
      <c r="X1868" s="35" t="str">
        <f t="shared" ref="X1868:X1870" ca="1" si="405">IF(OR(U1868="",R1868=0),"",IF((U1868-NOW())&lt;0,-(U1868-NOW()),0))</f>
        <v/>
      </c>
      <c r="Y1868" s="2" t="str">
        <f t="shared" ref="Y1868:Y1870" si="406">IF(R1868=0,"Đã thanh toán",IF(X1868="","",IF(X1868&lt;=0,"Chưa đến hạn thanh toán",IF(X1868&lt;=30,"Nợ quá hạn 30 ngày",IF(X1868&lt;=60,"Nợ quá hạn từ 30 ngày đến 60 ngày",IF(X1868&lt;=90,"Nợ quá hạn từ 60 ngày đến 90 ngày",IF(X1868&lt;=120,"Nợ quá hạn từ 90 ngày đến 120 ngày","Nợ quá hạn hơn 120 ngày có khả năng mất thanh toán")))))))</f>
        <v>Đã thanh toán</v>
      </c>
      <c r="Z1868" s="51">
        <f t="shared" si="393"/>
        <v>46010</v>
      </c>
      <c r="AA1868" s="51">
        <f t="shared" si="394"/>
        <v>46049</v>
      </c>
      <c r="AD1868" s="2" t="str">
        <f>VLOOKUP($A1868,MA_KH!$A:$Q,MA_KH!O$1,0)</f>
        <v>SEVEN</v>
      </c>
      <c r="AE1868" s="2" t="str">
        <f>VLOOKUP($A1868,MA_KH!$A:$Q,MA_KH!P$1,0)</f>
        <v>CÔNG TY CỔ PHẦN SEVEN SYSTEM VIỆT NAM</v>
      </c>
    </row>
    <row r="1869" spans="1:31" ht="25.5" hidden="1" customHeight="1" x14ac:dyDescent="0.2">
      <c r="A1869" s="30" t="s">
        <v>22400</v>
      </c>
      <c r="B1869" s="30" t="s">
        <v>4194</v>
      </c>
      <c r="C1869" s="37">
        <v>46010</v>
      </c>
      <c r="D1869" s="30" t="s">
        <v>19723</v>
      </c>
      <c r="E1869" s="37">
        <v>46010</v>
      </c>
      <c r="F1869" s="30">
        <v>85773</v>
      </c>
      <c r="G1869" s="30" t="s">
        <v>4646</v>
      </c>
      <c r="H1869" s="38">
        <v>1972316</v>
      </c>
      <c r="I1869" s="34">
        <v>0</v>
      </c>
      <c r="J1869" s="38">
        <v>157785</v>
      </c>
      <c r="K1869" s="38">
        <v>2130101</v>
      </c>
      <c r="L1869" s="7" t="s">
        <v>51</v>
      </c>
      <c r="M1869" s="6">
        <v>46049</v>
      </c>
      <c r="O1869" s="35">
        <f>IF(Table1[[#This Row],[Phân loại]]="Tồn đầu kỳ",Table1[[#This Row],[Tổng giá trị]],0)</f>
        <v>2130101</v>
      </c>
      <c r="P1869" s="7">
        <f>IF(Table1[[#This Row],[Số còn phải thu ĐK]]&lt;&gt;0,0,IF(Table1[[#This Row],[Phân loại]]="Bán hàng",Table1[[#This Row],[Tổng giá trị]],-Table1[[#This Row],[Tổng giá trị]]))</f>
        <v>0</v>
      </c>
      <c r="Q1869" s="35">
        <f t="shared" si="404"/>
        <v>2130101</v>
      </c>
      <c r="R1869" s="7">
        <f>Table1[[#This Row],[Số còn phải thu ĐK]]+Table1[[#This Row],[Giá Trị HD sau CK]]-Table1[[#This Row],[Số tiền đã thu]]</f>
        <v>0</v>
      </c>
      <c r="S1869" s="6">
        <f>IF(Table1[[#This Row],[Ngày hóa đơn]]&lt;&gt;"",Table1[[#This Row],[Ngày hóa đơn]],IF(Table1[[#This Row],[Ngày hạch toán]]&lt;&gt;"",Table1[[#This Row],[Ngày hạch toán]],""))</f>
        <v>46010</v>
      </c>
      <c r="T1869" s="7"/>
      <c r="U1869" s="6">
        <f>IF(Table1[[#This Row],[Ngày tính CN]]="","",S1869+T1869)</f>
        <v>46010</v>
      </c>
      <c r="V1869" s="35">
        <f ca="1">IF(Table1[[#This Row],[Hạn thanh toán]]="","",IF((U1869-NOW())&lt;0,0,(U1869-NOW())))</f>
        <v>0</v>
      </c>
      <c r="W1869" s="35"/>
      <c r="X1869" s="35" t="str">
        <f t="shared" ca="1" si="405"/>
        <v/>
      </c>
      <c r="Y1869" s="2" t="str">
        <f t="shared" si="406"/>
        <v>Đã thanh toán</v>
      </c>
      <c r="Z1869" s="51">
        <f t="shared" si="393"/>
        <v>46010</v>
      </c>
      <c r="AA1869" s="51">
        <f t="shared" si="394"/>
        <v>46049</v>
      </c>
      <c r="AD1869" s="2" t="str">
        <f>VLOOKUP($A1869,MA_KH!$A:$Q,MA_KH!O$1,0)</f>
        <v>SEVEN</v>
      </c>
      <c r="AE1869" s="2" t="str">
        <f>VLOOKUP($A1869,MA_KH!$A:$Q,MA_KH!P$1,0)</f>
        <v>CÔNG TY CỔ PHẦN SEVEN SYSTEM VIỆT NAM</v>
      </c>
    </row>
    <row r="1870" spans="1:31" ht="25.5" hidden="1" customHeight="1" x14ac:dyDescent="0.2">
      <c r="A1870" s="39" t="s">
        <v>22399</v>
      </c>
      <c r="B1870" s="39" t="s">
        <v>4196</v>
      </c>
      <c r="C1870" s="40">
        <v>46010</v>
      </c>
      <c r="D1870" s="39" t="s">
        <v>19724</v>
      </c>
      <c r="E1870" s="40">
        <v>46010</v>
      </c>
      <c r="F1870" s="39">
        <v>85781</v>
      </c>
      <c r="G1870" s="39" t="s">
        <v>4754</v>
      </c>
      <c r="H1870" s="41">
        <v>347869</v>
      </c>
      <c r="I1870" s="42">
        <v>0</v>
      </c>
      <c r="J1870" s="41">
        <v>27830</v>
      </c>
      <c r="K1870" s="41">
        <v>375699</v>
      </c>
      <c r="L1870" s="7" t="s">
        <v>51</v>
      </c>
      <c r="M1870" s="6">
        <v>46049</v>
      </c>
      <c r="O1870" s="35">
        <f>IF(Table1[[#This Row],[Phân loại]]="Tồn đầu kỳ",Table1[[#This Row],[Tổng giá trị]],0)</f>
        <v>375699</v>
      </c>
      <c r="P1870" s="7">
        <f>IF(Table1[[#This Row],[Số còn phải thu ĐK]]&lt;&gt;0,0,IF(Table1[[#This Row],[Phân loại]]="Bán hàng",Table1[[#This Row],[Tổng giá trị]],-Table1[[#This Row],[Tổng giá trị]]))</f>
        <v>0</v>
      </c>
      <c r="Q1870" s="35">
        <f t="shared" si="404"/>
        <v>375699</v>
      </c>
      <c r="R1870" s="7">
        <f>Table1[[#This Row],[Số còn phải thu ĐK]]+Table1[[#This Row],[Giá Trị HD sau CK]]-Table1[[#This Row],[Số tiền đã thu]]</f>
        <v>0</v>
      </c>
      <c r="S1870" s="6">
        <f>IF(Table1[[#This Row],[Ngày hóa đơn]]&lt;&gt;"",Table1[[#This Row],[Ngày hóa đơn]],IF(Table1[[#This Row],[Ngày hạch toán]]&lt;&gt;"",Table1[[#This Row],[Ngày hạch toán]],""))</f>
        <v>46010</v>
      </c>
      <c r="T1870" s="7"/>
      <c r="U1870" s="6">
        <f>IF(Table1[[#This Row],[Ngày tính CN]]="","",S1870+T1870)</f>
        <v>46010</v>
      </c>
      <c r="V1870" s="35">
        <f ca="1">IF(Table1[[#This Row],[Hạn thanh toán]]="","",IF((U1870-NOW())&lt;0,0,(U1870-NOW())))</f>
        <v>0</v>
      </c>
      <c r="W1870" s="35"/>
      <c r="X1870" s="35" t="str">
        <f t="shared" ca="1" si="405"/>
        <v/>
      </c>
      <c r="Y1870" s="2" t="str">
        <f t="shared" si="406"/>
        <v>Đã thanh toán</v>
      </c>
      <c r="Z1870" s="51">
        <f t="shared" si="393"/>
        <v>46010</v>
      </c>
      <c r="AA1870" s="51">
        <f t="shared" si="394"/>
        <v>46049</v>
      </c>
      <c r="AD1870" s="2" t="str">
        <f>VLOOKUP($A1870,MA_KH!$A:$Q,MA_KH!O$1,0)</f>
        <v>SEVEN</v>
      </c>
      <c r="AE1870" s="2" t="str">
        <f>VLOOKUP($A1870,MA_KH!$A:$Q,MA_KH!P$1,0)</f>
        <v>CÔNG TY CỔ PHẦN SEVEN SYSTEM VIỆT NAM</v>
      </c>
    </row>
    <row r="1871" spans="1:31" ht="25.5" hidden="1" customHeight="1" x14ac:dyDescent="0.2">
      <c r="A1871" s="30" t="s">
        <v>22399</v>
      </c>
      <c r="B1871" s="30" t="s">
        <v>4196</v>
      </c>
      <c r="C1871" s="37">
        <v>46010</v>
      </c>
      <c r="D1871" s="30" t="s">
        <v>19725</v>
      </c>
      <c r="E1871" s="37">
        <v>46010</v>
      </c>
      <c r="F1871" s="30">
        <v>85774</v>
      </c>
      <c r="G1871" s="30" t="s">
        <v>4647</v>
      </c>
      <c r="H1871" s="38">
        <v>987224</v>
      </c>
      <c r="I1871" s="34">
        <v>0</v>
      </c>
      <c r="J1871" s="38">
        <v>78978</v>
      </c>
      <c r="K1871" s="38">
        <v>1066202</v>
      </c>
      <c r="L1871" s="7" t="s">
        <v>51</v>
      </c>
      <c r="M1871" s="6">
        <v>46049</v>
      </c>
      <c r="O1871" s="35">
        <f>IF(Table1[[#This Row],[Phân loại]]="Tồn đầu kỳ",Table1[[#This Row],[Tổng giá trị]],0)</f>
        <v>1066202</v>
      </c>
      <c r="P1871" s="7">
        <f>IF(Table1[[#This Row],[Số còn phải thu ĐK]]&lt;&gt;0,0,IF(Table1[[#This Row],[Phân loại]]="Bán hàng",Table1[[#This Row],[Tổng giá trị]],-Table1[[#This Row],[Tổng giá trị]]))</f>
        <v>0</v>
      </c>
      <c r="Q1871" s="35">
        <f t="shared" ref="Q1871:Q1872" si="407">IF(M1871&lt;&gt;"",IF(O1871&lt;&gt;0,O1871,P1871),0)</f>
        <v>1066202</v>
      </c>
      <c r="R1871" s="7">
        <f>Table1[[#This Row],[Số còn phải thu ĐK]]+Table1[[#This Row],[Giá Trị HD sau CK]]-Table1[[#This Row],[Số tiền đã thu]]</f>
        <v>0</v>
      </c>
      <c r="S1871" s="6">
        <f>IF(Table1[[#This Row],[Ngày hóa đơn]]&lt;&gt;"",Table1[[#This Row],[Ngày hóa đơn]],IF(Table1[[#This Row],[Ngày hạch toán]]&lt;&gt;"",Table1[[#This Row],[Ngày hạch toán]],""))</f>
        <v>46010</v>
      </c>
      <c r="T1871" s="7"/>
      <c r="U1871" s="6">
        <f>IF(Table1[[#This Row],[Ngày tính CN]]="","",S1871+T1871)</f>
        <v>46010</v>
      </c>
      <c r="V1871" s="35">
        <f ca="1">IF(Table1[[#This Row],[Hạn thanh toán]]="","",IF((U1871-NOW())&lt;0,0,(U1871-NOW())))</f>
        <v>0</v>
      </c>
      <c r="W1871" s="35"/>
      <c r="X1871" s="35" t="str">
        <f t="shared" ref="X1871:X1872" ca="1" si="408">IF(OR(U1871="",R1871=0),"",IF((U1871-NOW())&lt;0,-(U1871-NOW()),0))</f>
        <v/>
      </c>
      <c r="Y1871" s="2" t="str">
        <f t="shared" ref="Y1871:Y1872" si="409">IF(R1871=0,"Đã thanh toán",IF(X1871="","",IF(X1871&lt;=0,"Chưa đến hạn thanh toán",IF(X1871&lt;=30,"Nợ quá hạn 30 ngày",IF(X1871&lt;=60,"Nợ quá hạn từ 30 ngày đến 60 ngày",IF(X1871&lt;=90,"Nợ quá hạn từ 60 ngày đến 90 ngày",IF(X1871&lt;=120,"Nợ quá hạn từ 90 ngày đến 120 ngày","Nợ quá hạn hơn 120 ngày có khả năng mất thanh toán")))))))</f>
        <v>Đã thanh toán</v>
      </c>
      <c r="Z1871" s="51">
        <f t="shared" si="393"/>
        <v>46010</v>
      </c>
      <c r="AA1871" s="51">
        <f t="shared" si="394"/>
        <v>46049</v>
      </c>
      <c r="AD1871" s="2" t="str">
        <f>VLOOKUP($A1871,MA_KH!$A:$Q,MA_KH!O$1,0)</f>
        <v>SEVEN</v>
      </c>
      <c r="AE1871" s="2" t="str">
        <f>VLOOKUP($A1871,MA_KH!$A:$Q,MA_KH!P$1,0)</f>
        <v>CÔNG TY CỔ PHẦN SEVEN SYSTEM VIỆT NAM</v>
      </c>
    </row>
    <row r="1872" spans="1:31" ht="25.5" hidden="1" customHeight="1" x14ac:dyDescent="0.2">
      <c r="A1872" s="30" t="s">
        <v>22399</v>
      </c>
      <c r="B1872" s="30" t="s">
        <v>4196</v>
      </c>
      <c r="C1872" s="37">
        <v>46010</v>
      </c>
      <c r="D1872" s="30" t="s">
        <v>19726</v>
      </c>
      <c r="E1872" s="37">
        <v>46010</v>
      </c>
      <c r="F1872" s="30">
        <v>85788</v>
      </c>
      <c r="G1872" s="30" t="s">
        <v>4840</v>
      </c>
      <c r="H1872" s="38">
        <v>156380</v>
      </c>
      <c r="I1872" s="34">
        <v>0</v>
      </c>
      <c r="J1872" s="38">
        <v>12510</v>
      </c>
      <c r="K1872" s="38">
        <v>168890</v>
      </c>
      <c r="L1872" s="7" t="s">
        <v>51</v>
      </c>
      <c r="M1872" s="6">
        <v>46049</v>
      </c>
      <c r="O1872" s="35">
        <f>IF(Table1[[#This Row],[Phân loại]]="Tồn đầu kỳ",Table1[[#This Row],[Tổng giá trị]],0)</f>
        <v>168890</v>
      </c>
      <c r="P1872" s="7">
        <f>IF(Table1[[#This Row],[Số còn phải thu ĐK]]&lt;&gt;0,0,IF(Table1[[#This Row],[Phân loại]]="Bán hàng",Table1[[#This Row],[Tổng giá trị]],-Table1[[#This Row],[Tổng giá trị]]))</f>
        <v>0</v>
      </c>
      <c r="Q1872" s="35">
        <f t="shared" si="407"/>
        <v>168890</v>
      </c>
      <c r="R1872" s="7">
        <f>Table1[[#This Row],[Số còn phải thu ĐK]]+Table1[[#This Row],[Giá Trị HD sau CK]]-Table1[[#This Row],[Số tiền đã thu]]</f>
        <v>0</v>
      </c>
      <c r="S1872" s="6">
        <f>IF(Table1[[#This Row],[Ngày hóa đơn]]&lt;&gt;"",Table1[[#This Row],[Ngày hóa đơn]],IF(Table1[[#This Row],[Ngày hạch toán]]&lt;&gt;"",Table1[[#This Row],[Ngày hạch toán]],""))</f>
        <v>46010</v>
      </c>
      <c r="T1872" s="7"/>
      <c r="U1872" s="6">
        <f>IF(Table1[[#This Row],[Ngày tính CN]]="","",S1872+T1872)</f>
        <v>46010</v>
      </c>
      <c r="V1872" s="35">
        <f ca="1">IF(Table1[[#This Row],[Hạn thanh toán]]="","",IF((U1872-NOW())&lt;0,0,(U1872-NOW())))</f>
        <v>0</v>
      </c>
      <c r="W1872" s="35"/>
      <c r="X1872" s="35" t="str">
        <f t="shared" ca="1" si="408"/>
        <v/>
      </c>
      <c r="Y1872" s="2" t="str">
        <f t="shared" si="409"/>
        <v>Đã thanh toán</v>
      </c>
      <c r="Z1872" s="51">
        <f t="shared" si="393"/>
        <v>46010</v>
      </c>
      <c r="AA1872" s="51">
        <f t="shared" si="394"/>
        <v>46049</v>
      </c>
      <c r="AD1872" s="2" t="str">
        <f>VLOOKUP($A1872,MA_KH!$A:$Q,MA_KH!O$1,0)</f>
        <v>SEVEN</v>
      </c>
      <c r="AE1872" s="2" t="str">
        <f>VLOOKUP($A1872,MA_KH!$A:$Q,MA_KH!P$1,0)</f>
        <v>CÔNG TY CỔ PHẦN SEVEN SYSTEM VIỆT NAM</v>
      </c>
    </row>
    <row r="1873" spans="1:31" ht="25.5" hidden="1" customHeight="1" x14ac:dyDescent="0.2">
      <c r="A1873" s="39" t="s">
        <v>22400</v>
      </c>
      <c r="B1873" s="39" t="s">
        <v>4194</v>
      </c>
      <c r="C1873" s="40">
        <v>46010</v>
      </c>
      <c r="D1873" s="39" t="s">
        <v>19727</v>
      </c>
      <c r="E1873" s="40">
        <v>46010</v>
      </c>
      <c r="F1873" s="39">
        <v>85777</v>
      </c>
      <c r="G1873" s="39" t="s">
        <v>4665</v>
      </c>
      <c r="H1873" s="41">
        <v>1812738</v>
      </c>
      <c r="I1873" s="42">
        <v>0</v>
      </c>
      <c r="J1873" s="41">
        <v>145019</v>
      </c>
      <c r="K1873" s="41">
        <v>1957757</v>
      </c>
      <c r="L1873" s="7" t="s">
        <v>51</v>
      </c>
      <c r="M1873" s="6">
        <v>46049</v>
      </c>
      <c r="O1873" s="35">
        <f>IF(Table1[[#This Row],[Phân loại]]="Tồn đầu kỳ",Table1[[#This Row],[Tổng giá trị]],0)</f>
        <v>1957757</v>
      </c>
      <c r="P1873" s="7">
        <f>IF(Table1[[#This Row],[Số còn phải thu ĐK]]&lt;&gt;0,0,IF(Table1[[#This Row],[Phân loại]]="Bán hàng",Table1[[#This Row],[Tổng giá trị]],-Table1[[#This Row],[Tổng giá trị]]))</f>
        <v>0</v>
      </c>
      <c r="Q1873" s="35">
        <f t="shared" ref="Q1873" si="410">IF(M1873&lt;&gt;"",IF(O1873&lt;&gt;0,O1873,P1873),0)</f>
        <v>1957757</v>
      </c>
      <c r="R1873" s="7">
        <f>Table1[[#This Row],[Số còn phải thu ĐK]]+Table1[[#This Row],[Giá Trị HD sau CK]]-Table1[[#This Row],[Số tiền đã thu]]</f>
        <v>0</v>
      </c>
      <c r="S1873" s="6">
        <f>IF(Table1[[#This Row],[Ngày hóa đơn]]&lt;&gt;"",Table1[[#This Row],[Ngày hóa đơn]],IF(Table1[[#This Row],[Ngày hạch toán]]&lt;&gt;"",Table1[[#This Row],[Ngày hạch toán]],""))</f>
        <v>46010</v>
      </c>
      <c r="T1873" s="7"/>
      <c r="U1873" s="6">
        <f>IF(Table1[[#This Row],[Ngày tính CN]]="","",S1873+T1873)</f>
        <v>46010</v>
      </c>
      <c r="V1873" s="35">
        <f ca="1">IF(Table1[[#This Row],[Hạn thanh toán]]="","",IF((U1873-NOW())&lt;0,0,(U1873-NOW())))</f>
        <v>0</v>
      </c>
      <c r="W1873" s="35"/>
      <c r="X1873" s="35" t="str">
        <f t="shared" ref="X1873" ca="1" si="411">IF(OR(U1873="",R1873=0),"",IF((U1873-NOW())&lt;0,-(U1873-NOW()),0))</f>
        <v/>
      </c>
      <c r="Y1873" s="2" t="str">
        <f t="shared" ref="Y1873" si="412">IF(R1873=0,"Đã thanh toán",IF(X1873="","",IF(X1873&lt;=0,"Chưa đến hạn thanh toán",IF(X1873&lt;=30,"Nợ quá hạn 30 ngày",IF(X1873&lt;=60,"Nợ quá hạn từ 30 ngày đến 60 ngày",IF(X1873&lt;=90,"Nợ quá hạn từ 60 ngày đến 90 ngày",IF(X1873&lt;=120,"Nợ quá hạn từ 90 ngày đến 120 ngày","Nợ quá hạn hơn 120 ngày có khả năng mất thanh toán")))))))</f>
        <v>Đã thanh toán</v>
      </c>
      <c r="Z1873" s="51">
        <f t="shared" si="393"/>
        <v>46010</v>
      </c>
      <c r="AA1873" s="51">
        <f t="shared" si="394"/>
        <v>46049</v>
      </c>
      <c r="AD1873" s="2" t="str">
        <f>VLOOKUP($A1873,MA_KH!$A:$Q,MA_KH!O$1,0)</f>
        <v>SEVEN</v>
      </c>
      <c r="AE1873" s="2" t="str">
        <f>VLOOKUP($A1873,MA_KH!$A:$Q,MA_KH!P$1,0)</f>
        <v>CÔNG TY CỔ PHẦN SEVEN SYSTEM VIỆT NAM</v>
      </c>
    </row>
    <row r="1874" spans="1:31" ht="25.5" hidden="1" customHeight="1" x14ac:dyDescent="0.2">
      <c r="A1874" s="39" t="s">
        <v>21952</v>
      </c>
      <c r="B1874" s="39" t="s">
        <v>4192</v>
      </c>
      <c r="C1874" s="40">
        <v>46009</v>
      </c>
      <c r="D1874" s="39" t="s">
        <v>19747</v>
      </c>
      <c r="E1874" s="40">
        <v>46009</v>
      </c>
      <c r="F1874" s="39">
        <v>85173</v>
      </c>
      <c r="G1874" s="39" t="s">
        <v>19748</v>
      </c>
      <c r="H1874" s="41">
        <v>1186444</v>
      </c>
      <c r="I1874" s="42">
        <v>0</v>
      </c>
      <c r="J1874" s="41">
        <v>94916</v>
      </c>
      <c r="K1874" s="41">
        <v>1281360</v>
      </c>
      <c r="L1874" s="7" t="s">
        <v>51</v>
      </c>
      <c r="M1874" s="6">
        <v>46066</v>
      </c>
      <c r="O1874" s="35">
        <f>IF(Table1[[#This Row],[Phân loại]]="Tồn đầu kỳ",Table1[[#This Row],[Tổng giá trị]],0)</f>
        <v>1281360</v>
      </c>
      <c r="P1874" s="7">
        <f>IF(Table1[[#This Row],[Số còn phải thu ĐK]]&lt;&gt;0,0,IF(Table1[[#This Row],[Phân loại]]="Bán hàng",Table1[[#This Row],[Tổng giá trị]],-Table1[[#This Row],[Tổng giá trị]]))</f>
        <v>0</v>
      </c>
      <c r="Q1874" s="35">
        <f t="shared" ref="Q1874:Q1882" si="413">IF(M1874&lt;&gt;"",IF(O1874&lt;&gt;0,O1874,P1874),0)</f>
        <v>1281360</v>
      </c>
      <c r="R1874" s="7">
        <f>Table1[[#This Row],[Số còn phải thu ĐK]]+Table1[[#This Row],[Giá Trị HD sau CK]]-Table1[[#This Row],[Số tiền đã thu]]</f>
        <v>0</v>
      </c>
      <c r="S1874" s="6">
        <f>IF(Table1[[#This Row],[Ngày hóa đơn]]&lt;&gt;"",Table1[[#This Row],[Ngày hóa đơn]],IF(Table1[[#This Row],[Ngày hạch toán]]&lt;&gt;"",Table1[[#This Row],[Ngày hạch toán]],""))</f>
        <v>46009</v>
      </c>
      <c r="T1874" s="7"/>
      <c r="U1874" s="6">
        <f>IF(Table1[[#This Row],[Ngày tính CN]]="","",S1874+T1874)</f>
        <v>46009</v>
      </c>
      <c r="V1874" s="35">
        <f ca="1">IF(Table1[[#This Row],[Hạn thanh toán]]="","",IF((U1874-NOW())&lt;0,0,(U1874-NOW())))</f>
        <v>0</v>
      </c>
      <c r="W1874" s="35"/>
      <c r="X1874" s="35" t="str">
        <f t="shared" ref="X1874:X1882" ca="1" si="414">IF(OR(U1874="",R1874=0),"",IF((U1874-NOW())&lt;0,-(U1874-NOW()),0))</f>
        <v/>
      </c>
      <c r="Y1874" s="2" t="str">
        <f t="shared" ref="Y1874:Y1882" si="415">IF(R1874=0,"Đã thanh toán",IF(X1874="","",IF(X1874&lt;=0,"Chưa đến hạn thanh toán",IF(X1874&lt;=30,"Nợ quá hạn 30 ngày",IF(X1874&lt;=60,"Nợ quá hạn từ 30 ngày đến 60 ngày",IF(X1874&lt;=90,"Nợ quá hạn từ 60 ngày đến 90 ngày",IF(X1874&lt;=120,"Nợ quá hạn từ 90 ngày đến 120 ngày","Nợ quá hạn hơn 120 ngày có khả năng mất thanh toán")))))))</f>
        <v>Đã thanh toán</v>
      </c>
      <c r="Z1874" s="51">
        <f t="shared" si="393"/>
        <v>46009</v>
      </c>
      <c r="AA1874" s="51">
        <f t="shared" si="394"/>
        <v>46066</v>
      </c>
      <c r="AD1874" s="2" t="str">
        <f>VLOOKUP($A1874,MA_KH!$A:$Q,MA_KH!O$1,0)</f>
        <v>LARIA (FM)</v>
      </c>
      <c r="AE1874" s="2" t="str">
        <f>VLOOKUP($A1874,MA_KH!$A:$Q,MA_KH!P$1,0)</f>
        <v>CÔNG TY TNHH THƯƠNG MẠI LARIA</v>
      </c>
    </row>
    <row r="1875" spans="1:31" ht="25.5" hidden="1" customHeight="1" x14ac:dyDescent="0.2">
      <c r="A1875" s="39" t="s">
        <v>22111</v>
      </c>
      <c r="B1875" s="39" t="s">
        <v>4342</v>
      </c>
      <c r="C1875" s="40">
        <v>46006</v>
      </c>
      <c r="D1875" s="39" t="s">
        <v>19749</v>
      </c>
      <c r="E1875" s="40">
        <v>46006</v>
      </c>
      <c r="F1875" s="39">
        <v>84068</v>
      </c>
      <c r="G1875" s="39" t="s">
        <v>19750</v>
      </c>
      <c r="H1875" s="41">
        <v>448950</v>
      </c>
      <c r="I1875" s="42">
        <v>0</v>
      </c>
      <c r="J1875" s="41">
        <v>35916</v>
      </c>
      <c r="K1875" s="41">
        <v>484866</v>
      </c>
      <c r="L1875" s="7" t="s">
        <v>51</v>
      </c>
      <c r="M1875" s="6">
        <v>46106</v>
      </c>
      <c r="O1875" s="35">
        <f>IF(Table1[[#This Row],[Phân loại]]="Tồn đầu kỳ",Table1[[#This Row],[Tổng giá trị]],0)</f>
        <v>484866</v>
      </c>
      <c r="P1875" s="7">
        <f>IF(Table1[[#This Row],[Số còn phải thu ĐK]]&lt;&gt;0,0,IF(Table1[[#This Row],[Phân loại]]="Bán hàng",Table1[[#This Row],[Tổng giá trị]],-Table1[[#This Row],[Tổng giá trị]]))</f>
        <v>0</v>
      </c>
      <c r="Q1875" s="35">
        <f t="shared" si="413"/>
        <v>484866</v>
      </c>
      <c r="R1875" s="7">
        <f>Table1[[#This Row],[Số còn phải thu ĐK]]+Table1[[#This Row],[Giá Trị HD sau CK]]-Table1[[#This Row],[Số tiền đã thu]]</f>
        <v>0</v>
      </c>
      <c r="S1875" s="6">
        <f>IF(Table1[[#This Row],[Ngày hóa đơn]]&lt;&gt;"",Table1[[#This Row],[Ngày hóa đơn]],IF(Table1[[#This Row],[Ngày hạch toán]]&lt;&gt;"",Table1[[#This Row],[Ngày hạch toán]],""))</f>
        <v>46006</v>
      </c>
      <c r="T1875" s="7"/>
      <c r="U1875" s="6">
        <f>IF(Table1[[#This Row],[Ngày tính CN]]="","",S1875+T1875)</f>
        <v>46006</v>
      </c>
      <c r="V1875" s="35">
        <f ca="1">IF(Table1[[#This Row],[Hạn thanh toán]]="","",IF((U1875-NOW())&lt;0,0,(U1875-NOW())))</f>
        <v>0</v>
      </c>
      <c r="W1875" s="35"/>
      <c r="X1875" s="35" t="str">
        <f t="shared" ca="1" si="414"/>
        <v/>
      </c>
      <c r="Y1875" s="2" t="str">
        <f t="shared" si="415"/>
        <v>Đã thanh toán</v>
      </c>
      <c r="Z1875" s="51">
        <f t="shared" si="393"/>
        <v>46006</v>
      </c>
      <c r="AA1875" s="51">
        <f t="shared" si="394"/>
        <v>46106</v>
      </c>
      <c r="AD1875" s="2" t="str">
        <f>VLOOKUP($A1875,MA_KH!$A:$Q,MA_KH!O$1,0)</f>
        <v>OKONO</v>
      </c>
      <c r="AE1875" s="2" t="str">
        <f>VLOOKUP($A1875,MA_KH!$A:$Q,MA_KH!P$1,0)</f>
        <v>CÔNG TY TNHH OKONO VIỆT NAM</v>
      </c>
    </row>
    <row r="1876" spans="1:31" ht="25.5" hidden="1" customHeight="1" x14ac:dyDescent="0.2">
      <c r="A1876" s="39" t="s">
        <v>22117</v>
      </c>
      <c r="B1876" s="39" t="s">
        <v>4338</v>
      </c>
      <c r="C1876" s="40">
        <v>46009</v>
      </c>
      <c r="D1876" s="39" t="s">
        <v>19751</v>
      </c>
      <c r="E1876" s="40">
        <v>46009</v>
      </c>
      <c r="F1876" s="39">
        <v>85219</v>
      </c>
      <c r="G1876" s="39" t="s">
        <v>19752</v>
      </c>
      <c r="H1876" s="41">
        <v>741117</v>
      </c>
      <c r="I1876" s="42">
        <v>0</v>
      </c>
      <c r="J1876" s="41">
        <v>59289</v>
      </c>
      <c r="K1876" s="41">
        <v>800406</v>
      </c>
      <c r="L1876" s="7" t="s">
        <v>51</v>
      </c>
      <c r="M1876" s="6">
        <v>46106</v>
      </c>
      <c r="O1876" s="35">
        <f>IF(Table1[[#This Row],[Phân loại]]="Tồn đầu kỳ",Table1[[#This Row],[Tổng giá trị]],0)</f>
        <v>800406</v>
      </c>
      <c r="P1876" s="7">
        <f>IF(Table1[[#This Row],[Số còn phải thu ĐK]]&lt;&gt;0,0,IF(Table1[[#This Row],[Phân loại]]="Bán hàng",Table1[[#This Row],[Tổng giá trị]],-Table1[[#This Row],[Tổng giá trị]]))</f>
        <v>0</v>
      </c>
      <c r="Q1876" s="35">
        <f t="shared" si="413"/>
        <v>800406</v>
      </c>
      <c r="R1876" s="7">
        <f>Table1[[#This Row],[Số còn phải thu ĐK]]+Table1[[#This Row],[Giá Trị HD sau CK]]-Table1[[#This Row],[Số tiền đã thu]]</f>
        <v>0</v>
      </c>
      <c r="S1876" s="6">
        <f>IF(Table1[[#This Row],[Ngày hóa đơn]]&lt;&gt;"",Table1[[#This Row],[Ngày hóa đơn]],IF(Table1[[#This Row],[Ngày hạch toán]]&lt;&gt;"",Table1[[#This Row],[Ngày hạch toán]],""))</f>
        <v>46009</v>
      </c>
      <c r="T1876" s="7"/>
      <c r="U1876" s="6">
        <f>IF(Table1[[#This Row],[Ngày tính CN]]="","",S1876+T1876)</f>
        <v>46009</v>
      </c>
      <c r="V1876" s="35">
        <f ca="1">IF(Table1[[#This Row],[Hạn thanh toán]]="","",IF((U1876-NOW())&lt;0,0,(U1876-NOW())))</f>
        <v>0</v>
      </c>
      <c r="W1876" s="35"/>
      <c r="X1876" s="35" t="str">
        <f t="shared" ca="1" si="414"/>
        <v/>
      </c>
      <c r="Y1876" s="2" t="str">
        <f t="shared" si="415"/>
        <v>Đã thanh toán</v>
      </c>
      <c r="Z1876" s="51">
        <f t="shared" si="393"/>
        <v>46009</v>
      </c>
      <c r="AA1876" s="51">
        <f t="shared" si="394"/>
        <v>46106</v>
      </c>
      <c r="AD1876" s="2" t="str">
        <f>VLOOKUP($A1876,MA_KH!$A:$Q,MA_KH!O$1,0)</f>
        <v>OKONO</v>
      </c>
      <c r="AE1876" s="2" t="str">
        <f>VLOOKUP($A1876,MA_KH!$A:$Q,MA_KH!P$1,0)</f>
        <v>CÔNG TY TNHH OKONO VIỆT NAM</v>
      </c>
    </row>
    <row r="1877" spans="1:31" ht="25.5" hidden="1" customHeight="1" x14ac:dyDescent="0.2">
      <c r="A1877" s="39" t="s">
        <v>22119</v>
      </c>
      <c r="B1877" s="39" t="s">
        <v>4379</v>
      </c>
      <c r="C1877" s="40">
        <v>46009</v>
      </c>
      <c r="D1877" s="39" t="s">
        <v>19753</v>
      </c>
      <c r="E1877" s="40">
        <v>46009</v>
      </c>
      <c r="F1877" s="39">
        <v>85218</v>
      </c>
      <c r="G1877" s="39" t="s">
        <v>19754</v>
      </c>
      <c r="H1877" s="41">
        <v>143022</v>
      </c>
      <c r="I1877" s="42">
        <v>0</v>
      </c>
      <c r="J1877" s="41">
        <v>11442</v>
      </c>
      <c r="K1877" s="41">
        <v>154464</v>
      </c>
      <c r="L1877" s="7" t="s">
        <v>51</v>
      </c>
      <c r="M1877" s="6">
        <v>46106</v>
      </c>
      <c r="O1877" s="35">
        <f>IF(Table1[[#This Row],[Phân loại]]="Tồn đầu kỳ",Table1[[#This Row],[Tổng giá trị]],0)</f>
        <v>154464</v>
      </c>
      <c r="P1877" s="7">
        <f>IF(Table1[[#This Row],[Số còn phải thu ĐK]]&lt;&gt;0,0,IF(Table1[[#This Row],[Phân loại]]="Bán hàng",Table1[[#This Row],[Tổng giá trị]],-Table1[[#This Row],[Tổng giá trị]]))</f>
        <v>0</v>
      </c>
      <c r="Q1877" s="35">
        <f t="shared" si="413"/>
        <v>154464</v>
      </c>
      <c r="R1877" s="7">
        <f>Table1[[#This Row],[Số còn phải thu ĐK]]+Table1[[#This Row],[Giá Trị HD sau CK]]-Table1[[#This Row],[Số tiền đã thu]]</f>
        <v>0</v>
      </c>
      <c r="S1877" s="6">
        <f>IF(Table1[[#This Row],[Ngày hóa đơn]]&lt;&gt;"",Table1[[#This Row],[Ngày hóa đơn]],IF(Table1[[#This Row],[Ngày hạch toán]]&lt;&gt;"",Table1[[#This Row],[Ngày hạch toán]],""))</f>
        <v>46009</v>
      </c>
      <c r="T1877" s="7"/>
      <c r="U1877" s="6">
        <f>IF(Table1[[#This Row],[Ngày tính CN]]="","",S1877+T1877)</f>
        <v>46009</v>
      </c>
      <c r="V1877" s="35">
        <f ca="1">IF(Table1[[#This Row],[Hạn thanh toán]]="","",IF((U1877-NOW())&lt;0,0,(U1877-NOW())))</f>
        <v>0</v>
      </c>
      <c r="W1877" s="35"/>
      <c r="X1877" s="35" t="str">
        <f t="shared" ca="1" si="414"/>
        <v/>
      </c>
      <c r="Y1877" s="2" t="str">
        <f t="shared" si="415"/>
        <v>Đã thanh toán</v>
      </c>
      <c r="Z1877" s="51">
        <f t="shared" si="393"/>
        <v>46009</v>
      </c>
      <c r="AA1877" s="51">
        <f t="shared" si="394"/>
        <v>46106</v>
      </c>
      <c r="AD1877" s="2" t="str">
        <f>VLOOKUP($A1877,MA_KH!$A:$Q,MA_KH!O$1,0)</f>
        <v>OKONO</v>
      </c>
      <c r="AE1877" s="2" t="str">
        <f>VLOOKUP($A1877,MA_KH!$A:$Q,MA_KH!P$1,0)</f>
        <v>CÔNG TY TNHH OKONO VIỆT NAM</v>
      </c>
    </row>
    <row r="1878" spans="1:31" ht="25.5" hidden="1" customHeight="1" x14ac:dyDescent="0.2">
      <c r="A1878" s="39" t="s">
        <v>22098</v>
      </c>
      <c r="B1878" s="39" t="s">
        <v>3976</v>
      </c>
      <c r="C1878" s="40">
        <v>46009</v>
      </c>
      <c r="D1878" s="39" t="s">
        <v>19755</v>
      </c>
      <c r="E1878" s="40">
        <v>46009</v>
      </c>
      <c r="F1878" s="39">
        <v>85220</v>
      </c>
      <c r="G1878" s="39" t="s">
        <v>19756</v>
      </c>
      <c r="H1878" s="41">
        <v>199500</v>
      </c>
      <c r="I1878" s="42">
        <v>0</v>
      </c>
      <c r="J1878" s="41">
        <v>15960</v>
      </c>
      <c r="K1878" s="41">
        <v>215460</v>
      </c>
      <c r="L1878" s="7" t="s">
        <v>51</v>
      </c>
      <c r="M1878" s="6">
        <v>46106</v>
      </c>
      <c r="O1878" s="35">
        <f>IF(Table1[[#This Row],[Phân loại]]="Tồn đầu kỳ",Table1[[#This Row],[Tổng giá trị]],0)</f>
        <v>215460</v>
      </c>
      <c r="P1878" s="7">
        <f>IF(Table1[[#This Row],[Số còn phải thu ĐK]]&lt;&gt;0,0,IF(Table1[[#This Row],[Phân loại]]="Bán hàng",Table1[[#This Row],[Tổng giá trị]],-Table1[[#This Row],[Tổng giá trị]]))</f>
        <v>0</v>
      </c>
      <c r="Q1878" s="35">
        <f t="shared" si="413"/>
        <v>215460</v>
      </c>
      <c r="R1878" s="7">
        <f>Table1[[#This Row],[Số còn phải thu ĐK]]+Table1[[#This Row],[Giá Trị HD sau CK]]-Table1[[#This Row],[Số tiền đã thu]]</f>
        <v>0</v>
      </c>
      <c r="S1878" s="6">
        <f>IF(Table1[[#This Row],[Ngày hóa đơn]]&lt;&gt;"",Table1[[#This Row],[Ngày hóa đơn]],IF(Table1[[#This Row],[Ngày hạch toán]]&lt;&gt;"",Table1[[#This Row],[Ngày hạch toán]],""))</f>
        <v>46009</v>
      </c>
      <c r="T1878" s="7"/>
      <c r="U1878" s="6">
        <f>IF(Table1[[#This Row],[Ngày tính CN]]="","",S1878+T1878)</f>
        <v>46009</v>
      </c>
      <c r="V1878" s="35">
        <f ca="1">IF(Table1[[#This Row],[Hạn thanh toán]]="","",IF((U1878-NOW())&lt;0,0,(U1878-NOW())))</f>
        <v>0</v>
      </c>
      <c r="W1878" s="35"/>
      <c r="X1878" s="35" t="str">
        <f t="shared" ca="1" si="414"/>
        <v/>
      </c>
      <c r="Y1878" s="2" t="str">
        <f t="shared" si="415"/>
        <v>Đã thanh toán</v>
      </c>
      <c r="Z1878" s="51">
        <f t="shared" si="393"/>
        <v>46009</v>
      </c>
      <c r="AA1878" s="51">
        <f t="shared" si="394"/>
        <v>46106</v>
      </c>
      <c r="AD1878" s="2" t="str">
        <f>VLOOKUP($A1878,MA_KH!$A:$Q,MA_KH!O$1,0)</f>
        <v>OKONO</v>
      </c>
      <c r="AE1878" s="2" t="str">
        <f>VLOOKUP($A1878,MA_KH!$A:$Q,MA_KH!P$1,0)</f>
        <v>CÔNG TY TNHH OKONO VIỆT NAM</v>
      </c>
    </row>
    <row r="1879" spans="1:31" ht="25.5" hidden="1" customHeight="1" x14ac:dyDescent="0.2">
      <c r="A1879" s="39" t="s">
        <v>22847</v>
      </c>
      <c r="B1879" s="39" t="s">
        <v>4575</v>
      </c>
      <c r="C1879" s="40">
        <v>46008</v>
      </c>
      <c r="D1879" s="39" t="s">
        <v>19757</v>
      </c>
      <c r="E1879" s="40">
        <v>46008</v>
      </c>
      <c r="F1879" s="39">
        <v>84330</v>
      </c>
      <c r="G1879" s="39" t="s">
        <v>19758</v>
      </c>
      <c r="H1879" s="41">
        <v>2198325</v>
      </c>
      <c r="I1879" s="42">
        <v>0</v>
      </c>
      <c r="J1879" s="41">
        <v>175866</v>
      </c>
      <c r="K1879" s="41">
        <v>2374191</v>
      </c>
      <c r="L1879" s="7" t="s">
        <v>51</v>
      </c>
      <c r="M1879" s="6">
        <v>46042</v>
      </c>
      <c r="O1879" s="35">
        <f>IF(Table1[[#This Row],[Phân loại]]="Tồn đầu kỳ",Table1[[#This Row],[Tổng giá trị]],0)</f>
        <v>2374191</v>
      </c>
      <c r="P1879" s="7">
        <f>IF(Table1[[#This Row],[Số còn phải thu ĐK]]&lt;&gt;0,0,IF(Table1[[#This Row],[Phân loại]]="Bán hàng",Table1[[#This Row],[Tổng giá trị]],-Table1[[#This Row],[Tổng giá trị]]))</f>
        <v>0</v>
      </c>
      <c r="Q1879" s="35">
        <f t="shared" si="413"/>
        <v>2374191</v>
      </c>
      <c r="R1879" s="7">
        <f>Table1[[#This Row],[Số còn phải thu ĐK]]+Table1[[#This Row],[Giá Trị HD sau CK]]-Table1[[#This Row],[Số tiền đã thu]]</f>
        <v>0</v>
      </c>
      <c r="S1879" s="6">
        <f>IF(Table1[[#This Row],[Ngày hóa đơn]]&lt;&gt;"",Table1[[#This Row],[Ngày hóa đơn]],IF(Table1[[#This Row],[Ngày hạch toán]]&lt;&gt;"",Table1[[#This Row],[Ngày hạch toán]],""))</f>
        <v>46008</v>
      </c>
      <c r="T1879" s="7"/>
      <c r="U1879" s="6">
        <f>IF(Table1[[#This Row],[Ngày tính CN]]="","",S1879+T1879)</f>
        <v>46008</v>
      </c>
      <c r="V1879" s="35">
        <f ca="1">IF(Table1[[#This Row],[Hạn thanh toán]]="","",IF((U1879-NOW())&lt;0,0,(U1879-NOW())))</f>
        <v>0</v>
      </c>
      <c r="W1879" s="35"/>
      <c r="X1879" s="35" t="str">
        <f t="shared" ca="1" si="414"/>
        <v/>
      </c>
      <c r="Y1879" s="2" t="str">
        <f t="shared" si="415"/>
        <v>Đã thanh toán</v>
      </c>
      <c r="Z1879" s="51">
        <f t="shared" si="393"/>
        <v>46008</v>
      </c>
      <c r="AA1879" s="51">
        <f t="shared" si="394"/>
        <v>46042</v>
      </c>
      <c r="AD1879" s="2" t="str">
        <f>VLOOKUP($A1879,MA_KH!$A:$Q,MA_KH!O$1,0)</f>
        <v>LONGBEACH</v>
      </c>
      <c r="AE1879" s="2" t="str">
        <f>VLOOKUP($A1879,MA_KH!$A:$Q,MA_KH!P$1,0)</f>
        <v>CÔNG TY CỔ PHẦN THƯƠNG MẠI LONG BEACH</v>
      </c>
    </row>
    <row r="1880" spans="1:31" ht="25.5" hidden="1" customHeight="1" x14ac:dyDescent="0.2">
      <c r="A1880" s="39" t="s">
        <v>21993</v>
      </c>
      <c r="B1880" s="39" t="s">
        <v>4477</v>
      </c>
      <c r="C1880" s="40">
        <v>46004</v>
      </c>
      <c r="D1880" s="39" t="s">
        <v>19759</v>
      </c>
      <c r="E1880" s="40">
        <v>46004</v>
      </c>
      <c r="F1880" s="39">
        <v>83928</v>
      </c>
      <c r="G1880" s="39" t="s">
        <v>19760</v>
      </c>
      <c r="H1880" s="41">
        <v>1240410</v>
      </c>
      <c r="I1880" s="42">
        <v>0</v>
      </c>
      <c r="J1880" s="41">
        <v>99233</v>
      </c>
      <c r="K1880" s="41">
        <v>1339643</v>
      </c>
      <c r="L1880" s="7" t="s">
        <v>51</v>
      </c>
      <c r="O1880" s="35">
        <f>IF(Table1[[#This Row],[Phân loại]]="Tồn đầu kỳ",Table1[[#This Row],[Tổng giá trị]],0)</f>
        <v>1339643</v>
      </c>
      <c r="P1880" s="7">
        <f>IF(Table1[[#This Row],[Số còn phải thu ĐK]]&lt;&gt;0,0,IF(Table1[[#This Row],[Phân loại]]="Bán hàng",Table1[[#This Row],[Tổng giá trị]],-Table1[[#This Row],[Tổng giá trị]]))</f>
        <v>0</v>
      </c>
      <c r="Q1880" s="35">
        <f t="shared" si="413"/>
        <v>0</v>
      </c>
      <c r="R1880" s="7">
        <f>Table1[[#This Row],[Số còn phải thu ĐK]]+Table1[[#This Row],[Giá Trị HD sau CK]]-Table1[[#This Row],[Số tiền đã thu]]</f>
        <v>1339643</v>
      </c>
      <c r="S1880" s="6">
        <f>IF(Table1[[#This Row],[Ngày hóa đơn]]&lt;&gt;"",Table1[[#This Row],[Ngày hóa đơn]],IF(Table1[[#This Row],[Ngày hạch toán]]&lt;&gt;"",Table1[[#This Row],[Ngày hạch toán]],""))</f>
        <v>46004</v>
      </c>
      <c r="T1880" s="7"/>
      <c r="U1880" s="6">
        <f>IF(Table1[[#This Row],[Ngày tính CN]]="","",S1880+T1880)</f>
        <v>46004</v>
      </c>
      <c r="V1880" s="35">
        <f ca="1">IF(Table1[[#This Row],[Hạn thanh toán]]="","",IF((U1880-NOW())&lt;0,0,(U1880-NOW())))</f>
        <v>0</v>
      </c>
      <c r="W1880" s="35"/>
      <c r="X1880" s="35">
        <f t="shared" ca="1" si="414"/>
        <v>166.49032025462657</v>
      </c>
      <c r="Y1880" s="2" t="str">
        <f t="shared" ca="1" si="415"/>
        <v>Nợ quá hạn hơn 120 ngày có khả năng mất thanh toán</v>
      </c>
      <c r="Z1880" s="51">
        <f t="shared" si="393"/>
        <v>46004</v>
      </c>
      <c r="AA1880" s="51" t="str">
        <f t="shared" si="394"/>
        <v/>
      </c>
      <c r="AD1880" s="2" t="str">
        <f>VLOOKUP($A1880,MA_KH!$A:$Q,MA_KH!O$1,0)</f>
        <v>KMARKET</v>
      </c>
      <c r="AE1880" s="2" t="str">
        <f>VLOOKUP($A1880,MA_KH!$A:$Q,MA_KH!P$1,0)</f>
        <v>CÔNG TY TNHH THƯƠNG MẠI K &amp; K TOÀN CẦU</v>
      </c>
    </row>
    <row r="1881" spans="1:31" ht="25.5" hidden="1" customHeight="1" x14ac:dyDescent="0.2">
      <c r="A1881" s="39" t="s">
        <v>22126</v>
      </c>
      <c r="B1881" s="39" t="s">
        <v>4458</v>
      </c>
      <c r="C1881" s="40">
        <v>46009</v>
      </c>
      <c r="D1881" s="39" t="s">
        <v>19761</v>
      </c>
      <c r="E1881" s="40">
        <v>46009</v>
      </c>
      <c r="F1881" s="39"/>
      <c r="G1881" s="39" t="s">
        <v>19762</v>
      </c>
      <c r="H1881" s="41">
        <v>652654</v>
      </c>
      <c r="I1881" s="42">
        <v>32633</v>
      </c>
      <c r="J1881" s="41">
        <v>49602</v>
      </c>
      <c r="K1881" s="41">
        <v>669623</v>
      </c>
      <c r="L1881" s="7" t="s">
        <v>51</v>
      </c>
      <c r="M1881" s="6">
        <v>46046</v>
      </c>
      <c r="O1881" s="35">
        <f>IF(Table1[[#This Row],[Phân loại]]="Tồn đầu kỳ",Table1[[#This Row],[Tổng giá trị]],0)</f>
        <v>669623</v>
      </c>
      <c r="P1881" s="7">
        <f>IF(Table1[[#This Row],[Số còn phải thu ĐK]]&lt;&gt;0,0,IF(Table1[[#This Row],[Phân loại]]="Bán hàng",Table1[[#This Row],[Tổng giá trị]],-Table1[[#This Row],[Tổng giá trị]]))</f>
        <v>0</v>
      </c>
      <c r="Q1881" s="35">
        <f t="shared" si="413"/>
        <v>669623</v>
      </c>
      <c r="R1881" s="7">
        <f>Table1[[#This Row],[Số còn phải thu ĐK]]+Table1[[#This Row],[Giá Trị HD sau CK]]-Table1[[#This Row],[Số tiền đã thu]]</f>
        <v>0</v>
      </c>
      <c r="S1881" s="6">
        <f>IF(Table1[[#This Row],[Ngày hóa đơn]]&lt;&gt;"",Table1[[#This Row],[Ngày hóa đơn]],IF(Table1[[#This Row],[Ngày hạch toán]]&lt;&gt;"",Table1[[#This Row],[Ngày hạch toán]],""))</f>
        <v>46009</v>
      </c>
      <c r="T1881" s="7"/>
      <c r="U1881" s="6">
        <f>IF(Table1[[#This Row],[Ngày tính CN]]="","",S1881+T1881)</f>
        <v>46009</v>
      </c>
      <c r="V1881" s="35">
        <f ca="1">IF(Table1[[#This Row],[Hạn thanh toán]]="","",IF((U1881-NOW())&lt;0,0,(U1881-NOW())))</f>
        <v>0</v>
      </c>
      <c r="W1881" s="35"/>
      <c r="X1881" s="35" t="str">
        <f t="shared" ca="1" si="414"/>
        <v/>
      </c>
      <c r="Y1881" s="2" t="str">
        <f t="shared" si="415"/>
        <v>Đã thanh toán</v>
      </c>
      <c r="Z1881" s="51">
        <f t="shared" si="393"/>
        <v>46009</v>
      </c>
      <c r="AA1881" s="51">
        <f t="shared" si="394"/>
        <v>46046</v>
      </c>
      <c r="AD1881" s="2" t="str">
        <f>VLOOKUP($A1881,MA_KH!$A:$Q,MA_KH!O$1,0)</f>
        <v>PTMART</v>
      </c>
      <c r="AE1881" s="2" t="str">
        <f>VLOOKUP($A1881,MA_KH!$A:$Q,MA_KH!P$1,0)</f>
        <v>CÔNG TY CỔ PHẦN PT</v>
      </c>
    </row>
    <row r="1882" spans="1:31" ht="25.5" hidden="1" customHeight="1" x14ac:dyDescent="0.2">
      <c r="A1882" s="39" t="s">
        <v>22127</v>
      </c>
      <c r="B1882" s="39" t="s">
        <v>4447</v>
      </c>
      <c r="C1882" s="40">
        <v>46010</v>
      </c>
      <c r="D1882" s="39" t="s">
        <v>19763</v>
      </c>
      <c r="E1882" s="40">
        <v>46010</v>
      </c>
      <c r="F1882" s="39"/>
      <c r="G1882" s="39" t="s">
        <v>19764</v>
      </c>
      <c r="H1882" s="41">
        <v>858666</v>
      </c>
      <c r="I1882" s="42">
        <v>42933</v>
      </c>
      <c r="J1882" s="41">
        <v>65259</v>
      </c>
      <c r="K1882" s="41">
        <v>880992</v>
      </c>
      <c r="L1882" s="7" t="s">
        <v>51</v>
      </c>
      <c r="M1882" s="6">
        <v>46046</v>
      </c>
      <c r="O1882" s="35">
        <f>IF(Table1[[#This Row],[Phân loại]]="Tồn đầu kỳ",Table1[[#This Row],[Tổng giá trị]],0)</f>
        <v>880992</v>
      </c>
      <c r="P1882" s="7">
        <f>IF(Table1[[#This Row],[Số còn phải thu ĐK]]&lt;&gt;0,0,IF(Table1[[#This Row],[Phân loại]]="Bán hàng",Table1[[#This Row],[Tổng giá trị]],-Table1[[#This Row],[Tổng giá trị]]))</f>
        <v>0</v>
      </c>
      <c r="Q1882" s="35">
        <f t="shared" si="413"/>
        <v>880992</v>
      </c>
      <c r="R1882" s="7">
        <f>Table1[[#This Row],[Số còn phải thu ĐK]]+Table1[[#This Row],[Giá Trị HD sau CK]]-Table1[[#This Row],[Số tiền đã thu]]</f>
        <v>0</v>
      </c>
      <c r="S1882" s="6">
        <f>IF(Table1[[#This Row],[Ngày hóa đơn]]&lt;&gt;"",Table1[[#This Row],[Ngày hóa đơn]],IF(Table1[[#This Row],[Ngày hạch toán]]&lt;&gt;"",Table1[[#This Row],[Ngày hạch toán]],""))</f>
        <v>46010</v>
      </c>
      <c r="T1882" s="7"/>
      <c r="U1882" s="6">
        <f>IF(Table1[[#This Row],[Ngày tính CN]]="","",S1882+T1882)</f>
        <v>46010</v>
      </c>
      <c r="V1882" s="35">
        <f ca="1">IF(Table1[[#This Row],[Hạn thanh toán]]="","",IF((U1882-NOW())&lt;0,0,(U1882-NOW())))</f>
        <v>0</v>
      </c>
      <c r="W1882" s="35"/>
      <c r="X1882" s="35" t="str">
        <f t="shared" ca="1" si="414"/>
        <v/>
      </c>
      <c r="Y1882" s="2" t="str">
        <f t="shared" si="415"/>
        <v>Đã thanh toán</v>
      </c>
      <c r="Z1882" s="51">
        <f t="shared" si="393"/>
        <v>46010</v>
      </c>
      <c r="AA1882" s="51">
        <f t="shared" si="394"/>
        <v>46046</v>
      </c>
      <c r="AD1882" s="2" t="str">
        <f>VLOOKUP($A1882,MA_KH!$A:$Q,MA_KH!O$1,0)</f>
        <v>PTMART</v>
      </c>
      <c r="AE1882" s="2" t="str">
        <f>VLOOKUP($A1882,MA_KH!$A:$Q,MA_KH!P$1,0)</f>
        <v>CÔNG TY CỔ PHẦN PT</v>
      </c>
    </row>
    <row r="1883" spans="1:31" ht="25.5" hidden="1" customHeight="1" x14ac:dyDescent="0.2">
      <c r="A1883" s="30" t="s">
        <v>22306</v>
      </c>
      <c r="B1883" s="30" t="s">
        <v>32</v>
      </c>
      <c r="C1883" s="37">
        <v>46004</v>
      </c>
      <c r="D1883" s="30" t="s">
        <v>19765</v>
      </c>
      <c r="E1883" s="37">
        <v>46004</v>
      </c>
      <c r="F1883" s="30">
        <v>83857</v>
      </c>
      <c r="G1883" s="30" t="s">
        <v>19766</v>
      </c>
      <c r="H1883" s="38">
        <v>3304857</v>
      </c>
      <c r="I1883" s="34">
        <v>0</v>
      </c>
      <c r="J1883" s="38">
        <v>264389</v>
      </c>
      <c r="K1883" s="38">
        <v>3569246</v>
      </c>
      <c r="L1883" s="7" t="s">
        <v>51</v>
      </c>
      <c r="M1883" s="6">
        <v>46106</v>
      </c>
      <c r="O1883" s="35">
        <f>IF(Table1[[#This Row],[Phân loại]]="Tồn đầu kỳ",Table1[[#This Row],[Tổng giá trị]],0)</f>
        <v>3569246</v>
      </c>
      <c r="P1883" s="7">
        <f>IF(Table1[[#This Row],[Số còn phải thu ĐK]]&lt;&gt;0,0,IF(Table1[[#This Row],[Phân loại]]="Bán hàng",Table1[[#This Row],[Tổng giá trị]],-Table1[[#This Row],[Tổng giá trị]]))</f>
        <v>0</v>
      </c>
      <c r="Q1883" s="35">
        <f t="shared" ref="Q1883:Q1885" si="416">IF(M1883&lt;&gt;"",IF(O1883&lt;&gt;0,O1883,P1883),0)</f>
        <v>3569246</v>
      </c>
      <c r="R1883" s="7">
        <f>Table1[[#This Row],[Số còn phải thu ĐK]]+Table1[[#This Row],[Giá Trị HD sau CK]]-Table1[[#This Row],[Số tiền đã thu]]</f>
        <v>0</v>
      </c>
      <c r="S1883" s="6">
        <f>IF(Table1[[#This Row],[Ngày hóa đơn]]&lt;&gt;"",Table1[[#This Row],[Ngày hóa đơn]],IF(Table1[[#This Row],[Ngày hạch toán]]&lt;&gt;"",Table1[[#This Row],[Ngày hạch toán]],""))</f>
        <v>46004</v>
      </c>
      <c r="T1883" s="7"/>
      <c r="U1883" s="6">
        <f>IF(Table1[[#This Row],[Ngày tính CN]]="","",S1883+T1883)</f>
        <v>46004</v>
      </c>
      <c r="V1883" s="35">
        <f ca="1">IF(Table1[[#This Row],[Hạn thanh toán]]="","",IF((U1883-NOW())&lt;0,0,(U1883-NOW())))</f>
        <v>0</v>
      </c>
      <c r="W1883" s="35"/>
      <c r="X1883" s="35" t="str">
        <f t="shared" ref="X1883:X1885" ca="1" si="417">IF(OR(U1883="",R1883=0),"",IF((U1883-NOW())&lt;0,-(U1883-NOW()),0))</f>
        <v/>
      </c>
      <c r="Y1883" s="2" t="str">
        <f t="shared" ref="Y1883:Y1885" si="418">IF(R1883=0,"Đã thanh toán",IF(X1883="","",IF(X1883&lt;=0,"Chưa đến hạn thanh toán",IF(X1883&lt;=30,"Nợ quá hạn 30 ngày",IF(X1883&lt;=60,"Nợ quá hạn từ 30 ngày đến 60 ngày",IF(X1883&lt;=90,"Nợ quá hạn từ 60 ngày đến 90 ngày",IF(X1883&lt;=120,"Nợ quá hạn từ 90 ngày đến 120 ngày","Nợ quá hạn hơn 120 ngày có khả năng mất thanh toán")))))))</f>
        <v>Đã thanh toán</v>
      </c>
      <c r="Z1883" s="51">
        <f t="shared" si="393"/>
        <v>46004</v>
      </c>
      <c r="AA1883" s="51">
        <f t="shared" si="394"/>
        <v>46106</v>
      </c>
      <c r="AD1883" s="2" t="str">
        <f>VLOOKUP($A1883,MA_KH!$A:$Q,MA_KH!O$1,0)</f>
        <v>SATRA TRUNG TÂM</v>
      </c>
      <c r="AE1883" s="2" t="str">
        <f>VLOOKUP($A1883,MA_KH!$A:$Q,MA_KH!P$1,0)</f>
        <v>TRUNG TÂM ĐIỀU HÀNH SATRAFOODS</v>
      </c>
    </row>
    <row r="1884" spans="1:31" ht="25.5" hidden="1" customHeight="1" x14ac:dyDescent="0.2">
      <c r="A1884" s="30" t="s">
        <v>22306</v>
      </c>
      <c r="B1884" s="30" t="s">
        <v>32</v>
      </c>
      <c r="C1884" s="37">
        <v>46004</v>
      </c>
      <c r="D1884" s="30" t="s">
        <v>19767</v>
      </c>
      <c r="E1884" s="37">
        <v>46004</v>
      </c>
      <c r="F1884" s="30">
        <v>83895</v>
      </c>
      <c r="G1884" s="30" t="s">
        <v>19768</v>
      </c>
      <c r="H1884" s="38">
        <v>780334</v>
      </c>
      <c r="I1884" s="34">
        <v>0</v>
      </c>
      <c r="J1884" s="38">
        <v>62427</v>
      </c>
      <c r="K1884" s="38">
        <v>842761</v>
      </c>
      <c r="L1884" s="7" t="s">
        <v>51</v>
      </c>
      <c r="M1884" s="6">
        <v>46106</v>
      </c>
      <c r="O1884" s="35">
        <f>IF(Table1[[#This Row],[Phân loại]]="Tồn đầu kỳ",Table1[[#This Row],[Tổng giá trị]],0)</f>
        <v>842761</v>
      </c>
      <c r="P1884" s="7">
        <f>IF(Table1[[#This Row],[Số còn phải thu ĐK]]&lt;&gt;0,0,IF(Table1[[#This Row],[Phân loại]]="Bán hàng",Table1[[#This Row],[Tổng giá trị]],-Table1[[#This Row],[Tổng giá trị]]))</f>
        <v>0</v>
      </c>
      <c r="Q1884" s="35">
        <f t="shared" si="416"/>
        <v>842761</v>
      </c>
      <c r="R1884" s="7">
        <f>Table1[[#This Row],[Số còn phải thu ĐK]]+Table1[[#This Row],[Giá Trị HD sau CK]]-Table1[[#This Row],[Số tiền đã thu]]</f>
        <v>0</v>
      </c>
      <c r="S1884" s="6">
        <f>IF(Table1[[#This Row],[Ngày hóa đơn]]&lt;&gt;"",Table1[[#This Row],[Ngày hóa đơn]],IF(Table1[[#This Row],[Ngày hạch toán]]&lt;&gt;"",Table1[[#This Row],[Ngày hạch toán]],""))</f>
        <v>46004</v>
      </c>
      <c r="T1884" s="7"/>
      <c r="U1884" s="6">
        <f>IF(Table1[[#This Row],[Ngày tính CN]]="","",S1884+T1884)</f>
        <v>46004</v>
      </c>
      <c r="V1884" s="35">
        <f ca="1">IF(Table1[[#This Row],[Hạn thanh toán]]="","",IF((U1884-NOW())&lt;0,0,(U1884-NOW())))</f>
        <v>0</v>
      </c>
      <c r="W1884" s="35"/>
      <c r="X1884" s="35" t="str">
        <f t="shared" ca="1" si="417"/>
        <v/>
      </c>
      <c r="Y1884" s="2" t="str">
        <f t="shared" si="418"/>
        <v>Đã thanh toán</v>
      </c>
      <c r="Z1884" s="51">
        <f t="shared" si="393"/>
        <v>46004</v>
      </c>
      <c r="AA1884" s="51">
        <f t="shared" si="394"/>
        <v>46106</v>
      </c>
      <c r="AD1884" s="2" t="str">
        <f>VLOOKUP($A1884,MA_KH!$A:$Q,MA_KH!O$1,0)</f>
        <v>SATRA TRUNG TÂM</v>
      </c>
      <c r="AE1884" s="2" t="str">
        <f>VLOOKUP($A1884,MA_KH!$A:$Q,MA_KH!P$1,0)</f>
        <v>TRUNG TÂM ĐIỀU HÀNH SATRAFOODS</v>
      </c>
    </row>
    <row r="1885" spans="1:31" ht="25.5" hidden="1" customHeight="1" x14ac:dyDescent="0.2">
      <c r="A1885" s="39" t="s">
        <v>22328</v>
      </c>
      <c r="B1885" s="39" t="s">
        <v>12481</v>
      </c>
      <c r="C1885" s="40">
        <v>46006</v>
      </c>
      <c r="D1885" s="39" t="s">
        <v>19769</v>
      </c>
      <c r="E1885" s="40">
        <v>46006</v>
      </c>
      <c r="F1885" s="39">
        <v>84114</v>
      </c>
      <c r="G1885" s="39" t="s">
        <v>19770</v>
      </c>
      <c r="H1885" s="41">
        <v>465748</v>
      </c>
      <c r="I1885" s="42">
        <v>0</v>
      </c>
      <c r="J1885" s="41">
        <v>37260</v>
      </c>
      <c r="K1885" s="41">
        <v>503008</v>
      </c>
      <c r="L1885" s="7" t="s">
        <v>51</v>
      </c>
      <c r="M1885" s="6">
        <v>46106</v>
      </c>
      <c r="O1885" s="35">
        <f>IF(Table1[[#This Row],[Phân loại]]="Tồn đầu kỳ",Table1[[#This Row],[Tổng giá trị]],0)</f>
        <v>503008</v>
      </c>
      <c r="P1885" s="7">
        <f>IF(Table1[[#This Row],[Số còn phải thu ĐK]]&lt;&gt;0,0,IF(Table1[[#This Row],[Phân loại]]="Bán hàng",Table1[[#This Row],[Tổng giá trị]],-Table1[[#This Row],[Tổng giá trị]]))</f>
        <v>0</v>
      </c>
      <c r="Q1885" s="35">
        <f t="shared" si="416"/>
        <v>503008</v>
      </c>
      <c r="R1885" s="7">
        <f>Table1[[#This Row],[Số còn phải thu ĐK]]+Table1[[#This Row],[Giá Trị HD sau CK]]-Table1[[#This Row],[Số tiền đã thu]]</f>
        <v>0</v>
      </c>
      <c r="S1885" s="6">
        <f>IF(Table1[[#This Row],[Ngày hóa đơn]]&lt;&gt;"",Table1[[#This Row],[Ngày hóa đơn]],IF(Table1[[#This Row],[Ngày hạch toán]]&lt;&gt;"",Table1[[#This Row],[Ngày hạch toán]],""))</f>
        <v>46006</v>
      </c>
      <c r="T1885" s="7"/>
      <c r="U1885" s="6">
        <f>IF(Table1[[#This Row],[Ngày tính CN]]="","",S1885+T1885)</f>
        <v>46006</v>
      </c>
      <c r="V1885" s="35">
        <f ca="1">IF(Table1[[#This Row],[Hạn thanh toán]]="","",IF((U1885-NOW())&lt;0,0,(U1885-NOW())))</f>
        <v>0</v>
      </c>
      <c r="W1885" s="35"/>
      <c r="X1885" s="35" t="str">
        <f t="shared" ca="1" si="417"/>
        <v/>
      </c>
      <c r="Y1885" s="2" t="str">
        <f t="shared" si="418"/>
        <v>Đã thanh toán</v>
      </c>
      <c r="Z1885" s="51">
        <f t="shared" si="393"/>
        <v>46006</v>
      </c>
      <c r="AA1885" s="51">
        <f t="shared" si="394"/>
        <v>46106</v>
      </c>
      <c r="AD1885" s="2" t="str">
        <f>VLOOKUP($A1885,MA_KH!$A:$Q,MA_KH!O$1,0)</f>
        <v>SATRA TRUNG TÂM</v>
      </c>
      <c r="AE1885" s="2" t="str">
        <f>VLOOKUP($A1885,MA_KH!$A:$Q,MA_KH!P$1,0)</f>
        <v>TRUNG TÂM ĐIỀU HÀNH SATRAFOODS</v>
      </c>
    </row>
    <row r="1886" spans="1:31" ht="25.5" hidden="1" customHeight="1" x14ac:dyDescent="0.2">
      <c r="A1886" s="39" t="s">
        <v>22282</v>
      </c>
      <c r="B1886" s="39" t="s">
        <v>4958</v>
      </c>
      <c r="C1886" s="40">
        <v>46006</v>
      </c>
      <c r="D1886" s="39" t="s">
        <v>19771</v>
      </c>
      <c r="E1886" s="40">
        <v>46006</v>
      </c>
      <c r="F1886" s="39">
        <v>83969</v>
      </c>
      <c r="G1886" s="39" t="s">
        <v>19772</v>
      </c>
      <c r="H1886" s="41">
        <v>289917</v>
      </c>
      <c r="I1886" s="42">
        <v>0</v>
      </c>
      <c r="J1886" s="41">
        <v>23193</v>
      </c>
      <c r="K1886" s="41">
        <v>313110</v>
      </c>
      <c r="L1886" s="7" t="s">
        <v>51</v>
      </c>
      <c r="M1886" s="6">
        <v>46106</v>
      </c>
      <c r="O1886" s="35">
        <f>IF(Table1[[#This Row],[Phân loại]]="Tồn đầu kỳ",Table1[[#This Row],[Tổng giá trị]],0)</f>
        <v>313110</v>
      </c>
      <c r="P1886" s="7">
        <f>IF(Table1[[#This Row],[Số còn phải thu ĐK]]&lt;&gt;0,0,IF(Table1[[#This Row],[Phân loại]]="Bán hàng",Table1[[#This Row],[Tổng giá trị]],-Table1[[#This Row],[Tổng giá trị]]))</f>
        <v>0</v>
      </c>
      <c r="Q1886" s="35">
        <f t="shared" ref="Q1886:Q1887" si="419">IF(M1886&lt;&gt;"",IF(O1886&lt;&gt;0,O1886,P1886),0)</f>
        <v>313110</v>
      </c>
      <c r="R1886" s="7">
        <f>Table1[[#This Row],[Số còn phải thu ĐK]]+Table1[[#This Row],[Giá Trị HD sau CK]]-Table1[[#This Row],[Số tiền đã thu]]</f>
        <v>0</v>
      </c>
      <c r="S1886" s="6">
        <f>IF(Table1[[#This Row],[Ngày hóa đơn]]&lt;&gt;"",Table1[[#This Row],[Ngày hóa đơn]],IF(Table1[[#This Row],[Ngày hạch toán]]&lt;&gt;"",Table1[[#This Row],[Ngày hạch toán]],""))</f>
        <v>46006</v>
      </c>
      <c r="T1886" s="7"/>
      <c r="U1886" s="6">
        <f>IF(Table1[[#This Row],[Ngày tính CN]]="","",S1886+T1886)</f>
        <v>46006</v>
      </c>
      <c r="V1886" s="35">
        <f ca="1">IF(Table1[[#This Row],[Hạn thanh toán]]="","",IF((U1886-NOW())&lt;0,0,(U1886-NOW())))</f>
        <v>0</v>
      </c>
      <c r="W1886" s="35"/>
      <c r="X1886" s="35" t="str">
        <f t="shared" ref="X1886:X1887" ca="1" si="420">IF(OR(U1886="",R1886=0),"",IF((U1886-NOW())&lt;0,-(U1886-NOW()),0))</f>
        <v/>
      </c>
      <c r="Y1886" s="2" t="str">
        <f t="shared" ref="Y1886:Y1887" si="421">IF(R1886=0,"Đã thanh toán",IF(X1886="","",IF(X1886&lt;=0,"Chưa đến hạn thanh toán",IF(X1886&lt;=30,"Nợ quá hạn 30 ngày",IF(X1886&lt;=60,"Nợ quá hạn từ 30 ngày đến 60 ngày",IF(X1886&lt;=90,"Nợ quá hạn từ 60 ngày đến 90 ngày",IF(X1886&lt;=120,"Nợ quá hạn từ 90 ngày đến 120 ngày","Nợ quá hạn hơn 120 ngày có khả năng mất thanh toán")))))))</f>
        <v>Đã thanh toán</v>
      </c>
      <c r="Z1886" s="51">
        <f t="shared" si="393"/>
        <v>46006</v>
      </c>
      <c r="AA1886" s="51">
        <f t="shared" si="394"/>
        <v>46106</v>
      </c>
      <c r="AD1886" s="2" t="str">
        <f>VLOOKUP($A1886,MA_KH!$A:$Q,MA_KH!O$1,0)</f>
        <v>SATRA TRUNG TÂM</v>
      </c>
      <c r="AE1886" s="2" t="str">
        <f>VLOOKUP($A1886,MA_KH!$A:$Q,MA_KH!P$1,0)</f>
        <v>TRUNG TÂM ĐIỀU HÀNH SATRAFOODS</v>
      </c>
    </row>
    <row r="1887" spans="1:31" ht="25.5" hidden="1" customHeight="1" x14ac:dyDescent="0.2">
      <c r="A1887" s="39" t="s">
        <v>22238</v>
      </c>
      <c r="B1887" s="39" t="s">
        <v>36</v>
      </c>
      <c r="C1887" s="40">
        <v>46007</v>
      </c>
      <c r="D1887" s="39" t="s">
        <v>19773</v>
      </c>
      <c r="E1887" s="40">
        <v>46007</v>
      </c>
      <c r="F1887" s="39">
        <v>84144</v>
      </c>
      <c r="G1887" s="39" t="s">
        <v>19774</v>
      </c>
      <c r="H1887" s="41">
        <v>2007100</v>
      </c>
      <c r="I1887" s="42">
        <v>0</v>
      </c>
      <c r="J1887" s="41">
        <v>160568</v>
      </c>
      <c r="K1887" s="41">
        <v>2167668</v>
      </c>
      <c r="L1887" s="7" t="s">
        <v>51</v>
      </c>
      <c r="M1887" s="6">
        <v>46037</v>
      </c>
      <c r="O1887" s="35">
        <f>IF(Table1[[#This Row],[Phân loại]]="Tồn đầu kỳ",Table1[[#This Row],[Tổng giá trị]],0)</f>
        <v>2167668</v>
      </c>
      <c r="P1887" s="7">
        <f>IF(Table1[[#This Row],[Số còn phải thu ĐK]]&lt;&gt;0,0,IF(Table1[[#This Row],[Phân loại]]="Bán hàng",Table1[[#This Row],[Tổng giá trị]],-Table1[[#This Row],[Tổng giá trị]]))</f>
        <v>0</v>
      </c>
      <c r="Q1887" s="35">
        <f t="shared" si="419"/>
        <v>2167668</v>
      </c>
      <c r="R1887" s="7">
        <f>Table1[[#This Row],[Số còn phải thu ĐK]]+Table1[[#This Row],[Giá Trị HD sau CK]]-Table1[[#This Row],[Số tiền đã thu]]</f>
        <v>0</v>
      </c>
      <c r="S1887" s="6">
        <f>IF(Table1[[#This Row],[Ngày hóa đơn]]&lt;&gt;"",Table1[[#This Row],[Ngày hóa đơn]],IF(Table1[[#This Row],[Ngày hạch toán]]&lt;&gt;"",Table1[[#This Row],[Ngày hạch toán]],""))</f>
        <v>46007</v>
      </c>
      <c r="T1887" s="7"/>
      <c r="U1887" s="6">
        <f>IF(Table1[[#This Row],[Ngày tính CN]]="","",S1887+T1887)</f>
        <v>46007</v>
      </c>
      <c r="V1887" s="35">
        <f ca="1">IF(Table1[[#This Row],[Hạn thanh toán]]="","",IF((U1887-NOW())&lt;0,0,(U1887-NOW())))</f>
        <v>0</v>
      </c>
      <c r="W1887" s="35"/>
      <c r="X1887" s="35" t="str">
        <f t="shared" ca="1" si="420"/>
        <v/>
      </c>
      <c r="Y1887" s="2" t="str">
        <f t="shared" si="421"/>
        <v>Đã thanh toán</v>
      </c>
      <c r="Z1887" s="51">
        <f t="shared" si="393"/>
        <v>46007</v>
      </c>
      <c r="AA1887" s="51">
        <f t="shared" si="394"/>
        <v>46037</v>
      </c>
      <c r="AD1887" s="2" t="str">
        <f>VLOOKUP($A1887,MA_KH!$A:$Q,MA_KH!O$1,0)</f>
        <v>SATRA PHẠM HÙNG</v>
      </c>
      <c r="AE1887" s="2" t="str">
        <f>VLOOKUP($A1887,MA_KH!$A:$Q,MA_KH!P$1,0)</f>
        <v>TTTM Satra đường Phạm Hùng</v>
      </c>
    </row>
    <row r="1888" spans="1:31" ht="25.5" hidden="1" customHeight="1" x14ac:dyDescent="0.2">
      <c r="A1888" s="30" t="s">
        <v>22380</v>
      </c>
      <c r="B1888" s="30" t="s">
        <v>12972</v>
      </c>
      <c r="C1888" s="37">
        <v>46008</v>
      </c>
      <c r="D1888" s="30" t="s">
        <v>19775</v>
      </c>
      <c r="E1888" s="37">
        <v>46008</v>
      </c>
      <c r="F1888" s="30">
        <v>84265</v>
      </c>
      <c r="G1888" s="30" t="s">
        <v>19776</v>
      </c>
      <c r="H1888" s="38">
        <v>384994</v>
      </c>
      <c r="I1888" s="34">
        <v>0</v>
      </c>
      <c r="J1888" s="38">
        <v>30800</v>
      </c>
      <c r="K1888" s="38">
        <v>415794</v>
      </c>
      <c r="L1888" s="7" t="s">
        <v>51</v>
      </c>
      <c r="M1888" s="6">
        <v>46106</v>
      </c>
      <c r="O1888" s="35">
        <f>IF(Table1[[#This Row],[Phân loại]]="Tồn đầu kỳ",Table1[[#This Row],[Tổng giá trị]],0)</f>
        <v>415794</v>
      </c>
      <c r="P1888" s="7">
        <f>IF(Table1[[#This Row],[Số còn phải thu ĐK]]&lt;&gt;0,0,IF(Table1[[#This Row],[Phân loại]]="Bán hàng",Table1[[#This Row],[Tổng giá trị]],-Table1[[#This Row],[Tổng giá trị]]))</f>
        <v>0</v>
      </c>
      <c r="Q1888" s="35">
        <f t="shared" ref="Q1888:Q1889" si="422">IF(M1888&lt;&gt;"",IF(O1888&lt;&gt;0,O1888,P1888),0)</f>
        <v>415794</v>
      </c>
      <c r="R1888" s="7">
        <f>Table1[[#This Row],[Số còn phải thu ĐK]]+Table1[[#This Row],[Giá Trị HD sau CK]]-Table1[[#This Row],[Số tiền đã thu]]</f>
        <v>0</v>
      </c>
      <c r="S1888" s="6">
        <f>IF(Table1[[#This Row],[Ngày hóa đơn]]&lt;&gt;"",Table1[[#This Row],[Ngày hóa đơn]],IF(Table1[[#This Row],[Ngày hạch toán]]&lt;&gt;"",Table1[[#This Row],[Ngày hạch toán]],""))</f>
        <v>46008</v>
      </c>
      <c r="T1888" s="7"/>
      <c r="U1888" s="6">
        <f>IF(Table1[[#This Row],[Ngày tính CN]]="","",S1888+T1888)</f>
        <v>46008</v>
      </c>
      <c r="V1888" s="35">
        <f ca="1">IF(Table1[[#This Row],[Hạn thanh toán]]="","",IF((U1888-NOW())&lt;0,0,(U1888-NOW())))</f>
        <v>0</v>
      </c>
      <c r="W1888" s="35"/>
      <c r="X1888" s="35" t="str">
        <f t="shared" ref="X1888:X1889" ca="1" si="423">IF(OR(U1888="",R1888=0),"",IF((U1888-NOW())&lt;0,-(U1888-NOW()),0))</f>
        <v/>
      </c>
      <c r="Y1888" s="2" t="str">
        <f t="shared" ref="Y1888:Y1889" si="424">IF(R1888=0,"Đã thanh toán",IF(X1888="","",IF(X1888&lt;=0,"Chưa đến hạn thanh toán",IF(X1888&lt;=30,"Nợ quá hạn 30 ngày",IF(X1888&lt;=60,"Nợ quá hạn từ 30 ngày đến 60 ngày",IF(X1888&lt;=90,"Nợ quá hạn từ 60 ngày đến 90 ngày",IF(X1888&lt;=120,"Nợ quá hạn từ 90 ngày đến 120 ngày","Nợ quá hạn hơn 120 ngày có khả năng mất thanh toán")))))))</f>
        <v>Đã thanh toán</v>
      </c>
      <c r="Z1888" s="51">
        <f t="shared" si="393"/>
        <v>46008</v>
      </c>
      <c r="AA1888" s="51">
        <f t="shared" si="394"/>
        <v>46106</v>
      </c>
      <c r="AD1888" s="2" t="str">
        <f>VLOOKUP($A1888,MA_KH!$A:$Q,MA_KH!O$1,0)</f>
        <v>SATRA TRUNG TÂM</v>
      </c>
      <c r="AE1888" s="2" t="str">
        <f>VLOOKUP($A1888,MA_KH!$A:$Q,MA_KH!P$1,0)</f>
        <v>TRUNG TÂM ĐIỀU HÀNH SATRAFOODS</v>
      </c>
    </row>
    <row r="1889" spans="1:31" ht="25.5" hidden="1" customHeight="1" x14ac:dyDescent="0.2">
      <c r="A1889" s="39" t="s">
        <v>22209</v>
      </c>
      <c r="B1889" s="39" t="s">
        <v>34</v>
      </c>
      <c r="C1889" s="40">
        <v>46008</v>
      </c>
      <c r="D1889" s="39" t="s">
        <v>19777</v>
      </c>
      <c r="E1889" s="40">
        <v>46008</v>
      </c>
      <c r="F1889" s="39">
        <v>84276</v>
      </c>
      <c r="G1889" s="39" t="s">
        <v>19778</v>
      </c>
      <c r="H1889" s="41">
        <v>2150790</v>
      </c>
      <c r="I1889" s="42">
        <v>0</v>
      </c>
      <c r="J1889" s="41">
        <v>172063</v>
      </c>
      <c r="K1889" s="41">
        <v>2322853</v>
      </c>
      <c r="L1889" s="7" t="s">
        <v>51</v>
      </c>
      <c r="M1889" s="6">
        <v>46051</v>
      </c>
      <c r="O1889" s="35">
        <f>IF(Table1[[#This Row],[Phân loại]]="Tồn đầu kỳ",Table1[[#This Row],[Tổng giá trị]],0)</f>
        <v>2322853</v>
      </c>
      <c r="P1889" s="7">
        <f>IF(Table1[[#This Row],[Số còn phải thu ĐK]]&lt;&gt;0,0,IF(Table1[[#This Row],[Phân loại]]="Bán hàng",Table1[[#This Row],[Tổng giá trị]],-Table1[[#This Row],[Tổng giá trị]]))</f>
        <v>0</v>
      </c>
      <c r="Q1889" s="35">
        <f t="shared" si="422"/>
        <v>2322853</v>
      </c>
      <c r="R1889" s="7">
        <f>Table1[[#This Row],[Số còn phải thu ĐK]]+Table1[[#This Row],[Giá Trị HD sau CK]]-Table1[[#This Row],[Số tiền đã thu]]</f>
        <v>0</v>
      </c>
      <c r="S1889" s="6">
        <f>IF(Table1[[#This Row],[Ngày hóa đơn]]&lt;&gt;"",Table1[[#This Row],[Ngày hóa đơn]],IF(Table1[[#This Row],[Ngày hạch toán]]&lt;&gt;"",Table1[[#This Row],[Ngày hạch toán]],""))</f>
        <v>46008</v>
      </c>
      <c r="T1889" s="7"/>
      <c r="U1889" s="6">
        <f>IF(Table1[[#This Row],[Ngày tính CN]]="","",S1889+T1889)</f>
        <v>46008</v>
      </c>
      <c r="V1889" s="35">
        <f ca="1">IF(Table1[[#This Row],[Hạn thanh toán]]="","",IF((U1889-NOW())&lt;0,0,(U1889-NOW())))</f>
        <v>0</v>
      </c>
      <c r="W1889" s="35"/>
      <c r="X1889" s="35" t="str">
        <f t="shared" ca="1" si="423"/>
        <v/>
      </c>
      <c r="Y1889" s="2" t="str">
        <f t="shared" si="424"/>
        <v>Đã thanh toán</v>
      </c>
      <c r="Z1889" s="51">
        <f t="shared" si="393"/>
        <v>46008</v>
      </c>
      <c r="AA1889" s="51">
        <f t="shared" si="394"/>
        <v>46051</v>
      </c>
      <c r="AD1889" s="2" t="str">
        <f>VLOOKUP($A1889,MA_KH!$A:$Q,MA_KH!O$1,0)</f>
        <v>SATRA CỦ CHI</v>
      </c>
      <c r="AE1889" s="2" t="str">
        <f>VLOOKUP($A1889,MA_KH!$A:$Q,MA_KH!P$1,0)</f>
        <v>Trung Tâm Thương Mại Satra Củ Chi</v>
      </c>
    </row>
    <row r="1890" spans="1:31" ht="25.5" hidden="1" customHeight="1" x14ac:dyDescent="0.2">
      <c r="A1890" s="39" t="s">
        <v>22220</v>
      </c>
      <c r="B1890" s="39" t="s">
        <v>12815</v>
      </c>
      <c r="C1890" s="40">
        <v>46008</v>
      </c>
      <c r="D1890" s="39" t="s">
        <v>19779</v>
      </c>
      <c r="E1890" s="40">
        <v>46008</v>
      </c>
      <c r="F1890" s="39">
        <v>84277</v>
      </c>
      <c r="G1890" s="39" t="s">
        <v>19780</v>
      </c>
      <c r="H1890" s="41">
        <v>631248</v>
      </c>
      <c r="I1890" s="42">
        <v>0</v>
      </c>
      <c r="J1890" s="41">
        <v>50500</v>
      </c>
      <c r="K1890" s="41">
        <v>681748</v>
      </c>
      <c r="L1890" s="7" t="s">
        <v>51</v>
      </c>
      <c r="M1890" s="6">
        <v>46106</v>
      </c>
      <c r="O1890" s="35">
        <f>IF(Table1[[#This Row],[Phân loại]]="Tồn đầu kỳ",Table1[[#This Row],[Tổng giá trị]],0)</f>
        <v>681748</v>
      </c>
      <c r="P1890" s="7">
        <f>IF(Table1[[#This Row],[Số còn phải thu ĐK]]&lt;&gt;0,0,IF(Table1[[#This Row],[Phân loại]]="Bán hàng",Table1[[#This Row],[Tổng giá trị]],-Table1[[#This Row],[Tổng giá trị]]))</f>
        <v>0</v>
      </c>
      <c r="Q1890" s="35">
        <f>IF(M1890&lt;&gt;"",IF(O1890&lt;&gt;0,O1890,P1890),0)</f>
        <v>681748</v>
      </c>
      <c r="R1890" s="7">
        <f>Table1[[#This Row],[Số còn phải thu ĐK]]+Table1[[#This Row],[Giá Trị HD sau CK]]-Table1[[#This Row],[Số tiền đã thu]]</f>
        <v>0</v>
      </c>
      <c r="S1890" s="6">
        <f>IF(Table1[[#This Row],[Ngày hóa đơn]]&lt;&gt;"",Table1[[#This Row],[Ngày hóa đơn]],IF(Table1[[#This Row],[Ngày hạch toán]]&lt;&gt;"",Table1[[#This Row],[Ngày hạch toán]],""))</f>
        <v>46008</v>
      </c>
      <c r="T1890" s="7"/>
      <c r="U1890" s="6">
        <f>IF(Table1[[#This Row],[Ngày tính CN]]="","",S1890+T1890)</f>
        <v>46008</v>
      </c>
      <c r="V1890" s="35">
        <f ca="1">IF(Table1[[#This Row],[Hạn thanh toán]]="","",IF((U1890-NOW())&lt;0,0,(U1890-NOW())))</f>
        <v>0</v>
      </c>
      <c r="W1890" s="35"/>
      <c r="X1890" s="35" t="str">
        <f ca="1">IF(OR(U1890="",R1890=0),"",IF((U1890-NOW())&lt;0,-(U1890-NOW()),0))</f>
        <v/>
      </c>
      <c r="Y1890" s="2" t="str">
        <f>IF(R1890=0,"Đã thanh toán",IF(X1890="","",IF(X1890&lt;=0,"Chưa đến hạn thanh toán",IF(X1890&lt;=30,"Nợ quá hạn 30 ngày",IF(X1890&lt;=60,"Nợ quá hạn từ 30 ngày đến 60 ngày",IF(X1890&lt;=90,"Nợ quá hạn từ 60 ngày đến 90 ngày",IF(X1890&lt;=120,"Nợ quá hạn từ 90 ngày đến 120 ngày","Nợ quá hạn hơn 120 ngày có khả năng mất thanh toán")))))))</f>
        <v>Đã thanh toán</v>
      </c>
      <c r="Z1890" s="51">
        <f t="shared" si="393"/>
        <v>46008</v>
      </c>
      <c r="AA1890" s="51">
        <f t="shared" si="394"/>
        <v>46106</v>
      </c>
      <c r="AD1890" s="2" t="str">
        <f>VLOOKUP($A1890,MA_KH!$A:$Q,MA_KH!O$1,0)</f>
        <v>SATRA TRUNG TÂM</v>
      </c>
      <c r="AE1890" s="2" t="str">
        <f>VLOOKUP($A1890,MA_KH!$A:$Q,MA_KH!P$1,0)</f>
        <v>TRUNG TÂM ĐIỀU HÀNH SATRAFOODS</v>
      </c>
    </row>
    <row r="1891" spans="1:31" ht="25.5" hidden="1" customHeight="1" x14ac:dyDescent="0.2">
      <c r="A1891" s="30" t="s">
        <v>22211</v>
      </c>
      <c r="B1891" s="30" t="s">
        <v>13036</v>
      </c>
      <c r="C1891" s="37">
        <v>46008</v>
      </c>
      <c r="D1891" s="30" t="s">
        <v>19781</v>
      </c>
      <c r="E1891" s="37">
        <v>46008</v>
      </c>
      <c r="F1891" s="30">
        <v>84274</v>
      </c>
      <c r="G1891" s="30" t="s">
        <v>19782</v>
      </c>
      <c r="H1891" s="38">
        <v>1325499</v>
      </c>
      <c r="I1891" s="34">
        <v>0</v>
      </c>
      <c r="J1891" s="38">
        <v>106040</v>
      </c>
      <c r="K1891" s="38">
        <v>1431539</v>
      </c>
      <c r="L1891" s="7" t="s">
        <v>51</v>
      </c>
      <c r="M1891" s="6">
        <v>46106</v>
      </c>
      <c r="O1891" s="35">
        <f>IF(Table1[[#This Row],[Phân loại]]="Tồn đầu kỳ",Table1[[#This Row],[Tổng giá trị]],0)</f>
        <v>1431539</v>
      </c>
      <c r="P1891" s="7">
        <f>IF(Table1[[#This Row],[Số còn phải thu ĐK]]&lt;&gt;0,0,IF(Table1[[#This Row],[Phân loại]]="Bán hàng",Table1[[#This Row],[Tổng giá trị]],-Table1[[#This Row],[Tổng giá trị]]))</f>
        <v>0</v>
      </c>
      <c r="Q1891" s="35">
        <f t="shared" ref="Q1891:Q1893" si="425">IF(M1891&lt;&gt;"",IF(O1891&lt;&gt;0,O1891,P1891),0)</f>
        <v>1431539</v>
      </c>
      <c r="R1891" s="7">
        <f>Table1[[#This Row],[Số còn phải thu ĐK]]+Table1[[#This Row],[Giá Trị HD sau CK]]-Table1[[#This Row],[Số tiền đã thu]]</f>
        <v>0</v>
      </c>
      <c r="S1891" s="6">
        <f>IF(Table1[[#This Row],[Ngày hóa đơn]]&lt;&gt;"",Table1[[#This Row],[Ngày hóa đơn]],IF(Table1[[#This Row],[Ngày hạch toán]]&lt;&gt;"",Table1[[#This Row],[Ngày hạch toán]],""))</f>
        <v>46008</v>
      </c>
      <c r="T1891" s="7"/>
      <c r="U1891" s="6">
        <f>IF(Table1[[#This Row],[Ngày tính CN]]="","",S1891+T1891)</f>
        <v>46008</v>
      </c>
      <c r="V1891" s="35">
        <f ca="1">IF(Table1[[#This Row],[Hạn thanh toán]]="","",IF((U1891-NOW())&lt;0,0,(U1891-NOW())))</f>
        <v>0</v>
      </c>
      <c r="W1891" s="35"/>
      <c r="X1891" s="35" t="str">
        <f t="shared" ref="X1891:X1893" ca="1" si="426">IF(OR(U1891="",R1891=0),"",IF((U1891-NOW())&lt;0,-(U1891-NOW()),0))</f>
        <v/>
      </c>
      <c r="Y1891" s="2" t="str">
        <f t="shared" ref="Y1891:Y1893" si="427">IF(R1891=0,"Đã thanh toán",IF(X1891="","",IF(X1891&lt;=0,"Chưa đến hạn thanh toán",IF(X1891&lt;=30,"Nợ quá hạn 30 ngày",IF(X1891&lt;=60,"Nợ quá hạn từ 30 ngày đến 60 ngày",IF(X1891&lt;=90,"Nợ quá hạn từ 60 ngày đến 90 ngày",IF(X1891&lt;=120,"Nợ quá hạn từ 90 ngày đến 120 ngày","Nợ quá hạn hơn 120 ngày có khả năng mất thanh toán")))))))</f>
        <v>Đã thanh toán</v>
      </c>
      <c r="Z1891" s="51">
        <f t="shared" si="393"/>
        <v>46008</v>
      </c>
      <c r="AA1891" s="51">
        <f t="shared" si="394"/>
        <v>46106</v>
      </c>
      <c r="AD1891" s="2" t="str">
        <f>VLOOKUP($A1891,MA_KH!$A:$Q,MA_KH!O$1,0)</f>
        <v>SATRA TRUNG TÂM</v>
      </c>
      <c r="AE1891" s="2" t="str">
        <f>VLOOKUP($A1891,MA_KH!$A:$Q,MA_KH!P$1,0)</f>
        <v>TRUNG TÂM ĐIỀU HÀNH SATRAFOODS</v>
      </c>
    </row>
    <row r="1892" spans="1:31" ht="25.5" hidden="1" customHeight="1" x14ac:dyDescent="0.2">
      <c r="A1892" s="30" t="s">
        <v>22260</v>
      </c>
      <c r="B1892" s="30" t="s">
        <v>12375</v>
      </c>
      <c r="C1892" s="37">
        <v>46008</v>
      </c>
      <c r="D1892" s="30" t="s">
        <v>19783</v>
      </c>
      <c r="E1892" s="37">
        <v>46008</v>
      </c>
      <c r="F1892" s="30">
        <v>84311</v>
      </c>
      <c r="G1892" s="30" t="s">
        <v>19784</v>
      </c>
      <c r="H1892" s="38">
        <v>561890</v>
      </c>
      <c r="I1892" s="34">
        <v>0</v>
      </c>
      <c r="J1892" s="38">
        <v>44951</v>
      </c>
      <c r="K1892" s="38">
        <v>606841</v>
      </c>
      <c r="L1892" s="7" t="s">
        <v>51</v>
      </c>
      <c r="M1892" s="6">
        <v>46106</v>
      </c>
      <c r="O1892" s="35">
        <f>IF(Table1[[#This Row],[Phân loại]]="Tồn đầu kỳ",Table1[[#This Row],[Tổng giá trị]],0)</f>
        <v>606841</v>
      </c>
      <c r="P1892" s="7">
        <f>IF(Table1[[#This Row],[Số còn phải thu ĐK]]&lt;&gt;0,0,IF(Table1[[#This Row],[Phân loại]]="Bán hàng",Table1[[#This Row],[Tổng giá trị]],-Table1[[#This Row],[Tổng giá trị]]))</f>
        <v>0</v>
      </c>
      <c r="Q1892" s="35">
        <f t="shared" si="425"/>
        <v>606841</v>
      </c>
      <c r="R1892" s="7">
        <f>Table1[[#This Row],[Số còn phải thu ĐK]]+Table1[[#This Row],[Giá Trị HD sau CK]]-Table1[[#This Row],[Số tiền đã thu]]</f>
        <v>0</v>
      </c>
      <c r="S1892" s="6">
        <f>IF(Table1[[#This Row],[Ngày hóa đơn]]&lt;&gt;"",Table1[[#This Row],[Ngày hóa đơn]],IF(Table1[[#This Row],[Ngày hạch toán]]&lt;&gt;"",Table1[[#This Row],[Ngày hạch toán]],""))</f>
        <v>46008</v>
      </c>
      <c r="T1892" s="7"/>
      <c r="U1892" s="6">
        <f>IF(Table1[[#This Row],[Ngày tính CN]]="","",S1892+T1892)</f>
        <v>46008</v>
      </c>
      <c r="V1892" s="35">
        <f ca="1">IF(Table1[[#This Row],[Hạn thanh toán]]="","",IF((U1892-NOW())&lt;0,0,(U1892-NOW())))</f>
        <v>0</v>
      </c>
      <c r="W1892" s="35"/>
      <c r="X1892" s="35" t="str">
        <f t="shared" ca="1" si="426"/>
        <v/>
      </c>
      <c r="Y1892" s="2" t="str">
        <f t="shared" si="427"/>
        <v>Đã thanh toán</v>
      </c>
      <c r="Z1892" s="51">
        <f t="shared" si="393"/>
        <v>46008</v>
      </c>
      <c r="AA1892" s="51">
        <f t="shared" si="394"/>
        <v>46106</v>
      </c>
      <c r="AD1892" s="2" t="str">
        <f>VLOOKUP($A1892,MA_KH!$A:$Q,MA_KH!O$1,0)</f>
        <v>SATRA TRUNG TÂM</v>
      </c>
      <c r="AE1892" s="2" t="str">
        <f>VLOOKUP($A1892,MA_KH!$A:$Q,MA_KH!P$1,0)</f>
        <v>TRUNG TÂM ĐIỀU HÀNH SATRAFOODS</v>
      </c>
    </row>
    <row r="1893" spans="1:31" ht="25.5" hidden="1" customHeight="1" x14ac:dyDescent="0.2">
      <c r="A1893" s="39" t="s">
        <v>22301</v>
      </c>
      <c r="B1893" s="39" t="s">
        <v>12410</v>
      </c>
      <c r="C1893" s="40">
        <v>46009</v>
      </c>
      <c r="D1893" s="39" t="s">
        <v>19785</v>
      </c>
      <c r="E1893" s="40">
        <v>46009</v>
      </c>
      <c r="F1893" s="39">
        <v>85174</v>
      </c>
      <c r="G1893" s="39" t="s">
        <v>19786</v>
      </c>
      <c r="H1893" s="41">
        <v>327518</v>
      </c>
      <c r="I1893" s="42">
        <v>0</v>
      </c>
      <c r="J1893" s="41">
        <v>26201</v>
      </c>
      <c r="K1893" s="41">
        <v>353719</v>
      </c>
      <c r="L1893" s="7" t="s">
        <v>51</v>
      </c>
      <c r="M1893" s="6">
        <v>46106</v>
      </c>
      <c r="O1893" s="35">
        <f>IF(Table1[[#This Row],[Phân loại]]="Tồn đầu kỳ",Table1[[#This Row],[Tổng giá trị]],0)</f>
        <v>353719</v>
      </c>
      <c r="P1893" s="7">
        <f>IF(Table1[[#This Row],[Số còn phải thu ĐK]]&lt;&gt;0,0,IF(Table1[[#This Row],[Phân loại]]="Bán hàng",Table1[[#This Row],[Tổng giá trị]],-Table1[[#This Row],[Tổng giá trị]]))</f>
        <v>0</v>
      </c>
      <c r="Q1893" s="35">
        <f t="shared" si="425"/>
        <v>353719</v>
      </c>
      <c r="R1893" s="7">
        <f>Table1[[#This Row],[Số còn phải thu ĐK]]+Table1[[#This Row],[Giá Trị HD sau CK]]-Table1[[#This Row],[Số tiền đã thu]]</f>
        <v>0</v>
      </c>
      <c r="S1893" s="6">
        <f>IF(Table1[[#This Row],[Ngày hóa đơn]]&lt;&gt;"",Table1[[#This Row],[Ngày hóa đơn]],IF(Table1[[#This Row],[Ngày hạch toán]]&lt;&gt;"",Table1[[#This Row],[Ngày hạch toán]],""))</f>
        <v>46009</v>
      </c>
      <c r="T1893" s="7"/>
      <c r="U1893" s="6">
        <f>IF(Table1[[#This Row],[Ngày tính CN]]="","",S1893+T1893)</f>
        <v>46009</v>
      </c>
      <c r="V1893" s="35">
        <f ca="1">IF(Table1[[#This Row],[Hạn thanh toán]]="","",IF((U1893-NOW())&lt;0,0,(U1893-NOW())))</f>
        <v>0</v>
      </c>
      <c r="W1893" s="35"/>
      <c r="X1893" s="35" t="str">
        <f t="shared" ca="1" si="426"/>
        <v/>
      </c>
      <c r="Y1893" s="2" t="str">
        <f t="shared" si="427"/>
        <v>Đã thanh toán</v>
      </c>
      <c r="Z1893" s="51">
        <f t="shared" si="393"/>
        <v>46009</v>
      </c>
      <c r="AA1893" s="51">
        <f t="shared" si="394"/>
        <v>46106</v>
      </c>
      <c r="AD1893" s="2" t="str">
        <f>VLOOKUP($A1893,MA_KH!$A:$Q,MA_KH!O$1,0)</f>
        <v>SATRA TRUNG TÂM</v>
      </c>
      <c r="AE1893" s="2" t="str">
        <f>VLOOKUP($A1893,MA_KH!$A:$Q,MA_KH!P$1,0)</f>
        <v>TRUNG TÂM ĐIỀU HÀNH SATRAFOODS</v>
      </c>
    </row>
    <row r="1894" spans="1:31" ht="25.5" hidden="1" customHeight="1" x14ac:dyDescent="0.2">
      <c r="A1894" s="39" t="s">
        <v>22372</v>
      </c>
      <c r="B1894" s="39" t="s">
        <v>4986</v>
      </c>
      <c r="C1894" s="40">
        <v>46009</v>
      </c>
      <c r="D1894" s="39" t="s">
        <v>19787</v>
      </c>
      <c r="E1894" s="40">
        <v>46009</v>
      </c>
      <c r="F1894" s="39">
        <v>85185</v>
      </c>
      <c r="G1894" s="39" t="s">
        <v>19788</v>
      </c>
      <c r="H1894" s="41">
        <v>225820</v>
      </c>
      <c r="I1894" s="42">
        <v>0</v>
      </c>
      <c r="J1894" s="41">
        <v>18066</v>
      </c>
      <c r="K1894" s="41">
        <v>243886</v>
      </c>
      <c r="L1894" s="7" t="s">
        <v>51</v>
      </c>
      <c r="M1894" s="6">
        <v>46106</v>
      </c>
      <c r="O1894" s="35">
        <f>IF(Table1[[#This Row],[Phân loại]]="Tồn đầu kỳ",Table1[[#This Row],[Tổng giá trị]],0)</f>
        <v>243886</v>
      </c>
      <c r="P1894" s="7">
        <f>IF(Table1[[#This Row],[Số còn phải thu ĐK]]&lt;&gt;0,0,IF(Table1[[#This Row],[Phân loại]]="Bán hàng",Table1[[#This Row],[Tổng giá trị]],-Table1[[#This Row],[Tổng giá trị]]))</f>
        <v>0</v>
      </c>
      <c r="Q1894" s="35">
        <f>IF(M1894&lt;&gt;"",IF(O1894&lt;&gt;0,O1894,P1894),0)</f>
        <v>243886</v>
      </c>
      <c r="R1894" s="7">
        <f>Table1[[#This Row],[Số còn phải thu ĐK]]+Table1[[#This Row],[Giá Trị HD sau CK]]-Table1[[#This Row],[Số tiền đã thu]]</f>
        <v>0</v>
      </c>
      <c r="S1894" s="6">
        <f>IF(Table1[[#This Row],[Ngày hóa đơn]]&lt;&gt;"",Table1[[#This Row],[Ngày hóa đơn]],IF(Table1[[#This Row],[Ngày hạch toán]]&lt;&gt;"",Table1[[#This Row],[Ngày hạch toán]],""))</f>
        <v>46009</v>
      </c>
      <c r="T1894" s="7"/>
      <c r="U1894" s="6">
        <f>IF(Table1[[#This Row],[Ngày tính CN]]="","",S1894+T1894)</f>
        <v>46009</v>
      </c>
      <c r="V1894" s="35">
        <f ca="1">IF(Table1[[#This Row],[Hạn thanh toán]]="","",IF((U1894-NOW())&lt;0,0,(U1894-NOW())))</f>
        <v>0</v>
      </c>
      <c r="W1894" s="35"/>
      <c r="X1894" s="35" t="str">
        <f ca="1">IF(OR(U1894="",R1894=0),"",IF((U1894-NOW())&lt;0,-(U1894-NOW()),0))</f>
        <v/>
      </c>
      <c r="Y1894" s="2" t="str">
        <f>IF(R1894=0,"Đã thanh toán",IF(X1894="","",IF(X1894&lt;=0,"Chưa đến hạn thanh toán",IF(X1894&lt;=30,"Nợ quá hạn 30 ngày",IF(X1894&lt;=60,"Nợ quá hạn từ 30 ngày đến 60 ngày",IF(X1894&lt;=90,"Nợ quá hạn từ 60 ngày đến 90 ngày",IF(X1894&lt;=120,"Nợ quá hạn từ 90 ngày đến 120 ngày","Nợ quá hạn hơn 120 ngày có khả năng mất thanh toán")))))))</f>
        <v>Đã thanh toán</v>
      </c>
      <c r="Z1894" s="51">
        <f t="shared" si="393"/>
        <v>46009</v>
      </c>
      <c r="AA1894" s="51">
        <f t="shared" si="394"/>
        <v>46106</v>
      </c>
      <c r="AD1894" s="2" t="str">
        <f>VLOOKUP($A1894,MA_KH!$A:$Q,MA_KH!O$1,0)</f>
        <v>SATRA TRUNG TÂM</v>
      </c>
      <c r="AE1894" s="2" t="str">
        <f>VLOOKUP($A1894,MA_KH!$A:$Q,MA_KH!P$1,0)</f>
        <v>TRUNG TÂM ĐIỀU HÀNH SATRAFOODS</v>
      </c>
    </row>
    <row r="1895" spans="1:31" ht="25.5" hidden="1" customHeight="1" x14ac:dyDescent="0.2">
      <c r="A1895" s="39" t="s">
        <v>22327</v>
      </c>
      <c r="B1895" s="39" t="s">
        <v>12478</v>
      </c>
      <c r="C1895" s="40">
        <v>46009</v>
      </c>
      <c r="D1895" s="39" t="s">
        <v>19789</v>
      </c>
      <c r="E1895" s="40">
        <v>46009</v>
      </c>
      <c r="F1895" s="39">
        <v>84366</v>
      </c>
      <c r="G1895" s="39" t="s">
        <v>19790</v>
      </c>
      <c r="H1895" s="41">
        <v>237190</v>
      </c>
      <c r="I1895" s="42">
        <v>0</v>
      </c>
      <c r="J1895" s="41">
        <v>18975</v>
      </c>
      <c r="K1895" s="41">
        <v>256165</v>
      </c>
      <c r="L1895" s="7" t="s">
        <v>51</v>
      </c>
      <c r="M1895" s="6">
        <v>46106</v>
      </c>
      <c r="O1895" s="35">
        <f>IF(Table1[[#This Row],[Phân loại]]="Tồn đầu kỳ",Table1[[#This Row],[Tổng giá trị]],0)</f>
        <v>256165</v>
      </c>
      <c r="P1895" s="7">
        <f>IF(Table1[[#This Row],[Số còn phải thu ĐK]]&lt;&gt;0,0,IF(Table1[[#This Row],[Phân loại]]="Bán hàng",Table1[[#This Row],[Tổng giá trị]],-Table1[[#This Row],[Tổng giá trị]]))</f>
        <v>0</v>
      </c>
      <c r="Q1895" s="35">
        <f>IF(M1895&lt;&gt;"",IF(O1895&lt;&gt;0,O1895,P1895),0)</f>
        <v>256165</v>
      </c>
      <c r="R1895" s="7">
        <f>Table1[[#This Row],[Số còn phải thu ĐK]]+Table1[[#This Row],[Giá Trị HD sau CK]]-Table1[[#This Row],[Số tiền đã thu]]</f>
        <v>0</v>
      </c>
      <c r="S1895" s="6">
        <f>IF(Table1[[#This Row],[Ngày hóa đơn]]&lt;&gt;"",Table1[[#This Row],[Ngày hóa đơn]],IF(Table1[[#This Row],[Ngày hạch toán]]&lt;&gt;"",Table1[[#This Row],[Ngày hạch toán]],""))</f>
        <v>46009</v>
      </c>
      <c r="T1895" s="7"/>
      <c r="U1895" s="6">
        <f>IF(Table1[[#This Row],[Ngày tính CN]]="","",S1895+T1895)</f>
        <v>46009</v>
      </c>
      <c r="V1895" s="35">
        <f ca="1">IF(Table1[[#This Row],[Hạn thanh toán]]="","",IF((U1895-NOW())&lt;0,0,(U1895-NOW())))</f>
        <v>0</v>
      </c>
      <c r="W1895" s="35"/>
      <c r="X1895" s="35" t="str">
        <f ca="1">IF(OR(U1895="",R1895=0),"",IF((U1895-NOW())&lt;0,-(U1895-NOW()),0))</f>
        <v/>
      </c>
      <c r="Y1895" s="2" t="str">
        <f>IF(R1895=0,"Đã thanh toán",IF(X1895="","",IF(X1895&lt;=0,"Chưa đến hạn thanh toán",IF(X1895&lt;=30,"Nợ quá hạn 30 ngày",IF(X1895&lt;=60,"Nợ quá hạn từ 30 ngày đến 60 ngày",IF(X1895&lt;=90,"Nợ quá hạn từ 60 ngày đến 90 ngày",IF(X1895&lt;=120,"Nợ quá hạn từ 90 ngày đến 120 ngày","Nợ quá hạn hơn 120 ngày có khả năng mất thanh toán")))))))</f>
        <v>Đã thanh toán</v>
      </c>
      <c r="Z1895" s="51">
        <f t="shared" si="393"/>
        <v>46009</v>
      </c>
      <c r="AA1895" s="51">
        <f t="shared" si="394"/>
        <v>46106</v>
      </c>
      <c r="AD1895" s="2" t="str">
        <f>VLOOKUP($A1895,MA_KH!$A:$Q,MA_KH!O$1,0)</f>
        <v>SATRA TRUNG TÂM</v>
      </c>
      <c r="AE1895" s="2" t="str">
        <f>VLOOKUP($A1895,MA_KH!$A:$Q,MA_KH!P$1,0)</f>
        <v>TRUNG TÂM ĐIỀU HÀNH SATRAFOODS</v>
      </c>
    </row>
    <row r="1896" spans="1:31" ht="25.5" hidden="1" customHeight="1" x14ac:dyDescent="0.2">
      <c r="A1896" s="39" t="s">
        <v>22325</v>
      </c>
      <c r="B1896" s="39" t="s">
        <v>38</v>
      </c>
      <c r="C1896" s="40">
        <v>46009</v>
      </c>
      <c r="D1896" s="39" t="s">
        <v>19791</v>
      </c>
      <c r="E1896" s="40">
        <v>46009</v>
      </c>
      <c r="F1896" s="39">
        <v>85180</v>
      </c>
      <c r="G1896" s="39" t="s">
        <v>19792</v>
      </c>
      <c r="H1896" s="41">
        <v>499542</v>
      </c>
      <c r="I1896" s="42">
        <v>0</v>
      </c>
      <c r="J1896" s="41">
        <v>39963</v>
      </c>
      <c r="K1896" s="41">
        <v>539505</v>
      </c>
      <c r="L1896" s="7" t="s">
        <v>51</v>
      </c>
      <c r="M1896" s="6">
        <v>46043</v>
      </c>
      <c r="O1896" s="35">
        <f>IF(Table1[[#This Row],[Phân loại]]="Tồn đầu kỳ",Table1[[#This Row],[Tổng giá trị]],0)</f>
        <v>539505</v>
      </c>
      <c r="P1896" s="7">
        <f>IF(Table1[[#This Row],[Số còn phải thu ĐK]]&lt;&gt;0,0,IF(Table1[[#This Row],[Phân loại]]="Bán hàng",Table1[[#This Row],[Tổng giá trị]],-Table1[[#This Row],[Tổng giá trị]]))</f>
        <v>0</v>
      </c>
      <c r="Q1896" s="35">
        <f>IF(M1896&lt;&gt;"",IF(O1896&lt;&gt;0,O1896,P1896),0)</f>
        <v>539505</v>
      </c>
      <c r="R1896" s="7">
        <f>Table1[[#This Row],[Số còn phải thu ĐK]]+Table1[[#This Row],[Giá Trị HD sau CK]]-Table1[[#This Row],[Số tiền đã thu]]</f>
        <v>0</v>
      </c>
      <c r="S1896" s="6">
        <f>IF(Table1[[#This Row],[Ngày hóa đơn]]&lt;&gt;"",Table1[[#This Row],[Ngày hóa đơn]],IF(Table1[[#This Row],[Ngày hạch toán]]&lt;&gt;"",Table1[[#This Row],[Ngày hạch toán]],""))</f>
        <v>46009</v>
      </c>
      <c r="T1896" s="7"/>
      <c r="U1896" s="6">
        <f>IF(Table1[[#This Row],[Ngày tính CN]]="","",S1896+T1896)</f>
        <v>46009</v>
      </c>
      <c r="V1896" s="35">
        <f ca="1">IF(Table1[[#This Row],[Hạn thanh toán]]="","",IF((U1896-NOW())&lt;0,0,(U1896-NOW())))</f>
        <v>0</v>
      </c>
      <c r="W1896" s="35"/>
      <c r="X1896" s="35" t="str">
        <f ca="1">IF(OR(U1896="",R1896=0),"",IF((U1896-NOW())&lt;0,-(U1896-NOW()),0))</f>
        <v/>
      </c>
      <c r="Y1896" s="2" t="str">
        <f>IF(R1896=0,"Đã thanh toán",IF(X1896="","",IF(X1896&lt;=0,"Chưa đến hạn thanh toán",IF(X1896&lt;=30,"Nợ quá hạn 30 ngày",IF(X1896&lt;=60,"Nợ quá hạn từ 30 ngày đến 60 ngày",IF(X1896&lt;=90,"Nợ quá hạn từ 60 ngày đến 90 ngày",IF(X1896&lt;=120,"Nợ quá hạn từ 90 ngày đến 120 ngày","Nợ quá hạn hơn 120 ngày có khả năng mất thanh toán")))))))</f>
        <v>Đã thanh toán</v>
      </c>
      <c r="Z1896" s="51">
        <f t="shared" si="393"/>
        <v>46009</v>
      </c>
      <c r="AA1896" s="51">
        <f t="shared" si="394"/>
        <v>46043</v>
      </c>
      <c r="AD1896" s="2" t="str">
        <f>VLOOKUP($A1896,MA_KH!$A:$Q,MA_KH!O$1,0)</f>
        <v>SATRA VÕ VĂN KIỆT</v>
      </c>
      <c r="AE1896" s="2" t="str">
        <f>VLOOKUP($A1896,MA_KH!$A:$Q,MA_KH!P$1,0)</f>
        <v>CHI NHÁNH TỔNG CÔNG TY THƯƠNG MẠI SÀI GÒN- TNHH MTV- TRUNG TÂM THƯƠNG MẠI SATRA VÕ VĂN KIỆT</v>
      </c>
    </row>
    <row r="1897" spans="1:31" ht="25.5" hidden="1" customHeight="1" x14ac:dyDescent="0.2">
      <c r="A1897" s="30" t="s">
        <v>22212</v>
      </c>
      <c r="B1897" s="30" t="s">
        <v>12792</v>
      </c>
      <c r="C1897" s="37">
        <v>46010</v>
      </c>
      <c r="D1897" s="30" t="s">
        <v>19793</v>
      </c>
      <c r="E1897" s="37">
        <v>46010</v>
      </c>
      <c r="F1897" s="30">
        <v>85296</v>
      </c>
      <c r="G1897" s="30" t="s">
        <v>19794</v>
      </c>
      <c r="H1897" s="38">
        <v>367155</v>
      </c>
      <c r="I1897" s="34">
        <v>0</v>
      </c>
      <c r="J1897" s="38">
        <v>29372</v>
      </c>
      <c r="K1897" s="38">
        <v>396527</v>
      </c>
      <c r="L1897" s="7" t="s">
        <v>51</v>
      </c>
      <c r="M1897" s="6">
        <v>46106</v>
      </c>
      <c r="O1897" s="35">
        <f>IF(Table1[[#This Row],[Phân loại]]="Tồn đầu kỳ",Table1[[#This Row],[Tổng giá trị]],0)</f>
        <v>396527</v>
      </c>
      <c r="P1897" s="7">
        <f>IF(Table1[[#This Row],[Số còn phải thu ĐK]]&lt;&gt;0,0,IF(Table1[[#This Row],[Phân loại]]="Bán hàng",Table1[[#This Row],[Tổng giá trị]],-Table1[[#This Row],[Tổng giá trị]]))</f>
        <v>0</v>
      </c>
      <c r="Q1897" s="35">
        <f t="shared" ref="Q1897:Q1898" si="428">IF(M1897&lt;&gt;"",IF(O1897&lt;&gt;0,O1897,P1897),0)</f>
        <v>396527</v>
      </c>
      <c r="R1897" s="7">
        <f>Table1[[#This Row],[Số còn phải thu ĐK]]+Table1[[#This Row],[Giá Trị HD sau CK]]-Table1[[#This Row],[Số tiền đã thu]]</f>
        <v>0</v>
      </c>
      <c r="S1897" s="6">
        <f>IF(Table1[[#This Row],[Ngày hóa đơn]]&lt;&gt;"",Table1[[#This Row],[Ngày hóa đơn]],IF(Table1[[#This Row],[Ngày hạch toán]]&lt;&gt;"",Table1[[#This Row],[Ngày hạch toán]],""))</f>
        <v>46010</v>
      </c>
      <c r="T1897" s="7"/>
      <c r="U1897" s="6">
        <f>IF(Table1[[#This Row],[Ngày tính CN]]="","",S1897+T1897)</f>
        <v>46010</v>
      </c>
      <c r="V1897" s="35">
        <f ca="1">IF(Table1[[#This Row],[Hạn thanh toán]]="","",IF((U1897-NOW())&lt;0,0,(U1897-NOW())))</f>
        <v>0</v>
      </c>
      <c r="W1897" s="35"/>
      <c r="X1897" s="35" t="str">
        <f t="shared" ref="X1897:X1898" ca="1" si="429">IF(OR(U1897="",R1897=0),"",IF((U1897-NOW())&lt;0,-(U1897-NOW()),0))</f>
        <v/>
      </c>
      <c r="Y1897" s="2" t="str">
        <f t="shared" ref="Y1897:Y1898" si="430">IF(R1897=0,"Đã thanh toán",IF(X1897="","",IF(X1897&lt;=0,"Chưa đến hạn thanh toán",IF(X1897&lt;=30,"Nợ quá hạn 30 ngày",IF(X1897&lt;=60,"Nợ quá hạn từ 30 ngày đến 60 ngày",IF(X1897&lt;=90,"Nợ quá hạn từ 60 ngày đến 90 ngày",IF(X1897&lt;=120,"Nợ quá hạn từ 90 ngày đến 120 ngày","Nợ quá hạn hơn 120 ngày có khả năng mất thanh toán")))))))</f>
        <v>Đã thanh toán</v>
      </c>
      <c r="Z1897" s="51">
        <f t="shared" si="393"/>
        <v>46010</v>
      </c>
      <c r="AA1897" s="51">
        <f t="shared" si="394"/>
        <v>46106</v>
      </c>
      <c r="AD1897" s="2" t="str">
        <f>VLOOKUP($A1897,MA_KH!$A:$Q,MA_KH!O$1,0)</f>
        <v>SATRA TRUNG TÂM</v>
      </c>
      <c r="AE1897" s="2" t="str">
        <f>VLOOKUP($A1897,MA_KH!$A:$Q,MA_KH!P$1,0)</f>
        <v>TRUNG TÂM ĐIỀU HÀNH SATRAFOODS</v>
      </c>
    </row>
    <row r="1898" spans="1:31" ht="25.5" hidden="1" customHeight="1" x14ac:dyDescent="0.2">
      <c r="A1898" s="39" t="s">
        <v>22282</v>
      </c>
      <c r="B1898" s="39" t="s">
        <v>4958</v>
      </c>
      <c r="C1898" s="40">
        <v>46010</v>
      </c>
      <c r="D1898" s="39" t="s">
        <v>19795</v>
      </c>
      <c r="E1898" s="40">
        <v>46010</v>
      </c>
      <c r="F1898" s="39">
        <v>85302</v>
      </c>
      <c r="G1898" s="39" t="s">
        <v>19796</v>
      </c>
      <c r="H1898" s="41">
        <v>372331</v>
      </c>
      <c r="I1898" s="42">
        <v>0</v>
      </c>
      <c r="J1898" s="41">
        <v>29786</v>
      </c>
      <c r="K1898" s="41">
        <v>402117</v>
      </c>
      <c r="L1898" s="7" t="s">
        <v>51</v>
      </c>
      <c r="M1898" s="6">
        <v>46106</v>
      </c>
      <c r="O1898" s="35">
        <f>IF(Table1[[#This Row],[Phân loại]]="Tồn đầu kỳ",Table1[[#This Row],[Tổng giá trị]],0)</f>
        <v>402117</v>
      </c>
      <c r="P1898" s="7">
        <f>IF(Table1[[#This Row],[Số còn phải thu ĐK]]&lt;&gt;0,0,IF(Table1[[#This Row],[Phân loại]]="Bán hàng",Table1[[#This Row],[Tổng giá trị]],-Table1[[#This Row],[Tổng giá trị]]))</f>
        <v>0</v>
      </c>
      <c r="Q1898" s="35">
        <f t="shared" si="428"/>
        <v>402117</v>
      </c>
      <c r="R1898" s="7">
        <f>Table1[[#This Row],[Số còn phải thu ĐK]]+Table1[[#This Row],[Giá Trị HD sau CK]]-Table1[[#This Row],[Số tiền đã thu]]</f>
        <v>0</v>
      </c>
      <c r="S1898" s="6">
        <f>IF(Table1[[#This Row],[Ngày hóa đơn]]&lt;&gt;"",Table1[[#This Row],[Ngày hóa đơn]],IF(Table1[[#This Row],[Ngày hạch toán]]&lt;&gt;"",Table1[[#This Row],[Ngày hạch toán]],""))</f>
        <v>46010</v>
      </c>
      <c r="T1898" s="7"/>
      <c r="U1898" s="6">
        <f>IF(Table1[[#This Row],[Ngày tính CN]]="","",S1898+T1898)</f>
        <v>46010</v>
      </c>
      <c r="V1898" s="35">
        <f ca="1">IF(Table1[[#This Row],[Hạn thanh toán]]="","",IF((U1898-NOW())&lt;0,0,(U1898-NOW())))</f>
        <v>0</v>
      </c>
      <c r="W1898" s="35"/>
      <c r="X1898" s="35" t="str">
        <f t="shared" ca="1" si="429"/>
        <v/>
      </c>
      <c r="Y1898" s="2" t="str">
        <f t="shared" si="430"/>
        <v>Đã thanh toán</v>
      </c>
      <c r="Z1898" s="51">
        <f t="shared" si="393"/>
        <v>46010</v>
      </c>
      <c r="AA1898" s="51">
        <f t="shared" si="394"/>
        <v>46106</v>
      </c>
      <c r="AD1898" s="2" t="str">
        <f>VLOOKUP($A1898,MA_KH!$A:$Q,MA_KH!O$1,0)</f>
        <v>SATRA TRUNG TÂM</v>
      </c>
      <c r="AE1898" s="2" t="str">
        <f>VLOOKUP($A1898,MA_KH!$A:$Q,MA_KH!P$1,0)</f>
        <v>TRUNG TÂM ĐIỀU HÀNH SATRAFOODS</v>
      </c>
    </row>
    <row r="1899" spans="1:31" ht="25.5" hidden="1" customHeight="1" x14ac:dyDescent="0.2">
      <c r="A1899" s="30" t="s">
        <v>22505</v>
      </c>
      <c r="B1899" s="30" t="s">
        <v>4095</v>
      </c>
      <c r="C1899" s="37">
        <v>46007</v>
      </c>
      <c r="D1899" s="30" t="s">
        <v>19802</v>
      </c>
      <c r="E1899" s="37">
        <v>46007</v>
      </c>
      <c r="F1899" s="30">
        <v>84154</v>
      </c>
      <c r="G1899" s="30" t="s">
        <v>19803</v>
      </c>
      <c r="H1899" s="38">
        <v>2448499</v>
      </c>
      <c r="I1899" s="34">
        <v>220367</v>
      </c>
      <c r="J1899" s="38">
        <v>178251</v>
      </c>
      <c r="K1899" s="38">
        <v>2406383</v>
      </c>
      <c r="L1899" s="7" t="s">
        <v>51</v>
      </c>
      <c r="M1899" s="6">
        <v>46042</v>
      </c>
      <c r="O1899" s="35">
        <f>IF(Table1[[#This Row],[Phân loại]]="Tồn đầu kỳ",Table1[[#This Row],[Tổng giá trị]],0)</f>
        <v>2406383</v>
      </c>
      <c r="P1899" s="7">
        <f>IF(Table1[[#This Row],[Số còn phải thu ĐK]]&lt;&gt;0,0,IF(Table1[[#This Row],[Phân loại]]="Bán hàng",Table1[[#This Row],[Tổng giá trị]],-Table1[[#This Row],[Tổng giá trị]]))</f>
        <v>0</v>
      </c>
      <c r="Q1899" s="35">
        <f t="shared" ref="Q1899:Q1907" si="431">IF(M1899&lt;&gt;"",IF(O1899&lt;&gt;0,O1899,P1899),0)</f>
        <v>2406383</v>
      </c>
      <c r="R1899" s="7">
        <f>Table1[[#This Row],[Số còn phải thu ĐK]]+Table1[[#This Row],[Giá Trị HD sau CK]]-Table1[[#This Row],[Số tiền đã thu]]</f>
        <v>0</v>
      </c>
      <c r="S1899" s="6">
        <f>IF(Table1[[#This Row],[Ngày hóa đơn]]&lt;&gt;"",Table1[[#This Row],[Ngày hóa đơn]],IF(Table1[[#This Row],[Ngày hạch toán]]&lt;&gt;"",Table1[[#This Row],[Ngày hạch toán]],""))</f>
        <v>46007</v>
      </c>
      <c r="T1899" s="7"/>
      <c r="U1899" s="6">
        <f>IF(Table1[[#This Row],[Ngày tính CN]]="","",S1899+T1899)</f>
        <v>46007</v>
      </c>
      <c r="V1899" s="35">
        <f ca="1">IF(Table1[[#This Row],[Hạn thanh toán]]="","",IF((U1899-NOW())&lt;0,0,(U1899-NOW())))</f>
        <v>0</v>
      </c>
      <c r="W1899" s="35"/>
      <c r="X1899" s="35" t="str">
        <f t="shared" ref="X1899:X1907" ca="1" si="432">IF(OR(U1899="",R1899=0),"",IF((U1899-NOW())&lt;0,-(U1899-NOW()),0))</f>
        <v/>
      </c>
      <c r="Y1899" s="2" t="str">
        <f t="shared" ref="Y1899:Y1907" si="433">IF(R1899=0,"Đã thanh toán",IF(X1899="","",IF(X1899&lt;=0,"Chưa đến hạn thanh toán",IF(X1899&lt;=30,"Nợ quá hạn 30 ngày",IF(X1899&lt;=60,"Nợ quá hạn từ 30 ngày đến 60 ngày",IF(X1899&lt;=90,"Nợ quá hạn từ 60 ngày đến 90 ngày",IF(X1899&lt;=120,"Nợ quá hạn từ 90 ngày đến 120 ngày","Nợ quá hạn hơn 120 ngày có khả năng mất thanh toán")))))))</f>
        <v>Đã thanh toán</v>
      </c>
      <c r="Z1899" s="51">
        <f t="shared" si="393"/>
        <v>46007</v>
      </c>
      <c r="AA1899" s="51">
        <f t="shared" si="394"/>
        <v>46042</v>
      </c>
      <c r="AD1899" s="2" t="str">
        <f>VLOOKUP($A1899,MA_KH!$A:$Q,MA_KH!O$1,0)</f>
        <v>TMART</v>
      </c>
      <c r="AE1899" s="2" t="str">
        <f>VLOOKUP($A1899,MA_KH!$A:$Q,MA_KH!P$1,0)</f>
        <v>CÔNG TY CỔ PHẦN T - MARTSTORES</v>
      </c>
    </row>
    <row r="1900" spans="1:31" ht="25.5" hidden="1" customHeight="1" x14ac:dyDescent="0.2">
      <c r="A1900" s="30" t="s">
        <v>22493</v>
      </c>
      <c r="B1900" s="30" t="s">
        <v>4435</v>
      </c>
      <c r="C1900" s="37">
        <v>46007</v>
      </c>
      <c r="D1900" s="30" t="s">
        <v>19804</v>
      </c>
      <c r="E1900" s="37">
        <v>46007</v>
      </c>
      <c r="F1900" s="30">
        <v>84187</v>
      </c>
      <c r="G1900" s="30" t="s">
        <v>19805</v>
      </c>
      <c r="H1900" s="38">
        <v>1097851</v>
      </c>
      <c r="I1900" s="34">
        <v>98807</v>
      </c>
      <c r="J1900" s="38">
        <v>79924</v>
      </c>
      <c r="K1900" s="38">
        <v>1078968</v>
      </c>
      <c r="L1900" s="7" t="s">
        <v>51</v>
      </c>
      <c r="M1900" s="6">
        <v>46042</v>
      </c>
      <c r="O1900" s="35">
        <f>IF(Table1[[#This Row],[Phân loại]]="Tồn đầu kỳ",Table1[[#This Row],[Tổng giá trị]],0)</f>
        <v>1078968</v>
      </c>
      <c r="P1900" s="7">
        <f>IF(Table1[[#This Row],[Số còn phải thu ĐK]]&lt;&gt;0,0,IF(Table1[[#This Row],[Phân loại]]="Bán hàng",Table1[[#This Row],[Tổng giá trị]],-Table1[[#This Row],[Tổng giá trị]]))</f>
        <v>0</v>
      </c>
      <c r="Q1900" s="35">
        <f t="shared" si="431"/>
        <v>1078968</v>
      </c>
      <c r="R1900" s="7">
        <f>Table1[[#This Row],[Số còn phải thu ĐK]]+Table1[[#This Row],[Giá Trị HD sau CK]]-Table1[[#This Row],[Số tiền đã thu]]</f>
        <v>0</v>
      </c>
      <c r="S1900" s="6">
        <f>IF(Table1[[#This Row],[Ngày hóa đơn]]&lt;&gt;"",Table1[[#This Row],[Ngày hóa đơn]],IF(Table1[[#This Row],[Ngày hạch toán]]&lt;&gt;"",Table1[[#This Row],[Ngày hạch toán]],""))</f>
        <v>46007</v>
      </c>
      <c r="T1900" s="7"/>
      <c r="U1900" s="6">
        <f>IF(Table1[[#This Row],[Ngày tính CN]]="","",S1900+T1900)</f>
        <v>46007</v>
      </c>
      <c r="V1900" s="35">
        <f ca="1">IF(Table1[[#This Row],[Hạn thanh toán]]="","",IF((U1900-NOW())&lt;0,0,(U1900-NOW())))</f>
        <v>0</v>
      </c>
      <c r="W1900" s="35"/>
      <c r="X1900" s="35" t="str">
        <f t="shared" ca="1" si="432"/>
        <v/>
      </c>
      <c r="Y1900" s="2" t="str">
        <f t="shared" si="433"/>
        <v>Đã thanh toán</v>
      </c>
      <c r="Z1900" s="51">
        <f t="shared" si="393"/>
        <v>46007</v>
      </c>
      <c r="AA1900" s="51">
        <f t="shared" si="394"/>
        <v>46042</v>
      </c>
      <c r="AD1900" s="2" t="str">
        <f>VLOOKUP($A1900,MA_KH!$A:$Q,MA_KH!O$1,0)</f>
        <v>TMART</v>
      </c>
      <c r="AE1900" s="2" t="str">
        <f>VLOOKUP($A1900,MA_KH!$A:$Q,MA_KH!P$1,0)</f>
        <v>CÔNG TY CỔ PHẦN T - MARTSTORES</v>
      </c>
    </row>
    <row r="1901" spans="1:31" ht="25.5" hidden="1" customHeight="1" x14ac:dyDescent="0.2">
      <c r="A1901" s="30" t="s">
        <v>22504</v>
      </c>
      <c r="B1901" s="30" t="s">
        <v>4406</v>
      </c>
      <c r="C1901" s="37">
        <v>46007</v>
      </c>
      <c r="D1901" s="30" t="s">
        <v>19806</v>
      </c>
      <c r="E1901" s="37">
        <v>46007</v>
      </c>
      <c r="F1901" s="30">
        <v>84153</v>
      </c>
      <c r="G1901" s="30" t="s">
        <v>19807</v>
      </c>
      <c r="H1901" s="38">
        <v>735864</v>
      </c>
      <c r="I1901" s="34">
        <v>66229</v>
      </c>
      <c r="J1901" s="38">
        <v>53571</v>
      </c>
      <c r="K1901" s="38">
        <v>723206</v>
      </c>
      <c r="L1901" s="7" t="s">
        <v>51</v>
      </c>
      <c r="M1901" s="6">
        <v>46042</v>
      </c>
      <c r="O1901" s="35">
        <f>IF(Table1[[#This Row],[Phân loại]]="Tồn đầu kỳ",Table1[[#This Row],[Tổng giá trị]],0)</f>
        <v>723206</v>
      </c>
      <c r="P1901" s="7">
        <f>IF(Table1[[#This Row],[Số còn phải thu ĐK]]&lt;&gt;0,0,IF(Table1[[#This Row],[Phân loại]]="Bán hàng",Table1[[#This Row],[Tổng giá trị]],-Table1[[#This Row],[Tổng giá trị]]))</f>
        <v>0</v>
      </c>
      <c r="Q1901" s="35">
        <f t="shared" si="431"/>
        <v>723206</v>
      </c>
      <c r="R1901" s="7">
        <f>Table1[[#This Row],[Số còn phải thu ĐK]]+Table1[[#This Row],[Giá Trị HD sau CK]]-Table1[[#This Row],[Số tiền đã thu]]</f>
        <v>0</v>
      </c>
      <c r="S1901" s="6">
        <f>IF(Table1[[#This Row],[Ngày hóa đơn]]&lt;&gt;"",Table1[[#This Row],[Ngày hóa đơn]],IF(Table1[[#This Row],[Ngày hạch toán]]&lt;&gt;"",Table1[[#This Row],[Ngày hạch toán]],""))</f>
        <v>46007</v>
      </c>
      <c r="T1901" s="7"/>
      <c r="U1901" s="6">
        <f>IF(Table1[[#This Row],[Ngày tính CN]]="","",S1901+T1901)</f>
        <v>46007</v>
      </c>
      <c r="V1901" s="35">
        <f ca="1">IF(Table1[[#This Row],[Hạn thanh toán]]="","",IF((U1901-NOW())&lt;0,0,(U1901-NOW())))</f>
        <v>0</v>
      </c>
      <c r="W1901" s="35"/>
      <c r="X1901" s="35" t="str">
        <f t="shared" ca="1" si="432"/>
        <v/>
      </c>
      <c r="Y1901" s="2" t="str">
        <f t="shared" si="433"/>
        <v>Đã thanh toán</v>
      </c>
      <c r="Z1901" s="51">
        <f t="shared" si="393"/>
        <v>46007</v>
      </c>
      <c r="AA1901" s="51">
        <f t="shared" si="394"/>
        <v>46042</v>
      </c>
      <c r="AD1901" s="2" t="str">
        <f>VLOOKUP($A1901,MA_KH!$A:$Q,MA_KH!O$1,0)</f>
        <v>TMART</v>
      </c>
      <c r="AE1901" s="2" t="str">
        <f>VLOOKUP($A1901,MA_KH!$A:$Q,MA_KH!P$1,0)</f>
        <v>CÔNG TY CỔ PHẦN T - MARTSTORES</v>
      </c>
    </row>
    <row r="1902" spans="1:31" ht="25.5" hidden="1" customHeight="1" x14ac:dyDescent="0.2">
      <c r="A1902" s="30" t="s">
        <v>22503</v>
      </c>
      <c r="B1902" s="30" t="s">
        <v>4428</v>
      </c>
      <c r="C1902" s="37">
        <v>46007</v>
      </c>
      <c r="D1902" s="30" t="s">
        <v>19808</v>
      </c>
      <c r="E1902" s="37">
        <v>46007</v>
      </c>
      <c r="F1902" s="30">
        <v>84152</v>
      </c>
      <c r="G1902" s="30" t="s">
        <v>19809</v>
      </c>
      <c r="H1902" s="38">
        <v>1053657</v>
      </c>
      <c r="I1902" s="34">
        <v>94830</v>
      </c>
      <c r="J1902" s="38">
        <v>76706</v>
      </c>
      <c r="K1902" s="38">
        <v>1035533</v>
      </c>
      <c r="L1902" s="7" t="s">
        <v>51</v>
      </c>
      <c r="M1902" s="6">
        <v>46042</v>
      </c>
      <c r="O1902" s="35">
        <f>IF(Table1[[#This Row],[Phân loại]]="Tồn đầu kỳ",Table1[[#This Row],[Tổng giá trị]],0)</f>
        <v>1035533</v>
      </c>
      <c r="P1902" s="7">
        <f>IF(Table1[[#This Row],[Số còn phải thu ĐK]]&lt;&gt;0,0,IF(Table1[[#This Row],[Phân loại]]="Bán hàng",Table1[[#This Row],[Tổng giá trị]],-Table1[[#This Row],[Tổng giá trị]]))</f>
        <v>0</v>
      </c>
      <c r="Q1902" s="35">
        <f t="shared" si="431"/>
        <v>1035533</v>
      </c>
      <c r="R1902" s="7">
        <f>Table1[[#This Row],[Số còn phải thu ĐK]]+Table1[[#This Row],[Giá Trị HD sau CK]]-Table1[[#This Row],[Số tiền đã thu]]</f>
        <v>0</v>
      </c>
      <c r="S1902" s="6">
        <f>IF(Table1[[#This Row],[Ngày hóa đơn]]&lt;&gt;"",Table1[[#This Row],[Ngày hóa đơn]],IF(Table1[[#This Row],[Ngày hạch toán]]&lt;&gt;"",Table1[[#This Row],[Ngày hạch toán]],""))</f>
        <v>46007</v>
      </c>
      <c r="T1902" s="7"/>
      <c r="U1902" s="6">
        <f>IF(Table1[[#This Row],[Ngày tính CN]]="","",S1902+T1902)</f>
        <v>46007</v>
      </c>
      <c r="V1902" s="35">
        <f ca="1">IF(Table1[[#This Row],[Hạn thanh toán]]="","",IF((U1902-NOW())&lt;0,0,(U1902-NOW())))</f>
        <v>0</v>
      </c>
      <c r="W1902" s="35"/>
      <c r="X1902" s="35" t="str">
        <f t="shared" ca="1" si="432"/>
        <v/>
      </c>
      <c r="Y1902" s="2" t="str">
        <f t="shared" si="433"/>
        <v>Đã thanh toán</v>
      </c>
      <c r="Z1902" s="51">
        <f t="shared" si="393"/>
        <v>46007</v>
      </c>
      <c r="AA1902" s="51">
        <f t="shared" si="394"/>
        <v>46042</v>
      </c>
      <c r="AD1902" s="2" t="str">
        <f>VLOOKUP($A1902,MA_KH!$A:$Q,MA_KH!O$1,0)</f>
        <v>TMART</v>
      </c>
      <c r="AE1902" s="2" t="str">
        <f>VLOOKUP($A1902,MA_KH!$A:$Q,MA_KH!P$1,0)</f>
        <v>CÔNG TY CỔ PHẦN T - MARTSTORES</v>
      </c>
    </row>
    <row r="1903" spans="1:31" ht="25.5" hidden="1" customHeight="1" x14ac:dyDescent="0.2">
      <c r="A1903" s="30" t="s">
        <v>22491</v>
      </c>
      <c r="B1903" s="30" t="s">
        <v>4213</v>
      </c>
      <c r="C1903" s="37">
        <v>46007</v>
      </c>
      <c r="D1903" s="30" t="s">
        <v>19810</v>
      </c>
      <c r="E1903" s="37">
        <v>46007</v>
      </c>
      <c r="F1903" s="30">
        <v>84186</v>
      </c>
      <c r="G1903" s="30" t="s">
        <v>19811</v>
      </c>
      <c r="H1903" s="38">
        <v>1454998</v>
      </c>
      <c r="I1903" s="34">
        <v>130951</v>
      </c>
      <c r="J1903" s="38">
        <v>105924</v>
      </c>
      <c r="K1903" s="38">
        <v>1429971</v>
      </c>
      <c r="L1903" s="7" t="s">
        <v>51</v>
      </c>
      <c r="M1903" s="6">
        <v>46042</v>
      </c>
      <c r="O1903" s="35">
        <f>IF(Table1[[#This Row],[Phân loại]]="Tồn đầu kỳ",Table1[[#This Row],[Tổng giá trị]],0)</f>
        <v>1429971</v>
      </c>
      <c r="P1903" s="7">
        <f>IF(Table1[[#This Row],[Số còn phải thu ĐK]]&lt;&gt;0,0,IF(Table1[[#This Row],[Phân loại]]="Bán hàng",Table1[[#This Row],[Tổng giá trị]],-Table1[[#This Row],[Tổng giá trị]]))</f>
        <v>0</v>
      </c>
      <c r="Q1903" s="35">
        <f t="shared" si="431"/>
        <v>1429971</v>
      </c>
      <c r="R1903" s="7">
        <f>Table1[[#This Row],[Số còn phải thu ĐK]]+Table1[[#This Row],[Giá Trị HD sau CK]]-Table1[[#This Row],[Số tiền đã thu]]</f>
        <v>0</v>
      </c>
      <c r="S1903" s="6">
        <f>IF(Table1[[#This Row],[Ngày hóa đơn]]&lt;&gt;"",Table1[[#This Row],[Ngày hóa đơn]],IF(Table1[[#This Row],[Ngày hạch toán]]&lt;&gt;"",Table1[[#This Row],[Ngày hạch toán]],""))</f>
        <v>46007</v>
      </c>
      <c r="T1903" s="7"/>
      <c r="U1903" s="6">
        <f>IF(Table1[[#This Row],[Ngày tính CN]]="","",S1903+T1903)</f>
        <v>46007</v>
      </c>
      <c r="V1903" s="35">
        <f ca="1">IF(Table1[[#This Row],[Hạn thanh toán]]="","",IF((U1903-NOW())&lt;0,0,(U1903-NOW())))</f>
        <v>0</v>
      </c>
      <c r="W1903" s="35"/>
      <c r="X1903" s="35" t="str">
        <f t="shared" ca="1" si="432"/>
        <v/>
      </c>
      <c r="Y1903" s="2" t="str">
        <f t="shared" si="433"/>
        <v>Đã thanh toán</v>
      </c>
      <c r="Z1903" s="51">
        <f t="shared" si="393"/>
        <v>46007</v>
      </c>
      <c r="AA1903" s="51">
        <f t="shared" si="394"/>
        <v>46042</v>
      </c>
      <c r="AD1903" s="2" t="str">
        <f>VLOOKUP($A1903,MA_KH!$A:$Q,MA_KH!O$1,0)</f>
        <v>TMART</v>
      </c>
      <c r="AE1903" s="2" t="str">
        <f>VLOOKUP($A1903,MA_KH!$A:$Q,MA_KH!P$1,0)</f>
        <v>CÔNG TY CỔ PHẦN T - MARTSTORES</v>
      </c>
    </row>
    <row r="1904" spans="1:31" ht="25.5" hidden="1" customHeight="1" x14ac:dyDescent="0.2">
      <c r="A1904" s="30" t="s">
        <v>22497</v>
      </c>
      <c r="B1904" s="30" t="s">
        <v>4336</v>
      </c>
      <c r="C1904" s="37">
        <v>46007</v>
      </c>
      <c r="D1904" s="30" t="s">
        <v>19812</v>
      </c>
      <c r="E1904" s="37">
        <v>46007</v>
      </c>
      <c r="F1904" s="30">
        <v>84151</v>
      </c>
      <c r="G1904" s="30" t="s">
        <v>19813</v>
      </c>
      <c r="H1904" s="38">
        <v>774275</v>
      </c>
      <c r="I1904" s="34">
        <v>69685</v>
      </c>
      <c r="J1904" s="38">
        <v>56367</v>
      </c>
      <c r="K1904" s="38">
        <v>760957</v>
      </c>
      <c r="L1904" s="7" t="s">
        <v>51</v>
      </c>
      <c r="M1904" s="6">
        <v>46042</v>
      </c>
      <c r="O1904" s="35">
        <f>IF(Table1[[#This Row],[Phân loại]]="Tồn đầu kỳ",Table1[[#This Row],[Tổng giá trị]],0)</f>
        <v>760957</v>
      </c>
      <c r="P1904" s="7">
        <f>IF(Table1[[#This Row],[Số còn phải thu ĐK]]&lt;&gt;0,0,IF(Table1[[#This Row],[Phân loại]]="Bán hàng",Table1[[#This Row],[Tổng giá trị]],-Table1[[#This Row],[Tổng giá trị]]))</f>
        <v>0</v>
      </c>
      <c r="Q1904" s="35">
        <f t="shared" si="431"/>
        <v>760957</v>
      </c>
      <c r="R1904" s="7">
        <f>Table1[[#This Row],[Số còn phải thu ĐK]]+Table1[[#This Row],[Giá Trị HD sau CK]]-Table1[[#This Row],[Số tiền đã thu]]</f>
        <v>0</v>
      </c>
      <c r="S1904" s="6">
        <f>IF(Table1[[#This Row],[Ngày hóa đơn]]&lt;&gt;"",Table1[[#This Row],[Ngày hóa đơn]],IF(Table1[[#This Row],[Ngày hạch toán]]&lt;&gt;"",Table1[[#This Row],[Ngày hạch toán]],""))</f>
        <v>46007</v>
      </c>
      <c r="T1904" s="7"/>
      <c r="U1904" s="6">
        <f>IF(Table1[[#This Row],[Ngày tính CN]]="","",S1904+T1904)</f>
        <v>46007</v>
      </c>
      <c r="V1904" s="35">
        <f ca="1">IF(Table1[[#This Row],[Hạn thanh toán]]="","",IF((U1904-NOW())&lt;0,0,(U1904-NOW())))</f>
        <v>0</v>
      </c>
      <c r="W1904" s="35"/>
      <c r="X1904" s="35" t="str">
        <f t="shared" ca="1" si="432"/>
        <v/>
      </c>
      <c r="Y1904" s="2" t="str">
        <f t="shared" si="433"/>
        <v>Đã thanh toán</v>
      </c>
      <c r="Z1904" s="51">
        <f t="shared" si="393"/>
        <v>46007</v>
      </c>
      <c r="AA1904" s="51">
        <f t="shared" si="394"/>
        <v>46042</v>
      </c>
      <c r="AD1904" s="2" t="str">
        <f>VLOOKUP($A1904,MA_KH!$A:$Q,MA_KH!O$1,0)</f>
        <v>TMART</v>
      </c>
      <c r="AE1904" s="2" t="str">
        <f>VLOOKUP($A1904,MA_KH!$A:$Q,MA_KH!P$1,0)</f>
        <v>CÔNG TY CỔ PHẦN T - MARTSTORES</v>
      </c>
    </row>
    <row r="1905" spans="1:31" ht="25.5" hidden="1" customHeight="1" x14ac:dyDescent="0.2">
      <c r="A1905" s="30" t="s">
        <v>22496</v>
      </c>
      <c r="B1905" s="30" t="s">
        <v>3979</v>
      </c>
      <c r="C1905" s="37">
        <v>46007</v>
      </c>
      <c r="D1905" s="30" t="s">
        <v>19814</v>
      </c>
      <c r="E1905" s="37">
        <v>46007</v>
      </c>
      <c r="F1905" s="30">
        <v>84137</v>
      </c>
      <c r="G1905" s="30" t="s">
        <v>19815</v>
      </c>
      <c r="H1905" s="38">
        <v>2879310</v>
      </c>
      <c r="I1905" s="34">
        <v>259139</v>
      </c>
      <c r="J1905" s="38">
        <v>209614</v>
      </c>
      <c r="K1905" s="38">
        <v>2829785</v>
      </c>
      <c r="L1905" s="7" t="s">
        <v>51</v>
      </c>
      <c r="M1905" s="6">
        <v>46042</v>
      </c>
      <c r="O1905" s="35">
        <f>IF(Table1[[#This Row],[Phân loại]]="Tồn đầu kỳ",Table1[[#This Row],[Tổng giá trị]],0)</f>
        <v>2829785</v>
      </c>
      <c r="P1905" s="7">
        <f>IF(Table1[[#This Row],[Số còn phải thu ĐK]]&lt;&gt;0,0,IF(Table1[[#This Row],[Phân loại]]="Bán hàng",Table1[[#This Row],[Tổng giá trị]],-Table1[[#This Row],[Tổng giá trị]]))</f>
        <v>0</v>
      </c>
      <c r="Q1905" s="35">
        <f t="shared" si="431"/>
        <v>2829785</v>
      </c>
      <c r="R1905" s="7">
        <f>Table1[[#This Row],[Số còn phải thu ĐK]]+Table1[[#This Row],[Giá Trị HD sau CK]]-Table1[[#This Row],[Số tiền đã thu]]</f>
        <v>0</v>
      </c>
      <c r="S1905" s="6">
        <f>IF(Table1[[#This Row],[Ngày hóa đơn]]&lt;&gt;"",Table1[[#This Row],[Ngày hóa đơn]],IF(Table1[[#This Row],[Ngày hạch toán]]&lt;&gt;"",Table1[[#This Row],[Ngày hạch toán]],""))</f>
        <v>46007</v>
      </c>
      <c r="T1905" s="7"/>
      <c r="U1905" s="6">
        <f>IF(Table1[[#This Row],[Ngày tính CN]]="","",S1905+T1905)</f>
        <v>46007</v>
      </c>
      <c r="V1905" s="35">
        <f ca="1">IF(Table1[[#This Row],[Hạn thanh toán]]="","",IF((U1905-NOW())&lt;0,0,(U1905-NOW())))</f>
        <v>0</v>
      </c>
      <c r="W1905" s="35"/>
      <c r="X1905" s="35" t="str">
        <f t="shared" ca="1" si="432"/>
        <v/>
      </c>
      <c r="Y1905" s="2" t="str">
        <f t="shared" si="433"/>
        <v>Đã thanh toán</v>
      </c>
      <c r="Z1905" s="51">
        <f t="shared" si="393"/>
        <v>46007</v>
      </c>
      <c r="AA1905" s="51">
        <f t="shared" si="394"/>
        <v>46042</v>
      </c>
      <c r="AD1905" s="2" t="str">
        <f>VLOOKUP($A1905,MA_KH!$A:$Q,MA_KH!O$1,0)</f>
        <v>TMART</v>
      </c>
      <c r="AE1905" s="2" t="str">
        <f>VLOOKUP($A1905,MA_KH!$A:$Q,MA_KH!P$1,0)</f>
        <v>CÔNG TY CỔ PHẦN T - MARTSTORES</v>
      </c>
    </row>
    <row r="1906" spans="1:31" ht="25.5" hidden="1" customHeight="1" x14ac:dyDescent="0.2">
      <c r="A1906" s="30" t="s">
        <v>22487</v>
      </c>
      <c r="B1906" s="30" t="s">
        <v>4223</v>
      </c>
      <c r="C1906" s="37">
        <v>46007</v>
      </c>
      <c r="D1906" s="30" t="s">
        <v>19816</v>
      </c>
      <c r="E1906" s="37">
        <v>46007</v>
      </c>
      <c r="F1906" s="30">
        <v>84136</v>
      </c>
      <c r="G1906" s="30" t="s">
        <v>19817</v>
      </c>
      <c r="H1906" s="38">
        <v>629700</v>
      </c>
      <c r="I1906" s="34">
        <v>56673</v>
      </c>
      <c r="J1906" s="38">
        <v>45842</v>
      </c>
      <c r="K1906" s="38">
        <v>618869</v>
      </c>
      <c r="L1906" s="7" t="s">
        <v>51</v>
      </c>
      <c r="M1906" s="6">
        <v>46042</v>
      </c>
      <c r="O1906" s="35">
        <f>IF(Table1[[#This Row],[Phân loại]]="Tồn đầu kỳ",Table1[[#This Row],[Tổng giá trị]],0)</f>
        <v>618869</v>
      </c>
      <c r="P1906" s="7">
        <f>IF(Table1[[#This Row],[Số còn phải thu ĐK]]&lt;&gt;0,0,IF(Table1[[#This Row],[Phân loại]]="Bán hàng",Table1[[#This Row],[Tổng giá trị]],-Table1[[#This Row],[Tổng giá trị]]))</f>
        <v>0</v>
      </c>
      <c r="Q1906" s="35">
        <f t="shared" si="431"/>
        <v>618869</v>
      </c>
      <c r="R1906" s="7">
        <f>Table1[[#This Row],[Số còn phải thu ĐK]]+Table1[[#This Row],[Giá Trị HD sau CK]]-Table1[[#This Row],[Số tiền đã thu]]</f>
        <v>0</v>
      </c>
      <c r="S1906" s="6">
        <f>IF(Table1[[#This Row],[Ngày hóa đơn]]&lt;&gt;"",Table1[[#This Row],[Ngày hóa đơn]],IF(Table1[[#This Row],[Ngày hạch toán]]&lt;&gt;"",Table1[[#This Row],[Ngày hạch toán]],""))</f>
        <v>46007</v>
      </c>
      <c r="T1906" s="7"/>
      <c r="U1906" s="6">
        <f>IF(Table1[[#This Row],[Ngày tính CN]]="","",S1906+T1906)</f>
        <v>46007</v>
      </c>
      <c r="V1906" s="35">
        <f ca="1">IF(Table1[[#This Row],[Hạn thanh toán]]="","",IF((U1906-NOW())&lt;0,0,(U1906-NOW())))</f>
        <v>0</v>
      </c>
      <c r="W1906" s="35"/>
      <c r="X1906" s="35" t="str">
        <f t="shared" ca="1" si="432"/>
        <v/>
      </c>
      <c r="Y1906" s="2" t="str">
        <f t="shared" si="433"/>
        <v>Đã thanh toán</v>
      </c>
      <c r="Z1906" s="51">
        <f t="shared" si="393"/>
        <v>46007</v>
      </c>
      <c r="AA1906" s="51">
        <f t="shared" si="394"/>
        <v>46042</v>
      </c>
      <c r="AD1906" s="2" t="str">
        <f>VLOOKUP($A1906,MA_KH!$A:$Q,MA_KH!O$1,0)</f>
        <v>TMART</v>
      </c>
      <c r="AE1906" s="2" t="str">
        <f>VLOOKUP($A1906,MA_KH!$A:$Q,MA_KH!P$1,0)</f>
        <v>CÔNG TY CỔ PHẦN T - MARTSTORES</v>
      </c>
    </row>
    <row r="1907" spans="1:31" ht="25.5" hidden="1" customHeight="1" x14ac:dyDescent="0.2">
      <c r="A1907" s="39" t="s">
        <v>22494</v>
      </c>
      <c r="B1907" s="39" t="s">
        <v>4219</v>
      </c>
      <c r="C1907" s="40">
        <v>46007</v>
      </c>
      <c r="D1907" s="39" t="s">
        <v>19818</v>
      </c>
      <c r="E1907" s="40">
        <v>46007</v>
      </c>
      <c r="F1907" s="39">
        <v>84150</v>
      </c>
      <c r="G1907" s="39" t="s">
        <v>19819</v>
      </c>
      <c r="H1907" s="41">
        <v>768035</v>
      </c>
      <c r="I1907" s="42">
        <v>69124</v>
      </c>
      <c r="J1907" s="41">
        <v>55913</v>
      </c>
      <c r="K1907" s="41">
        <v>754824</v>
      </c>
      <c r="L1907" s="7" t="s">
        <v>51</v>
      </c>
      <c r="M1907" s="6">
        <v>46042</v>
      </c>
      <c r="O1907" s="35">
        <f>IF(Table1[[#This Row],[Phân loại]]="Tồn đầu kỳ",Table1[[#This Row],[Tổng giá trị]],0)</f>
        <v>754824</v>
      </c>
      <c r="P1907" s="7">
        <f>IF(Table1[[#This Row],[Số còn phải thu ĐK]]&lt;&gt;0,0,IF(Table1[[#This Row],[Phân loại]]="Bán hàng",Table1[[#This Row],[Tổng giá trị]],-Table1[[#This Row],[Tổng giá trị]]))</f>
        <v>0</v>
      </c>
      <c r="Q1907" s="35">
        <f t="shared" si="431"/>
        <v>754824</v>
      </c>
      <c r="R1907" s="7">
        <f>Table1[[#This Row],[Số còn phải thu ĐK]]+Table1[[#This Row],[Giá Trị HD sau CK]]-Table1[[#This Row],[Số tiền đã thu]]</f>
        <v>0</v>
      </c>
      <c r="S1907" s="6">
        <f>IF(Table1[[#This Row],[Ngày hóa đơn]]&lt;&gt;"",Table1[[#This Row],[Ngày hóa đơn]],IF(Table1[[#This Row],[Ngày hạch toán]]&lt;&gt;"",Table1[[#This Row],[Ngày hạch toán]],""))</f>
        <v>46007</v>
      </c>
      <c r="T1907" s="7"/>
      <c r="U1907" s="6">
        <f>IF(Table1[[#This Row],[Ngày tính CN]]="","",S1907+T1907)</f>
        <v>46007</v>
      </c>
      <c r="V1907" s="35">
        <f ca="1">IF(Table1[[#This Row],[Hạn thanh toán]]="","",IF((U1907-NOW())&lt;0,0,(U1907-NOW())))</f>
        <v>0</v>
      </c>
      <c r="W1907" s="35"/>
      <c r="X1907" s="35" t="str">
        <f t="shared" ca="1" si="432"/>
        <v/>
      </c>
      <c r="Y1907" s="2" t="str">
        <f t="shared" si="433"/>
        <v>Đã thanh toán</v>
      </c>
      <c r="Z1907" s="51">
        <f t="shared" si="393"/>
        <v>46007</v>
      </c>
      <c r="AA1907" s="51">
        <f t="shared" si="394"/>
        <v>46042</v>
      </c>
      <c r="AD1907" s="2" t="str">
        <f>VLOOKUP($A1907,MA_KH!$A:$Q,MA_KH!O$1,0)</f>
        <v>TMART</v>
      </c>
      <c r="AE1907" s="2" t="str">
        <f>VLOOKUP($A1907,MA_KH!$A:$Q,MA_KH!P$1,0)</f>
        <v>CÔNG TY CỔ PHẦN T - MARTSTORES</v>
      </c>
    </row>
    <row r="1908" spans="1:31" ht="25.5" hidden="1" customHeight="1" x14ac:dyDescent="0.2">
      <c r="A1908" s="30" t="s">
        <v>22540</v>
      </c>
      <c r="B1908" s="30" t="s">
        <v>3961</v>
      </c>
      <c r="C1908" s="37">
        <v>46009</v>
      </c>
      <c r="D1908" s="30" t="s">
        <v>19820</v>
      </c>
      <c r="E1908" s="37">
        <v>46009</v>
      </c>
      <c r="F1908" s="30">
        <v>84374</v>
      </c>
      <c r="G1908" s="30" t="s">
        <v>19821</v>
      </c>
      <c r="H1908" s="38">
        <v>3221411</v>
      </c>
      <c r="I1908" s="34">
        <v>289928</v>
      </c>
      <c r="J1908" s="38">
        <v>234519</v>
      </c>
      <c r="K1908" s="38">
        <v>3166002</v>
      </c>
      <c r="L1908" s="7" t="s">
        <v>51</v>
      </c>
      <c r="M1908" s="6">
        <v>46042</v>
      </c>
      <c r="O1908" s="35">
        <f>IF(Table1[[#This Row],[Phân loại]]="Tồn đầu kỳ",Table1[[#This Row],[Tổng giá trị]],0)</f>
        <v>3166002</v>
      </c>
      <c r="P1908" s="7">
        <f>IF(Table1[[#This Row],[Số còn phải thu ĐK]]&lt;&gt;0,0,IF(Table1[[#This Row],[Phân loại]]="Bán hàng",Table1[[#This Row],[Tổng giá trị]],-Table1[[#This Row],[Tổng giá trị]]))</f>
        <v>0</v>
      </c>
      <c r="Q1908" s="35">
        <f t="shared" ref="Q1908:Q1928" si="434">IF(M1908&lt;&gt;"",IF(O1908&lt;&gt;0,O1908,P1908),0)</f>
        <v>3166002</v>
      </c>
      <c r="R1908" s="7">
        <f>Table1[[#This Row],[Số còn phải thu ĐK]]+Table1[[#This Row],[Giá Trị HD sau CK]]-Table1[[#This Row],[Số tiền đã thu]]</f>
        <v>0</v>
      </c>
      <c r="S1908" s="6">
        <f>IF(Table1[[#This Row],[Ngày hóa đơn]]&lt;&gt;"",Table1[[#This Row],[Ngày hóa đơn]],IF(Table1[[#This Row],[Ngày hạch toán]]&lt;&gt;"",Table1[[#This Row],[Ngày hạch toán]],""))</f>
        <v>46009</v>
      </c>
      <c r="T1908" s="7"/>
      <c r="U1908" s="6">
        <f>IF(Table1[[#This Row],[Ngày tính CN]]="","",S1908+T1908)</f>
        <v>46009</v>
      </c>
      <c r="V1908" s="35">
        <f ca="1">IF(Table1[[#This Row],[Hạn thanh toán]]="","",IF((U1908-NOW())&lt;0,0,(U1908-NOW())))</f>
        <v>0</v>
      </c>
      <c r="W1908" s="35"/>
      <c r="X1908" s="35" t="str">
        <f t="shared" ref="X1908:X1928" ca="1" si="435">IF(OR(U1908="",R1908=0),"",IF((U1908-NOW())&lt;0,-(U1908-NOW()),0))</f>
        <v/>
      </c>
      <c r="Y1908" s="2" t="str">
        <f t="shared" ref="Y1908:Y1928" si="436">IF(R1908=0,"Đã thanh toán",IF(X1908="","",IF(X1908&lt;=0,"Chưa đến hạn thanh toán",IF(X1908&lt;=30,"Nợ quá hạn 30 ngày",IF(X1908&lt;=60,"Nợ quá hạn từ 30 ngày đến 60 ngày",IF(X1908&lt;=90,"Nợ quá hạn từ 60 ngày đến 90 ngày",IF(X1908&lt;=120,"Nợ quá hạn từ 90 ngày đến 120 ngày","Nợ quá hạn hơn 120 ngày có khả năng mất thanh toán")))))))</f>
        <v>Đã thanh toán</v>
      </c>
      <c r="Z1908" s="51">
        <f t="shared" si="393"/>
        <v>46009</v>
      </c>
      <c r="AA1908" s="51">
        <f t="shared" si="394"/>
        <v>46042</v>
      </c>
      <c r="AD1908" s="2" t="str">
        <f>VLOOKUP($A1908,MA_KH!$A:$Q,MA_KH!O$1,0)</f>
        <v>TMART</v>
      </c>
      <c r="AE1908" s="2" t="str">
        <f>VLOOKUP($A1908,MA_KH!$A:$Q,MA_KH!P$1,0)</f>
        <v>CÔNG TY CỔ PHẦN T - MARTSTORES</v>
      </c>
    </row>
    <row r="1909" spans="1:31" ht="25.5" hidden="1" customHeight="1" x14ac:dyDescent="0.2">
      <c r="A1909" s="30" t="s">
        <v>22505</v>
      </c>
      <c r="B1909" s="30" t="s">
        <v>4095</v>
      </c>
      <c r="C1909" s="37">
        <v>46009</v>
      </c>
      <c r="D1909" s="30" t="s">
        <v>19822</v>
      </c>
      <c r="E1909" s="37">
        <v>46009</v>
      </c>
      <c r="F1909" s="30">
        <v>85198</v>
      </c>
      <c r="G1909" s="30" t="s">
        <v>19823</v>
      </c>
      <c r="H1909" s="38">
        <v>600616</v>
      </c>
      <c r="I1909" s="34">
        <v>54055</v>
      </c>
      <c r="J1909" s="38">
        <v>43725</v>
      </c>
      <c r="K1909" s="38">
        <v>590286</v>
      </c>
      <c r="L1909" s="7" t="s">
        <v>51</v>
      </c>
      <c r="M1909" s="6">
        <v>46042</v>
      </c>
      <c r="O1909" s="35">
        <f>IF(Table1[[#This Row],[Phân loại]]="Tồn đầu kỳ",Table1[[#This Row],[Tổng giá trị]],0)</f>
        <v>590286</v>
      </c>
      <c r="P1909" s="7">
        <f>IF(Table1[[#This Row],[Số còn phải thu ĐK]]&lt;&gt;0,0,IF(Table1[[#This Row],[Phân loại]]="Bán hàng",Table1[[#This Row],[Tổng giá trị]],-Table1[[#This Row],[Tổng giá trị]]))</f>
        <v>0</v>
      </c>
      <c r="Q1909" s="35">
        <f t="shared" si="434"/>
        <v>590286</v>
      </c>
      <c r="R1909" s="7">
        <f>Table1[[#This Row],[Số còn phải thu ĐK]]+Table1[[#This Row],[Giá Trị HD sau CK]]-Table1[[#This Row],[Số tiền đã thu]]</f>
        <v>0</v>
      </c>
      <c r="S1909" s="6">
        <f>IF(Table1[[#This Row],[Ngày hóa đơn]]&lt;&gt;"",Table1[[#This Row],[Ngày hóa đơn]],IF(Table1[[#This Row],[Ngày hạch toán]]&lt;&gt;"",Table1[[#This Row],[Ngày hạch toán]],""))</f>
        <v>46009</v>
      </c>
      <c r="T1909" s="7"/>
      <c r="U1909" s="6">
        <f>IF(Table1[[#This Row],[Ngày tính CN]]="","",S1909+T1909)</f>
        <v>46009</v>
      </c>
      <c r="V1909" s="35">
        <f ca="1">IF(Table1[[#This Row],[Hạn thanh toán]]="","",IF((U1909-NOW())&lt;0,0,(U1909-NOW())))</f>
        <v>0</v>
      </c>
      <c r="W1909" s="35"/>
      <c r="X1909" s="35" t="str">
        <f t="shared" ca="1" si="435"/>
        <v/>
      </c>
      <c r="Y1909" s="2" t="str">
        <f t="shared" si="436"/>
        <v>Đã thanh toán</v>
      </c>
      <c r="Z1909" s="51">
        <f t="shared" si="393"/>
        <v>46009</v>
      </c>
      <c r="AA1909" s="51">
        <f t="shared" si="394"/>
        <v>46042</v>
      </c>
      <c r="AD1909" s="2" t="str">
        <f>VLOOKUP($A1909,MA_KH!$A:$Q,MA_KH!O$1,0)</f>
        <v>TMART</v>
      </c>
      <c r="AE1909" s="2" t="str">
        <f>VLOOKUP($A1909,MA_KH!$A:$Q,MA_KH!P$1,0)</f>
        <v>CÔNG TY CỔ PHẦN T - MARTSTORES</v>
      </c>
    </row>
    <row r="1910" spans="1:31" ht="25.5" hidden="1" customHeight="1" x14ac:dyDescent="0.2">
      <c r="A1910" s="30" t="s">
        <v>22494</v>
      </c>
      <c r="B1910" s="30" t="s">
        <v>4219</v>
      </c>
      <c r="C1910" s="37">
        <v>46009</v>
      </c>
      <c r="D1910" s="30" t="s">
        <v>19824</v>
      </c>
      <c r="E1910" s="37">
        <v>46009</v>
      </c>
      <c r="F1910" s="30">
        <v>85200</v>
      </c>
      <c r="G1910" s="30" t="s">
        <v>19825</v>
      </c>
      <c r="H1910" s="38">
        <v>675466</v>
      </c>
      <c r="I1910" s="34">
        <v>60792</v>
      </c>
      <c r="J1910" s="38">
        <v>49174</v>
      </c>
      <c r="K1910" s="38">
        <v>663848</v>
      </c>
      <c r="L1910" s="7" t="s">
        <v>51</v>
      </c>
      <c r="M1910" s="6">
        <v>46042</v>
      </c>
      <c r="O1910" s="35">
        <f>IF(Table1[[#This Row],[Phân loại]]="Tồn đầu kỳ",Table1[[#This Row],[Tổng giá trị]],0)</f>
        <v>663848</v>
      </c>
      <c r="P1910" s="7">
        <f>IF(Table1[[#This Row],[Số còn phải thu ĐK]]&lt;&gt;0,0,IF(Table1[[#This Row],[Phân loại]]="Bán hàng",Table1[[#This Row],[Tổng giá trị]],-Table1[[#This Row],[Tổng giá trị]]))</f>
        <v>0</v>
      </c>
      <c r="Q1910" s="35">
        <f t="shared" si="434"/>
        <v>663848</v>
      </c>
      <c r="R1910" s="7">
        <f>Table1[[#This Row],[Số còn phải thu ĐK]]+Table1[[#This Row],[Giá Trị HD sau CK]]-Table1[[#This Row],[Số tiền đã thu]]</f>
        <v>0</v>
      </c>
      <c r="S1910" s="6">
        <f>IF(Table1[[#This Row],[Ngày hóa đơn]]&lt;&gt;"",Table1[[#This Row],[Ngày hóa đơn]],IF(Table1[[#This Row],[Ngày hạch toán]]&lt;&gt;"",Table1[[#This Row],[Ngày hạch toán]],""))</f>
        <v>46009</v>
      </c>
      <c r="T1910" s="7"/>
      <c r="U1910" s="6">
        <f>IF(Table1[[#This Row],[Ngày tính CN]]="","",S1910+T1910)</f>
        <v>46009</v>
      </c>
      <c r="V1910" s="35">
        <f ca="1">IF(Table1[[#This Row],[Hạn thanh toán]]="","",IF((U1910-NOW())&lt;0,0,(U1910-NOW())))</f>
        <v>0</v>
      </c>
      <c r="W1910" s="35"/>
      <c r="X1910" s="35" t="str">
        <f t="shared" ca="1" si="435"/>
        <v/>
      </c>
      <c r="Y1910" s="2" t="str">
        <f t="shared" si="436"/>
        <v>Đã thanh toán</v>
      </c>
      <c r="Z1910" s="51">
        <f t="shared" si="393"/>
        <v>46009</v>
      </c>
      <c r="AA1910" s="51">
        <f t="shared" si="394"/>
        <v>46042</v>
      </c>
      <c r="AD1910" s="2" t="str">
        <f>VLOOKUP($A1910,MA_KH!$A:$Q,MA_KH!O$1,0)</f>
        <v>TMART</v>
      </c>
      <c r="AE1910" s="2" t="str">
        <f>VLOOKUP($A1910,MA_KH!$A:$Q,MA_KH!P$1,0)</f>
        <v>CÔNG TY CỔ PHẦN T - MARTSTORES</v>
      </c>
    </row>
    <row r="1911" spans="1:31" ht="25.5" hidden="1" customHeight="1" x14ac:dyDescent="0.2">
      <c r="A1911" s="30" t="s">
        <v>22462</v>
      </c>
      <c r="B1911" s="30" t="s">
        <v>4517</v>
      </c>
      <c r="C1911" s="37">
        <v>46009</v>
      </c>
      <c r="D1911" s="30" t="s">
        <v>19826</v>
      </c>
      <c r="E1911" s="37">
        <v>46009</v>
      </c>
      <c r="F1911" s="30">
        <v>85228</v>
      </c>
      <c r="G1911" s="30" t="s">
        <v>19827</v>
      </c>
      <c r="H1911" s="38">
        <v>753290</v>
      </c>
      <c r="I1911" s="34">
        <v>67797</v>
      </c>
      <c r="J1911" s="38">
        <v>54839</v>
      </c>
      <c r="K1911" s="38">
        <v>740332</v>
      </c>
      <c r="L1911" s="7" t="s">
        <v>51</v>
      </c>
      <c r="M1911" s="6">
        <v>46042</v>
      </c>
      <c r="O1911" s="35">
        <f>IF(Table1[[#This Row],[Phân loại]]="Tồn đầu kỳ",Table1[[#This Row],[Tổng giá trị]],0)</f>
        <v>740332</v>
      </c>
      <c r="P1911" s="7">
        <f>IF(Table1[[#This Row],[Số còn phải thu ĐK]]&lt;&gt;0,0,IF(Table1[[#This Row],[Phân loại]]="Bán hàng",Table1[[#This Row],[Tổng giá trị]],-Table1[[#This Row],[Tổng giá trị]]))</f>
        <v>0</v>
      </c>
      <c r="Q1911" s="35">
        <f t="shared" si="434"/>
        <v>740332</v>
      </c>
      <c r="R1911" s="7">
        <f>Table1[[#This Row],[Số còn phải thu ĐK]]+Table1[[#This Row],[Giá Trị HD sau CK]]-Table1[[#This Row],[Số tiền đã thu]]</f>
        <v>0</v>
      </c>
      <c r="S1911" s="6">
        <f>IF(Table1[[#This Row],[Ngày hóa đơn]]&lt;&gt;"",Table1[[#This Row],[Ngày hóa đơn]],IF(Table1[[#This Row],[Ngày hạch toán]]&lt;&gt;"",Table1[[#This Row],[Ngày hạch toán]],""))</f>
        <v>46009</v>
      </c>
      <c r="T1911" s="7"/>
      <c r="U1911" s="6">
        <f>IF(Table1[[#This Row],[Ngày tính CN]]="","",S1911+T1911)</f>
        <v>46009</v>
      </c>
      <c r="V1911" s="35">
        <f ca="1">IF(Table1[[#This Row],[Hạn thanh toán]]="","",IF((U1911-NOW())&lt;0,0,(U1911-NOW())))</f>
        <v>0</v>
      </c>
      <c r="W1911" s="35"/>
      <c r="X1911" s="35" t="str">
        <f t="shared" ca="1" si="435"/>
        <v/>
      </c>
      <c r="Y1911" s="2" t="str">
        <f t="shared" si="436"/>
        <v>Đã thanh toán</v>
      </c>
      <c r="Z1911" s="51">
        <f t="shared" si="393"/>
        <v>46009</v>
      </c>
      <c r="AA1911" s="51">
        <f t="shared" si="394"/>
        <v>46042</v>
      </c>
      <c r="AD1911" s="2" t="str">
        <f>VLOOKUP($A1911,MA_KH!$A:$Q,MA_KH!O$1,0)</f>
        <v>TMART</v>
      </c>
      <c r="AE1911" s="2" t="str">
        <f>VLOOKUP($A1911,MA_KH!$A:$Q,MA_KH!P$1,0)</f>
        <v>CÔNG TY CỔ PHẦN T - MARTSTORES</v>
      </c>
    </row>
    <row r="1912" spans="1:31" ht="25.5" hidden="1" customHeight="1" x14ac:dyDescent="0.2">
      <c r="A1912" s="30" t="s">
        <v>22516</v>
      </c>
      <c r="B1912" s="30" t="s">
        <v>4296</v>
      </c>
      <c r="C1912" s="37">
        <v>46009</v>
      </c>
      <c r="D1912" s="30" t="s">
        <v>19828</v>
      </c>
      <c r="E1912" s="37">
        <v>46009</v>
      </c>
      <c r="F1912" s="30">
        <v>85237</v>
      </c>
      <c r="G1912" s="30" t="s">
        <v>19829</v>
      </c>
      <c r="H1912" s="38">
        <v>1048762</v>
      </c>
      <c r="I1912" s="34">
        <v>94389</v>
      </c>
      <c r="J1912" s="38">
        <v>76350</v>
      </c>
      <c r="K1912" s="38">
        <v>1030723</v>
      </c>
      <c r="L1912" s="7" t="s">
        <v>51</v>
      </c>
      <c r="M1912" s="6">
        <v>46042</v>
      </c>
      <c r="O1912" s="35">
        <f>IF(Table1[[#This Row],[Phân loại]]="Tồn đầu kỳ",Table1[[#This Row],[Tổng giá trị]],0)</f>
        <v>1030723</v>
      </c>
      <c r="P1912" s="7">
        <f>IF(Table1[[#This Row],[Số còn phải thu ĐK]]&lt;&gt;0,0,IF(Table1[[#This Row],[Phân loại]]="Bán hàng",Table1[[#This Row],[Tổng giá trị]],-Table1[[#This Row],[Tổng giá trị]]))</f>
        <v>0</v>
      </c>
      <c r="Q1912" s="35">
        <f t="shared" si="434"/>
        <v>1030723</v>
      </c>
      <c r="R1912" s="7">
        <f>Table1[[#This Row],[Số còn phải thu ĐK]]+Table1[[#This Row],[Giá Trị HD sau CK]]-Table1[[#This Row],[Số tiền đã thu]]</f>
        <v>0</v>
      </c>
      <c r="S1912" s="6">
        <f>IF(Table1[[#This Row],[Ngày hóa đơn]]&lt;&gt;"",Table1[[#This Row],[Ngày hóa đơn]],IF(Table1[[#This Row],[Ngày hạch toán]]&lt;&gt;"",Table1[[#This Row],[Ngày hạch toán]],""))</f>
        <v>46009</v>
      </c>
      <c r="T1912" s="7"/>
      <c r="U1912" s="6">
        <f>IF(Table1[[#This Row],[Ngày tính CN]]="","",S1912+T1912)</f>
        <v>46009</v>
      </c>
      <c r="V1912" s="35">
        <f ca="1">IF(Table1[[#This Row],[Hạn thanh toán]]="","",IF((U1912-NOW())&lt;0,0,(U1912-NOW())))</f>
        <v>0</v>
      </c>
      <c r="W1912" s="35"/>
      <c r="X1912" s="35" t="str">
        <f t="shared" ca="1" si="435"/>
        <v/>
      </c>
      <c r="Y1912" s="2" t="str">
        <f t="shared" si="436"/>
        <v>Đã thanh toán</v>
      </c>
      <c r="Z1912" s="51">
        <f t="shared" si="393"/>
        <v>46009</v>
      </c>
      <c r="AA1912" s="51">
        <f t="shared" si="394"/>
        <v>46042</v>
      </c>
      <c r="AD1912" s="2" t="str">
        <f>VLOOKUP($A1912,MA_KH!$A:$Q,MA_KH!O$1,0)</f>
        <v>TMART</v>
      </c>
      <c r="AE1912" s="2" t="str">
        <f>VLOOKUP($A1912,MA_KH!$A:$Q,MA_KH!P$1,0)</f>
        <v>CÔNG TY CỔ PHẦN T - MARTSTORES</v>
      </c>
    </row>
    <row r="1913" spans="1:31" ht="25.5" hidden="1" customHeight="1" x14ac:dyDescent="0.2">
      <c r="A1913" s="30" t="s">
        <v>22478</v>
      </c>
      <c r="B1913" s="30" t="s">
        <v>4248</v>
      </c>
      <c r="C1913" s="37">
        <v>46009</v>
      </c>
      <c r="D1913" s="30" t="s">
        <v>19830</v>
      </c>
      <c r="E1913" s="37">
        <v>46009</v>
      </c>
      <c r="F1913" s="30">
        <v>85229</v>
      </c>
      <c r="G1913" s="30" t="s">
        <v>19831</v>
      </c>
      <c r="H1913" s="38">
        <v>1255414</v>
      </c>
      <c r="I1913" s="34">
        <v>112988</v>
      </c>
      <c r="J1913" s="38">
        <v>91394</v>
      </c>
      <c r="K1913" s="38">
        <v>1233820</v>
      </c>
      <c r="L1913" s="7" t="s">
        <v>51</v>
      </c>
      <c r="M1913" s="6">
        <v>46042</v>
      </c>
      <c r="O1913" s="35">
        <f>IF(Table1[[#This Row],[Phân loại]]="Tồn đầu kỳ",Table1[[#This Row],[Tổng giá trị]],0)</f>
        <v>1233820</v>
      </c>
      <c r="P1913" s="7">
        <f>IF(Table1[[#This Row],[Số còn phải thu ĐK]]&lt;&gt;0,0,IF(Table1[[#This Row],[Phân loại]]="Bán hàng",Table1[[#This Row],[Tổng giá trị]],-Table1[[#This Row],[Tổng giá trị]]))</f>
        <v>0</v>
      </c>
      <c r="Q1913" s="35">
        <f t="shared" si="434"/>
        <v>1233820</v>
      </c>
      <c r="R1913" s="7">
        <f>Table1[[#This Row],[Số còn phải thu ĐK]]+Table1[[#This Row],[Giá Trị HD sau CK]]-Table1[[#This Row],[Số tiền đã thu]]</f>
        <v>0</v>
      </c>
      <c r="S1913" s="6">
        <f>IF(Table1[[#This Row],[Ngày hóa đơn]]&lt;&gt;"",Table1[[#This Row],[Ngày hóa đơn]],IF(Table1[[#This Row],[Ngày hạch toán]]&lt;&gt;"",Table1[[#This Row],[Ngày hạch toán]],""))</f>
        <v>46009</v>
      </c>
      <c r="T1913" s="7"/>
      <c r="U1913" s="6">
        <f>IF(Table1[[#This Row],[Ngày tính CN]]="","",S1913+T1913)</f>
        <v>46009</v>
      </c>
      <c r="V1913" s="35">
        <f ca="1">IF(Table1[[#This Row],[Hạn thanh toán]]="","",IF((U1913-NOW())&lt;0,0,(U1913-NOW())))</f>
        <v>0</v>
      </c>
      <c r="W1913" s="35"/>
      <c r="X1913" s="35" t="str">
        <f t="shared" ca="1" si="435"/>
        <v/>
      </c>
      <c r="Y1913" s="2" t="str">
        <f t="shared" si="436"/>
        <v>Đã thanh toán</v>
      </c>
      <c r="Z1913" s="51">
        <f t="shared" si="393"/>
        <v>46009</v>
      </c>
      <c r="AA1913" s="51">
        <f t="shared" si="394"/>
        <v>46042</v>
      </c>
      <c r="AD1913" s="2" t="str">
        <f>VLOOKUP($A1913,MA_KH!$A:$Q,MA_KH!O$1,0)</f>
        <v>TMART</v>
      </c>
      <c r="AE1913" s="2" t="str">
        <f>VLOOKUP($A1913,MA_KH!$A:$Q,MA_KH!P$1,0)</f>
        <v>CÔNG TY CỔ PHẦN T - MARTSTORES</v>
      </c>
    </row>
    <row r="1914" spans="1:31" ht="25.5" hidden="1" customHeight="1" x14ac:dyDescent="0.2">
      <c r="A1914" s="30" t="s">
        <v>22522</v>
      </c>
      <c r="B1914" s="30" t="s">
        <v>4292</v>
      </c>
      <c r="C1914" s="37">
        <v>46009</v>
      </c>
      <c r="D1914" s="30" t="s">
        <v>19832</v>
      </c>
      <c r="E1914" s="37">
        <v>46009</v>
      </c>
      <c r="F1914" s="30">
        <v>85203</v>
      </c>
      <c r="G1914" s="30" t="s">
        <v>19833</v>
      </c>
      <c r="H1914" s="38">
        <v>1594408</v>
      </c>
      <c r="I1914" s="34">
        <v>143497</v>
      </c>
      <c r="J1914" s="38">
        <v>116073</v>
      </c>
      <c r="K1914" s="38">
        <v>1566984</v>
      </c>
      <c r="L1914" s="7" t="s">
        <v>51</v>
      </c>
      <c r="M1914" s="6">
        <v>46042</v>
      </c>
      <c r="O1914" s="35">
        <f>IF(Table1[[#This Row],[Phân loại]]="Tồn đầu kỳ",Table1[[#This Row],[Tổng giá trị]],0)</f>
        <v>1566984</v>
      </c>
      <c r="P1914" s="7">
        <f>IF(Table1[[#This Row],[Số còn phải thu ĐK]]&lt;&gt;0,0,IF(Table1[[#This Row],[Phân loại]]="Bán hàng",Table1[[#This Row],[Tổng giá trị]],-Table1[[#This Row],[Tổng giá trị]]))</f>
        <v>0</v>
      </c>
      <c r="Q1914" s="35">
        <f t="shared" si="434"/>
        <v>1566984</v>
      </c>
      <c r="R1914" s="7">
        <f>Table1[[#This Row],[Số còn phải thu ĐK]]+Table1[[#This Row],[Giá Trị HD sau CK]]-Table1[[#This Row],[Số tiền đã thu]]</f>
        <v>0</v>
      </c>
      <c r="S1914" s="6">
        <f>IF(Table1[[#This Row],[Ngày hóa đơn]]&lt;&gt;"",Table1[[#This Row],[Ngày hóa đơn]],IF(Table1[[#This Row],[Ngày hạch toán]]&lt;&gt;"",Table1[[#This Row],[Ngày hạch toán]],""))</f>
        <v>46009</v>
      </c>
      <c r="T1914" s="7"/>
      <c r="U1914" s="6">
        <f>IF(Table1[[#This Row],[Ngày tính CN]]="","",S1914+T1914)</f>
        <v>46009</v>
      </c>
      <c r="V1914" s="35">
        <f ca="1">IF(Table1[[#This Row],[Hạn thanh toán]]="","",IF((U1914-NOW())&lt;0,0,(U1914-NOW())))</f>
        <v>0</v>
      </c>
      <c r="W1914" s="35"/>
      <c r="X1914" s="35" t="str">
        <f t="shared" ca="1" si="435"/>
        <v/>
      </c>
      <c r="Y1914" s="2" t="str">
        <f t="shared" si="436"/>
        <v>Đã thanh toán</v>
      </c>
      <c r="Z1914" s="51">
        <f t="shared" si="393"/>
        <v>46009</v>
      </c>
      <c r="AA1914" s="51">
        <f t="shared" si="394"/>
        <v>46042</v>
      </c>
      <c r="AD1914" s="2" t="str">
        <f>VLOOKUP($A1914,MA_KH!$A:$Q,MA_KH!O$1,0)</f>
        <v>TMART</v>
      </c>
      <c r="AE1914" s="2" t="str">
        <f>VLOOKUP($A1914,MA_KH!$A:$Q,MA_KH!P$1,0)</f>
        <v>CÔNG TY CỔ PHẦN T - MARTSTORES</v>
      </c>
    </row>
    <row r="1915" spans="1:31" ht="25.5" hidden="1" customHeight="1" x14ac:dyDescent="0.2">
      <c r="A1915" s="30" t="s">
        <v>22533</v>
      </c>
      <c r="B1915" s="30" t="s">
        <v>4430</v>
      </c>
      <c r="C1915" s="37">
        <v>46009</v>
      </c>
      <c r="D1915" s="30" t="s">
        <v>19834</v>
      </c>
      <c r="E1915" s="37">
        <v>46009</v>
      </c>
      <c r="F1915" s="30">
        <v>85226</v>
      </c>
      <c r="G1915" s="30" t="s">
        <v>19835</v>
      </c>
      <c r="H1915" s="38">
        <v>763190</v>
      </c>
      <c r="I1915" s="34">
        <v>68688</v>
      </c>
      <c r="J1915" s="38">
        <v>55560</v>
      </c>
      <c r="K1915" s="38">
        <v>750062</v>
      </c>
      <c r="L1915" s="7" t="s">
        <v>51</v>
      </c>
      <c r="M1915" s="6">
        <v>46042</v>
      </c>
      <c r="O1915" s="35">
        <f>IF(Table1[[#This Row],[Phân loại]]="Tồn đầu kỳ",Table1[[#This Row],[Tổng giá trị]],0)</f>
        <v>750062</v>
      </c>
      <c r="P1915" s="7">
        <f>IF(Table1[[#This Row],[Số còn phải thu ĐK]]&lt;&gt;0,0,IF(Table1[[#This Row],[Phân loại]]="Bán hàng",Table1[[#This Row],[Tổng giá trị]],-Table1[[#This Row],[Tổng giá trị]]))</f>
        <v>0</v>
      </c>
      <c r="Q1915" s="35">
        <f t="shared" si="434"/>
        <v>750062</v>
      </c>
      <c r="R1915" s="7">
        <f>Table1[[#This Row],[Số còn phải thu ĐK]]+Table1[[#This Row],[Giá Trị HD sau CK]]-Table1[[#This Row],[Số tiền đã thu]]</f>
        <v>0</v>
      </c>
      <c r="S1915" s="6">
        <f>IF(Table1[[#This Row],[Ngày hóa đơn]]&lt;&gt;"",Table1[[#This Row],[Ngày hóa đơn]],IF(Table1[[#This Row],[Ngày hạch toán]]&lt;&gt;"",Table1[[#This Row],[Ngày hạch toán]],""))</f>
        <v>46009</v>
      </c>
      <c r="T1915" s="7"/>
      <c r="U1915" s="6">
        <f>IF(Table1[[#This Row],[Ngày tính CN]]="","",S1915+T1915)</f>
        <v>46009</v>
      </c>
      <c r="V1915" s="35">
        <f ca="1">IF(Table1[[#This Row],[Hạn thanh toán]]="","",IF((U1915-NOW())&lt;0,0,(U1915-NOW())))</f>
        <v>0</v>
      </c>
      <c r="W1915" s="35"/>
      <c r="X1915" s="35" t="str">
        <f t="shared" ca="1" si="435"/>
        <v/>
      </c>
      <c r="Y1915" s="2" t="str">
        <f t="shared" si="436"/>
        <v>Đã thanh toán</v>
      </c>
      <c r="Z1915" s="51">
        <f t="shared" si="393"/>
        <v>46009</v>
      </c>
      <c r="AA1915" s="51">
        <f t="shared" si="394"/>
        <v>46042</v>
      </c>
      <c r="AD1915" s="2" t="str">
        <f>VLOOKUP($A1915,MA_KH!$A:$Q,MA_KH!O$1,0)</f>
        <v>TMART</v>
      </c>
      <c r="AE1915" s="2" t="str">
        <f>VLOOKUP($A1915,MA_KH!$A:$Q,MA_KH!P$1,0)</f>
        <v>CÔNG TY CỔ PHẦN T - MARTSTORES</v>
      </c>
    </row>
    <row r="1916" spans="1:31" ht="25.5" hidden="1" customHeight="1" x14ac:dyDescent="0.2">
      <c r="A1916" s="30" t="s">
        <v>22495</v>
      </c>
      <c r="B1916" s="30" t="s">
        <v>4225</v>
      </c>
      <c r="C1916" s="37">
        <v>46009</v>
      </c>
      <c r="D1916" s="30" t="s">
        <v>19836</v>
      </c>
      <c r="E1916" s="37">
        <v>46009</v>
      </c>
      <c r="F1916" s="30">
        <v>85202</v>
      </c>
      <c r="G1916" s="30" t="s">
        <v>19837</v>
      </c>
      <c r="H1916" s="38">
        <v>1201320</v>
      </c>
      <c r="I1916" s="34">
        <v>108119</v>
      </c>
      <c r="J1916" s="38">
        <v>87456</v>
      </c>
      <c r="K1916" s="38">
        <v>1180657</v>
      </c>
      <c r="L1916" s="7" t="s">
        <v>51</v>
      </c>
      <c r="M1916" s="6">
        <v>46042</v>
      </c>
      <c r="O1916" s="35">
        <f>IF(Table1[[#This Row],[Phân loại]]="Tồn đầu kỳ",Table1[[#This Row],[Tổng giá trị]],0)</f>
        <v>1180657</v>
      </c>
      <c r="P1916" s="7">
        <f>IF(Table1[[#This Row],[Số còn phải thu ĐK]]&lt;&gt;0,0,IF(Table1[[#This Row],[Phân loại]]="Bán hàng",Table1[[#This Row],[Tổng giá trị]],-Table1[[#This Row],[Tổng giá trị]]))</f>
        <v>0</v>
      </c>
      <c r="Q1916" s="35">
        <f t="shared" si="434"/>
        <v>1180657</v>
      </c>
      <c r="R1916" s="7">
        <f>Table1[[#This Row],[Số còn phải thu ĐK]]+Table1[[#This Row],[Giá Trị HD sau CK]]-Table1[[#This Row],[Số tiền đã thu]]</f>
        <v>0</v>
      </c>
      <c r="S1916" s="6">
        <f>IF(Table1[[#This Row],[Ngày hóa đơn]]&lt;&gt;"",Table1[[#This Row],[Ngày hóa đơn]],IF(Table1[[#This Row],[Ngày hạch toán]]&lt;&gt;"",Table1[[#This Row],[Ngày hạch toán]],""))</f>
        <v>46009</v>
      </c>
      <c r="T1916" s="7"/>
      <c r="U1916" s="6">
        <f>IF(Table1[[#This Row],[Ngày tính CN]]="","",S1916+T1916)</f>
        <v>46009</v>
      </c>
      <c r="V1916" s="35">
        <f ca="1">IF(Table1[[#This Row],[Hạn thanh toán]]="","",IF((U1916-NOW())&lt;0,0,(U1916-NOW())))</f>
        <v>0</v>
      </c>
      <c r="W1916" s="35"/>
      <c r="X1916" s="35" t="str">
        <f t="shared" ca="1" si="435"/>
        <v/>
      </c>
      <c r="Y1916" s="2" t="str">
        <f t="shared" si="436"/>
        <v>Đã thanh toán</v>
      </c>
      <c r="Z1916" s="51">
        <f t="shared" si="393"/>
        <v>46009</v>
      </c>
      <c r="AA1916" s="51">
        <f t="shared" si="394"/>
        <v>46042</v>
      </c>
      <c r="AD1916" s="2" t="str">
        <f>VLOOKUP($A1916,MA_KH!$A:$Q,MA_KH!O$1,0)</f>
        <v>TMART</v>
      </c>
      <c r="AE1916" s="2" t="str">
        <f>VLOOKUP($A1916,MA_KH!$A:$Q,MA_KH!P$1,0)</f>
        <v>CÔNG TY CỔ PHẦN T - MARTSTORES</v>
      </c>
    </row>
    <row r="1917" spans="1:31" ht="25.5" hidden="1" customHeight="1" x14ac:dyDescent="0.2">
      <c r="A1917" s="30" t="s">
        <v>22517</v>
      </c>
      <c r="B1917" s="30" t="s">
        <v>4334</v>
      </c>
      <c r="C1917" s="37">
        <v>46009</v>
      </c>
      <c r="D1917" s="30" t="s">
        <v>19838</v>
      </c>
      <c r="E1917" s="37">
        <v>46009</v>
      </c>
      <c r="F1917" s="30">
        <v>85240</v>
      </c>
      <c r="G1917" s="30" t="s">
        <v>19839</v>
      </c>
      <c r="H1917" s="38">
        <v>600616</v>
      </c>
      <c r="I1917" s="34">
        <v>54055</v>
      </c>
      <c r="J1917" s="38">
        <v>43725</v>
      </c>
      <c r="K1917" s="38">
        <v>590286</v>
      </c>
      <c r="L1917" s="7" t="s">
        <v>51</v>
      </c>
      <c r="M1917" s="6">
        <v>46042</v>
      </c>
      <c r="O1917" s="35">
        <f>IF(Table1[[#This Row],[Phân loại]]="Tồn đầu kỳ",Table1[[#This Row],[Tổng giá trị]],0)</f>
        <v>590286</v>
      </c>
      <c r="P1917" s="7">
        <f>IF(Table1[[#This Row],[Số còn phải thu ĐK]]&lt;&gt;0,0,IF(Table1[[#This Row],[Phân loại]]="Bán hàng",Table1[[#This Row],[Tổng giá trị]],-Table1[[#This Row],[Tổng giá trị]]))</f>
        <v>0</v>
      </c>
      <c r="Q1917" s="35">
        <f t="shared" si="434"/>
        <v>590286</v>
      </c>
      <c r="R1917" s="7">
        <f>Table1[[#This Row],[Số còn phải thu ĐK]]+Table1[[#This Row],[Giá Trị HD sau CK]]-Table1[[#This Row],[Số tiền đã thu]]</f>
        <v>0</v>
      </c>
      <c r="S1917" s="6">
        <f>IF(Table1[[#This Row],[Ngày hóa đơn]]&lt;&gt;"",Table1[[#This Row],[Ngày hóa đơn]],IF(Table1[[#This Row],[Ngày hạch toán]]&lt;&gt;"",Table1[[#This Row],[Ngày hạch toán]],""))</f>
        <v>46009</v>
      </c>
      <c r="T1917" s="7"/>
      <c r="U1917" s="6">
        <f>IF(Table1[[#This Row],[Ngày tính CN]]="","",S1917+T1917)</f>
        <v>46009</v>
      </c>
      <c r="V1917" s="35">
        <f ca="1">IF(Table1[[#This Row],[Hạn thanh toán]]="","",IF((U1917-NOW())&lt;0,0,(U1917-NOW())))</f>
        <v>0</v>
      </c>
      <c r="W1917" s="35"/>
      <c r="X1917" s="35" t="str">
        <f t="shared" ca="1" si="435"/>
        <v/>
      </c>
      <c r="Y1917" s="2" t="str">
        <f t="shared" si="436"/>
        <v>Đã thanh toán</v>
      </c>
      <c r="Z1917" s="51">
        <f t="shared" si="393"/>
        <v>46009</v>
      </c>
      <c r="AA1917" s="51">
        <f t="shared" si="394"/>
        <v>46042</v>
      </c>
      <c r="AD1917" s="2" t="str">
        <f>VLOOKUP($A1917,MA_KH!$A:$Q,MA_KH!O$1,0)</f>
        <v>TMART</v>
      </c>
      <c r="AE1917" s="2" t="str">
        <f>VLOOKUP($A1917,MA_KH!$A:$Q,MA_KH!P$1,0)</f>
        <v>CÔNG TY CỔ PHẦN T - MARTSTORES</v>
      </c>
    </row>
    <row r="1918" spans="1:31" ht="25.5" hidden="1" customHeight="1" x14ac:dyDescent="0.2">
      <c r="A1918" s="30" t="s">
        <v>22538</v>
      </c>
      <c r="B1918" s="30" t="s">
        <v>4389</v>
      </c>
      <c r="C1918" s="37">
        <v>46009</v>
      </c>
      <c r="D1918" s="30" t="s">
        <v>19840</v>
      </c>
      <c r="E1918" s="37">
        <v>46009</v>
      </c>
      <c r="F1918" s="30">
        <v>85236</v>
      </c>
      <c r="G1918" s="30" t="s">
        <v>19841</v>
      </c>
      <c r="H1918" s="38">
        <v>1066012</v>
      </c>
      <c r="I1918" s="34">
        <v>95941</v>
      </c>
      <c r="J1918" s="38">
        <v>77606</v>
      </c>
      <c r="K1918" s="38">
        <v>1047677</v>
      </c>
      <c r="L1918" s="7" t="s">
        <v>51</v>
      </c>
      <c r="M1918" s="6">
        <v>46042</v>
      </c>
      <c r="O1918" s="35">
        <f>IF(Table1[[#This Row],[Phân loại]]="Tồn đầu kỳ",Table1[[#This Row],[Tổng giá trị]],0)</f>
        <v>1047677</v>
      </c>
      <c r="P1918" s="7">
        <f>IF(Table1[[#This Row],[Số còn phải thu ĐK]]&lt;&gt;0,0,IF(Table1[[#This Row],[Phân loại]]="Bán hàng",Table1[[#This Row],[Tổng giá trị]],-Table1[[#This Row],[Tổng giá trị]]))</f>
        <v>0</v>
      </c>
      <c r="Q1918" s="35">
        <f t="shared" si="434"/>
        <v>1047677</v>
      </c>
      <c r="R1918" s="7">
        <f>Table1[[#This Row],[Số còn phải thu ĐK]]+Table1[[#This Row],[Giá Trị HD sau CK]]-Table1[[#This Row],[Số tiền đã thu]]</f>
        <v>0</v>
      </c>
      <c r="S1918" s="6">
        <f>IF(Table1[[#This Row],[Ngày hóa đơn]]&lt;&gt;"",Table1[[#This Row],[Ngày hóa đơn]],IF(Table1[[#This Row],[Ngày hạch toán]]&lt;&gt;"",Table1[[#This Row],[Ngày hạch toán]],""))</f>
        <v>46009</v>
      </c>
      <c r="T1918" s="7"/>
      <c r="U1918" s="6">
        <f>IF(Table1[[#This Row],[Ngày tính CN]]="","",S1918+T1918)</f>
        <v>46009</v>
      </c>
      <c r="V1918" s="35">
        <f ca="1">IF(Table1[[#This Row],[Hạn thanh toán]]="","",IF((U1918-NOW())&lt;0,0,(U1918-NOW())))</f>
        <v>0</v>
      </c>
      <c r="W1918" s="35"/>
      <c r="X1918" s="35" t="str">
        <f t="shared" ca="1" si="435"/>
        <v/>
      </c>
      <c r="Y1918" s="2" t="str">
        <f t="shared" si="436"/>
        <v>Đã thanh toán</v>
      </c>
      <c r="Z1918" s="51">
        <f t="shared" si="393"/>
        <v>46009</v>
      </c>
      <c r="AA1918" s="51">
        <f t="shared" si="394"/>
        <v>46042</v>
      </c>
      <c r="AD1918" s="2" t="str">
        <f>VLOOKUP($A1918,MA_KH!$A:$Q,MA_KH!O$1,0)</f>
        <v>TMART</v>
      </c>
      <c r="AE1918" s="2" t="str">
        <f>VLOOKUP($A1918,MA_KH!$A:$Q,MA_KH!P$1,0)</f>
        <v>CÔNG TY CỔ PHẦN T - MARTSTORES</v>
      </c>
    </row>
    <row r="1919" spans="1:31" ht="25.5" hidden="1" customHeight="1" x14ac:dyDescent="0.2">
      <c r="A1919" s="30" t="s">
        <v>22454</v>
      </c>
      <c r="B1919" s="30" t="s">
        <v>4216</v>
      </c>
      <c r="C1919" s="37">
        <v>46009</v>
      </c>
      <c r="D1919" s="30" t="s">
        <v>19842</v>
      </c>
      <c r="E1919" s="37">
        <v>46009</v>
      </c>
      <c r="F1919" s="30">
        <v>85232</v>
      </c>
      <c r="G1919" s="30" t="s">
        <v>19843</v>
      </c>
      <c r="H1919" s="38">
        <v>1634616</v>
      </c>
      <c r="I1919" s="34">
        <v>147116</v>
      </c>
      <c r="J1919" s="38">
        <v>119000</v>
      </c>
      <c r="K1919" s="38">
        <v>1606500</v>
      </c>
      <c r="L1919" s="7" t="s">
        <v>51</v>
      </c>
      <c r="M1919" s="6">
        <v>46042</v>
      </c>
      <c r="O1919" s="35">
        <f>IF(Table1[[#This Row],[Phân loại]]="Tồn đầu kỳ",Table1[[#This Row],[Tổng giá trị]],0)</f>
        <v>1606500</v>
      </c>
      <c r="P1919" s="7">
        <f>IF(Table1[[#This Row],[Số còn phải thu ĐK]]&lt;&gt;0,0,IF(Table1[[#This Row],[Phân loại]]="Bán hàng",Table1[[#This Row],[Tổng giá trị]],-Table1[[#This Row],[Tổng giá trị]]))</f>
        <v>0</v>
      </c>
      <c r="Q1919" s="35">
        <f t="shared" si="434"/>
        <v>1606500</v>
      </c>
      <c r="R1919" s="7">
        <f>Table1[[#This Row],[Số còn phải thu ĐK]]+Table1[[#This Row],[Giá Trị HD sau CK]]-Table1[[#This Row],[Số tiền đã thu]]</f>
        <v>0</v>
      </c>
      <c r="S1919" s="6">
        <f>IF(Table1[[#This Row],[Ngày hóa đơn]]&lt;&gt;"",Table1[[#This Row],[Ngày hóa đơn]],IF(Table1[[#This Row],[Ngày hạch toán]]&lt;&gt;"",Table1[[#This Row],[Ngày hạch toán]],""))</f>
        <v>46009</v>
      </c>
      <c r="T1919" s="7"/>
      <c r="U1919" s="6">
        <f>IF(Table1[[#This Row],[Ngày tính CN]]="","",S1919+T1919)</f>
        <v>46009</v>
      </c>
      <c r="V1919" s="35">
        <f ca="1">IF(Table1[[#This Row],[Hạn thanh toán]]="","",IF((U1919-NOW())&lt;0,0,(U1919-NOW())))</f>
        <v>0</v>
      </c>
      <c r="W1919" s="35"/>
      <c r="X1919" s="35" t="str">
        <f t="shared" ca="1" si="435"/>
        <v/>
      </c>
      <c r="Y1919" s="2" t="str">
        <f t="shared" si="436"/>
        <v>Đã thanh toán</v>
      </c>
      <c r="Z1919" s="51">
        <f t="shared" si="393"/>
        <v>46009</v>
      </c>
      <c r="AA1919" s="51">
        <f t="shared" si="394"/>
        <v>46042</v>
      </c>
      <c r="AD1919" s="2" t="str">
        <f>VLOOKUP($A1919,MA_KH!$A:$Q,MA_KH!O$1,0)</f>
        <v>TMART</v>
      </c>
      <c r="AE1919" s="2" t="str">
        <f>VLOOKUP($A1919,MA_KH!$A:$Q,MA_KH!P$1,0)</f>
        <v>CÔNG TY CỔ PHẦN T - MARTSTORES</v>
      </c>
    </row>
    <row r="1920" spans="1:31" ht="25.5" hidden="1" customHeight="1" x14ac:dyDescent="0.2">
      <c r="A1920" s="30" t="s">
        <v>22532</v>
      </c>
      <c r="B1920" s="30" t="s">
        <v>4261</v>
      </c>
      <c r="C1920" s="37">
        <v>46009</v>
      </c>
      <c r="D1920" s="30" t="s">
        <v>19844</v>
      </c>
      <c r="E1920" s="37">
        <v>46009</v>
      </c>
      <c r="F1920" s="30">
        <v>85238</v>
      </c>
      <c r="G1920" s="30" t="s">
        <v>19845</v>
      </c>
      <c r="H1920" s="38">
        <v>1546380</v>
      </c>
      <c r="I1920" s="34">
        <v>139175</v>
      </c>
      <c r="J1920" s="38">
        <v>112576</v>
      </c>
      <c r="K1920" s="38">
        <v>1519781</v>
      </c>
      <c r="L1920" s="7" t="s">
        <v>51</v>
      </c>
      <c r="M1920" s="6">
        <v>46042</v>
      </c>
      <c r="O1920" s="35">
        <f>IF(Table1[[#This Row],[Phân loại]]="Tồn đầu kỳ",Table1[[#This Row],[Tổng giá trị]],0)</f>
        <v>1519781</v>
      </c>
      <c r="P1920" s="7">
        <f>IF(Table1[[#This Row],[Số còn phải thu ĐK]]&lt;&gt;0,0,IF(Table1[[#This Row],[Phân loại]]="Bán hàng",Table1[[#This Row],[Tổng giá trị]],-Table1[[#This Row],[Tổng giá trị]]))</f>
        <v>0</v>
      </c>
      <c r="Q1920" s="35">
        <f t="shared" si="434"/>
        <v>1519781</v>
      </c>
      <c r="R1920" s="7">
        <f>Table1[[#This Row],[Số còn phải thu ĐK]]+Table1[[#This Row],[Giá Trị HD sau CK]]-Table1[[#This Row],[Số tiền đã thu]]</f>
        <v>0</v>
      </c>
      <c r="S1920" s="6">
        <f>IF(Table1[[#This Row],[Ngày hóa đơn]]&lt;&gt;"",Table1[[#This Row],[Ngày hóa đơn]],IF(Table1[[#This Row],[Ngày hạch toán]]&lt;&gt;"",Table1[[#This Row],[Ngày hạch toán]],""))</f>
        <v>46009</v>
      </c>
      <c r="T1920" s="7"/>
      <c r="U1920" s="6">
        <f>IF(Table1[[#This Row],[Ngày tính CN]]="","",S1920+T1920)</f>
        <v>46009</v>
      </c>
      <c r="V1920" s="35">
        <f ca="1">IF(Table1[[#This Row],[Hạn thanh toán]]="","",IF((U1920-NOW())&lt;0,0,(U1920-NOW())))</f>
        <v>0</v>
      </c>
      <c r="W1920" s="35"/>
      <c r="X1920" s="35" t="str">
        <f t="shared" ca="1" si="435"/>
        <v/>
      </c>
      <c r="Y1920" s="2" t="str">
        <f t="shared" si="436"/>
        <v>Đã thanh toán</v>
      </c>
      <c r="Z1920" s="51">
        <f t="shared" si="393"/>
        <v>46009</v>
      </c>
      <c r="AA1920" s="51">
        <f t="shared" si="394"/>
        <v>46042</v>
      </c>
      <c r="AD1920" s="2" t="str">
        <f>VLOOKUP($A1920,MA_KH!$A:$Q,MA_KH!O$1,0)</f>
        <v>TMART</v>
      </c>
      <c r="AE1920" s="2" t="str">
        <f>VLOOKUP($A1920,MA_KH!$A:$Q,MA_KH!P$1,0)</f>
        <v>CÔNG TY CỔ PHẦN T - MARTSTORES</v>
      </c>
    </row>
    <row r="1921" spans="1:31" ht="25.5" hidden="1" customHeight="1" x14ac:dyDescent="0.2">
      <c r="A1921" s="30" t="s">
        <v>22523</v>
      </c>
      <c r="B1921" s="30" t="s">
        <v>4376</v>
      </c>
      <c r="C1921" s="37">
        <v>46009</v>
      </c>
      <c r="D1921" s="30" t="s">
        <v>19846</v>
      </c>
      <c r="E1921" s="37">
        <v>46009</v>
      </c>
      <c r="F1921" s="30">
        <v>85201</v>
      </c>
      <c r="G1921" s="30" t="s">
        <v>19847</v>
      </c>
      <c r="H1921" s="38">
        <v>573600</v>
      </c>
      <c r="I1921" s="34">
        <v>51625</v>
      </c>
      <c r="J1921" s="38">
        <v>41758</v>
      </c>
      <c r="K1921" s="38">
        <v>563733</v>
      </c>
      <c r="L1921" s="7" t="s">
        <v>51</v>
      </c>
      <c r="M1921" s="6">
        <v>46042</v>
      </c>
      <c r="O1921" s="35">
        <f>IF(Table1[[#This Row],[Phân loại]]="Tồn đầu kỳ",Table1[[#This Row],[Tổng giá trị]],0)</f>
        <v>563733</v>
      </c>
      <c r="P1921" s="7">
        <f>IF(Table1[[#This Row],[Số còn phải thu ĐK]]&lt;&gt;0,0,IF(Table1[[#This Row],[Phân loại]]="Bán hàng",Table1[[#This Row],[Tổng giá trị]],-Table1[[#This Row],[Tổng giá trị]]))</f>
        <v>0</v>
      </c>
      <c r="Q1921" s="35">
        <f t="shared" si="434"/>
        <v>563733</v>
      </c>
      <c r="R1921" s="7">
        <f>Table1[[#This Row],[Số còn phải thu ĐK]]+Table1[[#This Row],[Giá Trị HD sau CK]]-Table1[[#This Row],[Số tiền đã thu]]</f>
        <v>0</v>
      </c>
      <c r="S1921" s="6">
        <f>IF(Table1[[#This Row],[Ngày hóa đơn]]&lt;&gt;"",Table1[[#This Row],[Ngày hóa đơn]],IF(Table1[[#This Row],[Ngày hạch toán]]&lt;&gt;"",Table1[[#This Row],[Ngày hạch toán]],""))</f>
        <v>46009</v>
      </c>
      <c r="T1921" s="7"/>
      <c r="U1921" s="6">
        <f>IF(Table1[[#This Row],[Ngày tính CN]]="","",S1921+T1921)</f>
        <v>46009</v>
      </c>
      <c r="V1921" s="35">
        <f ca="1">IF(Table1[[#This Row],[Hạn thanh toán]]="","",IF((U1921-NOW())&lt;0,0,(U1921-NOW())))</f>
        <v>0</v>
      </c>
      <c r="W1921" s="35"/>
      <c r="X1921" s="35" t="str">
        <f t="shared" ca="1" si="435"/>
        <v/>
      </c>
      <c r="Y1921" s="2" t="str">
        <f t="shared" si="436"/>
        <v>Đã thanh toán</v>
      </c>
      <c r="Z1921" s="51">
        <f t="shared" si="393"/>
        <v>46009</v>
      </c>
      <c r="AA1921" s="51">
        <f t="shared" si="394"/>
        <v>46042</v>
      </c>
      <c r="AD1921" s="2" t="str">
        <f>VLOOKUP($A1921,MA_KH!$A:$Q,MA_KH!O$1,0)</f>
        <v>TMART</v>
      </c>
      <c r="AE1921" s="2" t="str">
        <f>VLOOKUP($A1921,MA_KH!$A:$Q,MA_KH!P$1,0)</f>
        <v>CÔNG TY CỔ PHẦN T - MARTSTORES</v>
      </c>
    </row>
    <row r="1922" spans="1:31" ht="25.5" hidden="1" customHeight="1" x14ac:dyDescent="0.2">
      <c r="A1922" s="30" t="s">
        <v>22472</v>
      </c>
      <c r="B1922" s="30" t="s">
        <v>4426</v>
      </c>
      <c r="C1922" s="37">
        <v>46009</v>
      </c>
      <c r="D1922" s="30" t="s">
        <v>19848</v>
      </c>
      <c r="E1922" s="37">
        <v>46009</v>
      </c>
      <c r="F1922" s="30">
        <v>85231</v>
      </c>
      <c r="G1922" s="30" t="s">
        <v>19849</v>
      </c>
      <c r="H1922" s="38">
        <v>600616</v>
      </c>
      <c r="I1922" s="34">
        <v>54055</v>
      </c>
      <c r="J1922" s="38">
        <v>43725</v>
      </c>
      <c r="K1922" s="38">
        <v>590286</v>
      </c>
      <c r="L1922" s="7" t="s">
        <v>51</v>
      </c>
      <c r="M1922" s="6">
        <v>46042</v>
      </c>
      <c r="O1922" s="35">
        <f>IF(Table1[[#This Row],[Phân loại]]="Tồn đầu kỳ",Table1[[#This Row],[Tổng giá trị]],0)</f>
        <v>590286</v>
      </c>
      <c r="P1922" s="7">
        <f>IF(Table1[[#This Row],[Số còn phải thu ĐK]]&lt;&gt;0,0,IF(Table1[[#This Row],[Phân loại]]="Bán hàng",Table1[[#This Row],[Tổng giá trị]],-Table1[[#This Row],[Tổng giá trị]]))</f>
        <v>0</v>
      </c>
      <c r="Q1922" s="35">
        <f t="shared" si="434"/>
        <v>590286</v>
      </c>
      <c r="R1922" s="7">
        <f>Table1[[#This Row],[Số còn phải thu ĐK]]+Table1[[#This Row],[Giá Trị HD sau CK]]-Table1[[#This Row],[Số tiền đã thu]]</f>
        <v>0</v>
      </c>
      <c r="S1922" s="6">
        <f>IF(Table1[[#This Row],[Ngày hóa đơn]]&lt;&gt;"",Table1[[#This Row],[Ngày hóa đơn]],IF(Table1[[#This Row],[Ngày hạch toán]]&lt;&gt;"",Table1[[#This Row],[Ngày hạch toán]],""))</f>
        <v>46009</v>
      </c>
      <c r="T1922" s="7"/>
      <c r="U1922" s="6">
        <f>IF(Table1[[#This Row],[Ngày tính CN]]="","",S1922+T1922)</f>
        <v>46009</v>
      </c>
      <c r="V1922" s="35">
        <f ca="1">IF(Table1[[#This Row],[Hạn thanh toán]]="","",IF((U1922-NOW())&lt;0,0,(U1922-NOW())))</f>
        <v>0</v>
      </c>
      <c r="W1922" s="35"/>
      <c r="X1922" s="35" t="str">
        <f t="shared" ca="1" si="435"/>
        <v/>
      </c>
      <c r="Y1922" s="2" t="str">
        <f t="shared" si="436"/>
        <v>Đã thanh toán</v>
      </c>
      <c r="Z1922" s="51">
        <f t="shared" si="393"/>
        <v>46009</v>
      </c>
      <c r="AA1922" s="51">
        <f t="shared" si="394"/>
        <v>46042</v>
      </c>
      <c r="AD1922" s="2" t="str">
        <f>VLOOKUP($A1922,MA_KH!$A:$Q,MA_KH!O$1,0)</f>
        <v>TMART</v>
      </c>
      <c r="AE1922" s="2" t="str">
        <f>VLOOKUP($A1922,MA_KH!$A:$Q,MA_KH!P$1,0)</f>
        <v>CÔNG TY CỔ PHẦN T - MARTSTORES</v>
      </c>
    </row>
    <row r="1923" spans="1:31" ht="25.5" hidden="1" customHeight="1" x14ac:dyDescent="0.2">
      <c r="A1923" s="30" t="s">
        <v>22514</v>
      </c>
      <c r="B1923" s="30" t="s">
        <v>4427</v>
      </c>
      <c r="C1923" s="37">
        <v>46009</v>
      </c>
      <c r="D1923" s="30" t="s">
        <v>19850</v>
      </c>
      <c r="E1923" s="37">
        <v>46009</v>
      </c>
      <c r="F1923" s="30">
        <v>85235</v>
      </c>
      <c r="G1923" s="30" t="s">
        <v>19851</v>
      </c>
      <c r="H1923" s="38">
        <v>1189034</v>
      </c>
      <c r="I1923" s="34">
        <v>107014</v>
      </c>
      <c r="J1923" s="38">
        <v>86562</v>
      </c>
      <c r="K1923" s="38">
        <v>1168582</v>
      </c>
      <c r="L1923" s="7" t="s">
        <v>51</v>
      </c>
      <c r="M1923" s="6">
        <v>46042</v>
      </c>
      <c r="O1923" s="35">
        <f>IF(Table1[[#This Row],[Phân loại]]="Tồn đầu kỳ",Table1[[#This Row],[Tổng giá trị]],0)</f>
        <v>1168582</v>
      </c>
      <c r="P1923" s="7">
        <f>IF(Table1[[#This Row],[Số còn phải thu ĐK]]&lt;&gt;0,0,IF(Table1[[#This Row],[Phân loại]]="Bán hàng",Table1[[#This Row],[Tổng giá trị]],-Table1[[#This Row],[Tổng giá trị]]))</f>
        <v>0</v>
      </c>
      <c r="Q1923" s="35">
        <f t="shared" si="434"/>
        <v>1168582</v>
      </c>
      <c r="R1923" s="7">
        <f>Table1[[#This Row],[Số còn phải thu ĐK]]+Table1[[#This Row],[Giá Trị HD sau CK]]-Table1[[#This Row],[Số tiền đã thu]]</f>
        <v>0</v>
      </c>
      <c r="S1923" s="6">
        <f>IF(Table1[[#This Row],[Ngày hóa đơn]]&lt;&gt;"",Table1[[#This Row],[Ngày hóa đơn]],IF(Table1[[#This Row],[Ngày hạch toán]]&lt;&gt;"",Table1[[#This Row],[Ngày hạch toán]],""))</f>
        <v>46009</v>
      </c>
      <c r="T1923" s="7"/>
      <c r="U1923" s="6">
        <f>IF(Table1[[#This Row],[Ngày tính CN]]="","",S1923+T1923)</f>
        <v>46009</v>
      </c>
      <c r="V1923" s="35">
        <f ca="1">IF(Table1[[#This Row],[Hạn thanh toán]]="","",IF((U1923-NOW())&lt;0,0,(U1923-NOW())))</f>
        <v>0</v>
      </c>
      <c r="W1923" s="35"/>
      <c r="X1923" s="35" t="str">
        <f t="shared" ca="1" si="435"/>
        <v/>
      </c>
      <c r="Y1923" s="2" t="str">
        <f t="shared" si="436"/>
        <v>Đã thanh toán</v>
      </c>
      <c r="Z1923" s="51">
        <f t="shared" si="393"/>
        <v>46009</v>
      </c>
      <c r="AA1923" s="51">
        <f t="shared" si="394"/>
        <v>46042</v>
      </c>
      <c r="AD1923" s="2" t="str">
        <f>VLOOKUP($A1923,MA_KH!$A:$Q,MA_KH!O$1,0)</f>
        <v>TMART</v>
      </c>
      <c r="AE1923" s="2" t="str">
        <f>VLOOKUP($A1923,MA_KH!$A:$Q,MA_KH!P$1,0)</f>
        <v>CÔNG TY CỔ PHẦN T - MARTSTORES</v>
      </c>
    </row>
    <row r="1924" spans="1:31" ht="25.5" hidden="1" customHeight="1" x14ac:dyDescent="0.2">
      <c r="A1924" s="30" t="s">
        <v>22479</v>
      </c>
      <c r="B1924" s="30" t="s">
        <v>4094</v>
      </c>
      <c r="C1924" s="37">
        <v>46009</v>
      </c>
      <c r="D1924" s="30" t="s">
        <v>19852</v>
      </c>
      <c r="E1924" s="37">
        <v>46009</v>
      </c>
      <c r="F1924" s="30">
        <v>85230</v>
      </c>
      <c r="G1924" s="30" t="s">
        <v>19853</v>
      </c>
      <c r="H1924" s="38">
        <v>1083371</v>
      </c>
      <c r="I1924" s="34">
        <v>97505</v>
      </c>
      <c r="J1924" s="38">
        <v>78869</v>
      </c>
      <c r="K1924" s="38">
        <v>1064735</v>
      </c>
      <c r="L1924" s="7" t="s">
        <v>51</v>
      </c>
      <c r="M1924" s="6">
        <v>46042</v>
      </c>
      <c r="O1924" s="35">
        <f>IF(Table1[[#This Row],[Phân loại]]="Tồn đầu kỳ",Table1[[#This Row],[Tổng giá trị]],0)</f>
        <v>1064735</v>
      </c>
      <c r="P1924" s="7">
        <f>IF(Table1[[#This Row],[Số còn phải thu ĐK]]&lt;&gt;0,0,IF(Table1[[#This Row],[Phân loại]]="Bán hàng",Table1[[#This Row],[Tổng giá trị]],-Table1[[#This Row],[Tổng giá trị]]))</f>
        <v>0</v>
      </c>
      <c r="Q1924" s="35">
        <f t="shared" si="434"/>
        <v>1064735</v>
      </c>
      <c r="R1924" s="7">
        <f>Table1[[#This Row],[Số còn phải thu ĐK]]+Table1[[#This Row],[Giá Trị HD sau CK]]-Table1[[#This Row],[Số tiền đã thu]]</f>
        <v>0</v>
      </c>
      <c r="S1924" s="6">
        <f>IF(Table1[[#This Row],[Ngày hóa đơn]]&lt;&gt;"",Table1[[#This Row],[Ngày hóa đơn]],IF(Table1[[#This Row],[Ngày hạch toán]]&lt;&gt;"",Table1[[#This Row],[Ngày hạch toán]],""))</f>
        <v>46009</v>
      </c>
      <c r="T1924" s="7"/>
      <c r="U1924" s="6">
        <f>IF(Table1[[#This Row],[Ngày tính CN]]="","",S1924+T1924)</f>
        <v>46009</v>
      </c>
      <c r="V1924" s="35">
        <f ca="1">IF(Table1[[#This Row],[Hạn thanh toán]]="","",IF((U1924-NOW())&lt;0,0,(U1924-NOW())))</f>
        <v>0</v>
      </c>
      <c r="W1924" s="35"/>
      <c r="X1924" s="35" t="str">
        <f t="shared" ca="1" si="435"/>
        <v/>
      </c>
      <c r="Y1924" s="2" t="str">
        <f t="shared" si="436"/>
        <v>Đã thanh toán</v>
      </c>
      <c r="Z1924" s="51">
        <f t="shared" ref="Z1924:Z1987" si="437">IF(S1924="","",S1924)</f>
        <v>46009</v>
      </c>
      <c r="AA1924" s="51">
        <f t="shared" ref="AA1924:AA1987" si="438">IF(M1924="","",M1924)</f>
        <v>46042</v>
      </c>
      <c r="AD1924" s="2" t="str">
        <f>VLOOKUP($A1924,MA_KH!$A:$Q,MA_KH!O$1,0)</f>
        <v>TMART</v>
      </c>
      <c r="AE1924" s="2" t="str">
        <f>VLOOKUP($A1924,MA_KH!$A:$Q,MA_KH!P$1,0)</f>
        <v>CÔNG TY CỔ PHẦN T - MARTSTORES</v>
      </c>
    </row>
    <row r="1925" spans="1:31" ht="25.5" hidden="1" customHeight="1" x14ac:dyDescent="0.2">
      <c r="A1925" s="30" t="s">
        <v>22466</v>
      </c>
      <c r="B1925" s="30" t="s">
        <v>4257</v>
      </c>
      <c r="C1925" s="37">
        <v>46009</v>
      </c>
      <c r="D1925" s="30" t="s">
        <v>19854</v>
      </c>
      <c r="E1925" s="37">
        <v>46009</v>
      </c>
      <c r="F1925" s="30">
        <v>85225</v>
      </c>
      <c r="G1925" s="30" t="s">
        <v>19855</v>
      </c>
      <c r="H1925" s="38">
        <v>2213710</v>
      </c>
      <c r="I1925" s="34">
        <v>199235</v>
      </c>
      <c r="J1925" s="38">
        <v>161158</v>
      </c>
      <c r="K1925" s="38">
        <v>2175633</v>
      </c>
      <c r="L1925" s="7" t="s">
        <v>51</v>
      </c>
      <c r="M1925" s="6">
        <v>46042</v>
      </c>
      <c r="O1925" s="35">
        <f>IF(Table1[[#This Row],[Phân loại]]="Tồn đầu kỳ",Table1[[#This Row],[Tổng giá trị]],0)</f>
        <v>2175633</v>
      </c>
      <c r="P1925" s="7">
        <f>IF(Table1[[#This Row],[Số còn phải thu ĐK]]&lt;&gt;0,0,IF(Table1[[#This Row],[Phân loại]]="Bán hàng",Table1[[#This Row],[Tổng giá trị]],-Table1[[#This Row],[Tổng giá trị]]))</f>
        <v>0</v>
      </c>
      <c r="Q1925" s="35">
        <f t="shared" si="434"/>
        <v>2175633</v>
      </c>
      <c r="R1925" s="7">
        <f>Table1[[#This Row],[Số còn phải thu ĐK]]+Table1[[#This Row],[Giá Trị HD sau CK]]-Table1[[#This Row],[Số tiền đã thu]]</f>
        <v>0</v>
      </c>
      <c r="S1925" s="6">
        <f>IF(Table1[[#This Row],[Ngày hóa đơn]]&lt;&gt;"",Table1[[#This Row],[Ngày hóa đơn]],IF(Table1[[#This Row],[Ngày hạch toán]]&lt;&gt;"",Table1[[#This Row],[Ngày hạch toán]],""))</f>
        <v>46009</v>
      </c>
      <c r="T1925" s="7"/>
      <c r="U1925" s="6">
        <f>IF(Table1[[#This Row],[Ngày tính CN]]="","",S1925+T1925)</f>
        <v>46009</v>
      </c>
      <c r="V1925" s="35">
        <f ca="1">IF(Table1[[#This Row],[Hạn thanh toán]]="","",IF((U1925-NOW())&lt;0,0,(U1925-NOW())))</f>
        <v>0</v>
      </c>
      <c r="W1925" s="35"/>
      <c r="X1925" s="35" t="str">
        <f t="shared" ca="1" si="435"/>
        <v/>
      </c>
      <c r="Y1925" s="2" t="str">
        <f t="shared" si="436"/>
        <v>Đã thanh toán</v>
      </c>
      <c r="Z1925" s="51">
        <f t="shared" si="437"/>
        <v>46009</v>
      </c>
      <c r="AA1925" s="51">
        <f t="shared" si="438"/>
        <v>46042</v>
      </c>
      <c r="AD1925" s="2" t="str">
        <f>VLOOKUP($A1925,MA_KH!$A:$Q,MA_KH!O$1,0)</f>
        <v>TMART</v>
      </c>
      <c r="AE1925" s="2" t="str">
        <f>VLOOKUP($A1925,MA_KH!$A:$Q,MA_KH!P$1,0)</f>
        <v>CÔNG TY CỔ PHẦN T - MARTSTORES</v>
      </c>
    </row>
    <row r="1926" spans="1:31" ht="25.5" hidden="1" customHeight="1" x14ac:dyDescent="0.2">
      <c r="A1926" s="30" t="s">
        <v>22473</v>
      </c>
      <c r="B1926" s="30" t="s">
        <v>4218</v>
      </c>
      <c r="C1926" s="37">
        <v>46009</v>
      </c>
      <c r="D1926" s="30" t="s">
        <v>19856</v>
      </c>
      <c r="E1926" s="37">
        <v>46009</v>
      </c>
      <c r="F1926" s="30">
        <v>85233</v>
      </c>
      <c r="G1926" s="30" t="s">
        <v>19857</v>
      </c>
      <c r="H1926" s="38">
        <v>883630</v>
      </c>
      <c r="I1926" s="34">
        <v>79527</v>
      </c>
      <c r="J1926" s="38">
        <v>64328</v>
      </c>
      <c r="K1926" s="38">
        <v>868431</v>
      </c>
      <c r="L1926" s="7" t="s">
        <v>51</v>
      </c>
      <c r="M1926" s="6">
        <v>46042</v>
      </c>
      <c r="O1926" s="35">
        <f>IF(Table1[[#This Row],[Phân loại]]="Tồn đầu kỳ",Table1[[#This Row],[Tổng giá trị]],0)</f>
        <v>868431</v>
      </c>
      <c r="P1926" s="7">
        <f>IF(Table1[[#This Row],[Số còn phải thu ĐK]]&lt;&gt;0,0,IF(Table1[[#This Row],[Phân loại]]="Bán hàng",Table1[[#This Row],[Tổng giá trị]],-Table1[[#This Row],[Tổng giá trị]]))</f>
        <v>0</v>
      </c>
      <c r="Q1926" s="35">
        <f t="shared" si="434"/>
        <v>868431</v>
      </c>
      <c r="R1926" s="7">
        <f>Table1[[#This Row],[Số còn phải thu ĐK]]+Table1[[#This Row],[Giá Trị HD sau CK]]-Table1[[#This Row],[Số tiền đã thu]]</f>
        <v>0</v>
      </c>
      <c r="S1926" s="6">
        <f>IF(Table1[[#This Row],[Ngày hóa đơn]]&lt;&gt;"",Table1[[#This Row],[Ngày hóa đơn]],IF(Table1[[#This Row],[Ngày hạch toán]]&lt;&gt;"",Table1[[#This Row],[Ngày hạch toán]],""))</f>
        <v>46009</v>
      </c>
      <c r="T1926" s="7"/>
      <c r="U1926" s="6">
        <f>IF(Table1[[#This Row],[Ngày tính CN]]="","",S1926+T1926)</f>
        <v>46009</v>
      </c>
      <c r="V1926" s="35">
        <f ca="1">IF(Table1[[#This Row],[Hạn thanh toán]]="","",IF((U1926-NOW())&lt;0,0,(U1926-NOW())))</f>
        <v>0</v>
      </c>
      <c r="W1926" s="35"/>
      <c r="X1926" s="35" t="str">
        <f t="shared" ca="1" si="435"/>
        <v/>
      </c>
      <c r="Y1926" s="2" t="str">
        <f t="shared" si="436"/>
        <v>Đã thanh toán</v>
      </c>
      <c r="Z1926" s="51">
        <f t="shared" si="437"/>
        <v>46009</v>
      </c>
      <c r="AA1926" s="51">
        <f t="shared" si="438"/>
        <v>46042</v>
      </c>
      <c r="AD1926" s="2" t="str">
        <f>VLOOKUP($A1926,MA_KH!$A:$Q,MA_KH!O$1,0)</f>
        <v>TMART</v>
      </c>
      <c r="AE1926" s="2" t="str">
        <f>VLOOKUP($A1926,MA_KH!$A:$Q,MA_KH!P$1,0)</f>
        <v>CÔNG TY CỔ PHẦN T - MARTSTORES</v>
      </c>
    </row>
    <row r="1927" spans="1:31" ht="25.5" hidden="1" customHeight="1" x14ac:dyDescent="0.2">
      <c r="A1927" s="30" t="s">
        <v>22490</v>
      </c>
      <c r="B1927" s="30" t="s">
        <v>4407</v>
      </c>
      <c r="C1927" s="37">
        <v>46009</v>
      </c>
      <c r="D1927" s="30" t="s">
        <v>19858</v>
      </c>
      <c r="E1927" s="37">
        <v>46009</v>
      </c>
      <c r="F1927" s="30">
        <v>85197</v>
      </c>
      <c r="G1927" s="30" t="s">
        <v>19859</v>
      </c>
      <c r="H1927" s="38">
        <v>560440</v>
      </c>
      <c r="I1927" s="34">
        <v>50440</v>
      </c>
      <c r="J1927" s="38">
        <v>40800</v>
      </c>
      <c r="K1927" s="38">
        <v>550800</v>
      </c>
      <c r="L1927" s="7" t="s">
        <v>51</v>
      </c>
      <c r="M1927" s="6">
        <v>46042</v>
      </c>
      <c r="O1927" s="35">
        <f>IF(Table1[[#This Row],[Phân loại]]="Tồn đầu kỳ",Table1[[#This Row],[Tổng giá trị]],0)</f>
        <v>550800</v>
      </c>
      <c r="P1927" s="7">
        <f>IF(Table1[[#This Row],[Số còn phải thu ĐK]]&lt;&gt;0,0,IF(Table1[[#This Row],[Phân loại]]="Bán hàng",Table1[[#This Row],[Tổng giá trị]],-Table1[[#This Row],[Tổng giá trị]]))</f>
        <v>0</v>
      </c>
      <c r="Q1927" s="35">
        <f t="shared" si="434"/>
        <v>550800</v>
      </c>
      <c r="R1927" s="7">
        <f>Table1[[#This Row],[Số còn phải thu ĐK]]+Table1[[#This Row],[Giá Trị HD sau CK]]-Table1[[#This Row],[Số tiền đã thu]]</f>
        <v>0</v>
      </c>
      <c r="S1927" s="6">
        <f>IF(Table1[[#This Row],[Ngày hóa đơn]]&lt;&gt;"",Table1[[#This Row],[Ngày hóa đơn]],IF(Table1[[#This Row],[Ngày hạch toán]]&lt;&gt;"",Table1[[#This Row],[Ngày hạch toán]],""))</f>
        <v>46009</v>
      </c>
      <c r="T1927" s="7"/>
      <c r="U1927" s="6">
        <f>IF(Table1[[#This Row],[Ngày tính CN]]="","",S1927+T1927)</f>
        <v>46009</v>
      </c>
      <c r="V1927" s="35">
        <f ca="1">IF(Table1[[#This Row],[Hạn thanh toán]]="","",IF((U1927-NOW())&lt;0,0,(U1927-NOW())))</f>
        <v>0</v>
      </c>
      <c r="W1927" s="35"/>
      <c r="X1927" s="35" t="str">
        <f t="shared" ca="1" si="435"/>
        <v/>
      </c>
      <c r="Y1927" s="2" t="str">
        <f t="shared" si="436"/>
        <v>Đã thanh toán</v>
      </c>
      <c r="Z1927" s="51">
        <f t="shared" si="437"/>
        <v>46009</v>
      </c>
      <c r="AA1927" s="51">
        <f t="shared" si="438"/>
        <v>46042</v>
      </c>
      <c r="AD1927" s="2" t="str">
        <f>VLOOKUP($A1927,MA_KH!$A:$Q,MA_KH!O$1,0)</f>
        <v>TMART</v>
      </c>
      <c r="AE1927" s="2" t="str">
        <f>VLOOKUP($A1927,MA_KH!$A:$Q,MA_KH!P$1,0)</f>
        <v>CÔNG TY CỔ PHẦN T - MARTSTORES</v>
      </c>
    </row>
    <row r="1928" spans="1:31" ht="25.5" hidden="1" customHeight="1" x14ac:dyDescent="0.2">
      <c r="A1928" s="39" t="s">
        <v>22464</v>
      </c>
      <c r="B1928" s="39" t="s">
        <v>4429</v>
      </c>
      <c r="C1928" s="40">
        <v>46009</v>
      </c>
      <c r="D1928" s="39" t="s">
        <v>19860</v>
      </c>
      <c r="E1928" s="40">
        <v>46009</v>
      </c>
      <c r="F1928" s="39">
        <v>85224</v>
      </c>
      <c r="G1928" s="39" t="s">
        <v>19861</v>
      </c>
      <c r="H1928" s="41">
        <v>845225</v>
      </c>
      <c r="I1928" s="42">
        <v>76071</v>
      </c>
      <c r="J1928" s="41">
        <v>61532</v>
      </c>
      <c r="K1928" s="41">
        <v>830686</v>
      </c>
      <c r="L1928" s="7" t="s">
        <v>51</v>
      </c>
      <c r="M1928" s="6">
        <v>46042</v>
      </c>
      <c r="O1928" s="35">
        <f>IF(Table1[[#This Row],[Phân loại]]="Tồn đầu kỳ",Table1[[#This Row],[Tổng giá trị]],0)</f>
        <v>830686</v>
      </c>
      <c r="P1928" s="7">
        <f>IF(Table1[[#This Row],[Số còn phải thu ĐK]]&lt;&gt;0,0,IF(Table1[[#This Row],[Phân loại]]="Bán hàng",Table1[[#This Row],[Tổng giá trị]],-Table1[[#This Row],[Tổng giá trị]]))</f>
        <v>0</v>
      </c>
      <c r="Q1928" s="35">
        <f t="shared" si="434"/>
        <v>830686</v>
      </c>
      <c r="R1928" s="7">
        <f>Table1[[#This Row],[Số còn phải thu ĐK]]+Table1[[#This Row],[Giá Trị HD sau CK]]-Table1[[#This Row],[Số tiền đã thu]]</f>
        <v>0</v>
      </c>
      <c r="S1928" s="6">
        <f>IF(Table1[[#This Row],[Ngày hóa đơn]]&lt;&gt;"",Table1[[#This Row],[Ngày hóa đơn]],IF(Table1[[#This Row],[Ngày hạch toán]]&lt;&gt;"",Table1[[#This Row],[Ngày hạch toán]],""))</f>
        <v>46009</v>
      </c>
      <c r="T1928" s="7"/>
      <c r="U1928" s="6">
        <f>IF(Table1[[#This Row],[Ngày tính CN]]="","",S1928+T1928)</f>
        <v>46009</v>
      </c>
      <c r="V1928" s="35">
        <f ca="1">IF(Table1[[#This Row],[Hạn thanh toán]]="","",IF((U1928-NOW())&lt;0,0,(U1928-NOW())))</f>
        <v>0</v>
      </c>
      <c r="W1928" s="35"/>
      <c r="X1928" s="35" t="str">
        <f t="shared" ca="1" si="435"/>
        <v/>
      </c>
      <c r="Y1928" s="2" t="str">
        <f t="shared" si="436"/>
        <v>Đã thanh toán</v>
      </c>
      <c r="Z1928" s="51">
        <f t="shared" si="437"/>
        <v>46009</v>
      </c>
      <c r="AA1928" s="51">
        <f t="shared" si="438"/>
        <v>46042</v>
      </c>
      <c r="AD1928" s="2" t="str">
        <f>VLOOKUP($A1928,MA_KH!$A:$Q,MA_KH!O$1,0)</f>
        <v>TMART</v>
      </c>
      <c r="AE1928" s="2" t="str">
        <f>VLOOKUP($A1928,MA_KH!$A:$Q,MA_KH!P$1,0)</f>
        <v>CÔNG TY CỔ PHẦN T - MARTSTORES</v>
      </c>
    </row>
    <row r="1929" spans="1:31" ht="25.5" hidden="1" customHeight="1" x14ac:dyDescent="0.2">
      <c r="A1929" s="30" t="s">
        <v>22509</v>
      </c>
      <c r="B1929" s="30" t="s">
        <v>4483</v>
      </c>
      <c r="C1929" s="37">
        <v>46009</v>
      </c>
      <c r="D1929" s="30" t="s">
        <v>19862</v>
      </c>
      <c r="E1929" s="37">
        <v>46009</v>
      </c>
      <c r="F1929" s="30">
        <v>85199</v>
      </c>
      <c r="G1929" s="30" t="s">
        <v>19863</v>
      </c>
      <c r="H1929" s="38">
        <v>1007466</v>
      </c>
      <c r="I1929" s="34">
        <v>90672</v>
      </c>
      <c r="J1929" s="38">
        <v>73344</v>
      </c>
      <c r="K1929" s="38">
        <v>990138</v>
      </c>
      <c r="L1929" s="7" t="s">
        <v>51</v>
      </c>
      <c r="M1929" s="6">
        <v>46042</v>
      </c>
      <c r="O1929" s="35">
        <f>IF(Table1[[#This Row],[Phân loại]]="Tồn đầu kỳ",Table1[[#This Row],[Tổng giá trị]],0)</f>
        <v>990138</v>
      </c>
      <c r="P1929" s="7">
        <f>IF(Table1[[#This Row],[Số còn phải thu ĐK]]&lt;&gt;0,0,IF(Table1[[#This Row],[Phân loại]]="Bán hàng",Table1[[#This Row],[Tổng giá trị]],-Table1[[#This Row],[Tổng giá trị]]))</f>
        <v>0</v>
      </c>
      <c r="Q1929" s="35">
        <f t="shared" ref="Q1929:Q1934" si="439">IF(M1929&lt;&gt;"",IF(O1929&lt;&gt;0,O1929,P1929),0)</f>
        <v>990138</v>
      </c>
      <c r="R1929" s="7">
        <f>Table1[[#This Row],[Số còn phải thu ĐK]]+Table1[[#This Row],[Giá Trị HD sau CK]]-Table1[[#This Row],[Số tiền đã thu]]</f>
        <v>0</v>
      </c>
      <c r="S1929" s="6">
        <f>IF(Table1[[#This Row],[Ngày hóa đơn]]&lt;&gt;"",Table1[[#This Row],[Ngày hóa đơn]],IF(Table1[[#This Row],[Ngày hạch toán]]&lt;&gt;"",Table1[[#This Row],[Ngày hạch toán]],""))</f>
        <v>46009</v>
      </c>
      <c r="T1929" s="7"/>
      <c r="U1929" s="6">
        <f>IF(Table1[[#This Row],[Ngày tính CN]]="","",S1929+T1929)</f>
        <v>46009</v>
      </c>
      <c r="V1929" s="35">
        <f ca="1">IF(Table1[[#This Row],[Hạn thanh toán]]="","",IF((U1929-NOW())&lt;0,0,(U1929-NOW())))</f>
        <v>0</v>
      </c>
      <c r="W1929" s="35"/>
      <c r="X1929" s="35" t="str">
        <f t="shared" ref="X1929:X1934" ca="1" si="440">IF(OR(U1929="",R1929=0),"",IF((U1929-NOW())&lt;0,-(U1929-NOW()),0))</f>
        <v/>
      </c>
      <c r="Y1929" s="2" t="str">
        <f t="shared" ref="Y1929:Y1934" si="441">IF(R1929=0,"Đã thanh toán",IF(X1929="","",IF(X1929&lt;=0,"Chưa đến hạn thanh toán",IF(X1929&lt;=30,"Nợ quá hạn 30 ngày",IF(X1929&lt;=60,"Nợ quá hạn từ 30 ngày đến 60 ngày",IF(X1929&lt;=90,"Nợ quá hạn từ 60 ngày đến 90 ngày",IF(X1929&lt;=120,"Nợ quá hạn từ 90 ngày đến 120 ngày","Nợ quá hạn hơn 120 ngày có khả năng mất thanh toán")))))))</f>
        <v>Đã thanh toán</v>
      </c>
      <c r="Z1929" s="51">
        <f t="shared" si="437"/>
        <v>46009</v>
      </c>
      <c r="AA1929" s="51">
        <f t="shared" si="438"/>
        <v>46042</v>
      </c>
      <c r="AD1929" s="2" t="str">
        <f>VLOOKUP($A1929,MA_KH!$A:$Q,MA_KH!O$1,0)</f>
        <v>TMART</v>
      </c>
      <c r="AE1929" s="2" t="str">
        <f>VLOOKUP($A1929,MA_KH!$A:$Q,MA_KH!P$1,0)</f>
        <v>CÔNG TY CỔ PHẦN T - MARTSTORES</v>
      </c>
    </row>
    <row r="1930" spans="1:31" ht="25.5" hidden="1" customHeight="1" x14ac:dyDescent="0.2">
      <c r="A1930" s="30" t="s">
        <v>22446</v>
      </c>
      <c r="B1930" s="30" t="s">
        <v>4212</v>
      </c>
      <c r="C1930" s="37">
        <v>46009</v>
      </c>
      <c r="D1930" s="30" t="s">
        <v>19864</v>
      </c>
      <c r="E1930" s="37">
        <v>46009</v>
      </c>
      <c r="F1930" s="30">
        <v>85241</v>
      </c>
      <c r="G1930" s="30" t="s">
        <v>19865</v>
      </c>
      <c r="H1930" s="38">
        <v>1381474</v>
      </c>
      <c r="I1930" s="34">
        <v>124333</v>
      </c>
      <c r="J1930" s="38">
        <v>100571</v>
      </c>
      <c r="K1930" s="38">
        <v>1357712</v>
      </c>
      <c r="L1930" s="7" t="s">
        <v>51</v>
      </c>
      <c r="M1930" s="6">
        <v>46042</v>
      </c>
      <c r="O1930" s="35">
        <f>IF(Table1[[#This Row],[Phân loại]]="Tồn đầu kỳ",Table1[[#This Row],[Tổng giá trị]],0)</f>
        <v>1357712</v>
      </c>
      <c r="P1930" s="7">
        <f>IF(Table1[[#This Row],[Số còn phải thu ĐK]]&lt;&gt;0,0,IF(Table1[[#This Row],[Phân loại]]="Bán hàng",Table1[[#This Row],[Tổng giá trị]],-Table1[[#This Row],[Tổng giá trị]]))</f>
        <v>0</v>
      </c>
      <c r="Q1930" s="35">
        <f t="shared" si="439"/>
        <v>1357712</v>
      </c>
      <c r="R1930" s="7">
        <f>Table1[[#This Row],[Số còn phải thu ĐK]]+Table1[[#This Row],[Giá Trị HD sau CK]]-Table1[[#This Row],[Số tiền đã thu]]</f>
        <v>0</v>
      </c>
      <c r="S1930" s="6">
        <f>IF(Table1[[#This Row],[Ngày hóa đơn]]&lt;&gt;"",Table1[[#This Row],[Ngày hóa đơn]],IF(Table1[[#This Row],[Ngày hạch toán]]&lt;&gt;"",Table1[[#This Row],[Ngày hạch toán]],""))</f>
        <v>46009</v>
      </c>
      <c r="T1930" s="7"/>
      <c r="U1930" s="6">
        <f>IF(Table1[[#This Row],[Ngày tính CN]]="","",S1930+T1930)</f>
        <v>46009</v>
      </c>
      <c r="V1930" s="35">
        <f ca="1">IF(Table1[[#This Row],[Hạn thanh toán]]="","",IF((U1930-NOW())&lt;0,0,(U1930-NOW())))</f>
        <v>0</v>
      </c>
      <c r="W1930" s="35"/>
      <c r="X1930" s="35" t="str">
        <f t="shared" ca="1" si="440"/>
        <v/>
      </c>
      <c r="Y1930" s="2" t="str">
        <f t="shared" si="441"/>
        <v>Đã thanh toán</v>
      </c>
      <c r="Z1930" s="51">
        <f t="shared" si="437"/>
        <v>46009</v>
      </c>
      <c r="AA1930" s="51">
        <f t="shared" si="438"/>
        <v>46042</v>
      </c>
      <c r="AD1930" s="2" t="str">
        <f>VLOOKUP($A1930,MA_KH!$A:$Q,MA_KH!O$1,0)</f>
        <v>TMART</v>
      </c>
      <c r="AE1930" s="2" t="str">
        <f>VLOOKUP($A1930,MA_KH!$A:$Q,MA_KH!P$1,0)</f>
        <v>CÔNG TY CỔ PHẦN T - MARTSTORES</v>
      </c>
    </row>
    <row r="1931" spans="1:31" ht="25.5" hidden="1" customHeight="1" x14ac:dyDescent="0.2">
      <c r="A1931" s="30" t="s">
        <v>22493</v>
      </c>
      <c r="B1931" s="30" t="s">
        <v>4435</v>
      </c>
      <c r="C1931" s="37">
        <v>46009</v>
      </c>
      <c r="D1931" s="30" t="s">
        <v>19866</v>
      </c>
      <c r="E1931" s="37">
        <v>46009</v>
      </c>
      <c r="F1931" s="30">
        <v>85196</v>
      </c>
      <c r="G1931" s="30" t="s">
        <v>19867</v>
      </c>
      <c r="H1931" s="38">
        <v>819814</v>
      </c>
      <c r="I1931" s="34">
        <v>73783</v>
      </c>
      <c r="J1931" s="38">
        <v>59682</v>
      </c>
      <c r="K1931" s="38">
        <v>805713</v>
      </c>
      <c r="L1931" s="7" t="s">
        <v>51</v>
      </c>
      <c r="M1931" s="6">
        <v>46042</v>
      </c>
      <c r="O1931" s="35">
        <f>IF(Table1[[#This Row],[Phân loại]]="Tồn đầu kỳ",Table1[[#This Row],[Tổng giá trị]],0)</f>
        <v>805713</v>
      </c>
      <c r="P1931" s="7">
        <f>IF(Table1[[#This Row],[Số còn phải thu ĐK]]&lt;&gt;0,0,IF(Table1[[#This Row],[Phân loại]]="Bán hàng",Table1[[#This Row],[Tổng giá trị]],-Table1[[#This Row],[Tổng giá trị]]))</f>
        <v>0</v>
      </c>
      <c r="Q1931" s="35">
        <f t="shared" si="439"/>
        <v>805713</v>
      </c>
      <c r="R1931" s="7">
        <f>Table1[[#This Row],[Số còn phải thu ĐK]]+Table1[[#This Row],[Giá Trị HD sau CK]]-Table1[[#This Row],[Số tiền đã thu]]</f>
        <v>0</v>
      </c>
      <c r="S1931" s="6">
        <f>IF(Table1[[#This Row],[Ngày hóa đơn]]&lt;&gt;"",Table1[[#This Row],[Ngày hóa đơn]],IF(Table1[[#This Row],[Ngày hạch toán]]&lt;&gt;"",Table1[[#This Row],[Ngày hạch toán]],""))</f>
        <v>46009</v>
      </c>
      <c r="T1931" s="7"/>
      <c r="U1931" s="6">
        <f>IF(Table1[[#This Row],[Ngày tính CN]]="","",S1931+T1931)</f>
        <v>46009</v>
      </c>
      <c r="V1931" s="35">
        <f ca="1">IF(Table1[[#This Row],[Hạn thanh toán]]="","",IF((U1931-NOW())&lt;0,0,(U1931-NOW())))</f>
        <v>0</v>
      </c>
      <c r="W1931" s="35"/>
      <c r="X1931" s="35" t="str">
        <f t="shared" ca="1" si="440"/>
        <v/>
      </c>
      <c r="Y1931" s="2" t="str">
        <f t="shared" si="441"/>
        <v>Đã thanh toán</v>
      </c>
      <c r="Z1931" s="51">
        <f t="shared" si="437"/>
        <v>46009</v>
      </c>
      <c r="AA1931" s="51">
        <f t="shared" si="438"/>
        <v>46042</v>
      </c>
      <c r="AD1931" s="2" t="str">
        <f>VLOOKUP($A1931,MA_KH!$A:$Q,MA_KH!O$1,0)</f>
        <v>TMART</v>
      </c>
      <c r="AE1931" s="2" t="str">
        <f>VLOOKUP($A1931,MA_KH!$A:$Q,MA_KH!P$1,0)</f>
        <v>CÔNG TY CỔ PHẦN T - MARTSTORES</v>
      </c>
    </row>
    <row r="1932" spans="1:31" ht="25.5" hidden="1" customHeight="1" x14ac:dyDescent="0.2">
      <c r="A1932" s="30" t="s">
        <v>22488</v>
      </c>
      <c r="B1932" s="30" t="s">
        <v>4215</v>
      </c>
      <c r="C1932" s="37">
        <v>46009</v>
      </c>
      <c r="D1932" s="30" t="s">
        <v>19868</v>
      </c>
      <c r="E1932" s="37">
        <v>46009</v>
      </c>
      <c r="F1932" s="30">
        <v>85234</v>
      </c>
      <c r="G1932" s="30" t="s">
        <v>19869</v>
      </c>
      <c r="H1932" s="38">
        <v>660880</v>
      </c>
      <c r="I1932" s="34">
        <v>59479</v>
      </c>
      <c r="J1932" s="38">
        <v>48112</v>
      </c>
      <c r="K1932" s="38">
        <v>649513</v>
      </c>
      <c r="L1932" s="7" t="s">
        <v>51</v>
      </c>
      <c r="M1932" s="6">
        <v>46042</v>
      </c>
      <c r="O1932" s="35">
        <f>IF(Table1[[#This Row],[Phân loại]]="Tồn đầu kỳ",Table1[[#This Row],[Tổng giá trị]],0)</f>
        <v>649513</v>
      </c>
      <c r="P1932" s="7">
        <f>IF(Table1[[#This Row],[Số còn phải thu ĐK]]&lt;&gt;0,0,IF(Table1[[#This Row],[Phân loại]]="Bán hàng",Table1[[#This Row],[Tổng giá trị]],-Table1[[#This Row],[Tổng giá trị]]))</f>
        <v>0</v>
      </c>
      <c r="Q1932" s="35">
        <f t="shared" si="439"/>
        <v>649513</v>
      </c>
      <c r="R1932" s="7">
        <f>Table1[[#This Row],[Số còn phải thu ĐK]]+Table1[[#This Row],[Giá Trị HD sau CK]]-Table1[[#This Row],[Số tiền đã thu]]</f>
        <v>0</v>
      </c>
      <c r="S1932" s="6">
        <f>IF(Table1[[#This Row],[Ngày hóa đơn]]&lt;&gt;"",Table1[[#This Row],[Ngày hóa đơn]],IF(Table1[[#This Row],[Ngày hạch toán]]&lt;&gt;"",Table1[[#This Row],[Ngày hạch toán]],""))</f>
        <v>46009</v>
      </c>
      <c r="T1932" s="7"/>
      <c r="U1932" s="6">
        <f>IF(Table1[[#This Row],[Ngày tính CN]]="","",S1932+T1932)</f>
        <v>46009</v>
      </c>
      <c r="V1932" s="35">
        <f ca="1">IF(Table1[[#This Row],[Hạn thanh toán]]="","",IF((U1932-NOW())&lt;0,0,(U1932-NOW())))</f>
        <v>0</v>
      </c>
      <c r="W1932" s="35"/>
      <c r="X1932" s="35" t="str">
        <f t="shared" ca="1" si="440"/>
        <v/>
      </c>
      <c r="Y1932" s="2" t="str">
        <f t="shared" si="441"/>
        <v>Đã thanh toán</v>
      </c>
      <c r="Z1932" s="51">
        <f t="shared" si="437"/>
        <v>46009</v>
      </c>
      <c r="AA1932" s="51">
        <f t="shared" si="438"/>
        <v>46042</v>
      </c>
      <c r="AD1932" s="2" t="str">
        <f>VLOOKUP($A1932,MA_KH!$A:$Q,MA_KH!O$1,0)</f>
        <v>TMART</v>
      </c>
      <c r="AE1932" s="2" t="str">
        <f>VLOOKUP($A1932,MA_KH!$A:$Q,MA_KH!P$1,0)</f>
        <v>CÔNG TY CỔ PHẦN T - MARTSTORES</v>
      </c>
    </row>
    <row r="1933" spans="1:31" ht="25.5" hidden="1" customHeight="1" x14ac:dyDescent="0.2">
      <c r="A1933" s="30" t="s">
        <v>22475</v>
      </c>
      <c r="B1933" s="30" t="s">
        <v>4253</v>
      </c>
      <c r="C1933" s="37">
        <v>46009</v>
      </c>
      <c r="D1933" s="30" t="s">
        <v>19870</v>
      </c>
      <c r="E1933" s="37">
        <v>46009</v>
      </c>
      <c r="F1933" s="30">
        <v>85239</v>
      </c>
      <c r="G1933" s="30" t="s">
        <v>19871</v>
      </c>
      <c r="H1933" s="38">
        <v>685366</v>
      </c>
      <c r="I1933" s="34">
        <v>61683</v>
      </c>
      <c r="J1933" s="38">
        <v>49895</v>
      </c>
      <c r="K1933" s="38">
        <v>673578</v>
      </c>
      <c r="L1933" s="7" t="s">
        <v>51</v>
      </c>
      <c r="M1933" s="6">
        <v>46042</v>
      </c>
      <c r="O1933" s="35">
        <f>IF(Table1[[#This Row],[Phân loại]]="Tồn đầu kỳ",Table1[[#This Row],[Tổng giá trị]],0)</f>
        <v>673578</v>
      </c>
      <c r="P1933" s="7">
        <f>IF(Table1[[#This Row],[Số còn phải thu ĐK]]&lt;&gt;0,0,IF(Table1[[#This Row],[Phân loại]]="Bán hàng",Table1[[#This Row],[Tổng giá trị]],-Table1[[#This Row],[Tổng giá trị]]))</f>
        <v>0</v>
      </c>
      <c r="Q1933" s="35">
        <f t="shared" si="439"/>
        <v>673578</v>
      </c>
      <c r="R1933" s="7">
        <f>Table1[[#This Row],[Số còn phải thu ĐK]]+Table1[[#This Row],[Giá Trị HD sau CK]]-Table1[[#This Row],[Số tiền đã thu]]</f>
        <v>0</v>
      </c>
      <c r="S1933" s="6">
        <f>IF(Table1[[#This Row],[Ngày hóa đơn]]&lt;&gt;"",Table1[[#This Row],[Ngày hóa đơn]],IF(Table1[[#This Row],[Ngày hạch toán]]&lt;&gt;"",Table1[[#This Row],[Ngày hạch toán]],""))</f>
        <v>46009</v>
      </c>
      <c r="T1933" s="7"/>
      <c r="U1933" s="6">
        <f>IF(Table1[[#This Row],[Ngày tính CN]]="","",S1933+T1933)</f>
        <v>46009</v>
      </c>
      <c r="V1933" s="35">
        <f ca="1">IF(Table1[[#This Row],[Hạn thanh toán]]="","",IF((U1933-NOW())&lt;0,0,(U1933-NOW())))</f>
        <v>0</v>
      </c>
      <c r="W1933" s="35"/>
      <c r="X1933" s="35" t="str">
        <f t="shared" ca="1" si="440"/>
        <v/>
      </c>
      <c r="Y1933" s="2" t="str">
        <f t="shared" si="441"/>
        <v>Đã thanh toán</v>
      </c>
      <c r="Z1933" s="51">
        <f t="shared" si="437"/>
        <v>46009</v>
      </c>
      <c r="AA1933" s="51">
        <f t="shared" si="438"/>
        <v>46042</v>
      </c>
      <c r="AD1933" s="2" t="str">
        <f>VLOOKUP($A1933,MA_KH!$A:$Q,MA_KH!O$1,0)</f>
        <v>TMART</v>
      </c>
      <c r="AE1933" s="2" t="str">
        <f>VLOOKUP($A1933,MA_KH!$A:$Q,MA_KH!P$1,0)</f>
        <v>CÔNG TY CỔ PHẦN T - MARTSTORES</v>
      </c>
    </row>
    <row r="1934" spans="1:31" ht="25.5" hidden="1" customHeight="1" x14ac:dyDescent="0.2">
      <c r="A1934" s="39" t="s">
        <v>22448</v>
      </c>
      <c r="B1934" s="39" t="s">
        <v>4290</v>
      </c>
      <c r="C1934" s="40">
        <v>46009</v>
      </c>
      <c r="D1934" s="39" t="s">
        <v>19872</v>
      </c>
      <c r="E1934" s="40">
        <v>46009</v>
      </c>
      <c r="F1934" s="39">
        <v>85227</v>
      </c>
      <c r="G1934" s="39" t="s">
        <v>19873</v>
      </c>
      <c r="H1934" s="41">
        <v>1418040</v>
      </c>
      <c r="I1934" s="42">
        <v>127625</v>
      </c>
      <c r="J1934" s="41">
        <v>103233</v>
      </c>
      <c r="K1934" s="41">
        <v>1393648</v>
      </c>
      <c r="L1934" s="7" t="s">
        <v>51</v>
      </c>
      <c r="M1934" s="6">
        <v>46042</v>
      </c>
      <c r="O1934" s="35">
        <f>IF(Table1[[#This Row],[Phân loại]]="Tồn đầu kỳ",Table1[[#This Row],[Tổng giá trị]],0)</f>
        <v>1393648</v>
      </c>
      <c r="P1934" s="7">
        <f>IF(Table1[[#This Row],[Số còn phải thu ĐK]]&lt;&gt;0,0,IF(Table1[[#This Row],[Phân loại]]="Bán hàng",Table1[[#This Row],[Tổng giá trị]],-Table1[[#This Row],[Tổng giá trị]]))</f>
        <v>0</v>
      </c>
      <c r="Q1934" s="35">
        <f t="shared" si="439"/>
        <v>1393648</v>
      </c>
      <c r="R1934" s="7">
        <f>Table1[[#This Row],[Số còn phải thu ĐK]]+Table1[[#This Row],[Giá Trị HD sau CK]]-Table1[[#This Row],[Số tiền đã thu]]</f>
        <v>0</v>
      </c>
      <c r="S1934" s="6">
        <f>IF(Table1[[#This Row],[Ngày hóa đơn]]&lt;&gt;"",Table1[[#This Row],[Ngày hóa đơn]],IF(Table1[[#This Row],[Ngày hạch toán]]&lt;&gt;"",Table1[[#This Row],[Ngày hạch toán]],""))</f>
        <v>46009</v>
      </c>
      <c r="T1934" s="7"/>
      <c r="U1934" s="6">
        <f>IF(Table1[[#This Row],[Ngày tính CN]]="","",S1934+T1934)</f>
        <v>46009</v>
      </c>
      <c r="V1934" s="35">
        <f ca="1">IF(Table1[[#This Row],[Hạn thanh toán]]="","",IF((U1934-NOW())&lt;0,0,(U1934-NOW())))</f>
        <v>0</v>
      </c>
      <c r="W1934" s="35"/>
      <c r="X1934" s="35" t="str">
        <f t="shared" ca="1" si="440"/>
        <v/>
      </c>
      <c r="Y1934" s="2" t="str">
        <f t="shared" si="441"/>
        <v>Đã thanh toán</v>
      </c>
      <c r="Z1934" s="51">
        <f t="shared" si="437"/>
        <v>46009</v>
      </c>
      <c r="AA1934" s="51">
        <f t="shared" si="438"/>
        <v>46042</v>
      </c>
      <c r="AD1934" s="2" t="str">
        <f>VLOOKUP($A1934,MA_KH!$A:$Q,MA_KH!O$1,0)</f>
        <v>TMART</v>
      </c>
      <c r="AE1934" s="2" t="str">
        <f>VLOOKUP($A1934,MA_KH!$A:$Q,MA_KH!P$1,0)</f>
        <v>CÔNG TY CỔ PHẦN T - MARTSTORES</v>
      </c>
    </row>
    <row r="1935" spans="1:31" ht="25.5" hidden="1" customHeight="1" x14ac:dyDescent="0.2">
      <c r="A1935" s="39" t="s">
        <v>21952</v>
      </c>
      <c r="B1935" s="39" t="s">
        <v>4192</v>
      </c>
      <c r="C1935" s="40">
        <v>46013</v>
      </c>
      <c r="D1935" s="39" t="s">
        <v>19885</v>
      </c>
      <c r="E1935" s="40">
        <v>46013</v>
      </c>
      <c r="F1935" s="39">
        <v>85933</v>
      </c>
      <c r="G1935" s="39" t="s">
        <v>19886</v>
      </c>
      <c r="H1935" s="41">
        <v>546726</v>
      </c>
      <c r="I1935" s="42">
        <v>0</v>
      </c>
      <c r="J1935" s="41">
        <v>43738</v>
      </c>
      <c r="K1935" s="41">
        <v>590464</v>
      </c>
      <c r="L1935" s="7" t="s">
        <v>51</v>
      </c>
      <c r="M1935" s="6">
        <v>46066</v>
      </c>
      <c r="O1935" s="35">
        <f>IF(Table1[[#This Row],[Phân loại]]="Tồn đầu kỳ",Table1[[#This Row],[Tổng giá trị]],0)</f>
        <v>590464</v>
      </c>
      <c r="P1935" s="7">
        <f>IF(Table1[[#This Row],[Số còn phải thu ĐK]]&lt;&gt;0,0,IF(Table1[[#This Row],[Phân loại]]="Bán hàng",Table1[[#This Row],[Tổng giá trị]],-Table1[[#This Row],[Tổng giá trị]]))</f>
        <v>0</v>
      </c>
      <c r="Q1935" s="35">
        <f>IF(M1935&lt;&gt;"",IF(O1935&lt;&gt;0,O1935,P1935),0)</f>
        <v>590464</v>
      </c>
      <c r="R1935" s="7">
        <f>Table1[[#This Row],[Số còn phải thu ĐK]]+Table1[[#This Row],[Giá Trị HD sau CK]]-Table1[[#This Row],[Số tiền đã thu]]</f>
        <v>0</v>
      </c>
      <c r="S1935" s="6">
        <f>IF(Table1[[#This Row],[Ngày hóa đơn]]&lt;&gt;"",Table1[[#This Row],[Ngày hóa đơn]],IF(Table1[[#This Row],[Ngày hạch toán]]&lt;&gt;"",Table1[[#This Row],[Ngày hạch toán]],""))</f>
        <v>46013</v>
      </c>
      <c r="T1935" s="7"/>
      <c r="U1935" s="6">
        <f>IF(Table1[[#This Row],[Ngày tính CN]]="","",S1935+T1935)</f>
        <v>46013</v>
      </c>
      <c r="V1935" s="35">
        <f ca="1">IF(Table1[[#This Row],[Hạn thanh toán]]="","",IF((U1935-NOW())&lt;0,0,(U1935-NOW())))</f>
        <v>0</v>
      </c>
      <c r="W1935" s="35"/>
      <c r="X1935" s="35" t="str">
        <f ca="1">IF(OR(U1935="",R1935=0),"",IF((U1935-NOW())&lt;0,-(U1935-NOW()),0))</f>
        <v/>
      </c>
      <c r="Y1935" s="2" t="str">
        <f>IF(R1935=0,"Đã thanh toán",IF(X1935="","",IF(X1935&lt;=0,"Chưa đến hạn thanh toán",IF(X1935&lt;=30,"Nợ quá hạn 30 ngày",IF(X1935&lt;=60,"Nợ quá hạn từ 30 ngày đến 60 ngày",IF(X1935&lt;=90,"Nợ quá hạn từ 60 ngày đến 90 ngày",IF(X1935&lt;=120,"Nợ quá hạn từ 90 ngày đến 120 ngày","Nợ quá hạn hơn 120 ngày có khả năng mất thanh toán")))))))</f>
        <v>Đã thanh toán</v>
      </c>
      <c r="Z1935" s="51">
        <f t="shared" si="437"/>
        <v>46013</v>
      </c>
      <c r="AA1935" s="51">
        <f t="shared" si="438"/>
        <v>46066</v>
      </c>
      <c r="AD1935" s="2" t="str">
        <f>VLOOKUP($A1935,MA_KH!$A:$Q,MA_KH!O$1,0)</f>
        <v>LARIA (FM)</v>
      </c>
      <c r="AE1935" s="2" t="str">
        <f>VLOOKUP($A1935,MA_KH!$A:$Q,MA_KH!P$1,0)</f>
        <v>CÔNG TY TNHH THƯƠNG MẠI LARIA</v>
      </c>
    </row>
    <row r="1936" spans="1:31" ht="25.5" hidden="1" customHeight="1" x14ac:dyDescent="0.2">
      <c r="A1936" s="39" t="s">
        <v>21973</v>
      </c>
      <c r="B1936" s="39" t="s">
        <v>4381</v>
      </c>
      <c r="C1936" s="40">
        <v>46013</v>
      </c>
      <c r="D1936" s="39" t="s">
        <v>19887</v>
      </c>
      <c r="E1936" s="40">
        <v>46013</v>
      </c>
      <c r="F1936" s="39">
        <v>85957</v>
      </c>
      <c r="G1936" s="39" t="s">
        <v>19888</v>
      </c>
      <c r="H1936" s="41">
        <v>614655</v>
      </c>
      <c r="I1936" s="42">
        <v>0</v>
      </c>
      <c r="J1936" s="41">
        <v>49172</v>
      </c>
      <c r="K1936" s="41">
        <v>663827</v>
      </c>
      <c r="L1936" s="7" t="s">
        <v>51</v>
      </c>
      <c r="O1936" s="35">
        <f>IF(Table1[[#This Row],[Phân loại]]="Tồn đầu kỳ",Table1[[#This Row],[Tổng giá trị]],0)</f>
        <v>663827</v>
      </c>
      <c r="P1936" s="7">
        <f>IF(Table1[[#This Row],[Số còn phải thu ĐK]]&lt;&gt;0,0,IF(Table1[[#This Row],[Phân loại]]="Bán hàng",Table1[[#This Row],[Tổng giá trị]],-Table1[[#This Row],[Tổng giá trị]]))</f>
        <v>0</v>
      </c>
      <c r="Q1936" s="35">
        <f>IF(M1936&lt;&gt;"",IF(O1936&lt;&gt;0,O1936,P1936),0)</f>
        <v>0</v>
      </c>
      <c r="R1936" s="7">
        <f>Table1[[#This Row],[Số còn phải thu ĐK]]+Table1[[#This Row],[Giá Trị HD sau CK]]-Table1[[#This Row],[Số tiền đã thu]]</f>
        <v>663827</v>
      </c>
      <c r="S1936" s="6">
        <f>IF(Table1[[#This Row],[Ngày hóa đơn]]&lt;&gt;"",Table1[[#This Row],[Ngày hóa đơn]],IF(Table1[[#This Row],[Ngày hạch toán]]&lt;&gt;"",Table1[[#This Row],[Ngày hạch toán]],""))</f>
        <v>46013</v>
      </c>
      <c r="T1936" s="7"/>
      <c r="U1936" s="6">
        <f>IF(Table1[[#This Row],[Ngày tính CN]]="","",S1936+T1936)</f>
        <v>46013</v>
      </c>
      <c r="V1936" s="35">
        <f ca="1">IF(Table1[[#This Row],[Hạn thanh toán]]="","",IF((U1936-NOW())&lt;0,0,(U1936-NOW())))</f>
        <v>0</v>
      </c>
      <c r="W1936" s="35"/>
      <c r="X1936" s="35">
        <f ca="1">IF(OR(U1936="",R1936=0),"",IF((U1936-NOW())&lt;0,-(U1936-NOW()),0))</f>
        <v>157.49032025462657</v>
      </c>
      <c r="Y1936" s="2" t="str">
        <f ca="1">IF(R1936=0,"Đã thanh toán",IF(X1936="","",IF(X1936&lt;=0,"Chưa đến hạn thanh toán",IF(X1936&lt;=30,"Nợ quá hạn 30 ngày",IF(X1936&lt;=60,"Nợ quá hạn từ 30 ngày đến 60 ngày",IF(X1936&lt;=90,"Nợ quá hạn từ 60 ngày đến 90 ngày",IF(X1936&lt;=120,"Nợ quá hạn từ 90 ngày đến 120 ngày","Nợ quá hạn hơn 120 ngày có khả năng mất thanh toán")))))))</f>
        <v>Nợ quá hạn hơn 120 ngày có khả năng mất thanh toán</v>
      </c>
      <c r="Z1936" s="51">
        <f t="shared" si="437"/>
        <v>46013</v>
      </c>
      <c r="AA1936" s="51" t="str">
        <f t="shared" si="438"/>
        <v/>
      </c>
      <c r="AD1936" s="2" t="str">
        <f>VLOOKUP($A1936,MA_KH!$A:$Q,MA_KH!O$1,0)</f>
        <v>KMARKET</v>
      </c>
      <c r="AE1936" s="2" t="str">
        <f>VLOOKUP($A1936,MA_KH!$A:$Q,MA_KH!P$1,0)</f>
        <v>CÔNG TY TNHH THƯƠNG MẠI K &amp; K TOÀN CẦU</v>
      </c>
    </row>
    <row r="1937" spans="1:31" ht="25.5" hidden="1" customHeight="1" x14ac:dyDescent="0.2">
      <c r="A1937" s="39" t="s">
        <v>21977</v>
      </c>
      <c r="B1937" s="39" t="s">
        <v>4388</v>
      </c>
      <c r="C1937" s="40">
        <v>46017</v>
      </c>
      <c r="D1937" s="39" t="s">
        <v>19889</v>
      </c>
      <c r="E1937" s="40">
        <v>46017</v>
      </c>
      <c r="F1937" s="39">
        <v>87431</v>
      </c>
      <c r="G1937" s="39" t="s">
        <v>19890</v>
      </c>
      <c r="H1937" s="41">
        <v>827788</v>
      </c>
      <c r="I1937" s="42">
        <v>0</v>
      </c>
      <c r="J1937" s="41">
        <v>66223</v>
      </c>
      <c r="K1937" s="41">
        <v>894011</v>
      </c>
      <c r="L1937" s="7" t="s">
        <v>51</v>
      </c>
      <c r="O1937" s="35">
        <f>IF(Table1[[#This Row],[Phân loại]]="Tồn đầu kỳ",Table1[[#This Row],[Tổng giá trị]],0)</f>
        <v>894011</v>
      </c>
      <c r="P1937" s="7">
        <f>IF(Table1[[#This Row],[Số còn phải thu ĐK]]&lt;&gt;0,0,IF(Table1[[#This Row],[Phân loại]]="Bán hàng",Table1[[#This Row],[Tổng giá trị]],-Table1[[#This Row],[Tổng giá trị]]))</f>
        <v>0</v>
      </c>
      <c r="Q1937" s="35">
        <f>IF(M1937&lt;&gt;"",IF(O1937&lt;&gt;0,O1937,P1937),0)</f>
        <v>0</v>
      </c>
      <c r="R1937" s="7">
        <f>Table1[[#This Row],[Số còn phải thu ĐK]]+Table1[[#This Row],[Giá Trị HD sau CK]]-Table1[[#This Row],[Số tiền đã thu]]</f>
        <v>894011</v>
      </c>
      <c r="S1937" s="6">
        <f>IF(Table1[[#This Row],[Ngày hóa đơn]]&lt;&gt;"",Table1[[#This Row],[Ngày hóa đơn]],IF(Table1[[#This Row],[Ngày hạch toán]]&lt;&gt;"",Table1[[#This Row],[Ngày hạch toán]],""))</f>
        <v>46017</v>
      </c>
      <c r="T1937" s="7"/>
      <c r="U1937" s="6">
        <f>IF(Table1[[#This Row],[Ngày tính CN]]="","",S1937+T1937)</f>
        <v>46017</v>
      </c>
      <c r="V1937" s="35">
        <f ca="1">IF(Table1[[#This Row],[Hạn thanh toán]]="","",IF((U1937-NOW())&lt;0,0,(U1937-NOW())))</f>
        <v>0</v>
      </c>
      <c r="W1937" s="35"/>
      <c r="X1937" s="35">
        <f ca="1">IF(OR(U1937="",R1937=0),"",IF((U1937-NOW())&lt;0,-(U1937-NOW()),0))</f>
        <v>153.49032025462657</v>
      </c>
      <c r="Y1937" s="2" t="str">
        <f ca="1">IF(R1937=0,"Đã thanh toán",IF(X1937="","",IF(X1937&lt;=0,"Chưa đến hạn thanh toán",IF(X1937&lt;=30,"Nợ quá hạn 30 ngày",IF(X1937&lt;=60,"Nợ quá hạn từ 30 ngày đến 60 ngày",IF(X1937&lt;=90,"Nợ quá hạn từ 60 ngày đến 90 ngày",IF(X1937&lt;=120,"Nợ quá hạn từ 90 ngày đến 120 ngày","Nợ quá hạn hơn 120 ngày có khả năng mất thanh toán")))))))</f>
        <v>Nợ quá hạn hơn 120 ngày có khả năng mất thanh toán</v>
      </c>
      <c r="Z1937" s="51">
        <f t="shared" si="437"/>
        <v>46017</v>
      </c>
      <c r="AA1937" s="51" t="str">
        <f t="shared" si="438"/>
        <v/>
      </c>
      <c r="AD1937" s="2" t="str">
        <f>VLOOKUP($A1937,MA_KH!$A:$Q,MA_KH!O$1,0)</f>
        <v>KMARKET</v>
      </c>
      <c r="AE1937" s="2" t="str">
        <f>VLOOKUP($A1937,MA_KH!$A:$Q,MA_KH!P$1,0)</f>
        <v>CÔNG TY TNHH THƯƠNG MẠI K &amp; K TOÀN CẦU</v>
      </c>
    </row>
    <row r="1938" spans="1:31" ht="25.5" hidden="1" customHeight="1" x14ac:dyDescent="0.2">
      <c r="A1938" s="39" t="s">
        <v>22112</v>
      </c>
      <c r="B1938" s="39" t="s">
        <v>4438</v>
      </c>
      <c r="C1938" s="40">
        <v>46013</v>
      </c>
      <c r="D1938" s="39" t="s">
        <v>19921</v>
      </c>
      <c r="E1938" s="40">
        <v>46013</v>
      </c>
      <c r="F1938" s="39">
        <v>85947</v>
      </c>
      <c r="G1938" s="39" t="s">
        <v>19922</v>
      </c>
      <c r="H1938" s="41">
        <v>675037</v>
      </c>
      <c r="I1938" s="42">
        <v>0</v>
      </c>
      <c r="J1938" s="41">
        <v>54003</v>
      </c>
      <c r="K1938" s="41">
        <v>729040</v>
      </c>
      <c r="L1938" s="7" t="s">
        <v>51</v>
      </c>
      <c r="M1938" s="6">
        <v>46106</v>
      </c>
      <c r="O1938" s="35">
        <f>IF(Table1[[#This Row],[Phân loại]]="Tồn đầu kỳ",Table1[[#This Row],[Tổng giá trị]],0)</f>
        <v>729040</v>
      </c>
      <c r="P1938" s="7">
        <f>IF(Table1[[#This Row],[Số còn phải thu ĐK]]&lt;&gt;0,0,IF(Table1[[#This Row],[Phân loại]]="Bán hàng",Table1[[#This Row],[Tổng giá trị]],-Table1[[#This Row],[Tổng giá trị]]))</f>
        <v>0</v>
      </c>
      <c r="Q1938" s="35">
        <f t="shared" ref="Q1938:Q1943" si="442">IF(M1938&lt;&gt;"",IF(O1938&lt;&gt;0,O1938,P1938),0)</f>
        <v>729040</v>
      </c>
      <c r="R1938" s="7">
        <f>Table1[[#This Row],[Số còn phải thu ĐK]]+Table1[[#This Row],[Giá Trị HD sau CK]]-Table1[[#This Row],[Số tiền đã thu]]</f>
        <v>0</v>
      </c>
      <c r="S1938" s="6">
        <f>IF(Table1[[#This Row],[Ngày hóa đơn]]&lt;&gt;"",Table1[[#This Row],[Ngày hóa đơn]],IF(Table1[[#This Row],[Ngày hạch toán]]&lt;&gt;"",Table1[[#This Row],[Ngày hạch toán]],""))</f>
        <v>46013</v>
      </c>
      <c r="T1938" s="7"/>
      <c r="U1938" s="6">
        <f>IF(Table1[[#This Row],[Ngày tính CN]]="","",S1938+T1938)</f>
        <v>46013</v>
      </c>
      <c r="V1938" s="35">
        <f ca="1">IF(Table1[[#This Row],[Hạn thanh toán]]="","",IF((U1938-NOW())&lt;0,0,(U1938-NOW())))</f>
        <v>0</v>
      </c>
      <c r="W1938" s="35"/>
      <c r="X1938" s="35" t="str">
        <f t="shared" ref="X1938:X1943" ca="1" si="443">IF(OR(U1938="",R1938=0),"",IF((U1938-NOW())&lt;0,-(U1938-NOW()),0))</f>
        <v/>
      </c>
      <c r="Y1938" s="2" t="str">
        <f t="shared" ref="Y1938:Y1943" si="444">IF(R1938=0,"Đã thanh toán",IF(X1938="","",IF(X1938&lt;=0,"Chưa đến hạn thanh toán",IF(X1938&lt;=30,"Nợ quá hạn 30 ngày",IF(X1938&lt;=60,"Nợ quá hạn từ 30 ngày đến 60 ngày",IF(X1938&lt;=90,"Nợ quá hạn từ 60 ngày đến 90 ngày",IF(X1938&lt;=120,"Nợ quá hạn từ 90 ngày đến 120 ngày","Nợ quá hạn hơn 120 ngày có khả năng mất thanh toán")))))))</f>
        <v>Đã thanh toán</v>
      </c>
      <c r="Z1938" s="51">
        <f t="shared" si="437"/>
        <v>46013</v>
      </c>
      <c r="AA1938" s="51">
        <f t="shared" si="438"/>
        <v>46106</v>
      </c>
      <c r="AD1938" s="2" t="str">
        <f>VLOOKUP($A1938,MA_KH!$A:$Q,MA_KH!O$1,0)</f>
        <v>OKONO</v>
      </c>
      <c r="AE1938" s="2" t="str">
        <f>VLOOKUP($A1938,MA_KH!$A:$Q,MA_KH!P$1,0)</f>
        <v>CÔNG TY TNHH OKONO VIỆT NAM</v>
      </c>
    </row>
    <row r="1939" spans="1:31" ht="25.5" hidden="1" customHeight="1" x14ac:dyDescent="0.2">
      <c r="A1939" s="39" t="s">
        <v>22122</v>
      </c>
      <c r="B1939" s="39" t="s">
        <v>4206</v>
      </c>
      <c r="C1939" s="40">
        <v>46013</v>
      </c>
      <c r="D1939" s="39" t="s">
        <v>19923</v>
      </c>
      <c r="E1939" s="40">
        <v>46013</v>
      </c>
      <c r="F1939" s="39">
        <v>85948</v>
      </c>
      <c r="G1939" s="39" t="s">
        <v>19924</v>
      </c>
      <c r="H1939" s="41">
        <v>1084465</v>
      </c>
      <c r="I1939" s="42">
        <v>0</v>
      </c>
      <c r="J1939" s="41">
        <v>86757</v>
      </c>
      <c r="K1939" s="41">
        <v>1171222</v>
      </c>
      <c r="L1939" s="7" t="s">
        <v>51</v>
      </c>
      <c r="M1939" s="6">
        <v>46106</v>
      </c>
      <c r="O1939" s="35">
        <f>IF(Table1[[#This Row],[Phân loại]]="Tồn đầu kỳ",Table1[[#This Row],[Tổng giá trị]],0)</f>
        <v>1171222</v>
      </c>
      <c r="P1939" s="7">
        <f>IF(Table1[[#This Row],[Số còn phải thu ĐK]]&lt;&gt;0,0,IF(Table1[[#This Row],[Phân loại]]="Bán hàng",Table1[[#This Row],[Tổng giá trị]],-Table1[[#This Row],[Tổng giá trị]]))</f>
        <v>0</v>
      </c>
      <c r="Q1939" s="35">
        <f t="shared" si="442"/>
        <v>1171222</v>
      </c>
      <c r="R1939" s="7">
        <f>Table1[[#This Row],[Số còn phải thu ĐK]]+Table1[[#This Row],[Giá Trị HD sau CK]]-Table1[[#This Row],[Số tiền đã thu]]</f>
        <v>0</v>
      </c>
      <c r="S1939" s="6">
        <f>IF(Table1[[#This Row],[Ngày hóa đơn]]&lt;&gt;"",Table1[[#This Row],[Ngày hóa đơn]],IF(Table1[[#This Row],[Ngày hạch toán]]&lt;&gt;"",Table1[[#This Row],[Ngày hạch toán]],""))</f>
        <v>46013</v>
      </c>
      <c r="T1939" s="7"/>
      <c r="U1939" s="6">
        <f>IF(Table1[[#This Row],[Ngày tính CN]]="","",S1939+T1939)</f>
        <v>46013</v>
      </c>
      <c r="V1939" s="35">
        <f ca="1">IF(Table1[[#This Row],[Hạn thanh toán]]="","",IF((U1939-NOW())&lt;0,0,(U1939-NOW())))</f>
        <v>0</v>
      </c>
      <c r="W1939" s="35"/>
      <c r="X1939" s="35" t="str">
        <f t="shared" ca="1" si="443"/>
        <v/>
      </c>
      <c r="Y1939" s="2" t="str">
        <f t="shared" si="444"/>
        <v>Đã thanh toán</v>
      </c>
      <c r="Z1939" s="51">
        <f t="shared" si="437"/>
        <v>46013</v>
      </c>
      <c r="AA1939" s="51">
        <f t="shared" si="438"/>
        <v>46106</v>
      </c>
      <c r="AD1939" s="2" t="str">
        <f>VLOOKUP($A1939,MA_KH!$A:$Q,MA_KH!O$1,0)</f>
        <v>OKONO</v>
      </c>
      <c r="AE1939" s="2" t="str">
        <f>VLOOKUP($A1939,MA_KH!$A:$Q,MA_KH!P$1,0)</f>
        <v>CÔNG TY TNHH OKONO VIỆT NAM</v>
      </c>
    </row>
    <row r="1940" spans="1:31" ht="25.5" hidden="1" customHeight="1" x14ac:dyDescent="0.2">
      <c r="A1940" s="39" t="s">
        <v>22117</v>
      </c>
      <c r="B1940" s="39" t="s">
        <v>4338</v>
      </c>
      <c r="C1940" s="40">
        <v>46013</v>
      </c>
      <c r="D1940" s="39" t="s">
        <v>19925</v>
      </c>
      <c r="E1940" s="40">
        <v>46013</v>
      </c>
      <c r="F1940" s="39">
        <v>85954</v>
      </c>
      <c r="G1940" s="39" t="s">
        <v>19926</v>
      </c>
      <c r="H1940" s="41">
        <v>1662157</v>
      </c>
      <c r="I1940" s="42">
        <v>0</v>
      </c>
      <c r="J1940" s="41">
        <v>132973</v>
      </c>
      <c r="K1940" s="41">
        <v>1795130</v>
      </c>
      <c r="L1940" s="7" t="s">
        <v>51</v>
      </c>
      <c r="M1940" s="6">
        <v>46106</v>
      </c>
      <c r="O1940" s="35">
        <f>IF(Table1[[#This Row],[Phân loại]]="Tồn đầu kỳ",Table1[[#This Row],[Tổng giá trị]],0)</f>
        <v>1795130</v>
      </c>
      <c r="P1940" s="7">
        <f>IF(Table1[[#This Row],[Số còn phải thu ĐK]]&lt;&gt;0,0,IF(Table1[[#This Row],[Phân loại]]="Bán hàng",Table1[[#This Row],[Tổng giá trị]],-Table1[[#This Row],[Tổng giá trị]]))</f>
        <v>0</v>
      </c>
      <c r="Q1940" s="35">
        <f t="shared" si="442"/>
        <v>1795130</v>
      </c>
      <c r="R1940" s="7">
        <f>Table1[[#This Row],[Số còn phải thu ĐK]]+Table1[[#This Row],[Giá Trị HD sau CK]]-Table1[[#This Row],[Số tiền đã thu]]</f>
        <v>0</v>
      </c>
      <c r="S1940" s="6">
        <f>IF(Table1[[#This Row],[Ngày hóa đơn]]&lt;&gt;"",Table1[[#This Row],[Ngày hóa đơn]],IF(Table1[[#This Row],[Ngày hạch toán]]&lt;&gt;"",Table1[[#This Row],[Ngày hạch toán]],""))</f>
        <v>46013</v>
      </c>
      <c r="T1940" s="7"/>
      <c r="U1940" s="6">
        <f>IF(Table1[[#This Row],[Ngày tính CN]]="","",S1940+T1940)</f>
        <v>46013</v>
      </c>
      <c r="V1940" s="35">
        <f ca="1">IF(Table1[[#This Row],[Hạn thanh toán]]="","",IF((U1940-NOW())&lt;0,0,(U1940-NOW())))</f>
        <v>0</v>
      </c>
      <c r="W1940" s="35"/>
      <c r="X1940" s="35" t="str">
        <f t="shared" ca="1" si="443"/>
        <v/>
      </c>
      <c r="Y1940" s="2" t="str">
        <f t="shared" si="444"/>
        <v>Đã thanh toán</v>
      </c>
      <c r="Z1940" s="51">
        <f t="shared" si="437"/>
        <v>46013</v>
      </c>
      <c r="AA1940" s="51">
        <f t="shared" si="438"/>
        <v>46106</v>
      </c>
      <c r="AD1940" s="2" t="str">
        <f>VLOOKUP($A1940,MA_KH!$A:$Q,MA_KH!O$1,0)</f>
        <v>OKONO</v>
      </c>
      <c r="AE1940" s="2" t="str">
        <f>VLOOKUP($A1940,MA_KH!$A:$Q,MA_KH!P$1,0)</f>
        <v>CÔNG TY TNHH OKONO VIỆT NAM</v>
      </c>
    </row>
    <row r="1941" spans="1:31" ht="25.5" hidden="1" customHeight="1" x14ac:dyDescent="0.2">
      <c r="A1941" s="39" t="s">
        <v>22127</v>
      </c>
      <c r="B1941" s="39" t="s">
        <v>4447</v>
      </c>
      <c r="C1941" s="40">
        <v>46015</v>
      </c>
      <c r="D1941" s="39" t="s">
        <v>19927</v>
      </c>
      <c r="E1941" s="40">
        <v>46015</v>
      </c>
      <c r="F1941" s="39"/>
      <c r="G1941" s="39" t="s">
        <v>19764</v>
      </c>
      <c r="H1941" s="41">
        <v>550556</v>
      </c>
      <c r="I1941" s="42">
        <v>27527</v>
      </c>
      <c r="J1941" s="41">
        <v>41842</v>
      </c>
      <c r="K1941" s="41">
        <v>564871</v>
      </c>
      <c r="L1941" s="7" t="s">
        <v>51</v>
      </c>
      <c r="M1941" s="6">
        <v>46046</v>
      </c>
      <c r="O1941" s="35">
        <f>IF(Table1[[#This Row],[Phân loại]]="Tồn đầu kỳ",Table1[[#This Row],[Tổng giá trị]],0)</f>
        <v>564871</v>
      </c>
      <c r="P1941" s="7">
        <f>IF(Table1[[#This Row],[Số còn phải thu ĐK]]&lt;&gt;0,0,IF(Table1[[#This Row],[Phân loại]]="Bán hàng",Table1[[#This Row],[Tổng giá trị]],-Table1[[#This Row],[Tổng giá trị]]))</f>
        <v>0</v>
      </c>
      <c r="Q1941" s="35">
        <f t="shared" si="442"/>
        <v>564871</v>
      </c>
      <c r="R1941" s="7">
        <f>Table1[[#This Row],[Số còn phải thu ĐK]]+Table1[[#This Row],[Giá Trị HD sau CK]]-Table1[[#This Row],[Số tiền đã thu]]</f>
        <v>0</v>
      </c>
      <c r="S1941" s="6">
        <f>IF(Table1[[#This Row],[Ngày hóa đơn]]&lt;&gt;"",Table1[[#This Row],[Ngày hóa đơn]],IF(Table1[[#This Row],[Ngày hạch toán]]&lt;&gt;"",Table1[[#This Row],[Ngày hạch toán]],""))</f>
        <v>46015</v>
      </c>
      <c r="T1941" s="7"/>
      <c r="U1941" s="6">
        <f>IF(Table1[[#This Row],[Ngày tính CN]]="","",S1941+T1941)</f>
        <v>46015</v>
      </c>
      <c r="V1941" s="35">
        <f ca="1">IF(Table1[[#This Row],[Hạn thanh toán]]="","",IF((U1941-NOW())&lt;0,0,(U1941-NOW())))</f>
        <v>0</v>
      </c>
      <c r="W1941" s="35"/>
      <c r="X1941" s="35" t="str">
        <f t="shared" ca="1" si="443"/>
        <v/>
      </c>
      <c r="Y1941" s="2" t="str">
        <f t="shared" si="444"/>
        <v>Đã thanh toán</v>
      </c>
      <c r="Z1941" s="51">
        <f t="shared" si="437"/>
        <v>46015</v>
      </c>
      <c r="AA1941" s="51">
        <f t="shared" si="438"/>
        <v>46046</v>
      </c>
      <c r="AD1941" s="2" t="str">
        <f>VLOOKUP($A1941,MA_KH!$A:$Q,MA_KH!O$1,0)</f>
        <v>PTMART</v>
      </c>
      <c r="AE1941" s="2" t="str">
        <f>VLOOKUP($A1941,MA_KH!$A:$Q,MA_KH!P$1,0)</f>
        <v>CÔNG TY CỔ PHẦN PT</v>
      </c>
    </row>
    <row r="1942" spans="1:31" ht="25.5" hidden="1" customHeight="1" x14ac:dyDescent="0.2">
      <c r="A1942" s="39" t="s">
        <v>22400</v>
      </c>
      <c r="B1942" s="39" t="s">
        <v>4194</v>
      </c>
      <c r="C1942" s="40">
        <v>46011</v>
      </c>
      <c r="D1942" s="39" t="s">
        <v>19928</v>
      </c>
      <c r="E1942" s="40">
        <v>46011</v>
      </c>
      <c r="F1942" s="39">
        <v>86243</v>
      </c>
      <c r="G1942" s="39" t="s">
        <v>19929</v>
      </c>
      <c r="H1942" s="41">
        <v>3238223</v>
      </c>
      <c r="I1942" s="42">
        <v>0</v>
      </c>
      <c r="J1942" s="41">
        <v>259058</v>
      </c>
      <c r="K1942" s="41">
        <v>3497281</v>
      </c>
      <c r="L1942" s="7" t="s">
        <v>51</v>
      </c>
      <c r="M1942" s="6">
        <v>46049</v>
      </c>
      <c r="O1942" s="35">
        <f>IF(Table1[[#This Row],[Phân loại]]="Tồn đầu kỳ",Table1[[#This Row],[Tổng giá trị]],0)</f>
        <v>3497281</v>
      </c>
      <c r="P1942" s="7">
        <f>IF(Table1[[#This Row],[Số còn phải thu ĐK]]&lt;&gt;0,0,IF(Table1[[#This Row],[Phân loại]]="Bán hàng",Table1[[#This Row],[Tổng giá trị]],-Table1[[#This Row],[Tổng giá trị]]))</f>
        <v>0</v>
      </c>
      <c r="Q1942" s="35">
        <f t="shared" si="442"/>
        <v>3497281</v>
      </c>
      <c r="R1942" s="7">
        <f>Table1[[#This Row],[Số còn phải thu ĐK]]+Table1[[#This Row],[Giá Trị HD sau CK]]-Table1[[#This Row],[Số tiền đã thu]]</f>
        <v>0</v>
      </c>
      <c r="S1942" s="6">
        <f>IF(Table1[[#This Row],[Ngày hóa đơn]]&lt;&gt;"",Table1[[#This Row],[Ngày hóa đơn]],IF(Table1[[#This Row],[Ngày hạch toán]]&lt;&gt;"",Table1[[#This Row],[Ngày hạch toán]],""))</f>
        <v>46011</v>
      </c>
      <c r="T1942" s="7"/>
      <c r="U1942" s="6">
        <f>IF(Table1[[#This Row],[Ngày tính CN]]="","",S1942+T1942)</f>
        <v>46011</v>
      </c>
      <c r="V1942" s="35">
        <f ca="1">IF(Table1[[#This Row],[Hạn thanh toán]]="","",IF((U1942-NOW())&lt;0,0,(U1942-NOW())))</f>
        <v>0</v>
      </c>
      <c r="W1942" s="35"/>
      <c r="X1942" s="35" t="str">
        <f t="shared" ca="1" si="443"/>
        <v/>
      </c>
      <c r="Y1942" s="2" t="str">
        <f t="shared" si="444"/>
        <v>Đã thanh toán</v>
      </c>
      <c r="Z1942" s="51">
        <f t="shared" si="437"/>
        <v>46011</v>
      </c>
      <c r="AA1942" s="51">
        <f t="shared" si="438"/>
        <v>46049</v>
      </c>
      <c r="AD1942" s="2" t="str">
        <f>VLOOKUP($A1942,MA_KH!$A:$Q,MA_KH!O$1,0)</f>
        <v>SEVEN</v>
      </c>
      <c r="AE1942" s="2" t="str">
        <f>VLOOKUP($A1942,MA_KH!$A:$Q,MA_KH!P$1,0)</f>
        <v>CÔNG TY CỔ PHẦN SEVEN SYSTEM VIỆT NAM</v>
      </c>
    </row>
    <row r="1943" spans="1:31" ht="25.5" hidden="1" customHeight="1" x14ac:dyDescent="0.2">
      <c r="A1943" s="39" t="s">
        <v>22400</v>
      </c>
      <c r="B1943" s="39" t="s">
        <v>4194</v>
      </c>
      <c r="C1943" s="40">
        <v>46001</v>
      </c>
      <c r="D1943" s="39" t="s">
        <v>19954</v>
      </c>
      <c r="E1943" s="40">
        <v>46001</v>
      </c>
      <c r="F1943" s="39">
        <v>84321</v>
      </c>
      <c r="G1943" s="39" t="s">
        <v>19955</v>
      </c>
      <c r="H1943" s="41">
        <v>2362468</v>
      </c>
      <c r="I1943" s="42">
        <v>0</v>
      </c>
      <c r="J1943" s="41">
        <v>188997</v>
      </c>
      <c r="K1943" s="41">
        <v>2551465</v>
      </c>
      <c r="L1943" s="7" t="s">
        <v>51</v>
      </c>
      <c r="M1943" s="6">
        <v>46049</v>
      </c>
      <c r="O1943" s="35">
        <f>IF(Table1[[#This Row],[Phân loại]]="Tồn đầu kỳ",Table1[[#This Row],[Tổng giá trị]],0)</f>
        <v>2551465</v>
      </c>
      <c r="P1943" s="7">
        <f>IF(Table1[[#This Row],[Số còn phải thu ĐK]]&lt;&gt;0,0,IF(Table1[[#This Row],[Phân loại]]="Bán hàng",Table1[[#This Row],[Tổng giá trị]],-Table1[[#This Row],[Tổng giá trị]]))</f>
        <v>0</v>
      </c>
      <c r="Q1943" s="35">
        <f t="shared" si="442"/>
        <v>2551465</v>
      </c>
      <c r="R1943" s="7">
        <f>Table1[[#This Row],[Số còn phải thu ĐK]]+Table1[[#This Row],[Giá Trị HD sau CK]]-Table1[[#This Row],[Số tiền đã thu]]</f>
        <v>0</v>
      </c>
      <c r="S1943" s="6">
        <f>IF(Table1[[#This Row],[Ngày hóa đơn]]&lt;&gt;"",Table1[[#This Row],[Ngày hóa đơn]],IF(Table1[[#This Row],[Ngày hạch toán]]&lt;&gt;"",Table1[[#This Row],[Ngày hạch toán]],""))</f>
        <v>46001</v>
      </c>
      <c r="T1943" s="7"/>
      <c r="U1943" s="6">
        <f>IF(Table1[[#This Row],[Ngày tính CN]]="","",S1943+T1943)</f>
        <v>46001</v>
      </c>
      <c r="V1943" s="35">
        <f ca="1">IF(Table1[[#This Row],[Hạn thanh toán]]="","",IF((U1943-NOW())&lt;0,0,(U1943-NOW())))</f>
        <v>0</v>
      </c>
      <c r="W1943" s="35"/>
      <c r="X1943" s="35" t="str">
        <f t="shared" ca="1" si="443"/>
        <v/>
      </c>
      <c r="Y1943" s="2" t="str">
        <f t="shared" si="444"/>
        <v>Đã thanh toán</v>
      </c>
      <c r="Z1943" s="51">
        <f t="shared" si="437"/>
        <v>46001</v>
      </c>
      <c r="AA1943" s="51">
        <f t="shared" si="438"/>
        <v>46049</v>
      </c>
      <c r="AD1943" s="2" t="str">
        <f>VLOOKUP($A1943,MA_KH!$A:$Q,MA_KH!O$1,0)</f>
        <v>SEVEN</v>
      </c>
      <c r="AE1943" s="2" t="str">
        <f>VLOOKUP($A1943,MA_KH!$A:$Q,MA_KH!P$1,0)</f>
        <v>CÔNG TY CỔ PHẦN SEVEN SYSTEM VIỆT NAM</v>
      </c>
    </row>
    <row r="1944" spans="1:31" ht="25.5" hidden="1" customHeight="1" x14ac:dyDescent="0.2">
      <c r="A1944" s="39" t="s">
        <v>22399</v>
      </c>
      <c r="B1944" s="39" t="s">
        <v>4196</v>
      </c>
      <c r="C1944" s="40">
        <v>46001</v>
      </c>
      <c r="D1944" s="39" t="s">
        <v>19956</v>
      </c>
      <c r="E1944" s="40">
        <v>46001</v>
      </c>
      <c r="F1944" s="39">
        <v>84322</v>
      </c>
      <c r="G1944" s="39" t="s">
        <v>19957</v>
      </c>
      <c r="H1944" s="41">
        <v>513824</v>
      </c>
      <c r="I1944" s="42">
        <v>0</v>
      </c>
      <c r="J1944" s="41">
        <v>41106</v>
      </c>
      <c r="K1944" s="41">
        <v>554930</v>
      </c>
      <c r="L1944" s="7" t="s">
        <v>51</v>
      </c>
      <c r="M1944" s="6">
        <v>46049</v>
      </c>
      <c r="O1944" s="35">
        <f>IF(Table1[[#This Row],[Phân loại]]="Tồn đầu kỳ",Table1[[#This Row],[Tổng giá trị]],0)</f>
        <v>554930</v>
      </c>
      <c r="P1944" s="7">
        <f>IF(Table1[[#This Row],[Số còn phải thu ĐK]]&lt;&gt;0,0,IF(Table1[[#This Row],[Phân loại]]="Bán hàng",Table1[[#This Row],[Tổng giá trị]],-Table1[[#This Row],[Tổng giá trị]]))</f>
        <v>0</v>
      </c>
      <c r="Q1944" s="35">
        <f t="shared" ref="Q1944:Q1948" si="445">IF(M1944&lt;&gt;"",IF(O1944&lt;&gt;0,O1944,P1944),0)</f>
        <v>554930</v>
      </c>
      <c r="R1944" s="7">
        <f>Table1[[#This Row],[Số còn phải thu ĐK]]+Table1[[#This Row],[Giá Trị HD sau CK]]-Table1[[#This Row],[Số tiền đã thu]]</f>
        <v>0</v>
      </c>
      <c r="S1944" s="6">
        <f>IF(Table1[[#This Row],[Ngày hóa đơn]]&lt;&gt;"",Table1[[#This Row],[Ngày hóa đơn]],IF(Table1[[#This Row],[Ngày hạch toán]]&lt;&gt;"",Table1[[#This Row],[Ngày hạch toán]],""))</f>
        <v>46001</v>
      </c>
      <c r="T1944" s="7"/>
      <c r="U1944" s="6">
        <f>IF(Table1[[#This Row],[Ngày tính CN]]="","",S1944+T1944)</f>
        <v>46001</v>
      </c>
      <c r="V1944" s="35">
        <f ca="1">IF(Table1[[#This Row],[Hạn thanh toán]]="","",IF((U1944-NOW())&lt;0,0,(U1944-NOW())))</f>
        <v>0</v>
      </c>
      <c r="W1944" s="35"/>
      <c r="X1944" s="35" t="str">
        <f t="shared" ref="X1944:X1948" ca="1" si="446">IF(OR(U1944="",R1944=0),"",IF((U1944-NOW())&lt;0,-(U1944-NOW()),0))</f>
        <v/>
      </c>
      <c r="Y1944" s="2" t="str">
        <f t="shared" ref="Y1944:Y1948" si="447">IF(R1944=0,"Đã thanh toán",IF(X1944="","",IF(X1944&lt;=0,"Chưa đến hạn thanh toán",IF(X1944&lt;=30,"Nợ quá hạn 30 ngày",IF(X1944&lt;=60,"Nợ quá hạn từ 30 ngày đến 60 ngày",IF(X1944&lt;=90,"Nợ quá hạn từ 60 ngày đến 90 ngày",IF(X1944&lt;=120,"Nợ quá hạn từ 90 ngày đến 120 ngày","Nợ quá hạn hơn 120 ngày có khả năng mất thanh toán")))))))</f>
        <v>Đã thanh toán</v>
      </c>
      <c r="Z1944" s="51">
        <f t="shared" si="437"/>
        <v>46001</v>
      </c>
      <c r="AA1944" s="51">
        <f t="shared" si="438"/>
        <v>46049</v>
      </c>
      <c r="AD1944" s="2" t="str">
        <f>VLOOKUP($A1944,MA_KH!$A:$Q,MA_KH!O$1,0)</f>
        <v>SEVEN</v>
      </c>
      <c r="AE1944" s="2" t="str">
        <f>VLOOKUP($A1944,MA_KH!$A:$Q,MA_KH!P$1,0)</f>
        <v>CÔNG TY CỔ PHẦN SEVEN SYSTEM VIỆT NAM</v>
      </c>
    </row>
    <row r="1945" spans="1:31" ht="25.5" hidden="1" customHeight="1" x14ac:dyDescent="0.2">
      <c r="A1945" s="39" t="s">
        <v>22401</v>
      </c>
      <c r="B1945" s="39" t="s">
        <v>4493</v>
      </c>
      <c r="C1945" s="40">
        <v>46002</v>
      </c>
      <c r="D1945" s="39" t="s">
        <v>19958</v>
      </c>
      <c r="E1945" s="40">
        <v>46002</v>
      </c>
      <c r="F1945" s="39">
        <v>84257</v>
      </c>
      <c r="G1945" s="39" t="s">
        <v>19959</v>
      </c>
      <c r="H1945" s="41">
        <v>541748</v>
      </c>
      <c r="I1945" s="42">
        <v>0</v>
      </c>
      <c r="J1945" s="41">
        <v>43340</v>
      </c>
      <c r="K1945" s="41">
        <v>585088</v>
      </c>
      <c r="L1945" s="7" t="s">
        <v>51</v>
      </c>
      <c r="M1945" s="6">
        <v>46049</v>
      </c>
      <c r="O1945" s="35">
        <f>IF(Table1[[#This Row],[Phân loại]]="Tồn đầu kỳ",Table1[[#This Row],[Tổng giá trị]],0)</f>
        <v>585088</v>
      </c>
      <c r="P1945" s="7">
        <f>IF(Table1[[#This Row],[Số còn phải thu ĐK]]&lt;&gt;0,0,IF(Table1[[#This Row],[Phân loại]]="Bán hàng",Table1[[#This Row],[Tổng giá trị]],-Table1[[#This Row],[Tổng giá trị]]))</f>
        <v>0</v>
      </c>
      <c r="Q1945" s="35">
        <f t="shared" ref="Q1945:Q1946" si="448">IF(M1945&lt;&gt;"",IF(O1945&lt;&gt;0,O1945,P1945),0)</f>
        <v>585088</v>
      </c>
      <c r="R1945" s="7">
        <f>Table1[[#This Row],[Số còn phải thu ĐK]]+Table1[[#This Row],[Giá Trị HD sau CK]]-Table1[[#This Row],[Số tiền đã thu]]</f>
        <v>0</v>
      </c>
      <c r="S1945" s="6">
        <f>IF(Table1[[#This Row],[Ngày hóa đơn]]&lt;&gt;"",Table1[[#This Row],[Ngày hóa đơn]],IF(Table1[[#This Row],[Ngày hạch toán]]&lt;&gt;"",Table1[[#This Row],[Ngày hạch toán]],""))</f>
        <v>46002</v>
      </c>
      <c r="T1945" s="7"/>
      <c r="U1945" s="6">
        <f>IF(Table1[[#This Row],[Ngày tính CN]]="","",S1945+T1945)</f>
        <v>46002</v>
      </c>
      <c r="V1945" s="35">
        <f ca="1">IF(Table1[[#This Row],[Hạn thanh toán]]="","",IF((U1945-NOW())&lt;0,0,(U1945-NOW())))</f>
        <v>0</v>
      </c>
      <c r="W1945" s="35"/>
      <c r="X1945" s="35" t="str">
        <f t="shared" ref="X1945:X1946" ca="1" si="449">IF(OR(U1945="",R1945=0),"",IF((U1945-NOW())&lt;0,-(U1945-NOW()),0))</f>
        <v/>
      </c>
      <c r="Y1945" s="2" t="str">
        <f t="shared" ref="Y1945:Y1946" si="450">IF(R1945=0,"Đã thanh toán",IF(X1945="","",IF(X1945&lt;=0,"Chưa đến hạn thanh toán",IF(X1945&lt;=30,"Nợ quá hạn 30 ngày",IF(X1945&lt;=60,"Nợ quá hạn từ 30 ngày đến 60 ngày",IF(X1945&lt;=90,"Nợ quá hạn từ 60 ngày đến 90 ngày",IF(X1945&lt;=120,"Nợ quá hạn từ 90 ngày đến 120 ngày","Nợ quá hạn hơn 120 ngày có khả năng mất thanh toán")))))))</f>
        <v>Đã thanh toán</v>
      </c>
      <c r="Z1945" s="51">
        <f t="shared" si="437"/>
        <v>46002</v>
      </c>
      <c r="AA1945" s="51">
        <f t="shared" si="438"/>
        <v>46049</v>
      </c>
      <c r="AD1945" s="2" t="str">
        <f>VLOOKUP($A1945,MA_KH!$A:$Q,MA_KH!O$1,0)</f>
        <v>SEVEN</v>
      </c>
      <c r="AE1945" s="2" t="str">
        <f>VLOOKUP($A1945,MA_KH!$A:$Q,MA_KH!P$1,0)</f>
        <v>CÔNG TY CỔ PHẦN SEVEN SYSTEM VIỆT NAM</v>
      </c>
    </row>
    <row r="1946" spans="1:31" ht="25.5" hidden="1" customHeight="1" x14ac:dyDescent="0.2">
      <c r="A1946" s="39" t="s">
        <v>22401</v>
      </c>
      <c r="B1946" s="39" t="s">
        <v>4493</v>
      </c>
      <c r="C1946" s="40">
        <v>46006</v>
      </c>
      <c r="D1946" s="39" t="s">
        <v>19960</v>
      </c>
      <c r="E1946" s="40">
        <v>46006</v>
      </c>
      <c r="F1946" s="39">
        <v>86078</v>
      </c>
      <c r="G1946" s="39" t="s">
        <v>19961</v>
      </c>
      <c r="H1946" s="41">
        <v>344286</v>
      </c>
      <c r="I1946" s="42">
        <v>0</v>
      </c>
      <c r="J1946" s="41">
        <v>27543</v>
      </c>
      <c r="K1946" s="41">
        <v>371829</v>
      </c>
      <c r="L1946" s="7" t="s">
        <v>51</v>
      </c>
      <c r="M1946" s="6">
        <v>46049</v>
      </c>
      <c r="O1946" s="35">
        <f>IF(Table1[[#This Row],[Phân loại]]="Tồn đầu kỳ",Table1[[#This Row],[Tổng giá trị]],0)</f>
        <v>371829</v>
      </c>
      <c r="P1946" s="7">
        <f>IF(Table1[[#This Row],[Số còn phải thu ĐK]]&lt;&gt;0,0,IF(Table1[[#This Row],[Phân loại]]="Bán hàng",Table1[[#This Row],[Tổng giá trị]],-Table1[[#This Row],[Tổng giá trị]]))</f>
        <v>0</v>
      </c>
      <c r="Q1946" s="35">
        <f t="shared" si="448"/>
        <v>371829</v>
      </c>
      <c r="R1946" s="7">
        <f>Table1[[#This Row],[Số còn phải thu ĐK]]+Table1[[#This Row],[Giá Trị HD sau CK]]-Table1[[#This Row],[Số tiền đã thu]]</f>
        <v>0</v>
      </c>
      <c r="S1946" s="6">
        <f>IF(Table1[[#This Row],[Ngày hóa đơn]]&lt;&gt;"",Table1[[#This Row],[Ngày hóa đơn]],IF(Table1[[#This Row],[Ngày hạch toán]]&lt;&gt;"",Table1[[#This Row],[Ngày hạch toán]],""))</f>
        <v>46006</v>
      </c>
      <c r="T1946" s="7"/>
      <c r="U1946" s="6">
        <f>IF(Table1[[#This Row],[Ngày tính CN]]="","",S1946+T1946)</f>
        <v>46006</v>
      </c>
      <c r="V1946" s="35">
        <f ca="1">IF(Table1[[#This Row],[Hạn thanh toán]]="","",IF((U1946-NOW())&lt;0,0,(U1946-NOW())))</f>
        <v>0</v>
      </c>
      <c r="W1946" s="35"/>
      <c r="X1946" s="35" t="str">
        <f t="shared" ca="1" si="449"/>
        <v/>
      </c>
      <c r="Y1946" s="2" t="str">
        <f t="shared" si="450"/>
        <v>Đã thanh toán</v>
      </c>
      <c r="Z1946" s="51">
        <f t="shared" si="437"/>
        <v>46006</v>
      </c>
      <c r="AA1946" s="51">
        <f t="shared" si="438"/>
        <v>46049</v>
      </c>
      <c r="AD1946" s="2" t="str">
        <f>VLOOKUP($A1946,MA_KH!$A:$Q,MA_KH!O$1,0)</f>
        <v>SEVEN</v>
      </c>
      <c r="AE1946" s="2" t="str">
        <f>VLOOKUP($A1946,MA_KH!$A:$Q,MA_KH!P$1,0)</f>
        <v>CÔNG TY CỔ PHẦN SEVEN SYSTEM VIỆT NAM</v>
      </c>
    </row>
    <row r="1947" spans="1:31" ht="25.5" hidden="1" customHeight="1" x14ac:dyDescent="0.2">
      <c r="A1947" s="39" t="s">
        <v>22401</v>
      </c>
      <c r="B1947" s="39" t="s">
        <v>4493</v>
      </c>
      <c r="C1947" s="40">
        <v>46008</v>
      </c>
      <c r="D1947" s="39" t="s">
        <v>19962</v>
      </c>
      <c r="E1947" s="40">
        <v>46008</v>
      </c>
      <c r="F1947" s="39">
        <v>86079</v>
      </c>
      <c r="G1947" s="39" t="s">
        <v>19963</v>
      </c>
      <c r="H1947" s="41">
        <v>359171</v>
      </c>
      <c r="I1947" s="42">
        <v>0</v>
      </c>
      <c r="J1947" s="41">
        <v>28734</v>
      </c>
      <c r="K1947" s="41">
        <v>387905</v>
      </c>
      <c r="L1947" s="7" t="s">
        <v>51</v>
      </c>
      <c r="M1947" s="6">
        <v>46049</v>
      </c>
      <c r="O1947" s="35">
        <f>IF(Table1[[#This Row],[Phân loại]]="Tồn đầu kỳ",Table1[[#This Row],[Tổng giá trị]],0)</f>
        <v>387905</v>
      </c>
      <c r="P1947" s="7">
        <f>IF(Table1[[#This Row],[Số còn phải thu ĐK]]&lt;&gt;0,0,IF(Table1[[#This Row],[Phân loại]]="Bán hàng",Table1[[#This Row],[Tổng giá trị]],-Table1[[#This Row],[Tổng giá trị]]))</f>
        <v>0</v>
      </c>
      <c r="Q1947" s="35">
        <f t="shared" si="445"/>
        <v>387905</v>
      </c>
      <c r="R1947" s="7">
        <f>Table1[[#This Row],[Số còn phải thu ĐK]]+Table1[[#This Row],[Giá Trị HD sau CK]]-Table1[[#This Row],[Số tiền đã thu]]</f>
        <v>0</v>
      </c>
      <c r="S1947" s="6">
        <f>IF(Table1[[#This Row],[Ngày hóa đơn]]&lt;&gt;"",Table1[[#This Row],[Ngày hóa đơn]],IF(Table1[[#This Row],[Ngày hạch toán]]&lt;&gt;"",Table1[[#This Row],[Ngày hạch toán]],""))</f>
        <v>46008</v>
      </c>
      <c r="T1947" s="7"/>
      <c r="U1947" s="6">
        <f>IF(Table1[[#This Row],[Ngày tính CN]]="","",S1947+T1947)</f>
        <v>46008</v>
      </c>
      <c r="V1947" s="35">
        <f ca="1">IF(Table1[[#This Row],[Hạn thanh toán]]="","",IF((U1947-NOW())&lt;0,0,(U1947-NOW())))</f>
        <v>0</v>
      </c>
      <c r="W1947" s="35"/>
      <c r="X1947" s="35" t="str">
        <f t="shared" ca="1" si="446"/>
        <v/>
      </c>
      <c r="Y1947" s="2" t="str">
        <f t="shared" si="447"/>
        <v>Đã thanh toán</v>
      </c>
      <c r="Z1947" s="51">
        <f t="shared" si="437"/>
        <v>46008</v>
      </c>
      <c r="AA1947" s="51">
        <f t="shared" si="438"/>
        <v>46049</v>
      </c>
      <c r="AD1947" s="2" t="str">
        <f>VLOOKUP($A1947,MA_KH!$A:$Q,MA_KH!O$1,0)</f>
        <v>SEVEN</v>
      </c>
      <c r="AE1947" s="2" t="str">
        <f>VLOOKUP($A1947,MA_KH!$A:$Q,MA_KH!P$1,0)</f>
        <v>CÔNG TY CỔ PHẦN SEVEN SYSTEM VIỆT NAM</v>
      </c>
    </row>
    <row r="1948" spans="1:31" ht="25.5" hidden="1" customHeight="1" x14ac:dyDescent="0.2">
      <c r="A1948" s="39" t="s">
        <v>22400</v>
      </c>
      <c r="B1948" s="39" t="s">
        <v>4194</v>
      </c>
      <c r="C1948" s="40">
        <v>46008</v>
      </c>
      <c r="D1948" s="39" t="s">
        <v>19964</v>
      </c>
      <c r="E1948" s="40">
        <v>46008</v>
      </c>
      <c r="F1948" s="39">
        <v>86178</v>
      </c>
      <c r="G1948" s="39" t="s">
        <v>19965</v>
      </c>
      <c r="H1948" s="41">
        <v>10272332</v>
      </c>
      <c r="I1948" s="42">
        <v>0</v>
      </c>
      <c r="J1948" s="41">
        <v>821787</v>
      </c>
      <c r="K1948" s="41">
        <v>11094119</v>
      </c>
      <c r="L1948" s="7" t="s">
        <v>51</v>
      </c>
      <c r="M1948" s="6">
        <v>46049</v>
      </c>
      <c r="O1948" s="35">
        <f>IF(Table1[[#This Row],[Phân loại]]="Tồn đầu kỳ",Table1[[#This Row],[Tổng giá trị]],0)</f>
        <v>11094119</v>
      </c>
      <c r="P1948" s="7">
        <f>IF(Table1[[#This Row],[Số còn phải thu ĐK]]&lt;&gt;0,0,IF(Table1[[#This Row],[Phân loại]]="Bán hàng",Table1[[#This Row],[Tổng giá trị]],-Table1[[#This Row],[Tổng giá trị]]))</f>
        <v>0</v>
      </c>
      <c r="Q1948" s="35">
        <f t="shared" si="445"/>
        <v>11094119</v>
      </c>
      <c r="R1948" s="7">
        <f>Table1[[#This Row],[Số còn phải thu ĐK]]+Table1[[#This Row],[Giá Trị HD sau CK]]-Table1[[#This Row],[Số tiền đã thu]]</f>
        <v>0</v>
      </c>
      <c r="S1948" s="6">
        <f>IF(Table1[[#This Row],[Ngày hóa đơn]]&lt;&gt;"",Table1[[#This Row],[Ngày hóa đơn]],IF(Table1[[#This Row],[Ngày hạch toán]]&lt;&gt;"",Table1[[#This Row],[Ngày hạch toán]],""))</f>
        <v>46008</v>
      </c>
      <c r="T1948" s="7"/>
      <c r="U1948" s="6">
        <f>IF(Table1[[#This Row],[Ngày tính CN]]="","",S1948+T1948)</f>
        <v>46008</v>
      </c>
      <c r="V1948" s="35">
        <f ca="1">IF(Table1[[#This Row],[Hạn thanh toán]]="","",IF((U1948-NOW())&lt;0,0,(U1948-NOW())))</f>
        <v>0</v>
      </c>
      <c r="W1948" s="35"/>
      <c r="X1948" s="35" t="str">
        <f t="shared" ca="1" si="446"/>
        <v/>
      </c>
      <c r="Y1948" s="2" t="str">
        <f t="shared" si="447"/>
        <v>Đã thanh toán</v>
      </c>
      <c r="Z1948" s="51">
        <f t="shared" si="437"/>
        <v>46008</v>
      </c>
      <c r="AA1948" s="51">
        <f t="shared" si="438"/>
        <v>46049</v>
      </c>
      <c r="AD1948" s="2" t="str">
        <f>VLOOKUP($A1948,MA_KH!$A:$Q,MA_KH!O$1,0)</f>
        <v>SEVEN</v>
      </c>
      <c r="AE1948" s="2" t="str">
        <f>VLOOKUP($A1948,MA_KH!$A:$Q,MA_KH!P$1,0)</f>
        <v>CÔNG TY CỔ PHẦN SEVEN SYSTEM VIỆT NAM</v>
      </c>
    </row>
    <row r="1949" spans="1:31" ht="25.5" hidden="1" customHeight="1" x14ac:dyDescent="0.2">
      <c r="A1949" s="39" t="s">
        <v>22399</v>
      </c>
      <c r="B1949" s="39" t="s">
        <v>4196</v>
      </c>
      <c r="C1949" s="40">
        <v>46008</v>
      </c>
      <c r="D1949" s="39" t="s">
        <v>19966</v>
      </c>
      <c r="E1949" s="40">
        <v>46008</v>
      </c>
      <c r="F1949" s="39">
        <v>86180</v>
      </c>
      <c r="G1949" s="39" t="s">
        <v>19967</v>
      </c>
      <c r="H1949" s="41">
        <v>660547</v>
      </c>
      <c r="I1949" s="42">
        <v>0</v>
      </c>
      <c r="J1949" s="41">
        <v>52844</v>
      </c>
      <c r="K1949" s="41">
        <v>713391</v>
      </c>
      <c r="L1949" s="7" t="s">
        <v>51</v>
      </c>
      <c r="M1949" s="6">
        <v>46049</v>
      </c>
      <c r="O1949" s="35">
        <f>IF(Table1[[#This Row],[Phân loại]]="Tồn đầu kỳ",Table1[[#This Row],[Tổng giá trị]],0)</f>
        <v>713391</v>
      </c>
      <c r="P1949" s="7">
        <f>IF(Table1[[#This Row],[Số còn phải thu ĐK]]&lt;&gt;0,0,IF(Table1[[#This Row],[Phân loại]]="Bán hàng",Table1[[#This Row],[Tổng giá trị]],-Table1[[#This Row],[Tổng giá trị]]))</f>
        <v>0</v>
      </c>
      <c r="Q1949" s="35">
        <f>IF(M1949&lt;&gt;"",IF(O1949&lt;&gt;0,O1949,P1949),0)</f>
        <v>713391</v>
      </c>
      <c r="R1949" s="7">
        <f>Table1[[#This Row],[Số còn phải thu ĐK]]+Table1[[#This Row],[Giá Trị HD sau CK]]-Table1[[#This Row],[Số tiền đã thu]]</f>
        <v>0</v>
      </c>
      <c r="S1949" s="6">
        <f>IF(Table1[[#This Row],[Ngày hóa đơn]]&lt;&gt;"",Table1[[#This Row],[Ngày hóa đơn]],IF(Table1[[#This Row],[Ngày hạch toán]]&lt;&gt;"",Table1[[#This Row],[Ngày hạch toán]],""))</f>
        <v>46008</v>
      </c>
      <c r="T1949" s="7"/>
      <c r="U1949" s="6">
        <f>IF(Table1[[#This Row],[Ngày tính CN]]="","",S1949+T1949)</f>
        <v>46008</v>
      </c>
      <c r="V1949" s="35">
        <f ca="1">IF(Table1[[#This Row],[Hạn thanh toán]]="","",IF((U1949-NOW())&lt;0,0,(U1949-NOW())))</f>
        <v>0</v>
      </c>
      <c r="W1949" s="35"/>
      <c r="X1949" s="35" t="str">
        <f ca="1">IF(OR(U1949="",R1949=0),"",IF((U1949-NOW())&lt;0,-(U1949-NOW()),0))</f>
        <v/>
      </c>
      <c r="Y1949" s="2" t="str">
        <f>IF(R1949=0,"Đã thanh toán",IF(X1949="","",IF(X1949&lt;=0,"Chưa đến hạn thanh toán",IF(X1949&lt;=30,"Nợ quá hạn 30 ngày",IF(X1949&lt;=60,"Nợ quá hạn từ 30 ngày đến 60 ngày",IF(X1949&lt;=90,"Nợ quá hạn từ 60 ngày đến 90 ngày",IF(X1949&lt;=120,"Nợ quá hạn từ 90 ngày đến 120 ngày","Nợ quá hạn hơn 120 ngày có khả năng mất thanh toán")))))))</f>
        <v>Đã thanh toán</v>
      </c>
      <c r="Z1949" s="51">
        <f t="shared" si="437"/>
        <v>46008</v>
      </c>
      <c r="AA1949" s="51">
        <f t="shared" si="438"/>
        <v>46049</v>
      </c>
      <c r="AD1949" s="2" t="str">
        <f>VLOOKUP($A1949,MA_KH!$A:$Q,MA_KH!O$1,0)</f>
        <v>SEVEN</v>
      </c>
      <c r="AE1949" s="2" t="str">
        <f>VLOOKUP($A1949,MA_KH!$A:$Q,MA_KH!P$1,0)</f>
        <v>CÔNG TY CỔ PHẦN SEVEN SYSTEM VIỆT NAM</v>
      </c>
    </row>
    <row r="1950" spans="1:31" ht="25.5" hidden="1" customHeight="1" x14ac:dyDescent="0.2">
      <c r="A1950" s="39" t="s">
        <v>22401</v>
      </c>
      <c r="B1950" s="39" t="s">
        <v>4493</v>
      </c>
      <c r="C1950" s="40">
        <v>46009</v>
      </c>
      <c r="D1950" s="39" t="s">
        <v>19968</v>
      </c>
      <c r="E1950" s="40">
        <v>46009</v>
      </c>
      <c r="F1950" s="39">
        <v>86081</v>
      </c>
      <c r="G1950" s="39" t="s">
        <v>19969</v>
      </c>
      <c r="H1950" s="41">
        <v>398605</v>
      </c>
      <c r="I1950" s="42">
        <v>0</v>
      </c>
      <c r="J1950" s="41">
        <v>31888</v>
      </c>
      <c r="K1950" s="41">
        <v>430493</v>
      </c>
      <c r="L1950" s="7" t="s">
        <v>51</v>
      </c>
      <c r="M1950" s="6">
        <v>46049</v>
      </c>
      <c r="O1950" s="35">
        <f>IF(Table1[[#This Row],[Phân loại]]="Tồn đầu kỳ",Table1[[#This Row],[Tổng giá trị]],0)</f>
        <v>430493</v>
      </c>
      <c r="P1950" s="7">
        <f>IF(Table1[[#This Row],[Số còn phải thu ĐK]]&lt;&gt;0,0,IF(Table1[[#This Row],[Phân loại]]="Bán hàng",Table1[[#This Row],[Tổng giá trị]],-Table1[[#This Row],[Tổng giá trị]]))</f>
        <v>0</v>
      </c>
      <c r="Q1950" s="35">
        <f>IF(M1950&lt;&gt;"",IF(O1950&lt;&gt;0,O1950,P1950),0)</f>
        <v>430493</v>
      </c>
      <c r="R1950" s="7">
        <f>Table1[[#This Row],[Số còn phải thu ĐK]]+Table1[[#This Row],[Giá Trị HD sau CK]]-Table1[[#This Row],[Số tiền đã thu]]</f>
        <v>0</v>
      </c>
      <c r="S1950" s="6">
        <f>IF(Table1[[#This Row],[Ngày hóa đơn]]&lt;&gt;"",Table1[[#This Row],[Ngày hóa đơn]],IF(Table1[[#This Row],[Ngày hạch toán]]&lt;&gt;"",Table1[[#This Row],[Ngày hạch toán]],""))</f>
        <v>46009</v>
      </c>
      <c r="T1950" s="7"/>
      <c r="U1950" s="6">
        <f>IF(Table1[[#This Row],[Ngày tính CN]]="","",S1950+T1950)</f>
        <v>46009</v>
      </c>
      <c r="V1950" s="35">
        <f ca="1">IF(Table1[[#This Row],[Hạn thanh toán]]="","",IF((U1950-NOW())&lt;0,0,(U1950-NOW())))</f>
        <v>0</v>
      </c>
      <c r="W1950" s="35"/>
      <c r="X1950" s="35" t="str">
        <f ca="1">IF(OR(U1950="",R1950=0),"",IF((U1950-NOW())&lt;0,-(U1950-NOW()),0))</f>
        <v/>
      </c>
      <c r="Y1950" s="2" t="str">
        <f>IF(R1950=0,"Đã thanh toán",IF(X1950="","",IF(X1950&lt;=0,"Chưa đến hạn thanh toán",IF(X1950&lt;=30,"Nợ quá hạn 30 ngày",IF(X1950&lt;=60,"Nợ quá hạn từ 30 ngày đến 60 ngày",IF(X1950&lt;=90,"Nợ quá hạn từ 60 ngày đến 90 ngày",IF(X1950&lt;=120,"Nợ quá hạn từ 90 ngày đến 120 ngày","Nợ quá hạn hơn 120 ngày có khả năng mất thanh toán")))))))</f>
        <v>Đã thanh toán</v>
      </c>
      <c r="Z1950" s="51">
        <f t="shared" si="437"/>
        <v>46009</v>
      </c>
      <c r="AA1950" s="51">
        <f t="shared" si="438"/>
        <v>46049</v>
      </c>
      <c r="AD1950" s="2" t="str">
        <f>VLOOKUP($A1950,MA_KH!$A:$Q,MA_KH!O$1,0)</f>
        <v>SEVEN</v>
      </c>
      <c r="AE1950" s="2" t="str">
        <f>VLOOKUP($A1950,MA_KH!$A:$Q,MA_KH!P$1,0)</f>
        <v>CÔNG TY CỔ PHẦN SEVEN SYSTEM VIỆT NAM</v>
      </c>
    </row>
    <row r="1951" spans="1:31" ht="25.5" hidden="1" customHeight="1" x14ac:dyDescent="0.2">
      <c r="A1951" s="39" t="s">
        <v>22401</v>
      </c>
      <c r="B1951" s="39" t="s">
        <v>4493</v>
      </c>
      <c r="C1951" s="40">
        <v>46010</v>
      </c>
      <c r="D1951" s="39" t="s">
        <v>19970</v>
      </c>
      <c r="E1951" s="40">
        <v>46010</v>
      </c>
      <c r="F1951" s="39">
        <v>86080</v>
      </c>
      <c r="G1951" s="39" t="s">
        <v>19971</v>
      </c>
      <c r="H1951" s="41">
        <v>573810</v>
      </c>
      <c r="I1951" s="42">
        <v>0</v>
      </c>
      <c r="J1951" s="41">
        <v>45905</v>
      </c>
      <c r="K1951" s="41">
        <v>619715</v>
      </c>
      <c r="L1951" s="7" t="s">
        <v>51</v>
      </c>
      <c r="M1951" s="6">
        <v>46049</v>
      </c>
      <c r="O1951" s="35">
        <f>IF(Table1[[#This Row],[Phân loại]]="Tồn đầu kỳ",Table1[[#This Row],[Tổng giá trị]],0)</f>
        <v>619715</v>
      </c>
      <c r="P1951" s="7">
        <f>IF(Table1[[#This Row],[Số còn phải thu ĐK]]&lt;&gt;0,0,IF(Table1[[#This Row],[Phân loại]]="Bán hàng",Table1[[#This Row],[Tổng giá trị]],-Table1[[#This Row],[Tổng giá trị]]))</f>
        <v>0</v>
      </c>
      <c r="Q1951" s="35">
        <f>IF(M1951&lt;&gt;"",IF(O1951&lt;&gt;0,O1951,P1951),0)</f>
        <v>619715</v>
      </c>
      <c r="R1951" s="7">
        <f>Table1[[#This Row],[Số còn phải thu ĐK]]+Table1[[#This Row],[Giá Trị HD sau CK]]-Table1[[#This Row],[Số tiền đã thu]]</f>
        <v>0</v>
      </c>
      <c r="S1951" s="6">
        <f>IF(Table1[[#This Row],[Ngày hóa đơn]]&lt;&gt;"",Table1[[#This Row],[Ngày hóa đơn]],IF(Table1[[#This Row],[Ngày hạch toán]]&lt;&gt;"",Table1[[#This Row],[Ngày hạch toán]],""))</f>
        <v>46010</v>
      </c>
      <c r="T1951" s="7"/>
      <c r="U1951" s="6">
        <f>IF(Table1[[#This Row],[Ngày tính CN]]="","",S1951+T1951)</f>
        <v>46010</v>
      </c>
      <c r="V1951" s="35">
        <f ca="1">IF(Table1[[#This Row],[Hạn thanh toán]]="","",IF((U1951-NOW())&lt;0,0,(U1951-NOW())))</f>
        <v>0</v>
      </c>
      <c r="W1951" s="35"/>
      <c r="X1951" s="35" t="str">
        <f ca="1">IF(OR(U1951="",R1951=0),"",IF((U1951-NOW())&lt;0,-(U1951-NOW()),0))</f>
        <v/>
      </c>
      <c r="Y1951" s="2" t="str">
        <f>IF(R1951=0,"Đã thanh toán",IF(X1951="","",IF(X1951&lt;=0,"Chưa đến hạn thanh toán",IF(X1951&lt;=30,"Nợ quá hạn 30 ngày",IF(X1951&lt;=60,"Nợ quá hạn từ 30 ngày đến 60 ngày",IF(X1951&lt;=90,"Nợ quá hạn từ 60 ngày đến 90 ngày",IF(X1951&lt;=120,"Nợ quá hạn từ 90 ngày đến 120 ngày","Nợ quá hạn hơn 120 ngày có khả năng mất thanh toán")))))))</f>
        <v>Đã thanh toán</v>
      </c>
      <c r="Z1951" s="51">
        <f t="shared" si="437"/>
        <v>46010</v>
      </c>
      <c r="AA1951" s="51">
        <f t="shared" si="438"/>
        <v>46049</v>
      </c>
      <c r="AD1951" s="2" t="str">
        <f>VLOOKUP($A1951,MA_KH!$A:$Q,MA_KH!O$1,0)</f>
        <v>SEVEN</v>
      </c>
      <c r="AE1951" s="2" t="str">
        <f>VLOOKUP($A1951,MA_KH!$A:$Q,MA_KH!P$1,0)</f>
        <v>CÔNG TY CỔ PHẦN SEVEN SYSTEM VIỆT NAM</v>
      </c>
    </row>
    <row r="1952" spans="1:31" ht="25.5" hidden="1" customHeight="1" x14ac:dyDescent="0.2">
      <c r="A1952" s="39" t="s">
        <v>22399</v>
      </c>
      <c r="B1952" s="39" t="s">
        <v>4196</v>
      </c>
      <c r="C1952" s="40">
        <v>46011</v>
      </c>
      <c r="D1952" s="39" t="s">
        <v>19930</v>
      </c>
      <c r="E1952" s="40">
        <v>46011</v>
      </c>
      <c r="F1952" s="39">
        <v>86244</v>
      </c>
      <c r="G1952" s="39" t="s">
        <v>19931</v>
      </c>
      <c r="H1952" s="41">
        <v>81491</v>
      </c>
      <c r="I1952" s="42">
        <v>0</v>
      </c>
      <c r="J1952" s="41">
        <v>6519</v>
      </c>
      <c r="K1952" s="41">
        <v>88010</v>
      </c>
      <c r="L1952" s="7" t="s">
        <v>51</v>
      </c>
      <c r="M1952" s="6">
        <v>46049</v>
      </c>
      <c r="O1952" s="35">
        <f>IF(Table1[[#This Row],[Phân loại]]="Tồn đầu kỳ",Table1[[#This Row],[Tổng giá trị]],0)</f>
        <v>88010</v>
      </c>
      <c r="P1952" s="7">
        <f>IF(Table1[[#This Row],[Số còn phải thu ĐK]]&lt;&gt;0,0,IF(Table1[[#This Row],[Phân loại]]="Bán hàng",Table1[[#This Row],[Tổng giá trị]],-Table1[[#This Row],[Tổng giá trị]]))</f>
        <v>0</v>
      </c>
      <c r="Q1952" s="35">
        <f>IF(M1952&lt;&gt;"",IF(O1952&lt;&gt;0,O1952,P1952),0)</f>
        <v>88010</v>
      </c>
      <c r="R1952" s="7">
        <f>Table1[[#This Row],[Số còn phải thu ĐK]]+Table1[[#This Row],[Giá Trị HD sau CK]]-Table1[[#This Row],[Số tiền đã thu]]</f>
        <v>0</v>
      </c>
      <c r="S1952" s="6">
        <f>IF(Table1[[#This Row],[Ngày hóa đơn]]&lt;&gt;"",Table1[[#This Row],[Ngày hóa đơn]],IF(Table1[[#This Row],[Ngày hạch toán]]&lt;&gt;"",Table1[[#This Row],[Ngày hạch toán]],""))</f>
        <v>46011</v>
      </c>
      <c r="T1952" s="7"/>
      <c r="U1952" s="6">
        <f>IF(Table1[[#This Row],[Ngày tính CN]]="","",S1952+T1952)</f>
        <v>46011</v>
      </c>
      <c r="V1952" s="35">
        <f ca="1">IF(Table1[[#This Row],[Hạn thanh toán]]="","",IF((U1952-NOW())&lt;0,0,(U1952-NOW())))</f>
        <v>0</v>
      </c>
      <c r="W1952" s="35"/>
      <c r="X1952" s="35" t="str">
        <f ca="1">IF(OR(U1952="",R1952=0),"",IF((U1952-NOW())&lt;0,-(U1952-NOW()),0))</f>
        <v/>
      </c>
      <c r="Y1952" s="2" t="str">
        <f>IF(R1952=0,"Đã thanh toán",IF(X1952="","",IF(X1952&lt;=0,"Chưa đến hạn thanh toán",IF(X1952&lt;=30,"Nợ quá hạn 30 ngày",IF(X1952&lt;=60,"Nợ quá hạn từ 30 ngày đến 60 ngày",IF(X1952&lt;=90,"Nợ quá hạn từ 60 ngày đến 90 ngày",IF(X1952&lt;=120,"Nợ quá hạn từ 90 ngày đến 120 ngày","Nợ quá hạn hơn 120 ngày có khả năng mất thanh toán")))))))</f>
        <v>Đã thanh toán</v>
      </c>
      <c r="Z1952" s="51">
        <f t="shared" si="437"/>
        <v>46011</v>
      </c>
      <c r="AA1952" s="51">
        <f t="shared" si="438"/>
        <v>46049</v>
      </c>
      <c r="AD1952" s="2" t="str">
        <f>VLOOKUP($A1952,MA_KH!$A:$Q,MA_KH!O$1,0)</f>
        <v>SEVEN</v>
      </c>
      <c r="AE1952" s="2" t="str">
        <f>VLOOKUP($A1952,MA_KH!$A:$Q,MA_KH!P$1,0)</f>
        <v>CÔNG TY CỔ PHẦN SEVEN SYSTEM VIỆT NAM</v>
      </c>
    </row>
    <row r="1953" spans="1:31" ht="25.5" hidden="1" customHeight="1" x14ac:dyDescent="0.2">
      <c r="A1953" s="39" t="s">
        <v>22524</v>
      </c>
      <c r="B1953" s="39" t="s">
        <v>4098</v>
      </c>
      <c r="C1953" s="40">
        <v>46014</v>
      </c>
      <c r="D1953" s="39" t="s">
        <v>19981</v>
      </c>
      <c r="E1953" s="40">
        <v>46014</v>
      </c>
      <c r="F1953" s="39">
        <v>86074</v>
      </c>
      <c r="G1953" s="39" t="s">
        <v>19982</v>
      </c>
      <c r="H1953" s="41">
        <v>1018078</v>
      </c>
      <c r="I1953" s="42">
        <v>91627</v>
      </c>
      <c r="J1953" s="41">
        <v>74116</v>
      </c>
      <c r="K1953" s="41">
        <v>1000567</v>
      </c>
      <c r="L1953" s="7" t="s">
        <v>51</v>
      </c>
      <c r="M1953" s="6">
        <v>46042</v>
      </c>
      <c r="O1953" s="35">
        <f>IF(Table1[[#This Row],[Phân loại]]="Tồn đầu kỳ",Table1[[#This Row],[Tổng giá trị]],0)</f>
        <v>1000567</v>
      </c>
      <c r="P1953" s="7">
        <f>IF(Table1[[#This Row],[Số còn phải thu ĐK]]&lt;&gt;0,0,IF(Table1[[#This Row],[Phân loại]]="Bán hàng",Table1[[#This Row],[Tổng giá trị]],-Table1[[#This Row],[Tổng giá trị]]))</f>
        <v>0</v>
      </c>
      <c r="Q1953" s="35">
        <f t="shared" ref="Q1953:Q1954" si="451">IF(M1953&lt;&gt;"",IF(O1953&lt;&gt;0,O1953,P1953),0)</f>
        <v>1000567</v>
      </c>
      <c r="R1953" s="7">
        <f>Table1[[#This Row],[Số còn phải thu ĐK]]+Table1[[#This Row],[Giá Trị HD sau CK]]-Table1[[#This Row],[Số tiền đã thu]]</f>
        <v>0</v>
      </c>
      <c r="S1953" s="6">
        <f>IF(Table1[[#This Row],[Ngày hóa đơn]]&lt;&gt;"",Table1[[#This Row],[Ngày hóa đơn]],IF(Table1[[#This Row],[Ngày hạch toán]]&lt;&gt;"",Table1[[#This Row],[Ngày hạch toán]],""))</f>
        <v>46014</v>
      </c>
      <c r="T1953" s="7"/>
      <c r="U1953" s="6">
        <f>IF(Table1[[#This Row],[Ngày tính CN]]="","",S1953+T1953)</f>
        <v>46014</v>
      </c>
      <c r="V1953" s="35">
        <f ca="1">IF(Table1[[#This Row],[Hạn thanh toán]]="","",IF((U1953-NOW())&lt;0,0,(U1953-NOW())))</f>
        <v>0</v>
      </c>
      <c r="W1953" s="35"/>
      <c r="X1953" s="35" t="str">
        <f t="shared" ref="X1953:X1954" ca="1" si="452">IF(OR(U1953="",R1953=0),"",IF((U1953-NOW())&lt;0,-(U1953-NOW()),0))</f>
        <v/>
      </c>
      <c r="Y1953" s="2" t="str">
        <f t="shared" ref="Y1953:Y1954" si="453">IF(R1953=0,"Đã thanh toán",IF(X1953="","",IF(X1953&lt;=0,"Chưa đến hạn thanh toán",IF(X1953&lt;=30,"Nợ quá hạn 30 ngày",IF(X1953&lt;=60,"Nợ quá hạn từ 30 ngày đến 60 ngày",IF(X1953&lt;=90,"Nợ quá hạn từ 60 ngày đến 90 ngày",IF(X1953&lt;=120,"Nợ quá hạn từ 90 ngày đến 120 ngày","Nợ quá hạn hơn 120 ngày có khả năng mất thanh toán")))))))</f>
        <v>Đã thanh toán</v>
      </c>
      <c r="Z1953" s="51">
        <f t="shared" si="437"/>
        <v>46014</v>
      </c>
      <c r="AA1953" s="51">
        <f t="shared" si="438"/>
        <v>46042</v>
      </c>
      <c r="AD1953" s="2" t="str">
        <f>VLOOKUP($A1953,MA_KH!$A:$Q,MA_KH!O$1,0)</f>
        <v>TMART</v>
      </c>
      <c r="AE1953" s="2" t="str">
        <f>VLOOKUP($A1953,MA_KH!$A:$Q,MA_KH!P$1,0)</f>
        <v>CÔNG TY CỔ PHẦN T - MARTSTORES</v>
      </c>
    </row>
    <row r="1954" spans="1:31" ht="25.5" hidden="1" customHeight="1" x14ac:dyDescent="0.2">
      <c r="A1954" s="39" t="s">
        <v>22496</v>
      </c>
      <c r="B1954" s="39" t="s">
        <v>3979</v>
      </c>
      <c r="C1954" s="40">
        <v>46014</v>
      </c>
      <c r="D1954" s="39" t="s">
        <v>19983</v>
      </c>
      <c r="E1954" s="40">
        <v>46014</v>
      </c>
      <c r="F1954" s="39">
        <v>86077</v>
      </c>
      <c r="G1954" s="39" t="s">
        <v>19984</v>
      </c>
      <c r="H1954" s="41">
        <v>2071713</v>
      </c>
      <c r="I1954" s="42">
        <v>186455</v>
      </c>
      <c r="J1954" s="41">
        <v>150821</v>
      </c>
      <c r="K1954" s="41">
        <v>2036079</v>
      </c>
      <c r="L1954" s="7" t="s">
        <v>51</v>
      </c>
      <c r="M1954" s="6">
        <v>46042</v>
      </c>
      <c r="O1954" s="35">
        <f>IF(Table1[[#This Row],[Phân loại]]="Tồn đầu kỳ",Table1[[#This Row],[Tổng giá trị]],0)</f>
        <v>2036079</v>
      </c>
      <c r="P1954" s="7">
        <f>IF(Table1[[#This Row],[Số còn phải thu ĐK]]&lt;&gt;0,0,IF(Table1[[#This Row],[Phân loại]]="Bán hàng",Table1[[#This Row],[Tổng giá trị]],-Table1[[#This Row],[Tổng giá trị]]))</f>
        <v>0</v>
      </c>
      <c r="Q1954" s="35">
        <f t="shared" si="451"/>
        <v>2036079</v>
      </c>
      <c r="R1954" s="7">
        <f>Table1[[#This Row],[Số còn phải thu ĐK]]+Table1[[#This Row],[Giá Trị HD sau CK]]-Table1[[#This Row],[Số tiền đã thu]]</f>
        <v>0</v>
      </c>
      <c r="S1954" s="6">
        <f>IF(Table1[[#This Row],[Ngày hóa đơn]]&lt;&gt;"",Table1[[#This Row],[Ngày hóa đơn]],IF(Table1[[#This Row],[Ngày hạch toán]]&lt;&gt;"",Table1[[#This Row],[Ngày hạch toán]],""))</f>
        <v>46014</v>
      </c>
      <c r="T1954" s="7"/>
      <c r="U1954" s="6">
        <f>IF(Table1[[#This Row],[Ngày tính CN]]="","",S1954+T1954)</f>
        <v>46014</v>
      </c>
      <c r="V1954" s="35">
        <f ca="1">IF(Table1[[#This Row],[Hạn thanh toán]]="","",IF((U1954-NOW())&lt;0,0,(U1954-NOW())))</f>
        <v>0</v>
      </c>
      <c r="W1954" s="35"/>
      <c r="X1954" s="35" t="str">
        <f t="shared" ca="1" si="452"/>
        <v/>
      </c>
      <c r="Y1954" s="2" t="str">
        <f t="shared" si="453"/>
        <v>Đã thanh toán</v>
      </c>
      <c r="Z1954" s="51">
        <f t="shared" si="437"/>
        <v>46014</v>
      </c>
      <c r="AA1954" s="51">
        <f t="shared" si="438"/>
        <v>46042</v>
      </c>
      <c r="AD1954" s="2" t="str">
        <f>VLOOKUP($A1954,MA_KH!$A:$Q,MA_KH!O$1,0)</f>
        <v>TMART</v>
      </c>
      <c r="AE1954" s="2" t="str">
        <f>VLOOKUP($A1954,MA_KH!$A:$Q,MA_KH!P$1,0)</f>
        <v>CÔNG TY CỔ PHẦN T - MARTSTORES</v>
      </c>
    </row>
    <row r="1955" spans="1:31" ht="25.5" hidden="1" customHeight="1" x14ac:dyDescent="0.2">
      <c r="A1955" s="30" t="s">
        <v>22538</v>
      </c>
      <c r="B1955" s="30" t="s">
        <v>4389</v>
      </c>
      <c r="C1955" s="37">
        <v>46016</v>
      </c>
      <c r="D1955" s="30" t="s">
        <v>19985</v>
      </c>
      <c r="E1955" s="37">
        <v>46016</v>
      </c>
      <c r="F1955" s="30">
        <v>87328</v>
      </c>
      <c r="G1955" s="30" t="s">
        <v>19986</v>
      </c>
      <c r="H1955" s="38">
        <v>814032</v>
      </c>
      <c r="I1955" s="34">
        <v>73264</v>
      </c>
      <c r="J1955" s="38">
        <v>59261</v>
      </c>
      <c r="K1955" s="38">
        <v>800029</v>
      </c>
      <c r="L1955" s="7" t="s">
        <v>51</v>
      </c>
      <c r="M1955" s="6">
        <v>46042</v>
      </c>
      <c r="O1955" s="35">
        <f>IF(Table1[[#This Row],[Phân loại]]="Tồn đầu kỳ",Table1[[#This Row],[Tổng giá trị]],0)</f>
        <v>800029</v>
      </c>
      <c r="P1955" s="7">
        <f>IF(Table1[[#This Row],[Số còn phải thu ĐK]]&lt;&gt;0,0,IF(Table1[[#This Row],[Phân loại]]="Bán hàng",Table1[[#This Row],[Tổng giá trị]],-Table1[[#This Row],[Tổng giá trị]]))</f>
        <v>0</v>
      </c>
      <c r="Q1955" s="35">
        <f t="shared" ref="Q1955:Q1956" si="454">IF(M1955&lt;&gt;"",IF(O1955&lt;&gt;0,O1955,P1955),0)</f>
        <v>800029</v>
      </c>
      <c r="R1955" s="7">
        <f>Table1[[#This Row],[Số còn phải thu ĐK]]+Table1[[#This Row],[Giá Trị HD sau CK]]-Table1[[#This Row],[Số tiền đã thu]]</f>
        <v>0</v>
      </c>
      <c r="S1955" s="6">
        <f>IF(Table1[[#This Row],[Ngày hóa đơn]]&lt;&gt;"",Table1[[#This Row],[Ngày hóa đơn]],IF(Table1[[#This Row],[Ngày hạch toán]]&lt;&gt;"",Table1[[#This Row],[Ngày hạch toán]],""))</f>
        <v>46016</v>
      </c>
      <c r="T1955" s="7"/>
      <c r="U1955" s="6">
        <f>IF(Table1[[#This Row],[Ngày tính CN]]="","",S1955+T1955)</f>
        <v>46016</v>
      </c>
      <c r="V1955" s="35">
        <f ca="1">IF(Table1[[#This Row],[Hạn thanh toán]]="","",IF((U1955-NOW())&lt;0,0,(U1955-NOW())))</f>
        <v>0</v>
      </c>
      <c r="W1955" s="35"/>
      <c r="X1955" s="35" t="str">
        <f t="shared" ref="X1955:X1956" ca="1" si="455">IF(OR(U1955="",R1955=0),"",IF((U1955-NOW())&lt;0,-(U1955-NOW()),0))</f>
        <v/>
      </c>
      <c r="Y1955" s="2" t="str">
        <f t="shared" ref="Y1955:Y1956" si="456">IF(R1955=0,"Đã thanh toán",IF(X1955="","",IF(X1955&lt;=0,"Chưa đến hạn thanh toán",IF(X1955&lt;=30,"Nợ quá hạn 30 ngày",IF(X1955&lt;=60,"Nợ quá hạn từ 30 ngày đến 60 ngày",IF(X1955&lt;=90,"Nợ quá hạn từ 60 ngày đến 90 ngày",IF(X1955&lt;=120,"Nợ quá hạn từ 90 ngày đến 120 ngày","Nợ quá hạn hơn 120 ngày có khả năng mất thanh toán")))))))</f>
        <v>Đã thanh toán</v>
      </c>
      <c r="Z1955" s="51">
        <f t="shared" si="437"/>
        <v>46016</v>
      </c>
      <c r="AA1955" s="51">
        <f t="shared" si="438"/>
        <v>46042</v>
      </c>
      <c r="AD1955" s="2" t="str">
        <f>VLOOKUP($A1955,MA_KH!$A:$Q,MA_KH!O$1,0)</f>
        <v>TMART</v>
      </c>
      <c r="AE1955" s="2" t="str">
        <f>VLOOKUP($A1955,MA_KH!$A:$Q,MA_KH!P$1,0)</f>
        <v>CÔNG TY CỔ PHẦN T - MARTSTORES</v>
      </c>
    </row>
    <row r="1956" spans="1:31" ht="25.5" hidden="1" customHeight="1" x14ac:dyDescent="0.2">
      <c r="A1956" s="39" t="s">
        <v>22482</v>
      </c>
      <c r="B1956" s="39" t="s">
        <v>4254</v>
      </c>
      <c r="C1956" s="40">
        <v>46016</v>
      </c>
      <c r="D1956" s="39" t="s">
        <v>19987</v>
      </c>
      <c r="E1956" s="40">
        <v>46016</v>
      </c>
      <c r="F1956" s="39">
        <v>87347</v>
      </c>
      <c r="G1956" s="39" t="s">
        <v>19988</v>
      </c>
      <c r="H1956" s="41">
        <v>1214344</v>
      </c>
      <c r="I1956" s="42">
        <v>109291</v>
      </c>
      <c r="J1956" s="41">
        <v>88404</v>
      </c>
      <c r="K1956" s="41">
        <v>1193457</v>
      </c>
      <c r="L1956" s="7" t="s">
        <v>51</v>
      </c>
      <c r="M1956" s="6">
        <v>46042</v>
      </c>
      <c r="O1956" s="35">
        <f>IF(Table1[[#This Row],[Phân loại]]="Tồn đầu kỳ",Table1[[#This Row],[Tổng giá trị]],0)</f>
        <v>1193457</v>
      </c>
      <c r="P1956" s="7">
        <f>IF(Table1[[#This Row],[Số còn phải thu ĐK]]&lt;&gt;0,0,IF(Table1[[#This Row],[Phân loại]]="Bán hàng",Table1[[#This Row],[Tổng giá trị]],-Table1[[#This Row],[Tổng giá trị]]))</f>
        <v>0</v>
      </c>
      <c r="Q1956" s="35">
        <f t="shared" si="454"/>
        <v>1193457</v>
      </c>
      <c r="R1956" s="7">
        <f>Table1[[#This Row],[Số còn phải thu ĐK]]+Table1[[#This Row],[Giá Trị HD sau CK]]-Table1[[#This Row],[Số tiền đã thu]]</f>
        <v>0</v>
      </c>
      <c r="S1956" s="6">
        <f>IF(Table1[[#This Row],[Ngày hóa đơn]]&lt;&gt;"",Table1[[#This Row],[Ngày hóa đơn]],IF(Table1[[#This Row],[Ngày hạch toán]]&lt;&gt;"",Table1[[#This Row],[Ngày hạch toán]],""))</f>
        <v>46016</v>
      </c>
      <c r="T1956" s="7"/>
      <c r="U1956" s="6">
        <f>IF(Table1[[#This Row],[Ngày tính CN]]="","",S1956+T1956)</f>
        <v>46016</v>
      </c>
      <c r="V1956" s="35">
        <f ca="1">IF(Table1[[#This Row],[Hạn thanh toán]]="","",IF((U1956-NOW())&lt;0,0,(U1956-NOW())))</f>
        <v>0</v>
      </c>
      <c r="W1956" s="35"/>
      <c r="X1956" s="35" t="str">
        <f t="shared" ca="1" si="455"/>
        <v/>
      </c>
      <c r="Y1956" s="2" t="str">
        <f t="shared" si="456"/>
        <v>Đã thanh toán</v>
      </c>
      <c r="Z1956" s="51">
        <f t="shared" si="437"/>
        <v>46016</v>
      </c>
      <c r="AA1956" s="51">
        <f t="shared" si="438"/>
        <v>46042</v>
      </c>
      <c r="AD1956" s="2" t="str">
        <f>VLOOKUP($A1956,MA_KH!$A:$Q,MA_KH!O$1,0)</f>
        <v>TMART</v>
      </c>
      <c r="AE1956" s="2" t="str">
        <f>VLOOKUP($A1956,MA_KH!$A:$Q,MA_KH!P$1,0)</f>
        <v>CÔNG TY CỔ PHẦN T - MARTSTORES</v>
      </c>
    </row>
    <row r="1957" spans="1:31" ht="25.5" hidden="1" customHeight="1" x14ac:dyDescent="0.2">
      <c r="A1957" s="30" t="s">
        <v>22475</v>
      </c>
      <c r="B1957" s="30" t="s">
        <v>4253</v>
      </c>
      <c r="C1957" s="37">
        <v>46016</v>
      </c>
      <c r="D1957" s="30" t="s">
        <v>19989</v>
      </c>
      <c r="E1957" s="37">
        <v>46016</v>
      </c>
      <c r="F1957" s="30">
        <v>87309</v>
      </c>
      <c r="G1957" s="30" t="s">
        <v>19990</v>
      </c>
      <c r="H1957" s="38">
        <v>705828</v>
      </c>
      <c r="I1957" s="34">
        <v>63525</v>
      </c>
      <c r="J1957" s="38">
        <v>51384</v>
      </c>
      <c r="K1957" s="38">
        <v>693687</v>
      </c>
      <c r="L1957" s="7" t="s">
        <v>51</v>
      </c>
      <c r="M1957" s="6">
        <v>46042</v>
      </c>
      <c r="O1957" s="35">
        <f>IF(Table1[[#This Row],[Phân loại]]="Tồn đầu kỳ",Table1[[#This Row],[Tổng giá trị]],0)</f>
        <v>693687</v>
      </c>
      <c r="P1957" s="7">
        <f>IF(Table1[[#This Row],[Số còn phải thu ĐK]]&lt;&gt;0,0,IF(Table1[[#This Row],[Phân loại]]="Bán hàng",Table1[[#This Row],[Tổng giá trị]],-Table1[[#This Row],[Tổng giá trị]]))</f>
        <v>0</v>
      </c>
      <c r="Q1957" s="35">
        <f t="shared" ref="Q1957:Q1961" si="457">IF(M1957&lt;&gt;"",IF(O1957&lt;&gt;0,O1957,P1957),0)</f>
        <v>693687</v>
      </c>
      <c r="R1957" s="7">
        <f>Table1[[#This Row],[Số còn phải thu ĐK]]+Table1[[#This Row],[Giá Trị HD sau CK]]-Table1[[#This Row],[Số tiền đã thu]]</f>
        <v>0</v>
      </c>
      <c r="S1957" s="6">
        <f>IF(Table1[[#This Row],[Ngày hóa đơn]]&lt;&gt;"",Table1[[#This Row],[Ngày hóa đơn]],IF(Table1[[#This Row],[Ngày hạch toán]]&lt;&gt;"",Table1[[#This Row],[Ngày hạch toán]],""))</f>
        <v>46016</v>
      </c>
      <c r="T1957" s="7"/>
      <c r="U1957" s="6">
        <f>IF(Table1[[#This Row],[Ngày tính CN]]="","",S1957+T1957)</f>
        <v>46016</v>
      </c>
      <c r="V1957" s="35">
        <f ca="1">IF(Table1[[#This Row],[Hạn thanh toán]]="","",IF((U1957-NOW())&lt;0,0,(U1957-NOW())))</f>
        <v>0</v>
      </c>
      <c r="W1957" s="35"/>
      <c r="X1957" s="35" t="str">
        <f t="shared" ref="X1957:X1961" ca="1" si="458">IF(OR(U1957="",R1957=0),"",IF((U1957-NOW())&lt;0,-(U1957-NOW()),0))</f>
        <v/>
      </c>
      <c r="Y1957" s="2" t="str">
        <f t="shared" ref="Y1957:Y1961" si="459">IF(R1957=0,"Đã thanh toán",IF(X1957="","",IF(X1957&lt;=0,"Chưa đến hạn thanh toán",IF(X1957&lt;=30,"Nợ quá hạn 30 ngày",IF(X1957&lt;=60,"Nợ quá hạn từ 30 ngày đến 60 ngày",IF(X1957&lt;=90,"Nợ quá hạn từ 60 ngày đến 90 ngày",IF(X1957&lt;=120,"Nợ quá hạn từ 90 ngày đến 120 ngày","Nợ quá hạn hơn 120 ngày có khả năng mất thanh toán")))))))</f>
        <v>Đã thanh toán</v>
      </c>
      <c r="Z1957" s="51">
        <f t="shared" si="437"/>
        <v>46016</v>
      </c>
      <c r="AA1957" s="51">
        <f t="shared" si="438"/>
        <v>46042</v>
      </c>
      <c r="AD1957" s="2" t="str">
        <f>VLOOKUP($A1957,MA_KH!$A:$Q,MA_KH!O$1,0)</f>
        <v>TMART</v>
      </c>
      <c r="AE1957" s="2" t="str">
        <f>VLOOKUP($A1957,MA_KH!$A:$Q,MA_KH!P$1,0)</f>
        <v>CÔNG TY CỔ PHẦN T - MARTSTORES</v>
      </c>
    </row>
    <row r="1958" spans="1:31" ht="25.5" hidden="1" customHeight="1" x14ac:dyDescent="0.2">
      <c r="A1958" s="30" t="s">
        <v>22524</v>
      </c>
      <c r="B1958" s="30" t="s">
        <v>4098</v>
      </c>
      <c r="C1958" s="37">
        <v>46016</v>
      </c>
      <c r="D1958" s="30" t="s">
        <v>19991</v>
      </c>
      <c r="E1958" s="37">
        <v>46016</v>
      </c>
      <c r="F1958" s="30">
        <v>87348</v>
      </c>
      <c r="G1958" s="30" t="s">
        <v>19992</v>
      </c>
      <c r="H1958" s="38">
        <v>842251</v>
      </c>
      <c r="I1958" s="34">
        <v>75803</v>
      </c>
      <c r="J1958" s="38">
        <v>61316</v>
      </c>
      <c r="K1958" s="38">
        <v>827764</v>
      </c>
      <c r="L1958" s="7" t="s">
        <v>51</v>
      </c>
      <c r="M1958" s="6">
        <v>46042</v>
      </c>
      <c r="O1958" s="35">
        <f>IF(Table1[[#This Row],[Phân loại]]="Tồn đầu kỳ",Table1[[#This Row],[Tổng giá trị]],0)</f>
        <v>827764</v>
      </c>
      <c r="P1958" s="7">
        <f>IF(Table1[[#This Row],[Số còn phải thu ĐK]]&lt;&gt;0,0,IF(Table1[[#This Row],[Phân loại]]="Bán hàng",Table1[[#This Row],[Tổng giá trị]],-Table1[[#This Row],[Tổng giá trị]]))</f>
        <v>0</v>
      </c>
      <c r="Q1958" s="35">
        <f t="shared" si="457"/>
        <v>827764</v>
      </c>
      <c r="R1958" s="7">
        <f>Table1[[#This Row],[Số còn phải thu ĐK]]+Table1[[#This Row],[Giá Trị HD sau CK]]-Table1[[#This Row],[Số tiền đã thu]]</f>
        <v>0</v>
      </c>
      <c r="S1958" s="6">
        <f>IF(Table1[[#This Row],[Ngày hóa đơn]]&lt;&gt;"",Table1[[#This Row],[Ngày hóa đơn]],IF(Table1[[#This Row],[Ngày hạch toán]]&lt;&gt;"",Table1[[#This Row],[Ngày hạch toán]],""))</f>
        <v>46016</v>
      </c>
      <c r="T1958" s="7"/>
      <c r="U1958" s="6">
        <f>IF(Table1[[#This Row],[Ngày tính CN]]="","",S1958+T1958)</f>
        <v>46016</v>
      </c>
      <c r="V1958" s="35">
        <f ca="1">IF(Table1[[#This Row],[Hạn thanh toán]]="","",IF((U1958-NOW())&lt;0,0,(U1958-NOW())))</f>
        <v>0</v>
      </c>
      <c r="W1958" s="35"/>
      <c r="X1958" s="35" t="str">
        <f t="shared" ca="1" si="458"/>
        <v/>
      </c>
      <c r="Y1958" s="2" t="str">
        <f t="shared" si="459"/>
        <v>Đã thanh toán</v>
      </c>
      <c r="Z1958" s="51">
        <f t="shared" si="437"/>
        <v>46016</v>
      </c>
      <c r="AA1958" s="51">
        <f t="shared" si="438"/>
        <v>46042</v>
      </c>
      <c r="AD1958" s="2" t="str">
        <f>VLOOKUP($A1958,MA_KH!$A:$Q,MA_KH!O$1,0)</f>
        <v>TMART</v>
      </c>
      <c r="AE1958" s="2" t="str">
        <f>VLOOKUP($A1958,MA_KH!$A:$Q,MA_KH!P$1,0)</f>
        <v>CÔNG TY CỔ PHẦN T - MARTSTORES</v>
      </c>
    </row>
    <row r="1959" spans="1:31" ht="25.5" hidden="1" customHeight="1" x14ac:dyDescent="0.2">
      <c r="A1959" s="30" t="s">
        <v>22498</v>
      </c>
      <c r="B1959" s="30" t="s">
        <v>4101</v>
      </c>
      <c r="C1959" s="37">
        <v>46016</v>
      </c>
      <c r="D1959" s="30" t="s">
        <v>19993</v>
      </c>
      <c r="E1959" s="37">
        <v>46016</v>
      </c>
      <c r="F1959" s="30">
        <v>87321</v>
      </c>
      <c r="G1959" s="30" t="s">
        <v>19994</v>
      </c>
      <c r="H1959" s="38">
        <v>991062</v>
      </c>
      <c r="I1959" s="34">
        <v>89197</v>
      </c>
      <c r="J1959" s="38">
        <v>72149</v>
      </c>
      <c r="K1959" s="38">
        <v>974014</v>
      </c>
      <c r="L1959" s="7" t="s">
        <v>51</v>
      </c>
      <c r="M1959" s="6">
        <v>46042</v>
      </c>
      <c r="O1959" s="35">
        <f>IF(Table1[[#This Row],[Phân loại]]="Tồn đầu kỳ",Table1[[#This Row],[Tổng giá trị]],0)</f>
        <v>974014</v>
      </c>
      <c r="P1959" s="7">
        <f>IF(Table1[[#This Row],[Số còn phải thu ĐK]]&lt;&gt;0,0,IF(Table1[[#This Row],[Phân loại]]="Bán hàng",Table1[[#This Row],[Tổng giá trị]],-Table1[[#This Row],[Tổng giá trị]]))</f>
        <v>0</v>
      </c>
      <c r="Q1959" s="35">
        <f t="shared" si="457"/>
        <v>974014</v>
      </c>
      <c r="R1959" s="7">
        <f>Table1[[#This Row],[Số còn phải thu ĐK]]+Table1[[#This Row],[Giá Trị HD sau CK]]-Table1[[#This Row],[Số tiền đã thu]]</f>
        <v>0</v>
      </c>
      <c r="S1959" s="6">
        <f>IF(Table1[[#This Row],[Ngày hóa đơn]]&lt;&gt;"",Table1[[#This Row],[Ngày hóa đơn]],IF(Table1[[#This Row],[Ngày hạch toán]]&lt;&gt;"",Table1[[#This Row],[Ngày hạch toán]],""))</f>
        <v>46016</v>
      </c>
      <c r="T1959" s="7"/>
      <c r="U1959" s="6">
        <f>IF(Table1[[#This Row],[Ngày tính CN]]="","",S1959+T1959)</f>
        <v>46016</v>
      </c>
      <c r="V1959" s="35">
        <f ca="1">IF(Table1[[#This Row],[Hạn thanh toán]]="","",IF((U1959-NOW())&lt;0,0,(U1959-NOW())))</f>
        <v>0</v>
      </c>
      <c r="W1959" s="35"/>
      <c r="X1959" s="35" t="str">
        <f t="shared" ca="1" si="458"/>
        <v/>
      </c>
      <c r="Y1959" s="2" t="str">
        <f t="shared" si="459"/>
        <v>Đã thanh toán</v>
      </c>
      <c r="Z1959" s="51">
        <f t="shared" si="437"/>
        <v>46016</v>
      </c>
      <c r="AA1959" s="51">
        <f t="shared" si="438"/>
        <v>46042</v>
      </c>
      <c r="AD1959" s="2" t="str">
        <f>VLOOKUP($A1959,MA_KH!$A:$Q,MA_KH!O$1,0)</f>
        <v>TMART</v>
      </c>
      <c r="AE1959" s="2" t="str">
        <f>VLOOKUP($A1959,MA_KH!$A:$Q,MA_KH!P$1,0)</f>
        <v>CÔNG TY CỔ PHẦN T - MARTSTORES</v>
      </c>
    </row>
    <row r="1960" spans="1:31" ht="25.5" hidden="1" customHeight="1" x14ac:dyDescent="0.2">
      <c r="A1960" s="30" t="s">
        <v>22511</v>
      </c>
      <c r="B1960" s="30" t="s">
        <v>4252</v>
      </c>
      <c r="C1960" s="37">
        <v>46016</v>
      </c>
      <c r="D1960" s="30" t="s">
        <v>19995</v>
      </c>
      <c r="E1960" s="37">
        <v>46016</v>
      </c>
      <c r="F1960" s="30">
        <v>87312</v>
      </c>
      <c r="G1960" s="30" t="s">
        <v>19996</v>
      </c>
      <c r="H1960" s="38">
        <v>992931</v>
      </c>
      <c r="I1960" s="34">
        <v>89365</v>
      </c>
      <c r="J1960" s="38">
        <v>72285</v>
      </c>
      <c r="K1960" s="38">
        <v>975851</v>
      </c>
      <c r="L1960" s="7" t="s">
        <v>51</v>
      </c>
      <c r="M1960" s="6">
        <v>46042</v>
      </c>
      <c r="O1960" s="35">
        <f>IF(Table1[[#This Row],[Phân loại]]="Tồn đầu kỳ",Table1[[#This Row],[Tổng giá trị]],0)</f>
        <v>975851</v>
      </c>
      <c r="P1960" s="7">
        <f>IF(Table1[[#This Row],[Số còn phải thu ĐK]]&lt;&gt;0,0,IF(Table1[[#This Row],[Phân loại]]="Bán hàng",Table1[[#This Row],[Tổng giá trị]],-Table1[[#This Row],[Tổng giá trị]]))</f>
        <v>0</v>
      </c>
      <c r="Q1960" s="35">
        <f t="shared" si="457"/>
        <v>975851</v>
      </c>
      <c r="R1960" s="7">
        <f>Table1[[#This Row],[Số còn phải thu ĐK]]+Table1[[#This Row],[Giá Trị HD sau CK]]-Table1[[#This Row],[Số tiền đã thu]]</f>
        <v>0</v>
      </c>
      <c r="S1960" s="6">
        <f>IF(Table1[[#This Row],[Ngày hóa đơn]]&lt;&gt;"",Table1[[#This Row],[Ngày hóa đơn]],IF(Table1[[#This Row],[Ngày hạch toán]]&lt;&gt;"",Table1[[#This Row],[Ngày hạch toán]],""))</f>
        <v>46016</v>
      </c>
      <c r="T1960" s="7"/>
      <c r="U1960" s="6">
        <f>IF(Table1[[#This Row],[Ngày tính CN]]="","",S1960+T1960)</f>
        <v>46016</v>
      </c>
      <c r="V1960" s="35">
        <f ca="1">IF(Table1[[#This Row],[Hạn thanh toán]]="","",IF((U1960-NOW())&lt;0,0,(U1960-NOW())))</f>
        <v>0</v>
      </c>
      <c r="W1960" s="35"/>
      <c r="X1960" s="35" t="str">
        <f t="shared" ca="1" si="458"/>
        <v/>
      </c>
      <c r="Y1960" s="2" t="str">
        <f t="shared" si="459"/>
        <v>Đã thanh toán</v>
      </c>
      <c r="Z1960" s="51">
        <f t="shared" si="437"/>
        <v>46016</v>
      </c>
      <c r="AA1960" s="51">
        <f t="shared" si="438"/>
        <v>46042</v>
      </c>
      <c r="AD1960" s="2" t="str">
        <f>VLOOKUP($A1960,MA_KH!$A:$Q,MA_KH!O$1,0)</f>
        <v>TMART</v>
      </c>
      <c r="AE1960" s="2" t="str">
        <f>VLOOKUP($A1960,MA_KH!$A:$Q,MA_KH!P$1,0)</f>
        <v>CÔNG TY CỔ PHẦN T - MARTSTORES</v>
      </c>
    </row>
    <row r="1961" spans="1:31" ht="25.5" hidden="1" customHeight="1" x14ac:dyDescent="0.2">
      <c r="A1961" s="39" t="s">
        <v>22476</v>
      </c>
      <c r="B1961" s="39" t="s">
        <v>4211</v>
      </c>
      <c r="C1961" s="40">
        <v>46016</v>
      </c>
      <c r="D1961" s="39" t="s">
        <v>19997</v>
      </c>
      <c r="E1961" s="40">
        <v>46016</v>
      </c>
      <c r="F1961" s="39">
        <v>87329</v>
      </c>
      <c r="G1961" s="39" t="s">
        <v>19998</v>
      </c>
      <c r="H1961" s="41">
        <v>891546</v>
      </c>
      <c r="I1961" s="42">
        <v>80240</v>
      </c>
      <c r="J1961" s="41">
        <v>64904</v>
      </c>
      <c r="K1961" s="41">
        <v>876210</v>
      </c>
      <c r="L1961" s="7" t="s">
        <v>51</v>
      </c>
      <c r="M1961" s="6">
        <v>46042</v>
      </c>
      <c r="O1961" s="35">
        <f>IF(Table1[[#This Row],[Phân loại]]="Tồn đầu kỳ",Table1[[#This Row],[Tổng giá trị]],0)</f>
        <v>876210</v>
      </c>
      <c r="P1961" s="7">
        <f>IF(Table1[[#This Row],[Số còn phải thu ĐK]]&lt;&gt;0,0,IF(Table1[[#This Row],[Phân loại]]="Bán hàng",Table1[[#This Row],[Tổng giá trị]],-Table1[[#This Row],[Tổng giá trị]]))</f>
        <v>0</v>
      </c>
      <c r="Q1961" s="35">
        <f t="shared" si="457"/>
        <v>876210</v>
      </c>
      <c r="R1961" s="7">
        <f>Table1[[#This Row],[Số còn phải thu ĐK]]+Table1[[#This Row],[Giá Trị HD sau CK]]-Table1[[#This Row],[Số tiền đã thu]]</f>
        <v>0</v>
      </c>
      <c r="S1961" s="6">
        <f>IF(Table1[[#This Row],[Ngày hóa đơn]]&lt;&gt;"",Table1[[#This Row],[Ngày hóa đơn]],IF(Table1[[#This Row],[Ngày hạch toán]]&lt;&gt;"",Table1[[#This Row],[Ngày hạch toán]],""))</f>
        <v>46016</v>
      </c>
      <c r="T1961" s="7"/>
      <c r="U1961" s="6">
        <f>IF(Table1[[#This Row],[Ngày tính CN]]="","",S1961+T1961)</f>
        <v>46016</v>
      </c>
      <c r="V1961" s="35">
        <f ca="1">IF(Table1[[#This Row],[Hạn thanh toán]]="","",IF((U1961-NOW())&lt;0,0,(U1961-NOW())))</f>
        <v>0</v>
      </c>
      <c r="W1961" s="35"/>
      <c r="X1961" s="35" t="str">
        <f t="shared" ca="1" si="458"/>
        <v/>
      </c>
      <c r="Y1961" s="2" t="str">
        <f t="shared" si="459"/>
        <v>Đã thanh toán</v>
      </c>
      <c r="Z1961" s="51">
        <f t="shared" si="437"/>
        <v>46016</v>
      </c>
      <c r="AA1961" s="51">
        <f t="shared" si="438"/>
        <v>46042</v>
      </c>
      <c r="AD1961" s="2" t="str">
        <f>VLOOKUP($A1961,MA_KH!$A:$Q,MA_KH!O$1,0)</f>
        <v>TMART</v>
      </c>
      <c r="AE1961" s="2" t="str">
        <f>VLOOKUP($A1961,MA_KH!$A:$Q,MA_KH!P$1,0)</f>
        <v>CÔNG TY CỔ PHẦN T - MARTSTORES</v>
      </c>
    </row>
    <row r="1962" spans="1:31" ht="25.5" hidden="1" customHeight="1" x14ac:dyDescent="0.2">
      <c r="A1962" s="39" t="s">
        <v>22466</v>
      </c>
      <c r="B1962" s="39" t="s">
        <v>4257</v>
      </c>
      <c r="C1962" s="40">
        <v>46016</v>
      </c>
      <c r="D1962" s="39" t="s">
        <v>19999</v>
      </c>
      <c r="E1962" s="40">
        <v>46016</v>
      </c>
      <c r="F1962" s="39">
        <v>87327</v>
      </c>
      <c r="G1962" s="39" t="s">
        <v>20000</v>
      </c>
      <c r="H1962" s="41">
        <v>811426</v>
      </c>
      <c r="I1962" s="42">
        <v>73028</v>
      </c>
      <c r="J1962" s="41">
        <v>59072</v>
      </c>
      <c r="K1962" s="41">
        <v>797470</v>
      </c>
      <c r="L1962" s="7" t="s">
        <v>51</v>
      </c>
      <c r="M1962" s="6">
        <v>46042</v>
      </c>
      <c r="O1962" s="35">
        <f>IF(Table1[[#This Row],[Phân loại]]="Tồn đầu kỳ",Table1[[#This Row],[Tổng giá trị]],0)</f>
        <v>797470</v>
      </c>
      <c r="P1962" s="7">
        <f>IF(Table1[[#This Row],[Số còn phải thu ĐK]]&lt;&gt;0,0,IF(Table1[[#This Row],[Phân loại]]="Bán hàng",Table1[[#This Row],[Tổng giá trị]],-Table1[[#This Row],[Tổng giá trị]]))</f>
        <v>0</v>
      </c>
      <c r="Q1962" s="35">
        <f>IF(M1962&lt;&gt;"",IF(O1962&lt;&gt;0,O1962,P1962),0)</f>
        <v>797470</v>
      </c>
      <c r="R1962" s="7">
        <f>Table1[[#This Row],[Số còn phải thu ĐK]]+Table1[[#This Row],[Giá Trị HD sau CK]]-Table1[[#This Row],[Số tiền đã thu]]</f>
        <v>0</v>
      </c>
      <c r="S1962" s="6">
        <f>IF(Table1[[#This Row],[Ngày hóa đơn]]&lt;&gt;"",Table1[[#This Row],[Ngày hóa đơn]],IF(Table1[[#This Row],[Ngày hạch toán]]&lt;&gt;"",Table1[[#This Row],[Ngày hạch toán]],""))</f>
        <v>46016</v>
      </c>
      <c r="T1962" s="7"/>
      <c r="U1962" s="6">
        <f>IF(Table1[[#This Row],[Ngày tính CN]]="","",S1962+T1962)</f>
        <v>46016</v>
      </c>
      <c r="V1962" s="35">
        <f ca="1">IF(Table1[[#This Row],[Hạn thanh toán]]="","",IF((U1962-NOW())&lt;0,0,(U1962-NOW())))</f>
        <v>0</v>
      </c>
      <c r="W1962" s="35"/>
      <c r="X1962" s="35" t="str">
        <f ca="1">IF(OR(U1962="",R1962=0),"",IF((U1962-NOW())&lt;0,-(U1962-NOW()),0))</f>
        <v/>
      </c>
      <c r="Y1962" s="2" t="str">
        <f>IF(R1962=0,"Đã thanh toán",IF(X1962="","",IF(X1962&lt;=0,"Chưa đến hạn thanh toán",IF(X1962&lt;=30,"Nợ quá hạn 30 ngày",IF(X1962&lt;=60,"Nợ quá hạn từ 30 ngày đến 60 ngày",IF(X1962&lt;=90,"Nợ quá hạn từ 60 ngày đến 90 ngày",IF(X1962&lt;=120,"Nợ quá hạn từ 90 ngày đến 120 ngày","Nợ quá hạn hơn 120 ngày có khả năng mất thanh toán")))))))</f>
        <v>Đã thanh toán</v>
      </c>
      <c r="Z1962" s="51">
        <f t="shared" si="437"/>
        <v>46016</v>
      </c>
      <c r="AA1962" s="51">
        <f t="shared" si="438"/>
        <v>46042</v>
      </c>
      <c r="AD1962" s="2" t="str">
        <f>VLOOKUP($A1962,MA_KH!$A:$Q,MA_KH!O$1,0)</f>
        <v>TMART</v>
      </c>
      <c r="AE1962" s="2" t="str">
        <f>VLOOKUP($A1962,MA_KH!$A:$Q,MA_KH!P$1,0)</f>
        <v>CÔNG TY CỔ PHẦN T - MARTSTORES</v>
      </c>
    </row>
    <row r="1963" spans="1:31" ht="25.5" hidden="1" customHeight="1" x14ac:dyDescent="0.2">
      <c r="A1963" s="39" t="s">
        <v>22497</v>
      </c>
      <c r="B1963" s="39" t="s">
        <v>4336</v>
      </c>
      <c r="C1963" s="40">
        <v>46016</v>
      </c>
      <c r="D1963" s="39" t="s">
        <v>20001</v>
      </c>
      <c r="E1963" s="40">
        <v>46016</v>
      </c>
      <c r="F1963" s="39">
        <v>87320</v>
      </c>
      <c r="G1963" s="39" t="s">
        <v>20002</v>
      </c>
      <c r="H1963" s="41">
        <v>918048</v>
      </c>
      <c r="I1963" s="42">
        <v>82625</v>
      </c>
      <c r="J1963" s="41">
        <v>66834</v>
      </c>
      <c r="K1963" s="41">
        <v>902257</v>
      </c>
      <c r="L1963" s="7" t="s">
        <v>51</v>
      </c>
      <c r="M1963" s="6">
        <v>46042</v>
      </c>
      <c r="O1963" s="35">
        <f>IF(Table1[[#This Row],[Phân loại]]="Tồn đầu kỳ",Table1[[#This Row],[Tổng giá trị]],0)</f>
        <v>902257</v>
      </c>
      <c r="P1963" s="7">
        <f>IF(Table1[[#This Row],[Số còn phải thu ĐK]]&lt;&gt;0,0,IF(Table1[[#This Row],[Phân loại]]="Bán hàng",Table1[[#This Row],[Tổng giá trị]],-Table1[[#This Row],[Tổng giá trị]]))</f>
        <v>0</v>
      </c>
      <c r="Q1963" s="35">
        <f>IF(M1963&lt;&gt;"",IF(O1963&lt;&gt;0,O1963,P1963),0)</f>
        <v>902257</v>
      </c>
      <c r="R1963" s="7">
        <f>Table1[[#This Row],[Số còn phải thu ĐK]]+Table1[[#This Row],[Giá Trị HD sau CK]]-Table1[[#This Row],[Số tiền đã thu]]</f>
        <v>0</v>
      </c>
      <c r="S1963" s="6">
        <f>IF(Table1[[#This Row],[Ngày hóa đơn]]&lt;&gt;"",Table1[[#This Row],[Ngày hóa đơn]],IF(Table1[[#This Row],[Ngày hạch toán]]&lt;&gt;"",Table1[[#This Row],[Ngày hạch toán]],""))</f>
        <v>46016</v>
      </c>
      <c r="T1963" s="7"/>
      <c r="U1963" s="6">
        <f>IF(Table1[[#This Row],[Ngày tính CN]]="","",S1963+T1963)</f>
        <v>46016</v>
      </c>
      <c r="V1963" s="35">
        <f ca="1">IF(Table1[[#This Row],[Hạn thanh toán]]="","",IF((U1963-NOW())&lt;0,0,(U1963-NOW())))</f>
        <v>0</v>
      </c>
      <c r="W1963" s="35"/>
      <c r="X1963" s="35" t="str">
        <f ca="1">IF(OR(U1963="",R1963=0),"",IF((U1963-NOW())&lt;0,-(U1963-NOW()),0))</f>
        <v/>
      </c>
      <c r="Y1963" s="2" t="str">
        <f>IF(R1963=0,"Đã thanh toán",IF(X1963="","",IF(X1963&lt;=0,"Chưa đến hạn thanh toán",IF(X1963&lt;=30,"Nợ quá hạn 30 ngày",IF(X1963&lt;=60,"Nợ quá hạn từ 30 ngày đến 60 ngày",IF(X1963&lt;=90,"Nợ quá hạn từ 60 ngày đến 90 ngày",IF(X1963&lt;=120,"Nợ quá hạn từ 90 ngày đến 120 ngày","Nợ quá hạn hơn 120 ngày có khả năng mất thanh toán")))))))</f>
        <v>Đã thanh toán</v>
      </c>
      <c r="Z1963" s="51">
        <f t="shared" si="437"/>
        <v>46016</v>
      </c>
      <c r="AA1963" s="51">
        <f t="shared" si="438"/>
        <v>46042</v>
      </c>
      <c r="AD1963" s="2" t="str">
        <f>VLOOKUP($A1963,MA_KH!$A:$Q,MA_KH!O$1,0)</f>
        <v>TMART</v>
      </c>
      <c r="AE1963" s="2" t="str">
        <f>VLOOKUP($A1963,MA_KH!$A:$Q,MA_KH!P$1,0)</f>
        <v>CÔNG TY CỔ PHẦN T - MARTSTORES</v>
      </c>
    </row>
    <row r="1964" spans="1:31" ht="25.5" hidden="1" customHeight="1" x14ac:dyDescent="0.2">
      <c r="A1964" s="39" t="s">
        <v>19978</v>
      </c>
      <c r="B1964" s="39" t="s">
        <v>19979</v>
      </c>
      <c r="C1964" s="40">
        <v>46016</v>
      </c>
      <c r="D1964" s="39" t="s">
        <v>20003</v>
      </c>
      <c r="E1964" s="40">
        <v>46016</v>
      </c>
      <c r="F1964" s="39">
        <v>87346</v>
      </c>
      <c r="G1964" s="39" t="s">
        <v>20004</v>
      </c>
      <c r="H1964" s="41">
        <v>5232518</v>
      </c>
      <c r="I1964" s="42">
        <v>470929</v>
      </c>
      <c r="J1964" s="41">
        <v>380927</v>
      </c>
      <c r="K1964" s="41">
        <v>5142516</v>
      </c>
      <c r="L1964" s="7" t="s">
        <v>51</v>
      </c>
      <c r="M1964" s="6">
        <v>46042</v>
      </c>
      <c r="O1964" s="35">
        <f>IF(Table1[[#This Row],[Phân loại]]="Tồn đầu kỳ",Table1[[#This Row],[Tổng giá trị]],0)</f>
        <v>5142516</v>
      </c>
      <c r="P1964" s="7">
        <f>IF(Table1[[#This Row],[Số còn phải thu ĐK]]&lt;&gt;0,0,IF(Table1[[#This Row],[Phân loại]]="Bán hàng",Table1[[#This Row],[Tổng giá trị]],-Table1[[#This Row],[Tổng giá trị]]))</f>
        <v>0</v>
      </c>
      <c r="Q1964" s="35">
        <f>IF(M1964&lt;&gt;"",IF(O1964&lt;&gt;0,O1964,P1964),0)</f>
        <v>5142516</v>
      </c>
      <c r="R1964" s="7">
        <f>Table1[[#This Row],[Số còn phải thu ĐK]]+Table1[[#This Row],[Giá Trị HD sau CK]]-Table1[[#This Row],[Số tiền đã thu]]</f>
        <v>0</v>
      </c>
      <c r="S1964" s="6">
        <f>IF(Table1[[#This Row],[Ngày hóa đơn]]&lt;&gt;"",Table1[[#This Row],[Ngày hóa đơn]],IF(Table1[[#This Row],[Ngày hạch toán]]&lt;&gt;"",Table1[[#This Row],[Ngày hạch toán]],""))</f>
        <v>46016</v>
      </c>
      <c r="T1964" s="7"/>
      <c r="U1964" s="6">
        <f>IF(Table1[[#This Row],[Ngày tính CN]]="","",S1964+T1964)</f>
        <v>46016</v>
      </c>
      <c r="V1964" s="35">
        <f ca="1">IF(Table1[[#This Row],[Hạn thanh toán]]="","",IF((U1964-NOW())&lt;0,0,(U1964-NOW())))</f>
        <v>0</v>
      </c>
      <c r="W1964" s="35"/>
      <c r="X1964" s="35" t="str">
        <f ca="1">IF(OR(U1964="",R1964=0),"",IF((U1964-NOW())&lt;0,-(U1964-NOW()),0))</f>
        <v/>
      </c>
      <c r="Y1964" s="2" t="str">
        <f>IF(R1964=0,"Đã thanh toán",IF(X1964="","",IF(X1964&lt;=0,"Chưa đến hạn thanh toán",IF(X1964&lt;=30,"Nợ quá hạn 30 ngày",IF(X1964&lt;=60,"Nợ quá hạn từ 30 ngày đến 60 ngày",IF(X1964&lt;=90,"Nợ quá hạn từ 60 ngày đến 90 ngày",IF(X1964&lt;=120,"Nợ quá hạn từ 90 ngày đến 120 ngày","Nợ quá hạn hơn 120 ngày có khả năng mất thanh toán")))))))</f>
        <v>Đã thanh toán</v>
      </c>
      <c r="Z1964" s="51">
        <f t="shared" si="437"/>
        <v>46016</v>
      </c>
      <c r="AA1964" s="51">
        <f t="shared" si="438"/>
        <v>46042</v>
      </c>
      <c r="AD1964" s="2" t="str">
        <f>VLOOKUP($A1964,MA_KH!$A:$Q,MA_KH!O$1,0)</f>
        <v>TMART</v>
      </c>
      <c r="AE1964" s="2" t="str">
        <f>VLOOKUP($A1964,MA_KH!$A:$Q,MA_KH!P$1,0)</f>
        <v>CÔNG TY CỔ PHẦN T - MARTSTORES</v>
      </c>
    </row>
    <row r="1965" spans="1:31" ht="25.5" hidden="1" customHeight="1" x14ac:dyDescent="0.2">
      <c r="A1965" s="39" t="s">
        <v>22481</v>
      </c>
      <c r="B1965" s="39" t="s">
        <v>4291</v>
      </c>
      <c r="C1965" s="40">
        <v>46016</v>
      </c>
      <c r="D1965" s="39" t="s">
        <v>20005</v>
      </c>
      <c r="E1965" s="40">
        <v>46016</v>
      </c>
      <c r="F1965" s="39">
        <v>87311</v>
      </c>
      <c r="G1965" s="39" t="s">
        <v>20006</v>
      </c>
      <c r="H1965" s="41">
        <v>1285210</v>
      </c>
      <c r="I1965" s="42">
        <v>115669</v>
      </c>
      <c r="J1965" s="41">
        <v>93563</v>
      </c>
      <c r="K1965" s="41">
        <v>1263104</v>
      </c>
      <c r="L1965" s="7" t="s">
        <v>51</v>
      </c>
      <c r="M1965" s="6">
        <v>46042</v>
      </c>
      <c r="O1965" s="35">
        <f>IF(Table1[[#This Row],[Phân loại]]="Tồn đầu kỳ",Table1[[#This Row],[Tổng giá trị]],0)</f>
        <v>1263104</v>
      </c>
      <c r="P1965" s="7">
        <f>IF(Table1[[#This Row],[Số còn phải thu ĐK]]&lt;&gt;0,0,IF(Table1[[#This Row],[Phân loại]]="Bán hàng",Table1[[#This Row],[Tổng giá trị]],-Table1[[#This Row],[Tổng giá trị]]))</f>
        <v>0</v>
      </c>
      <c r="Q1965" s="35">
        <f>IF(M1965&lt;&gt;"",IF(O1965&lt;&gt;0,O1965,P1965),0)</f>
        <v>1263104</v>
      </c>
      <c r="R1965" s="7">
        <f>Table1[[#This Row],[Số còn phải thu ĐK]]+Table1[[#This Row],[Giá Trị HD sau CK]]-Table1[[#This Row],[Số tiền đã thu]]</f>
        <v>0</v>
      </c>
      <c r="S1965" s="6">
        <f>IF(Table1[[#This Row],[Ngày hóa đơn]]&lt;&gt;"",Table1[[#This Row],[Ngày hóa đơn]],IF(Table1[[#This Row],[Ngày hạch toán]]&lt;&gt;"",Table1[[#This Row],[Ngày hạch toán]],""))</f>
        <v>46016</v>
      </c>
      <c r="T1965" s="7"/>
      <c r="U1965" s="6">
        <f>IF(Table1[[#This Row],[Ngày tính CN]]="","",S1965+T1965)</f>
        <v>46016</v>
      </c>
      <c r="V1965" s="35">
        <f ca="1">IF(Table1[[#This Row],[Hạn thanh toán]]="","",IF((U1965-NOW())&lt;0,0,(U1965-NOW())))</f>
        <v>0</v>
      </c>
      <c r="W1965" s="35"/>
      <c r="X1965" s="35" t="str">
        <f ca="1">IF(OR(U1965="",R1965=0),"",IF((U1965-NOW())&lt;0,-(U1965-NOW()),0))</f>
        <v/>
      </c>
      <c r="Y1965" s="2" t="str">
        <f>IF(R1965=0,"Đã thanh toán",IF(X1965="","",IF(X1965&lt;=0,"Chưa đến hạn thanh toán",IF(X1965&lt;=30,"Nợ quá hạn 30 ngày",IF(X1965&lt;=60,"Nợ quá hạn từ 30 ngày đến 60 ngày",IF(X1965&lt;=90,"Nợ quá hạn từ 60 ngày đến 90 ngày",IF(X1965&lt;=120,"Nợ quá hạn từ 90 ngày đến 120 ngày","Nợ quá hạn hơn 120 ngày có khả năng mất thanh toán")))))))</f>
        <v>Đã thanh toán</v>
      </c>
      <c r="Z1965" s="51">
        <f t="shared" si="437"/>
        <v>46016</v>
      </c>
      <c r="AA1965" s="51">
        <f t="shared" si="438"/>
        <v>46042</v>
      </c>
      <c r="AD1965" s="2" t="str">
        <f>VLOOKUP($A1965,MA_KH!$A:$Q,MA_KH!O$1,0)</f>
        <v>TMART</v>
      </c>
      <c r="AE1965" s="2" t="str">
        <f>VLOOKUP($A1965,MA_KH!$A:$Q,MA_KH!P$1,0)</f>
        <v>CÔNG TY CỔ PHẦN T - MARTSTORES</v>
      </c>
    </row>
    <row r="1966" spans="1:31" ht="25.5" hidden="1" customHeight="1" x14ac:dyDescent="0.2">
      <c r="A1966" s="30" t="s">
        <v>22480</v>
      </c>
      <c r="B1966" s="30" t="s">
        <v>4222</v>
      </c>
      <c r="C1966" s="37">
        <v>46016</v>
      </c>
      <c r="D1966" s="30" t="s">
        <v>20007</v>
      </c>
      <c r="E1966" s="37">
        <v>46016</v>
      </c>
      <c r="F1966" s="30">
        <v>87310</v>
      </c>
      <c r="G1966" s="30" t="s">
        <v>20008</v>
      </c>
      <c r="H1966" s="38">
        <v>1588159</v>
      </c>
      <c r="I1966" s="34">
        <v>142935</v>
      </c>
      <c r="J1966" s="38">
        <v>115618</v>
      </c>
      <c r="K1966" s="38">
        <v>1560842</v>
      </c>
      <c r="L1966" s="7" t="s">
        <v>51</v>
      </c>
      <c r="M1966" s="6">
        <v>46042</v>
      </c>
      <c r="O1966" s="35">
        <f>IF(Table1[[#This Row],[Phân loại]]="Tồn đầu kỳ",Table1[[#This Row],[Tổng giá trị]],0)</f>
        <v>1560842</v>
      </c>
      <c r="P1966" s="7">
        <f>IF(Table1[[#This Row],[Số còn phải thu ĐK]]&lt;&gt;0,0,IF(Table1[[#This Row],[Phân loại]]="Bán hàng",Table1[[#This Row],[Tổng giá trị]],-Table1[[#This Row],[Tổng giá trị]]))</f>
        <v>0</v>
      </c>
      <c r="Q1966" s="35">
        <f t="shared" ref="Q1966:Q1968" si="460">IF(M1966&lt;&gt;"",IF(O1966&lt;&gt;0,O1966,P1966),0)</f>
        <v>1560842</v>
      </c>
      <c r="R1966" s="7">
        <f>Table1[[#This Row],[Số còn phải thu ĐK]]+Table1[[#This Row],[Giá Trị HD sau CK]]-Table1[[#This Row],[Số tiền đã thu]]</f>
        <v>0</v>
      </c>
      <c r="S1966" s="6">
        <f>IF(Table1[[#This Row],[Ngày hóa đơn]]&lt;&gt;"",Table1[[#This Row],[Ngày hóa đơn]],IF(Table1[[#This Row],[Ngày hạch toán]]&lt;&gt;"",Table1[[#This Row],[Ngày hạch toán]],""))</f>
        <v>46016</v>
      </c>
      <c r="T1966" s="7"/>
      <c r="U1966" s="6">
        <f>IF(Table1[[#This Row],[Ngày tính CN]]="","",S1966+T1966)</f>
        <v>46016</v>
      </c>
      <c r="V1966" s="35">
        <f ca="1">IF(Table1[[#This Row],[Hạn thanh toán]]="","",IF((U1966-NOW())&lt;0,0,(U1966-NOW())))</f>
        <v>0</v>
      </c>
      <c r="W1966" s="35"/>
      <c r="X1966" s="35" t="str">
        <f t="shared" ref="X1966:X1968" ca="1" si="461">IF(OR(U1966="",R1966=0),"",IF((U1966-NOW())&lt;0,-(U1966-NOW()),0))</f>
        <v/>
      </c>
      <c r="Y1966" s="2" t="str">
        <f t="shared" ref="Y1966:Y1968" si="462">IF(R1966=0,"Đã thanh toán",IF(X1966="","",IF(X1966&lt;=0,"Chưa đến hạn thanh toán",IF(X1966&lt;=30,"Nợ quá hạn 30 ngày",IF(X1966&lt;=60,"Nợ quá hạn từ 30 ngày đến 60 ngày",IF(X1966&lt;=90,"Nợ quá hạn từ 60 ngày đến 90 ngày",IF(X1966&lt;=120,"Nợ quá hạn từ 90 ngày đến 120 ngày","Nợ quá hạn hơn 120 ngày có khả năng mất thanh toán")))))))</f>
        <v>Đã thanh toán</v>
      </c>
      <c r="Z1966" s="51">
        <f t="shared" si="437"/>
        <v>46016</v>
      </c>
      <c r="AA1966" s="51">
        <f t="shared" si="438"/>
        <v>46042</v>
      </c>
      <c r="AD1966" s="2" t="str">
        <f>VLOOKUP($A1966,MA_KH!$A:$Q,MA_KH!O$1,0)</f>
        <v>TMART</v>
      </c>
      <c r="AE1966" s="2" t="str">
        <f>VLOOKUP($A1966,MA_KH!$A:$Q,MA_KH!P$1,0)</f>
        <v>CÔNG TY CỔ PHẦN T - MARTSTORES</v>
      </c>
    </row>
    <row r="1967" spans="1:31" ht="25.5" hidden="1" customHeight="1" x14ac:dyDescent="0.2">
      <c r="A1967" s="30" t="s">
        <v>22510</v>
      </c>
      <c r="B1967" s="30" t="s">
        <v>4214</v>
      </c>
      <c r="C1967" s="37">
        <v>46016</v>
      </c>
      <c r="D1967" s="30" t="s">
        <v>20009</v>
      </c>
      <c r="E1967" s="37">
        <v>46016</v>
      </c>
      <c r="F1967" s="30">
        <v>87306</v>
      </c>
      <c r="G1967" s="30" t="s">
        <v>20010</v>
      </c>
      <c r="H1967" s="38">
        <v>1275779</v>
      </c>
      <c r="I1967" s="34">
        <v>114821</v>
      </c>
      <c r="J1967" s="38">
        <v>92877</v>
      </c>
      <c r="K1967" s="38">
        <v>1253835</v>
      </c>
      <c r="L1967" s="7" t="s">
        <v>51</v>
      </c>
      <c r="M1967" s="6">
        <v>46042</v>
      </c>
      <c r="O1967" s="35">
        <f>IF(Table1[[#This Row],[Phân loại]]="Tồn đầu kỳ",Table1[[#This Row],[Tổng giá trị]],0)</f>
        <v>1253835</v>
      </c>
      <c r="P1967" s="7">
        <f>IF(Table1[[#This Row],[Số còn phải thu ĐK]]&lt;&gt;0,0,IF(Table1[[#This Row],[Phân loại]]="Bán hàng",Table1[[#This Row],[Tổng giá trị]],-Table1[[#This Row],[Tổng giá trị]]))</f>
        <v>0</v>
      </c>
      <c r="Q1967" s="35">
        <f t="shared" si="460"/>
        <v>1253835</v>
      </c>
      <c r="R1967" s="7">
        <f>Table1[[#This Row],[Số còn phải thu ĐK]]+Table1[[#This Row],[Giá Trị HD sau CK]]-Table1[[#This Row],[Số tiền đã thu]]</f>
        <v>0</v>
      </c>
      <c r="S1967" s="6">
        <f>IF(Table1[[#This Row],[Ngày hóa đơn]]&lt;&gt;"",Table1[[#This Row],[Ngày hóa đơn]],IF(Table1[[#This Row],[Ngày hạch toán]]&lt;&gt;"",Table1[[#This Row],[Ngày hạch toán]],""))</f>
        <v>46016</v>
      </c>
      <c r="T1967" s="7"/>
      <c r="U1967" s="6">
        <f>IF(Table1[[#This Row],[Ngày tính CN]]="","",S1967+T1967)</f>
        <v>46016</v>
      </c>
      <c r="V1967" s="35">
        <f ca="1">IF(Table1[[#This Row],[Hạn thanh toán]]="","",IF((U1967-NOW())&lt;0,0,(U1967-NOW())))</f>
        <v>0</v>
      </c>
      <c r="W1967" s="35"/>
      <c r="X1967" s="35" t="str">
        <f t="shared" ca="1" si="461"/>
        <v/>
      </c>
      <c r="Y1967" s="2" t="str">
        <f t="shared" si="462"/>
        <v>Đã thanh toán</v>
      </c>
      <c r="Z1967" s="51">
        <f t="shared" si="437"/>
        <v>46016</v>
      </c>
      <c r="AA1967" s="51">
        <f t="shared" si="438"/>
        <v>46042</v>
      </c>
      <c r="AD1967" s="2" t="str">
        <f>VLOOKUP($A1967,MA_KH!$A:$Q,MA_KH!O$1,0)</f>
        <v>TMART</v>
      </c>
      <c r="AE1967" s="2" t="str">
        <f>VLOOKUP($A1967,MA_KH!$A:$Q,MA_KH!P$1,0)</f>
        <v>CÔNG TY CỔ PHẦN T - MARTSTORES</v>
      </c>
    </row>
    <row r="1968" spans="1:31" ht="25.5" hidden="1" customHeight="1" x14ac:dyDescent="0.2">
      <c r="A1968" s="39" t="s">
        <v>22534</v>
      </c>
      <c r="B1968" s="39" t="s">
        <v>4097</v>
      </c>
      <c r="C1968" s="40">
        <v>46016</v>
      </c>
      <c r="D1968" s="39" t="s">
        <v>20011</v>
      </c>
      <c r="E1968" s="40">
        <v>46016</v>
      </c>
      <c r="F1968" s="39">
        <v>87322</v>
      </c>
      <c r="G1968" s="39" t="s">
        <v>20012</v>
      </c>
      <c r="H1968" s="41">
        <v>809948</v>
      </c>
      <c r="I1968" s="42">
        <v>72896</v>
      </c>
      <c r="J1968" s="41">
        <v>58964</v>
      </c>
      <c r="K1968" s="41">
        <v>796016</v>
      </c>
      <c r="L1968" s="7" t="s">
        <v>51</v>
      </c>
      <c r="M1968" s="6">
        <v>46042</v>
      </c>
      <c r="O1968" s="35">
        <f>IF(Table1[[#This Row],[Phân loại]]="Tồn đầu kỳ",Table1[[#This Row],[Tổng giá trị]],0)</f>
        <v>796016</v>
      </c>
      <c r="P1968" s="7">
        <f>IF(Table1[[#This Row],[Số còn phải thu ĐK]]&lt;&gt;0,0,IF(Table1[[#This Row],[Phân loại]]="Bán hàng",Table1[[#This Row],[Tổng giá trị]],-Table1[[#This Row],[Tổng giá trị]]))</f>
        <v>0</v>
      </c>
      <c r="Q1968" s="35">
        <f t="shared" si="460"/>
        <v>796016</v>
      </c>
      <c r="R1968" s="7">
        <f>Table1[[#This Row],[Số còn phải thu ĐK]]+Table1[[#This Row],[Giá Trị HD sau CK]]-Table1[[#This Row],[Số tiền đã thu]]</f>
        <v>0</v>
      </c>
      <c r="S1968" s="6">
        <f>IF(Table1[[#This Row],[Ngày hóa đơn]]&lt;&gt;"",Table1[[#This Row],[Ngày hóa đơn]],IF(Table1[[#This Row],[Ngày hạch toán]]&lt;&gt;"",Table1[[#This Row],[Ngày hạch toán]],""))</f>
        <v>46016</v>
      </c>
      <c r="T1968" s="7"/>
      <c r="U1968" s="6">
        <f>IF(Table1[[#This Row],[Ngày tính CN]]="","",S1968+T1968)</f>
        <v>46016</v>
      </c>
      <c r="V1968" s="35">
        <f ca="1">IF(Table1[[#This Row],[Hạn thanh toán]]="","",IF((U1968-NOW())&lt;0,0,(U1968-NOW())))</f>
        <v>0</v>
      </c>
      <c r="W1968" s="35"/>
      <c r="X1968" s="35" t="str">
        <f t="shared" ca="1" si="461"/>
        <v/>
      </c>
      <c r="Y1968" s="2" t="str">
        <f t="shared" si="462"/>
        <v>Đã thanh toán</v>
      </c>
      <c r="Z1968" s="51">
        <f t="shared" si="437"/>
        <v>46016</v>
      </c>
      <c r="AA1968" s="51">
        <f t="shared" si="438"/>
        <v>46042</v>
      </c>
      <c r="AD1968" s="2" t="str">
        <f>VLOOKUP($A1968,MA_KH!$A:$Q,MA_KH!O$1,0)</f>
        <v>TMART</v>
      </c>
      <c r="AE1968" s="2" t="str">
        <f>VLOOKUP($A1968,MA_KH!$A:$Q,MA_KH!P$1,0)</f>
        <v>CÔNG TY CỔ PHẦN T - MARTSTORES</v>
      </c>
    </row>
    <row r="1969" spans="1:31" ht="25.5" hidden="1" customHeight="1" x14ac:dyDescent="0.2">
      <c r="A1969" s="30" t="s">
        <v>22490</v>
      </c>
      <c r="B1969" s="30" t="s">
        <v>4407</v>
      </c>
      <c r="C1969" s="37">
        <v>46016</v>
      </c>
      <c r="D1969" s="30" t="s">
        <v>20013</v>
      </c>
      <c r="E1969" s="37">
        <v>46016</v>
      </c>
      <c r="F1969" s="30">
        <v>87305</v>
      </c>
      <c r="G1969" s="30" t="s">
        <v>20014</v>
      </c>
      <c r="H1969" s="38">
        <v>536263</v>
      </c>
      <c r="I1969" s="34">
        <v>48263</v>
      </c>
      <c r="J1969" s="38">
        <v>39040</v>
      </c>
      <c r="K1969" s="38">
        <v>527040</v>
      </c>
      <c r="L1969" s="7" t="s">
        <v>51</v>
      </c>
      <c r="M1969" s="6">
        <v>46042</v>
      </c>
      <c r="O1969" s="35">
        <f>IF(Table1[[#This Row],[Phân loại]]="Tồn đầu kỳ",Table1[[#This Row],[Tổng giá trị]],0)</f>
        <v>527040</v>
      </c>
      <c r="P1969" s="7">
        <f>IF(Table1[[#This Row],[Số còn phải thu ĐK]]&lt;&gt;0,0,IF(Table1[[#This Row],[Phân loại]]="Bán hàng",Table1[[#This Row],[Tổng giá trị]],-Table1[[#This Row],[Tổng giá trị]]))</f>
        <v>0</v>
      </c>
      <c r="Q1969" s="35">
        <f t="shared" ref="Q1969:Q1975" si="463">IF(M1969&lt;&gt;"",IF(O1969&lt;&gt;0,O1969,P1969),0)</f>
        <v>527040</v>
      </c>
      <c r="R1969" s="7">
        <f>Table1[[#This Row],[Số còn phải thu ĐK]]+Table1[[#This Row],[Giá Trị HD sau CK]]-Table1[[#This Row],[Số tiền đã thu]]</f>
        <v>0</v>
      </c>
      <c r="S1969" s="6">
        <f>IF(Table1[[#This Row],[Ngày hóa đơn]]&lt;&gt;"",Table1[[#This Row],[Ngày hóa đơn]],IF(Table1[[#This Row],[Ngày hạch toán]]&lt;&gt;"",Table1[[#This Row],[Ngày hạch toán]],""))</f>
        <v>46016</v>
      </c>
      <c r="T1969" s="7"/>
      <c r="U1969" s="6">
        <f>IF(Table1[[#This Row],[Ngày tính CN]]="","",S1969+T1969)</f>
        <v>46016</v>
      </c>
      <c r="V1969" s="35">
        <f ca="1">IF(Table1[[#This Row],[Hạn thanh toán]]="","",IF((U1969-NOW())&lt;0,0,(U1969-NOW())))</f>
        <v>0</v>
      </c>
      <c r="W1969" s="35"/>
      <c r="X1969" s="35" t="str">
        <f t="shared" ref="X1969:X1975" ca="1" si="464">IF(OR(U1969="",R1969=0),"",IF((U1969-NOW())&lt;0,-(U1969-NOW()),0))</f>
        <v/>
      </c>
      <c r="Y1969" s="2" t="str">
        <f t="shared" ref="Y1969:Y1975" si="465">IF(R1969=0,"Đã thanh toán",IF(X1969="","",IF(X1969&lt;=0,"Chưa đến hạn thanh toán",IF(X1969&lt;=30,"Nợ quá hạn 30 ngày",IF(X1969&lt;=60,"Nợ quá hạn từ 30 ngày đến 60 ngày",IF(X1969&lt;=90,"Nợ quá hạn từ 60 ngày đến 90 ngày",IF(X1969&lt;=120,"Nợ quá hạn từ 90 ngày đến 120 ngày","Nợ quá hạn hơn 120 ngày có khả năng mất thanh toán")))))))</f>
        <v>Đã thanh toán</v>
      </c>
      <c r="Z1969" s="51">
        <f t="shared" si="437"/>
        <v>46016</v>
      </c>
      <c r="AA1969" s="51">
        <f t="shared" si="438"/>
        <v>46042</v>
      </c>
      <c r="AD1969" s="2" t="str">
        <f>VLOOKUP($A1969,MA_KH!$A:$Q,MA_KH!O$1,0)</f>
        <v>TMART</v>
      </c>
      <c r="AE1969" s="2" t="str">
        <f>VLOOKUP($A1969,MA_KH!$A:$Q,MA_KH!P$1,0)</f>
        <v>CÔNG TY CỔ PHẦN T - MARTSTORES</v>
      </c>
    </row>
    <row r="1970" spans="1:31" ht="25.5" hidden="1" customHeight="1" x14ac:dyDescent="0.2">
      <c r="A1970" s="30" t="s">
        <v>22517</v>
      </c>
      <c r="B1970" s="30" t="s">
        <v>4334</v>
      </c>
      <c r="C1970" s="37">
        <v>46016</v>
      </c>
      <c r="D1970" s="30" t="s">
        <v>20015</v>
      </c>
      <c r="E1970" s="37">
        <v>46016</v>
      </c>
      <c r="F1970" s="30">
        <v>87307</v>
      </c>
      <c r="G1970" s="30" t="s">
        <v>20016</v>
      </c>
      <c r="H1970" s="38">
        <v>674323</v>
      </c>
      <c r="I1970" s="34">
        <v>60690</v>
      </c>
      <c r="J1970" s="38">
        <v>49091</v>
      </c>
      <c r="K1970" s="38">
        <v>662724</v>
      </c>
      <c r="L1970" s="7" t="s">
        <v>51</v>
      </c>
      <c r="M1970" s="6">
        <v>46042</v>
      </c>
      <c r="O1970" s="35">
        <f>IF(Table1[[#This Row],[Phân loại]]="Tồn đầu kỳ",Table1[[#This Row],[Tổng giá trị]],0)</f>
        <v>662724</v>
      </c>
      <c r="P1970" s="7">
        <f>IF(Table1[[#This Row],[Số còn phải thu ĐK]]&lt;&gt;0,0,IF(Table1[[#This Row],[Phân loại]]="Bán hàng",Table1[[#This Row],[Tổng giá trị]],-Table1[[#This Row],[Tổng giá trị]]))</f>
        <v>0</v>
      </c>
      <c r="Q1970" s="35">
        <f t="shared" si="463"/>
        <v>662724</v>
      </c>
      <c r="R1970" s="7">
        <f>Table1[[#This Row],[Số còn phải thu ĐK]]+Table1[[#This Row],[Giá Trị HD sau CK]]-Table1[[#This Row],[Số tiền đã thu]]</f>
        <v>0</v>
      </c>
      <c r="S1970" s="6">
        <f>IF(Table1[[#This Row],[Ngày hóa đơn]]&lt;&gt;"",Table1[[#This Row],[Ngày hóa đơn]],IF(Table1[[#This Row],[Ngày hạch toán]]&lt;&gt;"",Table1[[#This Row],[Ngày hạch toán]],""))</f>
        <v>46016</v>
      </c>
      <c r="T1970" s="7"/>
      <c r="U1970" s="6">
        <f>IF(Table1[[#This Row],[Ngày tính CN]]="","",S1970+T1970)</f>
        <v>46016</v>
      </c>
      <c r="V1970" s="35">
        <f ca="1">IF(Table1[[#This Row],[Hạn thanh toán]]="","",IF((U1970-NOW())&lt;0,0,(U1970-NOW())))</f>
        <v>0</v>
      </c>
      <c r="W1970" s="35"/>
      <c r="X1970" s="35" t="str">
        <f t="shared" ca="1" si="464"/>
        <v/>
      </c>
      <c r="Y1970" s="2" t="str">
        <f t="shared" si="465"/>
        <v>Đã thanh toán</v>
      </c>
      <c r="Z1970" s="51">
        <f t="shared" si="437"/>
        <v>46016</v>
      </c>
      <c r="AA1970" s="51">
        <f t="shared" si="438"/>
        <v>46042</v>
      </c>
      <c r="AD1970" s="2" t="str">
        <f>VLOOKUP($A1970,MA_KH!$A:$Q,MA_KH!O$1,0)</f>
        <v>TMART</v>
      </c>
      <c r="AE1970" s="2" t="str">
        <f>VLOOKUP($A1970,MA_KH!$A:$Q,MA_KH!P$1,0)</f>
        <v>CÔNG TY CỔ PHẦN T - MARTSTORES</v>
      </c>
    </row>
    <row r="1971" spans="1:31" ht="25.5" hidden="1" customHeight="1" x14ac:dyDescent="0.2">
      <c r="A1971" s="30" t="s">
        <v>22495</v>
      </c>
      <c r="B1971" s="30" t="s">
        <v>4225</v>
      </c>
      <c r="C1971" s="37">
        <v>46016</v>
      </c>
      <c r="D1971" s="30" t="s">
        <v>20017</v>
      </c>
      <c r="E1971" s="37">
        <v>46016</v>
      </c>
      <c r="F1971" s="30">
        <v>87316</v>
      </c>
      <c r="G1971" s="30" t="s">
        <v>20018</v>
      </c>
      <c r="H1971" s="38">
        <v>654997</v>
      </c>
      <c r="I1971" s="34">
        <v>58950</v>
      </c>
      <c r="J1971" s="38">
        <v>47684</v>
      </c>
      <c r="K1971" s="38">
        <v>643731</v>
      </c>
      <c r="L1971" s="7" t="s">
        <v>51</v>
      </c>
      <c r="M1971" s="6">
        <v>46042</v>
      </c>
      <c r="O1971" s="35">
        <f>IF(Table1[[#This Row],[Phân loại]]="Tồn đầu kỳ",Table1[[#This Row],[Tổng giá trị]],0)</f>
        <v>643731</v>
      </c>
      <c r="P1971" s="7">
        <f>IF(Table1[[#This Row],[Số còn phải thu ĐK]]&lt;&gt;0,0,IF(Table1[[#This Row],[Phân loại]]="Bán hàng",Table1[[#This Row],[Tổng giá trị]],-Table1[[#This Row],[Tổng giá trị]]))</f>
        <v>0</v>
      </c>
      <c r="Q1971" s="35">
        <f t="shared" si="463"/>
        <v>643731</v>
      </c>
      <c r="R1971" s="7">
        <f>Table1[[#This Row],[Số còn phải thu ĐK]]+Table1[[#This Row],[Giá Trị HD sau CK]]-Table1[[#This Row],[Số tiền đã thu]]</f>
        <v>0</v>
      </c>
      <c r="S1971" s="6">
        <f>IF(Table1[[#This Row],[Ngày hóa đơn]]&lt;&gt;"",Table1[[#This Row],[Ngày hóa đơn]],IF(Table1[[#This Row],[Ngày hạch toán]]&lt;&gt;"",Table1[[#This Row],[Ngày hạch toán]],""))</f>
        <v>46016</v>
      </c>
      <c r="T1971" s="7"/>
      <c r="U1971" s="6">
        <f>IF(Table1[[#This Row],[Ngày tính CN]]="","",S1971+T1971)</f>
        <v>46016</v>
      </c>
      <c r="V1971" s="35">
        <f ca="1">IF(Table1[[#This Row],[Hạn thanh toán]]="","",IF((U1971-NOW())&lt;0,0,(U1971-NOW())))</f>
        <v>0</v>
      </c>
      <c r="W1971" s="35"/>
      <c r="X1971" s="35" t="str">
        <f t="shared" ca="1" si="464"/>
        <v/>
      </c>
      <c r="Y1971" s="2" t="str">
        <f t="shared" si="465"/>
        <v>Đã thanh toán</v>
      </c>
      <c r="Z1971" s="51">
        <f t="shared" si="437"/>
        <v>46016</v>
      </c>
      <c r="AA1971" s="51">
        <f t="shared" si="438"/>
        <v>46042</v>
      </c>
      <c r="AD1971" s="2" t="str">
        <f>VLOOKUP($A1971,MA_KH!$A:$Q,MA_KH!O$1,0)</f>
        <v>TMART</v>
      </c>
      <c r="AE1971" s="2" t="str">
        <f>VLOOKUP($A1971,MA_KH!$A:$Q,MA_KH!P$1,0)</f>
        <v>CÔNG TY CỔ PHẦN T - MARTSTORES</v>
      </c>
    </row>
    <row r="1972" spans="1:31" ht="25.5" hidden="1" customHeight="1" x14ac:dyDescent="0.2">
      <c r="A1972" s="30" t="s">
        <v>22483</v>
      </c>
      <c r="B1972" s="30" t="s">
        <v>4220</v>
      </c>
      <c r="C1972" s="37">
        <v>46016</v>
      </c>
      <c r="D1972" s="30" t="s">
        <v>20019</v>
      </c>
      <c r="E1972" s="37">
        <v>46016</v>
      </c>
      <c r="F1972" s="30">
        <v>87314</v>
      </c>
      <c r="G1972" s="30" t="s">
        <v>20020</v>
      </c>
      <c r="H1972" s="38">
        <v>1208311</v>
      </c>
      <c r="I1972" s="34">
        <v>108748</v>
      </c>
      <c r="J1972" s="38">
        <v>87965</v>
      </c>
      <c r="K1972" s="38">
        <v>1187528</v>
      </c>
      <c r="L1972" s="7" t="s">
        <v>51</v>
      </c>
      <c r="M1972" s="6">
        <v>46042</v>
      </c>
      <c r="O1972" s="35">
        <f>IF(Table1[[#This Row],[Phân loại]]="Tồn đầu kỳ",Table1[[#This Row],[Tổng giá trị]],0)</f>
        <v>1187528</v>
      </c>
      <c r="P1972" s="7">
        <f>IF(Table1[[#This Row],[Số còn phải thu ĐK]]&lt;&gt;0,0,IF(Table1[[#This Row],[Phân loại]]="Bán hàng",Table1[[#This Row],[Tổng giá trị]],-Table1[[#This Row],[Tổng giá trị]]))</f>
        <v>0</v>
      </c>
      <c r="Q1972" s="35">
        <f t="shared" si="463"/>
        <v>1187528</v>
      </c>
      <c r="R1972" s="7">
        <f>Table1[[#This Row],[Số còn phải thu ĐK]]+Table1[[#This Row],[Giá Trị HD sau CK]]-Table1[[#This Row],[Số tiền đã thu]]</f>
        <v>0</v>
      </c>
      <c r="S1972" s="6">
        <f>IF(Table1[[#This Row],[Ngày hóa đơn]]&lt;&gt;"",Table1[[#This Row],[Ngày hóa đơn]],IF(Table1[[#This Row],[Ngày hạch toán]]&lt;&gt;"",Table1[[#This Row],[Ngày hạch toán]],""))</f>
        <v>46016</v>
      </c>
      <c r="T1972" s="7"/>
      <c r="U1972" s="6">
        <f>IF(Table1[[#This Row],[Ngày tính CN]]="","",S1972+T1972)</f>
        <v>46016</v>
      </c>
      <c r="V1972" s="35">
        <f ca="1">IF(Table1[[#This Row],[Hạn thanh toán]]="","",IF((U1972-NOW())&lt;0,0,(U1972-NOW())))</f>
        <v>0</v>
      </c>
      <c r="W1972" s="35"/>
      <c r="X1972" s="35" t="str">
        <f t="shared" ca="1" si="464"/>
        <v/>
      </c>
      <c r="Y1972" s="2" t="str">
        <f t="shared" si="465"/>
        <v>Đã thanh toán</v>
      </c>
      <c r="Z1972" s="51">
        <f t="shared" si="437"/>
        <v>46016</v>
      </c>
      <c r="AA1972" s="51">
        <f t="shared" si="438"/>
        <v>46042</v>
      </c>
      <c r="AD1972" s="2" t="str">
        <f>VLOOKUP($A1972,MA_KH!$A:$Q,MA_KH!O$1,0)</f>
        <v>TMART</v>
      </c>
      <c r="AE1972" s="2" t="str">
        <f>VLOOKUP($A1972,MA_KH!$A:$Q,MA_KH!P$1,0)</f>
        <v>CÔNG TY CỔ PHẦN T - MARTSTORES</v>
      </c>
    </row>
    <row r="1973" spans="1:31" ht="25.5" hidden="1" customHeight="1" x14ac:dyDescent="0.2">
      <c r="A1973" s="30" t="s">
        <v>22449</v>
      </c>
      <c r="B1973" s="30" t="s">
        <v>4221</v>
      </c>
      <c r="C1973" s="37">
        <v>46016</v>
      </c>
      <c r="D1973" s="30" t="s">
        <v>20021</v>
      </c>
      <c r="E1973" s="37">
        <v>46016</v>
      </c>
      <c r="F1973" s="30">
        <v>87313</v>
      </c>
      <c r="G1973" s="30" t="s">
        <v>20022</v>
      </c>
      <c r="H1973" s="38">
        <v>1849056</v>
      </c>
      <c r="I1973" s="34">
        <v>166415</v>
      </c>
      <c r="J1973" s="38">
        <v>134611</v>
      </c>
      <c r="K1973" s="38">
        <v>1817252</v>
      </c>
      <c r="L1973" s="7" t="s">
        <v>51</v>
      </c>
      <c r="M1973" s="6">
        <v>46042</v>
      </c>
      <c r="O1973" s="35">
        <f>IF(Table1[[#This Row],[Phân loại]]="Tồn đầu kỳ",Table1[[#This Row],[Tổng giá trị]],0)</f>
        <v>1817252</v>
      </c>
      <c r="P1973" s="7">
        <f>IF(Table1[[#This Row],[Số còn phải thu ĐK]]&lt;&gt;0,0,IF(Table1[[#This Row],[Phân loại]]="Bán hàng",Table1[[#This Row],[Tổng giá trị]],-Table1[[#This Row],[Tổng giá trị]]))</f>
        <v>0</v>
      </c>
      <c r="Q1973" s="35">
        <f t="shared" si="463"/>
        <v>1817252</v>
      </c>
      <c r="R1973" s="7">
        <f>Table1[[#This Row],[Số còn phải thu ĐK]]+Table1[[#This Row],[Giá Trị HD sau CK]]-Table1[[#This Row],[Số tiền đã thu]]</f>
        <v>0</v>
      </c>
      <c r="S1973" s="6">
        <f>IF(Table1[[#This Row],[Ngày hóa đơn]]&lt;&gt;"",Table1[[#This Row],[Ngày hóa đơn]],IF(Table1[[#This Row],[Ngày hạch toán]]&lt;&gt;"",Table1[[#This Row],[Ngày hạch toán]],""))</f>
        <v>46016</v>
      </c>
      <c r="T1973" s="7"/>
      <c r="U1973" s="6">
        <f>IF(Table1[[#This Row],[Ngày tính CN]]="","",S1973+T1973)</f>
        <v>46016</v>
      </c>
      <c r="V1973" s="35">
        <f ca="1">IF(Table1[[#This Row],[Hạn thanh toán]]="","",IF((U1973-NOW())&lt;0,0,(U1973-NOW())))</f>
        <v>0</v>
      </c>
      <c r="W1973" s="35"/>
      <c r="X1973" s="35" t="str">
        <f t="shared" ca="1" si="464"/>
        <v/>
      </c>
      <c r="Y1973" s="2" t="str">
        <f t="shared" si="465"/>
        <v>Đã thanh toán</v>
      </c>
      <c r="Z1973" s="51">
        <f t="shared" si="437"/>
        <v>46016</v>
      </c>
      <c r="AA1973" s="51">
        <f t="shared" si="438"/>
        <v>46042</v>
      </c>
      <c r="AD1973" s="2" t="str">
        <f>VLOOKUP($A1973,MA_KH!$A:$Q,MA_KH!O$1,0)</f>
        <v>TMART</v>
      </c>
      <c r="AE1973" s="2" t="str">
        <f>VLOOKUP($A1973,MA_KH!$A:$Q,MA_KH!P$1,0)</f>
        <v>CÔNG TY CỔ PHẦN T - MARTSTORES</v>
      </c>
    </row>
    <row r="1974" spans="1:31" ht="25.5" hidden="1" customHeight="1" x14ac:dyDescent="0.2">
      <c r="A1974" s="30" t="s">
        <v>22521</v>
      </c>
      <c r="B1974" s="30" t="s">
        <v>4164</v>
      </c>
      <c r="C1974" s="37">
        <v>46016</v>
      </c>
      <c r="D1974" s="30" t="s">
        <v>20023</v>
      </c>
      <c r="E1974" s="37">
        <v>46016</v>
      </c>
      <c r="F1974" s="30">
        <v>87318</v>
      </c>
      <c r="G1974" s="30" t="s">
        <v>20024</v>
      </c>
      <c r="H1974" s="38">
        <v>890780</v>
      </c>
      <c r="I1974" s="34">
        <v>80171</v>
      </c>
      <c r="J1974" s="38">
        <v>64849</v>
      </c>
      <c r="K1974" s="38">
        <v>875458</v>
      </c>
      <c r="L1974" s="7" t="s">
        <v>51</v>
      </c>
      <c r="M1974" s="6">
        <v>46042</v>
      </c>
      <c r="O1974" s="35">
        <f>IF(Table1[[#This Row],[Phân loại]]="Tồn đầu kỳ",Table1[[#This Row],[Tổng giá trị]],0)</f>
        <v>875458</v>
      </c>
      <c r="P1974" s="7">
        <f>IF(Table1[[#This Row],[Số còn phải thu ĐK]]&lt;&gt;0,0,IF(Table1[[#This Row],[Phân loại]]="Bán hàng",Table1[[#This Row],[Tổng giá trị]],-Table1[[#This Row],[Tổng giá trị]]))</f>
        <v>0</v>
      </c>
      <c r="Q1974" s="35">
        <f t="shared" si="463"/>
        <v>875458</v>
      </c>
      <c r="R1974" s="7">
        <f>Table1[[#This Row],[Số còn phải thu ĐK]]+Table1[[#This Row],[Giá Trị HD sau CK]]-Table1[[#This Row],[Số tiền đã thu]]</f>
        <v>0</v>
      </c>
      <c r="S1974" s="6">
        <f>IF(Table1[[#This Row],[Ngày hóa đơn]]&lt;&gt;"",Table1[[#This Row],[Ngày hóa đơn]],IF(Table1[[#This Row],[Ngày hạch toán]]&lt;&gt;"",Table1[[#This Row],[Ngày hạch toán]],""))</f>
        <v>46016</v>
      </c>
      <c r="T1974" s="7"/>
      <c r="U1974" s="6">
        <f>IF(Table1[[#This Row],[Ngày tính CN]]="","",S1974+T1974)</f>
        <v>46016</v>
      </c>
      <c r="V1974" s="35">
        <f ca="1">IF(Table1[[#This Row],[Hạn thanh toán]]="","",IF((U1974-NOW())&lt;0,0,(U1974-NOW())))</f>
        <v>0</v>
      </c>
      <c r="W1974" s="35"/>
      <c r="X1974" s="35" t="str">
        <f t="shared" ca="1" si="464"/>
        <v/>
      </c>
      <c r="Y1974" s="2" t="str">
        <f t="shared" si="465"/>
        <v>Đã thanh toán</v>
      </c>
      <c r="Z1974" s="51">
        <f t="shared" si="437"/>
        <v>46016</v>
      </c>
      <c r="AA1974" s="51">
        <f t="shared" si="438"/>
        <v>46042</v>
      </c>
      <c r="AD1974" s="2" t="str">
        <f>VLOOKUP($A1974,MA_KH!$A:$Q,MA_KH!O$1,0)</f>
        <v>TMART</v>
      </c>
      <c r="AE1974" s="2" t="str">
        <f>VLOOKUP($A1974,MA_KH!$A:$Q,MA_KH!P$1,0)</f>
        <v>CÔNG TY CỔ PHẦN T - MARTSTORES</v>
      </c>
    </row>
    <row r="1975" spans="1:31" ht="25.5" hidden="1" customHeight="1" x14ac:dyDescent="0.2">
      <c r="A1975" s="39" t="s">
        <v>22523</v>
      </c>
      <c r="B1975" s="39" t="s">
        <v>4376</v>
      </c>
      <c r="C1975" s="40">
        <v>46016</v>
      </c>
      <c r="D1975" s="39" t="s">
        <v>20025</v>
      </c>
      <c r="E1975" s="40">
        <v>46016</v>
      </c>
      <c r="F1975" s="39">
        <v>87315</v>
      </c>
      <c r="G1975" s="39" t="s">
        <v>20026</v>
      </c>
      <c r="H1975" s="41">
        <v>723014</v>
      </c>
      <c r="I1975" s="42">
        <v>65072</v>
      </c>
      <c r="J1975" s="41">
        <v>52635</v>
      </c>
      <c r="K1975" s="41">
        <v>710577</v>
      </c>
      <c r="L1975" s="7" t="s">
        <v>51</v>
      </c>
      <c r="M1975" s="6">
        <v>46042</v>
      </c>
      <c r="O1975" s="35">
        <f>IF(Table1[[#This Row],[Phân loại]]="Tồn đầu kỳ",Table1[[#This Row],[Tổng giá trị]],0)</f>
        <v>710577</v>
      </c>
      <c r="P1975" s="7">
        <f>IF(Table1[[#This Row],[Số còn phải thu ĐK]]&lt;&gt;0,0,IF(Table1[[#This Row],[Phân loại]]="Bán hàng",Table1[[#This Row],[Tổng giá trị]],-Table1[[#This Row],[Tổng giá trị]]))</f>
        <v>0</v>
      </c>
      <c r="Q1975" s="35">
        <f t="shared" si="463"/>
        <v>710577</v>
      </c>
      <c r="R1975" s="7">
        <f>Table1[[#This Row],[Số còn phải thu ĐK]]+Table1[[#This Row],[Giá Trị HD sau CK]]-Table1[[#This Row],[Số tiền đã thu]]</f>
        <v>0</v>
      </c>
      <c r="S1975" s="6">
        <f>IF(Table1[[#This Row],[Ngày hóa đơn]]&lt;&gt;"",Table1[[#This Row],[Ngày hóa đơn]],IF(Table1[[#This Row],[Ngày hạch toán]]&lt;&gt;"",Table1[[#This Row],[Ngày hạch toán]],""))</f>
        <v>46016</v>
      </c>
      <c r="T1975" s="7"/>
      <c r="U1975" s="6">
        <f>IF(Table1[[#This Row],[Ngày tính CN]]="","",S1975+T1975)</f>
        <v>46016</v>
      </c>
      <c r="V1975" s="35">
        <f ca="1">IF(Table1[[#This Row],[Hạn thanh toán]]="","",IF((U1975-NOW())&lt;0,0,(U1975-NOW())))</f>
        <v>0</v>
      </c>
      <c r="W1975" s="35"/>
      <c r="X1975" s="35" t="str">
        <f t="shared" ca="1" si="464"/>
        <v/>
      </c>
      <c r="Y1975" s="2" t="str">
        <f t="shared" si="465"/>
        <v>Đã thanh toán</v>
      </c>
      <c r="Z1975" s="51">
        <f t="shared" si="437"/>
        <v>46016</v>
      </c>
      <c r="AA1975" s="51">
        <f t="shared" si="438"/>
        <v>46042</v>
      </c>
      <c r="AD1975" s="2" t="str">
        <f>VLOOKUP($A1975,MA_KH!$A:$Q,MA_KH!O$1,0)</f>
        <v>TMART</v>
      </c>
      <c r="AE1975" s="2" t="str">
        <f>VLOOKUP($A1975,MA_KH!$A:$Q,MA_KH!P$1,0)</f>
        <v>CÔNG TY CỔ PHẦN T - MARTSTORES</v>
      </c>
    </row>
    <row r="1976" spans="1:31" ht="25.5" hidden="1" customHeight="1" x14ac:dyDescent="0.2">
      <c r="A1976" s="30" t="s">
        <v>22455</v>
      </c>
      <c r="B1976" s="30" t="s">
        <v>4224</v>
      </c>
      <c r="C1976" s="37">
        <v>46016</v>
      </c>
      <c r="D1976" s="30" t="s">
        <v>20027</v>
      </c>
      <c r="E1976" s="37">
        <v>46016</v>
      </c>
      <c r="F1976" s="30">
        <v>87324</v>
      </c>
      <c r="G1976" s="30" t="s">
        <v>20028</v>
      </c>
      <c r="H1976" s="38">
        <v>1038488</v>
      </c>
      <c r="I1976" s="34">
        <v>93465</v>
      </c>
      <c r="J1976" s="38">
        <v>75602</v>
      </c>
      <c r="K1976" s="38">
        <v>1020625</v>
      </c>
      <c r="L1976" s="7" t="s">
        <v>51</v>
      </c>
      <c r="M1976" s="6">
        <v>46042</v>
      </c>
      <c r="O1976" s="35">
        <f>IF(Table1[[#This Row],[Phân loại]]="Tồn đầu kỳ",Table1[[#This Row],[Tổng giá trị]],0)</f>
        <v>1020625</v>
      </c>
      <c r="P1976" s="7">
        <f>IF(Table1[[#This Row],[Số còn phải thu ĐK]]&lt;&gt;0,0,IF(Table1[[#This Row],[Phân loại]]="Bán hàng",Table1[[#This Row],[Tổng giá trị]],-Table1[[#This Row],[Tổng giá trị]]))</f>
        <v>0</v>
      </c>
      <c r="Q1976" s="35">
        <f t="shared" ref="Q1976:Q1981" si="466">IF(M1976&lt;&gt;"",IF(O1976&lt;&gt;0,O1976,P1976),0)</f>
        <v>1020625</v>
      </c>
      <c r="R1976" s="7">
        <f>Table1[[#This Row],[Số còn phải thu ĐK]]+Table1[[#This Row],[Giá Trị HD sau CK]]-Table1[[#This Row],[Số tiền đã thu]]</f>
        <v>0</v>
      </c>
      <c r="S1976" s="6">
        <f>IF(Table1[[#This Row],[Ngày hóa đơn]]&lt;&gt;"",Table1[[#This Row],[Ngày hóa đơn]],IF(Table1[[#This Row],[Ngày hạch toán]]&lt;&gt;"",Table1[[#This Row],[Ngày hạch toán]],""))</f>
        <v>46016</v>
      </c>
      <c r="T1976" s="7"/>
      <c r="U1976" s="6">
        <f>IF(Table1[[#This Row],[Ngày tính CN]]="","",S1976+T1976)</f>
        <v>46016</v>
      </c>
      <c r="V1976" s="35">
        <f ca="1">IF(Table1[[#This Row],[Hạn thanh toán]]="","",IF((U1976-NOW())&lt;0,0,(U1976-NOW())))</f>
        <v>0</v>
      </c>
      <c r="W1976" s="35"/>
      <c r="X1976" s="35" t="str">
        <f t="shared" ref="X1976:X1981" ca="1" si="467">IF(OR(U1976="",R1976=0),"",IF((U1976-NOW())&lt;0,-(U1976-NOW()),0))</f>
        <v/>
      </c>
      <c r="Y1976" s="2" t="str">
        <f t="shared" ref="Y1976:Y1981" si="468">IF(R1976=0,"Đã thanh toán",IF(X1976="","",IF(X1976&lt;=0,"Chưa đến hạn thanh toán",IF(X1976&lt;=30,"Nợ quá hạn 30 ngày",IF(X1976&lt;=60,"Nợ quá hạn từ 30 ngày đến 60 ngày",IF(X1976&lt;=90,"Nợ quá hạn từ 60 ngày đến 90 ngày",IF(X1976&lt;=120,"Nợ quá hạn từ 90 ngày đến 120 ngày","Nợ quá hạn hơn 120 ngày có khả năng mất thanh toán")))))))</f>
        <v>Đã thanh toán</v>
      </c>
      <c r="Z1976" s="51">
        <f t="shared" si="437"/>
        <v>46016</v>
      </c>
      <c r="AA1976" s="51">
        <f t="shared" si="438"/>
        <v>46042</v>
      </c>
      <c r="AD1976" s="2" t="str">
        <f>VLOOKUP($A1976,MA_KH!$A:$Q,MA_KH!O$1,0)</f>
        <v>TMART</v>
      </c>
      <c r="AE1976" s="2" t="str">
        <f>VLOOKUP($A1976,MA_KH!$A:$Q,MA_KH!P$1,0)</f>
        <v>CÔNG TY CỔ PHẦN T - MARTSTORES</v>
      </c>
    </row>
    <row r="1977" spans="1:31" ht="25.5" hidden="1" customHeight="1" x14ac:dyDescent="0.2">
      <c r="A1977" s="30" t="s">
        <v>22452</v>
      </c>
      <c r="B1977" s="30" t="s">
        <v>4416</v>
      </c>
      <c r="C1977" s="37">
        <v>46016</v>
      </c>
      <c r="D1977" s="30" t="s">
        <v>20029</v>
      </c>
      <c r="E1977" s="37">
        <v>46016</v>
      </c>
      <c r="F1977" s="30">
        <v>87319</v>
      </c>
      <c r="G1977" s="30" t="s">
        <v>20030</v>
      </c>
      <c r="H1977" s="38">
        <v>692633</v>
      </c>
      <c r="I1977" s="34">
        <v>62337</v>
      </c>
      <c r="J1977" s="38">
        <v>50424</v>
      </c>
      <c r="K1977" s="38">
        <v>680720</v>
      </c>
      <c r="L1977" s="7" t="s">
        <v>51</v>
      </c>
      <c r="M1977" s="6">
        <v>46042</v>
      </c>
      <c r="O1977" s="35">
        <f>IF(Table1[[#This Row],[Phân loại]]="Tồn đầu kỳ",Table1[[#This Row],[Tổng giá trị]],0)</f>
        <v>680720</v>
      </c>
      <c r="P1977" s="7">
        <f>IF(Table1[[#This Row],[Số còn phải thu ĐK]]&lt;&gt;0,0,IF(Table1[[#This Row],[Phân loại]]="Bán hàng",Table1[[#This Row],[Tổng giá trị]],-Table1[[#This Row],[Tổng giá trị]]))</f>
        <v>0</v>
      </c>
      <c r="Q1977" s="35">
        <f t="shared" si="466"/>
        <v>680720</v>
      </c>
      <c r="R1977" s="7">
        <f>Table1[[#This Row],[Số còn phải thu ĐK]]+Table1[[#This Row],[Giá Trị HD sau CK]]-Table1[[#This Row],[Số tiền đã thu]]</f>
        <v>0</v>
      </c>
      <c r="S1977" s="6">
        <f>IF(Table1[[#This Row],[Ngày hóa đơn]]&lt;&gt;"",Table1[[#This Row],[Ngày hóa đơn]],IF(Table1[[#This Row],[Ngày hạch toán]]&lt;&gt;"",Table1[[#This Row],[Ngày hạch toán]],""))</f>
        <v>46016</v>
      </c>
      <c r="T1977" s="7"/>
      <c r="U1977" s="6">
        <f>IF(Table1[[#This Row],[Ngày tính CN]]="","",S1977+T1977)</f>
        <v>46016</v>
      </c>
      <c r="V1977" s="35">
        <f ca="1">IF(Table1[[#This Row],[Hạn thanh toán]]="","",IF((U1977-NOW())&lt;0,0,(U1977-NOW())))</f>
        <v>0</v>
      </c>
      <c r="W1977" s="35"/>
      <c r="X1977" s="35" t="str">
        <f t="shared" ca="1" si="467"/>
        <v/>
      </c>
      <c r="Y1977" s="2" t="str">
        <f t="shared" si="468"/>
        <v>Đã thanh toán</v>
      </c>
      <c r="Z1977" s="51">
        <f t="shared" si="437"/>
        <v>46016</v>
      </c>
      <c r="AA1977" s="51">
        <f t="shared" si="438"/>
        <v>46042</v>
      </c>
      <c r="AD1977" s="2" t="str">
        <f>VLOOKUP($A1977,MA_KH!$A:$Q,MA_KH!O$1,0)</f>
        <v>TMART</v>
      </c>
      <c r="AE1977" s="2" t="str">
        <f>VLOOKUP($A1977,MA_KH!$A:$Q,MA_KH!P$1,0)</f>
        <v>CÔNG TY CỔ PHẦN T - MARTSTORES</v>
      </c>
    </row>
    <row r="1978" spans="1:31" ht="25.5" hidden="1" customHeight="1" x14ac:dyDescent="0.2">
      <c r="A1978" s="30" t="s">
        <v>22473</v>
      </c>
      <c r="B1978" s="30" t="s">
        <v>4218</v>
      </c>
      <c r="C1978" s="37">
        <v>46016</v>
      </c>
      <c r="D1978" s="30" t="s">
        <v>20031</v>
      </c>
      <c r="E1978" s="37">
        <v>46016</v>
      </c>
      <c r="F1978" s="30">
        <v>87317</v>
      </c>
      <c r="G1978" s="30" t="s">
        <v>20032</v>
      </c>
      <c r="H1978" s="38">
        <v>1629325</v>
      </c>
      <c r="I1978" s="34">
        <v>146640</v>
      </c>
      <c r="J1978" s="38">
        <v>118615</v>
      </c>
      <c r="K1978" s="38">
        <v>1601300</v>
      </c>
      <c r="L1978" s="7" t="s">
        <v>51</v>
      </c>
      <c r="M1978" s="6">
        <v>46042</v>
      </c>
      <c r="O1978" s="35">
        <f>IF(Table1[[#This Row],[Phân loại]]="Tồn đầu kỳ",Table1[[#This Row],[Tổng giá trị]],0)</f>
        <v>1601300</v>
      </c>
      <c r="P1978" s="7">
        <f>IF(Table1[[#This Row],[Số còn phải thu ĐK]]&lt;&gt;0,0,IF(Table1[[#This Row],[Phân loại]]="Bán hàng",Table1[[#This Row],[Tổng giá trị]],-Table1[[#This Row],[Tổng giá trị]]))</f>
        <v>0</v>
      </c>
      <c r="Q1978" s="35">
        <f t="shared" si="466"/>
        <v>1601300</v>
      </c>
      <c r="R1978" s="7">
        <f>Table1[[#This Row],[Số còn phải thu ĐK]]+Table1[[#This Row],[Giá Trị HD sau CK]]-Table1[[#This Row],[Số tiền đã thu]]</f>
        <v>0</v>
      </c>
      <c r="S1978" s="6">
        <f>IF(Table1[[#This Row],[Ngày hóa đơn]]&lt;&gt;"",Table1[[#This Row],[Ngày hóa đơn]],IF(Table1[[#This Row],[Ngày hạch toán]]&lt;&gt;"",Table1[[#This Row],[Ngày hạch toán]],""))</f>
        <v>46016</v>
      </c>
      <c r="T1978" s="7"/>
      <c r="U1978" s="6">
        <f>IF(Table1[[#This Row],[Ngày tính CN]]="","",S1978+T1978)</f>
        <v>46016</v>
      </c>
      <c r="V1978" s="35">
        <f ca="1">IF(Table1[[#This Row],[Hạn thanh toán]]="","",IF((U1978-NOW())&lt;0,0,(U1978-NOW())))</f>
        <v>0</v>
      </c>
      <c r="W1978" s="35"/>
      <c r="X1978" s="35" t="str">
        <f t="shared" ca="1" si="467"/>
        <v/>
      </c>
      <c r="Y1978" s="2" t="str">
        <f t="shared" si="468"/>
        <v>Đã thanh toán</v>
      </c>
      <c r="Z1978" s="51">
        <f t="shared" si="437"/>
        <v>46016</v>
      </c>
      <c r="AA1978" s="51">
        <f t="shared" si="438"/>
        <v>46042</v>
      </c>
      <c r="AD1978" s="2" t="str">
        <f>VLOOKUP($A1978,MA_KH!$A:$Q,MA_KH!O$1,0)</f>
        <v>TMART</v>
      </c>
      <c r="AE1978" s="2" t="str">
        <f>VLOOKUP($A1978,MA_KH!$A:$Q,MA_KH!P$1,0)</f>
        <v>CÔNG TY CỔ PHẦN T - MARTSTORES</v>
      </c>
    </row>
    <row r="1979" spans="1:31" ht="25.5" hidden="1" customHeight="1" x14ac:dyDescent="0.2">
      <c r="A1979" s="30" t="s">
        <v>22513</v>
      </c>
      <c r="B1979" s="30" t="s">
        <v>3978</v>
      </c>
      <c r="C1979" s="37">
        <v>46016</v>
      </c>
      <c r="D1979" s="30" t="s">
        <v>20033</v>
      </c>
      <c r="E1979" s="37">
        <v>46016</v>
      </c>
      <c r="F1979" s="30">
        <v>87325</v>
      </c>
      <c r="G1979" s="30" t="s">
        <v>20034</v>
      </c>
      <c r="H1979" s="38">
        <v>672616</v>
      </c>
      <c r="I1979" s="34">
        <v>60535</v>
      </c>
      <c r="J1979" s="38">
        <v>48966</v>
      </c>
      <c r="K1979" s="38">
        <v>661047</v>
      </c>
      <c r="L1979" s="7" t="s">
        <v>51</v>
      </c>
      <c r="M1979" s="6">
        <v>46042</v>
      </c>
      <c r="O1979" s="35">
        <f>IF(Table1[[#This Row],[Phân loại]]="Tồn đầu kỳ",Table1[[#This Row],[Tổng giá trị]],0)</f>
        <v>661047</v>
      </c>
      <c r="P1979" s="7">
        <f>IF(Table1[[#This Row],[Số còn phải thu ĐK]]&lt;&gt;0,0,IF(Table1[[#This Row],[Phân loại]]="Bán hàng",Table1[[#This Row],[Tổng giá trị]],-Table1[[#This Row],[Tổng giá trị]]))</f>
        <v>0</v>
      </c>
      <c r="Q1979" s="35">
        <f t="shared" si="466"/>
        <v>661047</v>
      </c>
      <c r="R1979" s="7">
        <f>Table1[[#This Row],[Số còn phải thu ĐK]]+Table1[[#This Row],[Giá Trị HD sau CK]]-Table1[[#This Row],[Số tiền đã thu]]</f>
        <v>0</v>
      </c>
      <c r="S1979" s="6">
        <f>IF(Table1[[#This Row],[Ngày hóa đơn]]&lt;&gt;"",Table1[[#This Row],[Ngày hóa đơn]],IF(Table1[[#This Row],[Ngày hạch toán]]&lt;&gt;"",Table1[[#This Row],[Ngày hạch toán]],""))</f>
        <v>46016</v>
      </c>
      <c r="T1979" s="7"/>
      <c r="U1979" s="6">
        <f>IF(Table1[[#This Row],[Ngày tính CN]]="","",S1979+T1979)</f>
        <v>46016</v>
      </c>
      <c r="V1979" s="35">
        <f ca="1">IF(Table1[[#This Row],[Hạn thanh toán]]="","",IF((U1979-NOW())&lt;0,0,(U1979-NOW())))</f>
        <v>0</v>
      </c>
      <c r="W1979" s="35"/>
      <c r="X1979" s="35" t="str">
        <f t="shared" ca="1" si="467"/>
        <v/>
      </c>
      <c r="Y1979" s="2" t="str">
        <f t="shared" si="468"/>
        <v>Đã thanh toán</v>
      </c>
      <c r="Z1979" s="51">
        <f t="shared" si="437"/>
        <v>46016</v>
      </c>
      <c r="AA1979" s="51">
        <f t="shared" si="438"/>
        <v>46042</v>
      </c>
      <c r="AD1979" s="2" t="str">
        <f>VLOOKUP($A1979,MA_KH!$A:$Q,MA_KH!O$1,0)</f>
        <v>TMART</v>
      </c>
      <c r="AE1979" s="2" t="str">
        <f>VLOOKUP($A1979,MA_KH!$A:$Q,MA_KH!P$1,0)</f>
        <v>CÔNG TY CỔ PHẦN T - MARTSTORES</v>
      </c>
    </row>
    <row r="1980" spans="1:31" ht="25.5" hidden="1" customHeight="1" x14ac:dyDescent="0.2">
      <c r="A1980" s="30" t="s">
        <v>22478</v>
      </c>
      <c r="B1980" s="30" t="s">
        <v>4248</v>
      </c>
      <c r="C1980" s="37">
        <v>46016</v>
      </c>
      <c r="D1980" s="30" t="s">
        <v>20035</v>
      </c>
      <c r="E1980" s="37">
        <v>46016</v>
      </c>
      <c r="F1980" s="30">
        <v>87330</v>
      </c>
      <c r="G1980" s="30" t="s">
        <v>20036</v>
      </c>
      <c r="H1980" s="38">
        <v>524850</v>
      </c>
      <c r="I1980" s="34">
        <v>47237</v>
      </c>
      <c r="J1980" s="38">
        <v>38209</v>
      </c>
      <c r="K1980" s="38">
        <v>515822</v>
      </c>
      <c r="L1980" s="7" t="s">
        <v>51</v>
      </c>
      <c r="M1980" s="6">
        <v>46042</v>
      </c>
      <c r="O1980" s="35">
        <f>IF(Table1[[#This Row],[Phân loại]]="Tồn đầu kỳ",Table1[[#This Row],[Tổng giá trị]],0)</f>
        <v>515822</v>
      </c>
      <c r="P1980" s="7">
        <f>IF(Table1[[#This Row],[Số còn phải thu ĐK]]&lt;&gt;0,0,IF(Table1[[#This Row],[Phân loại]]="Bán hàng",Table1[[#This Row],[Tổng giá trị]],-Table1[[#This Row],[Tổng giá trị]]))</f>
        <v>0</v>
      </c>
      <c r="Q1980" s="35">
        <f t="shared" si="466"/>
        <v>515822</v>
      </c>
      <c r="R1980" s="7">
        <f>Table1[[#This Row],[Số còn phải thu ĐK]]+Table1[[#This Row],[Giá Trị HD sau CK]]-Table1[[#This Row],[Số tiền đã thu]]</f>
        <v>0</v>
      </c>
      <c r="S1980" s="6">
        <f>IF(Table1[[#This Row],[Ngày hóa đơn]]&lt;&gt;"",Table1[[#This Row],[Ngày hóa đơn]],IF(Table1[[#This Row],[Ngày hạch toán]]&lt;&gt;"",Table1[[#This Row],[Ngày hạch toán]],""))</f>
        <v>46016</v>
      </c>
      <c r="T1980" s="7"/>
      <c r="U1980" s="6">
        <f>IF(Table1[[#This Row],[Ngày tính CN]]="","",S1980+T1980)</f>
        <v>46016</v>
      </c>
      <c r="V1980" s="35">
        <f ca="1">IF(Table1[[#This Row],[Hạn thanh toán]]="","",IF((U1980-NOW())&lt;0,0,(U1980-NOW())))</f>
        <v>0</v>
      </c>
      <c r="W1980" s="35"/>
      <c r="X1980" s="35" t="str">
        <f t="shared" ca="1" si="467"/>
        <v/>
      </c>
      <c r="Y1980" s="2" t="str">
        <f t="shared" si="468"/>
        <v>Đã thanh toán</v>
      </c>
      <c r="Z1980" s="51">
        <f t="shared" si="437"/>
        <v>46016</v>
      </c>
      <c r="AA1980" s="51">
        <f t="shared" si="438"/>
        <v>46042</v>
      </c>
      <c r="AD1980" s="2" t="str">
        <f>VLOOKUP($A1980,MA_KH!$A:$Q,MA_KH!O$1,0)</f>
        <v>TMART</v>
      </c>
      <c r="AE1980" s="2" t="str">
        <f>VLOOKUP($A1980,MA_KH!$A:$Q,MA_KH!P$1,0)</f>
        <v>CÔNG TY CỔ PHẦN T - MARTSTORES</v>
      </c>
    </row>
    <row r="1981" spans="1:31" ht="25.5" hidden="1" customHeight="1" x14ac:dyDescent="0.2">
      <c r="A1981" s="39" t="s">
        <v>22536</v>
      </c>
      <c r="B1981" s="39" t="s">
        <v>4297</v>
      </c>
      <c r="C1981" s="40">
        <v>46016</v>
      </c>
      <c r="D1981" s="39" t="s">
        <v>20037</v>
      </c>
      <c r="E1981" s="40">
        <v>46016</v>
      </c>
      <c r="F1981" s="39">
        <v>87326</v>
      </c>
      <c r="G1981" s="39" t="s">
        <v>20038</v>
      </c>
      <c r="H1981" s="41">
        <v>938649</v>
      </c>
      <c r="I1981" s="42">
        <v>84480</v>
      </c>
      <c r="J1981" s="41">
        <v>68334</v>
      </c>
      <c r="K1981" s="41">
        <v>922503</v>
      </c>
      <c r="L1981" s="7" t="s">
        <v>51</v>
      </c>
      <c r="M1981" s="6">
        <v>46042</v>
      </c>
      <c r="O1981" s="35">
        <f>IF(Table1[[#This Row],[Phân loại]]="Tồn đầu kỳ",Table1[[#This Row],[Tổng giá trị]],0)</f>
        <v>922503</v>
      </c>
      <c r="P1981" s="7">
        <f>IF(Table1[[#This Row],[Số còn phải thu ĐK]]&lt;&gt;0,0,IF(Table1[[#This Row],[Phân loại]]="Bán hàng",Table1[[#This Row],[Tổng giá trị]],-Table1[[#This Row],[Tổng giá trị]]))</f>
        <v>0</v>
      </c>
      <c r="Q1981" s="35">
        <f t="shared" si="466"/>
        <v>922503</v>
      </c>
      <c r="R1981" s="7">
        <f>Table1[[#This Row],[Số còn phải thu ĐK]]+Table1[[#This Row],[Giá Trị HD sau CK]]-Table1[[#This Row],[Số tiền đã thu]]</f>
        <v>0</v>
      </c>
      <c r="S1981" s="6">
        <f>IF(Table1[[#This Row],[Ngày hóa đơn]]&lt;&gt;"",Table1[[#This Row],[Ngày hóa đơn]],IF(Table1[[#This Row],[Ngày hạch toán]]&lt;&gt;"",Table1[[#This Row],[Ngày hạch toán]],""))</f>
        <v>46016</v>
      </c>
      <c r="T1981" s="7"/>
      <c r="U1981" s="6">
        <f>IF(Table1[[#This Row],[Ngày tính CN]]="","",S1981+T1981)</f>
        <v>46016</v>
      </c>
      <c r="V1981" s="35">
        <f ca="1">IF(Table1[[#This Row],[Hạn thanh toán]]="","",IF((U1981-NOW())&lt;0,0,(U1981-NOW())))</f>
        <v>0</v>
      </c>
      <c r="W1981" s="35"/>
      <c r="X1981" s="35" t="str">
        <f t="shared" ca="1" si="467"/>
        <v/>
      </c>
      <c r="Y1981" s="2" t="str">
        <f t="shared" si="468"/>
        <v>Đã thanh toán</v>
      </c>
      <c r="Z1981" s="51">
        <f t="shared" si="437"/>
        <v>46016</v>
      </c>
      <c r="AA1981" s="51">
        <f t="shared" si="438"/>
        <v>46042</v>
      </c>
      <c r="AD1981" s="2" t="str">
        <f>VLOOKUP($A1981,MA_KH!$A:$Q,MA_KH!O$1,0)</f>
        <v>TMART</v>
      </c>
      <c r="AE1981" s="2" t="str">
        <f>VLOOKUP($A1981,MA_KH!$A:$Q,MA_KH!P$1,0)</f>
        <v>CÔNG TY CỔ PHẦN T - MARTSTORES</v>
      </c>
    </row>
    <row r="1982" spans="1:31" ht="25.5" hidden="1" customHeight="1" x14ac:dyDescent="0.2">
      <c r="A1982" s="39" t="s">
        <v>22454</v>
      </c>
      <c r="B1982" s="39" t="s">
        <v>4216</v>
      </c>
      <c r="C1982" s="40">
        <v>46016</v>
      </c>
      <c r="D1982" s="39" t="s">
        <v>20039</v>
      </c>
      <c r="E1982" s="40">
        <v>46016</v>
      </c>
      <c r="F1982" s="39">
        <v>87323</v>
      </c>
      <c r="G1982" s="39" t="s">
        <v>20040</v>
      </c>
      <c r="H1982" s="41">
        <v>689943</v>
      </c>
      <c r="I1982" s="42">
        <v>62095</v>
      </c>
      <c r="J1982" s="41">
        <v>50228</v>
      </c>
      <c r="K1982" s="41">
        <v>678076</v>
      </c>
      <c r="L1982" s="7" t="s">
        <v>51</v>
      </c>
      <c r="M1982" s="6">
        <v>46042</v>
      </c>
      <c r="O1982" s="35">
        <f>IF(Table1[[#This Row],[Phân loại]]="Tồn đầu kỳ",Table1[[#This Row],[Tổng giá trị]],0)</f>
        <v>678076</v>
      </c>
      <c r="P1982" s="7">
        <f>IF(Table1[[#This Row],[Số còn phải thu ĐK]]&lt;&gt;0,0,IF(Table1[[#This Row],[Phân loại]]="Bán hàng",Table1[[#This Row],[Tổng giá trị]],-Table1[[#This Row],[Tổng giá trị]]))</f>
        <v>0</v>
      </c>
      <c r="Q1982" s="35">
        <f t="shared" ref="Q1982:Q2001" si="469">IF(M1982&lt;&gt;"",IF(O1982&lt;&gt;0,O1982,P1982),0)</f>
        <v>678076</v>
      </c>
      <c r="R1982" s="7">
        <f>Table1[[#This Row],[Số còn phải thu ĐK]]+Table1[[#This Row],[Giá Trị HD sau CK]]-Table1[[#This Row],[Số tiền đã thu]]</f>
        <v>0</v>
      </c>
      <c r="S1982" s="6">
        <f>IF(Table1[[#This Row],[Ngày hóa đơn]]&lt;&gt;"",Table1[[#This Row],[Ngày hóa đơn]],IF(Table1[[#This Row],[Ngày hạch toán]]&lt;&gt;"",Table1[[#This Row],[Ngày hạch toán]],""))</f>
        <v>46016</v>
      </c>
      <c r="T1982" s="7"/>
      <c r="U1982" s="6">
        <f>IF(Table1[[#This Row],[Ngày tính CN]]="","",S1982+T1982)</f>
        <v>46016</v>
      </c>
      <c r="V1982" s="35">
        <f ca="1">IF(Table1[[#This Row],[Hạn thanh toán]]="","",IF((U1982-NOW())&lt;0,0,(U1982-NOW())))</f>
        <v>0</v>
      </c>
      <c r="W1982" s="35"/>
      <c r="X1982" s="35" t="str">
        <f t="shared" ref="X1982:X2001" ca="1" si="470">IF(OR(U1982="",R1982=0),"",IF((U1982-NOW())&lt;0,-(U1982-NOW()),0))</f>
        <v/>
      </c>
      <c r="Y1982" s="2" t="str">
        <f t="shared" ref="Y1982:Y2001" si="471">IF(R1982=0,"Đã thanh toán",IF(X1982="","",IF(X1982&lt;=0,"Chưa đến hạn thanh toán",IF(X1982&lt;=30,"Nợ quá hạn 30 ngày",IF(X1982&lt;=60,"Nợ quá hạn từ 30 ngày đến 60 ngày",IF(X1982&lt;=90,"Nợ quá hạn từ 60 ngày đến 90 ngày",IF(X1982&lt;=120,"Nợ quá hạn từ 90 ngày đến 120 ngày","Nợ quá hạn hơn 120 ngày có khả năng mất thanh toán")))))))</f>
        <v>Đã thanh toán</v>
      </c>
      <c r="Z1982" s="51">
        <f t="shared" si="437"/>
        <v>46016</v>
      </c>
      <c r="AA1982" s="51">
        <f t="shared" si="438"/>
        <v>46042</v>
      </c>
      <c r="AD1982" s="2" t="str">
        <f>VLOOKUP($A1982,MA_KH!$A:$Q,MA_KH!O$1,0)</f>
        <v>TMART</v>
      </c>
      <c r="AE1982" s="2" t="str">
        <f>VLOOKUP($A1982,MA_KH!$A:$Q,MA_KH!P$1,0)</f>
        <v>CÔNG TY CỔ PHẦN T - MARTSTORES</v>
      </c>
    </row>
    <row r="1983" spans="1:31" ht="25.5" hidden="1" customHeight="1" x14ac:dyDescent="0.2">
      <c r="A1983" s="39" t="s">
        <v>22491</v>
      </c>
      <c r="B1983" s="39" t="s">
        <v>4213</v>
      </c>
      <c r="C1983" s="40">
        <v>46016</v>
      </c>
      <c r="D1983" s="39" t="s">
        <v>20041</v>
      </c>
      <c r="E1983" s="40">
        <v>46016</v>
      </c>
      <c r="F1983" s="39">
        <v>87308</v>
      </c>
      <c r="G1983" s="39" t="s">
        <v>20042</v>
      </c>
      <c r="H1983" s="41">
        <v>1021630</v>
      </c>
      <c r="I1983" s="42">
        <v>91947</v>
      </c>
      <c r="J1983" s="41">
        <v>74375</v>
      </c>
      <c r="K1983" s="41">
        <v>1004058</v>
      </c>
      <c r="L1983" s="7" t="s">
        <v>51</v>
      </c>
      <c r="M1983" s="6">
        <v>46042</v>
      </c>
      <c r="O1983" s="35">
        <f>IF(Table1[[#This Row],[Phân loại]]="Tồn đầu kỳ",Table1[[#This Row],[Tổng giá trị]],0)</f>
        <v>1004058</v>
      </c>
      <c r="P1983" s="7">
        <f>IF(Table1[[#This Row],[Số còn phải thu ĐK]]&lt;&gt;0,0,IF(Table1[[#This Row],[Phân loại]]="Bán hàng",Table1[[#This Row],[Tổng giá trị]],-Table1[[#This Row],[Tổng giá trị]]))</f>
        <v>0</v>
      </c>
      <c r="Q1983" s="35">
        <f t="shared" si="469"/>
        <v>1004058</v>
      </c>
      <c r="R1983" s="7">
        <f>Table1[[#This Row],[Số còn phải thu ĐK]]+Table1[[#This Row],[Giá Trị HD sau CK]]-Table1[[#This Row],[Số tiền đã thu]]</f>
        <v>0</v>
      </c>
      <c r="S1983" s="6">
        <f>IF(Table1[[#This Row],[Ngày hóa đơn]]&lt;&gt;"",Table1[[#This Row],[Ngày hóa đơn]],IF(Table1[[#This Row],[Ngày hạch toán]]&lt;&gt;"",Table1[[#This Row],[Ngày hạch toán]],""))</f>
        <v>46016</v>
      </c>
      <c r="T1983" s="7"/>
      <c r="U1983" s="6">
        <f>IF(Table1[[#This Row],[Ngày tính CN]]="","",S1983+T1983)</f>
        <v>46016</v>
      </c>
      <c r="V1983" s="35">
        <f ca="1">IF(Table1[[#This Row],[Hạn thanh toán]]="","",IF((U1983-NOW())&lt;0,0,(U1983-NOW())))</f>
        <v>0</v>
      </c>
      <c r="W1983" s="35"/>
      <c r="X1983" s="35" t="str">
        <f t="shared" ca="1" si="470"/>
        <v/>
      </c>
      <c r="Y1983" s="2" t="str">
        <f t="shared" si="471"/>
        <v>Đã thanh toán</v>
      </c>
      <c r="Z1983" s="51">
        <f t="shared" si="437"/>
        <v>46016</v>
      </c>
      <c r="AA1983" s="51">
        <f t="shared" si="438"/>
        <v>46042</v>
      </c>
      <c r="AD1983" s="2" t="str">
        <f>VLOOKUP($A1983,MA_KH!$A:$Q,MA_KH!O$1,0)</f>
        <v>TMART</v>
      </c>
      <c r="AE1983" s="2" t="str">
        <f>VLOOKUP($A1983,MA_KH!$A:$Q,MA_KH!P$1,0)</f>
        <v>CÔNG TY CỔ PHẦN T - MARTSTORES</v>
      </c>
    </row>
    <row r="1984" spans="1:31" ht="25.5" hidden="1" customHeight="1" x14ac:dyDescent="0.2">
      <c r="A1984" s="39" t="s">
        <v>23536</v>
      </c>
      <c r="B1984" s="39" t="s">
        <v>4331</v>
      </c>
      <c r="C1984" s="40">
        <v>46015</v>
      </c>
      <c r="D1984" s="39" t="s">
        <v>20043</v>
      </c>
      <c r="E1984" s="40">
        <v>46015</v>
      </c>
      <c r="F1984" s="39">
        <v>86116</v>
      </c>
      <c r="G1984" s="39" t="s">
        <v>20044</v>
      </c>
      <c r="H1984" s="41">
        <v>5932481</v>
      </c>
      <c r="I1984" s="42">
        <v>0</v>
      </c>
      <c r="J1984" s="41">
        <v>474598</v>
      </c>
      <c r="K1984" s="41">
        <v>6407079</v>
      </c>
      <c r="L1984" s="7" t="s">
        <v>51</v>
      </c>
      <c r="M1984" s="6">
        <v>46097</v>
      </c>
      <c r="O1984" s="35">
        <f>IF(Table1[[#This Row],[Phân loại]]="Tồn đầu kỳ",Table1[[#This Row],[Tổng giá trị]],0)</f>
        <v>6407079</v>
      </c>
      <c r="P1984" s="7">
        <f>IF(Table1[[#This Row],[Số còn phải thu ĐK]]&lt;&gt;0,0,IF(Table1[[#This Row],[Phân loại]]="Bán hàng",Table1[[#This Row],[Tổng giá trị]],-Table1[[#This Row],[Tổng giá trị]]))</f>
        <v>0</v>
      </c>
      <c r="Q1984" s="35">
        <f t="shared" si="469"/>
        <v>6407079</v>
      </c>
      <c r="R1984" s="7">
        <f>Table1[[#This Row],[Số còn phải thu ĐK]]+Table1[[#This Row],[Giá Trị HD sau CK]]-Table1[[#This Row],[Số tiền đã thu]]</f>
        <v>0</v>
      </c>
      <c r="S1984" s="6">
        <f>IF(Table1[[#This Row],[Ngày hóa đơn]]&lt;&gt;"",Table1[[#This Row],[Ngày hóa đơn]],IF(Table1[[#This Row],[Ngày hạch toán]]&lt;&gt;"",Table1[[#This Row],[Ngày hạch toán]],""))</f>
        <v>46015</v>
      </c>
      <c r="T1984" s="7"/>
      <c r="U1984" s="6">
        <f>IF(Table1[[#This Row],[Ngày tính CN]]="","",S1984+T1984)</f>
        <v>46015</v>
      </c>
      <c r="V1984" s="35">
        <f ca="1">IF(Table1[[#This Row],[Hạn thanh toán]]="","",IF((U1984-NOW())&lt;0,0,(U1984-NOW())))</f>
        <v>0</v>
      </c>
      <c r="W1984" s="35"/>
      <c r="X1984" s="35" t="str">
        <f t="shared" ca="1" si="470"/>
        <v/>
      </c>
      <c r="Y1984" s="2" t="str">
        <f t="shared" si="471"/>
        <v>Đã thanh toán</v>
      </c>
      <c r="Z1984" s="51">
        <f t="shared" si="437"/>
        <v>46015</v>
      </c>
      <c r="AA1984" s="51">
        <f t="shared" si="438"/>
        <v>46097</v>
      </c>
      <c r="AD1984" s="2" t="str">
        <f>VLOOKUP($A1984,MA_KH!$A:$Q,MA_KH!O$1,0)</f>
        <v>VIỆT Ý NHA TRANG</v>
      </c>
      <c r="AE1984" s="2" t="str">
        <f>VLOOKUP($A1984,MA_KH!$A:$Q,MA_KH!P$1,0)</f>
        <v>CHI NHÁNH NHA TRANG - CÔNG TY TNHH VIỆT Ý HÀ NỘI CENTER</v>
      </c>
    </row>
    <row r="1985" spans="1:31" ht="25.5" hidden="1" customHeight="1" x14ac:dyDescent="0.2">
      <c r="A1985" s="39" t="s">
        <v>23536</v>
      </c>
      <c r="B1985" s="39" t="s">
        <v>4331</v>
      </c>
      <c r="C1985" s="40">
        <v>46015</v>
      </c>
      <c r="D1985" s="39" t="s">
        <v>20045</v>
      </c>
      <c r="E1985" s="40">
        <v>46015</v>
      </c>
      <c r="F1985" s="39">
        <v>86118</v>
      </c>
      <c r="G1985" s="39" t="s">
        <v>20046</v>
      </c>
      <c r="H1985" s="41">
        <v>264075</v>
      </c>
      <c r="I1985" s="42">
        <v>0</v>
      </c>
      <c r="J1985" s="41">
        <v>21126</v>
      </c>
      <c r="K1985" s="41">
        <v>285201</v>
      </c>
      <c r="L1985" s="7" t="s">
        <v>51</v>
      </c>
      <c r="M1985" s="6">
        <v>46097</v>
      </c>
      <c r="O1985" s="35">
        <f>IF(Table1[[#This Row],[Phân loại]]="Tồn đầu kỳ",Table1[[#This Row],[Tổng giá trị]],0)</f>
        <v>285201</v>
      </c>
      <c r="P1985" s="7">
        <f>IF(Table1[[#This Row],[Số còn phải thu ĐK]]&lt;&gt;0,0,IF(Table1[[#This Row],[Phân loại]]="Bán hàng",Table1[[#This Row],[Tổng giá trị]],-Table1[[#This Row],[Tổng giá trị]]))</f>
        <v>0</v>
      </c>
      <c r="Q1985" s="35">
        <f t="shared" si="469"/>
        <v>285201</v>
      </c>
      <c r="R1985" s="7">
        <f>Table1[[#This Row],[Số còn phải thu ĐK]]+Table1[[#This Row],[Giá Trị HD sau CK]]-Table1[[#This Row],[Số tiền đã thu]]</f>
        <v>0</v>
      </c>
      <c r="S1985" s="6">
        <f>IF(Table1[[#This Row],[Ngày hóa đơn]]&lt;&gt;"",Table1[[#This Row],[Ngày hóa đơn]],IF(Table1[[#This Row],[Ngày hạch toán]]&lt;&gt;"",Table1[[#This Row],[Ngày hạch toán]],""))</f>
        <v>46015</v>
      </c>
      <c r="T1985" s="7"/>
      <c r="U1985" s="6">
        <f>IF(Table1[[#This Row],[Ngày tính CN]]="","",S1985+T1985)</f>
        <v>46015</v>
      </c>
      <c r="V1985" s="35">
        <f ca="1">IF(Table1[[#This Row],[Hạn thanh toán]]="","",IF((U1985-NOW())&lt;0,0,(U1985-NOW())))</f>
        <v>0</v>
      </c>
      <c r="W1985" s="35"/>
      <c r="X1985" s="35" t="str">
        <f t="shared" ca="1" si="470"/>
        <v/>
      </c>
      <c r="Y1985" s="2" t="str">
        <f t="shared" si="471"/>
        <v>Đã thanh toán</v>
      </c>
      <c r="Z1985" s="51">
        <f t="shared" si="437"/>
        <v>46015</v>
      </c>
      <c r="AA1985" s="51">
        <f t="shared" si="438"/>
        <v>46097</v>
      </c>
      <c r="AD1985" s="2" t="str">
        <f>VLOOKUP($A1985,MA_KH!$A:$Q,MA_KH!O$1,0)</f>
        <v>VIỆT Ý NHA TRANG</v>
      </c>
      <c r="AE1985" s="2" t="str">
        <f>VLOOKUP($A1985,MA_KH!$A:$Q,MA_KH!P$1,0)</f>
        <v>CHI NHÁNH NHA TRANG - CÔNG TY TNHH VIỆT Ý HÀ NỘI CENTER</v>
      </c>
    </row>
    <row r="1986" spans="1:31" ht="25.5" hidden="1" customHeight="1" x14ac:dyDescent="0.2">
      <c r="A1986" s="39" t="s">
        <v>23536</v>
      </c>
      <c r="B1986" s="39" t="s">
        <v>4331</v>
      </c>
      <c r="C1986" s="40">
        <v>46015</v>
      </c>
      <c r="D1986" s="39" t="s">
        <v>20047</v>
      </c>
      <c r="E1986" s="40">
        <v>46015</v>
      </c>
      <c r="F1986" s="39">
        <v>86117</v>
      </c>
      <c r="G1986" s="39" t="s">
        <v>20048</v>
      </c>
      <c r="H1986" s="41">
        <v>2879777</v>
      </c>
      <c r="I1986" s="42">
        <v>0</v>
      </c>
      <c r="J1986" s="41">
        <v>230382</v>
      </c>
      <c r="K1986" s="41">
        <v>3110159</v>
      </c>
      <c r="L1986" s="7" t="s">
        <v>51</v>
      </c>
      <c r="M1986" s="6">
        <v>46097</v>
      </c>
      <c r="O1986" s="35">
        <f>IF(Table1[[#This Row],[Phân loại]]="Tồn đầu kỳ",Table1[[#This Row],[Tổng giá trị]],0)</f>
        <v>3110159</v>
      </c>
      <c r="P1986" s="7">
        <f>IF(Table1[[#This Row],[Số còn phải thu ĐK]]&lt;&gt;0,0,IF(Table1[[#This Row],[Phân loại]]="Bán hàng",Table1[[#This Row],[Tổng giá trị]],-Table1[[#This Row],[Tổng giá trị]]))</f>
        <v>0</v>
      </c>
      <c r="Q1986" s="35">
        <f t="shared" si="469"/>
        <v>3110159</v>
      </c>
      <c r="R1986" s="7">
        <f>Table1[[#This Row],[Số còn phải thu ĐK]]+Table1[[#This Row],[Giá Trị HD sau CK]]-Table1[[#This Row],[Số tiền đã thu]]</f>
        <v>0</v>
      </c>
      <c r="S1986" s="6">
        <f>IF(Table1[[#This Row],[Ngày hóa đơn]]&lt;&gt;"",Table1[[#This Row],[Ngày hóa đơn]],IF(Table1[[#This Row],[Ngày hạch toán]]&lt;&gt;"",Table1[[#This Row],[Ngày hạch toán]],""))</f>
        <v>46015</v>
      </c>
      <c r="T1986" s="7"/>
      <c r="U1986" s="6">
        <f>IF(Table1[[#This Row],[Ngày tính CN]]="","",S1986+T1986)</f>
        <v>46015</v>
      </c>
      <c r="V1986" s="35">
        <f ca="1">IF(Table1[[#This Row],[Hạn thanh toán]]="","",IF((U1986-NOW())&lt;0,0,(U1986-NOW())))</f>
        <v>0</v>
      </c>
      <c r="W1986" s="35"/>
      <c r="X1986" s="35" t="str">
        <f t="shared" ca="1" si="470"/>
        <v/>
      </c>
      <c r="Y1986" s="2" t="str">
        <f t="shared" si="471"/>
        <v>Đã thanh toán</v>
      </c>
      <c r="Z1986" s="51">
        <f t="shared" si="437"/>
        <v>46015</v>
      </c>
      <c r="AA1986" s="51">
        <f t="shared" si="438"/>
        <v>46097</v>
      </c>
      <c r="AD1986" s="2" t="str">
        <f>VLOOKUP($A1986,MA_KH!$A:$Q,MA_KH!O$1,0)</f>
        <v>VIỆT Ý NHA TRANG</v>
      </c>
      <c r="AE1986" s="2" t="str">
        <f>VLOOKUP($A1986,MA_KH!$A:$Q,MA_KH!P$1,0)</f>
        <v>CHI NHÁNH NHA TRANG - CÔNG TY TNHH VIỆT Ý HÀ NỘI CENTER</v>
      </c>
    </row>
    <row r="1987" spans="1:31" ht="25.5" hidden="1" customHeight="1" x14ac:dyDescent="0.2">
      <c r="A1987" s="39" t="s">
        <v>22386</v>
      </c>
      <c r="B1987" s="39" t="s">
        <v>4984</v>
      </c>
      <c r="C1987" s="40">
        <v>46011</v>
      </c>
      <c r="D1987" s="39" t="s">
        <v>20059</v>
      </c>
      <c r="E1987" s="40">
        <v>46011</v>
      </c>
      <c r="F1987" s="39">
        <v>85792</v>
      </c>
      <c r="G1987" s="39" t="s">
        <v>20060</v>
      </c>
      <c r="H1987" s="41">
        <v>355785</v>
      </c>
      <c r="I1987" s="42">
        <v>0</v>
      </c>
      <c r="J1987" s="41">
        <v>28463</v>
      </c>
      <c r="K1987" s="41">
        <v>384248</v>
      </c>
      <c r="L1987" s="7" t="s">
        <v>51</v>
      </c>
      <c r="M1987" s="6">
        <v>46106</v>
      </c>
      <c r="O1987" s="35">
        <f>IF(Table1[[#This Row],[Phân loại]]="Tồn đầu kỳ",Table1[[#This Row],[Tổng giá trị]],0)</f>
        <v>384248</v>
      </c>
      <c r="P1987" s="7">
        <f>IF(Table1[[#This Row],[Số còn phải thu ĐK]]&lt;&gt;0,0,IF(Table1[[#This Row],[Phân loại]]="Bán hàng",Table1[[#This Row],[Tổng giá trị]],-Table1[[#This Row],[Tổng giá trị]]))</f>
        <v>0</v>
      </c>
      <c r="Q1987" s="35">
        <f t="shared" si="469"/>
        <v>384248</v>
      </c>
      <c r="R1987" s="7">
        <f>Table1[[#This Row],[Số còn phải thu ĐK]]+Table1[[#This Row],[Giá Trị HD sau CK]]-Table1[[#This Row],[Số tiền đã thu]]</f>
        <v>0</v>
      </c>
      <c r="S1987" s="6">
        <f>IF(Table1[[#This Row],[Ngày hóa đơn]]&lt;&gt;"",Table1[[#This Row],[Ngày hóa đơn]],IF(Table1[[#This Row],[Ngày hạch toán]]&lt;&gt;"",Table1[[#This Row],[Ngày hạch toán]],""))</f>
        <v>46011</v>
      </c>
      <c r="T1987" s="7"/>
      <c r="U1987" s="6">
        <f>IF(Table1[[#This Row],[Ngày tính CN]]="","",S1987+T1987)</f>
        <v>46011</v>
      </c>
      <c r="V1987" s="35">
        <f ca="1">IF(Table1[[#This Row],[Hạn thanh toán]]="","",IF((U1987-NOW())&lt;0,0,(U1987-NOW())))</f>
        <v>0</v>
      </c>
      <c r="W1987" s="35"/>
      <c r="X1987" s="35" t="str">
        <f t="shared" ca="1" si="470"/>
        <v/>
      </c>
      <c r="Y1987" s="2" t="str">
        <f t="shared" si="471"/>
        <v>Đã thanh toán</v>
      </c>
      <c r="Z1987" s="51">
        <f t="shared" si="437"/>
        <v>46011</v>
      </c>
      <c r="AA1987" s="51">
        <f t="shared" si="438"/>
        <v>46106</v>
      </c>
      <c r="AD1987" s="2" t="str">
        <f>VLOOKUP($A1987,MA_KH!$A:$Q,MA_KH!O$1,0)</f>
        <v>SATRA TRUNG TÂM</v>
      </c>
      <c r="AE1987" s="2" t="str">
        <f>VLOOKUP($A1987,MA_KH!$A:$Q,MA_KH!P$1,0)</f>
        <v>TRUNG TÂM ĐIỀU HÀNH SATRAFOODS</v>
      </c>
    </row>
    <row r="1988" spans="1:31" ht="25.5" hidden="1" customHeight="1" x14ac:dyDescent="0.2">
      <c r="A1988" s="39" t="s">
        <v>22309</v>
      </c>
      <c r="B1988" s="39" t="s">
        <v>12428</v>
      </c>
      <c r="C1988" s="40">
        <v>46011</v>
      </c>
      <c r="D1988" s="39" t="s">
        <v>20061</v>
      </c>
      <c r="E1988" s="40">
        <v>46011</v>
      </c>
      <c r="F1988" s="39">
        <v>85790</v>
      </c>
      <c r="G1988" s="39" t="s">
        <v>20062</v>
      </c>
      <c r="H1988" s="41">
        <v>1164370</v>
      </c>
      <c r="I1988" s="42">
        <v>0</v>
      </c>
      <c r="J1988" s="41">
        <v>93150</v>
      </c>
      <c r="K1988" s="41">
        <v>1257520</v>
      </c>
      <c r="L1988" s="7" t="s">
        <v>51</v>
      </c>
      <c r="M1988" s="6">
        <v>46106</v>
      </c>
      <c r="O1988" s="35">
        <f>IF(Table1[[#This Row],[Phân loại]]="Tồn đầu kỳ",Table1[[#This Row],[Tổng giá trị]],0)</f>
        <v>1257520</v>
      </c>
      <c r="P1988" s="7">
        <f>IF(Table1[[#This Row],[Số còn phải thu ĐK]]&lt;&gt;0,0,IF(Table1[[#This Row],[Phân loại]]="Bán hàng",Table1[[#This Row],[Tổng giá trị]],-Table1[[#This Row],[Tổng giá trị]]))</f>
        <v>0</v>
      </c>
      <c r="Q1988" s="35">
        <f t="shared" si="469"/>
        <v>1257520</v>
      </c>
      <c r="R1988" s="7">
        <f>Table1[[#This Row],[Số còn phải thu ĐK]]+Table1[[#This Row],[Giá Trị HD sau CK]]-Table1[[#This Row],[Số tiền đã thu]]</f>
        <v>0</v>
      </c>
      <c r="S1988" s="6">
        <f>IF(Table1[[#This Row],[Ngày hóa đơn]]&lt;&gt;"",Table1[[#This Row],[Ngày hóa đơn]],IF(Table1[[#This Row],[Ngày hạch toán]]&lt;&gt;"",Table1[[#This Row],[Ngày hạch toán]],""))</f>
        <v>46011</v>
      </c>
      <c r="T1988" s="7"/>
      <c r="U1988" s="6">
        <f>IF(Table1[[#This Row],[Ngày tính CN]]="","",S1988+T1988)</f>
        <v>46011</v>
      </c>
      <c r="V1988" s="35">
        <f ca="1">IF(Table1[[#This Row],[Hạn thanh toán]]="","",IF((U1988-NOW())&lt;0,0,(U1988-NOW())))</f>
        <v>0</v>
      </c>
      <c r="W1988" s="35"/>
      <c r="X1988" s="35" t="str">
        <f t="shared" ca="1" si="470"/>
        <v/>
      </c>
      <c r="Y1988" s="2" t="str">
        <f t="shared" si="471"/>
        <v>Đã thanh toán</v>
      </c>
      <c r="Z1988" s="51">
        <f t="shared" ref="Z1988:Z2051" si="472">IF(S1988="","",S1988)</f>
        <v>46011</v>
      </c>
      <c r="AA1988" s="51">
        <f t="shared" ref="AA1988:AA2051" si="473">IF(M1988="","",M1988)</f>
        <v>46106</v>
      </c>
      <c r="AD1988" s="2" t="str">
        <f>VLOOKUP($A1988,MA_KH!$A:$Q,MA_KH!O$1,0)</f>
        <v>SATRA TRUNG TÂM</v>
      </c>
      <c r="AE1988" s="2" t="str">
        <f>VLOOKUP($A1988,MA_KH!$A:$Q,MA_KH!P$1,0)</f>
        <v>TRUNG TÂM ĐIỀU HÀNH SATRAFOODS</v>
      </c>
    </row>
    <row r="1989" spans="1:31" ht="25.5" hidden="1" customHeight="1" x14ac:dyDescent="0.2">
      <c r="A1989" s="39" t="s">
        <v>22356</v>
      </c>
      <c r="B1989" s="39" t="s">
        <v>12562</v>
      </c>
      <c r="C1989" s="40">
        <v>46011</v>
      </c>
      <c r="D1989" s="39" t="s">
        <v>20063</v>
      </c>
      <c r="E1989" s="40">
        <v>46011</v>
      </c>
      <c r="F1989" s="39">
        <v>85803</v>
      </c>
      <c r="G1989" s="39" t="s">
        <v>20064</v>
      </c>
      <c r="H1989" s="41">
        <v>1003648</v>
      </c>
      <c r="I1989" s="42">
        <v>0</v>
      </c>
      <c r="J1989" s="41">
        <v>80292</v>
      </c>
      <c r="K1989" s="41">
        <v>1083940</v>
      </c>
      <c r="L1989" s="7" t="s">
        <v>51</v>
      </c>
      <c r="M1989" s="6">
        <v>46106</v>
      </c>
      <c r="O1989" s="35">
        <f>IF(Table1[[#This Row],[Phân loại]]="Tồn đầu kỳ",Table1[[#This Row],[Tổng giá trị]],0)</f>
        <v>1083940</v>
      </c>
      <c r="P1989" s="7">
        <f>IF(Table1[[#This Row],[Số còn phải thu ĐK]]&lt;&gt;0,0,IF(Table1[[#This Row],[Phân loại]]="Bán hàng",Table1[[#This Row],[Tổng giá trị]],-Table1[[#This Row],[Tổng giá trị]]))</f>
        <v>0</v>
      </c>
      <c r="Q1989" s="35">
        <f t="shared" si="469"/>
        <v>1083940</v>
      </c>
      <c r="R1989" s="7">
        <f>Table1[[#This Row],[Số còn phải thu ĐK]]+Table1[[#This Row],[Giá Trị HD sau CK]]-Table1[[#This Row],[Số tiền đã thu]]</f>
        <v>0</v>
      </c>
      <c r="S1989" s="6">
        <f>IF(Table1[[#This Row],[Ngày hóa đơn]]&lt;&gt;"",Table1[[#This Row],[Ngày hóa đơn]],IF(Table1[[#This Row],[Ngày hạch toán]]&lt;&gt;"",Table1[[#This Row],[Ngày hạch toán]],""))</f>
        <v>46011</v>
      </c>
      <c r="T1989" s="7"/>
      <c r="U1989" s="6">
        <f>IF(Table1[[#This Row],[Ngày tính CN]]="","",S1989+T1989)</f>
        <v>46011</v>
      </c>
      <c r="V1989" s="35">
        <f ca="1">IF(Table1[[#This Row],[Hạn thanh toán]]="","",IF((U1989-NOW())&lt;0,0,(U1989-NOW())))</f>
        <v>0</v>
      </c>
      <c r="W1989" s="35"/>
      <c r="X1989" s="35" t="str">
        <f t="shared" ca="1" si="470"/>
        <v/>
      </c>
      <c r="Y1989" s="2" t="str">
        <f t="shared" si="471"/>
        <v>Đã thanh toán</v>
      </c>
      <c r="Z1989" s="51">
        <f t="shared" si="472"/>
        <v>46011</v>
      </c>
      <c r="AA1989" s="51">
        <f t="shared" si="473"/>
        <v>46106</v>
      </c>
      <c r="AD1989" s="2" t="str">
        <f>VLOOKUP($A1989,MA_KH!$A:$Q,MA_KH!O$1,0)</f>
        <v>SATRA TRUNG TÂM</v>
      </c>
      <c r="AE1989" s="2" t="str">
        <f>VLOOKUP($A1989,MA_KH!$A:$Q,MA_KH!P$1,0)</f>
        <v>TRUNG TÂM ĐIỀU HÀNH SATRAFOODS</v>
      </c>
    </row>
    <row r="1990" spans="1:31" ht="25.5" hidden="1" customHeight="1" x14ac:dyDescent="0.2">
      <c r="A1990" s="39" t="s">
        <v>22227</v>
      </c>
      <c r="B1990" s="39" t="s">
        <v>4969</v>
      </c>
      <c r="C1990" s="40">
        <v>46011</v>
      </c>
      <c r="D1990" s="39" t="s">
        <v>20065</v>
      </c>
      <c r="E1990" s="40">
        <v>46011</v>
      </c>
      <c r="F1990" s="39">
        <v>85811</v>
      </c>
      <c r="G1990" s="39" t="s">
        <v>20066</v>
      </c>
      <c r="H1990" s="41">
        <v>514017</v>
      </c>
      <c r="I1990" s="42">
        <v>0</v>
      </c>
      <c r="J1990" s="41">
        <v>41121</v>
      </c>
      <c r="K1990" s="41">
        <v>555138</v>
      </c>
      <c r="L1990" s="7" t="s">
        <v>51</v>
      </c>
      <c r="M1990" s="6">
        <v>46106</v>
      </c>
      <c r="O1990" s="35">
        <f>IF(Table1[[#This Row],[Phân loại]]="Tồn đầu kỳ",Table1[[#This Row],[Tổng giá trị]],0)</f>
        <v>555138</v>
      </c>
      <c r="P1990" s="7">
        <f>IF(Table1[[#This Row],[Số còn phải thu ĐK]]&lt;&gt;0,0,IF(Table1[[#This Row],[Phân loại]]="Bán hàng",Table1[[#This Row],[Tổng giá trị]],-Table1[[#This Row],[Tổng giá trị]]))</f>
        <v>0</v>
      </c>
      <c r="Q1990" s="35">
        <f t="shared" si="469"/>
        <v>555138</v>
      </c>
      <c r="R1990" s="7">
        <f>Table1[[#This Row],[Số còn phải thu ĐK]]+Table1[[#This Row],[Giá Trị HD sau CK]]-Table1[[#This Row],[Số tiền đã thu]]</f>
        <v>0</v>
      </c>
      <c r="S1990" s="6">
        <f>IF(Table1[[#This Row],[Ngày hóa đơn]]&lt;&gt;"",Table1[[#This Row],[Ngày hóa đơn]],IF(Table1[[#This Row],[Ngày hạch toán]]&lt;&gt;"",Table1[[#This Row],[Ngày hạch toán]],""))</f>
        <v>46011</v>
      </c>
      <c r="T1990" s="7"/>
      <c r="U1990" s="6">
        <f>IF(Table1[[#This Row],[Ngày tính CN]]="","",S1990+T1990)</f>
        <v>46011</v>
      </c>
      <c r="V1990" s="35">
        <f ca="1">IF(Table1[[#This Row],[Hạn thanh toán]]="","",IF((U1990-NOW())&lt;0,0,(U1990-NOW())))</f>
        <v>0</v>
      </c>
      <c r="W1990" s="35"/>
      <c r="X1990" s="35" t="str">
        <f t="shared" ca="1" si="470"/>
        <v/>
      </c>
      <c r="Y1990" s="2" t="str">
        <f t="shared" si="471"/>
        <v>Đã thanh toán</v>
      </c>
      <c r="Z1990" s="51">
        <f t="shared" si="472"/>
        <v>46011</v>
      </c>
      <c r="AA1990" s="51">
        <f t="shared" si="473"/>
        <v>46106</v>
      </c>
      <c r="AD1990" s="2" t="str">
        <f>VLOOKUP($A1990,MA_KH!$A:$Q,MA_KH!O$1,0)</f>
        <v>SATRA TRUNG TÂM</v>
      </c>
      <c r="AE1990" s="2" t="str">
        <f>VLOOKUP($A1990,MA_KH!$A:$Q,MA_KH!P$1,0)</f>
        <v>TRUNG TÂM ĐIỀU HÀNH SATRAFOODS</v>
      </c>
    </row>
    <row r="1991" spans="1:31" ht="25.5" hidden="1" customHeight="1" x14ac:dyDescent="0.2">
      <c r="A1991" s="39" t="s">
        <v>22384</v>
      </c>
      <c r="B1991" s="39" t="s">
        <v>12984</v>
      </c>
      <c r="C1991" s="40">
        <v>46014</v>
      </c>
      <c r="D1991" s="39" t="s">
        <v>20067</v>
      </c>
      <c r="E1991" s="40">
        <v>46014</v>
      </c>
      <c r="F1991" s="39">
        <v>86016</v>
      </c>
      <c r="G1991" s="39" t="s">
        <v>20068</v>
      </c>
      <c r="H1991" s="41">
        <v>644190</v>
      </c>
      <c r="I1991" s="42">
        <v>0</v>
      </c>
      <c r="J1991" s="41">
        <v>51535</v>
      </c>
      <c r="K1991" s="41">
        <v>695725</v>
      </c>
      <c r="L1991" s="7" t="s">
        <v>51</v>
      </c>
      <c r="M1991" s="6">
        <v>46106</v>
      </c>
      <c r="O1991" s="35">
        <f>IF(Table1[[#This Row],[Phân loại]]="Tồn đầu kỳ",Table1[[#This Row],[Tổng giá trị]],0)</f>
        <v>695725</v>
      </c>
      <c r="P1991" s="7">
        <f>IF(Table1[[#This Row],[Số còn phải thu ĐK]]&lt;&gt;0,0,IF(Table1[[#This Row],[Phân loại]]="Bán hàng",Table1[[#This Row],[Tổng giá trị]],-Table1[[#This Row],[Tổng giá trị]]))</f>
        <v>0</v>
      </c>
      <c r="Q1991" s="35">
        <f t="shared" si="469"/>
        <v>695725</v>
      </c>
      <c r="R1991" s="7">
        <f>Table1[[#This Row],[Số còn phải thu ĐK]]+Table1[[#This Row],[Giá Trị HD sau CK]]-Table1[[#This Row],[Số tiền đã thu]]</f>
        <v>0</v>
      </c>
      <c r="S1991" s="6">
        <f>IF(Table1[[#This Row],[Ngày hóa đơn]]&lt;&gt;"",Table1[[#This Row],[Ngày hóa đơn]],IF(Table1[[#This Row],[Ngày hạch toán]]&lt;&gt;"",Table1[[#This Row],[Ngày hạch toán]],""))</f>
        <v>46014</v>
      </c>
      <c r="T1991" s="7"/>
      <c r="U1991" s="6">
        <f>IF(Table1[[#This Row],[Ngày tính CN]]="","",S1991+T1991)</f>
        <v>46014</v>
      </c>
      <c r="V1991" s="35">
        <f ca="1">IF(Table1[[#This Row],[Hạn thanh toán]]="","",IF((U1991-NOW())&lt;0,0,(U1991-NOW())))</f>
        <v>0</v>
      </c>
      <c r="W1991" s="35"/>
      <c r="X1991" s="35" t="str">
        <f t="shared" ca="1" si="470"/>
        <v/>
      </c>
      <c r="Y1991" s="2" t="str">
        <f t="shared" si="471"/>
        <v>Đã thanh toán</v>
      </c>
      <c r="Z1991" s="51">
        <f t="shared" si="472"/>
        <v>46014</v>
      </c>
      <c r="AA1991" s="51">
        <f t="shared" si="473"/>
        <v>46106</v>
      </c>
      <c r="AD1991" s="2" t="str">
        <f>VLOOKUP($A1991,MA_KH!$A:$Q,MA_KH!O$1,0)</f>
        <v>SATRA TRUNG TÂM</v>
      </c>
      <c r="AE1991" s="2" t="str">
        <f>VLOOKUP($A1991,MA_KH!$A:$Q,MA_KH!P$1,0)</f>
        <v>TRUNG TÂM ĐIỀU HÀNH SATRAFOODS</v>
      </c>
    </row>
    <row r="1992" spans="1:31" ht="25.5" hidden="1" customHeight="1" x14ac:dyDescent="0.2">
      <c r="A1992" s="39" t="s">
        <v>22363</v>
      </c>
      <c r="B1992" s="39" t="s">
        <v>12893</v>
      </c>
      <c r="C1992" s="40">
        <v>46014</v>
      </c>
      <c r="D1992" s="39" t="s">
        <v>20069</v>
      </c>
      <c r="E1992" s="40">
        <v>46014</v>
      </c>
      <c r="F1992" s="39">
        <v>86027</v>
      </c>
      <c r="G1992" s="39" t="s">
        <v>20070</v>
      </c>
      <c r="H1992" s="41">
        <v>533940</v>
      </c>
      <c r="I1992" s="42">
        <v>0</v>
      </c>
      <c r="J1992" s="41">
        <v>42715</v>
      </c>
      <c r="K1992" s="41">
        <v>576655</v>
      </c>
      <c r="L1992" s="7" t="s">
        <v>51</v>
      </c>
      <c r="M1992" s="6">
        <v>46106</v>
      </c>
      <c r="O1992" s="35">
        <f>IF(Table1[[#This Row],[Phân loại]]="Tồn đầu kỳ",Table1[[#This Row],[Tổng giá trị]],0)</f>
        <v>576655</v>
      </c>
      <c r="P1992" s="7">
        <f>IF(Table1[[#This Row],[Số còn phải thu ĐK]]&lt;&gt;0,0,IF(Table1[[#This Row],[Phân loại]]="Bán hàng",Table1[[#This Row],[Tổng giá trị]],-Table1[[#This Row],[Tổng giá trị]]))</f>
        <v>0</v>
      </c>
      <c r="Q1992" s="35">
        <f t="shared" si="469"/>
        <v>576655</v>
      </c>
      <c r="R1992" s="7">
        <f>Table1[[#This Row],[Số còn phải thu ĐK]]+Table1[[#This Row],[Giá Trị HD sau CK]]-Table1[[#This Row],[Số tiền đã thu]]</f>
        <v>0</v>
      </c>
      <c r="S1992" s="6">
        <f>IF(Table1[[#This Row],[Ngày hóa đơn]]&lt;&gt;"",Table1[[#This Row],[Ngày hóa đơn]],IF(Table1[[#This Row],[Ngày hạch toán]]&lt;&gt;"",Table1[[#This Row],[Ngày hạch toán]],""))</f>
        <v>46014</v>
      </c>
      <c r="T1992" s="7"/>
      <c r="U1992" s="6">
        <f>IF(Table1[[#This Row],[Ngày tính CN]]="","",S1992+T1992)</f>
        <v>46014</v>
      </c>
      <c r="V1992" s="35">
        <f ca="1">IF(Table1[[#This Row],[Hạn thanh toán]]="","",IF((U1992-NOW())&lt;0,0,(U1992-NOW())))</f>
        <v>0</v>
      </c>
      <c r="W1992" s="35"/>
      <c r="X1992" s="35" t="str">
        <f t="shared" ca="1" si="470"/>
        <v/>
      </c>
      <c r="Y1992" s="2" t="str">
        <f t="shared" si="471"/>
        <v>Đã thanh toán</v>
      </c>
      <c r="Z1992" s="51">
        <f t="shared" si="472"/>
        <v>46014</v>
      </c>
      <c r="AA1992" s="51">
        <f t="shared" si="473"/>
        <v>46106</v>
      </c>
      <c r="AD1992" s="2" t="str">
        <f>VLOOKUP($A1992,MA_KH!$A:$Q,MA_KH!O$1,0)</f>
        <v>SATRA TRUNG TÂM</v>
      </c>
      <c r="AE1992" s="2" t="str">
        <f>VLOOKUP($A1992,MA_KH!$A:$Q,MA_KH!P$1,0)</f>
        <v>TRUNG TÂM ĐIỀU HÀNH SATRAFOODS</v>
      </c>
    </row>
    <row r="1993" spans="1:31" ht="25.5" hidden="1" customHeight="1" x14ac:dyDescent="0.2">
      <c r="A1993" s="39" t="s">
        <v>22204</v>
      </c>
      <c r="B1993" s="39" t="s">
        <v>12777</v>
      </c>
      <c r="C1993" s="40">
        <v>46015</v>
      </c>
      <c r="D1993" s="39" t="s">
        <v>20071</v>
      </c>
      <c r="E1993" s="40">
        <v>46015</v>
      </c>
      <c r="F1993" s="39">
        <v>86134</v>
      </c>
      <c r="G1993" s="39" t="s">
        <v>20072</v>
      </c>
      <c r="H1993" s="41">
        <v>1741900</v>
      </c>
      <c r="I1993" s="42">
        <v>0</v>
      </c>
      <c r="J1993" s="41">
        <v>139352</v>
      </c>
      <c r="K1993" s="41">
        <v>1881252</v>
      </c>
      <c r="L1993" s="7" t="s">
        <v>51</v>
      </c>
      <c r="M1993" s="6">
        <v>46106</v>
      </c>
      <c r="O1993" s="35">
        <f>IF(Table1[[#This Row],[Phân loại]]="Tồn đầu kỳ",Table1[[#This Row],[Tổng giá trị]],0)</f>
        <v>1881252</v>
      </c>
      <c r="P1993" s="7">
        <f>IF(Table1[[#This Row],[Số còn phải thu ĐK]]&lt;&gt;0,0,IF(Table1[[#This Row],[Phân loại]]="Bán hàng",Table1[[#This Row],[Tổng giá trị]],-Table1[[#This Row],[Tổng giá trị]]))</f>
        <v>0</v>
      </c>
      <c r="Q1993" s="35">
        <f t="shared" si="469"/>
        <v>1881252</v>
      </c>
      <c r="R1993" s="7">
        <f>Table1[[#This Row],[Số còn phải thu ĐK]]+Table1[[#This Row],[Giá Trị HD sau CK]]-Table1[[#This Row],[Số tiền đã thu]]</f>
        <v>0</v>
      </c>
      <c r="S1993" s="6">
        <f>IF(Table1[[#This Row],[Ngày hóa đơn]]&lt;&gt;"",Table1[[#This Row],[Ngày hóa đơn]],IF(Table1[[#This Row],[Ngày hạch toán]]&lt;&gt;"",Table1[[#This Row],[Ngày hạch toán]],""))</f>
        <v>46015</v>
      </c>
      <c r="T1993" s="7"/>
      <c r="U1993" s="6">
        <f>IF(Table1[[#This Row],[Ngày tính CN]]="","",S1993+T1993)</f>
        <v>46015</v>
      </c>
      <c r="V1993" s="35">
        <f ca="1">IF(Table1[[#This Row],[Hạn thanh toán]]="","",IF((U1993-NOW())&lt;0,0,(U1993-NOW())))</f>
        <v>0</v>
      </c>
      <c r="W1993" s="35"/>
      <c r="X1993" s="35" t="str">
        <f t="shared" ca="1" si="470"/>
        <v/>
      </c>
      <c r="Y1993" s="2" t="str">
        <f t="shared" si="471"/>
        <v>Đã thanh toán</v>
      </c>
      <c r="Z1993" s="51">
        <f t="shared" si="472"/>
        <v>46015</v>
      </c>
      <c r="AA1993" s="51">
        <f t="shared" si="473"/>
        <v>46106</v>
      </c>
      <c r="AD1993" s="2" t="str">
        <f>VLOOKUP($A1993,MA_KH!$A:$Q,MA_KH!O$1,0)</f>
        <v>SATRA TRUNG TÂM</v>
      </c>
      <c r="AE1993" s="2" t="str">
        <f>VLOOKUP($A1993,MA_KH!$A:$Q,MA_KH!P$1,0)</f>
        <v>TRUNG TÂM ĐIỀU HÀNH SATRAFOODS</v>
      </c>
    </row>
    <row r="1994" spans="1:31" ht="25.5" hidden="1" customHeight="1" x14ac:dyDescent="0.2">
      <c r="A1994" s="39" t="s">
        <v>22245</v>
      </c>
      <c r="B1994" s="39" t="s">
        <v>12850</v>
      </c>
      <c r="C1994" s="40">
        <v>46015</v>
      </c>
      <c r="D1994" s="39" t="s">
        <v>20073</v>
      </c>
      <c r="E1994" s="40">
        <v>46015</v>
      </c>
      <c r="F1994" s="39">
        <v>86141</v>
      </c>
      <c r="G1994" s="39" t="s">
        <v>20074</v>
      </c>
      <c r="H1994" s="41">
        <v>809812</v>
      </c>
      <c r="I1994" s="42">
        <v>0</v>
      </c>
      <c r="J1994" s="41">
        <v>64785</v>
      </c>
      <c r="K1994" s="41">
        <v>874597</v>
      </c>
      <c r="L1994" s="7" t="s">
        <v>51</v>
      </c>
      <c r="M1994" s="6">
        <v>46106</v>
      </c>
      <c r="O1994" s="35">
        <f>IF(Table1[[#This Row],[Phân loại]]="Tồn đầu kỳ",Table1[[#This Row],[Tổng giá trị]],0)</f>
        <v>874597</v>
      </c>
      <c r="P1994" s="7">
        <f>IF(Table1[[#This Row],[Số còn phải thu ĐK]]&lt;&gt;0,0,IF(Table1[[#This Row],[Phân loại]]="Bán hàng",Table1[[#This Row],[Tổng giá trị]],-Table1[[#This Row],[Tổng giá trị]]))</f>
        <v>0</v>
      </c>
      <c r="Q1994" s="35">
        <f t="shared" si="469"/>
        <v>874597</v>
      </c>
      <c r="R1994" s="7">
        <f>Table1[[#This Row],[Số còn phải thu ĐK]]+Table1[[#This Row],[Giá Trị HD sau CK]]-Table1[[#This Row],[Số tiền đã thu]]</f>
        <v>0</v>
      </c>
      <c r="S1994" s="6">
        <f>IF(Table1[[#This Row],[Ngày hóa đơn]]&lt;&gt;"",Table1[[#This Row],[Ngày hóa đơn]],IF(Table1[[#This Row],[Ngày hạch toán]]&lt;&gt;"",Table1[[#This Row],[Ngày hạch toán]],""))</f>
        <v>46015</v>
      </c>
      <c r="T1994" s="7"/>
      <c r="U1994" s="6">
        <f>IF(Table1[[#This Row],[Ngày tính CN]]="","",S1994+T1994)</f>
        <v>46015</v>
      </c>
      <c r="V1994" s="35">
        <f ca="1">IF(Table1[[#This Row],[Hạn thanh toán]]="","",IF((U1994-NOW())&lt;0,0,(U1994-NOW())))</f>
        <v>0</v>
      </c>
      <c r="W1994" s="35"/>
      <c r="X1994" s="35" t="str">
        <f t="shared" ca="1" si="470"/>
        <v/>
      </c>
      <c r="Y1994" s="2" t="str">
        <f t="shared" si="471"/>
        <v>Đã thanh toán</v>
      </c>
      <c r="Z1994" s="51">
        <f t="shared" si="472"/>
        <v>46015</v>
      </c>
      <c r="AA1994" s="51">
        <f t="shared" si="473"/>
        <v>46106</v>
      </c>
      <c r="AD1994" s="2" t="str">
        <f>VLOOKUP($A1994,MA_KH!$A:$Q,MA_KH!O$1,0)</f>
        <v>SATRA TRUNG TÂM</v>
      </c>
      <c r="AE1994" s="2" t="str">
        <f>VLOOKUP($A1994,MA_KH!$A:$Q,MA_KH!P$1,0)</f>
        <v>TRUNG TÂM ĐIỀU HÀNH SATRAFOODS</v>
      </c>
    </row>
    <row r="1995" spans="1:31" ht="25.5" hidden="1" customHeight="1" x14ac:dyDescent="0.2">
      <c r="A1995" s="39" t="s">
        <v>22244</v>
      </c>
      <c r="B1995" s="39" t="s">
        <v>12847</v>
      </c>
      <c r="C1995" s="40">
        <v>46015</v>
      </c>
      <c r="D1995" s="39" t="s">
        <v>20075</v>
      </c>
      <c r="E1995" s="40">
        <v>46015</v>
      </c>
      <c r="F1995" s="39">
        <v>86132</v>
      </c>
      <c r="G1995" s="39" t="s">
        <v>20076</v>
      </c>
      <c r="H1995" s="41">
        <v>1170286</v>
      </c>
      <c r="I1995" s="42">
        <v>0</v>
      </c>
      <c r="J1995" s="41">
        <v>93623</v>
      </c>
      <c r="K1995" s="41">
        <v>1263909</v>
      </c>
      <c r="L1995" s="7" t="s">
        <v>51</v>
      </c>
      <c r="M1995" s="6">
        <v>46106</v>
      </c>
      <c r="O1995" s="35">
        <f>IF(Table1[[#This Row],[Phân loại]]="Tồn đầu kỳ",Table1[[#This Row],[Tổng giá trị]],0)</f>
        <v>1263909</v>
      </c>
      <c r="P1995" s="7">
        <f>IF(Table1[[#This Row],[Số còn phải thu ĐK]]&lt;&gt;0,0,IF(Table1[[#This Row],[Phân loại]]="Bán hàng",Table1[[#This Row],[Tổng giá trị]],-Table1[[#This Row],[Tổng giá trị]]))</f>
        <v>0</v>
      </c>
      <c r="Q1995" s="35">
        <f t="shared" si="469"/>
        <v>1263909</v>
      </c>
      <c r="R1995" s="7">
        <f>Table1[[#This Row],[Số còn phải thu ĐK]]+Table1[[#This Row],[Giá Trị HD sau CK]]-Table1[[#This Row],[Số tiền đã thu]]</f>
        <v>0</v>
      </c>
      <c r="S1995" s="6">
        <f>IF(Table1[[#This Row],[Ngày hóa đơn]]&lt;&gt;"",Table1[[#This Row],[Ngày hóa đơn]],IF(Table1[[#This Row],[Ngày hạch toán]]&lt;&gt;"",Table1[[#This Row],[Ngày hạch toán]],""))</f>
        <v>46015</v>
      </c>
      <c r="T1995" s="7"/>
      <c r="U1995" s="6">
        <f>IF(Table1[[#This Row],[Ngày tính CN]]="","",S1995+T1995)</f>
        <v>46015</v>
      </c>
      <c r="V1995" s="35">
        <f ca="1">IF(Table1[[#This Row],[Hạn thanh toán]]="","",IF((U1995-NOW())&lt;0,0,(U1995-NOW())))</f>
        <v>0</v>
      </c>
      <c r="W1995" s="35"/>
      <c r="X1995" s="35" t="str">
        <f t="shared" ca="1" si="470"/>
        <v/>
      </c>
      <c r="Y1995" s="2" t="str">
        <f t="shared" si="471"/>
        <v>Đã thanh toán</v>
      </c>
      <c r="Z1995" s="51">
        <f t="shared" si="472"/>
        <v>46015</v>
      </c>
      <c r="AA1995" s="51">
        <f t="shared" si="473"/>
        <v>46106</v>
      </c>
      <c r="AD1995" s="2" t="str">
        <f>VLOOKUP($A1995,MA_KH!$A:$Q,MA_KH!O$1,0)</f>
        <v>SATRA TRUNG TÂM</v>
      </c>
      <c r="AE1995" s="2" t="str">
        <f>VLOOKUP($A1995,MA_KH!$A:$Q,MA_KH!P$1,0)</f>
        <v>TRUNG TÂM ĐIỀU HÀNH SATRAFOODS</v>
      </c>
    </row>
    <row r="1996" spans="1:31" ht="25.5" hidden="1" customHeight="1" x14ac:dyDescent="0.2">
      <c r="A1996" s="39" t="s">
        <v>22267</v>
      </c>
      <c r="B1996" s="39" t="s">
        <v>12391</v>
      </c>
      <c r="C1996" s="40">
        <v>46015</v>
      </c>
      <c r="D1996" s="39" t="s">
        <v>20077</v>
      </c>
      <c r="E1996" s="40">
        <v>46015</v>
      </c>
      <c r="F1996" s="39">
        <v>86158</v>
      </c>
      <c r="G1996" s="39" t="s">
        <v>20078</v>
      </c>
      <c r="H1996" s="41">
        <v>2313295</v>
      </c>
      <c r="I1996" s="42">
        <v>0</v>
      </c>
      <c r="J1996" s="41">
        <v>185064</v>
      </c>
      <c r="K1996" s="41">
        <v>2498359</v>
      </c>
      <c r="L1996" s="7" t="s">
        <v>51</v>
      </c>
      <c r="M1996" s="6">
        <v>46106</v>
      </c>
      <c r="O1996" s="35">
        <f>IF(Table1[[#This Row],[Phân loại]]="Tồn đầu kỳ",Table1[[#This Row],[Tổng giá trị]],0)</f>
        <v>2498359</v>
      </c>
      <c r="P1996" s="7">
        <f>IF(Table1[[#This Row],[Số còn phải thu ĐK]]&lt;&gt;0,0,IF(Table1[[#This Row],[Phân loại]]="Bán hàng",Table1[[#This Row],[Tổng giá trị]],-Table1[[#This Row],[Tổng giá trị]]))</f>
        <v>0</v>
      </c>
      <c r="Q1996" s="35">
        <f t="shared" si="469"/>
        <v>2498359</v>
      </c>
      <c r="R1996" s="7">
        <f>Table1[[#This Row],[Số còn phải thu ĐK]]+Table1[[#This Row],[Giá Trị HD sau CK]]-Table1[[#This Row],[Số tiền đã thu]]</f>
        <v>0</v>
      </c>
      <c r="S1996" s="6">
        <f>IF(Table1[[#This Row],[Ngày hóa đơn]]&lt;&gt;"",Table1[[#This Row],[Ngày hóa đơn]],IF(Table1[[#This Row],[Ngày hạch toán]]&lt;&gt;"",Table1[[#This Row],[Ngày hạch toán]],""))</f>
        <v>46015</v>
      </c>
      <c r="T1996" s="7"/>
      <c r="U1996" s="6">
        <f>IF(Table1[[#This Row],[Ngày tính CN]]="","",S1996+T1996)</f>
        <v>46015</v>
      </c>
      <c r="V1996" s="35">
        <f ca="1">IF(Table1[[#This Row],[Hạn thanh toán]]="","",IF((U1996-NOW())&lt;0,0,(U1996-NOW())))</f>
        <v>0</v>
      </c>
      <c r="W1996" s="35"/>
      <c r="X1996" s="35" t="str">
        <f t="shared" ca="1" si="470"/>
        <v/>
      </c>
      <c r="Y1996" s="2" t="str">
        <f t="shared" si="471"/>
        <v>Đã thanh toán</v>
      </c>
      <c r="Z1996" s="51">
        <f t="shared" si="472"/>
        <v>46015</v>
      </c>
      <c r="AA1996" s="51">
        <f t="shared" si="473"/>
        <v>46106</v>
      </c>
      <c r="AD1996" s="2" t="str">
        <f>VLOOKUP($A1996,MA_KH!$A:$Q,MA_KH!O$1,0)</f>
        <v>SATRA TRUNG TÂM</v>
      </c>
      <c r="AE1996" s="2" t="str">
        <f>VLOOKUP($A1996,MA_KH!$A:$Q,MA_KH!P$1,0)</f>
        <v>TRUNG TÂM ĐIỀU HÀNH SATRAFOODS</v>
      </c>
    </row>
    <row r="1997" spans="1:31" ht="25.5" hidden="1" customHeight="1" x14ac:dyDescent="0.2">
      <c r="A1997" s="39" t="s">
        <v>22310</v>
      </c>
      <c r="B1997" s="39" t="s">
        <v>12431</v>
      </c>
      <c r="C1997" s="40">
        <v>46016</v>
      </c>
      <c r="D1997" s="39" t="s">
        <v>20079</v>
      </c>
      <c r="E1997" s="40">
        <v>46016</v>
      </c>
      <c r="F1997" s="39">
        <v>86246</v>
      </c>
      <c r="G1997" s="39" t="s">
        <v>20080</v>
      </c>
      <c r="H1997" s="41">
        <v>813422</v>
      </c>
      <c r="I1997" s="42">
        <v>0</v>
      </c>
      <c r="J1997" s="41">
        <v>65074</v>
      </c>
      <c r="K1997" s="41">
        <v>878496</v>
      </c>
      <c r="L1997" s="7" t="s">
        <v>51</v>
      </c>
      <c r="M1997" s="6">
        <v>46106</v>
      </c>
      <c r="O1997" s="35">
        <f>IF(Table1[[#This Row],[Phân loại]]="Tồn đầu kỳ",Table1[[#This Row],[Tổng giá trị]],0)</f>
        <v>878496</v>
      </c>
      <c r="P1997" s="7">
        <f>IF(Table1[[#This Row],[Số còn phải thu ĐK]]&lt;&gt;0,0,IF(Table1[[#This Row],[Phân loại]]="Bán hàng",Table1[[#This Row],[Tổng giá trị]],-Table1[[#This Row],[Tổng giá trị]]))</f>
        <v>0</v>
      </c>
      <c r="Q1997" s="35">
        <f t="shared" si="469"/>
        <v>878496</v>
      </c>
      <c r="R1997" s="7">
        <f>Table1[[#This Row],[Số còn phải thu ĐK]]+Table1[[#This Row],[Giá Trị HD sau CK]]-Table1[[#This Row],[Số tiền đã thu]]</f>
        <v>0</v>
      </c>
      <c r="S1997" s="6">
        <f>IF(Table1[[#This Row],[Ngày hóa đơn]]&lt;&gt;"",Table1[[#This Row],[Ngày hóa đơn]],IF(Table1[[#This Row],[Ngày hạch toán]]&lt;&gt;"",Table1[[#This Row],[Ngày hạch toán]],""))</f>
        <v>46016</v>
      </c>
      <c r="T1997" s="7"/>
      <c r="U1997" s="6">
        <f>IF(Table1[[#This Row],[Ngày tính CN]]="","",S1997+T1997)</f>
        <v>46016</v>
      </c>
      <c r="V1997" s="35">
        <f ca="1">IF(Table1[[#This Row],[Hạn thanh toán]]="","",IF((U1997-NOW())&lt;0,0,(U1997-NOW())))</f>
        <v>0</v>
      </c>
      <c r="W1997" s="35"/>
      <c r="X1997" s="35" t="str">
        <f t="shared" ca="1" si="470"/>
        <v/>
      </c>
      <c r="Y1997" s="2" t="str">
        <f t="shared" si="471"/>
        <v>Đã thanh toán</v>
      </c>
      <c r="Z1997" s="51">
        <f t="shared" si="472"/>
        <v>46016</v>
      </c>
      <c r="AA1997" s="51">
        <f t="shared" si="473"/>
        <v>46106</v>
      </c>
      <c r="AD1997" s="2" t="str">
        <f>VLOOKUP($A1997,MA_KH!$A:$Q,MA_KH!O$1,0)</f>
        <v>SATRA TRUNG TÂM</v>
      </c>
      <c r="AE1997" s="2" t="str">
        <f>VLOOKUP($A1997,MA_KH!$A:$Q,MA_KH!P$1,0)</f>
        <v>TRUNG TÂM ĐIỀU HÀNH SATRAFOODS</v>
      </c>
    </row>
    <row r="1998" spans="1:31" ht="25.5" hidden="1" customHeight="1" x14ac:dyDescent="0.2">
      <c r="A1998" s="39" t="s">
        <v>22294</v>
      </c>
      <c r="B1998" s="39" t="s">
        <v>4988</v>
      </c>
      <c r="C1998" s="40">
        <v>46016</v>
      </c>
      <c r="D1998" s="39" t="s">
        <v>20081</v>
      </c>
      <c r="E1998" s="40">
        <v>46016</v>
      </c>
      <c r="F1998" s="39">
        <v>87296</v>
      </c>
      <c r="G1998" s="39" t="s">
        <v>20082</v>
      </c>
      <c r="H1998" s="41">
        <v>481434</v>
      </c>
      <c r="I1998" s="42">
        <v>0</v>
      </c>
      <c r="J1998" s="41">
        <v>38515</v>
      </c>
      <c r="K1998" s="41">
        <v>519949</v>
      </c>
      <c r="L1998" s="7" t="s">
        <v>51</v>
      </c>
      <c r="M1998" s="6">
        <v>46106</v>
      </c>
      <c r="O1998" s="35">
        <f>IF(Table1[[#This Row],[Phân loại]]="Tồn đầu kỳ",Table1[[#This Row],[Tổng giá trị]],0)</f>
        <v>519949</v>
      </c>
      <c r="P1998" s="7">
        <f>IF(Table1[[#This Row],[Số còn phải thu ĐK]]&lt;&gt;0,0,IF(Table1[[#This Row],[Phân loại]]="Bán hàng",Table1[[#This Row],[Tổng giá trị]],-Table1[[#This Row],[Tổng giá trị]]))</f>
        <v>0</v>
      </c>
      <c r="Q1998" s="35">
        <f t="shared" si="469"/>
        <v>519949</v>
      </c>
      <c r="R1998" s="7">
        <f>Table1[[#This Row],[Số còn phải thu ĐK]]+Table1[[#This Row],[Giá Trị HD sau CK]]-Table1[[#This Row],[Số tiền đã thu]]</f>
        <v>0</v>
      </c>
      <c r="S1998" s="6">
        <f>IF(Table1[[#This Row],[Ngày hóa đơn]]&lt;&gt;"",Table1[[#This Row],[Ngày hóa đơn]],IF(Table1[[#This Row],[Ngày hạch toán]]&lt;&gt;"",Table1[[#This Row],[Ngày hạch toán]],""))</f>
        <v>46016</v>
      </c>
      <c r="T1998" s="7"/>
      <c r="U1998" s="6">
        <f>IF(Table1[[#This Row],[Ngày tính CN]]="","",S1998+T1998)</f>
        <v>46016</v>
      </c>
      <c r="V1998" s="35">
        <f ca="1">IF(Table1[[#This Row],[Hạn thanh toán]]="","",IF((U1998-NOW())&lt;0,0,(U1998-NOW())))</f>
        <v>0</v>
      </c>
      <c r="W1998" s="35"/>
      <c r="X1998" s="35" t="str">
        <f t="shared" ca="1" si="470"/>
        <v/>
      </c>
      <c r="Y1998" s="2" t="str">
        <f t="shared" si="471"/>
        <v>Đã thanh toán</v>
      </c>
      <c r="Z1998" s="51">
        <f t="shared" si="472"/>
        <v>46016</v>
      </c>
      <c r="AA1998" s="51">
        <f t="shared" si="473"/>
        <v>46106</v>
      </c>
      <c r="AD1998" s="2" t="str">
        <f>VLOOKUP($A1998,MA_KH!$A:$Q,MA_KH!O$1,0)</f>
        <v>SATRA TRUNG TÂM</v>
      </c>
      <c r="AE1998" s="2" t="str">
        <f>VLOOKUP($A1998,MA_KH!$A:$Q,MA_KH!P$1,0)</f>
        <v>TRUNG TÂM ĐIỀU HÀNH SATRAFOODS</v>
      </c>
    </row>
    <row r="1999" spans="1:31" ht="25.5" hidden="1" customHeight="1" x14ac:dyDescent="0.2">
      <c r="A1999" s="39" t="s">
        <v>22192</v>
      </c>
      <c r="B1999" s="39" t="s">
        <v>12703</v>
      </c>
      <c r="C1999" s="40">
        <v>46017</v>
      </c>
      <c r="D1999" s="39" t="s">
        <v>20083</v>
      </c>
      <c r="E1999" s="40">
        <v>46017</v>
      </c>
      <c r="F1999" s="39">
        <v>87378</v>
      </c>
      <c r="G1999" s="39" t="s">
        <v>20084</v>
      </c>
      <c r="H1999" s="41">
        <v>633472</v>
      </c>
      <c r="I1999" s="42">
        <v>0</v>
      </c>
      <c r="J1999" s="41">
        <v>50678</v>
      </c>
      <c r="K1999" s="41">
        <v>684150</v>
      </c>
      <c r="L1999" s="7" t="s">
        <v>51</v>
      </c>
      <c r="M1999" s="6">
        <v>46106</v>
      </c>
      <c r="O1999" s="35">
        <f>IF(Table1[[#This Row],[Phân loại]]="Tồn đầu kỳ",Table1[[#This Row],[Tổng giá trị]],0)</f>
        <v>684150</v>
      </c>
      <c r="P1999" s="7">
        <f>IF(Table1[[#This Row],[Số còn phải thu ĐK]]&lt;&gt;0,0,IF(Table1[[#This Row],[Phân loại]]="Bán hàng",Table1[[#This Row],[Tổng giá trị]],-Table1[[#This Row],[Tổng giá trị]]))</f>
        <v>0</v>
      </c>
      <c r="Q1999" s="35">
        <f t="shared" si="469"/>
        <v>684150</v>
      </c>
      <c r="R1999" s="7">
        <f>Table1[[#This Row],[Số còn phải thu ĐK]]+Table1[[#This Row],[Giá Trị HD sau CK]]-Table1[[#This Row],[Số tiền đã thu]]</f>
        <v>0</v>
      </c>
      <c r="S1999" s="6">
        <f>IF(Table1[[#This Row],[Ngày hóa đơn]]&lt;&gt;"",Table1[[#This Row],[Ngày hóa đơn]],IF(Table1[[#This Row],[Ngày hạch toán]]&lt;&gt;"",Table1[[#This Row],[Ngày hạch toán]],""))</f>
        <v>46017</v>
      </c>
      <c r="T1999" s="7"/>
      <c r="U1999" s="6">
        <f>IF(Table1[[#This Row],[Ngày tính CN]]="","",S1999+T1999)</f>
        <v>46017</v>
      </c>
      <c r="V1999" s="35">
        <f ca="1">IF(Table1[[#This Row],[Hạn thanh toán]]="","",IF((U1999-NOW())&lt;0,0,(U1999-NOW())))</f>
        <v>0</v>
      </c>
      <c r="W1999" s="35"/>
      <c r="X1999" s="35" t="str">
        <f t="shared" ca="1" si="470"/>
        <v/>
      </c>
      <c r="Y1999" s="2" t="str">
        <f t="shared" si="471"/>
        <v>Đã thanh toán</v>
      </c>
      <c r="Z1999" s="51">
        <f t="shared" si="472"/>
        <v>46017</v>
      </c>
      <c r="AA1999" s="51">
        <f t="shared" si="473"/>
        <v>46106</v>
      </c>
      <c r="AD1999" s="2" t="str">
        <f>VLOOKUP($A1999,MA_KH!$A:$Q,MA_KH!O$1,0)</f>
        <v>SATRA TRUNG TÂM</v>
      </c>
      <c r="AE1999" s="2" t="str">
        <f>VLOOKUP($A1999,MA_KH!$A:$Q,MA_KH!P$1,0)</f>
        <v>TRUNG TÂM ĐIỀU HÀNH SATRAFOODS</v>
      </c>
    </row>
    <row r="2000" spans="1:31" ht="25.5" hidden="1" customHeight="1" x14ac:dyDescent="0.2">
      <c r="A2000" s="39" t="s">
        <v>22212</v>
      </c>
      <c r="B2000" s="39" t="s">
        <v>12792</v>
      </c>
      <c r="C2000" s="40">
        <v>46017</v>
      </c>
      <c r="D2000" s="39" t="s">
        <v>20085</v>
      </c>
      <c r="E2000" s="40">
        <v>46017</v>
      </c>
      <c r="F2000" s="39">
        <v>87423</v>
      </c>
      <c r="G2000" s="39" t="s">
        <v>20086</v>
      </c>
      <c r="H2000" s="41">
        <v>293724</v>
      </c>
      <c r="I2000" s="42">
        <v>0</v>
      </c>
      <c r="J2000" s="41">
        <v>23498</v>
      </c>
      <c r="K2000" s="41">
        <v>317222</v>
      </c>
      <c r="L2000" s="7" t="s">
        <v>51</v>
      </c>
      <c r="M2000" s="6">
        <v>46106</v>
      </c>
      <c r="O2000" s="35">
        <f>IF(Table1[[#This Row],[Phân loại]]="Tồn đầu kỳ",Table1[[#This Row],[Tổng giá trị]],0)</f>
        <v>317222</v>
      </c>
      <c r="P2000" s="7">
        <f>IF(Table1[[#This Row],[Số còn phải thu ĐK]]&lt;&gt;0,0,IF(Table1[[#This Row],[Phân loại]]="Bán hàng",Table1[[#This Row],[Tổng giá trị]],-Table1[[#This Row],[Tổng giá trị]]))</f>
        <v>0</v>
      </c>
      <c r="Q2000" s="35">
        <f t="shared" si="469"/>
        <v>317222</v>
      </c>
      <c r="R2000" s="7">
        <f>Table1[[#This Row],[Số còn phải thu ĐK]]+Table1[[#This Row],[Giá Trị HD sau CK]]-Table1[[#This Row],[Số tiền đã thu]]</f>
        <v>0</v>
      </c>
      <c r="S2000" s="6">
        <f>IF(Table1[[#This Row],[Ngày hóa đơn]]&lt;&gt;"",Table1[[#This Row],[Ngày hóa đơn]],IF(Table1[[#This Row],[Ngày hạch toán]]&lt;&gt;"",Table1[[#This Row],[Ngày hạch toán]],""))</f>
        <v>46017</v>
      </c>
      <c r="T2000" s="7"/>
      <c r="U2000" s="6">
        <f>IF(Table1[[#This Row],[Ngày tính CN]]="","",S2000+T2000)</f>
        <v>46017</v>
      </c>
      <c r="V2000" s="35">
        <f ca="1">IF(Table1[[#This Row],[Hạn thanh toán]]="","",IF((U2000-NOW())&lt;0,0,(U2000-NOW())))</f>
        <v>0</v>
      </c>
      <c r="W2000" s="35"/>
      <c r="X2000" s="35" t="str">
        <f t="shared" ca="1" si="470"/>
        <v/>
      </c>
      <c r="Y2000" s="2" t="str">
        <f t="shared" si="471"/>
        <v>Đã thanh toán</v>
      </c>
      <c r="Z2000" s="51">
        <f t="shared" si="472"/>
        <v>46017</v>
      </c>
      <c r="AA2000" s="51">
        <f t="shared" si="473"/>
        <v>46106</v>
      </c>
      <c r="AD2000" s="2" t="str">
        <f>VLOOKUP($A2000,MA_KH!$A:$Q,MA_KH!O$1,0)</f>
        <v>SATRA TRUNG TÂM</v>
      </c>
      <c r="AE2000" s="2" t="str">
        <f>VLOOKUP($A2000,MA_KH!$A:$Q,MA_KH!P$1,0)</f>
        <v>TRUNG TÂM ĐIỀU HÀNH SATRAFOODS</v>
      </c>
    </row>
    <row r="2001" spans="1:31" ht="25.5" hidden="1" customHeight="1" x14ac:dyDescent="0.2">
      <c r="A2001" s="39" t="s">
        <v>22190</v>
      </c>
      <c r="B2001" s="39" t="s">
        <v>12697</v>
      </c>
      <c r="C2001" s="40">
        <v>46017</v>
      </c>
      <c r="D2001" s="39" t="s">
        <v>20087</v>
      </c>
      <c r="E2001" s="40">
        <v>46017</v>
      </c>
      <c r="F2001" s="39">
        <v>87383</v>
      </c>
      <c r="G2001" s="39" t="s">
        <v>20088</v>
      </c>
      <c r="H2001" s="41">
        <v>894964</v>
      </c>
      <c r="I2001" s="42">
        <v>0</v>
      </c>
      <c r="J2001" s="41">
        <v>71597</v>
      </c>
      <c r="K2001" s="41">
        <v>966561</v>
      </c>
      <c r="L2001" s="7" t="s">
        <v>51</v>
      </c>
      <c r="M2001" s="6">
        <v>46106</v>
      </c>
      <c r="O2001" s="35">
        <f>IF(Table1[[#This Row],[Phân loại]]="Tồn đầu kỳ",Table1[[#This Row],[Tổng giá trị]],0)</f>
        <v>966561</v>
      </c>
      <c r="P2001" s="7">
        <f>IF(Table1[[#This Row],[Số còn phải thu ĐK]]&lt;&gt;0,0,IF(Table1[[#This Row],[Phân loại]]="Bán hàng",Table1[[#This Row],[Tổng giá trị]],-Table1[[#This Row],[Tổng giá trị]]))</f>
        <v>0</v>
      </c>
      <c r="Q2001" s="35">
        <f t="shared" si="469"/>
        <v>966561</v>
      </c>
      <c r="R2001" s="7">
        <f>Table1[[#This Row],[Số còn phải thu ĐK]]+Table1[[#This Row],[Giá Trị HD sau CK]]-Table1[[#This Row],[Số tiền đã thu]]</f>
        <v>0</v>
      </c>
      <c r="S2001" s="6">
        <f>IF(Table1[[#This Row],[Ngày hóa đơn]]&lt;&gt;"",Table1[[#This Row],[Ngày hóa đơn]],IF(Table1[[#This Row],[Ngày hạch toán]]&lt;&gt;"",Table1[[#This Row],[Ngày hạch toán]],""))</f>
        <v>46017</v>
      </c>
      <c r="T2001" s="7"/>
      <c r="U2001" s="6">
        <f>IF(Table1[[#This Row],[Ngày tính CN]]="","",S2001+T2001)</f>
        <v>46017</v>
      </c>
      <c r="V2001" s="35">
        <f ca="1">IF(Table1[[#This Row],[Hạn thanh toán]]="","",IF((U2001-NOW())&lt;0,0,(U2001-NOW())))</f>
        <v>0</v>
      </c>
      <c r="W2001" s="35"/>
      <c r="X2001" s="35" t="str">
        <f t="shared" ca="1" si="470"/>
        <v/>
      </c>
      <c r="Y2001" s="2" t="str">
        <f t="shared" si="471"/>
        <v>Đã thanh toán</v>
      </c>
      <c r="Z2001" s="51">
        <f t="shared" si="472"/>
        <v>46017</v>
      </c>
      <c r="AA2001" s="51">
        <f t="shared" si="473"/>
        <v>46106</v>
      </c>
      <c r="AD2001" s="2" t="str">
        <f>VLOOKUP($A2001,MA_KH!$A:$Q,MA_KH!O$1,0)</f>
        <v>SATRA TRUNG TÂM</v>
      </c>
      <c r="AE2001" s="2" t="str">
        <f>VLOOKUP($A2001,MA_KH!$A:$Q,MA_KH!P$1,0)</f>
        <v>TRUNG TÂM ĐIỀU HÀNH SATRAFOODS</v>
      </c>
    </row>
    <row r="2002" spans="1:31" ht="25.5" hidden="1" customHeight="1" x14ac:dyDescent="0.2">
      <c r="A2002" s="39" t="s">
        <v>22265</v>
      </c>
      <c r="B2002" s="39" t="s">
        <v>40</v>
      </c>
      <c r="C2002" s="40">
        <v>46018</v>
      </c>
      <c r="D2002" s="39" t="s">
        <v>20096</v>
      </c>
      <c r="E2002" s="40">
        <v>46018</v>
      </c>
      <c r="F2002" s="39">
        <v>88183</v>
      </c>
      <c r="G2002" s="39" t="s">
        <v>20097</v>
      </c>
      <c r="H2002" s="41">
        <v>1906162</v>
      </c>
      <c r="I2002" s="42">
        <v>0</v>
      </c>
      <c r="J2002" s="41">
        <v>152493</v>
      </c>
      <c r="K2002" s="41">
        <v>2058655</v>
      </c>
      <c r="L2002" s="7" t="s">
        <v>51</v>
      </c>
      <c r="M2002" s="6">
        <v>46083</v>
      </c>
      <c r="O2002" s="35">
        <f>IF(Table1[[#This Row],[Phân loại]]="Tồn đầu kỳ",Table1[[#This Row],[Tổng giá trị]],0)</f>
        <v>2058655</v>
      </c>
      <c r="P2002" s="7">
        <f>IF(Table1[[#This Row],[Số còn phải thu ĐK]]&lt;&gt;0,0,IF(Table1[[#This Row],[Phân loại]]="Bán hàng",Table1[[#This Row],[Tổng giá trị]],-Table1[[#This Row],[Tổng giá trị]]))</f>
        <v>0</v>
      </c>
      <c r="Q2002" s="35">
        <f t="shared" ref="Q2002:Q2004" si="474">IF(M2002&lt;&gt;"",IF(O2002&lt;&gt;0,O2002,P2002),0)</f>
        <v>2058655</v>
      </c>
      <c r="R2002" s="7">
        <f>Table1[[#This Row],[Số còn phải thu ĐK]]+Table1[[#This Row],[Giá Trị HD sau CK]]-Table1[[#This Row],[Số tiền đã thu]]</f>
        <v>0</v>
      </c>
      <c r="S2002" s="6">
        <f>IF(Table1[[#This Row],[Ngày hóa đơn]]&lt;&gt;"",Table1[[#This Row],[Ngày hóa đơn]],IF(Table1[[#This Row],[Ngày hạch toán]]&lt;&gt;"",Table1[[#This Row],[Ngày hạch toán]],""))</f>
        <v>46018</v>
      </c>
      <c r="T2002" s="7"/>
      <c r="U2002" s="6">
        <f>IF(Table1[[#This Row],[Ngày tính CN]]="","",S2002+T2002)</f>
        <v>46018</v>
      </c>
      <c r="V2002" s="35">
        <f ca="1">IF(Table1[[#This Row],[Hạn thanh toán]]="","",IF((U2002-NOW())&lt;0,0,(U2002-NOW())))</f>
        <v>0</v>
      </c>
      <c r="W2002" s="35"/>
      <c r="X2002" s="35" t="str">
        <f t="shared" ref="X2002:X2004" ca="1" si="475">IF(OR(U2002="",R2002=0),"",IF((U2002-NOW())&lt;0,-(U2002-NOW()),0))</f>
        <v/>
      </c>
      <c r="Y2002" s="2" t="str">
        <f t="shared" ref="Y2002:Y2004" si="476">IF(R2002=0,"Đã thanh toán",IF(X2002="","",IF(X2002&lt;=0,"Chưa đến hạn thanh toán",IF(X2002&lt;=30,"Nợ quá hạn 30 ngày",IF(X2002&lt;=60,"Nợ quá hạn từ 30 ngày đến 60 ngày",IF(X2002&lt;=90,"Nợ quá hạn từ 60 ngày đến 90 ngày",IF(X2002&lt;=120,"Nợ quá hạn từ 90 ngày đến 120 ngày","Nợ quá hạn hơn 120 ngày có khả năng mất thanh toán")))))))</f>
        <v>Đã thanh toán</v>
      </c>
      <c r="Z2002" s="51">
        <f t="shared" si="472"/>
        <v>46018</v>
      </c>
      <c r="AA2002" s="51">
        <f t="shared" si="473"/>
        <v>46083</v>
      </c>
      <c r="AD2002" s="2" t="str">
        <f>VLOOKUP($A2002,MA_KH!$A:$Q,MA_KH!O$1,0)</f>
        <v>SATRA - STSG</v>
      </c>
      <c r="AE2002" s="2" t="str">
        <f>VLOOKUP($A2002,MA_KH!$A:$Q,MA_KH!P$1,0)</f>
        <v>CN TCT TM SÀI GÒN – TNHH MTV – SIÊU THỊ SÀI GÒN</v>
      </c>
    </row>
    <row r="2003" spans="1:31" ht="25.5" hidden="1" customHeight="1" x14ac:dyDescent="0.2">
      <c r="A2003" s="39" t="s">
        <v>22209</v>
      </c>
      <c r="B2003" s="39" t="s">
        <v>34</v>
      </c>
      <c r="C2003" s="40">
        <v>46022</v>
      </c>
      <c r="D2003" s="39" t="s">
        <v>20100</v>
      </c>
      <c r="E2003" s="40">
        <v>46022</v>
      </c>
      <c r="F2003" s="39">
        <v>89844</v>
      </c>
      <c r="G2003" s="39" t="s">
        <v>20101</v>
      </c>
      <c r="H2003" s="41">
        <v>3126375</v>
      </c>
      <c r="I2003" s="42">
        <v>0</v>
      </c>
      <c r="J2003" s="41">
        <v>250110</v>
      </c>
      <c r="K2003" s="41">
        <v>3376485</v>
      </c>
      <c r="L2003" s="7" t="s">
        <v>51</v>
      </c>
      <c r="M2003" s="6">
        <v>46098</v>
      </c>
      <c r="O2003" s="35">
        <f>IF(Table1[[#This Row],[Phân loại]]="Tồn đầu kỳ",Table1[[#This Row],[Tổng giá trị]],0)</f>
        <v>3376485</v>
      </c>
      <c r="P2003" s="7">
        <f>IF(Table1[[#This Row],[Số còn phải thu ĐK]]&lt;&gt;0,0,IF(Table1[[#This Row],[Phân loại]]="Bán hàng",Table1[[#This Row],[Tổng giá trị]],-Table1[[#This Row],[Tổng giá trị]]))</f>
        <v>0</v>
      </c>
      <c r="Q2003" s="35">
        <f t="shared" si="474"/>
        <v>3376485</v>
      </c>
      <c r="R2003" s="7">
        <f>Table1[[#This Row],[Số còn phải thu ĐK]]+Table1[[#This Row],[Giá Trị HD sau CK]]-Table1[[#This Row],[Số tiền đã thu]]</f>
        <v>0</v>
      </c>
      <c r="S2003" s="6">
        <f>IF(Table1[[#This Row],[Ngày hóa đơn]]&lt;&gt;"",Table1[[#This Row],[Ngày hóa đơn]],IF(Table1[[#This Row],[Ngày hạch toán]]&lt;&gt;"",Table1[[#This Row],[Ngày hạch toán]],""))</f>
        <v>46022</v>
      </c>
      <c r="T2003" s="7"/>
      <c r="U2003" s="6">
        <f>IF(Table1[[#This Row],[Ngày tính CN]]="","",S2003+T2003)</f>
        <v>46022</v>
      </c>
      <c r="V2003" s="35">
        <f ca="1">IF(Table1[[#This Row],[Hạn thanh toán]]="","",IF((U2003-NOW())&lt;0,0,(U2003-NOW())))</f>
        <v>0</v>
      </c>
      <c r="W2003" s="35"/>
      <c r="X2003" s="35" t="str">
        <f t="shared" ca="1" si="475"/>
        <v/>
      </c>
      <c r="Y2003" s="2" t="str">
        <f t="shared" si="476"/>
        <v>Đã thanh toán</v>
      </c>
      <c r="Z2003" s="51">
        <f t="shared" si="472"/>
        <v>46022</v>
      </c>
      <c r="AA2003" s="51">
        <f t="shared" si="473"/>
        <v>46098</v>
      </c>
      <c r="AD2003" s="2" t="str">
        <f>VLOOKUP($A2003,MA_KH!$A:$Q,MA_KH!O$1,0)</f>
        <v>SATRA CỦ CHI</v>
      </c>
      <c r="AE2003" s="2" t="str">
        <f>VLOOKUP($A2003,MA_KH!$A:$Q,MA_KH!P$1,0)</f>
        <v>Trung Tâm Thương Mại Satra Củ Chi</v>
      </c>
    </row>
    <row r="2004" spans="1:31" ht="25.5" hidden="1" customHeight="1" x14ac:dyDescent="0.2">
      <c r="A2004" s="39" t="s">
        <v>22325</v>
      </c>
      <c r="B2004" s="39" t="s">
        <v>38</v>
      </c>
      <c r="C2004" s="40">
        <v>46022</v>
      </c>
      <c r="D2004" s="39" t="s">
        <v>20107</v>
      </c>
      <c r="E2004" s="40">
        <v>46022</v>
      </c>
      <c r="F2004" s="39">
        <v>89746</v>
      </c>
      <c r="G2004" s="39" t="s">
        <v>20108</v>
      </c>
      <c r="H2004" s="41">
        <v>1792080</v>
      </c>
      <c r="I2004" s="42">
        <v>0</v>
      </c>
      <c r="J2004" s="41">
        <v>143366</v>
      </c>
      <c r="K2004" s="41">
        <v>1935446</v>
      </c>
      <c r="L2004" s="7" t="s">
        <v>51</v>
      </c>
      <c r="M2004" s="6">
        <v>46058</v>
      </c>
      <c r="O2004" s="35">
        <f>IF(Table1[[#This Row],[Phân loại]]="Tồn đầu kỳ",Table1[[#This Row],[Tổng giá trị]],0)</f>
        <v>1935446</v>
      </c>
      <c r="P2004" s="7">
        <f>IF(Table1[[#This Row],[Số còn phải thu ĐK]]&lt;&gt;0,0,IF(Table1[[#This Row],[Phân loại]]="Bán hàng",Table1[[#This Row],[Tổng giá trị]],-Table1[[#This Row],[Tổng giá trị]]))</f>
        <v>0</v>
      </c>
      <c r="Q2004" s="35">
        <f t="shared" si="474"/>
        <v>1935446</v>
      </c>
      <c r="R2004" s="7">
        <f>Table1[[#This Row],[Số còn phải thu ĐK]]+Table1[[#This Row],[Giá Trị HD sau CK]]-Table1[[#This Row],[Số tiền đã thu]]</f>
        <v>0</v>
      </c>
      <c r="S2004" s="6">
        <f>IF(Table1[[#This Row],[Ngày hóa đơn]]&lt;&gt;"",Table1[[#This Row],[Ngày hóa đơn]],IF(Table1[[#This Row],[Ngày hạch toán]]&lt;&gt;"",Table1[[#This Row],[Ngày hạch toán]],""))</f>
        <v>46022</v>
      </c>
      <c r="T2004" s="7"/>
      <c r="U2004" s="6">
        <f>IF(Table1[[#This Row],[Ngày tính CN]]="","",S2004+T2004)</f>
        <v>46022</v>
      </c>
      <c r="V2004" s="35">
        <f ca="1">IF(Table1[[#This Row],[Hạn thanh toán]]="","",IF((U2004-NOW())&lt;0,0,(U2004-NOW())))</f>
        <v>0</v>
      </c>
      <c r="W2004" s="35"/>
      <c r="X2004" s="35" t="str">
        <f t="shared" ca="1" si="475"/>
        <v/>
      </c>
      <c r="Y2004" s="2" t="str">
        <f t="shared" si="476"/>
        <v>Đã thanh toán</v>
      </c>
      <c r="Z2004" s="51">
        <f t="shared" si="472"/>
        <v>46022</v>
      </c>
      <c r="AA2004" s="51">
        <f t="shared" si="473"/>
        <v>46058</v>
      </c>
      <c r="AD2004" s="2" t="str">
        <f>VLOOKUP($A2004,MA_KH!$A:$Q,MA_KH!O$1,0)</f>
        <v>SATRA VÕ VĂN KIỆT</v>
      </c>
      <c r="AE2004" s="2" t="str">
        <f>VLOOKUP($A2004,MA_KH!$A:$Q,MA_KH!P$1,0)</f>
        <v>CHI NHÁNH TỔNG CÔNG TY THƯƠNG MẠI SÀI GÒN- TNHH MTV- TRUNG TÂM THƯƠNG MẠI SATRA VÕ VĂN KIỆT</v>
      </c>
    </row>
    <row r="2005" spans="1:31" ht="25.5" hidden="1" customHeight="1" x14ac:dyDescent="0.2">
      <c r="A2005" s="30" t="s">
        <v>22306</v>
      </c>
      <c r="B2005" s="30" t="s">
        <v>32</v>
      </c>
      <c r="C2005" s="37">
        <v>46018</v>
      </c>
      <c r="D2005" s="30" t="s">
        <v>20109</v>
      </c>
      <c r="E2005" s="37">
        <v>46018</v>
      </c>
      <c r="F2005" s="30">
        <v>88174</v>
      </c>
      <c r="G2005" s="30" t="s">
        <v>20110</v>
      </c>
      <c r="H2005" s="38">
        <v>987967</v>
      </c>
      <c r="I2005" s="34">
        <v>0</v>
      </c>
      <c r="J2005" s="38">
        <v>79037</v>
      </c>
      <c r="K2005" s="38">
        <v>1067004</v>
      </c>
      <c r="L2005" s="7" t="s">
        <v>51</v>
      </c>
      <c r="M2005" s="6">
        <v>46106</v>
      </c>
      <c r="O2005" s="35">
        <f>IF(Table1[[#This Row],[Phân loại]]="Tồn đầu kỳ",Table1[[#This Row],[Tổng giá trị]],0)</f>
        <v>1067004</v>
      </c>
      <c r="P2005" s="7">
        <f>IF(Table1[[#This Row],[Số còn phải thu ĐK]]&lt;&gt;0,0,IF(Table1[[#This Row],[Phân loại]]="Bán hàng",Table1[[#This Row],[Tổng giá trị]],-Table1[[#This Row],[Tổng giá trị]]))</f>
        <v>0</v>
      </c>
      <c r="Q2005" s="35">
        <f t="shared" ref="Q2005:Q2016" si="477">IF(M2005&lt;&gt;"",IF(O2005&lt;&gt;0,O2005,P2005),0)</f>
        <v>1067004</v>
      </c>
      <c r="R2005" s="7">
        <f>Table1[[#This Row],[Số còn phải thu ĐK]]+Table1[[#This Row],[Giá Trị HD sau CK]]-Table1[[#This Row],[Số tiền đã thu]]</f>
        <v>0</v>
      </c>
      <c r="S2005" s="6">
        <f>IF(Table1[[#This Row],[Ngày hóa đơn]]&lt;&gt;"",Table1[[#This Row],[Ngày hóa đơn]],IF(Table1[[#This Row],[Ngày hạch toán]]&lt;&gt;"",Table1[[#This Row],[Ngày hạch toán]],""))</f>
        <v>46018</v>
      </c>
      <c r="T2005" s="7"/>
      <c r="U2005" s="6">
        <f>IF(Table1[[#This Row],[Ngày tính CN]]="","",S2005+T2005)</f>
        <v>46018</v>
      </c>
      <c r="V2005" s="35">
        <f ca="1">IF(Table1[[#This Row],[Hạn thanh toán]]="","",IF((U2005-NOW())&lt;0,0,(U2005-NOW())))</f>
        <v>0</v>
      </c>
      <c r="W2005" s="35"/>
      <c r="X2005" s="35" t="str">
        <f t="shared" ref="X2005:X2016" ca="1" si="478">IF(OR(U2005="",R2005=0),"",IF((U2005-NOW())&lt;0,-(U2005-NOW()),0))</f>
        <v/>
      </c>
      <c r="Y2005" s="2" t="str">
        <f t="shared" ref="Y2005:Y2016" si="479">IF(R2005=0,"Đã thanh toán",IF(X2005="","",IF(X2005&lt;=0,"Chưa đến hạn thanh toán",IF(X2005&lt;=30,"Nợ quá hạn 30 ngày",IF(X2005&lt;=60,"Nợ quá hạn từ 30 ngày đến 60 ngày",IF(X2005&lt;=90,"Nợ quá hạn từ 60 ngày đến 90 ngày",IF(X2005&lt;=120,"Nợ quá hạn từ 90 ngày đến 120 ngày","Nợ quá hạn hơn 120 ngày có khả năng mất thanh toán")))))))</f>
        <v>Đã thanh toán</v>
      </c>
      <c r="Z2005" s="51">
        <f t="shared" si="472"/>
        <v>46018</v>
      </c>
      <c r="AA2005" s="51">
        <f t="shared" si="473"/>
        <v>46106</v>
      </c>
      <c r="AD2005" s="2" t="str">
        <f>VLOOKUP($A2005,MA_KH!$A:$Q,MA_KH!O$1,0)</f>
        <v>SATRA TRUNG TÂM</v>
      </c>
      <c r="AE2005" s="2" t="str">
        <f>VLOOKUP($A2005,MA_KH!$A:$Q,MA_KH!P$1,0)</f>
        <v>TRUNG TÂM ĐIỀU HÀNH SATRAFOODS</v>
      </c>
    </row>
    <row r="2006" spans="1:31" ht="25.5" hidden="1" customHeight="1" x14ac:dyDescent="0.2">
      <c r="A2006" s="30" t="s">
        <v>22306</v>
      </c>
      <c r="B2006" s="30" t="s">
        <v>32</v>
      </c>
      <c r="C2006" s="37">
        <v>46018</v>
      </c>
      <c r="D2006" s="30" t="s">
        <v>20111</v>
      </c>
      <c r="E2006" s="37">
        <v>46018</v>
      </c>
      <c r="F2006" s="30">
        <v>88186</v>
      </c>
      <c r="G2006" s="30" t="s">
        <v>20112</v>
      </c>
      <c r="H2006" s="38">
        <v>480432</v>
      </c>
      <c r="I2006" s="34">
        <v>0</v>
      </c>
      <c r="J2006" s="38">
        <v>38435</v>
      </c>
      <c r="K2006" s="38">
        <v>518867</v>
      </c>
      <c r="L2006" s="7" t="s">
        <v>51</v>
      </c>
      <c r="M2006" s="6">
        <v>46106</v>
      </c>
      <c r="O2006" s="35">
        <f>IF(Table1[[#This Row],[Phân loại]]="Tồn đầu kỳ",Table1[[#This Row],[Tổng giá trị]],0)</f>
        <v>518867</v>
      </c>
      <c r="P2006" s="7">
        <f>IF(Table1[[#This Row],[Số còn phải thu ĐK]]&lt;&gt;0,0,IF(Table1[[#This Row],[Phân loại]]="Bán hàng",Table1[[#This Row],[Tổng giá trị]],-Table1[[#This Row],[Tổng giá trị]]))</f>
        <v>0</v>
      </c>
      <c r="Q2006" s="35">
        <f t="shared" si="477"/>
        <v>518867</v>
      </c>
      <c r="R2006" s="7">
        <f>Table1[[#This Row],[Số còn phải thu ĐK]]+Table1[[#This Row],[Giá Trị HD sau CK]]-Table1[[#This Row],[Số tiền đã thu]]</f>
        <v>0</v>
      </c>
      <c r="S2006" s="6">
        <f>IF(Table1[[#This Row],[Ngày hóa đơn]]&lt;&gt;"",Table1[[#This Row],[Ngày hóa đơn]],IF(Table1[[#This Row],[Ngày hạch toán]]&lt;&gt;"",Table1[[#This Row],[Ngày hạch toán]],""))</f>
        <v>46018</v>
      </c>
      <c r="T2006" s="7"/>
      <c r="U2006" s="6">
        <f>IF(Table1[[#This Row],[Ngày tính CN]]="","",S2006+T2006)</f>
        <v>46018</v>
      </c>
      <c r="V2006" s="35">
        <f ca="1">IF(Table1[[#This Row],[Hạn thanh toán]]="","",IF((U2006-NOW())&lt;0,0,(U2006-NOW())))</f>
        <v>0</v>
      </c>
      <c r="W2006" s="35"/>
      <c r="X2006" s="35" t="str">
        <f t="shared" ca="1" si="478"/>
        <v/>
      </c>
      <c r="Y2006" s="2" t="str">
        <f t="shared" si="479"/>
        <v>Đã thanh toán</v>
      </c>
      <c r="Z2006" s="51">
        <f t="shared" si="472"/>
        <v>46018</v>
      </c>
      <c r="AA2006" s="51">
        <f t="shared" si="473"/>
        <v>46106</v>
      </c>
      <c r="AD2006" s="2" t="str">
        <f>VLOOKUP($A2006,MA_KH!$A:$Q,MA_KH!O$1,0)</f>
        <v>SATRA TRUNG TÂM</v>
      </c>
      <c r="AE2006" s="2" t="str">
        <f>VLOOKUP($A2006,MA_KH!$A:$Q,MA_KH!P$1,0)</f>
        <v>TRUNG TÂM ĐIỀU HÀNH SATRAFOODS</v>
      </c>
    </row>
    <row r="2007" spans="1:31" ht="25.5" hidden="1" customHeight="1" x14ac:dyDescent="0.2">
      <c r="A2007" s="30" t="s">
        <v>22306</v>
      </c>
      <c r="B2007" s="30" t="s">
        <v>32</v>
      </c>
      <c r="C2007" s="37">
        <v>46018</v>
      </c>
      <c r="D2007" s="30" t="s">
        <v>20113</v>
      </c>
      <c r="E2007" s="37">
        <v>46018</v>
      </c>
      <c r="F2007" s="30">
        <v>88189</v>
      </c>
      <c r="G2007" s="30" t="s">
        <v>20114</v>
      </c>
      <c r="H2007" s="38">
        <v>1752550</v>
      </c>
      <c r="I2007" s="34">
        <v>0</v>
      </c>
      <c r="J2007" s="38">
        <v>140204</v>
      </c>
      <c r="K2007" s="38">
        <v>1892754</v>
      </c>
      <c r="L2007" s="7" t="s">
        <v>51</v>
      </c>
      <c r="M2007" s="6">
        <v>46106</v>
      </c>
      <c r="O2007" s="35">
        <f>IF(Table1[[#This Row],[Phân loại]]="Tồn đầu kỳ",Table1[[#This Row],[Tổng giá trị]],0)</f>
        <v>1892754</v>
      </c>
      <c r="P2007" s="7">
        <f>IF(Table1[[#This Row],[Số còn phải thu ĐK]]&lt;&gt;0,0,IF(Table1[[#This Row],[Phân loại]]="Bán hàng",Table1[[#This Row],[Tổng giá trị]],-Table1[[#This Row],[Tổng giá trị]]))</f>
        <v>0</v>
      </c>
      <c r="Q2007" s="35">
        <f t="shared" si="477"/>
        <v>1892754</v>
      </c>
      <c r="R2007" s="7">
        <f>Table1[[#This Row],[Số còn phải thu ĐK]]+Table1[[#This Row],[Giá Trị HD sau CK]]-Table1[[#This Row],[Số tiền đã thu]]</f>
        <v>0</v>
      </c>
      <c r="S2007" s="6">
        <f>IF(Table1[[#This Row],[Ngày hóa đơn]]&lt;&gt;"",Table1[[#This Row],[Ngày hóa đơn]],IF(Table1[[#This Row],[Ngày hạch toán]]&lt;&gt;"",Table1[[#This Row],[Ngày hạch toán]],""))</f>
        <v>46018</v>
      </c>
      <c r="T2007" s="7"/>
      <c r="U2007" s="6">
        <f>IF(Table1[[#This Row],[Ngày tính CN]]="","",S2007+T2007)</f>
        <v>46018</v>
      </c>
      <c r="V2007" s="35">
        <f ca="1">IF(Table1[[#This Row],[Hạn thanh toán]]="","",IF((U2007-NOW())&lt;0,0,(U2007-NOW())))</f>
        <v>0</v>
      </c>
      <c r="W2007" s="35"/>
      <c r="X2007" s="35" t="str">
        <f t="shared" ca="1" si="478"/>
        <v/>
      </c>
      <c r="Y2007" s="2" t="str">
        <f t="shared" si="479"/>
        <v>Đã thanh toán</v>
      </c>
      <c r="Z2007" s="51">
        <f t="shared" si="472"/>
        <v>46018</v>
      </c>
      <c r="AA2007" s="51">
        <f t="shared" si="473"/>
        <v>46106</v>
      </c>
      <c r="AD2007" s="2" t="str">
        <f>VLOOKUP($A2007,MA_KH!$A:$Q,MA_KH!O$1,0)</f>
        <v>SATRA TRUNG TÂM</v>
      </c>
      <c r="AE2007" s="2" t="str">
        <f>VLOOKUP($A2007,MA_KH!$A:$Q,MA_KH!P$1,0)</f>
        <v>TRUNG TÂM ĐIỀU HÀNH SATRAFOODS</v>
      </c>
    </row>
    <row r="2008" spans="1:31" ht="25.5" hidden="1" customHeight="1" x14ac:dyDescent="0.2">
      <c r="A2008" s="30" t="s">
        <v>22306</v>
      </c>
      <c r="B2008" s="30" t="s">
        <v>32</v>
      </c>
      <c r="C2008" s="37">
        <v>46018</v>
      </c>
      <c r="D2008" s="30" t="s">
        <v>20115</v>
      </c>
      <c r="E2008" s="37">
        <v>46018</v>
      </c>
      <c r="F2008" s="30">
        <v>88201</v>
      </c>
      <c r="G2008" s="30" t="s">
        <v>20116</v>
      </c>
      <c r="H2008" s="38">
        <v>638670</v>
      </c>
      <c r="I2008" s="34">
        <v>0</v>
      </c>
      <c r="J2008" s="38">
        <v>51094</v>
      </c>
      <c r="K2008" s="38">
        <v>689764</v>
      </c>
      <c r="L2008" s="7" t="s">
        <v>51</v>
      </c>
      <c r="M2008" s="6">
        <v>46106</v>
      </c>
      <c r="O2008" s="35">
        <f>IF(Table1[[#This Row],[Phân loại]]="Tồn đầu kỳ",Table1[[#This Row],[Tổng giá trị]],0)</f>
        <v>689764</v>
      </c>
      <c r="P2008" s="7">
        <f>IF(Table1[[#This Row],[Số còn phải thu ĐK]]&lt;&gt;0,0,IF(Table1[[#This Row],[Phân loại]]="Bán hàng",Table1[[#This Row],[Tổng giá trị]],-Table1[[#This Row],[Tổng giá trị]]))</f>
        <v>0</v>
      </c>
      <c r="Q2008" s="35">
        <f t="shared" si="477"/>
        <v>689764</v>
      </c>
      <c r="R2008" s="7">
        <f>Table1[[#This Row],[Số còn phải thu ĐK]]+Table1[[#This Row],[Giá Trị HD sau CK]]-Table1[[#This Row],[Số tiền đã thu]]</f>
        <v>0</v>
      </c>
      <c r="S2008" s="6">
        <f>IF(Table1[[#This Row],[Ngày hóa đơn]]&lt;&gt;"",Table1[[#This Row],[Ngày hóa đơn]],IF(Table1[[#This Row],[Ngày hạch toán]]&lt;&gt;"",Table1[[#This Row],[Ngày hạch toán]],""))</f>
        <v>46018</v>
      </c>
      <c r="T2008" s="7"/>
      <c r="U2008" s="6">
        <f>IF(Table1[[#This Row],[Ngày tính CN]]="","",S2008+T2008)</f>
        <v>46018</v>
      </c>
      <c r="V2008" s="35">
        <f ca="1">IF(Table1[[#This Row],[Hạn thanh toán]]="","",IF((U2008-NOW())&lt;0,0,(U2008-NOW())))</f>
        <v>0</v>
      </c>
      <c r="W2008" s="35"/>
      <c r="X2008" s="35" t="str">
        <f t="shared" ca="1" si="478"/>
        <v/>
      </c>
      <c r="Y2008" s="2" t="str">
        <f t="shared" si="479"/>
        <v>Đã thanh toán</v>
      </c>
      <c r="Z2008" s="51">
        <f t="shared" si="472"/>
        <v>46018</v>
      </c>
      <c r="AA2008" s="51">
        <f t="shared" si="473"/>
        <v>46106</v>
      </c>
      <c r="AD2008" s="2" t="str">
        <f>VLOOKUP($A2008,MA_KH!$A:$Q,MA_KH!O$1,0)</f>
        <v>SATRA TRUNG TÂM</v>
      </c>
      <c r="AE2008" s="2" t="str">
        <f>VLOOKUP($A2008,MA_KH!$A:$Q,MA_KH!P$1,0)</f>
        <v>TRUNG TÂM ĐIỀU HÀNH SATRAFOODS</v>
      </c>
    </row>
    <row r="2009" spans="1:31" ht="25.5" hidden="1" customHeight="1" x14ac:dyDescent="0.2">
      <c r="A2009" s="30" t="s">
        <v>22306</v>
      </c>
      <c r="B2009" s="30" t="s">
        <v>32</v>
      </c>
      <c r="C2009" s="37">
        <v>46021</v>
      </c>
      <c r="D2009" s="30" t="s">
        <v>20117</v>
      </c>
      <c r="E2009" s="37">
        <v>46021</v>
      </c>
      <c r="F2009" s="30">
        <v>89076</v>
      </c>
      <c r="G2009" s="30" t="s">
        <v>20118</v>
      </c>
      <c r="H2009" s="38">
        <v>704409</v>
      </c>
      <c r="I2009" s="34">
        <v>0</v>
      </c>
      <c r="J2009" s="38">
        <v>56353</v>
      </c>
      <c r="K2009" s="38">
        <v>760762</v>
      </c>
      <c r="L2009" s="7" t="s">
        <v>51</v>
      </c>
      <c r="M2009" s="6">
        <v>46106</v>
      </c>
      <c r="O2009" s="35">
        <f>IF(Table1[[#This Row],[Phân loại]]="Tồn đầu kỳ",Table1[[#This Row],[Tổng giá trị]],0)</f>
        <v>760762</v>
      </c>
      <c r="P2009" s="7">
        <f>IF(Table1[[#This Row],[Số còn phải thu ĐK]]&lt;&gt;0,0,IF(Table1[[#This Row],[Phân loại]]="Bán hàng",Table1[[#This Row],[Tổng giá trị]],-Table1[[#This Row],[Tổng giá trị]]))</f>
        <v>0</v>
      </c>
      <c r="Q2009" s="35">
        <f t="shared" si="477"/>
        <v>760762</v>
      </c>
      <c r="R2009" s="7">
        <f>Table1[[#This Row],[Số còn phải thu ĐK]]+Table1[[#This Row],[Giá Trị HD sau CK]]-Table1[[#This Row],[Số tiền đã thu]]</f>
        <v>0</v>
      </c>
      <c r="S2009" s="6">
        <f>IF(Table1[[#This Row],[Ngày hóa đơn]]&lt;&gt;"",Table1[[#This Row],[Ngày hóa đơn]],IF(Table1[[#This Row],[Ngày hạch toán]]&lt;&gt;"",Table1[[#This Row],[Ngày hạch toán]],""))</f>
        <v>46021</v>
      </c>
      <c r="T2009" s="7"/>
      <c r="U2009" s="6">
        <f>IF(Table1[[#This Row],[Ngày tính CN]]="","",S2009+T2009)</f>
        <v>46021</v>
      </c>
      <c r="V2009" s="35">
        <f ca="1">IF(Table1[[#This Row],[Hạn thanh toán]]="","",IF((U2009-NOW())&lt;0,0,(U2009-NOW())))</f>
        <v>0</v>
      </c>
      <c r="W2009" s="35"/>
      <c r="X2009" s="35" t="str">
        <f t="shared" ca="1" si="478"/>
        <v/>
      </c>
      <c r="Y2009" s="2" t="str">
        <f t="shared" si="479"/>
        <v>Đã thanh toán</v>
      </c>
      <c r="Z2009" s="51">
        <f t="shared" si="472"/>
        <v>46021</v>
      </c>
      <c r="AA2009" s="51">
        <f t="shared" si="473"/>
        <v>46106</v>
      </c>
      <c r="AD2009" s="2" t="str">
        <f>VLOOKUP($A2009,MA_KH!$A:$Q,MA_KH!O$1,0)</f>
        <v>SATRA TRUNG TÂM</v>
      </c>
      <c r="AE2009" s="2" t="str">
        <f>VLOOKUP($A2009,MA_KH!$A:$Q,MA_KH!P$1,0)</f>
        <v>TRUNG TÂM ĐIỀU HÀNH SATRAFOODS</v>
      </c>
    </row>
    <row r="2010" spans="1:31" ht="25.5" hidden="1" customHeight="1" x14ac:dyDescent="0.2">
      <c r="A2010" s="30" t="s">
        <v>22306</v>
      </c>
      <c r="B2010" s="30" t="s">
        <v>32</v>
      </c>
      <c r="C2010" s="37">
        <v>46021</v>
      </c>
      <c r="D2010" s="30" t="s">
        <v>20119</v>
      </c>
      <c r="E2010" s="37">
        <v>46021</v>
      </c>
      <c r="F2010" s="30">
        <v>89100</v>
      </c>
      <c r="G2010" s="30" t="s">
        <v>20120</v>
      </c>
      <c r="H2010" s="38">
        <v>729142</v>
      </c>
      <c r="I2010" s="34">
        <v>0</v>
      </c>
      <c r="J2010" s="38">
        <v>58331</v>
      </c>
      <c r="K2010" s="38">
        <v>787473</v>
      </c>
      <c r="L2010" s="7" t="s">
        <v>51</v>
      </c>
      <c r="M2010" s="6">
        <v>46106</v>
      </c>
      <c r="O2010" s="35">
        <f>IF(Table1[[#This Row],[Phân loại]]="Tồn đầu kỳ",Table1[[#This Row],[Tổng giá trị]],0)</f>
        <v>787473</v>
      </c>
      <c r="P2010" s="7">
        <f>IF(Table1[[#This Row],[Số còn phải thu ĐK]]&lt;&gt;0,0,IF(Table1[[#This Row],[Phân loại]]="Bán hàng",Table1[[#This Row],[Tổng giá trị]],-Table1[[#This Row],[Tổng giá trị]]))</f>
        <v>0</v>
      </c>
      <c r="Q2010" s="35">
        <f t="shared" si="477"/>
        <v>787473</v>
      </c>
      <c r="R2010" s="7">
        <f>Table1[[#This Row],[Số còn phải thu ĐK]]+Table1[[#This Row],[Giá Trị HD sau CK]]-Table1[[#This Row],[Số tiền đã thu]]</f>
        <v>0</v>
      </c>
      <c r="S2010" s="6">
        <f>IF(Table1[[#This Row],[Ngày hóa đơn]]&lt;&gt;"",Table1[[#This Row],[Ngày hóa đơn]],IF(Table1[[#This Row],[Ngày hạch toán]]&lt;&gt;"",Table1[[#This Row],[Ngày hạch toán]],""))</f>
        <v>46021</v>
      </c>
      <c r="T2010" s="7"/>
      <c r="U2010" s="6">
        <f>IF(Table1[[#This Row],[Ngày tính CN]]="","",S2010+T2010)</f>
        <v>46021</v>
      </c>
      <c r="V2010" s="35">
        <f ca="1">IF(Table1[[#This Row],[Hạn thanh toán]]="","",IF((U2010-NOW())&lt;0,0,(U2010-NOW())))</f>
        <v>0</v>
      </c>
      <c r="W2010" s="35"/>
      <c r="X2010" s="35" t="str">
        <f t="shared" ca="1" si="478"/>
        <v/>
      </c>
      <c r="Y2010" s="2" t="str">
        <f t="shared" si="479"/>
        <v>Đã thanh toán</v>
      </c>
      <c r="Z2010" s="51">
        <f t="shared" si="472"/>
        <v>46021</v>
      </c>
      <c r="AA2010" s="51">
        <f t="shared" si="473"/>
        <v>46106</v>
      </c>
      <c r="AD2010" s="2" t="str">
        <f>VLOOKUP($A2010,MA_KH!$A:$Q,MA_KH!O$1,0)</f>
        <v>SATRA TRUNG TÂM</v>
      </c>
      <c r="AE2010" s="2" t="str">
        <f>VLOOKUP($A2010,MA_KH!$A:$Q,MA_KH!P$1,0)</f>
        <v>TRUNG TÂM ĐIỀU HÀNH SATRAFOODS</v>
      </c>
    </row>
    <row r="2011" spans="1:31" ht="25.5" hidden="1" customHeight="1" x14ac:dyDescent="0.2">
      <c r="A2011" s="30" t="s">
        <v>22306</v>
      </c>
      <c r="B2011" s="30" t="s">
        <v>32</v>
      </c>
      <c r="C2011" s="37">
        <v>46021</v>
      </c>
      <c r="D2011" s="30" t="s">
        <v>20121</v>
      </c>
      <c r="E2011" s="37">
        <v>46021</v>
      </c>
      <c r="F2011" s="30">
        <v>89137</v>
      </c>
      <c r="G2011" s="30" t="s">
        <v>20122</v>
      </c>
      <c r="H2011" s="38">
        <v>426893</v>
      </c>
      <c r="I2011" s="34">
        <v>0</v>
      </c>
      <c r="J2011" s="38">
        <v>34151</v>
      </c>
      <c r="K2011" s="38">
        <v>461044</v>
      </c>
      <c r="L2011" s="7" t="s">
        <v>51</v>
      </c>
      <c r="M2011" s="6">
        <v>46106</v>
      </c>
      <c r="O2011" s="35">
        <f>IF(Table1[[#This Row],[Phân loại]]="Tồn đầu kỳ",Table1[[#This Row],[Tổng giá trị]],0)</f>
        <v>461044</v>
      </c>
      <c r="P2011" s="7">
        <f>IF(Table1[[#This Row],[Số còn phải thu ĐK]]&lt;&gt;0,0,IF(Table1[[#This Row],[Phân loại]]="Bán hàng",Table1[[#This Row],[Tổng giá trị]],-Table1[[#This Row],[Tổng giá trị]]))</f>
        <v>0</v>
      </c>
      <c r="Q2011" s="35">
        <f t="shared" si="477"/>
        <v>461044</v>
      </c>
      <c r="R2011" s="7">
        <f>Table1[[#This Row],[Số còn phải thu ĐK]]+Table1[[#This Row],[Giá Trị HD sau CK]]-Table1[[#This Row],[Số tiền đã thu]]</f>
        <v>0</v>
      </c>
      <c r="S2011" s="6">
        <f>IF(Table1[[#This Row],[Ngày hóa đơn]]&lt;&gt;"",Table1[[#This Row],[Ngày hóa đơn]],IF(Table1[[#This Row],[Ngày hạch toán]]&lt;&gt;"",Table1[[#This Row],[Ngày hạch toán]],""))</f>
        <v>46021</v>
      </c>
      <c r="T2011" s="7"/>
      <c r="U2011" s="6">
        <f>IF(Table1[[#This Row],[Ngày tính CN]]="","",S2011+T2011)</f>
        <v>46021</v>
      </c>
      <c r="V2011" s="35">
        <f ca="1">IF(Table1[[#This Row],[Hạn thanh toán]]="","",IF((U2011-NOW())&lt;0,0,(U2011-NOW())))</f>
        <v>0</v>
      </c>
      <c r="W2011" s="35"/>
      <c r="X2011" s="35" t="str">
        <f t="shared" ca="1" si="478"/>
        <v/>
      </c>
      <c r="Y2011" s="2" t="str">
        <f t="shared" si="479"/>
        <v>Đã thanh toán</v>
      </c>
      <c r="Z2011" s="51">
        <f t="shared" si="472"/>
        <v>46021</v>
      </c>
      <c r="AA2011" s="51">
        <f t="shared" si="473"/>
        <v>46106</v>
      </c>
      <c r="AD2011" s="2" t="str">
        <f>VLOOKUP($A2011,MA_KH!$A:$Q,MA_KH!O$1,0)</f>
        <v>SATRA TRUNG TÂM</v>
      </c>
      <c r="AE2011" s="2" t="str">
        <f>VLOOKUP($A2011,MA_KH!$A:$Q,MA_KH!P$1,0)</f>
        <v>TRUNG TÂM ĐIỀU HÀNH SATRAFOODS</v>
      </c>
    </row>
    <row r="2012" spans="1:31" ht="25.5" hidden="1" customHeight="1" x14ac:dyDescent="0.2">
      <c r="A2012" s="30" t="s">
        <v>22306</v>
      </c>
      <c r="B2012" s="30" t="s">
        <v>32</v>
      </c>
      <c r="C2012" s="37">
        <v>46021</v>
      </c>
      <c r="D2012" s="30" t="s">
        <v>20123</v>
      </c>
      <c r="E2012" s="37">
        <v>46021</v>
      </c>
      <c r="F2012" s="30">
        <v>89158</v>
      </c>
      <c r="G2012" s="30" t="s">
        <v>20124</v>
      </c>
      <c r="H2012" s="38">
        <v>1824633</v>
      </c>
      <c r="I2012" s="34">
        <v>0</v>
      </c>
      <c r="J2012" s="38">
        <v>145971</v>
      </c>
      <c r="K2012" s="38">
        <v>1970604</v>
      </c>
      <c r="L2012" s="7" t="s">
        <v>51</v>
      </c>
      <c r="M2012" s="6">
        <v>46106</v>
      </c>
      <c r="O2012" s="35">
        <f>IF(Table1[[#This Row],[Phân loại]]="Tồn đầu kỳ",Table1[[#This Row],[Tổng giá trị]],0)</f>
        <v>1970604</v>
      </c>
      <c r="P2012" s="7">
        <f>IF(Table1[[#This Row],[Số còn phải thu ĐK]]&lt;&gt;0,0,IF(Table1[[#This Row],[Phân loại]]="Bán hàng",Table1[[#This Row],[Tổng giá trị]],-Table1[[#This Row],[Tổng giá trị]]))</f>
        <v>0</v>
      </c>
      <c r="Q2012" s="35">
        <f t="shared" si="477"/>
        <v>1970604</v>
      </c>
      <c r="R2012" s="7">
        <f>Table1[[#This Row],[Số còn phải thu ĐK]]+Table1[[#This Row],[Giá Trị HD sau CK]]-Table1[[#This Row],[Số tiền đã thu]]</f>
        <v>0</v>
      </c>
      <c r="S2012" s="6">
        <f>IF(Table1[[#This Row],[Ngày hóa đơn]]&lt;&gt;"",Table1[[#This Row],[Ngày hóa đơn]],IF(Table1[[#This Row],[Ngày hạch toán]]&lt;&gt;"",Table1[[#This Row],[Ngày hạch toán]],""))</f>
        <v>46021</v>
      </c>
      <c r="T2012" s="7"/>
      <c r="U2012" s="6">
        <f>IF(Table1[[#This Row],[Ngày tính CN]]="","",S2012+T2012)</f>
        <v>46021</v>
      </c>
      <c r="V2012" s="35">
        <f ca="1">IF(Table1[[#This Row],[Hạn thanh toán]]="","",IF((U2012-NOW())&lt;0,0,(U2012-NOW())))</f>
        <v>0</v>
      </c>
      <c r="W2012" s="35"/>
      <c r="X2012" s="35" t="str">
        <f t="shared" ca="1" si="478"/>
        <v/>
      </c>
      <c r="Y2012" s="2" t="str">
        <f t="shared" si="479"/>
        <v>Đã thanh toán</v>
      </c>
      <c r="Z2012" s="51">
        <f t="shared" si="472"/>
        <v>46021</v>
      </c>
      <c r="AA2012" s="51">
        <f t="shared" si="473"/>
        <v>46106</v>
      </c>
      <c r="AD2012" s="2" t="str">
        <f>VLOOKUP($A2012,MA_KH!$A:$Q,MA_KH!O$1,0)</f>
        <v>SATRA TRUNG TÂM</v>
      </c>
      <c r="AE2012" s="2" t="str">
        <f>VLOOKUP($A2012,MA_KH!$A:$Q,MA_KH!P$1,0)</f>
        <v>TRUNG TÂM ĐIỀU HÀNH SATRAFOODS</v>
      </c>
    </row>
    <row r="2013" spans="1:31" ht="25.5" hidden="1" customHeight="1" x14ac:dyDescent="0.2">
      <c r="A2013" s="30" t="s">
        <v>22306</v>
      </c>
      <c r="B2013" s="30" t="s">
        <v>32</v>
      </c>
      <c r="C2013" s="37">
        <v>46022</v>
      </c>
      <c r="D2013" s="30" t="s">
        <v>20125</v>
      </c>
      <c r="E2013" s="37">
        <v>46022</v>
      </c>
      <c r="F2013" s="30">
        <v>89750</v>
      </c>
      <c r="G2013" s="30" t="s">
        <v>20126</v>
      </c>
      <c r="H2013" s="38">
        <v>775020</v>
      </c>
      <c r="I2013" s="34">
        <v>0</v>
      </c>
      <c r="J2013" s="38">
        <v>62002</v>
      </c>
      <c r="K2013" s="38">
        <v>837022</v>
      </c>
      <c r="L2013" s="7" t="s">
        <v>51</v>
      </c>
      <c r="M2013" s="6">
        <v>46106</v>
      </c>
      <c r="O2013" s="35">
        <f>IF(Table1[[#This Row],[Phân loại]]="Tồn đầu kỳ",Table1[[#This Row],[Tổng giá trị]],0)</f>
        <v>837022</v>
      </c>
      <c r="P2013" s="7">
        <f>IF(Table1[[#This Row],[Số còn phải thu ĐK]]&lt;&gt;0,0,IF(Table1[[#This Row],[Phân loại]]="Bán hàng",Table1[[#This Row],[Tổng giá trị]],-Table1[[#This Row],[Tổng giá trị]]))</f>
        <v>0</v>
      </c>
      <c r="Q2013" s="35">
        <f t="shared" si="477"/>
        <v>837022</v>
      </c>
      <c r="R2013" s="7">
        <f>Table1[[#This Row],[Số còn phải thu ĐK]]+Table1[[#This Row],[Giá Trị HD sau CK]]-Table1[[#This Row],[Số tiền đã thu]]</f>
        <v>0</v>
      </c>
      <c r="S2013" s="6">
        <f>IF(Table1[[#This Row],[Ngày hóa đơn]]&lt;&gt;"",Table1[[#This Row],[Ngày hóa đơn]],IF(Table1[[#This Row],[Ngày hạch toán]]&lt;&gt;"",Table1[[#This Row],[Ngày hạch toán]],""))</f>
        <v>46022</v>
      </c>
      <c r="T2013" s="7"/>
      <c r="U2013" s="6">
        <f>IF(Table1[[#This Row],[Ngày tính CN]]="","",S2013+T2013)</f>
        <v>46022</v>
      </c>
      <c r="V2013" s="35">
        <f ca="1">IF(Table1[[#This Row],[Hạn thanh toán]]="","",IF((U2013-NOW())&lt;0,0,(U2013-NOW())))</f>
        <v>0</v>
      </c>
      <c r="W2013" s="35"/>
      <c r="X2013" s="35" t="str">
        <f t="shared" ca="1" si="478"/>
        <v/>
      </c>
      <c r="Y2013" s="2" t="str">
        <f t="shared" si="479"/>
        <v>Đã thanh toán</v>
      </c>
      <c r="Z2013" s="51">
        <f t="shared" si="472"/>
        <v>46022</v>
      </c>
      <c r="AA2013" s="51">
        <f t="shared" si="473"/>
        <v>46106</v>
      </c>
      <c r="AD2013" s="2" t="str">
        <f>VLOOKUP($A2013,MA_KH!$A:$Q,MA_KH!O$1,0)</f>
        <v>SATRA TRUNG TÂM</v>
      </c>
      <c r="AE2013" s="2" t="str">
        <f>VLOOKUP($A2013,MA_KH!$A:$Q,MA_KH!P$1,0)</f>
        <v>TRUNG TÂM ĐIỀU HÀNH SATRAFOODS</v>
      </c>
    </row>
    <row r="2014" spans="1:31" ht="25.5" hidden="1" customHeight="1" x14ac:dyDescent="0.2">
      <c r="A2014" s="30" t="s">
        <v>22306</v>
      </c>
      <c r="B2014" s="30" t="s">
        <v>32</v>
      </c>
      <c r="C2014" s="37">
        <v>46022</v>
      </c>
      <c r="D2014" s="30" t="s">
        <v>20127</v>
      </c>
      <c r="E2014" s="37">
        <v>46022</v>
      </c>
      <c r="F2014" s="30">
        <v>89760</v>
      </c>
      <c r="G2014" s="30" t="s">
        <v>20128</v>
      </c>
      <c r="H2014" s="38">
        <v>220293</v>
      </c>
      <c r="I2014" s="34">
        <v>0</v>
      </c>
      <c r="J2014" s="38">
        <v>17623</v>
      </c>
      <c r="K2014" s="38">
        <v>237916</v>
      </c>
      <c r="L2014" s="7" t="s">
        <v>51</v>
      </c>
      <c r="M2014" s="6">
        <v>46106</v>
      </c>
      <c r="O2014" s="35">
        <f>IF(Table1[[#This Row],[Phân loại]]="Tồn đầu kỳ",Table1[[#This Row],[Tổng giá trị]],0)</f>
        <v>237916</v>
      </c>
      <c r="P2014" s="7">
        <f>IF(Table1[[#This Row],[Số còn phải thu ĐK]]&lt;&gt;0,0,IF(Table1[[#This Row],[Phân loại]]="Bán hàng",Table1[[#This Row],[Tổng giá trị]],-Table1[[#This Row],[Tổng giá trị]]))</f>
        <v>0</v>
      </c>
      <c r="Q2014" s="35">
        <f t="shared" si="477"/>
        <v>237916</v>
      </c>
      <c r="R2014" s="7">
        <f>Table1[[#This Row],[Số còn phải thu ĐK]]+Table1[[#This Row],[Giá Trị HD sau CK]]-Table1[[#This Row],[Số tiền đã thu]]</f>
        <v>0</v>
      </c>
      <c r="S2014" s="6">
        <f>IF(Table1[[#This Row],[Ngày hóa đơn]]&lt;&gt;"",Table1[[#This Row],[Ngày hóa đơn]],IF(Table1[[#This Row],[Ngày hạch toán]]&lt;&gt;"",Table1[[#This Row],[Ngày hạch toán]],""))</f>
        <v>46022</v>
      </c>
      <c r="T2014" s="7"/>
      <c r="U2014" s="6">
        <f>IF(Table1[[#This Row],[Ngày tính CN]]="","",S2014+T2014)</f>
        <v>46022</v>
      </c>
      <c r="V2014" s="35">
        <f ca="1">IF(Table1[[#This Row],[Hạn thanh toán]]="","",IF((U2014-NOW())&lt;0,0,(U2014-NOW())))</f>
        <v>0</v>
      </c>
      <c r="W2014" s="35"/>
      <c r="X2014" s="35" t="str">
        <f t="shared" ca="1" si="478"/>
        <v/>
      </c>
      <c r="Y2014" s="2" t="str">
        <f t="shared" si="479"/>
        <v>Đã thanh toán</v>
      </c>
      <c r="Z2014" s="51">
        <f t="shared" si="472"/>
        <v>46022</v>
      </c>
      <c r="AA2014" s="51">
        <f t="shared" si="473"/>
        <v>46106</v>
      </c>
      <c r="AD2014" s="2" t="str">
        <f>VLOOKUP($A2014,MA_KH!$A:$Q,MA_KH!O$1,0)</f>
        <v>SATRA TRUNG TÂM</v>
      </c>
      <c r="AE2014" s="2" t="str">
        <f>VLOOKUP($A2014,MA_KH!$A:$Q,MA_KH!P$1,0)</f>
        <v>TRUNG TÂM ĐIỀU HÀNH SATRAFOODS</v>
      </c>
    </row>
    <row r="2015" spans="1:31" ht="25.5" hidden="1" customHeight="1" x14ac:dyDescent="0.2">
      <c r="A2015" s="30" t="s">
        <v>22306</v>
      </c>
      <c r="B2015" s="30" t="s">
        <v>32</v>
      </c>
      <c r="C2015" s="37">
        <v>46022</v>
      </c>
      <c r="D2015" s="30" t="s">
        <v>20129</v>
      </c>
      <c r="E2015" s="37">
        <v>46022</v>
      </c>
      <c r="F2015" s="30">
        <v>89772</v>
      </c>
      <c r="G2015" s="30" t="s">
        <v>20130</v>
      </c>
      <c r="H2015" s="38">
        <v>807267</v>
      </c>
      <c r="I2015" s="34">
        <v>0</v>
      </c>
      <c r="J2015" s="38">
        <v>64581</v>
      </c>
      <c r="K2015" s="38">
        <v>871848</v>
      </c>
      <c r="L2015" s="7" t="s">
        <v>51</v>
      </c>
      <c r="M2015" s="6">
        <v>46106</v>
      </c>
      <c r="O2015" s="35">
        <f>IF(Table1[[#This Row],[Phân loại]]="Tồn đầu kỳ",Table1[[#This Row],[Tổng giá trị]],0)</f>
        <v>871848</v>
      </c>
      <c r="P2015" s="7">
        <f>IF(Table1[[#This Row],[Số còn phải thu ĐK]]&lt;&gt;0,0,IF(Table1[[#This Row],[Phân loại]]="Bán hàng",Table1[[#This Row],[Tổng giá trị]],-Table1[[#This Row],[Tổng giá trị]]))</f>
        <v>0</v>
      </c>
      <c r="Q2015" s="35">
        <f t="shared" si="477"/>
        <v>871848</v>
      </c>
      <c r="R2015" s="7">
        <f>Table1[[#This Row],[Số còn phải thu ĐK]]+Table1[[#This Row],[Giá Trị HD sau CK]]-Table1[[#This Row],[Số tiền đã thu]]</f>
        <v>0</v>
      </c>
      <c r="S2015" s="6">
        <f>IF(Table1[[#This Row],[Ngày hóa đơn]]&lt;&gt;"",Table1[[#This Row],[Ngày hóa đơn]],IF(Table1[[#This Row],[Ngày hạch toán]]&lt;&gt;"",Table1[[#This Row],[Ngày hạch toán]],""))</f>
        <v>46022</v>
      </c>
      <c r="T2015" s="7"/>
      <c r="U2015" s="6">
        <f>IF(Table1[[#This Row],[Ngày tính CN]]="","",S2015+T2015)</f>
        <v>46022</v>
      </c>
      <c r="V2015" s="35">
        <f ca="1">IF(Table1[[#This Row],[Hạn thanh toán]]="","",IF((U2015-NOW())&lt;0,0,(U2015-NOW())))</f>
        <v>0</v>
      </c>
      <c r="W2015" s="35"/>
      <c r="X2015" s="35" t="str">
        <f t="shared" ca="1" si="478"/>
        <v/>
      </c>
      <c r="Y2015" s="2" t="str">
        <f t="shared" si="479"/>
        <v>Đã thanh toán</v>
      </c>
      <c r="Z2015" s="51">
        <f t="shared" si="472"/>
        <v>46022</v>
      </c>
      <c r="AA2015" s="51">
        <f t="shared" si="473"/>
        <v>46106</v>
      </c>
      <c r="AD2015" s="2" t="str">
        <f>VLOOKUP($A2015,MA_KH!$A:$Q,MA_KH!O$1,0)</f>
        <v>SATRA TRUNG TÂM</v>
      </c>
      <c r="AE2015" s="2" t="str">
        <f>VLOOKUP($A2015,MA_KH!$A:$Q,MA_KH!P$1,0)</f>
        <v>TRUNG TÂM ĐIỀU HÀNH SATRAFOODS</v>
      </c>
    </row>
    <row r="2016" spans="1:31" ht="25.5" hidden="1" customHeight="1" x14ac:dyDescent="0.2">
      <c r="A2016" s="39" t="s">
        <v>22306</v>
      </c>
      <c r="B2016" s="39" t="s">
        <v>32</v>
      </c>
      <c r="C2016" s="40">
        <v>46022</v>
      </c>
      <c r="D2016" s="39" t="s">
        <v>20131</v>
      </c>
      <c r="E2016" s="40">
        <v>46022</v>
      </c>
      <c r="F2016" s="39">
        <v>89863</v>
      </c>
      <c r="G2016" s="39" t="s">
        <v>20132</v>
      </c>
      <c r="H2016" s="41">
        <v>293724</v>
      </c>
      <c r="I2016" s="42">
        <v>0</v>
      </c>
      <c r="J2016" s="41">
        <v>23498</v>
      </c>
      <c r="K2016" s="41">
        <v>317222</v>
      </c>
      <c r="L2016" s="7" t="s">
        <v>51</v>
      </c>
      <c r="M2016" s="6">
        <v>46106</v>
      </c>
      <c r="O2016" s="35">
        <f>IF(Table1[[#This Row],[Phân loại]]="Tồn đầu kỳ",Table1[[#This Row],[Tổng giá trị]],0)</f>
        <v>317222</v>
      </c>
      <c r="P2016" s="7">
        <f>IF(Table1[[#This Row],[Số còn phải thu ĐK]]&lt;&gt;0,0,IF(Table1[[#This Row],[Phân loại]]="Bán hàng",Table1[[#This Row],[Tổng giá trị]],-Table1[[#This Row],[Tổng giá trị]]))</f>
        <v>0</v>
      </c>
      <c r="Q2016" s="35">
        <f t="shared" si="477"/>
        <v>317222</v>
      </c>
      <c r="R2016" s="7">
        <f>Table1[[#This Row],[Số còn phải thu ĐK]]+Table1[[#This Row],[Giá Trị HD sau CK]]-Table1[[#This Row],[Số tiền đã thu]]</f>
        <v>0</v>
      </c>
      <c r="S2016" s="6">
        <f>IF(Table1[[#This Row],[Ngày hóa đơn]]&lt;&gt;"",Table1[[#This Row],[Ngày hóa đơn]],IF(Table1[[#This Row],[Ngày hạch toán]]&lt;&gt;"",Table1[[#This Row],[Ngày hạch toán]],""))</f>
        <v>46022</v>
      </c>
      <c r="T2016" s="7"/>
      <c r="U2016" s="6">
        <f>IF(Table1[[#This Row],[Ngày tính CN]]="","",S2016+T2016)</f>
        <v>46022</v>
      </c>
      <c r="V2016" s="35">
        <f ca="1">IF(Table1[[#This Row],[Hạn thanh toán]]="","",IF((U2016-NOW())&lt;0,0,(U2016-NOW())))</f>
        <v>0</v>
      </c>
      <c r="W2016" s="35"/>
      <c r="X2016" s="35" t="str">
        <f t="shared" ca="1" si="478"/>
        <v/>
      </c>
      <c r="Y2016" s="2" t="str">
        <f t="shared" si="479"/>
        <v>Đã thanh toán</v>
      </c>
      <c r="Z2016" s="51">
        <f t="shared" si="472"/>
        <v>46022</v>
      </c>
      <c r="AA2016" s="51">
        <f t="shared" si="473"/>
        <v>46106</v>
      </c>
      <c r="AD2016" s="2" t="str">
        <f>VLOOKUP($A2016,MA_KH!$A:$Q,MA_KH!O$1,0)</f>
        <v>SATRA TRUNG TÂM</v>
      </c>
      <c r="AE2016" s="2" t="str">
        <f>VLOOKUP($A2016,MA_KH!$A:$Q,MA_KH!P$1,0)</f>
        <v>TRUNG TÂM ĐIỀU HÀNH SATRAFOODS</v>
      </c>
    </row>
    <row r="2017" spans="1:31" ht="25.5" hidden="1" customHeight="1" x14ac:dyDescent="0.2">
      <c r="A2017" s="30" t="s">
        <v>22014</v>
      </c>
      <c r="B2017" s="30" t="s">
        <v>4178</v>
      </c>
      <c r="C2017" s="37">
        <v>45992</v>
      </c>
      <c r="D2017" s="30" t="s">
        <v>19001</v>
      </c>
      <c r="E2017" s="37">
        <v>45992</v>
      </c>
      <c r="F2017" s="30">
        <v>80078</v>
      </c>
      <c r="G2017" s="30" t="s">
        <v>19002</v>
      </c>
      <c r="H2017" s="38">
        <v>5101110</v>
      </c>
      <c r="I2017" s="34">
        <v>0</v>
      </c>
      <c r="J2017" s="38">
        <v>408089</v>
      </c>
      <c r="K2017" s="38">
        <v>5509199</v>
      </c>
      <c r="L2017" s="7" t="s">
        <v>51</v>
      </c>
      <c r="M2017" s="6">
        <v>46052</v>
      </c>
      <c r="O2017" s="35">
        <f>IF(Table1[[#This Row],[Phân loại]]="Tồn đầu kỳ",Table1[[#This Row],[Tổng giá trị]],0)</f>
        <v>5509199</v>
      </c>
      <c r="P2017" s="7">
        <f>IF(Table1[[#This Row],[Số còn phải thu ĐK]]&lt;&gt;0,0,IF(Table1[[#This Row],[Phân loại]]="Bán hàng",Table1[[#This Row],[Tổng giá trị]],-Table1[[#This Row],[Tổng giá trị]]))</f>
        <v>0</v>
      </c>
      <c r="Q2017" s="35">
        <f t="shared" ref="Q2017:Q2019" si="480">IF(M2017&lt;&gt;"",IF(O2017&lt;&gt;0,O2017,P2017),0)</f>
        <v>5509199</v>
      </c>
      <c r="R2017" s="7">
        <f>Table1[[#This Row],[Số còn phải thu ĐK]]+Table1[[#This Row],[Giá Trị HD sau CK]]-Table1[[#This Row],[Số tiền đã thu]]</f>
        <v>0</v>
      </c>
      <c r="S2017" s="6">
        <f>IF(Table1[[#This Row],[Ngày hóa đơn]]&lt;&gt;"",Table1[[#This Row],[Ngày hóa đơn]],IF(Table1[[#This Row],[Ngày hạch toán]]&lt;&gt;"",Table1[[#This Row],[Ngày hạch toán]],""))</f>
        <v>45992</v>
      </c>
      <c r="T2017" s="7"/>
      <c r="U2017" s="6">
        <f>IF(Table1[[#This Row],[Ngày tính CN]]="","",S2017+T2017)</f>
        <v>45992</v>
      </c>
      <c r="V2017" s="35">
        <f ca="1">IF(Table1[[#This Row],[Hạn thanh toán]]="","",IF((U2017-NOW())&lt;0,0,(U2017-NOW())))</f>
        <v>0</v>
      </c>
      <c r="W2017" s="35"/>
      <c r="X2017" s="35" t="str">
        <f t="shared" ref="X2017:X2019" ca="1" si="481">IF(OR(U2017="",R2017=0),"",IF((U2017-NOW())&lt;0,-(U2017-NOW()),0))</f>
        <v/>
      </c>
      <c r="Y2017" s="2" t="str">
        <f t="shared" ref="Y2017:Y2019" si="482">IF(R2017=0,"Đã thanh toán",IF(X2017="","",IF(X2017&lt;=0,"Chưa đến hạn thanh toán",IF(X2017&lt;=30,"Nợ quá hạn 30 ngày",IF(X2017&lt;=60,"Nợ quá hạn từ 30 ngày đến 60 ngày",IF(X2017&lt;=90,"Nợ quá hạn từ 60 ngày đến 90 ngày",IF(X2017&lt;=120,"Nợ quá hạn từ 90 ngày đến 120 ngày","Nợ quá hạn hơn 120 ngày có khả năng mất thanh toán")))))))</f>
        <v>Đã thanh toán</v>
      </c>
      <c r="Z2017" s="51">
        <f t="shared" si="472"/>
        <v>45992</v>
      </c>
      <c r="AA2017" s="51">
        <f t="shared" si="473"/>
        <v>46052</v>
      </c>
      <c r="AD2017" s="2" t="str">
        <f>VLOOKUP($A2017,MA_KH!$A:$Q,MA_KH!O$1,0)</f>
        <v>LOTTE</v>
      </c>
      <c r="AE2017" s="2" t="str">
        <f>VLOOKUP($A2017,MA_KH!$A:$Q,MA_KH!P$1,0)</f>
        <v>CÔNG TY CỔ PHẦN TRUNG TÂM THƯƠNG MẠI LOTTE VIỆT NAM</v>
      </c>
    </row>
    <row r="2018" spans="1:31" ht="25.5" hidden="1" customHeight="1" x14ac:dyDescent="0.2">
      <c r="A2018" s="30" t="s">
        <v>22009</v>
      </c>
      <c r="B2018" s="30" t="s">
        <v>4283</v>
      </c>
      <c r="C2018" s="37">
        <v>45992</v>
      </c>
      <c r="D2018" s="30" t="s">
        <v>19003</v>
      </c>
      <c r="E2018" s="37">
        <v>45992</v>
      </c>
      <c r="F2018" s="30">
        <v>80070</v>
      </c>
      <c r="G2018" s="30" t="s">
        <v>19004</v>
      </c>
      <c r="H2018" s="38">
        <v>1012060</v>
      </c>
      <c r="I2018" s="34">
        <v>0</v>
      </c>
      <c r="J2018" s="38">
        <v>80965</v>
      </c>
      <c r="K2018" s="38">
        <v>1093025</v>
      </c>
      <c r="L2018" s="7" t="s">
        <v>51</v>
      </c>
      <c r="M2018" s="6">
        <v>46063</v>
      </c>
      <c r="O2018" s="35">
        <f>IF(Table1[[#This Row],[Phân loại]]="Tồn đầu kỳ",Table1[[#This Row],[Tổng giá trị]],0)</f>
        <v>1093025</v>
      </c>
      <c r="P2018" s="7">
        <f>IF(Table1[[#This Row],[Số còn phải thu ĐK]]&lt;&gt;0,0,IF(Table1[[#This Row],[Phân loại]]="Bán hàng",Table1[[#This Row],[Tổng giá trị]],-Table1[[#This Row],[Tổng giá trị]]))</f>
        <v>0</v>
      </c>
      <c r="Q2018" s="35">
        <f t="shared" si="480"/>
        <v>1093025</v>
      </c>
      <c r="R2018" s="7">
        <f>Table1[[#This Row],[Số còn phải thu ĐK]]+Table1[[#This Row],[Giá Trị HD sau CK]]-Table1[[#This Row],[Số tiền đã thu]]</f>
        <v>0</v>
      </c>
      <c r="S2018" s="6">
        <f>IF(Table1[[#This Row],[Ngày hóa đơn]]&lt;&gt;"",Table1[[#This Row],[Ngày hóa đơn]],IF(Table1[[#This Row],[Ngày hạch toán]]&lt;&gt;"",Table1[[#This Row],[Ngày hạch toán]],""))</f>
        <v>45992</v>
      </c>
      <c r="T2018" s="7"/>
      <c r="U2018" s="6">
        <f>IF(Table1[[#This Row],[Ngày tính CN]]="","",S2018+T2018)</f>
        <v>45992</v>
      </c>
      <c r="V2018" s="35">
        <f ca="1">IF(Table1[[#This Row],[Hạn thanh toán]]="","",IF((U2018-NOW())&lt;0,0,(U2018-NOW())))</f>
        <v>0</v>
      </c>
      <c r="W2018" s="35"/>
      <c r="X2018" s="35" t="str">
        <f t="shared" ca="1" si="481"/>
        <v/>
      </c>
      <c r="Y2018" s="2" t="str">
        <f t="shared" si="482"/>
        <v>Đã thanh toán</v>
      </c>
      <c r="Z2018" s="51">
        <f t="shared" si="472"/>
        <v>45992</v>
      </c>
      <c r="AA2018" s="51">
        <f t="shared" si="473"/>
        <v>46063</v>
      </c>
      <c r="AD2018" s="2" t="str">
        <f>VLOOKUP($A2018,MA_KH!$A:$Q,MA_KH!O$1,0)</f>
        <v>LOTTE</v>
      </c>
      <c r="AE2018" s="2" t="str">
        <f>VLOOKUP($A2018,MA_KH!$A:$Q,MA_KH!P$1,0)</f>
        <v>CÔNG TY CỔ PHẦN TRUNG TÂM THƯƠNG MẠI LOTTE VIỆT NAM</v>
      </c>
    </row>
    <row r="2019" spans="1:31" ht="25.5" hidden="1" customHeight="1" x14ac:dyDescent="0.2">
      <c r="A2019" s="39" t="s">
        <v>22016</v>
      </c>
      <c r="B2019" s="39" t="s">
        <v>4289</v>
      </c>
      <c r="C2019" s="40">
        <v>45992</v>
      </c>
      <c r="D2019" s="39" t="s">
        <v>19005</v>
      </c>
      <c r="E2019" s="40">
        <v>45992</v>
      </c>
      <c r="F2019" s="39">
        <v>80099</v>
      </c>
      <c r="G2019" s="39" t="s">
        <v>19006</v>
      </c>
      <c r="H2019" s="41">
        <v>932890</v>
      </c>
      <c r="I2019" s="42">
        <v>0</v>
      </c>
      <c r="J2019" s="41">
        <v>74631</v>
      </c>
      <c r="K2019" s="41">
        <v>1007521</v>
      </c>
      <c r="L2019" s="7" t="s">
        <v>51</v>
      </c>
      <c r="M2019" s="6">
        <v>46063</v>
      </c>
      <c r="O2019" s="35">
        <f>IF(Table1[[#This Row],[Phân loại]]="Tồn đầu kỳ",Table1[[#This Row],[Tổng giá trị]],0)</f>
        <v>1007521</v>
      </c>
      <c r="P2019" s="7">
        <f>IF(Table1[[#This Row],[Số còn phải thu ĐK]]&lt;&gt;0,0,IF(Table1[[#This Row],[Phân loại]]="Bán hàng",Table1[[#This Row],[Tổng giá trị]],-Table1[[#This Row],[Tổng giá trị]]))</f>
        <v>0</v>
      </c>
      <c r="Q2019" s="35">
        <f t="shared" si="480"/>
        <v>1007521</v>
      </c>
      <c r="R2019" s="7">
        <f>Table1[[#This Row],[Số còn phải thu ĐK]]+Table1[[#This Row],[Giá Trị HD sau CK]]-Table1[[#This Row],[Số tiền đã thu]]</f>
        <v>0</v>
      </c>
      <c r="S2019" s="6">
        <f>IF(Table1[[#This Row],[Ngày hóa đơn]]&lt;&gt;"",Table1[[#This Row],[Ngày hóa đơn]],IF(Table1[[#This Row],[Ngày hạch toán]]&lt;&gt;"",Table1[[#This Row],[Ngày hạch toán]],""))</f>
        <v>45992</v>
      </c>
      <c r="T2019" s="7"/>
      <c r="U2019" s="6">
        <f>IF(Table1[[#This Row],[Ngày tính CN]]="","",S2019+T2019)</f>
        <v>45992</v>
      </c>
      <c r="V2019" s="35">
        <f ca="1">IF(Table1[[#This Row],[Hạn thanh toán]]="","",IF((U2019-NOW())&lt;0,0,(U2019-NOW())))</f>
        <v>0</v>
      </c>
      <c r="W2019" s="35"/>
      <c r="X2019" s="35" t="str">
        <f t="shared" ca="1" si="481"/>
        <v/>
      </c>
      <c r="Y2019" s="2" t="str">
        <f t="shared" si="482"/>
        <v>Đã thanh toán</v>
      </c>
      <c r="Z2019" s="51">
        <f t="shared" si="472"/>
        <v>45992</v>
      </c>
      <c r="AA2019" s="51">
        <f t="shared" si="473"/>
        <v>46063</v>
      </c>
      <c r="AD2019" s="2" t="str">
        <f>VLOOKUP($A2019,MA_KH!$A:$Q,MA_KH!O$1,0)</f>
        <v>LOTTE</v>
      </c>
      <c r="AE2019" s="2" t="str">
        <f>VLOOKUP($A2019,MA_KH!$A:$Q,MA_KH!P$1,0)</f>
        <v>CÔNG TY CỔ PHẦN TRUNG TÂM THƯƠNG MẠI LOTTE VIỆT NAM</v>
      </c>
    </row>
    <row r="2020" spans="1:31" ht="25.5" hidden="1" customHeight="1" x14ac:dyDescent="0.2">
      <c r="A2020" s="39" t="s">
        <v>22013</v>
      </c>
      <c r="B2020" s="39" t="s">
        <v>4421</v>
      </c>
      <c r="C2020" s="40">
        <v>45993</v>
      </c>
      <c r="D2020" s="39" t="s">
        <v>19007</v>
      </c>
      <c r="E2020" s="40">
        <v>45979</v>
      </c>
      <c r="F2020" s="39">
        <v>80206</v>
      </c>
      <c r="G2020" s="39" t="s">
        <v>19008</v>
      </c>
      <c r="H2020" s="41">
        <v>1590160</v>
      </c>
      <c r="I2020" s="42">
        <v>0</v>
      </c>
      <c r="J2020" s="41">
        <v>127212</v>
      </c>
      <c r="K2020" s="41">
        <v>1717372</v>
      </c>
      <c r="L2020" s="7" t="s">
        <v>51</v>
      </c>
      <c r="M2020" s="6">
        <v>46052</v>
      </c>
      <c r="O2020" s="35">
        <f>IF(Table1[[#This Row],[Phân loại]]="Tồn đầu kỳ",Table1[[#This Row],[Tổng giá trị]],0)</f>
        <v>1717372</v>
      </c>
      <c r="P2020" s="7">
        <f>IF(Table1[[#This Row],[Số còn phải thu ĐK]]&lt;&gt;0,0,IF(Table1[[#This Row],[Phân loại]]="Bán hàng",Table1[[#This Row],[Tổng giá trị]],-Table1[[#This Row],[Tổng giá trị]]))</f>
        <v>0</v>
      </c>
      <c r="Q2020" s="35">
        <f>IF(M2020&lt;&gt;"",IF(O2020&lt;&gt;0,O2020,P2020),0)</f>
        <v>1717372</v>
      </c>
      <c r="R2020" s="7">
        <f>Table1[[#This Row],[Số còn phải thu ĐK]]+Table1[[#This Row],[Giá Trị HD sau CK]]-Table1[[#This Row],[Số tiền đã thu]]</f>
        <v>0</v>
      </c>
      <c r="S2020" s="6">
        <f>IF(Table1[[#This Row],[Ngày hóa đơn]]&lt;&gt;"",Table1[[#This Row],[Ngày hóa đơn]],IF(Table1[[#This Row],[Ngày hạch toán]]&lt;&gt;"",Table1[[#This Row],[Ngày hạch toán]],""))</f>
        <v>45979</v>
      </c>
      <c r="T2020" s="7"/>
      <c r="U2020" s="6">
        <f>IF(Table1[[#This Row],[Ngày tính CN]]="","",S2020+T2020)</f>
        <v>45979</v>
      </c>
      <c r="V2020" s="35">
        <f ca="1">IF(Table1[[#This Row],[Hạn thanh toán]]="","",IF((U2020-NOW())&lt;0,0,(U2020-NOW())))</f>
        <v>0</v>
      </c>
      <c r="W2020" s="35"/>
      <c r="X2020" s="35" t="str">
        <f ca="1">IF(OR(U2020="",R2020=0),"",IF((U2020-NOW())&lt;0,-(U2020-NOW()),0))</f>
        <v/>
      </c>
      <c r="Y2020" s="2" t="str">
        <f>IF(R2020=0,"Đã thanh toán",IF(X2020="","",IF(X2020&lt;=0,"Chưa đến hạn thanh toán",IF(X2020&lt;=30,"Nợ quá hạn 30 ngày",IF(X2020&lt;=60,"Nợ quá hạn từ 30 ngày đến 60 ngày",IF(X2020&lt;=90,"Nợ quá hạn từ 60 ngày đến 90 ngày",IF(X2020&lt;=120,"Nợ quá hạn từ 90 ngày đến 120 ngày","Nợ quá hạn hơn 120 ngày có khả năng mất thanh toán")))))))</f>
        <v>Đã thanh toán</v>
      </c>
      <c r="Z2020" s="51">
        <f t="shared" si="472"/>
        <v>45979</v>
      </c>
      <c r="AA2020" s="51">
        <f t="shared" si="473"/>
        <v>46052</v>
      </c>
      <c r="AD2020" s="2" t="str">
        <f>VLOOKUP($A2020,MA_KH!$A:$Q,MA_KH!O$1,0)</f>
        <v>LOTTE</v>
      </c>
      <c r="AE2020" s="2" t="str">
        <f>VLOOKUP($A2020,MA_KH!$A:$Q,MA_KH!P$1,0)</f>
        <v>CÔNG TY CỔ PHẦN TRUNG TÂM THƯƠNG MẠI LOTTE VIỆT NAM</v>
      </c>
    </row>
    <row r="2021" spans="1:31" ht="25.5" hidden="1" customHeight="1" x14ac:dyDescent="0.2">
      <c r="A2021" s="30" t="s">
        <v>22018</v>
      </c>
      <c r="B2021" s="30" t="s">
        <v>4227</v>
      </c>
      <c r="C2021" s="37">
        <v>45993</v>
      </c>
      <c r="D2021" s="30" t="s">
        <v>19009</v>
      </c>
      <c r="E2021" s="37">
        <v>45993</v>
      </c>
      <c r="F2021" s="30">
        <v>80212</v>
      </c>
      <c r="G2021" s="30" t="s">
        <v>19010</v>
      </c>
      <c r="H2021" s="38">
        <v>2044525</v>
      </c>
      <c r="I2021" s="34">
        <v>0</v>
      </c>
      <c r="J2021" s="38">
        <v>163562</v>
      </c>
      <c r="K2021" s="38">
        <v>2208087</v>
      </c>
      <c r="L2021" s="7" t="s">
        <v>51</v>
      </c>
      <c r="M2021" s="6">
        <v>46052</v>
      </c>
      <c r="O2021" s="35">
        <f>IF(Table1[[#This Row],[Phân loại]]="Tồn đầu kỳ",Table1[[#This Row],[Tổng giá trị]],0)</f>
        <v>2208087</v>
      </c>
      <c r="P2021" s="7">
        <f>IF(Table1[[#This Row],[Số còn phải thu ĐK]]&lt;&gt;0,0,IF(Table1[[#This Row],[Phân loại]]="Bán hàng",Table1[[#This Row],[Tổng giá trị]],-Table1[[#This Row],[Tổng giá trị]]))</f>
        <v>0</v>
      </c>
      <c r="Q2021" s="35">
        <f t="shared" ref="Q2021:Q2023" si="483">IF(M2021&lt;&gt;"",IF(O2021&lt;&gt;0,O2021,P2021),0)</f>
        <v>2208087</v>
      </c>
      <c r="R2021" s="7">
        <f>Table1[[#This Row],[Số còn phải thu ĐK]]+Table1[[#This Row],[Giá Trị HD sau CK]]-Table1[[#This Row],[Số tiền đã thu]]</f>
        <v>0</v>
      </c>
      <c r="S2021" s="6">
        <f>IF(Table1[[#This Row],[Ngày hóa đơn]]&lt;&gt;"",Table1[[#This Row],[Ngày hóa đơn]],IF(Table1[[#This Row],[Ngày hạch toán]]&lt;&gt;"",Table1[[#This Row],[Ngày hạch toán]],""))</f>
        <v>45993</v>
      </c>
      <c r="T2021" s="7"/>
      <c r="U2021" s="6">
        <f>IF(Table1[[#This Row],[Ngày tính CN]]="","",S2021+T2021)</f>
        <v>45993</v>
      </c>
      <c r="V2021" s="35">
        <f ca="1">IF(Table1[[#This Row],[Hạn thanh toán]]="","",IF((U2021-NOW())&lt;0,0,(U2021-NOW())))</f>
        <v>0</v>
      </c>
      <c r="W2021" s="35"/>
      <c r="X2021" s="35" t="str">
        <f t="shared" ref="X2021:X2023" ca="1" si="484">IF(OR(U2021="",R2021=0),"",IF((U2021-NOW())&lt;0,-(U2021-NOW()),0))</f>
        <v/>
      </c>
      <c r="Y2021" s="2" t="str">
        <f t="shared" ref="Y2021:Y2023" si="485">IF(R2021=0,"Đã thanh toán",IF(X2021="","",IF(X2021&lt;=0,"Chưa đến hạn thanh toán",IF(X2021&lt;=30,"Nợ quá hạn 30 ngày",IF(X2021&lt;=60,"Nợ quá hạn từ 30 ngày đến 60 ngày",IF(X2021&lt;=90,"Nợ quá hạn từ 60 ngày đến 90 ngày",IF(X2021&lt;=120,"Nợ quá hạn từ 90 ngày đến 120 ngày","Nợ quá hạn hơn 120 ngày có khả năng mất thanh toán")))))))</f>
        <v>Đã thanh toán</v>
      </c>
      <c r="Z2021" s="51">
        <f t="shared" si="472"/>
        <v>45993</v>
      </c>
      <c r="AA2021" s="51">
        <f t="shared" si="473"/>
        <v>46052</v>
      </c>
      <c r="AD2021" s="2" t="str">
        <f>VLOOKUP($A2021,MA_KH!$A:$Q,MA_KH!O$1,0)</f>
        <v>LOTTE</v>
      </c>
      <c r="AE2021" s="2" t="str">
        <f>VLOOKUP($A2021,MA_KH!$A:$Q,MA_KH!P$1,0)</f>
        <v>CÔNG TY CỔ PHẦN TRUNG TÂM THƯƠNG MẠI LOTTE VIỆT NAM</v>
      </c>
    </row>
    <row r="2022" spans="1:31" ht="25.5" hidden="1" customHeight="1" x14ac:dyDescent="0.2">
      <c r="A2022" s="30" t="s">
        <v>22020</v>
      </c>
      <c r="B2022" s="30" t="s">
        <v>4103</v>
      </c>
      <c r="C2022" s="37">
        <v>45993</v>
      </c>
      <c r="D2022" s="30" t="s">
        <v>19011</v>
      </c>
      <c r="E2022" s="37">
        <v>45993</v>
      </c>
      <c r="F2022" s="30">
        <v>80213</v>
      </c>
      <c r="G2022" s="30" t="s">
        <v>19012</v>
      </c>
      <c r="H2022" s="38">
        <v>536025</v>
      </c>
      <c r="I2022" s="34">
        <v>0</v>
      </c>
      <c r="J2022" s="38">
        <v>42882</v>
      </c>
      <c r="K2022" s="38">
        <v>578907</v>
      </c>
      <c r="L2022" s="7" t="s">
        <v>51</v>
      </c>
      <c r="M2022" s="6">
        <v>46052</v>
      </c>
      <c r="O2022" s="35">
        <f>IF(Table1[[#This Row],[Phân loại]]="Tồn đầu kỳ",Table1[[#This Row],[Tổng giá trị]],0)</f>
        <v>578907</v>
      </c>
      <c r="P2022" s="7">
        <f>IF(Table1[[#This Row],[Số còn phải thu ĐK]]&lt;&gt;0,0,IF(Table1[[#This Row],[Phân loại]]="Bán hàng",Table1[[#This Row],[Tổng giá trị]],-Table1[[#This Row],[Tổng giá trị]]))</f>
        <v>0</v>
      </c>
      <c r="Q2022" s="35">
        <f t="shared" si="483"/>
        <v>578907</v>
      </c>
      <c r="R2022" s="7">
        <f>Table1[[#This Row],[Số còn phải thu ĐK]]+Table1[[#This Row],[Giá Trị HD sau CK]]-Table1[[#This Row],[Số tiền đã thu]]</f>
        <v>0</v>
      </c>
      <c r="S2022" s="6">
        <f>IF(Table1[[#This Row],[Ngày hóa đơn]]&lt;&gt;"",Table1[[#This Row],[Ngày hóa đơn]],IF(Table1[[#This Row],[Ngày hạch toán]]&lt;&gt;"",Table1[[#This Row],[Ngày hạch toán]],""))</f>
        <v>45993</v>
      </c>
      <c r="T2022" s="7"/>
      <c r="U2022" s="6">
        <f>IF(Table1[[#This Row],[Ngày tính CN]]="","",S2022+T2022)</f>
        <v>45993</v>
      </c>
      <c r="V2022" s="35">
        <f ca="1">IF(Table1[[#This Row],[Hạn thanh toán]]="","",IF((U2022-NOW())&lt;0,0,(U2022-NOW())))</f>
        <v>0</v>
      </c>
      <c r="W2022" s="35"/>
      <c r="X2022" s="35" t="str">
        <f t="shared" ca="1" si="484"/>
        <v/>
      </c>
      <c r="Y2022" s="2" t="str">
        <f t="shared" si="485"/>
        <v>Đã thanh toán</v>
      </c>
      <c r="Z2022" s="51">
        <f t="shared" si="472"/>
        <v>45993</v>
      </c>
      <c r="AA2022" s="51">
        <f t="shared" si="473"/>
        <v>46052</v>
      </c>
      <c r="AD2022" s="2" t="str">
        <f>VLOOKUP($A2022,MA_KH!$A:$Q,MA_KH!O$1,0)</f>
        <v>LOTTE</v>
      </c>
      <c r="AE2022" s="2" t="str">
        <f>VLOOKUP($A2022,MA_KH!$A:$Q,MA_KH!P$1,0)</f>
        <v>CÔNG TY CỔ PHẦN TRUNG TÂM THƯƠNG MẠI LOTTE VIỆT NAM</v>
      </c>
    </row>
    <row r="2023" spans="1:31" ht="25.5" hidden="1" customHeight="1" x14ac:dyDescent="0.2">
      <c r="A2023" s="39" t="s">
        <v>22020</v>
      </c>
      <c r="B2023" s="39" t="s">
        <v>4103</v>
      </c>
      <c r="C2023" s="40">
        <v>45993</v>
      </c>
      <c r="D2023" s="39" t="s">
        <v>19013</v>
      </c>
      <c r="E2023" s="40">
        <v>45993</v>
      </c>
      <c r="F2023" s="39">
        <v>80214</v>
      </c>
      <c r="G2023" s="39" t="s">
        <v>19014</v>
      </c>
      <c r="H2023" s="41">
        <v>1865780</v>
      </c>
      <c r="I2023" s="42">
        <v>0</v>
      </c>
      <c r="J2023" s="41">
        <v>149262</v>
      </c>
      <c r="K2023" s="41">
        <v>2015042</v>
      </c>
      <c r="L2023" s="7" t="s">
        <v>51</v>
      </c>
      <c r="M2023" s="6">
        <v>46063</v>
      </c>
      <c r="O2023" s="35">
        <f>IF(Table1[[#This Row],[Phân loại]]="Tồn đầu kỳ",Table1[[#This Row],[Tổng giá trị]],0)</f>
        <v>2015042</v>
      </c>
      <c r="P2023" s="7">
        <f>IF(Table1[[#This Row],[Số còn phải thu ĐK]]&lt;&gt;0,0,IF(Table1[[#This Row],[Phân loại]]="Bán hàng",Table1[[#This Row],[Tổng giá trị]],-Table1[[#This Row],[Tổng giá trị]]))</f>
        <v>0</v>
      </c>
      <c r="Q2023" s="35">
        <f t="shared" si="483"/>
        <v>2015042</v>
      </c>
      <c r="R2023" s="7">
        <f>Table1[[#This Row],[Số còn phải thu ĐK]]+Table1[[#This Row],[Giá Trị HD sau CK]]-Table1[[#This Row],[Số tiền đã thu]]</f>
        <v>0</v>
      </c>
      <c r="S2023" s="6">
        <f>IF(Table1[[#This Row],[Ngày hóa đơn]]&lt;&gt;"",Table1[[#This Row],[Ngày hóa đơn]],IF(Table1[[#This Row],[Ngày hạch toán]]&lt;&gt;"",Table1[[#This Row],[Ngày hạch toán]],""))</f>
        <v>45993</v>
      </c>
      <c r="T2023" s="7"/>
      <c r="U2023" s="6">
        <f>IF(Table1[[#This Row],[Ngày tính CN]]="","",S2023+T2023)</f>
        <v>45993</v>
      </c>
      <c r="V2023" s="35">
        <f ca="1">IF(Table1[[#This Row],[Hạn thanh toán]]="","",IF((U2023-NOW())&lt;0,0,(U2023-NOW())))</f>
        <v>0</v>
      </c>
      <c r="W2023" s="35"/>
      <c r="X2023" s="35" t="str">
        <f t="shared" ca="1" si="484"/>
        <v/>
      </c>
      <c r="Y2023" s="2" t="str">
        <f t="shared" si="485"/>
        <v>Đã thanh toán</v>
      </c>
      <c r="Z2023" s="51">
        <f t="shared" si="472"/>
        <v>45993</v>
      </c>
      <c r="AA2023" s="51">
        <f t="shared" si="473"/>
        <v>46063</v>
      </c>
      <c r="AD2023" s="2" t="str">
        <f>VLOOKUP($A2023,MA_KH!$A:$Q,MA_KH!O$1,0)</f>
        <v>LOTTE</v>
      </c>
      <c r="AE2023" s="2" t="str">
        <f>VLOOKUP($A2023,MA_KH!$A:$Q,MA_KH!P$1,0)</f>
        <v>CÔNG TY CỔ PHẦN TRUNG TÂM THƯƠNG MẠI LOTTE VIỆT NAM</v>
      </c>
    </row>
    <row r="2024" spans="1:31" ht="25.5" hidden="1" customHeight="1" x14ac:dyDescent="0.2">
      <c r="A2024" s="30" t="s">
        <v>22013</v>
      </c>
      <c r="B2024" s="30" t="s">
        <v>4421</v>
      </c>
      <c r="C2024" s="37">
        <v>45994</v>
      </c>
      <c r="D2024" s="30" t="s">
        <v>19015</v>
      </c>
      <c r="E2024" s="37">
        <v>45994</v>
      </c>
      <c r="F2024" s="30">
        <v>80285</v>
      </c>
      <c r="G2024" s="30" t="s">
        <v>19016</v>
      </c>
      <c r="H2024" s="38">
        <v>1508500</v>
      </c>
      <c r="I2024" s="34">
        <v>0</v>
      </c>
      <c r="J2024" s="38">
        <v>120680</v>
      </c>
      <c r="K2024" s="38">
        <v>1629180</v>
      </c>
      <c r="L2024" s="7" t="s">
        <v>51</v>
      </c>
      <c r="M2024" s="6">
        <v>46052</v>
      </c>
      <c r="O2024" s="35">
        <f>IF(Table1[[#This Row],[Phân loại]]="Tồn đầu kỳ",Table1[[#This Row],[Tổng giá trị]],0)</f>
        <v>1629180</v>
      </c>
      <c r="P2024" s="7">
        <f>IF(Table1[[#This Row],[Số còn phải thu ĐK]]&lt;&gt;0,0,IF(Table1[[#This Row],[Phân loại]]="Bán hàng",Table1[[#This Row],[Tổng giá trị]],-Table1[[#This Row],[Tổng giá trị]]))</f>
        <v>0</v>
      </c>
      <c r="Q2024" s="35">
        <f t="shared" ref="Q2024:Q2025" si="486">IF(M2024&lt;&gt;"",IF(O2024&lt;&gt;0,O2024,P2024),0)</f>
        <v>1629180</v>
      </c>
      <c r="R2024" s="7">
        <f>Table1[[#This Row],[Số còn phải thu ĐK]]+Table1[[#This Row],[Giá Trị HD sau CK]]-Table1[[#This Row],[Số tiền đã thu]]</f>
        <v>0</v>
      </c>
      <c r="S2024" s="6">
        <f>IF(Table1[[#This Row],[Ngày hóa đơn]]&lt;&gt;"",Table1[[#This Row],[Ngày hóa đơn]],IF(Table1[[#This Row],[Ngày hạch toán]]&lt;&gt;"",Table1[[#This Row],[Ngày hạch toán]],""))</f>
        <v>45994</v>
      </c>
      <c r="T2024" s="7"/>
      <c r="U2024" s="6">
        <f>IF(Table1[[#This Row],[Ngày tính CN]]="","",S2024+T2024)</f>
        <v>45994</v>
      </c>
      <c r="V2024" s="35">
        <f ca="1">IF(Table1[[#This Row],[Hạn thanh toán]]="","",IF((U2024-NOW())&lt;0,0,(U2024-NOW())))</f>
        <v>0</v>
      </c>
      <c r="W2024" s="35"/>
      <c r="X2024" s="35" t="str">
        <f t="shared" ref="X2024:X2025" ca="1" si="487">IF(OR(U2024="",R2024=0),"",IF((U2024-NOW())&lt;0,-(U2024-NOW()),0))</f>
        <v/>
      </c>
      <c r="Y2024" s="2" t="str">
        <f t="shared" ref="Y2024:Y2025" si="488">IF(R2024=0,"Đã thanh toán",IF(X2024="","",IF(X2024&lt;=0,"Chưa đến hạn thanh toán",IF(X2024&lt;=30,"Nợ quá hạn 30 ngày",IF(X2024&lt;=60,"Nợ quá hạn từ 30 ngày đến 60 ngày",IF(X2024&lt;=90,"Nợ quá hạn từ 60 ngày đến 90 ngày",IF(X2024&lt;=120,"Nợ quá hạn từ 90 ngày đến 120 ngày","Nợ quá hạn hơn 120 ngày có khả năng mất thanh toán")))))))</f>
        <v>Đã thanh toán</v>
      </c>
      <c r="Z2024" s="51">
        <f t="shared" si="472"/>
        <v>45994</v>
      </c>
      <c r="AA2024" s="51">
        <f t="shared" si="473"/>
        <v>46052</v>
      </c>
      <c r="AD2024" s="2" t="str">
        <f>VLOOKUP($A2024,MA_KH!$A:$Q,MA_KH!O$1,0)</f>
        <v>LOTTE</v>
      </c>
      <c r="AE2024" s="2" t="str">
        <f>VLOOKUP($A2024,MA_KH!$A:$Q,MA_KH!P$1,0)</f>
        <v>CÔNG TY CỔ PHẦN TRUNG TÂM THƯƠNG MẠI LOTTE VIỆT NAM</v>
      </c>
    </row>
    <row r="2025" spans="1:31" ht="25.5" hidden="1" customHeight="1" x14ac:dyDescent="0.2">
      <c r="A2025" s="39" t="s">
        <v>22013</v>
      </c>
      <c r="B2025" s="39" t="s">
        <v>4421</v>
      </c>
      <c r="C2025" s="40">
        <v>45994</v>
      </c>
      <c r="D2025" s="39" t="s">
        <v>19017</v>
      </c>
      <c r="E2025" s="40">
        <v>45994</v>
      </c>
      <c r="F2025" s="39">
        <v>80286</v>
      </c>
      <c r="G2025" s="39" t="s">
        <v>19018</v>
      </c>
      <c r="H2025" s="41">
        <v>1508500</v>
      </c>
      <c r="I2025" s="42">
        <v>0</v>
      </c>
      <c r="J2025" s="41">
        <v>120680</v>
      </c>
      <c r="K2025" s="41">
        <v>1629180</v>
      </c>
      <c r="L2025" s="7" t="s">
        <v>51</v>
      </c>
      <c r="M2025" s="6">
        <v>46052</v>
      </c>
      <c r="O2025" s="35">
        <f>IF(Table1[[#This Row],[Phân loại]]="Tồn đầu kỳ",Table1[[#This Row],[Tổng giá trị]],0)</f>
        <v>1629180</v>
      </c>
      <c r="P2025" s="7">
        <f>IF(Table1[[#This Row],[Số còn phải thu ĐK]]&lt;&gt;0,0,IF(Table1[[#This Row],[Phân loại]]="Bán hàng",Table1[[#This Row],[Tổng giá trị]],-Table1[[#This Row],[Tổng giá trị]]))</f>
        <v>0</v>
      </c>
      <c r="Q2025" s="35">
        <f t="shared" si="486"/>
        <v>1629180</v>
      </c>
      <c r="R2025" s="7">
        <f>Table1[[#This Row],[Số còn phải thu ĐK]]+Table1[[#This Row],[Giá Trị HD sau CK]]-Table1[[#This Row],[Số tiền đã thu]]</f>
        <v>0</v>
      </c>
      <c r="S2025" s="6">
        <f>IF(Table1[[#This Row],[Ngày hóa đơn]]&lt;&gt;"",Table1[[#This Row],[Ngày hóa đơn]],IF(Table1[[#This Row],[Ngày hạch toán]]&lt;&gt;"",Table1[[#This Row],[Ngày hạch toán]],""))</f>
        <v>45994</v>
      </c>
      <c r="T2025" s="7"/>
      <c r="U2025" s="6">
        <f>IF(Table1[[#This Row],[Ngày tính CN]]="","",S2025+T2025)</f>
        <v>45994</v>
      </c>
      <c r="V2025" s="35">
        <f ca="1">IF(Table1[[#This Row],[Hạn thanh toán]]="","",IF((U2025-NOW())&lt;0,0,(U2025-NOW())))</f>
        <v>0</v>
      </c>
      <c r="W2025" s="35"/>
      <c r="X2025" s="35" t="str">
        <f t="shared" ca="1" si="487"/>
        <v/>
      </c>
      <c r="Y2025" s="2" t="str">
        <f t="shared" si="488"/>
        <v>Đã thanh toán</v>
      </c>
      <c r="Z2025" s="51">
        <f t="shared" si="472"/>
        <v>45994</v>
      </c>
      <c r="AA2025" s="51">
        <f t="shared" si="473"/>
        <v>46052</v>
      </c>
      <c r="AD2025" s="2" t="str">
        <f>VLOOKUP($A2025,MA_KH!$A:$Q,MA_KH!O$1,0)</f>
        <v>LOTTE</v>
      </c>
      <c r="AE2025" s="2" t="str">
        <f>VLOOKUP($A2025,MA_KH!$A:$Q,MA_KH!P$1,0)</f>
        <v>CÔNG TY CỔ PHẦN TRUNG TÂM THƯƠNG MẠI LOTTE VIỆT NAM</v>
      </c>
    </row>
    <row r="2026" spans="1:31" ht="25.5" hidden="1" customHeight="1" x14ac:dyDescent="0.2">
      <c r="A2026" s="30" t="s">
        <v>22010</v>
      </c>
      <c r="B2026" s="30" t="s">
        <v>4279</v>
      </c>
      <c r="C2026" s="37">
        <v>45995</v>
      </c>
      <c r="D2026" s="30" t="s">
        <v>19019</v>
      </c>
      <c r="E2026" s="37">
        <v>45995</v>
      </c>
      <c r="F2026" s="30">
        <v>80350</v>
      </c>
      <c r="G2026" s="30" t="s">
        <v>19020</v>
      </c>
      <c r="H2026" s="38">
        <v>3156160</v>
      </c>
      <c r="I2026" s="34">
        <v>0</v>
      </c>
      <c r="J2026" s="38">
        <v>252493</v>
      </c>
      <c r="K2026" s="38">
        <v>3408653</v>
      </c>
      <c r="L2026" s="7" t="s">
        <v>51</v>
      </c>
      <c r="M2026" s="6">
        <v>46052</v>
      </c>
      <c r="O2026" s="35">
        <f>IF(Table1[[#This Row],[Phân loại]]="Tồn đầu kỳ",Table1[[#This Row],[Tổng giá trị]],0)</f>
        <v>3408653</v>
      </c>
      <c r="P2026" s="7">
        <f>IF(Table1[[#This Row],[Số còn phải thu ĐK]]&lt;&gt;0,0,IF(Table1[[#This Row],[Phân loại]]="Bán hàng",Table1[[#This Row],[Tổng giá trị]],-Table1[[#This Row],[Tổng giá trị]]))</f>
        <v>0</v>
      </c>
      <c r="Q2026" s="35">
        <f t="shared" ref="Q2026:Q2030" si="489">IF(M2026&lt;&gt;"",IF(O2026&lt;&gt;0,O2026,P2026),0)</f>
        <v>3408653</v>
      </c>
      <c r="R2026" s="7">
        <f>Table1[[#This Row],[Số còn phải thu ĐK]]+Table1[[#This Row],[Giá Trị HD sau CK]]-Table1[[#This Row],[Số tiền đã thu]]</f>
        <v>0</v>
      </c>
      <c r="S2026" s="6">
        <f>IF(Table1[[#This Row],[Ngày hóa đơn]]&lt;&gt;"",Table1[[#This Row],[Ngày hóa đơn]],IF(Table1[[#This Row],[Ngày hạch toán]]&lt;&gt;"",Table1[[#This Row],[Ngày hạch toán]],""))</f>
        <v>45995</v>
      </c>
      <c r="T2026" s="7"/>
      <c r="U2026" s="6">
        <f>IF(Table1[[#This Row],[Ngày tính CN]]="","",S2026+T2026)</f>
        <v>45995</v>
      </c>
      <c r="V2026" s="35">
        <f ca="1">IF(Table1[[#This Row],[Hạn thanh toán]]="","",IF((U2026-NOW())&lt;0,0,(U2026-NOW())))</f>
        <v>0</v>
      </c>
      <c r="W2026" s="35"/>
      <c r="X2026" s="35" t="str">
        <f t="shared" ref="X2026:X2030" ca="1" si="490">IF(OR(U2026="",R2026=0),"",IF((U2026-NOW())&lt;0,-(U2026-NOW()),0))</f>
        <v/>
      </c>
      <c r="Y2026" s="2" t="str">
        <f t="shared" ref="Y2026:Y2030" si="491">IF(R2026=0,"Đã thanh toán",IF(X2026="","",IF(X2026&lt;=0,"Chưa đến hạn thanh toán",IF(X2026&lt;=30,"Nợ quá hạn 30 ngày",IF(X2026&lt;=60,"Nợ quá hạn từ 30 ngày đến 60 ngày",IF(X2026&lt;=90,"Nợ quá hạn từ 60 ngày đến 90 ngày",IF(X2026&lt;=120,"Nợ quá hạn từ 90 ngày đến 120 ngày","Nợ quá hạn hơn 120 ngày có khả năng mất thanh toán")))))))</f>
        <v>Đã thanh toán</v>
      </c>
      <c r="Z2026" s="51">
        <f t="shared" si="472"/>
        <v>45995</v>
      </c>
      <c r="AA2026" s="51">
        <f t="shared" si="473"/>
        <v>46052</v>
      </c>
      <c r="AD2026" s="2" t="str">
        <f>VLOOKUP($A2026,MA_KH!$A:$Q,MA_KH!O$1,0)</f>
        <v>LOTTE</v>
      </c>
      <c r="AE2026" s="2" t="str">
        <f>VLOOKUP($A2026,MA_KH!$A:$Q,MA_KH!P$1,0)</f>
        <v>CÔNG TY CỔ PHẦN TRUNG TÂM THƯƠNG MẠI LOTTE VIỆT NAM</v>
      </c>
    </row>
    <row r="2027" spans="1:31" ht="25.5" hidden="1" customHeight="1" x14ac:dyDescent="0.2">
      <c r="A2027" s="30" t="s">
        <v>22024</v>
      </c>
      <c r="B2027" s="30" t="s">
        <v>4127</v>
      </c>
      <c r="C2027" s="37">
        <v>45995</v>
      </c>
      <c r="D2027" s="30" t="s">
        <v>19021</v>
      </c>
      <c r="E2027" s="37">
        <v>45995</v>
      </c>
      <c r="F2027" s="30">
        <v>80351</v>
      </c>
      <c r="G2027" s="30" t="s">
        <v>19022</v>
      </c>
      <c r="H2027" s="38">
        <v>4535090</v>
      </c>
      <c r="I2027" s="34">
        <v>0</v>
      </c>
      <c r="J2027" s="38">
        <v>362807</v>
      </c>
      <c r="K2027" s="38">
        <v>4897897</v>
      </c>
      <c r="L2027" s="7" t="s">
        <v>51</v>
      </c>
      <c r="M2027" s="6">
        <v>46063</v>
      </c>
      <c r="O2027" s="35">
        <f>IF(Table1[[#This Row],[Phân loại]]="Tồn đầu kỳ",Table1[[#This Row],[Tổng giá trị]],0)</f>
        <v>4897897</v>
      </c>
      <c r="P2027" s="7">
        <f>IF(Table1[[#This Row],[Số còn phải thu ĐK]]&lt;&gt;0,0,IF(Table1[[#This Row],[Phân loại]]="Bán hàng",Table1[[#This Row],[Tổng giá trị]],-Table1[[#This Row],[Tổng giá trị]]))</f>
        <v>0</v>
      </c>
      <c r="Q2027" s="35">
        <f t="shared" si="489"/>
        <v>4897897</v>
      </c>
      <c r="R2027" s="7">
        <f>Table1[[#This Row],[Số còn phải thu ĐK]]+Table1[[#This Row],[Giá Trị HD sau CK]]-Table1[[#This Row],[Số tiền đã thu]]</f>
        <v>0</v>
      </c>
      <c r="S2027" s="6">
        <f>IF(Table1[[#This Row],[Ngày hóa đơn]]&lt;&gt;"",Table1[[#This Row],[Ngày hóa đơn]],IF(Table1[[#This Row],[Ngày hạch toán]]&lt;&gt;"",Table1[[#This Row],[Ngày hạch toán]],""))</f>
        <v>45995</v>
      </c>
      <c r="T2027" s="7"/>
      <c r="U2027" s="6">
        <f>IF(Table1[[#This Row],[Ngày tính CN]]="","",S2027+T2027)</f>
        <v>45995</v>
      </c>
      <c r="V2027" s="35">
        <f ca="1">IF(Table1[[#This Row],[Hạn thanh toán]]="","",IF((U2027-NOW())&lt;0,0,(U2027-NOW())))</f>
        <v>0</v>
      </c>
      <c r="W2027" s="35"/>
      <c r="X2027" s="35" t="str">
        <f t="shared" ca="1" si="490"/>
        <v/>
      </c>
      <c r="Y2027" s="2" t="str">
        <f t="shared" si="491"/>
        <v>Đã thanh toán</v>
      </c>
      <c r="Z2027" s="51">
        <f t="shared" si="472"/>
        <v>45995</v>
      </c>
      <c r="AA2027" s="51">
        <f t="shared" si="473"/>
        <v>46063</v>
      </c>
      <c r="AD2027" s="2" t="str">
        <f>VLOOKUP($A2027,MA_KH!$A:$Q,MA_KH!O$1,0)</f>
        <v>LOTTE</v>
      </c>
      <c r="AE2027" s="2" t="str">
        <f>VLOOKUP($A2027,MA_KH!$A:$Q,MA_KH!P$1,0)</f>
        <v>CÔNG TY CỔ PHẦN TRUNG TÂM THƯƠNG MẠI LOTTE VIỆT NAM</v>
      </c>
    </row>
    <row r="2028" spans="1:31" ht="25.5" hidden="1" customHeight="1" x14ac:dyDescent="0.2">
      <c r="A2028" s="30" t="s">
        <v>22011</v>
      </c>
      <c r="B2028" s="30" t="s">
        <v>4351</v>
      </c>
      <c r="C2028" s="37">
        <v>45995</v>
      </c>
      <c r="D2028" s="30" t="s">
        <v>19023</v>
      </c>
      <c r="E2028" s="37">
        <v>45995</v>
      </c>
      <c r="F2028" s="30">
        <v>80352</v>
      </c>
      <c r="G2028" s="30" t="s">
        <v>19024</v>
      </c>
      <c r="H2028" s="38">
        <v>1508500</v>
      </c>
      <c r="I2028" s="34">
        <v>0</v>
      </c>
      <c r="J2028" s="38">
        <v>120680</v>
      </c>
      <c r="K2028" s="38">
        <v>1629180</v>
      </c>
      <c r="L2028" s="7" t="s">
        <v>51</v>
      </c>
      <c r="M2028" s="6">
        <v>46052</v>
      </c>
      <c r="O2028" s="35">
        <f>IF(Table1[[#This Row],[Phân loại]]="Tồn đầu kỳ",Table1[[#This Row],[Tổng giá trị]],0)</f>
        <v>1629180</v>
      </c>
      <c r="P2028" s="7">
        <f>IF(Table1[[#This Row],[Số còn phải thu ĐK]]&lt;&gt;0,0,IF(Table1[[#This Row],[Phân loại]]="Bán hàng",Table1[[#This Row],[Tổng giá trị]],-Table1[[#This Row],[Tổng giá trị]]))</f>
        <v>0</v>
      </c>
      <c r="Q2028" s="35">
        <f t="shared" si="489"/>
        <v>1629180</v>
      </c>
      <c r="R2028" s="7">
        <f>Table1[[#This Row],[Số còn phải thu ĐK]]+Table1[[#This Row],[Giá Trị HD sau CK]]-Table1[[#This Row],[Số tiền đã thu]]</f>
        <v>0</v>
      </c>
      <c r="S2028" s="6">
        <f>IF(Table1[[#This Row],[Ngày hóa đơn]]&lt;&gt;"",Table1[[#This Row],[Ngày hóa đơn]],IF(Table1[[#This Row],[Ngày hạch toán]]&lt;&gt;"",Table1[[#This Row],[Ngày hạch toán]],""))</f>
        <v>45995</v>
      </c>
      <c r="T2028" s="7"/>
      <c r="U2028" s="6">
        <f>IF(Table1[[#This Row],[Ngày tính CN]]="","",S2028+T2028)</f>
        <v>45995</v>
      </c>
      <c r="V2028" s="35">
        <f ca="1">IF(Table1[[#This Row],[Hạn thanh toán]]="","",IF((U2028-NOW())&lt;0,0,(U2028-NOW())))</f>
        <v>0</v>
      </c>
      <c r="W2028" s="35"/>
      <c r="X2028" s="35" t="str">
        <f t="shared" ca="1" si="490"/>
        <v/>
      </c>
      <c r="Y2028" s="2" t="str">
        <f t="shared" si="491"/>
        <v>Đã thanh toán</v>
      </c>
      <c r="Z2028" s="51">
        <f t="shared" si="472"/>
        <v>45995</v>
      </c>
      <c r="AA2028" s="51">
        <f t="shared" si="473"/>
        <v>46052</v>
      </c>
      <c r="AD2028" s="2" t="str">
        <f>VLOOKUP($A2028,MA_KH!$A:$Q,MA_KH!O$1,0)</f>
        <v>LOTTE</v>
      </c>
      <c r="AE2028" s="2" t="str">
        <f>VLOOKUP($A2028,MA_KH!$A:$Q,MA_KH!P$1,0)</f>
        <v>CÔNG TY CỔ PHẦN TRUNG TÂM THƯƠNG MẠI LOTTE VIỆT NAM</v>
      </c>
    </row>
    <row r="2029" spans="1:31" ht="25.5" hidden="1" customHeight="1" x14ac:dyDescent="0.2">
      <c r="A2029" s="30" t="s">
        <v>22012</v>
      </c>
      <c r="B2029" s="30" t="s">
        <v>4423</v>
      </c>
      <c r="C2029" s="37">
        <v>45995</v>
      </c>
      <c r="D2029" s="30" t="s">
        <v>19025</v>
      </c>
      <c r="E2029" s="37">
        <v>45995</v>
      </c>
      <c r="F2029" s="30">
        <v>80353</v>
      </c>
      <c r="G2029" s="30" t="s">
        <v>19026</v>
      </c>
      <c r="H2029" s="38">
        <v>1578080</v>
      </c>
      <c r="I2029" s="34">
        <v>0</v>
      </c>
      <c r="J2029" s="38">
        <v>126246</v>
      </c>
      <c r="K2029" s="38">
        <v>1704326</v>
      </c>
      <c r="L2029" s="7" t="s">
        <v>51</v>
      </c>
      <c r="M2029" s="6">
        <v>46052</v>
      </c>
      <c r="O2029" s="35">
        <f>IF(Table1[[#This Row],[Phân loại]]="Tồn đầu kỳ",Table1[[#This Row],[Tổng giá trị]],0)</f>
        <v>1704326</v>
      </c>
      <c r="P2029" s="7">
        <f>IF(Table1[[#This Row],[Số còn phải thu ĐK]]&lt;&gt;0,0,IF(Table1[[#This Row],[Phân loại]]="Bán hàng",Table1[[#This Row],[Tổng giá trị]],-Table1[[#This Row],[Tổng giá trị]]))</f>
        <v>0</v>
      </c>
      <c r="Q2029" s="35">
        <f t="shared" si="489"/>
        <v>1704326</v>
      </c>
      <c r="R2029" s="7">
        <f>Table1[[#This Row],[Số còn phải thu ĐK]]+Table1[[#This Row],[Giá Trị HD sau CK]]-Table1[[#This Row],[Số tiền đã thu]]</f>
        <v>0</v>
      </c>
      <c r="S2029" s="6">
        <f>IF(Table1[[#This Row],[Ngày hóa đơn]]&lt;&gt;"",Table1[[#This Row],[Ngày hóa đơn]],IF(Table1[[#This Row],[Ngày hạch toán]]&lt;&gt;"",Table1[[#This Row],[Ngày hạch toán]],""))</f>
        <v>45995</v>
      </c>
      <c r="T2029" s="7"/>
      <c r="U2029" s="6">
        <f>IF(Table1[[#This Row],[Ngày tính CN]]="","",S2029+T2029)</f>
        <v>45995</v>
      </c>
      <c r="V2029" s="35">
        <f ca="1">IF(Table1[[#This Row],[Hạn thanh toán]]="","",IF((U2029-NOW())&lt;0,0,(U2029-NOW())))</f>
        <v>0</v>
      </c>
      <c r="W2029" s="35"/>
      <c r="X2029" s="35" t="str">
        <f t="shared" ca="1" si="490"/>
        <v/>
      </c>
      <c r="Y2029" s="2" t="str">
        <f t="shared" si="491"/>
        <v>Đã thanh toán</v>
      </c>
      <c r="Z2029" s="51">
        <f t="shared" si="472"/>
        <v>45995</v>
      </c>
      <c r="AA2029" s="51">
        <f t="shared" si="473"/>
        <v>46052</v>
      </c>
      <c r="AD2029" s="2" t="str">
        <f>VLOOKUP($A2029,MA_KH!$A:$Q,MA_KH!O$1,0)</f>
        <v>LOTTE</v>
      </c>
      <c r="AE2029" s="2" t="str">
        <f>VLOOKUP($A2029,MA_KH!$A:$Q,MA_KH!P$1,0)</f>
        <v>CÔNG TY CỔ PHẦN TRUNG TÂM THƯƠNG MẠI LOTTE VIỆT NAM</v>
      </c>
    </row>
    <row r="2030" spans="1:31" ht="25.5" hidden="1" customHeight="1" x14ac:dyDescent="0.2">
      <c r="A2030" s="39" t="s">
        <v>22012</v>
      </c>
      <c r="B2030" s="39" t="s">
        <v>4423</v>
      </c>
      <c r="C2030" s="40">
        <v>45995</v>
      </c>
      <c r="D2030" s="39" t="s">
        <v>19027</v>
      </c>
      <c r="E2030" s="40">
        <v>45995</v>
      </c>
      <c r="F2030" s="39">
        <v>80354</v>
      </c>
      <c r="G2030" s="39" t="s">
        <v>19028</v>
      </c>
      <c r="H2030" s="41">
        <v>506030</v>
      </c>
      <c r="I2030" s="42">
        <v>0</v>
      </c>
      <c r="J2030" s="41">
        <v>40482</v>
      </c>
      <c r="K2030" s="41">
        <v>546512</v>
      </c>
      <c r="L2030" s="7" t="s">
        <v>51</v>
      </c>
      <c r="M2030" s="6">
        <v>46052</v>
      </c>
      <c r="O2030" s="35">
        <f>IF(Table1[[#This Row],[Phân loại]]="Tồn đầu kỳ",Table1[[#This Row],[Tổng giá trị]],0)</f>
        <v>546512</v>
      </c>
      <c r="P2030" s="7">
        <f>IF(Table1[[#This Row],[Số còn phải thu ĐK]]&lt;&gt;0,0,IF(Table1[[#This Row],[Phân loại]]="Bán hàng",Table1[[#This Row],[Tổng giá trị]],-Table1[[#This Row],[Tổng giá trị]]))</f>
        <v>0</v>
      </c>
      <c r="Q2030" s="35">
        <f t="shared" si="489"/>
        <v>546512</v>
      </c>
      <c r="R2030" s="7">
        <f>Table1[[#This Row],[Số còn phải thu ĐK]]+Table1[[#This Row],[Giá Trị HD sau CK]]-Table1[[#This Row],[Số tiền đã thu]]</f>
        <v>0</v>
      </c>
      <c r="S2030" s="6">
        <f>IF(Table1[[#This Row],[Ngày hóa đơn]]&lt;&gt;"",Table1[[#This Row],[Ngày hóa đơn]],IF(Table1[[#This Row],[Ngày hạch toán]]&lt;&gt;"",Table1[[#This Row],[Ngày hạch toán]],""))</f>
        <v>45995</v>
      </c>
      <c r="T2030" s="7"/>
      <c r="U2030" s="6">
        <f>IF(Table1[[#This Row],[Ngày tính CN]]="","",S2030+T2030)</f>
        <v>45995</v>
      </c>
      <c r="V2030" s="35">
        <f ca="1">IF(Table1[[#This Row],[Hạn thanh toán]]="","",IF((U2030-NOW())&lt;0,0,(U2030-NOW())))</f>
        <v>0</v>
      </c>
      <c r="W2030" s="35"/>
      <c r="X2030" s="35" t="str">
        <f t="shared" ca="1" si="490"/>
        <v/>
      </c>
      <c r="Y2030" s="2" t="str">
        <f t="shared" si="491"/>
        <v>Đã thanh toán</v>
      </c>
      <c r="Z2030" s="51">
        <f t="shared" si="472"/>
        <v>45995</v>
      </c>
      <c r="AA2030" s="51">
        <f t="shared" si="473"/>
        <v>46052</v>
      </c>
      <c r="AD2030" s="2" t="str">
        <f>VLOOKUP($A2030,MA_KH!$A:$Q,MA_KH!O$1,0)</f>
        <v>LOTTE</v>
      </c>
      <c r="AE2030" s="2" t="str">
        <f>VLOOKUP($A2030,MA_KH!$A:$Q,MA_KH!P$1,0)</f>
        <v>CÔNG TY CỔ PHẦN TRUNG TÂM THƯƠNG MẠI LOTTE VIỆT NAM</v>
      </c>
    </row>
    <row r="2031" spans="1:31" ht="25.5" hidden="1" customHeight="1" x14ac:dyDescent="0.2">
      <c r="A2031" s="39" t="s">
        <v>22016</v>
      </c>
      <c r="B2031" s="39" t="s">
        <v>4289</v>
      </c>
      <c r="C2031" s="40">
        <v>45996</v>
      </c>
      <c r="D2031" s="39" t="s">
        <v>19029</v>
      </c>
      <c r="E2031" s="40">
        <v>45996</v>
      </c>
      <c r="F2031" s="39">
        <v>81267</v>
      </c>
      <c r="G2031" s="39" t="s">
        <v>20201</v>
      </c>
      <c r="H2031" s="41">
        <v>3076990</v>
      </c>
      <c r="I2031" s="42">
        <v>0</v>
      </c>
      <c r="J2031" s="41">
        <v>246159</v>
      </c>
      <c r="K2031" s="41">
        <v>3323149</v>
      </c>
      <c r="L2031" s="7" t="s">
        <v>51</v>
      </c>
      <c r="M2031" s="6">
        <v>46052</v>
      </c>
      <c r="O2031" s="35">
        <f>IF(Table1[[#This Row],[Phân loại]]="Tồn đầu kỳ",Table1[[#This Row],[Tổng giá trị]],0)</f>
        <v>3323149</v>
      </c>
      <c r="P2031" s="7">
        <f>IF(Table1[[#This Row],[Số còn phải thu ĐK]]&lt;&gt;0,0,IF(Table1[[#This Row],[Phân loại]]="Bán hàng",Table1[[#This Row],[Tổng giá trị]],-Table1[[#This Row],[Tổng giá trị]]))</f>
        <v>0</v>
      </c>
      <c r="Q2031" s="35">
        <f>IF(M2031&lt;&gt;"",IF(O2031&lt;&gt;0,O2031,P2031),0)</f>
        <v>3323149</v>
      </c>
      <c r="R2031" s="7">
        <f>Table1[[#This Row],[Số còn phải thu ĐK]]+Table1[[#This Row],[Giá Trị HD sau CK]]-Table1[[#This Row],[Số tiền đã thu]]</f>
        <v>0</v>
      </c>
      <c r="S2031" s="6">
        <f>IF(Table1[[#This Row],[Ngày hóa đơn]]&lt;&gt;"",Table1[[#This Row],[Ngày hóa đơn]],IF(Table1[[#This Row],[Ngày hạch toán]]&lt;&gt;"",Table1[[#This Row],[Ngày hạch toán]],""))</f>
        <v>45996</v>
      </c>
      <c r="T2031" s="7"/>
      <c r="U2031" s="6">
        <f>IF(Table1[[#This Row],[Ngày tính CN]]="","",S2031+T2031)</f>
        <v>45996</v>
      </c>
      <c r="V2031" s="35">
        <f ca="1">IF(Table1[[#This Row],[Hạn thanh toán]]="","",IF((U2031-NOW())&lt;0,0,(U2031-NOW())))</f>
        <v>0</v>
      </c>
      <c r="W2031" s="35"/>
      <c r="X2031" s="35" t="str">
        <f ca="1">IF(OR(U2031="",R2031=0),"",IF((U2031-NOW())&lt;0,-(U2031-NOW()),0))</f>
        <v/>
      </c>
      <c r="Y2031" s="2" t="str">
        <f>IF(R2031=0,"Đã thanh toán",IF(X2031="","",IF(X2031&lt;=0,"Chưa đến hạn thanh toán",IF(X2031&lt;=30,"Nợ quá hạn 30 ngày",IF(X2031&lt;=60,"Nợ quá hạn từ 30 ngày đến 60 ngày",IF(X2031&lt;=90,"Nợ quá hạn từ 60 ngày đến 90 ngày",IF(X2031&lt;=120,"Nợ quá hạn từ 90 ngày đến 120 ngày","Nợ quá hạn hơn 120 ngày có khả năng mất thanh toán")))))))</f>
        <v>Đã thanh toán</v>
      </c>
      <c r="Z2031" s="51">
        <f t="shared" si="472"/>
        <v>45996</v>
      </c>
      <c r="AA2031" s="51">
        <f t="shared" si="473"/>
        <v>46052</v>
      </c>
      <c r="AD2031" s="2" t="str">
        <f>VLOOKUP($A2031,MA_KH!$A:$Q,MA_KH!O$1,0)</f>
        <v>LOTTE</v>
      </c>
      <c r="AE2031" s="2" t="str">
        <f>VLOOKUP($A2031,MA_KH!$A:$Q,MA_KH!P$1,0)</f>
        <v>CÔNG TY CỔ PHẦN TRUNG TÂM THƯƠNG MẠI LOTTE VIỆT NAM</v>
      </c>
    </row>
    <row r="2032" spans="1:31" ht="25.5" hidden="1" customHeight="1" x14ac:dyDescent="0.2">
      <c r="A2032" s="39" t="s">
        <v>22017</v>
      </c>
      <c r="B2032" s="39" t="s">
        <v>4145</v>
      </c>
      <c r="C2032" s="40">
        <v>45996</v>
      </c>
      <c r="D2032" s="39" t="s">
        <v>19030</v>
      </c>
      <c r="E2032" s="40">
        <v>45996</v>
      </c>
      <c r="F2032" s="39">
        <v>81285</v>
      </c>
      <c r="G2032" s="39" t="s">
        <v>19031</v>
      </c>
      <c r="H2032" s="41">
        <v>1002470</v>
      </c>
      <c r="I2032" s="42">
        <v>0</v>
      </c>
      <c r="J2032" s="41">
        <v>80198</v>
      </c>
      <c r="K2032" s="41">
        <v>1082668</v>
      </c>
      <c r="L2032" s="7" t="s">
        <v>51</v>
      </c>
      <c r="M2032" s="6">
        <v>46063</v>
      </c>
      <c r="O2032" s="35">
        <f>IF(Table1[[#This Row],[Phân loại]]="Tồn đầu kỳ",Table1[[#This Row],[Tổng giá trị]],0)</f>
        <v>1082668</v>
      </c>
      <c r="P2032" s="7">
        <f>IF(Table1[[#This Row],[Số còn phải thu ĐK]]&lt;&gt;0,0,IF(Table1[[#This Row],[Phân loại]]="Bán hàng",Table1[[#This Row],[Tổng giá trị]],-Table1[[#This Row],[Tổng giá trị]]))</f>
        <v>0</v>
      </c>
      <c r="Q2032" s="35">
        <f>IF(M2032&lt;&gt;"",IF(O2032&lt;&gt;0,O2032,P2032),0)</f>
        <v>1082668</v>
      </c>
      <c r="R2032" s="7">
        <f>Table1[[#This Row],[Số còn phải thu ĐK]]+Table1[[#This Row],[Giá Trị HD sau CK]]-Table1[[#This Row],[Số tiền đã thu]]</f>
        <v>0</v>
      </c>
      <c r="S2032" s="6">
        <f>IF(Table1[[#This Row],[Ngày hóa đơn]]&lt;&gt;"",Table1[[#This Row],[Ngày hóa đơn]],IF(Table1[[#This Row],[Ngày hạch toán]]&lt;&gt;"",Table1[[#This Row],[Ngày hạch toán]],""))</f>
        <v>45996</v>
      </c>
      <c r="T2032" s="7"/>
      <c r="U2032" s="6">
        <f>IF(Table1[[#This Row],[Ngày tính CN]]="","",S2032+T2032)</f>
        <v>45996</v>
      </c>
      <c r="V2032" s="35">
        <f ca="1">IF(Table1[[#This Row],[Hạn thanh toán]]="","",IF((U2032-NOW())&lt;0,0,(U2032-NOW())))</f>
        <v>0</v>
      </c>
      <c r="W2032" s="35"/>
      <c r="X2032" s="35" t="str">
        <f ca="1">IF(OR(U2032="",R2032=0),"",IF((U2032-NOW())&lt;0,-(U2032-NOW()),0))</f>
        <v/>
      </c>
      <c r="Y2032" s="2" t="str">
        <f>IF(R2032=0,"Đã thanh toán",IF(X2032="","",IF(X2032&lt;=0,"Chưa đến hạn thanh toán",IF(X2032&lt;=30,"Nợ quá hạn 30 ngày",IF(X2032&lt;=60,"Nợ quá hạn từ 30 ngày đến 60 ngày",IF(X2032&lt;=90,"Nợ quá hạn từ 60 ngày đến 90 ngày",IF(X2032&lt;=120,"Nợ quá hạn từ 90 ngày đến 120 ngày","Nợ quá hạn hơn 120 ngày có khả năng mất thanh toán")))))))</f>
        <v>Đã thanh toán</v>
      </c>
      <c r="Z2032" s="51">
        <f t="shared" si="472"/>
        <v>45996</v>
      </c>
      <c r="AA2032" s="51">
        <f t="shared" si="473"/>
        <v>46063</v>
      </c>
      <c r="AD2032" s="2" t="str">
        <f>VLOOKUP($A2032,MA_KH!$A:$Q,MA_KH!O$1,0)</f>
        <v>LOTTE</v>
      </c>
      <c r="AE2032" s="2" t="str">
        <f>VLOOKUP($A2032,MA_KH!$A:$Q,MA_KH!P$1,0)</f>
        <v>CÔNG TY CỔ PHẦN TRUNG TÂM THƯƠNG MẠI LOTTE VIỆT NAM</v>
      </c>
    </row>
    <row r="2033" spans="1:31" ht="25.5" hidden="1" customHeight="1" x14ac:dyDescent="0.2">
      <c r="A2033" s="39" t="s">
        <v>22009</v>
      </c>
      <c r="B2033" s="39" t="s">
        <v>4283</v>
      </c>
      <c r="C2033" s="40">
        <v>45999</v>
      </c>
      <c r="D2033" s="39" t="s">
        <v>19032</v>
      </c>
      <c r="E2033" s="40">
        <v>45999</v>
      </c>
      <c r="F2033" s="39">
        <v>82137</v>
      </c>
      <c r="G2033" s="39" t="s">
        <v>19033</v>
      </c>
      <c r="H2033" s="41">
        <v>1072050</v>
      </c>
      <c r="I2033" s="42">
        <v>0</v>
      </c>
      <c r="J2033" s="41">
        <v>85764</v>
      </c>
      <c r="K2033" s="41">
        <v>1157814</v>
      </c>
      <c r="L2033" s="7" t="s">
        <v>51</v>
      </c>
      <c r="M2033" s="6">
        <v>46052</v>
      </c>
      <c r="O2033" s="35">
        <f>IF(Table1[[#This Row],[Phân loại]]="Tồn đầu kỳ",Table1[[#This Row],[Tổng giá trị]],0)</f>
        <v>1157814</v>
      </c>
      <c r="P2033" s="7">
        <f>IF(Table1[[#This Row],[Số còn phải thu ĐK]]&lt;&gt;0,0,IF(Table1[[#This Row],[Phân loại]]="Bán hàng",Table1[[#This Row],[Tổng giá trị]],-Table1[[#This Row],[Tổng giá trị]]))</f>
        <v>0</v>
      </c>
      <c r="Q2033" s="35">
        <f>IF(M2033&lt;&gt;"",IF(O2033&lt;&gt;0,O2033,P2033),0)</f>
        <v>1157814</v>
      </c>
      <c r="R2033" s="7">
        <f>Table1[[#This Row],[Số còn phải thu ĐK]]+Table1[[#This Row],[Giá Trị HD sau CK]]-Table1[[#This Row],[Số tiền đã thu]]</f>
        <v>0</v>
      </c>
      <c r="S2033" s="6">
        <f>IF(Table1[[#This Row],[Ngày hóa đơn]]&lt;&gt;"",Table1[[#This Row],[Ngày hóa đơn]],IF(Table1[[#This Row],[Ngày hạch toán]]&lt;&gt;"",Table1[[#This Row],[Ngày hạch toán]],""))</f>
        <v>45999</v>
      </c>
      <c r="T2033" s="7"/>
      <c r="U2033" s="6">
        <f>IF(Table1[[#This Row],[Ngày tính CN]]="","",S2033+T2033)</f>
        <v>45999</v>
      </c>
      <c r="V2033" s="35">
        <f ca="1">IF(Table1[[#This Row],[Hạn thanh toán]]="","",IF((U2033-NOW())&lt;0,0,(U2033-NOW())))</f>
        <v>0</v>
      </c>
      <c r="W2033" s="35"/>
      <c r="X2033" s="35" t="str">
        <f ca="1">IF(OR(U2033="",R2033=0),"",IF((U2033-NOW())&lt;0,-(U2033-NOW()),0))</f>
        <v/>
      </c>
      <c r="Y2033" s="2" t="str">
        <f>IF(R2033=0,"Đã thanh toán",IF(X2033="","",IF(X2033&lt;=0,"Chưa đến hạn thanh toán",IF(X2033&lt;=30,"Nợ quá hạn 30 ngày",IF(X2033&lt;=60,"Nợ quá hạn từ 30 ngày đến 60 ngày",IF(X2033&lt;=90,"Nợ quá hạn từ 60 ngày đến 90 ngày",IF(X2033&lt;=120,"Nợ quá hạn từ 90 ngày đến 120 ngày","Nợ quá hạn hơn 120 ngày có khả năng mất thanh toán")))))))</f>
        <v>Đã thanh toán</v>
      </c>
      <c r="Z2033" s="51">
        <f t="shared" si="472"/>
        <v>45999</v>
      </c>
      <c r="AA2033" s="51">
        <f t="shared" si="473"/>
        <v>46052</v>
      </c>
      <c r="AD2033" s="2" t="str">
        <f>VLOOKUP($A2033,MA_KH!$A:$Q,MA_KH!O$1,0)</f>
        <v>LOTTE</v>
      </c>
      <c r="AE2033" s="2" t="str">
        <f>VLOOKUP($A2033,MA_KH!$A:$Q,MA_KH!P$1,0)</f>
        <v>CÔNG TY CỔ PHẦN TRUNG TÂM THƯƠNG MẠI LOTTE VIỆT NAM</v>
      </c>
    </row>
    <row r="2034" spans="1:31" ht="25.5" hidden="1" customHeight="1" x14ac:dyDescent="0.2">
      <c r="A2034" s="30" t="s">
        <v>22024</v>
      </c>
      <c r="B2034" s="30" t="s">
        <v>4127</v>
      </c>
      <c r="C2034" s="37">
        <v>46000</v>
      </c>
      <c r="D2034" s="30" t="s">
        <v>19034</v>
      </c>
      <c r="E2034" s="37">
        <v>46000</v>
      </c>
      <c r="F2034" s="30">
        <v>82251</v>
      </c>
      <c r="G2034" s="30" t="s">
        <v>19035</v>
      </c>
      <c r="H2034" s="38">
        <v>3632195</v>
      </c>
      <c r="I2034" s="34">
        <v>0</v>
      </c>
      <c r="J2034" s="38">
        <v>290576</v>
      </c>
      <c r="K2034" s="38">
        <v>3922771</v>
      </c>
      <c r="L2034" s="7" t="s">
        <v>51</v>
      </c>
      <c r="M2034" s="6">
        <v>46063</v>
      </c>
      <c r="O2034" s="35">
        <f>IF(Table1[[#This Row],[Phân loại]]="Tồn đầu kỳ",Table1[[#This Row],[Tổng giá trị]],0)</f>
        <v>3922771</v>
      </c>
      <c r="P2034" s="7">
        <f>IF(Table1[[#This Row],[Số còn phải thu ĐK]]&lt;&gt;0,0,IF(Table1[[#This Row],[Phân loại]]="Bán hàng",Table1[[#This Row],[Tổng giá trị]],-Table1[[#This Row],[Tổng giá trị]]))</f>
        <v>0</v>
      </c>
      <c r="Q2034" s="35">
        <f t="shared" ref="Q2034:Q2036" si="492">IF(M2034&lt;&gt;"",IF(O2034&lt;&gt;0,O2034,P2034),0)</f>
        <v>3922771</v>
      </c>
      <c r="R2034" s="7">
        <f>Table1[[#This Row],[Số còn phải thu ĐK]]+Table1[[#This Row],[Giá Trị HD sau CK]]-Table1[[#This Row],[Số tiền đã thu]]</f>
        <v>0</v>
      </c>
      <c r="S2034" s="6">
        <f>IF(Table1[[#This Row],[Ngày hóa đơn]]&lt;&gt;"",Table1[[#This Row],[Ngày hóa đơn]],IF(Table1[[#This Row],[Ngày hạch toán]]&lt;&gt;"",Table1[[#This Row],[Ngày hạch toán]],""))</f>
        <v>46000</v>
      </c>
      <c r="T2034" s="7"/>
      <c r="U2034" s="6">
        <f>IF(Table1[[#This Row],[Ngày tính CN]]="","",S2034+T2034)</f>
        <v>46000</v>
      </c>
      <c r="V2034" s="35">
        <f ca="1">IF(Table1[[#This Row],[Hạn thanh toán]]="","",IF((U2034-NOW())&lt;0,0,(U2034-NOW())))</f>
        <v>0</v>
      </c>
      <c r="W2034" s="35"/>
      <c r="X2034" s="35" t="str">
        <f t="shared" ref="X2034:X2036" ca="1" si="493">IF(OR(U2034="",R2034=0),"",IF((U2034-NOW())&lt;0,-(U2034-NOW()),0))</f>
        <v/>
      </c>
      <c r="Y2034" s="2" t="str">
        <f t="shared" ref="Y2034:Y2036" si="494">IF(R2034=0,"Đã thanh toán",IF(X2034="","",IF(X2034&lt;=0,"Chưa đến hạn thanh toán",IF(X2034&lt;=30,"Nợ quá hạn 30 ngày",IF(X2034&lt;=60,"Nợ quá hạn từ 30 ngày đến 60 ngày",IF(X2034&lt;=90,"Nợ quá hạn từ 60 ngày đến 90 ngày",IF(X2034&lt;=120,"Nợ quá hạn từ 90 ngày đến 120 ngày","Nợ quá hạn hơn 120 ngày có khả năng mất thanh toán")))))))</f>
        <v>Đã thanh toán</v>
      </c>
      <c r="Z2034" s="51">
        <f t="shared" si="472"/>
        <v>46000</v>
      </c>
      <c r="AA2034" s="51">
        <f t="shared" si="473"/>
        <v>46063</v>
      </c>
      <c r="AD2034" s="2" t="str">
        <f>VLOOKUP($A2034,MA_KH!$A:$Q,MA_KH!O$1,0)</f>
        <v>LOTTE</v>
      </c>
      <c r="AE2034" s="2" t="str">
        <f>VLOOKUP($A2034,MA_KH!$A:$Q,MA_KH!P$1,0)</f>
        <v>CÔNG TY CỔ PHẦN TRUNG TÂM THƯƠNG MẠI LOTTE VIỆT NAM</v>
      </c>
    </row>
    <row r="2035" spans="1:31" ht="25.5" hidden="1" customHeight="1" x14ac:dyDescent="0.2">
      <c r="A2035" s="30" t="s">
        <v>22023</v>
      </c>
      <c r="B2035" s="30" t="s">
        <v>4277</v>
      </c>
      <c r="C2035" s="37">
        <v>46000</v>
      </c>
      <c r="D2035" s="30" t="s">
        <v>19036</v>
      </c>
      <c r="E2035" s="37">
        <v>46000</v>
      </c>
      <c r="F2035" s="30">
        <v>82252</v>
      </c>
      <c r="G2035" s="30" t="s">
        <v>19037</v>
      </c>
      <c r="H2035" s="38">
        <v>4862375</v>
      </c>
      <c r="I2035" s="34">
        <v>0</v>
      </c>
      <c r="J2035" s="38">
        <v>388990</v>
      </c>
      <c r="K2035" s="38">
        <v>5251365</v>
      </c>
      <c r="L2035" s="7" t="s">
        <v>51</v>
      </c>
      <c r="M2035" s="6">
        <v>46063</v>
      </c>
      <c r="O2035" s="35">
        <f>IF(Table1[[#This Row],[Phân loại]]="Tồn đầu kỳ",Table1[[#This Row],[Tổng giá trị]],0)</f>
        <v>5251365</v>
      </c>
      <c r="P2035" s="7">
        <f>IF(Table1[[#This Row],[Số còn phải thu ĐK]]&lt;&gt;0,0,IF(Table1[[#This Row],[Phân loại]]="Bán hàng",Table1[[#This Row],[Tổng giá trị]],-Table1[[#This Row],[Tổng giá trị]]))</f>
        <v>0</v>
      </c>
      <c r="Q2035" s="35">
        <f t="shared" si="492"/>
        <v>5251365</v>
      </c>
      <c r="R2035" s="7">
        <f>Table1[[#This Row],[Số còn phải thu ĐK]]+Table1[[#This Row],[Giá Trị HD sau CK]]-Table1[[#This Row],[Số tiền đã thu]]</f>
        <v>0</v>
      </c>
      <c r="S2035" s="6">
        <f>IF(Table1[[#This Row],[Ngày hóa đơn]]&lt;&gt;"",Table1[[#This Row],[Ngày hóa đơn]],IF(Table1[[#This Row],[Ngày hạch toán]]&lt;&gt;"",Table1[[#This Row],[Ngày hạch toán]],""))</f>
        <v>46000</v>
      </c>
      <c r="T2035" s="7"/>
      <c r="U2035" s="6">
        <f>IF(Table1[[#This Row],[Ngày tính CN]]="","",S2035+T2035)</f>
        <v>46000</v>
      </c>
      <c r="V2035" s="35">
        <f ca="1">IF(Table1[[#This Row],[Hạn thanh toán]]="","",IF((U2035-NOW())&lt;0,0,(U2035-NOW())))</f>
        <v>0</v>
      </c>
      <c r="W2035" s="35"/>
      <c r="X2035" s="35" t="str">
        <f t="shared" ca="1" si="493"/>
        <v/>
      </c>
      <c r="Y2035" s="2" t="str">
        <f t="shared" si="494"/>
        <v>Đã thanh toán</v>
      </c>
      <c r="Z2035" s="51">
        <f t="shared" si="472"/>
        <v>46000</v>
      </c>
      <c r="AA2035" s="51">
        <f t="shared" si="473"/>
        <v>46063</v>
      </c>
      <c r="AD2035" s="2" t="str">
        <f>VLOOKUP($A2035,MA_KH!$A:$Q,MA_KH!O$1,0)</f>
        <v>LOTTE</v>
      </c>
      <c r="AE2035" s="2" t="str">
        <f>VLOOKUP($A2035,MA_KH!$A:$Q,MA_KH!P$1,0)</f>
        <v>CÔNG TY CỔ PHẦN TRUNG TÂM THƯƠNG MẠI LOTTE VIỆT NAM</v>
      </c>
    </row>
    <row r="2036" spans="1:31" ht="25.5" hidden="1" customHeight="1" x14ac:dyDescent="0.2">
      <c r="A2036" s="39" t="s">
        <v>22016</v>
      </c>
      <c r="B2036" s="39" t="s">
        <v>4289</v>
      </c>
      <c r="C2036" s="40">
        <v>46000</v>
      </c>
      <c r="D2036" s="39" t="s">
        <v>19038</v>
      </c>
      <c r="E2036" s="40">
        <v>46000</v>
      </c>
      <c r="F2036" s="39">
        <v>82253</v>
      </c>
      <c r="G2036" s="39" t="s">
        <v>20202</v>
      </c>
      <c r="H2036" s="41">
        <v>6252330</v>
      </c>
      <c r="I2036" s="42">
        <v>0</v>
      </c>
      <c r="J2036" s="41">
        <v>500186</v>
      </c>
      <c r="K2036" s="41">
        <v>6752516</v>
      </c>
      <c r="L2036" s="7" t="s">
        <v>51</v>
      </c>
      <c r="M2036" s="6">
        <v>46080</v>
      </c>
      <c r="O2036" s="35">
        <f>IF(Table1[[#This Row],[Phân loại]]="Tồn đầu kỳ",Table1[[#This Row],[Tổng giá trị]],0)</f>
        <v>6752516</v>
      </c>
      <c r="P2036" s="7">
        <f>IF(Table1[[#This Row],[Số còn phải thu ĐK]]&lt;&gt;0,0,IF(Table1[[#This Row],[Phân loại]]="Bán hàng",Table1[[#This Row],[Tổng giá trị]],-Table1[[#This Row],[Tổng giá trị]]))</f>
        <v>0</v>
      </c>
      <c r="Q2036" s="35">
        <f t="shared" si="492"/>
        <v>6752516</v>
      </c>
      <c r="R2036" s="7">
        <f>Table1[[#This Row],[Số còn phải thu ĐK]]+Table1[[#This Row],[Giá Trị HD sau CK]]-Table1[[#This Row],[Số tiền đã thu]]</f>
        <v>0</v>
      </c>
      <c r="S2036" s="6">
        <f>IF(Table1[[#This Row],[Ngày hóa đơn]]&lt;&gt;"",Table1[[#This Row],[Ngày hóa đơn]],IF(Table1[[#This Row],[Ngày hạch toán]]&lt;&gt;"",Table1[[#This Row],[Ngày hạch toán]],""))</f>
        <v>46000</v>
      </c>
      <c r="T2036" s="7"/>
      <c r="U2036" s="6">
        <f>IF(Table1[[#This Row],[Ngày tính CN]]="","",S2036+T2036)</f>
        <v>46000</v>
      </c>
      <c r="V2036" s="35">
        <f ca="1">IF(Table1[[#This Row],[Hạn thanh toán]]="","",IF((U2036-NOW())&lt;0,0,(U2036-NOW())))</f>
        <v>0</v>
      </c>
      <c r="W2036" s="35"/>
      <c r="X2036" s="35" t="str">
        <f t="shared" ca="1" si="493"/>
        <v/>
      </c>
      <c r="Y2036" s="2" t="str">
        <f t="shared" si="494"/>
        <v>Đã thanh toán</v>
      </c>
      <c r="Z2036" s="51">
        <f t="shared" si="472"/>
        <v>46000</v>
      </c>
      <c r="AA2036" s="51">
        <f t="shared" si="473"/>
        <v>46080</v>
      </c>
      <c r="AD2036" s="2" t="str">
        <f>VLOOKUP($A2036,MA_KH!$A:$Q,MA_KH!O$1,0)</f>
        <v>LOTTE</v>
      </c>
      <c r="AE2036" s="2" t="str">
        <f>VLOOKUP($A2036,MA_KH!$A:$Q,MA_KH!P$1,0)</f>
        <v>CÔNG TY CỔ PHẦN TRUNG TÂM THƯƠNG MẠI LOTTE VIỆT NAM</v>
      </c>
    </row>
    <row r="2037" spans="1:31" ht="25.5" hidden="1" customHeight="1" x14ac:dyDescent="0.2">
      <c r="A2037" s="30" t="s">
        <v>22011</v>
      </c>
      <c r="B2037" s="30" t="s">
        <v>4351</v>
      </c>
      <c r="C2037" s="37">
        <v>46002</v>
      </c>
      <c r="D2037" s="30" t="s">
        <v>19039</v>
      </c>
      <c r="E2037" s="37">
        <v>46002</v>
      </c>
      <c r="F2037" s="30">
        <v>82473</v>
      </c>
      <c r="G2037" s="30" t="s">
        <v>19040</v>
      </c>
      <c r="H2037" s="38">
        <v>3562615</v>
      </c>
      <c r="I2037" s="34">
        <v>0</v>
      </c>
      <c r="J2037" s="38">
        <v>285009</v>
      </c>
      <c r="K2037" s="38">
        <v>3847624</v>
      </c>
      <c r="L2037" s="7" t="s">
        <v>51</v>
      </c>
      <c r="M2037" s="6">
        <v>46063</v>
      </c>
      <c r="O2037" s="35">
        <f>IF(Table1[[#This Row],[Phân loại]]="Tồn đầu kỳ",Table1[[#This Row],[Tổng giá trị]],0)</f>
        <v>3847624</v>
      </c>
      <c r="P2037" s="7">
        <f>IF(Table1[[#This Row],[Số còn phải thu ĐK]]&lt;&gt;0,0,IF(Table1[[#This Row],[Phân loại]]="Bán hàng",Table1[[#This Row],[Tổng giá trị]],-Table1[[#This Row],[Tổng giá trị]]))</f>
        <v>0</v>
      </c>
      <c r="Q2037" s="35">
        <f t="shared" ref="Q2037:Q2038" si="495">IF(M2037&lt;&gt;"",IF(O2037&lt;&gt;0,O2037,P2037),0)</f>
        <v>3847624</v>
      </c>
      <c r="R2037" s="7">
        <f>Table1[[#This Row],[Số còn phải thu ĐK]]+Table1[[#This Row],[Giá Trị HD sau CK]]-Table1[[#This Row],[Số tiền đã thu]]</f>
        <v>0</v>
      </c>
      <c r="S2037" s="6">
        <f>IF(Table1[[#This Row],[Ngày hóa đơn]]&lt;&gt;"",Table1[[#This Row],[Ngày hóa đơn]],IF(Table1[[#This Row],[Ngày hạch toán]]&lt;&gt;"",Table1[[#This Row],[Ngày hạch toán]],""))</f>
        <v>46002</v>
      </c>
      <c r="T2037" s="7"/>
      <c r="U2037" s="6">
        <f>IF(Table1[[#This Row],[Ngày tính CN]]="","",S2037+T2037)</f>
        <v>46002</v>
      </c>
      <c r="V2037" s="35">
        <f ca="1">IF(Table1[[#This Row],[Hạn thanh toán]]="","",IF((U2037-NOW())&lt;0,0,(U2037-NOW())))</f>
        <v>0</v>
      </c>
      <c r="W2037" s="35"/>
      <c r="X2037" s="35" t="str">
        <f t="shared" ref="X2037:X2038" ca="1" si="496">IF(OR(U2037="",R2037=0),"",IF((U2037-NOW())&lt;0,-(U2037-NOW()),0))</f>
        <v/>
      </c>
      <c r="Y2037" s="2" t="str">
        <f t="shared" ref="Y2037:Y2038" si="497">IF(R2037=0,"Đã thanh toán",IF(X2037="","",IF(X2037&lt;=0,"Chưa đến hạn thanh toán",IF(X2037&lt;=30,"Nợ quá hạn 30 ngày",IF(X2037&lt;=60,"Nợ quá hạn từ 30 ngày đến 60 ngày",IF(X2037&lt;=90,"Nợ quá hạn từ 60 ngày đến 90 ngày",IF(X2037&lt;=120,"Nợ quá hạn từ 90 ngày đến 120 ngày","Nợ quá hạn hơn 120 ngày có khả năng mất thanh toán")))))))</f>
        <v>Đã thanh toán</v>
      </c>
      <c r="Z2037" s="51">
        <f t="shared" si="472"/>
        <v>46002</v>
      </c>
      <c r="AA2037" s="51">
        <f t="shared" si="473"/>
        <v>46063</v>
      </c>
      <c r="AD2037" s="2" t="str">
        <f>VLOOKUP($A2037,MA_KH!$A:$Q,MA_KH!O$1,0)</f>
        <v>LOTTE</v>
      </c>
      <c r="AE2037" s="2" t="str">
        <f>VLOOKUP($A2037,MA_KH!$A:$Q,MA_KH!P$1,0)</f>
        <v>CÔNG TY CỔ PHẦN TRUNG TÂM THƯƠNG MẠI LOTTE VIỆT NAM</v>
      </c>
    </row>
    <row r="2038" spans="1:31" ht="25.5" hidden="1" customHeight="1" x14ac:dyDescent="0.2">
      <c r="A2038" s="39" t="s">
        <v>22022</v>
      </c>
      <c r="B2038" s="39" t="s">
        <v>4019</v>
      </c>
      <c r="C2038" s="40">
        <v>46002</v>
      </c>
      <c r="D2038" s="39" t="s">
        <v>19041</v>
      </c>
      <c r="E2038" s="40">
        <v>46002</v>
      </c>
      <c r="F2038" s="39">
        <v>82474</v>
      </c>
      <c r="G2038" s="39" t="s">
        <v>19042</v>
      </c>
      <c r="H2038" s="41">
        <v>4554270</v>
      </c>
      <c r="I2038" s="42">
        <v>0</v>
      </c>
      <c r="J2038" s="41">
        <v>364342</v>
      </c>
      <c r="K2038" s="41">
        <v>4918612</v>
      </c>
      <c r="L2038" s="7" t="s">
        <v>51</v>
      </c>
      <c r="M2038" s="6">
        <v>46063</v>
      </c>
      <c r="O2038" s="35">
        <f>IF(Table1[[#This Row],[Phân loại]]="Tồn đầu kỳ",Table1[[#This Row],[Tổng giá trị]],0)</f>
        <v>4918612</v>
      </c>
      <c r="P2038" s="7">
        <f>IF(Table1[[#This Row],[Số còn phải thu ĐK]]&lt;&gt;0,0,IF(Table1[[#This Row],[Phân loại]]="Bán hàng",Table1[[#This Row],[Tổng giá trị]],-Table1[[#This Row],[Tổng giá trị]]))</f>
        <v>0</v>
      </c>
      <c r="Q2038" s="35">
        <f t="shared" si="495"/>
        <v>4918612</v>
      </c>
      <c r="R2038" s="7">
        <f>Table1[[#This Row],[Số còn phải thu ĐK]]+Table1[[#This Row],[Giá Trị HD sau CK]]-Table1[[#This Row],[Số tiền đã thu]]</f>
        <v>0</v>
      </c>
      <c r="S2038" s="6">
        <f>IF(Table1[[#This Row],[Ngày hóa đơn]]&lt;&gt;"",Table1[[#This Row],[Ngày hóa đơn]],IF(Table1[[#This Row],[Ngày hạch toán]]&lt;&gt;"",Table1[[#This Row],[Ngày hạch toán]],""))</f>
        <v>46002</v>
      </c>
      <c r="T2038" s="7"/>
      <c r="U2038" s="6">
        <f>IF(Table1[[#This Row],[Ngày tính CN]]="","",S2038+T2038)</f>
        <v>46002</v>
      </c>
      <c r="V2038" s="35">
        <f ca="1">IF(Table1[[#This Row],[Hạn thanh toán]]="","",IF((U2038-NOW())&lt;0,0,(U2038-NOW())))</f>
        <v>0</v>
      </c>
      <c r="W2038" s="35"/>
      <c r="X2038" s="35" t="str">
        <f t="shared" ca="1" si="496"/>
        <v/>
      </c>
      <c r="Y2038" s="2" t="str">
        <f t="shared" si="497"/>
        <v>Đã thanh toán</v>
      </c>
      <c r="Z2038" s="51">
        <f t="shared" si="472"/>
        <v>46002</v>
      </c>
      <c r="AA2038" s="51">
        <f t="shared" si="473"/>
        <v>46063</v>
      </c>
      <c r="AD2038" s="2" t="str">
        <f>VLOOKUP($A2038,MA_KH!$A:$Q,MA_KH!O$1,0)</f>
        <v>LOTTE</v>
      </c>
      <c r="AE2038" s="2" t="str">
        <f>VLOOKUP($A2038,MA_KH!$A:$Q,MA_KH!P$1,0)</f>
        <v>CÔNG TY CỔ PHẦN TRUNG TÂM THƯƠNG MẠI LOTTE VIỆT NAM</v>
      </c>
    </row>
    <row r="2039" spans="1:31" ht="25.5" hidden="1" customHeight="1" x14ac:dyDescent="0.2">
      <c r="A2039" s="30" t="s">
        <v>22014</v>
      </c>
      <c r="B2039" s="30" t="s">
        <v>4178</v>
      </c>
      <c r="C2039" s="37">
        <v>46003</v>
      </c>
      <c r="D2039" s="30" t="s">
        <v>19043</v>
      </c>
      <c r="E2039" s="37">
        <v>46003</v>
      </c>
      <c r="F2039" s="30">
        <v>83418</v>
      </c>
      <c r="G2039" s="30" t="s">
        <v>19044</v>
      </c>
      <c r="H2039" s="38">
        <v>1012060</v>
      </c>
      <c r="I2039" s="34">
        <v>0</v>
      </c>
      <c r="J2039" s="38">
        <v>80965</v>
      </c>
      <c r="K2039" s="38">
        <v>1093025</v>
      </c>
      <c r="L2039" s="7" t="s">
        <v>51</v>
      </c>
      <c r="M2039" s="6">
        <v>46063</v>
      </c>
      <c r="O2039" s="35">
        <f>IF(Table1[[#This Row],[Phân loại]]="Tồn đầu kỳ",Table1[[#This Row],[Tổng giá trị]],0)</f>
        <v>1093025</v>
      </c>
      <c r="P2039" s="7">
        <f>IF(Table1[[#This Row],[Số còn phải thu ĐK]]&lt;&gt;0,0,IF(Table1[[#This Row],[Phân loại]]="Bán hàng",Table1[[#This Row],[Tổng giá trị]],-Table1[[#This Row],[Tổng giá trị]]))</f>
        <v>0</v>
      </c>
      <c r="Q2039" s="35">
        <f t="shared" ref="Q2039:Q2042" si="498">IF(M2039&lt;&gt;"",IF(O2039&lt;&gt;0,O2039,P2039),0)</f>
        <v>1093025</v>
      </c>
      <c r="R2039" s="7">
        <f>Table1[[#This Row],[Số còn phải thu ĐK]]+Table1[[#This Row],[Giá Trị HD sau CK]]-Table1[[#This Row],[Số tiền đã thu]]</f>
        <v>0</v>
      </c>
      <c r="S2039" s="6">
        <f>IF(Table1[[#This Row],[Ngày hóa đơn]]&lt;&gt;"",Table1[[#This Row],[Ngày hóa đơn]],IF(Table1[[#This Row],[Ngày hạch toán]]&lt;&gt;"",Table1[[#This Row],[Ngày hạch toán]],""))</f>
        <v>46003</v>
      </c>
      <c r="T2039" s="7"/>
      <c r="U2039" s="6">
        <f>IF(Table1[[#This Row],[Ngày tính CN]]="","",S2039+T2039)</f>
        <v>46003</v>
      </c>
      <c r="V2039" s="35">
        <f ca="1">IF(Table1[[#This Row],[Hạn thanh toán]]="","",IF((U2039-NOW())&lt;0,0,(U2039-NOW())))</f>
        <v>0</v>
      </c>
      <c r="W2039" s="35"/>
      <c r="X2039" s="35" t="str">
        <f t="shared" ref="X2039:X2042" ca="1" si="499">IF(OR(U2039="",R2039=0),"",IF((U2039-NOW())&lt;0,-(U2039-NOW()),0))</f>
        <v/>
      </c>
      <c r="Y2039" s="2" t="str">
        <f t="shared" ref="Y2039:Y2042" si="500">IF(R2039=0,"Đã thanh toán",IF(X2039="","",IF(X2039&lt;=0,"Chưa đến hạn thanh toán",IF(X2039&lt;=30,"Nợ quá hạn 30 ngày",IF(X2039&lt;=60,"Nợ quá hạn từ 30 ngày đến 60 ngày",IF(X2039&lt;=90,"Nợ quá hạn từ 60 ngày đến 90 ngày",IF(X2039&lt;=120,"Nợ quá hạn từ 90 ngày đến 120 ngày","Nợ quá hạn hơn 120 ngày có khả năng mất thanh toán")))))))</f>
        <v>Đã thanh toán</v>
      </c>
      <c r="Z2039" s="51">
        <f t="shared" si="472"/>
        <v>46003</v>
      </c>
      <c r="AA2039" s="51">
        <f t="shared" si="473"/>
        <v>46063</v>
      </c>
      <c r="AD2039" s="2" t="str">
        <f>VLOOKUP($A2039,MA_KH!$A:$Q,MA_KH!O$1,0)</f>
        <v>LOTTE</v>
      </c>
      <c r="AE2039" s="2" t="str">
        <f>VLOOKUP($A2039,MA_KH!$A:$Q,MA_KH!P$1,0)</f>
        <v>CÔNG TY CỔ PHẦN TRUNG TÂM THƯƠNG MẠI LOTTE VIỆT NAM</v>
      </c>
    </row>
    <row r="2040" spans="1:31" ht="25.5" hidden="1" customHeight="1" x14ac:dyDescent="0.2">
      <c r="A2040" s="30" t="s">
        <v>22016</v>
      </c>
      <c r="B2040" s="30" t="s">
        <v>4289</v>
      </c>
      <c r="C2040" s="37">
        <v>46003</v>
      </c>
      <c r="D2040" s="30" t="s">
        <v>19045</v>
      </c>
      <c r="E2040" s="37">
        <v>46003</v>
      </c>
      <c r="F2040" s="30">
        <v>83714</v>
      </c>
      <c r="G2040" s="30" t="s">
        <v>20203</v>
      </c>
      <c r="H2040" s="38">
        <v>3553025</v>
      </c>
      <c r="I2040" s="34">
        <v>0</v>
      </c>
      <c r="J2040" s="38">
        <v>284242</v>
      </c>
      <c r="K2040" s="38">
        <v>3837267</v>
      </c>
      <c r="L2040" s="7" t="s">
        <v>51</v>
      </c>
      <c r="M2040" s="6">
        <v>46063</v>
      </c>
      <c r="O2040" s="35">
        <f>IF(Table1[[#This Row],[Phân loại]]="Tồn đầu kỳ",Table1[[#This Row],[Tổng giá trị]],0)</f>
        <v>3837267</v>
      </c>
      <c r="P2040" s="7">
        <f>IF(Table1[[#This Row],[Số còn phải thu ĐK]]&lt;&gt;0,0,IF(Table1[[#This Row],[Phân loại]]="Bán hàng",Table1[[#This Row],[Tổng giá trị]],-Table1[[#This Row],[Tổng giá trị]]))</f>
        <v>0</v>
      </c>
      <c r="Q2040" s="35">
        <f t="shared" si="498"/>
        <v>3837267</v>
      </c>
      <c r="R2040" s="7">
        <f>Table1[[#This Row],[Số còn phải thu ĐK]]+Table1[[#This Row],[Giá Trị HD sau CK]]-Table1[[#This Row],[Số tiền đã thu]]</f>
        <v>0</v>
      </c>
      <c r="S2040" s="6">
        <f>IF(Table1[[#This Row],[Ngày hóa đơn]]&lt;&gt;"",Table1[[#This Row],[Ngày hóa đơn]],IF(Table1[[#This Row],[Ngày hạch toán]]&lt;&gt;"",Table1[[#This Row],[Ngày hạch toán]],""))</f>
        <v>46003</v>
      </c>
      <c r="T2040" s="7"/>
      <c r="U2040" s="6">
        <f>IF(Table1[[#This Row],[Ngày tính CN]]="","",S2040+T2040)</f>
        <v>46003</v>
      </c>
      <c r="V2040" s="35">
        <f ca="1">IF(Table1[[#This Row],[Hạn thanh toán]]="","",IF((U2040-NOW())&lt;0,0,(U2040-NOW())))</f>
        <v>0</v>
      </c>
      <c r="W2040" s="35"/>
      <c r="X2040" s="35" t="str">
        <f t="shared" ca="1" si="499"/>
        <v/>
      </c>
      <c r="Y2040" s="2" t="str">
        <f t="shared" si="500"/>
        <v>Đã thanh toán</v>
      </c>
      <c r="Z2040" s="51">
        <f t="shared" si="472"/>
        <v>46003</v>
      </c>
      <c r="AA2040" s="51">
        <f t="shared" si="473"/>
        <v>46063</v>
      </c>
      <c r="AD2040" s="2" t="str">
        <f>VLOOKUP($A2040,MA_KH!$A:$Q,MA_KH!O$1,0)</f>
        <v>LOTTE</v>
      </c>
      <c r="AE2040" s="2" t="str">
        <f>VLOOKUP($A2040,MA_KH!$A:$Q,MA_KH!P$1,0)</f>
        <v>CÔNG TY CỔ PHẦN TRUNG TÂM THƯƠNG MẠI LOTTE VIỆT NAM</v>
      </c>
    </row>
    <row r="2041" spans="1:31" ht="25.5" hidden="1" customHeight="1" x14ac:dyDescent="0.2">
      <c r="A2041" s="30" t="s">
        <v>22016</v>
      </c>
      <c r="B2041" s="30" t="s">
        <v>4289</v>
      </c>
      <c r="C2041" s="37">
        <v>46003</v>
      </c>
      <c r="D2041" s="30" t="s">
        <v>19046</v>
      </c>
      <c r="E2041" s="37">
        <v>46003</v>
      </c>
      <c r="F2041" s="30">
        <v>83715</v>
      </c>
      <c r="G2041" s="30" t="s">
        <v>19047</v>
      </c>
      <c r="H2041" s="38">
        <v>972475</v>
      </c>
      <c r="I2041" s="34">
        <v>0</v>
      </c>
      <c r="J2041" s="38">
        <v>77798</v>
      </c>
      <c r="K2041" s="38">
        <v>1050273</v>
      </c>
      <c r="L2041" s="7" t="s">
        <v>51</v>
      </c>
      <c r="M2041" s="6">
        <v>46080</v>
      </c>
      <c r="O2041" s="35">
        <f>IF(Table1[[#This Row],[Phân loại]]="Tồn đầu kỳ",Table1[[#This Row],[Tổng giá trị]],0)</f>
        <v>1050273</v>
      </c>
      <c r="P2041" s="7">
        <f>IF(Table1[[#This Row],[Số còn phải thu ĐK]]&lt;&gt;0,0,IF(Table1[[#This Row],[Phân loại]]="Bán hàng",Table1[[#This Row],[Tổng giá trị]],-Table1[[#This Row],[Tổng giá trị]]))</f>
        <v>0</v>
      </c>
      <c r="Q2041" s="35">
        <f t="shared" si="498"/>
        <v>1050273</v>
      </c>
      <c r="R2041" s="7">
        <f>Table1[[#This Row],[Số còn phải thu ĐK]]+Table1[[#This Row],[Giá Trị HD sau CK]]-Table1[[#This Row],[Số tiền đã thu]]</f>
        <v>0</v>
      </c>
      <c r="S2041" s="6">
        <f>IF(Table1[[#This Row],[Ngày hóa đơn]]&lt;&gt;"",Table1[[#This Row],[Ngày hóa đơn]],IF(Table1[[#This Row],[Ngày hạch toán]]&lt;&gt;"",Table1[[#This Row],[Ngày hạch toán]],""))</f>
        <v>46003</v>
      </c>
      <c r="T2041" s="7"/>
      <c r="U2041" s="6">
        <f>IF(Table1[[#This Row],[Ngày tính CN]]="","",S2041+T2041)</f>
        <v>46003</v>
      </c>
      <c r="V2041" s="35">
        <f ca="1">IF(Table1[[#This Row],[Hạn thanh toán]]="","",IF((U2041-NOW())&lt;0,0,(U2041-NOW())))</f>
        <v>0</v>
      </c>
      <c r="W2041" s="35"/>
      <c r="X2041" s="35" t="str">
        <f t="shared" ca="1" si="499"/>
        <v/>
      </c>
      <c r="Y2041" s="2" t="str">
        <f t="shared" si="500"/>
        <v>Đã thanh toán</v>
      </c>
      <c r="Z2041" s="51">
        <f t="shared" si="472"/>
        <v>46003</v>
      </c>
      <c r="AA2041" s="51">
        <f t="shared" si="473"/>
        <v>46080</v>
      </c>
      <c r="AD2041" s="2" t="str">
        <f>VLOOKUP($A2041,MA_KH!$A:$Q,MA_KH!O$1,0)</f>
        <v>LOTTE</v>
      </c>
      <c r="AE2041" s="2" t="str">
        <f>VLOOKUP($A2041,MA_KH!$A:$Q,MA_KH!P$1,0)</f>
        <v>CÔNG TY CỔ PHẦN TRUNG TÂM THƯƠNG MẠI LOTTE VIỆT NAM</v>
      </c>
    </row>
    <row r="2042" spans="1:31" ht="25.5" hidden="1" customHeight="1" x14ac:dyDescent="0.2">
      <c r="A2042" s="39" t="s">
        <v>22016</v>
      </c>
      <c r="B2042" s="39" t="s">
        <v>4289</v>
      </c>
      <c r="C2042" s="40">
        <v>46003</v>
      </c>
      <c r="D2042" s="39" t="s">
        <v>19048</v>
      </c>
      <c r="E2042" s="40">
        <v>46003</v>
      </c>
      <c r="F2042" s="39">
        <v>83716</v>
      </c>
      <c r="G2042" s="39" t="s">
        <v>20204</v>
      </c>
      <c r="H2042" s="41">
        <v>1042055</v>
      </c>
      <c r="I2042" s="42">
        <v>0</v>
      </c>
      <c r="J2042" s="41">
        <v>83364</v>
      </c>
      <c r="K2042" s="41">
        <v>1125419</v>
      </c>
      <c r="L2042" s="7" t="s">
        <v>51</v>
      </c>
      <c r="M2042" s="6">
        <v>46063</v>
      </c>
      <c r="O2042" s="35">
        <f>IF(Table1[[#This Row],[Phân loại]]="Tồn đầu kỳ",Table1[[#This Row],[Tổng giá trị]],0)</f>
        <v>1125419</v>
      </c>
      <c r="P2042" s="7">
        <f>IF(Table1[[#This Row],[Số còn phải thu ĐK]]&lt;&gt;0,0,IF(Table1[[#This Row],[Phân loại]]="Bán hàng",Table1[[#This Row],[Tổng giá trị]],-Table1[[#This Row],[Tổng giá trị]]))</f>
        <v>0</v>
      </c>
      <c r="Q2042" s="35">
        <f t="shared" si="498"/>
        <v>1125419</v>
      </c>
      <c r="R2042" s="7">
        <f>Table1[[#This Row],[Số còn phải thu ĐK]]+Table1[[#This Row],[Giá Trị HD sau CK]]-Table1[[#This Row],[Số tiền đã thu]]</f>
        <v>0</v>
      </c>
      <c r="S2042" s="6">
        <f>IF(Table1[[#This Row],[Ngày hóa đơn]]&lt;&gt;"",Table1[[#This Row],[Ngày hóa đơn]],IF(Table1[[#This Row],[Ngày hạch toán]]&lt;&gt;"",Table1[[#This Row],[Ngày hạch toán]],""))</f>
        <v>46003</v>
      </c>
      <c r="T2042" s="7"/>
      <c r="U2042" s="6">
        <f>IF(Table1[[#This Row],[Ngày tính CN]]="","",S2042+T2042)</f>
        <v>46003</v>
      </c>
      <c r="V2042" s="35">
        <f ca="1">IF(Table1[[#This Row],[Hạn thanh toán]]="","",IF((U2042-NOW())&lt;0,0,(U2042-NOW())))</f>
        <v>0</v>
      </c>
      <c r="W2042" s="35"/>
      <c r="X2042" s="35" t="str">
        <f t="shared" ca="1" si="499"/>
        <v/>
      </c>
      <c r="Y2042" s="2" t="str">
        <f t="shared" si="500"/>
        <v>Đã thanh toán</v>
      </c>
      <c r="Z2042" s="51">
        <f t="shared" si="472"/>
        <v>46003</v>
      </c>
      <c r="AA2042" s="51">
        <f t="shared" si="473"/>
        <v>46063</v>
      </c>
      <c r="AD2042" s="2" t="str">
        <f>VLOOKUP($A2042,MA_KH!$A:$Q,MA_KH!O$1,0)</f>
        <v>LOTTE</v>
      </c>
      <c r="AE2042" s="2" t="str">
        <f>VLOOKUP($A2042,MA_KH!$A:$Q,MA_KH!P$1,0)</f>
        <v>CÔNG TY CỔ PHẦN TRUNG TÂM THƯƠNG MẠI LOTTE VIỆT NAM</v>
      </c>
    </row>
    <row r="2043" spans="1:31" ht="25.5" hidden="1" customHeight="1" x14ac:dyDescent="0.2">
      <c r="A2043" s="39" t="s">
        <v>22010</v>
      </c>
      <c r="B2043" s="39" t="s">
        <v>4279</v>
      </c>
      <c r="C2043" s="40">
        <v>46004</v>
      </c>
      <c r="D2043" s="39" t="s">
        <v>19730</v>
      </c>
      <c r="E2043" s="40">
        <v>46004</v>
      </c>
      <c r="F2043" s="39">
        <v>83739</v>
      </c>
      <c r="G2043" s="39" t="s">
        <v>19731</v>
      </c>
      <c r="H2043" s="41">
        <v>2024120</v>
      </c>
      <c r="I2043" s="42">
        <v>0</v>
      </c>
      <c r="J2043" s="41">
        <v>161930</v>
      </c>
      <c r="K2043" s="41">
        <v>2186050</v>
      </c>
      <c r="L2043" s="7" t="s">
        <v>51</v>
      </c>
      <c r="M2043" s="6">
        <v>46063</v>
      </c>
      <c r="O2043" s="35">
        <f>IF(Table1[[#This Row],[Phân loại]]="Tồn đầu kỳ",Table1[[#This Row],[Tổng giá trị]],0)</f>
        <v>2186050</v>
      </c>
      <c r="P2043" s="7">
        <f>IF(Table1[[#This Row],[Số còn phải thu ĐK]]&lt;&gt;0,0,IF(Table1[[#This Row],[Phân loại]]="Bán hàng",Table1[[#This Row],[Tổng giá trị]],-Table1[[#This Row],[Tổng giá trị]]))</f>
        <v>0</v>
      </c>
      <c r="Q2043" s="35">
        <f t="shared" ref="Q2043:Q2048" si="501">IF(M2043&lt;&gt;"",IF(O2043&lt;&gt;0,O2043,P2043),0)</f>
        <v>2186050</v>
      </c>
      <c r="R2043" s="7">
        <f>Table1[[#This Row],[Số còn phải thu ĐK]]+Table1[[#This Row],[Giá Trị HD sau CK]]-Table1[[#This Row],[Số tiền đã thu]]</f>
        <v>0</v>
      </c>
      <c r="S2043" s="6">
        <f>IF(Table1[[#This Row],[Ngày hóa đơn]]&lt;&gt;"",Table1[[#This Row],[Ngày hóa đơn]],IF(Table1[[#This Row],[Ngày hạch toán]]&lt;&gt;"",Table1[[#This Row],[Ngày hạch toán]],""))</f>
        <v>46004</v>
      </c>
      <c r="T2043" s="7"/>
      <c r="U2043" s="6">
        <f>IF(Table1[[#This Row],[Ngày tính CN]]="","",S2043+T2043)</f>
        <v>46004</v>
      </c>
      <c r="V2043" s="35">
        <f ca="1">IF(Table1[[#This Row],[Hạn thanh toán]]="","",IF((U2043-NOW())&lt;0,0,(U2043-NOW())))</f>
        <v>0</v>
      </c>
      <c r="W2043" s="35"/>
      <c r="X2043" s="35" t="str">
        <f t="shared" ref="X2043:X2048" ca="1" si="502">IF(OR(U2043="",R2043=0),"",IF((U2043-NOW())&lt;0,-(U2043-NOW()),0))</f>
        <v/>
      </c>
      <c r="Y2043" s="2" t="str">
        <f t="shared" ref="Y2043:Y2048" si="503">IF(R2043=0,"Đã thanh toán",IF(X2043="","",IF(X2043&lt;=0,"Chưa đến hạn thanh toán",IF(X2043&lt;=30,"Nợ quá hạn 30 ngày",IF(X2043&lt;=60,"Nợ quá hạn từ 30 ngày đến 60 ngày",IF(X2043&lt;=90,"Nợ quá hạn từ 60 ngày đến 90 ngày",IF(X2043&lt;=120,"Nợ quá hạn từ 90 ngày đến 120 ngày","Nợ quá hạn hơn 120 ngày có khả năng mất thanh toán")))))))</f>
        <v>Đã thanh toán</v>
      </c>
      <c r="Z2043" s="51">
        <f t="shared" si="472"/>
        <v>46004</v>
      </c>
      <c r="AA2043" s="51">
        <f t="shared" si="473"/>
        <v>46063</v>
      </c>
      <c r="AD2043" s="2" t="str">
        <f>VLOOKUP($A2043,MA_KH!$A:$Q,MA_KH!O$1,0)</f>
        <v>LOTTE</v>
      </c>
      <c r="AE2043" s="2" t="str">
        <f>VLOOKUP($A2043,MA_KH!$A:$Q,MA_KH!P$1,0)</f>
        <v>CÔNG TY CỔ PHẦN TRUNG TÂM THƯƠNG MẠI LOTTE VIỆT NAM</v>
      </c>
    </row>
    <row r="2044" spans="1:31" ht="25.5" hidden="1" customHeight="1" x14ac:dyDescent="0.2">
      <c r="A2044" s="39" t="s">
        <v>22009</v>
      </c>
      <c r="B2044" s="39" t="s">
        <v>4283</v>
      </c>
      <c r="C2044" s="40">
        <v>46004</v>
      </c>
      <c r="D2044" s="39" t="s">
        <v>19728</v>
      </c>
      <c r="E2044" s="40">
        <v>46004</v>
      </c>
      <c r="F2044" s="39">
        <v>83893</v>
      </c>
      <c r="G2044" s="39" t="s">
        <v>19729</v>
      </c>
      <c r="H2044" s="41">
        <v>1012060</v>
      </c>
      <c r="I2044" s="42">
        <v>0</v>
      </c>
      <c r="J2044" s="41">
        <v>80965</v>
      </c>
      <c r="K2044" s="41">
        <v>1093025</v>
      </c>
      <c r="L2044" s="7" t="s">
        <v>51</v>
      </c>
      <c r="M2044" s="6">
        <v>46063</v>
      </c>
      <c r="O2044" s="35">
        <f>IF(Table1[[#This Row],[Phân loại]]="Tồn đầu kỳ",Table1[[#This Row],[Tổng giá trị]],0)</f>
        <v>1093025</v>
      </c>
      <c r="P2044" s="7">
        <f>IF(Table1[[#This Row],[Số còn phải thu ĐK]]&lt;&gt;0,0,IF(Table1[[#This Row],[Phân loại]]="Bán hàng",Table1[[#This Row],[Tổng giá trị]],-Table1[[#This Row],[Tổng giá trị]]))</f>
        <v>0</v>
      </c>
      <c r="Q2044" s="35">
        <f t="shared" si="501"/>
        <v>1093025</v>
      </c>
      <c r="R2044" s="7">
        <f>Table1[[#This Row],[Số còn phải thu ĐK]]+Table1[[#This Row],[Giá Trị HD sau CK]]-Table1[[#This Row],[Số tiền đã thu]]</f>
        <v>0</v>
      </c>
      <c r="S2044" s="6">
        <f>IF(Table1[[#This Row],[Ngày hóa đơn]]&lt;&gt;"",Table1[[#This Row],[Ngày hóa đơn]],IF(Table1[[#This Row],[Ngày hạch toán]]&lt;&gt;"",Table1[[#This Row],[Ngày hạch toán]],""))</f>
        <v>46004</v>
      </c>
      <c r="T2044" s="7"/>
      <c r="U2044" s="6">
        <f>IF(Table1[[#This Row],[Ngày tính CN]]="","",S2044+T2044)</f>
        <v>46004</v>
      </c>
      <c r="V2044" s="35">
        <f ca="1">IF(Table1[[#This Row],[Hạn thanh toán]]="","",IF((U2044-NOW())&lt;0,0,(U2044-NOW())))</f>
        <v>0</v>
      </c>
      <c r="W2044" s="35"/>
      <c r="X2044" s="35" t="str">
        <f t="shared" ca="1" si="502"/>
        <v/>
      </c>
      <c r="Y2044" s="2" t="str">
        <f t="shared" si="503"/>
        <v>Đã thanh toán</v>
      </c>
      <c r="Z2044" s="51">
        <f t="shared" si="472"/>
        <v>46004</v>
      </c>
      <c r="AA2044" s="51">
        <f t="shared" si="473"/>
        <v>46063</v>
      </c>
      <c r="AD2044" s="2" t="str">
        <f>VLOOKUP($A2044,MA_KH!$A:$Q,MA_KH!O$1,0)</f>
        <v>LOTTE</v>
      </c>
      <c r="AE2044" s="2" t="str">
        <f>VLOOKUP($A2044,MA_KH!$A:$Q,MA_KH!P$1,0)</f>
        <v>CÔNG TY CỔ PHẦN TRUNG TÂM THƯƠNG MẠI LOTTE VIỆT NAM</v>
      </c>
    </row>
    <row r="2045" spans="1:31" ht="25.5" hidden="1" customHeight="1" x14ac:dyDescent="0.2">
      <c r="A2045" s="39" t="s">
        <v>22020</v>
      </c>
      <c r="B2045" s="39" t="s">
        <v>4103</v>
      </c>
      <c r="C2045" s="40">
        <v>46006</v>
      </c>
      <c r="D2045" s="39" t="s">
        <v>19732</v>
      </c>
      <c r="E2045" s="40">
        <v>46006</v>
      </c>
      <c r="F2045" s="39">
        <v>84071</v>
      </c>
      <c r="G2045" s="39" t="s">
        <v>19733</v>
      </c>
      <c r="H2045" s="41">
        <v>1042055</v>
      </c>
      <c r="I2045" s="42">
        <v>0</v>
      </c>
      <c r="J2045" s="41">
        <v>83364</v>
      </c>
      <c r="K2045" s="41">
        <v>1125419</v>
      </c>
      <c r="L2045" s="7" t="s">
        <v>51</v>
      </c>
      <c r="M2045" s="6">
        <v>46063</v>
      </c>
      <c r="O2045" s="35">
        <f>IF(Table1[[#This Row],[Phân loại]]="Tồn đầu kỳ",Table1[[#This Row],[Tổng giá trị]],0)</f>
        <v>1125419</v>
      </c>
      <c r="P2045" s="7">
        <f>IF(Table1[[#This Row],[Số còn phải thu ĐK]]&lt;&gt;0,0,IF(Table1[[#This Row],[Phân loại]]="Bán hàng",Table1[[#This Row],[Tổng giá trị]],-Table1[[#This Row],[Tổng giá trị]]))</f>
        <v>0</v>
      </c>
      <c r="Q2045" s="35">
        <f t="shared" si="501"/>
        <v>1125419</v>
      </c>
      <c r="R2045" s="7">
        <f>Table1[[#This Row],[Số còn phải thu ĐK]]+Table1[[#This Row],[Giá Trị HD sau CK]]-Table1[[#This Row],[Số tiền đã thu]]</f>
        <v>0</v>
      </c>
      <c r="S2045" s="6">
        <f>IF(Table1[[#This Row],[Ngày hóa đơn]]&lt;&gt;"",Table1[[#This Row],[Ngày hóa đơn]],IF(Table1[[#This Row],[Ngày hạch toán]]&lt;&gt;"",Table1[[#This Row],[Ngày hạch toán]],""))</f>
        <v>46006</v>
      </c>
      <c r="T2045" s="7"/>
      <c r="U2045" s="6">
        <f>IF(Table1[[#This Row],[Ngày tính CN]]="","",S2045+T2045)</f>
        <v>46006</v>
      </c>
      <c r="V2045" s="35">
        <f ca="1">IF(Table1[[#This Row],[Hạn thanh toán]]="","",IF((U2045-NOW())&lt;0,0,(U2045-NOW())))</f>
        <v>0</v>
      </c>
      <c r="W2045" s="35"/>
      <c r="X2045" s="35" t="str">
        <f t="shared" ca="1" si="502"/>
        <v/>
      </c>
      <c r="Y2045" s="2" t="str">
        <f t="shared" si="503"/>
        <v>Đã thanh toán</v>
      </c>
      <c r="Z2045" s="51">
        <f t="shared" si="472"/>
        <v>46006</v>
      </c>
      <c r="AA2045" s="51">
        <f t="shared" si="473"/>
        <v>46063</v>
      </c>
      <c r="AD2045" s="2" t="str">
        <f>VLOOKUP($A2045,MA_KH!$A:$Q,MA_KH!O$1,0)</f>
        <v>LOTTE</v>
      </c>
      <c r="AE2045" s="2" t="str">
        <f>VLOOKUP($A2045,MA_KH!$A:$Q,MA_KH!P$1,0)</f>
        <v>CÔNG TY CỔ PHẦN TRUNG TÂM THƯƠNG MẠI LOTTE VIỆT NAM</v>
      </c>
    </row>
    <row r="2046" spans="1:31" ht="25.5" hidden="1" customHeight="1" x14ac:dyDescent="0.2">
      <c r="A2046" s="39" t="s">
        <v>22023</v>
      </c>
      <c r="B2046" s="39" t="s">
        <v>4277</v>
      </c>
      <c r="C2046" s="40">
        <v>46007</v>
      </c>
      <c r="D2046" s="39" t="s">
        <v>19734</v>
      </c>
      <c r="E2046" s="40">
        <v>46007</v>
      </c>
      <c r="F2046" s="39">
        <v>84111</v>
      </c>
      <c r="G2046" s="39" t="s">
        <v>19735</v>
      </c>
      <c r="H2046" s="41">
        <v>2937830</v>
      </c>
      <c r="I2046" s="42">
        <v>0</v>
      </c>
      <c r="J2046" s="41">
        <v>235026</v>
      </c>
      <c r="K2046" s="41">
        <v>3172856</v>
      </c>
      <c r="L2046" s="7" t="s">
        <v>51</v>
      </c>
      <c r="M2046" s="6">
        <v>46063</v>
      </c>
      <c r="O2046" s="35">
        <f>IF(Table1[[#This Row],[Phân loại]]="Tồn đầu kỳ",Table1[[#This Row],[Tổng giá trị]],0)</f>
        <v>3172856</v>
      </c>
      <c r="P2046" s="7">
        <f>IF(Table1[[#This Row],[Số còn phải thu ĐK]]&lt;&gt;0,0,IF(Table1[[#This Row],[Phân loại]]="Bán hàng",Table1[[#This Row],[Tổng giá trị]],-Table1[[#This Row],[Tổng giá trị]]))</f>
        <v>0</v>
      </c>
      <c r="Q2046" s="35">
        <f t="shared" si="501"/>
        <v>3172856</v>
      </c>
      <c r="R2046" s="7">
        <f>Table1[[#This Row],[Số còn phải thu ĐK]]+Table1[[#This Row],[Giá Trị HD sau CK]]-Table1[[#This Row],[Số tiền đã thu]]</f>
        <v>0</v>
      </c>
      <c r="S2046" s="6">
        <f>IF(Table1[[#This Row],[Ngày hóa đơn]]&lt;&gt;"",Table1[[#This Row],[Ngày hóa đơn]],IF(Table1[[#This Row],[Ngày hạch toán]]&lt;&gt;"",Table1[[#This Row],[Ngày hạch toán]],""))</f>
        <v>46007</v>
      </c>
      <c r="T2046" s="7"/>
      <c r="U2046" s="6">
        <f>IF(Table1[[#This Row],[Ngày tính CN]]="","",S2046+T2046)</f>
        <v>46007</v>
      </c>
      <c r="V2046" s="35">
        <f ca="1">IF(Table1[[#This Row],[Hạn thanh toán]]="","",IF((U2046-NOW())&lt;0,0,(U2046-NOW())))</f>
        <v>0</v>
      </c>
      <c r="W2046" s="35"/>
      <c r="X2046" s="35" t="str">
        <f t="shared" ca="1" si="502"/>
        <v/>
      </c>
      <c r="Y2046" s="2" t="str">
        <f t="shared" si="503"/>
        <v>Đã thanh toán</v>
      </c>
      <c r="Z2046" s="51">
        <f t="shared" si="472"/>
        <v>46007</v>
      </c>
      <c r="AA2046" s="51">
        <f t="shared" si="473"/>
        <v>46063</v>
      </c>
      <c r="AD2046" s="2" t="str">
        <f>VLOOKUP($A2046,MA_KH!$A:$Q,MA_KH!O$1,0)</f>
        <v>LOTTE</v>
      </c>
      <c r="AE2046" s="2" t="str">
        <f>VLOOKUP($A2046,MA_KH!$A:$Q,MA_KH!P$1,0)</f>
        <v>CÔNG TY CỔ PHẦN TRUNG TÂM THƯƠNG MẠI LOTTE VIỆT NAM</v>
      </c>
    </row>
    <row r="2047" spans="1:31" ht="25.5" hidden="1" customHeight="1" x14ac:dyDescent="0.2">
      <c r="A2047" s="39" t="s">
        <v>22016</v>
      </c>
      <c r="B2047" s="39" t="s">
        <v>4289</v>
      </c>
      <c r="C2047" s="40">
        <v>46007</v>
      </c>
      <c r="D2047" s="39" t="s">
        <v>19736</v>
      </c>
      <c r="E2047" s="40">
        <v>46007</v>
      </c>
      <c r="F2047" s="39">
        <v>84118</v>
      </c>
      <c r="G2047" s="39" t="s">
        <v>20205</v>
      </c>
      <c r="H2047" s="41">
        <v>7095235</v>
      </c>
      <c r="I2047" s="42">
        <v>0</v>
      </c>
      <c r="J2047" s="41">
        <v>567619</v>
      </c>
      <c r="K2047" s="41">
        <v>7662854</v>
      </c>
      <c r="L2047" s="7" t="s">
        <v>51</v>
      </c>
      <c r="M2047" s="6">
        <v>46080</v>
      </c>
      <c r="O2047" s="35">
        <f>IF(Table1[[#This Row],[Phân loại]]="Tồn đầu kỳ",Table1[[#This Row],[Tổng giá trị]],0)</f>
        <v>7662854</v>
      </c>
      <c r="P2047" s="7">
        <f>IF(Table1[[#This Row],[Số còn phải thu ĐK]]&lt;&gt;0,0,IF(Table1[[#This Row],[Phân loại]]="Bán hàng",Table1[[#This Row],[Tổng giá trị]],-Table1[[#This Row],[Tổng giá trị]]))</f>
        <v>0</v>
      </c>
      <c r="Q2047" s="35">
        <f t="shared" si="501"/>
        <v>7662854</v>
      </c>
      <c r="R2047" s="7">
        <f>Table1[[#This Row],[Số còn phải thu ĐK]]+Table1[[#This Row],[Giá Trị HD sau CK]]-Table1[[#This Row],[Số tiền đã thu]]</f>
        <v>0</v>
      </c>
      <c r="S2047" s="6">
        <f>IF(Table1[[#This Row],[Ngày hóa đơn]]&lt;&gt;"",Table1[[#This Row],[Ngày hóa đơn]],IF(Table1[[#This Row],[Ngày hạch toán]]&lt;&gt;"",Table1[[#This Row],[Ngày hạch toán]],""))</f>
        <v>46007</v>
      </c>
      <c r="T2047" s="7"/>
      <c r="U2047" s="6">
        <f>IF(Table1[[#This Row],[Ngày tính CN]]="","",S2047+T2047)</f>
        <v>46007</v>
      </c>
      <c r="V2047" s="35">
        <f ca="1">IF(Table1[[#This Row],[Hạn thanh toán]]="","",IF((U2047-NOW())&lt;0,0,(U2047-NOW())))</f>
        <v>0</v>
      </c>
      <c r="W2047" s="35"/>
      <c r="X2047" s="35" t="str">
        <f t="shared" ca="1" si="502"/>
        <v/>
      </c>
      <c r="Y2047" s="2" t="str">
        <f t="shared" si="503"/>
        <v>Đã thanh toán</v>
      </c>
      <c r="Z2047" s="51">
        <f t="shared" si="472"/>
        <v>46007</v>
      </c>
      <c r="AA2047" s="51">
        <f t="shared" si="473"/>
        <v>46080</v>
      </c>
      <c r="AD2047" s="2" t="str">
        <f>VLOOKUP($A2047,MA_KH!$A:$Q,MA_KH!O$1,0)</f>
        <v>LOTTE</v>
      </c>
      <c r="AE2047" s="2" t="str">
        <f>VLOOKUP($A2047,MA_KH!$A:$Q,MA_KH!P$1,0)</f>
        <v>CÔNG TY CỔ PHẦN TRUNG TÂM THƯƠNG MẠI LOTTE VIỆT NAM</v>
      </c>
    </row>
    <row r="2048" spans="1:31" ht="25.5" hidden="1" customHeight="1" x14ac:dyDescent="0.2">
      <c r="A2048" s="39" t="s">
        <v>22014</v>
      </c>
      <c r="B2048" s="39" t="s">
        <v>4178</v>
      </c>
      <c r="C2048" s="40">
        <v>46008</v>
      </c>
      <c r="D2048" s="39" t="s">
        <v>19737</v>
      </c>
      <c r="E2048" s="40">
        <v>46008</v>
      </c>
      <c r="F2048" s="39">
        <v>84324</v>
      </c>
      <c r="G2048" s="39" t="s">
        <v>19738</v>
      </c>
      <c r="H2048" s="41">
        <v>1984535</v>
      </c>
      <c r="I2048" s="42">
        <v>0</v>
      </c>
      <c r="J2048" s="41">
        <v>158763</v>
      </c>
      <c r="K2048" s="41">
        <v>2143298</v>
      </c>
      <c r="L2048" s="7" t="s">
        <v>51</v>
      </c>
      <c r="M2048" s="6">
        <v>46080</v>
      </c>
      <c r="O2048" s="35">
        <f>IF(Table1[[#This Row],[Phân loại]]="Tồn đầu kỳ",Table1[[#This Row],[Tổng giá trị]],0)</f>
        <v>2143298</v>
      </c>
      <c r="P2048" s="7">
        <f>IF(Table1[[#This Row],[Số còn phải thu ĐK]]&lt;&gt;0,0,IF(Table1[[#This Row],[Phân loại]]="Bán hàng",Table1[[#This Row],[Tổng giá trị]],-Table1[[#This Row],[Tổng giá trị]]))</f>
        <v>0</v>
      </c>
      <c r="Q2048" s="35">
        <f t="shared" si="501"/>
        <v>2143298</v>
      </c>
      <c r="R2048" s="7">
        <f>Table1[[#This Row],[Số còn phải thu ĐK]]+Table1[[#This Row],[Giá Trị HD sau CK]]-Table1[[#This Row],[Số tiền đã thu]]</f>
        <v>0</v>
      </c>
      <c r="S2048" s="6">
        <f>IF(Table1[[#This Row],[Ngày hóa đơn]]&lt;&gt;"",Table1[[#This Row],[Ngày hóa đơn]],IF(Table1[[#This Row],[Ngày hạch toán]]&lt;&gt;"",Table1[[#This Row],[Ngày hạch toán]],""))</f>
        <v>46008</v>
      </c>
      <c r="T2048" s="7"/>
      <c r="U2048" s="6">
        <f>IF(Table1[[#This Row],[Ngày tính CN]]="","",S2048+T2048)</f>
        <v>46008</v>
      </c>
      <c r="V2048" s="35">
        <f ca="1">IF(Table1[[#This Row],[Hạn thanh toán]]="","",IF((U2048-NOW())&lt;0,0,(U2048-NOW())))</f>
        <v>0</v>
      </c>
      <c r="W2048" s="35"/>
      <c r="X2048" s="35" t="str">
        <f t="shared" ca="1" si="502"/>
        <v/>
      </c>
      <c r="Y2048" s="2" t="str">
        <f t="shared" si="503"/>
        <v>Đã thanh toán</v>
      </c>
      <c r="Z2048" s="51">
        <f t="shared" si="472"/>
        <v>46008</v>
      </c>
      <c r="AA2048" s="51">
        <f t="shared" si="473"/>
        <v>46080</v>
      </c>
      <c r="AD2048" s="2" t="str">
        <f>VLOOKUP($A2048,MA_KH!$A:$Q,MA_KH!O$1,0)</f>
        <v>LOTTE</v>
      </c>
      <c r="AE2048" s="2" t="str">
        <f>VLOOKUP($A2048,MA_KH!$A:$Q,MA_KH!P$1,0)</f>
        <v>CÔNG TY CỔ PHẦN TRUNG TÂM THƯƠNG MẠI LOTTE VIỆT NAM</v>
      </c>
    </row>
    <row r="2049" spans="1:31" ht="25.5" hidden="1" customHeight="1" x14ac:dyDescent="0.2">
      <c r="A2049" s="30" t="s">
        <v>22016</v>
      </c>
      <c r="B2049" s="30" t="s">
        <v>4289</v>
      </c>
      <c r="C2049" s="37">
        <v>46009</v>
      </c>
      <c r="D2049" s="30" t="s">
        <v>19740</v>
      </c>
      <c r="E2049" s="37">
        <v>46009</v>
      </c>
      <c r="F2049" s="30">
        <v>84367</v>
      </c>
      <c r="G2049" s="30" t="s">
        <v>20206</v>
      </c>
      <c r="H2049" s="38">
        <v>1072050</v>
      </c>
      <c r="I2049" s="34">
        <v>0</v>
      </c>
      <c r="J2049" s="38">
        <v>85764</v>
      </c>
      <c r="K2049" s="38">
        <v>1157814</v>
      </c>
      <c r="L2049" s="7" t="s">
        <v>51</v>
      </c>
      <c r="M2049" s="6">
        <v>46063</v>
      </c>
      <c r="O2049" s="35">
        <f>IF(Table1[[#This Row],[Phân loại]]="Tồn đầu kỳ",Table1[[#This Row],[Tổng giá trị]],0)</f>
        <v>1157814</v>
      </c>
      <c r="P2049" s="7">
        <f>IF(Table1[[#This Row],[Số còn phải thu ĐK]]&lt;&gt;0,0,IF(Table1[[#This Row],[Phân loại]]="Bán hàng",Table1[[#This Row],[Tổng giá trị]],-Table1[[#This Row],[Tổng giá trị]]))</f>
        <v>0</v>
      </c>
      <c r="Q2049" s="35">
        <f t="shared" ref="Q2049:Q2050" si="504">IF(M2049&lt;&gt;"",IF(O2049&lt;&gt;0,O2049,P2049),0)</f>
        <v>1157814</v>
      </c>
      <c r="R2049" s="7">
        <f>Table1[[#This Row],[Số còn phải thu ĐK]]+Table1[[#This Row],[Giá Trị HD sau CK]]-Table1[[#This Row],[Số tiền đã thu]]</f>
        <v>0</v>
      </c>
      <c r="S2049" s="6">
        <f>IF(Table1[[#This Row],[Ngày hóa đơn]]&lt;&gt;"",Table1[[#This Row],[Ngày hóa đơn]],IF(Table1[[#This Row],[Ngày hạch toán]]&lt;&gt;"",Table1[[#This Row],[Ngày hạch toán]],""))</f>
        <v>46009</v>
      </c>
      <c r="T2049" s="7"/>
      <c r="U2049" s="6">
        <f>IF(Table1[[#This Row],[Ngày tính CN]]="","",S2049+T2049)</f>
        <v>46009</v>
      </c>
      <c r="V2049" s="35">
        <f ca="1">IF(Table1[[#This Row],[Hạn thanh toán]]="","",IF((U2049-NOW())&lt;0,0,(U2049-NOW())))</f>
        <v>0</v>
      </c>
      <c r="W2049" s="35"/>
      <c r="X2049" s="35" t="str">
        <f t="shared" ref="X2049:X2050" ca="1" si="505">IF(OR(U2049="",R2049=0),"",IF((U2049-NOW())&lt;0,-(U2049-NOW()),0))</f>
        <v/>
      </c>
      <c r="Y2049" s="2" t="str">
        <f t="shared" ref="Y2049:Y2050" si="506">IF(R2049=0,"Đã thanh toán",IF(X2049="","",IF(X2049&lt;=0,"Chưa đến hạn thanh toán",IF(X2049&lt;=30,"Nợ quá hạn 30 ngày",IF(X2049&lt;=60,"Nợ quá hạn từ 30 ngày đến 60 ngày",IF(X2049&lt;=90,"Nợ quá hạn từ 60 ngày đến 90 ngày",IF(X2049&lt;=120,"Nợ quá hạn từ 90 ngày đến 120 ngày","Nợ quá hạn hơn 120 ngày có khả năng mất thanh toán")))))))</f>
        <v>Đã thanh toán</v>
      </c>
      <c r="Z2049" s="51">
        <f t="shared" si="472"/>
        <v>46009</v>
      </c>
      <c r="AA2049" s="51">
        <f t="shared" si="473"/>
        <v>46063</v>
      </c>
      <c r="AD2049" s="2" t="str">
        <f>VLOOKUP($A2049,MA_KH!$A:$Q,MA_KH!O$1,0)</f>
        <v>LOTTE</v>
      </c>
      <c r="AE2049" s="2" t="str">
        <f>VLOOKUP($A2049,MA_KH!$A:$Q,MA_KH!P$1,0)</f>
        <v>CÔNG TY CỔ PHẦN TRUNG TÂM THƯƠNG MẠI LOTTE VIỆT NAM</v>
      </c>
    </row>
    <row r="2050" spans="1:31" ht="25.5" hidden="1" customHeight="1" x14ac:dyDescent="0.2">
      <c r="A2050" s="39" t="s">
        <v>22016</v>
      </c>
      <c r="B2050" s="39" t="s">
        <v>4289</v>
      </c>
      <c r="C2050" s="40">
        <v>46009</v>
      </c>
      <c r="D2050" s="39" t="s">
        <v>19739</v>
      </c>
      <c r="E2050" s="40">
        <v>46009</v>
      </c>
      <c r="F2050" s="39">
        <v>84368</v>
      </c>
      <c r="G2050" s="39" t="s">
        <v>20207</v>
      </c>
      <c r="H2050" s="41">
        <v>1012060</v>
      </c>
      <c r="I2050" s="42">
        <v>0</v>
      </c>
      <c r="J2050" s="41">
        <v>80965</v>
      </c>
      <c r="K2050" s="41">
        <v>1093025</v>
      </c>
      <c r="L2050" s="7" t="s">
        <v>51</v>
      </c>
      <c r="M2050" s="6">
        <v>46080</v>
      </c>
      <c r="O2050" s="35">
        <f>IF(Table1[[#This Row],[Phân loại]]="Tồn đầu kỳ",Table1[[#This Row],[Tổng giá trị]],0)</f>
        <v>1093025</v>
      </c>
      <c r="P2050" s="7">
        <f>IF(Table1[[#This Row],[Số còn phải thu ĐK]]&lt;&gt;0,0,IF(Table1[[#This Row],[Phân loại]]="Bán hàng",Table1[[#This Row],[Tổng giá trị]],-Table1[[#This Row],[Tổng giá trị]]))</f>
        <v>0</v>
      </c>
      <c r="Q2050" s="35">
        <f t="shared" si="504"/>
        <v>1093025</v>
      </c>
      <c r="R2050" s="7">
        <f>Table1[[#This Row],[Số còn phải thu ĐK]]+Table1[[#This Row],[Giá Trị HD sau CK]]-Table1[[#This Row],[Số tiền đã thu]]</f>
        <v>0</v>
      </c>
      <c r="S2050" s="6">
        <f>IF(Table1[[#This Row],[Ngày hóa đơn]]&lt;&gt;"",Table1[[#This Row],[Ngày hóa đơn]],IF(Table1[[#This Row],[Ngày hạch toán]]&lt;&gt;"",Table1[[#This Row],[Ngày hạch toán]],""))</f>
        <v>46009</v>
      </c>
      <c r="T2050" s="7"/>
      <c r="U2050" s="6">
        <f>IF(Table1[[#This Row],[Ngày tính CN]]="","",S2050+T2050)</f>
        <v>46009</v>
      </c>
      <c r="V2050" s="35">
        <f ca="1">IF(Table1[[#This Row],[Hạn thanh toán]]="","",IF((U2050-NOW())&lt;0,0,(U2050-NOW())))</f>
        <v>0</v>
      </c>
      <c r="W2050" s="35"/>
      <c r="X2050" s="35" t="str">
        <f t="shared" ca="1" si="505"/>
        <v/>
      </c>
      <c r="Y2050" s="2" t="str">
        <f t="shared" si="506"/>
        <v>Đã thanh toán</v>
      </c>
      <c r="Z2050" s="51">
        <f t="shared" si="472"/>
        <v>46009</v>
      </c>
      <c r="AA2050" s="51">
        <f t="shared" si="473"/>
        <v>46080</v>
      </c>
      <c r="AD2050" s="2" t="str">
        <f>VLOOKUP($A2050,MA_KH!$A:$Q,MA_KH!O$1,0)</f>
        <v>LOTTE</v>
      </c>
      <c r="AE2050" s="2" t="str">
        <f>VLOOKUP($A2050,MA_KH!$A:$Q,MA_KH!P$1,0)</f>
        <v>CÔNG TY CỔ PHẦN TRUNG TÂM THƯƠNG MẠI LOTTE VIỆT NAM</v>
      </c>
    </row>
    <row r="2051" spans="1:31" ht="25.5" hidden="1" customHeight="1" x14ac:dyDescent="0.2">
      <c r="A2051" s="30" t="s">
        <v>22013</v>
      </c>
      <c r="B2051" s="30" t="s">
        <v>4421</v>
      </c>
      <c r="C2051" s="37">
        <v>46010</v>
      </c>
      <c r="D2051" s="30" t="s">
        <v>19744</v>
      </c>
      <c r="E2051" s="37">
        <v>46010</v>
      </c>
      <c r="F2051" s="30">
        <v>85269</v>
      </c>
      <c r="G2051" s="30" t="s">
        <v>19745</v>
      </c>
      <c r="H2051" s="38">
        <v>1578080</v>
      </c>
      <c r="I2051" s="34">
        <v>0</v>
      </c>
      <c r="J2051" s="38">
        <v>126246</v>
      </c>
      <c r="K2051" s="38">
        <v>1704326</v>
      </c>
      <c r="L2051" s="7" t="s">
        <v>51</v>
      </c>
      <c r="M2051" s="6">
        <v>46063</v>
      </c>
      <c r="O2051" s="35">
        <f>IF(Table1[[#This Row],[Phân loại]]="Tồn đầu kỳ",Table1[[#This Row],[Tổng giá trị]],0)</f>
        <v>1704326</v>
      </c>
      <c r="P2051" s="7">
        <f>IF(Table1[[#This Row],[Số còn phải thu ĐK]]&lt;&gt;0,0,IF(Table1[[#This Row],[Phân loại]]="Bán hàng",Table1[[#This Row],[Tổng giá trị]],-Table1[[#This Row],[Tổng giá trị]]))</f>
        <v>0</v>
      </c>
      <c r="Q2051" s="35">
        <f t="shared" ref="Q2051:Q2054" si="507">IF(M2051&lt;&gt;"",IF(O2051&lt;&gt;0,O2051,P2051),0)</f>
        <v>1704326</v>
      </c>
      <c r="R2051" s="7">
        <f>Table1[[#This Row],[Số còn phải thu ĐK]]+Table1[[#This Row],[Giá Trị HD sau CK]]-Table1[[#This Row],[Số tiền đã thu]]</f>
        <v>0</v>
      </c>
      <c r="S2051" s="6">
        <f>IF(Table1[[#This Row],[Ngày hóa đơn]]&lt;&gt;"",Table1[[#This Row],[Ngày hóa đơn]],IF(Table1[[#This Row],[Ngày hạch toán]]&lt;&gt;"",Table1[[#This Row],[Ngày hạch toán]],""))</f>
        <v>46010</v>
      </c>
      <c r="T2051" s="7"/>
      <c r="U2051" s="6">
        <f>IF(Table1[[#This Row],[Ngày tính CN]]="","",S2051+T2051)</f>
        <v>46010</v>
      </c>
      <c r="V2051" s="35">
        <f ca="1">IF(Table1[[#This Row],[Hạn thanh toán]]="","",IF((U2051-NOW())&lt;0,0,(U2051-NOW())))</f>
        <v>0</v>
      </c>
      <c r="W2051" s="35"/>
      <c r="X2051" s="35" t="str">
        <f t="shared" ref="X2051:X2054" ca="1" si="508">IF(OR(U2051="",R2051=0),"",IF((U2051-NOW())&lt;0,-(U2051-NOW()),0))</f>
        <v/>
      </c>
      <c r="Y2051" s="2" t="str">
        <f t="shared" ref="Y2051:Y2054" si="509">IF(R2051=0,"Đã thanh toán",IF(X2051="","",IF(X2051&lt;=0,"Chưa đến hạn thanh toán",IF(X2051&lt;=30,"Nợ quá hạn 30 ngày",IF(X2051&lt;=60,"Nợ quá hạn từ 30 ngày đến 60 ngày",IF(X2051&lt;=90,"Nợ quá hạn từ 60 ngày đến 90 ngày",IF(X2051&lt;=120,"Nợ quá hạn từ 90 ngày đến 120 ngày","Nợ quá hạn hơn 120 ngày có khả năng mất thanh toán")))))))</f>
        <v>Đã thanh toán</v>
      </c>
      <c r="Z2051" s="51">
        <f t="shared" si="472"/>
        <v>46010</v>
      </c>
      <c r="AA2051" s="51">
        <f t="shared" si="473"/>
        <v>46063</v>
      </c>
      <c r="AD2051" s="2" t="str">
        <f>VLOOKUP($A2051,MA_KH!$A:$Q,MA_KH!O$1,0)</f>
        <v>LOTTE</v>
      </c>
      <c r="AE2051" s="2" t="str">
        <f>VLOOKUP($A2051,MA_KH!$A:$Q,MA_KH!P$1,0)</f>
        <v>CÔNG TY CỔ PHẦN TRUNG TÂM THƯƠNG MẠI LOTTE VIỆT NAM</v>
      </c>
    </row>
    <row r="2052" spans="1:31" ht="25.5" hidden="1" customHeight="1" x14ac:dyDescent="0.2">
      <c r="A2052" s="30" t="s">
        <v>22016</v>
      </c>
      <c r="B2052" s="30" t="s">
        <v>4289</v>
      </c>
      <c r="C2052" s="37">
        <v>46010</v>
      </c>
      <c r="D2052" s="30" t="s">
        <v>19743</v>
      </c>
      <c r="E2052" s="37">
        <v>46010</v>
      </c>
      <c r="F2052" s="30">
        <v>85288</v>
      </c>
      <c r="G2052" s="30" t="s">
        <v>20208</v>
      </c>
      <c r="H2052" s="38">
        <v>6113170</v>
      </c>
      <c r="I2052" s="34">
        <v>0</v>
      </c>
      <c r="J2052" s="38">
        <v>489054</v>
      </c>
      <c r="K2052" s="38">
        <v>6602224</v>
      </c>
      <c r="L2052" s="7" t="s">
        <v>51</v>
      </c>
      <c r="M2052" s="6">
        <v>46080</v>
      </c>
      <c r="O2052" s="35">
        <f>IF(Table1[[#This Row],[Phân loại]]="Tồn đầu kỳ",Table1[[#This Row],[Tổng giá trị]],0)</f>
        <v>6602224</v>
      </c>
      <c r="P2052" s="7">
        <f>IF(Table1[[#This Row],[Số còn phải thu ĐK]]&lt;&gt;0,0,IF(Table1[[#This Row],[Phân loại]]="Bán hàng",Table1[[#This Row],[Tổng giá trị]],-Table1[[#This Row],[Tổng giá trị]]))</f>
        <v>0</v>
      </c>
      <c r="Q2052" s="35">
        <f t="shared" si="507"/>
        <v>6602224</v>
      </c>
      <c r="R2052" s="7">
        <f>Table1[[#This Row],[Số còn phải thu ĐK]]+Table1[[#This Row],[Giá Trị HD sau CK]]-Table1[[#This Row],[Số tiền đã thu]]</f>
        <v>0</v>
      </c>
      <c r="S2052" s="6">
        <f>IF(Table1[[#This Row],[Ngày hóa đơn]]&lt;&gt;"",Table1[[#This Row],[Ngày hóa đơn]],IF(Table1[[#This Row],[Ngày hạch toán]]&lt;&gt;"",Table1[[#This Row],[Ngày hạch toán]],""))</f>
        <v>46010</v>
      </c>
      <c r="T2052" s="7"/>
      <c r="U2052" s="6">
        <f>IF(Table1[[#This Row],[Ngày tính CN]]="","",S2052+T2052)</f>
        <v>46010</v>
      </c>
      <c r="V2052" s="35">
        <f ca="1">IF(Table1[[#This Row],[Hạn thanh toán]]="","",IF((U2052-NOW())&lt;0,0,(U2052-NOW())))</f>
        <v>0</v>
      </c>
      <c r="W2052" s="35"/>
      <c r="X2052" s="35" t="str">
        <f t="shared" ca="1" si="508"/>
        <v/>
      </c>
      <c r="Y2052" s="2" t="str">
        <f t="shared" si="509"/>
        <v>Đã thanh toán</v>
      </c>
      <c r="Z2052" s="51">
        <f t="shared" ref="Z2052:Z2115" si="510">IF(S2052="","",S2052)</f>
        <v>46010</v>
      </c>
      <c r="AA2052" s="51">
        <f t="shared" ref="AA2052:AA2115" si="511">IF(M2052="","",M2052)</f>
        <v>46080</v>
      </c>
      <c r="AD2052" s="2" t="str">
        <f>VLOOKUP($A2052,MA_KH!$A:$Q,MA_KH!O$1,0)</f>
        <v>LOTTE</v>
      </c>
      <c r="AE2052" s="2" t="str">
        <f>VLOOKUP($A2052,MA_KH!$A:$Q,MA_KH!P$1,0)</f>
        <v>CÔNG TY CỔ PHẦN TRUNG TÂM THƯƠNG MẠI LOTTE VIỆT NAM</v>
      </c>
    </row>
    <row r="2053" spans="1:31" ht="25.5" hidden="1" customHeight="1" x14ac:dyDescent="0.2">
      <c r="A2053" s="30" t="s">
        <v>22016</v>
      </c>
      <c r="B2053" s="30" t="s">
        <v>4289</v>
      </c>
      <c r="C2053" s="37">
        <v>46010</v>
      </c>
      <c r="D2053" s="30" t="s">
        <v>19746</v>
      </c>
      <c r="E2053" s="37">
        <v>46010</v>
      </c>
      <c r="F2053" s="30">
        <v>85289</v>
      </c>
      <c r="G2053" s="30" t="s">
        <v>20209</v>
      </c>
      <c r="H2053" s="38">
        <v>1002470</v>
      </c>
      <c r="I2053" s="34">
        <v>0</v>
      </c>
      <c r="J2053" s="38">
        <v>80198</v>
      </c>
      <c r="K2053" s="38">
        <v>1082668</v>
      </c>
      <c r="L2053" s="7" t="s">
        <v>51</v>
      </c>
      <c r="M2053" s="6">
        <v>46080</v>
      </c>
      <c r="O2053" s="35">
        <f>IF(Table1[[#This Row],[Phân loại]]="Tồn đầu kỳ",Table1[[#This Row],[Tổng giá trị]],0)</f>
        <v>1082668</v>
      </c>
      <c r="P2053" s="7">
        <f>IF(Table1[[#This Row],[Số còn phải thu ĐK]]&lt;&gt;0,0,IF(Table1[[#This Row],[Phân loại]]="Bán hàng",Table1[[#This Row],[Tổng giá trị]],-Table1[[#This Row],[Tổng giá trị]]))</f>
        <v>0</v>
      </c>
      <c r="Q2053" s="35">
        <f t="shared" si="507"/>
        <v>1082668</v>
      </c>
      <c r="R2053" s="7">
        <f>Table1[[#This Row],[Số còn phải thu ĐK]]+Table1[[#This Row],[Giá Trị HD sau CK]]-Table1[[#This Row],[Số tiền đã thu]]</f>
        <v>0</v>
      </c>
      <c r="S2053" s="6">
        <f>IF(Table1[[#This Row],[Ngày hóa đơn]]&lt;&gt;"",Table1[[#This Row],[Ngày hóa đơn]],IF(Table1[[#This Row],[Ngày hạch toán]]&lt;&gt;"",Table1[[#This Row],[Ngày hạch toán]],""))</f>
        <v>46010</v>
      </c>
      <c r="T2053" s="7"/>
      <c r="U2053" s="6">
        <f>IF(Table1[[#This Row],[Ngày tính CN]]="","",S2053+T2053)</f>
        <v>46010</v>
      </c>
      <c r="V2053" s="35">
        <f ca="1">IF(Table1[[#This Row],[Hạn thanh toán]]="","",IF((U2053-NOW())&lt;0,0,(U2053-NOW())))</f>
        <v>0</v>
      </c>
      <c r="W2053" s="35"/>
      <c r="X2053" s="35" t="str">
        <f t="shared" ca="1" si="508"/>
        <v/>
      </c>
      <c r="Y2053" s="2" t="str">
        <f t="shared" si="509"/>
        <v>Đã thanh toán</v>
      </c>
      <c r="Z2053" s="51">
        <f t="shared" si="510"/>
        <v>46010</v>
      </c>
      <c r="AA2053" s="51">
        <f t="shared" si="511"/>
        <v>46080</v>
      </c>
      <c r="AD2053" s="2" t="str">
        <f>VLOOKUP($A2053,MA_KH!$A:$Q,MA_KH!O$1,0)</f>
        <v>LOTTE</v>
      </c>
      <c r="AE2053" s="2" t="str">
        <f>VLOOKUP($A2053,MA_KH!$A:$Q,MA_KH!P$1,0)</f>
        <v>CÔNG TY CỔ PHẦN TRUNG TÂM THƯƠNG MẠI LOTTE VIỆT NAM</v>
      </c>
    </row>
    <row r="2054" spans="1:31" ht="25.5" hidden="1" customHeight="1" x14ac:dyDescent="0.2">
      <c r="A2054" s="39" t="s">
        <v>22014</v>
      </c>
      <c r="B2054" s="39" t="s">
        <v>4178</v>
      </c>
      <c r="C2054" s="40">
        <v>46010</v>
      </c>
      <c r="D2054" s="39" t="s">
        <v>19741</v>
      </c>
      <c r="E2054" s="40">
        <v>46010</v>
      </c>
      <c r="F2054" s="39">
        <v>85291</v>
      </c>
      <c r="G2054" s="39" t="s">
        <v>19742</v>
      </c>
      <c r="H2054" s="41">
        <v>1012060</v>
      </c>
      <c r="I2054" s="42">
        <v>0</v>
      </c>
      <c r="J2054" s="41">
        <v>80965</v>
      </c>
      <c r="K2054" s="41">
        <v>1093025</v>
      </c>
      <c r="L2054" s="7" t="s">
        <v>51</v>
      </c>
      <c r="M2054" s="6">
        <v>46080</v>
      </c>
      <c r="O2054" s="35">
        <f>IF(Table1[[#This Row],[Phân loại]]="Tồn đầu kỳ",Table1[[#This Row],[Tổng giá trị]],0)</f>
        <v>1093025</v>
      </c>
      <c r="P2054" s="7">
        <f>IF(Table1[[#This Row],[Số còn phải thu ĐK]]&lt;&gt;0,0,IF(Table1[[#This Row],[Phân loại]]="Bán hàng",Table1[[#This Row],[Tổng giá trị]],-Table1[[#This Row],[Tổng giá trị]]))</f>
        <v>0</v>
      </c>
      <c r="Q2054" s="35">
        <f t="shared" si="507"/>
        <v>1093025</v>
      </c>
      <c r="R2054" s="7">
        <f>Table1[[#This Row],[Số còn phải thu ĐK]]+Table1[[#This Row],[Giá Trị HD sau CK]]-Table1[[#This Row],[Số tiền đã thu]]</f>
        <v>0</v>
      </c>
      <c r="S2054" s="6">
        <f>IF(Table1[[#This Row],[Ngày hóa đơn]]&lt;&gt;"",Table1[[#This Row],[Ngày hóa đơn]],IF(Table1[[#This Row],[Ngày hạch toán]]&lt;&gt;"",Table1[[#This Row],[Ngày hạch toán]],""))</f>
        <v>46010</v>
      </c>
      <c r="T2054" s="7"/>
      <c r="U2054" s="6">
        <f>IF(Table1[[#This Row],[Ngày tính CN]]="","",S2054+T2054)</f>
        <v>46010</v>
      </c>
      <c r="V2054" s="35">
        <f ca="1">IF(Table1[[#This Row],[Hạn thanh toán]]="","",IF((U2054-NOW())&lt;0,0,(U2054-NOW())))</f>
        <v>0</v>
      </c>
      <c r="W2054" s="35"/>
      <c r="X2054" s="35" t="str">
        <f t="shared" ca="1" si="508"/>
        <v/>
      </c>
      <c r="Y2054" s="2" t="str">
        <f t="shared" si="509"/>
        <v>Đã thanh toán</v>
      </c>
      <c r="Z2054" s="51">
        <f t="shared" si="510"/>
        <v>46010</v>
      </c>
      <c r="AA2054" s="51">
        <f t="shared" si="511"/>
        <v>46080</v>
      </c>
      <c r="AD2054" s="2" t="str">
        <f>VLOOKUP($A2054,MA_KH!$A:$Q,MA_KH!O$1,0)</f>
        <v>LOTTE</v>
      </c>
      <c r="AE2054" s="2" t="str">
        <f>VLOOKUP($A2054,MA_KH!$A:$Q,MA_KH!P$1,0)</f>
        <v>CÔNG TY CỔ PHẦN TRUNG TÂM THƯƠNG MẠI LOTTE VIỆT NAM</v>
      </c>
    </row>
    <row r="2055" spans="1:31" ht="25.5" hidden="1" customHeight="1" x14ac:dyDescent="0.2">
      <c r="A2055" s="30" t="s">
        <v>22022</v>
      </c>
      <c r="B2055" s="30" t="s">
        <v>4019</v>
      </c>
      <c r="C2055" s="37">
        <v>46011</v>
      </c>
      <c r="D2055" s="30" t="s">
        <v>19893</v>
      </c>
      <c r="E2055" s="37">
        <v>46011</v>
      </c>
      <c r="F2055" s="30">
        <v>85747</v>
      </c>
      <c r="G2055" s="30" t="s">
        <v>19894</v>
      </c>
      <c r="H2055" s="38">
        <v>6072360</v>
      </c>
      <c r="I2055" s="34">
        <v>0</v>
      </c>
      <c r="J2055" s="38">
        <v>485789</v>
      </c>
      <c r="K2055" s="38">
        <v>6558149</v>
      </c>
      <c r="L2055" s="7" t="s">
        <v>51</v>
      </c>
      <c r="M2055" s="6">
        <v>46063</v>
      </c>
      <c r="O2055" s="35">
        <f>IF(Table1[[#This Row],[Phân loại]]="Tồn đầu kỳ",Table1[[#This Row],[Tổng giá trị]],0)</f>
        <v>6558149</v>
      </c>
      <c r="P2055" s="7">
        <f>IF(Table1[[#This Row],[Số còn phải thu ĐK]]&lt;&gt;0,0,IF(Table1[[#This Row],[Phân loại]]="Bán hàng",Table1[[#This Row],[Tổng giá trị]],-Table1[[#This Row],[Tổng giá trị]]))</f>
        <v>0</v>
      </c>
      <c r="Q2055" s="35">
        <f t="shared" ref="Q2055:Q2056" si="512">IF(M2055&lt;&gt;"",IF(O2055&lt;&gt;0,O2055,P2055),0)</f>
        <v>6558149</v>
      </c>
      <c r="R2055" s="7">
        <f>Table1[[#This Row],[Số còn phải thu ĐK]]+Table1[[#This Row],[Giá Trị HD sau CK]]-Table1[[#This Row],[Số tiền đã thu]]</f>
        <v>0</v>
      </c>
      <c r="S2055" s="6">
        <f>IF(Table1[[#This Row],[Ngày hóa đơn]]&lt;&gt;"",Table1[[#This Row],[Ngày hóa đơn]],IF(Table1[[#This Row],[Ngày hạch toán]]&lt;&gt;"",Table1[[#This Row],[Ngày hạch toán]],""))</f>
        <v>46011</v>
      </c>
      <c r="T2055" s="7"/>
      <c r="U2055" s="6">
        <f>IF(Table1[[#This Row],[Ngày tính CN]]="","",S2055+T2055)</f>
        <v>46011</v>
      </c>
      <c r="V2055" s="35">
        <f ca="1">IF(Table1[[#This Row],[Hạn thanh toán]]="","",IF((U2055-NOW())&lt;0,0,(U2055-NOW())))</f>
        <v>0</v>
      </c>
      <c r="W2055" s="35"/>
      <c r="X2055" s="35" t="str">
        <f t="shared" ref="X2055:X2056" ca="1" si="513">IF(OR(U2055="",R2055=0),"",IF((U2055-NOW())&lt;0,-(U2055-NOW()),0))</f>
        <v/>
      </c>
      <c r="Y2055" s="2" t="str">
        <f t="shared" ref="Y2055:Y2056" si="514">IF(R2055=0,"Đã thanh toán",IF(X2055="","",IF(X2055&lt;=0,"Chưa đến hạn thanh toán",IF(X2055&lt;=30,"Nợ quá hạn 30 ngày",IF(X2055&lt;=60,"Nợ quá hạn từ 30 ngày đến 60 ngày",IF(X2055&lt;=90,"Nợ quá hạn từ 60 ngày đến 90 ngày",IF(X2055&lt;=120,"Nợ quá hạn từ 90 ngày đến 120 ngày","Nợ quá hạn hơn 120 ngày có khả năng mất thanh toán")))))))</f>
        <v>Đã thanh toán</v>
      </c>
      <c r="Z2055" s="51">
        <f t="shared" si="510"/>
        <v>46011</v>
      </c>
      <c r="AA2055" s="51">
        <f t="shared" si="511"/>
        <v>46063</v>
      </c>
      <c r="AD2055" s="2" t="str">
        <f>VLOOKUP($A2055,MA_KH!$A:$Q,MA_KH!O$1,0)</f>
        <v>LOTTE</v>
      </c>
      <c r="AE2055" s="2" t="str">
        <f>VLOOKUP($A2055,MA_KH!$A:$Q,MA_KH!P$1,0)</f>
        <v>CÔNG TY CỔ PHẦN TRUNG TÂM THƯƠNG MẠI LOTTE VIỆT NAM</v>
      </c>
    </row>
    <row r="2056" spans="1:31" ht="25.5" hidden="1" customHeight="1" x14ac:dyDescent="0.2">
      <c r="A2056" s="39" t="s">
        <v>22012</v>
      </c>
      <c r="B2056" s="39" t="s">
        <v>4423</v>
      </c>
      <c r="C2056" s="40">
        <v>46011</v>
      </c>
      <c r="D2056" s="39" t="s">
        <v>19891</v>
      </c>
      <c r="E2056" s="40">
        <v>46011</v>
      </c>
      <c r="F2056" s="39">
        <v>85748</v>
      </c>
      <c r="G2056" s="39" t="s">
        <v>19892</v>
      </c>
      <c r="H2056" s="41">
        <v>1012060</v>
      </c>
      <c r="I2056" s="42">
        <v>0</v>
      </c>
      <c r="J2056" s="41">
        <v>80965</v>
      </c>
      <c r="K2056" s="41">
        <v>1093025</v>
      </c>
      <c r="L2056" s="7" t="s">
        <v>51</v>
      </c>
      <c r="M2056" s="6">
        <v>46063</v>
      </c>
      <c r="O2056" s="35">
        <f>IF(Table1[[#This Row],[Phân loại]]="Tồn đầu kỳ",Table1[[#This Row],[Tổng giá trị]],0)</f>
        <v>1093025</v>
      </c>
      <c r="P2056" s="7">
        <f>IF(Table1[[#This Row],[Số còn phải thu ĐK]]&lt;&gt;0,0,IF(Table1[[#This Row],[Phân loại]]="Bán hàng",Table1[[#This Row],[Tổng giá trị]],-Table1[[#This Row],[Tổng giá trị]]))</f>
        <v>0</v>
      </c>
      <c r="Q2056" s="35">
        <f t="shared" si="512"/>
        <v>1093025</v>
      </c>
      <c r="R2056" s="7">
        <f>Table1[[#This Row],[Số còn phải thu ĐK]]+Table1[[#This Row],[Giá Trị HD sau CK]]-Table1[[#This Row],[Số tiền đã thu]]</f>
        <v>0</v>
      </c>
      <c r="S2056" s="6">
        <f>IF(Table1[[#This Row],[Ngày hóa đơn]]&lt;&gt;"",Table1[[#This Row],[Ngày hóa đơn]],IF(Table1[[#This Row],[Ngày hạch toán]]&lt;&gt;"",Table1[[#This Row],[Ngày hạch toán]],""))</f>
        <v>46011</v>
      </c>
      <c r="T2056" s="7"/>
      <c r="U2056" s="6">
        <f>IF(Table1[[#This Row],[Ngày tính CN]]="","",S2056+T2056)</f>
        <v>46011</v>
      </c>
      <c r="V2056" s="35">
        <f ca="1">IF(Table1[[#This Row],[Hạn thanh toán]]="","",IF((U2056-NOW())&lt;0,0,(U2056-NOW())))</f>
        <v>0</v>
      </c>
      <c r="W2056" s="35"/>
      <c r="X2056" s="35" t="str">
        <f t="shared" ca="1" si="513"/>
        <v/>
      </c>
      <c r="Y2056" s="2" t="str">
        <f t="shared" si="514"/>
        <v>Đã thanh toán</v>
      </c>
      <c r="Z2056" s="51">
        <f t="shared" si="510"/>
        <v>46011</v>
      </c>
      <c r="AA2056" s="51">
        <f t="shared" si="511"/>
        <v>46063</v>
      </c>
      <c r="AD2056" s="2" t="str">
        <f>VLOOKUP($A2056,MA_KH!$A:$Q,MA_KH!O$1,0)</f>
        <v>LOTTE</v>
      </c>
      <c r="AE2056" s="2" t="str">
        <f>VLOOKUP($A2056,MA_KH!$A:$Q,MA_KH!P$1,0)</f>
        <v>CÔNG TY CỔ PHẦN TRUNG TÂM THƯƠNG MẠI LOTTE VIỆT NAM</v>
      </c>
    </row>
    <row r="2057" spans="1:31" ht="25.5" hidden="1" customHeight="1" x14ac:dyDescent="0.2">
      <c r="A2057" s="39" t="s">
        <v>22020</v>
      </c>
      <c r="B2057" s="39" t="s">
        <v>4103</v>
      </c>
      <c r="C2057" s="40">
        <v>46013</v>
      </c>
      <c r="D2057" s="39" t="s">
        <v>19897</v>
      </c>
      <c r="E2057" s="40">
        <v>46013</v>
      </c>
      <c r="F2057" s="39">
        <v>85928</v>
      </c>
      <c r="G2057" s="39" t="s">
        <v>19898</v>
      </c>
      <c r="H2057" s="41">
        <v>2004940</v>
      </c>
      <c r="I2057" s="42">
        <v>0</v>
      </c>
      <c r="J2057" s="41">
        <v>160395</v>
      </c>
      <c r="K2057" s="41">
        <v>2165335</v>
      </c>
      <c r="L2057" s="7" t="s">
        <v>51</v>
      </c>
      <c r="M2057" s="6">
        <v>46063</v>
      </c>
      <c r="O2057" s="35">
        <f>IF(Table1[[#This Row],[Phân loại]]="Tồn đầu kỳ",Table1[[#This Row],[Tổng giá trị]],0)</f>
        <v>2165335</v>
      </c>
      <c r="P2057" s="7">
        <f>IF(Table1[[#This Row],[Số còn phải thu ĐK]]&lt;&gt;0,0,IF(Table1[[#This Row],[Phân loại]]="Bán hàng",Table1[[#This Row],[Tổng giá trị]],-Table1[[#This Row],[Tổng giá trị]]))</f>
        <v>0</v>
      </c>
      <c r="Q2057" s="35">
        <f>IF(M2057&lt;&gt;"",IF(O2057&lt;&gt;0,O2057,P2057),0)</f>
        <v>2165335</v>
      </c>
      <c r="R2057" s="7">
        <f>Table1[[#This Row],[Số còn phải thu ĐK]]+Table1[[#This Row],[Giá Trị HD sau CK]]-Table1[[#This Row],[Số tiền đã thu]]</f>
        <v>0</v>
      </c>
      <c r="S2057" s="6">
        <f>IF(Table1[[#This Row],[Ngày hóa đơn]]&lt;&gt;"",Table1[[#This Row],[Ngày hóa đơn]],IF(Table1[[#This Row],[Ngày hạch toán]]&lt;&gt;"",Table1[[#This Row],[Ngày hạch toán]],""))</f>
        <v>46013</v>
      </c>
      <c r="T2057" s="7"/>
      <c r="U2057" s="6">
        <f>IF(Table1[[#This Row],[Ngày tính CN]]="","",S2057+T2057)</f>
        <v>46013</v>
      </c>
      <c r="V2057" s="35">
        <f ca="1">IF(Table1[[#This Row],[Hạn thanh toán]]="","",IF((U2057-NOW())&lt;0,0,(U2057-NOW())))</f>
        <v>0</v>
      </c>
      <c r="W2057" s="35"/>
      <c r="X2057" s="35" t="str">
        <f ca="1">IF(OR(U2057="",R2057=0),"",IF((U2057-NOW())&lt;0,-(U2057-NOW()),0))</f>
        <v/>
      </c>
      <c r="Y2057" s="2" t="str">
        <f>IF(R2057=0,"Đã thanh toán",IF(X2057="","",IF(X2057&lt;=0,"Chưa đến hạn thanh toán",IF(X2057&lt;=30,"Nợ quá hạn 30 ngày",IF(X2057&lt;=60,"Nợ quá hạn từ 30 ngày đến 60 ngày",IF(X2057&lt;=90,"Nợ quá hạn từ 60 ngày đến 90 ngày",IF(X2057&lt;=120,"Nợ quá hạn từ 90 ngày đến 120 ngày","Nợ quá hạn hơn 120 ngày có khả năng mất thanh toán")))))))</f>
        <v>Đã thanh toán</v>
      </c>
      <c r="Z2057" s="51">
        <f t="shared" si="510"/>
        <v>46013</v>
      </c>
      <c r="AA2057" s="51">
        <f t="shared" si="511"/>
        <v>46063</v>
      </c>
      <c r="AD2057" s="2" t="str">
        <f>VLOOKUP($A2057,MA_KH!$A:$Q,MA_KH!O$1,0)</f>
        <v>LOTTE</v>
      </c>
      <c r="AE2057" s="2" t="str">
        <f>VLOOKUP($A2057,MA_KH!$A:$Q,MA_KH!P$1,0)</f>
        <v>CÔNG TY CỔ PHẦN TRUNG TÂM THƯƠNG MẠI LOTTE VIỆT NAM</v>
      </c>
    </row>
    <row r="2058" spans="1:31" ht="25.5" hidden="1" customHeight="1" x14ac:dyDescent="0.2">
      <c r="A2058" s="39" t="s">
        <v>22018</v>
      </c>
      <c r="B2058" s="39" t="s">
        <v>4227</v>
      </c>
      <c r="C2058" s="40">
        <v>46013</v>
      </c>
      <c r="D2058" s="39" t="s">
        <v>19895</v>
      </c>
      <c r="E2058" s="40">
        <v>46013</v>
      </c>
      <c r="F2058" s="39">
        <v>85940</v>
      </c>
      <c r="G2058" s="39" t="s">
        <v>19896</v>
      </c>
      <c r="H2058" s="41">
        <v>1478505</v>
      </c>
      <c r="I2058" s="42">
        <v>0</v>
      </c>
      <c r="J2058" s="41">
        <v>118280</v>
      </c>
      <c r="K2058" s="41">
        <v>1596785</v>
      </c>
      <c r="L2058" s="7" t="s">
        <v>51</v>
      </c>
      <c r="M2058" s="6">
        <v>46063</v>
      </c>
      <c r="O2058" s="35">
        <f>IF(Table1[[#This Row],[Phân loại]]="Tồn đầu kỳ",Table1[[#This Row],[Tổng giá trị]],0)</f>
        <v>1596785</v>
      </c>
      <c r="P2058" s="7">
        <f>IF(Table1[[#This Row],[Số còn phải thu ĐK]]&lt;&gt;0,0,IF(Table1[[#This Row],[Phân loại]]="Bán hàng",Table1[[#This Row],[Tổng giá trị]],-Table1[[#This Row],[Tổng giá trị]]))</f>
        <v>0</v>
      </c>
      <c r="Q2058" s="35">
        <f>IF(M2058&lt;&gt;"",IF(O2058&lt;&gt;0,O2058,P2058),0)</f>
        <v>1596785</v>
      </c>
      <c r="R2058" s="7">
        <f>Table1[[#This Row],[Số còn phải thu ĐK]]+Table1[[#This Row],[Giá Trị HD sau CK]]-Table1[[#This Row],[Số tiền đã thu]]</f>
        <v>0</v>
      </c>
      <c r="S2058" s="6">
        <f>IF(Table1[[#This Row],[Ngày hóa đơn]]&lt;&gt;"",Table1[[#This Row],[Ngày hóa đơn]],IF(Table1[[#This Row],[Ngày hạch toán]]&lt;&gt;"",Table1[[#This Row],[Ngày hạch toán]],""))</f>
        <v>46013</v>
      </c>
      <c r="T2058" s="7"/>
      <c r="U2058" s="6">
        <f>IF(Table1[[#This Row],[Ngày tính CN]]="","",S2058+T2058)</f>
        <v>46013</v>
      </c>
      <c r="V2058" s="35">
        <f ca="1">IF(Table1[[#This Row],[Hạn thanh toán]]="","",IF((U2058-NOW())&lt;0,0,(U2058-NOW())))</f>
        <v>0</v>
      </c>
      <c r="W2058" s="35"/>
      <c r="X2058" s="35" t="str">
        <f ca="1">IF(OR(U2058="",R2058=0),"",IF((U2058-NOW())&lt;0,-(U2058-NOW()),0))</f>
        <v/>
      </c>
      <c r="Y2058" s="2" t="str">
        <f>IF(R2058=0,"Đã thanh toán",IF(X2058="","",IF(X2058&lt;=0,"Chưa đến hạn thanh toán",IF(X2058&lt;=30,"Nợ quá hạn 30 ngày",IF(X2058&lt;=60,"Nợ quá hạn từ 30 ngày đến 60 ngày",IF(X2058&lt;=90,"Nợ quá hạn từ 60 ngày đến 90 ngày",IF(X2058&lt;=120,"Nợ quá hạn từ 90 ngày đến 120 ngày","Nợ quá hạn hơn 120 ngày có khả năng mất thanh toán")))))))</f>
        <v>Đã thanh toán</v>
      </c>
      <c r="Z2058" s="51">
        <f t="shared" si="510"/>
        <v>46013</v>
      </c>
      <c r="AA2058" s="51">
        <f t="shared" si="511"/>
        <v>46063</v>
      </c>
      <c r="AD2058" s="2" t="str">
        <f>VLOOKUP($A2058,MA_KH!$A:$Q,MA_KH!O$1,0)</f>
        <v>LOTTE</v>
      </c>
      <c r="AE2058" s="2" t="str">
        <f>VLOOKUP($A2058,MA_KH!$A:$Q,MA_KH!P$1,0)</f>
        <v>CÔNG TY CỔ PHẦN TRUNG TÂM THƯƠNG MẠI LOTTE VIỆT NAM</v>
      </c>
    </row>
    <row r="2059" spans="1:31" ht="25.5" hidden="1" customHeight="1" x14ac:dyDescent="0.2">
      <c r="A2059" s="39" t="s">
        <v>22014</v>
      </c>
      <c r="B2059" s="39" t="s">
        <v>4178</v>
      </c>
      <c r="C2059" s="40">
        <v>46014</v>
      </c>
      <c r="D2059" s="39" t="s">
        <v>19899</v>
      </c>
      <c r="E2059" s="40">
        <v>46014</v>
      </c>
      <c r="F2059" s="39">
        <v>86040</v>
      </c>
      <c r="G2059" s="39" t="s">
        <v>19900</v>
      </c>
      <c r="H2059" s="41">
        <v>4029060</v>
      </c>
      <c r="I2059" s="42">
        <v>0</v>
      </c>
      <c r="J2059" s="41">
        <v>322325</v>
      </c>
      <c r="K2059" s="41">
        <v>4351385</v>
      </c>
      <c r="L2059" s="7" t="s">
        <v>51</v>
      </c>
      <c r="M2059" s="6">
        <v>46080</v>
      </c>
      <c r="O2059" s="35">
        <f>IF(Table1[[#This Row],[Phân loại]]="Tồn đầu kỳ",Table1[[#This Row],[Tổng giá trị]],0)</f>
        <v>4351385</v>
      </c>
      <c r="P2059" s="7">
        <f>IF(Table1[[#This Row],[Số còn phải thu ĐK]]&lt;&gt;0,0,IF(Table1[[#This Row],[Phân loại]]="Bán hàng",Table1[[#This Row],[Tổng giá trị]],-Table1[[#This Row],[Tổng giá trị]]))</f>
        <v>0</v>
      </c>
      <c r="Q2059" s="35">
        <f>IF(M2059&lt;&gt;"",IF(O2059&lt;&gt;0,O2059,P2059),0)</f>
        <v>4351385</v>
      </c>
      <c r="R2059" s="7">
        <f>Table1[[#This Row],[Số còn phải thu ĐK]]+Table1[[#This Row],[Giá Trị HD sau CK]]-Table1[[#This Row],[Số tiền đã thu]]</f>
        <v>0</v>
      </c>
      <c r="S2059" s="6">
        <f>IF(Table1[[#This Row],[Ngày hóa đơn]]&lt;&gt;"",Table1[[#This Row],[Ngày hóa đơn]],IF(Table1[[#This Row],[Ngày hạch toán]]&lt;&gt;"",Table1[[#This Row],[Ngày hạch toán]],""))</f>
        <v>46014</v>
      </c>
      <c r="T2059" s="7"/>
      <c r="U2059" s="6">
        <f>IF(Table1[[#This Row],[Ngày tính CN]]="","",S2059+T2059)</f>
        <v>46014</v>
      </c>
      <c r="V2059" s="35">
        <f ca="1">IF(Table1[[#This Row],[Hạn thanh toán]]="","",IF((U2059-NOW())&lt;0,0,(U2059-NOW())))</f>
        <v>0</v>
      </c>
      <c r="W2059" s="35"/>
      <c r="X2059" s="35" t="str">
        <f ca="1">IF(OR(U2059="",R2059=0),"",IF((U2059-NOW())&lt;0,-(U2059-NOW()),0))</f>
        <v/>
      </c>
      <c r="Y2059" s="2" t="str">
        <f>IF(R2059=0,"Đã thanh toán",IF(X2059="","",IF(X2059&lt;=0,"Chưa đến hạn thanh toán",IF(X2059&lt;=30,"Nợ quá hạn 30 ngày",IF(X2059&lt;=60,"Nợ quá hạn từ 30 ngày đến 60 ngày",IF(X2059&lt;=90,"Nợ quá hạn từ 60 ngày đến 90 ngày",IF(X2059&lt;=120,"Nợ quá hạn từ 90 ngày đến 120 ngày","Nợ quá hạn hơn 120 ngày có khả năng mất thanh toán")))))))</f>
        <v>Đã thanh toán</v>
      </c>
      <c r="Z2059" s="51">
        <f t="shared" si="510"/>
        <v>46014</v>
      </c>
      <c r="AA2059" s="51">
        <f t="shared" si="511"/>
        <v>46080</v>
      </c>
      <c r="AD2059" s="2" t="str">
        <f>VLOOKUP($A2059,MA_KH!$A:$Q,MA_KH!O$1,0)</f>
        <v>LOTTE</v>
      </c>
      <c r="AE2059" s="2" t="str">
        <f>VLOOKUP($A2059,MA_KH!$A:$Q,MA_KH!P$1,0)</f>
        <v>CÔNG TY CỔ PHẦN TRUNG TÂM THƯƠNG MẠI LOTTE VIỆT NAM</v>
      </c>
    </row>
    <row r="2060" spans="1:31" ht="25.5" hidden="1" customHeight="1" x14ac:dyDescent="0.2">
      <c r="A2060" s="30" t="s">
        <v>22020</v>
      </c>
      <c r="B2060" s="30" t="s">
        <v>4103</v>
      </c>
      <c r="C2060" s="37">
        <v>46016</v>
      </c>
      <c r="D2060" s="30" t="s">
        <v>19901</v>
      </c>
      <c r="E2060" s="37">
        <v>46016</v>
      </c>
      <c r="F2060" s="30">
        <v>87248</v>
      </c>
      <c r="G2060" s="30" t="s">
        <v>19902</v>
      </c>
      <c r="H2060" s="38">
        <v>1508500</v>
      </c>
      <c r="I2060" s="34">
        <v>0</v>
      </c>
      <c r="J2060" s="38">
        <v>120680</v>
      </c>
      <c r="K2060" s="38">
        <v>1629180</v>
      </c>
      <c r="L2060" s="7" t="s">
        <v>51</v>
      </c>
      <c r="M2060" s="6">
        <v>46063</v>
      </c>
      <c r="O2060" s="35">
        <f>IF(Table1[[#This Row],[Phân loại]]="Tồn đầu kỳ",Table1[[#This Row],[Tổng giá trị]],0)</f>
        <v>1629180</v>
      </c>
      <c r="P2060" s="7">
        <f>IF(Table1[[#This Row],[Số còn phải thu ĐK]]&lt;&gt;0,0,IF(Table1[[#This Row],[Phân loại]]="Bán hàng",Table1[[#This Row],[Tổng giá trị]],-Table1[[#This Row],[Tổng giá trị]]))</f>
        <v>0</v>
      </c>
      <c r="Q2060" s="35">
        <f t="shared" ref="Q2060:Q2061" si="515">IF(M2060&lt;&gt;"",IF(O2060&lt;&gt;0,O2060,P2060),0)</f>
        <v>1629180</v>
      </c>
      <c r="R2060" s="7">
        <f>Table1[[#This Row],[Số còn phải thu ĐK]]+Table1[[#This Row],[Giá Trị HD sau CK]]-Table1[[#This Row],[Số tiền đã thu]]</f>
        <v>0</v>
      </c>
      <c r="S2060" s="6">
        <f>IF(Table1[[#This Row],[Ngày hóa đơn]]&lt;&gt;"",Table1[[#This Row],[Ngày hóa đơn]],IF(Table1[[#This Row],[Ngày hạch toán]]&lt;&gt;"",Table1[[#This Row],[Ngày hạch toán]],""))</f>
        <v>46016</v>
      </c>
      <c r="T2060" s="7"/>
      <c r="U2060" s="6">
        <f>IF(Table1[[#This Row],[Ngày tính CN]]="","",S2060+T2060)</f>
        <v>46016</v>
      </c>
      <c r="V2060" s="35">
        <f ca="1">IF(Table1[[#This Row],[Hạn thanh toán]]="","",IF((U2060-NOW())&lt;0,0,(U2060-NOW())))</f>
        <v>0</v>
      </c>
      <c r="W2060" s="35"/>
      <c r="X2060" s="35" t="str">
        <f t="shared" ref="X2060:X2061" ca="1" si="516">IF(OR(U2060="",R2060=0),"",IF((U2060-NOW())&lt;0,-(U2060-NOW()),0))</f>
        <v/>
      </c>
      <c r="Y2060" s="2" t="str">
        <f t="shared" ref="Y2060:Y2061" si="517">IF(R2060=0,"Đã thanh toán",IF(X2060="","",IF(X2060&lt;=0,"Chưa đến hạn thanh toán",IF(X2060&lt;=30,"Nợ quá hạn 30 ngày",IF(X2060&lt;=60,"Nợ quá hạn từ 30 ngày đến 60 ngày",IF(X2060&lt;=90,"Nợ quá hạn từ 60 ngày đến 90 ngày",IF(X2060&lt;=120,"Nợ quá hạn từ 90 ngày đến 120 ngày","Nợ quá hạn hơn 120 ngày có khả năng mất thanh toán")))))))</f>
        <v>Đã thanh toán</v>
      </c>
      <c r="Z2060" s="51">
        <f t="shared" si="510"/>
        <v>46016</v>
      </c>
      <c r="AA2060" s="51">
        <f t="shared" si="511"/>
        <v>46063</v>
      </c>
      <c r="AD2060" s="2" t="str">
        <f>VLOOKUP($A2060,MA_KH!$A:$Q,MA_KH!O$1,0)</f>
        <v>LOTTE</v>
      </c>
      <c r="AE2060" s="2" t="str">
        <f>VLOOKUP($A2060,MA_KH!$A:$Q,MA_KH!P$1,0)</f>
        <v>CÔNG TY CỔ PHẦN TRUNG TÂM THƯƠNG MẠI LOTTE VIỆT NAM</v>
      </c>
    </row>
    <row r="2061" spans="1:31" ht="25.5" hidden="1" customHeight="1" x14ac:dyDescent="0.2">
      <c r="A2061" s="39" t="s">
        <v>22020</v>
      </c>
      <c r="B2061" s="39" t="s">
        <v>4103</v>
      </c>
      <c r="C2061" s="40">
        <v>46016</v>
      </c>
      <c r="D2061" s="39" t="s">
        <v>19905</v>
      </c>
      <c r="E2061" s="40">
        <v>46016</v>
      </c>
      <c r="F2061" s="39">
        <v>87253</v>
      </c>
      <c r="G2061" s="39" t="s">
        <v>19906</v>
      </c>
      <c r="H2061" s="41">
        <v>1478505</v>
      </c>
      <c r="I2061" s="42">
        <v>0</v>
      </c>
      <c r="J2061" s="41">
        <v>118280</v>
      </c>
      <c r="K2061" s="41">
        <v>1596785</v>
      </c>
      <c r="L2061" s="7" t="s">
        <v>51</v>
      </c>
      <c r="M2061" s="6">
        <v>46063</v>
      </c>
      <c r="O2061" s="35">
        <f>IF(Table1[[#This Row],[Phân loại]]="Tồn đầu kỳ",Table1[[#This Row],[Tổng giá trị]],0)</f>
        <v>1596785</v>
      </c>
      <c r="P2061" s="7">
        <f>IF(Table1[[#This Row],[Số còn phải thu ĐK]]&lt;&gt;0,0,IF(Table1[[#This Row],[Phân loại]]="Bán hàng",Table1[[#This Row],[Tổng giá trị]],-Table1[[#This Row],[Tổng giá trị]]))</f>
        <v>0</v>
      </c>
      <c r="Q2061" s="35">
        <f t="shared" si="515"/>
        <v>1596785</v>
      </c>
      <c r="R2061" s="7">
        <f>Table1[[#This Row],[Số còn phải thu ĐK]]+Table1[[#This Row],[Giá Trị HD sau CK]]-Table1[[#This Row],[Số tiền đã thu]]</f>
        <v>0</v>
      </c>
      <c r="S2061" s="6">
        <f>IF(Table1[[#This Row],[Ngày hóa đơn]]&lt;&gt;"",Table1[[#This Row],[Ngày hóa đơn]],IF(Table1[[#This Row],[Ngày hạch toán]]&lt;&gt;"",Table1[[#This Row],[Ngày hạch toán]],""))</f>
        <v>46016</v>
      </c>
      <c r="T2061" s="7"/>
      <c r="U2061" s="6">
        <f>IF(Table1[[#This Row],[Ngày tính CN]]="","",S2061+T2061)</f>
        <v>46016</v>
      </c>
      <c r="V2061" s="35">
        <f ca="1">IF(Table1[[#This Row],[Hạn thanh toán]]="","",IF((U2061-NOW())&lt;0,0,(U2061-NOW())))</f>
        <v>0</v>
      </c>
      <c r="W2061" s="35"/>
      <c r="X2061" s="35" t="str">
        <f t="shared" ca="1" si="516"/>
        <v/>
      </c>
      <c r="Y2061" s="2" t="str">
        <f t="shared" si="517"/>
        <v>Đã thanh toán</v>
      </c>
      <c r="Z2061" s="51">
        <f t="shared" si="510"/>
        <v>46016</v>
      </c>
      <c r="AA2061" s="51">
        <f t="shared" si="511"/>
        <v>46063</v>
      </c>
      <c r="AD2061" s="2" t="str">
        <f>VLOOKUP($A2061,MA_KH!$A:$Q,MA_KH!O$1,0)</f>
        <v>LOTTE</v>
      </c>
      <c r="AE2061" s="2" t="str">
        <f>VLOOKUP($A2061,MA_KH!$A:$Q,MA_KH!P$1,0)</f>
        <v>CÔNG TY CỔ PHẦN TRUNG TÂM THƯƠNG MẠI LOTTE VIỆT NAM</v>
      </c>
    </row>
    <row r="2062" spans="1:31" ht="25.5" hidden="1" customHeight="1" x14ac:dyDescent="0.2">
      <c r="A2062" s="30" t="s">
        <v>22022</v>
      </c>
      <c r="B2062" s="30" t="s">
        <v>4019</v>
      </c>
      <c r="C2062" s="37">
        <v>46016</v>
      </c>
      <c r="D2062" s="30" t="s">
        <v>19915</v>
      </c>
      <c r="E2062" s="37">
        <v>46016</v>
      </c>
      <c r="F2062" s="30">
        <v>86206</v>
      </c>
      <c r="G2062" s="30" t="s">
        <v>19916</v>
      </c>
      <c r="H2062" s="38">
        <v>6072360</v>
      </c>
      <c r="I2062" s="34">
        <v>0</v>
      </c>
      <c r="J2062" s="38">
        <v>485789</v>
      </c>
      <c r="K2062" s="38">
        <v>6558149</v>
      </c>
      <c r="L2062" s="7" t="s">
        <v>51</v>
      </c>
      <c r="M2062" s="6">
        <v>46080</v>
      </c>
      <c r="O2062" s="35">
        <f>IF(Table1[[#This Row],[Phân loại]]="Tồn đầu kỳ",Table1[[#This Row],[Tổng giá trị]],0)</f>
        <v>6558149</v>
      </c>
      <c r="P2062" s="7">
        <f>IF(Table1[[#This Row],[Số còn phải thu ĐK]]&lt;&gt;0,0,IF(Table1[[#This Row],[Phân loại]]="Bán hàng",Table1[[#This Row],[Tổng giá trị]],-Table1[[#This Row],[Tổng giá trị]]))</f>
        <v>0</v>
      </c>
      <c r="Q2062" s="35">
        <f t="shared" ref="Q2062:Q2064" si="518">IF(M2062&lt;&gt;"",IF(O2062&lt;&gt;0,O2062,P2062),0)</f>
        <v>6558149</v>
      </c>
      <c r="R2062" s="7">
        <f>Table1[[#This Row],[Số còn phải thu ĐK]]+Table1[[#This Row],[Giá Trị HD sau CK]]-Table1[[#This Row],[Số tiền đã thu]]</f>
        <v>0</v>
      </c>
      <c r="S2062" s="6">
        <f>IF(Table1[[#This Row],[Ngày hóa đơn]]&lt;&gt;"",Table1[[#This Row],[Ngày hóa đơn]],IF(Table1[[#This Row],[Ngày hạch toán]]&lt;&gt;"",Table1[[#This Row],[Ngày hạch toán]],""))</f>
        <v>46016</v>
      </c>
      <c r="T2062" s="7"/>
      <c r="U2062" s="6">
        <f>IF(Table1[[#This Row],[Ngày tính CN]]="","",S2062+T2062)</f>
        <v>46016</v>
      </c>
      <c r="V2062" s="35">
        <f ca="1">IF(Table1[[#This Row],[Hạn thanh toán]]="","",IF((U2062-NOW())&lt;0,0,(U2062-NOW())))</f>
        <v>0</v>
      </c>
      <c r="W2062" s="35"/>
      <c r="X2062" s="35" t="str">
        <f t="shared" ref="X2062:X2064" ca="1" si="519">IF(OR(U2062="",R2062=0),"",IF((U2062-NOW())&lt;0,-(U2062-NOW()),0))</f>
        <v/>
      </c>
      <c r="Y2062" s="2" t="str">
        <f t="shared" ref="Y2062:Y2064" si="520">IF(R2062=0,"Đã thanh toán",IF(X2062="","",IF(X2062&lt;=0,"Chưa đến hạn thanh toán",IF(X2062&lt;=30,"Nợ quá hạn 30 ngày",IF(X2062&lt;=60,"Nợ quá hạn từ 30 ngày đến 60 ngày",IF(X2062&lt;=90,"Nợ quá hạn từ 60 ngày đến 90 ngày",IF(X2062&lt;=120,"Nợ quá hạn từ 90 ngày đến 120 ngày","Nợ quá hạn hơn 120 ngày có khả năng mất thanh toán")))))))</f>
        <v>Đã thanh toán</v>
      </c>
      <c r="Z2062" s="51">
        <f t="shared" si="510"/>
        <v>46016</v>
      </c>
      <c r="AA2062" s="51">
        <f t="shared" si="511"/>
        <v>46080</v>
      </c>
      <c r="AD2062" s="2" t="str">
        <f>VLOOKUP($A2062,MA_KH!$A:$Q,MA_KH!O$1,0)</f>
        <v>LOTTE</v>
      </c>
      <c r="AE2062" s="2" t="str">
        <f>VLOOKUP($A2062,MA_KH!$A:$Q,MA_KH!P$1,0)</f>
        <v>CÔNG TY CỔ PHẦN TRUNG TÂM THƯƠNG MẠI LOTTE VIỆT NAM</v>
      </c>
    </row>
    <row r="2063" spans="1:31" ht="25.5" hidden="1" customHeight="1" x14ac:dyDescent="0.2">
      <c r="A2063" s="30" t="s">
        <v>22010</v>
      </c>
      <c r="B2063" s="30" t="s">
        <v>4279</v>
      </c>
      <c r="C2063" s="37">
        <v>46016</v>
      </c>
      <c r="D2063" s="30" t="s">
        <v>19903</v>
      </c>
      <c r="E2063" s="37">
        <v>46016</v>
      </c>
      <c r="F2063" s="30">
        <v>86207</v>
      </c>
      <c r="G2063" s="30" t="s">
        <v>19904</v>
      </c>
      <c r="H2063" s="38">
        <v>2917425</v>
      </c>
      <c r="I2063" s="34">
        <v>0</v>
      </c>
      <c r="J2063" s="38">
        <v>233394</v>
      </c>
      <c r="K2063" s="38">
        <v>3150819</v>
      </c>
      <c r="L2063" s="7" t="s">
        <v>51</v>
      </c>
      <c r="M2063" s="6">
        <v>46063</v>
      </c>
      <c r="O2063" s="35">
        <f>IF(Table1[[#This Row],[Phân loại]]="Tồn đầu kỳ",Table1[[#This Row],[Tổng giá trị]],0)</f>
        <v>3150819</v>
      </c>
      <c r="P2063" s="7">
        <f>IF(Table1[[#This Row],[Số còn phải thu ĐK]]&lt;&gt;0,0,IF(Table1[[#This Row],[Phân loại]]="Bán hàng",Table1[[#This Row],[Tổng giá trị]],-Table1[[#This Row],[Tổng giá trị]]))</f>
        <v>0</v>
      </c>
      <c r="Q2063" s="35">
        <f t="shared" si="518"/>
        <v>3150819</v>
      </c>
      <c r="R2063" s="7">
        <f>Table1[[#This Row],[Số còn phải thu ĐK]]+Table1[[#This Row],[Giá Trị HD sau CK]]-Table1[[#This Row],[Số tiền đã thu]]</f>
        <v>0</v>
      </c>
      <c r="S2063" s="6">
        <f>IF(Table1[[#This Row],[Ngày hóa đơn]]&lt;&gt;"",Table1[[#This Row],[Ngày hóa đơn]],IF(Table1[[#This Row],[Ngày hạch toán]]&lt;&gt;"",Table1[[#This Row],[Ngày hạch toán]],""))</f>
        <v>46016</v>
      </c>
      <c r="T2063" s="7"/>
      <c r="U2063" s="6">
        <f>IF(Table1[[#This Row],[Ngày tính CN]]="","",S2063+T2063)</f>
        <v>46016</v>
      </c>
      <c r="V2063" s="35">
        <f ca="1">IF(Table1[[#This Row],[Hạn thanh toán]]="","",IF((U2063-NOW())&lt;0,0,(U2063-NOW())))</f>
        <v>0</v>
      </c>
      <c r="W2063" s="35"/>
      <c r="X2063" s="35" t="str">
        <f t="shared" ca="1" si="519"/>
        <v/>
      </c>
      <c r="Y2063" s="2" t="str">
        <f t="shared" si="520"/>
        <v>Đã thanh toán</v>
      </c>
      <c r="Z2063" s="51">
        <f t="shared" si="510"/>
        <v>46016</v>
      </c>
      <c r="AA2063" s="51">
        <f t="shared" si="511"/>
        <v>46063</v>
      </c>
      <c r="AD2063" s="2" t="str">
        <f>VLOOKUP($A2063,MA_KH!$A:$Q,MA_KH!O$1,0)</f>
        <v>LOTTE</v>
      </c>
      <c r="AE2063" s="2" t="str">
        <f>VLOOKUP($A2063,MA_KH!$A:$Q,MA_KH!P$1,0)</f>
        <v>CÔNG TY CỔ PHẦN TRUNG TÂM THƯƠNG MẠI LOTTE VIỆT NAM</v>
      </c>
    </row>
    <row r="2064" spans="1:31" ht="25.5" hidden="1" customHeight="1" x14ac:dyDescent="0.2">
      <c r="A2064" s="39" t="s">
        <v>22012</v>
      </c>
      <c r="B2064" s="39" t="s">
        <v>4423</v>
      </c>
      <c r="C2064" s="40">
        <v>46016</v>
      </c>
      <c r="D2064" s="39" t="s">
        <v>19909</v>
      </c>
      <c r="E2064" s="40">
        <v>46016</v>
      </c>
      <c r="F2064" s="39">
        <v>86208</v>
      </c>
      <c r="G2064" s="39" t="s">
        <v>19910</v>
      </c>
      <c r="H2064" s="41">
        <v>2144100</v>
      </c>
      <c r="I2064" s="42">
        <v>0</v>
      </c>
      <c r="J2064" s="41">
        <v>171528</v>
      </c>
      <c r="K2064" s="41">
        <v>2315628</v>
      </c>
      <c r="L2064" s="7" t="s">
        <v>51</v>
      </c>
      <c r="M2064" s="6">
        <v>46063</v>
      </c>
      <c r="O2064" s="35">
        <f>IF(Table1[[#This Row],[Phân loại]]="Tồn đầu kỳ",Table1[[#This Row],[Tổng giá trị]],0)</f>
        <v>2315628</v>
      </c>
      <c r="P2064" s="7">
        <f>IF(Table1[[#This Row],[Số còn phải thu ĐK]]&lt;&gt;0,0,IF(Table1[[#This Row],[Phân loại]]="Bán hàng",Table1[[#This Row],[Tổng giá trị]],-Table1[[#This Row],[Tổng giá trị]]))</f>
        <v>0</v>
      </c>
      <c r="Q2064" s="35">
        <f t="shared" si="518"/>
        <v>2315628</v>
      </c>
      <c r="R2064" s="7">
        <f>Table1[[#This Row],[Số còn phải thu ĐK]]+Table1[[#This Row],[Giá Trị HD sau CK]]-Table1[[#This Row],[Số tiền đã thu]]</f>
        <v>0</v>
      </c>
      <c r="S2064" s="6">
        <f>IF(Table1[[#This Row],[Ngày hóa đơn]]&lt;&gt;"",Table1[[#This Row],[Ngày hóa đơn]],IF(Table1[[#This Row],[Ngày hạch toán]]&lt;&gt;"",Table1[[#This Row],[Ngày hạch toán]],""))</f>
        <v>46016</v>
      </c>
      <c r="T2064" s="7"/>
      <c r="U2064" s="6">
        <f>IF(Table1[[#This Row],[Ngày tính CN]]="","",S2064+T2064)</f>
        <v>46016</v>
      </c>
      <c r="V2064" s="35">
        <f ca="1">IF(Table1[[#This Row],[Hạn thanh toán]]="","",IF((U2064-NOW())&lt;0,0,(U2064-NOW())))</f>
        <v>0</v>
      </c>
      <c r="W2064" s="35"/>
      <c r="X2064" s="35" t="str">
        <f t="shared" ca="1" si="519"/>
        <v/>
      </c>
      <c r="Y2064" s="2" t="str">
        <f t="shared" si="520"/>
        <v>Đã thanh toán</v>
      </c>
      <c r="Z2064" s="51">
        <f t="shared" si="510"/>
        <v>46016</v>
      </c>
      <c r="AA2064" s="51">
        <f t="shared" si="511"/>
        <v>46063</v>
      </c>
      <c r="AD2064" s="2" t="str">
        <f>VLOOKUP($A2064,MA_KH!$A:$Q,MA_KH!O$1,0)</f>
        <v>LOTTE</v>
      </c>
      <c r="AE2064" s="2" t="str">
        <f>VLOOKUP($A2064,MA_KH!$A:$Q,MA_KH!P$1,0)</f>
        <v>CÔNG TY CỔ PHẦN TRUNG TÂM THƯƠNG MẠI LOTTE VIỆT NAM</v>
      </c>
    </row>
    <row r="2065" spans="1:31" ht="25.5" hidden="1" customHeight="1" x14ac:dyDescent="0.2">
      <c r="A2065" s="30" t="s">
        <v>22016</v>
      </c>
      <c r="B2065" s="30" t="s">
        <v>4289</v>
      </c>
      <c r="C2065" s="37">
        <v>46016</v>
      </c>
      <c r="D2065" s="30" t="s">
        <v>19912</v>
      </c>
      <c r="E2065" s="37">
        <v>46016</v>
      </c>
      <c r="F2065" s="30">
        <v>87031</v>
      </c>
      <c r="G2065" s="30" t="s">
        <v>20210</v>
      </c>
      <c r="H2065" s="38">
        <v>3096170</v>
      </c>
      <c r="I2065" s="34">
        <v>0</v>
      </c>
      <c r="J2065" s="38">
        <v>247694</v>
      </c>
      <c r="K2065" s="38">
        <v>3343864</v>
      </c>
      <c r="L2065" s="7" t="s">
        <v>51</v>
      </c>
      <c r="M2065" s="6">
        <v>46080</v>
      </c>
      <c r="O2065" s="35">
        <f>IF(Table1[[#This Row],[Phân loại]]="Tồn đầu kỳ",Table1[[#This Row],[Tổng giá trị]],0)</f>
        <v>3343864</v>
      </c>
      <c r="P2065" s="7">
        <f>IF(Table1[[#This Row],[Số còn phải thu ĐK]]&lt;&gt;0,0,IF(Table1[[#This Row],[Phân loại]]="Bán hàng",Table1[[#This Row],[Tổng giá trị]],-Table1[[#This Row],[Tổng giá trị]]))</f>
        <v>0</v>
      </c>
      <c r="Q2065" s="35">
        <f t="shared" ref="Q2065:Q2066" si="521">IF(M2065&lt;&gt;"",IF(O2065&lt;&gt;0,O2065,P2065),0)</f>
        <v>3343864</v>
      </c>
      <c r="R2065" s="7">
        <f>Table1[[#This Row],[Số còn phải thu ĐK]]+Table1[[#This Row],[Giá Trị HD sau CK]]-Table1[[#This Row],[Số tiền đã thu]]</f>
        <v>0</v>
      </c>
      <c r="S2065" s="6">
        <f>IF(Table1[[#This Row],[Ngày hóa đơn]]&lt;&gt;"",Table1[[#This Row],[Ngày hóa đơn]],IF(Table1[[#This Row],[Ngày hạch toán]]&lt;&gt;"",Table1[[#This Row],[Ngày hạch toán]],""))</f>
        <v>46016</v>
      </c>
      <c r="T2065" s="7"/>
      <c r="U2065" s="6">
        <f>IF(Table1[[#This Row],[Ngày tính CN]]="","",S2065+T2065)</f>
        <v>46016</v>
      </c>
      <c r="V2065" s="35">
        <f ca="1">IF(Table1[[#This Row],[Hạn thanh toán]]="","",IF((U2065-NOW())&lt;0,0,(U2065-NOW())))</f>
        <v>0</v>
      </c>
      <c r="W2065" s="35"/>
      <c r="X2065" s="35" t="str">
        <f t="shared" ref="X2065:X2066" ca="1" si="522">IF(OR(U2065="",R2065=0),"",IF((U2065-NOW())&lt;0,-(U2065-NOW()),0))</f>
        <v/>
      </c>
      <c r="Y2065" s="2" t="str">
        <f t="shared" ref="Y2065:Y2066" si="523">IF(R2065=0,"Đã thanh toán",IF(X2065="","",IF(X2065&lt;=0,"Chưa đến hạn thanh toán",IF(X2065&lt;=30,"Nợ quá hạn 30 ngày",IF(X2065&lt;=60,"Nợ quá hạn từ 30 ngày đến 60 ngày",IF(X2065&lt;=90,"Nợ quá hạn từ 60 ngày đến 90 ngày",IF(X2065&lt;=120,"Nợ quá hạn từ 90 ngày đến 120 ngày","Nợ quá hạn hơn 120 ngày có khả năng mất thanh toán")))))))</f>
        <v>Đã thanh toán</v>
      </c>
      <c r="Z2065" s="51">
        <f t="shared" si="510"/>
        <v>46016</v>
      </c>
      <c r="AA2065" s="51">
        <f t="shared" si="511"/>
        <v>46080</v>
      </c>
      <c r="AD2065" s="2" t="str">
        <f>VLOOKUP($A2065,MA_KH!$A:$Q,MA_KH!O$1,0)</f>
        <v>LOTTE</v>
      </c>
      <c r="AE2065" s="2" t="str">
        <f>VLOOKUP($A2065,MA_KH!$A:$Q,MA_KH!P$1,0)</f>
        <v>CÔNG TY CỔ PHẦN TRUNG TÂM THƯƠNG MẠI LOTTE VIỆT NAM</v>
      </c>
    </row>
    <row r="2066" spans="1:31" ht="25.5" hidden="1" customHeight="1" x14ac:dyDescent="0.2">
      <c r="A2066" s="39" t="s">
        <v>22016</v>
      </c>
      <c r="B2066" s="39" t="s">
        <v>4289</v>
      </c>
      <c r="C2066" s="40">
        <v>46016</v>
      </c>
      <c r="D2066" s="39" t="s">
        <v>19911</v>
      </c>
      <c r="E2066" s="40">
        <v>46016</v>
      </c>
      <c r="F2066" s="39">
        <v>87042</v>
      </c>
      <c r="G2066" s="39" t="s">
        <v>20211</v>
      </c>
      <c r="H2066" s="41">
        <v>1012060</v>
      </c>
      <c r="I2066" s="42">
        <v>0</v>
      </c>
      <c r="J2066" s="41">
        <v>80965</v>
      </c>
      <c r="K2066" s="41">
        <v>1093025</v>
      </c>
      <c r="L2066" s="7" t="s">
        <v>51</v>
      </c>
      <c r="M2066" s="6">
        <v>46080</v>
      </c>
      <c r="O2066" s="35">
        <f>IF(Table1[[#This Row],[Phân loại]]="Tồn đầu kỳ",Table1[[#This Row],[Tổng giá trị]],0)</f>
        <v>1093025</v>
      </c>
      <c r="P2066" s="7">
        <f>IF(Table1[[#This Row],[Số còn phải thu ĐK]]&lt;&gt;0,0,IF(Table1[[#This Row],[Phân loại]]="Bán hàng",Table1[[#This Row],[Tổng giá trị]],-Table1[[#This Row],[Tổng giá trị]]))</f>
        <v>0</v>
      </c>
      <c r="Q2066" s="35">
        <f t="shared" si="521"/>
        <v>1093025</v>
      </c>
      <c r="R2066" s="7">
        <f>Table1[[#This Row],[Số còn phải thu ĐK]]+Table1[[#This Row],[Giá Trị HD sau CK]]-Table1[[#This Row],[Số tiền đã thu]]</f>
        <v>0</v>
      </c>
      <c r="S2066" s="6">
        <f>IF(Table1[[#This Row],[Ngày hóa đơn]]&lt;&gt;"",Table1[[#This Row],[Ngày hóa đơn]],IF(Table1[[#This Row],[Ngày hạch toán]]&lt;&gt;"",Table1[[#This Row],[Ngày hạch toán]],""))</f>
        <v>46016</v>
      </c>
      <c r="T2066" s="7"/>
      <c r="U2066" s="6">
        <f>IF(Table1[[#This Row],[Ngày tính CN]]="","",S2066+T2066)</f>
        <v>46016</v>
      </c>
      <c r="V2066" s="35">
        <f ca="1">IF(Table1[[#This Row],[Hạn thanh toán]]="","",IF((U2066-NOW())&lt;0,0,(U2066-NOW())))</f>
        <v>0</v>
      </c>
      <c r="W2066" s="35"/>
      <c r="X2066" s="35" t="str">
        <f t="shared" ca="1" si="522"/>
        <v/>
      </c>
      <c r="Y2066" s="2" t="str">
        <f t="shared" si="523"/>
        <v>Đã thanh toán</v>
      </c>
      <c r="Z2066" s="51">
        <f t="shared" si="510"/>
        <v>46016</v>
      </c>
      <c r="AA2066" s="51">
        <f t="shared" si="511"/>
        <v>46080</v>
      </c>
      <c r="AD2066" s="2" t="str">
        <f>VLOOKUP($A2066,MA_KH!$A:$Q,MA_KH!O$1,0)</f>
        <v>LOTTE</v>
      </c>
      <c r="AE2066" s="2" t="str">
        <f>VLOOKUP($A2066,MA_KH!$A:$Q,MA_KH!P$1,0)</f>
        <v>CÔNG TY CỔ PHẦN TRUNG TÂM THƯƠNG MẠI LOTTE VIỆT NAM</v>
      </c>
    </row>
    <row r="2067" spans="1:31" ht="25.5" hidden="1" customHeight="1" x14ac:dyDescent="0.2">
      <c r="A2067" s="30" t="s">
        <v>22009</v>
      </c>
      <c r="B2067" s="30" t="s">
        <v>4283</v>
      </c>
      <c r="C2067" s="37">
        <v>46016</v>
      </c>
      <c r="D2067" s="30" t="s">
        <v>19913</v>
      </c>
      <c r="E2067" s="37">
        <v>46016</v>
      </c>
      <c r="F2067" s="30">
        <v>86474</v>
      </c>
      <c r="G2067" s="30" t="s">
        <v>19914</v>
      </c>
      <c r="H2067" s="38">
        <v>972475</v>
      </c>
      <c r="I2067" s="34">
        <v>0</v>
      </c>
      <c r="J2067" s="38">
        <v>77798</v>
      </c>
      <c r="K2067" s="38">
        <v>1050273</v>
      </c>
      <c r="L2067" s="7" t="s">
        <v>51</v>
      </c>
      <c r="M2067" s="6">
        <v>46080</v>
      </c>
      <c r="O2067" s="35">
        <f>IF(Table1[[#This Row],[Phân loại]]="Tồn đầu kỳ",Table1[[#This Row],[Tổng giá trị]],0)</f>
        <v>1050273</v>
      </c>
      <c r="P2067" s="7">
        <f>IF(Table1[[#This Row],[Số còn phải thu ĐK]]&lt;&gt;0,0,IF(Table1[[#This Row],[Phân loại]]="Bán hàng",Table1[[#This Row],[Tổng giá trị]],-Table1[[#This Row],[Tổng giá trị]]))</f>
        <v>0</v>
      </c>
      <c r="Q2067" s="35">
        <f t="shared" ref="Q2067:Q2068" si="524">IF(M2067&lt;&gt;"",IF(O2067&lt;&gt;0,O2067,P2067),0)</f>
        <v>1050273</v>
      </c>
      <c r="R2067" s="7">
        <f>Table1[[#This Row],[Số còn phải thu ĐK]]+Table1[[#This Row],[Giá Trị HD sau CK]]-Table1[[#This Row],[Số tiền đã thu]]</f>
        <v>0</v>
      </c>
      <c r="S2067" s="6">
        <f>IF(Table1[[#This Row],[Ngày hóa đơn]]&lt;&gt;"",Table1[[#This Row],[Ngày hóa đơn]],IF(Table1[[#This Row],[Ngày hạch toán]]&lt;&gt;"",Table1[[#This Row],[Ngày hạch toán]],""))</f>
        <v>46016</v>
      </c>
      <c r="T2067" s="7"/>
      <c r="U2067" s="6">
        <f>IF(Table1[[#This Row],[Ngày tính CN]]="","",S2067+T2067)</f>
        <v>46016</v>
      </c>
      <c r="V2067" s="35">
        <f ca="1">IF(Table1[[#This Row],[Hạn thanh toán]]="","",IF((U2067-NOW())&lt;0,0,(U2067-NOW())))</f>
        <v>0</v>
      </c>
      <c r="W2067" s="35"/>
      <c r="X2067" s="35" t="str">
        <f t="shared" ref="X2067:X2068" ca="1" si="525">IF(OR(U2067="",R2067=0),"",IF((U2067-NOW())&lt;0,-(U2067-NOW()),0))</f>
        <v/>
      </c>
      <c r="Y2067" s="2" t="str">
        <f t="shared" ref="Y2067:Y2068" si="526">IF(R2067=0,"Đã thanh toán",IF(X2067="","",IF(X2067&lt;=0,"Chưa đến hạn thanh toán",IF(X2067&lt;=30,"Nợ quá hạn 30 ngày",IF(X2067&lt;=60,"Nợ quá hạn từ 30 ngày đến 60 ngày",IF(X2067&lt;=90,"Nợ quá hạn từ 60 ngày đến 90 ngày",IF(X2067&lt;=120,"Nợ quá hạn từ 90 ngày đến 120 ngày","Nợ quá hạn hơn 120 ngày có khả năng mất thanh toán")))))))</f>
        <v>Đã thanh toán</v>
      </c>
      <c r="Z2067" s="51">
        <f t="shared" si="510"/>
        <v>46016</v>
      </c>
      <c r="AA2067" s="51">
        <f t="shared" si="511"/>
        <v>46080</v>
      </c>
      <c r="AD2067" s="2" t="str">
        <f>VLOOKUP($A2067,MA_KH!$A:$Q,MA_KH!O$1,0)</f>
        <v>LOTTE</v>
      </c>
      <c r="AE2067" s="2" t="str">
        <f>VLOOKUP($A2067,MA_KH!$A:$Q,MA_KH!P$1,0)</f>
        <v>CÔNG TY CỔ PHẦN TRUNG TÂM THƯƠNG MẠI LOTTE VIỆT NAM</v>
      </c>
    </row>
    <row r="2068" spans="1:31" ht="25.5" hidden="1" customHeight="1" x14ac:dyDescent="0.2">
      <c r="A2068" s="39" t="s">
        <v>22009</v>
      </c>
      <c r="B2068" s="39" t="s">
        <v>4283</v>
      </c>
      <c r="C2068" s="40">
        <v>46016</v>
      </c>
      <c r="D2068" s="39" t="s">
        <v>19907</v>
      </c>
      <c r="E2068" s="40">
        <v>46016</v>
      </c>
      <c r="F2068" s="39">
        <v>86475</v>
      </c>
      <c r="G2068" s="39" t="s">
        <v>19908</v>
      </c>
      <c r="H2068" s="41">
        <v>1072050</v>
      </c>
      <c r="I2068" s="42">
        <v>0</v>
      </c>
      <c r="J2068" s="41">
        <v>85764</v>
      </c>
      <c r="K2068" s="41">
        <v>1157814</v>
      </c>
      <c r="L2068" s="7" t="s">
        <v>51</v>
      </c>
      <c r="M2068" s="6">
        <v>46063</v>
      </c>
      <c r="O2068" s="35">
        <f>IF(Table1[[#This Row],[Phân loại]]="Tồn đầu kỳ",Table1[[#This Row],[Tổng giá trị]],0)</f>
        <v>1157814</v>
      </c>
      <c r="P2068" s="7">
        <f>IF(Table1[[#This Row],[Số còn phải thu ĐK]]&lt;&gt;0,0,IF(Table1[[#This Row],[Phân loại]]="Bán hàng",Table1[[#This Row],[Tổng giá trị]],-Table1[[#This Row],[Tổng giá trị]]))</f>
        <v>0</v>
      </c>
      <c r="Q2068" s="35">
        <f t="shared" si="524"/>
        <v>1157814</v>
      </c>
      <c r="R2068" s="7">
        <f>Table1[[#This Row],[Số còn phải thu ĐK]]+Table1[[#This Row],[Giá Trị HD sau CK]]-Table1[[#This Row],[Số tiền đã thu]]</f>
        <v>0</v>
      </c>
      <c r="S2068" s="6">
        <f>IF(Table1[[#This Row],[Ngày hóa đơn]]&lt;&gt;"",Table1[[#This Row],[Ngày hóa đơn]],IF(Table1[[#This Row],[Ngày hạch toán]]&lt;&gt;"",Table1[[#This Row],[Ngày hạch toán]],""))</f>
        <v>46016</v>
      </c>
      <c r="T2068" s="7"/>
      <c r="U2068" s="6">
        <f>IF(Table1[[#This Row],[Ngày tính CN]]="","",S2068+T2068)</f>
        <v>46016</v>
      </c>
      <c r="V2068" s="35">
        <f ca="1">IF(Table1[[#This Row],[Hạn thanh toán]]="","",IF((U2068-NOW())&lt;0,0,(U2068-NOW())))</f>
        <v>0</v>
      </c>
      <c r="W2068" s="35"/>
      <c r="X2068" s="35" t="str">
        <f t="shared" ca="1" si="525"/>
        <v/>
      </c>
      <c r="Y2068" s="2" t="str">
        <f t="shared" si="526"/>
        <v>Đã thanh toán</v>
      </c>
      <c r="Z2068" s="51">
        <f t="shared" si="510"/>
        <v>46016</v>
      </c>
      <c r="AA2068" s="51">
        <f t="shared" si="511"/>
        <v>46063</v>
      </c>
      <c r="AD2068" s="2" t="str">
        <f>VLOOKUP($A2068,MA_KH!$A:$Q,MA_KH!O$1,0)</f>
        <v>LOTTE</v>
      </c>
      <c r="AE2068" s="2" t="str">
        <f>VLOOKUP($A2068,MA_KH!$A:$Q,MA_KH!P$1,0)</f>
        <v>CÔNG TY CỔ PHẦN TRUNG TÂM THƯƠNG MẠI LOTTE VIỆT NAM</v>
      </c>
    </row>
    <row r="2069" spans="1:31" ht="25.5" hidden="1" customHeight="1" x14ac:dyDescent="0.2">
      <c r="A2069" s="30" t="s">
        <v>22016</v>
      </c>
      <c r="B2069" s="30" t="s">
        <v>4289</v>
      </c>
      <c r="C2069" s="37">
        <v>46017</v>
      </c>
      <c r="D2069" s="30" t="s">
        <v>19920</v>
      </c>
      <c r="E2069" s="37">
        <v>46017</v>
      </c>
      <c r="F2069" s="30">
        <v>87412</v>
      </c>
      <c r="G2069" s="30" t="s">
        <v>20212</v>
      </c>
      <c r="H2069" s="38">
        <v>1072050</v>
      </c>
      <c r="I2069" s="34">
        <v>0</v>
      </c>
      <c r="J2069" s="38">
        <v>85764</v>
      </c>
      <c r="K2069" s="38">
        <v>1157814</v>
      </c>
      <c r="L2069" s="7" t="s">
        <v>51</v>
      </c>
      <c r="M2069" s="6">
        <v>46063</v>
      </c>
      <c r="O2069" s="35">
        <f>IF(Table1[[#This Row],[Phân loại]]="Tồn đầu kỳ",Table1[[#This Row],[Tổng giá trị]],0)</f>
        <v>1157814</v>
      </c>
      <c r="P2069" s="7">
        <f>IF(Table1[[#This Row],[Số còn phải thu ĐK]]&lt;&gt;0,0,IF(Table1[[#This Row],[Phân loại]]="Bán hàng",Table1[[#This Row],[Tổng giá trị]],-Table1[[#This Row],[Tổng giá trị]]))</f>
        <v>0</v>
      </c>
      <c r="Q2069" s="35">
        <f t="shared" ref="Q2069:Q2071" si="527">IF(M2069&lt;&gt;"",IF(O2069&lt;&gt;0,O2069,P2069),0)</f>
        <v>1157814</v>
      </c>
      <c r="R2069" s="7">
        <f>Table1[[#This Row],[Số còn phải thu ĐK]]+Table1[[#This Row],[Giá Trị HD sau CK]]-Table1[[#This Row],[Số tiền đã thu]]</f>
        <v>0</v>
      </c>
      <c r="S2069" s="6">
        <f>IF(Table1[[#This Row],[Ngày hóa đơn]]&lt;&gt;"",Table1[[#This Row],[Ngày hóa đơn]],IF(Table1[[#This Row],[Ngày hạch toán]]&lt;&gt;"",Table1[[#This Row],[Ngày hạch toán]],""))</f>
        <v>46017</v>
      </c>
      <c r="T2069" s="7"/>
      <c r="U2069" s="6">
        <f>IF(Table1[[#This Row],[Ngày tính CN]]="","",S2069+T2069)</f>
        <v>46017</v>
      </c>
      <c r="V2069" s="35">
        <f ca="1">IF(Table1[[#This Row],[Hạn thanh toán]]="","",IF((U2069-NOW())&lt;0,0,(U2069-NOW())))</f>
        <v>0</v>
      </c>
      <c r="W2069" s="35"/>
      <c r="X2069" s="35" t="str">
        <f t="shared" ref="X2069:X2071" ca="1" si="528">IF(OR(U2069="",R2069=0),"",IF((U2069-NOW())&lt;0,-(U2069-NOW()),0))</f>
        <v/>
      </c>
      <c r="Y2069" s="2" t="str">
        <f t="shared" ref="Y2069:Y2071" si="529">IF(R2069=0,"Đã thanh toán",IF(X2069="","",IF(X2069&lt;=0,"Chưa đến hạn thanh toán",IF(X2069&lt;=30,"Nợ quá hạn 30 ngày",IF(X2069&lt;=60,"Nợ quá hạn từ 30 ngày đến 60 ngày",IF(X2069&lt;=90,"Nợ quá hạn từ 60 ngày đến 90 ngày",IF(X2069&lt;=120,"Nợ quá hạn từ 90 ngày đến 120 ngày","Nợ quá hạn hơn 120 ngày có khả năng mất thanh toán")))))))</f>
        <v>Đã thanh toán</v>
      </c>
      <c r="Z2069" s="51">
        <f t="shared" si="510"/>
        <v>46017</v>
      </c>
      <c r="AA2069" s="51">
        <f t="shared" si="511"/>
        <v>46063</v>
      </c>
      <c r="AD2069" s="2" t="str">
        <f>VLOOKUP($A2069,MA_KH!$A:$Q,MA_KH!O$1,0)</f>
        <v>LOTTE</v>
      </c>
      <c r="AE2069" s="2" t="str">
        <f>VLOOKUP($A2069,MA_KH!$A:$Q,MA_KH!P$1,0)</f>
        <v>CÔNG TY CỔ PHẦN TRUNG TÂM THƯƠNG MẠI LOTTE VIỆT NAM</v>
      </c>
    </row>
    <row r="2070" spans="1:31" ht="25.5" hidden="1" customHeight="1" x14ac:dyDescent="0.2">
      <c r="A2070" s="30" t="s">
        <v>22016</v>
      </c>
      <c r="B2070" s="30" t="s">
        <v>4289</v>
      </c>
      <c r="C2070" s="37">
        <v>46017</v>
      </c>
      <c r="D2070" s="30" t="s">
        <v>19917</v>
      </c>
      <c r="E2070" s="37">
        <v>46017</v>
      </c>
      <c r="F2070" s="30">
        <v>87413</v>
      </c>
      <c r="G2070" s="30" t="s">
        <v>20213</v>
      </c>
      <c r="H2070" s="38">
        <v>12106360</v>
      </c>
      <c r="I2070" s="34">
        <v>0</v>
      </c>
      <c r="J2070" s="38">
        <v>968509</v>
      </c>
      <c r="K2070" s="38">
        <v>13074869</v>
      </c>
      <c r="L2070" s="7" t="s">
        <v>51</v>
      </c>
      <c r="M2070" s="6">
        <v>46063</v>
      </c>
      <c r="O2070" s="35">
        <f>IF(Table1[[#This Row],[Phân loại]]="Tồn đầu kỳ",Table1[[#This Row],[Tổng giá trị]],0)</f>
        <v>13074869</v>
      </c>
      <c r="P2070" s="7">
        <f>IF(Table1[[#This Row],[Số còn phải thu ĐK]]&lt;&gt;0,0,IF(Table1[[#This Row],[Phân loại]]="Bán hàng",Table1[[#This Row],[Tổng giá trị]],-Table1[[#This Row],[Tổng giá trị]]))</f>
        <v>0</v>
      </c>
      <c r="Q2070" s="35">
        <f t="shared" si="527"/>
        <v>13074869</v>
      </c>
      <c r="R2070" s="7">
        <f>Table1[[#This Row],[Số còn phải thu ĐK]]+Table1[[#This Row],[Giá Trị HD sau CK]]-Table1[[#This Row],[Số tiền đã thu]]</f>
        <v>0</v>
      </c>
      <c r="S2070" s="6">
        <f>IF(Table1[[#This Row],[Ngày hóa đơn]]&lt;&gt;"",Table1[[#This Row],[Ngày hóa đơn]],IF(Table1[[#This Row],[Ngày hạch toán]]&lt;&gt;"",Table1[[#This Row],[Ngày hạch toán]],""))</f>
        <v>46017</v>
      </c>
      <c r="T2070" s="7"/>
      <c r="U2070" s="6">
        <f>IF(Table1[[#This Row],[Ngày tính CN]]="","",S2070+T2070)</f>
        <v>46017</v>
      </c>
      <c r="V2070" s="35">
        <f ca="1">IF(Table1[[#This Row],[Hạn thanh toán]]="","",IF((U2070-NOW())&lt;0,0,(U2070-NOW())))</f>
        <v>0</v>
      </c>
      <c r="W2070" s="35"/>
      <c r="X2070" s="35" t="str">
        <f t="shared" ca="1" si="528"/>
        <v/>
      </c>
      <c r="Y2070" s="2" t="str">
        <f t="shared" si="529"/>
        <v>Đã thanh toán</v>
      </c>
      <c r="Z2070" s="51">
        <f t="shared" si="510"/>
        <v>46017</v>
      </c>
      <c r="AA2070" s="51">
        <f t="shared" si="511"/>
        <v>46063</v>
      </c>
      <c r="AD2070" s="2" t="str">
        <f>VLOOKUP($A2070,MA_KH!$A:$Q,MA_KH!O$1,0)</f>
        <v>LOTTE</v>
      </c>
      <c r="AE2070" s="2" t="str">
        <f>VLOOKUP($A2070,MA_KH!$A:$Q,MA_KH!P$1,0)</f>
        <v>CÔNG TY CỔ PHẦN TRUNG TÂM THƯƠNG MẠI LOTTE VIỆT NAM</v>
      </c>
    </row>
    <row r="2071" spans="1:31" ht="25.5" hidden="1" customHeight="1" x14ac:dyDescent="0.2">
      <c r="A2071" s="39" t="s">
        <v>22014</v>
      </c>
      <c r="B2071" s="39" t="s">
        <v>4178</v>
      </c>
      <c r="C2071" s="40">
        <v>46017</v>
      </c>
      <c r="D2071" s="39" t="s">
        <v>19918</v>
      </c>
      <c r="E2071" s="40">
        <v>46017</v>
      </c>
      <c r="F2071" s="39">
        <v>87420</v>
      </c>
      <c r="G2071" s="39" t="s">
        <v>19919</v>
      </c>
      <c r="H2071" s="41">
        <v>3523030</v>
      </c>
      <c r="I2071" s="42">
        <v>0</v>
      </c>
      <c r="J2071" s="41">
        <v>281842</v>
      </c>
      <c r="K2071" s="41">
        <v>3804872</v>
      </c>
      <c r="L2071" s="7" t="s">
        <v>51</v>
      </c>
      <c r="M2071" s="6">
        <v>46080</v>
      </c>
      <c r="O2071" s="35">
        <f>IF(Table1[[#This Row],[Phân loại]]="Tồn đầu kỳ",Table1[[#This Row],[Tổng giá trị]],0)</f>
        <v>3804872</v>
      </c>
      <c r="P2071" s="7">
        <f>IF(Table1[[#This Row],[Số còn phải thu ĐK]]&lt;&gt;0,0,IF(Table1[[#This Row],[Phân loại]]="Bán hàng",Table1[[#This Row],[Tổng giá trị]],-Table1[[#This Row],[Tổng giá trị]]))</f>
        <v>0</v>
      </c>
      <c r="Q2071" s="35">
        <f t="shared" si="527"/>
        <v>3804872</v>
      </c>
      <c r="R2071" s="7">
        <f>Table1[[#This Row],[Số còn phải thu ĐK]]+Table1[[#This Row],[Giá Trị HD sau CK]]-Table1[[#This Row],[Số tiền đã thu]]</f>
        <v>0</v>
      </c>
      <c r="S2071" s="6">
        <f>IF(Table1[[#This Row],[Ngày hóa đơn]]&lt;&gt;"",Table1[[#This Row],[Ngày hóa đơn]],IF(Table1[[#This Row],[Ngày hạch toán]]&lt;&gt;"",Table1[[#This Row],[Ngày hạch toán]],""))</f>
        <v>46017</v>
      </c>
      <c r="T2071" s="7"/>
      <c r="U2071" s="6">
        <f>IF(Table1[[#This Row],[Ngày tính CN]]="","",S2071+T2071)</f>
        <v>46017</v>
      </c>
      <c r="V2071" s="35">
        <f ca="1">IF(Table1[[#This Row],[Hạn thanh toán]]="","",IF((U2071-NOW())&lt;0,0,(U2071-NOW())))</f>
        <v>0</v>
      </c>
      <c r="W2071" s="35"/>
      <c r="X2071" s="35" t="str">
        <f t="shared" ca="1" si="528"/>
        <v/>
      </c>
      <c r="Y2071" s="2" t="str">
        <f t="shared" si="529"/>
        <v>Đã thanh toán</v>
      </c>
      <c r="Z2071" s="51">
        <f t="shared" si="510"/>
        <v>46017</v>
      </c>
      <c r="AA2071" s="51">
        <f t="shared" si="511"/>
        <v>46080</v>
      </c>
      <c r="AD2071" s="2" t="str">
        <f>VLOOKUP($A2071,MA_KH!$A:$Q,MA_KH!O$1,0)</f>
        <v>LOTTE</v>
      </c>
      <c r="AE2071" s="2" t="str">
        <f>VLOOKUP($A2071,MA_KH!$A:$Q,MA_KH!P$1,0)</f>
        <v>CÔNG TY CỔ PHẦN TRUNG TÂM THƯƠNG MẠI LOTTE VIỆT NAM</v>
      </c>
    </row>
    <row r="2072" spans="1:31" ht="25.5" hidden="1" customHeight="1" x14ac:dyDescent="0.2">
      <c r="A2072" s="30" t="s">
        <v>22022</v>
      </c>
      <c r="B2072" s="30" t="s">
        <v>4019</v>
      </c>
      <c r="C2072" s="37">
        <v>46018</v>
      </c>
      <c r="D2072" s="30" t="s">
        <v>20214</v>
      </c>
      <c r="E2072" s="37">
        <v>46018</v>
      </c>
      <c r="F2072" s="30">
        <v>88161</v>
      </c>
      <c r="G2072" s="30" t="s">
        <v>20215</v>
      </c>
      <c r="H2072" s="38">
        <v>3572205</v>
      </c>
      <c r="I2072" s="34">
        <v>0</v>
      </c>
      <c r="J2072" s="38">
        <v>285776</v>
      </c>
      <c r="K2072" s="38">
        <v>3857981</v>
      </c>
      <c r="L2072" s="7" t="s">
        <v>51</v>
      </c>
      <c r="M2072" s="6">
        <v>46063</v>
      </c>
      <c r="O2072" s="35">
        <f>IF(Table1[[#This Row],[Phân loại]]="Tồn đầu kỳ",Table1[[#This Row],[Tổng giá trị]],0)</f>
        <v>3857981</v>
      </c>
      <c r="P2072" s="7">
        <f>IF(Table1[[#This Row],[Số còn phải thu ĐK]]&lt;&gt;0,0,IF(Table1[[#This Row],[Phân loại]]="Bán hàng",Table1[[#This Row],[Tổng giá trị]],-Table1[[#This Row],[Tổng giá trị]]))</f>
        <v>0</v>
      </c>
      <c r="Q2072" s="35">
        <f t="shared" ref="Q2072:Q2073" si="530">IF(M2072&lt;&gt;"",IF(O2072&lt;&gt;0,O2072,P2072),0)</f>
        <v>3857981</v>
      </c>
      <c r="R2072" s="7">
        <f>Table1[[#This Row],[Số còn phải thu ĐK]]+Table1[[#This Row],[Giá Trị HD sau CK]]-Table1[[#This Row],[Số tiền đã thu]]</f>
        <v>0</v>
      </c>
      <c r="S2072" s="6">
        <f>IF(Table1[[#This Row],[Ngày hóa đơn]]&lt;&gt;"",Table1[[#This Row],[Ngày hóa đơn]],IF(Table1[[#This Row],[Ngày hạch toán]]&lt;&gt;"",Table1[[#This Row],[Ngày hạch toán]],""))</f>
        <v>46018</v>
      </c>
      <c r="T2072" s="7"/>
      <c r="U2072" s="6">
        <f>IF(Table1[[#This Row],[Ngày tính CN]]="","",S2072+T2072)</f>
        <v>46018</v>
      </c>
      <c r="V2072" s="35">
        <f ca="1">IF(Table1[[#This Row],[Hạn thanh toán]]="","",IF((U2072-NOW())&lt;0,0,(U2072-NOW())))</f>
        <v>0</v>
      </c>
      <c r="W2072" s="35"/>
      <c r="X2072" s="35" t="str">
        <f t="shared" ref="X2072:X2073" ca="1" si="531">IF(OR(U2072="",R2072=0),"",IF((U2072-NOW())&lt;0,-(U2072-NOW()),0))</f>
        <v/>
      </c>
      <c r="Y2072" s="2" t="str">
        <f t="shared" ref="Y2072:Y2073" si="532">IF(R2072=0,"Đã thanh toán",IF(X2072="","",IF(X2072&lt;=0,"Chưa đến hạn thanh toán",IF(X2072&lt;=30,"Nợ quá hạn 30 ngày",IF(X2072&lt;=60,"Nợ quá hạn từ 30 ngày đến 60 ngày",IF(X2072&lt;=90,"Nợ quá hạn từ 60 ngày đến 90 ngày",IF(X2072&lt;=120,"Nợ quá hạn từ 90 ngày đến 120 ngày","Nợ quá hạn hơn 120 ngày có khả năng mất thanh toán")))))))</f>
        <v>Đã thanh toán</v>
      </c>
      <c r="Z2072" s="51">
        <f t="shared" si="510"/>
        <v>46018</v>
      </c>
      <c r="AA2072" s="51">
        <f t="shared" si="511"/>
        <v>46063</v>
      </c>
      <c r="AD2072" s="2" t="str">
        <f>VLOOKUP($A2072,MA_KH!$A:$Q,MA_KH!O$1,0)</f>
        <v>LOTTE</v>
      </c>
      <c r="AE2072" s="2" t="str">
        <f>VLOOKUP($A2072,MA_KH!$A:$Q,MA_KH!P$1,0)</f>
        <v>CÔNG TY CỔ PHẦN TRUNG TÂM THƯƠNG MẠI LOTTE VIỆT NAM</v>
      </c>
    </row>
    <row r="2073" spans="1:31" ht="25.5" hidden="1" customHeight="1" x14ac:dyDescent="0.2">
      <c r="A2073" s="39" t="s">
        <v>22023</v>
      </c>
      <c r="B2073" s="39" t="s">
        <v>4277</v>
      </c>
      <c r="C2073" s="40">
        <v>46018</v>
      </c>
      <c r="D2073" s="39" t="s">
        <v>20216</v>
      </c>
      <c r="E2073" s="40">
        <v>46018</v>
      </c>
      <c r="F2073" s="39">
        <v>88162</v>
      </c>
      <c r="G2073" s="39" t="s">
        <v>20217</v>
      </c>
      <c r="H2073" s="41">
        <v>8464575</v>
      </c>
      <c r="I2073" s="42">
        <v>0</v>
      </c>
      <c r="J2073" s="41">
        <v>677166</v>
      </c>
      <c r="K2073" s="41">
        <v>9141741</v>
      </c>
      <c r="L2073" s="7" t="s">
        <v>51</v>
      </c>
      <c r="M2073" s="6">
        <v>46063</v>
      </c>
      <c r="O2073" s="35">
        <f>IF(Table1[[#This Row],[Phân loại]]="Tồn đầu kỳ",Table1[[#This Row],[Tổng giá trị]],0)</f>
        <v>9141741</v>
      </c>
      <c r="P2073" s="7">
        <f>IF(Table1[[#This Row],[Số còn phải thu ĐK]]&lt;&gt;0,0,IF(Table1[[#This Row],[Phân loại]]="Bán hàng",Table1[[#This Row],[Tổng giá trị]],-Table1[[#This Row],[Tổng giá trị]]))</f>
        <v>0</v>
      </c>
      <c r="Q2073" s="35">
        <f t="shared" si="530"/>
        <v>9141741</v>
      </c>
      <c r="R2073" s="7">
        <f>Table1[[#This Row],[Số còn phải thu ĐK]]+Table1[[#This Row],[Giá Trị HD sau CK]]-Table1[[#This Row],[Số tiền đã thu]]</f>
        <v>0</v>
      </c>
      <c r="S2073" s="6">
        <f>IF(Table1[[#This Row],[Ngày hóa đơn]]&lt;&gt;"",Table1[[#This Row],[Ngày hóa đơn]],IF(Table1[[#This Row],[Ngày hạch toán]]&lt;&gt;"",Table1[[#This Row],[Ngày hạch toán]],""))</f>
        <v>46018</v>
      </c>
      <c r="T2073" s="7"/>
      <c r="U2073" s="6">
        <f>IF(Table1[[#This Row],[Ngày tính CN]]="","",S2073+T2073)</f>
        <v>46018</v>
      </c>
      <c r="V2073" s="35">
        <f ca="1">IF(Table1[[#This Row],[Hạn thanh toán]]="","",IF((U2073-NOW())&lt;0,0,(U2073-NOW())))</f>
        <v>0</v>
      </c>
      <c r="W2073" s="35"/>
      <c r="X2073" s="35" t="str">
        <f t="shared" ca="1" si="531"/>
        <v/>
      </c>
      <c r="Y2073" s="2" t="str">
        <f t="shared" si="532"/>
        <v>Đã thanh toán</v>
      </c>
      <c r="Z2073" s="51">
        <f t="shared" si="510"/>
        <v>46018</v>
      </c>
      <c r="AA2073" s="51">
        <f t="shared" si="511"/>
        <v>46063</v>
      </c>
      <c r="AD2073" s="2" t="str">
        <f>VLOOKUP($A2073,MA_KH!$A:$Q,MA_KH!O$1,0)</f>
        <v>LOTTE</v>
      </c>
      <c r="AE2073" s="2" t="str">
        <f>VLOOKUP($A2073,MA_KH!$A:$Q,MA_KH!P$1,0)</f>
        <v>CÔNG TY CỔ PHẦN TRUNG TÂM THƯƠNG MẠI LOTTE VIỆT NAM</v>
      </c>
    </row>
    <row r="2074" spans="1:31" ht="25.5" hidden="1" customHeight="1" x14ac:dyDescent="0.2">
      <c r="A2074" s="39" t="s">
        <v>22009</v>
      </c>
      <c r="B2074" s="39" t="s">
        <v>4283</v>
      </c>
      <c r="C2074" s="40">
        <v>46018</v>
      </c>
      <c r="D2074" s="39" t="s">
        <v>20218</v>
      </c>
      <c r="E2074" s="40">
        <v>46018</v>
      </c>
      <c r="F2074" s="39">
        <v>88191</v>
      </c>
      <c r="G2074" s="39" t="s">
        <v>20219</v>
      </c>
      <c r="H2074" s="41">
        <v>1478505</v>
      </c>
      <c r="I2074" s="42">
        <v>0</v>
      </c>
      <c r="J2074" s="41">
        <v>118280</v>
      </c>
      <c r="K2074" s="41">
        <v>1596785</v>
      </c>
      <c r="L2074" s="7" t="s">
        <v>51</v>
      </c>
      <c r="M2074" s="6">
        <v>46063</v>
      </c>
      <c r="O2074" s="35">
        <f>IF(Table1[[#This Row],[Phân loại]]="Tồn đầu kỳ",Table1[[#This Row],[Tổng giá trị]],0)</f>
        <v>1596785</v>
      </c>
      <c r="P2074" s="7">
        <f>IF(Table1[[#This Row],[Số còn phải thu ĐK]]&lt;&gt;0,0,IF(Table1[[#This Row],[Phân loại]]="Bán hàng",Table1[[#This Row],[Tổng giá trị]],-Table1[[#This Row],[Tổng giá trị]]))</f>
        <v>0</v>
      </c>
      <c r="Q2074" s="35">
        <f>IF(M2074&lt;&gt;"",IF(O2074&lt;&gt;0,O2074,P2074),0)</f>
        <v>1596785</v>
      </c>
      <c r="R2074" s="7">
        <f>Table1[[#This Row],[Số còn phải thu ĐK]]+Table1[[#This Row],[Giá Trị HD sau CK]]-Table1[[#This Row],[Số tiền đã thu]]</f>
        <v>0</v>
      </c>
      <c r="S2074" s="6">
        <f>IF(Table1[[#This Row],[Ngày hóa đơn]]&lt;&gt;"",Table1[[#This Row],[Ngày hóa đơn]],IF(Table1[[#This Row],[Ngày hạch toán]]&lt;&gt;"",Table1[[#This Row],[Ngày hạch toán]],""))</f>
        <v>46018</v>
      </c>
      <c r="T2074" s="7"/>
      <c r="U2074" s="6">
        <f>IF(Table1[[#This Row],[Ngày tính CN]]="","",S2074+T2074)</f>
        <v>46018</v>
      </c>
      <c r="V2074" s="35">
        <f ca="1">IF(Table1[[#This Row],[Hạn thanh toán]]="","",IF((U2074-NOW())&lt;0,0,(U2074-NOW())))</f>
        <v>0</v>
      </c>
      <c r="W2074" s="35"/>
      <c r="X2074" s="35" t="str">
        <f ca="1">IF(OR(U2074="",R2074=0),"",IF((U2074-NOW())&lt;0,-(U2074-NOW()),0))</f>
        <v/>
      </c>
      <c r="Y2074" s="2" t="str">
        <f>IF(R2074=0,"Đã thanh toán",IF(X2074="","",IF(X2074&lt;=0,"Chưa đến hạn thanh toán",IF(X2074&lt;=30,"Nợ quá hạn 30 ngày",IF(X2074&lt;=60,"Nợ quá hạn từ 30 ngày đến 60 ngày",IF(X2074&lt;=90,"Nợ quá hạn từ 60 ngày đến 90 ngày",IF(X2074&lt;=120,"Nợ quá hạn từ 90 ngày đến 120 ngày","Nợ quá hạn hơn 120 ngày có khả năng mất thanh toán")))))))</f>
        <v>Đã thanh toán</v>
      </c>
      <c r="Z2074" s="51">
        <f t="shared" si="510"/>
        <v>46018</v>
      </c>
      <c r="AA2074" s="51">
        <f t="shared" si="511"/>
        <v>46063</v>
      </c>
      <c r="AD2074" s="2" t="str">
        <f>VLOOKUP($A2074,MA_KH!$A:$Q,MA_KH!O$1,0)</f>
        <v>LOTTE</v>
      </c>
      <c r="AE2074" s="2" t="str">
        <f>VLOOKUP($A2074,MA_KH!$A:$Q,MA_KH!P$1,0)</f>
        <v>CÔNG TY CỔ PHẦN TRUNG TÂM THƯƠNG MẠI LOTTE VIỆT NAM</v>
      </c>
    </row>
    <row r="2075" spans="1:31" ht="25.5" hidden="1" customHeight="1" x14ac:dyDescent="0.2">
      <c r="A2075" s="39" t="s">
        <v>22020</v>
      </c>
      <c r="B2075" s="39" t="s">
        <v>4103</v>
      </c>
      <c r="C2075" s="40">
        <v>46020</v>
      </c>
      <c r="D2075" s="39" t="s">
        <v>20220</v>
      </c>
      <c r="E2075" s="40">
        <v>46020</v>
      </c>
      <c r="F2075" s="39">
        <v>88250</v>
      </c>
      <c r="G2075" s="39" t="s">
        <v>20221</v>
      </c>
      <c r="H2075" s="41">
        <v>972475</v>
      </c>
      <c r="I2075" s="42">
        <v>0</v>
      </c>
      <c r="J2075" s="41">
        <v>77798</v>
      </c>
      <c r="K2075" s="41">
        <v>1050273</v>
      </c>
      <c r="L2075" s="7" t="s">
        <v>51</v>
      </c>
      <c r="M2075" s="6">
        <v>46063</v>
      </c>
      <c r="O2075" s="35">
        <f>IF(Table1[[#This Row],[Phân loại]]="Tồn đầu kỳ",Table1[[#This Row],[Tổng giá trị]],0)</f>
        <v>1050273</v>
      </c>
      <c r="P2075" s="7">
        <f>IF(Table1[[#This Row],[Số còn phải thu ĐK]]&lt;&gt;0,0,IF(Table1[[#This Row],[Phân loại]]="Bán hàng",Table1[[#This Row],[Tổng giá trị]],-Table1[[#This Row],[Tổng giá trị]]))</f>
        <v>0</v>
      </c>
      <c r="Q2075" s="35">
        <f>IF(M2075&lt;&gt;"",IF(O2075&lt;&gt;0,O2075,P2075),0)</f>
        <v>1050273</v>
      </c>
      <c r="R2075" s="7">
        <f>Table1[[#This Row],[Số còn phải thu ĐK]]+Table1[[#This Row],[Giá Trị HD sau CK]]-Table1[[#This Row],[Số tiền đã thu]]</f>
        <v>0</v>
      </c>
      <c r="S2075" s="6">
        <f>IF(Table1[[#This Row],[Ngày hóa đơn]]&lt;&gt;"",Table1[[#This Row],[Ngày hóa đơn]],IF(Table1[[#This Row],[Ngày hạch toán]]&lt;&gt;"",Table1[[#This Row],[Ngày hạch toán]],""))</f>
        <v>46020</v>
      </c>
      <c r="T2075" s="7"/>
      <c r="U2075" s="6">
        <f>IF(Table1[[#This Row],[Ngày tính CN]]="","",S2075+T2075)</f>
        <v>46020</v>
      </c>
      <c r="V2075" s="35">
        <f ca="1">IF(Table1[[#This Row],[Hạn thanh toán]]="","",IF((U2075-NOW())&lt;0,0,(U2075-NOW())))</f>
        <v>0</v>
      </c>
      <c r="W2075" s="35"/>
      <c r="X2075" s="35" t="str">
        <f ca="1">IF(OR(U2075="",R2075=0),"",IF((U2075-NOW())&lt;0,-(U2075-NOW()),0))</f>
        <v/>
      </c>
      <c r="Y2075" s="2" t="str">
        <f>IF(R2075=0,"Đã thanh toán",IF(X2075="","",IF(X2075&lt;=0,"Chưa đến hạn thanh toán",IF(X2075&lt;=30,"Nợ quá hạn 30 ngày",IF(X2075&lt;=60,"Nợ quá hạn từ 30 ngày đến 60 ngày",IF(X2075&lt;=90,"Nợ quá hạn từ 60 ngày đến 90 ngày",IF(X2075&lt;=120,"Nợ quá hạn từ 90 ngày đến 120 ngày","Nợ quá hạn hơn 120 ngày có khả năng mất thanh toán")))))))</f>
        <v>Đã thanh toán</v>
      </c>
      <c r="Z2075" s="51">
        <f t="shared" si="510"/>
        <v>46020</v>
      </c>
      <c r="AA2075" s="51">
        <f t="shared" si="511"/>
        <v>46063</v>
      </c>
      <c r="AD2075" s="2" t="str">
        <f>VLOOKUP($A2075,MA_KH!$A:$Q,MA_KH!O$1,0)</f>
        <v>LOTTE</v>
      </c>
      <c r="AE2075" s="2" t="str">
        <f>VLOOKUP($A2075,MA_KH!$A:$Q,MA_KH!P$1,0)</f>
        <v>CÔNG TY CỔ PHẦN TRUNG TÂM THƯƠNG MẠI LOTTE VIỆT NAM</v>
      </c>
    </row>
    <row r="2076" spans="1:31" ht="25.5" hidden="1" customHeight="1" x14ac:dyDescent="0.2">
      <c r="A2076" s="30" t="s">
        <v>22012</v>
      </c>
      <c r="B2076" s="30" t="s">
        <v>4423</v>
      </c>
      <c r="C2076" s="37">
        <v>46021</v>
      </c>
      <c r="D2076" s="30" t="s">
        <v>20222</v>
      </c>
      <c r="E2076" s="37">
        <v>46021</v>
      </c>
      <c r="F2076" s="30">
        <v>89008</v>
      </c>
      <c r="G2076" s="30" t="s">
        <v>20223</v>
      </c>
      <c r="H2076" s="38">
        <v>1518090</v>
      </c>
      <c r="I2076" s="34">
        <v>0</v>
      </c>
      <c r="J2076" s="38">
        <v>121447</v>
      </c>
      <c r="K2076" s="38">
        <v>1639537</v>
      </c>
      <c r="L2076" s="7" t="s">
        <v>51</v>
      </c>
      <c r="M2076" s="6">
        <v>46080</v>
      </c>
      <c r="O2076" s="35">
        <f>IF(Table1[[#This Row],[Phân loại]]="Tồn đầu kỳ",Table1[[#This Row],[Tổng giá trị]],0)</f>
        <v>1639537</v>
      </c>
      <c r="P2076" s="7">
        <f>IF(Table1[[#This Row],[Số còn phải thu ĐK]]&lt;&gt;0,0,IF(Table1[[#This Row],[Phân loại]]="Bán hàng",Table1[[#This Row],[Tổng giá trị]],-Table1[[#This Row],[Tổng giá trị]]))</f>
        <v>0</v>
      </c>
      <c r="Q2076" s="35">
        <f t="shared" ref="Q2076:Q2079" si="533">IF(M2076&lt;&gt;"",IF(O2076&lt;&gt;0,O2076,P2076),0)</f>
        <v>1639537</v>
      </c>
      <c r="R2076" s="7">
        <f>Table1[[#This Row],[Số còn phải thu ĐK]]+Table1[[#This Row],[Giá Trị HD sau CK]]-Table1[[#This Row],[Số tiền đã thu]]</f>
        <v>0</v>
      </c>
      <c r="S2076" s="6">
        <f>IF(Table1[[#This Row],[Ngày hóa đơn]]&lt;&gt;"",Table1[[#This Row],[Ngày hóa đơn]],IF(Table1[[#This Row],[Ngày hạch toán]]&lt;&gt;"",Table1[[#This Row],[Ngày hạch toán]],""))</f>
        <v>46021</v>
      </c>
      <c r="T2076" s="7"/>
      <c r="U2076" s="6">
        <f>IF(Table1[[#This Row],[Ngày tính CN]]="","",S2076+T2076)</f>
        <v>46021</v>
      </c>
      <c r="V2076" s="35">
        <f ca="1">IF(Table1[[#This Row],[Hạn thanh toán]]="","",IF((U2076-NOW())&lt;0,0,(U2076-NOW())))</f>
        <v>0</v>
      </c>
      <c r="W2076" s="35"/>
      <c r="X2076" s="35" t="str">
        <f t="shared" ref="X2076:X2079" ca="1" si="534">IF(OR(U2076="",R2076=0),"",IF((U2076-NOW())&lt;0,-(U2076-NOW()),0))</f>
        <v/>
      </c>
      <c r="Y2076" s="2" t="str">
        <f t="shared" ref="Y2076:Y2079" si="535">IF(R2076=0,"Đã thanh toán",IF(X2076="","",IF(X2076&lt;=0,"Chưa đến hạn thanh toán",IF(X2076&lt;=30,"Nợ quá hạn 30 ngày",IF(X2076&lt;=60,"Nợ quá hạn từ 30 ngày đến 60 ngày",IF(X2076&lt;=90,"Nợ quá hạn từ 60 ngày đến 90 ngày",IF(X2076&lt;=120,"Nợ quá hạn từ 90 ngày đến 120 ngày","Nợ quá hạn hơn 120 ngày có khả năng mất thanh toán")))))))</f>
        <v>Đã thanh toán</v>
      </c>
      <c r="Z2076" s="51">
        <f t="shared" si="510"/>
        <v>46021</v>
      </c>
      <c r="AA2076" s="51">
        <f t="shared" si="511"/>
        <v>46080</v>
      </c>
      <c r="AD2076" s="2" t="str">
        <f>VLOOKUP($A2076,MA_KH!$A:$Q,MA_KH!O$1,0)</f>
        <v>LOTTE</v>
      </c>
      <c r="AE2076" s="2" t="str">
        <f>VLOOKUP($A2076,MA_KH!$A:$Q,MA_KH!P$1,0)</f>
        <v>CÔNG TY CỔ PHẦN TRUNG TÂM THƯƠNG MẠI LOTTE VIỆT NAM</v>
      </c>
    </row>
    <row r="2077" spans="1:31" ht="25.5" hidden="1" customHeight="1" x14ac:dyDescent="0.2">
      <c r="A2077" s="30" t="s">
        <v>22010</v>
      </c>
      <c r="B2077" s="30" t="s">
        <v>4279</v>
      </c>
      <c r="C2077" s="37">
        <v>46021</v>
      </c>
      <c r="D2077" s="30" t="s">
        <v>20224</v>
      </c>
      <c r="E2077" s="37">
        <v>46021</v>
      </c>
      <c r="F2077" s="30">
        <v>89009</v>
      </c>
      <c r="G2077" s="30" t="s">
        <v>20225</v>
      </c>
      <c r="H2077" s="38">
        <v>1518090</v>
      </c>
      <c r="I2077" s="34">
        <v>0</v>
      </c>
      <c r="J2077" s="38">
        <v>121447</v>
      </c>
      <c r="K2077" s="38">
        <v>1639537</v>
      </c>
      <c r="L2077" s="7" t="s">
        <v>51</v>
      </c>
      <c r="M2077" s="6">
        <v>46080</v>
      </c>
      <c r="O2077" s="35">
        <f>IF(Table1[[#This Row],[Phân loại]]="Tồn đầu kỳ",Table1[[#This Row],[Tổng giá trị]],0)</f>
        <v>1639537</v>
      </c>
      <c r="P2077" s="7">
        <f>IF(Table1[[#This Row],[Số còn phải thu ĐK]]&lt;&gt;0,0,IF(Table1[[#This Row],[Phân loại]]="Bán hàng",Table1[[#This Row],[Tổng giá trị]],-Table1[[#This Row],[Tổng giá trị]]))</f>
        <v>0</v>
      </c>
      <c r="Q2077" s="35">
        <f t="shared" si="533"/>
        <v>1639537</v>
      </c>
      <c r="R2077" s="7">
        <f>Table1[[#This Row],[Số còn phải thu ĐK]]+Table1[[#This Row],[Giá Trị HD sau CK]]-Table1[[#This Row],[Số tiền đã thu]]</f>
        <v>0</v>
      </c>
      <c r="S2077" s="6">
        <f>IF(Table1[[#This Row],[Ngày hóa đơn]]&lt;&gt;"",Table1[[#This Row],[Ngày hóa đơn]],IF(Table1[[#This Row],[Ngày hạch toán]]&lt;&gt;"",Table1[[#This Row],[Ngày hạch toán]],""))</f>
        <v>46021</v>
      </c>
      <c r="T2077" s="7"/>
      <c r="U2077" s="6">
        <f>IF(Table1[[#This Row],[Ngày tính CN]]="","",S2077+T2077)</f>
        <v>46021</v>
      </c>
      <c r="V2077" s="35">
        <f ca="1">IF(Table1[[#This Row],[Hạn thanh toán]]="","",IF((U2077-NOW())&lt;0,0,(U2077-NOW())))</f>
        <v>0</v>
      </c>
      <c r="W2077" s="35"/>
      <c r="X2077" s="35" t="str">
        <f t="shared" ca="1" si="534"/>
        <v/>
      </c>
      <c r="Y2077" s="2" t="str">
        <f t="shared" si="535"/>
        <v>Đã thanh toán</v>
      </c>
      <c r="Z2077" s="51">
        <f t="shared" si="510"/>
        <v>46021</v>
      </c>
      <c r="AA2077" s="51">
        <f t="shared" si="511"/>
        <v>46080</v>
      </c>
      <c r="AD2077" s="2" t="str">
        <f>VLOOKUP($A2077,MA_KH!$A:$Q,MA_KH!O$1,0)</f>
        <v>LOTTE</v>
      </c>
      <c r="AE2077" s="2" t="str">
        <f>VLOOKUP($A2077,MA_KH!$A:$Q,MA_KH!P$1,0)</f>
        <v>CÔNG TY CỔ PHẦN TRUNG TÂM THƯƠNG MẠI LOTTE VIỆT NAM</v>
      </c>
    </row>
    <row r="2078" spans="1:31" ht="25.5" hidden="1" customHeight="1" x14ac:dyDescent="0.2">
      <c r="A2078" s="30" t="s">
        <v>22010</v>
      </c>
      <c r="B2078" s="30" t="s">
        <v>4279</v>
      </c>
      <c r="C2078" s="37">
        <v>46021</v>
      </c>
      <c r="D2078" s="30" t="s">
        <v>20226</v>
      </c>
      <c r="E2078" s="37">
        <v>46021</v>
      </c>
      <c r="F2078" s="30">
        <v>89010</v>
      </c>
      <c r="G2078" s="30" t="s">
        <v>20227</v>
      </c>
      <c r="H2078" s="38">
        <v>1608075</v>
      </c>
      <c r="I2078" s="34">
        <v>0</v>
      </c>
      <c r="J2078" s="38">
        <v>128646</v>
      </c>
      <c r="K2078" s="38">
        <v>1736721</v>
      </c>
      <c r="L2078" s="7" t="s">
        <v>51</v>
      </c>
      <c r="M2078" s="6">
        <v>46080</v>
      </c>
      <c r="O2078" s="35">
        <f>IF(Table1[[#This Row],[Phân loại]]="Tồn đầu kỳ",Table1[[#This Row],[Tổng giá trị]],0)</f>
        <v>1736721</v>
      </c>
      <c r="P2078" s="7">
        <f>IF(Table1[[#This Row],[Số còn phải thu ĐK]]&lt;&gt;0,0,IF(Table1[[#This Row],[Phân loại]]="Bán hàng",Table1[[#This Row],[Tổng giá trị]],-Table1[[#This Row],[Tổng giá trị]]))</f>
        <v>0</v>
      </c>
      <c r="Q2078" s="35">
        <f t="shared" si="533"/>
        <v>1736721</v>
      </c>
      <c r="R2078" s="7">
        <f>Table1[[#This Row],[Số còn phải thu ĐK]]+Table1[[#This Row],[Giá Trị HD sau CK]]-Table1[[#This Row],[Số tiền đã thu]]</f>
        <v>0</v>
      </c>
      <c r="S2078" s="6">
        <f>IF(Table1[[#This Row],[Ngày hóa đơn]]&lt;&gt;"",Table1[[#This Row],[Ngày hóa đơn]],IF(Table1[[#This Row],[Ngày hạch toán]]&lt;&gt;"",Table1[[#This Row],[Ngày hạch toán]],""))</f>
        <v>46021</v>
      </c>
      <c r="T2078" s="7"/>
      <c r="U2078" s="6">
        <f>IF(Table1[[#This Row],[Ngày tính CN]]="","",S2078+T2078)</f>
        <v>46021</v>
      </c>
      <c r="V2078" s="35">
        <f ca="1">IF(Table1[[#This Row],[Hạn thanh toán]]="","",IF((U2078-NOW())&lt;0,0,(U2078-NOW())))</f>
        <v>0</v>
      </c>
      <c r="W2078" s="35"/>
      <c r="X2078" s="35" t="str">
        <f t="shared" ca="1" si="534"/>
        <v/>
      </c>
      <c r="Y2078" s="2" t="str">
        <f t="shared" si="535"/>
        <v>Đã thanh toán</v>
      </c>
      <c r="Z2078" s="51">
        <f t="shared" si="510"/>
        <v>46021</v>
      </c>
      <c r="AA2078" s="51">
        <f t="shared" si="511"/>
        <v>46080</v>
      </c>
      <c r="AD2078" s="2" t="str">
        <f>VLOOKUP($A2078,MA_KH!$A:$Q,MA_KH!O$1,0)</f>
        <v>LOTTE</v>
      </c>
      <c r="AE2078" s="2" t="str">
        <f>VLOOKUP($A2078,MA_KH!$A:$Q,MA_KH!P$1,0)</f>
        <v>CÔNG TY CỔ PHẦN TRUNG TÂM THƯƠNG MẠI LOTTE VIỆT NAM</v>
      </c>
    </row>
    <row r="2079" spans="1:31" ht="25.5" hidden="1" customHeight="1" x14ac:dyDescent="0.2">
      <c r="A2079" s="39" t="s">
        <v>22011</v>
      </c>
      <c r="B2079" s="39" t="s">
        <v>4351</v>
      </c>
      <c r="C2079" s="40">
        <v>46021</v>
      </c>
      <c r="D2079" s="39" t="s">
        <v>20228</v>
      </c>
      <c r="E2079" s="40">
        <v>46021</v>
      </c>
      <c r="F2079" s="39">
        <v>89011</v>
      </c>
      <c r="G2079" s="39" t="s">
        <v>20229</v>
      </c>
      <c r="H2079" s="41">
        <v>3836090</v>
      </c>
      <c r="I2079" s="42">
        <v>0</v>
      </c>
      <c r="J2079" s="41">
        <v>306887</v>
      </c>
      <c r="K2079" s="41">
        <v>4142977</v>
      </c>
      <c r="L2079" s="7" t="s">
        <v>51</v>
      </c>
      <c r="M2079" s="6">
        <v>46063</v>
      </c>
      <c r="O2079" s="35">
        <f>IF(Table1[[#This Row],[Phân loại]]="Tồn đầu kỳ",Table1[[#This Row],[Tổng giá trị]],0)</f>
        <v>4142977</v>
      </c>
      <c r="P2079" s="7">
        <f>IF(Table1[[#This Row],[Số còn phải thu ĐK]]&lt;&gt;0,0,IF(Table1[[#This Row],[Phân loại]]="Bán hàng",Table1[[#This Row],[Tổng giá trị]],-Table1[[#This Row],[Tổng giá trị]]))</f>
        <v>0</v>
      </c>
      <c r="Q2079" s="35">
        <f t="shared" si="533"/>
        <v>4142977</v>
      </c>
      <c r="R2079" s="7">
        <f>Table1[[#This Row],[Số còn phải thu ĐK]]+Table1[[#This Row],[Giá Trị HD sau CK]]-Table1[[#This Row],[Số tiền đã thu]]</f>
        <v>0</v>
      </c>
      <c r="S2079" s="6">
        <f>IF(Table1[[#This Row],[Ngày hóa đơn]]&lt;&gt;"",Table1[[#This Row],[Ngày hóa đơn]],IF(Table1[[#This Row],[Ngày hạch toán]]&lt;&gt;"",Table1[[#This Row],[Ngày hạch toán]],""))</f>
        <v>46021</v>
      </c>
      <c r="T2079" s="7"/>
      <c r="U2079" s="6">
        <f>IF(Table1[[#This Row],[Ngày tính CN]]="","",S2079+T2079)</f>
        <v>46021</v>
      </c>
      <c r="V2079" s="35">
        <f ca="1">IF(Table1[[#This Row],[Hạn thanh toán]]="","",IF((U2079-NOW())&lt;0,0,(U2079-NOW())))</f>
        <v>0</v>
      </c>
      <c r="W2079" s="35"/>
      <c r="X2079" s="35" t="str">
        <f t="shared" ca="1" si="534"/>
        <v/>
      </c>
      <c r="Y2079" s="2" t="str">
        <f t="shared" si="535"/>
        <v>Đã thanh toán</v>
      </c>
      <c r="Z2079" s="51">
        <f t="shared" si="510"/>
        <v>46021</v>
      </c>
      <c r="AA2079" s="51">
        <f t="shared" si="511"/>
        <v>46063</v>
      </c>
      <c r="AD2079" s="2" t="str">
        <f>VLOOKUP($A2079,MA_KH!$A:$Q,MA_KH!O$1,0)</f>
        <v>LOTTE</v>
      </c>
      <c r="AE2079" s="2" t="str">
        <f>VLOOKUP($A2079,MA_KH!$A:$Q,MA_KH!P$1,0)</f>
        <v>CÔNG TY CỔ PHẦN TRUNG TÂM THƯƠNG MẠI LOTTE VIỆT NAM</v>
      </c>
    </row>
    <row r="2080" spans="1:31" ht="25.5" hidden="1" customHeight="1" x14ac:dyDescent="0.2">
      <c r="A2080" s="39" t="s">
        <v>22009</v>
      </c>
      <c r="B2080" s="39" t="s">
        <v>4283</v>
      </c>
      <c r="C2080" s="40">
        <v>46021</v>
      </c>
      <c r="D2080" s="39" t="s">
        <v>20230</v>
      </c>
      <c r="E2080" s="40">
        <v>46021</v>
      </c>
      <c r="F2080" s="39">
        <v>89084</v>
      </c>
      <c r="G2080" s="39" t="s">
        <v>20231</v>
      </c>
      <c r="H2080" s="41">
        <v>1385110</v>
      </c>
      <c r="I2080" s="42">
        <v>0</v>
      </c>
      <c r="J2080" s="41">
        <v>110809</v>
      </c>
      <c r="K2080" s="41">
        <v>1495919</v>
      </c>
      <c r="L2080" s="7" t="s">
        <v>51</v>
      </c>
      <c r="M2080" s="6">
        <v>46063</v>
      </c>
      <c r="O2080" s="35">
        <f>IF(Table1[[#This Row],[Phân loại]]="Tồn đầu kỳ",Table1[[#This Row],[Tổng giá trị]],0)</f>
        <v>1495919</v>
      </c>
      <c r="P2080" s="7">
        <f>IF(Table1[[#This Row],[Số còn phải thu ĐK]]&lt;&gt;0,0,IF(Table1[[#This Row],[Phân loại]]="Bán hàng",Table1[[#This Row],[Tổng giá trị]],-Table1[[#This Row],[Tổng giá trị]]))</f>
        <v>0</v>
      </c>
      <c r="Q2080" s="35">
        <f>IF(M2080&lt;&gt;"",IF(O2080&lt;&gt;0,O2080,P2080),0)</f>
        <v>1495919</v>
      </c>
      <c r="R2080" s="7">
        <f>Table1[[#This Row],[Số còn phải thu ĐK]]+Table1[[#This Row],[Giá Trị HD sau CK]]-Table1[[#This Row],[Số tiền đã thu]]</f>
        <v>0</v>
      </c>
      <c r="S2080" s="6">
        <f>IF(Table1[[#This Row],[Ngày hóa đơn]]&lt;&gt;"",Table1[[#This Row],[Ngày hóa đơn]],IF(Table1[[#This Row],[Ngày hạch toán]]&lt;&gt;"",Table1[[#This Row],[Ngày hạch toán]],""))</f>
        <v>46021</v>
      </c>
      <c r="T2080" s="7"/>
      <c r="U2080" s="6">
        <f>IF(Table1[[#This Row],[Ngày tính CN]]="","",S2080+T2080)</f>
        <v>46021</v>
      </c>
      <c r="V2080" s="35">
        <f ca="1">IF(Table1[[#This Row],[Hạn thanh toán]]="","",IF((U2080-NOW())&lt;0,0,(U2080-NOW())))</f>
        <v>0</v>
      </c>
      <c r="W2080" s="35"/>
      <c r="X2080" s="35" t="str">
        <f ca="1">IF(OR(U2080="",R2080=0),"",IF((U2080-NOW())&lt;0,-(U2080-NOW()),0))</f>
        <v/>
      </c>
      <c r="Y2080" s="2" t="str">
        <f>IF(R2080=0,"Đã thanh toán",IF(X2080="","",IF(X2080&lt;=0,"Chưa đến hạn thanh toán",IF(X2080&lt;=30,"Nợ quá hạn 30 ngày",IF(X2080&lt;=60,"Nợ quá hạn từ 30 ngày đến 60 ngày",IF(X2080&lt;=90,"Nợ quá hạn từ 60 ngày đến 90 ngày",IF(X2080&lt;=120,"Nợ quá hạn từ 90 ngày đến 120 ngày","Nợ quá hạn hơn 120 ngày có khả năng mất thanh toán")))))))</f>
        <v>Đã thanh toán</v>
      </c>
      <c r="Z2080" s="51">
        <f t="shared" si="510"/>
        <v>46021</v>
      </c>
      <c r="AA2080" s="51">
        <f t="shared" si="511"/>
        <v>46063</v>
      </c>
      <c r="AD2080" s="2" t="str">
        <f>VLOOKUP($A2080,MA_KH!$A:$Q,MA_KH!O$1,0)</f>
        <v>LOTTE</v>
      </c>
      <c r="AE2080" s="2" t="str">
        <f>VLOOKUP($A2080,MA_KH!$A:$Q,MA_KH!P$1,0)</f>
        <v>CÔNG TY CỔ PHẦN TRUNG TÂM THƯƠNG MẠI LOTTE VIỆT NAM</v>
      </c>
    </row>
    <row r="2081" spans="1:31" ht="25.5" hidden="1" customHeight="1" x14ac:dyDescent="0.2">
      <c r="A2081" s="30" t="s">
        <v>22014</v>
      </c>
      <c r="B2081" s="30" t="s">
        <v>4178</v>
      </c>
      <c r="C2081" s="37">
        <v>46022</v>
      </c>
      <c r="D2081" s="30" t="s">
        <v>20232</v>
      </c>
      <c r="E2081" s="37">
        <v>46022</v>
      </c>
      <c r="F2081" s="30">
        <v>89756</v>
      </c>
      <c r="G2081" s="30" t="s">
        <v>20233</v>
      </c>
      <c r="H2081" s="38">
        <v>2024120</v>
      </c>
      <c r="I2081" s="34">
        <v>0</v>
      </c>
      <c r="J2081" s="38">
        <v>161930</v>
      </c>
      <c r="K2081" s="38">
        <v>2186050</v>
      </c>
      <c r="L2081" s="7" t="s">
        <v>51</v>
      </c>
      <c r="M2081" s="6">
        <v>46063</v>
      </c>
      <c r="O2081" s="35">
        <f>IF(Table1[[#This Row],[Phân loại]]="Tồn đầu kỳ",Table1[[#This Row],[Tổng giá trị]],0)</f>
        <v>2186050</v>
      </c>
      <c r="P2081" s="7">
        <f>IF(Table1[[#This Row],[Số còn phải thu ĐK]]&lt;&gt;0,0,IF(Table1[[#This Row],[Phân loại]]="Bán hàng",Table1[[#This Row],[Tổng giá trị]],-Table1[[#This Row],[Tổng giá trị]]))</f>
        <v>0</v>
      </c>
      <c r="Q2081" s="35">
        <f t="shared" ref="Q2081:Q2082" si="536">IF(M2081&lt;&gt;"",IF(O2081&lt;&gt;0,O2081,P2081),0)</f>
        <v>2186050</v>
      </c>
      <c r="R2081" s="7">
        <f>Table1[[#This Row],[Số còn phải thu ĐK]]+Table1[[#This Row],[Giá Trị HD sau CK]]-Table1[[#This Row],[Số tiền đã thu]]</f>
        <v>0</v>
      </c>
      <c r="S2081" s="6">
        <f>IF(Table1[[#This Row],[Ngày hóa đơn]]&lt;&gt;"",Table1[[#This Row],[Ngày hóa đơn]],IF(Table1[[#This Row],[Ngày hạch toán]]&lt;&gt;"",Table1[[#This Row],[Ngày hạch toán]],""))</f>
        <v>46022</v>
      </c>
      <c r="T2081" s="7"/>
      <c r="U2081" s="6">
        <f>IF(Table1[[#This Row],[Ngày tính CN]]="","",S2081+T2081)</f>
        <v>46022</v>
      </c>
      <c r="V2081" s="35">
        <f ca="1">IF(Table1[[#This Row],[Hạn thanh toán]]="","",IF((U2081-NOW())&lt;0,0,(U2081-NOW())))</f>
        <v>0</v>
      </c>
      <c r="W2081" s="35"/>
      <c r="X2081" s="35" t="str">
        <f t="shared" ref="X2081:X2082" ca="1" si="537">IF(OR(U2081="",R2081=0),"",IF((U2081-NOW())&lt;0,-(U2081-NOW()),0))</f>
        <v/>
      </c>
      <c r="Y2081" s="2" t="str">
        <f t="shared" ref="Y2081:Y2082" si="538">IF(R2081=0,"Đã thanh toán",IF(X2081="","",IF(X2081&lt;=0,"Chưa đến hạn thanh toán",IF(X2081&lt;=30,"Nợ quá hạn 30 ngày",IF(X2081&lt;=60,"Nợ quá hạn từ 30 ngày đến 60 ngày",IF(X2081&lt;=90,"Nợ quá hạn từ 60 ngày đến 90 ngày",IF(X2081&lt;=120,"Nợ quá hạn từ 90 ngày đến 120 ngày","Nợ quá hạn hơn 120 ngày có khả năng mất thanh toán")))))))</f>
        <v>Đã thanh toán</v>
      </c>
      <c r="Z2081" s="51">
        <f t="shared" si="510"/>
        <v>46022</v>
      </c>
      <c r="AA2081" s="51">
        <f t="shared" si="511"/>
        <v>46063</v>
      </c>
      <c r="AD2081" s="2" t="str">
        <f>VLOOKUP($A2081,MA_KH!$A:$Q,MA_KH!O$1,0)</f>
        <v>LOTTE</v>
      </c>
      <c r="AE2081" s="2" t="str">
        <f>VLOOKUP($A2081,MA_KH!$A:$Q,MA_KH!P$1,0)</f>
        <v>CÔNG TY CỔ PHẦN TRUNG TÂM THƯƠNG MẠI LOTTE VIỆT NAM</v>
      </c>
    </row>
    <row r="2082" spans="1:31" ht="25.5" hidden="1" customHeight="1" x14ac:dyDescent="0.2">
      <c r="A2082" s="39" t="s">
        <v>22014</v>
      </c>
      <c r="B2082" s="39" t="s">
        <v>4178</v>
      </c>
      <c r="C2082" s="40">
        <v>46022</v>
      </c>
      <c r="D2082" s="39" t="s">
        <v>20234</v>
      </c>
      <c r="E2082" s="40">
        <v>46022</v>
      </c>
      <c r="F2082" s="39">
        <v>89757</v>
      </c>
      <c r="G2082" s="39" t="s">
        <v>20235</v>
      </c>
      <c r="H2082" s="41">
        <v>4848150</v>
      </c>
      <c r="I2082" s="42">
        <v>0</v>
      </c>
      <c r="J2082" s="41">
        <v>387852</v>
      </c>
      <c r="K2082" s="41">
        <v>5236002</v>
      </c>
      <c r="L2082" s="7" t="s">
        <v>51</v>
      </c>
      <c r="M2082" s="6">
        <v>46063</v>
      </c>
      <c r="O2082" s="35">
        <f>IF(Table1[[#This Row],[Phân loại]]="Tồn đầu kỳ",Table1[[#This Row],[Tổng giá trị]],0)</f>
        <v>5236002</v>
      </c>
      <c r="P2082" s="7">
        <f>IF(Table1[[#This Row],[Số còn phải thu ĐK]]&lt;&gt;0,0,IF(Table1[[#This Row],[Phân loại]]="Bán hàng",Table1[[#This Row],[Tổng giá trị]],-Table1[[#This Row],[Tổng giá trị]]))</f>
        <v>0</v>
      </c>
      <c r="Q2082" s="35">
        <f t="shared" si="536"/>
        <v>5236002</v>
      </c>
      <c r="R2082" s="7">
        <f>Table1[[#This Row],[Số còn phải thu ĐK]]+Table1[[#This Row],[Giá Trị HD sau CK]]-Table1[[#This Row],[Số tiền đã thu]]</f>
        <v>0</v>
      </c>
      <c r="S2082" s="6">
        <f>IF(Table1[[#This Row],[Ngày hóa đơn]]&lt;&gt;"",Table1[[#This Row],[Ngày hóa đơn]],IF(Table1[[#This Row],[Ngày hạch toán]]&lt;&gt;"",Table1[[#This Row],[Ngày hạch toán]],""))</f>
        <v>46022</v>
      </c>
      <c r="T2082" s="7"/>
      <c r="U2082" s="6">
        <f>IF(Table1[[#This Row],[Ngày tính CN]]="","",S2082+T2082)</f>
        <v>46022</v>
      </c>
      <c r="V2082" s="35">
        <f ca="1">IF(Table1[[#This Row],[Hạn thanh toán]]="","",IF((U2082-NOW())&lt;0,0,(U2082-NOW())))</f>
        <v>0</v>
      </c>
      <c r="W2082" s="35"/>
      <c r="X2082" s="35" t="str">
        <f t="shared" ca="1" si="537"/>
        <v/>
      </c>
      <c r="Y2082" s="2" t="str">
        <f t="shared" si="538"/>
        <v>Đã thanh toán</v>
      </c>
      <c r="Z2082" s="51">
        <f t="shared" si="510"/>
        <v>46022</v>
      </c>
      <c r="AA2082" s="51">
        <f t="shared" si="511"/>
        <v>46063</v>
      </c>
      <c r="AD2082" s="2" t="str">
        <f>VLOOKUP($A2082,MA_KH!$A:$Q,MA_KH!O$1,0)</f>
        <v>LOTTE</v>
      </c>
      <c r="AE2082" s="2" t="str">
        <f>VLOOKUP($A2082,MA_KH!$A:$Q,MA_KH!P$1,0)</f>
        <v>CÔNG TY CỔ PHẦN TRUNG TÂM THƯƠNG MẠI LOTTE VIỆT NAM</v>
      </c>
    </row>
    <row r="2083" spans="1:31" ht="25.5" hidden="1" customHeight="1" x14ac:dyDescent="0.2">
      <c r="A2083" s="30" t="s">
        <v>22099</v>
      </c>
      <c r="B2083" s="30" t="s">
        <v>3969</v>
      </c>
      <c r="C2083" s="37">
        <v>46021</v>
      </c>
      <c r="D2083" s="30" t="s">
        <v>20238</v>
      </c>
      <c r="E2083" s="37">
        <v>46021</v>
      </c>
      <c r="F2083" s="30">
        <v>89126</v>
      </c>
      <c r="G2083" s="30" t="s">
        <v>3976</v>
      </c>
      <c r="H2083" s="38">
        <v>1152370</v>
      </c>
      <c r="I2083" s="34">
        <v>0</v>
      </c>
      <c r="J2083" s="38">
        <v>92190</v>
      </c>
      <c r="K2083" s="38">
        <v>1244560</v>
      </c>
      <c r="L2083" s="7" t="s">
        <v>51</v>
      </c>
      <c r="M2083" s="6">
        <v>46106</v>
      </c>
      <c r="O2083" s="35">
        <f>IF(Table1[[#This Row],[Phân loại]]="Tồn đầu kỳ",Table1[[#This Row],[Tổng giá trị]],0)</f>
        <v>1244560</v>
      </c>
      <c r="P2083" s="7">
        <f>IF(Table1[[#This Row],[Số còn phải thu ĐK]]&lt;&gt;0,0,IF(Table1[[#This Row],[Phân loại]]="Bán hàng",Table1[[#This Row],[Tổng giá trị]],-Table1[[#This Row],[Tổng giá trị]]))</f>
        <v>0</v>
      </c>
      <c r="Q2083" s="35">
        <f t="shared" ref="Q2083:Q2085" si="539">IF(M2083&lt;&gt;"",IF(O2083&lt;&gt;0,O2083,P2083),0)</f>
        <v>1244560</v>
      </c>
      <c r="R2083" s="7">
        <f>Table1[[#This Row],[Số còn phải thu ĐK]]+Table1[[#This Row],[Giá Trị HD sau CK]]-Table1[[#This Row],[Số tiền đã thu]]</f>
        <v>0</v>
      </c>
      <c r="S2083" s="6">
        <f>IF(Table1[[#This Row],[Ngày hóa đơn]]&lt;&gt;"",Table1[[#This Row],[Ngày hóa đơn]],IF(Table1[[#This Row],[Ngày hạch toán]]&lt;&gt;"",Table1[[#This Row],[Ngày hạch toán]],""))</f>
        <v>46021</v>
      </c>
      <c r="T2083" s="7"/>
      <c r="U2083" s="6">
        <f>IF(Table1[[#This Row],[Ngày tính CN]]="","",S2083+T2083)</f>
        <v>46021</v>
      </c>
      <c r="V2083" s="35">
        <f ca="1">IF(Table1[[#This Row],[Hạn thanh toán]]="","",IF((U2083-NOW())&lt;0,0,(U2083-NOW())))</f>
        <v>0</v>
      </c>
      <c r="W2083" s="35"/>
      <c r="X2083" s="35" t="str">
        <f t="shared" ref="X2083:X2085" ca="1" si="540">IF(OR(U2083="",R2083=0),"",IF((U2083-NOW())&lt;0,-(U2083-NOW()),0))</f>
        <v/>
      </c>
      <c r="Y2083" s="2" t="str">
        <f t="shared" ref="Y2083:Y2085" si="541">IF(R2083=0,"Đã thanh toán",IF(X2083="","",IF(X2083&lt;=0,"Chưa đến hạn thanh toán",IF(X2083&lt;=30,"Nợ quá hạn 30 ngày",IF(X2083&lt;=60,"Nợ quá hạn từ 30 ngày đến 60 ngày",IF(X2083&lt;=90,"Nợ quá hạn từ 60 ngày đến 90 ngày",IF(X2083&lt;=120,"Nợ quá hạn từ 90 ngày đến 120 ngày","Nợ quá hạn hơn 120 ngày có khả năng mất thanh toán")))))))</f>
        <v>Đã thanh toán</v>
      </c>
      <c r="Z2083" s="51">
        <f t="shared" si="510"/>
        <v>46021</v>
      </c>
      <c r="AA2083" s="51">
        <f t="shared" si="511"/>
        <v>46106</v>
      </c>
      <c r="AD2083" s="2" t="str">
        <f>VLOOKUP($A2083,MA_KH!$A:$Q,MA_KH!O$1,0)</f>
        <v>OKONO</v>
      </c>
      <c r="AE2083" s="2" t="str">
        <f>VLOOKUP($A2083,MA_KH!$A:$Q,MA_KH!P$1,0)</f>
        <v>CÔNG TY TNHH OKONO VIỆT NAM</v>
      </c>
    </row>
    <row r="2084" spans="1:31" ht="25.5" hidden="1" customHeight="1" x14ac:dyDescent="0.2">
      <c r="A2084" s="30" t="s">
        <v>22099</v>
      </c>
      <c r="B2084" s="30" t="s">
        <v>3969</v>
      </c>
      <c r="C2084" s="37">
        <v>46021</v>
      </c>
      <c r="D2084" s="30" t="s">
        <v>20239</v>
      </c>
      <c r="E2084" s="37">
        <v>46021</v>
      </c>
      <c r="F2084" s="30">
        <v>89127</v>
      </c>
      <c r="G2084" s="30" t="s">
        <v>4344</v>
      </c>
      <c r="H2084" s="38">
        <v>1425968</v>
      </c>
      <c r="I2084" s="34">
        <v>0</v>
      </c>
      <c r="J2084" s="38">
        <v>114077</v>
      </c>
      <c r="K2084" s="38">
        <v>1540045</v>
      </c>
      <c r="L2084" s="7" t="s">
        <v>51</v>
      </c>
      <c r="M2084" s="6">
        <v>46106</v>
      </c>
      <c r="O2084" s="35">
        <f>IF(Table1[[#This Row],[Phân loại]]="Tồn đầu kỳ",Table1[[#This Row],[Tổng giá trị]],0)</f>
        <v>1540045</v>
      </c>
      <c r="P2084" s="7">
        <f>IF(Table1[[#This Row],[Số còn phải thu ĐK]]&lt;&gt;0,0,IF(Table1[[#This Row],[Phân loại]]="Bán hàng",Table1[[#This Row],[Tổng giá trị]],-Table1[[#This Row],[Tổng giá trị]]))</f>
        <v>0</v>
      </c>
      <c r="Q2084" s="35">
        <f t="shared" si="539"/>
        <v>1540045</v>
      </c>
      <c r="R2084" s="7">
        <f>Table1[[#This Row],[Số còn phải thu ĐK]]+Table1[[#This Row],[Giá Trị HD sau CK]]-Table1[[#This Row],[Số tiền đã thu]]</f>
        <v>0</v>
      </c>
      <c r="S2084" s="6">
        <f>IF(Table1[[#This Row],[Ngày hóa đơn]]&lt;&gt;"",Table1[[#This Row],[Ngày hóa đơn]],IF(Table1[[#This Row],[Ngày hạch toán]]&lt;&gt;"",Table1[[#This Row],[Ngày hạch toán]],""))</f>
        <v>46021</v>
      </c>
      <c r="T2084" s="7"/>
      <c r="U2084" s="6">
        <f>IF(Table1[[#This Row],[Ngày tính CN]]="","",S2084+T2084)</f>
        <v>46021</v>
      </c>
      <c r="V2084" s="35">
        <f ca="1">IF(Table1[[#This Row],[Hạn thanh toán]]="","",IF((U2084-NOW())&lt;0,0,(U2084-NOW())))</f>
        <v>0</v>
      </c>
      <c r="W2084" s="35"/>
      <c r="X2084" s="35" t="str">
        <f t="shared" ca="1" si="540"/>
        <v/>
      </c>
      <c r="Y2084" s="2" t="str">
        <f t="shared" si="541"/>
        <v>Đã thanh toán</v>
      </c>
      <c r="Z2084" s="51">
        <f t="shared" si="510"/>
        <v>46021</v>
      </c>
      <c r="AA2084" s="51">
        <f t="shared" si="511"/>
        <v>46106</v>
      </c>
      <c r="AD2084" s="2" t="str">
        <f>VLOOKUP($A2084,MA_KH!$A:$Q,MA_KH!O$1,0)</f>
        <v>OKONO</v>
      </c>
      <c r="AE2084" s="2" t="str">
        <f>VLOOKUP($A2084,MA_KH!$A:$Q,MA_KH!P$1,0)</f>
        <v>CÔNG TY TNHH OKONO VIỆT NAM</v>
      </c>
    </row>
    <row r="2085" spans="1:31" ht="25.5" hidden="1" customHeight="1" x14ac:dyDescent="0.2">
      <c r="A2085" s="39" t="s">
        <v>22099</v>
      </c>
      <c r="B2085" s="39" t="s">
        <v>3969</v>
      </c>
      <c r="C2085" s="40">
        <v>46021</v>
      </c>
      <c r="D2085" s="39" t="s">
        <v>20240</v>
      </c>
      <c r="E2085" s="40">
        <v>46021</v>
      </c>
      <c r="F2085" s="39">
        <v>89128</v>
      </c>
      <c r="G2085" s="39" t="s">
        <v>4337</v>
      </c>
      <c r="H2085" s="41">
        <v>1979162</v>
      </c>
      <c r="I2085" s="42">
        <v>0</v>
      </c>
      <c r="J2085" s="41">
        <v>158333</v>
      </c>
      <c r="K2085" s="41">
        <v>2137495</v>
      </c>
      <c r="L2085" s="7" t="s">
        <v>51</v>
      </c>
      <c r="M2085" s="6">
        <v>46106</v>
      </c>
      <c r="O2085" s="35">
        <f>IF(Table1[[#This Row],[Phân loại]]="Tồn đầu kỳ",Table1[[#This Row],[Tổng giá trị]],0)</f>
        <v>2137495</v>
      </c>
      <c r="P2085" s="7">
        <f>IF(Table1[[#This Row],[Số còn phải thu ĐK]]&lt;&gt;0,0,IF(Table1[[#This Row],[Phân loại]]="Bán hàng",Table1[[#This Row],[Tổng giá trị]],-Table1[[#This Row],[Tổng giá trị]]))</f>
        <v>0</v>
      </c>
      <c r="Q2085" s="35">
        <f t="shared" si="539"/>
        <v>2137495</v>
      </c>
      <c r="R2085" s="7">
        <f>Table1[[#This Row],[Số còn phải thu ĐK]]+Table1[[#This Row],[Giá Trị HD sau CK]]-Table1[[#This Row],[Số tiền đã thu]]</f>
        <v>0</v>
      </c>
      <c r="S2085" s="6">
        <f>IF(Table1[[#This Row],[Ngày hóa đơn]]&lt;&gt;"",Table1[[#This Row],[Ngày hóa đơn]],IF(Table1[[#This Row],[Ngày hạch toán]]&lt;&gt;"",Table1[[#This Row],[Ngày hạch toán]],""))</f>
        <v>46021</v>
      </c>
      <c r="T2085" s="7"/>
      <c r="U2085" s="6">
        <f>IF(Table1[[#This Row],[Ngày tính CN]]="","",S2085+T2085)</f>
        <v>46021</v>
      </c>
      <c r="V2085" s="35">
        <f ca="1">IF(Table1[[#This Row],[Hạn thanh toán]]="","",IF((U2085-NOW())&lt;0,0,(U2085-NOW())))</f>
        <v>0</v>
      </c>
      <c r="W2085" s="35"/>
      <c r="X2085" s="35" t="str">
        <f t="shared" ca="1" si="540"/>
        <v/>
      </c>
      <c r="Y2085" s="2" t="str">
        <f t="shared" si="541"/>
        <v>Đã thanh toán</v>
      </c>
      <c r="Z2085" s="51">
        <f t="shared" si="510"/>
        <v>46021</v>
      </c>
      <c r="AA2085" s="51">
        <f t="shared" si="511"/>
        <v>46106</v>
      </c>
      <c r="AD2085" s="2" t="str">
        <f>VLOOKUP($A2085,MA_KH!$A:$Q,MA_KH!O$1,0)</f>
        <v>OKONO</v>
      </c>
      <c r="AE2085" s="2" t="str">
        <f>VLOOKUP($A2085,MA_KH!$A:$Q,MA_KH!P$1,0)</f>
        <v>CÔNG TY TNHH OKONO VIỆT NAM</v>
      </c>
    </row>
    <row r="2086" spans="1:31" ht="25.5" hidden="1" customHeight="1" x14ac:dyDescent="0.2">
      <c r="A2086" s="30" t="s">
        <v>22099</v>
      </c>
      <c r="B2086" s="30" t="s">
        <v>3969</v>
      </c>
      <c r="C2086" s="37">
        <v>46022</v>
      </c>
      <c r="D2086" s="30" t="s">
        <v>20241</v>
      </c>
      <c r="E2086" s="37">
        <v>46022</v>
      </c>
      <c r="F2086" s="30">
        <v>89778</v>
      </c>
      <c r="G2086" s="30" t="s">
        <v>4342</v>
      </c>
      <c r="H2086" s="38">
        <v>662334</v>
      </c>
      <c r="I2086" s="34">
        <v>0</v>
      </c>
      <c r="J2086" s="38">
        <v>52987</v>
      </c>
      <c r="K2086" s="38">
        <v>715321</v>
      </c>
      <c r="L2086" s="7" t="s">
        <v>51</v>
      </c>
      <c r="M2086" s="6">
        <v>46106</v>
      </c>
      <c r="O2086" s="35">
        <f>IF(Table1[[#This Row],[Phân loại]]="Tồn đầu kỳ",Table1[[#This Row],[Tổng giá trị]],0)</f>
        <v>715321</v>
      </c>
      <c r="P2086" s="7">
        <f>IF(Table1[[#This Row],[Số còn phải thu ĐK]]&lt;&gt;0,0,IF(Table1[[#This Row],[Phân loại]]="Bán hàng",Table1[[#This Row],[Tổng giá trị]],-Table1[[#This Row],[Tổng giá trị]]))</f>
        <v>0</v>
      </c>
      <c r="Q2086" s="35">
        <f t="shared" ref="Q2086:Q2087" si="542">IF(M2086&lt;&gt;"",IF(O2086&lt;&gt;0,O2086,P2086),0)</f>
        <v>715321</v>
      </c>
      <c r="R2086" s="7">
        <f>Table1[[#This Row],[Số còn phải thu ĐK]]+Table1[[#This Row],[Giá Trị HD sau CK]]-Table1[[#This Row],[Số tiền đã thu]]</f>
        <v>0</v>
      </c>
      <c r="S2086" s="6">
        <f>IF(Table1[[#This Row],[Ngày hóa đơn]]&lt;&gt;"",Table1[[#This Row],[Ngày hóa đơn]],IF(Table1[[#This Row],[Ngày hạch toán]]&lt;&gt;"",Table1[[#This Row],[Ngày hạch toán]],""))</f>
        <v>46022</v>
      </c>
      <c r="T2086" s="7"/>
      <c r="U2086" s="6">
        <f>IF(Table1[[#This Row],[Ngày tính CN]]="","",S2086+T2086)</f>
        <v>46022</v>
      </c>
      <c r="V2086" s="35">
        <f ca="1">IF(Table1[[#This Row],[Hạn thanh toán]]="","",IF((U2086-NOW())&lt;0,0,(U2086-NOW())))</f>
        <v>0</v>
      </c>
      <c r="W2086" s="35"/>
      <c r="X2086" s="35" t="str">
        <f t="shared" ref="X2086:X2087" ca="1" si="543">IF(OR(U2086="",R2086=0),"",IF((U2086-NOW())&lt;0,-(U2086-NOW()),0))</f>
        <v/>
      </c>
      <c r="Y2086" s="2" t="str">
        <f t="shared" ref="Y2086:Y2087" si="544">IF(R2086=0,"Đã thanh toán",IF(X2086="","",IF(X2086&lt;=0,"Chưa đến hạn thanh toán",IF(X2086&lt;=30,"Nợ quá hạn 30 ngày",IF(X2086&lt;=60,"Nợ quá hạn từ 30 ngày đến 60 ngày",IF(X2086&lt;=90,"Nợ quá hạn từ 60 ngày đến 90 ngày",IF(X2086&lt;=120,"Nợ quá hạn từ 90 ngày đến 120 ngày","Nợ quá hạn hơn 120 ngày có khả năng mất thanh toán")))))))</f>
        <v>Đã thanh toán</v>
      </c>
      <c r="Z2086" s="51">
        <f t="shared" si="510"/>
        <v>46022</v>
      </c>
      <c r="AA2086" s="51">
        <f t="shared" si="511"/>
        <v>46106</v>
      </c>
      <c r="AD2086" s="2" t="str">
        <f>VLOOKUP($A2086,MA_KH!$A:$Q,MA_KH!O$1,0)</f>
        <v>OKONO</v>
      </c>
      <c r="AE2086" s="2" t="str">
        <f>VLOOKUP($A2086,MA_KH!$A:$Q,MA_KH!P$1,0)</f>
        <v>CÔNG TY TNHH OKONO VIỆT NAM</v>
      </c>
    </row>
    <row r="2087" spans="1:31" ht="25.5" hidden="1" customHeight="1" x14ac:dyDescent="0.2">
      <c r="A2087" s="39" t="s">
        <v>22099</v>
      </c>
      <c r="B2087" s="39" t="s">
        <v>3969</v>
      </c>
      <c r="C2087" s="40">
        <v>46022</v>
      </c>
      <c r="D2087" s="39" t="s">
        <v>20242</v>
      </c>
      <c r="E2087" s="40">
        <v>46022</v>
      </c>
      <c r="F2087" s="39">
        <v>89779</v>
      </c>
      <c r="G2087" s="39" t="s">
        <v>3974</v>
      </c>
      <c r="H2087" s="41">
        <v>386557</v>
      </c>
      <c r="I2087" s="42">
        <v>0</v>
      </c>
      <c r="J2087" s="41">
        <v>30925</v>
      </c>
      <c r="K2087" s="41">
        <v>417482</v>
      </c>
      <c r="L2087" s="7" t="s">
        <v>51</v>
      </c>
      <c r="M2087" s="6">
        <v>46106</v>
      </c>
      <c r="O2087" s="35">
        <f>IF(Table1[[#This Row],[Phân loại]]="Tồn đầu kỳ",Table1[[#This Row],[Tổng giá trị]],0)</f>
        <v>417482</v>
      </c>
      <c r="P2087" s="7">
        <f>IF(Table1[[#This Row],[Số còn phải thu ĐK]]&lt;&gt;0,0,IF(Table1[[#This Row],[Phân loại]]="Bán hàng",Table1[[#This Row],[Tổng giá trị]],-Table1[[#This Row],[Tổng giá trị]]))</f>
        <v>0</v>
      </c>
      <c r="Q2087" s="35">
        <f t="shared" si="542"/>
        <v>417482</v>
      </c>
      <c r="R2087" s="7">
        <f>Table1[[#This Row],[Số còn phải thu ĐK]]+Table1[[#This Row],[Giá Trị HD sau CK]]-Table1[[#This Row],[Số tiền đã thu]]</f>
        <v>0</v>
      </c>
      <c r="S2087" s="6">
        <f>IF(Table1[[#This Row],[Ngày hóa đơn]]&lt;&gt;"",Table1[[#This Row],[Ngày hóa đơn]],IF(Table1[[#This Row],[Ngày hạch toán]]&lt;&gt;"",Table1[[#This Row],[Ngày hạch toán]],""))</f>
        <v>46022</v>
      </c>
      <c r="T2087" s="7"/>
      <c r="U2087" s="6">
        <f>IF(Table1[[#This Row],[Ngày tính CN]]="","",S2087+T2087)</f>
        <v>46022</v>
      </c>
      <c r="V2087" s="35">
        <f ca="1">IF(Table1[[#This Row],[Hạn thanh toán]]="","",IF((U2087-NOW())&lt;0,0,(U2087-NOW())))</f>
        <v>0</v>
      </c>
      <c r="W2087" s="35"/>
      <c r="X2087" s="35" t="str">
        <f t="shared" ca="1" si="543"/>
        <v/>
      </c>
      <c r="Y2087" s="2" t="str">
        <f t="shared" si="544"/>
        <v>Đã thanh toán</v>
      </c>
      <c r="Z2087" s="51">
        <f t="shared" si="510"/>
        <v>46022</v>
      </c>
      <c r="AA2087" s="51">
        <f t="shared" si="511"/>
        <v>46106</v>
      </c>
      <c r="AD2087" s="2" t="str">
        <f>VLOOKUP($A2087,MA_KH!$A:$Q,MA_KH!O$1,0)</f>
        <v>OKONO</v>
      </c>
      <c r="AE2087" s="2" t="str">
        <f>VLOOKUP($A2087,MA_KH!$A:$Q,MA_KH!P$1,0)</f>
        <v>CÔNG TY TNHH OKONO VIỆT NAM</v>
      </c>
    </row>
    <row r="2088" spans="1:31" ht="25.5" hidden="1" customHeight="1" x14ac:dyDescent="0.2">
      <c r="A2088" s="30" t="s">
        <v>22401</v>
      </c>
      <c r="B2088" s="30" t="s">
        <v>4493</v>
      </c>
      <c r="C2088" s="37">
        <v>46014</v>
      </c>
      <c r="D2088" s="30" t="s">
        <v>20269</v>
      </c>
      <c r="E2088" s="37">
        <v>46014</v>
      </c>
      <c r="F2088" s="30">
        <v>89068</v>
      </c>
      <c r="G2088" s="30" t="s">
        <v>20270</v>
      </c>
      <c r="H2088" s="38">
        <v>301312</v>
      </c>
      <c r="I2088" s="34">
        <v>0</v>
      </c>
      <c r="J2088" s="38">
        <v>24105</v>
      </c>
      <c r="K2088" s="38">
        <v>325417</v>
      </c>
      <c r="L2088" s="7" t="s">
        <v>51</v>
      </c>
      <c r="M2088" s="6">
        <v>46049</v>
      </c>
      <c r="O2088" s="35">
        <f>IF(Table1[[#This Row],[Phân loại]]="Tồn đầu kỳ",Table1[[#This Row],[Tổng giá trị]],0)</f>
        <v>325417</v>
      </c>
      <c r="P2088" s="7">
        <f>IF(Table1[[#This Row],[Số còn phải thu ĐK]]&lt;&gt;0,0,IF(Table1[[#This Row],[Phân loại]]="Bán hàng",Table1[[#This Row],[Tổng giá trị]],-Table1[[#This Row],[Tổng giá trị]]))</f>
        <v>0</v>
      </c>
      <c r="Q2088" s="35">
        <f t="shared" ref="Q2088:Q2093" si="545">IF(M2088&lt;&gt;"",IF(O2088&lt;&gt;0,O2088,P2088),0)</f>
        <v>325417</v>
      </c>
      <c r="R2088" s="7">
        <f>Table1[[#This Row],[Số còn phải thu ĐK]]+Table1[[#This Row],[Giá Trị HD sau CK]]-Table1[[#This Row],[Số tiền đã thu]]</f>
        <v>0</v>
      </c>
      <c r="S2088" s="6">
        <f>IF(Table1[[#This Row],[Ngày hóa đơn]]&lt;&gt;"",Table1[[#This Row],[Ngày hóa đơn]],IF(Table1[[#This Row],[Ngày hạch toán]]&lt;&gt;"",Table1[[#This Row],[Ngày hạch toán]],""))</f>
        <v>46014</v>
      </c>
      <c r="T2088" s="7"/>
      <c r="U2088" s="6">
        <f>IF(Table1[[#This Row],[Ngày tính CN]]="","",S2088+T2088)</f>
        <v>46014</v>
      </c>
      <c r="V2088" s="35">
        <f ca="1">IF(Table1[[#This Row],[Hạn thanh toán]]="","",IF((U2088-NOW())&lt;0,0,(U2088-NOW())))</f>
        <v>0</v>
      </c>
      <c r="W2088" s="35"/>
      <c r="X2088" s="35" t="str">
        <f t="shared" ref="X2088:X2093" ca="1" si="546">IF(OR(U2088="",R2088=0),"",IF((U2088-NOW())&lt;0,-(U2088-NOW()),0))</f>
        <v/>
      </c>
      <c r="Y2088" s="2" t="str">
        <f t="shared" ref="Y2088:Y2093" si="547">IF(R2088=0,"Đã thanh toán",IF(X2088="","",IF(X2088&lt;=0,"Chưa đến hạn thanh toán",IF(X2088&lt;=30,"Nợ quá hạn 30 ngày",IF(X2088&lt;=60,"Nợ quá hạn từ 30 ngày đến 60 ngày",IF(X2088&lt;=90,"Nợ quá hạn từ 60 ngày đến 90 ngày",IF(X2088&lt;=120,"Nợ quá hạn từ 90 ngày đến 120 ngày","Nợ quá hạn hơn 120 ngày có khả năng mất thanh toán")))))))</f>
        <v>Đã thanh toán</v>
      </c>
      <c r="Z2088" s="51">
        <f t="shared" si="510"/>
        <v>46014</v>
      </c>
      <c r="AA2088" s="51">
        <f t="shared" si="511"/>
        <v>46049</v>
      </c>
      <c r="AD2088" s="2" t="str">
        <f>VLOOKUP($A2088,MA_KH!$A:$Q,MA_KH!O$1,0)</f>
        <v>SEVEN</v>
      </c>
      <c r="AE2088" s="2" t="str">
        <f>VLOOKUP($A2088,MA_KH!$A:$Q,MA_KH!P$1,0)</f>
        <v>CÔNG TY CỔ PHẦN SEVEN SYSTEM VIỆT NAM</v>
      </c>
    </row>
    <row r="2089" spans="1:31" ht="25.5" hidden="1" customHeight="1" x14ac:dyDescent="0.2">
      <c r="A2089" s="30" t="s">
        <v>22400</v>
      </c>
      <c r="B2089" s="30" t="s">
        <v>4194</v>
      </c>
      <c r="C2089" s="37">
        <v>46015</v>
      </c>
      <c r="D2089" s="30" t="s">
        <v>20271</v>
      </c>
      <c r="E2089" s="37">
        <v>46015</v>
      </c>
      <c r="F2089" s="30">
        <v>89827</v>
      </c>
      <c r="G2089" s="30" t="s">
        <v>20272</v>
      </c>
      <c r="H2089" s="38">
        <v>7616037</v>
      </c>
      <c r="I2089" s="34">
        <v>0</v>
      </c>
      <c r="J2089" s="38">
        <v>609283</v>
      </c>
      <c r="K2089" s="38">
        <v>8225320</v>
      </c>
      <c r="L2089" s="7" t="s">
        <v>51</v>
      </c>
      <c r="M2089" s="6">
        <v>46049</v>
      </c>
      <c r="O2089" s="35">
        <f>IF(Table1[[#This Row],[Phân loại]]="Tồn đầu kỳ",Table1[[#This Row],[Tổng giá trị]],0)</f>
        <v>8225320</v>
      </c>
      <c r="P2089" s="7">
        <f>IF(Table1[[#This Row],[Số còn phải thu ĐK]]&lt;&gt;0,0,IF(Table1[[#This Row],[Phân loại]]="Bán hàng",Table1[[#This Row],[Tổng giá trị]],-Table1[[#This Row],[Tổng giá trị]]))</f>
        <v>0</v>
      </c>
      <c r="Q2089" s="35">
        <f t="shared" si="545"/>
        <v>8225320</v>
      </c>
      <c r="R2089" s="7">
        <f>Table1[[#This Row],[Số còn phải thu ĐK]]+Table1[[#This Row],[Giá Trị HD sau CK]]-Table1[[#This Row],[Số tiền đã thu]]</f>
        <v>0</v>
      </c>
      <c r="S2089" s="6">
        <f>IF(Table1[[#This Row],[Ngày hóa đơn]]&lt;&gt;"",Table1[[#This Row],[Ngày hóa đơn]],IF(Table1[[#This Row],[Ngày hạch toán]]&lt;&gt;"",Table1[[#This Row],[Ngày hạch toán]],""))</f>
        <v>46015</v>
      </c>
      <c r="T2089" s="7"/>
      <c r="U2089" s="6">
        <f>IF(Table1[[#This Row],[Ngày tính CN]]="","",S2089+T2089)</f>
        <v>46015</v>
      </c>
      <c r="V2089" s="35">
        <f ca="1">IF(Table1[[#This Row],[Hạn thanh toán]]="","",IF((U2089-NOW())&lt;0,0,(U2089-NOW())))</f>
        <v>0</v>
      </c>
      <c r="W2089" s="35"/>
      <c r="X2089" s="35" t="str">
        <f t="shared" ca="1" si="546"/>
        <v/>
      </c>
      <c r="Y2089" s="2" t="str">
        <f t="shared" si="547"/>
        <v>Đã thanh toán</v>
      </c>
      <c r="Z2089" s="51">
        <f t="shared" si="510"/>
        <v>46015</v>
      </c>
      <c r="AA2089" s="51">
        <f t="shared" si="511"/>
        <v>46049</v>
      </c>
      <c r="AD2089" s="2" t="str">
        <f>VLOOKUP($A2089,MA_KH!$A:$Q,MA_KH!O$1,0)</f>
        <v>SEVEN</v>
      </c>
      <c r="AE2089" s="2" t="str">
        <f>VLOOKUP($A2089,MA_KH!$A:$Q,MA_KH!P$1,0)</f>
        <v>CÔNG TY CỔ PHẦN SEVEN SYSTEM VIỆT NAM</v>
      </c>
    </row>
    <row r="2090" spans="1:31" ht="25.5" hidden="1" customHeight="1" x14ac:dyDescent="0.2">
      <c r="A2090" s="30" t="s">
        <v>22399</v>
      </c>
      <c r="B2090" s="30" t="s">
        <v>4196</v>
      </c>
      <c r="C2090" s="37">
        <v>46015</v>
      </c>
      <c r="D2090" s="30" t="s">
        <v>20273</v>
      </c>
      <c r="E2090" s="37">
        <v>46015</v>
      </c>
      <c r="F2090" s="30">
        <v>89828</v>
      </c>
      <c r="G2090" s="30" t="s">
        <v>20274</v>
      </c>
      <c r="H2090" s="38">
        <v>247471</v>
      </c>
      <c r="I2090" s="34">
        <v>0</v>
      </c>
      <c r="J2090" s="38">
        <v>19798</v>
      </c>
      <c r="K2090" s="38">
        <v>267269</v>
      </c>
      <c r="L2090" s="7" t="s">
        <v>51</v>
      </c>
      <c r="M2090" s="6">
        <v>46049</v>
      </c>
      <c r="O2090" s="35">
        <f>IF(Table1[[#This Row],[Phân loại]]="Tồn đầu kỳ",Table1[[#This Row],[Tổng giá trị]],0)</f>
        <v>267269</v>
      </c>
      <c r="P2090" s="7">
        <f>IF(Table1[[#This Row],[Số còn phải thu ĐK]]&lt;&gt;0,0,IF(Table1[[#This Row],[Phân loại]]="Bán hàng",Table1[[#This Row],[Tổng giá trị]],-Table1[[#This Row],[Tổng giá trị]]))</f>
        <v>0</v>
      </c>
      <c r="Q2090" s="35">
        <f t="shared" si="545"/>
        <v>267269</v>
      </c>
      <c r="R2090" s="7">
        <f>Table1[[#This Row],[Số còn phải thu ĐK]]+Table1[[#This Row],[Giá Trị HD sau CK]]-Table1[[#This Row],[Số tiền đã thu]]</f>
        <v>0</v>
      </c>
      <c r="S2090" s="6">
        <f>IF(Table1[[#This Row],[Ngày hóa đơn]]&lt;&gt;"",Table1[[#This Row],[Ngày hóa đơn]],IF(Table1[[#This Row],[Ngày hạch toán]]&lt;&gt;"",Table1[[#This Row],[Ngày hạch toán]],""))</f>
        <v>46015</v>
      </c>
      <c r="T2090" s="7"/>
      <c r="U2090" s="6">
        <f>IF(Table1[[#This Row],[Ngày tính CN]]="","",S2090+T2090)</f>
        <v>46015</v>
      </c>
      <c r="V2090" s="35">
        <f ca="1">IF(Table1[[#This Row],[Hạn thanh toán]]="","",IF((U2090-NOW())&lt;0,0,(U2090-NOW())))</f>
        <v>0</v>
      </c>
      <c r="W2090" s="35"/>
      <c r="X2090" s="35" t="str">
        <f t="shared" ca="1" si="546"/>
        <v/>
      </c>
      <c r="Y2090" s="2" t="str">
        <f t="shared" si="547"/>
        <v>Đã thanh toán</v>
      </c>
      <c r="Z2090" s="51">
        <f t="shared" si="510"/>
        <v>46015</v>
      </c>
      <c r="AA2090" s="51">
        <f t="shared" si="511"/>
        <v>46049</v>
      </c>
      <c r="AD2090" s="2" t="str">
        <f>VLOOKUP($A2090,MA_KH!$A:$Q,MA_KH!O$1,0)</f>
        <v>SEVEN</v>
      </c>
      <c r="AE2090" s="2" t="str">
        <f>VLOOKUP($A2090,MA_KH!$A:$Q,MA_KH!P$1,0)</f>
        <v>CÔNG TY CỔ PHẦN SEVEN SYSTEM VIỆT NAM</v>
      </c>
    </row>
    <row r="2091" spans="1:31" ht="25.5" hidden="1" customHeight="1" x14ac:dyDescent="0.2">
      <c r="A2091" s="30" t="s">
        <v>22401</v>
      </c>
      <c r="B2091" s="30" t="s">
        <v>4493</v>
      </c>
      <c r="C2091" s="37">
        <v>46016</v>
      </c>
      <c r="D2091" s="30" t="s">
        <v>20275</v>
      </c>
      <c r="E2091" s="37">
        <v>46016</v>
      </c>
      <c r="F2091" s="30">
        <v>89069</v>
      </c>
      <c r="G2091" s="30" t="s">
        <v>20276</v>
      </c>
      <c r="H2091" s="38">
        <v>541748</v>
      </c>
      <c r="I2091" s="34">
        <v>0</v>
      </c>
      <c r="J2091" s="38">
        <v>43340</v>
      </c>
      <c r="K2091" s="38">
        <v>585088</v>
      </c>
      <c r="L2091" s="7" t="s">
        <v>51</v>
      </c>
      <c r="M2091" s="6">
        <v>46049</v>
      </c>
      <c r="O2091" s="35">
        <f>IF(Table1[[#This Row],[Phân loại]]="Tồn đầu kỳ",Table1[[#This Row],[Tổng giá trị]],0)</f>
        <v>585088</v>
      </c>
      <c r="P2091" s="7">
        <f>IF(Table1[[#This Row],[Số còn phải thu ĐK]]&lt;&gt;0,0,IF(Table1[[#This Row],[Phân loại]]="Bán hàng",Table1[[#This Row],[Tổng giá trị]],-Table1[[#This Row],[Tổng giá trị]]))</f>
        <v>0</v>
      </c>
      <c r="Q2091" s="35">
        <f t="shared" si="545"/>
        <v>585088</v>
      </c>
      <c r="R2091" s="7">
        <f>Table1[[#This Row],[Số còn phải thu ĐK]]+Table1[[#This Row],[Giá Trị HD sau CK]]-Table1[[#This Row],[Số tiền đã thu]]</f>
        <v>0</v>
      </c>
      <c r="S2091" s="6">
        <f>IF(Table1[[#This Row],[Ngày hóa đơn]]&lt;&gt;"",Table1[[#This Row],[Ngày hóa đơn]],IF(Table1[[#This Row],[Ngày hạch toán]]&lt;&gt;"",Table1[[#This Row],[Ngày hạch toán]],""))</f>
        <v>46016</v>
      </c>
      <c r="T2091" s="7"/>
      <c r="U2091" s="6">
        <f>IF(Table1[[#This Row],[Ngày tính CN]]="","",S2091+T2091)</f>
        <v>46016</v>
      </c>
      <c r="V2091" s="35">
        <f ca="1">IF(Table1[[#This Row],[Hạn thanh toán]]="","",IF((U2091-NOW())&lt;0,0,(U2091-NOW())))</f>
        <v>0</v>
      </c>
      <c r="W2091" s="35"/>
      <c r="X2091" s="35" t="str">
        <f t="shared" ca="1" si="546"/>
        <v/>
      </c>
      <c r="Y2091" s="2" t="str">
        <f t="shared" si="547"/>
        <v>Đã thanh toán</v>
      </c>
      <c r="Z2091" s="51">
        <f t="shared" si="510"/>
        <v>46016</v>
      </c>
      <c r="AA2091" s="51">
        <f t="shared" si="511"/>
        <v>46049</v>
      </c>
      <c r="AD2091" s="2" t="str">
        <f>VLOOKUP($A2091,MA_KH!$A:$Q,MA_KH!O$1,0)</f>
        <v>SEVEN</v>
      </c>
      <c r="AE2091" s="2" t="str">
        <f>VLOOKUP($A2091,MA_KH!$A:$Q,MA_KH!P$1,0)</f>
        <v>CÔNG TY CỔ PHẦN SEVEN SYSTEM VIỆT NAM</v>
      </c>
    </row>
    <row r="2092" spans="1:31" ht="25.5" hidden="1" customHeight="1" x14ac:dyDescent="0.2">
      <c r="A2092" s="30" t="s">
        <v>22400</v>
      </c>
      <c r="B2092" s="30" t="s">
        <v>4194</v>
      </c>
      <c r="C2092" s="37">
        <v>46018</v>
      </c>
      <c r="D2092" s="30" t="s">
        <v>20277</v>
      </c>
      <c r="E2092" s="37">
        <v>46018</v>
      </c>
      <c r="F2092" s="30">
        <v>89830</v>
      </c>
      <c r="G2092" s="30" t="s">
        <v>20278</v>
      </c>
      <c r="H2092" s="38">
        <v>7061800</v>
      </c>
      <c r="I2092" s="34">
        <v>0</v>
      </c>
      <c r="J2092" s="38">
        <v>564944</v>
      </c>
      <c r="K2092" s="38">
        <v>7626744</v>
      </c>
      <c r="L2092" s="7" t="s">
        <v>51</v>
      </c>
      <c r="M2092" s="6">
        <v>46049</v>
      </c>
      <c r="O2092" s="35">
        <f>IF(Table1[[#This Row],[Phân loại]]="Tồn đầu kỳ",Table1[[#This Row],[Tổng giá trị]],0)</f>
        <v>7626744</v>
      </c>
      <c r="P2092" s="7">
        <f>IF(Table1[[#This Row],[Số còn phải thu ĐK]]&lt;&gt;0,0,IF(Table1[[#This Row],[Phân loại]]="Bán hàng",Table1[[#This Row],[Tổng giá trị]],-Table1[[#This Row],[Tổng giá trị]]))</f>
        <v>0</v>
      </c>
      <c r="Q2092" s="35">
        <f t="shared" si="545"/>
        <v>7626744</v>
      </c>
      <c r="R2092" s="7">
        <f>Table1[[#This Row],[Số còn phải thu ĐK]]+Table1[[#This Row],[Giá Trị HD sau CK]]-Table1[[#This Row],[Số tiền đã thu]]</f>
        <v>0</v>
      </c>
      <c r="S2092" s="6">
        <f>IF(Table1[[#This Row],[Ngày hóa đơn]]&lt;&gt;"",Table1[[#This Row],[Ngày hóa đơn]],IF(Table1[[#This Row],[Ngày hạch toán]]&lt;&gt;"",Table1[[#This Row],[Ngày hạch toán]],""))</f>
        <v>46018</v>
      </c>
      <c r="T2092" s="7"/>
      <c r="U2092" s="6">
        <f>IF(Table1[[#This Row],[Ngày tính CN]]="","",S2092+T2092)</f>
        <v>46018</v>
      </c>
      <c r="V2092" s="35">
        <f ca="1">IF(Table1[[#This Row],[Hạn thanh toán]]="","",IF((U2092-NOW())&lt;0,0,(U2092-NOW())))</f>
        <v>0</v>
      </c>
      <c r="W2092" s="35"/>
      <c r="X2092" s="35" t="str">
        <f t="shared" ca="1" si="546"/>
        <v/>
      </c>
      <c r="Y2092" s="2" t="str">
        <f t="shared" si="547"/>
        <v>Đã thanh toán</v>
      </c>
      <c r="Z2092" s="51">
        <f t="shared" si="510"/>
        <v>46018</v>
      </c>
      <c r="AA2092" s="51">
        <f t="shared" si="511"/>
        <v>46049</v>
      </c>
      <c r="AD2092" s="2" t="str">
        <f>VLOOKUP($A2092,MA_KH!$A:$Q,MA_KH!O$1,0)</f>
        <v>SEVEN</v>
      </c>
      <c r="AE2092" s="2" t="str">
        <f>VLOOKUP($A2092,MA_KH!$A:$Q,MA_KH!P$1,0)</f>
        <v>CÔNG TY CỔ PHẦN SEVEN SYSTEM VIỆT NAM</v>
      </c>
    </row>
    <row r="2093" spans="1:31" ht="25.5" hidden="1" customHeight="1" x14ac:dyDescent="0.2">
      <c r="A2093" s="30" t="s">
        <v>22399</v>
      </c>
      <c r="B2093" s="30" t="s">
        <v>4196</v>
      </c>
      <c r="C2093" s="37">
        <v>46018</v>
      </c>
      <c r="D2093" s="30" t="s">
        <v>20279</v>
      </c>
      <c r="E2093" s="37">
        <v>46018</v>
      </c>
      <c r="F2093" s="30">
        <v>89831</v>
      </c>
      <c r="G2093" s="30" t="s">
        <v>20280</v>
      </c>
      <c r="H2093" s="38">
        <v>293921</v>
      </c>
      <c r="I2093" s="34">
        <v>0</v>
      </c>
      <c r="J2093" s="38">
        <v>23514</v>
      </c>
      <c r="K2093" s="38">
        <v>317435</v>
      </c>
      <c r="L2093" s="7" t="s">
        <v>51</v>
      </c>
      <c r="M2093" s="6">
        <v>46049</v>
      </c>
      <c r="O2093" s="35">
        <f>IF(Table1[[#This Row],[Phân loại]]="Tồn đầu kỳ",Table1[[#This Row],[Tổng giá trị]],0)</f>
        <v>317435</v>
      </c>
      <c r="P2093" s="7">
        <f>IF(Table1[[#This Row],[Số còn phải thu ĐK]]&lt;&gt;0,0,IF(Table1[[#This Row],[Phân loại]]="Bán hàng",Table1[[#This Row],[Tổng giá trị]],-Table1[[#This Row],[Tổng giá trị]]))</f>
        <v>0</v>
      </c>
      <c r="Q2093" s="35">
        <f t="shared" si="545"/>
        <v>317435</v>
      </c>
      <c r="R2093" s="7">
        <f>Table1[[#This Row],[Số còn phải thu ĐK]]+Table1[[#This Row],[Giá Trị HD sau CK]]-Table1[[#This Row],[Số tiền đã thu]]</f>
        <v>0</v>
      </c>
      <c r="S2093" s="6">
        <f>IF(Table1[[#This Row],[Ngày hóa đơn]]&lt;&gt;"",Table1[[#This Row],[Ngày hóa đơn]],IF(Table1[[#This Row],[Ngày hạch toán]]&lt;&gt;"",Table1[[#This Row],[Ngày hạch toán]],""))</f>
        <v>46018</v>
      </c>
      <c r="T2093" s="7"/>
      <c r="U2093" s="6">
        <f>IF(Table1[[#This Row],[Ngày tính CN]]="","",S2093+T2093)</f>
        <v>46018</v>
      </c>
      <c r="V2093" s="35">
        <f ca="1">IF(Table1[[#This Row],[Hạn thanh toán]]="","",IF((U2093-NOW())&lt;0,0,(U2093-NOW())))</f>
        <v>0</v>
      </c>
      <c r="W2093" s="35"/>
      <c r="X2093" s="35" t="str">
        <f t="shared" ca="1" si="546"/>
        <v/>
      </c>
      <c r="Y2093" s="2" t="str">
        <f t="shared" si="547"/>
        <v>Đã thanh toán</v>
      </c>
      <c r="Z2093" s="51">
        <f t="shared" si="510"/>
        <v>46018</v>
      </c>
      <c r="AA2093" s="51">
        <f t="shared" si="511"/>
        <v>46049</v>
      </c>
      <c r="AD2093" s="2" t="str">
        <f>VLOOKUP($A2093,MA_KH!$A:$Q,MA_KH!O$1,0)</f>
        <v>SEVEN</v>
      </c>
      <c r="AE2093" s="2" t="str">
        <f>VLOOKUP($A2093,MA_KH!$A:$Q,MA_KH!P$1,0)</f>
        <v>CÔNG TY CỔ PHẦN SEVEN SYSTEM VIỆT NAM</v>
      </c>
    </row>
    <row r="2094" spans="1:31" ht="25.5" hidden="1" customHeight="1" x14ac:dyDescent="0.2">
      <c r="A2094" s="30" t="s">
        <v>22400</v>
      </c>
      <c r="B2094" s="30" t="s">
        <v>4194</v>
      </c>
      <c r="C2094" s="37">
        <v>46029</v>
      </c>
      <c r="D2094" s="30" t="s">
        <v>20281</v>
      </c>
      <c r="E2094" s="37">
        <v>46029</v>
      </c>
      <c r="F2094" s="30">
        <v>1265</v>
      </c>
      <c r="G2094" s="69" t="s">
        <v>20282</v>
      </c>
      <c r="H2094" s="38">
        <v>6070020</v>
      </c>
      <c r="I2094" s="34">
        <v>0</v>
      </c>
      <c r="J2094" s="38">
        <v>485602</v>
      </c>
      <c r="K2094" s="38">
        <v>6555622</v>
      </c>
      <c r="L2094" s="7" t="s">
        <v>22849</v>
      </c>
      <c r="M2094" s="6">
        <v>46083</v>
      </c>
      <c r="O2094" s="35">
        <f>IF(Table1[[#This Row],[Phân loại]]="Tồn đầu kỳ",Table1[[#This Row],[Tổng giá trị]],0)</f>
        <v>0</v>
      </c>
      <c r="P2094" s="7">
        <f>IF(Table1[[#This Row],[Số còn phải thu ĐK]]&lt;&gt;0,0,IF(Table1[[#This Row],[Phân loại]]="Bán hàng",Table1[[#This Row],[Tổng giá trị]],-Table1[[#This Row],[Tổng giá trị]]))</f>
        <v>6555622</v>
      </c>
      <c r="Q2094" s="35">
        <f t="shared" ref="Q2094:Q2095" si="548">IF(M2094&lt;&gt;"",IF(O2094&lt;&gt;0,O2094,P2094),0)</f>
        <v>6555622</v>
      </c>
      <c r="R2094" s="7">
        <f>Table1[[#This Row],[Số còn phải thu ĐK]]+Table1[[#This Row],[Giá Trị HD sau CK]]-Table1[[#This Row],[Số tiền đã thu]]</f>
        <v>0</v>
      </c>
      <c r="S2094" s="6">
        <f>IF(Table1[[#This Row],[Ngày hóa đơn]]&lt;&gt;"",Table1[[#This Row],[Ngày hóa đơn]],IF(Table1[[#This Row],[Ngày hạch toán]]&lt;&gt;"",Table1[[#This Row],[Ngày hạch toán]],""))</f>
        <v>46029</v>
      </c>
      <c r="T2094" s="7"/>
      <c r="U2094" s="6">
        <f>IF(Table1[[#This Row],[Ngày tính CN]]="","",S2094+T2094)</f>
        <v>46029</v>
      </c>
      <c r="V2094" s="35">
        <f ca="1">IF(Table1[[#This Row],[Hạn thanh toán]]="","",IF((U2094-NOW())&lt;0,0,(U2094-NOW())))</f>
        <v>0</v>
      </c>
      <c r="W2094" s="35"/>
      <c r="X2094" s="35" t="str">
        <f t="shared" ref="X2094:X2095" ca="1" si="549">IF(OR(U2094="",R2094=0),"",IF((U2094-NOW())&lt;0,-(U2094-NOW()),0))</f>
        <v/>
      </c>
      <c r="Y2094" s="2" t="str">
        <f t="shared" ref="Y2094:Y2095" si="550">IF(R2094=0,"Đã thanh toán",IF(X2094="","",IF(X2094&lt;=0,"Chưa đến hạn thanh toán",IF(X2094&lt;=30,"Nợ quá hạn 30 ngày",IF(X2094&lt;=60,"Nợ quá hạn từ 30 ngày đến 60 ngày",IF(X2094&lt;=90,"Nợ quá hạn từ 60 ngày đến 90 ngày",IF(X2094&lt;=120,"Nợ quá hạn từ 90 ngày đến 120 ngày","Nợ quá hạn hơn 120 ngày có khả năng mất thanh toán")))))))</f>
        <v>Đã thanh toán</v>
      </c>
      <c r="Z2094" s="51">
        <f t="shared" si="510"/>
        <v>46029</v>
      </c>
      <c r="AA2094" s="51">
        <f t="shared" si="511"/>
        <v>46083</v>
      </c>
      <c r="AD2094" s="2" t="str">
        <f>VLOOKUP($A2094,MA_KH!$A:$Q,MA_KH!O$1,0)</f>
        <v>SEVEN</v>
      </c>
      <c r="AE2094" s="2" t="str">
        <f>VLOOKUP($A2094,MA_KH!$A:$Q,MA_KH!P$1,0)</f>
        <v>CÔNG TY CỔ PHẦN SEVEN SYSTEM VIỆT NAM</v>
      </c>
    </row>
    <row r="2095" spans="1:31" ht="25.5" hidden="1" customHeight="1" x14ac:dyDescent="0.2">
      <c r="A2095" s="39" t="s">
        <v>22399</v>
      </c>
      <c r="B2095" s="39" t="s">
        <v>4196</v>
      </c>
      <c r="C2095" s="37">
        <v>46029</v>
      </c>
      <c r="D2095" s="39" t="s">
        <v>20283</v>
      </c>
      <c r="E2095" s="37">
        <v>46029</v>
      </c>
      <c r="F2095" s="39">
        <v>1266</v>
      </c>
      <c r="G2095" s="70" t="s">
        <v>20284</v>
      </c>
      <c r="H2095" s="41">
        <v>433110</v>
      </c>
      <c r="I2095" s="42">
        <v>0</v>
      </c>
      <c r="J2095" s="41">
        <v>34649</v>
      </c>
      <c r="K2095" s="41">
        <v>467759</v>
      </c>
      <c r="L2095" s="7" t="s">
        <v>22849</v>
      </c>
      <c r="M2095" s="6">
        <v>46083</v>
      </c>
      <c r="O2095" s="35">
        <f>IF(Table1[[#This Row],[Phân loại]]="Tồn đầu kỳ",Table1[[#This Row],[Tổng giá trị]],0)</f>
        <v>0</v>
      </c>
      <c r="P2095" s="7">
        <f>IF(Table1[[#This Row],[Số còn phải thu ĐK]]&lt;&gt;0,0,IF(Table1[[#This Row],[Phân loại]]="Bán hàng",Table1[[#This Row],[Tổng giá trị]],-Table1[[#This Row],[Tổng giá trị]]))</f>
        <v>467759</v>
      </c>
      <c r="Q2095" s="35">
        <f t="shared" si="548"/>
        <v>467759</v>
      </c>
      <c r="R2095" s="7">
        <f>Table1[[#This Row],[Số còn phải thu ĐK]]+Table1[[#This Row],[Giá Trị HD sau CK]]-Table1[[#This Row],[Số tiền đã thu]]</f>
        <v>0</v>
      </c>
      <c r="S2095" s="6">
        <f>IF(Table1[[#This Row],[Ngày hóa đơn]]&lt;&gt;"",Table1[[#This Row],[Ngày hóa đơn]],IF(Table1[[#This Row],[Ngày hạch toán]]&lt;&gt;"",Table1[[#This Row],[Ngày hạch toán]],""))</f>
        <v>46029</v>
      </c>
      <c r="T2095" s="7"/>
      <c r="U2095" s="6">
        <f>IF(Table1[[#This Row],[Ngày tính CN]]="","",S2095+T2095)</f>
        <v>46029</v>
      </c>
      <c r="V2095" s="35">
        <f ca="1">IF(Table1[[#This Row],[Hạn thanh toán]]="","",IF((U2095-NOW())&lt;0,0,(U2095-NOW())))</f>
        <v>0</v>
      </c>
      <c r="W2095" s="35"/>
      <c r="X2095" s="35" t="str">
        <f t="shared" ca="1" si="549"/>
        <v/>
      </c>
      <c r="Y2095" s="2" t="str">
        <f t="shared" si="550"/>
        <v>Đã thanh toán</v>
      </c>
      <c r="Z2095" s="51">
        <f t="shared" si="510"/>
        <v>46029</v>
      </c>
      <c r="AA2095" s="51">
        <f t="shared" si="511"/>
        <v>46083</v>
      </c>
      <c r="AD2095" s="2" t="str">
        <f>VLOOKUP($A2095,MA_KH!$A:$Q,MA_KH!O$1,0)</f>
        <v>SEVEN</v>
      </c>
      <c r="AE2095" s="2" t="str">
        <f>VLOOKUP($A2095,MA_KH!$A:$Q,MA_KH!P$1,0)</f>
        <v>CÔNG TY CỔ PHẦN SEVEN SYSTEM VIỆT NAM</v>
      </c>
    </row>
    <row r="2096" spans="1:31" ht="25.5" hidden="1" customHeight="1" x14ac:dyDescent="0.2">
      <c r="A2096" s="39" t="s">
        <v>22426</v>
      </c>
      <c r="B2096" s="39" t="s">
        <v>4202</v>
      </c>
      <c r="C2096" s="40">
        <v>45992</v>
      </c>
      <c r="D2096" s="39" t="s">
        <v>19335</v>
      </c>
      <c r="E2096" s="40">
        <v>45992</v>
      </c>
      <c r="F2096" s="39">
        <v>80134</v>
      </c>
      <c r="G2096" s="39" t="s">
        <v>4489</v>
      </c>
      <c r="H2096" s="41">
        <v>636844</v>
      </c>
      <c r="I2096" s="42">
        <v>0</v>
      </c>
      <c r="J2096" s="41">
        <v>50948</v>
      </c>
      <c r="K2096" s="41">
        <v>687792</v>
      </c>
      <c r="L2096" s="7" t="s">
        <v>51</v>
      </c>
      <c r="M2096" s="6">
        <v>46042</v>
      </c>
      <c r="O2096" s="35">
        <f>IF(Table1[[#This Row],[Phân loại]]="Tồn đầu kỳ",Table1[[#This Row],[Tổng giá trị]],0)</f>
        <v>687792</v>
      </c>
      <c r="P2096" s="7">
        <f>IF(Table1[[#This Row],[Số còn phải thu ĐK]]&lt;&gt;0,0,IF(Table1[[#This Row],[Phân loại]]="Bán hàng",Table1[[#This Row],[Tổng giá trị]],-Table1[[#This Row],[Tổng giá trị]]))</f>
        <v>0</v>
      </c>
      <c r="Q2096" s="35">
        <f t="shared" ref="Q2096:Q2103" si="551">IF(M2096&lt;&gt;"",IF(O2096&lt;&gt;0,O2096,P2096),0)</f>
        <v>687792</v>
      </c>
      <c r="R2096" s="7">
        <f>Table1[[#This Row],[Số còn phải thu ĐK]]+Table1[[#This Row],[Giá Trị HD sau CK]]-Table1[[#This Row],[Số tiền đã thu]]</f>
        <v>0</v>
      </c>
      <c r="S2096" s="6">
        <f>IF(Table1[[#This Row],[Ngày hóa đơn]]&lt;&gt;"",Table1[[#This Row],[Ngày hóa đơn]],IF(Table1[[#This Row],[Ngày hạch toán]]&lt;&gt;"",Table1[[#This Row],[Ngày hạch toán]],""))</f>
        <v>45992</v>
      </c>
      <c r="T2096" s="7"/>
      <c r="U2096" s="6">
        <f>IF(Table1[[#This Row],[Ngày tính CN]]="","",S2096+T2096)</f>
        <v>45992</v>
      </c>
      <c r="V2096" s="35">
        <f ca="1">IF(Table1[[#This Row],[Hạn thanh toán]]="","",IF((U2096-NOW())&lt;0,0,(U2096-NOW())))</f>
        <v>0</v>
      </c>
      <c r="W2096" s="35"/>
      <c r="X2096" s="35" t="str">
        <f t="shared" ref="X2096:X2103" ca="1" si="552">IF(OR(U2096="",R2096=0),"",IF((U2096-NOW())&lt;0,-(U2096-NOW()),0))</f>
        <v/>
      </c>
      <c r="Y2096" s="2" t="str">
        <f t="shared" ref="Y2096:Y2103" si="553">IF(R2096=0,"Đã thanh toán",IF(X2096="","",IF(X2096&lt;=0,"Chưa đến hạn thanh toán",IF(X2096&lt;=30,"Nợ quá hạn 30 ngày",IF(X2096&lt;=60,"Nợ quá hạn từ 30 ngày đến 60 ngày",IF(X2096&lt;=90,"Nợ quá hạn từ 60 ngày đến 90 ngày",IF(X2096&lt;=120,"Nợ quá hạn từ 90 ngày đến 120 ngày","Nợ quá hạn hơn 120 ngày có khả năng mất thanh toán")))))))</f>
        <v>Đã thanh toán</v>
      </c>
      <c r="Z2096" s="51">
        <f t="shared" si="510"/>
        <v>45992</v>
      </c>
      <c r="AA2096" s="51">
        <f t="shared" si="511"/>
        <v>46042</v>
      </c>
      <c r="AD2096" s="2" t="str">
        <f>VLOOKUP($A2096,MA_KH!$A:$Q,MA_KH!O$1,0)</f>
        <v>SIBA FOOD</v>
      </c>
      <c r="AE2096" s="2" t="str">
        <f>VLOOKUP($A2096,MA_KH!$A:$Q,MA_KH!P$1,0)</f>
        <v>CHI NHÁNH CÔNG TY CỔ PHẦN SIBA FOOD VIỆT NAM TẠI HÀ NỘI</v>
      </c>
    </row>
    <row r="2097" spans="1:31" ht="25.5" hidden="1" customHeight="1" x14ac:dyDescent="0.2">
      <c r="A2097" s="39" t="s">
        <v>22426</v>
      </c>
      <c r="B2097" s="39" t="s">
        <v>4202</v>
      </c>
      <c r="C2097" s="40">
        <v>46000</v>
      </c>
      <c r="D2097" s="39" t="s">
        <v>19336</v>
      </c>
      <c r="E2097" s="40">
        <v>46000</v>
      </c>
      <c r="F2097" s="39">
        <v>82356</v>
      </c>
      <c r="G2097" s="39" t="s">
        <v>4455</v>
      </c>
      <c r="H2097" s="41">
        <v>847594</v>
      </c>
      <c r="I2097" s="42">
        <v>0</v>
      </c>
      <c r="J2097" s="41">
        <v>67808</v>
      </c>
      <c r="K2097" s="41">
        <v>915402</v>
      </c>
      <c r="L2097" s="7" t="s">
        <v>51</v>
      </c>
      <c r="M2097" s="6">
        <v>46042</v>
      </c>
      <c r="O2097" s="35">
        <f>IF(Table1[[#This Row],[Phân loại]]="Tồn đầu kỳ",Table1[[#This Row],[Tổng giá trị]],0)</f>
        <v>915402</v>
      </c>
      <c r="P2097" s="7">
        <f>IF(Table1[[#This Row],[Số còn phải thu ĐK]]&lt;&gt;0,0,IF(Table1[[#This Row],[Phân loại]]="Bán hàng",Table1[[#This Row],[Tổng giá trị]],-Table1[[#This Row],[Tổng giá trị]]))</f>
        <v>0</v>
      </c>
      <c r="Q2097" s="35">
        <f t="shared" si="551"/>
        <v>915402</v>
      </c>
      <c r="R2097" s="7">
        <f>Table1[[#This Row],[Số còn phải thu ĐK]]+Table1[[#This Row],[Giá Trị HD sau CK]]-Table1[[#This Row],[Số tiền đã thu]]</f>
        <v>0</v>
      </c>
      <c r="S2097" s="6">
        <f>IF(Table1[[#This Row],[Ngày hóa đơn]]&lt;&gt;"",Table1[[#This Row],[Ngày hóa đơn]],IF(Table1[[#This Row],[Ngày hạch toán]]&lt;&gt;"",Table1[[#This Row],[Ngày hạch toán]],""))</f>
        <v>46000</v>
      </c>
      <c r="T2097" s="7"/>
      <c r="U2097" s="6">
        <f>IF(Table1[[#This Row],[Ngày tính CN]]="","",S2097+T2097)</f>
        <v>46000</v>
      </c>
      <c r="V2097" s="35">
        <f ca="1">IF(Table1[[#This Row],[Hạn thanh toán]]="","",IF((U2097-NOW())&lt;0,0,(U2097-NOW())))</f>
        <v>0</v>
      </c>
      <c r="W2097" s="35"/>
      <c r="X2097" s="35" t="str">
        <f t="shared" ca="1" si="552"/>
        <v/>
      </c>
      <c r="Y2097" s="2" t="str">
        <f t="shared" si="553"/>
        <v>Đã thanh toán</v>
      </c>
      <c r="Z2097" s="51">
        <f t="shared" si="510"/>
        <v>46000</v>
      </c>
      <c r="AA2097" s="51">
        <f t="shared" si="511"/>
        <v>46042</v>
      </c>
      <c r="AD2097" s="2" t="str">
        <f>VLOOKUP($A2097,MA_KH!$A:$Q,MA_KH!O$1,0)</f>
        <v>SIBA FOOD</v>
      </c>
      <c r="AE2097" s="2" t="str">
        <f>VLOOKUP($A2097,MA_KH!$A:$Q,MA_KH!P$1,0)</f>
        <v>CHI NHÁNH CÔNG TY CỔ PHẦN SIBA FOOD VIỆT NAM TẠI HÀ NỘI</v>
      </c>
    </row>
    <row r="2098" spans="1:31" ht="25.5" hidden="1" customHeight="1" x14ac:dyDescent="0.2">
      <c r="A2098" s="39" t="s">
        <v>22426</v>
      </c>
      <c r="B2098" s="39" t="s">
        <v>4202</v>
      </c>
      <c r="C2098" s="40">
        <v>46009</v>
      </c>
      <c r="D2098" s="39" t="s">
        <v>19797</v>
      </c>
      <c r="E2098" s="40">
        <v>46009</v>
      </c>
      <c r="F2098" s="39">
        <v>84590</v>
      </c>
      <c r="G2098" s="39" t="s">
        <v>4203</v>
      </c>
      <c r="H2098" s="41">
        <v>1396468</v>
      </c>
      <c r="I2098" s="42">
        <v>0</v>
      </c>
      <c r="J2098" s="41">
        <v>111717</v>
      </c>
      <c r="K2098" s="41">
        <v>1508185</v>
      </c>
      <c r="L2098" s="7" t="s">
        <v>51</v>
      </c>
      <c r="M2098" s="6">
        <v>46042</v>
      </c>
      <c r="O2098" s="35">
        <f>IF(Table1[[#This Row],[Phân loại]]="Tồn đầu kỳ",Table1[[#This Row],[Tổng giá trị]],0)</f>
        <v>1508185</v>
      </c>
      <c r="P2098" s="7">
        <f>IF(Table1[[#This Row],[Số còn phải thu ĐK]]&lt;&gt;0,0,IF(Table1[[#This Row],[Phân loại]]="Bán hàng",Table1[[#This Row],[Tổng giá trị]],-Table1[[#This Row],[Tổng giá trị]]))</f>
        <v>0</v>
      </c>
      <c r="Q2098" s="35">
        <f t="shared" si="551"/>
        <v>1508185</v>
      </c>
      <c r="R2098" s="7">
        <f>Table1[[#This Row],[Số còn phải thu ĐK]]+Table1[[#This Row],[Giá Trị HD sau CK]]-Table1[[#This Row],[Số tiền đã thu]]</f>
        <v>0</v>
      </c>
      <c r="S2098" s="6">
        <f>IF(Table1[[#This Row],[Ngày hóa đơn]]&lt;&gt;"",Table1[[#This Row],[Ngày hóa đơn]],IF(Table1[[#This Row],[Ngày hạch toán]]&lt;&gt;"",Table1[[#This Row],[Ngày hạch toán]],""))</f>
        <v>46009</v>
      </c>
      <c r="T2098" s="7"/>
      <c r="U2098" s="6">
        <f>IF(Table1[[#This Row],[Ngày tính CN]]="","",S2098+T2098)</f>
        <v>46009</v>
      </c>
      <c r="V2098" s="35">
        <f ca="1">IF(Table1[[#This Row],[Hạn thanh toán]]="","",IF((U2098-NOW())&lt;0,0,(U2098-NOW())))</f>
        <v>0</v>
      </c>
      <c r="W2098" s="35"/>
      <c r="X2098" s="35" t="str">
        <f t="shared" ca="1" si="552"/>
        <v/>
      </c>
      <c r="Y2098" s="2" t="str">
        <f t="shared" si="553"/>
        <v>Đã thanh toán</v>
      </c>
      <c r="Z2098" s="51">
        <f t="shared" si="510"/>
        <v>46009</v>
      </c>
      <c r="AA2098" s="51">
        <f t="shared" si="511"/>
        <v>46042</v>
      </c>
      <c r="AD2098" s="2" t="str">
        <f>VLOOKUP($A2098,MA_KH!$A:$Q,MA_KH!O$1,0)</f>
        <v>SIBA FOOD</v>
      </c>
      <c r="AE2098" s="2" t="str">
        <f>VLOOKUP($A2098,MA_KH!$A:$Q,MA_KH!P$1,0)</f>
        <v>CHI NHÁNH CÔNG TY CỔ PHẦN SIBA FOOD VIỆT NAM TẠI HÀ NỘI</v>
      </c>
    </row>
    <row r="2099" spans="1:31" ht="25.5" hidden="1" customHeight="1" x14ac:dyDescent="0.2">
      <c r="A2099" s="39" t="s">
        <v>22426</v>
      </c>
      <c r="B2099" s="39" t="s">
        <v>4202</v>
      </c>
      <c r="C2099" s="40">
        <v>46017</v>
      </c>
      <c r="D2099" s="39" t="s">
        <v>19972</v>
      </c>
      <c r="E2099" s="40">
        <v>46017</v>
      </c>
      <c r="F2099" s="39">
        <v>87387</v>
      </c>
      <c r="G2099" s="39" t="s">
        <v>4489</v>
      </c>
      <c r="H2099" s="41">
        <v>414150</v>
      </c>
      <c r="I2099" s="42">
        <v>0</v>
      </c>
      <c r="J2099" s="41">
        <v>33132</v>
      </c>
      <c r="K2099" s="41">
        <v>447282</v>
      </c>
      <c r="L2099" s="7" t="s">
        <v>51</v>
      </c>
      <c r="M2099" s="6">
        <v>46042</v>
      </c>
      <c r="O2099" s="35">
        <f>IF(Table1[[#This Row],[Phân loại]]="Tồn đầu kỳ",Table1[[#This Row],[Tổng giá trị]],0)</f>
        <v>447282</v>
      </c>
      <c r="P2099" s="7">
        <f>IF(Table1[[#This Row],[Số còn phải thu ĐK]]&lt;&gt;0,0,IF(Table1[[#This Row],[Phân loại]]="Bán hàng",Table1[[#This Row],[Tổng giá trị]],-Table1[[#This Row],[Tổng giá trị]]))</f>
        <v>0</v>
      </c>
      <c r="Q2099" s="35">
        <f t="shared" si="551"/>
        <v>447282</v>
      </c>
      <c r="R2099" s="7">
        <f>Table1[[#This Row],[Số còn phải thu ĐK]]+Table1[[#This Row],[Giá Trị HD sau CK]]-Table1[[#This Row],[Số tiền đã thu]]</f>
        <v>0</v>
      </c>
      <c r="S2099" s="6">
        <f>IF(Table1[[#This Row],[Ngày hóa đơn]]&lt;&gt;"",Table1[[#This Row],[Ngày hóa đơn]],IF(Table1[[#This Row],[Ngày hạch toán]]&lt;&gt;"",Table1[[#This Row],[Ngày hạch toán]],""))</f>
        <v>46017</v>
      </c>
      <c r="T2099" s="7"/>
      <c r="U2099" s="6">
        <f>IF(Table1[[#This Row],[Ngày tính CN]]="","",S2099+T2099)</f>
        <v>46017</v>
      </c>
      <c r="V2099" s="35">
        <f ca="1">IF(Table1[[#This Row],[Hạn thanh toán]]="","",IF((U2099-NOW())&lt;0,0,(U2099-NOW())))</f>
        <v>0</v>
      </c>
      <c r="W2099" s="35"/>
      <c r="X2099" s="35" t="str">
        <f t="shared" ca="1" si="552"/>
        <v/>
      </c>
      <c r="Y2099" s="2" t="str">
        <f t="shared" si="553"/>
        <v>Đã thanh toán</v>
      </c>
      <c r="Z2099" s="51">
        <f t="shared" si="510"/>
        <v>46017</v>
      </c>
      <c r="AA2099" s="51">
        <f t="shared" si="511"/>
        <v>46042</v>
      </c>
      <c r="AD2099" s="2" t="str">
        <f>VLOOKUP($A2099,MA_KH!$A:$Q,MA_KH!O$1,0)</f>
        <v>SIBA FOOD</v>
      </c>
      <c r="AE2099" s="2" t="str">
        <f>VLOOKUP($A2099,MA_KH!$A:$Q,MA_KH!P$1,0)</f>
        <v>CHI NHÁNH CÔNG TY CỔ PHẦN SIBA FOOD VIỆT NAM TẠI HÀ NỘI</v>
      </c>
    </row>
    <row r="2100" spans="1:31" ht="25.5" hidden="1" customHeight="1" x14ac:dyDescent="0.2">
      <c r="A2100" s="39" t="s">
        <v>22426</v>
      </c>
      <c r="B2100" s="39" t="s">
        <v>4202</v>
      </c>
      <c r="C2100" s="40">
        <v>46020</v>
      </c>
      <c r="D2100" s="39" t="s">
        <v>20311</v>
      </c>
      <c r="E2100" s="40">
        <v>46020</v>
      </c>
      <c r="F2100" s="39">
        <v>88275</v>
      </c>
      <c r="G2100" s="39" t="s">
        <v>4450</v>
      </c>
      <c r="H2100" s="41">
        <v>533813</v>
      </c>
      <c r="I2100" s="42">
        <v>0</v>
      </c>
      <c r="J2100" s="41">
        <v>42705</v>
      </c>
      <c r="K2100" s="41">
        <v>576518</v>
      </c>
      <c r="L2100" s="7" t="s">
        <v>51</v>
      </c>
      <c r="M2100" s="6">
        <v>46042</v>
      </c>
      <c r="O2100" s="35">
        <f>IF(Table1[[#This Row],[Phân loại]]="Tồn đầu kỳ",Table1[[#This Row],[Tổng giá trị]],0)</f>
        <v>576518</v>
      </c>
      <c r="P2100" s="7">
        <f>IF(Table1[[#This Row],[Số còn phải thu ĐK]]&lt;&gt;0,0,IF(Table1[[#This Row],[Phân loại]]="Bán hàng",Table1[[#This Row],[Tổng giá trị]],-Table1[[#This Row],[Tổng giá trị]]))</f>
        <v>0</v>
      </c>
      <c r="Q2100" s="35">
        <f t="shared" si="551"/>
        <v>576518</v>
      </c>
      <c r="R2100" s="7">
        <f>Table1[[#This Row],[Số còn phải thu ĐK]]+Table1[[#This Row],[Giá Trị HD sau CK]]-Table1[[#This Row],[Số tiền đã thu]]</f>
        <v>0</v>
      </c>
      <c r="S2100" s="6">
        <f>IF(Table1[[#This Row],[Ngày hóa đơn]]&lt;&gt;"",Table1[[#This Row],[Ngày hóa đơn]],IF(Table1[[#This Row],[Ngày hạch toán]]&lt;&gt;"",Table1[[#This Row],[Ngày hạch toán]],""))</f>
        <v>46020</v>
      </c>
      <c r="T2100" s="7"/>
      <c r="U2100" s="6">
        <f>IF(Table1[[#This Row],[Ngày tính CN]]="","",S2100+T2100)</f>
        <v>46020</v>
      </c>
      <c r="V2100" s="35">
        <f ca="1">IF(Table1[[#This Row],[Hạn thanh toán]]="","",IF((U2100-NOW())&lt;0,0,(U2100-NOW())))</f>
        <v>0</v>
      </c>
      <c r="W2100" s="35"/>
      <c r="X2100" s="35" t="str">
        <f t="shared" ca="1" si="552"/>
        <v/>
      </c>
      <c r="Y2100" s="2" t="str">
        <f t="shared" si="553"/>
        <v>Đã thanh toán</v>
      </c>
      <c r="Z2100" s="51">
        <f t="shared" si="510"/>
        <v>46020</v>
      </c>
      <c r="AA2100" s="51">
        <f t="shared" si="511"/>
        <v>46042</v>
      </c>
      <c r="AD2100" s="2" t="str">
        <f>VLOOKUP($A2100,MA_KH!$A:$Q,MA_KH!O$1,0)</f>
        <v>SIBA FOOD</v>
      </c>
      <c r="AE2100" s="2" t="str">
        <f>VLOOKUP($A2100,MA_KH!$A:$Q,MA_KH!P$1,0)</f>
        <v>CHI NHÁNH CÔNG TY CỔ PHẦN SIBA FOOD VIỆT NAM TẠI HÀ NỘI</v>
      </c>
    </row>
    <row r="2101" spans="1:31" ht="25.5" hidden="1" customHeight="1" x14ac:dyDescent="0.2">
      <c r="A2101" s="39" t="s">
        <v>22436</v>
      </c>
      <c r="B2101" s="39" t="s">
        <v>3966</v>
      </c>
      <c r="C2101" s="40">
        <v>45996</v>
      </c>
      <c r="D2101" s="39" t="s">
        <v>19345</v>
      </c>
      <c r="E2101" s="40">
        <v>45996</v>
      </c>
      <c r="F2101" s="39">
        <v>82061</v>
      </c>
      <c r="G2101" s="39" t="s">
        <v>4362</v>
      </c>
      <c r="H2101" s="41">
        <v>1616621</v>
      </c>
      <c r="I2101" s="42">
        <v>0</v>
      </c>
      <c r="J2101" s="41">
        <v>129330</v>
      </c>
      <c r="K2101" s="41">
        <v>1745951</v>
      </c>
      <c r="L2101" s="7" t="s">
        <v>51</v>
      </c>
      <c r="M2101" s="6">
        <v>46050</v>
      </c>
      <c r="O2101" s="35">
        <f>IF(Table1[[#This Row],[Phân loại]]="Tồn đầu kỳ",Table1[[#This Row],[Tổng giá trị]],0)</f>
        <v>1745951</v>
      </c>
      <c r="P2101" s="7">
        <f>IF(Table1[[#This Row],[Số còn phải thu ĐK]]&lt;&gt;0,0,IF(Table1[[#This Row],[Phân loại]]="Bán hàng",Table1[[#This Row],[Tổng giá trị]],-Table1[[#This Row],[Tổng giá trị]]))</f>
        <v>0</v>
      </c>
      <c r="Q2101" s="35">
        <f t="shared" si="551"/>
        <v>1745951</v>
      </c>
      <c r="R2101" s="7">
        <f>Table1[[#This Row],[Số còn phải thu ĐK]]+Table1[[#This Row],[Giá Trị HD sau CK]]-Table1[[#This Row],[Số tiền đã thu]]</f>
        <v>0</v>
      </c>
      <c r="S2101" s="6">
        <f>IF(Table1[[#This Row],[Ngày hóa đơn]]&lt;&gt;"",Table1[[#This Row],[Ngày hóa đơn]],IF(Table1[[#This Row],[Ngày hạch toán]]&lt;&gt;"",Table1[[#This Row],[Ngày hạch toán]],""))</f>
        <v>45996</v>
      </c>
      <c r="T2101" s="7"/>
      <c r="U2101" s="6">
        <f>IF(Table1[[#This Row],[Ngày tính CN]]="","",S2101+T2101)</f>
        <v>45996</v>
      </c>
      <c r="V2101" s="35">
        <f ca="1">IF(Table1[[#This Row],[Hạn thanh toán]]="","",IF((U2101-NOW())&lt;0,0,(U2101-NOW())))</f>
        <v>0</v>
      </c>
      <c r="W2101" s="35"/>
      <c r="X2101" s="35" t="str">
        <f t="shared" ca="1" si="552"/>
        <v/>
      </c>
      <c r="Y2101" s="2" t="str">
        <f t="shared" si="553"/>
        <v>Đã thanh toán</v>
      </c>
      <c r="Z2101" s="51">
        <f t="shared" si="510"/>
        <v>45996</v>
      </c>
      <c r="AA2101" s="51">
        <f t="shared" si="511"/>
        <v>46050</v>
      </c>
      <c r="AD2101" s="2" t="str">
        <f>VLOOKUP($A2101,MA_KH!$A:$Q,MA_KH!O$1,0)</f>
        <v>SMART</v>
      </c>
      <c r="AE2101" s="2" t="str">
        <f>VLOOKUP($A2101,MA_KH!$A:$Q,MA_KH!P$1,0)</f>
        <v>CÔNG TY TNHH KINH DOANH THƯƠNG MẠI VÀ DỊCH VỤ SUNSHINE MART</v>
      </c>
    </row>
    <row r="2102" spans="1:31" ht="25.5" hidden="1" customHeight="1" x14ac:dyDescent="0.2">
      <c r="A2102" s="39" t="s">
        <v>22436</v>
      </c>
      <c r="B2102" s="39" t="s">
        <v>3966</v>
      </c>
      <c r="C2102" s="40">
        <v>46000</v>
      </c>
      <c r="D2102" s="39" t="s">
        <v>19346</v>
      </c>
      <c r="E2102" s="40">
        <v>46000</v>
      </c>
      <c r="F2102" s="39">
        <v>82357</v>
      </c>
      <c r="G2102" s="39" t="s">
        <v>20321</v>
      </c>
      <c r="H2102" s="41">
        <v>1694826</v>
      </c>
      <c r="I2102" s="42">
        <v>0</v>
      </c>
      <c r="J2102" s="41">
        <v>135586</v>
      </c>
      <c r="K2102" s="41">
        <v>1830412</v>
      </c>
      <c r="L2102" s="7" t="s">
        <v>51</v>
      </c>
      <c r="M2102" s="6">
        <v>46050</v>
      </c>
      <c r="O2102" s="35">
        <f>IF(Table1[[#This Row],[Phân loại]]="Tồn đầu kỳ",Table1[[#This Row],[Tổng giá trị]],0)</f>
        <v>1830412</v>
      </c>
      <c r="P2102" s="7">
        <f>IF(Table1[[#This Row],[Số còn phải thu ĐK]]&lt;&gt;0,0,IF(Table1[[#This Row],[Phân loại]]="Bán hàng",Table1[[#This Row],[Tổng giá trị]],-Table1[[#This Row],[Tổng giá trị]]))</f>
        <v>0</v>
      </c>
      <c r="Q2102" s="35">
        <f t="shared" si="551"/>
        <v>1830412</v>
      </c>
      <c r="R2102" s="7">
        <f>Table1[[#This Row],[Số còn phải thu ĐK]]+Table1[[#This Row],[Giá Trị HD sau CK]]-Table1[[#This Row],[Số tiền đã thu]]</f>
        <v>0</v>
      </c>
      <c r="S2102" s="6">
        <f>IF(Table1[[#This Row],[Ngày hóa đơn]]&lt;&gt;"",Table1[[#This Row],[Ngày hóa đơn]],IF(Table1[[#This Row],[Ngày hạch toán]]&lt;&gt;"",Table1[[#This Row],[Ngày hạch toán]],""))</f>
        <v>46000</v>
      </c>
      <c r="T2102" s="7"/>
      <c r="U2102" s="6">
        <f>IF(Table1[[#This Row],[Ngày tính CN]]="","",S2102+T2102)</f>
        <v>46000</v>
      </c>
      <c r="V2102" s="35">
        <f ca="1">IF(Table1[[#This Row],[Hạn thanh toán]]="","",IF((U2102-NOW())&lt;0,0,(U2102-NOW())))</f>
        <v>0</v>
      </c>
      <c r="W2102" s="35"/>
      <c r="X2102" s="35" t="str">
        <f t="shared" ca="1" si="552"/>
        <v/>
      </c>
      <c r="Y2102" s="2" t="str">
        <f t="shared" si="553"/>
        <v>Đã thanh toán</v>
      </c>
      <c r="Z2102" s="51">
        <f t="shared" si="510"/>
        <v>46000</v>
      </c>
      <c r="AA2102" s="51">
        <f t="shared" si="511"/>
        <v>46050</v>
      </c>
      <c r="AD2102" s="2" t="str">
        <f>VLOOKUP($A2102,MA_KH!$A:$Q,MA_KH!O$1,0)</f>
        <v>SMART</v>
      </c>
      <c r="AE2102" s="2" t="str">
        <f>VLOOKUP($A2102,MA_KH!$A:$Q,MA_KH!P$1,0)</f>
        <v>CÔNG TY TNHH KINH DOANH THƯƠNG MẠI VÀ DỊCH VỤ SUNSHINE MART</v>
      </c>
    </row>
    <row r="2103" spans="1:31" ht="25.5" hidden="1" customHeight="1" x14ac:dyDescent="0.2">
      <c r="A2103" s="39" t="s">
        <v>22436</v>
      </c>
      <c r="B2103" s="39" t="s">
        <v>3966</v>
      </c>
      <c r="C2103" s="40">
        <v>46007</v>
      </c>
      <c r="D2103" s="39" t="s">
        <v>19798</v>
      </c>
      <c r="E2103" s="40">
        <v>46007</v>
      </c>
      <c r="F2103" s="39">
        <v>84189</v>
      </c>
      <c r="G2103" s="39" t="s">
        <v>4163</v>
      </c>
      <c r="H2103" s="41">
        <v>993711</v>
      </c>
      <c r="I2103" s="42">
        <v>0</v>
      </c>
      <c r="J2103" s="41">
        <v>79497</v>
      </c>
      <c r="K2103" s="41">
        <v>1073208</v>
      </c>
      <c r="L2103" s="7" t="s">
        <v>51</v>
      </c>
      <c r="M2103" s="6">
        <v>46050</v>
      </c>
      <c r="O2103" s="35">
        <f>IF(Table1[[#This Row],[Phân loại]]="Tồn đầu kỳ",Table1[[#This Row],[Tổng giá trị]],0)</f>
        <v>1073208</v>
      </c>
      <c r="P2103" s="7">
        <f>IF(Table1[[#This Row],[Số còn phải thu ĐK]]&lt;&gt;0,0,IF(Table1[[#This Row],[Phân loại]]="Bán hàng",Table1[[#This Row],[Tổng giá trị]],-Table1[[#This Row],[Tổng giá trị]]))</f>
        <v>0</v>
      </c>
      <c r="Q2103" s="35">
        <f t="shared" si="551"/>
        <v>1073208</v>
      </c>
      <c r="R2103" s="7">
        <f>Table1[[#This Row],[Số còn phải thu ĐK]]+Table1[[#This Row],[Giá Trị HD sau CK]]-Table1[[#This Row],[Số tiền đã thu]]</f>
        <v>0</v>
      </c>
      <c r="S2103" s="6">
        <f>IF(Table1[[#This Row],[Ngày hóa đơn]]&lt;&gt;"",Table1[[#This Row],[Ngày hóa đơn]],IF(Table1[[#This Row],[Ngày hạch toán]]&lt;&gt;"",Table1[[#This Row],[Ngày hạch toán]],""))</f>
        <v>46007</v>
      </c>
      <c r="T2103" s="7"/>
      <c r="U2103" s="6">
        <f>IF(Table1[[#This Row],[Ngày tính CN]]="","",S2103+T2103)</f>
        <v>46007</v>
      </c>
      <c r="V2103" s="35">
        <f ca="1">IF(Table1[[#This Row],[Hạn thanh toán]]="","",IF((U2103-NOW())&lt;0,0,(U2103-NOW())))</f>
        <v>0</v>
      </c>
      <c r="W2103" s="35"/>
      <c r="X2103" s="35" t="str">
        <f t="shared" ca="1" si="552"/>
        <v/>
      </c>
      <c r="Y2103" s="2" t="str">
        <f t="shared" si="553"/>
        <v>Đã thanh toán</v>
      </c>
      <c r="Z2103" s="51">
        <f t="shared" si="510"/>
        <v>46007</v>
      </c>
      <c r="AA2103" s="51">
        <f t="shared" si="511"/>
        <v>46050</v>
      </c>
      <c r="AD2103" s="2" t="str">
        <f>VLOOKUP($A2103,MA_KH!$A:$Q,MA_KH!O$1,0)</f>
        <v>SMART</v>
      </c>
      <c r="AE2103" s="2" t="str">
        <f>VLOOKUP($A2103,MA_KH!$A:$Q,MA_KH!P$1,0)</f>
        <v>CÔNG TY TNHH KINH DOANH THƯƠNG MẠI VÀ DỊCH VỤ SUNSHINE MART</v>
      </c>
    </row>
    <row r="2104" spans="1:31" ht="25.5" hidden="1" customHeight="1" x14ac:dyDescent="0.2">
      <c r="A2104" s="30" t="s">
        <v>22436</v>
      </c>
      <c r="B2104" s="30" t="s">
        <v>3966</v>
      </c>
      <c r="C2104" s="37">
        <v>46008</v>
      </c>
      <c r="D2104" s="30" t="s">
        <v>19800</v>
      </c>
      <c r="E2104" s="37">
        <v>46008</v>
      </c>
      <c r="F2104" s="30">
        <v>84288</v>
      </c>
      <c r="G2104" s="30" t="s">
        <v>4362</v>
      </c>
      <c r="H2104" s="38">
        <v>816804</v>
      </c>
      <c r="I2104" s="34">
        <v>0</v>
      </c>
      <c r="J2104" s="38">
        <v>65344</v>
      </c>
      <c r="K2104" s="38">
        <v>882148</v>
      </c>
      <c r="L2104" s="7" t="s">
        <v>51</v>
      </c>
      <c r="M2104" s="6">
        <v>46050</v>
      </c>
      <c r="O2104" s="35">
        <f>IF(Table1[[#This Row],[Phân loại]]="Tồn đầu kỳ",Table1[[#This Row],[Tổng giá trị]],0)</f>
        <v>882148</v>
      </c>
      <c r="P2104" s="7">
        <f>IF(Table1[[#This Row],[Số còn phải thu ĐK]]&lt;&gt;0,0,IF(Table1[[#This Row],[Phân loại]]="Bán hàng",Table1[[#This Row],[Tổng giá trị]],-Table1[[#This Row],[Tổng giá trị]]))</f>
        <v>0</v>
      </c>
      <c r="Q2104" s="35">
        <f t="shared" ref="Q2104:Q2105" si="554">IF(M2104&lt;&gt;"",IF(O2104&lt;&gt;0,O2104,P2104),0)</f>
        <v>882148</v>
      </c>
      <c r="R2104" s="7">
        <f>Table1[[#This Row],[Số còn phải thu ĐK]]+Table1[[#This Row],[Giá Trị HD sau CK]]-Table1[[#This Row],[Số tiền đã thu]]</f>
        <v>0</v>
      </c>
      <c r="S2104" s="6">
        <f>IF(Table1[[#This Row],[Ngày hóa đơn]]&lt;&gt;"",Table1[[#This Row],[Ngày hóa đơn]],IF(Table1[[#This Row],[Ngày hạch toán]]&lt;&gt;"",Table1[[#This Row],[Ngày hạch toán]],""))</f>
        <v>46008</v>
      </c>
      <c r="T2104" s="7"/>
      <c r="U2104" s="6">
        <f>IF(Table1[[#This Row],[Ngày tính CN]]="","",S2104+T2104)</f>
        <v>46008</v>
      </c>
      <c r="V2104" s="35">
        <f ca="1">IF(Table1[[#This Row],[Hạn thanh toán]]="","",IF((U2104-NOW())&lt;0,0,(U2104-NOW())))</f>
        <v>0</v>
      </c>
      <c r="W2104" s="35"/>
      <c r="X2104" s="35" t="str">
        <f t="shared" ref="X2104:X2105" ca="1" si="555">IF(OR(U2104="",R2104=0),"",IF((U2104-NOW())&lt;0,-(U2104-NOW()),0))</f>
        <v/>
      </c>
      <c r="Y2104" s="2" t="str">
        <f t="shared" ref="Y2104:Y2105" si="556">IF(R2104=0,"Đã thanh toán",IF(X2104="","",IF(X2104&lt;=0,"Chưa đến hạn thanh toán",IF(X2104&lt;=30,"Nợ quá hạn 30 ngày",IF(X2104&lt;=60,"Nợ quá hạn từ 30 ngày đến 60 ngày",IF(X2104&lt;=90,"Nợ quá hạn từ 60 ngày đến 90 ngày",IF(X2104&lt;=120,"Nợ quá hạn từ 90 ngày đến 120 ngày","Nợ quá hạn hơn 120 ngày có khả năng mất thanh toán")))))))</f>
        <v>Đã thanh toán</v>
      </c>
      <c r="Z2104" s="51">
        <f t="shared" si="510"/>
        <v>46008</v>
      </c>
      <c r="AA2104" s="51">
        <f t="shared" si="511"/>
        <v>46050</v>
      </c>
      <c r="AD2104" s="2" t="str">
        <f>VLOOKUP($A2104,MA_KH!$A:$Q,MA_KH!O$1,0)</f>
        <v>SMART</v>
      </c>
      <c r="AE2104" s="2" t="str">
        <f>VLOOKUP($A2104,MA_KH!$A:$Q,MA_KH!P$1,0)</f>
        <v>CÔNG TY TNHH KINH DOANH THƯƠNG MẠI VÀ DỊCH VỤ SUNSHINE MART</v>
      </c>
    </row>
    <row r="2105" spans="1:31" ht="25.5" hidden="1" customHeight="1" x14ac:dyDescent="0.2">
      <c r="A2105" s="39" t="s">
        <v>22436</v>
      </c>
      <c r="B2105" s="39" t="s">
        <v>3966</v>
      </c>
      <c r="C2105" s="40">
        <v>46008</v>
      </c>
      <c r="D2105" s="39" t="s">
        <v>19799</v>
      </c>
      <c r="E2105" s="40">
        <v>46008</v>
      </c>
      <c r="F2105" s="39">
        <v>84289</v>
      </c>
      <c r="G2105" s="39" t="s">
        <v>4362</v>
      </c>
      <c r="H2105" s="41">
        <v>469932</v>
      </c>
      <c r="I2105" s="42">
        <v>0</v>
      </c>
      <c r="J2105" s="41">
        <v>37595</v>
      </c>
      <c r="K2105" s="41">
        <v>507527</v>
      </c>
      <c r="L2105" s="7" t="s">
        <v>51</v>
      </c>
      <c r="M2105" s="6">
        <v>46050</v>
      </c>
      <c r="O2105" s="35">
        <f>IF(Table1[[#This Row],[Phân loại]]="Tồn đầu kỳ",Table1[[#This Row],[Tổng giá trị]],0)</f>
        <v>507527</v>
      </c>
      <c r="P2105" s="7">
        <f>IF(Table1[[#This Row],[Số còn phải thu ĐK]]&lt;&gt;0,0,IF(Table1[[#This Row],[Phân loại]]="Bán hàng",Table1[[#This Row],[Tổng giá trị]],-Table1[[#This Row],[Tổng giá trị]]))</f>
        <v>0</v>
      </c>
      <c r="Q2105" s="35">
        <f t="shared" si="554"/>
        <v>507527</v>
      </c>
      <c r="R2105" s="7">
        <f>Table1[[#This Row],[Số còn phải thu ĐK]]+Table1[[#This Row],[Giá Trị HD sau CK]]-Table1[[#This Row],[Số tiền đã thu]]</f>
        <v>0</v>
      </c>
      <c r="S2105" s="6">
        <f>IF(Table1[[#This Row],[Ngày hóa đơn]]&lt;&gt;"",Table1[[#This Row],[Ngày hóa đơn]],IF(Table1[[#This Row],[Ngày hạch toán]]&lt;&gt;"",Table1[[#This Row],[Ngày hạch toán]],""))</f>
        <v>46008</v>
      </c>
      <c r="T2105" s="7"/>
      <c r="U2105" s="6">
        <f>IF(Table1[[#This Row],[Ngày tính CN]]="","",S2105+T2105)</f>
        <v>46008</v>
      </c>
      <c r="V2105" s="35">
        <f ca="1">IF(Table1[[#This Row],[Hạn thanh toán]]="","",IF((U2105-NOW())&lt;0,0,(U2105-NOW())))</f>
        <v>0</v>
      </c>
      <c r="W2105" s="35"/>
      <c r="X2105" s="35" t="str">
        <f t="shared" ca="1" si="555"/>
        <v/>
      </c>
      <c r="Y2105" s="2" t="str">
        <f t="shared" si="556"/>
        <v>Đã thanh toán</v>
      </c>
      <c r="Z2105" s="51">
        <f t="shared" si="510"/>
        <v>46008</v>
      </c>
      <c r="AA2105" s="51">
        <f t="shared" si="511"/>
        <v>46050</v>
      </c>
      <c r="AD2105" s="2" t="str">
        <f>VLOOKUP($A2105,MA_KH!$A:$Q,MA_KH!O$1,0)</f>
        <v>SMART</v>
      </c>
      <c r="AE2105" s="2" t="str">
        <f>VLOOKUP($A2105,MA_KH!$A:$Q,MA_KH!P$1,0)</f>
        <v>CÔNG TY TNHH KINH DOANH THƯƠNG MẠI VÀ DỊCH VỤ SUNSHINE MART</v>
      </c>
    </row>
    <row r="2106" spans="1:31" ht="25.5" hidden="1" customHeight="1" x14ac:dyDescent="0.2">
      <c r="A2106" s="39" t="s">
        <v>22436</v>
      </c>
      <c r="B2106" s="39" t="s">
        <v>3966</v>
      </c>
      <c r="C2106" s="40">
        <v>46009</v>
      </c>
      <c r="D2106" s="39" t="s">
        <v>19801</v>
      </c>
      <c r="E2106" s="40">
        <v>46009</v>
      </c>
      <c r="F2106" s="39">
        <v>85223</v>
      </c>
      <c r="G2106" s="39" t="s">
        <v>4162</v>
      </c>
      <c r="H2106" s="41">
        <v>1656031</v>
      </c>
      <c r="I2106" s="42">
        <v>0</v>
      </c>
      <c r="J2106" s="41">
        <v>132482</v>
      </c>
      <c r="K2106" s="41">
        <v>1788513</v>
      </c>
      <c r="L2106" s="7" t="s">
        <v>51</v>
      </c>
      <c r="M2106" s="6">
        <v>46050</v>
      </c>
      <c r="O2106" s="35">
        <f>IF(Table1[[#This Row],[Phân loại]]="Tồn đầu kỳ",Table1[[#This Row],[Tổng giá trị]],0)</f>
        <v>1788513</v>
      </c>
      <c r="P2106" s="7">
        <f>IF(Table1[[#This Row],[Số còn phải thu ĐK]]&lt;&gt;0,0,IF(Table1[[#This Row],[Phân loại]]="Bán hàng",Table1[[#This Row],[Tổng giá trị]],-Table1[[#This Row],[Tổng giá trị]]))</f>
        <v>0</v>
      </c>
      <c r="Q2106" s="35">
        <f>IF(M2106&lt;&gt;"",IF(O2106&lt;&gt;0,O2106,P2106),0)</f>
        <v>1788513</v>
      </c>
      <c r="R2106" s="7">
        <f>Table1[[#This Row],[Số còn phải thu ĐK]]+Table1[[#This Row],[Giá Trị HD sau CK]]-Table1[[#This Row],[Số tiền đã thu]]</f>
        <v>0</v>
      </c>
      <c r="S2106" s="6">
        <f>IF(Table1[[#This Row],[Ngày hóa đơn]]&lt;&gt;"",Table1[[#This Row],[Ngày hóa đơn]],IF(Table1[[#This Row],[Ngày hạch toán]]&lt;&gt;"",Table1[[#This Row],[Ngày hạch toán]],""))</f>
        <v>46009</v>
      </c>
      <c r="T2106" s="7"/>
      <c r="U2106" s="6">
        <f>IF(Table1[[#This Row],[Ngày tính CN]]="","",S2106+T2106)</f>
        <v>46009</v>
      </c>
      <c r="V2106" s="35">
        <f ca="1">IF(Table1[[#This Row],[Hạn thanh toán]]="","",IF((U2106-NOW())&lt;0,0,(U2106-NOW())))</f>
        <v>0</v>
      </c>
      <c r="W2106" s="35"/>
      <c r="X2106" s="35" t="str">
        <f ca="1">IF(OR(U2106="",R2106=0),"",IF((U2106-NOW())&lt;0,-(U2106-NOW()),0))</f>
        <v/>
      </c>
      <c r="Y2106" s="2" t="str">
        <f>IF(R2106=0,"Đã thanh toán",IF(X2106="","",IF(X2106&lt;=0,"Chưa đến hạn thanh toán",IF(X2106&lt;=30,"Nợ quá hạn 30 ngày",IF(X2106&lt;=60,"Nợ quá hạn từ 30 ngày đến 60 ngày",IF(X2106&lt;=90,"Nợ quá hạn từ 60 ngày đến 90 ngày",IF(X2106&lt;=120,"Nợ quá hạn từ 90 ngày đến 120 ngày","Nợ quá hạn hơn 120 ngày có khả năng mất thanh toán")))))))</f>
        <v>Đã thanh toán</v>
      </c>
      <c r="Z2106" s="51">
        <f t="shared" si="510"/>
        <v>46009</v>
      </c>
      <c r="AA2106" s="51">
        <f t="shared" si="511"/>
        <v>46050</v>
      </c>
      <c r="AD2106" s="2" t="str">
        <f>VLOOKUP($A2106,MA_KH!$A:$Q,MA_KH!O$1,0)</f>
        <v>SMART</v>
      </c>
      <c r="AE2106" s="2" t="str">
        <f>VLOOKUP($A2106,MA_KH!$A:$Q,MA_KH!P$1,0)</f>
        <v>CÔNG TY TNHH KINH DOANH THƯƠNG MẠI VÀ DỊCH VỤ SUNSHINE MART</v>
      </c>
    </row>
    <row r="2107" spans="1:31" ht="25.5" hidden="1" customHeight="1" x14ac:dyDescent="0.2">
      <c r="A2107" s="30" t="s">
        <v>22436</v>
      </c>
      <c r="B2107" s="30" t="s">
        <v>3966</v>
      </c>
      <c r="C2107" s="37">
        <v>46014</v>
      </c>
      <c r="D2107" s="30" t="s">
        <v>19974</v>
      </c>
      <c r="E2107" s="37">
        <v>46014</v>
      </c>
      <c r="F2107" s="30">
        <v>86072</v>
      </c>
      <c r="G2107" s="30" t="s">
        <v>4452</v>
      </c>
      <c r="H2107" s="38">
        <v>1034242</v>
      </c>
      <c r="I2107" s="34">
        <v>0</v>
      </c>
      <c r="J2107" s="38">
        <v>82739</v>
      </c>
      <c r="K2107" s="38">
        <v>1116981</v>
      </c>
      <c r="L2107" s="7" t="s">
        <v>51</v>
      </c>
      <c r="M2107" s="6">
        <v>46050</v>
      </c>
      <c r="O2107" s="35">
        <f>IF(Table1[[#This Row],[Phân loại]]="Tồn đầu kỳ",Table1[[#This Row],[Tổng giá trị]],0)</f>
        <v>1116981</v>
      </c>
      <c r="P2107" s="7">
        <f>IF(Table1[[#This Row],[Số còn phải thu ĐK]]&lt;&gt;0,0,IF(Table1[[#This Row],[Phân loại]]="Bán hàng",Table1[[#This Row],[Tổng giá trị]],-Table1[[#This Row],[Tổng giá trị]]))</f>
        <v>0</v>
      </c>
      <c r="Q2107" s="35">
        <f t="shared" ref="Q2107:Q2108" si="557">IF(M2107&lt;&gt;"",IF(O2107&lt;&gt;0,O2107,P2107),0)</f>
        <v>1116981</v>
      </c>
      <c r="R2107" s="7">
        <f>Table1[[#This Row],[Số còn phải thu ĐK]]+Table1[[#This Row],[Giá Trị HD sau CK]]-Table1[[#This Row],[Số tiền đã thu]]</f>
        <v>0</v>
      </c>
      <c r="S2107" s="6">
        <f>IF(Table1[[#This Row],[Ngày hóa đơn]]&lt;&gt;"",Table1[[#This Row],[Ngày hóa đơn]],IF(Table1[[#This Row],[Ngày hạch toán]]&lt;&gt;"",Table1[[#This Row],[Ngày hạch toán]],""))</f>
        <v>46014</v>
      </c>
      <c r="T2107" s="7"/>
      <c r="U2107" s="6">
        <f>IF(Table1[[#This Row],[Ngày tính CN]]="","",S2107+T2107)</f>
        <v>46014</v>
      </c>
      <c r="V2107" s="35">
        <f ca="1">IF(Table1[[#This Row],[Hạn thanh toán]]="","",IF((U2107-NOW())&lt;0,0,(U2107-NOW())))</f>
        <v>0</v>
      </c>
      <c r="W2107" s="35"/>
      <c r="X2107" s="35" t="str">
        <f t="shared" ref="X2107:X2108" ca="1" si="558">IF(OR(U2107="",R2107=0),"",IF((U2107-NOW())&lt;0,-(U2107-NOW()),0))</f>
        <v/>
      </c>
      <c r="Y2107" s="2" t="str">
        <f t="shared" ref="Y2107:Y2108" si="559">IF(R2107=0,"Đã thanh toán",IF(X2107="","",IF(X2107&lt;=0,"Chưa đến hạn thanh toán",IF(X2107&lt;=30,"Nợ quá hạn 30 ngày",IF(X2107&lt;=60,"Nợ quá hạn từ 30 ngày đến 60 ngày",IF(X2107&lt;=90,"Nợ quá hạn từ 60 ngày đến 90 ngày",IF(X2107&lt;=120,"Nợ quá hạn từ 90 ngày đến 120 ngày","Nợ quá hạn hơn 120 ngày có khả năng mất thanh toán")))))))</f>
        <v>Đã thanh toán</v>
      </c>
      <c r="Z2107" s="51">
        <f t="shared" si="510"/>
        <v>46014</v>
      </c>
      <c r="AA2107" s="51">
        <f t="shared" si="511"/>
        <v>46050</v>
      </c>
      <c r="AD2107" s="2" t="str">
        <f>VLOOKUP($A2107,MA_KH!$A:$Q,MA_KH!O$1,0)</f>
        <v>SMART</v>
      </c>
      <c r="AE2107" s="2" t="str">
        <f>VLOOKUP($A2107,MA_KH!$A:$Q,MA_KH!P$1,0)</f>
        <v>CÔNG TY TNHH KINH DOANH THƯƠNG MẠI VÀ DỊCH VỤ SUNSHINE MART</v>
      </c>
    </row>
    <row r="2108" spans="1:31" ht="25.5" hidden="1" customHeight="1" x14ac:dyDescent="0.2">
      <c r="A2108" s="39" t="s">
        <v>22436</v>
      </c>
      <c r="B2108" s="39" t="s">
        <v>3966</v>
      </c>
      <c r="C2108" s="40">
        <v>46014</v>
      </c>
      <c r="D2108" s="39" t="s">
        <v>19973</v>
      </c>
      <c r="E2108" s="40">
        <v>46014</v>
      </c>
      <c r="F2108" s="39">
        <v>86073</v>
      </c>
      <c r="G2108" s="39" t="s">
        <v>3967</v>
      </c>
      <c r="H2108" s="41">
        <v>1544421</v>
      </c>
      <c r="I2108" s="42">
        <v>0</v>
      </c>
      <c r="J2108" s="41">
        <v>123554</v>
      </c>
      <c r="K2108" s="41">
        <v>1667975</v>
      </c>
      <c r="L2108" s="7" t="s">
        <v>51</v>
      </c>
      <c r="M2108" s="6">
        <v>46050</v>
      </c>
      <c r="O2108" s="35">
        <f>IF(Table1[[#This Row],[Phân loại]]="Tồn đầu kỳ",Table1[[#This Row],[Tổng giá trị]],0)</f>
        <v>1667975</v>
      </c>
      <c r="P2108" s="7">
        <f>IF(Table1[[#This Row],[Số còn phải thu ĐK]]&lt;&gt;0,0,IF(Table1[[#This Row],[Phân loại]]="Bán hàng",Table1[[#This Row],[Tổng giá trị]],-Table1[[#This Row],[Tổng giá trị]]))</f>
        <v>0</v>
      </c>
      <c r="Q2108" s="35">
        <f t="shared" si="557"/>
        <v>1667975</v>
      </c>
      <c r="R2108" s="7">
        <f>Table1[[#This Row],[Số còn phải thu ĐK]]+Table1[[#This Row],[Giá Trị HD sau CK]]-Table1[[#This Row],[Số tiền đã thu]]</f>
        <v>0</v>
      </c>
      <c r="S2108" s="6">
        <f>IF(Table1[[#This Row],[Ngày hóa đơn]]&lt;&gt;"",Table1[[#This Row],[Ngày hóa đơn]],IF(Table1[[#This Row],[Ngày hạch toán]]&lt;&gt;"",Table1[[#This Row],[Ngày hạch toán]],""))</f>
        <v>46014</v>
      </c>
      <c r="T2108" s="7"/>
      <c r="U2108" s="6">
        <f>IF(Table1[[#This Row],[Ngày tính CN]]="","",S2108+T2108)</f>
        <v>46014</v>
      </c>
      <c r="V2108" s="35">
        <f ca="1">IF(Table1[[#This Row],[Hạn thanh toán]]="","",IF((U2108-NOW())&lt;0,0,(U2108-NOW())))</f>
        <v>0</v>
      </c>
      <c r="W2108" s="35"/>
      <c r="X2108" s="35" t="str">
        <f t="shared" ca="1" si="558"/>
        <v/>
      </c>
      <c r="Y2108" s="2" t="str">
        <f t="shared" si="559"/>
        <v>Đã thanh toán</v>
      </c>
      <c r="Z2108" s="51">
        <f t="shared" si="510"/>
        <v>46014</v>
      </c>
      <c r="AA2108" s="51">
        <f t="shared" si="511"/>
        <v>46050</v>
      </c>
      <c r="AD2108" s="2" t="str">
        <f>VLOOKUP($A2108,MA_KH!$A:$Q,MA_KH!O$1,0)</f>
        <v>SMART</v>
      </c>
      <c r="AE2108" s="2" t="str">
        <f>VLOOKUP($A2108,MA_KH!$A:$Q,MA_KH!P$1,0)</f>
        <v>CÔNG TY TNHH KINH DOANH THƯƠNG MẠI VÀ DỊCH VỤ SUNSHINE MART</v>
      </c>
    </row>
    <row r="2109" spans="1:31" ht="25.5" hidden="1" customHeight="1" x14ac:dyDescent="0.2">
      <c r="A2109" s="39" t="s">
        <v>22436</v>
      </c>
      <c r="B2109" s="39" t="s">
        <v>3966</v>
      </c>
      <c r="C2109" s="40">
        <v>46017</v>
      </c>
      <c r="D2109" s="39" t="s">
        <v>19975</v>
      </c>
      <c r="E2109" s="40">
        <v>46017</v>
      </c>
      <c r="F2109" s="39">
        <v>87376</v>
      </c>
      <c r="G2109" s="39" t="s">
        <v>4362</v>
      </c>
      <c r="H2109" s="41">
        <v>933762</v>
      </c>
      <c r="I2109" s="42">
        <v>0</v>
      </c>
      <c r="J2109" s="41">
        <v>74701</v>
      </c>
      <c r="K2109" s="41">
        <v>1008463</v>
      </c>
      <c r="L2109" s="7" t="s">
        <v>51</v>
      </c>
      <c r="M2109" s="6">
        <v>46050</v>
      </c>
      <c r="O2109" s="35">
        <f>IF(Table1[[#This Row],[Phân loại]]="Tồn đầu kỳ",Table1[[#This Row],[Tổng giá trị]],0)</f>
        <v>1008463</v>
      </c>
      <c r="P2109" s="7">
        <f>IF(Table1[[#This Row],[Số còn phải thu ĐK]]&lt;&gt;0,0,IF(Table1[[#This Row],[Phân loại]]="Bán hàng",Table1[[#This Row],[Tổng giá trị]],-Table1[[#This Row],[Tổng giá trị]]))</f>
        <v>0</v>
      </c>
      <c r="Q2109" s="35">
        <f t="shared" ref="Q2109:Q2111" si="560">IF(M2109&lt;&gt;"",IF(O2109&lt;&gt;0,O2109,P2109),0)</f>
        <v>1008463</v>
      </c>
      <c r="R2109" s="7">
        <f>Table1[[#This Row],[Số còn phải thu ĐK]]+Table1[[#This Row],[Giá Trị HD sau CK]]-Table1[[#This Row],[Số tiền đã thu]]</f>
        <v>0</v>
      </c>
      <c r="S2109" s="6">
        <f>IF(Table1[[#This Row],[Ngày hóa đơn]]&lt;&gt;"",Table1[[#This Row],[Ngày hóa đơn]],IF(Table1[[#This Row],[Ngày hạch toán]]&lt;&gt;"",Table1[[#This Row],[Ngày hạch toán]],""))</f>
        <v>46017</v>
      </c>
      <c r="T2109" s="7"/>
      <c r="U2109" s="6">
        <f>IF(Table1[[#This Row],[Ngày tính CN]]="","",S2109+T2109)</f>
        <v>46017</v>
      </c>
      <c r="V2109" s="35">
        <f ca="1">IF(Table1[[#This Row],[Hạn thanh toán]]="","",IF((U2109-NOW())&lt;0,0,(U2109-NOW())))</f>
        <v>0</v>
      </c>
      <c r="W2109" s="35"/>
      <c r="X2109" s="35" t="str">
        <f t="shared" ref="X2109:X2111" ca="1" si="561">IF(OR(U2109="",R2109=0),"",IF((U2109-NOW())&lt;0,-(U2109-NOW()),0))</f>
        <v/>
      </c>
      <c r="Y2109" s="2" t="str">
        <f t="shared" ref="Y2109:Y2111" si="562">IF(R2109=0,"Đã thanh toán",IF(X2109="","",IF(X2109&lt;=0,"Chưa đến hạn thanh toán",IF(X2109&lt;=30,"Nợ quá hạn 30 ngày",IF(X2109&lt;=60,"Nợ quá hạn từ 30 ngày đến 60 ngày",IF(X2109&lt;=90,"Nợ quá hạn từ 60 ngày đến 90 ngày",IF(X2109&lt;=120,"Nợ quá hạn từ 90 ngày đến 120 ngày","Nợ quá hạn hơn 120 ngày có khả năng mất thanh toán")))))))</f>
        <v>Đã thanh toán</v>
      </c>
      <c r="Z2109" s="51">
        <f t="shared" si="510"/>
        <v>46017</v>
      </c>
      <c r="AA2109" s="51">
        <f t="shared" si="511"/>
        <v>46050</v>
      </c>
      <c r="AD2109" s="2" t="str">
        <f>VLOOKUP($A2109,MA_KH!$A:$Q,MA_KH!O$1,0)</f>
        <v>SMART</v>
      </c>
      <c r="AE2109" s="2" t="str">
        <f>VLOOKUP($A2109,MA_KH!$A:$Q,MA_KH!P$1,0)</f>
        <v>CÔNG TY TNHH KINH DOANH THƯƠNG MẠI VÀ DỊCH VỤ SUNSHINE MART</v>
      </c>
    </row>
    <row r="2110" spans="1:31" ht="25.5" hidden="1" customHeight="1" x14ac:dyDescent="0.2">
      <c r="A2110" s="39" t="s">
        <v>22436</v>
      </c>
      <c r="B2110" s="39" t="s">
        <v>3966</v>
      </c>
      <c r="C2110" s="40">
        <v>46021</v>
      </c>
      <c r="D2110" s="39" t="s">
        <v>20322</v>
      </c>
      <c r="E2110" s="40">
        <v>46021</v>
      </c>
      <c r="F2110" s="39">
        <v>89135</v>
      </c>
      <c r="G2110" s="72" t="s">
        <v>20323</v>
      </c>
      <c r="H2110" s="41">
        <v>1485195</v>
      </c>
      <c r="I2110" s="42">
        <v>0</v>
      </c>
      <c r="J2110" s="41">
        <v>118816</v>
      </c>
      <c r="K2110" s="41">
        <v>1604011</v>
      </c>
      <c r="L2110" s="7" t="s">
        <v>51</v>
      </c>
      <c r="O2110" s="35">
        <f>IF(Table1[[#This Row],[Phân loại]]="Tồn đầu kỳ",Table1[[#This Row],[Tổng giá trị]],0)</f>
        <v>1604011</v>
      </c>
      <c r="P2110" s="7">
        <f>IF(Table1[[#This Row],[Số còn phải thu ĐK]]&lt;&gt;0,0,IF(Table1[[#This Row],[Phân loại]]="Bán hàng",Table1[[#This Row],[Tổng giá trị]],-Table1[[#This Row],[Tổng giá trị]]))</f>
        <v>0</v>
      </c>
      <c r="Q2110" s="35">
        <f t="shared" si="560"/>
        <v>0</v>
      </c>
      <c r="R2110" s="7">
        <f>Table1[[#This Row],[Số còn phải thu ĐK]]+Table1[[#This Row],[Giá Trị HD sau CK]]-Table1[[#This Row],[Số tiền đã thu]]</f>
        <v>1604011</v>
      </c>
      <c r="S2110" s="6">
        <f>IF(Table1[[#This Row],[Ngày hóa đơn]]&lt;&gt;"",Table1[[#This Row],[Ngày hóa đơn]],IF(Table1[[#This Row],[Ngày hạch toán]]&lt;&gt;"",Table1[[#This Row],[Ngày hạch toán]],""))</f>
        <v>46021</v>
      </c>
      <c r="T2110" s="7"/>
      <c r="U2110" s="6">
        <f>IF(Table1[[#This Row],[Ngày tính CN]]="","",S2110+T2110)</f>
        <v>46021</v>
      </c>
      <c r="V2110" s="35">
        <f ca="1">IF(Table1[[#This Row],[Hạn thanh toán]]="","",IF((U2110-NOW())&lt;0,0,(U2110-NOW())))</f>
        <v>0</v>
      </c>
      <c r="W2110" s="35"/>
      <c r="X2110" s="35">
        <f t="shared" ca="1" si="561"/>
        <v>149.49032013888791</v>
      </c>
      <c r="Y2110" s="2" t="str">
        <f t="shared" ca="1" si="562"/>
        <v>Nợ quá hạn hơn 120 ngày có khả năng mất thanh toán</v>
      </c>
      <c r="Z2110" s="51">
        <f t="shared" si="510"/>
        <v>46021</v>
      </c>
      <c r="AA2110" s="51" t="str">
        <f t="shared" si="511"/>
        <v/>
      </c>
      <c r="AD2110" s="2" t="str">
        <f>VLOOKUP($A2110,MA_KH!$A:$Q,MA_KH!O$1,0)</f>
        <v>SMART</v>
      </c>
      <c r="AE2110" s="2" t="str">
        <f>VLOOKUP($A2110,MA_KH!$A:$Q,MA_KH!P$1,0)</f>
        <v>CÔNG TY TNHH KINH DOANH THƯƠNG MẠI VÀ DỊCH VỤ SUNSHINE MART</v>
      </c>
    </row>
    <row r="2111" spans="1:31" ht="25.5" hidden="1" customHeight="1" x14ac:dyDescent="0.2">
      <c r="A2111" s="39" t="s">
        <v>22436</v>
      </c>
      <c r="B2111" s="39" t="s">
        <v>3966</v>
      </c>
      <c r="C2111" s="40">
        <v>46022</v>
      </c>
      <c r="D2111" s="39" t="s">
        <v>20324</v>
      </c>
      <c r="E2111" s="40">
        <v>46022</v>
      </c>
      <c r="F2111" s="39">
        <v>89777</v>
      </c>
      <c r="G2111" s="39" t="s">
        <v>4162</v>
      </c>
      <c r="H2111" s="41">
        <v>1206209</v>
      </c>
      <c r="I2111" s="42">
        <v>0</v>
      </c>
      <c r="J2111" s="41">
        <v>96497</v>
      </c>
      <c r="K2111" s="41">
        <v>1302706</v>
      </c>
      <c r="L2111" s="7" t="s">
        <v>51</v>
      </c>
      <c r="M2111" s="6">
        <v>46050</v>
      </c>
      <c r="O2111" s="35">
        <f>IF(Table1[[#This Row],[Phân loại]]="Tồn đầu kỳ",Table1[[#This Row],[Tổng giá trị]],0)</f>
        <v>1302706</v>
      </c>
      <c r="P2111" s="7">
        <f>IF(Table1[[#This Row],[Số còn phải thu ĐK]]&lt;&gt;0,0,IF(Table1[[#This Row],[Phân loại]]="Bán hàng",Table1[[#This Row],[Tổng giá trị]],-Table1[[#This Row],[Tổng giá trị]]))</f>
        <v>0</v>
      </c>
      <c r="Q2111" s="35">
        <f t="shared" si="560"/>
        <v>1302706</v>
      </c>
      <c r="R2111" s="7">
        <f>Table1[[#This Row],[Số còn phải thu ĐK]]+Table1[[#This Row],[Giá Trị HD sau CK]]-Table1[[#This Row],[Số tiền đã thu]]</f>
        <v>0</v>
      </c>
      <c r="S2111" s="6">
        <f>IF(Table1[[#This Row],[Ngày hóa đơn]]&lt;&gt;"",Table1[[#This Row],[Ngày hóa đơn]],IF(Table1[[#This Row],[Ngày hạch toán]]&lt;&gt;"",Table1[[#This Row],[Ngày hạch toán]],""))</f>
        <v>46022</v>
      </c>
      <c r="T2111" s="7"/>
      <c r="U2111" s="6">
        <f>IF(Table1[[#This Row],[Ngày tính CN]]="","",S2111+T2111)</f>
        <v>46022</v>
      </c>
      <c r="V2111" s="35">
        <f ca="1">IF(Table1[[#This Row],[Hạn thanh toán]]="","",IF((U2111-NOW())&lt;0,0,(U2111-NOW())))</f>
        <v>0</v>
      </c>
      <c r="W2111" s="35"/>
      <c r="X2111" s="35" t="str">
        <f t="shared" ca="1" si="561"/>
        <v/>
      </c>
      <c r="Y2111" s="2" t="str">
        <f t="shared" si="562"/>
        <v>Đã thanh toán</v>
      </c>
      <c r="Z2111" s="51">
        <f t="shared" si="510"/>
        <v>46022</v>
      </c>
      <c r="AA2111" s="51">
        <f t="shared" si="511"/>
        <v>46050</v>
      </c>
      <c r="AD2111" s="2" t="str">
        <f>VLOOKUP($A2111,MA_KH!$A:$Q,MA_KH!O$1,0)</f>
        <v>SMART</v>
      </c>
      <c r="AE2111" s="2" t="str">
        <f>VLOOKUP($A2111,MA_KH!$A:$Q,MA_KH!P$1,0)</f>
        <v>CÔNG TY TNHH KINH DOANH THƯƠNG MẠI VÀ DỊCH VỤ SUNSHINE MART</v>
      </c>
    </row>
    <row r="2112" spans="1:31" ht="25.5" hidden="1" customHeight="1" x14ac:dyDescent="0.2">
      <c r="A2112" s="30" t="s">
        <v>23533</v>
      </c>
      <c r="B2112" s="30" t="s">
        <v>4157</v>
      </c>
      <c r="C2112" s="37">
        <v>45993</v>
      </c>
      <c r="D2112" s="30" t="s">
        <v>20332</v>
      </c>
      <c r="E2112" s="37">
        <v>45993</v>
      </c>
      <c r="F2112" s="30">
        <v>84203</v>
      </c>
      <c r="G2112" s="30" t="s">
        <v>20333</v>
      </c>
      <c r="H2112" s="38">
        <v>470912</v>
      </c>
      <c r="I2112" s="34">
        <v>0</v>
      </c>
      <c r="J2112" s="38">
        <v>37673</v>
      </c>
      <c r="K2112" s="38">
        <v>508585</v>
      </c>
      <c r="L2112" s="7" t="s">
        <v>51</v>
      </c>
      <c r="M2112" s="6">
        <v>46037</v>
      </c>
      <c r="O2112" s="35">
        <f>IF(Table1[[#This Row],[Phân loại]]="Tồn đầu kỳ",Table1[[#This Row],[Tổng giá trị]],0)</f>
        <v>508585</v>
      </c>
      <c r="P2112" s="7">
        <f>IF(Table1[[#This Row],[Số còn phải thu ĐK]]&lt;&gt;0,0,IF(Table1[[#This Row],[Phân loại]]="Bán hàng",Table1[[#This Row],[Tổng giá trị]],-Table1[[#This Row],[Tổng giá trị]]))</f>
        <v>0</v>
      </c>
      <c r="Q2112" s="35">
        <f t="shared" ref="Q2112:Q2115" si="563">IF(M2112&lt;&gt;"",IF(O2112&lt;&gt;0,O2112,P2112),0)</f>
        <v>508585</v>
      </c>
      <c r="R2112" s="7">
        <f>Table1[[#This Row],[Số còn phải thu ĐK]]+Table1[[#This Row],[Giá Trị HD sau CK]]-Table1[[#This Row],[Số tiền đã thu]]</f>
        <v>0</v>
      </c>
      <c r="S2112" s="6">
        <f>IF(Table1[[#This Row],[Ngày hóa đơn]]&lt;&gt;"",Table1[[#This Row],[Ngày hóa đơn]],IF(Table1[[#This Row],[Ngày hạch toán]]&lt;&gt;"",Table1[[#This Row],[Ngày hạch toán]],""))</f>
        <v>45993</v>
      </c>
      <c r="T2112" s="7"/>
      <c r="U2112" s="6">
        <f>IF(Table1[[#This Row],[Ngày tính CN]]="","",S2112+T2112)</f>
        <v>45993</v>
      </c>
      <c r="V2112" s="35">
        <f ca="1">IF(Table1[[#This Row],[Hạn thanh toán]]="","",IF((U2112-NOW())&lt;0,0,(U2112-NOW())))</f>
        <v>0</v>
      </c>
      <c r="W2112" s="35"/>
      <c r="X2112" s="35" t="str">
        <f t="shared" ref="X2112:X2115" ca="1" si="564">IF(OR(U2112="",R2112=0),"",IF((U2112-NOW())&lt;0,-(U2112-NOW()),0))</f>
        <v/>
      </c>
      <c r="Y2112" s="2" t="str">
        <f t="shared" ref="Y2112:Y2115" si="565">IF(R2112=0,"Đã thanh toán",IF(X2112="","",IF(X2112&lt;=0,"Chưa đến hạn thanh toán",IF(X2112&lt;=30,"Nợ quá hạn 30 ngày",IF(X2112&lt;=60,"Nợ quá hạn từ 30 ngày đến 60 ngày",IF(X2112&lt;=90,"Nợ quá hạn từ 60 ngày đến 90 ngày",IF(X2112&lt;=120,"Nợ quá hạn từ 90 ngày đến 120 ngày","Nợ quá hạn hơn 120 ngày có khả năng mất thanh toán")))))))</f>
        <v>Đã thanh toán</v>
      </c>
      <c r="Z2112" s="51">
        <f t="shared" si="510"/>
        <v>45993</v>
      </c>
      <c r="AA2112" s="51">
        <f t="shared" si="511"/>
        <v>46037</v>
      </c>
      <c r="AD2112" s="2" t="str">
        <f>VLOOKUP($A2112,MA_KH!$A:$Q,MA_KH!O$1,0)</f>
        <v>VITALMART</v>
      </c>
      <c r="AE2112" s="2" t="str">
        <f>VLOOKUP($A2112,MA_KH!$A:$Q,MA_KH!P$1,0)</f>
        <v>CÔNG TY CỔ PHẦN DỊCH VỤ THƯƠNG MẠI VITAL GO</v>
      </c>
    </row>
    <row r="2113" spans="1:31" ht="25.5" hidden="1" customHeight="1" x14ac:dyDescent="0.2">
      <c r="A2113" s="30" t="s">
        <v>23533</v>
      </c>
      <c r="B2113" s="30" t="s">
        <v>4157</v>
      </c>
      <c r="C2113" s="37">
        <v>45993</v>
      </c>
      <c r="D2113" s="30" t="s">
        <v>20334</v>
      </c>
      <c r="E2113" s="37">
        <v>45993</v>
      </c>
      <c r="F2113" s="30">
        <v>84204</v>
      </c>
      <c r="G2113" s="30" t="s">
        <v>20335</v>
      </c>
      <c r="H2113" s="38">
        <v>401944</v>
      </c>
      <c r="I2113" s="34">
        <v>0</v>
      </c>
      <c r="J2113" s="38">
        <v>32156</v>
      </c>
      <c r="K2113" s="38">
        <v>434100</v>
      </c>
      <c r="L2113" s="7" t="s">
        <v>51</v>
      </c>
      <c r="M2113" s="6">
        <v>46037</v>
      </c>
      <c r="O2113" s="35">
        <f>IF(Table1[[#This Row],[Phân loại]]="Tồn đầu kỳ",Table1[[#This Row],[Tổng giá trị]],0)</f>
        <v>434100</v>
      </c>
      <c r="P2113" s="7">
        <f>IF(Table1[[#This Row],[Số còn phải thu ĐK]]&lt;&gt;0,0,IF(Table1[[#This Row],[Phân loại]]="Bán hàng",Table1[[#This Row],[Tổng giá trị]],-Table1[[#This Row],[Tổng giá trị]]))</f>
        <v>0</v>
      </c>
      <c r="Q2113" s="35">
        <f t="shared" si="563"/>
        <v>434100</v>
      </c>
      <c r="R2113" s="7">
        <f>Table1[[#This Row],[Số còn phải thu ĐK]]+Table1[[#This Row],[Giá Trị HD sau CK]]-Table1[[#This Row],[Số tiền đã thu]]</f>
        <v>0</v>
      </c>
      <c r="S2113" s="6">
        <f>IF(Table1[[#This Row],[Ngày hóa đơn]]&lt;&gt;"",Table1[[#This Row],[Ngày hóa đơn]],IF(Table1[[#This Row],[Ngày hạch toán]]&lt;&gt;"",Table1[[#This Row],[Ngày hạch toán]],""))</f>
        <v>45993</v>
      </c>
      <c r="T2113" s="7"/>
      <c r="U2113" s="6">
        <f>IF(Table1[[#This Row],[Ngày tính CN]]="","",S2113+T2113)</f>
        <v>45993</v>
      </c>
      <c r="V2113" s="35">
        <f ca="1">IF(Table1[[#This Row],[Hạn thanh toán]]="","",IF((U2113-NOW())&lt;0,0,(U2113-NOW())))</f>
        <v>0</v>
      </c>
      <c r="W2113" s="35"/>
      <c r="X2113" s="35" t="str">
        <f t="shared" ca="1" si="564"/>
        <v/>
      </c>
      <c r="Y2113" s="2" t="str">
        <f t="shared" si="565"/>
        <v>Đã thanh toán</v>
      </c>
      <c r="Z2113" s="51">
        <f t="shared" si="510"/>
        <v>45993</v>
      </c>
      <c r="AA2113" s="51">
        <f t="shared" si="511"/>
        <v>46037</v>
      </c>
      <c r="AD2113" s="2" t="str">
        <f>VLOOKUP($A2113,MA_KH!$A:$Q,MA_KH!O$1,0)</f>
        <v>VITALMART</v>
      </c>
      <c r="AE2113" s="2" t="str">
        <f>VLOOKUP($A2113,MA_KH!$A:$Q,MA_KH!P$1,0)</f>
        <v>CÔNG TY CỔ PHẦN DỊCH VỤ THƯƠNG MẠI VITAL GO</v>
      </c>
    </row>
    <row r="2114" spans="1:31" ht="25.5" hidden="1" customHeight="1" x14ac:dyDescent="0.2">
      <c r="A2114" s="30" t="s">
        <v>23533</v>
      </c>
      <c r="B2114" s="30" t="s">
        <v>4157</v>
      </c>
      <c r="C2114" s="37">
        <v>45993</v>
      </c>
      <c r="D2114" s="30" t="s">
        <v>18822</v>
      </c>
      <c r="E2114" s="37">
        <v>45993</v>
      </c>
      <c r="F2114" s="30">
        <v>82358</v>
      </c>
      <c r="G2114" s="30" t="s">
        <v>18823</v>
      </c>
      <c r="H2114" s="38">
        <v>930843</v>
      </c>
      <c r="I2114" s="34">
        <v>0</v>
      </c>
      <c r="J2114" s="38">
        <v>74467</v>
      </c>
      <c r="K2114" s="38">
        <v>1005310</v>
      </c>
      <c r="L2114" s="7" t="s">
        <v>51</v>
      </c>
      <c r="M2114" s="6">
        <v>46037</v>
      </c>
      <c r="O2114" s="35">
        <f>IF(Table1[[#This Row],[Phân loại]]="Tồn đầu kỳ",Table1[[#This Row],[Tổng giá trị]],0)</f>
        <v>1005310</v>
      </c>
      <c r="P2114" s="7">
        <f>IF(Table1[[#This Row],[Số còn phải thu ĐK]]&lt;&gt;0,0,IF(Table1[[#This Row],[Phân loại]]="Bán hàng",Table1[[#This Row],[Tổng giá trị]],-Table1[[#This Row],[Tổng giá trị]]))</f>
        <v>0</v>
      </c>
      <c r="Q2114" s="35">
        <f t="shared" si="563"/>
        <v>1005310</v>
      </c>
      <c r="R2114" s="7">
        <f>Table1[[#This Row],[Số còn phải thu ĐK]]+Table1[[#This Row],[Giá Trị HD sau CK]]-Table1[[#This Row],[Số tiền đã thu]]</f>
        <v>0</v>
      </c>
      <c r="S2114" s="6">
        <f>IF(Table1[[#This Row],[Ngày hóa đơn]]&lt;&gt;"",Table1[[#This Row],[Ngày hóa đơn]],IF(Table1[[#This Row],[Ngày hạch toán]]&lt;&gt;"",Table1[[#This Row],[Ngày hạch toán]],""))</f>
        <v>45993</v>
      </c>
      <c r="T2114" s="7"/>
      <c r="U2114" s="6">
        <f>IF(Table1[[#This Row],[Ngày tính CN]]="","",S2114+T2114)</f>
        <v>45993</v>
      </c>
      <c r="V2114" s="35">
        <f ca="1">IF(Table1[[#This Row],[Hạn thanh toán]]="","",IF((U2114-NOW())&lt;0,0,(U2114-NOW())))</f>
        <v>0</v>
      </c>
      <c r="W2114" s="35"/>
      <c r="X2114" s="35" t="str">
        <f t="shared" ca="1" si="564"/>
        <v/>
      </c>
      <c r="Y2114" s="2" t="str">
        <f t="shared" si="565"/>
        <v>Đã thanh toán</v>
      </c>
      <c r="Z2114" s="51">
        <f t="shared" si="510"/>
        <v>45993</v>
      </c>
      <c r="AA2114" s="51">
        <f t="shared" si="511"/>
        <v>46037</v>
      </c>
      <c r="AD2114" s="2" t="str">
        <f>VLOOKUP($A2114,MA_KH!$A:$Q,MA_KH!O$1,0)</f>
        <v>VITALMART</v>
      </c>
      <c r="AE2114" s="2" t="str">
        <f>VLOOKUP($A2114,MA_KH!$A:$Q,MA_KH!P$1,0)</f>
        <v>CÔNG TY CỔ PHẦN DỊCH VỤ THƯƠNG MẠI VITAL GO</v>
      </c>
    </row>
    <row r="2115" spans="1:31" ht="25.5" hidden="1" customHeight="1" x14ac:dyDescent="0.2">
      <c r="A2115" s="39" t="s">
        <v>23533</v>
      </c>
      <c r="B2115" s="39" t="s">
        <v>4157</v>
      </c>
      <c r="C2115" s="40">
        <v>45993</v>
      </c>
      <c r="D2115" s="39" t="s">
        <v>18824</v>
      </c>
      <c r="E2115" s="40">
        <v>45993</v>
      </c>
      <c r="F2115" s="39">
        <v>82359</v>
      </c>
      <c r="G2115" s="39" t="s">
        <v>18825</v>
      </c>
      <c r="H2115" s="41">
        <v>307310</v>
      </c>
      <c r="I2115" s="42">
        <v>0</v>
      </c>
      <c r="J2115" s="41">
        <v>24585</v>
      </c>
      <c r="K2115" s="41">
        <v>331895</v>
      </c>
      <c r="L2115" s="7" t="s">
        <v>51</v>
      </c>
      <c r="M2115" s="6">
        <v>46037</v>
      </c>
      <c r="O2115" s="35">
        <f>IF(Table1[[#This Row],[Phân loại]]="Tồn đầu kỳ",Table1[[#This Row],[Tổng giá trị]],0)</f>
        <v>331895</v>
      </c>
      <c r="P2115" s="7">
        <f>IF(Table1[[#This Row],[Số còn phải thu ĐK]]&lt;&gt;0,0,IF(Table1[[#This Row],[Phân loại]]="Bán hàng",Table1[[#This Row],[Tổng giá trị]],-Table1[[#This Row],[Tổng giá trị]]))</f>
        <v>0</v>
      </c>
      <c r="Q2115" s="35">
        <f t="shared" si="563"/>
        <v>331895</v>
      </c>
      <c r="R2115" s="7">
        <f>Table1[[#This Row],[Số còn phải thu ĐK]]+Table1[[#This Row],[Giá Trị HD sau CK]]-Table1[[#This Row],[Số tiền đã thu]]</f>
        <v>0</v>
      </c>
      <c r="S2115" s="6">
        <f>IF(Table1[[#This Row],[Ngày hóa đơn]]&lt;&gt;"",Table1[[#This Row],[Ngày hóa đơn]],IF(Table1[[#This Row],[Ngày hạch toán]]&lt;&gt;"",Table1[[#This Row],[Ngày hạch toán]],""))</f>
        <v>45993</v>
      </c>
      <c r="T2115" s="7"/>
      <c r="U2115" s="6">
        <f>IF(Table1[[#This Row],[Ngày tính CN]]="","",S2115+T2115)</f>
        <v>45993</v>
      </c>
      <c r="V2115" s="35">
        <f ca="1">IF(Table1[[#This Row],[Hạn thanh toán]]="","",IF((U2115-NOW())&lt;0,0,(U2115-NOW())))</f>
        <v>0</v>
      </c>
      <c r="W2115" s="35"/>
      <c r="X2115" s="35" t="str">
        <f t="shared" ca="1" si="564"/>
        <v/>
      </c>
      <c r="Y2115" s="2" t="str">
        <f t="shared" si="565"/>
        <v>Đã thanh toán</v>
      </c>
      <c r="Z2115" s="51">
        <f t="shared" si="510"/>
        <v>45993</v>
      </c>
      <c r="AA2115" s="51">
        <f t="shared" si="511"/>
        <v>46037</v>
      </c>
      <c r="AD2115" s="2" t="str">
        <f>VLOOKUP($A2115,MA_KH!$A:$Q,MA_KH!O$1,0)</f>
        <v>VITALMART</v>
      </c>
      <c r="AE2115" s="2" t="str">
        <f>VLOOKUP($A2115,MA_KH!$A:$Q,MA_KH!P$1,0)</f>
        <v>CÔNG TY CỔ PHẦN DỊCH VỤ THƯƠNG MẠI VITAL GO</v>
      </c>
    </row>
    <row r="2116" spans="1:31" ht="25.5" hidden="1" customHeight="1" x14ac:dyDescent="0.2">
      <c r="A2116" s="30" t="s">
        <v>23533</v>
      </c>
      <c r="B2116" s="30" t="s">
        <v>4157</v>
      </c>
      <c r="C2116" s="37">
        <v>45996</v>
      </c>
      <c r="D2116" s="30" t="s">
        <v>20336</v>
      </c>
      <c r="E2116" s="37">
        <v>45996</v>
      </c>
      <c r="F2116" s="30">
        <v>84245</v>
      </c>
      <c r="G2116" s="30" t="s">
        <v>4413</v>
      </c>
      <c r="H2116" s="38">
        <v>694753</v>
      </c>
      <c r="I2116" s="34">
        <v>0</v>
      </c>
      <c r="J2116" s="38">
        <v>55580</v>
      </c>
      <c r="K2116" s="38">
        <v>750333</v>
      </c>
      <c r="L2116" s="7" t="s">
        <v>51</v>
      </c>
      <c r="M2116" s="6">
        <v>46037</v>
      </c>
      <c r="O2116" s="35">
        <f>IF(Table1[[#This Row],[Phân loại]]="Tồn đầu kỳ",Table1[[#This Row],[Tổng giá trị]],0)</f>
        <v>750333</v>
      </c>
      <c r="P2116" s="7">
        <f>IF(Table1[[#This Row],[Số còn phải thu ĐK]]&lt;&gt;0,0,IF(Table1[[#This Row],[Phân loại]]="Bán hàng",Table1[[#This Row],[Tổng giá trị]],-Table1[[#This Row],[Tổng giá trị]]))</f>
        <v>0</v>
      </c>
      <c r="Q2116" s="35">
        <f t="shared" ref="Q2116:Q2118" si="566">IF(M2116&lt;&gt;"",IF(O2116&lt;&gt;0,O2116,P2116),0)</f>
        <v>750333</v>
      </c>
      <c r="R2116" s="7">
        <f>Table1[[#This Row],[Số còn phải thu ĐK]]+Table1[[#This Row],[Giá Trị HD sau CK]]-Table1[[#This Row],[Số tiền đã thu]]</f>
        <v>0</v>
      </c>
      <c r="S2116" s="6">
        <f>IF(Table1[[#This Row],[Ngày hóa đơn]]&lt;&gt;"",Table1[[#This Row],[Ngày hóa đơn]],IF(Table1[[#This Row],[Ngày hạch toán]]&lt;&gt;"",Table1[[#This Row],[Ngày hạch toán]],""))</f>
        <v>45996</v>
      </c>
      <c r="T2116" s="7"/>
      <c r="U2116" s="6">
        <f>IF(Table1[[#This Row],[Ngày tính CN]]="","",S2116+T2116)</f>
        <v>45996</v>
      </c>
      <c r="V2116" s="35">
        <f ca="1">IF(Table1[[#This Row],[Hạn thanh toán]]="","",IF((U2116-NOW())&lt;0,0,(U2116-NOW())))</f>
        <v>0</v>
      </c>
      <c r="W2116" s="35"/>
      <c r="X2116" s="35" t="str">
        <f t="shared" ref="X2116:X2118" ca="1" si="567">IF(OR(U2116="",R2116=0),"",IF((U2116-NOW())&lt;0,-(U2116-NOW()),0))</f>
        <v/>
      </c>
      <c r="Y2116" s="2" t="str">
        <f t="shared" ref="Y2116:Y2118" si="568">IF(R2116=0,"Đã thanh toán",IF(X2116="","",IF(X2116&lt;=0,"Chưa đến hạn thanh toán",IF(X2116&lt;=30,"Nợ quá hạn 30 ngày",IF(X2116&lt;=60,"Nợ quá hạn từ 30 ngày đến 60 ngày",IF(X2116&lt;=90,"Nợ quá hạn từ 60 ngày đến 90 ngày",IF(X2116&lt;=120,"Nợ quá hạn từ 90 ngày đến 120 ngày","Nợ quá hạn hơn 120 ngày có khả năng mất thanh toán")))))))</f>
        <v>Đã thanh toán</v>
      </c>
      <c r="Z2116" s="51">
        <f t="shared" ref="Z2116:Z2179" si="569">IF(S2116="","",S2116)</f>
        <v>45996</v>
      </c>
      <c r="AA2116" s="51">
        <f t="shared" ref="AA2116:AA2179" si="570">IF(M2116="","",M2116)</f>
        <v>46037</v>
      </c>
      <c r="AD2116" s="2" t="str">
        <f>VLOOKUP($A2116,MA_KH!$A:$Q,MA_KH!O$1,0)</f>
        <v>VITALMART</v>
      </c>
      <c r="AE2116" s="2" t="str">
        <f>VLOOKUP($A2116,MA_KH!$A:$Q,MA_KH!P$1,0)</f>
        <v>CÔNG TY CỔ PHẦN DỊCH VỤ THƯƠNG MẠI VITAL GO</v>
      </c>
    </row>
    <row r="2117" spans="1:31" ht="25.5" hidden="1" customHeight="1" x14ac:dyDescent="0.2">
      <c r="A2117" s="30" t="s">
        <v>23533</v>
      </c>
      <c r="B2117" s="30" t="s">
        <v>4157</v>
      </c>
      <c r="C2117" s="37">
        <v>45996</v>
      </c>
      <c r="D2117" s="30" t="s">
        <v>20337</v>
      </c>
      <c r="E2117" s="37">
        <v>45996</v>
      </c>
      <c r="F2117" s="30">
        <v>84253</v>
      </c>
      <c r="G2117" s="30" t="s">
        <v>4361</v>
      </c>
      <c r="H2117" s="38">
        <v>771778</v>
      </c>
      <c r="I2117" s="34">
        <v>0</v>
      </c>
      <c r="J2117" s="38">
        <v>61742</v>
      </c>
      <c r="K2117" s="38">
        <v>833520</v>
      </c>
      <c r="L2117" s="7" t="s">
        <v>51</v>
      </c>
      <c r="M2117" s="6">
        <v>46037</v>
      </c>
      <c r="O2117" s="35">
        <f>IF(Table1[[#This Row],[Phân loại]]="Tồn đầu kỳ",Table1[[#This Row],[Tổng giá trị]],0)</f>
        <v>833520</v>
      </c>
      <c r="P2117" s="7">
        <f>IF(Table1[[#This Row],[Số còn phải thu ĐK]]&lt;&gt;0,0,IF(Table1[[#This Row],[Phân loại]]="Bán hàng",Table1[[#This Row],[Tổng giá trị]],-Table1[[#This Row],[Tổng giá trị]]))</f>
        <v>0</v>
      </c>
      <c r="Q2117" s="35">
        <f t="shared" si="566"/>
        <v>833520</v>
      </c>
      <c r="R2117" s="7">
        <f>Table1[[#This Row],[Số còn phải thu ĐK]]+Table1[[#This Row],[Giá Trị HD sau CK]]-Table1[[#This Row],[Số tiền đã thu]]</f>
        <v>0</v>
      </c>
      <c r="S2117" s="6">
        <f>IF(Table1[[#This Row],[Ngày hóa đơn]]&lt;&gt;"",Table1[[#This Row],[Ngày hóa đơn]],IF(Table1[[#This Row],[Ngày hạch toán]]&lt;&gt;"",Table1[[#This Row],[Ngày hạch toán]],""))</f>
        <v>45996</v>
      </c>
      <c r="T2117" s="7"/>
      <c r="U2117" s="6">
        <f>IF(Table1[[#This Row],[Ngày tính CN]]="","",S2117+T2117)</f>
        <v>45996</v>
      </c>
      <c r="V2117" s="35">
        <f ca="1">IF(Table1[[#This Row],[Hạn thanh toán]]="","",IF((U2117-NOW())&lt;0,0,(U2117-NOW())))</f>
        <v>0</v>
      </c>
      <c r="W2117" s="35"/>
      <c r="X2117" s="35" t="str">
        <f t="shared" ca="1" si="567"/>
        <v/>
      </c>
      <c r="Y2117" s="2" t="str">
        <f t="shared" si="568"/>
        <v>Đã thanh toán</v>
      </c>
      <c r="Z2117" s="51">
        <f t="shared" si="569"/>
        <v>45996</v>
      </c>
      <c r="AA2117" s="51">
        <f t="shared" si="570"/>
        <v>46037</v>
      </c>
      <c r="AD2117" s="2" t="str">
        <f>VLOOKUP($A2117,MA_KH!$A:$Q,MA_KH!O$1,0)</f>
        <v>VITALMART</v>
      </c>
      <c r="AE2117" s="2" t="str">
        <f>VLOOKUP($A2117,MA_KH!$A:$Q,MA_KH!P$1,0)</f>
        <v>CÔNG TY CỔ PHẦN DỊCH VỤ THƯƠNG MẠI VITAL GO</v>
      </c>
    </row>
    <row r="2118" spans="1:31" ht="25.5" hidden="1" customHeight="1" x14ac:dyDescent="0.2">
      <c r="A2118" s="39" t="s">
        <v>23533</v>
      </c>
      <c r="B2118" s="39" t="s">
        <v>4157</v>
      </c>
      <c r="C2118" s="40">
        <v>45996</v>
      </c>
      <c r="D2118" s="39" t="s">
        <v>20338</v>
      </c>
      <c r="E2118" s="40">
        <v>45996</v>
      </c>
      <c r="F2118" s="39">
        <v>84254</v>
      </c>
      <c r="G2118" s="39" t="s">
        <v>4159</v>
      </c>
      <c r="H2118" s="41">
        <v>425252</v>
      </c>
      <c r="I2118" s="42">
        <v>0</v>
      </c>
      <c r="J2118" s="41">
        <v>34020</v>
      </c>
      <c r="K2118" s="41">
        <v>459272</v>
      </c>
      <c r="L2118" s="7" t="s">
        <v>51</v>
      </c>
      <c r="M2118" s="6">
        <v>46037</v>
      </c>
      <c r="O2118" s="35">
        <f>IF(Table1[[#This Row],[Phân loại]]="Tồn đầu kỳ",Table1[[#This Row],[Tổng giá trị]],0)</f>
        <v>459272</v>
      </c>
      <c r="P2118" s="7">
        <f>IF(Table1[[#This Row],[Số còn phải thu ĐK]]&lt;&gt;0,0,IF(Table1[[#This Row],[Phân loại]]="Bán hàng",Table1[[#This Row],[Tổng giá trị]],-Table1[[#This Row],[Tổng giá trị]]))</f>
        <v>0</v>
      </c>
      <c r="Q2118" s="35">
        <f t="shared" si="566"/>
        <v>459272</v>
      </c>
      <c r="R2118" s="7">
        <f>Table1[[#This Row],[Số còn phải thu ĐK]]+Table1[[#This Row],[Giá Trị HD sau CK]]-Table1[[#This Row],[Số tiền đã thu]]</f>
        <v>0</v>
      </c>
      <c r="S2118" s="6">
        <f>IF(Table1[[#This Row],[Ngày hóa đơn]]&lt;&gt;"",Table1[[#This Row],[Ngày hóa đơn]],IF(Table1[[#This Row],[Ngày hạch toán]]&lt;&gt;"",Table1[[#This Row],[Ngày hạch toán]],""))</f>
        <v>45996</v>
      </c>
      <c r="T2118" s="7"/>
      <c r="U2118" s="6">
        <f>IF(Table1[[#This Row],[Ngày tính CN]]="","",S2118+T2118)</f>
        <v>45996</v>
      </c>
      <c r="V2118" s="35">
        <f ca="1">IF(Table1[[#This Row],[Hạn thanh toán]]="","",IF((U2118-NOW())&lt;0,0,(U2118-NOW())))</f>
        <v>0</v>
      </c>
      <c r="W2118" s="35"/>
      <c r="X2118" s="35" t="str">
        <f t="shared" ca="1" si="567"/>
        <v/>
      </c>
      <c r="Y2118" s="2" t="str">
        <f t="shared" si="568"/>
        <v>Đã thanh toán</v>
      </c>
      <c r="Z2118" s="51">
        <f t="shared" si="569"/>
        <v>45996</v>
      </c>
      <c r="AA2118" s="51">
        <f t="shared" si="570"/>
        <v>46037</v>
      </c>
      <c r="AD2118" s="2" t="str">
        <f>VLOOKUP($A2118,MA_KH!$A:$Q,MA_KH!O$1,0)</f>
        <v>VITALMART</v>
      </c>
      <c r="AE2118" s="2" t="str">
        <f>VLOOKUP($A2118,MA_KH!$A:$Q,MA_KH!P$1,0)</f>
        <v>CÔNG TY CỔ PHẦN DỊCH VỤ THƯƠNG MẠI VITAL GO</v>
      </c>
    </row>
    <row r="2119" spans="1:31" ht="25.5" hidden="1" customHeight="1" x14ac:dyDescent="0.2">
      <c r="A2119" s="39" t="s">
        <v>23533</v>
      </c>
      <c r="B2119" s="39" t="s">
        <v>4157</v>
      </c>
      <c r="C2119" s="40">
        <v>45999</v>
      </c>
      <c r="D2119" s="39" t="s">
        <v>20339</v>
      </c>
      <c r="E2119" s="40">
        <v>45999</v>
      </c>
      <c r="F2119" s="39">
        <v>84255</v>
      </c>
      <c r="G2119" s="39" t="s">
        <v>4440</v>
      </c>
      <c r="H2119" s="41">
        <v>412764</v>
      </c>
      <c r="I2119" s="42">
        <v>0</v>
      </c>
      <c r="J2119" s="41">
        <v>33021</v>
      </c>
      <c r="K2119" s="41">
        <v>445785</v>
      </c>
      <c r="L2119" s="7" t="s">
        <v>51</v>
      </c>
      <c r="M2119" s="6">
        <v>46037</v>
      </c>
      <c r="O2119" s="35">
        <f>IF(Table1[[#This Row],[Phân loại]]="Tồn đầu kỳ",Table1[[#This Row],[Tổng giá trị]],0)</f>
        <v>445785</v>
      </c>
      <c r="P2119" s="7">
        <f>IF(Table1[[#This Row],[Số còn phải thu ĐK]]&lt;&gt;0,0,IF(Table1[[#This Row],[Phân loại]]="Bán hàng",Table1[[#This Row],[Tổng giá trị]],-Table1[[#This Row],[Tổng giá trị]]))</f>
        <v>0</v>
      </c>
      <c r="Q2119" s="35">
        <f>IF(M2119&lt;&gt;"",IF(O2119&lt;&gt;0,O2119,P2119),0)</f>
        <v>445785</v>
      </c>
      <c r="R2119" s="7">
        <f>Table1[[#This Row],[Số còn phải thu ĐK]]+Table1[[#This Row],[Giá Trị HD sau CK]]-Table1[[#This Row],[Số tiền đã thu]]</f>
        <v>0</v>
      </c>
      <c r="S2119" s="6">
        <f>IF(Table1[[#This Row],[Ngày hóa đơn]]&lt;&gt;"",Table1[[#This Row],[Ngày hóa đơn]],IF(Table1[[#This Row],[Ngày hạch toán]]&lt;&gt;"",Table1[[#This Row],[Ngày hạch toán]],""))</f>
        <v>45999</v>
      </c>
      <c r="T2119" s="7"/>
      <c r="U2119" s="6">
        <f>IF(Table1[[#This Row],[Ngày tính CN]]="","",S2119+T2119)</f>
        <v>45999</v>
      </c>
      <c r="V2119" s="35">
        <f ca="1">IF(Table1[[#This Row],[Hạn thanh toán]]="","",IF((U2119-NOW())&lt;0,0,(U2119-NOW())))</f>
        <v>0</v>
      </c>
      <c r="W2119" s="35"/>
      <c r="X2119" s="35" t="str">
        <f ca="1">IF(OR(U2119="",R2119=0),"",IF((U2119-NOW())&lt;0,-(U2119-NOW()),0))</f>
        <v/>
      </c>
      <c r="Y2119" s="2" t="str">
        <f>IF(R2119=0,"Đã thanh toán",IF(X2119="","",IF(X2119&lt;=0,"Chưa đến hạn thanh toán",IF(X2119&lt;=30,"Nợ quá hạn 30 ngày",IF(X2119&lt;=60,"Nợ quá hạn từ 30 ngày đến 60 ngày",IF(X2119&lt;=90,"Nợ quá hạn từ 60 ngày đến 90 ngày",IF(X2119&lt;=120,"Nợ quá hạn từ 90 ngày đến 120 ngày","Nợ quá hạn hơn 120 ngày có khả năng mất thanh toán")))))))</f>
        <v>Đã thanh toán</v>
      </c>
      <c r="Z2119" s="51">
        <f t="shared" si="569"/>
        <v>45999</v>
      </c>
      <c r="AA2119" s="51">
        <f t="shared" si="570"/>
        <v>46037</v>
      </c>
      <c r="AD2119" s="2" t="str">
        <f>VLOOKUP($A2119,MA_KH!$A:$Q,MA_KH!O$1,0)</f>
        <v>VITALMART</v>
      </c>
      <c r="AE2119" s="2" t="str">
        <f>VLOOKUP($A2119,MA_KH!$A:$Q,MA_KH!P$1,0)</f>
        <v>CÔNG TY CỔ PHẦN DỊCH VỤ THƯƠNG MẠI VITAL GO</v>
      </c>
    </row>
    <row r="2120" spans="1:31" ht="25.5" hidden="1" customHeight="1" x14ac:dyDescent="0.2">
      <c r="A2120" s="30" t="s">
        <v>23533</v>
      </c>
      <c r="B2120" s="30" t="s">
        <v>4157</v>
      </c>
      <c r="C2120" s="37">
        <v>46000</v>
      </c>
      <c r="D2120" s="30" t="s">
        <v>20340</v>
      </c>
      <c r="E2120" s="37">
        <v>46000</v>
      </c>
      <c r="F2120" s="30">
        <v>84256</v>
      </c>
      <c r="G2120" s="30" t="s">
        <v>4440</v>
      </c>
      <c r="H2120" s="38">
        <v>318130</v>
      </c>
      <c r="I2120" s="34">
        <v>0</v>
      </c>
      <c r="J2120" s="38">
        <v>25450</v>
      </c>
      <c r="K2120" s="38">
        <v>343580</v>
      </c>
      <c r="L2120" s="7" t="s">
        <v>51</v>
      </c>
      <c r="M2120" s="6">
        <v>46037</v>
      </c>
      <c r="O2120" s="35">
        <f>IF(Table1[[#This Row],[Phân loại]]="Tồn đầu kỳ",Table1[[#This Row],[Tổng giá trị]],0)</f>
        <v>343580</v>
      </c>
      <c r="P2120" s="7">
        <f>IF(Table1[[#This Row],[Số còn phải thu ĐK]]&lt;&gt;0,0,IF(Table1[[#This Row],[Phân loại]]="Bán hàng",Table1[[#This Row],[Tổng giá trị]],-Table1[[#This Row],[Tổng giá trị]]))</f>
        <v>0</v>
      </c>
      <c r="Q2120" s="35">
        <f t="shared" ref="Q2120:Q2121" si="571">IF(M2120&lt;&gt;"",IF(O2120&lt;&gt;0,O2120,P2120),0)</f>
        <v>343580</v>
      </c>
      <c r="R2120" s="7">
        <f>Table1[[#This Row],[Số còn phải thu ĐK]]+Table1[[#This Row],[Giá Trị HD sau CK]]-Table1[[#This Row],[Số tiền đã thu]]</f>
        <v>0</v>
      </c>
      <c r="S2120" s="6">
        <f>IF(Table1[[#This Row],[Ngày hóa đơn]]&lt;&gt;"",Table1[[#This Row],[Ngày hóa đơn]],IF(Table1[[#This Row],[Ngày hạch toán]]&lt;&gt;"",Table1[[#This Row],[Ngày hạch toán]],""))</f>
        <v>46000</v>
      </c>
      <c r="T2120" s="7"/>
      <c r="U2120" s="6">
        <f>IF(Table1[[#This Row],[Ngày tính CN]]="","",S2120+T2120)</f>
        <v>46000</v>
      </c>
      <c r="V2120" s="35">
        <f ca="1">IF(Table1[[#This Row],[Hạn thanh toán]]="","",IF((U2120-NOW())&lt;0,0,(U2120-NOW())))</f>
        <v>0</v>
      </c>
      <c r="W2120" s="35"/>
      <c r="X2120" s="35" t="str">
        <f t="shared" ref="X2120:X2121" ca="1" si="572">IF(OR(U2120="",R2120=0),"",IF((U2120-NOW())&lt;0,-(U2120-NOW()),0))</f>
        <v/>
      </c>
      <c r="Y2120" s="2" t="str">
        <f t="shared" ref="Y2120:Y2121" si="573">IF(R2120=0,"Đã thanh toán",IF(X2120="","",IF(X2120&lt;=0,"Chưa đến hạn thanh toán",IF(X2120&lt;=30,"Nợ quá hạn 30 ngày",IF(X2120&lt;=60,"Nợ quá hạn từ 30 ngày đến 60 ngày",IF(X2120&lt;=90,"Nợ quá hạn từ 60 ngày đến 90 ngày",IF(X2120&lt;=120,"Nợ quá hạn từ 90 ngày đến 120 ngày","Nợ quá hạn hơn 120 ngày có khả năng mất thanh toán")))))))</f>
        <v>Đã thanh toán</v>
      </c>
      <c r="Z2120" s="51">
        <f t="shared" si="569"/>
        <v>46000</v>
      </c>
      <c r="AA2120" s="51">
        <f t="shared" si="570"/>
        <v>46037</v>
      </c>
      <c r="AD2120" s="2" t="str">
        <f>VLOOKUP($A2120,MA_KH!$A:$Q,MA_KH!O$1,0)</f>
        <v>VITALMART</v>
      </c>
      <c r="AE2120" s="2" t="str">
        <f>VLOOKUP($A2120,MA_KH!$A:$Q,MA_KH!P$1,0)</f>
        <v>CÔNG TY CỔ PHẦN DỊCH VỤ THƯƠNG MẠI VITAL GO</v>
      </c>
    </row>
    <row r="2121" spans="1:31" ht="25.5" hidden="1" customHeight="1" x14ac:dyDescent="0.2">
      <c r="A2121" s="39" t="s">
        <v>23533</v>
      </c>
      <c r="B2121" s="39" t="s">
        <v>4157</v>
      </c>
      <c r="C2121" s="40">
        <v>46000</v>
      </c>
      <c r="D2121" s="39" t="s">
        <v>20341</v>
      </c>
      <c r="E2121" s="40">
        <v>46000</v>
      </c>
      <c r="F2121" s="39">
        <v>84258</v>
      </c>
      <c r="G2121" s="39" t="s">
        <v>4160</v>
      </c>
      <c r="H2121" s="41">
        <v>1102635</v>
      </c>
      <c r="I2121" s="42">
        <v>0</v>
      </c>
      <c r="J2121" s="41">
        <v>88211</v>
      </c>
      <c r="K2121" s="41">
        <v>1190846</v>
      </c>
      <c r="L2121" s="7" t="s">
        <v>51</v>
      </c>
      <c r="M2121" s="6">
        <v>46037</v>
      </c>
      <c r="O2121" s="35">
        <f>IF(Table1[[#This Row],[Phân loại]]="Tồn đầu kỳ",Table1[[#This Row],[Tổng giá trị]],0)</f>
        <v>1190846</v>
      </c>
      <c r="P2121" s="7">
        <f>IF(Table1[[#This Row],[Số còn phải thu ĐK]]&lt;&gt;0,0,IF(Table1[[#This Row],[Phân loại]]="Bán hàng",Table1[[#This Row],[Tổng giá trị]],-Table1[[#This Row],[Tổng giá trị]]))</f>
        <v>0</v>
      </c>
      <c r="Q2121" s="35">
        <f t="shared" si="571"/>
        <v>1190846</v>
      </c>
      <c r="R2121" s="7">
        <f>Table1[[#This Row],[Số còn phải thu ĐK]]+Table1[[#This Row],[Giá Trị HD sau CK]]-Table1[[#This Row],[Số tiền đã thu]]</f>
        <v>0</v>
      </c>
      <c r="S2121" s="6">
        <f>IF(Table1[[#This Row],[Ngày hóa đơn]]&lt;&gt;"",Table1[[#This Row],[Ngày hóa đơn]],IF(Table1[[#This Row],[Ngày hạch toán]]&lt;&gt;"",Table1[[#This Row],[Ngày hạch toán]],""))</f>
        <v>46000</v>
      </c>
      <c r="T2121" s="7"/>
      <c r="U2121" s="6">
        <f>IF(Table1[[#This Row],[Ngày tính CN]]="","",S2121+T2121)</f>
        <v>46000</v>
      </c>
      <c r="V2121" s="35">
        <f ca="1">IF(Table1[[#This Row],[Hạn thanh toán]]="","",IF((U2121-NOW())&lt;0,0,(U2121-NOW())))</f>
        <v>0</v>
      </c>
      <c r="W2121" s="35"/>
      <c r="X2121" s="35" t="str">
        <f t="shared" ca="1" si="572"/>
        <v/>
      </c>
      <c r="Y2121" s="2" t="str">
        <f t="shared" si="573"/>
        <v>Đã thanh toán</v>
      </c>
      <c r="Z2121" s="51">
        <f t="shared" si="569"/>
        <v>46000</v>
      </c>
      <c r="AA2121" s="51">
        <f t="shared" si="570"/>
        <v>46037</v>
      </c>
      <c r="AD2121" s="2" t="str">
        <f>VLOOKUP($A2121,MA_KH!$A:$Q,MA_KH!O$1,0)</f>
        <v>VITALMART</v>
      </c>
      <c r="AE2121" s="2" t="str">
        <f>VLOOKUP($A2121,MA_KH!$A:$Q,MA_KH!P$1,0)</f>
        <v>CÔNG TY CỔ PHẦN DỊCH VỤ THƯƠNG MẠI VITAL GO</v>
      </c>
    </row>
    <row r="2122" spans="1:31" ht="25.5" hidden="1" customHeight="1" x14ac:dyDescent="0.2">
      <c r="A2122" s="39" t="s">
        <v>23533</v>
      </c>
      <c r="B2122" s="39" t="s">
        <v>4157</v>
      </c>
      <c r="C2122" s="40">
        <v>46002</v>
      </c>
      <c r="D2122" s="39" t="s">
        <v>20342</v>
      </c>
      <c r="E2122" s="40">
        <v>46002</v>
      </c>
      <c r="F2122" s="39">
        <v>86201</v>
      </c>
      <c r="G2122" s="39" t="s">
        <v>4158</v>
      </c>
      <c r="H2122" s="41">
        <v>507053</v>
      </c>
      <c r="I2122" s="42">
        <v>0</v>
      </c>
      <c r="J2122" s="41">
        <v>40564</v>
      </c>
      <c r="K2122" s="41">
        <v>547617</v>
      </c>
      <c r="L2122" s="7" t="s">
        <v>51</v>
      </c>
      <c r="M2122" s="6">
        <v>46037</v>
      </c>
      <c r="O2122" s="35">
        <f>IF(Table1[[#This Row],[Phân loại]]="Tồn đầu kỳ",Table1[[#This Row],[Tổng giá trị]],0)</f>
        <v>547617</v>
      </c>
      <c r="P2122" s="7">
        <f>IF(Table1[[#This Row],[Số còn phải thu ĐK]]&lt;&gt;0,0,IF(Table1[[#This Row],[Phân loại]]="Bán hàng",Table1[[#This Row],[Tổng giá trị]],-Table1[[#This Row],[Tổng giá trị]]))</f>
        <v>0</v>
      </c>
      <c r="Q2122" s="35">
        <f>IF(M2122&lt;&gt;"",IF(O2122&lt;&gt;0,O2122,P2122),0)</f>
        <v>547617</v>
      </c>
      <c r="R2122" s="7">
        <f>Table1[[#This Row],[Số còn phải thu ĐK]]+Table1[[#This Row],[Giá Trị HD sau CK]]-Table1[[#This Row],[Số tiền đã thu]]</f>
        <v>0</v>
      </c>
      <c r="S2122" s="6">
        <f>IF(Table1[[#This Row],[Ngày hóa đơn]]&lt;&gt;"",Table1[[#This Row],[Ngày hóa đơn]],IF(Table1[[#This Row],[Ngày hạch toán]]&lt;&gt;"",Table1[[#This Row],[Ngày hạch toán]],""))</f>
        <v>46002</v>
      </c>
      <c r="T2122" s="7"/>
      <c r="U2122" s="6">
        <f>IF(Table1[[#This Row],[Ngày tính CN]]="","",S2122+T2122)</f>
        <v>46002</v>
      </c>
      <c r="V2122" s="35">
        <f ca="1">IF(Table1[[#This Row],[Hạn thanh toán]]="","",IF((U2122-NOW())&lt;0,0,(U2122-NOW())))</f>
        <v>0</v>
      </c>
      <c r="W2122" s="35"/>
      <c r="X2122" s="35" t="str">
        <f ca="1">IF(OR(U2122="",R2122=0),"",IF((U2122-NOW())&lt;0,-(U2122-NOW()),0))</f>
        <v/>
      </c>
      <c r="Y2122" s="2" t="str">
        <f>IF(R2122=0,"Đã thanh toán",IF(X2122="","",IF(X2122&lt;=0,"Chưa đến hạn thanh toán",IF(X2122&lt;=30,"Nợ quá hạn 30 ngày",IF(X2122&lt;=60,"Nợ quá hạn từ 30 ngày đến 60 ngày",IF(X2122&lt;=90,"Nợ quá hạn từ 60 ngày đến 90 ngày",IF(X2122&lt;=120,"Nợ quá hạn từ 90 ngày đến 120 ngày","Nợ quá hạn hơn 120 ngày có khả năng mất thanh toán")))))))</f>
        <v>Đã thanh toán</v>
      </c>
      <c r="Z2122" s="51">
        <f t="shared" si="569"/>
        <v>46002</v>
      </c>
      <c r="AA2122" s="51">
        <f t="shared" si="570"/>
        <v>46037</v>
      </c>
      <c r="AD2122" s="2" t="str">
        <f>VLOOKUP($A2122,MA_KH!$A:$Q,MA_KH!O$1,0)</f>
        <v>VITALMART</v>
      </c>
      <c r="AE2122" s="2" t="str">
        <f>VLOOKUP($A2122,MA_KH!$A:$Q,MA_KH!P$1,0)</f>
        <v>CÔNG TY CỔ PHẦN DỊCH VỤ THƯƠNG MẠI VITAL GO</v>
      </c>
    </row>
    <row r="2123" spans="1:31" ht="25.5" hidden="1" customHeight="1" x14ac:dyDescent="0.2">
      <c r="A2123" s="30" t="s">
        <v>23533</v>
      </c>
      <c r="B2123" s="30" t="s">
        <v>4157</v>
      </c>
      <c r="C2123" s="37">
        <v>46006</v>
      </c>
      <c r="D2123" s="30" t="s">
        <v>20343</v>
      </c>
      <c r="E2123" s="37">
        <v>46006</v>
      </c>
      <c r="F2123" s="30">
        <v>86202</v>
      </c>
      <c r="G2123" s="30" t="s">
        <v>4158</v>
      </c>
      <c r="H2123" s="38">
        <v>409450</v>
      </c>
      <c r="I2123" s="34">
        <v>0</v>
      </c>
      <c r="J2123" s="38">
        <v>32756</v>
      </c>
      <c r="K2123" s="38">
        <v>442206</v>
      </c>
      <c r="L2123" s="7" t="s">
        <v>51</v>
      </c>
      <c r="M2123" s="6">
        <v>46037</v>
      </c>
      <c r="O2123" s="35">
        <f>IF(Table1[[#This Row],[Phân loại]]="Tồn đầu kỳ",Table1[[#This Row],[Tổng giá trị]],0)</f>
        <v>442206</v>
      </c>
      <c r="P2123" s="7">
        <f>IF(Table1[[#This Row],[Số còn phải thu ĐK]]&lt;&gt;0,0,IF(Table1[[#This Row],[Phân loại]]="Bán hàng",Table1[[#This Row],[Tổng giá trị]],-Table1[[#This Row],[Tổng giá trị]]))</f>
        <v>0</v>
      </c>
      <c r="Q2123" s="35">
        <f t="shared" ref="Q2123:Q2124" si="574">IF(M2123&lt;&gt;"",IF(O2123&lt;&gt;0,O2123,P2123),0)</f>
        <v>442206</v>
      </c>
      <c r="R2123" s="7">
        <f>Table1[[#This Row],[Số còn phải thu ĐK]]+Table1[[#This Row],[Giá Trị HD sau CK]]-Table1[[#This Row],[Số tiền đã thu]]</f>
        <v>0</v>
      </c>
      <c r="S2123" s="6">
        <f>IF(Table1[[#This Row],[Ngày hóa đơn]]&lt;&gt;"",Table1[[#This Row],[Ngày hóa đơn]],IF(Table1[[#This Row],[Ngày hạch toán]]&lt;&gt;"",Table1[[#This Row],[Ngày hạch toán]],""))</f>
        <v>46006</v>
      </c>
      <c r="T2123" s="7"/>
      <c r="U2123" s="6">
        <f>IF(Table1[[#This Row],[Ngày tính CN]]="","",S2123+T2123)</f>
        <v>46006</v>
      </c>
      <c r="V2123" s="35">
        <f ca="1">IF(Table1[[#This Row],[Hạn thanh toán]]="","",IF((U2123-NOW())&lt;0,0,(U2123-NOW())))</f>
        <v>0</v>
      </c>
      <c r="W2123" s="35"/>
      <c r="X2123" s="35" t="str">
        <f t="shared" ref="X2123:X2124" ca="1" si="575">IF(OR(U2123="",R2123=0),"",IF((U2123-NOW())&lt;0,-(U2123-NOW()),0))</f>
        <v/>
      </c>
      <c r="Y2123" s="2" t="str">
        <f t="shared" ref="Y2123:Y2124" si="576">IF(R2123=0,"Đã thanh toán",IF(X2123="","",IF(X2123&lt;=0,"Chưa đến hạn thanh toán",IF(X2123&lt;=30,"Nợ quá hạn 30 ngày",IF(X2123&lt;=60,"Nợ quá hạn từ 30 ngày đến 60 ngày",IF(X2123&lt;=90,"Nợ quá hạn từ 60 ngày đến 90 ngày",IF(X2123&lt;=120,"Nợ quá hạn từ 90 ngày đến 120 ngày","Nợ quá hạn hơn 120 ngày có khả năng mất thanh toán")))))))</f>
        <v>Đã thanh toán</v>
      </c>
      <c r="Z2123" s="51">
        <f t="shared" si="569"/>
        <v>46006</v>
      </c>
      <c r="AA2123" s="51">
        <f t="shared" si="570"/>
        <v>46037</v>
      </c>
      <c r="AD2123" s="2" t="str">
        <f>VLOOKUP($A2123,MA_KH!$A:$Q,MA_KH!O$1,0)</f>
        <v>VITALMART</v>
      </c>
      <c r="AE2123" s="2" t="str">
        <f>VLOOKUP($A2123,MA_KH!$A:$Q,MA_KH!P$1,0)</f>
        <v>CÔNG TY CỔ PHẦN DỊCH VỤ THƯƠNG MẠI VITAL GO</v>
      </c>
    </row>
    <row r="2124" spans="1:31" ht="25.5" hidden="1" customHeight="1" x14ac:dyDescent="0.2">
      <c r="A2124" s="39" t="s">
        <v>23533</v>
      </c>
      <c r="B2124" s="39" t="s">
        <v>4157</v>
      </c>
      <c r="C2124" s="40">
        <v>46006</v>
      </c>
      <c r="D2124" s="39" t="s">
        <v>20344</v>
      </c>
      <c r="E2124" s="40">
        <v>46006</v>
      </c>
      <c r="F2124" s="39">
        <v>86203</v>
      </c>
      <c r="G2124" s="39" t="s">
        <v>18821</v>
      </c>
      <c r="H2124" s="41">
        <v>432280</v>
      </c>
      <c r="I2124" s="42">
        <v>0</v>
      </c>
      <c r="J2124" s="41">
        <v>34582</v>
      </c>
      <c r="K2124" s="41">
        <v>466862</v>
      </c>
      <c r="L2124" s="7" t="s">
        <v>51</v>
      </c>
      <c r="M2124" s="6">
        <v>46037</v>
      </c>
      <c r="O2124" s="35">
        <f>IF(Table1[[#This Row],[Phân loại]]="Tồn đầu kỳ",Table1[[#This Row],[Tổng giá trị]],0)</f>
        <v>466862</v>
      </c>
      <c r="P2124" s="7">
        <f>IF(Table1[[#This Row],[Số còn phải thu ĐK]]&lt;&gt;0,0,IF(Table1[[#This Row],[Phân loại]]="Bán hàng",Table1[[#This Row],[Tổng giá trị]],-Table1[[#This Row],[Tổng giá trị]]))</f>
        <v>0</v>
      </c>
      <c r="Q2124" s="35">
        <f t="shared" si="574"/>
        <v>466862</v>
      </c>
      <c r="R2124" s="7">
        <f>Table1[[#This Row],[Số còn phải thu ĐK]]+Table1[[#This Row],[Giá Trị HD sau CK]]-Table1[[#This Row],[Số tiền đã thu]]</f>
        <v>0</v>
      </c>
      <c r="S2124" s="6">
        <f>IF(Table1[[#This Row],[Ngày hóa đơn]]&lt;&gt;"",Table1[[#This Row],[Ngày hóa đơn]],IF(Table1[[#This Row],[Ngày hạch toán]]&lt;&gt;"",Table1[[#This Row],[Ngày hạch toán]],""))</f>
        <v>46006</v>
      </c>
      <c r="T2124" s="7"/>
      <c r="U2124" s="6">
        <f>IF(Table1[[#This Row],[Ngày tính CN]]="","",S2124+T2124)</f>
        <v>46006</v>
      </c>
      <c r="V2124" s="35">
        <f ca="1">IF(Table1[[#This Row],[Hạn thanh toán]]="","",IF((U2124-NOW())&lt;0,0,(U2124-NOW())))</f>
        <v>0</v>
      </c>
      <c r="W2124" s="35"/>
      <c r="X2124" s="35" t="str">
        <f t="shared" ca="1" si="575"/>
        <v/>
      </c>
      <c r="Y2124" s="2" t="str">
        <f t="shared" si="576"/>
        <v>Đã thanh toán</v>
      </c>
      <c r="Z2124" s="51">
        <f t="shared" si="569"/>
        <v>46006</v>
      </c>
      <c r="AA2124" s="51">
        <f t="shared" si="570"/>
        <v>46037</v>
      </c>
      <c r="AD2124" s="2" t="str">
        <f>VLOOKUP($A2124,MA_KH!$A:$Q,MA_KH!O$1,0)</f>
        <v>VITALMART</v>
      </c>
      <c r="AE2124" s="2" t="str">
        <f>VLOOKUP($A2124,MA_KH!$A:$Q,MA_KH!P$1,0)</f>
        <v>CÔNG TY CỔ PHẦN DỊCH VỤ THƯƠNG MẠI VITAL GO</v>
      </c>
    </row>
    <row r="2125" spans="1:31" ht="25.5" hidden="1" customHeight="1" x14ac:dyDescent="0.2">
      <c r="A2125" s="30" t="s">
        <v>23533</v>
      </c>
      <c r="B2125" s="30" t="s">
        <v>4157</v>
      </c>
      <c r="C2125" s="37">
        <v>46007</v>
      </c>
      <c r="D2125" s="30" t="s">
        <v>20345</v>
      </c>
      <c r="E2125" s="37">
        <v>46007</v>
      </c>
      <c r="F2125" s="30">
        <v>86204</v>
      </c>
      <c r="G2125" s="30" t="s">
        <v>4361</v>
      </c>
      <c r="H2125" s="38">
        <v>368772</v>
      </c>
      <c r="I2125" s="34">
        <v>0</v>
      </c>
      <c r="J2125" s="38">
        <v>29502</v>
      </c>
      <c r="K2125" s="38">
        <v>398274</v>
      </c>
      <c r="L2125" s="7" t="s">
        <v>51</v>
      </c>
      <c r="M2125" s="6">
        <v>46037</v>
      </c>
      <c r="O2125" s="35">
        <f>IF(Table1[[#This Row],[Phân loại]]="Tồn đầu kỳ",Table1[[#This Row],[Tổng giá trị]],0)</f>
        <v>398274</v>
      </c>
      <c r="P2125" s="7">
        <f>IF(Table1[[#This Row],[Số còn phải thu ĐK]]&lt;&gt;0,0,IF(Table1[[#This Row],[Phân loại]]="Bán hàng",Table1[[#This Row],[Tổng giá trị]],-Table1[[#This Row],[Tổng giá trị]]))</f>
        <v>0</v>
      </c>
      <c r="Q2125" s="35">
        <f t="shared" ref="Q2125:Q2126" si="577">IF(M2125&lt;&gt;"",IF(O2125&lt;&gt;0,O2125,P2125),0)</f>
        <v>398274</v>
      </c>
      <c r="R2125" s="7">
        <f>Table1[[#This Row],[Số còn phải thu ĐK]]+Table1[[#This Row],[Giá Trị HD sau CK]]-Table1[[#This Row],[Số tiền đã thu]]</f>
        <v>0</v>
      </c>
      <c r="S2125" s="6">
        <f>IF(Table1[[#This Row],[Ngày hóa đơn]]&lt;&gt;"",Table1[[#This Row],[Ngày hóa đơn]],IF(Table1[[#This Row],[Ngày hạch toán]]&lt;&gt;"",Table1[[#This Row],[Ngày hạch toán]],""))</f>
        <v>46007</v>
      </c>
      <c r="T2125" s="7"/>
      <c r="U2125" s="6">
        <f>IF(Table1[[#This Row],[Ngày tính CN]]="","",S2125+T2125)</f>
        <v>46007</v>
      </c>
      <c r="V2125" s="35">
        <f ca="1">IF(Table1[[#This Row],[Hạn thanh toán]]="","",IF((U2125-NOW())&lt;0,0,(U2125-NOW())))</f>
        <v>0</v>
      </c>
      <c r="W2125" s="35"/>
      <c r="X2125" s="35" t="str">
        <f t="shared" ref="X2125:X2126" ca="1" si="578">IF(OR(U2125="",R2125=0),"",IF((U2125-NOW())&lt;0,-(U2125-NOW()),0))</f>
        <v/>
      </c>
      <c r="Y2125" s="2" t="str">
        <f t="shared" ref="Y2125:Y2126" si="579">IF(R2125=0,"Đã thanh toán",IF(X2125="","",IF(X2125&lt;=0,"Chưa đến hạn thanh toán",IF(X2125&lt;=30,"Nợ quá hạn 30 ngày",IF(X2125&lt;=60,"Nợ quá hạn từ 30 ngày đến 60 ngày",IF(X2125&lt;=90,"Nợ quá hạn từ 60 ngày đến 90 ngày",IF(X2125&lt;=120,"Nợ quá hạn từ 90 ngày đến 120 ngày","Nợ quá hạn hơn 120 ngày có khả năng mất thanh toán")))))))</f>
        <v>Đã thanh toán</v>
      </c>
      <c r="Z2125" s="51">
        <f t="shared" si="569"/>
        <v>46007</v>
      </c>
      <c r="AA2125" s="51">
        <f t="shared" si="570"/>
        <v>46037</v>
      </c>
      <c r="AD2125" s="2" t="str">
        <f>VLOOKUP($A2125,MA_KH!$A:$Q,MA_KH!O$1,0)</f>
        <v>VITALMART</v>
      </c>
      <c r="AE2125" s="2" t="str">
        <f>VLOOKUP($A2125,MA_KH!$A:$Q,MA_KH!P$1,0)</f>
        <v>CÔNG TY CỔ PHẦN DỊCH VỤ THƯƠNG MẠI VITAL GO</v>
      </c>
    </row>
    <row r="2126" spans="1:31" ht="25.5" hidden="1" customHeight="1" x14ac:dyDescent="0.2">
      <c r="A2126" s="39" t="s">
        <v>23533</v>
      </c>
      <c r="B2126" s="39" t="s">
        <v>4157</v>
      </c>
      <c r="C2126" s="40">
        <v>46007</v>
      </c>
      <c r="D2126" s="39" t="s">
        <v>20346</v>
      </c>
      <c r="E2126" s="40">
        <v>46007</v>
      </c>
      <c r="F2126" s="39">
        <v>86205</v>
      </c>
      <c r="G2126" s="39" t="s">
        <v>4440</v>
      </c>
      <c r="H2126" s="41">
        <v>379592</v>
      </c>
      <c r="I2126" s="42">
        <v>0</v>
      </c>
      <c r="J2126" s="41">
        <v>30367</v>
      </c>
      <c r="K2126" s="41">
        <v>409959</v>
      </c>
      <c r="L2126" s="7" t="s">
        <v>51</v>
      </c>
      <c r="M2126" s="6">
        <v>46037</v>
      </c>
      <c r="O2126" s="35">
        <f>IF(Table1[[#This Row],[Phân loại]]="Tồn đầu kỳ",Table1[[#This Row],[Tổng giá trị]],0)</f>
        <v>409959</v>
      </c>
      <c r="P2126" s="7">
        <f>IF(Table1[[#This Row],[Số còn phải thu ĐK]]&lt;&gt;0,0,IF(Table1[[#This Row],[Phân loại]]="Bán hàng",Table1[[#This Row],[Tổng giá trị]],-Table1[[#This Row],[Tổng giá trị]]))</f>
        <v>0</v>
      </c>
      <c r="Q2126" s="35">
        <f t="shared" si="577"/>
        <v>409959</v>
      </c>
      <c r="R2126" s="7">
        <f>Table1[[#This Row],[Số còn phải thu ĐK]]+Table1[[#This Row],[Giá Trị HD sau CK]]-Table1[[#This Row],[Số tiền đã thu]]</f>
        <v>0</v>
      </c>
      <c r="S2126" s="6">
        <f>IF(Table1[[#This Row],[Ngày hóa đơn]]&lt;&gt;"",Table1[[#This Row],[Ngày hóa đơn]],IF(Table1[[#This Row],[Ngày hạch toán]]&lt;&gt;"",Table1[[#This Row],[Ngày hạch toán]],""))</f>
        <v>46007</v>
      </c>
      <c r="T2126" s="7"/>
      <c r="U2126" s="6">
        <f>IF(Table1[[#This Row],[Ngày tính CN]]="","",S2126+T2126)</f>
        <v>46007</v>
      </c>
      <c r="V2126" s="35">
        <f ca="1">IF(Table1[[#This Row],[Hạn thanh toán]]="","",IF((U2126-NOW())&lt;0,0,(U2126-NOW())))</f>
        <v>0</v>
      </c>
      <c r="W2126" s="35"/>
      <c r="X2126" s="35" t="str">
        <f t="shared" ca="1" si="578"/>
        <v/>
      </c>
      <c r="Y2126" s="2" t="str">
        <f t="shared" si="579"/>
        <v>Đã thanh toán</v>
      </c>
      <c r="Z2126" s="51">
        <f t="shared" si="569"/>
        <v>46007</v>
      </c>
      <c r="AA2126" s="51">
        <f t="shared" si="570"/>
        <v>46037</v>
      </c>
      <c r="AD2126" s="2" t="str">
        <f>VLOOKUP($A2126,MA_KH!$A:$Q,MA_KH!O$1,0)</f>
        <v>VITALMART</v>
      </c>
      <c r="AE2126" s="2" t="str">
        <f>VLOOKUP($A2126,MA_KH!$A:$Q,MA_KH!P$1,0)</f>
        <v>CÔNG TY CỔ PHẦN DỊCH VỤ THƯƠNG MẠI VITAL GO</v>
      </c>
    </row>
    <row r="2127" spans="1:31" ht="25.5" hidden="1" customHeight="1" x14ac:dyDescent="0.2">
      <c r="A2127" s="30" t="s">
        <v>23533</v>
      </c>
      <c r="B2127" s="30" t="s">
        <v>4157</v>
      </c>
      <c r="C2127" s="37">
        <v>46010</v>
      </c>
      <c r="D2127" s="30" t="s">
        <v>20347</v>
      </c>
      <c r="E2127" s="37">
        <v>46010</v>
      </c>
      <c r="F2127" s="30">
        <v>88970</v>
      </c>
      <c r="G2127" s="30" t="s">
        <v>4158</v>
      </c>
      <c r="H2127" s="38">
        <v>693495</v>
      </c>
      <c r="I2127" s="34">
        <v>0</v>
      </c>
      <c r="J2127" s="38">
        <v>55480</v>
      </c>
      <c r="K2127" s="38">
        <v>748975</v>
      </c>
      <c r="L2127" s="7" t="s">
        <v>51</v>
      </c>
      <c r="M2127" s="6">
        <v>46037</v>
      </c>
      <c r="O2127" s="35">
        <f>IF(Table1[[#This Row],[Phân loại]]="Tồn đầu kỳ",Table1[[#This Row],[Tổng giá trị]],0)</f>
        <v>748975</v>
      </c>
      <c r="P2127" s="7">
        <f>IF(Table1[[#This Row],[Số còn phải thu ĐK]]&lt;&gt;0,0,IF(Table1[[#This Row],[Phân loại]]="Bán hàng",Table1[[#This Row],[Tổng giá trị]],-Table1[[#This Row],[Tổng giá trị]]))</f>
        <v>0</v>
      </c>
      <c r="Q2127" s="35">
        <f t="shared" ref="Q2127:Q2129" si="580">IF(M2127&lt;&gt;"",IF(O2127&lt;&gt;0,O2127,P2127),0)</f>
        <v>748975</v>
      </c>
      <c r="R2127" s="7">
        <f>Table1[[#This Row],[Số còn phải thu ĐK]]+Table1[[#This Row],[Giá Trị HD sau CK]]-Table1[[#This Row],[Số tiền đã thu]]</f>
        <v>0</v>
      </c>
      <c r="S2127" s="6">
        <f>IF(Table1[[#This Row],[Ngày hóa đơn]]&lt;&gt;"",Table1[[#This Row],[Ngày hóa đơn]],IF(Table1[[#This Row],[Ngày hạch toán]]&lt;&gt;"",Table1[[#This Row],[Ngày hạch toán]],""))</f>
        <v>46010</v>
      </c>
      <c r="T2127" s="7"/>
      <c r="U2127" s="6">
        <f>IF(Table1[[#This Row],[Ngày tính CN]]="","",S2127+T2127)</f>
        <v>46010</v>
      </c>
      <c r="V2127" s="35">
        <f ca="1">IF(Table1[[#This Row],[Hạn thanh toán]]="","",IF((U2127-NOW())&lt;0,0,(U2127-NOW())))</f>
        <v>0</v>
      </c>
      <c r="W2127" s="35"/>
      <c r="X2127" s="35" t="str">
        <f t="shared" ref="X2127:X2129" ca="1" si="581">IF(OR(U2127="",R2127=0),"",IF((U2127-NOW())&lt;0,-(U2127-NOW()),0))</f>
        <v/>
      </c>
      <c r="Y2127" s="2" t="str">
        <f t="shared" ref="Y2127:Y2129" si="582">IF(R2127=0,"Đã thanh toán",IF(X2127="","",IF(X2127&lt;=0,"Chưa đến hạn thanh toán",IF(X2127&lt;=30,"Nợ quá hạn 30 ngày",IF(X2127&lt;=60,"Nợ quá hạn từ 30 ngày đến 60 ngày",IF(X2127&lt;=90,"Nợ quá hạn từ 60 ngày đến 90 ngày",IF(X2127&lt;=120,"Nợ quá hạn từ 90 ngày đến 120 ngày","Nợ quá hạn hơn 120 ngày có khả năng mất thanh toán")))))))</f>
        <v>Đã thanh toán</v>
      </c>
      <c r="Z2127" s="51">
        <f t="shared" si="569"/>
        <v>46010</v>
      </c>
      <c r="AA2127" s="51">
        <f t="shared" si="570"/>
        <v>46037</v>
      </c>
      <c r="AD2127" s="2" t="str">
        <f>VLOOKUP($A2127,MA_KH!$A:$Q,MA_KH!O$1,0)</f>
        <v>VITALMART</v>
      </c>
      <c r="AE2127" s="2" t="str">
        <f>VLOOKUP($A2127,MA_KH!$A:$Q,MA_KH!P$1,0)</f>
        <v>CÔNG TY CỔ PHẦN DỊCH VỤ THƯƠNG MẠI VITAL GO</v>
      </c>
    </row>
    <row r="2128" spans="1:31" ht="25.5" hidden="1" customHeight="1" x14ac:dyDescent="0.2">
      <c r="A2128" s="30" t="s">
        <v>23533</v>
      </c>
      <c r="B2128" s="30" t="s">
        <v>4157</v>
      </c>
      <c r="C2128" s="37">
        <v>46010</v>
      </c>
      <c r="D2128" s="30" t="s">
        <v>20348</v>
      </c>
      <c r="E2128" s="37">
        <v>46010</v>
      </c>
      <c r="F2128" s="30">
        <v>88971</v>
      </c>
      <c r="G2128" s="30" t="s">
        <v>4361</v>
      </c>
      <c r="H2128" s="38">
        <v>375800</v>
      </c>
      <c r="I2128" s="34">
        <v>0</v>
      </c>
      <c r="J2128" s="38">
        <v>30064</v>
      </c>
      <c r="K2128" s="38">
        <v>405864</v>
      </c>
      <c r="L2128" s="7" t="s">
        <v>51</v>
      </c>
      <c r="M2128" s="6">
        <v>46037</v>
      </c>
      <c r="O2128" s="35">
        <f>IF(Table1[[#This Row],[Phân loại]]="Tồn đầu kỳ",Table1[[#This Row],[Tổng giá trị]],0)</f>
        <v>405864</v>
      </c>
      <c r="P2128" s="7">
        <f>IF(Table1[[#This Row],[Số còn phải thu ĐK]]&lt;&gt;0,0,IF(Table1[[#This Row],[Phân loại]]="Bán hàng",Table1[[#This Row],[Tổng giá trị]],-Table1[[#This Row],[Tổng giá trị]]))</f>
        <v>0</v>
      </c>
      <c r="Q2128" s="35">
        <f t="shared" si="580"/>
        <v>405864</v>
      </c>
      <c r="R2128" s="7">
        <f>Table1[[#This Row],[Số còn phải thu ĐK]]+Table1[[#This Row],[Giá Trị HD sau CK]]-Table1[[#This Row],[Số tiền đã thu]]</f>
        <v>0</v>
      </c>
      <c r="S2128" s="6">
        <f>IF(Table1[[#This Row],[Ngày hóa đơn]]&lt;&gt;"",Table1[[#This Row],[Ngày hóa đơn]],IF(Table1[[#This Row],[Ngày hạch toán]]&lt;&gt;"",Table1[[#This Row],[Ngày hạch toán]],""))</f>
        <v>46010</v>
      </c>
      <c r="T2128" s="7"/>
      <c r="U2128" s="6">
        <f>IF(Table1[[#This Row],[Ngày tính CN]]="","",S2128+T2128)</f>
        <v>46010</v>
      </c>
      <c r="V2128" s="35">
        <f ca="1">IF(Table1[[#This Row],[Hạn thanh toán]]="","",IF((U2128-NOW())&lt;0,0,(U2128-NOW())))</f>
        <v>0</v>
      </c>
      <c r="W2128" s="35"/>
      <c r="X2128" s="35" t="str">
        <f t="shared" ca="1" si="581"/>
        <v/>
      </c>
      <c r="Y2128" s="2" t="str">
        <f t="shared" si="582"/>
        <v>Đã thanh toán</v>
      </c>
      <c r="Z2128" s="51">
        <f t="shared" si="569"/>
        <v>46010</v>
      </c>
      <c r="AA2128" s="51">
        <f t="shared" si="570"/>
        <v>46037</v>
      </c>
      <c r="AD2128" s="2" t="str">
        <f>VLOOKUP($A2128,MA_KH!$A:$Q,MA_KH!O$1,0)</f>
        <v>VITALMART</v>
      </c>
      <c r="AE2128" s="2" t="str">
        <f>VLOOKUP($A2128,MA_KH!$A:$Q,MA_KH!P$1,0)</f>
        <v>CÔNG TY CỔ PHẦN DỊCH VỤ THƯƠNG MẠI VITAL GO</v>
      </c>
    </row>
    <row r="2129" spans="1:31" ht="25.5" hidden="1" customHeight="1" x14ac:dyDescent="0.2">
      <c r="A2129" s="39" t="s">
        <v>23533</v>
      </c>
      <c r="B2129" s="39" t="s">
        <v>4157</v>
      </c>
      <c r="C2129" s="40">
        <v>46010</v>
      </c>
      <c r="D2129" s="39" t="s">
        <v>20349</v>
      </c>
      <c r="E2129" s="40">
        <v>46010</v>
      </c>
      <c r="F2129" s="39">
        <v>88972</v>
      </c>
      <c r="G2129" s="39" t="s">
        <v>4413</v>
      </c>
      <c r="H2129" s="41">
        <v>307310</v>
      </c>
      <c r="I2129" s="42">
        <v>0</v>
      </c>
      <c r="J2129" s="41">
        <v>24585</v>
      </c>
      <c r="K2129" s="41">
        <v>331895</v>
      </c>
      <c r="L2129" s="7" t="s">
        <v>51</v>
      </c>
      <c r="M2129" s="6">
        <v>46037</v>
      </c>
      <c r="O2129" s="35">
        <f>IF(Table1[[#This Row],[Phân loại]]="Tồn đầu kỳ",Table1[[#This Row],[Tổng giá trị]],0)</f>
        <v>331895</v>
      </c>
      <c r="P2129" s="7">
        <f>IF(Table1[[#This Row],[Số còn phải thu ĐK]]&lt;&gt;0,0,IF(Table1[[#This Row],[Phân loại]]="Bán hàng",Table1[[#This Row],[Tổng giá trị]],-Table1[[#This Row],[Tổng giá trị]]))</f>
        <v>0</v>
      </c>
      <c r="Q2129" s="35">
        <f t="shared" si="580"/>
        <v>331895</v>
      </c>
      <c r="R2129" s="7">
        <f>Table1[[#This Row],[Số còn phải thu ĐK]]+Table1[[#This Row],[Giá Trị HD sau CK]]-Table1[[#This Row],[Số tiền đã thu]]</f>
        <v>0</v>
      </c>
      <c r="S2129" s="6">
        <f>IF(Table1[[#This Row],[Ngày hóa đơn]]&lt;&gt;"",Table1[[#This Row],[Ngày hóa đơn]],IF(Table1[[#This Row],[Ngày hạch toán]]&lt;&gt;"",Table1[[#This Row],[Ngày hạch toán]],""))</f>
        <v>46010</v>
      </c>
      <c r="T2129" s="7"/>
      <c r="U2129" s="6">
        <f>IF(Table1[[#This Row],[Ngày tính CN]]="","",S2129+T2129)</f>
        <v>46010</v>
      </c>
      <c r="V2129" s="35">
        <f ca="1">IF(Table1[[#This Row],[Hạn thanh toán]]="","",IF((U2129-NOW())&lt;0,0,(U2129-NOW())))</f>
        <v>0</v>
      </c>
      <c r="W2129" s="35"/>
      <c r="X2129" s="35" t="str">
        <f t="shared" ca="1" si="581"/>
        <v/>
      </c>
      <c r="Y2129" s="2" t="str">
        <f t="shared" si="582"/>
        <v>Đã thanh toán</v>
      </c>
      <c r="Z2129" s="51">
        <f t="shared" si="569"/>
        <v>46010</v>
      </c>
      <c r="AA2129" s="51">
        <f t="shared" si="570"/>
        <v>46037</v>
      </c>
      <c r="AD2129" s="2" t="str">
        <f>VLOOKUP($A2129,MA_KH!$A:$Q,MA_KH!O$1,0)</f>
        <v>VITALMART</v>
      </c>
      <c r="AE2129" s="2" t="str">
        <f>VLOOKUP($A2129,MA_KH!$A:$Q,MA_KH!P$1,0)</f>
        <v>CÔNG TY CỔ PHẦN DỊCH VỤ THƯƠNG MẠI VITAL GO</v>
      </c>
    </row>
    <row r="2130" spans="1:31" ht="25.5" hidden="1" customHeight="1" x14ac:dyDescent="0.2">
      <c r="A2130" s="30" t="s">
        <v>23533</v>
      </c>
      <c r="B2130" s="30" t="s">
        <v>4157</v>
      </c>
      <c r="C2130" s="37">
        <v>46016</v>
      </c>
      <c r="D2130" s="30" t="s">
        <v>20049</v>
      </c>
      <c r="E2130" s="37">
        <v>46016</v>
      </c>
      <c r="F2130" s="30">
        <v>88973</v>
      </c>
      <c r="G2130" s="30" t="s">
        <v>4158</v>
      </c>
      <c r="H2130" s="38">
        <v>646534</v>
      </c>
      <c r="I2130" s="34">
        <v>0</v>
      </c>
      <c r="J2130" s="38">
        <v>51723</v>
      </c>
      <c r="K2130" s="38">
        <v>698257</v>
      </c>
      <c r="L2130" s="7" t="s">
        <v>51</v>
      </c>
      <c r="M2130" s="6">
        <v>46037</v>
      </c>
      <c r="O2130" s="35">
        <f>IF(Table1[[#This Row],[Phân loại]]="Tồn đầu kỳ",Table1[[#This Row],[Tổng giá trị]],0)</f>
        <v>698257</v>
      </c>
      <c r="P2130" s="7">
        <f>IF(Table1[[#This Row],[Số còn phải thu ĐK]]&lt;&gt;0,0,IF(Table1[[#This Row],[Phân loại]]="Bán hàng",Table1[[#This Row],[Tổng giá trị]],-Table1[[#This Row],[Tổng giá trị]]))</f>
        <v>0</v>
      </c>
      <c r="Q2130" s="35">
        <f t="shared" ref="Q2130:Q2131" si="583">IF(M2130&lt;&gt;"",IF(O2130&lt;&gt;0,O2130,P2130),0)</f>
        <v>698257</v>
      </c>
      <c r="R2130" s="7">
        <f>Table1[[#This Row],[Số còn phải thu ĐK]]+Table1[[#This Row],[Giá Trị HD sau CK]]-Table1[[#This Row],[Số tiền đã thu]]</f>
        <v>0</v>
      </c>
      <c r="S2130" s="6">
        <f>IF(Table1[[#This Row],[Ngày hóa đơn]]&lt;&gt;"",Table1[[#This Row],[Ngày hóa đơn]],IF(Table1[[#This Row],[Ngày hạch toán]]&lt;&gt;"",Table1[[#This Row],[Ngày hạch toán]],""))</f>
        <v>46016</v>
      </c>
      <c r="T2130" s="7"/>
      <c r="U2130" s="6">
        <f>IF(Table1[[#This Row],[Ngày tính CN]]="","",S2130+T2130)</f>
        <v>46016</v>
      </c>
      <c r="V2130" s="35">
        <f ca="1">IF(Table1[[#This Row],[Hạn thanh toán]]="","",IF((U2130-NOW())&lt;0,0,(U2130-NOW())))</f>
        <v>0</v>
      </c>
      <c r="W2130" s="35"/>
      <c r="X2130" s="35" t="str">
        <f t="shared" ref="X2130:X2131" ca="1" si="584">IF(OR(U2130="",R2130=0),"",IF((U2130-NOW())&lt;0,-(U2130-NOW()),0))</f>
        <v/>
      </c>
      <c r="Y2130" s="2" t="str">
        <f t="shared" ref="Y2130:Y2131" si="585">IF(R2130=0,"Đã thanh toán",IF(X2130="","",IF(X2130&lt;=0,"Chưa đến hạn thanh toán",IF(X2130&lt;=30,"Nợ quá hạn 30 ngày",IF(X2130&lt;=60,"Nợ quá hạn từ 30 ngày đến 60 ngày",IF(X2130&lt;=90,"Nợ quá hạn từ 60 ngày đến 90 ngày",IF(X2130&lt;=120,"Nợ quá hạn từ 90 ngày đến 120 ngày","Nợ quá hạn hơn 120 ngày có khả năng mất thanh toán")))))))</f>
        <v>Đã thanh toán</v>
      </c>
      <c r="Z2130" s="51">
        <f t="shared" si="569"/>
        <v>46016</v>
      </c>
      <c r="AA2130" s="51">
        <f t="shared" si="570"/>
        <v>46037</v>
      </c>
      <c r="AD2130" s="2" t="str">
        <f>VLOOKUP($A2130,MA_KH!$A:$Q,MA_KH!O$1,0)</f>
        <v>VITALMART</v>
      </c>
      <c r="AE2130" s="2" t="str">
        <f>VLOOKUP($A2130,MA_KH!$A:$Q,MA_KH!P$1,0)</f>
        <v>CÔNG TY CỔ PHẦN DỊCH VỤ THƯƠNG MẠI VITAL GO</v>
      </c>
    </row>
    <row r="2131" spans="1:31" ht="25.5" hidden="1" customHeight="1" x14ac:dyDescent="0.2">
      <c r="A2131" s="39" t="s">
        <v>23533</v>
      </c>
      <c r="B2131" s="39" t="s">
        <v>4157</v>
      </c>
      <c r="C2131" s="40">
        <v>46016</v>
      </c>
      <c r="D2131" s="39" t="s">
        <v>20050</v>
      </c>
      <c r="E2131" s="40">
        <v>46016</v>
      </c>
      <c r="F2131" s="39">
        <v>88975</v>
      </c>
      <c r="G2131" s="39" t="s">
        <v>4160</v>
      </c>
      <c r="H2131" s="41">
        <v>976695</v>
      </c>
      <c r="I2131" s="42">
        <v>0</v>
      </c>
      <c r="J2131" s="41">
        <v>78136</v>
      </c>
      <c r="K2131" s="41">
        <v>1054831</v>
      </c>
      <c r="L2131" s="7" t="s">
        <v>51</v>
      </c>
      <c r="M2131" s="6">
        <v>46037</v>
      </c>
      <c r="O2131" s="35">
        <f>IF(Table1[[#This Row],[Phân loại]]="Tồn đầu kỳ",Table1[[#This Row],[Tổng giá trị]],0)</f>
        <v>1054831</v>
      </c>
      <c r="P2131" s="7">
        <f>IF(Table1[[#This Row],[Số còn phải thu ĐK]]&lt;&gt;0,0,IF(Table1[[#This Row],[Phân loại]]="Bán hàng",Table1[[#This Row],[Tổng giá trị]],-Table1[[#This Row],[Tổng giá trị]]))</f>
        <v>0</v>
      </c>
      <c r="Q2131" s="35">
        <f t="shared" si="583"/>
        <v>1054831</v>
      </c>
      <c r="R2131" s="7">
        <f>Table1[[#This Row],[Số còn phải thu ĐK]]+Table1[[#This Row],[Giá Trị HD sau CK]]-Table1[[#This Row],[Số tiền đã thu]]</f>
        <v>0</v>
      </c>
      <c r="S2131" s="6">
        <f>IF(Table1[[#This Row],[Ngày hóa đơn]]&lt;&gt;"",Table1[[#This Row],[Ngày hóa đơn]],IF(Table1[[#This Row],[Ngày hạch toán]]&lt;&gt;"",Table1[[#This Row],[Ngày hạch toán]],""))</f>
        <v>46016</v>
      </c>
      <c r="T2131" s="7"/>
      <c r="U2131" s="6">
        <f>IF(Table1[[#This Row],[Ngày tính CN]]="","",S2131+T2131)</f>
        <v>46016</v>
      </c>
      <c r="V2131" s="35">
        <f ca="1">IF(Table1[[#This Row],[Hạn thanh toán]]="","",IF((U2131-NOW())&lt;0,0,(U2131-NOW())))</f>
        <v>0</v>
      </c>
      <c r="W2131" s="35"/>
      <c r="X2131" s="35" t="str">
        <f t="shared" ca="1" si="584"/>
        <v/>
      </c>
      <c r="Y2131" s="2" t="str">
        <f t="shared" si="585"/>
        <v>Đã thanh toán</v>
      </c>
      <c r="Z2131" s="51">
        <f t="shared" si="569"/>
        <v>46016</v>
      </c>
      <c r="AA2131" s="51">
        <f t="shared" si="570"/>
        <v>46037</v>
      </c>
      <c r="AD2131" s="2" t="str">
        <f>VLOOKUP($A2131,MA_KH!$A:$Q,MA_KH!O$1,0)</f>
        <v>VITALMART</v>
      </c>
      <c r="AE2131" s="2" t="str">
        <f>VLOOKUP($A2131,MA_KH!$A:$Q,MA_KH!P$1,0)</f>
        <v>CÔNG TY CỔ PHẦN DỊCH VỤ THƯƠNG MẠI VITAL GO</v>
      </c>
    </row>
    <row r="2132" spans="1:31" ht="25.5" hidden="1" customHeight="1" x14ac:dyDescent="0.2">
      <c r="A2132" s="30" t="s">
        <v>23533</v>
      </c>
      <c r="B2132" s="30" t="s">
        <v>4157</v>
      </c>
      <c r="C2132" s="37">
        <v>46017</v>
      </c>
      <c r="D2132" s="30" t="s">
        <v>20051</v>
      </c>
      <c r="E2132" s="37">
        <v>46017</v>
      </c>
      <c r="F2132" s="30">
        <v>89805</v>
      </c>
      <c r="G2132" s="30" t="s">
        <v>4413</v>
      </c>
      <c r="H2132" s="38">
        <v>379592</v>
      </c>
      <c r="I2132" s="34">
        <v>0</v>
      </c>
      <c r="J2132" s="38">
        <v>30367</v>
      </c>
      <c r="K2132" s="38">
        <v>409959</v>
      </c>
      <c r="L2132" s="7" t="s">
        <v>51</v>
      </c>
      <c r="M2132" s="6">
        <v>46037</v>
      </c>
      <c r="O2132" s="35">
        <f>IF(Table1[[#This Row],[Phân loại]]="Tồn đầu kỳ",Table1[[#This Row],[Tổng giá trị]],0)</f>
        <v>409959</v>
      </c>
      <c r="P2132" s="7">
        <f>IF(Table1[[#This Row],[Số còn phải thu ĐK]]&lt;&gt;0,0,IF(Table1[[#This Row],[Phân loại]]="Bán hàng",Table1[[#This Row],[Tổng giá trị]],-Table1[[#This Row],[Tổng giá trị]]))</f>
        <v>0</v>
      </c>
      <c r="Q2132" s="35">
        <f t="shared" ref="Q2132:Q2133" si="586">IF(M2132&lt;&gt;"",IF(O2132&lt;&gt;0,O2132,P2132),0)</f>
        <v>409959</v>
      </c>
      <c r="R2132" s="7">
        <f>Table1[[#This Row],[Số còn phải thu ĐK]]+Table1[[#This Row],[Giá Trị HD sau CK]]-Table1[[#This Row],[Số tiền đã thu]]</f>
        <v>0</v>
      </c>
      <c r="S2132" s="6">
        <f>IF(Table1[[#This Row],[Ngày hóa đơn]]&lt;&gt;"",Table1[[#This Row],[Ngày hóa đơn]],IF(Table1[[#This Row],[Ngày hạch toán]]&lt;&gt;"",Table1[[#This Row],[Ngày hạch toán]],""))</f>
        <v>46017</v>
      </c>
      <c r="T2132" s="7"/>
      <c r="U2132" s="6">
        <f>IF(Table1[[#This Row],[Ngày tính CN]]="","",S2132+T2132)</f>
        <v>46017</v>
      </c>
      <c r="V2132" s="35">
        <f ca="1">IF(Table1[[#This Row],[Hạn thanh toán]]="","",IF((U2132-NOW())&lt;0,0,(U2132-NOW())))</f>
        <v>0</v>
      </c>
      <c r="W2132" s="35"/>
      <c r="X2132" s="35" t="str">
        <f t="shared" ref="X2132:X2133" ca="1" si="587">IF(OR(U2132="",R2132=0),"",IF((U2132-NOW())&lt;0,-(U2132-NOW()),0))</f>
        <v/>
      </c>
      <c r="Y2132" s="2" t="str">
        <f t="shared" ref="Y2132:Y2133" si="588">IF(R2132=0,"Đã thanh toán",IF(X2132="","",IF(X2132&lt;=0,"Chưa đến hạn thanh toán",IF(X2132&lt;=30,"Nợ quá hạn 30 ngày",IF(X2132&lt;=60,"Nợ quá hạn từ 30 ngày đến 60 ngày",IF(X2132&lt;=90,"Nợ quá hạn từ 60 ngày đến 90 ngày",IF(X2132&lt;=120,"Nợ quá hạn từ 90 ngày đến 120 ngày","Nợ quá hạn hơn 120 ngày có khả năng mất thanh toán")))))))</f>
        <v>Đã thanh toán</v>
      </c>
      <c r="Z2132" s="51">
        <f t="shared" si="569"/>
        <v>46017</v>
      </c>
      <c r="AA2132" s="51">
        <f t="shared" si="570"/>
        <v>46037</v>
      </c>
      <c r="AD2132" s="2" t="str">
        <f>VLOOKUP($A2132,MA_KH!$A:$Q,MA_KH!O$1,0)</f>
        <v>VITALMART</v>
      </c>
      <c r="AE2132" s="2" t="str">
        <f>VLOOKUP($A2132,MA_KH!$A:$Q,MA_KH!P$1,0)</f>
        <v>CÔNG TY CỔ PHẦN DỊCH VỤ THƯƠNG MẠI VITAL GO</v>
      </c>
    </row>
    <row r="2133" spans="1:31" ht="25.5" hidden="1" customHeight="1" x14ac:dyDescent="0.2">
      <c r="A2133" s="39" t="s">
        <v>23533</v>
      </c>
      <c r="B2133" s="39" t="s">
        <v>4157</v>
      </c>
      <c r="C2133" s="40">
        <v>46017</v>
      </c>
      <c r="D2133" s="39" t="s">
        <v>20052</v>
      </c>
      <c r="E2133" s="40">
        <v>46017</v>
      </c>
      <c r="F2133" s="39">
        <v>89806</v>
      </c>
      <c r="G2133" s="39" t="s">
        <v>4440</v>
      </c>
      <c r="H2133" s="41">
        <v>657628</v>
      </c>
      <c r="I2133" s="42">
        <v>0</v>
      </c>
      <c r="J2133" s="41">
        <v>52610</v>
      </c>
      <c r="K2133" s="41">
        <v>710238</v>
      </c>
      <c r="L2133" s="7" t="s">
        <v>51</v>
      </c>
      <c r="M2133" s="6">
        <v>46037</v>
      </c>
      <c r="O2133" s="35">
        <f>IF(Table1[[#This Row],[Phân loại]]="Tồn đầu kỳ",Table1[[#This Row],[Tổng giá trị]],0)</f>
        <v>710238</v>
      </c>
      <c r="P2133" s="7">
        <f>IF(Table1[[#This Row],[Số còn phải thu ĐK]]&lt;&gt;0,0,IF(Table1[[#This Row],[Phân loại]]="Bán hàng",Table1[[#This Row],[Tổng giá trị]],-Table1[[#This Row],[Tổng giá trị]]))</f>
        <v>0</v>
      </c>
      <c r="Q2133" s="35">
        <f t="shared" si="586"/>
        <v>710238</v>
      </c>
      <c r="R2133" s="7">
        <f>Table1[[#This Row],[Số còn phải thu ĐK]]+Table1[[#This Row],[Giá Trị HD sau CK]]-Table1[[#This Row],[Số tiền đã thu]]</f>
        <v>0</v>
      </c>
      <c r="S2133" s="6">
        <f>IF(Table1[[#This Row],[Ngày hóa đơn]]&lt;&gt;"",Table1[[#This Row],[Ngày hóa đơn]],IF(Table1[[#This Row],[Ngày hạch toán]]&lt;&gt;"",Table1[[#This Row],[Ngày hạch toán]],""))</f>
        <v>46017</v>
      </c>
      <c r="T2133" s="7"/>
      <c r="U2133" s="6">
        <f>IF(Table1[[#This Row],[Ngày tính CN]]="","",S2133+T2133)</f>
        <v>46017</v>
      </c>
      <c r="V2133" s="35">
        <f ca="1">IF(Table1[[#This Row],[Hạn thanh toán]]="","",IF((U2133-NOW())&lt;0,0,(U2133-NOW())))</f>
        <v>0</v>
      </c>
      <c r="W2133" s="35"/>
      <c r="X2133" s="35" t="str">
        <f t="shared" ca="1" si="587"/>
        <v/>
      </c>
      <c r="Y2133" s="2" t="str">
        <f t="shared" si="588"/>
        <v>Đã thanh toán</v>
      </c>
      <c r="Z2133" s="51">
        <f t="shared" si="569"/>
        <v>46017</v>
      </c>
      <c r="AA2133" s="51">
        <f t="shared" si="570"/>
        <v>46037</v>
      </c>
      <c r="AD2133" s="2" t="str">
        <f>VLOOKUP($A2133,MA_KH!$A:$Q,MA_KH!O$1,0)</f>
        <v>VITALMART</v>
      </c>
      <c r="AE2133" s="2" t="str">
        <f>VLOOKUP($A2133,MA_KH!$A:$Q,MA_KH!P$1,0)</f>
        <v>CÔNG TY CỔ PHẦN DỊCH VỤ THƯƠNG MẠI VITAL GO</v>
      </c>
    </row>
    <row r="2134" spans="1:31" ht="25.5" hidden="1" customHeight="1" x14ac:dyDescent="0.2">
      <c r="A2134" s="30" t="s">
        <v>23533</v>
      </c>
      <c r="B2134" s="30" t="s">
        <v>4157</v>
      </c>
      <c r="C2134" s="37">
        <v>46021</v>
      </c>
      <c r="D2134" s="30" t="s">
        <v>20350</v>
      </c>
      <c r="E2134" s="37">
        <v>46021</v>
      </c>
      <c r="F2134" s="30">
        <v>89912</v>
      </c>
      <c r="G2134" s="30" t="s">
        <v>4158</v>
      </c>
      <c r="H2134" s="38">
        <v>405850</v>
      </c>
      <c r="I2134" s="34">
        <v>0</v>
      </c>
      <c r="J2134" s="38">
        <v>32468</v>
      </c>
      <c r="K2134" s="38">
        <v>438318</v>
      </c>
      <c r="L2134" s="7" t="s">
        <v>51</v>
      </c>
      <c r="M2134" s="6">
        <v>46037</v>
      </c>
      <c r="O2134" s="35">
        <f>IF(Table1[[#This Row],[Phân loại]]="Tồn đầu kỳ",Table1[[#This Row],[Tổng giá trị]],0)</f>
        <v>438318</v>
      </c>
      <c r="P2134" s="7">
        <f>IF(Table1[[#This Row],[Số còn phải thu ĐK]]&lt;&gt;0,0,IF(Table1[[#This Row],[Phân loại]]="Bán hàng",Table1[[#This Row],[Tổng giá trị]],-Table1[[#This Row],[Tổng giá trị]]))</f>
        <v>0</v>
      </c>
      <c r="Q2134" s="35">
        <f t="shared" ref="Q2134:Q2135" si="589">IF(M2134&lt;&gt;"",IF(O2134&lt;&gt;0,O2134,P2134),0)</f>
        <v>438318</v>
      </c>
      <c r="R2134" s="7">
        <f>Table1[[#This Row],[Số còn phải thu ĐK]]+Table1[[#This Row],[Giá Trị HD sau CK]]-Table1[[#This Row],[Số tiền đã thu]]</f>
        <v>0</v>
      </c>
      <c r="S2134" s="6">
        <f>IF(Table1[[#This Row],[Ngày hóa đơn]]&lt;&gt;"",Table1[[#This Row],[Ngày hóa đơn]],IF(Table1[[#This Row],[Ngày hạch toán]]&lt;&gt;"",Table1[[#This Row],[Ngày hạch toán]],""))</f>
        <v>46021</v>
      </c>
      <c r="T2134" s="7"/>
      <c r="U2134" s="6">
        <f>IF(Table1[[#This Row],[Ngày tính CN]]="","",S2134+T2134)</f>
        <v>46021</v>
      </c>
      <c r="V2134" s="35">
        <f ca="1">IF(Table1[[#This Row],[Hạn thanh toán]]="","",IF((U2134-NOW())&lt;0,0,(U2134-NOW())))</f>
        <v>0</v>
      </c>
      <c r="W2134" s="35"/>
      <c r="X2134" s="35" t="str">
        <f t="shared" ref="X2134:X2135" ca="1" si="590">IF(OR(U2134="",R2134=0),"",IF((U2134-NOW())&lt;0,-(U2134-NOW()),0))</f>
        <v/>
      </c>
      <c r="Y2134" s="2" t="str">
        <f t="shared" ref="Y2134:Y2135" si="591">IF(R2134=0,"Đã thanh toán",IF(X2134="","",IF(X2134&lt;=0,"Chưa đến hạn thanh toán",IF(X2134&lt;=30,"Nợ quá hạn 30 ngày",IF(X2134&lt;=60,"Nợ quá hạn từ 30 ngày đến 60 ngày",IF(X2134&lt;=90,"Nợ quá hạn từ 60 ngày đến 90 ngày",IF(X2134&lt;=120,"Nợ quá hạn từ 90 ngày đến 120 ngày","Nợ quá hạn hơn 120 ngày có khả năng mất thanh toán")))))))</f>
        <v>Đã thanh toán</v>
      </c>
      <c r="Z2134" s="51">
        <f t="shared" si="569"/>
        <v>46021</v>
      </c>
      <c r="AA2134" s="51">
        <f t="shared" si="570"/>
        <v>46037</v>
      </c>
      <c r="AD2134" s="2" t="str">
        <f>VLOOKUP($A2134,MA_KH!$A:$Q,MA_KH!O$1,0)</f>
        <v>VITALMART</v>
      </c>
      <c r="AE2134" s="2" t="str">
        <f>VLOOKUP($A2134,MA_KH!$A:$Q,MA_KH!P$1,0)</f>
        <v>CÔNG TY CỔ PHẦN DỊCH VỤ THƯƠNG MẠI VITAL GO</v>
      </c>
    </row>
    <row r="2135" spans="1:31" ht="25.5" hidden="1" customHeight="1" x14ac:dyDescent="0.2">
      <c r="A2135" s="39" t="s">
        <v>23533</v>
      </c>
      <c r="B2135" s="39" t="s">
        <v>4157</v>
      </c>
      <c r="C2135" s="40">
        <v>46021</v>
      </c>
      <c r="D2135" s="39" t="s">
        <v>20351</v>
      </c>
      <c r="E2135" s="40">
        <v>46021</v>
      </c>
      <c r="F2135" s="39">
        <v>89913</v>
      </c>
      <c r="G2135" s="39" t="s">
        <v>4385</v>
      </c>
      <c r="H2135" s="41">
        <v>401944</v>
      </c>
      <c r="I2135" s="42">
        <v>0</v>
      </c>
      <c r="J2135" s="41">
        <v>32156</v>
      </c>
      <c r="K2135" s="41">
        <v>434100</v>
      </c>
      <c r="L2135" s="7" t="s">
        <v>51</v>
      </c>
      <c r="M2135" s="6">
        <v>46037</v>
      </c>
      <c r="O2135" s="35">
        <f>IF(Table1[[#This Row],[Phân loại]]="Tồn đầu kỳ",Table1[[#This Row],[Tổng giá trị]],0)</f>
        <v>434100</v>
      </c>
      <c r="P2135" s="7">
        <f>IF(Table1[[#This Row],[Số còn phải thu ĐK]]&lt;&gt;0,0,IF(Table1[[#This Row],[Phân loại]]="Bán hàng",Table1[[#This Row],[Tổng giá trị]],-Table1[[#This Row],[Tổng giá trị]]))</f>
        <v>0</v>
      </c>
      <c r="Q2135" s="35">
        <f t="shared" si="589"/>
        <v>434100</v>
      </c>
      <c r="R2135" s="7">
        <f>Table1[[#This Row],[Số còn phải thu ĐK]]+Table1[[#This Row],[Giá Trị HD sau CK]]-Table1[[#This Row],[Số tiền đã thu]]</f>
        <v>0</v>
      </c>
      <c r="S2135" s="6">
        <f>IF(Table1[[#This Row],[Ngày hóa đơn]]&lt;&gt;"",Table1[[#This Row],[Ngày hóa đơn]],IF(Table1[[#This Row],[Ngày hạch toán]]&lt;&gt;"",Table1[[#This Row],[Ngày hạch toán]],""))</f>
        <v>46021</v>
      </c>
      <c r="T2135" s="7"/>
      <c r="U2135" s="6">
        <f>IF(Table1[[#This Row],[Ngày tính CN]]="","",S2135+T2135)</f>
        <v>46021</v>
      </c>
      <c r="V2135" s="35">
        <f ca="1">IF(Table1[[#This Row],[Hạn thanh toán]]="","",IF((U2135-NOW())&lt;0,0,(U2135-NOW())))</f>
        <v>0</v>
      </c>
      <c r="W2135" s="35"/>
      <c r="X2135" s="35" t="str">
        <f t="shared" ca="1" si="590"/>
        <v/>
      </c>
      <c r="Y2135" s="2" t="str">
        <f t="shared" si="591"/>
        <v>Đã thanh toán</v>
      </c>
      <c r="Z2135" s="51">
        <f t="shared" si="569"/>
        <v>46021</v>
      </c>
      <c r="AA2135" s="51">
        <f t="shared" si="570"/>
        <v>46037</v>
      </c>
      <c r="AD2135" s="2" t="str">
        <f>VLOOKUP($A2135,MA_KH!$A:$Q,MA_KH!O$1,0)</f>
        <v>VITALMART</v>
      </c>
      <c r="AE2135" s="2" t="str">
        <f>VLOOKUP($A2135,MA_KH!$A:$Q,MA_KH!P$1,0)</f>
        <v>CÔNG TY CỔ PHẦN DỊCH VỤ THƯƠNG MẠI VITAL GO</v>
      </c>
    </row>
    <row r="2136" spans="1:31" ht="25.5" hidden="1" customHeight="1" x14ac:dyDescent="0.2">
      <c r="A2136" s="39" t="s">
        <v>23533</v>
      </c>
      <c r="B2136" s="39" t="s">
        <v>4157</v>
      </c>
      <c r="C2136" s="40">
        <v>46021</v>
      </c>
      <c r="D2136" s="39" t="s">
        <v>20352</v>
      </c>
      <c r="E2136" s="40">
        <v>46021</v>
      </c>
      <c r="F2136" s="39">
        <v>89914</v>
      </c>
      <c r="G2136" s="39" t="s">
        <v>4361</v>
      </c>
      <c r="H2136" s="41">
        <v>777822</v>
      </c>
      <c r="I2136" s="42">
        <v>0</v>
      </c>
      <c r="J2136" s="41">
        <v>62226</v>
      </c>
      <c r="K2136" s="41">
        <v>840048</v>
      </c>
      <c r="L2136" s="7" t="s">
        <v>51</v>
      </c>
      <c r="M2136" s="6">
        <v>46037</v>
      </c>
      <c r="O2136" s="35">
        <f>IF(Table1[[#This Row],[Phân loại]]="Tồn đầu kỳ",Table1[[#This Row],[Tổng giá trị]],0)</f>
        <v>840048</v>
      </c>
      <c r="P2136" s="7">
        <f>IF(Table1[[#This Row],[Số còn phải thu ĐK]]&lt;&gt;0,0,IF(Table1[[#This Row],[Phân loại]]="Bán hàng",Table1[[#This Row],[Tổng giá trị]],-Table1[[#This Row],[Tổng giá trị]]))</f>
        <v>0</v>
      </c>
      <c r="Q2136" s="35">
        <f t="shared" ref="Q2136:Q2149" si="592">IF(M2136&lt;&gt;"",IF(O2136&lt;&gt;0,O2136,P2136),0)</f>
        <v>840048</v>
      </c>
      <c r="R2136" s="7">
        <f>Table1[[#This Row],[Số còn phải thu ĐK]]+Table1[[#This Row],[Giá Trị HD sau CK]]-Table1[[#This Row],[Số tiền đã thu]]</f>
        <v>0</v>
      </c>
      <c r="S2136" s="6">
        <f>IF(Table1[[#This Row],[Ngày hóa đơn]]&lt;&gt;"",Table1[[#This Row],[Ngày hóa đơn]],IF(Table1[[#This Row],[Ngày hạch toán]]&lt;&gt;"",Table1[[#This Row],[Ngày hạch toán]],""))</f>
        <v>46021</v>
      </c>
      <c r="T2136" s="7"/>
      <c r="U2136" s="6">
        <f>IF(Table1[[#This Row],[Ngày tính CN]]="","",S2136+T2136)</f>
        <v>46021</v>
      </c>
      <c r="V2136" s="35">
        <f ca="1">IF(Table1[[#This Row],[Hạn thanh toán]]="","",IF((U2136-NOW())&lt;0,0,(U2136-NOW())))</f>
        <v>0</v>
      </c>
      <c r="W2136" s="35"/>
      <c r="X2136" s="35" t="str">
        <f t="shared" ref="X2136:X2149" ca="1" si="593">IF(OR(U2136="",R2136=0),"",IF((U2136-NOW())&lt;0,-(U2136-NOW()),0))</f>
        <v/>
      </c>
      <c r="Y2136" s="2" t="str">
        <f t="shared" ref="Y2136:Y2149" si="594">IF(R2136=0,"Đã thanh toán",IF(X2136="","",IF(X2136&lt;=0,"Chưa đến hạn thanh toán",IF(X2136&lt;=30,"Nợ quá hạn 30 ngày",IF(X2136&lt;=60,"Nợ quá hạn từ 30 ngày đến 60 ngày",IF(X2136&lt;=90,"Nợ quá hạn từ 60 ngày đến 90 ngày",IF(X2136&lt;=120,"Nợ quá hạn từ 90 ngày đến 120 ngày","Nợ quá hạn hơn 120 ngày có khả năng mất thanh toán")))))))</f>
        <v>Đã thanh toán</v>
      </c>
      <c r="Z2136" s="51">
        <f t="shared" si="569"/>
        <v>46021</v>
      </c>
      <c r="AA2136" s="51">
        <f t="shared" si="570"/>
        <v>46037</v>
      </c>
      <c r="AD2136" s="2" t="str">
        <f>VLOOKUP($A2136,MA_KH!$A:$Q,MA_KH!O$1,0)</f>
        <v>VITALMART</v>
      </c>
      <c r="AE2136" s="2" t="str">
        <f>VLOOKUP($A2136,MA_KH!$A:$Q,MA_KH!P$1,0)</f>
        <v>CÔNG TY CỔ PHẦN DỊCH VỤ THƯƠNG MẠI VITAL GO</v>
      </c>
    </row>
    <row r="2137" spans="1:31" ht="25.5" hidden="1" customHeight="1" x14ac:dyDescent="0.2">
      <c r="A2137" s="39" t="s">
        <v>22545</v>
      </c>
      <c r="B2137" s="39" t="s">
        <v>4495</v>
      </c>
      <c r="C2137" s="40">
        <v>45992</v>
      </c>
      <c r="D2137" s="39" t="s">
        <v>19378</v>
      </c>
      <c r="E2137" s="40">
        <v>45992</v>
      </c>
      <c r="F2137" s="39">
        <v>80130</v>
      </c>
      <c r="G2137" s="39" t="s">
        <v>19379</v>
      </c>
      <c r="H2137" s="41">
        <v>697590</v>
      </c>
      <c r="I2137" s="42">
        <v>0</v>
      </c>
      <c r="J2137" s="41">
        <v>55807</v>
      </c>
      <c r="K2137" s="41">
        <v>753397</v>
      </c>
      <c r="L2137" s="7" t="s">
        <v>51</v>
      </c>
      <c r="M2137" s="6">
        <v>46038</v>
      </c>
      <c r="O2137" s="35">
        <f>IF(Table1[[#This Row],[Phân loại]]="Tồn đầu kỳ",Table1[[#This Row],[Tổng giá trị]],0)</f>
        <v>753397</v>
      </c>
      <c r="P2137" s="7">
        <f>IF(Table1[[#This Row],[Số còn phải thu ĐK]]&lt;&gt;0,0,IF(Table1[[#This Row],[Phân loại]]="Bán hàng",Table1[[#This Row],[Tổng giá trị]],-Table1[[#This Row],[Tổng giá trị]]))</f>
        <v>0</v>
      </c>
      <c r="Q2137" s="35">
        <f t="shared" si="592"/>
        <v>753397</v>
      </c>
      <c r="R2137" s="7">
        <f>Table1[[#This Row],[Số còn phải thu ĐK]]+Table1[[#This Row],[Giá Trị HD sau CK]]-Table1[[#This Row],[Số tiền đã thu]]</f>
        <v>0</v>
      </c>
      <c r="S2137" s="6">
        <f>IF(Table1[[#This Row],[Ngày hóa đơn]]&lt;&gt;"",Table1[[#This Row],[Ngày hóa đơn]],IF(Table1[[#This Row],[Ngày hạch toán]]&lt;&gt;"",Table1[[#This Row],[Ngày hạch toán]],""))</f>
        <v>45992</v>
      </c>
      <c r="T2137" s="7"/>
      <c r="U2137" s="6">
        <f>IF(Table1[[#This Row],[Ngày tính CN]]="","",S2137+T2137)</f>
        <v>45992</v>
      </c>
      <c r="V2137" s="35">
        <f ca="1">IF(Table1[[#This Row],[Hạn thanh toán]]="","",IF((U2137-NOW())&lt;0,0,(U2137-NOW())))</f>
        <v>0</v>
      </c>
      <c r="W2137" s="35"/>
      <c r="X2137" s="35" t="str">
        <f t="shared" ca="1" si="593"/>
        <v/>
      </c>
      <c r="Y2137" s="2" t="str">
        <f t="shared" si="594"/>
        <v>Đã thanh toán</v>
      </c>
      <c r="Z2137" s="51">
        <f t="shared" si="569"/>
        <v>45992</v>
      </c>
      <c r="AA2137" s="51">
        <f t="shared" si="570"/>
        <v>46038</v>
      </c>
      <c r="AD2137" s="2" t="str">
        <f>VLOOKUP($A2137,MA_KH!$A:$Q,MA_KH!O$1,0)</f>
        <v>VNPOST</v>
      </c>
      <c r="AE2137" s="2" t="str">
        <f>VLOOKUP($A2137,MA_KH!$A:$Q,MA_KH!P$1,0)</f>
        <v>TỔNG CÔNG TY BƯU ĐIỆN VIỆT NAM</v>
      </c>
    </row>
    <row r="2138" spans="1:31" ht="25.5" hidden="1" customHeight="1" x14ac:dyDescent="0.2">
      <c r="A2138" s="39" t="s">
        <v>22545</v>
      </c>
      <c r="B2138" s="39" t="s">
        <v>4495</v>
      </c>
      <c r="C2138" s="40">
        <v>45993</v>
      </c>
      <c r="D2138" s="39" t="s">
        <v>19380</v>
      </c>
      <c r="E2138" s="40">
        <v>45993</v>
      </c>
      <c r="F2138" s="39">
        <v>80193</v>
      </c>
      <c r="G2138" s="39" t="s">
        <v>19381</v>
      </c>
      <c r="H2138" s="41">
        <v>1360238</v>
      </c>
      <c r="I2138" s="42">
        <v>0</v>
      </c>
      <c r="J2138" s="41">
        <v>108819</v>
      </c>
      <c r="K2138" s="41">
        <v>1469057</v>
      </c>
      <c r="L2138" s="7" t="s">
        <v>51</v>
      </c>
      <c r="M2138" s="6">
        <v>46038</v>
      </c>
      <c r="O2138" s="35">
        <f>IF(Table1[[#This Row],[Phân loại]]="Tồn đầu kỳ",Table1[[#This Row],[Tổng giá trị]],0)</f>
        <v>1469057</v>
      </c>
      <c r="P2138" s="7">
        <f>IF(Table1[[#This Row],[Số còn phải thu ĐK]]&lt;&gt;0,0,IF(Table1[[#This Row],[Phân loại]]="Bán hàng",Table1[[#This Row],[Tổng giá trị]],-Table1[[#This Row],[Tổng giá trị]]))</f>
        <v>0</v>
      </c>
      <c r="Q2138" s="35">
        <f t="shared" si="592"/>
        <v>1469057</v>
      </c>
      <c r="R2138" s="7">
        <f>Table1[[#This Row],[Số còn phải thu ĐK]]+Table1[[#This Row],[Giá Trị HD sau CK]]-Table1[[#This Row],[Số tiền đã thu]]</f>
        <v>0</v>
      </c>
      <c r="S2138" s="6">
        <f>IF(Table1[[#This Row],[Ngày hóa đơn]]&lt;&gt;"",Table1[[#This Row],[Ngày hóa đơn]],IF(Table1[[#This Row],[Ngày hạch toán]]&lt;&gt;"",Table1[[#This Row],[Ngày hạch toán]],""))</f>
        <v>45993</v>
      </c>
      <c r="T2138" s="7"/>
      <c r="U2138" s="6">
        <f>IF(Table1[[#This Row],[Ngày tính CN]]="","",S2138+T2138)</f>
        <v>45993</v>
      </c>
      <c r="V2138" s="35">
        <f ca="1">IF(Table1[[#This Row],[Hạn thanh toán]]="","",IF((U2138-NOW())&lt;0,0,(U2138-NOW())))</f>
        <v>0</v>
      </c>
      <c r="W2138" s="35"/>
      <c r="X2138" s="35" t="str">
        <f t="shared" ca="1" si="593"/>
        <v/>
      </c>
      <c r="Y2138" s="2" t="str">
        <f t="shared" si="594"/>
        <v>Đã thanh toán</v>
      </c>
      <c r="Z2138" s="51">
        <f t="shared" si="569"/>
        <v>45993</v>
      </c>
      <c r="AA2138" s="51">
        <f t="shared" si="570"/>
        <v>46038</v>
      </c>
      <c r="AD2138" s="2" t="str">
        <f>VLOOKUP($A2138,MA_KH!$A:$Q,MA_KH!O$1,0)</f>
        <v>VNPOST</v>
      </c>
      <c r="AE2138" s="2" t="str">
        <f>VLOOKUP($A2138,MA_KH!$A:$Q,MA_KH!P$1,0)</f>
        <v>TỔNG CÔNG TY BƯU ĐIỆN VIỆT NAM</v>
      </c>
    </row>
    <row r="2139" spans="1:31" ht="25.5" hidden="1" customHeight="1" x14ac:dyDescent="0.2">
      <c r="A2139" s="39" t="s">
        <v>22545</v>
      </c>
      <c r="B2139" s="39" t="s">
        <v>4495</v>
      </c>
      <c r="C2139" s="40">
        <v>45995</v>
      </c>
      <c r="D2139" s="39" t="s">
        <v>19382</v>
      </c>
      <c r="E2139" s="40">
        <v>45995</v>
      </c>
      <c r="F2139" s="39">
        <v>81223</v>
      </c>
      <c r="G2139" s="39" t="s">
        <v>20359</v>
      </c>
      <c r="H2139" s="41">
        <v>1001780</v>
      </c>
      <c r="I2139" s="42">
        <v>0</v>
      </c>
      <c r="J2139" s="41">
        <v>80142</v>
      </c>
      <c r="K2139" s="41">
        <v>1081922</v>
      </c>
      <c r="L2139" s="7" t="s">
        <v>51</v>
      </c>
      <c r="M2139" s="6">
        <v>46038</v>
      </c>
      <c r="O2139" s="35">
        <f>IF(Table1[[#This Row],[Phân loại]]="Tồn đầu kỳ",Table1[[#This Row],[Tổng giá trị]],0)</f>
        <v>1081922</v>
      </c>
      <c r="P2139" s="7">
        <f>IF(Table1[[#This Row],[Số còn phải thu ĐK]]&lt;&gt;0,0,IF(Table1[[#This Row],[Phân loại]]="Bán hàng",Table1[[#This Row],[Tổng giá trị]],-Table1[[#This Row],[Tổng giá trị]]))</f>
        <v>0</v>
      </c>
      <c r="Q2139" s="35">
        <f t="shared" si="592"/>
        <v>1081922</v>
      </c>
      <c r="R2139" s="7">
        <f>Table1[[#This Row],[Số còn phải thu ĐK]]+Table1[[#This Row],[Giá Trị HD sau CK]]-Table1[[#This Row],[Số tiền đã thu]]</f>
        <v>0</v>
      </c>
      <c r="S2139" s="6">
        <f>IF(Table1[[#This Row],[Ngày hóa đơn]]&lt;&gt;"",Table1[[#This Row],[Ngày hóa đơn]],IF(Table1[[#This Row],[Ngày hạch toán]]&lt;&gt;"",Table1[[#This Row],[Ngày hạch toán]],""))</f>
        <v>45995</v>
      </c>
      <c r="T2139" s="7"/>
      <c r="U2139" s="6">
        <f>IF(Table1[[#This Row],[Ngày tính CN]]="","",S2139+T2139)</f>
        <v>45995</v>
      </c>
      <c r="V2139" s="35">
        <f ca="1">IF(Table1[[#This Row],[Hạn thanh toán]]="","",IF((U2139-NOW())&lt;0,0,(U2139-NOW())))</f>
        <v>0</v>
      </c>
      <c r="W2139" s="35"/>
      <c r="X2139" s="35" t="str">
        <f t="shared" ca="1" si="593"/>
        <v/>
      </c>
      <c r="Y2139" s="2" t="str">
        <f t="shared" si="594"/>
        <v>Đã thanh toán</v>
      </c>
      <c r="Z2139" s="51">
        <f t="shared" si="569"/>
        <v>45995</v>
      </c>
      <c r="AA2139" s="51">
        <f t="shared" si="570"/>
        <v>46038</v>
      </c>
      <c r="AD2139" s="2" t="str">
        <f>VLOOKUP($A2139,MA_KH!$A:$Q,MA_KH!O$1,0)</f>
        <v>VNPOST</v>
      </c>
      <c r="AE2139" s="2" t="str">
        <f>VLOOKUP($A2139,MA_KH!$A:$Q,MA_KH!P$1,0)</f>
        <v>TỔNG CÔNG TY BƯU ĐIỆN VIỆT NAM</v>
      </c>
    </row>
    <row r="2140" spans="1:31" ht="25.5" hidden="1" customHeight="1" x14ac:dyDescent="0.2">
      <c r="A2140" s="39" t="s">
        <v>22545</v>
      </c>
      <c r="B2140" s="39" t="s">
        <v>4495</v>
      </c>
      <c r="C2140" s="40">
        <v>45997</v>
      </c>
      <c r="D2140" s="39" t="s">
        <v>19383</v>
      </c>
      <c r="E2140" s="40">
        <v>45997</v>
      </c>
      <c r="F2140" s="39">
        <v>82077</v>
      </c>
      <c r="G2140" s="39" t="s">
        <v>20360</v>
      </c>
      <c r="H2140" s="41">
        <v>1590838</v>
      </c>
      <c r="I2140" s="42">
        <v>0</v>
      </c>
      <c r="J2140" s="41">
        <v>127267</v>
      </c>
      <c r="K2140" s="41">
        <v>1718105</v>
      </c>
      <c r="L2140" s="7" t="s">
        <v>51</v>
      </c>
      <c r="M2140" s="6">
        <v>46038</v>
      </c>
      <c r="O2140" s="35">
        <f>IF(Table1[[#This Row],[Phân loại]]="Tồn đầu kỳ",Table1[[#This Row],[Tổng giá trị]],0)</f>
        <v>1718105</v>
      </c>
      <c r="P2140" s="7">
        <f>IF(Table1[[#This Row],[Số còn phải thu ĐK]]&lt;&gt;0,0,IF(Table1[[#This Row],[Phân loại]]="Bán hàng",Table1[[#This Row],[Tổng giá trị]],-Table1[[#This Row],[Tổng giá trị]]))</f>
        <v>0</v>
      </c>
      <c r="Q2140" s="35">
        <f t="shared" si="592"/>
        <v>1718105</v>
      </c>
      <c r="R2140" s="7">
        <f>Table1[[#This Row],[Số còn phải thu ĐK]]+Table1[[#This Row],[Giá Trị HD sau CK]]-Table1[[#This Row],[Số tiền đã thu]]</f>
        <v>0</v>
      </c>
      <c r="S2140" s="6">
        <f>IF(Table1[[#This Row],[Ngày hóa đơn]]&lt;&gt;"",Table1[[#This Row],[Ngày hóa đơn]],IF(Table1[[#This Row],[Ngày hạch toán]]&lt;&gt;"",Table1[[#This Row],[Ngày hạch toán]],""))</f>
        <v>45997</v>
      </c>
      <c r="T2140" s="7"/>
      <c r="U2140" s="6">
        <f>IF(Table1[[#This Row],[Ngày tính CN]]="","",S2140+T2140)</f>
        <v>45997</v>
      </c>
      <c r="V2140" s="35">
        <f ca="1">IF(Table1[[#This Row],[Hạn thanh toán]]="","",IF((U2140-NOW())&lt;0,0,(U2140-NOW())))</f>
        <v>0</v>
      </c>
      <c r="W2140" s="35"/>
      <c r="X2140" s="35" t="str">
        <f t="shared" ca="1" si="593"/>
        <v/>
      </c>
      <c r="Y2140" s="2" t="str">
        <f t="shared" si="594"/>
        <v>Đã thanh toán</v>
      </c>
      <c r="Z2140" s="51">
        <f t="shared" si="569"/>
        <v>45997</v>
      </c>
      <c r="AA2140" s="51">
        <f t="shared" si="570"/>
        <v>46038</v>
      </c>
      <c r="AD2140" s="2" t="str">
        <f>VLOOKUP($A2140,MA_KH!$A:$Q,MA_KH!O$1,0)</f>
        <v>VNPOST</v>
      </c>
      <c r="AE2140" s="2" t="str">
        <f>VLOOKUP($A2140,MA_KH!$A:$Q,MA_KH!P$1,0)</f>
        <v>TỔNG CÔNG TY BƯU ĐIỆN VIỆT NAM</v>
      </c>
    </row>
    <row r="2141" spans="1:31" ht="25.5" hidden="1" customHeight="1" x14ac:dyDescent="0.2">
      <c r="A2141" s="39" t="s">
        <v>22545</v>
      </c>
      <c r="B2141" s="39" t="s">
        <v>4495</v>
      </c>
      <c r="C2141" s="40">
        <v>46003</v>
      </c>
      <c r="D2141" s="39" t="s">
        <v>19384</v>
      </c>
      <c r="E2141" s="40">
        <v>46003</v>
      </c>
      <c r="F2141" s="39">
        <v>83411</v>
      </c>
      <c r="G2141" s="39" t="s">
        <v>20361</v>
      </c>
      <c r="H2141" s="41">
        <v>1747914</v>
      </c>
      <c r="I2141" s="42">
        <v>0</v>
      </c>
      <c r="J2141" s="41">
        <v>139833</v>
      </c>
      <c r="K2141" s="41">
        <v>1887747</v>
      </c>
      <c r="L2141" s="7" t="s">
        <v>51</v>
      </c>
      <c r="M2141" s="6">
        <v>46038</v>
      </c>
      <c r="O2141" s="35">
        <f>IF(Table1[[#This Row],[Phân loại]]="Tồn đầu kỳ",Table1[[#This Row],[Tổng giá trị]],0)</f>
        <v>1887747</v>
      </c>
      <c r="P2141" s="7">
        <f>IF(Table1[[#This Row],[Số còn phải thu ĐK]]&lt;&gt;0,0,IF(Table1[[#This Row],[Phân loại]]="Bán hàng",Table1[[#This Row],[Tổng giá trị]],-Table1[[#This Row],[Tổng giá trị]]))</f>
        <v>0</v>
      </c>
      <c r="Q2141" s="35">
        <f t="shared" si="592"/>
        <v>1887747</v>
      </c>
      <c r="R2141" s="7">
        <f>Table1[[#This Row],[Số còn phải thu ĐK]]+Table1[[#This Row],[Giá Trị HD sau CK]]-Table1[[#This Row],[Số tiền đã thu]]</f>
        <v>0</v>
      </c>
      <c r="S2141" s="6">
        <f>IF(Table1[[#This Row],[Ngày hóa đơn]]&lt;&gt;"",Table1[[#This Row],[Ngày hóa đơn]],IF(Table1[[#This Row],[Ngày hạch toán]]&lt;&gt;"",Table1[[#This Row],[Ngày hạch toán]],""))</f>
        <v>46003</v>
      </c>
      <c r="T2141" s="7"/>
      <c r="U2141" s="6">
        <f>IF(Table1[[#This Row],[Ngày tính CN]]="","",S2141+T2141)</f>
        <v>46003</v>
      </c>
      <c r="V2141" s="35">
        <f ca="1">IF(Table1[[#This Row],[Hạn thanh toán]]="","",IF((U2141-NOW())&lt;0,0,(U2141-NOW())))</f>
        <v>0</v>
      </c>
      <c r="W2141" s="35"/>
      <c r="X2141" s="35" t="str">
        <f t="shared" ca="1" si="593"/>
        <v/>
      </c>
      <c r="Y2141" s="2" t="str">
        <f t="shared" si="594"/>
        <v>Đã thanh toán</v>
      </c>
      <c r="Z2141" s="51">
        <f t="shared" si="569"/>
        <v>46003</v>
      </c>
      <c r="AA2141" s="51">
        <f t="shared" si="570"/>
        <v>46038</v>
      </c>
      <c r="AD2141" s="2" t="str">
        <f>VLOOKUP($A2141,MA_KH!$A:$Q,MA_KH!O$1,0)</f>
        <v>VNPOST</v>
      </c>
      <c r="AE2141" s="2" t="str">
        <f>VLOOKUP($A2141,MA_KH!$A:$Q,MA_KH!P$1,0)</f>
        <v>TỔNG CÔNG TY BƯU ĐIỆN VIỆT NAM</v>
      </c>
    </row>
    <row r="2142" spans="1:31" ht="25.5" hidden="1" customHeight="1" x14ac:dyDescent="0.2">
      <c r="A2142" s="39" t="s">
        <v>22545</v>
      </c>
      <c r="B2142" s="39" t="s">
        <v>4495</v>
      </c>
      <c r="C2142" s="40">
        <v>46006</v>
      </c>
      <c r="D2142" s="39" t="s">
        <v>19874</v>
      </c>
      <c r="E2142" s="40">
        <v>46006</v>
      </c>
      <c r="F2142" s="39">
        <v>84070</v>
      </c>
      <c r="G2142" s="39" t="s">
        <v>20362</v>
      </c>
      <c r="H2142" s="41">
        <v>580983</v>
      </c>
      <c r="I2142" s="42">
        <v>0</v>
      </c>
      <c r="J2142" s="41">
        <v>46479</v>
      </c>
      <c r="K2142" s="41">
        <v>627462</v>
      </c>
      <c r="L2142" s="7" t="s">
        <v>51</v>
      </c>
      <c r="M2142" s="6">
        <v>46043</v>
      </c>
      <c r="O2142" s="35">
        <f>IF(Table1[[#This Row],[Phân loại]]="Tồn đầu kỳ",Table1[[#This Row],[Tổng giá trị]],0)</f>
        <v>627462</v>
      </c>
      <c r="P2142" s="7">
        <f>IF(Table1[[#This Row],[Số còn phải thu ĐK]]&lt;&gt;0,0,IF(Table1[[#This Row],[Phân loại]]="Bán hàng",Table1[[#This Row],[Tổng giá trị]],-Table1[[#This Row],[Tổng giá trị]]))</f>
        <v>0</v>
      </c>
      <c r="Q2142" s="35">
        <f t="shared" si="592"/>
        <v>627462</v>
      </c>
      <c r="R2142" s="7">
        <f>Table1[[#This Row],[Số còn phải thu ĐK]]+Table1[[#This Row],[Giá Trị HD sau CK]]-Table1[[#This Row],[Số tiền đã thu]]</f>
        <v>0</v>
      </c>
      <c r="S2142" s="6">
        <f>IF(Table1[[#This Row],[Ngày hóa đơn]]&lt;&gt;"",Table1[[#This Row],[Ngày hóa đơn]],IF(Table1[[#This Row],[Ngày hạch toán]]&lt;&gt;"",Table1[[#This Row],[Ngày hạch toán]],""))</f>
        <v>46006</v>
      </c>
      <c r="T2142" s="7"/>
      <c r="U2142" s="6">
        <f>IF(Table1[[#This Row],[Ngày tính CN]]="","",S2142+T2142)</f>
        <v>46006</v>
      </c>
      <c r="V2142" s="35">
        <f ca="1">IF(Table1[[#This Row],[Hạn thanh toán]]="","",IF((U2142-NOW())&lt;0,0,(U2142-NOW())))</f>
        <v>0</v>
      </c>
      <c r="W2142" s="35"/>
      <c r="X2142" s="35" t="str">
        <f t="shared" ca="1" si="593"/>
        <v/>
      </c>
      <c r="Y2142" s="2" t="str">
        <f t="shared" si="594"/>
        <v>Đã thanh toán</v>
      </c>
      <c r="Z2142" s="51">
        <f t="shared" si="569"/>
        <v>46006</v>
      </c>
      <c r="AA2142" s="51">
        <f t="shared" si="570"/>
        <v>46043</v>
      </c>
      <c r="AD2142" s="2" t="str">
        <f>VLOOKUP($A2142,MA_KH!$A:$Q,MA_KH!O$1,0)</f>
        <v>VNPOST</v>
      </c>
      <c r="AE2142" s="2" t="str">
        <f>VLOOKUP($A2142,MA_KH!$A:$Q,MA_KH!P$1,0)</f>
        <v>TỔNG CÔNG TY BƯU ĐIỆN VIỆT NAM</v>
      </c>
    </row>
    <row r="2143" spans="1:31" ht="25.5" hidden="1" customHeight="1" x14ac:dyDescent="0.2">
      <c r="A2143" s="39" t="s">
        <v>22545</v>
      </c>
      <c r="B2143" s="39" t="s">
        <v>4495</v>
      </c>
      <c r="C2143" s="40">
        <v>46010</v>
      </c>
      <c r="D2143" s="39" t="s">
        <v>19875</v>
      </c>
      <c r="E2143" s="40">
        <v>46010</v>
      </c>
      <c r="F2143" s="39">
        <v>85334</v>
      </c>
      <c r="G2143" s="39" t="s">
        <v>20363</v>
      </c>
      <c r="H2143" s="41">
        <v>1925710</v>
      </c>
      <c r="I2143" s="42">
        <v>0</v>
      </c>
      <c r="J2143" s="41">
        <v>154057</v>
      </c>
      <c r="K2143" s="41">
        <v>2079767</v>
      </c>
      <c r="L2143" s="7" t="s">
        <v>51</v>
      </c>
      <c r="M2143" s="6">
        <v>46043</v>
      </c>
      <c r="O2143" s="35">
        <f>IF(Table1[[#This Row],[Phân loại]]="Tồn đầu kỳ",Table1[[#This Row],[Tổng giá trị]],0)</f>
        <v>2079767</v>
      </c>
      <c r="P2143" s="7">
        <f>IF(Table1[[#This Row],[Số còn phải thu ĐK]]&lt;&gt;0,0,IF(Table1[[#This Row],[Phân loại]]="Bán hàng",Table1[[#This Row],[Tổng giá trị]],-Table1[[#This Row],[Tổng giá trị]]))</f>
        <v>0</v>
      </c>
      <c r="Q2143" s="35">
        <f t="shared" si="592"/>
        <v>2079767</v>
      </c>
      <c r="R2143" s="7">
        <f>Table1[[#This Row],[Số còn phải thu ĐK]]+Table1[[#This Row],[Giá Trị HD sau CK]]-Table1[[#This Row],[Số tiền đã thu]]</f>
        <v>0</v>
      </c>
      <c r="S2143" s="6">
        <f>IF(Table1[[#This Row],[Ngày hóa đơn]]&lt;&gt;"",Table1[[#This Row],[Ngày hóa đơn]],IF(Table1[[#This Row],[Ngày hạch toán]]&lt;&gt;"",Table1[[#This Row],[Ngày hạch toán]],""))</f>
        <v>46010</v>
      </c>
      <c r="T2143" s="7"/>
      <c r="U2143" s="6">
        <f>IF(Table1[[#This Row],[Ngày tính CN]]="","",S2143+T2143)</f>
        <v>46010</v>
      </c>
      <c r="V2143" s="35">
        <f ca="1">IF(Table1[[#This Row],[Hạn thanh toán]]="","",IF((U2143-NOW())&lt;0,0,(U2143-NOW())))</f>
        <v>0</v>
      </c>
      <c r="W2143" s="35"/>
      <c r="X2143" s="35" t="str">
        <f t="shared" ca="1" si="593"/>
        <v/>
      </c>
      <c r="Y2143" s="2" t="str">
        <f t="shared" si="594"/>
        <v>Đã thanh toán</v>
      </c>
      <c r="Z2143" s="51">
        <f t="shared" si="569"/>
        <v>46010</v>
      </c>
      <c r="AA2143" s="51">
        <f t="shared" si="570"/>
        <v>46043</v>
      </c>
      <c r="AD2143" s="2" t="str">
        <f>VLOOKUP($A2143,MA_KH!$A:$Q,MA_KH!O$1,0)</f>
        <v>VNPOST</v>
      </c>
      <c r="AE2143" s="2" t="str">
        <f>VLOOKUP($A2143,MA_KH!$A:$Q,MA_KH!P$1,0)</f>
        <v>TỔNG CÔNG TY BƯU ĐIỆN VIỆT NAM</v>
      </c>
    </row>
    <row r="2144" spans="1:31" ht="25.5" hidden="1" customHeight="1" x14ac:dyDescent="0.2">
      <c r="A2144" s="39" t="s">
        <v>22545</v>
      </c>
      <c r="B2144" s="39" t="s">
        <v>4495</v>
      </c>
      <c r="C2144" s="40">
        <v>46013</v>
      </c>
      <c r="D2144" s="39" t="s">
        <v>20053</v>
      </c>
      <c r="E2144" s="40">
        <v>46013</v>
      </c>
      <c r="F2144" s="39">
        <v>85949</v>
      </c>
      <c r="G2144" s="39" t="s">
        <v>20054</v>
      </c>
      <c r="H2144" s="41">
        <v>528500</v>
      </c>
      <c r="I2144" s="42">
        <v>0</v>
      </c>
      <c r="J2144" s="41">
        <v>42280</v>
      </c>
      <c r="K2144" s="41">
        <v>570780</v>
      </c>
      <c r="L2144" s="7" t="s">
        <v>51</v>
      </c>
      <c r="M2144" s="6">
        <v>46043</v>
      </c>
      <c r="O2144" s="35">
        <f>IF(Table1[[#This Row],[Phân loại]]="Tồn đầu kỳ",Table1[[#This Row],[Tổng giá trị]],0)</f>
        <v>570780</v>
      </c>
      <c r="P2144" s="7">
        <f>IF(Table1[[#This Row],[Số còn phải thu ĐK]]&lt;&gt;0,0,IF(Table1[[#This Row],[Phân loại]]="Bán hàng",Table1[[#This Row],[Tổng giá trị]],-Table1[[#This Row],[Tổng giá trị]]))</f>
        <v>0</v>
      </c>
      <c r="Q2144" s="35">
        <f t="shared" si="592"/>
        <v>570780</v>
      </c>
      <c r="R2144" s="7">
        <f>Table1[[#This Row],[Số còn phải thu ĐK]]+Table1[[#This Row],[Giá Trị HD sau CK]]-Table1[[#This Row],[Số tiền đã thu]]</f>
        <v>0</v>
      </c>
      <c r="S2144" s="6">
        <f>IF(Table1[[#This Row],[Ngày hóa đơn]]&lt;&gt;"",Table1[[#This Row],[Ngày hóa đơn]],IF(Table1[[#This Row],[Ngày hạch toán]]&lt;&gt;"",Table1[[#This Row],[Ngày hạch toán]],""))</f>
        <v>46013</v>
      </c>
      <c r="T2144" s="7"/>
      <c r="U2144" s="6">
        <f>IF(Table1[[#This Row],[Ngày tính CN]]="","",S2144+T2144)</f>
        <v>46013</v>
      </c>
      <c r="V2144" s="35">
        <f ca="1">IF(Table1[[#This Row],[Hạn thanh toán]]="","",IF((U2144-NOW())&lt;0,0,(U2144-NOW())))</f>
        <v>0</v>
      </c>
      <c r="W2144" s="35"/>
      <c r="X2144" s="35" t="str">
        <f t="shared" ca="1" si="593"/>
        <v/>
      </c>
      <c r="Y2144" s="2" t="str">
        <f t="shared" si="594"/>
        <v>Đã thanh toán</v>
      </c>
      <c r="Z2144" s="51">
        <f t="shared" si="569"/>
        <v>46013</v>
      </c>
      <c r="AA2144" s="51">
        <f t="shared" si="570"/>
        <v>46043</v>
      </c>
      <c r="AD2144" s="2" t="str">
        <f>VLOOKUP($A2144,MA_KH!$A:$Q,MA_KH!O$1,0)</f>
        <v>VNPOST</v>
      </c>
      <c r="AE2144" s="2" t="str">
        <f>VLOOKUP($A2144,MA_KH!$A:$Q,MA_KH!P$1,0)</f>
        <v>TỔNG CÔNG TY BƯU ĐIỆN VIỆT NAM</v>
      </c>
    </row>
    <row r="2145" spans="1:31" ht="25.5" hidden="1" customHeight="1" x14ac:dyDescent="0.2">
      <c r="A2145" s="39" t="s">
        <v>22545</v>
      </c>
      <c r="B2145" s="39" t="s">
        <v>4495</v>
      </c>
      <c r="C2145" s="40">
        <v>46015</v>
      </c>
      <c r="D2145" s="39" t="s">
        <v>20055</v>
      </c>
      <c r="E2145" s="40">
        <v>46015</v>
      </c>
      <c r="F2145" s="39">
        <v>86135</v>
      </c>
      <c r="G2145" s="39" t="s">
        <v>20364</v>
      </c>
      <c r="H2145" s="41">
        <v>1000198</v>
      </c>
      <c r="I2145" s="42">
        <v>0</v>
      </c>
      <c r="J2145" s="41">
        <v>80016</v>
      </c>
      <c r="K2145" s="41">
        <v>1080214</v>
      </c>
      <c r="L2145" s="7" t="s">
        <v>51</v>
      </c>
      <c r="M2145" s="6">
        <v>46043</v>
      </c>
      <c r="O2145" s="35">
        <f>IF(Table1[[#This Row],[Phân loại]]="Tồn đầu kỳ",Table1[[#This Row],[Tổng giá trị]],0)</f>
        <v>1080214</v>
      </c>
      <c r="P2145" s="7">
        <f>IF(Table1[[#This Row],[Số còn phải thu ĐK]]&lt;&gt;0,0,IF(Table1[[#This Row],[Phân loại]]="Bán hàng",Table1[[#This Row],[Tổng giá trị]],-Table1[[#This Row],[Tổng giá trị]]))</f>
        <v>0</v>
      </c>
      <c r="Q2145" s="35">
        <f t="shared" si="592"/>
        <v>1080214</v>
      </c>
      <c r="R2145" s="7">
        <f>Table1[[#This Row],[Số còn phải thu ĐK]]+Table1[[#This Row],[Giá Trị HD sau CK]]-Table1[[#This Row],[Số tiền đã thu]]</f>
        <v>0</v>
      </c>
      <c r="S2145" s="6">
        <f>IF(Table1[[#This Row],[Ngày hóa đơn]]&lt;&gt;"",Table1[[#This Row],[Ngày hóa đơn]],IF(Table1[[#This Row],[Ngày hạch toán]]&lt;&gt;"",Table1[[#This Row],[Ngày hạch toán]],""))</f>
        <v>46015</v>
      </c>
      <c r="T2145" s="7"/>
      <c r="U2145" s="6">
        <f>IF(Table1[[#This Row],[Ngày tính CN]]="","",S2145+T2145)</f>
        <v>46015</v>
      </c>
      <c r="V2145" s="35">
        <f ca="1">IF(Table1[[#This Row],[Hạn thanh toán]]="","",IF((U2145-NOW())&lt;0,0,(U2145-NOW())))</f>
        <v>0</v>
      </c>
      <c r="W2145" s="35"/>
      <c r="X2145" s="35" t="str">
        <f t="shared" ca="1" si="593"/>
        <v/>
      </c>
      <c r="Y2145" s="2" t="str">
        <f t="shared" si="594"/>
        <v>Đã thanh toán</v>
      </c>
      <c r="Z2145" s="51">
        <f t="shared" si="569"/>
        <v>46015</v>
      </c>
      <c r="AA2145" s="51">
        <f t="shared" si="570"/>
        <v>46043</v>
      </c>
      <c r="AD2145" s="2" t="str">
        <f>VLOOKUP($A2145,MA_KH!$A:$Q,MA_KH!O$1,0)</f>
        <v>VNPOST</v>
      </c>
      <c r="AE2145" s="2" t="str">
        <f>VLOOKUP($A2145,MA_KH!$A:$Q,MA_KH!P$1,0)</f>
        <v>TỔNG CÔNG TY BƯU ĐIỆN VIỆT NAM</v>
      </c>
    </row>
    <row r="2146" spans="1:31" ht="25.5" hidden="1" customHeight="1" x14ac:dyDescent="0.2">
      <c r="A2146" s="39" t="s">
        <v>22545</v>
      </c>
      <c r="B2146" s="39" t="s">
        <v>4495</v>
      </c>
      <c r="C2146" s="40">
        <v>46016</v>
      </c>
      <c r="D2146" s="39" t="s">
        <v>20057</v>
      </c>
      <c r="E2146" s="40">
        <v>46016</v>
      </c>
      <c r="F2146" s="39">
        <v>87336</v>
      </c>
      <c r="G2146" s="39" t="s">
        <v>20365</v>
      </c>
      <c r="H2146" s="41">
        <v>306940</v>
      </c>
      <c r="I2146" s="42">
        <v>0</v>
      </c>
      <c r="J2146" s="41">
        <v>24555</v>
      </c>
      <c r="K2146" s="41">
        <v>331495</v>
      </c>
      <c r="L2146" s="7" t="s">
        <v>51</v>
      </c>
      <c r="M2146" s="6">
        <v>46043</v>
      </c>
      <c r="O2146" s="35">
        <f>IF(Table1[[#This Row],[Phân loại]]="Tồn đầu kỳ",Table1[[#This Row],[Tổng giá trị]],0)</f>
        <v>331495</v>
      </c>
      <c r="P2146" s="7">
        <f>IF(Table1[[#This Row],[Số còn phải thu ĐK]]&lt;&gt;0,0,IF(Table1[[#This Row],[Phân loại]]="Bán hàng",Table1[[#This Row],[Tổng giá trị]],-Table1[[#This Row],[Tổng giá trị]]))</f>
        <v>0</v>
      </c>
      <c r="Q2146" s="35">
        <f t="shared" si="592"/>
        <v>331495</v>
      </c>
      <c r="R2146" s="7">
        <f>Table1[[#This Row],[Số còn phải thu ĐK]]+Table1[[#This Row],[Giá Trị HD sau CK]]-Table1[[#This Row],[Số tiền đã thu]]</f>
        <v>0</v>
      </c>
      <c r="S2146" s="6">
        <f>IF(Table1[[#This Row],[Ngày hóa đơn]]&lt;&gt;"",Table1[[#This Row],[Ngày hóa đơn]],IF(Table1[[#This Row],[Ngày hạch toán]]&lt;&gt;"",Table1[[#This Row],[Ngày hạch toán]],""))</f>
        <v>46016</v>
      </c>
      <c r="T2146" s="7"/>
      <c r="U2146" s="6">
        <f>IF(Table1[[#This Row],[Ngày tính CN]]="","",S2146+T2146)</f>
        <v>46016</v>
      </c>
      <c r="V2146" s="35">
        <f ca="1">IF(Table1[[#This Row],[Hạn thanh toán]]="","",IF((U2146-NOW())&lt;0,0,(U2146-NOW())))</f>
        <v>0</v>
      </c>
      <c r="W2146" s="35"/>
      <c r="X2146" s="35" t="str">
        <f t="shared" ca="1" si="593"/>
        <v/>
      </c>
      <c r="Y2146" s="2" t="str">
        <f t="shared" si="594"/>
        <v>Đã thanh toán</v>
      </c>
      <c r="Z2146" s="51">
        <f t="shared" si="569"/>
        <v>46016</v>
      </c>
      <c r="AA2146" s="51">
        <f t="shared" si="570"/>
        <v>46043</v>
      </c>
      <c r="AD2146" s="2" t="str">
        <f>VLOOKUP($A2146,MA_KH!$A:$Q,MA_KH!O$1,0)</f>
        <v>VNPOST</v>
      </c>
      <c r="AE2146" s="2" t="str">
        <f>VLOOKUP($A2146,MA_KH!$A:$Q,MA_KH!P$1,0)</f>
        <v>TỔNG CÔNG TY BƯU ĐIỆN VIỆT NAM</v>
      </c>
    </row>
    <row r="2147" spans="1:31" ht="25.5" hidden="1" customHeight="1" x14ac:dyDescent="0.2">
      <c r="A2147" s="39" t="s">
        <v>22545</v>
      </c>
      <c r="B2147" s="39" t="s">
        <v>4495</v>
      </c>
      <c r="C2147" s="40">
        <v>46016</v>
      </c>
      <c r="D2147" s="39" t="s">
        <v>20056</v>
      </c>
      <c r="E2147" s="40">
        <v>46016</v>
      </c>
      <c r="F2147" s="39">
        <v>87285</v>
      </c>
      <c r="G2147" s="39" t="s">
        <v>20366</v>
      </c>
      <c r="H2147" s="41">
        <v>1284060</v>
      </c>
      <c r="I2147" s="42">
        <v>0</v>
      </c>
      <c r="J2147" s="41">
        <v>102725</v>
      </c>
      <c r="K2147" s="41">
        <v>1386785</v>
      </c>
      <c r="L2147" s="7" t="s">
        <v>51</v>
      </c>
      <c r="M2147" s="6">
        <v>46043</v>
      </c>
      <c r="O2147" s="35">
        <f>IF(Table1[[#This Row],[Phân loại]]="Tồn đầu kỳ",Table1[[#This Row],[Tổng giá trị]],0)</f>
        <v>1386785</v>
      </c>
      <c r="P2147" s="7">
        <f>IF(Table1[[#This Row],[Số còn phải thu ĐK]]&lt;&gt;0,0,IF(Table1[[#This Row],[Phân loại]]="Bán hàng",Table1[[#This Row],[Tổng giá trị]],-Table1[[#This Row],[Tổng giá trị]]))</f>
        <v>0</v>
      </c>
      <c r="Q2147" s="35">
        <f t="shared" si="592"/>
        <v>1386785</v>
      </c>
      <c r="R2147" s="7">
        <f>Table1[[#This Row],[Số còn phải thu ĐK]]+Table1[[#This Row],[Giá Trị HD sau CK]]-Table1[[#This Row],[Số tiền đã thu]]</f>
        <v>0</v>
      </c>
      <c r="S2147" s="6">
        <f>IF(Table1[[#This Row],[Ngày hóa đơn]]&lt;&gt;"",Table1[[#This Row],[Ngày hóa đơn]],IF(Table1[[#This Row],[Ngày hạch toán]]&lt;&gt;"",Table1[[#This Row],[Ngày hạch toán]],""))</f>
        <v>46016</v>
      </c>
      <c r="T2147" s="7"/>
      <c r="U2147" s="6">
        <f>IF(Table1[[#This Row],[Ngày tính CN]]="","",S2147+T2147)</f>
        <v>46016</v>
      </c>
      <c r="V2147" s="35">
        <f ca="1">IF(Table1[[#This Row],[Hạn thanh toán]]="","",IF((U2147-NOW())&lt;0,0,(U2147-NOW())))</f>
        <v>0</v>
      </c>
      <c r="W2147" s="35"/>
      <c r="X2147" s="35" t="str">
        <f t="shared" ca="1" si="593"/>
        <v/>
      </c>
      <c r="Y2147" s="2" t="str">
        <f t="shared" si="594"/>
        <v>Đã thanh toán</v>
      </c>
      <c r="Z2147" s="51">
        <f t="shared" si="569"/>
        <v>46016</v>
      </c>
      <c r="AA2147" s="51">
        <f t="shared" si="570"/>
        <v>46043</v>
      </c>
      <c r="AD2147" s="2" t="str">
        <f>VLOOKUP($A2147,MA_KH!$A:$Q,MA_KH!O$1,0)</f>
        <v>VNPOST</v>
      </c>
      <c r="AE2147" s="2" t="str">
        <f>VLOOKUP($A2147,MA_KH!$A:$Q,MA_KH!P$1,0)</f>
        <v>TỔNG CÔNG TY BƯU ĐIỆN VIỆT NAM</v>
      </c>
    </row>
    <row r="2148" spans="1:31" ht="25.5" hidden="1" customHeight="1" x14ac:dyDescent="0.2">
      <c r="A2148" s="39" t="s">
        <v>22545</v>
      </c>
      <c r="B2148" s="39" t="s">
        <v>4495</v>
      </c>
      <c r="C2148" s="40">
        <v>46017</v>
      </c>
      <c r="D2148" s="39" t="s">
        <v>20058</v>
      </c>
      <c r="E2148" s="40">
        <v>46017</v>
      </c>
      <c r="F2148" s="39">
        <v>87380</v>
      </c>
      <c r="G2148" s="39" t="s">
        <v>20367</v>
      </c>
      <c r="H2148" s="41">
        <v>1212924</v>
      </c>
      <c r="I2148" s="42">
        <v>0</v>
      </c>
      <c r="J2148" s="41">
        <v>97034</v>
      </c>
      <c r="K2148" s="41">
        <v>1309958</v>
      </c>
      <c r="L2148" s="7" t="s">
        <v>51</v>
      </c>
      <c r="M2148" s="6">
        <v>46043</v>
      </c>
      <c r="O2148" s="35">
        <f>IF(Table1[[#This Row],[Phân loại]]="Tồn đầu kỳ",Table1[[#This Row],[Tổng giá trị]],0)</f>
        <v>1309958</v>
      </c>
      <c r="P2148" s="7">
        <f>IF(Table1[[#This Row],[Số còn phải thu ĐK]]&lt;&gt;0,0,IF(Table1[[#This Row],[Phân loại]]="Bán hàng",Table1[[#This Row],[Tổng giá trị]],-Table1[[#This Row],[Tổng giá trị]]))</f>
        <v>0</v>
      </c>
      <c r="Q2148" s="35">
        <f t="shared" si="592"/>
        <v>1309958</v>
      </c>
      <c r="R2148" s="7">
        <f>Table1[[#This Row],[Số còn phải thu ĐK]]+Table1[[#This Row],[Giá Trị HD sau CK]]-Table1[[#This Row],[Số tiền đã thu]]</f>
        <v>0</v>
      </c>
      <c r="S2148" s="6">
        <f>IF(Table1[[#This Row],[Ngày hóa đơn]]&lt;&gt;"",Table1[[#This Row],[Ngày hóa đơn]],IF(Table1[[#This Row],[Ngày hạch toán]]&lt;&gt;"",Table1[[#This Row],[Ngày hạch toán]],""))</f>
        <v>46017</v>
      </c>
      <c r="T2148" s="7"/>
      <c r="U2148" s="6">
        <f>IF(Table1[[#This Row],[Ngày tính CN]]="","",S2148+T2148)</f>
        <v>46017</v>
      </c>
      <c r="V2148" s="35">
        <f ca="1">IF(Table1[[#This Row],[Hạn thanh toán]]="","",IF((U2148-NOW())&lt;0,0,(U2148-NOW())))</f>
        <v>0</v>
      </c>
      <c r="W2148" s="35"/>
      <c r="X2148" s="35" t="str">
        <f t="shared" ca="1" si="593"/>
        <v/>
      </c>
      <c r="Y2148" s="2" t="str">
        <f t="shared" si="594"/>
        <v>Đã thanh toán</v>
      </c>
      <c r="Z2148" s="51">
        <f t="shared" si="569"/>
        <v>46017</v>
      </c>
      <c r="AA2148" s="51">
        <f t="shared" si="570"/>
        <v>46043</v>
      </c>
      <c r="AD2148" s="2" t="str">
        <f>VLOOKUP($A2148,MA_KH!$A:$Q,MA_KH!O$1,0)</f>
        <v>VNPOST</v>
      </c>
      <c r="AE2148" s="2" t="str">
        <f>VLOOKUP($A2148,MA_KH!$A:$Q,MA_KH!P$1,0)</f>
        <v>TỔNG CÔNG TY BƯU ĐIỆN VIỆT NAM</v>
      </c>
    </row>
    <row r="2149" spans="1:31" ht="25.5" hidden="1" customHeight="1" x14ac:dyDescent="0.2">
      <c r="A2149" s="39" t="s">
        <v>22545</v>
      </c>
      <c r="B2149" s="39" t="s">
        <v>4495</v>
      </c>
      <c r="C2149" s="40">
        <v>46021</v>
      </c>
      <c r="D2149" s="39" t="s">
        <v>20368</v>
      </c>
      <c r="E2149" s="40">
        <v>46021</v>
      </c>
      <c r="F2149" s="39">
        <v>89089</v>
      </c>
      <c r="G2149" s="39" t="s">
        <v>20369</v>
      </c>
      <c r="H2149" s="41">
        <v>306940</v>
      </c>
      <c r="I2149" s="42">
        <v>0</v>
      </c>
      <c r="J2149" s="41">
        <v>24555</v>
      </c>
      <c r="K2149" s="41">
        <v>331495</v>
      </c>
      <c r="L2149" s="7" t="s">
        <v>51</v>
      </c>
      <c r="M2149" s="6">
        <v>46043</v>
      </c>
      <c r="O2149" s="35">
        <f>IF(Table1[[#This Row],[Phân loại]]="Tồn đầu kỳ",Table1[[#This Row],[Tổng giá trị]],0)</f>
        <v>331495</v>
      </c>
      <c r="P2149" s="7">
        <f>IF(Table1[[#This Row],[Số còn phải thu ĐK]]&lt;&gt;0,0,IF(Table1[[#This Row],[Phân loại]]="Bán hàng",Table1[[#This Row],[Tổng giá trị]],-Table1[[#This Row],[Tổng giá trị]]))</f>
        <v>0</v>
      </c>
      <c r="Q2149" s="35">
        <f t="shared" si="592"/>
        <v>331495</v>
      </c>
      <c r="R2149" s="7">
        <f>Table1[[#This Row],[Số còn phải thu ĐK]]+Table1[[#This Row],[Giá Trị HD sau CK]]-Table1[[#This Row],[Số tiền đã thu]]</f>
        <v>0</v>
      </c>
      <c r="S2149" s="6">
        <f>IF(Table1[[#This Row],[Ngày hóa đơn]]&lt;&gt;"",Table1[[#This Row],[Ngày hóa đơn]],IF(Table1[[#This Row],[Ngày hạch toán]]&lt;&gt;"",Table1[[#This Row],[Ngày hạch toán]],""))</f>
        <v>46021</v>
      </c>
      <c r="T2149" s="7"/>
      <c r="U2149" s="6">
        <f>IF(Table1[[#This Row],[Ngày tính CN]]="","",S2149+T2149)</f>
        <v>46021</v>
      </c>
      <c r="V2149" s="35">
        <f ca="1">IF(Table1[[#This Row],[Hạn thanh toán]]="","",IF((U2149-NOW())&lt;0,0,(U2149-NOW())))</f>
        <v>0</v>
      </c>
      <c r="W2149" s="35"/>
      <c r="X2149" s="35" t="str">
        <f t="shared" ca="1" si="593"/>
        <v/>
      </c>
      <c r="Y2149" s="2" t="str">
        <f t="shared" si="594"/>
        <v>Đã thanh toán</v>
      </c>
      <c r="Z2149" s="51">
        <f t="shared" si="569"/>
        <v>46021</v>
      </c>
      <c r="AA2149" s="51">
        <f t="shared" si="570"/>
        <v>46043</v>
      </c>
      <c r="AD2149" s="2" t="str">
        <f>VLOOKUP($A2149,MA_KH!$A:$Q,MA_KH!O$1,0)</f>
        <v>VNPOST</v>
      </c>
      <c r="AE2149" s="2" t="str">
        <f>VLOOKUP($A2149,MA_KH!$A:$Q,MA_KH!P$1,0)</f>
        <v>TỔNG CÔNG TY BƯU ĐIỆN VIỆT NAM</v>
      </c>
    </row>
    <row r="2150" spans="1:31" ht="25.5" hidden="1" customHeight="1" x14ac:dyDescent="0.2">
      <c r="A2150" s="30" t="s">
        <v>22506</v>
      </c>
      <c r="B2150" s="30" t="s">
        <v>3960</v>
      </c>
      <c r="C2150" s="37">
        <v>46021</v>
      </c>
      <c r="D2150" s="30" t="s">
        <v>20370</v>
      </c>
      <c r="E2150" s="37">
        <v>46021</v>
      </c>
      <c r="F2150" s="30">
        <v>89090</v>
      </c>
      <c r="G2150" s="30" t="s">
        <v>4213</v>
      </c>
      <c r="H2150" s="38">
        <v>2569705</v>
      </c>
      <c r="I2150" s="34">
        <v>231274</v>
      </c>
      <c r="J2150" s="38">
        <v>187074</v>
      </c>
      <c r="K2150" s="38">
        <v>2525505</v>
      </c>
      <c r="L2150" s="7" t="s">
        <v>51</v>
      </c>
      <c r="M2150" s="6">
        <v>46042</v>
      </c>
      <c r="O2150" s="35">
        <f>IF(Table1[[#This Row],[Phân loại]]="Tồn đầu kỳ",Table1[[#This Row],[Tổng giá trị]],0)</f>
        <v>2525505</v>
      </c>
      <c r="P2150" s="7">
        <f>IF(Table1[[#This Row],[Số còn phải thu ĐK]]&lt;&gt;0,0,IF(Table1[[#This Row],[Phân loại]]="Bán hàng",Table1[[#This Row],[Tổng giá trị]],-Table1[[#This Row],[Tổng giá trị]]))</f>
        <v>0</v>
      </c>
      <c r="Q2150" s="35">
        <f t="shared" ref="Q2150:Q2151" si="595">IF(M2150&lt;&gt;"",IF(O2150&lt;&gt;0,O2150,P2150),0)</f>
        <v>2525505</v>
      </c>
      <c r="R2150" s="7">
        <f>Table1[[#This Row],[Số còn phải thu ĐK]]+Table1[[#This Row],[Giá Trị HD sau CK]]-Table1[[#This Row],[Số tiền đã thu]]</f>
        <v>0</v>
      </c>
      <c r="S2150" s="6">
        <f>IF(Table1[[#This Row],[Ngày hóa đơn]]&lt;&gt;"",Table1[[#This Row],[Ngày hóa đơn]],IF(Table1[[#This Row],[Ngày hạch toán]]&lt;&gt;"",Table1[[#This Row],[Ngày hạch toán]],""))</f>
        <v>46021</v>
      </c>
      <c r="T2150" s="7"/>
      <c r="U2150" s="6">
        <f>IF(Table1[[#This Row],[Ngày tính CN]]="","",S2150+T2150)</f>
        <v>46021</v>
      </c>
      <c r="V2150" s="35">
        <f ca="1">IF(Table1[[#This Row],[Hạn thanh toán]]="","",IF((U2150-NOW())&lt;0,0,(U2150-NOW())))</f>
        <v>0</v>
      </c>
      <c r="W2150" s="35"/>
      <c r="X2150" s="35" t="str">
        <f t="shared" ref="X2150:X2151" ca="1" si="596">IF(OR(U2150="",R2150=0),"",IF((U2150-NOW())&lt;0,-(U2150-NOW()),0))</f>
        <v/>
      </c>
      <c r="Y2150" s="2" t="str">
        <f t="shared" ref="Y2150:Y2151" si="597">IF(R2150=0,"Đã thanh toán",IF(X2150="","",IF(X2150&lt;=0,"Chưa đến hạn thanh toán",IF(X2150&lt;=30,"Nợ quá hạn 30 ngày",IF(X2150&lt;=60,"Nợ quá hạn từ 30 ngày đến 60 ngày",IF(X2150&lt;=90,"Nợ quá hạn từ 60 ngày đến 90 ngày",IF(X2150&lt;=120,"Nợ quá hạn từ 90 ngày đến 120 ngày","Nợ quá hạn hơn 120 ngày có khả năng mất thanh toán")))))))</f>
        <v>Đã thanh toán</v>
      </c>
      <c r="Z2150" s="51">
        <f t="shared" si="569"/>
        <v>46021</v>
      </c>
      <c r="AA2150" s="51">
        <f t="shared" si="570"/>
        <v>46042</v>
      </c>
      <c r="AD2150" s="2" t="str">
        <f>VLOOKUP($A2150,MA_KH!$A:$Q,MA_KH!O$1,0)</f>
        <v>TMART</v>
      </c>
      <c r="AE2150" s="2" t="str">
        <f>VLOOKUP($A2150,MA_KH!$A:$Q,MA_KH!P$1,0)</f>
        <v>CÔNG TY CỔ PHẦN T - MARTSTORES</v>
      </c>
    </row>
    <row r="2151" spans="1:31" ht="25.5" hidden="1" customHeight="1" x14ac:dyDescent="0.2">
      <c r="A2151" s="39" t="s">
        <v>22506</v>
      </c>
      <c r="B2151" s="39" t="s">
        <v>3960</v>
      </c>
      <c r="C2151" s="40">
        <v>46021</v>
      </c>
      <c r="D2151" s="39" t="s">
        <v>20371</v>
      </c>
      <c r="E2151" s="40">
        <v>46021</v>
      </c>
      <c r="F2151" s="39">
        <v>89091</v>
      </c>
      <c r="G2151" s="39" t="s">
        <v>4225</v>
      </c>
      <c r="H2151" s="41">
        <v>1321760</v>
      </c>
      <c r="I2151" s="42">
        <v>118958</v>
      </c>
      <c r="J2151" s="41">
        <v>96224</v>
      </c>
      <c r="K2151" s="41">
        <v>1299026</v>
      </c>
      <c r="L2151" s="7" t="s">
        <v>51</v>
      </c>
      <c r="M2151" s="6">
        <v>46042</v>
      </c>
      <c r="O2151" s="35">
        <f>IF(Table1[[#This Row],[Phân loại]]="Tồn đầu kỳ",Table1[[#This Row],[Tổng giá trị]],0)</f>
        <v>1299026</v>
      </c>
      <c r="P2151" s="7">
        <f>IF(Table1[[#This Row],[Số còn phải thu ĐK]]&lt;&gt;0,0,IF(Table1[[#This Row],[Phân loại]]="Bán hàng",Table1[[#This Row],[Tổng giá trị]],-Table1[[#This Row],[Tổng giá trị]]))</f>
        <v>0</v>
      </c>
      <c r="Q2151" s="35">
        <f t="shared" si="595"/>
        <v>1299026</v>
      </c>
      <c r="R2151" s="7">
        <f>Table1[[#This Row],[Số còn phải thu ĐK]]+Table1[[#This Row],[Giá Trị HD sau CK]]-Table1[[#This Row],[Số tiền đã thu]]</f>
        <v>0</v>
      </c>
      <c r="S2151" s="6">
        <f>IF(Table1[[#This Row],[Ngày hóa đơn]]&lt;&gt;"",Table1[[#This Row],[Ngày hóa đơn]],IF(Table1[[#This Row],[Ngày hạch toán]]&lt;&gt;"",Table1[[#This Row],[Ngày hạch toán]],""))</f>
        <v>46021</v>
      </c>
      <c r="T2151" s="7"/>
      <c r="U2151" s="6">
        <f>IF(Table1[[#This Row],[Ngày tính CN]]="","",S2151+T2151)</f>
        <v>46021</v>
      </c>
      <c r="V2151" s="35">
        <f ca="1">IF(Table1[[#This Row],[Hạn thanh toán]]="","",IF((U2151-NOW())&lt;0,0,(U2151-NOW())))</f>
        <v>0</v>
      </c>
      <c r="W2151" s="35"/>
      <c r="X2151" s="35" t="str">
        <f t="shared" ca="1" si="596"/>
        <v/>
      </c>
      <c r="Y2151" s="2" t="str">
        <f t="shared" si="597"/>
        <v>Đã thanh toán</v>
      </c>
      <c r="Z2151" s="51">
        <f t="shared" si="569"/>
        <v>46021</v>
      </c>
      <c r="AA2151" s="51">
        <f t="shared" si="570"/>
        <v>46042</v>
      </c>
      <c r="AD2151" s="2" t="str">
        <f>VLOOKUP($A2151,MA_KH!$A:$Q,MA_KH!O$1,0)</f>
        <v>TMART</v>
      </c>
      <c r="AE2151" s="2" t="str">
        <f>VLOOKUP($A2151,MA_KH!$A:$Q,MA_KH!P$1,0)</f>
        <v>CÔNG TY CỔ PHẦN T - MARTSTORES</v>
      </c>
    </row>
    <row r="2152" spans="1:31" ht="25.5" hidden="1" customHeight="1" x14ac:dyDescent="0.2">
      <c r="A2152" s="39" t="s">
        <v>22506</v>
      </c>
      <c r="B2152" s="39" t="s">
        <v>3960</v>
      </c>
      <c r="C2152" s="40">
        <v>46021</v>
      </c>
      <c r="D2152" s="39" t="s">
        <v>20372</v>
      </c>
      <c r="E2152" s="40">
        <v>46021</v>
      </c>
      <c r="F2152" s="39">
        <v>89098</v>
      </c>
      <c r="G2152" s="39" t="s">
        <v>4335</v>
      </c>
      <c r="H2152" s="41">
        <v>1256210</v>
      </c>
      <c r="I2152" s="42">
        <v>113059</v>
      </c>
      <c r="J2152" s="41">
        <v>91452</v>
      </c>
      <c r="K2152" s="41">
        <v>1234603</v>
      </c>
      <c r="L2152" s="7" t="s">
        <v>51</v>
      </c>
      <c r="M2152" s="6">
        <v>46042</v>
      </c>
      <c r="O2152" s="35">
        <f>IF(Table1[[#This Row],[Phân loại]]="Tồn đầu kỳ",Table1[[#This Row],[Tổng giá trị]],0)</f>
        <v>1234603</v>
      </c>
      <c r="P2152" s="7">
        <f>IF(Table1[[#This Row],[Số còn phải thu ĐK]]&lt;&gt;0,0,IF(Table1[[#This Row],[Phân loại]]="Bán hàng",Table1[[#This Row],[Tổng giá trị]],-Table1[[#This Row],[Tổng giá trị]]))</f>
        <v>0</v>
      </c>
      <c r="Q2152" s="35">
        <f>IF(M2152&lt;&gt;"",IF(O2152&lt;&gt;0,O2152,P2152),0)</f>
        <v>1234603</v>
      </c>
      <c r="R2152" s="7">
        <f>Table1[[#This Row],[Số còn phải thu ĐK]]+Table1[[#This Row],[Giá Trị HD sau CK]]-Table1[[#This Row],[Số tiền đã thu]]</f>
        <v>0</v>
      </c>
      <c r="S2152" s="6">
        <f>IF(Table1[[#This Row],[Ngày hóa đơn]]&lt;&gt;"",Table1[[#This Row],[Ngày hóa đơn]],IF(Table1[[#This Row],[Ngày hạch toán]]&lt;&gt;"",Table1[[#This Row],[Ngày hạch toán]],""))</f>
        <v>46021</v>
      </c>
      <c r="T2152" s="7"/>
      <c r="U2152" s="6">
        <f>IF(Table1[[#This Row],[Ngày tính CN]]="","",S2152+T2152)</f>
        <v>46021</v>
      </c>
      <c r="V2152" s="35">
        <f ca="1">IF(Table1[[#This Row],[Hạn thanh toán]]="","",IF((U2152-NOW())&lt;0,0,(U2152-NOW())))</f>
        <v>0</v>
      </c>
      <c r="W2152" s="35"/>
      <c r="X2152" s="35" t="str">
        <f ca="1">IF(OR(U2152="",R2152=0),"",IF((U2152-NOW())&lt;0,-(U2152-NOW()),0))</f>
        <v/>
      </c>
      <c r="Y2152" s="2" t="str">
        <f>IF(R2152=0,"Đã thanh toán",IF(X2152="","",IF(X2152&lt;=0,"Chưa đến hạn thanh toán",IF(X2152&lt;=30,"Nợ quá hạn 30 ngày",IF(X2152&lt;=60,"Nợ quá hạn từ 30 ngày đến 60 ngày",IF(X2152&lt;=90,"Nợ quá hạn từ 60 ngày đến 90 ngày",IF(X2152&lt;=120,"Nợ quá hạn từ 90 ngày đến 120 ngày","Nợ quá hạn hơn 120 ngày có khả năng mất thanh toán")))))))</f>
        <v>Đã thanh toán</v>
      </c>
      <c r="Z2152" s="51">
        <f t="shared" si="569"/>
        <v>46021</v>
      </c>
      <c r="AA2152" s="51">
        <f t="shared" si="570"/>
        <v>46042</v>
      </c>
      <c r="AD2152" s="2" t="str">
        <f>VLOOKUP($A2152,MA_KH!$A:$Q,MA_KH!O$1,0)</f>
        <v>TMART</v>
      </c>
      <c r="AE2152" s="2" t="str">
        <f>VLOOKUP($A2152,MA_KH!$A:$Q,MA_KH!P$1,0)</f>
        <v>CÔNG TY CỔ PHẦN T - MARTSTORES</v>
      </c>
    </row>
    <row r="2153" spans="1:31" ht="25.5" hidden="1" customHeight="1" x14ac:dyDescent="0.2">
      <c r="A2153" s="30" t="s">
        <v>20827</v>
      </c>
      <c r="B2153" s="30" t="s">
        <v>63</v>
      </c>
      <c r="C2153" s="37">
        <v>45906</v>
      </c>
      <c r="D2153" s="30" t="s">
        <v>1297</v>
      </c>
      <c r="E2153" s="37">
        <v>45906</v>
      </c>
      <c r="F2153" s="30" t="s">
        <v>1298</v>
      </c>
      <c r="G2153" s="30" t="s">
        <v>1299</v>
      </c>
      <c r="H2153" s="38">
        <v>-187911</v>
      </c>
      <c r="I2153" s="64">
        <v>0</v>
      </c>
      <c r="J2153" s="38">
        <v>-15033</v>
      </c>
      <c r="K2153" s="38">
        <v>-202944</v>
      </c>
      <c r="L2153" s="7" t="s">
        <v>51</v>
      </c>
      <c r="O2153" s="35">
        <f>IF(Table1[[#This Row],[Phân loại]]="Tồn đầu kỳ",Table1[[#This Row],[Tổng giá trị]],0)</f>
        <v>-202944</v>
      </c>
      <c r="P2153" s="7">
        <f>IF(Table1[[#This Row],[Số còn phải thu ĐK]]&lt;&gt;0,0,IF(Table1[[#This Row],[Phân loại]]="Bán hàng",Table1[[#This Row],[Tổng giá trị]],-Table1[[#This Row],[Tổng giá trị]]))</f>
        <v>0</v>
      </c>
      <c r="Q2153" s="35">
        <f t="shared" ref="Q2153:Q2216" si="598">IF(M2153&lt;&gt;"",IF(O2153&lt;&gt;0,O2153,P2153),0)</f>
        <v>0</v>
      </c>
      <c r="R2153" s="7">
        <f>Table1[[#This Row],[Số còn phải thu ĐK]]+Table1[[#This Row],[Giá Trị HD sau CK]]-Table1[[#This Row],[Số tiền đã thu]]</f>
        <v>-202944</v>
      </c>
      <c r="S2153" s="6">
        <f>IF(Table1[[#This Row],[Ngày hóa đơn]]&lt;&gt;"",Table1[[#This Row],[Ngày hóa đơn]],IF(Table1[[#This Row],[Ngày hạch toán]]&lt;&gt;"",Table1[[#This Row],[Ngày hạch toán]],""))</f>
        <v>45906</v>
      </c>
      <c r="T2153" s="7"/>
      <c r="U2153" s="6">
        <f>IF(Table1[[#This Row],[Ngày tính CN]]="","",S2153+T2153)</f>
        <v>45906</v>
      </c>
      <c r="V2153" s="35">
        <f ca="1">IF(Table1[[#This Row],[Hạn thanh toán]]="","",IF((U2153-NOW())&lt;0,0,(U2153-NOW())))</f>
        <v>0</v>
      </c>
      <c r="W2153" s="35"/>
      <c r="X2153" s="35">
        <f t="shared" ref="X2153:X2216" ca="1" si="599">IF(OR(U2153="",R2153=0),"",IF((U2153-NOW())&lt;0,-(U2153-NOW()),0))</f>
        <v>264.49032013888791</v>
      </c>
      <c r="Y2153" s="2" t="str">
        <f t="shared" ref="Y2153:Y2216" ca="1" si="600">IF(R2153=0,"Đã thanh toán",IF(X2153="","",IF(X2153&lt;=0,"Chưa đến hạn thanh toán",IF(X2153&lt;=30,"Nợ quá hạn 30 ngày",IF(X2153&lt;=60,"Nợ quá hạn từ 30 ngày đến 60 ngày",IF(X2153&lt;=90,"Nợ quá hạn từ 60 ngày đến 90 ngày",IF(X2153&lt;=120,"Nợ quá hạn từ 90 ngày đến 120 ngày","Nợ quá hạn hơn 120 ngày có khả năng mất thanh toán")))))))</f>
        <v>Nợ quá hạn hơn 120 ngày có khả năng mất thanh toán</v>
      </c>
      <c r="Z2153" s="51">
        <f t="shared" si="569"/>
        <v>45906</v>
      </c>
      <c r="AA2153" s="51" t="str">
        <f t="shared" si="570"/>
        <v/>
      </c>
      <c r="AD2153" s="2" t="str">
        <f>VLOOKUP($A2153,MA_KH!$A:$Q,MA_KH!O$1,0)</f>
        <v>CIRCLEK MIỀN NAM</v>
      </c>
      <c r="AE2153" s="2" t="str">
        <f>VLOOKUP($A2153,MA_KH!$A:$Q,MA_KH!P$1,0)</f>
        <v>CÔNG TY TNHH VÒNG TRÒN ĐỎ</v>
      </c>
    </row>
    <row r="2154" spans="1:31" ht="25.5" hidden="1" customHeight="1" x14ac:dyDescent="0.2">
      <c r="A2154" s="30" t="s">
        <v>20827</v>
      </c>
      <c r="B2154" s="30" t="s">
        <v>63</v>
      </c>
      <c r="C2154" s="37">
        <v>45916</v>
      </c>
      <c r="D2154" s="30" t="s">
        <v>1300</v>
      </c>
      <c r="E2154" s="37">
        <v>45916</v>
      </c>
      <c r="F2154" s="30" t="s">
        <v>1301</v>
      </c>
      <c r="G2154" s="30" t="s">
        <v>1302</v>
      </c>
      <c r="H2154" s="38">
        <v>-125274</v>
      </c>
      <c r="I2154" s="64">
        <v>0</v>
      </c>
      <c r="J2154" s="38">
        <v>-10022</v>
      </c>
      <c r="K2154" s="38">
        <v>-135296</v>
      </c>
      <c r="L2154" s="7" t="s">
        <v>51</v>
      </c>
      <c r="O2154" s="35">
        <f>IF(Table1[[#This Row],[Phân loại]]="Tồn đầu kỳ",Table1[[#This Row],[Tổng giá trị]],0)</f>
        <v>-135296</v>
      </c>
      <c r="P2154" s="7">
        <f>IF(Table1[[#This Row],[Số còn phải thu ĐK]]&lt;&gt;0,0,IF(Table1[[#This Row],[Phân loại]]="Bán hàng",Table1[[#This Row],[Tổng giá trị]],-Table1[[#This Row],[Tổng giá trị]]))</f>
        <v>0</v>
      </c>
      <c r="Q2154" s="35">
        <f t="shared" si="598"/>
        <v>0</v>
      </c>
      <c r="R2154" s="7">
        <f>Table1[[#This Row],[Số còn phải thu ĐK]]+Table1[[#This Row],[Giá Trị HD sau CK]]-Table1[[#This Row],[Số tiền đã thu]]</f>
        <v>-135296</v>
      </c>
      <c r="S2154" s="6">
        <f>IF(Table1[[#This Row],[Ngày hóa đơn]]&lt;&gt;"",Table1[[#This Row],[Ngày hóa đơn]],IF(Table1[[#This Row],[Ngày hạch toán]]&lt;&gt;"",Table1[[#This Row],[Ngày hạch toán]],""))</f>
        <v>45916</v>
      </c>
      <c r="T2154" s="7"/>
      <c r="U2154" s="6">
        <f>IF(Table1[[#This Row],[Ngày tính CN]]="","",S2154+T2154)</f>
        <v>45916</v>
      </c>
      <c r="V2154" s="35">
        <f ca="1">IF(Table1[[#This Row],[Hạn thanh toán]]="","",IF((U2154-NOW())&lt;0,0,(U2154-NOW())))</f>
        <v>0</v>
      </c>
      <c r="W2154" s="35"/>
      <c r="X2154" s="35">
        <f t="shared" ca="1" si="599"/>
        <v>254.49032013888791</v>
      </c>
      <c r="Y2154" s="2" t="str">
        <f t="shared" ca="1" si="600"/>
        <v>Nợ quá hạn hơn 120 ngày có khả năng mất thanh toán</v>
      </c>
      <c r="Z2154" s="51">
        <f t="shared" si="569"/>
        <v>45916</v>
      </c>
      <c r="AA2154" s="51" t="str">
        <f t="shared" si="570"/>
        <v/>
      </c>
      <c r="AD2154" s="2" t="str">
        <f>VLOOKUP($A2154,MA_KH!$A:$Q,MA_KH!O$1,0)</f>
        <v>CIRCLEK MIỀN NAM</v>
      </c>
      <c r="AE2154" s="2" t="str">
        <f>VLOOKUP($A2154,MA_KH!$A:$Q,MA_KH!P$1,0)</f>
        <v>CÔNG TY TNHH VÒNG TRÒN ĐỎ</v>
      </c>
    </row>
    <row r="2155" spans="1:31" ht="25.5" hidden="1" customHeight="1" x14ac:dyDescent="0.2">
      <c r="A2155" s="30" t="s">
        <v>20827</v>
      </c>
      <c r="B2155" s="30" t="s">
        <v>63</v>
      </c>
      <c r="C2155" s="37">
        <v>45916</v>
      </c>
      <c r="D2155" s="30" t="s">
        <v>1303</v>
      </c>
      <c r="E2155" s="37">
        <v>45916</v>
      </c>
      <c r="F2155" s="30" t="s">
        <v>1304</v>
      </c>
      <c r="G2155" s="30" t="s">
        <v>1305</v>
      </c>
      <c r="H2155" s="38">
        <v>-23076</v>
      </c>
      <c r="I2155" s="64">
        <v>0</v>
      </c>
      <c r="J2155" s="38">
        <v>-1846</v>
      </c>
      <c r="K2155" s="38">
        <v>-24922</v>
      </c>
      <c r="L2155" s="7" t="s">
        <v>51</v>
      </c>
      <c r="O2155" s="35">
        <f>IF(Table1[[#This Row],[Phân loại]]="Tồn đầu kỳ",Table1[[#This Row],[Tổng giá trị]],0)</f>
        <v>-24922</v>
      </c>
      <c r="P2155" s="7">
        <f>IF(Table1[[#This Row],[Số còn phải thu ĐK]]&lt;&gt;0,0,IF(Table1[[#This Row],[Phân loại]]="Bán hàng",Table1[[#This Row],[Tổng giá trị]],-Table1[[#This Row],[Tổng giá trị]]))</f>
        <v>0</v>
      </c>
      <c r="Q2155" s="35">
        <f t="shared" si="598"/>
        <v>0</v>
      </c>
      <c r="R2155" s="7">
        <f>Table1[[#This Row],[Số còn phải thu ĐK]]+Table1[[#This Row],[Giá Trị HD sau CK]]-Table1[[#This Row],[Số tiền đã thu]]</f>
        <v>-24922</v>
      </c>
      <c r="S2155" s="6">
        <f>IF(Table1[[#This Row],[Ngày hóa đơn]]&lt;&gt;"",Table1[[#This Row],[Ngày hóa đơn]],IF(Table1[[#This Row],[Ngày hạch toán]]&lt;&gt;"",Table1[[#This Row],[Ngày hạch toán]],""))</f>
        <v>45916</v>
      </c>
      <c r="T2155" s="7"/>
      <c r="U2155" s="6">
        <f>IF(Table1[[#This Row],[Ngày tính CN]]="","",S2155+T2155)</f>
        <v>45916</v>
      </c>
      <c r="V2155" s="35">
        <f ca="1">IF(Table1[[#This Row],[Hạn thanh toán]]="","",IF((U2155-NOW())&lt;0,0,(U2155-NOW())))</f>
        <v>0</v>
      </c>
      <c r="W2155" s="35"/>
      <c r="X2155" s="35">
        <f t="shared" ca="1" si="599"/>
        <v>254.49032013888791</v>
      </c>
      <c r="Y2155" s="2" t="str">
        <f t="shared" ca="1" si="600"/>
        <v>Nợ quá hạn hơn 120 ngày có khả năng mất thanh toán</v>
      </c>
      <c r="Z2155" s="51">
        <f t="shared" si="569"/>
        <v>45916</v>
      </c>
      <c r="AA2155" s="51" t="str">
        <f t="shared" si="570"/>
        <v/>
      </c>
      <c r="AD2155" s="2" t="str">
        <f>VLOOKUP($A2155,MA_KH!$A:$Q,MA_KH!O$1,0)</f>
        <v>CIRCLEK MIỀN NAM</v>
      </c>
      <c r="AE2155" s="2" t="str">
        <f>VLOOKUP($A2155,MA_KH!$A:$Q,MA_KH!P$1,0)</f>
        <v>CÔNG TY TNHH VÒNG TRÒN ĐỎ</v>
      </c>
    </row>
    <row r="2156" spans="1:31" ht="25.5" hidden="1" customHeight="1" x14ac:dyDescent="0.2">
      <c r="A2156" s="30" t="s">
        <v>20827</v>
      </c>
      <c r="B2156" s="30" t="s">
        <v>63</v>
      </c>
      <c r="C2156" s="37">
        <v>45946</v>
      </c>
      <c r="D2156" s="30" t="s">
        <v>1306</v>
      </c>
      <c r="E2156" s="37">
        <v>45946</v>
      </c>
      <c r="F2156" s="30" t="s">
        <v>1307</v>
      </c>
      <c r="G2156" s="30" t="s">
        <v>1308</v>
      </c>
      <c r="H2156" s="38">
        <v>-46152</v>
      </c>
      <c r="I2156" s="64">
        <v>0</v>
      </c>
      <c r="J2156" s="38">
        <v>-3692</v>
      </c>
      <c r="K2156" s="38">
        <v>-49844</v>
      </c>
      <c r="L2156" s="7" t="s">
        <v>51</v>
      </c>
      <c r="O2156" s="35">
        <f>IF(Table1[[#This Row],[Phân loại]]="Tồn đầu kỳ",Table1[[#This Row],[Tổng giá trị]],0)</f>
        <v>-49844</v>
      </c>
      <c r="P2156" s="7">
        <f>IF(Table1[[#This Row],[Số còn phải thu ĐK]]&lt;&gt;0,0,IF(Table1[[#This Row],[Phân loại]]="Bán hàng",Table1[[#This Row],[Tổng giá trị]],-Table1[[#This Row],[Tổng giá trị]]))</f>
        <v>0</v>
      </c>
      <c r="Q2156" s="35">
        <f t="shared" si="598"/>
        <v>0</v>
      </c>
      <c r="R2156" s="7">
        <f>Table1[[#This Row],[Số còn phải thu ĐK]]+Table1[[#This Row],[Giá Trị HD sau CK]]-Table1[[#This Row],[Số tiền đã thu]]</f>
        <v>-49844</v>
      </c>
      <c r="S2156" s="6">
        <f>IF(Table1[[#This Row],[Ngày hóa đơn]]&lt;&gt;"",Table1[[#This Row],[Ngày hóa đơn]],IF(Table1[[#This Row],[Ngày hạch toán]]&lt;&gt;"",Table1[[#This Row],[Ngày hạch toán]],""))</f>
        <v>45946</v>
      </c>
      <c r="T2156" s="7"/>
      <c r="U2156" s="6">
        <f>IF(Table1[[#This Row],[Ngày tính CN]]="","",S2156+T2156)</f>
        <v>45946</v>
      </c>
      <c r="V2156" s="35">
        <f ca="1">IF(Table1[[#This Row],[Hạn thanh toán]]="","",IF((U2156-NOW())&lt;0,0,(U2156-NOW())))</f>
        <v>0</v>
      </c>
      <c r="W2156" s="35"/>
      <c r="X2156" s="35">
        <f t="shared" ca="1" si="599"/>
        <v>224.49032013888791</v>
      </c>
      <c r="Y2156" s="2" t="str">
        <f t="shared" ca="1" si="600"/>
        <v>Nợ quá hạn hơn 120 ngày có khả năng mất thanh toán</v>
      </c>
      <c r="Z2156" s="51">
        <f t="shared" si="569"/>
        <v>45946</v>
      </c>
      <c r="AA2156" s="51" t="str">
        <f t="shared" si="570"/>
        <v/>
      </c>
      <c r="AD2156" s="2" t="str">
        <f>VLOOKUP($A2156,MA_KH!$A:$Q,MA_KH!O$1,0)</f>
        <v>CIRCLEK MIỀN NAM</v>
      </c>
      <c r="AE2156" s="2" t="str">
        <f>VLOOKUP($A2156,MA_KH!$A:$Q,MA_KH!P$1,0)</f>
        <v>CÔNG TY TNHH VÒNG TRÒN ĐỎ</v>
      </c>
    </row>
    <row r="2157" spans="1:31" ht="25.5" hidden="1" customHeight="1" x14ac:dyDescent="0.2">
      <c r="A2157" s="30" t="s">
        <v>20827</v>
      </c>
      <c r="B2157" s="30" t="s">
        <v>63</v>
      </c>
      <c r="C2157" s="37">
        <v>45946</v>
      </c>
      <c r="D2157" s="30" t="s">
        <v>1309</v>
      </c>
      <c r="E2157" s="37">
        <v>45946</v>
      </c>
      <c r="F2157" s="30" t="s">
        <v>1310</v>
      </c>
      <c r="G2157" s="30" t="s">
        <v>1308</v>
      </c>
      <c r="H2157" s="38">
        <v>-138456</v>
      </c>
      <c r="I2157" s="64">
        <v>0</v>
      </c>
      <c r="J2157" s="38">
        <v>-11076</v>
      </c>
      <c r="K2157" s="38">
        <v>-149532</v>
      </c>
      <c r="L2157" s="7" t="s">
        <v>51</v>
      </c>
      <c r="O2157" s="35">
        <f>IF(Table1[[#This Row],[Phân loại]]="Tồn đầu kỳ",Table1[[#This Row],[Tổng giá trị]],0)</f>
        <v>-149532</v>
      </c>
      <c r="P2157" s="7">
        <f>IF(Table1[[#This Row],[Số còn phải thu ĐK]]&lt;&gt;0,0,IF(Table1[[#This Row],[Phân loại]]="Bán hàng",Table1[[#This Row],[Tổng giá trị]],-Table1[[#This Row],[Tổng giá trị]]))</f>
        <v>0</v>
      </c>
      <c r="Q2157" s="35">
        <f t="shared" si="598"/>
        <v>0</v>
      </c>
      <c r="R2157" s="7">
        <f>Table1[[#This Row],[Số còn phải thu ĐK]]+Table1[[#This Row],[Giá Trị HD sau CK]]-Table1[[#This Row],[Số tiền đã thu]]</f>
        <v>-149532</v>
      </c>
      <c r="S2157" s="6">
        <f>IF(Table1[[#This Row],[Ngày hóa đơn]]&lt;&gt;"",Table1[[#This Row],[Ngày hóa đơn]],IF(Table1[[#This Row],[Ngày hạch toán]]&lt;&gt;"",Table1[[#This Row],[Ngày hạch toán]],""))</f>
        <v>45946</v>
      </c>
      <c r="T2157" s="7"/>
      <c r="U2157" s="6">
        <f>IF(Table1[[#This Row],[Ngày tính CN]]="","",S2157+T2157)</f>
        <v>45946</v>
      </c>
      <c r="V2157" s="35">
        <f ca="1">IF(Table1[[#This Row],[Hạn thanh toán]]="","",IF((U2157-NOW())&lt;0,0,(U2157-NOW())))</f>
        <v>0</v>
      </c>
      <c r="W2157" s="35"/>
      <c r="X2157" s="35">
        <f t="shared" ca="1" si="599"/>
        <v>224.49032013888791</v>
      </c>
      <c r="Y2157" s="2" t="str">
        <f t="shared" ca="1" si="600"/>
        <v>Nợ quá hạn hơn 120 ngày có khả năng mất thanh toán</v>
      </c>
      <c r="Z2157" s="51">
        <f t="shared" si="569"/>
        <v>45946</v>
      </c>
      <c r="AA2157" s="51" t="str">
        <f t="shared" si="570"/>
        <v/>
      </c>
      <c r="AD2157" s="2" t="str">
        <f>VLOOKUP($A2157,MA_KH!$A:$Q,MA_KH!O$1,0)</f>
        <v>CIRCLEK MIỀN NAM</v>
      </c>
      <c r="AE2157" s="2" t="str">
        <f>VLOOKUP($A2157,MA_KH!$A:$Q,MA_KH!P$1,0)</f>
        <v>CÔNG TY TNHH VÒNG TRÒN ĐỎ</v>
      </c>
    </row>
    <row r="2158" spans="1:31" ht="25.5" hidden="1" customHeight="1" x14ac:dyDescent="0.2">
      <c r="A2158" s="30" t="s">
        <v>20827</v>
      </c>
      <c r="B2158" s="30" t="s">
        <v>63</v>
      </c>
      <c r="C2158" s="37">
        <v>45950</v>
      </c>
      <c r="D2158" s="30" t="s">
        <v>1311</v>
      </c>
      <c r="E2158" s="37">
        <v>45950</v>
      </c>
      <c r="F2158" s="30" t="s">
        <v>1312</v>
      </c>
      <c r="G2158" s="30" t="s">
        <v>1308</v>
      </c>
      <c r="H2158" s="38">
        <v>-187911</v>
      </c>
      <c r="I2158" s="64">
        <v>0</v>
      </c>
      <c r="J2158" s="38">
        <v>-15033</v>
      </c>
      <c r="K2158" s="38">
        <v>-202944</v>
      </c>
      <c r="L2158" s="7" t="s">
        <v>51</v>
      </c>
      <c r="O2158" s="35">
        <f>IF(Table1[[#This Row],[Phân loại]]="Tồn đầu kỳ",Table1[[#This Row],[Tổng giá trị]],0)</f>
        <v>-202944</v>
      </c>
      <c r="P2158" s="7">
        <f>IF(Table1[[#This Row],[Số còn phải thu ĐK]]&lt;&gt;0,0,IF(Table1[[#This Row],[Phân loại]]="Bán hàng",Table1[[#This Row],[Tổng giá trị]],-Table1[[#This Row],[Tổng giá trị]]))</f>
        <v>0</v>
      </c>
      <c r="Q2158" s="35">
        <f t="shared" si="598"/>
        <v>0</v>
      </c>
      <c r="R2158" s="7">
        <f>Table1[[#This Row],[Số còn phải thu ĐK]]+Table1[[#This Row],[Giá Trị HD sau CK]]-Table1[[#This Row],[Số tiền đã thu]]</f>
        <v>-202944</v>
      </c>
      <c r="S2158" s="6">
        <f>IF(Table1[[#This Row],[Ngày hóa đơn]]&lt;&gt;"",Table1[[#This Row],[Ngày hóa đơn]],IF(Table1[[#This Row],[Ngày hạch toán]]&lt;&gt;"",Table1[[#This Row],[Ngày hạch toán]],""))</f>
        <v>45950</v>
      </c>
      <c r="T2158" s="7"/>
      <c r="U2158" s="6">
        <f>IF(Table1[[#This Row],[Ngày tính CN]]="","",S2158+T2158)</f>
        <v>45950</v>
      </c>
      <c r="V2158" s="35">
        <f ca="1">IF(Table1[[#This Row],[Hạn thanh toán]]="","",IF((U2158-NOW())&lt;0,0,(U2158-NOW())))</f>
        <v>0</v>
      </c>
      <c r="W2158" s="35"/>
      <c r="X2158" s="35">
        <f t="shared" ca="1" si="599"/>
        <v>220.49032013888791</v>
      </c>
      <c r="Y2158" s="2" t="str">
        <f t="shared" ca="1" si="600"/>
        <v>Nợ quá hạn hơn 120 ngày có khả năng mất thanh toán</v>
      </c>
      <c r="Z2158" s="51">
        <f t="shared" si="569"/>
        <v>45950</v>
      </c>
      <c r="AA2158" s="51" t="str">
        <f t="shared" si="570"/>
        <v/>
      </c>
      <c r="AD2158" s="2" t="str">
        <f>VLOOKUP($A2158,MA_KH!$A:$Q,MA_KH!O$1,0)</f>
        <v>CIRCLEK MIỀN NAM</v>
      </c>
      <c r="AE2158" s="2" t="str">
        <f>VLOOKUP($A2158,MA_KH!$A:$Q,MA_KH!P$1,0)</f>
        <v>CÔNG TY TNHH VÒNG TRÒN ĐỎ</v>
      </c>
    </row>
    <row r="2159" spans="1:31" ht="25.5" hidden="1" customHeight="1" x14ac:dyDescent="0.2">
      <c r="A2159" s="30" t="s">
        <v>20827</v>
      </c>
      <c r="B2159" s="30" t="s">
        <v>63</v>
      </c>
      <c r="C2159" s="37">
        <v>45959</v>
      </c>
      <c r="D2159" s="30" t="s">
        <v>1313</v>
      </c>
      <c r="E2159" s="37">
        <v>45959</v>
      </c>
      <c r="F2159" s="30" t="s">
        <v>1314</v>
      </c>
      <c r="G2159" s="30" t="s">
        <v>1315</v>
      </c>
      <c r="H2159" s="38">
        <v>-187911</v>
      </c>
      <c r="I2159" s="64">
        <v>0</v>
      </c>
      <c r="J2159" s="38">
        <v>-15033</v>
      </c>
      <c r="K2159" s="38">
        <v>-202944</v>
      </c>
      <c r="L2159" s="7" t="s">
        <v>51</v>
      </c>
      <c r="O2159" s="35">
        <f>IF(Table1[[#This Row],[Phân loại]]="Tồn đầu kỳ",Table1[[#This Row],[Tổng giá trị]],0)</f>
        <v>-202944</v>
      </c>
      <c r="P2159" s="7">
        <f>IF(Table1[[#This Row],[Số còn phải thu ĐK]]&lt;&gt;0,0,IF(Table1[[#This Row],[Phân loại]]="Bán hàng",Table1[[#This Row],[Tổng giá trị]],-Table1[[#This Row],[Tổng giá trị]]))</f>
        <v>0</v>
      </c>
      <c r="Q2159" s="35">
        <f t="shared" si="598"/>
        <v>0</v>
      </c>
      <c r="R2159" s="7">
        <f>Table1[[#This Row],[Số còn phải thu ĐK]]+Table1[[#This Row],[Giá Trị HD sau CK]]-Table1[[#This Row],[Số tiền đã thu]]</f>
        <v>-202944</v>
      </c>
      <c r="S2159" s="6">
        <f>IF(Table1[[#This Row],[Ngày hóa đơn]]&lt;&gt;"",Table1[[#This Row],[Ngày hóa đơn]],IF(Table1[[#This Row],[Ngày hạch toán]]&lt;&gt;"",Table1[[#This Row],[Ngày hạch toán]],""))</f>
        <v>45959</v>
      </c>
      <c r="T2159" s="7"/>
      <c r="U2159" s="6">
        <f>IF(Table1[[#This Row],[Ngày tính CN]]="","",S2159+T2159)</f>
        <v>45959</v>
      </c>
      <c r="V2159" s="35">
        <f ca="1">IF(Table1[[#This Row],[Hạn thanh toán]]="","",IF((U2159-NOW())&lt;0,0,(U2159-NOW())))</f>
        <v>0</v>
      </c>
      <c r="W2159" s="35"/>
      <c r="X2159" s="35">
        <f t="shared" ca="1" si="599"/>
        <v>211.49032013888791</v>
      </c>
      <c r="Y2159" s="2" t="str">
        <f t="shared" ca="1" si="600"/>
        <v>Nợ quá hạn hơn 120 ngày có khả năng mất thanh toán</v>
      </c>
      <c r="Z2159" s="51">
        <f t="shared" si="569"/>
        <v>45959</v>
      </c>
      <c r="AA2159" s="51" t="str">
        <f t="shared" si="570"/>
        <v/>
      </c>
      <c r="AD2159" s="2" t="str">
        <f>VLOOKUP($A2159,MA_KH!$A:$Q,MA_KH!O$1,0)</f>
        <v>CIRCLEK MIỀN NAM</v>
      </c>
      <c r="AE2159" s="2" t="str">
        <f>VLOOKUP($A2159,MA_KH!$A:$Q,MA_KH!P$1,0)</f>
        <v>CÔNG TY TNHH VÒNG TRÒN ĐỎ</v>
      </c>
    </row>
    <row r="2160" spans="1:31" ht="25.5" hidden="1" customHeight="1" x14ac:dyDescent="0.2">
      <c r="A2160" s="30" t="s">
        <v>20827</v>
      </c>
      <c r="B2160" s="30" t="s">
        <v>63</v>
      </c>
      <c r="C2160" s="37">
        <v>45959</v>
      </c>
      <c r="D2160" s="30" t="s">
        <v>1316</v>
      </c>
      <c r="E2160" s="37">
        <v>45959</v>
      </c>
      <c r="F2160" s="30" t="s">
        <v>1317</v>
      </c>
      <c r="G2160" s="30" t="s">
        <v>1315</v>
      </c>
      <c r="H2160" s="38">
        <v>-23076</v>
      </c>
      <c r="I2160" s="64">
        <v>0</v>
      </c>
      <c r="J2160" s="38">
        <v>-1846</v>
      </c>
      <c r="K2160" s="38">
        <v>-24922</v>
      </c>
      <c r="L2160" s="7" t="s">
        <v>51</v>
      </c>
      <c r="O2160" s="35">
        <f>IF(Table1[[#This Row],[Phân loại]]="Tồn đầu kỳ",Table1[[#This Row],[Tổng giá trị]],0)</f>
        <v>-24922</v>
      </c>
      <c r="P2160" s="7">
        <f>IF(Table1[[#This Row],[Số còn phải thu ĐK]]&lt;&gt;0,0,IF(Table1[[#This Row],[Phân loại]]="Bán hàng",Table1[[#This Row],[Tổng giá trị]],-Table1[[#This Row],[Tổng giá trị]]))</f>
        <v>0</v>
      </c>
      <c r="Q2160" s="35">
        <f t="shared" si="598"/>
        <v>0</v>
      </c>
      <c r="R2160" s="7">
        <f>Table1[[#This Row],[Số còn phải thu ĐK]]+Table1[[#This Row],[Giá Trị HD sau CK]]-Table1[[#This Row],[Số tiền đã thu]]</f>
        <v>-24922</v>
      </c>
      <c r="S2160" s="6">
        <f>IF(Table1[[#This Row],[Ngày hóa đơn]]&lt;&gt;"",Table1[[#This Row],[Ngày hóa đơn]],IF(Table1[[#This Row],[Ngày hạch toán]]&lt;&gt;"",Table1[[#This Row],[Ngày hạch toán]],""))</f>
        <v>45959</v>
      </c>
      <c r="T2160" s="7"/>
      <c r="U2160" s="6">
        <f>IF(Table1[[#This Row],[Ngày tính CN]]="","",S2160+T2160)</f>
        <v>45959</v>
      </c>
      <c r="V2160" s="35">
        <f ca="1">IF(Table1[[#This Row],[Hạn thanh toán]]="","",IF((U2160-NOW())&lt;0,0,(U2160-NOW())))</f>
        <v>0</v>
      </c>
      <c r="W2160" s="35"/>
      <c r="X2160" s="35">
        <f t="shared" ca="1" si="599"/>
        <v>211.49032013888791</v>
      </c>
      <c r="Y2160" s="2" t="str">
        <f t="shared" ca="1" si="600"/>
        <v>Nợ quá hạn hơn 120 ngày có khả năng mất thanh toán</v>
      </c>
      <c r="Z2160" s="51">
        <f t="shared" si="569"/>
        <v>45959</v>
      </c>
      <c r="AA2160" s="51" t="str">
        <f t="shared" si="570"/>
        <v/>
      </c>
      <c r="AD2160" s="2" t="str">
        <f>VLOOKUP($A2160,MA_KH!$A:$Q,MA_KH!O$1,0)</f>
        <v>CIRCLEK MIỀN NAM</v>
      </c>
      <c r="AE2160" s="2" t="str">
        <f>VLOOKUP($A2160,MA_KH!$A:$Q,MA_KH!P$1,0)</f>
        <v>CÔNG TY TNHH VÒNG TRÒN ĐỎ</v>
      </c>
    </row>
    <row r="2161" spans="1:31" ht="25.5" hidden="1" customHeight="1" x14ac:dyDescent="0.2">
      <c r="A2161" s="30" t="s">
        <v>21249</v>
      </c>
      <c r="B2161" s="30" t="s">
        <v>100</v>
      </c>
      <c r="C2161" s="37">
        <v>45961</v>
      </c>
      <c r="D2161" s="30" t="s">
        <v>1318</v>
      </c>
      <c r="E2161" s="37">
        <v>45961</v>
      </c>
      <c r="F2161" s="30" t="s">
        <v>1319</v>
      </c>
      <c r="G2161" s="30" t="s">
        <v>1320</v>
      </c>
      <c r="H2161" s="38">
        <v>-323064</v>
      </c>
      <c r="I2161" s="64">
        <v>0</v>
      </c>
      <c r="J2161" s="38">
        <v>-25845</v>
      </c>
      <c r="K2161" s="38">
        <v>-348909</v>
      </c>
      <c r="L2161" s="7" t="s">
        <v>51</v>
      </c>
      <c r="O2161" s="35">
        <f>IF(Table1[[#This Row],[Phân loại]]="Tồn đầu kỳ",Table1[[#This Row],[Tổng giá trị]],0)</f>
        <v>-348909</v>
      </c>
      <c r="P2161" s="7">
        <f>IF(Table1[[#This Row],[Số còn phải thu ĐK]]&lt;&gt;0,0,IF(Table1[[#This Row],[Phân loại]]="Bán hàng",Table1[[#This Row],[Tổng giá trị]],-Table1[[#This Row],[Tổng giá trị]]))</f>
        <v>0</v>
      </c>
      <c r="Q2161" s="35">
        <f t="shared" si="598"/>
        <v>0</v>
      </c>
      <c r="R2161" s="7">
        <f>Table1[[#This Row],[Số còn phải thu ĐK]]+Table1[[#This Row],[Giá Trị HD sau CK]]-Table1[[#This Row],[Số tiền đã thu]]</f>
        <v>-348909</v>
      </c>
      <c r="S2161" s="6">
        <f>IF(Table1[[#This Row],[Ngày hóa đơn]]&lt;&gt;"",Table1[[#This Row],[Ngày hóa đơn]],IF(Table1[[#This Row],[Ngày hạch toán]]&lt;&gt;"",Table1[[#This Row],[Ngày hạch toán]],""))</f>
        <v>45961</v>
      </c>
      <c r="T2161" s="7"/>
      <c r="U2161" s="6">
        <f>IF(Table1[[#This Row],[Ngày tính CN]]="","",S2161+T2161)</f>
        <v>45961</v>
      </c>
      <c r="V2161" s="35">
        <f ca="1">IF(Table1[[#This Row],[Hạn thanh toán]]="","",IF((U2161-NOW())&lt;0,0,(U2161-NOW())))</f>
        <v>0</v>
      </c>
      <c r="W2161" s="35"/>
      <c r="X2161" s="35">
        <f t="shared" ca="1" si="599"/>
        <v>209.49032013888791</v>
      </c>
      <c r="Y2161" s="2" t="str">
        <f t="shared" ca="1" si="600"/>
        <v>Nợ quá hạn hơn 120 ngày có khả năng mất thanh toán</v>
      </c>
      <c r="Z2161" s="51">
        <f t="shared" si="569"/>
        <v>45961</v>
      </c>
      <c r="AA2161" s="51" t="str">
        <f t="shared" si="570"/>
        <v/>
      </c>
      <c r="AD2161" s="2" t="str">
        <f>VLOOKUP($A2161,MA_KH!$A:$Q,MA_KH!O$1,0)</f>
        <v>CIRCLEK MIỀN NAM</v>
      </c>
      <c r="AE2161" s="2" t="str">
        <f>VLOOKUP($A2161,MA_KH!$A:$Q,MA_KH!P$1,0)</f>
        <v>CÔNG TY TNHH VÒNG TRÒN ĐỎ</v>
      </c>
    </row>
    <row r="2162" spans="1:31" ht="25.5" hidden="1" customHeight="1" x14ac:dyDescent="0.2">
      <c r="A2162" s="30" t="s">
        <v>20827</v>
      </c>
      <c r="B2162" s="30" t="s">
        <v>63</v>
      </c>
      <c r="C2162" s="37">
        <v>45922</v>
      </c>
      <c r="D2162" s="30" t="s">
        <v>1321</v>
      </c>
      <c r="E2162" s="37">
        <v>45922</v>
      </c>
      <c r="F2162" s="30" t="s">
        <v>1322</v>
      </c>
      <c r="G2162" s="30" t="s">
        <v>1323</v>
      </c>
      <c r="H2162" s="38">
        <v>-1482129</v>
      </c>
      <c r="I2162" s="64">
        <v>0</v>
      </c>
      <c r="J2162" s="38">
        <v>-118572</v>
      </c>
      <c r="K2162" s="38">
        <v>-1600701</v>
      </c>
      <c r="L2162" s="7" t="s">
        <v>51</v>
      </c>
      <c r="O2162" s="35">
        <f>IF(Table1[[#This Row],[Phân loại]]="Tồn đầu kỳ",Table1[[#This Row],[Tổng giá trị]],0)</f>
        <v>-1600701</v>
      </c>
      <c r="P2162" s="7">
        <f>IF(Table1[[#This Row],[Số còn phải thu ĐK]]&lt;&gt;0,0,IF(Table1[[#This Row],[Phân loại]]="Bán hàng",Table1[[#This Row],[Tổng giá trị]],-Table1[[#This Row],[Tổng giá trị]]))</f>
        <v>0</v>
      </c>
      <c r="Q2162" s="35">
        <f t="shared" si="598"/>
        <v>0</v>
      </c>
      <c r="R2162" s="7">
        <f>Table1[[#This Row],[Số còn phải thu ĐK]]+Table1[[#This Row],[Giá Trị HD sau CK]]-Table1[[#This Row],[Số tiền đã thu]]</f>
        <v>-1600701</v>
      </c>
      <c r="S2162" s="6">
        <f>IF(Table1[[#This Row],[Ngày hóa đơn]]&lt;&gt;"",Table1[[#This Row],[Ngày hóa đơn]],IF(Table1[[#This Row],[Ngày hạch toán]]&lt;&gt;"",Table1[[#This Row],[Ngày hạch toán]],""))</f>
        <v>45922</v>
      </c>
      <c r="T2162" s="7"/>
      <c r="U2162" s="6">
        <f>IF(Table1[[#This Row],[Ngày tính CN]]="","",S2162+T2162)</f>
        <v>45922</v>
      </c>
      <c r="V2162" s="35">
        <f ca="1">IF(Table1[[#This Row],[Hạn thanh toán]]="","",IF((U2162-NOW())&lt;0,0,(U2162-NOW())))</f>
        <v>0</v>
      </c>
      <c r="W2162" s="35"/>
      <c r="X2162" s="35">
        <f t="shared" ca="1" si="599"/>
        <v>248.49032013888791</v>
      </c>
      <c r="Y2162" s="2" t="str">
        <f t="shared" ca="1" si="600"/>
        <v>Nợ quá hạn hơn 120 ngày có khả năng mất thanh toán</v>
      </c>
      <c r="Z2162" s="51">
        <f t="shared" si="569"/>
        <v>45922</v>
      </c>
      <c r="AA2162" s="51" t="str">
        <f t="shared" si="570"/>
        <v/>
      </c>
      <c r="AD2162" s="2" t="str">
        <f>VLOOKUP($A2162,MA_KH!$A:$Q,MA_KH!O$1,0)</f>
        <v>CIRCLEK MIỀN NAM</v>
      </c>
      <c r="AE2162" s="2" t="str">
        <f>VLOOKUP($A2162,MA_KH!$A:$Q,MA_KH!P$1,0)</f>
        <v>CÔNG TY TNHH VÒNG TRÒN ĐỎ</v>
      </c>
    </row>
    <row r="2163" spans="1:31" ht="25.5" hidden="1" customHeight="1" x14ac:dyDescent="0.2">
      <c r="A2163" s="30" t="s">
        <v>21192</v>
      </c>
      <c r="B2163" s="30" t="s">
        <v>1331</v>
      </c>
      <c r="C2163" s="37">
        <v>45903</v>
      </c>
      <c r="D2163" s="30" t="s">
        <v>3668</v>
      </c>
      <c r="E2163" s="37">
        <v>45903</v>
      </c>
      <c r="F2163" s="30" t="s">
        <v>3669</v>
      </c>
      <c r="G2163" s="30" t="s">
        <v>3670</v>
      </c>
      <c r="H2163" s="38">
        <v>-125274</v>
      </c>
      <c r="I2163" s="64">
        <v>0</v>
      </c>
      <c r="J2163" s="38">
        <v>-10022</v>
      </c>
      <c r="K2163" s="38">
        <v>-135296</v>
      </c>
      <c r="L2163" s="7" t="s">
        <v>51</v>
      </c>
      <c r="O2163" s="35">
        <f>IF(Table1[[#This Row],[Phân loại]]="Tồn đầu kỳ",Table1[[#This Row],[Tổng giá trị]],0)</f>
        <v>-135296</v>
      </c>
      <c r="P2163" s="7">
        <f>IF(Table1[[#This Row],[Số còn phải thu ĐK]]&lt;&gt;0,0,IF(Table1[[#This Row],[Phân loại]]="Bán hàng",Table1[[#This Row],[Tổng giá trị]],-Table1[[#This Row],[Tổng giá trị]]))</f>
        <v>0</v>
      </c>
      <c r="Q2163" s="35">
        <f t="shared" si="598"/>
        <v>0</v>
      </c>
      <c r="R2163" s="7">
        <f>Table1[[#This Row],[Số còn phải thu ĐK]]+Table1[[#This Row],[Giá Trị HD sau CK]]-Table1[[#This Row],[Số tiền đã thu]]</f>
        <v>-135296</v>
      </c>
      <c r="S2163" s="6">
        <f>IF(Table1[[#This Row],[Ngày hóa đơn]]&lt;&gt;"",Table1[[#This Row],[Ngày hóa đơn]],IF(Table1[[#This Row],[Ngày hạch toán]]&lt;&gt;"",Table1[[#This Row],[Ngày hạch toán]],""))</f>
        <v>45903</v>
      </c>
      <c r="T2163" s="7"/>
      <c r="U2163" s="6">
        <f>IF(Table1[[#This Row],[Ngày tính CN]]="","",S2163+T2163)</f>
        <v>45903</v>
      </c>
      <c r="V2163" s="35">
        <f ca="1">IF(Table1[[#This Row],[Hạn thanh toán]]="","",IF((U2163-NOW())&lt;0,0,(U2163-NOW())))</f>
        <v>0</v>
      </c>
      <c r="W2163" s="35"/>
      <c r="X2163" s="35">
        <f t="shared" ca="1" si="599"/>
        <v>267.49032013888791</v>
      </c>
      <c r="Y2163" s="2" t="str">
        <f t="shared" ca="1" si="600"/>
        <v>Nợ quá hạn hơn 120 ngày có khả năng mất thanh toán</v>
      </c>
      <c r="Z2163" s="51">
        <f t="shared" si="569"/>
        <v>45903</v>
      </c>
      <c r="AA2163" s="51" t="str">
        <f t="shared" si="570"/>
        <v/>
      </c>
      <c r="AD2163" s="2" t="str">
        <f>VLOOKUP($A2163,MA_KH!$A:$Q,MA_KH!O$1,0)</f>
        <v>CIRCLEK MIỀN BẮC</v>
      </c>
      <c r="AE2163" s="2" t="str">
        <f>VLOOKUP($A2163,MA_KH!$A:$Q,MA_KH!P$1,0)</f>
        <v>CHI NHÁNH CÔNG TY TNHH VÒNG TRÒN ĐỎ TẠI HÀ NỘI</v>
      </c>
    </row>
    <row r="2164" spans="1:31" ht="25.5" hidden="1" customHeight="1" x14ac:dyDescent="0.2">
      <c r="A2164" s="30" t="s">
        <v>21192</v>
      </c>
      <c r="B2164" s="30" t="s">
        <v>1331</v>
      </c>
      <c r="C2164" s="37">
        <v>45904</v>
      </c>
      <c r="D2164" s="30" t="s">
        <v>3671</v>
      </c>
      <c r="E2164" s="37">
        <v>45904</v>
      </c>
      <c r="F2164" s="30" t="s">
        <v>3672</v>
      </c>
      <c r="G2164" s="30" t="s">
        <v>3673</v>
      </c>
      <c r="H2164" s="38">
        <v>-85713</v>
      </c>
      <c r="I2164" s="64">
        <v>0</v>
      </c>
      <c r="J2164" s="38">
        <v>-6857</v>
      </c>
      <c r="K2164" s="38">
        <v>-92570</v>
      </c>
      <c r="L2164" s="7" t="s">
        <v>51</v>
      </c>
      <c r="O2164" s="35">
        <f>IF(Table1[[#This Row],[Phân loại]]="Tồn đầu kỳ",Table1[[#This Row],[Tổng giá trị]],0)</f>
        <v>-92570</v>
      </c>
      <c r="P2164" s="7">
        <f>IF(Table1[[#This Row],[Số còn phải thu ĐK]]&lt;&gt;0,0,IF(Table1[[#This Row],[Phân loại]]="Bán hàng",Table1[[#This Row],[Tổng giá trị]],-Table1[[#This Row],[Tổng giá trị]]))</f>
        <v>0</v>
      </c>
      <c r="Q2164" s="35">
        <f t="shared" si="598"/>
        <v>0</v>
      </c>
      <c r="R2164" s="7">
        <f>Table1[[#This Row],[Số còn phải thu ĐK]]+Table1[[#This Row],[Giá Trị HD sau CK]]-Table1[[#This Row],[Số tiền đã thu]]</f>
        <v>-92570</v>
      </c>
      <c r="S2164" s="6">
        <f>IF(Table1[[#This Row],[Ngày hóa đơn]]&lt;&gt;"",Table1[[#This Row],[Ngày hóa đơn]],IF(Table1[[#This Row],[Ngày hạch toán]]&lt;&gt;"",Table1[[#This Row],[Ngày hạch toán]],""))</f>
        <v>45904</v>
      </c>
      <c r="T2164" s="7"/>
      <c r="U2164" s="6">
        <f>IF(Table1[[#This Row],[Ngày tính CN]]="","",S2164+T2164)</f>
        <v>45904</v>
      </c>
      <c r="V2164" s="35">
        <f ca="1">IF(Table1[[#This Row],[Hạn thanh toán]]="","",IF((U2164-NOW())&lt;0,0,(U2164-NOW())))</f>
        <v>0</v>
      </c>
      <c r="W2164" s="35"/>
      <c r="X2164" s="35">
        <f t="shared" ca="1" si="599"/>
        <v>266.49032013888791</v>
      </c>
      <c r="Y2164" s="2" t="str">
        <f t="shared" ca="1" si="600"/>
        <v>Nợ quá hạn hơn 120 ngày có khả năng mất thanh toán</v>
      </c>
      <c r="Z2164" s="51">
        <f t="shared" si="569"/>
        <v>45904</v>
      </c>
      <c r="AA2164" s="51" t="str">
        <f t="shared" si="570"/>
        <v/>
      </c>
      <c r="AD2164" s="2" t="str">
        <f>VLOOKUP($A2164,MA_KH!$A:$Q,MA_KH!O$1,0)</f>
        <v>CIRCLEK MIỀN BẮC</v>
      </c>
      <c r="AE2164" s="2" t="str">
        <f>VLOOKUP($A2164,MA_KH!$A:$Q,MA_KH!P$1,0)</f>
        <v>CHI NHÁNH CÔNG TY TNHH VÒNG TRÒN ĐỎ TẠI HÀ NỘI</v>
      </c>
    </row>
    <row r="2165" spans="1:31" ht="25.5" hidden="1" customHeight="1" x14ac:dyDescent="0.2">
      <c r="A2165" s="30" t="s">
        <v>21192</v>
      </c>
      <c r="B2165" s="30" t="s">
        <v>1331</v>
      </c>
      <c r="C2165" s="37">
        <v>45904</v>
      </c>
      <c r="D2165" s="30" t="s">
        <v>3674</v>
      </c>
      <c r="E2165" s="37">
        <v>45904</v>
      </c>
      <c r="F2165" s="30" t="s">
        <v>3675</v>
      </c>
      <c r="G2165" s="30" t="s">
        <v>3676</v>
      </c>
      <c r="H2165" s="38">
        <v>-62637</v>
      </c>
      <c r="I2165" s="64">
        <v>0</v>
      </c>
      <c r="J2165" s="38">
        <v>-5011</v>
      </c>
      <c r="K2165" s="38">
        <v>-67648</v>
      </c>
      <c r="L2165" s="7" t="s">
        <v>51</v>
      </c>
      <c r="O2165" s="35">
        <f>IF(Table1[[#This Row],[Phân loại]]="Tồn đầu kỳ",Table1[[#This Row],[Tổng giá trị]],0)</f>
        <v>-67648</v>
      </c>
      <c r="P2165" s="7">
        <f>IF(Table1[[#This Row],[Số còn phải thu ĐK]]&lt;&gt;0,0,IF(Table1[[#This Row],[Phân loại]]="Bán hàng",Table1[[#This Row],[Tổng giá trị]],-Table1[[#This Row],[Tổng giá trị]]))</f>
        <v>0</v>
      </c>
      <c r="Q2165" s="35">
        <f t="shared" si="598"/>
        <v>0</v>
      </c>
      <c r="R2165" s="7">
        <f>Table1[[#This Row],[Số còn phải thu ĐK]]+Table1[[#This Row],[Giá Trị HD sau CK]]-Table1[[#This Row],[Số tiền đã thu]]</f>
        <v>-67648</v>
      </c>
      <c r="S2165" s="6">
        <f>IF(Table1[[#This Row],[Ngày hóa đơn]]&lt;&gt;"",Table1[[#This Row],[Ngày hóa đơn]],IF(Table1[[#This Row],[Ngày hạch toán]]&lt;&gt;"",Table1[[#This Row],[Ngày hạch toán]],""))</f>
        <v>45904</v>
      </c>
      <c r="T2165" s="7"/>
      <c r="U2165" s="6">
        <f>IF(Table1[[#This Row],[Ngày tính CN]]="","",S2165+T2165)</f>
        <v>45904</v>
      </c>
      <c r="V2165" s="35">
        <f ca="1">IF(Table1[[#This Row],[Hạn thanh toán]]="","",IF((U2165-NOW())&lt;0,0,(U2165-NOW())))</f>
        <v>0</v>
      </c>
      <c r="W2165" s="35"/>
      <c r="X2165" s="35">
        <f t="shared" ca="1" si="599"/>
        <v>266.49032013888791</v>
      </c>
      <c r="Y2165" s="2" t="str">
        <f t="shared" ca="1" si="600"/>
        <v>Nợ quá hạn hơn 120 ngày có khả năng mất thanh toán</v>
      </c>
      <c r="Z2165" s="51">
        <f t="shared" si="569"/>
        <v>45904</v>
      </c>
      <c r="AA2165" s="51" t="str">
        <f t="shared" si="570"/>
        <v/>
      </c>
      <c r="AD2165" s="2" t="str">
        <f>VLOOKUP($A2165,MA_KH!$A:$Q,MA_KH!O$1,0)</f>
        <v>CIRCLEK MIỀN BẮC</v>
      </c>
      <c r="AE2165" s="2" t="str">
        <f>VLOOKUP($A2165,MA_KH!$A:$Q,MA_KH!P$1,0)</f>
        <v>CHI NHÁNH CÔNG TY TNHH VÒNG TRÒN ĐỎ TẠI HÀ NỘI</v>
      </c>
    </row>
    <row r="2166" spans="1:31" ht="25.5" hidden="1" customHeight="1" x14ac:dyDescent="0.2">
      <c r="A2166" s="30" t="s">
        <v>21192</v>
      </c>
      <c r="B2166" s="30" t="s">
        <v>1331</v>
      </c>
      <c r="C2166" s="37">
        <v>45905</v>
      </c>
      <c r="D2166" s="30" t="s">
        <v>3677</v>
      </c>
      <c r="E2166" s="37">
        <v>45905</v>
      </c>
      <c r="F2166" s="30" t="s">
        <v>3678</v>
      </c>
      <c r="G2166" s="30" t="s">
        <v>3679</v>
      </c>
      <c r="H2166" s="38">
        <v>-250548</v>
      </c>
      <c r="I2166" s="64">
        <v>0</v>
      </c>
      <c r="J2166" s="38">
        <v>-20044</v>
      </c>
      <c r="K2166" s="38">
        <v>-270592</v>
      </c>
      <c r="L2166" s="7" t="s">
        <v>51</v>
      </c>
      <c r="O2166" s="35">
        <f>IF(Table1[[#This Row],[Phân loại]]="Tồn đầu kỳ",Table1[[#This Row],[Tổng giá trị]],0)</f>
        <v>-270592</v>
      </c>
      <c r="P2166" s="7">
        <f>IF(Table1[[#This Row],[Số còn phải thu ĐK]]&lt;&gt;0,0,IF(Table1[[#This Row],[Phân loại]]="Bán hàng",Table1[[#This Row],[Tổng giá trị]],-Table1[[#This Row],[Tổng giá trị]]))</f>
        <v>0</v>
      </c>
      <c r="Q2166" s="35">
        <f t="shared" si="598"/>
        <v>0</v>
      </c>
      <c r="R2166" s="7">
        <f>Table1[[#This Row],[Số còn phải thu ĐK]]+Table1[[#This Row],[Giá Trị HD sau CK]]-Table1[[#This Row],[Số tiền đã thu]]</f>
        <v>-270592</v>
      </c>
      <c r="S2166" s="6">
        <f>IF(Table1[[#This Row],[Ngày hóa đơn]]&lt;&gt;"",Table1[[#This Row],[Ngày hóa đơn]],IF(Table1[[#This Row],[Ngày hạch toán]]&lt;&gt;"",Table1[[#This Row],[Ngày hạch toán]],""))</f>
        <v>45905</v>
      </c>
      <c r="T2166" s="7"/>
      <c r="U2166" s="6">
        <f>IF(Table1[[#This Row],[Ngày tính CN]]="","",S2166+T2166)</f>
        <v>45905</v>
      </c>
      <c r="V2166" s="35">
        <f ca="1">IF(Table1[[#This Row],[Hạn thanh toán]]="","",IF((U2166-NOW())&lt;0,0,(U2166-NOW())))</f>
        <v>0</v>
      </c>
      <c r="W2166" s="35"/>
      <c r="X2166" s="35">
        <f t="shared" ca="1" si="599"/>
        <v>265.49032013888791</v>
      </c>
      <c r="Y2166" s="2" t="str">
        <f t="shared" ca="1" si="600"/>
        <v>Nợ quá hạn hơn 120 ngày có khả năng mất thanh toán</v>
      </c>
      <c r="Z2166" s="51">
        <f t="shared" si="569"/>
        <v>45905</v>
      </c>
      <c r="AA2166" s="51" t="str">
        <f t="shared" si="570"/>
        <v/>
      </c>
      <c r="AD2166" s="2" t="str">
        <f>VLOOKUP($A2166,MA_KH!$A:$Q,MA_KH!O$1,0)</f>
        <v>CIRCLEK MIỀN BẮC</v>
      </c>
      <c r="AE2166" s="2" t="str">
        <f>VLOOKUP($A2166,MA_KH!$A:$Q,MA_KH!P$1,0)</f>
        <v>CHI NHÁNH CÔNG TY TNHH VÒNG TRÒN ĐỎ TẠI HÀ NỘI</v>
      </c>
    </row>
    <row r="2167" spans="1:31" ht="25.5" hidden="1" customHeight="1" x14ac:dyDescent="0.2">
      <c r="A2167" s="30" t="s">
        <v>21192</v>
      </c>
      <c r="B2167" s="30" t="s">
        <v>1331</v>
      </c>
      <c r="C2167" s="37">
        <v>45905</v>
      </c>
      <c r="D2167" s="30" t="s">
        <v>3680</v>
      </c>
      <c r="E2167" s="37">
        <v>45905</v>
      </c>
      <c r="F2167" s="30" t="s">
        <v>3681</v>
      </c>
      <c r="G2167" s="30" t="s">
        <v>3682</v>
      </c>
      <c r="H2167" s="38">
        <v>-438459</v>
      </c>
      <c r="I2167" s="64">
        <v>0</v>
      </c>
      <c r="J2167" s="38">
        <v>-35077</v>
      </c>
      <c r="K2167" s="38">
        <v>-473536</v>
      </c>
      <c r="L2167" s="7" t="s">
        <v>51</v>
      </c>
      <c r="O2167" s="35">
        <f>IF(Table1[[#This Row],[Phân loại]]="Tồn đầu kỳ",Table1[[#This Row],[Tổng giá trị]],0)</f>
        <v>-473536</v>
      </c>
      <c r="P2167" s="7">
        <f>IF(Table1[[#This Row],[Số còn phải thu ĐK]]&lt;&gt;0,0,IF(Table1[[#This Row],[Phân loại]]="Bán hàng",Table1[[#This Row],[Tổng giá trị]],-Table1[[#This Row],[Tổng giá trị]]))</f>
        <v>0</v>
      </c>
      <c r="Q2167" s="35">
        <f t="shared" si="598"/>
        <v>0</v>
      </c>
      <c r="R2167" s="7">
        <f>Table1[[#This Row],[Số còn phải thu ĐK]]+Table1[[#This Row],[Giá Trị HD sau CK]]-Table1[[#This Row],[Số tiền đã thu]]</f>
        <v>-473536</v>
      </c>
      <c r="S2167" s="6">
        <f>IF(Table1[[#This Row],[Ngày hóa đơn]]&lt;&gt;"",Table1[[#This Row],[Ngày hóa đơn]],IF(Table1[[#This Row],[Ngày hạch toán]]&lt;&gt;"",Table1[[#This Row],[Ngày hạch toán]],""))</f>
        <v>45905</v>
      </c>
      <c r="T2167" s="7"/>
      <c r="U2167" s="6">
        <f>IF(Table1[[#This Row],[Ngày tính CN]]="","",S2167+T2167)</f>
        <v>45905</v>
      </c>
      <c r="V2167" s="35">
        <f ca="1">IF(Table1[[#This Row],[Hạn thanh toán]]="","",IF((U2167-NOW())&lt;0,0,(U2167-NOW())))</f>
        <v>0</v>
      </c>
      <c r="W2167" s="35"/>
      <c r="X2167" s="35">
        <f t="shared" ca="1" si="599"/>
        <v>265.49032013888791</v>
      </c>
      <c r="Y2167" s="2" t="str">
        <f t="shared" ca="1" si="600"/>
        <v>Nợ quá hạn hơn 120 ngày có khả năng mất thanh toán</v>
      </c>
      <c r="Z2167" s="51">
        <f t="shared" si="569"/>
        <v>45905</v>
      </c>
      <c r="AA2167" s="51" t="str">
        <f t="shared" si="570"/>
        <v/>
      </c>
      <c r="AD2167" s="2" t="str">
        <f>VLOOKUP($A2167,MA_KH!$A:$Q,MA_KH!O$1,0)</f>
        <v>CIRCLEK MIỀN BẮC</v>
      </c>
      <c r="AE2167" s="2" t="str">
        <f>VLOOKUP($A2167,MA_KH!$A:$Q,MA_KH!P$1,0)</f>
        <v>CHI NHÁNH CÔNG TY TNHH VÒNG TRÒN ĐỎ TẠI HÀ NỘI</v>
      </c>
    </row>
    <row r="2168" spans="1:31" ht="25.5" hidden="1" customHeight="1" x14ac:dyDescent="0.2">
      <c r="A2168" s="30" t="s">
        <v>21192</v>
      </c>
      <c r="B2168" s="30" t="s">
        <v>1331</v>
      </c>
      <c r="C2168" s="37">
        <v>45906</v>
      </c>
      <c r="D2168" s="30" t="s">
        <v>3683</v>
      </c>
      <c r="E2168" s="37">
        <v>45906</v>
      </c>
      <c r="F2168" s="30" t="s">
        <v>117</v>
      </c>
      <c r="G2168" s="30" t="s">
        <v>3684</v>
      </c>
      <c r="H2168" s="38">
        <v>-187911</v>
      </c>
      <c r="I2168" s="64">
        <v>0</v>
      </c>
      <c r="J2168" s="38">
        <v>-15033</v>
      </c>
      <c r="K2168" s="38">
        <v>-202944</v>
      </c>
      <c r="L2168" s="7" t="s">
        <v>51</v>
      </c>
      <c r="O2168" s="35">
        <f>IF(Table1[[#This Row],[Phân loại]]="Tồn đầu kỳ",Table1[[#This Row],[Tổng giá trị]],0)</f>
        <v>-202944</v>
      </c>
      <c r="P2168" s="7">
        <f>IF(Table1[[#This Row],[Số còn phải thu ĐK]]&lt;&gt;0,0,IF(Table1[[#This Row],[Phân loại]]="Bán hàng",Table1[[#This Row],[Tổng giá trị]],-Table1[[#This Row],[Tổng giá trị]]))</f>
        <v>0</v>
      </c>
      <c r="Q2168" s="35">
        <f t="shared" si="598"/>
        <v>0</v>
      </c>
      <c r="R2168" s="7">
        <f>Table1[[#This Row],[Số còn phải thu ĐK]]+Table1[[#This Row],[Giá Trị HD sau CK]]-Table1[[#This Row],[Số tiền đã thu]]</f>
        <v>-202944</v>
      </c>
      <c r="S2168" s="6">
        <f>IF(Table1[[#This Row],[Ngày hóa đơn]]&lt;&gt;"",Table1[[#This Row],[Ngày hóa đơn]],IF(Table1[[#This Row],[Ngày hạch toán]]&lt;&gt;"",Table1[[#This Row],[Ngày hạch toán]],""))</f>
        <v>45906</v>
      </c>
      <c r="T2168" s="7"/>
      <c r="U2168" s="6">
        <f>IF(Table1[[#This Row],[Ngày tính CN]]="","",S2168+T2168)</f>
        <v>45906</v>
      </c>
      <c r="V2168" s="35">
        <f ca="1">IF(Table1[[#This Row],[Hạn thanh toán]]="","",IF((U2168-NOW())&lt;0,0,(U2168-NOW())))</f>
        <v>0</v>
      </c>
      <c r="W2168" s="35"/>
      <c r="X2168" s="35">
        <f t="shared" ca="1" si="599"/>
        <v>264.49032013888791</v>
      </c>
      <c r="Y2168" s="2" t="str">
        <f t="shared" ca="1" si="600"/>
        <v>Nợ quá hạn hơn 120 ngày có khả năng mất thanh toán</v>
      </c>
      <c r="Z2168" s="51">
        <f t="shared" si="569"/>
        <v>45906</v>
      </c>
      <c r="AA2168" s="51" t="str">
        <f t="shared" si="570"/>
        <v/>
      </c>
      <c r="AD2168" s="2" t="str">
        <f>VLOOKUP($A2168,MA_KH!$A:$Q,MA_KH!O$1,0)</f>
        <v>CIRCLEK MIỀN BẮC</v>
      </c>
      <c r="AE2168" s="2" t="str">
        <f>VLOOKUP($A2168,MA_KH!$A:$Q,MA_KH!P$1,0)</f>
        <v>CHI NHÁNH CÔNG TY TNHH VÒNG TRÒN ĐỎ TẠI HÀ NỘI</v>
      </c>
    </row>
    <row r="2169" spans="1:31" ht="25.5" hidden="1" customHeight="1" x14ac:dyDescent="0.2">
      <c r="A2169" s="30" t="s">
        <v>21192</v>
      </c>
      <c r="B2169" s="30" t="s">
        <v>1331</v>
      </c>
      <c r="C2169" s="37">
        <v>45907</v>
      </c>
      <c r="D2169" s="30" t="s">
        <v>3685</v>
      </c>
      <c r="E2169" s="37">
        <v>45907</v>
      </c>
      <c r="F2169" s="30" t="s">
        <v>1338</v>
      </c>
      <c r="G2169" s="30" t="s">
        <v>3686</v>
      </c>
      <c r="H2169" s="38">
        <v>-62637</v>
      </c>
      <c r="I2169" s="64">
        <v>0</v>
      </c>
      <c r="J2169" s="38">
        <v>-5011</v>
      </c>
      <c r="K2169" s="38">
        <v>-67648</v>
      </c>
      <c r="L2169" s="7" t="s">
        <v>51</v>
      </c>
      <c r="O2169" s="35">
        <f>IF(Table1[[#This Row],[Phân loại]]="Tồn đầu kỳ",Table1[[#This Row],[Tổng giá trị]],0)</f>
        <v>-67648</v>
      </c>
      <c r="P2169" s="7">
        <f>IF(Table1[[#This Row],[Số còn phải thu ĐK]]&lt;&gt;0,0,IF(Table1[[#This Row],[Phân loại]]="Bán hàng",Table1[[#This Row],[Tổng giá trị]],-Table1[[#This Row],[Tổng giá trị]]))</f>
        <v>0</v>
      </c>
      <c r="Q2169" s="35">
        <f t="shared" si="598"/>
        <v>0</v>
      </c>
      <c r="R2169" s="7">
        <f>Table1[[#This Row],[Số còn phải thu ĐK]]+Table1[[#This Row],[Giá Trị HD sau CK]]-Table1[[#This Row],[Số tiền đã thu]]</f>
        <v>-67648</v>
      </c>
      <c r="S2169" s="6">
        <f>IF(Table1[[#This Row],[Ngày hóa đơn]]&lt;&gt;"",Table1[[#This Row],[Ngày hóa đơn]],IF(Table1[[#This Row],[Ngày hạch toán]]&lt;&gt;"",Table1[[#This Row],[Ngày hạch toán]],""))</f>
        <v>45907</v>
      </c>
      <c r="T2169" s="7"/>
      <c r="U2169" s="6">
        <f>IF(Table1[[#This Row],[Ngày tính CN]]="","",S2169+T2169)</f>
        <v>45907</v>
      </c>
      <c r="V2169" s="35">
        <f ca="1">IF(Table1[[#This Row],[Hạn thanh toán]]="","",IF((U2169-NOW())&lt;0,0,(U2169-NOW())))</f>
        <v>0</v>
      </c>
      <c r="W2169" s="35"/>
      <c r="X2169" s="35">
        <f t="shared" ca="1" si="599"/>
        <v>263.49032013888791</v>
      </c>
      <c r="Y2169" s="2" t="str">
        <f t="shared" ca="1" si="600"/>
        <v>Nợ quá hạn hơn 120 ngày có khả năng mất thanh toán</v>
      </c>
      <c r="Z2169" s="51">
        <f t="shared" si="569"/>
        <v>45907</v>
      </c>
      <c r="AA2169" s="51" t="str">
        <f t="shared" si="570"/>
        <v/>
      </c>
      <c r="AD2169" s="2" t="str">
        <f>VLOOKUP($A2169,MA_KH!$A:$Q,MA_KH!O$1,0)</f>
        <v>CIRCLEK MIỀN BẮC</v>
      </c>
      <c r="AE2169" s="2" t="str">
        <f>VLOOKUP($A2169,MA_KH!$A:$Q,MA_KH!P$1,0)</f>
        <v>CHI NHÁNH CÔNG TY TNHH VÒNG TRÒN ĐỎ TẠI HÀ NỘI</v>
      </c>
    </row>
    <row r="2170" spans="1:31" ht="25.5" hidden="1" customHeight="1" x14ac:dyDescent="0.2">
      <c r="A2170" s="30" t="s">
        <v>21192</v>
      </c>
      <c r="B2170" s="30" t="s">
        <v>1331</v>
      </c>
      <c r="C2170" s="37">
        <v>45908</v>
      </c>
      <c r="D2170" s="30" t="s">
        <v>3687</v>
      </c>
      <c r="E2170" s="37">
        <v>45908</v>
      </c>
      <c r="F2170" s="30" t="s">
        <v>3688</v>
      </c>
      <c r="G2170" s="30" t="s">
        <v>3689</v>
      </c>
      <c r="H2170" s="38">
        <v>-62637</v>
      </c>
      <c r="I2170" s="64">
        <v>0</v>
      </c>
      <c r="J2170" s="38">
        <v>-5011</v>
      </c>
      <c r="K2170" s="38">
        <v>-67648</v>
      </c>
      <c r="L2170" s="7" t="s">
        <v>51</v>
      </c>
      <c r="O2170" s="35">
        <f>IF(Table1[[#This Row],[Phân loại]]="Tồn đầu kỳ",Table1[[#This Row],[Tổng giá trị]],0)</f>
        <v>-67648</v>
      </c>
      <c r="P2170" s="7">
        <f>IF(Table1[[#This Row],[Số còn phải thu ĐK]]&lt;&gt;0,0,IF(Table1[[#This Row],[Phân loại]]="Bán hàng",Table1[[#This Row],[Tổng giá trị]],-Table1[[#This Row],[Tổng giá trị]]))</f>
        <v>0</v>
      </c>
      <c r="Q2170" s="35">
        <f t="shared" si="598"/>
        <v>0</v>
      </c>
      <c r="R2170" s="7">
        <f>Table1[[#This Row],[Số còn phải thu ĐK]]+Table1[[#This Row],[Giá Trị HD sau CK]]-Table1[[#This Row],[Số tiền đã thu]]</f>
        <v>-67648</v>
      </c>
      <c r="S2170" s="6">
        <f>IF(Table1[[#This Row],[Ngày hóa đơn]]&lt;&gt;"",Table1[[#This Row],[Ngày hóa đơn]],IF(Table1[[#This Row],[Ngày hạch toán]]&lt;&gt;"",Table1[[#This Row],[Ngày hạch toán]],""))</f>
        <v>45908</v>
      </c>
      <c r="T2170" s="7"/>
      <c r="U2170" s="6">
        <f>IF(Table1[[#This Row],[Ngày tính CN]]="","",S2170+T2170)</f>
        <v>45908</v>
      </c>
      <c r="V2170" s="35">
        <f ca="1">IF(Table1[[#This Row],[Hạn thanh toán]]="","",IF((U2170-NOW())&lt;0,0,(U2170-NOW())))</f>
        <v>0</v>
      </c>
      <c r="W2170" s="35"/>
      <c r="X2170" s="35">
        <f t="shared" ca="1" si="599"/>
        <v>262.49032013888791</v>
      </c>
      <c r="Y2170" s="2" t="str">
        <f t="shared" ca="1" si="600"/>
        <v>Nợ quá hạn hơn 120 ngày có khả năng mất thanh toán</v>
      </c>
      <c r="Z2170" s="51">
        <f t="shared" si="569"/>
        <v>45908</v>
      </c>
      <c r="AA2170" s="51" t="str">
        <f t="shared" si="570"/>
        <v/>
      </c>
      <c r="AD2170" s="2" t="str">
        <f>VLOOKUP($A2170,MA_KH!$A:$Q,MA_KH!O$1,0)</f>
        <v>CIRCLEK MIỀN BẮC</v>
      </c>
      <c r="AE2170" s="2" t="str">
        <f>VLOOKUP($A2170,MA_KH!$A:$Q,MA_KH!P$1,0)</f>
        <v>CHI NHÁNH CÔNG TY TNHH VÒNG TRÒN ĐỎ TẠI HÀ NỘI</v>
      </c>
    </row>
    <row r="2171" spans="1:31" ht="25.5" hidden="1" customHeight="1" x14ac:dyDescent="0.2">
      <c r="A2171" s="30" t="s">
        <v>21267</v>
      </c>
      <c r="B2171" s="30" t="s">
        <v>1340</v>
      </c>
      <c r="C2171" s="37">
        <v>45909</v>
      </c>
      <c r="D2171" s="30" t="s">
        <v>3690</v>
      </c>
      <c r="E2171" s="37">
        <v>45909</v>
      </c>
      <c r="F2171" s="30" t="s">
        <v>3691</v>
      </c>
      <c r="G2171" s="30" t="s">
        <v>3692</v>
      </c>
      <c r="H2171" s="38">
        <v>-501096</v>
      </c>
      <c r="I2171" s="64">
        <v>0</v>
      </c>
      <c r="J2171" s="38">
        <v>-40088</v>
      </c>
      <c r="K2171" s="38">
        <v>-541184</v>
      </c>
      <c r="L2171" s="7" t="s">
        <v>51</v>
      </c>
      <c r="O2171" s="35">
        <f>IF(Table1[[#This Row],[Phân loại]]="Tồn đầu kỳ",Table1[[#This Row],[Tổng giá trị]],0)</f>
        <v>-541184</v>
      </c>
      <c r="P2171" s="7">
        <f>IF(Table1[[#This Row],[Số còn phải thu ĐK]]&lt;&gt;0,0,IF(Table1[[#This Row],[Phân loại]]="Bán hàng",Table1[[#This Row],[Tổng giá trị]],-Table1[[#This Row],[Tổng giá trị]]))</f>
        <v>0</v>
      </c>
      <c r="Q2171" s="35">
        <f t="shared" si="598"/>
        <v>0</v>
      </c>
      <c r="R2171" s="7">
        <f>Table1[[#This Row],[Số còn phải thu ĐK]]+Table1[[#This Row],[Giá Trị HD sau CK]]-Table1[[#This Row],[Số tiền đã thu]]</f>
        <v>-541184</v>
      </c>
      <c r="S2171" s="6">
        <f>IF(Table1[[#This Row],[Ngày hóa đơn]]&lt;&gt;"",Table1[[#This Row],[Ngày hóa đơn]],IF(Table1[[#This Row],[Ngày hạch toán]]&lt;&gt;"",Table1[[#This Row],[Ngày hạch toán]],""))</f>
        <v>45909</v>
      </c>
      <c r="T2171" s="7"/>
      <c r="U2171" s="6">
        <f>IF(Table1[[#This Row],[Ngày tính CN]]="","",S2171+T2171)</f>
        <v>45909</v>
      </c>
      <c r="V2171" s="35">
        <f ca="1">IF(Table1[[#This Row],[Hạn thanh toán]]="","",IF((U2171-NOW())&lt;0,0,(U2171-NOW())))</f>
        <v>0</v>
      </c>
      <c r="W2171" s="35"/>
      <c r="X2171" s="35">
        <f t="shared" ca="1" si="599"/>
        <v>261.49032013888791</v>
      </c>
      <c r="Y2171" s="2" t="str">
        <f t="shared" ca="1" si="600"/>
        <v>Nợ quá hạn hơn 120 ngày có khả năng mất thanh toán</v>
      </c>
      <c r="Z2171" s="51">
        <f t="shared" si="569"/>
        <v>45909</v>
      </c>
      <c r="AA2171" s="51" t="str">
        <f t="shared" si="570"/>
        <v/>
      </c>
      <c r="AD2171" s="2" t="str">
        <f>VLOOKUP($A2171,MA_KH!$A:$Q,MA_KH!O$1,0)</f>
        <v>CIRCLEK MIỀN BẮC</v>
      </c>
      <c r="AE2171" s="2" t="str">
        <f>VLOOKUP($A2171,MA_KH!$A:$Q,MA_KH!P$1,0)</f>
        <v>CHI NHÁNH CÔNG TY TNHH VÒNG TRÒN ĐỎ TẠI HÀ NỘI</v>
      </c>
    </row>
    <row r="2172" spans="1:31" ht="25.5" hidden="1" customHeight="1" x14ac:dyDescent="0.2">
      <c r="A2172" s="30" t="s">
        <v>20737</v>
      </c>
      <c r="B2172" s="30" t="s">
        <v>1333</v>
      </c>
      <c r="C2172" s="37">
        <v>45910</v>
      </c>
      <c r="D2172" s="30" t="s">
        <v>3693</v>
      </c>
      <c r="E2172" s="37">
        <v>45910</v>
      </c>
      <c r="F2172" s="30" t="s">
        <v>1319</v>
      </c>
      <c r="G2172" s="30" t="s">
        <v>3694</v>
      </c>
      <c r="H2172" s="38">
        <v>-62637</v>
      </c>
      <c r="I2172" s="64">
        <v>0</v>
      </c>
      <c r="J2172" s="38">
        <v>-5011</v>
      </c>
      <c r="K2172" s="38">
        <v>-67648</v>
      </c>
      <c r="L2172" s="7" t="s">
        <v>51</v>
      </c>
      <c r="O2172" s="35">
        <f>IF(Table1[[#This Row],[Phân loại]]="Tồn đầu kỳ",Table1[[#This Row],[Tổng giá trị]],0)</f>
        <v>-67648</v>
      </c>
      <c r="P2172" s="7">
        <f>IF(Table1[[#This Row],[Số còn phải thu ĐK]]&lt;&gt;0,0,IF(Table1[[#This Row],[Phân loại]]="Bán hàng",Table1[[#This Row],[Tổng giá trị]],-Table1[[#This Row],[Tổng giá trị]]))</f>
        <v>0</v>
      </c>
      <c r="Q2172" s="35">
        <f t="shared" si="598"/>
        <v>0</v>
      </c>
      <c r="R2172" s="7">
        <f>Table1[[#This Row],[Số còn phải thu ĐK]]+Table1[[#This Row],[Giá Trị HD sau CK]]-Table1[[#This Row],[Số tiền đã thu]]</f>
        <v>-67648</v>
      </c>
      <c r="S2172" s="6">
        <f>IF(Table1[[#This Row],[Ngày hóa đơn]]&lt;&gt;"",Table1[[#This Row],[Ngày hóa đơn]],IF(Table1[[#This Row],[Ngày hạch toán]]&lt;&gt;"",Table1[[#This Row],[Ngày hạch toán]],""))</f>
        <v>45910</v>
      </c>
      <c r="T2172" s="7"/>
      <c r="U2172" s="6">
        <f>IF(Table1[[#This Row],[Ngày tính CN]]="","",S2172+T2172)</f>
        <v>45910</v>
      </c>
      <c r="V2172" s="35">
        <f ca="1">IF(Table1[[#This Row],[Hạn thanh toán]]="","",IF((U2172-NOW())&lt;0,0,(U2172-NOW())))</f>
        <v>0</v>
      </c>
      <c r="W2172" s="35"/>
      <c r="X2172" s="35">
        <f t="shared" ca="1" si="599"/>
        <v>260.49032013888791</v>
      </c>
      <c r="Y2172" s="2" t="str">
        <f t="shared" ca="1" si="600"/>
        <v>Nợ quá hạn hơn 120 ngày có khả năng mất thanh toán</v>
      </c>
      <c r="Z2172" s="51">
        <f t="shared" si="569"/>
        <v>45910</v>
      </c>
      <c r="AA2172" s="51" t="str">
        <f t="shared" si="570"/>
        <v/>
      </c>
      <c r="AD2172" s="2" t="str">
        <f>VLOOKUP($A2172,MA_KH!$A:$Q,MA_KH!O$1,0)</f>
        <v>CIRCLEK MIỀN BẮC</v>
      </c>
      <c r="AE2172" s="2" t="str">
        <f>VLOOKUP($A2172,MA_KH!$A:$Q,MA_KH!P$1,0)</f>
        <v>CHI NHÁNH CÔNG TY TNHH VÒNG TRÒN ĐỎ TẠI HÀ NỘI</v>
      </c>
    </row>
    <row r="2173" spans="1:31" ht="25.5" hidden="1" customHeight="1" x14ac:dyDescent="0.2">
      <c r="A2173" s="30" t="s">
        <v>21192</v>
      </c>
      <c r="B2173" s="30" t="s">
        <v>1331</v>
      </c>
      <c r="C2173" s="37">
        <v>45910</v>
      </c>
      <c r="D2173" s="30" t="s">
        <v>3695</v>
      </c>
      <c r="E2173" s="37">
        <v>45910</v>
      </c>
      <c r="F2173" s="30" t="s">
        <v>3696</v>
      </c>
      <c r="G2173" s="30" t="s">
        <v>3697</v>
      </c>
      <c r="H2173" s="38">
        <v>-125274</v>
      </c>
      <c r="I2173" s="64">
        <v>0</v>
      </c>
      <c r="J2173" s="38">
        <v>-10022</v>
      </c>
      <c r="K2173" s="38">
        <v>-135296</v>
      </c>
      <c r="L2173" s="7" t="s">
        <v>51</v>
      </c>
      <c r="O2173" s="35">
        <f>IF(Table1[[#This Row],[Phân loại]]="Tồn đầu kỳ",Table1[[#This Row],[Tổng giá trị]],0)</f>
        <v>-135296</v>
      </c>
      <c r="P2173" s="7">
        <f>IF(Table1[[#This Row],[Số còn phải thu ĐK]]&lt;&gt;0,0,IF(Table1[[#This Row],[Phân loại]]="Bán hàng",Table1[[#This Row],[Tổng giá trị]],-Table1[[#This Row],[Tổng giá trị]]))</f>
        <v>0</v>
      </c>
      <c r="Q2173" s="35">
        <f t="shared" si="598"/>
        <v>0</v>
      </c>
      <c r="R2173" s="7">
        <f>Table1[[#This Row],[Số còn phải thu ĐK]]+Table1[[#This Row],[Giá Trị HD sau CK]]-Table1[[#This Row],[Số tiền đã thu]]</f>
        <v>-135296</v>
      </c>
      <c r="S2173" s="6">
        <f>IF(Table1[[#This Row],[Ngày hóa đơn]]&lt;&gt;"",Table1[[#This Row],[Ngày hóa đơn]],IF(Table1[[#This Row],[Ngày hạch toán]]&lt;&gt;"",Table1[[#This Row],[Ngày hạch toán]],""))</f>
        <v>45910</v>
      </c>
      <c r="T2173" s="7"/>
      <c r="U2173" s="6">
        <f>IF(Table1[[#This Row],[Ngày tính CN]]="","",S2173+T2173)</f>
        <v>45910</v>
      </c>
      <c r="V2173" s="35">
        <f ca="1">IF(Table1[[#This Row],[Hạn thanh toán]]="","",IF((U2173-NOW())&lt;0,0,(U2173-NOW())))</f>
        <v>0</v>
      </c>
      <c r="W2173" s="35"/>
      <c r="X2173" s="35">
        <f t="shared" ca="1" si="599"/>
        <v>260.49032013888791</v>
      </c>
      <c r="Y2173" s="2" t="str">
        <f t="shared" ca="1" si="600"/>
        <v>Nợ quá hạn hơn 120 ngày có khả năng mất thanh toán</v>
      </c>
      <c r="Z2173" s="51">
        <f t="shared" si="569"/>
        <v>45910</v>
      </c>
      <c r="AA2173" s="51" t="str">
        <f t="shared" si="570"/>
        <v/>
      </c>
      <c r="AD2173" s="2" t="str">
        <f>VLOOKUP($A2173,MA_KH!$A:$Q,MA_KH!O$1,0)</f>
        <v>CIRCLEK MIỀN BẮC</v>
      </c>
      <c r="AE2173" s="2" t="str">
        <f>VLOOKUP($A2173,MA_KH!$A:$Q,MA_KH!P$1,0)</f>
        <v>CHI NHÁNH CÔNG TY TNHH VÒNG TRÒN ĐỎ TẠI HÀ NỘI</v>
      </c>
    </row>
    <row r="2174" spans="1:31" ht="25.5" hidden="1" customHeight="1" x14ac:dyDescent="0.2">
      <c r="A2174" s="30" t="s">
        <v>21192</v>
      </c>
      <c r="B2174" s="30" t="s">
        <v>1331</v>
      </c>
      <c r="C2174" s="37">
        <v>45911</v>
      </c>
      <c r="D2174" s="30" t="s">
        <v>3698</v>
      </c>
      <c r="E2174" s="37">
        <v>45911</v>
      </c>
      <c r="F2174" s="30" t="s">
        <v>3699</v>
      </c>
      <c r="G2174" s="30" t="s">
        <v>3700</v>
      </c>
      <c r="H2174" s="38">
        <v>-62637</v>
      </c>
      <c r="I2174" s="64">
        <v>0</v>
      </c>
      <c r="J2174" s="38">
        <v>-5011</v>
      </c>
      <c r="K2174" s="38">
        <v>-67648</v>
      </c>
      <c r="L2174" s="7" t="s">
        <v>51</v>
      </c>
      <c r="O2174" s="35">
        <f>IF(Table1[[#This Row],[Phân loại]]="Tồn đầu kỳ",Table1[[#This Row],[Tổng giá trị]],0)</f>
        <v>-67648</v>
      </c>
      <c r="P2174" s="7">
        <f>IF(Table1[[#This Row],[Số còn phải thu ĐK]]&lt;&gt;0,0,IF(Table1[[#This Row],[Phân loại]]="Bán hàng",Table1[[#This Row],[Tổng giá trị]],-Table1[[#This Row],[Tổng giá trị]]))</f>
        <v>0</v>
      </c>
      <c r="Q2174" s="35">
        <f t="shared" si="598"/>
        <v>0</v>
      </c>
      <c r="R2174" s="7">
        <f>Table1[[#This Row],[Số còn phải thu ĐK]]+Table1[[#This Row],[Giá Trị HD sau CK]]-Table1[[#This Row],[Số tiền đã thu]]</f>
        <v>-67648</v>
      </c>
      <c r="S2174" s="6">
        <f>IF(Table1[[#This Row],[Ngày hóa đơn]]&lt;&gt;"",Table1[[#This Row],[Ngày hóa đơn]],IF(Table1[[#This Row],[Ngày hạch toán]]&lt;&gt;"",Table1[[#This Row],[Ngày hạch toán]],""))</f>
        <v>45911</v>
      </c>
      <c r="T2174" s="7"/>
      <c r="U2174" s="6">
        <f>IF(Table1[[#This Row],[Ngày tính CN]]="","",S2174+T2174)</f>
        <v>45911</v>
      </c>
      <c r="V2174" s="35">
        <f ca="1">IF(Table1[[#This Row],[Hạn thanh toán]]="","",IF((U2174-NOW())&lt;0,0,(U2174-NOW())))</f>
        <v>0</v>
      </c>
      <c r="W2174" s="35"/>
      <c r="X2174" s="35">
        <f t="shared" ca="1" si="599"/>
        <v>259.49032013888791</v>
      </c>
      <c r="Y2174" s="2" t="str">
        <f t="shared" ca="1" si="600"/>
        <v>Nợ quá hạn hơn 120 ngày có khả năng mất thanh toán</v>
      </c>
      <c r="Z2174" s="51">
        <f t="shared" si="569"/>
        <v>45911</v>
      </c>
      <c r="AA2174" s="51" t="str">
        <f t="shared" si="570"/>
        <v/>
      </c>
      <c r="AD2174" s="2" t="str">
        <f>VLOOKUP($A2174,MA_KH!$A:$Q,MA_KH!O$1,0)</f>
        <v>CIRCLEK MIỀN BẮC</v>
      </c>
      <c r="AE2174" s="2" t="str">
        <f>VLOOKUP($A2174,MA_KH!$A:$Q,MA_KH!P$1,0)</f>
        <v>CHI NHÁNH CÔNG TY TNHH VÒNG TRÒN ĐỎ TẠI HÀ NỘI</v>
      </c>
    </row>
    <row r="2175" spans="1:31" ht="25.5" hidden="1" customHeight="1" x14ac:dyDescent="0.2">
      <c r="A2175" s="30" t="s">
        <v>21192</v>
      </c>
      <c r="B2175" s="30" t="s">
        <v>1331</v>
      </c>
      <c r="C2175" s="37">
        <v>45911</v>
      </c>
      <c r="D2175" s="30" t="s">
        <v>3701</v>
      </c>
      <c r="E2175" s="37">
        <v>45911</v>
      </c>
      <c r="F2175" s="30" t="s">
        <v>3702</v>
      </c>
      <c r="G2175" s="30" t="s">
        <v>3703</v>
      </c>
      <c r="H2175" s="38">
        <v>-125274</v>
      </c>
      <c r="I2175" s="64">
        <v>0</v>
      </c>
      <c r="J2175" s="38">
        <v>-10022</v>
      </c>
      <c r="K2175" s="38">
        <v>-135296</v>
      </c>
      <c r="L2175" s="7" t="s">
        <v>51</v>
      </c>
      <c r="O2175" s="35">
        <f>IF(Table1[[#This Row],[Phân loại]]="Tồn đầu kỳ",Table1[[#This Row],[Tổng giá trị]],0)</f>
        <v>-135296</v>
      </c>
      <c r="P2175" s="7">
        <f>IF(Table1[[#This Row],[Số còn phải thu ĐK]]&lt;&gt;0,0,IF(Table1[[#This Row],[Phân loại]]="Bán hàng",Table1[[#This Row],[Tổng giá trị]],-Table1[[#This Row],[Tổng giá trị]]))</f>
        <v>0</v>
      </c>
      <c r="Q2175" s="35">
        <f t="shared" si="598"/>
        <v>0</v>
      </c>
      <c r="R2175" s="7">
        <f>Table1[[#This Row],[Số còn phải thu ĐK]]+Table1[[#This Row],[Giá Trị HD sau CK]]-Table1[[#This Row],[Số tiền đã thu]]</f>
        <v>-135296</v>
      </c>
      <c r="S2175" s="6">
        <f>IF(Table1[[#This Row],[Ngày hóa đơn]]&lt;&gt;"",Table1[[#This Row],[Ngày hóa đơn]],IF(Table1[[#This Row],[Ngày hạch toán]]&lt;&gt;"",Table1[[#This Row],[Ngày hạch toán]],""))</f>
        <v>45911</v>
      </c>
      <c r="T2175" s="7"/>
      <c r="U2175" s="6">
        <f>IF(Table1[[#This Row],[Ngày tính CN]]="","",S2175+T2175)</f>
        <v>45911</v>
      </c>
      <c r="V2175" s="35">
        <f ca="1">IF(Table1[[#This Row],[Hạn thanh toán]]="","",IF((U2175-NOW())&lt;0,0,(U2175-NOW())))</f>
        <v>0</v>
      </c>
      <c r="W2175" s="35"/>
      <c r="X2175" s="35">
        <f t="shared" ca="1" si="599"/>
        <v>259.49032013888791</v>
      </c>
      <c r="Y2175" s="2" t="str">
        <f t="shared" ca="1" si="600"/>
        <v>Nợ quá hạn hơn 120 ngày có khả năng mất thanh toán</v>
      </c>
      <c r="Z2175" s="51">
        <f t="shared" si="569"/>
        <v>45911</v>
      </c>
      <c r="AA2175" s="51" t="str">
        <f t="shared" si="570"/>
        <v/>
      </c>
      <c r="AD2175" s="2" t="str">
        <f>VLOOKUP($A2175,MA_KH!$A:$Q,MA_KH!O$1,0)</f>
        <v>CIRCLEK MIỀN BẮC</v>
      </c>
      <c r="AE2175" s="2" t="str">
        <f>VLOOKUP($A2175,MA_KH!$A:$Q,MA_KH!P$1,0)</f>
        <v>CHI NHÁNH CÔNG TY TNHH VÒNG TRÒN ĐỎ TẠI HÀ NỘI</v>
      </c>
    </row>
    <row r="2176" spans="1:31" ht="25.5" hidden="1" customHeight="1" x14ac:dyDescent="0.2">
      <c r="A2176" s="30" t="s">
        <v>21192</v>
      </c>
      <c r="B2176" s="30" t="s">
        <v>1331</v>
      </c>
      <c r="C2176" s="37">
        <v>45911</v>
      </c>
      <c r="D2176" s="30" t="s">
        <v>3704</v>
      </c>
      <c r="E2176" s="37">
        <v>45911</v>
      </c>
      <c r="F2176" s="30" t="s">
        <v>119</v>
      </c>
      <c r="G2176" s="30" t="s">
        <v>3705</v>
      </c>
      <c r="H2176" s="38">
        <v>-125274</v>
      </c>
      <c r="I2176" s="64">
        <v>0</v>
      </c>
      <c r="J2176" s="38">
        <v>-10022</v>
      </c>
      <c r="K2176" s="38">
        <v>-135296</v>
      </c>
      <c r="L2176" s="7" t="s">
        <v>51</v>
      </c>
      <c r="O2176" s="35">
        <f>IF(Table1[[#This Row],[Phân loại]]="Tồn đầu kỳ",Table1[[#This Row],[Tổng giá trị]],0)</f>
        <v>-135296</v>
      </c>
      <c r="P2176" s="7">
        <f>IF(Table1[[#This Row],[Số còn phải thu ĐK]]&lt;&gt;0,0,IF(Table1[[#This Row],[Phân loại]]="Bán hàng",Table1[[#This Row],[Tổng giá trị]],-Table1[[#This Row],[Tổng giá trị]]))</f>
        <v>0</v>
      </c>
      <c r="Q2176" s="35">
        <f t="shared" si="598"/>
        <v>0</v>
      </c>
      <c r="R2176" s="7">
        <f>Table1[[#This Row],[Số còn phải thu ĐK]]+Table1[[#This Row],[Giá Trị HD sau CK]]-Table1[[#This Row],[Số tiền đã thu]]</f>
        <v>-135296</v>
      </c>
      <c r="S2176" s="6">
        <f>IF(Table1[[#This Row],[Ngày hóa đơn]]&lt;&gt;"",Table1[[#This Row],[Ngày hóa đơn]],IF(Table1[[#This Row],[Ngày hạch toán]]&lt;&gt;"",Table1[[#This Row],[Ngày hạch toán]],""))</f>
        <v>45911</v>
      </c>
      <c r="T2176" s="7"/>
      <c r="U2176" s="6">
        <f>IF(Table1[[#This Row],[Ngày tính CN]]="","",S2176+T2176)</f>
        <v>45911</v>
      </c>
      <c r="V2176" s="35">
        <f ca="1">IF(Table1[[#This Row],[Hạn thanh toán]]="","",IF((U2176-NOW())&lt;0,0,(U2176-NOW())))</f>
        <v>0</v>
      </c>
      <c r="W2176" s="35"/>
      <c r="X2176" s="35">
        <f t="shared" ca="1" si="599"/>
        <v>259.49032013888791</v>
      </c>
      <c r="Y2176" s="2" t="str">
        <f t="shared" ca="1" si="600"/>
        <v>Nợ quá hạn hơn 120 ngày có khả năng mất thanh toán</v>
      </c>
      <c r="Z2176" s="51">
        <f t="shared" si="569"/>
        <v>45911</v>
      </c>
      <c r="AA2176" s="51" t="str">
        <f t="shared" si="570"/>
        <v/>
      </c>
      <c r="AD2176" s="2" t="str">
        <f>VLOOKUP($A2176,MA_KH!$A:$Q,MA_KH!O$1,0)</f>
        <v>CIRCLEK MIỀN BẮC</v>
      </c>
      <c r="AE2176" s="2" t="str">
        <f>VLOOKUP($A2176,MA_KH!$A:$Q,MA_KH!P$1,0)</f>
        <v>CHI NHÁNH CÔNG TY TNHH VÒNG TRÒN ĐỎ TẠI HÀ NỘI</v>
      </c>
    </row>
    <row r="2177" spans="1:31" ht="25.5" hidden="1" customHeight="1" x14ac:dyDescent="0.2">
      <c r="A2177" s="30" t="s">
        <v>21192</v>
      </c>
      <c r="B2177" s="30" t="s">
        <v>1331</v>
      </c>
      <c r="C2177" s="37">
        <v>45912</v>
      </c>
      <c r="D2177" s="30" t="s">
        <v>3706</v>
      </c>
      <c r="E2177" s="37">
        <v>45912</v>
      </c>
      <c r="F2177" s="30" t="s">
        <v>3707</v>
      </c>
      <c r="G2177" s="30" t="s">
        <v>3708</v>
      </c>
      <c r="H2177" s="38">
        <v>-187911</v>
      </c>
      <c r="I2177" s="64">
        <v>0</v>
      </c>
      <c r="J2177" s="38">
        <v>-15033</v>
      </c>
      <c r="K2177" s="38">
        <v>-202944</v>
      </c>
      <c r="L2177" s="7" t="s">
        <v>51</v>
      </c>
      <c r="O2177" s="35">
        <f>IF(Table1[[#This Row],[Phân loại]]="Tồn đầu kỳ",Table1[[#This Row],[Tổng giá trị]],0)</f>
        <v>-202944</v>
      </c>
      <c r="P2177" s="7">
        <f>IF(Table1[[#This Row],[Số còn phải thu ĐK]]&lt;&gt;0,0,IF(Table1[[#This Row],[Phân loại]]="Bán hàng",Table1[[#This Row],[Tổng giá trị]],-Table1[[#This Row],[Tổng giá trị]]))</f>
        <v>0</v>
      </c>
      <c r="Q2177" s="35">
        <f t="shared" si="598"/>
        <v>0</v>
      </c>
      <c r="R2177" s="7">
        <f>Table1[[#This Row],[Số còn phải thu ĐK]]+Table1[[#This Row],[Giá Trị HD sau CK]]-Table1[[#This Row],[Số tiền đã thu]]</f>
        <v>-202944</v>
      </c>
      <c r="S2177" s="6">
        <f>IF(Table1[[#This Row],[Ngày hóa đơn]]&lt;&gt;"",Table1[[#This Row],[Ngày hóa đơn]],IF(Table1[[#This Row],[Ngày hạch toán]]&lt;&gt;"",Table1[[#This Row],[Ngày hạch toán]],""))</f>
        <v>45912</v>
      </c>
      <c r="T2177" s="7"/>
      <c r="U2177" s="6">
        <f>IF(Table1[[#This Row],[Ngày tính CN]]="","",S2177+T2177)</f>
        <v>45912</v>
      </c>
      <c r="V2177" s="35">
        <f ca="1">IF(Table1[[#This Row],[Hạn thanh toán]]="","",IF((U2177-NOW())&lt;0,0,(U2177-NOW())))</f>
        <v>0</v>
      </c>
      <c r="W2177" s="35"/>
      <c r="X2177" s="35">
        <f t="shared" ca="1" si="599"/>
        <v>258.49032013888791</v>
      </c>
      <c r="Y2177" s="2" t="str">
        <f t="shared" ca="1" si="600"/>
        <v>Nợ quá hạn hơn 120 ngày có khả năng mất thanh toán</v>
      </c>
      <c r="Z2177" s="51">
        <f t="shared" si="569"/>
        <v>45912</v>
      </c>
      <c r="AA2177" s="51" t="str">
        <f t="shared" si="570"/>
        <v/>
      </c>
      <c r="AD2177" s="2" t="str">
        <f>VLOOKUP($A2177,MA_KH!$A:$Q,MA_KH!O$1,0)</f>
        <v>CIRCLEK MIỀN BẮC</v>
      </c>
      <c r="AE2177" s="2" t="str">
        <f>VLOOKUP($A2177,MA_KH!$A:$Q,MA_KH!P$1,0)</f>
        <v>CHI NHÁNH CÔNG TY TNHH VÒNG TRÒN ĐỎ TẠI HÀ NỘI</v>
      </c>
    </row>
    <row r="2178" spans="1:31" ht="25.5" hidden="1" customHeight="1" x14ac:dyDescent="0.2">
      <c r="A2178" s="30" t="s">
        <v>21192</v>
      </c>
      <c r="B2178" s="30" t="s">
        <v>1331</v>
      </c>
      <c r="C2178" s="37">
        <v>45912</v>
      </c>
      <c r="D2178" s="30" t="s">
        <v>3709</v>
      </c>
      <c r="E2178" s="37">
        <v>45912</v>
      </c>
      <c r="F2178" s="30" t="s">
        <v>132</v>
      </c>
      <c r="G2178" s="30" t="s">
        <v>3710</v>
      </c>
      <c r="H2178" s="38">
        <v>-187911</v>
      </c>
      <c r="I2178" s="64">
        <v>0</v>
      </c>
      <c r="J2178" s="38">
        <v>-15033</v>
      </c>
      <c r="K2178" s="38">
        <v>-202944</v>
      </c>
      <c r="L2178" s="7" t="s">
        <v>51</v>
      </c>
      <c r="O2178" s="35">
        <f>IF(Table1[[#This Row],[Phân loại]]="Tồn đầu kỳ",Table1[[#This Row],[Tổng giá trị]],0)</f>
        <v>-202944</v>
      </c>
      <c r="P2178" s="7">
        <f>IF(Table1[[#This Row],[Số còn phải thu ĐK]]&lt;&gt;0,0,IF(Table1[[#This Row],[Phân loại]]="Bán hàng",Table1[[#This Row],[Tổng giá trị]],-Table1[[#This Row],[Tổng giá trị]]))</f>
        <v>0</v>
      </c>
      <c r="Q2178" s="35">
        <f t="shared" si="598"/>
        <v>0</v>
      </c>
      <c r="R2178" s="7">
        <f>Table1[[#This Row],[Số còn phải thu ĐK]]+Table1[[#This Row],[Giá Trị HD sau CK]]-Table1[[#This Row],[Số tiền đã thu]]</f>
        <v>-202944</v>
      </c>
      <c r="S2178" s="6">
        <f>IF(Table1[[#This Row],[Ngày hóa đơn]]&lt;&gt;"",Table1[[#This Row],[Ngày hóa đơn]],IF(Table1[[#This Row],[Ngày hạch toán]]&lt;&gt;"",Table1[[#This Row],[Ngày hạch toán]],""))</f>
        <v>45912</v>
      </c>
      <c r="T2178" s="7"/>
      <c r="U2178" s="6">
        <f>IF(Table1[[#This Row],[Ngày tính CN]]="","",S2178+T2178)</f>
        <v>45912</v>
      </c>
      <c r="V2178" s="35">
        <f ca="1">IF(Table1[[#This Row],[Hạn thanh toán]]="","",IF((U2178-NOW())&lt;0,0,(U2178-NOW())))</f>
        <v>0</v>
      </c>
      <c r="W2178" s="35"/>
      <c r="X2178" s="35">
        <f t="shared" ca="1" si="599"/>
        <v>258.49032013888791</v>
      </c>
      <c r="Y2178" s="2" t="str">
        <f t="shared" ca="1" si="600"/>
        <v>Nợ quá hạn hơn 120 ngày có khả năng mất thanh toán</v>
      </c>
      <c r="Z2178" s="51">
        <f t="shared" si="569"/>
        <v>45912</v>
      </c>
      <c r="AA2178" s="51" t="str">
        <f t="shared" si="570"/>
        <v/>
      </c>
      <c r="AD2178" s="2" t="str">
        <f>VLOOKUP($A2178,MA_KH!$A:$Q,MA_KH!O$1,0)</f>
        <v>CIRCLEK MIỀN BẮC</v>
      </c>
      <c r="AE2178" s="2" t="str">
        <f>VLOOKUP($A2178,MA_KH!$A:$Q,MA_KH!P$1,0)</f>
        <v>CHI NHÁNH CÔNG TY TNHH VÒNG TRÒN ĐỎ TẠI HÀ NỘI</v>
      </c>
    </row>
    <row r="2179" spans="1:31" ht="25.5" hidden="1" customHeight="1" x14ac:dyDescent="0.2">
      <c r="A2179" s="30" t="s">
        <v>21192</v>
      </c>
      <c r="B2179" s="30" t="s">
        <v>1331</v>
      </c>
      <c r="C2179" s="37">
        <v>45912</v>
      </c>
      <c r="D2179" s="30" t="s">
        <v>3711</v>
      </c>
      <c r="E2179" s="37">
        <v>45912</v>
      </c>
      <c r="F2179" s="30" t="s">
        <v>1335</v>
      </c>
      <c r="G2179" s="30" t="s">
        <v>3712</v>
      </c>
      <c r="H2179" s="38">
        <v>-62637</v>
      </c>
      <c r="I2179" s="64">
        <v>0</v>
      </c>
      <c r="J2179" s="38">
        <v>-5011</v>
      </c>
      <c r="K2179" s="38">
        <v>-67648</v>
      </c>
      <c r="L2179" s="7" t="s">
        <v>51</v>
      </c>
      <c r="O2179" s="35">
        <f>IF(Table1[[#This Row],[Phân loại]]="Tồn đầu kỳ",Table1[[#This Row],[Tổng giá trị]],0)</f>
        <v>-67648</v>
      </c>
      <c r="P2179" s="7">
        <f>IF(Table1[[#This Row],[Số còn phải thu ĐK]]&lt;&gt;0,0,IF(Table1[[#This Row],[Phân loại]]="Bán hàng",Table1[[#This Row],[Tổng giá trị]],-Table1[[#This Row],[Tổng giá trị]]))</f>
        <v>0</v>
      </c>
      <c r="Q2179" s="35">
        <f t="shared" si="598"/>
        <v>0</v>
      </c>
      <c r="R2179" s="7">
        <f>Table1[[#This Row],[Số còn phải thu ĐK]]+Table1[[#This Row],[Giá Trị HD sau CK]]-Table1[[#This Row],[Số tiền đã thu]]</f>
        <v>-67648</v>
      </c>
      <c r="S2179" s="6">
        <f>IF(Table1[[#This Row],[Ngày hóa đơn]]&lt;&gt;"",Table1[[#This Row],[Ngày hóa đơn]],IF(Table1[[#This Row],[Ngày hạch toán]]&lt;&gt;"",Table1[[#This Row],[Ngày hạch toán]],""))</f>
        <v>45912</v>
      </c>
      <c r="T2179" s="7"/>
      <c r="U2179" s="6">
        <f>IF(Table1[[#This Row],[Ngày tính CN]]="","",S2179+T2179)</f>
        <v>45912</v>
      </c>
      <c r="V2179" s="35">
        <f ca="1">IF(Table1[[#This Row],[Hạn thanh toán]]="","",IF((U2179-NOW())&lt;0,0,(U2179-NOW())))</f>
        <v>0</v>
      </c>
      <c r="W2179" s="35"/>
      <c r="X2179" s="35">
        <f t="shared" ca="1" si="599"/>
        <v>258.49032013888791</v>
      </c>
      <c r="Y2179" s="2" t="str">
        <f t="shared" ca="1" si="600"/>
        <v>Nợ quá hạn hơn 120 ngày có khả năng mất thanh toán</v>
      </c>
      <c r="Z2179" s="51">
        <f t="shared" si="569"/>
        <v>45912</v>
      </c>
      <c r="AA2179" s="51" t="str">
        <f t="shared" si="570"/>
        <v/>
      </c>
      <c r="AD2179" s="2" t="str">
        <f>VLOOKUP($A2179,MA_KH!$A:$Q,MA_KH!O$1,0)</f>
        <v>CIRCLEK MIỀN BẮC</v>
      </c>
      <c r="AE2179" s="2" t="str">
        <f>VLOOKUP($A2179,MA_KH!$A:$Q,MA_KH!P$1,0)</f>
        <v>CHI NHÁNH CÔNG TY TNHH VÒNG TRÒN ĐỎ TẠI HÀ NỘI</v>
      </c>
    </row>
    <row r="2180" spans="1:31" ht="25.5" hidden="1" customHeight="1" x14ac:dyDescent="0.2">
      <c r="A2180" s="30" t="s">
        <v>21192</v>
      </c>
      <c r="B2180" s="30" t="s">
        <v>1331</v>
      </c>
      <c r="C2180" s="37">
        <v>45915</v>
      </c>
      <c r="D2180" s="30" t="s">
        <v>3713</v>
      </c>
      <c r="E2180" s="37">
        <v>45915</v>
      </c>
      <c r="F2180" s="30" t="s">
        <v>1334</v>
      </c>
      <c r="G2180" s="30" t="s">
        <v>3714</v>
      </c>
      <c r="H2180" s="38">
        <v>-62637</v>
      </c>
      <c r="I2180" s="64">
        <v>0</v>
      </c>
      <c r="J2180" s="38">
        <v>-5011</v>
      </c>
      <c r="K2180" s="38">
        <v>-67648</v>
      </c>
      <c r="L2180" s="7" t="s">
        <v>51</v>
      </c>
      <c r="O2180" s="35">
        <f>IF(Table1[[#This Row],[Phân loại]]="Tồn đầu kỳ",Table1[[#This Row],[Tổng giá trị]],0)</f>
        <v>-67648</v>
      </c>
      <c r="P2180" s="7">
        <f>IF(Table1[[#This Row],[Số còn phải thu ĐK]]&lt;&gt;0,0,IF(Table1[[#This Row],[Phân loại]]="Bán hàng",Table1[[#This Row],[Tổng giá trị]],-Table1[[#This Row],[Tổng giá trị]]))</f>
        <v>0</v>
      </c>
      <c r="Q2180" s="35">
        <f t="shared" si="598"/>
        <v>0</v>
      </c>
      <c r="R2180" s="7">
        <f>Table1[[#This Row],[Số còn phải thu ĐK]]+Table1[[#This Row],[Giá Trị HD sau CK]]-Table1[[#This Row],[Số tiền đã thu]]</f>
        <v>-67648</v>
      </c>
      <c r="S2180" s="6">
        <f>IF(Table1[[#This Row],[Ngày hóa đơn]]&lt;&gt;"",Table1[[#This Row],[Ngày hóa đơn]],IF(Table1[[#This Row],[Ngày hạch toán]]&lt;&gt;"",Table1[[#This Row],[Ngày hạch toán]],""))</f>
        <v>45915</v>
      </c>
      <c r="T2180" s="7"/>
      <c r="U2180" s="6">
        <f>IF(Table1[[#This Row],[Ngày tính CN]]="","",S2180+T2180)</f>
        <v>45915</v>
      </c>
      <c r="V2180" s="35">
        <f ca="1">IF(Table1[[#This Row],[Hạn thanh toán]]="","",IF((U2180-NOW())&lt;0,0,(U2180-NOW())))</f>
        <v>0</v>
      </c>
      <c r="W2180" s="35"/>
      <c r="X2180" s="35">
        <f t="shared" ca="1" si="599"/>
        <v>255.49032013888791</v>
      </c>
      <c r="Y2180" s="2" t="str">
        <f t="shared" ca="1" si="600"/>
        <v>Nợ quá hạn hơn 120 ngày có khả năng mất thanh toán</v>
      </c>
      <c r="Z2180" s="51">
        <f t="shared" ref="Z2180:Z2243" si="601">IF(S2180="","",S2180)</f>
        <v>45915</v>
      </c>
      <c r="AA2180" s="51" t="str">
        <f t="shared" ref="AA2180:AA2243" si="602">IF(M2180="","",M2180)</f>
        <v/>
      </c>
      <c r="AD2180" s="2" t="str">
        <f>VLOOKUP($A2180,MA_KH!$A:$Q,MA_KH!O$1,0)</f>
        <v>CIRCLEK MIỀN BẮC</v>
      </c>
      <c r="AE2180" s="2" t="str">
        <f>VLOOKUP($A2180,MA_KH!$A:$Q,MA_KH!P$1,0)</f>
        <v>CHI NHÁNH CÔNG TY TNHH VÒNG TRÒN ĐỎ TẠI HÀ NỘI</v>
      </c>
    </row>
    <row r="2181" spans="1:31" ht="25.5" hidden="1" customHeight="1" x14ac:dyDescent="0.2">
      <c r="A2181" s="30" t="s">
        <v>21192</v>
      </c>
      <c r="B2181" s="30" t="s">
        <v>1331</v>
      </c>
      <c r="C2181" s="37">
        <v>45915</v>
      </c>
      <c r="D2181" s="30" t="s">
        <v>3715</v>
      </c>
      <c r="E2181" s="37">
        <v>45915</v>
      </c>
      <c r="F2181" s="30" t="s">
        <v>3716</v>
      </c>
      <c r="G2181" s="30" t="s">
        <v>3717</v>
      </c>
      <c r="H2181" s="38">
        <v>-125274</v>
      </c>
      <c r="I2181" s="64">
        <v>0</v>
      </c>
      <c r="J2181" s="38">
        <v>-10022</v>
      </c>
      <c r="K2181" s="38">
        <v>-135296</v>
      </c>
      <c r="L2181" s="7" t="s">
        <v>51</v>
      </c>
      <c r="O2181" s="35">
        <f>IF(Table1[[#This Row],[Phân loại]]="Tồn đầu kỳ",Table1[[#This Row],[Tổng giá trị]],0)</f>
        <v>-135296</v>
      </c>
      <c r="P2181" s="7">
        <f>IF(Table1[[#This Row],[Số còn phải thu ĐK]]&lt;&gt;0,0,IF(Table1[[#This Row],[Phân loại]]="Bán hàng",Table1[[#This Row],[Tổng giá trị]],-Table1[[#This Row],[Tổng giá trị]]))</f>
        <v>0</v>
      </c>
      <c r="Q2181" s="35">
        <f t="shared" si="598"/>
        <v>0</v>
      </c>
      <c r="R2181" s="7">
        <f>Table1[[#This Row],[Số còn phải thu ĐK]]+Table1[[#This Row],[Giá Trị HD sau CK]]-Table1[[#This Row],[Số tiền đã thu]]</f>
        <v>-135296</v>
      </c>
      <c r="S2181" s="6">
        <f>IF(Table1[[#This Row],[Ngày hóa đơn]]&lt;&gt;"",Table1[[#This Row],[Ngày hóa đơn]],IF(Table1[[#This Row],[Ngày hạch toán]]&lt;&gt;"",Table1[[#This Row],[Ngày hạch toán]],""))</f>
        <v>45915</v>
      </c>
      <c r="T2181" s="7"/>
      <c r="U2181" s="6">
        <f>IF(Table1[[#This Row],[Ngày tính CN]]="","",S2181+T2181)</f>
        <v>45915</v>
      </c>
      <c r="V2181" s="35">
        <f ca="1">IF(Table1[[#This Row],[Hạn thanh toán]]="","",IF((U2181-NOW())&lt;0,0,(U2181-NOW())))</f>
        <v>0</v>
      </c>
      <c r="W2181" s="35"/>
      <c r="X2181" s="35">
        <f t="shared" ca="1" si="599"/>
        <v>255.49032013888791</v>
      </c>
      <c r="Y2181" s="2" t="str">
        <f t="shared" ca="1" si="600"/>
        <v>Nợ quá hạn hơn 120 ngày có khả năng mất thanh toán</v>
      </c>
      <c r="Z2181" s="51">
        <f t="shared" si="601"/>
        <v>45915</v>
      </c>
      <c r="AA2181" s="51" t="str">
        <f t="shared" si="602"/>
        <v/>
      </c>
      <c r="AD2181" s="2" t="str">
        <f>VLOOKUP($A2181,MA_KH!$A:$Q,MA_KH!O$1,0)</f>
        <v>CIRCLEK MIỀN BẮC</v>
      </c>
      <c r="AE2181" s="2" t="str">
        <f>VLOOKUP($A2181,MA_KH!$A:$Q,MA_KH!P$1,0)</f>
        <v>CHI NHÁNH CÔNG TY TNHH VÒNG TRÒN ĐỎ TẠI HÀ NỘI</v>
      </c>
    </row>
    <row r="2182" spans="1:31" ht="25.5" hidden="1" customHeight="1" x14ac:dyDescent="0.2">
      <c r="A2182" s="30" t="s">
        <v>21192</v>
      </c>
      <c r="B2182" s="30" t="s">
        <v>1331</v>
      </c>
      <c r="C2182" s="37">
        <v>45916</v>
      </c>
      <c r="D2182" s="30" t="s">
        <v>3718</v>
      </c>
      <c r="E2182" s="37">
        <v>45916</v>
      </c>
      <c r="F2182" s="30" t="s">
        <v>3719</v>
      </c>
      <c r="G2182" s="30" t="s">
        <v>3720</v>
      </c>
      <c r="H2182" s="38">
        <v>-187911</v>
      </c>
      <c r="I2182" s="64">
        <v>0</v>
      </c>
      <c r="J2182" s="38">
        <v>-15033</v>
      </c>
      <c r="K2182" s="38">
        <v>-202944</v>
      </c>
      <c r="L2182" s="7" t="s">
        <v>51</v>
      </c>
      <c r="O2182" s="35">
        <f>IF(Table1[[#This Row],[Phân loại]]="Tồn đầu kỳ",Table1[[#This Row],[Tổng giá trị]],0)</f>
        <v>-202944</v>
      </c>
      <c r="P2182" s="7">
        <f>IF(Table1[[#This Row],[Số còn phải thu ĐK]]&lt;&gt;0,0,IF(Table1[[#This Row],[Phân loại]]="Bán hàng",Table1[[#This Row],[Tổng giá trị]],-Table1[[#This Row],[Tổng giá trị]]))</f>
        <v>0</v>
      </c>
      <c r="Q2182" s="35">
        <f t="shared" si="598"/>
        <v>0</v>
      </c>
      <c r="R2182" s="7">
        <f>Table1[[#This Row],[Số còn phải thu ĐK]]+Table1[[#This Row],[Giá Trị HD sau CK]]-Table1[[#This Row],[Số tiền đã thu]]</f>
        <v>-202944</v>
      </c>
      <c r="S2182" s="6">
        <f>IF(Table1[[#This Row],[Ngày hóa đơn]]&lt;&gt;"",Table1[[#This Row],[Ngày hóa đơn]],IF(Table1[[#This Row],[Ngày hạch toán]]&lt;&gt;"",Table1[[#This Row],[Ngày hạch toán]],""))</f>
        <v>45916</v>
      </c>
      <c r="T2182" s="7"/>
      <c r="U2182" s="6">
        <f>IF(Table1[[#This Row],[Ngày tính CN]]="","",S2182+T2182)</f>
        <v>45916</v>
      </c>
      <c r="V2182" s="35">
        <f ca="1">IF(Table1[[#This Row],[Hạn thanh toán]]="","",IF((U2182-NOW())&lt;0,0,(U2182-NOW())))</f>
        <v>0</v>
      </c>
      <c r="W2182" s="35"/>
      <c r="X2182" s="35">
        <f t="shared" ca="1" si="599"/>
        <v>254.49032013888791</v>
      </c>
      <c r="Y2182" s="2" t="str">
        <f t="shared" ca="1" si="600"/>
        <v>Nợ quá hạn hơn 120 ngày có khả năng mất thanh toán</v>
      </c>
      <c r="Z2182" s="51">
        <f t="shared" si="601"/>
        <v>45916</v>
      </c>
      <c r="AA2182" s="51" t="str">
        <f t="shared" si="602"/>
        <v/>
      </c>
      <c r="AD2182" s="2" t="str">
        <f>VLOOKUP($A2182,MA_KH!$A:$Q,MA_KH!O$1,0)</f>
        <v>CIRCLEK MIỀN BẮC</v>
      </c>
      <c r="AE2182" s="2" t="str">
        <f>VLOOKUP($A2182,MA_KH!$A:$Q,MA_KH!P$1,0)</f>
        <v>CHI NHÁNH CÔNG TY TNHH VÒNG TRÒN ĐỎ TẠI HÀ NỘI</v>
      </c>
    </row>
    <row r="2183" spans="1:31" ht="25.5" hidden="1" customHeight="1" x14ac:dyDescent="0.2">
      <c r="A2183" s="30" t="s">
        <v>21192</v>
      </c>
      <c r="B2183" s="30" t="s">
        <v>1331</v>
      </c>
      <c r="C2183" s="37">
        <v>45916</v>
      </c>
      <c r="D2183" s="30" t="s">
        <v>3721</v>
      </c>
      <c r="E2183" s="37">
        <v>45916</v>
      </c>
      <c r="F2183" s="30" t="s">
        <v>130</v>
      </c>
      <c r="G2183" s="30" t="s">
        <v>3722</v>
      </c>
      <c r="H2183" s="38">
        <v>-187911</v>
      </c>
      <c r="I2183" s="64">
        <v>0</v>
      </c>
      <c r="J2183" s="38">
        <v>-15033</v>
      </c>
      <c r="K2183" s="38">
        <v>-202944</v>
      </c>
      <c r="L2183" s="7" t="s">
        <v>51</v>
      </c>
      <c r="O2183" s="35">
        <f>IF(Table1[[#This Row],[Phân loại]]="Tồn đầu kỳ",Table1[[#This Row],[Tổng giá trị]],0)</f>
        <v>-202944</v>
      </c>
      <c r="P2183" s="7">
        <f>IF(Table1[[#This Row],[Số còn phải thu ĐK]]&lt;&gt;0,0,IF(Table1[[#This Row],[Phân loại]]="Bán hàng",Table1[[#This Row],[Tổng giá trị]],-Table1[[#This Row],[Tổng giá trị]]))</f>
        <v>0</v>
      </c>
      <c r="Q2183" s="35">
        <f t="shared" si="598"/>
        <v>0</v>
      </c>
      <c r="R2183" s="7">
        <f>Table1[[#This Row],[Số còn phải thu ĐK]]+Table1[[#This Row],[Giá Trị HD sau CK]]-Table1[[#This Row],[Số tiền đã thu]]</f>
        <v>-202944</v>
      </c>
      <c r="S2183" s="6">
        <f>IF(Table1[[#This Row],[Ngày hóa đơn]]&lt;&gt;"",Table1[[#This Row],[Ngày hóa đơn]],IF(Table1[[#This Row],[Ngày hạch toán]]&lt;&gt;"",Table1[[#This Row],[Ngày hạch toán]],""))</f>
        <v>45916</v>
      </c>
      <c r="T2183" s="7"/>
      <c r="U2183" s="6">
        <f>IF(Table1[[#This Row],[Ngày tính CN]]="","",S2183+T2183)</f>
        <v>45916</v>
      </c>
      <c r="V2183" s="35">
        <f ca="1">IF(Table1[[#This Row],[Hạn thanh toán]]="","",IF((U2183-NOW())&lt;0,0,(U2183-NOW())))</f>
        <v>0</v>
      </c>
      <c r="W2183" s="35"/>
      <c r="X2183" s="35">
        <f t="shared" ca="1" si="599"/>
        <v>254.49032013888791</v>
      </c>
      <c r="Y2183" s="2" t="str">
        <f t="shared" ca="1" si="600"/>
        <v>Nợ quá hạn hơn 120 ngày có khả năng mất thanh toán</v>
      </c>
      <c r="Z2183" s="51">
        <f t="shared" si="601"/>
        <v>45916</v>
      </c>
      <c r="AA2183" s="51" t="str">
        <f t="shared" si="602"/>
        <v/>
      </c>
      <c r="AD2183" s="2" t="str">
        <f>VLOOKUP($A2183,MA_KH!$A:$Q,MA_KH!O$1,0)</f>
        <v>CIRCLEK MIỀN BẮC</v>
      </c>
      <c r="AE2183" s="2" t="str">
        <f>VLOOKUP($A2183,MA_KH!$A:$Q,MA_KH!P$1,0)</f>
        <v>CHI NHÁNH CÔNG TY TNHH VÒNG TRÒN ĐỎ TẠI HÀ NỘI</v>
      </c>
    </row>
    <row r="2184" spans="1:31" ht="25.5" hidden="1" customHeight="1" x14ac:dyDescent="0.2">
      <c r="A2184" s="30" t="s">
        <v>21192</v>
      </c>
      <c r="B2184" s="30" t="s">
        <v>1331</v>
      </c>
      <c r="C2184" s="37">
        <v>45918</v>
      </c>
      <c r="D2184" s="30" t="s">
        <v>3723</v>
      </c>
      <c r="E2184" s="37">
        <v>45918</v>
      </c>
      <c r="F2184" s="30" t="s">
        <v>3724</v>
      </c>
      <c r="G2184" s="30" t="s">
        <v>3725</v>
      </c>
      <c r="H2184" s="38">
        <v>-62637</v>
      </c>
      <c r="I2184" s="64">
        <v>0</v>
      </c>
      <c r="J2184" s="38">
        <v>-5011</v>
      </c>
      <c r="K2184" s="38">
        <v>-67648</v>
      </c>
      <c r="L2184" s="7" t="s">
        <v>51</v>
      </c>
      <c r="O2184" s="35">
        <f>IF(Table1[[#This Row],[Phân loại]]="Tồn đầu kỳ",Table1[[#This Row],[Tổng giá trị]],0)</f>
        <v>-67648</v>
      </c>
      <c r="P2184" s="7">
        <f>IF(Table1[[#This Row],[Số còn phải thu ĐK]]&lt;&gt;0,0,IF(Table1[[#This Row],[Phân loại]]="Bán hàng",Table1[[#This Row],[Tổng giá trị]],-Table1[[#This Row],[Tổng giá trị]]))</f>
        <v>0</v>
      </c>
      <c r="Q2184" s="35">
        <f t="shared" si="598"/>
        <v>0</v>
      </c>
      <c r="R2184" s="7">
        <f>Table1[[#This Row],[Số còn phải thu ĐK]]+Table1[[#This Row],[Giá Trị HD sau CK]]-Table1[[#This Row],[Số tiền đã thu]]</f>
        <v>-67648</v>
      </c>
      <c r="S2184" s="6">
        <f>IF(Table1[[#This Row],[Ngày hóa đơn]]&lt;&gt;"",Table1[[#This Row],[Ngày hóa đơn]],IF(Table1[[#This Row],[Ngày hạch toán]]&lt;&gt;"",Table1[[#This Row],[Ngày hạch toán]],""))</f>
        <v>45918</v>
      </c>
      <c r="T2184" s="7"/>
      <c r="U2184" s="6">
        <f>IF(Table1[[#This Row],[Ngày tính CN]]="","",S2184+T2184)</f>
        <v>45918</v>
      </c>
      <c r="V2184" s="35">
        <f ca="1">IF(Table1[[#This Row],[Hạn thanh toán]]="","",IF((U2184-NOW())&lt;0,0,(U2184-NOW())))</f>
        <v>0</v>
      </c>
      <c r="W2184" s="35"/>
      <c r="X2184" s="35">
        <f t="shared" ca="1" si="599"/>
        <v>252.49032013888791</v>
      </c>
      <c r="Y2184" s="2" t="str">
        <f t="shared" ca="1" si="600"/>
        <v>Nợ quá hạn hơn 120 ngày có khả năng mất thanh toán</v>
      </c>
      <c r="Z2184" s="51">
        <f t="shared" si="601"/>
        <v>45918</v>
      </c>
      <c r="AA2184" s="51" t="str">
        <f t="shared" si="602"/>
        <v/>
      </c>
      <c r="AD2184" s="2" t="str">
        <f>VLOOKUP($A2184,MA_KH!$A:$Q,MA_KH!O$1,0)</f>
        <v>CIRCLEK MIỀN BẮC</v>
      </c>
      <c r="AE2184" s="2" t="str">
        <f>VLOOKUP($A2184,MA_KH!$A:$Q,MA_KH!P$1,0)</f>
        <v>CHI NHÁNH CÔNG TY TNHH VÒNG TRÒN ĐỎ TẠI HÀ NỘI</v>
      </c>
    </row>
    <row r="2185" spans="1:31" ht="25.5" hidden="1" customHeight="1" x14ac:dyDescent="0.2">
      <c r="A2185" s="30" t="s">
        <v>21192</v>
      </c>
      <c r="B2185" s="30" t="s">
        <v>1331</v>
      </c>
      <c r="C2185" s="37">
        <v>45918</v>
      </c>
      <c r="D2185" s="30" t="s">
        <v>3726</v>
      </c>
      <c r="E2185" s="37">
        <v>45918</v>
      </c>
      <c r="F2185" s="30" t="s">
        <v>3727</v>
      </c>
      <c r="G2185" s="30" t="s">
        <v>3728</v>
      </c>
      <c r="H2185" s="38">
        <v>-257139</v>
      </c>
      <c r="I2185" s="64">
        <v>0</v>
      </c>
      <c r="J2185" s="38">
        <v>-20571</v>
      </c>
      <c r="K2185" s="38">
        <v>-277710</v>
      </c>
      <c r="L2185" s="7" t="s">
        <v>51</v>
      </c>
      <c r="O2185" s="35">
        <f>IF(Table1[[#This Row],[Phân loại]]="Tồn đầu kỳ",Table1[[#This Row],[Tổng giá trị]],0)</f>
        <v>-277710</v>
      </c>
      <c r="P2185" s="7">
        <f>IF(Table1[[#This Row],[Số còn phải thu ĐK]]&lt;&gt;0,0,IF(Table1[[#This Row],[Phân loại]]="Bán hàng",Table1[[#This Row],[Tổng giá trị]],-Table1[[#This Row],[Tổng giá trị]]))</f>
        <v>0</v>
      </c>
      <c r="Q2185" s="35">
        <f t="shared" si="598"/>
        <v>0</v>
      </c>
      <c r="R2185" s="7">
        <f>Table1[[#This Row],[Số còn phải thu ĐK]]+Table1[[#This Row],[Giá Trị HD sau CK]]-Table1[[#This Row],[Số tiền đã thu]]</f>
        <v>-277710</v>
      </c>
      <c r="S2185" s="6">
        <f>IF(Table1[[#This Row],[Ngày hóa đơn]]&lt;&gt;"",Table1[[#This Row],[Ngày hóa đơn]],IF(Table1[[#This Row],[Ngày hạch toán]]&lt;&gt;"",Table1[[#This Row],[Ngày hạch toán]],""))</f>
        <v>45918</v>
      </c>
      <c r="T2185" s="7"/>
      <c r="U2185" s="6">
        <f>IF(Table1[[#This Row],[Ngày tính CN]]="","",S2185+T2185)</f>
        <v>45918</v>
      </c>
      <c r="V2185" s="35">
        <f ca="1">IF(Table1[[#This Row],[Hạn thanh toán]]="","",IF((U2185-NOW())&lt;0,0,(U2185-NOW())))</f>
        <v>0</v>
      </c>
      <c r="W2185" s="35"/>
      <c r="X2185" s="35">
        <f t="shared" ca="1" si="599"/>
        <v>252.49032013888791</v>
      </c>
      <c r="Y2185" s="2" t="str">
        <f t="shared" ca="1" si="600"/>
        <v>Nợ quá hạn hơn 120 ngày có khả năng mất thanh toán</v>
      </c>
      <c r="Z2185" s="51">
        <f t="shared" si="601"/>
        <v>45918</v>
      </c>
      <c r="AA2185" s="51" t="str">
        <f t="shared" si="602"/>
        <v/>
      </c>
      <c r="AD2185" s="2" t="str">
        <f>VLOOKUP($A2185,MA_KH!$A:$Q,MA_KH!O$1,0)</f>
        <v>CIRCLEK MIỀN BẮC</v>
      </c>
      <c r="AE2185" s="2" t="str">
        <f>VLOOKUP($A2185,MA_KH!$A:$Q,MA_KH!P$1,0)</f>
        <v>CHI NHÁNH CÔNG TY TNHH VÒNG TRÒN ĐỎ TẠI HÀ NỘI</v>
      </c>
    </row>
    <row r="2186" spans="1:31" ht="25.5" hidden="1" customHeight="1" x14ac:dyDescent="0.2">
      <c r="A2186" s="30" t="s">
        <v>21192</v>
      </c>
      <c r="B2186" s="30" t="s">
        <v>1331</v>
      </c>
      <c r="C2186" s="37">
        <v>45918</v>
      </c>
      <c r="D2186" s="30" t="s">
        <v>3729</v>
      </c>
      <c r="E2186" s="37">
        <v>45918</v>
      </c>
      <c r="F2186" s="30" t="s">
        <v>3730</v>
      </c>
      <c r="G2186" s="30" t="s">
        <v>3731</v>
      </c>
      <c r="H2186" s="38">
        <v>-62637</v>
      </c>
      <c r="I2186" s="64">
        <v>0</v>
      </c>
      <c r="J2186" s="38">
        <v>-5011</v>
      </c>
      <c r="K2186" s="38">
        <v>-67648</v>
      </c>
      <c r="L2186" s="7" t="s">
        <v>51</v>
      </c>
      <c r="O2186" s="35">
        <f>IF(Table1[[#This Row],[Phân loại]]="Tồn đầu kỳ",Table1[[#This Row],[Tổng giá trị]],0)</f>
        <v>-67648</v>
      </c>
      <c r="P2186" s="7">
        <f>IF(Table1[[#This Row],[Số còn phải thu ĐK]]&lt;&gt;0,0,IF(Table1[[#This Row],[Phân loại]]="Bán hàng",Table1[[#This Row],[Tổng giá trị]],-Table1[[#This Row],[Tổng giá trị]]))</f>
        <v>0</v>
      </c>
      <c r="Q2186" s="35">
        <f t="shared" si="598"/>
        <v>0</v>
      </c>
      <c r="R2186" s="7">
        <f>Table1[[#This Row],[Số còn phải thu ĐK]]+Table1[[#This Row],[Giá Trị HD sau CK]]-Table1[[#This Row],[Số tiền đã thu]]</f>
        <v>-67648</v>
      </c>
      <c r="S2186" s="6">
        <f>IF(Table1[[#This Row],[Ngày hóa đơn]]&lt;&gt;"",Table1[[#This Row],[Ngày hóa đơn]],IF(Table1[[#This Row],[Ngày hạch toán]]&lt;&gt;"",Table1[[#This Row],[Ngày hạch toán]],""))</f>
        <v>45918</v>
      </c>
      <c r="T2186" s="7"/>
      <c r="U2186" s="6">
        <f>IF(Table1[[#This Row],[Ngày tính CN]]="","",S2186+T2186)</f>
        <v>45918</v>
      </c>
      <c r="V2186" s="35">
        <f ca="1">IF(Table1[[#This Row],[Hạn thanh toán]]="","",IF((U2186-NOW())&lt;0,0,(U2186-NOW())))</f>
        <v>0</v>
      </c>
      <c r="W2186" s="35"/>
      <c r="X2186" s="35">
        <f t="shared" ca="1" si="599"/>
        <v>252.49032013888791</v>
      </c>
      <c r="Y2186" s="2" t="str">
        <f t="shared" ca="1" si="600"/>
        <v>Nợ quá hạn hơn 120 ngày có khả năng mất thanh toán</v>
      </c>
      <c r="Z2186" s="51">
        <f t="shared" si="601"/>
        <v>45918</v>
      </c>
      <c r="AA2186" s="51" t="str">
        <f t="shared" si="602"/>
        <v/>
      </c>
      <c r="AD2186" s="2" t="str">
        <f>VLOOKUP($A2186,MA_KH!$A:$Q,MA_KH!O$1,0)</f>
        <v>CIRCLEK MIỀN BẮC</v>
      </c>
      <c r="AE2186" s="2" t="str">
        <f>VLOOKUP($A2186,MA_KH!$A:$Q,MA_KH!P$1,0)</f>
        <v>CHI NHÁNH CÔNG TY TNHH VÒNG TRÒN ĐỎ TẠI HÀ NỘI</v>
      </c>
    </row>
    <row r="2187" spans="1:31" ht="25.5" hidden="1" customHeight="1" x14ac:dyDescent="0.2">
      <c r="A2187" s="30" t="s">
        <v>21192</v>
      </c>
      <c r="B2187" s="30" t="s">
        <v>1331</v>
      </c>
      <c r="C2187" s="37">
        <v>45919</v>
      </c>
      <c r="D2187" s="30" t="s">
        <v>3732</v>
      </c>
      <c r="E2187" s="37">
        <v>45919</v>
      </c>
      <c r="F2187" s="30" t="s">
        <v>3733</v>
      </c>
      <c r="G2187" s="30" t="s">
        <v>3734</v>
      </c>
      <c r="H2187" s="38">
        <v>-257139</v>
      </c>
      <c r="I2187" s="64">
        <v>0</v>
      </c>
      <c r="J2187" s="38">
        <v>-20571</v>
      </c>
      <c r="K2187" s="38">
        <v>-277710</v>
      </c>
      <c r="L2187" s="7" t="s">
        <v>51</v>
      </c>
      <c r="O2187" s="35">
        <f>IF(Table1[[#This Row],[Phân loại]]="Tồn đầu kỳ",Table1[[#This Row],[Tổng giá trị]],0)</f>
        <v>-277710</v>
      </c>
      <c r="P2187" s="7">
        <f>IF(Table1[[#This Row],[Số còn phải thu ĐK]]&lt;&gt;0,0,IF(Table1[[#This Row],[Phân loại]]="Bán hàng",Table1[[#This Row],[Tổng giá trị]],-Table1[[#This Row],[Tổng giá trị]]))</f>
        <v>0</v>
      </c>
      <c r="Q2187" s="35">
        <f t="shared" si="598"/>
        <v>0</v>
      </c>
      <c r="R2187" s="7">
        <f>Table1[[#This Row],[Số còn phải thu ĐK]]+Table1[[#This Row],[Giá Trị HD sau CK]]-Table1[[#This Row],[Số tiền đã thu]]</f>
        <v>-277710</v>
      </c>
      <c r="S2187" s="6">
        <f>IF(Table1[[#This Row],[Ngày hóa đơn]]&lt;&gt;"",Table1[[#This Row],[Ngày hóa đơn]],IF(Table1[[#This Row],[Ngày hạch toán]]&lt;&gt;"",Table1[[#This Row],[Ngày hạch toán]],""))</f>
        <v>45919</v>
      </c>
      <c r="T2187" s="7"/>
      <c r="U2187" s="6">
        <f>IF(Table1[[#This Row],[Ngày tính CN]]="","",S2187+T2187)</f>
        <v>45919</v>
      </c>
      <c r="V2187" s="35">
        <f ca="1">IF(Table1[[#This Row],[Hạn thanh toán]]="","",IF((U2187-NOW())&lt;0,0,(U2187-NOW())))</f>
        <v>0</v>
      </c>
      <c r="W2187" s="35"/>
      <c r="X2187" s="35">
        <f t="shared" ca="1" si="599"/>
        <v>251.49032013888791</v>
      </c>
      <c r="Y2187" s="2" t="str">
        <f t="shared" ca="1" si="600"/>
        <v>Nợ quá hạn hơn 120 ngày có khả năng mất thanh toán</v>
      </c>
      <c r="Z2187" s="51">
        <f t="shared" si="601"/>
        <v>45919</v>
      </c>
      <c r="AA2187" s="51" t="str">
        <f t="shared" si="602"/>
        <v/>
      </c>
      <c r="AD2187" s="2" t="str">
        <f>VLOOKUP($A2187,MA_KH!$A:$Q,MA_KH!O$1,0)</f>
        <v>CIRCLEK MIỀN BẮC</v>
      </c>
      <c r="AE2187" s="2" t="str">
        <f>VLOOKUP($A2187,MA_KH!$A:$Q,MA_KH!P$1,0)</f>
        <v>CHI NHÁNH CÔNG TY TNHH VÒNG TRÒN ĐỎ TẠI HÀ NỘI</v>
      </c>
    </row>
    <row r="2188" spans="1:31" ht="25.5" hidden="1" customHeight="1" x14ac:dyDescent="0.2">
      <c r="A2188" s="30" t="s">
        <v>21192</v>
      </c>
      <c r="B2188" s="30" t="s">
        <v>1331</v>
      </c>
      <c r="C2188" s="37">
        <v>45919</v>
      </c>
      <c r="D2188" s="30" t="s">
        <v>3735</v>
      </c>
      <c r="E2188" s="37">
        <v>45919</v>
      </c>
      <c r="F2188" s="30" t="s">
        <v>3736</v>
      </c>
      <c r="G2188" s="30" t="s">
        <v>3737</v>
      </c>
      <c r="H2188" s="38">
        <v>-62637</v>
      </c>
      <c r="I2188" s="64">
        <v>0</v>
      </c>
      <c r="J2188" s="38">
        <v>-5011</v>
      </c>
      <c r="K2188" s="38">
        <v>-67648</v>
      </c>
      <c r="L2188" s="7" t="s">
        <v>51</v>
      </c>
      <c r="O2188" s="35">
        <f>IF(Table1[[#This Row],[Phân loại]]="Tồn đầu kỳ",Table1[[#This Row],[Tổng giá trị]],0)</f>
        <v>-67648</v>
      </c>
      <c r="P2188" s="7">
        <f>IF(Table1[[#This Row],[Số còn phải thu ĐK]]&lt;&gt;0,0,IF(Table1[[#This Row],[Phân loại]]="Bán hàng",Table1[[#This Row],[Tổng giá trị]],-Table1[[#This Row],[Tổng giá trị]]))</f>
        <v>0</v>
      </c>
      <c r="Q2188" s="35">
        <f t="shared" si="598"/>
        <v>0</v>
      </c>
      <c r="R2188" s="7">
        <f>Table1[[#This Row],[Số còn phải thu ĐK]]+Table1[[#This Row],[Giá Trị HD sau CK]]-Table1[[#This Row],[Số tiền đã thu]]</f>
        <v>-67648</v>
      </c>
      <c r="S2188" s="6">
        <f>IF(Table1[[#This Row],[Ngày hóa đơn]]&lt;&gt;"",Table1[[#This Row],[Ngày hóa đơn]],IF(Table1[[#This Row],[Ngày hạch toán]]&lt;&gt;"",Table1[[#This Row],[Ngày hạch toán]],""))</f>
        <v>45919</v>
      </c>
      <c r="T2188" s="7"/>
      <c r="U2188" s="6">
        <f>IF(Table1[[#This Row],[Ngày tính CN]]="","",S2188+T2188)</f>
        <v>45919</v>
      </c>
      <c r="V2188" s="35">
        <f ca="1">IF(Table1[[#This Row],[Hạn thanh toán]]="","",IF((U2188-NOW())&lt;0,0,(U2188-NOW())))</f>
        <v>0</v>
      </c>
      <c r="W2188" s="35"/>
      <c r="X2188" s="35">
        <f t="shared" ca="1" si="599"/>
        <v>251.49032013888791</v>
      </c>
      <c r="Y2188" s="2" t="str">
        <f t="shared" ca="1" si="600"/>
        <v>Nợ quá hạn hơn 120 ngày có khả năng mất thanh toán</v>
      </c>
      <c r="Z2188" s="51">
        <f t="shared" si="601"/>
        <v>45919</v>
      </c>
      <c r="AA2188" s="51" t="str">
        <f t="shared" si="602"/>
        <v/>
      </c>
      <c r="AD2188" s="2" t="str">
        <f>VLOOKUP($A2188,MA_KH!$A:$Q,MA_KH!O$1,0)</f>
        <v>CIRCLEK MIỀN BẮC</v>
      </c>
      <c r="AE2188" s="2" t="str">
        <f>VLOOKUP($A2188,MA_KH!$A:$Q,MA_KH!P$1,0)</f>
        <v>CHI NHÁNH CÔNG TY TNHH VÒNG TRÒN ĐỎ TẠI HÀ NỘI</v>
      </c>
    </row>
    <row r="2189" spans="1:31" ht="25.5" hidden="1" customHeight="1" x14ac:dyDescent="0.2">
      <c r="A2189" s="30" t="s">
        <v>21192</v>
      </c>
      <c r="B2189" s="30" t="s">
        <v>1331</v>
      </c>
      <c r="C2189" s="37">
        <v>45919</v>
      </c>
      <c r="D2189" s="30" t="s">
        <v>3738</v>
      </c>
      <c r="E2189" s="37">
        <v>45919</v>
      </c>
      <c r="F2189" s="30" t="s">
        <v>3739</v>
      </c>
      <c r="G2189" s="30" t="s">
        <v>3740</v>
      </c>
      <c r="H2189" s="38">
        <v>-313185</v>
      </c>
      <c r="I2189" s="64">
        <v>0</v>
      </c>
      <c r="J2189" s="38">
        <v>-25055</v>
      </c>
      <c r="K2189" s="38">
        <v>-338240</v>
      </c>
      <c r="L2189" s="7" t="s">
        <v>51</v>
      </c>
      <c r="O2189" s="35">
        <f>IF(Table1[[#This Row],[Phân loại]]="Tồn đầu kỳ",Table1[[#This Row],[Tổng giá trị]],0)</f>
        <v>-338240</v>
      </c>
      <c r="P2189" s="7">
        <f>IF(Table1[[#This Row],[Số còn phải thu ĐK]]&lt;&gt;0,0,IF(Table1[[#This Row],[Phân loại]]="Bán hàng",Table1[[#This Row],[Tổng giá trị]],-Table1[[#This Row],[Tổng giá trị]]))</f>
        <v>0</v>
      </c>
      <c r="Q2189" s="35">
        <f t="shared" si="598"/>
        <v>0</v>
      </c>
      <c r="R2189" s="7">
        <f>Table1[[#This Row],[Số còn phải thu ĐK]]+Table1[[#This Row],[Giá Trị HD sau CK]]-Table1[[#This Row],[Số tiền đã thu]]</f>
        <v>-338240</v>
      </c>
      <c r="S2189" s="6">
        <f>IF(Table1[[#This Row],[Ngày hóa đơn]]&lt;&gt;"",Table1[[#This Row],[Ngày hóa đơn]],IF(Table1[[#This Row],[Ngày hạch toán]]&lt;&gt;"",Table1[[#This Row],[Ngày hạch toán]],""))</f>
        <v>45919</v>
      </c>
      <c r="T2189" s="7"/>
      <c r="U2189" s="6">
        <f>IF(Table1[[#This Row],[Ngày tính CN]]="","",S2189+T2189)</f>
        <v>45919</v>
      </c>
      <c r="V2189" s="35">
        <f ca="1">IF(Table1[[#This Row],[Hạn thanh toán]]="","",IF((U2189-NOW())&lt;0,0,(U2189-NOW())))</f>
        <v>0</v>
      </c>
      <c r="W2189" s="35"/>
      <c r="X2189" s="35">
        <f t="shared" ca="1" si="599"/>
        <v>251.49032013888791</v>
      </c>
      <c r="Y2189" s="2" t="str">
        <f t="shared" ca="1" si="600"/>
        <v>Nợ quá hạn hơn 120 ngày có khả năng mất thanh toán</v>
      </c>
      <c r="Z2189" s="51">
        <f t="shared" si="601"/>
        <v>45919</v>
      </c>
      <c r="AA2189" s="51" t="str">
        <f t="shared" si="602"/>
        <v/>
      </c>
      <c r="AD2189" s="2" t="str">
        <f>VLOOKUP($A2189,MA_KH!$A:$Q,MA_KH!O$1,0)</f>
        <v>CIRCLEK MIỀN BẮC</v>
      </c>
      <c r="AE2189" s="2" t="str">
        <f>VLOOKUP($A2189,MA_KH!$A:$Q,MA_KH!P$1,0)</f>
        <v>CHI NHÁNH CÔNG TY TNHH VÒNG TRÒN ĐỎ TẠI HÀ NỘI</v>
      </c>
    </row>
    <row r="2190" spans="1:31" ht="25.5" hidden="1" customHeight="1" x14ac:dyDescent="0.2">
      <c r="A2190" s="30" t="s">
        <v>21192</v>
      </c>
      <c r="B2190" s="30" t="s">
        <v>1331</v>
      </c>
      <c r="C2190" s="37">
        <v>45919</v>
      </c>
      <c r="D2190" s="30" t="s">
        <v>3741</v>
      </c>
      <c r="E2190" s="37">
        <v>45919</v>
      </c>
      <c r="F2190" s="30" t="s">
        <v>3742</v>
      </c>
      <c r="G2190" s="30" t="s">
        <v>3743</v>
      </c>
      <c r="H2190" s="38">
        <v>-187911</v>
      </c>
      <c r="I2190" s="64">
        <v>0</v>
      </c>
      <c r="J2190" s="38">
        <v>-15033</v>
      </c>
      <c r="K2190" s="38">
        <v>-202944</v>
      </c>
      <c r="L2190" s="7" t="s">
        <v>51</v>
      </c>
      <c r="O2190" s="35">
        <f>IF(Table1[[#This Row],[Phân loại]]="Tồn đầu kỳ",Table1[[#This Row],[Tổng giá trị]],0)</f>
        <v>-202944</v>
      </c>
      <c r="P2190" s="7">
        <f>IF(Table1[[#This Row],[Số còn phải thu ĐK]]&lt;&gt;0,0,IF(Table1[[#This Row],[Phân loại]]="Bán hàng",Table1[[#This Row],[Tổng giá trị]],-Table1[[#This Row],[Tổng giá trị]]))</f>
        <v>0</v>
      </c>
      <c r="Q2190" s="35">
        <f t="shared" si="598"/>
        <v>0</v>
      </c>
      <c r="R2190" s="7">
        <f>Table1[[#This Row],[Số còn phải thu ĐK]]+Table1[[#This Row],[Giá Trị HD sau CK]]-Table1[[#This Row],[Số tiền đã thu]]</f>
        <v>-202944</v>
      </c>
      <c r="S2190" s="6">
        <f>IF(Table1[[#This Row],[Ngày hóa đơn]]&lt;&gt;"",Table1[[#This Row],[Ngày hóa đơn]],IF(Table1[[#This Row],[Ngày hạch toán]]&lt;&gt;"",Table1[[#This Row],[Ngày hạch toán]],""))</f>
        <v>45919</v>
      </c>
      <c r="T2190" s="7"/>
      <c r="U2190" s="6">
        <f>IF(Table1[[#This Row],[Ngày tính CN]]="","",S2190+T2190)</f>
        <v>45919</v>
      </c>
      <c r="V2190" s="35">
        <f ca="1">IF(Table1[[#This Row],[Hạn thanh toán]]="","",IF((U2190-NOW())&lt;0,0,(U2190-NOW())))</f>
        <v>0</v>
      </c>
      <c r="W2190" s="35"/>
      <c r="X2190" s="35">
        <f t="shared" ca="1" si="599"/>
        <v>251.49032013888791</v>
      </c>
      <c r="Y2190" s="2" t="str">
        <f t="shared" ca="1" si="600"/>
        <v>Nợ quá hạn hơn 120 ngày có khả năng mất thanh toán</v>
      </c>
      <c r="Z2190" s="51">
        <f t="shared" si="601"/>
        <v>45919</v>
      </c>
      <c r="AA2190" s="51" t="str">
        <f t="shared" si="602"/>
        <v/>
      </c>
      <c r="AD2190" s="2" t="str">
        <f>VLOOKUP($A2190,MA_KH!$A:$Q,MA_KH!O$1,0)</f>
        <v>CIRCLEK MIỀN BẮC</v>
      </c>
      <c r="AE2190" s="2" t="str">
        <f>VLOOKUP($A2190,MA_KH!$A:$Q,MA_KH!P$1,0)</f>
        <v>CHI NHÁNH CÔNG TY TNHH VÒNG TRÒN ĐỎ TẠI HÀ NỘI</v>
      </c>
    </row>
    <row r="2191" spans="1:31" ht="25.5" hidden="1" customHeight="1" x14ac:dyDescent="0.2">
      <c r="A2191" s="30" t="s">
        <v>21192</v>
      </c>
      <c r="B2191" s="30" t="s">
        <v>1331</v>
      </c>
      <c r="C2191" s="37">
        <v>45919</v>
      </c>
      <c r="D2191" s="30" t="s">
        <v>3744</v>
      </c>
      <c r="E2191" s="37">
        <v>45919</v>
      </c>
      <c r="F2191" s="30" t="s">
        <v>3745</v>
      </c>
      <c r="G2191" s="30" t="s">
        <v>3746</v>
      </c>
      <c r="H2191" s="38">
        <v>-257139</v>
      </c>
      <c r="I2191" s="64">
        <v>0</v>
      </c>
      <c r="J2191" s="38">
        <v>-20571</v>
      </c>
      <c r="K2191" s="38">
        <v>-277710</v>
      </c>
      <c r="L2191" s="7" t="s">
        <v>51</v>
      </c>
      <c r="O2191" s="35">
        <f>IF(Table1[[#This Row],[Phân loại]]="Tồn đầu kỳ",Table1[[#This Row],[Tổng giá trị]],0)</f>
        <v>-277710</v>
      </c>
      <c r="P2191" s="7">
        <f>IF(Table1[[#This Row],[Số còn phải thu ĐK]]&lt;&gt;0,0,IF(Table1[[#This Row],[Phân loại]]="Bán hàng",Table1[[#This Row],[Tổng giá trị]],-Table1[[#This Row],[Tổng giá trị]]))</f>
        <v>0</v>
      </c>
      <c r="Q2191" s="35">
        <f t="shared" si="598"/>
        <v>0</v>
      </c>
      <c r="R2191" s="7">
        <f>Table1[[#This Row],[Số còn phải thu ĐK]]+Table1[[#This Row],[Giá Trị HD sau CK]]-Table1[[#This Row],[Số tiền đã thu]]</f>
        <v>-277710</v>
      </c>
      <c r="S2191" s="6">
        <f>IF(Table1[[#This Row],[Ngày hóa đơn]]&lt;&gt;"",Table1[[#This Row],[Ngày hóa đơn]],IF(Table1[[#This Row],[Ngày hạch toán]]&lt;&gt;"",Table1[[#This Row],[Ngày hạch toán]],""))</f>
        <v>45919</v>
      </c>
      <c r="T2191" s="7"/>
      <c r="U2191" s="6">
        <f>IF(Table1[[#This Row],[Ngày tính CN]]="","",S2191+T2191)</f>
        <v>45919</v>
      </c>
      <c r="V2191" s="35">
        <f ca="1">IF(Table1[[#This Row],[Hạn thanh toán]]="","",IF((U2191-NOW())&lt;0,0,(U2191-NOW())))</f>
        <v>0</v>
      </c>
      <c r="W2191" s="35"/>
      <c r="X2191" s="35">
        <f t="shared" ca="1" si="599"/>
        <v>251.49032013888791</v>
      </c>
      <c r="Y2191" s="2" t="str">
        <f t="shared" ca="1" si="600"/>
        <v>Nợ quá hạn hơn 120 ngày có khả năng mất thanh toán</v>
      </c>
      <c r="Z2191" s="51">
        <f t="shared" si="601"/>
        <v>45919</v>
      </c>
      <c r="AA2191" s="51" t="str">
        <f t="shared" si="602"/>
        <v/>
      </c>
      <c r="AD2191" s="2" t="str">
        <f>VLOOKUP($A2191,MA_KH!$A:$Q,MA_KH!O$1,0)</f>
        <v>CIRCLEK MIỀN BẮC</v>
      </c>
      <c r="AE2191" s="2" t="str">
        <f>VLOOKUP($A2191,MA_KH!$A:$Q,MA_KH!P$1,0)</f>
        <v>CHI NHÁNH CÔNG TY TNHH VÒNG TRÒN ĐỎ TẠI HÀ NỘI</v>
      </c>
    </row>
    <row r="2192" spans="1:31" ht="25.5" hidden="1" customHeight="1" x14ac:dyDescent="0.2">
      <c r="A2192" s="30" t="s">
        <v>21192</v>
      </c>
      <c r="B2192" s="30" t="s">
        <v>1331</v>
      </c>
      <c r="C2192" s="37">
        <v>45920</v>
      </c>
      <c r="D2192" s="30" t="s">
        <v>3747</v>
      </c>
      <c r="E2192" s="37">
        <v>45920</v>
      </c>
      <c r="F2192" s="30" t="s">
        <v>3748</v>
      </c>
      <c r="G2192" s="30" t="s">
        <v>3749</v>
      </c>
      <c r="H2192" s="38">
        <v>-125274</v>
      </c>
      <c r="I2192" s="64">
        <v>0</v>
      </c>
      <c r="J2192" s="38">
        <v>-10022</v>
      </c>
      <c r="K2192" s="38">
        <v>-135296</v>
      </c>
      <c r="L2192" s="7" t="s">
        <v>51</v>
      </c>
      <c r="O2192" s="35">
        <f>IF(Table1[[#This Row],[Phân loại]]="Tồn đầu kỳ",Table1[[#This Row],[Tổng giá trị]],0)</f>
        <v>-135296</v>
      </c>
      <c r="P2192" s="7">
        <f>IF(Table1[[#This Row],[Số còn phải thu ĐK]]&lt;&gt;0,0,IF(Table1[[#This Row],[Phân loại]]="Bán hàng",Table1[[#This Row],[Tổng giá trị]],-Table1[[#This Row],[Tổng giá trị]]))</f>
        <v>0</v>
      </c>
      <c r="Q2192" s="35">
        <f t="shared" si="598"/>
        <v>0</v>
      </c>
      <c r="R2192" s="7">
        <f>Table1[[#This Row],[Số còn phải thu ĐK]]+Table1[[#This Row],[Giá Trị HD sau CK]]-Table1[[#This Row],[Số tiền đã thu]]</f>
        <v>-135296</v>
      </c>
      <c r="S2192" s="6">
        <f>IF(Table1[[#This Row],[Ngày hóa đơn]]&lt;&gt;"",Table1[[#This Row],[Ngày hóa đơn]],IF(Table1[[#This Row],[Ngày hạch toán]]&lt;&gt;"",Table1[[#This Row],[Ngày hạch toán]],""))</f>
        <v>45920</v>
      </c>
      <c r="T2192" s="7"/>
      <c r="U2192" s="6">
        <f>IF(Table1[[#This Row],[Ngày tính CN]]="","",S2192+T2192)</f>
        <v>45920</v>
      </c>
      <c r="V2192" s="35">
        <f ca="1">IF(Table1[[#This Row],[Hạn thanh toán]]="","",IF((U2192-NOW())&lt;0,0,(U2192-NOW())))</f>
        <v>0</v>
      </c>
      <c r="W2192" s="35"/>
      <c r="X2192" s="35">
        <f t="shared" ca="1" si="599"/>
        <v>250.49032013888791</v>
      </c>
      <c r="Y2192" s="2" t="str">
        <f t="shared" ca="1" si="600"/>
        <v>Nợ quá hạn hơn 120 ngày có khả năng mất thanh toán</v>
      </c>
      <c r="Z2192" s="51">
        <f t="shared" si="601"/>
        <v>45920</v>
      </c>
      <c r="AA2192" s="51" t="str">
        <f t="shared" si="602"/>
        <v/>
      </c>
      <c r="AD2192" s="2" t="str">
        <f>VLOOKUP($A2192,MA_KH!$A:$Q,MA_KH!O$1,0)</f>
        <v>CIRCLEK MIỀN BẮC</v>
      </c>
      <c r="AE2192" s="2" t="str">
        <f>VLOOKUP($A2192,MA_KH!$A:$Q,MA_KH!P$1,0)</f>
        <v>CHI NHÁNH CÔNG TY TNHH VÒNG TRÒN ĐỎ TẠI HÀ NỘI</v>
      </c>
    </row>
    <row r="2193" spans="1:31" ht="25.5" hidden="1" customHeight="1" x14ac:dyDescent="0.2">
      <c r="A2193" s="30" t="s">
        <v>21192</v>
      </c>
      <c r="B2193" s="30" t="s">
        <v>1331</v>
      </c>
      <c r="C2193" s="37">
        <v>45922</v>
      </c>
      <c r="D2193" s="30" t="s">
        <v>3750</v>
      </c>
      <c r="E2193" s="37">
        <v>45922</v>
      </c>
      <c r="F2193" s="30" t="s">
        <v>3751</v>
      </c>
      <c r="G2193" s="30" t="s">
        <v>3752</v>
      </c>
      <c r="H2193" s="38">
        <v>-250548</v>
      </c>
      <c r="I2193" s="64">
        <v>0</v>
      </c>
      <c r="J2193" s="38">
        <v>-20044</v>
      </c>
      <c r="K2193" s="38">
        <v>-270592</v>
      </c>
      <c r="L2193" s="7" t="s">
        <v>51</v>
      </c>
      <c r="O2193" s="35">
        <f>IF(Table1[[#This Row],[Phân loại]]="Tồn đầu kỳ",Table1[[#This Row],[Tổng giá trị]],0)</f>
        <v>-270592</v>
      </c>
      <c r="P2193" s="7">
        <f>IF(Table1[[#This Row],[Số còn phải thu ĐK]]&lt;&gt;0,0,IF(Table1[[#This Row],[Phân loại]]="Bán hàng",Table1[[#This Row],[Tổng giá trị]],-Table1[[#This Row],[Tổng giá trị]]))</f>
        <v>0</v>
      </c>
      <c r="Q2193" s="35">
        <f t="shared" si="598"/>
        <v>0</v>
      </c>
      <c r="R2193" s="7">
        <f>Table1[[#This Row],[Số còn phải thu ĐK]]+Table1[[#This Row],[Giá Trị HD sau CK]]-Table1[[#This Row],[Số tiền đã thu]]</f>
        <v>-270592</v>
      </c>
      <c r="S2193" s="6">
        <f>IF(Table1[[#This Row],[Ngày hóa đơn]]&lt;&gt;"",Table1[[#This Row],[Ngày hóa đơn]],IF(Table1[[#This Row],[Ngày hạch toán]]&lt;&gt;"",Table1[[#This Row],[Ngày hạch toán]],""))</f>
        <v>45922</v>
      </c>
      <c r="T2193" s="7"/>
      <c r="U2193" s="6">
        <f>IF(Table1[[#This Row],[Ngày tính CN]]="","",S2193+T2193)</f>
        <v>45922</v>
      </c>
      <c r="V2193" s="35">
        <f ca="1">IF(Table1[[#This Row],[Hạn thanh toán]]="","",IF((U2193-NOW())&lt;0,0,(U2193-NOW())))</f>
        <v>0</v>
      </c>
      <c r="W2193" s="35"/>
      <c r="X2193" s="35">
        <f t="shared" ca="1" si="599"/>
        <v>248.49032013888791</v>
      </c>
      <c r="Y2193" s="2" t="str">
        <f t="shared" ca="1" si="600"/>
        <v>Nợ quá hạn hơn 120 ngày có khả năng mất thanh toán</v>
      </c>
      <c r="Z2193" s="51">
        <f t="shared" si="601"/>
        <v>45922</v>
      </c>
      <c r="AA2193" s="51" t="str">
        <f t="shared" si="602"/>
        <v/>
      </c>
      <c r="AD2193" s="2" t="str">
        <f>VLOOKUP($A2193,MA_KH!$A:$Q,MA_KH!O$1,0)</f>
        <v>CIRCLEK MIỀN BẮC</v>
      </c>
      <c r="AE2193" s="2" t="str">
        <f>VLOOKUP($A2193,MA_KH!$A:$Q,MA_KH!P$1,0)</f>
        <v>CHI NHÁNH CÔNG TY TNHH VÒNG TRÒN ĐỎ TẠI HÀ NỘI</v>
      </c>
    </row>
    <row r="2194" spans="1:31" ht="25.5" hidden="1" customHeight="1" x14ac:dyDescent="0.2">
      <c r="A2194" s="30" t="s">
        <v>21192</v>
      </c>
      <c r="B2194" s="30" t="s">
        <v>1331</v>
      </c>
      <c r="C2194" s="37">
        <v>45922</v>
      </c>
      <c r="D2194" s="30" t="s">
        <v>3753</v>
      </c>
      <c r="E2194" s="37">
        <v>45922</v>
      </c>
      <c r="F2194" s="30" t="s">
        <v>3754</v>
      </c>
      <c r="G2194" s="30" t="s">
        <v>3755</v>
      </c>
      <c r="H2194" s="38">
        <v>-125274</v>
      </c>
      <c r="I2194" s="64">
        <v>0</v>
      </c>
      <c r="J2194" s="38">
        <v>-10022</v>
      </c>
      <c r="K2194" s="38">
        <v>-135296</v>
      </c>
      <c r="L2194" s="7" t="s">
        <v>51</v>
      </c>
      <c r="O2194" s="35">
        <f>IF(Table1[[#This Row],[Phân loại]]="Tồn đầu kỳ",Table1[[#This Row],[Tổng giá trị]],0)</f>
        <v>-135296</v>
      </c>
      <c r="P2194" s="7">
        <f>IF(Table1[[#This Row],[Số còn phải thu ĐK]]&lt;&gt;0,0,IF(Table1[[#This Row],[Phân loại]]="Bán hàng",Table1[[#This Row],[Tổng giá trị]],-Table1[[#This Row],[Tổng giá trị]]))</f>
        <v>0</v>
      </c>
      <c r="Q2194" s="35">
        <f t="shared" si="598"/>
        <v>0</v>
      </c>
      <c r="R2194" s="7">
        <f>Table1[[#This Row],[Số còn phải thu ĐK]]+Table1[[#This Row],[Giá Trị HD sau CK]]-Table1[[#This Row],[Số tiền đã thu]]</f>
        <v>-135296</v>
      </c>
      <c r="S2194" s="6">
        <f>IF(Table1[[#This Row],[Ngày hóa đơn]]&lt;&gt;"",Table1[[#This Row],[Ngày hóa đơn]],IF(Table1[[#This Row],[Ngày hạch toán]]&lt;&gt;"",Table1[[#This Row],[Ngày hạch toán]],""))</f>
        <v>45922</v>
      </c>
      <c r="T2194" s="7"/>
      <c r="U2194" s="6">
        <f>IF(Table1[[#This Row],[Ngày tính CN]]="","",S2194+T2194)</f>
        <v>45922</v>
      </c>
      <c r="V2194" s="35">
        <f ca="1">IF(Table1[[#This Row],[Hạn thanh toán]]="","",IF((U2194-NOW())&lt;0,0,(U2194-NOW())))</f>
        <v>0</v>
      </c>
      <c r="W2194" s="35"/>
      <c r="X2194" s="35">
        <f t="shared" ca="1" si="599"/>
        <v>248.49032013888791</v>
      </c>
      <c r="Y2194" s="2" t="str">
        <f t="shared" ca="1" si="600"/>
        <v>Nợ quá hạn hơn 120 ngày có khả năng mất thanh toán</v>
      </c>
      <c r="Z2194" s="51">
        <f t="shared" si="601"/>
        <v>45922</v>
      </c>
      <c r="AA2194" s="51" t="str">
        <f t="shared" si="602"/>
        <v/>
      </c>
      <c r="AD2194" s="2" t="str">
        <f>VLOOKUP($A2194,MA_KH!$A:$Q,MA_KH!O$1,0)</f>
        <v>CIRCLEK MIỀN BẮC</v>
      </c>
      <c r="AE2194" s="2" t="str">
        <f>VLOOKUP($A2194,MA_KH!$A:$Q,MA_KH!P$1,0)</f>
        <v>CHI NHÁNH CÔNG TY TNHH VÒNG TRÒN ĐỎ TẠI HÀ NỘI</v>
      </c>
    </row>
    <row r="2195" spans="1:31" ht="25.5" hidden="1" customHeight="1" x14ac:dyDescent="0.2">
      <c r="A2195" s="30" t="s">
        <v>21192</v>
      </c>
      <c r="B2195" s="30" t="s">
        <v>1331</v>
      </c>
      <c r="C2195" s="37">
        <v>45923</v>
      </c>
      <c r="D2195" s="30" t="s">
        <v>3756</v>
      </c>
      <c r="E2195" s="37">
        <v>45923</v>
      </c>
      <c r="F2195" s="30" t="s">
        <v>3757</v>
      </c>
      <c r="G2195" s="30" t="s">
        <v>3758</v>
      </c>
      <c r="H2195" s="38">
        <v>-438459</v>
      </c>
      <c r="I2195" s="64">
        <v>0</v>
      </c>
      <c r="J2195" s="38">
        <v>-35077</v>
      </c>
      <c r="K2195" s="38">
        <v>-473536</v>
      </c>
      <c r="L2195" s="7" t="s">
        <v>51</v>
      </c>
      <c r="O2195" s="35">
        <f>IF(Table1[[#This Row],[Phân loại]]="Tồn đầu kỳ",Table1[[#This Row],[Tổng giá trị]],0)</f>
        <v>-473536</v>
      </c>
      <c r="P2195" s="7">
        <f>IF(Table1[[#This Row],[Số còn phải thu ĐK]]&lt;&gt;0,0,IF(Table1[[#This Row],[Phân loại]]="Bán hàng",Table1[[#This Row],[Tổng giá trị]],-Table1[[#This Row],[Tổng giá trị]]))</f>
        <v>0</v>
      </c>
      <c r="Q2195" s="35">
        <f t="shared" si="598"/>
        <v>0</v>
      </c>
      <c r="R2195" s="7">
        <f>Table1[[#This Row],[Số còn phải thu ĐK]]+Table1[[#This Row],[Giá Trị HD sau CK]]-Table1[[#This Row],[Số tiền đã thu]]</f>
        <v>-473536</v>
      </c>
      <c r="S2195" s="6">
        <f>IF(Table1[[#This Row],[Ngày hóa đơn]]&lt;&gt;"",Table1[[#This Row],[Ngày hóa đơn]],IF(Table1[[#This Row],[Ngày hạch toán]]&lt;&gt;"",Table1[[#This Row],[Ngày hạch toán]],""))</f>
        <v>45923</v>
      </c>
      <c r="T2195" s="7"/>
      <c r="U2195" s="6">
        <f>IF(Table1[[#This Row],[Ngày tính CN]]="","",S2195+T2195)</f>
        <v>45923</v>
      </c>
      <c r="V2195" s="35">
        <f ca="1">IF(Table1[[#This Row],[Hạn thanh toán]]="","",IF((U2195-NOW())&lt;0,0,(U2195-NOW())))</f>
        <v>0</v>
      </c>
      <c r="W2195" s="35"/>
      <c r="X2195" s="35">
        <f t="shared" ca="1" si="599"/>
        <v>247.49032013888791</v>
      </c>
      <c r="Y2195" s="2" t="str">
        <f t="shared" ca="1" si="600"/>
        <v>Nợ quá hạn hơn 120 ngày có khả năng mất thanh toán</v>
      </c>
      <c r="Z2195" s="51">
        <f t="shared" si="601"/>
        <v>45923</v>
      </c>
      <c r="AA2195" s="51" t="str">
        <f t="shared" si="602"/>
        <v/>
      </c>
      <c r="AD2195" s="2" t="str">
        <f>VLOOKUP($A2195,MA_KH!$A:$Q,MA_KH!O$1,0)</f>
        <v>CIRCLEK MIỀN BẮC</v>
      </c>
      <c r="AE2195" s="2" t="str">
        <f>VLOOKUP($A2195,MA_KH!$A:$Q,MA_KH!P$1,0)</f>
        <v>CHI NHÁNH CÔNG TY TNHH VÒNG TRÒN ĐỎ TẠI HÀ NỘI</v>
      </c>
    </row>
    <row r="2196" spans="1:31" ht="25.5" hidden="1" customHeight="1" x14ac:dyDescent="0.2">
      <c r="A2196" s="30" t="s">
        <v>21192</v>
      </c>
      <c r="B2196" s="30" t="s">
        <v>1331</v>
      </c>
      <c r="C2196" s="37">
        <v>45923</v>
      </c>
      <c r="D2196" s="30" t="s">
        <v>3759</v>
      </c>
      <c r="E2196" s="37">
        <v>45923</v>
      </c>
      <c r="F2196" s="30" t="s">
        <v>3760</v>
      </c>
      <c r="G2196" s="30" t="s">
        <v>3761</v>
      </c>
      <c r="H2196" s="38">
        <v>-62637</v>
      </c>
      <c r="I2196" s="64">
        <v>0</v>
      </c>
      <c r="J2196" s="38">
        <v>-5011</v>
      </c>
      <c r="K2196" s="38">
        <v>-67648</v>
      </c>
      <c r="L2196" s="7" t="s">
        <v>51</v>
      </c>
      <c r="O2196" s="35">
        <f>IF(Table1[[#This Row],[Phân loại]]="Tồn đầu kỳ",Table1[[#This Row],[Tổng giá trị]],0)</f>
        <v>-67648</v>
      </c>
      <c r="P2196" s="7">
        <f>IF(Table1[[#This Row],[Số còn phải thu ĐK]]&lt;&gt;0,0,IF(Table1[[#This Row],[Phân loại]]="Bán hàng",Table1[[#This Row],[Tổng giá trị]],-Table1[[#This Row],[Tổng giá trị]]))</f>
        <v>0</v>
      </c>
      <c r="Q2196" s="35">
        <f t="shared" si="598"/>
        <v>0</v>
      </c>
      <c r="R2196" s="7">
        <f>Table1[[#This Row],[Số còn phải thu ĐK]]+Table1[[#This Row],[Giá Trị HD sau CK]]-Table1[[#This Row],[Số tiền đã thu]]</f>
        <v>-67648</v>
      </c>
      <c r="S2196" s="6">
        <f>IF(Table1[[#This Row],[Ngày hóa đơn]]&lt;&gt;"",Table1[[#This Row],[Ngày hóa đơn]],IF(Table1[[#This Row],[Ngày hạch toán]]&lt;&gt;"",Table1[[#This Row],[Ngày hạch toán]],""))</f>
        <v>45923</v>
      </c>
      <c r="T2196" s="7"/>
      <c r="U2196" s="6">
        <f>IF(Table1[[#This Row],[Ngày tính CN]]="","",S2196+T2196)</f>
        <v>45923</v>
      </c>
      <c r="V2196" s="35">
        <f ca="1">IF(Table1[[#This Row],[Hạn thanh toán]]="","",IF((U2196-NOW())&lt;0,0,(U2196-NOW())))</f>
        <v>0</v>
      </c>
      <c r="W2196" s="35"/>
      <c r="X2196" s="35">
        <f t="shared" ca="1" si="599"/>
        <v>247.49032013888791</v>
      </c>
      <c r="Y2196" s="2" t="str">
        <f t="shared" ca="1" si="600"/>
        <v>Nợ quá hạn hơn 120 ngày có khả năng mất thanh toán</v>
      </c>
      <c r="Z2196" s="51">
        <f t="shared" si="601"/>
        <v>45923</v>
      </c>
      <c r="AA2196" s="51" t="str">
        <f t="shared" si="602"/>
        <v/>
      </c>
      <c r="AD2196" s="2" t="str">
        <f>VLOOKUP($A2196,MA_KH!$A:$Q,MA_KH!O$1,0)</f>
        <v>CIRCLEK MIỀN BẮC</v>
      </c>
      <c r="AE2196" s="2" t="str">
        <f>VLOOKUP($A2196,MA_KH!$A:$Q,MA_KH!P$1,0)</f>
        <v>CHI NHÁNH CÔNG TY TNHH VÒNG TRÒN ĐỎ TẠI HÀ NỘI</v>
      </c>
    </row>
    <row r="2197" spans="1:31" ht="25.5" hidden="1" customHeight="1" x14ac:dyDescent="0.2">
      <c r="A2197" s="30" t="s">
        <v>21192</v>
      </c>
      <c r="B2197" s="30" t="s">
        <v>1331</v>
      </c>
      <c r="C2197" s="37">
        <v>45924</v>
      </c>
      <c r="D2197" s="30" t="s">
        <v>3762</v>
      </c>
      <c r="E2197" s="37">
        <v>45924</v>
      </c>
      <c r="F2197" s="30" t="s">
        <v>3763</v>
      </c>
      <c r="G2197" s="30" t="s">
        <v>3764</v>
      </c>
      <c r="H2197" s="38">
        <v>-125274</v>
      </c>
      <c r="I2197" s="64">
        <v>0</v>
      </c>
      <c r="J2197" s="38">
        <v>-10022</v>
      </c>
      <c r="K2197" s="38">
        <v>-135296</v>
      </c>
      <c r="L2197" s="7" t="s">
        <v>51</v>
      </c>
      <c r="O2197" s="35">
        <f>IF(Table1[[#This Row],[Phân loại]]="Tồn đầu kỳ",Table1[[#This Row],[Tổng giá trị]],0)</f>
        <v>-135296</v>
      </c>
      <c r="P2197" s="7">
        <f>IF(Table1[[#This Row],[Số còn phải thu ĐK]]&lt;&gt;0,0,IF(Table1[[#This Row],[Phân loại]]="Bán hàng",Table1[[#This Row],[Tổng giá trị]],-Table1[[#This Row],[Tổng giá trị]]))</f>
        <v>0</v>
      </c>
      <c r="Q2197" s="35">
        <f t="shared" si="598"/>
        <v>0</v>
      </c>
      <c r="R2197" s="7">
        <f>Table1[[#This Row],[Số còn phải thu ĐK]]+Table1[[#This Row],[Giá Trị HD sau CK]]-Table1[[#This Row],[Số tiền đã thu]]</f>
        <v>-135296</v>
      </c>
      <c r="S2197" s="6">
        <f>IF(Table1[[#This Row],[Ngày hóa đơn]]&lt;&gt;"",Table1[[#This Row],[Ngày hóa đơn]],IF(Table1[[#This Row],[Ngày hạch toán]]&lt;&gt;"",Table1[[#This Row],[Ngày hạch toán]],""))</f>
        <v>45924</v>
      </c>
      <c r="T2197" s="7"/>
      <c r="U2197" s="6">
        <f>IF(Table1[[#This Row],[Ngày tính CN]]="","",S2197+T2197)</f>
        <v>45924</v>
      </c>
      <c r="V2197" s="35">
        <f ca="1">IF(Table1[[#This Row],[Hạn thanh toán]]="","",IF((U2197-NOW())&lt;0,0,(U2197-NOW())))</f>
        <v>0</v>
      </c>
      <c r="W2197" s="35"/>
      <c r="X2197" s="35">
        <f t="shared" ca="1" si="599"/>
        <v>246.49032013888791</v>
      </c>
      <c r="Y2197" s="2" t="str">
        <f t="shared" ca="1" si="600"/>
        <v>Nợ quá hạn hơn 120 ngày có khả năng mất thanh toán</v>
      </c>
      <c r="Z2197" s="51">
        <f t="shared" si="601"/>
        <v>45924</v>
      </c>
      <c r="AA2197" s="51" t="str">
        <f t="shared" si="602"/>
        <v/>
      </c>
      <c r="AD2197" s="2" t="str">
        <f>VLOOKUP($A2197,MA_KH!$A:$Q,MA_KH!O$1,0)</f>
        <v>CIRCLEK MIỀN BẮC</v>
      </c>
      <c r="AE2197" s="2" t="str">
        <f>VLOOKUP($A2197,MA_KH!$A:$Q,MA_KH!P$1,0)</f>
        <v>CHI NHÁNH CÔNG TY TNHH VÒNG TRÒN ĐỎ TẠI HÀ NỘI</v>
      </c>
    </row>
    <row r="2198" spans="1:31" ht="25.5" hidden="1" customHeight="1" x14ac:dyDescent="0.2">
      <c r="A2198" s="30" t="s">
        <v>21192</v>
      </c>
      <c r="B2198" s="30" t="s">
        <v>1331</v>
      </c>
      <c r="C2198" s="37">
        <v>45924</v>
      </c>
      <c r="D2198" s="30" t="s">
        <v>3765</v>
      </c>
      <c r="E2198" s="37">
        <v>45924</v>
      </c>
      <c r="F2198" s="30" t="s">
        <v>3766</v>
      </c>
      <c r="G2198" s="30" t="s">
        <v>3767</v>
      </c>
      <c r="H2198" s="38">
        <v>-125274</v>
      </c>
      <c r="I2198" s="64">
        <v>0</v>
      </c>
      <c r="J2198" s="38">
        <v>-10022</v>
      </c>
      <c r="K2198" s="38">
        <v>-135296</v>
      </c>
      <c r="L2198" s="7" t="s">
        <v>51</v>
      </c>
      <c r="O2198" s="35">
        <f>IF(Table1[[#This Row],[Phân loại]]="Tồn đầu kỳ",Table1[[#This Row],[Tổng giá trị]],0)</f>
        <v>-135296</v>
      </c>
      <c r="P2198" s="7">
        <f>IF(Table1[[#This Row],[Số còn phải thu ĐK]]&lt;&gt;0,0,IF(Table1[[#This Row],[Phân loại]]="Bán hàng",Table1[[#This Row],[Tổng giá trị]],-Table1[[#This Row],[Tổng giá trị]]))</f>
        <v>0</v>
      </c>
      <c r="Q2198" s="35">
        <f t="shared" si="598"/>
        <v>0</v>
      </c>
      <c r="R2198" s="7">
        <f>Table1[[#This Row],[Số còn phải thu ĐK]]+Table1[[#This Row],[Giá Trị HD sau CK]]-Table1[[#This Row],[Số tiền đã thu]]</f>
        <v>-135296</v>
      </c>
      <c r="S2198" s="6">
        <f>IF(Table1[[#This Row],[Ngày hóa đơn]]&lt;&gt;"",Table1[[#This Row],[Ngày hóa đơn]],IF(Table1[[#This Row],[Ngày hạch toán]]&lt;&gt;"",Table1[[#This Row],[Ngày hạch toán]],""))</f>
        <v>45924</v>
      </c>
      <c r="T2198" s="7"/>
      <c r="U2198" s="6">
        <f>IF(Table1[[#This Row],[Ngày tính CN]]="","",S2198+T2198)</f>
        <v>45924</v>
      </c>
      <c r="V2198" s="35">
        <f ca="1">IF(Table1[[#This Row],[Hạn thanh toán]]="","",IF((U2198-NOW())&lt;0,0,(U2198-NOW())))</f>
        <v>0</v>
      </c>
      <c r="W2198" s="35"/>
      <c r="X2198" s="35">
        <f t="shared" ca="1" si="599"/>
        <v>246.49032013888791</v>
      </c>
      <c r="Y2198" s="2" t="str">
        <f t="shared" ca="1" si="600"/>
        <v>Nợ quá hạn hơn 120 ngày có khả năng mất thanh toán</v>
      </c>
      <c r="Z2198" s="51">
        <f t="shared" si="601"/>
        <v>45924</v>
      </c>
      <c r="AA2198" s="51" t="str">
        <f t="shared" si="602"/>
        <v/>
      </c>
      <c r="AD2198" s="2" t="str">
        <f>VLOOKUP($A2198,MA_KH!$A:$Q,MA_KH!O$1,0)</f>
        <v>CIRCLEK MIỀN BẮC</v>
      </c>
      <c r="AE2198" s="2" t="str">
        <f>VLOOKUP($A2198,MA_KH!$A:$Q,MA_KH!P$1,0)</f>
        <v>CHI NHÁNH CÔNG TY TNHH VÒNG TRÒN ĐỎ TẠI HÀ NỘI</v>
      </c>
    </row>
    <row r="2199" spans="1:31" ht="25.5" hidden="1" customHeight="1" x14ac:dyDescent="0.2">
      <c r="A2199" s="30" t="s">
        <v>21192</v>
      </c>
      <c r="B2199" s="30" t="s">
        <v>1331</v>
      </c>
      <c r="C2199" s="37">
        <v>45925</v>
      </c>
      <c r="D2199" s="30" t="s">
        <v>3768</v>
      </c>
      <c r="E2199" s="37">
        <v>45925</v>
      </c>
      <c r="F2199" s="30" t="s">
        <v>122</v>
      </c>
      <c r="G2199" s="30" t="s">
        <v>3769</v>
      </c>
      <c r="H2199" s="38">
        <v>-125274</v>
      </c>
      <c r="I2199" s="64">
        <v>0</v>
      </c>
      <c r="J2199" s="38">
        <v>-10022</v>
      </c>
      <c r="K2199" s="38">
        <v>-135296</v>
      </c>
      <c r="L2199" s="7" t="s">
        <v>51</v>
      </c>
      <c r="O2199" s="35">
        <f>IF(Table1[[#This Row],[Phân loại]]="Tồn đầu kỳ",Table1[[#This Row],[Tổng giá trị]],0)</f>
        <v>-135296</v>
      </c>
      <c r="P2199" s="7">
        <f>IF(Table1[[#This Row],[Số còn phải thu ĐK]]&lt;&gt;0,0,IF(Table1[[#This Row],[Phân loại]]="Bán hàng",Table1[[#This Row],[Tổng giá trị]],-Table1[[#This Row],[Tổng giá trị]]))</f>
        <v>0</v>
      </c>
      <c r="Q2199" s="35">
        <f t="shared" si="598"/>
        <v>0</v>
      </c>
      <c r="R2199" s="7">
        <f>Table1[[#This Row],[Số còn phải thu ĐK]]+Table1[[#This Row],[Giá Trị HD sau CK]]-Table1[[#This Row],[Số tiền đã thu]]</f>
        <v>-135296</v>
      </c>
      <c r="S2199" s="6">
        <f>IF(Table1[[#This Row],[Ngày hóa đơn]]&lt;&gt;"",Table1[[#This Row],[Ngày hóa đơn]],IF(Table1[[#This Row],[Ngày hạch toán]]&lt;&gt;"",Table1[[#This Row],[Ngày hạch toán]],""))</f>
        <v>45925</v>
      </c>
      <c r="T2199" s="7"/>
      <c r="U2199" s="6">
        <f>IF(Table1[[#This Row],[Ngày tính CN]]="","",S2199+T2199)</f>
        <v>45925</v>
      </c>
      <c r="V2199" s="35">
        <f ca="1">IF(Table1[[#This Row],[Hạn thanh toán]]="","",IF((U2199-NOW())&lt;0,0,(U2199-NOW())))</f>
        <v>0</v>
      </c>
      <c r="W2199" s="35"/>
      <c r="X2199" s="35">
        <f t="shared" ca="1" si="599"/>
        <v>245.49032013888791</v>
      </c>
      <c r="Y2199" s="2" t="str">
        <f t="shared" ca="1" si="600"/>
        <v>Nợ quá hạn hơn 120 ngày có khả năng mất thanh toán</v>
      </c>
      <c r="Z2199" s="51">
        <f t="shared" si="601"/>
        <v>45925</v>
      </c>
      <c r="AA2199" s="51" t="str">
        <f t="shared" si="602"/>
        <v/>
      </c>
      <c r="AD2199" s="2" t="str">
        <f>VLOOKUP($A2199,MA_KH!$A:$Q,MA_KH!O$1,0)</f>
        <v>CIRCLEK MIỀN BẮC</v>
      </c>
      <c r="AE2199" s="2" t="str">
        <f>VLOOKUP($A2199,MA_KH!$A:$Q,MA_KH!P$1,0)</f>
        <v>CHI NHÁNH CÔNG TY TNHH VÒNG TRÒN ĐỎ TẠI HÀ NỘI</v>
      </c>
    </row>
    <row r="2200" spans="1:31" ht="25.5" hidden="1" customHeight="1" x14ac:dyDescent="0.2">
      <c r="A2200" s="30" t="s">
        <v>21192</v>
      </c>
      <c r="B2200" s="30" t="s">
        <v>1331</v>
      </c>
      <c r="C2200" s="37">
        <v>45926</v>
      </c>
      <c r="D2200" s="30" t="s">
        <v>3770</v>
      </c>
      <c r="E2200" s="37">
        <v>45926</v>
      </c>
      <c r="F2200" s="30" t="s">
        <v>138</v>
      </c>
      <c r="G2200" s="30" t="s">
        <v>3771</v>
      </c>
      <c r="H2200" s="38">
        <v>-125274</v>
      </c>
      <c r="I2200" s="64">
        <v>0</v>
      </c>
      <c r="J2200" s="38">
        <v>-10022</v>
      </c>
      <c r="K2200" s="38">
        <v>-135296</v>
      </c>
      <c r="L2200" s="7" t="s">
        <v>51</v>
      </c>
      <c r="O2200" s="35">
        <f>IF(Table1[[#This Row],[Phân loại]]="Tồn đầu kỳ",Table1[[#This Row],[Tổng giá trị]],0)</f>
        <v>-135296</v>
      </c>
      <c r="P2200" s="7">
        <f>IF(Table1[[#This Row],[Số còn phải thu ĐK]]&lt;&gt;0,0,IF(Table1[[#This Row],[Phân loại]]="Bán hàng",Table1[[#This Row],[Tổng giá trị]],-Table1[[#This Row],[Tổng giá trị]]))</f>
        <v>0</v>
      </c>
      <c r="Q2200" s="35">
        <f t="shared" si="598"/>
        <v>0</v>
      </c>
      <c r="R2200" s="7">
        <f>Table1[[#This Row],[Số còn phải thu ĐK]]+Table1[[#This Row],[Giá Trị HD sau CK]]-Table1[[#This Row],[Số tiền đã thu]]</f>
        <v>-135296</v>
      </c>
      <c r="S2200" s="6">
        <f>IF(Table1[[#This Row],[Ngày hóa đơn]]&lt;&gt;"",Table1[[#This Row],[Ngày hóa đơn]],IF(Table1[[#This Row],[Ngày hạch toán]]&lt;&gt;"",Table1[[#This Row],[Ngày hạch toán]],""))</f>
        <v>45926</v>
      </c>
      <c r="T2200" s="7"/>
      <c r="U2200" s="6">
        <f>IF(Table1[[#This Row],[Ngày tính CN]]="","",S2200+T2200)</f>
        <v>45926</v>
      </c>
      <c r="V2200" s="35">
        <f ca="1">IF(Table1[[#This Row],[Hạn thanh toán]]="","",IF((U2200-NOW())&lt;0,0,(U2200-NOW())))</f>
        <v>0</v>
      </c>
      <c r="W2200" s="35"/>
      <c r="X2200" s="35">
        <f t="shared" ca="1" si="599"/>
        <v>244.49032013888791</v>
      </c>
      <c r="Y2200" s="2" t="str">
        <f t="shared" ca="1" si="600"/>
        <v>Nợ quá hạn hơn 120 ngày có khả năng mất thanh toán</v>
      </c>
      <c r="Z2200" s="51">
        <f t="shared" si="601"/>
        <v>45926</v>
      </c>
      <c r="AA2200" s="51" t="str">
        <f t="shared" si="602"/>
        <v/>
      </c>
      <c r="AD2200" s="2" t="str">
        <f>VLOOKUP($A2200,MA_KH!$A:$Q,MA_KH!O$1,0)</f>
        <v>CIRCLEK MIỀN BẮC</v>
      </c>
      <c r="AE2200" s="2" t="str">
        <f>VLOOKUP($A2200,MA_KH!$A:$Q,MA_KH!P$1,0)</f>
        <v>CHI NHÁNH CÔNG TY TNHH VÒNG TRÒN ĐỎ TẠI HÀ NỘI</v>
      </c>
    </row>
    <row r="2201" spans="1:31" ht="25.5" hidden="1" customHeight="1" x14ac:dyDescent="0.2">
      <c r="A2201" s="30" t="s">
        <v>21192</v>
      </c>
      <c r="B2201" s="30" t="s">
        <v>1331</v>
      </c>
      <c r="C2201" s="37">
        <v>45926</v>
      </c>
      <c r="D2201" s="30" t="s">
        <v>3772</v>
      </c>
      <c r="E2201" s="37">
        <v>45926</v>
      </c>
      <c r="F2201" s="30" t="s">
        <v>3773</v>
      </c>
      <c r="G2201" s="30" t="s">
        <v>3774</v>
      </c>
      <c r="H2201" s="38">
        <v>-62637</v>
      </c>
      <c r="I2201" s="64">
        <v>0</v>
      </c>
      <c r="J2201" s="38">
        <v>-5011</v>
      </c>
      <c r="K2201" s="38">
        <v>-67648</v>
      </c>
      <c r="L2201" s="7" t="s">
        <v>51</v>
      </c>
      <c r="O2201" s="35">
        <f>IF(Table1[[#This Row],[Phân loại]]="Tồn đầu kỳ",Table1[[#This Row],[Tổng giá trị]],0)</f>
        <v>-67648</v>
      </c>
      <c r="P2201" s="7">
        <f>IF(Table1[[#This Row],[Số còn phải thu ĐK]]&lt;&gt;0,0,IF(Table1[[#This Row],[Phân loại]]="Bán hàng",Table1[[#This Row],[Tổng giá trị]],-Table1[[#This Row],[Tổng giá trị]]))</f>
        <v>0</v>
      </c>
      <c r="Q2201" s="35">
        <f t="shared" si="598"/>
        <v>0</v>
      </c>
      <c r="R2201" s="7">
        <f>Table1[[#This Row],[Số còn phải thu ĐK]]+Table1[[#This Row],[Giá Trị HD sau CK]]-Table1[[#This Row],[Số tiền đã thu]]</f>
        <v>-67648</v>
      </c>
      <c r="S2201" s="6">
        <f>IF(Table1[[#This Row],[Ngày hóa đơn]]&lt;&gt;"",Table1[[#This Row],[Ngày hóa đơn]],IF(Table1[[#This Row],[Ngày hạch toán]]&lt;&gt;"",Table1[[#This Row],[Ngày hạch toán]],""))</f>
        <v>45926</v>
      </c>
      <c r="T2201" s="7"/>
      <c r="U2201" s="6">
        <f>IF(Table1[[#This Row],[Ngày tính CN]]="","",S2201+T2201)</f>
        <v>45926</v>
      </c>
      <c r="V2201" s="35">
        <f ca="1">IF(Table1[[#This Row],[Hạn thanh toán]]="","",IF((U2201-NOW())&lt;0,0,(U2201-NOW())))</f>
        <v>0</v>
      </c>
      <c r="W2201" s="35"/>
      <c r="X2201" s="35">
        <f t="shared" ca="1" si="599"/>
        <v>244.49032013888791</v>
      </c>
      <c r="Y2201" s="2" t="str">
        <f t="shared" ca="1" si="600"/>
        <v>Nợ quá hạn hơn 120 ngày có khả năng mất thanh toán</v>
      </c>
      <c r="Z2201" s="51">
        <f t="shared" si="601"/>
        <v>45926</v>
      </c>
      <c r="AA2201" s="51" t="str">
        <f t="shared" si="602"/>
        <v/>
      </c>
      <c r="AD2201" s="2" t="str">
        <f>VLOOKUP($A2201,MA_KH!$A:$Q,MA_KH!O$1,0)</f>
        <v>CIRCLEK MIỀN BẮC</v>
      </c>
      <c r="AE2201" s="2" t="str">
        <f>VLOOKUP($A2201,MA_KH!$A:$Q,MA_KH!P$1,0)</f>
        <v>CHI NHÁNH CÔNG TY TNHH VÒNG TRÒN ĐỎ TẠI HÀ NỘI</v>
      </c>
    </row>
    <row r="2202" spans="1:31" ht="25.5" hidden="1" customHeight="1" x14ac:dyDescent="0.2">
      <c r="A2202" s="30" t="s">
        <v>21192</v>
      </c>
      <c r="B2202" s="30" t="s">
        <v>1331</v>
      </c>
      <c r="C2202" s="37">
        <v>45926</v>
      </c>
      <c r="D2202" s="30" t="s">
        <v>3775</v>
      </c>
      <c r="E2202" s="37">
        <v>45926</v>
      </c>
      <c r="F2202" s="30" t="s">
        <v>140</v>
      </c>
      <c r="G2202" s="30" t="s">
        <v>3776</v>
      </c>
      <c r="H2202" s="38">
        <v>-280215</v>
      </c>
      <c r="I2202" s="64">
        <v>0</v>
      </c>
      <c r="J2202" s="38">
        <v>-22417</v>
      </c>
      <c r="K2202" s="38">
        <v>-302632</v>
      </c>
      <c r="L2202" s="7" t="s">
        <v>51</v>
      </c>
      <c r="O2202" s="35">
        <f>IF(Table1[[#This Row],[Phân loại]]="Tồn đầu kỳ",Table1[[#This Row],[Tổng giá trị]],0)</f>
        <v>-302632</v>
      </c>
      <c r="P2202" s="7">
        <f>IF(Table1[[#This Row],[Số còn phải thu ĐK]]&lt;&gt;0,0,IF(Table1[[#This Row],[Phân loại]]="Bán hàng",Table1[[#This Row],[Tổng giá trị]],-Table1[[#This Row],[Tổng giá trị]]))</f>
        <v>0</v>
      </c>
      <c r="Q2202" s="35">
        <f t="shared" si="598"/>
        <v>0</v>
      </c>
      <c r="R2202" s="7">
        <f>Table1[[#This Row],[Số còn phải thu ĐK]]+Table1[[#This Row],[Giá Trị HD sau CK]]-Table1[[#This Row],[Số tiền đã thu]]</f>
        <v>-302632</v>
      </c>
      <c r="S2202" s="6">
        <f>IF(Table1[[#This Row],[Ngày hóa đơn]]&lt;&gt;"",Table1[[#This Row],[Ngày hóa đơn]],IF(Table1[[#This Row],[Ngày hạch toán]]&lt;&gt;"",Table1[[#This Row],[Ngày hạch toán]],""))</f>
        <v>45926</v>
      </c>
      <c r="T2202" s="7"/>
      <c r="U2202" s="6">
        <f>IF(Table1[[#This Row],[Ngày tính CN]]="","",S2202+T2202)</f>
        <v>45926</v>
      </c>
      <c r="V2202" s="35">
        <f ca="1">IF(Table1[[#This Row],[Hạn thanh toán]]="","",IF((U2202-NOW())&lt;0,0,(U2202-NOW())))</f>
        <v>0</v>
      </c>
      <c r="W2202" s="35"/>
      <c r="X2202" s="35">
        <f t="shared" ca="1" si="599"/>
        <v>244.49032013888791</v>
      </c>
      <c r="Y2202" s="2" t="str">
        <f t="shared" ca="1" si="600"/>
        <v>Nợ quá hạn hơn 120 ngày có khả năng mất thanh toán</v>
      </c>
      <c r="Z2202" s="51">
        <f t="shared" si="601"/>
        <v>45926</v>
      </c>
      <c r="AA2202" s="51" t="str">
        <f t="shared" si="602"/>
        <v/>
      </c>
      <c r="AD2202" s="2" t="str">
        <f>VLOOKUP($A2202,MA_KH!$A:$Q,MA_KH!O$1,0)</f>
        <v>CIRCLEK MIỀN BẮC</v>
      </c>
      <c r="AE2202" s="2" t="str">
        <f>VLOOKUP($A2202,MA_KH!$A:$Q,MA_KH!P$1,0)</f>
        <v>CHI NHÁNH CÔNG TY TNHH VÒNG TRÒN ĐỎ TẠI HÀ NỘI</v>
      </c>
    </row>
    <row r="2203" spans="1:31" ht="25.5" hidden="1" customHeight="1" x14ac:dyDescent="0.2">
      <c r="A2203" s="30" t="s">
        <v>21192</v>
      </c>
      <c r="B2203" s="30" t="s">
        <v>1331</v>
      </c>
      <c r="C2203" s="37">
        <v>45926</v>
      </c>
      <c r="D2203" s="30" t="s">
        <v>3777</v>
      </c>
      <c r="E2203" s="37">
        <v>45926</v>
      </c>
      <c r="F2203" s="30" t="s">
        <v>3778</v>
      </c>
      <c r="G2203" s="30" t="s">
        <v>3779</v>
      </c>
      <c r="H2203" s="38">
        <v>-125274</v>
      </c>
      <c r="I2203" s="64">
        <v>0</v>
      </c>
      <c r="J2203" s="38">
        <v>-10022</v>
      </c>
      <c r="K2203" s="38">
        <v>-135296</v>
      </c>
      <c r="L2203" s="7" t="s">
        <v>51</v>
      </c>
      <c r="O2203" s="35">
        <f>IF(Table1[[#This Row],[Phân loại]]="Tồn đầu kỳ",Table1[[#This Row],[Tổng giá trị]],0)</f>
        <v>-135296</v>
      </c>
      <c r="P2203" s="7">
        <f>IF(Table1[[#This Row],[Số còn phải thu ĐK]]&lt;&gt;0,0,IF(Table1[[#This Row],[Phân loại]]="Bán hàng",Table1[[#This Row],[Tổng giá trị]],-Table1[[#This Row],[Tổng giá trị]]))</f>
        <v>0</v>
      </c>
      <c r="Q2203" s="35">
        <f t="shared" si="598"/>
        <v>0</v>
      </c>
      <c r="R2203" s="7">
        <f>Table1[[#This Row],[Số còn phải thu ĐK]]+Table1[[#This Row],[Giá Trị HD sau CK]]-Table1[[#This Row],[Số tiền đã thu]]</f>
        <v>-135296</v>
      </c>
      <c r="S2203" s="6">
        <f>IF(Table1[[#This Row],[Ngày hóa đơn]]&lt;&gt;"",Table1[[#This Row],[Ngày hóa đơn]],IF(Table1[[#This Row],[Ngày hạch toán]]&lt;&gt;"",Table1[[#This Row],[Ngày hạch toán]],""))</f>
        <v>45926</v>
      </c>
      <c r="T2203" s="7"/>
      <c r="U2203" s="6">
        <f>IF(Table1[[#This Row],[Ngày tính CN]]="","",S2203+T2203)</f>
        <v>45926</v>
      </c>
      <c r="V2203" s="35">
        <f ca="1">IF(Table1[[#This Row],[Hạn thanh toán]]="","",IF((U2203-NOW())&lt;0,0,(U2203-NOW())))</f>
        <v>0</v>
      </c>
      <c r="W2203" s="35"/>
      <c r="X2203" s="35">
        <f t="shared" ca="1" si="599"/>
        <v>244.49032013888791</v>
      </c>
      <c r="Y2203" s="2" t="str">
        <f t="shared" ca="1" si="600"/>
        <v>Nợ quá hạn hơn 120 ngày có khả năng mất thanh toán</v>
      </c>
      <c r="Z2203" s="51">
        <f t="shared" si="601"/>
        <v>45926</v>
      </c>
      <c r="AA2203" s="51" t="str">
        <f t="shared" si="602"/>
        <v/>
      </c>
      <c r="AD2203" s="2" t="str">
        <f>VLOOKUP($A2203,MA_KH!$A:$Q,MA_KH!O$1,0)</f>
        <v>CIRCLEK MIỀN BẮC</v>
      </c>
      <c r="AE2203" s="2" t="str">
        <f>VLOOKUP($A2203,MA_KH!$A:$Q,MA_KH!P$1,0)</f>
        <v>CHI NHÁNH CÔNG TY TNHH VÒNG TRÒN ĐỎ TẠI HÀ NỘI</v>
      </c>
    </row>
    <row r="2204" spans="1:31" ht="25.5" hidden="1" customHeight="1" x14ac:dyDescent="0.2">
      <c r="A2204" s="30" t="s">
        <v>21192</v>
      </c>
      <c r="B2204" s="30" t="s">
        <v>1331</v>
      </c>
      <c r="C2204" s="37">
        <v>45927</v>
      </c>
      <c r="D2204" s="30" t="s">
        <v>3780</v>
      </c>
      <c r="E2204" s="37">
        <v>45927</v>
      </c>
      <c r="F2204" s="30" t="s">
        <v>3781</v>
      </c>
      <c r="G2204" s="30" t="s">
        <v>3782</v>
      </c>
      <c r="H2204" s="38">
        <v>-187911</v>
      </c>
      <c r="I2204" s="64">
        <v>0</v>
      </c>
      <c r="J2204" s="38">
        <v>-15033</v>
      </c>
      <c r="K2204" s="38">
        <v>-202944</v>
      </c>
      <c r="L2204" s="7" t="s">
        <v>51</v>
      </c>
      <c r="O2204" s="35">
        <f>IF(Table1[[#This Row],[Phân loại]]="Tồn đầu kỳ",Table1[[#This Row],[Tổng giá trị]],0)</f>
        <v>-202944</v>
      </c>
      <c r="P2204" s="7">
        <f>IF(Table1[[#This Row],[Số còn phải thu ĐK]]&lt;&gt;0,0,IF(Table1[[#This Row],[Phân loại]]="Bán hàng",Table1[[#This Row],[Tổng giá trị]],-Table1[[#This Row],[Tổng giá trị]]))</f>
        <v>0</v>
      </c>
      <c r="Q2204" s="35">
        <f t="shared" si="598"/>
        <v>0</v>
      </c>
      <c r="R2204" s="7">
        <f>Table1[[#This Row],[Số còn phải thu ĐK]]+Table1[[#This Row],[Giá Trị HD sau CK]]-Table1[[#This Row],[Số tiền đã thu]]</f>
        <v>-202944</v>
      </c>
      <c r="S2204" s="6">
        <f>IF(Table1[[#This Row],[Ngày hóa đơn]]&lt;&gt;"",Table1[[#This Row],[Ngày hóa đơn]],IF(Table1[[#This Row],[Ngày hạch toán]]&lt;&gt;"",Table1[[#This Row],[Ngày hạch toán]],""))</f>
        <v>45927</v>
      </c>
      <c r="T2204" s="7"/>
      <c r="U2204" s="6">
        <f>IF(Table1[[#This Row],[Ngày tính CN]]="","",S2204+T2204)</f>
        <v>45927</v>
      </c>
      <c r="V2204" s="35">
        <f ca="1">IF(Table1[[#This Row],[Hạn thanh toán]]="","",IF((U2204-NOW())&lt;0,0,(U2204-NOW())))</f>
        <v>0</v>
      </c>
      <c r="W2204" s="35"/>
      <c r="X2204" s="35">
        <f t="shared" ca="1" si="599"/>
        <v>243.49032013888791</v>
      </c>
      <c r="Y2204" s="2" t="str">
        <f t="shared" ca="1" si="600"/>
        <v>Nợ quá hạn hơn 120 ngày có khả năng mất thanh toán</v>
      </c>
      <c r="Z2204" s="51">
        <f t="shared" si="601"/>
        <v>45927</v>
      </c>
      <c r="AA2204" s="51" t="str">
        <f t="shared" si="602"/>
        <v/>
      </c>
      <c r="AD2204" s="2" t="str">
        <f>VLOOKUP($A2204,MA_KH!$A:$Q,MA_KH!O$1,0)</f>
        <v>CIRCLEK MIỀN BẮC</v>
      </c>
      <c r="AE2204" s="2" t="str">
        <f>VLOOKUP($A2204,MA_KH!$A:$Q,MA_KH!P$1,0)</f>
        <v>CHI NHÁNH CÔNG TY TNHH VÒNG TRÒN ĐỎ TẠI HÀ NỘI</v>
      </c>
    </row>
    <row r="2205" spans="1:31" ht="25.5" hidden="1" customHeight="1" x14ac:dyDescent="0.2">
      <c r="A2205" s="30" t="s">
        <v>21192</v>
      </c>
      <c r="B2205" s="30" t="s">
        <v>1331</v>
      </c>
      <c r="C2205" s="37">
        <v>45930</v>
      </c>
      <c r="D2205" s="30" t="s">
        <v>3783</v>
      </c>
      <c r="E2205" s="37">
        <v>45930</v>
      </c>
      <c r="F2205" s="30" t="s">
        <v>134</v>
      </c>
      <c r="G2205" s="30" t="s">
        <v>3784</v>
      </c>
      <c r="H2205" s="38">
        <v>-62637</v>
      </c>
      <c r="I2205" s="64">
        <v>0</v>
      </c>
      <c r="J2205" s="38">
        <v>-5011</v>
      </c>
      <c r="K2205" s="38">
        <v>-67648</v>
      </c>
      <c r="L2205" s="7" t="s">
        <v>51</v>
      </c>
      <c r="O2205" s="35">
        <f>IF(Table1[[#This Row],[Phân loại]]="Tồn đầu kỳ",Table1[[#This Row],[Tổng giá trị]],0)</f>
        <v>-67648</v>
      </c>
      <c r="P2205" s="7">
        <f>IF(Table1[[#This Row],[Số còn phải thu ĐK]]&lt;&gt;0,0,IF(Table1[[#This Row],[Phân loại]]="Bán hàng",Table1[[#This Row],[Tổng giá trị]],-Table1[[#This Row],[Tổng giá trị]]))</f>
        <v>0</v>
      </c>
      <c r="Q2205" s="35">
        <f t="shared" si="598"/>
        <v>0</v>
      </c>
      <c r="R2205" s="7">
        <f>Table1[[#This Row],[Số còn phải thu ĐK]]+Table1[[#This Row],[Giá Trị HD sau CK]]-Table1[[#This Row],[Số tiền đã thu]]</f>
        <v>-67648</v>
      </c>
      <c r="S2205" s="6">
        <f>IF(Table1[[#This Row],[Ngày hóa đơn]]&lt;&gt;"",Table1[[#This Row],[Ngày hóa đơn]],IF(Table1[[#This Row],[Ngày hạch toán]]&lt;&gt;"",Table1[[#This Row],[Ngày hạch toán]],""))</f>
        <v>45930</v>
      </c>
      <c r="T2205" s="7"/>
      <c r="U2205" s="6">
        <f>IF(Table1[[#This Row],[Ngày tính CN]]="","",S2205+T2205)</f>
        <v>45930</v>
      </c>
      <c r="V2205" s="35">
        <f ca="1">IF(Table1[[#This Row],[Hạn thanh toán]]="","",IF((U2205-NOW())&lt;0,0,(U2205-NOW())))</f>
        <v>0</v>
      </c>
      <c r="W2205" s="35"/>
      <c r="X2205" s="35">
        <f t="shared" ca="1" si="599"/>
        <v>240.49032013888791</v>
      </c>
      <c r="Y2205" s="2" t="str">
        <f t="shared" ca="1" si="600"/>
        <v>Nợ quá hạn hơn 120 ngày có khả năng mất thanh toán</v>
      </c>
      <c r="Z2205" s="51">
        <f t="shared" si="601"/>
        <v>45930</v>
      </c>
      <c r="AA2205" s="51" t="str">
        <f t="shared" si="602"/>
        <v/>
      </c>
      <c r="AD2205" s="2" t="str">
        <f>VLOOKUP($A2205,MA_KH!$A:$Q,MA_KH!O$1,0)</f>
        <v>CIRCLEK MIỀN BẮC</v>
      </c>
      <c r="AE2205" s="2" t="str">
        <f>VLOOKUP($A2205,MA_KH!$A:$Q,MA_KH!P$1,0)</f>
        <v>CHI NHÁNH CÔNG TY TNHH VÒNG TRÒN ĐỎ TẠI HÀ NỘI</v>
      </c>
    </row>
    <row r="2206" spans="1:31" ht="25.5" hidden="1" customHeight="1" x14ac:dyDescent="0.2">
      <c r="A2206" s="30" t="s">
        <v>21192</v>
      </c>
      <c r="B2206" s="30" t="s">
        <v>1331</v>
      </c>
      <c r="C2206" s="37">
        <v>45930</v>
      </c>
      <c r="D2206" s="30" t="s">
        <v>3785</v>
      </c>
      <c r="E2206" s="37">
        <v>45930</v>
      </c>
      <c r="F2206" s="30" t="s">
        <v>124</v>
      </c>
      <c r="G2206" s="30" t="s">
        <v>3786</v>
      </c>
      <c r="H2206" s="38">
        <v>-62637</v>
      </c>
      <c r="I2206" s="64">
        <v>0</v>
      </c>
      <c r="J2206" s="38">
        <v>-5011</v>
      </c>
      <c r="K2206" s="38">
        <v>-67648</v>
      </c>
      <c r="L2206" s="7" t="s">
        <v>51</v>
      </c>
      <c r="O2206" s="35">
        <f>IF(Table1[[#This Row],[Phân loại]]="Tồn đầu kỳ",Table1[[#This Row],[Tổng giá trị]],0)</f>
        <v>-67648</v>
      </c>
      <c r="P2206" s="7">
        <f>IF(Table1[[#This Row],[Số còn phải thu ĐK]]&lt;&gt;0,0,IF(Table1[[#This Row],[Phân loại]]="Bán hàng",Table1[[#This Row],[Tổng giá trị]],-Table1[[#This Row],[Tổng giá trị]]))</f>
        <v>0</v>
      </c>
      <c r="Q2206" s="35">
        <f t="shared" si="598"/>
        <v>0</v>
      </c>
      <c r="R2206" s="7">
        <f>Table1[[#This Row],[Số còn phải thu ĐK]]+Table1[[#This Row],[Giá Trị HD sau CK]]-Table1[[#This Row],[Số tiền đã thu]]</f>
        <v>-67648</v>
      </c>
      <c r="S2206" s="6">
        <f>IF(Table1[[#This Row],[Ngày hóa đơn]]&lt;&gt;"",Table1[[#This Row],[Ngày hóa đơn]],IF(Table1[[#This Row],[Ngày hạch toán]]&lt;&gt;"",Table1[[#This Row],[Ngày hạch toán]],""))</f>
        <v>45930</v>
      </c>
      <c r="T2206" s="7"/>
      <c r="U2206" s="6">
        <f>IF(Table1[[#This Row],[Ngày tính CN]]="","",S2206+T2206)</f>
        <v>45930</v>
      </c>
      <c r="V2206" s="35">
        <f ca="1">IF(Table1[[#This Row],[Hạn thanh toán]]="","",IF((U2206-NOW())&lt;0,0,(U2206-NOW())))</f>
        <v>0</v>
      </c>
      <c r="W2206" s="35"/>
      <c r="X2206" s="35">
        <f t="shared" ca="1" si="599"/>
        <v>240.49032013888791</v>
      </c>
      <c r="Y2206" s="2" t="str">
        <f t="shared" ca="1" si="600"/>
        <v>Nợ quá hạn hơn 120 ngày có khả năng mất thanh toán</v>
      </c>
      <c r="Z2206" s="51">
        <f t="shared" si="601"/>
        <v>45930</v>
      </c>
      <c r="AA2206" s="51" t="str">
        <f t="shared" si="602"/>
        <v/>
      </c>
      <c r="AD2206" s="2" t="str">
        <f>VLOOKUP($A2206,MA_KH!$A:$Q,MA_KH!O$1,0)</f>
        <v>CIRCLEK MIỀN BẮC</v>
      </c>
      <c r="AE2206" s="2" t="str">
        <f>VLOOKUP($A2206,MA_KH!$A:$Q,MA_KH!P$1,0)</f>
        <v>CHI NHÁNH CÔNG TY TNHH VÒNG TRÒN ĐỎ TẠI HÀ NỘI</v>
      </c>
    </row>
    <row r="2207" spans="1:31" ht="25.5" hidden="1" customHeight="1" x14ac:dyDescent="0.2">
      <c r="A2207" s="30" t="s">
        <v>21192</v>
      </c>
      <c r="B2207" s="30" t="s">
        <v>1331</v>
      </c>
      <c r="C2207" s="37">
        <v>45930</v>
      </c>
      <c r="D2207" s="30" t="s">
        <v>3787</v>
      </c>
      <c r="E2207" s="37">
        <v>45930</v>
      </c>
      <c r="F2207" s="30" t="s">
        <v>3788</v>
      </c>
      <c r="G2207" s="30" t="s">
        <v>3789</v>
      </c>
      <c r="H2207" s="38">
        <v>-69228</v>
      </c>
      <c r="I2207" s="64">
        <v>0</v>
      </c>
      <c r="J2207" s="38">
        <v>-5538</v>
      </c>
      <c r="K2207" s="38">
        <v>-74766</v>
      </c>
      <c r="L2207" s="7" t="s">
        <v>51</v>
      </c>
      <c r="O2207" s="35">
        <f>IF(Table1[[#This Row],[Phân loại]]="Tồn đầu kỳ",Table1[[#This Row],[Tổng giá trị]],0)</f>
        <v>-74766</v>
      </c>
      <c r="P2207" s="7">
        <f>IF(Table1[[#This Row],[Số còn phải thu ĐK]]&lt;&gt;0,0,IF(Table1[[#This Row],[Phân loại]]="Bán hàng",Table1[[#This Row],[Tổng giá trị]],-Table1[[#This Row],[Tổng giá trị]]))</f>
        <v>0</v>
      </c>
      <c r="Q2207" s="35">
        <f t="shared" si="598"/>
        <v>0</v>
      </c>
      <c r="R2207" s="7">
        <f>Table1[[#This Row],[Số còn phải thu ĐK]]+Table1[[#This Row],[Giá Trị HD sau CK]]-Table1[[#This Row],[Số tiền đã thu]]</f>
        <v>-74766</v>
      </c>
      <c r="S2207" s="6">
        <f>IF(Table1[[#This Row],[Ngày hóa đơn]]&lt;&gt;"",Table1[[#This Row],[Ngày hóa đơn]],IF(Table1[[#This Row],[Ngày hạch toán]]&lt;&gt;"",Table1[[#This Row],[Ngày hạch toán]],""))</f>
        <v>45930</v>
      </c>
      <c r="T2207" s="7"/>
      <c r="U2207" s="6">
        <f>IF(Table1[[#This Row],[Ngày tính CN]]="","",S2207+T2207)</f>
        <v>45930</v>
      </c>
      <c r="V2207" s="35">
        <f ca="1">IF(Table1[[#This Row],[Hạn thanh toán]]="","",IF((U2207-NOW())&lt;0,0,(U2207-NOW())))</f>
        <v>0</v>
      </c>
      <c r="W2207" s="35"/>
      <c r="X2207" s="35">
        <f t="shared" ca="1" si="599"/>
        <v>240.49032013888791</v>
      </c>
      <c r="Y2207" s="2" t="str">
        <f t="shared" ca="1" si="600"/>
        <v>Nợ quá hạn hơn 120 ngày có khả năng mất thanh toán</v>
      </c>
      <c r="Z2207" s="51">
        <f t="shared" si="601"/>
        <v>45930</v>
      </c>
      <c r="AA2207" s="51" t="str">
        <f t="shared" si="602"/>
        <v/>
      </c>
      <c r="AD2207" s="2" t="str">
        <f>VLOOKUP($A2207,MA_KH!$A:$Q,MA_KH!O$1,0)</f>
        <v>CIRCLEK MIỀN BẮC</v>
      </c>
      <c r="AE2207" s="2" t="str">
        <f>VLOOKUP($A2207,MA_KH!$A:$Q,MA_KH!P$1,0)</f>
        <v>CHI NHÁNH CÔNG TY TNHH VÒNG TRÒN ĐỎ TẠI HÀ NỘI</v>
      </c>
    </row>
    <row r="2208" spans="1:31" ht="25.5" hidden="1" customHeight="1" x14ac:dyDescent="0.2">
      <c r="A2208" s="30" t="s">
        <v>21258</v>
      </c>
      <c r="B2208" s="30" t="s">
        <v>1325</v>
      </c>
      <c r="C2208" s="37">
        <v>45930</v>
      </c>
      <c r="D2208" s="30" t="s">
        <v>3790</v>
      </c>
      <c r="E2208" s="37">
        <v>45930</v>
      </c>
      <c r="F2208" s="30" t="s">
        <v>3657</v>
      </c>
      <c r="G2208" s="30" t="s">
        <v>3791</v>
      </c>
      <c r="H2208" s="38">
        <v>-62637</v>
      </c>
      <c r="I2208" s="64">
        <v>0</v>
      </c>
      <c r="J2208" s="38">
        <v>-5011</v>
      </c>
      <c r="K2208" s="38">
        <v>-67648</v>
      </c>
      <c r="L2208" s="7" t="s">
        <v>51</v>
      </c>
      <c r="O2208" s="35">
        <f>IF(Table1[[#This Row],[Phân loại]]="Tồn đầu kỳ",Table1[[#This Row],[Tổng giá trị]],0)</f>
        <v>-67648</v>
      </c>
      <c r="P2208" s="7">
        <f>IF(Table1[[#This Row],[Số còn phải thu ĐK]]&lt;&gt;0,0,IF(Table1[[#This Row],[Phân loại]]="Bán hàng",Table1[[#This Row],[Tổng giá trị]],-Table1[[#This Row],[Tổng giá trị]]))</f>
        <v>0</v>
      </c>
      <c r="Q2208" s="35">
        <f t="shared" si="598"/>
        <v>0</v>
      </c>
      <c r="R2208" s="7">
        <f>Table1[[#This Row],[Số còn phải thu ĐK]]+Table1[[#This Row],[Giá Trị HD sau CK]]-Table1[[#This Row],[Số tiền đã thu]]</f>
        <v>-67648</v>
      </c>
      <c r="S2208" s="6">
        <f>IF(Table1[[#This Row],[Ngày hóa đơn]]&lt;&gt;"",Table1[[#This Row],[Ngày hóa đơn]],IF(Table1[[#This Row],[Ngày hạch toán]]&lt;&gt;"",Table1[[#This Row],[Ngày hạch toán]],""))</f>
        <v>45930</v>
      </c>
      <c r="T2208" s="7"/>
      <c r="U2208" s="6">
        <f>IF(Table1[[#This Row],[Ngày tính CN]]="","",S2208+T2208)</f>
        <v>45930</v>
      </c>
      <c r="V2208" s="35">
        <f ca="1">IF(Table1[[#This Row],[Hạn thanh toán]]="","",IF((U2208-NOW())&lt;0,0,(U2208-NOW())))</f>
        <v>0</v>
      </c>
      <c r="W2208" s="35"/>
      <c r="X2208" s="35">
        <f t="shared" ca="1" si="599"/>
        <v>240.49032013888791</v>
      </c>
      <c r="Y2208" s="2" t="str">
        <f t="shared" ca="1" si="600"/>
        <v>Nợ quá hạn hơn 120 ngày có khả năng mất thanh toán</v>
      </c>
      <c r="Z2208" s="51">
        <f t="shared" si="601"/>
        <v>45930</v>
      </c>
      <c r="AA2208" s="51" t="str">
        <f t="shared" si="602"/>
        <v/>
      </c>
      <c r="AD2208" s="2" t="str">
        <f>VLOOKUP($A2208,MA_KH!$A:$Q,MA_KH!O$1,0)</f>
        <v>CIRCLEK MIỀN BẮC</v>
      </c>
      <c r="AE2208" s="2" t="str">
        <f>VLOOKUP($A2208,MA_KH!$A:$Q,MA_KH!P$1,0)</f>
        <v>CHI NHÁNH CÔNG TY TNHH VÒNG TRÒN ĐỎ TẠI HÀ NỘI</v>
      </c>
    </row>
    <row r="2209" spans="1:31" ht="25.5" hidden="1" customHeight="1" x14ac:dyDescent="0.2">
      <c r="A2209" s="30" t="s">
        <v>21192</v>
      </c>
      <c r="B2209" s="30" t="s">
        <v>1331</v>
      </c>
      <c r="C2209" s="37">
        <v>45930</v>
      </c>
      <c r="D2209" s="30" t="s">
        <v>3792</v>
      </c>
      <c r="E2209" s="37">
        <v>45930</v>
      </c>
      <c r="F2209" s="30" t="s">
        <v>3793</v>
      </c>
      <c r="G2209" s="30" t="s">
        <v>3794</v>
      </c>
      <c r="H2209" s="38">
        <v>-62637</v>
      </c>
      <c r="I2209" s="64">
        <v>0</v>
      </c>
      <c r="J2209" s="38">
        <v>-5011</v>
      </c>
      <c r="K2209" s="38">
        <v>-67648</v>
      </c>
      <c r="L2209" s="7" t="s">
        <v>51</v>
      </c>
      <c r="O2209" s="35">
        <f>IF(Table1[[#This Row],[Phân loại]]="Tồn đầu kỳ",Table1[[#This Row],[Tổng giá trị]],0)</f>
        <v>-67648</v>
      </c>
      <c r="P2209" s="7">
        <f>IF(Table1[[#This Row],[Số còn phải thu ĐK]]&lt;&gt;0,0,IF(Table1[[#This Row],[Phân loại]]="Bán hàng",Table1[[#This Row],[Tổng giá trị]],-Table1[[#This Row],[Tổng giá trị]]))</f>
        <v>0</v>
      </c>
      <c r="Q2209" s="35">
        <f t="shared" si="598"/>
        <v>0</v>
      </c>
      <c r="R2209" s="7">
        <f>Table1[[#This Row],[Số còn phải thu ĐK]]+Table1[[#This Row],[Giá Trị HD sau CK]]-Table1[[#This Row],[Số tiền đã thu]]</f>
        <v>-67648</v>
      </c>
      <c r="S2209" s="6">
        <f>IF(Table1[[#This Row],[Ngày hóa đơn]]&lt;&gt;"",Table1[[#This Row],[Ngày hóa đơn]],IF(Table1[[#This Row],[Ngày hạch toán]]&lt;&gt;"",Table1[[#This Row],[Ngày hạch toán]],""))</f>
        <v>45930</v>
      </c>
      <c r="T2209" s="7"/>
      <c r="U2209" s="6">
        <f>IF(Table1[[#This Row],[Ngày tính CN]]="","",S2209+T2209)</f>
        <v>45930</v>
      </c>
      <c r="V2209" s="35">
        <f ca="1">IF(Table1[[#This Row],[Hạn thanh toán]]="","",IF((U2209-NOW())&lt;0,0,(U2209-NOW())))</f>
        <v>0</v>
      </c>
      <c r="W2209" s="35"/>
      <c r="X2209" s="35">
        <f t="shared" ca="1" si="599"/>
        <v>240.49032013888791</v>
      </c>
      <c r="Y2209" s="2" t="str">
        <f t="shared" ca="1" si="600"/>
        <v>Nợ quá hạn hơn 120 ngày có khả năng mất thanh toán</v>
      </c>
      <c r="Z2209" s="51">
        <f t="shared" si="601"/>
        <v>45930</v>
      </c>
      <c r="AA2209" s="51" t="str">
        <f t="shared" si="602"/>
        <v/>
      </c>
      <c r="AD2209" s="2" t="str">
        <f>VLOOKUP($A2209,MA_KH!$A:$Q,MA_KH!O$1,0)</f>
        <v>CIRCLEK MIỀN BẮC</v>
      </c>
      <c r="AE2209" s="2" t="str">
        <f>VLOOKUP($A2209,MA_KH!$A:$Q,MA_KH!P$1,0)</f>
        <v>CHI NHÁNH CÔNG TY TNHH VÒNG TRÒN ĐỎ TẠI HÀ NỘI</v>
      </c>
    </row>
    <row r="2210" spans="1:31" ht="25.5" hidden="1" customHeight="1" x14ac:dyDescent="0.2">
      <c r="A2210" s="30" t="s">
        <v>21192</v>
      </c>
      <c r="B2210" s="30" t="s">
        <v>1331</v>
      </c>
      <c r="C2210" s="37">
        <v>45930</v>
      </c>
      <c r="D2210" s="30" t="s">
        <v>3795</v>
      </c>
      <c r="E2210" s="37">
        <v>45930</v>
      </c>
      <c r="F2210" s="30" t="s">
        <v>1336</v>
      </c>
      <c r="G2210" s="30" t="s">
        <v>3796</v>
      </c>
      <c r="H2210" s="38">
        <v>-125274</v>
      </c>
      <c r="I2210" s="64">
        <v>0</v>
      </c>
      <c r="J2210" s="38">
        <v>-10022</v>
      </c>
      <c r="K2210" s="38">
        <v>-135296</v>
      </c>
      <c r="L2210" s="7" t="s">
        <v>51</v>
      </c>
      <c r="O2210" s="35">
        <f>IF(Table1[[#This Row],[Phân loại]]="Tồn đầu kỳ",Table1[[#This Row],[Tổng giá trị]],0)</f>
        <v>-135296</v>
      </c>
      <c r="P2210" s="7">
        <f>IF(Table1[[#This Row],[Số còn phải thu ĐK]]&lt;&gt;0,0,IF(Table1[[#This Row],[Phân loại]]="Bán hàng",Table1[[#This Row],[Tổng giá trị]],-Table1[[#This Row],[Tổng giá trị]]))</f>
        <v>0</v>
      </c>
      <c r="Q2210" s="35">
        <f t="shared" si="598"/>
        <v>0</v>
      </c>
      <c r="R2210" s="7">
        <f>Table1[[#This Row],[Số còn phải thu ĐK]]+Table1[[#This Row],[Giá Trị HD sau CK]]-Table1[[#This Row],[Số tiền đã thu]]</f>
        <v>-135296</v>
      </c>
      <c r="S2210" s="6">
        <f>IF(Table1[[#This Row],[Ngày hóa đơn]]&lt;&gt;"",Table1[[#This Row],[Ngày hóa đơn]],IF(Table1[[#This Row],[Ngày hạch toán]]&lt;&gt;"",Table1[[#This Row],[Ngày hạch toán]],""))</f>
        <v>45930</v>
      </c>
      <c r="T2210" s="7"/>
      <c r="U2210" s="6">
        <f>IF(Table1[[#This Row],[Ngày tính CN]]="","",S2210+T2210)</f>
        <v>45930</v>
      </c>
      <c r="V2210" s="35">
        <f ca="1">IF(Table1[[#This Row],[Hạn thanh toán]]="","",IF((U2210-NOW())&lt;0,0,(U2210-NOW())))</f>
        <v>0</v>
      </c>
      <c r="W2210" s="35"/>
      <c r="X2210" s="35">
        <f t="shared" ca="1" si="599"/>
        <v>240.49032013888791</v>
      </c>
      <c r="Y2210" s="2" t="str">
        <f t="shared" ca="1" si="600"/>
        <v>Nợ quá hạn hơn 120 ngày có khả năng mất thanh toán</v>
      </c>
      <c r="Z2210" s="51">
        <f t="shared" si="601"/>
        <v>45930</v>
      </c>
      <c r="AA2210" s="51" t="str">
        <f t="shared" si="602"/>
        <v/>
      </c>
      <c r="AD2210" s="2" t="str">
        <f>VLOOKUP($A2210,MA_KH!$A:$Q,MA_KH!O$1,0)</f>
        <v>CIRCLEK MIỀN BẮC</v>
      </c>
      <c r="AE2210" s="2" t="str">
        <f>VLOOKUP($A2210,MA_KH!$A:$Q,MA_KH!P$1,0)</f>
        <v>CHI NHÁNH CÔNG TY TNHH VÒNG TRÒN ĐỎ TẠI HÀ NỘI</v>
      </c>
    </row>
    <row r="2211" spans="1:31" ht="25.5" hidden="1" customHeight="1" x14ac:dyDescent="0.2">
      <c r="A2211" s="30" t="s">
        <v>21192</v>
      </c>
      <c r="B2211" s="30" t="s">
        <v>1331</v>
      </c>
      <c r="C2211" s="37">
        <v>45930</v>
      </c>
      <c r="D2211" s="30" t="s">
        <v>3797</v>
      </c>
      <c r="E2211" s="37">
        <v>45930</v>
      </c>
      <c r="F2211" s="30" t="s">
        <v>3798</v>
      </c>
      <c r="G2211" s="30" t="s">
        <v>3799</v>
      </c>
      <c r="H2211" s="38">
        <v>-154941</v>
      </c>
      <c r="I2211" s="64">
        <v>0</v>
      </c>
      <c r="J2211" s="38">
        <v>-12395</v>
      </c>
      <c r="K2211" s="38">
        <v>-167336</v>
      </c>
      <c r="L2211" s="7" t="s">
        <v>51</v>
      </c>
      <c r="O2211" s="35">
        <f>IF(Table1[[#This Row],[Phân loại]]="Tồn đầu kỳ",Table1[[#This Row],[Tổng giá trị]],0)</f>
        <v>-167336</v>
      </c>
      <c r="P2211" s="7">
        <f>IF(Table1[[#This Row],[Số còn phải thu ĐK]]&lt;&gt;0,0,IF(Table1[[#This Row],[Phân loại]]="Bán hàng",Table1[[#This Row],[Tổng giá trị]],-Table1[[#This Row],[Tổng giá trị]]))</f>
        <v>0</v>
      </c>
      <c r="Q2211" s="35">
        <f t="shared" si="598"/>
        <v>0</v>
      </c>
      <c r="R2211" s="7">
        <f>Table1[[#This Row],[Số còn phải thu ĐK]]+Table1[[#This Row],[Giá Trị HD sau CK]]-Table1[[#This Row],[Số tiền đã thu]]</f>
        <v>-167336</v>
      </c>
      <c r="S2211" s="6">
        <f>IF(Table1[[#This Row],[Ngày hóa đơn]]&lt;&gt;"",Table1[[#This Row],[Ngày hóa đơn]],IF(Table1[[#This Row],[Ngày hạch toán]]&lt;&gt;"",Table1[[#This Row],[Ngày hạch toán]],""))</f>
        <v>45930</v>
      </c>
      <c r="T2211" s="7"/>
      <c r="U2211" s="6">
        <f>IF(Table1[[#This Row],[Ngày tính CN]]="","",S2211+T2211)</f>
        <v>45930</v>
      </c>
      <c r="V2211" s="35">
        <f ca="1">IF(Table1[[#This Row],[Hạn thanh toán]]="","",IF((U2211-NOW())&lt;0,0,(U2211-NOW())))</f>
        <v>0</v>
      </c>
      <c r="W2211" s="35"/>
      <c r="X2211" s="35">
        <f t="shared" ca="1" si="599"/>
        <v>240.49032013888791</v>
      </c>
      <c r="Y2211" s="2" t="str">
        <f t="shared" ca="1" si="600"/>
        <v>Nợ quá hạn hơn 120 ngày có khả năng mất thanh toán</v>
      </c>
      <c r="Z2211" s="51">
        <f t="shared" si="601"/>
        <v>45930</v>
      </c>
      <c r="AA2211" s="51" t="str">
        <f t="shared" si="602"/>
        <v/>
      </c>
      <c r="AD2211" s="2" t="str">
        <f>VLOOKUP($A2211,MA_KH!$A:$Q,MA_KH!O$1,0)</f>
        <v>CIRCLEK MIỀN BẮC</v>
      </c>
      <c r="AE2211" s="2" t="str">
        <f>VLOOKUP($A2211,MA_KH!$A:$Q,MA_KH!P$1,0)</f>
        <v>CHI NHÁNH CÔNG TY TNHH VÒNG TRÒN ĐỎ TẠI HÀ NỘI</v>
      </c>
    </row>
    <row r="2212" spans="1:31" ht="25.5" hidden="1" customHeight="1" x14ac:dyDescent="0.2">
      <c r="A2212" s="30" t="s">
        <v>21192</v>
      </c>
      <c r="B2212" s="30" t="s">
        <v>1331</v>
      </c>
      <c r="C2212" s="37">
        <v>45930</v>
      </c>
      <c r="D2212" s="30" t="s">
        <v>3800</v>
      </c>
      <c r="E2212" s="37">
        <v>45930</v>
      </c>
      <c r="F2212" s="30" t="s">
        <v>3801</v>
      </c>
      <c r="G2212" s="30" t="s">
        <v>3802</v>
      </c>
      <c r="H2212" s="38">
        <v>-187911</v>
      </c>
      <c r="I2212" s="64">
        <v>0</v>
      </c>
      <c r="J2212" s="38">
        <v>-15033</v>
      </c>
      <c r="K2212" s="38">
        <v>-202944</v>
      </c>
      <c r="L2212" s="7" t="s">
        <v>51</v>
      </c>
      <c r="O2212" s="35">
        <f>IF(Table1[[#This Row],[Phân loại]]="Tồn đầu kỳ",Table1[[#This Row],[Tổng giá trị]],0)</f>
        <v>-202944</v>
      </c>
      <c r="P2212" s="7">
        <f>IF(Table1[[#This Row],[Số còn phải thu ĐK]]&lt;&gt;0,0,IF(Table1[[#This Row],[Phân loại]]="Bán hàng",Table1[[#This Row],[Tổng giá trị]],-Table1[[#This Row],[Tổng giá trị]]))</f>
        <v>0</v>
      </c>
      <c r="Q2212" s="35">
        <f t="shared" si="598"/>
        <v>0</v>
      </c>
      <c r="R2212" s="7">
        <f>Table1[[#This Row],[Số còn phải thu ĐK]]+Table1[[#This Row],[Giá Trị HD sau CK]]-Table1[[#This Row],[Số tiền đã thu]]</f>
        <v>-202944</v>
      </c>
      <c r="S2212" s="6">
        <f>IF(Table1[[#This Row],[Ngày hóa đơn]]&lt;&gt;"",Table1[[#This Row],[Ngày hóa đơn]],IF(Table1[[#This Row],[Ngày hạch toán]]&lt;&gt;"",Table1[[#This Row],[Ngày hạch toán]],""))</f>
        <v>45930</v>
      </c>
      <c r="T2212" s="7"/>
      <c r="U2212" s="6">
        <f>IF(Table1[[#This Row],[Ngày tính CN]]="","",S2212+T2212)</f>
        <v>45930</v>
      </c>
      <c r="V2212" s="35">
        <f ca="1">IF(Table1[[#This Row],[Hạn thanh toán]]="","",IF((U2212-NOW())&lt;0,0,(U2212-NOW())))</f>
        <v>0</v>
      </c>
      <c r="W2212" s="35"/>
      <c r="X2212" s="35">
        <f t="shared" ca="1" si="599"/>
        <v>240.49032013888791</v>
      </c>
      <c r="Y2212" s="2" t="str">
        <f t="shared" ca="1" si="600"/>
        <v>Nợ quá hạn hơn 120 ngày có khả năng mất thanh toán</v>
      </c>
      <c r="Z2212" s="51">
        <f t="shared" si="601"/>
        <v>45930</v>
      </c>
      <c r="AA2212" s="51" t="str">
        <f t="shared" si="602"/>
        <v/>
      </c>
      <c r="AD2212" s="2" t="str">
        <f>VLOOKUP($A2212,MA_KH!$A:$Q,MA_KH!O$1,0)</f>
        <v>CIRCLEK MIỀN BẮC</v>
      </c>
      <c r="AE2212" s="2" t="str">
        <f>VLOOKUP($A2212,MA_KH!$A:$Q,MA_KH!P$1,0)</f>
        <v>CHI NHÁNH CÔNG TY TNHH VÒNG TRÒN ĐỎ TẠI HÀ NỘI</v>
      </c>
    </row>
    <row r="2213" spans="1:31" ht="25.5" hidden="1" customHeight="1" x14ac:dyDescent="0.2">
      <c r="A2213" s="30" t="s">
        <v>21224</v>
      </c>
      <c r="B2213" s="30" t="s">
        <v>1327</v>
      </c>
      <c r="C2213" s="37">
        <v>45930</v>
      </c>
      <c r="D2213" s="30" t="s">
        <v>3803</v>
      </c>
      <c r="E2213" s="37">
        <v>45930</v>
      </c>
      <c r="F2213" s="30" t="s">
        <v>3656</v>
      </c>
      <c r="G2213" s="30" t="s">
        <v>3804</v>
      </c>
      <c r="H2213" s="38">
        <v>-187911</v>
      </c>
      <c r="I2213" s="64">
        <v>0</v>
      </c>
      <c r="J2213" s="38">
        <v>-15033</v>
      </c>
      <c r="K2213" s="38">
        <v>-202944</v>
      </c>
      <c r="L2213" s="7" t="s">
        <v>51</v>
      </c>
      <c r="O2213" s="35">
        <f>IF(Table1[[#This Row],[Phân loại]]="Tồn đầu kỳ",Table1[[#This Row],[Tổng giá trị]],0)</f>
        <v>-202944</v>
      </c>
      <c r="P2213" s="7">
        <f>IF(Table1[[#This Row],[Số còn phải thu ĐK]]&lt;&gt;0,0,IF(Table1[[#This Row],[Phân loại]]="Bán hàng",Table1[[#This Row],[Tổng giá trị]],-Table1[[#This Row],[Tổng giá trị]]))</f>
        <v>0</v>
      </c>
      <c r="Q2213" s="35">
        <f t="shared" si="598"/>
        <v>0</v>
      </c>
      <c r="R2213" s="7">
        <f>Table1[[#This Row],[Số còn phải thu ĐK]]+Table1[[#This Row],[Giá Trị HD sau CK]]-Table1[[#This Row],[Số tiền đã thu]]</f>
        <v>-202944</v>
      </c>
      <c r="S2213" s="6">
        <f>IF(Table1[[#This Row],[Ngày hóa đơn]]&lt;&gt;"",Table1[[#This Row],[Ngày hóa đơn]],IF(Table1[[#This Row],[Ngày hạch toán]]&lt;&gt;"",Table1[[#This Row],[Ngày hạch toán]],""))</f>
        <v>45930</v>
      </c>
      <c r="T2213" s="7"/>
      <c r="U2213" s="6">
        <f>IF(Table1[[#This Row],[Ngày tính CN]]="","",S2213+T2213)</f>
        <v>45930</v>
      </c>
      <c r="V2213" s="35">
        <f ca="1">IF(Table1[[#This Row],[Hạn thanh toán]]="","",IF((U2213-NOW())&lt;0,0,(U2213-NOW())))</f>
        <v>0</v>
      </c>
      <c r="W2213" s="35"/>
      <c r="X2213" s="35">
        <f t="shared" ca="1" si="599"/>
        <v>240.49032013888791</v>
      </c>
      <c r="Y2213" s="2" t="str">
        <f t="shared" ca="1" si="600"/>
        <v>Nợ quá hạn hơn 120 ngày có khả năng mất thanh toán</v>
      </c>
      <c r="Z2213" s="51">
        <f t="shared" si="601"/>
        <v>45930</v>
      </c>
      <c r="AA2213" s="51" t="str">
        <f t="shared" si="602"/>
        <v/>
      </c>
      <c r="AD2213" s="2" t="str">
        <f>VLOOKUP($A2213,MA_KH!$A:$Q,MA_KH!O$1,0)</f>
        <v>CIRCLEK MIỀN BẮC</v>
      </c>
      <c r="AE2213" s="2" t="str">
        <f>VLOOKUP($A2213,MA_KH!$A:$Q,MA_KH!P$1,0)</f>
        <v>CHI NHÁNH CÔNG TY TNHH VÒNG TRÒN ĐỎ TẠI HÀ NỘI</v>
      </c>
    </row>
    <row r="2214" spans="1:31" ht="25.5" hidden="1" customHeight="1" x14ac:dyDescent="0.2">
      <c r="A2214" s="30" t="s">
        <v>21192</v>
      </c>
      <c r="B2214" s="30" t="s">
        <v>1331</v>
      </c>
      <c r="C2214" s="37">
        <v>45930</v>
      </c>
      <c r="D2214" s="30" t="s">
        <v>3805</v>
      </c>
      <c r="E2214" s="37">
        <v>45930</v>
      </c>
      <c r="F2214" s="30" t="s">
        <v>3806</v>
      </c>
      <c r="G2214" s="30" t="s">
        <v>3807</v>
      </c>
      <c r="H2214" s="38">
        <v>-46152</v>
      </c>
      <c r="I2214" s="64">
        <v>0</v>
      </c>
      <c r="J2214" s="38">
        <v>-3692</v>
      </c>
      <c r="K2214" s="38">
        <v>-49844</v>
      </c>
      <c r="L2214" s="7" t="s">
        <v>51</v>
      </c>
      <c r="O2214" s="35">
        <f>IF(Table1[[#This Row],[Phân loại]]="Tồn đầu kỳ",Table1[[#This Row],[Tổng giá trị]],0)</f>
        <v>-49844</v>
      </c>
      <c r="P2214" s="7">
        <f>IF(Table1[[#This Row],[Số còn phải thu ĐK]]&lt;&gt;0,0,IF(Table1[[#This Row],[Phân loại]]="Bán hàng",Table1[[#This Row],[Tổng giá trị]],-Table1[[#This Row],[Tổng giá trị]]))</f>
        <v>0</v>
      </c>
      <c r="Q2214" s="35">
        <f t="shared" si="598"/>
        <v>0</v>
      </c>
      <c r="R2214" s="7">
        <f>Table1[[#This Row],[Số còn phải thu ĐK]]+Table1[[#This Row],[Giá Trị HD sau CK]]-Table1[[#This Row],[Số tiền đã thu]]</f>
        <v>-49844</v>
      </c>
      <c r="S2214" s="6">
        <f>IF(Table1[[#This Row],[Ngày hóa đơn]]&lt;&gt;"",Table1[[#This Row],[Ngày hóa đơn]],IF(Table1[[#This Row],[Ngày hạch toán]]&lt;&gt;"",Table1[[#This Row],[Ngày hạch toán]],""))</f>
        <v>45930</v>
      </c>
      <c r="T2214" s="7"/>
      <c r="U2214" s="6">
        <f>IF(Table1[[#This Row],[Ngày tính CN]]="","",S2214+T2214)</f>
        <v>45930</v>
      </c>
      <c r="V2214" s="35">
        <f ca="1">IF(Table1[[#This Row],[Hạn thanh toán]]="","",IF((U2214-NOW())&lt;0,0,(U2214-NOW())))</f>
        <v>0</v>
      </c>
      <c r="W2214" s="35"/>
      <c r="X2214" s="35">
        <f t="shared" ca="1" si="599"/>
        <v>240.49032013888791</v>
      </c>
      <c r="Y2214" s="2" t="str">
        <f t="shared" ca="1" si="600"/>
        <v>Nợ quá hạn hơn 120 ngày có khả năng mất thanh toán</v>
      </c>
      <c r="Z2214" s="51">
        <f t="shared" si="601"/>
        <v>45930</v>
      </c>
      <c r="AA2214" s="51" t="str">
        <f t="shared" si="602"/>
        <v/>
      </c>
      <c r="AD2214" s="2" t="str">
        <f>VLOOKUP($A2214,MA_KH!$A:$Q,MA_KH!O$1,0)</f>
        <v>CIRCLEK MIỀN BẮC</v>
      </c>
      <c r="AE2214" s="2" t="str">
        <f>VLOOKUP($A2214,MA_KH!$A:$Q,MA_KH!P$1,0)</f>
        <v>CHI NHÁNH CÔNG TY TNHH VÒNG TRÒN ĐỎ TẠI HÀ NỘI</v>
      </c>
    </row>
    <row r="2215" spans="1:31" ht="25.5" hidden="1" customHeight="1" x14ac:dyDescent="0.2">
      <c r="A2215" s="30" t="s">
        <v>21192</v>
      </c>
      <c r="B2215" s="30" t="s">
        <v>1331</v>
      </c>
      <c r="C2215" s="37">
        <v>45930</v>
      </c>
      <c r="D2215" s="30" t="s">
        <v>3808</v>
      </c>
      <c r="E2215" s="37">
        <v>45930</v>
      </c>
      <c r="F2215" s="30" t="s">
        <v>1337</v>
      </c>
      <c r="G2215" s="30" t="s">
        <v>3809</v>
      </c>
      <c r="H2215" s="38">
        <v>-125274</v>
      </c>
      <c r="I2215" s="64">
        <v>0</v>
      </c>
      <c r="J2215" s="38">
        <v>-10022</v>
      </c>
      <c r="K2215" s="38">
        <v>-135296</v>
      </c>
      <c r="L2215" s="7" t="s">
        <v>51</v>
      </c>
      <c r="O2215" s="35">
        <f>IF(Table1[[#This Row],[Phân loại]]="Tồn đầu kỳ",Table1[[#This Row],[Tổng giá trị]],0)</f>
        <v>-135296</v>
      </c>
      <c r="P2215" s="7">
        <f>IF(Table1[[#This Row],[Số còn phải thu ĐK]]&lt;&gt;0,0,IF(Table1[[#This Row],[Phân loại]]="Bán hàng",Table1[[#This Row],[Tổng giá trị]],-Table1[[#This Row],[Tổng giá trị]]))</f>
        <v>0</v>
      </c>
      <c r="Q2215" s="35">
        <f t="shared" si="598"/>
        <v>0</v>
      </c>
      <c r="R2215" s="7">
        <f>Table1[[#This Row],[Số còn phải thu ĐK]]+Table1[[#This Row],[Giá Trị HD sau CK]]-Table1[[#This Row],[Số tiền đã thu]]</f>
        <v>-135296</v>
      </c>
      <c r="S2215" s="6">
        <f>IF(Table1[[#This Row],[Ngày hóa đơn]]&lt;&gt;"",Table1[[#This Row],[Ngày hóa đơn]],IF(Table1[[#This Row],[Ngày hạch toán]]&lt;&gt;"",Table1[[#This Row],[Ngày hạch toán]],""))</f>
        <v>45930</v>
      </c>
      <c r="T2215" s="7"/>
      <c r="U2215" s="6">
        <f>IF(Table1[[#This Row],[Ngày tính CN]]="","",S2215+T2215)</f>
        <v>45930</v>
      </c>
      <c r="V2215" s="35">
        <f ca="1">IF(Table1[[#This Row],[Hạn thanh toán]]="","",IF((U2215-NOW())&lt;0,0,(U2215-NOW())))</f>
        <v>0</v>
      </c>
      <c r="W2215" s="35"/>
      <c r="X2215" s="35">
        <f t="shared" ca="1" si="599"/>
        <v>240.49032013888791</v>
      </c>
      <c r="Y2215" s="2" t="str">
        <f t="shared" ca="1" si="600"/>
        <v>Nợ quá hạn hơn 120 ngày có khả năng mất thanh toán</v>
      </c>
      <c r="Z2215" s="51">
        <f t="shared" si="601"/>
        <v>45930</v>
      </c>
      <c r="AA2215" s="51" t="str">
        <f t="shared" si="602"/>
        <v/>
      </c>
      <c r="AD2215" s="2" t="str">
        <f>VLOOKUP($A2215,MA_KH!$A:$Q,MA_KH!O$1,0)</f>
        <v>CIRCLEK MIỀN BẮC</v>
      </c>
      <c r="AE2215" s="2" t="str">
        <f>VLOOKUP($A2215,MA_KH!$A:$Q,MA_KH!P$1,0)</f>
        <v>CHI NHÁNH CÔNG TY TNHH VÒNG TRÒN ĐỎ TẠI HÀ NỘI</v>
      </c>
    </row>
    <row r="2216" spans="1:31" ht="25.5" hidden="1" customHeight="1" x14ac:dyDescent="0.2">
      <c r="A2216" s="30" t="s">
        <v>21192</v>
      </c>
      <c r="B2216" s="30" t="s">
        <v>1331</v>
      </c>
      <c r="C2216" s="37">
        <v>45930</v>
      </c>
      <c r="D2216" s="30" t="s">
        <v>3810</v>
      </c>
      <c r="E2216" s="37">
        <v>45930</v>
      </c>
      <c r="F2216" s="30" t="s">
        <v>128</v>
      </c>
      <c r="G2216" s="30" t="s">
        <v>3811</v>
      </c>
      <c r="H2216" s="38">
        <v>-23076</v>
      </c>
      <c r="I2216" s="64">
        <v>0</v>
      </c>
      <c r="J2216" s="38">
        <v>-1846</v>
      </c>
      <c r="K2216" s="38">
        <v>-24922</v>
      </c>
      <c r="L2216" s="7" t="s">
        <v>51</v>
      </c>
      <c r="O2216" s="35">
        <f>IF(Table1[[#This Row],[Phân loại]]="Tồn đầu kỳ",Table1[[#This Row],[Tổng giá trị]],0)</f>
        <v>-24922</v>
      </c>
      <c r="P2216" s="7">
        <f>IF(Table1[[#This Row],[Số còn phải thu ĐK]]&lt;&gt;0,0,IF(Table1[[#This Row],[Phân loại]]="Bán hàng",Table1[[#This Row],[Tổng giá trị]],-Table1[[#This Row],[Tổng giá trị]]))</f>
        <v>0</v>
      </c>
      <c r="Q2216" s="35">
        <f t="shared" si="598"/>
        <v>0</v>
      </c>
      <c r="R2216" s="7">
        <f>Table1[[#This Row],[Số còn phải thu ĐK]]+Table1[[#This Row],[Giá Trị HD sau CK]]-Table1[[#This Row],[Số tiền đã thu]]</f>
        <v>-24922</v>
      </c>
      <c r="S2216" s="6">
        <f>IF(Table1[[#This Row],[Ngày hóa đơn]]&lt;&gt;"",Table1[[#This Row],[Ngày hóa đơn]],IF(Table1[[#This Row],[Ngày hạch toán]]&lt;&gt;"",Table1[[#This Row],[Ngày hạch toán]],""))</f>
        <v>45930</v>
      </c>
      <c r="T2216" s="7"/>
      <c r="U2216" s="6">
        <f>IF(Table1[[#This Row],[Ngày tính CN]]="","",S2216+T2216)</f>
        <v>45930</v>
      </c>
      <c r="V2216" s="35">
        <f ca="1">IF(Table1[[#This Row],[Hạn thanh toán]]="","",IF((U2216-NOW())&lt;0,0,(U2216-NOW())))</f>
        <v>0</v>
      </c>
      <c r="W2216" s="35"/>
      <c r="X2216" s="35">
        <f t="shared" ca="1" si="599"/>
        <v>240.49032013888791</v>
      </c>
      <c r="Y2216" s="2" t="str">
        <f t="shared" ca="1" si="600"/>
        <v>Nợ quá hạn hơn 120 ngày có khả năng mất thanh toán</v>
      </c>
      <c r="Z2216" s="51">
        <f t="shared" si="601"/>
        <v>45930</v>
      </c>
      <c r="AA2216" s="51" t="str">
        <f t="shared" si="602"/>
        <v/>
      </c>
      <c r="AD2216" s="2" t="str">
        <f>VLOOKUP($A2216,MA_KH!$A:$Q,MA_KH!O$1,0)</f>
        <v>CIRCLEK MIỀN BẮC</v>
      </c>
      <c r="AE2216" s="2" t="str">
        <f>VLOOKUP($A2216,MA_KH!$A:$Q,MA_KH!P$1,0)</f>
        <v>CHI NHÁNH CÔNG TY TNHH VÒNG TRÒN ĐỎ TẠI HÀ NỘI</v>
      </c>
    </row>
    <row r="2217" spans="1:31" ht="25.5" hidden="1" customHeight="1" x14ac:dyDescent="0.2">
      <c r="A2217" s="30" t="s">
        <v>21192</v>
      </c>
      <c r="B2217" s="30" t="s">
        <v>1331</v>
      </c>
      <c r="C2217" s="37">
        <v>45930</v>
      </c>
      <c r="D2217" s="30" t="s">
        <v>3812</v>
      </c>
      <c r="E2217" s="37">
        <v>45930</v>
      </c>
      <c r="F2217" s="30" t="s">
        <v>136</v>
      </c>
      <c r="G2217" s="30" t="s">
        <v>3813</v>
      </c>
      <c r="H2217" s="38">
        <v>-62637</v>
      </c>
      <c r="I2217" s="64">
        <v>0</v>
      </c>
      <c r="J2217" s="38">
        <v>-5011</v>
      </c>
      <c r="K2217" s="38">
        <v>-67648</v>
      </c>
      <c r="L2217" s="7" t="s">
        <v>51</v>
      </c>
      <c r="O2217" s="35">
        <f>IF(Table1[[#This Row],[Phân loại]]="Tồn đầu kỳ",Table1[[#This Row],[Tổng giá trị]],0)</f>
        <v>-67648</v>
      </c>
      <c r="P2217" s="7">
        <f>IF(Table1[[#This Row],[Số còn phải thu ĐK]]&lt;&gt;0,0,IF(Table1[[#This Row],[Phân loại]]="Bán hàng",Table1[[#This Row],[Tổng giá trị]],-Table1[[#This Row],[Tổng giá trị]]))</f>
        <v>0</v>
      </c>
      <c r="Q2217" s="35">
        <f t="shared" ref="Q2217:Q2280" si="603">IF(M2217&lt;&gt;"",IF(O2217&lt;&gt;0,O2217,P2217),0)</f>
        <v>0</v>
      </c>
      <c r="R2217" s="7">
        <f>Table1[[#This Row],[Số còn phải thu ĐK]]+Table1[[#This Row],[Giá Trị HD sau CK]]-Table1[[#This Row],[Số tiền đã thu]]</f>
        <v>-67648</v>
      </c>
      <c r="S2217" s="6">
        <f>IF(Table1[[#This Row],[Ngày hóa đơn]]&lt;&gt;"",Table1[[#This Row],[Ngày hóa đơn]],IF(Table1[[#This Row],[Ngày hạch toán]]&lt;&gt;"",Table1[[#This Row],[Ngày hạch toán]],""))</f>
        <v>45930</v>
      </c>
      <c r="T2217" s="7"/>
      <c r="U2217" s="6">
        <f>IF(Table1[[#This Row],[Ngày tính CN]]="","",S2217+T2217)</f>
        <v>45930</v>
      </c>
      <c r="V2217" s="35">
        <f ca="1">IF(Table1[[#This Row],[Hạn thanh toán]]="","",IF((U2217-NOW())&lt;0,0,(U2217-NOW())))</f>
        <v>0</v>
      </c>
      <c r="W2217" s="35"/>
      <c r="X2217" s="35">
        <f t="shared" ref="X2217:X2280" ca="1" si="604">IF(OR(U2217="",R2217=0),"",IF((U2217-NOW())&lt;0,-(U2217-NOW()),0))</f>
        <v>240.49032013888791</v>
      </c>
      <c r="Y2217" s="2" t="str">
        <f t="shared" ref="Y2217:Y2280" ca="1" si="605">IF(R2217=0,"Đã thanh toán",IF(X2217="","",IF(X2217&lt;=0,"Chưa đến hạn thanh toán",IF(X2217&lt;=30,"Nợ quá hạn 30 ngày",IF(X2217&lt;=60,"Nợ quá hạn từ 30 ngày đến 60 ngày",IF(X2217&lt;=90,"Nợ quá hạn từ 60 ngày đến 90 ngày",IF(X2217&lt;=120,"Nợ quá hạn từ 90 ngày đến 120 ngày","Nợ quá hạn hơn 120 ngày có khả năng mất thanh toán")))))))</f>
        <v>Nợ quá hạn hơn 120 ngày có khả năng mất thanh toán</v>
      </c>
      <c r="Z2217" s="51">
        <f t="shared" si="601"/>
        <v>45930</v>
      </c>
      <c r="AA2217" s="51" t="str">
        <f t="shared" si="602"/>
        <v/>
      </c>
      <c r="AD2217" s="2" t="str">
        <f>VLOOKUP($A2217,MA_KH!$A:$Q,MA_KH!O$1,0)</f>
        <v>CIRCLEK MIỀN BẮC</v>
      </c>
      <c r="AE2217" s="2" t="str">
        <f>VLOOKUP($A2217,MA_KH!$A:$Q,MA_KH!P$1,0)</f>
        <v>CHI NHÁNH CÔNG TY TNHH VÒNG TRÒN ĐỎ TẠI HÀ NỘI</v>
      </c>
    </row>
    <row r="2218" spans="1:31" ht="25.5" hidden="1" customHeight="1" x14ac:dyDescent="0.2">
      <c r="A2218" s="30" t="s">
        <v>21192</v>
      </c>
      <c r="B2218" s="30" t="s">
        <v>1331</v>
      </c>
      <c r="C2218" s="37">
        <v>45930</v>
      </c>
      <c r="D2218" s="30" t="s">
        <v>3814</v>
      </c>
      <c r="E2218" s="37">
        <v>45930</v>
      </c>
      <c r="F2218" s="30" t="s">
        <v>3815</v>
      </c>
      <c r="G2218" s="30" t="s">
        <v>3816</v>
      </c>
      <c r="H2218" s="38">
        <v>-85713</v>
      </c>
      <c r="I2218" s="64">
        <v>0</v>
      </c>
      <c r="J2218" s="38">
        <v>-6857</v>
      </c>
      <c r="K2218" s="38">
        <v>-92570</v>
      </c>
      <c r="L2218" s="7" t="s">
        <v>51</v>
      </c>
      <c r="O2218" s="35">
        <f>IF(Table1[[#This Row],[Phân loại]]="Tồn đầu kỳ",Table1[[#This Row],[Tổng giá trị]],0)</f>
        <v>-92570</v>
      </c>
      <c r="P2218" s="7">
        <f>IF(Table1[[#This Row],[Số còn phải thu ĐK]]&lt;&gt;0,0,IF(Table1[[#This Row],[Phân loại]]="Bán hàng",Table1[[#This Row],[Tổng giá trị]],-Table1[[#This Row],[Tổng giá trị]]))</f>
        <v>0</v>
      </c>
      <c r="Q2218" s="35">
        <f t="shared" si="603"/>
        <v>0</v>
      </c>
      <c r="R2218" s="7">
        <f>Table1[[#This Row],[Số còn phải thu ĐK]]+Table1[[#This Row],[Giá Trị HD sau CK]]-Table1[[#This Row],[Số tiền đã thu]]</f>
        <v>-92570</v>
      </c>
      <c r="S2218" s="6">
        <f>IF(Table1[[#This Row],[Ngày hóa đơn]]&lt;&gt;"",Table1[[#This Row],[Ngày hóa đơn]],IF(Table1[[#This Row],[Ngày hạch toán]]&lt;&gt;"",Table1[[#This Row],[Ngày hạch toán]],""))</f>
        <v>45930</v>
      </c>
      <c r="T2218" s="7"/>
      <c r="U2218" s="6">
        <f>IF(Table1[[#This Row],[Ngày tính CN]]="","",S2218+T2218)</f>
        <v>45930</v>
      </c>
      <c r="V2218" s="35">
        <f ca="1">IF(Table1[[#This Row],[Hạn thanh toán]]="","",IF((U2218-NOW())&lt;0,0,(U2218-NOW())))</f>
        <v>0</v>
      </c>
      <c r="W2218" s="35"/>
      <c r="X2218" s="35">
        <f t="shared" ca="1" si="604"/>
        <v>240.49032013888791</v>
      </c>
      <c r="Y2218" s="2" t="str">
        <f t="shared" ca="1" si="605"/>
        <v>Nợ quá hạn hơn 120 ngày có khả năng mất thanh toán</v>
      </c>
      <c r="Z2218" s="51">
        <f t="shared" si="601"/>
        <v>45930</v>
      </c>
      <c r="AA2218" s="51" t="str">
        <f t="shared" si="602"/>
        <v/>
      </c>
      <c r="AD2218" s="2" t="str">
        <f>VLOOKUP($A2218,MA_KH!$A:$Q,MA_KH!O$1,0)</f>
        <v>CIRCLEK MIỀN BẮC</v>
      </c>
      <c r="AE2218" s="2" t="str">
        <f>VLOOKUP($A2218,MA_KH!$A:$Q,MA_KH!P$1,0)</f>
        <v>CHI NHÁNH CÔNG TY TNHH VÒNG TRÒN ĐỎ TẠI HÀ NỘI</v>
      </c>
    </row>
    <row r="2219" spans="1:31" ht="25.5" hidden="1" customHeight="1" x14ac:dyDescent="0.2">
      <c r="A2219" s="30" t="s">
        <v>21258</v>
      </c>
      <c r="B2219" s="30" t="s">
        <v>1325</v>
      </c>
      <c r="C2219" s="37">
        <v>45930</v>
      </c>
      <c r="D2219" s="30" t="s">
        <v>3817</v>
      </c>
      <c r="E2219" s="37">
        <v>45930</v>
      </c>
      <c r="F2219" s="30" t="s">
        <v>67</v>
      </c>
      <c r="G2219" s="30" t="s">
        <v>3818</v>
      </c>
      <c r="H2219" s="38">
        <v>-438459</v>
      </c>
      <c r="I2219" s="64">
        <v>0</v>
      </c>
      <c r="J2219" s="38">
        <v>-35077</v>
      </c>
      <c r="K2219" s="38">
        <v>-473536</v>
      </c>
      <c r="L2219" s="7" t="s">
        <v>51</v>
      </c>
      <c r="O2219" s="35">
        <f>IF(Table1[[#This Row],[Phân loại]]="Tồn đầu kỳ",Table1[[#This Row],[Tổng giá trị]],0)</f>
        <v>-473536</v>
      </c>
      <c r="P2219" s="7">
        <f>IF(Table1[[#This Row],[Số còn phải thu ĐK]]&lt;&gt;0,0,IF(Table1[[#This Row],[Phân loại]]="Bán hàng",Table1[[#This Row],[Tổng giá trị]],-Table1[[#This Row],[Tổng giá trị]]))</f>
        <v>0</v>
      </c>
      <c r="Q2219" s="35">
        <f t="shared" si="603"/>
        <v>0</v>
      </c>
      <c r="R2219" s="7">
        <f>Table1[[#This Row],[Số còn phải thu ĐK]]+Table1[[#This Row],[Giá Trị HD sau CK]]-Table1[[#This Row],[Số tiền đã thu]]</f>
        <v>-473536</v>
      </c>
      <c r="S2219" s="6">
        <f>IF(Table1[[#This Row],[Ngày hóa đơn]]&lt;&gt;"",Table1[[#This Row],[Ngày hóa đơn]],IF(Table1[[#This Row],[Ngày hạch toán]]&lt;&gt;"",Table1[[#This Row],[Ngày hạch toán]],""))</f>
        <v>45930</v>
      </c>
      <c r="T2219" s="7"/>
      <c r="U2219" s="6">
        <f>IF(Table1[[#This Row],[Ngày tính CN]]="","",S2219+T2219)</f>
        <v>45930</v>
      </c>
      <c r="V2219" s="35">
        <f ca="1">IF(Table1[[#This Row],[Hạn thanh toán]]="","",IF((U2219-NOW())&lt;0,0,(U2219-NOW())))</f>
        <v>0</v>
      </c>
      <c r="W2219" s="35"/>
      <c r="X2219" s="35">
        <f t="shared" ca="1" si="604"/>
        <v>240.49032013888791</v>
      </c>
      <c r="Y2219" s="2" t="str">
        <f t="shared" ca="1" si="605"/>
        <v>Nợ quá hạn hơn 120 ngày có khả năng mất thanh toán</v>
      </c>
      <c r="Z2219" s="51">
        <f t="shared" si="601"/>
        <v>45930</v>
      </c>
      <c r="AA2219" s="51" t="str">
        <f t="shared" si="602"/>
        <v/>
      </c>
      <c r="AD2219" s="2" t="str">
        <f>VLOOKUP($A2219,MA_KH!$A:$Q,MA_KH!O$1,0)</f>
        <v>CIRCLEK MIỀN BẮC</v>
      </c>
      <c r="AE2219" s="2" t="str">
        <f>VLOOKUP($A2219,MA_KH!$A:$Q,MA_KH!P$1,0)</f>
        <v>CHI NHÁNH CÔNG TY TNHH VÒNG TRÒN ĐỎ TẠI HÀ NỘI</v>
      </c>
    </row>
    <row r="2220" spans="1:31" ht="25.5" hidden="1" customHeight="1" x14ac:dyDescent="0.2">
      <c r="A2220" s="30" t="s">
        <v>21258</v>
      </c>
      <c r="B2220" s="30" t="s">
        <v>1325</v>
      </c>
      <c r="C2220" s="37">
        <v>45930</v>
      </c>
      <c r="D2220" s="30" t="s">
        <v>3819</v>
      </c>
      <c r="E2220" s="37">
        <v>45930</v>
      </c>
      <c r="F2220" s="30" t="s">
        <v>3820</v>
      </c>
      <c r="G2220" s="30" t="s">
        <v>3821</v>
      </c>
      <c r="H2220" s="38">
        <v>-313185</v>
      </c>
      <c r="I2220" s="64">
        <v>0</v>
      </c>
      <c r="J2220" s="38">
        <v>-25055</v>
      </c>
      <c r="K2220" s="38">
        <v>-338240</v>
      </c>
      <c r="L2220" s="7" t="s">
        <v>51</v>
      </c>
      <c r="O2220" s="35">
        <f>IF(Table1[[#This Row],[Phân loại]]="Tồn đầu kỳ",Table1[[#This Row],[Tổng giá trị]],0)</f>
        <v>-338240</v>
      </c>
      <c r="P2220" s="7">
        <f>IF(Table1[[#This Row],[Số còn phải thu ĐK]]&lt;&gt;0,0,IF(Table1[[#This Row],[Phân loại]]="Bán hàng",Table1[[#This Row],[Tổng giá trị]],-Table1[[#This Row],[Tổng giá trị]]))</f>
        <v>0</v>
      </c>
      <c r="Q2220" s="35">
        <f t="shared" si="603"/>
        <v>0</v>
      </c>
      <c r="R2220" s="7">
        <f>Table1[[#This Row],[Số còn phải thu ĐK]]+Table1[[#This Row],[Giá Trị HD sau CK]]-Table1[[#This Row],[Số tiền đã thu]]</f>
        <v>-338240</v>
      </c>
      <c r="S2220" s="6">
        <f>IF(Table1[[#This Row],[Ngày hóa đơn]]&lt;&gt;"",Table1[[#This Row],[Ngày hóa đơn]],IF(Table1[[#This Row],[Ngày hạch toán]]&lt;&gt;"",Table1[[#This Row],[Ngày hạch toán]],""))</f>
        <v>45930</v>
      </c>
      <c r="T2220" s="7"/>
      <c r="U2220" s="6">
        <f>IF(Table1[[#This Row],[Ngày tính CN]]="","",S2220+T2220)</f>
        <v>45930</v>
      </c>
      <c r="V2220" s="35">
        <f ca="1">IF(Table1[[#This Row],[Hạn thanh toán]]="","",IF((U2220-NOW())&lt;0,0,(U2220-NOW())))</f>
        <v>0</v>
      </c>
      <c r="W2220" s="35"/>
      <c r="X2220" s="35">
        <f t="shared" ca="1" si="604"/>
        <v>240.49032013888791</v>
      </c>
      <c r="Y2220" s="2" t="str">
        <f t="shared" ca="1" si="605"/>
        <v>Nợ quá hạn hơn 120 ngày có khả năng mất thanh toán</v>
      </c>
      <c r="Z2220" s="51">
        <f t="shared" si="601"/>
        <v>45930</v>
      </c>
      <c r="AA2220" s="51" t="str">
        <f t="shared" si="602"/>
        <v/>
      </c>
      <c r="AD2220" s="2" t="str">
        <f>VLOOKUP($A2220,MA_KH!$A:$Q,MA_KH!O$1,0)</f>
        <v>CIRCLEK MIỀN BẮC</v>
      </c>
      <c r="AE2220" s="2" t="str">
        <f>VLOOKUP($A2220,MA_KH!$A:$Q,MA_KH!P$1,0)</f>
        <v>CHI NHÁNH CÔNG TY TNHH VÒNG TRÒN ĐỎ TẠI HÀ NỘI</v>
      </c>
    </row>
    <row r="2221" spans="1:31" ht="25.5" hidden="1" customHeight="1" x14ac:dyDescent="0.2">
      <c r="A2221" s="30" t="s">
        <v>21192</v>
      </c>
      <c r="B2221" s="30" t="s">
        <v>1331</v>
      </c>
      <c r="C2221" s="37">
        <v>45930</v>
      </c>
      <c r="D2221" s="30" t="s">
        <v>3822</v>
      </c>
      <c r="E2221" s="37">
        <v>45930</v>
      </c>
      <c r="F2221" s="30" t="s">
        <v>121</v>
      </c>
      <c r="G2221" s="30" t="s">
        <v>3823</v>
      </c>
      <c r="H2221" s="38">
        <v>-125274</v>
      </c>
      <c r="I2221" s="64">
        <v>0</v>
      </c>
      <c r="J2221" s="38">
        <v>-10022</v>
      </c>
      <c r="K2221" s="38">
        <v>-135296</v>
      </c>
      <c r="L2221" s="7" t="s">
        <v>51</v>
      </c>
      <c r="O2221" s="35">
        <f>IF(Table1[[#This Row],[Phân loại]]="Tồn đầu kỳ",Table1[[#This Row],[Tổng giá trị]],0)</f>
        <v>-135296</v>
      </c>
      <c r="P2221" s="7">
        <f>IF(Table1[[#This Row],[Số còn phải thu ĐK]]&lt;&gt;0,0,IF(Table1[[#This Row],[Phân loại]]="Bán hàng",Table1[[#This Row],[Tổng giá trị]],-Table1[[#This Row],[Tổng giá trị]]))</f>
        <v>0</v>
      </c>
      <c r="Q2221" s="35">
        <f t="shared" si="603"/>
        <v>0</v>
      </c>
      <c r="R2221" s="7">
        <f>Table1[[#This Row],[Số còn phải thu ĐK]]+Table1[[#This Row],[Giá Trị HD sau CK]]-Table1[[#This Row],[Số tiền đã thu]]</f>
        <v>-135296</v>
      </c>
      <c r="S2221" s="6">
        <f>IF(Table1[[#This Row],[Ngày hóa đơn]]&lt;&gt;"",Table1[[#This Row],[Ngày hóa đơn]],IF(Table1[[#This Row],[Ngày hạch toán]]&lt;&gt;"",Table1[[#This Row],[Ngày hạch toán]],""))</f>
        <v>45930</v>
      </c>
      <c r="T2221" s="7"/>
      <c r="U2221" s="6">
        <f>IF(Table1[[#This Row],[Ngày tính CN]]="","",S2221+T2221)</f>
        <v>45930</v>
      </c>
      <c r="V2221" s="35">
        <f ca="1">IF(Table1[[#This Row],[Hạn thanh toán]]="","",IF((U2221-NOW())&lt;0,0,(U2221-NOW())))</f>
        <v>0</v>
      </c>
      <c r="W2221" s="35"/>
      <c r="X2221" s="35">
        <f t="shared" ca="1" si="604"/>
        <v>240.49032013888791</v>
      </c>
      <c r="Y2221" s="2" t="str">
        <f t="shared" ca="1" si="605"/>
        <v>Nợ quá hạn hơn 120 ngày có khả năng mất thanh toán</v>
      </c>
      <c r="Z2221" s="51">
        <f t="shared" si="601"/>
        <v>45930</v>
      </c>
      <c r="AA2221" s="51" t="str">
        <f t="shared" si="602"/>
        <v/>
      </c>
      <c r="AD2221" s="2" t="str">
        <f>VLOOKUP($A2221,MA_KH!$A:$Q,MA_KH!O$1,0)</f>
        <v>CIRCLEK MIỀN BẮC</v>
      </c>
      <c r="AE2221" s="2" t="str">
        <f>VLOOKUP($A2221,MA_KH!$A:$Q,MA_KH!P$1,0)</f>
        <v>CHI NHÁNH CÔNG TY TNHH VÒNG TRÒN ĐỎ TẠI HÀ NỘI</v>
      </c>
    </row>
    <row r="2222" spans="1:31" ht="25.5" hidden="1" customHeight="1" x14ac:dyDescent="0.2">
      <c r="A2222" s="30" t="s">
        <v>21224</v>
      </c>
      <c r="B2222" s="30" t="s">
        <v>1327</v>
      </c>
      <c r="C2222" s="37">
        <v>45930</v>
      </c>
      <c r="D2222" s="30" t="s">
        <v>3824</v>
      </c>
      <c r="E2222" s="37">
        <v>45930</v>
      </c>
      <c r="F2222" s="30" t="s">
        <v>3659</v>
      </c>
      <c r="G2222" s="30" t="s">
        <v>3825</v>
      </c>
      <c r="H2222" s="38">
        <v>-62637</v>
      </c>
      <c r="I2222" s="64">
        <v>0</v>
      </c>
      <c r="J2222" s="38">
        <v>-5011</v>
      </c>
      <c r="K2222" s="38">
        <v>-67648</v>
      </c>
      <c r="L2222" s="7" t="s">
        <v>51</v>
      </c>
      <c r="O2222" s="35">
        <f>IF(Table1[[#This Row],[Phân loại]]="Tồn đầu kỳ",Table1[[#This Row],[Tổng giá trị]],0)</f>
        <v>-67648</v>
      </c>
      <c r="P2222" s="7">
        <f>IF(Table1[[#This Row],[Số còn phải thu ĐK]]&lt;&gt;0,0,IF(Table1[[#This Row],[Phân loại]]="Bán hàng",Table1[[#This Row],[Tổng giá trị]],-Table1[[#This Row],[Tổng giá trị]]))</f>
        <v>0</v>
      </c>
      <c r="Q2222" s="35">
        <f t="shared" si="603"/>
        <v>0</v>
      </c>
      <c r="R2222" s="7">
        <f>Table1[[#This Row],[Số còn phải thu ĐK]]+Table1[[#This Row],[Giá Trị HD sau CK]]-Table1[[#This Row],[Số tiền đã thu]]</f>
        <v>-67648</v>
      </c>
      <c r="S2222" s="6">
        <f>IF(Table1[[#This Row],[Ngày hóa đơn]]&lt;&gt;"",Table1[[#This Row],[Ngày hóa đơn]],IF(Table1[[#This Row],[Ngày hạch toán]]&lt;&gt;"",Table1[[#This Row],[Ngày hạch toán]],""))</f>
        <v>45930</v>
      </c>
      <c r="T2222" s="7"/>
      <c r="U2222" s="6">
        <f>IF(Table1[[#This Row],[Ngày tính CN]]="","",S2222+T2222)</f>
        <v>45930</v>
      </c>
      <c r="V2222" s="35">
        <f ca="1">IF(Table1[[#This Row],[Hạn thanh toán]]="","",IF((U2222-NOW())&lt;0,0,(U2222-NOW())))</f>
        <v>0</v>
      </c>
      <c r="W2222" s="35"/>
      <c r="X2222" s="35">
        <f t="shared" ca="1" si="604"/>
        <v>240.49032013888791</v>
      </c>
      <c r="Y2222" s="2" t="str">
        <f t="shared" ca="1" si="605"/>
        <v>Nợ quá hạn hơn 120 ngày có khả năng mất thanh toán</v>
      </c>
      <c r="Z2222" s="51">
        <f t="shared" si="601"/>
        <v>45930</v>
      </c>
      <c r="AA2222" s="51" t="str">
        <f t="shared" si="602"/>
        <v/>
      </c>
      <c r="AD2222" s="2" t="str">
        <f>VLOOKUP($A2222,MA_KH!$A:$Q,MA_KH!O$1,0)</f>
        <v>CIRCLEK MIỀN BẮC</v>
      </c>
      <c r="AE2222" s="2" t="str">
        <f>VLOOKUP($A2222,MA_KH!$A:$Q,MA_KH!P$1,0)</f>
        <v>CHI NHÁNH CÔNG TY TNHH VÒNG TRÒN ĐỎ TẠI HÀ NỘI</v>
      </c>
    </row>
    <row r="2223" spans="1:31" ht="25.5" hidden="1" customHeight="1" x14ac:dyDescent="0.2">
      <c r="A2223" s="30" t="s">
        <v>21192</v>
      </c>
      <c r="B2223" s="30" t="s">
        <v>1331</v>
      </c>
      <c r="C2223" s="37">
        <v>45930</v>
      </c>
      <c r="D2223" s="30" t="s">
        <v>3826</v>
      </c>
      <c r="E2223" s="37">
        <v>45930</v>
      </c>
      <c r="F2223" s="30" t="s">
        <v>3827</v>
      </c>
      <c r="G2223" s="30" t="s">
        <v>3828</v>
      </c>
      <c r="H2223" s="38">
        <v>-125274</v>
      </c>
      <c r="I2223" s="64">
        <v>0</v>
      </c>
      <c r="J2223" s="38">
        <v>-10022</v>
      </c>
      <c r="K2223" s="38">
        <v>-135296</v>
      </c>
      <c r="L2223" s="7" t="s">
        <v>51</v>
      </c>
      <c r="O2223" s="35">
        <f>IF(Table1[[#This Row],[Phân loại]]="Tồn đầu kỳ",Table1[[#This Row],[Tổng giá trị]],0)</f>
        <v>-135296</v>
      </c>
      <c r="P2223" s="7">
        <f>IF(Table1[[#This Row],[Số còn phải thu ĐK]]&lt;&gt;0,0,IF(Table1[[#This Row],[Phân loại]]="Bán hàng",Table1[[#This Row],[Tổng giá trị]],-Table1[[#This Row],[Tổng giá trị]]))</f>
        <v>0</v>
      </c>
      <c r="Q2223" s="35">
        <f t="shared" si="603"/>
        <v>0</v>
      </c>
      <c r="R2223" s="7">
        <f>Table1[[#This Row],[Số còn phải thu ĐK]]+Table1[[#This Row],[Giá Trị HD sau CK]]-Table1[[#This Row],[Số tiền đã thu]]</f>
        <v>-135296</v>
      </c>
      <c r="S2223" s="6">
        <f>IF(Table1[[#This Row],[Ngày hóa đơn]]&lt;&gt;"",Table1[[#This Row],[Ngày hóa đơn]],IF(Table1[[#This Row],[Ngày hạch toán]]&lt;&gt;"",Table1[[#This Row],[Ngày hạch toán]],""))</f>
        <v>45930</v>
      </c>
      <c r="T2223" s="7"/>
      <c r="U2223" s="6">
        <f>IF(Table1[[#This Row],[Ngày tính CN]]="","",S2223+T2223)</f>
        <v>45930</v>
      </c>
      <c r="V2223" s="35">
        <f ca="1">IF(Table1[[#This Row],[Hạn thanh toán]]="","",IF((U2223-NOW())&lt;0,0,(U2223-NOW())))</f>
        <v>0</v>
      </c>
      <c r="W2223" s="35"/>
      <c r="X2223" s="35">
        <f t="shared" ca="1" si="604"/>
        <v>240.49032013888791</v>
      </c>
      <c r="Y2223" s="2" t="str">
        <f t="shared" ca="1" si="605"/>
        <v>Nợ quá hạn hơn 120 ngày có khả năng mất thanh toán</v>
      </c>
      <c r="Z2223" s="51">
        <f t="shared" si="601"/>
        <v>45930</v>
      </c>
      <c r="AA2223" s="51" t="str">
        <f t="shared" si="602"/>
        <v/>
      </c>
      <c r="AD2223" s="2" t="str">
        <f>VLOOKUP($A2223,MA_KH!$A:$Q,MA_KH!O$1,0)</f>
        <v>CIRCLEK MIỀN BẮC</v>
      </c>
      <c r="AE2223" s="2" t="str">
        <f>VLOOKUP($A2223,MA_KH!$A:$Q,MA_KH!P$1,0)</f>
        <v>CHI NHÁNH CÔNG TY TNHH VÒNG TRÒN ĐỎ TẠI HÀ NỘI</v>
      </c>
    </row>
    <row r="2224" spans="1:31" ht="25.5" hidden="1" customHeight="1" x14ac:dyDescent="0.2">
      <c r="A2224" s="30" t="s">
        <v>21224</v>
      </c>
      <c r="B2224" s="30" t="s">
        <v>1327</v>
      </c>
      <c r="C2224" s="37">
        <v>45930</v>
      </c>
      <c r="D2224" s="30" t="s">
        <v>3829</v>
      </c>
      <c r="E2224" s="37">
        <v>45930</v>
      </c>
      <c r="F2224" s="30" t="s">
        <v>3658</v>
      </c>
      <c r="G2224" s="30" t="s">
        <v>3830</v>
      </c>
      <c r="H2224" s="38">
        <v>-313185</v>
      </c>
      <c r="I2224" s="64">
        <v>0</v>
      </c>
      <c r="J2224" s="38">
        <v>-25055</v>
      </c>
      <c r="K2224" s="38">
        <v>-338240</v>
      </c>
      <c r="L2224" s="7" t="s">
        <v>51</v>
      </c>
      <c r="O2224" s="35">
        <f>IF(Table1[[#This Row],[Phân loại]]="Tồn đầu kỳ",Table1[[#This Row],[Tổng giá trị]],0)</f>
        <v>-338240</v>
      </c>
      <c r="P2224" s="7">
        <f>IF(Table1[[#This Row],[Số còn phải thu ĐK]]&lt;&gt;0,0,IF(Table1[[#This Row],[Phân loại]]="Bán hàng",Table1[[#This Row],[Tổng giá trị]],-Table1[[#This Row],[Tổng giá trị]]))</f>
        <v>0</v>
      </c>
      <c r="Q2224" s="35">
        <f t="shared" si="603"/>
        <v>0</v>
      </c>
      <c r="R2224" s="7">
        <f>Table1[[#This Row],[Số còn phải thu ĐK]]+Table1[[#This Row],[Giá Trị HD sau CK]]-Table1[[#This Row],[Số tiền đã thu]]</f>
        <v>-338240</v>
      </c>
      <c r="S2224" s="6">
        <f>IF(Table1[[#This Row],[Ngày hóa đơn]]&lt;&gt;"",Table1[[#This Row],[Ngày hóa đơn]],IF(Table1[[#This Row],[Ngày hạch toán]]&lt;&gt;"",Table1[[#This Row],[Ngày hạch toán]],""))</f>
        <v>45930</v>
      </c>
      <c r="T2224" s="7"/>
      <c r="U2224" s="6">
        <f>IF(Table1[[#This Row],[Ngày tính CN]]="","",S2224+T2224)</f>
        <v>45930</v>
      </c>
      <c r="V2224" s="35">
        <f ca="1">IF(Table1[[#This Row],[Hạn thanh toán]]="","",IF((U2224-NOW())&lt;0,0,(U2224-NOW())))</f>
        <v>0</v>
      </c>
      <c r="W2224" s="35"/>
      <c r="X2224" s="35">
        <f t="shared" ca="1" si="604"/>
        <v>240.49032013888791</v>
      </c>
      <c r="Y2224" s="2" t="str">
        <f t="shared" ca="1" si="605"/>
        <v>Nợ quá hạn hơn 120 ngày có khả năng mất thanh toán</v>
      </c>
      <c r="Z2224" s="51">
        <f t="shared" si="601"/>
        <v>45930</v>
      </c>
      <c r="AA2224" s="51" t="str">
        <f t="shared" si="602"/>
        <v/>
      </c>
      <c r="AD2224" s="2" t="str">
        <f>VLOOKUP($A2224,MA_KH!$A:$Q,MA_KH!O$1,0)</f>
        <v>CIRCLEK MIỀN BẮC</v>
      </c>
      <c r="AE2224" s="2" t="str">
        <f>VLOOKUP($A2224,MA_KH!$A:$Q,MA_KH!P$1,0)</f>
        <v>CHI NHÁNH CÔNG TY TNHH VÒNG TRÒN ĐỎ TẠI HÀ NỘI</v>
      </c>
    </row>
    <row r="2225" spans="1:31" ht="25.5" hidden="1" customHeight="1" x14ac:dyDescent="0.2">
      <c r="A2225" s="30" t="s">
        <v>21192</v>
      </c>
      <c r="B2225" s="30" t="s">
        <v>1331</v>
      </c>
      <c r="C2225" s="37">
        <v>45930</v>
      </c>
      <c r="D2225" s="30" t="s">
        <v>3831</v>
      </c>
      <c r="E2225" s="37">
        <v>45930</v>
      </c>
      <c r="F2225" s="30" t="s">
        <v>3832</v>
      </c>
      <c r="G2225" s="30" t="s">
        <v>3833</v>
      </c>
      <c r="H2225" s="38">
        <v>-375822</v>
      </c>
      <c r="I2225" s="64">
        <v>0</v>
      </c>
      <c r="J2225" s="38">
        <v>-30066</v>
      </c>
      <c r="K2225" s="38">
        <v>-405888</v>
      </c>
      <c r="L2225" s="7" t="s">
        <v>51</v>
      </c>
      <c r="O2225" s="35">
        <f>IF(Table1[[#This Row],[Phân loại]]="Tồn đầu kỳ",Table1[[#This Row],[Tổng giá trị]],0)</f>
        <v>-405888</v>
      </c>
      <c r="P2225" s="7">
        <f>IF(Table1[[#This Row],[Số còn phải thu ĐK]]&lt;&gt;0,0,IF(Table1[[#This Row],[Phân loại]]="Bán hàng",Table1[[#This Row],[Tổng giá trị]],-Table1[[#This Row],[Tổng giá trị]]))</f>
        <v>0</v>
      </c>
      <c r="Q2225" s="35">
        <f t="shared" si="603"/>
        <v>0</v>
      </c>
      <c r="R2225" s="7">
        <f>Table1[[#This Row],[Số còn phải thu ĐK]]+Table1[[#This Row],[Giá Trị HD sau CK]]-Table1[[#This Row],[Số tiền đã thu]]</f>
        <v>-405888</v>
      </c>
      <c r="S2225" s="6">
        <f>IF(Table1[[#This Row],[Ngày hóa đơn]]&lt;&gt;"",Table1[[#This Row],[Ngày hóa đơn]],IF(Table1[[#This Row],[Ngày hạch toán]]&lt;&gt;"",Table1[[#This Row],[Ngày hạch toán]],""))</f>
        <v>45930</v>
      </c>
      <c r="T2225" s="7"/>
      <c r="U2225" s="6">
        <f>IF(Table1[[#This Row],[Ngày tính CN]]="","",S2225+T2225)</f>
        <v>45930</v>
      </c>
      <c r="V2225" s="35">
        <f ca="1">IF(Table1[[#This Row],[Hạn thanh toán]]="","",IF((U2225-NOW())&lt;0,0,(U2225-NOW())))</f>
        <v>0</v>
      </c>
      <c r="W2225" s="35"/>
      <c r="X2225" s="35">
        <f t="shared" ca="1" si="604"/>
        <v>240.49032013888791</v>
      </c>
      <c r="Y2225" s="2" t="str">
        <f t="shared" ca="1" si="605"/>
        <v>Nợ quá hạn hơn 120 ngày có khả năng mất thanh toán</v>
      </c>
      <c r="Z2225" s="51">
        <f t="shared" si="601"/>
        <v>45930</v>
      </c>
      <c r="AA2225" s="51" t="str">
        <f t="shared" si="602"/>
        <v/>
      </c>
      <c r="AD2225" s="2" t="str">
        <f>VLOOKUP($A2225,MA_KH!$A:$Q,MA_KH!O$1,0)</f>
        <v>CIRCLEK MIỀN BẮC</v>
      </c>
      <c r="AE2225" s="2" t="str">
        <f>VLOOKUP($A2225,MA_KH!$A:$Q,MA_KH!P$1,0)</f>
        <v>CHI NHÁNH CÔNG TY TNHH VÒNG TRÒN ĐỎ TẠI HÀ NỘI</v>
      </c>
    </row>
    <row r="2226" spans="1:31" ht="25.5" hidden="1" customHeight="1" x14ac:dyDescent="0.2">
      <c r="A2226" s="30" t="s">
        <v>21224</v>
      </c>
      <c r="B2226" s="30" t="s">
        <v>1327</v>
      </c>
      <c r="C2226" s="37">
        <v>45930</v>
      </c>
      <c r="D2226" s="30" t="s">
        <v>3834</v>
      </c>
      <c r="E2226" s="37">
        <v>45930</v>
      </c>
      <c r="F2226" s="30" t="s">
        <v>3835</v>
      </c>
      <c r="G2226" s="30" t="s">
        <v>3836</v>
      </c>
      <c r="H2226" s="38">
        <v>-62637</v>
      </c>
      <c r="I2226" s="64">
        <v>0</v>
      </c>
      <c r="J2226" s="38">
        <v>-5011</v>
      </c>
      <c r="K2226" s="38">
        <v>-67648</v>
      </c>
      <c r="L2226" s="7" t="s">
        <v>51</v>
      </c>
      <c r="O2226" s="35">
        <f>IF(Table1[[#This Row],[Phân loại]]="Tồn đầu kỳ",Table1[[#This Row],[Tổng giá trị]],0)</f>
        <v>-67648</v>
      </c>
      <c r="P2226" s="7">
        <f>IF(Table1[[#This Row],[Số còn phải thu ĐK]]&lt;&gt;0,0,IF(Table1[[#This Row],[Phân loại]]="Bán hàng",Table1[[#This Row],[Tổng giá trị]],-Table1[[#This Row],[Tổng giá trị]]))</f>
        <v>0</v>
      </c>
      <c r="Q2226" s="35">
        <f t="shared" si="603"/>
        <v>0</v>
      </c>
      <c r="R2226" s="7">
        <f>Table1[[#This Row],[Số còn phải thu ĐK]]+Table1[[#This Row],[Giá Trị HD sau CK]]-Table1[[#This Row],[Số tiền đã thu]]</f>
        <v>-67648</v>
      </c>
      <c r="S2226" s="6">
        <f>IF(Table1[[#This Row],[Ngày hóa đơn]]&lt;&gt;"",Table1[[#This Row],[Ngày hóa đơn]],IF(Table1[[#This Row],[Ngày hạch toán]]&lt;&gt;"",Table1[[#This Row],[Ngày hạch toán]],""))</f>
        <v>45930</v>
      </c>
      <c r="T2226" s="7"/>
      <c r="U2226" s="6">
        <f>IF(Table1[[#This Row],[Ngày tính CN]]="","",S2226+T2226)</f>
        <v>45930</v>
      </c>
      <c r="V2226" s="35">
        <f ca="1">IF(Table1[[#This Row],[Hạn thanh toán]]="","",IF((U2226-NOW())&lt;0,0,(U2226-NOW())))</f>
        <v>0</v>
      </c>
      <c r="W2226" s="35"/>
      <c r="X2226" s="35">
        <f t="shared" ca="1" si="604"/>
        <v>240.49032013888791</v>
      </c>
      <c r="Y2226" s="2" t="str">
        <f t="shared" ca="1" si="605"/>
        <v>Nợ quá hạn hơn 120 ngày có khả năng mất thanh toán</v>
      </c>
      <c r="Z2226" s="51">
        <f t="shared" si="601"/>
        <v>45930</v>
      </c>
      <c r="AA2226" s="51" t="str">
        <f t="shared" si="602"/>
        <v/>
      </c>
      <c r="AD2226" s="2" t="str">
        <f>VLOOKUP($A2226,MA_KH!$A:$Q,MA_KH!O$1,0)</f>
        <v>CIRCLEK MIỀN BẮC</v>
      </c>
      <c r="AE2226" s="2" t="str">
        <f>VLOOKUP($A2226,MA_KH!$A:$Q,MA_KH!P$1,0)</f>
        <v>CHI NHÁNH CÔNG TY TNHH VÒNG TRÒN ĐỎ TẠI HÀ NỘI</v>
      </c>
    </row>
    <row r="2227" spans="1:31" ht="25.5" hidden="1" customHeight="1" x14ac:dyDescent="0.2">
      <c r="A2227" s="30" t="s">
        <v>21192</v>
      </c>
      <c r="B2227" s="30" t="s">
        <v>1331</v>
      </c>
      <c r="C2227" s="37">
        <v>45930</v>
      </c>
      <c r="D2227" s="30" t="s">
        <v>3837</v>
      </c>
      <c r="E2227" s="37">
        <v>45930</v>
      </c>
      <c r="F2227" s="30" t="s">
        <v>3838</v>
      </c>
      <c r="G2227" s="30" t="s">
        <v>3839</v>
      </c>
      <c r="H2227" s="38">
        <v>-125274</v>
      </c>
      <c r="I2227" s="64">
        <v>0</v>
      </c>
      <c r="J2227" s="38">
        <v>-10022</v>
      </c>
      <c r="K2227" s="38">
        <v>-135296</v>
      </c>
      <c r="L2227" s="7" t="s">
        <v>51</v>
      </c>
      <c r="O2227" s="35">
        <f>IF(Table1[[#This Row],[Phân loại]]="Tồn đầu kỳ",Table1[[#This Row],[Tổng giá trị]],0)</f>
        <v>-135296</v>
      </c>
      <c r="P2227" s="7">
        <f>IF(Table1[[#This Row],[Số còn phải thu ĐK]]&lt;&gt;0,0,IF(Table1[[#This Row],[Phân loại]]="Bán hàng",Table1[[#This Row],[Tổng giá trị]],-Table1[[#This Row],[Tổng giá trị]]))</f>
        <v>0</v>
      </c>
      <c r="Q2227" s="35">
        <f t="shared" si="603"/>
        <v>0</v>
      </c>
      <c r="R2227" s="7">
        <f>Table1[[#This Row],[Số còn phải thu ĐK]]+Table1[[#This Row],[Giá Trị HD sau CK]]-Table1[[#This Row],[Số tiền đã thu]]</f>
        <v>-135296</v>
      </c>
      <c r="S2227" s="6">
        <f>IF(Table1[[#This Row],[Ngày hóa đơn]]&lt;&gt;"",Table1[[#This Row],[Ngày hóa đơn]],IF(Table1[[#This Row],[Ngày hạch toán]]&lt;&gt;"",Table1[[#This Row],[Ngày hạch toán]],""))</f>
        <v>45930</v>
      </c>
      <c r="T2227" s="7"/>
      <c r="U2227" s="6">
        <f>IF(Table1[[#This Row],[Ngày tính CN]]="","",S2227+T2227)</f>
        <v>45930</v>
      </c>
      <c r="V2227" s="35">
        <f ca="1">IF(Table1[[#This Row],[Hạn thanh toán]]="","",IF((U2227-NOW())&lt;0,0,(U2227-NOW())))</f>
        <v>0</v>
      </c>
      <c r="W2227" s="35"/>
      <c r="X2227" s="35">
        <f t="shared" ca="1" si="604"/>
        <v>240.49032013888791</v>
      </c>
      <c r="Y2227" s="2" t="str">
        <f t="shared" ca="1" si="605"/>
        <v>Nợ quá hạn hơn 120 ngày có khả năng mất thanh toán</v>
      </c>
      <c r="Z2227" s="51">
        <f t="shared" si="601"/>
        <v>45930</v>
      </c>
      <c r="AA2227" s="51" t="str">
        <f t="shared" si="602"/>
        <v/>
      </c>
      <c r="AD2227" s="2" t="str">
        <f>VLOOKUP($A2227,MA_KH!$A:$Q,MA_KH!O$1,0)</f>
        <v>CIRCLEK MIỀN BẮC</v>
      </c>
      <c r="AE2227" s="2" t="str">
        <f>VLOOKUP($A2227,MA_KH!$A:$Q,MA_KH!P$1,0)</f>
        <v>CHI NHÁNH CÔNG TY TNHH VÒNG TRÒN ĐỎ TẠI HÀ NỘI</v>
      </c>
    </row>
    <row r="2228" spans="1:31" ht="25.5" hidden="1" customHeight="1" x14ac:dyDescent="0.2">
      <c r="A2228" s="30" t="s">
        <v>21267</v>
      </c>
      <c r="B2228" s="30" t="s">
        <v>1340</v>
      </c>
      <c r="C2228" s="37">
        <v>45930</v>
      </c>
      <c r="D2228" s="30" t="s">
        <v>3840</v>
      </c>
      <c r="E2228" s="37">
        <v>45930</v>
      </c>
      <c r="F2228" s="30" t="s">
        <v>3655</v>
      </c>
      <c r="G2228" s="30" t="s">
        <v>3841</v>
      </c>
      <c r="H2228" s="38">
        <v>-125274</v>
      </c>
      <c r="I2228" s="64">
        <v>0</v>
      </c>
      <c r="J2228" s="38">
        <v>-10022</v>
      </c>
      <c r="K2228" s="38">
        <v>-135296</v>
      </c>
      <c r="L2228" s="7" t="s">
        <v>51</v>
      </c>
      <c r="O2228" s="35">
        <f>IF(Table1[[#This Row],[Phân loại]]="Tồn đầu kỳ",Table1[[#This Row],[Tổng giá trị]],0)</f>
        <v>-135296</v>
      </c>
      <c r="P2228" s="7">
        <f>IF(Table1[[#This Row],[Số còn phải thu ĐK]]&lt;&gt;0,0,IF(Table1[[#This Row],[Phân loại]]="Bán hàng",Table1[[#This Row],[Tổng giá trị]],-Table1[[#This Row],[Tổng giá trị]]))</f>
        <v>0</v>
      </c>
      <c r="Q2228" s="35">
        <f t="shared" si="603"/>
        <v>0</v>
      </c>
      <c r="R2228" s="7">
        <f>Table1[[#This Row],[Số còn phải thu ĐK]]+Table1[[#This Row],[Giá Trị HD sau CK]]-Table1[[#This Row],[Số tiền đã thu]]</f>
        <v>-135296</v>
      </c>
      <c r="S2228" s="6">
        <f>IF(Table1[[#This Row],[Ngày hóa đơn]]&lt;&gt;"",Table1[[#This Row],[Ngày hóa đơn]],IF(Table1[[#This Row],[Ngày hạch toán]]&lt;&gt;"",Table1[[#This Row],[Ngày hạch toán]],""))</f>
        <v>45930</v>
      </c>
      <c r="T2228" s="7"/>
      <c r="U2228" s="6">
        <f>IF(Table1[[#This Row],[Ngày tính CN]]="","",S2228+T2228)</f>
        <v>45930</v>
      </c>
      <c r="V2228" s="35">
        <f ca="1">IF(Table1[[#This Row],[Hạn thanh toán]]="","",IF((U2228-NOW())&lt;0,0,(U2228-NOW())))</f>
        <v>0</v>
      </c>
      <c r="W2228" s="35"/>
      <c r="X2228" s="35">
        <f t="shared" ca="1" si="604"/>
        <v>240.49032013888791</v>
      </c>
      <c r="Y2228" s="2" t="str">
        <f t="shared" ca="1" si="605"/>
        <v>Nợ quá hạn hơn 120 ngày có khả năng mất thanh toán</v>
      </c>
      <c r="Z2228" s="51">
        <f t="shared" si="601"/>
        <v>45930</v>
      </c>
      <c r="AA2228" s="51" t="str">
        <f t="shared" si="602"/>
        <v/>
      </c>
      <c r="AD2228" s="2" t="str">
        <f>VLOOKUP($A2228,MA_KH!$A:$Q,MA_KH!O$1,0)</f>
        <v>CIRCLEK MIỀN BẮC</v>
      </c>
      <c r="AE2228" s="2" t="str">
        <f>VLOOKUP($A2228,MA_KH!$A:$Q,MA_KH!P$1,0)</f>
        <v>CHI NHÁNH CÔNG TY TNHH VÒNG TRÒN ĐỎ TẠI HÀ NỘI</v>
      </c>
    </row>
    <row r="2229" spans="1:31" ht="25.5" hidden="1" customHeight="1" x14ac:dyDescent="0.2">
      <c r="A2229" s="30" t="s">
        <v>21192</v>
      </c>
      <c r="B2229" s="30" t="s">
        <v>1331</v>
      </c>
      <c r="C2229" s="37">
        <v>45930</v>
      </c>
      <c r="D2229" s="30" t="s">
        <v>3842</v>
      </c>
      <c r="E2229" s="37">
        <v>45930</v>
      </c>
      <c r="F2229" s="30" t="s">
        <v>3843</v>
      </c>
      <c r="G2229" s="30" t="s">
        <v>3844</v>
      </c>
      <c r="H2229" s="38">
        <v>-125274</v>
      </c>
      <c r="I2229" s="64">
        <v>0</v>
      </c>
      <c r="J2229" s="38">
        <v>-10022</v>
      </c>
      <c r="K2229" s="38">
        <v>-135296</v>
      </c>
      <c r="L2229" s="7" t="s">
        <v>51</v>
      </c>
      <c r="O2229" s="35">
        <f>IF(Table1[[#This Row],[Phân loại]]="Tồn đầu kỳ",Table1[[#This Row],[Tổng giá trị]],0)</f>
        <v>-135296</v>
      </c>
      <c r="P2229" s="7">
        <f>IF(Table1[[#This Row],[Số còn phải thu ĐK]]&lt;&gt;0,0,IF(Table1[[#This Row],[Phân loại]]="Bán hàng",Table1[[#This Row],[Tổng giá trị]],-Table1[[#This Row],[Tổng giá trị]]))</f>
        <v>0</v>
      </c>
      <c r="Q2229" s="35">
        <f t="shared" si="603"/>
        <v>0</v>
      </c>
      <c r="R2229" s="7">
        <f>Table1[[#This Row],[Số còn phải thu ĐK]]+Table1[[#This Row],[Giá Trị HD sau CK]]-Table1[[#This Row],[Số tiền đã thu]]</f>
        <v>-135296</v>
      </c>
      <c r="S2229" s="6">
        <f>IF(Table1[[#This Row],[Ngày hóa đơn]]&lt;&gt;"",Table1[[#This Row],[Ngày hóa đơn]],IF(Table1[[#This Row],[Ngày hạch toán]]&lt;&gt;"",Table1[[#This Row],[Ngày hạch toán]],""))</f>
        <v>45930</v>
      </c>
      <c r="T2229" s="7"/>
      <c r="U2229" s="6">
        <f>IF(Table1[[#This Row],[Ngày tính CN]]="","",S2229+T2229)</f>
        <v>45930</v>
      </c>
      <c r="V2229" s="35">
        <f ca="1">IF(Table1[[#This Row],[Hạn thanh toán]]="","",IF((U2229-NOW())&lt;0,0,(U2229-NOW())))</f>
        <v>0</v>
      </c>
      <c r="W2229" s="35"/>
      <c r="X2229" s="35">
        <f t="shared" ca="1" si="604"/>
        <v>240.49032013888791</v>
      </c>
      <c r="Y2229" s="2" t="str">
        <f t="shared" ca="1" si="605"/>
        <v>Nợ quá hạn hơn 120 ngày có khả năng mất thanh toán</v>
      </c>
      <c r="Z2229" s="51">
        <f t="shared" si="601"/>
        <v>45930</v>
      </c>
      <c r="AA2229" s="51" t="str">
        <f t="shared" si="602"/>
        <v/>
      </c>
      <c r="AD2229" s="2" t="str">
        <f>VLOOKUP($A2229,MA_KH!$A:$Q,MA_KH!O$1,0)</f>
        <v>CIRCLEK MIỀN BẮC</v>
      </c>
      <c r="AE2229" s="2" t="str">
        <f>VLOOKUP($A2229,MA_KH!$A:$Q,MA_KH!P$1,0)</f>
        <v>CHI NHÁNH CÔNG TY TNHH VÒNG TRÒN ĐỎ TẠI HÀ NỘI</v>
      </c>
    </row>
    <row r="2230" spans="1:31" ht="25.5" hidden="1" customHeight="1" x14ac:dyDescent="0.2">
      <c r="A2230" s="30" t="s">
        <v>21192</v>
      </c>
      <c r="B2230" s="30" t="s">
        <v>1331</v>
      </c>
      <c r="C2230" s="37">
        <v>45946</v>
      </c>
      <c r="D2230" s="30" t="s">
        <v>3845</v>
      </c>
      <c r="E2230" s="37">
        <v>45946</v>
      </c>
      <c r="F2230" s="30" t="s">
        <v>3846</v>
      </c>
      <c r="G2230" s="30" t="s">
        <v>3847</v>
      </c>
      <c r="H2230" s="38">
        <v>-438459</v>
      </c>
      <c r="I2230" s="64">
        <v>0</v>
      </c>
      <c r="J2230" s="38">
        <v>-35077</v>
      </c>
      <c r="K2230" s="38">
        <v>-473536</v>
      </c>
      <c r="L2230" s="7" t="s">
        <v>51</v>
      </c>
      <c r="O2230" s="35">
        <f>IF(Table1[[#This Row],[Phân loại]]="Tồn đầu kỳ",Table1[[#This Row],[Tổng giá trị]],0)</f>
        <v>-473536</v>
      </c>
      <c r="P2230" s="7">
        <f>IF(Table1[[#This Row],[Số còn phải thu ĐK]]&lt;&gt;0,0,IF(Table1[[#This Row],[Phân loại]]="Bán hàng",Table1[[#This Row],[Tổng giá trị]],-Table1[[#This Row],[Tổng giá trị]]))</f>
        <v>0</v>
      </c>
      <c r="Q2230" s="35">
        <f t="shared" si="603"/>
        <v>0</v>
      </c>
      <c r="R2230" s="7">
        <f>Table1[[#This Row],[Số còn phải thu ĐK]]+Table1[[#This Row],[Giá Trị HD sau CK]]-Table1[[#This Row],[Số tiền đã thu]]</f>
        <v>-473536</v>
      </c>
      <c r="S2230" s="6">
        <f>IF(Table1[[#This Row],[Ngày hóa đơn]]&lt;&gt;"",Table1[[#This Row],[Ngày hóa đơn]],IF(Table1[[#This Row],[Ngày hạch toán]]&lt;&gt;"",Table1[[#This Row],[Ngày hạch toán]],""))</f>
        <v>45946</v>
      </c>
      <c r="T2230" s="7"/>
      <c r="U2230" s="6">
        <f>IF(Table1[[#This Row],[Ngày tính CN]]="","",S2230+T2230)</f>
        <v>45946</v>
      </c>
      <c r="V2230" s="35">
        <f ca="1">IF(Table1[[#This Row],[Hạn thanh toán]]="","",IF((U2230-NOW())&lt;0,0,(U2230-NOW())))</f>
        <v>0</v>
      </c>
      <c r="W2230" s="35"/>
      <c r="X2230" s="35">
        <f t="shared" ca="1" si="604"/>
        <v>224.49032013888791</v>
      </c>
      <c r="Y2230" s="2" t="str">
        <f t="shared" ca="1" si="605"/>
        <v>Nợ quá hạn hơn 120 ngày có khả năng mất thanh toán</v>
      </c>
      <c r="Z2230" s="51">
        <f t="shared" si="601"/>
        <v>45946</v>
      </c>
      <c r="AA2230" s="51" t="str">
        <f t="shared" si="602"/>
        <v/>
      </c>
      <c r="AD2230" s="2" t="str">
        <f>VLOOKUP($A2230,MA_KH!$A:$Q,MA_KH!O$1,0)</f>
        <v>CIRCLEK MIỀN BẮC</v>
      </c>
      <c r="AE2230" s="2" t="str">
        <f>VLOOKUP($A2230,MA_KH!$A:$Q,MA_KH!P$1,0)</f>
        <v>CHI NHÁNH CÔNG TY TNHH VÒNG TRÒN ĐỎ TẠI HÀ NỘI</v>
      </c>
    </row>
    <row r="2231" spans="1:31" ht="25.5" hidden="1" customHeight="1" x14ac:dyDescent="0.2">
      <c r="A2231" s="30" t="s">
        <v>21192</v>
      </c>
      <c r="B2231" s="30" t="s">
        <v>1331</v>
      </c>
      <c r="C2231" s="37">
        <v>45946</v>
      </c>
      <c r="D2231" s="30" t="s">
        <v>3848</v>
      </c>
      <c r="E2231" s="37">
        <v>45946</v>
      </c>
      <c r="F2231" s="30" t="s">
        <v>3849</v>
      </c>
      <c r="G2231" s="30" t="s">
        <v>3847</v>
      </c>
      <c r="H2231" s="38">
        <v>-23076</v>
      </c>
      <c r="I2231" s="64">
        <v>0</v>
      </c>
      <c r="J2231" s="38">
        <v>-1846</v>
      </c>
      <c r="K2231" s="38">
        <v>-24922</v>
      </c>
      <c r="L2231" s="7" t="s">
        <v>51</v>
      </c>
      <c r="O2231" s="35">
        <f>IF(Table1[[#This Row],[Phân loại]]="Tồn đầu kỳ",Table1[[#This Row],[Tổng giá trị]],0)</f>
        <v>-24922</v>
      </c>
      <c r="P2231" s="7">
        <f>IF(Table1[[#This Row],[Số còn phải thu ĐK]]&lt;&gt;0,0,IF(Table1[[#This Row],[Phân loại]]="Bán hàng",Table1[[#This Row],[Tổng giá trị]],-Table1[[#This Row],[Tổng giá trị]]))</f>
        <v>0</v>
      </c>
      <c r="Q2231" s="35">
        <f t="shared" si="603"/>
        <v>0</v>
      </c>
      <c r="R2231" s="7">
        <f>Table1[[#This Row],[Số còn phải thu ĐK]]+Table1[[#This Row],[Giá Trị HD sau CK]]-Table1[[#This Row],[Số tiền đã thu]]</f>
        <v>-24922</v>
      </c>
      <c r="S2231" s="6">
        <f>IF(Table1[[#This Row],[Ngày hóa đơn]]&lt;&gt;"",Table1[[#This Row],[Ngày hóa đơn]],IF(Table1[[#This Row],[Ngày hạch toán]]&lt;&gt;"",Table1[[#This Row],[Ngày hạch toán]],""))</f>
        <v>45946</v>
      </c>
      <c r="T2231" s="7"/>
      <c r="U2231" s="6">
        <f>IF(Table1[[#This Row],[Ngày tính CN]]="","",S2231+T2231)</f>
        <v>45946</v>
      </c>
      <c r="V2231" s="35">
        <f ca="1">IF(Table1[[#This Row],[Hạn thanh toán]]="","",IF((U2231-NOW())&lt;0,0,(U2231-NOW())))</f>
        <v>0</v>
      </c>
      <c r="W2231" s="35"/>
      <c r="X2231" s="35">
        <f t="shared" ca="1" si="604"/>
        <v>224.49032013888791</v>
      </c>
      <c r="Y2231" s="2" t="str">
        <f t="shared" ca="1" si="605"/>
        <v>Nợ quá hạn hơn 120 ngày có khả năng mất thanh toán</v>
      </c>
      <c r="Z2231" s="51">
        <f t="shared" si="601"/>
        <v>45946</v>
      </c>
      <c r="AA2231" s="51" t="str">
        <f t="shared" si="602"/>
        <v/>
      </c>
      <c r="AD2231" s="2" t="str">
        <f>VLOOKUP($A2231,MA_KH!$A:$Q,MA_KH!O$1,0)</f>
        <v>CIRCLEK MIỀN BẮC</v>
      </c>
      <c r="AE2231" s="2" t="str">
        <f>VLOOKUP($A2231,MA_KH!$A:$Q,MA_KH!P$1,0)</f>
        <v>CHI NHÁNH CÔNG TY TNHH VÒNG TRÒN ĐỎ TẠI HÀ NỘI</v>
      </c>
    </row>
    <row r="2232" spans="1:31" ht="25.5" hidden="1" customHeight="1" x14ac:dyDescent="0.2">
      <c r="A2232" s="30" t="s">
        <v>21192</v>
      </c>
      <c r="B2232" s="30" t="s">
        <v>1331</v>
      </c>
      <c r="C2232" s="37">
        <v>45946</v>
      </c>
      <c r="D2232" s="30" t="s">
        <v>3850</v>
      </c>
      <c r="E2232" s="37">
        <v>45946</v>
      </c>
      <c r="F2232" s="30" t="s">
        <v>3851</v>
      </c>
      <c r="G2232" s="30" t="s">
        <v>3847</v>
      </c>
      <c r="H2232" s="38">
        <v>-62637</v>
      </c>
      <c r="I2232" s="64">
        <v>0</v>
      </c>
      <c r="J2232" s="38">
        <v>-5011</v>
      </c>
      <c r="K2232" s="38">
        <v>-67648</v>
      </c>
      <c r="L2232" s="7" t="s">
        <v>51</v>
      </c>
      <c r="O2232" s="35">
        <f>IF(Table1[[#This Row],[Phân loại]]="Tồn đầu kỳ",Table1[[#This Row],[Tổng giá trị]],0)</f>
        <v>-67648</v>
      </c>
      <c r="P2232" s="7">
        <f>IF(Table1[[#This Row],[Số còn phải thu ĐK]]&lt;&gt;0,0,IF(Table1[[#This Row],[Phân loại]]="Bán hàng",Table1[[#This Row],[Tổng giá trị]],-Table1[[#This Row],[Tổng giá trị]]))</f>
        <v>0</v>
      </c>
      <c r="Q2232" s="35">
        <f t="shared" si="603"/>
        <v>0</v>
      </c>
      <c r="R2232" s="7">
        <f>Table1[[#This Row],[Số còn phải thu ĐK]]+Table1[[#This Row],[Giá Trị HD sau CK]]-Table1[[#This Row],[Số tiền đã thu]]</f>
        <v>-67648</v>
      </c>
      <c r="S2232" s="6">
        <f>IF(Table1[[#This Row],[Ngày hóa đơn]]&lt;&gt;"",Table1[[#This Row],[Ngày hóa đơn]],IF(Table1[[#This Row],[Ngày hạch toán]]&lt;&gt;"",Table1[[#This Row],[Ngày hạch toán]],""))</f>
        <v>45946</v>
      </c>
      <c r="T2232" s="7"/>
      <c r="U2232" s="6">
        <f>IF(Table1[[#This Row],[Ngày tính CN]]="","",S2232+T2232)</f>
        <v>45946</v>
      </c>
      <c r="V2232" s="35">
        <f ca="1">IF(Table1[[#This Row],[Hạn thanh toán]]="","",IF((U2232-NOW())&lt;0,0,(U2232-NOW())))</f>
        <v>0</v>
      </c>
      <c r="W2232" s="35"/>
      <c r="X2232" s="35">
        <f t="shared" ca="1" si="604"/>
        <v>224.49032013888791</v>
      </c>
      <c r="Y2232" s="2" t="str">
        <f t="shared" ca="1" si="605"/>
        <v>Nợ quá hạn hơn 120 ngày có khả năng mất thanh toán</v>
      </c>
      <c r="Z2232" s="51">
        <f t="shared" si="601"/>
        <v>45946</v>
      </c>
      <c r="AA2232" s="51" t="str">
        <f t="shared" si="602"/>
        <v/>
      </c>
      <c r="AD2232" s="2" t="str">
        <f>VLOOKUP($A2232,MA_KH!$A:$Q,MA_KH!O$1,0)</f>
        <v>CIRCLEK MIỀN BẮC</v>
      </c>
      <c r="AE2232" s="2" t="str">
        <f>VLOOKUP($A2232,MA_KH!$A:$Q,MA_KH!P$1,0)</f>
        <v>CHI NHÁNH CÔNG TY TNHH VÒNG TRÒN ĐỎ TẠI HÀ NỘI</v>
      </c>
    </row>
    <row r="2233" spans="1:31" ht="25.5" hidden="1" customHeight="1" x14ac:dyDescent="0.2">
      <c r="A2233" s="30" t="s">
        <v>21192</v>
      </c>
      <c r="B2233" s="30" t="s">
        <v>1331</v>
      </c>
      <c r="C2233" s="37">
        <v>45946</v>
      </c>
      <c r="D2233" s="30" t="s">
        <v>3852</v>
      </c>
      <c r="E2233" s="37">
        <v>45946</v>
      </c>
      <c r="F2233" s="30" t="s">
        <v>3853</v>
      </c>
      <c r="G2233" s="30" t="s">
        <v>3847</v>
      </c>
      <c r="H2233" s="38">
        <v>-138456</v>
      </c>
      <c r="I2233" s="64">
        <v>0</v>
      </c>
      <c r="J2233" s="38">
        <v>-11076</v>
      </c>
      <c r="K2233" s="38">
        <v>-149532</v>
      </c>
      <c r="L2233" s="7" t="s">
        <v>51</v>
      </c>
      <c r="O2233" s="35">
        <f>IF(Table1[[#This Row],[Phân loại]]="Tồn đầu kỳ",Table1[[#This Row],[Tổng giá trị]],0)</f>
        <v>-149532</v>
      </c>
      <c r="P2233" s="7">
        <f>IF(Table1[[#This Row],[Số còn phải thu ĐK]]&lt;&gt;0,0,IF(Table1[[#This Row],[Phân loại]]="Bán hàng",Table1[[#This Row],[Tổng giá trị]],-Table1[[#This Row],[Tổng giá trị]]))</f>
        <v>0</v>
      </c>
      <c r="Q2233" s="35">
        <f t="shared" si="603"/>
        <v>0</v>
      </c>
      <c r="R2233" s="7">
        <f>Table1[[#This Row],[Số còn phải thu ĐK]]+Table1[[#This Row],[Giá Trị HD sau CK]]-Table1[[#This Row],[Số tiền đã thu]]</f>
        <v>-149532</v>
      </c>
      <c r="S2233" s="6">
        <f>IF(Table1[[#This Row],[Ngày hóa đơn]]&lt;&gt;"",Table1[[#This Row],[Ngày hóa đơn]],IF(Table1[[#This Row],[Ngày hạch toán]]&lt;&gt;"",Table1[[#This Row],[Ngày hạch toán]],""))</f>
        <v>45946</v>
      </c>
      <c r="T2233" s="7"/>
      <c r="U2233" s="6">
        <f>IF(Table1[[#This Row],[Ngày tính CN]]="","",S2233+T2233)</f>
        <v>45946</v>
      </c>
      <c r="V2233" s="35">
        <f ca="1">IF(Table1[[#This Row],[Hạn thanh toán]]="","",IF((U2233-NOW())&lt;0,0,(U2233-NOW())))</f>
        <v>0</v>
      </c>
      <c r="W2233" s="35"/>
      <c r="X2233" s="35">
        <f t="shared" ca="1" si="604"/>
        <v>224.49032013888791</v>
      </c>
      <c r="Y2233" s="2" t="str">
        <f t="shared" ca="1" si="605"/>
        <v>Nợ quá hạn hơn 120 ngày có khả năng mất thanh toán</v>
      </c>
      <c r="Z2233" s="51">
        <f t="shared" si="601"/>
        <v>45946</v>
      </c>
      <c r="AA2233" s="51" t="str">
        <f t="shared" si="602"/>
        <v/>
      </c>
      <c r="AD2233" s="2" t="str">
        <f>VLOOKUP($A2233,MA_KH!$A:$Q,MA_KH!O$1,0)</f>
        <v>CIRCLEK MIỀN BẮC</v>
      </c>
      <c r="AE2233" s="2" t="str">
        <f>VLOOKUP($A2233,MA_KH!$A:$Q,MA_KH!P$1,0)</f>
        <v>CHI NHÁNH CÔNG TY TNHH VÒNG TRÒN ĐỎ TẠI HÀ NỘI</v>
      </c>
    </row>
    <row r="2234" spans="1:31" ht="25.5" hidden="1" customHeight="1" x14ac:dyDescent="0.2">
      <c r="A2234" s="30" t="s">
        <v>21192</v>
      </c>
      <c r="B2234" s="30" t="s">
        <v>1331</v>
      </c>
      <c r="C2234" s="37">
        <v>45946</v>
      </c>
      <c r="D2234" s="30" t="s">
        <v>3854</v>
      </c>
      <c r="E2234" s="37">
        <v>45946</v>
      </c>
      <c r="F2234" s="30" t="s">
        <v>3855</v>
      </c>
      <c r="G2234" s="30" t="s">
        <v>3847</v>
      </c>
      <c r="H2234" s="38">
        <v>-125274</v>
      </c>
      <c r="I2234" s="64">
        <v>0</v>
      </c>
      <c r="J2234" s="38">
        <v>-10022</v>
      </c>
      <c r="K2234" s="38">
        <v>-135296</v>
      </c>
      <c r="L2234" s="7" t="s">
        <v>51</v>
      </c>
      <c r="O2234" s="35">
        <f>IF(Table1[[#This Row],[Phân loại]]="Tồn đầu kỳ",Table1[[#This Row],[Tổng giá trị]],0)</f>
        <v>-135296</v>
      </c>
      <c r="P2234" s="7">
        <f>IF(Table1[[#This Row],[Số còn phải thu ĐK]]&lt;&gt;0,0,IF(Table1[[#This Row],[Phân loại]]="Bán hàng",Table1[[#This Row],[Tổng giá trị]],-Table1[[#This Row],[Tổng giá trị]]))</f>
        <v>0</v>
      </c>
      <c r="Q2234" s="35">
        <f t="shared" si="603"/>
        <v>0</v>
      </c>
      <c r="R2234" s="7">
        <f>Table1[[#This Row],[Số còn phải thu ĐK]]+Table1[[#This Row],[Giá Trị HD sau CK]]-Table1[[#This Row],[Số tiền đã thu]]</f>
        <v>-135296</v>
      </c>
      <c r="S2234" s="6">
        <f>IF(Table1[[#This Row],[Ngày hóa đơn]]&lt;&gt;"",Table1[[#This Row],[Ngày hóa đơn]],IF(Table1[[#This Row],[Ngày hạch toán]]&lt;&gt;"",Table1[[#This Row],[Ngày hạch toán]],""))</f>
        <v>45946</v>
      </c>
      <c r="T2234" s="7"/>
      <c r="U2234" s="6">
        <f>IF(Table1[[#This Row],[Ngày tính CN]]="","",S2234+T2234)</f>
        <v>45946</v>
      </c>
      <c r="V2234" s="35">
        <f ca="1">IF(Table1[[#This Row],[Hạn thanh toán]]="","",IF((U2234-NOW())&lt;0,0,(U2234-NOW())))</f>
        <v>0</v>
      </c>
      <c r="W2234" s="35"/>
      <c r="X2234" s="35">
        <f t="shared" ca="1" si="604"/>
        <v>224.49032013888791</v>
      </c>
      <c r="Y2234" s="2" t="str">
        <f t="shared" ca="1" si="605"/>
        <v>Nợ quá hạn hơn 120 ngày có khả năng mất thanh toán</v>
      </c>
      <c r="Z2234" s="51">
        <f t="shared" si="601"/>
        <v>45946</v>
      </c>
      <c r="AA2234" s="51" t="str">
        <f t="shared" si="602"/>
        <v/>
      </c>
      <c r="AD2234" s="2" t="str">
        <f>VLOOKUP($A2234,MA_KH!$A:$Q,MA_KH!O$1,0)</f>
        <v>CIRCLEK MIỀN BẮC</v>
      </c>
      <c r="AE2234" s="2" t="str">
        <f>VLOOKUP($A2234,MA_KH!$A:$Q,MA_KH!P$1,0)</f>
        <v>CHI NHÁNH CÔNG TY TNHH VÒNG TRÒN ĐỎ TẠI HÀ NỘI</v>
      </c>
    </row>
    <row r="2235" spans="1:31" ht="25.5" hidden="1" customHeight="1" x14ac:dyDescent="0.2">
      <c r="A2235" s="30" t="s">
        <v>21192</v>
      </c>
      <c r="B2235" s="30" t="s">
        <v>1331</v>
      </c>
      <c r="C2235" s="37">
        <v>45946</v>
      </c>
      <c r="D2235" s="30" t="s">
        <v>3856</v>
      </c>
      <c r="E2235" s="37">
        <v>45946</v>
      </c>
      <c r="F2235" s="30" t="s">
        <v>3857</v>
      </c>
      <c r="G2235" s="30" t="s">
        <v>3847</v>
      </c>
      <c r="H2235" s="38">
        <v>-62637</v>
      </c>
      <c r="I2235" s="64">
        <v>0</v>
      </c>
      <c r="J2235" s="38">
        <v>-5011</v>
      </c>
      <c r="K2235" s="38">
        <v>-67648</v>
      </c>
      <c r="L2235" s="7" t="s">
        <v>51</v>
      </c>
      <c r="O2235" s="35">
        <f>IF(Table1[[#This Row],[Phân loại]]="Tồn đầu kỳ",Table1[[#This Row],[Tổng giá trị]],0)</f>
        <v>-67648</v>
      </c>
      <c r="P2235" s="7">
        <f>IF(Table1[[#This Row],[Số còn phải thu ĐK]]&lt;&gt;0,0,IF(Table1[[#This Row],[Phân loại]]="Bán hàng",Table1[[#This Row],[Tổng giá trị]],-Table1[[#This Row],[Tổng giá trị]]))</f>
        <v>0</v>
      </c>
      <c r="Q2235" s="35">
        <f t="shared" si="603"/>
        <v>0</v>
      </c>
      <c r="R2235" s="7">
        <f>Table1[[#This Row],[Số còn phải thu ĐK]]+Table1[[#This Row],[Giá Trị HD sau CK]]-Table1[[#This Row],[Số tiền đã thu]]</f>
        <v>-67648</v>
      </c>
      <c r="S2235" s="6">
        <f>IF(Table1[[#This Row],[Ngày hóa đơn]]&lt;&gt;"",Table1[[#This Row],[Ngày hóa đơn]],IF(Table1[[#This Row],[Ngày hạch toán]]&lt;&gt;"",Table1[[#This Row],[Ngày hạch toán]],""))</f>
        <v>45946</v>
      </c>
      <c r="T2235" s="7"/>
      <c r="U2235" s="6">
        <f>IF(Table1[[#This Row],[Ngày tính CN]]="","",S2235+T2235)</f>
        <v>45946</v>
      </c>
      <c r="V2235" s="35">
        <f ca="1">IF(Table1[[#This Row],[Hạn thanh toán]]="","",IF((U2235-NOW())&lt;0,0,(U2235-NOW())))</f>
        <v>0</v>
      </c>
      <c r="W2235" s="35"/>
      <c r="X2235" s="35">
        <f t="shared" ca="1" si="604"/>
        <v>224.49032013888791</v>
      </c>
      <c r="Y2235" s="2" t="str">
        <f t="shared" ca="1" si="605"/>
        <v>Nợ quá hạn hơn 120 ngày có khả năng mất thanh toán</v>
      </c>
      <c r="Z2235" s="51">
        <f t="shared" si="601"/>
        <v>45946</v>
      </c>
      <c r="AA2235" s="51" t="str">
        <f t="shared" si="602"/>
        <v/>
      </c>
      <c r="AD2235" s="2" t="str">
        <f>VLOOKUP($A2235,MA_KH!$A:$Q,MA_KH!O$1,0)</f>
        <v>CIRCLEK MIỀN BẮC</v>
      </c>
      <c r="AE2235" s="2" t="str">
        <f>VLOOKUP($A2235,MA_KH!$A:$Q,MA_KH!P$1,0)</f>
        <v>CHI NHÁNH CÔNG TY TNHH VÒNG TRÒN ĐỎ TẠI HÀ NỘI</v>
      </c>
    </row>
    <row r="2236" spans="1:31" ht="25.5" hidden="1" customHeight="1" x14ac:dyDescent="0.2">
      <c r="A2236" s="30" t="s">
        <v>21192</v>
      </c>
      <c r="B2236" s="30" t="s">
        <v>1331</v>
      </c>
      <c r="C2236" s="37">
        <v>45946</v>
      </c>
      <c r="D2236" s="30" t="s">
        <v>3858</v>
      </c>
      <c r="E2236" s="37">
        <v>45946</v>
      </c>
      <c r="F2236" s="30" t="s">
        <v>3859</v>
      </c>
      <c r="G2236" s="30" t="s">
        <v>3847</v>
      </c>
      <c r="H2236" s="38">
        <v>-62637</v>
      </c>
      <c r="I2236" s="64">
        <v>0</v>
      </c>
      <c r="J2236" s="38">
        <v>-5011</v>
      </c>
      <c r="K2236" s="38">
        <v>-67648</v>
      </c>
      <c r="L2236" s="7" t="s">
        <v>51</v>
      </c>
      <c r="O2236" s="35">
        <f>IF(Table1[[#This Row],[Phân loại]]="Tồn đầu kỳ",Table1[[#This Row],[Tổng giá trị]],0)</f>
        <v>-67648</v>
      </c>
      <c r="P2236" s="7">
        <f>IF(Table1[[#This Row],[Số còn phải thu ĐK]]&lt;&gt;0,0,IF(Table1[[#This Row],[Phân loại]]="Bán hàng",Table1[[#This Row],[Tổng giá trị]],-Table1[[#This Row],[Tổng giá trị]]))</f>
        <v>0</v>
      </c>
      <c r="Q2236" s="35">
        <f t="shared" si="603"/>
        <v>0</v>
      </c>
      <c r="R2236" s="7">
        <f>Table1[[#This Row],[Số còn phải thu ĐK]]+Table1[[#This Row],[Giá Trị HD sau CK]]-Table1[[#This Row],[Số tiền đã thu]]</f>
        <v>-67648</v>
      </c>
      <c r="S2236" s="6">
        <f>IF(Table1[[#This Row],[Ngày hóa đơn]]&lt;&gt;"",Table1[[#This Row],[Ngày hóa đơn]],IF(Table1[[#This Row],[Ngày hạch toán]]&lt;&gt;"",Table1[[#This Row],[Ngày hạch toán]],""))</f>
        <v>45946</v>
      </c>
      <c r="T2236" s="7"/>
      <c r="U2236" s="6">
        <f>IF(Table1[[#This Row],[Ngày tính CN]]="","",S2236+T2236)</f>
        <v>45946</v>
      </c>
      <c r="V2236" s="35">
        <f ca="1">IF(Table1[[#This Row],[Hạn thanh toán]]="","",IF((U2236-NOW())&lt;0,0,(U2236-NOW())))</f>
        <v>0</v>
      </c>
      <c r="W2236" s="35"/>
      <c r="X2236" s="35">
        <f t="shared" ca="1" si="604"/>
        <v>224.49032013888791</v>
      </c>
      <c r="Y2236" s="2" t="str">
        <f t="shared" ca="1" si="605"/>
        <v>Nợ quá hạn hơn 120 ngày có khả năng mất thanh toán</v>
      </c>
      <c r="Z2236" s="51">
        <f t="shared" si="601"/>
        <v>45946</v>
      </c>
      <c r="AA2236" s="51" t="str">
        <f t="shared" si="602"/>
        <v/>
      </c>
      <c r="AD2236" s="2" t="str">
        <f>VLOOKUP($A2236,MA_KH!$A:$Q,MA_KH!O$1,0)</f>
        <v>CIRCLEK MIỀN BẮC</v>
      </c>
      <c r="AE2236" s="2" t="str">
        <f>VLOOKUP($A2236,MA_KH!$A:$Q,MA_KH!P$1,0)</f>
        <v>CHI NHÁNH CÔNG TY TNHH VÒNG TRÒN ĐỎ TẠI HÀ NỘI</v>
      </c>
    </row>
    <row r="2237" spans="1:31" ht="25.5" hidden="1" customHeight="1" x14ac:dyDescent="0.2">
      <c r="A2237" s="30" t="s">
        <v>21192</v>
      </c>
      <c r="B2237" s="30" t="s">
        <v>1331</v>
      </c>
      <c r="C2237" s="37">
        <v>45946</v>
      </c>
      <c r="D2237" s="30" t="s">
        <v>3860</v>
      </c>
      <c r="E2237" s="37">
        <v>45946</v>
      </c>
      <c r="F2237" s="30" t="s">
        <v>3861</v>
      </c>
      <c r="G2237" s="30" t="s">
        <v>3847</v>
      </c>
      <c r="H2237" s="38">
        <v>-62637</v>
      </c>
      <c r="I2237" s="64">
        <v>0</v>
      </c>
      <c r="J2237" s="38">
        <v>-5011</v>
      </c>
      <c r="K2237" s="38">
        <v>-67648</v>
      </c>
      <c r="L2237" s="7" t="s">
        <v>51</v>
      </c>
      <c r="O2237" s="35">
        <f>IF(Table1[[#This Row],[Phân loại]]="Tồn đầu kỳ",Table1[[#This Row],[Tổng giá trị]],0)</f>
        <v>-67648</v>
      </c>
      <c r="P2237" s="7">
        <f>IF(Table1[[#This Row],[Số còn phải thu ĐK]]&lt;&gt;0,0,IF(Table1[[#This Row],[Phân loại]]="Bán hàng",Table1[[#This Row],[Tổng giá trị]],-Table1[[#This Row],[Tổng giá trị]]))</f>
        <v>0</v>
      </c>
      <c r="Q2237" s="35">
        <f t="shared" si="603"/>
        <v>0</v>
      </c>
      <c r="R2237" s="7">
        <f>Table1[[#This Row],[Số còn phải thu ĐK]]+Table1[[#This Row],[Giá Trị HD sau CK]]-Table1[[#This Row],[Số tiền đã thu]]</f>
        <v>-67648</v>
      </c>
      <c r="S2237" s="6">
        <f>IF(Table1[[#This Row],[Ngày hóa đơn]]&lt;&gt;"",Table1[[#This Row],[Ngày hóa đơn]],IF(Table1[[#This Row],[Ngày hạch toán]]&lt;&gt;"",Table1[[#This Row],[Ngày hạch toán]],""))</f>
        <v>45946</v>
      </c>
      <c r="T2237" s="7"/>
      <c r="U2237" s="6">
        <f>IF(Table1[[#This Row],[Ngày tính CN]]="","",S2237+T2237)</f>
        <v>45946</v>
      </c>
      <c r="V2237" s="35">
        <f ca="1">IF(Table1[[#This Row],[Hạn thanh toán]]="","",IF((U2237-NOW())&lt;0,0,(U2237-NOW())))</f>
        <v>0</v>
      </c>
      <c r="W2237" s="35"/>
      <c r="X2237" s="35">
        <f t="shared" ca="1" si="604"/>
        <v>224.49032013888791</v>
      </c>
      <c r="Y2237" s="2" t="str">
        <f t="shared" ca="1" si="605"/>
        <v>Nợ quá hạn hơn 120 ngày có khả năng mất thanh toán</v>
      </c>
      <c r="Z2237" s="51">
        <f t="shared" si="601"/>
        <v>45946</v>
      </c>
      <c r="AA2237" s="51" t="str">
        <f t="shared" si="602"/>
        <v/>
      </c>
      <c r="AD2237" s="2" t="str">
        <f>VLOOKUP($A2237,MA_KH!$A:$Q,MA_KH!O$1,0)</f>
        <v>CIRCLEK MIỀN BẮC</v>
      </c>
      <c r="AE2237" s="2" t="str">
        <f>VLOOKUP($A2237,MA_KH!$A:$Q,MA_KH!P$1,0)</f>
        <v>CHI NHÁNH CÔNG TY TNHH VÒNG TRÒN ĐỎ TẠI HÀ NỘI</v>
      </c>
    </row>
    <row r="2238" spans="1:31" ht="25.5" hidden="1" customHeight="1" x14ac:dyDescent="0.2">
      <c r="A2238" s="30" t="s">
        <v>21192</v>
      </c>
      <c r="B2238" s="30" t="s">
        <v>1331</v>
      </c>
      <c r="C2238" s="37">
        <v>45959</v>
      </c>
      <c r="D2238" s="30" t="s">
        <v>3862</v>
      </c>
      <c r="E2238" s="37">
        <v>45959</v>
      </c>
      <c r="F2238" s="30" t="s">
        <v>3863</v>
      </c>
      <c r="G2238" s="30" t="s">
        <v>1320</v>
      </c>
      <c r="H2238" s="38">
        <v>-125274</v>
      </c>
      <c r="I2238" s="64">
        <v>0</v>
      </c>
      <c r="J2238" s="38">
        <v>-10022</v>
      </c>
      <c r="K2238" s="38">
        <v>-135296</v>
      </c>
      <c r="L2238" s="7" t="s">
        <v>51</v>
      </c>
      <c r="O2238" s="35">
        <f>IF(Table1[[#This Row],[Phân loại]]="Tồn đầu kỳ",Table1[[#This Row],[Tổng giá trị]],0)</f>
        <v>-135296</v>
      </c>
      <c r="P2238" s="7">
        <f>IF(Table1[[#This Row],[Số còn phải thu ĐK]]&lt;&gt;0,0,IF(Table1[[#This Row],[Phân loại]]="Bán hàng",Table1[[#This Row],[Tổng giá trị]],-Table1[[#This Row],[Tổng giá trị]]))</f>
        <v>0</v>
      </c>
      <c r="Q2238" s="35">
        <f t="shared" si="603"/>
        <v>0</v>
      </c>
      <c r="R2238" s="7">
        <f>Table1[[#This Row],[Số còn phải thu ĐK]]+Table1[[#This Row],[Giá Trị HD sau CK]]-Table1[[#This Row],[Số tiền đã thu]]</f>
        <v>-135296</v>
      </c>
      <c r="S2238" s="6">
        <f>IF(Table1[[#This Row],[Ngày hóa đơn]]&lt;&gt;"",Table1[[#This Row],[Ngày hóa đơn]],IF(Table1[[#This Row],[Ngày hạch toán]]&lt;&gt;"",Table1[[#This Row],[Ngày hạch toán]],""))</f>
        <v>45959</v>
      </c>
      <c r="T2238" s="7"/>
      <c r="U2238" s="6">
        <f>IF(Table1[[#This Row],[Ngày tính CN]]="","",S2238+T2238)</f>
        <v>45959</v>
      </c>
      <c r="V2238" s="35">
        <f ca="1">IF(Table1[[#This Row],[Hạn thanh toán]]="","",IF((U2238-NOW())&lt;0,0,(U2238-NOW())))</f>
        <v>0</v>
      </c>
      <c r="W2238" s="35"/>
      <c r="X2238" s="35">
        <f t="shared" ca="1" si="604"/>
        <v>211.49032013888791</v>
      </c>
      <c r="Y2238" s="2" t="str">
        <f t="shared" ca="1" si="605"/>
        <v>Nợ quá hạn hơn 120 ngày có khả năng mất thanh toán</v>
      </c>
      <c r="Z2238" s="51">
        <f t="shared" si="601"/>
        <v>45959</v>
      </c>
      <c r="AA2238" s="51" t="str">
        <f t="shared" si="602"/>
        <v/>
      </c>
      <c r="AD2238" s="2" t="str">
        <f>VLOOKUP($A2238,MA_KH!$A:$Q,MA_KH!O$1,0)</f>
        <v>CIRCLEK MIỀN BẮC</v>
      </c>
      <c r="AE2238" s="2" t="str">
        <f>VLOOKUP($A2238,MA_KH!$A:$Q,MA_KH!P$1,0)</f>
        <v>CHI NHÁNH CÔNG TY TNHH VÒNG TRÒN ĐỎ TẠI HÀ NỘI</v>
      </c>
    </row>
    <row r="2239" spans="1:31" ht="25.5" hidden="1" customHeight="1" x14ac:dyDescent="0.2">
      <c r="A2239" s="30" t="s">
        <v>21192</v>
      </c>
      <c r="B2239" s="30" t="s">
        <v>1331</v>
      </c>
      <c r="C2239" s="37">
        <v>45959</v>
      </c>
      <c r="D2239" s="30" t="s">
        <v>3864</v>
      </c>
      <c r="E2239" s="37">
        <v>45959</v>
      </c>
      <c r="F2239" s="30" t="s">
        <v>3865</v>
      </c>
      <c r="G2239" s="30" t="s">
        <v>1320</v>
      </c>
      <c r="H2239" s="38">
        <v>-187911</v>
      </c>
      <c r="I2239" s="64">
        <v>0</v>
      </c>
      <c r="J2239" s="38">
        <v>-15033</v>
      </c>
      <c r="K2239" s="38">
        <v>-202944</v>
      </c>
      <c r="L2239" s="7" t="s">
        <v>51</v>
      </c>
      <c r="O2239" s="35">
        <f>IF(Table1[[#This Row],[Phân loại]]="Tồn đầu kỳ",Table1[[#This Row],[Tổng giá trị]],0)</f>
        <v>-202944</v>
      </c>
      <c r="P2239" s="7">
        <f>IF(Table1[[#This Row],[Số còn phải thu ĐK]]&lt;&gt;0,0,IF(Table1[[#This Row],[Phân loại]]="Bán hàng",Table1[[#This Row],[Tổng giá trị]],-Table1[[#This Row],[Tổng giá trị]]))</f>
        <v>0</v>
      </c>
      <c r="Q2239" s="35">
        <f t="shared" si="603"/>
        <v>0</v>
      </c>
      <c r="R2239" s="7">
        <f>Table1[[#This Row],[Số còn phải thu ĐK]]+Table1[[#This Row],[Giá Trị HD sau CK]]-Table1[[#This Row],[Số tiền đã thu]]</f>
        <v>-202944</v>
      </c>
      <c r="S2239" s="6">
        <f>IF(Table1[[#This Row],[Ngày hóa đơn]]&lt;&gt;"",Table1[[#This Row],[Ngày hóa đơn]],IF(Table1[[#This Row],[Ngày hạch toán]]&lt;&gt;"",Table1[[#This Row],[Ngày hạch toán]],""))</f>
        <v>45959</v>
      </c>
      <c r="T2239" s="7"/>
      <c r="U2239" s="6">
        <f>IF(Table1[[#This Row],[Ngày tính CN]]="","",S2239+T2239)</f>
        <v>45959</v>
      </c>
      <c r="V2239" s="35">
        <f ca="1">IF(Table1[[#This Row],[Hạn thanh toán]]="","",IF((U2239-NOW())&lt;0,0,(U2239-NOW())))</f>
        <v>0</v>
      </c>
      <c r="W2239" s="35"/>
      <c r="X2239" s="35">
        <f t="shared" ca="1" si="604"/>
        <v>211.49032013888791</v>
      </c>
      <c r="Y2239" s="2" t="str">
        <f t="shared" ca="1" si="605"/>
        <v>Nợ quá hạn hơn 120 ngày có khả năng mất thanh toán</v>
      </c>
      <c r="Z2239" s="51">
        <f t="shared" si="601"/>
        <v>45959</v>
      </c>
      <c r="AA2239" s="51" t="str">
        <f t="shared" si="602"/>
        <v/>
      </c>
      <c r="AD2239" s="2" t="str">
        <f>VLOOKUP($A2239,MA_KH!$A:$Q,MA_KH!O$1,0)</f>
        <v>CIRCLEK MIỀN BẮC</v>
      </c>
      <c r="AE2239" s="2" t="str">
        <f>VLOOKUP($A2239,MA_KH!$A:$Q,MA_KH!P$1,0)</f>
        <v>CHI NHÁNH CÔNG TY TNHH VÒNG TRÒN ĐỎ TẠI HÀ NỘI</v>
      </c>
    </row>
    <row r="2240" spans="1:31" ht="25.5" hidden="1" customHeight="1" x14ac:dyDescent="0.2">
      <c r="A2240" s="30" t="s">
        <v>21192</v>
      </c>
      <c r="B2240" s="30" t="s">
        <v>1331</v>
      </c>
      <c r="C2240" s="37">
        <v>45959</v>
      </c>
      <c r="D2240" s="30" t="s">
        <v>3866</v>
      </c>
      <c r="E2240" s="37">
        <v>45959</v>
      </c>
      <c r="F2240" s="30" t="s">
        <v>3867</v>
      </c>
      <c r="G2240" s="30" t="s">
        <v>1320</v>
      </c>
      <c r="H2240" s="38">
        <v>-187911</v>
      </c>
      <c r="I2240" s="64">
        <v>0</v>
      </c>
      <c r="J2240" s="38">
        <v>-15033</v>
      </c>
      <c r="K2240" s="38">
        <v>-202944</v>
      </c>
      <c r="L2240" s="7" t="s">
        <v>51</v>
      </c>
      <c r="O2240" s="35">
        <f>IF(Table1[[#This Row],[Phân loại]]="Tồn đầu kỳ",Table1[[#This Row],[Tổng giá trị]],0)</f>
        <v>-202944</v>
      </c>
      <c r="P2240" s="7">
        <f>IF(Table1[[#This Row],[Số còn phải thu ĐK]]&lt;&gt;0,0,IF(Table1[[#This Row],[Phân loại]]="Bán hàng",Table1[[#This Row],[Tổng giá trị]],-Table1[[#This Row],[Tổng giá trị]]))</f>
        <v>0</v>
      </c>
      <c r="Q2240" s="35">
        <f t="shared" si="603"/>
        <v>0</v>
      </c>
      <c r="R2240" s="7">
        <f>Table1[[#This Row],[Số còn phải thu ĐK]]+Table1[[#This Row],[Giá Trị HD sau CK]]-Table1[[#This Row],[Số tiền đã thu]]</f>
        <v>-202944</v>
      </c>
      <c r="S2240" s="6">
        <f>IF(Table1[[#This Row],[Ngày hóa đơn]]&lt;&gt;"",Table1[[#This Row],[Ngày hóa đơn]],IF(Table1[[#This Row],[Ngày hạch toán]]&lt;&gt;"",Table1[[#This Row],[Ngày hạch toán]],""))</f>
        <v>45959</v>
      </c>
      <c r="T2240" s="7"/>
      <c r="U2240" s="6">
        <f>IF(Table1[[#This Row],[Ngày tính CN]]="","",S2240+T2240)</f>
        <v>45959</v>
      </c>
      <c r="V2240" s="35">
        <f ca="1">IF(Table1[[#This Row],[Hạn thanh toán]]="","",IF((U2240-NOW())&lt;0,0,(U2240-NOW())))</f>
        <v>0</v>
      </c>
      <c r="W2240" s="35"/>
      <c r="X2240" s="35">
        <f t="shared" ca="1" si="604"/>
        <v>211.49032013888791</v>
      </c>
      <c r="Y2240" s="2" t="str">
        <f t="shared" ca="1" si="605"/>
        <v>Nợ quá hạn hơn 120 ngày có khả năng mất thanh toán</v>
      </c>
      <c r="Z2240" s="51">
        <f t="shared" si="601"/>
        <v>45959</v>
      </c>
      <c r="AA2240" s="51" t="str">
        <f t="shared" si="602"/>
        <v/>
      </c>
      <c r="AD2240" s="2" t="str">
        <f>VLOOKUP($A2240,MA_KH!$A:$Q,MA_KH!O$1,0)</f>
        <v>CIRCLEK MIỀN BẮC</v>
      </c>
      <c r="AE2240" s="2" t="str">
        <f>VLOOKUP($A2240,MA_KH!$A:$Q,MA_KH!P$1,0)</f>
        <v>CHI NHÁNH CÔNG TY TNHH VÒNG TRÒN ĐỎ TẠI HÀ NỘI</v>
      </c>
    </row>
    <row r="2241" spans="1:31" ht="25.5" hidden="1" customHeight="1" x14ac:dyDescent="0.2">
      <c r="A2241" s="30" t="s">
        <v>21192</v>
      </c>
      <c r="B2241" s="30" t="s">
        <v>1331</v>
      </c>
      <c r="C2241" s="37">
        <v>45959</v>
      </c>
      <c r="D2241" s="30" t="s">
        <v>3868</v>
      </c>
      <c r="E2241" s="37">
        <v>45959</v>
      </c>
      <c r="F2241" s="30" t="s">
        <v>3869</v>
      </c>
      <c r="G2241" s="30" t="s">
        <v>1320</v>
      </c>
      <c r="H2241" s="38">
        <v>-62637</v>
      </c>
      <c r="I2241" s="64">
        <v>0</v>
      </c>
      <c r="J2241" s="38">
        <v>-5011</v>
      </c>
      <c r="K2241" s="38">
        <v>-67648</v>
      </c>
      <c r="L2241" s="7" t="s">
        <v>51</v>
      </c>
      <c r="O2241" s="35">
        <f>IF(Table1[[#This Row],[Phân loại]]="Tồn đầu kỳ",Table1[[#This Row],[Tổng giá trị]],0)</f>
        <v>-67648</v>
      </c>
      <c r="P2241" s="7">
        <f>IF(Table1[[#This Row],[Số còn phải thu ĐK]]&lt;&gt;0,0,IF(Table1[[#This Row],[Phân loại]]="Bán hàng",Table1[[#This Row],[Tổng giá trị]],-Table1[[#This Row],[Tổng giá trị]]))</f>
        <v>0</v>
      </c>
      <c r="Q2241" s="35">
        <f t="shared" si="603"/>
        <v>0</v>
      </c>
      <c r="R2241" s="7">
        <f>Table1[[#This Row],[Số còn phải thu ĐK]]+Table1[[#This Row],[Giá Trị HD sau CK]]-Table1[[#This Row],[Số tiền đã thu]]</f>
        <v>-67648</v>
      </c>
      <c r="S2241" s="6">
        <f>IF(Table1[[#This Row],[Ngày hóa đơn]]&lt;&gt;"",Table1[[#This Row],[Ngày hóa đơn]],IF(Table1[[#This Row],[Ngày hạch toán]]&lt;&gt;"",Table1[[#This Row],[Ngày hạch toán]],""))</f>
        <v>45959</v>
      </c>
      <c r="T2241" s="7"/>
      <c r="U2241" s="6">
        <f>IF(Table1[[#This Row],[Ngày tính CN]]="","",S2241+T2241)</f>
        <v>45959</v>
      </c>
      <c r="V2241" s="35">
        <f ca="1">IF(Table1[[#This Row],[Hạn thanh toán]]="","",IF((U2241-NOW())&lt;0,0,(U2241-NOW())))</f>
        <v>0</v>
      </c>
      <c r="W2241" s="35"/>
      <c r="X2241" s="35">
        <f t="shared" ca="1" si="604"/>
        <v>211.49032013888791</v>
      </c>
      <c r="Y2241" s="2" t="str">
        <f t="shared" ca="1" si="605"/>
        <v>Nợ quá hạn hơn 120 ngày có khả năng mất thanh toán</v>
      </c>
      <c r="Z2241" s="51">
        <f t="shared" si="601"/>
        <v>45959</v>
      </c>
      <c r="AA2241" s="51" t="str">
        <f t="shared" si="602"/>
        <v/>
      </c>
      <c r="AD2241" s="2" t="str">
        <f>VLOOKUP($A2241,MA_KH!$A:$Q,MA_KH!O$1,0)</f>
        <v>CIRCLEK MIỀN BẮC</v>
      </c>
      <c r="AE2241" s="2" t="str">
        <f>VLOOKUP($A2241,MA_KH!$A:$Q,MA_KH!P$1,0)</f>
        <v>CHI NHÁNH CÔNG TY TNHH VÒNG TRÒN ĐỎ TẠI HÀ NỘI</v>
      </c>
    </row>
    <row r="2242" spans="1:31" ht="25.5" hidden="1" customHeight="1" x14ac:dyDescent="0.2">
      <c r="A2242" s="30" t="s">
        <v>21192</v>
      </c>
      <c r="B2242" s="30" t="s">
        <v>1331</v>
      </c>
      <c r="C2242" s="37">
        <v>45959</v>
      </c>
      <c r="D2242" s="30" t="s">
        <v>3870</v>
      </c>
      <c r="E2242" s="37">
        <v>45959</v>
      </c>
      <c r="F2242" s="30" t="s">
        <v>3871</v>
      </c>
      <c r="G2242" s="30" t="s">
        <v>1320</v>
      </c>
      <c r="H2242" s="38">
        <v>-138456</v>
      </c>
      <c r="I2242" s="64">
        <v>0</v>
      </c>
      <c r="J2242" s="38">
        <v>-11076</v>
      </c>
      <c r="K2242" s="38">
        <v>-149532</v>
      </c>
      <c r="L2242" s="7" t="s">
        <v>51</v>
      </c>
      <c r="O2242" s="35">
        <f>IF(Table1[[#This Row],[Phân loại]]="Tồn đầu kỳ",Table1[[#This Row],[Tổng giá trị]],0)</f>
        <v>-149532</v>
      </c>
      <c r="P2242" s="7">
        <f>IF(Table1[[#This Row],[Số còn phải thu ĐK]]&lt;&gt;0,0,IF(Table1[[#This Row],[Phân loại]]="Bán hàng",Table1[[#This Row],[Tổng giá trị]],-Table1[[#This Row],[Tổng giá trị]]))</f>
        <v>0</v>
      </c>
      <c r="Q2242" s="35">
        <f t="shared" si="603"/>
        <v>0</v>
      </c>
      <c r="R2242" s="7">
        <f>Table1[[#This Row],[Số còn phải thu ĐK]]+Table1[[#This Row],[Giá Trị HD sau CK]]-Table1[[#This Row],[Số tiền đã thu]]</f>
        <v>-149532</v>
      </c>
      <c r="S2242" s="6">
        <f>IF(Table1[[#This Row],[Ngày hóa đơn]]&lt;&gt;"",Table1[[#This Row],[Ngày hóa đơn]],IF(Table1[[#This Row],[Ngày hạch toán]]&lt;&gt;"",Table1[[#This Row],[Ngày hạch toán]],""))</f>
        <v>45959</v>
      </c>
      <c r="T2242" s="7"/>
      <c r="U2242" s="6">
        <f>IF(Table1[[#This Row],[Ngày tính CN]]="","",S2242+T2242)</f>
        <v>45959</v>
      </c>
      <c r="V2242" s="35">
        <f ca="1">IF(Table1[[#This Row],[Hạn thanh toán]]="","",IF((U2242-NOW())&lt;0,0,(U2242-NOW())))</f>
        <v>0</v>
      </c>
      <c r="W2242" s="35"/>
      <c r="X2242" s="35">
        <f t="shared" ca="1" si="604"/>
        <v>211.49032013888791</v>
      </c>
      <c r="Y2242" s="2" t="str">
        <f t="shared" ca="1" si="605"/>
        <v>Nợ quá hạn hơn 120 ngày có khả năng mất thanh toán</v>
      </c>
      <c r="Z2242" s="51">
        <f t="shared" si="601"/>
        <v>45959</v>
      </c>
      <c r="AA2242" s="51" t="str">
        <f t="shared" si="602"/>
        <v/>
      </c>
      <c r="AD2242" s="2" t="str">
        <f>VLOOKUP($A2242,MA_KH!$A:$Q,MA_KH!O$1,0)</f>
        <v>CIRCLEK MIỀN BẮC</v>
      </c>
      <c r="AE2242" s="2" t="str">
        <f>VLOOKUP($A2242,MA_KH!$A:$Q,MA_KH!P$1,0)</f>
        <v>CHI NHÁNH CÔNG TY TNHH VÒNG TRÒN ĐỎ TẠI HÀ NỘI</v>
      </c>
    </row>
    <row r="2243" spans="1:31" ht="25.5" hidden="1" customHeight="1" x14ac:dyDescent="0.2">
      <c r="A2243" s="30" t="s">
        <v>21192</v>
      </c>
      <c r="B2243" s="30" t="s">
        <v>1331</v>
      </c>
      <c r="C2243" s="37">
        <v>45959</v>
      </c>
      <c r="D2243" s="30" t="s">
        <v>3872</v>
      </c>
      <c r="E2243" s="37">
        <v>45959</v>
      </c>
      <c r="F2243" s="30" t="s">
        <v>1296</v>
      </c>
      <c r="G2243" s="30" t="s">
        <v>1320</v>
      </c>
      <c r="H2243" s="38">
        <v>-62637</v>
      </c>
      <c r="I2243" s="64">
        <v>0</v>
      </c>
      <c r="J2243" s="38">
        <v>-5011</v>
      </c>
      <c r="K2243" s="38">
        <v>-67648</v>
      </c>
      <c r="L2243" s="7" t="s">
        <v>51</v>
      </c>
      <c r="O2243" s="35">
        <f>IF(Table1[[#This Row],[Phân loại]]="Tồn đầu kỳ",Table1[[#This Row],[Tổng giá trị]],0)</f>
        <v>-67648</v>
      </c>
      <c r="P2243" s="7">
        <f>IF(Table1[[#This Row],[Số còn phải thu ĐK]]&lt;&gt;0,0,IF(Table1[[#This Row],[Phân loại]]="Bán hàng",Table1[[#This Row],[Tổng giá trị]],-Table1[[#This Row],[Tổng giá trị]]))</f>
        <v>0</v>
      </c>
      <c r="Q2243" s="35">
        <f t="shared" si="603"/>
        <v>0</v>
      </c>
      <c r="R2243" s="7">
        <f>Table1[[#This Row],[Số còn phải thu ĐK]]+Table1[[#This Row],[Giá Trị HD sau CK]]-Table1[[#This Row],[Số tiền đã thu]]</f>
        <v>-67648</v>
      </c>
      <c r="S2243" s="6">
        <f>IF(Table1[[#This Row],[Ngày hóa đơn]]&lt;&gt;"",Table1[[#This Row],[Ngày hóa đơn]],IF(Table1[[#This Row],[Ngày hạch toán]]&lt;&gt;"",Table1[[#This Row],[Ngày hạch toán]],""))</f>
        <v>45959</v>
      </c>
      <c r="T2243" s="7"/>
      <c r="U2243" s="6">
        <f>IF(Table1[[#This Row],[Ngày tính CN]]="","",S2243+T2243)</f>
        <v>45959</v>
      </c>
      <c r="V2243" s="35">
        <f ca="1">IF(Table1[[#This Row],[Hạn thanh toán]]="","",IF((U2243-NOW())&lt;0,0,(U2243-NOW())))</f>
        <v>0</v>
      </c>
      <c r="W2243" s="35"/>
      <c r="X2243" s="35">
        <f t="shared" ca="1" si="604"/>
        <v>211.49032013888791</v>
      </c>
      <c r="Y2243" s="2" t="str">
        <f t="shared" ca="1" si="605"/>
        <v>Nợ quá hạn hơn 120 ngày có khả năng mất thanh toán</v>
      </c>
      <c r="Z2243" s="51">
        <f t="shared" si="601"/>
        <v>45959</v>
      </c>
      <c r="AA2243" s="51" t="str">
        <f t="shared" si="602"/>
        <v/>
      </c>
      <c r="AD2243" s="2" t="str">
        <f>VLOOKUP($A2243,MA_KH!$A:$Q,MA_KH!O$1,0)</f>
        <v>CIRCLEK MIỀN BẮC</v>
      </c>
      <c r="AE2243" s="2" t="str">
        <f>VLOOKUP($A2243,MA_KH!$A:$Q,MA_KH!P$1,0)</f>
        <v>CHI NHÁNH CÔNG TY TNHH VÒNG TRÒN ĐỎ TẠI HÀ NỘI</v>
      </c>
    </row>
    <row r="2244" spans="1:31" ht="25.5" hidden="1" customHeight="1" x14ac:dyDescent="0.2">
      <c r="A2244" s="30" t="s">
        <v>21192</v>
      </c>
      <c r="B2244" s="30" t="s">
        <v>1331</v>
      </c>
      <c r="C2244" s="37">
        <v>45959</v>
      </c>
      <c r="D2244" s="30" t="s">
        <v>3873</v>
      </c>
      <c r="E2244" s="37">
        <v>45959</v>
      </c>
      <c r="F2244" s="30" t="s">
        <v>3874</v>
      </c>
      <c r="G2244" s="30" t="s">
        <v>1320</v>
      </c>
      <c r="H2244" s="38">
        <v>-250548</v>
      </c>
      <c r="I2244" s="64">
        <v>0</v>
      </c>
      <c r="J2244" s="38">
        <v>-20044</v>
      </c>
      <c r="K2244" s="38">
        <v>-270592</v>
      </c>
      <c r="L2244" s="7" t="s">
        <v>51</v>
      </c>
      <c r="O2244" s="35">
        <f>IF(Table1[[#This Row],[Phân loại]]="Tồn đầu kỳ",Table1[[#This Row],[Tổng giá trị]],0)</f>
        <v>-270592</v>
      </c>
      <c r="P2244" s="7">
        <f>IF(Table1[[#This Row],[Số còn phải thu ĐK]]&lt;&gt;0,0,IF(Table1[[#This Row],[Phân loại]]="Bán hàng",Table1[[#This Row],[Tổng giá trị]],-Table1[[#This Row],[Tổng giá trị]]))</f>
        <v>0</v>
      </c>
      <c r="Q2244" s="35">
        <f t="shared" si="603"/>
        <v>0</v>
      </c>
      <c r="R2244" s="7">
        <f>Table1[[#This Row],[Số còn phải thu ĐK]]+Table1[[#This Row],[Giá Trị HD sau CK]]-Table1[[#This Row],[Số tiền đã thu]]</f>
        <v>-270592</v>
      </c>
      <c r="S2244" s="6">
        <f>IF(Table1[[#This Row],[Ngày hóa đơn]]&lt;&gt;"",Table1[[#This Row],[Ngày hóa đơn]],IF(Table1[[#This Row],[Ngày hạch toán]]&lt;&gt;"",Table1[[#This Row],[Ngày hạch toán]],""))</f>
        <v>45959</v>
      </c>
      <c r="T2244" s="7"/>
      <c r="U2244" s="6">
        <f>IF(Table1[[#This Row],[Ngày tính CN]]="","",S2244+T2244)</f>
        <v>45959</v>
      </c>
      <c r="V2244" s="35">
        <f ca="1">IF(Table1[[#This Row],[Hạn thanh toán]]="","",IF((U2244-NOW())&lt;0,0,(U2244-NOW())))</f>
        <v>0</v>
      </c>
      <c r="W2244" s="35"/>
      <c r="X2244" s="35">
        <f t="shared" ca="1" si="604"/>
        <v>211.49032013888791</v>
      </c>
      <c r="Y2244" s="2" t="str">
        <f t="shared" ca="1" si="605"/>
        <v>Nợ quá hạn hơn 120 ngày có khả năng mất thanh toán</v>
      </c>
      <c r="Z2244" s="51">
        <f t="shared" ref="Z2244:Z2307" si="606">IF(S2244="","",S2244)</f>
        <v>45959</v>
      </c>
      <c r="AA2244" s="51" t="str">
        <f t="shared" ref="AA2244:AA2307" si="607">IF(M2244="","",M2244)</f>
        <v/>
      </c>
      <c r="AD2244" s="2" t="str">
        <f>VLOOKUP($A2244,MA_KH!$A:$Q,MA_KH!O$1,0)</f>
        <v>CIRCLEK MIỀN BẮC</v>
      </c>
      <c r="AE2244" s="2" t="str">
        <f>VLOOKUP($A2244,MA_KH!$A:$Q,MA_KH!P$1,0)</f>
        <v>CHI NHÁNH CÔNG TY TNHH VÒNG TRÒN ĐỎ TẠI HÀ NỘI</v>
      </c>
    </row>
    <row r="2245" spans="1:31" ht="25.5" hidden="1" customHeight="1" x14ac:dyDescent="0.2">
      <c r="A2245" s="30" t="s">
        <v>21192</v>
      </c>
      <c r="B2245" s="30" t="s">
        <v>1331</v>
      </c>
      <c r="C2245" s="37">
        <v>45959</v>
      </c>
      <c r="D2245" s="30" t="s">
        <v>3875</v>
      </c>
      <c r="E2245" s="37">
        <v>45959</v>
      </c>
      <c r="F2245" s="30" t="s">
        <v>3876</v>
      </c>
      <c r="G2245" s="30" t="s">
        <v>1320</v>
      </c>
      <c r="H2245" s="38">
        <v>-85713</v>
      </c>
      <c r="I2245" s="64">
        <v>0</v>
      </c>
      <c r="J2245" s="38">
        <v>-6857</v>
      </c>
      <c r="K2245" s="38">
        <v>-92570</v>
      </c>
      <c r="L2245" s="7" t="s">
        <v>51</v>
      </c>
      <c r="O2245" s="35">
        <f>IF(Table1[[#This Row],[Phân loại]]="Tồn đầu kỳ",Table1[[#This Row],[Tổng giá trị]],0)</f>
        <v>-92570</v>
      </c>
      <c r="P2245" s="7">
        <f>IF(Table1[[#This Row],[Số còn phải thu ĐK]]&lt;&gt;0,0,IF(Table1[[#This Row],[Phân loại]]="Bán hàng",Table1[[#This Row],[Tổng giá trị]],-Table1[[#This Row],[Tổng giá trị]]))</f>
        <v>0</v>
      </c>
      <c r="Q2245" s="35">
        <f t="shared" si="603"/>
        <v>0</v>
      </c>
      <c r="R2245" s="7">
        <f>Table1[[#This Row],[Số còn phải thu ĐK]]+Table1[[#This Row],[Giá Trị HD sau CK]]-Table1[[#This Row],[Số tiền đã thu]]</f>
        <v>-92570</v>
      </c>
      <c r="S2245" s="6">
        <f>IF(Table1[[#This Row],[Ngày hóa đơn]]&lt;&gt;"",Table1[[#This Row],[Ngày hóa đơn]],IF(Table1[[#This Row],[Ngày hạch toán]]&lt;&gt;"",Table1[[#This Row],[Ngày hạch toán]],""))</f>
        <v>45959</v>
      </c>
      <c r="T2245" s="7"/>
      <c r="U2245" s="6">
        <f>IF(Table1[[#This Row],[Ngày tính CN]]="","",S2245+T2245)</f>
        <v>45959</v>
      </c>
      <c r="V2245" s="35">
        <f ca="1">IF(Table1[[#This Row],[Hạn thanh toán]]="","",IF((U2245-NOW())&lt;0,0,(U2245-NOW())))</f>
        <v>0</v>
      </c>
      <c r="W2245" s="35"/>
      <c r="X2245" s="35">
        <f t="shared" ca="1" si="604"/>
        <v>211.49032013888791</v>
      </c>
      <c r="Y2245" s="2" t="str">
        <f t="shared" ca="1" si="605"/>
        <v>Nợ quá hạn hơn 120 ngày có khả năng mất thanh toán</v>
      </c>
      <c r="Z2245" s="51">
        <f t="shared" si="606"/>
        <v>45959</v>
      </c>
      <c r="AA2245" s="51" t="str">
        <f t="shared" si="607"/>
        <v/>
      </c>
      <c r="AD2245" s="2" t="str">
        <f>VLOOKUP($A2245,MA_KH!$A:$Q,MA_KH!O$1,0)</f>
        <v>CIRCLEK MIỀN BẮC</v>
      </c>
      <c r="AE2245" s="2" t="str">
        <f>VLOOKUP($A2245,MA_KH!$A:$Q,MA_KH!P$1,0)</f>
        <v>CHI NHÁNH CÔNG TY TNHH VÒNG TRÒN ĐỎ TẠI HÀ NỘI</v>
      </c>
    </row>
    <row r="2246" spans="1:31" ht="25.5" hidden="1" customHeight="1" x14ac:dyDescent="0.2">
      <c r="A2246" s="30" t="s">
        <v>21192</v>
      </c>
      <c r="B2246" s="30" t="s">
        <v>1331</v>
      </c>
      <c r="C2246" s="37">
        <v>45959</v>
      </c>
      <c r="D2246" s="30" t="s">
        <v>3877</v>
      </c>
      <c r="E2246" s="37">
        <v>45959</v>
      </c>
      <c r="F2246" s="30" t="s">
        <v>3878</v>
      </c>
      <c r="G2246" s="30" t="s">
        <v>1320</v>
      </c>
      <c r="H2246" s="38">
        <v>-125274</v>
      </c>
      <c r="I2246" s="64">
        <v>0</v>
      </c>
      <c r="J2246" s="38">
        <v>-10022</v>
      </c>
      <c r="K2246" s="38">
        <v>-135296</v>
      </c>
      <c r="L2246" s="7" t="s">
        <v>51</v>
      </c>
      <c r="O2246" s="35">
        <f>IF(Table1[[#This Row],[Phân loại]]="Tồn đầu kỳ",Table1[[#This Row],[Tổng giá trị]],0)</f>
        <v>-135296</v>
      </c>
      <c r="P2246" s="7">
        <f>IF(Table1[[#This Row],[Số còn phải thu ĐK]]&lt;&gt;0,0,IF(Table1[[#This Row],[Phân loại]]="Bán hàng",Table1[[#This Row],[Tổng giá trị]],-Table1[[#This Row],[Tổng giá trị]]))</f>
        <v>0</v>
      </c>
      <c r="Q2246" s="35">
        <f t="shared" si="603"/>
        <v>0</v>
      </c>
      <c r="R2246" s="7">
        <f>Table1[[#This Row],[Số còn phải thu ĐK]]+Table1[[#This Row],[Giá Trị HD sau CK]]-Table1[[#This Row],[Số tiền đã thu]]</f>
        <v>-135296</v>
      </c>
      <c r="S2246" s="6">
        <f>IF(Table1[[#This Row],[Ngày hóa đơn]]&lt;&gt;"",Table1[[#This Row],[Ngày hóa đơn]],IF(Table1[[#This Row],[Ngày hạch toán]]&lt;&gt;"",Table1[[#This Row],[Ngày hạch toán]],""))</f>
        <v>45959</v>
      </c>
      <c r="T2246" s="7"/>
      <c r="U2246" s="6">
        <f>IF(Table1[[#This Row],[Ngày tính CN]]="","",S2246+T2246)</f>
        <v>45959</v>
      </c>
      <c r="V2246" s="35">
        <f ca="1">IF(Table1[[#This Row],[Hạn thanh toán]]="","",IF((U2246-NOW())&lt;0,0,(U2246-NOW())))</f>
        <v>0</v>
      </c>
      <c r="W2246" s="35"/>
      <c r="X2246" s="35">
        <f t="shared" ca="1" si="604"/>
        <v>211.49032013888791</v>
      </c>
      <c r="Y2246" s="2" t="str">
        <f t="shared" ca="1" si="605"/>
        <v>Nợ quá hạn hơn 120 ngày có khả năng mất thanh toán</v>
      </c>
      <c r="Z2246" s="51">
        <f t="shared" si="606"/>
        <v>45959</v>
      </c>
      <c r="AA2246" s="51" t="str">
        <f t="shared" si="607"/>
        <v/>
      </c>
      <c r="AD2246" s="2" t="str">
        <f>VLOOKUP($A2246,MA_KH!$A:$Q,MA_KH!O$1,0)</f>
        <v>CIRCLEK MIỀN BẮC</v>
      </c>
      <c r="AE2246" s="2" t="str">
        <f>VLOOKUP($A2246,MA_KH!$A:$Q,MA_KH!P$1,0)</f>
        <v>CHI NHÁNH CÔNG TY TNHH VÒNG TRÒN ĐỎ TẠI HÀ NỘI</v>
      </c>
    </row>
    <row r="2247" spans="1:31" ht="25.5" hidden="1" customHeight="1" x14ac:dyDescent="0.2">
      <c r="A2247" s="30" t="s">
        <v>21192</v>
      </c>
      <c r="B2247" s="30" t="s">
        <v>1331</v>
      </c>
      <c r="C2247" s="37">
        <v>45959</v>
      </c>
      <c r="D2247" s="30" t="s">
        <v>3879</v>
      </c>
      <c r="E2247" s="37">
        <v>45959</v>
      </c>
      <c r="F2247" s="30" t="s">
        <v>3880</v>
      </c>
      <c r="G2247" s="30" t="s">
        <v>1320</v>
      </c>
      <c r="H2247" s="38">
        <v>-250548</v>
      </c>
      <c r="I2247" s="64">
        <v>0</v>
      </c>
      <c r="J2247" s="38">
        <v>-20044</v>
      </c>
      <c r="K2247" s="38">
        <v>-270592</v>
      </c>
      <c r="L2247" s="7" t="s">
        <v>51</v>
      </c>
      <c r="O2247" s="35">
        <f>IF(Table1[[#This Row],[Phân loại]]="Tồn đầu kỳ",Table1[[#This Row],[Tổng giá trị]],0)</f>
        <v>-270592</v>
      </c>
      <c r="P2247" s="7">
        <f>IF(Table1[[#This Row],[Số còn phải thu ĐK]]&lt;&gt;0,0,IF(Table1[[#This Row],[Phân loại]]="Bán hàng",Table1[[#This Row],[Tổng giá trị]],-Table1[[#This Row],[Tổng giá trị]]))</f>
        <v>0</v>
      </c>
      <c r="Q2247" s="35">
        <f t="shared" si="603"/>
        <v>0</v>
      </c>
      <c r="R2247" s="7">
        <f>Table1[[#This Row],[Số còn phải thu ĐK]]+Table1[[#This Row],[Giá Trị HD sau CK]]-Table1[[#This Row],[Số tiền đã thu]]</f>
        <v>-270592</v>
      </c>
      <c r="S2247" s="6">
        <f>IF(Table1[[#This Row],[Ngày hóa đơn]]&lt;&gt;"",Table1[[#This Row],[Ngày hóa đơn]],IF(Table1[[#This Row],[Ngày hạch toán]]&lt;&gt;"",Table1[[#This Row],[Ngày hạch toán]],""))</f>
        <v>45959</v>
      </c>
      <c r="T2247" s="7"/>
      <c r="U2247" s="6">
        <f>IF(Table1[[#This Row],[Ngày tính CN]]="","",S2247+T2247)</f>
        <v>45959</v>
      </c>
      <c r="V2247" s="35">
        <f ca="1">IF(Table1[[#This Row],[Hạn thanh toán]]="","",IF((U2247-NOW())&lt;0,0,(U2247-NOW())))</f>
        <v>0</v>
      </c>
      <c r="W2247" s="35"/>
      <c r="X2247" s="35">
        <f t="shared" ca="1" si="604"/>
        <v>211.49032013888791</v>
      </c>
      <c r="Y2247" s="2" t="str">
        <f t="shared" ca="1" si="605"/>
        <v>Nợ quá hạn hơn 120 ngày có khả năng mất thanh toán</v>
      </c>
      <c r="Z2247" s="51">
        <f t="shared" si="606"/>
        <v>45959</v>
      </c>
      <c r="AA2247" s="51" t="str">
        <f t="shared" si="607"/>
        <v/>
      </c>
      <c r="AD2247" s="2" t="str">
        <f>VLOOKUP($A2247,MA_KH!$A:$Q,MA_KH!O$1,0)</f>
        <v>CIRCLEK MIỀN BẮC</v>
      </c>
      <c r="AE2247" s="2" t="str">
        <f>VLOOKUP($A2247,MA_KH!$A:$Q,MA_KH!P$1,0)</f>
        <v>CHI NHÁNH CÔNG TY TNHH VÒNG TRÒN ĐỎ TẠI HÀ NỘI</v>
      </c>
    </row>
    <row r="2248" spans="1:31" ht="25.5" hidden="1" customHeight="1" x14ac:dyDescent="0.2">
      <c r="A2248" s="30" t="s">
        <v>21192</v>
      </c>
      <c r="B2248" s="30" t="s">
        <v>1331</v>
      </c>
      <c r="C2248" s="37">
        <v>45959</v>
      </c>
      <c r="D2248" s="30" t="s">
        <v>3881</v>
      </c>
      <c r="E2248" s="37">
        <v>45959</v>
      </c>
      <c r="F2248" s="30" t="s">
        <v>3882</v>
      </c>
      <c r="G2248" s="30" t="s">
        <v>1320</v>
      </c>
      <c r="H2248" s="38">
        <v>-250548</v>
      </c>
      <c r="I2248" s="64">
        <v>0</v>
      </c>
      <c r="J2248" s="38">
        <v>-20044</v>
      </c>
      <c r="K2248" s="38">
        <v>-270592</v>
      </c>
      <c r="L2248" s="7" t="s">
        <v>51</v>
      </c>
      <c r="O2248" s="35">
        <f>IF(Table1[[#This Row],[Phân loại]]="Tồn đầu kỳ",Table1[[#This Row],[Tổng giá trị]],0)</f>
        <v>-270592</v>
      </c>
      <c r="P2248" s="7">
        <f>IF(Table1[[#This Row],[Số còn phải thu ĐK]]&lt;&gt;0,0,IF(Table1[[#This Row],[Phân loại]]="Bán hàng",Table1[[#This Row],[Tổng giá trị]],-Table1[[#This Row],[Tổng giá trị]]))</f>
        <v>0</v>
      </c>
      <c r="Q2248" s="35">
        <f t="shared" si="603"/>
        <v>0</v>
      </c>
      <c r="R2248" s="7">
        <f>Table1[[#This Row],[Số còn phải thu ĐK]]+Table1[[#This Row],[Giá Trị HD sau CK]]-Table1[[#This Row],[Số tiền đã thu]]</f>
        <v>-270592</v>
      </c>
      <c r="S2248" s="6">
        <f>IF(Table1[[#This Row],[Ngày hóa đơn]]&lt;&gt;"",Table1[[#This Row],[Ngày hóa đơn]],IF(Table1[[#This Row],[Ngày hạch toán]]&lt;&gt;"",Table1[[#This Row],[Ngày hạch toán]],""))</f>
        <v>45959</v>
      </c>
      <c r="T2248" s="7"/>
      <c r="U2248" s="6">
        <f>IF(Table1[[#This Row],[Ngày tính CN]]="","",S2248+T2248)</f>
        <v>45959</v>
      </c>
      <c r="V2248" s="35">
        <f ca="1">IF(Table1[[#This Row],[Hạn thanh toán]]="","",IF((U2248-NOW())&lt;0,0,(U2248-NOW())))</f>
        <v>0</v>
      </c>
      <c r="W2248" s="35"/>
      <c r="X2248" s="35">
        <f t="shared" ca="1" si="604"/>
        <v>211.49032013888791</v>
      </c>
      <c r="Y2248" s="2" t="str">
        <f t="shared" ca="1" si="605"/>
        <v>Nợ quá hạn hơn 120 ngày có khả năng mất thanh toán</v>
      </c>
      <c r="Z2248" s="51">
        <f t="shared" si="606"/>
        <v>45959</v>
      </c>
      <c r="AA2248" s="51" t="str">
        <f t="shared" si="607"/>
        <v/>
      </c>
      <c r="AD2248" s="2" t="str">
        <f>VLOOKUP($A2248,MA_KH!$A:$Q,MA_KH!O$1,0)</f>
        <v>CIRCLEK MIỀN BẮC</v>
      </c>
      <c r="AE2248" s="2" t="str">
        <f>VLOOKUP($A2248,MA_KH!$A:$Q,MA_KH!P$1,0)</f>
        <v>CHI NHÁNH CÔNG TY TNHH VÒNG TRÒN ĐỎ TẠI HÀ NỘI</v>
      </c>
    </row>
    <row r="2249" spans="1:31" ht="25.5" hidden="1" customHeight="1" x14ac:dyDescent="0.2">
      <c r="A2249" s="30" t="s">
        <v>21267</v>
      </c>
      <c r="B2249" s="30" t="s">
        <v>1340</v>
      </c>
      <c r="C2249" s="37">
        <v>45959</v>
      </c>
      <c r="D2249" s="30" t="s">
        <v>3883</v>
      </c>
      <c r="E2249" s="37">
        <v>45959</v>
      </c>
      <c r="F2249" s="30" t="s">
        <v>3820</v>
      </c>
      <c r="G2249" s="30" t="s">
        <v>1320</v>
      </c>
      <c r="H2249" s="38">
        <v>-501096</v>
      </c>
      <c r="I2249" s="64">
        <v>0</v>
      </c>
      <c r="J2249" s="38">
        <v>-40088</v>
      </c>
      <c r="K2249" s="38">
        <v>-541184</v>
      </c>
      <c r="L2249" s="7" t="s">
        <v>51</v>
      </c>
      <c r="O2249" s="35">
        <f>IF(Table1[[#This Row],[Phân loại]]="Tồn đầu kỳ",Table1[[#This Row],[Tổng giá trị]],0)</f>
        <v>-541184</v>
      </c>
      <c r="P2249" s="7">
        <f>IF(Table1[[#This Row],[Số còn phải thu ĐK]]&lt;&gt;0,0,IF(Table1[[#This Row],[Phân loại]]="Bán hàng",Table1[[#This Row],[Tổng giá trị]],-Table1[[#This Row],[Tổng giá trị]]))</f>
        <v>0</v>
      </c>
      <c r="Q2249" s="35">
        <f t="shared" si="603"/>
        <v>0</v>
      </c>
      <c r="R2249" s="7">
        <f>Table1[[#This Row],[Số còn phải thu ĐK]]+Table1[[#This Row],[Giá Trị HD sau CK]]-Table1[[#This Row],[Số tiền đã thu]]</f>
        <v>-541184</v>
      </c>
      <c r="S2249" s="6">
        <f>IF(Table1[[#This Row],[Ngày hóa đơn]]&lt;&gt;"",Table1[[#This Row],[Ngày hóa đơn]],IF(Table1[[#This Row],[Ngày hạch toán]]&lt;&gt;"",Table1[[#This Row],[Ngày hạch toán]],""))</f>
        <v>45959</v>
      </c>
      <c r="T2249" s="7"/>
      <c r="U2249" s="6">
        <f>IF(Table1[[#This Row],[Ngày tính CN]]="","",S2249+T2249)</f>
        <v>45959</v>
      </c>
      <c r="V2249" s="35">
        <f ca="1">IF(Table1[[#This Row],[Hạn thanh toán]]="","",IF((U2249-NOW())&lt;0,0,(U2249-NOW())))</f>
        <v>0</v>
      </c>
      <c r="W2249" s="35"/>
      <c r="X2249" s="35">
        <f t="shared" ca="1" si="604"/>
        <v>211.49032013888791</v>
      </c>
      <c r="Y2249" s="2" t="str">
        <f t="shared" ca="1" si="605"/>
        <v>Nợ quá hạn hơn 120 ngày có khả năng mất thanh toán</v>
      </c>
      <c r="Z2249" s="51">
        <f t="shared" si="606"/>
        <v>45959</v>
      </c>
      <c r="AA2249" s="51" t="str">
        <f t="shared" si="607"/>
        <v/>
      </c>
      <c r="AD2249" s="2" t="str">
        <f>VLOOKUP($A2249,MA_KH!$A:$Q,MA_KH!O$1,0)</f>
        <v>CIRCLEK MIỀN BẮC</v>
      </c>
      <c r="AE2249" s="2" t="str">
        <f>VLOOKUP($A2249,MA_KH!$A:$Q,MA_KH!P$1,0)</f>
        <v>CHI NHÁNH CÔNG TY TNHH VÒNG TRÒN ĐỎ TẠI HÀ NỘI</v>
      </c>
    </row>
    <row r="2250" spans="1:31" ht="25.5" hidden="1" customHeight="1" x14ac:dyDescent="0.2">
      <c r="A2250" s="30" t="s">
        <v>21224</v>
      </c>
      <c r="B2250" s="30" t="s">
        <v>1327</v>
      </c>
      <c r="C2250" s="37">
        <v>45959</v>
      </c>
      <c r="D2250" s="30" t="s">
        <v>3884</v>
      </c>
      <c r="E2250" s="37">
        <v>45959</v>
      </c>
      <c r="F2250" s="30" t="s">
        <v>3885</v>
      </c>
      <c r="G2250" s="30" t="s">
        <v>1320</v>
      </c>
      <c r="H2250" s="38">
        <v>-313185</v>
      </c>
      <c r="I2250" s="64">
        <v>0</v>
      </c>
      <c r="J2250" s="38">
        <v>-25055</v>
      </c>
      <c r="K2250" s="38">
        <v>-338240</v>
      </c>
      <c r="L2250" s="7" t="s">
        <v>51</v>
      </c>
      <c r="O2250" s="35">
        <f>IF(Table1[[#This Row],[Phân loại]]="Tồn đầu kỳ",Table1[[#This Row],[Tổng giá trị]],0)</f>
        <v>-338240</v>
      </c>
      <c r="P2250" s="7">
        <f>IF(Table1[[#This Row],[Số còn phải thu ĐK]]&lt;&gt;0,0,IF(Table1[[#This Row],[Phân loại]]="Bán hàng",Table1[[#This Row],[Tổng giá trị]],-Table1[[#This Row],[Tổng giá trị]]))</f>
        <v>0</v>
      </c>
      <c r="Q2250" s="35">
        <f t="shared" si="603"/>
        <v>0</v>
      </c>
      <c r="R2250" s="7">
        <f>Table1[[#This Row],[Số còn phải thu ĐK]]+Table1[[#This Row],[Giá Trị HD sau CK]]-Table1[[#This Row],[Số tiền đã thu]]</f>
        <v>-338240</v>
      </c>
      <c r="S2250" s="6">
        <f>IF(Table1[[#This Row],[Ngày hóa đơn]]&lt;&gt;"",Table1[[#This Row],[Ngày hóa đơn]],IF(Table1[[#This Row],[Ngày hạch toán]]&lt;&gt;"",Table1[[#This Row],[Ngày hạch toán]],""))</f>
        <v>45959</v>
      </c>
      <c r="T2250" s="7"/>
      <c r="U2250" s="6">
        <f>IF(Table1[[#This Row],[Ngày tính CN]]="","",S2250+T2250)</f>
        <v>45959</v>
      </c>
      <c r="V2250" s="35">
        <f ca="1">IF(Table1[[#This Row],[Hạn thanh toán]]="","",IF((U2250-NOW())&lt;0,0,(U2250-NOW())))</f>
        <v>0</v>
      </c>
      <c r="W2250" s="35"/>
      <c r="X2250" s="35">
        <f t="shared" ca="1" si="604"/>
        <v>211.49032013888791</v>
      </c>
      <c r="Y2250" s="2" t="str">
        <f t="shared" ca="1" si="605"/>
        <v>Nợ quá hạn hơn 120 ngày có khả năng mất thanh toán</v>
      </c>
      <c r="Z2250" s="51">
        <f t="shared" si="606"/>
        <v>45959</v>
      </c>
      <c r="AA2250" s="51" t="str">
        <f t="shared" si="607"/>
        <v/>
      </c>
      <c r="AD2250" s="2" t="str">
        <f>VLOOKUP($A2250,MA_KH!$A:$Q,MA_KH!O$1,0)</f>
        <v>CIRCLEK MIỀN BẮC</v>
      </c>
      <c r="AE2250" s="2" t="str">
        <f>VLOOKUP($A2250,MA_KH!$A:$Q,MA_KH!P$1,0)</f>
        <v>CHI NHÁNH CÔNG TY TNHH VÒNG TRÒN ĐỎ TẠI HÀ NỘI</v>
      </c>
    </row>
    <row r="2251" spans="1:31" ht="25.5" hidden="1" customHeight="1" x14ac:dyDescent="0.2">
      <c r="A2251" s="30" t="s">
        <v>21192</v>
      </c>
      <c r="B2251" s="30" t="s">
        <v>1331</v>
      </c>
      <c r="C2251" s="37">
        <v>45959</v>
      </c>
      <c r="D2251" s="30" t="s">
        <v>3886</v>
      </c>
      <c r="E2251" s="37">
        <v>45959</v>
      </c>
      <c r="F2251" s="30" t="s">
        <v>3887</v>
      </c>
      <c r="G2251" s="30" t="s">
        <v>1320</v>
      </c>
      <c r="H2251" s="38">
        <v>-62637</v>
      </c>
      <c r="I2251" s="64">
        <v>0</v>
      </c>
      <c r="J2251" s="38">
        <v>-5011</v>
      </c>
      <c r="K2251" s="38">
        <v>-67648</v>
      </c>
      <c r="L2251" s="7" t="s">
        <v>51</v>
      </c>
      <c r="O2251" s="35">
        <f>IF(Table1[[#This Row],[Phân loại]]="Tồn đầu kỳ",Table1[[#This Row],[Tổng giá trị]],0)</f>
        <v>-67648</v>
      </c>
      <c r="P2251" s="7">
        <f>IF(Table1[[#This Row],[Số còn phải thu ĐK]]&lt;&gt;0,0,IF(Table1[[#This Row],[Phân loại]]="Bán hàng",Table1[[#This Row],[Tổng giá trị]],-Table1[[#This Row],[Tổng giá trị]]))</f>
        <v>0</v>
      </c>
      <c r="Q2251" s="35">
        <f t="shared" si="603"/>
        <v>0</v>
      </c>
      <c r="R2251" s="7">
        <f>Table1[[#This Row],[Số còn phải thu ĐK]]+Table1[[#This Row],[Giá Trị HD sau CK]]-Table1[[#This Row],[Số tiền đã thu]]</f>
        <v>-67648</v>
      </c>
      <c r="S2251" s="6">
        <f>IF(Table1[[#This Row],[Ngày hóa đơn]]&lt;&gt;"",Table1[[#This Row],[Ngày hóa đơn]],IF(Table1[[#This Row],[Ngày hạch toán]]&lt;&gt;"",Table1[[#This Row],[Ngày hạch toán]],""))</f>
        <v>45959</v>
      </c>
      <c r="T2251" s="7"/>
      <c r="U2251" s="6">
        <f>IF(Table1[[#This Row],[Ngày tính CN]]="","",S2251+T2251)</f>
        <v>45959</v>
      </c>
      <c r="V2251" s="35">
        <f ca="1">IF(Table1[[#This Row],[Hạn thanh toán]]="","",IF((U2251-NOW())&lt;0,0,(U2251-NOW())))</f>
        <v>0</v>
      </c>
      <c r="W2251" s="35"/>
      <c r="X2251" s="35">
        <f t="shared" ca="1" si="604"/>
        <v>211.49032013888791</v>
      </c>
      <c r="Y2251" s="2" t="str">
        <f t="shared" ca="1" si="605"/>
        <v>Nợ quá hạn hơn 120 ngày có khả năng mất thanh toán</v>
      </c>
      <c r="Z2251" s="51">
        <f t="shared" si="606"/>
        <v>45959</v>
      </c>
      <c r="AA2251" s="51" t="str">
        <f t="shared" si="607"/>
        <v/>
      </c>
      <c r="AD2251" s="2" t="str">
        <f>VLOOKUP($A2251,MA_KH!$A:$Q,MA_KH!O$1,0)</f>
        <v>CIRCLEK MIỀN BẮC</v>
      </c>
      <c r="AE2251" s="2" t="str">
        <f>VLOOKUP($A2251,MA_KH!$A:$Q,MA_KH!P$1,0)</f>
        <v>CHI NHÁNH CÔNG TY TNHH VÒNG TRÒN ĐỎ TẠI HÀ NỘI</v>
      </c>
    </row>
    <row r="2252" spans="1:31" ht="25.5" hidden="1" customHeight="1" x14ac:dyDescent="0.2">
      <c r="A2252" s="30" t="s">
        <v>21192</v>
      </c>
      <c r="B2252" s="30" t="s">
        <v>1331</v>
      </c>
      <c r="C2252" s="37">
        <v>45959</v>
      </c>
      <c r="D2252" s="30" t="s">
        <v>3888</v>
      </c>
      <c r="E2252" s="37">
        <v>45959</v>
      </c>
      <c r="F2252" s="30" t="s">
        <v>3889</v>
      </c>
      <c r="G2252" s="30" t="s">
        <v>1320</v>
      </c>
      <c r="H2252" s="38">
        <v>-187911</v>
      </c>
      <c r="I2252" s="64">
        <v>0</v>
      </c>
      <c r="J2252" s="38">
        <v>-15033</v>
      </c>
      <c r="K2252" s="38">
        <v>-202944</v>
      </c>
      <c r="L2252" s="7" t="s">
        <v>51</v>
      </c>
      <c r="O2252" s="35">
        <f>IF(Table1[[#This Row],[Phân loại]]="Tồn đầu kỳ",Table1[[#This Row],[Tổng giá trị]],0)</f>
        <v>-202944</v>
      </c>
      <c r="P2252" s="7">
        <f>IF(Table1[[#This Row],[Số còn phải thu ĐK]]&lt;&gt;0,0,IF(Table1[[#This Row],[Phân loại]]="Bán hàng",Table1[[#This Row],[Tổng giá trị]],-Table1[[#This Row],[Tổng giá trị]]))</f>
        <v>0</v>
      </c>
      <c r="Q2252" s="35">
        <f t="shared" si="603"/>
        <v>0</v>
      </c>
      <c r="R2252" s="7">
        <f>Table1[[#This Row],[Số còn phải thu ĐK]]+Table1[[#This Row],[Giá Trị HD sau CK]]-Table1[[#This Row],[Số tiền đã thu]]</f>
        <v>-202944</v>
      </c>
      <c r="S2252" s="6">
        <f>IF(Table1[[#This Row],[Ngày hóa đơn]]&lt;&gt;"",Table1[[#This Row],[Ngày hóa đơn]],IF(Table1[[#This Row],[Ngày hạch toán]]&lt;&gt;"",Table1[[#This Row],[Ngày hạch toán]],""))</f>
        <v>45959</v>
      </c>
      <c r="T2252" s="7"/>
      <c r="U2252" s="6">
        <f>IF(Table1[[#This Row],[Ngày tính CN]]="","",S2252+T2252)</f>
        <v>45959</v>
      </c>
      <c r="V2252" s="35">
        <f ca="1">IF(Table1[[#This Row],[Hạn thanh toán]]="","",IF((U2252-NOW())&lt;0,0,(U2252-NOW())))</f>
        <v>0</v>
      </c>
      <c r="W2252" s="35"/>
      <c r="X2252" s="35">
        <f t="shared" ca="1" si="604"/>
        <v>211.49032013888791</v>
      </c>
      <c r="Y2252" s="2" t="str">
        <f t="shared" ca="1" si="605"/>
        <v>Nợ quá hạn hơn 120 ngày có khả năng mất thanh toán</v>
      </c>
      <c r="Z2252" s="51">
        <f t="shared" si="606"/>
        <v>45959</v>
      </c>
      <c r="AA2252" s="51" t="str">
        <f t="shared" si="607"/>
        <v/>
      </c>
      <c r="AD2252" s="2" t="str">
        <f>VLOOKUP($A2252,MA_KH!$A:$Q,MA_KH!O$1,0)</f>
        <v>CIRCLEK MIỀN BẮC</v>
      </c>
      <c r="AE2252" s="2" t="str">
        <f>VLOOKUP($A2252,MA_KH!$A:$Q,MA_KH!P$1,0)</f>
        <v>CHI NHÁNH CÔNG TY TNHH VÒNG TRÒN ĐỎ TẠI HÀ NỘI</v>
      </c>
    </row>
    <row r="2253" spans="1:31" ht="25.5" hidden="1" customHeight="1" x14ac:dyDescent="0.2">
      <c r="A2253" s="30" t="s">
        <v>21192</v>
      </c>
      <c r="B2253" s="30" t="s">
        <v>1331</v>
      </c>
      <c r="C2253" s="37">
        <v>45959</v>
      </c>
      <c r="D2253" s="30" t="s">
        <v>3890</v>
      </c>
      <c r="E2253" s="37">
        <v>45959</v>
      </c>
      <c r="F2253" s="30" t="s">
        <v>3891</v>
      </c>
      <c r="G2253" s="30" t="s">
        <v>1320</v>
      </c>
      <c r="H2253" s="38">
        <v>-62637</v>
      </c>
      <c r="I2253" s="64">
        <v>0</v>
      </c>
      <c r="J2253" s="38">
        <v>-5011</v>
      </c>
      <c r="K2253" s="38">
        <v>-67648</v>
      </c>
      <c r="L2253" s="7" t="s">
        <v>51</v>
      </c>
      <c r="O2253" s="35">
        <f>IF(Table1[[#This Row],[Phân loại]]="Tồn đầu kỳ",Table1[[#This Row],[Tổng giá trị]],0)</f>
        <v>-67648</v>
      </c>
      <c r="P2253" s="7">
        <f>IF(Table1[[#This Row],[Số còn phải thu ĐK]]&lt;&gt;0,0,IF(Table1[[#This Row],[Phân loại]]="Bán hàng",Table1[[#This Row],[Tổng giá trị]],-Table1[[#This Row],[Tổng giá trị]]))</f>
        <v>0</v>
      </c>
      <c r="Q2253" s="35">
        <f t="shared" si="603"/>
        <v>0</v>
      </c>
      <c r="R2253" s="7">
        <f>Table1[[#This Row],[Số còn phải thu ĐK]]+Table1[[#This Row],[Giá Trị HD sau CK]]-Table1[[#This Row],[Số tiền đã thu]]</f>
        <v>-67648</v>
      </c>
      <c r="S2253" s="6">
        <f>IF(Table1[[#This Row],[Ngày hóa đơn]]&lt;&gt;"",Table1[[#This Row],[Ngày hóa đơn]],IF(Table1[[#This Row],[Ngày hạch toán]]&lt;&gt;"",Table1[[#This Row],[Ngày hạch toán]],""))</f>
        <v>45959</v>
      </c>
      <c r="T2253" s="7"/>
      <c r="U2253" s="6">
        <f>IF(Table1[[#This Row],[Ngày tính CN]]="","",S2253+T2253)</f>
        <v>45959</v>
      </c>
      <c r="V2253" s="35">
        <f ca="1">IF(Table1[[#This Row],[Hạn thanh toán]]="","",IF((U2253-NOW())&lt;0,0,(U2253-NOW())))</f>
        <v>0</v>
      </c>
      <c r="W2253" s="35"/>
      <c r="X2253" s="35">
        <f t="shared" ca="1" si="604"/>
        <v>211.49032013888791</v>
      </c>
      <c r="Y2253" s="2" t="str">
        <f t="shared" ca="1" si="605"/>
        <v>Nợ quá hạn hơn 120 ngày có khả năng mất thanh toán</v>
      </c>
      <c r="Z2253" s="51">
        <f t="shared" si="606"/>
        <v>45959</v>
      </c>
      <c r="AA2253" s="51" t="str">
        <f t="shared" si="607"/>
        <v/>
      </c>
      <c r="AD2253" s="2" t="str">
        <f>VLOOKUP($A2253,MA_KH!$A:$Q,MA_KH!O$1,0)</f>
        <v>CIRCLEK MIỀN BẮC</v>
      </c>
      <c r="AE2253" s="2" t="str">
        <f>VLOOKUP($A2253,MA_KH!$A:$Q,MA_KH!P$1,0)</f>
        <v>CHI NHÁNH CÔNG TY TNHH VÒNG TRÒN ĐỎ TẠI HÀ NỘI</v>
      </c>
    </row>
    <row r="2254" spans="1:31" ht="25.5" hidden="1" customHeight="1" x14ac:dyDescent="0.2">
      <c r="A2254" s="30" t="s">
        <v>21192</v>
      </c>
      <c r="B2254" s="30" t="s">
        <v>1331</v>
      </c>
      <c r="C2254" s="37">
        <v>45959</v>
      </c>
      <c r="D2254" s="30" t="s">
        <v>3892</v>
      </c>
      <c r="E2254" s="37">
        <v>45959</v>
      </c>
      <c r="F2254" s="30" t="s">
        <v>3893</v>
      </c>
      <c r="G2254" s="30" t="s">
        <v>1320</v>
      </c>
      <c r="H2254" s="38">
        <v>-62637</v>
      </c>
      <c r="I2254" s="64">
        <v>0</v>
      </c>
      <c r="J2254" s="38">
        <v>-5011</v>
      </c>
      <c r="K2254" s="38">
        <v>-67648</v>
      </c>
      <c r="L2254" s="7" t="s">
        <v>51</v>
      </c>
      <c r="O2254" s="35">
        <f>IF(Table1[[#This Row],[Phân loại]]="Tồn đầu kỳ",Table1[[#This Row],[Tổng giá trị]],0)</f>
        <v>-67648</v>
      </c>
      <c r="P2254" s="7">
        <f>IF(Table1[[#This Row],[Số còn phải thu ĐK]]&lt;&gt;0,0,IF(Table1[[#This Row],[Phân loại]]="Bán hàng",Table1[[#This Row],[Tổng giá trị]],-Table1[[#This Row],[Tổng giá trị]]))</f>
        <v>0</v>
      </c>
      <c r="Q2254" s="35">
        <f t="shared" si="603"/>
        <v>0</v>
      </c>
      <c r="R2254" s="7">
        <f>Table1[[#This Row],[Số còn phải thu ĐK]]+Table1[[#This Row],[Giá Trị HD sau CK]]-Table1[[#This Row],[Số tiền đã thu]]</f>
        <v>-67648</v>
      </c>
      <c r="S2254" s="6">
        <f>IF(Table1[[#This Row],[Ngày hóa đơn]]&lt;&gt;"",Table1[[#This Row],[Ngày hóa đơn]],IF(Table1[[#This Row],[Ngày hạch toán]]&lt;&gt;"",Table1[[#This Row],[Ngày hạch toán]],""))</f>
        <v>45959</v>
      </c>
      <c r="T2254" s="7"/>
      <c r="U2254" s="6">
        <f>IF(Table1[[#This Row],[Ngày tính CN]]="","",S2254+T2254)</f>
        <v>45959</v>
      </c>
      <c r="V2254" s="35">
        <f ca="1">IF(Table1[[#This Row],[Hạn thanh toán]]="","",IF((U2254-NOW())&lt;0,0,(U2254-NOW())))</f>
        <v>0</v>
      </c>
      <c r="W2254" s="35"/>
      <c r="X2254" s="35">
        <f t="shared" ca="1" si="604"/>
        <v>211.49032013888791</v>
      </c>
      <c r="Y2254" s="2" t="str">
        <f t="shared" ca="1" si="605"/>
        <v>Nợ quá hạn hơn 120 ngày có khả năng mất thanh toán</v>
      </c>
      <c r="Z2254" s="51">
        <f t="shared" si="606"/>
        <v>45959</v>
      </c>
      <c r="AA2254" s="51" t="str">
        <f t="shared" si="607"/>
        <v/>
      </c>
      <c r="AD2254" s="2" t="str">
        <f>VLOOKUP($A2254,MA_KH!$A:$Q,MA_KH!O$1,0)</f>
        <v>CIRCLEK MIỀN BẮC</v>
      </c>
      <c r="AE2254" s="2" t="str">
        <f>VLOOKUP($A2254,MA_KH!$A:$Q,MA_KH!P$1,0)</f>
        <v>CHI NHÁNH CÔNG TY TNHH VÒNG TRÒN ĐỎ TẠI HÀ NỘI</v>
      </c>
    </row>
    <row r="2255" spans="1:31" ht="25.5" hidden="1" customHeight="1" x14ac:dyDescent="0.2">
      <c r="A2255" s="30" t="s">
        <v>21192</v>
      </c>
      <c r="B2255" s="30" t="s">
        <v>1331</v>
      </c>
      <c r="C2255" s="37">
        <v>45959</v>
      </c>
      <c r="D2255" s="30" t="s">
        <v>3894</v>
      </c>
      <c r="E2255" s="37">
        <v>45959</v>
      </c>
      <c r="F2255" s="30" t="s">
        <v>3895</v>
      </c>
      <c r="G2255" s="30" t="s">
        <v>1320</v>
      </c>
      <c r="H2255" s="38">
        <v>-187911</v>
      </c>
      <c r="I2255" s="64">
        <v>0</v>
      </c>
      <c r="J2255" s="38">
        <v>-15033</v>
      </c>
      <c r="K2255" s="38">
        <v>-202944</v>
      </c>
      <c r="L2255" s="7" t="s">
        <v>51</v>
      </c>
      <c r="O2255" s="35">
        <f>IF(Table1[[#This Row],[Phân loại]]="Tồn đầu kỳ",Table1[[#This Row],[Tổng giá trị]],0)</f>
        <v>-202944</v>
      </c>
      <c r="P2255" s="7">
        <f>IF(Table1[[#This Row],[Số còn phải thu ĐK]]&lt;&gt;0,0,IF(Table1[[#This Row],[Phân loại]]="Bán hàng",Table1[[#This Row],[Tổng giá trị]],-Table1[[#This Row],[Tổng giá trị]]))</f>
        <v>0</v>
      </c>
      <c r="Q2255" s="35">
        <f t="shared" si="603"/>
        <v>0</v>
      </c>
      <c r="R2255" s="7">
        <f>Table1[[#This Row],[Số còn phải thu ĐK]]+Table1[[#This Row],[Giá Trị HD sau CK]]-Table1[[#This Row],[Số tiền đã thu]]</f>
        <v>-202944</v>
      </c>
      <c r="S2255" s="6">
        <f>IF(Table1[[#This Row],[Ngày hóa đơn]]&lt;&gt;"",Table1[[#This Row],[Ngày hóa đơn]],IF(Table1[[#This Row],[Ngày hạch toán]]&lt;&gt;"",Table1[[#This Row],[Ngày hạch toán]],""))</f>
        <v>45959</v>
      </c>
      <c r="T2255" s="7"/>
      <c r="U2255" s="6">
        <f>IF(Table1[[#This Row],[Ngày tính CN]]="","",S2255+T2255)</f>
        <v>45959</v>
      </c>
      <c r="V2255" s="35">
        <f ca="1">IF(Table1[[#This Row],[Hạn thanh toán]]="","",IF((U2255-NOW())&lt;0,0,(U2255-NOW())))</f>
        <v>0</v>
      </c>
      <c r="W2255" s="35"/>
      <c r="X2255" s="35">
        <f t="shared" ca="1" si="604"/>
        <v>211.49032013888791</v>
      </c>
      <c r="Y2255" s="2" t="str">
        <f t="shared" ca="1" si="605"/>
        <v>Nợ quá hạn hơn 120 ngày có khả năng mất thanh toán</v>
      </c>
      <c r="Z2255" s="51">
        <f t="shared" si="606"/>
        <v>45959</v>
      </c>
      <c r="AA2255" s="51" t="str">
        <f t="shared" si="607"/>
        <v/>
      </c>
      <c r="AD2255" s="2" t="str">
        <f>VLOOKUP($A2255,MA_KH!$A:$Q,MA_KH!O$1,0)</f>
        <v>CIRCLEK MIỀN BẮC</v>
      </c>
      <c r="AE2255" s="2" t="str">
        <f>VLOOKUP($A2255,MA_KH!$A:$Q,MA_KH!P$1,0)</f>
        <v>CHI NHÁNH CÔNG TY TNHH VÒNG TRÒN ĐỎ TẠI HÀ NỘI</v>
      </c>
    </row>
    <row r="2256" spans="1:31" ht="25.5" hidden="1" customHeight="1" x14ac:dyDescent="0.2">
      <c r="A2256" s="30" t="s">
        <v>21192</v>
      </c>
      <c r="B2256" s="30" t="s">
        <v>1331</v>
      </c>
      <c r="C2256" s="37">
        <v>45959</v>
      </c>
      <c r="D2256" s="30" t="s">
        <v>3896</v>
      </c>
      <c r="E2256" s="37">
        <v>45959</v>
      </c>
      <c r="F2256" s="30" t="s">
        <v>3897</v>
      </c>
      <c r="G2256" s="30" t="s">
        <v>1320</v>
      </c>
      <c r="H2256" s="38">
        <v>-125274</v>
      </c>
      <c r="I2256" s="64">
        <v>0</v>
      </c>
      <c r="J2256" s="38">
        <v>-10022</v>
      </c>
      <c r="K2256" s="38">
        <v>-135296</v>
      </c>
      <c r="L2256" s="7" t="s">
        <v>51</v>
      </c>
      <c r="O2256" s="35">
        <f>IF(Table1[[#This Row],[Phân loại]]="Tồn đầu kỳ",Table1[[#This Row],[Tổng giá trị]],0)</f>
        <v>-135296</v>
      </c>
      <c r="P2256" s="7">
        <f>IF(Table1[[#This Row],[Số còn phải thu ĐK]]&lt;&gt;0,0,IF(Table1[[#This Row],[Phân loại]]="Bán hàng",Table1[[#This Row],[Tổng giá trị]],-Table1[[#This Row],[Tổng giá trị]]))</f>
        <v>0</v>
      </c>
      <c r="Q2256" s="35">
        <f t="shared" si="603"/>
        <v>0</v>
      </c>
      <c r="R2256" s="7">
        <f>Table1[[#This Row],[Số còn phải thu ĐK]]+Table1[[#This Row],[Giá Trị HD sau CK]]-Table1[[#This Row],[Số tiền đã thu]]</f>
        <v>-135296</v>
      </c>
      <c r="S2256" s="6">
        <f>IF(Table1[[#This Row],[Ngày hóa đơn]]&lt;&gt;"",Table1[[#This Row],[Ngày hóa đơn]],IF(Table1[[#This Row],[Ngày hạch toán]]&lt;&gt;"",Table1[[#This Row],[Ngày hạch toán]],""))</f>
        <v>45959</v>
      </c>
      <c r="T2256" s="7"/>
      <c r="U2256" s="6">
        <f>IF(Table1[[#This Row],[Ngày tính CN]]="","",S2256+T2256)</f>
        <v>45959</v>
      </c>
      <c r="V2256" s="35">
        <f ca="1">IF(Table1[[#This Row],[Hạn thanh toán]]="","",IF((U2256-NOW())&lt;0,0,(U2256-NOW())))</f>
        <v>0</v>
      </c>
      <c r="W2256" s="35"/>
      <c r="X2256" s="35">
        <f t="shared" ca="1" si="604"/>
        <v>211.49032013888791</v>
      </c>
      <c r="Y2256" s="2" t="str">
        <f t="shared" ca="1" si="605"/>
        <v>Nợ quá hạn hơn 120 ngày có khả năng mất thanh toán</v>
      </c>
      <c r="Z2256" s="51">
        <f t="shared" si="606"/>
        <v>45959</v>
      </c>
      <c r="AA2256" s="51" t="str">
        <f t="shared" si="607"/>
        <v/>
      </c>
      <c r="AD2256" s="2" t="str">
        <f>VLOOKUP($A2256,MA_KH!$A:$Q,MA_KH!O$1,0)</f>
        <v>CIRCLEK MIỀN BẮC</v>
      </c>
      <c r="AE2256" s="2" t="str">
        <f>VLOOKUP($A2256,MA_KH!$A:$Q,MA_KH!P$1,0)</f>
        <v>CHI NHÁNH CÔNG TY TNHH VÒNG TRÒN ĐỎ TẠI HÀ NỘI</v>
      </c>
    </row>
    <row r="2257" spans="1:31" ht="25.5" hidden="1" customHeight="1" x14ac:dyDescent="0.2">
      <c r="A2257" s="30" t="s">
        <v>21224</v>
      </c>
      <c r="B2257" s="30" t="s">
        <v>1327</v>
      </c>
      <c r="C2257" s="37">
        <v>45959</v>
      </c>
      <c r="D2257" s="30" t="s">
        <v>3898</v>
      </c>
      <c r="E2257" s="37">
        <v>45959</v>
      </c>
      <c r="F2257" s="30" t="s">
        <v>3899</v>
      </c>
      <c r="G2257" s="30" t="s">
        <v>1320</v>
      </c>
      <c r="H2257" s="38">
        <v>-751644</v>
      </c>
      <c r="I2257" s="64">
        <v>0</v>
      </c>
      <c r="J2257" s="38">
        <v>-60132</v>
      </c>
      <c r="K2257" s="38">
        <v>-811776</v>
      </c>
      <c r="L2257" s="7" t="s">
        <v>51</v>
      </c>
      <c r="O2257" s="35">
        <f>IF(Table1[[#This Row],[Phân loại]]="Tồn đầu kỳ",Table1[[#This Row],[Tổng giá trị]],0)</f>
        <v>-811776</v>
      </c>
      <c r="P2257" s="7">
        <f>IF(Table1[[#This Row],[Số còn phải thu ĐK]]&lt;&gt;0,0,IF(Table1[[#This Row],[Phân loại]]="Bán hàng",Table1[[#This Row],[Tổng giá trị]],-Table1[[#This Row],[Tổng giá trị]]))</f>
        <v>0</v>
      </c>
      <c r="Q2257" s="35">
        <f t="shared" si="603"/>
        <v>0</v>
      </c>
      <c r="R2257" s="7">
        <f>Table1[[#This Row],[Số còn phải thu ĐK]]+Table1[[#This Row],[Giá Trị HD sau CK]]-Table1[[#This Row],[Số tiền đã thu]]</f>
        <v>-811776</v>
      </c>
      <c r="S2257" s="6">
        <f>IF(Table1[[#This Row],[Ngày hóa đơn]]&lt;&gt;"",Table1[[#This Row],[Ngày hóa đơn]],IF(Table1[[#This Row],[Ngày hạch toán]]&lt;&gt;"",Table1[[#This Row],[Ngày hạch toán]],""))</f>
        <v>45959</v>
      </c>
      <c r="T2257" s="7"/>
      <c r="U2257" s="6">
        <f>IF(Table1[[#This Row],[Ngày tính CN]]="","",S2257+T2257)</f>
        <v>45959</v>
      </c>
      <c r="V2257" s="35">
        <f ca="1">IF(Table1[[#This Row],[Hạn thanh toán]]="","",IF((U2257-NOW())&lt;0,0,(U2257-NOW())))</f>
        <v>0</v>
      </c>
      <c r="W2257" s="35"/>
      <c r="X2257" s="35">
        <f t="shared" ca="1" si="604"/>
        <v>211.49032013888791</v>
      </c>
      <c r="Y2257" s="2" t="str">
        <f t="shared" ca="1" si="605"/>
        <v>Nợ quá hạn hơn 120 ngày có khả năng mất thanh toán</v>
      </c>
      <c r="Z2257" s="51">
        <f t="shared" si="606"/>
        <v>45959</v>
      </c>
      <c r="AA2257" s="51" t="str">
        <f t="shared" si="607"/>
        <v/>
      </c>
      <c r="AD2257" s="2" t="str">
        <f>VLOOKUP($A2257,MA_KH!$A:$Q,MA_KH!O$1,0)</f>
        <v>CIRCLEK MIỀN BẮC</v>
      </c>
      <c r="AE2257" s="2" t="str">
        <f>VLOOKUP($A2257,MA_KH!$A:$Q,MA_KH!P$1,0)</f>
        <v>CHI NHÁNH CÔNG TY TNHH VÒNG TRÒN ĐỎ TẠI HÀ NỘI</v>
      </c>
    </row>
    <row r="2258" spans="1:31" ht="25.5" hidden="1" customHeight="1" x14ac:dyDescent="0.2">
      <c r="A2258" s="30" t="s">
        <v>21192</v>
      </c>
      <c r="B2258" s="30" t="s">
        <v>1331</v>
      </c>
      <c r="C2258" s="37">
        <v>45959</v>
      </c>
      <c r="D2258" s="30" t="s">
        <v>3900</v>
      </c>
      <c r="E2258" s="37">
        <v>45959</v>
      </c>
      <c r="F2258" s="30" t="s">
        <v>3901</v>
      </c>
      <c r="G2258" s="30" t="s">
        <v>1320</v>
      </c>
      <c r="H2258" s="38">
        <v>-125274</v>
      </c>
      <c r="I2258" s="64">
        <v>0</v>
      </c>
      <c r="J2258" s="38">
        <v>-10022</v>
      </c>
      <c r="K2258" s="38">
        <v>-135296</v>
      </c>
      <c r="L2258" s="7" t="s">
        <v>51</v>
      </c>
      <c r="O2258" s="35">
        <f>IF(Table1[[#This Row],[Phân loại]]="Tồn đầu kỳ",Table1[[#This Row],[Tổng giá trị]],0)</f>
        <v>-135296</v>
      </c>
      <c r="P2258" s="7">
        <f>IF(Table1[[#This Row],[Số còn phải thu ĐK]]&lt;&gt;0,0,IF(Table1[[#This Row],[Phân loại]]="Bán hàng",Table1[[#This Row],[Tổng giá trị]],-Table1[[#This Row],[Tổng giá trị]]))</f>
        <v>0</v>
      </c>
      <c r="Q2258" s="35">
        <f t="shared" si="603"/>
        <v>0</v>
      </c>
      <c r="R2258" s="7">
        <f>Table1[[#This Row],[Số còn phải thu ĐK]]+Table1[[#This Row],[Giá Trị HD sau CK]]-Table1[[#This Row],[Số tiền đã thu]]</f>
        <v>-135296</v>
      </c>
      <c r="S2258" s="6">
        <f>IF(Table1[[#This Row],[Ngày hóa đơn]]&lt;&gt;"",Table1[[#This Row],[Ngày hóa đơn]],IF(Table1[[#This Row],[Ngày hạch toán]]&lt;&gt;"",Table1[[#This Row],[Ngày hạch toán]],""))</f>
        <v>45959</v>
      </c>
      <c r="T2258" s="7"/>
      <c r="U2258" s="6">
        <f>IF(Table1[[#This Row],[Ngày tính CN]]="","",S2258+T2258)</f>
        <v>45959</v>
      </c>
      <c r="V2258" s="35">
        <f ca="1">IF(Table1[[#This Row],[Hạn thanh toán]]="","",IF((U2258-NOW())&lt;0,0,(U2258-NOW())))</f>
        <v>0</v>
      </c>
      <c r="W2258" s="35"/>
      <c r="X2258" s="35">
        <f t="shared" ca="1" si="604"/>
        <v>211.49032013888791</v>
      </c>
      <c r="Y2258" s="2" t="str">
        <f t="shared" ca="1" si="605"/>
        <v>Nợ quá hạn hơn 120 ngày có khả năng mất thanh toán</v>
      </c>
      <c r="Z2258" s="51">
        <f t="shared" si="606"/>
        <v>45959</v>
      </c>
      <c r="AA2258" s="51" t="str">
        <f t="shared" si="607"/>
        <v/>
      </c>
      <c r="AD2258" s="2" t="str">
        <f>VLOOKUP($A2258,MA_KH!$A:$Q,MA_KH!O$1,0)</f>
        <v>CIRCLEK MIỀN BẮC</v>
      </c>
      <c r="AE2258" s="2" t="str">
        <f>VLOOKUP($A2258,MA_KH!$A:$Q,MA_KH!P$1,0)</f>
        <v>CHI NHÁNH CÔNG TY TNHH VÒNG TRÒN ĐỎ TẠI HÀ NỘI</v>
      </c>
    </row>
    <row r="2259" spans="1:31" ht="25.5" hidden="1" customHeight="1" x14ac:dyDescent="0.2">
      <c r="A2259" s="30" t="s">
        <v>21192</v>
      </c>
      <c r="B2259" s="30" t="s">
        <v>1331</v>
      </c>
      <c r="C2259" s="37">
        <v>45959</v>
      </c>
      <c r="D2259" s="30" t="s">
        <v>3902</v>
      </c>
      <c r="E2259" s="37">
        <v>45959</v>
      </c>
      <c r="F2259" s="30" t="s">
        <v>3903</v>
      </c>
      <c r="G2259" s="30" t="s">
        <v>1320</v>
      </c>
      <c r="H2259" s="38">
        <v>-125274</v>
      </c>
      <c r="I2259" s="64">
        <v>0</v>
      </c>
      <c r="J2259" s="38">
        <v>-10022</v>
      </c>
      <c r="K2259" s="38">
        <v>-135296</v>
      </c>
      <c r="L2259" s="7" t="s">
        <v>51</v>
      </c>
      <c r="O2259" s="35">
        <f>IF(Table1[[#This Row],[Phân loại]]="Tồn đầu kỳ",Table1[[#This Row],[Tổng giá trị]],0)</f>
        <v>-135296</v>
      </c>
      <c r="P2259" s="7">
        <f>IF(Table1[[#This Row],[Số còn phải thu ĐK]]&lt;&gt;0,0,IF(Table1[[#This Row],[Phân loại]]="Bán hàng",Table1[[#This Row],[Tổng giá trị]],-Table1[[#This Row],[Tổng giá trị]]))</f>
        <v>0</v>
      </c>
      <c r="Q2259" s="35">
        <f t="shared" si="603"/>
        <v>0</v>
      </c>
      <c r="R2259" s="7">
        <f>Table1[[#This Row],[Số còn phải thu ĐK]]+Table1[[#This Row],[Giá Trị HD sau CK]]-Table1[[#This Row],[Số tiền đã thu]]</f>
        <v>-135296</v>
      </c>
      <c r="S2259" s="6">
        <f>IF(Table1[[#This Row],[Ngày hóa đơn]]&lt;&gt;"",Table1[[#This Row],[Ngày hóa đơn]],IF(Table1[[#This Row],[Ngày hạch toán]]&lt;&gt;"",Table1[[#This Row],[Ngày hạch toán]],""))</f>
        <v>45959</v>
      </c>
      <c r="T2259" s="7"/>
      <c r="U2259" s="6">
        <f>IF(Table1[[#This Row],[Ngày tính CN]]="","",S2259+T2259)</f>
        <v>45959</v>
      </c>
      <c r="V2259" s="35">
        <f ca="1">IF(Table1[[#This Row],[Hạn thanh toán]]="","",IF((U2259-NOW())&lt;0,0,(U2259-NOW())))</f>
        <v>0</v>
      </c>
      <c r="W2259" s="35"/>
      <c r="X2259" s="35">
        <f t="shared" ca="1" si="604"/>
        <v>211.49032013888791</v>
      </c>
      <c r="Y2259" s="2" t="str">
        <f t="shared" ca="1" si="605"/>
        <v>Nợ quá hạn hơn 120 ngày có khả năng mất thanh toán</v>
      </c>
      <c r="Z2259" s="51">
        <f t="shared" si="606"/>
        <v>45959</v>
      </c>
      <c r="AA2259" s="51" t="str">
        <f t="shared" si="607"/>
        <v/>
      </c>
      <c r="AD2259" s="2" t="str">
        <f>VLOOKUP($A2259,MA_KH!$A:$Q,MA_KH!O$1,0)</f>
        <v>CIRCLEK MIỀN BẮC</v>
      </c>
      <c r="AE2259" s="2" t="str">
        <f>VLOOKUP($A2259,MA_KH!$A:$Q,MA_KH!P$1,0)</f>
        <v>CHI NHÁNH CÔNG TY TNHH VÒNG TRÒN ĐỎ TẠI HÀ NỘI</v>
      </c>
    </row>
    <row r="2260" spans="1:31" ht="25.5" hidden="1" customHeight="1" x14ac:dyDescent="0.2">
      <c r="A2260" s="30" t="s">
        <v>21192</v>
      </c>
      <c r="B2260" s="30" t="s">
        <v>1331</v>
      </c>
      <c r="C2260" s="37">
        <v>45961</v>
      </c>
      <c r="D2260" s="30" t="s">
        <v>3904</v>
      </c>
      <c r="E2260" s="37">
        <v>45961</v>
      </c>
      <c r="F2260" s="30" t="s">
        <v>3905</v>
      </c>
      <c r="G2260" s="30" t="s">
        <v>1315</v>
      </c>
      <c r="H2260" s="38">
        <v>-148350</v>
      </c>
      <c r="I2260" s="64">
        <v>0</v>
      </c>
      <c r="J2260" s="38">
        <v>-11868</v>
      </c>
      <c r="K2260" s="38">
        <v>-160218</v>
      </c>
      <c r="L2260" s="7" t="s">
        <v>51</v>
      </c>
      <c r="O2260" s="35">
        <f>IF(Table1[[#This Row],[Phân loại]]="Tồn đầu kỳ",Table1[[#This Row],[Tổng giá trị]],0)</f>
        <v>-160218</v>
      </c>
      <c r="P2260" s="7">
        <f>IF(Table1[[#This Row],[Số còn phải thu ĐK]]&lt;&gt;0,0,IF(Table1[[#This Row],[Phân loại]]="Bán hàng",Table1[[#This Row],[Tổng giá trị]],-Table1[[#This Row],[Tổng giá trị]]))</f>
        <v>0</v>
      </c>
      <c r="Q2260" s="35">
        <f t="shared" si="603"/>
        <v>0</v>
      </c>
      <c r="R2260" s="7">
        <f>Table1[[#This Row],[Số còn phải thu ĐK]]+Table1[[#This Row],[Giá Trị HD sau CK]]-Table1[[#This Row],[Số tiền đã thu]]</f>
        <v>-160218</v>
      </c>
      <c r="S2260" s="6">
        <f>IF(Table1[[#This Row],[Ngày hóa đơn]]&lt;&gt;"",Table1[[#This Row],[Ngày hóa đơn]],IF(Table1[[#This Row],[Ngày hạch toán]]&lt;&gt;"",Table1[[#This Row],[Ngày hạch toán]],""))</f>
        <v>45961</v>
      </c>
      <c r="T2260" s="7"/>
      <c r="U2260" s="6">
        <f>IF(Table1[[#This Row],[Ngày tính CN]]="","",S2260+T2260)</f>
        <v>45961</v>
      </c>
      <c r="V2260" s="35">
        <f ca="1">IF(Table1[[#This Row],[Hạn thanh toán]]="","",IF((U2260-NOW())&lt;0,0,(U2260-NOW())))</f>
        <v>0</v>
      </c>
      <c r="W2260" s="35"/>
      <c r="X2260" s="35">
        <f t="shared" ca="1" si="604"/>
        <v>209.49032013888791</v>
      </c>
      <c r="Y2260" s="2" t="str">
        <f t="shared" ca="1" si="605"/>
        <v>Nợ quá hạn hơn 120 ngày có khả năng mất thanh toán</v>
      </c>
      <c r="Z2260" s="51">
        <f t="shared" si="606"/>
        <v>45961</v>
      </c>
      <c r="AA2260" s="51" t="str">
        <f t="shared" si="607"/>
        <v/>
      </c>
      <c r="AD2260" s="2" t="str">
        <f>VLOOKUP($A2260,MA_KH!$A:$Q,MA_KH!O$1,0)</f>
        <v>CIRCLEK MIỀN BẮC</v>
      </c>
      <c r="AE2260" s="2" t="str">
        <f>VLOOKUP($A2260,MA_KH!$A:$Q,MA_KH!P$1,0)</f>
        <v>CHI NHÁNH CÔNG TY TNHH VÒNG TRÒN ĐỎ TẠI HÀ NỘI</v>
      </c>
    </row>
    <row r="2261" spans="1:31" ht="25.5" hidden="1" customHeight="1" x14ac:dyDescent="0.2">
      <c r="A2261" s="30" t="s">
        <v>21192</v>
      </c>
      <c r="B2261" s="30" t="s">
        <v>1331</v>
      </c>
      <c r="C2261" s="37">
        <v>45961</v>
      </c>
      <c r="D2261" s="30" t="s">
        <v>3906</v>
      </c>
      <c r="E2261" s="37">
        <v>45961</v>
      </c>
      <c r="F2261" s="30" t="s">
        <v>3907</v>
      </c>
      <c r="G2261" s="30" t="s">
        <v>1315</v>
      </c>
      <c r="H2261" s="38">
        <v>-62637</v>
      </c>
      <c r="I2261" s="64">
        <v>0</v>
      </c>
      <c r="J2261" s="38">
        <v>-5011</v>
      </c>
      <c r="K2261" s="38">
        <v>-67648</v>
      </c>
      <c r="L2261" s="7" t="s">
        <v>51</v>
      </c>
      <c r="O2261" s="35">
        <f>IF(Table1[[#This Row],[Phân loại]]="Tồn đầu kỳ",Table1[[#This Row],[Tổng giá trị]],0)</f>
        <v>-67648</v>
      </c>
      <c r="P2261" s="7">
        <f>IF(Table1[[#This Row],[Số còn phải thu ĐK]]&lt;&gt;0,0,IF(Table1[[#This Row],[Phân loại]]="Bán hàng",Table1[[#This Row],[Tổng giá trị]],-Table1[[#This Row],[Tổng giá trị]]))</f>
        <v>0</v>
      </c>
      <c r="Q2261" s="35">
        <f t="shared" si="603"/>
        <v>0</v>
      </c>
      <c r="R2261" s="7">
        <f>Table1[[#This Row],[Số còn phải thu ĐK]]+Table1[[#This Row],[Giá Trị HD sau CK]]-Table1[[#This Row],[Số tiền đã thu]]</f>
        <v>-67648</v>
      </c>
      <c r="S2261" s="6">
        <f>IF(Table1[[#This Row],[Ngày hóa đơn]]&lt;&gt;"",Table1[[#This Row],[Ngày hóa đơn]],IF(Table1[[#This Row],[Ngày hạch toán]]&lt;&gt;"",Table1[[#This Row],[Ngày hạch toán]],""))</f>
        <v>45961</v>
      </c>
      <c r="T2261" s="7"/>
      <c r="U2261" s="6">
        <f>IF(Table1[[#This Row],[Ngày tính CN]]="","",S2261+T2261)</f>
        <v>45961</v>
      </c>
      <c r="V2261" s="35">
        <f ca="1">IF(Table1[[#This Row],[Hạn thanh toán]]="","",IF((U2261-NOW())&lt;0,0,(U2261-NOW())))</f>
        <v>0</v>
      </c>
      <c r="W2261" s="35"/>
      <c r="X2261" s="35">
        <f t="shared" ca="1" si="604"/>
        <v>209.49032013888791</v>
      </c>
      <c r="Y2261" s="2" t="str">
        <f t="shared" ca="1" si="605"/>
        <v>Nợ quá hạn hơn 120 ngày có khả năng mất thanh toán</v>
      </c>
      <c r="Z2261" s="51">
        <f t="shared" si="606"/>
        <v>45961</v>
      </c>
      <c r="AA2261" s="51" t="str">
        <f t="shared" si="607"/>
        <v/>
      </c>
      <c r="AD2261" s="2" t="str">
        <f>VLOOKUP($A2261,MA_KH!$A:$Q,MA_KH!O$1,0)</f>
        <v>CIRCLEK MIỀN BẮC</v>
      </c>
      <c r="AE2261" s="2" t="str">
        <f>VLOOKUP($A2261,MA_KH!$A:$Q,MA_KH!P$1,0)</f>
        <v>CHI NHÁNH CÔNG TY TNHH VÒNG TRÒN ĐỎ TẠI HÀ NỘI</v>
      </c>
    </row>
    <row r="2262" spans="1:31" ht="25.5" hidden="1" customHeight="1" x14ac:dyDescent="0.2">
      <c r="A2262" s="30" t="s">
        <v>21192</v>
      </c>
      <c r="B2262" s="30" t="s">
        <v>1331</v>
      </c>
      <c r="C2262" s="37">
        <v>45961</v>
      </c>
      <c r="D2262" s="30" t="s">
        <v>3908</v>
      </c>
      <c r="E2262" s="37">
        <v>45961</v>
      </c>
      <c r="F2262" s="30" t="s">
        <v>3909</v>
      </c>
      <c r="G2262" s="30" t="s">
        <v>1315</v>
      </c>
      <c r="H2262" s="38">
        <v>-187911</v>
      </c>
      <c r="I2262" s="64">
        <v>0</v>
      </c>
      <c r="J2262" s="38">
        <v>-15033</v>
      </c>
      <c r="K2262" s="38">
        <v>-202944</v>
      </c>
      <c r="L2262" s="7" t="s">
        <v>51</v>
      </c>
      <c r="O2262" s="35">
        <f>IF(Table1[[#This Row],[Phân loại]]="Tồn đầu kỳ",Table1[[#This Row],[Tổng giá trị]],0)</f>
        <v>-202944</v>
      </c>
      <c r="P2262" s="7">
        <f>IF(Table1[[#This Row],[Số còn phải thu ĐK]]&lt;&gt;0,0,IF(Table1[[#This Row],[Phân loại]]="Bán hàng",Table1[[#This Row],[Tổng giá trị]],-Table1[[#This Row],[Tổng giá trị]]))</f>
        <v>0</v>
      </c>
      <c r="Q2262" s="35">
        <f t="shared" si="603"/>
        <v>0</v>
      </c>
      <c r="R2262" s="7">
        <f>Table1[[#This Row],[Số còn phải thu ĐK]]+Table1[[#This Row],[Giá Trị HD sau CK]]-Table1[[#This Row],[Số tiền đã thu]]</f>
        <v>-202944</v>
      </c>
      <c r="S2262" s="6">
        <f>IF(Table1[[#This Row],[Ngày hóa đơn]]&lt;&gt;"",Table1[[#This Row],[Ngày hóa đơn]],IF(Table1[[#This Row],[Ngày hạch toán]]&lt;&gt;"",Table1[[#This Row],[Ngày hạch toán]],""))</f>
        <v>45961</v>
      </c>
      <c r="T2262" s="7"/>
      <c r="U2262" s="6">
        <f>IF(Table1[[#This Row],[Ngày tính CN]]="","",S2262+T2262)</f>
        <v>45961</v>
      </c>
      <c r="V2262" s="35">
        <f ca="1">IF(Table1[[#This Row],[Hạn thanh toán]]="","",IF((U2262-NOW())&lt;0,0,(U2262-NOW())))</f>
        <v>0</v>
      </c>
      <c r="W2262" s="35"/>
      <c r="X2262" s="35">
        <f t="shared" ca="1" si="604"/>
        <v>209.49032013888791</v>
      </c>
      <c r="Y2262" s="2" t="str">
        <f t="shared" ca="1" si="605"/>
        <v>Nợ quá hạn hơn 120 ngày có khả năng mất thanh toán</v>
      </c>
      <c r="Z2262" s="51">
        <f t="shared" si="606"/>
        <v>45961</v>
      </c>
      <c r="AA2262" s="51" t="str">
        <f t="shared" si="607"/>
        <v/>
      </c>
      <c r="AD2262" s="2" t="str">
        <f>VLOOKUP($A2262,MA_KH!$A:$Q,MA_KH!O$1,0)</f>
        <v>CIRCLEK MIỀN BẮC</v>
      </c>
      <c r="AE2262" s="2" t="str">
        <f>VLOOKUP($A2262,MA_KH!$A:$Q,MA_KH!P$1,0)</f>
        <v>CHI NHÁNH CÔNG TY TNHH VÒNG TRÒN ĐỎ TẠI HÀ NỘI</v>
      </c>
    </row>
    <row r="2263" spans="1:31" ht="25.5" hidden="1" customHeight="1" x14ac:dyDescent="0.2">
      <c r="A2263" s="30" t="s">
        <v>21192</v>
      </c>
      <c r="B2263" s="30" t="s">
        <v>1331</v>
      </c>
      <c r="C2263" s="37">
        <v>45961</v>
      </c>
      <c r="D2263" s="30" t="s">
        <v>3910</v>
      </c>
      <c r="E2263" s="37">
        <v>45961</v>
      </c>
      <c r="F2263" s="30" t="s">
        <v>3911</v>
      </c>
      <c r="G2263" s="30" t="s">
        <v>1315</v>
      </c>
      <c r="H2263" s="38">
        <v>-273624</v>
      </c>
      <c r="I2263" s="64">
        <v>0</v>
      </c>
      <c r="J2263" s="38">
        <v>-21890</v>
      </c>
      <c r="K2263" s="38">
        <v>-295514</v>
      </c>
      <c r="L2263" s="7" t="s">
        <v>51</v>
      </c>
      <c r="O2263" s="35">
        <f>IF(Table1[[#This Row],[Phân loại]]="Tồn đầu kỳ",Table1[[#This Row],[Tổng giá trị]],0)</f>
        <v>-295514</v>
      </c>
      <c r="P2263" s="7">
        <f>IF(Table1[[#This Row],[Số còn phải thu ĐK]]&lt;&gt;0,0,IF(Table1[[#This Row],[Phân loại]]="Bán hàng",Table1[[#This Row],[Tổng giá trị]],-Table1[[#This Row],[Tổng giá trị]]))</f>
        <v>0</v>
      </c>
      <c r="Q2263" s="35">
        <f t="shared" si="603"/>
        <v>0</v>
      </c>
      <c r="R2263" s="7">
        <f>Table1[[#This Row],[Số còn phải thu ĐK]]+Table1[[#This Row],[Giá Trị HD sau CK]]-Table1[[#This Row],[Số tiền đã thu]]</f>
        <v>-295514</v>
      </c>
      <c r="S2263" s="6">
        <f>IF(Table1[[#This Row],[Ngày hóa đơn]]&lt;&gt;"",Table1[[#This Row],[Ngày hóa đơn]],IF(Table1[[#This Row],[Ngày hạch toán]]&lt;&gt;"",Table1[[#This Row],[Ngày hạch toán]],""))</f>
        <v>45961</v>
      </c>
      <c r="T2263" s="7"/>
      <c r="U2263" s="6">
        <f>IF(Table1[[#This Row],[Ngày tính CN]]="","",S2263+T2263)</f>
        <v>45961</v>
      </c>
      <c r="V2263" s="35">
        <f ca="1">IF(Table1[[#This Row],[Hạn thanh toán]]="","",IF((U2263-NOW())&lt;0,0,(U2263-NOW())))</f>
        <v>0</v>
      </c>
      <c r="W2263" s="35"/>
      <c r="X2263" s="35">
        <f t="shared" ca="1" si="604"/>
        <v>209.49032013888791</v>
      </c>
      <c r="Y2263" s="2" t="str">
        <f t="shared" ca="1" si="605"/>
        <v>Nợ quá hạn hơn 120 ngày có khả năng mất thanh toán</v>
      </c>
      <c r="Z2263" s="51">
        <f t="shared" si="606"/>
        <v>45961</v>
      </c>
      <c r="AA2263" s="51" t="str">
        <f t="shared" si="607"/>
        <v/>
      </c>
      <c r="AD2263" s="2" t="str">
        <f>VLOOKUP($A2263,MA_KH!$A:$Q,MA_KH!O$1,0)</f>
        <v>CIRCLEK MIỀN BẮC</v>
      </c>
      <c r="AE2263" s="2" t="str">
        <f>VLOOKUP($A2263,MA_KH!$A:$Q,MA_KH!P$1,0)</f>
        <v>CHI NHÁNH CÔNG TY TNHH VÒNG TRÒN ĐỎ TẠI HÀ NỘI</v>
      </c>
    </row>
    <row r="2264" spans="1:31" ht="25.5" hidden="1" customHeight="1" x14ac:dyDescent="0.2">
      <c r="A2264" s="30" t="s">
        <v>21192</v>
      </c>
      <c r="B2264" s="30" t="s">
        <v>1331</v>
      </c>
      <c r="C2264" s="37">
        <v>45961</v>
      </c>
      <c r="D2264" s="30" t="s">
        <v>3912</v>
      </c>
      <c r="E2264" s="37">
        <v>45961</v>
      </c>
      <c r="F2264" s="30" t="s">
        <v>3913</v>
      </c>
      <c r="G2264" s="30" t="s">
        <v>1315</v>
      </c>
      <c r="H2264" s="38">
        <v>-62637</v>
      </c>
      <c r="I2264" s="64">
        <v>0</v>
      </c>
      <c r="J2264" s="38">
        <v>-5011</v>
      </c>
      <c r="K2264" s="38">
        <v>-67648</v>
      </c>
      <c r="L2264" s="7" t="s">
        <v>51</v>
      </c>
      <c r="O2264" s="35">
        <f>IF(Table1[[#This Row],[Phân loại]]="Tồn đầu kỳ",Table1[[#This Row],[Tổng giá trị]],0)</f>
        <v>-67648</v>
      </c>
      <c r="P2264" s="7">
        <f>IF(Table1[[#This Row],[Số còn phải thu ĐK]]&lt;&gt;0,0,IF(Table1[[#This Row],[Phân loại]]="Bán hàng",Table1[[#This Row],[Tổng giá trị]],-Table1[[#This Row],[Tổng giá trị]]))</f>
        <v>0</v>
      </c>
      <c r="Q2264" s="35">
        <f t="shared" si="603"/>
        <v>0</v>
      </c>
      <c r="R2264" s="7">
        <f>Table1[[#This Row],[Số còn phải thu ĐK]]+Table1[[#This Row],[Giá Trị HD sau CK]]-Table1[[#This Row],[Số tiền đã thu]]</f>
        <v>-67648</v>
      </c>
      <c r="S2264" s="6">
        <f>IF(Table1[[#This Row],[Ngày hóa đơn]]&lt;&gt;"",Table1[[#This Row],[Ngày hóa đơn]],IF(Table1[[#This Row],[Ngày hạch toán]]&lt;&gt;"",Table1[[#This Row],[Ngày hạch toán]],""))</f>
        <v>45961</v>
      </c>
      <c r="T2264" s="7"/>
      <c r="U2264" s="6">
        <f>IF(Table1[[#This Row],[Ngày tính CN]]="","",S2264+T2264)</f>
        <v>45961</v>
      </c>
      <c r="V2264" s="35">
        <f ca="1">IF(Table1[[#This Row],[Hạn thanh toán]]="","",IF((U2264-NOW())&lt;0,0,(U2264-NOW())))</f>
        <v>0</v>
      </c>
      <c r="W2264" s="35"/>
      <c r="X2264" s="35">
        <f t="shared" ca="1" si="604"/>
        <v>209.49032013888791</v>
      </c>
      <c r="Y2264" s="2" t="str">
        <f t="shared" ca="1" si="605"/>
        <v>Nợ quá hạn hơn 120 ngày có khả năng mất thanh toán</v>
      </c>
      <c r="Z2264" s="51">
        <f t="shared" si="606"/>
        <v>45961</v>
      </c>
      <c r="AA2264" s="51" t="str">
        <f t="shared" si="607"/>
        <v/>
      </c>
      <c r="AD2264" s="2" t="str">
        <f>VLOOKUP($A2264,MA_KH!$A:$Q,MA_KH!O$1,0)</f>
        <v>CIRCLEK MIỀN BẮC</v>
      </c>
      <c r="AE2264" s="2" t="str">
        <f>VLOOKUP($A2264,MA_KH!$A:$Q,MA_KH!P$1,0)</f>
        <v>CHI NHÁNH CÔNG TY TNHH VÒNG TRÒN ĐỎ TẠI HÀ NỘI</v>
      </c>
    </row>
    <row r="2265" spans="1:31" ht="25.5" hidden="1" customHeight="1" x14ac:dyDescent="0.2">
      <c r="A2265" s="30" t="s">
        <v>21192</v>
      </c>
      <c r="B2265" s="30" t="s">
        <v>1331</v>
      </c>
      <c r="C2265" s="37">
        <v>45961</v>
      </c>
      <c r="D2265" s="30" t="s">
        <v>3914</v>
      </c>
      <c r="E2265" s="37">
        <v>45961</v>
      </c>
      <c r="F2265" s="30" t="s">
        <v>3915</v>
      </c>
      <c r="G2265" s="30" t="s">
        <v>1315</v>
      </c>
      <c r="H2265" s="38">
        <v>-187911</v>
      </c>
      <c r="I2265" s="64">
        <v>0</v>
      </c>
      <c r="J2265" s="38">
        <v>-15033</v>
      </c>
      <c r="K2265" s="38">
        <v>-202944</v>
      </c>
      <c r="L2265" s="7" t="s">
        <v>51</v>
      </c>
      <c r="O2265" s="35">
        <f>IF(Table1[[#This Row],[Phân loại]]="Tồn đầu kỳ",Table1[[#This Row],[Tổng giá trị]],0)</f>
        <v>-202944</v>
      </c>
      <c r="P2265" s="7">
        <f>IF(Table1[[#This Row],[Số còn phải thu ĐK]]&lt;&gt;0,0,IF(Table1[[#This Row],[Phân loại]]="Bán hàng",Table1[[#This Row],[Tổng giá trị]],-Table1[[#This Row],[Tổng giá trị]]))</f>
        <v>0</v>
      </c>
      <c r="Q2265" s="35">
        <f t="shared" si="603"/>
        <v>0</v>
      </c>
      <c r="R2265" s="7">
        <f>Table1[[#This Row],[Số còn phải thu ĐK]]+Table1[[#This Row],[Giá Trị HD sau CK]]-Table1[[#This Row],[Số tiền đã thu]]</f>
        <v>-202944</v>
      </c>
      <c r="S2265" s="6">
        <f>IF(Table1[[#This Row],[Ngày hóa đơn]]&lt;&gt;"",Table1[[#This Row],[Ngày hóa đơn]],IF(Table1[[#This Row],[Ngày hạch toán]]&lt;&gt;"",Table1[[#This Row],[Ngày hạch toán]],""))</f>
        <v>45961</v>
      </c>
      <c r="T2265" s="7"/>
      <c r="U2265" s="6">
        <f>IF(Table1[[#This Row],[Ngày tính CN]]="","",S2265+T2265)</f>
        <v>45961</v>
      </c>
      <c r="V2265" s="35">
        <f ca="1">IF(Table1[[#This Row],[Hạn thanh toán]]="","",IF((U2265-NOW())&lt;0,0,(U2265-NOW())))</f>
        <v>0</v>
      </c>
      <c r="W2265" s="35"/>
      <c r="X2265" s="35">
        <f t="shared" ca="1" si="604"/>
        <v>209.49032013888791</v>
      </c>
      <c r="Y2265" s="2" t="str">
        <f t="shared" ca="1" si="605"/>
        <v>Nợ quá hạn hơn 120 ngày có khả năng mất thanh toán</v>
      </c>
      <c r="Z2265" s="51">
        <f t="shared" si="606"/>
        <v>45961</v>
      </c>
      <c r="AA2265" s="51" t="str">
        <f t="shared" si="607"/>
        <v/>
      </c>
      <c r="AD2265" s="2" t="str">
        <f>VLOOKUP($A2265,MA_KH!$A:$Q,MA_KH!O$1,0)</f>
        <v>CIRCLEK MIỀN BẮC</v>
      </c>
      <c r="AE2265" s="2" t="str">
        <f>VLOOKUP($A2265,MA_KH!$A:$Q,MA_KH!P$1,0)</f>
        <v>CHI NHÁNH CÔNG TY TNHH VÒNG TRÒN ĐỎ TẠI HÀ NỘI</v>
      </c>
    </row>
    <row r="2266" spans="1:31" ht="25.5" hidden="1" customHeight="1" x14ac:dyDescent="0.2">
      <c r="A2266" s="30" t="s">
        <v>21192</v>
      </c>
      <c r="B2266" s="30" t="s">
        <v>1331</v>
      </c>
      <c r="C2266" s="37">
        <v>45961</v>
      </c>
      <c r="D2266" s="30" t="s">
        <v>3916</v>
      </c>
      <c r="E2266" s="37">
        <v>45961</v>
      </c>
      <c r="F2266" s="30" t="s">
        <v>3917</v>
      </c>
      <c r="G2266" s="30" t="s">
        <v>1315</v>
      </c>
      <c r="H2266" s="38">
        <v>-125274</v>
      </c>
      <c r="I2266" s="64">
        <v>0</v>
      </c>
      <c r="J2266" s="38">
        <v>-10022</v>
      </c>
      <c r="K2266" s="38">
        <v>-135296</v>
      </c>
      <c r="L2266" s="7" t="s">
        <v>51</v>
      </c>
      <c r="O2266" s="35">
        <f>IF(Table1[[#This Row],[Phân loại]]="Tồn đầu kỳ",Table1[[#This Row],[Tổng giá trị]],0)</f>
        <v>-135296</v>
      </c>
      <c r="P2266" s="7">
        <f>IF(Table1[[#This Row],[Số còn phải thu ĐK]]&lt;&gt;0,0,IF(Table1[[#This Row],[Phân loại]]="Bán hàng",Table1[[#This Row],[Tổng giá trị]],-Table1[[#This Row],[Tổng giá trị]]))</f>
        <v>0</v>
      </c>
      <c r="Q2266" s="35">
        <f t="shared" si="603"/>
        <v>0</v>
      </c>
      <c r="R2266" s="7">
        <f>Table1[[#This Row],[Số còn phải thu ĐK]]+Table1[[#This Row],[Giá Trị HD sau CK]]-Table1[[#This Row],[Số tiền đã thu]]</f>
        <v>-135296</v>
      </c>
      <c r="S2266" s="6">
        <f>IF(Table1[[#This Row],[Ngày hóa đơn]]&lt;&gt;"",Table1[[#This Row],[Ngày hóa đơn]],IF(Table1[[#This Row],[Ngày hạch toán]]&lt;&gt;"",Table1[[#This Row],[Ngày hạch toán]],""))</f>
        <v>45961</v>
      </c>
      <c r="T2266" s="7"/>
      <c r="U2266" s="6">
        <f>IF(Table1[[#This Row],[Ngày tính CN]]="","",S2266+T2266)</f>
        <v>45961</v>
      </c>
      <c r="V2266" s="35">
        <f ca="1">IF(Table1[[#This Row],[Hạn thanh toán]]="","",IF((U2266-NOW())&lt;0,0,(U2266-NOW())))</f>
        <v>0</v>
      </c>
      <c r="W2266" s="35"/>
      <c r="X2266" s="35">
        <f t="shared" ca="1" si="604"/>
        <v>209.49032013888791</v>
      </c>
      <c r="Y2266" s="2" t="str">
        <f t="shared" ca="1" si="605"/>
        <v>Nợ quá hạn hơn 120 ngày có khả năng mất thanh toán</v>
      </c>
      <c r="Z2266" s="51">
        <f t="shared" si="606"/>
        <v>45961</v>
      </c>
      <c r="AA2266" s="51" t="str">
        <f t="shared" si="607"/>
        <v/>
      </c>
      <c r="AD2266" s="2" t="str">
        <f>VLOOKUP($A2266,MA_KH!$A:$Q,MA_KH!O$1,0)</f>
        <v>CIRCLEK MIỀN BẮC</v>
      </c>
      <c r="AE2266" s="2" t="str">
        <f>VLOOKUP($A2266,MA_KH!$A:$Q,MA_KH!P$1,0)</f>
        <v>CHI NHÁNH CÔNG TY TNHH VÒNG TRÒN ĐỎ TẠI HÀ NỘI</v>
      </c>
    </row>
    <row r="2267" spans="1:31" ht="25.5" hidden="1" customHeight="1" x14ac:dyDescent="0.2">
      <c r="A2267" s="30" t="s">
        <v>21192</v>
      </c>
      <c r="B2267" s="30" t="s">
        <v>1331</v>
      </c>
      <c r="C2267" s="37">
        <v>45961</v>
      </c>
      <c r="D2267" s="30" t="s">
        <v>3918</v>
      </c>
      <c r="E2267" s="37">
        <v>45961</v>
      </c>
      <c r="F2267" s="30" t="s">
        <v>3919</v>
      </c>
      <c r="G2267" s="30" t="s">
        <v>1315</v>
      </c>
      <c r="H2267" s="38">
        <v>-62637</v>
      </c>
      <c r="I2267" s="64">
        <v>0</v>
      </c>
      <c r="J2267" s="38">
        <v>-5011</v>
      </c>
      <c r="K2267" s="38">
        <v>-67648</v>
      </c>
      <c r="L2267" s="7" t="s">
        <v>51</v>
      </c>
      <c r="O2267" s="35">
        <f>IF(Table1[[#This Row],[Phân loại]]="Tồn đầu kỳ",Table1[[#This Row],[Tổng giá trị]],0)</f>
        <v>-67648</v>
      </c>
      <c r="P2267" s="7">
        <f>IF(Table1[[#This Row],[Số còn phải thu ĐK]]&lt;&gt;0,0,IF(Table1[[#This Row],[Phân loại]]="Bán hàng",Table1[[#This Row],[Tổng giá trị]],-Table1[[#This Row],[Tổng giá trị]]))</f>
        <v>0</v>
      </c>
      <c r="Q2267" s="35">
        <f t="shared" si="603"/>
        <v>0</v>
      </c>
      <c r="R2267" s="7">
        <f>Table1[[#This Row],[Số còn phải thu ĐK]]+Table1[[#This Row],[Giá Trị HD sau CK]]-Table1[[#This Row],[Số tiền đã thu]]</f>
        <v>-67648</v>
      </c>
      <c r="S2267" s="6">
        <f>IF(Table1[[#This Row],[Ngày hóa đơn]]&lt;&gt;"",Table1[[#This Row],[Ngày hóa đơn]],IF(Table1[[#This Row],[Ngày hạch toán]]&lt;&gt;"",Table1[[#This Row],[Ngày hạch toán]],""))</f>
        <v>45961</v>
      </c>
      <c r="T2267" s="7"/>
      <c r="U2267" s="6">
        <f>IF(Table1[[#This Row],[Ngày tính CN]]="","",S2267+T2267)</f>
        <v>45961</v>
      </c>
      <c r="V2267" s="35">
        <f ca="1">IF(Table1[[#This Row],[Hạn thanh toán]]="","",IF((U2267-NOW())&lt;0,0,(U2267-NOW())))</f>
        <v>0</v>
      </c>
      <c r="W2267" s="35"/>
      <c r="X2267" s="35">
        <f t="shared" ca="1" si="604"/>
        <v>209.49032013888791</v>
      </c>
      <c r="Y2267" s="2" t="str">
        <f t="shared" ca="1" si="605"/>
        <v>Nợ quá hạn hơn 120 ngày có khả năng mất thanh toán</v>
      </c>
      <c r="Z2267" s="51">
        <f t="shared" si="606"/>
        <v>45961</v>
      </c>
      <c r="AA2267" s="51" t="str">
        <f t="shared" si="607"/>
        <v/>
      </c>
      <c r="AD2267" s="2" t="str">
        <f>VLOOKUP($A2267,MA_KH!$A:$Q,MA_KH!O$1,0)</f>
        <v>CIRCLEK MIỀN BẮC</v>
      </c>
      <c r="AE2267" s="2" t="str">
        <f>VLOOKUP($A2267,MA_KH!$A:$Q,MA_KH!P$1,0)</f>
        <v>CHI NHÁNH CÔNG TY TNHH VÒNG TRÒN ĐỎ TẠI HÀ NỘI</v>
      </c>
    </row>
    <row r="2268" spans="1:31" ht="25.5" hidden="1" customHeight="1" x14ac:dyDescent="0.2">
      <c r="A2268" s="30" t="s">
        <v>21267</v>
      </c>
      <c r="B2268" s="30" t="s">
        <v>1340</v>
      </c>
      <c r="C2268" s="37">
        <v>45961</v>
      </c>
      <c r="D2268" s="30" t="s">
        <v>3920</v>
      </c>
      <c r="E2268" s="37">
        <v>45961</v>
      </c>
      <c r="F2268" s="30" t="s">
        <v>3657</v>
      </c>
      <c r="G2268" s="30" t="s">
        <v>1315</v>
      </c>
      <c r="H2268" s="38">
        <v>-501096</v>
      </c>
      <c r="I2268" s="64">
        <v>0</v>
      </c>
      <c r="J2268" s="38">
        <v>-40088</v>
      </c>
      <c r="K2268" s="38">
        <v>-541184</v>
      </c>
      <c r="L2268" s="7" t="s">
        <v>51</v>
      </c>
      <c r="O2268" s="35">
        <f>IF(Table1[[#This Row],[Phân loại]]="Tồn đầu kỳ",Table1[[#This Row],[Tổng giá trị]],0)</f>
        <v>-541184</v>
      </c>
      <c r="P2268" s="7">
        <f>IF(Table1[[#This Row],[Số còn phải thu ĐK]]&lt;&gt;0,0,IF(Table1[[#This Row],[Phân loại]]="Bán hàng",Table1[[#This Row],[Tổng giá trị]],-Table1[[#This Row],[Tổng giá trị]]))</f>
        <v>0</v>
      </c>
      <c r="Q2268" s="35">
        <f t="shared" si="603"/>
        <v>0</v>
      </c>
      <c r="R2268" s="7">
        <f>Table1[[#This Row],[Số còn phải thu ĐK]]+Table1[[#This Row],[Giá Trị HD sau CK]]-Table1[[#This Row],[Số tiền đã thu]]</f>
        <v>-541184</v>
      </c>
      <c r="S2268" s="6">
        <f>IF(Table1[[#This Row],[Ngày hóa đơn]]&lt;&gt;"",Table1[[#This Row],[Ngày hóa đơn]],IF(Table1[[#This Row],[Ngày hạch toán]]&lt;&gt;"",Table1[[#This Row],[Ngày hạch toán]],""))</f>
        <v>45961</v>
      </c>
      <c r="T2268" s="7"/>
      <c r="U2268" s="6">
        <f>IF(Table1[[#This Row],[Ngày tính CN]]="","",S2268+T2268)</f>
        <v>45961</v>
      </c>
      <c r="V2268" s="35">
        <f ca="1">IF(Table1[[#This Row],[Hạn thanh toán]]="","",IF((U2268-NOW())&lt;0,0,(U2268-NOW())))</f>
        <v>0</v>
      </c>
      <c r="W2268" s="35"/>
      <c r="X2268" s="35">
        <f t="shared" ca="1" si="604"/>
        <v>209.49032013888791</v>
      </c>
      <c r="Y2268" s="2" t="str">
        <f t="shared" ca="1" si="605"/>
        <v>Nợ quá hạn hơn 120 ngày có khả năng mất thanh toán</v>
      </c>
      <c r="Z2268" s="51">
        <f t="shared" si="606"/>
        <v>45961</v>
      </c>
      <c r="AA2268" s="51" t="str">
        <f t="shared" si="607"/>
        <v/>
      </c>
      <c r="AD2268" s="2" t="str">
        <f>VLOOKUP($A2268,MA_KH!$A:$Q,MA_KH!O$1,0)</f>
        <v>CIRCLEK MIỀN BẮC</v>
      </c>
      <c r="AE2268" s="2" t="str">
        <f>VLOOKUP($A2268,MA_KH!$A:$Q,MA_KH!P$1,0)</f>
        <v>CHI NHÁNH CÔNG TY TNHH VÒNG TRÒN ĐỎ TẠI HÀ NỘI</v>
      </c>
    </row>
    <row r="2269" spans="1:31" ht="25.5" hidden="1" customHeight="1" x14ac:dyDescent="0.2">
      <c r="A2269" s="30" t="s">
        <v>21192</v>
      </c>
      <c r="B2269" s="30" t="s">
        <v>1331</v>
      </c>
      <c r="C2269" s="37">
        <v>45961</v>
      </c>
      <c r="D2269" s="30" t="s">
        <v>3921</v>
      </c>
      <c r="E2269" s="37">
        <v>45961</v>
      </c>
      <c r="F2269" s="30" t="s">
        <v>3922</v>
      </c>
      <c r="G2269" s="30" t="s">
        <v>1315</v>
      </c>
      <c r="H2269" s="38">
        <v>-230760</v>
      </c>
      <c r="I2269" s="64">
        <v>0</v>
      </c>
      <c r="J2269" s="38">
        <v>-18461</v>
      </c>
      <c r="K2269" s="38">
        <v>-249221</v>
      </c>
      <c r="L2269" s="7" t="s">
        <v>51</v>
      </c>
      <c r="O2269" s="35">
        <f>IF(Table1[[#This Row],[Phân loại]]="Tồn đầu kỳ",Table1[[#This Row],[Tổng giá trị]],0)</f>
        <v>-249221</v>
      </c>
      <c r="P2269" s="7">
        <f>IF(Table1[[#This Row],[Số còn phải thu ĐK]]&lt;&gt;0,0,IF(Table1[[#This Row],[Phân loại]]="Bán hàng",Table1[[#This Row],[Tổng giá trị]],-Table1[[#This Row],[Tổng giá trị]]))</f>
        <v>0</v>
      </c>
      <c r="Q2269" s="35">
        <f t="shared" si="603"/>
        <v>0</v>
      </c>
      <c r="R2269" s="7">
        <f>Table1[[#This Row],[Số còn phải thu ĐK]]+Table1[[#This Row],[Giá Trị HD sau CK]]-Table1[[#This Row],[Số tiền đã thu]]</f>
        <v>-249221</v>
      </c>
      <c r="S2269" s="6">
        <f>IF(Table1[[#This Row],[Ngày hóa đơn]]&lt;&gt;"",Table1[[#This Row],[Ngày hóa đơn]],IF(Table1[[#This Row],[Ngày hạch toán]]&lt;&gt;"",Table1[[#This Row],[Ngày hạch toán]],""))</f>
        <v>45961</v>
      </c>
      <c r="T2269" s="7"/>
      <c r="U2269" s="6">
        <f>IF(Table1[[#This Row],[Ngày tính CN]]="","",S2269+T2269)</f>
        <v>45961</v>
      </c>
      <c r="V2269" s="35">
        <f ca="1">IF(Table1[[#This Row],[Hạn thanh toán]]="","",IF((U2269-NOW())&lt;0,0,(U2269-NOW())))</f>
        <v>0</v>
      </c>
      <c r="W2269" s="35"/>
      <c r="X2269" s="35">
        <f t="shared" ca="1" si="604"/>
        <v>209.49032013888791</v>
      </c>
      <c r="Y2269" s="2" t="str">
        <f t="shared" ca="1" si="605"/>
        <v>Nợ quá hạn hơn 120 ngày có khả năng mất thanh toán</v>
      </c>
      <c r="Z2269" s="51">
        <f t="shared" si="606"/>
        <v>45961</v>
      </c>
      <c r="AA2269" s="51" t="str">
        <f t="shared" si="607"/>
        <v/>
      </c>
      <c r="AD2269" s="2" t="str">
        <f>VLOOKUP($A2269,MA_KH!$A:$Q,MA_KH!O$1,0)</f>
        <v>CIRCLEK MIỀN BẮC</v>
      </c>
      <c r="AE2269" s="2" t="str">
        <f>VLOOKUP($A2269,MA_KH!$A:$Q,MA_KH!P$1,0)</f>
        <v>CHI NHÁNH CÔNG TY TNHH VÒNG TRÒN ĐỎ TẠI HÀ NỘI</v>
      </c>
    </row>
    <row r="2270" spans="1:31" ht="25.5" hidden="1" customHeight="1" x14ac:dyDescent="0.2">
      <c r="A2270" s="30" t="s">
        <v>21192</v>
      </c>
      <c r="B2270" s="30" t="s">
        <v>1331</v>
      </c>
      <c r="C2270" s="37">
        <v>45961</v>
      </c>
      <c r="D2270" s="30" t="s">
        <v>3923</v>
      </c>
      <c r="E2270" s="37">
        <v>45961</v>
      </c>
      <c r="F2270" s="30" t="s">
        <v>3924</v>
      </c>
      <c r="G2270" s="30" t="s">
        <v>1315</v>
      </c>
      <c r="H2270" s="38">
        <v>-125274</v>
      </c>
      <c r="I2270" s="64">
        <v>0</v>
      </c>
      <c r="J2270" s="38">
        <v>-10022</v>
      </c>
      <c r="K2270" s="38">
        <v>-135296</v>
      </c>
      <c r="L2270" s="7" t="s">
        <v>51</v>
      </c>
      <c r="O2270" s="35">
        <f>IF(Table1[[#This Row],[Phân loại]]="Tồn đầu kỳ",Table1[[#This Row],[Tổng giá trị]],0)</f>
        <v>-135296</v>
      </c>
      <c r="P2270" s="7">
        <f>IF(Table1[[#This Row],[Số còn phải thu ĐK]]&lt;&gt;0,0,IF(Table1[[#This Row],[Phân loại]]="Bán hàng",Table1[[#This Row],[Tổng giá trị]],-Table1[[#This Row],[Tổng giá trị]]))</f>
        <v>0</v>
      </c>
      <c r="Q2270" s="35">
        <f t="shared" si="603"/>
        <v>0</v>
      </c>
      <c r="R2270" s="7">
        <f>Table1[[#This Row],[Số còn phải thu ĐK]]+Table1[[#This Row],[Giá Trị HD sau CK]]-Table1[[#This Row],[Số tiền đã thu]]</f>
        <v>-135296</v>
      </c>
      <c r="S2270" s="6">
        <f>IF(Table1[[#This Row],[Ngày hóa đơn]]&lt;&gt;"",Table1[[#This Row],[Ngày hóa đơn]],IF(Table1[[#This Row],[Ngày hạch toán]]&lt;&gt;"",Table1[[#This Row],[Ngày hạch toán]],""))</f>
        <v>45961</v>
      </c>
      <c r="T2270" s="7"/>
      <c r="U2270" s="6">
        <f>IF(Table1[[#This Row],[Ngày tính CN]]="","",S2270+T2270)</f>
        <v>45961</v>
      </c>
      <c r="V2270" s="35">
        <f ca="1">IF(Table1[[#This Row],[Hạn thanh toán]]="","",IF((U2270-NOW())&lt;0,0,(U2270-NOW())))</f>
        <v>0</v>
      </c>
      <c r="W2270" s="35"/>
      <c r="X2270" s="35">
        <f t="shared" ca="1" si="604"/>
        <v>209.49032013888791</v>
      </c>
      <c r="Y2270" s="2" t="str">
        <f t="shared" ca="1" si="605"/>
        <v>Nợ quá hạn hơn 120 ngày có khả năng mất thanh toán</v>
      </c>
      <c r="Z2270" s="51">
        <f t="shared" si="606"/>
        <v>45961</v>
      </c>
      <c r="AA2270" s="51" t="str">
        <f t="shared" si="607"/>
        <v/>
      </c>
      <c r="AD2270" s="2" t="str">
        <f>VLOOKUP($A2270,MA_KH!$A:$Q,MA_KH!O$1,0)</f>
        <v>CIRCLEK MIỀN BẮC</v>
      </c>
      <c r="AE2270" s="2" t="str">
        <f>VLOOKUP($A2270,MA_KH!$A:$Q,MA_KH!P$1,0)</f>
        <v>CHI NHÁNH CÔNG TY TNHH VÒNG TRÒN ĐỎ TẠI HÀ NỘI</v>
      </c>
    </row>
    <row r="2271" spans="1:31" ht="25.5" hidden="1" customHeight="1" x14ac:dyDescent="0.2">
      <c r="A2271" s="30" t="s">
        <v>21192</v>
      </c>
      <c r="B2271" s="30" t="s">
        <v>1331</v>
      </c>
      <c r="C2271" s="37">
        <v>45961</v>
      </c>
      <c r="D2271" s="30" t="s">
        <v>3925</v>
      </c>
      <c r="E2271" s="37">
        <v>45961</v>
      </c>
      <c r="F2271" s="30" t="s">
        <v>3926</v>
      </c>
      <c r="G2271" s="30" t="s">
        <v>1315</v>
      </c>
      <c r="H2271" s="38">
        <v>-62637</v>
      </c>
      <c r="I2271" s="64">
        <v>0</v>
      </c>
      <c r="J2271" s="38">
        <v>-5011</v>
      </c>
      <c r="K2271" s="38">
        <v>-67648</v>
      </c>
      <c r="L2271" s="7" t="s">
        <v>51</v>
      </c>
      <c r="O2271" s="35">
        <f>IF(Table1[[#This Row],[Phân loại]]="Tồn đầu kỳ",Table1[[#This Row],[Tổng giá trị]],0)</f>
        <v>-67648</v>
      </c>
      <c r="P2271" s="7">
        <f>IF(Table1[[#This Row],[Số còn phải thu ĐK]]&lt;&gt;0,0,IF(Table1[[#This Row],[Phân loại]]="Bán hàng",Table1[[#This Row],[Tổng giá trị]],-Table1[[#This Row],[Tổng giá trị]]))</f>
        <v>0</v>
      </c>
      <c r="Q2271" s="35">
        <f t="shared" si="603"/>
        <v>0</v>
      </c>
      <c r="R2271" s="7">
        <f>Table1[[#This Row],[Số còn phải thu ĐK]]+Table1[[#This Row],[Giá Trị HD sau CK]]-Table1[[#This Row],[Số tiền đã thu]]</f>
        <v>-67648</v>
      </c>
      <c r="S2271" s="6">
        <f>IF(Table1[[#This Row],[Ngày hóa đơn]]&lt;&gt;"",Table1[[#This Row],[Ngày hóa đơn]],IF(Table1[[#This Row],[Ngày hạch toán]]&lt;&gt;"",Table1[[#This Row],[Ngày hạch toán]],""))</f>
        <v>45961</v>
      </c>
      <c r="T2271" s="7"/>
      <c r="U2271" s="6">
        <f>IF(Table1[[#This Row],[Ngày tính CN]]="","",S2271+T2271)</f>
        <v>45961</v>
      </c>
      <c r="V2271" s="35">
        <f ca="1">IF(Table1[[#This Row],[Hạn thanh toán]]="","",IF((U2271-NOW())&lt;0,0,(U2271-NOW())))</f>
        <v>0</v>
      </c>
      <c r="W2271" s="35"/>
      <c r="X2271" s="35">
        <f t="shared" ca="1" si="604"/>
        <v>209.49032013888791</v>
      </c>
      <c r="Y2271" s="2" t="str">
        <f t="shared" ca="1" si="605"/>
        <v>Nợ quá hạn hơn 120 ngày có khả năng mất thanh toán</v>
      </c>
      <c r="Z2271" s="51">
        <f t="shared" si="606"/>
        <v>45961</v>
      </c>
      <c r="AA2271" s="51" t="str">
        <f t="shared" si="607"/>
        <v/>
      </c>
      <c r="AD2271" s="2" t="str">
        <f>VLOOKUP($A2271,MA_KH!$A:$Q,MA_KH!O$1,0)</f>
        <v>CIRCLEK MIỀN BẮC</v>
      </c>
      <c r="AE2271" s="2" t="str">
        <f>VLOOKUP($A2271,MA_KH!$A:$Q,MA_KH!P$1,0)</f>
        <v>CHI NHÁNH CÔNG TY TNHH VÒNG TRÒN ĐỎ TẠI HÀ NỘI</v>
      </c>
    </row>
    <row r="2272" spans="1:31" ht="25.5" hidden="1" customHeight="1" x14ac:dyDescent="0.2">
      <c r="A2272" s="30" t="s">
        <v>21192</v>
      </c>
      <c r="B2272" s="30" t="s">
        <v>1331</v>
      </c>
      <c r="C2272" s="37">
        <v>45961</v>
      </c>
      <c r="D2272" s="30" t="s">
        <v>3927</v>
      </c>
      <c r="E2272" s="37">
        <v>45961</v>
      </c>
      <c r="F2272" s="30" t="s">
        <v>3928</v>
      </c>
      <c r="G2272" s="30" t="s">
        <v>1315</v>
      </c>
      <c r="H2272" s="38">
        <v>-187911</v>
      </c>
      <c r="I2272" s="64">
        <v>0</v>
      </c>
      <c r="J2272" s="38">
        <v>-15033</v>
      </c>
      <c r="K2272" s="38">
        <v>-202944</v>
      </c>
      <c r="L2272" s="7" t="s">
        <v>51</v>
      </c>
      <c r="O2272" s="35">
        <f>IF(Table1[[#This Row],[Phân loại]]="Tồn đầu kỳ",Table1[[#This Row],[Tổng giá trị]],0)</f>
        <v>-202944</v>
      </c>
      <c r="P2272" s="7">
        <f>IF(Table1[[#This Row],[Số còn phải thu ĐK]]&lt;&gt;0,0,IF(Table1[[#This Row],[Phân loại]]="Bán hàng",Table1[[#This Row],[Tổng giá trị]],-Table1[[#This Row],[Tổng giá trị]]))</f>
        <v>0</v>
      </c>
      <c r="Q2272" s="35">
        <f t="shared" si="603"/>
        <v>0</v>
      </c>
      <c r="R2272" s="7">
        <f>Table1[[#This Row],[Số còn phải thu ĐK]]+Table1[[#This Row],[Giá Trị HD sau CK]]-Table1[[#This Row],[Số tiền đã thu]]</f>
        <v>-202944</v>
      </c>
      <c r="S2272" s="6">
        <f>IF(Table1[[#This Row],[Ngày hóa đơn]]&lt;&gt;"",Table1[[#This Row],[Ngày hóa đơn]],IF(Table1[[#This Row],[Ngày hạch toán]]&lt;&gt;"",Table1[[#This Row],[Ngày hạch toán]],""))</f>
        <v>45961</v>
      </c>
      <c r="T2272" s="7"/>
      <c r="U2272" s="6">
        <f>IF(Table1[[#This Row],[Ngày tính CN]]="","",S2272+T2272)</f>
        <v>45961</v>
      </c>
      <c r="V2272" s="35">
        <f ca="1">IF(Table1[[#This Row],[Hạn thanh toán]]="","",IF((U2272-NOW())&lt;0,0,(U2272-NOW())))</f>
        <v>0</v>
      </c>
      <c r="W2272" s="35"/>
      <c r="X2272" s="35">
        <f t="shared" ca="1" si="604"/>
        <v>209.49032013888791</v>
      </c>
      <c r="Y2272" s="2" t="str">
        <f t="shared" ca="1" si="605"/>
        <v>Nợ quá hạn hơn 120 ngày có khả năng mất thanh toán</v>
      </c>
      <c r="Z2272" s="51">
        <f t="shared" si="606"/>
        <v>45961</v>
      </c>
      <c r="AA2272" s="51" t="str">
        <f t="shared" si="607"/>
        <v/>
      </c>
      <c r="AD2272" s="2" t="str">
        <f>VLOOKUP($A2272,MA_KH!$A:$Q,MA_KH!O$1,0)</f>
        <v>CIRCLEK MIỀN BẮC</v>
      </c>
      <c r="AE2272" s="2" t="str">
        <f>VLOOKUP($A2272,MA_KH!$A:$Q,MA_KH!P$1,0)</f>
        <v>CHI NHÁNH CÔNG TY TNHH VÒNG TRÒN ĐỎ TẠI HÀ NỘI</v>
      </c>
    </row>
    <row r="2273" spans="1:31" ht="25.5" hidden="1" customHeight="1" x14ac:dyDescent="0.2">
      <c r="A2273" s="30" t="s">
        <v>21192</v>
      </c>
      <c r="B2273" s="30" t="s">
        <v>1331</v>
      </c>
      <c r="C2273" s="37">
        <v>45961</v>
      </c>
      <c r="D2273" s="30" t="s">
        <v>3929</v>
      </c>
      <c r="E2273" s="37">
        <v>45961</v>
      </c>
      <c r="F2273" s="30" t="s">
        <v>3930</v>
      </c>
      <c r="G2273" s="30" t="s">
        <v>1315</v>
      </c>
      <c r="H2273" s="38">
        <v>-62637</v>
      </c>
      <c r="I2273" s="64">
        <v>0</v>
      </c>
      <c r="J2273" s="38">
        <v>-5011</v>
      </c>
      <c r="K2273" s="38">
        <v>-67648</v>
      </c>
      <c r="L2273" s="7" t="s">
        <v>51</v>
      </c>
      <c r="O2273" s="35">
        <f>IF(Table1[[#This Row],[Phân loại]]="Tồn đầu kỳ",Table1[[#This Row],[Tổng giá trị]],0)</f>
        <v>-67648</v>
      </c>
      <c r="P2273" s="7">
        <f>IF(Table1[[#This Row],[Số còn phải thu ĐK]]&lt;&gt;0,0,IF(Table1[[#This Row],[Phân loại]]="Bán hàng",Table1[[#This Row],[Tổng giá trị]],-Table1[[#This Row],[Tổng giá trị]]))</f>
        <v>0</v>
      </c>
      <c r="Q2273" s="35">
        <f t="shared" si="603"/>
        <v>0</v>
      </c>
      <c r="R2273" s="7">
        <f>Table1[[#This Row],[Số còn phải thu ĐK]]+Table1[[#This Row],[Giá Trị HD sau CK]]-Table1[[#This Row],[Số tiền đã thu]]</f>
        <v>-67648</v>
      </c>
      <c r="S2273" s="6">
        <f>IF(Table1[[#This Row],[Ngày hóa đơn]]&lt;&gt;"",Table1[[#This Row],[Ngày hóa đơn]],IF(Table1[[#This Row],[Ngày hạch toán]]&lt;&gt;"",Table1[[#This Row],[Ngày hạch toán]],""))</f>
        <v>45961</v>
      </c>
      <c r="T2273" s="7"/>
      <c r="U2273" s="6">
        <f>IF(Table1[[#This Row],[Ngày tính CN]]="","",S2273+T2273)</f>
        <v>45961</v>
      </c>
      <c r="V2273" s="35">
        <f ca="1">IF(Table1[[#This Row],[Hạn thanh toán]]="","",IF((U2273-NOW())&lt;0,0,(U2273-NOW())))</f>
        <v>0</v>
      </c>
      <c r="W2273" s="35"/>
      <c r="X2273" s="35">
        <f t="shared" ca="1" si="604"/>
        <v>209.49032013888791</v>
      </c>
      <c r="Y2273" s="2" t="str">
        <f t="shared" ca="1" si="605"/>
        <v>Nợ quá hạn hơn 120 ngày có khả năng mất thanh toán</v>
      </c>
      <c r="Z2273" s="51">
        <f t="shared" si="606"/>
        <v>45961</v>
      </c>
      <c r="AA2273" s="51" t="str">
        <f t="shared" si="607"/>
        <v/>
      </c>
      <c r="AD2273" s="2" t="str">
        <f>VLOOKUP($A2273,MA_KH!$A:$Q,MA_KH!O$1,0)</f>
        <v>CIRCLEK MIỀN BẮC</v>
      </c>
      <c r="AE2273" s="2" t="str">
        <f>VLOOKUP($A2273,MA_KH!$A:$Q,MA_KH!P$1,0)</f>
        <v>CHI NHÁNH CÔNG TY TNHH VÒNG TRÒN ĐỎ TẠI HÀ NỘI</v>
      </c>
    </row>
    <row r="2274" spans="1:31" ht="25.5" hidden="1" customHeight="1" x14ac:dyDescent="0.2">
      <c r="A2274" s="30" t="s">
        <v>21192</v>
      </c>
      <c r="B2274" s="30" t="s">
        <v>1331</v>
      </c>
      <c r="C2274" s="37">
        <v>45961</v>
      </c>
      <c r="D2274" s="30" t="s">
        <v>3931</v>
      </c>
      <c r="E2274" s="37">
        <v>45961</v>
      </c>
      <c r="F2274" s="30" t="s">
        <v>3932</v>
      </c>
      <c r="G2274" s="30" t="s">
        <v>1315</v>
      </c>
      <c r="H2274" s="38">
        <v>-250548</v>
      </c>
      <c r="I2274" s="64">
        <v>0</v>
      </c>
      <c r="J2274" s="38">
        <v>-20044</v>
      </c>
      <c r="K2274" s="38">
        <v>-270592</v>
      </c>
      <c r="L2274" s="7" t="s">
        <v>51</v>
      </c>
      <c r="O2274" s="35">
        <f>IF(Table1[[#This Row],[Phân loại]]="Tồn đầu kỳ",Table1[[#This Row],[Tổng giá trị]],0)</f>
        <v>-270592</v>
      </c>
      <c r="P2274" s="7">
        <f>IF(Table1[[#This Row],[Số còn phải thu ĐK]]&lt;&gt;0,0,IF(Table1[[#This Row],[Phân loại]]="Bán hàng",Table1[[#This Row],[Tổng giá trị]],-Table1[[#This Row],[Tổng giá trị]]))</f>
        <v>0</v>
      </c>
      <c r="Q2274" s="35">
        <f t="shared" si="603"/>
        <v>0</v>
      </c>
      <c r="R2274" s="7">
        <f>Table1[[#This Row],[Số còn phải thu ĐK]]+Table1[[#This Row],[Giá Trị HD sau CK]]-Table1[[#This Row],[Số tiền đã thu]]</f>
        <v>-270592</v>
      </c>
      <c r="S2274" s="6">
        <f>IF(Table1[[#This Row],[Ngày hóa đơn]]&lt;&gt;"",Table1[[#This Row],[Ngày hóa đơn]],IF(Table1[[#This Row],[Ngày hạch toán]]&lt;&gt;"",Table1[[#This Row],[Ngày hạch toán]],""))</f>
        <v>45961</v>
      </c>
      <c r="T2274" s="7"/>
      <c r="U2274" s="6">
        <f>IF(Table1[[#This Row],[Ngày tính CN]]="","",S2274+T2274)</f>
        <v>45961</v>
      </c>
      <c r="V2274" s="35">
        <f ca="1">IF(Table1[[#This Row],[Hạn thanh toán]]="","",IF((U2274-NOW())&lt;0,0,(U2274-NOW())))</f>
        <v>0</v>
      </c>
      <c r="W2274" s="35"/>
      <c r="X2274" s="35">
        <f t="shared" ca="1" si="604"/>
        <v>209.49032013888791</v>
      </c>
      <c r="Y2274" s="2" t="str">
        <f t="shared" ca="1" si="605"/>
        <v>Nợ quá hạn hơn 120 ngày có khả năng mất thanh toán</v>
      </c>
      <c r="Z2274" s="51">
        <f t="shared" si="606"/>
        <v>45961</v>
      </c>
      <c r="AA2274" s="51" t="str">
        <f t="shared" si="607"/>
        <v/>
      </c>
      <c r="AD2274" s="2" t="str">
        <f>VLOOKUP($A2274,MA_KH!$A:$Q,MA_KH!O$1,0)</f>
        <v>CIRCLEK MIỀN BẮC</v>
      </c>
      <c r="AE2274" s="2" t="str">
        <f>VLOOKUP($A2274,MA_KH!$A:$Q,MA_KH!P$1,0)</f>
        <v>CHI NHÁNH CÔNG TY TNHH VÒNG TRÒN ĐỎ TẠI HÀ NỘI</v>
      </c>
    </row>
    <row r="2275" spans="1:31" ht="25.5" hidden="1" customHeight="1" x14ac:dyDescent="0.2">
      <c r="A2275" s="30" t="s">
        <v>21258</v>
      </c>
      <c r="B2275" s="30" t="s">
        <v>1325</v>
      </c>
      <c r="C2275" s="37">
        <v>45918</v>
      </c>
      <c r="D2275" s="30" t="s">
        <v>3933</v>
      </c>
      <c r="E2275" s="37">
        <v>45918</v>
      </c>
      <c r="F2275" s="30" t="s">
        <v>3934</v>
      </c>
      <c r="G2275" s="30" t="s">
        <v>3935</v>
      </c>
      <c r="H2275" s="38">
        <v>-278679</v>
      </c>
      <c r="I2275" s="64">
        <v>0</v>
      </c>
      <c r="J2275" s="38">
        <v>-22292</v>
      </c>
      <c r="K2275" s="38">
        <v>-300971</v>
      </c>
      <c r="L2275" s="7" t="s">
        <v>51</v>
      </c>
      <c r="O2275" s="35">
        <f>IF(Table1[[#This Row],[Phân loại]]="Tồn đầu kỳ",Table1[[#This Row],[Tổng giá trị]],0)</f>
        <v>-300971</v>
      </c>
      <c r="P2275" s="7">
        <f>IF(Table1[[#This Row],[Số còn phải thu ĐK]]&lt;&gt;0,0,IF(Table1[[#This Row],[Phân loại]]="Bán hàng",Table1[[#This Row],[Tổng giá trị]],-Table1[[#This Row],[Tổng giá trị]]))</f>
        <v>0</v>
      </c>
      <c r="Q2275" s="35">
        <f t="shared" si="603"/>
        <v>0</v>
      </c>
      <c r="R2275" s="7">
        <f>Table1[[#This Row],[Số còn phải thu ĐK]]+Table1[[#This Row],[Giá Trị HD sau CK]]-Table1[[#This Row],[Số tiền đã thu]]</f>
        <v>-300971</v>
      </c>
      <c r="S2275" s="6">
        <f>IF(Table1[[#This Row],[Ngày hóa đơn]]&lt;&gt;"",Table1[[#This Row],[Ngày hóa đơn]],IF(Table1[[#This Row],[Ngày hạch toán]]&lt;&gt;"",Table1[[#This Row],[Ngày hạch toán]],""))</f>
        <v>45918</v>
      </c>
      <c r="T2275" s="7"/>
      <c r="U2275" s="6">
        <f>IF(Table1[[#This Row],[Ngày tính CN]]="","",S2275+T2275)</f>
        <v>45918</v>
      </c>
      <c r="V2275" s="35">
        <f ca="1">IF(Table1[[#This Row],[Hạn thanh toán]]="","",IF((U2275-NOW())&lt;0,0,(U2275-NOW())))</f>
        <v>0</v>
      </c>
      <c r="W2275" s="35"/>
      <c r="X2275" s="35">
        <f t="shared" ca="1" si="604"/>
        <v>252.49032013888791</v>
      </c>
      <c r="Y2275" s="2" t="str">
        <f t="shared" ca="1" si="605"/>
        <v>Nợ quá hạn hơn 120 ngày có khả năng mất thanh toán</v>
      </c>
      <c r="Z2275" s="51">
        <f t="shared" si="606"/>
        <v>45918</v>
      </c>
      <c r="AA2275" s="51" t="str">
        <f t="shared" si="607"/>
        <v/>
      </c>
      <c r="AD2275" s="2" t="str">
        <f>VLOOKUP($A2275,MA_KH!$A:$Q,MA_KH!O$1,0)</f>
        <v>CIRCLEK MIỀN BẮC</v>
      </c>
      <c r="AE2275" s="2" t="str">
        <f>VLOOKUP($A2275,MA_KH!$A:$Q,MA_KH!P$1,0)</f>
        <v>CHI NHÁNH CÔNG TY TNHH VÒNG TRÒN ĐỎ TẠI HÀ NỘI</v>
      </c>
    </row>
    <row r="2276" spans="1:31" ht="25.5" hidden="1" customHeight="1" x14ac:dyDescent="0.2">
      <c r="A2276" s="30" t="s">
        <v>20737</v>
      </c>
      <c r="B2276" s="30" t="s">
        <v>1333</v>
      </c>
      <c r="C2276" s="37">
        <v>45918</v>
      </c>
      <c r="D2276" s="30" t="s">
        <v>3936</v>
      </c>
      <c r="E2276" s="37">
        <v>45918</v>
      </c>
      <c r="F2276" s="30" t="s">
        <v>3937</v>
      </c>
      <c r="G2276" s="30" t="s">
        <v>3935</v>
      </c>
      <c r="H2276" s="38">
        <v>-112174</v>
      </c>
      <c r="I2276" s="64">
        <v>0</v>
      </c>
      <c r="J2276" s="38">
        <v>-8973</v>
      </c>
      <c r="K2276" s="38">
        <v>-121147</v>
      </c>
      <c r="L2276" s="7" t="s">
        <v>51</v>
      </c>
      <c r="O2276" s="35">
        <f>IF(Table1[[#This Row],[Phân loại]]="Tồn đầu kỳ",Table1[[#This Row],[Tổng giá trị]],0)</f>
        <v>-121147</v>
      </c>
      <c r="P2276" s="7">
        <f>IF(Table1[[#This Row],[Số còn phải thu ĐK]]&lt;&gt;0,0,IF(Table1[[#This Row],[Phân loại]]="Bán hàng",Table1[[#This Row],[Tổng giá trị]],-Table1[[#This Row],[Tổng giá trị]]))</f>
        <v>0</v>
      </c>
      <c r="Q2276" s="35">
        <f t="shared" si="603"/>
        <v>0</v>
      </c>
      <c r="R2276" s="7">
        <f>Table1[[#This Row],[Số còn phải thu ĐK]]+Table1[[#This Row],[Giá Trị HD sau CK]]-Table1[[#This Row],[Số tiền đã thu]]</f>
        <v>-121147</v>
      </c>
      <c r="S2276" s="6">
        <f>IF(Table1[[#This Row],[Ngày hóa đơn]]&lt;&gt;"",Table1[[#This Row],[Ngày hóa đơn]],IF(Table1[[#This Row],[Ngày hạch toán]]&lt;&gt;"",Table1[[#This Row],[Ngày hạch toán]],""))</f>
        <v>45918</v>
      </c>
      <c r="T2276" s="7"/>
      <c r="U2276" s="6">
        <f>IF(Table1[[#This Row],[Ngày tính CN]]="","",S2276+T2276)</f>
        <v>45918</v>
      </c>
      <c r="V2276" s="35">
        <f ca="1">IF(Table1[[#This Row],[Hạn thanh toán]]="","",IF((U2276-NOW())&lt;0,0,(U2276-NOW())))</f>
        <v>0</v>
      </c>
      <c r="W2276" s="35"/>
      <c r="X2276" s="35">
        <f t="shared" ca="1" si="604"/>
        <v>252.49032013888791</v>
      </c>
      <c r="Y2276" s="2" t="str">
        <f t="shared" ca="1" si="605"/>
        <v>Nợ quá hạn hơn 120 ngày có khả năng mất thanh toán</v>
      </c>
      <c r="Z2276" s="51">
        <f t="shared" si="606"/>
        <v>45918</v>
      </c>
      <c r="AA2276" s="51" t="str">
        <f t="shared" si="607"/>
        <v/>
      </c>
      <c r="AD2276" s="2" t="str">
        <f>VLOOKUP($A2276,MA_KH!$A:$Q,MA_KH!O$1,0)</f>
        <v>CIRCLEK MIỀN BẮC</v>
      </c>
      <c r="AE2276" s="2" t="str">
        <f>VLOOKUP($A2276,MA_KH!$A:$Q,MA_KH!P$1,0)</f>
        <v>CHI NHÁNH CÔNG TY TNHH VÒNG TRÒN ĐỎ TẠI HÀ NỘI</v>
      </c>
    </row>
    <row r="2277" spans="1:31" ht="25.5" hidden="1" customHeight="1" x14ac:dyDescent="0.2">
      <c r="A2277" s="30" t="s">
        <v>21192</v>
      </c>
      <c r="B2277" s="30" t="s">
        <v>1331</v>
      </c>
      <c r="C2277" s="37">
        <v>45918</v>
      </c>
      <c r="D2277" s="30" t="s">
        <v>3938</v>
      </c>
      <c r="E2277" s="37">
        <v>45918</v>
      </c>
      <c r="F2277" s="30" t="s">
        <v>3939</v>
      </c>
      <c r="G2277" s="30" t="s">
        <v>3935</v>
      </c>
      <c r="H2277" s="38">
        <v>-6320366</v>
      </c>
      <c r="I2277" s="64">
        <v>0</v>
      </c>
      <c r="J2277" s="38">
        <v>-505630</v>
      </c>
      <c r="K2277" s="38">
        <v>-6825996</v>
      </c>
      <c r="L2277" s="7" t="s">
        <v>51</v>
      </c>
      <c r="O2277" s="35">
        <f>IF(Table1[[#This Row],[Phân loại]]="Tồn đầu kỳ",Table1[[#This Row],[Tổng giá trị]],0)</f>
        <v>-6825996</v>
      </c>
      <c r="P2277" s="7">
        <f>IF(Table1[[#This Row],[Số còn phải thu ĐK]]&lt;&gt;0,0,IF(Table1[[#This Row],[Phân loại]]="Bán hàng",Table1[[#This Row],[Tổng giá trị]],-Table1[[#This Row],[Tổng giá trị]]))</f>
        <v>0</v>
      </c>
      <c r="Q2277" s="35">
        <f t="shared" si="603"/>
        <v>0</v>
      </c>
      <c r="R2277" s="7">
        <f>Table1[[#This Row],[Số còn phải thu ĐK]]+Table1[[#This Row],[Giá Trị HD sau CK]]-Table1[[#This Row],[Số tiền đã thu]]</f>
        <v>-6825996</v>
      </c>
      <c r="S2277" s="6">
        <f>IF(Table1[[#This Row],[Ngày hóa đơn]]&lt;&gt;"",Table1[[#This Row],[Ngày hóa đơn]],IF(Table1[[#This Row],[Ngày hạch toán]]&lt;&gt;"",Table1[[#This Row],[Ngày hạch toán]],""))</f>
        <v>45918</v>
      </c>
      <c r="T2277" s="7"/>
      <c r="U2277" s="6">
        <f>IF(Table1[[#This Row],[Ngày tính CN]]="","",S2277+T2277)</f>
        <v>45918</v>
      </c>
      <c r="V2277" s="35">
        <f ca="1">IF(Table1[[#This Row],[Hạn thanh toán]]="","",IF((U2277-NOW())&lt;0,0,(U2277-NOW())))</f>
        <v>0</v>
      </c>
      <c r="W2277" s="35"/>
      <c r="X2277" s="35">
        <f t="shared" ca="1" si="604"/>
        <v>252.49032013888791</v>
      </c>
      <c r="Y2277" s="2" t="str">
        <f t="shared" ca="1" si="605"/>
        <v>Nợ quá hạn hơn 120 ngày có khả năng mất thanh toán</v>
      </c>
      <c r="Z2277" s="51">
        <f t="shared" si="606"/>
        <v>45918</v>
      </c>
      <c r="AA2277" s="51" t="str">
        <f t="shared" si="607"/>
        <v/>
      </c>
      <c r="AD2277" s="2" t="str">
        <f>VLOOKUP($A2277,MA_KH!$A:$Q,MA_KH!O$1,0)</f>
        <v>CIRCLEK MIỀN BẮC</v>
      </c>
      <c r="AE2277" s="2" t="str">
        <f>VLOOKUP($A2277,MA_KH!$A:$Q,MA_KH!P$1,0)</f>
        <v>CHI NHÁNH CÔNG TY TNHH VÒNG TRÒN ĐỎ TẠI HÀ NỘI</v>
      </c>
    </row>
    <row r="2278" spans="1:31" ht="25.5" hidden="1" customHeight="1" x14ac:dyDescent="0.2">
      <c r="A2278" s="30" t="s">
        <v>21224</v>
      </c>
      <c r="B2278" s="30" t="s">
        <v>1327</v>
      </c>
      <c r="C2278" s="37">
        <v>45918</v>
      </c>
      <c r="D2278" s="30" t="s">
        <v>3940</v>
      </c>
      <c r="E2278" s="37">
        <v>45918</v>
      </c>
      <c r="F2278" s="30" t="s">
        <v>3941</v>
      </c>
      <c r="G2278" s="30" t="s">
        <v>3935</v>
      </c>
      <c r="H2278" s="38">
        <v>-530286</v>
      </c>
      <c r="I2278" s="64">
        <v>0</v>
      </c>
      <c r="J2278" s="38">
        <v>-42421</v>
      </c>
      <c r="K2278" s="38">
        <v>-572707</v>
      </c>
      <c r="L2278" s="7" t="s">
        <v>51</v>
      </c>
      <c r="O2278" s="35">
        <f>IF(Table1[[#This Row],[Phân loại]]="Tồn đầu kỳ",Table1[[#This Row],[Tổng giá trị]],0)</f>
        <v>-572707</v>
      </c>
      <c r="P2278" s="7">
        <f>IF(Table1[[#This Row],[Số còn phải thu ĐK]]&lt;&gt;0,0,IF(Table1[[#This Row],[Phân loại]]="Bán hàng",Table1[[#This Row],[Tổng giá trị]],-Table1[[#This Row],[Tổng giá trị]]))</f>
        <v>0</v>
      </c>
      <c r="Q2278" s="35">
        <f t="shared" si="603"/>
        <v>0</v>
      </c>
      <c r="R2278" s="7">
        <f>Table1[[#This Row],[Số còn phải thu ĐK]]+Table1[[#This Row],[Giá Trị HD sau CK]]-Table1[[#This Row],[Số tiền đã thu]]</f>
        <v>-572707</v>
      </c>
      <c r="S2278" s="6">
        <f>IF(Table1[[#This Row],[Ngày hóa đơn]]&lt;&gt;"",Table1[[#This Row],[Ngày hóa đơn]],IF(Table1[[#This Row],[Ngày hạch toán]]&lt;&gt;"",Table1[[#This Row],[Ngày hạch toán]],""))</f>
        <v>45918</v>
      </c>
      <c r="T2278" s="7"/>
      <c r="U2278" s="6">
        <f>IF(Table1[[#This Row],[Ngày tính CN]]="","",S2278+T2278)</f>
        <v>45918</v>
      </c>
      <c r="V2278" s="35">
        <f ca="1">IF(Table1[[#This Row],[Hạn thanh toán]]="","",IF((U2278-NOW())&lt;0,0,(U2278-NOW())))</f>
        <v>0</v>
      </c>
      <c r="W2278" s="35"/>
      <c r="X2278" s="35">
        <f t="shared" ca="1" si="604"/>
        <v>252.49032013888791</v>
      </c>
      <c r="Y2278" s="2" t="str">
        <f t="shared" ca="1" si="605"/>
        <v>Nợ quá hạn hơn 120 ngày có khả năng mất thanh toán</v>
      </c>
      <c r="Z2278" s="51">
        <f t="shared" si="606"/>
        <v>45918</v>
      </c>
      <c r="AA2278" s="51" t="str">
        <f t="shared" si="607"/>
        <v/>
      </c>
      <c r="AD2278" s="2" t="str">
        <f>VLOOKUP($A2278,MA_KH!$A:$Q,MA_KH!O$1,0)</f>
        <v>CIRCLEK MIỀN BẮC</v>
      </c>
      <c r="AE2278" s="2" t="str">
        <f>VLOOKUP($A2278,MA_KH!$A:$Q,MA_KH!P$1,0)</f>
        <v>CHI NHÁNH CÔNG TY TNHH VÒNG TRÒN ĐỎ TẠI HÀ NỘI</v>
      </c>
    </row>
    <row r="2279" spans="1:31" ht="25.5" hidden="1" customHeight="1" x14ac:dyDescent="0.2">
      <c r="A2279" s="30" t="s">
        <v>21242</v>
      </c>
      <c r="B2279" s="30" t="s">
        <v>1329</v>
      </c>
      <c r="C2279" s="37">
        <v>45918</v>
      </c>
      <c r="D2279" s="30" t="s">
        <v>3942</v>
      </c>
      <c r="E2279" s="37">
        <v>45918</v>
      </c>
      <c r="F2279" s="30" t="s">
        <v>3943</v>
      </c>
      <c r="G2279" s="30" t="s">
        <v>3935</v>
      </c>
      <c r="H2279" s="38">
        <v>-62026</v>
      </c>
      <c r="I2279" s="64">
        <v>0</v>
      </c>
      <c r="J2279" s="38">
        <v>-4961</v>
      </c>
      <c r="K2279" s="38">
        <v>-66987</v>
      </c>
      <c r="L2279" s="7" t="s">
        <v>51</v>
      </c>
      <c r="O2279" s="35">
        <f>IF(Table1[[#This Row],[Phân loại]]="Tồn đầu kỳ",Table1[[#This Row],[Tổng giá trị]],0)</f>
        <v>-66987</v>
      </c>
      <c r="P2279" s="7">
        <f>IF(Table1[[#This Row],[Số còn phải thu ĐK]]&lt;&gt;0,0,IF(Table1[[#This Row],[Phân loại]]="Bán hàng",Table1[[#This Row],[Tổng giá trị]],-Table1[[#This Row],[Tổng giá trị]]))</f>
        <v>0</v>
      </c>
      <c r="Q2279" s="35">
        <f t="shared" si="603"/>
        <v>0</v>
      </c>
      <c r="R2279" s="7">
        <f>Table1[[#This Row],[Số còn phải thu ĐK]]+Table1[[#This Row],[Giá Trị HD sau CK]]-Table1[[#This Row],[Số tiền đã thu]]</f>
        <v>-66987</v>
      </c>
      <c r="S2279" s="6">
        <f>IF(Table1[[#This Row],[Ngày hóa đơn]]&lt;&gt;"",Table1[[#This Row],[Ngày hóa đơn]],IF(Table1[[#This Row],[Ngày hạch toán]]&lt;&gt;"",Table1[[#This Row],[Ngày hạch toán]],""))</f>
        <v>45918</v>
      </c>
      <c r="T2279" s="7"/>
      <c r="U2279" s="6">
        <f>IF(Table1[[#This Row],[Ngày tính CN]]="","",S2279+T2279)</f>
        <v>45918</v>
      </c>
      <c r="V2279" s="35">
        <f ca="1">IF(Table1[[#This Row],[Hạn thanh toán]]="","",IF((U2279-NOW())&lt;0,0,(U2279-NOW())))</f>
        <v>0</v>
      </c>
      <c r="W2279" s="35"/>
      <c r="X2279" s="35">
        <f t="shared" ca="1" si="604"/>
        <v>252.49032013888791</v>
      </c>
      <c r="Y2279" s="2" t="str">
        <f t="shared" ca="1" si="605"/>
        <v>Nợ quá hạn hơn 120 ngày có khả năng mất thanh toán</v>
      </c>
      <c r="Z2279" s="51">
        <f t="shared" si="606"/>
        <v>45918</v>
      </c>
      <c r="AA2279" s="51" t="str">
        <f t="shared" si="607"/>
        <v/>
      </c>
      <c r="AD2279" s="2" t="str">
        <f>VLOOKUP($A2279,MA_KH!$A:$Q,MA_KH!O$1,0)</f>
        <v>CIRCLEK MIỀN BẮC</v>
      </c>
      <c r="AE2279" s="2" t="str">
        <f>VLOOKUP($A2279,MA_KH!$A:$Q,MA_KH!P$1,0)</f>
        <v>CHI NHÁNH CÔNG TY TNHH VÒNG TRÒN ĐỎ TẠI HÀ NỘI</v>
      </c>
    </row>
    <row r="2280" spans="1:31" ht="25.5" hidden="1" customHeight="1" x14ac:dyDescent="0.2">
      <c r="A2280" s="30" t="s">
        <v>21267</v>
      </c>
      <c r="B2280" s="30" t="s">
        <v>1340</v>
      </c>
      <c r="C2280" s="37">
        <v>45918</v>
      </c>
      <c r="D2280" s="30" t="s">
        <v>3944</v>
      </c>
      <c r="E2280" s="37">
        <v>45918</v>
      </c>
      <c r="F2280" s="30" t="s">
        <v>3945</v>
      </c>
      <c r="G2280" s="30" t="s">
        <v>3935</v>
      </c>
      <c r="H2280" s="38">
        <v>-252301</v>
      </c>
      <c r="I2280" s="64">
        <v>0</v>
      </c>
      <c r="J2280" s="38">
        <v>-20182</v>
      </c>
      <c r="K2280" s="38">
        <v>-272483</v>
      </c>
      <c r="L2280" s="7" t="s">
        <v>51</v>
      </c>
      <c r="O2280" s="35">
        <f>IF(Table1[[#This Row],[Phân loại]]="Tồn đầu kỳ",Table1[[#This Row],[Tổng giá trị]],0)</f>
        <v>-272483</v>
      </c>
      <c r="P2280" s="7">
        <f>IF(Table1[[#This Row],[Số còn phải thu ĐK]]&lt;&gt;0,0,IF(Table1[[#This Row],[Phân loại]]="Bán hàng",Table1[[#This Row],[Tổng giá trị]],-Table1[[#This Row],[Tổng giá trị]]))</f>
        <v>0</v>
      </c>
      <c r="Q2280" s="35">
        <f t="shared" si="603"/>
        <v>0</v>
      </c>
      <c r="R2280" s="7">
        <f>Table1[[#This Row],[Số còn phải thu ĐK]]+Table1[[#This Row],[Giá Trị HD sau CK]]-Table1[[#This Row],[Số tiền đã thu]]</f>
        <v>-272483</v>
      </c>
      <c r="S2280" s="6">
        <f>IF(Table1[[#This Row],[Ngày hóa đơn]]&lt;&gt;"",Table1[[#This Row],[Ngày hóa đơn]],IF(Table1[[#This Row],[Ngày hạch toán]]&lt;&gt;"",Table1[[#This Row],[Ngày hạch toán]],""))</f>
        <v>45918</v>
      </c>
      <c r="T2280" s="7"/>
      <c r="U2280" s="6">
        <f>IF(Table1[[#This Row],[Ngày tính CN]]="","",S2280+T2280)</f>
        <v>45918</v>
      </c>
      <c r="V2280" s="35">
        <f ca="1">IF(Table1[[#This Row],[Hạn thanh toán]]="","",IF((U2280-NOW())&lt;0,0,(U2280-NOW())))</f>
        <v>0</v>
      </c>
      <c r="W2280" s="35"/>
      <c r="X2280" s="35">
        <f t="shared" ca="1" si="604"/>
        <v>252.49032013888791</v>
      </c>
      <c r="Y2280" s="2" t="str">
        <f t="shared" ca="1" si="605"/>
        <v>Nợ quá hạn hơn 120 ngày có khả năng mất thanh toán</v>
      </c>
      <c r="Z2280" s="51">
        <f t="shared" si="606"/>
        <v>45918</v>
      </c>
      <c r="AA2280" s="51" t="str">
        <f t="shared" si="607"/>
        <v/>
      </c>
      <c r="AD2280" s="2" t="str">
        <f>VLOOKUP($A2280,MA_KH!$A:$Q,MA_KH!O$1,0)</f>
        <v>CIRCLEK MIỀN BẮC</v>
      </c>
      <c r="AE2280" s="2" t="str">
        <f>VLOOKUP($A2280,MA_KH!$A:$Q,MA_KH!P$1,0)</f>
        <v>CHI NHÁNH CÔNG TY TNHH VÒNG TRÒN ĐỎ TẠI HÀ NỘI</v>
      </c>
    </row>
    <row r="2281" spans="1:31" ht="25.5" hidden="1" customHeight="1" x14ac:dyDescent="0.2">
      <c r="A2281" s="30" t="s">
        <v>22024</v>
      </c>
      <c r="B2281" s="30" t="s">
        <v>4127</v>
      </c>
      <c r="C2281" s="37">
        <v>45869</v>
      </c>
      <c r="D2281" s="30" t="s">
        <v>4512</v>
      </c>
      <c r="E2281" s="37">
        <v>45869</v>
      </c>
      <c r="F2281" s="30">
        <v>1296</v>
      </c>
      <c r="G2281" s="30" t="s">
        <v>4499</v>
      </c>
      <c r="H2281" s="38">
        <v>-476264</v>
      </c>
      <c r="I2281" s="64">
        <v>0</v>
      </c>
      <c r="J2281" s="38">
        <v>-38101</v>
      </c>
      <c r="K2281" s="38">
        <v>-514365</v>
      </c>
      <c r="L2281" s="7" t="s">
        <v>51</v>
      </c>
      <c r="O2281" s="35">
        <f>IF(Table1[[#This Row],[Phân loại]]="Tồn đầu kỳ",Table1[[#This Row],[Tổng giá trị]],0)</f>
        <v>-514365</v>
      </c>
      <c r="P2281" s="7">
        <f>IF(Table1[[#This Row],[Số còn phải thu ĐK]]&lt;&gt;0,0,IF(Table1[[#This Row],[Phân loại]]="Bán hàng",Table1[[#This Row],[Tổng giá trị]],-Table1[[#This Row],[Tổng giá trị]]))</f>
        <v>0</v>
      </c>
      <c r="Q2281" s="35">
        <f t="shared" ref="Q2281:Q2344" si="608">IF(M2281&lt;&gt;"",IF(O2281&lt;&gt;0,O2281,P2281),0)</f>
        <v>0</v>
      </c>
      <c r="R2281" s="7">
        <f>Table1[[#This Row],[Số còn phải thu ĐK]]+Table1[[#This Row],[Giá Trị HD sau CK]]-Table1[[#This Row],[Số tiền đã thu]]</f>
        <v>-514365</v>
      </c>
      <c r="S2281" s="6">
        <f>IF(Table1[[#This Row],[Ngày hóa đơn]]&lt;&gt;"",Table1[[#This Row],[Ngày hóa đơn]],IF(Table1[[#This Row],[Ngày hạch toán]]&lt;&gt;"",Table1[[#This Row],[Ngày hạch toán]],""))</f>
        <v>45869</v>
      </c>
      <c r="T2281" s="7"/>
      <c r="U2281" s="6">
        <f>IF(Table1[[#This Row],[Ngày tính CN]]="","",S2281+T2281)</f>
        <v>45869</v>
      </c>
      <c r="V2281" s="35">
        <f ca="1">IF(Table1[[#This Row],[Hạn thanh toán]]="","",IF((U2281-NOW())&lt;0,0,(U2281-NOW())))</f>
        <v>0</v>
      </c>
      <c r="W2281" s="35"/>
      <c r="X2281" s="35">
        <f t="shared" ref="X2281:X2344" ca="1" si="609">IF(OR(U2281="",R2281=0),"",IF((U2281-NOW())&lt;0,-(U2281-NOW()),0))</f>
        <v>301.49032013888791</v>
      </c>
      <c r="Y2281" s="2" t="str">
        <f t="shared" ref="Y2281:Y2344" ca="1" si="610">IF(R2281=0,"Đã thanh toán",IF(X2281="","",IF(X2281&lt;=0,"Chưa đến hạn thanh toán",IF(X2281&lt;=30,"Nợ quá hạn 30 ngày",IF(X2281&lt;=60,"Nợ quá hạn từ 30 ngày đến 60 ngày",IF(X2281&lt;=90,"Nợ quá hạn từ 60 ngày đến 90 ngày",IF(X2281&lt;=120,"Nợ quá hạn từ 90 ngày đến 120 ngày","Nợ quá hạn hơn 120 ngày có khả năng mất thanh toán")))))))</f>
        <v>Nợ quá hạn hơn 120 ngày có khả năng mất thanh toán</v>
      </c>
      <c r="Z2281" s="51">
        <f t="shared" si="606"/>
        <v>45869</v>
      </c>
      <c r="AA2281" s="51" t="str">
        <f t="shared" si="607"/>
        <v/>
      </c>
      <c r="AD2281" s="2" t="str">
        <f>VLOOKUP($A2281,MA_KH!$A:$Q,MA_KH!O$1,0)</f>
        <v>LOTTE</v>
      </c>
      <c r="AE2281" s="2" t="str">
        <f>VLOOKUP($A2281,MA_KH!$A:$Q,MA_KH!P$1,0)</f>
        <v>CÔNG TY CỔ PHẦN TRUNG TÂM THƯƠNG MẠI LOTTE VIỆT NAM</v>
      </c>
    </row>
    <row r="2282" spans="1:31" ht="25.5" hidden="1" customHeight="1" x14ac:dyDescent="0.2">
      <c r="A2282" s="30" t="s">
        <v>22436</v>
      </c>
      <c r="B2282" s="30" t="s">
        <v>3966</v>
      </c>
      <c r="C2282" s="37">
        <v>45938</v>
      </c>
      <c r="D2282" s="30" t="s">
        <v>4900</v>
      </c>
      <c r="E2282" s="37">
        <v>45938</v>
      </c>
      <c r="F2282" s="30" t="s">
        <v>4901</v>
      </c>
      <c r="G2282" s="73" t="s">
        <v>4902</v>
      </c>
      <c r="H2282" s="38">
        <v>-41769</v>
      </c>
      <c r="I2282" s="64">
        <v>0</v>
      </c>
      <c r="J2282" s="38">
        <v>-3342</v>
      </c>
      <c r="K2282" s="38">
        <v>-45111</v>
      </c>
      <c r="L2282" s="7" t="s">
        <v>51</v>
      </c>
      <c r="O2282" s="35">
        <f>IF(Table1[[#This Row],[Phân loại]]="Tồn đầu kỳ",Table1[[#This Row],[Tổng giá trị]],0)</f>
        <v>-45111</v>
      </c>
      <c r="P2282" s="7">
        <f>IF(Table1[[#This Row],[Số còn phải thu ĐK]]&lt;&gt;0,0,IF(Table1[[#This Row],[Phân loại]]="Bán hàng",Table1[[#This Row],[Tổng giá trị]],-Table1[[#This Row],[Tổng giá trị]]))</f>
        <v>0</v>
      </c>
      <c r="Q2282" s="35">
        <f t="shared" si="608"/>
        <v>0</v>
      </c>
      <c r="R2282" s="7">
        <f>Table1[[#This Row],[Số còn phải thu ĐK]]+Table1[[#This Row],[Giá Trị HD sau CK]]-Table1[[#This Row],[Số tiền đã thu]]</f>
        <v>-45111</v>
      </c>
      <c r="S2282" s="6">
        <f>IF(Table1[[#This Row],[Ngày hóa đơn]]&lt;&gt;"",Table1[[#This Row],[Ngày hóa đơn]],IF(Table1[[#This Row],[Ngày hạch toán]]&lt;&gt;"",Table1[[#This Row],[Ngày hạch toán]],""))</f>
        <v>45938</v>
      </c>
      <c r="T2282" s="7"/>
      <c r="U2282" s="6">
        <f>IF(Table1[[#This Row],[Ngày tính CN]]="","",S2282+T2282)</f>
        <v>45938</v>
      </c>
      <c r="V2282" s="35">
        <f ca="1">IF(Table1[[#This Row],[Hạn thanh toán]]="","",IF((U2282-NOW())&lt;0,0,(U2282-NOW())))</f>
        <v>0</v>
      </c>
      <c r="W2282" s="35"/>
      <c r="X2282" s="35">
        <f t="shared" ca="1" si="609"/>
        <v>232.49032013888791</v>
      </c>
      <c r="Y2282" s="2" t="str">
        <f t="shared" ca="1" si="610"/>
        <v>Nợ quá hạn hơn 120 ngày có khả năng mất thanh toán</v>
      </c>
      <c r="Z2282" s="51">
        <f t="shared" si="606"/>
        <v>45938</v>
      </c>
      <c r="AA2282" s="51" t="str">
        <f t="shared" si="607"/>
        <v/>
      </c>
      <c r="AD2282" s="2" t="str">
        <f>VLOOKUP($A2282,MA_KH!$A:$Q,MA_KH!O$1,0)</f>
        <v>SMART</v>
      </c>
      <c r="AE2282" s="2" t="str">
        <f>VLOOKUP($A2282,MA_KH!$A:$Q,MA_KH!P$1,0)</f>
        <v>CÔNG TY TNHH KINH DOANH THƯƠNG MẠI VÀ DỊCH VỤ SUNSHINE MART</v>
      </c>
    </row>
    <row r="2283" spans="1:31" ht="25.5" hidden="1" customHeight="1" x14ac:dyDescent="0.2">
      <c r="A2283" s="30" t="s">
        <v>21956</v>
      </c>
      <c r="B2283" s="30" t="s">
        <v>4191</v>
      </c>
      <c r="C2283" s="37">
        <v>45808</v>
      </c>
      <c r="D2283" s="30" t="s">
        <v>4898</v>
      </c>
      <c r="E2283" s="37">
        <v>45808</v>
      </c>
      <c r="F2283" s="30" t="s">
        <v>3948</v>
      </c>
      <c r="G2283" s="30" t="s">
        <v>4899</v>
      </c>
      <c r="H2283" s="38">
        <v>-49831</v>
      </c>
      <c r="I2283" s="64">
        <v>0</v>
      </c>
      <c r="J2283" s="38">
        <v>-3986</v>
      </c>
      <c r="K2283" s="38">
        <v>-53817</v>
      </c>
      <c r="L2283" s="7" t="s">
        <v>51</v>
      </c>
      <c r="O2283" s="35">
        <f>IF(Table1[[#This Row],[Phân loại]]="Tồn đầu kỳ",Table1[[#This Row],[Tổng giá trị]],0)</f>
        <v>-53817</v>
      </c>
      <c r="P2283" s="7">
        <f>IF(Table1[[#This Row],[Số còn phải thu ĐK]]&lt;&gt;0,0,IF(Table1[[#This Row],[Phân loại]]="Bán hàng",Table1[[#This Row],[Tổng giá trị]],-Table1[[#This Row],[Tổng giá trị]]))</f>
        <v>0</v>
      </c>
      <c r="Q2283" s="35">
        <f t="shared" si="608"/>
        <v>0</v>
      </c>
      <c r="R2283" s="7">
        <f>Table1[[#This Row],[Số còn phải thu ĐK]]+Table1[[#This Row],[Giá Trị HD sau CK]]-Table1[[#This Row],[Số tiền đã thu]]</f>
        <v>-53817</v>
      </c>
      <c r="S2283" s="6">
        <f>IF(Table1[[#This Row],[Ngày hóa đơn]]&lt;&gt;"",Table1[[#This Row],[Ngày hóa đơn]],IF(Table1[[#This Row],[Ngày hạch toán]]&lt;&gt;"",Table1[[#This Row],[Ngày hạch toán]],""))</f>
        <v>45808</v>
      </c>
      <c r="T2283" s="7"/>
      <c r="U2283" s="6">
        <f>IF(Table1[[#This Row],[Ngày tính CN]]="","",S2283+T2283)</f>
        <v>45808</v>
      </c>
      <c r="V2283" s="35">
        <f ca="1">IF(Table1[[#This Row],[Hạn thanh toán]]="","",IF((U2283-NOW())&lt;0,0,(U2283-NOW())))</f>
        <v>0</v>
      </c>
      <c r="W2283" s="35"/>
      <c r="X2283" s="35">
        <f t="shared" ca="1" si="609"/>
        <v>362.49032013888791</v>
      </c>
      <c r="Y2283" s="2" t="str">
        <f t="shared" ca="1" si="610"/>
        <v>Nợ quá hạn hơn 120 ngày có khả năng mất thanh toán</v>
      </c>
      <c r="Z2283" s="51">
        <f t="shared" si="606"/>
        <v>45808</v>
      </c>
      <c r="AA2283" s="51" t="str">
        <f t="shared" si="607"/>
        <v/>
      </c>
      <c r="AD2283" s="2" t="str">
        <f>VLOOKUP($A2283,MA_KH!$A:$Q,MA_KH!O$1,0)</f>
        <v>LARIA (FM)</v>
      </c>
      <c r="AE2283" s="2" t="str">
        <f>VLOOKUP($A2283,MA_KH!$A:$Q,MA_KH!P$1,0)</f>
        <v>CÔNG TY TNHH THƯƠNG MẠI LARIA</v>
      </c>
    </row>
    <row r="2284" spans="1:31" ht="25.5" hidden="1" customHeight="1" x14ac:dyDescent="0.2">
      <c r="A2284" s="30" t="s">
        <v>21956</v>
      </c>
      <c r="B2284" s="30" t="s">
        <v>4191</v>
      </c>
      <c r="C2284" s="37">
        <v>45961</v>
      </c>
      <c r="D2284" s="30" t="s">
        <v>4903</v>
      </c>
      <c r="E2284" s="37">
        <v>45961</v>
      </c>
      <c r="F2284" s="30" t="s">
        <v>3948</v>
      </c>
      <c r="G2284" s="30" t="s">
        <v>4904</v>
      </c>
      <c r="H2284" s="38">
        <v>-32526</v>
      </c>
      <c r="I2284" s="64">
        <v>0</v>
      </c>
      <c r="J2284" s="38">
        <v>-2602</v>
      </c>
      <c r="K2284" s="38">
        <v>-35128</v>
      </c>
      <c r="L2284" s="7" t="s">
        <v>51</v>
      </c>
      <c r="M2284" s="6">
        <v>46030</v>
      </c>
      <c r="O2284" s="35">
        <f>IF(Table1[[#This Row],[Phân loại]]="Tồn đầu kỳ",Table1[[#This Row],[Tổng giá trị]],0)</f>
        <v>-35128</v>
      </c>
      <c r="P2284" s="7">
        <f>IF(Table1[[#This Row],[Số còn phải thu ĐK]]&lt;&gt;0,0,IF(Table1[[#This Row],[Phân loại]]="Bán hàng",Table1[[#This Row],[Tổng giá trị]],-Table1[[#This Row],[Tổng giá trị]]))</f>
        <v>0</v>
      </c>
      <c r="Q2284" s="35">
        <f t="shared" si="608"/>
        <v>-35128</v>
      </c>
      <c r="R2284" s="7">
        <f>Table1[[#This Row],[Số còn phải thu ĐK]]+Table1[[#This Row],[Giá Trị HD sau CK]]-Table1[[#This Row],[Số tiền đã thu]]</f>
        <v>0</v>
      </c>
      <c r="S2284" s="6">
        <f>IF(Table1[[#This Row],[Ngày hóa đơn]]&lt;&gt;"",Table1[[#This Row],[Ngày hóa đơn]],IF(Table1[[#This Row],[Ngày hạch toán]]&lt;&gt;"",Table1[[#This Row],[Ngày hạch toán]],""))</f>
        <v>45961</v>
      </c>
      <c r="T2284" s="7"/>
      <c r="U2284" s="6">
        <f>IF(Table1[[#This Row],[Ngày tính CN]]="","",S2284+T2284)</f>
        <v>45961</v>
      </c>
      <c r="V2284" s="35">
        <f ca="1">IF(Table1[[#This Row],[Hạn thanh toán]]="","",IF((U2284-NOW())&lt;0,0,(U2284-NOW())))</f>
        <v>0</v>
      </c>
      <c r="W2284" s="35"/>
      <c r="X2284" s="35" t="str">
        <f t="shared" ca="1" si="609"/>
        <v/>
      </c>
      <c r="Y2284" s="2" t="str">
        <f t="shared" si="610"/>
        <v>Đã thanh toán</v>
      </c>
      <c r="Z2284" s="51">
        <f t="shared" si="606"/>
        <v>45961</v>
      </c>
      <c r="AA2284" s="51">
        <f t="shared" si="607"/>
        <v>46030</v>
      </c>
      <c r="AD2284" s="2" t="str">
        <f>VLOOKUP($A2284,MA_KH!$A:$Q,MA_KH!O$1,0)</f>
        <v>LARIA (FM)</v>
      </c>
      <c r="AE2284" s="2" t="str">
        <f>VLOOKUP($A2284,MA_KH!$A:$Q,MA_KH!P$1,0)</f>
        <v>CÔNG TY TNHH THƯƠNG MẠI LARIA</v>
      </c>
    </row>
    <row r="2285" spans="1:31" ht="25.5" hidden="1" customHeight="1" x14ac:dyDescent="0.2">
      <c r="A2285" s="30" t="s">
        <v>21980</v>
      </c>
      <c r="B2285" s="30" t="s">
        <v>3963</v>
      </c>
      <c r="C2285" s="37">
        <v>45932</v>
      </c>
      <c r="D2285" s="30" t="s">
        <v>4875</v>
      </c>
      <c r="E2285" s="37">
        <v>45932</v>
      </c>
      <c r="F2285" s="30"/>
      <c r="G2285" s="30" t="s">
        <v>4876</v>
      </c>
      <c r="H2285" s="38">
        <v>-172908</v>
      </c>
      <c r="I2285" s="64">
        <v>0</v>
      </c>
      <c r="J2285" s="38">
        <v>-13832</v>
      </c>
      <c r="K2285" s="38">
        <v>-186740</v>
      </c>
      <c r="L2285" s="7" t="s">
        <v>51</v>
      </c>
      <c r="O2285" s="35">
        <f>IF(Table1[[#This Row],[Phân loại]]="Tồn đầu kỳ",Table1[[#This Row],[Tổng giá trị]],0)</f>
        <v>-186740</v>
      </c>
      <c r="P2285" s="7">
        <f>IF(Table1[[#This Row],[Số còn phải thu ĐK]]&lt;&gt;0,0,IF(Table1[[#This Row],[Phân loại]]="Bán hàng",Table1[[#This Row],[Tổng giá trị]],-Table1[[#This Row],[Tổng giá trị]]))</f>
        <v>0</v>
      </c>
      <c r="Q2285" s="35">
        <f t="shared" si="608"/>
        <v>0</v>
      </c>
      <c r="R2285" s="7">
        <f>Table1[[#This Row],[Số còn phải thu ĐK]]+Table1[[#This Row],[Giá Trị HD sau CK]]-Table1[[#This Row],[Số tiền đã thu]]</f>
        <v>-186740</v>
      </c>
      <c r="S2285" s="6">
        <f>IF(Table1[[#This Row],[Ngày hóa đơn]]&lt;&gt;"",Table1[[#This Row],[Ngày hóa đơn]],IF(Table1[[#This Row],[Ngày hạch toán]]&lt;&gt;"",Table1[[#This Row],[Ngày hạch toán]],""))</f>
        <v>45932</v>
      </c>
      <c r="T2285" s="7"/>
      <c r="U2285" s="6">
        <f>IF(Table1[[#This Row],[Ngày tính CN]]="","",S2285+T2285)</f>
        <v>45932</v>
      </c>
      <c r="V2285" s="35">
        <f ca="1">IF(Table1[[#This Row],[Hạn thanh toán]]="","",IF((U2285-NOW())&lt;0,0,(U2285-NOW())))</f>
        <v>0</v>
      </c>
      <c r="W2285" s="35"/>
      <c r="X2285" s="35">
        <f t="shared" ca="1" si="609"/>
        <v>238.49032013888791</v>
      </c>
      <c r="Y2285" s="2" t="str">
        <f t="shared" ca="1" si="610"/>
        <v>Nợ quá hạn hơn 120 ngày có khả năng mất thanh toán</v>
      </c>
      <c r="Z2285" s="51">
        <f t="shared" si="606"/>
        <v>45932</v>
      </c>
      <c r="AA2285" s="51" t="str">
        <f t="shared" si="607"/>
        <v/>
      </c>
      <c r="AD2285" s="2" t="str">
        <f>VLOOKUP($A2285,MA_KH!$A:$Q,MA_KH!O$1,0)</f>
        <v>KMARKET</v>
      </c>
      <c r="AE2285" s="2" t="str">
        <f>VLOOKUP($A2285,MA_KH!$A:$Q,MA_KH!P$1,0)</f>
        <v>CÔNG TY TNHH THƯƠNG MẠI K &amp; K TOÀN CẦU</v>
      </c>
    </row>
    <row r="2286" spans="1:31" ht="25.5" hidden="1" customHeight="1" x14ac:dyDescent="0.2">
      <c r="A2286" s="30" t="s">
        <v>21980</v>
      </c>
      <c r="B2286" s="30" t="s">
        <v>3963</v>
      </c>
      <c r="C2286" s="37">
        <v>45933</v>
      </c>
      <c r="D2286" s="30" t="s">
        <v>4877</v>
      </c>
      <c r="E2286" s="37">
        <v>45933</v>
      </c>
      <c r="F2286" s="30"/>
      <c r="G2286" s="30" t="s">
        <v>4867</v>
      </c>
      <c r="H2286" s="38">
        <v>-240311</v>
      </c>
      <c r="I2286" s="64">
        <v>0</v>
      </c>
      <c r="J2286" s="38">
        <v>-19224</v>
      </c>
      <c r="K2286" s="38">
        <v>-259535</v>
      </c>
      <c r="L2286" s="7" t="s">
        <v>51</v>
      </c>
      <c r="O2286" s="35">
        <f>IF(Table1[[#This Row],[Phân loại]]="Tồn đầu kỳ",Table1[[#This Row],[Tổng giá trị]],0)</f>
        <v>-259535</v>
      </c>
      <c r="P2286" s="7">
        <f>IF(Table1[[#This Row],[Số còn phải thu ĐK]]&lt;&gt;0,0,IF(Table1[[#This Row],[Phân loại]]="Bán hàng",Table1[[#This Row],[Tổng giá trị]],-Table1[[#This Row],[Tổng giá trị]]))</f>
        <v>0</v>
      </c>
      <c r="Q2286" s="35">
        <f t="shared" si="608"/>
        <v>0</v>
      </c>
      <c r="R2286" s="7">
        <f>Table1[[#This Row],[Số còn phải thu ĐK]]+Table1[[#This Row],[Giá Trị HD sau CK]]-Table1[[#This Row],[Số tiền đã thu]]</f>
        <v>-259535</v>
      </c>
      <c r="S2286" s="6">
        <f>IF(Table1[[#This Row],[Ngày hóa đơn]]&lt;&gt;"",Table1[[#This Row],[Ngày hóa đơn]],IF(Table1[[#This Row],[Ngày hạch toán]]&lt;&gt;"",Table1[[#This Row],[Ngày hạch toán]],""))</f>
        <v>45933</v>
      </c>
      <c r="T2286" s="7"/>
      <c r="U2286" s="6">
        <f>IF(Table1[[#This Row],[Ngày tính CN]]="","",S2286+T2286)</f>
        <v>45933</v>
      </c>
      <c r="V2286" s="35">
        <f ca="1">IF(Table1[[#This Row],[Hạn thanh toán]]="","",IF((U2286-NOW())&lt;0,0,(U2286-NOW())))</f>
        <v>0</v>
      </c>
      <c r="W2286" s="35"/>
      <c r="X2286" s="35">
        <f t="shared" ca="1" si="609"/>
        <v>237.49032013888791</v>
      </c>
      <c r="Y2286" s="2" t="str">
        <f t="shared" ca="1" si="610"/>
        <v>Nợ quá hạn hơn 120 ngày có khả năng mất thanh toán</v>
      </c>
      <c r="Z2286" s="51">
        <f t="shared" si="606"/>
        <v>45933</v>
      </c>
      <c r="AA2286" s="51" t="str">
        <f t="shared" si="607"/>
        <v/>
      </c>
      <c r="AD2286" s="2" t="str">
        <f>VLOOKUP($A2286,MA_KH!$A:$Q,MA_KH!O$1,0)</f>
        <v>KMARKET</v>
      </c>
      <c r="AE2286" s="2" t="str">
        <f>VLOOKUP($A2286,MA_KH!$A:$Q,MA_KH!P$1,0)</f>
        <v>CÔNG TY TNHH THƯƠNG MẠI K &amp; K TOÀN CẦU</v>
      </c>
    </row>
    <row r="2287" spans="1:31" ht="25.5" hidden="1" customHeight="1" x14ac:dyDescent="0.2">
      <c r="A2287" s="30" t="s">
        <v>21980</v>
      </c>
      <c r="B2287" s="30" t="s">
        <v>3963</v>
      </c>
      <c r="C2287" s="37">
        <v>45934</v>
      </c>
      <c r="D2287" s="30" t="s">
        <v>4878</v>
      </c>
      <c r="E2287" s="37">
        <v>45934</v>
      </c>
      <c r="F2287" s="30"/>
      <c r="G2287" s="30" t="s">
        <v>4879</v>
      </c>
      <c r="H2287" s="38">
        <v>-640507</v>
      </c>
      <c r="I2287" s="64">
        <v>0</v>
      </c>
      <c r="J2287" s="38">
        <v>-51241</v>
      </c>
      <c r="K2287" s="38">
        <v>-691748</v>
      </c>
      <c r="L2287" s="7" t="s">
        <v>51</v>
      </c>
      <c r="O2287" s="35">
        <f>IF(Table1[[#This Row],[Phân loại]]="Tồn đầu kỳ",Table1[[#This Row],[Tổng giá trị]],0)</f>
        <v>-691748</v>
      </c>
      <c r="P2287" s="7">
        <f>IF(Table1[[#This Row],[Số còn phải thu ĐK]]&lt;&gt;0,0,IF(Table1[[#This Row],[Phân loại]]="Bán hàng",Table1[[#This Row],[Tổng giá trị]],-Table1[[#This Row],[Tổng giá trị]]))</f>
        <v>0</v>
      </c>
      <c r="Q2287" s="35">
        <f t="shared" si="608"/>
        <v>0</v>
      </c>
      <c r="R2287" s="7">
        <f>Table1[[#This Row],[Số còn phải thu ĐK]]+Table1[[#This Row],[Giá Trị HD sau CK]]-Table1[[#This Row],[Số tiền đã thu]]</f>
        <v>-691748</v>
      </c>
      <c r="S2287" s="6">
        <f>IF(Table1[[#This Row],[Ngày hóa đơn]]&lt;&gt;"",Table1[[#This Row],[Ngày hóa đơn]],IF(Table1[[#This Row],[Ngày hạch toán]]&lt;&gt;"",Table1[[#This Row],[Ngày hạch toán]],""))</f>
        <v>45934</v>
      </c>
      <c r="T2287" s="7"/>
      <c r="U2287" s="6">
        <f>IF(Table1[[#This Row],[Ngày tính CN]]="","",S2287+T2287)</f>
        <v>45934</v>
      </c>
      <c r="V2287" s="35">
        <f ca="1">IF(Table1[[#This Row],[Hạn thanh toán]]="","",IF((U2287-NOW())&lt;0,0,(U2287-NOW())))</f>
        <v>0</v>
      </c>
      <c r="W2287" s="35"/>
      <c r="X2287" s="35">
        <f t="shared" ca="1" si="609"/>
        <v>236.49032013888791</v>
      </c>
      <c r="Y2287" s="2" t="str">
        <f t="shared" ca="1" si="610"/>
        <v>Nợ quá hạn hơn 120 ngày có khả năng mất thanh toán</v>
      </c>
      <c r="Z2287" s="51">
        <f t="shared" si="606"/>
        <v>45934</v>
      </c>
      <c r="AA2287" s="51" t="str">
        <f t="shared" si="607"/>
        <v/>
      </c>
      <c r="AD2287" s="2" t="str">
        <f>VLOOKUP($A2287,MA_KH!$A:$Q,MA_KH!O$1,0)</f>
        <v>KMARKET</v>
      </c>
      <c r="AE2287" s="2" t="str">
        <f>VLOOKUP($A2287,MA_KH!$A:$Q,MA_KH!P$1,0)</f>
        <v>CÔNG TY TNHH THƯƠNG MẠI K &amp; K TOÀN CẦU</v>
      </c>
    </row>
    <row r="2288" spans="1:31" ht="25.5" hidden="1" customHeight="1" x14ac:dyDescent="0.2">
      <c r="A2288" s="30" t="s">
        <v>21980</v>
      </c>
      <c r="B2288" s="30" t="s">
        <v>3963</v>
      </c>
      <c r="C2288" s="37">
        <v>45941</v>
      </c>
      <c r="D2288" s="30" t="s">
        <v>4882</v>
      </c>
      <c r="E2288" s="37">
        <v>45941</v>
      </c>
      <c r="F2288" s="30"/>
      <c r="G2288" s="30" t="s">
        <v>4883</v>
      </c>
      <c r="H2288" s="38">
        <v>-211010</v>
      </c>
      <c r="I2288" s="64">
        <v>0</v>
      </c>
      <c r="J2288" s="38">
        <v>-16881</v>
      </c>
      <c r="K2288" s="38">
        <v>-227891</v>
      </c>
      <c r="L2288" s="7" t="s">
        <v>51</v>
      </c>
      <c r="O2288" s="35">
        <f>IF(Table1[[#This Row],[Phân loại]]="Tồn đầu kỳ",Table1[[#This Row],[Tổng giá trị]],0)</f>
        <v>-227891</v>
      </c>
      <c r="P2288" s="7">
        <f>IF(Table1[[#This Row],[Số còn phải thu ĐK]]&lt;&gt;0,0,IF(Table1[[#This Row],[Phân loại]]="Bán hàng",Table1[[#This Row],[Tổng giá trị]],-Table1[[#This Row],[Tổng giá trị]]))</f>
        <v>0</v>
      </c>
      <c r="Q2288" s="35">
        <f t="shared" si="608"/>
        <v>0</v>
      </c>
      <c r="R2288" s="7">
        <f>Table1[[#This Row],[Số còn phải thu ĐK]]+Table1[[#This Row],[Giá Trị HD sau CK]]-Table1[[#This Row],[Số tiền đã thu]]</f>
        <v>-227891</v>
      </c>
      <c r="S2288" s="6">
        <f>IF(Table1[[#This Row],[Ngày hóa đơn]]&lt;&gt;"",Table1[[#This Row],[Ngày hóa đơn]],IF(Table1[[#This Row],[Ngày hạch toán]]&lt;&gt;"",Table1[[#This Row],[Ngày hạch toán]],""))</f>
        <v>45941</v>
      </c>
      <c r="T2288" s="7"/>
      <c r="U2288" s="6">
        <f>IF(Table1[[#This Row],[Ngày tính CN]]="","",S2288+T2288)</f>
        <v>45941</v>
      </c>
      <c r="V2288" s="35">
        <f ca="1">IF(Table1[[#This Row],[Hạn thanh toán]]="","",IF((U2288-NOW())&lt;0,0,(U2288-NOW())))</f>
        <v>0</v>
      </c>
      <c r="W2288" s="35"/>
      <c r="X2288" s="35">
        <f t="shared" ca="1" si="609"/>
        <v>229.49032013888791</v>
      </c>
      <c r="Y2288" s="2" t="str">
        <f t="shared" ca="1" si="610"/>
        <v>Nợ quá hạn hơn 120 ngày có khả năng mất thanh toán</v>
      </c>
      <c r="Z2288" s="51">
        <f t="shared" si="606"/>
        <v>45941</v>
      </c>
      <c r="AA2288" s="51" t="str">
        <f t="shared" si="607"/>
        <v/>
      </c>
      <c r="AD2288" s="2" t="str">
        <f>VLOOKUP($A2288,MA_KH!$A:$Q,MA_KH!O$1,0)</f>
        <v>KMARKET</v>
      </c>
      <c r="AE2288" s="2" t="str">
        <f>VLOOKUP($A2288,MA_KH!$A:$Q,MA_KH!P$1,0)</f>
        <v>CÔNG TY TNHH THƯƠNG MẠI K &amp; K TOÀN CẦU</v>
      </c>
    </row>
    <row r="2289" spans="1:31" ht="25.5" hidden="1" customHeight="1" x14ac:dyDescent="0.2">
      <c r="A2289" s="30" t="s">
        <v>21980</v>
      </c>
      <c r="B2289" s="30" t="s">
        <v>3963</v>
      </c>
      <c r="C2289" s="37">
        <v>45942</v>
      </c>
      <c r="D2289" s="30" t="s">
        <v>4884</v>
      </c>
      <c r="E2289" s="37">
        <v>45942</v>
      </c>
      <c r="F2289" s="30"/>
      <c r="G2289" s="30" t="s">
        <v>4885</v>
      </c>
      <c r="H2289" s="38">
        <v>-202209</v>
      </c>
      <c r="I2289" s="64">
        <v>0</v>
      </c>
      <c r="J2289" s="38">
        <v>-16177</v>
      </c>
      <c r="K2289" s="38">
        <v>-218386</v>
      </c>
      <c r="L2289" s="7" t="s">
        <v>51</v>
      </c>
      <c r="O2289" s="35">
        <f>IF(Table1[[#This Row],[Phân loại]]="Tồn đầu kỳ",Table1[[#This Row],[Tổng giá trị]],0)</f>
        <v>-218386</v>
      </c>
      <c r="P2289" s="7">
        <f>IF(Table1[[#This Row],[Số còn phải thu ĐK]]&lt;&gt;0,0,IF(Table1[[#This Row],[Phân loại]]="Bán hàng",Table1[[#This Row],[Tổng giá trị]],-Table1[[#This Row],[Tổng giá trị]]))</f>
        <v>0</v>
      </c>
      <c r="Q2289" s="35">
        <f t="shared" si="608"/>
        <v>0</v>
      </c>
      <c r="R2289" s="7">
        <f>Table1[[#This Row],[Số còn phải thu ĐK]]+Table1[[#This Row],[Giá Trị HD sau CK]]-Table1[[#This Row],[Số tiền đã thu]]</f>
        <v>-218386</v>
      </c>
      <c r="S2289" s="6">
        <f>IF(Table1[[#This Row],[Ngày hóa đơn]]&lt;&gt;"",Table1[[#This Row],[Ngày hóa đơn]],IF(Table1[[#This Row],[Ngày hạch toán]]&lt;&gt;"",Table1[[#This Row],[Ngày hạch toán]],""))</f>
        <v>45942</v>
      </c>
      <c r="T2289" s="7"/>
      <c r="U2289" s="6">
        <f>IF(Table1[[#This Row],[Ngày tính CN]]="","",S2289+T2289)</f>
        <v>45942</v>
      </c>
      <c r="V2289" s="35">
        <f ca="1">IF(Table1[[#This Row],[Hạn thanh toán]]="","",IF((U2289-NOW())&lt;0,0,(U2289-NOW())))</f>
        <v>0</v>
      </c>
      <c r="W2289" s="35"/>
      <c r="X2289" s="35">
        <f t="shared" ca="1" si="609"/>
        <v>228.49032013888791</v>
      </c>
      <c r="Y2289" s="2" t="str">
        <f t="shared" ca="1" si="610"/>
        <v>Nợ quá hạn hơn 120 ngày có khả năng mất thanh toán</v>
      </c>
      <c r="Z2289" s="51">
        <f t="shared" si="606"/>
        <v>45942</v>
      </c>
      <c r="AA2289" s="51" t="str">
        <f t="shared" si="607"/>
        <v/>
      </c>
      <c r="AD2289" s="2" t="str">
        <f>VLOOKUP($A2289,MA_KH!$A:$Q,MA_KH!O$1,0)</f>
        <v>KMARKET</v>
      </c>
      <c r="AE2289" s="2" t="str">
        <f>VLOOKUP($A2289,MA_KH!$A:$Q,MA_KH!P$1,0)</f>
        <v>CÔNG TY TNHH THƯƠNG MẠI K &amp; K TOÀN CẦU</v>
      </c>
    </row>
    <row r="2290" spans="1:31" ht="25.5" hidden="1" customHeight="1" x14ac:dyDescent="0.2">
      <c r="A2290" s="30" t="s">
        <v>21980</v>
      </c>
      <c r="B2290" s="30" t="s">
        <v>3963</v>
      </c>
      <c r="C2290" s="37">
        <v>45960</v>
      </c>
      <c r="D2290" s="30" t="s">
        <v>4894</v>
      </c>
      <c r="E2290" s="37">
        <v>45960</v>
      </c>
      <c r="F2290" s="30"/>
      <c r="G2290" s="30" t="s">
        <v>4895</v>
      </c>
      <c r="H2290" s="38">
        <v>-134806</v>
      </c>
      <c r="I2290" s="64">
        <v>0</v>
      </c>
      <c r="J2290" s="38">
        <v>-10784</v>
      </c>
      <c r="K2290" s="38">
        <v>-145590</v>
      </c>
      <c r="L2290" s="7" t="s">
        <v>51</v>
      </c>
      <c r="O2290" s="35">
        <f>IF(Table1[[#This Row],[Phân loại]]="Tồn đầu kỳ",Table1[[#This Row],[Tổng giá trị]],0)</f>
        <v>-145590</v>
      </c>
      <c r="P2290" s="7">
        <f>IF(Table1[[#This Row],[Số còn phải thu ĐK]]&lt;&gt;0,0,IF(Table1[[#This Row],[Phân loại]]="Bán hàng",Table1[[#This Row],[Tổng giá trị]],-Table1[[#This Row],[Tổng giá trị]]))</f>
        <v>0</v>
      </c>
      <c r="Q2290" s="35">
        <f t="shared" si="608"/>
        <v>0</v>
      </c>
      <c r="R2290" s="7">
        <f>Table1[[#This Row],[Số còn phải thu ĐK]]+Table1[[#This Row],[Giá Trị HD sau CK]]-Table1[[#This Row],[Số tiền đã thu]]</f>
        <v>-145590</v>
      </c>
      <c r="S2290" s="6">
        <f>IF(Table1[[#This Row],[Ngày hóa đơn]]&lt;&gt;"",Table1[[#This Row],[Ngày hóa đơn]],IF(Table1[[#This Row],[Ngày hạch toán]]&lt;&gt;"",Table1[[#This Row],[Ngày hạch toán]],""))</f>
        <v>45960</v>
      </c>
      <c r="T2290" s="7"/>
      <c r="U2290" s="6">
        <f>IF(Table1[[#This Row],[Ngày tính CN]]="","",S2290+T2290)</f>
        <v>45960</v>
      </c>
      <c r="V2290" s="35">
        <f ca="1">IF(Table1[[#This Row],[Hạn thanh toán]]="","",IF((U2290-NOW())&lt;0,0,(U2290-NOW())))</f>
        <v>0</v>
      </c>
      <c r="W2290" s="35"/>
      <c r="X2290" s="35">
        <f t="shared" ca="1" si="609"/>
        <v>210.49032013888791</v>
      </c>
      <c r="Y2290" s="2" t="str">
        <f t="shared" ca="1" si="610"/>
        <v>Nợ quá hạn hơn 120 ngày có khả năng mất thanh toán</v>
      </c>
      <c r="Z2290" s="51">
        <f t="shared" si="606"/>
        <v>45960</v>
      </c>
      <c r="AA2290" s="51" t="str">
        <f t="shared" si="607"/>
        <v/>
      </c>
      <c r="AD2290" s="2" t="str">
        <f>VLOOKUP($A2290,MA_KH!$A:$Q,MA_KH!O$1,0)</f>
        <v>KMARKET</v>
      </c>
      <c r="AE2290" s="2" t="str">
        <f>VLOOKUP($A2290,MA_KH!$A:$Q,MA_KH!P$1,0)</f>
        <v>CÔNG TY TNHH THƯƠNG MẠI K &amp; K TOÀN CẦU</v>
      </c>
    </row>
    <row r="2291" spans="1:31" ht="25.5" hidden="1" customHeight="1" x14ac:dyDescent="0.2">
      <c r="A2291" s="30" t="s">
        <v>21980</v>
      </c>
      <c r="B2291" s="30" t="s">
        <v>3963</v>
      </c>
      <c r="C2291" s="37">
        <v>45960</v>
      </c>
      <c r="D2291" s="30" t="s">
        <v>4896</v>
      </c>
      <c r="E2291" s="37">
        <v>45960</v>
      </c>
      <c r="F2291" s="30"/>
      <c r="G2291" s="30" t="s">
        <v>4897</v>
      </c>
      <c r="H2291" s="38">
        <v>-231989</v>
      </c>
      <c r="I2291" s="64">
        <v>0</v>
      </c>
      <c r="J2291" s="38">
        <v>-18559</v>
      </c>
      <c r="K2291" s="38">
        <v>-250548</v>
      </c>
      <c r="L2291" s="7" t="s">
        <v>51</v>
      </c>
      <c r="O2291" s="35">
        <f>IF(Table1[[#This Row],[Phân loại]]="Tồn đầu kỳ",Table1[[#This Row],[Tổng giá trị]],0)</f>
        <v>-250548</v>
      </c>
      <c r="P2291" s="7">
        <f>IF(Table1[[#This Row],[Số còn phải thu ĐK]]&lt;&gt;0,0,IF(Table1[[#This Row],[Phân loại]]="Bán hàng",Table1[[#This Row],[Tổng giá trị]],-Table1[[#This Row],[Tổng giá trị]]))</f>
        <v>0</v>
      </c>
      <c r="Q2291" s="35">
        <f t="shared" si="608"/>
        <v>0</v>
      </c>
      <c r="R2291" s="7">
        <f>Table1[[#This Row],[Số còn phải thu ĐK]]+Table1[[#This Row],[Giá Trị HD sau CK]]-Table1[[#This Row],[Số tiền đã thu]]</f>
        <v>-250548</v>
      </c>
      <c r="S2291" s="6">
        <f>IF(Table1[[#This Row],[Ngày hóa đơn]]&lt;&gt;"",Table1[[#This Row],[Ngày hóa đơn]],IF(Table1[[#This Row],[Ngày hạch toán]]&lt;&gt;"",Table1[[#This Row],[Ngày hạch toán]],""))</f>
        <v>45960</v>
      </c>
      <c r="T2291" s="7"/>
      <c r="U2291" s="6">
        <f>IF(Table1[[#This Row],[Ngày tính CN]]="","",S2291+T2291)</f>
        <v>45960</v>
      </c>
      <c r="V2291" s="35">
        <f ca="1">IF(Table1[[#This Row],[Hạn thanh toán]]="","",IF((U2291-NOW())&lt;0,0,(U2291-NOW())))</f>
        <v>0</v>
      </c>
      <c r="W2291" s="35"/>
      <c r="X2291" s="35">
        <f t="shared" ca="1" si="609"/>
        <v>210.49032013888791</v>
      </c>
      <c r="Y2291" s="2" t="str">
        <f t="shared" ca="1" si="610"/>
        <v>Nợ quá hạn hơn 120 ngày có khả năng mất thanh toán</v>
      </c>
      <c r="Z2291" s="51">
        <f t="shared" si="606"/>
        <v>45960</v>
      </c>
      <c r="AA2291" s="51" t="str">
        <f t="shared" si="607"/>
        <v/>
      </c>
      <c r="AD2291" s="2" t="str">
        <f>VLOOKUP($A2291,MA_KH!$A:$Q,MA_KH!O$1,0)</f>
        <v>KMARKET</v>
      </c>
      <c r="AE2291" s="2" t="str">
        <f>VLOOKUP($A2291,MA_KH!$A:$Q,MA_KH!P$1,0)</f>
        <v>CÔNG TY TNHH THƯƠNG MẠI K &amp; K TOÀN CẦU</v>
      </c>
    </row>
    <row r="2292" spans="1:31" ht="25.5" hidden="1" customHeight="1" x14ac:dyDescent="0.2">
      <c r="A2292" s="30" t="s">
        <v>21980</v>
      </c>
      <c r="B2292" s="30" t="s">
        <v>3963</v>
      </c>
      <c r="C2292" s="37">
        <v>45961</v>
      </c>
      <c r="D2292" s="30" t="s">
        <v>5130</v>
      </c>
      <c r="E2292" s="37">
        <v>45961</v>
      </c>
      <c r="F2292" s="30"/>
      <c r="G2292" s="30" t="s">
        <v>5131</v>
      </c>
      <c r="H2292" s="38">
        <v>-334050</v>
      </c>
      <c r="I2292" s="64">
        <v>0</v>
      </c>
      <c r="J2292" s="38">
        <v>0</v>
      </c>
      <c r="K2292" s="38">
        <v>-334050</v>
      </c>
      <c r="L2292" s="7" t="s">
        <v>51</v>
      </c>
      <c r="O2292" s="35">
        <f>IF(Table1[[#This Row],[Phân loại]]="Tồn đầu kỳ",Table1[[#This Row],[Tổng giá trị]],0)</f>
        <v>-334050</v>
      </c>
      <c r="P2292" s="7">
        <f>IF(Table1[[#This Row],[Số còn phải thu ĐK]]&lt;&gt;0,0,IF(Table1[[#This Row],[Phân loại]]="Bán hàng",Table1[[#This Row],[Tổng giá trị]],-Table1[[#This Row],[Tổng giá trị]]))</f>
        <v>0</v>
      </c>
      <c r="Q2292" s="35">
        <f t="shared" si="608"/>
        <v>0</v>
      </c>
      <c r="R2292" s="7">
        <f>Table1[[#This Row],[Số còn phải thu ĐK]]+Table1[[#This Row],[Giá Trị HD sau CK]]-Table1[[#This Row],[Số tiền đã thu]]</f>
        <v>-334050</v>
      </c>
      <c r="S2292" s="6">
        <f>IF(Table1[[#This Row],[Ngày hóa đơn]]&lt;&gt;"",Table1[[#This Row],[Ngày hóa đơn]],IF(Table1[[#This Row],[Ngày hạch toán]]&lt;&gt;"",Table1[[#This Row],[Ngày hạch toán]],""))</f>
        <v>45961</v>
      </c>
      <c r="T2292" s="7"/>
      <c r="U2292" s="6">
        <f>IF(Table1[[#This Row],[Ngày tính CN]]="","",S2292+T2292)</f>
        <v>45961</v>
      </c>
      <c r="V2292" s="35">
        <f ca="1">IF(Table1[[#This Row],[Hạn thanh toán]]="","",IF((U2292-NOW())&lt;0,0,(U2292-NOW())))</f>
        <v>0</v>
      </c>
      <c r="W2292" s="35"/>
      <c r="X2292" s="35">
        <f t="shared" ca="1" si="609"/>
        <v>209.49032013888791</v>
      </c>
      <c r="Y2292" s="2" t="str">
        <f t="shared" ca="1" si="610"/>
        <v>Nợ quá hạn hơn 120 ngày có khả năng mất thanh toán</v>
      </c>
      <c r="Z2292" s="51">
        <f t="shared" si="606"/>
        <v>45961</v>
      </c>
      <c r="AA2292" s="51" t="str">
        <f t="shared" si="607"/>
        <v/>
      </c>
      <c r="AD2292" s="2" t="str">
        <f>VLOOKUP($A2292,MA_KH!$A:$Q,MA_KH!O$1,0)</f>
        <v>KMARKET</v>
      </c>
      <c r="AE2292" s="2" t="str">
        <f>VLOOKUP($A2292,MA_KH!$A:$Q,MA_KH!P$1,0)</f>
        <v>CÔNG TY TNHH THƯƠNG MẠI K &amp; K TOÀN CẦU</v>
      </c>
    </row>
    <row r="2293" spans="1:31" ht="25.5" hidden="1" customHeight="1" x14ac:dyDescent="0.2">
      <c r="A2293" s="30" t="s">
        <v>21961</v>
      </c>
      <c r="B2293" s="30" t="s">
        <v>4402</v>
      </c>
      <c r="C2293" s="37">
        <v>45847</v>
      </c>
      <c r="D2293" s="30" t="s">
        <v>4865</v>
      </c>
      <c r="E2293" s="37">
        <v>45847</v>
      </c>
      <c r="F2293" s="30"/>
      <c r="G2293" s="30" t="s">
        <v>4863</v>
      </c>
      <c r="H2293" s="38">
        <v>-216700</v>
      </c>
      <c r="I2293" s="64">
        <v>0</v>
      </c>
      <c r="J2293" s="38">
        <v>-17336</v>
      </c>
      <c r="K2293" s="38">
        <v>-234036</v>
      </c>
      <c r="L2293" s="7" t="s">
        <v>51</v>
      </c>
      <c r="M2293" s="6">
        <v>46060</v>
      </c>
      <c r="O2293" s="35">
        <f>IF(Table1[[#This Row],[Phân loại]]="Tồn đầu kỳ",Table1[[#This Row],[Tổng giá trị]],0)</f>
        <v>-234036</v>
      </c>
      <c r="P2293" s="7">
        <f>IF(Table1[[#This Row],[Số còn phải thu ĐK]]&lt;&gt;0,0,IF(Table1[[#This Row],[Phân loại]]="Bán hàng",Table1[[#This Row],[Tổng giá trị]],-Table1[[#This Row],[Tổng giá trị]]))</f>
        <v>0</v>
      </c>
      <c r="Q2293" s="35">
        <f t="shared" si="608"/>
        <v>-234036</v>
      </c>
      <c r="R2293" s="7">
        <f>Table1[[#This Row],[Số còn phải thu ĐK]]+Table1[[#This Row],[Giá Trị HD sau CK]]-Table1[[#This Row],[Số tiền đã thu]]</f>
        <v>0</v>
      </c>
      <c r="S2293" s="6">
        <f>IF(Table1[[#This Row],[Ngày hóa đơn]]&lt;&gt;"",Table1[[#This Row],[Ngày hóa đơn]],IF(Table1[[#This Row],[Ngày hạch toán]]&lt;&gt;"",Table1[[#This Row],[Ngày hạch toán]],""))</f>
        <v>45847</v>
      </c>
      <c r="T2293" s="7"/>
      <c r="U2293" s="6">
        <f>IF(Table1[[#This Row],[Ngày tính CN]]="","",S2293+T2293)</f>
        <v>45847</v>
      </c>
      <c r="V2293" s="35">
        <f ca="1">IF(Table1[[#This Row],[Hạn thanh toán]]="","",IF((U2293-NOW())&lt;0,0,(U2293-NOW())))</f>
        <v>0</v>
      </c>
      <c r="W2293" s="35"/>
      <c r="X2293" s="35" t="str">
        <f t="shared" ca="1" si="609"/>
        <v/>
      </c>
      <c r="Y2293" s="2" t="str">
        <f t="shared" si="610"/>
        <v>Đã thanh toán</v>
      </c>
      <c r="Z2293" s="51">
        <f t="shared" si="606"/>
        <v>45847</v>
      </c>
      <c r="AA2293" s="51">
        <f t="shared" si="607"/>
        <v>46060</v>
      </c>
      <c r="AD2293" s="2" t="str">
        <f>VLOOKUP($A2293,MA_KH!$A:$Q,MA_KH!O$1,0)</f>
        <v>TMART ANH ĐĂNG</v>
      </c>
      <c r="AE2293" s="2" t="str">
        <f>VLOOKUP($A2293,MA_KH!$A:$Q,MA_KH!P$1,0)</f>
        <v>TRẦN HẢI ĐĂNG</v>
      </c>
    </row>
    <row r="2294" spans="1:31" ht="25.5" hidden="1" customHeight="1" x14ac:dyDescent="0.2">
      <c r="A2294" s="30" t="s">
        <v>21961</v>
      </c>
      <c r="B2294" s="30" t="s">
        <v>4402</v>
      </c>
      <c r="C2294" s="37">
        <v>45848</v>
      </c>
      <c r="D2294" s="30" t="s">
        <v>4866</v>
      </c>
      <c r="E2294" s="37">
        <v>45848</v>
      </c>
      <c r="F2294" s="30"/>
      <c r="G2294" s="30" t="s">
        <v>4864</v>
      </c>
      <c r="H2294" s="38">
        <v>-167885</v>
      </c>
      <c r="I2294" s="64">
        <v>0</v>
      </c>
      <c r="J2294" s="38">
        <v>-13431</v>
      </c>
      <c r="K2294" s="38">
        <v>-181316</v>
      </c>
      <c r="L2294" s="7" t="s">
        <v>51</v>
      </c>
      <c r="M2294" s="6">
        <v>46060</v>
      </c>
      <c r="O2294" s="35">
        <f>IF(Table1[[#This Row],[Phân loại]]="Tồn đầu kỳ",Table1[[#This Row],[Tổng giá trị]],0)</f>
        <v>-181316</v>
      </c>
      <c r="P2294" s="7">
        <f>IF(Table1[[#This Row],[Số còn phải thu ĐK]]&lt;&gt;0,0,IF(Table1[[#This Row],[Phân loại]]="Bán hàng",Table1[[#This Row],[Tổng giá trị]],-Table1[[#This Row],[Tổng giá trị]]))</f>
        <v>0</v>
      </c>
      <c r="Q2294" s="35">
        <f t="shared" si="608"/>
        <v>-181316</v>
      </c>
      <c r="R2294" s="7">
        <f>Table1[[#This Row],[Số còn phải thu ĐK]]+Table1[[#This Row],[Giá Trị HD sau CK]]-Table1[[#This Row],[Số tiền đã thu]]</f>
        <v>0</v>
      </c>
      <c r="S2294" s="6">
        <f>IF(Table1[[#This Row],[Ngày hóa đơn]]&lt;&gt;"",Table1[[#This Row],[Ngày hóa đơn]],IF(Table1[[#This Row],[Ngày hạch toán]]&lt;&gt;"",Table1[[#This Row],[Ngày hạch toán]],""))</f>
        <v>45848</v>
      </c>
      <c r="T2294" s="7"/>
      <c r="U2294" s="6">
        <f>IF(Table1[[#This Row],[Ngày tính CN]]="","",S2294+T2294)</f>
        <v>45848</v>
      </c>
      <c r="V2294" s="35">
        <f ca="1">IF(Table1[[#This Row],[Hạn thanh toán]]="","",IF((U2294-NOW())&lt;0,0,(U2294-NOW())))</f>
        <v>0</v>
      </c>
      <c r="W2294" s="35"/>
      <c r="X2294" s="35" t="str">
        <f t="shared" ca="1" si="609"/>
        <v/>
      </c>
      <c r="Y2294" s="2" t="str">
        <f t="shared" si="610"/>
        <v>Đã thanh toán</v>
      </c>
      <c r="Z2294" s="51">
        <f t="shared" si="606"/>
        <v>45848</v>
      </c>
      <c r="AA2294" s="51">
        <f t="shared" si="607"/>
        <v>46060</v>
      </c>
      <c r="AD2294" s="2" t="str">
        <f>VLOOKUP($A2294,MA_KH!$A:$Q,MA_KH!O$1,0)</f>
        <v>TMART ANH ĐĂNG</v>
      </c>
      <c r="AE2294" s="2" t="str">
        <f>VLOOKUP($A2294,MA_KH!$A:$Q,MA_KH!P$1,0)</f>
        <v>TRẦN HẢI ĐĂNG</v>
      </c>
    </row>
    <row r="2295" spans="1:31" ht="25.5" hidden="1" customHeight="1" x14ac:dyDescent="0.2">
      <c r="A2295" s="30" t="s">
        <v>21961</v>
      </c>
      <c r="B2295" s="30" t="s">
        <v>4402</v>
      </c>
      <c r="C2295" s="37">
        <v>45887</v>
      </c>
      <c r="D2295" s="30" t="s">
        <v>4869</v>
      </c>
      <c r="E2295" s="37">
        <v>45887</v>
      </c>
      <c r="F2295" s="30"/>
      <c r="G2295" s="30" t="s">
        <v>4870</v>
      </c>
      <c r="H2295" s="38">
        <v>-225764</v>
      </c>
      <c r="I2295" s="64">
        <v>0</v>
      </c>
      <c r="J2295" s="38">
        <v>-18061</v>
      </c>
      <c r="K2295" s="38">
        <v>-243825</v>
      </c>
      <c r="L2295" s="7" t="s">
        <v>51</v>
      </c>
      <c r="M2295" s="6">
        <v>46060</v>
      </c>
      <c r="O2295" s="35">
        <f>IF(Table1[[#This Row],[Phân loại]]="Tồn đầu kỳ",Table1[[#This Row],[Tổng giá trị]],0)</f>
        <v>-243825</v>
      </c>
      <c r="P2295" s="7">
        <f>IF(Table1[[#This Row],[Số còn phải thu ĐK]]&lt;&gt;0,0,IF(Table1[[#This Row],[Phân loại]]="Bán hàng",Table1[[#This Row],[Tổng giá trị]],-Table1[[#This Row],[Tổng giá trị]]))</f>
        <v>0</v>
      </c>
      <c r="Q2295" s="35">
        <f t="shared" si="608"/>
        <v>-243825</v>
      </c>
      <c r="R2295" s="7">
        <f>Table1[[#This Row],[Số còn phải thu ĐK]]+Table1[[#This Row],[Giá Trị HD sau CK]]-Table1[[#This Row],[Số tiền đã thu]]</f>
        <v>0</v>
      </c>
      <c r="S2295" s="6">
        <f>IF(Table1[[#This Row],[Ngày hóa đơn]]&lt;&gt;"",Table1[[#This Row],[Ngày hóa đơn]],IF(Table1[[#This Row],[Ngày hạch toán]]&lt;&gt;"",Table1[[#This Row],[Ngày hạch toán]],""))</f>
        <v>45887</v>
      </c>
      <c r="T2295" s="7"/>
      <c r="U2295" s="6">
        <f>IF(Table1[[#This Row],[Ngày tính CN]]="","",S2295+T2295)</f>
        <v>45887</v>
      </c>
      <c r="V2295" s="35">
        <f ca="1">IF(Table1[[#This Row],[Hạn thanh toán]]="","",IF((U2295-NOW())&lt;0,0,(U2295-NOW())))</f>
        <v>0</v>
      </c>
      <c r="W2295" s="35"/>
      <c r="X2295" s="35" t="str">
        <f t="shared" ca="1" si="609"/>
        <v/>
      </c>
      <c r="Y2295" s="2" t="str">
        <f t="shared" si="610"/>
        <v>Đã thanh toán</v>
      </c>
      <c r="Z2295" s="51">
        <f t="shared" si="606"/>
        <v>45887</v>
      </c>
      <c r="AA2295" s="51">
        <f t="shared" si="607"/>
        <v>46060</v>
      </c>
      <c r="AD2295" s="2" t="str">
        <f>VLOOKUP($A2295,MA_KH!$A:$Q,MA_KH!O$1,0)</f>
        <v>TMART ANH ĐĂNG</v>
      </c>
      <c r="AE2295" s="2" t="str">
        <f>VLOOKUP($A2295,MA_KH!$A:$Q,MA_KH!P$1,0)</f>
        <v>TRẦN HẢI ĐĂNG</v>
      </c>
    </row>
    <row r="2296" spans="1:31" ht="25.5" hidden="1" customHeight="1" x14ac:dyDescent="0.2">
      <c r="A2296" s="30" t="s">
        <v>21961</v>
      </c>
      <c r="B2296" s="30" t="s">
        <v>4402</v>
      </c>
      <c r="C2296" s="37">
        <v>45899</v>
      </c>
      <c r="D2296" s="30" t="s">
        <v>4871</v>
      </c>
      <c r="E2296" s="37">
        <v>45899</v>
      </c>
      <c r="F2296" s="30"/>
      <c r="G2296" s="30" t="s">
        <v>4863</v>
      </c>
      <c r="H2296" s="38">
        <v>-151655</v>
      </c>
      <c r="I2296" s="64">
        <v>0</v>
      </c>
      <c r="J2296" s="38">
        <v>-12132</v>
      </c>
      <c r="K2296" s="38">
        <v>-163787</v>
      </c>
      <c r="L2296" s="7" t="s">
        <v>51</v>
      </c>
      <c r="M2296" s="6">
        <v>46060</v>
      </c>
      <c r="O2296" s="35">
        <f>IF(Table1[[#This Row],[Phân loại]]="Tồn đầu kỳ",Table1[[#This Row],[Tổng giá trị]],0)</f>
        <v>-163787</v>
      </c>
      <c r="P2296" s="7">
        <f>IF(Table1[[#This Row],[Số còn phải thu ĐK]]&lt;&gt;0,0,IF(Table1[[#This Row],[Phân loại]]="Bán hàng",Table1[[#This Row],[Tổng giá trị]],-Table1[[#This Row],[Tổng giá trị]]))</f>
        <v>0</v>
      </c>
      <c r="Q2296" s="35">
        <f t="shared" si="608"/>
        <v>-163787</v>
      </c>
      <c r="R2296" s="7">
        <f>Table1[[#This Row],[Số còn phải thu ĐK]]+Table1[[#This Row],[Giá Trị HD sau CK]]-Table1[[#This Row],[Số tiền đã thu]]</f>
        <v>0</v>
      </c>
      <c r="S2296" s="6">
        <f>IF(Table1[[#This Row],[Ngày hóa đơn]]&lt;&gt;"",Table1[[#This Row],[Ngày hóa đơn]],IF(Table1[[#This Row],[Ngày hạch toán]]&lt;&gt;"",Table1[[#This Row],[Ngày hạch toán]],""))</f>
        <v>45899</v>
      </c>
      <c r="T2296" s="7"/>
      <c r="U2296" s="6">
        <f>IF(Table1[[#This Row],[Ngày tính CN]]="","",S2296+T2296)</f>
        <v>45899</v>
      </c>
      <c r="V2296" s="35">
        <f ca="1">IF(Table1[[#This Row],[Hạn thanh toán]]="","",IF((U2296-NOW())&lt;0,0,(U2296-NOW())))</f>
        <v>0</v>
      </c>
      <c r="W2296" s="35"/>
      <c r="X2296" s="35" t="str">
        <f t="shared" ca="1" si="609"/>
        <v/>
      </c>
      <c r="Y2296" s="2" t="str">
        <f t="shared" si="610"/>
        <v>Đã thanh toán</v>
      </c>
      <c r="Z2296" s="51">
        <f t="shared" si="606"/>
        <v>45899</v>
      </c>
      <c r="AA2296" s="51">
        <f t="shared" si="607"/>
        <v>46060</v>
      </c>
      <c r="AD2296" s="2" t="str">
        <f>VLOOKUP($A2296,MA_KH!$A:$Q,MA_KH!O$1,0)</f>
        <v>TMART ANH ĐĂNG</v>
      </c>
      <c r="AE2296" s="2" t="str">
        <f>VLOOKUP($A2296,MA_KH!$A:$Q,MA_KH!P$1,0)</f>
        <v>TRẦN HẢI ĐĂNG</v>
      </c>
    </row>
    <row r="2297" spans="1:31" ht="25.5" hidden="1" customHeight="1" x14ac:dyDescent="0.2">
      <c r="A2297" s="30" t="s">
        <v>21961</v>
      </c>
      <c r="B2297" s="30" t="s">
        <v>4402</v>
      </c>
      <c r="C2297" s="37">
        <v>45959</v>
      </c>
      <c r="D2297" s="30" t="s">
        <v>4892</v>
      </c>
      <c r="E2297" s="37">
        <v>45959</v>
      </c>
      <c r="F2297" s="30"/>
      <c r="G2297" s="30" t="s">
        <v>4893</v>
      </c>
      <c r="H2297" s="38">
        <v>-101063</v>
      </c>
      <c r="I2297" s="64">
        <v>0</v>
      </c>
      <c r="J2297" s="38">
        <v>-8085</v>
      </c>
      <c r="K2297" s="38">
        <v>-109148</v>
      </c>
      <c r="L2297" s="7" t="s">
        <v>51</v>
      </c>
      <c r="O2297" s="35">
        <f>IF(Table1[[#This Row],[Phân loại]]="Tồn đầu kỳ",Table1[[#This Row],[Tổng giá trị]],0)</f>
        <v>-109148</v>
      </c>
      <c r="P2297" s="7">
        <f>IF(Table1[[#This Row],[Số còn phải thu ĐK]]&lt;&gt;0,0,IF(Table1[[#This Row],[Phân loại]]="Bán hàng",Table1[[#This Row],[Tổng giá trị]],-Table1[[#This Row],[Tổng giá trị]]))</f>
        <v>0</v>
      </c>
      <c r="Q2297" s="35">
        <f t="shared" si="608"/>
        <v>0</v>
      </c>
      <c r="R2297" s="7">
        <f>Table1[[#This Row],[Số còn phải thu ĐK]]+Table1[[#This Row],[Giá Trị HD sau CK]]-Table1[[#This Row],[Số tiền đã thu]]</f>
        <v>-109148</v>
      </c>
      <c r="S2297" s="6">
        <f>IF(Table1[[#This Row],[Ngày hóa đơn]]&lt;&gt;"",Table1[[#This Row],[Ngày hóa đơn]],IF(Table1[[#This Row],[Ngày hạch toán]]&lt;&gt;"",Table1[[#This Row],[Ngày hạch toán]],""))</f>
        <v>45959</v>
      </c>
      <c r="T2297" s="7"/>
      <c r="U2297" s="6">
        <f>IF(Table1[[#This Row],[Ngày tính CN]]="","",S2297+T2297)</f>
        <v>45959</v>
      </c>
      <c r="V2297" s="35">
        <f ca="1">IF(Table1[[#This Row],[Hạn thanh toán]]="","",IF((U2297-NOW())&lt;0,0,(U2297-NOW())))</f>
        <v>0</v>
      </c>
      <c r="W2297" s="35"/>
      <c r="X2297" s="35">
        <f t="shared" ca="1" si="609"/>
        <v>211.49032013888791</v>
      </c>
      <c r="Y2297" s="2" t="str">
        <f t="shared" ca="1" si="610"/>
        <v>Nợ quá hạn hơn 120 ngày có khả năng mất thanh toán</v>
      </c>
      <c r="Z2297" s="51">
        <f t="shared" si="606"/>
        <v>45959</v>
      </c>
      <c r="AA2297" s="51" t="str">
        <f t="shared" si="607"/>
        <v/>
      </c>
      <c r="AD2297" s="2" t="str">
        <f>VLOOKUP($A2297,MA_KH!$A:$Q,MA_KH!O$1,0)</f>
        <v>TMART ANH ĐĂNG</v>
      </c>
      <c r="AE2297" s="2" t="str">
        <f>VLOOKUP($A2297,MA_KH!$A:$Q,MA_KH!P$1,0)</f>
        <v>TRẦN HẢI ĐĂNG</v>
      </c>
    </row>
    <row r="2298" spans="1:31" ht="25.5" hidden="1" customHeight="1" x14ac:dyDescent="0.2">
      <c r="A2298" s="30" t="s">
        <v>22506</v>
      </c>
      <c r="B2298" s="30" t="s">
        <v>3960</v>
      </c>
      <c r="C2298" s="37">
        <v>45885</v>
      </c>
      <c r="D2298" s="30" t="s">
        <v>4868</v>
      </c>
      <c r="E2298" s="37">
        <v>45885</v>
      </c>
      <c r="F2298" s="30">
        <v>980</v>
      </c>
      <c r="G2298" s="30" t="s">
        <v>5146</v>
      </c>
      <c r="H2298" s="38">
        <v>-7792121.2962962957</v>
      </c>
      <c r="I2298" s="42">
        <v>0</v>
      </c>
      <c r="J2298" s="38">
        <v>-623369.70370370371</v>
      </c>
      <c r="K2298" s="38">
        <v>-8415491</v>
      </c>
      <c r="L2298" s="7" t="s">
        <v>51</v>
      </c>
      <c r="O2298" s="35">
        <f>IF(Table1[[#This Row],[Phân loại]]="Tồn đầu kỳ",Table1[[#This Row],[Tổng giá trị]],0)</f>
        <v>-8415491</v>
      </c>
      <c r="P2298" s="7">
        <f>IF(Table1[[#This Row],[Số còn phải thu ĐK]]&lt;&gt;0,0,IF(Table1[[#This Row],[Phân loại]]="Bán hàng",Table1[[#This Row],[Tổng giá trị]],-Table1[[#This Row],[Tổng giá trị]]))</f>
        <v>0</v>
      </c>
      <c r="Q2298" s="35">
        <f t="shared" si="608"/>
        <v>0</v>
      </c>
      <c r="R2298" s="7">
        <f>Table1[[#This Row],[Số còn phải thu ĐK]]+Table1[[#This Row],[Giá Trị HD sau CK]]-Table1[[#This Row],[Số tiền đã thu]]</f>
        <v>-8415491</v>
      </c>
      <c r="S2298" s="6">
        <f>IF(Table1[[#This Row],[Ngày hóa đơn]]&lt;&gt;"",Table1[[#This Row],[Ngày hóa đơn]],IF(Table1[[#This Row],[Ngày hạch toán]]&lt;&gt;"",Table1[[#This Row],[Ngày hạch toán]],""))</f>
        <v>45885</v>
      </c>
      <c r="T2298" s="7"/>
      <c r="U2298" s="6">
        <f>IF(Table1[[#This Row],[Ngày tính CN]]="","",S2298+T2298)</f>
        <v>45885</v>
      </c>
      <c r="V2298" s="35">
        <f ca="1">IF(Table1[[#This Row],[Hạn thanh toán]]="","",IF((U2298-NOW())&lt;0,0,(U2298-NOW())))</f>
        <v>0</v>
      </c>
      <c r="W2298" s="35"/>
      <c r="X2298" s="35">
        <f t="shared" ca="1" si="609"/>
        <v>285.49032013888791</v>
      </c>
      <c r="Y2298" s="2" t="str">
        <f t="shared" ca="1" si="610"/>
        <v>Nợ quá hạn hơn 120 ngày có khả năng mất thanh toán</v>
      </c>
      <c r="Z2298" s="51">
        <f t="shared" si="606"/>
        <v>45885</v>
      </c>
      <c r="AA2298" s="51" t="str">
        <f t="shared" si="607"/>
        <v/>
      </c>
      <c r="AD2298" s="2" t="str">
        <f>VLOOKUP($A2298,MA_KH!$A:$Q,MA_KH!O$1,0)</f>
        <v>TMART</v>
      </c>
      <c r="AE2298" s="2" t="str">
        <f>VLOOKUP($A2298,MA_KH!$A:$Q,MA_KH!P$1,0)</f>
        <v>CÔNG TY CỔ PHẦN T - MARTSTORES</v>
      </c>
    </row>
    <row r="2299" spans="1:31" ht="25.5" hidden="1" customHeight="1" x14ac:dyDescent="0.2">
      <c r="A2299" s="55" t="s">
        <v>23536</v>
      </c>
      <c r="B2299" s="55" t="s">
        <v>4331</v>
      </c>
      <c r="C2299" s="56">
        <v>45931</v>
      </c>
      <c r="D2299" s="55" t="s">
        <v>20330</v>
      </c>
      <c r="E2299" s="56">
        <v>45931</v>
      </c>
      <c r="F2299" s="55"/>
      <c r="G2299" s="55" t="s">
        <v>4874</v>
      </c>
      <c r="H2299" s="38">
        <v>-106025</v>
      </c>
      <c r="I2299" s="64">
        <v>0</v>
      </c>
      <c r="J2299" s="38">
        <v>-8482</v>
      </c>
      <c r="K2299" s="38">
        <v>-114507</v>
      </c>
      <c r="L2299" s="7" t="s">
        <v>51</v>
      </c>
      <c r="M2299" s="6">
        <v>46097</v>
      </c>
      <c r="O2299" s="35">
        <f>IF(Table1[[#This Row],[Phân loại]]="Tồn đầu kỳ",Table1[[#This Row],[Tổng giá trị]],0)</f>
        <v>-114507</v>
      </c>
      <c r="P2299" s="7">
        <f>IF(Table1[[#This Row],[Số còn phải thu ĐK]]&lt;&gt;0,0,IF(Table1[[#This Row],[Phân loại]]="Bán hàng",Table1[[#This Row],[Tổng giá trị]],-Table1[[#This Row],[Tổng giá trị]]))</f>
        <v>0</v>
      </c>
      <c r="Q2299" s="35">
        <f t="shared" si="608"/>
        <v>-114507</v>
      </c>
      <c r="R2299" s="7">
        <f>Table1[[#This Row],[Số còn phải thu ĐK]]+Table1[[#This Row],[Giá Trị HD sau CK]]-Table1[[#This Row],[Số tiền đã thu]]</f>
        <v>0</v>
      </c>
      <c r="S2299" s="6">
        <f>IF(Table1[[#This Row],[Ngày hóa đơn]]&lt;&gt;"",Table1[[#This Row],[Ngày hóa đơn]],IF(Table1[[#This Row],[Ngày hạch toán]]&lt;&gt;"",Table1[[#This Row],[Ngày hạch toán]],""))</f>
        <v>45931</v>
      </c>
      <c r="T2299" s="7"/>
      <c r="U2299" s="6">
        <f>IF(Table1[[#This Row],[Ngày tính CN]]="","",S2299+T2299)</f>
        <v>45931</v>
      </c>
      <c r="V2299" s="35">
        <f ca="1">IF(Table1[[#This Row],[Hạn thanh toán]]="","",IF((U2299-NOW())&lt;0,0,(U2299-NOW())))</f>
        <v>0</v>
      </c>
      <c r="W2299" s="35"/>
      <c r="X2299" s="35" t="str">
        <f t="shared" ca="1" si="609"/>
        <v/>
      </c>
      <c r="Y2299" s="2" t="str">
        <f t="shared" si="610"/>
        <v>Đã thanh toán</v>
      </c>
      <c r="Z2299" s="51">
        <f t="shared" si="606"/>
        <v>45931</v>
      </c>
      <c r="AA2299" s="51">
        <f t="shared" si="607"/>
        <v>46097</v>
      </c>
      <c r="AD2299" s="2" t="str">
        <f>VLOOKUP($A2299,MA_KH!$A:$Q,MA_KH!O$1,0)</f>
        <v>VIỆT Ý NHA TRANG</v>
      </c>
      <c r="AE2299" s="2" t="str">
        <f>VLOOKUP($A2299,MA_KH!$A:$Q,MA_KH!P$1,0)</f>
        <v>CHI NHÁNH NHA TRANG - CÔNG TY TNHH VIỆT Ý HÀ NỘI CENTER</v>
      </c>
    </row>
    <row r="2300" spans="1:31" ht="25.5" hidden="1" customHeight="1" x14ac:dyDescent="0.2">
      <c r="A2300" s="55" t="s">
        <v>23536</v>
      </c>
      <c r="B2300" s="55" t="s">
        <v>4331</v>
      </c>
      <c r="C2300" s="56">
        <v>45940</v>
      </c>
      <c r="D2300" s="55" t="s">
        <v>4881</v>
      </c>
      <c r="E2300" s="56">
        <v>45940</v>
      </c>
      <c r="F2300" s="55"/>
      <c r="G2300" s="55" t="s">
        <v>4874</v>
      </c>
      <c r="H2300" s="38">
        <v>-47673</v>
      </c>
      <c r="I2300" s="64">
        <v>0</v>
      </c>
      <c r="J2300" s="38">
        <v>-3814</v>
      </c>
      <c r="K2300" s="38">
        <v>-51487</v>
      </c>
      <c r="L2300" s="7" t="s">
        <v>51</v>
      </c>
      <c r="M2300" s="6">
        <v>46097</v>
      </c>
      <c r="O2300" s="35">
        <f>IF(Table1[[#This Row],[Phân loại]]="Tồn đầu kỳ",Table1[[#This Row],[Tổng giá trị]],0)</f>
        <v>-51487</v>
      </c>
      <c r="P2300" s="7">
        <f>IF(Table1[[#This Row],[Số còn phải thu ĐK]]&lt;&gt;0,0,IF(Table1[[#This Row],[Phân loại]]="Bán hàng",Table1[[#This Row],[Tổng giá trị]],-Table1[[#This Row],[Tổng giá trị]]))</f>
        <v>0</v>
      </c>
      <c r="Q2300" s="35">
        <f t="shared" si="608"/>
        <v>-51487</v>
      </c>
      <c r="R2300" s="7">
        <f>Table1[[#This Row],[Số còn phải thu ĐK]]+Table1[[#This Row],[Giá Trị HD sau CK]]-Table1[[#This Row],[Số tiền đã thu]]</f>
        <v>0</v>
      </c>
      <c r="S2300" s="6">
        <f>IF(Table1[[#This Row],[Ngày hóa đơn]]&lt;&gt;"",Table1[[#This Row],[Ngày hóa đơn]],IF(Table1[[#This Row],[Ngày hạch toán]]&lt;&gt;"",Table1[[#This Row],[Ngày hạch toán]],""))</f>
        <v>45940</v>
      </c>
      <c r="T2300" s="7"/>
      <c r="U2300" s="6">
        <f>IF(Table1[[#This Row],[Ngày tính CN]]="","",S2300+T2300)</f>
        <v>45940</v>
      </c>
      <c r="V2300" s="35">
        <f ca="1">IF(Table1[[#This Row],[Hạn thanh toán]]="","",IF((U2300-NOW())&lt;0,0,(U2300-NOW())))</f>
        <v>0</v>
      </c>
      <c r="W2300" s="35"/>
      <c r="X2300" s="35" t="str">
        <f t="shared" ca="1" si="609"/>
        <v/>
      </c>
      <c r="Y2300" s="2" t="str">
        <f t="shared" si="610"/>
        <v>Đã thanh toán</v>
      </c>
      <c r="Z2300" s="51">
        <f t="shared" si="606"/>
        <v>45940</v>
      </c>
      <c r="AA2300" s="51">
        <f t="shared" si="607"/>
        <v>46097</v>
      </c>
      <c r="AD2300" s="2" t="str">
        <f>VLOOKUP($A2300,MA_KH!$A:$Q,MA_KH!O$1,0)</f>
        <v>VIỆT Ý NHA TRANG</v>
      </c>
      <c r="AE2300" s="2" t="str">
        <f>VLOOKUP($A2300,MA_KH!$A:$Q,MA_KH!P$1,0)</f>
        <v>CHI NHÁNH NHA TRANG - CÔNG TY TNHH VIỆT Ý HÀ NỘI CENTER</v>
      </c>
    </row>
    <row r="2301" spans="1:31" ht="25.5" hidden="1" customHeight="1" x14ac:dyDescent="0.2">
      <c r="A2301" s="55" t="s">
        <v>23536</v>
      </c>
      <c r="B2301" s="55" t="s">
        <v>4331</v>
      </c>
      <c r="C2301" s="56">
        <v>45951</v>
      </c>
      <c r="D2301" s="55" t="s">
        <v>4890</v>
      </c>
      <c r="E2301" s="56">
        <v>45951</v>
      </c>
      <c r="F2301" s="55"/>
      <c r="G2301" s="55" t="s">
        <v>4874</v>
      </c>
      <c r="H2301" s="38">
        <v>-105630</v>
      </c>
      <c r="I2301" s="64">
        <v>0</v>
      </c>
      <c r="J2301" s="38">
        <v>-8450</v>
      </c>
      <c r="K2301" s="38">
        <v>-114080</v>
      </c>
      <c r="L2301" s="7" t="s">
        <v>51</v>
      </c>
      <c r="M2301" s="6">
        <v>46097</v>
      </c>
      <c r="O2301" s="35">
        <f>IF(Table1[[#This Row],[Phân loại]]="Tồn đầu kỳ",Table1[[#This Row],[Tổng giá trị]],0)</f>
        <v>-114080</v>
      </c>
      <c r="P2301" s="7">
        <f>IF(Table1[[#This Row],[Số còn phải thu ĐK]]&lt;&gt;0,0,IF(Table1[[#This Row],[Phân loại]]="Bán hàng",Table1[[#This Row],[Tổng giá trị]],-Table1[[#This Row],[Tổng giá trị]]))</f>
        <v>0</v>
      </c>
      <c r="Q2301" s="35">
        <f t="shared" si="608"/>
        <v>-114080</v>
      </c>
      <c r="R2301" s="7">
        <f>Table1[[#This Row],[Số còn phải thu ĐK]]+Table1[[#This Row],[Giá Trị HD sau CK]]-Table1[[#This Row],[Số tiền đã thu]]</f>
        <v>0</v>
      </c>
      <c r="S2301" s="6">
        <f>IF(Table1[[#This Row],[Ngày hóa đơn]]&lt;&gt;"",Table1[[#This Row],[Ngày hóa đơn]],IF(Table1[[#This Row],[Ngày hạch toán]]&lt;&gt;"",Table1[[#This Row],[Ngày hạch toán]],""))</f>
        <v>45951</v>
      </c>
      <c r="T2301" s="7"/>
      <c r="U2301" s="6">
        <f>IF(Table1[[#This Row],[Ngày tính CN]]="","",S2301+T2301)</f>
        <v>45951</v>
      </c>
      <c r="V2301" s="35">
        <f ca="1">IF(Table1[[#This Row],[Hạn thanh toán]]="","",IF((U2301-NOW())&lt;0,0,(U2301-NOW())))</f>
        <v>0</v>
      </c>
      <c r="W2301" s="35"/>
      <c r="X2301" s="35" t="str">
        <f t="shared" ca="1" si="609"/>
        <v/>
      </c>
      <c r="Y2301" s="2" t="str">
        <f t="shared" si="610"/>
        <v>Đã thanh toán</v>
      </c>
      <c r="Z2301" s="51">
        <f t="shared" si="606"/>
        <v>45951</v>
      </c>
      <c r="AA2301" s="51">
        <f t="shared" si="607"/>
        <v>46097</v>
      </c>
      <c r="AD2301" s="2" t="str">
        <f>VLOOKUP($A2301,MA_KH!$A:$Q,MA_KH!O$1,0)</f>
        <v>VIỆT Ý NHA TRANG</v>
      </c>
      <c r="AE2301" s="2" t="str">
        <f>VLOOKUP($A2301,MA_KH!$A:$Q,MA_KH!P$1,0)</f>
        <v>CHI NHÁNH NHA TRANG - CÔNG TY TNHH VIỆT Ý HÀ NỘI CENTER</v>
      </c>
    </row>
    <row r="2302" spans="1:31" ht="25.5" hidden="1" customHeight="1" x14ac:dyDescent="0.2">
      <c r="A2302" s="55" t="s">
        <v>23536</v>
      </c>
      <c r="B2302" s="55" t="s">
        <v>4331</v>
      </c>
      <c r="C2302" s="56">
        <v>45937</v>
      </c>
      <c r="D2302" s="55" t="s">
        <v>4880</v>
      </c>
      <c r="E2302" s="56">
        <v>45937</v>
      </c>
      <c r="F2302" s="55"/>
      <c r="G2302" s="55" t="s">
        <v>4874</v>
      </c>
      <c r="H2302" s="38">
        <v>-105505</v>
      </c>
      <c r="I2302" s="64">
        <v>0</v>
      </c>
      <c r="J2302" s="38">
        <v>-8440</v>
      </c>
      <c r="K2302" s="38">
        <v>-113945</v>
      </c>
      <c r="L2302" s="7" t="s">
        <v>51</v>
      </c>
      <c r="M2302" s="6">
        <v>46097</v>
      </c>
      <c r="O2302" s="35">
        <f>IF(Table1[[#This Row],[Phân loại]]="Tồn đầu kỳ",Table1[[#This Row],[Tổng giá trị]],0)</f>
        <v>-113945</v>
      </c>
      <c r="P2302" s="7">
        <f>IF(Table1[[#This Row],[Số còn phải thu ĐK]]&lt;&gt;0,0,IF(Table1[[#This Row],[Phân loại]]="Bán hàng",Table1[[#This Row],[Tổng giá trị]],-Table1[[#This Row],[Tổng giá trị]]))</f>
        <v>0</v>
      </c>
      <c r="Q2302" s="35">
        <f t="shared" si="608"/>
        <v>-113945</v>
      </c>
      <c r="R2302" s="7">
        <f>Table1[[#This Row],[Số còn phải thu ĐK]]+Table1[[#This Row],[Giá Trị HD sau CK]]-Table1[[#This Row],[Số tiền đã thu]]</f>
        <v>0</v>
      </c>
      <c r="S2302" s="6">
        <f>IF(Table1[[#This Row],[Ngày hóa đơn]]&lt;&gt;"",Table1[[#This Row],[Ngày hóa đơn]],IF(Table1[[#This Row],[Ngày hạch toán]]&lt;&gt;"",Table1[[#This Row],[Ngày hạch toán]],""))</f>
        <v>45937</v>
      </c>
      <c r="T2302" s="7"/>
      <c r="U2302" s="6">
        <f>IF(Table1[[#This Row],[Ngày tính CN]]="","",S2302+T2302)</f>
        <v>45937</v>
      </c>
      <c r="V2302" s="35">
        <f ca="1">IF(Table1[[#This Row],[Hạn thanh toán]]="","",IF((U2302-NOW())&lt;0,0,(U2302-NOW())))</f>
        <v>0</v>
      </c>
      <c r="W2302" s="35"/>
      <c r="X2302" s="35" t="str">
        <f t="shared" ca="1" si="609"/>
        <v/>
      </c>
      <c r="Y2302" s="2" t="str">
        <f t="shared" si="610"/>
        <v>Đã thanh toán</v>
      </c>
      <c r="Z2302" s="51">
        <f t="shared" si="606"/>
        <v>45937</v>
      </c>
      <c r="AA2302" s="51">
        <f t="shared" si="607"/>
        <v>46097</v>
      </c>
      <c r="AD2302" s="2" t="str">
        <f>VLOOKUP($A2302,MA_KH!$A:$Q,MA_KH!O$1,0)</f>
        <v>VIỆT Ý NHA TRANG</v>
      </c>
      <c r="AE2302" s="2" t="str">
        <f>VLOOKUP($A2302,MA_KH!$A:$Q,MA_KH!P$1,0)</f>
        <v>CHI NHÁNH NHA TRANG - CÔNG TY TNHH VIỆT Ý HÀ NỘI CENTER</v>
      </c>
    </row>
    <row r="2303" spans="1:31" ht="25.5" hidden="1" customHeight="1" x14ac:dyDescent="0.2">
      <c r="A2303" s="55" t="s">
        <v>23536</v>
      </c>
      <c r="B2303" s="55" t="s">
        <v>4331</v>
      </c>
      <c r="C2303" s="56">
        <v>45931</v>
      </c>
      <c r="D2303" s="55" t="s">
        <v>4873</v>
      </c>
      <c r="E2303" s="56">
        <v>45931</v>
      </c>
      <c r="F2303" s="55"/>
      <c r="G2303" s="55" t="s">
        <v>4874</v>
      </c>
      <c r="H2303" s="38">
        <v>-47673</v>
      </c>
      <c r="I2303" s="64">
        <v>0</v>
      </c>
      <c r="J2303" s="38">
        <v>-3814</v>
      </c>
      <c r="K2303" s="38">
        <v>-51487</v>
      </c>
      <c r="L2303" s="7" t="s">
        <v>51</v>
      </c>
      <c r="M2303" s="6">
        <v>46097</v>
      </c>
      <c r="O2303" s="35">
        <f>IF(Table1[[#This Row],[Phân loại]]="Tồn đầu kỳ",Table1[[#This Row],[Tổng giá trị]],0)</f>
        <v>-51487</v>
      </c>
      <c r="P2303" s="7">
        <f>IF(Table1[[#This Row],[Số còn phải thu ĐK]]&lt;&gt;0,0,IF(Table1[[#This Row],[Phân loại]]="Bán hàng",Table1[[#This Row],[Tổng giá trị]],-Table1[[#This Row],[Tổng giá trị]]))</f>
        <v>0</v>
      </c>
      <c r="Q2303" s="35">
        <f t="shared" si="608"/>
        <v>-51487</v>
      </c>
      <c r="R2303" s="7">
        <f>Table1[[#This Row],[Số còn phải thu ĐK]]+Table1[[#This Row],[Giá Trị HD sau CK]]-Table1[[#This Row],[Số tiền đã thu]]</f>
        <v>0</v>
      </c>
      <c r="S2303" s="6">
        <f>IF(Table1[[#This Row],[Ngày hóa đơn]]&lt;&gt;"",Table1[[#This Row],[Ngày hóa đơn]],IF(Table1[[#This Row],[Ngày hạch toán]]&lt;&gt;"",Table1[[#This Row],[Ngày hạch toán]],""))</f>
        <v>45931</v>
      </c>
      <c r="T2303" s="7"/>
      <c r="U2303" s="6">
        <f>IF(Table1[[#This Row],[Ngày tính CN]]="","",S2303+T2303)</f>
        <v>45931</v>
      </c>
      <c r="V2303" s="35">
        <f ca="1">IF(Table1[[#This Row],[Hạn thanh toán]]="","",IF((U2303-NOW())&lt;0,0,(U2303-NOW())))</f>
        <v>0</v>
      </c>
      <c r="W2303" s="35"/>
      <c r="X2303" s="35" t="str">
        <f t="shared" ca="1" si="609"/>
        <v/>
      </c>
      <c r="Y2303" s="2" t="str">
        <f t="shared" si="610"/>
        <v>Đã thanh toán</v>
      </c>
      <c r="Z2303" s="51">
        <f t="shared" si="606"/>
        <v>45931</v>
      </c>
      <c r="AA2303" s="51">
        <f t="shared" si="607"/>
        <v>46097</v>
      </c>
      <c r="AD2303" s="2" t="str">
        <f>VLOOKUP($A2303,MA_KH!$A:$Q,MA_KH!O$1,0)</f>
        <v>VIỆT Ý NHA TRANG</v>
      </c>
      <c r="AE2303" s="2" t="str">
        <f>VLOOKUP($A2303,MA_KH!$A:$Q,MA_KH!P$1,0)</f>
        <v>CHI NHÁNH NHA TRANG - CÔNG TY TNHH VIỆT Ý HÀ NỘI CENTER</v>
      </c>
    </row>
    <row r="2304" spans="1:31" ht="25.5" hidden="1" customHeight="1" x14ac:dyDescent="0.2">
      <c r="A2304" s="55" t="s">
        <v>23536</v>
      </c>
      <c r="B2304" s="55" t="s">
        <v>4331</v>
      </c>
      <c r="C2304" s="56">
        <v>45955</v>
      </c>
      <c r="D2304" s="55" t="s">
        <v>20331</v>
      </c>
      <c r="E2304" s="56">
        <v>45955</v>
      </c>
      <c r="F2304" s="55"/>
      <c r="G2304" s="55" t="s">
        <v>4874</v>
      </c>
      <c r="H2304" s="38">
        <v>-105630</v>
      </c>
      <c r="I2304" s="64">
        <v>0</v>
      </c>
      <c r="J2304" s="38">
        <v>-8450</v>
      </c>
      <c r="K2304" s="38">
        <v>-114080</v>
      </c>
      <c r="L2304" s="7" t="s">
        <v>51</v>
      </c>
      <c r="M2304" s="6">
        <v>46097</v>
      </c>
      <c r="O2304" s="35">
        <f>IF(Table1[[#This Row],[Phân loại]]="Tồn đầu kỳ",Table1[[#This Row],[Tổng giá trị]],0)</f>
        <v>-114080</v>
      </c>
      <c r="P2304" s="7">
        <f>IF(Table1[[#This Row],[Số còn phải thu ĐK]]&lt;&gt;0,0,IF(Table1[[#This Row],[Phân loại]]="Bán hàng",Table1[[#This Row],[Tổng giá trị]],-Table1[[#This Row],[Tổng giá trị]]))</f>
        <v>0</v>
      </c>
      <c r="Q2304" s="35">
        <f t="shared" si="608"/>
        <v>-114080</v>
      </c>
      <c r="R2304" s="7">
        <f>Table1[[#This Row],[Số còn phải thu ĐK]]+Table1[[#This Row],[Giá Trị HD sau CK]]-Table1[[#This Row],[Số tiền đã thu]]</f>
        <v>0</v>
      </c>
      <c r="S2304" s="6">
        <f>IF(Table1[[#This Row],[Ngày hóa đơn]]&lt;&gt;"",Table1[[#This Row],[Ngày hóa đơn]],IF(Table1[[#This Row],[Ngày hạch toán]]&lt;&gt;"",Table1[[#This Row],[Ngày hạch toán]],""))</f>
        <v>45955</v>
      </c>
      <c r="T2304" s="7"/>
      <c r="U2304" s="6">
        <f>IF(Table1[[#This Row],[Ngày tính CN]]="","",S2304+T2304)</f>
        <v>45955</v>
      </c>
      <c r="V2304" s="35">
        <f ca="1">IF(Table1[[#This Row],[Hạn thanh toán]]="","",IF((U2304-NOW())&lt;0,0,(U2304-NOW())))</f>
        <v>0</v>
      </c>
      <c r="W2304" s="35"/>
      <c r="X2304" s="35" t="str">
        <f t="shared" ca="1" si="609"/>
        <v/>
      </c>
      <c r="Y2304" s="2" t="str">
        <f t="shared" si="610"/>
        <v>Đã thanh toán</v>
      </c>
      <c r="Z2304" s="51">
        <f t="shared" si="606"/>
        <v>45955</v>
      </c>
      <c r="AA2304" s="51">
        <f t="shared" si="607"/>
        <v>46097</v>
      </c>
      <c r="AD2304" s="2" t="str">
        <f>VLOOKUP($A2304,MA_KH!$A:$Q,MA_KH!O$1,0)</f>
        <v>VIỆT Ý NHA TRANG</v>
      </c>
      <c r="AE2304" s="2" t="str">
        <f>VLOOKUP($A2304,MA_KH!$A:$Q,MA_KH!P$1,0)</f>
        <v>CHI NHÁNH NHA TRANG - CÔNG TY TNHH VIỆT Ý HÀ NỘI CENTER</v>
      </c>
    </row>
    <row r="2305" spans="1:31" ht="25.5" hidden="1" customHeight="1" x14ac:dyDescent="0.2">
      <c r="A2305" s="55" t="s">
        <v>21192</v>
      </c>
      <c r="B2305" s="55" t="s">
        <v>1331</v>
      </c>
      <c r="C2305" s="56">
        <v>45962</v>
      </c>
      <c r="D2305" s="55" t="s">
        <v>18828</v>
      </c>
      <c r="E2305" s="56">
        <v>45962</v>
      </c>
      <c r="F2305" s="55">
        <v>2867</v>
      </c>
      <c r="G2305" s="55" t="s">
        <v>18829</v>
      </c>
      <c r="H2305" s="38">
        <v>-125274</v>
      </c>
      <c r="I2305" s="64">
        <v>0</v>
      </c>
      <c r="J2305" s="38">
        <v>-10022</v>
      </c>
      <c r="K2305" s="38">
        <v>-135296</v>
      </c>
      <c r="L2305" s="7" t="s">
        <v>51</v>
      </c>
      <c r="O2305" s="35">
        <f>IF(Table1[[#This Row],[Phân loại]]="Tồn đầu kỳ",Table1[[#This Row],[Tổng giá trị]],0)</f>
        <v>-135296</v>
      </c>
      <c r="P2305" s="7">
        <f>IF(Table1[[#This Row],[Số còn phải thu ĐK]]&lt;&gt;0,0,IF(Table1[[#This Row],[Phân loại]]="Bán hàng",Table1[[#This Row],[Tổng giá trị]],-Table1[[#This Row],[Tổng giá trị]]))</f>
        <v>0</v>
      </c>
      <c r="Q2305" s="35">
        <f t="shared" si="608"/>
        <v>0</v>
      </c>
      <c r="R2305" s="7">
        <f>Table1[[#This Row],[Số còn phải thu ĐK]]+Table1[[#This Row],[Giá Trị HD sau CK]]-Table1[[#This Row],[Số tiền đã thu]]</f>
        <v>-135296</v>
      </c>
      <c r="S2305" s="6">
        <f>IF(Table1[[#This Row],[Ngày hóa đơn]]&lt;&gt;"",Table1[[#This Row],[Ngày hóa đơn]],IF(Table1[[#This Row],[Ngày hạch toán]]&lt;&gt;"",Table1[[#This Row],[Ngày hạch toán]],""))</f>
        <v>45962</v>
      </c>
      <c r="T2305" s="7"/>
      <c r="U2305" s="6">
        <f>IF(Table1[[#This Row],[Ngày tính CN]]="","",S2305+T2305)</f>
        <v>45962</v>
      </c>
      <c r="V2305" s="35">
        <f ca="1">IF(Table1[[#This Row],[Hạn thanh toán]]="","",IF((U2305-NOW())&lt;0,0,(U2305-NOW())))</f>
        <v>0</v>
      </c>
      <c r="W2305" s="35"/>
      <c r="X2305" s="35">
        <f t="shared" ca="1" si="609"/>
        <v>208.49032013888791</v>
      </c>
      <c r="Y2305" s="2" t="str">
        <f t="shared" ca="1" si="610"/>
        <v>Nợ quá hạn hơn 120 ngày có khả năng mất thanh toán</v>
      </c>
      <c r="Z2305" s="51">
        <f t="shared" si="606"/>
        <v>45962</v>
      </c>
      <c r="AA2305" s="51" t="str">
        <f t="shared" si="607"/>
        <v/>
      </c>
      <c r="AD2305" s="2" t="str">
        <f>VLOOKUP($A2305,MA_KH!$A:$Q,MA_KH!O$1,0)</f>
        <v>CIRCLEK MIỀN BẮC</v>
      </c>
      <c r="AE2305" s="2" t="str">
        <f>VLOOKUP($A2305,MA_KH!$A:$Q,MA_KH!P$1,0)</f>
        <v>CHI NHÁNH CÔNG TY TNHH VÒNG TRÒN ĐỎ TẠI HÀ NỘI</v>
      </c>
    </row>
    <row r="2306" spans="1:31" ht="25.5" hidden="1" customHeight="1" x14ac:dyDescent="0.2">
      <c r="A2306" s="55" t="s">
        <v>21192</v>
      </c>
      <c r="B2306" s="55" t="s">
        <v>1331</v>
      </c>
      <c r="C2306" s="56">
        <v>45965</v>
      </c>
      <c r="D2306" s="55" t="s">
        <v>18830</v>
      </c>
      <c r="E2306" s="56">
        <v>45965</v>
      </c>
      <c r="F2306" s="55">
        <v>2671</v>
      </c>
      <c r="G2306" s="55" t="s">
        <v>18831</v>
      </c>
      <c r="H2306" s="38">
        <v>-46152</v>
      </c>
      <c r="I2306" s="64">
        <v>0</v>
      </c>
      <c r="J2306" s="38">
        <v>-3692</v>
      </c>
      <c r="K2306" s="38">
        <v>-49844</v>
      </c>
      <c r="L2306" s="7" t="s">
        <v>51</v>
      </c>
      <c r="O2306" s="35">
        <f>IF(Table1[[#This Row],[Phân loại]]="Tồn đầu kỳ",Table1[[#This Row],[Tổng giá trị]],0)</f>
        <v>-49844</v>
      </c>
      <c r="P2306" s="7">
        <f>IF(Table1[[#This Row],[Số còn phải thu ĐK]]&lt;&gt;0,0,IF(Table1[[#This Row],[Phân loại]]="Bán hàng",Table1[[#This Row],[Tổng giá trị]],-Table1[[#This Row],[Tổng giá trị]]))</f>
        <v>0</v>
      </c>
      <c r="Q2306" s="35">
        <f t="shared" si="608"/>
        <v>0</v>
      </c>
      <c r="R2306" s="7">
        <f>Table1[[#This Row],[Số còn phải thu ĐK]]+Table1[[#This Row],[Giá Trị HD sau CK]]-Table1[[#This Row],[Số tiền đã thu]]</f>
        <v>-49844</v>
      </c>
      <c r="S2306" s="6">
        <f>IF(Table1[[#This Row],[Ngày hóa đơn]]&lt;&gt;"",Table1[[#This Row],[Ngày hóa đơn]],IF(Table1[[#This Row],[Ngày hạch toán]]&lt;&gt;"",Table1[[#This Row],[Ngày hạch toán]],""))</f>
        <v>45965</v>
      </c>
      <c r="T2306" s="7"/>
      <c r="U2306" s="6">
        <f>IF(Table1[[#This Row],[Ngày tính CN]]="","",S2306+T2306)</f>
        <v>45965</v>
      </c>
      <c r="V2306" s="35">
        <f ca="1">IF(Table1[[#This Row],[Hạn thanh toán]]="","",IF((U2306-NOW())&lt;0,0,(U2306-NOW())))</f>
        <v>0</v>
      </c>
      <c r="W2306" s="35"/>
      <c r="X2306" s="35">
        <f t="shared" ca="1" si="609"/>
        <v>205.49032013888791</v>
      </c>
      <c r="Y2306" s="2" t="str">
        <f t="shared" ca="1" si="610"/>
        <v>Nợ quá hạn hơn 120 ngày có khả năng mất thanh toán</v>
      </c>
      <c r="Z2306" s="51">
        <f t="shared" si="606"/>
        <v>45965</v>
      </c>
      <c r="AA2306" s="51" t="str">
        <f t="shared" si="607"/>
        <v/>
      </c>
      <c r="AD2306" s="2" t="str">
        <f>VLOOKUP($A2306,MA_KH!$A:$Q,MA_KH!O$1,0)</f>
        <v>CIRCLEK MIỀN BẮC</v>
      </c>
      <c r="AE2306" s="2" t="str">
        <f>VLOOKUP($A2306,MA_KH!$A:$Q,MA_KH!P$1,0)</f>
        <v>CHI NHÁNH CÔNG TY TNHH VÒNG TRÒN ĐỎ TẠI HÀ NỘI</v>
      </c>
    </row>
    <row r="2307" spans="1:31" ht="25.5" hidden="1" customHeight="1" x14ac:dyDescent="0.2">
      <c r="A2307" s="55" t="s">
        <v>21192</v>
      </c>
      <c r="B2307" s="55" t="s">
        <v>1331</v>
      </c>
      <c r="C2307" s="56">
        <v>45966</v>
      </c>
      <c r="D2307" s="55" t="s">
        <v>18832</v>
      </c>
      <c r="E2307" s="56">
        <v>45966</v>
      </c>
      <c r="F2307" s="55">
        <v>2667</v>
      </c>
      <c r="G2307" s="55" t="s">
        <v>18833</v>
      </c>
      <c r="H2307" s="38">
        <v>-626370</v>
      </c>
      <c r="I2307" s="64">
        <v>0</v>
      </c>
      <c r="J2307" s="38">
        <v>-50110</v>
      </c>
      <c r="K2307" s="38">
        <v>-676480</v>
      </c>
      <c r="L2307" s="7" t="s">
        <v>51</v>
      </c>
      <c r="O2307" s="35">
        <f>IF(Table1[[#This Row],[Phân loại]]="Tồn đầu kỳ",Table1[[#This Row],[Tổng giá trị]],0)</f>
        <v>-676480</v>
      </c>
      <c r="P2307" s="7">
        <f>IF(Table1[[#This Row],[Số còn phải thu ĐK]]&lt;&gt;0,0,IF(Table1[[#This Row],[Phân loại]]="Bán hàng",Table1[[#This Row],[Tổng giá trị]],-Table1[[#This Row],[Tổng giá trị]]))</f>
        <v>0</v>
      </c>
      <c r="Q2307" s="35">
        <f t="shared" si="608"/>
        <v>0</v>
      </c>
      <c r="R2307" s="7">
        <f>Table1[[#This Row],[Số còn phải thu ĐK]]+Table1[[#This Row],[Giá Trị HD sau CK]]-Table1[[#This Row],[Số tiền đã thu]]</f>
        <v>-676480</v>
      </c>
      <c r="S2307" s="6">
        <f>IF(Table1[[#This Row],[Ngày hóa đơn]]&lt;&gt;"",Table1[[#This Row],[Ngày hóa đơn]],IF(Table1[[#This Row],[Ngày hạch toán]]&lt;&gt;"",Table1[[#This Row],[Ngày hạch toán]],""))</f>
        <v>45966</v>
      </c>
      <c r="T2307" s="7"/>
      <c r="U2307" s="6">
        <f>IF(Table1[[#This Row],[Ngày tính CN]]="","",S2307+T2307)</f>
        <v>45966</v>
      </c>
      <c r="V2307" s="35">
        <f ca="1">IF(Table1[[#This Row],[Hạn thanh toán]]="","",IF((U2307-NOW())&lt;0,0,(U2307-NOW())))</f>
        <v>0</v>
      </c>
      <c r="W2307" s="35"/>
      <c r="X2307" s="35">
        <f t="shared" ca="1" si="609"/>
        <v>204.49032013888791</v>
      </c>
      <c r="Y2307" s="2" t="str">
        <f t="shared" ca="1" si="610"/>
        <v>Nợ quá hạn hơn 120 ngày có khả năng mất thanh toán</v>
      </c>
      <c r="Z2307" s="51">
        <f t="shared" si="606"/>
        <v>45966</v>
      </c>
      <c r="AA2307" s="51" t="str">
        <f t="shared" si="607"/>
        <v/>
      </c>
      <c r="AD2307" s="2" t="str">
        <f>VLOOKUP($A2307,MA_KH!$A:$Q,MA_KH!O$1,0)</f>
        <v>CIRCLEK MIỀN BẮC</v>
      </c>
      <c r="AE2307" s="2" t="str">
        <f>VLOOKUP($A2307,MA_KH!$A:$Q,MA_KH!P$1,0)</f>
        <v>CHI NHÁNH CÔNG TY TNHH VÒNG TRÒN ĐỎ TẠI HÀ NỘI</v>
      </c>
    </row>
    <row r="2308" spans="1:31" ht="25.5" hidden="1" customHeight="1" x14ac:dyDescent="0.2">
      <c r="A2308" s="55" t="s">
        <v>21192</v>
      </c>
      <c r="B2308" s="55" t="s">
        <v>1331</v>
      </c>
      <c r="C2308" s="56">
        <v>45967</v>
      </c>
      <c r="D2308" s="55" t="s">
        <v>18834</v>
      </c>
      <c r="E2308" s="56">
        <v>45967</v>
      </c>
      <c r="F2308" s="55">
        <v>2665</v>
      </c>
      <c r="G2308" s="55" t="s">
        <v>18835</v>
      </c>
      <c r="H2308" s="38">
        <v>-23076</v>
      </c>
      <c r="I2308" s="64">
        <v>0</v>
      </c>
      <c r="J2308" s="38">
        <v>-1846</v>
      </c>
      <c r="K2308" s="38">
        <v>-24922</v>
      </c>
      <c r="L2308" s="7" t="s">
        <v>51</v>
      </c>
      <c r="O2308" s="35">
        <f>IF(Table1[[#This Row],[Phân loại]]="Tồn đầu kỳ",Table1[[#This Row],[Tổng giá trị]],0)</f>
        <v>-24922</v>
      </c>
      <c r="P2308" s="7">
        <f>IF(Table1[[#This Row],[Số còn phải thu ĐK]]&lt;&gt;0,0,IF(Table1[[#This Row],[Phân loại]]="Bán hàng",Table1[[#This Row],[Tổng giá trị]],-Table1[[#This Row],[Tổng giá trị]]))</f>
        <v>0</v>
      </c>
      <c r="Q2308" s="35">
        <f t="shared" si="608"/>
        <v>0</v>
      </c>
      <c r="R2308" s="7">
        <f>Table1[[#This Row],[Số còn phải thu ĐK]]+Table1[[#This Row],[Giá Trị HD sau CK]]-Table1[[#This Row],[Số tiền đã thu]]</f>
        <v>-24922</v>
      </c>
      <c r="S2308" s="6">
        <f>IF(Table1[[#This Row],[Ngày hóa đơn]]&lt;&gt;"",Table1[[#This Row],[Ngày hóa đơn]],IF(Table1[[#This Row],[Ngày hạch toán]]&lt;&gt;"",Table1[[#This Row],[Ngày hạch toán]],""))</f>
        <v>45967</v>
      </c>
      <c r="T2308" s="7"/>
      <c r="U2308" s="6">
        <f>IF(Table1[[#This Row],[Ngày tính CN]]="","",S2308+T2308)</f>
        <v>45967</v>
      </c>
      <c r="V2308" s="35">
        <f ca="1">IF(Table1[[#This Row],[Hạn thanh toán]]="","",IF((U2308-NOW())&lt;0,0,(U2308-NOW())))</f>
        <v>0</v>
      </c>
      <c r="W2308" s="35"/>
      <c r="X2308" s="35">
        <f t="shared" ca="1" si="609"/>
        <v>203.49032013888791</v>
      </c>
      <c r="Y2308" s="2" t="str">
        <f t="shared" ca="1" si="610"/>
        <v>Nợ quá hạn hơn 120 ngày có khả năng mất thanh toán</v>
      </c>
      <c r="Z2308" s="51">
        <f t="shared" ref="Z2308:Z2371" si="611">IF(S2308="","",S2308)</f>
        <v>45967</v>
      </c>
      <c r="AA2308" s="51" t="str">
        <f t="shared" ref="AA2308:AA2371" si="612">IF(M2308="","",M2308)</f>
        <v/>
      </c>
      <c r="AD2308" s="2" t="str">
        <f>VLOOKUP($A2308,MA_KH!$A:$Q,MA_KH!O$1,0)</f>
        <v>CIRCLEK MIỀN BẮC</v>
      </c>
      <c r="AE2308" s="2" t="str">
        <f>VLOOKUP($A2308,MA_KH!$A:$Q,MA_KH!P$1,0)</f>
        <v>CHI NHÁNH CÔNG TY TNHH VÒNG TRÒN ĐỎ TẠI HÀ NỘI</v>
      </c>
    </row>
    <row r="2309" spans="1:31" ht="25.5" hidden="1" customHeight="1" x14ac:dyDescent="0.2">
      <c r="A2309" s="55" t="s">
        <v>21192</v>
      </c>
      <c r="B2309" s="55" t="s">
        <v>1331</v>
      </c>
      <c r="C2309" s="56">
        <v>45968</v>
      </c>
      <c r="D2309" s="55" t="s">
        <v>18836</v>
      </c>
      <c r="E2309" s="56">
        <v>45968</v>
      </c>
      <c r="F2309" s="55">
        <v>2678</v>
      </c>
      <c r="G2309" s="55" t="s">
        <v>18837</v>
      </c>
      <c r="H2309" s="38">
        <v>-62637</v>
      </c>
      <c r="I2309" s="64">
        <v>0</v>
      </c>
      <c r="J2309" s="38">
        <v>-5011</v>
      </c>
      <c r="K2309" s="38">
        <v>-67648</v>
      </c>
      <c r="L2309" s="7" t="s">
        <v>51</v>
      </c>
      <c r="O2309" s="35">
        <f>IF(Table1[[#This Row],[Phân loại]]="Tồn đầu kỳ",Table1[[#This Row],[Tổng giá trị]],0)</f>
        <v>-67648</v>
      </c>
      <c r="P2309" s="7">
        <f>IF(Table1[[#This Row],[Số còn phải thu ĐK]]&lt;&gt;0,0,IF(Table1[[#This Row],[Phân loại]]="Bán hàng",Table1[[#This Row],[Tổng giá trị]],-Table1[[#This Row],[Tổng giá trị]]))</f>
        <v>0</v>
      </c>
      <c r="Q2309" s="35">
        <f t="shared" si="608"/>
        <v>0</v>
      </c>
      <c r="R2309" s="7">
        <f>Table1[[#This Row],[Số còn phải thu ĐK]]+Table1[[#This Row],[Giá Trị HD sau CK]]-Table1[[#This Row],[Số tiền đã thu]]</f>
        <v>-67648</v>
      </c>
      <c r="S2309" s="6">
        <f>IF(Table1[[#This Row],[Ngày hóa đơn]]&lt;&gt;"",Table1[[#This Row],[Ngày hóa đơn]],IF(Table1[[#This Row],[Ngày hạch toán]]&lt;&gt;"",Table1[[#This Row],[Ngày hạch toán]],""))</f>
        <v>45968</v>
      </c>
      <c r="T2309" s="7"/>
      <c r="U2309" s="6">
        <f>IF(Table1[[#This Row],[Ngày tính CN]]="","",S2309+T2309)</f>
        <v>45968</v>
      </c>
      <c r="V2309" s="35">
        <f ca="1">IF(Table1[[#This Row],[Hạn thanh toán]]="","",IF((U2309-NOW())&lt;0,0,(U2309-NOW())))</f>
        <v>0</v>
      </c>
      <c r="W2309" s="35"/>
      <c r="X2309" s="35">
        <f t="shared" ca="1" si="609"/>
        <v>202.49032013888791</v>
      </c>
      <c r="Y2309" s="2" t="str">
        <f t="shared" ca="1" si="610"/>
        <v>Nợ quá hạn hơn 120 ngày có khả năng mất thanh toán</v>
      </c>
      <c r="Z2309" s="51">
        <f t="shared" si="611"/>
        <v>45968</v>
      </c>
      <c r="AA2309" s="51" t="str">
        <f t="shared" si="612"/>
        <v/>
      </c>
      <c r="AD2309" s="2" t="str">
        <f>VLOOKUP($A2309,MA_KH!$A:$Q,MA_KH!O$1,0)</f>
        <v>CIRCLEK MIỀN BẮC</v>
      </c>
      <c r="AE2309" s="2" t="str">
        <f>VLOOKUP($A2309,MA_KH!$A:$Q,MA_KH!P$1,0)</f>
        <v>CHI NHÁNH CÔNG TY TNHH VÒNG TRÒN ĐỎ TẠI HÀ NỘI</v>
      </c>
    </row>
    <row r="2310" spans="1:31" ht="25.5" hidden="1" customHeight="1" x14ac:dyDescent="0.2">
      <c r="A2310" s="55" t="s">
        <v>21192</v>
      </c>
      <c r="B2310" s="55" t="s">
        <v>1331</v>
      </c>
      <c r="C2310" s="56">
        <v>45972</v>
      </c>
      <c r="D2310" s="55" t="s">
        <v>18838</v>
      </c>
      <c r="E2310" s="56">
        <v>45972</v>
      </c>
      <c r="F2310" s="55">
        <v>2668</v>
      </c>
      <c r="G2310" s="55" t="s">
        <v>18839</v>
      </c>
      <c r="H2310" s="38">
        <v>-23076</v>
      </c>
      <c r="I2310" s="64">
        <v>0</v>
      </c>
      <c r="J2310" s="38">
        <v>-1846</v>
      </c>
      <c r="K2310" s="38">
        <v>-24922</v>
      </c>
      <c r="L2310" s="7" t="s">
        <v>51</v>
      </c>
      <c r="O2310" s="35">
        <f>IF(Table1[[#This Row],[Phân loại]]="Tồn đầu kỳ",Table1[[#This Row],[Tổng giá trị]],0)</f>
        <v>-24922</v>
      </c>
      <c r="P2310" s="7">
        <f>IF(Table1[[#This Row],[Số còn phải thu ĐK]]&lt;&gt;0,0,IF(Table1[[#This Row],[Phân loại]]="Bán hàng",Table1[[#This Row],[Tổng giá trị]],-Table1[[#This Row],[Tổng giá trị]]))</f>
        <v>0</v>
      </c>
      <c r="Q2310" s="35">
        <f t="shared" si="608"/>
        <v>0</v>
      </c>
      <c r="R2310" s="7">
        <f>Table1[[#This Row],[Số còn phải thu ĐK]]+Table1[[#This Row],[Giá Trị HD sau CK]]-Table1[[#This Row],[Số tiền đã thu]]</f>
        <v>-24922</v>
      </c>
      <c r="S2310" s="6">
        <f>IF(Table1[[#This Row],[Ngày hóa đơn]]&lt;&gt;"",Table1[[#This Row],[Ngày hóa đơn]],IF(Table1[[#This Row],[Ngày hạch toán]]&lt;&gt;"",Table1[[#This Row],[Ngày hạch toán]],""))</f>
        <v>45972</v>
      </c>
      <c r="T2310" s="7"/>
      <c r="U2310" s="6">
        <f>IF(Table1[[#This Row],[Ngày tính CN]]="","",S2310+T2310)</f>
        <v>45972</v>
      </c>
      <c r="V2310" s="35">
        <f ca="1">IF(Table1[[#This Row],[Hạn thanh toán]]="","",IF((U2310-NOW())&lt;0,0,(U2310-NOW())))</f>
        <v>0</v>
      </c>
      <c r="W2310" s="35"/>
      <c r="X2310" s="35">
        <f t="shared" ca="1" si="609"/>
        <v>198.49032013888791</v>
      </c>
      <c r="Y2310" s="2" t="str">
        <f t="shared" ca="1" si="610"/>
        <v>Nợ quá hạn hơn 120 ngày có khả năng mất thanh toán</v>
      </c>
      <c r="Z2310" s="51">
        <f t="shared" si="611"/>
        <v>45972</v>
      </c>
      <c r="AA2310" s="51" t="str">
        <f t="shared" si="612"/>
        <v/>
      </c>
      <c r="AD2310" s="2" t="str">
        <f>VLOOKUP($A2310,MA_KH!$A:$Q,MA_KH!O$1,0)</f>
        <v>CIRCLEK MIỀN BẮC</v>
      </c>
      <c r="AE2310" s="2" t="str">
        <f>VLOOKUP($A2310,MA_KH!$A:$Q,MA_KH!P$1,0)</f>
        <v>CHI NHÁNH CÔNG TY TNHH VÒNG TRÒN ĐỎ TẠI HÀ NỘI</v>
      </c>
    </row>
    <row r="2311" spans="1:31" ht="25.5" hidden="1" customHeight="1" x14ac:dyDescent="0.2">
      <c r="A2311" s="55" t="s">
        <v>20827</v>
      </c>
      <c r="B2311" s="55" t="s">
        <v>63</v>
      </c>
      <c r="C2311" s="56">
        <v>45973</v>
      </c>
      <c r="D2311" s="55" t="s">
        <v>18840</v>
      </c>
      <c r="E2311" s="56">
        <v>45973</v>
      </c>
      <c r="F2311" s="55">
        <v>5607</v>
      </c>
      <c r="G2311" s="55" t="s">
        <v>18841</v>
      </c>
      <c r="H2311" s="38">
        <v>-69228</v>
      </c>
      <c r="I2311" s="64">
        <v>0</v>
      </c>
      <c r="J2311" s="38">
        <v>-5538</v>
      </c>
      <c r="K2311" s="38">
        <v>-74766</v>
      </c>
      <c r="L2311" s="7" t="s">
        <v>51</v>
      </c>
      <c r="O2311" s="35">
        <f>IF(Table1[[#This Row],[Phân loại]]="Tồn đầu kỳ",Table1[[#This Row],[Tổng giá trị]],0)</f>
        <v>-74766</v>
      </c>
      <c r="P2311" s="7">
        <f>IF(Table1[[#This Row],[Số còn phải thu ĐK]]&lt;&gt;0,0,IF(Table1[[#This Row],[Phân loại]]="Bán hàng",Table1[[#This Row],[Tổng giá trị]],-Table1[[#This Row],[Tổng giá trị]]))</f>
        <v>0</v>
      </c>
      <c r="Q2311" s="35">
        <f t="shared" si="608"/>
        <v>0</v>
      </c>
      <c r="R2311" s="7">
        <f>Table1[[#This Row],[Số còn phải thu ĐK]]+Table1[[#This Row],[Giá Trị HD sau CK]]-Table1[[#This Row],[Số tiền đã thu]]</f>
        <v>-74766</v>
      </c>
      <c r="S2311" s="6">
        <f>IF(Table1[[#This Row],[Ngày hóa đơn]]&lt;&gt;"",Table1[[#This Row],[Ngày hóa đơn]],IF(Table1[[#This Row],[Ngày hạch toán]]&lt;&gt;"",Table1[[#This Row],[Ngày hạch toán]],""))</f>
        <v>45973</v>
      </c>
      <c r="T2311" s="7"/>
      <c r="U2311" s="6">
        <f>IF(Table1[[#This Row],[Ngày tính CN]]="","",S2311+T2311)</f>
        <v>45973</v>
      </c>
      <c r="V2311" s="35">
        <f ca="1">IF(Table1[[#This Row],[Hạn thanh toán]]="","",IF((U2311-NOW())&lt;0,0,(U2311-NOW())))</f>
        <v>0</v>
      </c>
      <c r="W2311" s="35"/>
      <c r="X2311" s="35">
        <f t="shared" ca="1" si="609"/>
        <v>197.49032013888791</v>
      </c>
      <c r="Y2311" s="2" t="str">
        <f t="shared" ca="1" si="610"/>
        <v>Nợ quá hạn hơn 120 ngày có khả năng mất thanh toán</v>
      </c>
      <c r="Z2311" s="51">
        <f t="shared" si="611"/>
        <v>45973</v>
      </c>
      <c r="AA2311" s="51" t="str">
        <f t="shared" si="612"/>
        <v/>
      </c>
      <c r="AD2311" s="2" t="str">
        <f>VLOOKUP($A2311,MA_KH!$A:$Q,MA_KH!O$1,0)</f>
        <v>CIRCLEK MIỀN NAM</v>
      </c>
      <c r="AE2311" s="2" t="str">
        <f>VLOOKUP($A2311,MA_KH!$A:$Q,MA_KH!P$1,0)</f>
        <v>CÔNG TY TNHH VÒNG TRÒN ĐỎ</v>
      </c>
    </row>
    <row r="2312" spans="1:31" ht="25.5" hidden="1" customHeight="1" x14ac:dyDescent="0.2">
      <c r="A2312" s="55" t="s">
        <v>21192</v>
      </c>
      <c r="B2312" s="55" t="s">
        <v>1331</v>
      </c>
      <c r="C2312" s="56">
        <v>45974</v>
      </c>
      <c r="D2312" s="55" t="s">
        <v>18842</v>
      </c>
      <c r="E2312" s="56">
        <v>45974</v>
      </c>
      <c r="F2312" s="55">
        <v>2861</v>
      </c>
      <c r="G2312" s="55" t="s">
        <v>18843</v>
      </c>
      <c r="H2312" s="38">
        <v>-92304</v>
      </c>
      <c r="I2312" s="64">
        <v>0</v>
      </c>
      <c r="J2312" s="38">
        <v>-7384</v>
      </c>
      <c r="K2312" s="38">
        <v>-99688</v>
      </c>
      <c r="L2312" s="7" t="s">
        <v>51</v>
      </c>
      <c r="O2312" s="35">
        <f>IF(Table1[[#This Row],[Phân loại]]="Tồn đầu kỳ",Table1[[#This Row],[Tổng giá trị]],0)</f>
        <v>-99688</v>
      </c>
      <c r="P2312" s="7">
        <f>IF(Table1[[#This Row],[Số còn phải thu ĐK]]&lt;&gt;0,0,IF(Table1[[#This Row],[Phân loại]]="Bán hàng",Table1[[#This Row],[Tổng giá trị]],-Table1[[#This Row],[Tổng giá trị]]))</f>
        <v>0</v>
      </c>
      <c r="Q2312" s="35">
        <f t="shared" si="608"/>
        <v>0</v>
      </c>
      <c r="R2312" s="7">
        <f>Table1[[#This Row],[Số còn phải thu ĐK]]+Table1[[#This Row],[Giá Trị HD sau CK]]-Table1[[#This Row],[Số tiền đã thu]]</f>
        <v>-99688</v>
      </c>
      <c r="S2312" s="6">
        <f>IF(Table1[[#This Row],[Ngày hóa đơn]]&lt;&gt;"",Table1[[#This Row],[Ngày hóa đơn]],IF(Table1[[#This Row],[Ngày hạch toán]]&lt;&gt;"",Table1[[#This Row],[Ngày hạch toán]],""))</f>
        <v>45974</v>
      </c>
      <c r="T2312" s="7"/>
      <c r="U2312" s="6">
        <f>IF(Table1[[#This Row],[Ngày tính CN]]="","",S2312+T2312)</f>
        <v>45974</v>
      </c>
      <c r="V2312" s="35">
        <f ca="1">IF(Table1[[#This Row],[Hạn thanh toán]]="","",IF((U2312-NOW())&lt;0,0,(U2312-NOW())))</f>
        <v>0</v>
      </c>
      <c r="W2312" s="35"/>
      <c r="X2312" s="35">
        <f t="shared" ca="1" si="609"/>
        <v>196.49032013888791</v>
      </c>
      <c r="Y2312" s="2" t="str">
        <f t="shared" ca="1" si="610"/>
        <v>Nợ quá hạn hơn 120 ngày có khả năng mất thanh toán</v>
      </c>
      <c r="Z2312" s="51">
        <f t="shared" si="611"/>
        <v>45974</v>
      </c>
      <c r="AA2312" s="51" t="str">
        <f t="shared" si="612"/>
        <v/>
      </c>
      <c r="AD2312" s="2" t="str">
        <f>VLOOKUP($A2312,MA_KH!$A:$Q,MA_KH!O$1,0)</f>
        <v>CIRCLEK MIỀN BẮC</v>
      </c>
      <c r="AE2312" s="2" t="str">
        <f>VLOOKUP($A2312,MA_KH!$A:$Q,MA_KH!P$1,0)</f>
        <v>CHI NHÁNH CÔNG TY TNHH VÒNG TRÒN ĐỎ TẠI HÀ NỘI</v>
      </c>
    </row>
    <row r="2313" spans="1:31" ht="25.5" hidden="1" customHeight="1" x14ac:dyDescent="0.2">
      <c r="A2313" s="55" t="s">
        <v>21192</v>
      </c>
      <c r="B2313" s="55" t="s">
        <v>1331</v>
      </c>
      <c r="C2313" s="56">
        <v>45974</v>
      </c>
      <c r="D2313" s="55" t="s">
        <v>18844</v>
      </c>
      <c r="E2313" s="56">
        <v>45974</v>
      </c>
      <c r="F2313" s="55">
        <v>2679</v>
      </c>
      <c r="G2313" s="55" t="s">
        <v>18845</v>
      </c>
      <c r="H2313" s="38">
        <v>-23076</v>
      </c>
      <c r="I2313" s="64">
        <v>0</v>
      </c>
      <c r="J2313" s="38">
        <v>-1846</v>
      </c>
      <c r="K2313" s="38">
        <v>-24922</v>
      </c>
      <c r="L2313" s="7" t="s">
        <v>51</v>
      </c>
      <c r="O2313" s="35">
        <f>IF(Table1[[#This Row],[Phân loại]]="Tồn đầu kỳ",Table1[[#This Row],[Tổng giá trị]],0)</f>
        <v>-24922</v>
      </c>
      <c r="P2313" s="7">
        <f>IF(Table1[[#This Row],[Số còn phải thu ĐK]]&lt;&gt;0,0,IF(Table1[[#This Row],[Phân loại]]="Bán hàng",Table1[[#This Row],[Tổng giá trị]],-Table1[[#This Row],[Tổng giá trị]]))</f>
        <v>0</v>
      </c>
      <c r="Q2313" s="35">
        <f t="shared" si="608"/>
        <v>0</v>
      </c>
      <c r="R2313" s="7">
        <f>Table1[[#This Row],[Số còn phải thu ĐK]]+Table1[[#This Row],[Giá Trị HD sau CK]]-Table1[[#This Row],[Số tiền đã thu]]</f>
        <v>-24922</v>
      </c>
      <c r="S2313" s="6">
        <f>IF(Table1[[#This Row],[Ngày hóa đơn]]&lt;&gt;"",Table1[[#This Row],[Ngày hóa đơn]],IF(Table1[[#This Row],[Ngày hạch toán]]&lt;&gt;"",Table1[[#This Row],[Ngày hạch toán]],""))</f>
        <v>45974</v>
      </c>
      <c r="T2313" s="7"/>
      <c r="U2313" s="6">
        <f>IF(Table1[[#This Row],[Ngày tính CN]]="","",S2313+T2313)</f>
        <v>45974</v>
      </c>
      <c r="V2313" s="35">
        <f ca="1">IF(Table1[[#This Row],[Hạn thanh toán]]="","",IF((U2313-NOW())&lt;0,0,(U2313-NOW())))</f>
        <v>0</v>
      </c>
      <c r="W2313" s="35"/>
      <c r="X2313" s="35">
        <f t="shared" ca="1" si="609"/>
        <v>196.49032013888791</v>
      </c>
      <c r="Y2313" s="2" t="str">
        <f t="shared" ca="1" si="610"/>
        <v>Nợ quá hạn hơn 120 ngày có khả năng mất thanh toán</v>
      </c>
      <c r="Z2313" s="51">
        <f t="shared" si="611"/>
        <v>45974</v>
      </c>
      <c r="AA2313" s="51" t="str">
        <f t="shared" si="612"/>
        <v/>
      </c>
      <c r="AD2313" s="2" t="str">
        <f>VLOOKUP($A2313,MA_KH!$A:$Q,MA_KH!O$1,0)</f>
        <v>CIRCLEK MIỀN BẮC</v>
      </c>
      <c r="AE2313" s="2" t="str">
        <f>VLOOKUP($A2313,MA_KH!$A:$Q,MA_KH!P$1,0)</f>
        <v>CHI NHÁNH CÔNG TY TNHH VÒNG TRÒN ĐỎ TẠI HÀ NỘI</v>
      </c>
    </row>
    <row r="2314" spans="1:31" ht="25.5" hidden="1" customHeight="1" x14ac:dyDescent="0.2">
      <c r="A2314" s="55" t="s">
        <v>20827</v>
      </c>
      <c r="B2314" s="55" t="s">
        <v>63</v>
      </c>
      <c r="C2314" s="56">
        <v>45975</v>
      </c>
      <c r="D2314" s="55" t="s">
        <v>18846</v>
      </c>
      <c r="E2314" s="56">
        <v>45975</v>
      </c>
      <c r="F2314" s="55">
        <v>5326</v>
      </c>
      <c r="G2314" s="55" t="s">
        <v>18847</v>
      </c>
      <c r="H2314" s="38">
        <v>-138456</v>
      </c>
      <c r="I2314" s="64">
        <v>0</v>
      </c>
      <c r="J2314" s="38">
        <v>-11076</v>
      </c>
      <c r="K2314" s="38">
        <v>-149532</v>
      </c>
      <c r="L2314" s="7" t="s">
        <v>51</v>
      </c>
      <c r="O2314" s="35">
        <f>IF(Table1[[#This Row],[Phân loại]]="Tồn đầu kỳ",Table1[[#This Row],[Tổng giá trị]],0)</f>
        <v>-149532</v>
      </c>
      <c r="P2314" s="7">
        <f>IF(Table1[[#This Row],[Số còn phải thu ĐK]]&lt;&gt;0,0,IF(Table1[[#This Row],[Phân loại]]="Bán hàng",Table1[[#This Row],[Tổng giá trị]],-Table1[[#This Row],[Tổng giá trị]]))</f>
        <v>0</v>
      </c>
      <c r="Q2314" s="35">
        <f t="shared" si="608"/>
        <v>0</v>
      </c>
      <c r="R2314" s="7">
        <f>Table1[[#This Row],[Số còn phải thu ĐK]]+Table1[[#This Row],[Giá Trị HD sau CK]]-Table1[[#This Row],[Số tiền đã thu]]</f>
        <v>-149532</v>
      </c>
      <c r="S2314" s="6">
        <f>IF(Table1[[#This Row],[Ngày hóa đơn]]&lt;&gt;"",Table1[[#This Row],[Ngày hóa đơn]],IF(Table1[[#This Row],[Ngày hạch toán]]&lt;&gt;"",Table1[[#This Row],[Ngày hạch toán]],""))</f>
        <v>45975</v>
      </c>
      <c r="T2314" s="7"/>
      <c r="U2314" s="6">
        <f>IF(Table1[[#This Row],[Ngày tính CN]]="","",S2314+T2314)</f>
        <v>45975</v>
      </c>
      <c r="V2314" s="35">
        <f ca="1">IF(Table1[[#This Row],[Hạn thanh toán]]="","",IF((U2314-NOW())&lt;0,0,(U2314-NOW())))</f>
        <v>0</v>
      </c>
      <c r="W2314" s="35"/>
      <c r="X2314" s="35">
        <f t="shared" ca="1" si="609"/>
        <v>195.49032013888791</v>
      </c>
      <c r="Y2314" s="2" t="str">
        <f t="shared" ca="1" si="610"/>
        <v>Nợ quá hạn hơn 120 ngày có khả năng mất thanh toán</v>
      </c>
      <c r="Z2314" s="51">
        <f t="shared" si="611"/>
        <v>45975</v>
      </c>
      <c r="AA2314" s="51" t="str">
        <f t="shared" si="612"/>
        <v/>
      </c>
      <c r="AD2314" s="2" t="str">
        <f>VLOOKUP($A2314,MA_KH!$A:$Q,MA_KH!O$1,0)</f>
        <v>CIRCLEK MIỀN NAM</v>
      </c>
      <c r="AE2314" s="2" t="str">
        <f>VLOOKUP($A2314,MA_KH!$A:$Q,MA_KH!P$1,0)</f>
        <v>CÔNG TY TNHH VÒNG TRÒN ĐỎ</v>
      </c>
    </row>
    <row r="2315" spans="1:31" ht="25.5" hidden="1" customHeight="1" x14ac:dyDescent="0.2">
      <c r="A2315" s="55" t="s">
        <v>20827</v>
      </c>
      <c r="B2315" s="55" t="s">
        <v>63</v>
      </c>
      <c r="C2315" s="56">
        <v>45978</v>
      </c>
      <c r="D2315" s="55" t="s">
        <v>18848</v>
      </c>
      <c r="E2315" s="56">
        <v>45978</v>
      </c>
      <c r="F2315" s="55">
        <v>5503</v>
      </c>
      <c r="G2315" s="55" t="s">
        <v>18849</v>
      </c>
      <c r="H2315" s="38">
        <v>-69228</v>
      </c>
      <c r="I2315" s="64">
        <v>0</v>
      </c>
      <c r="J2315" s="38">
        <v>-5538</v>
      </c>
      <c r="K2315" s="38">
        <v>-74766</v>
      </c>
      <c r="L2315" s="7" t="s">
        <v>51</v>
      </c>
      <c r="O2315" s="35">
        <f>IF(Table1[[#This Row],[Phân loại]]="Tồn đầu kỳ",Table1[[#This Row],[Tổng giá trị]],0)</f>
        <v>-74766</v>
      </c>
      <c r="P2315" s="7">
        <f>IF(Table1[[#This Row],[Số còn phải thu ĐK]]&lt;&gt;0,0,IF(Table1[[#This Row],[Phân loại]]="Bán hàng",Table1[[#This Row],[Tổng giá trị]],-Table1[[#This Row],[Tổng giá trị]]))</f>
        <v>0</v>
      </c>
      <c r="Q2315" s="35">
        <f t="shared" si="608"/>
        <v>0</v>
      </c>
      <c r="R2315" s="7">
        <f>Table1[[#This Row],[Số còn phải thu ĐK]]+Table1[[#This Row],[Giá Trị HD sau CK]]-Table1[[#This Row],[Số tiền đã thu]]</f>
        <v>-74766</v>
      </c>
      <c r="S2315" s="6">
        <f>IF(Table1[[#This Row],[Ngày hóa đơn]]&lt;&gt;"",Table1[[#This Row],[Ngày hóa đơn]],IF(Table1[[#This Row],[Ngày hạch toán]]&lt;&gt;"",Table1[[#This Row],[Ngày hạch toán]],""))</f>
        <v>45978</v>
      </c>
      <c r="T2315" s="7"/>
      <c r="U2315" s="6">
        <f>IF(Table1[[#This Row],[Ngày tính CN]]="","",S2315+T2315)</f>
        <v>45978</v>
      </c>
      <c r="V2315" s="35">
        <f ca="1">IF(Table1[[#This Row],[Hạn thanh toán]]="","",IF((U2315-NOW())&lt;0,0,(U2315-NOW())))</f>
        <v>0</v>
      </c>
      <c r="W2315" s="35"/>
      <c r="X2315" s="35">
        <f t="shared" ca="1" si="609"/>
        <v>192.49032013888791</v>
      </c>
      <c r="Y2315" s="2" t="str">
        <f t="shared" ca="1" si="610"/>
        <v>Nợ quá hạn hơn 120 ngày có khả năng mất thanh toán</v>
      </c>
      <c r="Z2315" s="51">
        <f t="shared" si="611"/>
        <v>45978</v>
      </c>
      <c r="AA2315" s="51" t="str">
        <f t="shared" si="612"/>
        <v/>
      </c>
      <c r="AD2315" s="2" t="str">
        <f>VLOOKUP($A2315,MA_KH!$A:$Q,MA_KH!O$1,0)</f>
        <v>CIRCLEK MIỀN NAM</v>
      </c>
      <c r="AE2315" s="2" t="str">
        <f>VLOOKUP($A2315,MA_KH!$A:$Q,MA_KH!P$1,0)</f>
        <v>CÔNG TY TNHH VÒNG TRÒN ĐỎ</v>
      </c>
    </row>
    <row r="2316" spans="1:31" ht="25.5" hidden="1" customHeight="1" x14ac:dyDescent="0.2">
      <c r="A2316" s="55" t="s">
        <v>21192</v>
      </c>
      <c r="B2316" s="55" t="s">
        <v>1331</v>
      </c>
      <c r="C2316" s="56">
        <v>45978</v>
      </c>
      <c r="D2316" s="55" t="s">
        <v>18850</v>
      </c>
      <c r="E2316" s="56">
        <v>45971</v>
      </c>
      <c r="F2316" s="55">
        <v>2875</v>
      </c>
      <c r="G2316" s="55" t="s">
        <v>18851</v>
      </c>
      <c r="H2316" s="38">
        <v>-161532</v>
      </c>
      <c r="I2316" s="64">
        <v>0</v>
      </c>
      <c r="J2316" s="38">
        <v>-12923</v>
      </c>
      <c r="K2316" s="38">
        <v>-174455</v>
      </c>
      <c r="L2316" s="7" t="s">
        <v>51</v>
      </c>
      <c r="O2316" s="35">
        <f>IF(Table1[[#This Row],[Phân loại]]="Tồn đầu kỳ",Table1[[#This Row],[Tổng giá trị]],0)</f>
        <v>-174455</v>
      </c>
      <c r="P2316" s="7">
        <f>IF(Table1[[#This Row],[Số còn phải thu ĐK]]&lt;&gt;0,0,IF(Table1[[#This Row],[Phân loại]]="Bán hàng",Table1[[#This Row],[Tổng giá trị]],-Table1[[#This Row],[Tổng giá trị]]))</f>
        <v>0</v>
      </c>
      <c r="Q2316" s="35">
        <f t="shared" si="608"/>
        <v>0</v>
      </c>
      <c r="R2316" s="7">
        <f>Table1[[#This Row],[Số còn phải thu ĐK]]+Table1[[#This Row],[Giá Trị HD sau CK]]-Table1[[#This Row],[Số tiền đã thu]]</f>
        <v>-174455</v>
      </c>
      <c r="S2316" s="6">
        <f>IF(Table1[[#This Row],[Ngày hóa đơn]]&lt;&gt;"",Table1[[#This Row],[Ngày hóa đơn]],IF(Table1[[#This Row],[Ngày hạch toán]]&lt;&gt;"",Table1[[#This Row],[Ngày hạch toán]],""))</f>
        <v>45971</v>
      </c>
      <c r="T2316" s="7"/>
      <c r="U2316" s="6">
        <f>IF(Table1[[#This Row],[Ngày tính CN]]="","",S2316+T2316)</f>
        <v>45971</v>
      </c>
      <c r="V2316" s="35">
        <f ca="1">IF(Table1[[#This Row],[Hạn thanh toán]]="","",IF((U2316-NOW())&lt;0,0,(U2316-NOW())))</f>
        <v>0</v>
      </c>
      <c r="W2316" s="35"/>
      <c r="X2316" s="35">
        <f t="shared" ca="1" si="609"/>
        <v>199.49032013888791</v>
      </c>
      <c r="Y2316" s="2" t="str">
        <f t="shared" ca="1" si="610"/>
        <v>Nợ quá hạn hơn 120 ngày có khả năng mất thanh toán</v>
      </c>
      <c r="Z2316" s="51">
        <f t="shared" si="611"/>
        <v>45971</v>
      </c>
      <c r="AA2316" s="51" t="str">
        <f t="shared" si="612"/>
        <v/>
      </c>
      <c r="AD2316" s="2" t="str">
        <f>VLOOKUP($A2316,MA_KH!$A:$Q,MA_KH!O$1,0)</f>
        <v>CIRCLEK MIỀN BẮC</v>
      </c>
      <c r="AE2316" s="2" t="str">
        <f>VLOOKUP($A2316,MA_KH!$A:$Q,MA_KH!P$1,0)</f>
        <v>CHI NHÁNH CÔNG TY TNHH VÒNG TRÒN ĐỎ TẠI HÀ NỘI</v>
      </c>
    </row>
    <row r="2317" spans="1:31" ht="25.5" hidden="1" customHeight="1" x14ac:dyDescent="0.2">
      <c r="A2317" s="55" t="s">
        <v>20827</v>
      </c>
      <c r="B2317" s="55" t="s">
        <v>63</v>
      </c>
      <c r="C2317" s="56">
        <v>45980</v>
      </c>
      <c r="D2317" s="55" t="s">
        <v>18852</v>
      </c>
      <c r="E2317" s="56">
        <v>45980</v>
      </c>
      <c r="F2317" s="55">
        <v>5323</v>
      </c>
      <c r="G2317" s="55" t="s">
        <v>18853</v>
      </c>
      <c r="H2317" s="38">
        <v>-69228</v>
      </c>
      <c r="I2317" s="64">
        <v>0</v>
      </c>
      <c r="J2317" s="38">
        <v>-5538</v>
      </c>
      <c r="K2317" s="38">
        <v>-74766</v>
      </c>
      <c r="L2317" s="7" t="s">
        <v>51</v>
      </c>
      <c r="O2317" s="35">
        <f>IF(Table1[[#This Row],[Phân loại]]="Tồn đầu kỳ",Table1[[#This Row],[Tổng giá trị]],0)</f>
        <v>-74766</v>
      </c>
      <c r="P2317" s="7">
        <f>IF(Table1[[#This Row],[Số còn phải thu ĐK]]&lt;&gt;0,0,IF(Table1[[#This Row],[Phân loại]]="Bán hàng",Table1[[#This Row],[Tổng giá trị]],-Table1[[#This Row],[Tổng giá trị]]))</f>
        <v>0</v>
      </c>
      <c r="Q2317" s="35">
        <f t="shared" si="608"/>
        <v>0</v>
      </c>
      <c r="R2317" s="7">
        <f>Table1[[#This Row],[Số còn phải thu ĐK]]+Table1[[#This Row],[Giá Trị HD sau CK]]-Table1[[#This Row],[Số tiền đã thu]]</f>
        <v>-74766</v>
      </c>
      <c r="S2317" s="6">
        <f>IF(Table1[[#This Row],[Ngày hóa đơn]]&lt;&gt;"",Table1[[#This Row],[Ngày hóa đơn]],IF(Table1[[#This Row],[Ngày hạch toán]]&lt;&gt;"",Table1[[#This Row],[Ngày hạch toán]],""))</f>
        <v>45980</v>
      </c>
      <c r="T2317" s="7"/>
      <c r="U2317" s="6">
        <f>IF(Table1[[#This Row],[Ngày tính CN]]="","",S2317+T2317)</f>
        <v>45980</v>
      </c>
      <c r="V2317" s="35">
        <f ca="1">IF(Table1[[#This Row],[Hạn thanh toán]]="","",IF((U2317-NOW())&lt;0,0,(U2317-NOW())))</f>
        <v>0</v>
      </c>
      <c r="W2317" s="35"/>
      <c r="X2317" s="35">
        <f t="shared" ca="1" si="609"/>
        <v>190.49032013888791</v>
      </c>
      <c r="Y2317" s="2" t="str">
        <f t="shared" ca="1" si="610"/>
        <v>Nợ quá hạn hơn 120 ngày có khả năng mất thanh toán</v>
      </c>
      <c r="Z2317" s="51">
        <f t="shared" si="611"/>
        <v>45980</v>
      </c>
      <c r="AA2317" s="51" t="str">
        <f t="shared" si="612"/>
        <v/>
      </c>
      <c r="AD2317" s="2" t="str">
        <f>VLOOKUP($A2317,MA_KH!$A:$Q,MA_KH!O$1,0)</f>
        <v>CIRCLEK MIỀN NAM</v>
      </c>
      <c r="AE2317" s="2" t="str">
        <f>VLOOKUP($A2317,MA_KH!$A:$Q,MA_KH!P$1,0)</f>
        <v>CÔNG TY TNHH VÒNG TRÒN ĐỎ</v>
      </c>
    </row>
    <row r="2318" spans="1:31" ht="25.5" hidden="1" customHeight="1" x14ac:dyDescent="0.2">
      <c r="A2318" s="55" t="s">
        <v>21192</v>
      </c>
      <c r="B2318" s="55" t="s">
        <v>1331</v>
      </c>
      <c r="C2318" s="56">
        <v>45982</v>
      </c>
      <c r="D2318" s="55" t="s">
        <v>18854</v>
      </c>
      <c r="E2318" s="56">
        <v>45982</v>
      </c>
      <c r="F2318" s="55">
        <v>2676</v>
      </c>
      <c r="G2318" s="55" t="s">
        <v>18855</v>
      </c>
      <c r="H2318" s="38">
        <v>-23076</v>
      </c>
      <c r="I2318" s="64">
        <v>0</v>
      </c>
      <c r="J2318" s="38">
        <v>-1846</v>
      </c>
      <c r="K2318" s="38">
        <v>-24922</v>
      </c>
      <c r="L2318" s="7" t="s">
        <v>51</v>
      </c>
      <c r="O2318" s="35">
        <f>IF(Table1[[#This Row],[Phân loại]]="Tồn đầu kỳ",Table1[[#This Row],[Tổng giá trị]],0)</f>
        <v>-24922</v>
      </c>
      <c r="P2318" s="7">
        <f>IF(Table1[[#This Row],[Số còn phải thu ĐK]]&lt;&gt;0,0,IF(Table1[[#This Row],[Phân loại]]="Bán hàng",Table1[[#This Row],[Tổng giá trị]],-Table1[[#This Row],[Tổng giá trị]]))</f>
        <v>0</v>
      </c>
      <c r="Q2318" s="35">
        <f t="shared" si="608"/>
        <v>0</v>
      </c>
      <c r="R2318" s="7">
        <f>Table1[[#This Row],[Số còn phải thu ĐK]]+Table1[[#This Row],[Giá Trị HD sau CK]]-Table1[[#This Row],[Số tiền đã thu]]</f>
        <v>-24922</v>
      </c>
      <c r="S2318" s="6">
        <f>IF(Table1[[#This Row],[Ngày hóa đơn]]&lt;&gt;"",Table1[[#This Row],[Ngày hóa đơn]],IF(Table1[[#This Row],[Ngày hạch toán]]&lt;&gt;"",Table1[[#This Row],[Ngày hạch toán]],""))</f>
        <v>45982</v>
      </c>
      <c r="T2318" s="7"/>
      <c r="U2318" s="6">
        <f>IF(Table1[[#This Row],[Ngày tính CN]]="","",S2318+T2318)</f>
        <v>45982</v>
      </c>
      <c r="V2318" s="35">
        <f ca="1">IF(Table1[[#This Row],[Hạn thanh toán]]="","",IF((U2318-NOW())&lt;0,0,(U2318-NOW())))</f>
        <v>0</v>
      </c>
      <c r="W2318" s="35"/>
      <c r="X2318" s="35">
        <f t="shared" ca="1" si="609"/>
        <v>188.49032013888791</v>
      </c>
      <c r="Y2318" s="2" t="str">
        <f t="shared" ca="1" si="610"/>
        <v>Nợ quá hạn hơn 120 ngày có khả năng mất thanh toán</v>
      </c>
      <c r="Z2318" s="51">
        <f t="shared" si="611"/>
        <v>45982</v>
      </c>
      <c r="AA2318" s="51" t="str">
        <f t="shared" si="612"/>
        <v/>
      </c>
      <c r="AD2318" s="2" t="str">
        <f>VLOOKUP($A2318,MA_KH!$A:$Q,MA_KH!O$1,0)</f>
        <v>CIRCLEK MIỀN BẮC</v>
      </c>
      <c r="AE2318" s="2" t="str">
        <f>VLOOKUP($A2318,MA_KH!$A:$Q,MA_KH!P$1,0)</f>
        <v>CHI NHÁNH CÔNG TY TNHH VÒNG TRÒN ĐỎ TẠI HÀ NỘI</v>
      </c>
    </row>
    <row r="2319" spans="1:31" ht="25.5" hidden="1" customHeight="1" x14ac:dyDescent="0.2">
      <c r="A2319" s="55" t="s">
        <v>20827</v>
      </c>
      <c r="B2319" s="55" t="s">
        <v>63</v>
      </c>
      <c r="C2319" s="56">
        <v>45986</v>
      </c>
      <c r="D2319" s="55" t="s">
        <v>18856</v>
      </c>
      <c r="E2319" s="56">
        <v>45986</v>
      </c>
      <c r="F2319" s="55">
        <v>5335</v>
      </c>
      <c r="G2319" s="55" t="s">
        <v>18857</v>
      </c>
      <c r="H2319" s="38">
        <v>-92304</v>
      </c>
      <c r="I2319" s="64">
        <v>0</v>
      </c>
      <c r="J2319" s="38">
        <v>-7384</v>
      </c>
      <c r="K2319" s="38">
        <v>-99688</v>
      </c>
      <c r="L2319" s="7" t="s">
        <v>51</v>
      </c>
      <c r="O2319" s="35">
        <f>IF(Table1[[#This Row],[Phân loại]]="Tồn đầu kỳ",Table1[[#This Row],[Tổng giá trị]],0)</f>
        <v>-99688</v>
      </c>
      <c r="P2319" s="7">
        <f>IF(Table1[[#This Row],[Số còn phải thu ĐK]]&lt;&gt;0,0,IF(Table1[[#This Row],[Phân loại]]="Bán hàng",Table1[[#This Row],[Tổng giá trị]],-Table1[[#This Row],[Tổng giá trị]]))</f>
        <v>0</v>
      </c>
      <c r="Q2319" s="35">
        <f t="shared" si="608"/>
        <v>0</v>
      </c>
      <c r="R2319" s="7">
        <f>Table1[[#This Row],[Số còn phải thu ĐK]]+Table1[[#This Row],[Giá Trị HD sau CK]]-Table1[[#This Row],[Số tiền đã thu]]</f>
        <v>-99688</v>
      </c>
      <c r="S2319" s="6">
        <f>IF(Table1[[#This Row],[Ngày hóa đơn]]&lt;&gt;"",Table1[[#This Row],[Ngày hóa đơn]],IF(Table1[[#This Row],[Ngày hạch toán]]&lt;&gt;"",Table1[[#This Row],[Ngày hạch toán]],""))</f>
        <v>45986</v>
      </c>
      <c r="T2319" s="7"/>
      <c r="U2319" s="6">
        <f>IF(Table1[[#This Row],[Ngày tính CN]]="","",S2319+T2319)</f>
        <v>45986</v>
      </c>
      <c r="V2319" s="35">
        <f ca="1">IF(Table1[[#This Row],[Hạn thanh toán]]="","",IF((U2319-NOW())&lt;0,0,(U2319-NOW())))</f>
        <v>0</v>
      </c>
      <c r="W2319" s="35"/>
      <c r="X2319" s="35">
        <f t="shared" ca="1" si="609"/>
        <v>184.49032013888791</v>
      </c>
      <c r="Y2319" s="2" t="str">
        <f t="shared" ca="1" si="610"/>
        <v>Nợ quá hạn hơn 120 ngày có khả năng mất thanh toán</v>
      </c>
      <c r="Z2319" s="51">
        <f t="shared" si="611"/>
        <v>45986</v>
      </c>
      <c r="AA2319" s="51" t="str">
        <f t="shared" si="612"/>
        <v/>
      </c>
      <c r="AD2319" s="2" t="str">
        <f>VLOOKUP($A2319,MA_KH!$A:$Q,MA_KH!O$1,0)</f>
        <v>CIRCLEK MIỀN NAM</v>
      </c>
      <c r="AE2319" s="2" t="str">
        <f>VLOOKUP($A2319,MA_KH!$A:$Q,MA_KH!P$1,0)</f>
        <v>CÔNG TY TNHH VÒNG TRÒN ĐỎ</v>
      </c>
    </row>
    <row r="2320" spans="1:31" ht="25.5" hidden="1" customHeight="1" x14ac:dyDescent="0.2">
      <c r="A2320" s="55" t="s">
        <v>21192</v>
      </c>
      <c r="B2320" s="55" t="s">
        <v>1331</v>
      </c>
      <c r="C2320" s="56">
        <v>45987</v>
      </c>
      <c r="D2320" s="55" t="s">
        <v>18858</v>
      </c>
      <c r="E2320" s="56">
        <v>45987</v>
      </c>
      <c r="F2320" s="55">
        <v>2871</v>
      </c>
      <c r="G2320" s="55" t="s">
        <v>18859</v>
      </c>
      <c r="H2320" s="38">
        <v>-273624</v>
      </c>
      <c r="I2320" s="64">
        <v>0</v>
      </c>
      <c r="J2320" s="38">
        <v>-21890</v>
      </c>
      <c r="K2320" s="38">
        <v>-295514</v>
      </c>
      <c r="L2320" s="7" t="s">
        <v>51</v>
      </c>
      <c r="O2320" s="35">
        <f>IF(Table1[[#This Row],[Phân loại]]="Tồn đầu kỳ",Table1[[#This Row],[Tổng giá trị]],0)</f>
        <v>-295514</v>
      </c>
      <c r="P2320" s="7">
        <f>IF(Table1[[#This Row],[Số còn phải thu ĐK]]&lt;&gt;0,0,IF(Table1[[#This Row],[Phân loại]]="Bán hàng",Table1[[#This Row],[Tổng giá trị]],-Table1[[#This Row],[Tổng giá trị]]))</f>
        <v>0</v>
      </c>
      <c r="Q2320" s="35">
        <f t="shared" si="608"/>
        <v>0</v>
      </c>
      <c r="R2320" s="7">
        <f>Table1[[#This Row],[Số còn phải thu ĐK]]+Table1[[#This Row],[Giá Trị HD sau CK]]-Table1[[#This Row],[Số tiền đã thu]]</f>
        <v>-295514</v>
      </c>
      <c r="S2320" s="6">
        <f>IF(Table1[[#This Row],[Ngày hóa đơn]]&lt;&gt;"",Table1[[#This Row],[Ngày hóa đơn]],IF(Table1[[#This Row],[Ngày hạch toán]]&lt;&gt;"",Table1[[#This Row],[Ngày hạch toán]],""))</f>
        <v>45987</v>
      </c>
      <c r="T2320" s="7"/>
      <c r="U2320" s="6">
        <f>IF(Table1[[#This Row],[Ngày tính CN]]="","",S2320+T2320)</f>
        <v>45987</v>
      </c>
      <c r="V2320" s="35">
        <f ca="1">IF(Table1[[#This Row],[Hạn thanh toán]]="","",IF((U2320-NOW())&lt;0,0,(U2320-NOW())))</f>
        <v>0</v>
      </c>
      <c r="W2320" s="35"/>
      <c r="X2320" s="35">
        <f t="shared" ca="1" si="609"/>
        <v>183.49032013888791</v>
      </c>
      <c r="Y2320" s="2" t="str">
        <f t="shared" ca="1" si="610"/>
        <v>Nợ quá hạn hơn 120 ngày có khả năng mất thanh toán</v>
      </c>
      <c r="Z2320" s="51">
        <f t="shared" si="611"/>
        <v>45987</v>
      </c>
      <c r="AA2320" s="51" t="str">
        <f t="shared" si="612"/>
        <v/>
      </c>
      <c r="AD2320" s="2" t="str">
        <f>VLOOKUP($A2320,MA_KH!$A:$Q,MA_KH!O$1,0)</f>
        <v>CIRCLEK MIỀN BẮC</v>
      </c>
      <c r="AE2320" s="2" t="str">
        <f>VLOOKUP($A2320,MA_KH!$A:$Q,MA_KH!P$1,0)</f>
        <v>CHI NHÁNH CÔNG TY TNHH VÒNG TRÒN ĐỎ TẠI HÀ NỘI</v>
      </c>
    </row>
    <row r="2321" spans="1:31" ht="25.5" hidden="1" customHeight="1" x14ac:dyDescent="0.2">
      <c r="A2321" s="55" t="s">
        <v>21192</v>
      </c>
      <c r="B2321" s="55" t="s">
        <v>1331</v>
      </c>
      <c r="C2321" s="56">
        <v>45987</v>
      </c>
      <c r="D2321" s="55" t="s">
        <v>18860</v>
      </c>
      <c r="E2321" s="56">
        <v>45987</v>
      </c>
      <c r="F2321" s="55">
        <v>2873</v>
      </c>
      <c r="G2321" s="55" t="s">
        <v>18861</v>
      </c>
      <c r="H2321" s="38">
        <v>-273624</v>
      </c>
      <c r="I2321" s="64">
        <v>0</v>
      </c>
      <c r="J2321" s="38">
        <v>-21890</v>
      </c>
      <c r="K2321" s="38">
        <v>-295514</v>
      </c>
      <c r="L2321" s="7" t="s">
        <v>51</v>
      </c>
      <c r="O2321" s="35">
        <f>IF(Table1[[#This Row],[Phân loại]]="Tồn đầu kỳ",Table1[[#This Row],[Tổng giá trị]],0)</f>
        <v>-295514</v>
      </c>
      <c r="P2321" s="7">
        <f>IF(Table1[[#This Row],[Số còn phải thu ĐK]]&lt;&gt;0,0,IF(Table1[[#This Row],[Phân loại]]="Bán hàng",Table1[[#This Row],[Tổng giá trị]],-Table1[[#This Row],[Tổng giá trị]]))</f>
        <v>0</v>
      </c>
      <c r="Q2321" s="35">
        <f t="shared" si="608"/>
        <v>0</v>
      </c>
      <c r="R2321" s="7">
        <f>Table1[[#This Row],[Số còn phải thu ĐK]]+Table1[[#This Row],[Giá Trị HD sau CK]]-Table1[[#This Row],[Số tiền đã thu]]</f>
        <v>-295514</v>
      </c>
      <c r="S2321" s="6">
        <f>IF(Table1[[#This Row],[Ngày hóa đơn]]&lt;&gt;"",Table1[[#This Row],[Ngày hóa đơn]],IF(Table1[[#This Row],[Ngày hạch toán]]&lt;&gt;"",Table1[[#This Row],[Ngày hạch toán]],""))</f>
        <v>45987</v>
      </c>
      <c r="T2321" s="7"/>
      <c r="U2321" s="6">
        <f>IF(Table1[[#This Row],[Ngày tính CN]]="","",S2321+T2321)</f>
        <v>45987</v>
      </c>
      <c r="V2321" s="35">
        <f ca="1">IF(Table1[[#This Row],[Hạn thanh toán]]="","",IF((U2321-NOW())&lt;0,0,(U2321-NOW())))</f>
        <v>0</v>
      </c>
      <c r="W2321" s="35"/>
      <c r="X2321" s="35">
        <f t="shared" ca="1" si="609"/>
        <v>183.49032013888791</v>
      </c>
      <c r="Y2321" s="2" t="str">
        <f t="shared" ca="1" si="610"/>
        <v>Nợ quá hạn hơn 120 ngày có khả năng mất thanh toán</v>
      </c>
      <c r="Z2321" s="51">
        <f t="shared" si="611"/>
        <v>45987</v>
      </c>
      <c r="AA2321" s="51" t="str">
        <f t="shared" si="612"/>
        <v/>
      </c>
      <c r="AD2321" s="2" t="str">
        <f>VLOOKUP($A2321,MA_KH!$A:$Q,MA_KH!O$1,0)</f>
        <v>CIRCLEK MIỀN BẮC</v>
      </c>
      <c r="AE2321" s="2" t="str">
        <f>VLOOKUP($A2321,MA_KH!$A:$Q,MA_KH!P$1,0)</f>
        <v>CHI NHÁNH CÔNG TY TNHH VÒNG TRÒN ĐỎ TẠI HÀ NỘI</v>
      </c>
    </row>
    <row r="2322" spans="1:31" ht="25.5" hidden="1" customHeight="1" x14ac:dyDescent="0.2">
      <c r="A2322" s="55" t="s">
        <v>20827</v>
      </c>
      <c r="B2322" s="55" t="s">
        <v>63</v>
      </c>
      <c r="C2322" s="56">
        <v>45988</v>
      </c>
      <c r="D2322" s="55" t="s">
        <v>18862</v>
      </c>
      <c r="E2322" s="56">
        <v>45988</v>
      </c>
      <c r="F2322" s="55">
        <v>5643</v>
      </c>
      <c r="G2322" s="55" t="s">
        <v>18863</v>
      </c>
      <c r="H2322" s="38">
        <v>-161532</v>
      </c>
      <c r="I2322" s="64">
        <v>0</v>
      </c>
      <c r="J2322" s="38">
        <v>-12923</v>
      </c>
      <c r="K2322" s="38">
        <v>-174455</v>
      </c>
      <c r="L2322" s="7" t="s">
        <v>51</v>
      </c>
      <c r="O2322" s="35">
        <f>IF(Table1[[#This Row],[Phân loại]]="Tồn đầu kỳ",Table1[[#This Row],[Tổng giá trị]],0)</f>
        <v>-174455</v>
      </c>
      <c r="P2322" s="7">
        <f>IF(Table1[[#This Row],[Số còn phải thu ĐK]]&lt;&gt;0,0,IF(Table1[[#This Row],[Phân loại]]="Bán hàng",Table1[[#This Row],[Tổng giá trị]],-Table1[[#This Row],[Tổng giá trị]]))</f>
        <v>0</v>
      </c>
      <c r="Q2322" s="35">
        <f t="shared" si="608"/>
        <v>0</v>
      </c>
      <c r="R2322" s="7">
        <f>Table1[[#This Row],[Số còn phải thu ĐK]]+Table1[[#This Row],[Giá Trị HD sau CK]]-Table1[[#This Row],[Số tiền đã thu]]</f>
        <v>-174455</v>
      </c>
      <c r="S2322" s="6">
        <f>IF(Table1[[#This Row],[Ngày hóa đơn]]&lt;&gt;"",Table1[[#This Row],[Ngày hóa đơn]],IF(Table1[[#This Row],[Ngày hạch toán]]&lt;&gt;"",Table1[[#This Row],[Ngày hạch toán]],""))</f>
        <v>45988</v>
      </c>
      <c r="T2322" s="7"/>
      <c r="U2322" s="6">
        <f>IF(Table1[[#This Row],[Ngày tính CN]]="","",S2322+T2322)</f>
        <v>45988</v>
      </c>
      <c r="V2322" s="35">
        <f ca="1">IF(Table1[[#This Row],[Hạn thanh toán]]="","",IF((U2322-NOW())&lt;0,0,(U2322-NOW())))</f>
        <v>0</v>
      </c>
      <c r="W2322" s="35"/>
      <c r="X2322" s="35">
        <f t="shared" ca="1" si="609"/>
        <v>182.49032013888791</v>
      </c>
      <c r="Y2322" s="2" t="str">
        <f t="shared" ca="1" si="610"/>
        <v>Nợ quá hạn hơn 120 ngày có khả năng mất thanh toán</v>
      </c>
      <c r="Z2322" s="51">
        <f t="shared" si="611"/>
        <v>45988</v>
      </c>
      <c r="AA2322" s="51" t="str">
        <f t="shared" si="612"/>
        <v/>
      </c>
      <c r="AD2322" s="2" t="str">
        <f>VLOOKUP($A2322,MA_KH!$A:$Q,MA_KH!O$1,0)</f>
        <v>CIRCLEK MIỀN NAM</v>
      </c>
      <c r="AE2322" s="2" t="str">
        <f>VLOOKUP($A2322,MA_KH!$A:$Q,MA_KH!P$1,0)</f>
        <v>CÔNG TY TNHH VÒNG TRÒN ĐỎ</v>
      </c>
    </row>
    <row r="2323" spans="1:31" ht="25.5" hidden="1" customHeight="1" x14ac:dyDescent="0.2">
      <c r="A2323" s="55" t="s">
        <v>20827</v>
      </c>
      <c r="B2323" s="55" t="s">
        <v>63</v>
      </c>
      <c r="C2323" s="56">
        <v>45989</v>
      </c>
      <c r="D2323" s="55" t="s">
        <v>18864</v>
      </c>
      <c r="E2323" s="56">
        <v>45989</v>
      </c>
      <c r="F2323" s="55">
        <v>5502</v>
      </c>
      <c r="G2323" s="55" t="s">
        <v>18865</v>
      </c>
      <c r="H2323" s="38">
        <v>-115380</v>
      </c>
      <c r="I2323" s="64">
        <v>0</v>
      </c>
      <c r="J2323" s="38">
        <v>-9230</v>
      </c>
      <c r="K2323" s="38">
        <v>-124610</v>
      </c>
      <c r="L2323" s="7" t="s">
        <v>51</v>
      </c>
      <c r="O2323" s="35">
        <f>IF(Table1[[#This Row],[Phân loại]]="Tồn đầu kỳ",Table1[[#This Row],[Tổng giá trị]],0)</f>
        <v>-124610</v>
      </c>
      <c r="P2323" s="7">
        <f>IF(Table1[[#This Row],[Số còn phải thu ĐK]]&lt;&gt;0,0,IF(Table1[[#This Row],[Phân loại]]="Bán hàng",Table1[[#This Row],[Tổng giá trị]],-Table1[[#This Row],[Tổng giá trị]]))</f>
        <v>0</v>
      </c>
      <c r="Q2323" s="35">
        <f t="shared" si="608"/>
        <v>0</v>
      </c>
      <c r="R2323" s="7">
        <f>Table1[[#This Row],[Số còn phải thu ĐK]]+Table1[[#This Row],[Giá Trị HD sau CK]]-Table1[[#This Row],[Số tiền đã thu]]</f>
        <v>-124610</v>
      </c>
      <c r="S2323" s="6">
        <f>IF(Table1[[#This Row],[Ngày hóa đơn]]&lt;&gt;"",Table1[[#This Row],[Ngày hóa đơn]],IF(Table1[[#This Row],[Ngày hạch toán]]&lt;&gt;"",Table1[[#This Row],[Ngày hạch toán]],""))</f>
        <v>45989</v>
      </c>
      <c r="T2323" s="7"/>
      <c r="U2323" s="6">
        <f>IF(Table1[[#This Row],[Ngày tính CN]]="","",S2323+T2323)</f>
        <v>45989</v>
      </c>
      <c r="V2323" s="35">
        <f ca="1">IF(Table1[[#This Row],[Hạn thanh toán]]="","",IF((U2323-NOW())&lt;0,0,(U2323-NOW())))</f>
        <v>0</v>
      </c>
      <c r="W2323" s="35"/>
      <c r="X2323" s="35">
        <f t="shared" ca="1" si="609"/>
        <v>181.49032013888791</v>
      </c>
      <c r="Y2323" s="2" t="str">
        <f t="shared" ca="1" si="610"/>
        <v>Nợ quá hạn hơn 120 ngày có khả năng mất thanh toán</v>
      </c>
      <c r="Z2323" s="51">
        <f t="shared" si="611"/>
        <v>45989</v>
      </c>
      <c r="AA2323" s="51" t="str">
        <f t="shared" si="612"/>
        <v/>
      </c>
      <c r="AD2323" s="2" t="str">
        <f>VLOOKUP($A2323,MA_KH!$A:$Q,MA_KH!O$1,0)</f>
        <v>CIRCLEK MIỀN NAM</v>
      </c>
      <c r="AE2323" s="2" t="str">
        <f>VLOOKUP($A2323,MA_KH!$A:$Q,MA_KH!P$1,0)</f>
        <v>CÔNG TY TNHH VÒNG TRÒN ĐỎ</v>
      </c>
    </row>
    <row r="2324" spans="1:31" ht="25.5" hidden="1" customHeight="1" x14ac:dyDescent="0.2">
      <c r="A2324" s="55" t="s">
        <v>21192</v>
      </c>
      <c r="B2324" s="55" t="s">
        <v>1331</v>
      </c>
      <c r="C2324" s="56">
        <v>45989</v>
      </c>
      <c r="D2324" s="55" t="s">
        <v>18866</v>
      </c>
      <c r="E2324" s="56">
        <v>45989</v>
      </c>
      <c r="F2324" s="55">
        <v>2880</v>
      </c>
      <c r="G2324" s="55" t="s">
        <v>18867</v>
      </c>
      <c r="H2324" s="38">
        <v>-62637</v>
      </c>
      <c r="I2324" s="64">
        <v>0</v>
      </c>
      <c r="J2324" s="38">
        <v>-5011</v>
      </c>
      <c r="K2324" s="38">
        <v>-67648</v>
      </c>
      <c r="L2324" s="7" t="s">
        <v>51</v>
      </c>
      <c r="O2324" s="35">
        <f>IF(Table1[[#This Row],[Phân loại]]="Tồn đầu kỳ",Table1[[#This Row],[Tổng giá trị]],0)</f>
        <v>-67648</v>
      </c>
      <c r="P2324" s="7">
        <f>IF(Table1[[#This Row],[Số còn phải thu ĐK]]&lt;&gt;0,0,IF(Table1[[#This Row],[Phân loại]]="Bán hàng",Table1[[#This Row],[Tổng giá trị]],-Table1[[#This Row],[Tổng giá trị]]))</f>
        <v>0</v>
      </c>
      <c r="Q2324" s="35">
        <f t="shared" si="608"/>
        <v>0</v>
      </c>
      <c r="R2324" s="7">
        <f>Table1[[#This Row],[Số còn phải thu ĐK]]+Table1[[#This Row],[Giá Trị HD sau CK]]-Table1[[#This Row],[Số tiền đã thu]]</f>
        <v>-67648</v>
      </c>
      <c r="S2324" s="6">
        <f>IF(Table1[[#This Row],[Ngày hóa đơn]]&lt;&gt;"",Table1[[#This Row],[Ngày hóa đơn]],IF(Table1[[#This Row],[Ngày hạch toán]]&lt;&gt;"",Table1[[#This Row],[Ngày hạch toán]],""))</f>
        <v>45989</v>
      </c>
      <c r="T2324" s="7"/>
      <c r="U2324" s="6">
        <f>IF(Table1[[#This Row],[Ngày tính CN]]="","",S2324+T2324)</f>
        <v>45989</v>
      </c>
      <c r="V2324" s="35">
        <f ca="1">IF(Table1[[#This Row],[Hạn thanh toán]]="","",IF((U2324-NOW())&lt;0,0,(U2324-NOW())))</f>
        <v>0</v>
      </c>
      <c r="W2324" s="35"/>
      <c r="X2324" s="35">
        <f t="shared" ca="1" si="609"/>
        <v>181.49032013888791</v>
      </c>
      <c r="Y2324" s="2" t="str">
        <f t="shared" ca="1" si="610"/>
        <v>Nợ quá hạn hơn 120 ngày có khả năng mất thanh toán</v>
      </c>
      <c r="Z2324" s="51">
        <f t="shared" si="611"/>
        <v>45989</v>
      </c>
      <c r="AA2324" s="51" t="str">
        <f t="shared" si="612"/>
        <v/>
      </c>
      <c r="AD2324" s="2" t="str">
        <f>VLOOKUP($A2324,MA_KH!$A:$Q,MA_KH!O$1,0)</f>
        <v>CIRCLEK MIỀN BẮC</v>
      </c>
      <c r="AE2324" s="2" t="str">
        <f>VLOOKUP($A2324,MA_KH!$A:$Q,MA_KH!P$1,0)</f>
        <v>CHI NHÁNH CÔNG TY TNHH VÒNG TRÒN ĐỎ TẠI HÀ NỘI</v>
      </c>
    </row>
    <row r="2325" spans="1:31" ht="25.5" hidden="1" customHeight="1" x14ac:dyDescent="0.2">
      <c r="A2325" s="55" t="s">
        <v>21192</v>
      </c>
      <c r="B2325" s="55" t="s">
        <v>1331</v>
      </c>
      <c r="C2325" s="56">
        <v>45989</v>
      </c>
      <c r="D2325" s="55" t="s">
        <v>18868</v>
      </c>
      <c r="E2325" s="56">
        <v>45989</v>
      </c>
      <c r="F2325" s="55">
        <v>2877</v>
      </c>
      <c r="G2325" s="55" t="s">
        <v>18869</v>
      </c>
      <c r="H2325" s="38">
        <v>-62637</v>
      </c>
      <c r="I2325" s="64">
        <v>0</v>
      </c>
      <c r="J2325" s="38">
        <v>-5011</v>
      </c>
      <c r="K2325" s="38">
        <v>-67648</v>
      </c>
      <c r="L2325" s="7" t="s">
        <v>51</v>
      </c>
      <c r="O2325" s="35">
        <f>IF(Table1[[#This Row],[Phân loại]]="Tồn đầu kỳ",Table1[[#This Row],[Tổng giá trị]],0)</f>
        <v>-67648</v>
      </c>
      <c r="P2325" s="7">
        <f>IF(Table1[[#This Row],[Số còn phải thu ĐK]]&lt;&gt;0,0,IF(Table1[[#This Row],[Phân loại]]="Bán hàng",Table1[[#This Row],[Tổng giá trị]],-Table1[[#This Row],[Tổng giá trị]]))</f>
        <v>0</v>
      </c>
      <c r="Q2325" s="35">
        <f t="shared" si="608"/>
        <v>0</v>
      </c>
      <c r="R2325" s="7">
        <f>Table1[[#This Row],[Số còn phải thu ĐK]]+Table1[[#This Row],[Giá Trị HD sau CK]]-Table1[[#This Row],[Số tiền đã thu]]</f>
        <v>-67648</v>
      </c>
      <c r="S2325" s="6">
        <f>IF(Table1[[#This Row],[Ngày hóa đơn]]&lt;&gt;"",Table1[[#This Row],[Ngày hóa đơn]],IF(Table1[[#This Row],[Ngày hạch toán]]&lt;&gt;"",Table1[[#This Row],[Ngày hạch toán]],""))</f>
        <v>45989</v>
      </c>
      <c r="T2325" s="7"/>
      <c r="U2325" s="6">
        <f>IF(Table1[[#This Row],[Ngày tính CN]]="","",S2325+T2325)</f>
        <v>45989</v>
      </c>
      <c r="V2325" s="35">
        <f ca="1">IF(Table1[[#This Row],[Hạn thanh toán]]="","",IF((U2325-NOW())&lt;0,0,(U2325-NOW())))</f>
        <v>0</v>
      </c>
      <c r="W2325" s="35"/>
      <c r="X2325" s="35">
        <f t="shared" ca="1" si="609"/>
        <v>181.49032013888791</v>
      </c>
      <c r="Y2325" s="2" t="str">
        <f t="shared" ca="1" si="610"/>
        <v>Nợ quá hạn hơn 120 ngày có khả năng mất thanh toán</v>
      </c>
      <c r="Z2325" s="51">
        <f t="shared" si="611"/>
        <v>45989</v>
      </c>
      <c r="AA2325" s="51" t="str">
        <f t="shared" si="612"/>
        <v/>
      </c>
      <c r="AD2325" s="2" t="str">
        <f>VLOOKUP($A2325,MA_KH!$A:$Q,MA_KH!O$1,0)</f>
        <v>CIRCLEK MIỀN BẮC</v>
      </c>
      <c r="AE2325" s="2" t="str">
        <f>VLOOKUP($A2325,MA_KH!$A:$Q,MA_KH!P$1,0)</f>
        <v>CHI NHÁNH CÔNG TY TNHH VÒNG TRÒN ĐỎ TẠI HÀ NỘI</v>
      </c>
    </row>
    <row r="2326" spans="1:31" ht="25.5" hidden="1" customHeight="1" x14ac:dyDescent="0.2">
      <c r="A2326" s="55" t="s">
        <v>21192</v>
      </c>
      <c r="B2326" s="55" t="s">
        <v>1331</v>
      </c>
      <c r="C2326" s="56">
        <v>45989</v>
      </c>
      <c r="D2326" s="55" t="s">
        <v>18870</v>
      </c>
      <c r="E2326" s="56">
        <v>45989</v>
      </c>
      <c r="F2326" s="55">
        <v>2879</v>
      </c>
      <c r="G2326" s="55" t="s">
        <v>18871</v>
      </c>
      <c r="H2326" s="38">
        <v>-62637</v>
      </c>
      <c r="I2326" s="64">
        <v>0</v>
      </c>
      <c r="J2326" s="38">
        <v>-5011</v>
      </c>
      <c r="K2326" s="38">
        <v>-67648</v>
      </c>
      <c r="L2326" s="7" t="s">
        <v>51</v>
      </c>
      <c r="O2326" s="35">
        <f>IF(Table1[[#This Row],[Phân loại]]="Tồn đầu kỳ",Table1[[#This Row],[Tổng giá trị]],0)</f>
        <v>-67648</v>
      </c>
      <c r="P2326" s="7">
        <f>IF(Table1[[#This Row],[Số còn phải thu ĐK]]&lt;&gt;0,0,IF(Table1[[#This Row],[Phân loại]]="Bán hàng",Table1[[#This Row],[Tổng giá trị]],-Table1[[#This Row],[Tổng giá trị]]))</f>
        <v>0</v>
      </c>
      <c r="Q2326" s="35">
        <f t="shared" si="608"/>
        <v>0</v>
      </c>
      <c r="R2326" s="7">
        <f>Table1[[#This Row],[Số còn phải thu ĐK]]+Table1[[#This Row],[Giá Trị HD sau CK]]-Table1[[#This Row],[Số tiền đã thu]]</f>
        <v>-67648</v>
      </c>
      <c r="S2326" s="6">
        <f>IF(Table1[[#This Row],[Ngày hóa đơn]]&lt;&gt;"",Table1[[#This Row],[Ngày hóa đơn]],IF(Table1[[#This Row],[Ngày hạch toán]]&lt;&gt;"",Table1[[#This Row],[Ngày hạch toán]],""))</f>
        <v>45989</v>
      </c>
      <c r="T2326" s="7"/>
      <c r="U2326" s="6">
        <f>IF(Table1[[#This Row],[Ngày tính CN]]="","",S2326+T2326)</f>
        <v>45989</v>
      </c>
      <c r="V2326" s="35">
        <f ca="1">IF(Table1[[#This Row],[Hạn thanh toán]]="","",IF((U2326-NOW())&lt;0,0,(U2326-NOW())))</f>
        <v>0</v>
      </c>
      <c r="W2326" s="35"/>
      <c r="X2326" s="35">
        <f t="shared" ca="1" si="609"/>
        <v>181.49032013888791</v>
      </c>
      <c r="Y2326" s="2" t="str">
        <f t="shared" ca="1" si="610"/>
        <v>Nợ quá hạn hơn 120 ngày có khả năng mất thanh toán</v>
      </c>
      <c r="Z2326" s="51">
        <f t="shared" si="611"/>
        <v>45989</v>
      </c>
      <c r="AA2326" s="51" t="str">
        <f t="shared" si="612"/>
        <v/>
      </c>
      <c r="AD2326" s="2" t="str">
        <f>VLOOKUP($A2326,MA_KH!$A:$Q,MA_KH!O$1,0)</f>
        <v>CIRCLEK MIỀN BẮC</v>
      </c>
      <c r="AE2326" s="2" t="str">
        <f>VLOOKUP($A2326,MA_KH!$A:$Q,MA_KH!P$1,0)</f>
        <v>CHI NHÁNH CÔNG TY TNHH VÒNG TRÒN ĐỎ TẠI HÀ NỘI</v>
      </c>
    </row>
    <row r="2327" spans="1:31" ht="25.5" hidden="1" customHeight="1" x14ac:dyDescent="0.2">
      <c r="A2327" s="55" t="s">
        <v>20827</v>
      </c>
      <c r="B2327" s="55" t="s">
        <v>63</v>
      </c>
      <c r="C2327" s="56">
        <v>45991</v>
      </c>
      <c r="D2327" s="55" t="s">
        <v>18872</v>
      </c>
      <c r="E2327" s="56">
        <v>45991</v>
      </c>
      <c r="F2327" s="55">
        <v>5653</v>
      </c>
      <c r="G2327" s="55" t="s">
        <v>18873</v>
      </c>
      <c r="H2327" s="38">
        <v>-161532</v>
      </c>
      <c r="I2327" s="64">
        <v>0</v>
      </c>
      <c r="J2327" s="38">
        <v>-12923</v>
      </c>
      <c r="K2327" s="38">
        <v>-174455</v>
      </c>
      <c r="L2327" s="7" t="s">
        <v>51</v>
      </c>
      <c r="O2327" s="35">
        <f>IF(Table1[[#This Row],[Phân loại]]="Tồn đầu kỳ",Table1[[#This Row],[Tổng giá trị]],0)</f>
        <v>-174455</v>
      </c>
      <c r="P2327" s="7">
        <f>IF(Table1[[#This Row],[Số còn phải thu ĐK]]&lt;&gt;0,0,IF(Table1[[#This Row],[Phân loại]]="Bán hàng",Table1[[#This Row],[Tổng giá trị]],-Table1[[#This Row],[Tổng giá trị]]))</f>
        <v>0</v>
      </c>
      <c r="Q2327" s="35">
        <f t="shared" si="608"/>
        <v>0</v>
      </c>
      <c r="R2327" s="7">
        <f>Table1[[#This Row],[Số còn phải thu ĐK]]+Table1[[#This Row],[Giá Trị HD sau CK]]-Table1[[#This Row],[Số tiền đã thu]]</f>
        <v>-174455</v>
      </c>
      <c r="S2327" s="6">
        <f>IF(Table1[[#This Row],[Ngày hóa đơn]]&lt;&gt;"",Table1[[#This Row],[Ngày hóa đơn]],IF(Table1[[#This Row],[Ngày hạch toán]]&lt;&gt;"",Table1[[#This Row],[Ngày hạch toán]],""))</f>
        <v>45991</v>
      </c>
      <c r="T2327" s="7"/>
      <c r="U2327" s="6">
        <f>IF(Table1[[#This Row],[Ngày tính CN]]="","",S2327+T2327)</f>
        <v>45991</v>
      </c>
      <c r="V2327" s="35">
        <f ca="1">IF(Table1[[#This Row],[Hạn thanh toán]]="","",IF((U2327-NOW())&lt;0,0,(U2327-NOW())))</f>
        <v>0</v>
      </c>
      <c r="W2327" s="35"/>
      <c r="X2327" s="35">
        <f t="shared" ca="1" si="609"/>
        <v>179.49032013888791</v>
      </c>
      <c r="Y2327" s="2" t="str">
        <f t="shared" ca="1" si="610"/>
        <v>Nợ quá hạn hơn 120 ngày có khả năng mất thanh toán</v>
      </c>
      <c r="Z2327" s="51">
        <f t="shared" si="611"/>
        <v>45991</v>
      </c>
      <c r="AA2327" s="51" t="str">
        <f t="shared" si="612"/>
        <v/>
      </c>
      <c r="AD2327" s="2" t="str">
        <f>VLOOKUP($A2327,MA_KH!$A:$Q,MA_KH!O$1,0)</f>
        <v>CIRCLEK MIỀN NAM</v>
      </c>
      <c r="AE2327" s="2" t="str">
        <f>VLOOKUP($A2327,MA_KH!$A:$Q,MA_KH!P$1,0)</f>
        <v>CÔNG TY TNHH VÒNG TRÒN ĐỎ</v>
      </c>
    </row>
    <row r="2328" spans="1:31" ht="25.5" hidden="1" customHeight="1" x14ac:dyDescent="0.2">
      <c r="A2328" s="55" t="s">
        <v>21192</v>
      </c>
      <c r="B2328" s="55" t="s">
        <v>1331</v>
      </c>
      <c r="C2328" s="56">
        <v>45991</v>
      </c>
      <c r="D2328" s="55" t="s">
        <v>18874</v>
      </c>
      <c r="E2328" s="56">
        <v>45991</v>
      </c>
      <c r="F2328" s="55">
        <v>2901</v>
      </c>
      <c r="G2328" s="55" t="s">
        <v>18875</v>
      </c>
      <c r="H2328" s="38">
        <v>-138456</v>
      </c>
      <c r="I2328" s="64">
        <v>0</v>
      </c>
      <c r="J2328" s="38">
        <v>-11076</v>
      </c>
      <c r="K2328" s="38">
        <v>-149532</v>
      </c>
      <c r="L2328" s="7" t="s">
        <v>51</v>
      </c>
      <c r="O2328" s="35">
        <f>IF(Table1[[#This Row],[Phân loại]]="Tồn đầu kỳ",Table1[[#This Row],[Tổng giá trị]],0)</f>
        <v>-149532</v>
      </c>
      <c r="P2328" s="7">
        <f>IF(Table1[[#This Row],[Số còn phải thu ĐK]]&lt;&gt;0,0,IF(Table1[[#This Row],[Phân loại]]="Bán hàng",Table1[[#This Row],[Tổng giá trị]],-Table1[[#This Row],[Tổng giá trị]]))</f>
        <v>0</v>
      </c>
      <c r="Q2328" s="35">
        <f t="shared" si="608"/>
        <v>0</v>
      </c>
      <c r="R2328" s="7">
        <f>Table1[[#This Row],[Số còn phải thu ĐK]]+Table1[[#This Row],[Giá Trị HD sau CK]]-Table1[[#This Row],[Số tiền đã thu]]</f>
        <v>-149532</v>
      </c>
      <c r="S2328" s="6">
        <f>IF(Table1[[#This Row],[Ngày hóa đơn]]&lt;&gt;"",Table1[[#This Row],[Ngày hóa đơn]],IF(Table1[[#This Row],[Ngày hạch toán]]&lt;&gt;"",Table1[[#This Row],[Ngày hạch toán]],""))</f>
        <v>45991</v>
      </c>
      <c r="T2328" s="7"/>
      <c r="U2328" s="6">
        <f>IF(Table1[[#This Row],[Ngày tính CN]]="","",S2328+T2328)</f>
        <v>45991</v>
      </c>
      <c r="V2328" s="35">
        <f ca="1">IF(Table1[[#This Row],[Hạn thanh toán]]="","",IF((U2328-NOW())&lt;0,0,(U2328-NOW())))</f>
        <v>0</v>
      </c>
      <c r="W2328" s="35"/>
      <c r="X2328" s="35">
        <f t="shared" ca="1" si="609"/>
        <v>179.49032013888791</v>
      </c>
      <c r="Y2328" s="2" t="str">
        <f t="shared" ca="1" si="610"/>
        <v>Nợ quá hạn hơn 120 ngày có khả năng mất thanh toán</v>
      </c>
      <c r="Z2328" s="51">
        <f t="shared" si="611"/>
        <v>45991</v>
      </c>
      <c r="AA2328" s="51" t="str">
        <f t="shared" si="612"/>
        <v/>
      </c>
      <c r="AD2328" s="2" t="str">
        <f>VLOOKUP($A2328,MA_KH!$A:$Q,MA_KH!O$1,0)</f>
        <v>CIRCLEK MIỀN BẮC</v>
      </c>
      <c r="AE2328" s="2" t="str">
        <f>VLOOKUP($A2328,MA_KH!$A:$Q,MA_KH!P$1,0)</f>
        <v>CHI NHÁNH CÔNG TY TNHH VÒNG TRÒN ĐỎ TẠI HÀ NỘI</v>
      </c>
    </row>
    <row r="2329" spans="1:31" ht="25.5" hidden="1" customHeight="1" x14ac:dyDescent="0.2">
      <c r="A2329" s="55" t="s">
        <v>21192</v>
      </c>
      <c r="B2329" s="55" t="s">
        <v>1331</v>
      </c>
      <c r="C2329" s="56">
        <v>45991</v>
      </c>
      <c r="D2329" s="55" t="s">
        <v>18876</v>
      </c>
      <c r="E2329" s="56">
        <v>45991</v>
      </c>
      <c r="F2329" s="55">
        <v>2894</v>
      </c>
      <c r="G2329" s="55" t="s">
        <v>18877</v>
      </c>
      <c r="H2329" s="38">
        <v>-125274</v>
      </c>
      <c r="I2329" s="64">
        <v>0</v>
      </c>
      <c r="J2329" s="38">
        <v>-10022</v>
      </c>
      <c r="K2329" s="38">
        <v>-135296</v>
      </c>
      <c r="L2329" s="7" t="s">
        <v>51</v>
      </c>
      <c r="O2329" s="35">
        <f>IF(Table1[[#This Row],[Phân loại]]="Tồn đầu kỳ",Table1[[#This Row],[Tổng giá trị]],0)</f>
        <v>-135296</v>
      </c>
      <c r="P2329" s="7">
        <f>IF(Table1[[#This Row],[Số còn phải thu ĐK]]&lt;&gt;0,0,IF(Table1[[#This Row],[Phân loại]]="Bán hàng",Table1[[#This Row],[Tổng giá trị]],-Table1[[#This Row],[Tổng giá trị]]))</f>
        <v>0</v>
      </c>
      <c r="Q2329" s="35">
        <f t="shared" si="608"/>
        <v>0</v>
      </c>
      <c r="R2329" s="7">
        <f>Table1[[#This Row],[Số còn phải thu ĐK]]+Table1[[#This Row],[Giá Trị HD sau CK]]-Table1[[#This Row],[Số tiền đã thu]]</f>
        <v>-135296</v>
      </c>
      <c r="S2329" s="6">
        <f>IF(Table1[[#This Row],[Ngày hóa đơn]]&lt;&gt;"",Table1[[#This Row],[Ngày hóa đơn]],IF(Table1[[#This Row],[Ngày hạch toán]]&lt;&gt;"",Table1[[#This Row],[Ngày hạch toán]],""))</f>
        <v>45991</v>
      </c>
      <c r="T2329" s="7"/>
      <c r="U2329" s="6">
        <f>IF(Table1[[#This Row],[Ngày tính CN]]="","",S2329+T2329)</f>
        <v>45991</v>
      </c>
      <c r="V2329" s="35">
        <f ca="1">IF(Table1[[#This Row],[Hạn thanh toán]]="","",IF((U2329-NOW())&lt;0,0,(U2329-NOW())))</f>
        <v>0</v>
      </c>
      <c r="W2329" s="35"/>
      <c r="X2329" s="35">
        <f t="shared" ca="1" si="609"/>
        <v>179.49032013888791</v>
      </c>
      <c r="Y2329" s="2" t="str">
        <f t="shared" ca="1" si="610"/>
        <v>Nợ quá hạn hơn 120 ngày có khả năng mất thanh toán</v>
      </c>
      <c r="Z2329" s="51">
        <f t="shared" si="611"/>
        <v>45991</v>
      </c>
      <c r="AA2329" s="51" t="str">
        <f t="shared" si="612"/>
        <v/>
      </c>
      <c r="AD2329" s="2" t="str">
        <f>VLOOKUP($A2329,MA_KH!$A:$Q,MA_KH!O$1,0)</f>
        <v>CIRCLEK MIỀN BẮC</v>
      </c>
      <c r="AE2329" s="2" t="str">
        <f>VLOOKUP($A2329,MA_KH!$A:$Q,MA_KH!P$1,0)</f>
        <v>CHI NHÁNH CÔNG TY TNHH VÒNG TRÒN ĐỎ TẠI HÀ NỘI</v>
      </c>
    </row>
    <row r="2330" spans="1:31" ht="25.5" hidden="1" customHeight="1" x14ac:dyDescent="0.2">
      <c r="A2330" s="55" t="s">
        <v>21956</v>
      </c>
      <c r="B2330" s="55" t="s">
        <v>4191</v>
      </c>
      <c r="C2330" s="37">
        <v>45991</v>
      </c>
      <c r="D2330" s="30" t="s">
        <v>18904</v>
      </c>
      <c r="E2330" s="37">
        <v>45991</v>
      </c>
      <c r="F2330" s="30"/>
      <c r="G2330" s="30" t="s">
        <v>18905</v>
      </c>
      <c r="H2330" s="38">
        <v>0</v>
      </c>
      <c r="I2330" s="64">
        <v>-59070</v>
      </c>
      <c r="J2330" s="38">
        <v>-4726</v>
      </c>
      <c r="K2330" s="38">
        <v>-63796</v>
      </c>
      <c r="L2330" s="7" t="s">
        <v>51</v>
      </c>
      <c r="M2330" s="6">
        <v>46030</v>
      </c>
      <c r="O2330" s="35">
        <f>IF(Table1[[#This Row],[Phân loại]]="Tồn đầu kỳ",Table1[[#This Row],[Tổng giá trị]],0)</f>
        <v>-63796</v>
      </c>
      <c r="P2330" s="7">
        <f>IF(Table1[[#This Row],[Số còn phải thu ĐK]]&lt;&gt;0,0,IF(Table1[[#This Row],[Phân loại]]="Bán hàng",Table1[[#This Row],[Tổng giá trị]],-Table1[[#This Row],[Tổng giá trị]]))</f>
        <v>0</v>
      </c>
      <c r="Q2330" s="35">
        <f t="shared" si="608"/>
        <v>-63796</v>
      </c>
      <c r="R2330" s="7">
        <f>Table1[[#This Row],[Số còn phải thu ĐK]]+Table1[[#This Row],[Giá Trị HD sau CK]]-Table1[[#This Row],[Số tiền đã thu]]</f>
        <v>0</v>
      </c>
      <c r="S2330" s="6">
        <f>IF(Table1[[#This Row],[Ngày hóa đơn]]&lt;&gt;"",Table1[[#This Row],[Ngày hóa đơn]],IF(Table1[[#This Row],[Ngày hạch toán]]&lt;&gt;"",Table1[[#This Row],[Ngày hạch toán]],""))</f>
        <v>45991</v>
      </c>
      <c r="T2330" s="7"/>
      <c r="U2330" s="6">
        <f>IF(Table1[[#This Row],[Ngày tính CN]]="","",S2330+T2330)</f>
        <v>45991</v>
      </c>
      <c r="V2330" s="35">
        <f ca="1">IF(Table1[[#This Row],[Hạn thanh toán]]="","",IF((U2330-NOW())&lt;0,0,(U2330-NOW())))</f>
        <v>0</v>
      </c>
      <c r="W2330" s="35"/>
      <c r="X2330" s="35" t="str">
        <f t="shared" ca="1" si="609"/>
        <v/>
      </c>
      <c r="Y2330" s="2" t="str">
        <f t="shared" si="610"/>
        <v>Đã thanh toán</v>
      </c>
      <c r="Z2330" s="51">
        <f t="shared" si="611"/>
        <v>45991</v>
      </c>
      <c r="AA2330" s="51">
        <f t="shared" si="612"/>
        <v>46030</v>
      </c>
      <c r="AD2330" s="2" t="str">
        <f>VLOOKUP($A2330,MA_KH!$A:$Q,MA_KH!O$1,0)</f>
        <v>LARIA (FM)</v>
      </c>
      <c r="AE2330" s="2" t="str">
        <f>VLOOKUP($A2330,MA_KH!$A:$Q,MA_KH!P$1,0)</f>
        <v>CÔNG TY TNHH THƯƠNG MẠI LARIA</v>
      </c>
    </row>
    <row r="2331" spans="1:31" ht="25.5" hidden="1" customHeight="1" x14ac:dyDescent="0.2">
      <c r="A2331" s="55" t="s">
        <v>21979</v>
      </c>
      <c r="B2331" s="55" t="s">
        <v>4259</v>
      </c>
      <c r="C2331" s="56">
        <v>45976</v>
      </c>
      <c r="D2331" s="55" t="s">
        <v>18924</v>
      </c>
      <c r="E2331" s="56">
        <v>45976</v>
      </c>
      <c r="F2331" s="55"/>
      <c r="G2331" s="55" t="s">
        <v>18925</v>
      </c>
      <c r="H2331" s="38">
        <v>-364145</v>
      </c>
      <c r="I2331" s="64">
        <v>0</v>
      </c>
      <c r="J2331" s="38">
        <v>-29131</v>
      </c>
      <c r="K2331" s="38">
        <v>-393276</v>
      </c>
      <c r="L2331" s="7" t="s">
        <v>51</v>
      </c>
      <c r="O2331" s="35">
        <f>IF(Table1[[#This Row],[Phân loại]]="Tồn đầu kỳ",Table1[[#This Row],[Tổng giá trị]],0)</f>
        <v>-393276</v>
      </c>
      <c r="P2331" s="7">
        <f>IF(Table1[[#This Row],[Số còn phải thu ĐK]]&lt;&gt;0,0,IF(Table1[[#This Row],[Phân loại]]="Bán hàng",Table1[[#This Row],[Tổng giá trị]],-Table1[[#This Row],[Tổng giá trị]]))</f>
        <v>0</v>
      </c>
      <c r="Q2331" s="35">
        <f t="shared" si="608"/>
        <v>0</v>
      </c>
      <c r="R2331" s="7">
        <f>Table1[[#This Row],[Số còn phải thu ĐK]]+Table1[[#This Row],[Giá Trị HD sau CK]]-Table1[[#This Row],[Số tiền đã thu]]</f>
        <v>-393276</v>
      </c>
      <c r="S2331" s="6">
        <f>IF(Table1[[#This Row],[Ngày hóa đơn]]&lt;&gt;"",Table1[[#This Row],[Ngày hóa đơn]],IF(Table1[[#This Row],[Ngày hạch toán]]&lt;&gt;"",Table1[[#This Row],[Ngày hạch toán]],""))</f>
        <v>45976</v>
      </c>
      <c r="T2331" s="7"/>
      <c r="U2331" s="6">
        <f>IF(Table1[[#This Row],[Ngày tính CN]]="","",S2331+T2331)</f>
        <v>45976</v>
      </c>
      <c r="V2331" s="35">
        <f ca="1">IF(Table1[[#This Row],[Hạn thanh toán]]="","",IF((U2331-NOW())&lt;0,0,(U2331-NOW())))</f>
        <v>0</v>
      </c>
      <c r="W2331" s="35"/>
      <c r="X2331" s="35">
        <f t="shared" ca="1" si="609"/>
        <v>194.49032013888791</v>
      </c>
      <c r="Y2331" s="2" t="str">
        <f t="shared" ca="1" si="610"/>
        <v>Nợ quá hạn hơn 120 ngày có khả năng mất thanh toán</v>
      </c>
      <c r="Z2331" s="51">
        <f t="shared" si="611"/>
        <v>45976</v>
      </c>
      <c r="AA2331" s="51" t="str">
        <f t="shared" si="612"/>
        <v/>
      </c>
      <c r="AD2331" s="2" t="str">
        <f>VLOOKUP($A2331,MA_KH!$A:$Q,MA_KH!O$1,0)</f>
        <v>KMARKET</v>
      </c>
      <c r="AE2331" s="2" t="str">
        <f>VLOOKUP($A2331,MA_KH!$A:$Q,MA_KH!P$1,0)</f>
        <v>CÔNG TY TNHH THƯƠNG MẠI K &amp; K TOÀN CẦU</v>
      </c>
    </row>
    <row r="2332" spans="1:31" ht="25.5" hidden="1" customHeight="1" x14ac:dyDescent="0.2">
      <c r="A2332" s="55" t="s">
        <v>21973</v>
      </c>
      <c r="B2332" s="55" t="s">
        <v>4381</v>
      </c>
      <c r="C2332" s="56">
        <v>45976</v>
      </c>
      <c r="D2332" s="55" t="s">
        <v>18926</v>
      </c>
      <c r="E2332" s="56">
        <v>45973</v>
      </c>
      <c r="F2332" s="55"/>
      <c r="G2332" s="55" t="s">
        <v>18927</v>
      </c>
      <c r="H2332" s="38">
        <v>-172424</v>
      </c>
      <c r="I2332" s="64">
        <v>0</v>
      </c>
      <c r="J2332" s="38">
        <v>-13794</v>
      </c>
      <c r="K2332" s="38">
        <v>-186218</v>
      </c>
      <c r="L2332" s="7" t="s">
        <v>51</v>
      </c>
      <c r="O2332" s="35">
        <f>IF(Table1[[#This Row],[Phân loại]]="Tồn đầu kỳ",Table1[[#This Row],[Tổng giá trị]],0)</f>
        <v>-186218</v>
      </c>
      <c r="P2332" s="7">
        <f>IF(Table1[[#This Row],[Số còn phải thu ĐK]]&lt;&gt;0,0,IF(Table1[[#This Row],[Phân loại]]="Bán hàng",Table1[[#This Row],[Tổng giá trị]],-Table1[[#This Row],[Tổng giá trị]]))</f>
        <v>0</v>
      </c>
      <c r="Q2332" s="35">
        <f t="shared" si="608"/>
        <v>0</v>
      </c>
      <c r="R2332" s="7">
        <f>Table1[[#This Row],[Số còn phải thu ĐK]]+Table1[[#This Row],[Giá Trị HD sau CK]]-Table1[[#This Row],[Số tiền đã thu]]</f>
        <v>-186218</v>
      </c>
      <c r="S2332" s="6">
        <f>IF(Table1[[#This Row],[Ngày hóa đơn]]&lt;&gt;"",Table1[[#This Row],[Ngày hóa đơn]],IF(Table1[[#This Row],[Ngày hạch toán]]&lt;&gt;"",Table1[[#This Row],[Ngày hạch toán]],""))</f>
        <v>45973</v>
      </c>
      <c r="T2332" s="7"/>
      <c r="U2332" s="6">
        <f>IF(Table1[[#This Row],[Ngày tính CN]]="","",S2332+T2332)</f>
        <v>45973</v>
      </c>
      <c r="V2332" s="35">
        <f ca="1">IF(Table1[[#This Row],[Hạn thanh toán]]="","",IF((U2332-NOW())&lt;0,0,(U2332-NOW())))</f>
        <v>0</v>
      </c>
      <c r="W2332" s="35"/>
      <c r="X2332" s="35">
        <f t="shared" ca="1" si="609"/>
        <v>197.49032013888791</v>
      </c>
      <c r="Y2332" s="2" t="str">
        <f t="shared" ca="1" si="610"/>
        <v>Nợ quá hạn hơn 120 ngày có khả năng mất thanh toán</v>
      </c>
      <c r="Z2332" s="51">
        <f t="shared" si="611"/>
        <v>45973</v>
      </c>
      <c r="AA2332" s="51" t="str">
        <f t="shared" si="612"/>
        <v/>
      </c>
      <c r="AD2332" s="2" t="str">
        <f>VLOOKUP($A2332,MA_KH!$A:$Q,MA_KH!O$1,0)</f>
        <v>KMARKET</v>
      </c>
      <c r="AE2332" s="2" t="str">
        <f>VLOOKUP($A2332,MA_KH!$A:$Q,MA_KH!P$1,0)</f>
        <v>CÔNG TY TNHH THƯƠNG MẠI K &amp; K TOÀN CẦU</v>
      </c>
    </row>
    <row r="2333" spans="1:31" ht="25.5" hidden="1" customHeight="1" x14ac:dyDescent="0.2">
      <c r="A2333" s="55" t="s">
        <v>21988</v>
      </c>
      <c r="B2333" s="55" t="s">
        <v>3964</v>
      </c>
      <c r="C2333" s="56">
        <v>45983</v>
      </c>
      <c r="D2333" s="55" t="s">
        <v>18928</v>
      </c>
      <c r="E2333" s="56">
        <v>45983</v>
      </c>
      <c r="F2333" s="55"/>
      <c r="G2333" s="55" t="s">
        <v>18929</v>
      </c>
      <c r="H2333" s="38">
        <v>-67403</v>
      </c>
      <c r="I2333" s="64">
        <v>0</v>
      </c>
      <c r="J2333" s="38">
        <v>-5392</v>
      </c>
      <c r="K2333" s="38">
        <v>-72795</v>
      </c>
      <c r="L2333" s="7" t="s">
        <v>51</v>
      </c>
      <c r="O2333" s="35">
        <f>IF(Table1[[#This Row],[Phân loại]]="Tồn đầu kỳ",Table1[[#This Row],[Tổng giá trị]],0)</f>
        <v>-72795</v>
      </c>
      <c r="P2333" s="7">
        <f>IF(Table1[[#This Row],[Số còn phải thu ĐK]]&lt;&gt;0,0,IF(Table1[[#This Row],[Phân loại]]="Bán hàng",Table1[[#This Row],[Tổng giá trị]],-Table1[[#This Row],[Tổng giá trị]]))</f>
        <v>0</v>
      </c>
      <c r="Q2333" s="35">
        <f t="shared" si="608"/>
        <v>0</v>
      </c>
      <c r="R2333" s="7">
        <f>Table1[[#This Row],[Số còn phải thu ĐK]]+Table1[[#This Row],[Giá Trị HD sau CK]]-Table1[[#This Row],[Số tiền đã thu]]</f>
        <v>-72795</v>
      </c>
      <c r="S2333" s="6">
        <f>IF(Table1[[#This Row],[Ngày hóa đơn]]&lt;&gt;"",Table1[[#This Row],[Ngày hóa đơn]],IF(Table1[[#This Row],[Ngày hạch toán]]&lt;&gt;"",Table1[[#This Row],[Ngày hạch toán]],""))</f>
        <v>45983</v>
      </c>
      <c r="T2333" s="7"/>
      <c r="U2333" s="6">
        <f>IF(Table1[[#This Row],[Ngày tính CN]]="","",S2333+T2333)</f>
        <v>45983</v>
      </c>
      <c r="V2333" s="35">
        <f ca="1">IF(Table1[[#This Row],[Hạn thanh toán]]="","",IF((U2333-NOW())&lt;0,0,(U2333-NOW())))</f>
        <v>0</v>
      </c>
      <c r="W2333" s="35"/>
      <c r="X2333" s="35">
        <f t="shared" ca="1" si="609"/>
        <v>187.49032013888791</v>
      </c>
      <c r="Y2333" s="2" t="str">
        <f t="shared" ca="1" si="610"/>
        <v>Nợ quá hạn hơn 120 ngày có khả năng mất thanh toán</v>
      </c>
      <c r="Z2333" s="51">
        <f t="shared" si="611"/>
        <v>45983</v>
      </c>
      <c r="AA2333" s="51" t="str">
        <f t="shared" si="612"/>
        <v/>
      </c>
      <c r="AD2333" s="2" t="str">
        <f>VLOOKUP($A2333,MA_KH!$A:$Q,MA_KH!O$1,0)</f>
        <v>KMARKET</v>
      </c>
      <c r="AE2333" s="2" t="str">
        <f>VLOOKUP($A2333,MA_KH!$A:$Q,MA_KH!P$1,0)</f>
        <v>CÔNG TY TNHH THƯƠNG MẠI K &amp; K TOÀN CẦU</v>
      </c>
    </row>
    <row r="2334" spans="1:31" ht="25.5" hidden="1" customHeight="1" x14ac:dyDescent="0.2">
      <c r="A2334" s="55" t="s">
        <v>21995</v>
      </c>
      <c r="B2334" s="55" t="s">
        <v>4387</v>
      </c>
      <c r="C2334" s="56">
        <v>45993</v>
      </c>
      <c r="D2334" s="55" t="s">
        <v>18930</v>
      </c>
      <c r="E2334" s="56">
        <v>45993</v>
      </c>
      <c r="F2334" s="55"/>
      <c r="G2334" s="55" t="s">
        <v>18931</v>
      </c>
      <c r="H2334" s="38">
        <v>-56430</v>
      </c>
      <c r="I2334" s="64">
        <v>0</v>
      </c>
      <c r="J2334" s="38">
        <v>-4514</v>
      </c>
      <c r="K2334" s="38">
        <v>-60944</v>
      </c>
      <c r="L2334" s="7" t="s">
        <v>51</v>
      </c>
      <c r="O2334" s="35">
        <f>IF(Table1[[#This Row],[Phân loại]]="Tồn đầu kỳ",Table1[[#This Row],[Tổng giá trị]],0)</f>
        <v>-60944</v>
      </c>
      <c r="P2334" s="7">
        <f>IF(Table1[[#This Row],[Số còn phải thu ĐK]]&lt;&gt;0,0,IF(Table1[[#This Row],[Phân loại]]="Bán hàng",Table1[[#This Row],[Tổng giá trị]],-Table1[[#This Row],[Tổng giá trị]]))</f>
        <v>0</v>
      </c>
      <c r="Q2334" s="35">
        <f t="shared" si="608"/>
        <v>0</v>
      </c>
      <c r="R2334" s="7">
        <f>Table1[[#This Row],[Số còn phải thu ĐK]]+Table1[[#This Row],[Giá Trị HD sau CK]]-Table1[[#This Row],[Số tiền đã thu]]</f>
        <v>-60944</v>
      </c>
      <c r="S2334" s="6">
        <f>IF(Table1[[#This Row],[Ngày hóa đơn]]&lt;&gt;"",Table1[[#This Row],[Ngày hóa đơn]],IF(Table1[[#This Row],[Ngày hạch toán]]&lt;&gt;"",Table1[[#This Row],[Ngày hạch toán]],""))</f>
        <v>45993</v>
      </c>
      <c r="T2334" s="7"/>
      <c r="U2334" s="6">
        <f>IF(Table1[[#This Row],[Ngày tính CN]]="","",S2334+T2334)</f>
        <v>45993</v>
      </c>
      <c r="V2334" s="35">
        <f ca="1">IF(Table1[[#This Row],[Hạn thanh toán]]="","",IF((U2334-NOW())&lt;0,0,(U2334-NOW())))</f>
        <v>0</v>
      </c>
      <c r="W2334" s="35"/>
      <c r="X2334" s="35">
        <f t="shared" ca="1" si="609"/>
        <v>177.49032013888791</v>
      </c>
      <c r="Y2334" s="2" t="str">
        <f t="shared" ca="1" si="610"/>
        <v>Nợ quá hạn hơn 120 ngày có khả năng mất thanh toán</v>
      </c>
      <c r="Z2334" s="51">
        <f t="shared" si="611"/>
        <v>45993</v>
      </c>
      <c r="AA2334" s="51" t="str">
        <f t="shared" si="612"/>
        <v/>
      </c>
      <c r="AD2334" s="2" t="str">
        <f>VLOOKUP($A2334,MA_KH!$A:$Q,MA_KH!O$1,0)</f>
        <v>KMARKET</v>
      </c>
      <c r="AE2334" s="2" t="str">
        <f>VLOOKUP($A2334,MA_KH!$A:$Q,MA_KH!P$1,0)</f>
        <v>CÔNG TY TNHH THƯƠNG MẠI K &amp; K TOÀN CẦU</v>
      </c>
    </row>
    <row r="2335" spans="1:31" ht="25.5" hidden="1" customHeight="1" x14ac:dyDescent="0.2">
      <c r="A2335" s="55" t="s">
        <v>21997</v>
      </c>
      <c r="B2335" s="55" t="s">
        <v>4475</v>
      </c>
      <c r="C2335" s="56">
        <v>45994</v>
      </c>
      <c r="D2335" s="55" t="s">
        <v>18932</v>
      </c>
      <c r="E2335" s="56">
        <v>45994</v>
      </c>
      <c r="F2335" s="55"/>
      <c r="G2335" s="55" t="s">
        <v>18933</v>
      </c>
      <c r="H2335" s="38">
        <v>-134806</v>
      </c>
      <c r="I2335" s="64">
        <v>0</v>
      </c>
      <c r="J2335" s="38">
        <v>-10784</v>
      </c>
      <c r="K2335" s="38">
        <v>-145590</v>
      </c>
      <c r="L2335" s="7" t="s">
        <v>51</v>
      </c>
      <c r="O2335" s="35">
        <f>IF(Table1[[#This Row],[Phân loại]]="Tồn đầu kỳ",Table1[[#This Row],[Tổng giá trị]],0)</f>
        <v>-145590</v>
      </c>
      <c r="P2335" s="7">
        <f>IF(Table1[[#This Row],[Số còn phải thu ĐK]]&lt;&gt;0,0,IF(Table1[[#This Row],[Phân loại]]="Bán hàng",Table1[[#This Row],[Tổng giá trị]],-Table1[[#This Row],[Tổng giá trị]]))</f>
        <v>0</v>
      </c>
      <c r="Q2335" s="35">
        <f t="shared" si="608"/>
        <v>0</v>
      </c>
      <c r="R2335" s="7">
        <f>Table1[[#This Row],[Số còn phải thu ĐK]]+Table1[[#This Row],[Giá Trị HD sau CK]]-Table1[[#This Row],[Số tiền đã thu]]</f>
        <v>-145590</v>
      </c>
      <c r="S2335" s="6">
        <f>IF(Table1[[#This Row],[Ngày hóa đơn]]&lt;&gt;"",Table1[[#This Row],[Ngày hóa đơn]],IF(Table1[[#This Row],[Ngày hạch toán]]&lt;&gt;"",Table1[[#This Row],[Ngày hạch toán]],""))</f>
        <v>45994</v>
      </c>
      <c r="T2335" s="7"/>
      <c r="U2335" s="6">
        <f>IF(Table1[[#This Row],[Ngày tính CN]]="","",S2335+T2335)</f>
        <v>45994</v>
      </c>
      <c r="V2335" s="35">
        <f ca="1">IF(Table1[[#This Row],[Hạn thanh toán]]="","",IF((U2335-NOW())&lt;0,0,(U2335-NOW())))</f>
        <v>0</v>
      </c>
      <c r="W2335" s="35"/>
      <c r="X2335" s="35">
        <f t="shared" ca="1" si="609"/>
        <v>176.49032013888791</v>
      </c>
      <c r="Y2335" s="2" t="str">
        <f t="shared" ca="1" si="610"/>
        <v>Nợ quá hạn hơn 120 ngày có khả năng mất thanh toán</v>
      </c>
      <c r="Z2335" s="51">
        <f t="shared" si="611"/>
        <v>45994</v>
      </c>
      <c r="AA2335" s="51" t="str">
        <f t="shared" si="612"/>
        <v/>
      </c>
      <c r="AD2335" s="2" t="str">
        <f>VLOOKUP($A2335,MA_KH!$A:$Q,MA_KH!O$1,0)</f>
        <v>KMARKET</v>
      </c>
      <c r="AE2335" s="2" t="str">
        <f>VLOOKUP($A2335,MA_KH!$A:$Q,MA_KH!P$1,0)</f>
        <v>CÔNG TY TNHH THƯƠNG MẠI K &amp; K TOÀN CẦU</v>
      </c>
    </row>
    <row r="2336" spans="1:31" ht="25.5" hidden="1" customHeight="1" x14ac:dyDescent="0.2">
      <c r="A2336" s="55" t="s">
        <v>21993</v>
      </c>
      <c r="B2336" s="55" t="s">
        <v>4477</v>
      </c>
      <c r="C2336" s="56">
        <v>45994</v>
      </c>
      <c r="D2336" s="55" t="s">
        <v>18934</v>
      </c>
      <c r="E2336" s="56">
        <v>45994</v>
      </c>
      <c r="F2336" s="55"/>
      <c r="G2336" s="55" t="s">
        <v>18935</v>
      </c>
      <c r="H2336" s="38">
        <v>-423711</v>
      </c>
      <c r="I2336" s="64">
        <v>0</v>
      </c>
      <c r="J2336" s="38">
        <v>-33897</v>
      </c>
      <c r="K2336" s="38">
        <v>-457608</v>
      </c>
      <c r="L2336" s="7" t="s">
        <v>51</v>
      </c>
      <c r="O2336" s="35">
        <f>IF(Table1[[#This Row],[Phân loại]]="Tồn đầu kỳ",Table1[[#This Row],[Tổng giá trị]],0)</f>
        <v>-457608</v>
      </c>
      <c r="P2336" s="7">
        <f>IF(Table1[[#This Row],[Số còn phải thu ĐK]]&lt;&gt;0,0,IF(Table1[[#This Row],[Phân loại]]="Bán hàng",Table1[[#This Row],[Tổng giá trị]],-Table1[[#This Row],[Tổng giá trị]]))</f>
        <v>0</v>
      </c>
      <c r="Q2336" s="35">
        <f t="shared" si="608"/>
        <v>0</v>
      </c>
      <c r="R2336" s="7">
        <f>Table1[[#This Row],[Số còn phải thu ĐK]]+Table1[[#This Row],[Giá Trị HD sau CK]]-Table1[[#This Row],[Số tiền đã thu]]</f>
        <v>-457608</v>
      </c>
      <c r="S2336" s="6">
        <f>IF(Table1[[#This Row],[Ngày hóa đơn]]&lt;&gt;"",Table1[[#This Row],[Ngày hóa đơn]],IF(Table1[[#This Row],[Ngày hạch toán]]&lt;&gt;"",Table1[[#This Row],[Ngày hạch toán]],""))</f>
        <v>45994</v>
      </c>
      <c r="T2336" s="7"/>
      <c r="U2336" s="6">
        <f>IF(Table1[[#This Row],[Ngày tính CN]]="","",S2336+T2336)</f>
        <v>45994</v>
      </c>
      <c r="V2336" s="35">
        <f ca="1">IF(Table1[[#This Row],[Hạn thanh toán]]="","",IF((U2336-NOW())&lt;0,0,(U2336-NOW())))</f>
        <v>0</v>
      </c>
      <c r="W2336" s="35"/>
      <c r="X2336" s="35">
        <f t="shared" ca="1" si="609"/>
        <v>176.49032013888791</v>
      </c>
      <c r="Y2336" s="2" t="str">
        <f t="shared" ca="1" si="610"/>
        <v>Nợ quá hạn hơn 120 ngày có khả năng mất thanh toán</v>
      </c>
      <c r="Z2336" s="51">
        <f t="shared" si="611"/>
        <v>45994</v>
      </c>
      <c r="AA2336" s="51" t="str">
        <f t="shared" si="612"/>
        <v/>
      </c>
      <c r="AD2336" s="2" t="str">
        <f>VLOOKUP($A2336,MA_KH!$A:$Q,MA_KH!O$1,0)</f>
        <v>KMARKET</v>
      </c>
      <c r="AE2336" s="2" t="str">
        <f>VLOOKUP($A2336,MA_KH!$A:$Q,MA_KH!P$1,0)</f>
        <v>CÔNG TY TNHH THƯƠNG MẠI K &amp; K TOÀN CẦU</v>
      </c>
    </row>
    <row r="2337" spans="1:31" ht="25.5" hidden="1" customHeight="1" x14ac:dyDescent="0.2">
      <c r="A2337" s="55" t="s">
        <v>21980</v>
      </c>
      <c r="B2337" s="55" t="s">
        <v>3963</v>
      </c>
      <c r="C2337" s="37">
        <v>45991</v>
      </c>
      <c r="D2337" s="30" t="s">
        <v>18936</v>
      </c>
      <c r="E2337" s="37">
        <v>45991</v>
      </c>
      <c r="F2337" s="30"/>
      <c r="G2337" s="30" t="s">
        <v>18937</v>
      </c>
      <c r="H2337" s="38">
        <v>-230658</v>
      </c>
      <c r="I2337" s="64">
        <v>0</v>
      </c>
      <c r="J2337" s="38">
        <v>0</v>
      </c>
      <c r="K2337" s="38">
        <v>-230658</v>
      </c>
      <c r="L2337" s="7" t="s">
        <v>51</v>
      </c>
      <c r="O2337" s="35">
        <f>IF(Table1[[#This Row],[Phân loại]]="Tồn đầu kỳ",Table1[[#This Row],[Tổng giá trị]],0)</f>
        <v>-230658</v>
      </c>
      <c r="P2337" s="7">
        <f>IF(Table1[[#This Row],[Số còn phải thu ĐK]]&lt;&gt;0,0,IF(Table1[[#This Row],[Phân loại]]="Bán hàng",Table1[[#This Row],[Tổng giá trị]],-Table1[[#This Row],[Tổng giá trị]]))</f>
        <v>0</v>
      </c>
      <c r="Q2337" s="35">
        <f t="shared" si="608"/>
        <v>0</v>
      </c>
      <c r="R2337" s="7">
        <f>Table1[[#This Row],[Số còn phải thu ĐK]]+Table1[[#This Row],[Giá Trị HD sau CK]]-Table1[[#This Row],[Số tiền đã thu]]</f>
        <v>-230658</v>
      </c>
      <c r="S2337" s="6">
        <f>IF(Table1[[#This Row],[Ngày hóa đơn]]&lt;&gt;"",Table1[[#This Row],[Ngày hóa đơn]],IF(Table1[[#This Row],[Ngày hạch toán]]&lt;&gt;"",Table1[[#This Row],[Ngày hạch toán]],""))</f>
        <v>45991</v>
      </c>
      <c r="T2337" s="7"/>
      <c r="U2337" s="6">
        <f>IF(Table1[[#This Row],[Ngày tính CN]]="","",S2337+T2337)</f>
        <v>45991</v>
      </c>
      <c r="V2337" s="35">
        <f ca="1">IF(Table1[[#This Row],[Hạn thanh toán]]="","",IF((U2337-NOW())&lt;0,0,(U2337-NOW())))</f>
        <v>0</v>
      </c>
      <c r="W2337" s="35"/>
      <c r="X2337" s="35">
        <f t="shared" ca="1" si="609"/>
        <v>179.49032013888791</v>
      </c>
      <c r="Y2337" s="2" t="str">
        <f t="shared" ca="1" si="610"/>
        <v>Nợ quá hạn hơn 120 ngày có khả năng mất thanh toán</v>
      </c>
      <c r="Z2337" s="51">
        <f t="shared" si="611"/>
        <v>45991</v>
      </c>
      <c r="AA2337" s="51" t="str">
        <f t="shared" si="612"/>
        <v/>
      </c>
      <c r="AD2337" s="2" t="str">
        <f>VLOOKUP($A2337,MA_KH!$A:$Q,MA_KH!O$1,0)</f>
        <v>KMARKET</v>
      </c>
      <c r="AE2337" s="2" t="str">
        <f>VLOOKUP($A2337,MA_KH!$A:$Q,MA_KH!P$1,0)</f>
        <v>CÔNG TY TNHH THƯƠNG MẠI K &amp; K TOÀN CẦU</v>
      </c>
    </row>
    <row r="2338" spans="1:31" ht="25.5" hidden="1" customHeight="1" x14ac:dyDescent="0.2">
      <c r="A2338" s="55" t="s">
        <v>22306</v>
      </c>
      <c r="B2338" s="55" t="s">
        <v>32</v>
      </c>
      <c r="C2338" s="56">
        <v>45962</v>
      </c>
      <c r="D2338" s="55" t="s">
        <v>19215</v>
      </c>
      <c r="E2338" s="56">
        <v>45923</v>
      </c>
      <c r="F2338" s="55">
        <v>71639</v>
      </c>
      <c r="G2338" s="55" t="s">
        <v>19216</v>
      </c>
      <c r="H2338" s="38">
        <v>-157058</v>
      </c>
      <c r="I2338" s="64">
        <v>0</v>
      </c>
      <c r="J2338" s="38">
        <v>-12565</v>
      </c>
      <c r="K2338" s="38">
        <v>-169623</v>
      </c>
      <c r="L2338" s="7" t="s">
        <v>51</v>
      </c>
      <c r="M2338" s="6">
        <v>46106</v>
      </c>
      <c r="O2338" s="35">
        <f>IF(Table1[[#This Row],[Phân loại]]="Tồn đầu kỳ",Table1[[#This Row],[Tổng giá trị]],0)</f>
        <v>-169623</v>
      </c>
      <c r="P2338" s="7">
        <f>IF(Table1[[#This Row],[Số còn phải thu ĐK]]&lt;&gt;0,0,IF(Table1[[#This Row],[Phân loại]]="Bán hàng",Table1[[#This Row],[Tổng giá trị]],-Table1[[#This Row],[Tổng giá trị]]))</f>
        <v>0</v>
      </c>
      <c r="Q2338" s="35">
        <f t="shared" si="608"/>
        <v>-169623</v>
      </c>
      <c r="R2338" s="7">
        <f>Table1[[#This Row],[Số còn phải thu ĐK]]+Table1[[#This Row],[Giá Trị HD sau CK]]-Table1[[#This Row],[Số tiền đã thu]]</f>
        <v>0</v>
      </c>
      <c r="S2338" s="6">
        <f>IF(Table1[[#This Row],[Ngày hóa đơn]]&lt;&gt;"",Table1[[#This Row],[Ngày hóa đơn]],IF(Table1[[#This Row],[Ngày hạch toán]]&lt;&gt;"",Table1[[#This Row],[Ngày hạch toán]],""))</f>
        <v>45923</v>
      </c>
      <c r="T2338" s="7"/>
      <c r="U2338" s="6">
        <f>IF(Table1[[#This Row],[Ngày tính CN]]="","",S2338+T2338)</f>
        <v>45923</v>
      </c>
      <c r="V2338" s="35">
        <f ca="1">IF(Table1[[#This Row],[Hạn thanh toán]]="","",IF((U2338-NOW())&lt;0,0,(U2338-NOW())))</f>
        <v>0</v>
      </c>
      <c r="W2338" s="35"/>
      <c r="X2338" s="35" t="str">
        <f t="shared" ca="1" si="609"/>
        <v/>
      </c>
      <c r="Y2338" s="2" t="str">
        <f t="shared" si="610"/>
        <v>Đã thanh toán</v>
      </c>
      <c r="Z2338" s="51">
        <f t="shared" si="611"/>
        <v>45923</v>
      </c>
      <c r="AA2338" s="51">
        <f t="shared" si="612"/>
        <v>46106</v>
      </c>
      <c r="AD2338" s="2" t="str">
        <f>VLOOKUP($A2338,MA_KH!$A:$Q,MA_KH!O$1,0)</f>
        <v>SATRA TRUNG TÂM</v>
      </c>
      <c r="AE2338" s="2" t="str">
        <f>VLOOKUP($A2338,MA_KH!$A:$Q,MA_KH!P$1,0)</f>
        <v>TRUNG TÂM ĐIỀU HÀNH SATRAFOODS</v>
      </c>
    </row>
    <row r="2339" spans="1:31" ht="25.5" hidden="1" customHeight="1" x14ac:dyDescent="0.2">
      <c r="A2339" s="55" t="s">
        <v>22306</v>
      </c>
      <c r="B2339" s="55" t="s">
        <v>32</v>
      </c>
      <c r="C2339" s="56">
        <v>45962</v>
      </c>
      <c r="D2339" s="55" t="s">
        <v>19217</v>
      </c>
      <c r="E2339" s="56">
        <v>45939</v>
      </c>
      <c r="F2339" s="55">
        <v>71639</v>
      </c>
      <c r="G2339" s="55" t="s">
        <v>19218</v>
      </c>
      <c r="H2339" s="38">
        <v>-846984</v>
      </c>
      <c r="I2339" s="64">
        <v>0</v>
      </c>
      <c r="J2339" s="38">
        <v>-67758</v>
      </c>
      <c r="K2339" s="38">
        <v>-914742</v>
      </c>
      <c r="L2339" s="7" t="s">
        <v>51</v>
      </c>
      <c r="M2339" s="6">
        <v>46106</v>
      </c>
      <c r="O2339" s="35">
        <f>IF(Table1[[#This Row],[Phân loại]]="Tồn đầu kỳ",Table1[[#This Row],[Tổng giá trị]],0)</f>
        <v>-914742</v>
      </c>
      <c r="P2339" s="7">
        <f>IF(Table1[[#This Row],[Số còn phải thu ĐK]]&lt;&gt;0,0,IF(Table1[[#This Row],[Phân loại]]="Bán hàng",Table1[[#This Row],[Tổng giá trị]],-Table1[[#This Row],[Tổng giá trị]]))</f>
        <v>0</v>
      </c>
      <c r="Q2339" s="35">
        <f t="shared" si="608"/>
        <v>-914742</v>
      </c>
      <c r="R2339" s="7">
        <f>Table1[[#This Row],[Số còn phải thu ĐK]]+Table1[[#This Row],[Giá Trị HD sau CK]]-Table1[[#This Row],[Số tiền đã thu]]</f>
        <v>0</v>
      </c>
      <c r="S2339" s="6">
        <f>IF(Table1[[#This Row],[Ngày hóa đơn]]&lt;&gt;"",Table1[[#This Row],[Ngày hóa đơn]],IF(Table1[[#This Row],[Ngày hạch toán]]&lt;&gt;"",Table1[[#This Row],[Ngày hạch toán]],""))</f>
        <v>45939</v>
      </c>
      <c r="T2339" s="7"/>
      <c r="U2339" s="6">
        <f>IF(Table1[[#This Row],[Ngày tính CN]]="","",S2339+T2339)</f>
        <v>45939</v>
      </c>
      <c r="V2339" s="35">
        <f ca="1">IF(Table1[[#This Row],[Hạn thanh toán]]="","",IF((U2339-NOW())&lt;0,0,(U2339-NOW())))</f>
        <v>0</v>
      </c>
      <c r="W2339" s="35"/>
      <c r="X2339" s="35" t="str">
        <f t="shared" ca="1" si="609"/>
        <v/>
      </c>
      <c r="Y2339" s="2" t="str">
        <f t="shared" si="610"/>
        <v>Đã thanh toán</v>
      </c>
      <c r="Z2339" s="51">
        <f t="shared" si="611"/>
        <v>45939</v>
      </c>
      <c r="AA2339" s="51">
        <f t="shared" si="612"/>
        <v>46106</v>
      </c>
      <c r="AD2339" s="2" t="str">
        <f>VLOOKUP($A2339,MA_KH!$A:$Q,MA_KH!O$1,0)</f>
        <v>SATRA TRUNG TÂM</v>
      </c>
      <c r="AE2339" s="2" t="str">
        <f>VLOOKUP($A2339,MA_KH!$A:$Q,MA_KH!P$1,0)</f>
        <v>TRUNG TÂM ĐIỀU HÀNH SATRAFOODS</v>
      </c>
    </row>
    <row r="2340" spans="1:31" ht="25.5" hidden="1" customHeight="1" x14ac:dyDescent="0.2">
      <c r="A2340" s="55" t="s">
        <v>22306</v>
      </c>
      <c r="B2340" s="55" t="s">
        <v>32</v>
      </c>
      <c r="C2340" s="56">
        <v>45962</v>
      </c>
      <c r="D2340" s="55" t="s">
        <v>19219</v>
      </c>
      <c r="E2340" s="56">
        <v>45962</v>
      </c>
      <c r="F2340" s="55">
        <v>72097</v>
      </c>
      <c r="G2340" s="55" t="s">
        <v>19220</v>
      </c>
      <c r="H2340" s="38">
        <v>-414613</v>
      </c>
      <c r="I2340" s="64">
        <v>0</v>
      </c>
      <c r="J2340" s="38">
        <v>-33168</v>
      </c>
      <c r="K2340" s="38">
        <v>-447781</v>
      </c>
      <c r="L2340" s="7" t="s">
        <v>51</v>
      </c>
      <c r="M2340" s="6">
        <v>46106</v>
      </c>
      <c r="O2340" s="35">
        <f>IF(Table1[[#This Row],[Phân loại]]="Tồn đầu kỳ",Table1[[#This Row],[Tổng giá trị]],0)</f>
        <v>-447781</v>
      </c>
      <c r="P2340" s="7">
        <f>IF(Table1[[#This Row],[Số còn phải thu ĐK]]&lt;&gt;0,0,IF(Table1[[#This Row],[Phân loại]]="Bán hàng",Table1[[#This Row],[Tổng giá trị]],-Table1[[#This Row],[Tổng giá trị]]))</f>
        <v>0</v>
      </c>
      <c r="Q2340" s="35">
        <f t="shared" si="608"/>
        <v>-447781</v>
      </c>
      <c r="R2340" s="7">
        <f>Table1[[#This Row],[Số còn phải thu ĐK]]+Table1[[#This Row],[Giá Trị HD sau CK]]-Table1[[#This Row],[Số tiền đã thu]]</f>
        <v>0</v>
      </c>
      <c r="S2340" s="6">
        <f>IF(Table1[[#This Row],[Ngày hóa đơn]]&lt;&gt;"",Table1[[#This Row],[Ngày hóa đơn]],IF(Table1[[#This Row],[Ngày hạch toán]]&lt;&gt;"",Table1[[#This Row],[Ngày hạch toán]],""))</f>
        <v>45962</v>
      </c>
      <c r="T2340" s="7"/>
      <c r="U2340" s="6">
        <f>IF(Table1[[#This Row],[Ngày tính CN]]="","",S2340+T2340)</f>
        <v>45962</v>
      </c>
      <c r="V2340" s="35">
        <f ca="1">IF(Table1[[#This Row],[Hạn thanh toán]]="","",IF((U2340-NOW())&lt;0,0,(U2340-NOW())))</f>
        <v>0</v>
      </c>
      <c r="W2340" s="35"/>
      <c r="X2340" s="35" t="str">
        <f t="shared" ca="1" si="609"/>
        <v/>
      </c>
      <c r="Y2340" s="2" t="str">
        <f t="shared" si="610"/>
        <v>Đã thanh toán</v>
      </c>
      <c r="Z2340" s="51">
        <f t="shared" si="611"/>
        <v>45962</v>
      </c>
      <c r="AA2340" s="51">
        <f t="shared" si="612"/>
        <v>46106</v>
      </c>
      <c r="AD2340" s="2" t="str">
        <f>VLOOKUP($A2340,MA_KH!$A:$Q,MA_KH!O$1,0)</f>
        <v>SATRA TRUNG TÂM</v>
      </c>
      <c r="AE2340" s="2" t="str">
        <f>VLOOKUP($A2340,MA_KH!$A:$Q,MA_KH!P$1,0)</f>
        <v>TRUNG TÂM ĐIỀU HÀNH SATRAFOODS</v>
      </c>
    </row>
    <row r="2341" spans="1:31" ht="25.5" hidden="1" customHeight="1" x14ac:dyDescent="0.2">
      <c r="A2341" s="55" t="s">
        <v>22306</v>
      </c>
      <c r="B2341" s="55" t="s">
        <v>32</v>
      </c>
      <c r="C2341" s="56">
        <v>45962</v>
      </c>
      <c r="D2341" s="55" t="s">
        <v>19221</v>
      </c>
      <c r="E2341" s="56">
        <v>45923</v>
      </c>
      <c r="F2341" s="55">
        <v>71639</v>
      </c>
      <c r="G2341" s="55" t="s">
        <v>19222</v>
      </c>
      <c r="H2341" s="38">
        <v>-222248</v>
      </c>
      <c r="I2341" s="64">
        <v>0</v>
      </c>
      <c r="J2341" s="38">
        <v>-17780</v>
      </c>
      <c r="K2341" s="38">
        <v>-240028</v>
      </c>
      <c r="L2341" s="7" t="s">
        <v>51</v>
      </c>
      <c r="M2341" s="6">
        <v>46106</v>
      </c>
      <c r="O2341" s="35">
        <f>IF(Table1[[#This Row],[Phân loại]]="Tồn đầu kỳ",Table1[[#This Row],[Tổng giá trị]],0)</f>
        <v>-240028</v>
      </c>
      <c r="P2341" s="7">
        <f>IF(Table1[[#This Row],[Số còn phải thu ĐK]]&lt;&gt;0,0,IF(Table1[[#This Row],[Phân loại]]="Bán hàng",Table1[[#This Row],[Tổng giá trị]],-Table1[[#This Row],[Tổng giá trị]]))</f>
        <v>0</v>
      </c>
      <c r="Q2341" s="35">
        <f t="shared" si="608"/>
        <v>-240028</v>
      </c>
      <c r="R2341" s="7">
        <f>Table1[[#This Row],[Số còn phải thu ĐK]]+Table1[[#This Row],[Giá Trị HD sau CK]]-Table1[[#This Row],[Số tiền đã thu]]</f>
        <v>0</v>
      </c>
      <c r="S2341" s="6">
        <f>IF(Table1[[#This Row],[Ngày hóa đơn]]&lt;&gt;"",Table1[[#This Row],[Ngày hóa đơn]],IF(Table1[[#This Row],[Ngày hạch toán]]&lt;&gt;"",Table1[[#This Row],[Ngày hạch toán]],""))</f>
        <v>45923</v>
      </c>
      <c r="T2341" s="7"/>
      <c r="U2341" s="6">
        <f>IF(Table1[[#This Row],[Ngày tính CN]]="","",S2341+T2341)</f>
        <v>45923</v>
      </c>
      <c r="V2341" s="35">
        <f ca="1">IF(Table1[[#This Row],[Hạn thanh toán]]="","",IF((U2341-NOW())&lt;0,0,(U2341-NOW())))</f>
        <v>0</v>
      </c>
      <c r="W2341" s="35"/>
      <c r="X2341" s="35" t="str">
        <f t="shared" ca="1" si="609"/>
        <v/>
      </c>
      <c r="Y2341" s="2" t="str">
        <f t="shared" si="610"/>
        <v>Đã thanh toán</v>
      </c>
      <c r="Z2341" s="51">
        <f t="shared" si="611"/>
        <v>45923</v>
      </c>
      <c r="AA2341" s="51">
        <f t="shared" si="612"/>
        <v>46106</v>
      </c>
      <c r="AD2341" s="2" t="str">
        <f>VLOOKUP($A2341,MA_KH!$A:$Q,MA_KH!O$1,0)</f>
        <v>SATRA TRUNG TÂM</v>
      </c>
      <c r="AE2341" s="2" t="str">
        <f>VLOOKUP($A2341,MA_KH!$A:$Q,MA_KH!P$1,0)</f>
        <v>TRUNG TÂM ĐIỀU HÀNH SATRAFOODS</v>
      </c>
    </row>
    <row r="2342" spans="1:31" ht="25.5" hidden="1" customHeight="1" x14ac:dyDescent="0.2">
      <c r="A2342" s="55" t="s">
        <v>22306</v>
      </c>
      <c r="B2342" s="55" t="s">
        <v>32</v>
      </c>
      <c r="C2342" s="56">
        <v>45962</v>
      </c>
      <c r="D2342" s="55" t="s">
        <v>19223</v>
      </c>
      <c r="E2342" s="56">
        <v>45936</v>
      </c>
      <c r="F2342" s="55">
        <v>71639</v>
      </c>
      <c r="G2342" s="55" t="s">
        <v>19224</v>
      </c>
      <c r="H2342" s="38">
        <v>-333174</v>
      </c>
      <c r="I2342" s="64">
        <v>0</v>
      </c>
      <c r="J2342" s="38">
        <v>-26654</v>
      </c>
      <c r="K2342" s="38">
        <v>-359828</v>
      </c>
      <c r="L2342" s="7" t="s">
        <v>51</v>
      </c>
      <c r="M2342" s="6">
        <v>46106</v>
      </c>
      <c r="O2342" s="35">
        <f>IF(Table1[[#This Row],[Phân loại]]="Tồn đầu kỳ",Table1[[#This Row],[Tổng giá trị]],0)</f>
        <v>-359828</v>
      </c>
      <c r="P2342" s="7">
        <f>IF(Table1[[#This Row],[Số còn phải thu ĐK]]&lt;&gt;0,0,IF(Table1[[#This Row],[Phân loại]]="Bán hàng",Table1[[#This Row],[Tổng giá trị]],-Table1[[#This Row],[Tổng giá trị]]))</f>
        <v>0</v>
      </c>
      <c r="Q2342" s="35">
        <f t="shared" si="608"/>
        <v>-359828</v>
      </c>
      <c r="R2342" s="7">
        <f>Table1[[#This Row],[Số còn phải thu ĐK]]+Table1[[#This Row],[Giá Trị HD sau CK]]-Table1[[#This Row],[Số tiền đã thu]]</f>
        <v>0</v>
      </c>
      <c r="S2342" s="6">
        <f>IF(Table1[[#This Row],[Ngày hóa đơn]]&lt;&gt;"",Table1[[#This Row],[Ngày hóa đơn]],IF(Table1[[#This Row],[Ngày hạch toán]]&lt;&gt;"",Table1[[#This Row],[Ngày hạch toán]],""))</f>
        <v>45936</v>
      </c>
      <c r="T2342" s="7"/>
      <c r="U2342" s="6">
        <f>IF(Table1[[#This Row],[Ngày tính CN]]="","",S2342+T2342)</f>
        <v>45936</v>
      </c>
      <c r="V2342" s="35">
        <f ca="1">IF(Table1[[#This Row],[Hạn thanh toán]]="","",IF((U2342-NOW())&lt;0,0,(U2342-NOW())))</f>
        <v>0</v>
      </c>
      <c r="W2342" s="35"/>
      <c r="X2342" s="35" t="str">
        <f t="shared" ca="1" si="609"/>
        <v/>
      </c>
      <c r="Y2342" s="2" t="str">
        <f t="shared" si="610"/>
        <v>Đã thanh toán</v>
      </c>
      <c r="Z2342" s="51">
        <f t="shared" si="611"/>
        <v>45936</v>
      </c>
      <c r="AA2342" s="51">
        <f t="shared" si="612"/>
        <v>46106</v>
      </c>
      <c r="AD2342" s="2" t="str">
        <f>VLOOKUP($A2342,MA_KH!$A:$Q,MA_KH!O$1,0)</f>
        <v>SATRA TRUNG TÂM</v>
      </c>
      <c r="AE2342" s="2" t="str">
        <f>VLOOKUP($A2342,MA_KH!$A:$Q,MA_KH!P$1,0)</f>
        <v>TRUNG TÂM ĐIỀU HÀNH SATRAFOODS</v>
      </c>
    </row>
    <row r="2343" spans="1:31" ht="25.5" hidden="1" customHeight="1" x14ac:dyDescent="0.2">
      <c r="A2343" s="55" t="s">
        <v>22306</v>
      </c>
      <c r="B2343" s="55" t="s">
        <v>32</v>
      </c>
      <c r="C2343" s="56">
        <v>45962</v>
      </c>
      <c r="D2343" s="55" t="s">
        <v>19225</v>
      </c>
      <c r="E2343" s="56">
        <v>45923</v>
      </c>
      <c r="F2343" s="55">
        <v>71639</v>
      </c>
      <c r="G2343" s="55" t="s">
        <v>19226</v>
      </c>
      <c r="H2343" s="38">
        <v>-155959</v>
      </c>
      <c r="I2343" s="64">
        <v>0</v>
      </c>
      <c r="J2343" s="38">
        <v>-12477</v>
      </c>
      <c r="K2343" s="38">
        <v>-168436</v>
      </c>
      <c r="L2343" s="7" t="s">
        <v>51</v>
      </c>
      <c r="M2343" s="6">
        <v>46106</v>
      </c>
      <c r="O2343" s="35">
        <f>IF(Table1[[#This Row],[Phân loại]]="Tồn đầu kỳ",Table1[[#This Row],[Tổng giá trị]],0)</f>
        <v>-168436</v>
      </c>
      <c r="P2343" s="7">
        <f>IF(Table1[[#This Row],[Số còn phải thu ĐK]]&lt;&gt;0,0,IF(Table1[[#This Row],[Phân loại]]="Bán hàng",Table1[[#This Row],[Tổng giá trị]],-Table1[[#This Row],[Tổng giá trị]]))</f>
        <v>0</v>
      </c>
      <c r="Q2343" s="35">
        <f t="shared" si="608"/>
        <v>-168436</v>
      </c>
      <c r="R2343" s="7">
        <f>Table1[[#This Row],[Số còn phải thu ĐK]]+Table1[[#This Row],[Giá Trị HD sau CK]]-Table1[[#This Row],[Số tiền đã thu]]</f>
        <v>0</v>
      </c>
      <c r="S2343" s="6">
        <f>IF(Table1[[#This Row],[Ngày hóa đơn]]&lt;&gt;"",Table1[[#This Row],[Ngày hóa đơn]],IF(Table1[[#This Row],[Ngày hạch toán]]&lt;&gt;"",Table1[[#This Row],[Ngày hạch toán]],""))</f>
        <v>45923</v>
      </c>
      <c r="T2343" s="7"/>
      <c r="U2343" s="6">
        <f>IF(Table1[[#This Row],[Ngày tính CN]]="","",S2343+T2343)</f>
        <v>45923</v>
      </c>
      <c r="V2343" s="35">
        <f ca="1">IF(Table1[[#This Row],[Hạn thanh toán]]="","",IF((U2343-NOW())&lt;0,0,(U2343-NOW())))</f>
        <v>0</v>
      </c>
      <c r="W2343" s="35"/>
      <c r="X2343" s="35" t="str">
        <f t="shared" ca="1" si="609"/>
        <v/>
      </c>
      <c r="Y2343" s="2" t="str">
        <f t="shared" si="610"/>
        <v>Đã thanh toán</v>
      </c>
      <c r="Z2343" s="51">
        <f t="shared" si="611"/>
        <v>45923</v>
      </c>
      <c r="AA2343" s="51">
        <f t="shared" si="612"/>
        <v>46106</v>
      </c>
      <c r="AD2343" s="2" t="str">
        <f>VLOOKUP($A2343,MA_KH!$A:$Q,MA_KH!O$1,0)</f>
        <v>SATRA TRUNG TÂM</v>
      </c>
      <c r="AE2343" s="2" t="str">
        <f>VLOOKUP($A2343,MA_KH!$A:$Q,MA_KH!P$1,0)</f>
        <v>TRUNG TÂM ĐIỀU HÀNH SATRAFOODS</v>
      </c>
    </row>
    <row r="2344" spans="1:31" ht="25.5" hidden="1" customHeight="1" x14ac:dyDescent="0.2">
      <c r="A2344" s="55" t="s">
        <v>22306</v>
      </c>
      <c r="B2344" s="55" t="s">
        <v>32</v>
      </c>
      <c r="C2344" s="56">
        <v>45962</v>
      </c>
      <c r="D2344" s="55" t="s">
        <v>19227</v>
      </c>
      <c r="E2344" s="56">
        <v>45955</v>
      </c>
      <c r="F2344" s="55">
        <v>72097</v>
      </c>
      <c r="G2344" s="55" t="s">
        <v>19228</v>
      </c>
      <c r="H2344" s="38">
        <v>-333174</v>
      </c>
      <c r="I2344" s="64">
        <v>0</v>
      </c>
      <c r="J2344" s="38">
        <v>-26654</v>
      </c>
      <c r="K2344" s="38">
        <v>-359828</v>
      </c>
      <c r="L2344" s="7" t="s">
        <v>51</v>
      </c>
      <c r="M2344" s="6">
        <v>46106</v>
      </c>
      <c r="O2344" s="35">
        <f>IF(Table1[[#This Row],[Phân loại]]="Tồn đầu kỳ",Table1[[#This Row],[Tổng giá trị]],0)</f>
        <v>-359828</v>
      </c>
      <c r="P2344" s="7">
        <f>IF(Table1[[#This Row],[Số còn phải thu ĐK]]&lt;&gt;0,0,IF(Table1[[#This Row],[Phân loại]]="Bán hàng",Table1[[#This Row],[Tổng giá trị]],-Table1[[#This Row],[Tổng giá trị]]))</f>
        <v>0</v>
      </c>
      <c r="Q2344" s="35">
        <f t="shared" si="608"/>
        <v>-359828</v>
      </c>
      <c r="R2344" s="7">
        <f>Table1[[#This Row],[Số còn phải thu ĐK]]+Table1[[#This Row],[Giá Trị HD sau CK]]-Table1[[#This Row],[Số tiền đã thu]]</f>
        <v>0</v>
      </c>
      <c r="S2344" s="6">
        <f>IF(Table1[[#This Row],[Ngày hóa đơn]]&lt;&gt;"",Table1[[#This Row],[Ngày hóa đơn]],IF(Table1[[#This Row],[Ngày hạch toán]]&lt;&gt;"",Table1[[#This Row],[Ngày hạch toán]],""))</f>
        <v>45955</v>
      </c>
      <c r="T2344" s="7"/>
      <c r="U2344" s="6">
        <f>IF(Table1[[#This Row],[Ngày tính CN]]="","",S2344+T2344)</f>
        <v>45955</v>
      </c>
      <c r="V2344" s="35">
        <f ca="1">IF(Table1[[#This Row],[Hạn thanh toán]]="","",IF((U2344-NOW())&lt;0,0,(U2344-NOW())))</f>
        <v>0</v>
      </c>
      <c r="W2344" s="35"/>
      <c r="X2344" s="35" t="str">
        <f t="shared" ca="1" si="609"/>
        <v/>
      </c>
      <c r="Y2344" s="2" t="str">
        <f t="shared" si="610"/>
        <v>Đã thanh toán</v>
      </c>
      <c r="Z2344" s="51">
        <f t="shared" si="611"/>
        <v>45955</v>
      </c>
      <c r="AA2344" s="51">
        <f t="shared" si="612"/>
        <v>46106</v>
      </c>
      <c r="AD2344" s="2" t="str">
        <f>VLOOKUP($A2344,MA_KH!$A:$Q,MA_KH!O$1,0)</f>
        <v>SATRA TRUNG TÂM</v>
      </c>
      <c r="AE2344" s="2" t="str">
        <f>VLOOKUP($A2344,MA_KH!$A:$Q,MA_KH!P$1,0)</f>
        <v>TRUNG TÂM ĐIỀU HÀNH SATRAFOODS</v>
      </c>
    </row>
    <row r="2345" spans="1:31" ht="25.5" hidden="1" customHeight="1" x14ac:dyDescent="0.2">
      <c r="A2345" s="55" t="s">
        <v>22306</v>
      </c>
      <c r="B2345" s="55" t="s">
        <v>32</v>
      </c>
      <c r="C2345" s="56">
        <v>45962</v>
      </c>
      <c r="D2345" s="55" t="s">
        <v>19229</v>
      </c>
      <c r="E2345" s="56">
        <v>45959</v>
      </c>
      <c r="F2345" s="55">
        <v>72097</v>
      </c>
      <c r="G2345" s="55" t="s">
        <v>19230</v>
      </c>
      <c r="H2345" s="38">
        <v>-333174</v>
      </c>
      <c r="I2345" s="64">
        <v>0</v>
      </c>
      <c r="J2345" s="38">
        <v>-26654</v>
      </c>
      <c r="K2345" s="38">
        <v>-359828</v>
      </c>
      <c r="L2345" s="7" t="s">
        <v>51</v>
      </c>
      <c r="M2345" s="6">
        <v>46106</v>
      </c>
      <c r="O2345" s="35">
        <f>IF(Table1[[#This Row],[Phân loại]]="Tồn đầu kỳ",Table1[[#This Row],[Tổng giá trị]],0)</f>
        <v>-359828</v>
      </c>
      <c r="P2345" s="7">
        <f>IF(Table1[[#This Row],[Số còn phải thu ĐK]]&lt;&gt;0,0,IF(Table1[[#This Row],[Phân loại]]="Bán hàng",Table1[[#This Row],[Tổng giá trị]],-Table1[[#This Row],[Tổng giá trị]]))</f>
        <v>0</v>
      </c>
      <c r="Q2345" s="35">
        <f t="shared" ref="Q2345:Q2408" si="613">IF(M2345&lt;&gt;"",IF(O2345&lt;&gt;0,O2345,P2345),0)</f>
        <v>-359828</v>
      </c>
      <c r="R2345" s="7">
        <f>Table1[[#This Row],[Số còn phải thu ĐK]]+Table1[[#This Row],[Giá Trị HD sau CK]]-Table1[[#This Row],[Số tiền đã thu]]</f>
        <v>0</v>
      </c>
      <c r="S2345" s="6">
        <f>IF(Table1[[#This Row],[Ngày hóa đơn]]&lt;&gt;"",Table1[[#This Row],[Ngày hóa đơn]],IF(Table1[[#This Row],[Ngày hạch toán]]&lt;&gt;"",Table1[[#This Row],[Ngày hạch toán]],""))</f>
        <v>45959</v>
      </c>
      <c r="T2345" s="7"/>
      <c r="U2345" s="6">
        <f>IF(Table1[[#This Row],[Ngày tính CN]]="","",S2345+T2345)</f>
        <v>45959</v>
      </c>
      <c r="V2345" s="35">
        <f ca="1">IF(Table1[[#This Row],[Hạn thanh toán]]="","",IF((U2345-NOW())&lt;0,0,(U2345-NOW())))</f>
        <v>0</v>
      </c>
      <c r="W2345" s="35"/>
      <c r="X2345" s="35" t="str">
        <f t="shared" ref="X2345:X2408" ca="1" si="614">IF(OR(U2345="",R2345=0),"",IF((U2345-NOW())&lt;0,-(U2345-NOW()),0))</f>
        <v/>
      </c>
      <c r="Y2345" s="2" t="str">
        <f t="shared" ref="Y2345:Y2408" si="615">IF(R2345=0,"Đã thanh toán",IF(X2345="","",IF(X2345&lt;=0,"Chưa đến hạn thanh toán",IF(X2345&lt;=30,"Nợ quá hạn 30 ngày",IF(X2345&lt;=60,"Nợ quá hạn từ 30 ngày đến 60 ngày",IF(X2345&lt;=90,"Nợ quá hạn từ 60 ngày đến 90 ngày",IF(X2345&lt;=120,"Nợ quá hạn từ 90 ngày đến 120 ngày","Nợ quá hạn hơn 120 ngày có khả năng mất thanh toán")))))))</f>
        <v>Đã thanh toán</v>
      </c>
      <c r="Z2345" s="51">
        <f t="shared" si="611"/>
        <v>45959</v>
      </c>
      <c r="AA2345" s="51">
        <f t="shared" si="612"/>
        <v>46106</v>
      </c>
      <c r="AD2345" s="2" t="str">
        <f>VLOOKUP($A2345,MA_KH!$A:$Q,MA_KH!O$1,0)</f>
        <v>SATRA TRUNG TÂM</v>
      </c>
      <c r="AE2345" s="2" t="str">
        <f>VLOOKUP($A2345,MA_KH!$A:$Q,MA_KH!P$1,0)</f>
        <v>TRUNG TÂM ĐIỀU HÀNH SATRAFOODS</v>
      </c>
    </row>
    <row r="2346" spans="1:31" ht="25.5" hidden="1" customHeight="1" x14ac:dyDescent="0.2">
      <c r="A2346" s="55" t="s">
        <v>22306</v>
      </c>
      <c r="B2346" s="55" t="s">
        <v>32</v>
      </c>
      <c r="C2346" s="56">
        <v>45962</v>
      </c>
      <c r="D2346" s="55" t="s">
        <v>19231</v>
      </c>
      <c r="E2346" s="56">
        <v>45922</v>
      </c>
      <c r="F2346" s="55">
        <v>71639</v>
      </c>
      <c r="G2346" s="55" t="s">
        <v>19232</v>
      </c>
      <c r="H2346" s="38">
        <v>-222116</v>
      </c>
      <c r="I2346" s="64">
        <v>0</v>
      </c>
      <c r="J2346" s="38">
        <v>-17769</v>
      </c>
      <c r="K2346" s="38">
        <v>-239885</v>
      </c>
      <c r="L2346" s="7" t="s">
        <v>51</v>
      </c>
      <c r="M2346" s="6">
        <v>46106</v>
      </c>
      <c r="O2346" s="35">
        <f>IF(Table1[[#This Row],[Phân loại]]="Tồn đầu kỳ",Table1[[#This Row],[Tổng giá trị]],0)</f>
        <v>-239885</v>
      </c>
      <c r="P2346" s="7">
        <f>IF(Table1[[#This Row],[Số còn phải thu ĐK]]&lt;&gt;0,0,IF(Table1[[#This Row],[Phân loại]]="Bán hàng",Table1[[#This Row],[Tổng giá trị]],-Table1[[#This Row],[Tổng giá trị]]))</f>
        <v>0</v>
      </c>
      <c r="Q2346" s="35">
        <f t="shared" si="613"/>
        <v>-239885</v>
      </c>
      <c r="R2346" s="7">
        <f>Table1[[#This Row],[Số còn phải thu ĐK]]+Table1[[#This Row],[Giá Trị HD sau CK]]-Table1[[#This Row],[Số tiền đã thu]]</f>
        <v>0</v>
      </c>
      <c r="S2346" s="6">
        <f>IF(Table1[[#This Row],[Ngày hóa đơn]]&lt;&gt;"",Table1[[#This Row],[Ngày hóa đơn]],IF(Table1[[#This Row],[Ngày hạch toán]]&lt;&gt;"",Table1[[#This Row],[Ngày hạch toán]],""))</f>
        <v>45922</v>
      </c>
      <c r="T2346" s="7"/>
      <c r="U2346" s="6">
        <f>IF(Table1[[#This Row],[Ngày tính CN]]="","",S2346+T2346)</f>
        <v>45922</v>
      </c>
      <c r="V2346" s="35">
        <f ca="1">IF(Table1[[#This Row],[Hạn thanh toán]]="","",IF((U2346-NOW())&lt;0,0,(U2346-NOW())))</f>
        <v>0</v>
      </c>
      <c r="W2346" s="35"/>
      <c r="X2346" s="35" t="str">
        <f t="shared" ca="1" si="614"/>
        <v/>
      </c>
      <c r="Y2346" s="2" t="str">
        <f t="shared" si="615"/>
        <v>Đã thanh toán</v>
      </c>
      <c r="Z2346" s="51">
        <f t="shared" si="611"/>
        <v>45922</v>
      </c>
      <c r="AA2346" s="51">
        <f t="shared" si="612"/>
        <v>46106</v>
      </c>
      <c r="AD2346" s="2" t="str">
        <f>VLOOKUP($A2346,MA_KH!$A:$Q,MA_KH!O$1,0)</f>
        <v>SATRA TRUNG TÂM</v>
      </c>
      <c r="AE2346" s="2" t="str">
        <f>VLOOKUP($A2346,MA_KH!$A:$Q,MA_KH!P$1,0)</f>
        <v>TRUNG TÂM ĐIỀU HÀNH SATRAFOODS</v>
      </c>
    </row>
    <row r="2347" spans="1:31" ht="25.5" hidden="1" customHeight="1" x14ac:dyDescent="0.2">
      <c r="A2347" s="55" t="s">
        <v>22306</v>
      </c>
      <c r="B2347" s="55" t="s">
        <v>32</v>
      </c>
      <c r="C2347" s="56">
        <v>45962</v>
      </c>
      <c r="D2347" s="55" t="s">
        <v>19233</v>
      </c>
      <c r="E2347" s="56">
        <v>45934</v>
      </c>
      <c r="F2347" s="55">
        <v>71639</v>
      </c>
      <c r="G2347" s="55" t="s">
        <v>19234</v>
      </c>
      <c r="H2347" s="38">
        <v>-333174</v>
      </c>
      <c r="I2347" s="64">
        <v>0</v>
      </c>
      <c r="J2347" s="38">
        <v>-26654</v>
      </c>
      <c r="K2347" s="38">
        <v>-359828</v>
      </c>
      <c r="L2347" s="7" t="s">
        <v>51</v>
      </c>
      <c r="M2347" s="6">
        <v>46106</v>
      </c>
      <c r="O2347" s="35">
        <f>IF(Table1[[#This Row],[Phân loại]]="Tồn đầu kỳ",Table1[[#This Row],[Tổng giá trị]],0)</f>
        <v>-359828</v>
      </c>
      <c r="P2347" s="7">
        <f>IF(Table1[[#This Row],[Số còn phải thu ĐK]]&lt;&gt;0,0,IF(Table1[[#This Row],[Phân loại]]="Bán hàng",Table1[[#This Row],[Tổng giá trị]],-Table1[[#This Row],[Tổng giá trị]]))</f>
        <v>0</v>
      </c>
      <c r="Q2347" s="35">
        <f t="shared" si="613"/>
        <v>-359828</v>
      </c>
      <c r="R2347" s="7">
        <f>Table1[[#This Row],[Số còn phải thu ĐK]]+Table1[[#This Row],[Giá Trị HD sau CK]]-Table1[[#This Row],[Số tiền đã thu]]</f>
        <v>0</v>
      </c>
      <c r="S2347" s="6">
        <f>IF(Table1[[#This Row],[Ngày hóa đơn]]&lt;&gt;"",Table1[[#This Row],[Ngày hóa đơn]],IF(Table1[[#This Row],[Ngày hạch toán]]&lt;&gt;"",Table1[[#This Row],[Ngày hạch toán]],""))</f>
        <v>45934</v>
      </c>
      <c r="T2347" s="7"/>
      <c r="U2347" s="6">
        <f>IF(Table1[[#This Row],[Ngày tính CN]]="","",S2347+T2347)</f>
        <v>45934</v>
      </c>
      <c r="V2347" s="35">
        <f ca="1">IF(Table1[[#This Row],[Hạn thanh toán]]="","",IF((U2347-NOW())&lt;0,0,(U2347-NOW())))</f>
        <v>0</v>
      </c>
      <c r="W2347" s="35"/>
      <c r="X2347" s="35" t="str">
        <f t="shared" ca="1" si="614"/>
        <v/>
      </c>
      <c r="Y2347" s="2" t="str">
        <f t="shared" si="615"/>
        <v>Đã thanh toán</v>
      </c>
      <c r="Z2347" s="51">
        <f t="shared" si="611"/>
        <v>45934</v>
      </c>
      <c r="AA2347" s="51">
        <f t="shared" si="612"/>
        <v>46106</v>
      </c>
      <c r="AD2347" s="2" t="str">
        <f>VLOOKUP($A2347,MA_KH!$A:$Q,MA_KH!O$1,0)</f>
        <v>SATRA TRUNG TÂM</v>
      </c>
      <c r="AE2347" s="2" t="str">
        <f>VLOOKUP($A2347,MA_KH!$A:$Q,MA_KH!P$1,0)</f>
        <v>TRUNG TÂM ĐIỀU HÀNH SATRAFOODS</v>
      </c>
    </row>
    <row r="2348" spans="1:31" ht="25.5" hidden="1" customHeight="1" x14ac:dyDescent="0.2">
      <c r="A2348" s="55" t="s">
        <v>22306</v>
      </c>
      <c r="B2348" s="55" t="s">
        <v>32</v>
      </c>
      <c r="C2348" s="56">
        <v>45962</v>
      </c>
      <c r="D2348" s="55" t="s">
        <v>19235</v>
      </c>
      <c r="E2348" s="56">
        <v>45953</v>
      </c>
      <c r="F2348" s="55">
        <v>72097</v>
      </c>
      <c r="G2348" s="55" t="s">
        <v>19236</v>
      </c>
      <c r="H2348" s="38">
        <v>-277711</v>
      </c>
      <c r="I2348" s="64">
        <v>0</v>
      </c>
      <c r="J2348" s="38">
        <v>-22217</v>
      </c>
      <c r="K2348" s="38">
        <v>-299928</v>
      </c>
      <c r="L2348" s="7" t="s">
        <v>51</v>
      </c>
      <c r="M2348" s="6">
        <v>46106</v>
      </c>
      <c r="O2348" s="35">
        <f>IF(Table1[[#This Row],[Phân loại]]="Tồn đầu kỳ",Table1[[#This Row],[Tổng giá trị]],0)</f>
        <v>-299928</v>
      </c>
      <c r="P2348" s="7">
        <f>IF(Table1[[#This Row],[Số còn phải thu ĐK]]&lt;&gt;0,0,IF(Table1[[#This Row],[Phân loại]]="Bán hàng",Table1[[#This Row],[Tổng giá trị]],-Table1[[#This Row],[Tổng giá trị]]))</f>
        <v>0</v>
      </c>
      <c r="Q2348" s="35">
        <f t="shared" si="613"/>
        <v>-299928</v>
      </c>
      <c r="R2348" s="7">
        <f>Table1[[#This Row],[Số còn phải thu ĐK]]+Table1[[#This Row],[Giá Trị HD sau CK]]-Table1[[#This Row],[Số tiền đã thu]]</f>
        <v>0</v>
      </c>
      <c r="S2348" s="6">
        <f>IF(Table1[[#This Row],[Ngày hóa đơn]]&lt;&gt;"",Table1[[#This Row],[Ngày hóa đơn]],IF(Table1[[#This Row],[Ngày hạch toán]]&lt;&gt;"",Table1[[#This Row],[Ngày hạch toán]],""))</f>
        <v>45953</v>
      </c>
      <c r="T2348" s="7"/>
      <c r="U2348" s="6">
        <f>IF(Table1[[#This Row],[Ngày tính CN]]="","",S2348+T2348)</f>
        <v>45953</v>
      </c>
      <c r="V2348" s="35">
        <f ca="1">IF(Table1[[#This Row],[Hạn thanh toán]]="","",IF((U2348-NOW())&lt;0,0,(U2348-NOW())))</f>
        <v>0</v>
      </c>
      <c r="W2348" s="35"/>
      <c r="X2348" s="35" t="str">
        <f t="shared" ca="1" si="614"/>
        <v/>
      </c>
      <c r="Y2348" s="2" t="str">
        <f t="shared" si="615"/>
        <v>Đã thanh toán</v>
      </c>
      <c r="Z2348" s="51">
        <f t="shared" si="611"/>
        <v>45953</v>
      </c>
      <c r="AA2348" s="51">
        <f t="shared" si="612"/>
        <v>46106</v>
      </c>
      <c r="AD2348" s="2" t="str">
        <f>VLOOKUP($A2348,MA_KH!$A:$Q,MA_KH!O$1,0)</f>
        <v>SATRA TRUNG TÂM</v>
      </c>
      <c r="AE2348" s="2" t="str">
        <f>VLOOKUP($A2348,MA_KH!$A:$Q,MA_KH!P$1,0)</f>
        <v>TRUNG TÂM ĐIỀU HÀNH SATRAFOODS</v>
      </c>
    </row>
    <row r="2349" spans="1:31" ht="25.5" hidden="1" customHeight="1" x14ac:dyDescent="0.2">
      <c r="A2349" s="55" t="s">
        <v>22306</v>
      </c>
      <c r="B2349" s="55" t="s">
        <v>32</v>
      </c>
      <c r="C2349" s="56">
        <v>45962</v>
      </c>
      <c r="D2349" s="55" t="s">
        <v>19237</v>
      </c>
      <c r="E2349" s="56">
        <v>45925</v>
      </c>
      <c r="F2349" s="55">
        <v>71639</v>
      </c>
      <c r="G2349" s="55" t="s">
        <v>19238</v>
      </c>
      <c r="H2349" s="38">
        <v>-151777</v>
      </c>
      <c r="I2349" s="64">
        <v>0</v>
      </c>
      <c r="J2349" s="38">
        <v>-12143</v>
      </c>
      <c r="K2349" s="38">
        <v>-163920</v>
      </c>
      <c r="L2349" s="7" t="s">
        <v>51</v>
      </c>
      <c r="M2349" s="6">
        <v>46106</v>
      </c>
      <c r="O2349" s="35">
        <f>IF(Table1[[#This Row],[Phân loại]]="Tồn đầu kỳ",Table1[[#This Row],[Tổng giá trị]],0)</f>
        <v>-163920</v>
      </c>
      <c r="P2349" s="7">
        <f>IF(Table1[[#This Row],[Số còn phải thu ĐK]]&lt;&gt;0,0,IF(Table1[[#This Row],[Phân loại]]="Bán hàng",Table1[[#This Row],[Tổng giá trị]],-Table1[[#This Row],[Tổng giá trị]]))</f>
        <v>0</v>
      </c>
      <c r="Q2349" s="35">
        <f t="shared" si="613"/>
        <v>-163920</v>
      </c>
      <c r="R2349" s="7">
        <f>Table1[[#This Row],[Số còn phải thu ĐK]]+Table1[[#This Row],[Giá Trị HD sau CK]]-Table1[[#This Row],[Số tiền đã thu]]</f>
        <v>0</v>
      </c>
      <c r="S2349" s="6">
        <f>IF(Table1[[#This Row],[Ngày hóa đơn]]&lt;&gt;"",Table1[[#This Row],[Ngày hóa đơn]],IF(Table1[[#This Row],[Ngày hạch toán]]&lt;&gt;"",Table1[[#This Row],[Ngày hạch toán]],""))</f>
        <v>45925</v>
      </c>
      <c r="T2349" s="7"/>
      <c r="U2349" s="6">
        <f>IF(Table1[[#This Row],[Ngày tính CN]]="","",S2349+T2349)</f>
        <v>45925</v>
      </c>
      <c r="V2349" s="35">
        <f ca="1">IF(Table1[[#This Row],[Hạn thanh toán]]="","",IF((U2349-NOW())&lt;0,0,(U2349-NOW())))</f>
        <v>0</v>
      </c>
      <c r="W2349" s="35"/>
      <c r="X2349" s="35" t="str">
        <f t="shared" ca="1" si="614"/>
        <v/>
      </c>
      <c r="Y2349" s="2" t="str">
        <f t="shared" si="615"/>
        <v>Đã thanh toán</v>
      </c>
      <c r="Z2349" s="51">
        <f t="shared" si="611"/>
        <v>45925</v>
      </c>
      <c r="AA2349" s="51">
        <f t="shared" si="612"/>
        <v>46106</v>
      </c>
      <c r="AD2349" s="2" t="str">
        <f>VLOOKUP($A2349,MA_KH!$A:$Q,MA_KH!O$1,0)</f>
        <v>SATRA TRUNG TÂM</v>
      </c>
      <c r="AE2349" s="2" t="str">
        <f>VLOOKUP($A2349,MA_KH!$A:$Q,MA_KH!P$1,0)</f>
        <v>TRUNG TÂM ĐIỀU HÀNH SATRAFOODS</v>
      </c>
    </row>
    <row r="2350" spans="1:31" ht="25.5" hidden="1" customHeight="1" x14ac:dyDescent="0.2">
      <c r="A2350" s="55" t="s">
        <v>22306</v>
      </c>
      <c r="B2350" s="55" t="s">
        <v>32</v>
      </c>
      <c r="C2350" s="56">
        <v>45962</v>
      </c>
      <c r="D2350" s="55" t="s">
        <v>19239</v>
      </c>
      <c r="E2350" s="56">
        <v>45939</v>
      </c>
      <c r="F2350" s="55">
        <v>71639</v>
      </c>
      <c r="G2350" s="55" t="s">
        <v>19240</v>
      </c>
      <c r="H2350" s="38">
        <v>-322612</v>
      </c>
      <c r="I2350" s="64">
        <v>0</v>
      </c>
      <c r="J2350" s="38">
        <v>-25809</v>
      </c>
      <c r="K2350" s="38">
        <v>-348421</v>
      </c>
      <c r="L2350" s="7" t="s">
        <v>51</v>
      </c>
      <c r="M2350" s="6">
        <v>46106</v>
      </c>
      <c r="O2350" s="35">
        <f>IF(Table1[[#This Row],[Phân loại]]="Tồn đầu kỳ",Table1[[#This Row],[Tổng giá trị]],0)</f>
        <v>-348421</v>
      </c>
      <c r="P2350" s="7">
        <f>IF(Table1[[#This Row],[Số còn phải thu ĐK]]&lt;&gt;0,0,IF(Table1[[#This Row],[Phân loại]]="Bán hàng",Table1[[#This Row],[Tổng giá trị]],-Table1[[#This Row],[Tổng giá trị]]))</f>
        <v>0</v>
      </c>
      <c r="Q2350" s="35">
        <f t="shared" si="613"/>
        <v>-348421</v>
      </c>
      <c r="R2350" s="7">
        <f>Table1[[#This Row],[Số còn phải thu ĐK]]+Table1[[#This Row],[Giá Trị HD sau CK]]-Table1[[#This Row],[Số tiền đã thu]]</f>
        <v>0</v>
      </c>
      <c r="S2350" s="6">
        <f>IF(Table1[[#This Row],[Ngày hóa đơn]]&lt;&gt;"",Table1[[#This Row],[Ngày hóa đơn]],IF(Table1[[#This Row],[Ngày hạch toán]]&lt;&gt;"",Table1[[#This Row],[Ngày hạch toán]],""))</f>
        <v>45939</v>
      </c>
      <c r="T2350" s="7"/>
      <c r="U2350" s="6">
        <f>IF(Table1[[#This Row],[Ngày tính CN]]="","",S2350+T2350)</f>
        <v>45939</v>
      </c>
      <c r="V2350" s="35">
        <f ca="1">IF(Table1[[#This Row],[Hạn thanh toán]]="","",IF((U2350-NOW())&lt;0,0,(U2350-NOW())))</f>
        <v>0</v>
      </c>
      <c r="W2350" s="35"/>
      <c r="X2350" s="35" t="str">
        <f t="shared" ca="1" si="614"/>
        <v/>
      </c>
      <c r="Y2350" s="2" t="str">
        <f t="shared" si="615"/>
        <v>Đã thanh toán</v>
      </c>
      <c r="Z2350" s="51">
        <f t="shared" si="611"/>
        <v>45939</v>
      </c>
      <c r="AA2350" s="51">
        <f t="shared" si="612"/>
        <v>46106</v>
      </c>
      <c r="AD2350" s="2" t="str">
        <f>VLOOKUP($A2350,MA_KH!$A:$Q,MA_KH!O$1,0)</f>
        <v>SATRA TRUNG TÂM</v>
      </c>
      <c r="AE2350" s="2" t="str">
        <f>VLOOKUP($A2350,MA_KH!$A:$Q,MA_KH!P$1,0)</f>
        <v>TRUNG TÂM ĐIỀU HÀNH SATRAFOODS</v>
      </c>
    </row>
    <row r="2351" spans="1:31" ht="25.5" hidden="1" customHeight="1" x14ac:dyDescent="0.2">
      <c r="A2351" s="55" t="s">
        <v>22306</v>
      </c>
      <c r="B2351" s="55" t="s">
        <v>32</v>
      </c>
      <c r="C2351" s="56">
        <v>45962</v>
      </c>
      <c r="D2351" s="55" t="s">
        <v>19241</v>
      </c>
      <c r="E2351" s="56">
        <v>45936</v>
      </c>
      <c r="F2351" s="55">
        <v>71639</v>
      </c>
      <c r="G2351" s="55" t="s">
        <v>19242</v>
      </c>
      <c r="H2351" s="38">
        <v>-222116</v>
      </c>
      <c r="I2351" s="64">
        <v>0</v>
      </c>
      <c r="J2351" s="38">
        <v>-17769</v>
      </c>
      <c r="K2351" s="38">
        <v>-239885</v>
      </c>
      <c r="L2351" s="7" t="s">
        <v>51</v>
      </c>
      <c r="M2351" s="6">
        <v>46106</v>
      </c>
      <c r="O2351" s="35">
        <f>IF(Table1[[#This Row],[Phân loại]]="Tồn đầu kỳ",Table1[[#This Row],[Tổng giá trị]],0)</f>
        <v>-239885</v>
      </c>
      <c r="P2351" s="7">
        <f>IF(Table1[[#This Row],[Số còn phải thu ĐK]]&lt;&gt;0,0,IF(Table1[[#This Row],[Phân loại]]="Bán hàng",Table1[[#This Row],[Tổng giá trị]],-Table1[[#This Row],[Tổng giá trị]]))</f>
        <v>0</v>
      </c>
      <c r="Q2351" s="35">
        <f t="shared" si="613"/>
        <v>-239885</v>
      </c>
      <c r="R2351" s="7">
        <f>Table1[[#This Row],[Số còn phải thu ĐK]]+Table1[[#This Row],[Giá Trị HD sau CK]]-Table1[[#This Row],[Số tiền đã thu]]</f>
        <v>0</v>
      </c>
      <c r="S2351" s="6">
        <f>IF(Table1[[#This Row],[Ngày hóa đơn]]&lt;&gt;"",Table1[[#This Row],[Ngày hóa đơn]],IF(Table1[[#This Row],[Ngày hạch toán]]&lt;&gt;"",Table1[[#This Row],[Ngày hạch toán]],""))</f>
        <v>45936</v>
      </c>
      <c r="T2351" s="7"/>
      <c r="U2351" s="6">
        <f>IF(Table1[[#This Row],[Ngày tính CN]]="","",S2351+T2351)</f>
        <v>45936</v>
      </c>
      <c r="V2351" s="35">
        <f ca="1">IF(Table1[[#This Row],[Hạn thanh toán]]="","",IF((U2351-NOW())&lt;0,0,(U2351-NOW())))</f>
        <v>0</v>
      </c>
      <c r="W2351" s="35"/>
      <c r="X2351" s="35" t="str">
        <f t="shared" ca="1" si="614"/>
        <v/>
      </c>
      <c r="Y2351" s="2" t="str">
        <f t="shared" si="615"/>
        <v>Đã thanh toán</v>
      </c>
      <c r="Z2351" s="51">
        <f t="shared" si="611"/>
        <v>45936</v>
      </c>
      <c r="AA2351" s="51">
        <f t="shared" si="612"/>
        <v>46106</v>
      </c>
      <c r="AD2351" s="2" t="str">
        <f>VLOOKUP($A2351,MA_KH!$A:$Q,MA_KH!O$1,0)</f>
        <v>SATRA TRUNG TÂM</v>
      </c>
      <c r="AE2351" s="2" t="str">
        <f>VLOOKUP($A2351,MA_KH!$A:$Q,MA_KH!P$1,0)</f>
        <v>TRUNG TÂM ĐIỀU HÀNH SATRAFOODS</v>
      </c>
    </row>
    <row r="2352" spans="1:31" ht="25.5" hidden="1" customHeight="1" x14ac:dyDescent="0.2">
      <c r="A2352" s="55" t="s">
        <v>22306</v>
      </c>
      <c r="B2352" s="55" t="s">
        <v>32</v>
      </c>
      <c r="C2352" s="56">
        <v>45962</v>
      </c>
      <c r="D2352" s="55" t="s">
        <v>19243</v>
      </c>
      <c r="E2352" s="56">
        <v>45925</v>
      </c>
      <c r="F2352" s="55">
        <v>71639</v>
      </c>
      <c r="G2352" s="55" t="s">
        <v>19244</v>
      </c>
      <c r="H2352" s="38">
        <v>-277711</v>
      </c>
      <c r="I2352" s="64">
        <v>0</v>
      </c>
      <c r="J2352" s="38">
        <v>-22217</v>
      </c>
      <c r="K2352" s="38">
        <v>-299928</v>
      </c>
      <c r="L2352" s="7" t="s">
        <v>51</v>
      </c>
      <c r="M2352" s="6">
        <v>46106</v>
      </c>
      <c r="O2352" s="35">
        <f>IF(Table1[[#This Row],[Phân loại]]="Tồn đầu kỳ",Table1[[#This Row],[Tổng giá trị]],0)</f>
        <v>-299928</v>
      </c>
      <c r="P2352" s="7">
        <f>IF(Table1[[#This Row],[Số còn phải thu ĐK]]&lt;&gt;0,0,IF(Table1[[#This Row],[Phân loại]]="Bán hàng",Table1[[#This Row],[Tổng giá trị]],-Table1[[#This Row],[Tổng giá trị]]))</f>
        <v>0</v>
      </c>
      <c r="Q2352" s="35">
        <f t="shared" si="613"/>
        <v>-299928</v>
      </c>
      <c r="R2352" s="7">
        <f>Table1[[#This Row],[Số còn phải thu ĐK]]+Table1[[#This Row],[Giá Trị HD sau CK]]-Table1[[#This Row],[Số tiền đã thu]]</f>
        <v>0</v>
      </c>
      <c r="S2352" s="6">
        <f>IF(Table1[[#This Row],[Ngày hóa đơn]]&lt;&gt;"",Table1[[#This Row],[Ngày hóa đơn]],IF(Table1[[#This Row],[Ngày hạch toán]]&lt;&gt;"",Table1[[#This Row],[Ngày hạch toán]],""))</f>
        <v>45925</v>
      </c>
      <c r="T2352" s="7"/>
      <c r="U2352" s="6">
        <f>IF(Table1[[#This Row],[Ngày tính CN]]="","",S2352+T2352)</f>
        <v>45925</v>
      </c>
      <c r="V2352" s="35">
        <f ca="1">IF(Table1[[#This Row],[Hạn thanh toán]]="","",IF((U2352-NOW())&lt;0,0,(U2352-NOW())))</f>
        <v>0</v>
      </c>
      <c r="W2352" s="35"/>
      <c r="X2352" s="35" t="str">
        <f t="shared" ca="1" si="614"/>
        <v/>
      </c>
      <c r="Y2352" s="2" t="str">
        <f t="shared" si="615"/>
        <v>Đã thanh toán</v>
      </c>
      <c r="Z2352" s="51">
        <f t="shared" si="611"/>
        <v>45925</v>
      </c>
      <c r="AA2352" s="51">
        <f t="shared" si="612"/>
        <v>46106</v>
      </c>
      <c r="AD2352" s="2" t="str">
        <f>VLOOKUP($A2352,MA_KH!$A:$Q,MA_KH!O$1,0)</f>
        <v>SATRA TRUNG TÂM</v>
      </c>
      <c r="AE2352" s="2" t="str">
        <f>VLOOKUP($A2352,MA_KH!$A:$Q,MA_KH!P$1,0)</f>
        <v>TRUNG TÂM ĐIỀU HÀNH SATRAFOODS</v>
      </c>
    </row>
    <row r="2353" spans="1:31" ht="25.5" hidden="1" customHeight="1" x14ac:dyDescent="0.2">
      <c r="A2353" s="55" t="s">
        <v>22306</v>
      </c>
      <c r="B2353" s="55" t="s">
        <v>32</v>
      </c>
      <c r="C2353" s="56">
        <v>45962</v>
      </c>
      <c r="D2353" s="55" t="s">
        <v>19245</v>
      </c>
      <c r="E2353" s="56">
        <v>45930</v>
      </c>
      <c r="F2353" s="55">
        <v>71639</v>
      </c>
      <c r="G2353" s="55" t="s">
        <v>19246</v>
      </c>
      <c r="H2353" s="38">
        <v>-173795</v>
      </c>
      <c r="I2353" s="64">
        <v>0</v>
      </c>
      <c r="J2353" s="38">
        <v>-13904</v>
      </c>
      <c r="K2353" s="38">
        <v>-187699</v>
      </c>
      <c r="L2353" s="7" t="s">
        <v>51</v>
      </c>
      <c r="M2353" s="6">
        <v>46106</v>
      </c>
      <c r="O2353" s="35">
        <f>IF(Table1[[#This Row],[Phân loại]]="Tồn đầu kỳ",Table1[[#This Row],[Tổng giá trị]],0)</f>
        <v>-187699</v>
      </c>
      <c r="P2353" s="7">
        <f>IF(Table1[[#This Row],[Số còn phải thu ĐK]]&lt;&gt;0,0,IF(Table1[[#This Row],[Phân loại]]="Bán hàng",Table1[[#This Row],[Tổng giá trị]],-Table1[[#This Row],[Tổng giá trị]]))</f>
        <v>0</v>
      </c>
      <c r="Q2353" s="35">
        <f t="shared" si="613"/>
        <v>-187699</v>
      </c>
      <c r="R2353" s="7">
        <f>Table1[[#This Row],[Số còn phải thu ĐK]]+Table1[[#This Row],[Giá Trị HD sau CK]]-Table1[[#This Row],[Số tiền đã thu]]</f>
        <v>0</v>
      </c>
      <c r="S2353" s="6">
        <f>IF(Table1[[#This Row],[Ngày hóa đơn]]&lt;&gt;"",Table1[[#This Row],[Ngày hóa đơn]],IF(Table1[[#This Row],[Ngày hạch toán]]&lt;&gt;"",Table1[[#This Row],[Ngày hạch toán]],""))</f>
        <v>45930</v>
      </c>
      <c r="T2353" s="7"/>
      <c r="U2353" s="6">
        <f>IF(Table1[[#This Row],[Ngày tính CN]]="","",S2353+T2353)</f>
        <v>45930</v>
      </c>
      <c r="V2353" s="35">
        <f ca="1">IF(Table1[[#This Row],[Hạn thanh toán]]="","",IF((U2353-NOW())&lt;0,0,(U2353-NOW())))</f>
        <v>0</v>
      </c>
      <c r="W2353" s="35"/>
      <c r="X2353" s="35" t="str">
        <f t="shared" ca="1" si="614"/>
        <v/>
      </c>
      <c r="Y2353" s="2" t="str">
        <f t="shared" si="615"/>
        <v>Đã thanh toán</v>
      </c>
      <c r="Z2353" s="51">
        <f t="shared" si="611"/>
        <v>45930</v>
      </c>
      <c r="AA2353" s="51">
        <f t="shared" si="612"/>
        <v>46106</v>
      </c>
      <c r="AD2353" s="2" t="str">
        <f>VLOOKUP($A2353,MA_KH!$A:$Q,MA_KH!O$1,0)</f>
        <v>SATRA TRUNG TÂM</v>
      </c>
      <c r="AE2353" s="2" t="str">
        <f>VLOOKUP($A2353,MA_KH!$A:$Q,MA_KH!P$1,0)</f>
        <v>TRUNG TÂM ĐIỀU HÀNH SATRAFOODS</v>
      </c>
    </row>
    <row r="2354" spans="1:31" ht="25.5" hidden="1" customHeight="1" x14ac:dyDescent="0.2">
      <c r="A2354" s="55" t="s">
        <v>22306</v>
      </c>
      <c r="B2354" s="55" t="s">
        <v>32</v>
      </c>
      <c r="C2354" s="56">
        <v>45962</v>
      </c>
      <c r="D2354" s="55" t="s">
        <v>19247</v>
      </c>
      <c r="E2354" s="56">
        <v>45951</v>
      </c>
      <c r="F2354" s="55">
        <v>72097</v>
      </c>
      <c r="G2354" s="55" t="s">
        <v>19248</v>
      </c>
      <c r="H2354" s="38">
        <v>-322480</v>
      </c>
      <c r="I2354" s="64">
        <v>0</v>
      </c>
      <c r="J2354" s="38">
        <v>-25798</v>
      </c>
      <c r="K2354" s="38">
        <v>-348278</v>
      </c>
      <c r="L2354" s="7" t="s">
        <v>51</v>
      </c>
      <c r="M2354" s="6">
        <v>46106</v>
      </c>
      <c r="O2354" s="35">
        <f>IF(Table1[[#This Row],[Phân loại]]="Tồn đầu kỳ",Table1[[#This Row],[Tổng giá trị]],0)</f>
        <v>-348278</v>
      </c>
      <c r="P2354" s="7">
        <f>IF(Table1[[#This Row],[Số còn phải thu ĐK]]&lt;&gt;0,0,IF(Table1[[#This Row],[Phân loại]]="Bán hàng",Table1[[#This Row],[Tổng giá trị]],-Table1[[#This Row],[Tổng giá trị]]))</f>
        <v>0</v>
      </c>
      <c r="Q2354" s="35">
        <f t="shared" si="613"/>
        <v>-348278</v>
      </c>
      <c r="R2354" s="7">
        <f>Table1[[#This Row],[Số còn phải thu ĐK]]+Table1[[#This Row],[Giá Trị HD sau CK]]-Table1[[#This Row],[Số tiền đã thu]]</f>
        <v>0</v>
      </c>
      <c r="S2354" s="6">
        <f>IF(Table1[[#This Row],[Ngày hóa đơn]]&lt;&gt;"",Table1[[#This Row],[Ngày hóa đơn]],IF(Table1[[#This Row],[Ngày hạch toán]]&lt;&gt;"",Table1[[#This Row],[Ngày hạch toán]],""))</f>
        <v>45951</v>
      </c>
      <c r="T2354" s="7"/>
      <c r="U2354" s="6">
        <f>IF(Table1[[#This Row],[Ngày tính CN]]="","",S2354+T2354)</f>
        <v>45951</v>
      </c>
      <c r="V2354" s="35">
        <f ca="1">IF(Table1[[#This Row],[Hạn thanh toán]]="","",IF((U2354-NOW())&lt;0,0,(U2354-NOW())))</f>
        <v>0</v>
      </c>
      <c r="W2354" s="35"/>
      <c r="X2354" s="35" t="str">
        <f t="shared" ca="1" si="614"/>
        <v/>
      </c>
      <c r="Y2354" s="2" t="str">
        <f t="shared" si="615"/>
        <v>Đã thanh toán</v>
      </c>
      <c r="Z2354" s="51">
        <f t="shared" si="611"/>
        <v>45951</v>
      </c>
      <c r="AA2354" s="51">
        <f t="shared" si="612"/>
        <v>46106</v>
      </c>
      <c r="AD2354" s="2" t="str">
        <f>VLOOKUP($A2354,MA_KH!$A:$Q,MA_KH!O$1,0)</f>
        <v>SATRA TRUNG TÂM</v>
      </c>
      <c r="AE2354" s="2" t="str">
        <f>VLOOKUP($A2354,MA_KH!$A:$Q,MA_KH!P$1,0)</f>
        <v>TRUNG TÂM ĐIỀU HÀNH SATRAFOODS</v>
      </c>
    </row>
    <row r="2355" spans="1:31" ht="25.5" hidden="1" customHeight="1" x14ac:dyDescent="0.2">
      <c r="A2355" s="55" t="s">
        <v>22306</v>
      </c>
      <c r="B2355" s="55" t="s">
        <v>32</v>
      </c>
      <c r="C2355" s="56">
        <v>45962</v>
      </c>
      <c r="D2355" s="55" t="s">
        <v>19249</v>
      </c>
      <c r="E2355" s="56">
        <v>45961</v>
      </c>
      <c r="F2355" s="55">
        <v>72097</v>
      </c>
      <c r="G2355" s="55" t="s">
        <v>19250</v>
      </c>
      <c r="H2355" s="38">
        <v>-277711</v>
      </c>
      <c r="I2355" s="64">
        <v>0</v>
      </c>
      <c r="J2355" s="38">
        <v>-22217</v>
      </c>
      <c r="K2355" s="38">
        <v>-299928</v>
      </c>
      <c r="L2355" s="7" t="s">
        <v>51</v>
      </c>
      <c r="M2355" s="6">
        <v>46106</v>
      </c>
      <c r="O2355" s="35">
        <f>IF(Table1[[#This Row],[Phân loại]]="Tồn đầu kỳ",Table1[[#This Row],[Tổng giá trị]],0)</f>
        <v>-299928</v>
      </c>
      <c r="P2355" s="7">
        <f>IF(Table1[[#This Row],[Số còn phải thu ĐK]]&lt;&gt;0,0,IF(Table1[[#This Row],[Phân loại]]="Bán hàng",Table1[[#This Row],[Tổng giá trị]],-Table1[[#This Row],[Tổng giá trị]]))</f>
        <v>0</v>
      </c>
      <c r="Q2355" s="35">
        <f t="shared" si="613"/>
        <v>-299928</v>
      </c>
      <c r="R2355" s="7">
        <f>Table1[[#This Row],[Số còn phải thu ĐK]]+Table1[[#This Row],[Giá Trị HD sau CK]]-Table1[[#This Row],[Số tiền đã thu]]</f>
        <v>0</v>
      </c>
      <c r="S2355" s="6">
        <f>IF(Table1[[#This Row],[Ngày hóa đơn]]&lt;&gt;"",Table1[[#This Row],[Ngày hóa đơn]],IF(Table1[[#This Row],[Ngày hạch toán]]&lt;&gt;"",Table1[[#This Row],[Ngày hạch toán]],""))</f>
        <v>45961</v>
      </c>
      <c r="T2355" s="7"/>
      <c r="U2355" s="6">
        <f>IF(Table1[[#This Row],[Ngày tính CN]]="","",S2355+T2355)</f>
        <v>45961</v>
      </c>
      <c r="V2355" s="35">
        <f ca="1">IF(Table1[[#This Row],[Hạn thanh toán]]="","",IF((U2355-NOW())&lt;0,0,(U2355-NOW())))</f>
        <v>0</v>
      </c>
      <c r="W2355" s="35"/>
      <c r="X2355" s="35" t="str">
        <f t="shared" ca="1" si="614"/>
        <v/>
      </c>
      <c r="Y2355" s="2" t="str">
        <f t="shared" si="615"/>
        <v>Đã thanh toán</v>
      </c>
      <c r="Z2355" s="51">
        <f t="shared" si="611"/>
        <v>45961</v>
      </c>
      <c r="AA2355" s="51">
        <f t="shared" si="612"/>
        <v>46106</v>
      </c>
      <c r="AD2355" s="2" t="str">
        <f>VLOOKUP($A2355,MA_KH!$A:$Q,MA_KH!O$1,0)</f>
        <v>SATRA TRUNG TÂM</v>
      </c>
      <c r="AE2355" s="2" t="str">
        <f>VLOOKUP($A2355,MA_KH!$A:$Q,MA_KH!P$1,0)</f>
        <v>TRUNG TÂM ĐIỀU HÀNH SATRAFOODS</v>
      </c>
    </row>
    <row r="2356" spans="1:31" ht="25.5" hidden="1" customHeight="1" x14ac:dyDescent="0.2">
      <c r="A2356" s="55" t="s">
        <v>22306</v>
      </c>
      <c r="B2356" s="55" t="s">
        <v>32</v>
      </c>
      <c r="C2356" s="56">
        <v>45962</v>
      </c>
      <c r="D2356" s="55" t="s">
        <v>19251</v>
      </c>
      <c r="E2356" s="56">
        <v>45925</v>
      </c>
      <c r="F2356" s="55">
        <v>71639</v>
      </c>
      <c r="G2356" s="55" t="s">
        <v>19252</v>
      </c>
      <c r="H2356" s="38">
        <v>-833133</v>
      </c>
      <c r="I2356" s="64">
        <v>0</v>
      </c>
      <c r="J2356" s="38">
        <v>-66651</v>
      </c>
      <c r="K2356" s="38">
        <v>-899784</v>
      </c>
      <c r="L2356" s="7" t="s">
        <v>51</v>
      </c>
      <c r="M2356" s="6">
        <v>46106</v>
      </c>
      <c r="O2356" s="35">
        <f>IF(Table1[[#This Row],[Phân loại]]="Tồn đầu kỳ",Table1[[#This Row],[Tổng giá trị]],0)</f>
        <v>-899784</v>
      </c>
      <c r="P2356" s="7">
        <f>IF(Table1[[#This Row],[Số còn phải thu ĐK]]&lt;&gt;0,0,IF(Table1[[#This Row],[Phân loại]]="Bán hàng",Table1[[#This Row],[Tổng giá trị]],-Table1[[#This Row],[Tổng giá trị]]))</f>
        <v>0</v>
      </c>
      <c r="Q2356" s="35">
        <f t="shared" si="613"/>
        <v>-899784</v>
      </c>
      <c r="R2356" s="7">
        <f>Table1[[#This Row],[Số còn phải thu ĐK]]+Table1[[#This Row],[Giá Trị HD sau CK]]-Table1[[#This Row],[Số tiền đã thu]]</f>
        <v>0</v>
      </c>
      <c r="S2356" s="6">
        <f>IF(Table1[[#This Row],[Ngày hóa đơn]]&lt;&gt;"",Table1[[#This Row],[Ngày hóa đơn]],IF(Table1[[#This Row],[Ngày hạch toán]]&lt;&gt;"",Table1[[#This Row],[Ngày hạch toán]],""))</f>
        <v>45925</v>
      </c>
      <c r="T2356" s="7"/>
      <c r="U2356" s="6">
        <f>IF(Table1[[#This Row],[Ngày tính CN]]="","",S2356+T2356)</f>
        <v>45925</v>
      </c>
      <c r="V2356" s="35">
        <f ca="1">IF(Table1[[#This Row],[Hạn thanh toán]]="","",IF((U2356-NOW())&lt;0,0,(U2356-NOW())))</f>
        <v>0</v>
      </c>
      <c r="W2356" s="35"/>
      <c r="X2356" s="35" t="str">
        <f t="shared" ca="1" si="614"/>
        <v/>
      </c>
      <c r="Y2356" s="2" t="str">
        <f t="shared" si="615"/>
        <v>Đã thanh toán</v>
      </c>
      <c r="Z2356" s="51">
        <f t="shared" si="611"/>
        <v>45925</v>
      </c>
      <c r="AA2356" s="51">
        <f t="shared" si="612"/>
        <v>46106</v>
      </c>
      <c r="AD2356" s="2" t="str">
        <f>VLOOKUP($A2356,MA_KH!$A:$Q,MA_KH!O$1,0)</f>
        <v>SATRA TRUNG TÂM</v>
      </c>
      <c r="AE2356" s="2" t="str">
        <f>VLOOKUP($A2356,MA_KH!$A:$Q,MA_KH!P$1,0)</f>
        <v>TRUNG TÂM ĐIỀU HÀNH SATRAFOODS</v>
      </c>
    </row>
    <row r="2357" spans="1:31" ht="25.5" hidden="1" customHeight="1" x14ac:dyDescent="0.2">
      <c r="A2357" s="55" t="s">
        <v>22306</v>
      </c>
      <c r="B2357" s="55" t="s">
        <v>32</v>
      </c>
      <c r="C2357" s="56">
        <v>45962</v>
      </c>
      <c r="D2357" s="55" t="s">
        <v>19253</v>
      </c>
      <c r="E2357" s="56">
        <v>45958</v>
      </c>
      <c r="F2357" s="55">
        <v>72097</v>
      </c>
      <c r="G2357" s="55" t="s">
        <v>19254</v>
      </c>
      <c r="H2357" s="38">
        <v>-55595</v>
      </c>
      <c r="I2357" s="64">
        <v>0</v>
      </c>
      <c r="J2357" s="38">
        <v>-4448</v>
      </c>
      <c r="K2357" s="38">
        <v>-60043</v>
      </c>
      <c r="L2357" s="7" t="s">
        <v>51</v>
      </c>
      <c r="M2357" s="6">
        <v>46106</v>
      </c>
      <c r="O2357" s="35">
        <f>IF(Table1[[#This Row],[Phân loại]]="Tồn đầu kỳ",Table1[[#This Row],[Tổng giá trị]],0)</f>
        <v>-60043</v>
      </c>
      <c r="P2357" s="7">
        <f>IF(Table1[[#This Row],[Số còn phải thu ĐK]]&lt;&gt;0,0,IF(Table1[[#This Row],[Phân loại]]="Bán hàng",Table1[[#This Row],[Tổng giá trị]],-Table1[[#This Row],[Tổng giá trị]]))</f>
        <v>0</v>
      </c>
      <c r="Q2357" s="35">
        <f t="shared" si="613"/>
        <v>-60043</v>
      </c>
      <c r="R2357" s="7">
        <f>Table1[[#This Row],[Số còn phải thu ĐK]]+Table1[[#This Row],[Giá Trị HD sau CK]]-Table1[[#This Row],[Số tiền đã thu]]</f>
        <v>0</v>
      </c>
      <c r="S2357" s="6">
        <f>IF(Table1[[#This Row],[Ngày hóa đơn]]&lt;&gt;"",Table1[[#This Row],[Ngày hóa đơn]],IF(Table1[[#This Row],[Ngày hạch toán]]&lt;&gt;"",Table1[[#This Row],[Ngày hạch toán]],""))</f>
        <v>45958</v>
      </c>
      <c r="T2357" s="7"/>
      <c r="U2357" s="6">
        <f>IF(Table1[[#This Row],[Ngày tính CN]]="","",S2357+T2357)</f>
        <v>45958</v>
      </c>
      <c r="V2357" s="35">
        <f ca="1">IF(Table1[[#This Row],[Hạn thanh toán]]="","",IF((U2357-NOW())&lt;0,0,(U2357-NOW())))</f>
        <v>0</v>
      </c>
      <c r="W2357" s="35"/>
      <c r="X2357" s="35" t="str">
        <f t="shared" ca="1" si="614"/>
        <v/>
      </c>
      <c r="Y2357" s="2" t="str">
        <f t="shared" si="615"/>
        <v>Đã thanh toán</v>
      </c>
      <c r="Z2357" s="51">
        <f t="shared" si="611"/>
        <v>45958</v>
      </c>
      <c r="AA2357" s="51">
        <f t="shared" si="612"/>
        <v>46106</v>
      </c>
      <c r="AD2357" s="2" t="str">
        <f>VLOOKUP($A2357,MA_KH!$A:$Q,MA_KH!O$1,0)</f>
        <v>SATRA TRUNG TÂM</v>
      </c>
      <c r="AE2357" s="2" t="str">
        <f>VLOOKUP($A2357,MA_KH!$A:$Q,MA_KH!P$1,0)</f>
        <v>TRUNG TÂM ĐIỀU HÀNH SATRAFOODS</v>
      </c>
    </row>
    <row r="2358" spans="1:31" ht="25.5" hidden="1" customHeight="1" x14ac:dyDescent="0.2">
      <c r="A2358" s="55" t="s">
        <v>22306</v>
      </c>
      <c r="B2358" s="55" t="s">
        <v>32</v>
      </c>
      <c r="C2358" s="56">
        <v>45962</v>
      </c>
      <c r="D2358" s="55" t="s">
        <v>19255</v>
      </c>
      <c r="E2358" s="56">
        <v>45940</v>
      </c>
      <c r="F2358" s="55">
        <v>71639</v>
      </c>
      <c r="G2358" s="55" t="s">
        <v>19256</v>
      </c>
      <c r="H2358" s="38">
        <v>-222116</v>
      </c>
      <c r="I2358" s="64">
        <v>0</v>
      </c>
      <c r="J2358" s="38">
        <v>-17769</v>
      </c>
      <c r="K2358" s="38">
        <v>-239885</v>
      </c>
      <c r="L2358" s="7" t="s">
        <v>51</v>
      </c>
      <c r="M2358" s="6">
        <v>46106</v>
      </c>
      <c r="O2358" s="35">
        <f>IF(Table1[[#This Row],[Phân loại]]="Tồn đầu kỳ",Table1[[#This Row],[Tổng giá trị]],0)</f>
        <v>-239885</v>
      </c>
      <c r="P2358" s="7">
        <f>IF(Table1[[#This Row],[Số còn phải thu ĐK]]&lt;&gt;0,0,IF(Table1[[#This Row],[Phân loại]]="Bán hàng",Table1[[#This Row],[Tổng giá trị]],-Table1[[#This Row],[Tổng giá trị]]))</f>
        <v>0</v>
      </c>
      <c r="Q2358" s="35">
        <f t="shared" si="613"/>
        <v>-239885</v>
      </c>
      <c r="R2358" s="7">
        <f>Table1[[#This Row],[Số còn phải thu ĐK]]+Table1[[#This Row],[Giá Trị HD sau CK]]-Table1[[#This Row],[Số tiền đã thu]]</f>
        <v>0</v>
      </c>
      <c r="S2358" s="6">
        <f>IF(Table1[[#This Row],[Ngày hóa đơn]]&lt;&gt;"",Table1[[#This Row],[Ngày hóa đơn]],IF(Table1[[#This Row],[Ngày hạch toán]]&lt;&gt;"",Table1[[#This Row],[Ngày hạch toán]],""))</f>
        <v>45940</v>
      </c>
      <c r="T2358" s="7"/>
      <c r="U2358" s="6">
        <f>IF(Table1[[#This Row],[Ngày tính CN]]="","",S2358+T2358)</f>
        <v>45940</v>
      </c>
      <c r="V2358" s="35">
        <f ca="1">IF(Table1[[#This Row],[Hạn thanh toán]]="","",IF((U2358-NOW())&lt;0,0,(U2358-NOW())))</f>
        <v>0</v>
      </c>
      <c r="W2358" s="35"/>
      <c r="X2358" s="35" t="str">
        <f t="shared" ca="1" si="614"/>
        <v/>
      </c>
      <c r="Y2358" s="2" t="str">
        <f t="shared" si="615"/>
        <v>Đã thanh toán</v>
      </c>
      <c r="Z2358" s="51">
        <f t="shared" si="611"/>
        <v>45940</v>
      </c>
      <c r="AA2358" s="51">
        <f t="shared" si="612"/>
        <v>46106</v>
      </c>
      <c r="AD2358" s="2" t="str">
        <f>VLOOKUP($A2358,MA_KH!$A:$Q,MA_KH!O$1,0)</f>
        <v>SATRA TRUNG TÂM</v>
      </c>
      <c r="AE2358" s="2" t="str">
        <f>VLOOKUP($A2358,MA_KH!$A:$Q,MA_KH!P$1,0)</f>
        <v>TRUNG TÂM ĐIỀU HÀNH SATRAFOODS</v>
      </c>
    </row>
    <row r="2359" spans="1:31" ht="25.5" hidden="1" customHeight="1" x14ac:dyDescent="0.2">
      <c r="A2359" s="55" t="s">
        <v>22306</v>
      </c>
      <c r="B2359" s="55" t="s">
        <v>32</v>
      </c>
      <c r="C2359" s="56">
        <v>45962</v>
      </c>
      <c r="D2359" s="55" t="s">
        <v>19257</v>
      </c>
      <c r="E2359" s="56">
        <v>45952</v>
      </c>
      <c r="F2359" s="55">
        <v>72097</v>
      </c>
      <c r="G2359" s="55" t="s">
        <v>19258</v>
      </c>
      <c r="H2359" s="38">
        <v>-627294</v>
      </c>
      <c r="I2359" s="64">
        <v>0</v>
      </c>
      <c r="J2359" s="38">
        <v>-50184</v>
      </c>
      <c r="K2359" s="38">
        <v>-677478</v>
      </c>
      <c r="L2359" s="7" t="s">
        <v>51</v>
      </c>
      <c r="M2359" s="6">
        <v>46106</v>
      </c>
      <c r="O2359" s="35">
        <f>IF(Table1[[#This Row],[Phân loại]]="Tồn đầu kỳ",Table1[[#This Row],[Tổng giá trị]],0)</f>
        <v>-677478</v>
      </c>
      <c r="P2359" s="7">
        <f>IF(Table1[[#This Row],[Số còn phải thu ĐK]]&lt;&gt;0,0,IF(Table1[[#This Row],[Phân loại]]="Bán hàng",Table1[[#This Row],[Tổng giá trị]],-Table1[[#This Row],[Tổng giá trị]]))</f>
        <v>0</v>
      </c>
      <c r="Q2359" s="35">
        <f t="shared" si="613"/>
        <v>-677478</v>
      </c>
      <c r="R2359" s="7">
        <f>Table1[[#This Row],[Số còn phải thu ĐK]]+Table1[[#This Row],[Giá Trị HD sau CK]]-Table1[[#This Row],[Số tiền đã thu]]</f>
        <v>0</v>
      </c>
      <c r="S2359" s="6">
        <f>IF(Table1[[#This Row],[Ngày hóa đơn]]&lt;&gt;"",Table1[[#This Row],[Ngày hóa đơn]],IF(Table1[[#This Row],[Ngày hạch toán]]&lt;&gt;"",Table1[[#This Row],[Ngày hạch toán]],""))</f>
        <v>45952</v>
      </c>
      <c r="T2359" s="7"/>
      <c r="U2359" s="6">
        <f>IF(Table1[[#This Row],[Ngày tính CN]]="","",S2359+T2359)</f>
        <v>45952</v>
      </c>
      <c r="V2359" s="35">
        <f ca="1">IF(Table1[[#This Row],[Hạn thanh toán]]="","",IF((U2359-NOW())&lt;0,0,(U2359-NOW())))</f>
        <v>0</v>
      </c>
      <c r="W2359" s="35"/>
      <c r="X2359" s="35" t="str">
        <f t="shared" ca="1" si="614"/>
        <v/>
      </c>
      <c r="Y2359" s="2" t="str">
        <f t="shared" si="615"/>
        <v>Đã thanh toán</v>
      </c>
      <c r="Z2359" s="51">
        <f t="shared" si="611"/>
        <v>45952</v>
      </c>
      <c r="AA2359" s="51">
        <f t="shared" si="612"/>
        <v>46106</v>
      </c>
      <c r="AD2359" s="2" t="str">
        <f>VLOOKUP($A2359,MA_KH!$A:$Q,MA_KH!O$1,0)</f>
        <v>SATRA TRUNG TÂM</v>
      </c>
      <c r="AE2359" s="2" t="str">
        <f>VLOOKUP($A2359,MA_KH!$A:$Q,MA_KH!P$1,0)</f>
        <v>TRUNG TÂM ĐIỀU HÀNH SATRAFOODS</v>
      </c>
    </row>
    <row r="2360" spans="1:31" ht="25.5" hidden="1" customHeight="1" x14ac:dyDescent="0.2">
      <c r="A2360" s="55" t="s">
        <v>22306</v>
      </c>
      <c r="B2360" s="55" t="s">
        <v>32</v>
      </c>
      <c r="C2360" s="56">
        <v>45962</v>
      </c>
      <c r="D2360" s="55" t="s">
        <v>19259</v>
      </c>
      <c r="E2360" s="56">
        <v>45952</v>
      </c>
      <c r="F2360" s="55">
        <v>72097</v>
      </c>
      <c r="G2360" s="55" t="s">
        <v>19260</v>
      </c>
      <c r="H2360" s="38">
        <v>-594910</v>
      </c>
      <c r="I2360" s="64">
        <v>0</v>
      </c>
      <c r="J2360" s="38">
        <v>-47593</v>
      </c>
      <c r="K2360" s="38">
        <v>-642503</v>
      </c>
      <c r="L2360" s="7" t="s">
        <v>51</v>
      </c>
      <c r="M2360" s="6">
        <v>46106</v>
      </c>
      <c r="O2360" s="35">
        <f>IF(Table1[[#This Row],[Phân loại]]="Tồn đầu kỳ",Table1[[#This Row],[Tổng giá trị]],0)</f>
        <v>-642503</v>
      </c>
      <c r="P2360" s="7">
        <f>IF(Table1[[#This Row],[Số còn phải thu ĐK]]&lt;&gt;0,0,IF(Table1[[#This Row],[Phân loại]]="Bán hàng",Table1[[#This Row],[Tổng giá trị]],-Table1[[#This Row],[Tổng giá trị]]))</f>
        <v>0</v>
      </c>
      <c r="Q2360" s="35">
        <f t="shared" si="613"/>
        <v>-642503</v>
      </c>
      <c r="R2360" s="7">
        <f>Table1[[#This Row],[Số còn phải thu ĐK]]+Table1[[#This Row],[Giá Trị HD sau CK]]-Table1[[#This Row],[Số tiền đã thu]]</f>
        <v>0</v>
      </c>
      <c r="S2360" s="6">
        <f>IF(Table1[[#This Row],[Ngày hóa đơn]]&lt;&gt;"",Table1[[#This Row],[Ngày hóa đơn]],IF(Table1[[#This Row],[Ngày hạch toán]]&lt;&gt;"",Table1[[#This Row],[Ngày hạch toán]],""))</f>
        <v>45952</v>
      </c>
      <c r="T2360" s="7"/>
      <c r="U2360" s="6">
        <f>IF(Table1[[#This Row],[Ngày tính CN]]="","",S2360+T2360)</f>
        <v>45952</v>
      </c>
      <c r="V2360" s="35">
        <f ca="1">IF(Table1[[#This Row],[Hạn thanh toán]]="","",IF((U2360-NOW())&lt;0,0,(U2360-NOW())))</f>
        <v>0</v>
      </c>
      <c r="W2360" s="35"/>
      <c r="X2360" s="35" t="str">
        <f t="shared" ca="1" si="614"/>
        <v/>
      </c>
      <c r="Y2360" s="2" t="str">
        <f t="shared" si="615"/>
        <v>Đã thanh toán</v>
      </c>
      <c r="Z2360" s="51">
        <f t="shared" si="611"/>
        <v>45952</v>
      </c>
      <c r="AA2360" s="51">
        <f t="shared" si="612"/>
        <v>46106</v>
      </c>
      <c r="AD2360" s="2" t="str">
        <f>VLOOKUP($A2360,MA_KH!$A:$Q,MA_KH!O$1,0)</f>
        <v>SATRA TRUNG TÂM</v>
      </c>
      <c r="AE2360" s="2" t="str">
        <f>VLOOKUP($A2360,MA_KH!$A:$Q,MA_KH!P$1,0)</f>
        <v>TRUNG TÂM ĐIỀU HÀNH SATRAFOODS</v>
      </c>
    </row>
    <row r="2361" spans="1:31" ht="25.5" hidden="1" customHeight="1" x14ac:dyDescent="0.2">
      <c r="A2361" s="55" t="s">
        <v>22306</v>
      </c>
      <c r="B2361" s="55" t="s">
        <v>32</v>
      </c>
      <c r="C2361" s="56">
        <v>45962</v>
      </c>
      <c r="D2361" s="55" t="s">
        <v>19261</v>
      </c>
      <c r="E2361" s="56">
        <v>45943</v>
      </c>
      <c r="F2361" s="55">
        <v>71639</v>
      </c>
      <c r="G2361" s="55" t="s">
        <v>19262</v>
      </c>
      <c r="H2361" s="38">
        <v>-111058</v>
      </c>
      <c r="I2361" s="64">
        <v>0</v>
      </c>
      <c r="J2361" s="38">
        <v>-8885</v>
      </c>
      <c r="K2361" s="38">
        <v>-119943</v>
      </c>
      <c r="L2361" s="7" t="s">
        <v>51</v>
      </c>
      <c r="M2361" s="6">
        <v>46106</v>
      </c>
      <c r="O2361" s="35">
        <f>IF(Table1[[#This Row],[Phân loại]]="Tồn đầu kỳ",Table1[[#This Row],[Tổng giá trị]],0)</f>
        <v>-119943</v>
      </c>
      <c r="P2361" s="7">
        <f>IF(Table1[[#This Row],[Số còn phải thu ĐK]]&lt;&gt;0,0,IF(Table1[[#This Row],[Phân loại]]="Bán hàng",Table1[[#This Row],[Tổng giá trị]],-Table1[[#This Row],[Tổng giá trị]]))</f>
        <v>0</v>
      </c>
      <c r="Q2361" s="35">
        <f t="shared" si="613"/>
        <v>-119943</v>
      </c>
      <c r="R2361" s="7">
        <f>Table1[[#This Row],[Số còn phải thu ĐK]]+Table1[[#This Row],[Giá Trị HD sau CK]]-Table1[[#This Row],[Số tiền đã thu]]</f>
        <v>0</v>
      </c>
      <c r="S2361" s="6">
        <f>IF(Table1[[#This Row],[Ngày hóa đơn]]&lt;&gt;"",Table1[[#This Row],[Ngày hóa đơn]],IF(Table1[[#This Row],[Ngày hạch toán]]&lt;&gt;"",Table1[[#This Row],[Ngày hạch toán]],""))</f>
        <v>45943</v>
      </c>
      <c r="T2361" s="7"/>
      <c r="U2361" s="6">
        <f>IF(Table1[[#This Row],[Ngày tính CN]]="","",S2361+T2361)</f>
        <v>45943</v>
      </c>
      <c r="V2361" s="35">
        <f ca="1">IF(Table1[[#This Row],[Hạn thanh toán]]="","",IF((U2361-NOW())&lt;0,0,(U2361-NOW())))</f>
        <v>0</v>
      </c>
      <c r="W2361" s="35"/>
      <c r="X2361" s="35" t="str">
        <f t="shared" ca="1" si="614"/>
        <v/>
      </c>
      <c r="Y2361" s="2" t="str">
        <f t="shared" si="615"/>
        <v>Đã thanh toán</v>
      </c>
      <c r="Z2361" s="51">
        <f t="shared" si="611"/>
        <v>45943</v>
      </c>
      <c r="AA2361" s="51">
        <f t="shared" si="612"/>
        <v>46106</v>
      </c>
      <c r="AD2361" s="2" t="str">
        <f>VLOOKUP($A2361,MA_KH!$A:$Q,MA_KH!O$1,0)</f>
        <v>SATRA TRUNG TÂM</v>
      </c>
      <c r="AE2361" s="2" t="str">
        <f>VLOOKUP($A2361,MA_KH!$A:$Q,MA_KH!P$1,0)</f>
        <v>TRUNG TÂM ĐIỀU HÀNH SATRAFOODS</v>
      </c>
    </row>
    <row r="2362" spans="1:31" ht="25.5" hidden="1" customHeight="1" x14ac:dyDescent="0.2">
      <c r="A2362" s="55" t="s">
        <v>22306</v>
      </c>
      <c r="B2362" s="55" t="s">
        <v>32</v>
      </c>
      <c r="C2362" s="56">
        <v>45962</v>
      </c>
      <c r="D2362" s="55" t="s">
        <v>19263</v>
      </c>
      <c r="E2362" s="56">
        <v>45948</v>
      </c>
      <c r="F2362" s="55">
        <v>72097</v>
      </c>
      <c r="G2362" s="55" t="s">
        <v>19264</v>
      </c>
      <c r="H2362" s="38">
        <v>-444232</v>
      </c>
      <c r="I2362" s="64">
        <v>0</v>
      </c>
      <c r="J2362" s="38">
        <v>-35539</v>
      </c>
      <c r="K2362" s="38">
        <v>-479771</v>
      </c>
      <c r="L2362" s="7" t="s">
        <v>51</v>
      </c>
      <c r="M2362" s="6">
        <v>46106</v>
      </c>
      <c r="O2362" s="35">
        <f>IF(Table1[[#This Row],[Phân loại]]="Tồn đầu kỳ",Table1[[#This Row],[Tổng giá trị]],0)</f>
        <v>-479771</v>
      </c>
      <c r="P2362" s="7">
        <f>IF(Table1[[#This Row],[Số còn phải thu ĐK]]&lt;&gt;0,0,IF(Table1[[#This Row],[Phân loại]]="Bán hàng",Table1[[#This Row],[Tổng giá trị]],-Table1[[#This Row],[Tổng giá trị]]))</f>
        <v>0</v>
      </c>
      <c r="Q2362" s="35">
        <f t="shared" si="613"/>
        <v>-479771</v>
      </c>
      <c r="R2362" s="7">
        <f>Table1[[#This Row],[Số còn phải thu ĐK]]+Table1[[#This Row],[Giá Trị HD sau CK]]-Table1[[#This Row],[Số tiền đã thu]]</f>
        <v>0</v>
      </c>
      <c r="S2362" s="6">
        <f>IF(Table1[[#This Row],[Ngày hóa đơn]]&lt;&gt;"",Table1[[#This Row],[Ngày hóa đơn]],IF(Table1[[#This Row],[Ngày hạch toán]]&lt;&gt;"",Table1[[#This Row],[Ngày hạch toán]],""))</f>
        <v>45948</v>
      </c>
      <c r="T2362" s="7"/>
      <c r="U2362" s="6">
        <f>IF(Table1[[#This Row],[Ngày tính CN]]="","",S2362+T2362)</f>
        <v>45948</v>
      </c>
      <c r="V2362" s="35">
        <f ca="1">IF(Table1[[#This Row],[Hạn thanh toán]]="","",IF((U2362-NOW())&lt;0,0,(U2362-NOW())))</f>
        <v>0</v>
      </c>
      <c r="W2362" s="35"/>
      <c r="X2362" s="35" t="str">
        <f t="shared" ca="1" si="614"/>
        <v/>
      </c>
      <c r="Y2362" s="2" t="str">
        <f t="shared" si="615"/>
        <v>Đã thanh toán</v>
      </c>
      <c r="Z2362" s="51">
        <f t="shared" si="611"/>
        <v>45948</v>
      </c>
      <c r="AA2362" s="51">
        <f t="shared" si="612"/>
        <v>46106</v>
      </c>
      <c r="AD2362" s="2" t="str">
        <f>VLOOKUP($A2362,MA_KH!$A:$Q,MA_KH!O$1,0)</f>
        <v>SATRA TRUNG TÂM</v>
      </c>
      <c r="AE2362" s="2" t="str">
        <f>VLOOKUP($A2362,MA_KH!$A:$Q,MA_KH!P$1,0)</f>
        <v>TRUNG TÂM ĐIỀU HÀNH SATRAFOODS</v>
      </c>
    </row>
    <row r="2363" spans="1:31" ht="25.5" hidden="1" customHeight="1" x14ac:dyDescent="0.2">
      <c r="A2363" s="55" t="s">
        <v>22306</v>
      </c>
      <c r="B2363" s="55" t="s">
        <v>32</v>
      </c>
      <c r="C2363" s="56">
        <v>45962</v>
      </c>
      <c r="D2363" s="55" t="s">
        <v>19265</v>
      </c>
      <c r="E2363" s="56">
        <v>45939</v>
      </c>
      <c r="F2363" s="55">
        <v>71639</v>
      </c>
      <c r="G2363" s="55" t="s">
        <v>19266</v>
      </c>
      <c r="H2363" s="38">
        <v>-150546</v>
      </c>
      <c r="I2363" s="64">
        <v>0</v>
      </c>
      <c r="J2363" s="38">
        <v>-12044</v>
      </c>
      <c r="K2363" s="38">
        <v>-162590</v>
      </c>
      <c r="L2363" s="7" t="s">
        <v>51</v>
      </c>
      <c r="M2363" s="6">
        <v>46106</v>
      </c>
      <c r="O2363" s="35">
        <f>IF(Table1[[#This Row],[Phân loại]]="Tồn đầu kỳ",Table1[[#This Row],[Tổng giá trị]],0)</f>
        <v>-162590</v>
      </c>
      <c r="P2363" s="7">
        <f>IF(Table1[[#This Row],[Số còn phải thu ĐK]]&lt;&gt;0,0,IF(Table1[[#This Row],[Phân loại]]="Bán hàng",Table1[[#This Row],[Tổng giá trị]],-Table1[[#This Row],[Tổng giá trị]]))</f>
        <v>0</v>
      </c>
      <c r="Q2363" s="35">
        <f t="shared" si="613"/>
        <v>-162590</v>
      </c>
      <c r="R2363" s="7">
        <f>Table1[[#This Row],[Số còn phải thu ĐK]]+Table1[[#This Row],[Giá Trị HD sau CK]]-Table1[[#This Row],[Số tiền đã thu]]</f>
        <v>0</v>
      </c>
      <c r="S2363" s="6">
        <f>IF(Table1[[#This Row],[Ngày hóa đơn]]&lt;&gt;"",Table1[[#This Row],[Ngày hóa đơn]],IF(Table1[[#This Row],[Ngày hạch toán]]&lt;&gt;"",Table1[[#This Row],[Ngày hạch toán]],""))</f>
        <v>45939</v>
      </c>
      <c r="T2363" s="7"/>
      <c r="U2363" s="6">
        <f>IF(Table1[[#This Row],[Ngày tính CN]]="","",S2363+T2363)</f>
        <v>45939</v>
      </c>
      <c r="V2363" s="35">
        <f ca="1">IF(Table1[[#This Row],[Hạn thanh toán]]="","",IF((U2363-NOW())&lt;0,0,(U2363-NOW())))</f>
        <v>0</v>
      </c>
      <c r="W2363" s="35"/>
      <c r="X2363" s="35" t="str">
        <f t="shared" ca="1" si="614"/>
        <v/>
      </c>
      <c r="Y2363" s="2" t="str">
        <f t="shared" si="615"/>
        <v>Đã thanh toán</v>
      </c>
      <c r="Z2363" s="51">
        <f t="shared" si="611"/>
        <v>45939</v>
      </c>
      <c r="AA2363" s="51">
        <f t="shared" si="612"/>
        <v>46106</v>
      </c>
      <c r="AD2363" s="2" t="str">
        <f>VLOOKUP($A2363,MA_KH!$A:$Q,MA_KH!O$1,0)</f>
        <v>SATRA TRUNG TÂM</v>
      </c>
      <c r="AE2363" s="2" t="str">
        <f>VLOOKUP($A2363,MA_KH!$A:$Q,MA_KH!P$1,0)</f>
        <v>TRUNG TÂM ĐIỀU HÀNH SATRAFOODS</v>
      </c>
    </row>
    <row r="2364" spans="1:31" ht="25.5" hidden="1" customHeight="1" x14ac:dyDescent="0.2">
      <c r="A2364" s="55" t="s">
        <v>22306</v>
      </c>
      <c r="B2364" s="55" t="s">
        <v>32</v>
      </c>
      <c r="C2364" s="56">
        <v>45962</v>
      </c>
      <c r="D2364" s="55" t="s">
        <v>19267</v>
      </c>
      <c r="E2364" s="56">
        <v>45929</v>
      </c>
      <c r="F2364" s="55">
        <v>71639</v>
      </c>
      <c r="G2364" s="55" t="s">
        <v>19268</v>
      </c>
      <c r="H2364" s="38">
        <v>-557415</v>
      </c>
      <c r="I2364" s="64">
        <v>0</v>
      </c>
      <c r="J2364" s="38">
        <v>-44593</v>
      </c>
      <c r="K2364" s="38">
        <v>-602008</v>
      </c>
      <c r="L2364" s="7" t="s">
        <v>51</v>
      </c>
      <c r="M2364" s="6">
        <v>46106</v>
      </c>
      <c r="O2364" s="35">
        <f>IF(Table1[[#This Row],[Phân loại]]="Tồn đầu kỳ",Table1[[#This Row],[Tổng giá trị]],0)</f>
        <v>-602008</v>
      </c>
      <c r="P2364" s="7">
        <f>IF(Table1[[#This Row],[Số còn phải thu ĐK]]&lt;&gt;0,0,IF(Table1[[#This Row],[Phân loại]]="Bán hàng",Table1[[#This Row],[Tổng giá trị]],-Table1[[#This Row],[Tổng giá trị]]))</f>
        <v>0</v>
      </c>
      <c r="Q2364" s="35">
        <f t="shared" si="613"/>
        <v>-602008</v>
      </c>
      <c r="R2364" s="7">
        <f>Table1[[#This Row],[Số còn phải thu ĐK]]+Table1[[#This Row],[Giá Trị HD sau CK]]-Table1[[#This Row],[Số tiền đã thu]]</f>
        <v>0</v>
      </c>
      <c r="S2364" s="6">
        <f>IF(Table1[[#This Row],[Ngày hóa đơn]]&lt;&gt;"",Table1[[#This Row],[Ngày hóa đơn]],IF(Table1[[#This Row],[Ngày hạch toán]]&lt;&gt;"",Table1[[#This Row],[Ngày hạch toán]],""))</f>
        <v>45929</v>
      </c>
      <c r="T2364" s="7"/>
      <c r="U2364" s="6">
        <f>IF(Table1[[#This Row],[Ngày tính CN]]="","",S2364+T2364)</f>
        <v>45929</v>
      </c>
      <c r="V2364" s="35">
        <f ca="1">IF(Table1[[#This Row],[Hạn thanh toán]]="","",IF((U2364-NOW())&lt;0,0,(U2364-NOW())))</f>
        <v>0</v>
      </c>
      <c r="W2364" s="35"/>
      <c r="X2364" s="35" t="str">
        <f t="shared" ca="1" si="614"/>
        <v/>
      </c>
      <c r="Y2364" s="2" t="str">
        <f t="shared" si="615"/>
        <v>Đã thanh toán</v>
      </c>
      <c r="Z2364" s="51">
        <f t="shared" si="611"/>
        <v>45929</v>
      </c>
      <c r="AA2364" s="51">
        <f t="shared" si="612"/>
        <v>46106</v>
      </c>
      <c r="AD2364" s="2" t="str">
        <f>VLOOKUP($A2364,MA_KH!$A:$Q,MA_KH!O$1,0)</f>
        <v>SATRA TRUNG TÂM</v>
      </c>
      <c r="AE2364" s="2" t="str">
        <f>VLOOKUP($A2364,MA_KH!$A:$Q,MA_KH!P$1,0)</f>
        <v>TRUNG TÂM ĐIỀU HÀNH SATRAFOODS</v>
      </c>
    </row>
    <row r="2365" spans="1:31" ht="25.5" hidden="1" customHeight="1" x14ac:dyDescent="0.2">
      <c r="A2365" s="55" t="s">
        <v>22306</v>
      </c>
      <c r="B2365" s="55" t="s">
        <v>32</v>
      </c>
      <c r="C2365" s="56">
        <v>45962</v>
      </c>
      <c r="D2365" s="55" t="s">
        <v>19269</v>
      </c>
      <c r="E2365" s="56">
        <v>45948</v>
      </c>
      <c r="F2365" s="55">
        <v>72097</v>
      </c>
      <c r="G2365" s="55" t="s">
        <v>19270</v>
      </c>
      <c r="H2365" s="38">
        <v>-704013</v>
      </c>
      <c r="I2365" s="64">
        <v>0</v>
      </c>
      <c r="J2365" s="38">
        <v>-56321</v>
      </c>
      <c r="K2365" s="38">
        <v>-760334</v>
      </c>
      <c r="L2365" s="7" t="s">
        <v>51</v>
      </c>
      <c r="M2365" s="6">
        <v>46106</v>
      </c>
      <c r="O2365" s="35">
        <f>IF(Table1[[#This Row],[Phân loại]]="Tồn đầu kỳ",Table1[[#This Row],[Tổng giá trị]],0)</f>
        <v>-760334</v>
      </c>
      <c r="P2365" s="7">
        <f>IF(Table1[[#This Row],[Số còn phải thu ĐK]]&lt;&gt;0,0,IF(Table1[[#This Row],[Phân loại]]="Bán hàng",Table1[[#This Row],[Tổng giá trị]],-Table1[[#This Row],[Tổng giá trị]]))</f>
        <v>0</v>
      </c>
      <c r="Q2365" s="35">
        <f t="shared" si="613"/>
        <v>-760334</v>
      </c>
      <c r="R2365" s="7">
        <f>Table1[[#This Row],[Số còn phải thu ĐK]]+Table1[[#This Row],[Giá Trị HD sau CK]]-Table1[[#This Row],[Số tiền đã thu]]</f>
        <v>0</v>
      </c>
      <c r="S2365" s="6">
        <f>IF(Table1[[#This Row],[Ngày hóa đơn]]&lt;&gt;"",Table1[[#This Row],[Ngày hóa đơn]],IF(Table1[[#This Row],[Ngày hạch toán]]&lt;&gt;"",Table1[[#This Row],[Ngày hạch toán]],""))</f>
        <v>45948</v>
      </c>
      <c r="T2365" s="7"/>
      <c r="U2365" s="6">
        <f>IF(Table1[[#This Row],[Ngày tính CN]]="","",S2365+T2365)</f>
        <v>45948</v>
      </c>
      <c r="V2365" s="35">
        <f ca="1">IF(Table1[[#This Row],[Hạn thanh toán]]="","",IF((U2365-NOW())&lt;0,0,(U2365-NOW())))</f>
        <v>0</v>
      </c>
      <c r="W2365" s="35"/>
      <c r="X2365" s="35" t="str">
        <f t="shared" ca="1" si="614"/>
        <v/>
      </c>
      <c r="Y2365" s="2" t="str">
        <f t="shared" si="615"/>
        <v>Đã thanh toán</v>
      </c>
      <c r="Z2365" s="51">
        <f t="shared" si="611"/>
        <v>45948</v>
      </c>
      <c r="AA2365" s="51">
        <f t="shared" si="612"/>
        <v>46106</v>
      </c>
      <c r="AD2365" s="2" t="str">
        <f>VLOOKUP($A2365,MA_KH!$A:$Q,MA_KH!O$1,0)</f>
        <v>SATRA TRUNG TÂM</v>
      </c>
      <c r="AE2365" s="2" t="str">
        <f>VLOOKUP($A2365,MA_KH!$A:$Q,MA_KH!P$1,0)</f>
        <v>TRUNG TÂM ĐIỀU HÀNH SATRAFOODS</v>
      </c>
    </row>
    <row r="2366" spans="1:31" ht="25.5" hidden="1" customHeight="1" x14ac:dyDescent="0.2">
      <c r="A2366" s="55" t="s">
        <v>22306</v>
      </c>
      <c r="B2366" s="55" t="s">
        <v>32</v>
      </c>
      <c r="C2366" s="56">
        <v>45962</v>
      </c>
      <c r="D2366" s="55" t="s">
        <v>19271</v>
      </c>
      <c r="E2366" s="56">
        <v>45933</v>
      </c>
      <c r="F2366" s="55">
        <v>71639</v>
      </c>
      <c r="G2366" s="55" t="s">
        <v>19272</v>
      </c>
      <c r="H2366" s="38">
        <v>-221026</v>
      </c>
      <c r="I2366" s="64">
        <v>0</v>
      </c>
      <c r="J2366" s="38">
        <v>-17682</v>
      </c>
      <c r="K2366" s="38">
        <v>-238708</v>
      </c>
      <c r="L2366" s="7" t="s">
        <v>51</v>
      </c>
      <c r="M2366" s="6">
        <v>46106</v>
      </c>
      <c r="O2366" s="35">
        <f>IF(Table1[[#This Row],[Phân loại]]="Tồn đầu kỳ",Table1[[#This Row],[Tổng giá trị]],0)</f>
        <v>-238708</v>
      </c>
      <c r="P2366" s="7">
        <f>IF(Table1[[#This Row],[Số còn phải thu ĐK]]&lt;&gt;0,0,IF(Table1[[#This Row],[Phân loại]]="Bán hàng",Table1[[#This Row],[Tổng giá trị]],-Table1[[#This Row],[Tổng giá trị]]))</f>
        <v>0</v>
      </c>
      <c r="Q2366" s="35">
        <f t="shared" si="613"/>
        <v>-238708</v>
      </c>
      <c r="R2366" s="7">
        <f>Table1[[#This Row],[Số còn phải thu ĐK]]+Table1[[#This Row],[Giá Trị HD sau CK]]-Table1[[#This Row],[Số tiền đã thu]]</f>
        <v>0</v>
      </c>
      <c r="S2366" s="6">
        <f>IF(Table1[[#This Row],[Ngày hóa đơn]]&lt;&gt;"",Table1[[#This Row],[Ngày hóa đơn]],IF(Table1[[#This Row],[Ngày hạch toán]]&lt;&gt;"",Table1[[#This Row],[Ngày hạch toán]],""))</f>
        <v>45933</v>
      </c>
      <c r="T2366" s="7"/>
      <c r="U2366" s="6">
        <f>IF(Table1[[#This Row],[Ngày tính CN]]="","",S2366+T2366)</f>
        <v>45933</v>
      </c>
      <c r="V2366" s="35">
        <f ca="1">IF(Table1[[#This Row],[Hạn thanh toán]]="","",IF((U2366-NOW())&lt;0,0,(U2366-NOW())))</f>
        <v>0</v>
      </c>
      <c r="W2366" s="35"/>
      <c r="X2366" s="35" t="str">
        <f t="shared" ca="1" si="614"/>
        <v/>
      </c>
      <c r="Y2366" s="2" t="str">
        <f t="shared" si="615"/>
        <v>Đã thanh toán</v>
      </c>
      <c r="Z2366" s="51">
        <f t="shared" si="611"/>
        <v>45933</v>
      </c>
      <c r="AA2366" s="51">
        <f t="shared" si="612"/>
        <v>46106</v>
      </c>
      <c r="AD2366" s="2" t="str">
        <f>VLOOKUP($A2366,MA_KH!$A:$Q,MA_KH!O$1,0)</f>
        <v>SATRA TRUNG TÂM</v>
      </c>
      <c r="AE2366" s="2" t="str">
        <f>VLOOKUP($A2366,MA_KH!$A:$Q,MA_KH!P$1,0)</f>
        <v>TRUNG TÂM ĐIỀU HÀNH SATRAFOODS</v>
      </c>
    </row>
    <row r="2367" spans="1:31" ht="25.5" hidden="1" customHeight="1" x14ac:dyDescent="0.2">
      <c r="A2367" s="55" t="s">
        <v>22306</v>
      </c>
      <c r="B2367" s="55" t="s">
        <v>32</v>
      </c>
      <c r="C2367" s="56">
        <v>45962</v>
      </c>
      <c r="D2367" s="55" t="s">
        <v>19273</v>
      </c>
      <c r="E2367" s="56">
        <v>45960</v>
      </c>
      <c r="F2367" s="55">
        <v>72097</v>
      </c>
      <c r="G2367" s="55" t="s">
        <v>19274</v>
      </c>
      <c r="H2367" s="38">
        <v>-843573</v>
      </c>
      <c r="I2367" s="64">
        <v>0</v>
      </c>
      <c r="J2367" s="38">
        <v>-67485</v>
      </c>
      <c r="K2367" s="38">
        <v>-911058</v>
      </c>
      <c r="L2367" s="7" t="s">
        <v>51</v>
      </c>
      <c r="M2367" s="6">
        <v>46106</v>
      </c>
      <c r="O2367" s="35">
        <f>IF(Table1[[#This Row],[Phân loại]]="Tồn đầu kỳ",Table1[[#This Row],[Tổng giá trị]],0)</f>
        <v>-911058</v>
      </c>
      <c r="P2367" s="7">
        <f>IF(Table1[[#This Row],[Số còn phải thu ĐK]]&lt;&gt;0,0,IF(Table1[[#This Row],[Phân loại]]="Bán hàng",Table1[[#This Row],[Tổng giá trị]],-Table1[[#This Row],[Tổng giá trị]]))</f>
        <v>0</v>
      </c>
      <c r="Q2367" s="35">
        <f t="shared" si="613"/>
        <v>-911058</v>
      </c>
      <c r="R2367" s="7">
        <f>Table1[[#This Row],[Số còn phải thu ĐK]]+Table1[[#This Row],[Giá Trị HD sau CK]]-Table1[[#This Row],[Số tiền đã thu]]</f>
        <v>0</v>
      </c>
      <c r="S2367" s="6">
        <f>IF(Table1[[#This Row],[Ngày hóa đơn]]&lt;&gt;"",Table1[[#This Row],[Ngày hóa đơn]],IF(Table1[[#This Row],[Ngày hạch toán]]&lt;&gt;"",Table1[[#This Row],[Ngày hạch toán]],""))</f>
        <v>45960</v>
      </c>
      <c r="T2367" s="7"/>
      <c r="U2367" s="6">
        <f>IF(Table1[[#This Row],[Ngày tính CN]]="","",S2367+T2367)</f>
        <v>45960</v>
      </c>
      <c r="V2367" s="35">
        <f ca="1">IF(Table1[[#This Row],[Hạn thanh toán]]="","",IF((U2367-NOW())&lt;0,0,(U2367-NOW())))</f>
        <v>0</v>
      </c>
      <c r="W2367" s="35"/>
      <c r="X2367" s="35" t="str">
        <f t="shared" ca="1" si="614"/>
        <v/>
      </c>
      <c r="Y2367" s="2" t="str">
        <f t="shared" si="615"/>
        <v>Đã thanh toán</v>
      </c>
      <c r="Z2367" s="51">
        <f t="shared" si="611"/>
        <v>45960</v>
      </c>
      <c r="AA2367" s="51">
        <f t="shared" si="612"/>
        <v>46106</v>
      </c>
      <c r="AD2367" s="2" t="str">
        <f>VLOOKUP($A2367,MA_KH!$A:$Q,MA_KH!O$1,0)</f>
        <v>SATRA TRUNG TÂM</v>
      </c>
      <c r="AE2367" s="2" t="str">
        <f>VLOOKUP($A2367,MA_KH!$A:$Q,MA_KH!P$1,0)</f>
        <v>TRUNG TÂM ĐIỀU HÀNH SATRAFOODS</v>
      </c>
    </row>
    <row r="2368" spans="1:31" ht="25.5" hidden="1" customHeight="1" x14ac:dyDescent="0.2">
      <c r="A2368" s="55" t="s">
        <v>22306</v>
      </c>
      <c r="B2368" s="55" t="s">
        <v>32</v>
      </c>
      <c r="C2368" s="56">
        <v>45962</v>
      </c>
      <c r="D2368" s="55" t="s">
        <v>19275</v>
      </c>
      <c r="E2368" s="56">
        <v>45934</v>
      </c>
      <c r="F2368" s="55">
        <v>71639</v>
      </c>
      <c r="G2368" s="55" t="s">
        <v>19276</v>
      </c>
      <c r="H2368" s="38">
        <v>-422621</v>
      </c>
      <c r="I2368" s="64">
        <v>0</v>
      </c>
      <c r="J2368" s="38">
        <v>-33810</v>
      </c>
      <c r="K2368" s="38">
        <v>-456431</v>
      </c>
      <c r="L2368" s="7" t="s">
        <v>51</v>
      </c>
      <c r="M2368" s="6">
        <v>46106</v>
      </c>
      <c r="O2368" s="35">
        <f>IF(Table1[[#This Row],[Phân loại]]="Tồn đầu kỳ",Table1[[#This Row],[Tổng giá trị]],0)</f>
        <v>-456431</v>
      </c>
      <c r="P2368" s="7">
        <f>IF(Table1[[#This Row],[Số còn phải thu ĐK]]&lt;&gt;0,0,IF(Table1[[#This Row],[Phân loại]]="Bán hàng",Table1[[#This Row],[Tổng giá trị]],-Table1[[#This Row],[Tổng giá trị]]))</f>
        <v>0</v>
      </c>
      <c r="Q2368" s="35">
        <f t="shared" si="613"/>
        <v>-456431</v>
      </c>
      <c r="R2368" s="7">
        <f>Table1[[#This Row],[Số còn phải thu ĐK]]+Table1[[#This Row],[Giá Trị HD sau CK]]-Table1[[#This Row],[Số tiền đã thu]]</f>
        <v>0</v>
      </c>
      <c r="S2368" s="6">
        <f>IF(Table1[[#This Row],[Ngày hóa đơn]]&lt;&gt;"",Table1[[#This Row],[Ngày hóa đơn]],IF(Table1[[#This Row],[Ngày hạch toán]]&lt;&gt;"",Table1[[#This Row],[Ngày hạch toán]],""))</f>
        <v>45934</v>
      </c>
      <c r="T2368" s="7"/>
      <c r="U2368" s="6">
        <f>IF(Table1[[#This Row],[Ngày tính CN]]="","",S2368+T2368)</f>
        <v>45934</v>
      </c>
      <c r="V2368" s="35">
        <f ca="1">IF(Table1[[#This Row],[Hạn thanh toán]]="","",IF((U2368-NOW())&lt;0,0,(U2368-NOW())))</f>
        <v>0</v>
      </c>
      <c r="W2368" s="35"/>
      <c r="X2368" s="35" t="str">
        <f t="shared" ca="1" si="614"/>
        <v/>
      </c>
      <c r="Y2368" s="2" t="str">
        <f t="shared" si="615"/>
        <v>Đã thanh toán</v>
      </c>
      <c r="Z2368" s="51">
        <f t="shared" si="611"/>
        <v>45934</v>
      </c>
      <c r="AA2368" s="51">
        <f t="shared" si="612"/>
        <v>46106</v>
      </c>
      <c r="AD2368" s="2" t="str">
        <f>VLOOKUP($A2368,MA_KH!$A:$Q,MA_KH!O$1,0)</f>
        <v>SATRA TRUNG TÂM</v>
      </c>
      <c r="AE2368" s="2" t="str">
        <f>VLOOKUP($A2368,MA_KH!$A:$Q,MA_KH!P$1,0)</f>
        <v>TRUNG TÂM ĐIỀU HÀNH SATRAFOODS</v>
      </c>
    </row>
    <row r="2369" spans="1:31" ht="25.5" hidden="1" customHeight="1" x14ac:dyDescent="0.2">
      <c r="A2369" s="55" t="s">
        <v>22306</v>
      </c>
      <c r="B2369" s="55" t="s">
        <v>32</v>
      </c>
      <c r="C2369" s="56">
        <v>45962</v>
      </c>
      <c r="D2369" s="55" t="s">
        <v>19277</v>
      </c>
      <c r="E2369" s="56">
        <v>45946</v>
      </c>
      <c r="F2369" s="55">
        <v>71639</v>
      </c>
      <c r="G2369" s="55" t="s">
        <v>19278</v>
      </c>
      <c r="H2369" s="38">
        <v>-100364</v>
      </c>
      <c r="I2369" s="64">
        <v>0</v>
      </c>
      <c r="J2369" s="38">
        <v>-8029</v>
      </c>
      <c r="K2369" s="38">
        <v>-108393</v>
      </c>
      <c r="L2369" s="7" t="s">
        <v>51</v>
      </c>
      <c r="M2369" s="6">
        <v>46106</v>
      </c>
      <c r="O2369" s="35">
        <f>IF(Table1[[#This Row],[Phân loại]]="Tồn đầu kỳ",Table1[[#This Row],[Tổng giá trị]],0)</f>
        <v>-108393</v>
      </c>
      <c r="P2369" s="7">
        <f>IF(Table1[[#This Row],[Số còn phải thu ĐK]]&lt;&gt;0,0,IF(Table1[[#This Row],[Phân loại]]="Bán hàng",Table1[[#This Row],[Tổng giá trị]],-Table1[[#This Row],[Tổng giá trị]]))</f>
        <v>0</v>
      </c>
      <c r="Q2369" s="35">
        <f t="shared" si="613"/>
        <v>-108393</v>
      </c>
      <c r="R2369" s="7">
        <f>Table1[[#This Row],[Số còn phải thu ĐK]]+Table1[[#This Row],[Giá Trị HD sau CK]]-Table1[[#This Row],[Số tiền đã thu]]</f>
        <v>0</v>
      </c>
      <c r="S2369" s="6">
        <f>IF(Table1[[#This Row],[Ngày hóa đơn]]&lt;&gt;"",Table1[[#This Row],[Ngày hóa đơn]],IF(Table1[[#This Row],[Ngày hạch toán]]&lt;&gt;"",Table1[[#This Row],[Ngày hạch toán]],""))</f>
        <v>45946</v>
      </c>
      <c r="T2369" s="7"/>
      <c r="U2369" s="6">
        <f>IF(Table1[[#This Row],[Ngày tính CN]]="","",S2369+T2369)</f>
        <v>45946</v>
      </c>
      <c r="V2369" s="35">
        <f ca="1">IF(Table1[[#This Row],[Hạn thanh toán]]="","",IF((U2369-NOW())&lt;0,0,(U2369-NOW())))</f>
        <v>0</v>
      </c>
      <c r="W2369" s="35"/>
      <c r="X2369" s="35" t="str">
        <f t="shared" ca="1" si="614"/>
        <v/>
      </c>
      <c r="Y2369" s="2" t="str">
        <f t="shared" si="615"/>
        <v>Đã thanh toán</v>
      </c>
      <c r="Z2369" s="51">
        <f t="shared" si="611"/>
        <v>45946</v>
      </c>
      <c r="AA2369" s="51">
        <f t="shared" si="612"/>
        <v>46106</v>
      </c>
      <c r="AD2369" s="2" t="str">
        <f>VLOOKUP($A2369,MA_KH!$A:$Q,MA_KH!O$1,0)</f>
        <v>SATRA TRUNG TÂM</v>
      </c>
      <c r="AE2369" s="2" t="str">
        <f>VLOOKUP($A2369,MA_KH!$A:$Q,MA_KH!P$1,0)</f>
        <v>TRUNG TÂM ĐIỀU HÀNH SATRAFOODS</v>
      </c>
    </row>
    <row r="2370" spans="1:31" ht="25.5" hidden="1" customHeight="1" x14ac:dyDescent="0.2">
      <c r="A2370" s="55" t="s">
        <v>22306</v>
      </c>
      <c r="B2370" s="55" t="s">
        <v>32</v>
      </c>
      <c r="C2370" s="56">
        <v>45962</v>
      </c>
      <c r="D2370" s="55" t="s">
        <v>19279</v>
      </c>
      <c r="E2370" s="56">
        <v>45923</v>
      </c>
      <c r="F2370" s="55">
        <v>71639</v>
      </c>
      <c r="G2370" s="55" t="s">
        <v>19280</v>
      </c>
      <c r="H2370" s="38">
        <v>-222116</v>
      </c>
      <c r="I2370" s="64">
        <v>0</v>
      </c>
      <c r="J2370" s="38">
        <v>-17769</v>
      </c>
      <c r="K2370" s="38">
        <v>-239885</v>
      </c>
      <c r="L2370" s="7" t="s">
        <v>51</v>
      </c>
      <c r="M2370" s="6">
        <v>46106</v>
      </c>
      <c r="O2370" s="35">
        <f>IF(Table1[[#This Row],[Phân loại]]="Tồn đầu kỳ",Table1[[#This Row],[Tổng giá trị]],0)</f>
        <v>-239885</v>
      </c>
      <c r="P2370" s="7">
        <f>IF(Table1[[#This Row],[Số còn phải thu ĐK]]&lt;&gt;0,0,IF(Table1[[#This Row],[Phân loại]]="Bán hàng",Table1[[#This Row],[Tổng giá trị]],-Table1[[#This Row],[Tổng giá trị]]))</f>
        <v>0</v>
      </c>
      <c r="Q2370" s="35">
        <f t="shared" si="613"/>
        <v>-239885</v>
      </c>
      <c r="R2370" s="7">
        <f>Table1[[#This Row],[Số còn phải thu ĐK]]+Table1[[#This Row],[Giá Trị HD sau CK]]-Table1[[#This Row],[Số tiền đã thu]]</f>
        <v>0</v>
      </c>
      <c r="S2370" s="6">
        <f>IF(Table1[[#This Row],[Ngày hóa đơn]]&lt;&gt;"",Table1[[#This Row],[Ngày hóa đơn]],IF(Table1[[#This Row],[Ngày hạch toán]]&lt;&gt;"",Table1[[#This Row],[Ngày hạch toán]],""))</f>
        <v>45923</v>
      </c>
      <c r="T2370" s="7"/>
      <c r="U2370" s="6">
        <f>IF(Table1[[#This Row],[Ngày tính CN]]="","",S2370+T2370)</f>
        <v>45923</v>
      </c>
      <c r="V2370" s="35">
        <f ca="1">IF(Table1[[#This Row],[Hạn thanh toán]]="","",IF((U2370-NOW())&lt;0,0,(U2370-NOW())))</f>
        <v>0</v>
      </c>
      <c r="W2370" s="35"/>
      <c r="X2370" s="35" t="str">
        <f t="shared" ca="1" si="614"/>
        <v/>
      </c>
      <c r="Y2370" s="2" t="str">
        <f t="shared" si="615"/>
        <v>Đã thanh toán</v>
      </c>
      <c r="Z2370" s="51">
        <f t="shared" si="611"/>
        <v>45923</v>
      </c>
      <c r="AA2370" s="51">
        <f t="shared" si="612"/>
        <v>46106</v>
      </c>
      <c r="AD2370" s="2" t="str">
        <f>VLOOKUP($A2370,MA_KH!$A:$Q,MA_KH!O$1,0)</f>
        <v>SATRA TRUNG TÂM</v>
      </c>
      <c r="AE2370" s="2" t="str">
        <f>VLOOKUP($A2370,MA_KH!$A:$Q,MA_KH!P$1,0)</f>
        <v>TRUNG TÂM ĐIỀU HÀNH SATRAFOODS</v>
      </c>
    </row>
    <row r="2371" spans="1:31" ht="25.5" hidden="1" customHeight="1" x14ac:dyDescent="0.2">
      <c r="A2371" s="55" t="s">
        <v>22306</v>
      </c>
      <c r="B2371" s="55" t="s">
        <v>32</v>
      </c>
      <c r="C2371" s="56">
        <v>45962</v>
      </c>
      <c r="D2371" s="55" t="s">
        <v>19281</v>
      </c>
      <c r="E2371" s="56">
        <v>45940</v>
      </c>
      <c r="F2371" s="55">
        <v>71639</v>
      </c>
      <c r="G2371" s="55" t="s">
        <v>19282</v>
      </c>
      <c r="H2371" s="38">
        <v>-111058</v>
      </c>
      <c r="I2371" s="64">
        <v>0</v>
      </c>
      <c r="J2371" s="38">
        <v>-8885</v>
      </c>
      <c r="K2371" s="38">
        <v>-119943</v>
      </c>
      <c r="L2371" s="7" t="s">
        <v>51</v>
      </c>
      <c r="M2371" s="6">
        <v>46106</v>
      </c>
      <c r="O2371" s="35">
        <f>IF(Table1[[#This Row],[Phân loại]]="Tồn đầu kỳ",Table1[[#This Row],[Tổng giá trị]],0)</f>
        <v>-119943</v>
      </c>
      <c r="P2371" s="7">
        <f>IF(Table1[[#This Row],[Số còn phải thu ĐK]]&lt;&gt;0,0,IF(Table1[[#This Row],[Phân loại]]="Bán hàng",Table1[[#This Row],[Tổng giá trị]],-Table1[[#This Row],[Tổng giá trị]]))</f>
        <v>0</v>
      </c>
      <c r="Q2371" s="35">
        <f t="shared" si="613"/>
        <v>-119943</v>
      </c>
      <c r="R2371" s="7">
        <f>Table1[[#This Row],[Số còn phải thu ĐK]]+Table1[[#This Row],[Giá Trị HD sau CK]]-Table1[[#This Row],[Số tiền đã thu]]</f>
        <v>0</v>
      </c>
      <c r="S2371" s="6">
        <f>IF(Table1[[#This Row],[Ngày hóa đơn]]&lt;&gt;"",Table1[[#This Row],[Ngày hóa đơn]],IF(Table1[[#This Row],[Ngày hạch toán]]&lt;&gt;"",Table1[[#This Row],[Ngày hạch toán]],""))</f>
        <v>45940</v>
      </c>
      <c r="T2371" s="7"/>
      <c r="U2371" s="6">
        <f>IF(Table1[[#This Row],[Ngày tính CN]]="","",S2371+T2371)</f>
        <v>45940</v>
      </c>
      <c r="V2371" s="35">
        <f ca="1">IF(Table1[[#This Row],[Hạn thanh toán]]="","",IF((U2371-NOW())&lt;0,0,(U2371-NOW())))</f>
        <v>0</v>
      </c>
      <c r="W2371" s="35"/>
      <c r="X2371" s="35" t="str">
        <f t="shared" ca="1" si="614"/>
        <v/>
      </c>
      <c r="Y2371" s="2" t="str">
        <f t="shared" si="615"/>
        <v>Đã thanh toán</v>
      </c>
      <c r="Z2371" s="51">
        <f t="shared" si="611"/>
        <v>45940</v>
      </c>
      <c r="AA2371" s="51">
        <f t="shared" si="612"/>
        <v>46106</v>
      </c>
      <c r="AD2371" s="2" t="str">
        <f>VLOOKUP($A2371,MA_KH!$A:$Q,MA_KH!O$1,0)</f>
        <v>SATRA TRUNG TÂM</v>
      </c>
      <c r="AE2371" s="2" t="str">
        <f>VLOOKUP($A2371,MA_KH!$A:$Q,MA_KH!P$1,0)</f>
        <v>TRUNG TÂM ĐIỀU HÀNH SATRAFOODS</v>
      </c>
    </row>
    <row r="2372" spans="1:31" ht="25.5" hidden="1" customHeight="1" x14ac:dyDescent="0.2">
      <c r="A2372" s="55" t="s">
        <v>22306</v>
      </c>
      <c r="B2372" s="55" t="s">
        <v>32</v>
      </c>
      <c r="C2372" s="56">
        <v>45962</v>
      </c>
      <c r="D2372" s="55" t="s">
        <v>19283</v>
      </c>
      <c r="E2372" s="56">
        <v>45946</v>
      </c>
      <c r="F2372" s="55">
        <v>71639</v>
      </c>
      <c r="G2372" s="55" t="s">
        <v>19284</v>
      </c>
      <c r="H2372" s="38">
        <v>-197044</v>
      </c>
      <c r="I2372" s="64">
        <v>0</v>
      </c>
      <c r="J2372" s="38">
        <v>-15764</v>
      </c>
      <c r="K2372" s="38">
        <v>-212808</v>
      </c>
      <c r="L2372" s="7" t="s">
        <v>51</v>
      </c>
      <c r="M2372" s="6">
        <v>46106</v>
      </c>
      <c r="O2372" s="35">
        <f>IF(Table1[[#This Row],[Phân loại]]="Tồn đầu kỳ",Table1[[#This Row],[Tổng giá trị]],0)</f>
        <v>-212808</v>
      </c>
      <c r="P2372" s="7">
        <f>IF(Table1[[#This Row],[Số còn phải thu ĐK]]&lt;&gt;0,0,IF(Table1[[#This Row],[Phân loại]]="Bán hàng",Table1[[#This Row],[Tổng giá trị]],-Table1[[#This Row],[Tổng giá trị]]))</f>
        <v>0</v>
      </c>
      <c r="Q2372" s="35">
        <f t="shared" si="613"/>
        <v>-212808</v>
      </c>
      <c r="R2372" s="7">
        <f>Table1[[#This Row],[Số còn phải thu ĐK]]+Table1[[#This Row],[Giá Trị HD sau CK]]-Table1[[#This Row],[Số tiền đã thu]]</f>
        <v>0</v>
      </c>
      <c r="S2372" s="6">
        <f>IF(Table1[[#This Row],[Ngày hóa đơn]]&lt;&gt;"",Table1[[#This Row],[Ngày hóa đơn]],IF(Table1[[#This Row],[Ngày hạch toán]]&lt;&gt;"",Table1[[#This Row],[Ngày hạch toán]],""))</f>
        <v>45946</v>
      </c>
      <c r="T2372" s="7"/>
      <c r="U2372" s="6">
        <f>IF(Table1[[#This Row],[Ngày tính CN]]="","",S2372+T2372)</f>
        <v>45946</v>
      </c>
      <c r="V2372" s="35">
        <f ca="1">IF(Table1[[#This Row],[Hạn thanh toán]]="","",IF((U2372-NOW())&lt;0,0,(U2372-NOW())))</f>
        <v>0</v>
      </c>
      <c r="W2372" s="35"/>
      <c r="X2372" s="35" t="str">
        <f t="shared" ca="1" si="614"/>
        <v/>
      </c>
      <c r="Y2372" s="2" t="str">
        <f t="shared" si="615"/>
        <v>Đã thanh toán</v>
      </c>
      <c r="Z2372" s="51">
        <f t="shared" ref="Z2372:Z2435" si="616">IF(S2372="","",S2372)</f>
        <v>45946</v>
      </c>
      <c r="AA2372" s="51">
        <f t="shared" ref="AA2372:AA2435" si="617">IF(M2372="","",M2372)</f>
        <v>46106</v>
      </c>
      <c r="AD2372" s="2" t="str">
        <f>VLOOKUP($A2372,MA_KH!$A:$Q,MA_KH!O$1,0)</f>
        <v>SATRA TRUNG TÂM</v>
      </c>
      <c r="AE2372" s="2" t="str">
        <f>VLOOKUP($A2372,MA_KH!$A:$Q,MA_KH!P$1,0)</f>
        <v>TRUNG TÂM ĐIỀU HÀNH SATRAFOODS</v>
      </c>
    </row>
    <row r="2373" spans="1:31" ht="25.5" hidden="1" customHeight="1" x14ac:dyDescent="0.2">
      <c r="A2373" s="55" t="s">
        <v>22306</v>
      </c>
      <c r="B2373" s="55" t="s">
        <v>32</v>
      </c>
      <c r="C2373" s="56">
        <v>45962</v>
      </c>
      <c r="D2373" s="55" t="s">
        <v>19285</v>
      </c>
      <c r="E2373" s="56">
        <v>45951</v>
      </c>
      <c r="F2373" s="55">
        <v>72097</v>
      </c>
      <c r="G2373" s="55" t="s">
        <v>19286</v>
      </c>
      <c r="H2373" s="38">
        <v>-1182320</v>
      </c>
      <c r="I2373" s="64">
        <v>0</v>
      </c>
      <c r="J2373" s="38">
        <v>-94585</v>
      </c>
      <c r="K2373" s="38">
        <v>-1276905</v>
      </c>
      <c r="L2373" s="7" t="s">
        <v>51</v>
      </c>
      <c r="M2373" s="6">
        <v>46106</v>
      </c>
      <c r="O2373" s="35">
        <f>IF(Table1[[#This Row],[Phân loại]]="Tồn đầu kỳ",Table1[[#This Row],[Tổng giá trị]],0)</f>
        <v>-1276905</v>
      </c>
      <c r="P2373" s="7">
        <f>IF(Table1[[#This Row],[Số còn phải thu ĐK]]&lt;&gt;0,0,IF(Table1[[#This Row],[Phân loại]]="Bán hàng",Table1[[#This Row],[Tổng giá trị]],-Table1[[#This Row],[Tổng giá trị]]))</f>
        <v>0</v>
      </c>
      <c r="Q2373" s="35">
        <f t="shared" si="613"/>
        <v>-1276905</v>
      </c>
      <c r="R2373" s="7">
        <f>Table1[[#This Row],[Số còn phải thu ĐK]]+Table1[[#This Row],[Giá Trị HD sau CK]]-Table1[[#This Row],[Số tiền đã thu]]</f>
        <v>0</v>
      </c>
      <c r="S2373" s="6">
        <f>IF(Table1[[#This Row],[Ngày hóa đơn]]&lt;&gt;"",Table1[[#This Row],[Ngày hóa đơn]],IF(Table1[[#This Row],[Ngày hạch toán]]&lt;&gt;"",Table1[[#This Row],[Ngày hạch toán]],""))</f>
        <v>45951</v>
      </c>
      <c r="T2373" s="7"/>
      <c r="U2373" s="6">
        <f>IF(Table1[[#This Row],[Ngày tính CN]]="","",S2373+T2373)</f>
        <v>45951</v>
      </c>
      <c r="V2373" s="35">
        <f ca="1">IF(Table1[[#This Row],[Hạn thanh toán]]="","",IF((U2373-NOW())&lt;0,0,(U2373-NOW())))</f>
        <v>0</v>
      </c>
      <c r="W2373" s="35"/>
      <c r="X2373" s="35" t="str">
        <f t="shared" ca="1" si="614"/>
        <v/>
      </c>
      <c r="Y2373" s="2" t="str">
        <f t="shared" si="615"/>
        <v>Đã thanh toán</v>
      </c>
      <c r="Z2373" s="51">
        <f t="shared" si="616"/>
        <v>45951</v>
      </c>
      <c r="AA2373" s="51">
        <f t="shared" si="617"/>
        <v>46106</v>
      </c>
      <c r="AD2373" s="2" t="str">
        <f>VLOOKUP($A2373,MA_KH!$A:$Q,MA_KH!O$1,0)</f>
        <v>SATRA TRUNG TÂM</v>
      </c>
      <c r="AE2373" s="2" t="str">
        <f>VLOOKUP($A2373,MA_KH!$A:$Q,MA_KH!P$1,0)</f>
        <v>TRUNG TÂM ĐIỀU HÀNH SATRAFOODS</v>
      </c>
    </row>
    <row r="2374" spans="1:31" ht="25.5" hidden="1" customHeight="1" x14ac:dyDescent="0.2">
      <c r="A2374" s="55" t="s">
        <v>22306</v>
      </c>
      <c r="B2374" s="55" t="s">
        <v>32</v>
      </c>
      <c r="C2374" s="56">
        <v>45962</v>
      </c>
      <c r="D2374" s="55" t="s">
        <v>19287</v>
      </c>
      <c r="E2374" s="56">
        <v>45933</v>
      </c>
      <c r="F2374" s="55">
        <v>71639</v>
      </c>
      <c r="G2374" s="55" t="s">
        <v>19288</v>
      </c>
      <c r="H2374" s="38">
        <v>-166785</v>
      </c>
      <c r="I2374" s="64">
        <v>0</v>
      </c>
      <c r="J2374" s="38">
        <v>-13343</v>
      </c>
      <c r="K2374" s="38">
        <v>-180128</v>
      </c>
      <c r="L2374" s="7" t="s">
        <v>51</v>
      </c>
      <c r="M2374" s="6">
        <v>46106</v>
      </c>
      <c r="O2374" s="35">
        <f>IF(Table1[[#This Row],[Phân loại]]="Tồn đầu kỳ",Table1[[#This Row],[Tổng giá trị]],0)</f>
        <v>-180128</v>
      </c>
      <c r="P2374" s="7">
        <f>IF(Table1[[#This Row],[Số còn phải thu ĐK]]&lt;&gt;0,0,IF(Table1[[#This Row],[Phân loại]]="Bán hàng",Table1[[#This Row],[Tổng giá trị]],-Table1[[#This Row],[Tổng giá trị]]))</f>
        <v>0</v>
      </c>
      <c r="Q2374" s="35">
        <f t="shared" si="613"/>
        <v>-180128</v>
      </c>
      <c r="R2374" s="7">
        <f>Table1[[#This Row],[Số còn phải thu ĐK]]+Table1[[#This Row],[Giá Trị HD sau CK]]-Table1[[#This Row],[Số tiền đã thu]]</f>
        <v>0</v>
      </c>
      <c r="S2374" s="6">
        <f>IF(Table1[[#This Row],[Ngày hóa đơn]]&lt;&gt;"",Table1[[#This Row],[Ngày hóa đơn]],IF(Table1[[#This Row],[Ngày hạch toán]]&lt;&gt;"",Table1[[#This Row],[Ngày hạch toán]],""))</f>
        <v>45933</v>
      </c>
      <c r="T2374" s="7"/>
      <c r="U2374" s="6">
        <f>IF(Table1[[#This Row],[Ngày tính CN]]="","",S2374+T2374)</f>
        <v>45933</v>
      </c>
      <c r="V2374" s="35">
        <f ca="1">IF(Table1[[#This Row],[Hạn thanh toán]]="","",IF((U2374-NOW())&lt;0,0,(U2374-NOW())))</f>
        <v>0</v>
      </c>
      <c r="W2374" s="35"/>
      <c r="X2374" s="35" t="str">
        <f t="shared" ca="1" si="614"/>
        <v/>
      </c>
      <c r="Y2374" s="2" t="str">
        <f t="shared" si="615"/>
        <v>Đã thanh toán</v>
      </c>
      <c r="Z2374" s="51">
        <f t="shared" si="616"/>
        <v>45933</v>
      </c>
      <c r="AA2374" s="51">
        <f t="shared" si="617"/>
        <v>46106</v>
      </c>
      <c r="AD2374" s="2" t="str">
        <f>VLOOKUP($A2374,MA_KH!$A:$Q,MA_KH!O$1,0)</f>
        <v>SATRA TRUNG TÂM</v>
      </c>
      <c r="AE2374" s="2" t="str">
        <f>VLOOKUP($A2374,MA_KH!$A:$Q,MA_KH!P$1,0)</f>
        <v>TRUNG TÂM ĐIỀU HÀNH SATRAFOODS</v>
      </c>
    </row>
    <row r="2375" spans="1:31" ht="25.5" hidden="1" customHeight="1" x14ac:dyDescent="0.2">
      <c r="A2375" s="55" t="s">
        <v>22306</v>
      </c>
      <c r="B2375" s="55" t="s">
        <v>32</v>
      </c>
      <c r="C2375" s="56">
        <v>45962</v>
      </c>
      <c r="D2375" s="55" t="s">
        <v>19289</v>
      </c>
      <c r="E2375" s="56">
        <v>45934</v>
      </c>
      <c r="F2375" s="55">
        <v>71639</v>
      </c>
      <c r="G2375" s="55" t="s">
        <v>19290</v>
      </c>
      <c r="H2375" s="38">
        <v>-560612</v>
      </c>
      <c r="I2375" s="64">
        <v>0</v>
      </c>
      <c r="J2375" s="38">
        <v>-44849</v>
      </c>
      <c r="K2375" s="38">
        <v>-605461</v>
      </c>
      <c r="L2375" s="7" t="s">
        <v>51</v>
      </c>
      <c r="M2375" s="6">
        <v>46106</v>
      </c>
      <c r="O2375" s="35">
        <f>IF(Table1[[#This Row],[Phân loại]]="Tồn đầu kỳ",Table1[[#This Row],[Tổng giá trị]],0)</f>
        <v>-605461</v>
      </c>
      <c r="P2375" s="7">
        <f>IF(Table1[[#This Row],[Số còn phải thu ĐK]]&lt;&gt;0,0,IF(Table1[[#This Row],[Phân loại]]="Bán hàng",Table1[[#This Row],[Tổng giá trị]],-Table1[[#This Row],[Tổng giá trị]]))</f>
        <v>0</v>
      </c>
      <c r="Q2375" s="35">
        <f t="shared" si="613"/>
        <v>-605461</v>
      </c>
      <c r="R2375" s="7">
        <f>Table1[[#This Row],[Số còn phải thu ĐK]]+Table1[[#This Row],[Giá Trị HD sau CK]]-Table1[[#This Row],[Số tiền đã thu]]</f>
        <v>0</v>
      </c>
      <c r="S2375" s="6">
        <f>IF(Table1[[#This Row],[Ngày hóa đơn]]&lt;&gt;"",Table1[[#This Row],[Ngày hóa đơn]],IF(Table1[[#This Row],[Ngày hạch toán]]&lt;&gt;"",Table1[[#This Row],[Ngày hạch toán]],""))</f>
        <v>45934</v>
      </c>
      <c r="T2375" s="7"/>
      <c r="U2375" s="6">
        <f>IF(Table1[[#This Row],[Ngày tính CN]]="","",S2375+T2375)</f>
        <v>45934</v>
      </c>
      <c r="V2375" s="35">
        <f ca="1">IF(Table1[[#This Row],[Hạn thanh toán]]="","",IF((U2375-NOW())&lt;0,0,(U2375-NOW())))</f>
        <v>0</v>
      </c>
      <c r="W2375" s="35"/>
      <c r="X2375" s="35" t="str">
        <f t="shared" ca="1" si="614"/>
        <v/>
      </c>
      <c r="Y2375" s="2" t="str">
        <f t="shared" si="615"/>
        <v>Đã thanh toán</v>
      </c>
      <c r="Z2375" s="51">
        <f t="shared" si="616"/>
        <v>45934</v>
      </c>
      <c r="AA2375" s="51">
        <f t="shared" si="617"/>
        <v>46106</v>
      </c>
      <c r="AD2375" s="2" t="str">
        <f>VLOOKUP($A2375,MA_KH!$A:$Q,MA_KH!O$1,0)</f>
        <v>SATRA TRUNG TÂM</v>
      </c>
      <c r="AE2375" s="2" t="str">
        <f>VLOOKUP($A2375,MA_KH!$A:$Q,MA_KH!P$1,0)</f>
        <v>TRUNG TÂM ĐIỀU HÀNH SATRAFOODS</v>
      </c>
    </row>
    <row r="2376" spans="1:31" ht="25.5" hidden="1" customHeight="1" x14ac:dyDescent="0.2">
      <c r="A2376" s="55" t="s">
        <v>22306</v>
      </c>
      <c r="B2376" s="55" t="s">
        <v>32</v>
      </c>
      <c r="C2376" s="56">
        <v>45962</v>
      </c>
      <c r="D2376" s="55" t="s">
        <v>19291</v>
      </c>
      <c r="E2376" s="56">
        <v>45940</v>
      </c>
      <c r="F2376" s="55">
        <v>71639</v>
      </c>
      <c r="G2376" s="55" t="s">
        <v>19292</v>
      </c>
      <c r="H2376" s="38">
        <v>-432673</v>
      </c>
      <c r="I2376" s="64">
        <v>0</v>
      </c>
      <c r="J2376" s="38">
        <v>-34614</v>
      </c>
      <c r="K2376" s="38">
        <v>-467287</v>
      </c>
      <c r="L2376" s="7" t="s">
        <v>51</v>
      </c>
      <c r="M2376" s="6">
        <v>46106</v>
      </c>
      <c r="O2376" s="35">
        <f>IF(Table1[[#This Row],[Phân loại]]="Tồn đầu kỳ",Table1[[#This Row],[Tổng giá trị]],0)</f>
        <v>-467287</v>
      </c>
      <c r="P2376" s="7">
        <f>IF(Table1[[#This Row],[Số còn phải thu ĐK]]&lt;&gt;0,0,IF(Table1[[#This Row],[Phân loại]]="Bán hàng",Table1[[#This Row],[Tổng giá trị]],-Table1[[#This Row],[Tổng giá trị]]))</f>
        <v>0</v>
      </c>
      <c r="Q2376" s="35">
        <f t="shared" si="613"/>
        <v>-467287</v>
      </c>
      <c r="R2376" s="7">
        <f>Table1[[#This Row],[Số còn phải thu ĐK]]+Table1[[#This Row],[Giá Trị HD sau CK]]-Table1[[#This Row],[Số tiền đã thu]]</f>
        <v>0</v>
      </c>
      <c r="S2376" s="6">
        <f>IF(Table1[[#This Row],[Ngày hóa đơn]]&lt;&gt;"",Table1[[#This Row],[Ngày hóa đơn]],IF(Table1[[#This Row],[Ngày hạch toán]]&lt;&gt;"",Table1[[#This Row],[Ngày hạch toán]],""))</f>
        <v>45940</v>
      </c>
      <c r="T2376" s="7"/>
      <c r="U2376" s="6">
        <f>IF(Table1[[#This Row],[Ngày tính CN]]="","",S2376+T2376)</f>
        <v>45940</v>
      </c>
      <c r="V2376" s="35">
        <f ca="1">IF(Table1[[#This Row],[Hạn thanh toán]]="","",IF((U2376-NOW())&lt;0,0,(U2376-NOW())))</f>
        <v>0</v>
      </c>
      <c r="W2376" s="35"/>
      <c r="X2376" s="35" t="str">
        <f t="shared" ca="1" si="614"/>
        <v/>
      </c>
      <c r="Y2376" s="2" t="str">
        <f t="shared" si="615"/>
        <v>Đã thanh toán</v>
      </c>
      <c r="Z2376" s="51">
        <f t="shared" si="616"/>
        <v>45940</v>
      </c>
      <c r="AA2376" s="51">
        <f t="shared" si="617"/>
        <v>46106</v>
      </c>
      <c r="AD2376" s="2" t="str">
        <f>VLOOKUP($A2376,MA_KH!$A:$Q,MA_KH!O$1,0)</f>
        <v>SATRA TRUNG TÂM</v>
      </c>
      <c r="AE2376" s="2" t="str">
        <f>VLOOKUP($A2376,MA_KH!$A:$Q,MA_KH!P$1,0)</f>
        <v>TRUNG TÂM ĐIỀU HÀNH SATRAFOODS</v>
      </c>
    </row>
    <row r="2377" spans="1:31" ht="25.5" hidden="1" customHeight="1" x14ac:dyDescent="0.2">
      <c r="A2377" s="55" t="s">
        <v>22306</v>
      </c>
      <c r="B2377" s="55" t="s">
        <v>32</v>
      </c>
      <c r="C2377" s="56">
        <v>45962</v>
      </c>
      <c r="D2377" s="55" t="s">
        <v>19293</v>
      </c>
      <c r="E2377" s="56">
        <v>45951</v>
      </c>
      <c r="F2377" s="55">
        <v>72097</v>
      </c>
      <c r="G2377" s="55" t="s">
        <v>19294</v>
      </c>
      <c r="H2377" s="38">
        <v>-268116</v>
      </c>
      <c r="I2377" s="64">
        <v>0</v>
      </c>
      <c r="J2377" s="38">
        <v>-21449</v>
      </c>
      <c r="K2377" s="38">
        <v>-289565</v>
      </c>
      <c r="L2377" s="7" t="s">
        <v>51</v>
      </c>
      <c r="M2377" s="6">
        <v>46106</v>
      </c>
      <c r="O2377" s="35">
        <f>IF(Table1[[#This Row],[Phân loại]]="Tồn đầu kỳ",Table1[[#This Row],[Tổng giá trị]],0)</f>
        <v>-289565</v>
      </c>
      <c r="P2377" s="7">
        <f>IF(Table1[[#This Row],[Số còn phải thu ĐK]]&lt;&gt;0,0,IF(Table1[[#This Row],[Phân loại]]="Bán hàng",Table1[[#This Row],[Tổng giá trị]],-Table1[[#This Row],[Tổng giá trị]]))</f>
        <v>0</v>
      </c>
      <c r="Q2377" s="35">
        <f t="shared" si="613"/>
        <v>-289565</v>
      </c>
      <c r="R2377" s="7">
        <f>Table1[[#This Row],[Số còn phải thu ĐK]]+Table1[[#This Row],[Giá Trị HD sau CK]]-Table1[[#This Row],[Số tiền đã thu]]</f>
        <v>0</v>
      </c>
      <c r="S2377" s="6">
        <f>IF(Table1[[#This Row],[Ngày hóa đơn]]&lt;&gt;"",Table1[[#This Row],[Ngày hóa đơn]],IF(Table1[[#This Row],[Ngày hạch toán]]&lt;&gt;"",Table1[[#This Row],[Ngày hạch toán]],""))</f>
        <v>45951</v>
      </c>
      <c r="T2377" s="7"/>
      <c r="U2377" s="6">
        <f>IF(Table1[[#This Row],[Ngày tính CN]]="","",S2377+T2377)</f>
        <v>45951</v>
      </c>
      <c r="V2377" s="35">
        <f ca="1">IF(Table1[[#This Row],[Hạn thanh toán]]="","",IF((U2377-NOW())&lt;0,0,(U2377-NOW())))</f>
        <v>0</v>
      </c>
      <c r="W2377" s="35"/>
      <c r="X2377" s="35" t="str">
        <f t="shared" ca="1" si="614"/>
        <v/>
      </c>
      <c r="Y2377" s="2" t="str">
        <f t="shared" si="615"/>
        <v>Đã thanh toán</v>
      </c>
      <c r="Z2377" s="51">
        <f t="shared" si="616"/>
        <v>45951</v>
      </c>
      <c r="AA2377" s="51">
        <f t="shared" si="617"/>
        <v>46106</v>
      </c>
      <c r="AD2377" s="2" t="str">
        <f>VLOOKUP($A2377,MA_KH!$A:$Q,MA_KH!O$1,0)</f>
        <v>SATRA TRUNG TÂM</v>
      </c>
      <c r="AE2377" s="2" t="str">
        <f>VLOOKUP($A2377,MA_KH!$A:$Q,MA_KH!P$1,0)</f>
        <v>TRUNG TÂM ĐIỀU HÀNH SATRAFOODS</v>
      </c>
    </row>
    <row r="2378" spans="1:31" ht="25.5" hidden="1" customHeight="1" x14ac:dyDescent="0.2">
      <c r="A2378" s="55" t="s">
        <v>22306</v>
      </c>
      <c r="B2378" s="55" t="s">
        <v>32</v>
      </c>
      <c r="C2378" s="56">
        <v>45964</v>
      </c>
      <c r="D2378" s="55" t="s">
        <v>19295</v>
      </c>
      <c r="E2378" s="56">
        <v>45964</v>
      </c>
      <c r="F2378" s="55">
        <v>72097</v>
      </c>
      <c r="G2378" s="55" t="s">
        <v>19296</v>
      </c>
      <c r="H2378" s="38">
        <v>-593913</v>
      </c>
      <c r="I2378" s="64">
        <v>0</v>
      </c>
      <c r="J2378" s="38">
        <v>-47513</v>
      </c>
      <c r="K2378" s="38">
        <v>-641426</v>
      </c>
      <c r="L2378" s="7" t="s">
        <v>51</v>
      </c>
      <c r="M2378" s="6">
        <v>46106</v>
      </c>
      <c r="O2378" s="35">
        <f>IF(Table1[[#This Row],[Phân loại]]="Tồn đầu kỳ",Table1[[#This Row],[Tổng giá trị]],0)</f>
        <v>-641426</v>
      </c>
      <c r="P2378" s="7">
        <f>IF(Table1[[#This Row],[Số còn phải thu ĐK]]&lt;&gt;0,0,IF(Table1[[#This Row],[Phân loại]]="Bán hàng",Table1[[#This Row],[Tổng giá trị]],-Table1[[#This Row],[Tổng giá trị]]))</f>
        <v>0</v>
      </c>
      <c r="Q2378" s="35">
        <f t="shared" si="613"/>
        <v>-641426</v>
      </c>
      <c r="R2378" s="7">
        <f>Table1[[#This Row],[Số còn phải thu ĐK]]+Table1[[#This Row],[Giá Trị HD sau CK]]-Table1[[#This Row],[Số tiền đã thu]]</f>
        <v>0</v>
      </c>
      <c r="S2378" s="6">
        <f>IF(Table1[[#This Row],[Ngày hóa đơn]]&lt;&gt;"",Table1[[#This Row],[Ngày hóa đơn]],IF(Table1[[#This Row],[Ngày hạch toán]]&lt;&gt;"",Table1[[#This Row],[Ngày hạch toán]],""))</f>
        <v>45964</v>
      </c>
      <c r="T2378" s="7"/>
      <c r="U2378" s="6">
        <f>IF(Table1[[#This Row],[Ngày tính CN]]="","",S2378+T2378)</f>
        <v>45964</v>
      </c>
      <c r="V2378" s="35">
        <f ca="1">IF(Table1[[#This Row],[Hạn thanh toán]]="","",IF((U2378-NOW())&lt;0,0,(U2378-NOW())))</f>
        <v>0</v>
      </c>
      <c r="W2378" s="35"/>
      <c r="X2378" s="35" t="str">
        <f t="shared" ca="1" si="614"/>
        <v/>
      </c>
      <c r="Y2378" s="2" t="str">
        <f t="shared" si="615"/>
        <v>Đã thanh toán</v>
      </c>
      <c r="Z2378" s="51">
        <f t="shared" si="616"/>
        <v>45964</v>
      </c>
      <c r="AA2378" s="51">
        <f t="shared" si="617"/>
        <v>46106</v>
      </c>
      <c r="AD2378" s="2" t="str">
        <f>VLOOKUP($A2378,MA_KH!$A:$Q,MA_KH!O$1,0)</f>
        <v>SATRA TRUNG TÂM</v>
      </c>
      <c r="AE2378" s="2" t="str">
        <f>VLOOKUP($A2378,MA_KH!$A:$Q,MA_KH!P$1,0)</f>
        <v>TRUNG TÂM ĐIỀU HÀNH SATRAFOODS</v>
      </c>
    </row>
    <row r="2379" spans="1:31" ht="25.5" hidden="1" customHeight="1" x14ac:dyDescent="0.2">
      <c r="A2379" s="55" t="s">
        <v>22306</v>
      </c>
      <c r="B2379" s="55" t="s">
        <v>32</v>
      </c>
      <c r="C2379" s="56">
        <v>45964</v>
      </c>
      <c r="D2379" s="55" t="s">
        <v>19297</v>
      </c>
      <c r="E2379" s="56">
        <v>45964</v>
      </c>
      <c r="F2379" s="55">
        <v>72097</v>
      </c>
      <c r="G2379" s="55" t="s">
        <v>19298</v>
      </c>
      <c r="H2379" s="38">
        <v>-111058</v>
      </c>
      <c r="I2379" s="64">
        <v>0</v>
      </c>
      <c r="J2379" s="38">
        <v>-8885</v>
      </c>
      <c r="K2379" s="38">
        <v>-119943</v>
      </c>
      <c r="L2379" s="7" t="s">
        <v>51</v>
      </c>
      <c r="M2379" s="6">
        <v>46106</v>
      </c>
      <c r="O2379" s="35">
        <f>IF(Table1[[#This Row],[Phân loại]]="Tồn đầu kỳ",Table1[[#This Row],[Tổng giá trị]],0)</f>
        <v>-119943</v>
      </c>
      <c r="P2379" s="7">
        <f>IF(Table1[[#This Row],[Số còn phải thu ĐK]]&lt;&gt;0,0,IF(Table1[[#This Row],[Phân loại]]="Bán hàng",Table1[[#This Row],[Tổng giá trị]],-Table1[[#This Row],[Tổng giá trị]]))</f>
        <v>0</v>
      </c>
      <c r="Q2379" s="35">
        <f t="shared" si="613"/>
        <v>-119943</v>
      </c>
      <c r="R2379" s="7">
        <f>Table1[[#This Row],[Số còn phải thu ĐK]]+Table1[[#This Row],[Giá Trị HD sau CK]]-Table1[[#This Row],[Số tiền đã thu]]</f>
        <v>0</v>
      </c>
      <c r="S2379" s="6">
        <f>IF(Table1[[#This Row],[Ngày hóa đơn]]&lt;&gt;"",Table1[[#This Row],[Ngày hóa đơn]],IF(Table1[[#This Row],[Ngày hạch toán]]&lt;&gt;"",Table1[[#This Row],[Ngày hạch toán]],""))</f>
        <v>45964</v>
      </c>
      <c r="T2379" s="7"/>
      <c r="U2379" s="6">
        <f>IF(Table1[[#This Row],[Ngày tính CN]]="","",S2379+T2379)</f>
        <v>45964</v>
      </c>
      <c r="V2379" s="35">
        <f ca="1">IF(Table1[[#This Row],[Hạn thanh toán]]="","",IF((U2379-NOW())&lt;0,0,(U2379-NOW())))</f>
        <v>0</v>
      </c>
      <c r="W2379" s="35"/>
      <c r="X2379" s="35" t="str">
        <f t="shared" ca="1" si="614"/>
        <v/>
      </c>
      <c r="Y2379" s="2" t="str">
        <f t="shared" si="615"/>
        <v>Đã thanh toán</v>
      </c>
      <c r="Z2379" s="51">
        <f t="shared" si="616"/>
        <v>45964</v>
      </c>
      <c r="AA2379" s="51">
        <f t="shared" si="617"/>
        <v>46106</v>
      </c>
      <c r="AD2379" s="2" t="str">
        <f>VLOOKUP($A2379,MA_KH!$A:$Q,MA_KH!O$1,0)</f>
        <v>SATRA TRUNG TÂM</v>
      </c>
      <c r="AE2379" s="2" t="str">
        <f>VLOOKUP($A2379,MA_KH!$A:$Q,MA_KH!P$1,0)</f>
        <v>TRUNG TÂM ĐIỀU HÀNH SATRAFOODS</v>
      </c>
    </row>
    <row r="2380" spans="1:31" ht="25.5" hidden="1" customHeight="1" x14ac:dyDescent="0.2">
      <c r="A2380" s="55" t="s">
        <v>22306</v>
      </c>
      <c r="B2380" s="55" t="s">
        <v>32</v>
      </c>
      <c r="C2380" s="56">
        <v>45964</v>
      </c>
      <c r="D2380" s="55" t="s">
        <v>19299</v>
      </c>
      <c r="E2380" s="56">
        <v>45964</v>
      </c>
      <c r="F2380" s="55">
        <v>72097</v>
      </c>
      <c r="G2380" s="55" t="s">
        <v>19300</v>
      </c>
      <c r="H2380" s="38">
        <v>-267149</v>
      </c>
      <c r="I2380" s="64">
        <v>0</v>
      </c>
      <c r="J2380" s="38">
        <v>-21372</v>
      </c>
      <c r="K2380" s="38">
        <v>-288521</v>
      </c>
      <c r="L2380" s="7" t="s">
        <v>51</v>
      </c>
      <c r="M2380" s="6">
        <v>46106</v>
      </c>
      <c r="O2380" s="35">
        <f>IF(Table1[[#This Row],[Phân loại]]="Tồn đầu kỳ",Table1[[#This Row],[Tổng giá trị]],0)</f>
        <v>-288521</v>
      </c>
      <c r="P2380" s="7">
        <f>IF(Table1[[#This Row],[Số còn phải thu ĐK]]&lt;&gt;0,0,IF(Table1[[#This Row],[Phân loại]]="Bán hàng",Table1[[#This Row],[Tổng giá trị]],-Table1[[#This Row],[Tổng giá trị]]))</f>
        <v>0</v>
      </c>
      <c r="Q2380" s="35">
        <f t="shared" si="613"/>
        <v>-288521</v>
      </c>
      <c r="R2380" s="7">
        <f>Table1[[#This Row],[Số còn phải thu ĐK]]+Table1[[#This Row],[Giá Trị HD sau CK]]-Table1[[#This Row],[Số tiền đã thu]]</f>
        <v>0</v>
      </c>
      <c r="S2380" s="6">
        <f>IF(Table1[[#This Row],[Ngày hóa đơn]]&lt;&gt;"",Table1[[#This Row],[Ngày hóa đơn]],IF(Table1[[#This Row],[Ngày hạch toán]]&lt;&gt;"",Table1[[#This Row],[Ngày hạch toán]],""))</f>
        <v>45964</v>
      </c>
      <c r="T2380" s="7"/>
      <c r="U2380" s="6">
        <f>IF(Table1[[#This Row],[Ngày tính CN]]="","",S2380+T2380)</f>
        <v>45964</v>
      </c>
      <c r="V2380" s="35">
        <f ca="1">IF(Table1[[#This Row],[Hạn thanh toán]]="","",IF((U2380-NOW())&lt;0,0,(U2380-NOW())))</f>
        <v>0</v>
      </c>
      <c r="W2380" s="35"/>
      <c r="X2380" s="35" t="str">
        <f t="shared" ca="1" si="614"/>
        <v/>
      </c>
      <c r="Y2380" s="2" t="str">
        <f t="shared" si="615"/>
        <v>Đã thanh toán</v>
      </c>
      <c r="Z2380" s="51">
        <f t="shared" si="616"/>
        <v>45964</v>
      </c>
      <c r="AA2380" s="51">
        <f t="shared" si="617"/>
        <v>46106</v>
      </c>
      <c r="AD2380" s="2" t="str">
        <f>VLOOKUP($A2380,MA_KH!$A:$Q,MA_KH!O$1,0)</f>
        <v>SATRA TRUNG TÂM</v>
      </c>
      <c r="AE2380" s="2" t="str">
        <f>VLOOKUP($A2380,MA_KH!$A:$Q,MA_KH!P$1,0)</f>
        <v>TRUNG TÂM ĐIỀU HÀNH SATRAFOODS</v>
      </c>
    </row>
    <row r="2381" spans="1:31" ht="25.5" hidden="1" customHeight="1" x14ac:dyDescent="0.2">
      <c r="A2381" s="55" t="s">
        <v>22306</v>
      </c>
      <c r="B2381" s="55" t="s">
        <v>32</v>
      </c>
      <c r="C2381" s="56">
        <v>45967</v>
      </c>
      <c r="D2381" s="55" t="s">
        <v>19301</v>
      </c>
      <c r="E2381" s="56">
        <v>45967</v>
      </c>
      <c r="F2381" s="55">
        <v>72097</v>
      </c>
      <c r="G2381" s="55" t="s">
        <v>19302</v>
      </c>
      <c r="H2381" s="38">
        <v>-220293</v>
      </c>
      <c r="I2381" s="64">
        <v>0</v>
      </c>
      <c r="J2381" s="38">
        <v>-17623</v>
      </c>
      <c r="K2381" s="38">
        <v>-237916</v>
      </c>
      <c r="L2381" s="7" t="s">
        <v>51</v>
      </c>
      <c r="M2381" s="6">
        <v>46106</v>
      </c>
      <c r="O2381" s="35">
        <f>IF(Table1[[#This Row],[Phân loại]]="Tồn đầu kỳ",Table1[[#This Row],[Tổng giá trị]],0)</f>
        <v>-237916</v>
      </c>
      <c r="P2381" s="7">
        <f>IF(Table1[[#This Row],[Số còn phải thu ĐK]]&lt;&gt;0,0,IF(Table1[[#This Row],[Phân loại]]="Bán hàng",Table1[[#This Row],[Tổng giá trị]],-Table1[[#This Row],[Tổng giá trị]]))</f>
        <v>0</v>
      </c>
      <c r="Q2381" s="35">
        <f t="shared" si="613"/>
        <v>-237916</v>
      </c>
      <c r="R2381" s="7">
        <f>Table1[[#This Row],[Số còn phải thu ĐK]]+Table1[[#This Row],[Giá Trị HD sau CK]]-Table1[[#This Row],[Số tiền đã thu]]</f>
        <v>0</v>
      </c>
      <c r="S2381" s="6">
        <f>IF(Table1[[#This Row],[Ngày hóa đơn]]&lt;&gt;"",Table1[[#This Row],[Ngày hóa đơn]],IF(Table1[[#This Row],[Ngày hạch toán]]&lt;&gt;"",Table1[[#This Row],[Ngày hạch toán]],""))</f>
        <v>45967</v>
      </c>
      <c r="T2381" s="7"/>
      <c r="U2381" s="6">
        <f>IF(Table1[[#This Row],[Ngày tính CN]]="","",S2381+T2381)</f>
        <v>45967</v>
      </c>
      <c r="V2381" s="35">
        <f ca="1">IF(Table1[[#This Row],[Hạn thanh toán]]="","",IF((U2381-NOW())&lt;0,0,(U2381-NOW())))</f>
        <v>0</v>
      </c>
      <c r="W2381" s="35"/>
      <c r="X2381" s="35" t="str">
        <f t="shared" ca="1" si="614"/>
        <v/>
      </c>
      <c r="Y2381" s="2" t="str">
        <f t="shared" si="615"/>
        <v>Đã thanh toán</v>
      </c>
      <c r="Z2381" s="51">
        <f t="shared" si="616"/>
        <v>45967</v>
      </c>
      <c r="AA2381" s="51">
        <f t="shared" si="617"/>
        <v>46106</v>
      </c>
      <c r="AD2381" s="2" t="str">
        <f>VLOOKUP($A2381,MA_KH!$A:$Q,MA_KH!O$1,0)</f>
        <v>SATRA TRUNG TÂM</v>
      </c>
      <c r="AE2381" s="2" t="str">
        <f>VLOOKUP($A2381,MA_KH!$A:$Q,MA_KH!P$1,0)</f>
        <v>TRUNG TÂM ĐIỀU HÀNH SATRAFOODS</v>
      </c>
    </row>
    <row r="2382" spans="1:31" ht="25.5" hidden="1" customHeight="1" x14ac:dyDescent="0.2">
      <c r="A2382" s="55" t="s">
        <v>22306</v>
      </c>
      <c r="B2382" s="55" t="s">
        <v>32</v>
      </c>
      <c r="C2382" s="56">
        <v>45968</v>
      </c>
      <c r="D2382" s="55" t="s">
        <v>19303</v>
      </c>
      <c r="E2382" s="56">
        <v>45968</v>
      </c>
      <c r="F2382" s="55">
        <v>72097</v>
      </c>
      <c r="G2382" s="55" t="s">
        <v>19304</v>
      </c>
      <c r="H2382" s="38">
        <v>-354431</v>
      </c>
      <c r="I2382" s="64">
        <v>0</v>
      </c>
      <c r="J2382" s="38">
        <v>-28354</v>
      </c>
      <c r="K2382" s="38">
        <v>-382785</v>
      </c>
      <c r="L2382" s="7" t="s">
        <v>51</v>
      </c>
      <c r="M2382" s="6">
        <v>46106</v>
      </c>
      <c r="O2382" s="35">
        <f>IF(Table1[[#This Row],[Phân loại]]="Tồn đầu kỳ",Table1[[#This Row],[Tổng giá trị]],0)</f>
        <v>-382785</v>
      </c>
      <c r="P2382" s="7">
        <f>IF(Table1[[#This Row],[Số còn phải thu ĐK]]&lt;&gt;0,0,IF(Table1[[#This Row],[Phân loại]]="Bán hàng",Table1[[#This Row],[Tổng giá trị]],-Table1[[#This Row],[Tổng giá trị]]))</f>
        <v>0</v>
      </c>
      <c r="Q2382" s="35">
        <f t="shared" si="613"/>
        <v>-382785</v>
      </c>
      <c r="R2382" s="7">
        <f>Table1[[#This Row],[Số còn phải thu ĐK]]+Table1[[#This Row],[Giá Trị HD sau CK]]-Table1[[#This Row],[Số tiền đã thu]]</f>
        <v>0</v>
      </c>
      <c r="S2382" s="6">
        <f>IF(Table1[[#This Row],[Ngày hóa đơn]]&lt;&gt;"",Table1[[#This Row],[Ngày hóa đơn]],IF(Table1[[#This Row],[Ngày hạch toán]]&lt;&gt;"",Table1[[#This Row],[Ngày hạch toán]],""))</f>
        <v>45968</v>
      </c>
      <c r="T2382" s="7"/>
      <c r="U2382" s="6">
        <f>IF(Table1[[#This Row],[Ngày tính CN]]="","",S2382+T2382)</f>
        <v>45968</v>
      </c>
      <c r="V2382" s="35">
        <f ca="1">IF(Table1[[#This Row],[Hạn thanh toán]]="","",IF((U2382-NOW())&lt;0,0,(U2382-NOW())))</f>
        <v>0</v>
      </c>
      <c r="W2382" s="35"/>
      <c r="X2382" s="35" t="str">
        <f t="shared" ca="1" si="614"/>
        <v/>
      </c>
      <c r="Y2382" s="2" t="str">
        <f t="shared" si="615"/>
        <v>Đã thanh toán</v>
      </c>
      <c r="Z2382" s="51">
        <f t="shared" si="616"/>
        <v>45968</v>
      </c>
      <c r="AA2382" s="51">
        <f t="shared" si="617"/>
        <v>46106</v>
      </c>
      <c r="AD2382" s="2" t="str">
        <f>VLOOKUP($A2382,MA_KH!$A:$Q,MA_KH!O$1,0)</f>
        <v>SATRA TRUNG TÂM</v>
      </c>
      <c r="AE2382" s="2" t="str">
        <f>VLOOKUP($A2382,MA_KH!$A:$Q,MA_KH!P$1,0)</f>
        <v>TRUNG TÂM ĐIỀU HÀNH SATRAFOODS</v>
      </c>
    </row>
    <row r="2383" spans="1:31" ht="25.5" hidden="1" customHeight="1" x14ac:dyDescent="0.2">
      <c r="A2383" s="55" t="s">
        <v>22306</v>
      </c>
      <c r="B2383" s="55" t="s">
        <v>32</v>
      </c>
      <c r="C2383" s="56">
        <v>45968</v>
      </c>
      <c r="D2383" s="55" t="s">
        <v>19305</v>
      </c>
      <c r="E2383" s="56">
        <v>45968</v>
      </c>
      <c r="F2383" s="55">
        <v>72097</v>
      </c>
      <c r="G2383" s="55" t="s">
        <v>19306</v>
      </c>
      <c r="H2383" s="38">
        <v>-222116</v>
      </c>
      <c r="I2383" s="64">
        <v>0</v>
      </c>
      <c r="J2383" s="38">
        <v>-17769</v>
      </c>
      <c r="K2383" s="38">
        <v>-239885</v>
      </c>
      <c r="L2383" s="7" t="s">
        <v>51</v>
      </c>
      <c r="M2383" s="6">
        <v>46106</v>
      </c>
      <c r="O2383" s="35">
        <f>IF(Table1[[#This Row],[Phân loại]]="Tồn đầu kỳ",Table1[[#This Row],[Tổng giá trị]],0)</f>
        <v>-239885</v>
      </c>
      <c r="P2383" s="7">
        <f>IF(Table1[[#This Row],[Số còn phải thu ĐK]]&lt;&gt;0,0,IF(Table1[[#This Row],[Phân loại]]="Bán hàng",Table1[[#This Row],[Tổng giá trị]],-Table1[[#This Row],[Tổng giá trị]]))</f>
        <v>0</v>
      </c>
      <c r="Q2383" s="35">
        <f t="shared" si="613"/>
        <v>-239885</v>
      </c>
      <c r="R2383" s="7">
        <f>Table1[[#This Row],[Số còn phải thu ĐK]]+Table1[[#This Row],[Giá Trị HD sau CK]]-Table1[[#This Row],[Số tiền đã thu]]</f>
        <v>0</v>
      </c>
      <c r="S2383" s="6">
        <f>IF(Table1[[#This Row],[Ngày hóa đơn]]&lt;&gt;"",Table1[[#This Row],[Ngày hóa đơn]],IF(Table1[[#This Row],[Ngày hạch toán]]&lt;&gt;"",Table1[[#This Row],[Ngày hạch toán]],""))</f>
        <v>45968</v>
      </c>
      <c r="T2383" s="7"/>
      <c r="U2383" s="6">
        <f>IF(Table1[[#This Row],[Ngày tính CN]]="","",S2383+T2383)</f>
        <v>45968</v>
      </c>
      <c r="V2383" s="35">
        <f ca="1">IF(Table1[[#This Row],[Hạn thanh toán]]="","",IF((U2383-NOW())&lt;0,0,(U2383-NOW())))</f>
        <v>0</v>
      </c>
      <c r="W2383" s="35"/>
      <c r="X2383" s="35" t="str">
        <f t="shared" ca="1" si="614"/>
        <v/>
      </c>
      <c r="Y2383" s="2" t="str">
        <f t="shared" si="615"/>
        <v>Đã thanh toán</v>
      </c>
      <c r="Z2383" s="51">
        <f t="shared" si="616"/>
        <v>45968</v>
      </c>
      <c r="AA2383" s="51">
        <f t="shared" si="617"/>
        <v>46106</v>
      </c>
      <c r="AD2383" s="2" t="str">
        <f>VLOOKUP($A2383,MA_KH!$A:$Q,MA_KH!O$1,0)</f>
        <v>SATRA TRUNG TÂM</v>
      </c>
      <c r="AE2383" s="2" t="str">
        <f>VLOOKUP($A2383,MA_KH!$A:$Q,MA_KH!P$1,0)</f>
        <v>TRUNG TÂM ĐIỀU HÀNH SATRAFOODS</v>
      </c>
    </row>
    <row r="2384" spans="1:31" ht="25.5" hidden="1" customHeight="1" x14ac:dyDescent="0.2">
      <c r="A2384" s="55" t="s">
        <v>22306</v>
      </c>
      <c r="B2384" s="55" t="s">
        <v>32</v>
      </c>
      <c r="C2384" s="56">
        <v>45972</v>
      </c>
      <c r="D2384" s="55" t="s">
        <v>19307</v>
      </c>
      <c r="E2384" s="56">
        <v>45972</v>
      </c>
      <c r="F2384" s="55">
        <v>72097</v>
      </c>
      <c r="G2384" s="55" t="s">
        <v>19308</v>
      </c>
      <c r="H2384" s="38">
        <v>-333306</v>
      </c>
      <c r="I2384" s="64">
        <v>0</v>
      </c>
      <c r="J2384" s="38">
        <v>-26664</v>
      </c>
      <c r="K2384" s="38">
        <v>-359970</v>
      </c>
      <c r="L2384" s="7" t="s">
        <v>51</v>
      </c>
      <c r="M2384" s="6">
        <v>46106</v>
      </c>
      <c r="O2384" s="35">
        <f>IF(Table1[[#This Row],[Phân loại]]="Tồn đầu kỳ",Table1[[#This Row],[Tổng giá trị]],0)</f>
        <v>-359970</v>
      </c>
      <c r="P2384" s="7">
        <f>IF(Table1[[#This Row],[Số còn phải thu ĐK]]&lt;&gt;0,0,IF(Table1[[#This Row],[Phân loại]]="Bán hàng",Table1[[#This Row],[Tổng giá trị]],-Table1[[#This Row],[Tổng giá trị]]))</f>
        <v>0</v>
      </c>
      <c r="Q2384" s="35">
        <f t="shared" si="613"/>
        <v>-359970</v>
      </c>
      <c r="R2384" s="7">
        <f>Table1[[#This Row],[Số còn phải thu ĐK]]+Table1[[#This Row],[Giá Trị HD sau CK]]-Table1[[#This Row],[Số tiền đã thu]]</f>
        <v>0</v>
      </c>
      <c r="S2384" s="6">
        <f>IF(Table1[[#This Row],[Ngày hóa đơn]]&lt;&gt;"",Table1[[#This Row],[Ngày hóa đơn]],IF(Table1[[#This Row],[Ngày hạch toán]]&lt;&gt;"",Table1[[#This Row],[Ngày hạch toán]],""))</f>
        <v>45972</v>
      </c>
      <c r="T2384" s="7"/>
      <c r="U2384" s="6">
        <f>IF(Table1[[#This Row],[Ngày tính CN]]="","",S2384+T2384)</f>
        <v>45972</v>
      </c>
      <c r="V2384" s="35">
        <f ca="1">IF(Table1[[#This Row],[Hạn thanh toán]]="","",IF((U2384-NOW())&lt;0,0,(U2384-NOW())))</f>
        <v>0</v>
      </c>
      <c r="W2384" s="35"/>
      <c r="X2384" s="35" t="str">
        <f t="shared" ca="1" si="614"/>
        <v/>
      </c>
      <c r="Y2384" s="2" t="str">
        <f t="shared" si="615"/>
        <v>Đã thanh toán</v>
      </c>
      <c r="Z2384" s="51">
        <f t="shared" si="616"/>
        <v>45972</v>
      </c>
      <c r="AA2384" s="51">
        <f t="shared" si="617"/>
        <v>46106</v>
      </c>
      <c r="AD2384" s="2" t="str">
        <f>VLOOKUP($A2384,MA_KH!$A:$Q,MA_KH!O$1,0)</f>
        <v>SATRA TRUNG TÂM</v>
      </c>
      <c r="AE2384" s="2" t="str">
        <f>VLOOKUP($A2384,MA_KH!$A:$Q,MA_KH!P$1,0)</f>
        <v>TRUNG TÂM ĐIỀU HÀNH SATRAFOODS</v>
      </c>
    </row>
    <row r="2385" spans="1:31" ht="25.5" hidden="1" customHeight="1" x14ac:dyDescent="0.2">
      <c r="A2385" s="55" t="s">
        <v>22306</v>
      </c>
      <c r="B2385" s="55" t="s">
        <v>32</v>
      </c>
      <c r="C2385" s="56">
        <v>45973</v>
      </c>
      <c r="D2385" s="55" t="s">
        <v>19309</v>
      </c>
      <c r="E2385" s="56">
        <v>45973</v>
      </c>
      <c r="F2385" s="55">
        <v>72097</v>
      </c>
      <c r="G2385" s="55" t="s">
        <v>19310</v>
      </c>
      <c r="H2385" s="38">
        <v>-111058</v>
      </c>
      <c r="I2385" s="64">
        <v>0</v>
      </c>
      <c r="J2385" s="38">
        <v>-8885</v>
      </c>
      <c r="K2385" s="38">
        <v>-119943</v>
      </c>
      <c r="L2385" s="7" t="s">
        <v>51</v>
      </c>
      <c r="M2385" s="6">
        <v>46106</v>
      </c>
      <c r="O2385" s="35">
        <f>IF(Table1[[#This Row],[Phân loại]]="Tồn đầu kỳ",Table1[[#This Row],[Tổng giá trị]],0)</f>
        <v>-119943</v>
      </c>
      <c r="P2385" s="7">
        <f>IF(Table1[[#This Row],[Số còn phải thu ĐK]]&lt;&gt;0,0,IF(Table1[[#This Row],[Phân loại]]="Bán hàng",Table1[[#This Row],[Tổng giá trị]],-Table1[[#This Row],[Tổng giá trị]]))</f>
        <v>0</v>
      </c>
      <c r="Q2385" s="35">
        <f t="shared" si="613"/>
        <v>-119943</v>
      </c>
      <c r="R2385" s="7">
        <f>Table1[[#This Row],[Số còn phải thu ĐK]]+Table1[[#This Row],[Giá Trị HD sau CK]]-Table1[[#This Row],[Số tiền đã thu]]</f>
        <v>0</v>
      </c>
      <c r="S2385" s="6">
        <f>IF(Table1[[#This Row],[Ngày hóa đơn]]&lt;&gt;"",Table1[[#This Row],[Ngày hóa đơn]],IF(Table1[[#This Row],[Ngày hạch toán]]&lt;&gt;"",Table1[[#This Row],[Ngày hạch toán]],""))</f>
        <v>45973</v>
      </c>
      <c r="T2385" s="7"/>
      <c r="U2385" s="6">
        <f>IF(Table1[[#This Row],[Ngày tính CN]]="","",S2385+T2385)</f>
        <v>45973</v>
      </c>
      <c r="V2385" s="35">
        <f ca="1">IF(Table1[[#This Row],[Hạn thanh toán]]="","",IF((U2385-NOW())&lt;0,0,(U2385-NOW())))</f>
        <v>0</v>
      </c>
      <c r="W2385" s="35"/>
      <c r="X2385" s="35" t="str">
        <f t="shared" ca="1" si="614"/>
        <v/>
      </c>
      <c r="Y2385" s="2" t="str">
        <f t="shared" si="615"/>
        <v>Đã thanh toán</v>
      </c>
      <c r="Z2385" s="51">
        <f t="shared" si="616"/>
        <v>45973</v>
      </c>
      <c r="AA2385" s="51">
        <f t="shared" si="617"/>
        <v>46106</v>
      </c>
      <c r="AD2385" s="2" t="str">
        <f>VLOOKUP($A2385,MA_KH!$A:$Q,MA_KH!O$1,0)</f>
        <v>SATRA TRUNG TÂM</v>
      </c>
      <c r="AE2385" s="2" t="str">
        <f>VLOOKUP($A2385,MA_KH!$A:$Q,MA_KH!P$1,0)</f>
        <v>TRUNG TÂM ĐIỀU HÀNH SATRAFOODS</v>
      </c>
    </row>
    <row r="2386" spans="1:31" ht="25.5" hidden="1" customHeight="1" x14ac:dyDescent="0.2">
      <c r="A2386" s="55" t="s">
        <v>22306</v>
      </c>
      <c r="B2386" s="55" t="s">
        <v>32</v>
      </c>
      <c r="C2386" s="56">
        <v>45974</v>
      </c>
      <c r="D2386" s="55" t="s">
        <v>19311</v>
      </c>
      <c r="E2386" s="56">
        <v>45974</v>
      </c>
      <c r="F2386" s="55">
        <v>72097</v>
      </c>
      <c r="G2386" s="55" t="s">
        <v>19312</v>
      </c>
      <c r="H2386" s="38">
        <v>-222116</v>
      </c>
      <c r="I2386" s="64">
        <v>0</v>
      </c>
      <c r="J2386" s="38">
        <v>-17769</v>
      </c>
      <c r="K2386" s="38">
        <v>-239885</v>
      </c>
      <c r="L2386" s="7" t="s">
        <v>51</v>
      </c>
      <c r="M2386" s="6">
        <v>46106</v>
      </c>
      <c r="O2386" s="35">
        <f>IF(Table1[[#This Row],[Phân loại]]="Tồn đầu kỳ",Table1[[#This Row],[Tổng giá trị]],0)</f>
        <v>-239885</v>
      </c>
      <c r="P2386" s="7">
        <f>IF(Table1[[#This Row],[Số còn phải thu ĐK]]&lt;&gt;0,0,IF(Table1[[#This Row],[Phân loại]]="Bán hàng",Table1[[#This Row],[Tổng giá trị]],-Table1[[#This Row],[Tổng giá trị]]))</f>
        <v>0</v>
      </c>
      <c r="Q2386" s="35">
        <f t="shared" si="613"/>
        <v>-239885</v>
      </c>
      <c r="R2386" s="7">
        <f>Table1[[#This Row],[Số còn phải thu ĐK]]+Table1[[#This Row],[Giá Trị HD sau CK]]-Table1[[#This Row],[Số tiền đã thu]]</f>
        <v>0</v>
      </c>
      <c r="S2386" s="6">
        <f>IF(Table1[[#This Row],[Ngày hóa đơn]]&lt;&gt;"",Table1[[#This Row],[Ngày hóa đơn]],IF(Table1[[#This Row],[Ngày hạch toán]]&lt;&gt;"",Table1[[#This Row],[Ngày hạch toán]],""))</f>
        <v>45974</v>
      </c>
      <c r="T2386" s="7"/>
      <c r="U2386" s="6">
        <f>IF(Table1[[#This Row],[Ngày tính CN]]="","",S2386+T2386)</f>
        <v>45974</v>
      </c>
      <c r="V2386" s="35">
        <f ca="1">IF(Table1[[#This Row],[Hạn thanh toán]]="","",IF((U2386-NOW())&lt;0,0,(U2386-NOW())))</f>
        <v>0</v>
      </c>
      <c r="W2386" s="35"/>
      <c r="X2386" s="35" t="str">
        <f t="shared" ca="1" si="614"/>
        <v/>
      </c>
      <c r="Y2386" s="2" t="str">
        <f t="shared" si="615"/>
        <v>Đã thanh toán</v>
      </c>
      <c r="Z2386" s="51">
        <f t="shared" si="616"/>
        <v>45974</v>
      </c>
      <c r="AA2386" s="51">
        <f t="shared" si="617"/>
        <v>46106</v>
      </c>
      <c r="AD2386" s="2" t="str">
        <f>VLOOKUP($A2386,MA_KH!$A:$Q,MA_KH!O$1,0)</f>
        <v>SATRA TRUNG TÂM</v>
      </c>
      <c r="AE2386" s="2" t="str">
        <f>VLOOKUP($A2386,MA_KH!$A:$Q,MA_KH!P$1,0)</f>
        <v>TRUNG TÂM ĐIỀU HÀNH SATRAFOODS</v>
      </c>
    </row>
    <row r="2387" spans="1:31" ht="25.5" hidden="1" customHeight="1" x14ac:dyDescent="0.2">
      <c r="A2387" s="55" t="s">
        <v>22306</v>
      </c>
      <c r="B2387" s="55" t="s">
        <v>32</v>
      </c>
      <c r="C2387" s="56">
        <v>45974</v>
      </c>
      <c r="D2387" s="55" t="s">
        <v>19313</v>
      </c>
      <c r="E2387" s="56">
        <v>45974</v>
      </c>
      <c r="F2387" s="55">
        <v>72097</v>
      </c>
      <c r="G2387" s="55" t="s">
        <v>19314</v>
      </c>
      <c r="H2387" s="38">
        <v>-435176</v>
      </c>
      <c r="I2387" s="64">
        <v>0</v>
      </c>
      <c r="J2387" s="38">
        <v>-34815</v>
      </c>
      <c r="K2387" s="38">
        <v>-469991</v>
      </c>
      <c r="L2387" s="7" t="s">
        <v>51</v>
      </c>
      <c r="M2387" s="6">
        <v>46106</v>
      </c>
      <c r="O2387" s="35">
        <f>IF(Table1[[#This Row],[Phân loại]]="Tồn đầu kỳ",Table1[[#This Row],[Tổng giá trị]],0)</f>
        <v>-469991</v>
      </c>
      <c r="P2387" s="7">
        <f>IF(Table1[[#This Row],[Số còn phải thu ĐK]]&lt;&gt;0,0,IF(Table1[[#This Row],[Phân loại]]="Bán hàng",Table1[[#This Row],[Tổng giá trị]],-Table1[[#This Row],[Tổng giá trị]]))</f>
        <v>0</v>
      </c>
      <c r="Q2387" s="35">
        <f t="shared" si="613"/>
        <v>-469991</v>
      </c>
      <c r="R2387" s="7">
        <f>Table1[[#This Row],[Số còn phải thu ĐK]]+Table1[[#This Row],[Giá Trị HD sau CK]]-Table1[[#This Row],[Số tiền đã thu]]</f>
        <v>0</v>
      </c>
      <c r="S2387" s="6">
        <f>IF(Table1[[#This Row],[Ngày hóa đơn]]&lt;&gt;"",Table1[[#This Row],[Ngày hóa đơn]],IF(Table1[[#This Row],[Ngày hạch toán]]&lt;&gt;"",Table1[[#This Row],[Ngày hạch toán]],""))</f>
        <v>45974</v>
      </c>
      <c r="T2387" s="7"/>
      <c r="U2387" s="6">
        <f>IF(Table1[[#This Row],[Ngày tính CN]]="","",S2387+T2387)</f>
        <v>45974</v>
      </c>
      <c r="V2387" s="35">
        <f ca="1">IF(Table1[[#This Row],[Hạn thanh toán]]="","",IF((U2387-NOW())&lt;0,0,(U2387-NOW())))</f>
        <v>0</v>
      </c>
      <c r="W2387" s="35"/>
      <c r="X2387" s="35" t="str">
        <f t="shared" ca="1" si="614"/>
        <v/>
      </c>
      <c r="Y2387" s="2" t="str">
        <f t="shared" si="615"/>
        <v>Đã thanh toán</v>
      </c>
      <c r="Z2387" s="51">
        <f t="shared" si="616"/>
        <v>45974</v>
      </c>
      <c r="AA2387" s="51">
        <f t="shared" si="617"/>
        <v>46106</v>
      </c>
      <c r="AD2387" s="2" t="str">
        <f>VLOOKUP($A2387,MA_KH!$A:$Q,MA_KH!O$1,0)</f>
        <v>SATRA TRUNG TÂM</v>
      </c>
      <c r="AE2387" s="2" t="str">
        <f>VLOOKUP($A2387,MA_KH!$A:$Q,MA_KH!P$1,0)</f>
        <v>TRUNG TÂM ĐIỀU HÀNH SATRAFOODS</v>
      </c>
    </row>
    <row r="2388" spans="1:31" ht="25.5" hidden="1" customHeight="1" x14ac:dyDescent="0.2">
      <c r="A2388" s="55" t="s">
        <v>22306</v>
      </c>
      <c r="B2388" s="55" t="s">
        <v>32</v>
      </c>
      <c r="C2388" s="56">
        <v>45974</v>
      </c>
      <c r="D2388" s="55" t="s">
        <v>19315</v>
      </c>
      <c r="E2388" s="56">
        <v>45974</v>
      </c>
      <c r="F2388" s="55">
        <v>72097</v>
      </c>
      <c r="G2388" s="55" t="s">
        <v>19316</v>
      </c>
      <c r="H2388" s="38">
        <v>-295547</v>
      </c>
      <c r="I2388" s="64">
        <v>0</v>
      </c>
      <c r="J2388" s="38">
        <v>-23643</v>
      </c>
      <c r="K2388" s="38">
        <v>-319190</v>
      </c>
      <c r="L2388" s="7" t="s">
        <v>51</v>
      </c>
      <c r="M2388" s="6">
        <v>46106</v>
      </c>
      <c r="O2388" s="35">
        <f>IF(Table1[[#This Row],[Phân loại]]="Tồn đầu kỳ",Table1[[#This Row],[Tổng giá trị]],0)</f>
        <v>-319190</v>
      </c>
      <c r="P2388" s="7">
        <f>IF(Table1[[#This Row],[Số còn phải thu ĐK]]&lt;&gt;0,0,IF(Table1[[#This Row],[Phân loại]]="Bán hàng",Table1[[#This Row],[Tổng giá trị]],-Table1[[#This Row],[Tổng giá trị]]))</f>
        <v>0</v>
      </c>
      <c r="Q2388" s="35">
        <f t="shared" si="613"/>
        <v>-319190</v>
      </c>
      <c r="R2388" s="7">
        <f>Table1[[#This Row],[Số còn phải thu ĐK]]+Table1[[#This Row],[Giá Trị HD sau CK]]-Table1[[#This Row],[Số tiền đã thu]]</f>
        <v>0</v>
      </c>
      <c r="S2388" s="6">
        <f>IF(Table1[[#This Row],[Ngày hóa đơn]]&lt;&gt;"",Table1[[#This Row],[Ngày hóa đơn]],IF(Table1[[#This Row],[Ngày hạch toán]]&lt;&gt;"",Table1[[#This Row],[Ngày hạch toán]],""))</f>
        <v>45974</v>
      </c>
      <c r="T2388" s="7"/>
      <c r="U2388" s="6">
        <f>IF(Table1[[#This Row],[Ngày tính CN]]="","",S2388+T2388)</f>
        <v>45974</v>
      </c>
      <c r="V2388" s="35">
        <f ca="1">IF(Table1[[#This Row],[Hạn thanh toán]]="","",IF((U2388-NOW())&lt;0,0,(U2388-NOW())))</f>
        <v>0</v>
      </c>
      <c r="W2388" s="35"/>
      <c r="X2388" s="35" t="str">
        <f t="shared" ca="1" si="614"/>
        <v/>
      </c>
      <c r="Y2388" s="2" t="str">
        <f t="shared" si="615"/>
        <v>Đã thanh toán</v>
      </c>
      <c r="Z2388" s="51">
        <f t="shared" si="616"/>
        <v>45974</v>
      </c>
      <c r="AA2388" s="51">
        <f t="shared" si="617"/>
        <v>46106</v>
      </c>
      <c r="AD2388" s="2" t="str">
        <f>VLOOKUP($A2388,MA_KH!$A:$Q,MA_KH!O$1,0)</f>
        <v>SATRA TRUNG TÂM</v>
      </c>
      <c r="AE2388" s="2" t="str">
        <f>VLOOKUP($A2388,MA_KH!$A:$Q,MA_KH!P$1,0)</f>
        <v>TRUNG TÂM ĐIỀU HÀNH SATRAFOODS</v>
      </c>
    </row>
    <row r="2389" spans="1:31" ht="25.5" hidden="1" customHeight="1" x14ac:dyDescent="0.2">
      <c r="A2389" s="55" t="s">
        <v>22306</v>
      </c>
      <c r="B2389" s="55" t="s">
        <v>32</v>
      </c>
      <c r="C2389" s="56">
        <v>45976</v>
      </c>
      <c r="D2389" s="55" t="s">
        <v>19317</v>
      </c>
      <c r="E2389" s="56">
        <v>45976</v>
      </c>
      <c r="F2389" s="55">
        <v>72097</v>
      </c>
      <c r="G2389" s="55" t="s">
        <v>19318</v>
      </c>
      <c r="H2389" s="38">
        <v>-222116</v>
      </c>
      <c r="I2389" s="64">
        <v>0</v>
      </c>
      <c r="J2389" s="38">
        <v>-17769</v>
      </c>
      <c r="K2389" s="38">
        <v>-239885</v>
      </c>
      <c r="L2389" s="7" t="s">
        <v>51</v>
      </c>
      <c r="M2389" s="6">
        <v>46106</v>
      </c>
      <c r="O2389" s="35">
        <f>IF(Table1[[#This Row],[Phân loại]]="Tồn đầu kỳ",Table1[[#This Row],[Tổng giá trị]],0)</f>
        <v>-239885</v>
      </c>
      <c r="P2389" s="7">
        <f>IF(Table1[[#This Row],[Số còn phải thu ĐK]]&lt;&gt;0,0,IF(Table1[[#This Row],[Phân loại]]="Bán hàng",Table1[[#This Row],[Tổng giá trị]],-Table1[[#This Row],[Tổng giá trị]]))</f>
        <v>0</v>
      </c>
      <c r="Q2389" s="35">
        <f t="shared" si="613"/>
        <v>-239885</v>
      </c>
      <c r="R2389" s="7">
        <f>Table1[[#This Row],[Số còn phải thu ĐK]]+Table1[[#This Row],[Giá Trị HD sau CK]]-Table1[[#This Row],[Số tiền đã thu]]</f>
        <v>0</v>
      </c>
      <c r="S2389" s="6">
        <f>IF(Table1[[#This Row],[Ngày hóa đơn]]&lt;&gt;"",Table1[[#This Row],[Ngày hóa đơn]],IF(Table1[[#This Row],[Ngày hạch toán]]&lt;&gt;"",Table1[[#This Row],[Ngày hạch toán]],""))</f>
        <v>45976</v>
      </c>
      <c r="T2389" s="7"/>
      <c r="U2389" s="6">
        <f>IF(Table1[[#This Row],[Ngày tính CN]]="","",S2389+T2389)</f>
        <v>45976</v>
      </c>
      <c r="V2389" s="35">
        <f ca="1">IF(Table1[[#This Row],[Hạn thanh toán]]="","",IF((U2389-NOW())&lt;0,0,(U2389-NOW())))</f>
        <v>0</v>
      </c>
      <c r="W2389" s="35"/>
      <c r="X2389" s="35" t="str">
        <f t="shared" ca="1" si="614"/>
        <v/>
      </c>
      <c r="Y2389" s="2" t="str">
        <f t="shared" si="615"/>
        <v>Đã thanh toán</v>
      </c>
      <c r="Z2389" s="51">
        <f t="shared" si="616"/>
        <v>45976</v>
      </c>
      <c r="AA2389" s="51">
        <f t="shared" si="617"/>
        <v>46106</v>
      </c>
      <c r="AD2389" s="2" t="str">
        <f>VLOOKUP($A2389,MA_KH!$A:$Q,MA_KH!O$1,0)</f>
        <v>SATRA TRUNG TÂM</v>
      </c>
      <c r="AE2389" s="2" t="str">
        <f>VLOOKUP($A2389,MA_KH!$A:$Q,MA_KH!P$1,0)</f>
        <v>TRUNG TÂM ĐIỀU HÀNH SATRAFOODS</v>
      </c>
    </row>
    <row r="2390" spans="1:31" ht="25.5" hidden="1" customHeight="1" x14ac:dyDescent="0.2">
      <c r="A2390" s="55" t="s">
        <v>22306</v>
      </c>
      <c r="B2390" s="55" t="s">
        <v>32</v>
      </c>
      <c r="C2390" s="56">
        <v>45978</v>
      </c>
      <c r="D2390" s="55" t="s">
        <v>19319</v>
      </c>
      <c r="E2390" s="56">
        <v>45978</v>
      </c>
      <c r="F2390" s="55">
        <v>72097</v>
      </c>
      <c r="G2390" s="55" t="s">
        <v>19320</v>
      </c>
      <c r="H2390" s="38">
        <v>-277711</v>
      </c>
      <c r="I2390" s="64">
        <v>0</v>
      </c>
      <c r="J2390" s="38">
        <v>-22217</v>
      </c>
      <c r="K2390" s="38">
        <v>-299928</v>
      </c>
      <c r="L2390" s="7" t="s">
        <v>51</v>
      </c>
      <c r="M2390" s="6">
        <v>46106</v>
      </c>
      <c r="O2390" s="35">
        <f>IF(Table1[[#This Row],[Phân loại]]="Tồn đầu kỳ",Table1[[#This Row],[Tổng giá trị]],0)</f>
        <v>-299928</v>
      </c>
      <c r="P2390" s="7">
        <f>IF(Table1[[#This Row],[Số còn phải thu ĐK]]&lt;&gt;0,0,IF(Table1[[#This Row],[Phân loại]]="Bán hàng",Table1[[#This Row],[Tổng giá trị]],-Table1[[#This Row],[Tổng giá trị]]))</f>
        <v>0</v>
      </c>
      <c r="Q2390" s="35">
        <f t="shared" si="613"/>
        <v>-299928</v>
      </c>
      <c r="R2390" s="7">
        <f>Table1[[#This Row],[Số còn phải thu ĐK]]+Table1[[#This Row],[Giá Trị HD sau CK]]-Table1[[#This Row],[Số tiền đã thu]]</f>
        <v>0</v>
      </c>
      <c r="S2390" s="6">
        <f>IF(Table1[[#This Row],[Ngày hóa đơn]]&lt;&gt;"",Table1[[#This Row],[Ngày hóa đơn]],IF(Table1[[#This Row],[Ngày hạch toán]]&lt;&gt;"",Table1[[#This Row],[Ngày hạch toán]],""))</f>
        <v>45978</v>
      </c>
      <c r="T2390" s="7"/>
      <c r="U2390" s="6">
        <f>IF(Table1[[#This Row],[Ngày tính CN]]="","",S2390+T2390)</f>
        <v>45978</v>
      </c>
      <c r="V2390" s="35">
        <f ca="1">IF(Table1[[#This Row],[Hạn thanh toán]]="","",IF((U2390-NOW())&lt;0,0,(U2390-NOW())))</f>
        <v>0</v>
      </c>
      <c r="W2390" s="35"/>
      <c r="X2390" s="35" t="str">
        <f t="shared" ca="1" si="614"/>
        <v/>
      </c>
      <c r="Y2390" s="2" t="str">
        <f t="shared" si="615"/>
        <v>Đã thanh toán</v>
      </c>
      <c r="Z2390" s="51">
        <f t="shared" si="616"/>
        <v>45978</v>
      </c>
      <c r="AA2390" s="51">
        <f t="shared" si="617"/>
        <v>46106</v>
      </c>
      <c r="AD2390" s="2" t="str">
        <f>VLOOKUP($A2390,MA_KH!$A:$Q,MA_KH!O$1,0)</f>
        <v>SATRA TRUNG TÂM</v>
      </c>
      <c r="AE2390" s="2" t="str">
        <f>VLOOKUP($A2390,MA_KH!$A:$Q,MA_KH!P$1,0)</f>
        <v>TRUNG TÂM ĐIỀU HÀNH SATRAFOODS</v>
      </c>
    </row>
    <row r="2391" spans="1:31" ht="25.5" hidden="1" customHeight="1" x14ac:dyDescent="0.2">
      <c r="A2391" s="55" t="s">
        <v>22306</v>
      </c>
      <c r="B2391" s="55" t="s">
        <v>32</v>
      </c>
      <c r="C2391" s="56">
        <v>45978</v>
      </c>
      <c r="D2391" s="55" t="s">
        <v>19321</v>
      </c>
      <c r="E2391" s="56">
        <v>45978</v>
      </c>
      <c r="F2391" s="55">
        <v>72097</v>
      </c>
      <c r="G2391" s="55" t="s">
        <v>19322</v>
      </c>
      <c r="H2391" s="38">
        <v>-73431</v>
      </c>
      <c r="I2391" s="64">
        <v>0</v>
      </c>
      <c r="J2391" s="38">
        <v>-5874</v>
      </c>
      <c r="K2391" s="38">
        <v>-79305</v>
      </c>
      <c r="L2391" s="7" t="s">
        <v>51</v>
      </c>
      <c r="M2391" s="6">
        <v>46106</v>
      </c>
      <c r="O2391" s="35">
        <f>IF(Table1[[#This Row],[Phân loại]]="Tồn đầu kỳ",Table1[[#This Row],[Tổng giá trị]],0)</f>
        <v>-79305</v>
      </c>
      <c r="P2391" s="7">
        <f>IF(Table1[[#This Row],[Số còn phải thu ĐK]]&lt;&gt;0,0,IF(Table1[[#This Row],[Phân loại]]="Bán hàng",Table1[[#This Row],[Tổng giá trị]],-Table1[[#This Row],[Tổng giá trị]]))</f>
        <v>0</v>
      </c>
      <c r="Q2391" s="35">
        <f t="shared" si="613"/>
        <v>-79305</v>
      </c>
      <c r="R2391" s="7">
        <f>Table1[[#This Row],[Số còn phải thu ĐK]]+Table1[[#This Row],[Giá Trị HD sau CK]]-Table1[[#This Row],[Số tiền đã thu]]</f>
        <v>0</v>
      </c>
      <c r="S2391" s="6">
        <f>IF(Table1[[#This Row],[Ngày hóa đơn]]&lt;&gt;"",Table1[[#This Row],[Ngày hóa đơn]],IF(Table1[[#This Row],[Ngày hạch toán]]&lt;&gt;"",Table1[[#This Row],[Ngày hạch toán]],""))</f>
        <v>45978</v>
      </c>
      <c r="T2391" s="7"/>
      <c r="U2391" s="6">
        <f>IF(Table1[[#This Row],[Ngày tính CN]]="","",S2391+T2391)</f>
        <v>45978</v>
      </c>
      <c r="V2391" s="35">
        <f ca="1">IF(Table1[[#This Row],[Hạn thanh toán]]="","",IF((U2391-NOW())&lt;0,0,(U2391-NOW())))</f>
        <v>0</v>
      </c>
      <c r="W2391" s="35"/>
      <c r="X2391" s="35" t="str">
        <f t="shared" ca="1" si="614"/>
        <v/>
      </c>
      <c r="Y2391" s="2" t="str">
        <f t="shared" si="615"/>
        <v>Đã thanh toán</v>
      </c>
      <c r="Z2391" s="51">
        <f t="shared" si="616"/>
        <v>45978</v>
      </c>
      <c r="AA2391" s="51">
        <f t="shared" si="617"/>
        <v>46106</v>
      </c>
      <c r="AD2391" s="2" t="str">
        <f>VLOOKUP($A2391,MA_KH!$A:$Q,MA_KH!O$1,0)</f>
        <v>SATRA TRUNG TÂM</v>
      </c>
      <c r="AE2391" s="2" t="str">
        <f>VLOOKUP($A2391,MA_KH!$A:$Q,MA_KH!P$1,0)</f>
        <v>TRUNG TÂM ĐIỀU HÀNH SATRAFOODS</v>
      </c>
    </row>
    <row r="2392" spans="1:31" ht="25.5" hidden="1" customHeight="1" x14ac:dyDescent="0.2">
      <c r="A2392" s="55" t="s">
        <v>22306</v>
      </c>
      <c r="B2392" s="55" t="s">
        <v>32</v>
      </c>
      <c r="C2392" s="56">
        <v>45979</v>
      </c>
      <c r="D2392" s="55" t="s">
        <v>19323</v>
      </c>
      <c r="E2392" s="56">
        <v>45979</v>
      </c>
      <c r="F2392" s="55">
        <v>72097</v>
      </c>
      <c r="G2392" s="55" t="s">
        <v>19324</v>
      </c>
      <c r="H2392" s="38">
        <v>-421321</v>
      </c>
      <c r="I2392" s="64">
        <v>0</v>
      </c>
      <c r="J2392" s="38">
        <v>-33705</v>
      </c>
      <c r="K2392" s="38">
        <v>-455026</v>
      </c>
      <c r="L2392" s="7" t="s">
        <v>51</v>
      </c>
      <c r="M2392" s="6">
        <v>46106</v>
      </c>
      <c r="O2392" s="35">
        <f>IF(Table1[[#This Row],[Phân loại]]="Tồn đầu kỳ",Table1[[#This Row],[Tổng giá trị]],0)</f>
        <v>-455026</v>
      </c>
      <c r="P2392" s="7">
        <f>IF(Table1[[#This Row],[Số còn phải thu ĐK]]&lt;&gt;0,0,IF(Table1[[#This Row],[Phân loại]]="Bán hàng",Table1[[#This Row],[Tổng giá trị]],-Table1[[#This Row],[Tổng giá trị]]))</f>
        <v>0</v>
      </c>
      <c r="Q2392" s="35">
        <f t="shared" si="613"/>
        <v>-455026</v>
      </c>
      <c r="R2392" s="7">
        <f>Table1[[#This Row],[Số còn phải thu ĐK]]+Table1[[#This Row],[Giá Trị HD sau CK]]-Table1[[#This Row],[Số tiền đã thu]]</f>
        <v>0</v>
      </c>
      <c r="S2392" s="6">
        <f>IF(Table1[[#This Row],[Ngày hóa đơn]]&lt;&gt;"",Table1[[#This Row],[Ngày hóa đơn]],IF(Table1[[#This Row],[Ngày hạch toán]]&lt;&gt;"",Table1[[#This Row],[Ngày hạch toán]],""))</f>
        <v>45979</v>
      </c>
      <c r="T2392" s="7"/>
      <c r="U2392" s="6">
        <f>IF(Table1[[#This Row],[Ngày tính CN]]="","",S2392+T2392)</f>
        <v>45979</v>
      </c>
      <c r="V2392" s="35">
        <f ca="1">IF(Table1[[#This Row],[Hạn thanh toán]]="","",IF((U2392-NOW())&lt;0,0,(U2392-NOW())))</f>
        <v>0</v>
      </c>
      <c r="W2392" s="35"/>
      <c r="X2392" s="35" t="str">
        <f t="shared" ca="1" si="614"/>
        <v/>
      </c>
      <c r="Y2392" s="2" t="str">
        <f t="shared" si="615"/>
        <v>Đã thanh toán</v>
      </c>
      <c r="Z2392" s="51">
        <f t="shared" si="616"/>
        <v>45979</v>
      </c>
      <c r="AA2392" s="51">
        <f t="shared" si="617"/>
        <v>46106</v>
      </c>
      <c r="AD2392" s="2" t="str">
        <f>VLOOKUP($A2392,MA_KH!$A:$Q,MA_KH!O$1,0)</f>
        <v>SATRA TRUNG TÂM</v>
      </c>
      <c r="AE2392" s="2" t="str">
        <f>VLOOKUP($A2392,MA_KH!$A:$Q,MA_KH!P$1,0)</f>
        <v>TRUNG TÂM ĐIỀU HÀNH SATRAFOODS</v>
      </c>
    </row>
    <row r="2393" spans="1:31" ht="25.5" hidden="1" customHeight="1" x14ac:dyDescent="0.2">
      <c r="A2393" s="55" t="s">
        <v>22436</v>
      </c>
      <c r="B2393" s="55" t="s">
        <v>3966</v>
      </c>
      <c r="C2393" s="56">
        <v>45975</v>
      </c>
      <c r="D2393" s="55" t="s">
        <v>19347</v>
      </c>
      <c r="E2393" s="56">
        <v>45975</v>
      </c>
      <c r="F2393" s="55">
        <v>2437</v>
      </c>
      <c r="G2393" s="55" t="s">
        <v>19348</v>
      </c>
      <c r="H2393" s="38">
        <v>-211012</v>
      </c>
      <c r="I2393" s="64">
        <v>0</v>
      </c>
      <c r="J2393" s="38">
        <v>-16881</v>
      </c>
      <c r="K2393" s="38">
        <v>-227893</v>
      </c>
      <c r="L2393" s="7" t="s">
        <v>51</v>
      </c>
      <c r="M2393" s="6">
        <v>46050</v>
      </c>
      <c r="O2393" s="35">
        <f>IF(Table1[[#This Row],[Phân loại]]="Tồn đầu kỳ",Table1[[#This Row],[Tổng giá trị]],0)</f>
        <v>-227893</v>
      </c>
      <c r="P2393" s="7">
        <f>IF(Table1[[#This Row],[Số còn phải thu ĐK]]&lt;&gt;0,0,IF(Table1[[#This Row],[Phân loại]]="Bán hàng",Table1[[#This Row],[Tổng giá trị]],-Table1[[#This Row],[Tổng giá trị]]))</f>
        <v>0</v>
      </c>
      <c r="Q2393" s="35">
        <f t="shared" si="613"/>
        <v>-227893</v>
      </c>
      <c r="R2393" s="7">
        <f>Table1[[#This Row],[Số còn phải thu ĐK]]+Table1[[#This Row],[Giá Trị HD sau CK]]-Table1[[#This Row],[Số tiền đã thu]]</f>
        <v>0</v>
      </c>
      <c r="S2393" s="6">
        <f>IF(Table1[[#This Row],[Ngày hóa đơn]]&lt;&gt;"",Table1[[#This Row],[Ngày hóa đơn]],IF(Table1[[#This Row],[Ngày hạch toán]]&lt;&gt;"",Table1[[#This Row],[Ngày hạch toán]],""))</f>
        <v>45975</v>
      </c>
      <c r="T2393" s="7"/>
      <c r="U2393" s="6">
        <f>IF(Table1[[#This Row],[Ngày tính CN]]="","",S2393+T2393)</f>
        <v>45975</v>
      </c>
      <c r="V2393" s="35">
        <f ca="1">IF(Table1[[#This Row],[Hạn thanh toán]]="","",IF((U2393-NOW())&lt;0,0,(U2393-NOW())))</f>
        <v>0</v>
      </c>
      <c r="W2393" s="35"/>
      <c r="X2393" s="35" t="str">
        <f t="shared" ca="1" si="614"/>
        <v/>
      </c>
      <c r="Y2393" s="2" t="str">
        <f t="shared" si="615"/>
        <v>Đã thanh toán</v>
      </c>
      <c r="Z2393" s="51">
        <f t="shared" si="616"/>
        <v>45975</v>
      </c>
      <c r="AA2393" s="51">
        <f t="shared" si="617"/>
        <v>46050</v>
      </c>
      <c r="AD2393" s="2" t="str">
        <f>VLOOKUP($A2393,MA_KH!$A:$Q,MA_KH!O$1,0)</f>
        <v>SMART</v>
      </c>
      <c r="AE2393" s="2" t="str">
        <f>VLOOKUP($A2393,MA_KH!$A:$Q,MA_KH!P$1,0)</f>
        <v>CÔNG TY TNHH KINH DOANH THƯƠNG MẠI VÀ DỊCH VỤ SUNSHINE MART</v>
      </c>
    </row>
    <row r="2394" spans="1:31" ht="25.5" hidden="1" customHeight="1" x14ac:dyDescent="0.2">
      <c r="A2394" s="55" t="s">
        <v>22436</v>
      </c>
      <c r="B2394" s="55" t="s">
        <v>3966</v>
      </c>
      <c r="C2394" s="56">
        <v>45983</v>
      </c>
      <c r="D2394" s="55" t="s">
        <v>19349</v>
      </c>
      <c r="E2394" s="56">
        <v>45983</v>
      </c>
      <c r="F2394" s="55">
        <v>2462</v>
      </c>
      <c r="G2394" s="55" t="s">
        <v>19350</v>
      </c>
      <c r="H2394" s="38">
        <v>-70538</v>
      </c>
      <c r="I2394" s="64">
        <v>0</v>
      </c>
      <c r="J2394" s="38">
        <v>-5643</v>
      </c>
      <c r="K2394" s="38">
        <v>-76181</v>
      </c>
      <c r="L2394" s="7" t="s">
        <v>51</v>
      </c>
      <c r="M2394" s="6">
        <v>46050</v>
      </c>
      <c r="O2394" s="35">
        <f>IF(Table1[[#This Row],[Phân loại]]="Tồn đầu kỳ",Table1[[#This Row],[Tổng giá trị]],0)</f>
        <v>-76181</v>
      </c>
      <c r="P2394" s="7">
        <f>IF(Table1[[#This Row],[Số còn phải thu ĐK]]&lt;&gt;0,0,IF(Table1[[#This Row],[Phân loại]]="Bán hàng",Table1[[#This Row],[Tổng giá trị]],-Table1[[#This Row],[Tổng giá trị]]))</f>
        <v>0</v>
      </c>
      <c r="Q2394" s="35">
        <f t="shared" si="613"/>
        <v>-76181</v>
      </c>
      <c r="R2394" s="7">
        <f>Table1[[#This Row],[Số còn phải thu ĐK]]+Table1[[#This Row],[Giá Trị HD sau CK]]-Table1[[#This Row],[Số tiền đã thu]]</f>
        <v>0</v>
      </c>
      <c r="S2394" s="6">
        <f>IF(Table1[[#This Row],[Ngày hóa đơn]]&lt;&gt;"",Table1[[#This Row],[Ngày hóa đơn]],IF(Table1[[#This Row],[Ngày hạch toán]]&lt;&gt;"",Table1[[#This Row],[Ngày hạch toán]],""))</f>
        <v>45983</v>
      </c>
      <c r="T2394" s="7"/>
      <c r="U2394" s="6">
        <f>IF(Table1[[#This Row],[Ngày tính CN]]="","",S2394+T2394)</f>
        <v>45983</v>
      </c>
      <c r="V2394" s="35">
        <f ca="1">IF(Table1[[#This Row],[Hạn thanh toán]]="","",IF((U2394-NOW())&lt;0,0,(U2394-NOW())))</f>
        <v>0</v>
      </c>
      <c r="W2394" s="35"/>
      <c r="X2394" s="35" t="str">
        <f t="shared" ca="1" si="614"/>
        <v/>
      </c>
      <c r="Y2394" s="2" t="str">
        <f t="shared" si="615"/>
        <v>Đã thanh toán</v>
      </c>
      <c r="Z2394" s="51">
        <f t="shared" si="616"/>
        <v>45983</v>
      </c>
      <c r="AA2394" s="51">
        <f t="shared" si="617"/>
        <v>46050</v>
      </c>
      <c r="AD2394" s="2" t="str">
        <f>VLOOKUP($A2394,MA_KH!$A:$Q,MA_KH!O$1,0)</f>
        <v>SMART</v>
      </c>
      <c r="AE2394" s="2" t="str">
        <f>VLOOKUP($A2394,MA_KH!$A:$Q,MA_KH!P$1,0)</f>
        <v>CÔNG TY TNHH KINH DOANH THƯƠNG MẠI VÀ DỊCH VỤ SUNSHINE MART</v>
      </c>
    </row>
    <row r="2395" spans="1:31" ht="25.5" hidden="1" customHeight="1" x14ac:dyDescent="0.2">
      <c r="A2395" s="55" t="s">
        <v>22436</v>
      </c>
      <c r="B2395" s="55" t="s">
        <v>3966</v>
      </c>
      <c r="C2395" s="56">
        <v>45983</v>
      </c>
      <c r="D2395" s="55" t="s">
        <v>19351</v>
      </c>
      <c r="E2395" s="56">
        <v>45983</v>
      </c>
      <c r="F2395" s="55">
        <v>2460</v>
      </c>
      <c r="G2395" s="55" t="s">
        <v>19352</v>
      </c>
      <c r="H2395" s="38">
        <v>-344852</v>
      </c>
      <c r="I2395" s="64">
        <v>0</v>
      </c>
      <c r="J2395" s="38">
        <v>-27588</v>
      </c>
      <c r="K2395" s="38">
        <v>-372440</v>
      </c>
      <c r="L2395" s="7" t="s">
        <v>51</v>
      </c>
      <c r="M2395" s="6">
        <v>46050</v>
      </c>
      <c r="O2395" s="35">
        <f>IF(Table1[[#This Row],[Phân loại]]="Tồn đầu kỳ",Table1[[#This Row],[Tổng giá trị]],0)</f>
        <v>-372440</v>
      </c>
      <c r="P2395" s="7">
        <f>IF(Table1[[#This Row],[Số còn phải thu ĐK]]&lt;&gt;0,0,IF(Table1[[#This Row],[Phân loại]]="Bán hàng",Table1[[#This Row],[Tổng giá trị]],-Table1[[#This Row],[Tổng giá trị]]))</f>
        <v>0</v>
      </c>
      <c r="Q2395" s="35">
        <f t="shared" si="613"/>
        <v>-372440</v>
      </c>
      <c r="R2395" s="7">
        <f>Table1[[#This Row],[Số còn phải thu ĐK]]+Table1[[#This Row],[Giá Trị HD sau CK]]-Table1[[#This Row],[Số tiền đã thu]]</f>
        <v>0</v>
      </c>
      <c r="S2395" s="6">
        <f>IF(Table1[[#This Row],[Ngày hóa đơn]]&lt;&gt;"",Table1[[#This Row],[Ngày hóa đơn]],IF(Table1[[#This Row],[Ngày hạch toán]]&lt;&gt;"",Table1[[#This Row],[Ngày hạch toán]],""))</f>
        <v>45983</v>
      </c>
      <c r="T2395" s="7"/>
      <c r="U2395" s="6">
        <f>IF(Table1[[#This Row],[Ngày tính CN]]="","",S2395+T2395)</f>
        <v>45983</v>
      </c>
      <c r="V2395" s="35">
        <f ca="1">IF(Table1[[#This Row],[Hạn thanh toán]]="","",IF((U2395-NOW())&lt;0,0,(U2395-NOW())))</f>
        <v>0</v>
      </c>
      <c r="W2395" s="35"/>
      <c r="X2395" s="35" t="str">
        <f t="shared" ca="1" si="614"/>
        <v/>
      </c>
      <c r="Y2395" s="2" t="str">
        <f t="shared" si="615"/>
        <v>Đã thanh toán</v>
      </c>
      <c r="Z2395" s="51">
        <f t="shared" si="616"/>
        <v>45983</v>
      </c>
      <c r="AA2395" s="51">
        <f t="shared" si="617"/>
        <v>46050</v>
      </c>
      <c r="AD2395" s="2" t="str">
        <f>VLOOKUP($A2395,MA_KH!$A:$Q,MA_KH!O$1,0)</f>
        <v>SMART</v>
      </c>
      <c r="AE2395" s="2" t="str">
        <f>VLOOKUP($A2395,MA_KH!$A:$Q,MA_KH!P$1,0)</f>
        <v>CÔNG TY TNHH KINH DOANH THƯƠNG MẠI VÀ DỊCH VỤ SUNSHINE MART</v>
      </c>
    </row>
    <row r="2396" spans="1:31" ht="25.5" hidden="1" customHeight="1" x14ac:dyDescent="0.2">
      <c r="A2396" s="55" t="s">
        <v>22238</v>
      </c>
      <c r="B2396" s="55" t="s">
        <v>36</v>
      </c>
      <c r="C2396" s="37">
        <v>45989</v>
      </c>
      <c r="D2396" s="30"/>
      <c r="E2396" s="37">
        <v>45989</v>
      </c>
      <c r="F2396" s="30">
        <v>12201</v>
      </c>
      <c r="G2396" s="30" t="s">
        <v>20092</v>
      </c>
      <c r="H2396" s="38">
        <v>-875215</v>
      </c>
      <c r="I2396" s="42">
        <v>0</v>
      </c>
      <c r="J2396" s="38">
        <v>-70017</v>
      </c>
      <c r="K2396" s="38">
        <v>-945232</v>
      </c>
      <c r="L2396" s="7" t="s">
        <v>51</v>
      </c>
      <c r="M2396" s="6">
        <v>46037</v>
      </c>
      <c r="O2396" s="35">
        <f>IF(Table1[[#This Row],[Phân loại]]="Tồn đầu kỳ",Table1[[#This Row],[Tổng giá trị]],0)</f>
        <v>-945232</v>
      </c>
      <c r="P2396" s="7">
        <f>IF(Table1[[#This Row],[Số còn phải thu ĐK]]&lt;&gt;0,0,IF(Table1[[#This Row],[Phân loại]]="Bán hàng",Table1[[#This Row],[Tổng giá trị]],-Table1[[#This Row],[Tổng giá trị]]))</f>
        <v>0</v>
      </c>
      <c r="Q2396" s="35">
        <f t="shared" si="613"/>
        <v>-945232</v>
      </c>
      <c r="R2396" s="7">
        <f>Table1[[#This Row],[Số còn phải thu ĐK]]+Table1[[#This Row],[Giá Trị HD sau CK]]-Table1[[#This Row],[Số tiền đã thu]]</f>
        <v>0</v>
      </c>
      <c r="S2396" s="6">
        <f>IF(Table1[[#This Row],[Ngày hóa đơn]]&lt;&gt;"",Table1[[#This Row],[Ngày hóa đơn]],IF(Table1[[#This Row],[Ngày hạch toán]]&lt;&gt;"",Table1[[#This Row],[Ngày hạch toán]],""))</f>
        <v>45989</v>
      </c>
      <c r="T2396" s="7"/>
      <c r="U2396" s="6">
        <f>IF(Table1[[#This Row],[Ngày tính CN]]="","",S2396+T2396)</f>
        <v>45989</v>
      </c>
      <c r="V2396" s="35">
        <f ca="1">IF(Table1[[#This Row],[Hạn thanh toán]]="","",IF((U2396-NOW())&lt;0,0,(U2396-NOW())))</f>
        <v>0</v>
      </c>
      <c r="W2396" s="35"/>
      <c r="X2396" s="35" t="str">
        <f t="shared" ca="1" si="614"/>
        <v/>
      </c>
      <c r="Y2396" s="2" t="str">
        <f t="shared" si="615"/>
        <v>Đã thanh toán</v>
      </c>
      <c r="Z2396" s="51">
        <f t="shared" si="616"/>
        <v>45989</v>
      </c>
      <c r="AA2396" s="51">
        <f t="shared" si="617"/>
        <v>46037</v>
      </c>
      <c r="AD2396" s="2" t="str">
        <f>VLOOKUP($A2396,MA_KH!$A:$Q,MA_KH!O$1,0)</f>
        <v>SATRA PHẠM HÙNG</v>
      </c>
      <c r="AE2396" s="2" t="str">
        <f>VLOOKUP($A2396,MA_KH!$A:$Q,MA_KH!P$1,0)</f>
        <v>TTTM Satra đường Phạm Hùng</v>
      </c>
    </row>
    <row r="2397" spans="1:31" ht="25.5" hidden="1" customHeight="1" x14ac:dyDescent="0.2">
      <c r="A2397" s="55" t="s">
        <v>22238</v>
      </c>
      <c r="B2397" s="55" t="s">
        <v>36</v>
      </c>
      <c r="C2397" s="37">
        <v>45966</v>
      </c>
      <c r="D2397" s="30"/>
      <c r="E2397" s="37">
        <v>45966</v>
      </c>
      <c r="F2397" s="30">
        <v>10954</v>
      </c>
      <c r="G2397" s="30" t="s">
        <v>20093</v>
      </c>
      <c r="H2397" s="38">
        <v>-545972</v>
      </c>
      <c r="I2397" s="42">
        <v>0</v>
      </c>
      <c r="J2397" s="38">
        <v>-54597</v>
      </c>
      <c r="K2397" s="38">
        <v>-600569</v>
      </c>
      <c r="L2397" s="7" t="s">
        <v>51</v>
      </c>
      <c r="M2397" s="6">
        <v>46037</v>
      </c>
      <c r="O2397" s="35">
        <f>IF(Table1[[#This Row],[Phân loại]]="Tồn đầu kỳ",Table1[[#This Row],[Tổng giá trị]],0)</f>
        <v>-600569</v>
      </c>
      <c r="P2397" s="7">
        <f>IF(Table1[[#This Row],[Số còn phải thu ĐK]]&lt;&gt;0,0,IF(Table1[[#This Row],[Phân loại]]="Bán hàng",Table1[[#This Row],[Tổng giá trị]],-Table1[[#This Row],[Tổng giá trị]]))</f>
        <v>0</v>
      </c>
      <c r="Q2397" s="35">
        <f t="shared" si="613"/>
        <v>-600569</v>
      </c>
      <c r="R2397" s="7">
        <f>Table1[[#This Row],[Số còn phải thu ĐK]]+Table1[[#This Row],[Giá Trị HD sau CK]]-Table1[[#This Row],[Số tiền đã thu]]</f>
        <v>0</v>
      </c>
      <c r="S2397" s="6">
        <f>IF(Table1[[#This Row],[Ngày hóa đơn]]&lt;&gt;"",Table1[[#This Row],[Ngày hóa đơn]],IF(Table1[[#This Row],[Ngày hạch toán]]&lt;&gt;"",Table1[[#This Row],[Ngày hạch toán]],""))</f>
        <v>45966</v>
      </c>
      <c r="T2397" s="7"/>
      <c r="U2397" s="6">
        <f>IF(Table1[[#This Row],[Ngày tính CN]]="","",S2397+T2397)</f>
        <v>45966</v>
      </c>
      <c r="V2397" s="35">
        <f ca="1">IF(Table1[[#This Row],[Hạn thanh toán]]="","",IF((U2397-NOW())&lt;0,0,(U2397-NOW())))</f>
        <v>0</v>
      </c>
      <c r="W2397" s="35"/>
      <c r="X2397" s="35" t="str">
        <f t="shared" ca="1" si="614"/>
        <v/>
      </c>
      <c r="Y2397" s="2" t="str">
        <f t="shared" si="615"/>
        <v>Đã thanh toán</v>
      </c>
      <c r="Z2397" s="51">
        <f t="shared" si="616"/>
        <v>45966</v>
      </c>
      <c r="AA2397" s="51">
        <f t="shared" si="617"/>
        <v>46037</v>
      </c>
      <c r="AD2397" s="2" t="str">
        <f>VLOOKUP($A2397,MA_KH!$A:$Q,MA_KH!O$1,0)</f>
        <v>SATRA PHẠM HÙNG</v>
      </c>
      <c r="AE2397" s="2" t="str">
        <f>VLOOKUP($A2397,MA_KH!$A:$Q,MA_KH!P$1,0)</f>
        <v>TTTM Satra đường Phạm Hùng</v>
      </c>
    </row>
    <row r="2398" spans="1:31" ht="25.5" hidden="1" customHeight="1" x14ac:dyDescent="0.2">
      <c r="A2398" s="55" t="s">
        <v>22238</v>
      </c>
      <c r="B2398" s="55" t="s">
        <v>36</v>
      </c>
      <c r="C2398" s="37">
        <v>45972</v>
      </c>
      <c r="D2398" s="30"/>
      <c r="E2398" s="37">
        <v>45972</v>
      </c>
      <c r="F2398" s="30">
        <v>11434</v>
      </c>
      <c r="G2398" s="30" t="s">
        <v>20094</v>
      </c>
      <c r="H2398" s="38">
        <v>-36584</v>
      </c>
      <c r="I2398" s="42">
        <v>0</v>
      </c>
      <c r="J2398" s="38">
        <v>-3658</v>
      </c>
      <c r="K2398" s="38">
        <v>-40242</v>
      </c>
      <c r="L2398" s="7" t="s">
        <v>51</v>
      </c>
      <c r="M2398" s="6">
        <v>46037</v>
      </c>
      <c r="O2398" s="35">
        <f>IF(Table1[[#This Row],[Phân loại]]="Tồn đầu kỳ",Table1[[#This Row],[Tổng giá trị]],0)</f>
        <v>-40242</v>
      </c>
      <c r="P2398" s="7">
        <f>IF(Table1[[#This Row],[Số còn phải thu ĐK]]&lt;&gt;0,0,IF(Table1[[#This Row],[Phân loại]]="Bán hàng",Table1[[#This Row],[Tổng giá trị]],-Table1[[#This Row],[Tổng giá trị]]))</f>
        <v>0</v>
      </c>
      <c r="Q2398" s="35">
        <f t="shared" si="613"/>
        <v>-40242</v>
      </c>
      <c r="R2398" s="7">
        <f>Table1[[#This Row],[Số còn phải thu ĐK]]+Table1[[#This Row],[Giá Trị HD sau CK]]-Table1[[#This Row],[Số tiền đã thu]]</f>
        <v>0</v>
      </c>
      <c r="S2398" s="6">
        <f>IF(Table1[[#This Row],[Ngày hóa đơn]]&lt;&gt;"",Table1[[#This Row],[Ngày hóa đơn]],IF(Table1[[#This Row],[Ngày hạch toán]]&lt;&gt;"",Table1[[#This Row],[Ngày hạch toán]],""))</f>
        <v>45972</v>
      </c>
      <c r="T2398" s="7"/>
      <c r="U2398" s="6">
        <f>IF(Table1[[#This Row],[Ngày tính CN]]="","",S2398+T2398)</f>
        <v>45972</v>
      </c>
      <c r="V2398" s="35">
        <f ca="1">IF(Table1[[#This Row],[Hạn thanh toán]]="","",IF((U2398-NOW())&lt;0,0,(U2398-NOW())))</f>
        <v>0</v>
      </c>
      <c r="W2398" s="35"/>
      <c r="X2398" s="35" t="str">
        <f t="shared" ca="1" si="614"/>
        <v/>
      </c>
      <c r="Y2398" s="2" t="str">
        <f t="shared" si="615"/>
        <v>Đã thanh toán</v>
      </c>
      <c r="Z2398" s="51">
        <f t="shared" si="616"/>
        <v>45972</v>
      </c>
      <c r="AA2398" s="51">
        <f t="shared" si="617"/>
        <v>46037</v>
      </c>
      <c r="AD2398" s="2" t="str">
        <f>VLOOKUP($A2398,MA_KH!$A:$Q,MA_KH!O$1,0)</f>
        <v>SATRA PHẠM HÙNG</v>
      </c>
      <c r="AE2398" s="2" t="str">
        <f>VLOOKUP($A2398,MA_KH!$A:$Q,MA_KH!P$1,0)</f>
        <v>TTTM Satra đường Phạm Hùng</v>
      </c>
    </row>
    <row r="2399" spans="1:31" ht="25.5" hidden="1" customHeight="1" x14ac:dyDescent="0.2">
      <c r="A2399" s="55" t="s">
        <v>22238</v>
      </c>
      <c r="B2399" s="55" t="s">
        <v>36</v>
      </c>
      <c r="C2399" s="37">
        <v>45985</v>
      </c>
      <c r="D2399" s="30"/>
      <c r="E2399" s="37">
        <v>45985</v>
      </c>
      <c r="F2399" s="30">
        <v>11974</v>
      </c>
      <c r="G2399" s="30" t="s">
        <v>20095</v>
      </c>
      <c r="H2399" s="38">
        <v>-217379</v>
      </c>
      <c r="I2399" s="42">
        <v>0</v>
      </c>
      <c r="J2399" s="38">
        <v>-21738</v>
      </c>
      <c r="K2399" s="38">
        <v>-239117</v>
      </c>
      <c r="L2399" s="7" t="s">
        <v>51</v>
      </c>
      <c r="M2399" s="6">
        <v>46037</v>
      </c>
      <c r="O2399" s="35">
        <f>IF(Table1[[#This Row],[Phân loại]]="Tồn đầu kỳ",Table1[[#This Row],[Tổng giá trị]],0)</f>
        <v>-239117</v>
      </c>
      <c r="P2399" s="7">
        <f>IF(Table1[[#This Row],[Số còn phải thu ĐK]]&lt;&gt;0,0,IF(Table1[[#This Row],[Phân loại]]="Bán hàng",Table1[[#This Row],[Tổng giá trị]],-Table1[[#This Row],[Tổng giá trị]]))</f>
        <v>0</v>
      </c>
      <c r="Q2399" s="35">
        <f t="shared" si="613"/>
        <v>-239117</v>
      </c>
      <c r="R2399" s="7">
        <f>Table1[[#This Row],[Số còn phải thu ĐK]]+Table1[[#This Row],[Giá Trị HD sau CK]]-Table1[[#This Row],[Số tiền đã thu]]</f>
        <v>0</v>
      </c>
      <c r="S2399" s="6">
        <f>IF(Table1[[#This Row],[Ngày hóa đơn]]&lt;&gt;"",Table1[[#This Row],[Ngày hóa đơn]],IF(Table1[[#This Row],[Ngày hạch toán]]&lt;&gt;"",Table1[[#This Row],[Ngày hạch toán]],""))</f>
        <v>45985</v>
      </c>
      <c r="T2399" s="7"/>
      <c r="U2399" s="6">
        <f>IF(Table1[[#This Row],[Ngày tính CN]]="","",S2399+T2399)</f>
        <v>45985</v>
      </c>
      <c r="V2399" s="35">
        <f ca="1">IF(Table1[[#This Row],[Hạn thanh toán]]="","",IF((U2399-NOW())&lt;0,0,(U2399-NOW())))</f>
        <v>0</v>
      </c>
      <c r="W2399" s="35"/>
      <c r="X2399" s="35" t="str">
        <f t="shared" ca="1" si="614"/>
        <v/>
      </c>
      <c r="Y2399" s="2" t="str">
        <f t="shared" si="615"/>
        <v>Đã thanh toán</v>
      </c>
      <c r="Z2399" s="51">
        <f t="shared" si="616"/>
        <v>45985</v>
      </c>
      <c r="AA2399" s="51">
        <f t="shared" si="617"/>
        <v>46037</v>
      </c>
      <c r="AD2399" s="2" t="str">
        <f>VLOOKUP($A2399,MA_KH!$A:$Q,MA_KH!O$1,0)</f>
        <v>SATRA PHẠM HÙNG</v>
      </c>
      <c r="AE2399" s="2" t="str">
        <f>VLOOKUP($A2399,MA_KH!$A:$Q,MA_KH!P$1,0)</f>
        <v>TTTM Satra đường Phạm Hùng</v>
      </c>
    </row>
    <row r="2400" spans="1:31" ht="25.5" hidden="1" customHeight="1" x14ac:dyDescent="0.2">
      <c r="A2400" s="30" t="s">
        <v>20827</v>
      </c>
      <c r="B2400" s="30" t="s">
        <v>63</v>
      </c>
      <c r="C2400" s="37">
        <v>46013</v>
      </c>
      <c r="D2400" s="30" t="s">
        <v>19876</v>
      </c>
      <c r="E2400" s="37">
        <v>46013</v>
      </c>
      <c r="F2400" s="30">
        <v>5863</v>
      </c>
      <c r="G2400" s="30" t="s">
        <v>1320</v>
      </c>
      <c r="H2400" s="38">
        <v>-46152</v>
      </c>
      <c r="I2400" s="64">
        <v>0</v>
      </c>
      <c r="J2400" s="38">
        <v>-3692</v>
      </c>
      <c r="K2400" s="38">
        <v>-49844</v>
      </c>
      <c r="L2400" s="7" t="s">
        <v>51</v>
      </c>
      <c r="O2400" s="35">
        <f>IF(Table1[[#This Row],[Phân loại]]="Tồn đầu kỳ",Table1[[#This Row],[Tổng giá trị]],0)</f>
        <v>-49844</v>
      </c>
      <c r="P2400" s="7">
        <f>IF(Table1[[#This Row],[Số còn phải thu ĐK]]&lt;&gt;0,0,IF(Table1[[#This Row],[Phân loại]]="Bán hàng",Table1[[#This Row],[Tổng giá trị]],-Table1[[#This Row],[Tổng giá trị]]))</f>
        <v>0</v>
      </c>
      <c r="Q2400" s="35">
        <f t="shared" si="613"/>
        <v>0</v>
      </c>
      <c r="R2400" s="7">
        <f>Table1[[#This Row],[Số còn phải thu ĐK]]+Table1[[#This Row],[Giá Trị HD sau CK]]-Table1[[#This Row],[Số tiền đã thu]]</f>
        <v>-49844</v>
      </c>
      <c r="S2400" s="6">
        <f>IF(Table1[[#This Row],[Ngày hóa đơn]]&lt;&gt;"",Table1[[#This Row],[Ngày hóa đơn]],IF(Table1[[#This Row],[Ngày hạch toán]]&lt;&gt;"",Table1[[#This Row],[Ngày hạch toán]],""))</f>
        <v>46013</v>
      </c>
      <c r="T2400" s="7"/>
      <c r="U2400" s="6">
        <f>IF(Table1[[#This Row],[Ngày tính CN]]="","",S2400+T2400)</f>
        <v>46013</v>
      </c>
      <c r="V2400" s="35">
        <f ca="1">IF(Table1[[#This Row],[Hạn thanh toán]]="","",IF((U2400-NOW())&lt;0,0,(U2400-NOW())))</f>
        <v>0</v>
      </c>
      <c r="W2400" s="35"/>
      <c r="X2400" s="35">
        <f t="shared" ca="1" si="614"/>
        <v>157.49032013888791</v>
      </c>
      <c r="Y2400" s="2" t="str">
        <f t="shared" ca="1" si="615"/>
        <v>Nợ quá hạn hơn 120 ngày có khả năng mất thanh toán</v>
      </c>
      <c r="Z2400" s="51">
        <f t="shared" si="616"/>
        <v>46013</v>
      </c>
      <c r="AA2400" s="51" t="str">
        <f t="shared" si="617"/>
        <v/>
      </c>
      <c r="AD2400" s="2" t="str">
        <f>VLOOKUP($A2400,MA_KH!$A:$Q,MA_KH!O$1,0)</f>
        <v>CIRCLEK MIỀN NAM</v>
      </c>
      <c r="AE2400" s="2" t="str">
        <f>VLOOKUP($A2400,MA_KH!$A:$Q,MA_KH!P$1,0)</f>
        <v>CÔNG TY TNHH VÒNG TRÒN ĐỎ</v>
      </c>
    </row>
    <row r="2401" spans="1:31" ht="25.5" hidden="1" customHeight="1" x14ac:dyDescent="0.2">
      <c r="A2401" s="30" t="s">
        <v>20827</v>
      </c>
      <c r="B2401" s="30" t="s">
        <v>63</v>
      </c>
      <c r="C2401" s="37">
        <v>46013</v>
      </c>
      <c r="D2401" s="30" t="s">
        <v>19877</v>
      </c>
      <c r="E2401" s="37">
        <v>46013</v>
      </c>
      <c r="F2401" s="30">
        <v>5876</v>
      </c>
      <c r="G2401" s="30" t="s">
        <v>1320</v>
      </c>
      <c r="H2401" s="38">
        <v>-115380</v>
      </c>
      <c r="I2401" s="64">
        <v>0</v>
      </c>
      <c r="J2401" s="38">
        <v>-9230</v>
      </c>
      <c r="K2401" s="38">
        <v>-124610</v>
      </c>
      <c r="L2401" s="7" t="s">
        <v>51</v>
      </c>
      <c r="O2401" s="35">
        <f>IF(Table1[[#This Row],[Phân loại]]="Tồn đầu kỳ",Table1[[#This Row],[Tổng giá trị]],0)</f>
        <v>-124610</v>
      </c>
      <c r="P2401" s="7">
        <f>IF(Table1[[#This Row],[Số còn phải thu ĐK]]&lt;&gt;0,0,IF(Table1[[#This Row],[Phân loại]]="Bán hàng",Table1[[#This Row],[Tổng giá trị]],-Table1[[#This Row],[Tổng giá trị]]))</f>
        <v>0</v>
      </c>
      <c r="Q2401" s="35">
        <f t="shared" si="613"/>
        <v>0</v>
      </c>
      <c r="R2401" s="7">
        <f>Table1[[#This Row],[Số còn phải thu ĐK]]+Table1[[#This Row],[Giá Trị HD sau CK]]-Table1[[#This Row],[Số tiền đã thu]]</f>
        <v>-124610</v>
      </c>
      <c r="S2401" s="6">
        <f>IF(Table1[[#This Row],[Ngày hóa đơn]]&lt;&gt;"",Table1[[#This Row],[Ngày hóa đơn]],IF(Table1[[#This Row],[Ngày hạch toán]]&lt;&gt;"",Table1[[#This Row],[Ngày hạch toán]],""))</f>
        <v>46013</v>
      </c>
      <c r="T2401" s="7"/>
      <c r="U2401" s="6">
        <f>IF(Table1[[#This Row],[Ngày tính CN]]="","",S2401+T2401)</f>
        <v>46013</v>
      </c>
      <c r="V2401" s="35">
        <f ca="1">IF(Table1[[#This Row],[Hạn thanh toán]]="","",IF((U2401-NOW())&lt;0,0,(U2401-NOW())))</f>
        <v>0</v>
      </c>
      <c r="W2401" s="35"/>
      <c r="X2401" s="35">
        <f t="shared" ca="1" si="614"/>
        <v>157.49032013888791</v>
      </c>
      <c r="Y2401" s="2" t="str">
        <f t="shared" ca="1" si="615"/>
        <v>Nợ quá hạn hơn 120 ngày có khả năng mất thanh toán</v>
      </c>
      <c r="Z2401" s="51">
        <f t="shared" si="616"/>
        <v>46013</v>
      </c>
      <c r="AA2401" s="51" t="str">
        <f t="shared" si="617"/>
        <v/>
      </c>
      <c r="AD2401" s="2" t="str">
        <f>VLOOKUP($A2401,MA_KH!$A:$Q,MA_KH!O$1,0)</f>
        <v>CIRCLEK MIỀN NAM</v>
      </c>
      <c r="AE2401" s="2" t="str">
        <f>VLOOKUP($A2401,MA_KH!$A:$Q,MA_KH!P$1,0)</f>
        <v>CÔNG TY TNHH VÒNG TRÒN ĐỎ</v>
      </c>
    </row>
    <row r="2402" spans="1:31" ht="25.5" hidden="1" customHeight="1" x14ac:dyDescent="0.2">
      <c r="A2402" s="30" t="s">
        <v>20827</v>
      </c>
      <c r="B2402" s="30" t="s">
        <v>63</v>
      </c>
      <c r="C2402" s="37">
        <v>46013</v>
      </c>
      <c r="D2402" s="30" t="s">
        <v>19878</v>
      </c>
      <c r="E2402" s="37">
        <v>46013</v>
      </c>
      <c r="F2402" s="30">
        <v>5865</v>
      </c>
      <c r="G2402" s="30" t="s">
        <v>1320</v>
      </c>
      <c r="H2402" s="38">
        <v>-23076</v>
      </c>
      <c r="I2402" s="64">
        <v>0</v>
      </c>
      <c r="J2402" s="38">
        <v>-1846</v>
      </c>
      <c r="K2402" s="38">
        <v>-24922</v>
      </c>
      <c r="L2402" s="7" t="s">
        <v>51</v>
      </c>
      <c r="O2402" s="35">
        <f>IF(Table1[[#This Row],[Phân loại]]="Tồn đầu kỳ",Table1[[#This Row],[Tổng giá trị]],0)</f>
        <v>-24922</v>
      </c>
      <c r="P2402" s="7">
        <f>IF(Table1[[#This Row],[Số còn phải thu ĐK]]&lt;&gt;0,0,IF(Table1[[#This Row],[Phân loại]]="Bán hàng",Table1[[#This Row],[Tổng giá trị]],-Table1[[#This Row],[Tổng giá trị]]))</f>
        <v>0</v>
      </c>
      <c r="Q2402" s="35">
        <f t="shared" si="613"/>
        <v>0</v>
      </c>
      <c r="R2402" s="7">
        <f>Table1[[#This Row],[Số còn phải thu ĐK]]+Table1[[#This Row],[Giá Trị HD sau CK]]-Table1[[#This Row],[Số tiền đã thu]]</f>
        <v>-24922</v>
      </c>
      <c r="S2402" s="6">
        <f>IF(Table1[[#This Row],[Ngày hóa đơn]]&lt;&gt;"",Table1[[#This Row],[Ngày hóa đơn]],IF(Table1[[#This Row],[Ngày hạch toán]]&lt;&gt;"",Table1[[#This Row],[Ngày hạch toán]],""))</f>
        <v>46013</v>
      </c>
      <c r="T2402" s="7"/>
      <c r="U2402" s="6">
        <f>IF(Table1[[#This Row],[Ngày tính CN]]="","",S2402+T2402)</f>
        <v>46013</v>
      </c>
      <c r="V2402" s="35">
        <f ca="1">IF(Table1[[#This Row],[Hạn thanh toán]]="","",IF((U2402-NOW())&lt;0,0,(U2402-NOW())))</f>
        <v>0</v>
      </c>
      <c r="W2402" s="35"/>
      <c r="X2402" s="35">
        <f t="shared" ca="1" si="614"/>
        <v>157.49032013888791</v>
      </c>
      <c r="Y2402" s="2" t="str">
        <f t="shared" ca="1" si="615"/>
        <v>Nợ quá hạn hơn 120 ngày có khả năng mất thanh toán</v>
      </c>
      <c r="Z2402" s="51">
        <f t="shared" si="616"/>
        <v>46013</v>
      </c>
      <c r="AA2402" s="51" t="str">
        <f t="shared" si="617"/>
        <v/>
      </c>
      <c r="AD2402" s="2" t="str">
        <f>VLOOKUP($A2402,MA_KH!$A:$Q,MA_KH!O$1,0)</f>
        <v>CIRCLEK MIỀN NAM</v>
      </c>
      <c r="AE2402" s="2" t="str">
        <f>VLOOKUP($A2402,MA_KH!$A:$Q,MA_KH!P$1,0)</f>
        <v>CÔNG TY TNHH VÒNG TRÒN ĐỎ</v>
      </c>
    </row>
    <row r="2403" spans="1:31" ht="25.5" hidden="1" customHeight="1" x14ac:dyDescent="0.2">
      <c r="A2403" s="30" t="s">
        <v>20827</v>
      </c>
      <c r="B2403" s="30" t="s">
        <v>63</v>
      </c>
      <c r="C2403" s="37">
        <v>45997</v>
      </c>
      <c r="D2403" s="30" t="s">
        <v>19879</v>
      </c>
      <c r="E2403" s="37">
        <v>45997</v>
      </c>
      <c r="F2403" s="30">
        <v>5874</v>
      </c>
      <c r="G2403" s="30" t="s">
        <v>19880</v>
      </c>
      <c r="H2403" s="38">
        <v>-138456</v>
      </c>
      <c r="I2403" s="64">
        <v>0</v>
      </c>
      <c r="J2403" s="38">
        <v>-11076</v>
      </c>
      <c r="K2403" s="38">
        <v>-149532</v>
      </c>
      <c r="L2403" s="7" t="s">
        <v>51</v>
      </c>
      <c r="O2403" s="35">
        <f>IF(Table1[[#This Row],[Phân loại]]="Tồn đầu kỳ",Table1[[#This Row],[Tổng giá trị]],0)</f>
        <v>-149532</v>
      </c>
      <c r="P2403" s="7">
        <f>IF(Table1[[#This Row],[Số còn phải thu ĐK]]&lt;&gt;0,0,IF(Table1[[#This Row],[Phân loại]]="Bán hàng",Table1[[#This Row],[Tổng giá trị]],-Table1[[#This Row],[Tổng giá trị]]))</f>
        <v>0</v>
      </c>
      <c r="Q2403" s="35">
        <f t="shared" si="613"/>
        <v>0</v>
      </c>
      <c r="R2403" s="7">
        <f>Table1[[#This Row],[Số còn phải thu ĐK]]+Table1[[#This Row],[Giá Trị HD sau CK]]-Table1[[#This Row],[Số tiền đã thu]]</f>
        <v>-149532</v>
      </c>
      <c r="S2403" s="6">
        <f>IF(Table1[[#This Row],[Ngày hóa đơn]]&lt;&gt;"",Table1[[#This Row],[Ngày hóa đơn]],IF(Table1[[#This Row],[Ngày hạch toán]]&lt;&gt;"",Table1[[#This Row],[Ngày hạch toán]],""))</f>
        <v>45997</v>
      </c>
      <c r="T2403" s="7"/>
      <c r="U2403" s="6">
        <f>IF(Table1[[#This Row],[Ngày tính CN]]="","",S2403+T2403)</f>
        <v>45997</v>
      </c>
      <c r="V2403" s="35">
        <f ca="1">IF(Table1[[#This Row],[Hạn thanh toán]]="","",IF((U2403-NOW())&lt;0,0,(U2403-NOW())))</f>
        <v>0</v>
      </c>
      <c r="W2403" s="35"/>
      <c r="X2403" s="35">
        <f t="shared" ca="1" si="614"/>
        <v>173.49032013888791</v>
      </c>
      <c r="Y2403" s="2" t="str">
        <f t="shared" ca="1" si="615"/>
        <v>Nợ quá hạn hơn 120 ngày có khả năng mất thanh toán</v>
      </c>
      <c r="Z2403" s="51">
        <f t="shared" si="616"/>
        <v>45997</v>
      </c>
      <c r="AA2403" s="51" t="str">
        <f t="shared" si="617"/>
        <v/>
      </c>
      <c r="AD2403" s="2" t="str">
        <f>VLOOKUP($A2403,MA_KH!$A:$Q,MA_KH!O$1,0)</f>
        <v>CIRCLEK MIỀN NAM</v>
      </c>
      <c r="AE2403" s="2" t="str">
        <f>VLOOKUP($A2403,MA_KH!$A:$Q,MA_KH!P$1,0)</f>
        <v>CÔNG TY TNHH VÒNG TRÒN ĐỎ</v>
      </c>
    </row>
    <row r="2404" spans="1:31" ht="25.5" hidden="1" customHeight="1" x14ac:dyDescent="0.2">
      <c r="A2404" s="30" t="s">
        <v>20827</v>
      </c>
      <c r="B2404" s="30" t="s">
        <v>63</v>
      </c>
      <c r="C2404" s="37">
        <v>45997</v>
      </c>
      <c r="D2404" s="30" t="s">
        <v>19881</v>
      </c>
      <c r="E2404" s="37">
        <v>45997</v>
      </c>
      <c r="F2404" s="30">
        <v>5861</v>
      </c>
      <c r="G2404" s="30" t="s">
        <v>19882</v>
      </c>
      <c r="H2404" s="38">
        <v>-62637</v>
      </c>
      <c r="I2404" s="64">
        <v>0</v>
      </c>
      <c r="J2404" s="38">
        <v>-5011</v>
      </c>
      <c r="K2404" s="38">
        <v>-67648</v>
      </c>
      <c r="L2404" s="7" t="s">
        <v>51</v>
      </c>
      <c r="O2404" s="35">
        <f>IF(Table1[[#This Row],[Phân loại]]="Tồn đầu kỳ",Table1[[#This Row],[Tổng giá trị]],0)</f>
        <v>-67648</v>
      </c>
      <c r="P2404" s="7">
        <f>IF(Table1[[#This Row],[Số còn phải thu ĐK]]&lt;&gt;0,0,IF(Table1[[#This Row],[Phân loại]]="Bán hàng",Table1[[#This Row],[Tổng giá trị]],-Table1[[#This Row],[Tổng giá trị]]))</f>
        <v>0</v>
      </c>
      <c r="Q2404" s="35">
        <f t="shared" si="613"/>
        <v>0</v>
      </c>
      <c r="R2404" s="7">
        <f>Table1[[#This Row],[Số còn phải thu ĐK]]+Table1[[#This Row],[Giá Trị HD sau CK]]-Table1[[#This Row],[Số tiền đã thu]]</f>
        <v>-67648</v>
      </c>
      <c r="S2404" s="6">
        <f>IF(Table1[[#This Row],[Ngày hóa đơn]]&lt;&gt;"",Table1[[#This Row],[Ngày hóa đơn]],IF(Table1[[#This Row],[Ngày hạch toán]]&lt;&gt;"",Table1[[#This Row],[Ngày hạch toán]],""))</f>
        <v>45997</v>
      </c>
      <c r="T2404" s="7"/>
      <c r="U2404" s="6">
        <f>IF(Table1[[#This Row],[Ngày tính CN]]="","",S2404+T2404)</f>
        <v>45997</v>
      </c>
      <c r="V2404" s="35">
        <f ca="1">IF(Table1[[#This Row],[Hạn thanh toán]]="","",IF((U2404-NOW())&lt;0,0,(U2404-NOW())))</f>
        <v>0</v>
      </c>
      <c r="W2404" s="35"/>
      <c r="X2404" s="35">
        <f t="shared" ca="1" si="614"/>
        <v>173.49032013888791</v>
      </c>
      <c r="Y2404" s="2" t="str">
        <f t="shared" ca="1" si="615"/>
        <v>Nợ quá hạn hơn 120 ngày có khả năng mất thanh toán</v>
      </c>
      <c r="Z2404" s="51">
        <f t="shared" si="616"/>
        <v>45997</v>
      </c>
      <c r="AA2404" s="51" t="str">
        <f t="shared" si="617"/>
        <v/>
      </c>
      <c r="AD2404" s="2" t="str">
        <f>VLOOKUP($A2404,MA_KH!$A:$Q,MA_KH!O$1,0)</f>
        <v>CIRCLEK MIỀN NAM</v>
      </c>
      <c r="AE2404" s="2" t="str">
        <f>VLOOKUP($A2404,MA_KH!$A:$Q,MA_KH!P$1,0)</f>
        <v>CÔNG TY TNHH VÒNG TRÒN ĐỎ</v>
      </c>
    </row>
    <row r="2405" spans="1:31" ht="25.5" hidden="1" customHeight="1" x14ac:dyDescent="0.2">
      <c r="A2405" s="30" t="s">
        <v>20827</v>
      </c>
      <c r="B2405" s="30" t="s">
        <v>63</v>
      </c>
      <c r="C2405" s="37">
        <v>45999</v>
      </c>
      <c r="D2405" s="30" t="s">
        <v>19883</v>
      </c>
      <c r="E2405" s="37">
        <v>45999</v>
      </c>
      <c r="F2405" s="30">
        <v>6015</v>
      </c>
      <c r="G2405" s="30" t="s">
        <v>19884</v>
      </c>
      <c r="H2405" s="38">
        <v>-92304</v>
      </c>
      <c r="I2405" s="64">
        <v>0</v>
      </c>
      <c r="J2405" s="38">
        <v>-7384</v>
      </c>
      <c r="K2405" s="38">
        <v>-99688</v>
      </c>
      <c r="L2405" s="7" t="s">
        <v>51</v>
      </c>
      <c r="O2405" s="35">
        <f>IF(Table1[[#This Row],[Phân loại]]="Tồn đầu kỳ",Table1[[#This Row],[Tổng giá trị]],0)</f>
        <v>-99688</v>
      </c>
      <c r="P2405" s="7">
        <f>IF(Table1[[#This Row],[Số còn phải thu ĐK]]&lt;&gt;0,0,IF(Table1[[#This Row],[Phân loại]]="Bán hàng",Table1[[#This Row],[Tổng giá trị]],-Table1[[#This Row],[Tổng giá trị]]))</f>
        <v>0</v>
      </c>
      <c r="Q2405" s="35">
        <f t="shared" si="613"/>
        <v>0</v>
      </c>
      <c r="R2405" s="7">
        <f>Table1[[#This Row],[Số còn phải thu ĐK]]+Table1[[#This Row],[Giá Trị HD sau CK]]-Table1[[#This Row],[Số tiền đã thu]]</f>
        <v>-99688</v>
      </c>
      <c r="S2405" s="6">
        <f>IF(Table1[[#This Row],[Ngày hóa đơn]]&lt;&gt;"",Table1[[#This Row],[Ngày hóa đơn]],IF(Table1[[#This Row],[Ngày hạch toán]]&lt;&gt;"",Table1[[#This Row],[Ngày hạch toán]],""))</f>
        <v>45999</v>
      </c>
      <c r="T2405" s="7"/>
      <c r="U2405" s="6">
        <f>IF(Table1[[#This Row],[Ngày tính CN]]="","",S2405+T2405)</f>
        <v>45999</v>
      </c>
      <c r="V2405" s="35">
        <f ca="1">IF(Table1[[#This Row],[Hạn thanh toán]]="","",IF((U2405-NOW())&lt;0,0,(U2405-NOW())))</f>
        <v>0</v>
      </c>
      <c r="W2405" s="35"/>
      <c r="X2405" s="35">
        <f t="shared" ca="1" si="614"/>
        <v>171.49032013888791</v>
      </c>
      <c r="Y2405" s="2" t="str">
        <f t="shared" ca="1" si="615"/>
        <v>Nợ quá hạn hơn 120 ngày có khả năng mất thanh toán</v>
      </c>
      <c r="Z2405" s="51">
        <f t="shared" si="616"/>
        <v>45999</v>
      </c>
      <c r="AA2405" s="51" t="str">
        <f t="shared" si="617"/>
        <v/>
      </c>
      <c r="AD2405" s="2" t="str">
        <f>VLOOKUP($A2405,MA_KH!$A:$Q,MA_KH!O$1,0)</f>
        <v>CIRCLEK MIỀN NAM</v>
      </c>
      <c r="AE2405" s="2" t="str">
        <f>VLOOKUP($A2405,MA_KH!$A:$Q,MA_KH!P$1,0)</f>
        <v>CÔNG TY TNHH VÒNG TRÒN ĐỎ</v>
      </c>
    </row>
    <row r="2406" spans="1:31" ht="25.5" hidden="1" customHeight="1" x14ac:dyDescent="0.2">
      <c r="A2406" s="30" t="s">
        <v>22132</v>
      </c>
      <c r="B2406" s="30" t="s">
        <v>4090</v>
      </c>
      <c r="C2406" s="37">
        <v>45994</v>
      </c>
      <c r="D2406" s="30" t="s">
        <v>20267</v>
      </c>
      <c r="E2406" s="37">
        <v>45994</v>
      </c>
      <c r="F2406" s="30"/>
      <c r="G2406" s="30" t="s">
        <v>20268</v>
      </c>
      <c r="H2406" s="38">
        <v>-376040</v>
      </c>
      <c r="I2406" s="64">
        <v>0</v>
      </c>
      <c r="J2406" s="38">
        <v>-30083</v>
      </c>
      <c r="K2406" s="38">
        <v>-406123</v>
      </c>
      <c r="L2406" s="7" t="s">
        <v>51</v>
      </c>
      <c r="M2406" s="6">
        <v>46046</v>
      </c>
      <c r="O2406" s="35">
        <f>IF(Table1[[#This Row],[Phân loại]]="Tồn đầu kỳ",Table1[[#This Row],[Tổng giá trị]],0)</f>
        <v>-406123</v>
      </c>
      <c r="P2406" s="7">
        <f>IF(Table1[[#This Row],[Số còn phải thu ĐK]]&lt;&gt;0,0,IF(Table1[[#This Row],[Phân loại]]="Bán hàng",Table1[[#This Row],[Tổng giá trị]],-Table1[[#This Row],[Tổng giá trị]]))</f>
        <v>0</v>
      </c>
      <c r="Q2406" s="35">
        <f t="shared" si="613"/>
        <v>-406123</v>
      </c>
      <c r="R2406" s="7">
        <f>Table1[[#This Row],[Số còn phải thu ĐK]]+Table1[[#This Row],[Giá Trị HD sau CK]]-Table1[[#This Row],[Số tiền đã thu]]</f>
        <v>0</v>
      </c>
      <c r="S2406" s="6">
        <f>IF(Table1[[#This Row],[Ngày hóa đơn]]&lt;&gt;"",Table1[[#This Row],[Ngày hóa đơn]],IF(Table1[[#This Row],[Ngày hạch toán]]&lt;&gt;"",Table1[[#This Row],[Ngày hạch toán]],""))</f>
        <v>45994</v>
      </c>
      <c r="T2406" s="7"/>
      <c r="U2406" s="6">
        <f>IF(Table1[[#This Row],[Ngày tính CN]]="","",S2406+T2406)</f>
        <v>45994</v>
      </c>
      <c r="V2406" s="35">
        <f ca="1">IF(Table1[[#This Row],[Hạn thanh toán]]="","",IF((U2406-NOW())&lt;0,0,(U2406-NOW())))</f>
        <v>0</v>
      </c>
      <c r="W2406" s="35"/>
      <c r="X2406" s="35" t="str">
        <f t="shared" ca="1" si="614"/>
        <v/>
      </c>
      <c r="Y2406" s="2" t="str">
        <f t="shared" si="615"/>
        <v>Đã thanh toán</v>
      </c>
      <c r="Z2406" s="51">
        <f t="shared" si="616"/>
        <v>45994</v>
      </c>
      <c r="AA2406" s="51">
        <f t="shared" si="617"/>
        <v>46046</v>
      </c>
      <c r="AD2406" s="2" t="str">
        <f>VLOOKUP($A2406,MA_KH!$A:$Q,MA_KH!O$1,0)</f>
        <v>PTMART</v>
      </c>
      <c r="AE2406" s="2" t="str">
        <f>VLOOKUP($A2406,MA_KH!$A:$Q,MA_KH!P$1,0)</f>
        <v>CÔNG TY CỔ PHẦN PT</v>
      </c>
    </row>
    <row r="2407" spans="1:31" ht="25.5" hidden="1" customHeight="1" x14ac:dyDescent="0.2">
      <c r="A2407" s="30" t="s">
        <v>22209</v>
      </c>
      <c r="B2407" s="30" t="s">
        <v>20089</v>
      </c>
      <c r="C2407" s="37">
        <v>46014</v>
      </c>
      <c r="D2407" s="30" t="s">
        <v>20090</v>
      </c>
      <c r="E2407" s="37">
        <v>46014</v>
      </c>
      <c r="F2407" s="30">
        <v>9524</v>
      </c>
      <c r="G2407" s="30" t="s">
        <v>20091</v>
      </c>
      <c r="H2407" s="38">
        <v>-478703</v>
      </c>
      <c r="I2407" s="64">
        <v>0</v>
      </c>
      <c r="J2407" s="38">
        <v>-38296</v>
      </c>
      <c r="K2407" s="38">
        <v>-516999</v>
      </c>
      <c r="L2407" s="7" t="s">
        <v>51</v>
      </c>
      <c r="M2407" s="6">
        <v>46038</v>
      </c>
      <c r="O2407" s="35">
        <f>IF(Table1[[#This Row],[Phân loại]]="Tồn đầu kỳ",Table1[[#This Row],[Tổng giá trị]],0)</f>
        <v>-516999</v>
      </c>
      <c r="P2407" s="7">
        <f>IF(Table1[[#This Row],[Số còn phải thu ĐK]]&lt;&gt;0,0,IF(Table1[[#This Row],[Phân loại]]="Bán hàng",Table1[[#This Row],[Tổng giá trị]],-Table1[[#This Row],[Tổng giá trị]]))</f>
        <v>0</v>
      </c>
      <c r="Q2407" s="35">
        <f t="shared" si="613"/>
        <v>-516999</v>
      </c>
      <c r="R2407" s="7">
        <f>Table1[[#This Row],[Số còn phải thu ĐK]]+Table1[[#This Row],[Giá Trị HD sau CK]]-Table1[[#This Row],[Số tiền đã thu]]</f>
        <v>0</v>
      </c>
      <c r="S2407" s="6">
        <f>IF(Table1[[#This Row],[Ngày hóa đơn]]&lt;&gt;"",Table1[[#This Row],[Ngày hóa đơn]],IF(Table1[[#This Row],[Ngày hạch toán]]&lt;&gt;"",Table1[[#This Row],[Ngày hạch toán]],""))</f>
        <v>46014</v>
      </c>
      <c r="T2407" s="7"/>
      <c r="U2407" s="6">
        <f>IF(Table1[[#This Row],[Ngày tính CN]]="","",S2407+T2407)</f>
        <v>46014</v>
      </c>
      <c r="V2407" s="35">
        <f ca="1">IF(Table1[[#This Row],[Hạn thanh toán]]="","",IF((U2407-NOW())&lt;0,0,(U2407-NOW())))</f>
        <v>0</v>
      </c>
      <c r="W2407" s="35"/>
      <c r="X2407" s="35" t="str">
        <f t="shared" ca="1" si="614"/>
        <v/>
      </c>
      <c r="Y2407" s="2" t="str">
        <f t="shared" si="615"/>
        <v>Đã thanh toán</v>
      </c>
      <c r="Z2407" s="51">
        <f t="shared" si="616"/>
        <v>46014</v>
      </c>
      <c r="AA2407" s="51">
        <f t="shared" si="617"/>
        <v>46038</v>
      </c>
      <c r="AD2407" s="2" t="str">
        <f>VLOOKUP($A2407,MA_KH!$A:$Q,MA_KH!O$1,0)</f>
        <v>SATRA CỦ CHI</v>
      </c>
      <c r="AE2407" s="2" t="str">
        <f>VLOOKUP($A2407,MA_KH!$A:$Q,MA_KH!P$1,0)</f>
        <v>Trung Tâm Thương Mại Satra Củ Chi</v>
      </c>
    </row>
    <row r="2408" spans="1:31" ht="25.5" hidden="1" customHeight="1" x14ac:dyDescent="0.2">
      <c r="A2408" s="30" t="s">
        <v>22209</v>
      </c>
      <c r="B2408" s="30" t="s">
        <v>34</v>
      </c>
      <c r="C2408" s="37">
        <v>46009</v>
      </c>
      <c r="D2408" s="30" t="s">
        <v>20099</v>
      </c>
      <c r="E2408" s="37">
        <v>46009</v>
      </c>
      <c r="F2408" s="30">
        <v>9395</v>
      </c>
      <c r="G2408" s="30" t="s">
        <v>20098</v>
      </c>
      <c r="H2408" s="38">
        <v>-456434</v>
      </c>
      <c r="I2408" s="64">
        <v>0</v>
      </c>
      <c r="J2408" s="38">
        <v>-45643</v>
      </c>
      <c r="K2408" s="38">
        <v>-502077</v>
      </c>
      <c r="L2408" s="7" t="s">
        <v>51</v>
      </c>
      <c r="M2408" s="6">
        <v>46038</v>
      </c>
      <c r="O2408" s="35">
        <f>IF(Table1[[#This Row],[Phân loại]]="Tồn đầu kỳ",Table1[[#This Row],[Tổng giá trị]],0)</f>
        <v>-502077</v>
      </c>
      <c r="P2408" s="7">
        <f>IF(Table1[[#This Row],[Số còn phải thu ĐK]]&lt;&gt;0,0,IF(Table1[[#This Row],[Phân loại]]="Bán hàng",Table1[[#This Row],[Tổng giá trị]],-Table1[[#This Row],[Tổng giá trị]]))</f>
        <v>0</v>
      </c>
      <c r="Q2408" s="35">
        <f t="shared" si="613"/>
        <v>-502077</v>
      </c>
      <c r="R2408" s="7">
        <f>Table1[[#This Row],[Số còn phải thu ĐK]]+Table1[[#This Row],[Giá Trị HD sau CK]]-Table1[[#This Row],[Số tiền đã thu]]</f>
        <v>0</v>
      </c>
      <c r="S2408" s="6">
        <f>IF(Table1[[#This Row],[Ngày hóa đơn]]&lt;&gt;"",Table1[[#This Row],[Ngày hóa đơn]],IF(Table1[[#This Row],[Ngày hạch toán]]&lt;&gt;"",Table1[[#This Row],[Ngày hạch toán]],""))</f>
        <v>46009</v>
      </c>
      <c r="T2408" s="7"/>
      <c r="U2408" s="6">
        <f>IF(Table1[[#This Row],[Ngày tính CN]]="","",S2408+T2408)</f>
        <v>46009</v>
      </c>
      <c r="V2408" s="35">
        <f ca="1">IF(Table1[[#This Row],[Hạn thanh toán]]="","",IF((U2408-NOW())&lt;0,0,(U2408-NOW())))</f>
        <v>0</v>
      </c>
      <c r="W2408" s="35"/>
      <c r="X2408" s="35" t="str">
        <f t="shared" ca="1" si="614"/>
        <v/>
      </c>
      <c r="Y2408" s="2" t="str">
        <f t="shared" si="615"/>
        <v>Đã thanh toán</v>
      </c>
      <c r="Z2408" s="51">
        <f t="shared" si="616"/>
        <v>46009</v>
      </c>
      <c r="AA2408" s="51">
        <f t="shared" si="617"/>
        <v>46038</v>
      </c>
      <c r="AD2408" s="2" t="str">
        <f>VLOOKUP($A2408,MA_KH!$A:$Q,MA_KH!O$1,0)</f>
        <v>SATRA CỦ CHI</v>
      </c>
      <c r="AE2408" s="2" t="str">
        <f>VLOOKUP($A2408,MA_KH!$A:$Q,MA_KH!P$1,0)</f>
        <v>Trung Tâm Thương Mại Satra Củ Chi</v>
      </c>
    </row>
    <row r="2409" spans="1:31" ht="25.5" hidden="1" customHeight="1" x14ac:dyDescent="0.2">
      <c r="A2409" s="30" t="s">
        <v>22209</v>
      </c>
      <c r="B2409" s="30" t="s">
        <v>34</v>
      </c>
      <c r="C2409" s="37">
        <v>46022</v>
      </c>
      <c r="D2409" s="30" t="s">
        <v>20102</v>
      </c>
      <c r="E2409" s="37">
        <v>46022</v>
      </c>
      <c r="F2409" s="30">
        <v>9666</v>
      </c>
      <c r="G2409" s="30" t="s">
        <v>20103</v>
      </c>
      <c r="H2409" s="38">
        <v>-1179081</v>
      </c>
      <c r="I2409" s="64">
        <v>0</v>
      </c>
      <c r="J2409" s="38">
        <v>-94326</v>
      </c>
      <c r="K2409" s="38">
        <v>-1273407</v>
      </c>
      <c r="L2409" s="7" t="s">
        <v>51</v>
      </c>
      <c r="M2409" s="6">
        <v>46038</v>
      </c>
      <c r="O2409" s="35">
        <f>IF(Table1[[#This Row],[Phân loại]]="Tồn đầu kỳ",Table1[[#This Row],[Tổng giá trị]],0)</f>
        <v>-1273407</v>
      </c>
      <c r="P2409" s="7">
        <f>IF(Table1[[#This Row],[Số còn phải thu ĐK]]&lt;&gt;0,0,IF(Table1[[#This Row],[Phân loại]]="Bán hàng",Table1[[#This Row],[Tổng giá trị]],-Table1[[#This Row],[Tổng giá trị]]))</f>
        <v>0</v>
      </c>
      <c r="Q2409" s="35">
        <f t="shared" ref="Q2409:Q2472" si="618">IF(M2409&lt;&gt;"",IF(O2409&lt;&gt;0,O2409,P2409),0)</f>
        <v>-1273407</v>
      </c>
      <c r="R2409" s="7">
        <f>Table1[[#This Row],[Số còn phải thu ĐK]]+Table1[[#This Row],[Giá Trị HD sau CK]]-Table1[[#This Row],[Số tiền đã thu]]</f>
        <v>0</v>
      </c>
      <c r="S2409" s="6">
        <f>IF(Table1[[#This Row],[Ngày hóa đơn]]&lt;&gt;"",Table1[[#This Row],[Ngày hóa đơn]],IF(Table1[[#This Row],[Ngày hạch toán]]&lt;&gt;"",Table1[[#This Row],[Ngày hạch toán]],""))</f>
        <v>46022</v>
      </c>
      <c r="T2409" s="7"/>
      <c r="U2409" s="6">
        <f>IF(Table1[[#This Row],[Ngày tính CN]]="","",S2409+T2409)</f>
        <v>46022</v>
      </c>
      <c r="V2409" s="35">
        <f ca="1">IF(Table1[[#This Row],[Hạn thanh toán]]="","",IF((U2409-NOW())&lt;0,0,(U2409-NOW())))</f>
        <v>0</v>
      </c>
      <c r="W2409" s="35"/>
      <c r="X2409" s="35" t="str">
        <f t="shared" ref="X2409:X2472" ca="1" si="619">IF(OR(U2409="",R2409=0),"",IF((U2409-NOW())&lt;0,-(U2409-NOW()),0))</f>
        <v/>
      </c>
      <c r="Y2409" s="2" t="str">
        <f t="shared" ref="Y2409:Y2472" si="620">IF(R2409=0,"Đã thanh toán",IF(X2409="","",IF(X2409&lt;=0,"Chưa đến hạn thanh toán",IF(X2409&lt;=30,"Nợ quá hạn 30 ngày",IF(X2409&lt;=60,"Nợ quá hạn từ 30 ngày đến 60 ngày",IF(X2409&lt;=90,"Nợ quá hạn từ 60 ngày đến 90 ngày",IF(X2409&lt;=120,"Nợ quá hạn từ 90 ngày đến 120 ngày","Nợ quá hạn hơn 120 ngày có khả năng mất thanh toán")))))))</f>
        <v>Đã thanh toán</v>
      </c>
      <c r="Z2409" s="51">
        <f t="shared" si="616"/>
        <v>46022</v>
      </c>
      <c r="AA2409" s="51">
        <f t="shared" si="617"/>
        <v>46038</v>
      </c>
      <c r="AD2409" s="2" t="str">
        <f>VLOOKUP($A2409,MA_KH!$A:$Q,MA_KH!O$1,0)</f>
        <v>SATRA CỦ CHI</v>
      </c>
      <c r="AE2409" s="2" t="str">
        <f>VLOOKUP($A2409,MA_KH!$A:$Q,MA_KH!P$1,0)</f>
        <v>Trung Tâm Thương Mại Satra Củ Chi</v>
      </c>
    </row>
    <row r="2410" spans="1:31" ht="25.5" hidden="1" customHeight="1" x14ac:dyDescent="0.2">
      <c r="A2410" s="30" t="s">
        <v>22209</v>
      </c>
      <c r="B2410" s="30" t="s">
        <v>34</v>
      </c>
      <c r="C2410" s="37">
        <v>46000</v>
      </c>
      <c r="D2410" s="30" t="s">
        <v>20104</v>
      </c>
      <c r="E2410" s="37">
        <v>46000</v>
      </c>
      <c r="F2410" s="30">
        <v>9137</v>
      </c>
      <c r="G2410" s="30" t="s">
        <v>20105</v>
      </c>
      <c r="H2410" s="38">
        <v>-1056870</v>
      </c>
      <c r="I2410" s="64">
        <v>0</v>
      </c>
      <c r="J2410" s="38">
        <v>-84550</v>
      </c>
      <c r="K2410" s="38">
        <v>-1141420</v>
      </c>
      <c r="L2410" s="7" t="s">
        <v>51</v>
      </c>
      <c r="M2410" s="6">
        <v>46038</v>
      </c>
      <c r="O2410" s="35">
        <f>IF(Table1[[#This Row],[Phân loại]]="Tồn đầu kỳ",Table1[[#This Row],[Tổng giá trị]],0)</f>
        <v>-1141420</v>
      </c>
      <c r="P2410" s="7">
        <f>IF(Table1[[#This Row],[Số còn phải thu ĐK]]&lt;&gt;0,0,IF(Table1[[#This Row],[Phân loại]]="Bán hàng",Table1[[#This Row],[Tổng giá trị]],-Table1[[#This Row],[Tổng giá trị]]))</f>
        <v>0</v>
      </c>
      <c r="Q2410" s="35">
        <f t="shared" si="618"/>
        <v>-1141420</v>
      </c>
      <c r="R2410" s="7">
        <f>Table1[[#This Row],[Số còn phải thu ĐK]]+Table1[[#This Row],[Giá Trị HD sau CK]]-Table1[[#This Row],[Số tiền đã thu]]</f>
        <v>0</v>
      </c>
      <c r="S2410" s="6">
        <f>IF(Table1[[#This Row],[Ngày hóa đơn]]&lt;&gt;"",Table1[[#This Row],[Ngày hóa đơn]],IF(Table1[[#This Row],[Ngày hạch toán]]&lt;&gt;"",Table1[[#This Row],[Ngày hạch toán]],""))</f>
        <v>46000</v>
      </c>
      <c r="T2410" s="7"/>
      <c r="U2410" s="6">
        <f>IF(Table1[[#This Row],[Ngày tính CN]]="","",S2410+T2410)</f>
        <v>46000</v>
      </c>
      <c r="V2410" s="35">
        <f ca="1">IF(Table1[[#This Row],[Hạn thanh toán]]="","",IF((U2410-NOW())&lt;0,0,(U2410-NOW())))</f>
        <v>0</v>
      </c>
      <c r="W2410" s="35"/>
      <c r="X2410" s="35" t="str">
        <f t="shared" ca="1" si="619"/>
        <v/>
      </c>
      <c r="Y2410" s="2" t="str">
        <f t="shared" si="620"/>
        <v>Đã thanh toán</v>
      </c>
      <c r="Z2410" s="51">
        <f t="shared" si="616"/>
        <v>46000</v>
      </c>
      <c r="AA2410" s="51">
        <f t="shared" si="617"/>
        <v>46038</v>
      </c>
      <c r="AD2410" s="2" t="str">
        <f>VLOOKUP($A2410,MA_KH!$A:$Q,MA_KH!O$1,0)</f>
        <v>SATRA CỦ CHI</v>
      </c>
      <c r="AE2410" s="2" t="str">
        <f>VLOOKUP($A2410,MA_KH!$A:$Q,MA_KH!P$1,0)</f>
        <v>Trung Tâm Thương Mại Satra Củ Chi</v>
      </c>
    </row>
    <row r="2411" spans="1:31" ht="25.5" hidden="1" customHeight="1" x14ac:dyDescent="0.2">
      <c r="A2411" s="30" t="s">
        <v>22238</v>
      </c>
      <c r="B2411" s="30" t="s">
        <v>36</v>
      </c>
      <c r="C2411" s="37">
        <v>46015</v>
      </c>
      <c r="D2411" s="30" t="s">
        <v>20106</v>
      </c>
      <c r="E2411" s="37">
        <v>46015</v>
      </c>
      <c r="F2411" s="30">
        <v>13001</v>
      </c>
      <c r="G2411" s="30" t="s">
        <v>20098</v>
      </c>
      <c r="H2411" s="38">
        <v>35743</v>
      </c>
      <c r="I2411" s="42">
        <v>0</v>
      </c>
      <c r="J2411" s="38">
        <v>3574</v>
      </c>
      <c r="K2411" s="38">
        <v>39317</v>
      </c>
      <c r="L2411" s="7" t="s">
        <v>51</v>
      </c>
      <c r="M2411" s="6">
        <v>46037</v>
      </c>
      <c r="O2411" s="35">
        <f>IF(Table1[[#This Row],[Phân loại]]="Tồn đầu kỳ",Table1[[#This Row],[Tổng giá trị]],0)</f>
        <v>39317</v>
      </c>
      <c r="P2411" s="7">
        <f>IF(Table1[[#This Row],[Số còn phải thu ĐK]]&lt;&gt;0,0,IF(Table1[[#This Row],[Phân loại]]="Bán hàng",Table1[[#This Row],[Tổng giá trị]],-Table1[[#This Row],[Tổng giá trị]]))</f>
        <v>0</v>
      </c>
      <c r="Q2411" s="35">
        <f t="shared" si="618"/>
        <v>39317</v>
      </c>
      <c r="R2411" s="7">
        <f>Table1[[#This Row],[Số còn phải thu ĐK]]+Table1[[#This Row],[Giá Trị HD sau CK]]-Table1[[#This Row],[Số tiền đã thu]]</f>
        <v>0</v>
      </c>
      <c r="S2411" s="6">
        <f>IF(Table1[[#This Row],[Ngày hóa đơn]]&lt;&gt;"",Table1[[#This Row],[Ngày hóa đơn]],IF(Table1[[#This Row],[Ngày hạch toán]]&lt;&gt;"",Table1[[#This Row],[Ngày hạch toán]],""))</f>
        <v>46015</v>
      </c>
      <c r="T2411" s="7"/>
      <c r="U2411" s="6">
        <f>IF(Table1[[#This Row],[Ngày tính CN]]="","",S2411+T2411)</f>
        <v>46015</v>
      </c>
      <c r="V2411" s="35">
        <f ca="1">IF(Table1[[#This Row],[Hạn thanh toán]]="","",IF((U2411-NOW())&lt;0,0,(U2411-NOW())))</f>
        <v>0</v>
      </c>
      <c r="W2411" s="35"/>
      <c r="X2411" s="35" t="str">
        <f t="shared" ca="1" si="619"/>
        <v/>
      </c>
      <c r="Y2411" s="2" t="str">
        <f t="shared" si="620"/>
        <v>Đã thanh toán</v>
      </c>
      <c r="Z2411" s="51">
        <f t="shared" si="616"/>
        <v>46015</v>
      </c>
      <c r="AA2411" s="51">
        <f t="shared" si="617"/>
        <v>46037</v>
      </c>
      <c r="AD2411" s="2" t="str">
        <f>VLOOKUP($A2411,MA_KH!$A:$Q,MA_KH!O$1,0)</f>
        <v>SATRA PHẠM HÙNG</v>
      </c>
      <c r="AE2411" s="2" t="str">
        <f>VLOOKUP($A2411,MA_KH!$A:$Q,MA_KH!P$1,0)</f>
        <v>TTTM Satra đường Phạm Hùng</v>
      </c>
    </row>
    <row r="2412" spans="1:31" ht="25.5" hidden="1" customHeight="1" x14ac:dyDescent="0.2">
      <c r="A2412" s="30" t="s">
        <v>22306</v>
      </c>
      <c r="B2412" s="30" t="s">
        <v>32</v>
      </c>
      <c r="C2412" s="37">
        <v>46008</v>
      </c>
      <c r="D2412" s="30" t="s">
        <v>20133</v>
      </c>
      <c r="E2412" s="37">
        <v>46008</v>
      </c>
      <c r="F2412" s="30">
        <v>73021</v>
      </c>
      <c r="G2412" s="30" t="s">
        <v>20134</v>
      </c>
      <c r="H2412" s="38">
        <v>-184621</v>
      </c>
      <c r="I2412" s="64">
        <v>0</v>
      </c>
      <c r="J2412" s="38">
        <v>-14769</v>
      </c>
      <c r="K2412" s="38">
        <v>-199390</v>
      </c>
      <c r="L2412" s="7" t="s">
        <v>51</v>
      </c>
      <c r="M2412" s="6">
        <v>46106</v>
      </c>
      <c r="O2412" s="35">
        <f>IF(Table1[[#This Row],[Phân loại]]="Tồn đầu kỳ",Table1[[#This Row],[Tổng giá trị]],0)</f>
        <v>-199390</v>
      </c>
      <c r="P2412" s="7">
        <f>IF(Table1[[#This Row],[Số còn phải thu ĐK]]&lt;&gt;0,0,IF(Table1[[#This Row],[Phân loại]]="Bán hàng",Table1[[#This Row],[Tổng giá trị]],-Table1[[#This Row],[Tổng giá trị]]))</f>
        <v>0</v>
      </c>
      <c r="Q2412" s="35">
        <f t="shared" si="618"/>
        <v>-199390</v>
      </c>
      <c r="R2412" s="7">
        <f>Table1[[#This Row],[Số còn phải thu ĐK]]+Table1[[#This Row],[Giá Trị HD sau CK]]-Table1[[#This Row],[Số tiền đã thu]]</f>
        <v>0</v>
      </c>
      <c r="S2412" s="6">
        <f>IF(Table1[[#This Row],[Ngày hóa đơn]]&lt;&gt;"",Table1[[#This Row],[Ngày hóa đơn]],IF(Table1[[#This Row],[Ngày hạch toán]]&lt;&gt;"",Table1[[#This Row],[Ngày hạch toán]],""))</f>
        <v>46008</v>
      </c>
      <c r="T2412" s="7"/>
      <c r="U2412" s="6">
        <f>IF(Table1[[#This Row],[Ngày tính CN]]="","",S2412+T2412)</f>
        <v>46008</v>
      </c>
      <c r="V2412" s="35">
        <f ca="1">IF(Table1[[#This Row],[Hạn thanh toán]]="","",IF((U2412-NOW())&lt;0,0,(U2412-NOW())))</f>
        <v>0</v>
      </c>
      <c r="W2412" s="35"/>
      <c r="X2412" s="35" t="str">
        <f t="shared" ca="1" si="619"/>
        <v/>
      </c>
      <c r="Y2412" s="2" t="str">
        <f t="shared" si="620"/>
        <v>Đã thanh toán</v>
      </c>
      <c r="Z2412" s="51">
        <f t="shared" si="616"/>
        <v>46008</v>
      </c>
      <c r="AA2412" s="51">
        <f t="shared" si="617"/>
        <v>46106</v>
      </c>
      <c r="AD2412" s="2" t="str">
        <f>VLOOKUP($A2412,MA_KH!$A:$Q,MA_KH!O$1,0)</f>
        <v>SATRA TRUNG TÂM</v>
      </c>
      <c r="AE2412" s="2" t="str">
        <f>VLOOKUP($A2412,MA_KH!$A:$Q,MA_KH!P$1,0)</f>
        <v>TRUNG TÂM ĐIỀU HÀNH SATRAFOODS</v>
      </c>
    </row>
    <row r="2413" spans="1:31" ht="25.5" hidden="1" customHeight="1" x14ac:dyDescent="0.2">
      <c r="A2413" s="30" t="s">
        <v>22306</v>
      </c>
      <c r="B2413" s="30" t="s">
        <v>32</v>
      </c>
      <c r="C2413" s="37">
        <v>45992</v>
      </c>
      <c r="D2413" s="30" t="s">
        <v>20135</v>
      </c>
      <c r="E2413" s="37">
        <v>45986</v>
      </c>
      <c r="F2413" s="30">
        <v>73021</v>
      </c>
      <c r="G2413" s="30" t="s">
        <v>20136</v>
      </c>
      <c r="H2413" s="38">
        <v>-333174</v>
      </c>
      <c r="I2413" s="64">
        <v>0</v>
      </c>
      <c r="J2413" s="38">
        <v>-26654</v>
      </c>
      <c r="K2413" s="38">
        <v>-359828</v>
      </c>
      <c r="L2413" s="7" t="s">
        <v>51</v>
      </c>
      <c r="M2413" s="6">
        <v>46106</v>
      </c>
      <c r="O2413" s="35">
        <f>IF(Table1[[#This Row],[Phân loại]]="Tồn đầu kỳ",Table1[[#This Row],[Tổng giá trị]],0)</f>
        <v>-359828</v>
      </c>
      <c r="P2413" s="7">
        <f>IF(Table1[[#This Row],[Số còn phải thu ĐK]]&lt;&gt;0,0,IF(Table1[[#This Row],[Phân loại]]="Bán hàng",Table1[[#This Row],[Tổng giá trị]],-Table1[[#This Row],[Tổng giá trị]]))</f>
        <v>0</v>
      </c>
      <c r="Q2413" s="35">
        <f t="shared" si="618"/>
        <v>-359828</v>
      </c>
      <c r="R2413" s="7">
        <f>Table1[[#This Row],[Số còn phải thu ĐK]]+Table1[[#This Row],[Giá Trị HD sau CK]]-Table1[[#This Row],[Số tiền đã thu]]</f>
        <v>0</v>
      </c>
      <c r="S2413" s="6">
        <f>IF(Table1[[#This Row],[Ngày hóa đơn]]&lt;&gt;"",Table1[[#This Row],[Ngày hóa đơn]],IF(Table1[[#This Row],[Ngày hạch toán]]&lt;&gt;"",Table1[[#This Row],[Ngày hạch toán]],""))</f>
        <v>45986</v>
      </c>
      <c r="T2413" s="7"/>
      <c r="U2413" s="6">
        <f>IF(Table1[[#This Row],[Ngày tính CN]]="","",S2413+T2413)</f>
        <v>45986</v>
      </c>
      <c r="V2413" s="35">
        <f ca="1">IF(Table1[[#This Row],[Hạn thanh toán]]="","",IF((U2413-NOW())&lt;0,0,(U2413-NOW())))</f>
        <v>0</v>
      </c>
      <c r="W2413" s="35"/>
      <c r="X2413" s="35" t="str">
        <f t="shared" ca="1" si="619"/>
        <v/>
      </c>
      <c r="Y2413" s="2" t="str">
        <f t="shared" si="620"/>
        <v>Đã thanh toán</v>
      </c>
      <c r="Z2413" s="51">
        <f t="shared" si="616"/>
        <v>45986</v>
      </c>
      <c r="AA2413" s="51">
        <f t="shared" si="617"/>
        <v>46106</v>
      </c>
      <c r="AD2413" s="2" t="str">
        <f>VLOOKUP($A2413,MA_KH!$A:$Q,MA_KH!O$1,0)</f>
        <v>SATRA TRUNG TÂM</v>
      </c>
      <c r="AE2413" s="2" t="str">
        <f>VLOOKUP($A2413,MA_KH!$A:$Q,MA_KH!P$1,0)</f>
        <v>TRUNG TÂM ĐIỀU HÀNH SATRAFOODS</v>
      </c>
    </row>
    <row r="2414" spans="1:31" ht="25.5" hidden="1" customHeight="1" x14ac:dyDescent="0.2">
      <c r="A2414" s="30" t="s">
        <v>22306</v>
      </c>
      <c r="B2414" s="30" t="s">
        <v>32</v>
      </c>
      <c r="C2414" s="37">
        <v>45992</v>
      </c>
      <c r="D2414" s="30" t="s">
        <v>20137</v>
      </c>
      <c r="E2414" s="37">
        <v>45979</v>
      </c>
      <c r="F2414" s="30">
        <v>73021</v>
      </c>
      <c r="G2414" s="30" t="s">
        <v>20138</v>
      </c>
      <c r="H2414" s="38">
        <v>-111058</v>
      </c>
      <c r="I2414" s="64">
        <v>0</v>
      </c>
      <c r="J2414" s="38">
        <v>-8885</v>
      </c>
      <c r="K2414" s="38">
        <v>-119943</v>
      </c>
      <c r="L2414" s="7" t="s">
        <v>51</v>
      </c>
      <c r="M2414" s="6">
        <v>46106</v>
      </c>
      <c r="O2414" s="35">
        <f>IF(Table1[[#This Row],[Phân loại]]="Tồn đầu kỳ",Table1[[#This Row],[Tổng giá trị]],0)</f>
        <v>-119943</v>
      </c>
      <c r="P2414" s="7">
        <f>IF(Table1[[#This Row],[Số còn phải thu ĐK]]&lt;&gt;0,0,IF(Table1[[#This Row],[Phân loại]]="Bán hàng",Table1[[#This Row],[Tổng giá trị]],-Table1[[#This Row],[Tổng giá trị]]))</f>
        <v>0</v>
      </c>
      <c r="Q2414" s="35">
        <f t="shared" si="618"/>
        <v>-119943</v>
      </c>
      <c r="R2414" s="7">
        <f>Table1[[#This Row],[Số còn phải thu ĐK]]+Table1[[#This Row],[Giá Trị HD sau CK]]-Table1[[#This Row],[Số tiền đã thu]]</f>
        <v>0</v>
      </c>
      <c r="S2414" s="6">
        <f>IF(Table1[[#This Row],[Ngày hóa đơn]]&lt;&gt;"",Table1[[#This Row],[Ngày hóa đơn]],IF(Table1[[#This Row],[Ngày hạch toán]]&lt;&gt;"",Table1[[#This Row],[Ngày hạch toán]],""))</f>
        <v>45979</v>
      </c>
      <c r="T2414" s="7"/>
      <c r="U2414" s="6">
        <f>IF(Table1[[#This Row],[Ngày tính CN]]="","",S2414+T2414)</f>
        <v>45979</v>
      </c>
      <c r="V2414" s="35">
        <f ca="1">IF(Table1[[#This Row],[Hạn thanh toán]]="","",IF((U2414-NOW())&lt;0,0,(U2414-NOW())))</f>
        <v>0</v>
      </c>
      <c r="W2414" s="35"/>
      <c r="X2414" s="35" t="str">
        <f t="shared" ca="1" si="619"/>
        <v/>
      </c>
      <c r="Y2414" s="2" t="str">
        <f t="shared" si="620"/>
        <v>Đã thanh toán</v>
      </c>
      <c r="Z2414" s="51">
        <f t="shared" si="616"/>
        <v>45979</v>
      </c>
      <c r="AA2414" s="51">
        <f t="shared" si="617"/>
        <v>46106</v>
      </c>
      <c r="AD2414" s="2" t="str">
        <f>VLOOKUP($A2414,MA_KH!$A:$Q,MA_KH!O$1,0)</f>
        <v>SATRA TRUNG TÂM</v>
      </c>
      <c r="AE2414" s="2" t="str">
        <f>VLOOKUP($A2414,MA_KH!$A:$Q,MA_KH!P$1,0)</f>
        <v>TRUNG TÂM ĐIỀU HÀNH SATRAFOODS</v>
      </c>
    </row>
    <row r="2415" spans="1:31" ht="25.5" hidden="1" customHeight="1" x14ac:dyDescent="0.2">
      <c r="A2415" s="30" t="s">
        <v>22306</v>
      </c>
      <c r="B2415" s="30" t="s">
        <v>32</v>
      </c>
      <c r="C2415" s="37">
        <v>45997</v>
      </c>
      <c r="D2415" s="30" t="s">
        <v>20139</v>
      </c>
      <c r="E2415" s="37">
        <v>45997</v>
      </c>
      <c r="F2415" s="30">
        <v>73021</v>
      </c>
      <c r="G2415" s="30" t="s">
        <v>20140</v>
      </c>
      <c r="H2415" s="38">
        <v>-363829</v>
      </c>
      <c r="I2415" s="64">
        <v>0</v>
      </c>
      <c r="J2415" s="38">
        <v>-29107</v>
      </c>
      <c r="K2415" s="38">
        <v>-392936</v>
      </c>
      <c r="L2415" s="7" t="s">
        <v>51</v>
      </c>
      <c r="M2415" s="6">
        <v>46106</v>
      </c>
      <c r="O2415" s="35">
        <f>IF(Table1[[#This Row],[Phân loại]]="Tồn đầu kỳ",Table1[[#This Row],[Tổng giá trị]],0)</f>
        <v>-392936</v>
      </c>
      <c r="P2415" s="7">
        <f>IF(Table1[[#This Row],[Số còn phải thu ĐK]]&lt;&gt;0,0,IF(Table1[[#This Row],[Phân loại]]="Bán hàng",Table1[[#This Row],[Tổng giá trị]],-Table1[[#This Row],[Tổng giá trị]]))</f>
        <v>0</v>
      </c>
      <c r="Q2415" s="35">
        <f t="shared" si="618"/>
        <v>-392936</v>
      </c>
      <c r="R2415" s="7">
        <f>Table1[[#This Row],[Số còn phải thu ĐK]]+Table1[[#This Row],[Giá Trị HD sau CK]]-Table1[[#This Row],[Số tiền đã thu]]</f>
        <v>0</v>
      </c>
      <c r="S2415" s="6">
        <f>IF(Table1[[#This Row],[Ngày hóa đơn]]&lt;&gt;"",Table1[[#This Row],[Ngày hóa đơn]],IF(Table1[[#This Row],[Ngày hạch toán]]&lt;&gt;"",Table1[[#This Row],[Ngày hạch toán]],""))</f>
        <v>45997</v>
      </c>
      <c r="T2415" s="7"/>
      <c r="U2415" s="6">
        <f>IF(Table1[[#This Row],[Ngày tính CN]]="","",S2415+T2415)</f>
        <v>45997</v>
      </c>
      <c r="V2415" s="35">
        <f ca="1">IF(Table1[[#This Row],[Hạn thanh toán]]="","",IF((U2415-NOW())&lt;0,0,(U2415-NOW())))</f>
        <v>0</v>
      </c>
      <c r="W2415" s="35"/>
      <c r="X2415" s="35" t="str">
        <f t="shared" ca="1" si="619"/>
        <v/>
      </c>
      <c r="Y2415" s="2" t="str">
        <f t="shared" si="620"/>
        <v>Đã thanh toán</v>
      </c>
      <c r="Z2415" s="51">
        <f t="shared" si="616"/>
        <v>45997</v>
      </c>
      <c r="AA2415" s="51">
        <f t="shared" si="617"/>
        <v>46106</v>
      </c>
      <c r="AD2415" s="2" t="str">
        <f>VLOOKUP($A2415,MA_KH!$A:$Q,MA_KH!O$1,0)</f>
        <v>SATRA TRUNG TÂM</v>
      </c>
      <c r="AE2415" s="2" t="str">
        <f>VLOOKUP($A2415,MA_KH!$A:$Q,MA_KH!P$1,0)</f>
        <v>TRUNG TÂM ĐIỀU HÀNH SATRAFOODS</v>
      </c>
    </row>
    <row r="2416" spans="1:31" ht="25.5" hidden="1" customHeight="1" x14ac:dyDescent="0.2">
      <c r="A2416" s="30" t="s">
        <v>22306</v>
      </c>
      <c r="B2416" s="30" t="s">
        <v>32</v>
      </c>
      <c r="C2416" s="37">
        <v>46009</v>
      </c>
      <c r="D2416" s="30" t="s">
        <v>20141</v>
      </c>
      <c r="E2416" s="37">
        <v>46009</v>
      </c>
      <c r="F2416" s="30">
        <v>73021</v>
      </c>
      <c r="G2416" s="30" t="s">
        <v>20142</v>
      </c>
      <c r="H2416" s="38">
        <v>-211554</v>
      </c>
      <c r="I2416" s="64">
        <v>0</v>
      </c>
      <c r="J2416" s="38">
        <v>-16924</v>
      </c>
      <c r="K2416" s="38">
        <v>-228478</v>
      </c>
      <c r="L2416" s="7" t="s">
        <v>51</v>
      </c>
      <c r="M2416" s="6">
        <v>46106</v>
      </c>
      <c r="O2416" s="35">
        <f>IF(Table1[[#This Row],[Phân loại]]="Tồn đầu kỳ",Table1[[#This Row],[Tổng giá trị]],0)</f>
        <v>-228478</v>
      </c>
      <c r="P2416" s="7">
        <f>IF(Table1[[#This Row],[Số còn phải thu ĐK]]&lt;&gt;0,0,IF(Table1[[#This Row],[Phân loại]]="Bán hàng",Table1[[#This Row],[Tổng giá trị]],-Table1[[#This Row],[Tổng giá trị]]))</f>
        <v>0</v>
      </c>
      <c r="Q2416" s="35">
        <f t="shared" si="618"/>
        <v>-228478</v>
      </c>
      <c r="R2416" s="7">
        <f>Table1[[#This Row],[Số còn phải thu ĐK]]+Table1[[#This Row],[Giá Trị HD sau CK]]-Table1[[#This Row],[Số tiền đã thu]]</f>
        <v>0</v>
      </c>
      <c r="S2416" s="6">
        <f>IF(Table1[[#This Row],[Ngày hóa đơn]]&lt;&gt;"",Table1[[#This Row],[Ngày hóa đơn]],IF(Table1[[#This Row],[Ngày hạch toán]]&lt;&gt;"",Table1[[#This Row],[Ngày hạch toán]],""))</f>
        <v>46009</v>
      </c>
      <c r="T2416" s="7"/>
      <c r="U2416" s="6">
        <f>IF(Table1[[#This Row],[Ngày tính CN]]="","",S2416+T2416)</f>
        <v>46009</v>
      </c>
      <c r="V2416" s="35">
        <f ca="1">IF(Table1[[#This Row],[Hạn thanh toán]]="","",IF((U2416-NOW())&lt;0,0,(U2416-NOW())))</f>
        <v>0</v>
      </c>
      <c r="W2416" s="35"/>
      <c r="X2416" s="35" t="str">
        <f t="shared" ca="1" si="619"/>
        <v/>
      </c>
      <c r="Y2416" s="2" t="str">
        <f t="shared" si="620"/>
        <v>Đã thanh toán</v>
      </c>
      <c r="Z2416" s="51">
        <f t="shared" si="616"/>
        <v>46009</v>
      </c>
      <c r="AA2416" s="51">
        <f t="shared" si="617"/>
        <v>46106</v>
      </c>
      <c r="AD2416" s="2" t="str">
        <f>VLOOKUP($A2416,MA_KH!$A:$Q,MA_KH!O$1,0)</f>
        <v>SATRA TRUNG TÂM</v>
      </c>
      <c r="AE2416" s="2" t="str">
        <f>VLOOKUP($A2416,MA_KH!$A:$Q,MA_KH!P$1,0)</f>
        <v>TRUNG TÂM ĐIỀU HÀNH SATRAFOODS</v>
      </c>
    </row>
    <row r="2417" spans="1:31" ht="25.5" hidden="1" customHeight="1" x14ac:dyDescent="0.2">
      <c r="A2417" s="30" t="s">
        <v>22306</v>
      </c>
      <c r="B2417" s="30" t="s">
        <v>32</v>
      </c>
      <c r="C2417" s="37">
        <v>46001</v>
      </c>
      <c r="D2417" s="30" t="s">
        <v>20143</v>
      </c>
      <c r="E2417" s="37">
        <v>46001</v>
      </c>
      <c r="F2417" s="30">
        <v>73021</v>
      </c>
      <c r="G2417" s="30" t="s">
        <v>20144</v>
      </c>
      <c r="H2417" s="38">
        <v>-333438</v>
      </c>
      <c r="I2417" s="64">
        <v>0</v>
      </c>
      <c r="J2417" s="38">
        <v>-26675</v>
      </c>
      <c r="K2417" s="38">
        <v>-360113</v>
      </c>
      <c r="L2417" s="7" t="s">
        <v>51</v>
      </c>
      <c r="M2417" s="6">
        <v>46106</v>
      </c>
      <c r="O2417" s="35">
        <f>IF(Table1[[#This Row],[Phân loại]]="Tồn đầu kỳ",Table1[[#This Row],[Tổng giá trị]],0)</f>
        <v>-360113</v>
      </c>
      <c r="P2417" s="7">
        <f>IF(Table1[[#This Row],[Số còn phải thu ĐK]]&lt;&gt;0,0,IF(Table1[[#This Row],[Phân loại]]="Bán hàng",Table1[[#This Row],[Tổng giá trị]],-Table1[[#This Row],[Tổng giá trị]]))</f>
        <v>0</v>
      </c>
      <c r="Q2417" s="35">
        <f t="shared" si="618"/>
        <v>-360113</v>
      </c>
      <c r="R2417" s="7">
        <f>Table1[[#This Row],[Số còn phải thu ĐK]]+Table1[[#This Row],[Giá Trị HD sau CK]]-Table1[[#This Row],[Số tiền đã thu]]</f>
        <v>0</v>
      </c>
      <c r="S2417" s="6">
        <f>IF(Table1[[#This Row],[Ngày hóa đơn]]&lt;&gt;"",Table1[[#This Row],[Ngày hóa đơn]],IF(Table1[[#This Row],[Ngày hạch toán]]&lt;&gt;"",Table1[[#This Row],[Ngày hạch toán]],""))</f>
        <v>46001</v>
      </c>
      <c r="T2417" s="7"/>
      <c r="U2417" s="6">
        <f>IF(Table1[[#This Row],[Ngày tính CN]]="","",S2417+T2417)</f>
        <v>46001</v>
      </c>
      <c r="V2417" s="35">
        <f ca="1">IF(Table1[[#This Row],[Hạn thanh toán]]="","",IF((U2417-NOW())&lt;0,0,(U2417-NOW())))</f>
        <v>0</v>
      </c>
      <c r="W2417" s="35"/>
      <c r="X2417" s="35" t="str">
        <f t="shared" ca="1" si="619"/>
        <v/>
      </c>
      <c r="Y2417" s="2" t="str">
        <f t="shared" si="620"/>
        <v>Đã thanh toán</v>
      </c>
      <c r="Z2417" s="51">
        <f t="shared" si="616"/>
        <v>46001</v>
      </c>
      <c r="AA2417" s="51">
        <f t="shared" si="617"/>
        <v>46106</v>
      </c>
      <c r="AD2417" s="2" t="str">
        <f>VLOOKUP($A2417,MA_KH!$A:$Q,MA_KH!O$1,0)</f>
        <v>SATRA TRUNG TÂM</v>
      </c>
      <c r="AE2417" s="2" t="str">
        <f>VLOOKUP($A2417,MA_KH!$A:$Q,MA_KH!P$1,0)</f>
        <v>TRUNG TÂM ĐIỀU HÀNH SATRAFOODS</v>
      </c>
    </row>
    <row r="2418" spans="1:31" ht="25.5" hidden="1" customHeight="1" x14ac:dyDescent="0.2">
      <c r="A2418" s="30" t="s">
        <v>22306</v>
      </c>
      <c r="B2418" s="30" t="s">
        <v>32</v>
      </c>
      <c r="C2418" s="37">
        <v>46008</v>
      </c>
      <c r="D2418" s="30" t="s">
        <v>20145</v>
      </c>
      <c r="E2418" s="37">
        <v>46008</v>
      </c>
      <c r="F2418" s="30">
        <v>73021</v>
      </c>
      <c r="G2418" s="30" t="s">
        <v>20146</v>
      </c>
      <c r="H2418" s="38">
        <v>-333306</v>
      </c>
      <c r="I2418" s="64">
        <v>0</v>
      </c>
      <c r="J2418" s="38">
        <v>-26664</v>
      </c>
      <c r="K2418" s="38">
        <v>-359970</v>
      </c>
      <c r="L2418" s="7" t="s">
        <v>51</v>
      </c>
      <c r="M2418" s="6">
        <v>46106</v>
      </c>
      <c r="O2418" s="35">
        <f>IF(Table1[[#This Row],[Phân loại]]="Tồn đầu kỳ",Table1[[#This Row],[Tổng giá trị]],0)</f>
        <v>-359970</v>
      </c>
      <c r="P2418" s="7">
        <f>IF(Table1[[#This Row],[Số còn phải thu ĐK]]&lt;&gt;0,0,IF(Table1[[#This Row],[Phân loại]]="Bán hàng",Table1[[#This Row],[Tổng giá trị]],-Table1[[#This Row],[Tổng giá trị]]))</f>
        <v>0</v>
      </c>
      <c r="Q2418" s="35">
        <f t="shared" si="618"/>
        <v>-359970</v>
      </c>
      <c r="R2418" s="7">
        <f>Table1[[#This Row],[Số còn phải thu ĐK]]+Table1[[#This Row],[Giá Trị HD sau CK]]-Table1[[#This Row],[Số tiền đã thu]]</f>
        <v>0</v>
      </c>
      <c r="S2418" s="6">
        <f>IF(Table1[[#This Row],[Ngày hóa đơn]]&lt;&gt;"",Table1[[#This Row],[Ngày hóa đơn]],IF(Table1[[#This Row],[Ngày hạch toán]]&lt;&gt;"",Table1[[#This Row],[Ngày hạch toán]],""))</f>
        <v>46008</v>
      </c>
      <c r="T2418" s="7"/>
      <c r="U2418" s="6">
        <f>IF(Table1[[#This Row],[Ngày tính CN]]="","",S2418+T2418)</f>
        <v>46008</v>
      </c>
      <c r="V2418" s="35">
        <f ca="1">IF(Table1[[#This Row],[Hạn thanh toán]]="","",IF((U2418-NOW())&lt;0,0,(U2418-NOW())))</f>
        <v>0</v>
      </c>
      <c r="W2418" s="35"/>
      <c r="X2418" s="35" t="str">
        <f t="shared" ca="1" si="619"/>
        <v/>
      </c>
      <c r="Y2418" s="2" t="str">
        <f t="shared" si="620"/>
        <v>Đã thanh toán</v>
      </c>
      <c r="Z2418" s="51">
        <f t="shared" si="616"/>
        <v>46008</v>
      </c>
      <c r="AA2418" s="51">
        <f t="shared" si="617"/>
        <v>46106</v>
      </c>
      <c r="AD2418" s="2" t="str">
        <f>VLOOKUP($A2418,MA_KH!$A:$Q,MA_KH!O$1,0)</f>
        <v>SATRA TRUNG TÂM</v>
      </c>
      <c r="AE2418" s="2" t="str">
        <f>VLOOKUP($A2418,MA_KH!$A:$Q,MA_KH!P$1,0)</f>
        <v>TRUNG TÂM ĐIỀU HÀNH SATRAFOODS</v>
      </c>
    </row>
    <row r="2419" spans="1:31" ht="25.5" hidden="1" customHeight="1" x14ac:dyDescent="0.2">
      <c r="A2419" s="30" t="s">
        <v>22306</v>
      </c>
      <c r="B2419" s="30" t="s">
        <v>32</v>
      </c>
      <c r="C2419" s="37">
        <v>45997</v>
      </c>
      <c r="D2419" s="30" t="s">
        <v>20147</v>
      </c>
      <c r="E2419" s="37">
        <v>45997</v>
      </c>
      <c r="F2419" s="30">
        <v>73021</v>
      </c>
      <c r="G2419" s="30" t="s">
        <v>20148</v>
      </c>
      <c r="H2419" s="38">
        <v>-205800</v>
      </c>
      <c r="I2419" s="64">
        <v>0</v>
      </c>
      <c r="J2419" s="38">
        <v>-16464</v>
      </c>
      <c r="K2419" s="38">
        <v>-222264</v>
      </c>
      <c r="L2419" s="7" t="s">
        <v>51</v>
      </c>
      <c r="M2419" s="6">
        <v>46106</v>
      </c>
      <c r="O2419" s="35">
        <f>IF(Table1[[#This Row],[Phân loại]]="Tồn đầu kỳ",Table1[[#This Row],[Tổng giá trị]],0)</f>
        <v>-222264</v>
      </c>
      <c r="P2419" s="7">
        <f>IF(Table1[[#This Row],[Số còn phải thu ĐK]]&lt;&gt;0,0,IF(Table1[[#This Row],[Phân loại]]="Bán hàng",Table1[[#This Row],[Tổng giá trị]],-Table1[[#This Row],[Tổng giá trị]]))</f>
        <v>0</v>
      </c>
      <c r="Q2419" s="35">
        <f t="shared" si="618"/>
        <v>-222264</v>
      </c>
      <c r="R2419" s="7">
        <f>Table1[[#This Row],[Số còn phải thu ĐK]]+Table1[[#This Row],[Giá Trị HD sau CK]]-Table1[[#This Row],[Số tiền đã thu]]</f>
        <v>0</v>
      </c>
      <c r="S2419" s="6">
        <f>IF(Table1[[#This Row],[Ngày hóa đơn]]&lt;&gt;"",Table1[[#This Row],[Ngày hóa đơn]],IF(Table1[[#This Row],[Ngày hạch toán]]&lt;&gt;"",Table1[[#This Row],[Ngày hạch toán]],""))</f>
        <v>45997</v>
      </c>
      <c r="T2419" s="7"/>
      <c r="U2419" s="6">
        <f>IF(Table1[[#This Row],[Ngày tính CN]]="","",S2419+T2419)</f>
        <v>45997</v>
      </c>
      <c r="V2419" s="35">
        <f ca="1">IF(Table1[[#This Row],[Hạn thanh toán]]="","",IF((U2419-NOW())&lt;0,0,(U2419-NOW())))</f>
        <v>0</v>
      </c>
      <c r="W2419" s="35"/>
      <c r="X2419" s="35" t="str">
        <f t="shared" ca="1" si="619"/>
        <v/>
      </c>
      <c r="Y2419" s="2" t="str">
        <f t="shared" si="620"/>
        <v>Đã thanh toán</v>
      </c>
      <c r="Z2419" s="51">
        <f t="shared" si="616"/>
        <v>45997</v>
      </c>
      <c r="AA2419" s="51">
        <f t="shared" si="617"/>
        <v>46106</v>
      </c>
      <c r="AD2419" s="2" t="str">
        <f>VLOOKUP($A2419,MA_KH!$A:$Q,MA_KH!O$1,0)</f>
        <v>SATRA TRUNG TÂM</v>
      </c>
      <c r="AE2419" s="2" t="str">
        <f>VLOOKUP($A2419,MA_KH!$A:$Q,MA_KH!P$1,0)</f>
        <v>TRUNG TÂM ĐIỀU HÀNH SATRAFOODS</v>
      </c>
    </row>
    <row r="2420" spans="1:31" ht="25.5" hidden="1" customHeight="1" x14ac:dyDescent="0.2">
      <c r="A2420" s="30" t="s">
        <v>22306</v>
      </c>
      <c r="B2420" s="30" t="s">
        <v>32</v>
      </c>
      <c r="C2420" s="37">
        <v>46000</v>
      </c>
      <c r="D2420" s="30" t="s">
        <v>20149</v>
      </c>
      <c r="E2420" s="37">
        <v>46000</v>
      </c>
      <c r="F2420" s="30">
        <v>73021</v>
      </c>
      <c r="G2420" s="30" t="s">
        <v>20150</v>
      </c>
      <c r="H2420" s="38">
        <v>-184621</v>
      </c>
      <c r="I2420" s="64">
        <v>0</v>
      </c>
      <c r="J2420" s="38">
        <v>-14769</v>
      </c>
      <c r="K2420" s="38">
        <v>-199390</v>
      </c>
      <c r="L2420" s="7" t="s">
        <v>51</v>
      </c>
      <c r="M2420" s="6">
        <v>46106</v>
      </c>
      <c r="O2420" s="35">
        <f>IF(Table1[[#This Row],[Phân loại]]="Tồn đầu kỳ",Table1[[#This Row],[Tổng giá trị]],0)</f>
        <v>-199390</v>
      </c>
      <c r="P2420" s="7">
        <f>IF(Table1[[#This Row],[Số còn phải thu ĐK]]&lt;&gt;0,0,IF(Table1[[#This Row],[Phân loại]]="Bán hàng",Table1[[#This Row],[Tổng giá trị]],-Table1[[#This Row],[Tổng giá trị]]))</f>
        <v>0</v>
      </c>
      <c r="Q2420" s="35">
        <f t="shared" si="618"/>
        <v>-199390</v>
      </c>
      <c r="R2420" s="7">
        <f>Table1[[#This Row],[Số còn phải thu ĐK]]+Table1[[#This Row],[Giá Trị HD sau CK]]-Table1[[#This Row],[Số tiền đã thu]]</f>
        <v>0</v>
      </c>
      <c r="S2420" s="6">
        <f>IF(Table1[[#This Row],[Ngày hóa đơn]]&lt;&gt;"",Table1[[#This Row],[Ngày hóa đơn]],IF(Table1[[#This Row],[Ngày hạch toán]]&lt;&gt;"",Table1[[#This Row],[Ngày hạch toán]],""))</f>
        <v>46000</v>
      </c>
      <c r="T2420" s="7"/>
      <c r="U2420" s="6">
        <f>IF(Table1[[#This Row],[Ngày tính CN]]="","",S2420+T2420)</f>
        <v>46000</v>
      </c>
      <c r="V2420" s="35">
        <f ca="1">IF(Table1[[#This Row],[Hạn thanh toán]]="","",IF((U2420-NOW())&lt;0,0,(U2420-NOW())))</f>
        <v>0</v>
      </c>
      <c r="W2420" s="35"/>
      <c r="X2420" s="35" t="str">
        <f t="shared" ca="1" si="619"/>
        <v/>
      </c>
      <c r="Y2420" s="2" t="str">
        <f t="shared" si="620"/>
        <v>Đã thanh toán</v>
      </c>
      <c r="Z2420" s="51">
        <f t="shared" si="616"/>
        <v>46000</v>
      </c>
      <c r="AA2420" s="51">
        <f t="shared" si="617"/>
        <v>46106</v>
      </c>
      <c r="AD2420" s="2" t="str">
        <f>VLOOKUP($A2420,MA_KH!$A:$Q,MA_KH!O$1,0)</f>
        <v>SATRA TRUNG TÂM</v>
      </c>
      <c r="AE2420" s="2" t="str">
        <f>VLOOKUP($A2420,MA_KH!$A:$Q,MA_KH!P$1,0)</f>
        <v>TRUNG TÂM ĐIỀU HÀNH SATRAFOODS</v>
      </c>
    </row>
    <row r="2421" spans="1:31" ht="25.5" hidden="1" customHeight="1" x14ac:dyDescent="0.2">
      <c r="A2421" s="30" t="s">
        <v>22306</v>
      </c>
      <c r="B2421" s="30" t="s">
        <v>32</v>
      </c>
      <c r="C2421" s="37">
        <v>46001</v>
      </c>
      <c r="D2421" s="30" t="s">
        <v>20151</v>
      </c>
      <c r="E2421" s="37">
        <v>46001</v>
      </c>
      <c r="F2421" s="30">
        <v>73021</v>
      </c>
      <c r="G2421" s="30" t="s">
        <v>20152</v>
      </c>
      <c r="H2421" s="38">
        <v>-267103</v>
      </c>
      <c r="I2421" s="64">
        <v>0</v>
      </c>
      <c r="J2421" s="38">
        <v>-21369</v>
      </c>
      <c r="K2421" s="38">
        <v>-288472</v>
      </c>
      <c r="L2421" s="7" t="s">
        <v>51</v>
      </c>
      <c r="M2421" s="6">
        <v>46106</v>
      </c>
      <c r="O2421" s="35">
        <f>IF(Table1[[#This Row],[Phân loại]]="Tồn đầu kỳ",Table1[[#This Row],[Tổng giá trị]],0)</f>
        <v>-288472</v>
      </c>
      <c r="P2421" s="7">
        <f>IF(Table1[[#This Row],[Số còn phải thu ĐK]]&lt;&gt;0,0,IF(Table1[[#This Row],[Phân loại]]="Bán hàng",Table1[[#This Row],[Tổng giá trị]],-Table1[[#This Row],[Tổng giá trị]]))</f>
        <v>0</v>
      </c>
      <c r="Q2421" s="35">
        <f t="shared" si="618"/>
        <v>-288472</v>
      </c>
      <c r="R2421" s="7">
        <f>Table1[[#This Row],[Số còn phải thu ĐK]]+Table1[[#This Row],[Giá Trị HD sau CK]]-Table1[[#This Row],[Số tiền đã thu]]</f>
        <v>0</v>
      </c>
      <c r="S2421" s="6">
        <f>IF(Table1[[#This Row],[Ngày hóa đơn]]&lt;&gt;"",Table1[[#This Row],[Ngày hóa đơn]],IF(Table1[[#This Row],[Ngày hạch toán]]&lt;&gt;"",Table1[[#This Row],[Ngày hạch toán]],""))</f>
        <v>46001</v>
      </c>
      <c r="T2421" s="7"/>
      <c r="U2421" s="6">
        <f>IF(Table1[[#This Row],[Ngày tính CN]]="","",S2421+T2421)</f>
        <v>46001</v>
      </c>
      <c r="V2421" s="35">
        <f ca="1">IF(Table1[[#This Row],[Hạn thanh toán]]="","",IF((U2421-NOW())&lt;0,0,(U2421-NOW())))</f>
        <v>0</v>
      </c>
      <c r="W2421" s="35"/>
      <c r="X2421" s="35" t="str">
        <f t="shared" ca="1" si="619"/>
        <v/>
      </c>
      <c r="Y2421" s="2" t="str">
        <f t="shared" si="620"/>
        <v>Đã thanh toán</v>
      </c>
      <c r="Z2421" s="51">
        <f t="shared" si="616"/>
        <v>46001</v>
      </c>
      <c r="AA2421" s="51">
        <f t="shared" si="617"/>
        <v>46106</v>
      </c>
      <c r="AD2421" s="2" t="str">
        <f>VLOOKUP($A2421,MA_KH!$A:$Q,MA_KH!O$1,0)</f>
        <v>SATRA TRUNG TÂM</v>
      </c>
      <c r="AE2421" s="2" t="str">
        <f>VLOOKUP($A2421,MA_KH!$A:$Q,MA_KH!P$1,0)</f>
        <v>TRUNG TÂM ĐIỀU HÀNH SATRAFOODS</v>
      </c>
    </row>
    <row r="2422" spans="1:31" ht="25.5" hidden="1" customHeight="1" x14ac:dyDescent="0.2">
      <c r="A2422" s="30" t="s">
        <v>22306</v>
      </c>
      <c r="B2422" s="30" t="s">
        <v>32</v>
      </c>
      <c r="C2422" s="37">
        <v>45992</v>
      </c>
      <c r="D2422" s="30" t="s">
        <v>20153</v>
      </c>
      <c r="E2422" s="37">
        <v>45982</v>
      </c>
      <c r="F2422" s="30">
        <v>73021</v>
      </c>
      <c r="G2422" s="30" t="s">
        <v>20154</v>
      </c>
      <c r="H2422" s="38">
        <v>-146862</v>
      </c>
      <c r="I2422" s="64">
        <v>0</v>
      </c>
      <c r="J2422" s="38">
        <v>-11749</v>
      </c>
      <c r="K2422" s="38">
        <v>-158611</v>
      </c>
      <c r="L2422" s="7" t="s">
        <v>51</v>
      </c>
      <c r="M2422" s="6">
        <v>46106</v>
      </c>
      <c r="O2422" s="35">
        <f>IF(Table1[[#This Row],[Phân loại]]="Tồn đầu kỳ",Table1[[#This Row],[Tổng giá trị]],0)</f>
        <v>-158611</v>
      </c>
      <c r="P2422" s="7">
        <f>IF(Table1[[#This Row],[Số còn phải thu ĐK]]&lt;&gt;0,0,IF(Table1[[#This Row],[Phân loại]]="Bán hàng",Table1[[#This Row],[Tổng giá trị]],-Table1[[#This Row],[Tổng giá trị]]))</f>
        <v>0</v>
      </c>
      <c r="Q2422" s="35">
        <f t="shared" si="618"/>
        <v>-158611</v>
      </c>
      <c r="R2422" s="7">
        <f>Table1[[#This Row],[Số còn phải thu ĐK]]+Table1[[#This Row],[Giá Trị HD sau CK]]-Table1[[#This Row],[Số tiền đã thu]]</f>
        <v>0</v>
      </c>
      <c r="S2422" s="6">
        <f>IF(Table1[[#This Row],[Ngày hóa đơn]]&lt;&gt;"",Table1[[#This Row],[Ngày hóa đơn]],IF(Table1[[#This Row],[Ngày hạch toán]]&lt;&gt;"",Table1[[#This Row],[Ngày hạch toán]],""))</f>
        <v>45982</v>
      </c>
      <c r="T2422" s="7"/>
      <c r="U2422" s="6">
        <f>IF(Table1[[#This Row],[Ngày tính CN]]="","",S2422+T2422)</f>
        <v>45982</v>
      </c>
      <c r="V2422" s="35">
        <f ca="1">IF(Table1[[#This Row],[Hạn thanh toán]]="","",IF((U2422-NOW())&lt;0,0,(U2422-NOW())))</f>
        <v>0</v>
      </c>
      <c r="W2422" s="35"/>
      <c r="X2422" s="35" t="str">
        <f t="shared" ca="1" si="619"/>
        <v/>
      </c>
      <c r="Y2422" s="2" t="str">
        <f t="shared" si="620"/>
        <v>Đã thanh toán</v>
      </c>
      <c r="Z2422" s="51">
        <f t="shared" si="616"/>
        <v>45982</v>
      </c>
      <c r="AA2422" s="51">
        <f t="shared" si="617"/>
        <v>46106</v>
      </c>
      <c r="AD2422" s="2" t="str">
        <f>VLOOKUP($A2422,MA_KH!$A:$Q,MA_KH!O$1,0)</f>
        <v>SATRA TRUNG TÂM</v>
      </c>
      <c r="AE2422" s="2" t="str">
        <f>VLOOKUP($A2422,MA_KH!$A:$Q,MA_KH!P$1,0)</f>
        <v>TRUNG TÂM ĐIỀU HÀNH SATRAFOODS</v>
      </c>
    </row>
    <row r="2423" spans="1:31" ht="25.5" hidden="1" customHeight="1" x14ac:dyDescent="0.2">
      <c r="A2423" s="30" t="s">
        <v>22306</v>
      </c>
      <c r="B2423" s="30" t="s">
        <v>32</v>
      </c>
      <c r="C2423" s="37">
        <v>46010</v>
      </c>
      <c r="D2423" s="30" t="s">
        <v>20155</v>
      </c>
      <c r="E2423" s="37">
        <v>46010</v>
      </c>
      <c r="F2423" s="30">
        <v>73021</v>
      </c>
      <c r="G2423" s="30" t="s">
        <v>20156</v>
      </c>
      <c r="H2423" s="38">
        <v>-184621</v>
      </c>
      <c r="I2423" s="64">
        <v>0</v>
      </c>
      <c r="J2423" s="38">
        <v>-14769</v>
      </c>
      <c r="K2423" s="38">
        <v>-199390</v>
      </c>
      <c r="L2423" s="7" t="s">
        <v>51</v>
      </c>
      <c r="M2423" s="6">
        <v>46106</v>
      </c>
      <c r="O2423" s="35">
        <f>IF(Table1[[#This Row],[Phân loại]]="Tồn đầu kỳ",Table1[[#This Row],[Tổng giá trị]],0)</f>
        <v>-199390</v>
      </c>
      <c r="P2423" s="7">
        <f>IF(Table1[[#This Row],[Số còn phải thu ĐK]]&lt;&gt;0,0,IF(Table1[[#This Row],[Phân loại]]="Bán hàng",Table1[[#This Row],[Tổng giá trị]],-Table1[[#This Row],[Tổng giá trị]]))</f>
        <v>0</v>
      </c>
      <c r="Q2423" s="35">
        <f t="shared" si="618"/>
        <v>-199390</v>
      </c>
      <c r="R2423" s="7">
        <f>Table1[[#This Row],[Số còn phải thu ĐK]]+Table1[[#This Row],[Giá Trị HD sau CK]]-Table1[[#This Row],[Số tiền đã thu]]</f>
        <v>0</v>
      </c>
      <c r="S2423" s="6">
        <f>IF(Table1[[#This Row],[Ngày hóa đơn]]&lt;&gt;"",Table1[[#This Row],[Ngày hóa đơn]],IF(Table1[[#This Row],[Ngày hạch toán]]&lt;&gt;"",Table1[[#This Row],[Ngày hạch toán]],""))</f>
        <v>46010</v>
      </c>
      <c r="T2423" s="7"/>
      <c r="U2423" s="6">
        <f>IF(Table1[[#This Row],[Ngày tính CN]]="","",S2423+T2423)</f>
        <v>46010</v>
      </c>
      <c r="V2423" s="35">
        <f ca="1">IF(Table1[[#This Row],[Hạn thanh toán]]="","",IF((U2423-NOW())&lt;0,0,(U2423-NOW())))</f>
        <v>0</v>
      </c>
      <c r="W2423" s="35"/>
      <c r="X2423" s="35" t="str">
        <f t="shared" ca="1" si="619"/>
        <v/>
      </c>
      <c r="Y2423" s="2" t="str">
        <f t="shared" si="620"/>
        <v>Đã thanh toán</v>
      </c>
      <c r="Z2423" s="51">
        <f t="shared" si="616"/>
        <v>46010</v>
      </c>
      <c r="AA2423" s="51">
        <f t="shared" si="617"/>
        <v>46106</v>
      </c>
      <c r="AD2423" s="2" t="str">
        <f>VLOOKUP($A2423,MA_KH!$A:$Q,MA_KH!O$1,0)</f>
        <v>SATRA TRUNG TÂM</v>
      </c>
      <c r="AE2423" s="2" t="str">
        <f>VLOOKUP($A2423,MA_KH!$A:$Q,MA_KH!P$1,0)</f>
        <v>TRUNG TÂM ĐIỀU HÀNH SATRAFOODS</v>
      </c>
    </row>
    <row r="2424" spans="1:31" ht="25.5" hidden="1" customHeight="1" x14ac:dyDescent="0.2">
      <c r="A2424" s="30" t="s">
        <v>22306</v>
      </c>
      <c r="B2424" s="30" t="s">
        <v>32</v>
      </c>
      <c r="C2424" s="37">
        <v>46000</v>
      </c>
      <c r="D2424" s="30" t="s">
        <v>20157</v>
      </c>
      <c r="E2424" s="37">
        <v>46000</v>
      </c>
      <c r="F2424" s="30">
        <v>73021</v>
      </c>
      <c r="G2424" s="30" t="s">
        <v>20158</v>
      </c>
      <c r="H2424" s="38">
        <v>-161240</v>
      </c>
      <c r="I2424" s="64">
        <v>0</v>
      </c>
      <c r="J2424" s="38">
        <v>-12900</v>
      </c>
      <c r="K2424" s="38">
        <v>-174140</v>
      </c>
      <c r="L2424" s="7" t="s">
        <v>51</v>
      </c>
      <c r="M2424" s="6">
        <v>46106</v>
      </c>
      <c r="O2424" s="35">
        <f>IF(Table1[[#This Row],[Phân loại]]="Tồn đầu kỳ",Table1[[#This Row],[Tổng giá trị]],0)</f>
        <v>-174140</v>
      </c>
      <c r="P2424" s="7">
        <f>IF(Table1[[#This Row],[Số còn phải thu ĐK]]&lt;&gt;0,0,IF(Table1[[#This Row],[Phân loại]]="Bán hàng",Table1[[#This Row],[Tổng giá trị]],-Table1[[#This Row],[Tổng giá trị]]))</f>
        <v>0</v>
      </c>
      <c r="Q2424" s="35">
        <f t="shared" si="618"/>
        <v>-174140</v>
      </c>
      <c r="R2424" s="7">
        <f>Table1[[#This Row],[Số còn phải thu ĐK]]+Table1[[#This Row],[Giá Trị HD sau CK]]-Table1[[#This Row],[Số tiền đã thu]]</f>
        <v>0</v>
      </c>
      <c r="S2424" s="6">
        <f>IF(Table1[[#This Row],[Ngày hóa đơn]]&lt;&gt;"",Table1[[#This Row],[Ngày hóa đơn]],IF(Table1[[#This Row],[Ngày hạch toán]]&lt;&gt;"",Table1[[#This Row],[Ngày hạch toán]],""))</f>
        <v>46000</v>
      </c>
      <c r="T2424" s="7"/>
      <c r="U2424" s="6">
        <f>IF(Table1[[#This Row],[Ngày tính CN]]="","",S2424+T2424)</f>
        <v>46000</v>
      </c>
      <c r="V2424" s="35">
        <f ca="1">IF(Table1[[#This Row],[Hạn thanh toán]]="","",IF((U2424-NOW())&lt;0,0,(U2424-NOW())))</f>
        <v>0</v>
      </c>
      <c r="W2424" s="35"/>
      <c r="X2424" s="35" t="str">
        <f t="shared" ca="1" si="619"/>
        <v/>
      </c>
      <c r="Y2424" s="2" t="str">
        <f t="shared" si="620"/>
        <v>Đã thanh toán</v>
      </c>
      <c r="Z2424" s="51">
        <f t="shared" si="616"/>
        <v>46000</v>
      </c>
      <c r="AA2424" s="51">
        <f t="shared" si="617"/>
        <v>46106</v>
      </c>
      <c r="AD2424" s="2" t="str">
        <f>VLOOKUP($A2424,MA_KH!$A:$Q,MA_KH!O$1,0)</f>
        <v>SATRA TRUNG TÂM</v>
      </c>
      <c r="AE2424" s="2" t="str">
        <f>VLOOKUP($A2424,MA_KH!$A:$Q,MA_KH!P$1,0)</f>
        <v>TRUNG TÂM ĐIỀU HÀNH SATRAFOODS</v>
      </c>
    </row>
    <row r="2425" spans="1:31" ht="25.5" hidden="1" customHeight="1" x14ac:dyDescent="0.2">
      <c r="A2425" s="30" t="s">
        <v>22306</v>
      </c>
      <c r="B2425" s="30" t="s">
        <v>32</v>
      </c>
      <c r="C2425" s="37">
        <v>45992</v>
      </c>
      <c r="D2425" s="30" t="s">
        <v>20159</v>
      </c>
      <c r="E2425" s="37">
        <v>45989</v>
      </c>
      <c r="F2425" s="30">
        <v>73021</v>
      </c>
      <c r="G2425" s="30" t="s">
        <v>20160</v>
      </c>
      <c r="H2425" s="38">
        <v>-529184</v>
      </c>
      <c r="I2425" s="64">
        <v>0</v>
      </c>
      <c r="J2425" s="38">
        <v>-42335</v>
      </c>
      <c r="K2425" s="38">
        <v>-571519</v>
      </c>
      <c r="L2425" s="7" t="s">
        <v>51</v>
      </c>
      <c r="M2425" s="6">
        <v>46106</v>
      </c>
      <c r="O2425" s="35">
        <f>IF(Table1[[#This Row],[Phân loại]]="Tồn đầu kỳ",Table1[[#This Row],[Tổng giá trị]],0)</f>
        <v>-571519</v>
      </c>
      <c r="P2425" s="7">
        <f>IF(Table1[[#This Row],[Số còn phải thu ĐK]]&lt;&gt;0,0,IF(Table1[[#This Row],[Phân loại]]="Bán hàng",Table1[[#This Row],[Tổng giá trị]],-Table1[[#This Row],[Tổng giá trị]]))</f>
        <v>0</v>
      </c>
      <c r="Q2425" s="35">
        <f t="shared" si="618"/>
        <v>-571519</v>
      </c>
      <c r="R2425" s="7">
        <f>Table1[[#This Row],[Số còn phải thu ĐK]]+Table1[[#This Row],[Giá Trị HD sau CK]]-Table1[[#This Row],[Số tiền đã thu]]</f>
        <v>0</v>
      </c>
      <c r="S2425" s="6">
        <f>IF(Table1[[#This Row],[Ngày hóa đơn]]&lt;&gt;"",Table1[[#This Row],[Ngày hóa đơn]],IF(Table1[[#This Row],[Ngày hạch toán]]&lt;&gt;"",Table1[[#This Row],[Ngày hạch toán]],""))</f>
        <v>45989</v>
      </c>
      <c r="T2425" s="7"/>
      <c r="U2425" s="6">
        <f>IF(Table1[[#This Row],[Ngày tính CN]]="","",S2425+T2425)</f>
        <v>45989</v>
      </c>
      <c r="V2425" s="35">
        <f ca="1">IF(Table1[[#This Row],[Hạn thanh toán]]="","",IF((U2425-NOW())&lt;0,0,(U2425-NOW())))</f>
        <v>0</v>
      </c>
      <c r="W2425" s="35"/>
      <c r="X2425" s="35" t="str">
        <f t="shared" ca="1" si="619"/>
        <v/>
      </c>
      <c r="Y2425" s="2" t="str">
        <f t="shared" si="620"/>
        <v>Đã thanh toán</v>
      </c>
      <c r="Z2425" s="51">
        <f t="shared" si="616"/>
        <v>45989</v>
      </c>
      <c r="AA2425" s="51">
        <f t="shared" si="617"/>
        <v>46106</v>
      </c>
      <c r="AD2425" s="2" t="str">
        <f>VLOOKUP($A2425,MA_KH!$A:$Q,MA_KH!O$1,0)</f>
        <v>SATRA TRUNG TÂM</v>
      </c>
      <c r="AE2425" s="2" t="str">
        <f>VLOOKUP($A2425,MA_KH!$A:$Q,MA_KH!P$1,0)</f>
        <v>TRUNG TÂM ĐIỀU HÀNH SATRAFOODS</v>
      </c>
    </row>
    <row r="2426" spans="1:31" ht="25.5" hidden="1" customHeight="1" x14ac:dyDescent="0.2">
      <c r="A2426" s="30" t="s">
        <v>22306</v>
      </c>
      <c r="B2426" s="30" t="s">
        <v>32</v>
      </c>
      <c r="C2426" s="37">
        <v>46008</v>
      </c>
      <c r="D2426" s="30" t="s">
        <v>20161</v>
      </c>
      <c r="E2426" s="37">
        <v>46008</v>
      </c>
      <c r="F2426" s="30">
        <v>73021</v>
      </c>
      <c r="G2426" s="30" t="s">
        <v>20162</v>
      </c>
      <c r="H2426" s="38">
        <v>-222116</v>
      </c>
      <c r="I2426" s="64">
        <v>0</v>
      </c>
      <c r="J2426" s="38">
        <v>-17769</v>
      </c>
      <c r="K2426" s="38">
        <v>-239885</v>
      </c>
      <c r="L2426" s="7" t="s">
        <v>51</v>
      </c>
      <c r="M2426" s="6">
        <v>46106</v>
      </c>
      <c r="O2426" s="35">
        <f>IF(Table1[[#This Row],[Phân loại]]="Tồn đầu kỳ",Table1[[#This Row],[Tổng giá trị]],0)</f>
        <v>-239885</v>
      </c>
      <c r="P2426" s="7">
        <f>IF(Table1[[#This Row],[Số còn phải thu ĐK]]&lt;&gt;0,0,IF(Table1[[#This Row],[Phân loại]]="Bán hàng",Table1[[#This Row],[Tổng giá trị]],-Table1[[#This Row],[Tổng giá trị]]))</f>
        <v>0</v>
      </c>
      <c r="Q2426" s="35">
        <f t="shared" si="618"/>
        <v>-239885</v>
      </c>
      <c r="R2426" s="7">
        <f>Table1[[#This Row],[Số còn phải thu ĐK]]+Table1[[#This Row],[Giá Trị HD sau CK]]-Table1[[#This Row],[Số tiền đã thu]]</f>
        <v>0</v>
      </c>
      <c r="S2426" s="6">
        <f>IF(Table1[[#This Row],[Ngày hóa đơn]]&lt;&gt;"",Table1[[#This Row],[Ngày hóa đơn]],IF(Table1[[#This Row],[Ngày hạch toán]]&lt;&gt;"",Table1[[#This Row],[Ngày hạch toán]],""))</f>
        <v>46008</v>
      </c>
      <c r="T2426" s="7"/>
      <c r="U2426" s="6">
        <f>IF(Table1[[#This Row],[Ngày tính CN]]="","",S2426+T2426)</f>
        <v>46008</v>
      </c>
      <c r="V2426" s="35">
        <f ca="1">IF(Table1[[#This Row],[Hạn thanh toán]]="","",IF((U2426-NOW())&lt;0,0,(U2426-NOW())))</f>
        <v>0</v>
      </c>
      <c r="W2426" s="35"/>
      <c r="X2426" s="35" t="str">
        <f t="shared" ca="1" si="619"/>
        <v/>
      </c>
      <c r="Y2426" s="2" t="str">
        <f t="shared" si="620"/>
        <v>Đã thanh toán</v>
      </c>
      <c r="Z2426" s="51">
        <f t="shared" si="616"/>
        <v>46008</v>
      </c>
      <c r="AA2426" s="51">
        <f t="shared" si="617"/>
        <v>46106</v>
      </c>
      <c r="AD2426" s="2" t="str">
        <f>VLOOKUP($A2426,MA_KH!$A:$Q,MA_KH!O$1,0)</f>
        <v>SATRA TRUNG TÂM</v>
      </c>
      <c r="AE2426" s="2" t="str">
        <f>VLOOKUP($A2426,MA_KH!$A:$Q,MA_KH!P$1,0)</f>
        <v>TRUNG TÂM ĐIỀU HÀNH SATRAFOODS</v>
      </c>
    </row>
    <row r="2427" spans="1:31" ht="25.5" hidden="1" customHeight="1" x14ac:dyDescent="0.2">
      <c r="A2427" s="30" t="s">
        <v>22306</v>
      </c>
      <c r="B2427" s="30" t="s">
        <v>32</v>
      </c>
      <c r="C2427" s="37">
        <v>45992</v>
      </c>
      <c r="D2427" s="30" t="s">
        <v>20163</v>
      </c>
      <c r="E2427" s="37">
        <v>45988</v>
      </c>
      <c r="F2427" s="30">
        <v>73021</v>
      </c>
      <c r="G2427" s="30" t="s">
        <v>20164</v>
      </c>
      <c r="H2427" s="38">
        <v>-311786</v>
      </c>
      <c r="I2427" s="64">
        <v>0</v>
      </c>
      <c r="J2427" s="38">
        <v>-24943</v>
      </c>
      <c r="K2427" s="38">
        <v>-336729</v>
      </c>
      <c r="L2427" s="7" t="s">
        <v>51</v>
      </c>
      <c r="M2427" s="6">
        <v>46106</v>
      </c>
      <c r="O2427" s="35">
        <f>IF(Table1[[#This Row],[Phân loại]]="Tồn đầu kỳ",Table1[[#This Row],[Tổng giá trị]],0)</f>
        <v>-336729</v>
      </c>
      <c r="P2427" s="7">
        <f>IF(Table1[[#This Row],[Số còn phải thu ĐK]]&lt;&gt;0,0,IF(Table1[[#This Row],[Phân loại]]="Bán hàng",Table1[[#This Row],[Tổng giá trị]],-Table1[[#This Row],[Tổng giá trị]]))</f>
        <v>0</v>
      </c>
      <c r="Q2427" s="35">
        <f t="shared" si="618"/>
        <v>-336729</v>
      </c>
      <c r="R2427" s="7">
        <f>Table1[[#This Row],[Số còn phải thu ĐK]]+Table1[[#This Row],[Giá Trị HD sau CK]]-Table1[[#This Row],[Số tiền đã thu]]</f>
        <v>0</v>
      </c>
      <c r="S2427" s="6">
        <f>IF(Table1[[#This Row],[Ngày hóa đơn]]&lt;&gt;"",Table1[[#This Row],[Ngày hóa đơn]],IF(Table1[[#This Row],[Ngày hạch toán]]&lt;&gt;"",Table1[[#This Row],[Ngày hạch toán]],""))</f>
        <v>45988</v>
      </c>
      <c r="T2427" s="7"/>
      <c r="U2427" s="6">
        <f>IF(Table1[[#This Row],[Ngày tính CN]]="","",S2427+T2427)</f>
        <v>45988</v>
      </c>
      <c r="V2427" s="35">
        <f ca="1">IF(Table1[[#This Row],[Hạn thanh toán]]="","",IF((U2427-NOW())&lt;0,0,(U2427-NOW())))</f>
        <v>0</v>
      </c>
      <c r="W2427" s="35"/>
      <c r="X2427" s="35" t="str">
        <f t="shared" ca="1" si="619"/>
        <v/>
      </c>
      <c r="Y2427" s="2" t="str">
        <f t="shared" si="620"/>
        <v>Đã thanh toán</v>
      </c>
      <c r="Z2427" s="51">
        <f t="shared" si="616"/>
        <v>45988</v>
      </c>
      <c r="AA2427" s="51">
        <f t="shared" si="617"/>
        <v>46106</v>
      </c>
      <c r="AD2427" s="2" t="str">
        <f>VLOOKUP($A2427,MA_KH!$A:$Q,MA_KH!O$1,0)</f>
        <v>SATRA TRUNG TÂM</v>
      </c>
      <c r="AE2427" s="2" t="str">
        <f>VLOOKUP($A2427,MA_KH!$A:$Q,MA_KH!P$1,0)</f>
        <v>TRUNG TÂM ĐIỀU HÀNH SATRAFOODS</v>
      </c>
    </row>
    <row r="2428" spans="1:31" ht="25.5" hidden="1" customHeight="1" x14ac:dyDescent="0.2">
      <c r="A2428" s="30" t="s">
        <v>22306</v>
      </c>
      <c r="B2428" s="30" t="s">
        <v>32</v>
      </c>
      <c r="C2428" s="37">
        <v>45995</v>
      </c>
      <c r="D2428" s="30" t="s">
        <v>20165</v>
      </c>
      <c r="E2428" s="37">
        <v>45995</v>
      </c>
      <c r="F2428" s="30">
        <v>73021</v>
      </c>
      <c r="G2428" s="30" t="s">
        <v>20166</v>
      </c>
      <c r="H2428" s="38">
        <v>-819082</v>
      </c>
      <c r="I2428" s="64">
        <v>0</v>
      </c>
      <c r="J2428" s="38">
        <v>-65527</v>
      </c>
      <c r="K2428" s="38">
        <v>-884609</v>
      </c>
      <c r="L2428" s="7" t="s">
        <v>51</v>
      </c>
      <c r="M2428" s="6">
        <v>46106</v>
      </c>
      <c r="O2428" s="35">
        <f>IF(Table1[[#This Row],[Phân loại]]="Tồn đầu kỳ",Table1[[#This Row],[Tổng giá trị]],0)</f>
        <v>-884609</v>
      </c>
      <c r="P2428" s="7">
        <f>IF(Table1[[#This Row],[Số còn phải thu ĐK]]&lt;&gt;0,0,IF(Table1[[#This Row],[Phân loại]]="Bán hàng",Table1[[#This Row],[Tổng giá trị]],-Table1[[#This Row],[Tổng giá trị]]))</f>
        <v>0</v>
      </c>
      <c r="Q2428" s="35">
        <f t="shared" si="618"/>
        <v>-884609</v>
      </c>
      <c r="R2428" s="7">
        <f>Table1[[#This Row],[Số còn phải thu ĐK]]+Table1[[#This Row],[Giá Trị HD sau CK]]-Table1[[#This Row],[Số tiền đã thu]]</f>
        <v>0</v>
      </c>
      <c r="S2428" s="6">
        <f>IF(Table1[[#This Row],[Ngày hóa đơn]]&lt;&gt;"",Table1[[#This Row],[Ngày hóa đơn]],IF(Table1[[#This Row],[Ngày hạch toán]]&lt;&gt;"",Table1[[#This Row],[Ngày hạch toán]],""))</f>
        <v>45995</v>
      </c>
      <c r="T2428" s="7"/>
      <c r="U2428" s="6">
        <f>IF(Table1[[#This Row],[Ngày tính CN]]="","",S2428+T2428)</f>
        <v>45995</v>
      </c>
      <c r="V2428" s="35">
        <f ca="1">IF(Table1[[#This Row],[Hạn thanh toán]]="","",IF((U2428-NOW())&lt;0,0,(U2428-NOW())))</f>
        <v>0</v>
      </c>
      <c r="W2428" s="35"/>
      <c r="X2428" s="35" t="str">
        <f t="shared" ca="1" si="619"/>
        <v/>
      </c>
      <c r="Y2428" s="2" t="str">
        <f t="shared" si="620"/>
        <v>Đã thanh toán</v>
      </c>
      <c r="Z2428" s="51">
        <f t="shared" si="616"/>
        <v>45995</v>
      </c>
      <c r="AA2428" s="51">
        <f t="shared" si="617"/>
        <v>46106</v>
      </c>
      <c r="AD2428" s="2" t="str">
        <f>VLOOKUP($A2428,MA_KH!$A:$Q,MA_KH!O$1,0)</f>
        <v>SATRA TRUNG TÂM</v>
      </c>
      <c r="AE2428" s="2" t="str">
        <f>VLOOKUP($A2428,MA_KH!$A:$Q,MA_KH!P$1,0)</f>
        <v>TRUNG TÂM ĐIỀU HÀNH SATRAFOODS</v>
      </c>
    </row>
    <row r="2429" spans="1:31" ht="25.5" hidden="1" customHeight="1" x14ac:dyDescent="0.2">
      <c r="A2429" s="30" t="s">
        <v>22306</v>
      </c>
      <c r="B2429" s="30" t="s">
        <v>32</v>
      </c>
      <c r="C2429" s="37">
        <v>45993</v>
      </c>
      <c r="D2429" s="30" t="s">
        <v>20167</v>
      </c>
      <c r="E2429" s="37">
        <v>45993</v>
      </c>
      <c r="F2429" s="30">
        <v>73021</v>
      </c>
      <c r="G2429" s="30" t="s">
        <v>20168</v>
      </c>
      <c r="H2429" s="38">
        <v>-454866</v>
      </c>
      <c r="I2429" s="64">
        <v>0</v>
      </c>
      <c r="J2429" s="38">
        <v>-36389</v>
      </c>
      <c r="K2429" s="38">
        <v>-491255</v>
      </c>
      <c r="L2429" s="7" t="s">
        <v>51</v>
      </c>
      <c r="M2429" s="6">
        <v>46106</v>
      </c>
      <c r="O2429" s="35">
        <f>IF(Table1[[#This Row],[Phân loại]]="Tồn đầu kỳ",Table1[[#This Row],[Tổng giá trị]],0)</f>
        <v>-491255</v>
      </c>
      <c r="P2429" s="7">
        <f>IF(Table1[[#This Row],[Số còn phải thu ĐK]]&lt;&gt;0,0,IF(Table1[[#This Row],[Phân loại]]="Bán hàng",Table1[[#This Row],[Tổng giá trị]],-Table1[[#This Row],[Tổng giá trị]]))</f>
        <v>0</v>
      </c>
      <c r="Q2429" s="35">
        <f t="shared" si="618"/>
        <v>-491255</v>
      </c>
      <c r="R2429" s="7">
        <f>Table1[[#This Row],[Số còn phải thu ĐK]]+Table1[[#This Row],[Giá Trị HD sau CK]]-Table1[[#This Row],[Số tiền đã thu]]</f>
        <v>0</v>
      </c>
      <c r="S2429" s="6">
        <f>IF(Table1[[#This Row],[Ngày hóa đơn]]&lt;&gt;"",Table1[[#This Row],[Ngày hóa đơn]],IF(Table1[[#This Row],[Ngày hạch toán]]&lt;&gt;"",Table1[[#This Row],[Ngày hạch toán]],""))</f>
        <v>45993</v>
      </c>
      <c r="T2429" s="7"/>
      <c r="U2429" s="6">
        <f>IF(Table1[[#This Row],[Ngày tính CN]]="","",S2429+T2429)</f>
        <v>45993</v>
      </c>
      <c r="V2429" s="35">
        <f ca="1">IF(Table1[[#This Row],[Hạn thanh toán]]="","",IF((U2429-NOW())&lt;0,0,(U2429-NOW())))</f>
        <v>0</v>
      </c>
      <c r="W2429" s="35"/>
      <c r="X2429" s="35" t="str">
        <f t="shared" ca="1" si="619"/>
        <v/>
      </c>
      <c r="Y2429" s="2" t="str">
        <f t="shared" si="620"/>
        <v>Đã thanh toán</v>
      </c>
      <c r="Z2429" s="51">
        <f t="shared" si="616"/>
        <v>45993</v>
      </c>
      <c r="AA2429" s="51">
        <f t="shared" si="617"/>
        <v>46106</v>
      </c>
      <c r="AD2429" s="2" t="str">
        <f>VLOOKUP($A2429,MA_KH!$A:$Q,MA_KH!O$1,0)</f>
        <v>SATRA TRUNG TÂM</v>
      </c>
      <c r="AE2429" s="2" t="str">
        <f>VLOOKUP($A2429,MA_KH!$A:$Q,MA_KH!P$1,0)</f>
        <v>TRUNG TÂM ĐIỀU HÀNH SATRAFOODS</v>
      </c>
    </row>
    <row r="2430" spans="1:31" ht="25.5" hidden="1" customHeight="1" x14ac:dyDescent="0.2">
      <c r="A2430" s="30" t="s">
        <v>22306</v>
      </c>
      <c r="B2430" s="30" t="s">
        <v>32</v>
      </c>
      <c r="C2430" s="37">
        <v>45995</v>
      </c>
      <c r="D2430" s="30" t="s">
        <v>20169</v>
      </c>
      <c r="E2430" s="37">
        <v>45995</v>
      </c>
      <c r="F2430" s="30">
        <v>73021</v>
      </c>
      <c r="G2430" s="30" t="s">
        <v>20170</v>
      </c>
      <c r="H2430" s="38">
        <v>-169050</v>
      </c>
      <c r="I2430" s="64">
        <v>0</v>
      </c>
      <c r="J2430" s="38">
        <v>-13524</v>
      </c>
      <c r="K2430" s="38">
        <v>-182574</v>
      </c>
      <c r="L2430" s="7" t="s">
        <v>51</v>
      </c>
      <c r="M2430" s="6">
        <v>46106</v>
      </c>
      <c r="O2430" s="35">
        <f>IF(Table1[[#This Row],[Phân loại]]="Tồn đầu kỳ",Table1[[#This Row],[Tổng giá trị]],0)</f>
        <v>-182574</v>
      </c>
      <c r="P2430" s="7">
        <f>IF(Table1[[#This Row],[Số còn phải thu ĐK]]&lt;&gt;0,0,IF(Table1[[#This Row],[Phân loại]]="Bán hàng",Table1[[#This Row],[Tổng giá trị]],-Table1[[#This Row],[Tổng giá trị]]))</f>
        <v>0</v>
      </c>
      <c r="Q2430" s="35">
        <f t="shared" si="618"/>
        <v>-182574</v>
      </c>
      <c r="R2430" s="7">
        <f>Table1[[#This Row],[Số còn phải thu ĐK]]+Table1[[#This Row],[Giá Trị HD sau CK]]-Table1[[#This Row],[Số tiền đã thu]]</f>
        <v>0</v>
      </c>
      <c r="S2430" s="6">
        <f>IF(Table1[[#This Row],[Ngày hóa đơn]]&lt;&gt;"",Table1[[#This Row],[Ngày hóa đơn]],IF(Table1[[#This Row],[Ngày hạch toán]]&lt;&gt;"",Table1[[#This Row],[Ngày hạch toán]],""))</f>
        <v>45995</v>
      </c>
      <c r="T2430" s="7"/>
      <c r="U2430" s="6">
        <f>IF(Table1[[#This Row],[Ngày tính CN]]="","",S2430+T2430)</f>
        <v>45995</v>
      </c>
      <c r="V2430" s="35">
        <f ca="1">IF(Table1[[#This Row],[Hạn thanh toán]]="","",IF((U2430-NOW())&lt;0,0,(U2430-NOW())))</f>
        <v>0</v>
      </c>
      <c r="W2430" s="35"/>
      <c r="X2430" s="35" t="str">
        <f t="shared" ca="1" si="619"/>
        <v/>
      </c>
      <c r="Y2430" s="2" t="str">
        <f t="shared" si="620"/>
        <v>Đã thanh toán</v>
      </c>
      <c r="Z2430" s="51">
        <f t="shared" si="616"/>
        <v>45995</v>
      </c>
      <c r="AA2430" s="51">
        <f t="shared" si="617"/>
        <v>46106</v>
      </c>
      <c r="AD2430" s="2" t="str">
        <f>VLOOKUP($A2430,MA_KH!$A:$Q,MA_KH!O$1,0)</f>
        <v>SATRA TRUNG TÂM</v>
      </c>
      <c r="AE2430" s="2" t="str">
        <f>VLOOKUP($A2430,MA_KH!$A:$Q,MA_KH!P$1,0)</f>
        <v>TRUNG TÂM ĐIỀU HÀNH SATRAFOODS</v>
      </c>
    </row>
    <row r="2431" spans="1:31" ht="25.5" hidden="1" customHeight="1" x14ac:dyDescent="0.2">
      <c r="A2431" s="30" t="s">
        <v>22306</v>
      </c>
      <c r="B2431" s="30" t="s">
        <v>32</v>
      </c>
      <c r="C2431" s="37">
        <v>45992</v>
      </c>
      <c r="D2431" s="30" t="s">
        <v>20171</v>
      </c>
      <c r="E2431" s="37">
        <v>45992</v>
      </c>
      <c r="F2431" s="30">
        <v>73021</v>
      </c>
      <c r="G2431" s="30" t="s">
        <v>20172</v>
      </c>
      <c r="H2431" s="38">
        <v>-277711</v>
      </c>
      <c r="I2431" s="64">
        <v>0</v>
      </c>
      <c r="J2431" s="38">
        <v>-22217</v>
      </c>
      <c r="K2431" s="38">
        <v>-299928</v>
      </c>
      <c r="L2431" s="7" t="s">
        <v>51</v>
      </c>
      <c r="M2431" s="6">
        <v>46106</v>
      </c>
      <c r="O2431" s="35">
        <f>IF(Table1[[#This Row],[Phân loại]]="Tồn đầu kỳ",Table1[[#This Row],[Tổng giá trị]],0)</f>
        <v>-299928</v>
      </c>
      <c r="P2431" s="7">
        <f>IF(Table1[[#This Row],[Số còn phải thu ĐK]]&lt;&gt;0,0,IF(Table1[[#This Row],[Phân loại]]="Bán hàng",Table1[[#This Row],[Tổng giá trị]],-Table1[[#This Row],[Tổng giá trị]]))</f>
        <v>0</v>
      </c>
      <c r="Q2431" s="35">
        <f t="shared" si="618"/>
        <v>-299928</v>
      </c>
      <c r="R2431" s="7">
        <f>Table1[[#This Row],[Số còn phải thu ĐK]]+Table1[[#This Row],[Giá Trị HD sau CK]]-Table1[[#This Row],[Số tiền đã thu]]</f>
        <v>0</v>
      </c>
      <c r="S2431" s="6">
        <f>IF(Table1[[#This Row],[Ngày hóa đơn]]&lt;&gt;"",Table1[[#This Row],[Ngày hóa đơn]],IF(Table1[[#This Row],[Ngày hạch toán]]&lt;&gt;"",Table1[[#This Row],[Ngày hạch toán]],""))</f>
        <v>45992</v>
      </c>
      <c r="T2431" s="7"/>
      <c r="U2431" s="6">
        <f>IF(Table1[[#This Row],[Ngày tính CN]]="","",S2431+T2431)</f>
        <v>45992</v>
      </c>
      <c r="V2431" s="35">
        <f ca="1">IF(Table1[[#This Row],[Hạn thanh toán]]="","",IF((U2431-NOW())&lt;0,0,(U2431-NOW())))</f>
        <v>0</v>
      </c>
      <c r="W2431" s="35"/>
      <c r="X2431" s="35" t="str">
        <f t="shared" ca="1" si="619"/>
        <v/>
      </c>
      <c r="Y2431" s="2" t="str">
        <f t="shared" si="620"/>
        <v>Đã thanh toán</v>
      </c>
      <c r="Z2431" s="51">
        <f t="shared" si="616"/>
        <v>45992</v>
      </c>
      <c r="AA2431" s="51">
        <f t="shared" si="617"/>
        <v>46106</v>
      </c>
      <c r="AD2431" s="2" t="str">
        <f>VLOOKUP($A2431,MA_KH!$A:$Q,MA_KH!O$1,0)</f>
        <v>SATRA TRUNG TÂM</v>
      </c>
      <c r="AE2431" s="2" t="str">
        <f>VLOOKUP($A2431,MA_KH!$A:$Q,MA_KH!P$1,0)</f>
        <v>TRUNG TÂM ĐIỀU HÀNH SATRAFOODS</v>
      </c>
    </row>
    <row r="2432" spans="1:31" ht="25.5" hidden="1" customHeight="1" x14ac:dyDescent="0.2">
      <c r="A2432" s="30" t="s">
        <v>22306</v>
      </c>
      <c r="B2432" s="30" t="s">
        <v>32</v>
      </c>
      <c r="C2432" s="37">
        <v>45992</v>
      </c>
      <c r="D2432" s="30" t="s">
        <v>20173</v>
      </c>
      <c r="E2432" s="37">
        <v>45988</v>
      </c>
      <c r="F2432" s="30">
        <v>73021</v>
      </c>
      <c r="G2432" s="30" t="s">
        <v>20174</v>
      </c>
      <c r="H2432" s="38">
        <v>-216905</v>
      </c>
      <c r="I2432" s="64">
        <v>0</v>
      </c>
      <c r="J2432" s="38">
        <v>-17352</v>
      </c>
      <c r="K2432" s="38">
        <v>-234257</v>
      </c>
      <c r="L2432" s="7" t="s">
        <v>51</v>
      </c>
      <c r="M2432" s="6">
        <v>46106</v>
      </c>
      <c r="O2432" s="35">
        <f>IF(Table1[[#This Row],[Phân loại]]="Tồn đầu kỳ",Table1[[#This Row],[Tổng giá trị]],0)</f>
        <v>-234257</v>
      </c>
      <c r="P2432" s="7">
        <f>IF(Table1[[#This Row],[Số còn phải thu ĐK]]&lt;&gt;0,0,IF(Table1[[#This Row],[Phân loại]]="Bán hàng",Table1[[#This Row],[Tổng giá trị]],-Table1[[#This Row],[Tổng giá trị]]))</f>
        <v>0</v>
      </c>
      <c r="Q2432" s="35">
        <f t="shared" si="618"/>
        <v>-234257</v>
      </c>
      <c r="R2432" s="7">
        <f>Table1[[#This Row],[Số còn phải thu ĐK]]+Table1[[#This Row],[Giá Trị HD sau CK]]-Table1[[#This Row],[Số tiền đã thu]]</f>
        <v>0</v>
      </c>
      <c r="S2432" s="6">
        <f>IF(Table1[[#This Row],[Ngày hóa đơn]]&lt;&gt;"",Table1[[#This Row],[Ngày hóa đơn]],IF(Table1[[#This Row],[Ngày hạch toán]]&lt;&gt;"",Table1[[#This Row],[Ngày hạch toán]],""))</f>
        <v>45988</v>
      </c>
      <c r="T2432" s="7"/>
      <c r="U2432" s="6">
        <f>IF(Table1[[#This Row],[Ngày tính CN]]="","",S2432+T2432)</f>
        <v>45988</v>
      </c>
      <c r="V2432" s="35">
        <f ca="1">IF(Table1[[#This Row],[Hạn thanh toán]]="","",IF((U2432-NOW())&lt;0,0,(U2432-NOW())))</f>
        <v>0</v>
      </c>
      <c r="W2432" s="35"/>
      <c r="X2432" s="35" t="str">
        <f t="shared" ca="1" si="619"/>
        <v/>
      </c>
      <c r="Y2432" s="2" t="str">
        <f t="shared" si="620"/>
        <v>Đã thanh toán</v>
      </c>
      <c r="Z2432" s="51">
        <f t="shared" si="616"/>
        <v>45988</v>
      </c>
      <c r="AA2432" s="51">
        <f t="shared" si="617"/>
        <v>46106</v>
      </c>
      <c r="AD2432" s="2" t="str">
        <f>VLOOKUP($A2432,MA_KH!$A:$Q,MA_KH!O$1,0)</f>
        <v>SATRA TRUNG TÂM</v>
      </c>
      <c r="AE2432" s="2" t="str">
        <f>VLOOKUP($A2432,MA_KH!$A:$Q,MA_KH!P$1,0)</f>
        <v>TRUNG TÂM ĐIỀU HÀNH SATRAFOODS</v>
      </c>
    </row>
    <row r="2433" spans="1:31" ht="25.5" hidden="1" customHeight="1" x14ac:dyDescent="0.2">
      <c r="A2433" s="30" t="s">
        <v>22306</v>
      </c>
      <c r="B2433" s="30" t="s">
        <v>32</v>
      </c>
      <c r="C2433" s="37">
        <v>45994</v>
      </c>
      <c r="D2433" s="30" t="s">
        <v>20175</v>
      </c>
      <c r="E2433" s="37">
        <v>45994</v>
      </c>
      <c r="F2433" s="30">
        <v>73021</v>
      </c>
      <c r="G2433" s="30" t="s">
        <v>20176</v>
      </c>
      <c r="H2433" s="38">
        <v>-444232</v>
      </c>
      <c r="I2433" s="64">
        <v>0</v>
      </c>
      <c r="J2433" s="38">
        <v>-35539</v>
      </c>
      <c r="K2433" s="38">
        <v>-479771</v>
      </c>
      <c r="L2433" s="7" t="s">
        <v>51</v>
      </c>
      <c r="M2433" s="6">
        <v>46106</v>
      </c>
      <c r="O2433" s="35">
        <f>IF(Table1[[#This Row],[Phân loại]]="Tồn đầu kỳ",Table1[[#This Row],[Tổng giá trị]],0)</f>
        <v>-479771</v>
      </c>
      <c r="P2433" s="7">
        <f>IF(Table1[[#This Row],[Số còn phải thu ĐK]]&lt;&gt;0,0,IF(Table1[[#This Row],[Phân loại]]="Bán hàng",Table1[[#This Row],[Tổng giá trị]],-Table1[[#This Row],[Tổng giá trị]]))</f>
        <v>0</v>
      </c>
      <c r="Q2433" s="35">
        <f t="shared" si="618"/>
        <v>-479771</v>
      </c>
      <c r="R2433" s="7">
        <f>Table1[[#This Row],[Số còn phải thu ĐK]]+Table1[[#This Row],[Giá Trị HD sau CK]]-Table1[[#This Row],[Số tiền đã thu]]</f>
        <v>0</v>
      </c>
      <c r="S2433" s="6">
        <f>IF(Table1[[#This Row],[Ngày hóa đơn]]&lt;&gt;"",Table1[[#This Row],[Ngày hóa đơn]],IF(Table1[[#This Row],[Ngày hạch toán]]&lt;&gt;"",Table1[[#This Row],[Ngày hạch toán]],""))</f>
        <v>45994</v>
      </c>
      <c r="T2433" s="7"/>
      <c r="U2433" s="6">
        <f>IF(Table1[[#This Row],[Ngày tính CN]]="","",S2433+T2433)</f>
        <v>45994</v>
      </c>
      <c r="V2433" s="35">
        <f ca="1">IF(Table1[[#This Row],[Hạn thanh toán]]="","",IF((U2433-NOW())&lt;0,0,(U2433-NOW())))</f>
        <v>0</v>
      </c>
      <c r="W2433" s="35"/>
      <c r="X2433" s="35" t="str">
        <f t="shared" ca="1" si="619"/>
        <v/>
      </c>
      <c r="Y2433" s="2" t="str">
        <f t="shared" si="620"/>
        <v>Đã thanh toán</v>
      </c>
      <c r="Z2433" s="51">
        <f t="shared" si="616"/>
        <v>45994</v>
      </c>
      <c r="AA2433" s="51">
        <f t="shared" si="617"/>
        <v>46106</v>
      </c>
      <c r="AD2433" s="2" t="str">
        <f>VLOOKUP($A2433,MA_KH!$A:$Q,MA_KH!O$1,0)</f>
        <v>SATRA TRUNG TÂM</v>
      </c>
      <c r="AE2433" s="2" t="str">
        <f>VLOOKUP($A2433,MA_KH!$A:$Q,MA_KH!P$1,0)</f>
        <v>TRUNG TÂM ĐIỀU HÀNH SATRAFOODS</v>
      </c>
    </row>
    <row r="2434" spans="1:31" ht="25.5" hidden="1" customHeight="1" x14ac:dyDescent="0.2">
      <c r="A2434" s="30" t="s">
        <v>22306</v>
      </c>
      <c r="B2434" s="30" t="s">
        <v>32</v>
      </c>
      <c r="C2434" s="37">
        <v>45995</v>
      </c>
      <c r="D2434" s="30" t="s">
        <v>20177</v>
      </c>
      <c r="E2434" s="37">
        <v>45995</v>
      </c>
      <c r="F2434" s="30">
        <v>73021</v>
      </c>
      <c r="G2434" s="30" t="s">
        <v>20178</v>
      </c>
      <c r="H2434" s="38">
        <v>-683551</v>
      </c>
      <c r="I2434" s="64">
        <v>0</v>
      </c>
      <c r="J2434" s="38">
        <v>-54684</v>
      </c>
      <c r="K2434" s="38">
        <v>-738235</v>
      </c>
      <c r="L2434" s="7" t="s">
        <v>51</v>
      </c>
      <c r="M2434" s="6">
        <v>46106</v>
      </c>
      <c r="O2434" s="35">
        <f>IF(Table1[[#This Row],[Phân loại]]="Tồn đầu kỳ",Table1[[#This Row],[Tổng giá trị]],0)</f>
        <v>-738235</v>
      </c>
      <c r="P2434" s="7">
        <f>IF(Table1[[#This Row],[Số còn phải thu ĐK]]&lt;&gt;0,0,IF(Table1[[#This Row],[Phân loại]]="Bán hàng",Table1[[#This Row],[Tổng giá trị]],-Table1[[#This Row],[Tổng giá trị]]))</f>
        <v>0</v>
      </c>
      <c r="Q2434" s="35">
        <f t="shared" si="618"/>
        <v>-738235</v>
      </c>
      <c r="R2434" s="7">
        <f>Table1[[#This Row],[Số còn phải thu ĐK]]+Table1[[#This Row],[Giá Trị HD sau CK]]-Table1[[#This Row],[Số tiền đã thu]]</f>
        <v>0</v>
      </c>
      <c r="S2434" s="6">
        <f>IF(Table1[[#This Row],[Ngày hóa đơn]]&lt;&gt;"",Table1[[#This Row],[Ngày hóa đơn]],IF(Table1[[#This Row],[Ngày hạch toán]]&lt;&gt;"",Table1[[#This Row],[Ngày hạch toán]],""))</f>
        <v>45995</v>
      </c>
      <c r="T2434" s="7"/>
      <c r="U2434" s="6">
        <f>IF(Table1[[#This Row],[Ngày tính CN]]="","",S2434+T2434)</f>
        <v>45995</v>
      </c>
      <c r="V2434" s="35">
        <f ca="1">IF(Table1[[#This Row],[Hạn thanh toán]]="","",IF((U2434-NOW())&lt;0,0,(U2434-NOW())))</f>
        <v>0</v>
      </c>
      <c r="W2434" s="35"/>
      <c r="X2434" s="35" t="str">
        <f t="shared" ca="1" si="619"/>
        <v/>
      </c>
      <c r="Y2434" s="2" t="str">
        <f t="shared" si="620"/>
        <v>Đã thanh toán</v>
      </c>
      <c r="Z2434" s="51">
        <f t="shared" si="616"/>
        <v>45995</v>
      </c>
      <c r="AA2434" s="51">
        <f t="shared" si="617"/>
        <v>46106</v>
      </c>
      <c r="AD2434" s="2" t="str">
        <f>VLOOKUP($A2434,MA_KH!$A:$Q,MA_KH!O$1,0)</f>
        <v>SATRA TRUNG TÂM</v>
      </c>
      <c r="AE2434" s="2" t="str">
        <f>VLOOKUP($A2434,MA_KH!$A:$Q,MA_KH!P$1,0)</f>
        <v>TRUNG TÂM ĐIỀU HÀNH SATRAFOODS</v>
      </c>
    </row>
    <row r="2435" spans="1:31" ht="25.5" hidden="1" customHeight="1" x14ac:dyDescent="0.2">
      <c r="A2435" s="30" t="s">
        <v>22306</v>
      </c>
      <c r="B2435" s="30" t="s">
        <v>32</v>
      </c>
      <c r="C2435" s="37">
        <v>45992</v>
      </c>
      <c r="D2435" s="30" t="s">
        <v>20179</v>
      </c>
      <c r="E2435" s="37">
        <v>45989</v>
      </c>
      <c r="F2435" s="30">
        <v>73021</v>
      </c>
      <c r="G2435" s="30" t="s">
        <v>20180</v>
      </c>
      <c r="H2435" s="38">
        <v>-205800</v>
      </c>
      <c r="I2435" s="64">
        <v>0</v>
      </c>
      <c r="J2435" s="38">
        <v>-16464</v>
      </c>
      <c r="K2435" s="38">
        <v>-222264</v>
      </c>
      <c r="L2435" s="7" t="s">
        <v>51</v>
      </c>
      <c r="M2435" s="6">
        <v>46106</v>
      </c>
      <c r="O2435" s="35">
        <f>IF(Table1[[#This Row],[Phân loại]]="Tồn đầu kỳ",Table1[[#This Row],[Tổng giá trị]],0)</f>
        <v>-222264</v>
      </c>
      <c r="P2435" s="7">
        <f>IF(Table1[[#This Row],[Số còn phải thu ĐK]]&lt;&gt;0,0,IF(Table1[[#This Row],[Phân loại]]="Bán hàng",Table1[[#This Row],[Tổng giá trị]],-Table1[[#This Row],[Tổng giá trị]]))</f>
        <v>0</v>
      </c>
      <c r="Q2435" s="35">
        <f t="shared" si="618"/>
        <v>-222264</v>
      </c>
      <c r="R2435" s="7">
        <f>Table1[[#This Row],[Số còn phải thu ĐK]]+Table1[[#This Row],[Giá Trị HD sau CK]]-Table1[[#This Row],[Số tiền đã thu]]</f>
        <v>0</v>
      </c>
      <c r="S2435" s="6">
        <f>IF(Table1[[#This Row],[Ngày hóa đơn]]&lt;&gt;"",Table1[[#This Row],[Ngày hóa đơn]],IF(Table1[[#This Row],[Ngày hạch toán]]&lt;&gt;"",Table1[[#This Row],[Ngày hạch toán]],""))</f>
        <v>45989</v>
      </c>
      <c r="T2435" s="7"/>
      <c r="U2435" s="6">
        <f>IF(Table1[[#This Row],[Ngày tính CN]]="","",S2435+T2435)</f>
        <v>45989</v>
      </c>
      <c r="V2435" s="35">
        <f ca="1">IF(Table1[[#This Row],[Hạn thanh toán]]="","",IF((U2435-NOW())&lt;0,0,(U2435-NOW())))</f>
        <v>0</v>
      </c>
      <c r="W2435" s="35"/>
      <c r="X2435" s="35" t="str">
        <f t="shared" ca="1" si="619"/>
        <v/>
      </c>
      <c r="Y2435" s="2" t="str">
        <f t="shared" si="620"/>
        <v>Đã thanh toán</v>
      </c>
      <c r="Z2435" s="51">
        <f t="shared" si="616"/>
        <v>45989</v>
      </c>
      <c r="AA2435" s="51">
        <f t="shared" si="617"/>
        <v>46106</v>
      </c>
      <c r="AD2435" s="2" t="str">
        <f>VLOOKUP($A2435,MA_KH!$A:$Q,MA_KH!O$1,0)</f>
        <v>SATRA TRUNG TÂM</v>
      </c>
      <c r="AE2435" s="2" t="str">
        <f>VLOOKUP($A2435,MA_KH!$A:$Q,MA_KH!P$1,0)</f>
        <v>TRUNG TÂM ĐIỀU HÀNH SATRAFOODS</v>
      </c>
    </row>
    <row r="2436" spans="1:31" ht="25.5" hidden="1" customHeight="1" x14ac:dyDescent="0.2">
      <c r="A2436" s="30" t="s">
        <v>21192</v>
      </c>
      <c r="B2436" s="30" t="s">
        <v>1331</v>
      </c>
      <c r="C2436" s="37">
        <v>45999</v>
      </c>
      <c r="D2436" s="30" t="s">
        <v>20181</v>
      </c>
      <c r="E2436" s="37">
        <v>45997</v>
      </c>
      <c r="F2436" s="30">
        <v>2992</v>
      </c>
      <c r="G2436" s="30" t="s">
        <v>20182</v>
      </c>
      <c r="H2436" s="38">
        <v>-125274</v>
      </c>
      <c r="I2436" s="64">
        <v>0</v>
      </c>
      <c r="J2436" s="38">
        <v>-10022</v>
      </c>
      <c r="K2436" s="38">
        <v>-135296</v>
      </c>
      <c r="L2436" s="7" t="s">
        <v>51</v>
      </c>
      <c r="O2436" s="35">
        <f>IF(Table1[[#This Row],[Phân loại]]="Tồn đầu kỳ",Table1[[#This Row],[Tổng giá trị]],0)</f>
        <v>-135296</v>
      </c>
      <c r="P2436" s="7">
        <f>IF(Table1[[#This Row],[Số còn phải thu ĐK]]&lt;&gt;0,0,IF(Table1[[#This Row],[Phân loại]]="Bán hàng",Table1[[#This Row],[Tổng giá trị]],-Table1[[#This Row],[Tổng giá trị]]))</f>
        <v>0</v>
      </c>
      <c r="Q2436" s="35">
        <f t="shared" si="618"/>
        <v>0</v>
      </c>
      <c r="R2436" s="7">
        <f>Table1[[#This Row],[Số còn phải thu ĐK]]+Table1[[#This Row],[Giá Trị HD sau CK]]-Table1[[#This Row],[Số tiền đã thu]]</f>
        <v>-135296</v>
      </c>
      <c r="S2436" s="6">
        <f>IF(Table1[[#This Row],[Ngày hóa đơn]]&lt;&gt;"",Table1[[#This Row],[Ngày hóa đơn]],IF(Table1[[#This Row],[Ngày hạch toán]]&lt;&gt;"",Table1[[#This Row],[Ngày hạch toán]],""))</f>
        <v>45997</v>
      </c>
      <c r="T2436" s="7"/>
      <c r="U2436" s="6">
        <f>IF(Table1[[#This Row],[Ngày tính CN]]="","",S2436+T2436)</f>
        <v>45997</v>
      </c>
      <c r="V2436" s="35">
        <f ca="1">IF(Table1[[#This Row],[Hạn thanh toán]]="","",IF((U2436-NOW())&lt;0,0,(U2436-NOW())))</f>
        <v>0</v>
      </c>
      <c r="W2436" s="35"/>
      <c r="X2436" s="35">
        <f t="shared" ca="1" si="619"/>
        <v>173.49032013888791</v>
      </c>
      <c r="Y2436" s="2" t="str">
        <f t="shared" ca="1" si="620"/>
        <v>Nợ quá hạn hơn 120 ngày có khả năng mất thanh toán</v>
      </c>
      <c r="Z2436" s="51">
        <f t="shared" ref="Z2436:Z2499" si="621">IF(S2436="","",S2436)</f>
        <v>45997</v>
      </c>
      <c r="AA2436" s="51" t="str">
        <f t="shared" ref="AA2436:AA2499" si="622">IF(M2436="","",M2436)</f>
        <v/>
      </c>
      <c r="AD2436" s="2" t="str">
        <f>VLOOKUP($A2436,MA_KH!$A:$Q,MA_KH!O$1,0)</f>
        <v>CIRCLEK MIỀN BẮC</v>
      </c>
      <c r="AE2436" s="2" t="str">
        <f>VLOOKUP($A2436,MA_KH!$A:$Q,MA_KH!P$1,0)</f>
        <v>CHI NHÁNH CÔNG TY TNHH VÒNG TRÒN ĐỎ TẠI HÀ NỘI</v>
      </c>
    </row>
    <row r="2437" spans="1:31" ht="25.5" hidden="1" customHeight="1" x14ac:dyDescent="0.2">
      <c r="A2437" s="30" t="s">
        <v>21192</v>
      </c>
      <c r="B2437" s="30" t="s">
        <v>1331</v>
      </c>
      <c r="C2437" s="37">
        <v>45992</v>
      </c>
      <c r="D2437" s="30" t="s">
        <v>20183</v>
      </c>
      <c r="E2437" s="37">
        <v>45992</v>
      </c>
      <c r="F2437" s="30">
        <v>2991</v>
      </c>
      <c r="G2437" s="30" t="s">
        <v>20184</v>
      </c>
      <c r="H2437" s="38">
        <v>-125274</v>
      </c>
      <c r="I2437" s="64">
        <v>0</v>
      </c>
      <c r="J2437" s="38">
        <v>-10022</v>
      </c>
      <c r="K2437" s="38">
        <v>-135296</v>
      </c>
      <c r="L2437" s="7" t="s">
        <v>51</v>
      </c>
      <c r="O2437" s="35">
        <f>IF(Table1[[#This Row],[Phân loại]]="Tồn đầu kỳ",Table1[[#This Row],[Tổng giá trị]],0)</f>
        <v>-135296</v>
      </c>
      <c r="P2437" s="7">
        <f>IF(Table1[[#This Row],[Số còn phải thu ĐK]]&lt;&gt;0,0,IF(Table1[[#This Row],[Phân loại]]="Bán hàng",Table1[[#This Row],[Tổng giá trị]],-Table1[[#This Row],[Tổng giá trị]]))</f>
        <v>0</v>
      </c>
      <c r="Q2437" s="35">
        <f t="shared" si="618"/>
        <v>0</v>
      </c>
      <c r="R2437" s="7">
        <f>Table1[[#This Row],[Số còn phải thu ĐK]]+Table1[[#This Row],[Giá Trị HD sau CK]]-Table1[[#This Row],[Số tiền đã thu]]</f>
        <v>-135296</v>
      </c>
      <c r="S2437" s="6">
        <f>IF(Table1[[#This Row],[Ngày hóa đơn]]&lt;&gt;"",Table1[[#This Row],[Ngày hóa đơn]],IF(Table1[[#This Row],[Ngày hạch toán]]&lt;&gt;"",Table1[[#This Row],[Ngày hạch toán]],""))</f>
        <v>45992</v>
      </c>
      <c r="T2437" s="7"/>
      <c r="U2437" s="6">
        <f>IF(Table1[[#This Row],[Ngày tính CN]]="","",S2437+T2437)</f>
        <v>45992</v>
      </c>
      <c r="V2437" s="35">
        <f ca="1">IF(Table1[[#This Row],[Hạn thanh toán]]="","",IF((U2437-NOW())&lt;0,0,(U2437-NOW())))</f>
        <v>0</v>
      </c>
      <c r="W2437" s="35"/>
      <c r="X2437" s="35">
        <f t="shared" ca="1" si="619"/>
        <v>178.49032013888791</v>
      </c>
      <c r="Y2437" s="2" t="str">
        <f t="shared" ca="1" si="620"/>
        <v>Nợ quá hạn hơn 120 ngày có khả năng mất thanh toán</v>
      </c>
      <c r="Z2437" s="51">
        <f t="shared" si="621"/>
        <v>45992</v>
      </c>
      <c r="AA2437" s="51" t="str">
        <f t="shared" si="622"/>
        <v/>
      </c>
      <c r="AD2437" s="2" t="str">
        <f>VLOOKUP($A2437,MA_KH!$A:$Q,MA_KH!O$1,0)</f>
        <v>CIRCLEK MIỀN BẮC</v>
      </c>
      <c r="AE2437" s="2" t="str">
        <f>VLOOKUP($A2437,MA_KH!$A:$Q,MA_KH!P$1,0)</f>
        <v>CHI NHÁNH CÔNG TY TNHH VÒNG TRÒN ĐỎ TẠI HÀ NỘI</v>
      </c>
    </row>
    <row r="2438" spans="1:31" ht="25.5" hidden="1" customHeight="1" x14ac:dyDescent="0.2">
      <c r="A2438" s="30" t="s">
        <v>21192</v>
      </c>
      <c r="B2438" s="30" t="s">
        <v>1331</v>
      </c>
      <c r="C2438" s="37">
        <v>46000</v>
      </c>
      <c r="D2438" s="30" t="s">
        <v>20185</v>
      </c>
      <c r="E2438" s="37">
        <v>46000</v>
      </c>
      <c r="F2438" s="30">
        <v>3117</v>
      </c>
      <c r="G2438" s="30" t="s">
        <v>20186</v>
      </c>
      <c r="H2438" s="38">
        <v>-23076</v>
      </c>
      <c r="I2438" s="64">
        <v>0</v>
      </c>
      <c r="J2438" s="38">
        <v>-1846</v>
      </c>
      <c r="K2438" s="38">
        <v>-24922</v>
      </c>
      <c r="L2438" s="7" t="s">
        <v>51</v>
      </c>
      <c r="O2438" s="35">
        <f>IF(Table1[[#This Row],[Phân loại]]="Tồn đầu kỳ",Table1[[#This Row],[Tổng giá trị]],0)</f>
        <v>-24922</v>
      </c>
      <c r="P2438" s="7">
        <f>IF(Table1[[#This Row],[Số còn phải thu ĐK]]&lt;&gt;0,0,IF(Table1[[#This Row],[Phân loại]]="Bán hàng",Table1[[#This Row],[Tổng giá trị]],-Table1[[#This Row],[Tổng giá trị]]))</f>
        <v>0</v>
      </c>
      <c r="Q2438" s="35">
        <f t="shared" si="618"/>
        <v>0</v>
      </c>
      <c r="R2438" s="7">
        <f>Table1[[#This Row],[Số còn phải thu ĐK]]+Table1[[#This Row],[Giá Trị HD sau CK]]-Table1[[#This Row],[Số tiền đã thu]]</f>
        <v>-24922</v>
      </c>
      <c r="S2438" s="6">
        <f>IF(Table1[[#This Row],[Ngày hóa đơn]]&lt;&gt;"",Table1[[#This Row],[Ngày hóa đơn]],IF(Table1[[#This Row],[Ngày hạch toán]]&lt;&gt;"",Table1[[#This Row],[Ngày hạch toán]],""))</f>
        <v>46000</v>
      </c>
      <c r="T2438" s="7"/>
      <c r="U2438" s="6">
        <f>IF(Table1[[#This Row],[Ngày tính CN]]="","",S2438+T2438)</f>
        <v>46000</v>
      </c>
      <c r="V2438" s="35">
        <f ca="1">IF(Table1[[#This Row],[Hạn thanh toán]]="","",IF((U2438-NOW())&lt;0,0,(U2438-NOW())))</f>
        <v>0</v>
      </c>
      <c r="W2438" s="35"/>
      <c r="X2438" s="35">
        <f t="shared" ca="1" si="619"/>
        <v>170.49032013888791</v>
      </c>
      <c r="Y2438" s="2" t="str">
        <f t="shared" ca="1" si="620"/>
        <v>Nợ quá hạn hơn 120 ngày có khả năng mất thanh toán</v>
      </c>
      <c r="Z2438" s="51">
        <f t="shared" si="621"/>
        <v>46000</v>
      </c>
      <c r="AA2438" s="51" t="str">
        <f t="shared" si="622"/>
        <v/>
      </c>
      <c r="AD2438" s="2" t="str">
        <f>VLOOKUP($A2438,MA_KH!$A:$Q,MA_KH!O$1,0)</f>
        <v>CIRCLEK MIỀN BẮC</v>
      </c>
      <c r="AE2438" s="2" t="str">
        <f>VLOOKUP($A2438,MA_KH!$A:$Q,MA_KH!P$1,0)</f>
        <v>CHI NHÁNH CÔNG TY TNHH VÒNG TRÒN ĐỎ TẠI HÀ NỘI</v>
      </c>
    </row>
    <row r="2439" spans="1:31" ht="25.5" hidden="1" customHeight="1" x14ac:dyDescent="0.2">
      <c r="A2439" s="30" t="s">
        <v>21192</v>
      </c>
      <c r="B2439" s="30" t="s">
        <v>1331</v>
      </c>
      <c r="C2439" s="37">
        <v>45992</v>
      </c>
      <c r="D2439" s="30" t="s">
        <v>20187</v>
      </c>
      <c r="E2439" s="37">
        <v>45992</v>
      </c>
      <c r="F2439" s="30">
        <v>3091</v>
      </c>
      <c r="G2439" s="30" t="s">
        <v>20188</v>
      </c>
      <c r="H2439" s="38">
        <v>-125274</v>
      </c>
      <c r="I2439" s="64">
        <v>0</v>
      </c>
      <c r="J2439" s="38">
        <v>-10022</v>
      </c>
      <c r="K2439" s="38">
        <v>-135296</v>
      </c>
      <c r="L2439" s="7" t="s">
        <v>51</v>
      </c>
      <c r="O2439" s="35">
        <f>IF(Table1[[#This Row],[Phân loại]]="Tồn đầu kỳ",Table1[[#This Row],[Tổng giá trị]],0)</f>
        <v>-135296</v>
      </c>
      <c r="P2439" s="7">
        <f>IF(Table1[[#This Row],[Số còn phải thu ĐK]]&lt;&gt;0,0,IF(Table1[[#This Row],[Phân loại]]="Bán hàng",Table1[[#This Row],[Tổng giá trị]],-Table1[[#This Row],[Tổng giá trị]]))</f>
        <v>0</v>
      </c>
      <c r="Q2439" s="35">
        <f t="shared" si="618"/>
        <v>0</v>
      </c>
      <c r="R2439" s="7">
        <f>Table1[[#This Row],[Số còn phải thu ĐK]]+Table1[[#This Row],[Giá Trị HD sau CK]]-Table1[[#This Row],[Số tiền đã thu]]</f>
        <v>-135296</v>
      </c>
      <c r="S2439" s="6">
        <f>IF(Table1[[#This Row],[Ngày hóa đơn]]&lt;&gt;"",Table1[[#This Row],[Ngày hóa đơn]],IF(Table1[[#This Row],[Ngày hạch toán]]&lt;&gt;"",Table1[[#This Row],[Ngày hạch toán]],""))</f>
        <v>45992</v>
      </c>
      <c r="T2439" s="7"/>
      <c r="U2439" s="6">
        <f>IF(Table1[[#This Row],[Ngày tính CN]]="","",S2439+T2439)</f>
        <v>45992</v>
      </c>
      <c r="V2439" s="35">
        <f ca="1">IF(Table1[[#This Row],[Hạn thanh toán]]="","",IF((U2439-NOW())&lt;0,0,(U2439-NOW())))</f>
        <v>0</v>
      </c>
      <c r="W2439" s="35"/>
      <c r="X2439" s="35">
        <f t="shared" ca="1" si="619"/>
        <v>178.49032013888791</v>
      </c>
      <c r="Y2439" s="2" t="str">
        <f t="shared" ca="1" si="620"/>
        <v>Nợ quá hạn hơn 120 ngày có khả năng mất thanh toán</v>
      </c>
      <c r="Z2439" s="51">
        <f t="shared" si="621"/>
        <v>45992</v>
      </c>
      <c r="AA2439" s="51" t="str">
        <f t="shared" si="622"/>
        <v/>
      </c>
      <c r="AD2439" s="2" t="str">
        <f>VLOOKUP($A2439,MA_KH!$A:$Q,MA_KH!O$1,0)</f>
        <v>CIRCLEK MIỀN BẮC</v>
      </c>
      <c r="AE2439" s="2" t="str">
        <f>VLOOKUP($A2439,MA_KH!$A:$Q,MA_KH!P$1,0)</f>
        <v>CHI NHÁNH CÔNG TY TNHH VÒNG TRÒN ĐỎ TẠI HÀ NỘI</v>
      </c>
    </row>
    <row r="2440" spans="1:31" ht="25.5" hidden="1" customHeight="1" x14ac:dyDescent="0.2">
      <c r="A2440" s="30" t="s">
        <v>20827</v>
      </c>
      <c r="B2440" s="30" t="s">
        <v>63</v>
      </c>
      <c r="C2440" s="37">
        <v>46022</v>
      </c>
      <c r="D2440" s="30" t="s">
        <v>20189</v>
      </c>
      <c r="E2440" s="37">
        <v>46022</v>
      </c>
      <c r="F2440" s="30">
        <v>6419</v>
      </c>
      <c r="G2440" s="30" t="s">
        <v>1320</v>
      </c>
      <c r="H2440" s="38">
        <v>-46152</v>
      </c>
      <c r="I2440" s="64">
        <v>0</v>
      </c>
      <c r="J2440" s="38">
        <v>-3692</v>
      </c>
      <c r="K2440" s="38">
        <v>-49844</v>
      </c>
      <c r="L2440" s="7" t="s">
        <v>51</v>
      </c>
      <c r="O2440" s="35">
        <f>IF(Table1[[#This Row],[Phân loại]]="Tồn đầu kỳ",Table1[[#This Row],[Tổng giá trị]],0)</f>
        <v>-49844</v>
      </c>
      <c r="P2440" s="7">
        <f>IF(Table1[[#This Row],[Số còn phải thu ĐK]]&lt;&gt;0,0,IF(Table1[[#This Row],[Phân loại]]="Bán hàng",Table1[[#This Row],[Tổng giá trị]],-Table1[[#This Row],[Tổng giá trị]]))</f>
        <v>0</v>
      </c>
      <c r="Q2440" s="35">
        <f t="shared" si="618"/>
        <v>0</v>
      </c>
      <c r="R2440" s="7">
        <f>Table1[[#This Row],[Số còn phải thu ĐK]]+Table1[[#This Row],[Giá Trị HD sau CK]]-Table1[[#This Row],[Số tiền đã thu]]</f>
        <v>-49844</v>
      </c>
      <c r="S2440" s="6">
        <f>IF(Table1[[#This Row],[Ngày hóa đơn]]&lt;&gt;"",Table1[[#This Row],[Ngày hóa đơn]],IF(Table1[[#This Row],[Ngày hạch toán]]&lt;&gt;"",Table1[[#This Row],[Ngày hạch toán]],""))</f>
        <v>46022</v>
      </c>
      <c r="T2440" s="7"/>
      <c r="U2440" s="6">
        <f>IF(Table1[[#This Row],[Ngày tính CN]]="","",S2440+T2440)</f>
        <v>46022</v>
      </c>
      <c r="V2440" s="35">
        <f ca="1">IF(Table1[[#This Row],[Hạn thanh toán]]="","",IF((U2440-NOW())&lt;0,0,(U2440-NOW())))</f>
        <v>0</v>
      </c>
      <c r="W2440" s="35"/>
      <c r="X2440" s="35">
        <f t="shared" ca="1" si="619"/>
        <v>148.49032013888791</v>
      </c>
      <c r="Y2440" s="2" t="str">
        <f t="shared" ca="1" si="620"/>
        <v>Nợ quá hạn hơn 120 ngày có khả năng mất thanh toán</v>
      </c>
      <c r="Z2440" s="51">
        <f t="shared" si="621"/>
        <v>46022</v>
      </c>
      <c r="AA2440" s="51" t="str">
        <f t="shared" si="622"/>
        <v/>
      </c>
      <c r="AD2440" s="2" t="str">
        <f>VLOOKUP($A2440,MA_KH!$A:$Q,MA_KH!O$1,0)</f>
        <v>CIRCLEK MIỀN NAM</v>
      </c>
      <c r="AE2440" s="2" t="str">
        <f>VLOOKUP($A2440,MA_KH!$A:$Q,MA_KH!P$1,0)</f>
        <v>CÔNG TY TNHH VÒNG TRÒN ĐỎ</v>
      </c>
    </row>
    <row r="2441" spans="1:31" ht="25.5" hidden="1" customHeight="1" x14ac:dyDescent="0.2">
      <c r="A2441" s="30" t="s">
        <v>20827</v>
      </c>
      <c r="B2441" s="30" t="s">
        <v>63</v>
      </c>
      <c r="C2441" s="37">
        <v>46022</v>
      </c>
      <c r="D2441" s="30" t="s">
        <v>20190</v>
      </c>
      <c r="E2441" s="37">
        <v>46022</v>
      </c>
      <c r="F2441" s="30">
        <v>6425</v>
      </c>
      <c r="G2441" s="30" t="s">
        <v>1320</v>
      </c>
      <c r="H2441" s="38">
        <v>-46152</v>
      </c>
      <c r="I2441" s="64">
        <v>0</v>
      </c>
      <c r="J2441" s="38">
        <v>-3692</v>
      </c>
      <c r="K2441" s="38">
        <v>-49844</v>
      </c>
      <c r="L2441" s="7" t="s">
        <v>51</v>
      </c>
      <c r="O2441" s="35">
        <f>IF(Table1[[#This Row],[Phân loại]]="Tồn đầu kỳ",Table1[[#This Row],[Tổng giá trị]],0)</f>
        <v>-49844</v>
      </c>
      <c r="P2441" s="7">
        <f>IF(Table1[[#This Row],[Số còn phải thu ĐK]]&lt;&gt;0,0,IF(Table1[[#This Row],[Phân loại]]="Bán hàng",Table1[[#This Row],[Tổng giá trị]],-Table1[[#This Row],[Tổng giá trị]]))</f>
        <v>0</v>
      </c>
      <c r="Q2441" s="35">
        <f t="shared" si="618"/>
        <v>0</v>
      </c>
      <c r="R2441" s="7">
        <f>Table1[[#This Row],[Số còn phải thu ĐK]]+Table1[[#This Row],[Giá Trị HD sau CK]]-Table1[[#This Row],[Số tiền đã thu]]</f>
        <v>-49844</v>
      </c>
      <c r="S2441" s="6">
        <f>IF(Table1[[#This Row],[Ngày hóa đơn]]&lt;&gt;"",Table1[[#This Row],[Ngày hóa đơn]],IF(Table1[[#This Row],[Ngày hạch toán]]&lt;&gt;"",Table1[[#This Row],[Ngày hạch toán]],""))</f>
        <v>46022</v>
      </c>
      <c r="T2441" s="7"/>
      <c r="U2441" s="6">
        <f>IF(Table1[[#This Row],[Ngày tính CN]]="","",S2441+T2441)</f>
        <v>46022</v>
      </c>
      <c r="V2441" s="35">
        <f ca="1">IF(Table1[[#This Row],[Hạn thanh toán]]="","",IF((U2441-NOW())&lt;0,0,(U2441-NOW())))</f>
        <v>0</v>
      </c>
      <c r="W2441" s="35"/>
      <c r="X2441" s="35">
        <f t="shared" ca="1" si="619"/>
        <v>148.49032013888791</v>
      </c>
      <c r="Y2441" s="2" t="str">
        <f t="shared" ca="1" si="620"/>
        <v>Nợ quá hạn hơn 120 ngày có khả năng mất thanh toán</v>
      </c>
      <c r="Z2441" s="51">
        <f t="shared" si="621"/>
        <v>46022</v>
      </c>
      <c r="AA2441" s="51" t="str">
        <f t="shared" si="622"/>
        <v/>
      </c>
      <c r="AD2441" s="2" t="str">
        <f>VLOOKUP($A2441,MA_KH!$A:$Q,MA_KH!O$1,0)</f>
        <v>CIRCLEK MIỀN NAM</v>
      </c>
      <c r="AE2441" s="2" t="str">
        <f>VLOOKUP($A2441,MA_KH!$A:$Q,MA_KH!P$1,0)</f>
        <v>CÔNG TY TNHH VÒNG TRÒN ĐỎ</v>
      </c>
    </row>
    <row r="2442" spans="1:31" ht="25.5" hidden="1" customHeight="1" x14ac:dyDescent="0.2">
      <c r="A2442" s="30" t="s">
        <v>21988</v>
      </c>
      <c r="B2442" s="30" t="s">
        <v>3964</v>
      </c>
      <c r="C2442" s="37">
        <v>46015</v>
      </c>
      <c r="D2442" s="30" t="s">
        <v>20191</v>
      </c>
      <c r="E2442" s="37">
        <v>46015</v>
      </c>
      <c r="F2442" s="30"/>
      <c r="G2442" s="30" t="s">
        <v>20192</v>
      </c>
      <c r="H2442" s="38">
        <v>-294179</v>
      </c>
      <c r="I2442" s="64">
        <v>0</v>
      </c>
      <c r="J2442" s="38">
        <v>-23534</v>
      </c>
      <c r="K2442" s="38">
        <v>-317713</v>
      </c>
      <c r="L2442" s="7" t="s">
        <v>51</v>
      </c>
      <c r="O2442" s="35">
        <f>IF(Table1[[#This Row],[Phân loại]]="Tồn đầu kỳ",Table1[[#This Row],[Tổng giá trị]],0)</f>
        <v>-317713</v>
      </c>
      <c r="P2442" s="7">
        <f>IF(Table1[[#This Row],[Số còn phải thu ĐK]]&lt;&gt;0,0,IF(Table1[[#This Row],[Phân loại]]="Bán hàng",Table1[[#This Row],[Tổng giá trị]],-Table1[[#This Row],[Tổng giá trị]]))</f>
        <v>0</v>
      </c>
      <c r="Q2442" s="35">
        <f t="shared" si="618"/>
        <v>0</v>
      </c>
      <c r="R2442" s="7">
        <f>Table1[[#This Row],[Số còn phải thu ĐK]]+Table1[[#This Row],[Giá Trị HD sau CK]]-Table1[[#This Row],[Số tiền đã thu]]</f>
        <v>-317713</v>
      </c>
      <c r="S2442" s="6">
        <f>IF(Table1[[#This Row],[Ngày hóa đơn]]&lt;&gt;"",Table1[[#This Row],[Ngày hóa đơn]],IF(Table1[[#This Row],[Ngày hạch toán]]&lt;&gt;"",Table1[[#This Row],[Ngày hạch toán]],""))</f>
        <v>46015</v>
      </c>
      <c r="T2442" s="7"/>
      <c r="U2442" s="6">
        <f>IF(Table1[[#This Row],[Ngày tính CN]]="","",S2442+T2442)</f>
        <v>46015</v>
      </c>
      <c r="V2442" s="35">
        <f ca="1">IF(Table1[[#This Row],[Hạn thanh toán]]="","",IF((U2442-NOW())&lt;0,0,(U2442-NOW())))</f>
        <v>0</v>
      </c>
      <c r="W2442" s="35"/>
      <c r="X2442" s="35">
        <f t="shared" ca="1" si="619"/>
        <v>155.49032013888791</v>
      </c>
      <c r="Y2442" s="2" t="str">
        <f t="shared" ca="1" si="620"/>
        <v>Nợ quá hạn hơn 120 ngày có khả năng mất thanh toán</v>
      </c>
      <c r="Z2442" s="51">
        <f t="shared" si="621"/>
        <v>46015</v>
      </c>
      <c r="AA2442" s="51" t="str">
        <f t="shared" si="622"/>
        <v/>
      </c>
      <c r="AD2442" s="2" t="str">
        <f>VLOOKUP($A2442,MA_KH!$A:$Q,MA_KH!O$1,0)</f>
        <v>KMARKET</v>
      </c>
      <c r="AE2442" s="2" t="str">
        <f>VLOOKUP($A2442,MA_KH!$A:$Q,MA_KH!P$1,0)</f>
        <v>CÔNG TY TNHH THƯƠNG MẠI K &amp; K TOÀN CẦU</v>
      </c>
    </row>
    <row r="2443" spans="1:31" ht="25.5" hidden="1" customHeight="1" x14ac:dyDescent="0.2">
      <c r="A2443" s="30" t="s">
        <v>21977</v>
      </c>
      <c r="B2443" s="30" t="s">
        <v>4388</v>
      </c>
      <c r="C2443" s="37">
        <v>46003</v>
      </c>
      <c r="D2443" s="30" t="s">
        <v>20193</v>
      </c>
      <c r="E2443" s="37">
        <v>46003</v>
      </c>
      <c r="F2443" s="30"/>
      <c r="G2443" s="30" t="s">
        <v>20194</v>
      </c>
      <c r="H2443" s="38">
        <v>-105506</v>
      </c>
      <c r="I2443" s="64">
        <v>0</v>
      </c>
      <c r="J2443" s="38">
        <v>-8440</v>
      </c>
      <c r="K2443" s="38">
        <v>-113946</v>
      </c>
      <c r="L2443" s="7" t="s">
        <v>51</v>
      </c>
      <c r="O2443" s="35">
        <f>IF(Table1[[#This Row],[Phân loại]]="Tồn đầu kỳ",Table1[[#This Row],[Tổng giá trị]],0)</f>
        <v>-113946</v>
      </c>
      <c r="P2443" s="7">
        <f>IF(Table1[[#This Row],[Số còn phải thu ĐK]]&lt;&gt;0,0,IF(Table1[[#This Row],[Phân loại]]="Bán hàng",Table1[[#This Row],[Tổng giá trị]],-Table1[[#This Row],[Tổng giá trị]]))</f>
        <v>0</v>
      </c>
      <c r="Q2443" s="35">
        <f t="shared" si="618"/>
        <v>0</v>
      </c>
      <c r="R2443" s="7">
        <f>Table1[[#This Row],[Số còn phải thu ĐK]]+Table1[[#This Row],[Giá Trị HD sau CK]]-Table1[[#This Row],[Số tiền đã thu]]</f>
        <v>-113946</v>
      </c>
      <c r="S2443" s="6">
        <f>IF(Table1[[#This Row],[Ngày hóa đơn]]&lt;&gt;"",Table1[[#This Row],[Ngày hóa đơn]],IF(Table1[[#This Row],[Ngày hạch toán]]&lt;&gt;"",Table1[[#This Row],[Ngày hạch toán]],""))</f>
        <v>46003</v>
      </c>
      <c r="T2443" s="7"/>
      <c r="U2443" s="6">
        <f>IF(Table1[[#This Row],[Ngày tính CN]]="","",S2443+T2443)</f>
        <v>46003</v>
      </c>
      <c r="V2443" s="35">
        <f ca="1">IF(Table1[[#This Row],[Hạn thanh toán]]="","",IF((U2443-NOW())&lt;0,0,(U2443-NOW())))</f>
        <v>0</v>
      </c>
      <c r="W2443" s="35"/>
      <c r="X2443" s="35">
        <f t="shared" ca="1" si="619"/>
        <v>167.49032013888791</v>
      </c>
      <c r="Y2443" s="2" t="str">
        <f t="shared" ca="1" si="620"/>
        <v>Nợ quá hạn hơn 120 ngày có khả năng mất thanh toán</v>
      </c>
      <c r="Z2443" s="51">
        <f t="shared" si="621"/>
        <v>46003</v>
      </c>
      <c r="AA2443" s="51" t="str">
        <f t="shared" si="622"/>
        <v/>
      </c>
      <c r="AD2443" s="2" t="str">
        <f>VLOOKUP($A2443,MA_KH!$A:$Q,MA_KH!O$1,0)</f>
        <v>KMARKET</v>
      </c>
      <c r="AE2443" s="2" t="str">
        <f>VLOOKUP($A2443,MA_KH!$A:$Q,MA_KH!P$1,0)</f>
        <v>CÔNG TY TNHH THƯƠNG MẠI K &amp; K TOÀN CẦU</v>
      </c>
    </row>
    <row r="2444" spans="1:31" ht="25.5" hidden="1" customHeight="1" x14ac:dyDescent="0.2">
      <c r="A2444" s="55" t="s">
        <v>21980</v>
      </c>
      <c r="B2444" s="55" t="s">
        <v>3963</v>
      </c>
      <c r="C2444" s="37">
        <v>46016</v>
      </c>
      <c r="D2444" s="30"/>
      <c r="E2444" s="37">
        <v>46016</v>
      </c>
      <c r="F2444" s="30"/>
      <c r="G2444" s="30" t="s">
        <v>20373</v>
      </c>
      <c r="H2444" s="38">
        <v>-307231</v>
      </c>
      <c r="I2444" s="64">
        <v>0</v>
      </c>
      <c r="J2444" s="38">
        <v>-24579</v>
      </c>
      <c r="K2444" s="38">
        <v>-331810</v>
      </c>
      <c r="L2444" s="7" t="s">
        <v>51</v>
      </c>
      <c r="O2444" s="35">
        <f>IF(Table1[[#This Row],[Phân loại]]="Tồn đầu kỳ",Table1[[#This Row],[Tổng giá trị]],0)</f>
        <v>-331810</v>
      </c>
      <c r="P2444" s="7">
        <f>IF(Table1[[#This Row],[Số còn phải thu ĐK]]&lt;&gt;0,0,IF(Table1[[#This Row],[Phân loại]]="Bán hàng",Table1[[#This Row],[Tổng giá trị]],-Table1[[#This Row],[Tổng giá trị]]))</f>
        <v>0</v>
      </c>
      <c r="Q2444" s="35">
        <f t="shared" si="618"/>
        <v>0</v>
      </c>
      <c r="R2444" s="7">
        <f>Table1[[#This Row],[Số còn phải thu ĐK]]+Table1[[#This Row],[Giá Trị HD sau CK]]-Table1[[#This Row],[Số tiền đã thu]]</f>
        <v>-331810</v>
      </c>
      <c r="S2444" s="6">
        <f>IF(Table1[[#This Row],[Ngày hóa đơn]]&lt;&gt;"",Table1[[#This Row],[Ngày hóa đơn]],IF(Table1[[#This Row],[Ngày hạch toán]]&lt;&gt;"",Table1[[#This Row],[Ngày hạch toán]],""))</f>
        <v>46016</v>
      </c>
      <c r="T2444" s="7"/>
      <c r="U2444" s="6">
        <f>IF(Table1[[#This Row],[Ngày tính CN]]="","",S2444+T2444)</f>
        <v>46016</v>
      </c>
      <c r="V2444" s="35">
        <f ca="1">IF(Table1[[#This Row],[Hạn thanh toán]]="","",IF((U2444-NOW())&lt;0,0,(U2444-NOW())))</f>
        <v>0</v>
      </c>
      <c r="W2444" s="35"/>
      <c r="X2444" s="35">
        <f t="shared" ca="1" si="619"/>
        <v>154.49032013888791</v>
      </c>
      <c r="Y2444" s="2" t="str">
        <f t="shared" ca="1" si="620"/>
        <v>Nợ quá hạn hơn 120 ngày có khả năng mất thanh toán</v>
      </c>
      <c r="Z2444" s="51">
        <f t="shared" si="621"/>
        <v>46016</v>
      </c>
      <c r="AA2444" s="51" t="str">
        <f t="shared" si="622"/>
        <v/>
      </c>
      <c r="AD2444" s="2" t="str">
        <f>VLOOKUP($A2444,MA_KH!$A:$Q,MA_KH!O$1,0)</f>
        <v>KMARKET</v>
      </c>
      <c r="AE2444" s="2" t="str">
        <f>VLOOKUP($A2444,MA_KH!$A:$Q,MA_KH!P$1,0)</f>
        <v>CÔNG TY TNHH THƯƠNG MẠI K &amp; K TOÀN CẦU</v>
      </c>
    </row>
    <row r="2445" spans="1:31" ht="25.5" hidden="1" customHeight="1" x14ac:dyDescent="0.2">
      <c r="A2445" s="30" t="s">
        <v>21975</v>
      </c>
      <c r="B2445" s="30" t="s">
        <v>4086</v>
      </c>
      <c r="C2445" s="37">
        <v>46016</v>
      </c>
      <c r="D2445" s="30" t="s">
        <v>20195</v>
      </c>
      <c r="E2445" s="37">
        <v>46016</v>
      </c>
      <c r="F2445" s="30"/>
      <c r="G2445" s="30" t="s">
        <v>20196</v>
      </c>
      <c r="H2445" s="38">
        <v>-238571</v>
      </c>
      <c r="I2445" s="64">
        <v>0</v>
      </c>
      <c r="J2445" s="38">
        <v>-19086</v>
      </c>
      <c r="K2445" s="38">
        <v>-257657</v>
      </c>
      <c r="L2445" s="7" t="s">
        <v>51</v>
      </c>
      <c r="O2445" s="35">
        <f>IF(Table1[[#This Row],[Phân loại]]="Tồn đầu kỳ",Table1[[#This Row],[Tổng giá trị]],0)</f>
        <v>-257657</v>
      </c>
      <c r="P2445" s="7">
        <f>IF(Table1[[#This Row],[Số còn phải thu ĐK]]&lt;&gt;0,0,IF(Table1[[#This Row],[Phân loại]]="Bán hàng",Table1[[#This Row],[Tổng giá trị]],-Table1[[#This Row],[Tổng giá trị]]))</f>
        <v>0</v>
      </c>
      <c r="Q2445" s="35">
        <f t="shared" si="618"/>
        <v>0</v>
      </c>
      <c r="R2445" s="7">
        <f>Table1[[#This Row],[Số còn phải thu ĐK]]+Table1[[#This Row],[Giá Trị HD sau CK]]-Table1[[#This Row],[Số tiền đã thu]]</f>
        <v>-257657</v>
      </c>
      <c r="S2445" s="6">
        <f>IF(Table1[[#This Row],[Ngày hóa đơn]]&lt;&gt;"",Table1[[#This Row],[Ngày hóa đơn]],IF(Table1[[#This Row],[Ngày hạch toán]]&lt;&gt;"",Table1[[#This Row],[Ngày hạch toán]],""))</f>
        <v>46016</v>
      </c>
      <c r="T2445" s="7"/>
      <c r="U2445" s="6">
        <f>IF(Table1[[#This Row],[Ngày tính CN]]="","",S2445+T2445)</f>
        <v>46016</v>
      </c>
      <c r="V2445" s="35">
        <f ca="1">IF(Table1[[#This Row],[Hạn thanh toán]]="","",IF((U2445-NOW())&lt;0,0,(U2445-NOW())))</f>
        <v>0</v>
      </c>
      <c r="W2445" s="35"/>
      <c r="X2445" s="35">
        <f t="shared" ca="1" si="619"/>
        <v>154.49032013888791</v>
      </c>
      <c r="Y2445" s="2" t="str">
        <f t="shared" ca="1" si="620"/>
        <v>Nợ quá hạn hơn 120 ngày có khả năng mất thanh toán</v>
      </c>
      <c r="Z2445" s="51">
        <f t="shared" si="621"/>
        <v>46016</v>
      </c>
      <c r="AA2445" s="51" t="str">
        <f t="shared" si="622"/>
        <v/>
      </c>
      <c r="AD2445" s="2" t="str">
        <f>VLOOKUP($A2445,MA_KH!$A:$Q,MA_KH!O$1,0)</f>
        <v>KMARKET</v>
      </c>
      <c r="AE2445" s="2" t="str">
        <f>VLOOKUP($A2445,MA_KH!$A:$Q,MA_KH!P$1,0)</f>
        <v>CÔNG TY TNHH THƯƠNG MẠI K &amp; K TOÀN CẦU</v>
      </c>
    </row>
    <row r="2446" spans="1:31" ht="25.5" hidden="1" customHeight="1" x14ac:dyDescent="0.2">
      <c r="A2446" s="55" t="s">
        <v>21980</v>
      </c>
      <c r="B2446" s="55" t="s">
        <v>3963</v>
      </c>
      <c r="C2446" s="37">
        <v>46022</v>
      </c>
      <c r="D2446" s="30" t="s">
        <v>20197</v>
      </c>
      <c r="E2446" s="37">
        <v>46022</v>
      </c>
      <c r="F2446" s="30"/>
      <c r="G2446" s="30" t="s">
        <v>20198</v>
      </c>
      <c r="H2446" s="38">
        <v>-186614</v>
      </c>
      <c r="I2446" s="64">
        <v>0</v>
      </c>
      <c r="J2446" s="38">
        <v>0</v>
      </c>
      <c r="K2446" s="38">
        <v>-186614</v>
      </c>
      <c r="L2446" s="7" t="s">
        <v>51</v>
      </c>
      <c r="O2446" s="35">
        <f>IF(Table1[[#This Row],[Phân loại]]="Tồn đầu kỳ",Table1[[#This Row],[Tổng giá trị]],0)</f>
        <v>-186614</v>
      </c>
      <c r="P2446" s="7">
        <f>IF(Table1[[#This Row],[Số còn phải thu ĐK]]&lt;&gt;0,0,IF(Table1[[#This Row],[Phân loại]]="Bán hàng",Table1[[#This Row],[Tổng giá trị]],-Table1[[#This Row],[Tổng giá trị]]))</f>
        <v>0</v>
      </c>
      <c r="Q2446" s="35">
        <f t="shared" si="618"/>
        <v>0</v>
      </c>
      <c r="R2446" s="7">
        <f>Table1[[#This Row],[Số còn phải thu ĐK]]+Table1[[#This Row],[Giá Trị HD sau CK]]-Table1[[#This Row],[Số tiền đã thu]]</f>
        <v>-186614</v>
      </c>
      <c r="S2446" s="6">
        <f>IF(Table1[[#This Row],[Ngày hóa đơn]]&lt;&gt;"",Table1[[#This Row],[Ngày hóa đơn]],IF(Table1[[#This Row],[Ngày hạch toán]]&lt;&gt;"",Table1[[#This Row],[Ngày hạch toán]],""))</f>
        <v>46022</v>
      </c>
      <c r="T2446" s="7"/>
      <c r="U2446" s="6">
        <f>IF(Table1[[#This Row],[Ngày tính CN]]="","",S2446+T2446)</f>
        <v>46022</v>
      </c>
      <c r="V2446" s="35">
        <f ca="1">IF(Table1[[#This Row],[Hạn thanh toán]]="","",IF((U2446-NOW())&lt;0,0,(U2446-NOW())))</f>
        <v>0</v>
      </c>
      <c r="W2446" s="35"/>
      <c r="X2446" s="35">
        <f t="shared" ca="1" si="619"/>
        <v>148.49032013888791</v>
      </c>
      <c r="Y2446" s="2" t="str">
        <f t="shared" ca="1" si="620"/>
        <v>Nợ quá hạn hơn 120 ngày có khả năng mất thanh toán</v>
      </c>
      <c r="Z2446" s="51">
        <f t="shared" si="621"/>
        <v>46022</v>
      </c>
      <c r="AA2446" s="51" t="str">
        <f t="shared" si="622"/>
        <v/>
      </c>
      <c r="AD2446" s="2" t="str">
        <f>VLOOKUP($A2446,MA_KH!$A:$Q,MA_KH!O$1,0)</f>
        <v>KMARKET</v>
      </c>
      <c r="AE2446" s="2" t="str">
        <f>VLOOKUP($A2446,MA_KH!$A:$Q,MA_KH!P$1,0)</f>
        <v>CÔNG TY TNHH THƯƠNG MẠI K &amp; K TOÀN CẦU</v>
      </c>
    </row>
    <row r="2447" spans="1:31" ht="25.5" hidden="1" customHeight="1" x14ac:dyDescent="0.2">
      <c r="A2447" s="55" t="s">
        <v>21956</v>
      </c>
      <c r="B2447" s="55" t="s">
        <v>4191</v>
      </c>
      <c r="C2447" s="37">
        <v>46022</v>
      </c>
      <c r="D2447" s="30" t="s">
        <v>20199</v>
      </c>
      <c r="E2447" s="37">
        <v>46022</v>
      </c>
      <c r="F2447" s="30"/>
      <c r="G2447" s="30" t="s">
        <v>20200</v>
      </c>
      <c r="H2447" s="38">
        <v>0</v>
      </c>
      <c r="I2447" s="64">
        <v>-27728</v>
      </c>
      <c r="J2447" s="38">
        <v>-2218</v>
      </c>
      <c r="K2447" s="38">
        <v>-29946</v>
      </c>
      <c r="L2447" s="7" t="s">
        <v>51</v>
      </c>
      <c r="M2447" s="6">
        <v>46066</v>
      </c>
      <c r="O2447" s="35">
        <f>IF(Table1[[#This Row],[Phân loại]]="Tồn đầu kỳ",Table1[[#This Row],[Tổng giá trị]],0)</f>
        <v>-29946</v>
      </c>
      <c r="P2447" s="7">
        <f>IF(Table1[[#This Row],[Số còn phải thu ĐK]]&lt;&gt;0,0,IF(Table1[[#This Row],[Phân loại]]="Bán hàng",Table1[[#This Row],[Tổng giá trị]],-Table1[[#This Row],[Tổng giá trị]]))</f>
        <v>0</v>
      </c>
      <c r="Q2447" s="35">
        <f t="shared" si="618"/>
        <v>-29946</v>
      </c>
      <c r="R2447" s="7">
        <f>Table1[[#This Row],[Số còn phải thu ĐK]]+Table1[[#This Row],[Giá Trị HD sau CK]]-Table1[[#This Row],[Số tiền đã thu]]</f>
        <v>0</v>
      </c>
      <c r="S2447" s="6">
        <f>IF(Table1[[#This Row],[Ngày hóa đơn]]&lt;&gt;"",Table1[[#This Row],[Ngày hóa đơn]],IF(Table1[[#This Row],[Ngày hạch toán]]&lt;&gt;"",Table1[[#This Row],[Ngày hạch toán]],""))</f>
        <v>46022</v>
      </c>
      <c r="T2447" s="7"/>
      <c r="U2447" s="6">
        <f>IF(Table1[[#This Row],[Ngày tính CN]]="","",S2447+T2447)</f>
        <v>46022</v>
      </c>
      <c r="V2447" s="35">
        <f ca="1">IF(Table1[[#This Row],[Hạn thanh toán]]="","",IF((U2447-NOW())&lt;0,0,(U2447-NOW())))</f>
        <v>0</v>
      </c>
      <c r="W2447" s="35"/>
      <c r="X2447" s="35" t="str">
        <f t="shared" ca="1" si="619"/>
        <v/>
      </c>
      <c r="Y2447" s="2" t="str">
        <f t="shared" si="620"/>
        <v>Đã thanh toán</v>
      </c>
      <c r="Z2447" s="51">
        <f t="shared" si="621"/>
        <v>46022</v>
      </c>
      <c r="AA2447" s="51">
        <f t="shared" si="622"/>
        <v>46066</v>
      </c>
      <c r="AD2447" s="2" t="str">
        <f>VLOOKUP($A2447,MA_KH!$A:$Q,MA_KH!O$1,0)</f>
        <v>LARIA (FM)</v>
      </c>
      <c r="AE2447" s="2" t="str">
        <f>VLOOKUP($A2447,MA_KH!$A:$Q,MA_KH!P$1,0)</f>
        <v>CÔNG TY TNHH THƯƠNG MẠI LARIA</v>
      </c>
    </row>
    <row r="2448" spans="1:31" ht="25.5" hidden="1" customHeight="1" x14ac:dyDescent="0.2">
      <c r="A2448" s="30" t="s">
        <v>22011</v>
      </c>
      <c r="B2448" s="30" t="s">
        <v>4351</v>
      </c>
      <c r="C2448" s="37">
        <v>46022</v>
      </c>
      <c r="D2448" s="30"/>
      <c r="E2448" s="37">
        <v>46022</v>
      </c>
      <c r="F2448" s="30">
        <v>2190</v>
      </c>
      <c r="G2448" s="30" t="s">
        <v>4499</v>
      </c>
      <c r="H2448" s="38">
        <v>-426674</v>
      </c>
      <c r="I2448" s="64">
        <v>0</v>
      </c>
      <c r="J2448" s="38">
        <v>-34134</v>
      </c>
      <c r="K2448" s="38">
        <v>-460808</v>
      </c>
      <c r="L2448" s="7" t="s">
        <v>51</v>
      </c>
      <c r="M2448" s="6">
        <v>46052</v>
      </c>
      <c r="O2448" s="35">
        <f>IF(Table1[[#This Row],[Phân loại]]="Tồn đầu kỳ",Table1[[#This Row],[Tổng giá trị]],0)</f>
        <v>-460808</v>
      </c>
      <c r="P2448" s="7">
        <f>IF(Table1[[#This Row],[Số còn phải thu ĐK]]&lt;&gt;0,0,IF(Table1[[#This Row],[Phân loại]]="Bán hàng",Table1[[#This Row],[Tổng giá trị]],-Table1[[#This Row],[Tổng giá trị]]))</f>
        <v>0</v>
      </c>
      <c r="Q2448" s="35">
        <f t="shared" si="618"/>
        <v>-460808</v>
      </c>
      <c r="R2448" s="7">
        <f>Table1[[#This Row],[Số còn phải thu ĐK]]+Table1[[#This Row],[Giá Trị HD sau CK]]-Table1[[#This Row],[Số tiền đã thu]]</f>
        <v>0</v>
      </c>
      <c r="S2448" s="6">
        <f>IF(Table1[[#This Row],[Ngày hóa đơn]]&lt;&gt;"",Table1[[#This Row],[Ngày hóa đơn]],IF(Table1[[#This Row],[Ngày hạch toán]]&lt;&gt;"",Table1[[#This Row],[Ngày hạch toán]],""))</f>
        <v>46022</v>
      </c>
      <c r="T2448" s="7"/>
      <c r="U2448" s="6">
        <f>IF(Table1[[#This Row],[Ngày tính CN]]="","",S2448+T2448)</f>
        <v>46022</v>
      </c>
      <c r="V2448" s="35">
        <f ca="1">IF(Table1[[#This Row],[Hạn thanh toán]]="","",IF((U2448-NOW())&lt;0,0,(U2448-NOW())))</f>
        <v>0</v>
      </c>
      <c r="W2448" s="35"/>
      <c r="X2448" s="35" t="str">
        <f t="shared" ca="1" si="619"/>
        <v/>
      </c>
      <c r="Y2448" s="2" t="str">
        <f t="shared" si="620"/>
        <v>Đã thanh toán</v>
      </c>
      <c r="Z2448" s="51">
        <f t="shared" si="621"/>
        <v>46022</v>
      </c>
      <c r="AA2448" s="51">
        <f t="shared" si="622"/>
        <v>46052</v>
      </c>
      <c r="AD2448" s="2" t="str">
        <f>VLOOKUP($A2448,MA_KH!$A:$Q,MA_KH!O$1,0)</f>
        <v>LOTTE</v>
      </c>
      <c r="AE2448" s="2" t="str">
        <f>VLOOKUP($A2448,MA_KH!$A:$Q,MA_KH!P$1,0)</f>
        <v>CÔNG TY CỔ PHẦN TRUNG TÂM THƯƠNG MẠI LOTTE VIỆT NAM</v>
      </c>
    </row>
    <row r="2449" spans="1:31" ht="25.5" hidden="1" customHeight="1" x14ac:dyDescent="0.2">
      <c r="A2449" s="30" t="s">
        <v>22016</v>
      </c>
      <c r="B2449" s="30" t="s">
        <v>4289</v>
      </c>
      <c r="C2449" s="37">
        <v>46013</v>
      </c>
      <c r="D2449" s="30" t="s">
        <v>20236</v>
      </c>
      <c r="E2449" s="37">
        <v>46013</v>
      </c>
      <c r="F2449" s="30">
        <v>7376</v>
      </c>
      <c r="G2449" s="30" t="s">
        <v>20237</v>
      </c>
      <c r="H2449" s="38">
        <v>-1407420</v>
      </c>
      <c r="I2449" s="64">
        <v>0</v>
      </c>
      <c r="J2449" s="38">
        <v>-112593</v>
      </c>
      <c r="K2449" s="38">
        <v>-1520013</v>
      </c>
      <c r="L2449" s="7" t="s">
        <v>51</v>
      </c>
      <c r="M2449" s="6">
        <v>46034</v>
      </c>
      <c r="O2449" s="35">
        <f>IF(Table1[[#This Row],[Phân loại]]="Tồn đầu kỳ",Table1[[#This Row],[Tổng giá trị]],0)</f>
        <v>-1520013</v>
      </c>
      <c r="P2449" s="7">
        <f>IF(Table1[[#This Row],[Số còn phải thu ĐK]]&lt;&gt;0,0,IF(Table1[[#This Row],[Phân loại]]="Bán hàng",Table1[[#This Row],[Tổng giá trị]],-Table1[[#This Row],[Tổng giá trị]]))</f>
        <v>0</v>
      </c>
      <c r="Q2449" s="35">
        <f t="shared" si="618"/>
        <v>-1520013</v>
      </c>
      <c r="R2449" s="7">
        <f>Table1[[#This Row],[Số còn phải thu ĐK]]+Table1[[#This Row],[Giá Trị HD sau CK]]-Table1[[#This Row],[Số tiền đã thu]]</f>
        <v>0</v>
      </c>
      <c r="S2449" s="6">
        <f>IF(Table1[[#This Row],[Ngày hóa đơn]]&lt;&gt;"",Table1[[#This Row],[Ngày hóa đơn]],IF(Table1[[#This Row],[Ngày hạch toán]]&lt;&gt;"",Table1[[#This Row],[Ngày hạch toán]],""))</f>
        <v>46013</v>
      </c>
      <c r="T2449" s="7"/>
      <c r="U2449" s="6">
        <f>IF(Table1[[#This Row],[Ngày tính CN]]="","",S2449+T2449)</f>
        <v>46013</v>
      </c>
      <c r="V2449" s="35">
        <f ca="1">IF(Table1[[#This Row],[Hạn thanh toán]]="","",IF((U2449-NOW())&lt;0,0,(U2449-NOW())))</f>
        <v>0</v>
      </c>
      <c r="W2449" s="35"/>
      <c r="X2449" s="35" t="str">
        <f t="shared" ca="1" si="619"/>
        <v/>
      </c>
      <c r="Y2449" s="2" t="str">
        <f t="shared" si="620"/>
        <v>Đã thanh toán</v>
      </c>
      <c r="Z2449" s="51">
        <f t="shared" si="621"/>
        <v>46013</v>
      </c>
      <c r="AA2449" s="51">
        <f t="shared" si="622"/>
        <v>46034</v>
      </c>
      <c r="AD2449" s="2" t="str">
        <f>VLOOKUP($A2449,MA_KH!$A:$Q,MA_KH!O$1,0)</f>
        <v>LOTTE</v>
      </c>
      <c r="AE2449" s="2" t="str">
        <f>VLOOKUP($A2449,MA_KH!$A:$Q,MA_KH!P$1,0)</f>
        <v>CÔNG TY CỔ PHẦN TRUNG TÂM THƯƠNG MẠI LOTTE VIỆT NAM</v>
      </c>
    </row>
    <row r="2450" spans="1:31" ht="25.5" hidden="1" customHeight="1" x14ac:dyDescent="0.2">
      <c r="A2450" s="30" t="s">
        <v>22099</v>
      </c>
      <c r="B2450" s="30" t="s">
        <v>3969</v>
      </c>
      <c r="C2450" s="37">
        <v>45992</v>
      </c>
      <c r="D2450" s="30" t="s">
        <v>20243</v>
      </c>
      <c r="E2450" s="37">
        <v>45903</v>
      </c>
      <c r="F2450" s="30">
        <v>294</v>
      </c>
      <c r="G2450" s="30" t="s">
        <v>20244</v>
      </c>
      <c r="H2450" s="38">
        <v>-296201</v>
      </c>
      <c r="I2450" s="64">
        <v>0</v>
      </c>
      <c r="J2450" s="38">
        <v>-23696</v>
      </c>
      <c r="K2450" s="38">
        <v>-319897</v>
      </c>
      <c r="L2450" s="7" t="s">
        <v>51</v>
      </c>
      <c r="M2450" s="6">
        <v>46048</v>
      </c>
      <c r="O2450" s="35">
        <f>IF(Table1[[#This Row],[Phân loại]]="Tồn đầu kỳ",Table1[[#This Row],[Tổng giá trị]],0)</f>
        <v>-319897</v>
      </c>
      <c r="P2450" s="7">
        <f>IF(Table1[[#This Row],[Số còn phải thu ĐK]]&lt;&gt;0,0,IF(Table1[[#This Row],[Phân loại]]="Bán hàng",Table1[[#This Row],[Tổng giá trị]],-Table1[[#This Row],[Tổng giá trị]]))</f>
        <v>0</v>
      </c>
      <c r="Q2450" s="35">
        <f t="shared" si="618"/>
        <v>-319897</v>
      </c>
      <c r="R2450" s="7">
        <f>Table1[[#This Row],[Số còn phải thu ĐK]]+Table1[[#This Row],[Giá Trị HD sau CK]]-Table1[[#This Row],[Số tiền đã thu]]</f>
        <v>0</v>
      </c>
      <c r="S2450" s="6">
        <f>IF(Table1[[#This Row],[Ngày hóa đơn]]&lt;&gt;"",Table1[[#This Row],[Ngày hóa đơn]],IF(Table1[[#This Row],[Ngày hạch toán]]&lt;&gt;"",Table1[[#This Row],[Ngày hạch toán]],""))</f>
        <v>45903</v>
      </c>
      <c r="T2450" s="7"/>
      <c r="U2450" s="6">
        <f>IF(Table1[[#This Row],[Ngày tính CN]]="","",S2450+T2450)</f>
        <v>45903</v>
      </c>
      <c r="V2450" s="35">
        <f ca="1">IF(Table1[[#This Row],[Hạn thanh toán]]="","",IF((U2450-NOW())&lt;0,0,(U2450-NOW())))</f>
        <v>0</v>
      </c>
      <c r="W2450" s="35"/>
      <c r="X2450" s="35" t="str">
        <f t="shared" ca="1" si="619"/>
        <v/>
      </c>
      <c r="Y2450" s="2" t="str">
        <f t="shared" si="620"/>
        <v>Đã thanh toán</v>
      </c>
      <c r="Z2450" s="51">
        <f t="shared" si="621"/>
        <v>45903</v>
      </c>
      <c r="AA2450" s="51">
        <f t="shared" si="622"/>
        <v>46048</v>
      </c>
      <c r="AD2450" s="2" t="str">
        <f>VLOOKUP($A2450,MA_KH!$A:$Q,MA_KH!O$1,0)</f>
        <v>OKONO</v>
      </c>
      <c r="AE2450" s="2" t="str">
        <f>VLOOKUP($A2450,MA_KH!$A:$Q,MA_KH!P$1,0)</f>
        <v>CÔNG TY TNHH OKONO VIỆT NAM</v>
      </c>
    </row>
    <row r="2451" spans="1:31" ht="25.5" hidden="1" customHeight="1" x14ac:dyDescent="0.2">
      <c r="A2451" s="30" t="s">
        <v>22099</v>
      </c>
      <c r="B2451" s="30" t="s">
        <v>3969</v>
      </c>
      <c r="C2451" s="37">
        <v>45992</v>
      </c>
      <c r="D2451" s="30" t="s">
        <v>20245</v>
      </c>
      <c r="E2451" s="37">
        <v>45913</v>
      </c>
      <c r="F2451" s="30">
        <v>294</v>
      </c>
      <c r="G2451" s="30" t="s">
        <v>20246</v>
      </c>
      <c r="H2451" s="38">
        <v>-175264</v>
      </c>
      <c r="I2451" s="64">
        <v>0</v>
      </c>
      <c r="J2451" s="38">
        <v>-14021</v>
      </c>
      <c r="K2451" s="38">
        <v>-189285</v>
      </c>
      <c r="L2451" s="7" t="s">
        <v>51</v>
      </c>
      <c r="M2451" s="6">
        <v>46048</v>
      </c>
      <c r="O2451" s="35">
        <f>IF(Table1[[#This Row],[Phân loại]]="Tồn đầu kỳ",Table1[[#This Row],[Tổng giá trị]],0)</f>
        <v>-189285</v>
      </c>
      <c r="P2451" s="7">
        <f>IF(Table1[[#This Row],[Số còn phải thu ĐK]]&lt;&gt;0,0,IF(Table1[[#This Row],[Phân loại]]="Bán hàng",Table1[[#This Row],[Tổng giá trị]],-Table1[[#This Row],[Tổng giá trị]]))</f>
        <v>0</v>
      </c>
      <c r="Q2451" s="35">
        <f t="shared" si="618"/>
        <v>-189285</v>
      </c>
      <c r="R2451" s="7">
        <f>Table1[[#This Row],[Số còn phải thu ĐK]]+Table1[[#This Row],[Giá Trị HD sau CK]]-Table1[[#This Row],[Số tiền đã thu]]</f>
        <v>0</v>
      </c>
      <c r="S2451" s="6">
        <f>IF(Table1[[#This Row],[Ngày hóa đơn]]&lt;&gt;"",Table1[[#This Row],[Ngày hóa đơn]],IF(Table1[[#This Row],[Ngày hạch toán]]&lt;&gt;"",Table1[[#This Row],[Ngày hạch toán]],""))</f>
        <v>45913</v>
      </c>
      <c r="T2451" s="7"/>
      <c r="U2451" s="6">
        <f>IF(Table1[[#This Row],[Ngày tính CN]]="","",S2451+T2451)</f>
        <v>45913</v>
      </c>
      <c r="V2451" s="35">
        <f ca="1">IF(Table1[[#This Row],[Hạn thanh toán]]="","",IF((U2451-NOW())&lt;0,0,(U2451-NOW())))</f>
        <v>0</v>
      </c>
      <c r="W2451" s="35"/>
      <c r="X2451" s="35" t="str">
        <f t="shared" ca="1" si="619"/>
        <v/>
      </c>
      <c r="Y2451" s="2" t="str">
        <f t="shared" si="620"/>
        <v>Đã thanh toán</v>
      </c>
      <c r="Z2451" s="51">
        <f t="shared" si="621"/>
        <v>45913</v>
      </c>
      <c r="AA2451" s="51">
        <f t="shared" si="622"/>
        <v>46048</v>
      </c>
      <c r="AD2451" s="2" t="str">
        <f>VLOOKUP($A2451,MA_KH!$A:$Q,MA_KH!O$1,0)</f>
        <v>OKONO</v>
      </c>
      <c r="AE2451" s="2" t="str">
        <f>VLOOKUP($A2451,MA_KH!$A:$Q,MA_KH!P$1,0)</f>
        <v>CÔNG TY TNHH OKONO VIỆT NAM</v>
      </c>
    </row>
    <row r="2452" spans="1:31" ht="25.5" hidden="1" customHeight="1" x14ac:dyDescent="0.2">
      <c r="A2452" s="30" t="s">
        <v>22099</v>
      </c>
      <c r="B2452" s="30" t="s">
        <v>3969</v>
      </c>
      <c r="C2452" s="37">
        <v>45992</v>
      </c>
      <c r="D2452" s="30" t="s">
        <v>20247</v>
      </c>
      <c r="E2452" s="37">
        <v>45913</v>
      </c>
      <c r="F2452" s="30">
        <v>294</v>
      </c>
      <c r="G2452" s="30" t="s">
        <v>20248</v>
      </c>
      <c r="H2452" s="38">
        <v>-139518</v>
      </c>
      <c r="I2452" s="64">
        <v>0</v>
      </c>
      <c r="J2452" s="38">
        <v>-11161</v>
      </c>
      <c r="K2452" s="38">
        <v>-150679</v>
      </c>
      <c r="L2452" s="7" t="s">
        <v>51</v>
      </c>
      <c r="M2452" s="6">
        <v>46048</v>
      </c>
      <c r="O2452" s="35">
        <f>IF(Table1[[#This Row],[Phân loại]]="Tồn đầu kỳ",Table1[[#This Row],[Tổng giá trị]],0)</f>
        <v>-150679</v>
      </c>
      <c r="P2452" s="7">
        <f>IF(Table1[[#This Row],[Số còn phải thu ĐK]]&lt;&gt;0,0,IF(Table1[[#This Row],[Phân loại]]="Bán hàng",Table1[[#This Row],[Tổng giá trị]],-Table1[[#This Row],[Tổng giá trị]]))</f>
        <v>0</v>
      </c>
      <c r="Q2452" s="35">
        <f t="shared" si="618"/>
        <v>-150679</v>
      </c>
      <c r="R2452" s="7">
        <f>Table1[[#This Row],[Số còn phải thu ĐK]]+Table1[[#This Row],[Giá Trị HD sau CK]]-Table1[[#This Row],[Số tiền đã thu]]</f>
        <v>0</v>
      </c>
      <c r="S2452" s="6">
        <f>IF(Table1[[#This Row],[Ngày hóa đơn]]&lt;&gt;"",Table1[[#This Row],[Ngày hóa đơn]],IF(Table1[[#This Row],[Ngày hạch toán]]&lt;&gt;"",Table1[[#This Row],[Ngày hạch toán]],""))</f>
        <v>45913</v>
      </c>
      <c r="T2452" s="7"/>
      <c r="U2452" s="6">
        <f>IF(Table1[[#This Row],[Ngày tính CN]]="","",S2452+T2452)</f>
        <v>45913</v>
      </c>
      <c r="V2452" s="35">
        <f ca="1">IF(Table1[[#This Row],[Hạn thanh toán]]="","",IF((U2452-NOW())&lt;0,0,(U2452-NOW())))</f>
        <v>0</v>
      </c>
      <c r="W2452" s="35"/>
      <c r="X2452" s="35" t="str">
        <f t="shared" ca="1" si="619"/>
        <v/>
      </c>
      <c r="Y2452" s="2" t="str">
        <f t="shared" si="620"/>
        <v>Đã thanh toán</v>
      </c>
      <c r="Z2452" s="51">
        <f t="shared" si="621"/>
        <v>45913</v>
      </c>
      <c r="AA2452" s="51">
        <f t="shared" si="622"/>
        <v>46048</v>
      </c>
      <c r="AD2452" s="2" t="str">
        <f>VLOOKUP($A2452,MA_KH!$A:$Q,MA_KH!O$1,0)</f>
        <v>OKONO</v>
      </c>
      <c r="AE2452" s="2" t="str">
        <f>VLOOKUP($A2452,MA_KH!$A:$Q,MA_KH!P$1,0)</f>
        <v>CÔNG TY TNHH OKONO VIỆT NAM</v>
      </c>
    </row>
    <row r="2453" spans="1:31" ht="25.5" hidden="1" customHeight="1" x14ac:dyDescent="0.2">
      <c r="A2453" s="30" t="s">
        <v>22099</v>
      </c>
      <c r="B2453" s="30" t="s">
        <v>3969</v>
      </c>
      <c r="C2453" s="37">
        <v>45992</v>
      </c>
      <c r="D2453" s="30" t="s">
        <v>20249</v>
      </c>
      <c r="E2453" s="37">
        <v>45905</v>
      </c>
      <c r="F2453" s="30">
        <v>294</v>
      </c>
      <c r="G2453" s="30" t="s">
        <v>20248</v>
      </c>
      <c r="H2453" s="38">
        <v>-105632</v>
      </c>
      <c r="I2453" s="64">
        <v>0</v>
      </c>
      <c r="J2453" s="38">
        <v>-8451</v>
      </c>
      <c r="K2453" s="38">
        <v>-114083</v>
      </c>
      <c r="L2453" s="7" t="s">
        <v>51</v>
      </c>
      <c r="M2453" s="6">
        <v>46048</v>
      </c>
      <c r="O2453" s="35">
        <f>IF(Table1[[#This Row],[Phân loại]]="Tồn đầu kỳ",Table1[[#This Row],[Tổng giá trị]],0)</f>
        <v>-114083</v>
      </c>
      <c r="P2453" s="7">
        <f>IF(Table1[[#This Row],[Số còn phải thu ĐK]]&lt;&gt;0,0,IF(Table1[[#This Row],[Phân loại]]="Bán hàng",Table1[[#This Row],[Tổng giá trị]],-Table1[[#This Row],[Tổng giá trị]]))</f>
        <v>0</v>
      </c>
      <c r="Q2453" s="35">
        <f t="shared" si="618"/>
        <v>-114083</v>
      </c>
      <c r="R2453" s="7">
        <f>Table1[[#This Row],[Số còn phải thu ĐK]]+Table1[[#This Row],[Giá Trị HD sau CK]]-Table1[[#This Row],[Số tiền đã thu]]</f>
        <v>0</v>
      </c>
      <c r="S2453" s="6">
        <f>IF(Table1[[#This Row],[Ngày hóa đơn]]&lt;&gt;"",Table1[[#This Row],[Ngày hóa đơn]],IF(Table1[[#This Row],[Ngày hạch toán]]&lt;&gt;"",Table1[[#This Row],[Ngày hạch toán]],""))</f>
        <v>45905</v>
      </c>
      <c r="T2453" s="7"/>
      <c r="U2453" s="6">
        <f>IF(Table1[[#This Row],[Ngày tính CN]]="","",S2453+T2453)</f>
        <v>45905</v>
      </c>
      <c r="V2453" s="35">
        <f ca="1">IF(Table1[[#This Row],[Hạn thanh toán]]="","",IF((U2453-NOW())&lt;0,0,(U2453-NOW())))</f>
        <v>0</v>
      </c>
      <c r="W2453" s="35"/>
      <c r="X2453" s="35" t="str">
        <f t="shared" ca="1" si="619"/>
        <v/>
      </c>
      <c r="Y2453" s="2" t="str">
        <f t="shared" si="620"/>
        <v>Đã thanh toán</v>
      </c>
      <c r="Z2453" s="51">
        <f t="shared" si="621"/>
        <v>45905</v>
      </c>
      <c r="AA2453" s="51">
        <f t="shared" si="622"/>
        <v>46048</v>
      </c>
      <c r="AD2453" s="2" t="str">
        <f>VLOOKUP($A2453,MA_KH!$A:$Q,MA_KH!O$1,0)</f>
        <v>OKONO</v>
      </c>
      <c r="AE2453" s="2" t="str">
        <f>VLOOKUP($A2453,MA_KH!$A:$Q,MA_KH!P$1,0)</f>
        <v>CÔNG TY TNHH OKONO VIỆT NAM</v>
      </c>
    </row>
    <row r="2454" spans="1:31" ht="25.5" hidden="1" customHeight="1" x14ac:dyDescent="0.2">
      <c r="A2454" s="30" t="s">
        <v>22099</v>
      </c>
      <c r="B2454" s="30" t="s">
        <v>3969</v>
      </c>
      <c r="C2454" s="37">
        <v>45992</v>
      </c>
      <c r="D2454" s="30" t="s">
        <v>20250</v>
      </c>
      <c r="E2454" s="37">
        <v>45904</v>
      </c>
      <c r="F2454" s="30">
        <v>294</v>
      </c>
      <c r="G2454" s="30" t="s">
        <v>20244</v>
      </c>
      <c r="H2454" s="38">
        <v>-105632</v>
      </c>
      <c r="I2454" s="64">
        <v>0</v>
      </c>
      <c r="J2454" s="38">
        <v>-8451</v>
      </c>
      <c r="K2454" s="38">
        <v>-114083</v>
      </c>
      <c r="L2454" s="7" t="s">
        <v>51</v>
      </c>
      <c r="M2454" s="6">
        <v>46048</v>
      </c>
      <c r="O2454" s="35">
        <f>IF(Table1[[#This Row],[Phân loại]]="Tồn đầu kỳ",Table1[[#This Row],[Tổng giá trị]],0)</f>
        <v>-114083</v>
      </c>
      <c r="P2454" s="7">
        <f>IF(Table1[[#This Row],[Số còn phải thu ĐK]]&lt;&gt;0,0,IF(Table1[[#This Row],[Phân loại]]="Bán hàng",Table1[[#This Row],[Tổng giá trị]],-Table1[[#This Row],[Tổng giá trị]]))</f>
        <v>0</v>
      </c>
      <c r="Q2454" s="35">
        <f t="shared" si="618"/>
        <v>-114083</v>
      </c>
      <c r="R2454" s="7">
        <f>Table1[[#This Row],[Số còn phải thu ĐK]]+Table1[[#This Row],[Giá Trị HD sau CK]]-Table1[[#This Row],[Số tiền đã thu]]</f>
        <v>0</v>
      </c>
      <c r="S2454" s="6">
        <f>IF(Table1[[#This Row],[Ngày hóa đơn]]&lt;&gt;"",Table1[[#This Row],[Ngày hóa đơn]],IF(Table1[[#This Row],[Ngày hạch toán]]&lt;&gt;"",Table1[[#This Row],[Ngày hạch toán]],""))</f>
        <v>45904</v>
      </c>
      <c r="T2454" s="7"/>
      <c r="U2454" s="6">
        <f>IF(Table1[[#This Row],[Ngày tính CN]]="","",S2454+T2454)</f>
        <v>45904</v>
      </c>
      <c r="V2454" s="35">
        <f ca="1">IF(Table1[[#This Row],[Hạn thanh toán]]="","",IF((U2454-NOW())&lt;0,0,(U2454-NOW())))</f>
        <v>0</v>
      </c>
      <c r="W2454" s="35"/>
      <c r="X2454" s="35" t="str">
        <f t="shared" ca="1" si="619"/>
        <v/>
      </c>
      <c r="Y2454" s="2" t="str">
        <f t="shared" si="620"/>
        <v>Đã thanh toán</v>
      </c>
      <c r="Z2454" s="51">
        <f t="shared" si="621"/>
        <v>45904</v>
      </c>
      <c r="AA2454" s="51">
        <f t="shared" si="622"/>
        <v>46048</v>
      </c>
      <c r="AD2454" s="2" t="str">
        <f>VLOOKUP($A2454,MA_KH!$A:$Q,MA_KH!O$1,0)</f>
        <v>OKONO</v>
      </c>
      <c r="AE2454" s="2" t="str">
        <f>VLOOKUP($A2454,MA_KH!$A:$Q,MA_KH!P$1,0)</f>
        <v>CÔNG TY TNHH OKONO VIỆT NAM</v>
      </c>
    </row>
    <row r="2455" spans="1:31" ht="25.5" hidden="1" customHeight="1" x14ac:dyDescent="0.2">
      <c r="A2455" s="30" t="s">
        <v>22099</v>
      </c>
      <c r="B2455" s="30" t="s">
        <v>3969</v>
      </c>
      <c r="C2455" s="37">
        <v>45992</v>
      </c>
      <c r="D2455" s="30" t="s">
        <v>20251</v>
      </c>
      <c r="E2455" s="37">
        <v>45916</v>
      </c>
      <c r="F2455" s="30">
        <v>294</v>
      </c>
      <c r="G2455" s="30" t="s">
        <v>20252</v>
      </c>
      <c r="H2455" s="38">
        <v>-52816</v>
      </c>
      <c r="I2455" s="64">
        <v>0</v>
      </c>
      <c r="J2455" s="38">
        <v>-4225</v>
      </c>
      <c r="K2455" s="38">
        <v>-57041</v>
      </c>
      <c r="L2455" s="7" t="s">
        <v>51</v>
      </c>
      <c r="M2455" s="6">
        <v>46048</v>
      </c>
      <c r="O2455" s="35">
        <f>IF(Table1[[#This Row],[Phân loại]]="Tồn đầu kỳ",Table1[[#This Row],[Tổng giá trị]],0)</f>
        <v>-57041</v>
      </c>
      <c r="P2455" s="7">
        <f>IF(Table1[[#This Row],[Số còn phải thu ĐK]]&lt;&gt;0,0,IF(Table1[[#This Row],[Phân loại]]="Bán hàng",Table1[[#This Row],[Tổng giá trị]],-Table1[[#This Row],[Tổng giá trị]]))</f>
        <v>0</v>
      </c>
      <c r="Q2455" s="35">
        <f t="shared" si="618"/>
        <v>-57041</v>
      </c>
      <c r="R2455" s="7">
        <f>Table1[[#This Row],[Số còn phải thu ĐK]]+Table1[[#This Row],[Giá Trị HD sau CK]]-Table1[[#This Row],[Số tiền đã thu]]</f>
        <v>0</v>
      </c>
      <c r="S2455" s="6">
        <f>IF(Table1[[#This Row],[Ngày hóa đơn]]&lt;&gt;"",Table1[[#This Row],[Ngày hóa đơn]],IF(Table1[[#This Row],[Ngày hạch toán]]&lt;&gt;"",Table1[[#This Row],[Ngày hạch toán]],""))</f>
        <v>45916</v>
      </c>
      <c r="T2455" s="7"/>
      <c r="U2455" s="6">
        <f>IF(Table1[[#This Row],[Ngày tính CN]]="","",S2455+T2455)</f>
        <v>45916</v>
      </c>
      <c r="V2455" s="35">
        <f ca="1">IF(Table1[[#This Row],[Hạn thanh toán]]="","",IF((U2455-NOW())&lt;0,0,(U2455-NOW())))</f>
        <v>0</v>
      </c>
      <c r="W2455" s="35"/>
      <c r="X2455" s="35" t="str">
        <f t="shared" ca="1" si="619"/>
        <v/>
      </c>
      <c r="Y2455" s="2" t="str">
        <f t="shared" si="620"/>
        <v>Đã thanh toán</v>
      </c>
      <c r="Z2455" s="51">
        <f t="shared" si="621"/>
        <v>45916</v>
      </c>
      <c r="AA2455" s="51">
        <f t="shared" si="622"/>
        <v>46048</v>
      </c>
      <c r="AD2455" s="2" t="str">
        <f>VLOOKUP($A2455,MA_KH!$A:$Q,MA_KH!O$1,0)</f>
        <v>OKONO</v>
      </c>
      <c r="AE2455" s="2" t="str">
        <f>VLOOKUP($A2455,MA_KH!$A:$Q,MA_KH!P$1,0)</f>
        <v>CÔNG TY TNHH OKONO VIỆT NAM</v>
      </c>
    </row>
    <row r="2456" spans="1:31" ht="25.5" hidden="1" customHeight="1" x14ac:dyDescent="0.2">
      <c r="A2456" s="30" t="s">
        <v>22099</v>
      </c>
      <c r="B2456" s="30" t="s">
        <v>3969</v>
      </c>
      <c r="C2456" s="37">
        <v>45992</v>
      </c>
      <c r="D2456" s="30" t="s">
        <v>20253</v>
      </c>
      <c r="E2456" s="37">
        <v>45916</v>
      </c>
      <c r="F2456" s="30">
        <v>294</v>
      </c>
      <c r="G2456" s="30" t="s">
        <v>20254</v>
      </c>
      <c r="H2456" s="38">
        <v>-527652</v>
      </c>
      <c r="I2456" s="64">
        <v>0</v>
      </c>
      <c r="J2456" s="38">
        <v>-42213</v>
      </c>
      <c r="K2456" s="38">
        <v>-569865</v>
      </c>
      <c r="L2456" s="7" t="s">
        <v>51</v>
      </c>
      <c r="M2456" s="6">
        <v>46048</v>
      </c>
      <c r="O2456" s="35">
        <f>IF(Table1[[#This Row],[Phân loại]]="Tồn đầu kỳ",Table1[[#This Row],[Tổng giá trị]],0)</f>
        <v>-569865</v>
      </c>
      <c r="P2456" s="7">
        <f>IF(Table1[[#This Row],[Số còn phải thu ĐK]]&lt;&gt;0,0,IF(Table1[[#This Row],[Phân loại]]="Bán hàng",Table1[[#This Row],[Tổng giá trị]],-Table1[[#This Row],[Tổng giá trị]]))</f>
        <v>0</v>
      </c>
      <c r="Q2456" s="35">
        <f t="shared" si="618"/>
        <v>-569865</v>
      </c>
      <c r="R2456" s="7">
        <f>Table1[[#This Row],[Số còn phải thu ĐK]]+Table1[[#This Row],[Giá Trị HD sau CK]]-Table1[[#This Row],[Số tiền đã thu]]</f>
        <v>0</v>
      </c>
      <c r="S2456" s="6">
        <f>IF(Table1[[#This Row],[Ngày hóa đơn]]&lt;&gt;"",Table1[[#This Row],[Ngày hóa đơn]],IF(Table1[[#This Row],[Ngày hạch toán]]&lt;&gt;"",Table1[[#This Row],[Ngày hạch toán]],""))</f>
        <v>45916</v>
      </c>
      <c r="T2456" s="7"/>
      <c r="U2456" s="6">
        <f>IF(Table1[[#This Row],[Ngày tính CN]]="","",S2456+T2456)</f>
        <v>45916</v>
      </c>
      <c r="V2456" s="35">
        <f ca="1">IF(Table1[[#This Row],[Hạn thanh toán]]="","",IF((U2456-NOW())&lt;0,0,(U2456-NOW())))</f>
        <v>0</v>
      </c>
      <c r="W2456" s="35"/>
      <c r="X2456" s="35" t="str">
        <f t="shared" ca="1" si="619"/>
        <v/>
      </c>
      <c r="Y2456" s="2" t="str">
        <f t="shared" si="620"/>
        <v>Đã thanh toán</v>
      </c>
      <c r="Z2456" s="51">
        <f t="shared" si="621"/>
        <v>45916</v>
      </c>
      <c r="AA2456" s="51">
        <f t="shared" si="622"/>
        <v>46048</v>
      </c>
      <c r="AD2456" s="2" t="str">
        <f>VLOOKUP($A2456,MA_KH!$A:$Q,MA_KH!O$1,0)</f>
        <v>OKONO</v>
      </c>
      <c r="AE2456" s="2" t="str">
        <f>VLOOKUP($A2456,MA_KH!$A:$Q,MA_KH!P$1,0)</f>
        <v>CÔNG TY TNHH OKONO VIỆT NAM</v>
      </c>
    </row>
    <row r="2457" spans="1:31" ht="25.5" hidden="1" customHeight="1" x14ac:dyDescent="0.2">
      <c r="A2457" s="30" t="s">
        <v>22099</v>
      </c>
      <c r="B2457" s="30" t="s">
        <v>3969</v>
      </c>
      <c r="C2457" s="37">
        <v>45992</v>
      </c>
      <c r="D2457" s="30" t="s">
        <v>20255</v>
      </c>
      <c r="E2457" s="37">
        <v>45923</v>
      </c>
      <c r="F2457" s="30">
        <v>294</v>
      </c>
      <c r="G2457" s="30" t="s">
        <v>20256</v>
      </c>
      <c r="H2457" s="38">
        <v>-105505</v>
      </c>
      <c r="I2457" s="64">
        <v>0</v>
      </c>
      <c r="J2457" s="38">
        <v>-8440</v>
      </c>
      <c r="K2457" s="38">
        <v>-113945</v>
      </c>
      <c r="L2457" s="7" t="s">
        <v>51</v>
      </c>
      <c r="M2457" s="6">
        <v>46048</v>
      </c>
      <c r="O2457" s="35">
        <f>IF(Table1[[#This Row],[Phân loại]]="Tồn đầu kỳ",Table1[[#This Row],[Tổng giá trị]],0)</f>
        <v>-113945</v>
      </c>
      <c r="P2457" s="7">
        <f>IF(Table1[[#This Row],[Số còn phải thu ĐK]]&lt;&gt;0,0,IF(Table1[[#This Row],[Phân loại]]="Bán hàng",Table1[[#This Row],[Tổng giá trị]],-Table1[[#This Row],[Tổng giá trị]]))</f>
        <v>0</v>
      </c>
      <c r="Q2457" s="35">
        <f t="shared" si="618"/>
        <v>-113945</v>
      </c>
      <c r="R2457" s="7">
        <f>Table1[[#This Row],[Số còn phải thu ĐK]]+Table1[[#This Row],[Giá Trị HD sau CK]]-Table1[[#This Row],[Số tiền đã thu]]</f>
        <v>0</v>
      </c>
      <c r="S2457" s="6">
        <f>IF(Table1[[#This Row],[Ngày hóa đơn]]&lt;&gt;"",Table1[[#This Row],[Ngày hóa đơn]],IF(Table1[[#This Row],[Ngày hạch toán]]&lt;&gt;"",Table1[[#This Row],[Ngày hạch toán]],""))</f>
        <v>45923</v>
      </c>
      <c r="T2457" s="7"/>
      <c r="U2457" s="6">
        <f>IF(Table1[[#This Row],[Ngày tính CN]]="","",S2457+T2457)</f>
        <v>45923</v>
      </c>
      <c r="V2457" s="35">
        <f ca="1">IF(Table1[[#This Row],[Hạn thanh toán]]="","",IF((U2457-NOW())&lt;0,0,(U2457-NOW())))</f>
        <v>0</v>
      </c>
      <c r="W2457" s="35"/>
      <c r="X2457" s="35" t="str">
        <f t="shared" ca="1" si="619"/>
        <v/>
      </c>
      <c r="Y2457" s="2" t="str">
        <f t="shared" si="620"/>
        <v>Đã thanh toán</v>
      </c>
      <c r="Z2457" s="51">
        <f t="shared" si="621"/>
        <v>45923</v>
      </c>
      <c r="AA2457" s="51">
        <f t="shared" si="622"/>
        <v>46048</v>
      </c>
      <c r="AD2457" s="2" t="str">
        <f>VLOOKUP($A2457,MA_KH!$A:$Q,MA_KH!O$1,0)</f>
        <v>OKONO</v>
      </c>
      <c r="AE2457" s="2" t="str">
        <f>VLOOKUP($A2457,MA_KH!$A:$Q,MA_KH!P$1,0)</f>
        <v>CÔNG TY TNHH OKONO VIỆT NAM</v>
      </c>
    </row>
    <row r="2458" spans="1:31" ht="25.5" hidden="1" customHeight="1" x14ac:dyDescent="0.2">
      <c r="A2458" s="30" t="s">
        <v>22099</v>
      </c>
      <c r="B2458" s="30" t="s">
        <v>3969</v>
      </c>
      <c r="C2458" s="37">
        <v>45992</v>
      </c>
      <c r="D2458" s="30" t="s">
        <v>20257</v>
      </c>
      <c r="E2458" s="37">
        <v>45919</v>
      </c>
      <c r="F2458" s="30">
        <v>294</v>
      </c>
      <c r="G2458" s="30" t="s">
        <v>20258</v>
      </c>
      <c r="H2458" s="38">
        <v>-369331</v>
      </c>
      <c r="I2458" s="64">
        <v>0</v>
      </c>
      <c r="J2458" s="38">
        <v>-29546</v>
      </c>
      <c r="K2458" s="38">
        <v>-398877</v>
      </c>
      <c r="L2458" s="7" t="s">
        <v>51</v>
      </c>
      <c r="M2458" s="6">
        <v>46048</v>
      </c>
      <c r="O2458" s="35">
        <f>IF(Table1[[#This Row],[Phân loại]]="Tồn đầu kỳ",Table1[[#This Row],[Tổng giá trị]],0)</f>
        <v>-398877</v>
      </c>
      <c r="P2458" s="7">
        <f>IF(Table1[[#This Row],[Số còn phải thu ĐK]]&lt;&gt;0,0,IF(Table1[[#This Row],[Phân loại]]="Bán hàng",Table1[[#This Row],[Tổng giá trị]],-Table1[[#This Row],[Tổng giá trị]]))</f>
        <v>0</v>
      </c>
      <c r="Q2458" s="35">
        <f t="shared" si="618"/>
        <v>-398877</v>
      </c>
      <c r="R2458" s="7">
        <f>Table1[[#This Row],[Số còn phải thu ĐK]]+Table1[[#This Row],[Giá Trị HD sau CK]]-Table1[[#This Row],[Số tiền đã thu]]</f>
        <v>0</v>
      </c>
      <c r="S2458" s="6">
        <f>IF(Table1[[#This Row],[Ngày hóa đơn]]&lt;&gt;"",Table1[[#This Row],[Ngày hóa đơn]],IF(Table1[[#This Row],[Ngày hạch toán]]&lt;&gt;"",Table1[[#This Row],[Ngày hạch toán]],""))</f>
        <v>45919</v>
      </c>
      <c r="T2458" s="7"/>
      <c r="U2458" s="6">
        <f>IF(Table1[[#This Row],[Ngày tính CN]]="","",S2458+T2458)</f>
        <v>45919</v>
      </c>
      <c r="V2458" s="35">
        <f ca="1">IF(Table1[[#This Row],[Hạn thanh toán]]="","",IF((U2458-NOW())&lt;0,0,(U2458-NOW())))</f>
        <v>0</v>
      </c>
      <c r="W2458" s="35"/>
      <c r="X2458" s="35" t="str">
        <f t="shared" ca="1" si="619"/>
        <v/>
      </c>
      <c r="Y2458" s="2" t="str">
        <f t="shared" si="620"/>
        <v>Đã thanh toán</v>
      </c>
      <c r="Z2458" s="51">
        <f t="shared" si="621"/>
        <v>45919</v>
      </c>
      <c r="AA2458" s="51">
        <f t="shared" si="622"/>
        <v>46048</v>
      </c>
      <c r="AD2458" s="2" t="str">
        <f>VLOOKUP($A2458,MA_KH!$A:$Q,MA_KH!O$1,0)</f>
        <v>OKONO</v>
      </c>
      <c r="AE2458" s="2" t="str">
        <f>VLOOKUP($A2458,MA_KH!$A:$Q,MA_KH!P$1,0)</f>
        <v>CÔNG TY TNHH OKONO VIỆT NAM</v>
      </c>
    </row>
    <row r="2459" spans="1:31" ht="25.5" hidden="1" customHeight="1" x14ac:dyDescent="0.2">
      <c r="A2459" s="30" t="s">
        <v>22099</v>
      </c>
      <c r="B2459" s="30" t="s">
        <v>3969</v>
      </c>
      <c r="C2459" s="37">
        <v>45992</v>
      </c>
      <c r="D2459" s="30" t="s">
        <v>20259</v>
      </c>
      <c r="E2459" s="37">
        <v>45924</v>
      </c>
      <c r="F2459" s="30">
        <v>294</v>
      </c>
      <c r="G2459" s="30" t="s">
        <v>20260</v>
      </c>
      <c r="H2459" s="38">
        <v>-211010</v>
      </c>
      <c r="I2459" s="64">
        <v>0</v>
      </c>
      <c r="J2459" s="38">
        <v>-16881</v>
      </c>
      <c r="K2459" s="38">
        <v>-227891</v>
      </c>
      <c r="L2459" s="7" t="s">
        <v>51</v>
      </c>
      <c r="M2459" s="6">
        <v>46048</v>
      </c>
      <c r="O2459" s="35">
        <f>IF(Table1[[#This Row],[Phân loại]]="Tồn đầu kỳ",Table1[[#This Row],[Tổng giá trị]],0)</f>
        <v>-227891</v>
      </c>
      <c r="P2459" s="7">
        <f>IF(Table1[[#This Row],[Số còn phải thu ĐK]]&lt;&gt;0,0,IF(Table1[[#This Row],[Phân loại]]="Bán hàng",Table1[[#This Row],[Tổng giá trị]],-Table1[[#This Row],[Tổng giá trị]]))</f>
        <v>0</v>
      </c>
      <c r="Q2459" s="35">
        <f t="shared" si="618"/>
        <v>-227891</v>
      </c>
      <c r="R2459" s="7">
        <f>Table1[[#This Row],[Số còn phải thu ĐK]]+Table1[[#This Row],[Giá Trị HD sau CK]]-Table1[[#This Row],[Số tiền đã thu]]</f>
        <v>0</v>
      </c>
      <c r="S2459" s="6">
        <f>IF(Table1[[#This Row],[Ngày hóa đơn]]&lt;&gt;"",Table1[[#This Row],[Ngày hóa đơn]],IF(Table1[[#This Row],[Ngày hạch toán]]&lt;&gt;"",Table1[[#This Row],[Ngày hạch toán]],""))</f>
        <v>45924</v>
      </c>
      <c r="T2459" s="7"/>
      <c r="U2459" s="6">
        <f>IF(Table1[[#This Row],[Ngày tính CN]]="","",S2459+T2459)</f>
        <v>45924</v>
      </c>
      <c r="V2459" s="35">
        <f ca="1">IF(Table1[[#This Row],[Hạn thanh toán]]="","",IF((U2459-NOW())&lt;0,0,(U2459-NOW())))</f>
        <v>0</v>
      </c>
      <c r="W2459" s="35"/>
      <c r="X2459" s="35" t="str">
        <f t="shared" ca="1" si="619"/>
        <v/>
      </c>
      <c r="Y2459" s="2" t="str">
        <f t="shared" si="620"/>
        <v>Đã thanh toán</v>
      </c>
      <c r="Z2459" s="51">
        <f t="shared" si="621"/>
        <v>45924</v>
      </c>
      <c r="AA2459" s="51">
        <f t="shared" si="622"/>
        <v>46048</v>
      </c>
      <c r="AD2459" s="2" t="str">
        <f>VLOOKUP($A2459,MA_KH!$A:$Q,MA_KH!O$1,0)</f>
        <v>OKONO</v>
      </c>
      <c r="AE2459" s="2" t="str">
        <f>VLOOKUP($A2459,MA_KH!$A:$Q,MA_KH!P$1,0)</f>
        <v>CÔNG TY TNHH OKONO VIỆT NAM</v>
      </c>
    </row>
    <row r="2460" spans="1:31" ht="25.5" hidden="1" customHeight="1" x14ac:dyDescent="0.2">
      <c r="A2460" s="30" t="s">
        <v>22099</v>
      </c>
      <c r="B2460" s="30" t="s">
        <v>3969</v>
      </c>
      <c r="C2460" s="37">
        <v>46021</v>
      </c>
      <c r="D2460" s="30" t="s">
        <v>20261</v>
      </c>
      <c r="E2460" s="37">
        <v>46021</v>
      </c>
      <c r="F2460" s="30">
        <v>295</v>
      </c>
      <c r="G2460" s="30" t="s">
        <v>20262</v>
      </c>
      <c r="H2460" s="38">
        <v>-306814</v>
      </c>
      <c r="I2460" s="64">
        <v>0</v>
      </c>
      <c r="J2460" s="38">
        <v>-24545</v>
      </c>
      <c r="K2460" s="38">
        <v>-331359</v>
      </c>
      <c r="L2460" s="7" t="s">
        <v>51</v>
      </c>
      <c r="M2460" s="6">
        <v>46048</v>
      </c>
      <c r="O2460" s="35">
        <f>IF(Table1[[#This Row],[Phân loại]]="Tồn đầu kỳ",Table1[[#This Row],[Tổng giá trị]],0)</f>
        <v>-331359</v>
      </c>
      <c r="P2460" s="7">
        <f>IF(Table1[[#This Row],[Số còn phải thu ĐK]]&lt;&gt;0,0,IF(Table1[[#This Row],[Phân loại]]="Bán hàng",Table1[[#This Row],[Tổng giá trị]],-Table1[[#This Row],[Tổng giá trị]]))</f>
        <v>0</v>
      </c>
      <c r="Q2460" s="35">
        <f t="shared" si="618"/>
        <v>-331359</v>
      </c>
      <c r="R2460" s="7">
        <f>Table1[[#This Row],[Số còn phải thu ĐK]]+Table1[[#This Row],[Giá Trị HD sau CK]]-Table1[[#This Row],[Số tiền đã thu]]</f>
        <v>0</v>
      </c>
      <c r="S2460" s="6">
        <f>IF(Table1[[#This Row],[Ngày hóa đơn]]&lt;&gt;"",Table1[[#This Row],[Ngày hóa đơn]],IF(Table1[[#This Row],[Ngày hạch toán]]&lt;&gt;"",Table1[[#This Row],[Ngày hạch toán]],""))</f>
        <v>46021</v>
      </c>
      <c r="T2460" s="7"/>
      <c r="U2460" s="6">
        <f>IF(Table1[[#This Row],[Ngày tính CN]]="","",S2460+T2460)</f>
        <v>46021</v>
      </c>
      <c r="V2460" s="35">
        <f ca="1">IF(Table1[[#This Row],[Hạn thanh toán]]="","",IF((U2460-NOW())&lt;0,0,(U2460-NOW())))</f>
        <v>0</v>
      </c>
      <c r="W2460" s="35"/>
      <c r="X2460" s="35" t="str">
        <f t="shared" ca="1" si="619"/>
        <v/>
      </c>
      <c r="Y2460" s="2" t="str">
        <f t="shared" si="620"/>
        <v>Đã thanh toán</v>
      </c>
      <c r="Z2460" s="51">
        <f t="shared" si="621"/>
        <v>46021</v>
      </c>
      <c r="AA2460" s="51">
        <f t="shared" si="622"/>
        <v>46048</v>
      </c>
      <c r="AD2460" s="2" t="str">
        <f>VLOOKUP($A2460,MA_KH!$A:$Q,MA_KH!O$1,0)</f>
        <v>OKONO</v>
      </c>
      <c r="AE2460" s="2" t="str">
        <f>VLOOKUP($A2460,MA_KH!$A:$Q,MA_KH!P$1,0)</f>
        <v>CÔNG TY TNHH OKONO VIỆT NAM</v>
      </c>
    </row>
    <row r="2461" spans="1:31" ht="25.5" hidden="1" customHeight="1" x14ac:dyDescent="0.2">
      <c r="A2461" s="30" t="s">
        <v>22132</v>
      </c>
      <c r="B2461" s="30" t="s">
        <v>4090</v>
      </c>
      <c r="C2461" s="37">
        <v>46010</v>
      </c>
      <c r="D2461" s="30" t="s">
        <v>20263</v>
      </c>
      <c r="E2461" s="37">
        <v>46010</v>
      </c>
      <c r="F2461" s="30"/>
      <c r="G2461" s="30" t="s">
        <v>20264</v>
      </c>
      <c r="H2461" s="38">
        <v>-289545</v>
      </c>
      <c r="I2461" s="64">
        <v>0</v>
      </c>
      <c r="J2461" s="38">
        <v>-23164</v>
      </c>
      <c r="K2461" s="38">
        <v>-312709</v>
      </c>
      <c r="L2461" s="7" t="s">
        <v>51</v>
      </c>
      <c r="M2461" s="6">
        <v>46046</v>
      </c>
      <c r="O2461" s="35">
        <f>IF(Table1[[#This Row],[Phân loại]]="Tồn đầu kỳ",Table1[[#This Row],[Tổng giá trị]],0)</f>
        <v>-312709</v>
      </c>
      <c r="P2461" s="7">
        <f>IF(Table1[[#This Row],[Số còn phải thu ĐK]]&lt;&gt;0,0,IF(Table1[[#This Row],[Phân loại]]="Bán hàng",Table1[[#This Row],[Tổng giá trị]],-Table1[[#This Row],[Tổng giá trị]]))</f>
        <v>0</v>
      </c>
      <c r="Q2461" s="35">
        <f t="shared" si="618"/>
        <v>-312709</v>
      </c>
      <c r="R2461" s="7">
        <f>Table1[[#This Row],[Số còn phải thu ĐK]]+Table1[[#This Row],[Giá Trị HD sau CK]]-Table1[[#This Row],[Số tiền đã thu]]</f>
        <v>0</v>
      </c>
      <c r="S2461" s="6">
        <f>IF(Table1[[#This Row],[Ngày hóa đơn]]&lt;&gt;"",Table1[[#This Row],[Ngày hóa đơn]],IF(Table1[[#This Row],[Ngày hạch toán]]&lt;&gt;"",Table1[[#This Row],[Ngày hạch toán]],""))</f>
        <v>46010</v>
      </c>
      <c r="T2461" s="7"/>
      <c r="U2461" s="6">
        <f>IF(Table1[[#This Row],[Ngày tính CN]]="","",S2461+T2461)</f>
        <v>46010</v>
      </c>
      <c r="V2461" s="35">
        <f ca="1">IF(Table1[[#This Row],[Hạn thanh toán]]="","",IF((U2461-NOW())&lt;0,0,(U2461-NOW())))</f>
        <v>0</v>
      </c>
      <c r="W2461" s="35"/>
      <c r="X2461" s="35" t="str">
        <f t="shared" ca="1" si="619"/>
        <v/>
      </c>
      <c r="Y2461" s="2" t="str">
        <f t="shared" si="620"/>
        <v>Đã thanh toán</v>
      </c>
      <c r="Z2461" s="51">
        <f t="shared" si="621"/>
        <v>46010</v>
      </c>
      <c r="AA2461" s="51">
        <f t="shared" si="622"/>
        <v>46046</v>
      </c>
      <c r="AD2461" s="2" t="str">
        <f>VLOOKUP($A2461,MA_KH!$A:$Q,MA_KH!O$1,0)</f>
        <v>PTMART</v>
      </c>
      <c r="AE2461" s="2" t="str">
        <f>VLOOKUP($A2461,MA_KH!$A:$Q,MA_KH!P$1,0)</f>
        <v>CÔNG TY CỔ PHẦN PT</v>
      </c>
    </row>
    <row r="2462" spans="1:31" ht="25.5" hidden="1" customHeight="1" x14ac:dyDescent="0.2">
      <c r="A2462" s="30" t="s">
        <v>22132</v>
      </c>
      <c r="B2462" s="30" t="s">
        <v>4090</v>
      </c>
      <c r="C2462" s="37">
        <v>46002</v>
      </c>
      <c r="D2462" s="30" t="s">
        <v>20265</v>
      </c>
      <c r="E2462" s="37">
        <v>46002</v>
      </c>
      <c r="F2462" s="30"/>
      <c r="G2462" s="30" t="s">
        <v>20266</v>
      </c>
      <c r="H2462" s="38">
        <v>-110780</v>
      </c>
      <c r="I2462" s="64">
        <v>0</v>
      </c>
      <c r="J2462" s="38">
        <v>-8862</v>
      </c>
      <c r="K2462" s="38">
        <v>-119642</v>
      </c>
      <c r="L2462" s="7" t="s">
        <v>51</v>
      </c>
      <c r="M2462" s="6">
        <v>46046</v>
      </c>
      <c r="O2462" s="35">
        <f>IF(Table1[[#This Row],[Phân loại]]="Tồn đầu kỳ",Table1[[#This Row],[Tổng giá trị]],0)</f>
        <v>-119642</v>
      </c>
      <c r="P2462" s="7">
        <f>IF(Table1[[#This Row],[Số còn phải thu ĐK]]&lt;&gt;0,0,IF(Table1[[#This Row],[Phân loại]]="Bán hàng",Table1[[#This Row],[Tổng giá trị]],-Table1[[#This Row],[Tổng giá trị]]))</f>
        <v>0</v>
      </c>
      <c r="Q2462" s="35">
        <f t="shared" si="618"/>
        <v>-119642</v>
      </c>
      <c r="R2462" s="7">
        <f>Table1[[#This Row],[Số còn phải thu ĐK]]+Table1[[#This Row],[Giá Trị HD sau CK]]-Table1[[#This Row],[Số tiền đã thu]]</f>
        <v>0</v>
      </c>
      <c r="S2462" s="6">
        <f>IF(Table1[[#This Row],[Ngày hóa đơn]]&lt;&gt;"",Table1[[#This Row],[Ngày hóa đơn]],IF(Table1[[#This Row],[Ngày hạch toán]]&lt;&gt;"",Table1[[#This Row],[Ngày hạch toán]],""))</f>
        <v>46002</v>
      </c>
      <c r="T2462" s="7"/>
      <c r="U2462" s="6">
        <f>IF(Table1[[#This Row],[Ngày tính CN]]="","",S2462+T2462)</f>
        <v>46002</v>
      </c>
      <c r="V2462" s="35">
        <f ca="1">IF(Table1[[#This Row],[Hạn thanh toán]]="","",IF((U2462-NOW())&lt;0,0,(U2462-NOW())))</f>
        <v>0</v>
      </c>
      <c r="W2462" s="35"/>
      <c r="X2462" s="35" t="str">
        <f t="shared" ca="1" si="619"/>
        <v/>
      </c>
      <c r="Y2462" s="2" t="str">
        <f t="shared" si="620"/>
        <v>Đã thanh toán</v>
      </c>
      <c r="Z2462" s="51">
        <f t="shared" si="621"/>
        <v>46002</v>
      </c>
      <c r="AA2462" s="51">
        <f t="shared" si="622"/>
        <v>46046</v>
      </c>
      <c r="AD2462" s="2" t="str">
        <f>VLOOKUP($A2462,MA_KH!$A:$Q,MA_KH!O$1,0)</f>
        <v>PTMART</v>
      </c>
      <c r="AE2462" s="2" t="str">
        <f>VLOOKUP($A2462,MA_KH!$A:$Q,MA_KH!P$1,0)</f>
        <v>CÔNG TY CỔ PHẦN PT</v>
      </c>
    </row>
    <row r="2463" spans="1:31" ht="25.5" hidden="1" customHeight="1" x14ac:dyDescent="0.2">
      <c r="A2463" s="30" t="s">
        <v>22400</v>
      </c>
      <c r="B2463" s="30" t="s">
        <v>4194</v>
      </c>
      <c r="C2463" s="37">
        <v>46010</v>
      </c>
      <c r="D2463" s="30" t="s">
        <v>20285</v>
      </c>
      <c r="E2463" s="37">
        <v>46010</v>
      </c>
      <c r="F2463" s="30"/>
      <c r="G2463" s="30" t="s">
        <v>20286</v>
      </c>
      <c r="H2463" s="38">
        <v>-106116</v>
      </c>
      <c r="I2463" s="64">
        <v>0</v>
      </c>
      <c r="J2463" s="38">
        <v>-8489</v>
      </c>
      <c r="K2463" s="38">
        <v>-114605</v>
      </c>
      <c r="L2463" s="7" t="s">
        <v>51</v>
      </c>
      <c r="M2463" s="6">
        <v>46049</v>
      </c>
      <c r="O2463" s="35">
        <f>IF(Table1[[#This Row],[Phân loại]]="Tồn đầu kỳ",Table1[[#This Row],[Tổng giá trị]],0)</f>
        <v>-114605</v>
      </c>
      <c r="P2463" s="7">
        <f>IF(Table1[[#This Row],[Số còn phải thu ĐK]]&lt;&gt;0,0,IF(Table1[[#This Row],[Phân loại]]="Bán hàng",Table1[[#This Row],[Tổng giá trị]],-Table1[[#This Row],[Tổng giá trị]]))</f>
        <v>0</v>
      </c>
      <c r="Q2463" s="35">
        <f t="shared" si="618"/>
        <v>-114605</v>
      </c>
      <c r="R2463" s="7">
        <f>Table1[[#This Row],[Số còn phải thu ĐK]]+Table1[[#This Row],[Giá Trị HD sau CK]]-Table1[[#This Row],[Số tiền đã thu]]</f>
        <v>0</v>
      </c>
      <c r="S2463" s="6">
        <f>IF(Table1[[#This Row],[Ngày hóa đơn]]&lt;&gt;"",Table1[[#This Row],[Ngày hóa đơn]],IF(Table1[[#This Row],[Ngày hạch toán]]&lt;&gt;"",Table1[[#This Row],[Ngày hạch toán]],""))</f>
        <v>46010</v>
      </c>
      <c r="T2463" s="7"/>
      <c r="U2463" s="6">
        <f>IF(Table1[[#This Row],[Ngày tính CN]]="","",S2463+T2463)</f>
        <v>46010</v>
      </c>
      <c r="V2463" s="35">
        <f ca="1">IF(Table1[[#This Row],[Hạn thanh toán]]="","",IF((U2463-NOW())&lt;0,0,(U2463-NOW())))</f>
        <v>0</v>
      </c>
      <c r="W2463" s="35"/>
      <c r="X2463" s="35" t="str">
        <f t="shared" ca="1" si="619"/>
        <v/>
      </c>
      <c r="Y2463" s="2" t="str">
        <f t="shared" si="620"/>
        <v>Đã thanh toán</v>
      </c>
      <c r="Z2463" s="51">
        <f t="shared" si="621"/>
        <v>46010</v>
      </c>
      <c r="AA2463" s="51">
        <f t="shared" si="622"/>
        <v>46049</v>
      </c>
      <c r="AD2463" s="2" t="str">
        <f>VLOOKUP($A2463,MA_KH!$A:$Q,MA_KH!O$1,0)</f>
        <v>SEVEN</v>
      </c>
      <c r="AE2463" s="2" t="str">
        <f>VLOOKUP($A2463,MA_KH!$A:$Q,MA_KH!P$1,0)</f>
        <v>CÔNG TY CỔ PHẦN SEVEN SYSTEM VIỆT NAM</v>
      </c>
    </row>
    <row r="2464" spans="1:31" ht="25.5" hidden="1" customHeight="1" x14ac:dyDescent="0.2">
      <c r="A2464" s="30" t="s">
        <v>22400</v>
      </c>
      <c r="B2464" s="30" t="s">
        <v>4194</v>
      </c>
      <c r="C2464" s="37">
        <v>46002</v>
      </c>
      <c r="D2464" s="30" t="s">
        <v>20287</v>
      </c>
      <c r="E2464" s="37">
        <v>46002</v>
      </c>
      <c r="F2464" s="30"/>
      <c r="G2464" s="30" t="s">
        <v>20288</v>
      </c>
      <c r="H2464" s="38">
        <v>-106116</v>
      </c>
      <c r="I2464" s="64">
        <v>0</v>
      </c>
      <c r="J2464" s="38">
        <v>-8489</v>
      </c>
      <c r="K2464" s="38">
        <v>-114605</v>
      </c>
      <c r="L2464" s="7" t="s">
        <v>51</v>
      </c>
      <c r="M2464" s="6">
        <v>46049</v>
      </c>
      <c r="O2464" s="35">
        <f>IF(Table1[[#This Row],[Phân loại]]="Tồn đầu kỳ",Table1[[#This Row],[Tổng giá trị]],0)</f>
        <v>-114605</v>
      </c>
      <c r="P2464" s="7">
        <f>IF(Table1[[#This Row],[Số còn phải thu ĐK]]&lt;&gt;0,0,IF(Table1[[#This Row],[Phân loại]]="Bán hàng",Table1[[#This Row],[Tổng giá trị]],-Table1[[#This Row],[Tổng giá trị]]))</f>
        <v>0</v>
      </c>
      <c r="Q2464" s="35">
        <f t="shared" si="618"/>
        <v>-114605</v>
      </c>
      <c r="R2464" s="7">
        <f>Table1[[#This Row],[Số còn phải thu ĐK]]+Table1[[#This Row],[Giá Trị HD sau CK]]-Table1[[#This Row],[Số tiền đã thu]]</f>
        <v>0</v>
      </c>
      <c r="S2464" s="6">
        <f>IF(Table1[[#This Row],[Ngày hóa đơn]]&lt;&gt;"",Table1[[#This Row],[Ngày hóa đơn]],IF(Table1[[#This Row],[Ngày hạch toán]]&lt;&gt;"",Table1[[#This Row],[Ngày hạch toán]],""))</f>
        <v>46002</v>
      </c>
      <c r="T2464" s="7"/>
      <c r="U2464" s="6">
        <f>IF(Table1[[#This Row],[Ngày tính CN]]="","",S2464+T2464)</f>
        <v>46002</v>
      </c>
      <c r="V2464" s="35">
        <f ca="1">IF(Table1[[#This Row],[Hạn thanh toán]]="","",IF((U2464-NOW())&lt;0,0,(U2464-NOW())))</f>
        <v>0</v>
      </c>
      <c r="W2464" s="35"/>
      <c r="X2464" s="35" t="str">
        <f t="shared" ca="1" si="619"/>
        <v/>
      </c>
      <c r="Y2464" s="2" t="str">
        <f t="shared" si="620"/>
        <v>Đã thanh toán</v>
      </c>
      <c r="Z2464" s="51">
        <f t="shared" si="621"/>
        <v>46002</v>
      </c>
      <c r="AA2464" s="51">
        <f t="shared" si="622"/>
        <v>46049</v>
      </c>
      <c r="AD2464" s="2" t="str">
        <f>VLOOKUP($A2464,MA_KH!$A:$Q,MA_KH!O$1,0)</f>
        <v>SEVEN</v>
      </c>
      <c r="AE2464" s="2" t="str">
        <f>VLOOKUP($A2464,MA_KH!$A:$Q,MA_KH!P$1,0)</f>
        <v>CÔNG TY CỔ PHẦN SEVEN SYSTEM VIỆT NAM</v>
      </c>
    </row>
    <row r="2465" spans="1:31" ht="25.5" hidden="1" customHeight="1" x14ac:dyDescent="0.2">
      <c r="A2465" s="30" t="s">
        <v>22400</v>
      </c>
      <c r="B2465" s="30" t="s">
        <v>4194</v>
      </c>
      <c r="C2465" s="37">
        <v>46020</v>
      </c>
      <c r="D2465" s="30" t="s">
        <v>20289</v>
      </c>
      <c r="E2465" s="37">
        <v>46020</v>
      </c>
      <c r="F2465" s="30"/>
      <c r="G2465" s="30" t="s">
        <v>20290</v>
      </c>
      <c r="H2465" s="38">
        <v>-212232</v>
      </c>
      <c r="I2465" s="64">
        <v>0</v>
      </c>
      <c r="J2465" s="38">
        <v>-16979</v>
      </c>
      <c r="K2465" s="38">
        <v>-229211</v>
      </c>
      <c r="L2465" s="7" t="s">
        <v>51</v>
      </c>
      <c r="M2465" s="6">
        <v>46049</v>
      </c>
      <c r="O2465" s="35">
        <f>IF(Table1[[#This Row],[Phân loại]]="Tồn đầu kỳ",Table1[[#This Row],[Tổng giá trị]],0)</f>
        <v>-229211</v>
      </c>
      <c r="P2465" s="7">
        <f>IF(Table1[[#This Row],[Số còn phải thu ĐK]]&lt;&gt;0,0,IF(Table1[[#This Row],[Phân loại]]="Bán hàng",Table1[[#This Row],[Tổng giá trị]],-Table1[[#This Row],[Tổng giá trị]]))</f>
        <v>0</v>
      </c>
      <c r="Q2465" s="35">
        <f t="shared" si="618"/>
        <v>-229211</v>
      </c>
      <c r="R2465" s="7">
        <f>Table1[[#This Row],[Số còn phải thu ĐK]]+Table1[[#This Row],[Giá Trị HD sau CK]]-Table1[[#This Row],[Số tiền đã thu]]</f>
        <v>0</v>
      </c>
      <c r="S2465" s="6">
        <f>IF(Table1[[#This Row],[Ngày hóa đơn]]&lt;&gt;"",Table1[[#This Row],[Ngày hóa đơn]],IF(Table1[[#This Row],[Ngày hạch toán]]&lt;&gt;"",Table1[[#This Row],[Ngày hạch toán]],""))</f>
        <v>46020</v>
      </c>
      <c r="T2465" s="7"/>
      <c r="U2465" s="6">
        <f>IF(Table1[[#This Row],[Ngày tính CN]]="","",S2465+T2465)</f>
        <v>46020</v>
      </c>
      <c r="V2465" s="35">
        <f ca="1">IF(Table1[[#This Row],[Hạn thanh toán]]="","",IF((U2465-NOW())&lt;0,0,(U2465-NOW())))</f>
        <v>0</v>
      </c>
      <c r="W2465" s="35"/>
      <c r="X2465" s="35" t="str">
        <f t="shared" ca="1" si="619"/>
        <v/>
      </c>
      <c r="Y2465" s="2" t="str">
        <f t="shared" si="620"/>
        <v>Đã thanh toán</v>
      </c>
      <c r="Z2465" s="51">
        <f t="shared" si="621"/>
        <v>46020</v>
      </c>
      <c r="AA2465" s="51">
        <f t="shared" si="622"/>
        <v>46049</v>
      </c>
      <c r="AD2465" s="2" t="str">
        <f>VLOOKUP($A2465,MA_KH!$A:$Q,MA_KH!O$1,0)</f>
        <v>SEVEN</v>
      </c>
      <c r="AE2465" s="2" t="str">
        <f>VLOOKUP($A2465,MA_KH!$A:$Q,MA_KH!P$1,0)</f>
        <v>CÔNG TY CỔ PHẦN SEVEN SYSTEM VIỆT NAM</v>
      </c>
    </row>
    <row r="2466" spans="1:31" ht="25.5" hidden="1" customHeight="1" x14ac:dyDescent="0.2">
      <c r="A2466" s="30" t="s">
        <v>22401</v>
      </c>
      <c r="B2466" s="30" t="s">
        <v>4493</v>
      </c>
      <c r="C2466" s="37">
        <v>46022</v>
      </c>
      <c r="D2466" s="30" t="s">
        <v>20291</v>
      </c>
      <c r="E2466" s="37">
        <v>46022</v>
      </c>
      <c r="F2466" s="30"/>
      <c r="G2466" s="30" t="s">
        <v>20292</v>
      </c>
      <c r="H2466" s="38">
        <v>-106116</v>
      </c>
      <c r="I2466" s="64">
        <v>0</v>
      </c>
      <c r="J2466" s="38">
        <v>-8489</v>
      </c>
      <c r="K2466" s="38">
        <v>-114605</v>
      </c>
      <c r="L2466" s="7" t="s">
        <v>51</v>
      </c>
      <c r="M2466" s="6">
        <v>46049</v>
      </c>
      <c r="O2466" s="35">
        <f>IF(Table1[[#This Row],[Phân loại]]="Tồn đầu kỳ",Table1[[#This Row],[Tổng giá trị]],0)</f>
        <v>-114605</v>
      </c>
      <c r="P2466" s="7">
        <f>IF(Table1[[#This Row],[Số còn phải thu ĐK]]&lt;&gt;0,0,IF(Table1[[#This Row],[Phân loại]]="Bán hàng",Table1[[#This Row],[Tổng giá trị]],-Table1[[#This Row],[Tổng giá trị]]))</f>
        <v>0</v>
      </c>
      <c r="Q2466" s="35">
        <f t="shared" si="618"/>
        <v>-114605</v>
      </c>
      <c r="R2466" s="7">
        <f>Table1[[#This Row],[Số còn phải thu ĐK]]+Table1[[#This Row],[Giá Trị HD sau CK]]-Table1[[#This Row],[Số tiền đã thu]]</f>
        <v>0</v>
      </c>
      <c r="S2466" s="6">
        <f>IF(Table1[[#This Row],[Ngày hóa đơn]]&lt;&gt;"",Table1[[#This Row],[Ngày hóa đơn]],IF(Table1[[#This Row],[Ngày hạch toán]]&lt;&gt;"",Table1[[#This Row],[Ngày hạch toán]],""))</f>
        <v>46022</v>
      </c>
      <c r="T2466" s="7"/>
      <c r="U2466" s="6">
        <f>IF(Table1[[#This Row],[Ngày tính CN]]="","",S2466+T2466)</f>
        <v>46022</v>
      </c>
      <c r="V2466" s="35">
        <f ca="1">IF(Table1[[#This Row],[Hạn thanh toán]]="","",IF((U2466-NOW())&lt;0,0,(U2466-NOW())))</f>
        <v>0</v>
      </c>
      <c r="W2466" s="35"/>
      <c r="X2466" s="35" t="str">
        <f t="shared" ca="1" si="619"/>
        <v/>
      </c>
      <c r="Y2466" s="2" t="str">
        <f t="shared" si="620"/>
        <v>Đã thanh toán</v>
      </c>
      <c r="Z2466" s="51">
        <f t="shared" si="621"/>
        <v>46022</v>
      </c>
      <c r="AA2466" s="51">
        <f t="shared" si="622"/>
        <v>46049</v>
      </c>
      <c r="AD2466" s="2" t="str">
        <f>VLOOKUP($A2466,MA_KH!$A:$Q,MA_KH!O$1,0)</f>
        <v>SEVEN</v>
      </c>
      <c r="AE2466" s="2" t="str">
        <f>VLOOKUP($A2466,MA_KH!$A:$Q,MA_KH!P$1,0)</f>
        <v>CÔNG TY CỔ PHẦN SEVEN SYSTEM VIỆT NAM</v>
      </c>
    </row>
    <row r="2467" spans="1:31" ht="25.5" hidden="1" customHeight="1" x14ac:dyDescent="0.2">
      <c r="A2467" s="30" t="s">
        <v>22400</v>
      </c>
      <c r="B2467" s="30" t="s">
        <v>4194</v>
      </c>
      <c r="C2467" s="37">
        <v>46013</v>
      </c>
      <c r="D2467" s="30" t="s">
        <v>19938</v>
      </c>
      <c r="E2467" s="37">
        <v>46013</v>
      </c>
      <c r="F2467" s="30"/>
      <c r="G2467" s="30" t="s">
        <v>19939</v>
      </c>
      <c r="H2467" s="38">
        <v>-106116</v>
      </c>
      <c r="I2467" s="64">
        <v>0</v>
      </c>
      <c r="J2467" s="38">
        <v>-8489</v>
      </c>
      <c r="K2467" s="38">
        <v>-114605</v>
      </c>
      <c r="L2467" s="7" t="s">
        <v>51</v>
      </c>
      <c r="M2467" s="6">
        <v>46049</v>
      </c>
      <c r="O2467" s="35">
        <f>IF(Table1[[#This Row],[Phân loại]]="Tồn đầu kỳ",Table1[[#This Row],[Tổng giá trị]],0)</f>
        <v>-114605</v>
      </c>
      <c r="P2467" s="7">
        <f>IF(Table1[[#This Row],[Số còn phải thu ĐK]]&lt;&gt;0,0,IF(Table1[[#This Row],[Phân loại]]="Bán hàng",Table1[[#This Row],[Tổng giá trị]],-Table1[[#This Row],[Tổng giá trị]]))</f>
        <v>0</v>
      </c>
      <c r="Q2467" s="35">
        <f t="shared" si="618"/>
        <v>-114605</v>
      </c>
      <c r="R2467" s="7">
        <f>Table1[[#This Row],[Số còn phải thu ĐK]]+Table1[[#This Row],[Giá Trị HD sau CK]]-Table1[[#This Row],[Số tiền đã thu]]</f>
        <v>0</v>
      </c>
      <c r="S2467" s="6">
        <f>IF(Table1[[#This Row],[Ngày hóa đơn]]&lt;&gt;"",Table1[[#This Row],[Ngày hóa đơn]],IF(Table1[[#This Row],[Ngày hạch toán]]&lt;&gt;"",Table1[[#This Row],[Ngày hạch toán]],""))</f>
        <v>46013</v>
      </c>
      <c r="T2467" s="7"/>
      <c r="U2467" s="6">
        <f>IF(Table1[[#This Row],[Ngày tính CN]]="","",S2467+T2467)</f>
        <v>46013</v>
      </c>
      <c r="V2467" s="35">
        <f ca="1">IF(Table1[[#This Row],[Hạn thanh toán]]="","",IF((U2467-NOW())&lt;0,0,(U2467-NOW())))</f>
        <v>0</v>
      </c>
      <c r="W2467" s="35"/>
      <c r="X2467" s="35" t="str">
        <f t="shared" ca="1" si="619"/>
        <v/>
      </c>
      <c r="Y2467" s="2" t="str">
        <f t="shared" si="620"/>
        <v>Đã thanh toán</v>
      </c>
      <c r="Z2467" s="51">
        <f t="shared" si="621"/>
        <v>46013</v>
      </c>
      <c r="AA2467" s="51">
        <f t="shared" si="622"/>
        <v>46049</v>
      </c>
      <c r="AD2467" s="2" t="str">
        <f>VLOOKUP($A2467,MA_KH!$A:$Q,MA_KH!O$1,0)</f>
        <v>SEVEN</v>
      </c>
      <c r="AE2467" s="2" t="str">
        <f>VLOOKUP($A2467,MA_KH!$A:$Q,MA_KH!P$1,0)</f>
        <v>CÔNG TY CỔ PHẦN SEVEN SYSTEM VIỆT NAM</v>
      </c>
    </row>
    <row r="2468" spans="1:31" ht="25.5" hidden="1" customHeight="1" x14ac:dyDescent="0.2">
      <c r="A2468" s="30" t="s">
        <v>22400</v>
      </c>
      <c r="B2468" s="30" t="s">
        <v>4194</v>
      </c>
      <c r="C2468" s="37">
        <v>45994</v>
      </c>
      <c r="D2468" s="30" t="s">
        <v>20293</v>
      </c>
      <c r="E2468" s="37">
        <v>45994</v>
      </c>
      <c r="F2468" s="30"/>
      <c r="G2468" s="30" t="s">
        <v>20294</v>
      </c>
      <c r="H2468" s="38">
        <v>-106116</v>
      </c>
      <c r="I2468" s="64">
        <v>0</v>
      </c>
      <c r="J2468" s="38">
        <v>-8489</v>
      </c>
      <c r="K2468" s="38">
        <v>-114605</v>
      </c>
      <c r="L2468" s="7" t="s">
        <v>51</v>
      </c>
      <c r="M2468" s="6">
        <v>46049</v>
      </c>
      <c r="O2468" s="35">
        <f>IF(Table1[[#This Row],[Phân loại]]="Tồn đầu kỳ",Table1[[#This Row],[Tổng giá trị]],0)</f>
        <v>-114605</v>
      </c>
      <c r="P2468" s="7">
        <f>IF(Table1[[#This Row],[Số còn phải thu ĐK]]&lt;&gt;0,0,IF(Table1[[#This Row],[Phân loại]]="Bán hàng",Table1[[#This Row],[Tổng giá trị]],-Table1[[#This Row],[Tổng giá trị]]))</f>
        <v>0</v>
      </c>
      <c r="Q2468" s="35">
        <f t="shared" si="618"/>
        <v>-114605</v>
      </c>
      <c r="R2468" s="7">
        <f>Table1[[#This Row],[Số còn phải thu ĐK]]+Table1[[#This Row],[Giá Trị HD sau CK]]-Table1[[#This Row],[Số tiền đã thu]]</f>
        <v>0</v>
      </c>
      <c r="S2468" s="6">
        <f>IF(Table1[[#This Row],[Ngày hóa đơn]]&lt;&gt;"",Table1[[#This Row],[Ngày hóa đơn]],IF(Table1[[#This Row],[Ngày hạch toán]]&lt;&gt;"",Table1[[#This Row],[Ngày hạch toán]],""))</f>
        <v>45994</v>
      </c>
      <c r="T2468" s="7"/>
      <c r="U2468" s="6">
        <f>IF(Table1[[#This Row],[Ngày tính CN]]="","",S2468+T2468)</f>
        <v>45994</v>
      </c>
      <c r="V2468" s="35">
        <f ca="1">IF(Table1[[#This Row],[Hạn thanh toán]]="","",IF((U2468-NOW())&lt;0,0,(U2468-NOW())))</f>
        <v>0</v>
      </c>
      <c r="W2468" s="35"/>
      <c r="X2468" s="35" t="str">
        <f t="shared" ca="1" si="619"/>
        <v/>
      </c>
      <c r="Y2468" s="2" t="str">
        <f t="shared" si="620"/>
        <v>Đã thanh toán</v>
      </c>
      <c r="Z2468" s="51">
        <f t="shared" si="621"/>
        <v>45994</v>
      </c>
      <c r="AA2468" s="51">
        <f t="shared" si="622"/>
        <v>46049</v>
      </c>
      <c r="AD2468" s="2" t="str">
        <f>VLOOKUP($A2468,MA_KH!$A:$Q,MA_KH!O$1,0)</f>
        <v>SEVEN</v>
      </c>
      <c r="AE2468" s="2" t="str">
        <f>VLOOKUP($A2468,MA_KH!$A:$Q,MA_KH!P$1,0)</f>
        <v>CÔNG TY CỔ PHẦN SEVEN SYSTEM VIỆT NAM</v>
      </c>
    </row>
    <row r="2469" spans="1:31" ht="25.5" hidden="1" customHeight="1" x14ac:dyDescent="0.2">
      <c r="A2469" s="30" t="s">
        <v>22400</v>
      </c>
      <c r="B2469" s="30" t="s">
        <v>4194</v>
      </c>
      <c r="C2469" s="37">
        <v>45995</v>
      </c>
      <c r="D2469" s="30" t="s">
        <v>20295</v>
      </c>
      <c r="E2469" s="37">
        <v>45995</v>
      </c>
      <c r="F2469" s="30"/>
      <c r="G2469" s="30" t="s">
        <v>20296</v>
      </c>
      <c r="H2469" s="38">
        <v>-106116</v>
      </c>
      <c r="I2469" s="64">
        <v>0</v>
      </c>
      <c r="J2469" s="38">
        <v>-8489</v>
      </c>
      <c r="K2469" s="38">
        <v>-114605</v>
      </c>
      <c r="L2469" s="7" t="s">
        <v>51</v>
      </c>
      <c r="M2469" s="6">
        <v>46049</v>
      </c>
      <c r="O2469" s="35">
        <f>IF(Table1[[#This Row],[Phân loại]]="Tồn đầu kỳ",Table1[[#This Row],[Tổng giá trị]],0)</f>
        <v>-114605</v>
      </c>
      <c r="P2469" s="7">
        <f>IF(Table1[[#This Row],[Số còn phải thu ĐK]]&lt;&gt;0,0,IF(Table1[[#This Row],[Phân loại]]="Bán hàng",Table1[[#This Row],[Tổng giá trị]],-Table1[[#This Row],[Tổng giá trị]]))</f>
        <v>0</v>
      </c>
      <c r="Q2469" s="35">
        <f t="shared" si="618"/>
        <v>-114605</v>
      </c>
      <c r="R2469" s="7">
        <f>Table1[[#This Row],[Số còn phải thu ĐK]]+Table1[[#This Row],[Giá Trị HD sau CK]]-Table1[[#This Row],[Số tiền đã thu]]</f>
        <v>0</v>
      </c>
      <c r="S2469" s="6">
        <f>IF(Table1[[#This Row],[Ngày hóa đơn]]&lt;&gt;"",Table1[[#This Row],[Ngày hóa đơn]],IF(Table1[[#This Row],[Ngày hạch toán]]&lt;&gt;"",Table1[[#This Row],[Ngày hạch toán]],""))</f>
        <v>45995</v>
      </c>
      <c r="T2469" s="7"/>
      <c r="U2469" s="6">
        <f>IF(Table1[[#This Row],[Ngày tính CN]]="","",S2469+T2469)</f>
        <v>45995</v>
      </c>
      <c r="V2469" s="35">
        <f ca="1">IF(Table1[[#This Row],[Hạn thanh toán]]="","",IF((U2469-NOW())&lt;0,0,(U2469-NOW())))</f>
        <v>0</v>
      </c>
      <c r="W2469" s="35"/>
      <c r="X2469" s="35" t="str">
        <f t="shared" ca="1" si="619"/>
        <v/>
      </c>
      <c r="Y2469" s="2" t="str">
        <f t="shared" si="620"/>
        <v>Đã thanh toán</v>
      </c>
      <c r="Z2469" s="51">
        <f t="shared" si="621"/>
        <v>45995</v>
      </c>
      <c r="AA2469" s="51">
        <f t="shared" si="622"/>
        <v>46049</v>
      </c>
      <c r="AD2469" s="2" t="str">
        <f>VLOOKUP($A2469,MA_KH!$A:$Q,MA_KH!O$1,0)</f>
        <v>SEVEN</v>
      </c>
      <c r="AE2469" s="2" t="str">
        <f>VLOOKUP($A2469,MA_KH!$A:$Q,MA_KH!P$1,0)</f>
        <v>CÔNG TY CỔ PHẦN SEVEN SYSTEM VIỆT NAM</v>
      </c>
    </row>
    <row r="2470" spans="1:31" ht="25.5" hidden="1" customHeight="1" x14ac:dyDescent="0.2">
      <c r="A2470" s="30" t="s">
        <v>22400</v>
      </c>
      <c r="B2470" s="30" t="s">
        <v>4194</v>
      </c>
      <c r="C2470" s="37">
        <v>46012</v>
      </c>
      <c r="D2470" s="30" t="s">
        <v>19932</v>
      </c>
      <c r="E2470" s="37">
        <v>46012</v>
      </c>
      <c r="F2470" s="30"/>
      <c r="G2470" s="30" t="s">
        <v>19933</v>
      </c>
      <c r="H2470" s="38">
        <v>-106116</v>
      </c>
      <c r="I2470" s="64">
        <v>0</v>
      </c>
      <c r="J2470" s="38">
        <v>-8489</v>
      </c>
      <c r="K2470" s="38">
        <v>-114605</v>
      </c>
      <c r="L2470" s="7" t="s">
        <v>51</v>
      </c>
      <c r="M2470" s="6">
        <v>46049</v>
      </c>
      <c r="O2470" s="35">
        <f>IF(Table1[[#This Row],[Phân loại]]="Tồn đầu kỳ",Table1[[#This Row],[Tổng giá trị]],0)</f>
        <v>-114605</v>
      </c>
      <c r="P2470" s="7">
        <f>IF(Table1[[#This Row],[Số còn phải thu ĐK]]&lt;&gt;0,0,IF(Table1[[#This Row],[Phân loại]]="Bán hàng",Table1[[#This Row],[Tổng giá trị]],-Table1[[#This Row],[Tổng giá trị]]))</f>
        <v>0</v>
      </c>
      <c r="Q2470" s="35">
        <f t="shared" si="618"/>
        <v>-114605</v>
      </c>
      <c r="R2470" s="7">
        <f>Table1[[#This Row],[Số còn phải thu ĐK]]+Table1[[#This Row],[Giá Trị HD sau CK]]-Table1[[#This Row],[Số tiền đã thu]]</f>
        <v>0</v>
      </c>
      <c r="S2470" s="6">
        <f>IF(Table1[[#This Row],[Ngày hóa đơn]]&lt;&gt;"",Table1[[#This Row],[Ngày hóa đơn]],IF(Table1[[#This Row],[Ngày hạch toán]]&lt;&gt;"",Table1[[#This Row],[Ngày hạch toán]],""))</f>
        <v>46012</v>
      </c>
      <c r="T2470" s="7"/>
      <c r="U2470" s="6">
        <f>IF(Table1[[#This Row],[Ngày tính CN]]="","",S2470+T2470)</f>
        <v>46012</v>
      </c>
      <c r="V2470" s="35">
        <f ca="1">IF(Table1[[#This Row],[Hạn thanh toán]]="","",IF((U2470-NOW())&lt;0,0,(U2470-NOW())))</f>
        <v>0</v>
      </c>
      <c r="W2470" s="35"/>
      <c r="X2470" s="35" t="str">
        <f t="shared" ca="1" si="619"/>
        <v/>
      </c>
      <c r="Y2470" s="2" t="str">
        <f t="shared" si="620"/>
        <v>Đã thanh toán</v>
      </c>
      <c r="Z2470" s="51">
        <f t="shared" si="621"/>
        <v>46012</v>
      </c>
      <c r="AA2470" s="51">
        <f t="shared" si="622"/>
        <v>46049</v>
      </c>
      <c r="AD2470" s="2" t="str">
        <f>VLOOKUP($A2470,MA_KH!$A:$Q,MA_KH!O$1,0)</f>
        <v>SEVEN</v>
      </c>
      <c r="AE2470" s="2" t="str">
        <f>VLOOKUP($A2470,MA_KH!$A:$Q,MA_KH!P$1,0)</f>
        <v>CÔNG TY CỔ PHẦN SEVEN SYSTEM VIỆT NAM</v>
      </c>
    </row>
    <row r="2471" spans="1:31" ht="25.5" hidden="1" customHeight="1" x14ac:dyDescent="0.2">
      <c r="A2471" s="30" t="s">
        <v>22400</v>
      </c>
      <c r="B2471" s="30" t="s">
        <v>4194</v>
      </c>
      <c r="C2471" s="37">
        <v>46014</v>
      </c>
      <c r="D2471" s="30" t="s">
        <v>20297</v>
      </c>
      <c r="E2471" s="37">
        <v>46014</v>
      </c>
      <c r="F2471" s="30"/>
      <c r="G2471" s="30" t="s">
        <v>20298</v>
      </c>
      <c r="H2471" s="38">
        <v>-128456</v>
      </c>
      <c r="I2471" s="64">
        <v>0</v>
      </c>
      <c r="J2471" s="38">
        <v>-10276</v>
      </c>
      <c r="K2471" s="38">
        <v>-138732</v>
      </c>
      <c r="L2471" s="7" t="s">
        <v>51</v>
      </c>
      <c r="M2471" s="6">
        <v>46049</v>
      </c>
      <c r="O2471" s="35">
        <f>IF(Table1[[#This Row],[Phân loại]]="Tồn đầu kỳ",Table1[[#This Row],[Tổng giá trị]],0)</f>
        <v>-138732</v>
      </c>
      <c r="P2471" s="7">
        <f>IF(Table1[[#This Row],[Số còn phải thu ĐK]]&lt;&gt;0,0,IF(Table1[[#This Row],[Phân loại]]="Bán hàng",Table1[[#This Row],[Tổng giá trị]],-Table1[[#This Row],[Tổng giá trị]]))</f>
        <v>0</v>
      </c>
      <c r="Q2471" s="35">
        <f t="shared" si="618"/>
        <v>-138732</v>
      </c>
      <c r="R2471" s="7">
        <f>Table1[[#This Row],[Số còn phải thu ĐK]]+Table1[[#This Row],[Giá Trị HD sau CK]]-Table1[[#This Row],[Số tiền đã thu]]</f>
        <v>0</v>
      </c>
      <c r="S2471" s="6">
        <f>IF(Table1[[#This Row],[Ngày hóa đơn]]&lt;&gt;"",Table1[[#This Row],[Ngày hóa đơn]],IF(Table1[[#This Row],[Ngày hạch toán]]&lt;&gt;"",Table1[[#This Row],[Ngày hạch toán]],""))</f>
        <v>46014</v>
      </c>
      <c r="T2471" s="7"/>
      <c r="U2471" s="6">
        <f>IF(Table1[[#This Row],[Ngày tính CN]]="","",S2471+T2471)</f>
        <v>46014</v>
      </c>
      <c r="V2471" s="35">
        <f ca="1">IF(Table1[[#This Row],[Hạn thanh toán]]="","",IF((U2471-NOW())&lt;0,0,(U2471-NOW())))</f>
        <v>0</v>
      </c>
      <c r="W2471" s="35"/>
      <c r="X2471" s="35" t="str">
        <f t="shared" ca="1" si="619"/>
        <v/>
      </c>
      <c r="Y2471" s="2" t="str">
        <f t="shared" si="620"/>
        <v>Đã thanh toán</v>
      </c>
      <c r="Z2471" s="51">
        <f t="shared" si="621"/>
        <v>46014</v>
      </c>
      <c r="AA2471" s="51">
        <f t="shared" si="622"/>
        <v>46049</v>
      </c>
      <c r="AD2471" s="2" t="str">
        <f>VLOOKUP($A2471,MA_KH!$A:$Q,MA_KH!O$1,0)</f>
        <v>SEVEN</v>
      </c>
      <c r="AE2471" s="2" t="str">
        <f>VLOOKUP($A2471,MA_KH!$A:$Q,MA_KH!P$1,0)</f>
        <v>CÔNG TY CỔ PHẦN SEVEN SYSTEM VIỆT NAM</v>
      </c>
    </row>
    <row r="2472" spans="1:31" ht="25.5" hidden="1" customHeight="1" x14ac:dyDescent="0.2">
      <c r="A2472" s="30" t="s">
        <v>22400</v>
      </c>
      <c r="B2472" s="30" t="s">
        <v>4194</v>
      </c>
      <c r="C2472" s="37">
        <v>46013</v>
      </c>
      <c r="D2472" s="30" t="s">
        <v>19942</v>
      </c>
      <c r="E2472" s="37">
        <v>46013</v>
      </c>
      <c r="F2472" s="30"/>
      <c r="G2472" s="30" t="s">
        <v>19943</v>
      </c>
      <c r="H2472" s="38">
        <v>-128456</v>
      </c>
      <c r="I2472" s="64">
        <v>0</v>
      </c>
      <c r="J2472" s="38">
        <v>-10276</v>
      </c>
      <c r="K2472" s="38">
        <v>-138732</v>
      </c>
      <c r="L2472" s="7" t="s">
        <v>51</v>
      </c>
      <c r="M2472" s="6">
        <v>46049</v>
      </c>
      <c r="O2472" s="35">
        <f>IF(Table1[[#This Row],[Phân loại]]="Tồn đầu kỳ",Table1[[#This Row],[Tổng giá trị]],0)</f>
        <v>-138732</v>
      </c>
      <c r="P2472" s="7">
        <f>IF(Table1[[#This Row],[Số còn phải thu ĐK]]&lt;&gt;0,0,IF(Table1[[#This Row],[Phân loại]]="Bán hàng",Table1[[#This Row],[Tổng giá trị]],-Table1[[#This Row],[Tổng giá trị]]))</f>
        <v>0</v>
      </c>
      <c r="Q2472" s="35">
        <f t="shared" si="618"/>
        <v>-138732</v>
      </c>
      <c r="R2472" s="7">
        <f>Table1[[#This Row],[Số còn phải thu ĐK]]+Table1[[#This Row],[Giá Trị HD sau CK]]-Table1[[#This Row],[Số tiền đã thu]]</f>
        <v>0</v>
      </c>
      <c r="S2472" s="6">
        <f>IF(Table1[[#This Row],[Ngày hóa đơn]]&lt;&gt;"",Table1[[#This Row],[Ngày hóa đơn]],IF(Table1[[#This Row],[Ngày hạch toán]]&lt;&gt;"",Table1[[#This Row],[Ngày hạch toán]],""))</f>
        <v>46013</v>
      </c>
      <c r="T2472" s="7"/>
      <c r="U2472" s="6">
        <f>IF(Table1[[#This Row],[Ngày tính CN]]="","",S2472+T2472)</f>
        <v>46013</v>
      </c>
      <c r="V2472" s="35">
        <f ca="1">IF(Table1[[#This Row],[Hạn thanh toán]]="","",IF((U2472-NOW())&lt;0,0,(U2472-NOW())))</f>
        <v>0</v>
      </c>
      <c r="W2472" s="35"/>
      <c r="X2472" s="35" t="str">
        <f t="shared" ca="1" si="619"/>
        <v/>
      </c>
      <c r="Y2472" s="2" t="str">
        <f t="shared" si="620"/>
        <v>Đã thanh toán</v>
      </c>
      <c r="Z2472" s="51">
        <f t="shared" si="621"/>
        <v>46013</v>
      </c>
      <c r="AA2472" s="51">
        <f t="shared" si="622"/>
        <v>46049</v>
      </c>
      <c r="AD2472" s="2" t="str">
        <f>VLOOKUP($A2472,MA_KH!$A:$Q,MA_KH!O$1,0)</f>
        <v>SEVEN</v>
      </c>
      <c r="AE2472" s="2" t="str">
        <f>VLOOKUP($A2472,MA_KH!$A:$Q,MA_KH!P$1,0)</f>
        <v>CÔNG TY CỔ PHẦN SEVEN SYSTEM VIỆT NAM</v>
      </c>
    </row>
    <row r="2473" spans="1:31" ht="25.5" hidden="1" customHeight="1" x14ac:dyDescent="0.2">
      <c r="A2473" s="30" t="s">
        <v>22400</v>
      </c>
      <c r="B2473" s="30" t="s">
        <v>4194</v>
      </c>
      <c r="C2473" s="37">
        <v>45993</v>
      </c>
      <c r="D2473" s="30" t="s">
        <v>20299</v>
      </c>
      <c r="E2473" s="37">
        <v>45993</v>
      </c>
      <c r="F2473" s="30"/>
      <c r="G2473" s="30" t="s">
        <v>20300</v>
      </c>
      <c r="H2473" s="38">
        <v>-212232</v>
      </c>
      <c r="I2473" s="64">
        <v>0</v>
      </c>
      <c r="J2473" s="38">
        <v>-16979</v>
      </c>
      <c r="K2473" s="38">
        <v>-229211</v>
      </c>
      <c r="L2473" s="7" t="s">
        <v>51</v>
      </c>
      <c r="M2473" s="6">
        <v>46049</v>
      </c>
      <c r="O2473" s="35">
        <f>IF(Table1[[#This Row],[Phân loại]]="Tồn đầu kỳ",Table1[[#This Row],[Tổng giá trị]],0)</f>
        <v>-229211</v>
      </c>
      <c r="P2473" s="7">
        <f>IF(Table1[[#This Row],[Số còn phải thu ĐK]]&lt;&gt;0,0,IF(Table1[[#This Row],[Phân loại]]="Bán hàng",Table1[[#This Row],[Tổng giá trị]],-Table1[[#This Row],[Tổng giá trị]]))</f>
        <v>0</v>
      </c>
      <c r="Q2473" s="35">
        <f t="shared" ref="Q2473:Q2514" si="623">IF(M2473&lt;&gt;"",IF(O2473&lt;&gt;0,O2473,P2473),0)</f>
        <v>-229211</v>
      </c>
      <c r="R2473" s="7">
        <f>Table1[[#This Row],[Số còn phải thu ĐK]]+Table1[[#This Row],[Giá Trị HD sau CK]]-Table1[[#This Row],[Số tiền đã thu]]</f>
        <v>0</v>
      </c>
      <c r="S2473" s="6">
        <f>IF(Table1[[#This Row],[Ngày hóa đơn]]&lt;&gt;"",Table1[[#This Row],[Ngày hóa đơn]],IF(Table1[[#This Row],[Ngày hạch toán]]&lt;&gt;"",Table1[[#This Row],[Ngày hạch toán]],""))</f>
        <v>45993</v>
      </c>
      <c r="T2473" s="7"/>
      <c r="U2473" s="6">
        <f>IF(Table1[[#This Row],[Ngày tính CN]]="","",S2473+T2473)</f>
        <v>45993</v>
      </c>
      <c r="V2473" s="35">
        <f ca="1">IF(Table1[[#This Row],[Hạn thanh toán]]="","",IF((U2473-NOW())&lt;0,0,(U2473-NOW())))</f>
        <v>0</v>
      </c>
      <c r="W2473" s="35"/>
      <c r="X2473" s="35" t="str">
        <f t="shared" ref="X2473:X2514" ca="1" si="624">IF(OR(U2473="",R2473=0),"",IF((U2473-NOW())&lt;0,-(U2473-NOW()),0))</f>
        <v/>
      </c>
      <c r="Y2473" s="2" t="str">
        <f t="shared" ref="Y2473:Y2514" si="625">IF(R2473=0,"Đã thanh toán",IF(X2473="","",IF(X2473&lt;=0,"Chưa đến hạn thanh toán",IF(X2473&lt;=30,"Nợ quá hạn 30 ngày",IF(X2473&lt;=60,"Nợ quá hạn từ 30 ngày đến 60 ngày",IF(X2473&lt;=90,"Nợ quá hạn từ 60 ngày đến 90 ngày",IF(X2473&lt;=120,"Nợ quá hạn từ 90 ngày đến 120 ngày","Nợ quá hạn hơn 120 ngày có khả năng mất thanh toán")))))))</f>
        <v>Đã thanh toán</v>
      </c>
      <c r="Z2473" s="51">
        <f t="shared" si="621"/>
        <v>45993</v>
      </c>
      <c r="AA2473" s="51">
        <f t="shared" si="622"/>
        <v>46049</v>
      </c>
      <c r="AD2473" s="2" t="str">
        <f>VLOOKUP($A2473,MA_KH!$A:$Q,MA_KH!O$1,0)</f>
        <v>SEVEN</v>
      </c>
      <c r="AE2473" s="2" t="str">
        <f>VLOOKUP($A2473,MA_KH!$A:$Q,MA_KH!P$1,0)</f>
        <v>CÔNG TY CỔ PHẦN SEVEN SYSTEM VIỆT NAM</v>
      </c>
    </row>
    <row r="2474" spans="1:31" ht="25.5" hidden="1" customHeight="1" x14ac:dyDescent="0.2">
      <c r="A2474" s="30" t="s">
        <v>22400</v>
      </c>
      <c r="B2474" s="30" t="s">
        <v>4194</v>
      </c>
      <c r="C2474" s="37">
        <v>46014</v>
      </c>
      <c r="D2474" s="30" t="s">
        <v>19944</v>
      </c>
      <c r="E2474" s="37">
        <v>46014</v>
      </c>
      <c r="F2474" s="30"/>
      <c r="G2474" s="30" t="s">
        <v>19945</v>
      </c>
      <c r="H2474" s="38">
        <v>-106116</v>
      </c>
      <c r="I2474" s="64">
        <v>0</v>
      </c>
      <c r="J2474" s="38">
        <v>-8489</v>
      </c>
      <c r="K2474" s="38">
        <v>-114605</v>
      </c>
      <c r="L2474" s="7" t="s">
        <v>51</v>
      </c>
      <c r="M2474" s="6">
        <v>46049</v>
      </c>
      <c r="O2474" s="35">
        <f>IF(Table1[[#This Row],[Phân loại]]="Tồn đầu kỳ",Table1[[#This Row],[Tổng giá trị]],0)</f>
        <v>-114605</v>
      </c>
      <c r="P2474" s="7">
        <f>IF(Table1[[#This Row],[Số còn phải thu ĐK]]&lt;&gt;0,0,IF(Table1[[#This Row],[Phân loại]]="Bán hàng",Table1[[#This Row],[Tổng giá trị]],-Table1[[#This Row],[Tổng giá trị]]))</f>
        <v>0</v>
      </c>
      <c r="Q2474" s="35">
        <f t="shared" si="623"/>
        <v>-114605</v>
      </c>
      <c r="R2474" s="7">
        <f>Table1[[#This Row],[Số còn phải thu ĐK]]+Table1[[#This Row],[Giá Trị HD sau CK]]-Table1[[#This Row],[Số tiền đã thu]]</f>
        <v>0</v>
      </c>
      <c r="S2474" s="6">
        <f>IF(Table1[[#This Row],[Ngày hóa đơn]]&lt;&gt;"",Table1[[#This Row],[Ngày hóa đơn]],IF(Table1[[#This Row],[Ngày hạch toán]]&lt;&gt;"",Table1[[#This Row],[Ngày hạch toán]],""))</f>
        <v>46014</v>
      </c>
      <c r="T2474" s="7"/>
      <c r="U2474" s="6">
        <f>IF(Table1[[#This Row],[Ngày tính CN]]="","",S2474+T2474)</f>
        <v>46014</v>
      </c>
      <c r="V2474" s="35">
        <f ca="1">IF(Table1[[#This Row],[Hạn thanh toán]]="","",IF((U2474-NOW())&lt;0,0,(U2474-NOW())))</f>
        <v>0</v>
      </c>
      <c r="W2474" s="35"/>
      <c r="X2474" s="35" t="str">
        <f t="shared" ca="1" si="624"/>
        <v/>
      </c>
      <c r="Y2474" s="2" t="str">
        <f t="shared" si="625"/>
        <v>Đã thanh toán</v>
      </c>
      <c r="Z2474" s="51">
        <f t="shared" si="621"/>
        <v>46014</v>
      </c>
      <c r="AA2474" s="51">
        <f t="shared" si="622"/>
        <v>46049</v>
      </c>
      <c r="AD2474" s="2" t="str">
        <f>VLOOKUP($A2474,MA_KH!$A:$Q,MA_KH!O$1,0)</f>
        <v>SEVEN</v>
      </c>
      <c r="AE2474" s="2" t="str">
        <f>VLOOKUP($A2474,MA_KH!$A:$Q,MA_KH!P$1,0)</f>
        <v>CÔNG TY CỔ PHẦN SEVEN SYSTEM VIỆT NAM</v>
      </c>
    </row>
    <row r="2475" spans="1:31" ht="25.5" hidden="1" customHeight="1" x14ac:dyDescent="0.2">
      <c r="A2475" s="30" t="s">
        <v>22400</v>
      </c>
      <c r="B2475" s="30" t="s">
        <v>4194</v>
      </c>
      <c r="C2475" s="37">
        <v>46010</v>
      </c>
      <c r="D2475" s="30" t="s">
        <v>20301</v>
      </c>
      <c r="E2475" s="37">
        <v>46010</v>
      </c>
      <c r="F2475" s="30"/>
      <c r="G2475" s="30" t="s">
        <v>20302</v>
      </c>
      <c r="H2475" s="38">
        <v>-106116</v>
      </c>
      <c r="I2475" s="64">
        <v>0</v>
      </c>
      <c r="J2475" s="38">
        <v>-8489</v>
      </c>
      <c r="K2475" s="38">
        <v>-114605</v>
      </c>
      <c r="L2475" s="7" t="s">
        <v>51</v>
      </c>
      <c r="M2475" s="6">
        <v>46049</v>
      </c>
      <c r="O2475" s="35">
        <f>IF(Table1[[#This Row],[Phân loại]]="Tồn đầu kỳ",Table1[[#This Row],[Tổng giá trị]],0)</f>
        <v>-114605</v>
      </c>
      <c r="P2475" s="7">
        <f>IF(Table1[[#This Row],[Số còn phải thu ĐK]]&lt;&gt;0,0,IF(Table1[[#This Row],[Phân loại]]="Bán hàng",Table1[[#This Row],[Tổng giá trị]],-Table1[[#This Row],[Tổng giá trị]]))</f>
        <v>0</v>
      </c>
      <c r="Q2475" s="35">
        <f t="shared" si="623"/>
        <v>-114605</v>
      </c>
      <c r="R2475" s="7">
        <f>Table1[[#This Row],[Số còn phải thu ĐK]]+Table1[[#This Row],[Giá Trị HD sau CK]]-Table1[[#This Row],[Số tiền đã thu]]</f>
        <v>0</v>
      </c>
      <c r="S2475" s="6">
        <f>IF(Table1[[#This Row],[Ngày hóa đơn]]&lt;&gt;"",Table1[[#This Row],[Ngày hóa đơn]],IF(Table1[[#This Row],[Ngày hạch toán]]&lt;&gt;"",Table1[[#This Row],[Ngày hạch toán]],""))</f>
        <v>46010</v>
      </c>
      <c r="T2475" s="7"/>
      <c r="U2475" s="6">
        <f>IF(Table1[[#This Row],[Ngày tính CN]]="","",S2475+T2475)</f>
        <v>46010</v>
      </c>
      <c r="V2475" s="35">
        <f ca="1">IF(Table1[[#This Row],[Hạn thanh toán]]="","",IF((U2475-NOW())&lt;0,0,(U2475-NOW())))</f>
        <v>0</v>
      </c>
      <c r="W2475" s="35"/>
      <c r="X2475" s="35" t="str">
        <f t="shared" ca="1" si="624"/>
        <v/>
      </c>
      <c r="Y2475" s="2" t="str">
        <f t="shared" si="625"/>
        <v>Đã thanh toán</v>
      </c>
      <c r="Z2475" s="51">
        <f t="shared" si="621"/>
        <v>46010</v>
      </c>
      <c r="AA2475" s="51">
        <f t="shared" si="622"/>
        <v>46049</v>
      </c>
      <c r="AD2475" s="2" t="str">
        <f>VLOOKUP($A2475,MA_KH!$A:$Q,MA_KH!O$1,0)</f>
        <v>SEVEN</v>
      </c>
      <c r="AE2475" s="2" t="str">
        <f>VLOOKUP($A2475,MA_KH!$A:$Q,MA_KH!P$1,0)</f>
        <v>CÔNG TY CỔ PHẦN SEVEN SYSTEM VIỆT NAM</v>
      </c>
    </row>
    <row r="2476" spans="1:31" ht="25.5" hidden="1" customHeight="1" x14ac:dyDescent="0.2">
      <c r="A2476" s="30" t="s">
        <v>22400</v>
      </c>
      <c r="B2476" s="30" t="s">
        <v>4194</v>
      </c>
      <c r="C2476" s="37">
        <v>46013</v>
      </c>
      <c r="D2476" s="30" t="s">
        <v>19946</v>
      </c>
      <c r="E2476" s="37">
        <v>46013</v>
      </c>
      <c r="F2476" s="30"/>
      <c r="G2476" s="30" t="s">
        <v>19947</v>
      </c>
      <c r="H2476" s="38">
        <v>-101063</v>
      </c>
      <c r="I2476" s="64">
        <v>0</v>
      </c>
      <c r="J2476" s="38">
        <v>-8085</v>
      </c>
      <c r="K2476" s="38">
        <v>-109148</v>
      </c>
      <c r="L2476" s="7" t="s">
        <v>51</v>
      </c>
      <c r="M2476" s="6">
        <v>46049</v>
      </c>
      <c r="O2476" s="35">
        <f>IF(Table1[[#This Row],[Phân loại]]="Tồn đầu kỳ",Table1[[#This Row],[Tổng giá trị]],0)</f>
        <v>-109148</v>
      </c>
      <c r="P2476" s="7">
        <f>IF(Table1[[#This Row],[Số còn phải thu ĐK]]&lt;&gt;0,0,IF(Table1[[#This Row],[Phân loại]]="Bán hàng",Table1[[#This Row],[Tổng giá trị]],-Table1[[#This Row],[Tổng giá trị]]))</f>
        <v>0</v>
      </c>
      <c r="Q2476" s="35">
        <f t="shared" si="623"/>
        <v>-109148</v>
      </c>
      <c r="R2476" s="7">
        <f>Table1[[#This Row],[Số còn phải thu ĐK]]+Table1[[#This Row],[Giá Trị HD sau CK]]-Table1[[#This Row],[Số tiền đã thu]]</f>
        <v>0</v>
      </c>
      <c r="S2476" s="6">
        <f>IF(Table1[[#This Row],[Ngày hóa đơn]]&lt;&gt;"",Table1[[#This Row],[Ngày hóa đơn]],IF(Table1[[#This Row],[Ngày hạch toán]]&lt;&gt;"",Table1[[#This Row],[Ngày hạch toán]],""))</f>
        <v>46013</v>
      </c>
      <c r="T2476" s="7"/>
      <c r="U2476" s="6">
        <f>IF(Table1[[#This Row],[Ngày tính CN]]="","",S2476+T2476)</f>
        <v>46013</v>
      </c>
      <c r="V2476" s="35">
        <f ca="1">IF(Table1[[#This Row],[Hạn thanh toán]]="","",IF((U2476-NOW())&lt;0,0,(U2476-NOW())))</f>
        <v>0</v>
      </c>
      <c r="W2476" s="35"/>
      <c r="X2476" s="35" t="str">
        <f t="shared" ca="1" si="624"/>
        <v/>
      </c>
      <c r="Y2476" s="2" t="str">
        <f t="shared" si="625"/>
        <v>Đã thanh toán</v>
      </c>
      <c r="Z2476" s="51">
        <f t="shared" si="621"/>
        <v>46013</v>
      </c>
      <c r="AA2476" s="51">
        <f t="shared" si="622"/>
        <v>46049</v>
      </c>
      <c r="AD2476" s="2" t="str">
        <f>VLOOKUP($A2476,MA_KH!$A:$Q,MA_KH!O$1,0)</f>
        <v>SEVEN</v>
      </c>
      <c r="AE2476" s="2" t="str">
        <f>VLOOKUP($A2476,MA_KH!$A:$Q,MA_KH!P$1,0)</f>
        <v>CÔNG TY CỔ PHẦN SEVEN SYSTEM VIỆT NAM</v>
      </c>
    </row>
    <row r="2477" spans="1:31" ht="25.5" hidden="1" customHeight="1" x14ac:dyDescent="0.2">
      <c r="A2477" s="30" t="s">
        <v>22400</v>
      </c>
      <c r="B2477" s="30" t="s">
        <v>4194</v>
      </c>
      <c r="C2477" s="37">
        <v>46010</v>
      </c>
      <c r="D2477" s="30" t="s">
        <v>20303</v>
      </c>
      <c r="E2477" s="37">
        <v>46010</v>
      </c>
      <c r="F2477" s="30"/>
      <c r="G2477" s="30" t="s">
        <v>20304</v>
      </c>
      <c r="H2477" s="38">
        <v>-106116</v>
      </c>
      <c r="I2477" s="64">
        <v>0</v>
      </c>
      <c r="J2477" s="38">
        <v>-8489</v>
      </c>
      <c r="K2477" s="38">
        <v>-114605</v>
      </c>
      <c r="L2477" s="7" t="s">
        <v>51</v>
      </c>
      <c r="M2477" s="6">
        <v>46049</v>
      </c>
      <c r="O2477" s="35">
        <f>IF(Table1[[#This Row],[Phân loại]]="Tồn đầu kỳ",Table1[[#This Row],[Tổng giá trị]],0)</f>
        <v>-114605</v>
      </c>
      <c r="P2477" s="7">
        <f>IF(Table1[[#This Row],[Số còn phải thu ĐK]]&lt;&gt;0,0,IF(Table1[[#This Row],[Phân loại]]="Bán hàng",Table1[[#This Row],[Tổng giá trị]],-Table1[[#This Row],[Tổng giá trị]]))</f>
        <v>0</v>
      </c>
      <c r="Q2477" s="35">
        <f t="shared" si="623"/>
        <v>-114605</v>
      </c>
      <c r="R2477" s="7">
        <f>Table1[[#This Row],[Số còn phải thu ĐK]]+Table1[[#This Row],[Giá Trị HD sau CK]]-Table1[[#This Row],[Số tiền đã thu]]</f>
        <v>0</v>
      </c>
      <c r="S2477" s="6">
        <f>IF(Table1[[#This Row],[Ngày hóa đơn]]&lt;&gt;"",Table1[[#This Row],[Ngày hóa đơn]],IF(Table1[[#This Row],[Ngày hạch toán]]&lt;&gt;"",Table1[[#This Row],[Ngày hạch toán]],""))</f>
        <v>46010</v>
      </c>
      <c r="T2477" s="7"/>
      <c r="U2477" s="6">
        <f>IF(Table1[[#This Row],[Ngày tính CN]]="","",S2477+T2477)</f>
        <v>46010</v>
      </c>
      <c r="V2477" s="35">
        <f ca="1">IF(Table1[[#This Row],[Hạn thanh toán]]="","",IF((U2477-NOW())&lt;0,0,(U2477-NOW())))</f>
        <v>0</v>
      </c>
      <c r="W2477" s="35"/>
      <c r="X2477" s="35" t="str">
        <f t="shared" ca="1" si="624"/>
        <v/>
      </c>
      <c r="Y2477" s="2" t="str">
        <f t="shared" si="625"/>
        <v>Đã thanh toán</v>
      </c>
      <c r="Z2477" s="51">
        <f t="shared" si="621"/>
        <v>46010</v>
      </c>
      <c r="AA2477" s="51">
        <f t="shared" si="622"/>
        <v>46049</v>
      </c>
      <c r="AD2477" s="2" t="str">
        <f>VLOOKUP($A2477,MA_KH!$A:$Q,MA_KH!O$1,0)</f>
        <v>SEVEN</v>
      </c>
      <c r="AE2477" s="2" t="str">
        <f>VLOOKUP($A2477,MA_KH!$A:$Q,MA_KH!P$1,0)</f>
        <v>CÔNG TY CỔ PHẦN SEVEN SYSTEM VIỆT NAM</v>
      </c>
    </row>
    <row r="2478" spans="1:31" ht="25.5" hidden="1" customHeight="1" x14ac:dyDescent="0.2">
      <c r="A2478" s="30" t="s">
        <v>22400</v>
      </c>
      <c r="B2478" s="30" t="s">
        <v>4194</v>
      </c>
      <c r="C2478" s="37">
        <v>46013</v>
      </c>
      <c r="D2478" s="30" t="s">
        <v>19936</v>
      </c>
      <c r="E2478" s="37">
        <v>46013</v>
      </c>
      <c r="F2478" s="30"/>
      <c r="G2478" s="30" t="s">
        <v>19937</v>
      </c>
      <c r="H2478" s="38">
        <v>-101063</v>
      </c>
      <c r="I2478" s="64">
        <v>0</v>
      </c>
      <c r="J2478" s="38">
        <v>-8085</v>
      </c>
      <c r="K2478" s="38">
        <v>-109148</v>
      </c>
      <c r="L2478" s="7" t="s">
        <v>51</v>
      </c>
      <c r="M2478" s="6">
        <v>46049</v>
      </c>
      <c r="O2478" s="35">
        <f>IF(Table1[[#This Row],[Phân loại]]="Tồn đầu kỳ",Table1[[#This Row],[Tổng giá trị]],0)</f>
        <v>-109148</v>
      </c>
      <c r="P2478" s="7">
        <f>IF(Table1[[#This Row],[Số còn phải thu ĐK]]&lt;&gt;0,0,IF(Table1[[#This Row],[Phân loại]]="Bán hàng",Table1[[#This Row],[Tổng giá trị]],-Table1[[#This Row],[Tổng giá trị]]))</f>
        <v>0</v>
      </c>
      <c r="Q2478" s="35">
        <f t="shared" si="623"/>
        <v>-109148</v>
      </c>
      <c r="R2478" s="7">
        <f>Table1[[#This Row],[Số còn phải thu ĐK]]+Table1[[#This Row],[Giá Trị HD sau CK]]-Table1[[#This Row],[Số tiền đã thu]]</f>
        <v>0</v>
      </c>
      <c r="S2478" s="6">
        <f>IF(Table1[[#This Row],[Ngày hóa đơn]]&lt;&gt;"",Table1[[#This Row],[Ngày hóa đơn]],IF(Table1[[#This Row],[Ngày hạch toán]]&lt;&gt;"",Table1[[#This Row],[Ngày hạch toán]],""))</f>
        <v>46013</v>
      </c>
      <c r="T2478" s="7"/>
      <c r="U2478" s="6">
        <f>IF(Table1[[#This Row],[Ngày tính CN]]="","",S2478+T2478)</f>
        <v>46013</v>
      </c>
      <c r="V2478" s="35">
        <f ca="1">IF(Table1[[#This Row],[Hạn thanh toán]]="","",IF((U2478-NOW())&lt;0,0,(U2478-NOW())))</f>
        <v>0</v>
      </c>
      <c r="W2478" s="35"/>
      <c r="X2478" s="35" t="str">
        <f t="shared" ca="1" si="624"/>
        <v/>
      </c>
      <c r="Y2478" s="2" t="str">
        <f t="shared" si="625"/>
        <v>Đã thanh toán</v>
      </c>
      <c r="Z2478" s="51">
        <f t="shared" si="621"/>
        <v>46013</v>
      </c>
      <c r="AA2478" s="51">
        <f t="shared" si="622"/>
        <v>46049</v>
      </c>
      <c r="AD2478" s="2" t="str">
        <f>VLOOKUP($A2478,MA_KH!$A:$Q,MA_KH!O$1,0)</f>
        <v>SEVEN</v>
      </c>
      <c r="AE2478" s="2" t="str">
        <f>VLOOKUP($A2478,MA_KH!$A:$Q,MA_KH!P$1,0)</f>
        <v>CÔNG TY CỔ PHẦN SEVEN SYSTEM VIỆT NAM</v>
      </c>
    </row>
    <row r="2479" spans="1:31" ht="25.5" hidden="1" customHeight="1" x14ac:dyDescent="0.2">
      <c r="A2479" s="30" t="s">
        <v>22400</v>
      </c>
      <c r="B2479" s="30" t="s">
        <v>4194</v>
      </c>
      <c r="C2479" s="37">
        <v>46016</v>
      </c>
      <c r="D2479" s="30" t="s">
        <v>19952</v>
      </c>
      <c r="E2479" s="37">
        <v>46016</v>
      </c>
      <c r="F2479" s="30"/>
      <c r="G2479" s="30" t="s">
        <v>19953</v>
      </c>
      <c r="H2479" s="38">
        <v>-44680</v>
      </c>
      <c r="I2479" s="64">
        <v>0</v>
      </c>
      <c r="J2479" s="38">
        <v>-3574</v>
      </c>
      <c r="K2479" s="38">
        <v>-48254</v>
      </c>
      <c r="L2479" s="7" t="s">
        <v>51</v>
      </c>
      <c r="M2479" s="6">
        <v>46049</v>
      </c>
      <c r="O2479" s="35">
        <f>IF(Table1[[#This Row],[Phân loại]]="Tồn đầu kỳ",Table1[[#This Row],[Tổng giá trị]],0)</f>
        <v>-48254</v>
      </c>
      <c r="P2479" s="7">
        <f>IF(Table1[[#This Row],[Số còn phải thu ĐK]]&lt;&gt;0,0,IF(Table1[[#This Row],[Phân loại]]="Bán hàng",Table1[[#This Row],[Tổng giá trị]],-Table1[[#This Row],[Tổng giá trị]]))</f>
        <v>0</v>
      </c>
      <c r="Q2479" s="35">
        <f t="shared" si="623"/>
        <v>-48254</v>
      </c>
      <c r="R2479" s="7">
        <f>Table1[[#This Row],[Số còn phải thu ĐK]]+Table1[[#This Row],[Giá Trị HD sau CK]]-Table1[[#This Row],[Số tiền đã thu]]</f>
        <v>0</v>
      </c>
      <c r="S2479" s="6">
        <f>IF(Table1[[#This Row],[Ngày hóa đơn]]&lt;&gt;"",Table1[[#This Row],[Ngày hóa đơn]],IF(Table1[[#This Row],[Ngày hạch toán]]&lt;&gt;"",Table1[[#This Row],[Ngày hạch toán]],""))</f>
        <v>46016</v>
      </c>
      <c r="T2479" s="7"/>
      <c r="U2479" s="6">
        <f>IF(Table1[[#This Row],[Ngày tính CN]]="","",S2479+T2479)</f>
        <v>46016</v>
      </c>
      <c r="V2479" s="35">
        <f ca="1">IF(Table1[[#This Row],[Hạn thanh toán]]="","",IF((U2479-NOW())&lt;0,0,(U2479-NOW())))</f>
        <v>0</v>
      </c>
      <c r="W2479" s="35"/>
      <c r="X2479" s="35" t="str">
        <f t="shared" ca="1" si="624"/>
        <v/>
      </c>
      <c r="Y2479" s="2" t="str">
        <f t="shared" si="625"/>
        <v>Đã thanh toán</v>
      </c>
      <c r="Z2479" s="51">
        <f t="shared" si="621"/>
        <v>46016</v>
      </c>
      <c r="AA2479" s="51">
        <f t="shared" si="622"/>
        <v>46049</v>
      </c>
      <c r="AD2479" s="2" t="str">
        <f>VLOOKUP($A2479,MA_KH!$A:$Q,MA_KH!O$1,0)</f>
        <v>SEVEN</v>
      </c>
      <c r="AE2479" s="2" t="str">
        <f>VLOOKUP($A2479,MA_KH!$A:$Q,MA_KH!P$1,0)</f>
        <v>CÔNG TY CỔ PHẦN SEVEN SYSTEM VIỆT NAM</v>
      </c>
    </row>
    <row r="2480" spans="1:31" ht="25.5" hidden="1" customHeight="1" x14ac:dyDescent="0.2">
      <c r="A2480" s="30" t="s">
        <v>22400</v>
      </c>
      <c r="B2480" s="30" t="s">
        <v>4194</v>
      </c>
      <c r="C2480" s="37">
        <v>46015</v>
      </c>
      <c r="D2480" s="30" t="s">
        <v>19934</v>
      </c>
      <c r="E2480" s="37">
        <v>46015</v>
      </c>
      <c r="F2480" s="30"/>
      <c r="G2480" s="30" t="s">
        <v>19935</v>
      </c>
      <c r="H2480" s="38">
        <v>-106116</v>
      </c>
      <c r="I2480" s="64">
        <v>0</v>
      </c>
      <c r="J2480" s="38">
        <v>-8489</v>
      </c>
      <c r="K2480" s="38">
        <v>-114605</v>
      </c>
      <c r="L2480" s="7" t="s">
        <v>51</v>
      </c>
      <c r="M2480" s="6">
        <v>46049</v>
      </c>
      <c r="O2480" s="35">
        <f>IF(Table1[[#This Row],[Phân loại]]="Tồn đầu kỳ",Table1[[#This Row],[Tổng giá trị]],0)</f>
        <v>-114605</v>
      </c>
      <c r="P2480" s="7">
        <f>IF(Table1[[#This Row],[Số còn phải thu ĐK]]&lt;&gt;0,0,IF(Table1[[#This Row],[Phân loại]]="Bán hàng",Table1[[#This Row],[Tổng giá trị]],-Table1[[#This Row],[Tổng giá trị]]))</f>
        <v>0</v>
      </c>
      <c r="Q2480" s="35">
        <f t="shared" si="623"/>
        <v>-114605</v>
      </c>
      <c r="R2480" s="7">
        <f>Table1[[#This Row],[Số còn phải thu ĐK]]+Table1[[#This Row],[Giá Trị HD sau CK]]-Table1[[#This Row],[Số tiền đã thu]]</f>
        <v>0</v>
      </c>
      <c r="S2480" s="6">
        <f>IF(Table1[[#This Row],[Ngày hóa đơn]]&lt;&gt;"",Table1[[#This Row],[Ngày hóa đơn]],IF(Table1[[#This Row],[Ngày hạch toán]]&lt;&gt;"",Table1[[#This Row],[Ngày hạch toán]],""))</f>
        <v>46015</v>
      </c>
      <c r="T2480" s="7"/>
      <c r="U2480" s="6">
        <f>IF(Table1[[#This Row],[Ngày tính CN]]="","",S2480+T2480)</f>
        <v>46015</v>
      </c>
      <c r="V2480" s="35">
        <f ca="1">IF(Table1[[#This Row],[Hạn thanh toán]]="","",IF((U2480-NOW())&lt;0,0,(U2480-NOW())))</f>
        <v>0</v>
      </c>
      <c r="W2480" s="35"/>
      <c r="X2480" s="35" t="str">
        <f t="shared" ca="1" si="624"/>
        <v/>
      </c>
      <c r="Y2480" s="2" t="str">
        <f t="shared" si="625"/>
        <v>Đã thanh toán</v>
      </c>
      <c r="Z2480" s="51">
        <f t="shared" si="621"/>
        <v>46015</v>
      </c>
      <c r="AA2480" s="51">
        <f t="shared" si="622"/>
        <v>46049</v>
      </c>
      <c r="AD2480" s="2" t="str">
        <f>VLOOKUP($A2480,MA_KH!$A:$Q,MA_KH!O$1,0)</f>
        <v>SEVEN</v>
      </c>
      <c r="AE2480" s="2" t="str">
        <f>VLOOKUP($A2480,MA_KH!$A:$Q,MA_KH!P$1,0)</f>
        <v>CÔNG TY CỔ PHẦN SEVEN SYSTEM VIỆT NAM</v>
      </c>
    </row>
    <row r="2481" spans="1:31" ht="25.5" hidden="1" customHeight="1" x14ac:dyDescent="0.2">
      <c r="A2481" s="30" t="s">
        <v>22400</v>
      </c>
      <c r="B2481" s="30" t="s">
        <v>4194</v>
      </c>
      <c r="C2481" s="37">
        <v>46013</v>
      </c>
      <c r="D2481" s="30" t="s">
        <v>19940</v>
      </c>
      <c r="E2481" s="37">
        <v>46013</v>
      </c>
      <c r="F2481" s="30"/>
      <c r="G2481" s="30" t="s">
        <v>19941</v>
      </c>
      <c r="H2481" s="38">
        <v>-106116</v>
      </c>
      <c r="I2481" s="64">
        <v>0</v>
      </c>
      <c r="J2481" s="38">
        <v>-8489</v>
      </c>
      <c r="K2481" s="38">
        <v>-114605</v>
      </c>
      <c r="L2481" s="7" t="s">
        <v>51</v>
      </c>
      <c r="M2481" s="6">
        <v>46049</v>
      </c>
      <c r="O2481" s="35">
        <f>IF(Table1[[#This Row],[Phân loại]]="Tồn đầu kỳ",Table1[[#This Row],[Tổng giá trị]],0)</f>
        <v>-114605</v>
      </c>
      <c r="P2481" s="7">
        <f>IF(Table1[[#This Row],[Số còn phải thu ĐK]]&lt;&gt;0,0,IF(Table1[[#This Row],[Phân loại]]="Bán hàng",Table1[[#This Row],[Tổng giá trị]],-Table1[[#This Row],[Tổng giá trị]]))</f>
        <v>0</v>
      </c>
      <c r="Q2481" s="35">
        <f t="shared" si="623"/>
        <v>-114605</v>
      </c>
      <c r="R2481" s="7">
        <f>Table1[[#This Row],[Số còn phải thu ĐK]]+Table1[[#This Row],[Giá Trị HD sau CK]]-Table1[[#This Row],[Số tiền đã thu]]</f>
        <v>0</v>
      </c>
      <c r="S2481" s="6">
        <f>IF(Table1[[#This Row],[Ngày hóa đơn]]&lt;&gt;"",Table1[[#This Row],[Ngày hóa đơn]],IF(Table1[[#This Row],[Ngày hạch toán]]&lt;&gt;"",Table1[[#This Row],[Ngày hạch toán]],""))</f>
        <v>46013</v>
      </c>
      <c r="T2481" s="7"/>
      <c r="U2481" s="6">
        <f>IF(Table1[[#This Row],[Ngày tính CN]]="","",S2481+T2481)</f>
        <v>46013</v>
      </c>
      <c r="V2481" s="35">
        <f ca="1">IF(Table1[[#This Row],[Hạn thanh toán]]="","",IF((U2481-NOW())&lt;0,0,(U2481-NOW())))</f>
        <v>0</v>
      </c>
      <c r="W2481" s="35"/>
      <c r="X2481" s="35" t="str">
        <f t="shared" ca="1" si="624"/>
        <v/>
      </c>
      <c r="Y2481" s="2" t="str">
        <f t="shared" si="625"/>
        <v>Đã thanh toán</v>
      </c>
      <c r="Z2481" s="51">
        <f t="shared" si="621"/>
        <v>46013</v>
      </c>
      <c r="AA2481" s="51">
        <f t="shared" si="622"/>
        <v>46049</v>
      </c>
      <c r="AD2481" s="2" t="str">
        <f>VLOOKUP($A2481,MA_KH!$A:$Q,MA_KH!O$1,0)</f>
        <v>SEVEN</v>
      </c>
      <c r="AE2481" s="2" t="str">
        <f>VLOOKUP($A2481,MA_KH!$A:$Q,MA_KH!P$1,0)</f>
        <v>CÔNG TY CỔ PHẦN SEVEN SYSTEM VIỆT NAM</v>
      </c>
    </row>
    <row r="2482" spans="1:31" ht="25.5" hidden="1" customHeight="1" x14ac:dyDescent="0.2">
      <c r="A2482" s="30" t="s">
        <v>22400</v>
      </c>
      <c r="B2482" s="30" t="s">
        <v>4194</v>
      </c>
      <c r="C2482" s="37">
        <v>45994</v>
      </c>
      <c r="D2482" s="30" t="s">
        <v>20305</v>
      </c>
      <c r="E2482" s="37">
        <v>45994</v>
      </c>
      <c r="F2482" s="30"/>
      <c r="G2482" s="30" t="s">
        <v>20306</v>
      </c>
      <c r="H2482" s="38">
        <v>-212232</v>
      </c>
      <c r="I2482" s="64">
        <v>0</v>
      </c>
      <c r="J2482" s="38">
        <v>-16979</v>
      </c>
      <c r="K2482" s="38">
        <v>-229211</v>
      </c>
      <c r="L2482" s="7" t="s">
        <v>51</v>
      </c>
      <c r="M2482" s="6">
        <v>46049</v>
      </c>
      <c r="O2482" s="35">
        <f>IF(Table1[[#This Row],[Phân loại]]="Tồn đầu kỳ",Table1[[#This Row],[Tổng giá trị]],0)</f>
        <v>-229211</v>
      </c>
      <c r="P2482" s="7">
        <f>IF(Table1[[#This Row],[Số còn phải thu ĐK]]&lt;&gt;0,0,IF(Table1[[#This Row],[Phân loại]]="Bán hàng",Table1[[#This Row],[Tổng giá trị]],-Table1[[#This Row],[Tổng giá trị]]))</f>
        <v>0</v>
      </c>
      <c r="Q2482" s="35">
        <f t="shared" si="623"/>
        <v>-229211</v>
      </c>
      <c r="R2482" s="7">
        <f>Table1[[#This Row],[Số còn phải thu ĐK]]+Table1[[#This Row],[Giá Trị HD sau CK]]-Table1[[#This Row],[Số tiền đã thu]]</f>
        <v>0</v>
      </c>
      <c r="S2482" s="6">
        <f>IF(Table1[[#This Row],[Ngày hóa đơn]]&lt;&gt;"",Table1[[#This Row],[Ngày hóa đơn]],IF(Table1[[#This Row],[Ngày hạch toán]]&lt;&gt;"",Table1[[#This Row],[Ngày hạch toán]],""))</f>
        <v>45994</v>
      </c>
      <c r="T2482" s="7"/>
      <c r="U2482" s="6">
        <f>IF(Table1[[#This Row],[Ngày tính CN]]="","",S2482+T2482)</f>
        <v>45994</v>
      </c>
      <c r="V2482" s="35">
        <f ca="1">IF(Table1[[#This Row],[Hạn thanh toán]]="","",IF((U2482-NOW())&lt;0,0,(U2482-NOW())))</f>
        <v>0</v>
      </c>
      <c r="W2482" s="35"/>
      <c r="X2482" s="35" t="str">
        <f t="shared" ca="1" si="624"/>
        <v/>
      </c>
      <c r="Y2482" s="2" t="str">
        <f t="shared" si="625"/>
        <v>Đã thanh toán</v>
      </c>
      <c r="Z2482" s="51">
        <f t="shared" si="621"/>
        <v>45994</v>
      </c>
      <c r="AA2482" s="51">
        <f t="shared" si="622"/>
        <v>46049</v>
      </c>
      <c r="AD2482" s="2" t="str">
        <f>VLOOKUP($A2482,MA_KH!$A:$Q,MA_KH!O$1,0)</f>
        <v>SEVEN</v>
      </c>
      <c r="AE2482" s="2" t="str">
        <f>VLOOKUP($A2482,MA_KH!$A:$Q,MA_KH!P$1,0)</f>
        <v>CÔNG TY CỔ PHẦN SEVEN SYSTEM VIỆT NAM</v>
      </c>
    </row>
    <row r="2483" spans="1:31" ht="25.5" hidden="1" customHeight="1" x14ac:dyDescent="0.2">
      <c r="A2483" s="30" t="s">
        <v>22400</v>
      </c>
      <c r="B2483" s="30" t="s">
        <v>4194</v>
      </c>
      <c r="C2483" s="37">
        <v>45994</v>
      </c>
      <c r="D2483" s="30" t="s">
        <v>20307</v>
      </c>
      <c r="E2483" s="37">
        <v>45994</v>
      </c>
      <c r="F2483" s="30"/>
      <c r="G2483" s="30" t="s">
        <v>20308</v>
      </c>
      <c r="H2483" s="38">
        <v>-106116</v>
      </c>
      <c r="I2483" s="64">
        <v>0</v>
      </c>
      <c r="J2483" s="38">
        <v>-8489</v>
      </c>
      <c r="K2483" s="38">
        <v>-114605</v>
      </c>
      <c r="L2483" s="7" t="s">
        <v>51</v>
      </c>
      <c r="M2483" s="6">
        <v>46049</v>
      </c>
      <c r="O2483" s="35">
        <f>IF(Table1[[#This Row],[Phân loại]]="Tồn đầu kỳ",Table1[[#This Row],[Tổng giá trị]],0)</f>
        <v>-114605</v>
      </c>
      <c r="P2483" s="7">
        <f>IF(Table1[[#This Row],[Số còn phải thu ĐK]]&lt;&gt;0,0,IF(Table1[[#This Row],[Phân loại]]="Bán hàng",Table1[[#This Row],[Tổng giá trị]],-Table1[[#This Row],[Tổng giá trị]]))</f>
        <v>0</v>
      </c>
      <c r="Q2483" s="35">
        <f t="shared" si="623"/>
        <v>-114605</v>
      </c>
      <c r="R2483" s="7">
        <f>Table1[[#This Row],[Số còn phải thu ĐK]]+Table1[[#This Row],[Giá Trị HD sau CK]]-Table1[[#This Row],[Số tiền đã thu]]</f>
        <v>0</v>
      </c>
      <c r="S2483" s="6">
        <f>IF(Table1[[#This Row],[Ngày hóa đơn]]&lt;&gt;"",Table1[[#This Row],[Ngày hóa đơn]],IF(Table1[[#This Row],[Ngày hạch toán]]&lt;&gt;"",Table1[[#This Row],[Ngày hạch toán]],""))</f>
        <v>45994</v>
      </c>
      <c r="T2483" s="7"/>
      <c r="U2483" s="6">
        <f>IF(Table1[[#This Row],[Ngày tính CN]]="","",S2483+T2483)</f>
        <v>45994</v>
      </c>
      <c r="V2483" s="35">
        <f ca="1">IF(Table1[[#This Row],[Hạn thanh toán]]="","",IF((U2483-NOW())&lt;0,0,(U2483-NOW())))</f>
        <v>0</v>
      </c>
      <c r="W2483" s="35"/>
      <c r="X2483" s="35" t="str">
        <f t="shared" ca="1" si="624"/>
        <v/>
      </c>
      <c r="Y2483" s="2" t="str">
        <f t="shared" si="625"/>
        <v>Đã thanh toán</v>
      </c>
      <c r="Z2483" s="51">
        <f t="shared" si="621"/>
        <v>45994</v>
      </c>
      <c r="AA2483" s="51">
        <f t="shared" si="622"/>
        <v>46049</v>
      </c>
      <c r="AD2483" s="2" t="str">
        <f>VLOOKUP($A2483,MA_KH!$A:$Q,MA_KH!O$1,0)</f>
        <v>SEVEN</v>
      </c>
      <c r="AE2483" s="2" t="str">
        <f>VLOOKUP($A2483,MA_KH!$A:$Q,MA_KH!P$1,0)</f>
        <v>CÔNG TY CỔ PHẦN SEVEN SYSTEM VIỆT NAM</v>
      </c>
    </row>
    <row r="2484" spans="1:31" ht="25.5" hidden="1" customHeight="1" x14ac:dyDescent="0.2">
      <c r="A2484" s="30" t="s">
        <v>22400</v>
      </c>
      <c r="B2484" s="30" t="s">
        <v>4194</v>
      </c>
      <c r="C2484" s="37">
        <v>46010</v>
      </c>
      <c r="D2484" s="30" t="s">
        <v>20309</v>
      </c>
      <c r="E2484" s="37">
        <v>46010</v>
      </c>
      <c r="F2484" s="30"/>
      <c r="G2484" s="30" t="s">
        <v>20310</v>
      </c>
      <c r="H2484" s="38">
        <v>-22340</v>
      </c>
      <c r="I2484" s="64">
        <v>0</v>
      </c>
      <c r="J2484" s="38">
        <v>-1787</v>
      </c>
      <c r="K2484" s="38">
        <v>-24127</v>
      </c>
      <c r="L2484" s="7" t="s">
        <v>51</v>
      </c>
      <c r="M2484" s="6">
        <v>46049</v>
      </c>
      <c r="O2484" s="35">
        <f>IF(Table1[[#This Row],[Phân loại]]="Tồn đầu kỳ",Table1[[#This Row],[Tổng giá trị]],0)</f>
        <v>-24127</v>
      </c>
      <c r="P2484" s="7">
        <f>IF(Table1[[#This Row],[Số còn phải thu ĐK]]&lt;&gt;0,0,IF(Table1[[#This Row],[Phân loại]]="Bán hàng",Table1[[#This Row],[Tổng giá trị]],-Table1[[#This Row],[Tổng giá trị]]))</f>
        <v>0</v>
      </c>
      <c r="Q2484" s="35">
        <f t="shared" si="623"/>
        <v>-24127</v>
      </c>
      <c r="R2484" s="7">
        <f>Table1[[#This Row],[Số còn phải thu ĐK]]+Table1[[#This Row],[Giá Trị HD sau CK]]-Table1[[#This Row],[Số tiền đã thu]]</f>
        <v>0</v>
      </c>
      <c r="S2484" s="6">
        <f>IF(Table1[[#This Row],[Ngày hóa đơn]]&lt;&gt;"",Table1[[#This Row],[Ngày hóa đơn]],IF(Table1[[#This Row],[Ngày hạch toán]]&lt;&gt;"",Table1[[#This Row],[Ngày hạch toán]],""))</f>
        <v>46010</v>
      </c>
      <c r="T2484" s="7"/>
      <c r="U2484" s="6">
        <f>IF(Table1[[#This Row],[Ngày tính CN]]="","",S2484+T2484)</f>
        <v>46010</v>
      </c>
      <c r="V2484" s="35">
        <f ca="1">IF(Table1[[#This Row],[Hạn thanh toán]]="","",IF((U2484-NOW())&lt;0,0,(U2484-NOW())))</f>
        <v>0</v>
      </c>
      <c r="W2484" s="35"/>
      <c r="X2484" s="35" t="str">
        <f t="shared" ca="1" si="624"/>
        <v/>
      </c>
      <c r="Y2484" s="2" t="str">
        <f t="shared" si="625"/>
        <v>Đã thanh toán</v>
      </c>
      <c r="Z2484" s="51">
        <f t="shared" si="621"/>
        <v>46010</v>
      </c>
      <c r="AA2484" s="51">
        <f t="shared" si="622"/>
        <v>46049</v>
      </c>
      <c r="AD2484" s="2" t="str">
        <f>VLOOKUP($A2484,MA_KH!$A:$Q,MA_KH!O$1,0)</f>
        <v>SEVEN</v>
      </c>
      <c r="AE2484" s="2" t="str">
        <f>VLOOKUP($A2484,MA_KH!$A:$Q,MA_KH!P$1,0)</f>
        <v>CÔNG TY CỔ PHẦN SEVEN SYSTEM VIỆT NAM</v>
      </c>
    </row>
    <row r="2485" spans="1:31" ht="25.5" hidden="1" customHeight="1" x14ac:dyDescent="0.2">
      <c r="A2485" s="30" t="s">
        <v>22400</v>
      </c>
      <c r="B2485" s="30" t="s">
        <v>4194</v>
      </c>
      <c r="C2485" s="37">
        <v>46014</v>
      </c>
      <c r="D2485" s="30" t="s">
        <v>19948</v>
      </c>
      <c r="E2485" s="37">
        <v>46014</v>
      </c>
      <c r="F2485" s="30"/>
      <c r="G2485" s="30" t="s">
        <v>19949</v>
      </c>
      <c r="H2485" s="38">
        <v>-106116</v>
      </c>
      <c r="I2485" s="64">
        <v>0</v>
      </c>
      <c r="J2485" s="38">
        <v>-8489</v>
      </c>
      <c r="K2485" s="38">
        <v>-114605</v>
      </c>
      <c r="L2485" s="7" t="s">
        <v>51</v>
      </c>
      <c r="M2485" s="6">
        <v>46049</v>
      </c>
      <c r="O2485" s="35">
        <f>IF(Table1[[#This Row],[Phân loại]]="Tồn đầu kỳ",Table1[[#This Row],[Tổng giá trị]],0)</f>
        <v>-114605</v>
      </c>
      <c r="P2485" s="7">
        <f>IF(Table1[[#This Row],[Số còn phải thu ĐK]]&lt;&gt;0,0,IF(Table1[[#This Row],[Phân loại]]="Bán hàng",Table1[[#This Row],[Tổng giá trị]],-Table1[[#This Row],[Tổng giá trị]]))</f>
        <v>0</v>
      </c>
      <c r="Q2485" s="35">
        <f t="shared" si="623"/>
        <v>-114605</v>
      </c>
      <c r="R2485" s="7">
        <f>Table1[[#This Row],[Số còn phải thu ĐK]]+Table1[[#This Row],[Giá Trị HD sau CK]]-Table1[[#This Row],[Số tiền đã thu]]</f>
        <v>0</v>
      </c>
      <c r="S2485" s="6">
        <f>IF(Table1[[#This Row],[Ngày hóa đơn]]&lt;&gt;"",Table1[[#This Row],[Ngày hóa đơn]],IF(Table1[[#This Row],[Ngày hạch toán]]&lt;&gt;"",Table1[[#This Row],[Ngày hạch toán]],""))</f>
        <v>46014</v>
      </c>
      <c r="T2485" s="7"/>
      <c r="U2485" s="6">
        <f>IF(Table1[[#This Row],[Ngày tính CN]]="","",S2485+T2485)</f>
        <v>46014</v>
      </c>
      <c r="V2485" s="35">
        <f ca="1">IF(Table1[[#This Row],[Hạn thanh toán]]="","",IF((U2485-NOW())&lt;0,0,(U2485-NOW())))</f>
        <v>0</v>
      </c>
      <c r="W2485" s="35"/>
      <c r="X2485" s="35" t="str">
        <f t="shared" ca="1" si="624"/>
        <v/>
      </c>
      <c r="Y2485" s="2" t="str">
        <f t="shared" si="625"/>
        <v>Đã thanh toán</v>
      </c>
      <c r="Z2485" s="51">
        <f t="shared" si="621"/>
        <v>46014</v>
      </c>
      <c r="AA2485" s="51">
        <f t="shared" si="622"/>
        <v>46049</v>
      </c>
      <c r="AD2485" s="2" t="str">
        <f>VLOOKUP($A2485,MA_KH!$A:$Q,MA_KH!O$1,0)</f>
        <v>SEVEN</v>
      </c>
      <c r="AE2485" s="2" t="str">
        <f>VLOOKUP($A2485,MA_KH!$A:$Q,MA_KH!P$1,0)</f>
        <v>CÔNG TY CỔ PHẦN SEVEN SYSTEM VIỆT NAM</v>
      </c>
    </row>
    <row r="2486" spans="1:31" ht="25.5" hidden="1" customHeight="1" x14ac:dyDescent="0.2">
      <c r="A2486" s="30" t="s">
        <v>22400</v>
      </c>
      <c r="B2486" s="30" t="s">
        <v>4194</v>
      </c>
      <c r="C2486" s="37">
        <v>46013</v>
      </c>
      <c r="D2486" s="30" t="s">
        <v>19950</v>
      </c>
      <c r="E2486" s="37">
        <v>46013</v>
      </c>
      <c r="F2486" s="30"/>
      <c r="G2486" s="30" t="s">
        <v>19951</v>
      </c>
      <c r="H2486" s="38">
        <v>-101063</v>
      </c>
      <c r="I2486" s="64">
        <v>0</v>
      </c>
      <c r="J2486" s="38">
        <v>-8085</v>
      </c>
      <c r="K2486" s="38">
        <v>-109148</v>
      </c>
      <c r="L2486" s="7" t="s">
        <v>51</v>
      </c>
      <c r="M2486" s="6">
        <v>46049</v>
      </c>
      <c r="O2486" s="35">
        <f>IF(Table1[[#This Row],[Phân loại]]="Tồn đầu kỳ",Table1[[#This Row],[Tổng giá trị]],0)</f>
        <v>-109148</v>
      </c>
      <c r="P2486" s="7">
        <f>IF(Table1[[#This Row],[Số còn phải thu ĐK]]&lt;&gt;0,0,IF(Table1[[#This Row],[Phân loại]]="Bán hàng",Table1[[#This Row],[Tổng giá trị]],-Table1[[#This Row],[Tổng giá trị]]))</f>
        <v>0</v>
      </c>
      <c r="Q2486" s="35">
        <f t="shared" si="623"/>
        <v>-109148</v>
      </c>
      <c r="R2486" s="7">
        <f>Table1[[#This Row],[Số còn phải thu ĐK]]+Table1[[#This Row],[Giá Trị HD sau CK]]-Table1[[#This Row],[Số tiền đã thu]]</f>
        <v>0</v>
      </c>
      <c r="S2486" s="6">
        <f>IF(Table1[[#This Row],[Ngày hóa đơn]]&lt;&gt;"",Table1[[#This Row],[Ngày hóa đơn]],IF(Table1[[#This Row],[Ngày hạch toán]]&lt;&gt;"",Table1[[#This Row],[Ngày hạch toán]],""))</f>
        <v>46013</v>
      </c>
      <c r="T2486" s="7"/>
      <c r="U2486" s="6">
        <f>IF(Table1[[#This Row],[Ngày tính CN]]="","",S2486+T2486)</f>
        <v>46013</v>
      </c>
      <c r="V2486" s="35">
        <f ca="1">IF(Table1[[#This Row],[Hạn thanh toán]]="","",IF((U2486-NOW())&lt;0,0,(U2486-NOW())))</f>
        <v>0</v>
      </c>
      <c r="W2486" s="35"/>
      <c r="X2486" s="35" t="str">
        <f t="shared" ca="1" si="624"/>
        <v/>
      </c>
      <c r="Y2486" s="2" t="str">
        <f t="shared" si="625"/>
        <v>Đã thanh toán</v>
      </c>
      <c r="Z2486" s="51">
        <f t="shared" si="621"/>
        <v>46013</v>
      </c>
      <c r="AA2486" s="51">
        <f t="shared" si="622"/>
        <v>46049</v>
      </c>
      <c r="AD2486" s="2" t="str">
        <f>VLOOKUP($A2486,MA_KH!$A:$Q,MA_KH!O$1,0)</f>
        <v>SEVEN</v>
      </c>
      <c r="AE2486" s="2" t="str">
        <f>VLOOKUP($A2486,MA_KH!$A:$Q,MA_KH!P$1,0)</f>
        <v>CÔNG TY CỔ PHẦN SEVEN SYSTEM VIỆT NAM</v>
      </c>
    </row>
    <row r="2487" spans="1:31" ht="25.5" hidden="1" customHeight="1" x14ac:dyDescent="0.2">
      <c r="A2487" s="30" t="s">
        <v>22426</v>
      </c>
      <c r="B2487" s="30" t="s">
        <v>4202</v>
      </c>
      <c r="C2487" s="37">
        <v>45993</v>
      </c>
      <c r="D2487" s="30" t="s">
        <v>20312</v>
      </c>
      <c r="E2487" s="37">
        <v>45993</v>
      </c>
      <c r="F2487" s="30"/>
      <c r="G2487" s="30" t="s">
        <v>20313</v>
      </c>
      <c r="H2487" s="38">
        <v>-214164</v>
      </c>
      <c r="I2487" s="64">
        <v>0</v>
      </c>
      <c r="J2487" s="38">
        <v>-17133</v>
      </c>
      <c r="K2487" s="38">
        <v>-231297</v>
      </c>
      <c r="L2487" s="7" t="s">
        <v>51</v>
      </c>
      <c r="M2487" s="6">
        <v>46042</v>
      </c>
      <c r="O2487" s="35">
        <f>IF(Table1[[#This Row],[Phân loại]]="Tồn đầu kỳ",Table1[[#This Row],[Tổng giá trị]],0)</f>
        <v>-231297</v>
      </c>
      <c r="P2487" s="7">
        <f>IF(Table1[[#This Row],[Số còn phải thu ĐK]]&lt;&gt;0,0,IF(Table1[[#This Row],[Phân loại]]="Bán hàng",Table1[[#This Row],[Tổng giá trị]],-Table1[[#This Row],[Tổng giá trị]]))</f>
        <v>0</v>
      </c>
      <c r="Q2487" s="35">
        <f t="shared" si="623"/>
        <v>-231297</v>
      </c>
      <c r="R2487" s="7">
        <f>Table1[[#This Row],[Số còn phải thu ĐK]]+Table1[[#This Row],[Giá Trị HD sau CK]]-Table1[[#This Row],[Số tiền đã thu]]</f>
        <v>0</v>
      </c>
      <c r="S2487" s="6">
        <f>IF(Table1[[#This Row],[Ngày hóa đơn]]&lt;&gt;"",Table1[[#This Row],[Ngày hóa đơn]],IF(Table1[[#This Row],[Ngày hạch toán]]&lt;&gt;"",Table1[[#This Row],[Ngày hạch toán]],""))</f>
        <v>45993</v>
      </c>
      <c r="T2487" s="7"/>
      <c r="U2487" s="6">
        <f>IF(Table1[[#This Row],[Ngày tính CN]]="","",S2487+T2487)</f>
        <v>45993</v>
      </c>
      <c r="V2487" s="35">
        <f ca="1">IF(Table1[[#This Row],[Hạn thanh toán]]="","",IF((U2487-NOW())&lt;0,0,(U2487-NOW())))</f>
        <v>0</v>
      </c>
      <c r="W2487" s="35"/>
      <c r="X2487" s="35" t="str">
        <f t="shared" ca="1" si="624"/>
        <v/>
      </c>
      <c r="Y2487" s="2" t="str">
        <f t="shared" si="625"/>
        <v>Đã thanh toán</v>
      </c>
      <c r="Z2487" s="51">
        <f t="shared" si="621"/>
        <v>45993</v>
      </c>
      <c r="AA2487" s="51">
        <f t="shared" si="622"/>
        <v>46042</v>
      </c>
      <c r="AD2487" s="2" t="str">
        <f>VLOOKUP($A2487,MA_KH!$A:$Q,MA_KH!O$1,0)</f>
        <v>SIBA FOOD</v>
      </c>
      <c r="AE2487" s="2" t="str">
        <f>VLOOKUP($A2487,MA_KH!$A:$Q,MA_KH!P$1,0)</f>
        <v>CHI NHÁNH CÔNG TY CỔ PHẦN SIBA FOOD VIỆT NAM TẠI HÀ NỘI</v>
      </c>
    </row>
    <row r="2488" spans="1:31" ht="25.5" hidden="1" customHeight="1" x14ac:dyDescent="0.2">
      <c r="A2488" s="30" t="s">
        <v>22426</v>
      </c>
      <c r="B2488" s="30" t="s">
        <v>4202</v>
      </c>
      <c r="C2488" s="37">
        <v>46008</v>
      </c>
      <c r="D2488" s="30" t="s">
        <v>20314</v>
      </c>
      <c r="E2488" s="37">
        <v>46008</v>
      </c>
      <c r="F2488" s="30"/>
      <c r="G2488" s="30" t="s">
        <v>20315</v>
      </c>
      <c r="H2488" s="38">
        <v>-197400</v>
      </c>
      <c r="I2488" s="64">
        <v>0</v>
      </c>
      <c r="J2488" s="38">
        <v>-15792</v>
      </c>
      <c r="K2488" s="38">
        <v>-213192</v>
      </c>
      <c r="L2488" s="7" t="s">
        <v>51</v>
      </c>
      <c r="M2488" s="6">
        <v>46042</v>
      </c>
      <c r="O2488" s="35">
        <f>IF(Table1[[#This Row],[Phân loại]]="Tồn đầu kỳ",Table1[[#This Row],[Tổng giá trị]],0)</f>
        <v>-213192</v>
      </c>
      <c r="P2488" s="7">
        <f>IF(Table1[[#This Row],[Số còn phải thu ĐK]]&lt;&gt;0,0,IF(Table1[[#This Row],[Phân loại]]="Bán hàng",Table1[[#This Row],[Tổng giá trị]],-Table1[[#This Row],[Tổng giá trị]]))</f>
        <v>0</v>
      </c>
      <c r="Q2488" s="35">
        <f t="shared" si="623"/>
        <v>-213192</v>
      </c>
      <c r="R2488" s="7">
        <f>Table1[[#This Row],[Số còn phải thu ĐK]]+Table1[[#This Row],[Giá Trị HD sau CK]]-Table1[[#This Row],[Số tiền đã thu]]</f>
        <v>0</v>
      </c>
      <c r="S2488" s="6">
        <f>IF(Table1[[#This Row],[Ngày hóa đơn]]&lt;&gt;"",Table1[[#This Row],[Ngày hóa đơn]],IF(Table1[[#This Row],[Ngày hạch toán]]&lt;&gt;"",Table1[[#This Row],[Ngày hạch toán]],""))</f>
        <v>46008</v>
      </c>
      <c r="T2488" s="7"/>
      <c r="U2488" s="6">
        <f>IF(Table1[[#This Row],[Ngày tính CN]]="","",S2488+T2488)</f>
        <v>46008</v>
      </c>
      <c r="V2488" s="35">
        <f ca="1">IF(Table1[[#This Row],[Hạn thanh toán]]="","",IF((U2488-NOW())&lt;0,0,(U2488-NOW())))</f>
        <v>0</v>
      </c>
      <c r="W2488" s="35"/>
      <c r="X2488" s="35" t="str">
        <f t="shared" ca="1" si="624"/>
        <v/>
      </c>
      <c r="Y2488" s="2" t="str">
        <f t="shared" si="625"/>
        <v>Đã thanh toán</v>
      </c>
      <c r="Z2488" s="51">
        <f t="shared" si="621"/>
        <v>46008</v>
      </c>
      <c r="AA2488" s="51">
        <f t="shared" si="622"/>
        <v>46042</v>
      </c>
      <c r="AD2488" s="2" t="str">
        <f>VLOOKUP($A2488,MA_KH!$A:$Q,MA_KH!O$1,0)</f>
        <v>SIBA FOOD</v>
      </c>
      <c r="AE2488" s="2" t="str">
        <f>VLOOKUP($A2488,MA_KH!$A:$Q,MA_KH!P$1,0)</f>
        <v>CHI NHÁNH CÔNG TY CỔ PHẦN SIBA FOOD VIỆT NAM TẠI HÀ NỘI</v>
      </c>
    </row>
    <row r="2489" spans="1:31" ht="25.5" hidden="1" customHeight="1" x14ac:dyDescent="0.2">
      <c r="A2489" s="30" t="s">
        <v>22426</v>
      </c>
      <c r="B2489" s="30" t="s">
        <v>4202</v>
      </c>
      <c r="C2489" s="37">
        <v>46006</v>
      </c>
      <c r="D2489" s="30" t="s">
        <v>20316</v>
      </c>
      <c r="E2489" s="37">
        <v>46006</v>
      </c>
      <c r="F2489" s="30"/>
      <c r="G2489" s="30" t="s">
        <v>20317</v>
      </c>
      <c r="H2489" s="38">
        <v>-209820</v>
      </c>
      <c r="I2489" s="64">
        <v>0</v>
      </c>
      <c r="J2489" s="38">
        <v>-16786</v>
      </c>
      <c r="K2489" s="38">
        <v>-226606</v>
      </c>
      <c r="L2489" s="7" t="s">
        <v>51</v>
      </c>
      <c r="M2489" s="6">
        <v>46042</v>
      </c>
      <c r="O2489" s="35">
        <f>IF(Table1[[#This Row],[Phân loại]]="Tồn đầu kỳ",Table1[[#This Row],[Tổng giá trị]],0)</f>
        <v>-226606</v>
      </c>
      <c r="P2489" s="7">
        <f>IF(Table1[[#This Row],[Số còn phải thu ĐK]]&lt;&gt;0,0,IF(Table1[[#This Row],[Phân loại]]="Bán hàng",Table1[[#This Row],[Tổng giá trị]],-Table1[[#This Row],[Tổng giá trị]]))</f>
        <v>0</v>
      </c>
      <c r="Q2489" s="35">
        <f t="shared" si="623"/>
        <v>-226606</v>
      </c>
      <c r="R2489" s="7">
        <f>Table1[[#This Row],[Số còn phải thu ĐK]]+Table1[[#This Row],[Giá Trị HD sau CK]]-Table1[[#This Row],[Số tiền đã thu]]</f>
        <v>0</v>
      </c>
      <c r="S2489" s="6">
        <f>IF(Table1[[#This Row],[Ngày hóa đơn]]&lt;&gt;"",Table1[[#This Row],[Ngày hóa đơn]],IF(Table1[[#This Row],[Ngày hạch toán]]&lt;&gt;"",Table1[[#This Row],[Ngày hạch toán]],""))</f>
        <v>46006</v>
      </c>
      <c r="T2489" s="7"/>
      <c r="U2489" s="6">
        <f>IF(Table1[[#This Row],[Ngày tính CN]]="","",S2489+T2489)</f>
        <v>46006</v>
      </c>
      <c r="V2489" s="35">
        <f ca="1">IF(Table1[[#This Row],[Hạn thanh toán]]="","",IF((U2489-NOW())&lt;0,0,(U2489-NOW())))</f>
        <v>0</v>
      </c>
      <c r="W2489" s="35"/>
      <c r="X2489" s="35" t="str">
        <f t="shared" ca="1" si="624"/>
        <v/>
      </c>
      <c r="Y2489" s="2" t="str">
        <f t="shared" si="625"/>
        <v>Đã thanh toán</v>
      </c>
      <c r="Z2489" s="51">
        <f t="shared" si="621"/>
        <v>46006</v>
      </c>
      <c r="AA2489" s="51">
        <f t="shared" si="622"/>
        <v>46042</v>
      </c>
      <c r="AD2489" s="2" t="str">
        <f>VLOOKUP($A2489,MA_KH!$A:$Q,MA_KH!O$1,0)</f>
        <v>SIBA FOOD</v>
      </c>
      <c r="AE2489" s="2" t="str">
        <f>VLOOKUP($A2489,MA_KH!$A:$Q,MA_KH!P$1,0)</f>
        <v>CHI NHÁNH CÔNG TY CỔ PHẦN SIBA FOOD VIỆT NAM TẠI HÀ NỘI</v>
      </c>
    </row>
    <row r="2490" spans="1:31" ht="25.5" hidden="1" customHeight="1" x14ac:dyDescent="0.2">
      <c r="A2490" s="30" t="s">
        <v>22426</v>
      </c>
      <c r="B2490" s="30" t="s">
        <v>4202</v>
      </c>
      <c r="C2490" s="37">
        <v>46013</v>
      </c>
      <c r="D2490" s="30" t="s">
        <v>20318</v>
      </c>
      <c r="E2490" s="37">
        <v>46013</v>
      </c>
      <c r="F2490" s="30"/>
      <c r="G2490" s="30" t="s">
        <v>20313</v>
      </c>
      <c r="H2490" s="38">
        <v>-209820</v>
      </c>
      <c r="I2490" s="64">
        <v>0</v>
      </c>
      <c r="J2490" s="38">
        <v>-16786</v>
      </c>
      <c r="K2490" s="38">
        <v>-226606</v>
      </c>
      <c r="L2490" s="7" t="s">
        <v>51</v>
      </c>
      <c r="M2490" s="6">
        <v>46042</v>
      </c>
      <c r="O2490" s="35">
        <f>IF(Table1[[#This Row],[Phân loại]]="Tồn đầu kỳ",Table1[[#This Row],[Tổng giá trị]],0)</f>
        <v>-226606</v>
      </c>
      <c r="P2490" s="7">
        <f>IF(Table1[[#This Row],[Số còn phải thu ĐK]]&lt;&gt;0,0,IF(Table1[[#This Row],[Phân loại]]="Bán hàng",Table1[[#This Row],[Tổng giá trị]],-Table1[[#This Row],[Tổng giá trị]]))</f>
        <v>0</v>
      </c>
      <c r="Q2490" s="35">
        <f t="shared" si="623"/>
        <v>-226606</v>
      </c>
      <c r="R2490" s="7">
        <f>Table1[[#This Row],[Số còn phải thu ĐK]]+Table1[[#This Row],[Giá Trị HD sau CK]]-Table1[[#This Row],[Số tiền đã thu]]</f>
        <v>0</v>
      </c>
      <c r="S2490" s="6">
        <f>IF(Table1[[#This Row],[Ngày hóa đơn]]&lt;&gt;"",Table1[[#This Row],[Ngày hóa đơn]],IF(Table1[[#This Row],[Ngày hạch toán]]&lt;&gt;"",Table1[[#This Row],[Ngày hạch toán]],""))</f>
        <v>46013</v>
      </c>
      <c r="T2490" s="7"/>
      <c r="U2490" s="6">
        <f>IF(Table1[[#This Row],[Ngày tính CN]]="","",S2490+T2490)</f>
        <v>46013</v>
      </c>
      <c r="V2490" s="35">
        <f ca="1">IF(Table1[[#This Row],[Hạn thanh toán]]="","",IF((U2490-NOW())&lt;0,0,(U2490-NOW())))</f>
        <v>0</v>
      </c>
      <c r="W2490" s="35"/>
      <c r="X2490" s="35" t="str">
        <f t="shared" ca="1" si="624"/>
        <v/>
      </c>
      <c r="Y2490" s="2" t="str">
        <f t="shared" si="625"/>
        <v>Đã thanh toán</v>
      </c>
      <c r="Z2490" s="51">
        <f t="shared" si="621"/>
        <v>46013</v>
      </c>
      <c r="AA2490" s="51">
        <f t="shared" si="622"/>
        <v>46042</v>
      </c>
      <c r="AD2490" s="2" t="str">
        <f>VLOOKUP($A2490,MA_KH!$A:$Q,MA_KH!O$1,0)</f>
        <v>SIBA FOOD</v>
      </c>
      <c r="AE2490" s="2" t="str">
        <f>VLOOKUP($A2490,MA_KH!$A:$Q,MA_KH!P$1,0)</f>
        <v>CHI NHÁNH CÔNG TY CỔ PHẦN SIBA FOOD VIỆT NAM TẠI HÀ NỘI</v>
      </c>
    </row>
    <row r="2491" spans="1:31" ht="25.5" hidden="1" customHeight="1" x14ac:dyDescent="0.2">
      <c r="A2491" s="30" t="s">
        <v>22426</v>
      </c>
      <c r="B2491" s="30" t="s">
        <v>4202</v>
      </c>
      <c r="C2491" s="37">
        <v>46008</v>
      </c>
      <c r="D2491" s="30" t="s">
        <v>20319</v>
      </c>
      <c r="E2491" s="37">
        <v>46008</v>
      </c>
      <c r="F2491" s="30"/>
      <c r="G2491" s="30" t="s">
        <v>20320</v>
      </c>
      <c r="H2491" s="38">
        <v>-324138</v>
      </c>
      <c r="I2491" s="64">
        <v>0</v>
      </c>
      <c r="J2491" s="38">
        <v>-25931</v>
      </c>
      <c r="K2491" s="38">
        <v>-350069</v>
      </c>
      <c r="L2491" s="7" t="s">
        <v>51</v>
      </c>
      <c r="M2491" s="6">
        <v>46042</v>
      </c>
      <c r="O2491" s="35">
        <f>IF(Table1[[#This Row],[Phân loại]]="Tồn đầu kỳ",Table1[[#This Row],[Tổng giá trị]],0)</f>
        <v>-350069</v>
      </c>
      <c r="P2491" s="7">
        <f>IF(Table1[[#This Row],[Số còn phải thu ĐK]]&lt;&gt;0,0,IF(Table1[[#This Row],[Phân loại]]="Bán hàng",Table1[[#This Row],[Tổng giá trị]],-Table1[[#This Row],[Tổng giá trị]]))</f>
        <v>0</v>
      </c>
      <c r="Q2491" s="35">
        <f t="shared" si="623"/>
        <v>-350069</v>
      </c>
      <c r="R2491" s="7">
        <f>Table1[[#This Row],[Số còn phải thu ĐK]]+Table1[[#This Row],[Giá Trị HD sau CK]]-Table1[[#This Row],[Số tiền đã thu]]</f>
        <v>0</v>
      </c>
      <c r="S2491" s="6">
        <f>IF(Table1[[#This Row],[Ngày hóa đơn]]&lt;&gt;"",Table1[[#This Row],[Ngày hóa đơn]],IF(Table1[[#This Row],[Ngày hạch toán]]&lt;&gt;"",Table1[[#This Row],[Ngày hạch toán]],""))</f>
        <v>46008</v>
      </c>
      <c r="T2491" s="7"/>
      <c r="U2491" s="6">
        <f>IF(Table1[[#This Row],[Ngày tính CN]]="","",S2491+T2491)</f>
        <v>46008</v>
      </c>
      <c r="V2491" s="35">
        <f ca="1">IF(Table1[[#This Row],[Hạn thanh toán]]="","",IF((U2491-NOW())&lt;0,0,(U2491-NOW())))</f>
        <v>0</v>
      </c>
      <c r="W2491" s="35"/>
      <c r="X2491" s="35" t="str">
        <f t="shared" ca="1" si="624"/>
        <v/>
      </c>
      <c r="Y2491" s="2" t="str">
        <f t="shared" si="625"/>
        <v>Đã thanh toán</v>
      </c>
      <c r="Z2491" s="51">
        <f t="shared" si="621"/>
        <v>46008</v>
      </c>
      <c r="AA2491" s="51">
        <f t="shared" si="622"/>
        <v>46042</v>
      </c>
      <c r="AD2491" s="2" t="str">
        <f>VLOOKUP($A2491,MA_KH!$A:$Q,MA_KH!O$1,0)</f>
        <v>SIBA FOOD</v>
      </c>
      <c r="AE2491" s="2" t="str">
        <f>VLOOKUP($A2491,MA_KH!$A:$Q,MA_KH!P$1,0)</f>
        <v>CHI NHÁNH CÔNG TY CỔ PHẦN SIBA FOOD VIỆT NAM TẠI HÀ NỘI</v>
      </c>
    </row>
    <row r="2492" spans="1:31" ht="25.5" hidden="1" customHeight="1" x14ac:dyDescent="0.2">
      <c r="A2492" s="30" t="s">
        <v>22436</v>
      </c>
      <c r="B2492" s="30" t="s">
        <v>3966</v>
      </c>
      <c r="C2492" s="37">
        <v>45996</v>
      </c>
      <c r="D2492" s="30" t="s">
        <v>19355</v>
      </c>
      <c r="E2492" s="37">
        <v>45996</v>
      </c>
      <c r="F2492" s="30">
        <v>2508</v>
      </c>
      <c r="G2492" s="30" t="s">
        <v>4872</v>
      </c>
      <c r="H2492" s="38">
        <v>-52815</v>
      </c>
      <c r="I2492" s="64">
        <v>0</v>
      </c>
      <c r="J2492" s="38">
        <v>-4225</v>
      </c>
      <c r="K2492" s="38">
        <v>-57040</v>
      </c>
      <c r="L2492" s="7" t="s">
        <v>51</v>
      </c>
      <c r="M2492" s="6">
        <v>46050</v>
      </c>
      <c r="O2492" s="35">
        <f>IF(Table1[[#This Row],[Phân loại]]="Tồn đầu kỳ",Table1[[#This Row],[Tổng giá trị]],0)</f>
        <v>-57040</v>
      </c>
      <c r="P2492" s="7">
        <f>IF(Table1[[#This Row],[Số còn phải thu ĐK]]&lt;&gt;0,0,IF(Table1[[#This Row],[Phân loại]]="Bán hàng",Table1[[#This Row],[Tổng giá trị]],-Table1[[#This Row],[Tổng giá trị]]))</f>
        <v>0</v>
      </c>
      <c r="Q2492" s="35">
        <f t="shared" si="623"/>
        <v>-57040</v>
      </c>
      <c r="R2492" s="7">
        <f>Table1[[#This Row],[Số còn phải thu ĐK]]+Table1[[#This Row],[Giá Trị HD sau CK]]-Table1[[#This Row],[Số tiền đã thu]]</f>
        <v>0</v>
      </c>
      <c r="S2492" s="6">
        <f>IF(Table1[[#This Row],[Ngày hóa đơn]]&lt;&gt;"",Table1[[#This Row],[Ngày hóa đơn]],IF(Table1[[#This Row],[Ngày hạch toán]]&lt;&gt;"",Table1[[#This Row],[Ngày hạch toán]],""))</f>
        <v>45996</v>
      </c>
      <c r="T2492" s="7"/>
      <c r="U2492" s="6">
        <f>IF(Table1[[#This Row],[Ngày tính CN]]="","",S2492+T2492)</f>
        <v>45996</v>
      </c>
      <c r="V2492" s="35">
        <f ca="1">IF(Table1[[#This Row],[Hạn thanh toán]]="","",IF((U2492-NOW())&lt;0,0,(U2492-NOW())))</f>
        <v>0</v>
      </c>
      <c r="W2492" s="35"/>
      <c r="X2492" s="35" t="str">
        <f t="shared" ca="1" si="624"/>
        <v/>
      </c>
      <c r="Y2492" s="2" t="str">
        <f t="shared" si="625"/>
        <v>Đã thanh toán</v>
      </c>
      <c r="Z2492" s="51">
        <f t="shared" si="621"/>
        <v>45996</v>
      </c>
      <c r="AA2492" s="51">
        <f t="shared" si="622"/>
        <v>46050</v>
      </c>
      <c r="AD2492" s="2" t="str">
        <f>VLOOKUP($A2492,MA_KH!$A:$Q,MA_KH!O$1,0)</f>
        <v>SMART</v>
      </c>
      <c r="AE2492" s="2" t="str">
        <f>VLOOKUP($A2492,MA_KH!$A:$Q,MA_KH!P$1,0)</f>
        <v>CÔNG TY TNHH KINH DOANH THƯƠNG MẠI VÀ DỊCH VỤ SUNSHINE MART</v>
      </c>
    </row>
    <row r="2493" spans="1:31" ht="25.5" hidden="1" customHeight="1" x14ac:dyDescent="0.2">
      <c r="A2493" s="30" t="s">
        <v>22436</v>
      </c>
      <c r="B2493" s="30" t="s">
        <v>3966</v>
      </c>
      <c r="C2493" s="37">
        <v>46001</v>
      </c>
      <c r="D2493" s="30" t="s">
        <v>19358</v>
      </c>
      <c r="E2493" s="37">
        <v>46001</v>
      </c>
      <c r="F2493" s="30">
        <v>2599</v>
      </c>
      <c r="G2493" s="30" t="s">
        <v>19359</v>
      </c>
      <c r="H2493" s="38">
        <v>-197316</v>
      </c>
      <c r="I2493" s="64">
        <v>0</v>
      </c>
      <c r="J2493" s="38">
        <v>-15786</v>
      </c>
      <c r="K2493" s="38">
        <v>-213102</v>
      </c>
      <c r="L2493" s="7" t="s">
        <v>51</v>
      </c>
      <c r="M2493" s="6">
        <v>46050</v>
      </c>
      <c r="O2493" s="35">
        <f>IF(Table1[[#This Row],[Phân loại]]="Tồn đầu kỳ",Table1[[#This Row],[Tổng giá trị]],0)</f>
        <v>-213102</v>
      </c>
      <c r="P2493" s="7">
        <f>IF(Table1[[#This Row],[Số còn phải thu ĐK]]&lt;&gt;0,0,IF(Table1[[#This Row],[Phân loại]]="Bán hàng",Table1[[#This Row],[Tổng giá trị]],-Table1[[#This Row],[Tổng giá trị]]))</f>
        <v>0</v>
      </c>
      <c r="Q2493" s="35">
        <f t="shared" si="623"/>
        <v>-213102</v>
      </c>
      <c r="R2493" s="7">
        <f>Table1[[#This Row],[Số còn phải thu ĐK]]+Table1[[#This Row],[Giá Trị HD sau CK]]-Table1[[#This Row],[Số tiền đã thu]]</f>
        <v>0</v>
      </c>
      <c r="S2493" s="6">
        <f>IF(Table1[[#This Row],[Ngày hóa đơn]]&lt;&gt;"",Table1[[#This Row],[Ngày hóa đơn]],IF(Table1[[#This Row],[Ngày hạch toán]]&lt;&gt;"",Table1[[#This Row],[Ngày hạch toán]],""))</f>
        <v>46001</v>
      </c>
      <c r="T2493" s="7"/>
      <c r="U2493" s="6">
        <f>IF(Table1[[#This Row],[Ngày tính CN]]="","",S2493+T2493)</f>
        <v>46001</v>
      </c>
      <c r="V2493" s="35">
        <f ca="1">IF(Table1[[#This Row],[Hạn thanh toán]]="","",IF((U2493-NOW())&lt;0,0,(U2493-NOW())))</f>
        <v>0</v>
      </c>
      <c r="W2493" s="35"/>
      <c r="X2493" s="35" t="str">
        <f t="shared" ca="1" si="624"/>
        <v/>
      </c>
      <c r="Y2493" s="2" t="str">
        <f t="shared" si="625"/>
        <v>Đã thanh toán</v>
      </c>
      <c r="Z2493" s="51">
        <f t="shared" si="621"/>
        <v>46001</v>
      </c>
      <c r="AA2493" s="51">
        <f t="shared" si="622"/>
        <v>46050</v>
      </c>
      <c r="AD2493" s="2" t="str">
        <f>VLOOKUP($A2493,MA_KH!$A:$Q,MA_KH!O$1,0)</f>
        <v>SMART</v>
      </c>
      <c r="AE2493" s="2" t="str">
        <f>VLOOKUP($A2493,MA_KH!$A:$Q,MA_KH!P$1,0)</f>
        <v>CÔNG TY TNHH KINH DOANH THƯƠNG MẠI VÀ DỊCH VỤ SUNSHINE MART</v>
      </c>
    </row>
    <row r="2494" spans="1:31" ht="25.5" hidden="1" customHeight="1" x14ac:dyDescent="0.2">
      <c r="A2494" s="30" t="s">
        <v>22436</v>
      </c>
      <c r="B2494" s="30" t="s">
        <v>3966</v>
      </c>
      <c r="C2494" s="37">
        <v>45997</v>
      </c>
      <c r="D2494" s="30" t="s">
        <v>19356</v>
      </c>
      <c r="E2494" s="37">
        <v>45997</v>
      </c>
      <c r="F2494" s="30">
        <v>2561</v>
      </c>
      <c r="G2494" s="30" t="s">
        <v>19357</v>
      </c>
      <c r="H2494" s="38">
        <v>-126968</v>
      </c>
      <c r="I2494" s="64">
        <v>0</v>
      </c>
      <c r="J2494" s="38">
        <v>-10157</v>
      </c>
      <c r="K2494" s="38">
        <v>-137125</v>
      </c>
      <c r="L2494" s="7" t="s">
        <v>51</v>
      </c>
      <c r="M2494" s="6">
        <v>46050</v>
      </c>
      <c r="O2494" s="35">
        <f>IF(Table1[[#This Row],[Phân loại]]="Tồn đầu kỳ",Table1[[#This Row],[Tổng giá trị]],0)</f>
        <v>-137125</v>
      </c>
      <c r="P2494" s="7">
        <f>IF(Table1[[#This Row],[Số còn phải thu ĐK]]&lt;&gt;0,0,IF(Table1[[#This Row],[Phân loại]]="Bán hàng",Table1[[#This Row],[Tổng giá trị]],-Table1[[#This Row],[Tổng giá trị]]))</f>
        <v>0</v>
      </c>
      <c r="Q2494" s="35">
        <f t="shared" si="623"/>
        <v>-137125</v>
      </c>
      <c r="R2494" s="7">
        <f>Table1[[#This Row],[Số còn phải thu ĐK]]+Table1[[#This Row],[Giá Trị HD sau CK]]-Table1[[#This Row],[Số tiền đã thu]]</f>
        <v>0</v>
      </c>
      <c r="S2494" s="6">
        <f>IF(Table1[[#This Row],[Ngày hóa đơn]]&lt;&gt;"",Table1[[#This Row],[Ngày hóa đơn]],IF(Table1[[#This Row],[Ngày hạch toán]]&lt;&gt;"",Table1[[#This Row],[Ngày hạch toán]],""))</f>
        <v>45997</v>
      </c>
      <c r="T2494" s="7"/>
      <c r="U2494" s="6">
        <f>IF(Table1[[#This Row],[Ngày tính CN]]="","",S2494+T2494)</f>
        <v>45997</v>
      </c>
      <c r="V2494" s="35">
        <f ca="1">IF(Table1[[#This Row],[Hạn thanh toán]]="","",IF((U2494-NOW())&lt;0,0,(U2494-NOW())))</f>
        <v>0</v>
      </c>
      <c r="W2494" s="35"/>
      <c r="X2494" s="35" t="str">
        <f t="shared" ca="1" si="624"/>
        <v/>
      </c>
      <c r="Y2494" s="2" t="str">
        <f t="shared" si="625"/>
        <v>Đã thanh toán</v>
      </c>
      <c r="Z2494" s="51">
        <f t="shared" si="621"/>
        <v>45997</v>
      </c>
      <c r="AA2494" s="51">
        <f t="shared" si="622"/>
        <v>46050</v>
      </c>
      <c r="AD2494" s="2" t="str">
        <f>VLOOKUP($A2494,MA_KH!$A:$Q,MA_KH!O$1,0)</f>
        <v>SMART</v>
      </c>
      <c r="AE2494" s="2" t="str">
        <f>VLOOKUP($A2494,MA_KH!$A:$Q,MA_KH!P$1,0)</f>
        <v>CÔNG TY TNHH KINH DOANH THƯƠNG MẠI VÀ DỊCH VỤ SUNSHINE MART</v>
      </c>
    </row>
    <row r="2495" spans="1:31" ht="25.5" hidden="1" customHeight="1" x14ac:dyDescent="0.2">
      <c r="A2495" s="30" t="s">
        <v>22436</v>
      </c>
      <c r="B2495" s="30" t="s">
        <v>3966</v>
      </c>
      <c r="C2495" s="37">
        <v>45992</v>
      </c>
      <c r="D2495" s="30" t="s">
        <v>19353</v>
      </c>
      <c r="E2495" s="37">
        <v>45965</v>
      </c>
      <c r="F2495" s="30">
        <v>2548</v>
      </c>
      <c r="G2495" s="73" t="s">
        <v>19354</v>
      </c>
      <c r="H2495" s="38">
        <v>-1959628</v>
      </c>
      <c r="I2495" s="64">
        <v>0</v>
      </c>
      <c r="J2495" s="38">
        <v>-156770</v>
      </c>
      <c r="K2495" s="38">
        <v>-2116398</v>
      </c>
      <c r="L2495" s="7" t="s">
        <v>51</v>
      </c>
      <c r="O2495" s="35">
        <f>IF(Table1[[#This Row],[Phân loại]]="Tồn đầu kỳ",Table1[[#This Row],[Tổng giá trị]],0)</f>
        <v>-2116398</v>
      </c>
      <c r="P2495" s="7">
        <f>IF(Table1[[#This Row],[Số còn phải thu ĐK]]&lt;&gt;0,0,IF(Table1[[#This Row],[Phân loại]]="Bán hàng",Table1[[#This Row],[Tổng giá trị]],-Table1[[#This Row],[Tổng giá trị]]))</f>
        <v>0</v>
      </c>
      <c r="Q2495" s="35">
        <f t="shared" si="623"/>
        <v>0</v>
      </c>
      <c r="R2495" s="7">
        <f>Table1[[#This Row],[Số còn phải thu ĐK]]+Table1[[#This Row],[Giá Trị HD sau CK]]-Table1[[#This Row],[Số tiền đã thu]]</f>
        <v>-2116398</v>
      </c>
      <c r="S2495" s="6">
        <f>IF(Table1[[#This Row],[Ngày hóa đơn]]&lt;&gt;"",Table1[[#This Row],[Ngày hóa đơn]],IF(Table1[[#This Row],[Ngày hạch toán]]&lt;&gt;"",Table1[[#This Row],[Ngày hạch toán]],""))</f>
        <v>45965</v>
      </c>
      <c r="T2495" s="7"/>
      <c r="U2495" s="6">
        <f>IF(Table1[[#This Row],[Ngày tính CN]]="","",S2495+T2495)</f>
        <v>45965</v>
      </c>
      <c r="V2495" s="35">
        <f ca="1">IF(Table1[[#This Row],[Hạn thanh toán]]="","",IF((U2495-NOW())&lt;0,0,(U2495-NOW())))</f>
        <v>0</v>
      </c>
      <c r="W2495" s="35"/>
      <c r="X2495" s="35">
        <f t="shared" ca="1" si="624"/>
        <v>205.49032013888791</v>
      </c>
      <c r="Y2495" s="2" t="str">
        <f t="shared" ca="1" si="625"/>
        <v>Nợ quá hạn hơn 120 ngày có khả năng mất thanh toán</v>
      </c>
      <c r="Z2495" s="51">
        <f t="shared" si="621"/>
        <v>45965</v>
      </c>
      <c r="AA2495" s="51" t="str">
        <f t="shared" si="622"/>
        <v/>
      </c>
      <c r="AD2495" s="2" t="str">
        <f>VLOOKUP($A2495,MA_KH!$A:$Q,MA_KH!O$1,0)</f>
        <v>SMART</v>
      </c>
      <c r="AE2495" s="2" t="str">
        <f>VLOOKUP($A2495,MA_KH!$A:$Q,MA_KH!P$1,0)</f>
        <v>CÔNG TY TNHH KINH DOANH THƯƠNG MẠI VÀ DỊCH VỤ SUNSHINE MART</v>
      </c>
    </row>
    <row r="2496" spans="1:31" ht="25.5" hidden="1" customHeight="1" x14ac:dyDescent="0.2">
      <c r="A2496" s="30" t="s">
        <v>22436</v>
      </c>
      <c r="B2496" s="30" t="s">
        <v>3966</v>
      </c>
      <c r="C2496" s="37">
        <v>46014</v>
      </c>
      <c r="D2496" s="30" t="s">
        <v>20325</v>
      </c>
      <c r="E2496" s="37">
        <v>46014</v>
      </c>
      <c r="F2496" s="30">
        <v>2695</v>
      </c>
      <c r="G2496" s="30" t="s">
        <v>20326</v>
      </c>
      <c r="H2496" s="38">
        <v>-474963</v>
      </c>
      <c r="I2496" s="64">
        <v>0</v>
      </c>
      <c r="J2496" s="38">
        <v>-37997</v>
      </c>
      <c r="K2496" s="38">
        <v>-512960</v>
      </c>
      <c r="L2496" s="7" t="s">
        <v>51</v>
      </c>
      <c r="M2496" s="6">
        <v>46050</v>
      </c>
      <c r="O2496" s="35">
        <f>IF(Table1[[#This Row],[Phân loại]]="Tồn đầu kỳ",Table1[[#This Row],[Tổng giá trị]],0)</f>
        <v>-512960</v>
      </c>
      <c r="P2496" s="7">
        <f>IF(Table1[[#This Row],[Số còn phải thu ĐK]]&lt;&gt;0,0,IF(Table1[[#This Row],[Phân loại]]="Bán hàng",Table1[[#This Row],[Tổng giá trị]],-Table1[[#This Row],[Tổng giá trị]]))</f>
        <v>0</v>
      </c>
      <c r="Q2496" s="35">
        <f t="shared" si="623"/>
        <v>-512960</v>
      </c>
      <c r="R2496" s="7">
        <f>Table1[[#This Row],[Số còn phải thu ĐK]]+Table1[[#This Row],[Giá Trị HD sau CK]]-Table1[[#This Row],[Số tiền đã thu]]</f>
        <v>0</v>
      </c>
      <c r="S2496" s="6">
        <f>IF(Table1[[#This Row],[Ngày hóa đơn]]&lt;&gt;"",Table1[[#This Row],[Ngày hóa đơn]],IF(Table1[[#This Row],[Ngày hạch toán]]&lt;&gt;"",Table1[[#This Row],[Ngày hạch toán]],""))</f>
        <v>46014</v>
      </c>
      <c r="T2496" s="7"/>
      <c r="U2496" s="6">
        <f>IF(Table1[[#This Row],[Ngày tính CN]]="","",S2496+T2496)</f>
        <v>46014</v>
      </c>
      <c r="V2496" s="35">
        <f ca="1">IF(Table1[[#This Row],[Hạn thanh toán]]="","",IF((U2496-NOW())&lt;0,0,(U2496-NOW())))</f>
        <v>0</v>
      </c>
      <c r="W2496" s="35"/>
      <c r="X2496" s="35" t="str">
        <f t="shared" ca="1" si="624"/>
        <v/>
      </c>
      <c r="Y2496" s="2" t="str">
        <f t="shared" si="625"/>
        <v>Đã thanh toán</v>
      </c>
      <c r="Z2496" s="51">
        <f t="shared" si="621"/>
        <v>46014</v>
      </c>
      <c r="AA2496" s="51">
        <f t="shared" si="622"/>
        <v>46050</v>
      </c>
      <c r="AD2496" s="2" t="str">
        <f>VLOOKUP($A2496,MA_KH!$A:$Q,MA_KH!O$1,0)</f>
        <v>SMART</v>
      </c>
      <c r="AE2496" s="2" t="str">
        <f>VLOOKUP($A2496,MA_KH!$A:$Q,MA_KH!P$1,0)</f>
        <v>CÔNG TY TNHH KINH DOANH THƯƠNG MẠI VÀ DỊCH VỤ SUNSHINE MART</v>
      </c>
    </row>
    <row r="2497" spans="1:31" ht="25.5" hidden="1" customHeight="1" x14ac:dyDescent="0.2">
      <c r="A2497" s="30" t="s">
        <v>22436</v>
      </c>
      <c r="B2497" s="30" t="s">
        <v>3966</v>
      </c>
      <c r="C2497" s="37">
        <v>46001</v>
      </c>
      <c r="D2497" s="30" t="s">
        <v>19360</v>
      </c>
      <c r="E2497" s="37">
        <v>46001</v>
      </c>
      <c r="F2497" s="30">
        <v>2600</v>
      </c>
      <c r="G2497" s="30" t="s">
        <v>19361</v>
      </c>
      <c r="H2497" s="38">
        <v>-70538</v>
      </c>
      <c r="I2497" s="64">
        <v>0</v>
      </c>
      <c r="J2497" s="38">
        <v>-5643</v>
      </c>
      <c r="K2497" s="38">
        <v>-76181</v>
      </c>
      <c r="L2497" s="7" t="s">
        <v>51</v>
      </c>
      <c r="M2497" s="6">
        <v>46050</v>
      </c>
      <c r="O2497" s="35">
        <f>IF(Table1[[#This Row],[Phân loại]]="Tồn đầu kỳ",Table1[[#This Row],[Tổng giá trị]],0)</f>
        <v>-76181</v>
      </c>
      <c r="P2497" s="7">
        <f>IF(Table1[[#This Row],[Số còn phải thu ĐK]]&lt;&gt;0,0,IF(Table1[[#This Row],[Phân loại]]="Bán hàng",Table1[[#This Row],[Tổng giá trị]],-Table1[[#This Row],[Tổng giá trị]]))</f>
        <v>0</v>
      </c>
      <c r="Q2497" s="35">
        <f t="shared" si="623"/>
        <v>-76181</v>
      </c>
      <c r="R2497" s="7">
        <f>Table1[[#This Row],[Số còn phải thu ĐK]]+Table1[[#This Row],[Giá Trị HD sau CK]]-Table1[[#This Row],[Số tiền đã thu]]</f>
        <v>0</v>
      </c>
      <c r="S2497" s="6">
        <f>IF(Table1[[#This Row],[Ngày hóa đơn]]&lt;&gt;"",Table1[[#This Row],[Ngày hóa đơn]],IF(Table1[[#This Row],[Ngày hạch toán]]&lt;&gt;"",Table1[[#This Row],[Ngày hạch toán]],""))</f>
        <v>46001</v>
      </c>
      <c r="T2497" s="7"/>
      <c r="U2497" s="6">
        <f>IF(Table1[[#This Row],[Ngày tính CN]]="","",S2497+T2497)</f>
        <v>46001</v>
      </c>
      <c r="V2497" s="35">
        <f ca="1">IF(Table1[[#This Row],[Hạn thanh toán]]="","",IF((U2497-NOW())&lt;0,0,(U2497-NOW())))</f>
        <v>0</v>
      </c>
      <c r="W2497" s="35"/>
      <c r="X2497" s="35" t="str">
        <f t="shared" ca="1" si="624"/>
        <v/>
      </c>
      <c r="Y2497" s="2" t="str">
        <f t="shared" si="625"/>
        <v>Đã thanh toán</v>
      </c>
      <c r="Z2497" s="51">
        <f t="shared" si="621"/>
        <v>46001</v>
      </c>
      <c r="AA2497" s="51">
        <f t="shared" si="622"/>
        <v>46050</v>
      </c>
      <c r="AD2497" s="2" t="str">
        <f>VLOOKUP($A2497,MA_KH!$A:$Q,MA_KH!O$1,0)</f>
        <v>SMART</v>
      </c>
      <c r="AE2497" s="2" t="str">
        <f>VLOOKUP($A2497,MA_KH!$A:$Q,MA_KH!P$1,0)</f>
        <v>CÔNG TY TNHH KINH DOANH THƯƠNG MẠI VÀ DỊCH VỤ SUNSHINE MART</v>
      </c>
    </row>
    <row r="2498" spans="1:31" ht="25.5" hidden="1" customHeight="1" x14ac:dyDescent="0.2">
      <c r="A2498" s="30" t="s">
        <v>22436</v>
      </c>
      <c r="B2498" s="30" t="s">
        <v>3966</v>
      </c>
      <c r="C2498" s="37">
        <v>46001</v>
      </c>
      <c r="D2498" s="30" t="s">
        <v>19362</v>
      </c>
      <c r="E2498" s="37">
        <v>46001</v>
      </c>
      <c r="F2498" s="30">
        <v>2598</v>
      </c>
      <c r="G2498" s="30" t="s">
        <v>19363</v>
      </c>
      <c r="H2498" s="38">
        <v>-143016</v>
      </c>
      <c r="I2498" s="64">
        <v>0</v>
      </c>
      <c r="J2498" s="38">
        <v>-11441</v>
      </c>
      <c r="K2498" s="38">
        <v>-154457</v>
      </c>
      <c r="L2498" s="7" t="s">
        <v>51</v>
      </c>
      <c r="M2498" s="6">
        <v>46050</v>
      </c>
      <c r="O2498" s="35">
        <f>IF(Table1[[#This Row],[Phân loại]]="Tồn đầu kỳ",Table1[[#This Row],[Tổng giá trị]],0)</f>
        <v>-154457</v>
      </c>
      <c r="P2498" s="7">
        <f>IF(Table1[[#This Row],[Số còn phải thu ĐK]]&lt;&gt;0,0,IF(Table1[[#This Row],[Phân loại]]="Bán hàng",Table1[[#This Row],[Tổng giá trị]],-Table1[[#This Row],[Tổng giá trị]]))</f>
        <v>0</v>
      </c>
      <c r="Q2498" s="35">
        <f t="shared" si="623"/>
        <v>-154457</v>
      </c>
      <c r="R2498" s="7">
        <f>Table1[[#This Row],[Số còn phải thu ĐK]]+Table1[[#This Row],[Giá Trị HD sau CK]]-Table1[[#This Row],[Số tiền đã thu]]</f>
        <v>0</v>
      </c>
      <c r="S2498" s="6">
        <f>IF(Table1[[#This Row],[Ngày hóa đơn]]&lt;&gt;"",Table1[[#This Row],[Ngày hóa đơn]],IF(Table1[[#This Row],[Ngày hạch toán]]&lt;&gt;"",Table1[[#This Row],[Ngày hạch toán]],""))</f>
        <v>46001</v>
      </c>
      <c r="T2498" s="7"/>
      <c r="U2498" s="6">
        <f>IF(Table1[[#This Row],[Ngày tính CN]]="","",S2498+T2498)</f>
        <v>46001</v>
      </c>
      <c r="V2498" s="35">
        <f ca="1">IF(Table1[[#This Row],[Hạn thanh toán]]="","",IF((U2498-NOW())&lt;0,0,(U2498-NOW())))</f>
        <v>0</v>
      </c>
      <c r="W2498" s="35"/>
      <c r="X2498" s="35" t="str">
        <f t="shared" ca="1" si="624"/>
        <v/>
      </c>
      <c r="Y2498" s="2" t="str">
        <f t="shared" si="625"/>
        <v>Đã thanh toán</v>
      </c>
      <c r="Z2498" s="51">
        <f t="shared" si="621"/>
        <v>46001</v>
      </c>
      <c r="AA2498" s="51">
        <f t="shared" si="622"/>
        <v>46050</v>
      </c>
      <c r="AD2498" s="2" t="str">
        <f>VLOOKUP($A2498,MA_KH!$A:$Q,MA_KH!O$1,0)</f>
        <v>SMART</v>
      </c>
      <c r="AE2498" s="2" t="str">
        <f>VLOOKUP($A2498,MA_KH!$A:$Q,MA_KH!P$1,0)</f>
        <v>CÔNG TY TNHH KINH DOANH THƯƠNG MẠI VÀ DỊCH VỤ SUNSHINE MART</v>
      </c>
    </row>
    <row r="2499" spans="1:31" ht="25.5" hidden="1" customHeight="1" x14ac:dyDescent="0.2">
      <c r="A2499" s="30" t="s">
        <v>22436</v>
      </c>
      <c r="B2499" s="30" t="s">
        <v>3966</v>
      </c>
      <c r="C2499" s="37">
        <v>46011</v>
      </c>
      <c r="D2499" s="30" t="s">
        <v>19976</v>
      </c>
      <c r="E2499" s="37">
        <v>46011</v>
      </c>
      <c r="F2499" s="30">
        <v>2669</v>
      </c>
      <c r="G2499" s="30" t="s">
        <v>19977</v>
      </c>
      <c r="H2499" s="38">
        <v>-413385</v>
      </c>
      <c r="I2499" s="64">
        <v>0</v>
      </c>
      <c r="J2499" s="38">
        <v>-33071</v>
      </c>
      <c r="K2499" s="38">
        <v>-446456</v>
      </c>
      <c r="L2499" s="7" t="s">
        <v>51</v>
      </c>
      <c r="M2499" s="6">
        <v>46050</v>
      </c>
      <c r="O2499" s="35">
        <f>IF(Table1[[#This Row],[Phân loại]]="Tồn đầu kỳ",Table1[[#This Row],[Tổng giá trị]],0)</f>
        <v>-446456</v>
      </c>
      <c r="P2499" s="7">
        <f>IF(Table1[[#This Row],[Số còn phải thu ĐK]]&lt;&gt;0,0,IF(Table1[[#This Row],[Phân loại]]="Bán hàng",Table1[[#This Row],[Tổng giá trị]],-Table1[[#This Row],[Tổng giá trị]]))</f>
        <v>0</v>
      </c>
      <c r="Q2499" s="35">
        <f t="shared" si="623"/>
        <v>-446456</v>
      </c>
      <c r="R2499" s="7">
        <f>Table1[[#This Row],[Số còn phải thu ĐK]]+Table1[[#This Row],[Giá Trị HD sau CK]]-Table1[[#This Row],[Số tiền đã thu]]</f>
        <v>0</v>
      </c>
      <c r="S2499" s="6">
        <f>IF(Table1[[#This Row],[Ngày hóa đơn]]&lt;&gt;"",Table1[[#This Row],[Ngày hóa đơn]],IF(Table1[[#This Row],[Ngày hạch toán]]&lt;&gt;"",Table1[[#This Row],[Ngày hạch toán]],""))</f>
        <v>46011</v>
      </c>
      <c r="T2499" s="7"/>
      <c r="U2499" s="6">
        <f>IF(Table1[[#This Row],[Ngày tính CN]]="","",S2499+T2499)</f>
        <v>46011</v>
      </c>
      <c r="V2499" s="35">
        <f ca="1">IF(Table1[[#This Row],[Hạn thanh toán]]="","",IF((U2499-NOW())&lt;0,0,(U2499-NOW())))</f>
        <v>0</v>
      </c>
      <c r="W2499" s="35"/>
      <c r="X2499" s="35" t="str">
        <f t="shared" ca="1" si="624"/>
        <v/>
      </c>
      <c r="Y2499" s="2" t="str">
        <f t="shared" si="625"/>
        <v>Đã thanh toán</v>
      </c>
      <c r="Z2499" s="51">
        <f t="shared" si="621"/>
        <v>46011</v>
      </c>
      <c r="AA2499" s="51">
        <f t="shared" si="622"/>
        <v>46050</v>
      </c>
      <c r="AD2499" s="2" t="str">
        <f>VLOOKUP($A2499,MA_KH!$A:$Q,MA_KH!O$1,0)</f>
        <v>SMART</v>
      </c>
      <c r="AE2499" s="2" t="str">
        <f>VLOOKUP($A2499,MA_KH!$A:$Q,MA_KH!P$1,0)</f>
        <v>CÔNG TY TNHH KINH DOANH THƯƠNG MẠI VÀ DỊCH VỤ SUNSHINE MART</v>
      </c>
    </row>
    <row r="2500" spans="1:31" ht="25.5" hidden="1" customHeight="1" x14ac:dyDescent="0.2">
      <c r="A2500" s="30" t="s">
        <v>23536</v>
      </c>
      <c r="B2500" s="30" t="s">
        <v>4331</v>
      </c>
      <c r="C2500" s="37">
        <v>46006</v>
      </c>
      <c r="D2500" s="30" t="s">
        <v>20327</v>
      </c>
      <c r="E2500" s="37">
        <v>46006</v>
      </c>
      <c r="F2500" s="30"/>
      <c r="G2500" s="30" t="s">
        <v>4874</v>
      </c>
      <c r="H2500" s="38">
        <v>-110780</v>
      </c>
      <c r="I2500" s="64">
        <v>0</v>
      </c>
      <c r="J2500" s="38">
        <v>-8862</v>
      </c>
      <c r="K2500" s="38">
        <v>-119642</v>
      </c>
      <c r="L2500" s="7" t="s">
        <v>51</v>
      </c>
      <c r="M2500" s="6">
        <v>46097</v>
      </c>
      <c r="O2500" s="35">
        <f>IF(Table1[[#This Row],[Phân loại]]="Tồn đầu kỳ",Table1[[#This Row],[Tổng giá trị]],0)</f>
        <v>-119642</v>
      </c>
      <c r="P2500" s="7">
        <f>IF(Table1[[#This Row],[Số còn phải thu ĐK]]&lt;&gt;0,0,IF(Table1[[#This Row],[Phân loại]]="Bán hàng",Table1[[#This Row],[Tổng giá trị]],-Table1[[#This Row],[Tổng giá trị]]))</f>
        <v>0</v>
      </c>
      <c r="Q2500" s="35">
        <f t="shared" si="623"/>
        <v>-119642</v>
      </c>
      <c r="R2500" s="7">
        <f>Table1[[#This Row],[Số còn phải thu ĐK]]+Table1[[#This Row],[Giá Trị HD sau CK]]-Table1[[#This Row],[Số tiền đã thu]]</f>
        <v>0</v>
      </c>
      <c r="S2500" s="6">
        <f>IF(Table1[[#This Row],[Ngày hóa đơn]]&lt;&gt;"",Table1[[#This Row],[Ngày hóa đơn]],IF(Table1[[#This Row],[Ngày hạch toán]]&lt;&gt;"",Table1[[#This Row],[Ngày hạch toán]],""))</f>
        <v>46006</v>
      </c>
      <c r="T2500" s="7"/>
      <c r="U2500" s="6">
        <f>IF(Table1[[#This Row],[Ngày tính CN]]="","",S2500+T2500)</f>
        <v>46006</v>
      </c>
      <c r="V2500" s="35">
        <f ca="1">IF(Table1[[#This Row],[Hạn thanh toán]]="","",IF((U2500-NOW())&lt;0,0,(U2500-NOW())))</f>
        <v>0</v>
      </c>
      <c r="W2500" s="35"/>
      <c r="X2500" s="35" t="str">
        <f t="shared" ca="1" si="624"/>
        <v/>
      </c>
      <c r="Y2500" s="2" t="str">
        <f t="shared" si="625"/>
        <v>Đã thanh toán</v>
      </c>
      <c r="Z2500" s="51">
        <f t="shared" ref="Z2500:Z2563" si="626">IF(S2500="","",S2500)</f>
        <v>46006</v>
      </c>
      <c r="AA2500" s="51">
        <f t="shared" ref="AA2500:AA2563" si="627">IF(M2500="","",M2500)</f>
        <v>46097</v>
      </c>
      <c r="AD2500" s="2" t="str">
        <f>VLOOKUP($A2500,MA_KH!$A:$Q,MA_KH!O$1,0)</f>
        <v>VIỆT Ý NHA TRANG</v>
      </c>
      <c r="AE2500" s="2" t="str">
        <f>VLOOKUP($A2500,MA_KH!$A:$Q,MA_KH!P$1,0)</f>
        <v>CHI NHÁNH NHA TRANG - CÔNG TY TNHH VIỆT Ý HÀ NỘI CENTER</v>
      </c>
    </row>
    <row r="2501" spans="1:31" ht="25.5" hidden="1" customHeight="1" x14ac:dyDescent="0.2">
      <c r="A2501" s="30" t="s">
        <v>23536</v>
      </c>
      <c r="B2501" s="30" t="s">
        <v>4331</v>
      </c>
      <c r="C2501" s="37">
        <v>46014</v>
      </c>
      <c r="D2501" s="30" t="s">
        <v>20328</v>
      </c>
      <c r="E2501" s="37">
        <v>46014</v>
      </c>
      <c r="F2501" s="30"/>
      <c r="G2501" s="30" t="s">
        <v>4874</v>
      </c>
      <c r="H2501" s="38">
        <v>-443120</v>
      </c>
      <c r="I2501" s="64">
        <v>0</v>
      </c>
      <c r="J2501" s="38">
        <v>-35450</v>
      </c>
      <c r="K2501" s="38">
        <v>-478570</v>
      </c>
      <c r="L2501" s="7" t="s">
        <v>51</v>
      </c>
      <c r="M2501" s="6">
        <v>46097</v>
      </c>
      <c r="O2501" s="35">
        <f>IF(Table1[[#This Row],[Phân loại]]="Tồn đầu kỳ",Table1[[#This Row],[Tổng giá trị]],0)</f>
        <v>-478570</v>
      </c>
      <c r="P2501" s="7">
        <f>IF(Table1[[#This Row],[Số còn phải thu ĐK]]&lt;&gt;0,0,IF(Table1[[#This Row],[Phân loại]]="Bán hàng",Table1[[#This Row],[Tổng giá trị]],-Table1[[#This Row],[Tổng giá trị]]))</f>
        <v>0</v>
      </c>
      <c r="Q2501" s="35">
        <f t="shared" si="623"/>
        <v>-478570</v>
      </c>
      <c r="R2501" s="7">
        <f>Table1[[#This Row],[Số còn phải thu ĐK]]+Table1[[#This Row],[Giá Trị HD sau CK]]-Table1[[#This Row],[Số tiền đã thu]]</f>
        <v>0</v>
      </c>
      <c r="S2501" s="6">
        <f>IF(Table1[[#This Row],[Ngày hóa đơn]]&lt;&gt;"",Table1[[#This Row],[Ngày hóa đơn]],IF(Table1[[#This Row],[Ngày hạch toán]]&lt;&gt;"",Table1[[#This Row],[Ngày hạch toán]],""))</f>
        <v>46014</v>
      </c>
      <c r="T2501" s="7"/>
      <c r="U2501" s="6">
        <f>IF(Table1[[#This Row],[Ngày tính CN]]="","",S2501+T2501)</f>
        <v>46014</v>
      </c>
      <c r="V2501" s="35">
        <f ca="1">IF(Table1[[#This Row],[Hạn thanh toán]]="","",IF((U2501-NOW())&lt;0,0,(U2501-NOW())))</f>
        <v>0</v>
      </c>
      <c r="W2501" s="35"/>
      <c r="X2501" s="35" t="str">
        <f t="shared" ca="1" si="624"/>
        <v/>
      </c>
      <c r="Y2501" s="2" t="str">
        <f t="shared" si="625"/>
        <v>Đã thanh toán</v>
      </c>
      <c r="Z2501" s="51">
        <f t="shared" si="626"/>
        <v>46014</v>
      </c>
      <c r="AA2501" s="51">
        <f t="shared" si="627"/>
        <v>46097</v>
      </c>
      <c r="AD2501" s="2" t="str">
        <f>VLOOKUP($A2501,MA_KH!$A:$Q,MA_KH!O$1,0)</f>
        <v>VIỆT Ý NHA TRANG</v>
      </c>
      <c r="AE2501" s="2" t="str">
        <f>VLOOKUP($A2501,MA_KH!$A:$Q,MA_KH!P$1,0)</f>
        <v>CHI NHÁNH NHA TRANG - CÔNG TY TNHH VIỆT Ý HÀ NỘI CENTER</v>
      </c>
    </row>
    <row r="2502" spans="1:31" ht="25.5" hidden="1" customHeight="1" x14ac:dyDescent="0.2">
      <c r="A2502" s="30" t="s">
        <v>23536</v>
      </c>
      <c r="B2502" s="30" t="s">
        <v>4331</v>
      </c>
      <c r="C2502" s="37">
        <v>46002</v>
      </c>
      <c r="D2502" s="30" t="s">
        <v>20329</v>
      </c>
      <c r="E2502" s="37">
        <v>46002</v>
      </c>
      <c r="F2502" s="30"/>
      <c r="G2502" s="30" t="s">
        <v>4874</v>
      </c>
      <c r="H2502" s="38">
        <v>-52815</v>
      </c>
      <c r="I2502" s="64">
        <v>0</v>
      </c>
      <c r="J2502" s="38">
        <v>-4225</v>
      </c>
      <c r="K2502" s="38">
        <v>-57040</v>
      </c>
      <c r="L2502" s="7" t="s">
        <v>51</v>
      </c>
      <c r="M2502" s="6">
        <v>46097</v>
      </c>
      <c r="O2502" s="35">
        <f>IF(Table1[[#This Row],[Phân loại]]="Tồn đầu kỳ",Table1[[#This Row],[Tổng giá trị]],0)</f>
        <v>-57040</v>
      </c>
      <c r="P2502" s="7">
        <f>IF(Table1[[#This Row],[Số còn phải thu ĐK]]&lt;&gt;0,0,IF(Table1[[#This Row],[Phân loại]]="Bán hàng",Table1[[#This Row],[Tổng giá trị]],-Table1[[#This Row],[Tổng giá trị]]))</f>
        <v>0</v>
      </c>
      <c r="Q2502" s="35">
        <f t="shared" si="623"/>
        <v>-57040</v>
      </c>
      <c r="R2502" s="7">
        <f>Table1[[#This Row],[Số còn phải thu ĐK]]+Table1[[#This Row],[Giá Trị HD sau CK]]-Table1[[#This Row],[Số tiền đã thu]]</f>
        <v>0</v>
      </c>
      <c r="S2502" s="6">
        <f>IF(Table1[[#This Row],[Ngày hóa đơn]]&lt;&gt;"",Table1[[#This Row],[Ngày hóa đơn]],IF(Table1[[#This Row],[Ngày hạch toán]]&lt;&gt;"",Table1[[#This Row],[Ngày hạch toán]],""))</f>
        <v>46002</v>
      </c>
      <c r="T2502" s="7"/>
      <c r="U2502" s="6">
        <f>IF(Table1[[#This Row],[Ngày tính CN]]="","",S2502+T2502)</f>
        <v>46002</v>
      </c>
      <c r="V2502" s="35">
        <f ca="1">IF(Table1[[#This Row],[Hạn thanh toán]]="","",IF((U2502-NOW())&lt;0,0,(U2502-NOW())))</f>
        <v>0</v>
      </c>
      <c r="W2502" s="35"/>
      <c r="X2502" s="35" t="str">
        <f t="shared" ca="1" si="624"/>
        <v/>
      </c>
      <c r="Y2502" s="2" t="str">
        <f t="shared" si="625"/>
        <v>Đã thanh toán</v>
      </c>
      <c r="Z2502" s="51">
        <f t="shared" si="626"/>
        <v>46002</v>
      </c>
      <c r="AA2502" s="51">
        <f t="shared" si="627"/>
        <v>46097</v>
      </c>
      <c r="AD2502" s="2" t="str">
        <f>VLOOKUP($A2502,MA_KH!$A:$Q,MA_KH!O$1,0)</f>
        <v>VIỆT Ý NHA TRANG</v>
      </c>
      <c r="AE2502" s="2" t="str">
        <f>VLOOKUP($A2502,MA_KH!$A:$Q,MA_KH!P$1,0)</f>
        <v>CHI NHÁNH NHA TRANG - CÔNG TY TNHH VIỆT Ý HÀ NỘI CENTER</v>
      </c>
    </row>
    <row r="2503" spans="1:31" ht="25.5" hidden="1" customHeight="1" x14ac:dyDescent="0.2">
      <c r="A2503" s="30" t="s">
        <v>23533</v>
      </c>
      <c r="B2503" s="30" t="s">
        <v>4157</v>
      </c>
      <c r="C2503" s="37">
        <v>45993</v>
      </c>
      <c r="D2503" s="30" t="s">
        <v>18826</v>
      </c>
      <c r="E2503" s="37">
        <v>45993</v>
      </c>
      <c r="F2503" s="30"/>
      <c r="G2503" s="30" t="s">
        <v>18827</v>
      </c>
      <c r="H2503" s="38">
        <v>-51704</v>
      </c>
      <c r="I2503" s="64">
        <v>0</v>
      </c>
      <c r="J2503" s="38">
        <v>-4136</v>
      </c>
      <c r="K2503" s="38">
        <v>-55840</v>
      </c>
      <c r="L2503" s="7" t="s">
        <v>51</v>
      </c>
      <c r="M2503" s="6">
        <v>46037</v>
      </c>
      <c r="O2503" s="35">
        <f>IF(Table1[[#This Row],[Phân loại]]="Tồn đầu kỳ",Table1[[#This Row],[Tổng giá trị]],0)</f>
        <v>-55840</v>
      </c>
      <c r="P2503" s="7">
        <f>IF(Table1[[#This Row],[Số còn phải thu ĐK]]&lt;&gt;0,0,IF(Table1[[#This Row],[Phân loại]]="Bán hàng",Table1[[#This Row],[Tổng giá trị]],-Table1[[#This Row],[Tổng giá trị]]))</f>
        <v>0</v>
      </c>
      <c r="Q2503" s="35">
        <f t="shared" si="623"/>
        <v>-55840</v>
      </c>
      <c r="R2503" s="7">
        <f>Table1[[#This Row],[Số còn phải thu ĐK]]+Table1[[#This Row],[Giá Trị HD sau CK]]-Table1[[#This Row],[Số tiền đã thu]]</f>
        <v>0</v>
      </c>
      <c r="S2503" s="6">
        <f>IF(Table1[[#This Row],[Ngày hóa đơn]]&lt;&gt;"",Table1[[#This Row],[Ngày hóa đơn]],IF(Table1[[#This Row],[Ngày hạch toán]]&lt;&gt;"",Table1[[#This Row],[Ngày hạch toán]],""))</f>
        <v>45993</v>
      </c>
      <c r="T2503" s="7"/>
      <c r="U2503" s="6">
        <f>IF(Table1[[#This Row],[Ngày tính CN]]="","",S2503+T2503)</f>
        <v>45993</v>
      </c>
      <c r="V2503" s="35">
        <f ca="1">IF(Table1[[#This Row],[Hạn thanh toán]]="","",IF((U2503-NOW())&lt;0,0,(U2503-NOW())))</f>
        <v>0</v>
      </c>
      <c r="W2503" s="35"/>
      <c r="X2503" s="35" t="str">
        <f t="shared" ca="1" si="624"/>
        <v/>
      </c>
      <c r="Y2503" s="2" t="str">
        <f t="shared" si="625"/>
        <v>Đã thanh toán</v>
      </c>
      <c r="Z2503" s="51">
        <f t="shared" si="626"/>
        <v>45993</v>
      </c>
      <c r="AA2503" s="51">
        <f t="shared" si="627"/>
        <v>46037</v>
      </c>
      <c r="AD2503" s="2" t="str">
        <f>VLOOKUP($A2503,MA_KH!$A:$Q,MA_KH!O$1,0)</f>
        <v>VITALMART</v>
      </c>
      <c r="AE2503" s="2" t="str">
        <f>VLOOKUP($A2503,MA_KH!$A:$Q,MA_KH!P$1,0)</f>
        <v>CÔNG TY CỔ PHẦN DỊCH VỤ THƯƠNG MẠI VITAL GO</v>
      </c>
    </row>
    <row r="2504" spans="1:31" ht="25.5" hidden="1" customHeight="1" x14ac:dyDescent="0.2">
      <c r="A2504" s="30" t="s">
        <v>23533</v>
      </c>
      <c r="B2504" s="30" t="s">
        <v>4157</v>
      </c>
      <c r="C2504" s="37">
        <v>46015</v>
      </c>
      <c r="D2504" s="30" t="s">
        <v>20353</v>
      </c>
      <c r="E2504" s="37">
        <v>46015</v>
      </c>
      <c r="F2504" s="30"/>
      <c r="G2504" s="30" t="s">
        <v>20354</v>
      </c>
      <c r="H2504" s="38">
        <v>-221464</v>
      </c>
      <c r="I2504" s="64">
        <v>0</v>
      </c>
      <c r="J2504" s="38">
        <v>-17717</v>
      </c>
      <c r="K2504" s="38">
        <v>-239181</v>
      </c>
      <c r="L2504" s="7" t="s">
        <v>51</v>
      </c>
      <c r="M2504" s="6">
        <v>46037</v>
      </c>
      <c r="O2504" s="35">
        <f>IF(Table1[[#This Row],[Phân loại]]="Tồn đầu kỳ",Table1[[#This Row],[Tổng giá trị]],0)</f>
        <v>-239181</v>
      </c>
      <c r="P2504" s="7">
        <f>IF(Table1[[#This Row],[Số còn phải thu ĐK]]&lt;&gt;0,0,IF(Table1[[#This Row],[Phân loại]]="Bán hàng",Table1[[#This Row],[Tổng giá trị]],-Table1[[#This Row],[Tổng giá trị]]))</f>
        <v>0</v>
      </c>
      <c r="Q2504" s="35">
        <f t="shared" si="623"/>
        <v>-239181</v>
      </c>
      <c r="R2504" s="7">
        <f>Table1[[#This Row],[Số còn phải thu ĐK]]+Table1[[#This Row],[Giá Trị HD sau CK]]-Table1[[#This Row],[Số tiền đã thu]]</f>
        <v>0</v>
      </c>
      <c r="S2504" s="6">
        <f>IF(Table1[[#This Row],[Ngày hóa đơn]]&lt;&gt;"",Table1[[#This Row],[Ngày hóa đơn]],IF(Table1[[#This Row],[Ngày hạch toán]]&lt;&gt;"",Table1[[#This Row],[Ngày hạch toán]],""))</f>
        <v>46015</v>
      </c>
      <c r="T2504" s="7"/>
      <c r="U2504" s="6">
        <f>IF(Table1[[#This Row],[Ngày tính CN]]="","",S2504+T2504)</f>
        <v>46015</v>
      </c>
      <c r="V2504" s="35">
        <f ca="1">IF(Table1[[#This Row],[Hạn thanh toán]]="","",IF((U2504-NOW())&lt;0,0,(U2504-NOW())))</f>
        <v>0</v>
      </c>
      <c r="W2504" s="35"/>
      <c r="X2504" s="35" t="str">
        <f t="shared" ca="1" si="624"/>
        <v/>
      </c>
      <c r="Y2504" s="2" t="str">
        <f t="shared" si="625"/>
        <v>Đã thanh toán</v>
      </c>
      <c r="Z2504" s="51">
        <f t="shared" si="626"/>
        <v>46015</v>
      </c>
      <c r="AA2504" s="51">
        <f t="shared" si="627"/>
        <v>46037</v>
      </c>
      <c r="AD2504" s="2" t="str">
        <f>VLOOKUP($A2504,MA_KH!$A:$Q,MA_KH!O$1,0)</f>
        <v>VITALMART</v>
      </c>
      <c r="AE2504" s="2" t="str">
        <f>VLOOKUP($A2504,MA_KH!$A:$Q,MA_KH!P$1,0)</f>
        <v>CÔNG TY CỔ PHẦN DỊCH VỤ THƯƠNG MẠI VITAL GO</v>
      </c>
    </row>
    <row r="2505" spans="1:31" ht="25.5" hidden="1" customHeight="1" x14ac:dyDescent="0.2">
      <c r="A2505" s="30" t="s">
        <v>23533</v>
      </c>
      <c r="B2505" s="30" t="s">
        <v>4157</v>
      </c>
      <c r="C2505" s="37">
        <v>46013</v>
      </c>
      <c r="D2505" s="30" t="s">
        <v>20355</v>
      </c>
      <c r="E2505" s="37">
        <v>46013</v>
      </c>
      <c r="F2505" s="30"/>
      <c r="G2505" s="30" t="s">
        <v>20356</v>
      </c>
      <c r="H2505" s="38">
        <v>-108448</v>
      </c>
      <c r="I2505" s="64">
        <v>0</v>
      </c>
      <c r="J2505" s="38">
        <v>-8676</v>
      </c>
      <c r="K2505" s="38">
        <v>-117124</v>
      </c>
      <c r="L2505" s="7" t="s">
        <v>51</v>
      </c>
      <c r="M2505" s="6">
        <v>46037</v>
      </c>
      <c r="O2505" s="35">
        <f>IF(Table1[[#This Row],[Phân loại]]="Tồn đầu kỳ",Table1[[#This Row],[Tổng giá trị]],0)</f>
        <v>-117124</v>
      </c>
      <c r="P2505" s="7">
        <f>IF(Table1[[#This Row],[Số còn phải thu ĐK]]&lt;&gt;0,0,IF(Table1[[#This Row],[Phân loại]]="Bán hàng",Table1[[#This Row],[Tổng giá trị]],-Table1[[#This Row],[Tổng giá trị]]))</f>
        <v>0</v>
      </c>
      <c r="Q2505" s="35">
        <f t="shared" si="623"/>
        <v>-117124</v>
      </c>
      <c r="R2505" s="7">
        <f>Table1[[#This Row],[Số còn phải thu ĐK]]+Table1[[#This Row],[Giá Trị HD sau CK]]-Table1[[#This Row],[Số tiền đã thu]]</f>
        <v>0</v>
      </c>
      <c r="S2505" s="6">
        <f>IF(Table1[[#This Row],[Ngày hóa đơn]]&lt;&gt;"",Table1[[#This Row],[Ngày hóa đơn]],IF(Table1[[#This Row],[Ngày hạch toán]]&lt;&gt;"",Table1[[#This Row],[Ngày hạch toán]],""))</f>
        <v>46013</v>
      </c>
      <c r="T2505" s="7"/>
      <c r="U2505" s="6">
        <f>IF(Table1[[#This Row],[Ngày tính CN]]="","",S2505+T2505)</f>
        <v>46013</v>
      </c>
      <c r="V2505" s="35">
        <f ca="1">IF(Table1[[#This Row],[Hạn thanh toán]]="","",IF((U2505-NOW())&lt;0,0,(U2505-NOW())))</f>
        <v>0</v>
      </c>
      <c r="W2505" s="35"/>
      <c r="X2505" s="35" t="str">
        <f t="shared" ca="1" si="624"/>
        <v/>
      </c>
      <c r="Y2505" s="2" t="str">
        <f t="shared" si="625"/>
        <v>Đã thanh toán</v>
      </c>
      <c r="Z2505" s="51">
        <f t="shared" si="626"/>
        <v>46013</v>
      </c>
      <c r="AA2505" s="51">
        <f t="shared" si="627"/>
        <v>46037</v>
      </c>
      <c r="AD2505" s="2" t="str">
        <f>VLOOKUP($A2505,MA_KH!$A:$Q,MA_KH!O$1,0)</f>
        <v>VITALMART</v>
      </c>
      <c r="AE2505" s="2" t="str">
        <f>VLOOKUP($A2505,MA_KH!$A:$Q,MA_KH!P$1,0)</f>
        <v>CÔNG TY CỔ PHẦN DỊCH VỤ THƯƠNG MẠI VITAL GO</v>
      </c>
    </row>
    <row r="2506" spans="1:31" ht="25.5" hidden="1" customHeight="1" x14ac:dyDescent="0.2">
      <c r="A2506" s="30" t="s">
        <v>21961</v>
      </c>
      <c r="B2506" s="30" t="s">
        <v>4402</v>
      </c>
      <c r="C2506" s="37">
        <v>45993</v>
      </c>
      <c r="D2506" s="30" t="s">
        <v>19703</v>
      </c>
      <c r="E2506" s="37">
        <v>45993</v>
      </c>
      <c r="F2506" s="30"/>
      <c r="G2506" s="30" t="s">
        <v>19704</v>
      </c>
      <c r="H2506" s="38">
        <v>-50591</v>
      </c>
      <c r="I2506" s="64">
        <v>0</v>
      </c>
      <c r="J2506" s="38">
        <v>-4047</v>
      </c>
      <c r="K2506" s="38">
        <v>-54638</v>
      </c>
      <c r="L2506" s="7" t="s">
        <v>51</v>
      </c>
      <c r="O2506" s="35">
        <f>IF(Table1[[#This Row],[Phân loại]]="Tồn đầu kỳ",Table1[[#This Row],[Tổng giá trị]],0)</f>
        <v>-54638</v>
      </c>
      <c r="P2506" s="7">
        <f>IF(Table1[[#This Row],[Số còn phải thu ĐK]]&lt;&gt;0,0,IF(Table1[[#This Row],[Phân loại]]="Bán hàng",Table1[[#This Row],[Tổng giá trị]],-Table1[[#This Row],[Tổng giá trị]]))</f>
        <v>0</v>
      </c>
      <c r="Q2506" s="35">
        <f t="shared" si="623"/>
        <v>0</v>
      </c>
      <c r="R2506" s="7">
        <f>Table1[[#This Row],[Số còn phải thu ĐK]]+Table1[[#This Row],[Giá Trị HD sau CK]]-Table1[[#This Row],[Số tiền đã thu]]</f>
        <v>-54638</v>
      </c>
      <c r="S2506" s="6">
        <f>IF(Table1[[#This Row],[Ngày hóa đơn]]&lt;&gt;"",Table1[[#This Row],[Ngày hóa đơn]],IF(Table1[[#This Row],[Ngày hạch toán]]&lt;&gt;"",Table1[[#This Row],[Ngày hạch toán]],""))</f>
        <v>45993</v>
      </c>
      <c r="T2506" s="7"/>
      <c r="U2506" s="6">
        <f>IF(Table1[[#This Row],[Ngày tính CN]]="","",S2506+T2506)</f>
        <v>45993</v>
      </c>
      <c r="V2506" s="35">
        <f ca="1">IF(Table1[[#This Row],[Hạn thanh toán]]="","",IF((U2506-NOW())&lt;0,0,(U2506-NOW())))</f>
        <v>0</v>
      </c>
      <c r="W2506" s="35"/>
      <c r="X2506" s="35">
        <f t="shared" ca="1" si="624"/>
        <v>177.49032013888791</v>
      </c>
      <c r="Y2506" s="2" t="str">
        <f t="shared" ca="1" si="625"/>
        <v>Nợ quá hạn hơn 120 ngày có khả năng mất thanh toán</v>
      </c>
      <c r="Z2506" s="51">
        <f t="shared" si="626"/>
        <v>45993</v>
      </c>
      <c r="AA2506" s="51" t="str">
        <f t="shared" si="627"/>
        <v/>
      </c>
      <c r="AD2506" s="2" t="str">
        <f>VLOOKUP($A2506,MA_KH!$A:$Q,MA_KH!O$1,0)</f>
        <v>TMART ANH ĐĂNG</v>
      </c>
      <c r="AE2506" s="2" t="str">
        <f>VLOOKUP($A2506,MA_KH!$A:$Q,MA_KH!P$1,0)</f>
        <v>TRẦN HẢI ĐĂNG</v>
      </c>
    </row>
    <row r="2507" spans="1:31" ht="25.5" hidden="1" customHeight="1" x14ac:dyDescent="0.2">
      <c r="A2507" s="30" t="s">
        <v>21961</v>
      </c>
      <c r="B2507" s="30" t="s">
        <v>4402</v>
      </c>
      <c r="C2507" s="37">
        <v>45992</v>
      </c>
      <c r="D2507" s="30" t="s">
        <v>19701</v>
      </c>
      <c r="E2507" s="37">
        <v>45992</v>
      </c>
      <c r="F2507" s="30"/>
      <c r="G2507" s="30" t="s">
        <v>19702</v>
      </c>
      <c r="H2507" s="38">
        <v>-41860</v>
      </c>
      <c r="I2507" s="64">
        <v>0</v>
      </c>
      <c r="J2507" s="38">
        <v>-3349</v>
      </c>
      <c r="K2507" s="38">
        <v>-45209</v>
      </c>
      <c r="L2507" s="7" t="s">
        <v>51</v>
      </c>
      <c r="O2507" s="35">
        <f>IF(Table1[[#This Row],[Phân loại]]="Tồn đầu kỳ",Table1[[#This Row],[Tổng giá trị]],0)</f>
        <v>-45209</v>
      </c>
      <c r="P2507" s="7">
        <f>IF(Table1[[#This Row],[Số còn phải thu ĐK]]&lt;&gt;0,0,IF(Table1[[#This Row],[Phân loại]]="Bán hàng",Table1[[#This Row],[Tổng giá trị]],-Table1[[#This Row],[Tổng giá trị]]))</f>
        <v>0</v>
      </c>
      <c r="Q2507" s="35">
        <f t="shared" si="623"/>
        <v>0</v>
      </c>
      <c r="R2507" s="7">
        <f>Table1[[#This Row],[Số còn phải thu ĐK]]+Table1[[#This Row],[Giá Trị HD sau CK]]-Table1[[#This Row],[Số tiền đã thu]]</f>
        <v>-45209</v>
      </c>
      <c r="S2507" s="6">
        <f>IF(Table1[[#This Row],[Ngày hóa đơn]]&lt;&gt;"",Table1[[#This Row],[Ngày hóa đơn]],IF(Table1[[#This Row],[Ngày hạch toán]]&lt;&gt;"",Table1[[#This Row],[Ngày hạch toán]],""))</f>
        <v>45992</v>
      </c>
      <c r="T2507" s="7"/>
      <c r="U2507" s="6">
        <f>IF(Table1[[#This Row],[Ngày tính CN]]="","",S2507+T2507)</f>
        <v>45992</v>
      </c>
      <c r="V2507" s="35">
        <f ca="1">IF(Table1[[#This Row],[Hạn thanh toán]]="","",IF((U2507-NOW())&lt;0,0,(U2507-NOW())))</f>
        <v>0</v>
      </c>
      <c r="W2507" s="35"/>
      <c r="X2507" s="35">
        <f t="shared" ca="1" si="624"/>
        <v>178.49032013888791</v>
      </c>
      <c r="Y2507" s="2" t="str">
        <f t="shared" ca="1" si="625"/>
        <v>Nợ quá hạn hơn 120 ngày có khả năng mất thanh toán</v>
      </c>
      <c r="Z2507" s="51">
        <f t="shared" si="626"/>
        <v>45992</v>
      </c>
      <c r="AA2507" s="51" t="str">
        <f t="shared" si="627"/>
        <v/>
      </c>
      <c r="AD2507" s="2" t="str">
        <f>VLOOKUP($A2507,MA_KH!$A:$Q,MA_KH!O$1,0)</f>
        <v>TMART ANH ĐĂNG</v>
      </c>
      <c r="AE2507" s="2" t="str">
        <f>VLOOKUP($A2507,MA_KH!$A:$Q,MA_KH!P$1,0)</f>
        <v>TRẦN HẢI ĐĂNG</v>
      </c>
    </row>
    <row r="2508" spans="1:31" ht="25.5" hidden="1" customHeight="1" x14ac:dyDescent="0.2">
      <c r="A2508" s="30" t="s">
        <v>21961</v>
      </c>
      <c r="B2508" s="30" t="s">
        <v>4402</v>
      </c>
      <c r="C2508" s="37">
        <v>46015</v>
      </c>
      <c r="D2508" s="30" t="s">
        <v>20357</v>
      </c>
      <c r="E2508" s="37">
        <v>46003</v>
      </c>
      <c r="F2508" s="30"/>
      <c r="G2508" s="30" t="s">
        <v>20358</v>
      </c>
      <c r="H2508" s="38">
        <v>-41860</v>
      </c>
      <c r="I2508" s="64">
        <v>0</v>
      </c>
      <c r="J2508" s="38">
        <v>-3349</v>
      </c>
      <c r="K2508" s="38">
        <v>-45209</v>
      </c>
      <c r="L2508" s="7" t="s">
        <v>51</v>
      </c>
      <c r="O2508" s="35">
        <f>IF(Table1[[#This Row],[Phân loại]]="Tồn đầu kỳ",Table1[[#This Row],[Tổng giá trị]],0)</f>
        <v>-45209</v>
      </c>
      <c r="P2508" s="7">
        <f>IF(Table1[[#This Row],[Số còn phải thu ĐK]]&lt;&gt;0,0,IF(Table1[[#This Row],[Phân loại]]="Bán hàng",Table1[[#This Row],[Tổng giá trị]],-Table1[[#This Row],[Tổng giá trị]]))</f>
        <v>0</v>
      </c>
      <c r="Q2508" s="35">
        <f t="shared" si="623"/>
        <v>0</v>
      </c>
      <c r="R2508" s="7">
        <f>Table1[[#This Row],[Số còn phải thu ĐK]]+Table1[[#This Row],[Giá Trị HD sau CK]]-Table1[[#This Row],[Số tiền đã thu]]</f>
        <v>-45209</v>
      </c>
      <c r="S2508" s="6">
        <f>IF(Table1[[#This Row],[Ngày hóa đơn]]&lt;&gt;"",Table1[[#This Row],[Ngày hóa đơn]],IF(Table1[[#This Row],[Ngày hạch toán]]&lt;&gt;"",Table1[[#This Row],[Ngày hạch toán]],""))</f>
        <v>46003</v>
      </c>
      <c r="T2508" s="7"/>
      <c r="U2508" s="6">
        <f>IF(Table1[[#This Row],[Ngày tính CN]]="","",S2508+T2508)</f>
        <v>46003</v>
      </c>
      <c r="V2508" s="35">
        <f ca="1">IF(Table1[[#This Row],[Hạn thanh toán]]="","",IF((U2508-NOW())&lt;0,0,(U2508-NOW())))</f>
        <v>0</v>
      </c>
      <c r="W2508" s="35"/>
      <c r="X2508" s="35">
        <f t="shared" ca="1" si="624"/>
        <v>167.49032013888791</v>
      </c>
      <c r="Y2508" s="2" t="str">
        <f t="shared" ca="1" si="625"/>
        <v>Nợ quá hạn hơn 120 ngày có khả năng mất thanh toán</v>
      </c>
      <c r="Z2508" s="51">
        <f t="shared" si="626"/>
        <v>46003</v>
      </c>
      <c r="AA2508" s="51" t="str">
        <f t="shared" si="627"/>
        <v/>
      </c>
      <c r="AD2508" s="2" t="str">
        <f>VLOOKUP($A2508,MA_KH!$A:$Q,MA_KH!O$1,0)</f>
        <v>TMART ANH ĐĂNG</v>
      </c>
      <c r="AE2508" s="2" t="str">
        <f>VLOOKUP($A2508,MA_KH!$A:$Q,MA_KH!P$1,0)</f>
        <v>TRẦN HẢI ĐĂNG</v>
      </c>
    </row>
    <row r="2509" spans="1:31" ht="25.5" hidden="1" customHeight="1" x14ac:dyDescent="0.2">
      <c r="A2509" s="30" t="s">
        <v>21961</v>
      </c>
      <c r="B2509" s="30" t="s">
        <v>4402</v>
      </c>
      <c r="C2509" s="37">
        <v>45994</v>
      </c>
      <c r="D2509" s="30" t="s">
        <v>19705</v>
      </c>
      <c r="E2509" s="37">
        <v>45918</v>
      </c>
      <c r="F2509" s="30"/>
      <c r="G2509" s="30" t="s">
        <v>19706</v>
      </c>
      <c r="H2509" s="38">
        <v>-151653</v>
      </c>
      <c r="I2509" s="64">
        <v>0</v>
      </c>
      <c r="J2509" s="38">
        <v>-12132</v>
      </c>
      <c r="K2509" s="38">
        <v>-163785</v>
      </c>
      <c r="L2509" s="7" t="s">
        <v>51</v>
      </c>
      <c r="O2509" s="35">
        <f>IF(Table1[[#This Row],[Phân loại]]="Tồn đầu kỳ",Table1[[#This Row],[Tổng giá trị]],0)</f>
        <v>-163785</v>
      </c>
      <c r="P2509" s="7">
        <f>IF(Table1[[#This Row],[Số còn phải thu ĐK]]&lt;&gt;0,0,IF(Table1[[#This Row],[Phân loại]]="Bán hàng",Table1[[#This Row],[Tổng giá trị]],-Table1[[#This Row],[Tổng giá trị]]))</f>
        <v>0</v>
      </c>
      <c r="Q2509" s="35">
        <f t="shared" si="623"/>
        <v>0</v>
      </c>
      <c r="R2509" s="7">
        <f>Table1[[#This Row],[Số còn phải thu ĐK]]+Table1[[#This Row],[Giá Trị HD sau CK]]-Table1[[#This Row],[Số tiền đã thu]]</f>
        <v>-163785</v>
      </c>
      <c r="S2509" s="6">
        <f>IF(Table1[[#This Row],[Ngày hóa đơn]]&lt;&gt;"",Table1[[#This Row],[Ngày hóa đơn]],IF(Table1[[#This Row],[Ngày hạch toán]]&lt;&gt;"",Table1[[#This Row],[Ngày hạch toán]],""))</f>
        <v>45918</v>
      </c>
      <c r="T2509" s="7"/>
      <c r="U2509" s="6">
        <f>IF(Table1[[#This Row],[Ngày tính CN]]="","",S2509+T2509)</f>
        <v>45918</v>
      </c>
      <c r="V2509" s="35">
        <f ca="1">IF(Table1[[#This Row],[Hạn thanh toán]]="","",IF((U2509-NOW())&lt;0,0,(U2509-NOW())))</f>
        <v>0</v>
      </c>
      <c r="W2509" s="35"/>
      <c r="X2509" s="35">
        <f t="shared" ca="1" si="624"/>
        <v>252.49032013888791</v>
      </c>
      <c r="Y2509" s="2" t="str">
        <f t="shared" ca="1" si="625"/>
        <v>Nợ quá hạn hơn 120 ngày có khả năng mất thanh toán</v>
      </c>
      <c r="Z2509" s="51">
        <f t="shared" si="626"/>
        <v>45918</v>
      </c>
      <c r="AA2509" s="51" t="str">
        <f t="shared" si="627"/>
        <v/>
      </c>
      <c r="AD2509" s="2" t="str">
        <f>VLOOKUP($A2509,MA_KH!$A:$Q,MA_KH!O$1,0)</f>
        <v>TMART ANH ĐĂNG</v>
      </c>
      <c r="AE2509" s="2" t="str">
        <f>VLOOKUP($A2509,MA_KH!$A:$Q,MA_KH!P$1,0)</f>
        <v>TRẦN HẢI ĐĂNG</v>
      </c>
    </row>
    <row r="2510" spans="1:31" ht="25.5" hidden="1" customHeight="1" x14ac:dyDescent="0.2">
      <c r="A2510" s="55" t="s">
        <v>22506</v>
      </c>
      <c r="B2510" s="55" t="s">
        <v>3960</v>
      </c>
      <c r="C2510" s="37">
        <v>46022</v>
      </c>
      <c r="D2510" s="30"/>
      <c r="E2510" s="37">
        <v>46022</v>
      </c>
      <c r="F2510" s="30">
        <v>1735</v>
      </c>
      <c r="G2510" s="30" t="s">
        <v>41</v>
      </c>
      <c r="H2510" s="38">
        <v>-22188856</v>
      </c>
      <c r="I2510" s="42">
        <v>0</v>
      </c>
      <c r="J2510" s="38">
        <v>-1775113</v>
      </c>
      <c r="K2510" s="38">
        <v>-23963969</v>
      </c>
      <c r="L2510" s="7" t="s">
        <v>51</v>
      </c>
      <c r="M2510" s="6">
        <v>46042</v>
      </c>
      <c r="O2510" s="35">
        <f>IF(Table1[[#This Row],[Phân loại]]="Tồn đầu kỳ",Table1[[#This Row],[Tổng giá trị]],0)</f>
        <v>-23963969</v>
      </c>
      <c r="P2510" s="7">
        <f>IF(Table1[[#This Row],[Số còn phải thu ĐK]]&lt;&gt;0,0,IF(Table1[[#This Row],[Phân loại]]="Bán hàng",Table1[[#This Row],[Tổng giá trị]],-Table1[[#This Row],[Tổng giá trị]]))</f>
        <v>0</v>
      </c>
      <c r="Q2510" s="35">
        <f t="shared" si="623"/>
        <v>-23963969</v>
      </c>
      <c r="R2510" s="7">
        <f>Table1[[#This Row],[Số còn phải thu ĐK]]+Table1[[#This Row],[Giá Trị HD sau CK]]-Table1[[#This Row],[Số tiền đã thu]]</f>
        <v>0</v>
      </c>
      <c r="S2510" s="6">
        <f>IF(Table1[[#This Row],[Ngày hóa đơn]]&lt;&gt;"",Table1[[#This Row],[Ngày hóa đơn]],IF(Table1[[#This Row],[Ngày hạch toán]]&lt;&gt;"",Table1[[#This Row],[Ngày hạch toán]],""))</f>
        <v>46022</v>
      </c>
      <c r="T2510" s="7"/>
      <c r="U2510" s="6">
        <f>IF(Table1[[#This Row],[Ngày tính CN]]="","",S2510+T2510)</f>
        <v>46022</v>
      </c>
      <c r="V2510" s="35">
        <f ca="1">IF(Table1[[#This Row],[Hạn thanh toán]]="","",IF((U2510-NOW())&lt;0,0,(U2510-NOW())))</f>
        <v>0</v>
      </c>
      <c r="W2510" s="35"/>
      <c r="X2510" s="35" t="str">
        <f t="shared" ca="1" si="624"/>
        <v/>
      </c>
      <c r="Y2510" s="2" t="str">
        <f t="shared" si="625"/>
        <v>Đã thanh toán</v>
      </c>
      <c r="Z2510" s="51">
        <f t="shared" si="626"/>
        <v>46022</v>
      </c>
      <c r="AA2510" s="51">
        <f t="shared" si="627"/>
        <v>46042</v>
      </c>
      <c r="AD2510" s="2" t="str">
        <f>VLOOKUP($A2510,MA_KH!$A:$Q,MA_KH!O$1,0)</f>
        <v>TMART</v>
      </c>
      <c r="AE2510" s="2" t="str">
        <f>VLOOKUP($A2510,MA_KH!$A:$Q,MA_KH!P$1,0)</f>
        <v>CÔNG TY CỔ PHẦN T - MARTSTORES</v>
      </c>
    </row>
    <row r="2511" spans="1:31" ht="25.5" hidden="1" customHeight="1" x14ac:dyDescent="0.2">
      <c r="A2511" s="55" t="s">
        <v>22506</v>
      </c>
      <c r="B2511" s="55" t="s">
        <v>3960</v>
      </c>
      <c r="C2511" s="37">
        <v>46022</v>
      </c>
      <c r="D2511" s="30"/>
      <c r="E2511" s="37">
        <v>46022</v>
      </c>
      <c r="F2511" s="63">
        <v>1736</v>
      </c>
      <c r="G2511" s="30" t="s">
        <v>41</v>
      </c>
      <c r="H2511" s="38">
        <v>-14315494</v>
      </c>
      <c r="I2511" s="42">
        <v>0</v>
      </c>
      <c r="J2511" s="38">
        <v>-1145240</v>
      </c>
      <c r="K2511" s="38">
        <v>-15460734</v>
      </c>
      <c r="L2511" s="7" t="s">
        <v>51</v>
      </c>
      <c r="M2511" s="6">
        <v>46042</v>
      </c>
      <c r="O2511" s="35">
        <f>IF(Table1[[#This Row],[Phân loại]]="Tồn đầu kỳ",Table1[[#This Row],[Tổng giá trị]],0)</f>
        <v>-15460734</v>
      </c>
      <c r="P2511" s="7">
        <f>IF(Table1[[#This Row],[Số còn phải thu ĐK]]&lt;&gt;0,0,IF(Table1[[#This Row],[Phân loại]]="Bán hàng",Table1[[#This Row],[Tổng giá trị]],-Table1[[#This Row],[Tổng giá trị]]))</f>
        <v>0</v>
      </c>
      <c r="Q2511" s="35">
        <f t="shared" si="623"/>
        <v>-15460734</v>
      </c>
      <c r="R2511" s="7">
        <f>Table1[[#This Row],[Số còn phải thu ĐK]]+Table1[[#This Row],[Giá Trị HD sau CK]]-Table1[[#This Row],[Số tiền đã thu]]</f>
        <v>0</v>
      </c>
      <c r="S2511" s="6">
        <f>IF(Table1[[#This Row],[Ngày hóa đơn]]&lt;&gt;"",Table1[[#This Row],[Ngày hóa đơn]],IF(Table1[[#This Row],[Ngày hạch toán]]&lt;&gt;"",Table1[[#This Row],[Ngày hạch toán]],""))</f>
        <v>46022</v>
      </c>
      <c r="T2511" s="7"/>
      <c r="U2511" s="6">
        <f>IF(Table1[[#This Row],[Ngày tính CN]]="","",S2511+T2511)</f>
        <v>46022</v>
      </c>
      <c r="V2511" s="35">
        <f ca="1">IF(Table1[[#This Row],[Hạn thanh toán]]="","",IF((U2511-NOW())&lt;0,0,(U2511-NOW())))</f>
        <v>0</v>
      </c>
      <c r="W2511" s="35"/>
      <c r="X2511" s="35" t="str">
        <f t="shared" ca="1" si="624"/>
        <v/>
      </c>
      <c r="Y2511" s="2" t="str">
        <f t="shared" si="625"/>
        <v>Đã thanh toán</v>
      </c>
      <c r="Z2511" s="51">
        <f t="shared" si="626"/>
        <v>46022</v>
      </c>
      <c r="AA2511" s="51">
        <f t="shared" si="627"/>
        <v>46042</v>
      </c>
      <c r="AD2511" s="2" t="str">
        <f>VLOOKUP($A2511,MA_KH!$A:$Q,MA_KH!O$1,0)</f>
        <v>TMART</v>
      </c>
      <c r="AE2511" s="2" t="str">
        <f>VLOOKUP($A2511,MA_KH!$A:$Q,MA_KH!P$1,0)</f>
        <v>CÔNG TY CỔ PHẦN T - MARTSTORES</v>
      </c>
    </row>
    <row r="2512" spans="1:31" ht="25.5" hidden="1" customHeight="1" x14ac:dyDescent="0.2">
      <c r="A2512" s="55" t="s">
        <v>22506</v>
      </c>
      <c r="B2512" s="55" t="s">
        <v>3960</v>
      </c>
      <c r="C2512" s="37">
        <v>46022</v>
      </c>
      <c r="D2512" s="30"/>
      <c r="E2512" s="37">
        <v>46022</v>
      </c>
      <c r="F2512" s="63">
        <v>1739</v>
      </c>
      <c r="G2512" s="30" t="s">
        <v>41</v>
      </c>
      <c r="H2512" s="38">
        <v>-15727542</v>
      </c>
      <c r="I2512" s="42">
        <v>0</v>
      </c>
      <c r="J2512" s="38">
        <v>-1258203</v>
      </c>
      <c r="K2512" s="38">
        <v>-16985745</v>
      </c>
      <c r="L2512" s="7" t="s">
        <v>51</v>
      </c>
      <c r="M2512" s="6">
        <v>46042</v>
      </c>
      <c r="O2512" s="35">
        <f>IF(Table1[[#This Row],[Phân loại]]="Tồn đầu kỳ",Table1[[#This Row],[Tổng giá trị]],0)</f>
        <v>-16985745</v>
      </c>
      <c r="P2512" s="7">
        <f>IF(Table1[[#This Row],[Số còn phải thu ĐK]]&lt;&gt;0,0,IF(Table1[[#This Row],[Phân loại]]="Bán hàng",Table1[[#This Row],[Tổng giá trị]],-Table1[[#This Row],[Tổng giá trị]]))</f>
        <v>0</v>
      </c>
      <c r="Q2512" s="35">
        <f t="shared" si="623"/>
        <v>-16985745</v>
      </c>
      <c r="R2512" s="7">
        <f>Table1[[#This Row],[Số còn phải thu ĐK]]+Table1[[#This Row],[Giá Trị HD sau CK]]-Table1[[#This Row],[Số tiền đã thu]]</f>
        <v>0</v>
      </c>
      <c r="S2512" s="6">
        <f>IF(Table1[[#This Row],[Ngày hóa đơn]]&lt;&gt;"",Table1[[#This Row],[Ngày hóa đơn]],IF(Table1[[#This Row],[Ngày hạch toán]]&lt;&gt;"",Table1[[#This Row],[Ngày hạch toán]],""))</f>
        <v>46022</v>
      </c>
      <c r="T2512" s="7"/>
      <c r="U2512" s="6">
        <f>IF(Table1[[#This Row],[Ngày tính CN]]="","",S2512+T2512)</f>
        <v>46022</v>
      </c>
      <c r="V2512" s="35">
        <f ca="1">IF(Table1[[#This Row],[Hạn thanh toán]]="","",IF((U2512-NOW())&lt;0,0,(U2512-NOW())))</f>
        <v>0</v>
      </c>
      <c r="W2512" s="35"/>
      <c r="X2512" s="35" t="str">
        <f t="shared" ca="1" si="624"/>
        <v/>
      </c>
      <c r="Y2512" s="2" t="str">
        <f t="shared" si="625"/>
        <v>Đã thanh toán</v>
      </c>
      <c r="Z2512" s="51">
        <f t="shared" si="626"/>
        <v>46022</v>
      </c>
      <c r="AA2512" s="51">
        <f t="shared" si="627"/>
        <v>46042</v>
      </c>
      <c r="AD2512" s="2" t="str">
        <f>VLOOKUP($A2512,MA_KH!$A:$Q,MA_KH!O$1,0)</f>
        <v>TMART</v>
      </c>
      <c r="AE2512" s="2" t="str">
        <f>VLOOKUP($A2512,MA_KH!$A:$Q,MA_KH!P$1,0)</f>
        <v>CÔNG TY CỔ PHẦN T - MARTSTORES</v>
      </c>
    </row>
    <row r="2513" spans="1:31" ht="25.5" hidden="1" customHeight="1" x14ac:dyDescent="0.2">
      <c r="A2513" s="55" t="s">
        <v>22506</v>
      </c>
      <c r="B2513" s="55" t="s">
        <v>3960</v>
      </c>
      <c r="C2513" s="37">
        <v>46022</v>
      </c>
      <c r="D2513" s="30"/>
      <c r="E2513" s="37">
        <v>46022</v>
      </c>
      <c r="F2513" s="63">
        <v>1742</v>
      </c>
      <c r="G2513" s="30" t="s">
        <v>41</v>
      </c>
      <c r="H2513" s="38">
        <v>-21437270</v>
      </c>
      <c r="I2513" s="42">
        <v>0</v>
      </c>
      <c r="J2513" s="38">
        <v>-1714982</v>
      </c>
      <c r="K2513" s="38">
        <v>-23152252</v>
      </c>
      <c r="L2513" s="7" t="s">
        <v>51</v>
      </c>
      <c r="M2513" s="6">
        <v>46042</v>
      </c>
      <c r="O2513" s="35">
        <f>IF(Table1[[#This Row],[Phân loại]]="Tồn đầu kỳ",Table1[[#This Row],[Tổng giá trị]],0)</f>
        <v>-23152252</v>
      </c>
      <c r="P2513" s="7">
        <f>IF(Table1[[#This Row],[Số còn phải thu ĐK]]&lt;&gt;0,0,IF(Table1[[#This Row],[Phân loại]]="Bán hàng",Table1[[#This Row],[Tổng giá trị]],-Table1[[#This Row],[Tổng giá trị]]))</f>
        <v>0</v>
      </c>
      <c r="Q2513" s="35">
        <f t="shared" si="623"/>
        <v>-23152252</v>
      </c>
      <c r="R2513" s="7">
        <f>Table1[[#This Row],[Số còn phải thu ĐK]]+Table1[[#This Row],[Giá Trị HD sau CK]]-Table1[[#This Row],[Số tiền đã thu]]</f>
        <v>0</v>
      </c>
      <c r="S2513" s="6">
        <f>IF(Table1[[#This Row],[Ngày hóa đơn]]&lt;&gt;"",Table1[[#This Row],[Ngày hóa đơn]],IF(Table1[[#This Row],[Ngày hạch toán]]&lt;&gt;"",Table1[[#This Row],[Ngày hạch toán]],""))</f>
        <v>46022</v>
      </c>
      <c r="T2513" s="7"/>
      <c r="U2513" s="6">
        <f>IF(Table1[[#This Row],[Ngày tính CN]]="","",S2513+T2513)</f>
        <v>46022</v>
      </c>
      <c r="V2513" s="35">
        <f ca="1">IF(Table1[[#This Row],[Hạn thanh toán]]="","",IF((U2513-NOW())&lt;0,0,(U2513-NOW())))</f>
        <v>0</v>
      </c>
      <c r="W2513" s="35"/>
      <c r="X2513" s="35" t="str">
        <f t="shared" ca="1" si="624"/>
        <v/>
      </c>
      <c r="Y2513" s="2" t="str">
        <f t="shared" si="625"/>
        <v>Đã thanh toán</v>
      </c>
      <c r="Z2513" s="51">
        <f t="shared" si="626"/>
        <v>46022</v>
      </c>
      <c r="AA2513" s="51">
        <f t="shared" si="627"/>
        <v>46042</v>
      </c>
      <c r="AD2513" s="2" t="str">
        <f>VLOOKUP($A2513,MA_KH!$A:$Q,MA_KH!O$1,0)</f>
        <v>TMART</v>
      </c>
      <c r="AE2513" s="2" t="str">
        <f>VLOOKUP($A2513,MA_KH!$A:$Q,MA_KH!P$1,0)</f>
        <v>CÔNG TY CỔ PHẦN T - MARTSTORES</v>
      </c>
    </row>
    <row r="2514" spans="1:31" ht="25.5" hidden="1" customHeight="1" x14ac:dyDescent="0.2">
      <c r="A2514" s="39" t="s">
        <v>22436</v>
      </c>
      <c r="B2514" s="39" t="s">
        <v>3966</v>
      </c>
      <c r="C2514" s="40">
        <v>45996</v>
      </c>
      <c r="D2514" s="39" t="s">
        <v>20374</v>
      </c>
      <c r="E2514" s="40">
        <v>45996</v>
      </c>
      <c r="F2514" s="39" t="s">
        <v>20375</v>
      </c>
      <c r="G2514" s="72" t="s">
        <v>20376</v>
      </c>
      <c r="H2514" s="41">
        <v>-21521</v>
      </c>
      <c r="I2514" s="65">
        <v>0</v>
      </c>
      <c r="J2514" s="41">
        <v>-1722</v>
      </c>
      <c r="K2514" s="41">
        <v>-23243</v>
      </c>
      <c r="L2514" s="7" t="s">
        <v>51</v>
      </c>
      <c r="O2514" s="35">
        <f>IF(Table1[[#This Row],[Phân loại]]="Tồn đầu kỳ",Table1[[#This Row],[Tổng giá trị]],0)</f>
        <v>-23243</v>
      </c>
      <c r="P2514" s="7">
        <f>IF(Table1[[#This Row],[Số còn phải thu ĐK]]&lt;&gt;0,0,IF(Table1[[#This Row],[Phân loại]]="Bán hàng",Table1[[#This Row],[Tổng giá trị]],-Table1[[#This Row],[Tổng giá trị]]))</f>
        <v>0</v>
      </c>
      <c r="Q2514" s="35">
        <f t="shared" si="623"/>
        <v>0</v>
      </c>
      <c r="R2514" s="7">
        <f>Table1[[#This Row],[Số còn phải thu ĐK]]+Table1[[#This Row],[Giá Trị HD sau CK]]-Table1[[#This Row],[Số tiền đã thu]]</f>
        <v>-23243</v>
      </c>
      <c r="S2514" s="6">
        <f>IF(Table1[[#This Row],[Ngày hóa đơn]]&lt;&gt;"",Table1[[#This Row],[Ngày hóa đơn]],IF(Table1[[#This Row],[Ngày hạch toán]]&lt;&gt;"",Table1[[#This Row],[Ngày hạch toán]],""))</f>
        <v>45996</v>
      </c>
      <c r="T2514" s="7"/>
      <c r="U2514" s="6">
        <f>IF(Table1[[#This Row],[Ngày tính CN]]="","",S2514+T2514)</f>
        <v>45996</v>
      </c>
      <c r="V2514" s="35">
        <f ca="1">IF(Table1[[#This Row],[Hạn thanh toán]]="","",IF((U2514-NOW())&lt;0,0,(U2514-NOW())))</f>
        <v>0</v>
      </c>
      <c r="W2514" s="35"/>
      <c r="X2514" s="35">
        <f t="shared" ca="1" si="624"/>
        <v>174.49032013888791</v>
      </c>
      <c r="Y2514" s="2" t="str">
        <f t="shared" ca="1" si="625"/>
        <v>Nợ quá hạn hơn 120 ngày có khả năng mất thanh toán</v>
      </c>
      <c r="Z2514" s="51">
        <f t="shared" si="626"/>
        <v>45996</v>
      </c>
      <c r="AA2514" s="51" t="str">
        <f t="shared" si="627"/>
        <v/>
      </c>
      <c r="AD2514" s="2" t="str">
        <f>VLOOKUP($A2514,MA_KH!$A:$Q,MA_KH!O$1,0)</f>
        <v>SMART</v>
      </c>
      <c r="AE2514" s="2" t="str">
        <f>VLOOKUP($A2514,MA_KH!$A:$Q,MA_KH!P$1,0)</f>
        <v>CÔNG TY TNHH KINH DOANH THƯƠNG MẠI VÀ DỊCH VỤ SUNSHINE MART</v>
      </c>
    </row>
    <row r="2515" spans="1:31" ht="25.5" hidden="1" customHeight="1" x14ac:dyDescent="0.2">
      <c r="A2515" s="55" t="s">
        <v>22057</v>
      </c>
      <c r="B2515" s="55" t="s">
        <v>4088</v>
      </c>
      <c r="C2515" s="56">
        <v>45992</v>
      </c>
      <c r="D2515" s="55" t="s">
        <v>20377</v>
      </c>
      <c r="E2515" s="56">
        <v>45992</v>
      </c>
      <c r="F2515" s="55" t="s">
        <v>20378</v>
      </c>
      <c r="G2515" s="55" t="s">
        <v>20379</v>
      </c>
      <c r="H2515" s="57">
        <v>3802240</v>
      </c>
      <c r="I2515" s="62">
        <v>0</v>
      </c>
      <c r="J2515" s="57">
        <v>304179</v>
      </c>
      <c r="K2515" s="57">
        <v>4106419</v>
      </c>
      <c r="L2515" s="7" t="s">
        <v>51</v>
      </c>
      <c r="M2515" s="6">
        <v>46036</v>
      </c>
      <c r="O2515" s="35">
        <f>IF(Table1[[#This Row],[Phân loại]]="Tồn đầu kỳ",Table1[[#This Row],[Tổng giá trị]],0)</f>
        <v>4106419</v>
      </c>
      <c r="P2515" s="7">
        <f>IF(Table1[[#This Row],[Số còn phải thu ĐK]]&lt;&gt;0,0,IF(Table1[[#This Row],[Phân loại]]="Bán hàng",Table1[[#This Row],[Tổng giá trị]],-Table1[[#This Row],[Tổng giá trị]]))</f>
        <v>0</v>
      </c>
      <c r="Q2515" s="35">
        <f t="shared" ref="Q2515:Q2525" si="628">IF(M2515&lt;&gt;"",IF(O2515&lt;&gt;0,O2515,P2515),0)</f>
        <v>4106419</v>
      </c>
      <c r="R2515" s="7">
        <f>Table1[[#This Row],[Số còn phải thu ĐK]]+Table1[[#This Row],[Giá Trị HD sau CK]]-Table1[[#This Row],[Số tiền đã thu]]</f>
        <v>0</v>
      </c>
      <c r="S2515" s="6">
        <f>IF(Table1[[#This Row],[Ngày hóa đơn]]&lt;&gt;"",Table1[[#This Row],[Ngày hóa đơn]],IF(Table1[[#This Row],[Ngày hạch toán]]&lt;&gt;"",Table1[[#This Row],[Ngày hạch toán]],""))</f>
        <v>45992</v>
      </c>
      <c r="T2515" s="7"/>
      <c r="U2515" s="6">
        <f>IF(Table1[[#This Row],[Ngày tính CN]]="","",S2515+T2515)</f>
        <v>45992</v>
      </c>
      <c r="V2515" s="35">
        <f ca="1">IF(Table1[[#This Row],[Hạn thanh toán]]="","",IF((U2515-NOW())&lt;0,0,(U2515-NOW())))</f>
        <v>0</v>
      </c>
      <c r="W2515" s="35"/>
      <c r="X2515" s="35" t="str">
        <f t="shared" ref="X2515:X2525" ca="1" si="629">IF(OR(U2515="",R2515=0),"",IF((U2515-NOW())&lt;0,-(U2515-NOW()),0))</f>
        <v/>
      </c>
      <c r="Y2515" s="2" t="str">
        <f t="shared" ref="Y2515:Y2525" si="630">IF(R2515=0,"Đã thanh toán",IF(X2515="","",IF(X2515&lt;=0,"Chưa đến hạn thanh toán",IF(X2515&lt;=30,"Nợ quá hạn 30 ngày",IF(X2515&lt;=60,"Nợ quá hạn từ 30 ngày đến 60 ngày",IF(X2515&lt;=90,"Nợ quá hạn từ 60 ngày đến 90 ngày",IF(X2515&lt;=120,"Nợ quá hạn từ 90 ngày đến 120 ngày","Nợ quá hạn hơn 120 ngày có khả năng mất thanh toán")))))))</f>
        <v>Đã thanh toán</v>
      </c>
      <c r="Z2515" s="51">
        <f t="shared" si="626"/>
        <v>45992</v>
      </c>
      <c r="AA2515" s="51">
        <f t="shared" si="627"/>
        <v>46036</v>
      </c>
      <c r="AD2515" s="2" t="str">
        <f>VLOOKUP($A2515,MA_KH!$A:$Q,MA_KH!O$1,0)</f>
        <v>MINHCAU</v>
      </c>
      <c r="AE2515" s="2" t="str">
        <f>VLOOKUP($A2515,MA_KH!$A:$Q,MA_KH!P$1,0)</f>
        <v>CÔNG TY CỔ PHẦN THƯƠNG MẠI VÀ DỊCH VỤ MINH CẦU</v>
      </c>
    </row>
    <row r="2516" spans="1:31" ht="25.5" hidden="1" customHeight="1" x14ac:dyDescent="0.2">
      <c r="A2516" s="55" t="s">
        <v>22057</v>
      </c>
      <c r="B2516" s="55" t="s">
        <v>4088</v>
      </c>
      <c r="C2516" s="56">
        <v>45992</v>
      </c>
      <c r="D2516" s="55" t="s">
        <v>20380</v>
      </c>
      <c r="E2516" s="56">
        <v>45992</v>
      </c>
      <c r="F2516" s="55" t="s">
        <v>20381</v>
      </c>
      <c r="G2516" s="55" t="s">
        <v>20382</v>
      </c>
      <c r="H2516" s="57">
        <v>3932250</v>
      </c>
      <c r="I2516" s="62">
        <v>0</v>
      </c>
      <c r="J2516" s="57">
        <v>314580</v>
      </c>
      <c r="K2516" s="57">
        <v>4246830</v>
      </c>
      <c r="L2516" s="7" t="s">
        <v>51</v>
      </c>
      <c r="M2516" s="6">
        <v>46036</v>
      </c>
      <c r="O2516" s="35">
        <f>IF(Table1[[#This Row],[Phân loại]]="Tồn đầu kỳ",Table1[[#This Row],[Tổng giá trị]],0)</f>
        <v>4246830</v>
      </c>
      <c r="P2516" s="7">
        <f>IF(Table1[[#This Row],[Số còn phải thu ĐK]]&lt;&gt;0,0,IF(Table1[[#This Row],[Phân loại]]="Bán hàng",Table1[[#This Row],[Tổng giá trị]],-Table1[[#This Row],[Tổng giá trị]]))</f>
        <v>0</v>
      </c>
      <c r="Q2516" s="35">
        <f t="shared" si="628"/>
        <v>4246830</v>
      </c>
      <c r="R2516" s="7">
        <f>Table1[[#This Row],[Số còn phải thu ĐK]]+Table1[[#This Row],[Giá Trị HD sau CK]]-Table1[[#This Row],[Số tiền đã thu]]</f>
        <v>0</v>
      </c>
      <c r="S2516" s="6">
        <f>IF(Table1[[#This Row],[Ngày hóa đơn]]&lt;&gt;"",Table1[[#This Row],[Ngày hóa đơn]],IF(Table1[[#This Row],[Ngày hạch toán]]&lt;&gt;"",Table1[[#This Row],[Ngày hạch toán]],""))</f>
        <v>45992</v>
      </c>
      <c r="T2516" s="7"/>
      <c r="U2516" s="6">
        <f>IF(Table1[[#This Row],[Ngày tính CN]]="","",S2516+T2516)</f>
        <v>45992</v>
      </c>
      <c r="V2516" s="35">
        <f ca="1">IF(Table1[[#This Row],[Hạn thanh toán]]="","",IF((U2516-NOW())&lt;0,0,(U2516-NOW())))</f>
        <v>0</v>
      </c>
      <c r="W2516" s="35"/>
      <c r="X2516" s="35" t="str">
        <f t="shared" ca="1" si="629"/>
        <v/>
      </c>
      <c r="Y2516" s="2" t="str">
        <f t="shared" si="630"/>
        <v>Đã thanh toán</v>
      </c>
      <c r="Z2516" s="51">
        <f t="shared" si="626"/>
        <v>45992</v>
      </c>
      <c r="AA2516" s="51">
        <f t="shared" si="627"/>
        <v>46036</v>
      </c>
      <c r="AD2516" s="2" t="str">
        <f>VLOOKUP($A2516,MA_KH!$A:$Q,MA_KH!O$1,0)</f>
        <v>MINHCAU</v>
      </c>
      <c r="AE2516" s="2" t="str">
        <f>VLOOKUP($A2516,MA_KH!$A:$Q,MA_KH!P$1,0)</f>
        <v>CÔNG TY CỔ PHẦN THƯƠNG MẠI VÀ DỊCH VỤ MINH CẦU</v>
      </c>
    </row>
    <row r="2517" spans="1:31" ht="25.5" hidden="1" customHeight="1" x14ac:dyDescent="0.2">
      <c r="A2517" s="55" t="s">
        <v>22057</v>
      </c>
      <c r="B2517" s="55" t="s">
        <v>4088</v>
      </c>
      <c r="C2517" s="56">
        <v>45996</v>
      </c>
      <c r="D2517" s="55" t="s">
        <v>20383</v>
      </c>
      <c r="E2517" s="56">
        <v>45996</v>
      </c>
      <c r="F2517" s="55" t="s">
        <v>20384</v>
      </c>
      <c r="G2517" s="55" t="s">
        <v>20385</v>
      </c>
      <c r="H2517" s="57">
        <v>3576450</v>
      </c>
      <c r="I2517" s="62">
        <v>0</v>
      </c>
      <c r="J2517" s="57">
        <v>286116</v>
      </c>
      <c r="K2517" s="57">
        <v>3862566</v>
      </c>
      <c r="L2517" s="7" t="s">
        <v>51</v>
      </c>
      <c r="M2517" s="6">
        <v>46036</v>
      </c>
      <c r="O2517" s="35">
        <f>IF(Table1[[#This Row],[Phân loại]]="Tồn đầu kỳ",Table1[[#This Row],[Tổng giá trị]],0)</f>
        <v>3862566</v>
      </c>
      <c r="P2517" s="7">
        <f>IF(Table1[[#This Row],[Số còn phải thu ĐK]]&lt;&gt;0,0,IF(Table1[[#This Row],[Phân loại]]="Bán hàng",Table1[[#This Row],[Tổng giá trị]],-Table1[[#This Row],[Tổng giá trị]]))</f>
        <v>0</v>
      </c>
      <c r="Q2517" s="35">
        <f t="shared" si="628"/>
        <v>3862566</v>
      </c>
      <c r="R2517" s="7">
        <f>Table1[[#This Row],[Số còn phải thu ĐK]]+Table1[[#This Row],[Giá Trị HD sau CK]]-Table1[[#This Row],[Số tiền đã thu]]</f>
        <v>0</v>
      </c>
      <c r="S2517" s="6">
        <f>IF(Table1[[#This Row],[Ngày hóa đơn]]&lt;&gt;"",Table1[[#This Row],[Ngày hóa đơn]],IF(Table1[[#This Row],[Ngày hạch toán]]&lt;&gt;"",Table1[[#This Row],[Ngày hạch toán]],""))</f>
        <v>45996</v>
      </c>
      <c r="T2517" s="7"/>
      <c r="U2517" s="6">
        <f>IF(Table1[[#This Row],[Ngày tính CN]]="","",S2517+T2517)</f>
        <v>45996</v>
      </c>
      <c r="V2517" s="35">
        <f ca="1">IF(Table1[[#This Row],[Hạn thanh toán]]="","",IF((U2517-NOW())&lt;0,0,(U2517-NOW())))</f>
        <v>0</v>
      </c>
      <c r="W2517" s="35"/>
      <c r="X2517" s="35" t="str">
        <f t="shared" ca="1" si="629"/>
        <v/>
      </c>
      <c r="Y2517" s="2" t="str">
        <f t="shared" si="630"/>
        <v>Đã thanh toán</v>
      </c>
      <c r="Z2517" s="51">
        <f t="shared" si="626"/>
        <v>45996</v>
      </c>
      <c r="AA2517" s="51">
        <f t="shared" si="627"/>
        <v>46036</v>
      </c>
      <c r="AD2517" s="2" t="str">
        <f>VLOOKUP($A2517,MA_KH!$A:$Q,MA_KH!O$1,0)</f>
        <v>MINHCAU</v>
      </c>
      <c r="AE2517" s="2" t="str">
        <f>VLOOKUP($A2517,MA_KH!$A:$Q,MA_KH!P$1,0)</f>
        <v>CÔNG TY CỔ PHẦN THƯƠNG MẠI VÀ DỊCH VỤ MINH CẦU</v>
      </c>
    </row>
    <row r="2518" spans="1:31" ht="25.5" hidden="1" customHeight="1" x14ac:dyDescent="0.2">
      <c r="A2518" s="55" t="s">
        <v>22050</v>
      </c>
      <c r="B2518" s="55" t="s">
        <v>4088</v>
      </c>
      <c r="C2518" s="56">
        <v>45999</v>
      </c>
      <c r="D2518" s="55" t="s">
        <v>1239</v>
      </c>
      <c r="E2518" s="56">
        <v>45999</v>
      </c>
      <c r="F2518" s="55" t="s">
        <v>20386</v>
      </c>
      <c r="G2518" s="55" t="s">
        <v>20387</v>
      </c>
      <c r="H2518" s="57">
        <v>3613450</v>
      </c>
      <c r="I2518" s="62">
        <v>0</v>
      </c>
      <c r="J2518" s="57">
        <v>289076</v>
      </c>
      <c r="K2518" s="57">
        <v>3902526</v>
      </c>
      <c r="L2518" s="7" t="s">
        <v>51</v>
      </c>
      <c r="M2518" s="6">
        <v>46036</v>
      </c>
      <c r="O2518" s="35">
        <f>IF(Table1[[#This Row],[Phân loại]]="Tồn đầu kỳ",Table1[[#This Row],[Tổng giá trị]],0)</f>
        <v>3902526</v>
      </c>
      <c r="P2518" s="7">
        <f>IF(Table1[[#This Row],[Số còn phải thu ĐK]]&lt;&gt;0,0,IF(Table1[[#This Row],[Phân loại]]="Bán hàng",Table1[[#This Row],[Tổng giá trị]],-Table1[[#This Row],[Tổng giá trị]]))</f>
        <v>0</v>
      </c>
      <c r="Q2518" s="35">
        <f t="shared" si="628"/>
        <v>3902526</v>
      </c>
      <c r="R2518" s="7">
        <f>Table1[[#This Row],[Số còn phải thu ĐK]]+Table1[[#This Row],[Giá Trị HD sau CK]]-Table1[[#This Row],[Số tiền đã thu]]</f>
        <v>0</v>
      </c>
      <c r="S2518" s="6">
        <f>IF(Table1[[#This Row],[Ngày hóa đơn]]&lt;&gt;"",Table1[[#This Row],[Ngày hóa đơn]],IF(Table1[[#This Row],[Ngày hạch toán]]&lt;&gt;"",Table1[[#This Row],[Ngày hạch toán]],""))</f>
        <v>45999</v>
      </c>
      <c r="T2518" s="7"/>
      <c r="U2518" s="6">
        <f>IF(Table1[[#This Row],[Ngày tính CN]]="","",S2518+T2518)</f>
        <v>45999</v>
      </c>
      <c r="V2518" s="35">
        <f ca="1">IF(Table1[[#This Row],[Hạn thanh toán]]="","",IF((U2518-NOW())&lt;0,0,(U2518-NOW())))</f>
        <v>0</v>
      </c>
      <c r="W2518" s="35"/>
      <c r="X2518" s="35" t="str">
        <f t="shared" ca="1" si="629"/>
        <v/>
      </c>
      <c r="Y2518" s="2" t="str">
        <f t="shared" si="630"/>
        <v>Đã thanh toán</v>
      </c>
      <c r="Z2518" s="51">
        <f t="shared" si="626"/>
        <v>45999</v>
      </c>
      <c r="AA2518" s="51">
        <f t="shared" si="627"/>
        <v>46036</v>
      </c>
      <c r="AD2518" s="2" t="str">
        <f>VLOOKUP($A2518,MA_KH!$A:$Q,MA_KH!O$1,0)</f>
        <v>MINHCAU</v>
      </c>
      <c r="AE2518" s="2" t="str">
        <f>VLOOKUP($A2518,MA_KH!$A:$Q,MA_KH!P$1,0)</f>
        <v>CÔNG TY CỔ PHẦN THƯƠNG MẠI VÀ DỊCH VỤ MINH CẦU</v>
      </c>
    </row>
    <row r="2519" spans="1:31" ht="25.5" hidden="1" customHeight="1" x14ac:dyDescent="0.2">
      <c r="A2519" s="30" t="s">
        <v>22050</v>
      </c>
      <c r="B2519" s="30" t="s">
        <v>4088</v>
      </c>
      <c r="C2519" s="37">
        <v>46006</v>
      </c>
      <c r="D2519" s="30" t="s">
        <v>20388</v>
      </c>
      <c r="E2519" s="37">
        <v>46006</v>
      </c>
      <c r="F2519" s="30" t="s">
        <v>20389</v>
      </c>
      <c r="G2519" s="30" t="s">
        <v>20390</v>
      </c>
      <c r="H2519" s="38">
        <v>4566150</v>
      </c>
      <c r="I2519" s="34">
        <v>0</v>
      </c>
      <c r="J2519" s="38">
        <v>365292</v>
      </c>
      <c r="K2519" s="38">
        <v>4931442</v>
      </c>
      <c r="L2519" s="7" t="s">
        <v>51</v>
      </c>
      <c r="M2519" s="6">
        <v>46036</v>
      </c>
      <c r="O2519" s="35">
        <f>IF(Table1[[#This Row],[Phân loại]]="Tồn đầu kỳ",Table1[[#This Row],[Tổng giá trị]],0)</f>
        <v>4931442</v>
      </c>
      <c r="P2519" s="7">
        <f>IF(Table1[[#This Row],[Số còn phải thu ĐK]]&lt;&gt;0,0,IF(Table1[[#This Row],[Phân loại]]="Bán hàng",Table1[[#This Row],[Tổng giá trị]],-Table1[[#This Row],[Tổng giá trị]]))</f>
        <v>0</v>
      </c>
      <c r="Q2519" s="35">
        <f t="shared" si="628"/>
        <v>4931442</v>
      </c>
      <c r="R2519" s="7">
        <f>Table1[[#This Row],[Số còn phải thu ĐK]]+Table1[[#This Row],[Giá Trị HD sau CK]]-Table1[[#This Row],[Số tiền đã thu]]</f>
        <v>0</v>
      </c>
      <c r="S2519" s="6">
        <f>IF(Table1[[#This Row],[Ngày hóa đơn]]&lt;&gt;"",Table1[[#This Row],[Ngày hóa đơn]],IF(Table1[[#This Row],[Ngày hạch toán]]&lt;&gt;"",Table1[[#This Row],[Ngày hạch toán]],""))</f>
        <v>46006</v>
      </c>
      <c r="T2519" s="7"/>
      <c r="U2519" s="6">
        <f>IF(Table1[[#This Row],[Ngày tính CN]]="","",S2519+T2519)</f>
        <v>46006</v>
      </c>
      <c r="V2519" s="35">
        <f ca="1">IF(Table1[[#This Row],[Hạn thanh toán]]="","",IF((U2519-NOW())&lt;0,0,(U2519-NOW())))</f>
        <v>0</v>
      </c>
      <c r="W2519" s="35"/>
      <c r="X2519" s="35" t="str">
        <f t="shared" ca="1" si="629"/>
        <v/>
      </c>
      <c r="Y2519" s="2" t="str">
        <f t="shared" si="630"/>
        <v>Đã thanh toán</v>
      </c>
      <c r="Z2519" s="51">
        <f t="shared" si="626"/>
        <v>46006</v>
      </c>
      <c r="AA2519" s="51">
        <f t="shared" si="627"/>
        <v>46036</v>
      </c>
      <c r="AD2519" s="2" t="str">
        <f>VLOOKUP($A2519,MA_KH!$A:$Q,MA_KH!O$1,0)</f>
        <v>MINHCAU</v>
      </c>
      <c r="AE2519" s="2" t="str">
        <f>VLOOKUP($A2519,MA_KH!$A:$Q,MA_KH!P$1,0)</f>
        <v>CÔNG TY CỔ PHẦN THƯƠNG MẠI VÀ DỊCH VỤ MINH CẦU</v>
      </c>
    </row>
    <row r="2520" spans="1:31" ht="25.5" hidden="1" customHeight="1" x14ac:dyDescent="0.2">
      <c r="A2520" s="30" t="s">
        <v>22056</v>
      </c>
      <c r="B2520" s="30" t="s">
        <v>11750</v>
      </c>
      <c r="C2520" s="37">
        <v>46006</v>
      </c>
      <c r="D2520" s="30" t="s">
        <v>20391</v>
      </c>
      <c r="E2520" s="37">
        <v>46006</v>
      </c>
      <c r="F2520" s="30" t="s">
        <v>20392</v>
      </c>
      <c r="G2520" s="30" t="s">
        <v>20393</v>
      </c>
      <c r="H2520" s="38">
        <v>4566150</v>
      </c>
      <c r="I2520" s="42">
        <v>0</v>
      </c>
      <c r="J2520" s="38">
        <v>365292</v>
      </c>
      <c r="K2520" s="38">
        <v>4931442</v>
      </c>
      <c r="L2520" s="7" t="s">
        <v>51</v>
      </c>
      <c r="M2520" s="6">
        <v>46036</v>
      </c>
      <c r="O2520" s="35">
        <f>IF(Table1[[#This Row],[Phân loại]]="Tồn đầu kỳ",Table1[[#This Row],[Tổng giá trị]],0)</f>
        <v>4931442</v>
      </c>
      <c r="P2520" s="7">
        <f>IF(Table1[[#This Row],[Số còn phải thu ĐK]]&lt;&gt;0,0,IF(Table1[[#This Row],[Phân loại]]="Bán hàng",Table1[[#This Row],[Tổng giá trị]],-Table1[[#This Row],[Tổng giá trị]]))</f>
        <v>0</v>
      </c>
      <c r="Q2520" s="35">
        <f t="shared" si="628"/>
        <v>4931442</v>
      </c>
      <c r="R2520" s="7">
        <f>Table1[[#This Row],[Số còn phải thu ĐK]]+Table1[[#This Row],[Giá Trị HD sau CK]]-Table1[[#This Row],[Số tiền đã thu]]</f>
        <v>0</v>
      </c>
      <c r="S2520" s="6">
        <f>IF(Table1[[#This Row],[Ngày hóa đơn]]&lt;&gt;"",Table1[[#This Row],[Ngày hóa đơn]],IF(Table1[[#This Row],[Ngày hạch toán]]&lt;&gt;"",Table1[[#This Row],[Ngày hạch toán]],""))</f>
        <v>46006</v>
      </c>
      <c r="T2520" s="7"/>
      <c r="U2520" s="6">
        <f>IF(Table1[[#This Row],[Ngày tính CN]]="","",S2520+T2520)</f>
        <v>46006</v>
      </c>
      <c r="V2520" s="35">
        <f ca="1">IF(Table1[[#This Row],[Hạn thanh toán]]="","",IF((U2520-NOW())&lt;0,0,(U2520-NOW())))</f>
        <v>0</v>
      </c>
      <c r="W2520" s="35"/>
      <c r="X2520" s="35" t="str">
        <f t="shared" ca="1" si="629"/>
        <v/>
      </c>
      <c r="Y2520" s="2" t="str">
        <f t="shared" si="630"/>
        <v>Đã thanh toán</v>
      </c>
      <c r="Z2520" s="51">
        <f t="shared" si="626"/>
        <v>46006</v>
      </c>
      <c r="AA2520" s="51">
        <f t="shared" si="627"/>
        <v>46036</v>
      </c>
      <c r="AD2520" s="2" t="str">
        <f>VLOOKUP($A2520,MA_KH!$A:$Q,MA_KH!O$1,0)</f>
        <v>MINHCAU</v>
      </c>
      <c r="AE2520" s="2" t="str">
        <f>VLOOKUP($A2520,MA_KH!$A:$Q,MA_KH!P$1,0)</f>
        <v>CÔNG TY CỔ PHẦN THƯƠNG MẠI VÀ DỊCH VỤ MINH CẦU</v>
      </c>
    </row>
    <row r="2521" spans="1:31" ht="25.5" hidden="1" customHeight="1" x14ac:dyDescent="0.2">
      <c r="A2521" s="30" t="s">
        <v>22055</v>
      </c>
      <c r="B2521" s="30" t="s">
        <v>11747</v>
      </c>
      <c r="C2521" s="37">
        <v>46006</v>
      </c>
      <c r="D2521" s="30" t="s">
        <v>20394</v>
      </c>
      <c r="E2521" s="37">
        <v>46006</v>
      </c>
      <c r="F2521" s="30" t="s">
        <v>20395</v>
      </c>
      <c r="G2521" s="30" t="s">
        <v>20396</v>
      </c>
      <c r="H2521" s="38">
        <v>5615650</v>
      </c>
      <c r="I2521" s="42">
        <v>0</v>
      </c>
      <c r="J2521" s="38">
        <v>449252</v>
      </c>
      <c r="K2521" s="38">
        <v>6064902</v>
      </c>
      <c r="L2521" s="7" t="s">
        <v>51</v>
      </c>
      <c r="M2521" s="6">
        <v>46036</v>
      </c>
      <c r="O2521" s="35">
        <f>IF(Table1[[#This Row],[Phân loại]]="Tồn đầu kỳ",Table1[[#This Row],[Tổng giá trị]],0)</f>
        <v>6064902</v>
      </c>
      <c r="P2521" s="7">
        <f>IF(Table1[[#This Row],[Số còn phải thu ĐK]]&lt;&gt;0,0,IF(Table1[[#This Row],[Phân loại]]="Bán hàng",Table1[[#This Row],[Tổng giá trị]],-Table1[[#This Row],[Tổng giá trị]]))</f>
        <v>0</v>
      </c>
      <c r="Q2521" s="35">
        <f t="shared" si="628"/>
        <v>6064902</v>
      </c>
      <c r="R2521" s="7">
        <f>Table1[[#This Row],[Số còn phải thu ĐK]]+Table1[[#This Row],[Giá Trị HD sau CK]]-Table1[[#This Row],[Số tiền đã thu]]</f>
        <v>0</v>
      </c>
      <c r="S2521" s="6">
        <f>IF(Table1[[#This Row],[Ngày hóa đơn]]&lt;&gt;"",Table1[[#This Row],[Ngày hóa đơn]],IF(Table1[[#This Row],[Ngày hạch toán]]&lt;&gt;"",Table1[[#This Row],[Ngày hạch toán]],""))</f>
        <v>46006</v>
      </c>
      <c r="T2521" s="7"/>
      <c r="U2521" s="6">
        <f>IF(Table1[[#This Row],[Ngày tính CN]]="","",S2521+T2521)</f>
        <v>46006</v>
      </c>
      <c r="V2521" s="35">
        <f ca="1">IF(Table1[[#This Row],[Hạn thanh toán]]="","",IF((U2521-NOW())&lt;0,0,(U2521-NOW())))</f>
        <v>0</v>
      </c>
      <c r="W2521" s="35"/>
      <c r="X2521" s="35" t="str">
        <f t="shared" ca="1" si="629"/>
        <v/>
      </c>
      <c r="Y2521" s="2" t="str">
        <f t="shared" si="630"/>
        <v>Đã thanh toán</v>
      </c>
      <c r="Z2521" s="51">
        <f t="shared" si="626"/>
        <v>46006</v>
      </c>
      <c r="AA2521" s="51">
        <f t="shared" si="627"/>
        <v>46036</v>
      </c>
      <c r="AD2521" s="2" t="str">
        <f>VLOOKUP($A2521,MA_KH!$A:$Q,MA_KH!O$1,0)</f>
        <v>MINHCAU</v>
      </c>
      <c r="AE2521" s="2" t="str">
        <f>VLOOKUP($A2521,MA_KH!$A:$Q,MA_KH!P$1,0)</f>
        <v>CÔNG TY CỔ PHẦN THƯƠNG MẠI VÀ DỊCH VỤ MINH CẦU</v>
      </c>
    </row>
    <row r="2522" spans="1:31" ht="25.5" hidden="1" customHeight="1" x14ac:dyDescent="0.2">
      <c r="A2522" s="30" t="s">
        <v>22049</v>
      </c>
      <c r="B2522" s="30" t="s">
        <v>4088</v>
      </c>
      <c r="C2522" s="37">
        <v>46006</v>
      </c>
      <c r="D2522" s="30" t="s">
        <v>20397</v>
      </c>
      <c r="E2522" s="37">
        <v>46006</v>
      </c>
      <c r="F2522" s="30" t="s">
        <v>20398</v>
      </c>
      <c r="G2522" s="30" t="s">
        <v>20399</v>
      </c>
      <c r="H2522" s="38">
        <v>9132300</v>
      </c>
      <c r="I2522" s="34">
        <v>0</v>
      </c>
      <c r="J2522" s="38">
        <v>730584</v>
      </c>
      <c r="K2522" s="38">
        <v>9862884</v>
      </c>
      <c r="L2522" s="7" t="s">
        <v>51</v>
      </c>
      <c r="M2522" s="6">
        <v>46036</v>
      </c>
      <c r="O2522" s="35">
        <f>IF(Table1[[#This Row],[Phân loại]]="Tồn đầu kỳ",Table1[[#This Row],[Tổng giá trị]],0)</f>
        <v>9862884</v>
      </c>
      <c r="P2522" s="7">
        <f>IF(Table1[[#This Row],[Số còn phải thu ĐK]]&lt;&gt;0,0,IF(Table1[[#This Row],[Phân loại]]="Bán hàng",Table1[[#This Row],[Tổng giá trị]],-Table1[[#This Row],[Tổng giá trị]]))</f>
        <v>0</v>
      </c>
      <c r="Q2522" s="35">
        <f t="shared" si="628"/>
        <v>9862884</v>
      </c>
      <c r="R2522" s="7">
        <f>Table1[[#This Row],[Số còn phải thu ĐK]]+Table1[[#This Row],[Giá Trị HD sau CK]]-Table1[[#This Row],[Số tiền đã thu]]</f>
        <v>0</v>
      </c>
      <c r="S2522" s="6">
        <f>IF(Table1[[#This Row],[Ngày hóa đơn]]&lt;&gt;"",Table1[[#This Row],[Ngày hóa đơn]],IF(Table1[[#This Row],[Ngày hạch toán]]&lt;&gt;"",Table1[[#This Row],[Ngày hạch toán]],""))</f>
        <v>46006</v>
      </c>
      <c r="T2522" s="7"/>
      <c r="U2522" s="6">
        <f>IF(Table1[[#This Row],[Ngày tính CN]]="","",S2522+T2522)</f>
        <v>46006</v>
      </c>
      <c r="V2522" s="35">
        <f ca="1">IF(Table1[[#This Row],[Hạn thanh toán]]="","",IF((U2522-NOW())&lt;0,0,(U2522-NOW())))</f>
        <v>0</v>
      </c>
      <c r="W2522" s="35"/>
      <c r="X2522" s="35" t="str">
        <f t="shared" ca="1" si="629"/>
        <v/>
      </c>
      <c r="Y2522" s="2" t="str">
        <f t="shared" si="630"/>
        <v>Đã thanh toán</v>
      </c>
      <c r="Z2522" s="51">
        <f t="shared" si="626"/>
        <v>46006</v>
      </c>
      <c r="AA2522" s="51">
        <f t="shared" si="627"/>
        <v>46036</v>
      </c>
      <c r="AD2522" s="2" t="str">
        <f>VLOOKUP($A2522,MA_KH!$A:$Q,MA_KH!O$1,0)</f>
        <v>MINHCAU</v>
      </c>
      <c r="AE2522" s="2" t="str">
        <f>VLOOKUP($A2522,MA_KH!$A:$Q,MA_KH!P$1,0)</f>
        <v>CÔNG TY CỔ PHẦN THƯƠNG MẠI VÀ DỊCH VỤ MINH CẦU</v>
      </c>
    </row>
    <row r="2523" spans="1:31" ht="25.5" hidden="1" customHeight="1" x14ac:dyDescent="0.2">
      <c r="A2523" s="30" t="s">
        <v>22053</v>
      </c>
      <c r="B2523" s="30" t="s">
        <v>4088</v>
      </c>
      <c r="C2523" s="37">
        <v>46006</v>
      </c>
      <c r="D2523" s="30" t="s">
        <v>20400</v>
      </c>
      <c r="E2523" s="37">
        <v>46006</v>
      </c>
      <c r="F2523" s="30" t="s">
        <v>20401</v>
      </c>
      <c r="G2523" s="30" t="s">
        <v>20402</v>
      </c>
      <c r="H2523" s="38">
        <v>2807825</v>
      </c>
      <c r="I2523" s="42">
        <v>0</v>
      </c>
      <c r="J2523" s="38">
        <v>224626</v>
      </c>
      <c r="K2523" s="38">
        <v>3032451</v>
      </c>
      <c r="L2523" s="7" t="s">
        <v>51</v>
      </c>
      <c r="M2523" s="6">
        <v>46036</v>
      </c>
      <c r="O2523" s="35">
        <f>IF(Table1[[#This Row],[Phân loại]]="Tồn đầu kỳ",Table1[[#This Row],[Tổng giá trị]],0)</f>
        <v>3032451</v>
      </c>
      <c r="P2523" s="7">
        <f>IF(Table1[[#This Row],[Số còn phải thu ĐK]]&lt;&gt;0,0,IF(Table1[[#This Row],[Phân loại]]="Bán hàng",Table1[[#This Row],[Tổng giá trị]],-Table1[[#This Row],[Tổng giá trị]]))</f>
        <v>0</v>
      </c>
      <c r="Q2523" s="35">
        <f t="shared" si="628"/>
        <v>3032451</v>
      </c>
      <c r="R2523" s="7">
        <f>Table1[[#This Row],[Số còn phải thu ĐK]]+Table1[[#This Row],[Giá Trị HD sau CK]]-Table1[[#This Row],[Số tiền đã thu]]</f>
        <v>0</v>
      </c>
      <c r="S2523" s="6">
        <f>IF(Table1[[#This Row],[Ngày hóa đơn]]&lt;&gt;"",Table1[[#This Row],[Ngày hóa đơn]],IF(Table1[[#This Row],[Ngày hạch toán]]&lt;&gt;"",Table1[[#This Row],[Ngày hạch toán]],""))</f>
        <v>46006</v>
      </c>
      <c r="T2523" s="7"/>
      <c r="U2523" s="6">
        <f>IF(Table1[[#This Row],[Ngày tính CN]]="","",S2523+T2523)</f>
        <v>46006</v>
      </c>
      <c r="V2523" s="35">
        <f ca="1">IF(Table1[[#This Row],[Hạn thanh toán]]="","",IF((U2523-NOW())&lt;0,0,(U2523-NOW())))</f>
        <v>0</v>
      </c>
      <c r="W2523" s="35"/>
      <c r="X2523" s="35" t="str">
        <f t="shared" ca="1" si="629"/>
        <v/>
      </c>
      <c r="Y2523" s="2" t="str">
        <f t="shared" si="630"/>
        <v>Đã thanh toán</v>
      </c>
      <c r="Z2523" s="51">
        <f t="shared" si="626"/>
        <v>46006</v>
      </c>
      <c r="AA2523" s="51">
        <f t="shared" si="627"/>
        <v>46036</v>
      </c>
      <c r="AD2523" s="2" t="str">
        <f>VLOOKUP($A2523,MA_KH!$A:$Q,MA_KH!O$1,0)</f>
        <v>MINHCAU</v>
      </c>
      <c r="AE2523" s="2" t="str">
        <f>VLOOKUP($A2523,MA_KH!$A:$Q,MA_KH!P$1,0)</f>
        <v>CÔNG TY CỔ PHẦN THƯƠNG MẠI VÀ DỊCH VỤ MINH CẦU</v>
      </c>
    </row>
    <row r="2524" spans="1:31" ht="25.5" hidden="1" customHeight="1" x14ac:dyDescent="0.2">
      <c r="A2524" s="30" t="s">
        <v>22052</v>
      </c>
      <c r="B2524" s="30" t="s">
        <v>4088</v>
      </c>
      <c r="C2524" s="37">
        <v>46006</v>
      </c>
      <c r="D2524" s="30" t="s">
        <v>20403</v>
      </c>
      <c r="E2524" s="37">
        <v>46006</v>
      </c>
      <c r="F2524" s="30" t="s">
        <v>20404</v>
      </c>
      <c r="G2524" s="30" t="s">
        <v>20405</v>
      </c>
      <c r="H2524" s="38">
        <v>6469960</v>
      </c>
      <c r="I2524" s="34">
        <v>0</v>
      </c>
      <c r="J2524" s="38">
        <v>517597</v>
      </c>
      <c r="K2524" s="38">
        <v>6987557</v>
      </c>
      <c r="L2524" s="7" t="s">
        <v>51</v>
      </c>
      <c r="M2524" s="6">
        <v>46036</v>
      </c>
      <c r="O2524" s="35">
        <f>IF(Table1[[#This Row],[Phân loại]]="Tồn đầu kỳ",Table1[[#This Row],[Tổng giá trị]],0)</f>
        <v>6987557</v>
      </c>
      <c r="P2524" s="7">
        <f>IF(Table1[[#This Row],[Số còn phải thu ĐK]]&lt;&gt;0,0,IF(Table1[[#This Row],[Phân loại]]="Bán hàng",Table1[[#This Row],[Tổng giá trị]],-Table1[[#This Row],[Tổng giá trị]]))</f>
        <v>0</v>
      </c>
      <c r="Q2524" s="35">
        <f t="shared" si="628"/>
        <v>6987557</v>
      </c>
      <c r="R2524" s="7">
        <f>Table1[[#This Row],[Số còn phải thu ĐK]]+Table1[[#This Row],[Giá Trị HD sau CK]]-Table1[[#This Row],[Số tiền đã thu]]</f>
        <v>0</v>
      </c>
      <c r="S2524" s="6">
        <f>IF(Table1[[#This Row],[Ngày hóa đơn]]&lt;&gt;"",Table1[[#This Row],[Ngày hóa đơn]],IF(Table1[[#This Row],[Ngày hạch toán]]&lt;&gt;"",Table1[[#This Row],[Ngày hạch toán]],""))</f>
        <v>46006</v>
      </c>
      <c r="T2524" s="7"/>
      <c r="U2524" s="6">
        <f>IF(Table1[[#This Row],[Ngày tính CN]]="","",S2524+T2524)</f>
        <v>46006</v>
      </c>
      <c r="V2524" s="35">
        <f ca="1">IF(Table1[[#This Row],[Hạn thanh toán]]="","",IF((U2524-NOW())&lt;0,0,(U2524-NOW())))</f>
        <v>0</v>
      </c>
      <c r="W2524" s="35"/>
      <c r="X2524" s="35" t="str">
        <f t="shared" ca="1" si="629"/>
        <v/>
      </c>
      <c r="Y2524" s="2" t="str">
        <f t="shared" si="630"/>
        <v>Đã thanh toán</v>
      </c>
      <c r="Z2524" s="51">
        <f t="shared" si="626"/>
        <v>46006</v>
      </c>
      <c r="AA2524" s="51">
        <f t="shared" si="627"/>
        <v>46036</v>
      </c>
      <c r="AD2524" s="2" t="str">
        <f>VLOOKUP($A2524,MA_KH!$A:$Q,MA_KH!O$1,0)</f>
        <v>MINHCAU</v>
      </c>
      <c r="AE2524" s="2" t="str">
        <f>VLOOKUP($A2524,MA_KH!$A:$Q,MA_KH!P$1,0)</f>
        <v>CÔNG TY CỔ PHẦN THƯƠNG MẠI VÀ DỊCH VỤ MINH CẦU</v>
      </c>
    </row>
    <row r="2525" spans="1:31" ht="25.5" hidden="1" customHeight="1" x14ac:dyDescent="0.2">
      <c r="A2525" s="39" t="s">
        <v>22054</v>
      </c>
      <c r="B2525" s="39" t="s">
        <v>4088</v>
      </c>
      <c r="C2525" s="40">
        <v>46006</v>
      </c>
      <c r="D2525" s="39" t="s">
        <v>20406</v>
      </c>
      <c r="E2525" s="40">
        <v>46006</v>
      </c>
      <c r="F2525" s="39" t="s">
        <v>20407</v>
      </c>
      <c r="G2525" s="39" t="s">
        <v>20408</v>
      </c>
      <c r="H2525" s="41">
        <v>4566150</v>
      </c>
      <c r="I2525" s="42">
        <v>0</v>
      </c>
      <c r="J2525" s="41">
        <v>365292</v>
      </c>
      <c r="K2525" s="41">
        <v>4931442</v>
      </c>
      <c r="L2525" s="7" t="s">
        <v>51</v>
      </c>
      <c r="M2525" s="6">
        <v>46036</v>
      </c>
      <c r="O2525" s="35">
        <f>IF(Table1[[#This Row],[Phân loại]]="Tồn đầu kỳ",Table1[[#This Row],[Tổng giá trị]],0)</f>
        <v>4931442</v>
      </c>
      <c r="P2525" s="7">
        <f>IF(Table1[[#This Row],[Số còn phải thu ĐK]]&lt;&gt;0,0,IF(Table1[[#This Row],[Phân loại]]="Bán hàng",Table1[[#This Row],[Tổng giá trị]],-Table1[[#This Row],[Tổng giá trị]]))</f>
        <v>0</v>
      </c>
      <c r="Q2525" s="35">
        <f t="shared" si="628"/>
        <v>4931442</v>
      </c>
      <c r="R2525" s="7">
        <f>Table1[[#This Row],[Số còn phải thu ĐK]]+Table1[[#This Row],[Giá Trị HD sau CK]]-Table1[[#This Row],[Số tiền đã thu]]</f>
        <v>0</v>
      </c>
      <c r="S2525" s="6">
        <f>IF(Table1[[#This Row],[Ngày hóa đơn]]&lt;&gt;"",Table1[[#This Row],[Ngày hóa đơn]],IF(Table1[[#This Row],[Ngày hạch toán]]&lt;&gt;"",Table1[[#This Row],[Ngày hạch toán]],""))</f>
        <v>46006</v>
      </c>
      <c r="T2525" s="7"/>
      <c r="U2525" s="6">
        <f>IF(Table1[[#This Row],[Ngày tính CN]]="","",S2525+T2525)</f>
        <v>46006</v>
      </c>
      <c r="V2525" s="35">
        <f ca="1">IF(Table1[[#This Row],[Hạn thanh toán]]="","",IF((U2525-NOW())&lt;0,0,(U2525-NOW())))</f>
        <v>0</v>
      </c>
      <c r="W2525" s="35"/>
      <c r="X2525" s="35" t="str">
        <f t="shared" ca="1" si="629"/>
        <v/>
      </c>
      <c r="Y2525" s="2" t="str">
        <f t="shared" si="630"/>
        <v>Đã thanh toán</v>
      </c>
      <c r="Z2525" s="51">
        <f t="shared" si="626"/>
        <v>46006</v>
      </c>
      <c r="AA2525" s="51">
        <f t="shared" si="627"/>
        <v>46036</v>
      </c>
      <c r="AD2525" s="2" t="str">
        <f>VLOOKUP($A2525,MA_KH!$A:$Q,MA_KH!O$1,0)</f>
        <v>MINHCAU</v>
      </c>
      <c r="AE2525" s="2" t="str">
        <f>VLOOKUP($A2525,MA_KH!$A:$Q,MA_KH!P$1,0)</f>
        <v>CÔNG TY CỔ PHẦN THƯƠNG MẠI VÀ DỊCH VỤ MINH CẦU</v>
      </c>
    </row>
    <row r="2526" spans="1:31" ht="25.5" hidden="1" customHeight="1" x14ac:dyDescent="0.2">
      <c r="A2526" s="30" t="s">
        <v>22062</v>
      </c>
      <c r="B2526" s="30" t="s">
        <v>4063</v>
      </c>
      <c r="C2526" s="37">
        <v>45839</v>
      </c>
      <c r="D2526" s="30" t="s">
        <v>20409</v>
      </c>
      <c r="E2526" s="37">
        <v>45839</v>
      </c>
      <c r="F2526" s="30" t="s">
        <v>20410</v>
      </c>
      <c r="G2526" s="30" t="s">
        <v>20411</v>
      </c>
      <c r="H2526" s="38">
        <v>987006</v>
      </c>
      <c r="I2526" s="42">
        <v>0</v>
      </c>
      <c r="J2526" s="38">
        <v>78960</v>
      </c>
      <c r="K2526" s="38">
        <v>1065966</v>
      </c>
      <c r="L2526" s="7" t="s">
        <v>51</v>
      </c>
      <c r="O2526" s="35">
        <f>IF(Table1[[#This Row],[Phân loại]]="Tồn đầu kỳ",Table1[[#This Row],[Tổng giá trị]],0)</f>
        <v>1065966</v>
      </c>
      <c r="P2526" s="7">
        <f>IF(Table1[[#This Row],[Số còn phải thu ĐK]]&lt;&gt;0,0,IF(Table1[[#This Row],[Phân loại]]="Bán hàng",Table1[[#This Row],[Tổng giá trị]],-Table1[[#This Row],[Tổng giá trị]]))</f>
        <v>0</v>
      </c>
      <c r="Q2526" s="35">
        <f t="shared" ref="Q2526:Q2555" si="631">IF(M2526&lt;&gt;"",IF(O2526&lt;&gt;0,O2526,P2526),0)</f>
        <v>0</v>
      </c>
      <c r="R2526" s="7">
        <f>Table1[[#This Row],[Số còn phải thu ĐK]]+Table1[[#This Row],[Giá Trị HD sau CK]]-Table1[[#This Row],[Số tiền đã thu]]</f>
        <v>1065966</v>
      </c>
      <c r="S2526" s="6">
        <f>IF(Table1[[#This Row],[Ngày hóa đơn]]&lt;&gt;"",Table1[[#This Row],[Ngày hóa đơn]],IF(Table1[[#This Row],[Ngày hạch toán]]&lt;&gt;"",Table1[[#This Row],[Ngày hạch toán]],""))</f>
        <v>45839</v>
      </c>
      <c r="T2526" s="7"/>
      <c r="U2526" s="6">
        <f>IF(Table1[[#This Row],[Ngày tính CN]]="","",S2526+T2526)</f>
        <v>45839</v>
      </c>
      <c r="V2526" s="35">
        <f ca="1">IF(Table1[[#This Row],[Hạn thanh toán]]="","",IF((U2526-NOW())&lt;0,0,(U2526-NOW())))</f>
        <v>0</v>
      </c>
      <c r="W2526" s="35"/>
      <c r="X2526" s="35">
        <f t="shared" ref="X2526:X2555" ca="1" si="632">IF(OR(U2526="",R2526=0),"",IF((U2526-NOW())&lt;0,-(U2526-NOW()),0))</f>
        <v>331.49032013888791</v>
      </c>
      <c r="Y2526" s="2" t="str">
        <f t="shared" ref="Y2526:Y2555" ca="1" si="633">IF(R2526=0,"Đã thanh toán",IF(X2526="","",IF(X2526&lt;=0,"Chưa đến hạn thanh toán",IF(X2526&lt;=30,"Nợ quá hạn 30 ngày",IF(X2526&lt;=60,"Nợ quá hạn từ 30 ngày đến 60 ngày",IF(X2526&lt;=90,"Nợ quá hạn từ 60 ngày đến 90 ngày",IF(X2526&lt;=120,"Nợ quá hạn từ 90 ngày đến 120 ngày","Nợ quá hạn hơn 120 ngày có khả năng mất thanh toán")))))))</f>
        <v>Nợ quá hạn hơn 120 ngày có khả năng mất thanh toán</v>
      </c>
      <c r="Z2526" s="51">
        <f t="shared" si="626"/>
        <v>45839</v>
      </c>
      <c r="AA2526" s="51" t="str">
        <f t="shared" si="627"/>
        <v/>
      </c>
      <c r="AD2526" s="2" t="str">
        <f>VLOOKUP($A2526,MA_KH!$A:$Q,MA_KH!O$1,0)</f>
        <v>NHATMINH</v>
      </c>
      <c r="AE2526" s="2" t="str">
        <f>VLOOKUP($A2526,MA_KH!$A:$Q,MA_KH!P$1,0)</f>
        <v>CÔNG TY TNHH SẢN XUẤT THƯƠNG MẠI DỊCH VỤ NHẬT MINH BAKERY</v>
      </c>
    </row>
    <row r="2527" spans="1:31" ht="25.5" hidden="1" customHeight="1" x14ac:dyDescent="0.2">
      <c r="A2527" s="30" t="s">
        <v>22062</v>
      </c>
      <c r="B2527" s="30" t="s">
        <v>4063</v>
      </c>
      <c r="C2527" s="37">
        <v>45840</v>
      </c>
      <c r="D2527" s="30" t="s">
        <v>20412</v>
      </c>
      <c r="E2527" s="37">
        <v>45840</v>
      </c>
      <c r="F2527" s="30" t="s">
        <v>20413</v>
      </c>
      <c r="G2527" s="30" t="s">
        <v>20414</v>
      </c>
      <c r="H2527" s="38">
        <v>322000</v>
      </c>
      <c r="I2527" s="42">
        <v>0</v>
      </c>
      <c r="J2527" s="38">
        <v>25760</v>
      </c>
      <c r="K2527" s="38">
        <v>347760</v>
      </c>
      <c r="L2527" s="7" t="s">
        <v>51</v>
      </c>
      <c r="O2527" s="35">
        <f>IF(Table1[[#This Row],[Phân loại]]="Tồn đầu kỳ",Table1[[#This Row],[Tổng giá trị]],0)</f>
        <v>347760</v>
      </c>
      <c r="P2527" s="7">
        <f>IF(Table1[[#This Row],[Số còn phải thu ĐK]]&lt;&gt;0,0,IF(Table1[[#This Row],[Phân loại]]="Bán hàng",Table1[[#This Row],[Tổng giá trị]],-Table1[[#This Row],[Tổng giá trị]]))</f>
        <v>0</v>
      </c>
      <c r="Q2527" s="35">
        <f t="shared" si="631"/>
        <v>0</v>
      </c>
      <c r="R2527" s="7">
        <f>Table1[[#This Row],[Số còn phải thu ĐK]]+Table1[[#This Row],[Giá Trị HD sau CK]]-Table1[[#This Row],[Số tiền đã thu]]</f>
        <v>347760</v>
      </c>
      <c r="S2527" s="6">
        <f>IF(Table1[[#This Row],[Ngày hóa đơn]]&lt;&gt;"",Table1[[#This Row],[Ngày hóa đơn]],IF(Table1[[#This Row],[Ngày hạch toán]]&lt;&gt;"",Table1[[#This Row],[Ngày hạch toán]],""))</f>
        <v>45840</v>
      </c>
      <c r="T2527" s="7"/>
      <c r="U2527" s="6">
        <f>IF(Table1[[#This Row],[Ngày tính CN]]="","",S2527+T2527)</f>
        <v>45840</v>
      </c>
      <c r="V2527" s="35">
        <f ca="1">IF(Table1[[#This Row],[Hạn thanh toán]]="","",IF((U2527-NOW())&lt;0,0,(U2527-NOW())))</f>
        <v>0</v>
      </c>
      <c r="W2527" s="35"/>
      <c r="X2527" s="35">
        <f t="shared" ca="1" si="632"/>
        <v>330.49032013888791</v>
      </c>
      <c r="Y2527" s="2" t="str">
        <f t="shared" ca="1" si="633"/>
        <v>Nợ quá hạn hơn 120 ngày có khả năng mất thanh toán</v>
      </c>
      <c r="Z2527" s="51">
        <f t="shared" si="626"/>
        <v>45840</v>
      </c>
      <c r="AA2527" s="51" t="str">
        <f t="shared" si="627"/>
        <v/>
      </c>
      <c r="AD2527" s="2" t="str">
        <f>VLOOKUP($A2527,MA_KH!$A:$Q,MA_KH!O$1,0)</f>
        <v>NHATMINH</v>
      </c>
      <c r="AE2527" s="2" t="str">
        <f>VLOOKUP($A2527,MA_KH!$A:$Q,MA_KH!P$1,0)</f>
        <v>CÔNG TY TNHH SẢN XUẤT THƯƠNG MẠI DỊCH VỤ NHẬT MINH BAKERY</v>
      </c>
    </row>
    <row r="2528" spans="1:31" ht="25.5" hidden="1" customHeight="1" x14ac:dyDescent="0.2">
      <c r="A2528" s="30" t="s">
        <v>22062</v>
      </c>
      <c r="B2528" s="30" t="s">
        <v>4063</v>
      </c>
      <c r="C2528" s="37">
        <v>45845</v>
      </c>
      <c r="D2528" s="30" t="s">
        <v>20415</v>
      </c>
      <c r="E2528" s="37">
        <v>45845</v>
      </c>
      <c r="F2528" s="30" t="s">
        <v>20416</v>
      </c>
      <c r="G2528" s="30" t="s">
        <v>20417</v>
      </c>
      <c r="H2528" s="38">
        <v>681905</v>
      </c>
      <c r="I2528" s="34">
        <v>0</v>
      </c>
      <c r="J2528" s="38">
        <v>54552</v>
      </c>
      <c r="K2528" s="38">
        <v>736457</v>
      </c>
      <c r="L2528" s="7" t="s">
        <v>51</v>
      </c>
      <c r="O2528" s="35">
        <f>IF(Table1[[#This Row],[Phân loại]]="Tồn đầu kỳ",Table1[[#This Row],[Tổng giá trị]],0)</f>
        <v>736457</v>
      </c>
      <c r="P2528" s="7">
        <f>IF(Table1[[#This Row],[Số còn phải thu ĐK]]&lt;&gt;0,0,IF(Table1[[#This Row],[Phân loại]]="Bán hàng",Table1[[#This Row],[Tổng giá trị]],-Table1[[#This Row],[Tổng giá trị]]))</f>
        <v>0</v>
      </c>
      <c r="Q2528" s="35">
        <f t="shared" si="631"/>
        <v>0</v>
      </c>
      <c r="R2528" s="7">
        <f>Table1[[#This Row],[Số còn phải thu ĐK]]+Table1[[#This Row],[Giá Trị HD sau CK]]-Table1[[#This Row],[Số tiền đã thu]]</f>
        <v>736457</v>
      </c>
      <c r="S2528" s="6">
        <f>IF(Table1[[#This Row],[Ngày hóa đơn]]&lt;&gt;"",Table1[[#This Row],[Ngày hóa đơn]],IF(Table1[[#This Row],[Ngày hạch toán]]&lt;&gt;"",Table1[[#This Row],[Ngày hạch toán]],""))</f>
        <v>45845</v>
      </c>
      <c r="T2528" s="7"/>
      <c r="U2528" s="6">
        <f>IF(Table1[[#This Row],[Ngày tính CN]]="","",S2528+T2528)</f>
        <v>45845</v>
      </c>
      <c r="V2528" s="35">
        <f ca="1">IF(Table1[[#This Row],[Hạn thanh toán]]="","",IF((U2528-NOW())&lt;0,0,(U2528-NOW())))</f>
        <v>0</v>
      </c>
      <c r="W2528" s="35"/>
      <c r="X2528" s="35">
        <f t="shared" ca="1" si="632"/>
        <v>325.49032013888791</v>
      </c>
      <c r="Y2528" s="2" t="str">
        <f t="shared" ca="1" si="633"/>
        <v>Nợ quá hạn hơn 120 ngày có khả năng mất thanh toán</v>
      </c>
      <c r="Z2528" s="51">
        <f t="shared" si="626"/>
        <v>45845</v>
      </c>
      <c r="AA2528" s="51" t="str">
        <f t="shared" si="627"/>
        <v/>
      </c>
      <c r="AD2528" s="2" t="str">
        <f>VLOOKUP($A2528,MA_KH!$A:$Q,MA_KH!O$1,0)</f>
        <v>NHATMINH</v>
      </c>
      <c r="AE2528" s="2" t="str">
        <f>VLOOKUP($A2528,MA_KH!$A:$Q,MA_KH!P$1,0)</f>
        <v>CÔNG TY TNHH SẢN XUẤT THƯƠNG MẠI DỊCH VỤ NHẬT MINH BAKERY</v>
      </c>
    </row>
    <row r="2529" spans="1:31" ht="25.5" hidden="1" customHeight="1" x14ac:dyDescent="0.2">
      <c r="A2529" s="30" t="s">
        <v>22062</v>
      </c>
      <c r="B2529" s="30" t="s">
        <v>4063</v>
      </c>
      <c r="C2529" s="37">
        <v>45845</v>
      </c>
      <c r="D2529" s="30" t="s">
        <v>20418</v>
      </c>
      <c r="E2529" s="37">
        <v>45845</v>
      </c>
      <c r="F2529" s="30" t="s">
        <v>20419</v>
      </c>
      <c r="G2529" s="30" t="s">
        <v>20420</v>
      </c>
      <c r="H2529" s="38">
        <v>331250</v>
      </c>
      <c r="I2529" s="42">
        <v>0</v>
      </c>
      <c r="J2529" s="38">
        <v>26500</v>
      </c>
      <c r="K2529" s="38">
        <v>357750</v>
      </c>
      <c r="L2529" s="7" t="s">
        <v>51</v>
      </c>
      <c r="O2529" s="35">
        <f>IF(Table1[[#This Row],[Phân loại]]="Tồn đầu kỳ",Table1[[#This Row],[Tổng giá trị]],0)</f>
        <v>357750</v>
      </c>
      <c r="P2529" s="7">
        <f>IF(Table1[[#This Row],[Số còn phải thu ĐK]]&lt;&gt;0,0,IF(Table1[[#This Row],[Phân loại]]="Bán hàng",Table1[[#This Row],[Tổng giá trị]],-Table1[[#This Row],[Tổng giá trị]]))</f>
        <v>0</v>
      </c>
      <c r="Q2529" s="35">
        <f t="shared" si="631"/>
        <v>0</v>
      </c>
      <c r="R2529" s="7">
        <f>Table1[[#This Row],[Số còn phải thu ĐK]]+Table1[[#This Row],[Giá Trị HD sau CK]]-Table1[[#This Row],[Số tiền đã thu]]</f>
        <v>357750</v>
      </c>
      <c r="S2529" s="6">
        <f>IF(Table1[[#This Row],[Ngày hóa đơn]]&lt;&gt;"",Table1[[#This Row],[Ngày hóa đơn]],IF(Table1[[#This Row],[Ngày hạch toán]]&lt;&gt;"",Table1[[#This Row],[Ngày hạch toán]],""))</f>
        <v>45845</v>
      </c>
      <c r="T2529" s="7"/>
      <c r="U2529" s="6">
        <f>IF(Table1[[#This Row],[Ngày tính CN]]="","",S2529+T2529)</f>
        <v>45845</v>
      </c>
      <c r="V2529" s="35">
        <f ca="1">IF(Table1[[#This Row],[Hạn thanh toán]]="","",IF((U2529-NOW())&lt;0,0,(U2529-NOW())))</f>
        <v>0</v>
      </c>
      <c r="W2529" s="35"/>
      <c r="X2529" s="35">
        <f t="shared" ca="1" si="632"/>
        <v>325.49032013888791</v>
      </c>
      <c r="Y2529" s="2" t="str">
        <f t="shared" ca="1" si="633"/>
        <v>Nợ quá hạn hơn 120 ngày có khả năng mất thanh toán</v>
      </c>
      <c r="Z2529" s="51">
        <f t="shared" si="626"/>
        <v>45845</v>
      </c>
      <c r="AA2529" s="51" t="str">
        <f t="shared" si="627"/>
        <v/>
      </c>
      <c r="AD2529" s="2" t="str">
        <f>VLOOKUP($A2529,MA_KH!$A:$Q,MA_KH!O$1,0)</f>
        <v>NHATMINH</v>
      </c>
      <c r="AE2529" s="2" t="str">
        <f>VLOOKUP($A2529,MA_KH!$A:$Q,MA_KH!P$1,0)</f>
        <v>CÔNG TY TNHH SẢN XUẤT THƯƠNG MẠI DỊCH VỤ NHẬT MINH BAKERY</v>
      </c>
    </row>
    <row r="2530" spans="1:31" ht="25.5" hidden="1" customHeight="1" x14ac:dyDescent="0.2">
      <c r="A2530" s="30" t="s">
        <v>22062</v>
      </c>
      <c r="B2530" s="30" t="s">
        <v>4063</v>
      </c>
      <c r="C2530" s="37">
        <v>45846</v>
      </c>
      <c r="D2530" s="30" t="s">
        <v>20421</v>
      </c>
      <c r="E2530" s="37">
        <v>45846</v>
      </c>
      <c r="F2530" s="30" t="s">
        <v>20422</v>
      </c>
      <c r="G2530" s="30" t="s">
        <v>20423</v>
      </c>
      <c r="H2530" s="38">
        <v>962271</v>
      </c>
      <c r="I2530" s="42">
        <v>0</v>
      </c>
      <c r="J2530" s="38">
        <v>76982</v>
      </c>
      <c r="K2530" s="38">
        <v>1039253</v>
      </c>
      <c r="L2530" s="7" t="s">
        <v>51</v>
      </c>
      <c r="O2530" s="35">
        <f>IF(Table1[[#This Row],[Phân loại]]="Tồn đầu kỳ",Table1[[#This Row],[Tổng giá trị]],0)</f>
        <v>1039253</v>
      </c>
      <c r="P2530" s="7">
        <f>IF(Table1[[#This Row],[Số còn phải thu ĐK]]&lt;&gt;0,0,IF(Table1[[#This Row],[Phân loại]]="Bán hàng",Table1[[#This Row],[Tổng giá trị]],-Table1[[#This Row],[Tổng giá trị]]))</f>
        <v>0</v>
      </c>
      <c r="Q2530" s="35">
        <f t="shared" si="631"/>
        <v>0</v>
      </c>
      <c r="R2530" s="7">
        <f>Table1[[#This Row],[Số còn phải thu ĐK]]+Table1[[#This Row],[Giá Trị HD sau CK]]-Table1[[#This Row],[Số tiền đã thu]]</f>
        <v>1039253</v>
      </c>
      <c r="S2530" s="6">
        <f>IF(Table1[[#This Row],[Ngày hóa đơn]]&lt;&gt;"",Table1[[#This Row],[Ngày hóa đơn]],IF(Table1[[#This Row],[Ngày hạch toán]]&lt;&gt;"",Table1[[#This Row],[Ngày hạch toán]],""))</f>
        <v>45846</v>
      </c>
      <c r="T2530" s="7"/>
      <c r="U2530" s="6">
        <f>IF(Table1[[#This Row],[Ngày tính CN]]="","",S2530+T2530)</f>
        <v>45846</v>
      </c>
      <c r="V2530" s="35">
        <f ca="1">IF(Table1[[#This Row],[Hạn thanh toán]]="","",IF((U2530-NOW())&lt;0,0,(U2530-NOW())))</f>
        <v>0</v>
      </c>
      <c r="W2530" s="35"/>
      <c r="X2530" s="35">
        <f t="shared" ca="1" si="632"/>
        <v>324.49032013888791</v>
      </c>
      <c r="Y2530" s="2" t="str">
        <f t="shared" ca="1" si="633"/>
        <v>Nợ quá hạn hơn 120 ngày có khả năng mất thanh toán</v>
      </c>
      <c r="Z2530" s="51">
        <f t="shared" si="626"/>
        <v>45846</v>
      </c>
      <c r="AA2530" s="51" t="str">
        <f t="shared" si="627"/>
        <v/>
      </c>
      <c r="AD2530" s="2" t="str">
        <f>VLOOKUP($A2530,MA_KH!$A:$Q,MA_KH!O$1,0)</f>
        <v>NHATMINH</v>
      </c>
      <c r="AE2530" s="2" t="str">
        <f>VLOOKUP($A2530,MA_KH!$A:$Q,MA_KH!P$1,0)</f>
        <v>CÔNG TY TNHH SẢN XUẤT THƯƠNG MẠI DỊCH VỤ NHẬT MINH BAKERY</v>
      </c>
    </row>
    <row r="2531" spans="1:31" ht="25.5" hidden="1" customHeight="1" x14ac:dyDescent="0.2">
      <c r="A2531" s="30" t="s">
        <v>22062</v>
      </c>
      <c r="B2531" s="30" t="s">
        <v>4063</v>
      </c>
      <c r="C2531" s="37">
        <v>45848</v>
      </c>
      <c r="D2531" s="30" t="s">
        <v>20424</v>
      </c>
      <c r="E2531" s="37">
        <v>45848</v>
      </c>
      <c r="F2531" s="30" t="s">
        <v>20425</v>
      </c>
      <c r="G2531" s="30" t="s">
        <v>20414</v>
      </c>
      <c r="H2531" s="38">
        <v>496782</v>
      </c>
      <c r="I2531" s="42">
        <v>0</v>
      </c>
      <c r="J2531" s="38">
        <v>39743</v>
      </c>
      <c r="K2531" s="38">
        <v>536525</v>
      </c>
      <c r="L2531" s="7" t="s">
        <v>51</v>
      </c>
      <c r="O2531" s="35">
        <f>IF(Table1[[#This Row],[Phân loại]]="Tồn đầu kỳ",Table1[[#This Row],[Tổng giá trị]],0)</f>
        <v>536525</v>
      </c>
      <c r="P2531" s="7">
        <f>IF(Table1[[#This Row],[Số còn phải thu ĐK]]&lt;&gt;0,0,IF(Table1[[#This Row],[Phân loại]]="Bán hàng",Table1[[#This Row],[Tổng giá trị]],-Table1[[#This Row],[Tổng giá trị]]))</f>
        <v>0</v>
      </c>
      <c r="Q2531" s="35">
        <f t="shared" si="631"/>
        <v>0</v>
      </c>
      <c r="R2531" s="7">
        <f>Table1[[#This Row],[Số còn phải thu ĐK]]+Table1[[#This Row],[Giá Trị HD sau CK]]-Table1[[#This Row],[Số tiền đã thu]]</f>
        <v>536525</v>
      </c>
      <c r="S2531" s="6">
        <f>IF(Table1[[#This Row],[Ngày hóa đơn]]&lt;&gt;"",Table1[[#This Row],[Ngày hóa đơn]],IF(Table1[[#This Row],[Ngày hạch toán]]&lt;&gt;"",Table1[[#This Row],[Ngày hạch toán]],""))</f>
        <v>45848</v>
      </c>
      <c r="T2531" s="7"/>
      <c r="U2531" s="6">
        <f>IF(Table1[[#This Row],[Ngày tính CN]]="","",S2531+T2531)</f>
        <v>45848</v>
      </c>
      <c r="V2531" s="35">
        <f ca="1">IF(Table1[[#This Row],[Hạn thanh toán]]="","",IF((U2531-NOW())&lt;0,0,(U2531-NOW())))</f>
        <v>0</v>
      </c>
      <c r="W2531" s="35"/>
      <c r="X2531" s="35">
        <f t="shared" ca="1" si="632"/>
        <v>322.49032013888791</v>
      </c>
      <c r="Y2531" s="2" t="str">
        <f t="shared" ca="1" si="633"/>
        <v>Nợ quá hạn hơn 120 ngày có khả năng mất thanh toán</v>
      </c>
      <c r="Z2531" s="51">
        <f t="shared" si="626"/>
        <v>45848</v>
      </c>
      <c r="AA2531" s="51" t="str">
        <f t="shared" si="627"/>
        <v/>
      </c>
      <c r="AD2531" s="2" t="str">
        <f>VLOOKUP($A2531,MA_KH!$A:$Q,MA_KH!O$1,0)</f>
        <v>NHATMINH</v>
      </c>
      <c r="AE2531" s="2" t="str">
        <f>VLOOKUP($A2531,MA_KH!$A:$Q,MA_KH!P$1,0)</f>
        <v>CÔNG TY TNHH SẢN XUẤT THƯƠNG MẠI DỊCH VỤ NHẬT MINH BAKERY</v>
      </c>
    </row>
    <row r="2532" spans="1:31" ht="25.5" hidden="1" customHeight="1" x14ac:dyDescent="0.2">
      <c r="A2532" s="30" t="s">
        <v>22062</v>
      </c>
      <c r="B2532" s="30" t="s">
        <v>4063</v>
      </c>
      <c r="C2532" s="37">
        <v>45849</v>
      </c>
      <c r="D2532" s="30" t="s">
        <v>20426</v>
      </c>
      <c r="E2532" s="37">
        <v>45849</v>
      </c>
      <c r="F2532" s="30" t="s">
        <v>20427</v>
      </c>
      <c r="G2532" s="30" t="s">
        <v>20428</v>
      </c>
      <c r="H2532" s="38">
        <v>165000</v>
      </c>
      <c r="I2532" s="42">
        <v>0</v>
      </c>
      <c r="J2532" s="38">
        <v>13200</v>
      </c>
      <c r="K2532" s="38">
        <v>178200</v>
      </c>
      <c r="L2532" s="7" t="s">
        <v>51</v>
      </c>
      <c r="O2532" s="35">
        <f>IF(Table1[[#This Row],[Phân loại]]="Tồn đầu kỳ",Table1[[#This Row],[Tổng giá trị]],0)</f>
        <v>178200</v>
      </c>
      <c r="P2532" s="7">
        <f>IF(Table1[[#This Row],[Số còn phải thu ĐK]]&lt;&gt;0,0,IF(Table1[[#This Row],[Phân loại]]="Bán hàng",Table1[[#This Row],[Tổng giá trị]],-Table1[[#This Row],[Tổng giá trị]]))</f>
        <v>0</v>
      </c>
      <c r="Q2532" s="35">
        <f t="shared" si="631"/>
        <v>0</v>
      </c>
      <c r="R2532" s="7">
        <f>Table1[[#This Row],[Số còn phải thu ĐK]]+Table1[[#This Row],[Giá Trị HD sau CK]]-Table1[[#This Row],[Số tiền đã thu]]</f>
        <v>178200</v>
      </c>
      <c r="S2532" s="6">
        <f>IF(Table1[[#This Row],[Ngày hóa đơn]]&lt;&gt;"",Table1[[#This Row],[Ngày hóa đơn]],IF(Table1[[#This Row],[Ngày hạch toán]]&lt;&gt;"",Table1[[#This Row],[Ngày hạch toán]],""))</f>
        <v>45849</v>
      </c>
      <c r="T2532" s="7"/>
      <c r="U2532" s="6">
        <f>IF(Table1[[#This Row],[Ngày tính CN]]="","",S2532+T2532)</f>
        <v>45849</v>
      </c>
      <c r="V2532" s="35">
        <f ca="1">IF(Table1[[#This Row],[Hạn thanh toán]]="","",IF((U2532-NOW())&lt;0,0,(U2532-NOW())))</f>
        <v>0</v>
      </c>
      <c r="W2532" s="35"/>
      <c r="X2532" s="35">
        <f t="shared" ca="1" si="632"/>
        <v>321.49032013888791</v>
      </c>
      <c r="Y2532" s="2" t="str">
        <f t="shared" ca="1" si="633"/>
        <v>Nợ quá hạn hơn 120 ngày có khả năng mất thanh toán</v>
      </c>
      <c r="Z2532" s="51">
        <f t="shared" si="626"/>
        <v>45849</v>
      </c>
      <c r="AA2532" s="51" t="str">
        <f t="shared" si="627"/>
        <v/>
      </c>
      <c r="AD2532" s="2" t="str">
        <f>VLOOKUP($A2532,MA_KH!$A:$Q,MA_KH!O$1,0)</f>
        <v>NHATMINH</v>
      </c>
      <c r="AE2532" s="2" t="str">
        <f>VLOOKUP($A2532,MA_KH!$A:$Q,MA_KH!P$1,0)</f>
        <v>CÔNG TY TNHH SẢN XUẤT THƯƠNG MẠI DỊCH VỤ NHẬT MINH BAKERY</v>
      </c>
    </row>
    <row r="2533" spans="1:31" ht="25.5" hidden="1" customHeight="1" x14ac:dyDescent="0.2">
      <c r="A2533" s="30" t="s">
        <v>22062</v>
      </c>
      <c r="B2533" s="30" t="s">
        <v>4063</v>
      </c>
      <c r="C2533" s="37">
        <v>45854</v>
      </c>
      <c r="D2533" s="30" t="s">
        <v>20429</v>
      </c>
      <c r="E2533" s="37">
        <v>45854</v>
      </c>
      <c r="F2533" s="30" t="s">
        <v>20430</v>
      </c>
      <c r="G2533" s="30" t="s">
        <v>20431</v>
      </c>
      <c r="H2533" s="38">
        <v>643405</v>
      </c>
      <c r="I2533" s="42">
        <v>0</v>
      </c>
      <c r="J2533" s="38">
        <v>51472</v>
      </c>
      <c r="K2533" s="38">
        <v>694877</v>
      </c>
      <c r="L2533" s="7" t="s">
        <v>51</v>
      </c>
      <c r="O2533" s="35">
        <f>IF(Table1[[#This Row],[Phân loại]]="Tồn đầu kỳ",Table1[[#This Row],[Tổng giá trị]],0)</f>
        <v>694877</v>
      </c>
      <c r="P2533" s="7">
        <f>IF(Table1[[#This Row],[Số còn phải thu ĐK]]&lt;&gt;0,0,IF(Table1[[#This Row],[Phân loại]]="Bán hàng",Table1[[#This Row],[Tổng giá trị]],-Table1[[#This Row],[Tổng giá trị]]))</f>
        <v>0</v>
      </c>
      <c r="Q2533" s="35">
        <f t="shared" si="631"/>
        <v>0</v>
      </c>
      <c r="R2533" s="7">
        <f>Table1[[#This Row],[Số còn phải thu ĐK]]+Table1[[#This Row],[Giá Trị HD sau CK]]-Table1[[#This Row],[Số tiền đã thu]]</f>
        <v>694877</v>
      </c>
      <c r="S2533" s="6">
        <f>IF(Table1[[#This Row],[Ngày hóa đơn]]&lt;&gt;"",Table1[[#This Row],[Ngày hóa đơn]],IF(Table1[[#This Row],[Ngày hạch toán]]&lt;&gt;"",Table1[[#This Row],[Ngày hạch toán]],""))</f>
        <v>45854</v>
      </c>
      <c r="T2533" s="7"/>
      <c r="U2533" s="6">
        <f>IF(Table1[[#This Row],[Ngày tính CN]]="","",S2533+T2533)</f>
        <v>45854</v>
      </c>
      <c r="V2533" s="35">
        <f ca="1">IF(Table1[[#This Row],[Hạn thanh toán]]="","",IF((U2533-NOW())&lt;0,0,(U2533-NOW())))</f>
        <v>0</v>
      </c>
      <c r="W2533" s="35"/>
      <c r="X2533" s="35">
        <f t="shared" ca="1" si="632"/>
        <v>316.49032013888791</v>
      </c>
      <c r="Y2533" s="2" t="str">
        <f t="shared" ca="1" si="633"/>
        <v>Nợ quá hạn hơn 120 ngày có khả năng mất thanh toán</v>
      </c>
      <c r="Z2533" s="51">
        <f t="shared" si="626"/>
        <v>45854</v>
      </c>
      <c r="AA2533" s="51" t="str">
        <f t="shared" si="627"/>
        <v/>
      </c>
      <c r="AD2533" s="2" t="str">
        <f>VLOOKUP($A2533,MA_KH!$A:$Q,MA_KH!O$1,0)</f>
        <v>NHATMINH</v>
      </c>
      <c r="AE2533" s="2" t="str">
        <f>VLOOKUP($A2533,MA_KH!$A:$Q,MA_KH!P$1,0)</f>
        <v>CÔNG TY TNHH SẢN XUẤT THƯƠNG MẠI DỊCH VỤ NHẬT MINH BAKERY</v>
      </c>
    </row>
    <row r="2534" spans="1:31" ht="25.5" hidden="1" customHeight="1" x14ac:dyDescent="0.2">
      <c r="A2534" s="30" t="s">
        <v>22062</v>
      </c>
      <c r="B2534" s="30" t="s">
        <v>4063</v>
      </c>
      <c r="C2534" s="37">
        <v>45854</v>
      </c>
      <c r="D2534" s="30" t="s">
        <v>20432</v>
      </c>
      <c r="E2534" s="37">
        <v>45854</v>
      </c>
      <c r="F2534" s="30" t="s">
        <v>20433</v>
      </c>
      <c r="G2534" s="30" t="s">
        <v>20434</v>
      </c>
      <c r="H2534" s="38">
        <v>326307</v>
      </c>
      <c r="I2534" s="42">
        <v>0</v>
      </c>
      <c r="J2534" s="38">
        <v>26105</v>
      </c>
      <c r="K2534" s="38">
        <v>352412</v>
      </c>
      <c r="L2534" s="7" t="s">
        <v>51</v>
      </c>
      <c r="O2534" s="35">
        <f>IF(Table1[[#This Row],[Phân loại]]="Tồn đầu kỳ",Table1[[#This Row],[Tổng giá trị]],0)</f>
        <v>352412</v>
      </c>
      <c r="P2534" s="7">
        <f>IF(Table1[[#This Row],[Số còn phải thu ĐK]]&lt;&gt;0,0,IF(Table1[[#This Row],[Phân loại]]="Bán hàng",Table1[[#This Row],[Tổng giá trị]],-Table1[[#This Row],[Tổng giá trị]]))</f>
        <v>0</v>
      </c>
      <c r="Q2534" s="35">
        <f t="shared" si="631"/>
        <v>0</v>
      </c>
      <c r="R2534" s="7">
        <f>Table1[[#This Row],[Số còn phải thu ĐK]]+Table1[[#This Row],[Giá Trị HD sau CK]]-Table1[[#This Row],[Số tiền đã thu]]</f>
        <v>352412</v>
      </c>
      <c r="S2534" s="6">
        <f>IF(Table1[[#This Row],[Ngày hóa đơn]]&lt;&gt;"",Table1[[#This Row],[Ngày hóa đơn]],IF(Table1[[#This Row],[Ngày hạch toán]]&lt;&gt;"",Table1[[#This Row],[Ngày hạch toán]],""))</f>
        <v>45854</v>
      </c>
      <c r="T2534" s="7"/>
      <c r="U2534" s="6">
        <f>IF(Table1[[#This Row],[Ngày tính CN]]="","",S2534+T2534)</f>
        <v>45854</v>
      </c>
      <c r="V2534" s="35">
        <f ca="1">IF(Table1[[#This Row],[Hạn thanh toán]]="","",IF((U2534-NOW())&lt;0,0,(U2534-NOW())))</f>
        <v>0</v>
      </c>
      <c r="W2534" s="35"/>
      <c r="X2534" s="35">
        <f t="shared" ca="1" si="632"/>
        <v>316.49032013888791</v>
      </c>
      <c r="Y2534" s="2" t="str">
        <f t="shared" ca="1" si="633"/>
        <v>Nợ quá hạn hơn 120 ngày có khả năng mất thanh toán</v>
      </c>
      <c r="Z2534" s="51">
        <f t="shared" si="626"/>
        <v>45854</v>
      </c>
      <c r="AA2534" s="51" t="str">
        <f t="shared" si="627"/>
        <v/>
      </c>
      <c r="AD2534" s="2" t="str">
        <f>VLOOKUP($A2534,MA_KH!$A:$Q,MA_KH!O$1,0)</f>
        <v>NHATMINH</v>
      </c>
      <c r="AE2534" s="2" t="str">
        <f>VLOOKUP($A2534,MA_KH!$A:$Q,MA_KH!P$1,0)</f>
        <v>CÔNG TY TNHH SẢN XUẤT THƯƠNG MẠI DỊCH VỤ NHẬT MINH BAKERY</v>
      </c>
    </row>
    <row r="2535" spans="1:31" ht="25.5" hidden="1" customHeight="1" x14ac:dyDescent="0.2">
      <c r="A2535" s="30" t="s">
        <v>22062</v>
      </c>
      <c r="B2535" s="30" t="s">
        <v>4063</v>
      </c>
      <c r="C2535" s="37">
        <v>45856</v>
      </c>
      <c r="D2535" s="30" t="s">
        <v>20435</v>
      </c>
      <c r="E2535" s="37">
        <v>45856</v>
      </c>
      <c r="F2535" s="30" t="s">
        <v>20436</v>
      </c>
      <c r="G2535" s="30" t="s">
        <v>20437</v>
      </c>
      <c r="H2535" s="38">
        <v>414016</v>
      </c>
      <c r="I2535" s="42">
        <v>0</v>
      </c>
      <c r="J2535" s="38">
        <v>33121</v>
      </c>
      <c r="K2535" s="38">
        <v>447137</v>
      </c>
      <c r="L2535" s="7" t="s">
        <v>51</v>
      </c>
      <c r="O2535" s="35">
        <f>IF(Table1[[#This Row],[Phân loại]]="Tồn đầu kỳ",Table1[[#This Row],[Tổng giá trị]],0)</f>
        <v>447137</v>
      </c>
      <c r="P2535" s="7">
        <f>IF(Table1[[#This Row],[Số còn phải thu ĐK]]&lt;&gt;0,0,IF(Table1[[#This Row],[Phân loại]]="Bán hàng",Table1[[#This Row],[Tổng giá trị]],-Table1[[#This Row],[Tổng giá trị]]))</f>
        <v>0</v>
      </c>
      <c r="Q2535" s="35">
        <f t="shared" si="631"/>
        <v>0</v>
      </c>
      <c r="R2535" s="7">
        <f>Table1[[#This Row],[Số còn phải thu ĐK]]+Table1[[#This Row],[Giá Trị HD sau CK]]-Table1[[#This Row],[Số tiền đã thu]]</f>
        <v>447137</v>
      </c>
      <c r="S2535" s="6">
        <f>IF(Table1[[#This Row],[Ngày hóa đơn]]&lt;&gt;"",Table1[[#This Row],[Ngày hóa đơn]],IF(Table1[[#This Row],[Ngày hạch toán]]&lt;&gt;"",Table1[[#This Row],[Ngày hạch toán]],""))</f>
        <v>45856</v>
      </c>
      <c r="T2535" s="7"/>
      <c r="U2535" s="6">
        <f>IF(Table1[[#This Row],[Ngày tính CN]]="","",S2535+T2535)</f>
        <v>45856</v>
      </c>
      <c r="V2535" s="35">
        <f ca="1">IF(Table1[[#This Row],[Hạn thanh toán]]="","",IF((U2535-NOW())&lt;0,0,(U2535-NOW())))</f>
        <v>0</v>
      </c>
      <c r="W2535" s="35"/>
      <c r="X2535" s="35">
        <f t="shared" ca="1" si="632"/>
        <v>314.49032013888791</v>
      </c>
      <c r="Y2535" s="2" t="str">
        <f t="shared" ca="1" si="633"/>
        <v>Nợ quá hạn hơn 120 ngày có khả năng mất thanh toán</v>
      </c>
      <c r="Z2535" s="51">
        <f t="shared" si="626"/>
        <v>45856</v>
      </c>
      <c r="AA2535" s="51" t="str">
        <f t="shared" si="627"/>
        <v/>
      </c>
      <c r="AD2535" s="2" t="str">
        <f>VLOOKUP($A2535,MA_KH!$A:$Q,MA_KH!O$1,0)</f>
        <v>NHATMINH</v>
      </c>
      <c r="AE2535" s="2" t="str">
        <f>VLOOKUP($A2535,MA_KH!$A:$Q,MA_KH!P$1,0)</f>
        <v>CÔNG TY TNHH SẢN XUẤT THƯƠNG MẠI DỊCH VỤ NHẬT MINH BAKERY</v>
      </c>
    </row>
    <row r="2536" spans="1:31" ht="25.5" hidden="1" customHeight="1" x14ac:dyDescent="0.2">
      <c r="A2536" s="30" t="s">
        <v>22062</v>
      </c>
      <c r="B2536" s="30" t="s">
        <v>4063</v>
      </c>
      <c r="C2536" s="37">
        <v>45857</v>
      </c>
      <c r="D2536" s="30" t="s">
        <v>20438</v>
      </c>
      <c r="E2536" s="37">
        <v>45857</v>
      </c>
      <c r="F2536" s="30" t="s">
        <v>20439</v>
      </c>
      <c r="G2536" s="30" t="s">
        <v>20440</v>
      </c>
      <c r="H2536" s="38">
        <v>1438825</v>
      </c>
      <c r="I2536" s="34">
        <v>0</v>
      </c>
      <c r="J2536" s="38">
        <v>115106</v>
      </c>
      <c r="K2536" s="38">
        <v>1553931</v>
      </c>
      <c r="L2536" s="7" t="s">
        <v>51</v>
      </c>
      <c r="O2536" s="35">
        <f>IF(Table1[[#This Row],[Phân loại]]="Tồn đầu kỳ",Table1[[#This Row],[Tổng giá trị]],0)</f>
        <v>1553931</v>
      </c>
      <c r="P2536" s="7">
        <f>IF(Table1[[#This Row],[Số còn phải thu ĐK]]&lt;&gt;0,0,IF(Table1[[#This Row],[Phân loại]]="Bán hàng",Table1[[#This Row],[Tổng giá trị]],-Table1[[#This Row],[Tổng giá trị]]))</f>
        <v>0</v>
      </c>
      <c r="Q2536" s="35">
        <f t="shared" si="631"/>
        <v>0</v>
      </c>
      <c r="R2536" s="7">
        <f>Table1[[#This Row],[Số còn phải thu ĐK]]+Table1[[#This Row],[Giá Trị HD sau CK]]-Table1[[#This Row],[Số tiền đã thu]]</f>
        <v>1553931</v>
      </c>
      <c r="S2536" s="6">
        <f>IF(Table1[[#This Row],[Ngày hóa đơn]]&lt;&gt;"",Table1[[#This Row],[Ngày hóa đơn]],IF(Table1[[#This Row],[Ngày hạch toán]]&lt;&gt;"",Table1[[#This Row],[Ngày hạch toán]],""))</f>
        <v>45857</v>
      </c>
      <c r="T2536" s="7"/>
      <c r="U2536" s="6">
        <f>IF(Table1[[#This Row],[Ngày tính CN]]="","",S2536+T2536)</f>
        <v>45857</v>
      </c>
      <c r="V2536" s="35">
        <f ca="1">IF(Table1[[#This Row],[Hạn thanh toán]]="","",IF((U2536-NOW())&lt;0,0,(U2536-NOW())))</f>
        <v>0</v>
      </c>
      <c r="W2536" s="35"/>
      <c r="X2536" s="35">
        <f t="shared" ca="1" si="632"/>
        <v>313.49032013888791</v>
      </c>
      <c r="Y2536" s="2" t="str">
        <f t="shared" ca="1" si="633"/>
        <v>Nợ quá hạn hơn 120 ngày có khả năng mất thanh toán</v>
      </c>
      <c r="Z2536" s="51">
        <f t="shared" si="626"/>
        <v>45857</v>
      </c>
      <c r="AA2536" s="51" t="str">
        <f t="shared" si="627"/>
        <v/>
      </c>
      <c r="AD2536" s="2" t="str">
        <f>VLOOKUP($A2536,MA_KH!$A:$Q,MA_KH!O$1,0)</f>
        <v>NHATMINH</v>
      </c>
      <c r="AE2536" s="2" t="str">
        <f>VLOOKUP($A2536,MA_KH!$A:$Q,MA_KH!P$1,0)</f>
        <v>CÔNG TY TNHH SẢN XUẤT THƯƠNG MẠI DỊCH VỤ NHẬT MINH BAKERY</v>
      </c>
    </row>
    <row r="2537" spans="1:31" ht="25.5" hidden="1" customHeight="1" x14ac:dyDescent="0.2">
      <c r="A2537" s="30" t="s">
        <v>22062</v>
      </c>
      <c r="B2537" s="30" t="s">
        <v>4063</v>
      </c>
      <c r="C2537" s="37">
        <v>45857</v>
      </c>
      <c r="D2537" s="30" t="s">
        <v>20441</v>
      </c>
      <c r="E2537" s="37">
        <v>45857</v>
      </c>
      <c r="F2537" s="30" t="s">
        <v>20442</v>
      </c>
      <c r="G2537" s="30" t="s">
        <v>20443</v>
      </c>
      <c r="H2537" s="38">
        <v>583466</v>
      </c>
      <c r="I2537" s="42">
        <v>0</v>
      </c>
      <c r="J2537" s="38">
        <v>46677</v>
      </c>
      <c r="K2537" s="38">
        <v>630143</v>
      </c>
      <c r="L2537" s="7" t="s">
        <v>51</v>
      </c>
      <c r="O2537" s="35">
        <f>IF(Table1[[#This Row],[Phân loại]]="Tồn đầu kỳ",Table1[[#This Row],[Tổng giá trị]],0)</f>
        <v>630143</v>
      </c>
      <c r="P2537" s="7">
        <f>IF(Table1[[#This Row],[Số còn phải thu ĐK]]&lt;&gt;0,0,IF(Table1[[#This Row],[Phân loại]]="Bán hàng",Table1[[#This Row],[Tổng giá trị]],-Table1[[#This Row],[Tổng giá trị]]))</f>
        <v>0</v>
      </c>
      <c r="Q2537" s="35">
        <f t="shared" si="631"/>
        <v>0</v>
      </c>
      <c r="R2537" s="7">
        <f>Table1[[#This Row],[Số còn phải thu ĐK]]+Table1[[#This Row],[Giá Trị HD sau CK]]-Table1[[#This Row],[Số tiền đã thu]]</f>
        <v>630143</v>
      </c>
      <c r="S2537" s="6">
        <f>IF(Table1[[#This Row],[Ngày hóa đơn]]&lt;&gt;"",Table1[[#This Row],[Ngày hóa đơn]],IF(Table1[[#This Row],[Ngày hạch toán]]&lt;&gt;"",Table1[[#This Row],[Ngày hạch toán]],""))</f>
        <v>45857</v>
      </c>
      <c r="T2537" s="7"/>
      <c r="U2537" s="6">
        <f>IF(Table1[[#This Row],[Ngày tính CN]]="","",S2537+T2537)</f>
        <v>45857</v>
      </c>
      <c r="V2537" s="35">
        <f ca="1">IF(Table1[[#This Row],[Hạn thanh toán]]="","",IF((U2537-NOW())&lt;0,0,(U2537-NOW())))</f>
        <v>0</v>
      </c>
      <c r="W2537" s="35"/>
      <c r="X2537" s="35">
        <f t="shared" ca="1" si="632"/>
        <v>313.49032013888791</v>
      </c>
      <c r="Y2537" s="2" t="str">
        <f t="shared" ca="1" si="633"/>
        <v>Nợ quá hạn hơn 120 ngày có khả năng mất thanh toán</v>
      </c>
      <c r="Z2537" s="51">
        <f t="shared" si="626"/>
        <v>45857</v>
      </c>
      <c r="AA2537" s="51" t="str">
        <f t="shared" si="627"/>
        <v/>
      </c>
      <c r="AD2537" s="2" t="str">
        <f>VLOOKUP($A2537,MA_KH!$A:$Q,MA_KH!O$1,0)</f>
        <v>NHATMINH</v>
      </c>
      <c r="AE2537" s="2" t="str">
        <f>VLOOKUP($A2537,MA_KH!$A:$Q,MA_KH!P$1,0)</f>
        <v>CÔNG TY TNHH SẢN XUẤT THƯƠNG MẠI DỊCH VỤ NHẬT MINH BAKERY</v>
      </c>
    </row>
    <row r="2538" spans="1:31" ht="25.5" hidden="1" customHeight="1" x14ac:dyDescent="0.2">
      <c r="A2538" s="30" t="s">
        <v>22062</v>
      </c>
      <c r="B2538" s="30" t="s">
        <v>4063</v>
      </c>
      <c r="C2538" s="37">
        <v>45862</v>
      </c>
      <c r="D2538" s="30" t="s">
        <v>20444</v>
      </c>
      <c r="E2538" s="37">
        <v>45862</v>
      </c>
      <c r="F2538" s="30" t="s">
        <v>20445</v>
      </c>
      <c r="G2538" s="30" t="s">
        <v>20446</v>
      </c>
      <c r="H2538" s="38">
        <v>570756</v>
      </c>
      <c r="I2538" s="42">
        <v>0</v>
      </c>
      <c r="J2538" s="38">
        <v>45660</v>
      </c>
      <c r="K2538" s="38">
        <v>616416</v>
      </c>
      <c r="L2538" s="7" t="s">
        <v>51</v>
      </c>
      <c r="O2538" s="35">
        <f>IF(Table1[[#This Row],[Phân loại]]="Tồn đầu kỳ",Table1[[#This Row],[Tổng giá trị]],0)</f>
        <v>616416</v>
      </c>
      <c r="P2538" s="7">
        <f>IF(Table1[[#This Row],[Số còn phải thu ĐK]]&lt;&gt;0,0,IF(Table1[[#This Row],[Phân loại]]="Bán hàng",Table1[[#This Row],[Tổng giá trị]],-Table1[[#This Row],[Tổng giá trị]]))</f>
        <v>0</v>
      </c>
      <c r="Q2538" s="35">
        <f t="shared" si="631"/>
        <v>0</v>
      </c>
      <c r="R2538" s="7">
        <f>Table1[[#This Row],[Số còn phải thu ĐK]]+Table1[[#This Row],[Giá Trị HD sau CK]]-Table1[[#This Row],[Số tiền đã thu]]</f>
        <v>616416</v>
      </c>
      <c r="S2538" s="6">
        <f>IF(Table1[[#This Row],[Ngày hóa đơn]]&lt;&gt;"",Table1[[#This Row],[Ngày hóa đơn]],IF(Table1[[#This Row],[Ngày hạch toán]]&lt;&gt;"",Table1[[#This Row],[Ngày hạch toán]],""))</f>
        <v>45862</v>
      </c>
      <c r="T2538" s="7"/>
      <c r="U2538" s="6">
        <f>IF(Table1[[#This Row],[Ngày tính CN]]="","",S2538+T2538)</f>
        <v>45862</v>
      </c>
      <c r="V2538" s="35">
        <f ca="1">IF(Table1[[#This Row],[Hạn thanh toán]]="","",IF((U2538-NOW())&lt;0,0,(U2538-NOW())))</f>
        <v>0</v>
      </c>
      <c r="W2538" s="35"/>
      <c r="X2538" s="35">
        <f t="shared" ca="1" si="632"/>
        <v>308.49032013888791</v>
      </c>
      <c r="Y2538" s="2" t="str">
        <f t="shared" ca="1" si="633"/>
        <v>Nợ quá hạn hơn 120 ngày có khả năng mất thanh toán</v>
      </c>
      <c r="Z2538" s="51">
        <f t="shared" si="626"/>
        <v>45862</v>
      </c>
      <c r="AA2538" s="51" t="str">
        <f t="shared" si="627"/>
        <v/>
      </c>
      <c r="AD2538" s="2" t="str">
        <f>VLOOKUP($A2538,MA_KH!$A:$Q,MA_KH!O$1,0)</f>
        <v>NHATMINH</v>
      </c>
      <c r="AE2538" s="2" t="str">
        <f>VLOOKUP($A2538,MA_KH!$A:$Q,MA_KH!P$1,0)</f>
        <v>CÔNG TY TNHH SẢN XUẤT THƯƠNG MẠI DỊCH VỤ NHẬT MINH BAKERY</v>
      </c>
    </row>
    <row r="2539" spans="1:31" ht="25.5" hidden="1" customHeight="1" x14ac:dyDescent="0.2">
      <c r="A2539" s="30" t="s">
        <v>22062</v>
      </c>
      <c r="B2539" s="30" t="s">
        <v>4063</v>
      </c>
      <c r="C2539" s="37">
        <v>45863</v>
      </c>
      <c r="D2539" s="30" t="s">
        <v>20447</v>
      </c>
      <c r="E2539" s="37">
        <v>45863</v>
      </c>
      <c r="F2539" s="30" t="s">
        <v>20448</v>
      </c>
      <c r="G2539" s="30" t="s">
        <v>20449</v>
      </c>
      <c r="H2539" s="38">
        <v>431849</v>
      </c>
      <c r="I2539" s="42">
        <v>0</v>
      </c>
      <c r="J2539" s="38">
        <v>34548</v>
      </c>
      <c r="K2539" s="38">
        <v>466397</v>
      </c>
      <c r="L2539" s="7" t="s">
        <v>51</v>
      </c>
      <c r="O2539" s="35">
        <f>IF(Table1[[#This Row],[Phân loại]]="Tồn đầu kỳ",Table1[[#This Row],[Tổng giá trị]],0)</f>
        <v>466397</v>
      </c>
      <c r="P2539" s="7">
        <f>IF(Table1[[#This Row],[Số còn phải thu ĐK]]&lt;&gt;0,0,IF(Table1[[#This Row],[Phân loại]]="Bán hàng",Table1[[#This Row],[Tổng giá trị]],-Table1[[#This Row],[Tổng giá trị]]))</f>
        <v>0</v>
      </c>
      <c r="Q2539" s="35">
        <f t="shared" si="631"/>
        <v>0</v>
      </c>
      <c r="R2539" s="7">
        <f>Table1[[#This Row],[Số còn phải thu ĐK]]+Table1[[#This Row],[Giá Trị HD sau CK]]-Table1[[#This Row],[Số tiền đã thu]]</f>
        <v>466397</v>
      </c>
      <c r="S2539" s="6">
        <f>IF(Table1[[#This Row],[Ngày hóa đơn]]&lt;&gt;"",Table1[[#This Row],[Ngày hóa đơn]],IF(Table1[[#This Row],[Ngày hạch toán]]&lt;&gt;"",Table1[[#This Row],[Ngày hạch toán]],""))</f>
        <v>45863</v>
      </c>
      <c r="T2539" s="7"/>
      <c r="U2539" s="6">
        <f>IF(Table1[[#This Row],[Ngày tính CN]]="","",S2539+T2539)</f>
        <v>45863</v>
      </c>
      <c r="V2539" s="35">
        <f ca="1">IF(Table1[[#This Row],[Hạn thanh toán]]="","",IF((U2539-NOW())&lt;0,0,(U2539-NOW())))</f>
        <v>0</v>
      </c>
      <c r="W2539" s="35"/>
      <c r="X2539" s="35">
        <f t="shared" ca="1" si="632"/>
        <v>307.49032013888791</v>
      </c>
      <c r="Y2539" s="2" t="str">
        <f t="shared" ca="1" si="633"/>
        <v>Nợ quá hạn hơn 120 ngày có khả năng mất thanh toán</v>
      </c>
      <c r="Z2539" s="51">
        <f t="shared" si="626"/>
        <v>45863</v>
      </c>
      <c r="AA2539" s="51" t="str">
        <f t="shared" si="627"/>
        <v/>
      </c>
      <c r="AD2539" s="2" t="str">
        <f>VLOOKUP($A2539,MA_KH!$A:$Q,MA_KH!O$1,0)</f>
        <v>NHATMINH</v>
      </c>
      <c r="AE2539" s="2" t="str">
        <f>VLOOKUP($A2539,MA_KH!$A:$Q,MA_KH!P$1,0)</f>
        <v>CÔNG TY TNHH SẢN XUẤT THƯƠNG MẠI DỊCH VỤ NHẬT MINH BAKERY</v>
      </c>
    </row>
    <row r="2540" spans="1:31" ht="25.5" hidden="1" customHeight="1" x14ac:dyDescent="0.2">
      <c r="A2540" s="30" t="s">
        <v>22062</v>
      </c>
      <c r="B2540" s="30" t="s">
        <v>4063</v>
      </c>
      <c r="C2540" s="37">
        <v>45866</v>
      </c>
      <c r="D2540" s="30" t="s">
        <v>20450</v>
      </c>
      <c r="E2540" s="37">
        <v>45866</v>
      </c>
      <c r="F2540" s="30" t="s">
        <v>20451</v>
      </c>
      <c r="G2540" s="30" t="s">
        <v>20452</v>
      </c>
      <c r="H2540" s="38">
        <v>560788</v>
      </c>
      <c r="I2540" s="42">
        <v>0</v>
      </c>
      <c r="J2540" s="38">
        <v>44863</v>
      </c>
      <c r="K2540" s="38">
        <v>605651</v>
      </c>
      <c r="L2540" s="7" t="s">
        <v>51</v>
      </c>
      <c r="O2540" s="35">
        <f>IF(Table1[[#This Row],[Phân loại]]="Tồn đầu kỳ",Table1[[#This Row],[Tổng giá trị]],0)</f>
        <v>605651</v>
      </c>
      <c r="P2540" s="7">
        <f>IF(Table1[[#This Row],[Số còn phải thu ĐK]]&lt;&gt;0,0,IF(Table1[[#This Row],[Phân loại]]="Bán hàng",Table1[[#This Row],[Tổng giá trị]],-Table1[[#This Row],[Tổng giá trị]]))</f>
        <v>0</v>
      </c>
      <c r="Q2540" s="35">
        <f t="shared" si="631"/>
        <v>0</v>
      </c>
      <c r="R2540" s="7">
        <f>Table1[[#This Row],[Số còn phải thu ĐK]]+Table1[[#This Row],[Giá Trị HD sau CK]]-Table1[[#This Row],[Số tiền đã thu]]</f>
        <v>605651</v>
      </c>
      <c r="S2540" s="6">
        <f>IF(Table1[[#This Row],[Ngày hóa đơn]]&lt;&gt;"",Table1[[#This Row],[Ngày hóa đơn]],IF(Table1[[#This Row],[Ngày hạch toán]]&lt;&gt;"",Table1[[#This Row],[Ngày hạch toán]],""))</f>
        <v>45866</v>
      </c>
      <c r="T2540" s="7"/>
      <c r="U2540" s="6">
        <f>IF(Table1[[#This Row],[Ngày tính CN]]="","",S2540+T2540)</f>
        <v>45866</v>
      </c>
      <c r="V2540" s="35">
        <f ca="1">IF(Table1[[#This Row],[Hạn thanh toán]]="","",IF((U2540-NOW())&lt;0,0,(U2540-NOW())))</f>
        <v>0</v>
      </c>
      <c r="W2540" s="35"/>
      <c r="X2540" s="35">
        <f t="shared" ca="1" si="632"/>
        <v>304.49032013888791</v>
      </c>
      <c r="Y2540" s="2" t="str">
        <f t="shared" ca="1" si="633"/>
        <v>Nợ quá hạn hơn 120 ngày có khả năng mất thanh toán</v>
      </c>
      <c r="Z2540" s="51">
        <f t="shared" si="626"/>
        <v>45866</v>
      </c>
      <c r="AA2540" s="51" t="str">
        <f t="shared" si="627"/>
        <v/>
      </c>
      <c r="AD2540" s="2" t="str">
        <f>VLOOKUP($A2540,MA_KH!$A:$Q,MA_KH!O$1,0)</f>
        <v>NHATMINH</v>
      </c>
      <c r="AE2540" s="2" t="str">
        <f>VLOOKUP($A2540,MA_KH!$A:$Q,MA_KH!P$1,0)</f>
        <v>CÔNG TY TNHH SẢN XUẤT THƯƠNG MẠI DỊCH VỤ NHẬT MINH BAKERY</v>
      </c>
    </row>
    <row r="2541" spans="1:31" ht="25.5" hidden="1" customHeight="1" x14ac:dyDescent="0.2">
      <c r="A2541" s="30" t="s">
        <v>22062</v>
      </c>
      <c r="B2541" s="30" t="s">
        <v>4063</v>
      </c>
      <c r="C2541" s="37">
        <v>45867</v>
      </c>
      <c r="D2541" s="30" t="s">
        <v>20453</v>
      </c>
      <c r="E2541" s="37">
        <v>45867</v>
      </c>
      <c r="F2541" s="30" t="s">
        <v>20454</v>
      </c>
      <c r="G2541" s="30" t="s">
        <v>20455</v>
      </c>
      <c r="H2541" s="38">
        <v>801093</v>
      </c>
      <c r="I2541" s="42">
        <v>0</v>
      </c>
      <c r="J2541" s="38">
        <v>64087</v>
      </c>
      <c r="K2541" s="38">
        <v>865180</v>
      </c>
      <c r="L2541" s="7" t="s">
        <v>51</v>
      </c>
      <c r="O2541" s="35">
        <f>IF(Table1[[#This Row],[Phân loại]]="Tồn đầu kỳ",Table1[[#This Row],[Tổng giá trị]],0)</f>
        <v>865180</v>
      </c>
      <c r="P2541" s="7">
        <f>IF(Table1[[#This Row],[Số còn phải thu ĐK]]&lt;&gt;0,0,IF(Table1[[#This Row],[Phân loại]]="Bán hàng",Table1[[#This Row],[Tổng giá trị]],-Table1[[#This Row],[Tổng giá trị]]))</f>
        <v>0</v>
      </c>
      <c r="Q2541" s="35">
        <f t="shared" si="631"/>
        <v>0</v>
      </c>
      <c r="R2541" s="7">
        <f>Table1[[#This Row],[Số còn phải thu ĐK]]+Table1[[#This Row],[Giá Trị HD sau CK]]-Table1[[#This Row],[Số tiền đã thu]]</f>
        <v>865180</v>
      </c>
      <c r="S2541" s="6">
        <f>IF(Table1[[#This Row],[Ngày hóa đơn]]&lt;&gt;"",Table1[[#This Row],[Ngày hóa đơn]],IF(Table1[[#This Row],[Ngày hạch toán]]&lt;&gt;"",Table1[[#This Row],[Ngày hạch toán]],""))</f>
        <v>45867</v>
      </c>
      <c r="T2541" s="7"/>
      <c r="U2541" s="6">
        <f>IF(Table1[[#This Row],[Ngày tính CN]]="","",S2541+T2541)</f>
        <v>45867</v>
      </c>
      <c r="V2541" s="35">
        <f ca="1">IF(Table1[[#This Row],[Hạn thanh toán]]="","",IF((U2541-NOW())&lt;0,0,(U2541-NOW())))</f>
        <v>0</v>
      </c>
      <c r="W2541" s="35"/>
      <c r="X2541" s="35">
        <f t="shared" ca="1" si="632"/>
        <v>303.49032013888791</v>
      </c>
      <c r="Y2541" s="2" t="str">
        <f t="shared" ca="1" si="633"/>
        <v>Nợ quá hạn hơn 120 ngày có khả năng mất thanh toán</v>
      </c>
      <c r="Z2541" s="51">
        <f t="shared" si="626"/>
        <v>45867</v>
      </c>
      <c r="AA2541" s="51" t="str">
        <f t="shared" si="627"/>
        <v/>
      </c>
      <c r="AD2541" s="2" t="str">
        <f>VLOOKUP($A2541,MA_KH!$A:$Q,MA_KH!O$1,0)</f>
        <v>NHATMINH</v>
      </c>
      <c r="AE2541" s="2" t="str">
        <f>VLOOKUP($A2541,MA_KH!$A:$Q,MA_KH!P$1,0)</f>
        <v>CÔNG TY TNHH SẢN XUẤT THƯƠNG MẠI DỊCH VỤ NHẬT MINH BAKERY</v>
      </c>
    </row>
    <row r="2542" spans="1:31" ht="25.5" hidden="1" customHeight="1" x14ac:dyDescent="0.2">
      <c r="A2542" s="30" t="s">
        <v>22062</v>
      </c>
      <c r="B2542" s="30" t="s">
        <v>4063</v>
      </c>
      <c r="C2542" s="37">
        <v>45867</v>
      </c>
      <c r="D2542" s="30" t="s">
        <v>20456</v>
      </c>
      <c r="E2542" s="37">
        <v>45867</v>
      </c>
      <c r="F2542" s="30" t="s">
        <v>20457</v>
      </c>
      <c r="G2542" s="30" t="s">
        <v>20458</v>
      </c>
      <c r="H2542" s="38">
        <v>766449</v>
      </c>
      <c r="I2542" s="42">
        <v>0</v>
      </c>
      <c r="J2542" s="38">
        <v>61316</v>
      </c>
      <c r="K2542" s="38">
        <v>827765</v>
      </c>
      <c r="L2542" s="7" t="s">
        <v>51</v>
      </c>
      <c r="O2542" s="35">
        <f>IF(Table1[[#This Row],[Phân loại]]="Tồn đầu kỳ",Table1[[#This Row],[Tổng giá trị]],0)</f>
        <v>827765</v>
      </c>
      <c r="P2542" s="7">
        <f>IF(Table1[[#This Row],[Số còn phải thu ĐK]]&lt;&gt;0,0,IF(Table1[[#This Row],[Phân loại]]="Bán hàng",Table1[[#This Row],[Tổng giá trị]],-Table1[[#This Row],[Tổng giá trị]]))</f>
        <v>0</v>
      </c>
      <c r="Q2542" s="35">
        <f t="shared" si="631"/>
        <v>0</v>
      </c>
      <c r="R2542" s="7">
        <f>Table1[[#This Row],[Số còn phải thu ĐK]]+Table1[[#This Row],[Giá Trị HD sau CK]]-Table1[[#This Row],[Số tiền đã thu]]</f>
        <v>827765</v>
      </c>
      <c r="S2542" s="6">
        <f>IF(Table1[[#This Row],[Ngày hóa đơn]]&lt;&gt;"",Table1[[#This Row],[Ngày hóa đơn]],IF(Table1[[#This Row],[Ngày hạch toán]]&lt;&gt;"",Table1[[#This Row],[Ngày hạch toán]],""))</f>
        <v>45867</v>
      </c>
      <c r="T2542" s="7"/>
      <c r="U2542" s="6">
        <f>IF(Table1[[#This Row],[Ngày tính CN]]="","",S2542+T2542)</f>
        <v>45867</v>
      </c>
      <c r="V2542" s="35">
        <f ca="1">IF(Table1[[#This Row],[Hạn thanh toán]]="","",IF((U2542-NOW())&lt;0,0,(U2542-NOW())))</f>
        <v>0</v>
      </c>
      <c r="W2542" s="35"/>
      <c r="X2542" s="35">
        <f t="shared" ca="1" si="632"/>
        <v>303.49032013888791</v>
      </c>
      <c r="Y2542" s="2" t="str">
        <f t="shared" ca="1" si="633"/>
        <v>Nợ quá hạn hơn 120 ngày có khả năng mất thanh toán</v>
      </c>
      <c r="Z2542" s="51">
        <f t="shared" si="626"/>
        <v>45867</v>
      </c>
      <c r="AA2542" s="51" t="str">
        <f t="shared" si="627"/>
        <v/>
      </c>
      <c r="AD2542" s="2" t="str">
        <f>VLOOKUP($A2542,MA_KH!$A:$Q,MA_KH!O$1,0)</f>
        <v>NHATMINH</v>
      </c>
      <c r="AE2542" s="2" t="str">
        <f>VLOOKUP($A2542,MA_KH!$A:$Q,MA_KH!P$1,0)</f>
        <v>CÔNG TY TNHH SẢN XUẤT THƯƠNG MẠI DỊCH VỤ NHẬT MINH BAKERY</v>
      </c>
    </row>
    <row r="2543" spans="1:31" ht="25.5" hidden="1" customHeight="1" x14ac:dyDescent="0.2">
      <c r="A2543" s="30" t="s">
        <v>22062</v>
      </c>
      <c r="B2543" s="30" t="s">
        <v>4063</v>
      </c>
      <c r="C2543" s="37">
        <v>45868</v>
      </c>
      <c r="D2543" s="30" t="s">
        <v>20459</v>
      </c>
      <c r="E2543" s="37">
        <v>45868</v>
      </c>
      <c r="F2543" s="30" t="s">
        <v>20460</v>
      </c>
      <c r="G2543" s="30" t="s">
        <v>20461</v>
      </c>
      <c r="H2543" s="38">
        <v>590909</v>
      </c>
      <c r="I2543" s="42">
        <v>0</v>
      </c>
      <c r="J2543" s="38">
        <v>47273</v>
      </c>
      <c r="K2543" s="38">
        <v>638182</v>
      </c>
      <c r="L2543" s="7" t="s">
        <v>51</v>
      </c>
      <c r="O2543" s="35">
        <f>IF(Table1[[#This Row],[Phân loại]]="Tồn đầu kỳ",Table1[[#This Row],[Tổng giá trị]],0)</f>
        <v>638182</v>
      </c>
      <c r="P2543" s="7">
        <f>IF(Table1[[#This Row],[Số còn phải thu ĐK]]&lt;&gt;0,0,IF(Table1[[#This Row],[Phân loại]]="Bán hàng",Table1[[#This Row],[Tổng giá trị]],-Table1[[#This Row],[Tổng giá trị]]))</f>
        <v>0</v>
      </c>
      <c r="Q2543" s="35">
        <f t="shared" si="631"/>
        <v>0</v>
      </c>
      <c r="R2543" s="7">
        <f>Table1[[#This Row],[Số còn phải thu ĐK]]+Table1[[#This Row],[Giá Trị HD sau CK]]-Table1[[#This Row],[Số tiền đã thu]]</f>
        <v>638182</v>
      </c>
      <c r="S2543" s="6">
        <f>IF(Table1[[#This Row],[Ngày hóa đơn]]&lt;&gt;"",Table1[[#This Row],[Ngày hóa đơn]],IF(Table1[[#This Row],[Ngày hạch toán]]&lt;&gt;"",Table1[[#This Row],[Ngày hạch toán]],""))</f>
        <v>45868</v>
      </c>
      <c r="T2543" s="7"/>
      <c r="U2543" s="6">
        <f>IF(Table1[[#This Row],[Ngày tính CN]]="","",S2543+T2543)</f>
        <v>45868</v>
      </c>
      <c r="V2543" s="35">
        <f ca="1">IF(Table1[[#This Row],[Hạn thanh toán]]="","",IF((U2543-NOW())&lt;0,0,(U2543-NOW())))</f>
        <v>0</v>
      </c>
      <c r="W2543" s="35"/>
      <c r="X2543" s="35">
        <f t="shared" ca="1" si="632"/>
        <v>302.49032013888791</v>
      </c>
      <c r="Y2543" s="2" t="str">
        <f t="shared" ca="1" si="633"/>
        <v>Nợ quá hạn hơn 120 ngày có khả năng mất thanh toán</v>
      </c>
      <c r="Z2543" s="51">
        <f t="shared" si="626"/>
        <v>45868</v>
      </c>
      <c r="AA2543" s="51" t="str">
        <f t="shared" si="627"/>
        <v/>
      </c>
      <c r="AD2543" s="2" t="str">
        <f>VLOOKUP($A2543,MA_KH!$A:$Q,MA_KH!O$1,0)</f>
        <v>NHATMINH</v>
      </c>
      <c r="AE2543" s="2" t="str">
        <f>VLOOKUP($A2543,MA_KH!$A:$Q,MA_KH!P$1,0)</f>
        <v>CÔNG TY TNHH SẢN XUẤT THƯƠNG MẠI DỊCH VỤ NHẬT MINH BAKERY</v>
      </c>
    </row>
    <row r="2544" spans="1:31" ht="25.5" hidden="1" customHeight="1" x14ac:dyDescent="0.2">
      <c r="A2544" s="30" t="s">
        <v>22062</v>
      </c>
      <c r="B2544" s="30" t="s">
        <v>4063</v>
      </c>
      <c r="C2544" s="37">
        <v>45868</v>
      </c>
      <c r="D2544" s="30" t="s">
        <v>20462</v>
      </c>
      <c r="E2544" s="37">
        <v>45868</v>
      </c>
      <c r="F2544" s="30" t="s">
        <v>20463</v>
      </c>
      <c r="G2544" s="30" t="s">
        <v>20437</v>
      </c>
      <c r="H2544" s="38">
        <v>210058</v>
      </c>
      <c r="I2544" s="42">
        <v>0</v>
      </c>
      <c r="J2544" s="38">
        <v>16805</v>
      </c>
      <c r="K2544" s="38">
        <v>226863</v>
      </c>
      <c r="L2544" s="7" t="s">
        <v>51</v>
      </c>
      <c r="O2544" s="35">
        <f>IF(Table1[[#This Row],[Phân loại]]="Tồn đầu kỳ",Table1[[#This Row],[Tổng giá trị]],0)</f>
        <v>226863</v>
      </c>
      <c r="P2544" s="7">
        <f>IF(Table1[[#This Row],[Số còn phải thu ĐK]]&lt;&gt;0,0,IF(Table1[[#This Row],[Phân loại]]="Bán hàng",Table1[[#This Row],[Tổng giá trị]],-Table1[[#This Row],[Tổng giá trị]]))</f>
        <v>0</v>
      </c>
      <c r="Q2544" s="35">
        <f t="shared" si="631"/>
        <v>0</v>
      </c>
      <c r="R2544" s="7">
        <f>Table1[[#This Row],[Số còn phải thu ĐK]]+Table1[[#This Row],[Giá Trị HD sau CK]]-Table1[[#This Row],[Số tiền đã thu]]</f>
        <v>226863</v>
      </c>
      <c r="S2544" s="6">
        <f>IF(Table1[[#This Row],[Ngày hóa đơn]]&lt;&gt;"",Table1[[#This Row],[Ngày hóa đơn]],IF(Table1[[#This Row],[Ngày hạch toán]]&lt;&gt;"",Table1[[#This Row],[Ngày hạch toán]],""))</f>
        <v>45868</v>
      </c>
      <c r="T2544" s="7"/>
      <c r="U2544" s="6">
        <f>IF(Table1[[#This Row],[Ngày tính CN]]="","",S2544+T2544)</f>
        <v>45868</v>
      </c>
      <c r="V2544" s="35">
        <f ca="1">IF(Table1[[#This Row],[Hạn thanh toán]]="","",IF((U2544-NOW())&lt;0,0,(U2544-NOW())))</f>
        <v>0</v>
      </c>
      <c r="W2544" s="35"/>
      <c r="X2544" s="35">
        <f t="shared" ca="1" si="632"/>
        <v>302.49032013888791</v>
      </c>
      <c r="Y2544" s="2" t="str">
        <f t="shared" ca="1" si="633"/>
        <v>Nợ quá hạn hơn 120 ngày có khả năng mất thanh toán</v>
      </c>
      <c r="Z2544" s="51">
        <f t="shared" si="626"/>
        <v>45868</v>
      </c>
      <c r="AA2544" s="51" t="str">
        <f t="shared" si="627"/>
        <v/>
      </c>
      <c r="AD2544" s="2" t="str">
        <f>VLOOKUP($A2544,MA_KH!$A:$Q,MA_KH!O$1,0)</f>
        <v>NHATMINH</v>
      </c>
      <c r="AE2544" s="2" t="str">
        <f>VLOOKUP($A2544,MA_KH!$A:$Q,MA_KH!P$1,0)</f>
        <v>CÔNG TY TNHH SẢN XUẤT THƯƠNG MẠI DỊCH VỤ NHẬT MINH BAKERY</v>
      </c>
    </row>
    <row r="2545" spans="1:31" ht="25.5" hidden="1" customHeight="1" x14ac:dyDescent="0.2">
      <c r="A2545" s="30" t="s">
        <v>22062</v>
      </c>
      <c r="B2545" s="30" t="s">
        <v>4063</v>
      </c>
      <c r="C2545" s="37">
        <v>45882</v>
      </c>
      <c r="D2545" s="30" t="s">
        <v>20464</v>
      </c>
      <c r="E2545" s="37">
        <v>45882</v>
      </c>
      <c r="F2545" s="30" t="s">
        <v>20465</v>
      </c>
      <c r="G2545" s="30" t="s">
        <v>20466</v>
      </c>
      <c r="H2545" s="38">
        <v>589271</v>
      </c>
      <c r="I2545" s="42">
        <v>0</v>
      </c>
      <c r="J2545" s="38">
        <v>47142</v>
      </c>
      <c r="K2545" s="38">
        <v>636413</v>
      </c>
      <c r="L2545" s="7" t="s">
        <v>51</v>
      </c>
      <c r="O2545" s="35">
        <f>IF(Table1[[#This Row],[Phân loại]]="Tồn đầu kỳ",Table1[[#This Row],[Tổng giá trị]],0)</f>
        <v>636413</v>
      </c>
      <c r="P2545" s="7">
        <f>IF(Table1[[#This Row],[Số còn phải thu ĐK]]&lt;&gt;0,0,IF(Table1[[#This Row],[Phân loại]]="Bán hàng",Table1[[#This Row],[Tổng giá trị]],-Table1[[#This Row],[Tổng giá trị]]))</f>
        <v>0</v>
      </c>
      <c r="Q2545" s="35">
        <f t="shared" si="631"/>
        <v>0</v>
      </c>
      <c r="R2545" s="7">
        <f>Table1[[#This Row],[Số còn phải thu ĐK]]+Table1[[#This Row],[Giá Trị HD sau CK]]-Table1[[#This Row],[Số tiền đã thu]]</f>
        <v>636413</v>
      </c>
      <c r="S2545" s="6">
        <f>IF(Table1[[#This Row],[Ngày hóa đơn]]&lt;&gt;"",Table1[[#This Row],[Ngày hóa đơn]],IF(Table1[[#This Row],[Ngày hạch toán]]&lt;&gt;"",Table1[[#This Row],[Ngày hạch toán]],""))</f>
        <v>45882</v>
      </c>
      <c r="T2545" s="7"/>
      <c r="U2545" s="6">
        <f>IF(Table1[[#This Row],[Ngày tính CN]]="","",S2545+T2545)</f>
        <v>45882</v>
      </c>
      <c r="V2545" s="35">
        <f ca="1">IF(Table1[[#This Row],[Hạn thanh toán]]="","",IF((U2545-NOW())&lt;0,0,(U2545-NOW())))</f>
        <v>0</v>
      </c>
      <c r="W2545" s="35"/>
      <c r="X2545" s="35">
        <f t="shared" ca="1" si="632"/>
        <v>288.49032013888791</v>
      </c>
      <c r="Y2545" s="2" t="str">
        <f t="shared" ca="1" si="633"/>
        <v>Nợ quá hạn hơn 120 ngày có khả năng mất thanh toán</v>
      </c>
      <c r="Z2545" s="51">
        <f t="shared" si="626"/>
        <v>45882</v>
      </c>
      <c r="AA2545" s="51" t="str">
        <f t="shared" si="627"/>
        <v/>
      </c>
      <c r="AD2545" s="2" t="str">
        <f>VLOOKUP($A2545,MA_KH!$A:$Q,MA_KH!O$1,0)</f>
        <v>NHATMINH</v>
      </c>
      <c r="AE2545" s="2" t="str">
        <f>VLOOKUP($A2545,MA_KH!$A:$Q,MA_KH!P$1,0)</f>
        <v>CÔNG TY TNHH SẢN XUẤT THƯƠNG MẠI DỊCH VỤ NHẬT MINH BAKERY</v>
      </c>
    </row>
    <row r="2546" spans="1:31" ht="25.5" hidden="1" customHeight="1" x14ac:dyDescent="0.2">
      <c r="A2546" s="30" t="s">
        <v>22062</v>
      </c>
      <c r="B2546" s="30" t="s">
        <v>4063</v>
      </c>
      <c r="C2546" s="37">
        <v>45882</v>
      </c>
      <c r="D2546" s="30" t="s">
        <v>20467</v>
      </c>
      <c r="E2546" s="37">
        <v>45882</v>
      </c>
      <c r="F2546" s="30" t="s">
        <v>20468</v>
      </c>
      <c r="G2546" s="30" t="s">
        <v>20469</v>
      </c>
      <c r="H2546" s="38">
        <v>732588</v>
      </c>
      <c r="I2546" s="42">
        <v>0</v>
      </c>
      <c r="J2546" s="38">
        <v>58607</v>
      </c>
      <c r="K2546" s="38">
        <v>791195</v>
      </c>
      <c r="L2546" s="7" t="s">
        <v>51</v>
      </c>
      <c r="O2546" s="35">
        <f>IF(Table1[[#This Row],[Phân loại]]="Tồn đầu kỳ",Table1[[#This Row],[Tổng giá trị]],0)</f>
        <v>791195</v>
      </c>
      <c r="P2546" s="7">
        <f>IF(Table1[[#This Row],[Số còn phải thu ĐK]]&lt;&gt;0,0,IF(Table1[[#This Row],[Phân loại]]="Bán hàng",Table1[[#This Row],[Tổng giá trị]],-Table1[[#This Row],[Tổng giá trị]]))</f>
        <v>0</v>
      </c>
      <c r="Q2546" s="35">
        <f t="shared" si="631"/>
        <v>0</v>
      </c>
      <c r="R2546" s="7">
        <f>Table1[[#This Row],[Số còn phải thu ĐK]]+Table1[[#This Row],[Giá Trị HD sau CK]]-Table1[[#This Row],[Số tiền đã thu]]</f>
        <v>791195</v>
      </c>
      <c r="S2546" s="6">
        <f>IF(Table1[[#This Row],[Ngày hóa đơn]]&lt;&gt;"",Table1[[#This Row],[Ngày hóa đơn]],IF(Table1[[#This Row],[Ngày hạch toán]]&lt;&gt;"",Table1[[#This Row],[Ngày hạch toán]],""))</f>
        <v>45882</v>
      </c>
      <c r="T2546" s="7"/>
      <c r="U2546" s="6">
        <f>IF(Table1[[#This Row],[Ngày tính CN]]="","",S2546+T2546)</f>
        <v>45882</v>
      </c>
      <c r="V2546" s="35">
        <f ca="1">IF(Table1[[#This Row],[Hạn thanh toán]]="","",IF((U2546-NOW())&lt;0,0,(U2546-NOW())))</f>
        <v>0</v>
      </c>
      <c r="W2546" s="35"/>
      <c r="X2546" s="35">
        <f t="shared" ca="1" si="632"/>
        <v>288.49032013888791</v>
      </c>
      <c r="Y2546" s="2" t="str">
        <f t="shared" ca="1" si="633"/>
        <v>Nợ quá hạn hơn 120 ngày có khả năng mất thanh toán</v>
      </c>
      <c r="Z2546" s="51">
        <f t="shared" si="626"/>
        <v>45882</v>
      </c>
      <c r="AA2546" s="51" t="str">
        <f t="shared" si="627"/>
        <v/>
      </c>
      <c r="AD2546" s="2" t="str">
        <f>VLOOKUP($A2546,MA_KH!$A:$Q,MA_KH!O$1,0)</f>
        <v>NHATMINH</v>
      </c>
      <c r="AE2546" s="2" t="str">
        <f>VLOOKUP($A2546,MA_KH!$A:$Q,MA_KH!P$1,0)</f>
        <v>CÔNG TY TNHH SẢN XUẤT THƯƠNG MẠI DỊCH VỤ NHẬT MINH BAKERY</v>
      </c>
    </row>
    <row r="2547" spans="1:31" ht="25.5" hidden="1" customHeight="1" x14ac:dyDescent="0.2">
      <c r="A2547" s="30" t="s">
        <v>22062</v>
      </c>
      <c r="B2547" s="30" t="s">
        <v>4063</v>
      </c>
      <c r="C2547" s="37">
        <v>45882</v>
      </c>
      <c r="D2547" s="30" t="s">
        <v>20470</v>
      </c>
      <c r="E2547" s="37">
        <v>45882</v>
      </c>
      <c r="F2547" s="30" t="s">
        <v>20471</v>
      </c>
      <c r="G2547" s="30" t="s">
        <v>20472</v>
      </c>
      <c r="H2547" s="38">
        <v>593955</v>
      </c>
      <c r="I2547" s="42">
        <v>0</v>
      </c>
      <c r="J2547" s="38">
        <v>47516</v>
      </c>
      <c r="K2547" s="38">
        <v>641471</v>
      </c>
      <c r="L2547" s="7" t="s">
        <v>51</v>
      </c>
      <c r="O2547" s="35">
        <f>IF(Table1[[#This Row],[Phân loại]]="Tồn đầu kỳ",Table1[[#This Row],[Tổng giá trị]],0)</f>
        <v>641471</v>
      </c>
      <c r="P2547" s="7">
        <f>IF(Table1[[#This Row],[Số còn phải thu ĐK]]&lt;&gt;0,0,IF(Table1[[#This Row],[Phân loại]]="Bán hàng",Table1[[#This Row],[Tổng giá trị]],-Table1[[#This Row],[Tổng giá trị]]))</f>
        <v>0</v>
      </c>
      <c r="Q2547" s="35">
        <f t="shared" si="631"/>
        <v>0</v>
      </c>
      <c r="R2547" s="7">
        <f>Table1[[#This Row],[Số còn phải thu ĐK]]+Table1[[#This Row],[Giá Trị HD sau CK]]-Table1[[#This Row],[Số tiền đã thu]]</f>
        <v>641471</v>
      </c>
      <c r="S2547" s="6">
        <f>IF(Table1[[#This Row],[Ngày hóa đơn]]&lt;&gt;"",Table1[[#This Row],[Ngày hóa đơn]],IF(Table1[[#This Row],[Ngày hạch toán]]&lt;&gt;"",Table1[[#This Row],[Ngày hạch toán]],""))</f>
        <v>45882</v>
      </c>
      <c r="T2547" s="7"/>
      <c r="U2547" s="6">
        <f>IF(Table1[[#This Row],[Ngày tính CN]]="","",S2547+T2547)</f>
        <v>45882</v>
      </c>
      <c r="V2547" s="35">
        <f ca="1">IF(Table1[[#This Row],[Hạn thanh toán]]="","",IF((U2547-NOW())&lt;0,0,(U2547-NOW())))</f>
        <v>0</v>
      </c>
      <c r="W2547" s="35"/>
      <c r="X2547" s="35">
        <f t="shared" ca="1" si="632"/>
        <v>288.49032013888791</v>
      </c>
      <c r="Y2547" s="2" t="str">
        <f t="shared" ca="1" si="633"/>
        <v>Nợ quá hạn hơn 120 ngày có khả năng mất thanh toán</v>
      </c>
      <c r="Z2547" s="51">
        <f t="shared" si="626"/>
        <v>45882</v>
      </c>
      <c r="AA2547" s="51" t="str">
        <f t="shared" si="627"/>
        <v/>
      </c>
      <c r="AD2547" s="2" t="str">
        <f>VLOOKUP($A2547,MA_KH!$A:$Q,MA_KH!O$1,0)</f>
        <v>NHATMINH</v>
      </c>
      <c r="AE2547" s="2" t="str">
        <f>VLOOKUP($A2547,MA_KH!$A:$Q,MA_KH!P$1,0)</f>
        <v>CÔNG TY TNHH SẢN XUẤT THƯƠNG MẠI DỊCH VỤ NHẬT MINH BAKERY</v>
      </c>
    </row>
    <row r="2548" spans="1:31" ht="25.5" hidden="1" customHeight="1" x14ac:dyDescent="0.2">
      <c r="A2548" s="30" t="s">
        <v>22062</v>
      </c>
      <c r="B2548" s="30" t="s">
        <v>4063</v>
      </c>
      <c r="C2548" s="37">
        <v>45883</v>
      </c>
      <c r="D2548" s="30" t="s">
        <v>20473</v>
      </c>
      <c r="E2548" s="37">
        <v>45883</v>
      </c>
      <c r="F2548" s="30" t="s">
        <v>20474</v>
      </c>
      <c r="G2548" s="30" t="s">
        <v>20475</v>
      </c>
      <c r="H2548" s="38">
        <v>897510</v>
      </c>
      <c r="I2548" s="42">
        <v>0</v>
      </c>
      <c r="J2548" s="38">
        <v>71801</v>
      </c>
      <c r="K2548" s="38">
        <v>969311</v>
      </c>
      <c r="L2548" s="7" t="s">
        <v>51</v>
      </c>
      <c r="O2548" s="35">
        <f>IF(Table1[[#This Row],[Phân loại]]="Tồn đầu kỳ",Table1[[#This Row],[Tổng giá trị]],0)</f>
        <v>969311</v>
      </c>
      <c r="P2548" s="7">
        <f>IF(Table1[[#This Row],[Số còn phải thu ĐK]]&lt;&gt;0,0,IF(Table1[[#This Row],[Phân loại]]="Bán hàng",Table1[[#This Row],[Tổng giá trị]],-Table1[[#This Row],[Tổng giá trị]]))</f>
        <v>0</v>
      </c>
      <c r="Q2548" s="35">
        <f t="shared" si="631"/>
        <v>0</v>
      </c>
      <c r="R2548" s="7">
        <f>Table1[[#This Row],[Số còn phải thu ĐK]]+Table1[[#This Row],[Giá Trị HD sau CK]]-Table1[[#This Row],[Số tiền đã thu]]</f>
        <v>969311</v>
      </c>
      <c r="S2548" s="6">
        <f>IF(Table1[[#This Row],[Ngày hóa đơn]]&lt;&gt;"",Table1[[#This Row],[Ngày hóa đơn]],IF(Table1[[#This Row],[Ngày hạch toán]]&lt;&gt;"",Table1[[#This Row],[Ngày hạch toán]],""))</f>
        <v>45883</v>
      </c>
      <c r="T2548" s="7"/>
      <c r="U2548" s="6">
        <f>IF(Table1[[#This Row],[Ngày tính CN]]="","",S2548+T2548)</f>
        <v>45883</v>
      </c>
      <c r="V2548" s="35">
        <f ca="1">IF(Table1[[#This Row],[Hạn thanh toán]]="","",IF((U2548-NOW())&lt;0,0,(U2548-NOW())))</f>
        <v>0</v>
      </c>
      <c r="W2548" s="35"/>
      <c r="X2548" s="35">
        <f t="shared" ca="1" si="632"/>
        <v>287.49032013888791</v>
      </c>
      <c r="Y2548" s="2" t="str">
        <f t="shared" ca="1" si="633"/>
        <v>Nợ quá hạn hơn 120 ngày có khả năng mất thanh toán</v>
      </c>
      <c r="Z2548" s="51">
        <f t="shared" si="626"/>
        <v>45883</v>
      </c>
      <c r="AA2548" s="51" t="str">
        <f t="shared" si="627"/>
        <v/>
      </c>
      <c r="AD2548" s="2" t="str">
        <f>VLOOKUP($A2548,MA_KH!$A:$Q,MA_KH!O$1,0)</f>
        <v>NHATMINH</v>
      </c>
      <c r="AE2548" s="2" t="str">
        <f>VLOOKUP($A2548,MA_KH!$A:$Q,MA_KH!P$1,0)</f>
        <v>CÔNG TY TNHH SẢN XUẤT THƯƠNG MẠI DỊCH VỤ NHẬT MINH BAKERY</v>
      </c>
    </row>
    <row r="2549" spans="1:31" ht="25.5" hidden="1" customHeight="1" x14ac:dyDescent="0.2">
      <c r="A2549" s="30" t="s">
        <v>22062</v>
      </c>
      <c r="B2549" s="30" t="s">
        <v>4063</v>
      </c>
      <c r="C2549" s="37">
        <v>45888</v>
      </c>
      <c r="D2549" s="30" t="s">
        <v>20476</v>
      </c>
      <c r="E2549" s="37">
        <v>45888</v>
      </c>
      <c r="F2549" s="30" t="s">
        <v>20477</v>
      </c>
      <c r="G2549" s="30" t="s">
        <v>20478</v>
      </c>
      <c r="H2549" s="38">
        <v>915475</v>
      </c>
      <c r="I2549" s="42">
        <v>0</v>
      </c>
      <c r="J2549" s="38">
        <v>73238</v>
      </c>
      <c r="K2549" s="38">
        <v>988713</v>
      </c>
      <c r="L2549" s="7" t="s">
        <v>51</v>
      </c>
      <c r="O2549" s="35">
        <f>IF(Table1[[#This Row],[Phân loại]]="Tồn đầu kỳ",Table1[[#This Row],[Tổng giá trị]],0)</f>
        <v>988713</v>
      </c>
      <c r="P2549" s="7">
        <f>IF(Table1[[#This Row],[Số còn phải thu ĐK]]&lt;&gt;0,0,IF(Table1[[#This Row],[Phân loại]]="Bán hàng",Table1[[#This Row],[Tổng giá trị]],-Table1[[#This Row],[Tổng giá trị]]))</f>
        <v>0</v>
      </c>
      <c r="Q2549" s="35">
        <f t="shared" si="631"/>
        <v>0</v>
      </c>
      <c r="R2549" s="7">
        <f>Table1[[#This Row],[Số còn phải thu ĐK]]+Table1[[#This Row],[Giá Trị HD sau CK]]-Table1[[#This Row],[Số tiền đã thu]]</f>
        <v>988713</v>
      </c>
      <c r="S2549" s="6">
        <f>IF(Table1[[#This Row],[Ngày hóa đơn]]&lt;&gt;"",Table1[[#This Row],[Ngày hóa đơn]],IF(Table1[[#This Row],[Ngày hạch toán]]&lt;&gt;"",Table1[[#This Row],[Ngày hạch toán]],""))</f>
        <v>45888</v>
      </c>
      <c r="T2549" s="7"/>
      <c r="U2549" s="6">
        <f>IF(Table1[[#This Row],[Ngày tính CN]]="","",S2549+T2549)</f>
        <v>45888</v>
      </c>
      <c r="V2549" s="35">
        <f ca="1">IF(Table1[[#This Row],[Hạn thanh toán]]="","",IF((U2549-NOW())&lt;0,0,(U2549-NOW())))</f>
        <v>0</v>
      </c>
      <c r="W2549" s="35"/>
      <c r="X2549" s="35">
        <f t="shared" ca="1" si="632"/>
        <v>282.49032013888791</v>
      </c>
      <c r="Y2549" s="2" t="str">
        <f t="shared" ca="1" si="633"/>
        <v>Nợ quá hạn hơn 120 ngày có khả năng mất thanh toán</v>
      </c>
      <c r="Z2549" s="51">
        <f t="shared" si="626"/>
        <v>45888</v>
      </c>
      <c r="AA2549" s="51" t="str">
        <f t="shared" si="627"/>
        <v/>
      </c>
      <c r="AD2549" s="2" t="str">
        <f>VLOOKUP($A2549,MA_KH!$A:$Q,MA_KH!O$1,0)</f>
        <v>NHATMINH</v>
      </c>
      <c r="AE2549" s="2" t="str">
        <f>VLOOKUP($A2549,MA_KH!$A:$Q,MA_KH!P$1,0)</f>
        <v>CÔNG TY TNHH SẢN XUẤT THƯƠNG MẠI DỊCH VỤ NHẬT MINH BAKERY</v>
      </c>
    </row>
    <row r="2550" spans="1:31" ht="25.5" hidden="1" customHeight="1" x14ac:dyDescent="0.2">
      <c r="A2550" s="30" t="s">
        <v>22062</v>
      </c>
      <c r="B2550" s="30" t="s">
        <v>4063</v>
      </c>
      <c r="C2550" s="37">
        <v>45888</v>
      </c>
      <c r="D2550" s="30" t="s">
        <v>20479</v>
      </c>
      <c r="E2550" s="37">
        <v>45888</v>
      </c>
      <c r="F2550" s="30" t="s">
        <v>20480</v>
      </c>
      <c r="G2550" s="30" t="s">
        <v>20481</v>
      </c>
      <c r="H2550" s="38">
        <v>1173269</v>
      </c>
      <c r="I2550" s="42">
        <v>0</v>
      </c>
      <c r="J2550" s="38">
        <v>93862</v>
      </c>
      <c r="K2550" s="38">
        <v>1267131</v>
      </c>
      <c r="L2550" s="7" t="s">
        <v>51</v>
      </c>
      <c r="O2550" s="35">
        <f>IF(Table1[[#This Row],[Phân loại]]="Tồn đầu kỳ",Table1[[#This Row],[Tổng giá trị]],0)</f>
        <v>1267131</v>
      </c>
      <c r="P2550" s="7">
        <f>IF(Table1[[#This Row],[Số còn phải thu ĐK]]&lt;&gt;0,0,IF(Table1[[#This Row],[Phân loại]]="Bán hàng",Table1[[#This Row],[Tổng giá trị]],-Table1[[#This Row],[Tổng giá trị]]))</f>
        <v>0</v>
      </c>
      <c r="Q2550" s="35">
        <f t="shared" si="631"/>
        <v>0</v>
      </c>
      <c r="R2550" s="7">
        <f>Table1[[#This Row],[Số còn phải thu ĐK]]+Table1[[#This Row],[Giá Trị HD sau CK]]-Table1[[#This Row],[Số tiền đã thu]]</f>
        <v>1267131</v>
      </c>
      <c r="S2550" s="6">
        <f>IF(Table1[[#This Row],[Ngày hóa đơn]]&lt;&gt;"",Table1[[#This Row],[Ngày hóa đơn]],IF(Table1[[#This Row],[Ngày hạch toán]]&lt;&gt;"",Table1[[#This Row],[Ngày hạch toán]],""))</f>
        <v>45888</v>
      </c>
      <c r="T2550" s="7"/>
      <c r="U2550" s="6">
        <f>IF(Table1[[#This Row],[Ngày tính CN]]="","",S2550+T2550)</f>
        <v>45888</v>
      </c>
      <c r="V2550" s="35">
        <f ca="1">IF(Table1[[#This Row],[Hạn thanh toán]]="","",IF((U2550-NOW())&lt;0,0,(U2550-NOW())))</f>
        <v>0</v>
      </c>
      <c r="W2550" s="35"/>
      <c r="X2550" s="35">
        <f t="shared" ca="1" si="632"/>
        <v>282.49032013888791</v>
      </c>
      <c r="Y2550" s="2" t="str">
        <f t="shared" ca="1" si="633"/>
        <v>Nợ quá hạn hơn 120 ngày có khả năng mất thanh toán</v>
      </c>
      <c r="Z2550" s="51">
        <f t="shared" si="626"/>
        <v>45888</v>
      </c>
      <c r="AA2550" s="51" t="str">
        <f t="shared" si="627"/>
        <v/>
      </c>
      <c r="AD2550" s="2" t="str">
        <f>VLOOKUP($A2550,MA_KH!$A:$Q,MA_KH!O$1,0)</f>
        <v>NHATMINH</v>
      </c>
      <c r="AE2550" s="2" t="str">
        <f>VLOOKUP($A2550,MA_KH!$A:$Q,MA_KH!P$1,0)</f>
        <v>CÔNG TY TNHH SẢN XUẤT THƯƠNG MẠI DỊCH VỤ NHẬT MINH BAKERY</v>
      </c>
    </row>
    <row r="2551" spans="1:31" ht="25.5" hidden="1" customHeight="1" x14ac:dyDescent="0.2">
      <c r="A2551" s="30" t="s">
        <v>22062</v>
      </c>
      <c r="B2551" s="30" t="s">
        <v>4063</v>
      </c>
      <c r="C2551" s="37">
        <v>45890</v>
      </c>
      <c r="D2551" s="30" t="s">
        <v>20482</v>
      </c>
      <c r="E2551" s="37">
        <v>45890</v>
      </c>
      <c r="F2551" s="30" t="s">
        <v>20483</v>
      </c>
      <c r="G2551" s="30" t="s">
        <v>20484</v>
      </c>
      <c r="H2551" s="38">
        <v>798196</v>
      </c>
      <c r="I2551" s="42">
        <v>0</v>
      </c>
      <c r="J2551" s="38">
        <v>63856</v>
      </c>
      <c r="K2551" s="38">
        <v>862052</v>
      </c>
      <c r="L2551" s="7" t="s">
        <v>51</v>
      </c>
      <c r="O2551" s="35">
        <f>IF(Table1[[#This Row],[Phân loại]]="Tồn đầu kỳ",Table1[[#This Row],[Tổng giá trị]],0)</f>
        <v>862052</v>
      </c>
      <c r="P2551" s="7">
        <f>IF(Table1[[#This Row],[Số còn phải thu ĐK]]&lt;&gt;0,0,IF(Table1[[#This Row],[Phân loại]]="Bán hàng",Table1[[#This Row],[Tổng giá trị]],-Table1[[#This Row],[Tổng giá trị]]))</f>
        <v>0</v>
      </c>
      <c r="Q2551" s="35">
        <f t="shared" si="631"/>
        <v>0</v>
      </c>
      <c r="R2551" s="7">
        <f>Table1[[#This Row],[Số còn phải thu ĐK]]+Table1[[#This Row],[Giá Trị HD sau CK]]-Table1[[#This Row],[Số tiền đã thu]]</f>
        <v>862052</v>
      </c>
      <c r="S2551" s="6">
        <f>IF(Table1[[#This Row],[Ngày hóa đơn]]&lt;&gt;"",Table1[[#This Row],[Ngày hóa đơn]],IF(Table1[[#This Row],[Ngày hạch toán]]&lt;&gt;"",Table1[[#This Row],[Ngày hạch toán]],""))</f>
        <v>45890</v>
      </c>
      <c r="T2551" s="7"/>
      <c r="U2551" s="6">
        <f>IF(Table1[[#This Row],[Ngày tính CN]]="","",S2551+T2551)</f>
        <v>45890</v>
      </c>
      <c r="V2551" s="35">
        <f ca="1">IF(Table1[[#This Row],[Hạn thanh toán]]="","",IF((U2551-NOW())&lt;0,0,(U2551-NOW())))</f>
        <v>0</v>
      </c>
      <c r="W2551" s="35"/>
      <c r="X2551" s="35">
        <f t="shared" ca="1" si="632"/>
        <v>280.49032013888791</v>
      </c>
      <c r="Y2551" s="2" t="str">
        <f t="shared" ca="1" si="633"/>
        <v>Nợ quá hạn hơn 120 ngày có khả năng mất thanh toán</v>
      </c>
      <c r="Z2551" s="51">
        <f t="shared" si="626"/>
        <v>45890</v>
      </c>
      <c r="AA2551" s="51" t="str">
        <f t="shared" si="627"/>
        <v/>
      </c>
      <c r="AD2551" s="2" t="str">
        <f>VLOOKUP($A2551,MA_KH!$A:$Q,MA_KH!O$1,0)</f>
        <v>NHATMINH</v>
      </c>
      <c r="AE2551" s="2" t="str">
        <f>VLOOKUP($A2551,MA_KH!$A:$Q,MA_KH!P$1,0)</f>
        <v>CÔNG TY TNHH SẢN XUẤT THƯƠNG MẠI DỊCH VỤ NHẬT MINH BAKERY</v>
      </c>
    </row>
    <row r="2552" spans="1:31" ht="25.5" hidden="1" customHeight="1" x14ac:dyDescent="0.2">
      <c r="A2552" s="30" t="s">
        <v>22062</v>
      </c>
      <c r="B2552" s="30" t="s">
        <v>4063</v>
      </c>
      <c r="C2552" s="37">
        <v>45890</v>
      </c>
      <c r="D2552" s="30" t="s">
        <v>20485</v>
      </c>
      <c r="E2552" s="37">
        <v>45890</v>
      </c>
      <c r="F2552" s="30" t="s">
        <v>20486</v>
      </c>
      <c r="G2552" s="30" t="s">
        <v>20487</v>
      </c>
      <c r="H2552" s="38">
        <v>657980</v>
      </c>
      <c r="I2552" s="34">
        <v>0</v>
      </c>
      <c r="J2552" s="38">
        <v>52638</v>
      </c>
      <c r="K2552" s="38">
        <v>710618</v>
      </c>
      <c r="L2552" s="7" t="s">
        <v>51</v>
      </c>
      <c r="O2552" s="35">
        <f>IF(Table1[[#This Row],[Phân loại]]="Tồn đầu kỳ",Table1[[#This Row],[Tổng giá trị]],0)</f>
        <v>710618</v>
      </c>
      <c r="P2552" s="7">
        <f>IF(Table1[[#This Row],[Số còn phải thu ĐK]]&lt;&gt;0,0,IF(Table1[[#This Row],[Phân loại]]="Bán hàng",Table1[[#This Row],[Tổng giá trị]],-Table1[[#This Row],[Tổng giá trị]]))</f>
        <v>0</v>
      </c>
      <c r="Q2552" s="35">
        <f t="shared" si="631"/>
        <v>0</v>
      </c>
      <c r="R2552" s="7">
        <f>Table1[[#This Row],[Số còn phải thu ĐK]]+Table1[[#This Row],[Giá Trị HD sau CK]]-Table1[[#This Row],[Số tiền đã thu]]</f>
        <v>710618</v>
      </c>
      <c r="S2552" s="6">
        <f>IF(Table1[[#This Row],[Ngày hóa đơn]]&lt;&gt;"",Table1[[#This Row],[Ngày hóa đơn]],IF(Table1[[#This Row],[Ngày hạch toán]]&lt;&gt;"",Table1[[#This Row],[Ngày hạch toán]],""))</f>
        <v>45890</v>
      </c>
      <c r="T2552" s="7"/>
      <c r="U2552" s="6">
        <f>IF(Table1[[#This Row],[Ngày tính CN]]="","",S2552+T2552)</f>
        <v>45890</v>
      </c>
      <c r="V2552" s="35">
        <f ca="1">IF(Table1[[#This Row],[Hạn thanh toán]]="","",IF((U2552-NOW())&lt;0,0,(U2552-NOW())))</f>
        <v>0</v>
      </c>
      <c r="W2552" s="35"/>
      <c r="X2552" s="35">
        <f t="shared" ca="1" si="632"/>
        <v>280.49032013888791</v>
      </c>
      <c r="Y2552" s="2" t="str">
        <f t="shared" ca="1" si="633"/>
        <v>Nợ quá hạn hơn 120 ngày có khả năng mất thanh toán</v>
      </c>
      <c r="Z2552" s="51">
        <f t="shared" si="626"/>
        <v>45890</v>
      </c>
      <c r="AA2552" s="51" t="str">
        <f t="shared" si="627"/>
        <v/>
      </c>
      <c r="AD2552" s="2" t="str">
        <f>VLOOKUP($A2552,MA_KH!$A:$Q,MA_KH!O$1,0)</f>
        <v>NHATMINH</v>
      </c>
      <c r="AE2552" s="2" t="str">
        <f>VLOOKUP($A2552,MA_KH!$A:$Q,MA_KH!P$1,0)</f>
        <v>CÔNG TY TNHH SẢN XUẤT THƯƠNG MẠI DỊCH VỤ NHẬT MINH BAKERY</v>
      </c>
    </row>
    <row r="2553" spans="1:31" ht="25.5" hidden="1" customHeight="1" x14ac:dyDescent="0.2">
      <c r="A2553" s="30" t="s">
        <v>22062</v>
      </c>
      <c r="B2553" s="30" t="s">
        <v>4063</v>
      </c>
      <c r="C2553" s="37">
        <v>45890</v>
      </c>
      <c r="D2553" s="30" t="s">
        <v>20488</v>
      </c>
      <c r="E2553" s="37">
        <v>45890</v>
      </c>
      <c r="F2553" s="30" t="s">
        <v>20489</v>
      </c>
      <c r="G2553" s="30" t="s">
        <v>20490</v>
      </c>
      <c r="H2553" s="38">
        <v>822614</v>
      </c>
      <c r="I2553" s="42">
        <v>0</v>
      </c>
      <c r="J2553" s="38">
        <v>65809</v>
      </c>
      <c r="K2553" s="38">
        <v>888423</v>
      </c>
      <c r="L2553" s="7" t="s">
        <v>51</v>
      </c>
      <c r="O2553" s="35">
        <f>IF(Table1[[#This Row],[Phân loại]]="Tồn đầu kỳ",Table1[[#This Row],[Tổng giá trị]],0)</f>
        <v>888423</v>
      </c>
      <c r="P2553" s="7">
        <f>IF(Table1[[#This Row],[Số còn phải thu ĐK]]&lt;&gt;0,0,IF(Table1[[#This Row],[Phân loại]]="Bán hàng",Table1[[#This Row],[Tổng giá trị]],-Table1[[#This Row],[Tổng giá trị]]))</f>
        <v>0</v>
      </c>
      <c r="Q2553" s="35">
        <f t="shared" si="631"/>
        <v>0</v>
      </c>
      <c r="R2553" s="7">
        <f>Table1[[#This Row],[Số còn phải thu ĐK]]+Table1[[#This Row],[Giá Trị HD sau CK]]-Table1[[#This Row],[Số tiền đã thu]]</f>
        <v>888423</v>
      </c>
      <c r="S2553" s="6">
        <f>IF(Table1[[#This Row],[Ngày hóa đơn]]&lt;&gt;"",Table1[[#This Row],[Ngày hóa đơn]],IF(Table1[[#This Row],[Ngày hạch toán]]&lt;&gt;"",Table1[[#This Row],[Ngày hạch toán]],""))</f>
        <v>45890</v>
      </c>
      <c r="T2553" s="7"/>
      <c r="U2553" s="6">
        <f>IF(Table1[[#This Row],[Ngày tính CN]]="","",S2553+T2553)</f>
        <v>45890</v>
      </c>
      <c r="V2553" s="35">
        <f ca="1">IF(Table1[[#This Row],[Hạn thanh toán]]="","",IF((U2553-NOW())&lt;0,0,(U2553-NOW())))</f>
        <v>0</v>
      </c>
      <c r="W2553" s="35"/>
      <c r="X2553" s="35">
        <f t="shared" ca="1" si="632"/>
        <v>280.49032013888791</v>
      </c>
      <c r="Y2553" s="2" t="str">
        <f t="shared" ca="1" si="633"/>
        <v>Nợ quá hạn hơn 120 ngày có khả năng mất thanh toán</v>
      </c>
      <c r="Z2553" s="51">
        <f t="shared" si="626"/>
        <v>45890</v>
      </c>
      <c r="AA2553" s="51" t="str">
        <f t="shared" si="627"/>
        <v/>
      </c>
      <c r="AD2553" s="2" t="str">
        <f>VLOOKUP($A2553,MA_KH!$A:$Q,MA_KH!O$1,0)</f>
        <v>NHATMINH</v>
      </c>
      <c r="AE2553" s="2" t="str">
        <f>VLOOKUP($A2553,MA_KH!$A:$Q,MA_KH!P$1,0)</f>
        <v>CÔNG TY TNHH SẢN XUẤT THƯƠNG MẠI DỊCH VỤ NHẬT MINH BAKERY</v>
      </c>
    </row>
    <row r="2554" spans="1:31" ht="25.5" hidden="1" customHeight="1" x14ac:dyDescent="0.2">
      <c r="A2554" s="30" t="s">
        <v>22062</v>
      </c>
      <c r="B2554" s="30" t="s">
        <v>4063</v>
      </c>
      <c r="C2554" s="37">
        <v>45890</v>
      </c>
      <c r="D2554" s="30" t="s">
        <v>20491</v>
      </c>
      <c r="E2554" s="37">
        <v>45890</v>
      </c>
      <c r="F2554" s="30" t="s">
        <v>20492</v>
      </c>
      <c r="G2554" s="30" t="s">
        <v>20493</v>
      </c>
      <c r="H2554" s="38">
        <v>321799</v>
      </c>
      <c r="I2554" s="42">
        <v>0</v>
      </c>
      <c r="J2554" s="38">
        <v>25744</v>
      </c>
      <c r="K2554" s="38">
        <v>347543</v>
      </c>
      <c r="L2554" s="7" t="s">
        <v>51</v>
      </c>
      <c r="O2554" s="35">
        <f>IF(Table1[[#This Row],[Phân loại]]="Tồn đầu kỳ",Table1[[#This Row],[Tổng giá trị]],0)</f>
        <v>347543</v>
      </c>
      <c r="P2554" s="7">
        <f>IF(Table1[[#This Row],[Số còn phải thu ĐK]]&lt;&gt;0,0,IF(Table1[[#This Row],[Phân loại]]="Bán hàng",Table1[[#This Row],[Tổng giá trị]],-Table1[[#This Row],[Tổng giá trị]]))</f>
        <v>0</v>
      </c>
      <c r="Q2554" s="35">
        <f t="shared" si="631"/>
        <v>0</v>
      </c>
      <c r="R2554" s="7">
        <f>Table1[[#This Row],[Số còn phải thu ĐK]]+Table1[[#This Row],[Giá Trị HD sau CK]]-Table1[[#This Row],[Số tiền đã thu]]</f>
        <v>347543</v>
      </c>
      <c r="S2554" s="6">
        <f>IF(Table1[[#This Row],[Ngày hóa đơn]]&lt;&gt;"",Table1[[#This Row],[Ngày hóa đơn]],IF(Table1[[#This Row],[Ngày hạch toán]]&lt;&gt;"",Table1[[#This Row],[Ngày hạch toán]],""))</f>
        <v>45890</v>
      </c>
      <c r="T2554" s="7"/>
      <c r="U2554" s="6">
        <f>IF(Table1[[#This Row],[Ngày tính CN]]="","",S2554+T2554)</f>
        <v>45890</v>
      </c>
      <c r="V2554" s="35">
        <f ca="1">IF(Table1[[#This Row],[Hạn thanh toán]]="","",IF((U2554-NOW())&lt;0,0,(U2554-NOW())))</f>
        <v>0</v>
      </c>
      <c r="W2554" s="35"/>
      <c r="X2554" s="35">
        <f t="shared" ca="1" si="632"/>
        <v>280.49032013888791</v>
      </c>
      <c r="Y2554" s="2" t="str">
        <f t="shared" ca="1" si="633"/>
        <v>Nợ quá hạn hơn 120 ngày có khả năng mất thanh toán</v>
      </c>
      <c r="Z2554" s="51">
        <f t="shared" si="626"/>
        <v>45890</v>
      </c>
      <c r="AA2554" s="51" t="str">
        <f t="shared" si="627"/>
        <v/>
      </c>
      <c r="AD2554" s="2" t="str">
        <f>VLOOKUP($A2554,MA_KH!$A:$Q,MA_KH!O$1,0)</f>
        <v>NHATMINH</v>
      </c>
      <c r="AE2554" s="2" t="str">
        <f>VLOOKUP($A2554,MA_KH!$A:$Q,MA_KH!P$1,0)</f>
        <v>CÔNG TY TNHH SẢN XUẤT THƯƠNG MẠI DỊCH VỤ NHẬT MINH BAKERY</v>
      </c>
    </row>
    <row r="2555" spans="1:31" ht="25.5" hidden="1" customHeight="1" x14ac:dyDescent="0.2">
      <c r="A2555" s="39" t="s">
        <v>22062</v>
      </c>
      <c r="B2555" s="39" t="s">
        <v>4063</v>
      </c>
      <c r="C2555" s="40">
        <v>45892</v>
      </c>
      <c r="D2555" s="39" t="s">
        <v>20494</v>
      </c>
      <c r="E2555" s="40">
        <v>45892</v>
      </c>
      <c r="F2555" s="39" t="s">
        <v>20495</v>
      </c>
      <c r="G2555" s="39" t="s">
        <v>20496</v>
      </c>
      <c r="H2555" s="41">
        <v>609194</v>
      </c>
      <c r="I2555" s="42">
        <v>0</v>
      </c>
      <c r="J2555" s="41">
        <v>48736</v>
      </c>
      <c r="K2555" s="41">
        <v>657930</v>
      </c>
      <c r="L2555" s="7" t="s">
        <v>51</v>
      </c>
      <c r="O2555" s="35">
        <f>IF(Table1[[#This Row],[Phân loại]]="Tồn đầu kỳ",Table1[[#This Row],[Tổng giá trị]],0)</f>
        <v>657930</v>
      </c>
      <c r="P2555" s="7">
        <f>IF(Table1[[#This Row],[Số còn phải thu ĐK]]&lt;&gt;0,0,IF(Table1[[#This Row],[Phân loại]]="Bán hàng",Table1[[#This Row],[Tổng giá trị]],-Table1[[#This Row],[Tổng giá trị]]))</f>
        <v>0</v>
      </c>
      <c r="Q2555" s="35">
        <f t="shared" si="631"/>
        <v>0</v>
      </c>
      <c r="R2555" s="7">
        <f>Table1[[#This Row],[Số còn phải thu ĐK]]+Table1[[#This Row],[Giá Trị HD sau CK]]-Table1[[#This Row],[Số tiền đã thu]]</f>
        <v>657930</v>
      </c>
      <c r="S2555" s="6">
        <f>IF(Table1[[#This Row],[Ngày hóa đơn]]&lt;&gt;"",Table1[[#This Row],[Ngày hóa đơn]],IF(Table1[[#This Row],[Ngày hạch toán]]&lt;&gt;"",Table1[[#This Row],[Ngày hạch toán]],""))</f>
        <v>45892</v>
      </c>
      <c r="T2555" s="7"/>
      <c r="U2555" s="6">
        <f>IF(Table1[[#This Row],[Ngày tính CN]]="","",S2555+T2555)</f>
        <v>45892</v>
      </c>
      <c r="V2555" s="35">
        <f ca="1">IF(Table1[[#This Row],[Hạn thanh toán]]="","",IF((U2555-NOW())&lt;0,0,(U2555-NOW())))</f>
        <v>0</v>
      </c>
      <c r="W2555" s="35"/>
      <c r="X2555" s="35">
        <f t="shared" ca="1" si="632"/>
        <v>278.49032013888791</v>
      </c>
      <c r="Y2555" s="2" t="str">
        <f t="shared" ca="1" si="633"/>
        <v>Nợ quá hạn hơn 120 ngày có khả năng mất thanh toán</v>
      </c>
      <c r="Z2555" s="51">
        <f t="shared" si="626"/>
        <v>45892</v>
      </c>
      <c r="AA2555" s="51" t="str">
        <f t="shared" si="627"/>
        <v/>
      </c>
      <c r="AD2555" s="2" t="str">
        <f>VLOOKUP($A2555,MA_KH!$A:$Q,MA_KH!O$1,0)</f>
        <v>NHATMINH</v>
      </c>
      <c r="AE2555" s="2" t="str">
        <f>VLOOKUP($A2555,MA_KH!$A:$Q,MA_KH!P$1,0)</f>
        <v>CÔNG TY TNHH SẢN XUẤT THƯƠNG MẠI DỊCH VỤ NHẬT MINH BAKERY</v>
      </c>
    </row>
    <row r="2556" spans="1:31" ht="25.5" hidden="1" customHeight="1" x14ac:dyDescent="0.2">
      <c r="A2556" s="30" t="s">
        <v>22062</v>
      </c>
      <c r="B2556" s="30" t="s">
        <v>4063</v>
      </c>
      <c r="C2556" s="37">
        <v>45895</v>
      </c>
      <c r="D2556" s="30" t="s">
        <v>20497</v>
      </c>
      <c r="E2556" s="37">
        <v>45895</v>
      </c>
      <c r="F2556" s="30" t="s">
        <v>20498</v>
      </c>
      <c r="G2556" s="30" t="s">
        <v>20499</v>
      </c>
      <c r="H2556" s="38">
        <v>829041</v>
      </c>
      <c r="I2556" s="42">
        <v>0</v>
      </c>
      <c r="J2556" s="38">
        <v>66323</v>
      </c>
      <c r="K2556" s="38">
        <v>895364</v>
      </c>
      <c r="L2556" s="7" t="s">
        <v>51</v>
      </c>
      <c r="O2556" s="35">
        <f>IF(Table1[[#This Row],[Phân loại]]="Tồn đầu kỳ",Table1[[#This Row],[Tổng giá trị]],0)</f>
        <v>895364</v>
      </c>
      <c r="P2556" s="7">
        <f>IF(Table1[[#This Row],[Số còn phải thu ĐK]]&lt;&gt;0,0,IF(Table1[[#This Row],[Phân loại]]="Bán hàng",Table1[[#This Row],[Tổng giá trị]],-Table1[[#This Row],[Tổng giá trị]]))</f>
        <v>0</v>
      </c>
      <c r="Q2556" s="35">
        <f t="shared" ref="Q2556:Q2584" si="634">IF(M2556&lt;&gt;"",IF(O2556&lt;&gt;0,O2556,P2556),0)</f>
        <v>0</v>
      </c>
      <c r="R2556" s="7">
        <f>Table1[[#This Row],[Số còn phải thu ĐK]]+Table1[[#This Row],[Giá Trị HD sau CK]]-Table1[[#This Row],[Số tiền đã thu]]</f>
        <v>895364</v>
      </c>
      <c r="S2556" s="6">
        <f>IF(Table1[[#This Row],[Ngày hóa đơn]]&lt;&gt;"",Table1[[#This Row],[Ngày hóa đơn]],IF(Table1[[#This Row],[Ngày hạch toán]]&lt;&gt;"",Table1[[#This Row],[Ngày hạch toán]],""))</f>
        <v>45895</v>
      </c>
      <c r="T2556" s="7"/>
      <c r="U2556" s="6">
        <f>IF(Table1[[#This Row],[Ngày tính CN]]="","",S2556+T2556)</f>
        <v>45895</v>
      </c>
      <c r="V2556" s="35">
        <f ca="1">IF(Table1[[#This Row],[Hạn thanh toán]]="","",IF((U2556-NOW())&lt;0,0,(U2556-NOW())))</f>
        <v>0</v>
      </c>
      <c r="W2556" s="35"/>
      <c r="X2556" s="35">
        <f t="shared" ref="X2556:X2584" ca="1" si="635">IF(OR(U2556="",R2556=0),"",IF((U2556-NOW())&lt;0,-(U2556-NOW()),0))</f>
        <v>275.49032013888791</v>
      </c>
      <c r="Y2556" s="2" t="str">
        <f t="shared" ref="Y2556:Y2584" ca="1" si="636">IF(R2556=0,"Đã thanh toán",IF(X2556="","",IF(X2556&lt;=0,"Chưa đến hạn thanh toán",IF(X2556&lt;=30,"Nợ quá hạn 30 ngày",IF(X2556&lt;=60,"Nợ quá hạn từ 30 ngày đến 60 ngày",IF(X2556&lt;=90,"Nợ quá hạn từ 60 ngày đến 90 ngày",IF(X2556&lt;=120,"Nợ quá hạn từ 90 ngày đến 120 ngày","Nợ quá hạn hơn 120 ngày có khả năng mất thanh toán")))))))</f>
        <v>Nợ quá hạn hơn 120 ngày có khả năng mất thanh toán</v>
      </c>
      <c r="Z2556" s="51">
        <f t="shared" si="626"/>
        <v>45895</v>
      </c>
      <c r="AA2556" s="51" t="str">
        <f t="shared" si="627"/>
        <v/>
      </c>
      <c r="AD2556" s="2" t="str">
        <f>VLOOKUP($A2556,MA_KH!$A:$Q,MA_KH!O$1,0)</f>
        <v>NHATMINH</v>
      </c>
      <c r="AE2556" s="2" t="str">
        <f>VLOOKUP($A2556,MA_KH!$A:$Q,MA_KH!P$1,0)</f>
        <v>CÔNG TY TNHH SẢN XUẤT THƯƠNG MẠI DỊCH VỤ NHẬT MINH BAKERY</v>
      </c>
    </row>
    <row r="2557" spans="1:31" ht="25.5" hidden="1" customHeight="1" x14ac:dyDescent="0.2">
      <c r="A2557" s="30" t="s">
        <v>22062</v>
      </c>
      <c r="B2557" s="30" t="s">
        <v>4063</v>
      </c>
      <c r="C2557" s="37">
        <v>45897</v>
      </c>
      <c r="D2557" s="30" t="s">
        <v>20500</v>
      </c>
      <c r="E2557" s="37">
        <v>45897</v>
      </c>
      <c r="F2557" s="30" t="s">
        <v>20501</v>
      </c>
      <c r="G2557" s="30" t="s">
        <v>20502</v>
      </c>
      <c r="H2557" s="38">
        <v>986042</v>
      </c>
      <c r="I2557" s="42">
        <v>0</v>
      </c>
      <c r="J2557" s="38">
        <v>78883</v>
      </c>
      <c r="K2557" s="38">
        <v>1064925</v>
      </c>
      <c r="L2557" s="7" t="s">
        <v>51</v>
      </c>
      <c r="O2557" s="35">
        <f>IF(Table1[[#This Row],[Phân loại]]="Tồn đầu kỳ",Table1[[#This Row],[Tổng giá trị]],0)</f>
        <v>1064925</v>
      </c>
      <c r="P2557" s="7">
        <f>IF(Table1[[#This Row],[Số còn phải thu ĐK]]&lt;&gt;0,0,IF(Table1[[#This Row],[Phân loại]]="Bán hàng",Table1[[#This Row],[Tổng giá trị]],-Table1[[#This Row],[Tổng giá trị]]))</f>
        <v>0</v>
      </c>
      <c r="Q2557" s="35">
        <f t="shared" si="634"/>
        <v>0</v>
      </c>
      <c r="R2557" s="7">
        <f>Table1[[#This Row],[Số còn phải thu ĐK]]+Table1[[#This Row],[Giá Trị HD sau CK]]-Table1[[#This Row],[Số tiền đã thu]]</f>
        <v>1064925</v>
      </c>
      <c r="S2557" s="6">
        <f>IF(Table1[[#This Row],[Ngày hóa đơn]]&lt;&gt;"",Table1[[#This Row],[Ngày hóa đơn]],IF(Table1[[#This Row],[Ngày hạch toán]]&lt;&gt;"",Table1[[#This Row],[Ngày hạch toán]],""))</f>
        <v>45897</v>
      </c>
      <c r="T2557" s="7"/>
      <c r="U2557" s="6">
        <f>IF(Table1[[#This Row],[Ngày tính CN]]="","",S2557+T2557)</f>
        <v>45897</v>
      </c>
      <c r="V2557" s="35">
        <f ca="1">IF(Table1[[#This Row],[Hạn thanh toán]]="","",IF((U2557-NOW())&lt;0,0,(U2557-NOW())))</f>
        <v>0</v>
      </c>
      <c r="W2557" s="35"/>
      <c r="X2557" s="35">
        <f t="shared" ca="1" si="635"/>
        <v>273.49032013888791</v>
      </c>
      <c r="Y2557" s="2" t="str">
        <f t="shared" ca="1" si="636"/>
        <v>Nợ quá hạn hơn 120 ngày có khả năng mất thanh toán</v>
      </c>
      <c r="Z2557" s="51">
        <f t="shared" si="626"/>
        <v>45897</v>
      </c>
      <c r="AA2557" s="51" t="str">
        <f t="shared" si="627"/>
        <v/>
      </c>
      <c r="AD2557" s="2" t="str">
        <f>VLOOKUP($A2557,MA_KH!$A:$Q,MA_KH!O$1,0)</f>
        <v>NHATMINH</v>
      </c>
      <c r="AE2557" s="2" t="str">
        <f>VLOOKUP($A2557,MA_KH!$A:$Q,MA_KH!P$1,0)</f>
        <v>CÔNG TY TNHH SẢN XUẤT THƯƠNG MẠI DỊCH VỤ NHẬT MINH BAKERY</v>
      </c>
    </row>
    <row r="2558" spans="1:31" ht="25.5" hidden="1" customHeight="1" x14ac:dyDescent="0.2">
      <c r="A2558" s="30" t="s">
        <v>22062</v>
      </c>
      <c r="B2558" s="30" t="s">
        <v>4063</v>
      </c>
      <c r="C2558" s="37">
        <v>45898</v>
      </c>
      <c r="D2558" s="30" t="s">
        <v>20503</v>
      </c>
      <c r="E2558" s="37">
        <v>45898</v>
      </c>
      <c r="F2558" s="30" t="s">
        <v>20504</v>
      </c>
      <c r="G2558" s="30" t="s">
        <v>20505</v>
      </c>
      <c r="H2558" s="38">
        <v>765023</v>
      </c>
      <c r="I2558" s="42">
        <v>0</v>
      </c>
      <c r="J2558" s="38">
        <v>61202</v>
      </c>
      <c r="K2558" s="38">
        <v>826225</v>
      </c>
      <c r="L2558" s="7" t="s">
        <v>51</v>
      </c>
      <c r="O2558" s="35">
        <f>IF(Table1[[#This Row],[Phân loại]]="Tồn đầu kỳ",Table1[[#This Row],[Tổng giá trị]],0)</f>
        <v>826225</v>
      </c>
      <c r="P2558" s="7">
        <f>IF(Table1[[#This Row],[Số còn phải thu ĐK]]&lt;&gt;0,0,IF(Table1[[#This Row],[Phân loại]]="Bán hàng",Table1[[#This Row],[Tổng giá trị]],-Table1[[#This Row],[Tổng giá trị]]))</f>
        <v>0</v>
      </c>
      <c r="Q2558" s="35">
        <f t="shared" si="634"/>
        <v>0</v>
      </c>
      <c r="R2558" s="7">
        <f>Table1[[#This Row],[Số còn phải thu ĐK]]+Table1[[#This Row],[Giá Trị HD sau CK]]-Table1[[#This Row],[Số tiền đã thu]]</f>
        <v>826225</v>
      </c>
      <c r="S2558" s="6">
        <f>IF(Table1[[#This Row],[Ngày hóa đơn]]&lt;&gt;"",Table1[[#This Row],[Ngày hóa đơn]],IF(Table1[[#This Row],[Ngày hạch toán]]&lt;&gt;"",Table1[[#This Row],[Ngày hạch toán]],""))</f>
        <v>45898</v>
      </c>
      <c r="T2558" s="7"/>
      <c r="U2558" s="6">
        <f>IF(Table1[[#This Row],[Ngày tính CN]]="","",S2558+T2558)</f>
        <v>45898</v>
      </c>
      <c r="V2558" s="35">
        <f ca="1">IF(Table1[[#This Row],[Hạn thanh toán]]="","",IF((U2558-NOW())&lt;0,0,(U2558-NOW())))</f>
        <v>0</v>
      </c>
      <c r="W2558" s="35"/>
      <c r="X2558" s="35">
        <f t="shared" ca="1" si="635"/>
        <v>272.49032013888791</v>
      </c>
      <c r="Y2558" s="2" t="str">
        <f t="shared" ca="1" si="636"/>
        <v>Nợ quá hạn hơn 120 ngày có khả năng mất thanh toán</v>
      </c>
      <c r="Z2558" s="51">
        <f t="shared" si="626"/>
        <v>45898</v>
      </c>
      <c r="AA2558" s="51" t="str">
        <f t="shared" si="627"/>
        <v/>
      </c>
      <c r="AD2558" s="2" t="str">
        <f>VLOOKUP($A2558,MA_KH!$A:$Q,MA_KH!O$1,0)</f>
        <v>NHATMINH</v>
      </c>
      <c r="AE2558" s="2" t="str">
        <f>VLOOKUP($A2558,MA_KH!$A:$Q,MA_KH!P$1,0)</f>
        <v>CÔNG TY TNHH SẢN XUẤT THƯƠNG MẠI DỊCH VỤ NHẬT MINH BAKERY</v>
      </c>
    </row>
    <row r="2559" spans="1:31" ht="25.5" hidden="1" customHeight="1" x14ac:dyDescent="0.2">
      <c r="A2559" s="30" t="s">
        <v>22062</v>
      </c>
      <c r="B2559" s="30" t="s">
        <v>4063</v>
      </c>
      <c r="C2559" s="37">
        <v>45908</v>
      </c>
      <c r="D2559" s="30" t="s">
        <v>20506</v>
      </c>
      <c r="E2559" s="37">
        <v>45908</v>
      </c>
      <c r="F2559" s="30" t="s">
        <v>20507</v>
      </c>
      <c r="G2559" s="30" t="s">
        <v>20508</v>
      </c>
      <c r="H2559" s="38">
        <v>969303</v>
      </c>
      <c r="I2559" s="42">
        <v>0</v>
      </c>
      <c r="J2559" s="38">
        <v>77544</v>
      </c>
      <c r="K2559" s="38">
        <v>1046847</v>
      </c>
      <c r="L2559" s="7" t="s">
        <v>51</v>
      </c>
      <c r="O2559" s="35">
        <f>IF(Table1[[#This Row],[Phân loại]]="Tồn đầu kỳ",Table1[[#This Row],[Tổng giá trị]],0)</f>
        <v>1046847</v>
      </c>
      <c r="P2559" s="7">
        <f>IF(Table1[[#This Row],[Số còn phải thu ĐK]]&lt;&gt;0,0,IF(Table1[[#This Row],[Phân loại]]="Bán hàng",Table1[[#This Row],[Tổng giá trị]],-Table1[[#This Row],[Tổng giá trị]]))</f>
        <v>0</v>
      </c>
      <c r="Q2559" s="35">
        <f t="shared" si="634"/>
        <v>0</v>
      </c>
      <c r="R2559" s="7">
        <f>Table1[[#This Row],[Số còn phải thu ĐK]]+Table1[[#This Row],[Giá Trị HD sau CK]]-Table1[[#This Row],[Số tiền đã thu]]</f>
        <v>1046847</v>
      </c>
      <c r="S2559" s="6">
        <f>IF(Table1[[#This Row],[Ngày hóa đơn]]&lt;&gt;"",Table1[[#This Row],[Ngày hóa đơn]],IF(Table1[[#This Row],[Ngày hạch toán]]&lt;&gt;"",Table1[[#This Row],[Ngày hạch toán]],""))</f>
        <v>45908</v>
      </c>
      <c r="T2559" s="7"/>
      <c r="U2559" s="6">
        <f>IF(Table1[[#This Row],[Ngày tính CN]]="","",S2559+T2559)</f>
        <v>45908</v>
      </c>
      <c r="V2559" s="35">
        <f ca="1">IF(Table1[[#This Row],[Hạn thanh toán]]="","",IF((U2559-NOW())&lt;0,0,(U2559-NOW())))</f>
        <v>0</v>
      </c>
      <c r="W2559" s="35"/>
      <c r="X2559" s="35">
        <f t="shared" ca="1" si="635"/>
        <v>262.49032013888791</v>
      </c>
      <c r="Y2559" s="2" t="str">
        <f t="shared" ca="1" si="636"/>
        <v>Nợ quá hạn hơn 120 ngày có khả năng mất thanh toán</v>
      </c>
      <c r="Z2559" s="51">
        <f t="shared" si="626"/>
        <v>45908</v>
      </c>
      <c r="AA2559" s="51" t="str">
        <f t="shared" si="627"/>
        <v/>
      </c>
      <c r="AD2559" s="2" t="str">
        <f>VLOOKUP($A2559,MA_KH!$A:$Q,MA_KH!O$1,0)</f>
        <v>NHATMINH</v>
      </c>
      <c r="AE2559" s="2" t="str">
        <f>VLOOKUP($A2559,MA_KH!$A:$Q,MA_KH!P$1,0)</f>
        <v>CÔNG TY TNHH SẢN XUẤT THƯƠNG MẠI DỊCH VỤ NHẬT MINH BAKERY</v>
      </c>
    </row>
    <row r="2560" spans="1:31" ht="25.5" hidden="1" customHeight="1" x14ac:dyDescent="0.2">
      <c r="A2560" s="30" t="s">
        <v>22062</v>
      </c>
      <c r="B2560" s="30" t="s">
        <v>4063</v>
      </c>
      <c r="C2560" s="37">
        <v>45910</v>
      </c>
      <c r="D2560" s="30" t="s">
        <v>20509</v>
      </c>
      <c r="E2560" s="37">
        <v>45910</v>
      </c>
      <c r="F2560" s="30" t="s">
        <v>20510</v>
      </c>
      <c r="G2560" s="30" t="s">
        <v>20511</v>
      </c>
      <c r="H2560" s="38">
        <v>544028</v>
      </c>
      <c r="I2560" s="42">
        <v>0</v>
      </c>
      <c r="J2560" s="38">
        <v>43522</v>
      </c>
      <c r="K2560" s="38">
        <v>587550</v>
      </c>
      <c r="L2560" s="7" t="s">
        <v>51</v>
      </c>
      <c r="O2560" s="35">
        <f>IF(Table1[[#This Row],[Phân loại]]="Tồn đầu kỳ",Table1[[#This Row],[Tổng giá trị]],0)</f>
        <v>587550</v>
      </c>
      <c r="P2560" s="7">
        <f>IF(Table1[[#This Row],[Số còn phải thu ĐK]]&lt;&gt;0,0,IF(Table1[[#This Row],[Phân loại]]="Bán hàng",Table1[[#This Row],[Tổng giá trị]],-Table1[[#This Row],[Tổng giá trị]]))</f>
        <v>0</v>
      </c>
      <c r="Q2560" s="35">
        <f t="shared" si="634"/>
        <v>0</v>
      </c>
      <c r="R2560" s="7">
        <f>Table1[[#This Row],[Số còn phải thu ĐK]]+Table1[[#This Row],[Giá Trị HD sau CK]]-Table1[[#This Row],[Số tiền đã thu]]</f>
        <v>587550</v>
      </c>
      <c r="S2560" s="6">
        <f>IF(Table1[[#This Row],[Ngày hóa đơn]]&lt;&gt;"",Table1[[#This Row],[Ngày hóa đơn]],IF(Table1[[#This Row],[Ngày hạch toán]]&lt;&gt;"",Table1[[#This Row],[Ngày hạch toán]],""))</f>
        <v>45910</v>
      </c>
      <c r="T2560" s="7"/>
      <c r="U2560" s="6">
        <f>IF(Table1[[#This Row],[Ngày tính CN]]="","",S2560+T2560)</f>
        <v>45910</v>
      </c>
      <c r="V2560" s="35">
        <f ca="1">IF(Table1[[#This Row],[Hạn thanh toán]]="","",IF((U2560-NOW())&lt;0,0,(U2560-NOW())))</f>
        <v>0</v>
      </c>
      <c r="W2560" s="35"/>
      <c r="X2560" s="35">
        <f t="shared" ca="1" si="635"/>
        <v>260.49032013888791</v>
      </c>
      <c r="Y2560" s="2" t="str">
        <f t="shared" ca="1" si="636"/>
        <v>Nợ quá hạn hơn 120 ngày có khả năng mất thanh toán</v>
      </c>
      <c r="Z2560" s="51">
        <f t="shared" si="626"/>
        <v>45910</v>
      </c>
      <c r="AA2560" s="51" t="str">
        <f t="shared" si="627"/>
        <v/>
      </c>
      <c r="AD2560" s="2" t="str">
        <f>VLOOKUP($A2560,MA_KH!$A:$Q,MA_KH!O$1,0)</f>
        <v>NHATMINH</v>
      </c>
      <c r="AE2560" s="2" t="str">
        <f>VLOOKUP($A2560,MA_KH!$A:$Q,MA_KH!P$1,0)</f>
        <v>CÔNG TY TNHH SẢN XUẤT THƯƠNG MẠI DỊCH VỤ NHẬT MINH BAKERY</v>
      </c>
    </row>
    <row r="2561" spans="1:31" ht="25.5" hidden="1" customHeight="1" x14ac:dyDescent="0.2">
      <c r="A2561" s="30" t="s">
        <v>22062</v>
      </c>
      <c r="B2561" s="30" t="s">
        <v>4063</v>
      </c>
      <c r="C2561" s="37">
        <v>45911</v>
      </c>
      <c r="D2561" s="30" t="s">
        <v>20512</v>
      </c>
      <c r="E2561" s="37">
        <v>45911</v>
      </c>
      <c r="F2561" s="30" t="s">
        <v>20513</v>
      </c>
      <c r="G2561" s="30" t="s">
        <v>20514</v>
      </c>
      <c r="H2561" s="38">
        <v>588168</v>
      </c>
      <c r="I2561" s="42">
        <v>0</v>
      </c>
      <c r="J2561" s="38">
        <v>47053</v>
      </c>
      <c r="K2561" s="38">
        <v>635221</v>
      </c>
      <c r="L2561" s="7" t="s">
        <v>51</v>
      </c>
      <c r="O2561" s="35">
        <f>IF(Table1[[#This Row],[Phân loại]]="Tồn đầu kỳ",Table1[[#This Row],[Tổng giá trị]],0)</f>
        <v>635221</v>
      </c>
      <c r="P2561" s="7">
        <f>IF(Table1[[#This Row],[Số còn phải thu ĐK]]&lt;&gt;0,0,IF(Table1[[#This Row],[Phân loại]]="Bán hàng",Table1[[#This Row],[Tổng giá trị]],-Table1[[#This Row],[Tổng giá trị]]))</f>
        <v>0</v>
      </c>
      <c r="Q2561" s="35">
        <f t="shared" si="634"/>
        <v>0</v>
      </c>
      <c r="R2561" s="7">
        <f>Table1[[#This Row],[Số còn phải thu ĐK]]+Table1[[#This Row],[Giá Trị HD sau CK]]-Table1[[#This Row],[Số tiền đã thu]]</f>
        <v>635221</v>
      </c>
      <c r="S2561" s="6">
        <f>IF(Table1[[#This Row],[Ngày hóa đơn]]&lt;&gt;"",Table1[[#This Row],[Ngày hóa đơn]],IF(Table1[[#This Row],[Ngày hạch toán]]&lt;&gt;"",Table1[[#This Row],[Ngày hạch toán]],""))</f>
        <v>45911</v>
      </c>
      <c r="T2561" s="7"/>
      <c r="U2561" s="6">
        <f>IF(Table1[[#This Row],[Ngày tính CN]]="","",S2561+T2561)</f>
        <v>45911</v>
      </c>
      <c r="V2561" s="35">
        <f ca="1">IF(Table1[[#This Row],[Hạn thanh toán]]="","",IF((U2561-NOW())&lt;0,0,(U2561-NOW())))</f>
        <v>0</v>
      </c>
      <c r="W2561" s="35"/>
      <c r="X2561" s="35">
        <f t="shared" ca="1" si="635"/>
        <v>259.49032013888791</v>
      </c>
      <c r="Y2561" s="2" t="str">
        <f t="shared" ca="1" si="636"/>
        <v>Nợ quá hạn hơn 120 ngày có khả năng mất thanh toán</v>
      </c>
      <c r="Z2561" s="51">
        <f t="shared" si="626"/>
        <v>45911</v>
      </c>
      <c r="AA2561" s="51" t="str">
        <f t="shared" si="627"/>
        <v/>
      </c>
      <c r="AD2561" s="2" t="str">
        <f>VLOOKUP($A2561,MA_KH!$A:$Q,MA_KH!O$1,0)</f>
        <v>NHATMINH</v>
      </c>
      <c r="AE2561" s="2" t="str">
        <f>VLOOKUP($A2561,MA_KH!$A:$Q,MA_KH!P$1,0)</f>
        <v>CÔNG TY TNHH SẢN XUẤT THƯƠNG MẠI DỊCH VỤ NHẬT MINH BAKERY</v>
      </c>
    </row>
    <row r="2562" spans="1:31" ht="25.5" hidden="1" customHeight="1" x14ac:dyDescent="0.2">
      <c r="A2562" s="30" t="s">
        <v>22062</v>
      </c>
      <c r="B2562" s="30" t="s">
        <v>4063</v>
      </c>
      <c r="C2562" s="37">
        <v>45912</v>
      </c>
      <c r="D2562" s="30" t="s">
        <v>20515</v>
      </c>
      <c r="E2562" s="37">
        <v>45912</v>
      </c>
      <c r="F2562" s="30" t="s">
        <v>20516</v>
      </c>
      <c r="G2562" s="30" t="s">
        <v>20517</v>
      </c>
      <c r="H2562" s="38">
        <v>916515</v>
      </c>
      <c r="I2562" s="42">
        <v>0</v>
      </c>
      <c r="J2562" s="38">
        <v>73321</v>
      </c>
      <c r="K2562" s="38">
        <v>989836</v>
      </c>
      <c r="L2562" s="7" t="s">
        <v>51</v>
      </c>
      <c r="O2562" s="35">
        <f>IF(Table1[[#This Row],[Phân loại]]="Tồn đầu kỳ",Table1[[#This Row],[Tổng giá trị]],0)</f>
        <v>989836</v>
      </c>
      <c r="P2562" s="7">
        <f>IF(Table1[[#This Row],[Số còn phải thu ĐK]]&lt;&gt;0,0,IF(Table1[[#This Row],[Phân loại]]="Bán hàng",Table1[[#This Row],[Tổng giá trị]],-Table1[[#This Row],[Tổng giá trị]]))</f>
        <v>0</v>
      </c>
      <c r="Q2562" s="35">
        <f t="shared" si="634"/>
        <v>0</v>
      </c>
      <c r="R2562" s="7">
        <f>Table1[[#This Row],[Số còn phải thu ĐK]]+Table1[[#This Row],[Giá Trị HD sau CK]]-Table1[[#This Row],[Số tiền đã thu]]</f>
        <v>989836</v>
      </c>
      <c r="S2562" s="6">
        <f>IF(Table1[[#This Row],[Ngày hóa đơn]]&lt;&gt;"",Table1[[#This Row],[Ngày hóa đơn]],IF(Table1[[#This Row],[Ngày hạch toán]]&lt;&gt;"",Table1[[#This Row],[Ngày hạch toán]],""))</f>
        <v>45912</v>
      </c>
      <c r="T2562" s="7"/>
      <c r="U2562" s="6">
        <f>IF(Table1[[#This Row],[Ngày tính CN]]="","",S2562+T2562)</f>
        <v>45912</v>
      </c>
      <c r="V2562" s="35">
        <f ca="1">IF(Table1[[#This Row],[Hạn thanh toán]]="","",IF((U2562-NOW())&lt;0,0,(U2562-NOW())))</f>
        <v>0</v>
      </c>
      <c r="W2562" s="35"/>
      <c r="X2562" s="35">
        <f t="shared" ca="1" si="635"/>
        <v>258.49032013888791</v>
      </c>
      <c r="Y2562" s="2" t="str">
        <f t="shared" ca="1" si="636"/>
        <v>Nợ quá hạn hơn 120 ngày có khả năng mất thanh toán</v>
      </c>
      <c r="Z2562" s="51">
        <f t="shared" si="626"/>
        <v>45912</v>
      </c>
      <c r="AA2562" s="51" t="str">
        <f t="shared" si="627"/>
        <v/>
      </c>
      <c r="AD2562" s="2" t="str">
        <f>VLOOKUP($A2562,MA_KH!$A:$Q,MA_KH!O$1,0)</f>
        <v>NHATMINH</v>
      </c>
      <c r="AE2562" s="2" t="str">
        <f>VLOOKUP($A2562,MA_KH!$A:$Q,MA_KH!P$1,0)</f>
        <v>CÔNG TY TNHH SẢN XUẤT THƯƠNG MẠI DỊCH VỤ NHẬT MINH BAKERY</v>
      </c>
    </row>
    <row r="2563" spans="1:31" ht="25.5" hidden="1" customHeight="1" x14ac:dyDescent="0.2">
      <c r="A2563" s="30" t="s">
        <v>22062</v>
      </c>
      <c r="B2563" s="30" t="s">
        <v>4063</v>
      </c>
      <c r="C2563" s="37">
        <v>45916</v>
      </c>
      <c r="D2563" s="30" t="s">
        <v>20518</v>
      </c>
      <c r="E2563" s="37">
        <v>45916</v>
      </c>
      <c r="F2563" s="30" t="s">
        <v>20519</v>
      </c>
      <c r="G2563" s="30" t="s">
        <v>20520</v>
      </c>
      <c r="H2563" s="38">
        <v>841201</v>
      </c>
      <c r="I2563" s="42">
        <v>0</v>
      </c>
      <c r="J2563" s="38">
        <v>67296</v>
      </c>
      <c r="K2563" s="38">
        <v>908497</v>
      </c>
      <c r="L2563" s="7" t="s">
        <v>51</v>
      </c>
      <c r="O2563" s="35">
        <f>IF(Table1[[#This Row],[Phân loại]]="Tồn đầu kỳ",Table1[[#This Row],[Tổng giá trị]],0)</f>
        <v>908497</v>
      </c>
      <c r="P2563" s="7">
        <f>IF(Table1[[#This Row],[Số còn phải thu ĐK]]&lt;&gt;0,0,IF(Table1[[#This Row],[Phân loại]]="Bán hàng",Table1[[#This Row],[Tổng giá trị]],-Table1[[#This Row],[Tổng giá trị]]))</f>
        <v>0</v>
      </c>
      <c r="Q2563" s="35">
        <f t="shared" si="634"/>
        <v>0</v>
      </c>
      <c r="R2563" s="7">
        <f>Table1[[#This Row],[Số còn phải thu ĐK]]+Table1[[#This Row],[Giá Trị HD sau CK]]-Table1[[#This Row],[Số tiền đã thu]]</f>
        <v>908497</v>
      </c>
      <c r="S2563" s="6">
        <f>IF(Table1[[#This Row],[Ngày hóa đơn]]&lt;&gt;"",Table1[[#This Row],[Ngày hóa đơn]],IF(Table1[[#This Row],[Ngày hạch toán]]&lt;&gt;"",Table1[[#This Row],[Ngày hạch toán]],""))</f>
        <v>45916</v>
      </c>
      <c r="T2563" s="7"/>
      <c r="U2563" s="6">
        <f>IF(Table1[[#This Row],[Ngày tính CN]]="","",S2563+T2563)</f>
        <v>45916</v>
      </c>
      <c r="V2563" s="35">
        <f ca="1">IF(Table1[[#This Row],[Hạn thanh toán]]="","",IF((U2563-NOW())&lt;0,0,(U2563-NOW())))</f>
        <v>0</v>
      </c>
      <c r="W2563" s="35"/>
      <c r="X2563" s="35">
        <f t="shared" ca="1" si="635"/>
        <v>254.49032013888791</v>
      </c>
      <c r="Y2563" s="2" t="str">
        <f t="shared" ca="1" si="636"/>
        <v>Nợ quá hạn hơn 120 ngày có khả năng mất thanh toán</v>
      </c>
      <c r="Z2563" s="51">
        <f t="shared" si="626"/>
        <v>45916</v>
      </c>
      <c r="AA2563" s="51" t="str">
        <f t="shared" si="627"/>
        <v/>
      </c>
      <c r="AD2563" s="2" t="str">
        <f>VLOOKUP($A2563,MA_KH!$A:$Q,MA_KH!O$1,0)</f>
        <v>NHATMINH</v>
      </c>
      <c r="AE2563" s="2" t="str">
        <f>VLOOKUP($A2563,MA_KH!$A:$Q,MA_KH!P$1,0)</f>
        <v>CÔNG TY TNHH SẢN XUẤT THƯƠNG MẠI DỊCH VỤ NHẬT MINH BAKERY</v>
      </c>
    </row>
    <row r="2564" spans="1:31" ht="25.5" hidden="1" customHeight="1" x14ac:dyDescent="0.2">
      <c r="A2564" s="30" t="s">
        <v>22062</v>
      </c>
      <c r="B2564" s="30" t="s">
        <v>4063</v>
      </c>
      <c r="C2564" s="37">
        <v>45918</v>
      </c>
      <c r="D2564" s="30" t="s">
        <v>20521</v>
      </c>
      <c r="E2564" s="37">
        <v>45918</v>
      </c>
      <c r="F2564" s="30" t="s">
        <v>20522</v>
      </c>
      <c r="G2564" s="30" t="s">
        <v>20523</v>
      </c>
      <c r="H2564" s="38">
        <v>1331230</v>
      </c>
      <c r="I2564" s="42">
        <v>0</v>
      </c>
      <c r="J2564" s="38">
        <v>106498</v>
      </c>
      <c r="K2564" s="38">
        <v>1437728</v>
      </c>
      <c r="L2564" s="7" t="s">
        <v>51</v>
      </c>
      <c r="O2564" s="35">
        <f>IF(Table1[[#This Row],[Phân loại]]="Tồn đầu kỳ",Table1[[#This Row],[Tổng giá trị]],0)</f>
        <v>1437728</v>
      </c>
      <c r="P2564" s="7">
        <f>IF(Table1[[#This Row],[Số còn phải thu ĐK]]&lt;&gt;0,0,IF(Table1[[#This Row],[Phân loại]]="Bán hàng",Table1[[#This Row],[Tổng giá trị]],-Table1[[#This Row],[Tổng giá trị]]))</f>
        <v>0</v>
      </c>
      <c r="Q2564" s="35">
        <f t="shared" si="634"/>
        <v>0</v>
      </c>
      <c r="R2564" s="7">
        <f>Table1[[#This Row],[Số còn phải thu ĐK]]+Table1[[#This Row],[Giá Trị HD sau CK]]-Table1[[#This Row],[Số tiền đã thu]]</f>
        <v>1437728</v>
      </c>
      <c r="S2564" s="6">
        <f>IF(Table1[[#This Row],[Ngày hóa đơn]]&lt;&gt;"",Table1[[#This Row],[Ngày hóa đơn]],IF(Table1[[#This Row],[Ngày hạch toán]]&lt;&gt;"",Table1[[#This Row],[Ngày hạch toán]],""))</f>
        <v>45918</v>
      </c>
      <c r="T2564" s="7"/>
      <c r="U2564" s="6">
        <f>IF(Table1[[#This Row],[Ngày tính CN]]="","",S2564+T2564)</f>
        <v>45918</v>
      </c>
      <c r="V2564" s="35">
        <f ca="1">IF(Table1[[#This Row],[Hạn thanh toán]]="","",IF((U2564-NOW())&lt;0,0,(U2564-NOW())))</f>
        <v>0</v>
      </c>
      <c r="W2564" s="35"/>
      <c r="X2564" s="35">
        <f t="shared" ca="1" si="635"/>
        <v>252.49032013888791</v>
      </c>
      <c r="Y2564" s="2" t="str">
        <f t="shared" ca="1" si="636"/>
        <v>Nợ quá hạn hơn 120 ngày có khả năng mất thanh toán</v>
      </c>
      <c r="Z2564" s="51">
        <f t="shared" ref="Z2564:Z2627" si="637">IF(S2564="","",S2564)</f>
        <v>45918</v>
      </c>
      <c r="AA2564" s="51" t="str">
        <f t="shared" ref="AA2564:AA2627" si="638">IF(M2564="","",M2564)</f>
        <v/>
      </c>
      <c r="AD2564" s="2" t="str">
        <f>VLOOKUP($A2564,MA_KH!$A:$Q,MA_KH!O$1,0)</f>
        <v>NHATMINH</v>
      </c>
      <c r="AE2564" s="2" t="str">
        <f>VLOOKUP($A2564,MA_KH!$A:$Q,MA_KH!P$1,0)</f>
        <v>CÔNG TY TNHH SẢN XUẤT THƯƠNG MẠI DỊCH VỤ NHẬT MINH BAKERY</v>
      </c>
    </row>
    <row r="2565" spans="1:31" ht="25.5" hidden="1" customHeight="1" x14ac:dyDescent="0.2">
      <c r="A2565" s="30" t="s">
        <v>22062</v>
      </c>
      <c r="B2565" s="30" t="s">
        <v>4063</v>
      </c>
      <c r="C2565" s="37">
        <v>45918</v>
      </c>
      <c r="D2565" s="30" t="s">
        <v>20524</v>
      </c>
      <c r="E2565" s="37">
        <v>45918</v>
      </c>
      <c r="F2565" s="30" t="s">
        <v>20525</v>
      </c>
      <c r="G2565" s="30" t="s">
        <v>20526</v>
      </c>
      <c r="H2565" s="38">
        <v>457852</v>
      </c>
      <c r="I2565" s="42">
        <v>0</v>
      </c>
      <c r="J2565" s="38">
        <v>36628</v>
      </c>
      <c r="K2565" s="38">
        <v>494480</v>
      </c>
      <c r="L2565" s="7" t="s">
        <v>51</v>
      </c>
      <c r="O2565" s="35">
        <f>IF(Table1[[#This Row],[Phân loại]]="Tồn đầu kỳ",Table1[[#This Row],[Tổng giá trị]],0)</f>
        <v>494480</v>
      </c>
      <c r="P2565" s="7">
        <f>IF(Table1[[#This Row],[Số còn phải thu ĐK]]&lt;&gt;0,0,IF(Table1[[#This Row],[Phân loại]]="Bán hàng",Table1[[#This Row],[Tổng giá trị]],-Table1[[#This Row],[Tổng giá trị]]))</f>
        <v>0</v>
      </c>
      <c r="Q2565" s="35">
        <f t="shared" si="634"/>
        <v>0</v>
      </c>
      <c r="R2565" s="7">
        <f>Table1[[#This Row],[Số còn phải thu ĐK]]+Table1[[#This Row],[Giá Trị HD sau CK]]-Table1[[#This Row],[Số tiền đã thu]]</f>
        <v>494480</v>
      </c>
      <c r="S2565" s="6">
        <f>IF(Table1[[#This Row],[Ngày hóa đơn]]&lt;&gt;"",Table1[[#This Row],[Ngày hóa đơn]],IF(Table1[[#This Row],[Ngày hạch toán]]&lt;&gt;"",Table1[[#This Row],[Ngày hạch toán]],""))</f>
        <v>45918</v>
      </c>
      <c r="T2565" s="7"/>
      <c r="U2565" s="6">
        <f>IF(Table1[[#This Row],[Ngày tính CN]]="","",S2565+T2565)</f>
        <v>45918</v>
      </c>
      <c r="V2565" s="35">
        <f ca="1">IF(Table1[[#This Row],[Hạn thanh toán]]="","",IF((U2565-NOW())&lt;0,0,(U2565-NOW())))</f>
        <v>0</v>
      </c>
      <c r="W2565" s="35"/>
      <c r="X2565" s="35">
        <f t="shared" ca="1" si="635"/>
        <v>252.49032013888791</v>
      </c>
      <c r="Y2565" s="2" t="str">
        <f t="shared" ca="1" si="636"/>
        <v>Nợ quá hạn hơn 120 ngày có khả năng mất thanh toán</v>
      </c>
      <c r="Z2565" s="51">
        <f t="shared" si="637"/>
        <v>45918</v>
      </c>
      <c r="AA2565" s="51" t="str">
        <f t="shared" si="638"/>
        <v/>
      </c>
      <c r="AD2565" s="2" t="str">
        <f>VLOOKUP($A2565,MA_KH!$A:$Q,MA_KH!O$1,0)</f>
        <v>NHATMINH</v>
      </c>
      <c r="AE2565" s="2" t="str">
        <f>VLOOKUP($A2565,MA_KH!$A:$Q,MA_KH!P$1,0)</f>
        <v>CÔNG TY TNHH SẢN XUẤT THƯƠNG MẠI DỊCH VỤ NHẬT MINH BAKERY</v>
      </c>
    </row>
    <row r="2566" spans="1:31" ht="25.5" hidden="1" customHeight="1" x14ac:dyDescent="0.2">
      <c r="A2566" s="30" t="s">
        <v>22062</v>
      </c>
      <c r="B2566" s="30" t="s">
        <v>4063</v>
      </c>
      <c r="C2566" s="37">
        <v>45919</v>
      </c>
      <c r="D2566" s="30" t="s">
        <v>20527</v>
      </c>
      <c r="E2566" s="37">
        <v>45919</v>
      </c>
      <c r="F2566" s="30" t="s">
        <v>20528</v>
      </c>
      <c r="G2566" s="30" t="s">
        <v>20520</v>
      </c>
      <c r="H2566" s="38">
        <v>679439</v>
      </c>
      <c r="I2566" s="42">
        <v>0</v>
      </c>
      <c r="J2566" s="38">
        <v>54355</v>
      </c>
      <c r="K2566" s="38">
        <v>733794</v>
      </c>
      <c r="L2566" s="7" t="s">
        <v>51</v>
      </c>
      <c r="O2566" s="35">
        <f>IF(Table1[[#This Row],[Phân loại]]="Tồn đầu kỳ",Table1[[#This Row],[Tổng giá trị]],0)</f>
        <v>733794</v>
      </c>
      <c r="P2566" s="7">
        <f>IF(Table1[[#This Row],[Số còn phải thu ĐK]]&lt;&gt;0,0,IF(Table1[[#This Row],[Phân loại]]="Bán hàng",Table1[[#This Row],[Tổng giá trị]],-Table1[[#This Row],[Tổng giá trị]]))</f>
        <v>0</v>
      </c>
      <c r="Q2566" s="35">
        <f t="shared" si="634"/>
        <v>0</v>
      </c>
      <c r="R2566" s="7">
        <f>Table1[[#This Row],[Số còn phải thu ĐK]]+Table1[[#This Row],[Giá Trị HD sau CK]]-Table1[[#This Row],[Số tiền đã thu]]</f>
        <v>733794</v>
      </c>
      <c r="S2566" s="6">
        <f>IF(Table1[[#This Row],[Ngày hóa đơn]]&lt;&gt;"",Table1[[#This Row],[Ngày hóa đơn]],IF(Table1[[#This Row],[Ngày hạch toán]]&lt;&gt;"",Table1[[#This Row],[Ngày hạch toán]],""))</f>
        <v>45919</v>
      </c>
      <c r="T2566" s="7"/>
      <c r="U2566" s="6">
        <f>IF(Table1[[#This Row],[Ngày tính CN]]="","",S2566+T2566)</f>
        <v>45919</v>
      </c>
      <c r="V2566" s="35">
        <f ca="1">IF(Table1[[#This Row],[Hạn thanh toán]]="","",IF((U2566-NOW())&lt;0,0,(U2566-NOW())))</f>
        <v>0</v>
      </c>
      <c r="W2566" s="35"/>
      <c r="X2566" s="35">
        <f t="shared" ca="1" si="635"/>
        <v>251.49032013888791</v>
      </c>
      <c r="Y2566" s="2" t="str">
        <f t="shared" ca="1" si="636"/>
        <v>Nợ quá hạn hơn 120 ngày có khả năng mất thanh toán</v>
      </c>
      <c r="Z2566" s="51">
        <f t="shared" si="637"/>
        <v>45919</v>
      </c>
      <c r="AA2566" s="51" t="str">
        <f t="shared" si="638"/>
        <v/>
      </c>
      <c r="AD2566" s="2" t="str">
        <f>VLOOKUP($A2566,MA_KH!$A:$Q,MA_KH!O$1,0)</f>
        <v>NHATMINH</v>
      </c>
      <c r="AE2566" s="2" t="str">
        <f>VLOOKUP($A2566,MA_KH!$A:$Q,MA_KH!P$1,0)</f>
        <v>CÔNG TY TNHH SẢN XUẤT THƯƠNG MẠI DỊCH VỤ NHẬT MINH BAKERY</v>
      </c>
    </row>
    <row r="2567" spans="1:31" ht="25.5" hidden="1" customHeight="1" x14ac:dyDescent="0.2">
      <c r="A2567" s="30" t="s">
        <v>22062</v>
      </c>
      <c r="B2567" s="30" t="s">
        <v>4063</v>
      </c>
      <c r="C2567" s="37">
        <v>45926</v>
      </c>
      <c r="D2567" s="30" t="s">
        <v>20529</v>
      </c>
      <c r="E2567" s="37">
        <v>45926</v>
      </c>
      <c r="F2567" s="30" t="s">
        <v>20530</v>
      </c>
      <c r="G2567" s="30" t="s">
        <v>20531</v>
      </c>
      <c r="H2567" s="38">
        <v>1054485</v>
      </c>
      <c r="I2567" s="42">
        <v>0</v>
      </c>
      <c r="J2567" s="38">
        <v>84359</v>
      </c>
      <c r="K2567" s="38">
        <v>1138844</v>
      </c>
      <c r="L2567" s="7" t="s">
        <v>51</v>
      </c>
      <c r="O2567" s="35">
        <f>IF(Table1[[#This Row],[Phân loại]]="Tồn đầu kỳ",Table1[[#This Row],[Tổng giá trị]],0)</f>
        <v>1138844</v>
      </c>
      <c r="P2567" s="7">
        <f>IF(Table1[[#This Row],[Số còn phải thu ĐK]]&lt;&gt;0,0,IF(Table1[[#This Row],[Phân loại]]="Bán hàng",Table1[[#This Row],[Tổng giá trị]],-Table1[[#This Row],[Tổng giá trị]]))</f>
        <v>0</v>
      </c>
      <c r="Q2567" s="35">
        <f t="shared" si="634"/>
        <v>0</v>
      </c>
      <c r="R2567" s="7">
        <f>Table1[[#This Row],[Số còn phải thu ĐK]]+Table1[[#This Row],[Giá Trị HD sau CK]]-Table1[[#This Row],[Số tiền đã thu]]</f>
        <v>1138844</v>
      </c>
      <c r="S2567" s="6">
        <f>IF(Table1[[#This Row],[Ngày hóa đơn]]&lt;&gt;"",Table1[[#This Row],[Ngày hóa đơn]],IF(Table1[[#This Row],[Ngày hạch toán]]&lt;&gt;"",Table1[[#This Row],[Ngày hạch toán]],""))</f>
        <v>45926</v>
      </c>
      <c r="T2567" s="7"/>
      <c r="U2567" s="6">
        <f>IF(Table1[[#This Row],[Ngày tính CN]]="","",S2567+T2567)</f>
        <v>45926</v>
      </c>
      <c r="V2567" s="35">
        <f ca="1">IF(Table1[[#This Row],[Hạn thanh toán]]="","",IF((U2567-NOW())&lt;0,0,(U2567-NOW())))</f>
        <v>0</v>
      </c>
      <c r="W2567" s="35"/>
      <c r="X2567" s="35">
        <f t="shared" ca="1" si="635"/>
        <v>244.49032013888791</v>
      </c>
      <c r="Y2567" s="2" t="str">
        <f t="shared" ca="1" si="636"/>
        <v>Nợ quá hạn hơn 120 ngày có khả năng mất thanh toán</v>
      </c>
      <c r="Z2567" s="51">
        <f t="shared" si="637"/>
        <v>45926</v>
      </c>
      <c r="AA2567" s="51" t="str">
        <f t="shared" si="638"/>
        <v/>
      </c>
      <c r="AD2567" s="2" t="str">
        <f>VLOOKUP($A2567,MA_KH!$A:$Q,MA_KH!O$1,0)</f>
        <v>NHATMINH</v>
      </c>
      <c r="AE2567" s="2" t="str">
        <f>VLOOKUP($A2567,MA_KH!$A:$Q,MA_KH!P$1,0)</f>
        <v>CÔNG TY TNHH SẢN XUẤT THƯƠNG MẠI DỊCH VỤ NHẬT MINH BAKERY</v>
      </c>
    </row>
    <row r="2568" spans="1:31" ht="25.5" hidden="1" customHeight="1" x14ac:dyDescent="0.2">
      <c r="A2568" s="30" t="s">
        <v>22062</v>
      </c>
      <c r="B2568" s="30" t="s">
        <v>4063</v>
      </c>
      <c r="C2568" s="37">
        <v>45926</v>
      </c>
      <c r="D2568" s="30" t="s">
        <v>20532</v>
      </c>
      <c r="E2568" s="37">
        <v>45926</v>
      </c>
      <c r="F2568" s="30" t="s">
        <v>20533</v>
      </c>
      <c r="G2568" s="30" t="s">
        <v>20534</v>
      </c>
      <c r="H2568" s="38">
        <v>622165</v>
      </c>
      <c r="I2568" s="42">
        <v>0</v>
      </c>
      <c r="J2568" s="38">
        <v>49773</v>
      </c>
      <c r="K2568" s="38">
        <v>671938</v>
      </c>
      <c r="L2568" s="7" t="s">
        <v>51</v>
      </c>
      <c r="O2568" s="35">
        <f>IF(Table1[[#This Row],[Phân loại]]="Tồn đầu kỳ",Table1[[#This Row],[Tổng giá trị]],0)</f>
        <v>671938</v>
      </c>
      <c r="P2568" s="7">
        <f>IF(Table1[[#This Row],[Số còn phải thu ĐK]]&lt;&gt;0,0,IF(Table1[[#This Row],[Phân loại]]="Bán hàng",Table1[[#This Row],[Tổng giá trị]],-Table1[[#This Row],[Tổng giá trị]]))</f>
        <v>0</v>
      </c>
      <c r="Q2568" s="35">
        <f t="shared" si="634"/>
        <v>0</v>
      </c>
      <c r="R2568" s="7">
        <f>Table1[[#This Row],[Số còn phải thu ĐK]]+Table1[[#This Row],[Giá Trị HD sau CK]]-Table1[[#This Row],[Số tiền đã thu]]</f>
        <v>671938</v>
      </c>
      <c r="S2568" s="6">
        <f>IF(Table1[[#This Row],[Ngày hóa đơn]]&lt;&gt;"",Table1[[#This Row],[Ngày hóa đơn]],IF(Table1[[#This Row],[Ngày hạch toán]]&lt;&gt;"",Table1[[#This Row],[Ngày hạch toán]],""))</f>
        <v>45926</v>
      </c>
      <c r="T2568" s="7"/>
      <c r="U2568" s="6">
        <f>IF(Table1[[#This Row],[Ngày tính CN]]="","",S2568+T2568)</f>
        <v>45926</v>
      </c>
      <c r="V2568" s="35">
        <f ca="1">IF(Table1[[#This Row],[Hạn thanh toán]]="","",IF((U2568-NOW())&lt;0,0,(U2568-NOW())))</f>
        <v>0</v>
      </c>
      <c r="W2568" s="35"/>
      <c r="X2568" s="35">
        <f t="shared" ca="1" si="635"/>
        <v>244.49032013888791</v>
      </c>
      <c r="Y2568" s="2" t="str">
        <f t="shared" ca="1" si="636"/>
        <v>Nợ quá hạn hơn 120 ngày có khả năng mất thanh toán</v>
      </c>
      <c r="Z2568" s="51">
        <f t="shared" si="637"/>
        <v>45926</v>
      </c>
      <c r="AA2568" s="51" t="str">
        <f t="shared" si="638"/>
        <v/>
      </c>
      <c r="AD2568" s="2" t="str">
        <f>VLOOKUP($A2568,MA_KH!$A:$Q,MA_KH!O$1,0)</f>
        <v>NHATMINH</v>
      </c>
      <c r="AE2568" s="2" t="str">
        <f>VLOOKUP($A2568,MA_KH!$A:$Q,MA_KH!P$1,0)</f>
        <v>CÔNG TY TNHH SẢN XUẤT THƯƠNG MẠI DỊCH VỤ NHẬT MINH BAKERY</v>
      </c>
    </row>
    <row r="2569" spans="1:31" ht="25.5" hidden="1" customHeight="1" x14ac:dyDescent="0.2">
      <c r="A2569" s="30" t="s">
        <v>22062</v>
      </c>
      <c r="B2569" s="30" t="s">
        <v>4063</v>
      </c>
      <c r="C2569" s="37">
        <v>45927</v>
      </c>
      <c r="D2569" s="30" t="s">
        <v>20535</v>
      </c>
      <c r="E2569" s="37">
        <v>45927</v>
      </c>
      <c r="F2569" s="30" t="s">
        <v>20536</v>
      </c>
      <c r="G2569" s="30" t="s">
        <v>20537</v>
      </c>
      <c r="H2569" s="38">
        <v>666492</v>
      </c>
      <c r="I2569" s="42">
        <v>0</v>
      </c>
      <c r="J2569" s="38">
        <v>53319</v>
      </c>
      <c r="K2569" s="38">
        <v>719811</v>
      </c>
      <c r="L2569" s="7" t="s">
        <v>51</v>
      </c>
      <c r="O2569" s="35">
        <f>IF(Table1[[#This Row],[Phân loại]]="Tồn đầu kỳ",Table1[[#This Row],[Tổng giá trị]],0)</f>
        <v>719811</v>
      </c>
      <c r="P2569" s="7">
        <f>IF(Table1[[#This Row],[Số còn phải thu ĐK]]&lt;&gt;0,0,IF(Table1[[#This Row],[Phân loại]]="Bán hàng",Table1[[#This Row],[Tổng giá trị]],-Table1[[#This Row],[Tổng giá trị]]))</f>
        <v>0</v>
      </c>
      <c r="Q2569" s="35">
        <f t="shared" si="634"/>
        <v>0</v>
      </c>
      <c r="R2569" s="7">
        <f>Table1[[#This Row],[Số còn phải thu ĐK]]+Table1[[#This Row],[Giá Trị HD sau CK]]-Table1[[#This Row],[Số tiền đã thu]]</f>
        <v>719811</v>
      </c>
      <c r="S2569" s="6">
        <f>IF(Table1[[#This Row],[Ngày hóa đơn]]&lt;&gt;"",Table1[[#This Row],[Ngày hóa đơn]],IF(Table1[[#This Row],[Ngày hạch toán]]&lt;&gt;"",Table1[[#This Row],[Ngày hạch toán]],""))</f>
        <v>45927</v>
      </c>
      <c r="T2569" s="7"/>
      <c r="U2569" s="6">
        <f>IF(Table1[[#This Row],[Ngày tính CN]]="","",S2569+T2569)</f>
        <v>45927</v>
      </c>
      <c r="V2569" s="35">
        <f ca="1">IF(Table1[[#This Row],[Hạn thanh toán]]="","",IF((U2569-NOW())&lt;0,0,(U2569-NOW())))</f>
        <v>0</v>
      </c>
      <c r="W2569" s="35"/>
      <c r="X2569" s="35">
        <f t="shared" ca="1" si="635"/>
        <v>243.49032013888791</v>
      </c>
      <c r="Y2569" s="2" t="str">
        <f t="shared" ca="1" si="636"/>
        <v>Nợ quá hạn hơn 120 ngày có khả năng mất thanh toán</v>
      </c>
      <c r="Z2569" s="51">
        <f t="shared" si="637"/>
        <v>45927</v>
      </c>
      <c r="AA2569" s="51" t="str">
        <f t="shared" si="638"/>
        <v/>
      </c>
      <c r="AD2569" s="2" t="str">
        <f>VLOOKUP($A2569,MA_KH!$A:$Q,MA_KH!O$1,0)</f>
        <v>NHATMINH</v>
      </c>
      <c r="AE2569" s="2" t="str">
        <f>VLOOKUP($A2569,MA_KH!$A:$Q,MA_KH!P$1,0)</f>
        <v>CÔNG TY TNHH SẢN XUẤT THƯƠNG MẠI DỊCH VỤ NHẬT MINH BAKERY</v>
      </c>
    </row>
    <row r="2570" spans="1:31" ht="25.5" hidden="1" customHeight="1" x14ac:dyDescent="0.2">
      <c r="A2570" s="30" t="s">
        <v>22062</v>
      </c>
      <c r="B2570" s="30" t="s">
        <v>4063</v>
      </c>
      <c r="C2570" s="37">
        <v>45933</v>
      </c>
      <c r="D2570" s="30" t="s">
        <v>20538</v>
      </c>
      <c r="E2570" s="37">
        <v>45933</v>
      </c>
      <c r="F2570" s="30" t="s">
        <v>20539</v>
      </c>
      <c r="G2570" s="30" t="s">
        <v>20540</v>
      </c>
      <c r="H2570" s="38">
        <v>220293</v>
      </c>
      <c r="I2570" s="42">
        <v>0</v>
      </c>
      <c r="J2570" s="38">
        <v>17623</v>
      </c>
      <c r="K2570" s="38">
        <v>237916</v>
      </c>
      <c r="L2570" s="7" t="s">
        <v>51</v>
      </c>
      <c r="O2570" s="35">
        <f>IF(Table1[[#This Row],[Phân loại]]="Tồn đầu kỳ",Table1[[#This Row],[Tổng giá trị]],0)</f>
        <v>237916</v>
      </c>
      <c r="P2570" s="7">
        <f>IF(Table1[[#This Row],[Số còn phải thu ĐK]]&lt;&gt;0,0,IF(Table1[[#This Row],[Phân loại]]="Bán hàng",Table1[[#This Row],[Tổng giá trị]],-Table1[[#This Row],[Tổng giá trị]]))</f>
        <v>0</v>
      </c>
      <c r="Q2570" s="35">
        <f t="shared" si="634"/>
        <v>0</v>
      </c>
      <c r="R2570" s="7">
        <f>Table1[[#This Row],[Số còn phải thu ĐK]]+Table1[[#This Row],[Giá Trị HD sau CK]]-Table1[[#This Row],[Số tiền đã thu]]</f>
        <v>237916</v>
      </c>
      <c r="S2570" s="6">
        <f>IF(Table1[[#This Row],[Ngày hóa đơn]]&lt;&gt;"",Table1[[#This Row],[Ngày hóa đơn]],IF(Table1[[#This Row],[Ngày hạch toán]]&lt;&gt;"",Table1[[#This Row],[Ngày hạch toán]],""))</f>
        <v>45933</v>
      </c>
      <c r="T2570" s="7"/>
      <c r="U2570" s="6">
        <f>IF(Table1[[#This Row],[Ngày tính CN]]="","",S2570+T2570)</f>
        <v>45933</v>
      </c>
      <c r="V2570" s="35">
        <f ca="1">IF(Table1[[#This Row],[Hạn thanh toán]]="","",IF((U2570-NOW())&lt;0,0,(U2570-NOW())))</f>
        <v>0</v>
      </c>
      <c r="W2570" s="35"/>
      <c r="X2570" s="35">
        <f t="shared" ca="1" si="635"/>
        <v>237.49032013888791</v>
      </c>
      <c r="Y2570" s="2" t="str">
        <f t="shared" ca="1" si="636"/>
        <v>Nợ quá hạn hơn 120 ngày có khả năng mất thanh toán</v>
      </c>
      <c r="Z2570" s="51">
        <f t="shared" si="637"/>
        <v>45933</v>
      </c>
      <c r="AA2570" s="51" t="str">
        <f t="shared" si="638"/>
        <v/>
      </c>
      <c r="AD2570" s="2" t="str">
        <f>VLOOKUP($A2570,MA_KH!$A:$Q,MA_KH!O$1,0)</f>
        <v>NHATMINH</v>
      </c>
      <c r="AE2570" s="2" t="str">
        <f>VLOOKUP($A2570,MA_KH!$A:$Q,MA_KH!P$1,0)</f>
        <v>CÔNG TY TNHH SẢN XUẤT THƯƠNG MẠI DỊCH VỤ NHẬT MINH BAKERY</v>
      </c>
    </row>
    <row r="2571" spans="1:31" ht="25.5" hidden="1" customHeight="1" x14ac:dyDescent="0.2">
      <c r="A2571" s="30" t="s">
        <v>22062</v>
      </c>
      <c r="B2571" s="30" t="s">
        <v>4063</v>
      </c>
      <c r="C2571" s="37">
        <v>45936</v>
      </c>
      <c r="D2571" s="30" t="s">
        <v>20541</v>
      </c>
      <c r="E2571" s="37">
        <v>45936</v>
      </c>
      <c r="F2571" s="30" t="s">
        <v>20542</v>
      </c>
      <c r="G2571" s="30" t="s">
        <v>20543</v>
      </c>
      <c r="H2571" s="38">
        <v>937687</v>
      </c>
      <c r="I2571" s="42">
        <v>0</v>
      </c>
      <c r="J2571" s="38">
        <v>75015</v>
      </c>
      <c r="K2571" s="38">
        <v>1012702</v>
      </c>
      <c r="L2571" s="7" t="s">
        <v>51</v>
      </c>
      <c r="O2571" s="35">
        <f>IF(Table1[[#This Row],[Phân loại]]="Tồn đầu kỳ",Table1[[#This Row],[Tổng giá trị]],0)</f>
        <v>1012702</v>
      </c>
      <c r="P2571" s="7">
        <f>IF(Table1[[#This Row],[Số còn phải thu ĐK]]&lt;&gt;0,0,IF(Table1[[#This Row],[Phân loại]]="Bán hàng",Table1[[#This Row],[Tổng giá trị]],-Table1[[#This Row],[Tổng giá trị]]))</f>
        <v>0</v>
      </c>
      <c r="Q2571" s="35">
        <f t="shared" si="634"/>
        <v>0</v>
      </c>
      <c r="R2571" s="7">
        <f>Table1[[#This Row],[Số còn phải thu ĐK]]+Table1[[#This Row],[Giá Trị HD sau CK]]-Table1[[#This Row],[Số tiền đã thu]]</f>
        <v>1012702</v>
      </c>
      <c r="S2571" s="6">
        <f>IF(Table1[[#This Row],[Ngày hóa đơn]]&lt;&gt;"",Table1[[#This Row],[Ngày hóa đơn]],IF(Table1[[#This Row],[Ngày hạch toán]]&lt;&gt;"",Table1[[#This Row],[Ngày hạch toán]],""))</f>
        <v>45936</v>
      </c>
      <c r="T2571" s="7"/>
      <c r="U2571" s="6">
        <f>IF(Table1[[#This Row],[Ngày tính CN]]="","",S2571+T2571)</f>
        <v>45936</v>
      </c>
      <c r="V2571" s="35">
        <f ca="1">IF(Table1[[#This Row],[Hạn thanh toán]]="","",IF((U2571-NOW())&lt;0,0,(U2571-NOW())))</f>
        <v>0</v>
      </c>
      <c r="W2571" s="35"/>
      <c r="X2571" s="35">
        <f t="shared" ca="1" si="635"/>
        <v>234.49032013888791</v>
      </c>
      <c r="Y2571" s="2" t="str">
        <f t="shared" ca="1" si="636"/>
        <v>Nợ quá hạn hơn 120 ngày có khả năng mất thanh toán</v>
      </c>
      <c r="Z2571" s="51">
        <f t="shared" si="637"/>
        <v>45936</v>
      </c>
      <c r="AA2571" s="51" t="str">
        <f t="shared" si="638"/>
        <v/>
      </c>
      <c r="AD2571" s="2" t="str">
        <f>VLOOKUP($A2571,MA_KH!$A:$Q,MA_KH!O$1,0)</f>
        <v>NHATMINH</v>
      </c>
      <c r="AE2571" s="2" t="str">
        <f>VLOOKUP($A2571,MA_KH!$A:$Q,MA_KH!P$1,0)</f>
        <v>CÔNG TY TNHH SẢN XUẤT THƯƠNG MẠI DỊCH VỤ NHẬT MINH BAKERY</v>
      </c>
    </row>
    <row r="2572" spans="1:31" ht="25.5" hidden="1" customHeight="1" x14ac:dyDescent="0.2">
      <c r="A2572" s="30" t="s">
        <v>22062</v>
      </c>
      <c r="B2572" s="30" t="s">
        <v>4063</v>
      </c>
      <c r="C2572" s="37">
        <v>45936</v>
      </c>
      <c r="D2572" s="30" t="s">
        <v>20544</v>
      </c>
      <c r="E2572" s="37">
        <v>45936</v>
      </c>
      <c r="F2572" s="30" t="s">
        <v>20545</v>
      </c>
      <c r="G2572" s="30" t="s">
        <v>20546</v>
      </c>
      <c r="H2572" s="38">
        <v>138000</v>
      </c>
      <c r="I2572" s="42">
        <v>0</v>
      </c>
      <c r="J2572" s="38">
        <v>11040</v>
      </c>
      <c r="K2572" s="38">
        <v>149040</v>
      </c>
      <c r="L2572" s="7" t="s">
        <v>51</v>
      </c>
      <c r="O2572" s="35">
        <f>IF(Table1[[#This Row],[Phân loại]]="Tồn đầu kỳ",Table1[[#This Row],[Tổng giá trị]],0)</f>
        <v>149040</v>
      </c>
      <c r="P2572" s="7">
        <f>IF(Table1[[#This Row],[Số còn phải thu ĐK]]&lt;&gt;0,0,IF(Table1[[#This Row],[Phân loại]]="Bán hàng",Table1[[#This Row],[Tổng giá trị]],-Table1[[#This Row],[Tổng giá trị]]))</f>
        <v>0</v>
      </c>
      <c r="Q2572" s="35">
        <f t="shared" si="634"/>
        <v>0</v>
      </c>
      <c r="R2572" s="7">
        <f>Table1[[#This Row],[Số còn phải thu ĐK]]+Table1[[#This Row],[Giá Trị HD sau CK]]-Table1[[#This Row],[Số tiền đã thu]]</f>
        <v>149040</v>
      </c>
      <c r="S2572" s="6">
        <f>IF(Table1[[#This Row],[Ngày hóa đơn]]&lt;&gt;"",Table1[[#This Row],[Ngày hóa đơn]],IF(Table1[[#This Row],[Ngày hạch toán]]&lt;&gt;"",Table1[[#This Row],[Ngày hạch toán]],""))</f>
        <v>45936</v>
      </c>
      <c r="T2572" s="7"/>
      <c r="U2572" s="6">
        <f>IF(Table1[[#This Row],[Ngày tính CN]]="","",S2572+T2572)</f>
        <v>45936</v>
      </c>
      <c r="V2572" s="35">
        <f ca="1">IF(Table1[[#This Row],[Hạn thanh toán]]="","",IF((U2572-NOW())&lt;0,0,(U2572-NOW())))</f>
        <v>0</v>
      </c>
      <c r="W2572" s="35"/>
      <c r="X2572" s="35">
        <f t="shared" ca="1" si="635"/>
        <v>234.49032013888791</v>
      </c>
      <c r="Y2572" s="2" t="str">
        <f t="shared" ca="1" si="636"/>
        <v>Nợ quá hạn hơn 120 ngày có khả năng mất thanh toán</v>
      </c>
      <c r="Z2572" s="51">
        <f t="shared" si="637"/>
        <v>45936</v>
      </c>
      <c r="AA2572" s="51" t="str">
        <f t="shared" si="638"/>
        <v/>
      </c>
      <c r="AD2572" s="2" t="str">
        <f>VLOOKUP($A2572,MA_KH!$A:$Q,MA_KH!O$1,0)</f>
        <v>NHATMINH</v>
      </c>
      <c r="AE2572" s="2" t="str">
        <f>VLOOKUP($A2572,MA_KH!$A:$Q,MA_KH!P$1,0)</f>
        <v>CÔNG TY TNHH SẢN XUẤT THƯƠNG MẠI DỊCH VỤ NHẬT MINH BAKERY</v>
      </c>
    </row>
    <row r="2573" spans="1:31" ht="25.5" hidden="1" customHeight="1" x14ac:dyDescent="0.2">
      <c r="A2573" s="30" t="s">
        <v>22062</v>
      </c>
      <c r="B2573" s="30" t="s">
        <v>4063</v>
      </c>
      <c r="C2573" s="37">
        <v>45938</v>
      </c>
      <c r="D2573" s="30" t="s">
        <v>20547</v>
      </c>
      <c r="E2573" s="37">
        <v>45938</v>
      </c>
      <c r="F2573" s="30" t="s">
        <v>20548</v>
      </c>
      <c r="G2573" s="30" t="s">
        <v>20549</v>
      </c>
      <c r="H2573" s="38">
        <v>676317</v>
      </c>
      <c r="I2573" s="42">
        <v>0</v>
      </c>
      <c r="J2573" s="38">
        <v>54105</v>
      </c>
      <c r="K2573" s="38">
        <v>730422</v>
      </c>
      <c r="L2573" s="7" t="s">
        <v>51</v>
      </c>
      <c r="O2573" s="35">
        <f>IF(Table1[[#This Row],[Phân loại]]="Tồn đầu kỳ",Table1[[#This Row],[Tổng giá trị]],0)</f>
        <v>730422</v>
      </c>
      <c r="P2573" s="7">
        <f>IF(Table1[[#This Row],[Số còn phải thu ĐK]]&lt;&gt;0,0,IF(Table1[[#This Row],[Phân loại]]="Bán hàng",Table1[[#This Row],[Tổng giá trị]],-Table1[[#This Row],[Tổng giá trị]]))</f>
        <v>0</v>
      </c>
      <c r="Q2573" s="35">
        <f t="shared" si="634"/>
        <v>0</v>
      </c>
      <c r="R2573" s="7">
        <f>Table1[[#This Row],[Số còn phải thu ĐK]]+Table1[[#This Row],[Giá Trị HD sau CK]]-Table1[[#This Row],[Số tiền đã thu]]</f>
        <v>730422</v>
      </c>
      <c r="S2573" s="6">
        <f>IF(Table1[[#This Row],[Ngày hóa đơn]]&lt;&gt;"",Table1[[#This Row],[Ngày hóa đơn]],IF(Table1[[#This Row],[Ngày hạch toán]]&lt;&gt;"",Table1[[#This Row],[Ngày hạch toán]],""))</f>
        <v>45938</v>
      </c>
      <c r="T2573" s="7"/>
      <c r="U2573" s="6">
        <f>IF(Table1[[#This Row],[Ngày tính CN]]="","",S2573+T2573)</f>
        <v>45938</v>
      </c>
      <c r="V2573" s="35">
        <f ca="1">IF(Table1[[#This Row],[Hạn thanh toán]]="","",IF((U2573-NOW())&lt;0,0,(U2573-NOW())))</f>
        <v>0</v>
      </c>
      <c r="W2573" s="35"/>
      <c r="X2573" s="35">
        <f t="shared" ca="1" si="635"/>
        <v>232.49032013888791</v>
      </c>
      <c r="Y2573" s="2" t="str">
        <f t="shared" ca="1" si="636"/>
        <v>Nợ quá hạn hơn 120 ngày có khả năng mất thanh toán</v>
      </c>
      <c r="Z2573" s="51">
        <f t="shared" si="637"/>
        <v>45938</v>
      </c>
      <c r="AA2573" s="51" t="str">
        <f t="shared" si="638"/>
        <v/>
      </c>
      <c r="AD2573" s="2" t="str">
        <f>VLOOKUP($A2573,MA_KH!$A:$Q,MA_KH!O$1,0)</f>
        <v>NHATMINH</v>
      </c>
      <c r="AE2573" s="2" t="str">
        <f>VLOOKUP($A2573,MA_KH!$A:$Q,MA_KH!P$1,0)</f>
        <v>CÔNG TY TNHH SẢN XUẤT THƯƠNG MẠI DỊCH VỤ NHẬT MINH BAKERY</v>
      </c>
    </row>
    <row r="2574" spans="1:31" ht="25.5" hidden="1" customHeight="1" x14ac:dyDescent="0.2">
      <c r="A2574" s="30" t="s">
        <v>22062</v>
      </c>
      <c r="B2574" s="30" t="s">
        <v>4063</v>
      </c>
      <c r="C2574" s="37">
        <v>45939</v>
      </c>
      <c r="D2574" s="30" t="s">
        <v>20550</v>
      </c>
      <c r="E2574" s="37">
        <v>45939</v>
      </c>
      <c r="F2574" s="30" t="s">
        <v>20551</v>
      </c>
      <c r="G2574" s="30" t="s">
        <v>20552</v>
      </c>
      <c r="H2574" s="38">
        <v>518472</v>
      </c>
      <c r="I2574" s="42">
        <v>0</v>
      </c>
      <c r="J2574" s="38">
        <v>41478</v>
      </c>
      <c r="K2574" s="38">
        <v>559950</v>
      </c>
      <c r="L2574" s="7" t="s">
        <v>51</v>
      </c>
      <c r="O2574" s="35">
        <f>IF(Table1[[#This Row],[Phân loại]]="Tồn đầu kỳ",Table1[[#This Row],[Tổng giá trị]],0)</f>
        <v>559950</v>
      </c>
      <c r="P2574" s="7">
        <f>IF(Table1[[#This Row],[Số còn phải thu ĐK]]&lt;&gt;0,0,IF(Table1[[#This Row],[Phân loại]]="Bán hàng",Table1[[#This Row],[Tổng giá trị]],-Table1[[#This Row],[Tổng giá trị]]))</f>
        <v>0</v>
      </c>
      <c r="Q2574" s="35">
        <f t="shared" si="634"/>
        <v>0</v>
      </c>
      <c r="R2574" s="7">
        <f>Table1[[#This Row],[Số còn phải thu ĐK]]+Table1[[#This Row],[Giá Trị HD sau CK]]-Table1[[#This Row],[Số tiền đã thu]]</f>
        <v>559950</v>
      </c>
      <c r="S2574" s="6">
        <f>IF(Table1[[#This Row],[Ngày hóa đơn]]&lt;&gt;"",Table1[[#This Row],[Ngày hóa đơn]],IF(Table1[[#This Row],[Ngày hạch toán]]&lt;&gt;"",Table1[[#This Row],[Ngày hạch toán]],""))</f>
        <v>45939</v>
      </c>
      <c r="T2574" s="7"/>
      <c r="U2574" s="6">
        <f>IF(Table1[[#This Row],[Ngày tính CN]]="","",S2574+T2574)</f>
        <v>45939</v>
      </c>
      <c r="V2574" s="35">
        <f ca="1">IF(Table1[[#This Row],[Hạn thanh toán]]="","",IF((U2574-NOW())&lt;0,0,(U2574-NOW())))</f>
        <v>0</v>
      </c>
      <c r="W2574" s="35"/>
      <c r="X2574" s="35">
        <f t="shared" ca="1" si="635"/>
        <v>231.49032013888791</v>
      </c>
      <c r="Y2574" s="2" t="str">
        <f t="shared" ca="1" si="636"/>
        <v>Nợ quá hạn hơn 120 ngày có khả năng mất thanh toán</v>
      </c>
      <c r="Z2574" s="51">
        <f t="shared" si="637"/>
        <v>45939</v>
      </c>
      <c r="AA2574" s="51" t="str">
        <f t="shared" si="638"/>
        <v/>
      </c>
      <c r="AD2574" s="2" t="str">
        <f>VLOOKUP($A2574,MA_KH!$A:$Q,MA_KH!O$1,0)</f>
        <v>NHATMINH</v>
      </c>
      <c r="AE2574" s="2" t="str">
        <f>VLOOKUP($A2574,MA_KH!$A:$Q,MA_KH!P$1,0)</f>
        <v>CÔNG TY TNHH SẢN XUẤT THƯƠNG MẠI DỊCH VỤ NHẬT MINH BAKERY</v>
      </c>
    </row>
    <row r="2575" spans="1:31" ht="25.5" hidden="1" customHeight="1" x14ac:dyDescent="0.2">
      <c r="A2575" s="30" t="s">
        <v>22062</v>
      </c>
      <c r="B2575" s="30" t="s">
        <v>4063</v>
      </c>
      <c r="C2575" s="37">
        <v>45940</v>
      </c>
      <c r="D2575" s="30" t="s">
        <v>20553</v>
      </c>
      <c r="E2575" s="37">
        <v>45940</v>
      </c>
      <c r="F2575" s="30" t="s">
        <v>20554</v>
      </c>
      <c r="G2575" s="30" t="s">
        <v>20555</v>
      </c>
      <c r="H2575" s="38">
        <v>530120</v>
      </c>
      <c r="I2575" s="42">
        <v>0</v>
      </c>
      <c r="J2575" s="38">
        <v>42410</v>
      </c>
      <c r="K2575" s="38">
        <v>572530</v>
      </c>
      <c r="L2575" s="7" t="s">
        <v>51</v>
      </c>
      <c r="O2575" s="35">
        <f>IF(Table1[[#This Row],[Phân loại]]="Tồn đầu kỳ",Table1[[#This Row],[Tổng giá trị]],0)</f>
        <v>572530</v>
      </c>
      <c r="P2575" s="7">
        <f>IF(Table1[[#This Row],[Số còn phải thu ĐK]]&lt;&gt;0,0,IF(Table1[[#This Row],[Phân loại]]="Bán hàng",Table1[[#This Row],[Tổng giá trị]],-Table1[[#This Row],[Tổng giá trị]]))</f>
        <v>0</v>
      </c>
      <c r="Q2575" s="35">
        <f t="shared" si="634"/>
        <v>0</v>
      </c>
      <c r="R2575" s="7">
        <f>Table1[[#This Row],[Số còn phải thu ĐK]]+Table1[[#This Row],[Giá Trị HD sau CK]]-Table1[[#This Row],[Số tiền đã thu]]</f>
        <v>572530</v>
      </c>
      <c r="S2575" s="6">
        <f>IF(Table1[[#This Row],[Ngày hóa đơn]]&lt;&gt;"",Table1[[#This Row],[Ngày hóa đơn]],IF(Table1[[#This Row],[Ngày hạch toán]]&lt;&gt;"",Table1[[#This Row],[Ngày hạch toán]],""))</f>
        <v>45940</v>
      </c>
      <c r="T2575" s="7"/>
      <c r="U2575" s="6">
        <f>IF(Table1[[#This Row],[Ngày tính CN]]="","",S2575+T2575)</f>
        <v>45940</v>
      </c>
      <c r="V2575" s="35">
        <f ca="1">IF(Table1[[#This Row],[Hạn thanh toán]]="","",IF((U2575-NOW())&lt;0,0,(U2575-NOW())))</f>
        <v>0</v>
      </c>
      <c r="W2575" s="35"/>
      <c r="X2575" s="35">
        <f t="shared" ca="1" si="635"/>
        <v>230.49032013888791</v>
      </c>
      <c r="Y2575" s="2" t="str">
        <f t="shared" ca="1" si="636"/>
        <v>Nợ quá hạn hơn 120 ngày có khả năng mất thanh toán</v>
      </c>
      <c r="Z2575" s="51">
        <f t="shared" si="637"/>
        <v>45940</v>
      </c>
      <c r="AA2575" s="51" t="str">
        <f t="shared" si="638"/>
        <v/>
      </c>
      <c r="AD2575" s="2" t="str">
        <f>VLOOKUP($A2575,MA_KH!$A:$Q,MA_KH!O$1,0)</f>
        <v>NHATMINH</v>
      </c>
      <c r="AE2575" s="2" t="str">
        <f>VLOOKUP($A2575,MA_KH!$A:$Q,MA_KH!P$1,0)</f>
        <v>CÔNG TY TNHH SẢN XUẤT THƯƠNG MẠI DỊCH VỤ NHẬT MINH BAKERY</v>
      </c>
    </row>
    <row r="2576" spans="1:31" ht="25.5" hidden="1" customHeight="1" x14ac:dyDescent="0.2">
      <c r="A2576" s="30" t="s">
        <v>22062</v>
      </c>
      <c r="B2576" s="30" t="s">
        <v>4063</v>
      </c>
      <c r="C2576" s="37">
        <v>45941</v>
      </c>
      <c r="D2576" s="30" t="s">
        <v>20556</v>
      </c>
      <c r="E2576" s="37">
        <v>45941</v>
      </c>
      <c r="F2576" s="30" t="s">
        <v>4691</v>
      </c>
      <c r="G2576" s="30" t="s">
        <v>20557</v>
      </c>
      <c r="H2576" s="38">
        <v>342684</v>
      </c>
      <c r="I2576" s="42">
        <v>0</v>
      </c>
      <c r="J2576" s="38">
        <v>27415</v>
      </c>
      <c r="K2576" s="38">
        <v>370099</v>
      </c>
      <c r="L2576" s="7" t="s">
        <v>51</v>
      </c>
      <c r="O2576" s="35">
        <f>IF(Table1[[#This Row],[Phân loại]]="Tồn đầu kỳ",Table1[[#This Row],[Tổng giá trị]],0)</f>
        <v>370099</v>
      </c>
      <c r="P2576" s="7">
        <f>IF(Table1[[#This Row],[Số còn phải thu ĐK]]&lt;&gt;0,0,IF(Table1[[#This Row],[Phân loại]]="Bán hàng",Table1[[#This Row],[Tổng giá trị]],-Table1[[#This Row],[Tổng giá trị]]))</f>
        <v>0</v>
      </c>
      <c r="Q2576" s="35">
        <f t="shared" si="634"/>
        <v>0</v>
      </c>
      <c r="R2576" s="7">
        <f>Table1[[#This Row],[Số còn phải thu ĐK]]+Table1[[#This Row],[Giá Trị HD sau CK]]-Table1[[#This Row],[Số tiền đã thu]]</f>
        <v>370099</v>
      </c>
      <c r="S2576" s="6">
        <f>IF(Table1[[#This Row],[Ngày hóa đơn]]&lt;&gt;"",Table1[[#This Row],[Ngày hóa đơn]],IF(Table1[[#This Row],[Ngày hạch toán]]&lt;&gt;"",Table1[[#This Row],[Ngày hạch toán]],""))</f>
        <v>45941</v>
      </c>
      <c r="T2576" s="7"/>
      <c r="U2576" s="6">
        <f>IF(Table1[[#This Row],[Ngày tính CN]]="","",S2576+T2576)</f>
        <v>45941</v>
      </c>
      <c r="V2576" s="35">
        <f ca="1">IF(Table1[[#This Row],[Hạn thanh toán]]="","",IF((U2576-NOW())&lt;0,0,(U2576-NOW())))</f>
        <v>0</v>
      </c>
      <c r="W2576" s="35"/>
      <c r="X2576" s="35">
        <f t="shared" ca="1" si="635"/>
        <v>229.49032013888791</v>
      </c>
      <c r="Y2576" s="2" t="str">
        <f t="shared" ca="1" si="636"/>
        <v>Nợ quá hạn hơn 120 ngày có khả năng mất thanh toán</v>
      </c>
      <c r="Z2576" s="51">
        <f t="shared" si="637"/>
        <v>45941</v>
      </c>
      <c r="AA2576" s="51" t="str">
        <f t="shared" si="638"/>
        <v/>
      </c>
      <c r="AD2576" s="2" t="str">
        <f>VLOOKUP($A2576,MA_KH!$A:$Q,MA_KH!O$1,0)</f>
        <v>NHATMINH</v>
      </c>
      <c r="AE2576" s="2" t="str">
        <f>VLOOKUP($A2576,MA_KH!$A:$Q,MA_KH!P$1,0)</f>
        <v>CÔNG TY TNHH SẢN XUẤT THƯƠNG MẠI DỊCH VỤ NHẬT MINH BAKERY</v>
      </c>
    </row>
    <row r="2577" spans="1:31" ht="25.5" hidden="1" customHeight="1" x14ac:dyDescent="0.2">
      <c r="A2577" s="30" t="s">
        <v>22062</v>
      </c>
      <c r="B2577" s="30" t="s">
        <v>4063</v>
      </c>
      <c r="C2577" s="37">
        <v>45950</v>
      </c>
      <c r="D2577" s="30" t="s">
        <v>20558</v>
      </c>
      <c r="E2577" s="37">
        <v>45950</v>
      </c>
      <c r="F2577" s="30" t="s">
        <v>20559</v>
      </c>
      <c r="G2577" s="30" t="s">
        <v>20560</v>
      </c>
      <c r="H2577" s="38">
        <v>505460</v>
      </c>
      <c r="I2577" s="42">
        <v>0</v>
      </c>
      <c r="J2577" s="38">
        <v>40437</v>
      </c>
      <c r="K2577" s="38">
        <v>545897</v>
      </c>
      <c r="L2577" s="7" t="s">
        <v>51</v>
      </c>
      <c r="O2577" s="35">
        <f>IF(Table1[[#This Row],[Phân loại]]="Tồn đầu kỳ",Table1[[#This Row],[Tổng giá trị]],0)</f>
        <v>545897</v>
      </c>
      <c r="P2577" s="7">
        <f>IF(Table1[[#This Row],[Số còn phải thu ĐK]]&lt;&gt;0,0,IF(Table1[[#This Row],[Phân loại]]="Bán hàng",Table1[[#This Row],[Tổng giá trị]],-Table1[[#This Row],[Tổng giá trị]]))</f>
        <v>0</v>
      </c>
      <c r="Q2577" s="35">
        <f t="shared" si="634"/>
        <v>0</v>
      </c>
      <c r="R2577" s="7">
        <f>Table1[[#This Row],[Số còn phải thu ĐK]]+Table1[[#This Row],[Giá Trị HD sau CK]]-Table1[[#This Row],[Số tiền đã thu]]</f>
        <v>545897</v>
      </c>
      <c r="S2577" s="6">
        <f>IF(Table1[[#This Row],[Ngày hóa đơn]]&lt;&gt;"",Table1[[#This Row],[Ngày hóa đơn]],IF(Table1[[#This Row],[Ngày hạch toán]]&lt;&gt;"",Table1[[#This Row],[Ngày hạch toán]],""))</f>
        <v>45950</v>
      </c>
      <c r="T2577" s="7"/>
      <c r="U2577" s="6">
        <f>IF(Table1[[#This Row],[Ngày tính CN]]="","",S2577+T2577)</f>
        <v>45950</v>
      </c>
      <c r="V2577" s="35">
        <f ca="1">IF(Table1[[#This Row],[Hạn thanh toán]]="","",IF((U2577-NOW())&lt;0,0,(U2577-NOW())))</f>
        <v>0</v>
      </c>
      <c r="W2577" s="35"/>
      <c r="X2577" s="35">
        <f t="shared" ca="1" si="635"/>
        <v>220.49032013888791</v>
      </c>
      <c r="Y2577" s="2" t="str">
        <f t="shared" ca="1" si="636"/>
        <v>Nợ quá hạn hơn 120 ngày có khả năng mất thanh toán</v>
      </c>
      <c r="Z2577" s="51">
        <f t="shared" si="637"/>
        <v>45950</v>
      </c>
      <c r="AA2577" s="51" t="str">
        <f t="shared" si="638"/>
        <v/>
      </c>
      <c r="AD2577" s="2" t="str">
        <f>VLOOKUP($A2577,MA_KH!$A:$Q,MA_KH!O$1,0)</f>
        <v>NHATMINH</v>
      </c>
      <c r="AE2577" s="2" t="str">
        <f>VLOOKUP($A2577,MA_KH!$A:$Q,MA_KH!P$1,0)</f>
        <v>CÔNG TY TNHH SẢN XUẤT THƯƠNG MẠI DỊCH VỤ NHẬT MINH BAKERY</v>
      </c>
    </row>
    <row r="2578" spans="1:31" ht="25.5" hidden="1" customHeight="1" x14ac:dyDescent="0.2">
      <c r="A2578" s="30" t="s">
        <v>22062</v>
      </c>
      <c r="B2578" s="30" t="s">
        <v>4063</v>
      </c>
      <c r="C2578" s="37">
        <v>45954</v>
      </c>
      <c r="D2578" s="30" t="s">
        <v>20561</v>
      </c>
      <c r="E2578" s="37">
        <v>45954</v>
      </c>
      <c r="F2578" s="30" t="s">
        <v>4813</v>
      </c>
      <c r="G2578" s="30" t="s">
        <v>20562</v>
      </c>
      <c r="H2578" s="38">
        <v>651750</v>
      </c>
      <c r="I2578" s="34">
        <v>0</v>
      </c>
      <c r="J2578" s="38">
        <v>52140</v>
      </c>
      <c r="K2578" s="38">
        <v>703890</v>
      </c>
      <c r="L2578" s="7" t="s">
        <v>51</v>
      </c>
      <c r="O2578" s="35">
        <f>IF(Table1[[#This Row],[Phân loại]]="Tồn đầu kỳ",Table1[[#This Row],[Tổng giá trị]],0)</f>
        <v>703890</v>
      </c>
      <c r="P2578" s="7">
        <f>IF(Table1[[#This Row],[Số còn phải thu ĐK]]&lt;&gt;0,0,IF(Table1[[#This Row],[Phân loại]]="Bán hàng",Table1[[#This Row],[Tổng giá trị]],-Table1[[#This Row],[Tổng giá trị]]))</f>
        <v>0</v>
      </c>
      <c r="Q2578" s="35">
        <f t="shared" si="634"/>
        <v>0</v>
      </c>
      <c r="R2578" s="7">
        <f>Table1[[#This Row],[Số còn phải thu ĐK]]+Table1[[#This Row],[Giá Trị HD sau CK]]-Table1[[#This Row],[Số tiền đã thu]]</f>
        <v>703890</v>
      </c>
      <c r="S2578" s="6">
        <f>IF(Table1[[#This Row],[Ngày hóa đơn]]&lt;&gt;"",Table1[[#This Row],[Ngày hóa đơn]],IF(Table1[[#This Row],[Ngày hạch toán]]&lt;&gt;"",Table1[[#This Row],[Ngày hạch toán]],""))</f>
        <v>45954</v>
      </c>
      <c r="T2578" s="7"/>
      <c r="U2578" s="6">
        <f>IF(Table1[[#This Row],[Ngày tính CN]]="","",S2578+T2578)</f>
        <v>45954</v>
      </c>
      <c r="V2578" s="35">
        <f ca="1">IF(Table1[[#This Row],[Hạn thanh toán]]="","",IF((U2578-NOW())&lt;0,0,(U2578-NOW())))</f>
        <v>0</v>
      </c>
      <c r="W2578" s="35"/>
      <c r="X2578" s="35">
        <f t="shared" ca="1" si="635"/>
        <v>216.49032013888791</v>
      </c>
      <c r="Y2578" s="2" t="str">
        <f t="shared" ca="1" si="636"/>
        <v>Nợ quá hạn hơn 120 ngày có khả năng mất thanh toán</v>
      </c>
      <c r="Z2578" s="51">
        <f t="shared" si="637"/>
        <v>45954</v>
      </c>
      <c r="AA2578" s="51" t="str">
        <f t="shared" si="638"/>
        <v/>
      </c>
      <c r="AD2578" s="2" t="str">
        <f>VLOOKUP($A2578,MA_KH!$A:$Q,MA_KH!O$1,0)</f>
        <v>NHATMINH</v>
      </c>
      <c r="AE2578" s="2" t="str">
        <f>VLOOKUP($A2578,MA_KH!$A:$Q,MA_KH!P$1,0)</f>
        <v>CÔNG TY TNHH SẢN XUẤT THƯƠNG MẠI DỊCH VỤ NHẬT MINH BAKERY</v>
      </c>
    </row>
    <row r="2579" spans="1:31" ht="25.5" hidden="1" customHeight="1" x14ac:dyDescent="0.2">
      <c r="A2579" s="30" t="s">
        <v>22062</v>
      </c>
      <c r="B2579" s="30" t="s">
        <v>4063</v>
      </c>
      <c r="C2579" s="37">
        <v>45954</v>
      </c>
      <c r="D2579" s="30" t="s">
        <v>20563</v>
      </c>
      <c r="E2579" s="37">
        <v>45954</v>
      </c>
      <c r="F2579" s="30" t="s">
        <v>4814</v>
      </c>
      <c r="G2579" s="30" t="s">
        <v>20564</v>
      </c>
      <c r="H2579" s="38">
        <v>604078</v>
      </c>
      <c r="I2579" s="42">
        <v>0</v>
      </c>
      <c r="J2579" s="38">
        <v>48326</v>
      </c>
      <c r="K2579" s="38">
        <v>652404</v>
      </c>
      <c r="L2579" s="7" t="s">
        <v>51</v>
      </c>
      <c r="O2579" s="35">
        <f>IF(Table1[[#This Row],[Phân loại]]="Tồn đầu kỳ",Table1[[#This Row],[Tổng giá trị]],0)</f>
        <v>652404</v>
      </c>
      <c r="P2579" s="7">
        <f>IF(Table1[[#This Row],[Số còn phải thu ĐK]]&lt;&gt;0,0,IF(Table1[[#This Row],[Phân loại]]="Bán hàng",Table1[[#This Row],[Tổng giá trị]],-Table1[[#This Row],[Tổng giá trị]]))</f>
        <v>0</v>
      </c>
      <c r="Q2579" s="35">
        <f t="shared" si="634"/>
        <v>0</v>
      </c>
      <c r="R2579" s="7">
        <f>Table1[[#This Row],[Số còn phải thu ĐK]]+Table1[[#This Row],[Giá Trị HD sau CK]]-Table1[[#This Row],[Số tiền đã thu]]</f>
        <v>652404</v>
      </c>
      <c r="S2579" s="6">
        <f>IF(Table1[[#This Row],[Ngày hóa đơn]]&lt;&gt;"",Table1[[#This Row],[Ngày hóa đơn]],IF(Table1[[#This Row],[Ngày hạch toán]]&lt;&gt;"",Table1[[#This Row],[Ngày hạch toán]],""))</f>
        <v>45954</v>
      </c>
      <c r="T2579" s="7"/>
      <c r="U2579" s="6">
        <f>IF(Table1[[#This Row],[Ngày tính CN]]="","",S2579+T2579)</f>
        <v>45954</v>
      </c>
      <c r="V2579" s="35">
        <f ca="1">IF(Table1[[#This Row],[Hạn thanh toán]]="","",IF((U2579-NOW())&lt;0,0,(U2579-NOW())))</f>
        <v>0</v>
      </c>
      <c r="W2579" s="35"/>
      <c r="X2579" s="35">
        <f t="shared" ca="1" si="635"/>
        <v>216.49032013888791</v>
      </c>
      <c r="Y2579" s="2" t="str">
        <f t="shared" ca="1" si="636"/>
        <v>Nợ quá hạn hơn 120 ngày có khả năng mất thanh toán</v>
      </c>
      <c r="Z2579" s="51">
        <f t="shared" si="637"/>
        <v>45954</v>
      </c>
      <c r="AA2579" s="51" t="str">
        <f t="shared" si="638"/>
        <v/>
      </c>
      <c r="AD2579" s="2" t="str">
        <f>VLOOKUP($A2579,MA_KH!$A:$Q,MA_KH!O$1,0)</f>
        <v>NHATMINH</v>
      </c>
      <c r="AE2579" s="2" t="str">
        <f>VLOOKUP($A2579,MA_KH!$A:$Q,MA_KH!P$1,0)</f>
        <v>CÔNG TY TNHH SẢN XUẤT THƯƠNG MẠI DỊCH VỤ NHẬT MINH BAKERY</v>
      </c>
    </row>
    <row r="2580" spans="1:31" ht="25.5" hidden="1" customHeight="1" x14ac:dyDescent="0.2">
      <c r="A2580" s="30" t="s">
        <v>22062</v>
      </c>
      <c r="B2580" s="30" t="s">
        <v>4063</v>
      </c>
      <c r="C2580" s="37">
        <v>45954</v>
      </c>
      <c r="D2580" s="30" t="s">
        <v>19346</v>
      </c>
      <c r="E2580" s="37">
        <v>45954</v>
      </c>
      <c r="F2580" s="30" t="s">
        <v>4815</v>
      </c>
      <c r="G2580" s="30" t="s">
        <v>20565</v>
      </c>
      <c r="H2580" s="38">
        <v>592866</v>
      </c>
      <c r="I2580" s="42">
        <v>0</v>
      </c>
      <c r="J2580" s="38">
        <v>47429</v>
      </c>
      <c r="K2580" s="38">
        <v>640295</v>
      </c>
      <c r="L2580" s="7" t="s">
        <v>51</v>
      </c>
      <c r="O2580" s="35">
        <f>IF(Table1[[#This Row],[Phân loại]]="Tồn đầu kỳ",Table1[[#This Row],[Tổng giá trị]],0)</f>
        <v>640295</v>
      </c>
      <c r="P2580" s="7">
        <f>IF(Table1[[#This Row],[Số còn phải thu ĐK]]&lt;&gt;0,0,IF(Table1[[#This Row],[Phân loại]]="Bán hàng",Table1[[#This Row],[Tổng giá trị]],-Table1[[#This Row],[Tổng giá trị]]))</f>
        <v>0</v>
      </c>
      <c r="Q2580" s="35">
        <f t="shared" si="634"/>
        <v>0</v>
      </c>
      <c r="R2580" s="7">
        <f>Table1[[#This Row],[Số còn phải thu ĐK]]+Table1[[#This Row],[Giá Trị HD sau CK]]-Table1[[#This Row],[Số tiền đã thu]]</f>
        <v>640295</v>
      </c>
      <c r="S2580" s="6">
        <f>IF(Table1[[#This Row],[Ngày hóa đơn]]&lt;&gt;"",Table1[[#This Row],[Ngày hóa đơn]],IF(Table1[[#This Row],[Ngày hạch toán]]&lt;&gt;"",Table1[[#This Row],[Ngày hạch toán]],""))</f>
        <v>45954</v>
      </c>
      <c r="T2580" s="7"/>
      <c r="U2580" s="6">
        <f>IF(Table1[[#This Row],[Ngày tính CN]]="","",S2580+T2580)</f>
        <v>45954</v>
      </c>
      <c r="V2580" s="35">
        <f ca="1">IF(Table1[[#This Row],[Hạn thanh toán]]="","",IF((U2580-NOW())&lt;0,0,(U2580-NOW())))</f>
        <v>0</v>
      </c>
      <c r="W2580" s="35"/>
      <c r="X2580" s="35">
        <f t="shared" ca="1" si="635"/>
        <v>216.49032013888791</v>
      </c>
      <c r="Y2580" s="2" t="str">
        <f t="shared" ca="1" si="636"/>
        <v>Nợ quá hạn hơn 120 ngày có khả năng mất thanh toán</v>
      </c>
      <c r="Z2580" s="51">
        <f t="shared" si="637"/>
        <v>45954</v>
      </c>
      <c r="AA2580" s="51" t="str">
        <f t="shared" si="638"/>
        <v/>
      </c>
      <c r="AD2580" s="2" t="str">
        <f>VLOOKUP($A2580,MA_KH!$A:$Q,MA_KH!O$1,0)</f>
        <v>NHATMINH</v>
      </c>
      <c r="AE2580" s="2" t="str">
        <f>VLOOKUP($A2580,MA_KH!$A:$Q,MA_KH!P$1,0)</f>
        <v>CÔNG TY TNHH SẢN XUẤT THƯƠNG MẠI DỊCH VỤ NHẬT MINH BAKERY</v>
      </c>
    </row>
    <row r="2581" spans="1:31" ht="25.5" hidden="1" customHeight="1" x14ac:dyDescent="0.2">
      <c r="A2581" s="30" t="s">
        <v>22062</v>
      </c>
      <c r="B2581" s="30" t="s">
        <v>4063</v>
      </c>
      <c r="C2581" s="37">
        <v>45959</v>
      </c>
      <c r="D2581" s="30" t="s">
        <v>20566</v>
      </c>
      <c r="E2581" s="37">
        <v>45959</v>
      </c>
      <c r="F2581" s="30" t="s">
        <v>20567</v>
      </c>
      <c r="G2581" s="30" t="s">
        <v>20568</v>
      </c>
      <c r="H2581" s="38">
        <v>761074</v>
      </c>
      <c r="I2581" s="42">
        <v>0</v>
      </c>
      <c r="J2581" s="38">
        <v>60886</v>
      </c>
      <c r="K2581" s="38">
        <v>821960</v>
      </c>
      <c r="L2581" s="7" t="s">
        <v>51</v>
      </c>
      <c r="O2581" s="35">
        <f>IF(Table1[[#This Row],[Phân loại]]="Tồn đầu kỳ",Table1[[#This Row],[Tổng giá trị]],0)</f>
        <v>821960</v>
      </c>
      <c r="P2581" s="7">
        <f>IF(Table1[[#This Row],[Số còn phải thu ĐK]]&lt;&gt;0,0,IF(Table1[[#This Row],[Phân loại]]="Bán hàng",Table1[[#This Row],[Tổng giá trị]],-Table1[[#This Row],[Tổng giá trị]]))</f>
        <v>0</v>
      </c>
      <c r="Q2581" s="35">
        <f t="shared" si="634"/>
        <v>0</v>
      </c>
      <c r="R2581" s="7">
        <f>Table1[[#This Row],[Số còn phải thu ĐK]]+Table1[[#This Row],[Giá Trị HD sau CK]]-Table1[[#This Row],[Số tiền đã thu]]</f>
        <v>821960</v>
      </c>
      <c r="S2581" s="6">
        <f>IF(Table1[[#This Row],[Ngày hóa đơn]]&lt;&gt;"",Table1[[#This Row],[Ngày hóa đơn]],IF(Table1[[#This Row],[Ngày hạch toán]]&lt;&gt;"",Table1[[#This Row],[Ngày hạch toán]],""))</f>
        <v>45959</v>
      </c>
      <c r="T2581" s="7"/>
      <c r="U2581" s="6">
        <f>IF(Table1[[#This Row],[Ngày tính CN]]="","",S2581+T2581)</f>
        <v>45959</v>
      </c>
      <c r="V2581" s="35">
        <f ca="1">IF(Table1[[#This Row],[Hạn thanh toán]]="","",IF((U2581-NOW())&lt;0,0,(U2581-NOW())))</f>
        <v>0</v>
      </c>
      <c r="W2581" s="35"/>
      <c r="X2581" s="35">
        <f t="shared" ca="1" si="635"/>
        <v>211.49032013888791</v>
      </c>
      <c r="Y2581" s="2" t="str">
        <f t="shared" ca="1" si="636"/>
        <v>Nợ quá hạn hơn 120 ngày có khả năng mất thanh toán</v>
      </c>
      <c r="Z2581" s="51">
        <f t="shared" si="637"/>
        <v>45959</v>
      </c>
      <c r="AA2581" s="51" t="str">
        <f t="shared" si="638"/>
        <v/>
      </c>
      <c r="AD2581" s="2" t="str">
        <f>VLOOKUP($A2581,MA_KH!$A:$Q,MA_KH!O$1,0)</f>
        <v>NHATMINH</v>
      </c>
      <c r="AE2581" s="2" t="str">
        <f>VLOOKUP($A2581,MA_KH!$A:$Q,MA_KH!P$1,0)</f>
        <v>CÔNG TY TNHH SẢN XUẤT THƯƠNG MẠI DỊCH VỤ NHẬT MINH BAKERY</v>
      </c>
    </row>
    <row r="2582" spans="1:31" ht="25.5" hidden="1" customHeight="1" x14ac:dyDescent="0.2">
      <c r="A2582" s="30" t="s">
        <v>22062</v>
      </c>
      <c r="B2582" s="30" t="s">
        <v>4063</v>
      </c>
      <c r="C2582" s="37">
        <v>45959</v>
      </c>
      <c r="D2582" s="30" t="s">
        <v>20569</v>
      </c>
      <c r="E2582" s="37">
        <v>45959</v>
      </c>
      <c r="F2582" s="30" t="s">
        <v>20570</v>
      </c>
      <c r="G2582" s="30" t="s">
        <v>20571</v>
      </c>
      <c r="H2582" s="38">
        <v>656435</v>
      </c>
      <c r="I2582" s="42">
        <v>0</v>
      </c>
      <c r="J2582" s="38">
        <v>52515</v>
      </c>
      <c r="K2582" s="38">
        <v>708950</v>
      </c>
      <c r="L2582" s="7" t="s">
        <v>51</v>
      </c>
      <c r="O2582" s="35">
        <f>IF(Table1[[#This Row],[Phân loại]]="Tồn đầu kỳ",Table1[[#This Row],[Tổng giá trị]],0)</f>
        <v>708950</v>
      </c>
      <c r="P2582" s="7">
        <f>IF(Table1[[#This Row],[Số còn phải thu ĐK]]&lt;&gt;0,0,IF(Table1[[#This Row],[Phân loại]]="Bán hàng",Table1[[#This Row],[Tổng giá trị]],-Table1[[#This Row],[Tổng giá trị]]))</f>
        <v>0</v>
      </c>
      <c r="Q2582" s="35">
        <f t="shared" si="634"/>
        <v>0</v>
      </c>
      <c r="R2582" s="7">
        <f>Table1[[#This Row],[Số còn phải thu ĐK]]+Table1[[#This Row],[Giá Trị HD sau CK]]-Table1[[#This Row],[Số tiền đã thu]]</f>
        <v>708950</v>
      </c>
      <c r="S2582" s="6">
        <f>IF(Table1[[#This Row],[Ngày hóa đơn]]&lt;&gt;"",Table1[[#This Row],[Ngày hóa đơn]],IF(Table1[[#This Row],[Ngày hạch toán]]&lt;&gt;"",Table1[[#This Row],[Ngày hạch toán]],""))</f>
        <v>45959</v>
      </c>
      <c r="T2582" s="7"/>
      <c r="U2582" s="6">
        <f>IF(Table1[[#This Row],[Ngày tính CN]]="","",S2582+T2582)</f>
        <v>45959</v>
      </c>
      <c r="V2582" s="35">
        <f ca="1">IF(Table1[[#This Row],[Hạn thanh toán]]="","",IF((U2582-NOW())&lt;0,0,(U2582-NOW())))</f>
        <v>0</v>
      </c>
      <c r="W2582" s="35"/>
      <c r="X2582" s="35">
        <f t="shared" ca="1" si="635"/>
        <v>211.49032013888791</v>
      </c>
      <c r="Y2582" s="2" t="str">
        <f t="shared" ca="1" si="636"/>
        <v>Nợ quá hạn hơn 120 ngày có khả năng mất thanh toán</v>
      </c>
      <c r="Z2582" s="51">
        <f t="shared" si="637"/>
        <v>45959</v>
      </c>
      <c r="AA2582" s="51" t="str">
        <f t="shared" si="638"/>
        <v/>
      </c>
      <c r="AD2582" s="2" t="str">
        <f>VLOOKUP($A2582,MA_KH!$A:$Q,MA_KH!O$1,0)</f>
        <v>NHATMINH</v>
      </c>
      <c r="AE2582" s="2" t="str">
        <f>VLOOKUP($A2582,MA_KH!$A:$Q,MA_KH!P$1,0)</f>
        <v>CÔNG TY TNHH SẢN XUẤT THƯƠNG MẠI DỊCH VỤ NHẬT MINH BAKERY</v>
      </c>
    </row>
    <row r="2583" spans="1:31" ht="25.5" hidden="1" customHeight="1" x14ac:dyDescent="0.2">
      <c r="A2583" s="30" t="s">
        <v>22062</v>
      </c>
      <c r="B2583" s="30" t="s">
        <v>4063</v>
      </c>
      <c r="C2583" s="37">
        <v>45960</v>
      </c>
      <c r="D2583" s="30" t="s">
        <v>20572</v>
      </c>
      <c r="E2583" s="37">
        <v>45960</v>
      </c>
      <c r="F2583" s="30" t="s">
        <v>20573</v>
      </c>
      <c r="G2583" s="30" t="s">
        <v>20574</v>
      </c>
      <c r="H2583" s="38">
        <v>788861</v>
      </c>
      <c r="I2583" s="42">
        <v>0</v>
      </c>
      <c r="J2583" s="38">
        <v>63109</v>
      </c>
      <c r="K2583" s="38">
        <v>851970</v>
      </c>
      <c r="L2583" s="7" t="s">
        <v>51</v>
      </c>
      <c r="O2583" s="35">
        <f>IF(Table1[[#This Row],[Phân loại]]="Tồn đầu kỳ",Table1[[#This Row],[Tổng giá trị]],0)</f>
        <v>851970</v>
      </c>
      <c r="P2583" s="7">
        <f>IF(Table1[[#This Row],[Số còn phải thu ĐK]]&lt;&gt;0,0,IF(Table1[[#This Row],[Phân loại]]="Bán hàng",Table1[[#This Row],[Tổng giá trị]],-Table1[[#This Row],[Tổng giá trị]]))</f>
        <v>0</v>
      </c>
      <c r="Q2583" s="35">
        <f t="shared" si="634"/>
        <v>0</v>
      </c>
      <c r="R2583" s="7">
        <f>Table1[[#This Row],[Số còn phải thu ĐK]]+Table1[[#This Row],[Giá Trị HD sau CK]]-Table1[[#This Row],[Số tiền đã thu]]</f>
        <v>851970</v>
      </c>
      <c r="S2583" s="6">
        <f>IF(Table1[[#This Row],[Ngày hóa đơn]]&lt;&gt;"",Table1[[#This Row],[Ngày hóa đơn]],IF(Table1[[#This Row],[Ngày hạch toán]]&lt;&gt;"",Table1[[#This Row],[Ngày hạch toán]],""))</f>
        <v>45960</v>
      </c>
      <c r="T2583" s="7"/>
      <c r="U2583" s="6">
        <f>IF(Table1[[#This Row],[Ngày tính CN]]="","",S2583+T2583)</f>
        <v>45960</v>
      </c>
      <c r="V2583" s="35">
        <f ca="1">IF(Table1[[#This Row],[Hạn thanh toán]]="","",IF((U2583-NOW())&lt;0,0,(U2583-NOW())))</f>
        <v>0</v>
      </c>
      <c r="W2583" s="35"/>
      <c r="X2583" s="35">
        <f t="shared" ca="1" si="635"/>
        <v>210.49032013888791</v>
      </c>
      <c r="Y2583" s="2" t="str">
        <f t="shared" ca="1" si="636"/>
        <v>Nợ quá hạn hơn 120 ngày có khả năng mất thanh toán</v>
      </c>
      <c r="Z2583" s="51">
        <f t="shared" si="637"/>
        <v>45960</v>
      </c>
      <c r="AA2583" s="51" t="str">
        <f t="shared" si="638"/>
        <v/>
      </c>
      <c r="AD2583" s="2" t="str">
        <f>VLOOKUP($A2583,MA_KH!$A:$Q,MA_KH!O$1,0)</f>
        <v>NHATMINH</v>
      </c>
      <c r="AE2583" s="2" t="str">
        <f>VLOOKUP($A2583,MA_KH!$A:$Q,MA_KH!P$1,0)</f>
        <v>CÔNG TY TNHH SẢN XUẤT THƯƠNG MẠI DỊCH VỤ NHẬT MINH BAKERY</v>
      </c>
    </row>
    <row r="2584" spans="1:31" ht="25.5" hidden="1" customHeight="1" x14ac:dyDescent="0.2">
      <c r="A2584" s="39" t="s">
        <v>22062</v>
      </c>
      <c r="B2584" s="39" t="s">
        <v>4063</v>
      </c>
      <c r="C2584" s="40">
        <v>45961</v>
      </c>
      <c r="D2584" s="39" t="s">
        <v>20575</v>
      </c>
      <c r="E2584" s="40">
        <v>45961</v>
      </c>
      <c r="F2584" s="39" t="s">
        <v>20576</v>
      </c>
      <c r="G2584" s="39" t="s">
        <v>20577</v>
      </c>
      <c r="H2584" s="41">
        <v>968691</v>
      </c>
      <c r="I2584" s="42">
        <v>0</v>
      </c>
      <c r="J2584" s="41">
        <v>77495</v>
      </c>
      <c r="K2584" s="41">
        <v>1046186</v>
      </c>
      <c r="L2584" s="7" t="s">
        <v>51</v>
      </c>
      <c r="O2584" s="35">
        <f>IF(Table1[[#This Row],[Phân loại]]="Tồn đầu kỳ",Table1[[#This Row],[Tổng giá trị]],0)</f>
        <v>1046186</v>
      </c>
      <c r="P2584" s="7">
        <f>IF(Table1[[#This Row],[Số còn phải thu ĐK]]&lt;&gt;0,0,IF(Table1[[#This Row],[Phân loại]]="Bán hàng",Table1[[#This Row],[Tổng giá trị]],-Table1[[#This Row],[Tổng giá trị]]))</f>
        <v>0</v>
      </c>
      <c r="Q2584" s="35">
        <f t="shared" si="634"/>
        <v>0</v>
      </c>
      <c r="R2584" s="7">
        <f>Table1[[#This Row],[Số còn phải thu ĐK]]+Table1[[#This Row],[Giá Trị HD sau CK]]-Table1[[#This Row],[Số tiền đã thu]]</f>
        <v>1046186</v>
      </c>
      <c r="S2584" s="6">
        <f>IF(Table1[[#This Row],[Ngày hóa đơn]]&lt;&gt;"",Table1[[#This Row],[Ngày hóa đơn]],IF(Table1[[#This Row],[Ngày hạch toán]]&lt;&gt;"",Table1[[#This Row],[Ngày hạch toán]],""))</f>
        <v>45961</v>
      </c>
      <c r="T2584" s="7"/>
      <c r="U2584" s="6">
        <f>IF(Table1[[#This Row],[Ngày tính CN]]="","",S2584+T2584)</f>
        <v>45961</v>
      </c>
      <c r="V2584" s="35">
        <f ca="1">IF(Table1[[#This Row],[Hạn thanh toán]]="","",IF((U2584-NOW())&lt;0,0,(U2584-NOW())))</f>
        <v>0</v>
      </c>
      <c r="W2584" s="35"/>
      <c r="X2584" s="35">
        <f t="shared" ca="1" si="635"/>
        <v>209.49032013888791</v>
      </c>
      <c r="Y2584" s="2" t="str">
        <f t="shared" ca="1" si="636"/>
        <v>Nợ quá hạn hơn 120 ngày có khả năng mất thanh toán</v>
      </c>
      <c r="Z2584" s="51">
        <f t="shared" si="637"/>
        <v>45961</v>
      </c>
      <c r="AA2584" s="51" t="str">
        <f t="shared" si="638"/>
        <v/>
      </c>
      <c r="AD2584" s="2" t="str">
        <f>VLOOKUP($A2584,MA_KH!$A:$Q,MA_KH!O$1,0)</f>
        <v>NHATMINH</v>
      </c>
      <c r="AE2584" s="2" t="str">
        <f>VLOOKUP($A2584,MA_KH!$A:$Q,MA_KH!P$1,0)</f>
        <v>CÔNG TY TNHH SẢN XUẤT THƯƠNG MẠI DỊCH VỤ NHẬT MINH BAKERY</v>
      </c>
    </row>
    <row r="2585" spans="1:31" ht="25.5" hidden="1" customHeight="1" x14ac:dyDescent="0.2">
      <c r="A2585" s="55" t="s">
        <v>22062</v>
      </c>
      <c r="B2585" s="55" t="s">
        <v>4063</v>
      </c>
      <c r="C2585" s="56">
        <v>45965</v>
      </c>
      <c r="D2585" s="55" t="s">
        <v>20578</v>
      </c>
      <c r="E2585" s="56">
        <v>45965</v>
      </c>
      <c r="F2585" s="55" t="s">
        <v>20579</v>
      </c>
      <c r="G2585" s="55" t="s">
        <v>20580</v>
      </c>
      <c r="H2585" s="57">
        <v>542676</v>
      </c>
      <c r="I2585" s="62">
        <v>0</v>
      </c>
      <c r="J2585" s="57">
        <v>43414</v>
      </c>
      <c r="K2585" s="57">
        <v>586090</v>
      </c>
      <c r="L2585" s="7" t="s">
        <v>51</v>
      </c>
      <c r="O2585" s="35">
        <f>IF(Table1[[#This Row],[Phân loại]]="Tồn đầu kỳ",Table1[[#This Row],[Tổng giá trị]],0)</f>
        <v>586090</v>
      </c>
      <c r="P2585" s="7">
        <f>IF(Table1[[#This Row],[Số còn phải thu ĐK]]&lt;&gt;0,0,IF(Table1[[#This Row],[Phân loại]]="Bán hàng",Table1[[#This Row],[Tổng giá trị]],-Table1[[#This Row],[Tổng giá trị]]))</f>
        <v>0</v>
      </c>
      <c r="Q2585" s="35">
        <f t="shared" ref="Q2585:Q2600" si="639">IF(M2585&lt;&gt;"",IF(O2585&lt;&gt;0,O2585,P2585),0)</f>
        <v>0</v>
      </c>
      <c r="R2585" s="7">
        <f>Table1[[#This Row],[Số còn phải thu ĐK]]+Table1[[#This Row],[Giá Trị HD sau CK]]-Table1[[#This Row],[Số tiền đã thu]]</f>
        <v>586090</v>
      </c>
      <c r="S2585" s="6">
        <f>IF(Table1[[#This Row],[Ngày hóa đơn]]&lt;&gt;"",Table1[[#This Row],[Ngày hóa đơn]],IF(Table1[[#This Row],[Ngày hạch toán]]&lt;&gt;"",Table1[[#This Row],[Ngày hạch toán]],""))</f>
        <v>45965</v>
      </c>
      <c r="T2585" s="7"/>
      <c r="U2585" s="6">
        <f>IF(Table1[[#This Row],[Ngày tính CN]]="","",S2585+T2585)</f>
        <v>45965</v>
      </c>
      <c r="V2585" s="35">
        <f ca="1">IF(Table1[[#This Row],[Hạn thanh toán]]="","",IF((U2585-NOW())&lt;0,0,(U2585-NOW())))</f>
        <v>0</v>
      </c>
      <c r="W2585" s="35"/>
      <c r="X2585" s="35">
        <f t="shared" ref="X2585:X2600" ca="1" si="640">IF(OR(U2585="",R2585=0),"",IF((U2585-NOW())&lt;0,-(U2585-NOW()),0))</f>
        <v>205.49032013888791</v>
      </c>
      <c r="Y2585" s="2" t="str">
        <f t="shared" ref="Y2585:Y2600" ca="1" si="641">IF(R2585=0,"Đã thanh toán",IF(X2585="","",IF(X2585&lt;=0,"Chưa đến hạn thanh toán",IF(X2585&lt;=30,"Nợ quá hạn 30 ngày",IF(X2585&lt;=60,"Nợ quá hạn từ 30 ngày đến 60 ngày",IF(X2585&lt;=90,"Nợ quá hạn từ 60 ngày đến 90 ngày",IF(X2585&lt;=120,"Nợ quá hạn từ 90 ngày đến 120 ngày","Nợ quá hạn hơn 120 ngày có khả năng mất thanh toán")))))))</f>
        <v>Nợ quá hạn hơn 120 ngày có khả năng mất thanh toán</v>
      </c>
      <c r="Z2585" s="51">
        <f t="shared" si="637"/>
        <v>45965</v>
      </c>
      <c r="AA2585" s="51" t="str">
        <f t="shared" si="638"/>
        <v/>
      </c>
      <c r="AD2585" s="2" t="str">
        <f>VLOOKUP($A2585,MA_KH!$A:$Q,MA_KH!O$1,0)</f>
        <v>NHATMINH</v>
      </c>
      <c r="AE2585" s="2" t="str">
        <f>VLOOKUP($A2585,MA_KH!$A:$Q,MA_KH!P$1,0)</f>
        <v>CÔNG TY TNHH SẢN XUẤT THƯƠNG MẠI DỊCH VỤ NHẬT MINH BAKERY</v>
      </c>
    </row>
    <row r="2586" spans="1:31" ht="25.5" hidden="1" customHeight="1" x14ac:dyDescent="0.2">
      <c r="A2586" s="55" t="s">
        <v>22062</v>
      </c>
      <c r="B2586" s="55" t="s">
        <v>4063</v>
      </c>
      <c r="C2586" s="56">
        <v>45966</v>
      </c>
      <c r="D2586" s="55" t="s">
        <v>20581</v>
      </c>
      <c r="E2586" s="56">
        <v>45966</v>
      </c>
      <c r="F2586" s="55" t="s">
        <v>20582</v>
      </c>
      <c r="G2586" s="55" t="s">
        <v>20583</v>
      </c>
      <c r="H2586" s="57">
        <v>1037471</v>
      </c>
      <c r="I2586" s="62">
        <v>0</v>
      </c>
      <c r="J2586" s="57">
        <v>82998</v>
      </c>
      <c r="K2586" s="57">
        <v>1120469</v>
      </c>
      <c r="L2586" s="7" t="s">
        <v>51</v>
      </c>
      <c r="O2586" s="35">
        <f>IF(Table1[[#This Row],[Phân loại]]="Tồn đầu kỳ",Table1[[#This Row],[Tổng giá trị]],0)</f>
        <v>1120469</v>
      </c>
      <c r="P2586" s="7">
        <f>IF(Table1[[#This Row],[Số còn phải thu ĐK]]&lt;&gt;0,0,IF(Table1[[#This Row],[Phân loại]]="Bán hàng",Table1[[#This Row],[Tổng giá trị]],-Table1[[#This Row],[Tổng giá trị]]))</f>
        <v>0</v>
      </c>
      <c r="Q2586" s="35">
        <f t="shared" si="639"/>
        <v>0</v>
      </c>
      <c r="R2586" s="7">
        <f>Table1[[#This Row],[Số còn phải thu ĐK]]+Table1[[#This Row],[Giá Trị HD sau CK]]-Table1[[#This Row],[Số tiền đã thu]]</f>
        <v>1120469</v>
      </c>
      <c r="S2586" s="6">
        <f>IF(Table1[[#This Row],[Ngày hóa đơn]]&lt;&gt;"",Table1[[#This Row],[Ngày hóa đơn]],IF(Table1[[#This Row],[Ngày hạch toán]]&lt;&gt;"",Table1[[#This Row],[Ngày hạch toán]],""))</f>
        <v>45966</v>
      </c>
      <c r="T2586" s="7"/>
      <c r="U2586" s="6">
        <f>IF(Table1[[#This Row],[Ngày tính CN]]="","",S2586+T2586)</f>
        <v>45966</v>
      </c>
      <c r="V2586" s="35">
        <f ca="1">IF(Table1[[#This Row],[Hạn thanh toán]]="","",IF((U2586-NOW())&lt;0,0,(U2586-NOW())))</f>
        <v>0</v>
      </c>
      <c r="W2586" s="35"/>
      <c r="X2586" s="35">
        <f t="shared" ca="1" si="640"/>
        <v>204.49032013888791</v>
      </c>
      <c r="Y2586" s="2" t="str">
        <f t="shared" ca="1" si="641"/>
        <v>Nợ quá hạn hơn 120 ngày có khả năng mất thanh toán</v>
      </c>
      <c r="Z2586" s="51">
        <f t="shared" si="637"/>
        <v>45966</v>
      </c>
      <c r="AA2586" s="51" t="str">
        <f t="shared" si="638"/>
        <v/>
      </c>
      <c r="AD2586" s="2" t="str">
        <f>VLOOKUP($A2586,MA_KH!$A:$Q,MA_KH!O$1,0)</f>
        <v>NHATMINH</v>
      </c>
      <c r="AE2586" s="2" t="str">
        <f>VLOOKUP($A2586,MA_KH!$A:$Q,MA_KH!P$1,0)</f>
        <v>CÔNG TY TNHH SẢN XUẤT THƯƠNG MẠI DỊCH VỤ NHẬT MINH BAKERY</v>
      </c>
    </row>
    <row r="2587" spans="1:31" ht="25.5" hidden="1" customHeight="1" x14ac:dyDescent="0.2">
      <c r="A2587" s="55" t="s">
        <v>22062</v>
      </c>
      <c r="B2587" s="55" t="s">
        <v>4063</v>
      </c>
      <c r="C2587" s="56">
        <v>45969</v>
      </c>
      <c r="D2587" s="55" t="s">
        <v>20584</v>
      </c>
      <c r="E2587" s="56">
        <v>45969</v>
      </c>
      <c r="F2587" s="55" t="s">
        <v>20585</v>
      </c>
      <c r="G2587" s="55" t="s">
        <v>20586</v>
      </c>
      <c r="H2587" s="57">
        <v>462616</v>
      </c>
      <c r="I2587" s="62">
        <v>0</v>
      </c>
      <c r="J2587" s="57">
        <v>37009</v>
      </c>
      <c r="K2587" s="57">
        <v>499625</v>
      </c>
      <c r="L2587" s="7" t="s">
        <v>51</v>
      </c>
      <c r="O2587" s="35">
        <f>IF(Table1[[#This Row],[Phân loại]]="Tồn đầu kỳ",Table1[[#This Row],[Tổng giá trị]],0)</f>
        <v>499625</v>
      </c>
      <c r="P2587" s="7">
        <f>IF(Table1[[#This Row],[Số còn phải thu ĐK]]&lt;&gt;0,0,IF(Table1[[#This Row],[Phân loại]]="Bán hàng",Table1[[#This Row],[Tổng giá trị]],-Table1[[#This Row],[Tổng giá trị]]))</f>
        <v>0</v>
      </c>
      <c r="Q2587" s="35">
        <f t="shared" si="639"/>
        <v>0</v>
      </c>
      <c r="R2587" s="7">
        <f>Table1[[#This Row],[Số còn phải thu ĐK]]+Table1[[#This Row],[Giá Trị HD sau CK]]-Table1[[#This Row],[Số tiền đã thu]]</f>
        <v>499625</v>
      </c>
      <c r="S2587" s="6">
        <f>IF(Table1[[#This Row],[Ngày hóa đơn]]&lt;&gt;"",Table1[[#This Row],[Ngày hóa đơn]],IF(Table1[[#This Row],[Ngày hạch toán]]&lt;&gt;"",Table1[[#This Row],[Ngày hạch toán]],""))</f>
        <v>45969</v>
      </c>
      <c r="T2587" s="7"/>
      <c r="U2587" s="6">
        <f>IF(Table1[[#This Row],[Ngày tính CN]]="","",S2587+T2587)</f>
        <v>45969</v>
      </c>
      <c r="V2587" s="35">
        <f ca="1">IF(Table1[[#This Row],[Hạn thanh toán]]="","",IF((U2587-NOW())&lt;0,0,(U2587-NOW())))</f>
        <v>0</v>
      </c>
      <c r="W2587" s="35"/>
      <c r="X2587" s="35">
        <f t="shared" ca="1" si="640"/>
        <v>201.49032013888791</v>
      </c>
      <c r="Y2587" s="2" t="str">
        <f t="shared" ca="1" si="641"/>
        <v>Nợ quá hạn hơn 120 ngày có khả năng mất thanh toán</v>
      </c>
      <c r="Z2587" s="51">
        <f t="shared" si="637"/>
        <v>45969</v>
      </c>
      <c r="AA2587" s="51" t="str">
        <f t="shared" si="638"/>
        <v/>
      </c>
      <c r="AD2587" s="2" t="str">
        <f>VLOOKUP($A2587,MA_KH!$A:$Q,MA_KH!O$1,0)</f>
        <v>NHATMINH</v>
      </c>
      <c r="AE2587" s="2" t="str">
        <f>VLOOKUP($A2587,MA_KH!$A:$Q,MA_KH!P$1,0)</f>
        <v>CÔNG TY TNHH SẢN XUẤT THƯƠNG MẠI DỊCH VỤ NHẬT MINH BAKERY</v>
      </c>
    </row>
    <row r="2588" spans="1:31" ht="25.5" hidden="1" customHeight="1" x14ac:dyDescent="0.2">
      <c r="A2588" s="55" t="s">
        <v>22062</v>
      </c>
      <c r="B2588" s="55" t="s">
        <v>4063</v>
      </c>
      <c r="C2588" s="56">
        <v>45975</v>
      </c>
      <c r="D2588" s="55" t="s">
        <v>20587</v>
      </c>
      <c r="E2588" s="56">
        <v>45975</v>
      </c>
      <c r="F2588" s="55" t="s">
        <v>20588</v>
      </c>
      <c r="G2588" s="55" t="s">
        <v>20589</v>
      </c>
      <c r="H2588" s="57">
        <v>774202</v>
      </c>
      <c r="I2588" s="62">
        <v>0</v>
      </c>
      <c r="J2588" s="57">
        <v>61936</v>
      </c>
      <c r="K2588" s="57">
        <v>836138</v>
      </c>
      <c r="L2588" s="7" t="s">
        <v>51</v>
      </c>
      <c r="O2588" s="35">
        <f>IF(Table1[[#This Row],[Phân loại]]="Tồn đầu kỳ",Table1[[#This Row],[Tổng giá trị]],0)</f>
        <v>836138</v>
      </c>
      <c r="P2588" s="7">
        <f>IF(Table1[[#This Row],[Số còn phải thu ĐK]]&lt;&gt;0,0,IF(Table1[[#This Row],[Phân loại]]="Bán hàng",Table1[[#This Row],[Tổng giá trị]],-Table1[[#This Row],[Tổng giá trị]]))</f>
        <v>0</v>
      </c>
      <c r="Q2588" s="35">
        <f t="shared" si="639"/>
        <v>0</v>
      </c>
      <c r="R2588" s="7">
        <f>Table1[[#This Row],[Số còn phải thu ĐK]]+Table1[[#This Row],[Giá Trị HD sau CK]]-Table1[[#This Row],[Số tiền đã thu]]</f>
        <v>836138</v>
      </c>
      <c r="S2588" s="6">
        <f>IF(Table1[[#This Row],[Ngày hóa đơn]]&lt;&gt;"",Table1[[#This Row],[Ngày hóa đơn]],IF(Table1[[#This Row],[Ngày hạch toán]]&lt;&gt;"",Table1[[#This Row],[Ngày hạch toán]],""))</f>
        <v>45975</v>
      </c>
      <c r="T2588" s="7"/>
      <c r="U2588" s="6">
        <f>IF(Table1[[#This Row],[Ngày tính CN]]="","",S2588+T2588)</f>
        <v>45975</v>
      </c>
      <c r="V2588" s="35">
        <f ca="1">IF(Table1[[#This Row],[Hạn thanh toán]]="","",IF((U2588-NOW())&lt;0,0,(U2588-NOW())))</f>
        <v>0</v>
      </c>
      <c r="W2588" s="35"/>
      <c r="X2588" s="35">
        <f t="shared" ca="1" si="640"/>
        <v>195.49032013888791</v>
      </c>
      <c r="Y2588" s="2" t="str">
        <f t="shared" ca="1" si="641"/>
        <v>Nợ quá hạn hơn 120 ngày có khả năng mất thanh toán</v>
      </c>
      <c r="Z2588" s="51">
        <f t="shared" si="637"/>
        <v>45975</v>
      </c>
      <c r="AA2588" s="51" t="str">
        <f t="shared" si="638"/>
        <v/>
      </c>
      <c r="AD2588" s="2" t="str">
        <f>VLOOKUP($A2588,MA_KH!$A:$Q,MA_KH!O$1,0)</f>
        <v>NHATMINH</v>
      </c>
      <c r="AE2588" s="2" t="str">
        <f>VLOOKUP($A2588,MA_KH!$A:$Q,MA_KH!P$1,0)</f>
        <v>CÔNG TY TNHH SẢN XUẤT THƯƠNG MẠI DỊCH VỤ NHẬT MINH BAKERY</v>
      </c>
    </row>
    <row r="2589" spans="1:31" ht="25.5" hidden="1" customHeight="1" x14ac:dyDescent="0.2">
      <c r="A2589" s="55" t="s">
        <v>22062</v>
      </c>
      <c r="B2589" s="55" t="s">
        <v>4063</v>
      </c>
      <c r="C2589" s="56">
        <v>45978</v>
      </c>
      <c r="D2589" s="55" t="s">
        <v>20590</v>
      </c>
      <c r="E2589" s="56">
        <v>45978</v>
      </c>
      <c r="F2589" s="55" t="s">
        <v>20591</v>
      </c>
      <c r="G2589" s="55" t="s">
        <v>20592</v>
      </c>
      <c r="H2589" s="57">
        <v>775218</v>
      </c>
      <c r="I2589" s="62">
        <v>0</v>
      </c>
      <c r="J2589" s="57">
        <v>62017</v>
      </c>
      <c r="K2589" s="57">
        <v>837235</v>
      </c>
      <c r="L2589" s="7" t="s">
        <v>51</v>
      </c>
      <c r="O2589" s="35">
        <f>IF(Table1[[#This Row],[Phân loại]]="Tồn đầu kỳ",Table1[[#This Row],[Tổng giá trị]],0)</f>
        <v>837235</v>
      </c>
      <c r="P2589" s="7">
        <f>IF(Table1[[#This Row],[Số còn phải thu ĐK]]&lt;&gt;0,0,IF(Table1[[#This Row],[Phân loại]]="Bán hàng",Table1[[#This Row],[Tổng giá trị]],-Table1[[#This Row],[Tổng giá trị]]))</f>
        <v>0</v>
      </c>
      <c r="Q2589" s="35">
        <f t="shared" si="639"/>
        <v>0</v>
      </c>
      <c r="R2589" s="7">
        <f>Table1[[#This Row],[Số còn phải thu ĐK]]+Table1[[#This Row],[Giá Trị HD sau CK]]-Table1[[#This Row],[Số tiền đã thu]]</f>
        <v>837235</v>
      </c>
      <c r="S2589" s="6">
        <f>IF(Table1[[#This Row],[Ngày hóa đơn]]&lt;&gt;"",Table1[[#This Row],[Ngày hóa đơn]],IF(Table1[[#This Row],[Ngày hạch toán]]&lt;&gt;"",Table1[[#This Row],[Ngày hạch toán]],""))</f>
        <v>45978</v>
      </c>
      <c r="T2589" s="7"/>
      <c r="U2589" s="6">
        <f>IF(Table1[[#This Row],[Ngày tính CN]]="","",S2589+T2589)</f>
        <v>45978</v>
      </c>
      <c r="V2589" s="35">
        <f ca="1">IF(Table1[[#This Row],[Hạn thanh toán]]="","",IF((U2589-NOW())&lt;0,0,(U2589-NOW())))</f>
        <v>0</v>
      </c>
      <c r="W2589" s="35"/>
      <c r="X2589" s="35">
        <f t="shared" ca="1" si="640"/>
        <v>192.49032013888791</v>
      </c>
      <c r="Y2589" s="2" t="str">
        <f t="shared" ca="1" si="641"/>
        <v>Nợ quá hạn hơn 120 ngày có khả năng mất thanh toán</v>
      </c>
      <c r="Z2589" s="51">
        <f t="shared" si="637"/>
        <v>45978</v>
      </c>
      <c r="AA2589" s="51" t="str">
        <f t="shared" si="638"/>
        <v/>
      </c>
      <c r="AD2589" s="2" t="str">
        <f>VLOOKUP($A2589,MA_KH!$A:$Q,MA_KH!O$1,0)</f>
        <v>NHATMINH</v>
      </c>
      <c r="AE2589" s="2" t="str">
        <f>VLOOKUP($A2589,MA_KH!$A:$Q,MA_KH!P$1,0)</f>
        <v>CÔNG TY TNHH SẢN XUẤT THƯƠNG MẠI DỊCH VỤ NHẬT MINH BAKERY</v>
      </c>
    </row>
    <row r="2590" spans="1:31" ht="25.5" hidden="1" customHeight="1" x14ac:dyDescent="0.2">
      <c r="A2590" s="55" t="s">
        <v>22062</v>
      </c>
      <c r="B2590" s="55" t="s">
        <v>4063</v>
      </c>
      <c r="C2590" s="56">
        <v>45979</v>
      </c>
      <c r="D2590" s="55" t="s">
        <v>20593</v>
      </c>
      <c r="E2590" s="56">
        <v>45979</v>
      </c>
      <c r="F2590" s="55" t="s">
        <v>20594</v>
      </c>
      <c r="G2590" s="55" t="s">
        <v>20595</v>
      </c>
      <c r="H2590" s="57">
        <v>767547</v>
      </c>
      <c r="I2590" s="58">
        <v>0</v>
      </c>
      <c r="J2590" s="57">
        <v>61404</v>
      </c>
      <c r="K2590" s="57">
        <v>828951</v>
      </c>
      <c r="L2590" s="7" t="s">
        <v>51</v>
      </c>
      <c r="O2590" s="35">
        <f>IF(Table1[[#This Row],[Phân loại]]="Tồn đầu kỳ",Table1[[#This Row],[Tổng giá trị]],0)</f>
        <v>828951</v>
      </c>
      <c r="P2590" s="7">
        <f>IF(Table1[[#This Row],[Số còn phải thu ĐK]]&lt;&gt;0,0,IF(Table1[[#This Row],[Phân loại]]="Bán hàng",Table1[[#This Row],[Tổng giá trị]],-Table1[[#This Row],[Tổng giá trị]]))</f>
        <v>0</v>
      </c>
      <c r="Q2590" s="35">
        <f t="shared" si="639"/>
        <v>0</v>
      </c>
      <c r="R2590" s="7">
        <f>Table1[[#This Row],[Số còn phải thu ĐK]]+Table1[[#This Row],[Giá Trị HD sau CK]]-Table1[[#This Row],[Số tiền đã thu]]</f>
        <v>828951</v>
      </c>
      <c r="S2590" s="6">
        <f>IF(Table1[[#This Row],[Ngày hóa đơn]]&lt;&gt;"",Table1[[#This Row],[Ngày hóa đơn]],IF(Table1[[#This Row],[Ngày hạch toán]]&lt;&gt;"",Table1[[#This Row],[Ngày hạch toán]],""))</f>
        <v>45979</v>
      </c>
      <c r="T2590" s="7"/>
      <c r="U2590" s="6">
        <f>IF(Table1[[#This Row],[Ngày tính CN]]="","",S2590+T2590)</f>
        <v>45979</v>
      </c>
      <c r="V2590" s="35">
        <f ca="1">IF(Table1[[#This Row],[Hạn thanh toán]]="","",IF((U2590-NOW())&lt;0,0,(U2590-NOW())))</f>
        <v>0</v>
      </c>
      <c r="W2590" s="35"/>
      <c r="X2590" s="35">
        <f t="shared" ca="1" si="640"/>
        <v>191.49032013888791</v>
      </c>
      <c r="Y2590" s="2" t="str">
        <f t="shared" ca="1" si="641"/>
        <v>Nợ quá hạn hơn 120 ngày có khả năng mất thanh toán</v>
      </c>
      <c r="Z2590" s="51">
        <f t="shared" si="637"/>
        <v>45979</v>
      </c>
      <c r="AA2590" s="51" t="str">
        <f t="shared" si="638"/>
        <v/>
      </c>
      <c r="AD2590" s="2" t="str">
        <f>VLOOKUP($A2590,MA_KH!$A:$Q,MA_KH!O$1,0)</f>
        <v>NHATMINH</v>
      </c>
      <c r="AE2590" s="2" t="str">
        <f>VLOOKUP($A2590,MA_KH!$A:$Q,MA_KH!P$1,0)</f>
        <v>CÔNG TY TNHH SẢN XUẤT THƯƠNG MẠI DỊCH VỤ NHẬT MINH BAKERY</v>
      </c>
    </row>
    <row r="2591" spans="1:31" ht="25.5" hidden="1" customHeight="1" x14ac:dyDescent="0.2">
      <c r="A2591" s="55" t="s">
        <v>22062</v>
      </c>
      <c r="B2591" s="55" t="s">
        <v>4063</v>
      </c>
      <c r="C2591" s="56">
        <v>45979</v>
      </c>
      <c r="D2591" s="55" t="s">
        <v>20596</v>
      </c>
      <c r="E2591" s="56">
        <v>45979</v>
      </c>
      <c r="F2591" s="55" t="s">
        <v>20597</v>
      </c>
      <c r="G2591" s="55" t="s">
        <v>20598</v>
      </c>
      <c r="H2591" s="57">
        <v>552373</v>
      </c>
      <c r="I2591" s="62">
        <v>0</v>
      </c>
      <c r="J2591" s="57">
        <v>44190</v>
      </c>
      <c r="K2591" s="57">
        <v>596563</v>
      </c>
      <c r="L2591" s="7" t="s">
        <v>51</v>
      </c>
      <c r="O2591" s="35">
        <f>IF(Table1[[#This Row],[Phân loại]]="Tồn đầu kỳ",Table1[[#This Row],[Tổng giá trị]],0)</f>
        <v>596563</v>
      </c>
      <c r="P2591" s="7">
        <f>IF(Table1[[#This Row],[Số còn phải thu ĐK]]&lt;&gt;0,0,IF(Table1[[#This Row],[Phân loại]]="Bán hàng",Table1[[#This Row],[Tổng giá trị]],-Table1[[#This Row],[Tổng giá trị]]))</f>
        <v>0</v>
      </c>
      <c r="Q2591" s="35">
        <f t="shared" si="639"/>
        <v>0</v>
      </c>
      <c r="R2591" s="7">
        <f>Table1[[#This Row],[Số còn phải thu ĐK]]+Table1[[#This Row],[Giá Trị HD sau CK]]-Table1[[#This Row],[Số tiền đã thu]]</f>
        <v>596563</v>
      </c>
      <c r="S2591" s="6">
        <f>IF(Table1[[#This Row],[Ngày hóa đơn]]&lt;&gt;"",Table1[[#This Row],[Ngày hóa đơn]],IF(Table1[[#This Row],[Ngày hạch toán]]&lt;&gt;"",Table1[[#This Row],[Ngày hạch toán]],""))</f>
        <v>45979</v>
      </c>
      <c r="T2591" s="7"/>
      <c r="U2591" s="6">
        <f>IF(Table1[[#This Row],[Ngày tính CN]]="","",S2591+T2591)</f>
        <v>45979</v>
      </c>
      <c r="V2591" s="35">
        <f ca="1">IF(Table1[[#This Row],[Hạn thanh toán]]="","",IF((U2591-NOW())&lt;0,0,(U2591-NOW())))</f>
        <v>0</v>
      </c>
      <c r="W2591" s="35"/>
      <c r="X2591" s="35">
        <f t="shared" ca="1" si="640"/>
        <v>191.49032013888791</v>
      </c>
      <c r="Y2591" s="2" t="str">
        <f t="shared" ca="1" si="641"/>
        <v>Nợ quá hạn hơn 120 ngày có khả năng mất thanh toán</v>
      </c>
      <c r="Z2591" s="51">
        <f t="shared" si="637"/>
        <v>45979</v>
      </c>
      <c r="AA2591" s="51" t="str">
        <f t="shared" si="638"/>
        <v/>
      </c>
      <c r="AD2591" s="2" t="str">
        <f>VLOOKUP($A2591,MA_KH!$A:$Q,MA_KH!O$1,0)</f>
        <v>NHATMINH</v>
      </c>
      <c r="AE2591" s="2" t="str">
        <f>VLOOKUP($A2591,MA_KH!$A:$Q,MA_KH!P$1,0)</f>
        <v>CÔNG TY TNHH SẢN XUẤT THƯƠNG MẠI DỊCH VỤ NHẬT MINH BAKERY</v>
      </c>
    </row>
    <row r="2592" spans="1:31" ht="25.5" hidden="1" customHeight="1" x14ac:dyDescent="0.2">
      <c r="A2592" s="55" t="s">
        <v>22062</v>
      </c>
      <c r="B2592" s="55" t="s">
        <v>4063</v>
      </c>
      <c r="C2592" s="56">
        <v>45980</v>
      </c>
      <c r="D2592" s="55" t="s">
        <v>20599</v>
      </c>
      <c r="E2592" s="56">
        <v>45980</v>
      </c>
      <c r="F2592" s="55" t="s">
        <v>20600</v>
      </c>
      <c r="G2592" s="55" t="s">
        <v>20601</v>
      </c>
      <c r="H2592" s="57">
        <v>1382046</v>
      </c>
      <c r="I2592" s="62">
        <v>0</v>
      </c>
      <c r="J2592" s="57">
        <v>110564</v>
      </c>
      <c r="K2592" s="57">
        <v>1492610</v>
      </c>
      <c r="L2592" s="7" t="s">
        <v>51</v>
      </c>
      <c r="O2592" s="35">
        <f>IF(Table1[[#This Row],[Phân loại]]="Tồn đầu kỳ",Table1[[#This Row],[Tổng giá trị]],0)</f>
        <v>1492610</v>
      </c>
      <c r="P2592" s="7">
        <f>IF(Table1[[#This Row],[Số còn phải thu ĐK]]&lt;&gt;0,0,IF(Table1[[#This Row],[Phân loại]]="Bán hàng",Table1[[#This Row],[Tổng giá trị]],-Table1[[#This Row],[Tổng giá trị]]))</f>
        <v>0</v>
      </c>
      <c r="Q2592" s="35">
        <f t="shared" si="639"/>
        <v>0</v>
      </c>
      <c r="R2592" s="7">
        <f>Table1[[#This Row],[Số còn phải thu ĐK]]+Table1[[#This Row],[Giá Trị HD sau CK]]-Table1[[#This Row],[Số tiền đã thu]]</f>
        <v>1492610</v>
      </c>
      <c r="S2592" s="6">
        <f>IF(Table1[[#This Row],[Ngày hóa đơn]]&lt;&gt;"",Table1[[#This Row],[Ngày hóa đơn]],IF(Table1[[#This Row],[Ngày hạch toán]]&lt;&gt;"",Table1[[#This Row],[Ngày hạch toán]],""))</f>
        <v>45980</v>
      </c>
      <c r="T2592" s="7"/>
      <c r="U2592" s="6">
        <f>IF(Table1[[#This Row],[Ngày tính CN]]="","",S2592+T2592)</f>
        <v>45980</v>
      </c>
      <c r="V2592" s="35">
        <f ca="1">IF(Table1[[#This Row],[Hạn thanh toán]]="","",IF((U2592-NOW())&lt;0,0,(U2592-NOW())))</f>
        <v>0</v>
      </c>
      <c r="W2592" s="35"/>
      <c r="X2592" s="35">
        <f t="shared" ca="1" si="640"/>
        <v>190.49032013888791</v>
      </c>
      <c r="Y2592" s="2" t="str">
        <f t="shared" ca="1" si="641"/>
        <v>Nợ quá hạn hơn 120 ngày có khả năng mất thanh toán</v>
      </c>
      <c r="Z2592" s="51">
        <f t="shared" si="637"/>
        <v>45980</v>
      </c>
      <c r="AA2592" s="51" t="str">
        <f t="shared" si="638"/>
        <v/>
      </c>
      <c r="AD2592" s="2" t="str">
        <f>VLOOKUP($A2592,MA_KH!$A:$Q,MA_KH!O$1,0)</f>
        <v>NHATMINH</v>
      </c>
      <c r="AE2592" s="2" t="str">
        <f>VLOOKUP($A2592,MA_KH!$A:$Q,MA_KH!P$1,0)</f>
        <v>CÔNG TY TNHH SẢN XUẤT THƯƠNG MẠI DỊCH VỤ NHẬT MINH BAKERY</v>
      </c>
    </row>
    <row r="2593" spans="1:31" ht="25.5" hidden="1" customHeight="1" x14ac:dyDescent="0.2">
      <c r="A2593" s="55" t="s">
        <v>22062</v>
      </c>
      <c r="B2593" s="55" t="s">
        <v>4063</v>
      </c>
      <c r="C2593" s="56">
        <v>45982</v>
      </c>
      <c r="D2593" s="55" t="s">
        <v>20602</v>
      </c>
      <c r="E2593" s="56">
        <v>45982</v>
      </c>
      <c r="F2593" s="55" t="s">
        <v>20603</v>
      </c>
      <c r="G2593" s="55" t="s">
        <v>20604</v>
      </c>
      <c r="H2593" s="57">
        <v>514676</v>
      </c>
      <c r="I2593" s="62">
        <v>0</v>
      </c>
      <c r="J2593" s="57">
        <v>41174</v>
      </c>
      <c r="K2593" s="57">
        <v>555850</v>
      </c>
      <c r="L2593" s="7" t="s">
        <v>51</v>
      </c>
      <c r="O2593" s="35">
        <f>IF(Table1[[#This Row],[Phân loại]]="Tồn đầu kỳ",Table1[[#This Row],[Tổng giá trị]],0)</f>
        <v>555850</v>
      </c>
      <c r="P2593" s="7">
        <f>IF(Table1[[#This Row],[Số còn phải thu ĐK]]&lt;&gt;0,0,IF(Table1[[#This Row],[Phân loại]]="Bán hàng",Table1[[#This Row],[Tổng giá trị]],-Table1[[#This Row],[Tổng giá trị]]))</f>
        <v>0</v>
      </c>
      <c r="Q2593" s="35">
        <f t="shared" si="639"/>
        <v>0</v>
      </c>
      <c r="R2593" s="7">
        <f>Table1[[#This Row],[Số còn phải thu ĐK]]+Table1[[#This Row],[Giá Trị HD sau CK]]-Table1[[#This Row],[Số tiền đã thu]]</f>
        <v>555850</v>
      </c>
      <c r="S2593" s="6">
        <f>IF(Table1[[#This Row],[Ngày hóa đơn]]&lt;&gt;"",Table1[[#This Row],[Ngày hóa đơn]],IF(Table1[[#This Row],[Ngày hạch toán]]&lt;&gt;"",Table1[[#This Row],[Ngày hạch toán]],""))</f>
        <v>45982</v>
      </c>
      <c r="T2593" s="7"/>
      <c r="U2593" s="6">
        <f>IF(Table1[[#This Row],[Ngày tính CN]]="","",S2593+T2593)</f>
        <v>45982</v>
      </c>
      <c r="V2593" s="35">
        <f ca="1">IF(Table1[[#This Row],[Hạn thanh toán]]="","",IF((U2593-NOW())&lt;0,0,(U2593-NOW())))</f>
        <v>0</v>
      </c>
      <c r="W2593" s="35"/>
      <c r="X2593" s="35">
        <f t="shared" ca="1" si="640"/>
        <v>188.49032013888791</v>
      </c>
      <c r="Y2593" s="2" t="str">
        <f t="shared" ca="1" si="641"/>
        <v>Nợ quá hạn hơn 120 ngày có khả năng mất thanh toán</v>
      </c>
      <c r="Z2593" s="51">
        <f t="shared" si="637"/>
        <v>45982</v>
      </c>
      <c r="AA2593" s="51" t="str">
        <f t="shared" si="638"/>
        <v/>
      </c>
      <c r="AD2593" s="2" t="str">
        <f>VLOOKUP($A2593,MA_KH!$A:$Q,MA_KH!O$1,0)</f>
        <v>NHATMINH</v>
      </c>
      <c r="AE2593" s="2" t="str">
        <f>VLOOKUP($A2593,MA_KH!$A:$Q,MA_KH!P$1,0)</f>
        <v>CÔNG TY TNHH SẢN XUẤT THƯƠNG MẠI DỊCH VỤ NHẬT MINH BAKERY</v>
      </c>
    </row>
    <row r="2594" spans="1:31" ht="25.5" hidden="1" customHeight="1" x14ac:dyDescent="0.2">
      <c r="A2594" s="55" t="s">
        <v>22062</v>
      </c>
      <c r="B2594" s="55" t="s">
        <v>4063</v>
      </c>
      <c r="C2594" s="56">
        <v>45986</v>
      </c>
      <c r="D2594" s="55" t="s">
        <v>20605</v>
      </c>
      <c r="E2594" s="56">
        <v>45986</v>
      </c>
      <c r="F2594" s="55" t="s">
        <v>20606</v>
      </c>
      <c r="G2594" s="55" t="s">
        <v>20607</v>
      </c>
      <c r="H2594" s="57">
        <v>918460</v>
      </c>
      <c r="I2594" s="62">
        <v>0</v>
      </c>
      <c r="J2594" s="57">
        <v>73477</v>
      </c>
      <c r="K2594" s="57">
        <v>991937</v>
      </c>
      <c r="L2594" s="7" t="s">
        <v>51</v>
      </c>
      <c r="O2594" s="35">
        <f>IF(Table1[[#This Row],[Phân loại]]="Tồn đầu kỳ",Table1[[#This Row],[Tổng giá trị]],0)</f>
        <v>991937</v>
      </c>
      <c r="P2594" s="7">
        <f>IF(Table1[[#This Row],[Số còn phải thu ĐK]]&lt;&gt;0,0,IF(Table1[[#This Row],[Phân loại]]="Bán hàng",Table1[[#This Row],[Tổng giá trị]],-Table1[[#This Row],[Tổng giá trị]]))</f>
        <v>0</v>
      </c>
      <c r="Q2594" s="35">
        <f t="shared" si="639"/>
        <v>0</v>
      </c>
      <c r="R2594" s="7">
        <f>Table1[[#This Row],[Số còn phải thu ĐK]]+Table1[[#This Row],[Giá Trị HD sau CK]]-Table1[[#This Row],[Số tiền đã thu]]</f>
        <v>991937</v>
      </c>
      <c r="S2594" s="6">
        <f>IF(Table1[[#This Row],[Ngày hóa đơn]]&lt;&gt;"",Table1[[#This Row],[Ngày hóa đơn]],IF(Table1[[#This Row],[Ngày hạch toán]]&lt;&gt;"",Table1[[#This Row],[Ngày hạch toán]],""))</f>
        <v>45986</v>
      </c>
      <c r="T2594" s="7"/>
      <c r="U2594" s="6">
        <f>IF(Table1[[#This Row],[Ngày tính CN]]="","",S2594+T2594)</f>
        <v>45986</v>
      </c>
      <c r="V2594" s="35">
        <f ca="1">IF(Table1[[#This Row],[Hạn thanh toán]]="","",IF((U2594-NOW())&lt;0,0,(U2594-NOW())))</f>
        <v>0</v>
      </c>
      <c r="W2594" s="35"/>
      <c r="X2594" s="35">
        <f t="shared" ca="1" si="640"/>
        <v>184.49032013888791</v>
      </c>
      <c r="Y2594" s="2" t="str">
        <f t="shared" ca="1" si="641"/>
        <v>Nợ quá hạn hơn 120 ngày có khả năng mất thanh toán</v>
      </c>
      <c r="Z2594" s="51">
        <f t="shared" si="637"/>
        <v>45986</v>
      </c>
      <c r="AA2594" s="51" t="str">
        <f t="shared" si="638"/>
        <v/>
      </c>
      <c r="AD2594" s="2" t="str">
        <f>VLOOKUP($A2594,MA_KH!$A:$Q,MA_KH!O$1,0)</f>
        <v>NHATMINH</v>
      </c>
      <c r="AE2594" s="2" t="str">
        <f>VLOOKUP($A2594,MA_KH!$A:$Q,MA_KH!P$1,0)</f>
        <v>CÔNG TY TNHH SẢN XUẤT THƯƠNG MẠI DỊCH VỤ NHẬT MINH BAKERY</v>
      </c>
    </row>
    <row r="2595" spans="1:31" ht="25.5" hidden="1" customHeight="1" x14ac:dyDescent="0.2">
      <c r="A2595" s="55" t="s">
        <v>22062</v>
      </c>
      <c r="B2595" s="55" t="s">
        <v>4063</v>
      </c>
      <c r="C2595" s="56">
        <v>45988</v>
      </c>
      <c r="D2595" s="55" t="s">
        <v>20608</v>
      </c>
      <c r="E2595" s="56">
        <v>45988</v>
      </c>
      <c r="F2595" s="55" t="s">
        <v>20609</v>
      </c>
      <c r="G2595" s="55" t="s">
        <v>20610</v>
      </c>
      <c r="H2595" s="57">
        <v>1257699</v>
      </c>
      <c r="I2595" s="62">
        <v>0</v>
      </c>
      <c r="J2595" s="57">
        <v>100616</v>
      </c>
      <c r="K2595" s="57">
        <v>1358315</v>
      </c>
      <c r="L2595" s="7" t="s">
        <v>51</v>
      </c>
      <c r="O2595" s="35">
        <f>IF(Table1[[#This Row],[Phân loại]]="Tồn đầu kỳ",Table1[[#This Row],[Tổng giá trị]],0)</f>
        <v>1358315</v>
      </c>
      <c r="P2595" s="7">
        <f>IF(Table1[[#This Row],[Số còn phải thu ĐK]]&lt;&gt;0,0,IF(Table1[[#This Row],[Phân loại]]="Bán hàng",Table1[[#This Row],[Tổng giá trị]],-Table1[[#This Row],[Tổng giá trị]]))</f>
        <v>0</v>
      </c>
      <c r="Q2595" s="35">
        <f t="shared" si="639"/>
        <v>0</v>
      </c>
      <c r="R2595" s="7">
        <f>Table1[[#This Row],[Số còn phải thu ĐK]]+Table1[[#This Row],[Giá Trị HD sau CK]]-Table1[[#This Row],[Số tiền đã thu]]</f>
        <v>1358315</v>
      </c>
      <c r="S2595" s="6">
        <f>IF(Table1[[#This Row],[Ngày hóa đơn]]&lt;&gt;"",Table1[[#This Row],[Ngày hóa đơn]],IF(Table1[[#This Row],[Ngày hạch toán]]&lt;&gt;"",Table1[[#This Row],[Ngày hạch toán]],""))</f>
        <v>45988</v>
      </c>
      <c r="T2595" s="7"/>
      <c r="U2595" s="6">
        <f>IF(Table1[[#This Row],[Ngày tính CN]]="","",S2595+T2595)</f>
        <v>45988</v>
      </c>
      <c r="V2595" s="35">
        <f ca="1">IF(Table1[[#This Row],[Hạn thanh toán]]="","",IF((U2595-NOW())&lt;0,0,(U2595-NOW())))</f>
        <v>0</v>
      </c>
      <c r="W2595" s="35"/>
      <c r="X2595" s="35">
        <f t="shared" ca="1" si="640"/>
        <v>182.49032013888791</v>
      </c>
      <c r="Y2595" s="2" t="str">
        <f t="shared" ca="1" si="641"/>
        <v>Nợ quá hạn hơn 120 ngày có khả năng mất thanh toán</v>
      </c>
      <c r="Z2595" s="51">
        <f t="shared" si="637"/>
        <v>45988</v>
      </c>
      <c r="AA2595" s="51" t="str">
        <f t="shared" si="638"/>
        <v/>
      </c>
      <c r="AD2595" s="2" t="str">
        <f>VLOOKUP($A2595,MA_KH!$A:$Q,MA_KH!O$1,0)</f>
        <v>NHATMINH</v>
      </c>
      <c r="AE2595" s="2" t="str">
        <f>VLOOKUP($A2595,MA_KH!$A:$Q,MA_KH!P$1,0)</f>
        <v>CÔNG TY TNHH SẢN XUẤT THƯƠNG MẠI DỊCH VỤ NHẬT MINH BAKERY</v>
      </c>
    </row>
    <row r="2596" spans="1:31" ht="25.5" hidden="1" customHeight="1" x14ac:dyDescent="0.2">
      <c r="A2596" s="55" t="s">
        <v>22062</v>
      </c>
      <c r="B2596" s="55" t="s">
        <v>4063</v>
      </c>
      <c r="C2596" s="56">
        <v>45993</v>
      </c>
      <c r="D2596" s="55" t="s">
        <v>20611</v>
      </c>
      <c r="E2596" s="56">
        <v>45993</v>
      </c>
      <c r="F2596" s="55" t="s">
        <v>20612</v>
      </c>
      <c r="G2596" s="55" t="s">
        <v>20613</v>
      </c>
      <c r="H2596" s="57">
        <v>638013</v>
      </c>
      <c r="I2596" s="62">
        <v>0</v>
      </c>
      <c r="J2596" s="57">
        <v>51041</v>
      </c>
      <c r="K2596" s="57">
        <v>689054</v>
      </c>
      <c r="L2596" s="7" t="s">
        <v>51</v>
      </c>
      <c r="O2596" s="35">
        <f>IF(Table1[[#This Row],[Phân loại]]="Tồn đầu kỳ",Table1[[#This Row],[Tổng giá trị]],0)</f>
        <v>689054</v>
      </c>
      <c r="P2596" s="7">
        <f>IF(Table1[[#This Row],[Số còn phải thu ĐK]]&lt;&gt;0,0,IF(Table1[[#This Row],[Phân loại]]="Bán hàng",Table1[[#This Row],[Tổng giá trị]],-Table1[[#This Row],[Tổng giá trị]]))</f>
        <v>0</v>
      </c>
      <c r="Q2596" s="35">
        <f t="shared" si="639"/>
        <v>0</v>
      </c>
      <c r="R2596" s="7">
        <f>Table1[[#This Row],[Số còn phải thu ĐK]]+Table1[[#This Row],[Giá Trị HD sau CK]]-Table1[[#This Row],[Số tiền đã thu]]</f>
        <v>689054</v>
      </c>
      <c r="S2596" s="6">
        <f>IF(Table1[[#This Row],[Ngày hóa đơn]]&lt;&gt;"",Table1[[#This Row],[Ngày hóa đơn]],IF(Table1[[#This Row],[Ngày hạch toán]]&lt;&gt;"",Table1[[#This Row],[Ngày hạch toán]],""))</f>
        <v>45993</v>
      </c>
      <c r="T2596" s="7"/>
      <c r="U2596" s="6">
        <f>IF(Table1[[#This Row],[Ngày tính CN]]="","",S2596+T2596)</f>
        <v>45993</v>
      </c>
      <c r="V2596" s="35">
        <f ca="1">IF(Table1[[#This Row],[Hạn thanh toán]]="","",IF((U2596-NOW())&lt;0,0,(U2596-NOW())))</f>
        <v>0</v>
      </c>
      <c r="W2596" s="35"/>
      <c r="X2596" s="35">
        <f t="shared" ca="1" si="640"/>
        <v>177.49032013888791</v>
      </c>
      <c r="Y2596" s="2" t="str">
        <f t="shared" ca="1" si="641"/>
        <v>Nợ quá hạn hơn 120 ngày có khả năng mất thanh toán</v>
      </c>
      <c r="Z2596" s="51">
        <f t="shared" si="637"/>
        <v>45993</v>
      </c>
      <c r="AA2596" s="51" t="str">
        <f t="shared" si="638"/>
        <v/>
      </c>
      <c r="AD2596" s="2" t="str">
        <f>VLOOKUP($A2596,MA_KH!$A:$Q,MA_KH!O$1,0)</f>
        <v>NHATMINH</v>
      </c>
      <c r="AE2596" s="2" t="str">
        <f>VLOOKUP($A2596,MA_KH!$A:$Q,MA_KH!P$1,0)</f>
        <v>CÔNG TY TNHH SẢN XUẤT THƯƠNG MẠI DỊCH VỤ NHẬT MINH BAKERY</v>
      </c>
    </row>
    <row r="2597" spans="1:31" ht="25.5" hidden="1" customHeight="1" x14ac:dyDescent="0.2">
      <c r="A2597" s="55" t="s">
        <v>22059</v>
      </c>
      <c r="B2597" s="55" t="s">
        <v>11869</v>
      </c>
      <c r="C2597" s="56">
        <v>45997</v>
      </c>
      <c r="D2597" s="55" t="s">
        <v>20614</v>
      </c>
      <c r="E2597" s="56">
        <v>45997</v>
      </c>
      <c r="F2597" s="55" t="s">
        <v>20615</v>
      </c>
      <c r="G2597" s="55" t="s">
        <v>20616</v>
      </c>
      <c r="H2597" s="57">
        <v>1048645</v>
      </c>
      <c r="I2597" s="58">
        <v>0</v>
      </c>
      <c r="J2597" s="57">
        <v>83892</v>
      </c>
      <c r="K2597" s="57">
        <v>1132537</v>
      </c>
      <c r="L2597" s="7" t="s">
        <v>51</v>
      </c>
      <c r="O2597" s="35">
        <f>IF(Table1[[#This Row],[Phân loại]]="Tồn đầu kỳ",Table1[[#This Row],[Tổng giá trị]],0)</f>
        <v>1132537</v>
      </c>
      <c r="P2597" s="7">
        <f>IF(Table1[[#This Row],[Số còn phải thu ĐK]]&lt;&gt;0,0,IF(Table1[[#This Row],[Phân loại]]="Bán hàng",Table1[[#This Row],[Tổng giá trị]],-Table1[[#This Row],[Tổng giá trị]]))</f>
        <v>0</v>
      </c>
      <c r="Q2597" s="35">
        <f t="shared" si="639"/>
        <v>0</v>
      </c>
      <c r="R2597" s="7">
        <f>Table1[[#This Row],[Số còn phải thu ĐK]]+Table1[[#This Row],[Giá Trị HD sau CK]]-Table1[[#This Row],[Số tiền đã thu]]</f>
        <v>1132537</v>
      </c>
      <c r="S2597" s="6">
        <f>IF(Table1[[#This Row],[Ngày hóa đơn]]&lt;&gt;"",Table1[[#This Row],[Ngày hóa đơn]],IF(Table1[[#This Row],[Ngày hạch toán]]&lt;&gt;"",Table1[[#This Row],[Ngày hạch toán]],""))</f>
        <v>45997</v>
      </c>
      <c r="T2597" s="7"/>
      <c r="U2597" s="6">
        <f>IF(Table1[[#This Row],[Ngày tính CN]]="","",S2597+T2597)</f>
        <v>45997</v>
      </c>
      <c r="V2597" s="35">
        <f ca="1">IF(Table1[[#This Row],[Hạn thanh toán]]="","",IF((U2597-NOW())&lt;0,0,(U2597-NOW())))</f>
        <v>0</v>
      </c>
      <c r="W2597" s="35"/>
      <c r="X2597" s="35">
        <f t="shared" ca="1" si="640"/>
        <v>173.49032013888791</v>
      </c>
      <c r="Y2597" s="2" t="str">
        <f t="shared" ca="1" si="641"/>
        <v>Nợ quá hạn hơn 120 ngày có khả năng mất thanh toán</v>
      </c>
      <c r="Z2597" s="51">
        <f t="shared" si="637"/>
        <v>45997</v>
      </c>
      <c r="AA2597" s="51" t="str">
        <f t="shared" si="638"/>
        <v/>
      </c>
      <c r="AD2597" s="2" t="str">
        <f>VLOOKUP($A2597,MA_KH!$A:$Q,MA_KH!O$1,0)</f>
        <v>NHATMINH</v>
      </c>
      <c r="AE2597" s="2" t="str">
        <f>VLOOKUP($A2597,MA_KH!$A:$Q,MA_KH!P$1,0)</f>
        <v>CÔNG TY TNHH SẢN XUẤT THƯƠNG MẠI DỊCH VỤ NHẬT MINH BAKERY</v>
      </c>
    </row>
    <row r="2598" spans="1:31" ht="25.5" hidden="1" customHeight="1" x14ac:dyDescent="0.2">
      <c r="A2598" s="55" t="s">
        <v>22087</v>
      </c>
      <c r="B2598" s="55" t="s">
        <v>11882</v>
      </c>
      <c r="C2598" s="56">
        <v>45997</v>
      </c>
      <c r="D2598" s="55" t="s">
        <v>20617</v>
      </c>
      <c r="E2598" s="56">
        <v>45997</v>
      </c>
      <c r="F2598" s="55" t="s">
        <v>20618</v>
      </c>
      <c r="G2598" s="55" t="s">
        <v>20619</v>
      </c>
      <c r="H2598" s="57">
        <v>524463</v>
      </c>
      <c r="I2598" s="62">
        <v>0</v>
      </c>
      <c r="J2598" s="57">
        <v>41957</v>
      </c>
      <c r="K2598" s="57">
        <v>566420</v>
      </c>
      <c r="L2598" s="7" t="s">
        <v>51</v>
      </c>
      <c r="O2598" s="35">
        <f>IF(Table1[[#This Row],[Phân loại]]="Tồn đầu kỳ",Table1[[#This Row],[Tổng giá trị]],0)</f>
        <v>566420</v>
      </c>
      <c r="P2598" s="7">
        <f>IF(Table1[[#This Row],[Số còn phải thu ĐK]]&lt;&gt;0,0,IF(Table1[[#This Row],[Phân loại]]="Bán hàng",Table1[[#This Row],[Tổng giá trị]],-Table1[[#This Row],[Tổng giá trị]]))</f>
        <v>0</v>
      </c>
      <c r="Q2598" s="35">
        <f t="shared" si="639"/>
        <v>0</v>
      </c>
      <c r="R2598" s="7">
        <f>Table1[[#This Row],[Số còn phải thu ĐK]]+Table1[[#This Row],[Giá Trị HD sau CK]]-Table1[[#This Row],[Số tiền đã thu]]</f>
        <v>566420</v>
      </c>
      <c r="S2598" s="6">
        <f>IF(Table1[[#This Row],[Ngày hóa đơn]]&lt;&gt;"",Table1[[#This Row],[Ngày hóa đơn]],IF(Table1[[#This Row],[Ngày hạch toán]]&lt;&gt;"",Table1[[#This Row],[Ngày hạch toán]],""))</f>
        <v>45997</v>
      </c>
      <c r="T2598" s="7"/>
      <c r="U2598" s="6">
        <f>IF(Table1[[#This Row],[Ngày tính CN]]="","",S2598+T2598)</f>
        <v>45997</v>
      </c>
      <c r="V2598" s="35">
        <f ca="1">IF(Table1[[#This Row],[Hạn thanh toán]]="","",IF((U2598-NOW())&lt;0,0,(U2598-NOW())))</f>
        <v>0</v>
      </c>
      <c r="W2598" s="35"/>
      <c r="X2598" s="35">
        <f t="shared" ca="1" si="640"/>
        <v>173.49032013888791</v>
      </c>
      <c r="Y2598" s="2" t="str">
        <f t="shared" ca="1" si="641"/>
        <v>Nợ quá hạn hơn 120 ngày có khả năng mất thanh toán</v>
      </c>
      <c r="Z2598" s="51">
        <f t="shared" si="637"/>
        <v>45997</v>
      </c>
      <c r="AA2598" s="51" t="str">
        <f t="shared" si="638"/>
        <v/>
      </c>
      <c r="AD2598" s="2" t="str">
        <f>VLOOKUP($A2598,MA_KH!$A:$Q,MA_KH!O$1,0)</f>
        <v>NHATMINH</v>
      </c>
      <c r="AE2598" s="2" t="str">
        <f>VLOOKUP($A2598,MA_KH!$A:$Q,MA_KH!P$1,0)</f>
        <v>CÔNG TY TNHH SẢN XUẤT THƯƠNG MẠI DỊCH VỤ NHẬT MINH BAKERY</v>
      </c>
    </row>
    <row r="2599" spans="1:31" ht="25.5" hidden="1" customHeight="1" x14ac:dyDescent="0.2">
      <c r="A2599" s="55" t="s">
        <v>22082</v>
      </c>
      <c r="B2599" s="55" t="s">
        <v>11888</v>
      </c>
      <c r="C2599" s="56">
        <v>46001</v>
      </c>
      <c r="D2599" s="55" t="s">
        <v>20620</v>
      </c>
      <c r="E2599" s="56">
        <v>46001</v>
      </c>
      <c r="F2599" s="55" t="s">
        <v>20621</v>
      </c>
      <c r="G2599" s="55" t="s">
        <v>20622</v>
      </c>
      <c r="H2599" s="57">
        <v>881135</v>
      </c>
      <c r="I2599" s="62">
        <v>0</v>
      </c>
      <c r="J2599" s="57">
        <v>70491</v>
      </c>
      <c r="K2599" s="57">
        <v>951626</v>
      </c>
      <c r="L2599" s="7" t="s">
        <v>51</v>
      </c>
      <c r="O2599" s="35">
        <f>IF(Table1[[#This Row],[Phân loại]]="Tồn đầu kỳ",Table1[[#This Row],[Tổng giá trị]],0)</f>
        <v>951626</v>
      </c>
      <c r="P2599" s="7">
        <f>IF(Table1[[#This Row],[Số còn phải thu ĐK]]&lt;&gt;0,0,IF(Table1[[#This Row],[Phân loại]]="Bán hàng",Table1[[#This Row],[Tổng giá trị]],-Table1[[#This Row],[Tổng giá trị]]))</f>
        <v>0</v>
      </c>
      <c r="Q2599" s="35">
        <f t="shared" si="639"/>
        <v>0</v>
      </c>
      <c r="R2599" s="7">
        <f>Table1[[#This Row],[Số còn phải thu ĐK]]+Table1[[#This Row],[Giá Trị HD sau CK]]-Table1[[#This Row],[Số tiền đã thu]]</f>
        <v>951626</v>
      </c>
      <c r="S2599" s="6">
        <f>IF(Table1[[#This Row],[Ngày hóa đơn]]&lt;&gt;"",Table1[[#This Row],[Ngày hóa đơn]],IF(Table1[[#This Row],[Ngày hạch toán]]&lt;&gt;"",Table1[[#This Row],[Ngày hạch toán]],""))</f>
        <v>46001</v>
      </c>
      <c r="T2599" s="7"/>
      <c r="U2599" s="6">
        <f>IF(Table1[[#This Row],[Ngày tính CN]]="","",S2599+T2599)</f>
        <v>46001</v>
      </c>
      <c r="V2599" s="35">
        <f ca="1">IF(Table1[[#This Row],[Hạn thanh toán]]="","",IF((U2599-NOW())&lt;0,0,(U2599-NOW())))</f>
        <v>0</v>
      </c>
      <c r="W2599" s="35"/>
      <c r="X2599" s="35">
        <f t="shared" ca="1" si="640"/>
        <v>169.49032013888791</v>
      </c>
      <c r="Y2599" s="2" t="str">
        <f t="shared" ca="1" si="641"/>
        <v>Nợ quá hạn hơn 120 ngày có khả năng mất thanh toán</v>
      </c>
      <c r="Z2599" s="51">
        <f t="shared" si="637"/>
        <v>46001</v>
      </c>
      <c r="AA2599" s="51" t="str">
        <f t="shared" si="638"/>
        <v/>
      </c>
      <c r="AD2599" s="2" t="str">
        <f>VLOOKUP($A2599,MA_KH!$A:$Q,MA_KH!O$1,0)</f>
        <v>NHATMINH</v>
      </c>
      <c r="AE2599" s="2" t="str">
        <f>VLOOKUP($A2599,MA_KH!$A:$Q,MA_KH!P$1,0)</f>
        <v>CÔNG TY TNHH SẢN XUẤT THƯƠNG MẠI DỊCH VỤ NHẬT MINH BAKERY</v>
      </c>
    </row>
    <row r="2600" spans="1:31" ht="25.5" hidden="1" customHeight="1" x14ac:dyDescent="0.2">
      <c r="A2600" s="59" t="s">
        <v>22074</v>
      </c>
      <c r="B2600" s="59" t="s">
        <v>11872</v>
      </c>
      <c r="C2600" s="60">
        <v>46002</v>
      </c>
      <c r="D2600" s="59" t="s">
        <v>20623</v>
      </c>
      <c r="E2600" s="60">
        <v>46002</v>
      </c>
      <c r="F2600" s="59" t="s">
        <v>20624</v>
      </c>
      <c r="G2600" s="59" t="s">
        <v>20625</v>
      </c>
      <c r="H2600" s="61">
        <v>433022</v>
      </c>
      <c r="I2600" s="62">
        <v>0</v>
      </c>
      <c r="J2600" s="61">
        <v>34642</v>
      </c>
      <c r="K2600" s="61">
        <v>467664</v>
      </c>
      <c r="L2600" s="7" t="s">
        <v>51</v>
      </c>
      <c r="O2600" s="35">
        <f>IF(Table1[[#This Row],[Phân loại]]="Tồn đầu kỳ",Table1[[#This Row],[Tổng giá trị]],0)</f>
        <v>467664</v>
      </c>
      <c r="P2600" s="7">
        <f>IF(Table1[[#This Row],[Số còn phải thu ĐK]]&lt;&gt;0,0,IF(Table1[[#This Row],[Phân loại]]="Bán hàng",Table1[[#This Row],[Tổng giá trị]],-Table1[[#This Row],[Tổng giá trị]]))</f>
        <v>0</v>
      </c>
      <c r="Q2600" s="35">
        <f t="shared" si="639"/>
        <v>0</v>
      </c>
      <c r="R2600" s="7">
        <f>Table1[[#This Row],[Số còn phải thu ĐK]]+Table1[[#This Row],[Giá Trị HD sau CK]]-Table1[[#This Row],[Số tiền đã thu]]</f>
        <v>467664</v>
      </c>
      <c r="S2600" s="6">
        <f>IF(Table1[[#This Row],[Ngày hóa đơn]]&lt;&gt;"",Table1[[#This Row],[Ngày hóa đơn]],IF(Table1[[#This Row],[Ngày hạch toán]]&lt;&gt;"",Table1[[#This Row],[Ngày hạch toán]],""))</f>
        <v>46002</v>
      </c>
      <c r="T2600" s="7"/>
      <c r="U2600" s="6">
        <f>IF(Table1[[#This Row],[Ngày tính CN]]="","",S2600+T2600)</f>
        <v>46002</v>
      </c>
      <c r="V2600" s="35">
        <f ca="1">IF(Table1[[#This Row],[Hạn thanh toán]]="","",IF((U2600-NOW())&lt;0,0,(U2600-NOW())))</f>
        <v>0</v>
      </c>
      <c r="W2600" s="35"/>
      <c r="X2600" s="35">
        <f t="shared" ca="1" si="640"/>
        <v>168.49032013888791</v>
      </c>
      <c r="Y2600" s="2" t="str">
        <f t="shared" ca="1" si="641"/>
        <v>Nợ quá hạn hơn 120 ngày có khả năng mất thanh toán</v>
      </c>
      <c r="Z2600" s="51">
        <f t="shared" si="637"/>
        <v>46002</v>
      </c>
      <c r="AA2600" s="51" t="str">
        <f t="shared" si="638"/>
        <v/>
      </c>
      <c r="AD2600" s="2" t="str">
        <f>VLOOKUP($A2600,MA_KH!$A:$Q,MA_KH!O$1,0)</f>
        <v>NHATMINH</v>
      </c>
      <c r="AE2600" s="2" t="str">
        <f>VLOOKUP($A2600,MA_KH!$A:$Q,MA_KH!P$1,0)</f>
        <v>CÔNG TY TNHH SẢN XUẤT THƯƠNG MẠI DỊCH VỤ NHẬT MINH BAKERY</v>
      </c>
    </row>
    <row r="2601" spans="1:31" ht="25.5" hidden="1" customHeight="1" x14ac:dyDescent="0.2">
      <c r="A2601" s="55" t="s">
        <v>22062</v>
      </c>
      <c r="B2601" s="55" t="s">
        <v>4063</v>
      </c>
      <c r="C2601" s="56">
        <v>46004</v>
      </c>
      <c r="D2601" s="55" t="s">
        <v>20626</v>
      </c>
      <c r="E2601" s="56">
        <v>46004</v>
      </c>
      <c r="F2601" s="55" t="s">
        <v>20627</v>
      </c>
      <c r="G2601" s="55" t="s">
        <v>20628</v>
      </c>
      <c r="H2601" s="57">
        <v>396162</v>
      </c>
      <c r="I2601" s="62">
        <v>0</v>
      </c>
      <c r="J2601" s="57">
        <v>31693</v>
      </c>
      <c r="K2601" s="57">
        <v>427855</v>
      </c>
      <c r="L2601" s="7" t="s">
        <v>51</v>
      </c>
      <c r="O2601" s="35">
        <f>IF(Table1[[#This Row],[Phân loại]]="Tồn đầu kỳ",Table1[[#This Row],[Tổng giá trị]],0)</f>
        <v>427855</v>
      </c>
      <c r="P2601" s="7">
        <f>IF(Table1[[#This Row],[Số còn phải thu ĐK]]&lt;&gt;0,0,IF(Table1[[#This Row],[Phân loại]]="Bán hàng",Table1[[#This Row],[Tổng giá trị]],-Table1[[#This Row],[Tổng giá trị]]))</f>
        <v>0</v>
      </c>
      <c r="Q2601" s="35">
        <f t="shared" ref="Q2601:Q2604" si="642">IF(M2601&lt;&gt;"",IF(O2601&lt;&gt;0,O2601,P2601),0)</f>
        <v>0</v>
      </c>
      <c r="R2601" s="7">
        <f>Table1[[#This Row],[Số còn phải thu ĐK]]+Table1[[#This Row],[Giá Trị HD sau CK]]-Table1[[#This Row],[Số tiền đã thu]]</f>
        <v>427855</v>
      </c>
      <c r="S2601" s="6">
        <f>IF(Table1[[#This Row],[Ngày hóa đơn]]&lt;&gt;"",Table1[[#This Row],[Ngày hóa đơn]],IF(Table1[[#This Row],[Ngày hạch toán]]&lt;&gt;"",Table1[[#This Row],[Ngày hạch toán]],""))</f>
        <v>46004</v>
      </c>
      <c r="T2601" s="7"/>
      <c r="U2601" s="6">
        <f>IF(Table1[[#This Row],[Ngày tính CN]]="","",S2601+T2601)</f>
        <v>46004</v>
      </c>
      <c r="V2601" s="35">
        <f ca="1">IF(Table1[[#This Row],[Hạn thanh toán]]="","",IF((U2601-NOW())&lt;0,0,(U2601-NOW())))</f>
        <v>0</v>
      </c>
      <c r="W2601" s="35"/>
      <c r="X2601" s="35">
        <f t="shared" ref="X2601:X2604" ca="1" si="643">IF(OR(U2601="",R2601=0),"",IF((U2601-NOW())&lt;0,-(U2601-NOW()),0))</f>
        <v>166.49032013888791</v>
      </c>
      <c r="Y2601" s="2" t="str">
        <f t="shared" ref="Y2601:Y2604" ca="1" si="644">IF(R2601=0,"Đã thanh toán",IF(X2601="","",IF(X2601&lt;=0,"Chưa đến hạn thanh toán",IF(X2601&lt;=30,"Nợ quá hạn 30 ngày",IF(X2601&lt;=60,"Nợ quá hạn từ 30 ngày đến 60 ngày",IF(X2601&lt;=90,"Nợ quá hạn từ 60 ngày đến 90 ngày",IF(X2601&lt;=120,"Nợ quá hạn từ 90 ngày đến 120 ngày","Nợ quá hạn hơn 120 ngày có khả năng mất thanh toán")))))))</f>
        <v>Nợ quá hạn hơn 120 ngày có khả năng mất thanh toán</v>
      </c>
      <c r="Z2601" s="51">
        <f t="shared" si="637"/>
        <v>46004</v>
      </c>
      <c r="AA2601" s="51" t="str">
        <f t="shared" si="638"/>
        <v/>
      </c>
      <c r="AD2601" s="2" t="str">
        <f>VLOOKUP($A2601,MA_KH!$A:$Q,MA_KH!O$1,0)</f>
        <v>NHATMINH</v>
      </c>
      <c r="AE2601" s="2" t="str">
        <f>VLOOKUP($A2601,MA_KH!$A:$Q,MA_KH!P$1,0)</f>
        <v>CÔNG TY TNHH SẢN XUẤT THƯƠNG MẠI DỊCH VỤ NHẬT MINH BAKERY</v>
      </c>
    </row>
    <row r="2602" spans="1:31" ht="25.5" hidden="1" customHeight="1" x14ac:dyDescent="0.2">
      <c r="A2602" s="30" t="s">
        <v>22059</v>
      </c>
      <c r="B2602" s="30" t="s">
        <v>11869</v>
      </c>
      <c r="C2602" s="37">
        <v>46016</v>
      </c>
      <c r="D2602" s="30" t="s">
        <v>20629</v>
      </c>
      <c r="E2602" s="37">
        <v>46016</v>
      </c>
      <c r="F2602" s="30" t="s">
        <v>20630</v>
      </c>
      <c r="G2602" s="30" t="s">
        <v>20631</v>
      </c>
      <c r="H2602" s="38">
        <v>975268</v>
      </c>
      <c r="I2602" s="42">
        <v>0</v>
      </c>
      <c r="J2602" s="38">
        <v>78021</v>
      </c>
      <c r="K2602" s="38">
        <v>1053289</v>
      </c>
      <c r="L2602" s="7" t="s">
        <v>51</v>
      </c>
      <c r="O2602" s="35">
        <f>IF(Table1[[#This Row],[Phân loại]]="Tồn đầu kỳ",Table1[[#This Row],[Tổng giá trị]],0)</f>
        <v>1053289</v>
      </c>
      <c r="P2602" s="7">
        <f>IF(Table1[[#This Row],[Số còn phải thu ĐK]]&lt;&gt;0,0,IF(Table1[[#This Row],[Phân loại]]="Bán hàng",Table1[[#This Row],[Tổng giá trị]],-Table1[[#This Row],[Tổng giá trị]]))</f>
        <v>0</v>
      </c>
      <c r="Q2602" s="35">
        <f t="shared" si="642"/>
        <v>0</v>
      </c>
      <c r="R2602" s="7">
        <f>Table1[[#This Row],[Số còn phải thu ĐK]]+Table1[[#This Row],[Giá Trị HD sau CK]]-Table1[[#This Row],[Số tiền đã thu]]</f>
        <v>1053289</v>
      </c>
      <c r="S2602" s="6">
        <f>IF(Table1[[#This Row],[Ngày hóa đơn]]&lt;&gt;"",Table1[[#This Row],[Ngày hóa đơn]],IF(Table1[[#This Row],[Ngày hạch toán]]&lt;&gt;"",Table1[[#This Row],[Ngày hạch toán]],""))</f>
        <v>46016</v>
      </c>
      <c r="T2602" s="7"/>
      <c r="U2602" s="6">
        <f>IF(Table1[[#This Row],[Ngày tính CN]]="","",S2602+T2602)</f>
        <v>46016</v>
      </c>
      <c r="V2602" s="35">
        <f ca="1">IF(Table1[[#This Row],[Hạn thanh toán]]="","",IF((U2602-NOW())&lt;0,0,(U2602-NOW())))</f>
        <v>0</v>
      </c>
      <c r="W2602" s="35"/>
      <c r="X2602" s="35">
        <f t="shared" ca="1" si="643"/>
        <v>154.49032013888791</v>
      </c>
      <c r="Y2602" s="2" t="str">
        <f t="shared" ca="1" si="644"/>
        <v>Nợ quá hạn hơn 120 ngày có khả năng mất thanh toán</v>
      </c>
      <c r="Z2602" s="51">
        <f t="shared" si="637"/>
        <v>46016</v>
      </c>
      <c r="AA2602" s="51" t="str">
        <f t="shared" si="638"/>
        <v/>
      </c>
      <c r="AD2602" s="2" t="str">
        <f>VLOOKUP($A2602,MA_KH!$A:$Q,MA_KH!O$1,0)</f>
        <v>NHATMINH</v>
      </c>
      <c r="AE2602" s="2" t="str">
        <f>VLOOKUP($A2602,MA_KH!$A:$Q,MA_KH!P$1,0)</f>
        <v>CÔNG TY TNHH SẢN XUẤT THƯƠNG MẠI DỊCH VỤ NHẬT MINH BAKERY</v>
      </c>
    </row>
    <row r="2603" spans="1:31" ht="25.5" hidden="1" customHeight="1" x14ac:dyDescent="0.2">
      <c r="A2603" s="30" t="s">
        <v>22062</v>
      </c>
      <c r="B2603" s="30" t="s">
        <v>4063</v>
      </c>
      <c r="C2603" s="37">
        <v>46018</v>
      </c>
      <c r="D2603" s="30" t="s">
        <v>20632</v>
      </c>
      <c r="E2603" s="37">
        <v>46018</v>
      </c>
      <c r="F2603" s="30" t="s">
        <v>20633</v>
      </c>
      <c r="G2603" s="30" t="s">
        <v>20634</v>
      </c>
      <c r="H2603" s="38">
        <v>839350</v>
      </c>
      <c r="I2603" s="42">
        <v>0</v>
      </c>
      <c r="J2603" s="38">
        <v>67148</v>
      </c>
      <c r="K2603" s="38">
        <v>906498</v>
      </c>
      <c r="L2603" s="7" t="s">
        <v>51</v>
      </c>
      <c r="O2603" s="35">
        <f>IF(Table1[[#This Row],[Phân loại]]="Tồn đầu kỳ",Table1[[#This Row],[Tổng giá trị]],0)</f>
        <v>906498</v>
      </c>
      <c r="P2603" s="7">
        <f>IF(Table1[[#This Row],[Số còn phải thu ĐK]]&lt;&gt;0,0,IF(Table1[[#This Row],[Phân loại]]="Bán hàng",Table1[[#This Row],[Tổng giá trị]],-Table1[[#This Row],[Tổng giá trị]]))</f>
        <v>0</v>
      </c>
      <c r="Q2603" s="35">
        <f t="shared" si="642"/>
        <v>0</v>
      </c>
      <c r="R2603" s="7">
        <f>Table1[[#This Row],[Số còn phải thu ĐK]]+Table1[[#This Row],[Giá Trị HD sau CK]]-Table1[[#This Row],[Số tiền đã thu]]</f>
        <v>906498</v>
      </c>
      <c r="S2603" s="6">
        <f>IF(Table1[[#This Row],[Ngày hóa đơn]]&lt;&gt;"",Table1[[#This Row],[Ngày hóa đơn]],IF(Table1[[#This Row],[Ngày hạch toán]]&lt;&gt;"",Table1[[#This Row],[Ngày hạch toán]],""))</f>
        <v>46018</v>
      </c>
      <c r="T2603" s="7"/>
      <c r="U2603" s="6">
        <f>IF(Table1[[#This Row],[Ngày tính CN]]="","",S2603+T2603)</f>
        <v>46018</v>
      </c>
      <c r="V2603" s="35">
        <f ca="1">IF(Table1[[#This Row],[Hạn thanh toán]]="","",IF((U2603-NOW())&lt;0,0,(U2603-NOW())))</f>
        <v>0</v>
      </c>
      <c r="W2603" s="35"/>
      <c r="X2603" s="35">
        <f t="shared" ca="1" si="643"/>
        <v>152.49032013888791</v>
      </c>
      <c r="Y2603" s="2" t="str">
        <f t="shared" ca="1" si="644"/>
        <v>Nợ quá hạn hơn 120 ngày có khả năng mất thanh toán</v>
      </c>
      <c r="Z2603" s="51">
        <f t="shared" si="637"/>
        <v>46018</v>
      </c>
      <c r="AA2603" s="51" t="str">
        <f t="shared" si="638"/>
        <v/>
      </c>
      <c r="AD2603" s="2" t="str">
        <f>VLOOKUP($A2603,MA_KH!$A:$Q,MA_KH!O$1,0)</f>
        <v>NHATMINH</v>
      </c>
      <c r="AE2603" s="2" t="str">
        <f>VLOOKUP($A2603,MA_KH!$A:$Q,MA_KH!P$1,0)</f>
        <v>CÔNG TY TNHH SẢN XUẤT THƯƠNG MẠI DỊCH VỤ NHẬT MINH BAKERY</v>
      </c>
    </row>
    <row r="2604" spans="1:31" ht="25.5" hidden="1" customHeight="1" x14ac:dyDescent="0.2">
      <c r="A2604" s="39" t="s">
        <v>22062</v>
      </c>
      <c r="B2604" s="39" t="s">
        <v>4063</v>
      </c>
      <c r="C2604" s="40">
        <v>46021</v>
      </c>
      <c r="D2604" s="39" t="s">
        <v>20635</v>
      </c>
      <c r="E2604" s="40">
        <v>46021</v>
      </c>
      <c r="F2604" s="39" t="s">
        <v>20636</v>
      </c>
      <c r="G2604" s="39" t="s">
        <v>20637</v>
      </c>
      <c r="H2604" s="41">
        <v>433667</v>
      </c>
      <c r="I2604" s="42">
        <v>0</v>
      </c>
      <c r="J2604" s="41">
        <v>34693</v>
      </c>
      <c r="K2604" s="41">
        <v>468360</v>
      </c>
      <c r="L2604" s="7" t="s">
        <v>51</v>
      </c>
      <c r="O2604" s="35">
        <f>IF(Table1[[#This Row],[Phân loại]]="Tồn đầu kỳ",Table1[[#This Row],[Tổng giá trị]],0)</f>
        <v>468360</v>
      </c>
      <c r="P2604" s="7">
        <f>IF(Table1[[#This Row],[Số còn phải thu ĐK]]&lt;&gt;0,0,IF(Table1[[#This Row],[Phân loại]]="Bán hàng",Table1[[#This Row],[Tổng giá trị]],-Table1[[#This Row],[Tổng giá trị]]))</f>
        <v>0</v>
      </c>
      <c r="Q2604" s="35">
        <f t="shared" si="642"/>
        <v>0</v>
      </c>
      <c r="R2604" s="7">
        <f>Table1[[#This Row],[Số còn phải thu ĐK]]+Table1[[#This Row],[Giá Trị HD sau CK]]-Table1[[#This Row],[Số tiền đã thu]]</f>
        <v>468360</v>
      </c>
      <c r="S2604" s="6">
        <f>IF(Table1[[#This Row],[Ngày hóa đơn]]&lt;&gt;"",Table1[[#This Row],[Ngày hóa đơn]],IF(Table1[[#This Row],[Ngày hạch toán]]&lt;&gt;"",Table1[[#This Row],[Ngày hạch toán]],""))</f>
        <v>46021</v>
      </c>
      <c r="T2604" s="7"/>
      <c r="U2604" s="6">
        <f>IF(Table1[[#This Row],[Ngày tính CN]]="","",S2604+T2604)</f>
        <v>46021</v>
      </c>
      <c r="V2604" s="35">
        <f ca="1">IF(Table1[[#This Row],[Hạn thanh toán]]="","",IF((U2604-NOW())&lt;0,0,(U2604-NOW())))</f>
        <v>0</v>
      </c>
      <c r="W2604" s="35"/>
      <c r="X2604" s="35">
        <f t="shared" ca="1" si="643"/>
        <v>149.49032013888791</v>
      </c>
      <c r="Y2604" s="2" t="str">
        <f t="shared" ca="1" si="644"/>
        <v>Nợ quá hạn hơn 120 ngày có khả năng mất thanh toán</v>
      </c>
      <c r="Z2604" s="51">
        <f t="shared" si="637"/>
        <v>46021</v>
      </c>
      <c r="AA2604" s="51" t="str">
        <f t="shared" si="638"/>
        <v/>
      </c>
      <c r="AD2604" s="2" t="str">
        <f>VLOOKUP($A2604,MA_KH!$A:$Q,MA_KH!O$1,0)</f>
        <v>NHATMINH</v>
      </c>
      <c r="AE2604" s="2" t="str">
        <f>VLOOKUP($A2604,MA_KH!$A:$Q,MA_KH!P$1,0)</f>
        <v>CÔNG TY TNHH SẢN XUẤT THƯƠNG MẠI DỊCH VỤ NHẬT MINH BAKERY</v>
      </c>
    </row>
    <row r="2605" spans="1:31" ht="25.5" hidden="1" customHeight="1" x14ac:dyDescent="0.2">
      <c r="A2605" s="30" t="s">
        <v>22062</v>
      </c>
      <c r="B2605" s="30" t="s">
        <v>4063</v>
      </c>
      <c r="C2605" s="37">
        <v>45894</v>
      </c>
      <c r="D2605" s="30"/>
      <c r="E2605" s="37">
        <v>45894</v>
      </c>
      <c r="F2605" s="30">
        <v>1401</v>
      </c>
      <c r="G2605" s="30" t="s">
        <v>20638</v>
      </c>
      <c r="H2605" s="38">
        <v>0</v>
      </c>
      <c r="I2605" s="65">
        <v>-654740</v>
      </c>
      <c r="J2605" s="38">
        <v>-52379</v>
      </c>
      <c r="K2605" s="38">
        <v>-707119</v>
      </c>
      <c r="L2605" s="7" t="s">
        <v>51</v>
      </c>
      <c r="O2605" s="35">
        <f>IF(Table1[[#This Row],[Phân loại]]="Tồn đầu kỳ",Table1[[#This Row],[Tổng giá trị]],0)</f>
        <v>-707119</v>
      </c>
      <c r="P2605" s="7">
        <f>IF(Table1[[#This Row],[Số còn phải thu ĐK]]&lt;&gt;0,0,IF(Table1[[#This Row],[Phân loại]]="Bán hàng",Table1[[#This Row],[Tổng giá trị]],-Table1[[#This Row],[Tổng giá trị]]))</f>
        <v>0</v>
      </c>
      <c r="Q2605" s="35">
        <f t="shared" ref="Q2605:Q2652" si="645">IF(M2605&lt;&gt;"",IF(O2605&lt;&gt;0,O2605,P2605),0)</f>
        <v>0</v>
      </c>
      <c r="R2605" s="7">
        <f>Table1[[#This Row],[Số còn phải thu ĐK]]+Table1[[#This Row],[Giá Trị HD sau CK]]-Table1[[#This Row],[Số tiền đã thu]]</f>
        <v>-707119</v>
      </c>
      <c r="S2605" s="6">
        <f>IF(Table1[[#This Row],[Ngày hóa đơn]]&lt;&gt;"",Table1[[#This Row],[Ngày hóa đơn]],IF(Table1[[#This Row],[Ngày hạch toán]]&lt;&gt;"",Table1[[#This Row],[Ngày hạch toán]],""))</f>
        <v>45894</v>
      </c>
      <c r="T2605" s="7"/>
      <c r="U2605" s="6">
        <f>IF(Table1[[#This Row],[Ngày tính CN]]="","",S2605+T2605)</f>
        <v>45894</v>
      </c>
      <c r="V2605" s="35">
        <f ca="1">IF(Table1[[#This Row],[Hạn thanh toán]]="","",IF((U2605-NOW())&lt;0,0,(U2605-NOW())))</f>
        <v>0</v>
      </c>
      <c r="W2605" s="35"/>
      <c r="X2605" s="35">
        <f t="shared" ref="X2605:X2652" ca="1" si="646">IF(OR(U2605="",R2605=0),"",IF((U2605-NOW())&lt;0,-(U2605-NOW()),0))</f>
        <v>276.49032013888791</v>
      </c>
      <c r="Y2605" s="2" t="str">
        <f t="shared" ref="Y2605:Y2652" ca="1" si="647">IF(R2605=0,"Đã thanh toán",IF(X2605="","",IF(X2605&lt;=0,"Chưa đến hạn thanh toán",IF(X2605&lt;=30,"Nợ quá hạn 30 ngày",IF(X2605&lt;=60,"Nợ quá hạn từ 30 ngày đến 60 ngày",IF(X2605&lt;=90,"Nợ quá hạn từ 60 ngày đến 90 ngày",IF(X2605&lt;=120,"Nợ quá hạn từ 90 ngày đến 120 ngày","Nợ quá hạn hơn 120 ngày có khả năng mất thanh toán")))))))</f>
        <v>Nợ quá hạn hơn 120 ngày có khả năng mất thanh toán</v>
      </c>
      <c r="Z2605" s="51">
        <f t="shared" si="637"/>
        <v>45894</v>
      </c>
      <c r="AA2605" s="51" t="str">
        <f t="shared" si="638"/>
        <v/>
      </c>
      <c r="AD2605" s="2" t="str">
        <f>VLOOKUP($A2605,MA_KH!$A:$Q,MA_KH!O$1,0)</f>
        <v>NHATMINH</v>
      </c>
      <c r="AE2605" s="2" t="str">
        <f>VLOOKUP($A2605,MA_KH!$A:$Q,MA_KH!P$1,0)</f>
        <v>CÔNG TY TNHH SẢN XUẤT THƯƠNG MẠI DỊCH VỤ NHẬT MINH BAKERY</v>
      </c>
    </row>
    <row r="2606" spans="1:31" ht="25.5" hidden="1" customHeight="1" x14ac:dyDescent="0.2">
      <c r="A2606" s="30" t="s">
        <v>22062</v>
      </c>
      <c r="B2606" s="30" t="s">
        <v>4063</v>
      </c>
      <c r="C2606" s="37">
        <v>45920</v>
      </c>
      <c r="D2606" s="30"/>
      <c r="E2606" s="37">
        <v>45920</v>
      </c>
      <c r="F2606" s="30">
        <v>1545</v>
      </c>
      <c r="G2606" s="30" t="s">
        <v>20639</v>
      </c>
      <c r="H2606" s="38">
        <v>0</v>
      </c>
      <c r="I2606" s="65">
        <v>-505926</v>
      </c>
      <c r="J2606" s="38">
        <v>-40474</v>
      </c>
      <c r="K2606" s="38">
        <v>-546400</v>
      </c>
      <c r="L2606" s="7" t="s">
        <v>51</v>
      </c>
      <c r="O2606" s="35">
        <f>IF(Table1[[#This Row],[Phân loại]]="Tồn đầu kỳ",Table1[[#This Row],[Tổng giá trị]],0)</f>
        <v>-546400</v>
      </c>
      <c r="P2606" s="7">
        <f>IF(Table1[[#This Row],[Số còn phải thu ĐK]]&lt;&gt;0,0,IF(Table1[[#This Row],[Phân loại]]="Bán hàng",Table1[[#This Row],[Tổng giá trị]],-Table1[[#This Row],[Tổng giá trị]]))</f>
        <v>0</v>
      </c>
      <c r="Q2606" s="35">
        <f t="shared" si="645"/>
        <v>0</v>
      </c>
      <c r="R2606" s="7">
        <f>Table1[[#This Row],[Số còn phải thu ĐK]]+Table1[[#This Row],[Giá Trị HD sau CK]]-Table1[[#This Row],[Số tiền đã thu]]</f>
        <v>-546400</v>
      </c>
      <c r="S2606" s="6">
        <f>IF(Table1[[#This Row],[Ngày hóa đơn]]&lt;&gt;"",Table1[[#This Row],[Ngày hóa đơn]],IF(Table1[[#This Row],[Ngày hạch toán]]&lt;&gt;"",Table1[[#This Row],[Ngày hạch toán]],""))</f>
        <v>45920</v>
      </c>
      <c r="T2606" s="7"/>
      <c r="U2606" s="6">
        <f>IF(Table1[[#This Row],[Ngày tính CN]]="","",S2606+T2606)</f>
        <v>45920</v>
      </c>
      <c r="V2606" s="35">
        <f ca="1">IF(Table1[[#This Row],[Hạn thanh toán]]="","",IF((U2606-NOW())&lt;0,0,(U2606-NOW())))</f>
        <v>0</v>
      </c>
      <c r="W2606" s="35"/>
      <c r="X2606" s="35">
        <f t="shared" ca="1" si="646"/>
        <v>250.49032013888791</v>
      </c>
      <c r="Y2606" s="2" t="str">
        <f t="shared" ca="1" si="647"/>
        <v>Nợ quá hạn hơn 120 ngày có khả năng mất thanh toán</v>
      </c>
      <c r="Z2606" s="51">
        <f t="shared" si="637"/>
        <v>45920</v>
      </c>
      <c r="AA2606" s="51" t="str">
        <f t="shared" si="638"/>
        <v/>
      </c>
      <c r="AD2606" s="2" t="str">
        <f>VLOOKUP($A2606,MA_KH!$A:$Q,MA_KH!O$1,0)</f>
        <v>NHATMINH</v>
      </c>
      <c r="AE2606" s="2" t="str">
        <f>VLOOKUP($A2606,MA_KH!$A:$Q,MA_KH!P$1,0)</f>
        <v>CÔNG TY TNHH SẢN XUẤT THƯƠNG MẠI DỊCH VỤ NHẬT MINH BAKERY</v>
      </c>
    </row>
    <row r="2607" spans="1:31" ht="25.5" hidden="1" customHeight="1" x14ac:dyDescent="0.2">
      <c r="A2607" s="30" t="s">
        <v>22062</v>
      </c>
      <c r="B2607" s="30" t="s">
        <v>4063</v>
      </c>
      <c r="C2607" s="37">
        <v>45954</v>
      </c>
      <c r="D2607" s="30"/>
      <c r="E2607" s="37">
        <v>45954</v>
      </c>
      <c r="F2607" s="30">
        <v>1729</v>
      </c>
      <c r="G2607" s="30" t="s">
        <v>20640</v>
      </c>
      <c r="H2607" s="38">
        <v>0</v>
      </c>
      <c r="I2607" s="65">
        <v>-546732</v>
      </c>
      <c r="J2607" s="38">
        <v>-43739</v>
      </c>
      <c r="K2607" s="38">
        <v>-590471</v>
      </c>
      <c r="L2607" s="7" t="s">
        <v>51</v>
      </c>
      <c r="O2607" s="35">
        <f>IF(Table1[[#This Row],[Phân loại]]="Tồn đầu kỳ",Table1[[#This Row],[Tổng giá trị]],0)</f>
        <v>-590471</v>
      </c>
      <c r="P2607" s="7">
        <f>IF(Table1[[#This Row],[Số còn phải thu ĐK]]&lt;&gt;0,0,IF(Table1[[#This Row],[Phân loại]]="Bán hàng",Table1[[#This Row],[Tổng giá trị]],-Table1[[#This Row],[Tổng giá trị]]))</f>
        <v>0</v>
      </c>
      <c r="Q2607" s="35">
        <f t="shared" si="645"/>
        <v>0</v>
      </c>
      <c r="R2607" s="7">
        <f>Table1[[#This Row],[Số còn phải thu ĐK]]+Table1[[#This Row],[Giá Trị HD sau CK]]-Table1[[#This Row],[Số tiền đã thu]]</f>
        <v>-590471</v>
      </c>
      <c r="S2607" s="6">
        <f>IF(Table1[[#This Row],[Ngày hóa đơn]]&lt;&gt;"",Table1[[#This Row],[Ngày hóa đơn]],IF(Table1[[#This Row],[Ngày hạch toán]]&lt;&gt;"",Table1[[#This Row],[Ngày hạch toán]],""))</f>
        <v>45954</v>
      </c>
      <c r="T2607" s="7"/>
      <c r="U2607" s="6">
        <f>IF(Table1[[#This Row],[Ngày tính CN]]="","",S2607+T2607)</f>
        <v>45954</v>
      </c>
      <c r="V2607" s="35">
        <f ca="1">IF(Table1[[#This Row],[Hạn thanh toán]]="","",IF((U2607-NOW())&lt;0,0,(U2607-NOW())))</f>
        <v>0</v>
      </c>
      <c r="W2607" s="35"/>
      <c r="X2607" s="35">
        <f t="shared" ca="1" si="646"/>
        <v>216.49032013888791</v>
      </c>
      <c r="Y2607" s="2" t="str">
        <f t="shared" ca="1" si="647"/>
        <v>Nợ quá hạn hơn 120 ngày có khả năng mất thanh toán</v>
      </c>
      <c r="Z2607" s="51">
        <f t="shared" si="637"/>
        <v>45954</v>
      </c>
      <c r="AA2607" s="51" t="str">
        <f t="shared" si="638"/>
        <v/>
      </c>
      <c r="AD2607" s="2" t="str">
        <f>VLOOKUP($A2607,MA_KH!$A:$Q,MA_KH!O$1,0)</f>
        <v>NHATMINH</v>
      </c>
      <c r="AE2607" s="2" t="str">
        <f>VLOOKUP($A2607,MA_KH!$A:$Q,MA_KH!P$1,0)</f>
        <v>CÔNG TY TNHH SẢN XUẤT THƯƠNG MẠI DỊCH VỤ NHẬT MINH BAKERY</v>
      </c>
    </row>
    <row r="2608" spans="1:31" ht="25.5" hidden="1" customHeight="1" x14ac:dyDescent="0.2">
      <c r="A2608" s="30" t="s">
        <v>22062</v>
      </c>
      <c r="B2608" s="30" t="s">
        <v>4063</v>
      </c>
      <c r="C2608" s="37">
        <v>45894</v>
      </c>
      <c r="D2608" s="30"/>
      <c r="E2608" s="37">
        <v>45894</v>
      </c>
      <c r="F2608" s="30" t="s">
        <v>20641</v>
      </c>
      <c r="G2608" s="30" t="s">
        <v>20642</v>
      </c>
      <c r="H2608" s="38">
        <v>0</v>
      </c>
      <c r="I2608" s="65">
        <v>0</v>
      </c>
      <c r="J2608" s="38">
        <v>-57300.986400000002</v>
      </c>
      <c r="K2608" s="38">
        <v>-57300.986400000002</v>
      </c>
      <c r="L2608" s="7" t="s">
        <v>51</v>
      </c>
      <c r="O2608" s="35">
        <f>IF(Table1[[#This Row],[Phân loại]]="Tồn đầu kỳ",Table1[[#This Row],[Tổng giá trị]],0)</f>
        <v>-57300.986400000002</v>
      </c>
      <c r="P2608" s="7">
        <f>IF(Table1[[#This Row],[Số còn phải thu ĐK]]&lt;&gt;0,0,IF(Table1[[#This Row],[Phân loại]]="Bán hàng",Table1[[#This Row],[Tổng giá trị]],-Table1[[#This Row],[Tổng giá trị]]))</f>
        <v>0</v>
      </c>
      <c r="Q2608" s="35">
        <f t="shared" si="645"/>
        <v>0</v>
      </c>
      <c r="R2608" s="7">
        <f>Table1[[#This Row],[Số còn phải thu ĐK]]+Table1[[#This Row],[Giá Trị HD sau CK]]-Table1[[#This Row],[Số tiền đã thu]]</f>
        <v>-57300.986400000002</v>
      </c>
      <c r="S2608" s="6">
        <f>IF(Table1[[#This Row],[Ngày hóa đơn]]&lt;&gt;"",Table1[[#This Row],[Ngày hóa đơn]],IF(Table1[[#This Row],[Ngày hạch toán]]&lt;&gt;"",Table1[[#This Row],[Ngày hạch toán]],""))</f>
        <v>45894</v>
      </c>
      <c r="T2608" s="7"/>
      <c r="U2608" s="6">
        <f>IF(Table1[[#This Row],[Ngày tính CN]]="","",S2608+T2608)</f>
        <v>45894</v>
      </c>
      <c r="V2608" s="35">
        <f ca="1">IF(Table1[[#This Row],[Hạn thanh toán]]="","",IF((U2608-NOW())&lt;0,0,(U2608-NOW())))</f>
        <v>0</v>
      </c>
      <c r="W2608" s="35"/>
      <c r="X2608" s="35">
        <f t="shared" ca="1" si="646"/>
        <v>276.49032013888791</v>
      </c>
      <c r="Y2608" s="2" t="str">
        <f t="shared" ca="1" si="647"/>
        <v>Nợ quá hạn hơn 120 ngày có khả năng mất thanh toán</v>
      </c>
      <c r="Z2608" s="51">
        <f t="shared" si="637"/>
        <v>45894</v>
      </c>
      <c r="AA2608" s="51" t="str">
        <f t="shared" si="638"/>
        <v/>
      </c>
      <c r="AD2608" s="2" t="str">
        <f>VLOOKUP($A2608,MA_KH!$A:$Q,MA_KH!O$1,0)</f>
        <v>NHATMINH</v>
      </c>
      <c r="AE2608" s="2" t="str">
        <f>VLOOKUP($A2608,MA_KH!$A:$Q,MA_KH!P$1,0)</f>
        <v>CÔNG TY TNHH SẢN XUẤT THƯƠNG MẠI DỊCH VỤ NHẬT MINH BAKERY</v>
      </c>
    </row>
    <row r="2609" spans="1:31" ht="25.5" hidden="1" customHeight="1" x14ac:dyDescent="0.2">
      <c r="A2609" s="30" t="s">
        <v>22062</v>
      </c>
      <c r="B2609" s="30" t="s">
        <v>4063</v>
      </c>
      <c r="C2609" s="37">
        <v>45894</v>
      </c>
      <c r="D2609" s="30"/>
      <c r="E2609" s="37">
        <v>45894</v>
      </c>
      <c r="F2609" s="30" t="s">
        <v>20643</v>
      </c>
      <c r="G2609" s="30" t="s">
        <v>20644</v>
      </c>
      <c r="H2609" s="38">
        <v>0</v>
      </c>
      <c r="I2609" s="65">
        <v>0</v>
      </c>
      <c r="J2609" s="38">
        <v>-40659.444000000003</v>
      </c>
      <c r="K2609" s="38">
        <v>-40659.444000000003</v>
      </c>
      <c r="L2609" s="7" t="s">
        <v>51</v>
      </c>
      <c r="O2609" s="35">
        <f>IF(Table1[[#This Row],[Phân loại]]="Tồn đầu kỳ",Table1[[#This Row],[Tổng giá trị]],0)</f>
        <v>-40659.444000000003</v>
      </c>
      <c r="P2609" s="7">
        <f>IF(Table1[[#This Row],[Số còn phải thu ĐK]]&lt;&gt;0,0,IF(Table1[[#This Row],[Phân loại]]="Bán hàng",Table1[[#This Row],[Tổng giá trị]],-Table1[[#This Row],[Tổng giá trị]]))</f>
        <v>0</v>
      </c>
      <c r="Q2609" s="35">
        <f t="shared" si="645"/>
        <v>0</v>
      </c>
      <c r="R2609" s="7">
        <f>Table1[[#This Row],[Số còn phải thu ĐK]]+Table1[[#This Row],[Giá Trị HD sau CK]]-Table1[[#This Row],[Số tiền đã thu]]</f>
        <v>-40659.444000000003</v>
      </c>
      <c r="S2609" s="6">
        <f>IF(Table1[[#This Row],[Ngày hóa đơn]]&lt;&gt;"",Table1[[#This Row],[Ngày hóa đơn]],IF(Table1[[#This Row],[Ngày hạch toán]]&lt;&gt;"",Table1[[#This Row],[Ngày hạch toán]],""))</f>
        <v>45894</v>
      </c>
      <c r="T2609" s="7"/>
      <c r="U2609" s="6">
        <f>IF(Table1[[#This Row],[Ngày tính CN]]="","",S2609+T2609)</f>
        <v>45894</v>
      </c>
      <c r="V2609" s="35">
        <f ca="1">IF(Table1[[#This Row],[Hạn thanh toán]]="","",IF((U2609-NOW())&lt;0,0,(U2609-NOW())))</f>
        <v>0</v>
      </c>
      <c r="W2609" s="35"/>
      <c r="X2609" s="35">
        <f t="shared" ca="1" si="646"/>
        <v>276.49032013888791</v>
      </c>
      <c r="Y2609" s="2" t="str">
        <f t="shared" ca="1" si="647"/>
        <v>Nợ quá hạn hơn 120 ngày có khả năng mất thanh toán</v>
      </c>
      <c r="Z2609" s="51">
        <f t="shared" si="637"/>
        <v>45894</v>
      </c>
      <c r="AA2609" s="51" t="str">
        <f t="shared" si="638"/>
        <v/>
      </c>
      <c r="AD2609" s="2" t="str">
        <f>VLOOKUP($A2609,MA_KH!$A:$Q,MA_KH!O$1,0)</f>
        <v>NHATMINH</v>
      </c>
      <c r="AE2609" s="2" t="str">
        <f>VLOOKUP($A2609,MA_KH!$A:$Q,MA_KH!P$1,0)</f>
        <v>CÔNG TY TNHH SẢN XUẤT THƯƠNG MẠI DỊCH VỤ NHẬT MINH BAKERY</v>
      </c>
    </row>
    <row r="2610" spans="1:31" ht="25.5" hidden="1" customHeight="1" x14ac:dyDescent="0.2">
      <c r="A2610" s="30" t="s">
        <v>22062</v>
      </c>
      <c r="B2610" s="30" t="s">
        <v>4063</v>
      </c>
      <c r="C2610" s="37">
        <v>45961</v>
      </c>
      <c r="D2610" s="30"/>
      <c r="E2610" s="37">
        <v>45961</v>
      </c>
      <c r="F2610" s="30"/>
      <c r="G2610" s="30" t="s">
        <v>20645</v>
      </c>
      <c r="H2610" s="38">
        <v>0</v>
      </c>
      <c r="I2610" s="65">
        <v>-385258</v>
      </c>
      <c r="J2610" s="38">
        <v>-30820.613600000001</v>
      </c>
      <c r="K2610" s="38">
        <v>-416078.28360000002</v>
      </c>
      <c r="L2610" s="7" t="s">
        <v>51</v>
      </c>
      <c r="O2610" s="35">
        <f>IF(Table1[[#This Row],[Phân loại]]="Tồn đầu kỳ",Table1[[#This Row],[Tổng giá trị]],0)</f>
        <v>-416078.28360000002</v>
      </c>
      <c r="P2610" s="7">
        <f>IF(Table1[[#This Row],[Số còn phải thu ĐK]]&lt;&gt;0,0,IF(Table1[[#This Row],[Phân loại]]="Bán hàng",Table1[[#This Row],[Tổng giá trị]],-Table1[[#This Row],[Tổng giá trị]]))</f>
        <v>0</v>
      </c>
      <c r="Q2610" s="35">
        <f t="shared" si="645"/>
        <v>0</v>
      </c>
      <c r="R2610" s="7">
        <f>Table1[[#This Row],[Số còn phải thu ĐK]]+Table1[[#This Row],[Giá Trị HD sau CK]]-Table1[[#This Row],[Số tiền đã thu]]</f>
        <v>-416078.28360000002</v>
      </c>
      <c r="S2610" s="6">
        <f>IF(Table1[[#This Row],[Ngày hóa đơn]]&lt;&gt;"",Table1[[#This Row],[Ngày hóa đơn]],IF(Table1[[#This Row],[Ngày hạch toán]]&lt;&gt;"",Table1[[#This Row],[Ngày hạch toán]],""))</f>
        <v>45961</v>
      </c>
      <c r="T2610" s="7"/>
      <c r="U2610" s="6">
        <f>IF(Table1[[#This Row],[Ngày tính CN]]="","",S2610+T2610)</f>
        <v>45961</v>
      </c>
      <c r="V2610" s="35">
        <f ca="1">IF(Table1[[#This Row],[Hạn thanh toán]]="","",IF((U2610-NOW())&lt;0,0,(U2610-NOW())))</f>
        <v>0</v>
      </c>
      <c r="W2610" s="35"/>
      <c r="X2610" s="35">
        <f t="shared" ca="1" si="646"/>
        <v>209.49032013888791</v>
      </c>
      <c r="Y2610" s="2" t="str">
        <f t="shared" ca="1" si="647"/>
        <v>Nợ quá hạn hơn 120 ngày có khả năng mất thanh toán</v>
      </c>
      <c r="Z2610" s="51">
        <f t="shared" si="637"/>
        <v>45961</v>
      </c>
      <c r="AA2610" s="51" t="str">
        <f t="shared" si="638"/>
        <v/>
      </c>
      <c r="AD2610" s="2" t="str">
        <f>VLOOKUP($A2610,MA_KH!$A:$Q,MA_KH!O$1,0)</f>
        <v>NHATMINH</v>
      </c>
      <c r="AE2610" s="2" t="str">
        <f>VLOOKUP($A2610,MA_KH!$A:$Q,MA_KH!P$1,0)</f>
        <v>CÔNG TY TNHH SẢN XUẤT THƯƠNG MẠI DỊCH VỤ NHẬT MINH BAKERY</v>
      </c>
    </row>
    <row r="2611" spans="1:31" ht="25.5" hidden="1" customHeight="1" x14ac:dyDescent="0.2">
      <c r="A2611" s="30" t="s">
        <v>22062</v>
      </c>
      <c r="B2611" s="30" t="s">
        <v>4063</v>
      </c>
      <c r="C2611" s="37">
        <v>45852</v>
      </c>
      <c r="D2611" s="30" t="s">
        <v>20646</v>
      </c>
      <c r="E2611" s="37">
        <v>45852</v>
      </c>
      <c r="F2611" s="30"/>
      <c r="G2611" s="30" t="s">
        <v>20647</v>
      </c>
      <c r="H2611" s="38">
        <v>-419894</v>
      </c>
      <c r="I2611" s="65">
        <v>0</v>
      </c>
      <c r="J2611" s="38">
        <v>-33592</v>
      </c>
      <c r="K2611" s="38">
        <v>-453486</v>
      </c>
      <c r="L2611" s="7" t="s">
        <v>51</v>
      </c>
      <c r="O2611" s="35">
        <f>IF(Table1[[#This Row],[Phân loại]]="Tồn đầu kỳ",Table1[[#This Row],[Tổng giá trị]],0)</f>
        <v>-453486</v>
      </c>
      <c r="P2611" s="7">
        <f>IF(Table1[[#This Row],[Số còn phải thu ĐK]]&lt;&gt;0,0,IF(Table1[[#This Row],[Phân loại]]="Bán hàng",Table1[[#This Row],[Tổng giá trị]],-Table1[[#This Row],[Tổng giá trị]]))</f>
        <v>0</v>
      </c>
      <c r="Q2611" s="35">
        <f t="shared" si="645"/>
        <v>0</v>
      </c>
      <c r="R2611" s="7">
        <f>Table1[[#This Row],[Số còn phải thu ĐK]]+Table1[[#This Row],[Giá Trị HD sau CK]]-Table1[[#This Row],[Số tiền đã thu]]</f>
        <v>-453486</v>
      </c>
      <c r="S2611" s="6">
        <f>IF(Table1[[#This Row],[Ngày hóa đơn]]&lt;&gt;"",Table1[[#This Row],[Ngày hóa đơn]],IF(Table1[[#This Row],[Ngày hạch toán]]&lt;&gt;"",Table1[[#This Row],[Ngày hạch toán]],""))</f>
        <v>45852</v>
      </c>
      <c r="T2611" s="7"/>
      <c r="U2611" s="6">
        <f>IF(Table1[[#This Row],[Ngày tính CN]]="","",S2611+T2611)</f>
        <v>45852</v>
      </c>
      <c r="V2611" s="35">
        <f ca="1">IF(Table1[[#This Row],[Hạn thanh toán]]="","",IF((U2611-NOW())&lt;0,0,(U2611-NOW())))</f>
        <v>0</v>
      </c>
      <c r="W2611" s="35"/>
      <c r="X2611" s="35">
        <f t="shared" ca="1" si="646"/>
        <v>318.49032013888791</v>
      </c>
      <c r="Y2611" s="2" t="str">
        <f t="shared" ca="1" si="647"/>
        <v>Nợ quá hạn hơn 120 ngày có khả năng mất thanh toán</v>
      </c>
      <c r="Z2611" s="51">
        <f t="shared" si="637"/>
        <v>45852</v>
      </c>
      <c r="AA2611" s="51" t="str">
        <f t="shared" si="638"/>
        <v/>
      </c>
      <c r="AD2611" s="2" t="str">
        <f>VLOOKUP($A2611,MA_KH!$A:$Q,MA_KH!O$1,0)</f>
        <v>NHATMINH</v>
      </c>
      <c r="AE2611" s="2" t="str">
        <f>VLOOKUP($A2611,MA_KH!$A:$Q,MA_KH!P$1,0)</f>
        <v>CÔNG TY TNHH SẢN XUẤT THƯƠNG MẠI DỊCH VỤ NHẬT MINH BAKERY</v>
      </c>
    </row>
    <row r="2612" spans="1:31" ht="25.5" hidden="1" customHeight="1" x14ac:dyDescent="0.2">
      <c r="A2612" s="30" t="s">
        <v>22062</v>
      </c>
      <c r="B2612" s="30" t="s">
        <v>4063</v>
      </c>
      <c r="C2612" s="37">
        <v>45856</v>
      </c>
      <c r="D2612" s="30" t="s">
        <v>20648</v>
      </c>
      <c r="E2612" s="37">
        <v>45856</v>
      </c>
      <c r="F2612" s="30"/>
      <c r="G2612" s="30" t="s">
        <v>20649</v>
      </c>
      <c r="H2612" s="38">
        <v>-249764</v>
      </c>
      <c r="I2612" s="65">
        <v>0</v>
      </c>
      <c r="J2612" s="38">
        <v>-19981</v>
      </c>
      <c r="K2612" s="38">
        <v>-269745</v>
      </c>
      <c r="L2612" s="7" t="s">
        <v>51</v>
      </c>
      <c r="O2612" s="35">
        <f>IF(Table1[[#This Row],[Phân loại]]="Tồn đầu kỳ",Table1[[#This Row],[Tổng giá trị]],0)</f>
        <v>-269745</v>
      </c>
      <c r="P2612" s="7">
        <f>IF(Table1[[#This Row],[Số còn phải thu ĐK]]&lt;&gt;0,0,IF(Table1[[#This Row],[Phân loại]]="Bán hàng",Table1[[#This Row],[Tổng giá trị]],-Table1[[#This Row],[Tổng giá trị]]))</f>
        <v>0</v>
      </c>
      <c r="Q2612" s="35">
        <f t="shared" si="645"/>
        <v>0</v>
      </c>
      <c r="R2612" s="7">
        <f>Table1[[#This Row],[Số còn phải thu ĐK]]+Table1[[#This Row],[Giá Trị HD sau CK]]-Table1[[#This Row],[Số tiền đã thu]]</f>
        <v>-269745</v>
      </c>
      <c r="S2612" s="6">
        <f>IF(Table1[[#This Row],[Ngày hóa đơn]]&lt;&gt;"",Table1[[#This Row],[Ngày hóa đơn]],IF(Table1[[#This Row],[Ngày hạch toán]]&lt;&gt;"",Table1[[#This Row],[Ngày hạch toán]],""))</f>
        <v>45856</v>
      </c>
      <c r="T2612" s="7"/>
      <c r="U2612" s="6">
        <f>IF(Table1[[#This Row],[Ngày tính CN]]="","",S2612+T2612)</f>
        <v>45856</v>
      </c>
      <c r="V2612" s="35">
        <f ca="1">IF(Table1[[#This Row],[Hạn thanh toán]]="","",IF((U2612-NOW())&lt;0,0,(U2612-NOW())))</f>
        <v>0</v>
      </c>
      <c r="W2612" s="35"/>
      <c r="X2612" s="35">
        <f t="shared" ca="1" si="646"/>
        <v>314.49032013888791</v>
      </c>
      <c r="Y2612" s="2" t="str">
        <f t="shared" ca="1" si="647"/>
        <v>Nợ quá hạn hơn 120 ngày có khả năng mất thanh toán</v>
      </c>
      <c r="Z2612" s="51">
        <f t="shared" si="637"/>
        <v>45856</v>
      </c>
      <c r="AA2612" s="51" t="str">
        <f t="shared" si="638"/>
        <v/>
      </c>
      <c r="AD2612" s="2" t="str">
        <f>VLOOKUP($A2612,MA_KH!$A:$Q,MA_KH!O$1,0)</f>
        <v>NHATMINH</v>
      </c>
      <c r="AE2612" s="2" t="str">
        <f>VLOOKUP($A2612,MA_KH!$A:$Q,MA_KH!P$1,0)</f>
        <v>CÔNG TY TNHH SẢN XUẤT THƯƠNG MẠI DỊCH VỤ NHẬT MINH BAKERY</v>
      </c>
    </row>
    <row r="2613" spans="1:31" ht="25.5" hidden="1" customHeight="1" x14ac:dyDescent="0.2">
      <c r="A2613" s="30" t="s">
        <v>22062</v>
      </c>
      <c r="B2613" s="30" t="s">
        <v>4063</v>
      </c>
      <c r="C2613" s="37">
        <v>45857</v>
      </c>
      <c r="D2613" s="30" t="s">
        <v>20650</v>
      </c>
      <c r="E2613" s="37">
        <v>45857</v>
      </c>
      <c r="F2613" s="30"/>
      <c r="G2613" s="30" t="s">
        <v>20651</v>
      </c>
      <c r="H2613" s="38">
        <v>-256258</v>
      </c>
      <c r="I2613" s="65">
        <v>0</v>
      </c>
      <c r="J2613" s="38">
        <v>-20501</v>
      </c>
      <c r="K2613" s="38">
        <v>-276759</v>
      </c>
      <c r="L2613" s="7" t="s">
        <v>51</v>
      </c>
      <c r="O2613" s="35">
        <f>IF(Table1[[#This Row],[Phân loại]]="Tồn đầu kỳ",Table1[[#This Row],[Tổng giá trị]],0)</f>
        <v>-276759</v>
      </c>
      <c r="P2613" s="7">
        <f>IF(Table1[[#This Row],[Số còn phải thu ĐK]]&lt;&gt;0,0,IF(Table1[[#This Row],[Phân loại]]="Bán hàng",Table1[[#This Row],[Tổng giá trị]],-Table1[[#This Row],[Tổng giá trị]]))</f>
        <v>0</v>
      </c>
      <c r="Q2613" s="35">
        <f t="shared" si="645"/>
        <v>0</v>
      </c>
      <c r="R2613" s="7">
        <f>Table1[[#This Row],[Số còn phải thu ĐK]]+Table1[[#This Row],[Giá Trị HD sau CK]]-Table1[[#This Row],[Số tiền đã thu]]</f>
        <v>-276759</v>
      </c>
      <c r="S2613" s="6">
        <f>IF(Table1[[#This Row],[Ngày hóa đơn]]&lt;&gt;"",Table1[[#This Row],[Ngày hóa đơn]],IF(Table1[[#This Row],[Ngày hạch toán]]&lt;&gt;"",Table1[[#This Row],[Ngày hạch toán]],""))</f>
        <v>45857</v>
      </c>
      <c r="T2613" s="7"/>
      <c r="U2613" s="6">
        <f>IF(Table1[[#This Row],[Ngày tính CN]]="","",S2613+T2613)</f>
        <v>45857</v>
      </c>
      <c r="V2613" s="35">
        <f ca="1">IF(Table1[[#This Row],[Hạn thanh toán]]="","",IF((U2613-NOW())&lt;0,0,(U2613-NOW())))</f>
        <v>0</v>
      </c>
      <c r="W2613" s="35"/>
      <c r="X2613" s="35">
        <f t="shared" ca="1" si="646"/>
        <v>313.49032013888791</v>
      </c>
      <c r="Y2613" s="2" t="str">
        <f t="shared" ca="1" si="647"/>
        <v>Nợ quá hạn hơn 120 ngày có khả năng mất thanh toán</v>
      </c>
      <c r="Z2613" s="51">
        <f t="shared" si="637"/>
        <v>45857</v>
      </c>
      <c r="AA2613" s="51" t="str">
        <f t="shared" si="638"/>
        <v/>
      </c>
      <c r="AD2613" s="2" t="str">
        <f>VLOOKUP($A2613,MA_KH!$A:$Q,MA_KH!O$1,0)</f>
        <v>NHATMINH</v>
      </c>
      <c r="AE2613" s="2" t="str">
        <f>VLOOKUP($A2613,MA_KH!$A:$Q,MA_KH!P$1,0)</f>
        <v>CÔNG TY TNHH SẢN XUẤT THƯƠNG MẠI DỊCH VỤ NHẬT MINH BAKERY</v>
      </c>
    </row>
    <row r="2614" spans="1:31" ht="25.5" hidden="1" customHeight="1" x14ac:dyDescent="0.2">
      <c r="A2614" s="30" t="s">
        <v>22062</v>
      </c>
      <c r="B2614" s="30" t="s">
        <v>4063</v>
      </c>
      <c r="C2614" s="37">
        <v>45860</v>
      </c>
      <c r="D2614" s="30" t="s">
        <v>20652</v>
      </c>
      <c r="E2614" s="37">
        <v>45860</v>
      </c>
      <c r="F2614" s="30"/>
      <c r="G2614" s="30" t="s">
        <v>20653</v>
      </c>
      <c r="H2614" s="38">
        <v>-272113</v>
      </c>
      <c r="I2614" s="65">
        <v>0</v>
      </c>
      <c r="J2614" s="38">
        <v>-21769</v>
      </c>
      <c r="K2614" s="38">
        <v>-293882</v>
      </c>
      <c r="L2614" s="7" t="s">
        <v>51</v>
      </c>
      <c r="O2614" s="35">
        <f>IF(Table1[[#This Row],[Phân loại]]="Tồn đầu kỳ",Table1[[#This Row],[Tổng giá trị]],0)</f>
        <v>-293882</v>
      </c>
      <c r="P2614" s="7">
        <f>IF(Table1[[#This Row],[Số còn phải thu ĐK]]&lt;&gt;0,0,IF(Table1[[#This Row],[Phân loại]]="Bán hàng",Table1[[#This Row],[Tổng giá trị]],-Table1[[#This Row],[Tổng giá trị]]))</f>
        <v>0</v>
      </c>
      <c r="Q2614" s="35">
        <f t="shared" si="645"/>
        <v>0</v>
      </c>
      <c r="R2614" s="7">
        <f>Table1[[#This Row],[Số còn phải thu ĐK]]+Table1[[#This Row],[Giá Trị HD sau CK]]-Table1[[#This Row],[Số tiền đã thu]]</f>
        <v>-293882</v>
      </c>
      <c r="S2614" s="6">
        <f>IF(Table1[[#This Row],[Ngày hóa đơn]]&lt;&gt;"",Table1[[#This Row],[Ngày hóa đơn]],IF(Table1[[#This Row],[Ngày hạch toán]]&lt;&gt;"",Table1[[#This Row],[Ngày hạch toán]],""))</f>
        <v>45860</v>
      </c>
      <c r="T2614" s="7"/>
      <c r="U2614" s="6">
        <f>IF(Table1[[#This Row],[Ngày tính CN]]="","",S2614+T2614)</f>
        <v>45860</v>
      </c>
      <c r="V2614" s="35">
        <f ca="1">IF(Table1[[#This Row],[Hạn thanh toán]]="","",IF((U2614-NOW())&lt;0,0,(U2614-NOW())))</f>
        <v>0</v>
      </c>
      <c r="W2614" s="35"/>
      <c r="X2614" s="35">
        <f t="shared" ca="1" si="646"/>
        <v>310.49032013888791</v>
      </c>
      <c r="Y2614" s="2" t="str">
        <f t="shared" ca="1" si="647"/>
        <v>Nợ quá hạn hơn 120 ngày có khả năng mất thanh toán</v>
      </c>
      <c r="Z2614" s="51">
        <f t="shared" si="637"/>
        <v>45860</v>
      </c>
      <c r="AA2614" s="51" t="str">
        <f t="shared" si="638"/>
        <v/>
      </c>
      <c r="AD2614" s="2" t="str">
        <f>VLOOKUP($A2614,MA_KH!$A:$Q,MA_KH!O$1,0)</f>
        <v>NHATMINH</v>
      </c>
      <c r="AE2614" s="2" t="str">
        <f>VLOOKUP($A2614,MA_KH!$A:$Q,MA_KH!P$1,0)</f>
        <v>CÔNG TY TNHH SẢN XUẤT THƯƠNG MẠI DỊCH VỤ NHẬT MINH BAKERY</v>
      </c>
    </row>
    <row r="2615" spans="1:31" ht="25.5" hidden="1" customHeight="1" x14ac:dyDescent="0.2">
      <c r="A2615" s="30" t="s">
        <v>22062</v>
      </c>
      <c r="B2615" s="30" t="s">
        <v>4063</v>
      </c>
      <c r="C2615" s="37">
        <v>45866</v>
      </c>
      <c r="D2615" s="30" t="s">
        <v>20654</v>
      </c>
      <c r="E2615" s="37">
        <v>45866</v>
      </c>
      <c r="F2615" s="30"/>
      <c r="G2615" s="30" t="s">
        <v>20655</v>
      </c>
      <c r="H2615" s="38">
        <v>-510563</v>
      </c>
      <c r="I2615" s="65">
        <v>0</v>
      </c>
      <c r="J2615" s="38">
        <v>-40846</v>
      </c>
      <c r="K2615" s="38">
        <v>-551409</v>
      </c>
      <c r="L2615" s="7" t="s">
        <v>51</v>
      </c>
      <c r="O2615" s="35">
        <f>IF(Table1[[#This Row],[Phân loại]]="Tồn đầu kỳ",Table1[[#This Row],[Tổng giá trị]],0)</f>
        <v>-551409</v>
      </c>
      <c r="P2615" s="7">
        <f>IF(Table1[[#This Row],[Số còn phải thu ĐK]]&lt;&gt;0,0,IF(Table1[[#This Row],[Phân loại]]="Bán hàng",Table1[[#This Row],[Tổng giá trị]],-Table1[[#This Row],[Tổng giá trị]]))</f>
        <v>0</v>
      </c>
      <c r="Q2615" s="35">
        <f t="shared" si="645"/>
        <v>0</v>
      </c>
      <c r="R2615" s="7">
        <f>Table1[[#This Row],[Số còn phải thu ĐK]]+Table1[[#This Row],[Giá Trị HD sau CK]]-Table1[[#This Row],[Số tiền đã thu]]</f>
        <v>-551409</v>
      </c>
      <c r="S2615" s="6">
        <f>IF(Table1[[#This Row],[Ngày hóa đơn]]&lt;&gt;"",Table1[[#This Row],[Ngày hóa đơn]],IF(Table1[[#This Row],[Ngày hạch toán]]&lt;&gt;"",Table1[[#This Row],[Ngày hạch toán]],""))</f>
        <v>45866</v>
      </c>
      <c r="T2615" s="7"/>
      <c r="U2615" s="6">
        <f>IF(Table1[[#This Row],[Ngày tính CN]]="","",S2615+T2615)</f>
        <v>45866</v>
      </c>
      <c r="V2615" s="35">
        <f ca="1">IF(Table1[[#This Row],[Hạn thanh toán]]="","",IF((U2615-NOW())&lt;0,0,(U2615-NOW())))</f>
        <v>0</v>
      </c>
      <c r="W2615" s="35"/>
      <c r="X2615" s="35">
        <f t="shared" ca="1" si="646"/>
        <v>304.49032013888791</v>
      </c>
      <c r="Y2615" s="2" t="str">
        <f t="shared" ca="1" si="647"/>
        <v>Nợ quá hạn hơn 120 ngày có khả năng mất thanh toán</v>
      </c>
      <c r="Z2615" s="51">
        <f t="shared" si="637"/>
        <v>45866</v>
      </c>
      <c r="AA2615" s="51" t="str">
        <f t="shared" si="638"/>
        <v/>
      </c>
      <c r="AD2615" s="2" t="str">
        <f>VLOOKUP($A2615,MA_KH!$A:$Q,MA_KH!O$1,0)</f>
        <v>NHATMINH</v>
      </c>
      <c r="AE2615" s="2" t="str">
        <f>VLOOKUP($A2615,MA_KH!$A:$Q,MA_KH!P$1,0)</f>
        <v>CÔNG TY TNHH SẢN XUẤT THƯƠNG MẠI DỊCH VỤ NHẬT MINH BAKERY</v>
      </c>
    </row>
    <row r="2616" spans="1:31" ht="25.5" hidden="1" customHeight="1" x14ac:dyDescent="0.2">
      <c r="A2616" s="30" t="s">
        <v>22062</v>
      </c>
      <c r="B2616" s="30" t="s">
        <v>4063</v>
      </c>
      <c r="C2616" s="37">
        <v>45867</v>
      </c>
      <c r="D2616" s="30" t="s">
        <v>20656</v>
      </c>
      <c r="E2616" s="37">
        <v>45867</v>
      </c>
      <c r="F2616" s="30"/>
      <c r="G2616" s="30" t="s">
        <v>20657</v>
      </c>
      <c r="H2616" s="38">
        <v>-222116</v>
      </c>
      <c r="I2616" s="65">
        <v>0</v>
      </c>
      <c r="J2616" s="38">
        <v>-17769</v>
      </c>
      <c r="K2616" s="38">
        <v>-239885</v>
      </c>
      <c r="L2616" s="7" t="s">
        <v>51</v>
      </c>
      <c r="O2616" s="35">
        <f>IF(Table1[[#This Row],[Phân loại]]="Tồn đầu kỳ",Table1[[#This Row],[Tổng giá trị]],0)</f>
        <v>-239885</v>
      </c>
      <c r="P2616" s="7">
        <f>IF(Table1[[#This Row],[Số còn phải thu ĐK]]&lt;&gt;0,0,IF(Table1[[#This Row],[Phân loại]]="Bán hàng",Table1[[#This Row],[Tổng giá trị]],-Table1[[#This Row],[Tổng giá trị]]))</f>
        <v>0</v>
      </c>
      <c r="Q2616" s="35">
        <f t="shared" si="645"/>
        <v>0</v>
      </c>
      <c r="R2616" s="7">
        <f>Table1[[#This Row],[Số còn phải thu ĐK]]+Table1[[#This Row],[Giá Trị HD sau CK]]-Table1[[#This Row],[Số tiền đã thu]]</f>
        <v>-239885</v>
      </c>
      <c r="S2616" s="6">
        <f>IF(Table1[[#This Row],[Ngày hóa đơn]]&lt;&gt;"",Table1[[#This Row],[Ngày hóa đơn]],IF(Table1[[#This Row],[Ngày hạch toán]]&lt;&gt;"",Table1[[#This Row],[Ngày hạch toán]],""))</f>
        <v>45867</v>
      </c>
      <c r="T2616" s="7"/>
      <c r="U2616" s="6">
        <f>IF(Table1[[#This Row],[Ngày tính CN]]="","",S2616+T2616)</f>
        <v>45867</v>
      </c>
      <c r="V2616" s="35">
        <f ca="1">IF(Table1[[#This Row],[Hạn thanh toán]]="","",IF((U2616-NOW())&lt;0,0,(U2616-NOW())))</f>
        <v>0</v>
      </c>
      <c r="W2616" s="35"/>
      <c r="X2616" s="35">
        <f t="shared" ca="1" si="646"/>
        <v>303.49032013888791</v>
      </c>
      <c r="Y2616" s="2" t="str">
        <f t="shared" ca="1" si="647"/>
        <v>Nợ quá hạn hơn 120 ngày có khả năng mất thanh toán</v>
      </c>
      <c r="Z2616" s="51">
        <f t="shared" si="637"/>
        <v>45867</v>
      </c>
      <c r="AA2616" s="51" t="str">
        <f t="shared" si="638"/>
        <v/>
      </c>
      <c r="AD2616" s="2" t="str">
        <f>VLOOKUP($A2616,MA_KH!$A:$Q,MA_KH!O$1,0)</f>
        <v>NHATMINH</v>
      </c>
      <c r="AE2616" s="2" t="str">
        <f>VLOOKUP($A2616,MA_KH!$A:$Q,MA_KH!P$1,0)</f>
        <v>CÔNG TY TNHH SẢN XUẤT THƯƠNG MẠI DỊCH VỤ NHẬT MINH BAKERY</v>
      </c>
    </row>
    <row r="2617" spans="1:31" ht="25.5" hidden="1" customHeight="1" x14ac:dyDescent="0.2">
      <c r="A2617" s="30" t="s">
        <v>22062</v>
      </c>
      <c r="B2617" s="30" t="s">
        <v>4063</v>
      </c>
      <c r="C2617" s="37">
        <v>45916</v>
      </c>
      <c r="D2617" s="30" t="s">
        <v>20658</v>
      </c>
      <c r="E2617" s="37">
        <v>45916</v>
      </c>
      <c r="F2617" s="30"/>
      <c r="G2617" s="30" t="s">
        <v>20659</v>
      </c>
      <c r="H2617" s="38">
        <v>-602370</v>
      </c>
      <c r="I2617" s="65">
        <v>0</v>
      </c>
      <c r="J2617" s="38">
        <v>-48190</v>
      </c>
      <c r="K2617" s="38">
        <v>-650560</v>
      </c>
      <c r="L2617" s="7" t="s">
        <v>51</v>
      </c>
      <c r="O2617" s="35">
        <f>IF(Table1[[#This Row],[Phân loại]]="Tồn đầu kỳ",Table1[[#This Row],[Tổng giá trị]],0)</f>
        <v>-650560</v>
      </c>
      <c r="P2617" s="7">
        <f>IF(Table1[[#This Row],[Số còn phải thu ĐK]]&lt;&gt;0,0,IF(Table1[[#This Row],[Phân loại]]="Bán hàng",Table1[[#This Row],[Tổng giá trị]],-Table1[[#This Row],[Tổng giá trị]]))</f>
        <v>0</v>
      </c>
      <c r="Q2617" s="35">
        <f t="shared" si="645"/>
        <v>0</v>
      </c>
      <c r="R2617" s="7">
        <f>Table1[[#This Row],[Số còn phải thu ĐK]]+Table1[[#This Row],[Giá Trị HD sau CK]]-Table1[[#This Row],[Số tiền đã thu]]</f>
        <v>-650560</v>
      </c>
      <c r="S2617" s="6">
        <f>IF(Table1[[#This Row],[Ngày hóa đơn]]&lt;&gt;"",Table1[[#This Row],[Ngày hóa đơn]],IF(Table1[[#This Row],[Ngày hạch toán]]&lt;&gt;"",Table1[[#This Row],[Ngày hạch toán]],""))</f>
        <v>45916</v>
      </c>
      <c r="T2617" s="7"/>
      <c r="U2617" s="6">
        <f>IF(Table1[[#This Row],[Ngày tính CN]]="","",S2617+T2617)</f>
        <v>45916</v>
      </c>
      <c r="V2617" s="35">
        <f ca="1">IF(Table1[[#This Row],[Hạn thanh toán]]="","",IF((U2617-NOW())&lt;0,0,(U2617-NOW())))</f>
        <v>0</v>
      </c>
      <c r="W2617" s="35"/>
      <c r="X2617" s="35">
        <f t="shared" ca="1" si="646"/>
        <v>254.49032013888791</v>
      </c>
      <c r="Y2617" s="2" t="str">
        <f t="shared" ca="1" si="647"/>
        <v>Nợ quá hạn hơn 120 ngày có khả năng mất thanh toán</v>
      </c>
      <c r="Z2617" s="51">
        <f t="shared" si="637"/>
        <v>45916</v>
      </c>
      <c r="AA2617" s="51" t="str">
        <f t="shared" si="638"/>
        <v/>
      </c>
      <c r="AD2617" s="2" t="str">
        <f>VLOOKUP($A2617,MA_KH!$A:$Q,MA_KH!O$1,0)</f>
        <v>NHATMINH</v>
      </c>
      <c r="AE2617" s="2" t="str">
        <f>VLOOKUP($A2617,MA_KH!$A:$Q,MA_KH!P$1,0)</f>
        <v>CÔNG TY TNHH SẢN XUẤT THƯƠNG MẠI DỊCH VỤ NHẬT MINH BAKERY</v>
      </c>
    </row>
    <row r="2618" spans="1:31" ht="25.5" hidden="1" customHeight="1" x14ac:dyDescent="0.2">
      <c r="A2618" s="30" t="s">
        <v>22062</v>
      </c>
      <c r="B2618" s="30" t="s">
        <v>4063</v>
      </c>
      <c r="C2618" s="37">
        <v>45919</v>
      </c>
      <c r="D2618" s="30" t="s">
        <v>20660</v>
      </c>
      <c r="E2618" s="37">
        <v>45919</v>
      </c>
      <c r="F2618" s="30"/>
      <c r="G2618" s="30" t="s">
        <v>20661</v>
      </c>
      <c r="H2618" s="38">
        <v>-258052</v>
      </c>
      <c r="I2618" s="65">
        <v>0</v>
      </c>
      <c r="J2618" s="38">
        <v>-20644</v>
      </c>
      <c r="K2618" s="38">
        <v>-278696</v>
      </c>
      <c r="L2618" s="7" t="s">
        <v>51</v>
      </c>
      <c r="O2618" s="35">
        <f>IF(Table1[[#This Row],[Phân loại]]="Tồn đầu kỳ",Table1[[#This Row],[Tổng giá trị]],0)</f>
        <v>-278696</v>
      </c>
      <c r="P2618" s="7">
        <f>IF(Table1[[#This Row],[Số còn phải thu ĐK]]&lt;&gt;0,0,IF(Table1[[#This Row],[Phân loại]]="Bán hàng",Table1[[#This Row],[Tổng giá trị]],-Table1[[#This Row],[Tổng giá trị]]))</f>
        <v>0</v>
      </c>
      <c r="Q2618" s="35">
        <f t="shared" si="645"/>
        <v>0</v>
      </c>
      <c r="R2618" s="7">
        <f>Table1[[#This Row],[Số còn phải thu ĐK]]+Table1[[#This Row],[Giá Trị HD sau CK]]-Table1[[#This Row],[Số tiền đã thu]]</f>
        <v>-278696</v>
      </c>
      <c r="S2618" s="6">
        <f>IF(Table1[[#This Row],[Ngày hóa đơn]]&lt;&gt;"",Table1[[#This Row],[Ngày hóa đơn]],IF(Table1[[#This Row],[Ngày hạch toán]]&lt;&gt;"",Table1[[#This Row],[Ngày hạch toán]],""))</f>
        <v>45919</v>
      </c>
      <c r="T2618" s="7"/>
      <c r="U2618" s="6">
        <f>IF(Table1[[#This Row],[Ngày tính CN]]="","",S2618+T2618)</f>
        <v>45919</v>
      </c>
      <c r="V2618" s="35">
        <f ca="1">IF(Table1[[#This Row],[Hạn thanh toán]]="","",IF((U2618-NOW())&lt;0,0,(U2618-NOW())))</f>
        <v>0</v>
      </c>
      <c r="W2618" s="35"/>
      <c r="X2618" s="35">
        <f t="shared" ca="1" si="646"/>
        <v>251.49032013888791</v>
      </c>
      <c r="Y2618" s="2" t="str">
        <f t="shared" ca="1" si="647"/>
        <v>Nợ quá hạn hơn 120 ngày có khả năng mất thanh toán</v>
      </c>
      <c r="Z2618" s="51">
        <f t="shared" si="637"/>
        <v>45919</v>
      </c>
      <c r="AA2618" s="51" t="str">
        <f t="shared" si="638"/>
        <v/>
      </c>
      <c r="AD2618" s="2" t="str">
        <f>VLOOKUP($A2618,MA_KH!$A:$Q,MA_KH!O$1,0)</f>
        <v>NHATMINH</v>
      </c>
      <c r="AE2618" s="2" t="str">
        <f>VLOOKUP($A2618,MA_KH!$A:$Q,MA_KH!P$1,0)</f>
        <v>CÔNG TY TNHH SẢN XUẤT THƯƠNG MẠI DỊCH VỤ NHẬT MINH BAKERY</v>
      </c>
    </row>
    <row r="2619" spans="1:31" ht="25.5" hidden="1" customHeight="1" x14ac:dyDescent="0.2">
      <c r="A2619" s="30" t="s">
        <v>22062</v>
      </c>
      <c r="B2619" s="30" t="s">
        <v>4063</v>
      </c>
      <c r="C2619" s="37">
        <v>45920</v>
      </c>
      <c r="D2619" s="30" t="s">
        <v>20662</v>
      </c>
      <c r="E2619" s="37">
        <v>45920</v>
      </c>
      <c r="F2619" s="30" t="s">
        <v>20663</v>
      </c>
      <c r="G2619" s="30" t="s">
        <v>4499</v>
      </c>
      <c r="H2619" s="38">
        <v>-599999</v>
      </c>
      <c r="I2619" s="65">
        <v>0</v>
      </c>
      <c r="J2619" s="38">
        <v>-48000</v>
      </c>
      <c r="K2619" s="38">
        <v>-647999</v>
      </c>
      <c r="L2619" s="7" t="s">
        <v>51</v>
      </c>
      <c r="O2619" s="35">
        <f>IF(Table1[[#This Row],[Phân loại]]="Tồn đầu kỳ",Table1[[#This Row],[Tổng giá trị]],0)</f>
        <v>-647999</v>
      </c>
      <c r="P2619" s="7">
        <f>IF(Table1[[#This Row],[Số còn phải thu ĐK]]&lt;&gt;0,0,IF(Table1[[#This Row],[Phân loại]]="Bán hàng",Table1[[#This Row],[Tổng giá trị]],-Table1[[#This Row],[Tổng giá trị]]))</f>
        <v>0</v>
      </c>
      <c r="Q2619" s="35">
        <f t="shared" si="645"/>
        <v>0</v>
      </c>
      <c r="R2619" s="7">
        <f>Table1[[#This Row],[Số còn phải thu ĐK]]+Table1[[#This Row],[Giá Trị HD sau CK]]-Table1[[#This Row],[Số tiền đã thu]]</f>
        <v>-647999</v>
      </c>
      <c r="S2619" s="6">
        <f>IF(Table1[[#This Row],[Ngày hóa đơn]]&lt;&gt;"",Table1[[#This Row],[Ngày hóa đơn]],IF(Table1[[#This Row],[Ngày hạch toán]]&lt;&gt;"",Table1[[#This Row],[Ngày hạch toán]],""))</f>
        <v>45920</v>
      </c>
      <c r="T2619" s="7"/>
      <c r="U2619" s="6">
        <f>IF(Table1[[#This Row],[Ngày tính CN]]="","",S2619+T2619)</f>
        <v>45920</v>
      </c>
      <c r="V2619" s="35">
        <f ca="1">IF(Table1[[#This Row],[Hạn thanh toán]]="","",IF((U2619-NOW())&lt;0,0,(U2619-NOW())))</f>
        <v>0</v>
      </c>
      <c r="W2619" s="35"/>
      <c r="X2619" s="35">
        <f t="shared" ca="1" si="646"/>
        <v>250.49032013888791</v>
      </c>
      <c r="Y2619" s="2" t="str">
        <f t="shared" ca="1" si="647"/>
        <v>Nợ quá hạn hơn 120 ngày có khả năng mất thanh toán</v>
      </c>
      <c r="Z2619" s="51">
        <f t="shared" si="637"/>
        <v>45920</v>
      </c>
      <c r="AA2619" s="51" t="str">
        <f t="shared" si="638"/>
        <v/>
      </c>
      <c r="AD2619" s="2" t="str">
        <f>VLOOKUP($A2619,MA_KH!$A:$Q,MA_KH!O$1,0)</f>
        <v>NHATMINH</v>
      </c>
      <c r="AE2619" s="2" t="str">
        <f>VLOOKUP($A2619,MA_KH!$A:$Q,MA_KH!P$1,0)</f>
        <v>CÔNG TY TNHH SẢN XUẤT THƯƠNG MẠI DỊCH VỤ NHẬT MINH BAKERY</v>
      </c>
    </row>
    <row r="2620" spans="1:31" ht="25.5" hidden="1" customHeight="1" x14ac:dyDescent="0.2">
      <c r="A2620" s="30" t="s">
        <v>22062</v>
      </c>
      <c r="B2620" s="30" t="s">
        <v>4063</v>
      </c>
      <c r="C2620" s="37">
        <v>45920</v>
      </c>
      <c r="D2620" s="30" t="s">
        <v>20664</v>
      </c>
      <c r="E2620" s="37">
        <v>45920</v>
      </c>
      <c r="F2620" s="30" t="s">
        <v>20665</v>
      </c>
      <c r="G2620" s="30" t="s">
        <v>4499</v>
      </c>
      <c r="H2620" s="38">
        <v>-306750</v>
      </c>
      <c r="I2620" s="65">
        <v>0</v>
      </c>
      <c r="J2620" s="38">
        <v>-24540</v>
      </c>
      <c r="K2620" s="38">
        <v>-331290</v>
      </c>
      <c r="L2620" s="7" t="s">
        <v>51</v>
      </c>
      <c r="O2620" s="35">
        <f>IF(Table1[[#This Row],[Phân loại]]="Tồn đầu kỳ",Table1[[#This Row],[Tổng giá trị]],0)</f>
        <v>-331290</v>
      </c>
      <c r="P2620" s="7">
        <f>IF(Table1[[#This Row],[Số còn phải thu ĐK]]&lt;&gt;0,0,IF(Table1[[#This Row],[Phân loại]]="Bán hàng",Table1[[#This Row],[Tổng giá trị]],-Table1[[#This Row],[Tổng giá trị]]))</f>
        <v>0</v>
      </c>
      <c r="Q2620" s="35">
        <f t="shared" si="645"/>
        <v>0</v>
      </c>
      <c r="R2620" s="7">
        <f>Table1[[#This Row],[Số còn phải thu ĐK]]+Table1[[#This Row],[Giá Trị HD sau CK]]-Table1[[#This Row],[Số tiền đã thu]]</f>
        <v>-331290</v>
      </c>
      <c r="S2620" s="6">
        <f>IF(Table1[[#This Row],[Ngày hóa đơn]]&lt;&gt;"",Table1[[#This Row],[Ngày hóa đơn]],IF(Table1[[#This Row],[Ngày hạch toán]]&lt;&gt;"",Table1[[#This Row],[Ngày hạch toán]],""))</f>
        <v>45920</v>
      </c>
      <c r="T2620" s="7"/>
      <c r="U2620" s="6">
        <f>IF(Table1[[#This Row],[Ngày tính CN]]="","",S2620+T2620)</f>
        <v>45920</v>
      </c>
      <c r="V2620" s="35">
        <f ca="1">IF(Table1[[#This Row],[Hạn thanh toán]]="","",IF((U2620-NOW())&lt;0,0,(U2620-NOW())))</f>
        <v>0</v>
      </c>
      <c r="W2620" s="35"/>
      <c r="X2620" s="35">
        <f t="shared" ca="1" si="646"/>
        <v>250.49032013888791</v>
      </c>
      <c r="Y2620" s="2" t="str">
        <f t="shared" ca="1" si="647"/>
        <v>Nợ quá hạn hơn 120 ngày có khả năng mất thanh toán</v>
      </c>
      <c r="Z2620" s="51">
        <f t="shared" si="637"/>
        <v>45920</v>
      </c>
      <c r="AA2620" s="51" t="str">
        <f t="shared" si="638"/>
        <v/>
      </c>
      <c r="AD2620" s="2" t="str">
        <f>VLOOKUP($A2620,MA_KH!$A:$Q,MA_KH!O$1,0)</f>
        <v>NHATMINH</v>
      </c>
      <c r="AE2620" s="2" t="str">
        <f>VLOOKUP($A2620,MA_KH!$A:$Q,MA_KH!P$1,0)</f>
        <v>CÔNG TY TNHH SẢN XUẤT THƯƠNG MẠI DỊCH VỤ NHẬT MINH BAKERY</v>
      </c>
    </row>
    <row r="2621" spans="1:31" ht="25.5" hidden="1" customHeight="1" x14ac:dyDescent="0.2">
      <c r="A2621" s="30" t="s">
        <v>22062</v>
      </c>
      <c r="B2621" s="30" t="s">
        <v>4063</v>
      </c>
      <c r="C2621" s="37">
        <v>45920</v>
      </c>
      <c r="D2621" s="30" t="s">
        <v>20666</v>
      </c>
      <c r="E2621" s="37">
        <v>45920</v>
      </c>
      <c r="F2621" s="30" t="s">
        <v>94</v>
      </c>
      <c r="G2621" s="30" t="s">
        <v>4499</v>
      </c>
      <c r="H2621" s="38">
        <v>-268116</v>
      </c>
      <c r="I2621" s="65">
        <v>0</v>
      </c>
      <c r="J2621" s="38">
        <v>-21449</v>
      </c>
      <c r="K2621" s="38">
        <v>-289565</v>
      </c>
      <c r="L2621" s="7" t="s">
        <v>51</v>
      </c>
      <c r="O2621" s="35">
        <f>IF(Table1[[#This Row],[Phân loại]]="Tồn đầu kỳ",Table1[[#This Row],[Tổng giá trị]],0)</f>
        <v>-289565</v>
      </c>
      <c r="P2621" s="7">
        <f>IF(Table1[[#This Row],[Số còn phải thu ĐK]]&lt;&gt;0,0,IF(Table1[[#This Row],[Phân loại]]="Bán hàng",Table1[[#This Row],[Tổng giá trị]],-Table1[[#This Row],[Tổng giá trị]]))</f>
        <v>0</v>
      </c>
      <c r="Q2621" s="35">
        <f t="shared" si="645"/>
        <v>0</v>
      </c>
      <c r="R2621" s="7">
        <f>Table1[[#This Row],[Số còn phải thu ĐK]]+Table1[[#This Row],[Giá Trị HD sau CK]]-Table1[[#This Row],[Số tiền đã thu]]</f>
        <v>-289565</v>
      </c>
      <c r="S2621" s="6">
        <f>IF(Table1[[#This Row],[Ngày hóa đơn]]&lt;&gt;"",Table1[[#This Row],[Ngày hóa đơn]],IF(Table1[[#This Row],[Ngày hạch toán]]&lt;&gt;"",Table1[[#This Row],[Ngày hạch toán]],""))</f>
        <v>45920</v>
      </c>
      <c r="T2621" s="7"/>
      <c r="U2621" s="6">
        <f>IF(Table1[[#This Row],[Ngày tính CN]]="","",S2621+T2621)</f>
        <v>45920</v>
      </c>
      <c r="V2621" s="35">
        <f ca="1">IF(Table1[[#This Row],[Hạn thanh toán]]="","",IF((U2621-NOW())&lt;0,0,(U2621-NOW())))</f>
        <v>0</v>
      </c>
      <c r="W2621" s="35"/>
      <c r="X2621" s="35">
        <f t="shared" ca="1" si="646"/>
        <v>250.49032013888791</v>
      </c>
      <c r="Y2621" s="2" t="str">
        <f t="shared" ca="1" si="647"/>
        <v>Nợ quá hạn hơn 120 ngày có khả năng mất thanh toán</v>
      </c>
      <c r="Z2621" s="51">
        <f t="shared" si="637"/>
        <v>45920</v>
      </c>
      <c r="AA2621" s="51" t="str">
        <f t="shared" si="638"/>
        <v/>
      </c>
      <c r="AD2621" s="2" t="str">
        <f>VLOOKUP($A2621,MA_KH!$A:$Q,MA_KH!O$1,0)</f>
        <v>NHATMINH</v>
      </c>
      <c r="AE2621" s="2" t="str">
        <f>VLOOKUP($A2621,MA_KH!$A:$Q,MA_KH!P$1,0)</f>
        <v>CÔNG TY TNHH SẢN XUẤT THƯƠNG MẠI DỊCH VỤ NHẬT MINH BAKERY</v>
      </c>
    </row>
    <row r="2622" spans="1:31" ht="25.5" hidden="1" customHeight="1" x14ac:dyDescent="0.2">
      <c r="A2622" s="30" t="s">
        <v>22062</v>
      </c>
      <c r="B2622" s="30" t="s">
        <v>4063</v>
      </c>
      <c r="C2622" s="37">
        <v>45920</v>
      </c>
      <c r="D2622" s="30" t="s">
        <v>20667</v>
      </c>
      <c r="E2622" s="37">
        <v>45920</v>
      </c>
      <c r="F2622" s="30" t="s">
        <v>3663</v>
      </c>
      <c r="G2622" s="30" t="s">
        <v>4499</v>
      </c>
      <c r="H2622" s="38">
        <v>-141900</v>
      </c>
      <c r="I2622" s="65">
        <v>0</v>
      </c>
      <c r="J2622" s="38">
        <v>-11352</v>
      </c>
      <c r="K2622" s="38">
        <v>-153252</v>
      </c>
      <c r="L2622" s="7" t="s">
        <v>51</v>
      </c>
      <c r="O2622" s="35">
        <f>IF(Table1[[#This Row],[Phân loại]]="Tồn đầu kỳ",Table1[[#This Row],[Tổng giá trị]],0)</f>
        <v>-153252</v>
      </c>
      <c r="P2622" s="7">
        <f>IF(Table1[[#This Row],[Số còn phải thu ĐK]]&lt;&gt;0,0,IF(Table1[[#This Row],[Phân loại]]="Bán hàng",Table1[[#This Row],[Tổng giá trị]],-Table1[[#This Row],[Tổng giá trị]]))</f>
        <v>0</v>
      </c>
      <c r="Q2622" s="35">
        <f t="shared" si="645"/>
        <v>0</v>
      </c>
      <c r="R2622" s="7">
        <f>Table1[[#This Row],[Số còn phải thu ĐK]]+Table1[[#This Row],[Giá Trị HD sau CK]]-Table1[[#This Row],[Số tiền đã thu]]</f>
        <v>-153252</v>
      </c>
      <c r="S2622" s="6">
        <f>IF(Table1[[#This Row],[Ngày hóa đơn]]&lt;&gt;"",Table1[[#This Row],[Ngày hóa đơn]],IF(Table1[[#This Row],[Ngày hạch toán]]&lt;&gt;"",Table1[[#This Row],[Ngày hạch toán]],""))</f>
        <v>45920</v>
      </c>
      <c r="T2622" s="7"/>
      <c r="U2622" s="6">
        <f>IF(Table1[[#This Row],[Ngày tính CN]]="","",S2622+T2622)</f>
        <v>45920</v>
      </c>
      <c r="V2622" s="35">
        <f ca="1">IF(Table1[[#This Row],[Hạn thanh toán]]="","",IF((U2622-NOW())&lt;0,0,(U2622-NOW())))</f>
        <v>0</v>
      </c>
      <c r="W2622" s="35"/>
      <c r="X2622" s="35">
        <f t="shared" ca="1" si="646"/>
        <v>250.49032013888791</v>
      </c>
      <c r="Y2622" s="2" t="str">
        <f t="shared" ca="1" si="647"/>
        <v>Nợ quá hạn hơn 120 ngày có khả năng mất thanh toán</v>
      </c>
      <c r="Z2622" s="51">
        <f t="shared" si="637"/>
        <v>45920</v>
      </c>
      <c r="AA2622" s="51" t="str">
        <f t="shared" si="638"/>
        <v/>
      </c>
      <c r="AD2622" s="2" t="str">
        <f>VLOOKUP($A2622,MA_KH!$A:$Q,MA_KH!O$1,0)</f>
        <v>NHATMINH</v>
      </c>
      <c r="AE2622" s="2" t="str">
        <f>VLOOKUP($A2622,MA_KH!$A:$Q,MA_KH!P$1,0)</f>
        <v>CÔNG TY TNHH SẢN XUẤT THƯƠNG MẠI DỊCH VỤ NHẬT MINH BAKERY</v>
      </c>
    </row>
    <row r="2623" spans="1:31" ht="25.5" hidden="1" customHeight="1" x14ac:dyDescent="0.2">
      <c r="A2623" s="30" t="s">
        <v>22062</v>
      </c>
      <c r="B2623" s="30" t="s">
        <v>4063</v>
      </c>
      <c r="C2623" s="37">
        <v>45920</v>
      </c>
      <c r="D2623" s="30" t="s">
        <v>20668</v>
      </c>
      <c r="E2623" s="37">
        <v>45920</v>
      </c>
      <c r="F2623" s="30" t="s">
        <v>3664</v>
      </c>
      <c r="G2623" s="30" t="s">
        <v>4499</v>
      </c>
      <c r="H2623" s="38">
        <v>-589690</v>
      </c>
      <c r="I2623" s="65">
        <v>0</v>
      </c>
      <c r="J2623" s="38">
        <v>-47176</v>
      </c>
      <c r="K2623" s="38">
        <v>-636866</v>
      </c>
      <c r="L2623" s="7" t="s">
        <v>51</v>
      </c>
      <c r="O2623" s="35">
        <f>IF(Table1[[#This Row],[Phân loại]]="Tồn đầu kỳ",Table1[[#This Row],[Tổng giá trị]],0)</f>
        <v>-636866</v>
      </c>
      <c r="P2623" s="7">
        <f>IF(Table1[[#This Row],[Số còn phải thu ĐK]]&lt;&gt;0,0,IF(Table1[[#This Row],[Phân loại]]="Bán hàng",Table1[[#This Row],[Tổng giá trị]],-Table1[[#This Row],[Tổng giá trị]]))</f>
        <v>0</v>
      </c>
      <c r="Q2623" s="35">
        <f t="shared" si="645"/>
        <v>0</v>
      </c>
      <c r="R2623" s="7">
        <f>Table1[[#This Row],[Số còn phải thu ĐK]]+Table1[[#This Row],[Giá Trị HD sau CK]]-Table1[[#This Row],[Số tiền đã thu]]</f>
        <v>-636866</v>
      </c>
      <c r="S2623" s="6">
        <f>IF(Table1[[#This Row],[Ngày hóa đơn]]&lt;&gt;"",Table1[[#This Row],[Ngày hóa đơn]],IF(Table1[[#This Row],[Ngày hạch toán]]&lt;&gt;"",Table1[[#This Row],[Ngày hạch toán]],""))</f>
        <v>45920</v>
      </c>
      <c r="T2623" s="7"/>
      <c r="U2623" s="6">
        <f>IF(Table1[[#This Row],[Ngày tính CN]]="","",S2623+T2623)</f>
        <v>45920</v>
      </c>
      <c r="V2623" s="35">
        <f ca="1">IF(Table1[[#This Row],[Hạn thanh toán]]="","",IF((U2623-NOW())&lt;0,0,(U2623-NOW())))</f>
        <v>0</v>
      </c>
      <c r="W2623" s="35"/>
      <c r="X2623" s="35">
        <f t="shared" ca="1" si="646"/>
        <v>250.49032013888791</v>
      </c>
      <c r="Y2623" s="2" t="str">
        <f t="shared" ca="1" si="647"/>
        <v>Nợ quá hạn hơn 120 ngày có khả năng mất thanh toán</v>
      </c>
      <c r="Z2623" s="51">
        <f t="shared" si="637"/>
        <v>45920</v>
      </c>
      <c r="AA2623" s="51" t="str">
        <f t="shared" si="638"/>
        <v/>
      </c>
      <c r="AD2623" s="2" t="str">
        <f>VLOOKUP($A2623,MA_KH!$A:$Q,MA_KH!O$1,0)</f>
        <v>NHATMINH</v>
      </c>
      <c r="AE2623" s="2" t="str">
        <f>VLOOKUP($A2623,MA_KH!$A:$Q,MA_KH!P$1,0)</f>
        <v>CÔNG TY TNHH SẢN XUẤT THƯƠNG MẠI DỊCH VỤ NHẬT MINH BAKERY</v>
      </c>
    </row>
    <row r="2624" spans="1:31" ht="25.5" hidden="1" customHeight="1" x14ac:dyDescent="0.2">
      <c r="A2624" s="30" t="s">
        <v>22062</v>
      </c>
      <c r="B2624" s="30" t="s">
        <v>4063</v>
      </c>
      <c r="C2624" s="37">
        <v>45920</v>
      </c>
      <c r="D2624" s="30" t="s">
        <v>20669</v>
      </c>
      <c r="E2624" s="37">
        <v>45920</v>
      </c>
      <c r="F2624" s="30" t="s">
        <v>20670</v>
      </c>
      <c r="G2624" s="30" t="s">
        <v>4499</v>
      </c>
      <c r="H2624" s="38">
        <v>-222116</v>
      </c>
      <c r="I2624" s="65">
        <v>0</v>
      </c>
      <c r="J2624" s="38">
        <v>-17769</v>
      </c>
      <c r="K2624" s="38">
        <v>-239885</v>
      </c>
      <c r="L2624" s="7" t="s">
        <v>51</v>
      </c>
      <c r="O2624" s="35">
        <f>IF(Table1[[#This Row],[Phân loại]]="Tồn đầu kỳ",Table1[[#This Row],[Tổng giá trị]],0)</f>
        <v>-239885</v>
      </c>
      <c r="P2624" s="7">
        <f>IF(Table1[[#This Row],[Số còn phải thu ĐK]]&lt;&gt;0,0,IF(Table1[[#This Row],[Phân loại]]="Bán hàng",Table1[[#This Row],[Tổng giá trị]],-Table1[[#This Row],[Tổng giá trị]]))</f>
        <v>0</v>
      </c>
      <c r="Q2624" s="35">
        <f t="shared" si="645"/>
        <v>0</v>
      </c>
      <c r="R2624" s="7">
        <f>Table1[[#This Row],[Số còn phải thu ĐK]]+Table1[[#This Row],[Giá Trị HD sau CK]]-Table1[[#This Row],[Số tiền đã thu]]</f>
        <v>-239885</v>
      </c>
      <c r="S2624" s="6">
        <f>IF(Table1[[#This Row],[Ngày hóa đơn]]&lt;&gt;"",Table1[[#This Row],[Ngày hóa đơn]],IF(Table1[[#This Row],[Ngày hạch toán]]&lt;&gt;"",Table1[[#This Row],[Ngày hạch toán]],""))</f>
        <v>45920</v>
      </c>
      <c r="T2624" s="7"/>
      <c r="U2624" s="6">
        <f>IF(Table1[[#This Row],[Ngày tính CN]]="","",S2624+T2624)</f>
        <v>45920</v>
      </c>
      <c r="V2624" s="35">
        <f ca="1">IF(Table1[[#This Row],[Hạn thanh toán]]="","",IF((U2624-NOW())&lt;0,0,(U2624-NOW())))</f>
        <v>0</v>
      </c>
      <c r="W2624" s="35"/>
      <c r="X2624" s="35">
        <f t="shared" ca="1" si="646"/>
        <v>250.49032013888791</v>
      </c>
      <c r="Y2624" s="2" t="str">
        <f t="shared" ca="1" si="647"/>
        <v>Nợ quá hạn hơn 120 ngày có khả năng mất thanh toán</v>
      </c>
      <c r="Z2624" s="51">
        <f t="shared" si="637"/>
        <v>45920</v>
      </c>
      <c r="AA2624" s="51" t="str">
        <f t="shared" si="638"/>
        <v/>
      </c>
      <c r="AD2624" s="2" t="str">
        <f>VLOOKUP($A2624,MA_KH!$A:$Q,MA_KH!O$1,0)</f>
        <v>NHATMINH</v>
      </c>
      <c r="AE2624" s="2" t="str">
        <f>VLOOKUP($A2624,MA_KH!$A:$Q,MA_KH!P$1,0)</f>
        <v>CÔNG TY TNHH SẢN XUẤT THƯƠNG MẠI DỊCH VỤ NHẬT MINH BAKERY</v>
      </c>
    </row>
    <row r="2625" spans="1:31" ht="25.5" hidden="1" customHeight="1" x14ac:dyDescent="0.2">
      <c r="A2625" s="30" t="s">
        <v>22062</v>
      </c>
      <c r="B2625" s="30" t="s">
        <v>4063</v>
      </c>
      <c r="C2625" s="37">
        <v>45920</v>
      </c>
      <c r="D2625" s="30" t="s">
        <v>20671</v>
      </c>
      <c r="E2625" s="37">
        <v>45920</v>
      </c>
      <c r="F2625" s="30" t="s">
        <v>3662</v>
      </c>
      <c r="G2625" s="30" t="s">
        <v>4499</v>
      </c>
      <c r="H2625" s="38">
        <v>-357198</v>
      </c>
      <c r="I2625" s="65">
        <v>0</v>
      </c>
      <c r="J2625" s="38">
        <v>-28576</v>
      </c>
      <c r="K2625" s="38">
        <v>-385774</v>
      </c>
      <c r="L2625" s="7" t="s">
        <v>51</v>
      </c>
      <c r="O2625" s="35">
        <f>IF(Table1[[#This Row],[Phân loại]]="Tồn đầu kỳ",Table1[[#This Row],[Tổng giá trị]],0)</f>
        <v>-385774</v>
      </c>
      <c r="P2625" s="7">
        <f>IF(Table1[[#This Row],[Số còn phải thu ĐK]]&lt;&gt;0,0,IF(Table1[[#This Row],[Phân loại]]="Bán hàng",Table1[[#This Row],[Tổng giá trị]],-Table1[[#This Row],[Tổng giá trị]]))</f>
        <v>0</v>
      </c>
      <c r="Q2625" s="35">
        <f t="shared" si="645"/>
        <v>0</v>
      </c>
      <c r="R2625" s="7">
        <f>Table1[[#This Row],[Số còn phải thu ĐK]]+Table1[[#This Row],[Giá Trị HD sau CK]]-Table1[[#This Row],[Số tiền đã thu]]</f>
        <v>-385774</v>
      </c>
      <c r="S2625" s="6">
        <f>IF(Table1[[#This Row],[Ngày hóa đơn]]&lt;&gt;"",Table1[[#This Row],[Ngày hóa đơn]],IF(Table1[[#This Row],[Ngày hạch toán]]&lt;&gt;"",Table1[[#This Row],[Ngày hạch toán]],""))</f>
        <v>45920</v>
      </c>
      <c r="T2625" s="7"/>
      <c r="U2625" s="6">
        <f>IF(Table1[[#This Row],[Ngày tính CN]]="","",S2625+T2625)</f>
        <v>45920</v>
      </c>
      <c r="V2625" s="35">
        <f ca="1">IF(Table1[[#This Row],[Hạn thanh toán]]="","",IF((U2625-NOW())&lt;0,0,(U2625-NOW())))</f>
        <v>0</v>
      </c>
      <c r="W2625" s="35"/>
      <c r="X2625" s="35">
        <f t="shared" ca="1" si="646"/>
        <v>250.49032013888791</v>
      </c>
      <c r="Y2625" s="2" t="str">
        <f t="shared" ca="1" si="647"/>
        <v>Nợ quá hạn hơn 120 ngày có khả năng mất thanh toán</v>
      </c>
      <c r="Z2625" s="51">
        <f t="shared" si="637"/>
        <v>45920</v>
      </c>
      <c r="AA2625" s="51" t="str">
        <f t="shared" si="638"/>
        <v/>
      </c>
      <c r="AD2625" s="2" t="str">
        <f>VLOOKUP($A2625,MA_KH!$A:$Q,MA_KH!O$1,0)</f>
        <v>NHATMINH</v>
      </c>
      <c r="AE2625" s="2" t="str">
        <f>VLOOKUP($A2625,MA_KH!$A:$Q,MA_KH!P$1,0)</f>
        <v>CÔNG TY TNHH SẢN XUẤT THƯƠNG MẠI DỊCH VỤ NHẬT MINH BAKERY</v>
      </c>
    </row>
    <row r="2626" spans="1:31" ht="25.5" hidden="1" customHeight="1" x14ac:dyDescent="0.2">
      <c r="A2626" s="30" t="s">
        <v>22062</v>
      </c>
      <c r="B2626" s="30" t="s">
        <v>4063</v>
      </c>
      <c r="C2626" s="37">
        <v>45920</v>
      </c>
      <c r="D2626" s="30" t="s">
        <v>20672</v>
      </c>
      <c r="E2626" s="37">
        <v>45920</v>
      </c>
      <c r="F2626" s="30" t="s">
        <v>3665</v>
      </c>
      <c r="G2626" s="30" t="s">
        <v>4499</v>
      </c>
      <c r="H2626" s="38">
        <v>-55595</v>
      </c>
      <c r="I2626" s="65">
        <v>0</v>
      </c>
      <c r="J2626" s="38">
        <v>-4448</v>
      </c>
      <c r="K2626" s="38">
        <v>-60043</v>
      </c>
      <c r="L2626" s="7" t="s">
        <v>51</v>
      </c>
      <c r="O2626" s="35">
        <f>IF(Table1[[#This Row],[Phân loại]]="Tồn đầu kỳ",Table1[[#This Row],[Tổng giá trị]],0)</f>
        <v>-60043</v>
      </c>
      <c r="P2626" s="7">
        <f>IF(Table1[[#This Row],[Số còn phải thu ĐK]]&lt;&gt;0,0,IF(Table1[[#This Row],[Phân loại]]="Bán hàng",Table1[[#This Row],[Tổng giá trị]],-Table1[[#This Row],[Tổng giá trị]]))</f>
        <v>0</v>
      </c>
      <c r="Q2626" s="35">
        <f t="shared" si="645"/>
        <v>0</v>
      </c>
      <c r="R2626" s="7">
        <f>Table1[[#This Row],[Số còn phải thu ĐK]]+Table1[[#This Row],[Giá Trị HD sau CK]]-Table1[[#This Row],[Số tiền đã thu]]</f>
        <v>-60043</v>
      </c>
      <c r="S2626" s="6">
        <f>IF(Table1[[#This Row],[Ngày hóa đơn]]&lt;&gt;"",Table1[[#This Row],[Ngày hóa đơn]],IF(Table1[[#This Row],[Ngày hạch toán]]&lt;&gt;"",Table1[[#This Row],[Ngày hạch toán]],""))</f>
        <v>45920</v>
      </c>
      <c r="T2626" s="7"/>
      <c r="U2626" s="6">
        <f>IF(Table1[[#This Row],[Ngày tính CN]]="","",S2626+T2626)</f>
        <v>45920</v>
      </c>
      <c r="V2626" s="35">
        <f ca="1">IF(Table1[[#This Row],[Hạn thanh toán]]="","",IF((U2626-NOW())&lt;0,0,(U2626-NOW())))</f>
        <v>0</v>
      </c>
      <c r="W2626" s="35"/>
      <c r="X2626" s="35">
        <f t="shared" ca="1" si="646"/>
        <v>250.49032013888791</v>
      </c>
      <c r="Y2626" s="2" t="str">
        <f t="shared" ca="1" si="647"/>
        <v>Nợ quá hạn hơn 120 ngày có khả năng mất thanh toán</v>
      </c>
      <c r="Z2626" s="51">
        <f t="shared" si="637"/>
        <v>45920</v>
      </c>
      <c r="AA2626" s="51" t="str">
        <f t="shared" si="638"/>
        <v/>
      </c>
      <c r="AD2626" s="2" t="str">
        <f>VLOOKUP($A2626,MA_KH!$A:$Q,MA_KH!O$1,0)</f>
        <v>NHATMINH</v>
      </c>
      <c r="AE2626" s="2" t="str">
        <f>VLOOKUP($A2626,MA_KH!$A:$Q,MA_KH!P$1,0)</f>
        <v>CÔNG TY TNHH SẢN XUẤT THƯƠNG MẠI DỊCH VỤ NHẬT MINH BAKERY</v>
      </c>
    </row>
    <row r="2627" spans="1:31" ht="25.5" hidden="1" customHeight="1" x14ac:dyDescent="0.2">
      <c r="A2627" s="30" t="s">
        <v>22062</v>
      </c>
      <c r="B2627" s="30" t="s">
        <v>4063</v>
      </c>
      <c r="C2627" s="37">
        <v>45920</v>
      </c>
      <c r="D2627" s="30" t="s">
        <v>20673</v>
      </c>
      <c r="E2627" s="37">
        <v>45920</v>
      </c>
      <c r="F2627" s="30" t="s">
        <v>3667</v>
      </c>
      <c r="G2627" s="30" t="s">
        <v>4499</v>
      </c>
      <c r="H2627" s="38">
        <v>-165066</v>
      </c>
      <c r="I2627" s="65">
        <v>0</v>
      </c>
      <c r="J2627" s="38">
        <v>-13205</v>
      </c>
      <c r="K2627" s="38">
        <v>-178271</v>
      </c>
      <c r="L2627" s="7" t="s">
        <v>51</v>
      </c>
      <c r="O2627" s="35">
        <f>IF(Table1[[#This Row],[Phân loại]]="Tồn đầu kỳ",Table1[[#This Row],[Tổng giá trị]],0)</f>
        <v>-178271</v>
      </c>
      <c r="P2627" s="7">
        <f>IF(Table1[[#This Row],[Số còn phải thu ĐK]]&lt;&gt;0,0,IF(Table1[[#This Row],[Phân loại]]="Bán hàng",Table1[[#This Row],[Tổng giá trị]],-Table1[[#This Row],[Tổng giá trị]]))</f>
        <v>0</v>
      </c>
      <c r="Q2627" s="35">
        <f t="shared" si="645"/>
        <v>0</v>
      </c>
      <c r="R2627" s="7">
        <f>Table1[[#This Row],[Số còn phải thu ĐK]]+Table1[[#This Row],[Giá Trị HD sau CK]]-Table1[[#This Row],[Số tiền đã thu]]</f>
        <v>-178271</v>
      </c>
      <c r="S2627" s="6">
        <f>IF(Table1[[#This Row],[Ngày hóa đơn]]&lt;&gt;"",Table1[[#This Row],[Ngày hóa đơn]],IF(Table1[[#This Row],[Ngày hạch toán]]&lt;&gt;"",Table1[[#This Row],[Ngày hạch toán]],""))</f>
        <v>45920</v>
      </c>
      <c r="T2627" s="7"/>
      <c r="U2627" s="6">
        <f>IF(Table1[[#This Row],[Ngày tính CN]]="","",S2627+T2627)</f>
        <v>45920</v>
      </c>
      <c r="V2627" s="35">
        <f ca="1">IF(Table1[[#This Row],[Hạn thanh toán]]="","",IF((U2627-NOW())&lt;0,0,(U2627-NOW())))</f>
        <v>0</v>
      </c>
      <c r="W2627" s="35"/>
      <c r="X2627" s="35">
        <f t="shared" ca="1" si="646"/>
        <v>250.49032013888791</v>
      </c>
      <c r="Y2627" s="2" t="str">
        <f t="shared" ca="1" si="647"/>
        <v>Nợ quá hạn hơn 120 ngày có khả năng mất thanh toán</v>
      </c>
      <c r="Z2627" s="51">
        <f t="shared" si="637"/>
        <v>45920</v>
      </c>
      <c r="AA2627" s="51" t="str">
        <f t="shared" si="638"/>
        <v/>
      </c>
      <c r="AD2627" s="2" t="str">
        <f>VLOOKUP($A2627,MA_KH!$A:$Q,MA_KH!O$1,0)</f>
        <v>NHATMINH</v>
      </c>
      <c r="AE2627" s="2" t="str">
        <f>VLOOKUP($A2627,MA_KH!$A:$Q,MA_KH!P$1,0)</f>
        <v>CÔNG TY TNHH SẢN XUẤT THƯƠNG MẠI DỊCH VỤ NHẬT MINH BAKERY</v>
      </c>
    </row>
    <row r="2628" spans="1:31" ht="25.5" hidden="1" customHeight="1" x14ac:dyDescent="0.2">
      <c r="A2628" s="30" t="s">
        <v>22062</v>
      </c>
      <c r="B2628" s="30" t="s">
        <v>4063</v>
      </c>
      <c r="C2628" s="37">
        <v>45920</v>
      </c>
      <c r="D2628" s="30" t="s">
        <v>20674</v>
      </c>
      <c r="E2628" s="37">
        <v>45920</v>
      </c>
      <c r="F2628" s="30" t="s">
        <v>3666</v>
      </c>
      <c r="G2628" s="30" t="s">
        <v>4499</v>
      </c>
      <c r="H2628" s="38">
        <v>-480036</v>
      </c>
      <c r="I2628" s="65">
        <v>0</v>
      </c>
      <c r="J2628" s="38">
        <v>-38403</v>
      </c>
      <c r="K2628" s="38">
        <v>-518439</v>
      </c>
      <c r="L2628" s="7" t="s">
        <v>51</v>
      </c>
      <c r="O2628" s="35">
        <f>IF(Table1[[#This Row],[Phân loại]]="Tồn đầu kỳ",Table1[[#This Row],[Tổng giá trị]],0)</f>
        <v>-518439</v>
      </c>
      <c r="P2628" s="7">
        <f>IF(Table1[[#This Row],[Số còn phải thu ĐK]]&lt;&gt;0,0,IF(Table1[[#This Row],[Phân loại]]="Bán hàng",Table1[[#This Row],[Tổng giá trị]],-Table1[[#This Row],[Tổng giá trị]]))</f>
        <v>0</v>
      </c>
      <c r="Q2628" s="35">
        <f t="shared" si="645"/>
        <v>0</v>
      </c>
      <c r="R2628" s="7">
        <f>Table1[[#This Row],[Số còn phải thu ĐK]]+Table1[[#This Row],[Giá Trị HD sau CK]]-Table1[[#This Row],[Số tiền đã thu]]</f>
        <v>-518439</v>
      </c>
      <c r="S2628" s="6">
        <f>IF(Table1[[#This Row],[Ngày hóa đơn]]&lt;&gt;"",Table1[[#This Row],[Ngày hóa đơn]],IF(Table1[[#This Row],[Ngày hạch toán]]&lt;&gt;"",Table1[[#This Row],[Ngày hạch toán]],""))</f>
        <v>45920</v>
      </c>
      <c r="T2628" s="7"/>
      <c r="U2628" s="6">
        <f>IF(Table1[[#This Row],[Ngày tính CN]]="","",S2628+T2628)</f>
        <v>45920</v>
      </c>
      <c r="V2628" s="35">
        <f ca="1">IF(Table1[[#This Row],[Hạn thanh toán]]="","",IF((U2628-NOW())&lt;0,0,(U2628-NOW())))</f>
        <v>0</v>
      </c>
      <c r="W2628" s="35"/>
      <c r="X2628" s="35">
        <f t="shared" ca="1" si="646"/>
        <v>250.49032013888791</v>
      </c>
      <c r="Y2628" s="2" t="str">
        <f t="shared" ca="1" si="647"/>
        <v>Nợ quá hạn hơn 120 ngày có khả năng mất thanh toán</v>
      </c>
      <c r="Z2628" s="51">
        <f t="shared" ref="Z2628:Z2691" si="648">IF(S2628="","",S2628)</f>
        <v>45920</v>
      </c>
      <c r="AA2628" s="51" t="str">
        <f t="shared" ref="AA2628:AA2691" si="649">IF(M2628="","",M2628)</f>
        <v/>
      </c>
      <c r="AD2628" s="2" t="str">
        <f>VLOOKUP($A2628,MA_KH!$A:$Q,MA_KH!O$1,0)</f>
        <v>NHATMINH</v>
      </c>
      <c r="AE2628" s="2" t="str">
        <f>VLOOKUP($A2628,MA_KH!$A:$Q,MA_KH!P$1,0)</f>
        <v>CÔNG TY TNHH SẢN XUẤT THƯƠNG MẠI DỊCH VỤ NHẬT MINH BAKERY</v>
      </c>
    </row>
    <row r="2629" spans="1:31" ht="25.5" hidden="1" customHeight="1" x14ac:dyDescent="0.2">
      <c r="A2629" s="30" t="s">
        <v>22062</v>
      </c>
      <c r="B2629" s="30" t="s">
        <v>4063</v>
      </c>
      <c r="C2629" s="37">
        <v>45920</v>
      </c>
      <c r="D2629" s="30" t="s">
        <v>20675</v>
      </c>
      <c r="E2629" s="37">
        <v>45920</v>
      </c>
      <c r="F2629" s="30" t="s">
        <v>3661</v>
      </c>
      <c r="G2629" s="30" t="s">
        <v>4499</v>
      </c>
      <c r="H2629" s="38">
        <v>-176728</v>
      </c>
      <c r="I2629" s="65">
        <v>0</v>
      </c>
      <c r="J2629" s="38">
        <v>-14139</v>
      </c>
      <c r="K2629" s="38">
        <v>-190867</v>
      </c>
      <c r="L2629" s="7" t="s">
        <v>51</v>
      </c>
      <c r="O2629" s="35">
        <f>IF(Table1[[#This Row],[Phân loại]]="Tồn đầu kỳ",Table1[[#This Row],[Tổng giá trị]],0)</f>
        <v>-190867</v>
      </c>
      <c r="P2629" s="7">
        <f>IF(Table1[[#This Row],[Số còn phải thu ĐK]]&lt;&gt;0,0,IF(Table1[[#This Row],[Phân loại]]="Bán hàng",Table1[[#This Row],[Tổng giá trị]],-Table1[[#This Row],[Tổng giá trị]]))</f>
        <v>0</v>
      </c>
      <c r="Q2629" s="35">
        <f t="shared" si="645"/>
        <v>0</v>
      </c>
      <c r="R2629" s="7">
        <f>Table1[[#This Row],[Số còn phải thu ĐK]]+Table1[[#This Row],[Giá Trị HD sau CK]]-Table1[[#This Row],[Số tiền đã thu]]</f>
        <v>-190867</v>
      </c>
      <c r="S2629" s="6">
        <f>IF(Table1[[#This Row],[Ngày hóa đơn]]&lt;&gt;"",Table1[[#This Row],[Ngày hóa đơn]],IF(Table1[[#This Row],[Ngày hạch toán]]&lt;&gt;"",Table1[[#This Row],[Ngày hạch toán]],""))</f>
        <v>45920</v>
      </c>
      <c r="T2629" s="7"/>
      <c r="U2629" s="6">
        <f>IF(Table1[[#This Row],[Ngày tính CN]]="","",S2629+T2629)</f>
        <v>45920</v>
      </c>
      <c r="V2629" s="35">
        <f ca="1">IF(Table1[[#This Row],[Hạn thanh toán]]="","",IF((U2629-NOW())&lt;0,0,(U2629-NOW())))</f>
        <v>0</v>
      </c>
      <c r="W2629" s="35"/>
      <c r="X2629" s="35">
        <f t="shared" ca="1" si="646"/>
        <v>250.49032013888791</v>
      </c>
      <c r="Y2629" s="2" t="str">
        <f t="shared" ca="1" si="647"/>
        <v>Nợ quá hạn hơn 120 ngày có khả năng mất thanh toán</v>
      </c>
      <c r="Z2629" s="51">
        <f t="shared" si="648"/>
        <v>45920</v>
      </c>
      <c r="AA2629" s="51" t="str">
        <f t="shared" si="649"/>
        <v/>
      </c>
      <c r="AD2629" s="2" t="str">
        <f>VLOOKUP($A2629,MA_KH!$A:$Q,MA_KH!O$1,0)</f>
        <v>NHATMINH</v>
      </c>
      <c r="AE2629" s="2" t="str">
        <f>VLOOKUP($A2629,MA_KH!$A:$Q,MA_KH!P$1,0)</f>
        <v>CÔNG TY TNHH SẢN XUẤT THƯƠNG MẠI DỊCH VỤ NHẬT MINH BAKERY</v>
      </c>
    </row>
    <row r="2630" spans="1:31" ht="25.5" hidden="1" customHeight="1" x14ac:dyDescent="0.2">
      <c r="A2630" s="30" t="s">
        <v>22062</v>
      </c>
      <c r="B2630" s="30" t="s">
        <v>4063</v>
      </c>
      <c r="C2630" s="37">
        <v>45920</v>
      </c>
      <c r="D2630" s="30" t="s">
        <v>20676</v>
      </c>
      <c r="E2630" s="37">
        <v>45920</v>
      </c>
      <c r="F2630" s="30" t="s">
        <v>3660</v>
      </c>
      <c r="G2630" s="30" t="s">
        <v>4499</v>
      </c>
      <c r="H2630" s="38">
        <v>-101250</v>
      </c>
      <c r="I2630" s="65">
        <v>0</v>
      </c>
      <c r="J2630" s="38">
        <v>-8100</v>
      </c>
      <c r="K2630" s="38">
        <v>-109350</v>
      </c>
      <c r="L2630" s="7" t="s">
        <v>51</v>
      </c>
      <c r="O2630" s="35">
        <f>IF(Table1[[#This Row],[Phân loại]]="Tồn đầu kỳ",Table1[[#This Row],[Tổng giá trị]],0)</f>
        <v>-109350</v>
      </c>
      <c r="P2630" s="7">
        <f>IF(Table1[[#This Row],[Số còn phải thu ĐK]]&lt;&gt;0,0,IF(Table1[[#This Row],[Phân loại]]="Bán hàng",Table1[[#This Row],[Tổng giá trị]],-Table1[[#This Row],[Tổng giá trị]]))</f>
        <v>0</v>
      </c>
      <c r="Q2630" s="35">
        <f t="shared" si="645"/>
        <v>0</v>
      </c>
      <c r="R2630" s="7">
        <f>Table1[[#This Row],[Số còn phải thu ĐK]]+Table1[[#This Row],[Giá Trị HD sau CK]]-Table1[[#This Row],[Số tiền đã thu]]</f>
        <v>-109350</v>
      </c>
      <c r="S2630" s="6">
        <f>IF(Table1[[#This Row],[Ngày hóa đơn]]&lt;&gt;"",Table1[[#This Row],[Ngày hóa đơn]],IF(Table1[[#This Row],[Ngày hạch toán]]&lt;&gt;"",Table1[[#This Row],[Ngày hạch toán]],""))</f>
        <v>45920</v>
      </c>
      <c r="T2630" s="7"/>
      <c r="U2630" s="6">
        <f>IF(Table1[[#This Row],[Ngày tính CN]]="","",S2630+T2630)</f>
        <v>45920</v>
      </c>
      <c r="V2630" s="35">
        <f ca="1">IF(Table1[[#This Row],[Hạn thanh toán]]="","",IF((U2630-NOW())&lt;0,0,(U2630-NOW())))</f>
        <v>0</v>
      </c>
      <c r="W2630" s="35"/>
      <c r="X2630" s="35">
        <f t="shared" ca="1" si="646"/>
        <v>250.49032013888791</v>
      </c>
      <c r="Y2630" s="2" t="str">
        <f t="shared" ca="1" si="647"/>
        <v>Nợ quá hạn hơn 120 ngày có khả năng mất thanh toán</v>
      </c>
      <c r="Z2630" s="51">
        <f t="shared" si="648"/>
        <v>45920</v>
      </c>
      <c r="AA2630" s="51" t="str">
        <f t="shared" si="649"/>
        <v/>
      </c>
      <c r="AD2630" s="2" t="str">
        <f>VLOOKUP($A2630,MA_KH!$A:$Q,MA_KH!O$1,0)</f>
        <v>NHATMINH</v>
      </c>
      <c r="AE2630" s="2" t="str">
        <f>VLOOKUP($A2630,MA_KH!$A:$Q,MA_KH!P$1,0)</f>
        <v>CÔNG TY TNHH SẢN XUẤT THƯƠNG MẠI DỊCH VỤ NHẬT MINH BAKERY</v>
      </c>
    </row>
    <row r="2631" spans="1:31" ht="25.5" hidden="1" customHeight="1" x14ac:dyDescent="0.2">
      <c r="A2631" s="30" t="s">
        <v>22062</v>
      </c>
      <c r="B2631" s="30" t="s">
        <v>4063</v>
      </c>
      <c r="C2631" s="37">
        <v>45932</v>
      </c>
      <c r="D2631" s="30" t="s">
        <v>20677</v>
      </c>
      <c r="E2631" s="37">
        <v>45932</v>
      </c>
      <c r="F2631" s="30"/>
      <c r="G2631" s="30" t="s">
        <v>20678</v>
      </c>
      <c r="H2631" s="38">
        <v>-339066</v>
      </c>
      <c r="I2631" s="65">
        <v>0</v>
      </c>
      <c r="J2631" s="38">
        <v>-27125</v>
      </c>
      <c r="K2631" s="38">
        <v>-366191</v>
      </c>
      <c r="L2631" s="7" t="s">
        <v>51</v>
      </c>
      <c r="O2631" s="35">
        <f>IF(Table1[[#This Row],[Phân loại]]="Tồn đầu kỳ",Table1[[#This Row],[Tổng giá trị]],0)</f>
        <v>-366191</v>
      </c>
      <c r="P2631" s="7">
        <f>IF(Table1[[#This Row],[Số còn phải thu ĐK]]&lt;&gt;0,0,IF(Table1[[#This Row],[Phân loại]]="Bán hàng",Table1[[#This Row],[Tổng giá trị]],-Table1[[#This Row],[Tổng giá trị]]))</f>
        <v>0</v>
      </c>
      <c r="Q2631" s="35">
        <f t="shared" si="645"/>
        <v>0</v>
      </c>
      <c r="R2631" s="7">
        <f>Table1[[#This Row],[Số còn phải thu ĐK]]+Table1[[#This Row],[Giá Trị HD sau CK]]-Table1[[#This Row],[Số tiền đã thu]]</f>
        <v>-366191</v>
      </c>
      <c r="S2631" s="6">
        <f>IF(Table1[[#This Row],[Ngày hóa đơn]]&lt;&gt;"",Table1[[#This Row],[Ngày hóa đơn]],IF(Table1[[#This Row],[Ngày hạch toán]]&lt;&gt;"",Table1[[#This Row],[Ngày hạch toán]],""))</f>
        <v>45932</v>
      </c>
      <c r="T2631" s="7"/>
      <c r="U2631" s="6">
        <f>IF(Table1[[#This Row],[Ngày tính CN]]="","",S2631+T2631)</f>
        <v>45932</v>
      </c>
      <c r="V2631" s="35">
        <f ca="1">IF(Table1[[#This Row],[Hạn thanh toán]]="","",IF((U2631-NOW())&lt;0,0,(U2631-NOW())))</f>
        <v>0</v>
      </c>
      <c r="W2631" s="35"/>
      <c r="X2631" s="35">
        <f t="shared" ca="1" si="646"/>
        <v>238.49032013888791</v>
      </c>
      <c r="Y2631" s="2" t="str">
        <f t="shared" ca="1" si="647"/>
        <v>Nợ quá hạn hơn 120 ngày có khả năng mất thanh toán</v>
      </c>
      <c r="Z2631" s="51">
        <f t="shared" si="648"/>
        <v>45932</v>
      </c>
      <c r="AA2631" s="51" t="str">
        <f t="shared" si="649"/>
        <v/>
      </c>
      <c r="AD2631" s="2" t="str">
        <f>VLOOKUP($A2631,MA_KH!$A:$Q,MA_KH!O$1,0)</f>
        <v>NHATMINH</v>
      </c>
      <c r="AE2631" s="2" t="str">
        <f>VLOOKUP($A2631,MA_KH!$A:$Q,MA_KH!P$1,0)</f>
        <v>CÔNG TY TNHH SẢN XUẤT THƯƠNG MẠI DỊCH VỤ NHẬT MINH BAKERY</v>
      </c>
    </row>
    <row r="2632" spans="1:31" ht="25.5" hidden="1" customHeight="1" x14ac:dyDescent="0.2">
      <c r="A2632" s="30" t="s">
        <v>22062</v>
      </c>
      <c r="B2632" s="30" t="s">
        <v>4063</v>
      </c>
      <c r="C2632" s="37">
        <v>45936</v>
      </c>
      <c r="D2632" s="30" t="s">
        <v>20679</v>
      </c>
      <c r="E2632" s="37">
        <v>45936</v>
      </c>
      <c r="F2632" s="30"/>
      <c r="G2632" s="30" t="s">
        <v>20680</v>
      </c>
      <c r="H2632" s="38">
        <v>-100800</v>
      </c>
      <c r="I2632" s="65">
        <v>0</v>
      </c>
      <c r="J2632" s="38">
        <v>-8064</v>
      </c>
      <c r="K2632" s="38">
        <v>-108864</v>
      </c>
      <c r="L2632" s="7" t="s">
        <v>51</v>
      </c>
      <c r="O2632" s="35">
        <f>IF(Table1[[#This Row],[Phân loại]]="Tồn đầu kỳ",Table1[[#This Row],[Tổng giá trị]],0)</f>
        <v>-108864</v>
      </c>
      <c r="P2632" s="7">
        <f>IF(Table1[[#This Row],[Số còn phải thu ĐK]]&lt;&gt;0,0,IF(Table1[[#This Row],[Phân loại]]="Bán hàng",Table1[[#This Row],[Tổng giá trị]],-Table1[[#This Row],[Tổng giá trị]]))</f>
        <v>0</v>
      </c>
      <c r="Q2632" s="35">
        <f t="shared" si="645"/>
        <v>0</v>
      </c>
      <c r="R2632" s="7">
        <f>Table1[[#This Row],[Số còn phải thu ĐK]]+Table1[[#This Row],[Giá Trị HD sau CK]]-Table1[[#This Row],[Số tiền đã thu]]</f>
        <v>-108864</v>
      </c>
      <c r="S2632" s="6">
        <f>IF(Table1[[#This Row],[Ngày hóa đơn]]&lt;&gt;"",Table1[[#This Row],[Ngày hóa đơn]],IF(Table1[[#This Row],[Ngày hạch toán]]&lt;&gt;"",Table1[[#This Row],[Ngày hạch toán]],""))</f>
        <v>45936</v>
      </c>
      <c r="T2632" s="7"/>
      <c r="U2632" s="6">
        <f>IF(Table1[[#This Row],[Ngày tính CN]]="","",S2632+T2632)</f>
        <v>45936</v>
      </c>
      <c r="V2632" s="35">
        <f ca="1">IF(Table1[[#This Row],[Hạn thanh toán]]="","",IF((U2632-NOW())&lt;0,0,(U2632-NOW())))</f>
        <v>0</v>
      </c>
      <c r="W2632" s="35"/>
      <c r="X2632" s="35">
        <f t="shared" ca="1" si="646"/>
        <v>234.49032013888791</v>
      </c>
      <c r="Y2632" s="2" t="str">
        <f t="shared" ca="1" si="647"/>
        <v>Nợ quá hạn hơn 120 ngày có khả năng mất thanh toán</v>
      </c>
      <c r="Z2632" s="51">
        <f t="shared" si="648"/>
        <v>45936</v>
      </c>
      <c r="AA2632" s="51" t="str">
        <f t="shared" si="649"/>
        <v/>
      </c>
      <c r="AD2632" s="2" t="str">
        <f>VLOOKUP($A2632,MA_KH!$A:$Q,MA_KH!O$1,0)</f>
        <v>NHATMINH</v>
      </c>
      <c r="AE2632" s="2" t="str">
        <f>VLOOKUP($A2632,MA_KH!$A:$Q,MA_KH!P$1,0)</f>
        <v>CÔNG TY TNHH SẢN XUẤT THƯƠNG MẠI DỊCH VỤ NHẬT MINH BAKERY</v>
      </c>
    </row>
    <row r="2633" spans="1:31" ht="25.5" hidden="1" customHeight="1" x14ac:dyDescent="0.2">
      <c r="A2633" s="30" t="s">
        <v>22062</v>
      </c>
      <c r="B2633" s="30" t="s">
        <v>4063</v>
      </c>
      <c r="C2633" s="37">
        <v>45938</v>
      </c>
      <c r="D2633" s="30" t="s">
        <v>20681</v>
      </c>
      <c r="E2633" s="37">
        <v>45938</v>
      </c>
      <c r="F2633" s="30"/>
      <c r="G2633" s="30" t="s">
        <v>20682</v>
      </c>
      <c r="H2633" s="38">
        <v>-157058</v>
      </c>
      <c r="I2633" s="65">
        <v>0</v>
      </c>
      <c r="J2633" s="38">
        <v>-12565</v>
      </c>
      <c r="K2633" s="38">
        <v>-169623</v>
      </c>
      <c r="L2633" s="7" t="s">
        <v>51</v>
      </c>
      <c r="O2633" s="35">
        <f>IF(Table1[[#This Row],[Phân loại]]="Tồn đầu kỳ",Table1[[#This Row],[Tổng giá trị]],0)</f>
        <v>-169623</v>
      </c>
      <c r="P2633" s="7">
        <f>IF(Table1[[#This Row],[Số còn phải thu ĐK]]&lt;&gt;0,0,IF(Table1[[#This Row],[Phân loại]]="Bán hàng",Table1[[#This Row],[Tổng giá trị]],-Table1[[#This Row],[Tổng giá trị]]))</f>
        <v>0</v>
      </c>
      <c r="Q2633" s="35">
        <f t="shared" si="645"/>
        <v>0</v>
      </c>
      <c r="R2633" s="7">
        <f>Table1[[#This Row],[Số còn phải thu ĐK]]+Table1[[#This Row],[Giá Trị HD sau CK]]-Table1[[#This Row],[Số tiền đã thu]]</f>
        <v>-169623</v>
      </c>
      <c r="S2633" s="6">
        <f>IF(Table1[[#This Row],[Ngày hóa đơn]]&lt;&gt;"",Table1[[#This Row],[Ngày hóa đơn]],IF(Table1[[#This Row],[Ngày hạch toán]]&lt;&gt;"",Table1[[#This Row],[Ngày hạch toán]],""))</f>
        <v>45938</v>
      </c>
      <c r="T2633" s="7"/>
      <c r="U2633" s="6">
        <f>IF(Table1[[#This Row],[Ngày tính CN]]="","",S2633+T2633)</f>
        <v>45938</v>
      </c>
      <c r="V2633" s="35">
        <f ca="1">IF(Table1[[#This Row],[Hạn thanh toán]]="","",IF((U2633-NOW())&lt;0,0,(U2633-NOW())))</f>
        <v>0</v>
      </c>
      <c r="W2633" s="35"/>
      <c r="X2633" s="35">
        <f t="shared" ca="1" si="646"/>
        <v>232.49032013888791</v>
      </c>
      <c r="Y2633" s="2" t="str">
        <f t="shared" ca="1" si="647"/>
        <v>Nợ quá hạn hơn 120 ngày có khả năng mất thanh toán</v>
      </c>
      <c r="Z2633" s="51">
        <f t="shared" si="648"/>
        <v>45938</v>
      </c>
      <c r="AA2633" s="51" t="str">
        <f t="shared" si="649"/>
        <v/>
      </c>
      <c r="AD2633" s="2" t="str">
        <f>VLOOKUP($A2633,MA_KH!$A:$Q,MA_KH!O$1,0)</f>
        <v>NHATMINH</v>
      </c>
      <c r="AE2633" s="2" t="str">
        <f>VLOOKUP($A2633,MA_KH!$A:$Q,MA_KH!P$1,0)</f>
        <v>CÔNG TY TNHH SẢN XUẤT THƯƠNG MẠI DỊCH VỤ NHẬT MINH BAKERY</v>
      </c>
    </row>
    <row r="2634" spans="1:31" ht="25.5" hidden="1" customHeight="1" x14ac:dyDescent="0.2">
      <c r="A2634" s="30" t="s">
        <v>22062</v>
      </c>
      <c r="B2634" s="30" t="s">
        <v>4063</v>
      </c>
      <c r="C2634" s="37">
        <v>45939</v>
      </c>
      <c r="D2634" s="30" t="s">
        <v>20683</v>
      </c>
      <c r="E2634" s="37">
        <v>45939</v>
      </c>
      <c r="F2634" s="30"/>
      <c r="G2634" s="30" t="s">
        <v>20684</v>
      </c>
      <c r="H2634" s="38">
        <v>-407424</v>
      </c>
      <c r="I2634" s="65">
        <v>0</v>
      </c>
      <c r="J2634" s="38">
        <v>-32594</v>
      </c>
      <c r="K2634" s="38">
        <v>-440018</v>
      </c>
      <c r="L2634" s="7" t="s">
        <v>51</v>
      </c>
      <c r="O2634" s="35">
        <f>IF(Table1[[#This Row],[Phân loại]]="Tồn đầu kỳ",Table1[[#This Row],[Tổng giá trị]],0)</f>
        <v>-440018</v>
      </c>
      <c r="P2634" s="7">
        <f>IF(Table1[[#This Row],[Số còn phải thu ĐK]]&lt;&gt;0,0,IF(Table1[[#This Row],[Phân loại]]="Bán hàng",Table1[[#This Row],[Tổng giá trị]],-Table1[[#This Row],[Tổng giá trị]]))</f>
        <v>0</v>
      </c>
      <c r="Q2634" s="35">
        <f t="shared" si="645"/>
        <v>0</v>
      </c>
      <c r="R2634" s="7">
        <f>Table1[[#This Row],[Số còn phải thu ĐK]]+Table1[[#This Row],[Giá Trị HD sau CK]]-Table1[[#This Row],[Số tiền đã thu]]</f>
        <v>-440018</v>
      </c>
      <c r="S2634" s="6">
        <f>IF(Table1[[#This Row],[Ngày hóa đơn]]&lt;&gt;"",Table1[[#This Row],[Ngày hóa đơn]],IF(Table1[[#This Row],[Ngày hạch toán]]&lt;&gt;"",Table1[[#This Row],[Ngày hạch toán]],""))</f>
        <v>45939</v>
      </c>
      <c r="T2634" s="7"/>
      <c r="U2634" s="6">
        <f>IF(Table1[[#This Row],[Ngày tính CN]]="","",S2634+T2634)</f>
        <v>45939</v>
      </c>
      <c r="V2634" s="35">
        <f ca="1">IF(Table1[[#This Row],[Hạn thanh toán]]="","",IF((U2634-NOW())&lt;0,0,(U2634-NOW())))</f>
        <v>0</v>
      </c>
      <c r="W2634" s="35"/>
      <c r="X2634" s="35">
        <f t="shared" ca="1" si="646"/>
        <v>231.49032013888791</v>
      </c>
      <c r="Y2634" s="2" t="str">
        <f t="shared" ca="1" si="647"/>
        <v>Nợ quá hạn hơn 120 ngày có khả năng mất thanh toán</v>
      </c>
      <c r="Z2634" s="51">
        <f t="shared" si="648"/>
        <v>45939</v>
      </c>
      <c r="AA2634" s="51" t="str">
        <f t="shared" si="649"/>
        <v/>
      </c>
      <c r="AD2634" s="2" t="str">
        <f>VLOOKUP($A2634,MA_KH!$A:$Q,MA_KH!O$1,0)</f>
        <v>NHATMINH</v>
      </c>
      <c r="AE2634" s="2" t="str">
        <f>VLOOKUP($A2634,MA_KH!$A:$Q,MA_KH!P$1,0)</f>
        <v>CÔNG TY TNHH SẢN XUẤT THƯƠNG MẠI DỊCH VỤ NHẬT MINH BAKERY</v>
      </c>
    </row>
    <row r="2635" spans="1:31" ht="25.5" hidden="1" customHeight="1" x14ac:dyDescent="0.2">
      <c r="A2635" s="30" t="s">
        <v>22062</v>
      </c>
      <c r="B2635" s="30" t="s">
        <v>4063</v>
      </c>
      <c r="C2635" s="37">
        <v>45947</v>
      </c>
      <c r="D2635" s="30" t="s">
        <v>20685</v>
      </c>
      <c r="E2635" s="37">
        <v>45947</v>
      </c>
      <c r="F2635" s="30"/>
      <c r="G2635" s="30" t="s">
        <v>20686</v>
      </c>
      <c r="H2635" s="38">
        <v>-612749</v>
      </c>
      <c r="I2635" s="65">
        <v>0</v>
      </c>
      <c r="J2635" s="38">
        <v>-49020</v>
      </c>
      <c r="K2635" s="38">
        <v>-661769</v>
      </c>
      <c r="L2635" s="7" t="s">
        <v>51</v>
      </c>
      <c r="O2635" s="35">
        <f>IF(Table1[[#This Row],[Phân loại]]="Tồn đầu kỳ",Table1[[#This Row],[Tổng giá trị]],0)</f>
        <v>-661769</v>
      </c>
      <c r="P2635" s="7">
        <f>IF(Table1[[#This Row],[Số còn phải thu ĐK]]&lt;&gt;0,0,IF(Table1[[#This Row],[Phân loại]]="Bán hàng",Table1[[#This Row],[Tổng giá trị]],-Table1[[#This Row],[Tổng giá trị]]))</f>
        <v>0</v>
      </c>
      <c r="Q2635" s="35">
        <f t="shared" si="645"/>
        <v>0</v>
      </c>
      <c r="R2635" s="7">
        <f>Table1[[#This Row],[Số còn phải thu ĐK]]+Table1[[#This Row],[Giá Trị HD sau CK]]-Table1[[#This Row],[Số tiền đã thu]]</f>
        <v>-661769</v>
      </c>
      <c r="S2635" s="6">
        <f>IF(Table1[[#This Row],[Ngày hóa đơn]]&lt;&gt;"",Table1[[#This Row],[Ngày hóa đơn]],IF(Table1[[#This Row],[Ngày hạch toán]]&lt;&gt;"",Table1[[#This Row],[Ngày hạch toán]],""))</f>
        <v>45947</v>
      </c>
      <c r="T2635" s="7"/>
      <c r="U2635" s="6">
        <f>IF(Table1[[#This Row],[Ngày tính CN]]="","",S2635+T2635)</f>
        <v>45947</v>
      </c>
      <c r="V2635" s="35">
        <f ca="1">IF(Table1[[#This Row],[Hạn thanh toán]]="","",IF((U2635-NOW())&lt;0,0,(U2635-NOW())))</f>
        <v>0</v>
      </c>
      <c r="W2635" s="35"/>
      <c r="X2635" s="35">
        <f t="shared" ca="1" si="646"/>
        <v>223.49032013888791</v>
      </c>
      <c r="Y2635" s="2" t="str">
        <f t="shared" ca="1" si="647"/>
        <v>Nợ quá hạn hơn 120 ngày có khả năng mất thanh toán</v>
      </c>
      <c r="Z2635" s="51">
        <f t="shared" si="648"/>
        <v>45947</v>
      </c>
      <c r="AA2635" s="51" t="str">
        <f t="shared" si="649"/>
        <v/>
      </c>
      <c r="AD2635" s="2" t="str">
        <f>VLOOKUP($A2635,MA_KH!$A:$Q,MA_KH!O$1,0)</f>
        <v>NHATMINH</v>
      </c>
      <c r="AE2635" s="2" t="str">
        <f>VLOOKUP($A2635,MA_KH!$A:$Q,MA_KH!P$1,0)</f>
        <v>CÔNG TY TNHH SẢN XUẤT THƯƠNG MẠI DỊCH VỤ NHẬT MINH BAKERY</v>
      </c>
    </row>
    <row r="2636" spans="1:31" ht="25.5" hidden="1" customHeight="1" x14ac:dyDescent="0.2">
      <c r="A2636" s="30" t="s">
        <v>22062</v>
      </c>
      <c r="B2636" s="30" t="s">
        <v>4063</v>
      </c>
      <c r="C2636" s="37">
        <v>45950</v>
      </c>
      <c r="D2636" s="30" t="s">
        <v>20687</v>
      </c>
      <c r="E2636" s="37">
        <v>45950</v>
      </c>
      <c r="F2636" s="30"/>
      <c r="G2636" s="30" t="s">
        <v>20688</v>
      </c>
      <c r="H2636" s="38">
        <v>-563716</v>
      </c>
      <c r="I2636" s="65">
        <v>0</v>
      </c>
      <c r="J2636" s="38">
        <v>-45097</v>
      </c>
      <c r="K2636" s="38">
        <v>-608813</v>
      </c>
      <c r="L2636" s="7" t="s">
        <v>51</v>
      </c>
      <c r="O2636" s="35">
        <f>IF(Table1[[#This Row],[Phân loại]]="Tồn đầu kỳ",Table1[[#This Row],[Tổng giá trị]],0)</f>
        <v>-608813</v>
      </c>
      <c r="P2636" s="7">
        <f>IF(Table1[[#This Row],[Số còn phải thu ĐK]]&lt;&gt;0,0,IF(Table1[[#This Row],[Phân loại]]="Bán hàng",Table1[[#This Row],[Tổng giá trị]],-Table1[[#This Row],[Tổng giá trị]]))</f>
        <v>0</v>
      </c>
      <c r="Q2636" s="35">
        <f t="shared" si="645"/>
        <v>0</v>
      </c>
      <c r="R2636" s="7">
        <f>Table1[[#This Row],[Số còn phải thu ĐK]]+Table1[[#This Row],[Giá Trị HD sau CK]]-Table1[[#This Row],[Số tiền đã thu]]</f>
        <v>-608813</v>
      </c>
      <c r="S2636" s="6">
        <f>IF(Table1[[#This Row],[Ngày hóa đơn]]&lt;&gt;"",Table1[[#This Row],[Ngày hóa đơn]],IF(Table1[[#This Row],[Ngày hạch toán]]&lt;&gt;"",Table1[[#This Row],[Ngày hạch toán]],""))</f>
        <v>45950</v>
      </c>
      <c r="T2636" s="7"/>
      <c r="U2636" s="6">
        <f>IF(Table1[[#This Row],[Ngày tính CN]]="","",S2636+T2636)</f>
        <v>45950</v>
      </c>
      <c r="V2636" s="35">
        <f ca="1">IF(Table1[[#This Row],[Hạn thanh toán]]="","",IF((U2636-NOW())&lt;0,0,(U2636-NOW())))</f>
        <v>0</v>
      </c>
      <c r="W2636" s="35"/>
      <c r="X2636" s="35">
        <f t="shared" ca="1" si="646"/>
        <v>220.49032013888791</v>
      </c>
      <c r="Y2636" s="2" t="str">
        <f t="shared" ca="1" si="647"/>
        <v>Nợ quá hạn hơn 120 ngày có khả năng mất thanh toán</v>
      </c>
      <c r="Z2636" s="51">
        <f t="shared" si="648"/>
        <v>45950</v>
      </c>
      <c r="AA2636" s="51" t="str">
        <f t="shared" si="649"/>
        <v/>
      </c>
      <c r="AD2636" s="2" t="str">
        <f>VLOOKUP($A2636,MA_KH!$A:$Q,MA_KH!O$1,0)</f>
        <v>NHATMINH</v>
      </c>
      <c r="AE2636" s="2" t="str">
        <f>VLOOKUP($A2636,MA_KH!$A:$Q,MA_KH!P$1,0)</f>
        <v>CÔNG TY TNHH SẢN XUẤT THƯƠNG MẠI DỊCH VỤ NHẬT MINH BAKERY</v>
      </c>
    </row>
    <row r="2637" spans="1:31" ht="25.5" hidden="1" customHeight="1" x14ac:dyDescent="0.2">
      <c r="A2637" s="30" t="s">
        <v>22062</v>
      </c>
      <c r="B2637" s="30" t="s">
        <v>4063</v>
      </c>
      <c r="C2637" s="37">
        <v>45953</v>
      </c>
      <c r="D2637" s="30" t="s">
        <v>20689</v>
      </c>
      <c r="E2637" s="37">
        <v>45953</v>
      </c>
      <c r="F2637" s="30"/>
      <c r="G2637" s="30" t="s">
        <v>20690</v>
      </c>
      <c r="H2637" s="38">
        <v>-580012</v>
      </c>
      <c r="I2637" s="65">
        <v>0</v>
      </c>
      <c r="J2637" s="38">
        <v>-46401</v>
      </c>
      <c r="K2637" s="38">
        <v>-626413</v>
      </c>
      <c r="L2637" s="7" t="s">
        <v>51</v>
      </c>
      <c r="O2637" s="35">
        <f>IF(Table1[[#This Row],[Phân loại]]="Tồn đầu kỳ",Table1[[#This Row],[Tổng giá trị]],0)</f>
        <v>-626413</v>
      </c>
      <c r="P2637" s="7">
        <f>IF(Table1[[#This Row],[Số còn phải thu ĐK]]&lt;&gt;0,0,IF(Table1[[#This Row],[Phân loại]]="Bán hàng",Table1[[#This Row],[Tổng giá trị]],-Table1[[#This Row],[Tổng giá trị]]))</f>
        <v>0</v>
      </c>
      <c r="Q2637" s="35">
        <f t="shared" si="645"/>
        <v>0</v>
      </c>
      <c r="R2637" s="7">
        <f>Table1[[#This Row],[Số còn phải thu ĐK]]+Table1[[#This Row],[Giá Trị HD sau CK]]-Table1[[#This Row],[Số tiền đã thu]]</f>
        <v>-626413</v>
      </c>
      <c r="S2637" s="6">
        <f>IF(Table1[[#This Row],[Ngày hóa đơn]]&lt;&gt;"",Table1[[#This Row],[Ngày hóa đơn]],IF(Table1[[#This Row],[Ngày hạch toán]]&lt;&gt;"",Table1[[#This Row],[Ngày hạch toán]],""))</f>
        <v>45953</v>
      </c>
      <c r="T2637" s="7"/>
      <c r="U2637" s="6">
        <f>IF(Table1[[#This Row],[Ngày tính CN]]="","",S2637+T2637)</f>
        <v>45953</v>
      </c>
      <c r="V2637" s="35">
        <f ca="1">IF(Table1[[#This Row],[Hạn thanh toán]]="","",IF((U2637-NOW())&lt;0,0,(U2637-NOW())))</f>
        <v>0</v>
      </c>
      <c r="W2637" s="35"/>
      <c r="X2637" s="35">
        <f t="shared" ca="1" si="646"/>
        <v>217.49032013888791</v>
      </c>
      <c r="Y2637" s="2" t="str">
        <f t="shared" ca="1" si="647"/>
        <v>Nợ quá hạn hơn 120 ngày có khả năng mất thanh toán</v>
      </c>
      <c r="Z2637" s="51">
        <f t="shared" si="648"/>
        <v>45953</v>
      </c>
      <c r="AA2637" s="51" t="str">
        <f t="shared" si="649"/>
        <v/>
      </c>
      <c r="AD2637" s="2" t="str">
        <f>VLOOKUP($A2637,MA_KH!$A:$Q,MA_KH!O$1,0)</f>
        <v>NHATMINH</v>
      </c>
      <c r="AE2637" s="2" t="str">
        <f>VLOOKUP($A2637,MA_KH!$A:$Q,MA_KH!P$1,0)</f>
        <v>CÔNG TY TNHH SẢN XUẤT THƯƠNG MẠI DỊCH VỤ NHẬT MINH BAKERY</v>
      </c>
    </row>
    <row r="2638" spans="1:31" ht="25.5" hidden="1" customHeight="1" x14ac:dyDescent="0.2">
      <c r="A2638" s="30" t="s">
        <v>22062</v>
      </c>
      <c r="B2638" s="30" t="s">
        <v>4063</v>
      </c>
      <c r="C2638" s="37">
        <v>45958</v>
      </c>
      <c r="D2638" s="30" t="s">
        <v>20691</v>
      </c>
      <c r="E2638" s="37">
        <v>45958</v>
      </c>
      <c r="F2638" s="30"/>
      <c r="G2638" s="30" t="s">
        <v>20692</v>
      </c>
      <c r="H2638" s="38">
        <v>-628282</v>
      </c>
      <c r="I2638" s="65">
        <v>0</v>
      </c>
      <c r="J2638" s="38">
        <v>-50262</v>
      </c>
      <c r="K2638" s="38">
        <v>-678544</v>
      </c>
      <c r="L2638" s="7" t="s">
        <v>51</v>
      </c>
      <c r="O2638" s="35">
        <f>IF(Table1[[#This Row],[Phân loại]]="Tồn đầu kỳ",Table1[[#This Row],[Tổng giá trị]],0)</f>
        <v>-678544</v>
      </c>
      <c r="P2638" s="7">
        <f>IF(Table1[[#This Row],[Số còn phải thu ĐK]]&lt;&gt;0,0,IF(Table1[[#This Row],[Phân loại]]="Bán hàng",Table1[[#This Row],[Tổng giá trị]],-Table1[[#This Row],[Tổng giá trị]]))</f>
        <v>0</v>
      </c>
      <c r="Q2638" s="35">
        <f t="shared" si="645"/>
        <v>0</v>
      </c>
      <c r="R2638" s="7">
        <f>Table1[[#This Row],[Số còn phải thu ĐK]]+Table1[[#This Row],[Giá Trị HD sau CK]]-Table1[[#This Row],[Số tiền đã thu]]</f>
        <v>-678544</v>
      </c>
      <c r="S2638" s="6">
        <f>IF(Table1[[#This Row],[Ngày hóa đơn]]&lt;&gt;"",Table1[[#This Row],[Ngày hóa đơn]],IF(Table1[[#This Row],[Ngày hạch toán]]&lt;&gt;"",Table1[[#This Row],[Ngày hạch toán]],""))</f>
        <v>45958</v>
      </c>
      <c r="T2638" s="7"/>
      <c r="U2638" s="6">
        <f>IF(Table1[[#This Row],[Ngày tính CN]]="","",S2638+T2638)</f>
        <v>45958</v>
      </c>
      <c r="V2638" s="35">
        <f ca="1">IF(Table1[[#This Row],[Hạn thanh toán]]="","",IF((U2638-NOW())&lt;0,0,(U2638-NOW())))</f>
        <v>0</v>
      </c>
      <c r="W2638" s="35"/>
      <c r="X2638" s="35">
        <f t="shared" ca="1" si="646"/>
        <v>212.49032013888791</v>
      </c>
      <c r="Y2638" s="2" t="str">
        <f t="shared" ca="1" si="647"/>
        <v>Nợ quá hạn hơn 120 ngày có khả năng mất thanh toán</v>
      </c>
      <c r="Z2638" s="51">
        <f t="shared" si="648"/>
        <v>45958</v>
      </c>
      <c r="AA2638" s="51" t="str">
        <f t="shared" si="649"/>
        <v/>
      </c>
      <c r="AD2638" s="2" t="str">
        <f>VLOOKUP($A2638,MA_KH!$A:$Q,MA_KH!O$1,0)</f>
        <v>NHATMINH</v>
      </c>
      <c r="AE2638" s="2" t="str">
        <f>VLOOKUP($A2638,MA_KH!$A:$Q,MA_KH!P$1,0)</f>
        <v>CÔNG TY TNHH SẢN XUẤT THƯƠNG MẠI DỊCH VỤ NHẬT MINH BAKERY</v>
      </c>
    </row>
    <row r="2639" spans="1:31" ht="25.5" hidden="1" customHeight="1" x14ac:dyDescent="0.2">
      <c r="A2639" s="55" t="s">
        <v>22062</v>
      </c>
      <c r="B2639" s="55" t="s">
        <v>4063</v>
      </c>
      <c r="C2639" s="56">
        <v>45964</v>
      </c>
      <c r="D2639" s="55" t="s">
        <v>20693</v>
      </c>
      <c r="E2639" s="56">
        <v>45964</v>
      </c>
      <c r="F2639" s="55"/>
      <c r="G2639" s="55" t="s">
        <v>20694</v>
      </c>
      <c r="H2639" s="38">
        <v>-369110</v>
      </c>
      <c r="I2639" s="65">
        <v>0</v>
      </c>
      <c r="J2639" s="38">
        <v>-29529</v>
      </c>
      <c r="K2639" s="38">
        <v>-398639</v>
      </c>
      <c r="L2639" s="7" t="s">
        <v>51</v>
      </c>
      <c r="O2639" s="35">
        <f>IF(Table1[[#This Row],[Phân loại]]="Tồn đầu kỳ",Table1[[#This Row],[Tổng giá trị]],0)</f>
        <v>-398639</v>
      </c>
      <c r="P2639" s="7">
        <f>IF(Table1[[#This Row],[Số còn phải thu ĐK]]&lt;&gt;0,0,IF(Table1[[#This Row],[Phân loại]]="Bán hàng",Table1[[#This Row],[Tổng giá trị]],-Table1[[#This Row],[Tổng giá trị]]))</f>
        <v>0</v>
      </c>
      <c r="Q2639" s="35">
        <f t="shared" si="645"/>
        <v>0</v>
      </c>
      <c r="R2639" s="7">
        <f>Table1[[#This Row],[Số còn phải thu ĐK]]+Table1[[#This Row],[Giá Trị HD sau CK]]-Table1[[#This Row],[Số tiền đã thu]]</f>
        <v>-398639</v>
      </c>
      <c r="S2639" s="6">
        <f>IF(Table1[[#This Row],[Ngày hóa đơn]]&lt;&gt;"",Table1[[#This Row],[Ngày hóa đơn]],IF(Table1[[#This Row],[Ngày hạch toán]]&lt;&gt;"",Table1[[#This Row],[Ngày hạch toán]],""))</f>
        <v>45964</v>
      </c>
      <c r="T2639" s="7"/>
      <c r="U2639" s="6">
        <f>IF(Table1[[#This Row],[Ngày tính CN]]="","",S2639+T2639)</f>
        <v>45964</v>
      </c>
      <c r="V2639" s="35">
        <f ca="1">IF(Table1[[#This Row],[Hạn thanh toán]]="","",IF((U2639-NOW())&lt;0,0,(U2639-NOW())))</f>
        <v>0</v>
      </c>
      <c r="W2639" s="35"/>
      <c r="X2639" s="35">
        <f t="shared" ca="1" si="646"/>
        <v>206.49032013888791</v>
      </c>
      <c r="Y2639" s="2" t="str">
        <f t="shared" ca="1" si="647"/>
        <v>Nợ quá hạn hơn 120 ngày có khả năng mất thanh toán</v>
      </c>
      <c r="Z2639" s="51">
        <f t="shared" si="648"/>
        <v>45964</v>
      </c>
      <c r="AA2639" s="51" t="str">
        <f t="shared" si="649"/>
        <v/>
      </c>
      <c r="AD2639" s="2" t="str">
        <f>VLOOKUP($A2639,MA_KH!$A:$Q,MA_KH!O$1,0)</f>
        <v>NHATMINH</v>
      </c>
      <c r="AE2639" s="2" t="str">
        <f>VLOOKUP($A2639,MA_KH!$A:$Q,MA_KH!P$1,0)</f>
        <v>CÔNG TY TNHH SẢN XUẤT THƯƠNG MẠI DỊCH VỤ NHẬT MINH BAKERY</v>
      </c>
    </row>
    <row r="2640" spans="1:31" ht="25.5" hidden="1" customHeight="1" x14ac:dyDescent="0.2">
      <c r="A2640" s="55" t="s">
        <v>22062</v>
      </c>
      <c r="B2640" s="55" t="s">
        <v>4063</v>
      </c>
      <c r="C2640" s="56">
        <v>45976</v>
      </c>
      <c r="D2640" s="55" t="s">
        <v>20695</v>
      </c>
      <c r="E2640" s="56">
        <v>45976</v>
      </c>
      <c r="F2640" s="55"/>
      <c r="G2640" s="55" t="s">
        <v>20696</v>
      </c>
      <c r="H2640" s="38">
        <v>-862890</v>
      </c>
      <c r="I2640" s="65">
        <v>0</v>
      </c>
      <c r="J2640" s="38">
        <v>-69032</v>
      </c>
      <c r="K2640" s="38">
        <v>-931922</v>
      </c>
      <c r="L2640" s="7" t="s">
        <v>51</v>
      </c>
      <c r="O2640" s="35">
        <f>IF(Table1[[#This Row],[Phân loại]]="Tồn đầu kỳ",Table1[[#This Row],[Tổng giá trị]],0)</f>
        <v>-931922</v>
      </c>
      <c r="P2640" s="7">
        <f>IF(Table1[[#This Row],[Số còn phải thu ĐK]]&lt;&gt;0,0,IF(Table1[[#This Row],[Phân loại]]="Bán hàng",Table1[[#This Row],[Tổng giá trị]],-Table1[[#This Row],[Tổng giá trị]]))</f>
        <v>0</v>
      </c>
      <c r="Q2640" s="35">
        <f t="shared" si="645"/>
        <v>0</v>
      </c>
      <c r="R2640" s="7">
        <f>Table1[[#This Row],[Số còn phải thu ĐK]]+Table1[[#This Row],[Giá Trị HD sau CK]]-Table1[[#This Row],[Số tiền đã thu]]</f>
        <v>-931922</v>
      </c>
      <c r="S2640" s="6">
        <f>IF(Table1[[#This Row],[Ngày hóa đơn]]&lt;&gt;"",Table1[[#This Row],[Ngày hóa đơn]],IF(Table1[[#This Row],[Ngày hạch toán]]&lt;&gt;"",Table1[[#This Row],[Ngày hạch toán]],""))</f>
        <v>45976</v>
      </c>
      <c r="T2640" s="7"/>
      <c r="U2640" s="6">
        <f>IF(Table1[[#This Row],[Ngày tính CN]]="","",S2640+T2640)</f>
        <v>45976</v>
      </c>
      <c r="V2640" s="35">
        <f ca="1">IF(Table1[[#This Row],[Hạn thanh toán]]="","",IF((U2640-NOW())&lt;0,0,(U2640-NOW())))</f>
        <v>0</v>
      </c>
      <c r="W2640" s="35"/>
      <c r="X2640" s="35">
        <f t="shared" ca="1" si="646"/>
        <v>194.49032013888791</v>
      </c>
      <c r="Y2640" s="2" t="str">
        <f t="shared" ca="1" si="647"/>
        <v>Nợ quá hạn hơn 120 ngày có khả năng mất thanh toán</v>
      </c>
      <c r="Z2640" s="51">
        <f t="shared" si="648"/>
        <v>45976</v>
      </c>
      <c r="AA2640" s="51" t="str">
        <f t="shared" si="649"/>
        <v/>
      </c>
      <c r="AD2640" s="2" t="str">
        <f>VLOOKUP($A2640,MA_KH!$A:$Q,MA_KH!O$1,0)</f>
        <v>NHATMINH</v>
      </c>
      <c r="AE2640" s="2" t="str">
        <f>VLOOKUP($A2640,MA_KH!$A:$Q,MA_KH!P$1,0)</f>
        <v>CÔNG TY TNHH SẢN XUẤT THƯƠNG MẠI DỊCH VỤ NHẬT MINH BAKERY</v>
      </c>
    </row>
    <row r="2641" spans="1:31" ht="25.5" hidden="1" customHeight="1" x14ac:dyDescent="0.2">
      <c r="A2641" s="55" t="s">
        <v>22062</v>
      </c>
      <c r="B2641" s="55" t="s">
        <v>4063</v>
      </c>
      <c r="C2641" s="56">
        <v>45980</v>
      </c>
      <c r="D2641" s="55" t="s">
        <v>20697</v>
      </c>
      <c r="E2641" s="56">
        <v>45980</v>
      </c>
      <c r="F2641" s="55"/>
      <c r="G2641" s="55" t="s">
        <v>20698</v>
      </c>
      <c r="H2641" s="38">
        <v>-481883</v>
      </c>
      <c r="I2641" s="65">
        <v>0</v>
      </c>
      <c r="J2641" s="38">
        <v>-38551</v>
      </c>
      <c r="K2641" s="38">
        <v>-520434</v>
      </c>
      <c r="L2641" s="7" t="s">
        <v>51</v>
      </c>
      <c r="O2641" s="35">
        <f>IF(Table1[[#This Row],[Phân loại]]="Tồn đầu kỳ",Table1[[#This Row],[Tổng giá trị]],0)</f>
        <v>-520434</v>
      </c>
      <c r="P2641" s="7">
        <f>IF(Table1[[#This Row],[Số còn phải thu ĐK]]&lt;&gt;0,0,IF(Table1[[#This Row],[Phân loại]]="Bán hàng",Table1[[#This Row],[Tổng giá trị]],-Table1[[#This Row],[Tổng giá trị]]))</f>
        <v>0</v>
      </c>
      <c r="Q2641" s="35">
        <f t="shared" si="645"/>
        <v>0</v>
      </c>
      <c r="R2641" s="7">
        <f>Table1[[#This Row],[Số còn phải thu ĐK]]+Table1[[#This Row],[Giá Trị HD sau CK]]-Table1[[#This Row],[Số tiền đã thu]]</f>
        <v>-520434</v>
      </c>
      <c r="S2641" s="6">
        <f>IF(Table1[[#This Row],[Ngày hóa đơn]]&lt;&gt;"",Table1[[#This Row],[Ngày hóa đơn]],IF(Table1[[#This Row],[Ngày hạch toán]]&lt;&gt;"",Table1[[#This Row],[Ngày hạch toán]],""))</f>
        <v>45980</v>
      </c>
      <c r="T2641" s="7"/>
      <c r="U2641" s="6">
        <f>IF(Table1[[#This Row],[Ngày tính CN]]="","",S2641+T2641)</f>
        <v>45980</v>
      </c>
      <c r="V2641" s="35">
        <f ca="1">IF(Table1[[#This Row],[Hạn thanh toán]]="","",IF((U2641-NOW())&lt;0,0,(U2641-NOW())))</f>
        <v>0</v>
      </c>
      <c r="W2641" s="35"/>
      <c r="X2641" s="35">
        <f t="shared" ca="1" si="646"/>
        <v>190.49032013888791</v>
      </c>
      <c r="Y2641" s="2" t="str">
        <f t="shared" ca="1" si="647"/>
        <v>Nợ quá hạn hơn 120 ngày có khả năng mất thanh toán</v>
      </c>
      <c r="Z2641" s="51">
        <f t="shared" si="648"/>
        <v>45980</v>
      </c>
      <c r="AA2641" s="51" t="str">
        <f t="shared" si="649"/>
        <v/>
      </c>
      <c r="AD2641" s="2" t="str">
        <f>VLOOKUP($A2641,MA_KH!$A:$Q,MA_KH!O$1,0)</f>
        <v>NHATMINH</v>
      </c>
      <c r="AE2641" s="2" t="str">
        <f>VLOOKUP($A2641,MA_KH!$A:$Q,MA_KH!P$1,0)</f>
        <v>CÔNG TY TNHH SẢN XUẤT THƯƠNG MẠI DỊCH VỤ NHẬT MINH BAKERY</v>
      </c>
    </row>
    <row r="2642" spans="1:31" ht="25.5" hidden="1" customHeight="1" x14ac:dyDescent="0.2">
      <c r="A2642" s="55" t="s">
        <v>22062</v>
      </c>
      <c r="B2642" s="55" t="s">
        <v>4063</v>
      </c>
      <c r="C2642" s="56">
        <v>45987</v>
      </c>
      <c r="D2642" s="55" t="s">
        <v>20699</v>
      </c>
      <c r="E2642" s="56">
        <v>45987</v>
      </c>
      <c r="F2642" s="55"/>
      <c r="G2642" s="55" t="s">
        <v>20700</v>
      </c>
      <c r="H2642" s="38">
        <v>-272933</v>
      </c>
      <c r="I2642" s="65">
        <v>0</v>
      </c>
      <c r="J2642" s="38">
        <v>-21835</v>
      </c>
      <c r="K2642" s="38">
        <v>-294768</v>
      </c>
      <c r="L2642" s="7" t="s">
        <v>51</v>
      </c>
      <c r="O2642" s="35">
        <f>IF(Table1[[#This Row],[Phân loại]]="Tồn đầu kỳ",Table1[[#This Row],[Tổng giá trị]],0)</f>
        <v>-294768</v>
      </c>
      <c r="P2642" s="7">
        <f>IF(Table1[[#This Row],[Số còn phải thu ĐK]]&lt;&gt;0,0,IF(Table1[[#This Row],[Phân loại]]="Bán hàng",Table1[[#This Row],[Tổng giá trị]],-Table1[[#This Row],[Tổng giá trị]]))</f>
        <v>0</v>
      </c>
      <c r="Q2642" s="35">
        <f t="shared" si="645"/>
        <v>0</v>
      </c>
      <c r="R2642" s="7">
        <f>Table1[[#This Row],[Số còn phải thu ĐK]]+Table1[[#This Row],[Giá Trị HD sau CK]]-Table1[[#This Row],[Số tiền đã thu]]</f>
        <v>-294768</v>
      </c>
      <c r="S2642" s="6">
        <f>IF(Table1[[#This Row],[Ngày hóa đơn]]&lt;&gt;"",Table1[[#This Row],[Ngày hóa đơn]],IF(Table1[[#This Row],[Ngày hạch toán]]&lt;&gt;"",Table1[[#This Row],[Ngày hạch toán]],""))</f>
        <v>45987</v>
      </c>
      <c r="T2642" s="7"/>
      <c r="U2642" s="6">
        <f>IF(Table1[[#This Row],[Ngày tính CN]]="","",S2642+T2642)</f>
        <v>45987</v>
      </c>
      <c r="V2642" s="35">
        <f ca="1">IF(Table1[[#This Row],[Hạn thanh toán]]="","",IF((U2642-NOW())&lt;0,0,(U2642-NOW())))</f>
        <v>0</v>
      </c>
      <c r="W2642" s="35"/>
      <c r="X2642" s="35">
        <f t="shared" ca="1" si="646"/>
        <v>183.49032013888791</v>
      </c>
      <c r="Y2642" s="2" t="str">
        <f t="shared" ca="1" si="647"/>
        <v>Nợ quá hạn hơn 120 ngày có khả năng mất thanh toán</v>
      </c>
      <c r="Z2642" s="51">
        <f t="shared" si="648"/>
        <v>45987</v>
      </c>
      <c r="AA2642" s="51" t="str">
        <f t="shared" si="649"/>
        <v/>
      </c>
      <c r="AD2642" s="2" t="str">
        <f>VLOOKUP($A2642,MA_KH!$A:$Q,MA_KH!O$1,0)</f>
        <v>NHATMINH</v>
      </c>
      <c r="AE2642" s="2" t="str">
        <f>VLOOKUP($A2642,MA_KH!$A:$Q,MA_KH!P$1,0)</f>
        <v>CÔNG TY TNHH SẢN XUẤT THƯƠNG MẠI DỊCH VỤ NHẬT MINH BAKERY</v>
      </c>
    </row>
    <row r="2643" spans="1:31" ht="25.5" hidden="1" customHeight="1" x14ac:dyDescent="0.2">
      <c r="A2643" s="55" t="s">
        <v>22087</v>
      </c>
      <c r="B2643" s="55" t="s">
        <v>11882</v>
      </c>
      <c r="C2643" s="56">
        <v>45998</v>
      </c>
      <c r="D2643" s="55" t="s">
        <v>20701</v>
      </c>
      <c r="E2643" s="56">
        <v>45998</v>
      </c>
      <c r="F2643" s="55"/>
      <c r="G2643" s="55" t="s">
        <v>20702</v>
      </c>
      <c r="H2643" s="38">
        <v>-147222</v>
      </c>
      <c r="I2643" s="65">
        <v>0</v>
      </c>
      <c r="J2643" s="38">
        <v>-11778</v>
      </c>
      <c r="K2643" s="38">
        <v>-159000</v>
      </c>
      <c r="L2643" s="7" t="s">
        <v>51</v>
      </c>
      <c r="O2643" s="35">
        <f>IF(Table1[[#This Row],[Phân loại]]="Tồn đầu kỳ",Table1[[#This Row],[Tổng giá trị]],0)</f>
        <v>-159000</v>
      </c>
      <c r="P2643" s="7">
        <f>IF(Table1[[#This Row],[Số còn phải thu ĐK]]&lt;&gt;0,0,IF(Table1[[#This Row],[Phân loại]]="Bán hàng",Table1[[#This Row],[Tổng giá trị]],-Table1[[#This Row],[Tổng giá trị]]))</f>
        <v>0</v>
      </c>
      <c r="Q2643" s="35">
        <f t="shared" si="645"/>
        <v>0</v>
      </c>
      <c r="R2643" s="7">
        <f>Table1[[#This Row],[Số còn phải thu ĐK]]+Table1[[#This Row],[Giá Trị HD sau CK]]-Table1[[#This Row],[Số tiền đã thu]]</f>
        <v>-159000</v>
      </c>
      <c r="S2643" s="6">
        <f>IF(Table1[[#This Row],[Ngày hóa đơn]]&lt;&gt;"",Table1[[#This Row],[Ngày hóa đơn]],IF(Table1[[#This Row],[Ngày hạch toán]]&lt;&gt;"",Table1[[#This Row],[Ngày hạch toán]],""))</f>
        <v>45998</v>
      </c>
      <c r="T2643" s="7"/>
      <c r="U2643" s="6">
        <f>IF(Table1[[#This Row],[Ngày tính CN]]="","",S2643+T2643)</f>
        <v>45998</v>
      </c>
      <c r="V2643" s="35">
        <f ca="1">IF(Table1[[#This Row],[Hạn thanh toán]]="","",IF((U2643-NOW())&lt;0,0,(U2643-NOW())))</f>
        <v>0</v>
      </c>
      <c r="W2643" s="35"/>
      <c r="X2643" s="35">
        <f t="shared" ca="1" si="646"/>
        <v>172.49032013888791</v>
      </c>
      <c r="Y2643" s="2" t="str">
        <f t="shared" ca="1" si="647"/>
        <v>Nợ quá hạn hơn 120 ngày có khả năng mất thanh toán</v>
      </c>
      <c r="Z2643" s="51">
        <f t="shared" si="648"/>
        <v>45998</v>
      </c>
      <c r="AA2643" s="51" t="str">
        <f t="shared" si="649"/>
        <v/>
      </c>
      <c r="AD2643" s="2" t="str">
        <f>VLOOKUP($A2643,MA_KH!$A:$Q,MA_KH!O$1,0)</f>
        <v>NHATMINH</v>
      </c>
      <c r="AE2643" s="2" t="str">
        <f>VLOOKUP($A2643,MA_KH!$A:$Q,MA_KH!P$1,0)</f>
        <v>CÔNG TY TNHH SẢN XUẤT THƯƠNG MẠI DỊCH VỤ NHẬT MINH BAKERY</v>
      </c>
    </row>
    <row r="2644" spans="1:31" ht="25.5" hidden="1" customHeight="1" x14ac:dyDescent="0.2">
      <c r="A2644" s="30" t="s">
        <v>22062</v>
      </c>
      <c r="B2644" s="30" t="s">
        <v>4063</v>
      </c>
      <c r="C2644" s="37">
        <v>46002</v>
      </c>
      <c r="D2644" s="30" t="s">
        <v>20703</v>
      </c>
      <c r="E2644" s="37">
        <v>46002</v>
      </c>
      <c r="F2644" s="30"/>
      <c r="G2644" s="30" t="s">
        <v>20704</v>
      </c>
      <c r="H2644" s="38">
        <v>-208317</v>
      </c>
      <c r="I2644" s="65">
        <v>0</v>
      </c>
      <c r="J2644" s="38">
        <v>-16666</v>
      </c>
      <c r="K2644" s="38">
        <v>-224983</v>
      </c>
      <c r="L2644" s="7" t="s">
        <v>51</v>
      </c>
      <c r="O2644" s="35">
        <f>IF(Table1[[#This Row],[Phân loại]]="Tồn đầu kỳ",Table1[[#This Row],[Tổng giá trị]],0)</f>
        <v>-224983</v>
      </c>
      <c r="P2644" s="7">
        <f>IF(Table1[[#This Row],[Số còn phải thu ĐK]]&lt;&gt;0,0,IF(Table1[[#This Row],[Phân loại]]="Bán hàng",Table1[[#This Row],[Tổng giá trị]],-Table1[[#This Row],[Tổng giá trị]]))</f>
        <v>0</v>
      </c>
      <c r="Q2644" s="35">
        <f t="shared" si="645"/>
        <v>0</v>
      </c>
      <c r="R2644" s="7">
        <f>Table1[[#This Row],[Số còn phải thu ĐK]]+Table1[[#This Row],[Giá Trị HD sau CK]]-Table1[[#This Row],[Số tiền đã thu]]</f>
        <v>-224983</v>
      </c>
      <c r="S2644" s="6">
        <f>IF(Table1[[#This Row],[Ngày hóa đơn]]&lt;&gt;"",Table1[[#This Row],[Ngày hóa đơn]],IF(Table1[[#This Row],[Ngày hạch toán]]&lt;&gt;"",Table1[[#This Row],[Ngày hạch toán]],""))</f>
        <v>46002</v>
      </c>
      <c r="T2644" s="7"/>
      <c r="U2644" s="6">
        <f>IF(Table1[[#This Row],[Ngày tính CN]]="","",S2644+T2644)</f>
        <v>46002</v>
      </c>
      <c r="V2644" s="35">
        <f ca="1">IF(Table1[[#This Row],[Hạn thanh toán]]="","",IF((U2644-NOW())&lt;0,0,(U2644-NOW())))</f>
        <v>0</v>
      </c>
      <c r="W2644" s="35"/>
      <c r="X2644" s="35">
        <f t="shared" ca="1" si="646"/>
        <v>168.49032013888791</v>
      </c>
      <c r="Y2644" s="2" t="str">
        <f t="shared" ca="1" si="647"/>
        <v>Nợ quá hạn hơn 120 ngày có khả năng mất thanh toán</v>
      </c>
      <c r="Z2644" s="51">
        <f t="shared" si="648"/>
        <v>46002</v>
      </c>
      <c r="AA2644" s="51" t="str">
        <f t="shared" si="649"/>
        <v/>
      </c>
      <c r="AD2644" s="2" t="str">
        <f>VLOOKUP($A2644,MA_KH!$A:$Q,MA_KH!O$1,0)</f>
        <v>NHATMINH</v>
      </c>
      <c r="AE2644" s="2" t="str">
        <f>VLOOKUP($A2644,MA_KH!$A:$Q,MA_KH!P$1,0)</f>
        <v>CÔNG TY TNHH SẢN XUẤT THƯƠNG MẠI DỊCH VỤ NHẬT MINH BAKERY</v>
      </c>
    </row>
    <row r="2645" spans="1:31" ht="25.5" hidden="1" customHeight="1" x14ac:dyDescent="0.2">
      <c r="A2645" s="30" t="s">
        <v>22062</v>
      </c>
      <c r="B2645" s="30" t="s">
        <v>4063</v>
      </c>
      <c r="C2645" s="37">
        <v>46016</v>
      </c>
      <c r="D2645" s="30" t="s">
        <v>20705</v>
      </c>
      <c r="E2645" s="37">
        <v>46016</v>
      </c>
      <c r="F2645" s="30"/>
      <c r="G2645" s="30" t="s">
        <v>20706</v>
      </c>
      <c r="H2645" s="38">
        <v>-471015</v>
      </c>
      <c r="I2645" s="65">
        <v>0</v>
      </c>
      <c r="J2645" s="38">
        <v>-37682</v>
      </c>
      <c r="K2645" s="38">
        <v>-508697</v>
      </c>
      <c r="L2645" s="7" t="s">
        <v>51</v>
      </c>
      <c r="O2645" s="35">
        <f>IF(Table1[[#This Row],[Phân loại]]="Tồn đầu kỳ",Table1[[#This Row],[Tổng giá trị]],0)</f>
        <v>-508697</v>
      </c>
      <c r="P2645" s="7">
        <f>IF(Table1[[#This Row],[Số còn phải thu ĐK]]&lt;&gt;0,0,IF(Table1[[#This Row],[Phân loại]]="Bán hàng",Table1[[#This Row],[Tổng giá trị]],-Table1[[#This Row],[Tổng giá trị]]))</f>
        <v>0</v>
      </c>
      <c r="Q2645" s="35">
        <f t="shared" si="645"/>
        <v>0</v>
      </c>
      <c r="R2645" s="7">
        <f>Table1[[#This Row],[Số còn phải thu ĐK]]+Table1[[#This Row],[Giá Trị HD sau CK]]-Table1[[#This Row],[Số tiền đã thu]]</f>
        <v>-508697</v>
      </c>
      <c r="S2645" s="6">
        <f>IF(Table1[[#This Row],[Ngày hóa đơn]]&lt;&gt;"",Table1[[#This Row],[Ngày hóa đơn]],IF(Table1[[#This Row],[Ngày hạch toán]]&lt;&gt;"",Table1[[#This Row],[Ngày hạch toán]],""))</f>
        <v>46016</v>
      </c>
      <c r="T2645" s="7"/>
      <c r="U2645" s="6">
        <f>IF(Table1[[#This Row],[Ngày tính CN]]="","",S2645+T2645)</f>
        <v>46016</v>
      </c>
      <c r="V2645" s="35">
        <f ca="1">IF(Table1[[#This Row],[Hạn thanh toán]]="","",IF((U2645-NOW())&lt;0,0,(U2645-NOW())))</f>
        <v>0</v>
      </c>
      <c r="W2645" s="35"/>
      <c r="X2645" s="35">
        <f t="shared" ca="1" si="646"/>
        <v>154.49032013888791</v>
      </c>
      <c r="Y2645" s="2" t="str">
        <f t="shared" ca="1" si="647"/>
        <v>Nợ quá hạn hơn 120 ngày có khả năng mất thanh toán</v>
      </c>
      <c r="Z2645" s="51">
        <f t="shared" si="648"/>
        <v>46016</v>
      </c>
      <c r="AA2645" s="51" t="str">
        <f t="shared" si="649"/>
        <v/>
      </c>
      <c r="AD2645" s="2" t="str">
        <f>VLOOKUP($A2645,MA_KH!$A:$Q,MA_KH!O$1,0)</f>
        <v>NHATMINH</v>
      </c>
      <c r="AE2645" s="2" t="str">
        <f>VLOOKUP($A2645,MA_KH!$A:$Q,MA_KH!P$1,0)</f>
        <v>CÔNG TY TNHH SẢN XUẤT THƯƠNG MẠI DỊCH VỤ NHẬT MINH BAKERY</v>
      </c>
    </row>
    <row r="2646" spans="1:31" ht="25.5" hidden="1" customHeight="1" x14ac:dyDescent="0.2">
      <c r="A2646" s="30" t="s">
        <v>22062</v>
      </c>
      <c r="B2646" s="30" t="s">
        <v>4063</v>
      </c>
      <c r="C2646" s="37">
        <v>45995</v>
      </c>
      <c r="D2646" s="30" t="s">
        <v>20707</v>
      </c>
      <c r="E2646" s="37">
        <v>45995</v>
      </c>
      <c r="F2646" s="30"/>
      <c r="G2646" s="30" t="s">
        <v>20708</v>
      </c>
      <c r="H2646" s="38">
        <v>-424837</v>
      </c>
      <c r="I2646" s="65">
        <v>0</v>
      </c>
      <c r="J2646" s="38">
        <v>-33987</v>
      </c>
      <c r="K2646" s="38">
        <v>-458824</v>
      </c>
      <c r="L2646" s="7" t="s">
        <v>51</v>
      </c>
      <c r="O2646" s="35">
        <f>IF(Table1[[#This Row],[Phân loại]]="Tồn đầu kỳ",Table1[[#This Row],[Tổng giá trị]],0)</f>
        <v>-458824</v>
      </c>
      <c r="P2646" s="7">
        <f>IF(Table1[[#This Row],[Số còn phải thu ĐK]]&lt;&gt;0,0,IF(Table1[[#This Row],[Phân loại]]="Bán hàng",Table1[[#This Row],[Tổng giá trị]],-Table1[[#This Row],[Tổng giá trị]]))</f>
        <v>0</v>
      </c>
      <c r="Q2646" s="35">
        <f t="shared" si="645"/>
        <v>0</v>
      </c>
      <c r="R2646" s="7">
        <f>Table1[[#This Row],[Số còn phải thu ĐK]]+Table1[[#This Row],[Giá Trị HD sau CK]]-Table1[[#This Row],[Số tiền đã thu]]</f>
        <v>-458824</v>
      </c>
      <c r="S2646" s="6">
        <f>IF(Table1[[#This Row],[Ngày hóa đơn]]&lt;&gt;"",Table1[[#This Row],[Ngày hóa đơn]],IF(Table1[[#This Row],[Ngày hạch toán]]&lt;&gt;"",Table1[[#This Row],[Ngày hạch toán]],""))</f>
        <v>45995</v>
      </c>
      <c r="T2646" s="7"/>
      <c r="U2646" s="6">
        <f>IF(Table1[[#This Row],[Ngày tính CN]]="","",S2646+T2646)</f>
        <v>45995</v>
      </c>
      <c r="V2646" s="35">
        <f ca="1">IF(Table1[[#This Row],[Hạn thanh toán]]="","",IF((U2646-NOW())&lt;0,0,(U2646-NOW())))</f>
        <v>0</v>
      </c>
      <c r="W2646" s="35"/>
      <c r="X2646" s="35">
        <f t="shared" ca="1" si="646"/>
        <v>175.49032013888791</v>
      </c>
      <c r="Y2646" s="2" t="str">
        <f t="shared" ca="1" si="647"/>
        <v>Nợ quá hạn hơn 120 ngày có khả năng mất thanh toán</v>
      </c>
      <c r="Z2646" s="51">
        <f t="shared" si="648"/>
        <v>45995</v>
      </c>
      <c r="AA2646" s="51" t="str">
        <f t="shared" si="649"/>
        <v/>
      </c>
      <c r="AD2646" s="2" t="str">
        <f>VLOOKUP($A2646,MA_KH!$A:$Q,MA_KH!O$1,0)</f>
        <v>NHATMINH</v>
      </c>
      <c r="AE2646" s="2" t="str">
        <f>VLOOKUP($A2646,MA_KH!$A:$Q,MA_KH!P$1,0)</f>
        <v>CÔNG TY TNHH SẢN XUẤT THƯƠNG MẠI DỊCH VỤ NHẬT MINH BAKERY</v>
      </c>
    </row>
    <row r="2647" spans="1:31" ht="25.5" hidden="1" customHeight="1" x14ac:dyDescent="0.2">
      <c r="A2647" s="30" t="s">
        <v>22062</v>
      </c>
      <c r="B2647" s="30" t="s">
        <v>4063</v>
      </c>
      <c r="C2647" s="37">
        <v>45996</v>
      </c>
      <c r="D2647" s="30" t="s">
        <v>20709</v>
      </c>
      <c r="E2647" s="37">
        <v>45996</v>
      </c>
      <c r="F2647" s="30"/>
      <c r="G2647" s="30" t="s">
        <v>20710</v>
      </c>
      <c r="H2647" s="38">
        <v>-428993</v>
      </c>
      <c r="I2647" s="65">
        <v>0</v>
      </c>
      <c r="J2647" s="38">
        <v>-34320</v>
      </c>
      <c r="K2647" s="38">
        <v>-463313</v>
      </c>
      <c r="L2647" s="7" t="s">
        <v>51</v>
      </c>
      <c r="O2647" s="35">
        <f>IF(Table1[[#This Row],[Phân loại]]="Tồn đầu kỳ",Table1[[#This Row],[Tổng giá trị]],0)</f>
        <v>-463313</v>
      </c>
      <c r="P2647" s="7">
        <f>IF(Table1[[#This Row],[Số còn phải thu ĐK]]&lt;&gt;0,0,IF(Table1[[#This Row],[Phân loại]]="Bán hàng",Table1[[#This Row],[Tổng giá trị]],-Table1[[#This Row],[Tổng giá trị]]))</f>
        <v>0</v>
      </c>
      <c r="Q2647" s="35">
        <f t="shared" si="645"/>
        <v>0</v>
      </c>
      <c r="R2647" s="7">
        <f>Table1[[#This Row],[Số còn phải thu ĐK]]+Table1[[#This Row],[Giá Trị HD sau CK]]-Table1[[#This Row],[Số tiền đã thu]]</f>
        <v>-463313</v>
      </c>
      <c r="S2647" s="6">
        <f>IF(Table1[[#This Row],[Ngày hóa đơn]]&lt;&gt;"",Table1[[#This Row],[Ngày hóa đơn]],IF(Table1[[#This Row],[Ngày hạch toán]]&lt;&gt;"",Table1[[#This Row],[Ngày hạch toán]],""))</f>
        <v>45996</v>
      </c>
      <c r="T2647" s="7"/>
      <c r="U2647" s="6">
        <f>IF(Table1[[#This Row],[Ngày tính CN]]="","",S2647+T2647)</f>
        <v>45996</v>
      </c>
      <c r="V2647" s="35">
        <f ca="1">IF(Table1[[#This Row],[Hạn thanh toán]]="","",IF((U2647-NOW())&lt;0,0,(U2647-NOW())))</f>
        <v>0</v>
      </c>
      <c r="W2647" s="35"/>
      <c r="X2647" s="35">
        <f t="shared" ca="1" si="646"/>
        <v>174.49032013888791</v>
      </c>
      <c r="Y2647" s="2" t="str">
        <f t="shared" ca="1" si="647"/>
        <v>Nợ quá hạn hơn 120 ngày có khả năng mất thanh toán</v>
      </c>
      <c r="Z2647" s="51">
        <f t="shared" si="648"/>
        <v>45996</v>
      </c>
      <c r="AA2647" s="51" t="str">
        <f t="shared" si="649"/>
        <v/>
      </c>
      <c r="AD2647" s="2" t="str">
        <f>VLOOKUP($A2647,MA_KH!$A:$Q,MA_KH!O$1,0)</f>
        <v>NHATMINH</v>
      </c>
      <c r="AE2647" s="2" t="str">
        <f>VLOOKUP($A2647,MA_KH!$A:$Q,MA_KH!P$1,0)</f>
        <v>CÔNG TY TNHH SẢN XUẤT THƯƠNG MẠI DỊCH VỤ NHẬT MINH BAKERY</v>
      </c>
    </row>
    <row r="2648" spans="1:31" ht="25.5" hidden="1" customHeight="1" x14ac:dyDescent="0.2">
      <c r="A2648" s="30" t="s">
        <v>22062</v>
      </c>
      <c r="B2648" s="30" t="s">
        <v>4063</v>
      </c>
      <c r="C2648" s="37">
        <v>46004</v>
      </c>
      <c r="D2648" s="30" t="s">
        <v>20711</v>
      </c>
      <c r="E2648" s="37">
        <v>46004</v>
      </c>
      <c r="F2648" s="30"/>
      <c r="G2648" s="30" t="s">
        <v>20712</v>
      </c>
      <c r="H2648" s="38">
        <v>-407010</v>
      </c>
      <c r="I2648" s="65">
        <v>0</v>
      </c>
      <c r="J2648" s="38">
        <v>-32561</v>
      </c>
      <c r="K2648" s="38">
        <v>-439571</v>
      </c>
      <c r="L2648" s="7" t="s">
        <v>51</v>
      </c>
      <c r="O2648" s="35">
        <f>IF(Table1[[#This Row],[Phân loại]]="Tồn đầu kỳ",Table1[[#This Row],[Tổng giá trị]],0)</f>
        <v>-439571</v>
      </c>
      <c r="P2648" s="7">
        <f>IF(Table1[[#This Row],[Số còn phải thu ĐK]]&lt;&gt;0,0,IF(Table1[[#This Row],[Phân loại]]="Bán hàng",Table1[[#This Row],[Tổng giá trị]],-Table1[[#This Row],[Tổng giá trị]]))</f>
        <v>0</v>
      </c>
      <c r="Q2648" s="35">
        <f t="shared" si="645"/>
        <v>0</v>
      </c>
      <c r="R2648" s="7">
        <f>Table1[[#This Row],[Số còn phải thu ĐK]]+Table1[[#This Row],[Giá Trị HD sau CK]]-Table1[[#This Row],[Số tiền đã thu]]</f>
        <v>-439571</v>
      </c>
      <c r="S2648" s="6">
        <f>IF(Table1[[#This Row],[Ngày hóa đơn]]&lt;&gt;"",Table1[[#This Row],[Ngày hóa đơn]],IF(Table1[[#This Row],[Ngày hạch toán]]&lt;&gt;"",Table1[[#This Row],[Ngày hạch toán]],""))</f>
        <v>46004</v>
      </c>
      <c r="T2648" s="7"/>
      <c r="U2648" s="6">
        <f>IF(Table1[[#This Row],[Ngày tính CN]]="","",S2648+T2648)</f>
        <v>46004</v>
      </c>
      <c r="V2648" s="35">
        <f ca="1">IF(Table1[[#This Row],[Hạn thanh toán]]="","",IF((U2648-NOW())&lt;0,0,(U2648-NOW())))</f>
        <v>0</v>
      </c>
      <c r="W2648" s="35"/>
      <c r="X2648" s="35">
        <f t="shared" ca="1" si="646"/>
        <v>166.49032013888791</v>
      </c>
      <c r="Y2648" s="2" t="str">
        <f t="shared" ca="1" si="647"/>
        <v>Nợ quá hạn hơn 120 ngày có khả năng mất thanh toán</v>
      </c>
      <c r="Z2648" s="51">
        <f t="shared" si="648"/>
        <v>46004</v>
      </c>
      <c r="AA2648" s="51" t="str">
        <f t="shared" si="649"/>
        <v/>
      </c>
      <c r="AD2648" s="2" t="str">
        <f>VLOOKUP($A2648,MA_KH!$A:$Q,MA_KH!O$1,0)</f>
        <v>NHATMINH</v>
      </c>
      <c r="AE2648" s="2" t="str">
        <f>VLOOKUP($A2648,MA_KH!$A:$Q,MA_KH!P$1,0)</f>
        <v>CÔNG TY TNHH SẢN XUẤT THƯƠNG MẠI DỊCH VỤ NHẬT MINH BAKERY</v>
      </c>
    </row>
    <row r="2649" spans="1:31" ht="25.5" hidden="1" customHeight="1" x14ac:dyDescent="0.2">
      <c r="A2649" s="30" t="s">
        <v>22062</v>
      </c>
      <c r="B2649" s="30" t="s">
        <v>4063</v>
      </c>
      <c r="C2649" s="37">
        <v>46017</v>
      </c>
      <c r="D2649" s="30" t="s">
        <v>20713</v>
      </c>
      <c r="E2649" s="37">
        <v>46017</v>
      </c>
      <c r="F2649" s="30"/>
      <c r="G2649" s="30" t="s">
        <v>20714</v>
      </c>
      <c r="H2649" s="38">
        <v>-572455</v>
      </c>
      <c r="I2649" s="65">
        <v>0</v>
      </c>
      <c r="J2649" s="38">
        <v>-45797</v>
      </c>
      <c r="K2649" s="38">
        <v>-618252</v>
      </c>
      <c r="L2649" s="7" t="s">
        <v>51</v>
      </c>
      <c r="O2649" s="35">
        <f>IF(Table1[[#This Row],[Phân loại]]="Tồn đầu kỳ",Table1[[#This Row],[Tổng giá trị]],0)</f>
        <v>-618252</v>
      </c>
      <c r="P2649" s="7">
        <f>IF(Table1[[#This Row],[Số còn phải thu ĐK]]&lt;&gt;0,0,IF(Table1[[#This Row],[Phân loại]]="Bán hàng",Table1[[#This Row],[Tổng giá trị]],-Table1[[#This Row],[Tổng giá trị]]))</f>
        <v>0</v>
      </c>
      <c r="Q2649" s="35">
        <f t="shared" si="645"/>
        <v>0</v>
      </c>
      <c r="R2649" s="7">
        <f>Table1[[#This Row],[Số còn phải thu ĐK]]+Table1[[#This Row],[Giá Trị HD sau CK]]-Table1[[#This Row],[Số tiền đã thu]]</f>
        <v>-618252</v>
      </c>
      <c r="S2649" s="6">
        <f>IF(Table1[[#This Row],[Ngày hóa đơn]]&lt;&gt;"",Table1[[#This Row],[Ngày hóa đơn]],IF(Table1[[#This Row],[Ngày hạch toán]]&lt;&gt;"",Table1[[#This Row],[Ngày hạch toán]],""))</f>
        <v>46017</v>
      </c>
      <c r="T2649" s="7"/>
      <c r="U2649" s="6">
        <f>IF(Table1[[#This Row],[Ngày tính CN]]="","",S2649+T2649)</f>
        <v>46017</v>
      </c>
      <c r="V2649" s="35">
        <f ca="1">IF(Table1[[#This Row],[Hạn thanh toán]]="","",IF((U2649-NOW())&lt;0,0,(U2649-NOW())))</f>
        <v>0</v>
      </c>
      <c r="W2649" s="35"/>
      <c r="X2649" s="35">
        <f t="shared" ca="1" si="646"/>
        <v>153.49032013888791</v>
      </c>
      <c r="Y2649" s="2" t="str">
        <f t="shared" ca="1" si="647"/>
        <v>Nợ quá hạn hơn 120 ngày có khả năng mất thanh toán</v>
      </c>
      <c r="Z2649" s="51">
        <f t="shared" si="648"/>
        <v>46017</v>
      </c>
      <c r="AA2649" s="51" t="str">
        <f t="shared" si="649"/>
        <v/>
      </c>
      <c r="AD2649" s="2" t="str">
        <f>VLOOKUP($A2649,MA_KH!$A:$Q,MA_KH!O$1,0)</f>
        <v>NHATMINH</v>
      </c>
      <c r="AE2649" s="2" t="str">
        <f>VLOOKUP($A2649,MA_KH!$A:$Q,MA_KH!P$1,0)</f>
        <v>CÔNG TY TNHH SẢN XUẤT THƯƠNG MẠI DỊCH VỤ NHẬT MINH BAKERY</v>
      </c>
    </row>
    <row r="2650" spans="1:31" ht="25.5" hidden="1" customHeight="1" x14ac:dyDescent="0.2">
      <c r="A2650" s="30" t="s">
        <v>22062</v>
      </c>
      <c r="B2650" s="30" t="s">
        <v>4063</v>
      </c>
      <c r="C2650" s="37">
        <v>46013</v>
      </c>
      <c r="D2650" s="30" t="s">
        <v>20715</v>
      </c>
      <c r="E2650" s="37">
        <v>46013</v>
      </c>
      <c r="F2650" s="30"/>
      <c r="G2650" s="30" t="s">
        <v>20716</v>
      </c>
      <c r="H2650" s="38">
        <v>-233222</v>
      </c>
      <c r="I2650" s="65">
        <v>0</v>
      </c>
      <c r="J2650" s="38">
        <v>-18658</v>
      </c>
      <c r="K2650" s="38">
        <v>-251880</v>
      </c>
      <c r="L2650" s="7" t="s">
        <v>51</v>
      </c>
      <c r="O2650" s="35">
        <f>IF(Table1[[#This Row],[Phân loại]]="Tồn đầu kỳ",Table1[[#This Row],[Tổng giá trị]],0)</f>
        <v>-251880</v>
      </c>
      <c r="P2650" s="7">
        <f>IF(Table1[[#This Row],[Số còn phải thu ĐK]]&lt;&gt;0,0,IF(Table1[[#This Row],[Phân loại]]="Bán hàng",Table1[[#This Row],[Tổng giá trị]],-Table1[[#This Row],[Tổng giá trị]]))</f>
        <v>0</v>
      </c>
      <c r="Q2650" s="35">
        <f t="shared" si="645"/>
        <v>0</v>
      </c>
      <c r="R2650" s="7">
        <f>Table1[[#This Row],[Số còn phải thu ĐK]]+Table1[[#This Row],[Giá Trị HD sau CK]]-Table1[[#This Row],[Số tiền đã thu]]</f>
        <v>-251880</v>
      </c>
      <c r="S2650" s="6">
        <f>IF(Table1[[#This Row],[Ngày hóa đơn]]&lt;&gt;"",Table1[[#This Row],[Ngày hóa đơn]],IF(Table1[[#This Row],[Ngày hạch toán]]&lt;&gt;"",Table1[[#This Row],[Ngày hạch toán]],""))</f>
        <v>46013</v>
      </c>
      <c r="T2650" s="7"/>
      <c r="U2650" s="6">
        <f>IF(Table1[[#This Row],[Ngày tính CN]]="","",S2650+T2650)</f>
        <v>46013</v>
      </c>
      <c r="V2650" s="35">
        <f ca="1">IF(Table1[[#This Row],[Hạn thanh toán]]="","",IF((U2650-NOW())&lt;0,0,(U2650-NOW())))</f>
        <v>0</v>
      </c>
      <c r="W2650" s="35"/>
      <c r="X2650" s="35">
        <f t="shared" ca="1" si="646"/>
        <v>157.49032013888791</v>
      </c>
      <c r="Y2650" s="2" t="str">
        <f t="shared" ca="1" si="647"/>
        <v>Nợ quá hạn hơn 120 ngày có khả năng mất thanh toán</v>
      </c>
      <c r="Z2650" s="51">
        <f t="shared" si="648"/>
        <v>46013</v>
      </c>
      <c r="AA2650" s="51" t="str">
        <f t="shared" si="649"/>
        <v/>
      </c>
      <c r="AD2650" s="2" t="str">
        <f>VLOOKUP($A2650,MA_KH!$A:$Q,MA_KH!O$1,0)</f>
        <v>NHATMINH</v>
      </c>
      <c r="AE2650" s="2" t="str">
        <f>VLOOKUP($A2650,MA_KH!$A:$Q,MA_KH!P$1,0)</f>
        <v>CÔNG TY TNHH SẢN XUẤT THƯƠNG MẠI DỊCH VỤ NHẬT MINH BAKERY</v>
      </c>
    </row>
    <row r="2651" spans="1:31" ht="25.5" hidden="1" customHeight="1" x14ac:dyDescent="0.2">
      <c r="A2651" s="30" t="s">
        <v>22062</v>
      </c>
      <c r="B2651" s="30" t="s">
        <v>4063</v>
      </c>
      <c r="C2651" s="37">
        <v>45991</v>
      </c>
      <c r="D2651" s="30"/>
      <c r="E2651" s="37">
        <v>45991</v>
      </c>
      <c r="F2651" s="30"/>
      <c r="G2651" s="30" t="s">
        <v>20717</v>
      </c>
      <c r="H2651" s="38">
        <v>0</v>
      </c>
      <c r="I2651" s="65">
        <v>-489872</v>
      </c>
      <c r="J2651" s="38">
        <v>-39190</v>
      </c>
      <c r="K2651" s="38">
        <v>-529062</v>
      </c>
      <c r="L2651" s="7" t="s">
        <v>51</v>
      </c>
      <c r="O2651" s="35">
        <f>IF(Table1[[#This Row],[Phân loại]]="Tồn đầu kỳ",Table1[[#This Row],[Tổng giá trị]],0)</f>
        <v>-529062</v>
      </c>
      <c r="P2651" s="7">
        <f>IF(Table1[[#This Row],[Số còn phải thu ĐK]]&lt;&gt;0,0,IF(Table1[[#This Row],[Phân loại]]="Bán hàng",Table1[[#This Row],[Tổng giá trị]],-Table1[[#This Row],[Tổng giá trị]]))</f>
        <v>0</v>
      </c>
      <c r="Q2651" s="35">
        <f t="shared" si="645"/>
        <v>0</v>
      </c>
      <c r="R2651" s="7">
        <f>Table1[[#This Row],[Số còn phải thu ĐK]]+Table1[[#This Row],[Giá Trị HD sau CK]]-Table1[[#This Row],[Số tiền đã thu]]</f>
        <v>-529062</v>
      </c>
      <c r="S2651" s="6">
        <f>IF(Table1[[#This Row],[Ngày hóa đơn]]&lt;&gt;"",Table1[[#This Row],[Ngày hóa đơn]],IF(Table1[[#This Row],[Ngày hạch toán]]&lt;&gt;"",Table1[[#This Row],[Ngày hạch toán]],""))</f>
        <v>45991</v>
      </c>
      <c r="T2651" s="7"/>
      <c r="U2651" s="6">
        <f>IF(Table1[[#This Row],[Ngày tính CN]]="","",S2651+T2651)</f>
        <v>45991</v>
      </c>
      <c r="V2651" s="35">
        <f ca="1">IF(Table1[[#This Row],[Hạn thanh toán]]="","",IF((U2651-NOW())&lt;0,0,(U2651-NOW())))</f>
        <v>0</v>
      </c>
      <c r="W2651" s="35"/>
      <c r="X2651" s="35">
        <f t="shared" ca="1" si="646"/>
        <v>179.49032013888791</v>
      </c>
      <c r="Y2651" s="2" t="str">
        <f t="shared" ca="1" si="647"/>
        <v>Nợ quá hạn hơn 120 ngày có khả năng mất thanh toán</v>
      </c>
      <c r="Z2651" s="51">
        <f t="shared" si="648"/>
        <v>45991</v>
      </c>
      <c r="AA2651" s="51" t="str">
        <f t="shared" si="649"/>
        <v/>
      </c>
      <c r="AD2651" s="2" t="str">
        <f>VLOOKUP($A2651,MA_KH!$A:$Q,MA_KH!O$1,0)</f>
        <v>NHATMINH</v>
      </c>
      <c r="AE2651" s="2" t="str">
        <f>VLOOKUP($A2651,MA_KH!$A:$Q,MA_KH!P$1,0)</f>
        <v>CÔNG TY TNHH SẢN XUẤT THƯƠNG MẠI DỊCH VỤ NHẬT MINH BAKERY</v>
      </c>
    </row>
    <row r="2652" spans="1:31" ht="25.5" hidden="1" customHeight="1" x14ac:dyDescent="0.2">
      <c r="A2652" s="39" t="s">
        <v>22062</v>
      </c>
      <c r="B2652" s="39" t="s">
        <v>4063</v>
      </c>
      <c r="C2652" s="40">
        <v>46022</v>
      </c>
      <c r="D2652" s="39"/>
      <c r="E2652" s="40">
        <v>46022</v>
      </c>
      <c r="F2652" s="39"/>
      <c r="G2652" s="39" t="s">
        <v>20718</v>
      </c>
      <c r="H2652" s="41">
        <v>0</v>
      </c>
      <c r="I2652" s="65">
        <v>-229366</v>
      </c>
      <c r="J2652" s="41">
        <v>-18349</v>
      </c>
      <c r="K2652" s="41">
        <v>-247715</v>
      </c>
      <c r="L2652" s="7" t="s">
        <v>51</v>
      </c>
      <c r="O2652" s="35">
        <f>IF(Table1[[#This Row],[Phân loại]]="Tồn đầu kỳ",Table1[[#This Row],[Tổng giá trị]],0)</f>
        <v>-247715</v>
      </c>
      <c r="P2652" s="7">
        <f>IF(Table1[[#This Row],[Số còn phải thu ĐK]]&lt;&gt;0,0,IF(Table1[[#This Row],[Phân loại]]="Bán hàng",Table1[[#This Row],[Tổng giá trị]],-Table1[[#This Row],[Tổng giá trị]]))</f>
        <v>0</v>
      </c>
      <c r="Q2652" s="35">
        <f t="shared" si="645"/>
        <v>0</v>
      </c>
      <c r="R2652" s="7">
        <f>Table1[[#This Row],[Số còn phải thu ĐK]]+Table1[[#This Row],[Giá Trị HD sau CK]]-Table1[[#This Row],[Số tiền đã thu]]</f>
        <v>-247715</v>
      </c>
      <c r="S2652" s="6">
        <f>IF(Table1[[#This Row],[Ngày hóa đơn]]&lt;&gt;"",Table1[[#This Row],[Ngày hóa đơn]],IF(Table1[[#This Row],[Ngày hạch toán]]&lt;&gt;"",Table1[[#This Row],[Ngày hạch toán]],""))</f>
        <v>46022</v>
      </c>
      <c r="T2652" s="7"/>
      <c r="U2652" s="6">
        <f>IF(Table1[[#This Row],[Ngày tính CN]]="","",S2652+T2652)</f>
        <v>46022</v>
      </c>
      <c r="V2652" s="35">
        <f ca="1">IF(Table1[[#This Row],[Hạn thanh toán]]="","",IF((U2652-NOW())&lt;0,0,(U2652-NOW())))</f>
        <v>0</v>
      </c>
      <c r="W2652" s="35"/>
      <c r="X2652" s="35">
        <f t="shared" ca="1" si="646"/>
        <v>148.49032013888791</v>
      </c>
      <c r="Y2652" s="2" t="str">
        <f t="shared" ca="1" si="647"/>
        <v>Nợ quá hạn hơn 120 ngày có khả năng mất thanh toán</v>
      </c>
      <c r="Z2652" s="51">
        <f t="shared" si="648"/>
        <v>46022</v>
      </c>
      <c r="AA2652" s="51" t="str">
        <f t="shared" si="649"/>
        <v/>
      </c>
      <c r="AD2652" s="2" t="str">
        <f>VLOOKUP($A2652,MA_KH!$A:$Q,MA_KH!O$1,0)</f>
        <v>NHATMINH</v>
      </c>
      <c r="AE2652" s="2" t="str">
        <f>VLOOKUP($A2652,MA_KH!$A:$Q,MA_KH!P$1,0)</f>
        <v>CÔNG TY TNHH SẢN XUẤT THƯƠNG MẠI DỊCH VỤ NHẬT MINH BAKERY</v>
      </c>
    </row>
    <row r="2653" spans="1:31" ht="25.5" hidden="1" customHeight="1" x14ac:dyDescent="0.2">
      <c r="A2653" s="30" t="s">
        <v>22018</v>
      </c>
      <c r="B2653" s="30" t="s">
        <v>4227</v>
      </c>
      <c r="C2653" s="37">
        <v>46024</v>
      </c>
      <c r="D2653" s="30" t="s">
        <v>22555</v>
      </c>
      <c r="E2653" s="37">
        <v>46024</v>
      </c>
      <c r="F2653" s="30">
        <v>5</v>
      </c>
      <c r="G2653" s="30" t="s">
        <v>22556</v>
      </c>
      <c r="H2653" s="38">
        <v>2411395</v>
      </c>
      <c r="I2653" s="67">
        <v>0</v>
      </c>
      <c r="J2653" s="38">
        <v>192912</v>
      </c>
      <c r="K2653" s="38">
        <v>2604307</v>
      </c>
      <c r="L2653" s="7" t="s">
        <v>22849</v>
      </c>
      <c r="M2653" s="6">
        <v>46080</v>
      </c>
      <c r="O2653" s="35">
        <f>IF(Table1[[#This Row],[Phân loại]]="Tồn đầu kỳ",Table1[[#This Row],[Tổng giá trị]],0)</f>
        <v>0</v>
      </c>
      <c r="P2653" s="7">
        <f>IF(Table1[[#This Row],[Số còn phải thu ĐK]]&lt;&gt;0,0,IF(Table1[[#This Row],[Phân loại]]="Bán hàng",Table1[[#This Row],[Tổng giá trị]],-Table1[[#This Row],[Tổng giá trị]]))</f>
        <v>2604307</v>
      </c>
      <c r="Q2653" s="35">
        <f t="shared" ref="Q2653:Q2678" si="650">IF(M2653&lt;&gt;"",IF(O2653&lt;&gt;0,O2653,P2653),0)</f>
        <v>2604307</v>
      </c>
      <c r="R2653" s="7">
        <f>Table1[[#This Row],[Số còn phải thu ĐK]]+Table1[[#This Row],[Giá Trị HD sau CK]]-Table1[[#This Row],[Số tiền đã thu]]</f>
        <v>0</v>
      </c>
      <c r="S2653" s="6">
        <f>IF(Table1[[#This Row],[Ngày hóa đơn]]&lt;&gt;"",Table1[[#This Row],[Ngày hóa đơn]],IF(Table1[[#This Row],[Ngày hạch toán]]&lt;&gt;"",Table1[[#This Row],[Ngày hạch toán]],""))</f>
        <v>46024</v>
      </c>
      <c r="T2653" s="7"/>
      <c r="U2653" s="6">
        <f>IF(Table1[[#This Row],[Ngày tính CN]]="","",S2653+T2653)</f>
        <v>46024</v>
      </c>
      <c r="V2653" s="35">
        <f ca="1">IF(Table1[[#This Row],[Hạn thanh toán]]="","",IF((U2653-NOW())&lt;0,0,(U2653-NOW())))</f>
        <v>0</v>
      </c>
      <c r="W2653" s="35"/>
      <c r="X2653" s="35" t="str">
        <f t="shared" ref="X2653:X2678" ca="1" si="651">IF(OR(U2653="",R2653=0),"",IF((U2653-NOW())&lt;0,-(U2653-NOW()),0))</f>
        <v/>
      </c>
      <c r="Y2653" s="2" t="str">
        <f t="shared" ref="Y2653:Y2678" si="652">IF(R2653=0,"Đã thanh toán",IF(X2653="","",IF(X2653&lt;=0,"Chưa đến hạn thanh toán",IF(X2653&lt;=30,"Nợ quá hạn 30 ngày",IF(X2653&lt;=60,"Nợ quá hạn từ 30 ngày đến 60 ngày",IF(X2653&lt;=90,"Nợ quá hạn từ 60 ngày đến 90 ngày",IF(X2653&lt;=120,"Nợ quá hạn từ 90 ngày đến 120 ngày","Nợ quá hạn hơn 120 ngày có khả năng mất thanh toán")))))))</f>
        <v>Đã thanh toán</v>
      </c>
      <c r="Z2653" s="51">
        <f t="shared" si="648"/>
        <v>46024</v>
      </c>
      <c r="AA2653" s="51">
        <f t="shared" si="649"/>
        <v>46080</v>
      </c>
      <c r="AD2653" s="2" t="str">
        <f>VLOOKUP($A2653,MA_KH!$A:$Q,MA_KH!O$1,0)</f>
        <v>LOTTE</v>
      </c>
      <c r="AE2653" s="2" t="str">
        <f>VLOOKUP($A2653,MA_KH!$A:$Q,MA_KH!P$1,0)</f>
        <v>CÔNG TY CỔ PHẦN TRUNG TÂM THƯƠNG MẠI LOTTE VIỆT NAM</v>
      </c>
    </row>
    <row r="2654" spans="1:31" ht="25.5" hidden="1" customHeight="1" x14ac:dyDescent="0.2">
      <c r="A2654" s="30" t="s">
        <v>21988</v>
      </c>
      <c r="B2654" s="30" t="s">
        <v>3964</v>
      </c>
      <c r="C2654" s="37">
        <v>46024</v>
      </c>
      <c r="D2654" s="30" t="s">
        <v>22557</v>
      </c>
      <c r="E2654" s="37">
        <v>46024</v>
      </c>
      <c r="F2654" s="30">
        <v>14</v>
      </c>
      <c r="G2654" s="30" t="s">
        <v>3964</v>
      </c>
      <c r="H2654" s="38">
        <v>1321930</v>
      </c>
      <c r="I2654" s="67">
        <v>0</v>
      </c>
      <c r="J2654" s="38">
        <v>105754</v>
      </c>
      <c r="K2654" s="38">
        <v>1427684</v>
      </c>
      <c r="L2654" s="7" t="s">
        <v>22849</v>
      </c>
      <c r="O2654" s="35">
        <f>IF(Table1[[#This Row],[Phân loại]]="Tồn đầu kỳ",Table1[[#This Row],[Tổng giá trị]],0)</f>
        <v>0</v>
      </c>
      <c r="P2654" s="7">
        <f>IF(Table1[[#This Row],[Số còn phải thu ĐK]]&lt;&gt;0,0,IF(Table1[[#This Row],[Phân loại]]="Bán hàng",Table1[[#This Row],[Tổng giá trị]],-Table1[[#This Row],[Tổng giá trị]]))</f>
        <v>1427684</v>
      </c>
      <c r="Q2654" s="35">
        <f t="shared" si="650"/>
        <v>0</v>
      </c>
      <c r="R2654" s="7">
        <f>Table1[[#This Row],[Số còn phải thu ĐK]]+Table1[[#This Row],[Giá Trị HD sau CK]]-Table1[[#This Row],[Số tiền đã thu]]</f>
        <v>1427684</v>
      </c>
      <c r="S2654" s="6">
        <f>IF(Table1[[#This Row],[Ngày hóa đơn]]&lt;&gt;"",Table1[[#This Row],[Ngày hóa đơn]],IF(Table1[[#This Row],[Ngày hạch toán]]&lt;&gt;"",Table1[[#This Row],[Ngày hạch toán]],""))</f>
        <v>46024</v>
      </c>
      <c r="T2654" s="7"/>
      <c r="U2654" s="6">
        <f>IF(Table1[[#This Row],[Ngày tính CN]]="","",S2654+T2654)</f>
        <v>46024</v>
      </c>
      <c r="V2654" s="35">
        <f ca="1">IF(Table1[[#This Row],[Hạn thanh toán]]="","",IF((U2654-NOW())&lt;0,0,(U2654-NOW())))</f>
        <v>0</v>
      </c>
      <c r="W2654" s="35"/>
      <c r="X2654" s="35">
        <f t="shared" ca="1" si="651"/>
        <v>146.49032013888791</v>
      </c>
      <c r="Y2654" s="2" t="str">
        <f t="shared" ca="1" si="652"/>
        <v>Nợ quá hạn hơn 120 ngày có khả năng mất thanh toán</v>
      </c>
      <c r="Z2654" s="51">
        <f t="shared" si="648"/>
        <v>46024</v>
      </c>
      <c r="AA2654" s="51" t="str">
        <f t="shared" si="649"/>
        <v/>
      </c>
      <c r="AD2654" s="2" t="str">
        <f>VLOOKUP($A2654,MA_KH!$A:$Q,MA_KH!O$1,0)</f>
        <v>KMARKET</v>
      </c>
      <c r="AE2654" s="2" t="str">
        <f>VLOOKUP($A2654,MA_KH!$A:$Q,MA_KH!P$1,0)</f>
        <v>CÔNG TY TNHH THƯƠNG MẠI K &amp; K TOÀN CẦU</v>
      </c>
    </row>
    <row r="2655" spans="1:31" ht="25.5" hidden="1" customHeight="1" x14ac:dyDescent="0.2">
      <c r="A2655" s="30" t="s">
        <v>22016</v>
      </c>
      <c r="B2655" s="30" t="s">
        <v>4289</v>
      </c>
      <c r="C2655" s="37">
        <v>46025</v>
      </c>
      <c r="D2655" s="30" t="s">
        <v>22558</v>
      </c>
      <c r="E2655" s="37">
        <v>46025</v>
      </c>
      <c r="F2655" s="30">
        <v>47</v>
      </c>
      <c r="G2655" s="30" t="s">
        <v>22559</v>
      </c>
      <c r="H2655" s="38">
        <v>9617130</v>
      </c>
      <c r="I2655" s="67">
        <v>0</v>
      </c>
      <c r="J2655" s="38">
        <v>769370</v>
      </c>
      <c r="K2655" s="38">
        <v>10386500</v>
      </c>
      <c r="L2655" s="7" t="s">
        <v>22849</v>
      </c>
      <c r="M2655" s="6">
        <v>46080</v>
      </c>
      <c r="O2655" s="35">
        <f>IF(Table1[[#This Row],[Phân loại]]="Tồn đầu kỳ",Table1[[#This Row],[Tổng giá trị]],0)</f>
        <v>0</v>
      </c>
      <c r="P2655" s="7">
        <f>IF(Table1[[#This Row],[Số còn phải thu ĐK]]&lt;&gt;0,0,IF(Table1[[#This Row],[Phân loại]]="Bán hàng",Table1[[#This Row],[Tổng giá trị]],-Table1[[#This Row],[Tổng giá trị]]))</f>
        <v>10386500</v>
      </c>
      <c r="Q2655" s="35">
        <f t="shared" si="650"/>
        <v>10386500</v>
      </c>
      <c r="R2655" s="7">
        <f>Table1[[#This Row],[Số còn phải thu ĐK]]+Table1[[#This Row],[Giá Trị HD sau CK]]-Table1[[#This Row],[Số tiền đã thu]]</f>
        <v>0</v>
      </c>
      <c r="S2655" s="6">
        <f>IF(Table1[[#This Row],[Ngày hóa đơn]]&lt;&gt;"",Table1[[#This Row],[Ngày hóa đơn]],IF(Table1[[#This Row],[Ngày hạch toán]]&lt;&gt;"",Table1[[#This Row],[Ngày hạch toán]],""))</f>
        <v>46025</v>
      </c>
      <c r="T2655" s="7"/>
      <c r="U2655" s="6">
        <f>IF(Table1[[#This Row],[Ngày tính CN]]="","",S2655+T2655)</f>
        <v>46025</v>
      </c>
      <c r="V2655" s="35">
        <f ca="1">IF(Table1[[#This Row],[Hạn thanh toán]]="","",IF((U2655-NOW())&lt;0,0,(U2655-NOW())))</f>
        <v>0</v>
      </c>
      <c r="W2655" s="35"/>
      <c r="X2655" s="35" t="str">
        <f t="shared" ca="1" si="651"/>
        <v/>
      </c>
      <c r="Y2655" s="2" t="str">
        <f t="shared" si="652"/>
        <v>Đã thanh toán</v>
      </c>
      <c r="Z2655" s="51">
        <f t="shared" si="648"/>
        <v>46025</v>
      </c>
      <c r="AA2655" s="51">
        <f t="shared" si="649"/>
        <v>46080</v>
      </c>
      <c r="AD2655" s="2" t="str">
        <f>VLOOKUP($A2655,MA_KH!$A:$Q,MA_KH!O$1,0)</f>
        <v>LOTTE</v>
      </c>
      <c r="AE2655" s="2" t="str">
        <f>VLOOKUP($A2655,MA_KH!$A:$Q,MA_KH!P$1,0)</f>
        <v>CÔNG TY CỔ PHẦN TRUNG TÂM THƯƠNG MẠI LOTTE VIỆT NAM</v>
      </c>
    </row>
    <row r="2656" spans="1:31" ht="25.5" hidden="1" customHeight="1" x14ac:dyDescent="0.2">
      <c r="A2656" s="30" t="s">
        <v>22055</v>
      </c>
      <c r="B2656" s="30" t="s">
        <v>11747</v>
      </c>
      <c r="C2656" s="37">
        <v>46025</v>
      </c>
      <c r="D2656" s="30" t="s">
        <v>22560</v>
      </c>
      <c r="E2656" s="37">
        <v>46025</v>
      </c>
      <c r="F2656" s="30">
        <v>56</v>
      </c>
      <c r="G2656" s="30" t="s">
        <v>22561</v>
      </c>
      <c r="H2656" s="38">
        <v>3648460</v>
      </c>
      <c r="I2656" s="67">
        <v>0</v>
      </c>
      <c r="J2656" s="38">
        <v>291877</v>
      </c>
      <c r="K2656" s="38">
        <v>3940337</v>
      </c>
      <c r="L2656" s="7" t="s">
        <v>22849</v>
      </c>
      <c r="M2656" s="6">
        <v>46063</v>
      </c>
      <c r="O2656" s="35">
        <f>IF(Table1[[#This Row],[Phân loại]]="Tồn đầu kỳ",Table1[[#This Row],[Tổng giá trị]],0)</f>
        <v>0</v>
      </c>
      <c r="P2656" s="7">
        <f>IF(Table1[[#This Row],[Số còn phải thu ĐK]]&lt;&gt;0,0,IF(Table1[[#This Row],[Phân loại]]="Bán hàng",Table1[[#This Row],[Tổng giá trị]],-Table1[[#This Row],[Tổng giá trị]]))</f>
        <v>3940337</v>
      </c>
      <c r="Q2656" s="35">
        <f t="shared" si="650"/>
        <v>3940337</v>
      </c>
      <c r="R2656" s="7">
        <f>Table1[[#This Row],[Số còn phải thu ĐK]]+Table1[[#This Row],[Giá Trị HD sau CK]]-Table1[[#This Row],[Số tiền đã thu]]</f>
        <v>0</v>
      </c>
      <c r="S2656" s="6">
        <f>IF(Table1[[#This Row],[Ngày hóa đơn]]&lt;&gt;"",Table1[[#This Row],[Ngày hóa đơn]],IF(Table1[[#This Row],[Ngày hạch toán]]&lt;&gt;"",Table1[[#This Row],[Ngày hạch toán]],""))</f>
        <v>46025</v>
      </c>
      <c r="T2656" s="7"/>
      <c r="U2656" s="6">
        <f>IF(Table1[[#This Row],[Ngày tính CN]]="","",S2656+T2656)</f>
        <v>46025</v>
      </c>
      <c r="V2656" s="35">
        <f ca="1">IF(Table1[[#This Row],[Hạn thanh toán]]="","",IF((U2656-NOW())&lt;0,0,(U2656-NOW())))</f>
        <v>0</v>
      </c>
      <c r="W2656" s="35"/>
      <c r="X2656" s="35" t="str">
        <f t="shared" ca="1" si="651"/>
        <v/>
      </c>
      <c r="Y2656" s="2" t="str">
        <f t="shared" si="652"/>
        <v>Đã thanh toán</v>
      </c>
      <c r="Z2656" s="51">
        <f t="shared" si="648"/>
        <v>46025</v>
      </c>
      <c r="AA2656" s="51">
        <f t="shared" si="649"/>
        <v>46063</v>
      </c>
      <c r="AD2656" s="2" t="str">
        <f>VLOOKUP($A2656,MA_KH!$A:$Q,MA_KH!O$1,0)</f>
        <v>MINHCAU</v>
      </c>
      <c r="AE2656" s="2" t="str">
        <f>VLOOKUP($A2656,MA_KH!$A:$Q,MA_KH!P$1,0)</f>
        <v>CÔNG TY CỔ PHẦN THƯƠNG MẠI VÀ DỊCH VỤ MINH CẦU</v>
      </c>
    </row>
    <row r="2657" spans="1:31" ht="25.5" hidden="1" customHeight="1" x14ac:dyDescent="0.2">
      <c r="A2657" s="30" t="s">
        <v>22053</v>
      </c>
      <c r="B2657" s="30" t="s">
        <v>4088</v>
      </c>
      <c r="C2657" s="37">
        <v>46025</v>
      </c>
      <c r="D2657" s="30" t="s">
        <v>22562</v>
      </c>
      <c r="E2657" s="37">
        <v>46025</v>
      </c>
      <c r="F2657" s="30">
        <v>57</v>
      </c>
      <c r="G2657" s="30" t="s">
        <v>22563</v>
      </c>
      <c r="H2657" s="38">
        <v>3200230</v>
      </c>
      <c r="I2657" s="67">
        <v>0</v>
      </c>
      <c r="J2657" s="38">
        <v>256018</v>
      </c>
      <c r="K2657" s="38">
        <v>3456248</v>
      </c>
      <c r="L2657" s="7" t="s">
        <v>22849</v>
      </c>
      <c r="M2657" s="6">
        <v>46063</v>
      </c>
      <c r="O2657" s="35">
        <f>IF(Table1[[#This Row],[Phân loại]]="Tồn đầu kỳ",Table1[[#This Row],[Tổng giá trị]],0)</f>
        <v>0</v>
      </c>
      <c r="P2657" s="7">
        <f>IF(Table1[[#This Row],[Số còn phải thu ĐK]]&lt;&gt;0,0,IF(Table1[[#This Row],[Phân loại]]="Bán hàng",Table1[[#This Row],[Tổng giá trị]],-Table1[[#This Row],[Tổng giá trị]]))</f>
        <v>3456248</v>
      </c>
      <c r="Q2657" s="35">
        <f t="shared" si="650"/>
        <v>3456248</v>
      </c>
      <c r="R2657" s="7">
        <f>Table1[[#This Row],[Số còn phải thu ĐK]]+Table1[[#This Row],[Giá Trị HD sau CK]]-Table1[[#This Row],[Số tiền đã thu]]</f>
        <v>0</v>
      </c>
      <c r="S2657" s="6">
        <f>IF(Table1[[#This Row],[Ngày hóa đơn]]&lt;&gt;"",Table1[[#This Row],[Ngày hóa đơn]],IF(Table1[[#This Row],[Ngày hạch toán]]&lt;&gt;"",Table1[[#This Row],[Ngày hạch toán]],""))</f>
        <v>46025</v>
      </c>
      <c r="T2657" s="7"/>
      <c r="U2657" s="6">
        <f>IF(Table1[[#This Row],[Ngày tính CN]]="","",S2657+T2657)</f>
        <v>46025</v>
      </c>
      <c r="V2657" s="35">
        <f ca="1">IF(Table1[[#This Row],[Hạn thanh toán]]="","",IF((U2657-NOW())&lt;0,0,(U2657-NOW())))</f>
        <v>0</v>
      </c>
      <c r="W2657" s="35"/>
      <c r="X2657" s="35" t="str">
        <f t="shared" ca="1" si="651"/>
        <v/>
      </c>
      <c r="Y2657" s="2" t="str">
        <f t="shared" si="652"/>
        <v>Đã thanh toán</v>
      </c>
      <c r="Z2657" s="51">
        <f t="shared" si="648"/>
        <v>46025</v>
      </c>
      <c r="AA2657" s="51">
        <f t="shared" si="649"/>
        <v>46063</v>
      </c>
      <c r="AD2657" s="2" t="str">
        <f>VLOOKUP($A2657,MA_KH!$A:$Q,MA_KH!O$1,0)</f>
        <v>MINHCAU</v>
      </c>
      <c r="AE2657" s="2" t="str">
        <f>VLOOKUP($A2657,MA_KH!$A:$Q,MA_KH!P$1,0)</f>
        <v>CÔNG TY CỔ PHẦN THƯƠNG MẠI VÀ DỊCH VỤ MINH CẦU</v>
      </c>
    </row>
    <row r="2658" spans="1:31" ht="25.5" hidden="1" customHeight="1" x14ac:dyDescent="0.2">
      <c r="A2658" s="30" t="s">
        <v>22049</v>
      </c>
      <c r="B2658" s="30" t="s">
        <v>4088</v>
      </c>
      <c r="C2658" s="37">
        <v>46025</v>
      </c>
      <c r="D2658" s="30" t="s">
        <v>22564</v>
      </c>
      <c r="E2658" s="37">
        <v>46025</v>
      </c>
      <c r="F2658" s="30">
        <v>58</v>
      </c>
      <c r="G2658" s="30" t="s">
        <v>22565</v>
      </c>
      <c r="H2658" s="38">
        <v>1574240</v>
      </c>
      <c r="I2658" s="67">
        <v>0</v>
      </c>
      <c r="J2658" s="38">
        <v>125939</v>
      </c>
      <c r="K2658" s="38">
        <v>1700179</v>
      </c>
      <c r="L2658" s="7" t="s">
        <v>22849</v>
      </c>
      <c r="M2658" s="6">
        <v>46063</v>
      </c>
      <c r="O2658" s="35">
        <f>IF(Table1[[#This Row],[Phân loại]]="Tồn đầu kỳ",Table1[[#This Row],[Tổng giá trị]],0)</f>
        <v>0</v>
      </c>
      <c r="P2658" s="7">
        <f>IF(Table1[[#This Row],[Số còn phải thu ĐK]]&lt;&gt;0,0,IF(Table1[[#This Row],[Phân loại]]="Bán hàng",Table1[[#This Row],[Tổng giá trị]],-Table1[[#This Row],[Tổng giá trị]]))</f>
        <v>1700179</v>
      </c>
      <c r="Q2658" s="35">
        <f t="shared" si="650"/>
        <v>1700179</v>
      </c>
      <c r="R2658" s="7">
        <f>Table1[[#This Row],[Số còn phải thu ĐK]]+Table1[[#This Row],[Giá Trị HD sau CK]]-Table1[[#This Row],[Số tiền đã thu]]</f>
        <v>0</v>
      </c>
      <c r="S2658" s="6">
        <f>IF(Table1[[#This Row],[Ngày hóa đơn]]&lt;&gt;"",Table1[[#This Row],[Ngày hóa đơn]],IF(Table1[[#This Row],[Ngày hạch toán]]&lt;&gt;"",Table1[[#This Row],[Ngày hạch toán]],""))</f>
        <v>46025</v>
      </c>
      <c r="T2658" s="7"/>
      <c r="U2658" s="6">
        <f>IF(Table1[[#This Row],[Ngày tính CN]]="","",S2658+T2658)</f>
        <v>46025</v>
      </c>
      <c r="V2658" s="35">
        <f ca="1">IF(Table1[[#This Row],[Hạn thanh toán]]="","",IF((U2658-NOW())&lt;0,0,(U2658-NOW())))</f>
        <v>0</v>
      </c>
      <c r="W2658" s="35"/>
      <c r="X2658" s="35" t="str">
        <f t="shared" ca="1" si="651"/>
        <v/>
      </c>
      <c r="Y2658" s="2" t="str">
        <f t="shared" si="652"/>
        <v>Đã thanh toán</v>
      </c>
      <c r="Z2658" s="51">
        <f t="shared" si="648"/>
        <v>46025</v>
      </c>
      <c r="AA2658" s="51">
        <f t="shared" si="649"/>
        <v>46063</v>
      </c>
      <c r="AD2658" s="2" t="str">
        <f>VLOOKUP($A2658,MA_KH!$A:$Q,MA_KH!O$1,0)</f>
        <v>MINHCAU</v>
      </c>
      <c r="AE2658" s="2" t="str">
        <f>VLOOKUP($A2658,MA_KH!$A:$Q,MA_KH!P$1,0)</f>
        <v>CÔNG TY CỔ PHẦN THƯƠNG MẠI VÀ DỊCH VỤ MINH CẦU</v>
      </c>
    </row>
    <row r="2659" spans="1:31" ht="25.5" hidden="1" customHeight="1" x14ac:dyDescent="0.2">
      <c r="A2659" s="30" t="s">
        <v>21956</v>
      </c>
      <c r="B2659" s="30" t="s">
        <v>4191</v>
      </c>
      <c r="C2659" s="37">
        <v>46027</v>
      </c>
      <c r="D2659" s="30" t="s">
        <v>22566</v>
      </c>
      <c r="E2659" s="37">
        <v>46027</v>
      </c>
      <c r="F2659" s="30">
        <v>126</v>
      </c>
      <c r="G2659" s="30" t="s">
        <v>22567</v>
      </c>
      <c r="H2659" s="38">
        <v>1193094</v>
      </c>
      <c r="I2659" s="67">
        <v>0</v>
      </c>
      <c r="J2659" s="38">
        <v>95448</v>
      </c>
      <c r="K2659" s="38">
        <v>1288542</v>
      </c>
      <c r="L2659" s="7" t="s">
        <v>22849</v>
      </c>
      <c r="O2659" s="35">
        <f>IF(Table1[[#This Row],[Phân loại]]="Tồn đầu kỳ",Table1[[#This Row],[Tổng giá trị]],0)</f>
        <v>0</v>
      </c>
      <c r="P2659" s="7">
        <f>IF(Table1[[#This Row],[Số còn phải thu ĐK]]&lt;&gt;0,0,IF(Table1[[#This Row],[Phân loại]]="Bán hàng",Table1[[#This Row],[Tổng giá trị]],-Table1[[#This Row],[Tổng giá trị]]))</f>
        <v>1288542</v>
      </c>
      <c r="Q2659" s="35">
        <f t="shared" si="650"/>
        <v>0</v>
      </c>
      <c r="R2659" s="7">
        <f>Table1[[#This Row],[Số còn phải thu ĐK]]+Table1[[#This Row],[Giá Trị HD sau CK]]-Table1[[#This Row],[Số tiền đã thu]]</f>
        <v>1288542</v>
      </c>
      <c r="S2659" s="6">
        <f>IF(Table1[[#This Row],[Ngày hóa đơn]]&lt;&gt;"",Table1[[#This Row],[Ngày hóa đơn]],IF(Table1[[#This Row],[Ngày hạch toán]]&lt;&gt;"",Table1[[#This Row],[Ngày hạch toán]],""))</f>
        <v>46027</v>
      </c>
      <c r="T2659" s="7"/>
      <c r="U2659" s="6">
        <f>IF(Table1[[#This Row],[Ngày tính CN]]="","",S2659+T2659)</f>
        <v>46027</v>
      </c>
      <c r="V2659" s="35">
        <f ca="1">IF(Table1[[#This Row],[Hạn thanh toán]]="","",IF((U2659-NOW())&lt;0,0,(U2659-NOW())))</f>
        <v>0</v>
      </c>
      <c r="W2659" s="35"/>
      <c r="X2659" s="35">
        <f t="shared" ca="1" si="651"/>
        <v>143.49032013888791</v>
      </c>
      <c r="Y2659" s="2" t="str">
        <f t="shared" ca="1" si="652"/>
        <v>Nợ quá hạn hơn 120 ngày có khả năng mất thanh toán</v>
      </c>
      <c r="Z2659" s="51">
        <f t="shared" si="648"/>
        <v>46027</v>
      </c>
      <c r="AA2659" s="51" t="str">
        <f t="shared" si="649"/>
        <v/>
      </c>
      <c r="AD2659" s="2" t="str">
        <f>VLOOKUP($A2659,MA_KH!$A:$Q,MA_KH!O$1,0)</f>
        <v>LARIA (FM)</v>
      </c>
      <c r="AE2659" s="2" t="str">
        <f>VLOOKUP($A2659,MA_KH!$A:$Q,MA_KH!P$1,0)</f>
        <v>CÔNG TY TNHH THƯƠNG MẠI LARIA</v>
      </c>
    </row>
    <row r="2660" spans="1:31" ht="25.5" hidden="1" customHeight="1" x14ac:dyDescent="0.2">
      <c r="A2660" s="30" t="s">
        <v>22068</v>
      </c>
      <c r="B2660" s="30" t="s">
        <v>11911</v>
      </c>
      <c r="C2660" s="37">
        <v>46027</v>
      </c>
      <c r="D2660" s="30" t="s">
        <v>22568</v>
      </c>
      <c r="E2660" s="37">
        <v>46027</v>
      </c>
      <c r="F2660" s="30">
        <v>128</v>
      </c>
      <c r="G2660" s="30" t="s">
        <v>22569</v>
      </c>
      <c r="H2660" s="38">
        <v>806442</v>
      </c>
      <c r="I2660" s="67">
        <v>0</v>
      </c>
      <c r="J2660" s="38">
        <v>64515</v>
      </c>
      <c r="K2660" s="38">
        <v>870957</v>
      </c>
      <c r="L2660" s="7" t="s">
        <v>22849</v>
      </c>
      <c r="O2660" s="35">
        <f>IF(Table1[[#This Row],[Phân loại]]="Tồn đầu kỳ",Table1[[#This Row],[Tổng giá trị]],0)</f>
        <v>0</v>
      </c>
      <c r="P2660" s="7">
        <f>IF(Table1[[#This Row],[Số còn phải thu ĐK]]&lt;&gt;0,0,IF(Table1[[#This Row],[Phân loại]]="Bán hàng",Table1[[#This Row],[Tổng giá trị]],-Table1[[#This Row],[Tổng giá trị]]))</f>
        <v>870957</v>
      </c>
      <c r="Q2660" s="35">
        <f t="shared" si="650"/>
        <v>0</v>
      </c>
      <c r="R2660" s="7">
        <f>Table1[[#This Row],[Số còn phải thu ĐK]]+Table1[[#This Row],[Giá Trị HD sau CK]]-Table1[[#This Row],[Số tiền đã thu]]</f>
        <v>870957</v>
      </c>
      <c r="S2660" s="6">
        <f>IF(Table1[[#This Row],[Ngày hóa đơn]]&lt;&gt;"",Table1[[#This Row],[Ngày hóa đơn]],IF(Table1[[#This Row],[Ngày hạch toán]]&lt;&gt;"",Table1[[#This Row],[Ngày hạch toán]],""))</f>
        <v>46027</v>
      </c>
      <c r="T2660" s="7"/>
      <c r="U2660" s="6">
        <f>IF(Table1[[#This Row],[Ngày tính CN]]="","",S2660+T2660)</f>
        <v>46027</v>
      </c>
      <c r="V2660" s="35">
        <f ca="1">IF(Table1[[#This Row],[Hạn thanh toán]]="","",IF((U2660-NOW())&lt;0,0,(U2660-NOW())))</f>
        <v>0</v>
      </c>
      <c r="W2660" s="35"/>
      <c r="X2660" s="35">
        <f t="shared" ca="1" si="651"/>
        <v>143.49032013888791</v>
      </c>
      <c r="Y2660" s="2" t="str">
        <f t="shared" ca="1" si="652"/>
        <v>Nợ quá hạn hơn 120 ngày có khả năng mất thanh toán</v>
      </c>
      <c r="Z2660" s="51">
        <f t="shared" si="648"/>
        <v>46027</v>
      </c>
      <c r="AA2660" s="51" t="str">
        <f t="shared" si="649"/>
        <v/>
      </c>
      <c r="AD2660" s="2" t="str">
        <f>VLOOKUP($A2660,MA_KH!$A:$Q,MA_KH!O$1,0)</f>
        <v>NHATMINH</v>
      </c>
      <c r="AE2660" s="2" t="str">
        <f>VLOOKUP($A2660,MA_KH!$A:$Q,MA_KH!P$1,0)</f>
        <v>CÔNG TY TNHH SẢN XUẤT THƯƠNG MẠI DỊCH VỤ NHẬT MINH BAKERY</v>
      </c>
    </row>
    <row r="2661" spans="1:31" ht="25.5" hidden="1" customHeight="1" x14ac:dyDescent="0.2">
      <c r="A2661" s="30" t="s">
        <v>22056</v>
      </c>
      <c r="B2661" s="30" t="s">
        <v>11750</v>
      </c>
      <c r="C2661" s="37">
        <v>46027</v>
      </c>
      <c r="D2661" s="30" t="s">
        <v>22570</v>
      </c>
      <c r="E2661" s="37">
        <v>46027</v>
      </c>
      <c r="F2661" s="30">
        <v>114</v>
      </c>
      <c r="G2661" s="30" t="s">
        <v>22571</v>
      </c>
      <c r="H2661" s="38">
        <v>1574240</v>
      </c>
      <c r="I2661" s="67">
        <v>0</v>
      </c>
      <c r="J2661" s="38">
        <v>125939</v>
      </c>
      <c r="K2661" s="38">
        <v>1700179</v>
      </c>
      <c r="L2661" s="7" t="s">
        <v>22849</v>
      </c>
      <c r="M2661" s="6">
        <v>46063</v>
      </c>
      <c r="O2661" s="35">
        <f>IF(Table1[[#This Row],[Phân loại]]="Tồn đầu kỳ",Table1[[#This Row],[Tổng giá trị]],0)</f>
        <v>0</v>
      </c>
      <c r="P2661" s="7">
        <f>IF(Table1[[#This Row],[Số còn phải thu ĐK]]&lt;&gt;0,0,IF(Table1[[#This Row],[Phân loại]]="Bán hàng",Table1[[#This Row],[Tổng giá trị]],-Table1[[#This Row],[Tổng giá trị]]))</f>
        <v>1700179</v>
      </c>
      <c r="Q2661" s="35">
        <f t="shared" si="650"/>
        <v>1700179</v>
      </c>
      <c r="R2661" s="7">
        <f>Table1[[#This Row],[Số còn phải thu ĐK]]+Table1[[#This Row],[Giá Trị HD sau CK]]-Table1[[#This Row],[Số tiền đã thu]]</f>
        <v>0</v>
      </c>
      <c r="S2661" s="6">
        <f>IF(Table1[[#This Row],[Ngày hóa đơn]]&lt;&gt;"",Table1[[#This Row],[Ngày hóa đơn]],IF(Table1[[#This Row],[Ngày hạch toán]]&lt;&gt;"",Table1[[#This Row],[Ngày hạch toán]],""))</f>
        <v>46027</v>
      </c>
      <c r="T2661" s="7"/>
      <c r="U2661" s="6">
        <f>IF(Table1[[#This Row],[Ngày tính CN]]="","",S2661+T2661)</f>
        <v>46027</v>
      </c>
      <c r="V2661" s="35">
        <f ca="1">IF(Table1[[#This Row],[Hạn thanh toán]]="","",IF((U2661-NOW())&lt;0,0,(U2661-NOW())))</f>
        <v>0</v>
      </c>
      <c r="W2661" s="35"/>
      <c r="X2661" s="35" t="str">
        <f t="shared" ca="1" si="651"/>
        <v/>
      </c>
      <c r="Y2661" s="2" t="str">
        <f t="shared" si="652"/>
        <v>Đã thanh toán</v>
      </c>
      <c r="Z2661" s="51">
        <f t="shared" si="648"/>
        <v>46027</v>
      </c>
      <c r="AA2661" s="51">
        <f t="shared" si="649"/>
        <v>46063</v>
      </c>
      <c r="AD2661" s="2" t="str">
        <f>VLOOKUP($A2661,MA_KH!$A:$Q,MA_KH!O$1,0)</f>
        <v>MINHCAU</v>
      </c>
      <c r="AE2661" s="2" t="str">
        <f>VLOOKUP($A2661,MA_KH!$A:$Q,MA_KH!P$1,0)</f>
        <v>CÔNG TY CỔ PHẦN THƯƠNG MẠI VÀ DỊCH VỤ MINH CẦU</v>
      </c>
    </row>
    <row r="2662" spans="1:31" ht="25.5" hidden="1" customHeight="1" x14ac:dyDescent="0.2">
      <c r="A2662" s="30" t="s">
        <v>22022</v>
      </c>
      <c r="B2662" s="30" t="s">
        <v>4019</v>
      </c>
      <c r="C2662" s="37">
        <v>46028</v>
      </c>
      <c r="D2662" s="30" t="s">
        <v>22572</v>
      </c>
      <c r="E2662" s="37">
        <v>46027</v>
      </c>
      <c r="F2662" s="30">
        <v>551</v>
      </c>
      <c r="G2662" s="30" t="s">
        <v>22573</v>
      </c>
      <c r="H2662" s="38">
        <v>4236045</v>
      </c>
      <c r="I2662" s="67">
        <v>0</v>
      </c>
      <c r="J2662" s="38">
        <v>338884</v>
      </c>
      <c r="K2662" s="38">
        <v>4574929</v>
      </c>
      <c r="L2662" s="7" t="s">
        <v>22849</v>
      </c>
      <c r="M2662" s="6">
        <v>46080</v>
      </c>
      <c r="O2662" s="35">
        <f>IF(Table1[[#This Row],[Phân loại]]="Tồn đầu kỳ",Table1[[#This Row],[Tổng giá trị]],0)</f>
        <v>0</v>
      </c>
      <c r="P2662" s="7">
        <f>IF(Table1[[#This Row],[Số còn phải thu ĐK]]&lt;&gt;0,0,IF(Table1[[#This Row],[Phân loại]]="Bán hàng",Table1[[#This Row],[Tổng giá trị]],-Table1[[#This Row],[Tổng giá trị]]))</f>
        <v>4574929</v>
      </c>
      <c r="Q2662" s="35">
        <f t="shared" si="650"/>
        <v>4574929</v>
      </c>
      <c r="R2662" s="7">
        <f>Table1[[#This Row],[Số còn phải thu ĐK]]+Table1[[#This Row],[Giá Trị HD sau CK]]-Table1[[#This Row],[Số tiền đã thu]]</f>
        <v>0</v>
      </c>
      <c r="S2662" s="6">
        <f>IF(Table1[[#This Row],[Ngày hóa đơn]]&lt;&gt;"",Table1[[#This Row],[Ngày hóa đơn]],IF(Table1[[#This Row],[Ngày hạch toán]]&lt;&gt;"",Table1[[#This Row],[Ngày hạch toán]],""))</f>
        <v>46027</v>
      </c>
      <c r="T2662" s="7"/>
      <c r="U2662" s="6">
        <f>IF(Table1[[#This Row],[Ngày tính CN]]="","",S2662+T2662)</f>
        <v>46027</v>
      </c>
      <c r="V2662" s="35">
        <f ca="1">IF(Table1[[#This Row],[Hạn thanh toán]]="","",IF((U2662-NOW())&lt;0,0,(U2662-NOW())))</f>
        <v>0</v>
      </c>
      <c r="W2662" s="35"/>
      <c r="X2662" s="35" t="str">
        <f t="shared" ca="1" si="651"/>
        <v/>
      </c>
      <c r="Y2662" s="2" t="str">
        <f t="shared" si="652"/>
        <v>Đã thanh toán</v>
      </c>
      <c r="Z2662" s="51">
        <f t="shared" si="648"/>
        <v>46027</v>
      </c>
      <c r="AA2662" s="51">
        <f t="shared" si="649"/>
        <v>46080</v>
      </c>
      <c r="AD2662" s="2" t="str">
        <f>VLOOKUP($A2662,MA_KH!$A:$Q,MA_KH!O$1,0)</f>
        <v>LOTTE</v>
      </c>
      <c r="AE2662" s="2" t="str">
        <f>VLOOKUP($A2662,MA_KH!$A:$Q,MA_KH!P$1,0)</f>
        <v>CÔNG TY CỔ PHẦN TRUNG TÂM THƯƠNG MẠI LOTTE VIỆT NAM</v>
      </c>
    </row>
    <row r="2663" spans="1:31" ht="25.5" hidden="1" customHeight="1" x14ac:dyDescent="0.2">
      <c r="A2663" s="30" t="s">
        <v>22023</v>
      </c>
      <c r="B2663" s="30" t="s">
        <v>4277</v>
      </c>
      <c r="C2663" s="37">
        <v>46028</v>
      </c>
      <c r="D2663" s="30" t="s">
        <v>22574</v>
      </c>
      <c r="E2663" s="37">
        <v>46027</v>
      </c>
      <c r="F2663" s="30">
        <v>552</v>
      </c>
      <c r="G2663" s="30" t="s">
        <v>22575</v>
      </c>
      <c r="H2663" s="38">
        <v>4862375</v>
      </c>
      <c r="I2663" s="67">
        <v>0</v>
      </c>
      <c r="J2663" s="38">
        <v>388990</v>
      </c>
      <c r="K2663" s="38">
        <v>5251365</v>
      </c>
      <c r="L2663" s="7" t="s">
        <v>22849</v>
      </c>
      <c r="M2663" s="6">
        <v>46080</v>
      </c>
      <c r="O2663" s="35">
        <f>IF(Table1[[#This Row],[Phân loại]]="Tồn đầu kỳ",Table1[[#This Row],[Tổng giá trị]],0)</f>
        <v>0</v>
      </c>
      <c r="P2663" s="7">
        <f>IF(Table1[[#This Row],[Số còn phải thu ĐK]]&lt;&gt;0,0,IF(Table1[[#This Row],[Phân loại]]="Bán hàng",Table1[[#This Row],[Tổng giá trị]],-Table1[[#This Row],[Tổng giá trị]]))</f>
        <v>5251365</v>
      </c>
      <c r="Q2663" s="35">
        <f t="shared" si="650"/>
        <v>5251365</v>
      </c>
      <c r="R2663" s="7">
        <f>Table1[[#This Row],[Số còn phải thu ĐK]]+Table1[[#This Row],[Giá Trị HD sau CK]]-Table1[[#This Row],[Số tiền đã thu]]</f>
        <v>0</v>
      </c>
      <c r="S2663" s="6">
        <f>IF(Table1[[#This Row],[Ngày hóa đơn]]&lt;&gt;"",Table1[[#This Row],[Ngày hóa đơn]],IF(Table1[[#This Row],[Ngày hạch toán]]&lt;&gt;"",Table1[[#This Row],[Ngày hạch toán]],""))</f>
        <v>46027</v>
      </c>
      <c r="T2663" s="7"/>
      <c r="U2663" s="6">
        <f>IF(Table1[[#This Row],[Ngày tính CN]]="","",S2663+T2663)</f>
        <v>46027</v>
      </c>
      <c r="V2663" s="35">
        <f ca="1">IF(Table1[[#This Row],[Hạn thanh toán]]="","",IF((U2663-NOW())&lt;0,0,(U2663-NOW())))</f>
        <v>0</v>
      </c>
      <c r="W2663" s="35"/>
      <c r="X2663" s="35" t="str">
        <f t="shared" ca="1" si="651"/>
        <v/>
      </c>
      <c r="Y2663" s="2" t="str">
        <f t="shared" si="652"/>
        <v>Đã thanh toán</v>
      </c>
      <c r="Z2663" s="51">
        <f t="shared" si="648"/>
        <v>46027</v>
      </c>
      <c r="AA2663" s="51">
        <f t="shared" si="649"/>
        <v>46080</v>
      </c>
      <c r="AD2663" s="2" t="str">
        <f>VLOOKUP($A2663,MA_KH!$A:$Q,MA_KH!O$1,0)</f>
        <v>LOTTE</v>
      </c>
      <c r="AE2663" s="2" t="str">
        <f>VLOOKUP($A2663,MA_KH!$A:$Q,MA_KH!P$1,0)</f>
        <v>CÔNG TY CỔ PHẦN TRUNG TÂM THƯƠNG MẠI LOTTE VIỆT NAM</v>
      </c>
    </row>
    <row r="2664" spans="1:31" ht="25.5" hidden="1" customHeight="1" x14ac:dyDescent="0.2">
      <c r="A2664" s="30" t="s">
        <v>22012</v>
      </c>
      <c r="B2664" s="30" t="s">
        <v>4423</v>
      </c>
      <c r="C2664" s="37">
        <v>46028</v>
      </c>
      <c r="D2664" s="30" t="s">
        <v>22576</v>
      </c>
      <c r="E2664" s="37">
        <v>46027</v>
      </c>
      <c r="F2664" s="30">
        <v>553</v>
      </c>
      <c r="G2664" s="30" t="s">
        <v>22577</v>
      </c>
      <c r="H2664" s="38">
        <v>1012060</v>
      </c>
      <c r="I2664" s="67">
        <v>0</v>
      </c>
      <c r="J2664" s="38">
        <v>80965</v>
      </c>
      <c r="K2664" s="38">
        <v>1093025</v>
      </c>
      <c r="L2664" s="7" t="s">
        <v>22849</v>
      </c>
      <c r="M2664" s="6">
        <v>46080</v>
      </c>
      <c r="O2664" s="35">
        <f>IF(Table1[[#This Row],[Phân loại]]="Tồn đầu kỳ",Table1[[#This Row],[Tổng giá trị]],0)</f>
        <v>0</v>
      </c>
      <c r="P2664" s="7">
        <f>IF(Table1[[#This Row],[Số còn phải thu ĐK]]&lt;&gt;0,0,IF(Table1[[#This Row],[Phân loại]]="Bán hàng",Table1[[#This Row],[Tổng giá trị]],-Table1[[#This Row],[Tổng giá trị]]))</f>
        <v>1093025</v>
      </c>
      <c r="Q2664" s="35">
        <f t="shared" si="650"/>
        <v>1093025</v>
      </c>
      <c r="R2664" s="7">
        <f>Table1[[#This Row],[Số còn phải thu ĐK]]+Table1[[#This Row],[Giá Trị HD sau CK]]-Table1[[#This Row],[Số tiền đã thu]]</f>
        <v>0</v>
      </c>
      <c r="S2664" s="6">
        <f>IF(Table1[[#This Row],[Ngày hóa đơn]]&lt;&gt;"",Table1[[#This Row],[Ngày hóa đơn]],IF(Table1[[#This Row],[Ngày hạch toán]]&lt;&gt;"",Table1[[#This Row],[Ngày hạch toán]],""))</f>
        <v>46027</v>
      </c>
      <c r="T2664" s="7"/>
      <c r="U2664" s="6">
        <f>IF(Table1[[#This Row],[Ngày tính CN]]="","",S2664+T2664)</f>
        <v>46027</v>
      </c>
      <c r="V2664" s="35">
        <f ca="1">IF(Table1[[#This Row],[Hạn thanh toán]]="","",IF((U2664-NOW())&lt;0,0,(U2664-NOW())))</f>
        <v>0</v>
      </c>
      <c r="W2664" s="35"/>
      <c r="X2664" s="35" t="str">
        <f t="shared" ca="1" si="651"/>
        <v/>
      </c>
      <c r="Y2664" s="2" t="str">
        <f t="shared" si="652"/>
        <v>Đã thanh toán</v>
      </c>
      <c r="Z2664" s="51">
        <f t="shared" si="648"/>
        <v>46027</v>
      </c>
      <c r="AA2664" s="51">
        <f t="shared" si="649"/>
        <v>46080</v>
      </c>
      <c r="AD2664" s="2" t="str">
        <f>VLOOKUP($A2664,MA_KH!$A:$Q,MA_KH!O$1,0)</f>
        <v>LOTTE</v>
      </c>
      <c r="AE2664" s="2" t="str">
        <f>VLOOKUP($A2664,MA_KH!$A:$Q,MA_KH!P$1,0)</f>
        <v>CÔNG TY CỔ PHẦN TRUNG TÂM THƯƠNG MẠI LOTTE VIỆT NAM</v>
      </c>
    </row>
    <row r="2665" spans="1:31" ht="25.5" hidden="1" customHeight="1" x14ac:dyDescent="0.2">
      <c r="A2665" s="30" t="s">
        <v>22012</v>
      </c>
      <c r="B2665" s="30" t="s">
        <v>4423</v>
      </c>
      <c r="C2665" s="37">
        <v>46028</v>
      </c>
      <c r="D2665" s="30" t="s">
        <v>22578</v>
      </c>
      <c r="E2665" s="37">
        <v>46027</v>
      </c>
      <c r="F2665" s="30">
        <v>554</v>
      </c>
      <c r="G2665" s="30" t="s">
        <v>22579</v>
      </c>
      <c r="H2665" s="38">
        <v>1012060</v>
      </c>
      <c r="I2665" s="67">
        <v>0</v>
      </c>
      <c r="J2665" s="38">
        <v>80965</v>
      </c>
      <c r="K2665" s="38">
        <v>1093025</v>
      </c>
      <c r="L2665" s="7" t="s">
        <v>22849</v>
      </c>
      <c r="M2665" s="6">
        <v>46080</v>
      </c>
      <c r="O2665" s="35">
        <f>IF(Table1[[#This Row],[Phân loại]]="Tồn đầu kỳ",Table1[[#This Row],[Tổng giá trị]],0)</f>
        <v>0</v>
      </c>
      <c r="P2665" s="7">
        <f>IF(Table1[[#This Row],[Số còn phải thu ĐK]]&lt;&gt;0,0,IF(Table1[[#This Row],[Phân loại]]="Bán hàng",Table1[[#This Row],[Tổng giá trị]],-Table1[[#This Row],[Tổng giá trị]]))</f>
        <v>1093025</v>
      </c>
      <c r="Q2665" s="35">
        <f t="shared" si="650"/>
        <v>1093025</v>
      </c>
      <c r="R2665" s="7">
        <f>Table1[[#This Row],[Số còn phải thu ĐK]]+Table1[[#This Row],[Giá Trị HD sau CK]]-Table1[[#This Row],[Số tiền đã thu]]</f>
        <v>0</v>
      </c>
      <c r="S2665" s="6">
        <f>IF(Table1[[#This Row],[Ngày hóa đơn]]&lt;&gt;"",Table1[[#This Row],[Ngày hóa đơn]],IF(Table1[[#This Row],[Ngày hạch toán]]&lt;&gt;"",Table1[[#This Row],[Ngày hạch toán]],""))</f>
        <v>46027</v>
      </c>
      <c r="T2665" s="7"/>
      <c r="U2665" s="6">
        <f>IF(Table1[[#This Row],[Ngày tính CN]]="","",S2665+T2665)</f>
        <v>46027</v>
      </c>
      <c r="V2665" s="35">
        <f ca="1">IF(Table1[[#This Row],[Hạn thanh toán]]="","",IF((U2665-NOW())&lt;0,0,(U2665-NOW())))</f>
        <v>0</v>
      </c>
      <c r="W2665" s="35"/>
      <c r="X2665" s="35" t="str">
        <f t="shared" ca="1" si="651"/>
        <v/>
      </c>
      <c r="Y2665" s="2" t="str">
        <f t="shared" si="652"/>
        <v>Đã thanh toán</v>
      </c>
      <c r="Z2665" s="51">
        <f t="shared" si="648"/>
        <v>46027</v>
      </c>
      <c r="AA2665" s="51">
        <f t="shared" si="649"/>
        <v>46080</v>
      </c>
      <c r="AD2665" s="2" t="str">
        <f>VLOOKUP($A2665,MA_KH!$A:$Q,MA_KH!O$1,0)</f>
        <v>LOTTE</v>
      </c>
      <c r="AE2665" s="2" t="str">
        <f>VLOOKUP($A2665,MA_KH!$A:$Q,MA_KH!P$1,0)</f>
        <v>CÔNG TY CỔ PHẦN TRUNG TÂM THƯƠNG MẠI LOTTE VIỆT NAM</v>
      </c>
    </row>
    <row r="2666" spans="1:31" ht="25.5" hidden="1" customHeight="1" x14ac:dyDescent="0.2">
      <c r="A2666" s="30" t="s">
        <v>22010</v>
      </c>
      <c r="B2666" s="30" t="s">
        <v>4279</v>
      </c>
      <c r="C2666" s="37">
        <v>46028</v>
      </c>
      <c r="D2666" s="30" t="s">
        <v>22580</v>
      </c>
      <c r="E2666" s="37">
        <v>46027</v>
      </c>
      <c r="F2666" s="30">
        <v>556</v>
      </c>
      <c r="G2666" s="30" t="s">
        <v>22581</v>
      </c>
      <c r="H2666" s="38">
        <v>2903200</v>
      </c>
      <c r="I2666" s="67">
        <v>0</v>
      </c>
      <c r="J2666" s="38">
        <v>232256</v>
      </c>
      <c r="K2666" s="38">
        <v>3135456</v>
      </c>
      <c r="L2666" s="7" t="s">
        <v>22849</v>
      </c>
      <c r="M2666" s="6">
        <v>46080</v>
      </c>
      <c r="O2666" s="35">
        <f>IF(Table1[[#This Row],[Phân loại]]="Tồn đầu kỳ",Table1[[#This Row],[Tổng giá trị]],0)</f>
        <v>0</v>
      </c>
      <c r="P2666" s="7">
        <f>IF(Table1[[#This Row],[Số còn phải thu ĐK]]&lt;&gt;0,0,IF(Table1[[#This Row],[Phân loại]]="Bán hàng",Table1[[#This Row],[Tổng giá trị]],-Table1[[#This Row],[Tổng giá trị]]))</f>
        <v>3135456</v>
      </c>
      <c r="Q2666" s="35">
        <f t="shared" si="650"/>
        <v>3135456</v>
      </c>
      <c r="R2666" s="7">
        <f>Table1[[#This Row],[Số còn phải thu ĐK]]+Table1[[#This Row],[Giá Trị HD sau CK]]-Table1[[#This Row],[Số tiền đã thu]]</f>
        <v>0</v>
      </c>
      <c r="S2666" s="6">
        <f>IF(Table1[[#This Row],[Ngày hóa đơn]]&lt;&gt;"",Table1[[#This Row],[Ngày hóa đơn]],IF(Table1[[#This Row],[Ngày hạch toán]]&lt;&gt;"",Table1[[#This Row],[Ngày hạch toán]],""))</f>
        <v>46027</v>
      </c>
      <c r="T2666" s="7"/>
      <c r="U2666" s="6">
        <f>IF(Table1[[#This Row],[Ngày tính CN]]="","",S2666+T2666)</f>
        <v>46027</v>
      </c>
      <c r="V2666" s="35">
        <f ca="1">IF(Table1[[#This Row],[Hạn thanh toán]]="","",IF((U2666-NOW())&lt;0,0,(U2666-NOW())))</f>
        <v>0</v>
      </c>
      <c r="W2666" s="35"/>
      <c r="X2666" s="35" t="str">
        <f t="shared" ca="1" si="651"/>
        <v/>
      </c>
      <c r="Y2666" s="2" t="str">
        <f t="shared" si="652"/>
        <v>Đã thanh toán</v>
      </c>
      <c r="Z2666" s="51">
        <f t="shared" si="648"/>
        <v>46027</v>
      </c>
      <c r="AA2666" s="51">
        <f t="shared" si="649"/>
        <v>46080</v>
      </c>
      <c r="AD2666" s="2" t="str">
        <f>VLOOKUP($A2666,MA_KH!$A:$Q,MA_KH!O$1,0)</f>
        <v>LOTTE</v>
      </c>
      <c r="AE2666" s="2" t="str">
        <f>VLOOKUP($A2666,MA_KH!$A:$Q,MA_KH!P$1,0)</f>
        <v>CÔNG TY CỔ PHẦN TRUNG TÂM THƯƠNG MẠI LOTTE VIỆT NAM</v>
      </c>
    </row>
    <row r="2667" spans="1:31" ht="25.5" hidden="1" customHeight="1" x14ac:dyDescent="0.2">
      <c r="A2667" s="30" t="s">
        <v>22024</v>
      </c>
      <c r="B2667" s="30" t="s">
        <v>4127</v>
      </c>
      <c r="C2667" s="37">
        <v>46028</v>
      </c>
      <c r="D2667" s="30" t="s">
        <v>22582</v>
      </c>
      <c r="E2667" s="37">
        <v>46027</v>
      </c>
      <c r="F2667" s="30">
        <v>555</v>
      </c>
      <c r="G2667" s="30" t="s">
        <v>22583</v>
      </c>
      <c r="H2667" s="38">
        <v>7312825</v>
      </c>
      <c r="I2667" s="67">
        <v>0</v>
      </c>
      <c r="J2667" s="38">
        <v>585026</v>
      </c>
      <c r="K2667" s="38">
        <v>7897851</v>
      </c>
      <c r="L2667" s="7" t="s">
        <v>22849</v>
      </c>
      <c r="M2667" s="6">
        <v>46080</v>
      </c>
      <c r="O2667" s="35">
        <f>IF(Table1[[#This Row],[Phân loại]]="Tồn đầu kỳ",Table1[[#This Row],[Tổng giá trị]],0)</f>
        <v>0</v>
      </c>
      <c r="P2667" s="7">
        <f>IF(Table1[[#This Row],[Số còn phải thu ĐK]]&lt;&gt;0,0,IF(Table1[[#This Row],[Phân loại]]="Bán hàng",Table1[[#This Row],[Tổng giá trị]],-Table1[[#This Row],[Tổng giá trị]]))</f>
        <v>7897851</v>
      </c>
      <c r="Q2667" s="35">
        <f t="shared" si="650"/>
        <v>7897851</v>
      </c>
      <c r="R2667" s="7">
        <f>Table1[[#This Row],[Số còn phải thu ĐK]]+Table1[[#This Row],[Giá Trị HD sau CK]]-Table1[[#This Row],[Số tiền đã thu]]</f>
        <v>0</v>
      </c>
      <c r="S2667" s="6">
        <f>IF(Table1[[#This Row],[Ngày hóa đơn]]&lt;&gt;"",Table1[[#This Row],[Ngày hóa đơn]],IF(Table1[[#This Row],[Ngày hạch toán]]&lt;&gt;"",Table1[[#This Row],[Ngày hạch toán]],""))</f>
        <v>46027</v>
      </c>
      <c r="T2667" s="7"/>
      <c r="U2667" s="6">
        <f>IF(Table1[[#This Row],[Ngày tính CN]]="","",S2667+T2667)</f>
        <v>46027</v>
      </c>
      <c r="V2667" s="35">
        <f ca="1">IF(Table1[[#This Row],[Hạn thanh toán]]="","",IF((U2667-NOW())&lt;0,0,(U2667-NOW())))</f>
        <v>0</v>
      </c>
      <c r="W2667" s="35"/>
      <c r="X2667" s="35" t="str">
        <f t="shared" ca="1" si="651"/>
        <v/>
      </c>
      <c r="Y2667" s="2" t="str">
        <f t="shared" si="652"/>
        <v>Đã thanh toán</v>
      </c>
      <c r="Z2667" s="51">
        <f t="shared" si="648"/>
        <v>46027</v>
      </c>
      <c r="AA2667" s="51">
        <f t="shared" si="649"/>
        <v>46080</v>
      </c>
      <c r="AD2667" s="2" t="str">
        <f>VLOOKUP($A2667,MA_KH!$A:$Q,MA_KH!O$1,0)</f>
        <v>LOTTE</v>
      </c>
      <c r="AE2667" s="2" t="str">
        <f>VLOOKUP($A2667,MA_KH!$A:$Q,MA_KH!P$1,0)</f>
        <v>CÔNG TY CỔ PHẦN TRUNG TÂM THƯƠNG MẠI LOTTE VIỆT NAM</v>
      </c>
    </row>
    <row r="2668" spans="1:31" ht="25.5" hidden="1" customHeight="1" x14ac:dyDescent="0.2">
      <c r="A2668" s="30" t="s">
        <v>22064</v>
      </c>
      <c r="B2668" s="30" t="s">
        <v>11921</v>
      </c>
      <c r="C2668" s="37">
        <v>46028</v>
      </c>
      <c r="D2668" s="30" t="s">
        <v>22584</v>
      </c>
      <c r="E2668" s="37">
        <v>46028</v>
      </c>
      <c r="F2668" s="30">
        <v>610</v>
      </c>
      <c r="G2668" s="30" t="s">
        <v>22585</v>
      </c>
      <c r="H2668" s="38">
        <v>383771</v>
      </c>
      <c r="I2668" s="67">
        <v>0</v>
      </c>
      <c r="J2668" s="38">
        <v>30702</v>
      </c>
      <c r="K2668" s="38">
        <v>414473</v>
      </c>
      <c r="L2668" s="7" t="s">
        <v>22849</v>
      </c>
      <c r="O2668" s="35">
        <f>IF(Table1[[#This Row],[Phân loại]]="Tồn đầu kỳ",Table1[[#This Row],[Tổng giá trị]],0)</f>
        <v>0</v>
      </c>
      <c r="P2668" s="7">
        <f>IF(Table1[[#This Row],[Số còn phải thu ĐK]]&lt;&gt;0,0,IF(Table1[[#This Row],[Phân loại]]="Bán hàng",Table1[[#This Row],[Tổng giá trị]],-Table1[[#This Row],[Tổng giá trị]]))</f>
        <v>414473</v>
      </c>
      <c r="Q2668" s="35">
        <f t="shared" si="650"/>
        <v>0</v>
      </c>
      <c r="R2668" s="7">
        <f>Table1[[#This Row],[Số còn phải thu ĐK]]+Table1[[#This Row],[Giá Trị HD sau CK]]-Table1[[#This Row],[Số tiền đã thu]]</f>
        <v>414473</v>
      </c>
      <c r="S2668" s="6">
        <f>IF(Table1[[#This Row],[Ngày hóa đơn]]&lt;&gt;"",Table1[[#This Row],[Ngày hóa đơn]],IF(Table1[[#This Row],[Ngày hạch toán]]&lt;&gt;"",Table1[[#This Row],[Ngày hạch toán]],""))</f>
        <v>46028</v>
      </c>
      <c r="T2668" s="7"/>
      <c r="U2668" s="6">
        <f>IF(Table1[[#This Row],[Ngày tính CN]]="","",S2668+T2668)</f>
        <v>46028</v>
      </c>
      <c r="V2668" s="35">
        <f ca="1">IF(Table1[[#This Row],[Hạn thanh toán]]="","",IF((U2668-NOW())&lt;0,0,(U2668-NOW())))</f>
        <v>0</v>
      </c>
      <c r="W2668" s="35"/>
      <c r="X2668" s="35">
        <f t="shared" ca="1" si="651"/>
        <v>142.49032013888791</v>
      </c>
      <c r="Y2668" s="2" t="str">
        <f t="shared" ca="1" si="652"/>
        <v>Nợ quá hạn hơn 120 ngày có khả năng mất thanh toán</v>
      </c>
      <c r="Z2668" s="51">
        <f t="shared" si="648"/>
        <v>46028</v>
      </c>
      <c r="AA2668" s="51" t="str">
        <f t="shared" si="649"/>
        <v/>
      </c>
      <c r="AD2668" s="2" t="str">
        <f>VLOOKUP($A2668,MA_KH!$A:$Q,MA_KH!O$1,0)</f>
        <v>NHATMINH</v>
      </c>
      <c r="AE2668" s="2" t="str">
        <f>VLOOKUP($A2668,MA_KH!$A:$Q,MA_KH!P$1,0)</f>
        <v>CÔNG TY TNHH SẢN XUẤT THƯƠNG MẠI DỊCH VỤ NHẬT MINH BAKERY</v>
      </c>
    </row>
    <row r="2669" spans="1:31" ht="25.5" hidden="1" customHeight="1" x14ac:dyDescent="0.2">
      <c r="A2669" s="30" t="s">
        <v>22061</v>
      </c>
      <c r="B2669" s="30" t="s">
        <v>11885</v>
      </c>
      <c r="C2669" s="37">
        <v>46028</v>
      </c>
      <c r="D2669" s="30" t="s">
        <v>22586</v>
      </c>
      <c r="E2669" s="37">
        <v>46028</v>
      </c>
      <c r="F2669" s="30">
        <v>613</v>
      </c>
      <c r="G2669" s="30" t="s">
        <v>22587</v>
      </c>
      <c r="H2669" s="38">
        <v>2133509</v>
      </c>
      <c r="I2669" s="67">
        <v>0</v>
      </c>
      <c r="J2669" s="38">
        <v>170681</v>
      </c>
      <c r="K2669" s="38">
        <v>2304190</v>
      </c>
      <c r="L2669" s="7" t="s">
        <v>22849</v>
      </c>
      <c r="O2669" s="35">
        <f>IF(Table1[[#This Row],[Phân loại]]="Tồn đầu kỳ",Table1[[#This Row],[Tổng giá trị]],0)</f>
        <v>0</v>
      </c>
      <c r="P2669" s="7">
        <f>IF(Table1[[#This Row],[Số còn phải thu ĐK]]&lt;&gt;0,0,IF(Table1[[#This Row],[Phân loại]]="Bán hàng",Table1[[#This Row],[Tổng giá trị]],-Table1[[#This Row],[Tổng giá trị]]))</f>
        <v>2304190</v>
      </c>
      <c r="Q2669" s="35">
        <f t="shared" si="650"/>
        <v>0</v>
      </c>
      <c r="R2669" s="7">
        <f>Table1[[#This Row],[Số còn phải thu ĐK]]+Table1[[#This Row],[Giá Trị HD sau CK]]-Table1[[#This Row],[Số tiền đã thu]]</f>
        <v>2304190</v>
      </c>
      <c r="S2669" s="6">
        <f>IF(Table1[[#This Row],[Ngày hóa đơn]]&lt;&gt;"",Table1[[#This Row],[Ngày hóa đơn]],IF(Table1[[#This Row],[Ngày hạch toán]]&lt;&gt;"",Table1[[#This Row],[Ngày hạch toán]],""))</f>
        <v>46028</v>
      </c>
      <c r="T2669" s="7"/>
      <c r="U2669" s="6">
        <f>IF(Table1[[#This Row],[Ngày tính CN]]="","",S2669+T2669)</f>
        <v>46028</v>
      </c>
      <c r="V2669" s="35">
        <f ca="1">IF(Table1[[#This Row],[Hạn thanh toán]]="","",IF((U2669-NOW())&lt;0,0,(U2669-NOW())))</f>
        <v>0</v>
      </c>
      <c r="W2669" s="35"/>
      <c r="X2669" s="35">
        <f t="shared" ca="1" si="651"/>
        <v>142.49032013888791</v>
      </c>
      <c r="Y2669" s="2" t="str">
        <f t="shared" ca="1" si="652"/>
        <v>Nợ quá hạn hơn 120 ngày có khả năng mất thanh toán</v>
      </c>
      <c r="Z2669" s="51">
        <f t="shared" si="648"/>
        <v>46028</v>
      </c>
      <c r="AA2669" s="51" t="str">
        <f t="shared" si="649"/>
        <v/>
      </c>
      <c r="AD2669" s="2" t="str">
        <f>VLOOKUP($A2669,MA_KH!$A:$Q,MA_KH!O$1,0)</f>
        <v>NHATMINH</v>
      </c>
      <c r="AE2669" s="2" t="str">
        <f>VLOOKUP($A2669,MA_KH!$A:$Q,MA_KH!P$1,0)</f>
        <v>CÔNG TY TNHH SẢN XUẤT THƯƠNG MẠI DỊCH VỤ NHẬT MINH BAKERY</v>
      </c>
    </row>
    <row r="2670" spans="1:31" ht="25.5" hidden="1" customHeight="1" x14ac:dyDescent="0.2">
      <c r="A2670" s="30" t="s">
        <v>22049</v>
      </c>
      <c r="B2670" s="30" t="s">
        <v>4088</v>
      </c>
      <c r="C2670" s="37">
        <v>46028</v>
      </c>
      <c r="D2670" s="30" t="s">
        <v>22588</v>
      </c>
      <c r="E2670" s="37">
        <v>46028</v>
      </c>
      <c r="F2670" s="30">
        <v>586</v>
      </c>
      <c r="G2670" s="30" t="s">
        <v>22589</v>
      </c>
      <c r="H2670" s="38">
        <v>5940500</v>
      </c>
      <c r="I2670" s="67">
        <v>0</v>
      </c>
      <c r="J2670" s="38">
        <v>475240</v>
      </c>
      <c r="K2670" s="38">
        <v>6415740</v>
      </c>
      <c r="L2670" s="7" t="s">
        <v>22849</v>
      </c>
      <c r="M2670" s="6">
        <v>46063</v>
      </c>
      <c r="O2670" s="35">
        <f>IF(Table1[[#This Row],[Phân loại]]="Tồn đầu kỳ",Table1[[#This Row],[Tổng giá trị]],0)</f>
        <v>0</v>
      </c>
      <c r="P2670" s="7">
        <f>IF(Table1[[#This Row],[Số còn phải thu ĐK]]&lt;&gt;0,0,IF(Table1[[#This Row],[Phân loại]]="Bán hàng",Table1[[#This Row],[Tổng giá trị]],-Table1[[#This Row],[Tổng giá trị]]))</f>
        <v>6415740</v>
      </c>
      <c r="Q2670" s="35">
        <f t="shared" si="650"/>
        <v>6415740</v>
      </c>
      <c r="R2670" s="7">
        <f>Table1[[#This Row],[Số còn phải thu ĐK]]+Table1[[#This Row],[Giá Trị HD sau CK]]-Table1[[#This Row],[Số tiền đã thu]]</f>
        <v>0</v>
      </c>
      <c r="S2670" s="6">
        <f>IF(Table1[[#This Row],[Ngày hóa đơn]]&lt;&gt;"",Table1[[#This Row],[Ngày hóa đơn]],IF(Table1[[#This Row],[Ngày hạch toán]]&lt;&gt;"",Table1[[#This Row],[Ngày hạch toán]],""))</f>
        <v>46028</v>
      </c>
      <c r="T2670" s="7"/>
      <c r="U2670" s="6">
        <f>IF(Table1[[#This Row],[Ngày tính CN]]="","",S2670+T2670)</f>
        <v>46028</v>
      </c>
      <c r="V2670" s="35">
        <f ca="1">IF(Table1[[#This Row],[Hạn thanh toán]]="","",IF((U2670-NOW())&lt;0,0,(U2670-NOW())))</f>
        <v>0</v>
      </c>
      <c r="W2670" s="35"/>
      <c r="X2670" s="35" t="str">
        <f t="shared" ca="1" si="651"/>
        <v/>
      </c>
      <c r="Y2670" s="2" t="str">
        <f t="shared" si="652"/>
        <v>Đã thanh toán</v>
      </c>
      <c r="Z2670" s="51">
        <f t="shared" si="648"/>
        <v>46028</v>
      </c>
      <c r="AA2670" s="51">
        <f t="shared" si="649"/>
        <v>46063</v>
      </c>
      <c r="AD2670" s="2" t="str">
        <f>VLOOKUP($A2670,MA_KH!$A:$Q,MA_KH!O$1,0)</f>
        <v>MINHCAU</v>
      </c>
      <c r="AE2670" s="2" t="str">
        <f>VLOOKUP($A2670,MA_KH!$A:$Q,MA_KH!P$1,0)</f>
        <v>CÔNG TY CỔ PHẦN THƯƠNG MẠI VÀ DỊCH VỤ MINH CẦU</v>
      </c>
    </row>
    <row r="2671" spans="1:31" ht="25.5" hidden="1" customHeight="1" x14ac:dyDescent="0.2">
      <c r="A2671" s="30" t="s">
        <v>22020</v>
      </c>
      <c r="B2671" s="30" t="s">
        <v>4103</v>
      </c>
      <c r="C2671" s="37">
        <v>46028</v>
      </c>
      <c r="D2671" s="30" t="s">
        <v>22590</v>
      </c>
      <c r="E2671" s="37">
        <v>46028</v>
      </c>
      <c r="F2671" s="30">
        <v>590</v>
      </c>
      <c r="G2671" s="30" t="s">
        <v>22591</v>
      </c>
      <c r="H2671" s="38">
        <v>2344905</v>
      </c>
      <c r="I2671" s="67">
        <v>0</v>
      </c>
      <c r="J2671" s="38">
        <v>187592</v>
      </c>
      <c r="K2671" s="38">
        <v>2532497</v>
      </c>
      <c r="L2671" s="7" t="s">
        <v>22849</v>
      </c>
      <c r="M2671" s="6">
        <v>46080</v>
      </c>
      <c r="O2671" s="35">
        <f>IF(Table1[[#This Row],[Phân loại]]="Tồn đầu kỳ",Table1[[#This Row],[Tổng giá trị]],0)</f>
        <v>0</v>
      </c>
      <c r="P2671" s="7">
        <f>IF(Table1[[#This Row],[Số còn phải thu ĐK]]&lt;&gt;0,0,IF(Table1[[#This Row],[Phân loại]]="Bán hàng",Table1[[#This Row],[Tổng giá trị]],-Table1[[#This Row],[Tổng giá trị]]))</f>
        <v>2532497</v>
      </c>
      <c r="Q2671" s="35">
        <f t="shared" si="650"/>
        <v>2532497</v>
      </c>
      <c r="R2671" s="7">
        <f>Table1[[#This Row],[Số còn phải thu ĐK]]+Table1[[#This Row],[Giá Trị HD sau CK]]-Table1[[#This Row],[Số tiền đã thu]]</f>
        <v>0</v>
      </c>
      <c r="S2671" s="6">
        <f>IF(Table1[[#This Row],[Ngày hóa đơn]]&lt;&gt;"",Table1[[#This Row],[Ngày hóa đơn]],IF(Table1[[#This Row],[Ngày hạch toán]]&lt;&gt;"",Table1[[#This Row],[Ngày hạch toán]],""))</f>
        <v>46028</v>
      </c>
      <c r="T2671" s="7"/>
      <c r="U2671" s="6">
        <f>IF(Table1[[#This Row],[Ngày tính CN]]="","",S2671+T2671)</f>
        <v>46028</v>
      </c>
      <c r="V2671" s="35">
        <f ca="1">IF(Table1[[#This Row],[Hạn thanh toán]]="","",IF((U2671-NOW())&lt;0,0,(U2671-NOW())))</f>
        <v>0</v>
      </c>
      <c r="W2671" s="35"/>
      <c r="X2671" s="35" t="str">
        <f t="shared" ca="1" si="651"/>
        <v/>
      </c>
      <c r="Y2671" s="2" t="str">
        <f t="shared" si="652"/>
        <v>Đã thanh toán</v>
      </c>
      <c r="Z2671" s="51">
        <f t="shared" si="648"/>
        <v>46028</v>
      </c>
      <c r="AA2671" s="51">
        <f t="shared" si="649"/>
        <v>46080</v>
      </c>
      <c r="AD2671" s="2" t="str">
        <f>VLOOKUP($A2671,MA_KH!$A:$Q,MA_KH!O$1,0)</f>
        <v>LOTTE</v>
      </c>
      <c r="AE2671" s="2" t="str">
        <f>VLOOKUP($A2671,MA_KH!$A:$Q,MA_KH!P$1,0)</f>
        <v>CÔNG TY CỔ PHẦN TRUNG TÂM THƯƠNG MẠI LOTTE VIỆT NAM</v>
      </c>
    </row>
    <row r="2672" spans="1:31" ht="25.5" hidden="1" customHeight="1" x14ac:dyDescent="0.2">
      <c r="A2672" s="30" t="s">
        <v>21995</v>
      </c>
      <c r="B2672" s="30" t="s">
        <v>4387</v>
      </c>
      <c r="C2672" s="37">
        <v>46028</v>
      </c>
      <c r="D2672" s="30" t="s">
        <v>22592</v>
      </c>
      <c r="E2672" s="37">
        <v>46028</v>
      </c>
      <c r="F2672" s="30">
        <v>646</v>
      </c>
      <c r="G2672" s="30" t="s">
        <v>4387</v>
      </c>
      <c r="H2672" s="38">
        <v>941846</v>
      </c>
      <c r="I2672" s="67">
        <v>0</v>
      </c>
      <c r="J2672" s="38">
        <v>75348</v>
      </c>
      <c r="K2672" s="38">
        <v>1017194</v>
      </c>
      <c r="L2672" s="7" t="s">
        <v>22849</v>
      </c>
      <c r="O2672" s="35">
        <f>IF(Table1[[#This Row],[Phân loại]]="Tồn đầu kỳ",Table1[[#This Row],[Tổng giá trị]],0)</f>
        <v>0</v>
      </c>
      <c r="P2672" s="7">
        <f>IF(Table1[[#This Row],[Số còn phải thu ĐK]]&lt;&gt;0,0,IF(Table1[[#This Row],[Phân loại]]="Bán hàng",Table1[[#This Row],[Tổng giá trị]],-Table1[[#This Row],[Tổng giá trị]]))</f>
        <v>1017194</v>
      </c>
      <c r="Q2672" s="35">
        <f t="shared" si="650"/>
        <v>0</v>
      </c>
      <c r="R2672" s="7">
        <f>Table1[[#This Row],[Số còn phải thu ĐK]]+Table1[[#This Row],[Giá Trị HD sau CK]]-Table1[[#This Row],[Số tiền đã thu]]</f>
        <v>1017194</v>
      </c>
      <c r="S2672" s="6">
        <f>IF(Table1[[#This Row],[Ngày hóa đơn]]&lt;&gt;"",Table1[[#This Row],[Ngày hóa đơn]],IF(Table1[[#This Row],[Ngày hạch toán]]&lt;&gt;"",Table1[[#This Row],[Ngày hạch toán]],""))</f>
        <v>46028</v>
      </c>
      <c r="T2672" s="7"/>
      <c r="U2672" s="6">
        <f>IF(Table1[[#This Row],[Ngày tính CN]]="","",S2672+T2672)</f>
        <v>46028</v>
      </c>
      <c r="V2672" s="35">
        <f ca="1">IF(Table1[[#This Row],[Hạn thanh toán]]="","",IF((U2672-NOW())&lt;0,0,(U2672-NOW())))</f>
        <v>0</v>
      </c>
      <c r="W2672" s="35"/>
      <c r="X2672" s="35">
        <f t="shared" ca="1" si="651"/>
        <v>142.49032013888791</v>
      </c>
      <c r="Y2672" s="2" t="str">
        <f t="shared" ca="1" si="652"/>
        <v>Nợ quá hạn hơn 120 ngày có khả năng mất thanh toán</v>
      </c>
      <c r="Z2672" s="51">
        <f t="shared" si="648"/>
        <v>46028</v>
      </c>
      <c r="AA2672" s="51" t="str">
        <f t="shared" si="649"/>
        <v/>
      </c>
      <c r="AD2672" s="2" t="str">
        <f>VLOOKUP($A2672,MA_KH!$A:$Q,MA_KH!O$1,0)</f>
        <v>KMARKET</v>
      </c>
      <c r="AE2672" s="2" t="str">
        <f>VLOOKUP($A2672,MA_KH!$A:$Q,MA_KH!P$1,0)</f>
        <v>CÔNG TY TNHH THƯƠNG MẠI K &amp; K TOÀN CẦU</v>
      </c>
    </row>
    <row r="2673" spans="1:31" ht="25.5" hidden="1" customHeight="1" x14ac:dyDescent="0.2">
      <c r="A2673" s="30" t="s">
        <v>22013</v>
      </c>
      <c r="B2673" s="30" t="s">
        <v>4421</v>
      </c>
      <c r="C2673" s="37">
        <v>46029</v>
      </c>
      <c r="D2673" s="30" t="s">
        <v>22597</v>
      </c>
      <c r="E2673" s="37">
        <v>46029</v>
      </c>
      <c r="F2673" s="30">
        <v>683</v>
      </c>
      <c r="G2673" s="30" t="s">
        <v>22598</v>
      </c>
      <c r="H2673" s="38">
        <v>2384490</v>
      </c>
      <c r="I2673" s="67">
        <v>0</v>
      </c>
      <c r="J2673" s="38">
        <v>190759</v>
      </c>
      <c r="K2673" s="38">
        <v>2575249</v>
      </c>
      <c r="L2673" s="7" t="s">
        <v>22849</v>
      </c>
      <c r="M2673" s="6">
        <v>46080</v>
      </c>
      <c r="O2673" s="35">
        <f>IF(Table1[[#This Row],[Phân loại]]="Tồn đầu kỳ",Table1[[#This Row],[Tổng giá trị]],0)</f>
        <v>0</v>
      </c>
      <c r="P2673" s="7">
        <f>IF(Table1[[#This Row],[Số còn phải thu ĐK]]&lt;&gt;0,0,IF(Table1[[#This Row],[Phân loại]]="Bán hàng",Table1[[#This Row],[Tổng giá trị]],-Table1[[#This Row],[Tổng giá trị]]))</f>
        <v>2575249</v>
      </c>
      <c r="Q2673" s="35">
        <f t="shared" si="650"/>
        <v>2575249</v>
      </c>
      <c r="R2673" s="7">
        <f>Table1[[#This Row],[Số còn phải thu ĐK]]+Table1[[#This Row],[Giá Trị HD sau CK]]-Table1[[#This Row],[Số tiền đã thu]]</f>
        <v>0</v>
      </c>
      <c r="S2673" s="6">
        <f>IF(Table1[[#This Row],[Ngày hóa đơn]]&lt;&gt;"",Table1[[#This Row],[Ngày hóa đơn]],IF(Table1[[#This Row],[Ngày hạch toán]]&lt;&gt;"",Table1[[#This Row],[Ngày hạch toán]],""))</f>
        <v>46029</v>
      </c>
      <c r="T2673" s="7"/>
      <c r="U2673" s="6">
        <f>IF(Table1[[#This Row],[Ngày tính CN]]="","",S2673+T2673)</f>
        <v>46029</v>
      </c>
      <c r="V2673" s="35">
        <f ca="1">IF(Table1[[#This Row],[Hạn thanh toán]]="","",IF((U2673-NOW())&lt;0,0,(U2673-NOW())))</f>
        <v>0</v>
      </c>
      <c r="W2673" s="35"/>
      <c r="X2673" s="35" t="str">
        <f t="shared" ca="1" si="651"/>
        <v/>
      </c>
      <c r="Y2673" s="2" t="str">
        <f t="shared" si="652"/>
        <v>Đã thanh toán</v>
      </c>
      <c r="Z2673" s="51">
        <f t="shared" si="648"/>
        <v>46029</v>
      </c>
      <c r="AA2673" s="51">
        <f t="shared" si="649"/>
        <v>46080</v>
      </c>
      <c r="AD2673" s="2" t="str">
        <f>VLOOKUP($A2673,MA_KH!$A:$Q,MA_KH!O$1,0)</f>
        <v>LOTTE</v>
      </c>
      <c r="AE2673" s="2" t="str">
        <f>VLOOKUP($A2673,MA_KH!$A:$Q,MA_KH!P$1,0)</f>
        <v>CÔNG TY CỔ PHẦN TRUNG TÂM THƯƠNG MẠI LOTTE VIỆT NAM</v>
      </c>
    </row>
    <row r="2674" spans="1:31" ht="25.5" hidden="1" customHeight="1" x14ac:dyDescent="0.2">
      <c r="A2674" s="30" t="s">
        <v>22014</v>
      </c>
      <c r="B2674" s="30" t="s">
        <v>4178</v>
      </c>
      <c r="C2674" s="37">
        <v>46029</v>
      </c>
      <c r="D2674" s="30" t="s">
        <v>22599</v>
      </c>
      <c r="E2674" s="37">
        <v>46029</v>
      </c>
      <c r="F2674" s="30">
        <v>715</v>
      </c>
      <c r="G2674" s="30" t="s">
        <v>22600</v>
      </c>
      <c r="H2674" s="38">
        <v>2530150</v>
      </c>
      <c r="I2674" s="67">
        <v>0</v>
      </c>
      <c r="J2674" s="38">
        <v>202412</v>
      </c>
      <c r="K2674" s="38">
        <v>2732562</v>
      </c>
      <c r="L2674" s="7" t="s">
        <v>22849</v>
      </c>
      <c r="M2674" s="6">
        <v>46080</v>
      </c>
      <c r="O2674" s="35">
        <f>IF(Table1[[#This Row],[Phân loại]]="Tồn đầu kỳ",Table1[[#This Row],[Tổng giá trị]],0)</f>
        <v>0</v>
      </c>
      <c r="P2674" s="7">
        <f>IF(Table1[[#This Row],[Số còn phải thu ĐK]]&lt;&gt;0,0,IF(Table1[[#This Row],[Phân loại]]="Bán hàng",Table1[[#This Row],[Tổng giá trị]],-Table1[[#This Row],[Tổng giá trị]]))</f>
        <v>2732562</v>
      </c>
      <c r="Q2674" s="35">
        <f t="shared" si="650"/>
        <v>2732562</v>
      </c>
      <c r="R2674" s="7">
        <f>Table1[[#This Row],[Số còn phải thu ĐK]]+Table1[[#This Row],[Giá Trị HD sau CK]]-Table1[[#This Row],[Số tiền đã thu]]</f>
        <v>0</v>
      </c>
      <c r="S2674" s="6">
        <f>IF(Table1[[#This Row],[Ngày hóa đơn]]&lt;&gt;"",Table1[[#This Row],[Ngày hóa đơn]],IF(Table1[[#This Row],[Ngày hạch toán]]&lt;&gt;"",Table1[[#This Row],[Ngày hạch toán]],""))</f>
        <v>46029</v>
      </c>
      <c r="T2674" s="7"/>
      <c r="U2674" s="6">
        <f>IF(Table1[[#This Row],[Ngày tính CN]]="","",S2674+T2674)</f>
        <v>46029</v>
      </c>
      <c r="V2674" s="35">
        <f ca="1">IF(Table1[[#This Row],[Hạn thanh toán]]="","",IF((U2674-NOW())&lt;0,0,(U2674-NOW())))</f>
        <v>0</v>
      </c>
      <c r="W2674" s="35"/>
      <c r="X2674" s="35" t="str">
        <f t="shared" ca="1" si="651"/>
        <v/>
      </c>
      <c r="Y2674" s="2" t="str">
        <f t="shared" si="652"/>
        <v>Đã thanh toán</v>
      </c>
      <c r="Z2674" s="51">
        <f t="shared" si="648"/>
        <v>46029</v>
      </c>
      <c r="AA2674" s="51">
        <f t="shared" si="649"/>
        <v>46080</v>
      </c>
      <c r="AD2674" s="2" t="str">
        <f>VLOOKUP($A2674,MA_KH!$A:$Q,MA_KH!O$1,0)</f>
        <v>LOTTE</v>
      </c>
      <c r="AE2674" s="2" t="str">
        <f>VLOOKUP($A2674,MA_KH!$A:$Q,MA_KH!P$1,0)</f>
        <v>CÔNG TY CỔ PHẦN TRUNG TÂM THƯƠNG MẠI LOTTE VIỆT NAM</v>
      </c>
    </row>
    <row r="2675" spans="1:31" ht="25.5" hidden="1" customHeight="1" x14ac:dyDescent="0.2">
      <c r="A2675" s="30" t="s">
        <v>22082</v>
      </c>
      <c r="B2675" s="30" t="s">
        <v>11888</v>
      </c>
      <c r="C2675" s="37">
        <v>46029</v>
      </c>
      <c r="D2675" s="30" t="s">
        <v>22601</v>
      </c>
      <c r="E2675" s="37">
        <v>46029</v>
      </c>
      <c r="F2675" s="30">
        <v>729</v>
      </c>
      <c r="G2675" s="30" t="s">
        <v>22602</v>
      </c>
      <c r="H2675" s="38">
        <v>590696</v>
      </c>
      <c r="I2675" s="67">
        <v>0</v>
      </c>
      <c r="J2675" s="38">
        <v>47256</v>
      </c>
      <c r="K2675" s="38">
        <v>637952</v>
      </c>
      <c r="L2675" s="7" t="s">
        <v>22849</v>
      </c>
      <c r="O2675" s="35">
        <f>IF(Table1[[#This Row],[Phân loại]]="Tồn đầu kỳ",Table1[[#This Row],[Tổng giá trị]],0)</f>
        <v>0</v>
      </c>
      <c r="P2675" s="7">
        <f>IF(Table1[[#This Row],[Số còn phải thu ĐK]]&lt;&gt;0,0,IF(Table1[[#This Row],[Phân loại]]="Bán hàng",Table1[[#This Row],[Tổng giá trị]],-Table1[[#This Row],[Tổng giá trị]]))</f>
        <v>637952</v>
      </c>
      <c r="Q2675" s="35">
        <f t="shared" si="650"/>
        <v>0</v>
      </c>
      <c r="R2675" s="7">
        <f>Table1[[#This Row],[Số còn phải thu ĐK]]+Table1[[#This Row],[Giá Trị HD sau CK]]-Table1[[#This Row],[Số tiền đã thu]]</f>
        <v>637952</v>
      </c>
      <c r="S2675" s="6">
        <f>IF(Table1[[#This Row],[Ngày hóa đơn]]&lt;&gt;"",Table1[[#This Row],[Ngày hóa đơn]],IF(Table1[[#This Row],[Ngày hạch toán]]&lt;&gt;"",Table1[[#This Row],[Ngày hạch toán]],""))</f>
        <v>46029</v>
      </c>
      <c r="T2675" s="7"/>
      <c r="U2675" s="6">
        <f>IF(Table1[[#This Row],[Ngày tính CN]]="","",S2675+T2675)</f>
        <v>46029</v>
      </c>
      <c r="V2675" s="35">
        <f ca="1">IF(Table1[[#This Row],[Hạn thanh toán]]="","",IF((U2675-NOW())&lt;0,0,(U2675-NOW())))</f>
        <v>0</v>
      </c>
      <c r="W2675" s="35"/>
      <c r="X2675" s="35">
        <f t="shared" ca="1" si="651"/>
        <v>141.49032013888791</v>
      </c>
      <c r="Y2675" s="2" t="str">
        <f t="shared" ca="1" si="652"/>
        <v>Nợ quá hạn hơn 120 ngày có khả năng mất thanh toán</v>
      </c>
      <c r="Z2675" s="51">
        <f t="shared" si="648"/>
        <v>46029</v>
      </c>
      <c r="AA2675" s="51" t="str">
        <f t="shared" si="649"/>
        <v/>
      </c>
      <c r="AD2675" s="2" t="str">
        <f>VLOOKUP($A2675,MA_KH!$A:$Q,MA_KH!O$1,0)</f>
        <v>NHATMINH</v>
      </c>
      <c r="AE2675" s="2" t="str">
        <f>VLOOKUP($A2675,MA_KH!$A:$Q,MA_KH!P$1,0)</f>
        <v>CÔNG TY TNHH SẢN XUẤT THƯƠNG MẠI DỊCH VỤ NHẬT MINH BAKERY</v>
      </c>
    </row>
    <row r="2676" spans="1:31" ht="25.5" hidden="1" customHeight="1" x14ac:dyDescent="0.2">
      <c r="A2676" s="30" t="s">
        <v>22050</v>
      </c>
      <c r="B2676" s="30" t="s">
        <v>4088</v>
      </c>
      <c r="C2676" s="37">
        <v>46029</v>
      </c>
      <c r="D2676" s="30" t="s">
        <v>22603</v>
      </c>
      <c r="E2676" s="37">
        <v>46029</v>
      </c>
      <c r="F2676" s="30">
        <v>686</v>
      </c>
      <c r="G2676" s="30" t="s">
        <v>22604</v>
      </c>
      <c r="H2676" s="38">
        <v>4744980</v>
      </c>
      <c r="I2676" s="67">
        <v>0</v>
      </c>
      <c r="J2676" s="38">
        <v>379598</v>
      </c>
      <c r="K2676" s="38">
        <v>5124578</v>
      </c>
      <c r="L2676" s="7" t="s">
        <v>22849</v>
      </c>
      <c r="M2676" s="6">
        <v>46063</v>
      </c>
      <c r="O2676" s="35">
        <f>IF(Table1[[#This Row],[Phân loại]]="Tồn đầu kỳ",Table1[[#This Row],[Tổng giá trị]],0)</f>
        <v>0</v>
      </c>
      <c r="P2676" s="7">
        <f>IF(Table1[[#This Row],[Số còn phải thu ĐK]]&lt;&gt;0,0,IF(Table1[[#This Row],[Phân loại]]="Bán hàng",Table1[[#This Row],[Tổng giá trị]],-Table1[[#This Row],[Tổng giá trị]]))</f>
        <v>5124578</v>
      </c>
      <c r="Q2676" s="35">
        <f t="shared" si="650"/>
        <v>5124578</v>
      </c>
      <c r="R2676" s="7">
        <f>Table1[[#This Row],[Số còn phải thu ĐK]]+Table1[[#This Row],[Giá Trị HD sau CK]]-Table1[[#This Row],[Số tiền đã thu]]</f>
        <v>0</v>
      </c>
      <c r="S2676" s="6">
        <f>IF(Table1[[#This Row],[Ngày hóa đơn]]&lt;&gt;"",Table1[[#This Row],[Ngày hóa đơn]],IF(Table1[[#This Row],[Ngày hạch toán]]&lt;&gt;"",Table1[[#This Row],[Ngày hạch toán]],""))</f>
        <v>46029</v>
      </c>
      <c r="T2676" s="7"/>
      <c r="U2676" s="6">
        <f>IF(Table1[[#This Row],[Ngày tính CN]]="","",S2676+T2676)</f>
        <v>46029</v>
      </c>
      <c r="V2676" s="35">
        <f ca="1">IF(Table1[[#This Row],[Hạn thanh toán]]="","",IF((U2676-NOW())&lt;0,0,(U2676-NOW())))</f>
        <v>0</v>
      </c>
      <c r="W2676" s="35"/>
      <c r="X2676" s="35" t="str">
        <f t="shared" ca="1" si="651"/>
        <v/>
      </c>
      <c r="Y2676" s="2" t="str">
        <f t="shared" si="652"/>
        <v>Đã thanh toán</v>
      </c>
      <c r="Z2676" s="51">
        <f t="shared" si="648"/>
        <v>46029</v>
      </c>
      <c r="AA2676" s="51">
        <f t="shared" si="649"/>
        <v>46063</v>
      </c>
      <c r="AD2676" s="2" t="str">
        <f>VLOOKUP($A2676,MA_KH!$A:$Q,MA_KH!O$1,0)</f>
        <v>MINHCAU</v>
      </c>
      <c r="AE2676" s="2" t="str">
        <f>VLOOKUP($A2676,MA_KH!$A:$Q,MA_KH!P$1,0)</f>
        <v>CÔNG TY CỔ PHẦN THƯƠNG MẠI VÀ DỊCH VỤ MINH CẦU</v>
      </c>
    </row>
    <row r="2677" spans="1:31" ht="25.5" hidden="1" customHeight="1" x14ac:dyDescent="0.2">
      <c r="A2677" s="30" t="s">
        <v>21972</v>
      </c>
      <c r="B2677" s="30" t="s">
        <v>4380</v>
      </c>
      <c r="C2677" s="37">
        <v>46029</v>
      </c>
      <c r="D2677" s="30" t="s">
        <v>22605</v>
      </c>
      <c r="E2677" s="37">
        <v>46029</v>
      </c>
      <c r="F2677" s="30">
        <v>773</v>
      </c>
      <c r="G2677" s="30" t="s">
        <v>4380</v>
      </c>
      <c r="H2677" s="38">
        <v>641216</v>
      </c>
      <c r="I2677" s="67">
        <v>0</v>
      </c>
      <c r="J2677" s="38">
        <v>51297</v>
      </c>
      <c r="K2677" s="38">
        <v>692513</v>
      </c>
      <c r="L2677" s="7" t="s">
        <v>22849</v>
      </c>
      <c r="O2677" s="35">
        <f>IF(Table1[[#This Row],[Phân loại]]="Tồn đầu kỳ",Table1[[#This Row],[Tổng giá trị]],0)</f>
        <v>0</v>
      </c>
      <c r="P2677" s="7">
        <f>IF(Table1[[#This Row],[Số còn phải thu ĐK]]&lt;&gt;0,0,IF(Table1[[#This Row],[Phân loại]]="Bán hàng",Table1[[#This Row],[Tổng giá trị]],-Table1[[#This Row],[Tổng giá trị]]))</f>
        <v>692513</v>
      </c>
      <c r="Q2677" s="35">
        <f t="shared" si="650"/>
        <v>0</v>
      </c>
      <c r="R2677" s="7">
        <f>Table1[[#This Row],[Số còn phải thu ĐK]]+Table1[[#This Row],[Giá Trị HD sau CK]]-Table1[[#This Row],[Số tiền đã thu]]</f>
        <v>692513</v>
      </c>
      <c r="S2677" s="6">
        <f>IF(Table1[[#This Row],[Ngày hóa đơn]]&lt;&gt;"",Table1[[#This Row],[Ngày hóa đơn]],IF(Table1[[#This Row],[Ngày hạch toán]]&lt;&gt;"",Table1[[#This Row],[Ngày hạch toán]],""))</f>
        <v>46029</v>
      </c>
      <c r="T2677" s="7"/>
      <c r="U2677" s="6">
        <f>IF(Table1[[#This Row],[Ngày tính CN]]="","",S2677+T2677)</f>
        <v>46029</v>
      </c>
      <c r="V2677" s="35">
        <f ca="1">IF(Table1[[#This Row],[Hạn thanh toán]]="","",IF((U2677-NOW())&lt;0,0,(U2677-NOW())))</f>
        <v>0</v>
      </c>
      <c r="W2677" s="35"/>
      <c r="X2677" s="35">
        <f t="shared" ca="1" si="651"/>
        <v>141.49032013888791</v>
      </c>
      <c r="Y2677" s="2" t="str">
        <f t="shared" ca="1" si="652"/>
        <v>Nợ quá hạn hơn 120 ngày có khả năng mất thanh toán</v>
      </c>
      <c r="Z2677" s="51">
        <f t="shared" si="648"/>
        <v>46029</v>
      </c>
      <c r="AA2677" s="51" t="str">
        <f t="shared" si="649"/>
        <v/>
      </c>
      <c r="AD2677" s="2" t="str">
        <f>VLOOKUP($A2677,MA_KH!$A:$Q,MA_KH!O$1,0)</f>
        <v>KMARKET</v>
      </c>
      <c r="AE2677" s="2" t="str">
        <f>VLOOKUP($A2677,MA_KH!$A:$Q,MA_KH!P$1,0)</f>
        <v>CÔNG TY TNHH THƯƠNG MẠI K &amp; K TOÀN CẦU</v>
      </c>
    </row>
    <row r="2678" spans="1:31" ht="25.5" hidden="1" customHeight="1" x14ac:dyDescent="0.2">
      <c r="A2678" s="30" t="s">
        <v>22062</v>
      </c>
      <c r="B2678" s="30" t="s">
        <v>4063</v>
      </c>
      <c r="C2678" s="37">
        <v>46029</v>
      </c>
      <c r="D2678" s="30" t="s">
        <v>22606</v>
      </c>
      <c r="E2678" s="37">
        <v>46029</v>
      </c>
      <c r="F2678" s="30"/>
      <c r="G2678" s="30" t="s">
        <v>22607</v>
      </c>
      <c r="H2678" s="38">
        <v>621917</v>
      </c>
      <c r="I2678" s="67">
        <v>0</v>
      </c>
      <c r="J2678" s="38">
        <v>49753</v>
      </c>
      <c r="K2678" s="38">
        <v>671670</v>
      </c>
      <c r="L2678" s="68" t="s">
        <v>41</v>
      </c>
      <c r="O2678" s="35">
        <f>IF(Table1[[#This Row],[Phân loại]]="Tồn đầu kỳ",Table1[[#This Row],[Tổng giá trị]],0)</f>
        <v>0</v>
      </c>
      <c r="P2678" s="7">
        <f>IF(Table1[[#This Row],[Số còn phải thu ĐK]]&lt;&gt;0,0,IF(Table1[[#This Row],[Phân loại]]="Bán hàng",Table1[[#This Row],[Tổng giá trị]],-Table1[[#This Row],[Tổng giá trị]]))</f>
        <v>-671670</v>
      </c>
      <c r="Q2678" s="35">
        <f t="shared" si="650"/>
        <v>0</v>
      </c>
      <c r="R2678" s="7">
        <f>Table1[[#This Row],[Số còn phải thu ĐK]]+Table1[[#This Row],[Giá Trị HD sau CK]]-Table1[[#This Row],[Số tiền đã thu]]</f>
        <v>-671670</v>
      </c>
      <c r="S2678" s="6">
        <f>IF(Table1[[#This Row],[Ngày hóa đơn]]&lt;&gt;"",Table1[[#This Row],[Ngày hóa đơn]],IF(Table1[[#This Row],[Ngày hạch toán]]&lt;&gt;"",Table1[[#This Row],[Ngày hạch toán]],""))</f>
        <v>46029</v>
      </c>
      <c r="T2678" s="7"/>
      <c r="U2678" s="6">
        <f>IF(Table1[[#This Row],[Ngày tính CN]]="","",S2678+T2678)</f>
        <v>46029</v>
      </c>
      <c r="V2678" s="35">
        <f ca="1">IF(Table1[[#This Row],[Hạn thanh toán]]="","",IF((U2678-NOW())&lt;0,0,(U2678-NOW())))</f>
        <v>0</v>
      </c>
      <c r="W2678" s="35"/>
      <c r="X2678" s="35">
        <f t="shared" ca="1" si="651"/>
        <v>141.49032013888791</v>
      </c>
      <c r="Y2678" s="2" t="str">
        <f t="shared" ca="1" si="652"/>
        <v>Nợ quá hạn hơn 120 ngày có khả năng mất thanh toán</v>
      </c>
      <c r="Z2678" s="51">
        <f t="shared" si="648"/>
        <v>46029</v>
      </c>
      <c r="AA2678" s="51" t="str">
        <f t="shared" si="649"/>
        <v/>
      </c>
      <c r="AD2678" s="2" t="str">
        <f>VLOOKUP($A2678,MA_KH!$A:$Q,MA_KH!O$1,0)</f>
        <v>NHATMINH</v>
      </c>
      <c r="AE2678" s="2" t="str">
        <f>VLOOKUP($A2678,MA_KH!$A:$Q,MA_KH!P$1,0)</f>
        <v>CÔNG TY TNHH SẢN XUẤT THƯƠNG MẠI DỊCH VỤ NHẬT MINH BAKERY</v>
      </c>
    </row>
    <row r="2679" spans="1:31" ht="25.5" hidden="1" customHeight="1" x14ac:dyDescent="0.2">
      <c r="A2679" s="30" t="s">
        <v>22016</v>
      </c>
      <c r="B2679" s="30" t="s">
        <v>4289</v>
      </c>
      <c r="C2679" s="37">
        <v>46029</v>
      </c>
      <c r="D2679" s="30" t="s">
        <v>22608</v>
      </c>
      <c r="E2679" s="37">
        <v>46029</v>
      </c>
      <c r="F2679" s="30"/>
      <c r="G2679" s="30" t="s">
        <v>22609</v>
      </c>
      <c r="H2679" s="38">
        <v>666348</v>
      </c>
      <c r="I2679" s="67">
        <v>0</v>
      </c>
      <c r="J2679" s="38">
        <v>53308</v>
      </c>
      <c r="K2679" s="38">
        <v>719656</v>
      </c>
      <c r="L2679" s="68" t="s">
        <v>41</v>
      </c>
      <c r="M2679" s="6">
        <v>46052</v>
      </c>
      <c r="O2679" s="35">
        <f>IF(Table1[[#This Row],[Phân loại]]="Tồn đầu kỳ",Table1[[#This Row],[Tổng giá trị]],0)</f>
        <v>0</v>
      </c>
      <c r="P2679" s="7">
        <f>IF(Table1[[#This Row],[Số còn phải thu ĐK]]&lt;&gt;0,0,IF(Table1[[#This Row],[Phân loại]]="Bán hàng",Table1[[#This Row],[Tổng giá trị]],-Table1[[#This Row],[Tổng giá trị]]))</f>
        <v>-719656</v>
      </c>
      <c r="Q2679" s="35">
        <f t="shared" ref="Q2679:Q2714" si="653">IF(M2679&lt;&gt;"",IF(O2679&lt;&gt;0,O2679,P2679),0)</f>
        <v>-719656</v>
      </c>
      <c r="R2679" s="7">
        <f>Table1[[#This Row],[Số còn phải thu ĐK]]+Table1[[#This Row],[Giá Trị HD sau CK]]-Table1[[#This Row],[Số tiền đã thu]]</f>
        <v>0</v>
      </c>
      <c r="S2679" s="6">
        <f>IF(Table1[[#This Row],[Ngày hóa đơn]]&lt;&gt;"",Table1[[#This Row],[Ngày hóa đơn]],IF(Table1[[#This Row],[Ngày hạch toán]]&lt;&gt;"",Table1[[#This Row],[Ngày hạch toán]],""))</f>
        <v>46029</v>
      </c>
      <c r="T2679" s="7"/>
      <c r="U2679" s="6">
        <f>IF(Table1[[#This Row],[Ngày tính CN]]="","",S2679+T2679)</f>
        <v>46029</v>
      </c>
      <c r="V2679" s="35">
        <f ca="1">IF(Table1[[#This Row],[Hạn thanh toán]]="","",IF((U2679-NOW())&lt;0,0,(U2679-NOW())))</f>
        <v>0</v>
      </c>
      <c r="W2679" s="35"/>
      <c r="X2679" s="35" t="str">
        <f t="shared" ref="X2679:X2714" ca="1" si="654">IF(OR(U2679="",R2679=0),"",IF((U2679-NOW())&lt;0,-(U2679-NOW()),0))</f>
        <v/>
      </c>
      <c r="Y2679" s="2" t="str">
        <f t="shared" ref="Y2679:Y2714" si="655">IF(R2679=0,"Đã thanh toán",IF(X2679="","",IF(X2679&lt;=0,"Chưa đến hạn thanh toán",IF(X2679&lt;=30,"Nợ quá hạn 30 ngày",IF(X2679&lt;=60,"Nợ quá hạn từ 30 ngày đến 60 ngày",IF(X2679&lt;=90,"Nợ quá hạn từ 60 ngày đến 90 ngày",IF(X2679&lt;=120,"Nợ quá hạn từ 90 ngày đến 120 ngày","Nợ quá hạn hơn 120 ngày có khả năng mất thanh toán")))))))</f>
        <v>Đã thanh toán</v>
      </c>
      <c r="Z2679" s="51">
        <f t="shared" si="648"/>
        <v>46029</v>
      </c>
      <c r="AA2679" s="51">
        <f t="shared" si="649"/>
        <v>46052</v>
      </c>
      <c r="AD2679" s="2" t="str">
        <f>VLOOKUP($A2679,MA_KH!$A:$Q,MA_KH!O$1,0)</f>
        <v>LOTTE</v>
      </c>
      <c r="AE2679" s="2" t="str">
        <f>VLOOKUP($A2679,MA_KH!$A:$Q,MA_KH!P$1,0)</f>
        <v>CÔNG TY CỔ PHẦN TRUNG TÂM THƯƠNG MẠI LOTTE VIỆT NAM</v>
      </c>
    </row>
    <row r="2680" spans="1:31" ht="25.5" hidden="1" customHeight="1" x14ac:dyDescent="0.2">
      <c r="A2680" s="30" t="s">
        <v>22011</v>
      </c>
      <c r="B2680" s="30" t="s">
        <v>4351</v>
      </c>
      <c r="C2680" s="37">
        <v>46030</v>
      </c>
      <c r="D2680" s="30" t="s">
        <v>22610</v>
      </c>
      <c r="E2680" s="37">
        <v>46029</v>
      </c>
      <c r="F2680" s="30">
        <v>1124</v>
      </c>
      <c r="G2680" s="30" t="s">
        <v>22611</v>
      </c>
      <c r="H2680" s="38">
        <v>2069740</v>
      </c>
      <c r="I2680" s="67">
        <v>0</v>
      </c>
      <c r="J2680" s="38">
        <v>165579</v>
      </c>
      <c r="K2680" s="38">
        <v>2235319</v>
      </c>
      <c r="L2680" s="7" t="s">
        <v>22849</v>
      </c>
      <c r="M2680" s="6">
        <v>46080</v>
      </c>
      <c r="O2680" s="35">
        <f>IF(Table1[[#This Row],[Phân loại]]="Tồn đầu kỳ",Table1[[#This Row],[Tổng giá trị]],0)</f>
        <v>0</v>
      </c>
      <c r="P2680" s="7">
        <f>IF(Table1[[#This Row],[Số còn phải thu ĐK]]&lt;&gt;0,0,IF(Table1[[#This Row],[Phân loại]]="Bán hàng",Table1[[#This Row],[Tổng giá trị]],-Table1[[#This Row],[Tổng giá trị]]))</f>
        <v>2235319</v>
      </c>
      <c r="Q2680" s="35">
        <f t="shared" si="653"/>
        <v>2235319</v>
      </c>
      <c r="R2680" s="7">
        <f>Table1[[#This Row],[Số còn phải thu ĐK]]+Table1[[#This Row],[Giá Trị HD sau CK]]-Table1[[#This Row],[Số tiền đã thu]]</f>
        <v>0</v>
      </c>
      <c r="S2680" s="6">
        <f>IF(Table1[[#This Row],[Ngày hóa đơn]]&lt;&gt;"",Table1[[#This Row],[Ngày hóa đơn]],IF(Table1[[#This Row],[Ngày hạch toán]]&lt;&gt;"",Table1[[#This Row],[Ngày hạch toán]],""))</f>
        <v>46029</v>
      </c>
      <c r="T2680" s="7"/>
      <c r="U2680" s="6">
        <f>IF(Table1[[#This Row],[Ngày tính CN]]="","",S2680+T2680)</f>
        <v>46029</v>
      </c>
      <c r="V2680" s="35">
        <f ca="1">IF(Table1[[#This Row],[Hạn thanh toán]]="","",IF((U2680-NOW())&lt;0,0,(U2680-NOW())))</f>
        <v>0</v>
      </c>
      <c r="W2680" s="35"/>
      <c r="X2680" s="35" t="str">
        <f t="shared" ca="1" si="654"/>
        <v/>
      </c>
      <c r="Y2680" s="2" t="str">
        <f t="shared" si="655"/>
        <v>Đã thanh toán</v>
      </c>
      <c r="Z2680" s="51">
        <f t="shared" si="648"/>
        <v>46029</v>
      </c>
      <c r="AA2680" s="51">
        <f t="shared" si="649"/>
        <v>46080</v>
      </c>
      <c r="AD2680" s="2" t="str">
        <f>VLOOKUP($A2680,MA_KH!$A:$Q,MA_KH!O$1,0)</f>
        <v>LOTTE</v>
      </c>
      <c r="AE2680" s="2" t="str">
        <f>VLOOKUP($A2680,MA_KH!$A:$Q,MA_KH!P$1,0)</f>
        <v>CÔNG TY CỔ PHẦN TRUNG TÂM THƯƠNG MẠI LOTTE VIỆT NAM</v>
      </c>
    </row>
    <row r="2681" spans="1:31" ht="25.5" hidden="1" customHeight="1" x14ac:dyDescent="0.2">
      <c r="A2681" s="30" t="s">
        <v>22016</v>
      </c>
      <c r="B2681" s="30" t="s">
        <v>4289</v>
      </c>
      <c r="C2681" s="37">
        <v>46030</v>
      </c>
      <c r="D2681" s="30" t="s">
        <v>22612</v>
      </c>
      <c r="E2681" s="37">
        <v>46030</v>
      </c>
      <c r="F2681" s="30">
        <v>1322</v>
      </c>
      <c r="G2681" s="30" t="s">
        <v>22613</v>
      </c>
      <c r="H2681" s="38">
        <v>1166110</v>
      </c>
      <c r="I2681" s="67">
        <v>0</v>
      </c>
      <c r="J2681" s="38">
        <v>93289</v>
      </c>
      <c r="K2681" s="38">
        <v>1259399</v>
      </c>
      <c r="L2681" s="7" t="s">
        <v>22849</v>
      </c>
      <c r="M2681" s="6">
        <v>46080</v>
      </c>
      <c r="O2681" s="35">
        <f>IF(Table1[[#This Row],[Phân loại]]="Tồn đầu kỳ",Table1[[#This Row],[Tổng giá trị]],0)</f>
        <v>0</v>
      </c>
      <c r="P2681" s="7">
        <f>IF(Table1[[#This Row],[Số còn phải thu ĐK]]&lt;&gt;0,0,IF(Table1[[#This Row],[Phân loại]]="Bán hàng",Table1[[#This Row],[Tổng giá trị]],-Table1[[#This Row],[Tổng giá trị]]))</f>
        <v>1259399</v>
      </c>
      <c r="Q2681" s="35">
        <f t="shared" si="653"/>
        <v>1259399</v>
      </c>
      <c r="R2681" s="7">
        <f>Table1[[#This Row],[Số còn phải thu ĐK]]+Table1[[#This Row],[Giá Trị HD sau CK]]-Table1[[#This Row],[Số tiền đã thu]]</f>
        <v>0</v>
      </c>
      <c r="S2681" s="6">
        <f>IF(Table1[[#This Row],[Ngày hóa đơn]]&lt;&gt;"",Table1[[#This Row],[Ngày hóa đơn]],IF(Table1[[#This Row],[Ngày hạch toán]]&lt;&gt;"",Table1[[#This Row],[Ngày hạch toán]],""))</f>
        <v>46030</v>
      </c>
      <c r="T2681" s="7"/>
      <c r="U2681" s="6">
        <f>IF(Table1[[#This Row],[Ngày tính CN]]="","",S2681+T2681)</f>
        <v>46030</v>
      </c>
      <c r="V2681" s="35">
        <f ca="1">IF(Table1[[#This Row],[Hạn thanh toán]]="","",IF((U2681-NOW())&lt;0,0,(U2681-NOW())))</f>
        <v>0</v>
      </c>
      <c r="W2681" s="35"/>
      <c r="X2681" s="35" t="str">
        <f t="shared" ca="1" si="654"/>
        <v/>
      </c>
      <c r="Y2681" s="2" t="str">
        <f t="shared" si="655"/>
        <v>Đã thanh toán</v>
      </c>
      <c r="Z2681" s="51">
        <f t="shared" si="648"/>
        <v>46030</v>
      </c>
      <c r="AA2681" s="51">
        <f t="shared" si="649"/>
        <v>46080</v>
      </c>
      <c r="AD2681" s="2" t="str">
        <f>VLOOKUP($A2681,MA_KH!$A:$Q,MA_KH!O$1,0)</f>
        <v>LOTTE</v>
      </c>
      <c r="AE2681" s="2" t="str">
        <f>VLOOKUP($A2681,MA_KH!$A:$Q,MA_KH!P$1,0)</f>
        <v>CÔNG TY CỔ PHẦN TRUNG TÂM THƯƠNG MẠI LOTTE VIỆT NAM</v>
      </c>
    </row>
    <row r="2682" spans="1:31" ht="25.5" hidden="1" customHeight="1" x14ac:dyDescent="0.2">
      <c r="A2682" s="30" t="s">
        <v>22088</v>
      </c>
      <c r="B2682" s="30" t="s">
        <v>11891</v>
      </c>
      <c r="C2682" s="37">
        <v>46030</v>
      </c>
      <c r="D2682" s="30" t="s">
        <v>22614</v>
      </c>
      <c r="E2682" s="37">
        <v>46030</v>
      </c>
      <c r="F2682" s="30">
        <v>1339</v>
      </c>
      <c r="G2682" s="30" t="s">
        <v>22615</v>
      </c>
      <c r="H2682" s="38">
        <v>180733</v>
      </c>
      <c r="I2682" s="67">
        <v>0</v>
      </c>
      <c r="J2682" s="38">
        <v>14459</v>
      </c>
      <c r="K2682" s="38">
        <v>195192</v>
      </c>
      <c r="L2682" s="7" t="s">
        <v>22849</v>
      </c>
      <c r="O2682" s="35">
        <f>IF(Table1[[#This Row],[Phân loại]]="Tồn đầu kỳ",Table1[[#This Row],[Tổng giá trị]],0)</f>
        <v>0</v>
      </c>
      <c r="P2682" s="7">
        <f>IF(Table1[[#This Row],[Số còn phải thu ĐK]]&lt;&gt;0,0,IF(Table1[[#This Row],[Phân loại]]="Bán hàng",Table1[[#This Row],[Tổng giá trị]],-Table1[[#This Row],[Tổng giá trị]]))</f>
        <v>195192</v>
      </c>
      <c r="Q2682" s="35">
        <f t="shared" si="653"/>
        <v>0</v>
      </c>
      <c r="R2682" s="7">
        <f>Table1[[#This Row],[Số còn phải thu ĐK]]+Table1[[#This Row],[Giá Trị HD sau CK]]-Table1[[#This Row],[Số tiền đã thu]]</f>
        <v>195192</v>
      </c>
      <c r="S2682" s="6">
        <f>IF(Table1[[#This Row],[Ngày hóa đơn]]&lt;&gt;"",Table1[[#This Row],[Ngày hóa đơn]],IF(Table1[[#This Row],[Ngày hạch toán]]&lt;&gt;"",Table1[[#This Row],[Ngày hạch toán]],""))</f>
        <v>46030</v>
      </c>
      <c r="T2682" s="7"/>
      <c r="U2682" s="6">
        <f>IF(Table1[[#This Row],[Ngày tính CN]]="","",S2682+T2682)</f>
        <v>46030</v>
      </c>
      <c r="V2682" s="35">
        <f ca="1">IF(Table1[[#This Row],[Hạn thanh toán]]="","",IF((U2682-NOW())&lt;0,0,(U2682-NOW())))</f>
        <v>0</v>
      </c>
      <c r="W2682" s="35"/>
      <c r="X2682" s="35">
        <f t="shared" ca="1" si="654"/>
        <v>140.49032013888791</v>
      </c>
      <c r="Y2682" s="2" t="str">
        <f t="shared" ca="1" si="655"/>
        <v>Nợ quá hạn hơn 120 ngày có khả năng mất thanh toán</v>
      </c>
      <c r="Z2682" s="51">
        <f t="shared" si="648"/>
        <v>46030</v>
      </c>
      <c r="AA2682" s="51" t="str">
        <f t="shared" si="649"/>
        <v/>
      </c>
      <c r="AD2682" s="2" t="str">
        <f>VLOOKUP($A2682,MA_KH!$A:$Q,MA_KH!O$1,0)</f>
        <v>NHATMINH</v>
      </c>
      <c r="AE2682" s="2" t="str">
        <f>VLOOKUP($A2682,MA_KH!$A:$Q,MA_KH!P$1,0)</f>
        <v>CÔNG TY TNHH SẢN XUẤT THƯƠNG MẠI DỊCH VỤ NHẬT MINH BAKERY</v>
      </c>
    </row>
    <row r="2683" spans="1:31" ht="25.5" hidden="1" customHeight="1" x14ac:dyDescent="0.2">
      <c r="A2683" s="30" t="s">
        <v>22015</v>
      </c>
      <c r="B2683" s="30" t="s">
        <v>4453</v>
      </c>
      <c r="C2683" s="37">
        <v>46030</v>
      </c>
      <c r="D2683" s="30" t="s">
        <v>22616</v>
      </c>
      <c r="E2683" s="37">
        <v>46030</v>
      </c>
      <c r="F2683" s="30">
        <v>1353</v>
      </c>
      <c r="G2683" s="30" t="s">
        <v>22617</v>
      </c>
      <c r="H2683" s="38">
        <v>1178385</v>
      </c>
      <c r="I2683" s="67">
        <v>0</v>
      </c>
      <c r="J2683" s="38">
        <v>94271</v>
      </c>
      <c r="K2683" s="38">
        <v>1272656</v>
      </c>
      <c r="L2683" s="7" t="s">
        <v>22849</v>
      </c>
      <c r="M2683" s="6">
        <v>46080</v>
      </c>
      <c r="O2683" s="35">
        <f>IF(Table1[[#This Row],[Phân loại]]="Tồn đầu kỳ",Table1[[#This Row],[Tổng giá trị]],0)</f>
        <v>0</v>
      </c>
      <c r="P2683" s="7">
        <f>IF(Table1[[#This Row],[Số còn phải thu ĐK]]&lt;&gt;0,0,IF(Table1[[#This Row],[Phân loại]]="Bán hàng",Table1[[#This Row],[Tổng giá trị]],-Table1[[#This Row],[Tổng giá trị]]))</f>
        <v>1272656</v>
      </c>
      <c r="Q2683" s="35">
        <f t="shared" si="653"/>
        <v>1272656</v>
      </c>
      <c r="R2683" s="7">
        <f>Table1[[#This Row],[Số còn phải thu ĐK]]+Table1[[#This Row],[Giá Trị HD sau CK]]-Table1[[#This Row],[Số tiền đã thu]]</f>
        <v>0</v>
      </c>
      <c r="S2683" s="6">
        <f>IF(Table1[[#This Row],[Ngày hóa đơn]]&lt;&gt;"",Table1[[#This Row],[Ngày hóa đơn]],IF(Table1[[#This Row],[Ngày hạch toán]]&lt;&gt;"",Table1[[#This Row],[Ngày hạch toán]],""))</f>
        <v>46030</v>
      </c>
      <c r="T2683" s="7"/>
      <c r="U2683" s="6">
        <f>IF(Table1[[#This Row],[Ngày tính CN]]="","",S2683+T2683)</f>
        <v>46030</v>
      </c>
      <c r="V2683" s="35">
        <f ca="1">IF(Table1[[#This Row],[Hạn thanh toán]]="","",IF((U2683-NOW())&lt;0,0,(U2683-NOW())))</f>
        <v>0</v>
      </c>
      <c r="W2683" s="35"/>
      <c r="X2683" s="35" t="str">
        <f t="shared" ca="1" si="654"/>
        <v/>
      </c>
      <c r="Y2683" s="2" t="str">
        <f t="shared" si="655"/>
        <v>Đã thanh toán</v>
      </c>
      <c r="Z2683" s="51">
        <f t="shared" si="648"/>
        <v>46030</v>
      </c>
      <c r="AA2683" s="51">
        <f t="shared" si="649"/>
        <v>46080</v>
      </c>
      <c r="AD2683" s="2" t="str">
        <f>VLOOKUP($A2683,MA_KH!$A:$Q,MA_KH!O$1,0)</f>
        <v>LOTTE</v>
      </c>
      <c r="AE2683" s="2" t="str">
        <f>VLOOKUP($A2683,MA_KH!$A:$Q,MA_KH!P$1,0)</f>
        <v>CÔNG TY CỔ PHẦN TRUNG TÂM THƯƠNG MẠI LOTTE VIỆT NAM</v>
      </c>
    </row>
    <row r="2684" spans="1:31" ht="25.5" hidden="1" customHeight="1" x14ac:dyDescent="0.2">
      <c r="A2684" s="30" t="s">
        <v>21993</v>
      </c>
      <c r="B2684" s="30" t="s">
        <v>4477</v>
      </c>
      <c r="C2684" s="37">
        <v>46030</v>
      </c>
      <c r="D2684" s="30" t="s">
        <v>22618</v>
      </c>
      <c r="E2684" s="37">
        <v>46030</v>
      </c>
      <c r="F2684" s="30">
        <v>1419</v>
      </c>
      <c r="G2684" s="30" t="s">
        <v>4477</v>
      </c>
      <c r="H2684" s="38">
        <v>1240410</v>
      </c>
      <c r="I2684" s="67">
        <v>0</v>
      </c>
      <c r="J2684" s="38">
        <v>99233</v>
      </c>
      <c r="K2684" s="38">
        <v>1339643</v>
      </c>
      <c r="L2684" s="7" t="s">
        <v>22849</v>
      </c>
      <c r="O2684" s="35">
        <f>IF(Table1[[#This Row],[Phân loại]]="Tồn đầu kỳ",Table1[[#This Row],[Tổng giá trị]],0)</f>
        <v>0</v>
      </c>
      <c r="P2684" s="7">
        <f>IF(Table1[[#This Row],[Số còn phải thu ĐK]]&lt;&gt;0,0,IF(Table1[[#This Row],[Phân loại]]="Bán hàng",Table1[[#This Row],[Tổng giá trị]],-Table1[[#This Row],[Tổng giá trị]]))</f>
        <v>1339643</v>
      </c>
      <c r="Q2684" s="35">
        <f t="shared" si="653"/>
        <v>0</v>
      </c>
      <c r="R2684" s="7">
        <f>Table1[[#This Row],[Số còn phải thu ĐK]]+Table1[[#This Row],[Giá Trị HD sau CK]]-Table1[[#This Row],[Số tiền đã thu]]</f>
        <v>1339643</v>
      </c>
      <c r="S2684" s="6">
        <f>IF(Table1[[#This Row],[Ngày hóa đơn]]&lt;&gt;"",Table1[[#This Row],[Ngày hóa đơn]],IF(Table1[[#This Row],[Ngày hạch toán]]&lt;&gt;"",Table1[[#This Row],[Ngày hạch toán]],""))</f>
        <v>46030</v>
      </c>
      <c r="T2684" s="7"/>
      <c r="U2684" s="6">
        <f>IF(Table1[[#This Row],[Ngày tính CN]]="","",S2684+T2684)</f>
        <v>46030</v>
      </c>
      <c r="V2684" s="35">
        <f ca="1">IF(Table1[[#This Row],[Hạn thanh toán]]="","",IF((U2684-NOW())&lt;0,0,(U2684-NOW())))</f>
        <v>0</v>
      </c>
      <c r="W2684" s="35"/>
      <c r="X2684" s="35">
        <f t="shared" ca="1" si="654"/>
        <v>140.49032013888791</v>
      </c>
      <c r="Y2684" s="2" t="str">
        <f t="shared" ca="1" si="655"/>
        <v>Nợ quá hạn hơn 120 ngày có khả năng mất thanh toán</v>
      </c>
      <c r="Z2684" s="51">
        <f t="shared" si="648"/>
        <v>46030</v>
      </c>
      <c r="AA2684" s="51" t="str">
        <f t="shared" si="649"/>
        <v/>
      </c>
      <c r="AD2684" s="2" t="str">
        <f>VLOOKUP($A2684,MA_KH!$A:$Q,MA_KH!O$1,0)</f>
        <v>KMARKET</v>
      </c>
      <c r="AE2684" s="2" t="str">
        <f>VLOOKUP($A2684,MA_KH!$A:$Q,MA_KH!P$1,0)</f>
        <v>CÔNG TY TNHH THƯƠNG MẠI K &amp; K TOÀN CẦU</v>
      </c>
    </row>
    <row r="2685" spans="1:31" ht="25.5" hidden="1" customHeight="1" x14ac:dyDescent="0.2">
      <c r="A2685" s="31" t="s">
        <v>21997</v>
      </c>
      <c r="B2685" s="31" t="s">
        <v>4475</v>
      </c>
      <c r="C2685" s="32">
        <v>46052</v>
      </c>
      <c r="D2685" s="31" t="s">
        <v>22839</v>
      </c>
      <c r="E2685" s="32">
        <v>46052</v>
      </c>
      <c r="F2685" s="31"/>
      <c r="G2685" s="31" t="s">
        <v>22840</v>
      </c>
      <c r="H2685" s="33">
        <v>170858</v>
      </c>
      <c r="I2685" s="33">
        <v>0</v>
      </c>
      <c r="J2685" s="33">
        <v>13669</v>
      </c>
      <c r="K2685" s="33">
        <v>184527</v>
      </c>
      <c r="L2685" s="68" t="s">
        <v>41</v>
      </c>
      <c r="O2685" s="35">
        <f>IF(Table1[[#This Row],[Phân loại]]="Tồn đầu kỳ",Table1[[#This Row],[Tổng giá trị]],0)</f>
        <v>0</v>
      </c>
      <c r="P2685" s="7">
        <f>IF(Table1[[#This Row],[Số còn phải thu ĐK]]&lt;&gt;0,0,IF(Table1[[#This Row],[Phân loại]]="Bán hàng",Table1[[#This Row],[Tổng giá trị]],-Table1[[#This Row],[Tổng giá trị]]))</f>
        <v>-184527</v>
      </c>
      <c r="Q2685" s="35">
        <f>IF(M2685&lt;&gt;"",IF(O2685&lt;&gt;0,O2685,P2685),0)</f>
        <v>0</v>
      </c>
      <c r="R2685" s="7">
        <f>Table1[[#This Row],[Số còn phải thu ĐK]]+Table1[[#This Row],[Giá Trị HD sau CK]]-Table1[[#This Row],[Số tiền đã thu]]</f>
        <v>-184527</v>
      </c>
      <c r="S2685" s="6">
        <f>IF(Table1[[#This Row],[Ngày hóa đơn]]&lt;&gt;"",Table1[[#This Row],[Ngày hóa đơn]],IF(Table1[[#This Row],[Ngày hạch toán]]&lt;&gt;"",Table1[[#This Row],[Ngày hạch toán]],""))</f>
        <v>46052</v>
      </c>
      <c r="T2685" s="7"/>
      <c r="U2685" s="6">
        <f>IF(Table1[[#This Row],[Ngày tính CN]]="","",S2685+T2685)</f>
        <v>46052</v>
      </c>
      <c r="V2685" s="35">
        <f ca="1">IF(Table1[[#This Row],[Hạn thanh toán]]="","",IF((U2685-NOW())&lt;0,0,(U2685-NOW())))</f>
        <v>0</v>
      </c>
      <c r="W2685" s="35"/>
      <c r="X2685" s="35">
        <f ca="1">IF(OR(U2685="",R2685=0),"",IF((U2685-NOW())&lt;0,-(U2685-NOW()),0))</f>
        <v>118.49031932870275</v>
      </c>
      <c r="Y2685" s="2" t="str">
        <f ca="1">IF(R2685=0,"Đã thanh toán",IF(X2685="","",IF(X2685&lt;=0,"Chưa đến hạn thanh toán",IF(X2685&lt;=30,"Nợ quá hạn 30 ngày",IF(X2685&lt;=60,"Nợ quá hạn từ 30 ngày đến 60 ngày",IF(X2685&lt;=90,"Nợ quá hạn từ 60 ngày đến 90 ngày",IF(X2685&lt;=120,"Nợ quá hạn từ 90 ngày đến 120 ngày","Nợ quá hạn hơn 120 ngày có khả năng mất thanh toán")))))))</f>
        <v>Nợ quá hạn từ 90 ngày đến 120 ngày</v>
      </c>
      <c r="Z2685" s="51">
        <f t="shared" si="648"/>
        <v>46052</v>
      </c>
      <c r="AA2685" s="51" t="str">
        <f t="shared" si="649"/>
        <v/>
      </c>
      <c r="AD2685" s="2" t="str">
        <f>VLOOKUP($A2685,MA_KH!$A:$Q,MA_KH!O$1,0)</f>
        <v>KMARKET</v>
      </c>
      <c r="AE2685" s="2" t="str">
        <f>VLOOKUP($A2685,MA_KH!$A:$Q,MA_KH!P$1,0)</f>
        <v>CÔNG TY TNHH THƯƠNG MẠI K &amp; K TOÀN CẦU</v>
      </c>
    </row>
    <row r="2686" spans="1:31" ht="25.5" hidden="1" customHeight="1" x14ac:dyDescent="0.2">
      <c r="A2686" s="31" t="s">
        <v>21977</v>
      </c>
      <c r="B2686" s="31" t="s">
        <v>4388</v>
      </c>
      <c r="C2686" s="32">
        <v>46044</v>
      </c>
      <c r="D2686" s="31" t="s">
        <v>22759</v>
      </c>
      <c r="E2686" s="32">
        <v>46044</v>
      </c>
      <c r="F2686" s="31"/>
      <c r="G2686" s="31" t="s">
        <v>22760</v>
      </c>
      <c r="H2686" s="33">
        <v>250802</v>
      </c>
      <c r="I2686" s="33">
        <v>0</v>
      </c>
      <c r="J2686" s="33">
        <v>20064</v>
      </c>
      <c r="K2686" s="33">
        <v>270866</v>
      </c>
      <c r="L2686" s="68" t="s">
        <v>41</v>
      </c>
      <c r="O2686" s="35">
        <f>IF(Table1[[#This Row],[Phân loại]]="Tồn đầu kỳ",Table1[[#This Row],[Tổng giá trị]],0)</f>
        <v>0</v>
      </c>
      <c r="P2686" s="7">
        <f>IF(Table1[[#This Row],[Số còn phải thu ĐK]]&lt;&gt;0,0,IF(Table1[[#This Row],[Phân loại]]="Bán hàng",Table1[[#This Row],[Tổng giá trị]],-Table1[[#This Row],[Tổng giá trị]]))</f>
        <v>-270866</v>
      </c>
      <c r="Q2686" s="35">
        <f>IF(M2686&lt;&gt;"",IF(O2686&lt;&gt;0,O2686,P2686),0)</f>
        <v>0</v>
      </c>
      <c r="R2686" s="7">
        <f>Table1[[#This Row],[Số còn phải thu ĐK]]+Table1[[#This Row],[Giá Trị HD sau CK]]-Table1[[#This Row],[Số tiền đã thu]]</f>
        <v>-270866</v>
      </c>
      <c r="S2686" s="6">
        <f>IF(Table1[[#This Row],[Ngày hóa đơn]]&lt;&gt;"",Table1[[#This Row],[Ngày hóa đơn]],IF(Table1[[#This Row],[Ngày hạch toán]]&lt;&gt;"",Table1[[#This Row],[Ngày hạch toán]],""))</f>
        <v>46044</v>
      </c>
      <c r="T2686" s="7"/>
      <c r="U2686" s="6">
        <f>IF(Table1[[#This Row],[Ngày tính CN]]="","",S2686+T2686)</f>
        <v>46044</v>
      </c>
      <c r="V2686" s="35">
        <f ca="1">IF(Table1[[#This Row],[Hạn thanh toán]]="","",IF((U2686-NOW())&lt;0,0,(U2686-NOW())))</f>
        <v>0</v>
      </c>
      <c r="W2686" s="35"/>
      <c r="X2686" s="35">
        <f ca="1">IF(OR(U2686="",R2686=0),"",IF((U2686-NOW())&lt;0,-(U2686-NOW()),0))</f>
        <v>126.49031932870275</v>
      </c>
      <c r="Y2686" s="2" t="str">
        <f ca="1">IF(R2686=0,"Đã thanh toán",IF(X2686="","",IF(X2686&lt;=0,"Chưa đến hạn thanh toán",IF(X2686&lt;=30,"Nợ quá hạn 30 ngày",IF(X2686&lt;=60,"Nợ quá hạn từ 30 ngày đến 60 ngày",IF(X2686&lt;=90,"Nợ quá hạn từ 60 ngày đến 90 ngày",IF(X2686&lt;=120,"Nợ quá hạn từ 90 ngày đến 120 ngày","Nợ quá hạn hơn 120 ngày có khả năng mất thanh toán")))))))</f>
        <v>Nợ quá hạn hơn 120 ngày có khả năng mất thanh toán</v>
      </c>
      <c r="Z2686" s="51">
        <f t="shared" si="648"/>
        <v>46044</v>
      </c>
      <c r="AA2686" s="51" t="str">
        <f t="shared" si="649"/>
        <v/>
      </c>
      <c r="AD2686" s="2" t="str">
        <f>VLOOKUP($A2686,MA_KH!$A:$Q,MA_KH!O$1,0)</f>
        <v>KMARKET</v>
      </c>
      <c r="AE2686" s="2" t="str">
        <f>VLOOKUP($A2686,MA_KH!$A:$Q,MA_KH!P$1,0)</f>
        <v>CÔNG TY TNHH THƯƠNG MẠI K &amp; K TOÀN CẦU</v>
      </c>
    </row>
    <row r="2687" spans="1:31" ht="25.5" hidden="1" customHeight="1" x14ac:dyDescent="0.2">
      <c r="A2687" s="31" t="s">
        <v>21997</v>
      </c>
      <c r="B2687" s="31" t="s">
        <v>4475</v>
      </c>
      <c r="C2687" s="32">
        <v>46041</v>
      </c>
      <c r="D2687" s="31" t="s">
        <v>22720</v>
      </c>
      <c r="E2687" s="32">
        <v>46041</v>
      </c>
      <c r="F2687" s="31"/>
      <c r="G2687" s="31" t="s">
        <v>22721</v>
      </c>
      <c r="H2687" s="33">
        <v>228856</v>
      </c>
      <c r="I2687" s="33">
        <v>0</v>
      </c>
      <c r="J2687" s="33">
        <v>18309</v>
      </c>
      <c r="K2687" s="33">
        <v>247165</v>
      </c>
      <c r="L2687" s="68" t="s">
        <v>41</v>
      </c>
      <c r="O2687" s="35">
        <f>IF(Table1[[#This Row],[Phân loại]]="Tồn đầu kỳ",Table1[[#This Row],[Tổng giá trị]],0)</f>
        <v>0</v>
      </c>
      <c r="P2687" s="7">
        <f>IF(Table1[[#This Row],[Số còn phải thu ĐK]]&lt;&gt;0,0,IF(Table1[[#This Row],[Phân loại]]="Bán hàng",Table1[[#This Row],[Tổng giá trị]],-Table1[[#This Row],[Tổng giá trị]]))</f>
        <v>-247165</v>
      </c>
      <c r="Q2687" s="35">
        <f t="shared" ref="Q2687:Q2689" si="656">IF(M2687&lt;&gt;"",IF(O2687&lt;&gt;0,O2687,P2687),0)</f>
        <v>0</v>
      </c>
      <c r="R2687" s="7">
        <f>Table1[[#This Row],[Số còn phải thu ĐK]]+Table1[[#This Row],[Giá Trị HD sau CK]]-Table1[[#This Row],[Số tiền đã thu]]</f>
        <v>-247165</v>
      </c>
      <c r="S2687" s="6">
        <f>IF(Table1[[#This Row],[Ngày hóa đơn]]&lt;&gt;"",Table1[[#This Row],[Ngày hóa đơn]],IF(Table1[[#This Row],[Ngày hạch toán]]&lt;&gt;"",Table1[[#This Row],[Ngày hạch toán]],""))</f>
        <v>46041</v>
      </c>
      <c r="T2687" s="7"/>
      <c r="U2687" s="6">
        <f>IF(Table1[[#This Row],[Ngày tính CN]]="","",S2687+T2687)</f>
        <v>46041</v>
      </c>
      <c r="V2687" s="35">
        <f ca="1">IF(Table1[[#This Row],[Hạn thanh toán]]="","",IF((U2687-NOW())&lt;0,0,(U2687-NOW())))</f>
        <v>0</v>
      </c>
      <c r="W2687" s="35"/>
      <c r="X2687" s="35">
        <f t="shared" ref="X2687:X2689" ca="1" si="657">IF(OR(U2687="",R2687=0),"",IF((U2687-NOW())&lt;0,-(U2687-NOW()),0))</f>
        <v>129.49031932870275</v>
      </c>
      <c r="Y2687" s="2" t="str">
        <f t="shared" ref="Y2687:Y2689" ca="1" si="658">IF(R2687=0,"Đã thanh toán",IF(X2687="","",IF(X2687&lt;=0,"Chưa đến hạn thanh toán",IF(X2687&lt;=30,"Nợ quá hạn 30 ngày",IF(X2687&lt;=60,"Nợ quá hạn từ 30 ngày đến 60 ngày",IF(X2687&lt;=90,"Nợ quá hạn từ 60 ngày đến 90 ngày",IF(X2687&lt;=120,"Nợ quá hạn từ 90 ngày đến 120 ngày","Nợ quá hạn hơn 120 ngày có khả năng mất thanh toán")))))))</f>
        <v>Nợ quá hạn hơn 120 ngày có khả năng mất thanh toán</v>
      </c>
      <c r="Z2687" s="51">
        <f t="shared" si="648"/>
        <v>46041</v>
      </c>
      <c r="AA2687" s="51" t="str">
        <f t="shared" si="649"/>
        <v/>
      </c>
      <c r="AD2687" s="2" t="str">
        <f>VLOOKUP($A2687,MA_KH!$A:$Q,MA_KH!O$1,0)</f>
        <v>KMARKET</v>
      </c>
      <c r="AE2687" s="2" t="str">
        <f>VLOOKUP($A2687,MA_KH!$A:$Q,MA_KH!P$1,0)</f>
        <v>CÔNG TY TNHH THƯƠNG MẠI K &amp; K TOÀN CẦU</v>
      </c>
    </row>
    <row r="2688" spans="1:31" ht="25.5" hidden="1" customHeight="1" x14ac:dyDescent="0.2">
      <c r="A2688" s="31" t="s">
        <v>21975</v>
      </c>
      <c r="B2688" s="31" t="s">
        <v>4086</v>
      </c>
      <c r="C2688" s="32">
        <v>46038</v>
      </c>
      <c r="D2688" s="31" t="s">
        <v>22705</v>
      </c>
      <c r="E2688" s="32">
        <v>46038</v>
      </c>
      <c r="F2688" s="31"/>
      <c r="G2688" s="31" t="s">
        <v>22706</v>
      </c>
      <c r="H2688" s="33">
        <v>115996</v>
      </c>
      <c r="I2688" s="33">
        <v>0</v>
      </c>
      <c r="J2688" s="33">
        <v>9280</v>
      </c>
      <c r="K2688" s="33">
        <v>125276</v>
      </c>
      <c r="L2688" s="68" t="s">
        <v>41</v>
      </c>
      <c r="O2688" s="35">
        <f>IF(Table1[[#This Row],[Phân loại]]="Tồn đầu kỳ",Table1[[#This Row],[Tổng giá trị]],0)</f>
        <v>0</v>
      </c>
      <c r="P2688" s="7">
        <f>IF(Table1[[#This Row],[Số còn phải thu ĐK]]&lt;&gt;0,0,IF(Table1[[#This Row],[Phân loại]]="Bán hàng",Table1[[#This Row],[Tổng giá trị]],-Table1[[#This Row],[Tổng giá trị]]))</f>
        <v>-125276</v>
      </c>
      <c r="Q2688" s="35">
        <f t="shared" si="656"/>
        <v>0</v>
      </c>
      <c r="R2688" s="7">
        <f>Table1[[#This Row],[Số còn phải thu ĐK]]+Table1[[#This Row],[Giá Trị HD sau CK]]-Table1[[#This Row],[Số tiền đã thu]]</f>
        <v>-125276</v>
      </c>
      <c r="S2688" s="6">
        <f>IF(Table1[[#This Row],[Ngày hóa đơn]]&lt;&gt;"",Table1[[#This Row],[Ngày hóa đơn]],IF(Table1[[#This Row],[Ngày hạch toán]]&lt;&gt;"",Table1[[#This Row],[Ngày hạch toán]],""))</f>
        <v>46038</v>
      </c>
      <c r="T2688" s="7"/>
      <c r="U2688" s="6">
        <f>IF(Table1[[#This Row],[Ngày tính CN]]="","",S2688+T2688)</f>
        <v>46038</v>
      </c>
      <c r="V2688" s="35">
        <f ca="1">IF(Table1[[#This Row],[Hạn thanh toán]]="","",IF((U2688-NOW())&lt;0,0,(U2688-NOW())))</f>
        <v>0</v>
      </c>
      <c r="W2688" s="35"/>
      <c r="X2688" s="35">
        <f t="shared" ca="1" si="657"/>
        <v>132.49031932870275</v>
      </c>
      <c r="Y2688" s="2" t="str">
        <f t="shared" ca="1" si="658"/>
        <v>Nợ quá hạn hơn 120 ngày có khả năng mất thanh toán</v>
      </c>
      <c r="Z2688" s="51">
        <f t="shared" si="648"/>
        <v>46038</v>
      </c>
      <c r="AA2688" s="51" t="str">
        <f t="shared" si="649"/>
        <v/>
      </c>
      <c r="AD2688" s="2" t="str">
        <f>VLOOKUP($A2688,MA_KH!$A:$Q,MA_KH!O$1,0)</f>
        <v>KMARKET</v>
      </c>
      <c r="AE2688" s="2" t="str">
        <f>VLOOKUP($A2688,MA_KH!$A:$Q,MA_KH!P$1,0)</f>
        <v>CÔNG TY TNHH THƯƠNG MẠI K &amp; K TOÀN CẦU</v>
      </c>
    </row>
    <row r="2689" spans="1:31" ht="25.5" hidden="1" customHeight="1" x14ac:dyDescent="0.2">
      <c r="A2689" s="31" t="s">
        <v>21974</v>
      </c>
      <c r="B2689" s="31" t="s">
        <v>4444</v>
      </c>
      <c r="C2689" s="32">
        <v>46031</v>
      </c>
      <c r="D2689" s="31" t="s">
        <v>22634</v>
      </c>
      <c r="E2689" s="32">
        <v>46031</v>
      </c>
      <c r="F2689" s="31"/>
      <c r="G2689" s="31" t="s">
        <v>22635</v>
      </c>
      <c r="H2689" s="33">
        <v>288963</v>
      </c>
      <c r="I2689" s="33">
        <v>0</v>
      </c>
      <c r="J2689" s="33">
        <v>23117</v>
      </c>
      <c r="K2689" s="33">
        <v>312080</v>
      </c>
      <c r="L2689" s="68" t="s">
        <v>41</v>
      </c>
      <c r="O2689" s="35">
        <f>IF(Table1[[#This Row],[Phân loại]]="Tồn đầu kỳ",Table1[[#This Row],[Tổng giá trị]],0)</f>
        <v>0</v>
      </c>
      <c r="P2689" s="7">
        <f>IF(Table1[[#This Row],[Số còn phải thu ĐK]]&lt;&gt;0,0,IF(Table1[[#This Row],[Phân loại]]="Bán hàng",Table1[[#This Row],[Tổng giá trị]],-Table1[[#This Row],[Tổng giá trị]]))</f>
        <v>-312080</v>
      </c>
      <c r="Q2689" s="35">
        <f t="shared" si="656"/>
        <v>0</v>
      </c>
      <c r="R2689" s="7">
        <f>Table1[[#This Row],[Số còn phải thu ĐK]]+Table1[[#This Row],[Giá Trị HD sau CK]]-Table1[[#This Row],[Số tiền đã thu]]</f>
        <v>-312080</v>
      </c>
      <c r="S2689" s="6">
        <f>IF(Table1[[#This Row],[Ngày hóa đơn]]&lt;&gt;"",Table1[[#This Row],[Ngày hóa đơn]],IF(Table1[[#This Row],[Ngày hạch toán]]&lt;&gt;"",Table1[[#This Row],[Ngày hạch toán]],""))</f>
        <v>46031</v>
      </c>
      <c r="T2689" s="7"/>
      <c r="U2689" s="6">
        <f>IF(Table1[[#This Row],[Ngày tính CN]]="","",S2689+T2689)</f>
        <v>46031</v>
      </c>
      <c r="V2689" s="35">
        <f ca="1">IF(Table1[[#This Row],[Hạn thanh toán]]="","",IF((U2689-NOW())&lt;0,0,(U2689-NOW())))</f>
        <v>0</v>
      </c>
      <c r="W2689" s="35"/>
      <c r="X2689" s="35">
        <f t="shared" ca="1" si="657"/>
        <v>139.49031932870275</v>
      </c>
      <c r="Y2689" s="2" t="str">
        <f t="shared" ca="1" si="658"/>
        <v>Nợ quá hạn hơn 120 ngày có khả năng mất thanh toán</v>
      </c>
      <c r="Z2689" s="51">
        <f t="shared" si="648"/>
        <v>46031</v>
      </c>
      <c r="AA2689" s="51" t="str">
        <f t="shared" si="649"/>
        <v/>
      </c>
      <c r="AD2689" s="2" t="str">
        <f>VLOOKUP($A2689,MA_KH!$A:$Q,MA_KH!O$1,0)</f>
        <v>KMARKET</v>
      </c>
      <c r="AE2689" s="2" t="str">
        <f>VLOOKUP($A2689,MA_KH!$A:$Q,MA_KH!P$1,0)</f>
        <v>CÔNG TY TNHH THƯƠNG MẠI K &amp; K TOÀN CẦU</v>
      </c>
    </row>
    <row r="2690" spans="1:31" ht="25.5" hidden="1" customHeight="1" x14ac:dyDescent="0.2">
      <c r="A2690" s="31" t="s">
        <v>21972</v>
      </c>
      <c r="B2690" s="31" t="s">
        <v>4380</v>
      </c>
      <c r="C2690" s="37">
        <v>46030</v>
      </c>
      <c r="D2690" s="31" t="s">
        <v>22619</v>
      </c>
      <c r="E2690" s="32">
        <v>46030</v>
      </c>
      <c r="F2690" s="31"/>
      <c r="G2690" s="31" t="s">
        <v>22620</v>
      </c>
      <c r="H2690" s="33">
        <v>115996</v>
      </c>
      <c r="I2690" s="33">
        <v>0</v>
      </c>
      <c r="J2690" s="33">
        <v>9280</v>
      </c>
      <c r="K2690" s="33">
        <v>125276</v>
      </c>
      <c r="L2690" s="68" t="s">
        <v>41</v>
      </c>
      <c r="O2690" s="35">
        <f>IF(Table1[[#This Row],[Phân loại]]="Tồn đầu kỳ",Table1[[#This Row],[Tổng giá trị]],0)</f>
        <v>0</v>
      </c>
      <c r="P2690" s="7">
        <f>IF(Table1[[#This Row],[Số còn phải thu ĐK]]&lt;&gt;0,0,IF(Table1[[#This Row],[Phân loại]]="Bán hàng",Table1[[#This Row],[Tổng giá trị]],-Table1[[#This Row],[Tổng giá trị]]))</f>
        <v>-125276</v>
      </c>
      <c r="Q2690" s="35">
        <f>IF(M2690&lt;&gt;"",IF(O2690&lt;&gt;0,O2690,P2690),0)</f>
        <v>0</v>
      </c>
      <c r="R2690" s="7">
        <f>Table1[[#This Row],[Số còn phải thu ĐK]]+Table1[[#This Row],[Giá Trị HD sau CK]]-Table1[[#This Row],[Số tiền đã thu]]</f>
        <v>-125276</v>
      </c>
      <c r="S2690" s="6">
        <f>IF(Table1[[#This Row],[Ngày hóa đơn]]&lt;&gt;"",Table1[[#This Row],[Ngày hóa đơn]],IF(Table1[[#This Row],[Ngày hạch toán]]&lt;&gt;"",Table1[[#This Row],[Ngày hạch toán]],""))</f>
        <v>46030</v>
      </c>
      <c r="T2690" s="7"/>
      <c r="U2690" s="6">
        <f>IF(Table1[[#This Row],[Ngày tính CN]]="","",S2690+T2690)</f>
        <v>46030</v>
      </c>
      <c r="V2690" s="35">
        <f ca="1">IF(Table1[[#This Row],[Hạn thanh toán]]="","",IF((U2690-NOW())&lt;0,0,(U2690-NOW())))</f>
        <v>0</v>
      </c>
      <c r="W2690" s="35"/>
      <c r="X2690" s="35">
        <f ca="1">IF(OR(U2690="",R2690=0),"",IF((U2690-NOW())&lt;0,-(U2690-NOW()),0))</f>
        <v>140.49031932870275</v>
      </c>
      <c r="Y2690" s="2" t="str">
        <f ca="1">IF(R2690=0,"Đã thanh toán",IF(X2690="","",IF(X2690&lt;=0,"Chưa đến hạn thanh toán",IF(X2690&lt;=30,"Nợ quá hạn 30 ngày",IF(X2690&lt;=60,"Nợ quá hạn từ 30 ngày đến 60 ngày",IF(X2690&lt;=90,"Nợ quá hạn từ 60 ngày đến 90 ngày",IF(X2690&lt;=120,"Nợ quá hạn từ 90 ngày đến 120 ngày","Nợ quá hạn hơn 120 ngày có khả năng mất thanh toán")))))))</f>
        <v>Nợ quá hạn hơn 120 ngày có khả năng mất thanh toán</v>
      </c>
      <c r="Z2690" s="51">
        <f t="shared" si="648"/>
        <v>46030</v>
      </c>
      <c r="AA2690" s="51" t="str">
        <f t="shared" si="649"/>
        <v/>
      </c>
      <c r="AD2690" s="2" t="str">
        <f>VLOOKUP($A2690,MA_KH!$A:$Q,MA_KH!O$1,0)</f>
        <v>KMARKET</v>
      </c>
      <c r="AE2690" s="2" t="str">
        <f>VLOOKUP($A2690,MA_KH!$A:$Q,MA_KH!P$1,0)</f>
        <v>CÔNG TY TNHH THƯƠNG MẠI K &amp; K TOÀN CẦU</v>
      </c>
    </row>
    <row r="2691" spans="1:31" ht="25.5" hidden="1" customHeight="1" x14ac:dyDescent="0.2">
      <c r="A2691" s="31" t="s">
        <v>21995</v>
      </c>
      <c r="B2691" s="31" t="s">
        <v>4387</v>
      </c>
      <c r="C2691" s="37">
        <v>46028</v>
      </c>
      <c r="D2691" s="31" t="s">
        <v>22595</v>
      </c>
      <c r="E2691" s="32">
        <v>46028</v>
      </c>
      <c r="F2691" s="31"/>
      <c r="G2691" s="31" t="s">
        <v>22596</v>
      </c>
      <c r="H2691" s="33">
        <v>110780</v>
      </c>
      <c r="I2691" s="33">
        <v>0</v>
      </c>
      <c r="J2691" s="33">
        <v>8862</v>
      </c>
      <c r="K2691" s="33">
        <v>119642</v>
      </c>
      <c r="L2691" s="68" t="s">
        <v>41</v>
      </c>
      <c r="O2691" s="35">
        <f>IF(Table1[[#This Row],[Phân loại]]="Tồn đầu kỳ",Table1[[#This Row],[Tổng giá trị]],0)</f>
        <v>0</v>
      </c>
      <c r="P2691" s="7">
        <f>IF(Table1[[#This Row],[Số còn phải thu ĐK]]&lt;&gt;0,0,IF(Table1[[#This Row],[Phân loại]]="Bán hàng",Table1[[#This Row],[Tổng giá trị]],-Table1[[#This Row],[Tổng giá trị]]))</f>
        <v>-119642</v>
      </c>
      <c r="Q2691" s="35">
        <f>IF(M2691&lt;&gt;"",IF(O2691&lt;&gt;0,O2691,P2691),0)</f>
        <v>0</v>
      </c>
      <c r="R2691" s="7">
        <f>Table1[[#This Row],[Số còn phải thu ĐK]]+Table1[[#This Row],[Giá Trị HD sau CK]]-Table1[[#This Row],[Số tiền đã thu]]</f>
        <v>-119642</v>
      </c>
      <c r="S2691" s="6">
        <f>IF(Table1[[#This Row],[Ngày hóa đơn]]&lt;&gt;"",Table1[[#This Row],[Ngày hóa đơn]],IF(Table1[[#This Row],[Ngày hạch toán]]&lt;&gt;"",Table1[[#This Row],[Ngày hạch toán]],""))</f>
        <v>46028</v>
      </c>
      <c r="T2691" s="7"/>
      <c r="U2691" s="6">
        <f>IF(Table1[[#This Row],[Ngày tính CN]]="","",S2691+T2691)</f>
        <v>46028</v>
      </c>
      <c r="V2691" s="35">
        <f ca="1">IF(Table1[[#This Row],[Hạn thanh toán]]="","",IF((U2691-NOW())&lt;0,0,(U2691-NOW())))</f>
        <v>0</v>
      </c>
      <c r="W2691" s="35"/>
      <c r="X2691" s="35">
        <f ca="1">IF(OR(U2691="",R2691=0),"",IF((U2691-NOW())&lt;0,-(U2691-NOW()),0))</f>
        <v>142.49031932870275</v>
      </c>
      <c r="Y2691" s="2" t="str">
        <f ca="1">IF(R2691=0,"Đã thanh toán",IF(X2691="","",IF(X2691&lt;=0,"Chưa đến hạn thanh toán",IF(X2691&lt;=30,"Nợ quá hạn 30 ngày",IF(X2691&lt;=60,"Nợ quá hạn từ 30 ngày đến 60 ngày",IF(X2691&lt;=90,"Nợ quá hạn từ 60 ngày đến 90 ngày",IF(X2691&lt;=120,"Nợ quá hạn từ 90 ngày đến 120 ngày","Nợ quá hạn hơn 120 ngày có khả năng mất thanh toán")))))))</f>
        <v>Nợ quá hạn hơn 120 ngày có khả năng mất thanh toán</v>
      </c>
      <c r="Z2691" s="51">
        <f t="shared" si="648"/>
        <v>46028</v>
      </c>
      <c r="AA2691" s="51" t="str">
        <f t="shared" si="649"/>
        <v/>
      </c>
      <c r="AD2691" s="2" t="str">
        <f>VLOOKUP($A2691,MA_KH!$A:$Q,MA_KH!O$1,0)</f>
        <v>KMARKET</v>
      </c>
      <c r="AE2691" s="2" t="str">
        <f>VLOOKUP($A2691,MA_KH!$A:$Q,MA_KH!P$1,0)</f>
        <v>CÔNG TY TNHH THƯƠNG MẠI K &amp; K TOÀN CẦU</v>
      </c>
    </row>
    <row r="2692" spans="1:31" ht="25.5" hidden="1" customHeight="1" x14ac:dyDescent="0.2">
      <c r="A2692" s="31" t="s">
        <v>21993</v>
      </c>
      <c r="B2692" s="31" t="s">
        <v>4477</v>
      </c>
      <c r="C2692" s="37">
        <v>46028</v>
      </c>
      <c r="D2692" s="31" t="s">
        <v>22593</v>
      </c>
      <c r="E2692" s="32">
        <v>46028</v>
      </c>
      <c r="F2692" s="31"/>
      <c r="G2692" s="31" t="s">
        <v>22594</v>
      </c>
      <c r="H2692" s="33">
        <v>221560</v>
      </c>
      <c r="I2692" s="33">
        <v>0</v>
      </c>
      <c r="J2692" s="33">
        <v>17725</v>
      </c>
      <c r="K2692" s="33">
        <v>239285</v>
      </c>
      <c r="L2692" s="68" t="s">
        <v>41</v>
      </c>
      <c r="O2692" s="35">
        <f>IF(Table1[[#This Row],[Phân loại]]="Tồn đầu kỳ",Table1[[#This Row],[Tổng giá trị]],0)</f>
        <v>0</v>
      </c>
      <c r="P2692" s="7">
        <f>IF(Table1[[#This Row],[Số còn phải thu ĐK]]&lt;&gt;0,0,IF(Table1[[#This Row],[Phân loại]]="Bán hàng",Table1[[#This Row],[Tổng giá trị]],-Table1[[#This Row],[Tổng giá trị]]))</f>
        <v>-239285</v>
      </c>
      <c r="Q2692" s="35">
        <f>IF(M2692&lt;&gt;"",IF(O2692&lt;&gt;0,O2692,P2692),0)</f>
        <v>0</v>
      </c>
      <c r="R2692" s="7">
        <f>Table1[[#This Row],[Số còn phải thu ĐK]]+Table1[[#This Row],[Giá Trị HD sau CK]]-Table1[[#This Row],[Số tiền đã thu]]</f>
        <v>-239285</v>
      </c>
      <c r="S2692" s="6">
        <f>IF(Table1[[#This Row],[Ngày hóa đơn]]&lt;&gt;"",Table1[[#This Row],[Ngày hóa đơn]],IF(Table1[[#This Row],[Ngày hạch toán]]&lt;&gt;"",Table1[[#This Row],[Ngày hạch toán]],""))</f>
        <v>46028</v>
      </c>
      <c r="T2692" s="7"/>
      <c r="U2692" s="6">
        <f>IF(Table1[[#This Row],[Ngày tính CN]]="","",S2692+T2692)</f>
        <v>46028</v>
      </c>
      <c r="V2692" s="35">
        <f ca="1">IF(Table1[[#This Row],[Hạn thanh toán]]="","",IF((U2692-NOW())&lt;0,0,(U2692-NOW())))</f>
        <v>0</v>
      </c>
      <c r="W2692" s="35"/>
      <c r="X2692" s="35">
        <f ca="1">IF(OR(U2692="",R2692=0),"",IF((U2692-NOW())&lt;0,-(U2692-NOW()),0))</f>
        <v>142.49031932870275</v>
      </c>
      <c r="Y2692" s="2" t="str">
        <f ca="1">IF(R2692=0,"Đã thanh toán",IF(X2692="","",IF(X2692&lt;=0,"Chưa đến hạn thanh toán",IF(X2692&lt;=30,"Nợ quá hạn 30 ngày",IF(X2692&lt;=60,"Nợ quá hạn từ 30 ngày đến 60 ngày",IF(X2692&lt;=90,"Nợ quá hạn từ 60 ngày đến 90 ngày",IF(X2692&lt;=120,"Nợ quá hạn từ 90 ngày đến 120 ngày","Nợ quá hạn hơn 120 ngày có khả năng mất thanh toán")))))))</f>
        <v>Nợ quá hạn hơn 120 ngày có khả năng mất thanh toán</v>
      </c>
      <c r="Z2692" s="51">
        <f t="shared" ref="Z2692:Z2755" si="659">IF(S2692="","",S2692)</f>
        <v>46028</v>
      </c>
      <c r="AA2692" s="51" t="str">
        <f t="shared" ref="AA2692:AA2755" si="660">IF(M2692="","",M2692)</f>
        <v/>
      </c>
      <c r="AD2692" s="2" t="str">
        <f>VLOOKUP($A2692,MA_KH!$A:$Q,MA_KH!O$1,0)</f>
        <v>KMARKET</v>
      </c>
      <c r="AE2692" s="2" t="str">
        <f>VLOOKUP($A2692,MA_KH!$A:$Q,MA_KH!P$1,0)</f>
        <v>CÔNG TY TNHH THƯƠNG MẠI K &amp; K TOÀN CẦU</v>
      </c>
    </row>
    <row r="2693" spans="1:31" ht="25.5" hidden="1" customHeight="1" x14ac:dyDescent="0.2">
      <c r="A2693" s="31" t="s">
        <v>22006</v>
      </c>
      <c r="B2693" s="31" t="s">
        <v>11517</v>
      </c>
      <c r="C2693" s="37">
        <v>46028</v>
      </c>
      <c r="D2693" s="31" t="s">
        <v>24454</v>
      </c>
      <c r="E2693" s="32">
        <v>46028</v>
      </c>
      <c r="F2693" s="31"/>
      <c r="G2693" s="31" t="s">
        <v>24455</v>
      </c>
      <c r="H2693" s="33">
        <v>110780</v>
      </c>
      <c r="I2693" s="33">
        <v>0</v>
      </c>
      <c r="J2693" s="33">
        <v>8862</v>
      </c>
      <c r="K2693" s="33">
        <v>119642</v>
      </c>
      <c r="L2693" s="68" t="s">
        <v>41</v>
      </c>
      <c r="O2693" s="35">
        <f>IF(Table1[[#This Row],[Phân loại]]="Tồn đầu kỳ",Table1[[#This Row],[Tổng giá trị]],0)</f>
        <v>0</v>
      </c>
      <c r="P2693" s="7">
        <f>IF(Table1[[#This Row],[Số còn phải thu ĐK]]&lt;&gt;0,0,IF(Table1[[#This Row],[Phân loại]]="Bán hàng",Table1[[#This Row],[Tổng giá trị]],-Table1[[#This Row],[Tổng giá trị]]))</f>
        <v>-119642</v>
      </c>
      <c r="Q2693" s="35">
        <f t="shared" si="653"/>
        <v>0</v>
      </c>
      <c r="R2693" s="7">
        <f>Table1[[#This Row],[Số còn phải thu ĐK]]+Table1[[#This Row],[Giá Trị HD sau CK]]-Table1[[#This Row],[Số tiền đã thu]]</f>
        <v>-119642</v>
      </c>
      <c r="S2693" s="6">
        <f>IF(Table1[[#This Row],[Ngày hóa đơn]]&lt;&gt;"",Table1[[#This Row],[Ngày hóa đơn]],IF(Table1[[#This Row],[Ngày hạch toán]]&lt;&gt;"",Table1[[#This Row],[Ngày hạch toán]],""))</f>
        <v>46028</v>
      </c>
      <c r="T2693" s="7"/>
      <c r="U2693" s="6">
        <f>IF(Table1[[#This Row],[Ngày tính CN]]="","",S2693+T2693)</f>
        <v>46028</v>
      </c>
      <c r="V2693" s="35">
        <f ca="1">IF(Table1[[#This Row],[Hạn thanh toán]]="","",IF((U2693-NOW())&lt;0,0,(U2693-NOW())))</f>
        <v>0</v>
      </c>
      <c r="W2693" s="35"/>
      <c r="X2693" s="35">
        <f t="shared" ca="1" si="654"/>
        <v>142.49032013888791</v>
      </c>
      <c r="Y2693" s="2" t="str">
        <f t="shared" ca="1" si="655"/>
        <v>Nợ quá hạn hơn 120 ngày có khả năng mất thanh toán</v>
      </c>
      <c r="Z2693" s="51">
        <f t="shared" si="659"/>
        <v>46028</v>
      </c>
      <c r="AA2693" s="51" t="str">
        <f t="shared" si="660"/>
        <v/>
      </c>
      <c r="AD2693" s="2" t="str">
        <f>VLOOKUP($A2693,MA_KH!$A:$Q,MA_KH!O$1,0)</f>
        <v>KMARKET</v>
      </c>
      <c r="AE2693" s="2" t="str">
        <f>VLOOKUP($A2693,MA_KH!$A:$Q,MA_KH!P$1,0)</f>
        <v>CÔNG TY TNHH THƯƠNG MẠI K &amp; K TOÀN CẦU</v>
      </c>
    </row>
    <row r="2694" spans="1:31" ht="25.5" hidden="1" customHeight="1" x14ac:dyDescent="0.2">
      <c r="A2694" s="30" t="s">
        <v>22011</v>
      </c>
      <c r="B2694" s="30" t="s">
        <v>4351</v>
      </c>
      <c r="C2694" s="37">
        <v>46030</v>
      </c>
      <c r="D2694" s="30" t="s">
        <v>22621</v>
      </c>
      <c r="E2694" s="37">
        <v>46030</v>
      </c>
      <c r="F2694" s="30"/>
      <c r="G2694" s="30" t="s">
        <v>22622</v>
      </c>
      <c r="H2694" s="38">
        <v>547886</v>
      </c>
      <c r="I2694" s="67">
        <v>0</v>
      </c>
      <c r="J2694" s="38">
        <v>43831</v>
      </c>
      <c r="K2694" s="38">
        <v>591717</v>
      </c>
      <c r="L2694" s="68" t="s">
        <v>41</v>
      </c>
      <c r="M2694" s="6">
        <v>46052</v>
      </c>
      <c r="O2694" s="35">
        <f>IF(Table1[[#This Row],[Phân loại]]="Tồn đầu kỳ",Table1[[#This Row],[Tổng giá trị]],0)</f>
        <v>0</v>
      </c>
      <c r="P2694" s="7">
        <f>IF(Table1[[#This Row],[Số còn phải thu ĐK]]&lt;&gt;0,0,IF(Table1[[#This Row],[Phân loại]]="Bán hàng",Table1[[#This Row],[Tổng giá trị]],-Table1[[#This Row],[Tổng giá trị]]))</f>
        <v>-591717</v>
      </c>
      <c r="Q2694" s="35">
        <f t="shared" si="653"/>
        <v>-591717</v>
      </c>
      <c r="R2694" s="7">
        <f>Table1[[#This Row],[Số còn phải thu ĐK]]+Table1[[#This Row],[Giá Trị HD sau CK]]-Table1[[#This Row],[Số tiền đã thu]]</f>
        <v>0</v>
      </c>
      <c r="S2694" s="6">
        <f>IF(Table1[[#This Row],[Ngày hóa đơn]]&lt;&gt;"",Table1[[#This Row],[Ngày hóa đơn]],IF(Table1[[#This Row],[Ngày hạch toán]]&lt;&gt;"",Table1[[#This Row],[Ngày hạch toán]],""))</f>
        <v>46030</v>
      </c>
      <c r="T2694" s="7"/>
      <c r="U2694" s="6">
        <f>IF(Table1[[#This Row],[Ngày tính CN]]="","",S2694+T2694)</f>
        <v>46030</v>
      </c>
      <c r="V2694" s="35">
        <f ca="1">IF(Table1[[#This Row],[Hạn thanh toán]]="","",IF((U2694-NOW())&lt;0,0,(U2694-NOW())))</f>
        <v>0</v>
      </c>
      <c r="W2694" s="35"/>
      <c r="X2694" s="35" t="str">
        <f t="shared" ca="1" si="654"/>
        <v/>
      </c>
      <c r="Y2694" s="2" t="str">
        <f t="shared" si="655"/>
        <v>Đã thanh toán</v>
      </c>
      <c r="Z2694" s="51">
        <f t="shared" si="659"/>
        <v>46030</v>
      </c>
      <c r="AA2694" s="51">
        <f t="shared" si="660"/>
        <v>46052</v>
      </c>
      <c r="AD2694" s="2" t="str">
        <f>VLOOKUP($A2694,MA_KH!$A:$Q,MA_KH!O$1,0)</f>
        <v>LOTTE</v>
      </c>
      <c r="AE2694" s="2" t="str">
        <f>VLOOKUP($A2694,MA_KH!$A:$Q,MA_KH!P$1,0)</f>
        <v>CÔNG TY CỔ PHẦN TRUNG TÂM THƯƠNG MẠI LOTTE VIỆT NAM</v>
      </c>
    </row>
    <row r="2695" spans="1:31" ht="25.5" hidden="1" customHeight="1" x14ac:dyDescent="0.2">
      <c r="A2695" s="30" t="s">
        <v>22059</v>
      </c>
      <c r="B2695" s="30" t="s">
        <v>11869</v>
      </c>
      <c r="C2695" s="32">
        <v>46031</v>
      </c>
      <c r="D2695" s="30" t="s">
        <v>22623</v>
      </c>
      <c r="E2695" s="37">
        <v>46031</v>
      </c>
      <c r="F2695" s="30">
        <v>1600</v>
      </c>
      <c r="G2695" s="30" t="s">
        <v>22624</v>
      </c>
      <c r="H2695" s="38">
        <v>1398929</v>
      </c>
      <c r="I2695" s="67">
        <v>0</v>
      </c>
      <c r="J2695" s="38">
        <v>111914</v>
      </c>
      <c r="K2695" s="38">
        <v>1510843</v>
      </c>
      <c r="L2695" s="7" t="s">
        <v>22849</v>
      </c>
      <c r="O2695" s="35">
        <f>IF(Table1[[#This Row],[Phân loại]]="Tồn đầu kỳ",Table1[[#This Row],[Tổng giá trị]],0)</f>
        <v>0</v>
      </c>
      <c r="P2695" s="7">
        <f>IF(Table1[[#This Row],[Số còn phải thu ĐK]]&lt;&gt;0,0,IF(Table1[[#This Row],[Phân loại]]="Bán hàng",Table1[[#This Row],[Tổng giá trị]],-Table1[[#This Row],[Tổng giá trị]]))</f>
        <v>1510843</v>
      </c>
      <c r="Q2695" s="35">
        <f t="shared" si="653"/>
        <v>0</v>
      </c>
      <c r="R2695" s="7">
        <f>Table1[[#This Row],[Số còn phải thu ĐK]]+Table1[[#This Row],[Giá Trị HD sau CK]]-Table1[[#This Row],[Số tiền đã thu]]</f>
        <v>1510843</v>
      </c>
      <c r="S2695" s="6">
        <f>IF(Table1[[#This Row],[Ngày hóa đơn]]&lt;&gt;"",Table1[[#This Row],[Ngày hóa đơn]],IF(Table1[[#This Row],[Ngày hạch toán]]&lt;&gt;"",Table1[[#This Row],[Ngày hạch toán]],""))</f>
        <v>46031</v>
      </c>
      <c r="T2695" s="7"/>
      <c r="U2695" s="6">
        <f>IF(Table1[[#This Row],[Ngày tính CN]]="","",S2695+T2695)</f>
        <v>46031</v>
      </c>
      <c r="V2695" s="35">
        <f ca="1">IF(Table1[[#This Row],[Hạn thanh toán]]="","",IF((U2695-NOW())&lt;0,0,(U2695-NOW())))</f>
        <v>0</v>
      </c>
      <c r="W2695" s="35"/>
      <c r="X2695" s="35">
        <f t="shared" ca="1" si="654"/>
        <v>139.49032013888791</v>
      </c>
      <c r="Y2695" s="2" t="str">
        <f t="shared" ca="1" si="655"/>
        <v>Nợ quá hạn hơn 120 ngày có khả năng mất thanh toán</v>
      </c>
      <c r="Z2695" s="51">
        <f t="shared" si="659"/>
        <v>46031</v>
      </c>
      <c r="AA2695" s="51" t="str">
        <f t="shared" si="660"/>
        <v/>
      </c>
      <c r="AD2695" s="2" t="str">
        <f>VLOOKUP($A2695,MA_KH!$A:$Q,MA_KH!O$1,0)</f>
        <v>NHATMINH</v>
      </c>
      <c r="AE2695" s="2" t="str">
        <f>VLOOKUP($A2695,MA_KH!$A:$Q,MA_KH!P$1,0)</f>
        <v>CÔNG TY TNHH SẢN XUẤT THƯƠNG MẠI DỊCH VỤ NHẬT MINH BAKERY</v>
      </c>
    </row>
    <row r="2696" spans="1:31" ht="25.5" hidden="1" customHeight="1" x14ac:dyDescent="0.2">
      <c r="A2696" s="30" t="s">
        <v>22017</v>
      </c>
      <c r="B2696" s="30" t="s">
        <v>4145</v>
      </c>
      <c r="C2696" s="32">
        <v>46031</v>
      </c>
      <c r="D2696" s="30" t="s">
        <v>22625</v>
      </c>
      <c r="E2696" s="37">
        <v>46031</v>
      </c>
      <c r="F2696" s="30">
        <v>1604</v>
      </c>
      <c r="G2696" s="30" t="s">
        <v>22626</v>
      </c>
      <c r="H2696" s="38">
        <v>595330</v>
      </c>
      <c r="I2696" s="67">
        <v>0</v>
      </c>
      <c r="J2696" s="38">
        <v>47626</v>
      </c>
      <c r="K2696" s="38">
        <v>642956</v>
      </c>
      <c r="L2696" s="7" t="s">
        <v>22849</v>
      </c>
      <c r="M2696" s="6">
        <v>46080</v>
      </c>
      <c r="O2696" s="35">
        <f>IF(Table1[[#This Row],[Phân loại]]="Tồn đầu kỳ",Table1[[#This Row],[Tổng giá trị]],0)</f>
        <v>0</v>
      </c>
      <c r="P2696" s="7">
        <f>IF(Table1[[#This Row],[Số còn phải thu ĐK]]&lt;&gt;0,0,IF(Table1[[#This Row],[Phân loại]]="Bán hàng",Table1[[#This Row],[Tổng giá trị]],-Table1[[#This Row],[Tổng giá trị]]))</f>
        <v>642956</v>
      </c>
      <c r="Q2696" s="35">
        <f t="shared" si="653"/>
        <v>642956</v>
      </c>
      <c r="R2696" s="7">
        <f>Table1[[#This Row],[Số còn phải thu ĐK]]+Table1[[#This Row],[Giá Trị HD sau CK]]-Table1[[#This Row],[Số tiền đã thu]]</f>
        <v>0</v>
      </c>
      <c r="S2696" s="6">
        <f>IF(Table1[[#This Row],[Ngày hóa đơn]]&lt;&gt;"",Table1[[#This Row],[Ngày hóa đơn]],IF(Table1[[#This Row],[Ngày hạch toán]]&lt;&gt;"",Table1[[#This Row],[Ngày hạch toán]],""))</f>
        <v>46031</v>
      </c>
      <c r="T2696" s="7"/>
      <c r="U2696" s="6">
        <f>IF(Table1[[#This Row],[Ngày tính CN]]="","",S2696+T2696)</f>
        <v>46031</v>
      </c>
      <c r="V2696" s="35">
        <f ca="1">IF(Table1[[#This Row],[Hạn thanh toán]]="","",IF((U2696-NOW())&lt;0,0,(U2696-NOW())))</f>
        <v>0</v>
      </c>
      <c r="W2696" s="35"/>
      <c r="X2696" s="35" t="str">
        <f t="shared" ca="1" si="654"/>
        <v/>
      </c>
      <c r="Y2696" s="2" t="str">
        <f t="shared" si="655"/>
        <v>Đã thanh toán</v>
      </c>
      <c r="Z2696" s="51">
        <f t="shared" si="659"/>
        <v>46031</v>
      </c>
      <c r="AA2696" s="51">
        <f t="shared" si="660"/>
        <v>46080</v>
      </c>
      <c r="AD2696" s="2" t="str">
        <f>VLOOKUP($A2696,MA_KH!$A:$Q,MA_KH!O$1,0)</f>
        <v>LOTTE</v>
      </c>
      <c r="AE2696" s="2" t="str">
        <f>VLOOKUP($A2696,MA_KH!$A:$Q,MA_KH!P$1,0)</f>
        <v>CÔNG TY CỔ PHẦN TRUNG TÂM THƯƠNG MẠI LOTTE VIỆT NAM</v>
      </c>
    </row>
    <row r="2697" spans="1:31" ht="25.5" hidden="1" customHeight="1" x14ac:dyDescent="0.2">
      <c r="A2697" s="30" t="s">
        <v>22017</v>
      </c>
      <c r="B2697" s="30" t="s">
        <v>4145</v>
      </c>
      <c r="C2697" s="32">
        <v>46031</v>
      </c>
      <c r="D2697" s="30" t="s">
        <v>22627</v>
      </c>
      <c r="E2697" s="37">
        <v>46031</v>
      </c>
      <c r="F2697" s="30">
        <v>1605</v>
      </c>
      <c r="G2697" s="30" t="s">
        <v>22628</v>
      </c>
      <c r="H2697" s="38">
        <v>1395750</v>
      </c>
      <c r="I2697" s="67">
        <v>0</v>
      </c>
      <c r="J2697" s="38">
        <v>111660</v>
      </c>
      <c r="K2697" s="38">
        <v>1507410</v>
      </c>
      <c r="L2697" s="7" t="s">
        <v>22849</v>
      </c>
      <c r="M2697" s="6">
        <v>46080</v>
      </c>
      <c r="O2697" s="35">
        <f>IF(Table1[[#This Row],[Phân loại]]="Tồn đầu kỳ",Table1[[#This Row],[Tổng giá trị]],0)</f>
        <v>0</v>
      </c>
      <c r="P2697" s="7">
        <f>IF(Table1[[#This Row],[Số còn phải thu ĐK]]&lt;&gt;0,0,IF(Table1[[#This Row],[Phân loại]]="Bán hàng",Table1[[#This Row],[Tổng giá trị]],-Table1[[#This Row],[Tổng giá trị]]))</f>
        <v>1507410</v>
      </c>
      <c r="Q2697" s="35">
        <f t="shared" si="653"/>
        <v>1507410</v>
      </c>
      <c r="R2697" s="7">
        <f>Table1[[#This Row],[Số còn phải thu ĐK]]+Table1[[#This Row],[Giá Trị HD sau CK]]-Table1[[#This Row],[Số tiền đã thu]]</f>
        <v>0</v>
      </c>
      <c r="S2697" s="6">
        <f>IF(Table1[[#This Row],[Ngày hóa đơn]]&lt;&gt;"",Table1[[#This Row],[Ngày hóa đơn]],IF(Table1[[#This Row],[Ngày hạch toán]]&lt;&gt;"",Table1[[#This Row],[Ngày hạch toán]],""))</f>
        <v>46031</v>
      </c>
      <c r="T2697" s="7"/>
      <c r="U2697" s="6">
        <f>IF(Table1[[#This Row],[Ngày tính CN]]="","",S2697+T2697)</f>
        <v>46031</v>
      </c>
      <c r="V2697" s="35">
        <f ca="1">IF(Table1[[#This Row],[Hạn thanh toán]]="","",IF((U2697-NOW())&lt;0,0,(U2697-NOW())))</f>
        <v>0</v>
      </c>
      <c r="W2697" s="35"/>
      <c r="X2697" s="35" t="str">
        <f t="shared" ca="1" si="654"/>
        <v/>
      </c>
      <c r="Y2697" s="2" t="str">
        <f t="shared" si="655"/>
        <v>Đã thanh toán</v>
      </c>
      <c r="Z2697" s="51">
        <f t="shared" si="659"/>
        <v>46031</v>
      </c>
      <c r="AA2697" s="51">
        <f t="shared" si="660"/>
        <v>46080</v>
      </c>
      <c r="AD2697" s="2" t="str">
        <f>VLOOKUP($A2697,MA_KH!$A:$Q,MA_KH!O$1,0)</f>
        <v>LOTTE</v>
      </c>
      <c r="AE2697" s="2" t="str">
        <f>VLOOKUP($A2697,MA_KH!$A:$Q,MA_KH!P$1,0)</f>
        <v>CÔNG TY CỔ PHẦN TRUNG TÂM THƯƠNG MẠI LOTTE VIỆT NAM</v>
      </c>
    </row>
    <row r="2698" spans="1:31" ht="25.5" hidden="1" customHeight="1" x14ac:dyDescent="0.2">
      <c r="A2698" s="30" t="s">
        <v>22009</v>
      </c>
      <c r="B2698" s="30" t="s">
        <v>4283</v>
      </c>
      <c r="C2698" s="32">
        <v>46031</v>
      </c>
      <c r="D2698" s="30" t="s">
        <v>22629</v>
      </c>
      <c r="E2698" s="37">
        <v>46031</v>
      </c>
      <c r="F2698" s="30">
        <v>1617</v>
      </c>
      <c r="G2698" s="30" t="s">
        <v>22630</v>
      </c>
      <c r="H2698" s="38">
        <v>1318620</v>
      </c>
      <c r="I2698" s="67">
        <v>0</v>
      </c>
      <c r="J2698" s="38">
        <v>105490</v>
      </c>
      <c r="K2698" s="38">
        <v>1424110</v>
      </c>
      <c r="L2698" s="7" t="s">
        <v>22849</v>
      </c>
      <c r="M2698" s="6">
        <v>46080</v>
      </c>
      <c r="O2698" s="35">
        <f>IF(Table1[[#This Row],[Phân loại]]="Tồn đầu kỳ",Table1[[#This Row],[Tổng giá trị]],0)</f>
        <v>0</v>
      </c>
      <c r="P2698" s="7">
        <f>IF(Table1[[#This Row],[Số còn phải thu ĐK]]&lt;&gt;0,0,IF(Table1[[#This Row],[Phân loại]]="Bán hàng",Table1[[#This Row],[Tổng giá trị]],-Table1[[#This Row],[Tổng giá trị]]))</f>
        <v>1424110</v>
      </c>
      <c r="Q2698" s="35">
        <f t="shared" si="653"/>
        <v>1424110</v>
      </c>
      <c r="R2698" s="7">
        <f>Table1[[#This Row],[Số còn phải thu ĐK]]+Table1[[#This Row],[Giá Trị HD sau CK]]-Table1[[#This Row],[Số tiền đã thu]]</f>
        <v>0</v>
      </c>
      <c r="S2698" s="6">
        <f>IF(Table1[[#This Row],[Ngày hóa đơn]]&lt;&gt;"",Table1[[#This Row],[Ngày hóa đơn]],IF(Table1[[#This Row],[Ngày hạch toán]]&lt;&gt;"",Table1[[#This Row],[Ngày hạch toán]],""))</f>
        <v>46031</v>
      </c>
      <c r="T2698" s="7"/>
      <c r="U2698" s="6">
        <f>IF(Table1[[#This Row],[Ngày tính CN]]="","",S2698+T2698)</f>
        <v>46031</v>
      </c>
      <c r="V2698" s="35">
        <f ca="1">IF(Table1[[#This Row],[Hạn thanh toán]]="","",IF((U2698-NOW())&lt;0,0,(U2698-NOW())))</f>
        <v>0</v>
      </c>
      <c r="W2698" s="35"/>
      <c r="X2698" s="35" t="str">
        <f t="shared" ca="1" si="654"/>
        <v/>
      </c>
      <c r="Y2698" s="2" t="str">
        <f t="shared" si="655"/>
        <v>Đã thanh toán</v>
      </c>
      <c r="Z2698" s="51">
        <f t="shared" si="659"/>
        <v>46031</v>
      </c>
      <c r="AA2698" s="51">
        <f t="shared" si="660"/>
        <v>46080</v>
      </c>
      <c r="AD2698" s="2" t="str">
        <f>VLOOKUP($A2698,MA_KH!$A:$Q,MA_KH!O$1,0)</f>
        <v>LOTTE</v>
      </c>
      <c r="AE2698" s="2" t="str">
        <f>VLOOKUP($A2698,MA_KH!$A:$Q,MA_KH!P$1,0)</f>
        <v>CÔNG TY CỔ PHẦN TRUNG TÂM THƯƠNG MẠI LOTTE VIỆT NAM</v>
      </c>
    </row>
    <row r="2699" spans="1:31" ht="25.5" hidden="1" customHeight="1" x14ac:dyDescent="0.2">
      <c r="A2699" s="30" t="s">
        <v>22018</v>
      </c>
      <c r="B2699" s="30" t="s">
        <v>4227</v>
      </c>
      <c r="C2699" s="32">
        <v>46031</v>
      </c>
      <c r="D2699" s="30" t="s">
        <v>22631</v>
      </c>
      <c r="E2699" s="37">
        <v>46031</v>
      </c>
      <c r="F2699" s="30">
        <v>1648</v>
      </c>
      <c r="G2699" s="30" t="s">
        <v>4227</v>
      </c>
      <c r="H2699" s="38">
        <v>2824030</v>
      </c>
      <c r="I2699" s="67">
        <v>0</v>
      </c>
      <c r="J2699" s="38">
        <v>225922</v>
      </c>
      <c r="K2699" s="38">
        <v>3049952</v>
      </c>
      <c r="L2699" s="7" t="s">
        <v>22849</v>
      </c>
      <c r="M2699" s="6">
        <v>46080</v>
      </c>
      <c r="O2699" s="35">
        <f>IF(Table1[[#This Row],[Phân loại]]="Tồn đầu kỳ",Table1[[#This Row],[Tổng giá trị]],0)</f>
        <v>0</v>
      </c>
      <c r="P2699" s="7">
        <f>IF(Table1[[#This Row],[Số còn phải thu ĐK]]&lt;&gt;0,0,IF(Table1[[#This Row],[Phân loại]]="Bán hàng",Table1[[#This Row],[Tổng giá trị]],-Table1[[#This Row],[Tổng giá trị]]))</f>
        <v>3049952</v>
      </c>
      <c r="Q2699" s="35">
        <f t="shared" si="653"/>
        <v>3049952</v>
      </c>
      <c r="R2699" s="7">
        <f>Table1[[#This Row],[Số còn phải thu ĐK]]+Table1[[#This Row],[Giá Trị HD sau CK]]-Table1[[#This Row],[Số tiền đã thu]]</f>
        <v>0</v>
      </c>
      <c r="S2699" s="6">
        <f>IF(Table1[[#This Row],[Ngày hóa đơn]]&lt;&gt;"",Table1[[#This Row],[Ngày hóa đơn]],IF(Table1[[#This Row],[Ngày hạch toán]]&lt;&gt;"",Table1[[#This Row],[Ngày hạch toán]],""))</f>
        <v>46031</v>
      </c>
      <c r="T2699" s="7"/>
      <c r="U2699" s="6">
        <f>IF(Table1[[#This Row],[Ngày tính CN]]="","",S2699+T2699)</f>
        <v>46031</v>
      </c>
      <c r="V2699" s="35">
        <f ca="1">IF(Table1[[#This Row],[Hạn thanh toán]]="","",IF((U2699-NOW())&lt;0,0,(U2699-NOW())))</f>
        <v>0</v>
      </c>
      <c r="W2699" s="35"/>
      <c r="X2699" s="35" t="str">
        <f t="shared" ca="1" si="654"/>
        <v/>
      </c>
      <c r="Y2699" s="2" t="str">
        <f t="shared" si="655"/>
        <v>Đã thanh toán</v>
      </c>
      <c r="Z2699" s="51">
        <f t="shared" si="659"/>
        <v>46031</v>
      </c>
      <c r="AA2699" s="51">
        <f t="shared" si="660"/>
        <v>46080</v>
      </c>
      <c r="AD2699" s="2" t="str">
        <f>VLOOKUP($A2699,MA_KH!$A:$Q,MA_KH!O$1,0)</f>
        <v>LOTTE</v>
      </c>
      <c r="AE2699" s="2" t="str">
        <f>VLOOKUP($A2699,MA_KH!$A:$Q,MA_KH!P$1,0)</f>
        <v>CÔNG TY CỔ PHẦN TRUNG TÂM THƯƠNG MẠI LOTTE VIỆT NAM</v>
      </c>
    </row>
    <row r="2700" spans="1:31" ht="25.5" hidden="1" customHeight="1" x14ac:dyDescent="0.2">
      <c r="A2700" s="30" t="s">
        <v>22020</v>
      </c>
      <c r="B2700" s="30" t="s">
        <v>4103</v>
      </c>
      <c r="C2700" s="32">
        <v>46031</v>
      </c>
      <c r="D2700" s="30" t="s">
        <v>22632</v>
      </c>
      <c r="E2700" s="37">
        <v>46031</v>
      </c>
      <c r="F2700" s="30">
        <v>1652</v>
      </c>
      <c r="G2700" s="30" t="s">
        <v>22633</v>
      </c>
      <c r="H2700" s="38">
        <v>2057465</v>
      </c>
      <c r="I2700" s="67">
        <v>0</v>
      </c>
      <c r="J2700" s="38">
        <v>164597</v>
      </c>
      <c r="K2700" s="38">
        <v>2222062</v>
      </c>
      <c r="L2700" s="7" t="s">
        <v>22849</v>
      </c>
      <c r="M2700" s="6">
        <v>46080</v>
      </c>
      <c r="O2700" s="35">
        <f>IF(Table1[[#This Row],[Phân loại]]="Tồn đầu kỳ",Table1[[#This Row],[Tổng giá trị]],0)</f>
        <v>0</v>
      </c>
      <c r="P2700" s="7">
        <f>IF(Table1[[#This Row],[Số còn phải thu ĐK]]&lt;&gt;0,0,IF(Table1[[#This Row],[Phân loại]]="Bán hàng",Table1[[#This Row],[Tổng giá trị]],-Table1[[#This Row],[Tổng giá trị]]))</f>
        <v>2222062</v>
      </c>
      <c r="Q2700" s="35">
        <f t="shared" si="653"/>
        <v>2222062</v>
      </c>
      <c r="R2700" s="7">
        <f>Table1[[#This Row],[Số còn phải thu ĐK]]+Table1[[#This Row],[Giá Trị HD sau CK]]-Table1[[#This Row],[Số tiền đã thu]]</f>
        <v>0</v>
      </c>
      <c r="S2700" s="6">
        <f>IF(Table1[[#This Row],[Ngày hóa đơn]]&lt;&gt;"",Table1[[#This Row],[Ngày hóa đơn]],IF(Table1[[#This Row],[Ngày hạch toán]]&lt;&gt;"",Table1[[#This Row],[Ngày hạch toán]],""))</f>
        <v>46031</v>
      </c>
      <c r="T2700" s="7"/>
      <c r="U2700" s="6">
        <f>IF(Table1[[#This Row],[Ngày tính CN]]="","",S2700+T2700)</f>
        <v>46031</v>
      </c>
      <c r="V2700" s="35">
        <f ca="1">IF(Table1[[#This Row],[Hạn thanh toán]]="","",IF((U2700-NOW())&lt;0,0,(U2700-NOW())))</f>
        <v>0</v>
      </c>
      <c r="W2700" s="35"/>
      <c r="X2700" s="35" t="str">
        <f t="shared" ca="1" si="654"/>
        <v/>
      </c>
      <c r="Y2700" s="2" t="str">
        <f t="shared" si="655"/>
        <v>Đã thanh toán</v>
      </c>
      <c r="Z2700" s="51">
        <f t="shared" si="659"/>
        <v>46031</v>
      </c>
      <c r="AA2700" s="51">
        <f t="shared" si="660"/>
        <v>46080</v>
      </c>
      <c r="AD2700" s="2" t="str">
        <f>VLOOKUP($A2700,MA_KH!$A:$Q,MA_KH!O$1,0)</f>
        <v>LOTTE</v>
      </c>
      <c r="AE2700" s="2" t="str">
        <f>VLOOKUP($A2700,MA_KH!$A:$Q,MA_KH!P$1,0)</f>
        <v>CÔNG TY CỔ PHẦN TRUNG TÂM THƯƠNG MẠI LOTTE VIỆT NAM</v>
      </c>
    </row>
    <row r="2701" spans="1:31" ht="25.5" hidden="1" customHeight="1" x14ac:dyDescent="0.2">
      <c r="A2701" s="30" t="s">
        <v>22010</v>
      </c>
      <c r="B2701" s="30" t="s">
        <v>4279</v>
      </c>
      <c r="C2701" s="37">
        <v>46032</v>
      </c>
      <c r="D2701" s="30" t="s">
        <v>22636</v>
      </c>
      <c r="E2701" s="37">
        <v>46031</v>
      </c>
      <c r="F2701" s="30">
        <v>1653</v>
      </c>
      <c r="G2701" s="30" t="s">
        <v>22637</v>
      </c>
      <c r="H2701" s="38">
        <v>2236265</v>
      </c>
      <c r="I2701" s="67">
        <v>0</v>
      </c>
      <c r="J2701" s="38">
        <v>178901</v>
      </c>
      <c r="K2701" s="38">
        <v>2415166</v>
      </c>
      <c r="L2701" s="7" t="s">
        <v>22849</v>
      </c>
      <c r="M2701" s="6">
        <v>46080</v>
      </c>
      <c r="O2701" s="35">
        <f>IF(Table1[[#This Row],[Phân loại]]="Tồn đầu kỳ",Table1[[#This Row],[Tổng giá trị]],0)</f>
        <v>0</v>
      </c>
      <c r="P2701" s="7">
        <f>IF(Table1[[#This Row],[Số còn phải thu ĐK]]&lt;&gt;0,0,IF(Table1[[#This Row],[Phân loại]]="Bán hàng",Table1[[#This Row],[Tổng giá trị]],-Table1[[#This Row],[Tổng giá trị]]))</f>
        <v>2415166</v>
      </c>
      <c r="Q2701" s="35">
        <f t="shared" si="653"/>
        <v>2415166</v>
      </c>
      <c r="R2701" s="7">
        <f>Table1[[#This Row],[Số còn phải thu ĐK]]+Table1[[#This Row],[Giá Trị HD sau CK]]-Table1[[#This Row],[Số tiền đã thu]]</f>
        <v>0</v>
      </c>
      <c r="S2701" s="6">
        <f>IF(Table1[[#This Row],[Ngày hóa đơn]]&lt;&gt;"",Table1[[#This Row],[Ngày hóa đơn]],IF(Table1[[#This Row],[Ngày hạch toán]]&lt;&gt;"",Table1[[#This Row],[Ngày hạch toán]],""))</f>
        <v>46031</v>
      </c>
      <c r="T2701" s="7"/>
      <c r="U2701" s="6">
        <f>IF(Table1[[#This Row],[Ngày tính CN]]="","",S2701+T2701)</f>
        <v>46031</v>
      </c>
      <c r="V2701" s="35">
        <f ca="1">IF(Table1[[#This Row],[Hạn thanh toán]]="","",IF((U2701-NOW())&lt;0,0,(U2701-NOW())))</f>
        <v>0</v>
      </c>
      <c r="W2701" s="35"/>
      <c r="X2701" s="35" t="str">
        <f t="shared" ca="1" si="654"/>
        <v/>
      </c>
      <c r="Y2701" s="2" t="str">
        <f t="shared" si="655"/>
        <v>Đã thanh toán</v>
      </c>
      <c r="Z2701" s="51">
        <f t="shared" si="659"/>
        <v>46031</v>
      </c>
      <c r="AA2701" s="51">
        <f t="shared" si="660"/>
        <v>46080</v>
      </c>
      <c r="AD2701" s="2" t="str">
        <f>VLOOKUP($A2701,MA_KH!$A:$Q,MA_KH!O$1,0)</f>
        <v>LOTTE</v>
      </c>
      <c r="AE2701" s="2" t="str">
        <f>VLOOKUP($A2701,MA_KH!$A:$Q,MA_KH!P$1,0)</f>
        <v>CÔNG TY CỔ PHẦN TRUNG TÂM THƯƠNG MẠI LOTTE VIỆT NAM</v>
      </c>
    </row>
    <row r="2702" spans="1:31" ht="25.5" hidden="1" customHeight="1" x14ac:dyDescent="0.2">
      <c r="A2702" s="30" t="s">
        <v>22016</v>
      </c>
      <c r="B2702" s="30" t="s">
        <v>4289</v>
      </c>
      <c r="C2702" s="37">
        <v>46032</v>
      </c>
      <c r="D2702" s="30" t="s">
        <v>22638</v>
      </c>
      <c r="E2702" s="37">
        <v>46032</v>
      </c>
      <c r="F2702" s="30">
        <v>1724</v>
      </c>
      <c r="G2702" s="30" t="s">
        <v>22639</v>
      </c>
      <c r="H2702" s="38">
        <v>12261120</v>
      </c>
      <c r="I2702" s="67">
        <v>0</v>
      </c>
      <c r="J2702" s="38">
        <v>980890</v>
      </c>
      <c r="K2702" s="38">
        <v>13242010</v>
      </c>
      <c r="L2702" s="7" t="s">
        <v>22849</v>
      </c>
      <c r="M2702" s="6">
        <v>46080</v>
      </c>
      <c r="O2702" s="35">
        <f>IF(Table1[[#This Row],[Phân loại]]="Tồn đầu kỳ",Table1[[#This Row],[Tổng giá trị]],0)</f>
        <v>0</v>
      </c>
      <c r="P2702" s="7">
        <f>IF(Table1[[#This Row],[Số còn phải thu ĐK]]&lt;&gt;0,0,IF(Table1[[#This Row],[Phân loại]]="Bán hàng",Table1[[#This Row],[Tổng giá trị]],-Table1[[#This Row],[Tổng giá trị]]))</f>
        <v>13242010</v>
      </c>
      <c r="Q2702" s="35">
        <f t="shared" si="653"/>
        <v>13242010</v>
      </c>
      <c r="R2702" s="7">
        <f>Table1[[#This Row],[Số còn phải thu ĐK]]+Table1[[#This Row],[Giá Trị HD sau CK]]-Table1[[#This Row],[Số tiền đã thu]]</f>
        <v>0</v>
      </c>
      <c r="S2702" s="6">
        <f>IF(Table1[[#This Row],[Ngày hóa đơn]]&lt;&gt;"",Table1[[#This Row],[Ngày hóa đơn]],IF(Table1[[#This Row],[Ngày hạch toán]]&lt;&gt;"",Table1[[#This Row],[Ngày hạch toán]],""))</f>
        <v>46032</v>
      </c>
      <c r="T2702" s="7"/>
      <c r="U2702" s="6">
        <f>IF(Table1[[#This Row],[Ngày tính CN]]="","",S2702+T2702)</f>
        <v>46032</v>
      </c>
      <c r="V2702" s="35">
        <f ca="1">IF(Table1[[#This Row],[Hạn thanh toán]]="","",IF((U2702-NOW())&lt;0,0,(U2702-NOW())))</f>
        <v>0</v>
      </c>
      <c r="W2702" s="35"/>
      <c r="X2702" s="35" t="str">
        <f t="shared" ca="1" si="654"/>
        <v/>
      </c>
      <c r="Y2702" s="2" t="str">
        <f t="shared" si="655"/>
        <v>Đã thanh toán</v>
      </c>
      <c r="Z2702" s="51">
        <f t="shared" si="659"/>
        <v>46032</v>
      </c>
      <c r="AA2702" s="51">
        <f t="shared" si="660"/>
        <v>46080</v>
      </c>
      <c r="AD2702" s="2" t="str">
        <f>VLOOKUP($A2702,MA_KH!$A:$Q,MA_KH!O$1,0)</f>
        <v>LOTTE</v>
      </c>
      <c r="AE2702" s="2" t="str">
        <f>VLOOKUP($A2702,MA_KH!$A:$Q,MA_KH!P$1,0)</f>
        <v>CÔNG TY CỔ PHẦN TRUNG TÂM THƯƠNG MẠI LOTTE VIỆT NAM</v>
      </c>
    </row>
    <row r="2703" spans="1:31" ht="25.5" hidden="1" customHeight="1" x14ac:dyDescent="0.2">
      <c r="A2703" s="30" t="s">
        <v>22014</v>
      </c>
      <c r="B2703" s="30" t="s">
        <v>4178</v>
      </c>
      <c r="C2703" s="37">
        <v>46032</v>
      </c>
      <c r="D2703" s="30" t="s">
        <v>22640</v>
      </c>
      <c r="E2703" s="37">
        <v>46032</v>
      </c>
      <c r="F2703" s="30">
        <v>138</v>
      </c>
      <c r="G2703" s="30" t="s">
        <v>22641</v>
      </c>
      <c r="H2703" s="38">
        <v>415615</v>
      </c>
      <c r="I2703" s="67">
        <v>0</v>
      </c>
      <c r="J2703" s="38">
        <v>0</v>
      </c>
      <c r="K2703" s="38">
        <v>415615</v>
      </c>
      <c r="L2703" s="68" t="s">
        <v>22850</v>
      </c>
      <c r="M2703" s="6">
        <v>46034</v>
      </c>
      <c r="O2703" s="35">
        <f>IF(Table1[[#This Row],[Phân loại]]="Tồn đầu kỳ",Table1[[#This Row],[Tổng giá trị]],0)</f>
        <v>0</v>
      </c>
      <c r="P2703" s="7">
        <f>IF(Table1[[#This Row],[Số còn phải thu ĐK]]&lt;&gt;0,0,IF(Table1[[#This Row],[Phân loại]]="Bán hàng",Table1[[#This Row],[Tổng giá trị]],-Table1[[#This Row],[Tổng giá trị]]))</f>
        <v>-415615</v>
      </c>
      <c r="Q2703" s="35">
        <f t="shared" si="653"/>
        <v>-415615</v>
      </c>
      <c r="R2703" s="7">
        <f>Table1[[#This Row],[Số còn phải thu ĐK]]+Table1[[#This Row],[Giá Trị HD sau CK]]-Table1[[#This Row],[Số tiền đã thu]]</f>
        <v>0</v>
      </c>
      <c r="S2703" s="6">
        <f>IF(Table1[[#This Row],[Ngày hóa đơn]]&lt;&gt;"",Table1[[#This Row],[Ngày hóa đơn]],IF(Table1[[#This Row],[Ngày hạch toán]]&lt;&gt;"",Table1[[#This Row],[Ngày hạch toán]],""))</f>
        <v>46032</v>
      </c>
      <c r="T2703" s="7"/>
      <c r="U2703" s="6">
        <f>IF(Table1[[#This Row],[Ngày tính CN]]="","",S2703+T2703)</f>
        <v>46032</v>
      </c>
      <c r="V2703" s="35">
        <f ca="1">IF(Table1[[#This Row],[Hạn thanh toán]]="","",IF((U2703-NOW())&lt;0,0,(U2703-NOW())))</f>
        <v>0</v>
      </c>
      <c r="W2703" s="35"/>
      <c r="X2703" s="35" t="str">
        <f t="shared" ca="1" si="654"/>
        <v/>
      </c>
      <c r="Y2703" s="2" t="str">
        <f t="shared" si="655"/>
        <v>Đã thanh toán</v>
      </c>
      <c r="Z2703" s="51">
        <f t="shared" si="659"/>
        <v>46032</v>
      </c>
      <c r="AA2703" s="51">
        <f t="shared" si="660"/>
        <v>46034</v>
      </c>
      <c r="AD2703" s="2" t="str">
        <f>VLOOKUP($A2703,MA_KH!$A:$Q,MA_KH!O$1,0)</f>
        <v>LOTTE</v>
      </c>
      <c r="AE2703" s="2" t="str">
        <f>VLOOKUP($A2703,MA_KH!$A:$Q,MA_KH!P$1,0)</f>
        <v>CÔNG TY CỔ PHẦN TRUNG TÂM THƯƠNG MẠI LOTTE VIỆT NAM</v>
      </c>
    </row>
    <row r="2704" spans="1:31" ht="25.5" hidden="1" customHeight="1" x14ac:dyDescent="0.2">
      <c r="A2704" s="30" t="s">
        <v>22014</v>
      </c>
      <c r="B2704" s="30" t="s">
        <v>4178</v>
      </c>
      <c r="C2704" s="37">
        <v>46032</v>
      </c>
      <c r="D2704" s="30" t="s">
        <v>22640</v>
      </c>
      <c r="E2704" s="37">
        <v>46034</v>
      </c>
      <c r="F2704" s="30">
        <v>321</v>
      </c>
      <c r="G2704" s="30" t="s">
        <v>22642</v>
      </c>
      <c r="H2704" s="38">
        <v>1360194</v>
      </c>
      <c r="I2704" s="67">
        <v>0</v>
      </c>
      <c r="J2704" s="38">
        <v>0</v>
      </c>
      <c r="K2704" s="38">
        <v>1360194</v>
      </c>
      <c r="L2704" s="68" t="s">
        <v>22850</v>
      </c>
      <c r="M2704" s="6">
        <v>46034</v>
      </c>
      <c r="O2704" s="35">
        <f>IF(Table1[[#This Row],[Phân loại]]="Tồn đầu kỳ",Table1[[#This Row],[Tổng giá trị]],0)</f>
        <v>0</v>
      </c>
      <c r="P2704" s="7">
        <f>IF(Table1[[#This Row],[Số còn phải thu ĐK]]&lt;&gt;0,0,IF(Table1[[#This Row],[Phân loại]]="Bán hàng",Table1[[#This Row],[Tổng giá trị]],-Table1[[#This Row],[Tổng giá trị]]))</f>
        <v>-1360194</v>
      </c>
      <c r="Q2704" s="35">
        <f t="shared" si="653"/>
        <v>-1360194</v>
      </c>
      <c r="R2704" s="7">
        <f>Table1[[#This Row],[Số còn phải thu ĐK]]+Table1[[#This Row],[Giá Trị HD sau CK]]-Table1[[#This Row],[Số tiền đã thu]]</f>
        <v>0</v>
      </c>
      <c r="S2704" s="6">
        <f>IF(Table1[[#This Row],[Ngày hóa đơn]]&lt;&gt;"",Table1[[#This Row],[Ngày hóa đơn]],IF(Table1[[#This Row],[Ngày hạch toán]]&lt;&gt;"",Table1[[#This Row],[Ngày hạch toán]],""))</f>
        <v>46034</v>
      </c>
      <c r="T2704" s="7"/>
      <c r="U2704" s="6">
        <f>IF(Table1[[#This Row],[Ngày tính CN]]="","",S2704+T2704)</f>
        <v>46034</v>
      </c>
      <c r="V2704" s="35">
        <f ca="1">IF(Table1[[#This Row],[Hạn thanh toán]]="","",IF((U2704-NOW())&lt;0,0,(U2704-NOW())))</f>
        <v>0</v>
      </c>
      <c r="W2704" s="35"/>
      <c r="X2704" s="35" t="str">
        <f t="shared" ca="1" si="654"/>
        <v/>
      </c>
      <c r="Y2704" s="2" t="str">
        <f t="shared" si="655"/>
        <v>Đã thanh toán</v>
      </c>
      <c r="Z2704" s="51">
        <f t="shared" si="659"/>
        <v>46034</v>
      </c>
      <c r="AA2704" s="51">
        <f t="shared" si="660"/>
        <v>46034</v>
      </c>
      <c r="AD2704" s="2" t="str">
        <f>VLOOKUP($A2704,MA_KH!$A:$Q,MA_KH!O$1,0)</f>
        <v>LOTTE</v>
      </c>
      <c r="AE2704" s="2" t="str">
        <f>VLOOKUP($A2704,MA_KH!$A:$Q,MA_KH!P$1,0)</f>
        <v>CÔNG TY CỔ PHẦN TRUNG TÂM THƯƠNG MẠI LOTTE VIỆT NAM</v>
      </c>
    </row>
    <row r="2705" spans="1:31" ht="25.5" hidden="1" customHeight="1" x14ac:dyDescent="0.2">
      <c r="A2705" s="30" t="s">
        <v>22018</v>
      </c>
      <c r="B2705" s="30" t="s">
        <v>4227</v>
      </c>
      <c r="C2705" s="37">
        <v>46033</v>
      </c>
      <c r="D2705" s="30" t="s">
        <v>22643</v>
      </c>
      <c r="E2705" s="37">
        <v>46033</v>
      </c>
      <c r="F2705" s="30">
        <v>28</v>
      </c>
      <c r="G2705" s="30" t="s">
        <v>22644</v>
      </c>
      <c r="H2705" s="38">
        <v>58130</v>
      </c>
      <c r="I2705" s="67">
        <v>0</v>
      </c>
      <c r="J2705" s="38">
        <v>0</v>
      </c>
      <c r="K2705" s="38">
        <v>58130</v>
      </c>
      <c r="L2705" s="68" t="s">
        <v>22850</v>
      </c>
      <c r="M2705" s="6">
        <v>46034</v>
      </c>
      <c r="O2705" s="35">
        <f>IF(Table1[[#This Row],[Phân loại]]="Tồn đầu kỳ",Table1[[#This Row],[Tổng giá trị]],0)</f>
        <v>0</v>
      </c>
      <c r="P2705" s="7">
        <f>IF(Table1[[#This Row],[Số còn phải thu ĐK]]&lt;&gt;0,0,IF(Table1[[#This Row],[Phân loại]]="Bán hàng",Table1[[#This Row],[Tổng giá trị]],-Table1[[#This Row],[Tổng giá trị]]))</f>
        <v>-58130</v>
      </c>
      <c r="Q2705" s="35">
        <f t="shared" si="653"/>
        <v>-58130</v>
      </c>
      <c r="R2705" s="7">
        <f>Table1[[#This Row],[Số còn phải thu ĐK]]+Table1[[#This Row],[Giá Trị HD sau CK]]-Table1[[#This Row],[Số tiền đã thu]]</f>
        <v>0</v>
      </c>
      <c r="S2705" s="6">
        <f>IF(Table1[[#This Row],[Ngày hóa đơn]]&lt;&gt;"",Table1[[#This Row],[Ngày hóa đơn]],IF(Table1[[#This Row],[Ngày hạch toán]]&lt;&gt;"",Table1[[#This Row],[Ngày hạch toán]],""))</f>
        <v>46033</v>
      </c>
      <c r="T2705" s="7"/>
      <c r="U2705" s="6">
        <f>IF(Table1[[#This Row],[Ngày tính CN]]="","",S2705+T2705)</f>
        <v>46033</v>
      </c>
      <c r="V2705" s="35">
        <f ca="1">IF(Table1[[#This Row],[Hạn thanh toán]]="","",IF((U2705-NOW())&lt;0,0,(U2705-NOW())))</f>
        <v>0</v>
      </c>
      <c r="W2705" s="35"/>
      <c r="X2705" s="35" t="str">
        <f t="shared" ca="1" si="654"/>
        <v/>
      </c>
      <c r="Y2705" s="2" t="str">
        <f t="shared" si="655"/>
        <v>Đã thanh toán</v>
      </c>
      <c r="Z2705" s="51">
        <f t="shared" si="659"/>
        <v>46033</v>
      </c>
      <c r="AA2705" s="51">
        <f t="shared" si="660"/>
        <v>46034</v>
      </c>
      <c r="AD2705" s="2" t="str">
        <f>VLOOKUP($A2705,MA_KH!$A:$Q,MA_KH!O$1,0)</f>
        <v>LOTTE</v>
      </c>
      <c r="AE2705" s="2" t="str">
        <f>VLOOKUP($A2705,MA_KH!$A:$Q,MA_KH!P$1,0)</f>
        <v>CÔNG TY CỔ PHẦN TRUNG TÂM THƯƠNG MẠI LOTTE VIỆT NAM</v>
      </c>
    </row>
    <row r="2706" spans="1:31" ht="25.5" hidden="1" customHeight="1" x14ac:dyDescent="0.2">
      <c r="A2706" s="30" t="s">
        <v>22018</v>
      </c>
      <c r="B2706" s="30" t="s">
        <v>4227</v>
      </c>
      <c r="C2706" s="37">
        <v>46033</v>
      </c>
      <c r="D2706" s="30" t="s">
        <v>22643</v>
      </c>
      <c r="E2706" s="37">
        <v>46038</v>
      </c>
      <c r="F2706" s="30">
        <v>308</v>
      </c>
      <c r="G2706" s="30" t="s">
        <v>22645</v>
      </c>
      <c r="H2706" s="38">
        <v>190244</v>
      </c>
      <c r="I2706" s="67">
        <v>0</v>
      </c>
      <c r="J2706" s="38">
        <v>0</v>
      </c>
      <c r="K2706" s="38">
        <v>190244</v>
      </c>
      <c r="L2706" s="68" t="s">
        <v>22850</v>
      </c>
      <c r="M2706" s="6">
        <v>46034</v>
      </c>
      <c r="O2706" s="35">
        <f>IF(Table1[[#This Row],[Phân loại]]="Tồn đầu kỳ",Table1[[#This Row],[Tổng giá trị]],0)</f>
        <v>0</v>
      </c>
      <c r="P2706" s="7">
        <f>IF(Table1[[#This Row],[Số còn phải thu ĐK]]&lt;&gt;0,0,IF(Table1[[#This Row],[Phân loại]]="Bán hàng",Table1[[#This Row],[Tổng giá trị]],-Table1[[#This Row],[Tổng giá trị]]))</f>
        <v>-190244</v>
      </c>
      <c r="Q2706" s="35">
        <f t="shared" si="653"/>
        <v>-190244</v>
      </c>
      <c r="R2706" s="7">
        <f>Table1[[#This Row],[Số còn phải thu ĐK]]+Table1[[#This Row],[Giá Trị HD sau CK]]-Table1[[#This Row],[Số tiền đã thu]]</f>
        <v>0</v>
      </c>
      <c r="S2706" s="6">
        <f>IF(Table1[[#This Row],[Ngày hóa đơn]]&lt;&gt;"",Table1[[#This Row],[Ngày hóa đơn]],IF(Table1[[#This Row],[Ngày hạch toán]]&lt;&gt;"",Table1[[#This Row],[Ngày hạch toán]],""))</f>
        <v>46038</v>
      </c>
      <c r="T2706" s="7"/>
      <c r="U2706" s="6">
        <f>IF(Table1[[#This Row],[Ngày tính CN]]="","",S2706+T2706)</f>
        <v>46038</v>
      </c>
      <c r="V2706" s="35">
        <f ca="1">IF(Table1[[#This Row],[Hạn thanh toán]]="","",IF((U2706-NOW())&lt;0,0,(U2706-NOW())))</f>
        <v>0</v>
      </c>
      <c r="W2706" s="35"/>
      <c r="X2706" s="35" t="str">
        <f t="shared" ca="1" si="654"/>
        <v/>
      </c>
      <c r="Y2706" s="2" t="str">
        <f t="shared" si="655"/>
        <v>Đã thanh toán</v>
      </c>
      <c r="Z2706" s="51">
        <f t="shared" si="659"/>
        <v>46038</v>
      </c>
      <c r="AA2706" s="51">
        <f t="shared" si="660"/>
        <v>46034</v>
      </c>
      <c r="AD2706" s="2" t="str">
        <f>VLOOKUP($A2706,MA_KH!$A:$Q,MA_KH!O$1,0)</f>
        <v>LOTTE</v>
      </c>
      <c r="AE2706" s="2" t="str">
        <f>VLOOKUP($A2706,MA_KH!$A:$Q,MA_KH!P$1,0)</f>
        <v>CÔNG TY CỔ PHẦN TRUNG TÂM THƯƠNG MẠI LOTTE VIỆT NAM</v>
      </c>
    </row>
    <row r="2707" spans="1:31" ht="25.5" hidden="1" customHeight="1" x14ac:dyDescent="0.2">
      <c r="A2707" s="30" t="s">
        <v>22054</v>
      </c>
      <c r="B2707" s="30" t="s">
        <v>4088</v>
      </c>
      <c r="C2707" s="37">
        <v>46034</v>
      </c>
      <c r="D2707" s="30" t="s">
        <v>22646</v>
      </c>
      <c r="E2707" s="37">
        <v>46034</v>
      </c>
      <c r="F2707" s="30">
        <v>1846</v>
      </c>
      <c r="G2707" s="30" t="s">
        <v>22647</v>
      </c>
      <c r="H2707" s="38">
        <v>4259840</v>
      </c>
      <c r="I2707" s="67">
        <v>0</v>
      </c>
      <c r="J2707" s="38">
        <v>340787</v>
      </c>
      <c r="K2707" s="38">
        <v>4600627</v>
      </c>
      <c r="L2707" s="7" t="s">
        <v>22849</v>
      </c>
      <c r="M2707" s="6">
        <v>46063</v>
      </c>
      <c r="O2707" s="35">
        <f>IF(Table1[[#This Row],[Phân loại]]="Tồn đầu kỳ",Table1[[#This Row],[Tổng giá trị]],0)</f>
        <v>0</v>
      </c>
      <c r="P2707" s="7">
        <f>IF(Table1[[#This Row],[Số còn phải thu ĐK]]&lt;&gt;0,0,IF(Table1[[#This Row],[Phân loại]]="Bán hàng",Table1[[#This Row],[Tổng giá trị]],-Table1[[#This Row],[Tổng giá trị]]))</f>
        <v>4600627</v>
      </c>
      <c r="Q2707" s="35">
        <f t="shared" si="653"/>
        <v>4600627</v>
      </c>
      <c r="R2707" s="7">
        <f>Table1[[#This Row],[Số còn phải thu ĐK]]+Table1[[#This Row],[Giá Trị HD sau CK]]-Table1[[#This Row],[Số tiền đã thu]]</f>
        <v>0</v>
      </c>
      <c r="S2707" s="6">
        <f>IF(Table1[[#This Row],[Ngày hóa đơn]]&lt;&gt;"",Table1[[#This Row],[Ngày hóa đơn]],IF(Table1[[#This Row],[Ngày hạch toán]]&lt;&gt;"",Table1[[#This Row],[Ngày hạch toán]],""))</f>
        <v>46034</v>
      </c>
      <c r="T2707" s="7"/>
      <c r="U2707" s="6">
        <f>IF(Table1[[#This Row],[Ngày tính CN]]="","",S2707+T2707)</f>
        <v>46034</v>
      </c>
      <c r="V2707" s="35">
        <f ca="1">IF(Table1[[#This Row],[Hạn thanh toán]]="","",IF((U2707-NOW())&lt;0,0,(U2707-NOW())))</f>
        <v>0</v>
      </c>
      <c r="W2707" s="35"/>
      <c r="X2707" s="35" t="str">
        <f t="shared" ca="1" si="654"/>
        <v/>
      </c>
      <c r="Y2707" s="2" t="str">
        <f t="shared" si="655"/>
        <v>Đã thanh toán</v>
      </c>
      <c r="Z2707" s="51">
        <f t="shared" si="659"/>
        <v>46034</v>
      </c>
      <c r="AA2707" s="51">
        <f t="shared" si="660"/>
        <v>46063</v>
      </c>
      <c r="AD2707" s="2" t="str">
        <f>VLOOKUP($A2707,MA_KH!$A:$Q,MA_KH!O$1,0)</f>
        <v>MINHCAU</v>
      </c>
      <c r="AE2707" s="2" t="str">
        <f>VLOOKUP($A2707,MA_KH!$A:$Q,MA_KH!P$1,0)</f>
        <v>CÔNG TY CỔ PHẦN THƯƠNG MẠI VÀ DỊCH VỤ MINH CẦU</v>
      </c>
    </row>
    <row r="2708" spans="1:31" ht="25.5" hidden="1" customHeight="1" x14ac:dyDescent="0.2">
      <c r="A2708" s="30" t="s">
        <v>22023</v>
      </c>
      <c r="B2708" s="30" t="s">
        <v>4277</v>
      </c>
      <c r="C2708" s="37">
        <v>46034</v>
      </c>
      <c r="D2708" s="30" t="s">
        <v>22648</v>
      </c>
      <c r="E2708" s="37">
        <v>46034</v>
      </c>
      <c r="F2708" s="30">
        <v>253</v>
      </c>
      <c r="G2708" s="30" t="s">
        <v>22645</v>
      </c>
      <c r="H2708" s="38">
        <v>1067595</v>
      </c>
      <c r="I2708" s="67">
        <v>0</v>
      </c>
      <c r="J2708" s="38">
        <v>0</v>
      </c>
      <c r="K2708" s="38">
        <v>1067595</v>
      </c>
      <c r="L2708" s="68" t="s">
        <v>22850</v>
      </c>
      <c r="M2708" s="6">
        <v>46034</v>
      </c>
      <c r="O2708" s="35">
        <f>IF(Table1[[#This Row],[Phân loại]]="Tồn đầu kỳ",Table1[[#This Row],[Tổng giá trị]],0)</f>
        <v>0</v>
      </c>
      <c r="P2708" s="7">
        <f>IF(Table1[[#This Row],[Số còn phải thu ĐK]]&lt;&gt;0,0,IF(Table1[[#This Row],[Phân loại]]="Bán hàng",Table1[[#This Row],[Tổng giá trị]],-Table1[[#This Row],[Tổng giá trị]]))</f>
        <v>-1067595</v>
      </c>
      <c r="Q2708" s="35">
        <f t="shared" si="653"/>
        <v>-1067595</v>
      </c>
      <c r="R2708" s="7">
        <f>Table1[[#This Row],[Số còn phải thu ĐK]]+Table1[[#This Row],[Giá Trị HD sau CK]]-Table1[[#This Row],[Số tiền đã thu]]</f>
        <v>0</v>
      </c>
      <c r="S2708" s="6">
        <f>IF(Table1[[#This Row],[Ngày hóa đơn]]&lt;&gt;"",Table1[[#This Row],[Ngày hóa đơn]],IF(Table1[[#This Row],[Ngày hạch toán]]&lt;&gt;"",Table1[[#This Row],[Ngày hạch toán]],""))</f>
        <v>46034</v>
      </c>
      <c r="T2708" s="7"/>
      <c r="U2708" s="6">
        <f>IF(Table1[[#This Row],[Ngày tính CN]]="","",S2708+T2708)</f>
        <v>46034</v>
      </c>
      <c r="V2708" s="35">
        <f ca="1">IF(Table1[[#This Row],[Hạn thanh toán]]="","",IF((U2708-NOW())&lt;0,0,(U2708-NOW())))</f>
        <v>0</v>
      </c>
      <c r="W2708" s="35"/>
      <c r="X2708" s="35" t="str">
        <f t="shared" ca="1" si="654"/>
        <v/>
      </c>
      <c r="Y2708" s="2" t="str">
        <f t="shared" si="655"/>
        <v>Đã thanh toán</v>
      </c>
      <c r="Z2708" s="51">
        <f t="shared" si="659"/>
        <v>46034</v>
      </c>
      <c r="AA2708" s="51">
        <f t="shared" si="660"/>
        <v>46034</v>
      </c>
      <c r="AD2708" s="2" t="str">
        <f>VLOOKUP($A2708,MA_KH!$A:$Q,MA_KH!O$1,0)</f>
        <v>LOTTE</v>
      </c>
      <c r="AE2708" s="2" t="str">
        <f>VLOOKUP($A2708,MA_KH!$A:$Q,MA_KH!P$1,0)</f>
        <v>CÔNG TY CỔ PHẦN TRUNG TÂM THƯƠNG MẠI LOTTE VIỆT NAM</v>
      </c>
    </row>
    <row r="2709" spans="1:31" ht="25.5" hidden="1" customHeight="1" x14ac:dyDescent="0.2">
      <c r="A2709" s="30" t="s">
        <v>22023</v>
      </c>
      <c r="B2709" s="30" t="s">
        <v>4277</v>
      </c>
      <c r="C2709" s="37">
        <v>46034</v>
      </c>
      <c r="D2709" s="30" t="s">
        <v>22648</v>
      </c>
      <c r="E2709" s="37">
        <v>46034</v>
      </c>
      <c r="F2709" s="30">
        <v>726</v>
      </c>
      <c r="G2709" s="30" t="s">
        <v>22644</v>
      </c>
      <c r="H2709" s="38">
        <v>326209</v>
      </c>
      <c r="I2709" s="67">
        <v>0</v>
      </c>
      <c r="J2709" s="38">
        <v>0</v>
      </c>
      <c r="K2709" s="38">
        <v>326209</v>
      </c>
      <c r="L2709" s="68" t="s">
        <v>22850</v>
      </c>
      <c r="M2709" s="6">
        <v>46034</v>
      </c>
      <c r="O2709" s="35">
        <f>IF(Table1[[#This Row],[Phân loại]]="Tồn đầu kỳ",Table1[[#This Row],[Tổng giá trị]],0)</f>
        <v>0</v>
      </c>
      <c r="P2709" s="7">
        <f>IF(Table1[[#This Row],[Số còn phải thu ĐK]]&lt;&gt;0,0,IF(Table1[[#This Row],[Phân loại]]="Bán hàng",Table1[[#This Row],[Tổng giá trị]],-Table1[[#This Row],[Tổng giá trị]]))</f>
        <v>-326209</v>
      </c>
      <c r="Q2709" s="35">
        <f t="shared" si="653"/>
        <v>-326209</v>
      </c>
      <c r="R2709" s="7">
        <f>Table1[[#This Row],[Số còn phải thu ĐK]]+Table1[[#This Row],[Giá Trị HD sau CK]]-Table1[[#This Row],[Số tiền đã thu]]</f>
        <v>0</v>
      </c>
      <c r="S2709" s="6">
        <f>IF(Table1[[#This Row],[Ngày hóa đơn]]&lt;&gt;"",Table1[[#This Row],[Ngày hóa đơn]],IF(Table1[[#This Row],[Ngày hạch toán]]&lt;&gt;"",Table1[[#This Row],[Ngày hạch toán]],""))</f>
        <v>46034</v>
      </c>
      <c r="T2709" s="7"/>
      <c r="U2709" s="6">
        <f>IF(Table1[[#This Row],[Ngày tính CN]]="","",S2709+T2709)</f>
        <v>46034</v>
      </c>
      <c r="V2709" s="35">
        <f ca="1">IF(Table1[[#This Row],[Hạn thanh toán]]="","",IF((U2709-NOW())&lt;0,0,(U2709-NOW())))</f>
        <v>0</v>
      </c>
      <c r="W2709" s="35"/>
      <c r="X2709" s="35" t="str">
        <f t="shared" ca="1" si="654"/>
        <v/>
      </c>
      <c r="Y2709" s="2" t="str">
        <f t="shared" si="655"/>
        <v>Đã thanh toán</v>
      </c>
      <c r="Z2709" s="51">
        <f t="shared" si="659"/>
        <v>46034</v>
      </c>
      <c r="AA2709" s="51">
        <f t="shared" si="660"/>
        <v>46034</v>
      </c>
      <c r="AD2709" s="2" t="str">
        <f>VLOOKUP($A2709,MA_KH!$A:$Q,MA_KH!O$1,0)</f>
        <v>LOTTE</v>
      </c>
      <c r="AE2709" s="2" t="str">
        <f>VLOOKUP($A2709,MA_KH!$A:$Q,MA_KH!P$1,0)</f>
        <v>CÔNG TY CỔ PHẦN TRUNG TÂM THƯƠNG MẠI LOTTE VIỆT NAM</v>
      </c>
    </row>
    <row r="2710" spans="1:31" ht="25.5" hidden="1" customHeight="1" x14ac:dyDescent="0.2">
      <c r="A2710" s="30" t="s">
        <v>22010</v>
      </c>
      <c r="B2710" s="30" t="s">
        <v>4279</v>
      </c>
      <c r="C2710" s="37">
        <v>46035</v>
      </c>
      <c r="D2710" s="30" t="s">
        <v>22649</v>
      </c>
      <c r="E2710" s="37">
        <v>46034</v>
      </c>
      <c r="F2710" s="30">
        <v>1952</v>
      </c>
      <c r="G2710" s="30" t="s">
        <v>22650</v>
      </c>
      <c r="H2710" s="38">
        <v>1357185</v>
      </c>
      <c r="I2710" s="67">
        <v>0</v>
      </c>
      <c r="J2710" s="38">
        <v>108575</v>
      </c>
      <c r="K2710" s="38">
        <v>1465760</v>
      </c>
      <c r="L2710" s="7" t="s">
        <v>22849</v>
      </c>
      <c r="M2710" s="6">
        <v>46092</v>
      </c>
      <c r="O2710" s="35">
        <f>IF(Table1[[#This Row],[Phân loại]]="Tồn đầu kỳ",Table1[[#This Row],[Tổng giá trị]],0)</f>
        <v>0</v>
      </c>
      <c r="P2710" s="7">
        <f>IF(Table1[[#This Row],[Số còn phải thu ĐK]]&lt;&gt;0,0,IF(Table1[[#This Row],[Phân loại]]="Bán hàng",Table1[[#This Row],[Tổng giá trị]],-Table1[[#This Row],[Tổng giá trị]]))</f>
        <v>1465760</v>
      </c>
      <c r="Q2710" s="35">
        <f t="shared" si="653"/>
        <v>1465760</v>
      </c>
      <c r="R2710" s="7">
        <f>Table1[[#This Row],[Số còn phải thu ĐK]]+Table1[[#This Row],[Giá Trị HD sau CK]]-Table1[[#This Row],[Số tiền đã thu]]</f>
        <v>0</v>
      </c>
      <c r="S2710" s="6">
        <f>IF(Table1[[#This Row],[Ngày hóa đơn]]&lt;&gt;"",Table1[[#This Row],[Ngày hóa đơn]],IF(Table1[[#This Row],[Ngày hạch toán]]&lt;&gt;"",Table1[[#This Row],[Ngày hạch toán]],""))</f>
        <v>46034</v>
      </c>
      <c r="T2710" s="7"/>
      <c r="U2710" s="6">
        <f>IF(Table1[[#This Row],[Ngày tính CN]]="","",S2710+T2710)</f>
        <v>46034</v>
      </c>
      <c r="V2710" s="35">
        <f ca="1">IF(Table1[[#This Row],[Hạn thanh toán]]="","",IF((U2710-NOW())&lt;0,0,(U2710-NOW())))</f>
        <v>0</v>
      </c>
      <c r="W2710" s="35"/>
      <c r="X2710" s="35" t="str">
        <f t="shared" ca="1" si="654"/>
        <v/>
      </c>
      <c r="Y2710" s="2" t="str">
        <f t="shared" si="655"/>
        <v>Đã thanh toán</v>
      </c>
      <c r="Z2710" s="51">
        <f t="shared" si="659"/>
        <v>46034</v>
      </c>
      <c r="AA2710" s="51">
        <f t="shared" si="660"/>
        <v>46092</v>
      </c>
      <c r="AD2710" s="2" t="str">
        <f>VLOOKUP($A2710,MA_KH!$A:$Q,MA_KH!O$1,0)</f>
        <v>LOTTE</v>
      </c>
      <c r="AE2710" s="2" t="str">
        <f>VLOOKUP($A2710,MA_KH!$A:$Q,MA_KH!P$1,0)</f>
        <v>CÔNG TY CỔ PHẦN TRUNG TÂM THƯƠNG MẠI LOTTE VIỆT NAM</v>
      </c>
    </row>
    <row r="2711" spans="1:31" ht="25.5" hidden="1" customHeight="1" x14ac:dyDescent="0.2">
      <c r="A2711" s="30" t="s">
        <v>22022</v>
      </c>
      <c r="B2711" s="30" t="s">
        <v>4019</v>
      </c>
      <c r="C2711" s="37">
        <v>46035</v>
      </c>
      <c r="D2711" s="30" t="s">
        <v>22651</v>
      </c>
      <c r="E2711" s="37">
        <v>46034</v>
      </c>
      <c r="F2711" s="30">
        <v>1953</v>
      </c>
      <c r="G2711" s="30" t="s">
        <v>22652</v>
      </c>
      <c r="H2711" s="38">
        <v>2197700</v>
      </c>
      <c r="I2711" s="67">
        <v>0</v>
      </c>
      <c r="J2711" s="38">
        <v>175816</v>
      </c>
      <c r="K2711" s="38">
        <v>2373516</v>
      </c>
      <c r="L2711" s="7" t="s">
        <v>22849</v>
      </c>
      <c r="M2711" s="6">
        <v>46080</v>
      </c>
      <c r="O2711" s="35">
        <f>IF(Table1[[#This Row],[Phân loại]]="Tồn đầu kỳ",Table1[[#This Row],[Tổng giá trị]],0)</f>
        <v>0</v>
      </c>
      <c r="P2711" s="7">
        <f>IF(Table1[[#This Row],[Số còn phải thu ĐK]]&lt;&gt;0,0,IF(Table1[[#This Row],[Phân loại]]="Bán hàng",Table1[[#This Row],[Tổng giá trị]],-Table1[[#This Row],[Tổng giá trị]]))</f>
        <v>2373516</v>
      </c>
      <c r="Q2711" s="35">
        <f t="shared" si="653"/>
        <v>2373516</v>
      </c>
      <c r="R2711" s="7">
        <f>Table1[[#This Row],[Số còn phải thu ĐK]]+Table1[[#This Row],[Giá Trị HD sau CK]]-Table1[[#This Row],[Số tiền đã thu]]</f>
        <v>0</v>
      </c>
      <c r="S2711" s="6">
        <f>IF(Table1[[#This Row],[Ngày hóa đơn]]&lt;&gt;"",Table1[[#This Row],[Ngày hóa đơn]],IF(Table1[[#This Row],[Ngày hạch toán]]&lt;&gt;"",Table1[[#This Row],[Ngày hạch toán]],""))</f>
        <v>46034</v>
      </c>
      <c r="T2711" s="7"/>
      <c r="U2711" s="6">
        <f>IF(Table1[[#This Row],[Ngày tính CN]]="","",S2711+T2711)</f>
        <v>46034</v>
      </c>
      <c r="V2711" s="35">
        <f ca="1">IF(Table1[[#This Row],[Hạn thanh toán]]="","",IF((U2711-NOW())&lt;0,0,(U2711-NOW())))</f>
        <v>0</v>
      </c>
      <c r="W2711" s="35"/>
      <c r="X2711" s="35" t="str">
        <f t="shared" ca="1" si="654"/>
        <v/>
      </c>
      <c r="Y2711" s="2" t="str">
        <f t="shared" si="655"/>
        <v>Đã thanh toán</v>
      </c>
      <c r="Z2711" s="51">
        <f t="shared" si="659"/>
        <v>46034</v>
      </c>
      <c r="AA2711" s="51">
        <f t="shared" si="660"/>
        <v>46080</v>
      </c>
      <c r="AD2711" s="2" t="str">
        <f>VLOOKUP($A2711,MA_KH!$A:$Q,MA_KH!O$1,0)</f>
        <v>LOTTE</v>
      </c>
      <c r="AE2711" s="2" t="str">
        <f>VLOOKUP($A2711,MA_KH!$A:$Q,MA_KH!P$1,0)</f>
        <v>CÔNG TY CỔ PHẦN TRUNG TÂM THƯƠNG MẠI LOTTE VIỆT NAM</v>
      </c>
    </row>
    <row r="2712" spans="1:31" ht="25.5" hidden="1" customHeight="1" x14ac:dyDescent="0.2">
      <c r="A2712" s="30" t="s">
        <v>22012</v>
      </c>
      <c r="B2712" s="30" t="s">
        <v>4423</v>
      </c>
      <c r="C2712" s="37">
        <v>46035</v>
      </c>
      <c r="D2712" s="30" t="s">
        <v>22653</v>
      </c>
      <c r="E2712" s="37">
        <v>46034</v>
      </c>
      <c r="F2712" s="30">
        <v>1954</v>
      </c>
      <c r="G2712" s="30" t="s">
        <v>22654</v>
      </c>
      <c r="H2712" s="38">
        <v>439540</v>
      </c>
      <c r="I2712" s="67">
        <v>0</v>
      </c>
      <c r="J2712" s="38">
        <v>35163</v>
      </c>
      <c r="K2712" s="38">
        <v>474703</v>
      </c>
      <c r="L2712" s="7" t="s">
        <v>22849</v>
      </c>
      <c r="M2712" s="6">
        <v>46092</v>
      </c>
      <c r="O2712" s="35">
        <f>IF(Table1[[#This Row],[Phân loại]]="Tồn đầu kỳ",Table1[[#This Row],[Tổng giá trị]],0)</f>
        <v>0</v>
      </c>
      <c r="P2712" s="7">
        <f>IF(Table1[[#This Row],[Số còn phải thu ĐK]]&lt;&gt;0,0,IF(Table1[[#This Row],[Phân loại]]="Bán hàng",Table1[[#This Row],[Tổng giá trị]],-Table1[[#This Row],[Tổng giá trị]]))</f>
        <v>474703</v>
      </c>
      <c r="Q2712" s="35">
        <f t="shared" si="653"/>
        <v>474703</v>
      </c>
      <c r="R2712" s="7">
        <f>Table1[[#This Row],[Số còn phải thu ĐK]]+Table1[[#This Row],[Giá Trị HD sau CK]]-Table1[[#This Row],[Số tiền đã thu]]</f>
        <v>0</v>
      </c>
      <c r="S2712" s="6">
        <f>IF(Table1[[#This Row],[Ngày hóa đơn]]&lt;&gt;"",Table1[[#This Row],[Ngày hóa đơn]],IF(Table1[[#This Row],[Ngày hạch toán]]&lt;&gt;"",Table1[[#This Row],[Ngày hạch toán]],""))</f>
        <v>46034</v>
      </c>
      <c r="T2712" s="7"/>
      <c r="U2712" s="6">
        <f>IF(Table1[[#This Row],[Ngày tính CN]]="","",S2712+T2712)</f>
        <v>46034</v>
      </c>
      <c r="V2712" s="35">
        <f ca="1">IF(Table1[[#This Row],[Hạn thanh toán]]="","",IF((U2712-NOW())&lt;0,0,(U2712-NOW())))</f>
        <v>0</v>
      </c>
      <c r="W2712" s="35"/>
      <c r="X2712" s="35" t="str">
        <f t="shared" ca="1" si="654"/>
        <v/>
      </c>
      <c r="Y2712" s="2" t="str">
        <f t="shared" si="655"/>
        <v>Đã thanh toán</v>
      </c>
      <c r="Z2712" s="51">
        <f t="shared" si="659"/>
        <v>46034</v>
      </c>
      <c r="AA2712" s="51">
        <f t="shared" si="660"/>
        <v>46092</v>
      </c>
      <c r="AD2712" s="2" t="str">
        <f>VLOOKUP($A2712,MA_KH!$A:$Q,MA_KH!O$1,0)</f>
        <v>LOTTE</v>
      </c>
      <c r="AE2712" s="2" t="str">
        <f>VLOOKUP($A2712,MA_KH!$A:$Q,MA_KH!P$1,0)</f>
        <v>CÔNG TY CỔ PHẦN TRUNG TÂM THƯƠNG MẠI LOTTE VIỆT NAM</v>
      </c>
    </row>
    <row r="2713" spans="1:31" ht="25.5" hidden="1" customHeight="1" x14ac:dyDescent="0.2">
      <c r="A2713" s="30" t="s">
        <v>22014</v>
      </c>
      <c r="B2713" s="30" t="s">
        <v>4178</v>
      </c>
      <c r="C2713" s="37">
        <v>46035</v>
      </c>
      <c r="D2713" s="30" t="s">
        <v>22655</v>
      </c>
      <c r="E2713" s="37">
        <v>46035</v>
      </c>
      <c r="F2713" s="30">
        <v>1984</v>
      </c>
      <c r="G2713" s="30" t="s">
        <v>22656</v>
      </c>
      <c r="H2713" s="38">
        <v>1434315</v>
      </c>
      <c r="I2713" s="67">
        <v>0</v>
      </c>
      <c r="J2713" s="38">
        <v>114745</v>
      </c>
      <c r="K2713" s="38">
        <v>1549060</v>
      </c>
      <c r="L2713" s="7" t="s">
        <v>22849</v>
      </c>
      <c r="M2713" s="6">
        <v>46080</v>
      </c>
      <c r="O2713" s="35">
        <f>IF(Table1[[#This Row],[Phân loại]]="Tồn đầu kỳ",Table1[[#This Row],[Tổng giá trị]],0)</f>
        <v>0</v>
      </c>
      <c r="P2713" s="7">
        <f>IF(Table1[[#This Row],[Số còn phải thu ĐK]]&lt;&gt;0,0,IF(Table1[[#This Row],[Phân loại]]="Bán hàng",Table1[[#This Row],[Tổng giá trị]],-Table1[[#This Row],[Tổng giá trị]]))</f>
        <v>1549060</v>
      </c>
      <c r="Q2713" s="35">
        <f t="shared" si="653"/>
        <v>1549060</v>
      </c>
      <c r="R2713" s="7">
        <f>Table1[[#This Row],[Số còn phải thu ĐK]]+Table1[[#This Row],[Giá Trị HD sau CK]]-Table1[[#This Row],[Số tiền đã thu]]</f>
        <v>0</v>
      </c>
      <c r="S2713" s="6">
        <f>IF(Table1[[#This Row],[Ngày hóa đơn]]&lt;&gt;"",Table1[[#This Row],[Ngày hóa đơn]],IF(Table1[[#This Row],[Ngày hạch toán]]&lt;&gt;"",Table1[[#This Row],[Ngày hạch toán]],""))</f>
        <v>46035</v>
      </c>
      <c r="T2713" s="7"/>
      <c r="U2713" s="6">
        <f>IF(Table1[[#This Row],[Ngày tính CN]]="","",S2713+T2713)</f>
        <v>46035</v>
      </c>
      <c r="V2713" s="35">
        <f ca="1">IF(Table1[[#This Row],[Hạn thanh toán]]="","",IF((U2713-NOW())&lt;0,0,(U2713-NOW())))</f>
        <v>0</v>
      </c>
      <c r="W2713" s="35"/>
      <c r="X2713" s="35" t="str">
        <f t="shared" ca="1" si="654"/>
        <v/>
      </c>
      <c r="Y2713" s="2" t="str">
        <f t="shared" si="655"/>
        <v>Đã thanh toán</v>
      </c>
      <c r="Z2713" s="51">
        <f t="shared" si="659"/>
        <v>46035</v>
      </c>
      <c r="AA2713" s="51">
        <f t="shared" si="660"/>
        <v>46080</v>
      </c>
      <c r="AD2713" s="2" t="str">
        <f>VLOOKUP($A2713,MA_KH!$A:$Q,MA_KH!O$1,0)</f>
        <v>LOTTE</v>
      </c>
      <c r="AE2713" s="2" t="str">
        <f>VLOOKUP($A2713,MA_KH!$A:$Q,MA_KH!P$1,0)</f>
        <v>CÔNG TY CỔ PHẦN TRUNG TÂM THƯƠNG MẠI LOTTE VIỆT NAM</v>
      </c>
    </row>
    <row r="2714" spans="1:31" ht="25.5" hidden="1" customHeight="1" x14ac:dyDescent="0.2">
      <c r="A2714" s="30" t="s">
        <v>22009</v>
      </c>
      <c r="B2714" s="30" t="s">
        <v>4283</v>
      </c>
      <c r="C2714" s="37">
        <v>46035</v>
      </c>
      <c r="D2714" s="30" t="s">
        <v>22657</v>
      </c>
      <c r="E2714" s="37">
        <v>46035</v>
      </c>
      <c r="F2714" s="30">
        <v>1998</v>
      </c>
      <c r="G2714" s="30" t="s">
        <v>22658</v>
      </c>
      <c r="H2714" s="38">
        <v>1190660</v>
      </c>
      <c r="I2714" s="67">
        <v>0</v>
      </c>
      <c r="J2714" s="38">
        <v>95253</v>
      </c>
      <c r="K2714" s="38">
        <v>1285913</v>
      </c>
      <c r="L2714" s="7" t="s">
        <v>22849</v>
      </c>
      <c r="M2714" s="6">
        <v>46080</v>
      </c>
      <c r="O2714" s="35">
        <f>IF(Table1[[#This Row],[Phân loại]]="Tồn đầu kỳ",Table1[[#This Row],[Tổng giá trị]],0)</f>
        <v>0</v>
      </c>
      <c r="P2714" s="7">
        <f>IF(Table1[[#This Row],[Số còn phải thu ĐK]]&lt;&gt;0,0,IF(Table1[[#This Row],[Phân loại]]="Bán hàng",Table1[[#This Row],[Tổng giá trị]],-Table1[[#This Row],[Tổng giá trị]]))</f>
        <v>1285913</v>
      </c>
      <c r="Q2714" s="35">
        <f t="shared" si="653"/>
        <v>1285913</v>
      </c>
      <c r="R2714" s="7">
        <f>Table1[[#This Row],[Số còn phải thu ĐK]]+Table1[[#This Row],[Giá Trị HD sau CK]]-Table1[[#This Row],[Số tiền đã thu]]</f>
        <v>0</v>
      </c>
      <c r="S2714" s="6">
        <f>IF(Table1[[#This Row],[Ngày hóa đơn]]&lt;&gt;"",Table1[[#This Row],[Ngày hóa đơn]],IF(Table1[[#This Row],[Ngày hạch toán]]&lt;&gt;"",Table1[[#This Row],[Ngày hạch toán]],""))</f>
        <v>46035</v>
      </c>
      <c r="T2714" s="7"/>
      <c r="U2714" s="6">
        <f>IF(Table1[[#This Row],[Ngày tính CN]]="","",S2714+T2714)</f>
        <v>46035</v>
      </c>
      <c r="V2714" s="35">
        <f ca="1">IF(Table1[[#This Row],[Hạn thanh toán]]="","",IF((U2714-NOW())&lt;0,0,(U2714-NOW())))</f>
        <v>0</v>
      </c>
      <c r="W2714" s="35"/>
      <c r="X2714" s="35" t="str">
        <f t="shared" ca="1" si="654"/>
        <v/>
      </c>
      <c r="Y2714" s="2" t="str">
        <f t="shared" si="655"/>
        <v>Đã thanh toán</v>
      </c>
      <c r="Z2714" s="51">
        <f t="shared" si="659"/>
        <v>46035</v>
      </c>
      <c r="AA2714" s="51">
        <f t="shared" si="660"/>
        <v>46080</v>
      </c>
      <c r="AD2714" s="2" t="str">
        <f>VLOOKUP($A2714,MA_KH!$A:$Q,MA_KH!O$1,0)</f>
        <v>LOTTE</v>
      </c>
      <c r="AE2714" s="2" t="str">
        <f>VLOOKUP($A2714,MA_KH!$A:$Q,MA_KH!P$1,0)</f>
        <v>CÔNG TY CỔ PHẦN TRUNG TÂM THƯƠNG MẠI LOTTE VIỆT NAM</v>
      </c>
    </row>
    <row r="2715" spans="1:31" ht="25.5" hidden="1" customHeight="1" x14ac:dyDescent="0.2">
      <c r="A2715" s="30" t="s">
        <v>21973</v>
      </c>
      <c r="B2715" s="30" t="s">
        <v>4381</v>
      </c>
      <c r="C2715" s="37">
        <v>46035</v>
      </c>
      <c r="D2715" s="30" t="s">
        <v>22659</v>
      </c>
      <c r="E2715" s="37">
        <v>46035</v>
      </c>
      <c r="F2715" s="30">
        <v>1969</v>
      </c>
      <c r="G2715" s="30" t="s">
        <v>4381</v>
      </c>
      <c r="H2715" s="38">
        <v>499096</v>
      </c>
      <c r="I2715" s="67">
        <v>0</v>
      </c>
      <c r="J2715" s="38">
        <v>39928</v>
      </c>
      <c r="K2715" s="38">
        <v>539024</v>
      </c>
      <c r="L2715" s="7" t="s">
        <v>22849</v>
      </c>
      <c r="O2715" s="35">
        <f>IF(Table1[[#This Row],[Phân loại]]="Tồn đầu kỳ",Table1[[#This Row],[Tổng giá trị]],0)</f>
        <v>0</v>
      </c>
      <c r="P2715" s="7">
        <f>IF(Table1[[#This Row],[Số còn phải thu ĐK]]&lt;&gt;0,0,IF(Table1[[#This Row],[Phân loại]]="Bán hàng",Table1[[#This Row],[Tổng giá trị]],-Table1[[#This Row],[Tổng giá trị]]))</f>
        <v>539024</v>
      </c>
      <c r="Q2715" s="35">
        <f t="shared" ref="Q2715:Q2745" si="661">IF(M2715&lt;&gt;"",IF(O2715&lt;&gt;0,O2715,P2715),0)</f>
        <v>0</v>
      </c>
      <c r="R2715" s="7">
        <f>Table1[[#This Row],[Số còn phải thu ĐK]]+Table1[[#This Row],[Giá Trị HD sau CK]]-Table1[[#This Row],[Số tiền đã thu]]</f>
        <v>539024</v>
      </c>
      <c r="S2715" s="6">
        <f>IF(Table1[[#This Row],[Ngày hóa đơn]]&lt;&gt;"",Table1[[#This Row],[Ngày hóa đơn]],IF(Table1[[#This Row],[Ngày hạch toán]]&lt;&gt;"",Table1[[#This Row],[Ngày hạch toán]],""))</f>
        <v>46035</v>
      </c>
      <c r="T2715" s="7"/>
      <c r="U2715" s="6">
        <f>IF(Table1[[#This Row],[Ngày tính CN]]="","",S2715+T2715)</f>
        <v>46035</v>
      </c>
      <c r="V2715" s="35">
        <f ca="1">IF(Table1[[#This Row],[Hạn thanh toán]]="","",IF((U2715-NOW())&lt;0,0,(U2715-NOW())))</f>
        <v>0</v>
      </c>
      <c r="W2715" s="35"/>
      <c r="X2715" s="35">
        <f t="shared" ref="X2715:X2745" ca="1" si="662">IF(OR(U2715="",R2715=0),"",IF((U2715-NOW())&lt;0,-(U2715-NOW()),0))</f>
        <v>135.49032013888791</v>
      </c>
      <c r="Y2715" s="2" t="str">
        <f t="shared" ref="Y2715:Y2745" ca="1" si="663">IF(R2715=0,"Đã thanh toán",IF(X2715="","",IF(X2715&lt;=0,"Chưa đến hạn thanh toán",IF(X2715&lt;=30,"Nợ quá hạn 30 ngày",IF(X2715&lt;=60,"Nợ quá hạn từ 30 ngày đến 60 ngày",IF(X2715&lt;=90,"Nợ quá hạn từ 60 ngày đến 90 ngày",IF(X2715&lt;=120,"Nợ quá hạn từ 90 ngày đến 120 ngày","Nợ quá hạn hơn 120 ngày có khả năng mất thanh toán")))))))</f>
        <v>Nợ quá hạn hơn 120 ngày có khả năng mất thanh toán</v>
      </c>
      <c r="Z2715" s="51">
        <f t="shared" si="659"/>
        <v>46035</v>
      </c>
      <c r="AA2715" s="51" t="str">
        <f t="shared" si="660"/>
        <v/>
      </c>
      <c r="AD2715" s="2" t="str">
        <f>VLOOKUP($A2715,MA_KH!$A:$Q,MA_KH!O$1,0)</f>
        <v>KMARKET</v>
      </c>
      <c r="AE2715" s="2" t="str">
        <f>VLOOKUP($A2715,MA_KH!$A:$Q,MA_KH!P$1,0)</f>
        <v>CÔNG TY TNHH THƯƠNG MẠI K &amp; K TOÀN CẦU</v>
      </c>
    </row>
    <row r="2716" spans="1:31" ht="25.5" hidden="1" customHeight="1" x14ac:dyDescent="0.2">
      <c r="A2716" s="30" t="s">
        <v>21992</v>
      </c>
      <c r="B2716" s="30" t="s">
        <v>4443</v>
      </c>
      <c r="C2716" s="37">
        <v>46035</v>
      </c>
      <c r="D2716" s="30" t="s">
        <v>22660</v>
      </c>
      <c r="E2716" s="37">
        <v>46035</v>
      </c>
      <c r="F2716" s="30">
        <v>2064</v>
      </c>
      <c r="G2716" s="30" t="s">
        <v>4443</v>
      </c>
      <c r="H2716" s="38">
        <v>932569</v>
      </c>
      <c r="I2716" s="67">
        <v>0</v>
      </c>
      <c r="J2716" s="38">
        <v>74606</v>
      </c>
      <c r="K2716" s="38">
        <v>1007175</v>
      </c>
      <c r="L2716" s="7" t="s">
        <v>22849</v>
      </c>
      <c r="O2716" s="35">
        <f>IF(Table1[[#This Row],[Phân loại]]="Tồn đầu kỳ",Table1[[#This Row],[Tổng giá trị]],0)</f>
        <v>0</v>
      </c>
      <c r="P2716" s="7">
        <f>IF(Table1[[#This Row],[Số còn phải thu ĐK]]&lt;&gt;0,0,IF(Table1[[#This Row],[Phân loại]]="Bán hàng",Table1[[#This Row],[Tổng giá trị]],-Table1[[#This Row],[Tổng giá trị]]))</f>
        <v>1007175</v>
      </c>
      <c r="Q2716" s="35">
        <f t="shared" si="661"/>
        <v>0</v>
      </c>
      <c r="R2716" s="7">
        <f>Table1[[#This Row],[Số còn phải thu ĐK]]+Table1[[#This Row],[Giá Trị HD sau CK]]-Table1[[#This Row],[Số tiền đã thu]]</f>
        <v>1007175</v>
      </c>
      <c r="S2716" s="6">
        <f>IF(Table1[[#This Row],[Ngày hóa đơn]]&lt;&gt;"",Table1[[#This Row],[Ngày hóa đơn]],IF(Table1[[#This Row],[Ngày hạch toán]]&lt;&gt;"",Table1[[#This Row],[Ngày hạch toán]],""))</f>
        <v>46035</v>
      </c>
      <c r="T2716" s="7"/>
      <c r="U2716" s="6">
        <f>IF(Table1[[#This Row],[Ngày tính CN]]="","",S2716+T2716)</f>
        <v>46035</v>
      </c>
      <c r="V2716" s="35">
        <f ca="1">IF(Table1[[#This Row],[Hạn thanh toán]]="","",IF((U2716-NOW())&lt;0,0,(U2716-NOW())))</f>
        <v>0</v>
      </c>
      <c r="W2716" s="35"/>
      <c r="X2716" s="35">
        <f t="shared" ca="1" si="662"/>
        <v>135.49032013888791</v>
      </c>
      <c r="Y2716" s="2" t="str">
        <f t="shared" ca="1" si="663"/>
        <v>Nợ quá hạn hơn 120 ngày có khả năng mất thanh toán</v>
      </c>
      <c r="Z2716" s="51">
        <f t="shared" si="659"/>
        <v>46035</v>
      </c>
      <c r="AA2716" s="51" t="str">
        <f t="shared" si="660"/>
        <v/>
      </c>
      <c r="AD2716" s="2" t="str">
        <f>VLOOKUP($A2716,MA_KH!$A:$Q,MA_KH!O$1,0)</f>
        <v>KMARKET</v>
      </c>
      <c r="AE2716" s="2" t="str">
        <f>VLOOKUP($A2716,MA_KH!$A:$Q,MA_KH!P$1,0)</f>
        <v>CÔNG TY TNHH THƯƠNG MẠI K &amp; K TOÀN CẦU</v>
      </c>
    </row>
    <row r="2717" spans="1:31" ht="25.5" hidden="1" customHeight="1" x14ac:dyDescent="0.2">
      <c r="A2717" s="30" t="s">
        <v>22009</v>
      </c>
      <c r="B2717" s="30" t="s">
        <v>4283</v>
      </c>
      <c r="C2717" s="37">
        <v>46035</v>
      </c>
      <c r="D2717" s="30" t="s">
        <v>22661</v>
      </c>
      <c r="E2717" s="37">
        <v>46035</v>
      </c>
      <c r="F2717" s="30">
        <v>239</v>
      </c>
      <c r="G2717" s="30" t="s">
        <v>22642</v>
      </c>
      <c r="H2717" s="38">
        <v>443352</v>
      </c>
      <c r="I2717" s="67">
        <v>0</v>
      </c>
      <c r="J2717" s="38">
        <v>0</v>
      </c>
      <c r="K2717" s="38">
        <v>443352</v>
      </c>
      <c r="L2717" s="68" t="s">
        <v>22850</v>
      </c>
      <c r="M2717" s="6">
        <v>46034</v>
      </c>
      <c r="O2717" s="35">
        <f>IF(Table1[[#This Row],[Phân loại]]="Tồn đầu kỳ",Table1[[#This Row],[Tổng giá trị]],0)</f>
        <v>0</v>
      </c>
      <c r="P2717" s="7">
        <f>IF(Table1[[#This Row],[Số còn phải thu ĐK]]&lt;&gt;0,0,IF(Table1[[#This Row],[Phân loại]]="Bán hàng",Table1[[#This Row],[Tổng giá trị]],-Table1[[#This Row],[Tổng giá trị]]))</f>
        <v>-443352</v>
      </c>
      <c r="Q2717" s="35">
        <f t="shared" si="661"/>
        <v>-443352</v>
      </c>
      <c r="R2717" s="7">
        <f>Table1[[#This Row],[Số còn phải thu ĐK]]+Table1[[#This Row],[Giá Trị HD sau CK]]-Table1[[#This Row],[Số tiền đã thu]]</f>
        <v>0</v>
      </c>
      <c r="S2717" s="6">
        <f>IF(Table1[[#This Row],[Ngày hóa đơn]]&lt;&gt;"",Table1[[#This Row],[Ngày hóa đơn]],IF(Table1[[#This Row],[Ngày hạch toán]]&lt;&gt;"",Table1[[#This Row],[Ngày hạch toán]],""))</f>
        <v>46035</v>
      </c>
      <c r="T2717" s="7"/>
      <c r="U2717" s="6">
        <f>IF(Table1[[#This Row],[Ngày tính CN]]="","",S2717+T2717)</f>
        <v>46035</v>
      </c>
      <c r="V2717" s="35">
        <f ca="1">IF(Table1[[#This Row],[Hạn thanh toán]]="","",IF((U2717-NOW())&lt;0,0,(U2717-NOW())))</f>
        <v>0</v>
      </c>
      <c r="W2717" s="35"/>
      <c r="X2717" s="35" t="str">
        <f t="shared" ca="1" si="662"/>
        <v/>
      </c>
      <c r="Y2717" s="2" t="str">
        <f t="shared" si="663"/>
        <v>Đã thanh toán</v>
      </c>
      <c r="Z2717" s="51">
        <f t="shared" si="659"/>
        <v>46035</v>
      </c>
      <c r="AA2717" s="51">
        <f t="shared" si="660"/>
        <v>46034</v>
      </c>
      <c r="AD2717" s="2" t="str">
        <f>VLOOKUP($A2717,MA_KH!$A:$Q,MA_KH!O$1,0)</f>
        <v>LOTTE</v>
      </c>
      <c r="AE2717" s="2" t="str">
        <f>VLOOKUP($A2717,MA_KH!$A:$Q,MA_KH!P$1,0)</f>
        <v>CÔNG TY CỔ PHẦN TRUNG TÂM THƯƠNG MẠI LOTTE VIỆT NAM</v>
      </c>
    </row>
    <row r="2718" spans="1:31" ht="25.5" hidden="1" customHeight="1" x14ac:dyDescent="0.2">
      <c r="A2718" s="30" t="s">
        <v>22009</v>
      </c>
      <c r="B2718" s="30" t="s">
        <v>4283</v>
      </c>
      <c r="C2718" s="37">
        <v>46035</v>
      </c>
      <c r="D2718" s="30" t="s">
        <v>22661</v>
      </c>
      <c r="E2718" s="37">
        <v>46035</v>
      </c>
      <c r="F2718" s="30">
        <v>240</v>
      </c>
      <c r="G2718" s="30" t="s">
        <v>22662</v>
      </c>
      <c r="H2718" s="38">
        <v>135468</v>
      </c>
      <c r="I2718" s="67">
        <v>0</v>
      </c>
      <c r="J2718" s="38">
        <v>0</v>
      </c>
      <c r="K2718" s="38">
        <v>135468</v>
      </c>
      <c r="L2718" s="68" t="s">
        <v>22850</v>
      </c>
      <c r="M2718" s="6">
        <v>46034</v>
      </c>
      <c r="O2718" s="35">
        <f>IF(Table1[[#This Row],[Phân loại]]="Tồn đầu kỳ",Table1[[#This Row],[Tổng giá trị]],0)</f>
        <v>0</v>
      </c>
      <c r="P2718" s="7">
        <f>IF(Table1[[#This Row],[Số còn phải thu ĐK]]&lt;&gt;0,0,IF(Table1[[#This Row],[Phân loại]]="Bán hàng",Table1[[#This Row],[Tổng giá trị]],-Table1[[#This Row],[Tổng giá trị]]))</f>
        <v>-135468</v>
      </c>
      <c r="Q2718" s="35">
        <f t="shared" si="661"/>
        <v>-135468</v>
      </c>
      <c r="R2718" s="7">
        <f>Table1[[#This Row],[Số còn phải thu ĐK]]+Table1[[#This Row],[Giá Trị HD sau CK]]-Table1[[#This Row],[Số tiền đã thu]]</f>
        <v>0</v>
      </c>
      <c r="S2718" s="6">
        <f>IF(Table1[[#This Row],[Ngày hóa đơn]]&lt;&gt;"",Table1[[#This Row],[Ngày hóa đơn]],IF(Table1[[#This Row],[Ngày hạch toán]]&lt;&gt;"",Table1[[#This Row],[Ngày hạch toán]],""))</f>
        <v>46035</v>
      </c>
      <c r="T2718" s="7"/>
      <c r="U2718" s="6">
        <f>IF(Table1[[#This Row],[Ngày tính CN]]="","",S2718+T2718)</f>
        <v>46035</v>
      </c>
      <c r="V2718" s="35">
        <f ca="1">IF(Table1[[#This Row],[Hạn thanh toán]]="","",IF((U2718-NOW())&lt;0,0,(U2718-NOW())))</f>
        <v>0</v>
      </c>
      <c r="W2718" s="35"/>
      <c r="X2718" s="35" t="str">
        <f t="shared" ca="1" si="662"/>
        <v/>
      </c>
      <c r="Y2718" s="2" t="str">
        <f t="shared" si="663"/>
        <v>Đã thanh toán</v>
      </c>
      <c r="Z2718" s="51">
        <f t="shared" si="659"/>
        <v>46035</v>
      </c>
      <c r="AA2718" s="51">
        <f t="shared" si="660"/>
        <v>46034</v>
      </c>
      <c r="AD2718" s="2" t="str">
        <f>VLOOKUP($A2718,MA_KH!$A:$Q,MA_KH!O$1,0)</f>
        <v>LOTTE</v>
      </c>
      <c r="AE2718" s="2" t="str">
        <f>VLOOKUP($A2718,MA_KH!$A:$Q,MA_KH!P$1,0)</f>
        <v>CÔNG TY CỔ PHẦN TRUNG TÂM THƯƠNG MẠI LOTTE VIỆT NAM</v>
      </c>
    </row>
    <row r="2719" spans="1:31" ht="25.5" hidden="1" customHeight="1" x14ac:dyDescent="0.2">
      <c r="A2719" s="30" t="s">
        <v>22023</v>
      </c>
      <c r="B2719" s="30" t="s">
        <v>4277</v>
      </c>
      <c r="C2719" s="37">
        <v>46035</v>
      </c>
      <c r="D2719" s="30" t="s">
        <v>22663</v>
      </c>
      <c r="E2719" s="37">
        <v>46035</v>
      </c>
      <c r="F2719" s="30"/>
      <c r="G2719" s="30" t="s">
        <v>22664</v>
      </c>
      <c r="H2719" s="38">
        <v>119066</v>
      </c>
      <c r="I2719" s="67">
        <v>0</v>
      </c>
      <c r="J2719" s="38">
        <v>9525</v>
      </c>
      <c r="K2719" s="38">
        <v>128591</v>
      </c>
      <c r="L2719" s="68" t="s">
        <v>41</v>
      </c>
      <c r="M2719" s="6">
        <v>46052</v>
      </c>
      <c r="O2719" s="35">
        <f>IF(Table1[[#This Row],[Phân loại]]="Tồn đầu kỳ",Table1[[#This Row],[Tổng giá trị]],0)</f>
        <v>0</v>
      </c>
      <c r="P2719" s="7">
        <f>IF(Table1[[#This Row],[Số còn phải thu ĐK]]&lt;&gt;0,0,IF(Table1[[#This Row],[Phân loại]]="Bán hàng",Table1[[#This Row],[Tổng giá trị]],-Table1[[#This Row],[Tổng giá trị]]))</f>
        <v>-128591</v>
      </c>
      <c r="Q2719" s="35">
        <f t="shared" si="661"/>
        <v>-128591</v>
      </c>
      <c r="R2719" s="7">
        <f>Table1[[#This Row],[Số còn phải thu ĐK]]+Table1[[#This Row],[Giá Trị HD sau CK]]-Table1[[#This Row],[Số tiền đã thu]]</f>
        <v>0</v>
      </c>
      <c r="S2719" s="6">
        <f>IF(Table1[[#This Row],[Ngày hóa đơn]]&lt;&gt;"",Table1[[#This Row],[Ngày hóa đơn]],IF(Table1[[#This Row],[Ngày hạch toán]]&lt;&gt;"",Table1[[#This Row],[Ngày hạch toán]],""))</f>
        <v>46035</v>
      </c>
      <c r="T2719" s="7"/>
      <c r="U2719" s="6">
        <f>IF(Table1[[#This Row],[Ngày tính CN]]="","",S2719+T2719)</f>
        <v>46035</v>
      </c>
      <c r="V2719" s="35">
        <f ca="1">IF(Table1[[#This Row],[Hạn thanh toán]]="","",IF((U2719-NOW())&lt;0,0,(U2719-NOW())))</f>
        <v>0</v>
      </c>
      <c r="W2719" s="35"/>
      <c r="X2719" s="35" t="str">
        <f t="shared" ca="1" si="662"/>
        <v/>
      </c>
      <c r="Y2719" s="2" t="str">
        <f t="shared" si="663"/>
        <v>Đã thanh toán</v>
      </c>
      <c r="Z2719" s="51">
        <f t="shared" si="659"/>
        <v>46035</v>
      </c>
      <c r="AA2719" s="51">
        <f t="shared" si="660"/>
        <v>46052</v>
      </c>
      <c r="AD2719" s="2" t="str">
        <f>VLOOKUP($A2719,MA_KH!$A:$Q,MA_KH!O$1,0)</f>
        <v>LOTTE</v>
      </c>
      <c r="AE2719" s="2" t="str">
        <f>VLOOKUP($A2719,MA_KH!$A:$Q,MA_KH!P$1,0)</f>
        <v>CÔNG TY CỔ PHẦN TRUNG TÂM THƯƠNG MẠI LOTTE VIỆT NAM</v>
      </c>
    </row>
    <row r="2720" spans="1:31" ht="25.5" hidden="1" customHeight="1" x14ac:dyDescent="0.2">
      <c r="A2720" s="30" t="s">
        <v>22016</v>
      </c>
      <c r="B2720" s="30" t="s">
        <v>4289</v>
      </c>
      <c r="C2720" s="37">
        <v>46036</v>
      </c>
      <c r="D2720" s="30" t="s">
        <v>22665</v>
      </c>
      <c r="E2720" s="37">
        <v>46036</v>
      </c>
      <c r="F2720" s="30">
        <v>2664</v>
      </c>
      <c r="G2720" s="30" t="s">
        <v>22666</v>
      </c>
      <c r="H2720" s="38">
        <v>2233610</v>
      </c>
      <c r="I2720" s="67">
        <v>0</v>
      </c>
      <c r="J2720" s="38">
        <v>178689</v>
      </c>
      <c r="K2720" s="38">
        <v>2412299</v>
      </c>
      <c r="L2720" s="7" t="s">
        <v>22849</v>
      </c>
      <c r="M2720" s="6">
        <v>46080</v>
      </c>
      <c r="O2720" s="35">
        <f>IF(Table1[[#This Row],[Phân loại]]="Tồn đầu kỳ",Table1[[#This Row],[Tổng giá trị]],0)</f>
        <v>0</v>
      </c>
      <c r="P2720" s="7">
        <f>IF(Table1[[#This Row],[Số còn phải thu ĐK]]&lt;&gt;0,0,IF(Table1[[#This Row],[Phân loại]]="Bán hàng",Table1[[#This Row],[Tổng giá trị]],-Table1[[#This Row],[Tổng giá trị]]))</f>
        <v>2412299</v>
      </c>
      <c r="Q2720" s="35">
        <f t="shared" si="661"/>
        <v>2412299</v>
      </c>
      <c r="R2720" s="7">
        <f>Table1[[#This Row],[Số còn phải thu ĐK]]+Table1[[#This Row],[Giá Trị HD sau CK]]-Table1[[#This Row],[Số tiền đã thu]]</f>
        <v>0</v>
      </c>
      <c r="S2720" s="6">
        <f>IF(Table1[[#This Row],[Ngày hóa đơn]]&lt;&gt;"",Table1[[#This Row],[Ngày hóa đơn]],IF(Table1[[#This Row],[Ngày hạch toán]]&lt;&gt;"",Table1[[#This Row],[Ngày hạch toán]],""))</f>
        <v>46036</v>
      </c>
      <c r="T2720" s="7"/>
      <c r="U2720" s="6">
        <f>IF(Table1[[#This Row],[Ngày tính CN]]="","",S2720+T2720)</f>
        <v>46036</v>
      </c>
      <c r="V2720" s="35">
        <f ca="1">IF(Table1[[#This Row],[Hạn thanh toán]]="","",IF((U2720-NOW())&lt;0,0,(U2720-NOW())))</f>
        <v>0</v>
      </c>
      <c r="W2720" s="35"/>
      <c r="X2720" s="35" t="str">
        <f t="shared" ca="1" si="662"/>
        <v/>
      </c>
      <c r="Y2720" s="2" t="str">
        <f t="shared" si="663"/>
        <v>Đã thanh toán</v>
      </c>
      <c r="Z2720" s="51">
        <f t="shared" si="659"/>
        <v>46036</v>
      </c>
      <c r="AA2720" s="51">
        <f t="shared" si="660"/>
        <v>46080</v>
      </c>
      <c r="AD2720" s="2" t="str">
        <f>VLOOKUP($A2720,MA_KH!$A:$Q,MA_KH!O$1,0)</f>
        <v>LOTTE</v>
      </c>
      <c r="AE2720" s="2" t="str">
        <f>VLOOKUP($A2720,MA_KH!$A:$Q,MA_KH!P$1,0)</f>
        <v>CÔNG TY CỔ PHẦN TRUNG TÂM THƯƠNG MẠI LOTTE VIỆT NAM</v>
      </c>
    </row>
    <row r="2721" spans="1:31" ht="25.5" hidden="1" customHeight="1" x14ac:dyDescent="0.2">
      <c r="A2721" s="30" t="s">
        <v>22009</v>
      </c>
      <c r="B2721" s="30" t="s">
        <v>4283</v>
      </c>
      <c r="C2721" s="37">
        <v>46036</v>
      </c>
      <c r="D2721" s="30" t="s">
        <v>22667</v>
      </c>
      <c r="E2721" s="37">
        <v>46036</v>
      </c>
      <c r="F2721" s="30">
        <v>2679</v>
      </c>
      <c r="G2721" s="30" t="s">
        <v>22668</v>
      </c>
      <c r="H2721" s="38">
        <v>2233610</v>
      </c>
      <c r="I2721" s="67">
        <v>0</v>
      </c>
      <c r="J2721" s="38">
        <v>178689</v>
      </c>
      <c r="K2721" s="38">
        <v>2412299</v>
      </c>
      <c r="L2721" s="7" t="s">
        <v>22849</v>
      </c>
      <c r="M2721" s="6">
        <v>46080</v>
      </c>
      <c r="O2721" s="35">
        <f>IF(Table1[[#This Row],[Phân loại]]="Tồn đầu kỳ",Table1[[#This Row],[Tổng giá trị]],0)</f>
        <v>0</v>
      </c>
      <c r="P2721" s="7">
        <f>IF(Table1[[#This Row],[Số còn phải thu ĐK]]&lt;&gt;0,0,IF(Table1[[#This Row],[Phân loại]]="Bán hàng",Table1[[#This Row],[Tổng giá trị]],-Table1[[#This Row],[Tổng giá trị]]))</f>
        <v>2412299</v>
      </c>
      <c r="Q2721" s="35">
        <f t="shared" si="661"/>
        <v>2412299</v>
      </c>
      <c r="R2721" s="7">
        <f>Table1[[#This Row],[Số còn phải thu ĐK]]+Table1[[#This Row],[Giá Trị HD sau CK]]-Table1[[#This Row],[Số tiền đã thu]]</f>
        <v>0</v>
      </c>
      <c r="S2721" s="6">
        <f>IF(Table1[[#This Row],[Ngày hóa đơn]]&lt;&gt;"",Table1[[#This Row],[Ngày hóa đơn]],IF(Table1[[#This Row],[Ngày hạch toán]]&lt;&gt;"",Table1[[#This Row],[Ngày hạch toán]],""))</f>
        <v>46036</v>
      </c>
      <c r="T2721" s="7"/>
      <c r="U2721" s="6">
        <f>IF(Table1[[#This Row],[Ngày tính CN]]="","",S2721+T2721)</f>
        <v>46036</v>
      </c>
      <c r="V2721" s="35">
        <f ca="1">IF(Table1[[#This Row],[Hạn thanh toán]]="","",IF((U2721-NOW())&lt;0,0,(U2721-NOW())))</f>
        <v>0</v>
      </c>
      <c r="W2721" s="35"/>
      <c r="X2721" s="35" t="str">
        <f t="shared" ca="1" si="662"/>
        <v/>
      </c>
      <c r="Y2721" s="2" t="str">
        <f t="shared" si="663"/>
        <v>Đã thanh toán</v>
      </c>
      <c r="Z2721" s="51">
        <f t="shared" si="659"/>
        <v>46036</v>
      </c>
      <c r="AA2721" s="51">
        <f t="shared" si="660"/>
        <v>46080</v>
      </c>
      <c r="AD2721" s="2" t="str">
        <f>VLOOKUP($A2721,MA_KH!$A:$Q,MA_KH!O$1,0)</f>
        <v>LOTTE</v>
      </c>
      <c r="AE2721" s="2" t="str">
        <f>VLOOKUP($A2721,MA_KH!$A:$Q,MA_KH!P$1,0)</f>
        <v>CÔNG TY CỔ PHẦN TRUNG TÂM THƯƠNG MẠI LOTTE VIỆT NAM</v>
      </c>
    </row>
    <row r="2722" spans="1:31" ht="25.5" hidden="1" customHeight="1" x14ac:dyDescent="0.2">
      <c r="A2722" s="30" t="s">
        <v>22014</v>
      </c>
      <c r="B2722" s="30" t="s">
        <v>4178</v>
      </c>
      <c r="C2722" s="37">
        <v>46036</v>
      </c>
      <c r="D2722" s="30" t="s">
        <v>22669</v>
      </c>
      <c r="E2722" s="37">
        <v>46036</v>
      </c>
      <c r="F2722" s="30">
        <v>2704</v>
      </c>
      <c r="G2722" s="30" t="s">
        <v>22670</v>
      </c>
      <c r="H2722" s="38">
        <v>2233610</v>
      </c>
      <c r="I2722" s="67">
        <v>0</v>
      </c>
      <c r="J2722" s="38">
        <v>178689</v>
      </c>
      <c r="K2722" s="38">
        <v>2412299</v>
      </c>
      <c r="L2722" s="7" t="s">
        <v>22849</v>
      </c>
      <c r="M2722" s="6">
        <v>46080</v>
      </c>
      <c r="O2722" s="35">
        <f>IF(Table1[[#This Row],[Phân loại]]="Tồn đầu kỳ",Table1[[#This Row],[Tổng giá trị]],0)</f>
        <v>0</v>
      </c>
      <c r="P2722" s="7">
        <f>IF(Table1[[#This Row],[Số còn phải thu ĐK]]&lt;&gt;0,0,IF(Table1[[#This Row],[Phân loại]]="Bán hàng",Table1[[#This Row],[Tổng giá trị]],-Table1[[#This Row],[Tổng giá trị]]))</f>
        <v>2412299</v>
      </c>
      <c r="Q2722" s="35">
        <f t="shared" si="661"/>
        <v>2412299</v>
      </c>
      <c r="R2722" s="7">
        <f>Table1[[#This Row],[Số còn phải thu ĐK]]+Table1[[#This Row],[Giá Trị HD sau CK]]-Table1[[#This Row],[Số tiền đã thu]]</f>
        <v>0</v>
      </c>
      <c r="S2722" s="6">
        <f>IF(Table1[[#This Row],[Ngày hóa đơn]]&lt;&gt;"",Table1[[#This Row],[Ngày hóa đơn]],IF(Table1[[#This Row],[Ngày hạch toán]]&lt;&gt;"",Table1[[#This Row],[Ngày hạch toán]],""))</f>
        <v>46036</v>
      </c>
      <c r="T2722" s="7"/>
      <c r="U2722" s="6">
        <f>IF(Table1[[#This Row],[Ngày tính CN]]="","",S2722+T2722)</f>
        <v>46036</v>
      </c>
      <c r="V2722" s="35">
        <f ca="1">IF(Table1[[#This Row],[Hạn thanh toán]]="","",IF((U2722-NOW())&lt;0,0,(U2722-NOW())))</f>
        <v>0</v>
      </c>
      <c r="W2722" s="35"/>
      <c r="X2722" s="35" t="str">
        <f t="shared" ca="1" si="662"/>
        <v/>
      </c>
      <c r="Y2722" s="2" t="str">
        <f t="shared" si="663"/>
        <v>Đã thanh toán</v>
      </c>
      <c r="Z2722" s="51">
        <f t="shared" si="659"/>
        <v>46036</v>
      </c>
      <c r="AA2722" s="51">
        <f t="shared" si="660"/>
        <v>46080</v>
      </c>
      <c r="AD2722" s="2" t="str">
        <f>VLOOKUP($A2722,MA_KH!$A:$Q,MA_KH!O$1,0)</f>
        <v>LOTTE</v>
      </c>
      <c r="AE2722" s="2" t="str">
        <f>VLOOKUP($A2722,MA_KH!$A:$Q,MA_KH!P$1,0)</f>
        <v>CÔNG TY CỔ PHẦN TRUNG TÂM THƯƠNG MẠI LOTTE VIỆT NAM</v>
      </c>
    </row>
    <row r="2723" spans="1:31" ht="25.5" hidden="1" customHeight="1" x14ac:dyDescent="0.2">
      <c r="A2723" s="30" t="s">
        <v>22061</v>
      </c>
      <c r="B2723" s="30" t="s">
        <v>11885</v>
      </c>
      <c r="C2723" s="37">
        <v>46036</v>
      </c>
      <c r="D2723" s="30" t="s">
        <v>22671</v>
      </c>
      <c r="E2723" s="37">
        <v>46036</v>
      </c>
      <c r="F2723" s="30">
        <v>2710</v>
      </c>
      <c r="G2723" s="30" t="s">
        <v>22672</v>
      </c>
      <c r="H2723" s="38">
        <v>716836</v>
      </c>
      <c r="I2723" s="67">
        <v>0</v>
      </c>
      <c r="J2723" s="38">
        <v>57347</v>
      </c>
      <c r="K2723" s="38">
        <v>774183</v>
      </c>
      <c r="L2723" s="7" t="s">
        <v>22849</v>
      </c>
      <c r="O2723" s="35">
        <f>IF(Table1[[#This Row],[Phân loại]]="Tồn đầu kỳ",Table1[[#This Row],[Tổng giá trị]],0)</f>
        <v>0</v>
      </c>
      <c r="P2723" s="7">
        <f>IF(Table1[[#This Row],[Số còn phải thu ĐK]]&lt;&gt;0,0,IF(Table1[[#This Row],[Phân loại]]="Bán hàng",Table1[[#This Row],[Tổng giá trị]],-Table1[[#This Row],[Tổng giá trị]]))</f>
        <v>774183</v>
      </c>
      <c r="Q2723" s="35">
        <f t="shared" si="661"/>
        <v>0</v>
      </c>
      <c r="R2723" s="7">
        <f>Table1[[#This Row],[Số còn phải thu ĐK]]+Table1[[#This Row],[Giá Trị HD sau CK]]-Table1[[#This Row],[Số tiền đã thu]]</f>
        <v>774183</v>
      </c>
      <c r="S2723" s="6">
        <f>IF(Table1[[#This Row],[Ngày hóa đơn]]&lt;&gt;"",Table1[[#This Row],[Ngày hóa đơn]],IF(Table1[[#This Row],[Ngày hạch toán]]&lt;&gt;"",Table1[[#This Row],[Ngày hạch toán]],""))</f>
        <v>46036</v>
      </c>
      <c r="T2723" s="7"/>
      <c r="U2723" s="6">
        <f>IF(Table1[[#This Row],[Ngày tính CN]]="","",S2723+T2723)</f>
        <v>46036</v>
      </c>
      <c r="V2723" s="35">
        <f ca="1">IF(Table1[[#This Row],[Hạn thanh toán]]="","",IF((U2723-NOW())&lt;0,0,(U2723-NOW())))</f>
        <v>0</v>
      </c>
      <c r="W2723" s="35"/>
      <c r="X2723" s="35">
        <f t="shared" ca="1" si="662"/>
        <v>134.49032013888791</v>
      </c>
      <c r="Y2723" s="2" t="str">
        <f t="shared" ca="1" si="663"/>
        <v>Nợ quá hạn hơn 120 ngày có khả năng mất thanh toán</v>
      </c>
      <c r="Z2723" s="51">
        <f t="shared" si="659"/>
        <v>46036</v>
      </c>
      <c r="AA2723" s="51" t="str">
        <f t="shared" si="660"/>
        <v/>
      </c>
      <c r="AD2723" s="2" t="str">
        <f>VLOOKUP($A2723,MA_KH!$A:$Q,MA_KH!O$1,0)</f>
        <v>NHATMINH</v>
      </c>
      <c r="AE2723" s="2" t="str">
        <f>VLOOKUP($A2723,MA_KH!$A:$Q,MA_KH!P$1,0)</f>
        <v>CÔNG TY TNHH SẢN XUẤT THƯƠNG MẠI DỊCH VỤ NHẬT MINH BAKERY</v>
      </c>
    </row>
    <row r="2724" spans="1:31" ht="25.5" hidden="1" customHeight="1" x14ac:dyDescent="0.2">
      <c r="A2724" s="30" t="s">
        <v>21977</v>
      </c>
      <c r="B2724" s="30" t="s">
        <v>4388</v>
      </c>
      <c r="C2724" s="37">
        <v>46036</v>
      </c>
      <c r="D2724" s="30" t="s">
        <v>22673</v>
      </c>
      <c r="E2724" s="37">
        <v>46036</v>
      </c>
      <c r="F2724" s="30">
        <v>2715</v>
      </c>
      <c r="G2724" s="30" t="s">
        <v>4388</v>
      </c>
      <c r="H2724" s="38">
        <v>1037603</v>
      </c>
      <c r="I2724" s="67">
        <v>0</v>
      </c>
      <c r="J2724" s="38">
        <v>83008</v>
      </c>
      <c r="K2724" s="38">
        <v>1120611</v>
      </c>
      <c r="L2724" s="7" t="s">
        <v>22849</v>
      </c>
      <c r="O2724" s="35">
        <f>IF(Table1[[#This Row],[Phân loại]]="Tồn đầu kỳ",Table1[[#This Row],[Tổng giá trị]],0)</f>
        <v>0</v>
      </c>
      <c r="P2724" s="7">
        <f>IF(Table1[[#This Row],[Số còn phải thu ĐK]]&lt;&gt;0,0,IF(Table1[[#This Row],[Phân loại]]="Bán hàng",Table1[[#This Row],[Tổng giá trị]],-Table1[[#This Row],[Tổng giá trị]]))</f>
        <v>1120611</v>
      </c>
      <c r="Q2724" s="35">
        <f t="shared" si="661"/>
        <v>0</v>
      </c>
      <c r="R2724" s="7">
        <f>Table1[[#This Row],[Số còn phải thu ĐK]]+Table1[[#This Row],[Giá Trị HD sau CK]]-Table1[[#This Row],[Số tiền đã thu]]</f>
        <v>1120611</v>
      </c>
      <c r="S2724" s="6">
        <f>IF(Table1[[#This Row],[Ngày hóa đơn]]&lt;&gt;"",Table1[[#This Row],[Ngày hóa đơn]],IF(Table1[[#This Row],[Ngày hạch toán]]&lt;&gt;"",Table1[[#This Row],[Ngày hạch toán]],""))</f>
        <v>46036</v>
      </c>
      <c r="T2724" s="7"/>
      <c r="U2724" s="6">
        <f>IF(Table1[[#This Row],[Ngày tính CN]]="","",S2724+T2724)</f>
        <v>46036</v>
      </c>
      <c r="V2724" s="35">
        <f ca="1">IF(Table1[[#This Row],[Hạn thanh toán]]="","",IF((U2724-NOW())&lt;0,0,(U2724-NOW())))</f>
        <v>0</v>
      </c>
      <c r="W2724" s="35"/>
      <c r="X2724" s="35">
        <f t="shared" ca="1" si="662"/>
        <v>134.49032013888791</v>
      </c>
      <c r="Y2724" s="2" t="str">
        <f t="shared" ca="1" si="663"/>
        <v>Nợ quá hạn hơn 120 ngày có khả năng mất thanh toán</v>
      </c>
      <c r="Z2724" s="51">
        <f t="shared" si="659"/>
        <v>46036</v>
      </c>
      <c r="AA2724" s="51" t="str">
        <f t="shared" si="660"/>
        <v/>
      </c>
      <c r="AD2724" s="2" t="str">
        <f>VLOOKUP($A2724,MA_KH!$A:$Q,MA_KH!O$1,0)</f>
        <v>KMARKET</v>
      </c>
      <c r="AE2724" s="2" t="str">
        <f>VLOOKUP($A2724,MA_KH!$A:$Q,MA_KH!P$1,0)</f>
        <v>CÔNG TY TNHH THƯƠNG MẠI K &amp; K TOÀN CẦU</v>
      </c>
    </row>
    <row r="2725" spans="1:31" ht="25.5" hidden="1" customHeight="1" x14ac:dyDescent="0.2">
      <c r="A2725" s="30" t="s">
        <v>21975</v>
      </c>
      <c r="B2725" s="30" t="s">
        <v>4086</v>
      </c>
      <c r="C2725" s="37">
        <v>46036</v>
      </c>
      <c r="D2725" s="30" t="s">
        <v>22674</v>
      </c>
      <c r="E2725" s="37">
        <v>46036</v>
      </c>
      <c r="F2725" s="30">
        <v>2716</v>
      </c>
      <c r="G2725" s="30" t="s">
        <v>4086</v>
      </c>
      <c r="H2725" s="38">
        <v>913218</v>
      </c>
      <c r="I2725" s="67">
        <v>0</v>
      </c>
      <c r="J2725" s="38">
        <v>73057</v>
      </c>
      <c r="K2725" s="38">
        <v>986275</v>
      </c>
      <c r="L2725" s="7" t="s">
        <v>22849</v>
      </c>
      <c r="O2725" s="35">
        <f>IF(Table1[[#This Row],[Phân loại]]="Tồn đầu kỳ",Table1[[#This Row],[Tổng giá trị]],0)</f>
        <v>0</v>
      </c>
      <c r="P2725" s="7">
        <f>IF(Table1[[#This Row],[Số còn phải thu ĐK]]&lt;&gt;0,0,IF(Table1[[#This Row],[Phân loại]]="Bán hàng",Table1[[#This Row],[Tổng giá trị]],-Table1[[#This Row],[Tổng giá trị]]))</f>
        <v>986275</v>
      </c>
      <c r="Q2725" s="35">
        <f t="shared" si="661"/>
        <v>0</v>
      </c>
      <c r="R2725" s="7">
        <f>Table1[[#This Row],[Số còn phải thu ĐK]]+Table1[[#This Row],[Giá Trị HD sau CK]]-Table1[[#This Row],[Số tiền đã thu]]</f>
        <v>986275</v>
      </c>
      <c r="S2725" s="6">
        <f>IF(Table1[[#This Row],[Ngày hóa đơn]]&lt;&gt;"",Table1[[#This Row],[Ngày hóa đơn]],IF(Table1[[#This Row],[Ngày hạch toán]]&lt;&gt;"",Table1[[#This Row],[Ngày hạch toán]],""))</f>
        <v>46036</v>
      </c>
      <c r="T2725" s="7"/>
      <c r="U2725" s="6">
        <f>IF(Table1[[#This Row],[Ngày tính CN]]="","",S2725+T2725)</f>
        <v>46036</v>
      </c>
      <c r="V2725" s="35">
        <f ca="1">IF(Table1[[#This Row],[Hạn thanh toán]]="","",IF((U2725-NOW())&lt;0,0,(U2725-NOW())))</f>
        <v>0</v>
      </c>
      <c r="W2725" s="35"/>
      <c r="X2725" s="35">
        <f t="shared" ca="1" si="662"/>
        <v>134.49032013888791</v>
      </c>
      <c r="Y2725" s="2" t="str">
        <f t="shared" ca="1" si="663"/>
        <v>Nợ quá hạn hơn 120 ngày có khả năng mất thanh toán</v>
      </c>
      <c r="Z2725" s="51">
        <f t="shared" si="659"/>
        <v>46036</v>
      </c>
      <c r="AA2725" s="51" t="str">
        <f t="shared" si="660"/>
        <v/>
      </c>
      <c r="AD2725" s="2" t="str">
        <f>VLOOKUP($A2725,MA_KH!$A:$Q,MA_KH!O$1,0)</f>
        <v>KMARKET</v>
      </c>
      <c r="AE2725" s="2" t="str">
        <f>VLOOKUP($A2725,MA_KH!$A:$Q,MA_KH!P$1,0)</f>
        <v>CÔNG TY TNHH THƯƠNG MẠI K &amp; K TOÀN CẦU</v>
      </c>
    </row>
    <row r="2726" spans="1:31" ht="25.5" hidden="1" customHeight="1" x14ac:dyDescent="0.2">
      <c r="A2726" s="30" t="s">
        <v>22024</v>
      </c>
      <c r="B2726" s="30" t="s">
        <v>4127</v>
      </c>
      <c r="C2726" s="37">
        <v>46036</v>
      </c>
      <c r="D2726" s="30" t="s">
        <v>22675</v>
      </c>
      <c r="E2726" s="37">
        <v>46036</v>
      </c>
      <c r="F2726" s="30">
        <v>121</v>
      </c>
      <c r="G2726" s="30" t="s">
        <v>22641</v>
      </c>
      <c r="H2726" s="38">
        <v>134760</v>
      </c>
      <c r="I2726" s="67">
        <v>0</v>
      </c>
      <c r="J2726" s="38">
        <v>0</v>
      </c>
      <c r="K2726" s="38">
        <v>134760</v>
      </c>
      <c r="L2726" s="68" t="s">
        <v>22850</v>
      </c>
      <c r="M2726" s="6">
        <v>46034</v>
      </c>
      <c r="O2726" s="35">
        <f>IF(Table1[[#This Row],[Phân loại]]="Tồn đầu kỳ",Table1[[#This Row],[Tổng giá trị]],0)</f>
        <v>0</v>
      </c>
      <c r="P2726" s="7">
        <f>IF(Table1[[#This Row],[Số còn phải thu ĐK]]&lt;&gt;0,0,IF(Table1[[#This Row],[Phân loại]]="Bán hàng",Table1[[#This Row],[Tổng giá trị]],-Table1[[#This Row],[Tổng giá trị]]))</f>
        <v>-134760</v>
      </c>
      <c r="Q2726" s="35">
        <f t="shared" si="661"/>
        <v>-134760</v>
      </c>
      <c r="R2726" s="7">
        <f>Table1[[#This Row],[Số còn phải thu ĐK]]+Table1[[#This Row],[Giá Trị HD sau CK]]-Table1[[#This Row],[Số tiền đã thu]]</f>
        <v>0</v>
      </c>
      <c r="S2726" s="6">
        <f>IF(Table1[[#This Row],[Ngày hóa đơn]]&lt;&gt;"",Table1[[#This Row],[Ngày hóa đơn]],IF(Table1[[#This Row],[Ngày hạch toán]]&lt;&gt;"",Table1[[#This Row],[Ngày hạch toán]],""))</f>
        <v>46036</v>
      </c>
      <c r="T2726" s="7"/>
      <c r="U2726" s="6">
        <f>IF(Table1[[#This Row],[Ngày tính CN]]="","",S2726+T2726)</f>
        <v>46036</v>
      </c>
      <c r="V2726" s="35">
        <f ca="1">IF(Table1[[#This Row],[Hạn thanh toán]]="","",IF((U2726-NOW())&lt;0,0,(U2726-NOW())))</f>
        <v>0</v>
      </c>
      <c r="W2726" s="35"/>
      <c r="X2726" s="35" t="str">
        <f t="shared" ca="1" si="662"/>
        <v/>
      </c>
      <c r="Y2726" s="2" t="str">
        <f t="shared" si="663"/>
        <v>Đã thanh toán</v>
      </c>
      <c r="Z2726" s="51">
        <f t="shared" si="659"/>
        <v>46036</v>
      </c>
      <c r="AA2726" s="51">
        <f t="shared" si="660"/>
        <v>46034</v>
      </c>
      <c r="AD2726" s="2" t="str">
        <f>VLOOKUP($A2726,MA_KH!$A:$Q,MA_KH!O$1,0)</f>
        <v>LOTTE</v>
      </c>
      <c r="AE2726" s="2" t="str">
        <f>VLOOKUP($A2726,MA_KH!$A:$Q,MA_KH!P$1,0)</f>
        <v>CÔNG TY CỔ PHẦN TRUNG TÂM THƯƠNG MẠI LOTTE VIỆT NAM</v>
      </c>
    </row>
    <row r="2727" spans="1:31" ht="25.5" hidden="1" customHeight="1" x14ac:dyDescent="0.2">
      <c r="A2727" s="30" t="s">
        <v>22024</v>
      </c>
      <c r="B2727" s="30" t="s">
        <v>4127</v>
      </c>
      <c r="C2727" s="37">
        <v>46036</v>
      </c>
      <c r="D2727" s="30" t="s">
        <v>22675</v>
      </c>
      <c r="E2727" s="37">
        <v>46036</v>
      </c>
      <c r="F2727" s="30">
        <v>382</v>
      </c>
      <c r="G2727" s="30" t="s">
        <v>22642</v>
      </c>
      <c r="H2727" s="38">
        <v>441033</v>
      </c>
      <c r="I2727" s="67">
        <v>0</v>
      </c>
      <c r="J2727" s="38">
        <v>0</v>
      </c>
      <c r="K2727" s="38">
        <v>441033</v>
      </c>
      <c r="L2727" s="68" t="s">
        <v>22850</v>
      </c>
      <c r="M2727" s="6">
        <v>46034</v>
      </c>
      <c r="O2727" s="35">
        <f>IF(Table1[[#This Row],[Phân loại]]="Tồn đầu kỳ",Table1[[#This Row],[Tổng giá trị]],0)</f>
        <v>0</v>
      </c>
      <c r="P2727" s="7">
        <f>IF(Table1[[#This Row],[Số còn phải thu ĐK]]&lt;&gt;0,0,IF(Table1[[#This Row],[Phân loại]]="Bán hàng",Table1[[#This Row],[Tổng giá trị]],-Table1[[#This Row],[Tổng giá trị]]))</f>
        <v>-441033</v>
      </c>
      <c r="Q2727" s="35">
        <f t="shared" si="661"/>
        <v>-441033</v>
      </c>
      <c r="R2727" s="7">
        <f>Table1[[#This Row],[Số còn phải thu ĐK]]+Table1[[#This Row],[Giá Trị HD sau CK]]-Table1[[#This Row],[Số tiền đã thu]]</f>
        <v>0</v>
      </c>
      <c r="S2727" s="6">
        <f>IF(Table1[[#This Row],[Ngày hóa đơn]]&lt;&gt;"",Table1[[#This Row],[Ngày hóa đơn]],IF(Table1[[#This Row],[Ngày hạch toán]]&lt;&gt;"",Table1[[#This Row],[Ngày hạch toán]],""))</f>
        <v>46036</v>
      </c>
      <c r="T2727" s="7"/>
      <c r="U2727" s="6">
        <f>IF(Table1[[#This Row],[Ngày tính CN]]="","",S2727+T2727)</f>
        <v>46036</v>
      </c>
      <c r="V2727" s="35">
        <f ca="1">IF(Table1[[#This Row],[Hạn thanh toán]]="","",IF((U2727-NOW())&lt;0,0,(U2727-NOW())))</f>
        <v>0</v>
      </c>
      <c r="W2727" s="35"/>
      <c r="X2727" s="35" t="str">
        <f t="shared" ca="1" si="662"/>
        <v/>
      </c>
      <c r="Y2727" s="2" t="str">
        <f t="shared" si="663"/>
        <v>Đã thanh toán</v>
      </c>
      <c r="Z2727" s="51">
        <f t="shared" si="659"/>
        <v>46036</v>
      </c>
      <c r="AA2727" s="51">
        <f t="shared" si="660"/>
        <v>46034</v>
      </c>
      <c r="AD2727" s="2" t="str">
        <f>VLOOKUP($A2727,MA_KH!$A:$Q,MA_KH!O$1,0)</f>
        <v>LOTTE</v>
      </c>
      <c r="AE2727" s="2" t="str">
        <f>VLOOKUP($A2727,MA_KH!$A:$Q,MA_KH!P$1,0)</f>
        <v>CÔNG TY CỔ PHẦN TRUNG TÂM THƯƠNG MẠI LOTTE VIỆT NAM</v>
      </c>
    </row>
    <row r="2728" spans="1:31" ht="25.5" hidden="1" customHeight="1" x14ac:dyDescent="0.2">
      <c r="A2728" s="30" t="s">
        <v>22022</v>
      </c>
      <c r="B2728" s="30" t="s">
        <v>4019</v>
      </c>
      <c r="C2728" s="37">
        <v>46036</v>
      </c>
      <c r="D2728" s="30" t="s">
        <v>22676</v>
      </c>
      <c r="E2728" s="37">
        <v>46035</v>
      </c>
      <c r="F2728" s="30">
        <v>212</v>
      </c>
      <c r="G2728" s="30" t="s">
        <v>22642</v>
      </c>
      <c r="H2728" s="38">
        <v>1051642</v>
      </c>
      <c r="I2728" s="67">
        <v>0</v>
      </c>
      <c r="J2728" s="38">
        <v>0</v>
      </c>
      <c r="K2728" s="38">
        <v>1051642</v>
      </c>
      <c r="L2728" s="68" t="s">
        <v>22850</v>
      </c>
      <c r="M2728" s="6">
        <v>46034</v>
      </c>
      <c r="O2728" s="35">
        <f>IF(Table1[[#This Row],[Phân loại]]="Tồn đầu kỳ",Table1[[#This Row],[Tổng giá trị]],0)</f>
        <v>0</v>
      </c>
      <c r="P2728" s="7">
        <f>IF(Table1[[#This Row],[Số còn phải thu ĐK]]&lt;&gt;0,0,IF(Table1[[#This Row],[Phân loại]]="Bán hàng",Table1[[#This Row],[Tổng giá trị]],-Table1[[#This Row],[Tổng giá trị]]))</f>
        <v>-1051642</v>
      </c>
      <c r="Q2728" s="35">
        <f t="shared" si="661"/>
        <v>-1051642</v>
      </c>
      <c r="R2728" s="7">
        <f>Table1[[#This Row],[Số còn phải thu ĐK]]+Table1[[#This Row],[Giá Trị HD sau CK]]-Table1[[#This Row],[Số tiền đã thu]]</f>
        <v>0</v>
      </c>
      <c r="S2728" s="6">
        <f>IF(Table1[[#This Row],[Ngày hóa đơn]]&lt;&gt;"",Table1[[#This Row],[Ngày hóa đơn]],IF(Table1[[#This Row],[Ngày hạch toán]]&lt;&gt;"",Table1[[#This Row],[Ngày hạch toán]],""))</f>
        <v>46035</v>
      </c>
      <c r="T2728" s="7"/>
      <c r="U2728" s="6">
        <f>IF(Table1[[#This Row],[Ngày tính CN]]="","",S2728+T2728)</f>
        <v>46035</v>
      </c>
      <c r="V2728" s="35">
        <f ca="1">IF(Table1[[#This Row],[Hạn thanh toán]]="","",IF((U2728-NOW())&lt;0,0,(U2728-NOW())))</f>
        <v>0</v>
      </c>
      <c r="W2728" s="35"/>
      <c r="X2728" s="35" t="str">
        <f t="shared" ca="1" si="662"/>
        <v/>
      </c>
      <c r="Y2728" s="2" t="str">
        <f t="shared" si="663"/>
        <v>Đã thanh toán</v>
      </c>
      <c r="Z2728" s="51">
        <f t="shared" si="659"/>
        <v>46035</v>
      </c>
      <c r="AA2728" s="51">
        <f t="shared" si="660"/>
        <v>46034</v>
      </c>
      <c r="AD2728" s="2" t="str">
        <f>VLOOKUP($A2728,MA_KH!$A:$Q,MA_KH!O$1,0)</f>
        <v>LOTTE</v>
      </c>
      <c r="AE2728" s="2" t="str">
        <f>VLOOKUP($A2728,MA_KH!$A:$Q,MA_KH!P$1,0)</f>
        <v>CÔNG TY CỔ PHẦN TRUNG TÂM THƯƠNG MẠI LOTTE VIỆT NAM</v>
      </c>
    </row>
    <row r="2729" spans="1:31" ht="25.5" hidden="1" customHeight="1" x14ac:dyDescent="0.2">
      <c r="A2729" s="30" t="s">
        <v>22022</v>
      </c>
      <c r="B2729" s="30" t="s">
        <v>4019</v>
      </c>
      <c r="C2729" s="37">
        <v>46036</v>
      </c>
      <c r="D2729" s="30" t="s">
        <v>22676</v>
      </c>
      <c r="E2729" s="37">
        <v>46036</v>
      </c>
      <c r="F2729" s="30">
        <v>365</v>
      </c>
      <c r="G2729" s="30" t="s">
        <v>22641</v>
      </c>
      <c r="H2729" s="38">
        <v>321335</v>
      </c>
      <c r="I2729" s="67">
        <v>0</v>
      </c>
      <c r="J2729" s="38">
        <v>0</v>
      </c>
      <c r="K2729" s="38">
        <v>321335</v>
      </c>
      <c r="L2729" s="68" t="s">
        <v>22850</v>
      </c>
      <c r="M2729" s="6">
        <v>46034</v>
      </c>
      <c r="O2729" s="35">
        <f>IF(Table1[[#This Row],[Phân loại]]="Tồn đầu kỳ",Table1[[#This Row],[Tổng giá trị]],0)</f>
        <v>0</v>
      </c>
      <c r="P2729" s="7">
        <f>IF(Table1[[#This Row],[Số còn phải thu ĐK]]&lt;&gt;0,0,IF(Table1[[#This Row],[Phân loại]]="Bán hàng",Table1[[#This Row],[Tổng giá trị]],-Table1[[#This Row],[Tổng giá trị]]))</f>
        <v>-321335</v>
      </c>
      <c r="Q2729" s="35">
        <f t="shared" si="661"/>
        <v>-321335</v>
      </c>
      <c r="R2729" s="7">
        <f>Table1[[#This Row],[Số còn phải thu ĐK]]+Table1[[#This Row],[Giá Trị HD sau CK]]-Table1[[#This Row],[Số tiền đã thu]]</f>
        <v>0</v>
      </c>
      <c r="S2729" s="6">
        <f>IF(Table1[[#This Row],[Ngày hóa đơn]]&lt;&gt;"",Table1[[#This Row],[Ngày hóa đơn]],IF(Table1[[#This Row],[Ngày hạch toán]]&lt;&gt;"",Table1[[#This Row],[Ngày hạch toán]],""))</f>
        <v>46036</v>
      </c>
      <c r="T2729" s="7"/>
      <c r="U2729" s="6">
        <f>IF(Table1[[#This Row],[Ngày tính CN]]="","",S2729+T2729)</f>
        <v>46036</v>
      </c>
      <c r="V2729" s="35">
        <f ca="1">IF(Table1[[#This Row],[Hạn thanh toán]]="","",IF((U2729-NOW())&lt;0,0,(U2729-NOW())))</f>
        <v>0</v>
      </c>
      <c r="W2729" s="35"/>
      <c r="X2729" s="35" t="str">
        <f t="shared" ca="1" si="662"/>
        <v/>
      </c>
      <c r="Y2729" s="2" t="str">
        <f t="shared" si="663"/>
        <v>Đã thanh toán</v>
      </c>
      <c r="Z2729" s="51">
        <f t="shared" si="659"/>
        <v>46036</v>
      </c>
      <c r="AA2729" s="51">
        <f t="shared" si="660"/>
        <v>46034</v>
      </c>
      <c r="AD2729" s="2" t="str">
        <f>VLOOKUP($A2729,MA_KH!$A:$Q,MA_KH!O$1,0)</f>
        <v>LOTTE</v>
      </c>
      <c r="AE2729" s="2" t="str">
        <f>VLOOKUP($A2729,MA_KH!$A:$Q,MA_KH!P$1,0)</f>
        <v>CÔNG TY CỔ PHẦN TRUNG TÂM THƯƠNG MẠI LOTTE VIỆT NAM</v>
      </c>
    </row>
    <row r="2730" spans="1:31" ht="25.5" hidden="1" customHeight="1" x14ac:dyDescent="0.2">
      <c r="A2730" s="30" t="s">
        <v>22017</v>
      </c>
      <c r="B2730" s="30" t="s">
        <v>4145</v>
      </c>
      <c r="C2730" s="37">
        <v>46036</v>
      </c>
      <c r="D2730" s="30" t="s">
        <v>22677</v>
      </c>
      <c r="E2730" s="37">
        <v>46036</v>
      </c>
      <c r="F2730" s="30">
        <v>60</v>
      </c>
      <c r="G2730" s="30" t="s">
        <v>22641</v>
      </c>
      <c r="H2730" s="38">
        <v>5673</v>
      </c>
      <c r="I2730" s="67">
        <v>0</v>
      </c>
      <c r="J2730" s="38">
        <v>0</v>
      </c>
      <c r="K2730" s="38">
        <v>5673</v>
      </c>
      <c r="L2730" s="68" t="s">
        <v>22850</v>
      </c>
      <c r="M2730" s="6">
        <v>46034</v>
      </c>
      <c r="O2730" s="35">
        <f>IF(Table1[[#This Row],[Phân loại]]="Tồn đầu kỳ",Table1[[#This Row],[Tổng giá trị]],0)</f>
        <v>0</v>
      </c>
      <c r="P2730" s="7">
        <f>IF(Table1[[#This Row],[Số còn phải thu ĐK]]&lt;&gt;0,0,IF(Table1[[#This Row],[Phân loại]]="Bán hàng",Table1[[#This Row],[Tổng giá trị]],-Table1[[#This Row],[Tổng giá trị]]))</f>
        <v>-5673</v>
      </c>
      <c r="Q2730" s="35">
        <f t="shared" si="661"/>
        <v>-5673</v>
      </c>
      <c r="R2730" s="7">
        <f>Table1[[#This Row],[Số còn phải thu ĐK]]+Table1[[#This Row],[Giá Trị HD sau CK]]-Table1[[#This Row],[Số tiền đã thu]]</f>
        <v>0</v>
      </c>
      <c r="S2730" s="6">
        <f>IF(Table1[[#This Row],[Ngày hóa đơn]]&lt;&gt;"",Table1[[#This Row],[Ngày hóa đơn]],IF(Table1[[#This Row],[Ngày hạch toán]]&lt;&gt;"",Table1[[#This Row],[Ngày hạch toán]],""))</f>
        <v>46036</v>
      </c>
      <c r="T2730" s="7"/>
      <c r="U2730" s="6">
        <f>IF(Table1[[#This Row],[Ngày tính CN]]="","",S2730+T2730)</f>
        <v>46036</v>
      </c>
      <c r="V2730" s="35">
        <f ca="1">IF(Table1[[#This Row],[Hạn thanh toán]]="","",IF((U2730-NOW())&lt;0,0,(U2730-NOW())))</f>
        <v>0</v>
      </c>
      <c r="W2730" s="35"/>
      <c r="X2730" s="35" t="str">
        <f t="shared" ca="1" si="662"/>
        <v/>
      </c>
      <c r="Y2730" s="2" t="str">
        <f t="shared" si="663"/>
        <v>Đã thanh toán</v>
      </c>
      <c r="Z2730" s="51">
        <f t="shared" si="659"/>
        <v>46036</v>
      </c>
      <c r="AA2730" s="51">
        <f t="shared" si="660"/>
        <v>46034</v>
      </c>
      <c r="AD2730" s="2" t="str">
        <f>VLOOKUP($A2730,MA_KH!$A:$Q,MA_KH!O$1,0)</f>
        <v>LOTTE</v>
      </c>
      <c r="AE2730" s="2" t="str">
        <f>VLOOKUP($A2730,MA_KH!$A:$Q,MA_KH!P$1,0)</f>
        <v>CÔNG TY CỔ PHẦN TRUNG TÂM THƯƠNG MẠI LOTTE VIỆT NAM</v>
      </c>
    </row>
    <row r="2731" spans="1:31" ht="25.5" hidden="1" customHeight="1" x14ac:dyDescent="0.2">
      <c r="A2731" s="30" t="s">
        <v>22017</v>
      </c>
      <c r="B2731" s="30" t="s">
        <v>4145</v>
      </c>
      <c r="C2731" s="37">
        <v>46036</v>
      </c>
      <c r="D2731" s="30" t="s">
        <v>22677</v>
      </c>
      <c r="E2731" s="37">
        <v>46041</v>
      </c>
      <c r="F2731" s="30">
        <v>383</v>
      </c>
      <c r="G2731" s="30" t="s">
        <v>22642</v>
      </c>
      <c r="H2731" s="38">
        <v>18566</v>
      </c>
      <c r="I2731" s="67">
        <v>0</v>
      </c>
      <c r="J2731" s="38">
        <v>0</v>
      </c>
      <c r="K2731" s="38">
        <v>18566</v>
      </c>
      <c r="L2731" s="68" t="s">
        <v>22850</v>
      </c>
      <c r="M2731" s="6">
        <v>46034</v>
      </c>
      <c r="O2731" s="35">
        <f>IF(Table1[[#This Row],[Phân loại]]="Tồn đầu kỳ",Table1[[#This Row],[Tổng giá trị]],0)</f>
        <v>0</v>
      </c>
      <c r="P2731" s="7">
        <f>IF(Table1[[#This Row],[Số còn phải thu ĐK]]&lt;&gt;0,0,IF(Table1[[#This Row],[Phân loại]]="Bán hàng",Table1[[#This Row],[Tổng giá trị]],-Table1[[#This Row],[Tổng giá trị]]))</f>
        <v>-18566</v>
      </c>
      <c r="Q2731" s="35">
        <f t="shared" si="661"/>
        <v>-18566</v>
      </c>
      <c r="R2731" s="7">
        <f>Table1[[#This Row],[Số còn phải thu ĐK]]+Table1[[#This Row],[Giá Trị HD sau CK]]-Table1[[#This Row],[Số tiền đã thu]]</f>
        <v>0</v>
      </c>
      <c r="S2731" s="6">
        <f>IF(Table1[[#This Row],[Ngày hóa đơn]]&lt;&gt;"",Table1[[#This Row],[Ngày hóa đơn]],IF(Table1[[#This Row],[Ngày hạch toán]]&lt;&gt;"",Table1[[#This Row],[Ngày hạch toán]],""))</f>
        <v>46041</v>
      </c>
      <c r="T2731" s="7"/>
      <c r="U2731" s="6">
        <f>IF(Table1[[#This Row],[Ngày tính CN]]="","",S2731+T2731)</f>
        <v>46041</v>
      </c>
      <c r="V2731" s="35">
        <f ca="1">IF(Table1[[#This Row],[Hạn thanh toán]]="","",IF((U2731-NOW())&lt;0,0,(U2731-NOW())))</f>
        <v>0</v>
      </c>
      <c r="W2731" s="35"/>
      <c r="X2731" s="35" t="str">
        <f t="shared" ca="1" si="662"/>
        <v/>
      </c>
      <c r="Y2731" s="2" t="str">
        <f t="shared" si="663"/>
        <v>Đã thanh toán</v>
      </c>
      <c r="Z2731" s="51">
        <f t="shared" si="659"/>
        <v>46041</v>
      </c>
      <c r="AA2731" s="51">
        <f t="shared" si="660"/>
        <v>46034</v>
      </c>
      <c r="AD2731" s="2" t="str">
        <f>VLOOKUP($A2731,MA_KH!$A:$Q,MA_KH!O$1,0)</f>
        <v>LOTTE</v>
      </c>
      <c r="AE2731" s="2" t="str">
        <f>VLOOKUP($A2731,MA_KH!$A:$Q,MA_KH!P$1,0)</f>
        <v>CÔNG TY CỔ PHẦN TRUNG TÂM THƯƠNG MẠI LOTTE VIỆT NAM</v>
      </c>
    </row>
    <row r="2732" spans="1:31" ht="25.5" hidden="1" customHeight="1" x14ac:dyDescent="0.2">
      <c r="A2732" s="30" t="s">
        <v>22017</v>
      </c>
      <c r="B2732" s="30" t="s">
        <v>4145</v>
      </c>
      <c r="C2732" s="37">
        <v>46036</v>
      </c>
      <c r="D2732" s="30" t="s">
        <v>22677</v>
      </c>
      <c r="E2732" s="37">
        <v>46041</v>
      </c>
      <c r="F2732" s="30">
        <v>383</v>
      </c>
      <c r="G2732" s="30" t="s">
        <v>22678</v>
      </c>
      <c r="H2732" s="38">
        <v>2160000</v>
      </c>
      <c r="I2732" s="67">
        <v>0</v>
      </c>
      <c r="J2732" s="38">
        <v>0</v>
      </c>
      <c r="K2732" s="38">
        <v>2160000</v>
      </c>
      <c r="L2732" s="68" t="s">
        <v>22850</v>
      </c>
      <c r="M2732" s="6">
        <v>46034</v>
      </c>
      <c r="O2732" s="35">
        <f>IF(Table1[[#This Row],[Phân loại]]="Tồn đầu kỳ",Table1[[#This Row],[Tổng giá trị]],0)</f>
        <v>0</v>
      </c>
      <c r="P2732" s="7">
        <f>IF(Table1[[#This Row],[Số còn phải thu ĐK]]&lt;&gt;0,0,IF(Table1[[#This Row],[Phân loại]]="Bán hàng",Table1[[#This Row],[Tổng giá trị]],-Table1[[#This Row],[Tổng giá trị]]))</f>
        <v>-2160000</v>
      </c>
      <c r="Q2732" s="35">
        <f t="shared" si="661"/>
        <v>-2160000</v>
      </c>
      <c r="R2732" s="7">
        <f>Table1[[#This Row],[Số còn phải thu ĐK]]+Table1[[#This Row],[Giá Trị HD sau CK]]-Table1[[#This Row],[Số tiền đã thu]]</f>
        <v>0</v>
      </c>
      <c r="S2732" s="6">
        <f>IF(Table1[[#This Row],[Ngày hóa đơn]]&lt;&gt;"",Table1[[#This Row],[Ngày hóa đơn]],IF(Table1[[#This Row],[Ngày hạch toán]]&lt;&gt;"",Table1[[#This Row],[Ngày hạch toán]],""))</f>
        <v>46041</v>
      </c>
      <c r="T2732" s="7"/>
      <c r="U2732" s="6">
        <f>IF(Table1[[#This Row],[Ngày tính CN]]="","",S2732+T2732)</f>
        <v>46041</v>
      </c>
      <c r="V2732" s="35">
        <f ca="1">IF(Table1[[#This Row],[Hạn thanh toán]]="","",IF((U2732-NOW())&lt;0,0,(U2732-NOW())))</f>
        <v>0</v>
      </c>
      <c r="W2732" s="35"/>
      <c r="X2732" s="35" t="str">
        <f t="shared" ca="1" si="662"/>
        <v/>
      </c>
      <c r="Y2732" s="2" t="str">
        <f t="shared" si="663"/>
        <v>Đã thanh toán</v>
      </c>
      <c r="Z2732" s="51">
        <f t="shared" si="659"/>
        <v>46041</v>
      </c>
      <c r="AA2732" s="51">
        <f t="shared" si="660"/>
        <v>46034</v>
      </c>
      <c r="AD2732" s="2" t="str">
        <f>VLOOKUP($A2732,MA_KH!$A:$Q,MA_KH!O$1,0)</f>
        <v>LOTTE</v>
      </c>
      <c r="AE2732" s="2" t="str">
        <f>VLOOKUP($A2732,MA_KH!$A:$Q,MA_KH!P$1,0)</f>
        <v>CÔNG TY CỔ PHẦN TRUNG TÂM THƯƠNG MẠI LOTTE VIỆT NAM</v>
      </c>
    </row>
    <row r="2733" spans="1:31" ht="25.5" hidden="1" customHeight="1" x14ac:dyDescent="0.2">
      <c r="A2733" s="30" t="s">
        <v>22022</v>
      </c>
      <c r="B2733" s="30" t="s">
        <v>4019</v>
      </c>
      <c r="C2733" s="37">
        <v>46037</v>
      </c>
      <c r="D2733" s="30" t="s">
        <v>22679</v>
      </c>
      <c r="E2733" s="37">
        <v>46036</v>
      </c>
      <c r="F2733" s="30">
        <v>3033</v>
      </c>
      <c r="G2733" s="30" t="s">
        <v>22680</v>
      </c>
      <c r="H2733" s="38">
        <v>2233610</v>
      </c>
      <c r="I2733" s="67">
        <v>0</v>
      </c>
      <c r="J2733" s="38">
        <v>178689</v>
      </c>
      <c r="K2733" s="38">
        <v>2412299</v>
      </c>
      <c r="L2733" s="7" t="s">
        <v>22849</v>
      </c>
      <c r="M2733" s="6">
        <v>46092</v>
      </c>
      <c r="O2733" s="35">
        <f>IF(Table1[[#This Row],[Phân loại]]="Tồn đầu kỳ",Table1[[#This Row],[Tổng giá trị]],0)</f>
        <v>0</v>
      </c>
      <c r="P2733" s="7">
        <f>IF(Table1[[#This Row],[Số còn phải thu ĐK]]&lt;&gt;0,0,IF(Table1[[#This Row],[Phân loại]]="Bán hàng",Table1[[#This Row],[Tổng giá trị]],-Table1[[#This Row],[Tổng giá trị]]))</f>
        <v>2412299</v>
      </c>
      <c r="Q2733" s="35">
        <f t="shared" si="661"/>
        <v>2412299</v>
      </c>
      <c r="R2733" s="7">
        <f>Table1[[#This Row],[Số còn phải thu ĐK]]+Table1[[#This Row],[Giá Trị HD sau CK]]-Table1[[#This Row],[Số tiền đã thu]]</f>
        <v>0</v>
      </c>
      <c r="S2733" s="6">
        <f>IF(Table1[[#This Row],[Ngày hóa đơn]]&lt;&gt;"",Table1[[#This Row],[Ngày hóa đơn]],IF(Table1[[#This Row],[Ngày hạch toán]]&lt;&gt;"",Table1[[#This Row],[Ngày hạch toán]],""))</f>
        <v>46036</v>
      </c>
      <c r="T2733" s="7"/>
      <c r="U2733" s="6">
        <f>IF(Table1[[#This Row],[Ngày tính CN]]="","",S2733+T2733)</f>
        <v>46036</v>
      </c>
      <c r="V2733" s="35">
        <f ca="1">IF(Table1[[#This Row],[Hạn thanh toán]]="","",IF((U2733-NOW())&lt;0,0,(U2733-NOW())))</f>
        <v>0</v>
      </c>
      <c r="W2733" s="35"/>
      <c r="X2733" s="35" t="str">
        <f t="shared" ca="1" si="662"/>
        <v/>
      </c>
      <c r="Y2733" s="2" t="str">
        <f t="shared" si="663"/>
        <v>Đã thanh toán</v>
      </c>
      <c r="Z2733" s="51">
        <f t="shared" si="659"/>
        <v>46036</v>
      </c>
      <c r="AA2733" s="51">
        <f t="shared" si="660"/>
        <v>46092</v>
      </c>
      <c r="AD2733" s="2" t="str">
        <f>VLOOKUP($A2733,MA_KH!$A:$Q,MA_KH!O$1,0)</f>
        <v>LOTTE</v>
      </c>
      <c r="AE2733" s="2" t="str">
        <f>VLOOKUP($A2733,MA_KH!$A:$Q,MA_KH!P$1,0)</f>
        <v>CÔNG TY CỔ PHẦN TRUNG TÂM THƯƠNG MẠI LOTTE VIỆT NAM</v>
      </c>
    </row>
    <row r="2734" spans="1:31" ht="25.5" hidden="1" customHeight="1" x14ac:dyDescent="0.2">
      <c r="A2734" s="30" t="s">
        <v>22011</v>
      </c>
      <c r="B2734" s="30" t="s">
        <v>4351</v>
      </c>
      <c r="C2734" s="37">
        <v>46037</v>
      </c>
      <c r="D2734" s="30" t="s">
        <v>22681</v>
      </c>
      <c r="E2734" s="37">
        <v>46036</v>
      </c>
      <c r="F2734" s="30">
        <v>3034</v>
      </c>
      <c r="G2734" s="30" t="s">
        <v>22682</v>
      </c>
      <c r="H2734" s="38">
        <v>2233610</v>
      </c>
      <c r="I2734" s="67">
        <v>0</v>
      </c>
      <c r="J2734" s="38">
        <v>178689</v>
      </c>
      <c r="K2734" s="38">
        <v>2412299</v>
      </c>
      <c r="L2734" s="7" t="s">
        <v>22849</v>
      </c>
      <c r="M2734" s="6">
        <v>46092</v>
      </c>
      <c r="O2734" s="35">
        <f>IF(Table1[[#This Row],[Phân loại]]="Tồn đầu kỳ",Table1[[#This Row],[Tổng giá trị]],0)</f>
        <v>0</v>
      </c>
      <c r="P2734" s="7">
        <f>IF(Table1[[#This Row],[Số còn phải thu ĐK]]&lt;&gt;0,0,IF(Table1[[#This Row],[Phân loại]]="Bán hàng",Table1[[#This Row],[Tổng giá trị]],-Table1[[#This Row],[Tổng giá trị]]))</f>
        <v>2412299</v>
      </c>
      <c r="Q2734" s="35">
        <f t="shared" si="661"/>
        <v>2412299</v>
      </c>
      <c r="R2734" s="7">
        <f>Table1[[#This Row],[Số còn phải thu ĐK]]+Table1[[#This Row],[Giá Trị HD sau CK]]-Table1[[#This Row],[Số tiền đã thu]]</f>
        <v>0</v>
      </c>
      <c r="S2734" s="6">
        <f>IF(Table1[[#This Row],[Ngày hóa đơn]]&lt;&gt;"",Table1[[#This Row],[Ngày hóa đơn]],IF(Table1[[#This Row],[Ngày hạch toán]]&lt;&gt;"",Table1[[#This Row],[Ngày hạch toán]],""))</f>
        <v>46036</v>
      </c>
      <c r="T2734" s="7"/>
      <c r="U2734" s="6">
        <f>IF(Table1[[#This Row],[Ngày tính CN]]="","",S2734+T2734)</f>
        <v>46036</v>
      </c>
      <c r="V2734" s="35">
        <f ca="1">IF(Table1[[#This Row],[Hạn thanh toán]]="","",IF((U2734-NOW())&lt;0,0,(U2734-NOW())))</f>
        <v>0</v>
      </c>
      <c r="W2734" s="35"/>
      <c r="X2734" s="35" t="str">
        <f t="shared" ca="1" si="662"/>
        <v/>
      </c>
      <c r="Y2734" s="2" t="str">
        <f t="shared" si="663"/>
        <v>Đã thanh toán</v>
      </c>
      <c r="Z2734" s="51">
        <f t="shared" si="659"/>
        <v>46036</v>
      </c>
      <c r="AA2734" s="51">
        <f t="shared" si="660"/>
        <v>46092</v>
      </c>
      <c r="AD2734" s="2" t="str">
        <f>VLOOKUP($A2734,MA_KH!$A:$Q,MA_KH!O$1,0)</f>
        <v>LOTTE</v>
      </c>
      <c r="AE2734" s="2" t="str">
        <f>VLOOKUP($A2734,MA_KH!$A:$Q,MA_KH!P$1,0)</f>
        <v>CÔNG TY CỔ PHẦN TRUNG TÂM THƯƠNG MẠI LOTTE VIỆT NAM</v>
      </c>
    </row>
    <row r="2735" spans="1:31" ht="25.5" hidden="1" customHeight="1" x14ac:dyDescent="0.2">
      <c r="A2735" s="30" t="s">
        <v>22011</v>
      </c>
      <c r="B2735" s="30" t="s">
        <v>4351</v>
      </c>
      <c r="C2735" s="37">
        <v>46037</v>
      </c>
      <c r="D2735" s="30" t="s">
        <v>22683</v>
      </c>
      <c r="E2735" s="37">
        <v>46036</v>
      </c>
      <c r="F2735" s="30">
        <v>3035</v>
      </c>
      <c r="G2735" s="30" t="s">
        <v>22684</v>
      </c>
      <c r="H2735" s="38">
        <v>1551540</v>
      </c>
      <c r="I2735" s="67">
        <v>0</v>
      </c>
      <c r="J2735" s="38">
        <v>124123</v>
      </c>
      <c r="K2735" s="38">
        <v>1675663</v>
      </c>
      <c r="L2735" s="7" t="s">
        <v>22849</v>
      </c>
      <c r="M2735" s="6">
        <v>46092</v>
      </c>
      <c r="O2735" s="35">
        <f>IF(Table1[[#This Row],[Phân loại]]="Tồn đầu kỳ",Table1[[#This Row],[Tổng giá trị]],0)</f>
        <v>0</v>
      </c>
      <c r="P2735" s="7">
        <f>IF(Table1[[#This Row],[Số còn phải thu ĐK]]&lt;&gt;0,0,IF(Table1[[#This Row],[Phân loại]]="Bán hàng",Table1[[#This Row],[Tổng giá trị]],-Table1[[#This Row],[Tổng giá trị]]))</f>
        <v>1675663</v>
      </c>
      <c r="Q2735" s="35">
        <f t="shared" si="661"/>
        <v>1675663</v>
      </c>
      <c r="R2735" s="7">
        <f>Table1[[#This Row],[Số còn phải thu ĐK]]+Table1[[#This Row],[Giá Trị HD sau CK]]-Table1[[#This Row],[Số tiền đã thu]]</f>
        <v>0</v>
      </c>
      <c r="S2735" s="6">
        <f>IF(Table1[[#This Row],[Ngày hóa đơn]]&lt;&gt;"",Table1[[#This Row],[Ngày hóa đơn]],IF(Table1[[#This Row],[Ngày hạch toán]]&lt;&gt;"",Table1[[#This Row],[Ngày hạch toán]],""))</f>
        <v>46036</v>
      </c>
      <c r="T2735" s="7"/>
      <c r="U2735" s="6">
        <f>IF(Table1[[#This Row],[Ngày tính CN]]="","",S2735+T2735)</f>
        <v>46036</v>
      </c>
      <c r="V2735" s="35">
        <f ca="1">IF(Table1[[#This Row],[Hạn thanh toán]]="","",IF((U2735-NOW())&lt;0,0,(U2735-NOW())))</f>
        <v>0</v>
      </c>
      <c r="W2735" s="35"/>
      <c r="X2735" s="35" t="str">
        <f t="shared" ca="1" si="662"/>
        <v/>
      </c>
      <c r="Y2735" s="2" t="str">
        <f t="shared" si="663"/>
        <v>Đã thanh toán</v>
      </c>
      <c r="Z2735" s="51">
        <f t="shared" si="659"/>
        <v>46036</v>
      </c>
      <c r="AA2735" s="51">
        <f t="shared" si="660"/>
        <v>46092</v>
      </c>
      <c r="AD2735" s="2" t="str">
        <f>VLOOKUP($A2735,MA_KH!$A:$Q,MA_KH!O$1,0)</f>
        <v>LOTTE</v>
      </c>
      <c r="AE2735" s="2" t="str">
        <f>VLOOKUP($A2735,MA_KH!$A:$Q,MA_KH!P$1,0)</f>
        <v>CÔNG TY CỔ PHẦN TRUNG TÂM THƯƠNG MẠI LOTTE VIỆT NAM</v>
      </c>
    </row>
    <row r="2736" spans="1:31" ht="25.5" hidden="1" customHeight="1" x14ac:dyDescent="0.2">
      <c r="A2736" s="30" t="s">
        <v>22024</v>
      </c>
      <c r="B2736" s="30" t="s">
        <v>4127</v>
      </c>
      <c r="C2736" s="37">
        <v>46037</v>
      </c>
      <c r="D2736" s="30" t="s">
        <v>22685</v>
      </c>
      <c r="E2736" s="37">
        <v>46036</v>
      </c>
      <c r="F2736" s="30">
        <v>3036</v>
      </c>
      <c r="G2736" s="30" t="s">
        <v>22686</v>
      </c>
      <c r="H2736" s="38">
        <v>2233610</v>
      </c>
      <c r="I2736" s="67">
        <v>0</v>
      </c>
      <c r="J2736" s="38">
        <v>178689</v>
      </c>
      <c r="K2736" s="38">
        <v>2412299</v>
      </c>
      <c r="L2736" s="7" t="s">
        <v>22849</v>
      </c>
      <c r="M2736" s="6">
        <v>46092</v>
      </c>
      <c r="O2736" s="35">
        <f>IF(Table1[[#This Row],[Phân loại]]="Tồn đầu kỳ",Table1[[#This Row],[Tổng giá trị]],0)</f>
        <v>0</v>
      </c>
      <c r="P2736" s="7">
        <f>IF(Table1[[#This Row],[Số còn phải thu ĐK]]&lt;&gt;0,0,IF(Table1[[#This Row],[Phân loại]]="Bán hàng",Table1[[#This Row],[Tổng giá trị]],-Table1[[#This Row],[Tổng giá trị]]))</f>
        <v>2412299</v>
      </c>
      <c r="Q2736" s="35">
        <f t="shared" si="661"/>
        <v>2412299</v>
      </c>
      <c r="R2736" s="7">
        <f>Table1[[#This Row],[Số còn phải thu ĐK]]+Table1[[#This Row],[Giá Trị HD sau CK]]-Table1[[#This Row],[Số tiền đã thu]]</f>
        <v>0</v>
      </c>
      <c r="S2736" s="6">
        <f>IF(Table1[[#This Row],[Ngày hóa đơn]]&lt;&gt;"",Table1[[#This Row],[Ngày hóa đơn]],IF(Table1[[#This Row],[Ngày hạch toán]]&lt;&gt;"",Table1[[#This Row],[Ngày hạch toán]],""))</f>
        <v>46036</v>
      </c>
      <c r="T2736" s="7"/>
      <c r="U2736" s="6">
        <f>IF(Table1[[#This Row],[Ngày tính CN]]="","",S2736+T2736)</f>
        <v>46036</v>
      </c>
      <c r="V2736" s="35">
        <f ca="1">IF(Table1[[#This Row],[Hạn thanh toán]]="","",IF((U2736-NOW())&lt;0,0,(U2736-NOW())))</f>
        <v>0</v>
      </c>
      <c r="W2736" s="35"/>
      <c r="X2736" s="35" t="str">
        <f t="shared" ca="1" si="662"/>
        <v/>
      </c>
      <c r="Y2736" s="2" t="str">
        <f t="shared" si="663"/>
        <v>Đã thanh toán</v>
      </c>
      <c r="Z2736" s="51">
        <f t="shared" si="659"/>
        <v>46036</v>
      </c>
      <c r="AA2736" s="51">
        <f t="shared" si="660"/>
        <v>46092</v>
      </c>
      <c r="AD2736" s="2" t="str">
        <f>VLOOKUP($A2736,MA_KH!$A:$Q,MA_KH!O$1,0)</f>
        <v>LOTTE</v>
      </c>
      <c r="AE2736" s="2" t="str">
        <f>VLOOKUP($A2736,MA_KH!$A:$Q,MA_KH!P$1,0)</f>
        <v>CÔNG TY CỔ PHẦN TRUNG TÂM THƯƠNG MẠI LOTTE VIỆT NAM</v>
      </c>
    </row>
    <row r="2737" spans="1:31" ht="25.5" hidden="1" customHeight="1" x14ac:dyDescent="0.2">
      <c r="A2737" s="30" t="s">
        <v>22010</v>
      </c>
      <c r="B2737" s="30" t="s">
        <v>4279</v>
      </c>
      <c r="C2737" s="37">
        <v>46037</v>
      </c>
      <c r="D2737" s="30" t="s">
        <v>22687</v>
      </c>
      <c r="E2737" s="37">
        <v>46036</v>
      </c>
      <c r="F2737" s="30">
        <v>3037</v>
      </c>
      <c r="G2737" s="30" t="s">
        <v>22688</v>
      </c>
      <c r="H2737" s="38">
        <v>2233610</v>
      </c>
      <c r="I2737" s="67">
        <v>0</v>
      </c>
      <c r="J2737" s="38">
        <v>178689</v>
      </c>
      <c r="K2737" s="38">
        <v>2412299</v>
      </c>
      <c r="L2737" s="7" t="s">
        <v>22849</v>
      </c>
      <c r="M2737" s="6">
        <v>46092</v>
      </c>
      <c r="O2737" s="35">
        <f>IF(Table1[[#This Row],[Phân loại]]="Tồn đầu kỳ",Table1[[#This Row],[Tổng giá trị]],0)</f>
        <v>0</v>
      </c>
      <c r="P2737" s="7">
        <f>IF(Table1[[#This Row],[Số còn phải thu ĐK]]&lt;&gt;0,0,IF(Table1[[#This Row],[Phân loại]]="Bán hàng",Table1[[#This Row],[Tổng giá trị]],-Table1[[#This Row],[Tổng giá trị]]))</f>
        <v>2412299</v>
      </c>
      <c r="Q2737" s="35">
        <f t="shared" si="661"/>
        <v>2412299</v>
      </c>
      <c r="R2737" s="7">
        <f>Table1[[#This Row],[Số còn phải thu ĐK]]+Table1[[#This Row],[Giá Trị HD sau CK]]-Table1[[#This Row],[Số tiền đã thu]]</f>
        <v>0</v>
      </c>
      <c r="S2737" s="6">
        <f>IF(Table1[[#This Row],[Ngày hóa đơn]]&lt;&gt;"",Table1[[#This Row],[Ngày hóa đơn]],IF(Table1[[#This Row],[Ngày hạch toán]]&lt;&gt;"",Table1[[#This Row],[Ngày hạch toán]],""))</f>
        <v>46036</v>
      </c>
      <c r="T2737" s="7"/>
      <c r="U2737" s="6">
        <f>IF(Table1[[#This Row],[Ngày tính CN]]="","",S2737+T2737)</f>
        <v>46036</v>
      </c>
      <c r="V2737" s="35">
        <f ca="1">IF(Table1[[#This Row],[Hạn thanh toán]]="","",IF((U2737-NOW())&lt;0,0,(U2737-NOW())))</f>
        <v>0</v>
      </c>
      <c r="W2737" s="35"/>
      <c r="X2737" s="35" t="str">
        <f t="shared" ca="1" si="662"/>
        <v/>
      </c>
      <c r="Y2737" s="2" t="str">
        <f t="shared" si="663"/>
        <v>Đã thanh toán</v>
      </c>
      <c r="Z2737" s="51">
        <f t="shared" si="659"/>
        <v>46036</v>
      </c>
      <c r="AA2737" s="51">
        <f t="shared" si="660"/>
        <v>46092</v>
      </c>
      <c r="AD2737" s="2" t="str">
        <f>VLOOKUP($A2737,MA_KH!$A:$Q,MA_KH!O$1,0)</f>
        <v>LOTTE</v>
      </c>
      <c r="AE2737" s="2" t="str">
        <f>VLOOKUP($A2737,MA_KH!$A:$Q,MA_KH!P$1,0)</f>
        <v>CÔNG TY CỔ PHẦN TRUNG TÂM THƯƠNG MẠI LOTTE VIỆT NAM</v>
      </c>
    </row>
    <row r="2738" spans="1:31" ht="25.5" hidden="1" customHeight="1" x14ac:dyDescent="0.2">
      <c r="A2738" s="30" t="s">
        <v>22012</v>
      </c>
      <c r="B2738" s="30" t="s">
        <v>4423</v>
      </c>
      <c r="C2738" s="37">
        <v>46037</v>
      </c>
      <c r="D2738" s="30" t="s">
        <v>22689</v>
      </c>
      <c r="E2738" s="37">
        <v>46036</v>
      </c>
      <c r="F2738" s="30">
        <v>3038</v>
      </c>
      <c r="G2738" s="30" t="s">
        <v>22690</v>
      </c>
      <c r="H2738" s="38">
        <v>2233610</v>
      </c>
      <c r="I2738" s="67">
        <v>0</v>
      </c>
      <c r="J2738" s="38">
        <v>178689</v>
      </c>
      <c r="K2738" s="38">
        <v>2412299</v>
      </c>
      <c r="L2738" s="7" t="s">
        <v>22849</v>
      </c>
      <c r="M2738" s="6">
        <v>46092</v>
      </c>
      <c r="O2738" s="35">
        <f>IF(Table1[[#This Row],[Phân loại]]="Tồn đầu kỳ",Table1[[#This Row],[Tổng giá trị]],0)</f>
        <v>0</v>
      </c>
      <c r="P2738" s="7">
        <f>IF(Table1[[#This Row],[Số còn phải thu ĐK]]&lt;&gt;0,0,IF(Table1[[#This Row],[Phân loại]]="Bán hàng",Table1[[#This Row],[Tổng giá trị]],-Table1[[#This Row],[Tổng giá trị]]))</f>
        <v>2412299</v>
      </c>
      <c r="Q2738" s="35">
        <f t="shared" si="661"/>
        <v>2412299</v>
      </c>
      <c r="R2738" s="7">
        <f>Table1[[#This Row],[Số còn phải thu ĐK]]+Table1[[#This Row],[Giá Trị HD sau CK]]-Table1[[#This Row],[Số tiền đã thu]]</f>
        <v>0</v>
      </c>
      <c r="S2738" s="6">
        <f>IF(Table1[[#This Row],[Ngày hóa đơn]]&lt;&gt;"",Table1[[#This Row],[Ngày hóa đơn]],IF(Table1[[#This Row],[Ngày hạch toán]]&lt;&gt;"",Table1[[#This Row],[Ngày hạch toán]],""))</f>
        <v>46036</v>
      </c>
      <c r="T2738" s="7"/>
      <c r="U2738" s="6">
        <f>IF(Table1[[#This Row],[Ngày tính CN]]="","",S2738+T2738)</f>
        <v>46036</v>
      </c>
      <c r="V2738" s="35">
        <f ca="1">IF(Table1[[#This Row],[Hạn thanh toán]]="","",IF((U2738-NOW())&lt;0,0,(U2738-NOW())))</f>
        <v>0</v>
      </c>
      <c r="W2738" s="35"/>
      <c r="X2738" s="35" t="str">
        <f t="shared" ca="1" si="662"/>
        <v/>
      </c>
      <c r="Y2738" s="2" t="str">
        <f t="shared" si="663"/>
        <v>Đã thanh toán</v>
      </c>
      <c r="Z2738" s="51">
        <f t="shared" si="659"/>
        <v>46036</v>
      </c>
      <c r="AA2738" s="51">
        <f t="shared" si="660"/>
        <v>46092</v>
      </c>
      <c r="AD2738" s="2" t="str">
        <f>VLOOKUP($A2738,MA_KH!$A:$Q,MA_KH!O$1,0)</f>
        <v>LOTTE</v>
      </c>
      <c r="AE2738" s="2" t="str">
        <f>VLOOKUP($A2738,MA_KH!$A:$Q,MA_KH!P$1,0)</f>
        <v>CÔNG TY CỔ PHẦN TRUNG TÂM THƯƠNG MẠI LOTTE VIỆT NAM</v>
      </c>
    </row>
    <row r="2739" spans="1:31" ht="25.5" hidden="1" customHeight="1" x14ac:dyDescent="0.2">
      <c r="A2739" s="30" t="s">
        <v>22087</v>
      </c>
      <c r="B2739" s="30" t="s">
        <v>11882</v>
      </c>
      <c r="C2739" s="37">
        <v>46037</v>
      </c>
      <c r="D2739" s="30" t="s">
        <v>22691</v>
      </c>
      <c r="E2739" s="37">
        <v>46037</v>
      </c>
      <c r="F2739" s="30">
        <v>3074</v>
      </c>
      <c r="G2739" s="30" t="s">
        <v>22692</v>
      </c>
      <c r="H2739" s="38">
        <v>925803</v>
      </c>
      <c r="I2739" s="67">
        <v>0</v>
      </c>
      <c r="J2739" s="38">
        <v>74064</v>
      </c>
      <c r="K2739" s="38">
        <v>999867</v>
      </c>
      <c r="L2739" s="7" t="s">
        <v>22849</v>
      </c>
      <c r="O2739" s="35">
        <f>IF(Table1[[#This Row],[Phân loại]]="Tồn đầu kỳ",Table1[[#This Row],[Tổng giá trị]],0)</f>
        <v>0</v>
      </c>
      <c r="P2739" s="7">
        <f>IF(Table1[[#This Row],[Số còn phải thu ĐK]]&lt;&gt;0,0,IF(Table1[[#This Row],[Phân loại]]="Bán hàng",Table1[[#This Row],[Tổng giá trị]],-Table1[[#This Row],[Tổng giá trị]]))</f>
        <v>999867</v>
      </c>
      <c r="Q2739" s="35">
        <f t="shared" si="661"/>
        <v>0</v>
      </c>
      <c r="R2739" s="7">
        <f>Table1[[#This Row],[Số còn phải thu ĐK]]+Table1[[#This Row],[Giá Trị HD sau CK]]-Table1[[#This Row],[Số tiền đã thu]]</f>
        <v>999867</v>
      </c>
      <c r="S2739" s="6">
        <f>IF(Table1[[#This Row],[Ngày hóa đơn]]&lt;&gt;"",Table1[[#This Row],[Ngày hóa đơn]],IF(Table1[[#This Row],[Ngày hạch toán]]&lt;&gt;"",Table1[[#This Row],[Ngày hạch toán]],""))</f>
        <v>46037</v>
      </c>
      <c r="T2739" s="7"/>
      <c r="U2739" s="6">
        <f>IF(Table1[[#This Row],[Ngày tính CN]]="","",S2739+T2739)</f>
        <v>46037</v>
      </c>
      <c r="V2739" s="35">
        <f ca="1">IF(Table1[[#This Row],[Hạn thanh toán]]="","",IF((U2739-NOW())&lt;0,0,(U2739-NOW())))</f>
        <v>0</v>
      </c>
      <c r="W2739" s="35"/>
      <c r="X2739" s="35">
        <f t="shared" ca="1" si="662"/>
        <v>133.49032013888791</v>
      </c>
      <c r="Y2739" s="2" t="str">
        <f t="shared" ca="1" si="663"/>
        <v>Nợ quá hạn hơn 120 ngày có khả năng mất thanh toán</v>
      </c>
      <c r="Z2739" s="51">
        <f t="shared" si="659"/>
        <v>46037</v>
      </c>
      <c r="AA2739" s="51" t="str">
        <f t="shared" si="660"/>
        <v/>
      </c>
      <c r="AD2739" s="2" t="str">
        <f>VLOOKUP($A2739,MA_KH!$A:$Q,MA_KH!O$1,0)</f>
        <v>NHATMINH</v>
      </c>
      <c r="AE2739" s="2" t="str">
        <f>VLOOKUP($A2739,MA_KH!$A:$Q,MA_KH!P$1,0)</f>
        <v>CÔNG TY TNHH SẢN XUẤT THƯƠNG MẠI DỊCH VỤ NHẬT MINH BAKERY</v>
      </c>
    </row>
    <row r="2740" spans="1:31" ht="25.5" hidden="1" customHeight="1" x14ac:dyDescent="0.2">
      <c r="A2740" s="30" t="s">
        <v>22020</v>
      </c>
      <c r="B2740" s="30" t="s">
        <v>4103</v>
      </c>
      <c r="C2740" s="37">
        <v>46037</v>
      </c>
      <c r="D2740" s="30" t="s">
        <v>22693</v>
      </c>
      <c r="E2740" s="37">
        <v>46037</v>
      </c>
      <c r="F2740" s="30">
        <v>127</v>
      </c>
      <c r="G2740" s="30" t="s">
        <v>22645</v>
      </c>
      <c r="H2740" s="38">
        <v>508047</v>
      </c>
      <c r="I2740" s="67">
        <v>0</v>
      </c>
      <c r="J2740" s="38">
        <v>0</v>
      </c>
      <c r="K2740" s="38">
        <v>508047</v>
      </c>
      <c r="L2740" s="68" t="s">
        <v>22850</v>
      </c>
      <c r="M2740" s="6">
        <v>46034</v>
      </c>
      <c r="O2740" s="35">
        <f>IF(Table1[[#This Row],[Phân loại]]="Tồn đầu kỳ",Table1[[#This Row],[Tổng giá trị]],0)</f>
        <v>0</v>
      </c>
      <c r="P2740" s="7">
        <f>IF(Table1[[#This Row],[Số còn phải thu ĐK]]&lt;&gt;0,0,IF(Table1[[#This Row],[Phân loại]]="Bán hàng",Table1[[#This Row],[Tổng giá trị]],-Table1[[#This Row],[Tổng giá trị]]))</f>
        <v>-508047</v>
      </c>
      <c r="Q2740" s="35">
        <f t="shared" si="661"/>
        <v>-508047</v>
      </c>
      <c r="R2740" s="7">
        <f>Table1[[#This Row],[Số còn phải thu ĐK]]+Table1[[#This Row],[Giá Trị HD sau CK]]-Table1[[#This Row],[Số tiền đã thu]]</f>
        <v>0</v>
      </c>
      <c r="S2740" s="6">
        <f>IF(Table1[[#This Row],[Ngày hóa đơn]]&lt;&gt;"",Table1[[#This Row],[Ngày hóa đơn]],IF(Table1[[#This Row],[Ngày hạch toán]]&lt;&gt;"",Table1[[#This Row],[Ngày hạch toán]],""))</f>
        <v>46037</v>
      </c>
      <c r="T2740" s="7"/>
      <c r="U2740" s="6">
        <f>IF(Table1[[#This Row],[Ngày tính CN]]="","",S2740+T2740)</f>
        <v>46037</v>
      </c>
      <c r="V2740" s="35">
        <f ca="1">IF(Table1[[#This Row],[Hạn thanh toán]]="","",IF((U2740-NOW())&lt;0,0,(U2740-NOW())))</f>
        <v>0</v>
      </c>
      <c r="W2740" s="35"/>
      <c r="X2740" s="35" t="str">
        <f t="shared" ca="1" si="662"/>
        <v/>
      </c>
      <c r="Y2740" s="2" t="str">
        <f t="shared" si="663"/>
        <v>Đã thanh toán</v>
      </c>
      <c r="Z2740" s="51">
        <f t="shared" si="659"/>
        <v>46037</v>
      </c>
      <c r="AA2740" s="51">
        <f t="shared" si="660"/>
        <v>46034</v>
      </c>
      <c r="AD2740" s="2" t="str">
        <f>VLOOKUP($A2740,MA_KH!$A:$Q,MA_KH!O$1,0)</f>
        <v>LOTTE</v>
      </c>
      <c r="AE2740" s="2" t="str">
        <f>VLOOKUP($A2740,MA_KH!$A:$Q,MA_KH!P$1,0)</f>
        <v>CÔNG TY CỔ PHẦN TRUNG TÂM THƯƠNG MẠI LOTTE VIỆT NAM</v>
      </c>
    </row>
    <row r="2741" spans="1:31" ht="25.5" hidden="1" customHeight="1" x14ac:dyDescent="0.2">
      <c r="A2741" s="30" t="s">
        <v>22020</v>
      </c>
      <c r="B2741" s="30" t="s">
        <v>4103</v>
      </c>
      <c r="C2741" s="37">
        <v>46037</v>
      </c>
      <c r="D2741" s="30" t="s">
        <v>22693</v>
      </c>
      <c r="E2741" s="37">
        <v>46037</v>
      </c>
      <c r="F2741" s="30">
        <v>633</v>
      </c>
      <c r="G2741" s="30" t="s">
        <v>22644</v>
      </c>
      <c r="H2741" s="38">
        <v>155236</v>
      </c>
      <c r="I2741" s="67">
        <v>0</v>
      </c>
      <c r="J2741" s="38">
        <v>0</v>
      </c>
      <c r="K2741" s="38">
        <v>155236</v>
      </c>
      <c r="L2741" s="68" t="s">
        <v>22850</v>
      </c>
      <c r="M2741" s="6">
        <v>46034</v>
      </c>
      <c r="O2741" s="35">
        <f>IF(Table1[[#This Row],[Phân loại]]="Tồn đầu kỳ",Table1[[#This Row],[Tổng giá trị]],0)</f>
        <v>0</v>
      </c>
      <c r="P2741" s="7">
        <f>IF(Table1[[#This Row],[Số còn phải thu ĐK]]&lt;&gt;0,0,IF(Table1[[#This Row],[Phân loại]]="Bán hàng",Table1[[#This Row],[Tổng giá trị]],-Table1[[#This Row],[Tổng giá trị]]))</f>
        <v>-155236</v>
      </c>
      <c r="Q2741" s="35">
        <f t="shared" si="661"/>
        <v>-155236</v>
      </c>
      <c r="R2741" s="7">
        <f>Table1[[#This Row],[Số còn phải thu ĐK]]+Table1[[#This Row],[Giá Trị HD sau CK]]-Table1[[#This Row],[Số tiền đã thu]]</f>
        <v>0</v>
      </c>
      <c r="S2741" s="6">
        <f>IF(Table1[[#This Row],[Ngày hóa đơn]]&lt;&gt;"",Table1[[#This Row],[Ngày hóa đơn]],IF(Table1[[#This Row],[Ngày hạch toán]]&lt;&gt;"",Table1[[#This Row],[Ngày hạch toán]],""))</f>
        <v>46037</v>
      </c>
      <c r="T2741" s="7"/>
      <c r="U2741" s="6">
        <f>IF(Table1[[#This Row],[Ngày tính CN]]="","",S2741+T2741)</f>
        <v>46037</v>
      </c>
      <c r="V2741" s="35">
        <f ca="1">IF(Table1[[#This Row],[Hạn thanh toán]]="","",IF((U2741-NOW())&lt;0,0,(U2741-NOW())))</f>
        <v>0</v>
      </c>
      <c r="W2741" s="35"/>
      <c r="X2741" s="35" t="str">
        <f t="shared" ca="1" si="662"/>
        <v/>
      </c>
      <c r="Y2741" s="2" t="str">
        <f t="shared" si="663"/>
        <v>Đã thanh toán</v>
      </c>
      <c r="Z2741" s="51">
        <f t="shared" si="659"/>
        <v>46037</v>
      </c>
      <c r="AA2741" s="51">
        <f t="shared" si="660"/>
        <v>46034</v>
      </c>
      <c r="AD2741" s="2" t="str">
        <f>VLOOKUP($A2741,MA_KH!$A:$Q,MA_KH!O$1,0)</f>
        <v>LOTTE</v>
      </c>
      <c r="AE2741" s="2" t="str">
        <f>VLOOKUP($A2741,MA_KH!$A:$Q,MA_KH!P$1,0)</f>
        <v>CÔNG TY CỔ PHẦN TRUNG TÂM THƯƠNG MẠI LOTTE VIỆT NAM</v>
      </c>
    </row>
    <row r="2742" spans="1:31" ht="25.5" hidden="1" customHeight="1" x14ac:dyDescent="0.2">
      <c r="A2742" s="30" t="s">
        <v>22010</v>
      </c>
      <c r="B2742" s="30" t="s">
        <v>4279</v>
      </c>
      <c r="C2742" s="37">
        <v>46037</v>
      </c>
      <c r="D2742" s="30" t="s">
        <v>22694</v>
      </c>
      <c r="E2742" s="37">
        <v>46035</v>
      </c>
      <c r="F2742" s="30">
        <v>328</v>
      </c>
      <c r="G2742" s="30" t="s">
        <v>22642</v>
      </c>
      <c r="H2742" s="38">
        <v>589046</v>
      </c>
      <c r="I2742" s="67">
        <v>0</v>
      </c>
      <c r="J2742" s="38">
        <v>0</v>
      </c>
      <c r="K2742" s="38">
        <v>589046</v>
      </c>
      <c r="L2742" s="68" t="s">
        <v>22850</v>
      </c>
      <c r="M2742" s="6">
        <v>46034</v>
      </c>
      <c r="O2742" s="35">
        <f>IF(Table1[[#This Row],[Phân loại]]="Tồn đầu kỳ",Table1[[#This Row],[Tổng giá trị]],0)</f>
        <v>0</v>
      </c>
      <c r="P2742" s="7">
        <f>IF(Table1[[#This Row],[Số còn phải thu ĐK]]&lt;&gt;0,0,IF(Table1[[#This Row],[Phân loại]]="Bán hàng",Table1[[#This Row],[Tổng giá trị]],-Table1[[#This Row],[Tổng giá trị]]))</f>
        <v>-589046</v>
      </c>
      <c r="Q2742" s="35">
        <f t="shared" si="661"/>
        <v>-589046</v>
      </c>
      <c r="R2742" s="7">
        <f>Table1[[#This Row],[Số còn phải thu ĐK]]+Table1[[#This Row],[Giá Trị HD sau CK]]-Table1[[#This Row],[Số tiền đã thu]]</f>
        <v>0</v>
      </c>
      <c r="S2742" s="6">
        <f>IF(Table1[[#This Row],[Ngày hóa đơn]]&lt;&gt;"",Table1[[#This Row],[Ngày hóa đơn]],IF(Table1[[#This Row],[Ngày hạch toán]]&lt;&gt;"",Table1[[#This Row],[Ngày hạch toán]],""))</f>
        <v>46035</v>
      </c>
      <c r="T2742" s="7"/>
      <c r="U2742" s="6">
        <f>IF(Table1[[#This Row],[Ngày tính CN]]="","",S2742+T2742)</f>
        <v>46035</v>
      </c>
      <c r="V2742" s="35">
        <f ca="1">IF(Table1[[#This Row],[Hạn thanh toán]]="","",IF((U2742-NOW())&lt;0,0,(U2742-NOW())))</f>
        <v>0</v>
      </c>
      <c r="W2742" s="35"/>
      <c r="X2742" s="35" t="str">
        <f t="shared" ca="1" si="662"/>
        <v/>
      </c>
      <c r="Y2742" s="2" t="str">
        <f t="shared" si="663"/>
        <v>Đã thanh toán</v>
      </c>
      <c r="Z2742" s="51">
        <f t="shared" si="659"/>
        <v>46035</v>
      </c>
      <c r="AA2742" s="51">
        <f t="shared" si="660"/>
        <v>46034</v>
      </c>
      <c r="AD2742" s="2" t="str">
        <f>VLOOKUP($A2742,MA_KH!$A:$Q,MA_KH!O$1,0)</f>
        <v>LOTTE</v>
      </c>
      <c r="AE2742" s="2" t="str">
        <f>VLOOKUP($A2742,MA_KH!$A:$Q,MA_KH!P$1,0)</f>
        <v>CÔNG TY CỔ PHẦN TRUNG TÂM THƯƠNG MẠI LOTTE VIỆT NAM</v>
      </c>
    </row>
    <row r="2743" spans="1:31" ht="25.5" hidden="1" customHeight="1" x14ac:dyDescent="0.2">
      <c r="A2743" s="30" t="s">
        <v>22010</v>
      </c>
      <c r="B2743" s="30" t="s">
        <v>4279</v>
      </c>
      <c r="C2743" s="37">
        <v>46037</v>
      </c>
      <c r="D2743" s="30" t="s">
        <v>22694</v>
      </c>
      <c r="E2743" s="37">
        <v>46035</v>
      </c>
      <c r="F2743" s="30">
        <v>328</v>
      </c>
      <c r="G2743" s="30" t="s">
        <v>22678</v>
      </c>
      <c r="H2743" s="38">
        <v>2160000</v>
      </c>
      <c r="I2743" s="67">
        <v>0</v>
      </c>
      <c r="J2743" s="38">
        <v>0</v>
      </c>
      <c r="K2743" s="38">
        <v>2160000</v>
      </c>
      <c r="L2743" s="68" t="s">
        <v>22850</v>
      </c>
      <c r="M2743" s="6">
        <v>46034</v>
      </c>
      <c r="O2743" s="35">
        <f>IF(Table1[[#This Row],[Phân loại]]="Tồn đầu kỳ",Table1[[#This Row],[Tổng giá trị]],0)</f>
        <v>0</v>
      </c>
      <c r="P2743" s="7">
        <f>IF(Table1[[#This Row],[Số còn phải thu ĐK]]&lt;&gt;0,0,IF(Table1[[#This Row],[Phân loại]]="Bán hàng",Table1[[#This Row],[Tổng giá trị]],-Table1[[#This Row],[Tổng giá trị]]))</f>
        <v>-2160000</v>
      </c>
      <c r="Q2743" s="35">
        <f t="shared" si="661"/>
        <v>-2160000</v>
      </c>
      <c r="R2743" s="7">
        <f>Table1[[#This Row],[Số còn phải thu ĐK]]+Table1[[#This Row],[Giá Trị HD sau CK]]-Table1[[#This Row],[Số tiền đã thu]]</f>
        <v>0</v>
      </c>
      <c r="S2743" s="6">
        <f>IF(Table1[[#This Row],[Ngày hóa đơn]]&lt;&gt;"",Table1[[#This Row],[Ngày hóa đơn]],IF(Table1[[#This Row],[Ngày hạch toán]]&lt;&gt;"",Table1[[#This Row],[Ngày hạch toán]],""))</f>
        <v>46035</v>
      </c>
      <c r="T2743" s="7"/>
      <c r="U2743" s="6">
        <f>IF(Table1[[#This Row],[Ngày tính CN]]="","",S2743+T2743)</f>
        <v>46035</v>
      </c>
      <c r="V2743" s="35">
        <f ca="1">IF(Table1[[#This Row],[Hạn thanh toán]]="","",IF((U2743-NOW())&lt;0,0,(U2743-NOW())))</f>
        <v>0</v>
      </c>
      <c r="W2743" s="35"/>
      <c r="X2743" s="35" t="str">
        <f t="shared" ca="1" si="662"/>
        <v/>
      </c>
      <c r="Y2743" s="2" t="str">
        <f t="shared" si="663"/>
        <v>Đã thanh toán</v>
      </c>
      <c r="Z2743" s="51">
        <f t="shared" si="659"/>
        <v>46035</v>
      </c>
      <c r="AA2743" s="51">
        <f t="shared" si="660"/>
        <v>46034</v>
      </c>
      <c r="AD2743" s="2" t="str">
        <f>VLOOKUP($A2743,MA_KH!$A:$Q,MA_KH!O$1,0)</f>
        <v>LOTTE</v>
      </c>
      <c r="AE2743" s="2" t="str">
        <f>VLOOKUP($A2743,MA_KH!$A:$Q,MA_KH!P$1,0)</f>
        <v>CÔNG TY CỔ PHẦN TRUNG TÂM THƯƠNG MẠI LOTTE VIỆT NAM</v>
      </c>
    </row>
    <row r="2744" spans="1:31" ht="25.5" hidden="1" customHeight="1" x14ac:dyDescent="0.2">
      <c r="A2744" s="30" t="s">
        <v>22010</v>
      </c>
      <c r="B2744" s="30" t="s">
        <v>4279</v>
      </c>
      <c r="C2744" s="37">
        <v>46037</v>
      </c>
      <c r="D2744" s="30" t="s">
        <v>22694</v>
      </c>
      <c r="E2744" s="37">
        <v>46037</v>
      </c>
      <c r="F2744" s="30">
        <v>1098</v>
      </c>
      <c r="G2744" s="30" t="s">
        <v>22641</v>
      </c>
      <c r="H2744" s="38">
        <v>179986</v>
      </c>
      <c r="I2744" s="67">
        <v>0</v>
      </c>
      <c r="J2744" s="38">
        <v>0</v>
      </c>
      <c r="K2744" s="38">
        <v>179986</v>
      </c>
      <c r="L2744" s="68" t="s">
        <v>22850</v>
      </c>
      <c r="M2744" s="6">
        <v>46034</v>
      </c>
      <c r="O2744" s="35">
        <f>IF(Table1[[#This Row],[Phân loại]]="Tồn đầu kỳ",Table1[[#This Row],[Tổng giá trị]],0)</f>
        <v>0</v>
      </c>
      <c r="P2744" s="7">
        <f>IF(Table1[[#This Row],[Số còn phải thu ĐK]]&lt;&gt;0,0,IF(Table1[[#This Row],[Phân loại]]="Bán hàng",Table1[[#This Row],[Tổng giá trị]],-Table1[[#This Row],[Tổng giá trị]]))</f>
        <v>-179986</v>
      </c>
      <c r="Q2744" s="35">
        <f t="shared" si="661"/>
        <v>-179986</v>
      </c>
      <c r="R2744" s="7">
        <f>Table1[[#This Row],[Số còn phải thu ĐK]]+Table1[[#This Row],[Giá Trị HD sau CK]]-Table1[[#This Row],[Số tiền đã thu]]</f>
        <v>0</v>
      </c>
      <c r="S2744" s="6">
        <f>IF(Table1[[#This Row],[Ngày hóa đơn]]&lt;&gt;"",Table1[[#This Row],[Ngày hóa đơn]],IF(Table1[[#This Row],[Ngày hạch toán]]&lt;&gt;"",Table1[[#This Row],[Ngày hạch toán]],""))</f>
        <v>46037</v>
      </c>
      <c r="T2744" s="7"/>
      <c r="U2744" s="6">
        <f>IF(Table1[[#This Row],[Ngày tính CN]]="","",S2744+T2744)</f>
        <v>46037</v>
      </c>
      <c r="V2744" s="35">
        <f ca="1">IF(Table1[[#This Row],[Hạn thanh toán]]="","",IF((U2744-NOW())&lt;0,0,(U2744-NOW())))</f>
        <v>0</v>
      </c>
      <c r="W2744" s="35"/>
      <c r="X2744" s="35" t="str">
        <f t="shared" ca="1" si="662"/>
        <v/>
      </c>
      <c r="Y2744" s="2" t="str">
        <f t="shared" si="663"/>
        <v>Đã thanh toán</v>
      </c>
      <c r="Z2744" s="51">
        <f t="shared" si="659"/>
        <v>46037</v>
      </c>
      <c r="AA2744" s="51">
        <f t="shared" si="660"/>
        <v>46034</v>
      </c>
      <c r="AD2744" s="2" t="str">
        <f>VLOOKUP($A2744,MA_KH!$A:$Q,MA_KH!O$1,0)</f>
        <v>LOTTE</v>
      </c>
      <c r="AE2744" s="2" t="str">
        <f>VLOOKUP($A2744,MA_KH!$A:$Q,MA_KH!P$1,0)</f>
        <v>CÔNG TY CỔ PHẦN TRUNG TÂM THƯƠNG MẠI LOTTE VIỆT NAM</v>
      </c>
    </row>
    <row r="2745" spans="1:31" ht="25.5" hidden="1" customHeight="1" x14ac:dyDescent="0.2">
      <c r="A2745" s="30" t="s">
        <v>22011</v>
      </c>
      <c r="B2745" s="30" t="s">
        <v>4351</v>
      </c>
      <c r="C2745" s="37">
        <v>46037</v>
      </c>
      <c r="D2745" s="30" t="s">
        <v>22695</v>
      </c>
      <c r="E2745" s="37">
        <v>46037</v>
      </c>
      <c r="F2745" s="30">
        <v>223</v>
      </c>
      <c r="G2745" s="30" t="s">
        <v>22642</v>
      </c>
      <c r="H2745" s="38">
        <v>480989</v>
      </c>
      <c r="I2745" s="67">
        <v>0</v>
      </c>
      <c r="J2745" s="38">
        <v>0</v>
      </c>
      <c r="K2745" s="38">
        <v>480989</v>
      </c>
      <c r="L2745" s="68" t="s">
        <v>22850</v>
      </c>
      <c r="M2745" s="6">
        <v>46034</v>
      </c>
      <c r="O2745" s="35">
        <f>IF(Table1[[#This Row],[Phân loại]]="Tồn đầu kỳ",Table1[[#This Row],[Tổng giá trị]],0)</f>
        <v>0</v>
      </c>
      <c r="P2745" s="7">
        <f>IF(Table1[[#This Row],[Số còn phải thu ĐK]]&lt;&gt;0,0,IF(Table1[[#This Row],[Phân loại]]="Bán hàng",Table1[[#This Row],[Tổng giá trị]],-Table1[[#This Row],[Tổng giá trị]]))</f>
        <v>-480989</v>
      </c>
      <c r="Q2745" s="35">
        <f t="shared" si="661"/>
        <v>-480989</v>
      </c>
      <c r="R2745" s="7">
        <f>Table1[[#This Row],[Số còn phải thu ĐK]]+Table1[[#This Row],[Giá Trị HD sau CK]]-Table1[[#This Row],[Số tiền đã thu]]</f>
        <v>0</v>
      </c>
      <c r="S2745" s="6">
        <f>IF(Table1[[#This Row],[Ngày hóa đơn]]&lt;&gt;"",Table1[[#This Row],[Ngày hóa đơn]],IF(Table1[[#This Row],[Ngày hạch toán]]&lt;&gt;"",Table1[[#This Row],[Ngày hạch toán]],""))</f>
        <v>46037</v>
      </c>
      <c r="T2745" s="7"/>
      <c r="U2745" s="6">
        <f>IF(Table1[[#This Row],[Ngày tính CN]]="","",S2745+T2745)</f>
        <v>46037</v>
      </c>
      <c r="V2745" s="35">
        <f ca="1">IF(Table1[[#This Row],[Hạn thanh toán]]="","",IF((U2745-NOW())&lt;0,0,(U2745-NOW())))</f>
        <v>0</v>
      </c>
      <c r="W2745" s="35"/>
      <c r="X2745" s="35" t="str">
        <f t="shared" ca="1" si="662"/>
        <v/>
      </c>
      <c r="Y2745" s="2" t="str">
        <f t="shared" si="663"/>
        <v>Đã thanh toán</v>
      </c>
      <c r="Z2745" s="51">
        <f t="shared" si="659"/>
        <v>46037</v>
      </c>
      <c r="AA2745" s="51">
        <f t="shared" si="660"/>
        <v>46034</v>
      </c>
      <c r="AD2745" s="2" t="str">
        <f>VLOOKUP($A2745,MA_KH!$A:$Q,MA_KH!O$1,0)</f>
        <v>LOTTE</v>
      </c>
      <c r="AE2745" s="2" t="str">
        <f>VLOOKUP($A2745,MA_KH!$A:$Q,MA_KH!P$1,0)</f>
        <v>CÔNG TY CỔ PHẦN TRUNG TÂM THƯƠNG MẠI LOTTE VIỆT NAM</v>
      </c>
    </row>
    <row r="2746" spans="1:31" ht="25.5" hidden="1" customHeight="1" x14ac:dyDescent="0.2">
      <c r="A2746" s="30" t="s">
        <v>22011</v>
      </c>
      <c r="B2746" s="30" t="s">
        <v>4351</v>
      </c>
      <c r="C2746" s="37">
        <v>46037</v>
      </c>
      <c r="D2746" s="30" t="s">
        <v>22695</v>
      </c>
      <c r="E2746" s="37">
        <v>46037</v>
      </c>
      <c r="F2746" s="30">
        <v>723</v>
      </c>
      <c r="G2746" s="30" t="s">
        <v>22641</v>
      </c>
      <c r="H2746" s="38">
        <v>146969</v>
      </c>
      <c r="I2746" s="67">
        <v>0</v>
      </c>
      <c r="J2746" s="38">
        <v>0</v>
      </c>
      <c r="K2746" s="38">
        <v>146969</v>
      </c>
      <c r="L2746" s="68" t="s">
        <v>22850</v>
      </c>
      <c r="M2746" s="6">
        <v>46034</v>
      </c>
      <c r="O2746" s="35">
        <f>IF(Table1[[#This Row],[Phân loại]]="Tồn đầu kỳ",Table1[[#This Row],[Tổng giá trị]],0)</f>
        <v>0</v>
      </c>
      <c r="P2746" s="7">
        <f>IF(Table1[[#This Row],[Số còn phải thu ĐK]]&lt;&gt;0,0,IF(Table1[[#This Row],[Phân loại]]="Bán hàng",Table1[[#This Row],[Tổng giá trị]],-Table1[[#This Row],[Tổng giá trị]]))</f>
        <v>-146969</v>
      </c>
      <c r="Q2746" s="35">
        <f t="shared" ref="Q2746:Q2775" si="664">IF(M2746&lt;&gt;"",IF(O2746&lt;&gt;0,O2746,P2746),0)</f>
        <v>-146969</v>
      </c>
      <c r="R2746" s="7">
        <f>Table1[[#This Row],[Số còn phải thu ĐK]]+Table1[[#This Row],[Giá Trị HD sau CK]]-Table1[[#This Row],[Số tiền đã thu]]</f>
        <v>0</v>
      </c>
      <c r="S2746" s="6">
        <f>IF(Table1[[#This Row],[Ngày hóa đơn]]&lt;&gt;"",Table1[[#This Row],[Ngày hóa đơn]],IF(Table1[[#This Row],[Ngày hạch toán]]&lt;&gt;"",Table1[[#This Row],[Ngày hạch toán]],""))</f>
        <v>46037</v>
      </c>
      <c r="T2746" s="7"/>
      <c r="U2746" s="6">
        <f>IF(Table1[[#This Row],[Ngày tính CN]]="","",S2746+T2746)</f>
        <v>46037</v>
      </c>
      <c r="V2746" s="35">
        <f ca="1">IF(Table1[[#This Row],[Hạn thanh toán]]="","",IF((U2746-NOW())&lt;0,0,(U2746-NOW())))</f>
        <v>0</v>
      </c>
      <c r="W2746" s="35"/>
      <c r="X2746" s="35" t="str">
        <f t="shared" ref="X2746:X2775" ca="1" si="665">IF(OR(U2746="",R2746=0),"",IF((U2746-NOW())&lt;0,-(U2746-NOW()),0))</f>
        <v/>
      </c>
      <c r="Y2746" s="2" t="str">
        <f t="shared" ref="Y2746:Y2775" si="666">IF(R2746=0,"Đã thanh toán",IF(X2746="","",IF(X2746&lt;=0,"Chưa đến hạn thanh toán",IF(X2746&lt;=30,"Nợ quá hạn 30 ngày",IF(X2746&lt;=60,"Nợ quá hạn từ 30 ngày đến 60 ngày",IF(X2746&lt;=90,"Nợ quá hạn từ 60 ngày đến 90 ngày",IF(X2746&lt;=120,"Nợ quá hạn từ 90 ngày đến 120 ngày","Nợ quá hạn hơn 120 ngày có khả năng mất thanh toán")))))))</f>
        <v>Đã thanh toán</v>
      </c>
      <c r="Z2746" s="51">
        <f t="shared" si="659"/>
        <v>46037</v>
      </c>
      <c r="AA2746" s="51">
        <f t="shared" si="660"/>
        <v>46034</v>
      </c>
      <c r="AD2746" s="2" t="str">
        <f>VLOOKUP($A2746,MA_KH!$A:$Q,MA_KH!O$1,0)</f>
        <v>LOTTE</v>
      </c>
      <c r="AE2746" s="2" t="str">
        <f>VLOOKUP($A2746,MA_KH!$A:$Q,MA_KH!P$1,0)</f>
        <v>CÔNG TY CỔ PHẦN TRUNG TÂM THƯƠNG MẠI LOTTE VIỆT NAM</v>
      </c>
    </row>
    <row r="2747" spans="1:31" ht="25.5" hidden="1" customHeight="1" x14ac:dyDescent="0.2">
      <c r="A2747" s="30" t="s">
        <v>22013</v>
      </c>
      <c r="B2747" s="30" t="s">
        <v>4421</v>
      </c>
      <c r="C2747" s="37">
        <v>46037</v>
      </c>
      <c r="D2747" s="30" t="s">
        <v>22696</v>
      </c>
      <c r="E2747" s="37">
        <v>46036</v>
      </c>
      <c r="F2747" s="30">
        <v>209</v>
      </c>
      <c r="G2747" s="30" t="s">
        <v>22642</v>
      </c>
      <c r="H2747" s="38">
        <v>248134</v>
      </c>
      <c r="I2747" s="67">
        <v>0</v>
      </c>
      <c r="J2747" s="38">
        <v>0</v>
      </c>
      <c r="K2747" s="38">
        <v>248134</v>
      </c>
      <c r="L2747" s="68" t="s">
        <v>22850</v>
      </c>
      <c r="M2747" s="6">
        <v>46034</v>
      </c>
      <c r="O2747" s="35">
        <f>IF(Table1[[#This Row],[Phân loại]]="Tồn đầu kỳ",Table1[[#This Row],[Tổng giá trị]],0)</f>
        <v>0</v>
      </c>
      <c r="P2747" s="7">
        <f>IF(Table1[[#This Row],[Số còn phải thu ĐK]]&lt;&gt;0,0,IF(Table1[[#This Row],[Phân loại]]="Bán hàng",Table1[[#This Row],[Tổng giá trị]],-Table1[[#This Row],[Tổng giá trị]]))</f>
        <v>-248134</v>
      </c>
      <c r="Q2747" s="35">
        <f t="shared" si="664"/>
        <v>-248134</v>
      </c>
      <c r="R2747" s="7">
        <f>Table1[[#This Row],[Số còn phải thu ĐK]]+Table1[[#This Row],[Giá Trị HD sau CK]]-Table1[[#This Row],[Số tiền đã thu]]</f>
        <v>0</v>
      </c>
      <c r="S2747" s="6">
        <f>IF(Table1[[#This Row],[Ngày hóa đơn]]&lt;&gt;"",Table1[[#This Row],[Ngày hóa đơn]],IF(Table1[[#This Row],[Ngày hạch toán]]&lt;&gt;"",Table1[[#This Row],[Ngày hạch toán]],""))</f>
        <v>46036</v>
      </c>
      <c r="T2747" s="7"/>
      <c r="U2747" s="6">
        <f>IF(Table1[[#This Row],[Ngày tính CN]]="","",S2747+T2747)</f>
        <v>46036</v>
      </c>
      <c r="V2747" s="35">
        <f ca="1">IF(Table1[[#This Row],[Hạn thanh toán]]="","",IF((U2747-NOW())&lt;0,0,(U2747-NOW())))</f>
        <v>0</v>
      </c>
      <c r="W2747" s="35"/>
      <c r="X2747" s="35" t="str">
        <f t="shared" ca="1" si="665"/>
        <v/>
      </c>
      <c r="Y2747" s="2" t="str">
        <f t="shared" si="666"/>
        <v>Đã thanh toán</v>
      </c>
      <c r="Z2747" s="51">
        <f t="shared" si="659"/>
        <v>46036</v>
      </c>
      <c r="AA2747" s="51">
        <f t="shared" si="660"/>
        <v>46034</v>
      </c>
      <c r="AD2747" s="2" t="str">
        <f>VLOOKUP($A2747,MA_KH!$A:$Q,MA_KH!O$1,0)</f>
        <v>LOTTE</v>
      </c>
      <c r="AE2747" s="2" t="str">
        <f>VLOOKUP($A2747,MA_KH!$A:$Q,MA_KH!P$1,0)</f>
        <v>CÔNG TY CỔ PHẦN TRUNG TÂM THƯƠNG MẠI LOTTE VIỆT NAM</v>
      </c>
    </row>
    <row r="2748" spans="1:31" ht="25.5" hidden="1" customHeight="1" x14ac:dyDescent="0.2">
      <c r="A2748" s="30" t="s">
        <v>22013</v>
      </c>
      <c r="B2748" s="30" t="s">
        <v>4421</v>
      </c>
      <c r="C2748" s="37">
        <v>46037</v>
      </c>
      <c r="D2748" s="30" t="s">
        <v>22696</v>
      </c>
      <c r="E2748" s="37">
        <v>46037</v>
      </c>
      <c r="F2748" s="30">
        <v>656</v>
      </c>
      <c r="G2748" s="30" t="s">
        <v>22641</v>
      </c>
      <c r="H2748" s="38">
        <v>75819</v>
      </c>
      <c r="I2748" s="67">
        <v>0</v>
      </c>
      <c r="J2748" s="38">
        <v>0</v>
      </c>
      <c r="K2748" s="38">
        <v>75819</v>
      </c>
      <c r="L2748" s="68" t="s">
        <v>22850</v>
      </c>
      <c r="M2748" s="6">
        <v>46034</v>
      </c>
      <c r="O2748" s="35">
        <f>IF(Table1[[#This Row],[Phân loại]]="Tồn đầu kỳ",Table1[[#This Row],[Tổng giá trị]],0)</f>
        <v>0</v>
      </c>
      <c r="P2748" s="7">
        <f>IF(Table1[[#This Row],[Số còn phải thu ĐK]]&lt;&gt;0,0,IF(Table1[[#This Row],[Phân loại]]="Bán hàng",Table1[[#This Row],[Tổng giá trị]],-Table1[[#This Row],[Tổng giá trị]]))</f>
        <v>-75819</v>
      </c>
      <c r="Q2748" s="35">
        <f t="shared" si="664"/>
        <v>-75819</v>
      </c>
      <c r="R2748" s="7">
        <f>Table1[[#This Row],[Số còn phải thu ĐK]]+Table1[[#This Row],[Giá Trị HD sau CK]]-Table1[[#This Row],[Số tiền đã thu]]</f>
        <v>0</v>
      </c>
      <c r="S2748" s="6">
        <f>IF(Table1[[#This Row],[Ngày hóa đơn]]&lt;&gt;"",Table1[[#This Row],[Ngày hóa đơn]],IF(Table1[[#This Row],[Ngày hạch toán]]&lt;&gt;"",Table1[[#This Row],[Ngày hạch toán]],""))</f>
        <v>46037</v>
      </c>
      <c r="T2748" s="7"/>
      <c r="U2748" s="6">
        <f>IF(Table1[[#This Row],[Ngày tính CN]]="","",S2748+T2748)</f>
        <v>46037</v>
      </c>
      <c r="V2748" s="35">
        <f ca="1">IF(Table1[[#This Row],[Hạn thanh toán]]="","",IF((U2748-NOW())&lt;0,0,(U2748-NOW())))</f>
        <v>0</v>
      </c>
      <c r="W2748" s="35"/>
      <c r="X2748" s="35" t="str">
        <f t="shared" ca="1" si="665"/>
        <v/>
      </c>
      <c r="Y2748" s="2" t="str">
        <f t="shared" si="666"/>
        <v>Đã thanh toán</v>
      </c>
      <c r="Z2748" s="51">
        <f t="shared" si="659"/>
        <v>46037</v>
      </c>
      <c r="AA2748" s="51">
        <f t="shared" si="660"/>
        <v>46034</v>
      </c>
      <c r="AD2748" s="2" t="str">
        <f>VLOOKUP($A2748,MA_KH!$A:$Q,MA_KH!O$1,0)</f>
        <v>LOTTE</v>
      </c>
      <c r="AE2748" s="2" t="str">
        <f>VLOOKUP($A2748,MA_KH!$A:$Q,MA_KH!P$1,0)</f>
        <v>CÔNG TY CỔ PHẦN TRUNG TÂM THƯƠNG MẠI LOTTE VIỆT NAM</v>
      </c>
    </row>
    <row r="2749" spans="1:31" ht="25.5" hidden="1" customHeight="1" x14ac:dyDescent="0.2">
      <c r="A2749" s="30" t="s">
        <v>22062</v>
      </c>
      <c r="B2749" s="30" t="s">
        <v>4063</v>
      </c>
      <c r="C2749" s="37">
        <v>46037</v>
      </c>
      <c r="D2749" s="30" t="s">
        <v>22699</v>
      </c>
      <c r="E2749" s="37">
        <v>46037</v>
      </c>
      <c r="F2749" s="30"/>
      <c r="G2749" s="30" t="s">
        <v>22700</v>
      </c>
      <c r="H2749" s="38">
        <v>100366</v>
      </c>
      <c r="I2749" s="67">
        <v>0</v>
      </c>
      <c r="J2749" s="38">
        <v>8029</v>
      </c>
      <c r="K2749" s="38">
        <v>108395</v>
      </c>
      <c r="L2749" s="68" t="s">
        <v>41</v>
      </c>
      <c r="O2749" s="35">
        <f>IF(Table1[[#This Row],[Phân loại]]="Tồn đầu kỳ",Table1[[#This Row],[Tổng giá trị]],0)</f>
        <v>0</v>
      </c>
      <c r="P2749" s="7">
        <f>IF(Table1[[#This Row],[Số còn phải thu ĐK]]&lt;&gt;0,0,IF(Table1[[#This Row],[Phân loại]]="Bán hàng",Table1[[#This Row],[Tổng giá trị]],-Table1[[#This Row],[Tổng giá trị]]))</f>
        <v>-108395</v>
      </c>
      <c r="Q2749" s="35">
        <f t="shared" si="664"/>
        <v>0</v>
      </c>
      <c r="R2749" s="7">
        <f>Table1[[#This Row],[Số còn phải thu ĐK]]+Table1[[#This Row],[Giá Trị HD sau CK]]-Table1[[#This Row],[Số tiền đã thu]]</f>
        <v>-108395</v>
      </c>
      <c r="S2749" s="6">
        <f>IF(Table1[[#This Row],[Ngày hóa đơn]]&lt;&gt;"",Table1[[#This Row],[Ngày hóa đơn]],IF(Table1[[#This Row],[Ngày hạch toán]]&lt;&gt;"",Table1[[#This Row],[Ngày hạch toán]],""))</f>
        <v>46037</v>
      </c>
      <c r="T2749" s="7"/>
      <c r="U2749" s="6">
        <f>IF(Table1[[#This Row],[Ngày tính CN]]="","",S2749+T2749)</f>
        <v>46037</v>
      </c>
      <c r="V2749" s="35">
        <f ca="1">IF(Table1[[#This Row],[Hạn thanh toán]]="","",IF((U2749-NOW())&lt;0,0,(U2749-NOW())))</f>
        <v>0</v>
      </c>
      <c r="W2749" s="35"/>
      <c r="X2749" s="35">
        <f t="shared" ca="1" si="665"/>
        <v>133.49032013888791</v>
      </c>
      <c r="Y2749" s="2" t="str">
        <f t="shared" ca="1" si="666"/>
        <v>Nợ quá hạn hơn 120 ngày có khả năng mất thanh toán</v>
      </c>
      <c r="Z2749" s="51">
        <f t="shared" si="659"/>
        <v>46037</v>
      </c>
      <c r="AA2749" s="51" t="str">
        <f t="shared" si="660"/>
        <v/>
      </c>
      <c r="AD2749" s="2" t="str">
        <f>VLOOKUP($A2749,MA_KH!$A:$Q,MA_KH!O$1,0)</f>
        <v>NHATMINH</v>
      </c>
      <c r="AE2749" s="2" t="str">
        <f>VLOOKUP($A2749,MA_KH!$A:$Q,MA_KH!P$1,0)</f>
        <v>CÔNG TY TNHH SẢN XUẤT THƯƠNG MẠI DỊCH VỤ NHẬT MINH BAKERY</v>
      </c>
    </row>
    <row r="2750" spans="1:31" ht="25.5" hidden="1" customHeight="1" x14ac:dyDescent="0.2">
      <c r="A2750" s="30" t="s">
        <v>22062</v>
      </c>
      <c r="B2750" s="30" t="s">
        <v>4063</v>
      </c>
      <c r="C2750" s="37">
        <v>46037</v>
      </c>
      <c r="D2750" s="30" t="s">
        <v>22697</v>
      </c>
      <c r="E2750" s="37">
        <v>46037</v>
      </c>
      <c r="F2750" s="30"/>
      <c r="G2750" s="30" t="s">
        <v>22698</v>
      </c>
      <c r="H2750" s="38">
        <v>227542</v>
      </c>
      <c r="I2750" s="67">
        <v>0</v>
      </c>
      <c r="J2750" s="38">
        <v>18203</v>
      </c>
      <c r="K2750" s="38">
        <v>245745</v>
      </c>
      <c r="L2750" s="68" t="s">
        <v>41</v>
      </c>
      <c r="O2750" s="35">
        <f>IF(Table1[[#This Row],[Phân loại]]="Tồn đầu kỳ",Table1[[#This Row],[Tổng giá trị]],0)</f>
        <v>0</v>
      </c>
      <c r="P2750" s="7">
        <f>IF(Table1[[#This Row],[Số còn phải thu ĐK]]&lt;&gt;0,0,IF(Table1[[#This Row],[Phân loại]]="Bán hàng",Table1[[#This Row],[Tổng giá trị]],-Table1[[#This Row],[Tổng giá trị]]))</f>
        <v>-245745</v>
      </c>
      <c r="Q2750" s="35">
        <f t="shared" si="664"/>
        <v>0</v>
      </c>
      <c r="R2750" s="7">
        <f>Table1[[#This Row],[Số còn phải thu ĐK]]+Table1[[#This Row],[Giá Trị HD sau CK]]-Table1[[#This Row],[Số tiền đã thu]]</f>
        <v>-245745</v>
      </c>
      <c r="S2750" s="6">
        <f>IF(Table1[[#This Row],[Ngày hóa đơn]]&lt;&gt;"",Table1[[#This Row],[Ngày hóa đơn]],IF(Table1[[#This Row],[Ngày hạch toán]]&lt;&gt;"",Table1[[#This Row],[Ngày hạch toán]],""))</f>
        <v>46037</v>
      </c>
      <c r="T2750" s="7"/>
      <c r="U2750" s="6">
        <f>IF(Table1[[#This Row],[Ngày tính CN]]="","",S2750+T2750)</f>
        <v>46037</v>
      </c>
      <c r="V2750" s="35">
        <f ca="1">IF(Table1[[#This Row],[Hạn thanh toán]]="","",IF((U2750-NOW())&lt;0,0,(U2750-NOW())))</f>
        <v>0</v>
      </c>
      <c r="W2750" s="35"/>
      <c r="X2750" s="35">
        <f t="shared" ca="1" si="665"/>
        <v>133.49032013888791</v>
      </c>
      <c r="Y2750" s="2" t="str">
        <f t="shared" ca="1" si="666"/>
        <v>Nợ quá hạn hơn 120 ngày có khả năng mất thanh toán</v>
      </c>
      <c r="Z2750" s="51">
        <f t="shared" si="659"/>
        <v>46037</v>
      </c>
      <c r="AA2750" s="51" t="str">
        <f t="shared" si="660"/>
        <v/>
      </c>
      <c r="AD2750" s="2" t="str">
        <f>VLOOKUP($A2750,MA_KH!$A:$Q,MA_KH!O$1,0)</f>
        <v>NHATMINH</v>
      </c>
      <c r="AE2750" s="2" t="str">
        <f>VLOOKUP($A2750,MA_KH!$A:$Q,MA_KH!P$1,0)</f>
        <v>CÔNG TY TNHH SẢN XUẤT THƯƠNG MẠI DỊCH VỤ NHẬT MINH BAKERY</v>
      </c>
    </row>
    <row r="2751" spans="1:31" ht="25.5" hidden="1" customHeight="1" x14ac:dyDescent="0.2">
      <c r="A2751" s="30" t="s">
        <v>22009</v>
      </c>
      <c r="B2751" s="30" t="s">
        <v>4283</v>
      </c>
      <c r="C2751" s="37">
        <v>46038</v>
      </c>
      <c r="D2751" s="30" t="s">
        <v>22701</v>
      </c>
      <c r="E2751" s="37">
        <v>46038</v>
      </c>
      <c r="F2751" s="30">
        <v>3166</v>
      </c>
      <c r="G2751" s="30" t="s">
        <v>22702</v>
      </c>
      <c r="H2751" s="38">
        <v>1796725</v>
      </c>
      <c r="I2751" s="67">
        <v>0</v>
      </c>
      <c r="J2751" s="38">
        <v>143738</v>
      </c>
      <c r="K2751" s="38">
        <v>1940463</v>
      </c>
      <c r="L2751" s="7" t="s">
        <v>22849</v>
      </c>
      <c r="M2751" s="6">
        <v>46092</v>
      </c>
      <c r="O2751" s="35">
        <f>IF(Table1[[#This Row],[Phân loại]]="Tồn đầu kỳ",Table1[[#This Row],[Tổng giá trị]],0)</f>
        <v>0</v>
      </c>
      <c r="P2751" s="7">
        <f>IF(Table1[[#This Row],[Số còn phải thu ĐK]]&lt;&gt;0,0,IF(Table1[[#This Row],[Phân loại]]="Bán hàng",Table1[[#This Row],[Tổng giá trị]],-Table1[[#This Row],[Tổng giá trị]]))</f>
        <v>1940463</v>
      </c>
      <c r="Q2751" s="35">
        <f t="shared" si="664"/>
        <v>1940463</v>
      </c>
      <c r="R2751" s="7">
        <f>Table1[[#This Row],[Số còn phải thu ĐK]]+Table1[[#This Row],[Giá Trị HD sau CK]]-Table1[[#This Row],[Số tiền đã thu]]</f>
        <v>0</v>
      </c>
      <c r="S2751" s="6">
        <f>IF(Table1[[#This Row],[Ngày hóa đơn]]&lt;&gt;"",Table1[[#This Row],[Ngày hóa đơn]],IF(Table1[[#This Row],[Ngày hạch toán]]&lt;&gt;"",Table1[[#This Row],[Ngày hạch toán]],""))</f>
        <v>46038</v>
      </c>
      <c r="T2751" s="7"/>
      <c r="U2751" s="6">
        <f>IF(Table1[[#This Row],[Ngày tính CN]]="","",S2751+T2751)</f>
        <v>46038</v>
      </c>
      <c r="V2751" s="35">
        <f ca="1">IF(Table1[[#This Row],[Hạn thanh toán]]="","",IF((U2751-NOW())&lt;0,0,(U2751-NOW())))</f>
        <v>0</v>
      </c>
      <c r="W2751" s="35"/>
      <c r="X2751" s="35" t="str">
        <f t="shared" ca="1" si="665"/>
        <v/>
      </c>
      <c r="Y2751" s="2" t="str">
        <f t="shared" si="666"/>
        <v>Đã thanh toán</v>
      </c>
      <c r="Z2751" s="51">
        <f t="shared" si="659"/>
        <v>46038</v>
      </c>
      <c r="AA2751" s="51">
        <f t="shared" si="660"/>
        <v>46092</v>
      </c>
      <c r="AD2751" s="2" t="str">
        <f>VLOOKUP($A2751,MA_KH!$A:$Q,MA_KH!O$1,0)</f>
        <v>LOTTE</v>
      </c>
      <c r="AE2751" s="2" t="str">
        <f>VLOOKUP($A2751,MA_KH!$A:$Q,MA_KH!P$1,0)</f>
        <v>CÔNG TY CỔ PHẦN TRUNG TÂM THƯƠNG MẠI LOTTE VIỆT NAM</v>
      </c>
    </row>
    <row r="2752" spans="1:31" ht="25.5" hidden="1" customHeight="1" x14ac:dyDescent="0.2">
      <c r="A2752" s="30" t="s">
        <v>22049</v>
      </c>
      <c r="B2752" s="30" t="s">
        <v>4088</v>
      </c>
      <c r="C2752" s="37">
        <v>46038</v>
      </c>
      <c r="D2752" s="30" t="s">
        <v>22703</v>
      </c>
      <c r="E2752" s="37">
        <v>46038</v>
      </c>
      <c r="F2752" s="30">
        <v>3140</v>
      </c>
      <c r="G2752" s="30" t="s">
        <v>22704</v>
      </c>
      <c r="H2752" s="38">
        <v>5061800</v>
      </c>
      <c r="I2752" s="67">
        <v>0</v>
      </c>
      <c r="J2752" s="38">
        <v>404944</v>
      </c>
      <c r="K2752" s="38">
        <v>5466744</v>
      </c>
      <c r="L2752" s="7" t="s">
        <v>22849</v>
      </c>
      <c r="M2752" s="6">
        <v>46063</v>
      </c>
      <c r="O2752" s="35">
        <f>IF(Table1[[#This Row],[Phân loại]]="Tồn đầu kỳ",Table1[[#This Row],[Tổng giá trị]],0)</f>
        <v>0</v>
      </c>
      <c r="P2752" s="7">
        <f>IF(Table1[[#This Row],[Số còn phải thu ĐK]]&lt;&gt;0,0,IF(Table1[[#This Row],[Phân loại]]="Bán hàng",Table1[[#This Row],[Tổng giá trị]],-Table1[[#This Row],[Tổng giá trị]]))</f>
        <v>5466744</v>
      </c>
      <c r="Q2752" s="35">
        <f t="shared" si="664"/>
        <v>5466744</v>
      </c>
      <c r="R2752" s="7">
        <f>Table1[[#This Row],[Số còn phải thu ĐK]]+Table1[[#This Row],[Giá Trị HD sau CK]]-Table1[[#This Row],[Số tiền đã thu]]</f>
        <v>0</v>
      </c>
      <c r="S2752" s="6">
        <f>IF(Table1[[#This Row],[Ngày hóa đơn]]&lt;&gt;"",Table1[[#This Row],[Ngày hóa đơn]],IF(Table1[[#This Row],[Ngày hạch toán]]&lt;&gt;"",Table1[[#This Row],[Ngày hạch toán]],""))</f>
        <v>46038</v>
      </c>
      <c r="T2752" s="7"/>
      <c r="U2752" s="6">
        <f>IF(Table1[[#This Row],[Ngày tính CN]]="","",S2752+T2752)</f>
        <v>46038</v>
      </c>
      <c r="V2752" s="35">
        <f ca="1">IF(Table1[[#This Row],[Hạn thanh toán]]="","",IF((U2752-NOW())&lt;0,0,(U2752-NOW())))</f>
        <v>0</v>
      </c>
      <c r="W2752" s="35"/>
      <c r="X2752" s="35" t="str">
        <f t="shared" ca="1" si="665"/>
        <v/>
      </c>
      <c r="Y2752" s="2" t="str">
        <f t="shared" si="666"/>
        <v>Đã thanh toán</v>
      </c>
      <c r="Z2752" s="51">
        <f t="shared" si="659"/>
        <v>46038</v>
      </c>
      <c r="AA2752" s="51">
        <f t="shared" si="660"/>
        <v>46063</v>
      </c>
      <c r="AD2752" s="2" t="str">
        <f>VLOOKUP($A2752,MA_KH!$A:$Q,MA_KH!O$1,0)</f>
        <v>MINHCAU</v>
      </c>
      <c r="AE2752" s="2" t="str">
        <f>VLOOKUP($A2752,MA_KH!$A:$Q,MA_KH!P$1,0)</f>
        <v>CÔNG TY CỔ PHẦN THƯƠNG MẠI VÀ DỊCH VỤ MINH CẦU</v>
      </c>
    </row>
    <row r="2753" spans="1:31" ht="25.5" hidden="1" customHeight="1" x14ac:dyDescent="0.2">
      <c r="A2753" s="30" t="s">
        <v>22012</v>
      </c>
      <c r="B2753" s="30" t="s">
        <v>4423</v>
      </c>
      <c r="C2753" s="37">
        <v>46039</v>
      </c>
      <c r="D2753" s="30" t="s">
        <v>22707</v>
      </c>
      <c r="E2753" s="37">
        <v>46038</v>
      </c>
      <c r="F2753" s="30">
        <v>3220</v>
      </c>
      <c r="G2753" s="30" t="s">
        <v>22708</v>
      </c>
      <c r="H2753" s="38">
        <v>879080</v>
      </c>
      <c r="I2753" s="67">
        <v>0</v>
      </c>
      <c r="J2753" s="38">
        <v>70326</v>
      </c>
      <c r="K2753" s="38">
        <v>949406</v>
      </c>
      <c r="L2753" s="7" t="s">
        <v>22849</v>
      </c>
      <c r="M2753" s="6">
        <v>46092</v>
      </c>
      <c r="O2753" s="35">
        <f>IF(Table1[[#This Row],[Phân loại]]="Tồn đầu kỳ",Table1[[#This Row],[Tổng giá trị]],0)</f>
        <v>0</v>
      </c>
      <c r="P2753" s="7">
        <f>IF(Table1[[#This Row],[Số còn phải thu ĐK]]&lt;&gt;0,0,IF(Table1[[#This Row],[Phân loại]]="Bán hàng",Table1[[#This Row],[Tổng giá trị]],-Table1[[#This Row],[Tổng giá trị]]))</f>
        <v>949406</v>
      </c>
      <c r="Q2753" s="35">
        <f t="shared" si="664"/>
        <v>949406</v>
      </c>
      <c r="R2753" s="7">
        <f>Table1[[#This Row],[Số còn phải thu ĐK]]+Table1[[#This Row],[Giá Trị HD sau CK]]-Table1[[#This Row],[Số tiền đã thu]]</f>
        <v>0</v>
      </c>
      <c r="S2753" s="6">
        <f>IF(Table1[[#This Row],[Ngày hóa đơn]]&lt;&gt;"",Table1[[#This Row],[Ngày hóa đơn]],IF(Table1[[#This Row],[Ngày hạch toán]]&lt;&gt;"",Table1[[#This Row],[Ngày hạch toán]],""))</f>
        <v>46038</v>
      </c>
      <c r="T2753" s="7"/>
      <c r="U2753" s="6">
        <f>IF(Table1[[#This Row],[Ngày tính CN]]="","",S2753+T2753)</f>
        <v>46038</v>
      </c>
      <c r="V2753" s="35">
        <f ca="1">IF(Table1[[#This Row],[Hạn thanh toán]]="","",IF((U2753-NOW())&lt;0,0,(U2753-NOW())))</f>
        <v>0</v>
      </c>
      <c r="W2753" s="35"/>
      <c r="X2753" s="35" t="str">
        <f t="shared" ca="1" si="665"/>
        <v/>
      </c>
      <c r="Y2753" s="2" t="str">
        <f t="shared" si="666"/>
        <v>Đã thanh toán</v>
      </c>
      <c r="Z2753" s="51">
        <f t="shared" si="659"/>
        <v>46038</v>
      </c>
      <c r="AA2753" s="51">
        <f t="shared" si="660"/>
        <v>46092</v>
      </c>
      <c r="AD2753" s="2" t="str">
        <f>VLOOKUP($A2753,MA_KH!$A:$Q,MA_KH!O$1,0)</f>
        <v>LOTTE</v>
      </c>
      <c r="AE2753" s="2" t="str">
        <f>VLOOKUP($A2753,MA_KH!$A:$Q,MA_KH!P$1,0)</f>
        <v>CÔNG TY CỔ PHẦN TRUNG TÂM THƯƠNG MẠI LOTTE VIỆT NAM</v>
      </c>
    </row>
    <row r="2754" spans="1:31" ht="25.5" hidden="1" customHeight="1" x14ac:dyDescent="0.2">
      <c r="A2754" s="30" t="s">
        <v>22016</v>
      </c>
      <c r="B2754" s="30" t="s">
        <v>4289</v>
      </c>
      <c r="C2754" s="37">
        <v>46039</v>
      </c>
      <c r="D2754" s="30" t="s">
        <v>22709</v>
      </c>
      <c r="E2754" s="37">
        <v>46039</v>
      </c>
      <c r="F2754" s="30">
        <v>3250</v>
      </c>
      <c r="G2754" s="30" t="s">
        <v>22710</v>
      </c>
      <c r="H2754" s="38">
        <v>1190660</v>
      </c>
      <c r="I2754" s="67">
        <v>0</v>
      </c>
      <c r="J2754" s="38">
        <v>95253</v>
      </c>
      <c r="K2754" s="38">
        <v>1285913</v>
      </c>
      <c r="L2754" s="7" t="s">
        <v>22849</v>
      </c>
      <c r="M2754" s="6">
        <v>46092</v>
      </c>
      <c r="O2754" s="35">
        <f>IF(Table1[[#This Row],[Phân loại]]="Tồn đầu kỳ",Table1[[#This Row],[Tổng giá trị]],0)</f>
        <v>0</v>
      </c>
      <c r="P2754" s="7">
        <f>IF(Table1[[#This Row],[Số còn phải thu ĐK]]&lt;&gt;0,0,IF(Table1[[#This Row],[Phân loại]]="Bán hàng",Table1[[#This Row],[Tổng giá trị]],-Table1[[#This Row],[Tổng giá trị]]))</f>
        <v>1285913</v>
      </c>
      <c r="Q2754" s="35">
        <f t="shared" si="664"/>
        <v>1285913</v>
      </c>
      <c r="R2754" s="7">
        <f>Table1[[#This Row],[Số còn phải thu ĐK]]+Table1[[#This Row],[Giá Trị HD sau CK]]-Table1[[#This Row],[Số tiền đã thu]]</f>
        <v>0</v>
      </c>
      <c r="S2754" s="6">
        <f>IF(Table1[[#This Row],[Ngày hóa đơn]]&lt;&gt;"",Table1[[#This Row],[Ngày hóa đơn]],IF(Table1[[#This Row],[Ngày hạch toán]]&lt;&gt;"",Table1[[#This Row],[Ngày hạch toán]],""))</f>
        <v>46039</v>
      </c>
      <c r="T2754" s="7"/>
      <c r="U2754" s="6">
        <f>IF(Table1[[#This Row],[Ngày tính CN]]="","",S2754+T2754)</f>
        <v>46039</v>
      </c>
      <c r="V2754" s="35">
        <f ca="1">IF(Table1[[#This Row],[Hạn thanh toán]]="","",IF((U2754-NOW())&lt;0,0,(U2754-NOW())))</f>
        <v>0</v>
      </c>
      <c r="W2754" s="35"/>
      <c r="X2754" s="35" t="str">
        <f t="shared" ca="1" si="665"/>
        <v/>
      </c>
      <c r="Y2754" s="2" t="str">
        <f t="shared" si="666"/>
        <v>Đã thanh toán</v>
      </c>
      <c r="Z2754" s="51">
        <f t="shared" si="659"/>
        <v>46039</v>
      </c>
      <c r="AA2754" s="51">
        <f t="shared" si="660"/>
        <v>46092</v>
      </c>
      <c r="AD2754" s="2" t="str">
        <f>VLOOKUP($A2754,MA_KH!$A:$Q,MA_KH!O$1,0)</f>
        <v>LOTTE</v>
      </c>
      <c r="AE2754" s="2" t="str">
        <f>VLOOKUP($A2754,MA_KH!$A:$Q,MA_KH!P$1,0)</f>
        <v>CÔNG TY CỔ PHẦN TRUNG TÂM THƯƠNG MẠI LOTTE VIỆT NAM</v>
      </c>
    </row>
    <row r="2755" spans="1:31" ht="25.5" hidden="1" customHeight="1" x14ac:dyDescent="0.2">
      <c r="A2755" s="30" t="s">
        <v>22016</v>
      </c>
      <c r="B2755" s="30" t="s">
        <v>4289</v>
      </c>
      <c r="C2755" s="37">
        <v>46039</v>
      </c>
      <c r="D2755" s="30" t="s">
        <v>22711</v>
      </c>
      <c r="E2755" s="37">
        <v>46039</v>
      </c>
      <c r="F2755" s="30">
        <v>3251</v>
      </c>
      <c r="G2755" s="30" t="s">
        <v>22712</v>
      </c>
      <c r="H2755" s="38">
        <v>1190660</v>
      </c>
      <c r="I2755" s="67">
        <v>0</v>
      </c>
      <c r="J2755" s="38">
        <v>95253</v>
      </c>
      <c r="K2755" s="38">
        <v>1285913</v>
      </c>
      <c r="L2755" s="7" t="s">
        <v>22849</v>
      </c>
      <c r="M2755" s="6">
        <v>46092</v>
      </c>
      <c r="O2755" s="35">
        <f>IF(Table1[[#This Row],[Phân loại]]="Tồn đầu kỳ",Table1[[#This Row],[Tổng giá trị]],0)</f>
        <v>0</v>
      </c>
      <c r="P2755" s="7">
        <f>IF(Table1[[#This Row],[Số còn phải thu ĐK]]&lt;&gt;0,0,IF(Table1[[#This Row],[Phân loại]]="Bán hàng",Table1[[#This Row],[Tổng giá trị]],-Table1[[#This Row],[Tổng giá trị]]))</f>
        <v>1285913</v>
      </c>
      <c r="Q2755" s="35">
        <f t="shared" si="664"/>
        <v>1285913</v>
      </c>
      <c r="R2755" s="7">
        <f>Table1[[#This Row],[Số còn phải thu ĐK]]+Table1[[#This Row],[Giá Trị HD sau CK]]-Table1[[#This Row],[Số tiền đã thu]]</f>
        <v>0</v>
      </c>
      <c r="S2755" s="6">
        <f>IF(Table1[[#This Row],[Ngày hóa đơn]]&lt;&gt;"",Table1[[#This Row],[Ngày hóa đơn]],IF(Table1[[#This Row],[Ngày hạch toán]]&lt;&gt;"",Table1[[#This Row],[Ngày hạch toán]],""))</f>
        <v>46039</v>
      </c>
      <c r="T2755" s="7"/>
      <c r="U2755" s="6">
        <f>IF(Table1[[#This Row],[Ngày tính CN]]="","",S2755+T2755)</f>
        <v>46039</v>
      </c>
      <c r="V2755" s="35">
        <f ca="1">IF(Table1[[#This Row],[Hạn thanh toán]]="","",IF((U2755-NOW())&lt;0,0,(U2755-NOW())))</f>
        <v>0</v>
      </c>
      <c r="W2755" s="35"/>
      <c r="X2755" s="35" t="str">
        <f t="shared" ca="1" si="665"/>
        <v/>
      </c>
      <c r="Y2755" s="2" t="str">
        <f t="shared" si="666"/>
        <v>Đã thanh toán</v>
      </c>
      <c r="Z2755" s="51">
        <f t="shared" si="659"/>
        <v>46039</v>
      </c>
      <c r="AA2755" s="51">
        <f t="shared" si="660"/>
        <v>46092</v>
      </c>
      <c r="AD2755" s="2" t="str">
        <f>VLOOKUP($A2755,MA_KH!$A:$Q,MA_KH!O$1,0)</f>
        <v>LOTTE</v>
      </c>
      <c r="AE2755" s="2" t="str">
        <f>VLOOKUP($A2755,MA_KH!$A:$Q,MA_KH!P$1,0)</f>
        <v>CÔNG TY CỔ PHẦN TRUNG TÂM THƯƠNG MẠI LOTTE VIỆT NAM</v>
      </c>
    </row>
    <row r="2756" spans="1:31" ht="25.5" hidden="1" customHeight="1" x14ac:dyDescent="0.2">
      <c r="A2756" s="30" t="s">
        <v>22014</v>
      </c>
      <c r="B2756" s="30" t="s">
        <v>4178</v>
      </c>
      <c r="C2756" s="37">
        <v>46039</v>
      </c>
      <c r="D2756" s="30" t="s">
        <v>22713</v>
      </c>
      <c r="E2756" s="37">
        <v>46039</v>
      </c>
      <c r="F2756" s="30">
        <v>3288</v>
      </c>
      <c r="G2756" s="30" t="s">
        <v>22714</v>
      </c>
      <c r="H2756" s="38">
        <v>5259560</v>
      </c>
      <c r="I2756" s="67">
        <v>0</v>
      </c>
      <c r="J2756" s="38">
        <v>420765</v>
      </c>
      <c r="K2756" s="38">
        <v>5680325</v>
      </c>
      <c r="L2756" s="7" t="s">
        <v>22849</v>
      </c>
      <c r="M2756" s="6">
        <v>46092</v>
      </c>
      <c r="O2756" s="35">
        <f>IF(Table1[[#This Row],[Phân loại]]="Tồn đầu kỳ",Table1[[#This Row],[Tổng giá trị]],0)</f>
        <v>0</v>
      </c>
      <c r="P2756" s="7">
        <f>IF(Table1[[#This Row],[Số còn phải thu ĐK]]&lt;&gt;0,0,IF(Table1[[#This Row],[Phân loại]]="Bán hàng",Table1[[#This Row],[Tổng giá trị]],-Table1[[#This Row],[Tổng giá trị]]))</f>
        <v>5680325</v>
      </c>
      <c r="Q2756" s="35">
        <f t="shared" si="664"/>
        <v>5680325</v>
      </c>
      <c r="R2756" s="7">
        <f>Table1[[#This Row],[Số còn phải thu ĐK]]+Table1[[#This Row],[Giá Trị HD sau CK]]-Table1[[#This Row],[Số tiền đã thu]]</f>
        <v>0</v>
      </c>
      <c r="S2756" s="6">
        <f>IF(Table1[[#This Row],[Ngày hóa đơn]]&lt;&gt;"",Table1[[#This Row],[Ngày hóa đơn]],IF(Table1[[#This Row],[Ngày hạch toán]]&lt;&gt;"",Table1[[#This Row],[Ngày hạch toán]],""))</f>
        <v>46039</v>
      </c>
      <c r="T2756" s="7"/>
      <c r="U2756" s="6">
        <f>IF(Table1[[#This Row],[Ngày tính CN]]="","",S2756+T2756)</f>
        <v>46039</v>
      </c>
      <c r="V2756" s="35">
        <f ca="1">IF(Table1[[#This Row],[Hạn thanh toán]]="","",IF((U2756-NOW())&lt;0,0,(U2756-NOW())))</f>
        <v>0</v>
      </c>
      <c r="W2756" s="35"/>
      <c r="X2756" s="35" t="str">
        <f t="shared" ca="1" si="665"/>
        <v/>
      </c>
      <c r="Y2756" s="2" t="str">
        <f t="shared" si="666"/>
        <v>Đã thanh toán</v>
      </c>
      <c r="Z2756" s="51">
        <f t="shared" ref="Z2756:Z2819" si="667">IF(S2756="","",S2756)</f>
        <v>46039</v>
      </c>
      <c r="AA2756" s="51">
        <f t="shared" ref="AA2756:AA2819" si="668">IF(M2756="","",M2756)</f>
        <v>46092</v>
      </c>
      <c r="AD2756" s="2" t="str">
        <f>VLOOKUP($A2756,MA_KH!$A:$Q,MA_KH!O$1,0)</f>
        <v>LOTTE</v>
      </c>
      <c r="AE2756" s="2" t="str">
        <f>VLOOKUP($A2756,MA_KH!$A:$Q,MA_KH!P$1,0)</f>
        <v>CÔNG TY CỔ PHẦN TRUNG TÂM THƯƠNG MẠI LOTTE VIỆT NAM</v>
      </c>
    </row>
    <row r="2757" spans="1:31" ht="25.5" hidden="1" customHeight="1" x14ac:dyDescent="0.2">
      <c r="A2757" s="30" t="s">
        <v>22018</v>
      </c>
      <c r="B2757" s="30" t="s">
        <v>4227</v>
      </c>
      <c r="C2757" s="37">
        <v>46039</v>
      </c>
      <c r="D2757" s="30" t="s">
        <v>22715</v>
      </c>
      <c r="E2757" s="37">
        <v>46039</v>
      </c>
      <c r="F2757" s="30">
        <v>3915</v>
      </c>
      <c r="G2757" s="30" t="s">
        <v>22716</v>
      </c>
      <c r="H2757" s="38">
        <v>2233610</v>
      </c>
      <c r="I2757" s="67">
        <v>0</v>
      </c>
      <c r="J2757" s="38">
        <v>178689</v>
      </c>
      <c r="K2757" s="38">
        <v>2412299</v>
      </c>
      <c r="L2757" s="7" t="s">
        <v>22849</v>
      </c>
      <c r="M2757" s="6">
        <v>46092</v>
      </c>
      <c r="O2757" s="35">
        <f>IF(Table1[[#This Row],[Phân loại]]="Tồn đầu kỳ",Table1[[#This Row],[Tổng giá trị]],0)</f>
        <v>0</v>
      </c>
      <c r="P2757" s="7">
        <f>IF(Table1[[#This Row],[Số còn phải thu ĐK]]&lt;&gt;0,0,IF(Table1[[#This Row],[Phân loại]]="Bán hàng",Table1[[#This Row],[Tổng giá trị]],-Table1[[#This Row],[Tổng giá trị]]))</f>
        <v>2412299</v>
      </c>
      <c r="Q2757" s="35">
        <f t="shared" si="664"/>
        <v>2412299</v>
      </c>
      <c r="R2757" s="7">
        <f>Table1[[#This Row],[Số còn phải thu ĐK]]+Table1[[#This Row],[Giá Trị HD sau CK]]-Table1[[#This Row],[Số tiền đã thu]]</f>
        <v>0</v>
      </c>
      <c r="S2757" s="6">
        <f>IF(Table1[[#This Row],[Ngày hóa đơn]]&lt;&gt;"",Table1[[#This Row],[Ngày hóa đơn]],IF(Table1[[#This Row],[Ngày hạch toán]]&lt;&gt;"",Table1[[#This Row],[Ngày hạch toán]],""))</f>
        <v>46039</v>
      </c>
      <c r="T2757" s="7"/>
      <c r="U2757" s="6">
        <f>IF(Table1[[#This Row],[Ngày tính CN]]="","",S2757+T2757)</f>
        <v>46039</v>
      </c>
      <c r="V2757" s="35">
        <f ca="1">IF(Table1[[#This Row],[Hạn thanh toán]]="","",IF((U2757-NOW())&lt;0,0,(U2757-NOW())))</f>
        <v>0</v>
      </c>
      <c r="W2757" s="35"/>
      <c r="X2757" s="35" t="str">
        <f t="shared" ca="1" si="665"/>
        <v/>
      </c>
      <c r="Y2757" s="2" t="str">
        <f t="shared" si="666"/>
        <v>Đã thanh toán</v>
      </c>
      <c r="Z2757" s="51">
        <f t="shared" si="667"/>
        <v>46039</v>
      </c>
      <c r="AA2757" s="51">
        <f t="shared" si="668"/>
        <v>46092</v>
      </c>
      <c r="AD2757" s="2" t="str">
        <f>VLOOKUP($A2757,MA_KH!$A:$Q,MA_KH!O$1,0)</f>
        <v>LOTTE</v>
      </c>
      <c r="AE2757" s="2" t="str">
        <f>VLOOKUP($A2757,MA_KH!$A:$Q,MA_KH!P$1,0)</f>
        <v>CÔNG TY CỔ PHẦN TRUNG TÂM THƯƠNG MẠI LOTTE VIỆT NAM</v>
      </c>
    </row>
    <row r="2758" spans="1:31" ht="25.5" hidden="1" customHeight="1" x14ac:dyDescent="0.2">
      <c r="A2758" s="30" t="s">
        <v>22020</v>
      </c>
      <c r="B2758" s="30" t="s">
        <v>4103</v>
      </c>
      <c r="C2758" s="37">
        <v>46039</v>
      </c>
      <c r="D2758" s="30" t="s">
        <v>22717</v>
      </c>
      <c r="E2758" s="37">
        <v>46039</v>
      </c>
      <c r="F2758" s="30">
        <v>3916</v>
      </c>
      <c r="G2758" s="30" t="s">
        <v>22718</v>
      </c>
      <c r="H2758" s="38">
        <v>2233610</v>
      </c>
      <c r="I2758" s="67">
        <v>0</v>
      </c>
      <c r="J2758" s="38">
        <v>178689</v>
      </c>
      <c r="K2758" s="38">
        <v>2412299</v>
      </c>
      <c r="L2758" s="7" t="s">
        <v>22849</v>
      </c>
      <c r="M2758" s="6">
        <v>46092</v>
      </c>
      <c r="O2758" s="35">
        <f>IF(Table1[[#This Row],[Phân loại]]="Tồn đầu kỳ",Table1[[#This Row],[Tổng giá trị]],0)</f>
        <v>0</v>
      </c>
      <c r="P2758" s="7">
        <f>IF(Table1[[#This Row],[Số còn phải thu ĐK]]&lt;&gt;0,0,IF(Table1[[#This Row],[Phân loại]]="Bán hàng",Table1[[#This Row],[Tổng giá trị]],-Table1[[#This Row],[Tổng giá trị]]))</f>
        <v>2412299</v>
      </c>
      <c r="Q2758" s="35">
        <f t="shared" si="664"/>
        <v>2412299</v>
      </c>
      <c r="R2758" s="7">
        <f>Table1[[#This Row],[Số còn phải thu ĐK]]+Table1[[#This Row],[Giá Trị HD sau CK]]-Table1[[#This Row],[Số tiền đã thu]]</f>
        <v>0</v>
      </c>
      <c r="S2758" s="6">
        <f>IF(Table1[[#This Row],[Ngày hóa đơn]]&lt;&gt;"",Table1[[#This Row],[Ngày hóa đơn]],IF(Table1[[#This Row],[Ngày hạch toán]]&lt;&gt;"",Table1[[#This Row],[Ngày hạch toán]],""))</f>
        <v>46039</v>
      </c>
      <c r="T2758" s="7"/>
      <c r="U2758" s="6">
        <f>IF(Table1[[#This Row],[Ngày tính CN]]="","",S2758+T2758)</f>
        <v>46039</v>
      </c>
      <c r="V2758" s="35">
        <f ca="1">IF(Table1[[#This Row],[Hạn thanh toán]]="","",IF((U2758-NOW())&lt;0,0,(U2758-NOW())))</f>
        <v>0</v>
      </c>
      <c r="W2758" s="35"/>
      <c r="X2758" s="35" t="str">
        <f t="shared" ca="1" si="665"/>
        <v/>
      </c>
      <c r="Y2758" s="2" t="str">
        <f t="shared" si="666"/>
        <v>Đã thanh toán</v>
      </c>
      <c r="Z2758" s="51">
        <f t="shared" si="667"/>
        <v>46039</v>
      </c>
      <c r="AA2758" s="51">
        <f t="shared" si="668"/>
        <v>46092</v>
      </c>
      <c r="AD2758" s="2" t="str">
        <f>VLOOKUP($A2758,MA_KH!$A:$Q,MA_KH!O$1,0)</f>
        <v>LOTTE</v>
      </c>
      <c r="AE2758" s="2" t="str">
        <f>VLOOKUP($A2758,MA_KH!$A:$Q,MA_KH!P$1,0)</f>
        <v>CÔNG TY CỔ PHẦN TRUNG TÂM THƯƠNG MẠI LOTTE VIỆT NAM</v>
      </c>
    </row>
    <row r="2759" spans="1:31" ht="25.5" hidden="1" customHeight="1" x14ac:dyDescent="0.2">
      <c r="A2759" s="30" t="s">
        <v>21972</v>
      </c>
      <c r="B2759" s="30" t="s">
        <v>4380</v>
      </c>
      <c r="C2759" s="37">
        <v>46041</v>
      </c>
      <c r="D2759" s="30" t="s">
        <v>22719</v>
      </c>
      <c r="E2759" s="37">
        <v>46041</v>
      </c>
      <c r="F2759" s="30">
        <v>3963</v>
      </c>
      <c r="G2759" s="30" t="s">
        <v>4380</v>
      </c>
      <c r="H2759" s="38">
        <v>501732</v>
      </c>
      <c r="I2759" s="67">
        <v>0</v>
      </c>
      <c r="J2759" s="38">
        <v>40139</v>
      </c>
      <c r="K2759" s="38">
        <v>541871</v>
      </c>
      <c r="L2759" s="7" t="s">
        <v>22849</v>
      </c>
      <c r="O2759" s="35">
        <f>IF(Table1[[#This Row],[Phân loại]]="Tồn đầu kỳ",Table1[[#This Row],[Tổng giá trị]],0)</f>
        <v>0</v>
      </c>
      <c r="P2759" s="7">
        <f>IF(Table1[[#This Row],[Số còn phải thu ĐK]]&lt;&gt;0,0,IF(Table1[[#This Row],[Phân loại]]="Bán hàng",Table1[[#This Row],[Tổng giá trị]],-Table1[[#This Row],[Tổng giá trị]]))</f>
        <v>541871</v>
      </c>
      <c r="Q2759" s="35">
        <f t="shared" si="664"/>
        <v>0</v>
      </c>
      <c r="R2759" s="7">
        <f>Table1[[#This Row],[Số còn phải thu ĐK]]+Table1[[#This Row],[Giá Trị HD sau CK]]-Table1[[#This Row],[Số tiền đã thu]]</f>
        <v>541871</v>
      </c>
      <c r="S2759" s="6">
        <f>IF(Table1[[#This Row],[Ngày hóa đơn]]&lt;&gt;"",Table1[[#This Row],[Ngày hóa đơn]],IF(Table1[[#This Row],[Ngày hạch toán]]&lt;&gt;"",Table1[[#This Row],[Ngày hạch toán]],""))</f>
        <v>46041</v>
      </c>
      <c r="T2759" s="7"/>
      <c r="U2759" s="6">
        <f>IF(Table1[[#This Row],[Ngày tính CN]]="","",S2759+T2759)</f>
        <v>46041</v>
      </c>
      <c r="V2759" s="35">
        <f ca="1">IF(Table1[[#This Row],[Hạn thanh toán]]="","",IF((U2759-NOW())&lt;0,0,(U2759-NOW())))</f>
        <v>0</v>
      </c>
      <c r="W2759" s="35"/>
      <c r="X2759" s="35">
        <f t="shared" ca="1" si="665"/>
        <v>129.49032013888791</v>
      </c>
      <c r="Y2759" s="2" t="str">
        <f t="shared" ca="1" si="666"/>
        <v>Nợ quá hạn hơn 120 ngày có khả năng mất thanh toán</v>
      </c>
      <c r="Z2759" s="51">
        <f t="shared" si="667"/>
        <v>46041</v>
      </c>
      <c r="AA2759" s="51" t="str">
        <f t="shared" si="668"/>
        <v/>
      </c>
      <c r="AD2759" s="2" t="str">
        <f>VLOOKUP($A2759,MA_KH!$A:$Q,MA_KH!O$1,0)</f>
        <v>KMARKET</v>
      </c>
      <c r="AE2759" s="2" t="str">
        <f>VLOOKUP($A2759,MA_KH!$A:$Q,MA_KH!P$1,0)</f>
        <v>CÔNG TY TNHH THƯƠNG MẠI K &amp; K TOÀN CẦU</v>
      </c>
    </row>
    <row r="2760" spans="1:31" ht="25.5" hidden="1" customHeight="1" x14ac:dyDescent="0.2">
      <c r="A2760" s="30" t="s">
        <v>22016</v>
      </c>
      <c r="B2760" s="30" t="s">
        <v>4289</v>
      </c>
      <c r="C2760" s="37">
        <v>46041</v>
      </c>
      <c r="D2760" s="30" t="s">
        <v>22722</v>
      </c>
      <c r="E2760" s="37">
        <v>46035</v>
      </c>
      <c r="F2760" s="30">
        <v>396</v>
      </c>
      <c r="G2760" s="30" t="s">
        <v>22642</v>
      </c>
      <c r="H2760" s="38">
        <v>2850663</v>
      </c>
      <c r="I2760" s="67">
        <v>0</v>
      </c>
      <c r="J2760" s="38">
        <v>0</v>
      </c>
      <c r="K2760" s="38">
        <v>2850663</v>
      </c>
      <c r="L2760" s="68" t="s">
        <v>22850</v>
      </c>
      <c r="M2760" s="6">
        <v>46034</v>
      </c>
      <c r="O2760" s="35">
        <f>IF(Table1[[#This Row],[Phân loại]]="Tồn đầu kỳ",Table1[[#This Row],[Tổng giá trị]],0)</f>
        <v>0</v>
      </c>
      <c r="P2760" s="7">
        <f>IF(Table1[[#This Row],[Số còn phải thu ĐK]]&lt;&gt;0,0,IF(Table1[[#This Row],[Phân loại]]="Bán hàng",Table1[[#This Row],[Tổng giá trị]],-Table1[[#This Row],[Tổng giá trị]]))</f>
        <v>-2850663</v>
      </c>
      <c r="Q2760" s="35">
        <f t="shared" si="664"/>
        <v>-2850663</v>
      </c>
      <c r="R2760" s="7">
        <f>Table1[[#This Row],[Số còn phải thu ĐK]]+Table1[[#This Row],[Giá Trị HD sau CK]]-Table1[[#This Row],[Số tiền đã thu]]</f>
        <v>0</v>
      </c>
      <c r="S2760" s="6">
        <f>IF(Table1[[#This Row],[Ngày hóa đơn]]&lt;&gt;"",Table1[[#This Row],[Ngày hóa đơn]],IF(Table1[[#This Row],[Ngày hạch toán]]&lt;&gt;"",Table1[[#This Row],[Ngày hạch toán]],""))</f>
        <v>46035</v>
      </c>
      <c r="T2760" s="7"/>
      <c r="U2760" s="6">
        <f>IF(Table1[[#This Row],[Ngày tính CN]]="","",S2760+T2760)</f>
        <v>46035</v>
      </c>
      <c r="V2760" s="35">
        <f ca="1">IF(Table1[[#This Row],[Hạn thanh toán]]="","",IF((U2760-NOW())&lt;0,0,(U2760-NOW())))</f>
        <v>0</v>
      </c>
      <c r="W2760" s="35"/>
      <c r="X2760" s="35" t="str">
        <f t="shared" ca="1" si="665"/>
        <v/>
      </c>
      <c r="Y2760" s="2" t="str">
        <f t="shared" si="666"/>
        <v>Đã thanh toán</v>
      </c>
      <c r="Z2760" s="51">
        <f t="shared" si="667"/>
        <v>46035</v>
      </c>
      <c r="AA2760" s="51">
        <f t="shared" si="668"/>
        <v>46034</v>
      </c>
      <c r="AD2760" s="2" t="str">
        <f>VLOOKUP($A2760,MA_KH!$A:$Q,MA_KH!O$1,0)</f>
        <v>LOTTE</v>
      </c>
      <c r="AE2760" s="2" t="str">
        <f>VLOOKUP($A2760,MA_KH!$A:$Q,MA_KH!P$1,0)</f>
        <v>CÔNG TY CỔ PHẦN TRUNG TÂM THƯƠNG MẠI LOTTE VIỆT NAM</v>
      </c>
    </row>
    <row r="2761" spans="1:31" ht="25.5" hidden="1" customHeight="1" x14ac:dyDescent="0.2">
      <c r="A2761" s="30" t="s">
        <v>22016</v>
      </c>
      <c r="B2761" s="30" t="s">
        <v>4289</v>
      </c>
      <c r="C2761" s="37">
        <v>46041</v>
      </c>
      <c r="D2761" s="30" t="s">
        <v>22722</v>
      </c>
      <c r="E2761" s="37">
        <v>46035</v>
      </c>
      <c r="F2761" s="30">
        <v>396</v>
      </c>
      <c r="G2761" s="30" t="s">
        <v>22678</v>
      </c>
      <c r="H2761" s="38">
        <v>2160000</v>
      </c>
      <c r="I2761" s="67">
        <v>0</v>
      </c>
      <c r="J2761" s="38">
        <v>0</v>
      </c>
      <c r="K2761" s="38">
        <v>2160000</v>
      </c>
      <c r="L2761" s="68" t="s">
        <v>22850</v>
      </c>
      <c r="M2761" s="6">
        <v>46034</v>
      </c>
      <c r="O2761" s="35">
        <f>IF(Table1[[#This Row],[Phân loại]]="Tồn đầu kỳ",Table1[[#This Row],[Tổng giá trị]],0)</f>
        <v>0</v>
      </c>
      <c r="P2761" s="7">
        <f>IF(Table1[[#This Row],[Số còn phải thu ĐK]]&lt;&gt;0,0,IF(Table1[[#This Row],[Phân loại]]="Bán hàng",Table1[[#This Row],[Tổng giá trị]],-Table1[[#This Row],[Tổng giá trị]]))</f>
        <v>-2160000</v>
      </c>
      <c r="Q2761" s="35">
        <f t="shared" si="664"/>
        <v>-2160000</v>
      </c>
      <c r="R2761" s="7">
        <f>Table1[[#This Row],[Số còn phải thu ĐK]]+Table1[[#This Row],[Giá Trị HD sau CK]]-Table1[[#This Row],[Số tiền đã thu]]</f>
        <v>0</v>
      </c>
      <c r="S2761" s="6">
        <f>IF(Table1[[#This Row],[Ngày hóa đơn]]&lt;&gt;"",Table1[[#This Row],[Ngày hóa đơn]],IF(Table1[[#This Row],[Ngày hạch toán]]&lt;&gt;"",Table1[[#This Row],[Ngày hạch toán]],""))</f>
        <v>46035</v>
      </c>
      <c r="T2761" s="7"/>
      <c r="U2761" s="6">
        <f>IF(Table1[[#This Row],[Ngày tính CN]]="","",S2761+T2761)</f>
        <v>46035</v>
      </c>
      <c r="V2761" s="35">
        <f ca="1">IF(Table1[[#This Row],[Hạn thanh toán]]="","",IF((U2761-NOW())&lt;0,0,(U2761-NOW())))</f>
        <v>0</v>
      </c>
      <c r="W2761" s="35"/>
      <c r="X2761" s="35" t="str">
        <f t="shared" ca="1" si="665"/>
        <v/>
      </c>
      <c r="Y2761" s="2" t="str">
        <f t="shared" si="666"/>
        <v>Đã thanh toán</v>
      </c>
      <c r="Z2761" s="51">
        <f t="shared" si="667"/>
        <v>46035</v>
      </c>
      <c r="AA2761" s="51">
        <f t="shared" si="668"/>
        <v>46034</v>
      </c>
      <c r="AD2761" s="2" t="str">
        <f>VLOOKUP($A2761,MA_KH!$A:$Q,MA_KH!O$1,0)</f>
        <v>LOTTE</v>
      </c>
      <c r="AE2761" s="2" t="str">
        <f>VLOOKUP($A2761,MA_KH!$A:$Q,MA_KH!P$1,0)</f>
        <v>CÔNG TY CỔ PHẦN TRUNG TÂM THƯƠNG MẠI LOTTE VIỆT NAM</v>
      </c>
    </row>
    <row r="2762" spans="1:31" ht="25.5" hidden="1" customHeight="1" x14ac:dyDescent="0.2">
      <c r="A2762" s="30" t="s">
        <v>22016</v>
      </c>
      <c r="B2762" s="30" t="s">
        <v>4289</v>
      </c>
      <c r="C2762" s="37">
        <v>46041</v>
      </c>
      <c r="D2762" s="30" t="s">
        <v>22722</v>
      </c>
      <c r="E2762" s="37">
        <v>46041</v>
      </c>
      <c r="F2762" s="30">
        <v>1279</v>
      </c>
      <c r="G2762" s="30" t="s">
        <v>22641</v>
      </c>
      <c r="H2762" s="38">
        <v>871036</v>
      </c>
      <c r="I2762" s="67">
        <v>0</v>
      </c>
      <c r="J2762" s="38">
        <v>0</v>
      </c>
      <c r="K2762" s="38">
        <v>871036</v>
      </c>
      <c r="L2762" s="68" t="s">
        <v>22850</v>
      </c>
      <c r="M2762" s="6">
        <v>46034</v>
      </c>
      <c r="O2762" s="35">
        <f>IF(Table1[[#This Row],[Phân loại]]="Tồn đầu kỳ",Table1[[#This Row],[Tổng giá trị]],0)</f>
        <v>0</v>
      </c>
      <c r="P2762" s="7">
        <f>IF(Table1[[#This Row],[Số còn phải thu ĐK]]&lt;&gt;0,0,IF(Table1[[#This Row],[Phân loại]]="Bán hàng",Table1[[#This Row],[Tổng giá trị]],-Table1[[#This Row],[Tổng giá trị]]))</f>
        <v>-871036</v>
      </c>
      <c r="Q2762" s="35">
        <f t="shared" si="664"/>
        <v>-871036</v>
      </c>
      <c r="R2762" s="7">
        <f>Table1[[#This Row],[Số còn phải thu ĐK]]+Table1[[#This Row],[Giá Trị HD sau CK]]-Table1[[#This Row],[Số tiền đã thu]]</f>
        <v>0</v>
      </c>
      <c r="S2762" s="6">
        <f>IF(Table1[[#This Row],[Ngày hóa đơn]]&lt;&gt;"",Table1[[#This Row],[Ngày hóa đơn]],IF(Table1[[#This Row],[Ngày hạch toán]]&lt;&gt;"",Table1[[#This Row],[Ngày hạch toán]],""))</f>
        <v>46041</v>
      </c>
      <c r="T2762" s="7"/>
      <c r="U2762" s="6">
        <f>IF(Table1[[#This Row],[Ngày tính CN]]="","",S2762+T2762)</f>
        <v>46041</v>
      </c>
      <c r="V2762" s="35">
        <f ca="1">IF(Table1[[#This Row],[Hạn thanh toán]]="","",IF((U2762-NOW())&lt;0,0,(U2762-NOW())))</f>
        <v>0</v>
      </c>
      <c r="W2762" s="35"/>
      <c r="X2762" s="35" t="str">
        <f t="shared" ca="1" si="665"/>
        <v/>
      </c>
      <c r="Y2762" s="2" t="str">
        <f t="shared" si="666"/>
        <v>Đã thanh toán</v>
      </c>
      <c r="Z2762" s="51">
        <f t="shared" si="667"/>
        <v>46041</v>
      </c>
      <c r="AA2762" s="51">
        <f t="shared" si="668"/>
        <v>46034</v>
      </c>
      <c r="AD2762" s="2" t="str">
        <f>VLOOKUP($A2762,MA_KH!$A:$Q,MA_KH!O$1,0)</f>
        <v>LOTTE</v>
      </c>
      <c r="AE2762" s="2" t="str">
        <f>VLOOKUP($A2762,MA_KH!$A:$Q,MA_KH!P$1,0)</f>
        <v>CÔNG TY CỔ PHẦN TRUNG TÂM THƯƠNG MẠI LOTTE VIỆT NAM</v>
      </c>
    </row>
    <row r="2763" spans="1:31" ht="25.5" hidden="1" customHeight="1" x14ac:dyDescent="0.2">
      <c r="A2763" s="30" t="s">
        <v>22010</v>
      </c>
      <c r="B2763" s="30" t="s">
        <v>4279</v>
      </c>
      <c r="C2763" s="37">
        <v>46042</v>
      </c>
      <c r="D2763" s="30" t="s">
        <v>22723</v>
      </c>
      <c r="E2763" s="37">
        <v>46041</v>
      </c>
      <c r="F2763" s="30">
        <v>4014</v>
      </c>
      <c r="G2763" s="30" t="s">
        <v>22724</v>
      </c>
      <c r="H2763" s="38">
        <v>3104610</v>
      </c>
      <c r="I2763" s="67">
        <v>0</v>
      </c>
      <c r="J2763" s="38">
        <v>248369</v>
      </c>
      <c r="K2763" s="38">
        <v>3352979</v>
      </c>
      <c r="L2763" s="7" t="s">
        <v>22849</v>
      </c>
      <c r="M2763" s="6">
        <v>46092</v>
      </c>
      <c r="O2763" s="35">
        <f>IF(Table1[[#This Row],[Phân loại]]="Tồn đầu kỳ",Table1[[#This Row],[Tổng giá trị]],0)</f>
        <v>0</v>
      </c>
      <c r="P2763" s="7">
        <f>IF(Table1[[#This Row],[Số còn phải thu ĐK]]&lt;&gt;0,0,IF(Table1[[#This Row],[Phân loại]]="Bán hàng",Table1[[#This Row],[Tổng giá trị]],-Table1[[#This Row],[Tổng giá trị]]))</f>
        <v>3352979</v>
      </c>
      <c r="Q2763" s="35">
        <f t="shared" si="664"/>
        <v>3352979</v>
      </c>
      <c r="R2763" s="7">
        <f>Table1[[#This Row],[Số còn phải thu ĐK]]+Table1[[#This Row],[Giá Trị HD sau CK]]-Table1[[#This Row],[Số tiền đã thu]]</f>
        <v>0</v>
      </c>
      <c r="S2763" s="6">
        <f>IF(Table1[[#This Row],[Ngày hóa đơn]]&lt;&gt;"",Table1[[#This Row],[Ngày hóa đơn]],IF(Table1[[#This Row],[Ngày hạch toán]]&lt;&gt;"",Table1[[#This Row],[Ngày hạch toán]],""))</f>
        <v>46041</v>
      </c>
      <c r="T2763" s="7"/>
      <c r="U2763" s="6">
        <f>IF(Table1[[#This Row],[Ngày tính CN]]="","",S2763+T2763)</f>
        <v>46041</v>
      </c>
      <c r="V2763" s="35">
        <f ca="1">IF(Table1[[#This Row],[Hạn thanh toán]]="","",IF((U2763-NOW())&lt;0,0,(U2763-NOW())))</f>
        <v>0</v>
      </c>
      <c r="W2763" s="35"/>
      <c r="X2763" s="35" t="str">
        <f t="shared" ca="1" si="665"/>
        <v/>
      </c>
      <c r="Y2763" s="2" t="str">
        <f t="shared" si="666"/>
        <v>Đã thanh toán</v>
      </c>
      <c r="Z2763" s="51">
        <f t="shared" si="667"/>
        <v>46041</v>
      </c>
      <c r="AA2763" s="51">
        <f t="shared" si="668"/>
        <v>46092</v>
      </c>
      <c r="AD2763" s="2" t="str">
        <f>VLOOKUP($A2763,MA_KH!$A:$Q,MA_KH!O$1,0)</f>
        <v>LOTTE</v>
      </c>
      <c r="AE2763" s="2" t="str">
        <f>VLOOKUP($A2763,MA_KH!$A:$Q,MA_KH!P$1,0)</f>
        <v>CÔNG TY CỔ PHẦN TRUNG TÂM THƯƠNG MẠI LOTTE VIỆT NAM</v>
      </c>
    </row>
    <row r="2764" spans="1:31" ht="25.5" hidden="1" customHeight="1" x14ac:dyDescent="0.2">
      <c r="A2764" s="30" t="s">
        <v>22022</v>
      </c>
      <c r="B2764" s="30" t="s">
        <v>4019</v>
      </c>
      <c r="C2764" s="37">
        <v>46042</v>
      </c>
      <c r="D2764" s="30" t="s">
        <v>22725</v>
      </c>
      <c r="E2764" s="37">
        <v>46041</v>
      </c>
      <c r="F2764" s="30">
        <v>4015</v>
      </c>
      <c r="G2764" s="30" t="s">
        <v>22726</v>
      </c>
      <c r="H2764" s="38">
        <v>5174350</v>
      </c>
      <c r="I2764" s="67">
        <v>0</v>
      </c>
      <c r="J2764" s="38">
        <v>413948</v>
      </c>
      <c r="K2764" s="38">
        <v>5588298</v>
      </c>
      <c r="L2764" s="7" t="s">
        <v>22849</v>
      </c>
      <c r="M2764" s="6">
        <v>46092</v>
      </c>
      <c r="O2764" s="35">
        <f>IF(Table1[[#This Row],[Phân loại]]="Tồn đầu kỳ",Table1[[#This Row],[Tổng giá trị]],0)</f>
        <v>0</v>
      </c>
      <c r="P2764" s="7">
        <f>IF(Table1[[#This Row],[Số còn phải thu ĐK]]&lt;&gt;0,0,IF(Table1[[#This Row],[Phân loại]]="Bán hàng",Table1[[#This Row],[Tổng giá trị]],-Table1[[#This Row],[Tổng giá trị]]))</f>
        <v>5588298</v>
      </c>
      <c r="Q2764" s="35">
        <f t="shared" si="664"/>
        <v>5588298</v>
      </c>
      <c r="R2764" s="7">
        <f>Table1[[#This Row],[Số còn phải thu ĐK]]+Table1[[#This Row],[Giá Trị HD sau CK]]-Table1[[#This Row],[Số tiền đã thu]]</f>
        <v>0</v>
      </c>
      <c r="S2764" s="6">
        <f>IF(Table1[[#This Row],[Ngày hóa đơn]]&lt;&gt;"",Table1[[#This Row],[Ngày hóa đơn]],IF(Table1[[#This Row],[Ngày hạch toán]]&lt;&gt;"",Table1[[#This Row],[Ngày hạch toán]],""))</f>
        <v>46041</v>
      </c>
      <c r="T2764" s="7"/>
      <c r="U2764" s="6">
        <f>IF(Table1[[#This Row],[Ngày tính CN]]="","",S2764+T2764)</f>
        <v>46041</v>
      </c>
      <c r="V2764" s="35">
        <f ca="1">IF(Table1[[#This Row],[Hạn thanh toán]]="","",IF((U2764-NOW())&lt;0,0,(U2764-NOW())))</f>
        <v>0</v>
      </c>
      <c r="W2764" s="35"/>
      <c r="X2764" s="35" t="str">
        <f t="shared" ca="1" si="665"/>
        <v/>
      </c>
      <c r="Y2764" s="2" t="str">
        <f t="shared" si="666"/>
        <v>Đã thanh toán</v>
      </c>
      <c r="Z2764" s="51">
        <f t="shared" si="667"/>
        <v>46041</v>
      </c>
      <c r="AA2764" s="51">
        <f t="shared" si="668"/>
        <v>46092</v>
      </c>
      <c r="AD2764" s="2" t="str">
        <f>VLOOKUP($A2764,MA_KH!$A:$Q,MA_KH!O$1,0)</f>
        <v>LOTTE</v>
      </c>
      <c r="AE2764" s="2" t="str">
        <f>VLOOKUP($A2764,MA_KH!$A:$Q,MA_KH!P$1,0)</f>
        <v>CÔNG TY CỔ PHẦN TRUNG TÂM THƯƠNG MẠI LOTTE VIỆT NAM</v>
      </c>
    </row>
    <row r="2765" spans="1:31" ht="25.5" hidden="1" customHeight="1" x14ac:dyDescent="0.2">
      <c r="A2765" s="30" t="s">
        <v>22024</v>
      </c>
      <c r="B2765" s="30" t="s">
        <v>4127</v>
      </c>
      <c r="C2765" s="37">
        <v>46042</v>
      </c>
      <c r="D2765" s="30" t="s">
        <v>22727</v>
      </c>
      <c r="E2765" s="37">
        <v>46041</v>
      </c>
      <c r="F2765" s="30">
        <v>4016</v>
      </c>
      <c r="G2765" s="30" t="s">
        <v>22728</v>
      </c>
      <c r="H2765" s="38">
        <v>4105730</v>
      </c>
      <c r="I2765" s="67">
        <v>0</v>
      </c>
      <c r="J2765" s="38">
        <v>328458</v>
      </c>
      <c r="K2765" s="38">
        <v>4434188</v>
      </c>
      <c r="L2765" s="7" t="s">
        <v>22849</v>
      </c>
      <c r="M2765" s="6">
        <v>46092</v>
      </c>
      <c r="O2765" s="35">
        <f>IF(Table1[[#This Row],[Phân loại]]="Tồn đầu kỳ",Table1[[#This Row],[Tổng giá trị]],0)</f>
        <v>0</v>
      </c>
      <c r="P2765" s="7">
        <f>IF(Table1[[#This Row],[Số còn phải thu ĐK]]&lt;&gt;0,0,IF(Table1[[#This Row],[Phân loại]]="Bán hàng",Table1[[#This Row],[Tổng giá trị]],-Table1[[#This Row],[Tổng giá trị]]))</f>
        <v>4434188</v>
      </c>
      <c r="Q2765" s="35">
        <f t="shared" si="664"/>
        <v>4434188</v>
      </c>
      <c r="R2765" s="7">
        <f>Table1[[#This Row],[Số còn phải thu ĐK]]+Table1[[#This Row],[Giá Trị HD sau CK]]-Table1[[#This Row],[Số tiền đã thu]]</f>
        <v>0</v>
      </c>
      <c r="S2765" s="6">
        <f>IF(Table1[[#This Row],[Ngày hóa đơn]]&lt;&gt;"",Table1[[#This Row],[Ngày hóa đơn]],IF(Table1[[#This Row],[Ngày hạch toán]]&lt;&gt;"",Table1[[#This Row],[Ngày hạch toán]],""))</f>
        <v>46041</v>
      </c>
      <c r="T2765" s="7"/>
      <c r="U2765" s="6">
        <f>IF(Table1[[#This Row],[Ngày tính CN]]="","",S2765+T2765)</f>
        <v>46041</v>
      </c>
      <c r="V2765" s="35">
        <f ca="1">IF(Table1[[#This Row],[Hạn thanh toán]]="","",IF((U2765-NOW())&lt;0,0,(U2765-NOW())))</f>
        <v>0</v>
      </c>
      <c r="W2765" s="35"/>
      <c r="X2765" s="35" t="str">
        <f t="shared" ca="1" si="665"/>
        <v/>
      </c>
      <c r="Y2765" s="2" t="str">
        <f t="shared" si="666"/>
        <v>Đã thanh toán</v>
      </c>
      <c r="Z2765" s="51">
        <f t="shared" si="667"/>
        <v>46041</v>
      </c>
      <c r="AA2765" s="51">
        <f t="shared" si="668"/>
        <v>46092</v>
      </c>
      <c r="AD2765" s="2" t="str">
        <f>VLOOKUP($A2765,MA_KH!$A:$Q,MA_KH!O$1,0)</f>
        <v>LOTTE</v>
      </c>
      <c r="AE2765" s="2" t="str">
        <f>VLOOKUP($A2765,MA_KH!$A:$Q,MA_KH!P$1,0)</f>
        <v>CÔNG TY CỔ PHẦN TRUNG TÂM THƯƠNG MẠI LOTTE VIỆT NAM</v>
      </c>
    </row>
    <row r="2766" spans="1:31" ht="25.5" hidden="1" customHeight="1" x14ac:dyDescent="0.2">
      <c r="A2766" s="30" t="s">
        <v>22013</v>
      </c>
      <c r="B2766" s="30" t="s">
        <v>4421</v>
      </c>
      <c r="C2766" s="37">
        <v>46042</v>
      </c>
      <c r="D2766" s="30" t="s">
        <v>22729</v>
      </c>
      <c r="E2766" s="37">
        <v>46042</v>
      </c>
      <c r="F2766" s="30">
        <v>4041</v>
      </c>
      <c r="G2766" s="30" t="s">
        <v>22730</v>
      </c>
      <c r="H2766" s="38">
        <v>1512975</v>
      </c>
      <c r="I2766" s="67">
        <v>0</v>
      </c>
      <c r="J2766" s="38">
        <v>121038</v>
      </c>
      <c r="K2766" s="38">
        <v>1634013</v>
      </c>
      <c r="L2766" s="7" t="s">
        <v>22849</v>
      </c>
      <c r="M2766" s="6">
        <v>46092</v>
      </c>
      <c r="O2766" s="35">
        <f>IF(Table1[[#This Row],[Phân loại]]="Tồn đầu kỳ",Table1[[#This Row],[Tổng giá trị]],0)</f>
        <v>0</v>
      </c>
      <c r="P2766" s="7">
        <f>IF(Table1[[#This Row],[Số còn phải thu ĐK]]&lt;&gt;0,0,IF(Table1[[#This Row],[Phân loại]]="Bán hàng",Table1[[#This Row],[Tổng giá trị]],-Table1[[#This Row],[Tổng giá trị]]))</f>
        <v>1634013</v>
      </c>
      <c r="Q2766" s="35">
        <f t="shared" si="664"/>
        <v>1634013</v>
      </c>
      <c r="R2766" s="7">
        <f>Table1[[#This Row],[Số còn phải thu ĐK]]+Table1[[#This Row],[Giá Trị HD sau CK]]-Table1[[#This Row],[Số tiền đã thu]]</f>
        <v>0</v>
      </c>
      <c r="S2766" s="6">
        <f>IF(Table1[[#This Row],[Ngày hóa đơn]]&lt;&gt;"",Table1[[#This Row],[Ngày hóa đơn]],IF(Table1[[#This Row],[Ngày hạch toán]]&lt;&gt;"",Table1[[#This Row],[Ngày hạch toán]],""))</f>
        <v>46042</v>
      </c>
      <c r="T2766" s="7"/>
      <c r="U2766" s="6">
        <f>IF(Table1[[#This Row],[Ngày tính CN]]="","",S2766+T2766)</f>
        <v>46042</v>
      </c>
      <c r="V2766" s="35">
        <f ca="1">IF(Table1[[#This Row],[Hạn thanh toán]]="","",IF((U2766-NOW())&lt;0,0,(U2766-NOW())))</f>
        <v>0</v>
      </c>
      <c r="W2766" s="35"/>
      <c r="X2766" s="35" t="str">
        <f t="shared" ca="1" si="665"/>
        <v/>
      </c>
      <c r="Y2766" s="2" t="str">
        <f t="shared" si="666"/>
        <v>Đã thanh toán</v>
      </c>
      <c r="Z2766" s="51">
        <f t="shared" si="667"/>
        <v>46042</v>
      </c>
      <c r="AA2766" s="51">
        <f t="shared" si="668"/>
        <v>46092</v>
      </c>
      <c r="AD2766" s="2" t="str">
        <f>VLOOKUP($A2766,MA_KH!$A:$Q,MA_KH!O$1,0)</f>
        <v>LOTTE</v>
      </c>
      <c r="AE2766" s="2" t="str">
        <f>VLOOKUP($A2766,MA_KH!$A:$Q,MA_KH!P$1,0)</f>
        <v>CÔNG TY CỔ PHẦN TRUNG TÂM THƯƠNG MẠI LOTTE VIỆT NAM</v>
      </c>
    </row>
    <row r="2767" spans="1:31" ht="25.5" hidden="1" customHeight="1" x14ac:dyDescent="0.2">
      <c r="A2767" s="30" t="s">
        <v>22013</v>
      </c>
      <c r="B2767" s="30" t="s">
        <v>4421</v>
      </c>
      <c r="C2767" s="37">
        <v>46042</v>
      </c>
      <c r="D2767" s="30" t="s">
        <v>22731</v>
      </c>
      <c r="E2767" s="37">
        <v>46042</v>
      </c>
      <c r="F2767" s="30">
        <v>4042</v>
      </c>
      <c r="G2767" s="30" t="s">
        <v>22732</v>
      </c>
      <c r="H2767" s="38">
        <v>1357185</v>
      </c>
      <c r="I2767" s="67">
        <v>0</v>
      </c>
      <c r="J2767" s="38">
        <v>108575</v>
      </c>
      <c r="K2767" s="38">
        <v>1465760</v>
      </c>
      <c r="L2767" s="7" t="s">
        <v>22849</v>
      </c>
      <c r="M2767" s="6">
        <v>46092</v>
      </c>
      <c r="O2767" s="35">
        <f>IF(Table1[[#This Row],[Phân loại]]="Tồn đầu kỳ",Table1[[#This Row],[Tổng giá trị]],0)</f>
        <v>0</v>
      </c>
      <c r="P2767" s="7">
        <f>IF(Table1[[#This Row],[Số còn phải thu ĐK]]&lt;&gt;0,0,IF(Table1[[#This Row],[Phân loại]]="Bán hàng",Table1[[#This Row],[Tổng giá trị]],-Table1[[#This Row],[Tổng giá trị]]))</f>
        <v>1465760</v>
      </c>
      <c r="Q2767" s="35">
        <f t="shared" si="664"/>
        <v>1465760</v>
      </c>
      <c r="R2767" s="7">
        <f>Table1[[#This Row],[Số còn phải thu ĐK]]+Table1[[#This Row],[Giá Trị HD sau CK]]-Table1[[#This Row],[Số tiền đã thu]]</f>
        <v>0</v>
      </c>
      <c r="S2767" s="6">
        <f>IF(Table1[[#This Row],[Ngày hóa đơn]]&lt;&gt;"",Table1[[#This Row],[Ngày hóa đơn]],IF(Table1[[#This Row],[Ngày hạch toán]]&lt;&gt;"",Table1[[#This Row],[Ngày hạch toán]],""))</f>
        <v>46042</v>
      </c>
      <c r="T2767" s="7"/>
      <c r="U2767" s="6">
        <f>IF(Table1[[#This Row],[Ngày tính CN]]="","",S2767+T2767)</f>
        <v>46042</v>
      </c>
      <c r="V2767" s="35">
        <f ca="1">IF(Table1[[#This Row],[Hạn thanh toán]]="","",IF((U2767-NOW())&lt;0,0,(U2767-NOW())))</f>
        <v>0</v>
      </c>
      <c r="W2767" s="35"/>
      <c r="X2767" s="35" t="str">
        <f t="shared" ca="1" si="665"/>
        <v/>
      </c>
      <c r="Y2767" s="2" t="str">
        <f t="shared" si="666"/>
        <v>Đã thanh toán</v>
      </c>
      <c r="Z2767" s="51">
        <f t="shared" si="667"/>
        <v>46042</v>
      </c>
      <c r="AA2767" s="51">
        <f t="shared" si="668"/>
        <v>46092</v>
      </c>
      <c r="AD2767" s="2" t="str">
        <f>VLOOKUP($A2767,MA_KH!$A:$Q,MA_KH!O$1,0)</f>
        <v>LOTTE</v>
      </c>
      <c r="AE2767" s="2" t="str">
        <f>VLOOKUP($A2767,MA_KH!$A:$Q,MA_KH!P$1,0)</f>
        <v>CÔNG TY CỔ PHẦN TRUNG TÂM THƯƠNG MẠI LOTTE VIỆT NAM</v>
      </c>
    </row>
    <row r="2768" spans="1:31" ht="25.5" hidden="1" customHeight="1" x14ac:dyDescent="0.2">
      <c r="A2768" s="30" t="s">
        <v>22061</v>
      </c>
      <c r="B2768" s="30" t="s">
        <v>11885</v>
      </c>
      <c r="C2768" s="37">
        <v>46042</v>
      </c>
      <c r="D2768" s="30" t="s">
        <v>22733</v>
      </c>
      <c r="E2768" s="37">
        <v>46042</v>
      </c>
      <c r="F2768" s="30">
        <v>4065</v>
      </c>
      <c r="G2768" s="30" t="s">
        <v>22734</v>
      </c>
      <c r="H2768" s="38">
        <v>1271814</v>
      </c>
      <c r="I2768" s="67">
        <v>0</v>
      </c>
      <c r="J2768" s="38">
        <v>101745</v>
      </c>
      <c r="K2768" s="38">
        <v>1373559</v>
      </c>
      <c r="L2768" s="7" t="s">
        <v>22849</v>
      </c>
      <c r="O2768" s="35">
        <f>IF(Table1[[#This Row],[Phân loại]]="Tồn đầu kỳ",Table1[[#This Row],[Tổng giá trị]],0)</f>
        <v>0</v>
      </c>
      <c r="P2768" s="7">
        <f>IF(Table1[[#This Row],[Số còn phải thu ĐK]]&lt;&gt;0,0,IF(Table1[[#This Row],[Phân loại]]="Bán hàng",Table1[[#This Row],[Tổng giá trị]],-Table1[[#This Row],[Tổng giá trị]]))</f>
        <v>1373559</v>
      </c>
      <c r="Q2768" s="35">
        <f t="shared" si="664"/>
        <v>0</v>
      </c>
      <c r="R2768" s="7">
        <f>Table1[[#This Row],[Số còn phải thu ĐK]]+Table1[[#This Row],[Giá Trị HD sau CK]]-Table1[[#This Row],[Số tiền đã thu]]</f>
        <v>1373559</v>
      </c>
      <c r="S2768" s="6">
        <f>IF(Table1[[#This Row],[Ngày hóa đơn]]&lt;&gt;"",Table1[[#This Row],[Ngày hóa đơn]],IF(Table1[[#This Row],[Ngày hạch toán]]&lt;&gt;"",Table1[[#This Row],[Ngày hạch toán]],""))</f>
        <v>46042</v>
      </c>
      <c r="T2768" s="7"/>
      <c r="U2768" s="6">
        <f>IF(Table1[[#This Row],[Ngày tính CN]]="","",S2768+T2768)</f>
        <v>46042</v>
      </c>
      <c r="V2768" s="35">
        <f ca="1">IF(Table1[[#This Row],[Hạn thanh toán]]="","",IF((U2768-NOW())&lt;0,0,(U2768-NOW())))</f>
        <v>0</v>
      </c>
      <c r="W2768" s="35"/>
      <c r="X2768" s="35">
        <f t="shared" ca="1" si="665"/>
        <v>128.49032013888791</v>
      </c>
      <c r="Y2768" s="2" t="str">
        <f t="shared" ca="1" si="666"/>
        <v>Nợ quá hạn hơn 120 ngày có khả năng mất thanh toán</v>
      </c>
      <c r="Z2768" s="51">
        <f t="shared" si="667"/>
        <v>46042</v>
      </c>
      <c r="AA2768" s="51" t="str">
        <f t="shared" si="668"/>
        <v/>
      </c>
      <c r="AD2768" s="2" t="str">
        <f>VLOOKUP($A2768,MA_KH!$A:$Q,MA_KH!O$1,0)</f>
        <v>NHATMINH</v>
      </c>
      <c r="AE2768" s="2" t="str">
        <f>VLOOKUP($A2768,MA_KH!$A:$Q,MA_KH!P$1,0)</f>
        <v>CÔNG TY TNHH SẢN XUẤT THƯƠNG MẠI DỊCH VỤ NHẬT MINH BAKERY</v>
      </c>
    </row>
    <row r="2769" spans="1:31" ht="25.5" hidden="1" customHeight="1" x14ac:dyDescent="0.2">
      <c r="A2769" s="30" t="s">
        <v>22012</v>
      </c>
      <c r="B2769" s="30" t="s">
        <v>4423</v>
      </c>
      <c r="C2769" s="37">
        <v>46042</v>
      </c>
      <c r="D2769" s="30" t="s">
        <v>22735</v>
      </c>
      <c r="E2769" s="37">
        <v>46036</v>
      </c>
      <c r="F2769" s="30">
        <v>494</v>
      </c>
      <c r="G2769" s="30" t="s">
        <v>22642</v>
      </c>
      <c r="H2769" s="38">
        <v>282975</v>
      </c>
      <c r="I2769" s="67">
        <v>0</v>
      </c>
      <c r="J2769" s="38">
        <v>0</v>
      </c>
      <c r="K2769" s="38">
        <v>282975</v>
      </c>
      <c r="L2769" s="68" t="s">
        <v>22850</v>
      </c>
      <c r="M2769" s="6">
        <v>46034</v>
      </c>
      <c r="O2769" s="35">
        <f>IF(Table1[[#This Row],[Phân loại]]="Tồn đầu kỳ",Table1[[#This Row],[Tổng giá trị]],0)</f>
        <v>0</v>
      </c>
      <c r="P2769" s="7">
        <f>IF(Table1[[#This Row],[Số còn phải thu ĐK]]&lt;&gt;0,0,IF(Table1[[#This Row],[Phân loại]]="Bán hàng",Table1[[#This Row],[Tổng giá trị]],-Table1[[#This Row],[Tổng giá trị]]))</f>
        <v>-282975</v>
      </c>
      <c r="Q2769" s="35">
        <f t="shared" si="664"/>
        <v>-282975</v>
      </c>
      <c r="R2769" s="7">
        <f>Table1[[#This Row],[Số còn phải thu ĐK]]+Table1[[#This Row],[Giá Trị HD sau CK]]-Table1[[#This Row],[Số tiền đã thu]]</f>
        <v>0</v>
      </c>
      <c r="S2769" s="6">
        <f>IF(Table1[[#This Row],[Ngày hóa đơn]]&lt;&gt;"",Table1[[#This Row],[Ngày hóa đơn]],IF(Table1[[#This Row],[Ngày hạch toán]]&lt;&gt;"",Table1[[#This Row],[Ngày hạch toán]],""))</f>
        <v>46036</v>
      </c>
      <c r="T2769" s="7"/>
      <c r="U2769" s="6">
        <f>IF(Table1[[#This Row],[Ngày tính CN]]="","",S2769+T2769)</f>
        <v>46036</v>
      </c>
      <c r="V2769" s="35">
        <f ca="1">IF(Table1[[#This Row],[Hạn thanh toán]]="","",IF((U2769-NOW())&lt;0,0,(U2769-NOW())))</f>
        <v>0</v>
      </c>
      <c r="W2769" s="35"/>
      <c r="X2769" s="35" t="str">
        <f t="shared" ca="1" si="665"/>
        <v/>
      </c>
      <c r="Y2769" s="2" t="str">
        <f t="shared" si="666"/>
        <v>Đã thanh toán</v>
      </c>
      <c r="Z2769" s="51">
        <f t="shared" si="667"/>
        <v>46036</v>
      </c>
      <c r="AA2769" s="51">
        <f t="shared" si="668"/>
        <v>46034</v>
      </c>
      <c r="AD2769" s="2" t="str">
        <f>VLOOKUP($A2769,MA_KH!$A:$Q,MA_KH!O$1,0)</f>
        <v>LOTTE</v>
      </c>
      <c r="AE2769" s="2" t="str">
        <f>VLOOKUP($A2769,MA_KH!$A:$Q,MA_KH!P$1,0)</f>
        <v>CÔNG TY CỔ PHẦN TRUNG TÂM THƯƠNG MẠI LOTTE VIỆT NAM</v>
      </c>
    </row>
    <row r="2770" spans="1:31" ht="25.5" hidden="1" customHeight="1" x14ac:dyDescent="0.2">
      <c r="A2770" s="30" t="s">
        <v>22012</v>
      </c>
      <c r="B2770" s="30" t="s">
        <v>4423</v>
      </c>
      <c r="C2770" s="37">
        <v>46042</v>
      </c>
      <c r="D2770" s="30" t="s">
        <v>22735</v>
      </c>
      <c r="E2770" s="37">
        <v>46036</v>
      </c>
      <c r="F2770" s="30">
        <v>494</v>
      </c>
      <c r="G2770" s="30" t="s">
        <v>22736</v>
      </c>
      <c r="H2770" s="38">
        <v>2160000</v>
      </c>
      <c r="I2770" s="67">
        <v>0</v>
      </c>
      <c r="J2770" s="38">
        <v>0</v>
      </c>
      <c r="K2770" s="38">
        <v>2160000</v>
      </c>
      <c r="L2770" s="68" t="s">
        <v>22850</v>
      </c>
      <c r="M2770" s="6">
        <v>46034</v>
      </c>
      <c r="O2770" s="35">
        <f>IF(Table1[[#This Row],[Phân loại]]="Tồn đầu kỳ",Table1[[#This Row],[Tổng giá trị]],0)</f>
        <v>0</v>
      </c>
      <c r="P2770" s="7">
        <f>IF(Table1[[#This Row],[Số còn phải thu ĐK]]&lt;&gt;0,0,IF(Table1[[#This Row],[Phân loại]]="Bán hàng",Table1[[#This Row],[Tổng giá trị]],-Table1[[#This Row],[Tổng giá trị]]))</f>
        <v>-2160000</v>
      </c>
      <c r="Q2770" s="35">
        <f t="shared" si="664"/>
        <v>-2160000</v>
      </c>
      <c r="R2770" s="7">
        <f>Table1[[#This Row],[Số còn phải thu ĐK]]+Table1[[#This Row],[Giá Trị HD sau CK]]-Table1[[#This Row],[Số tiền đã thu]]</f>
        <v>0</v>
      </c>
      <c r="S2770" s="6">
        <f>IF(Table1[[#This Row],[Ngày hóa đơn]]&lt;&gt;"",Table1[[#This Row],[Ngày hóa đơn]],IF(Table1[[#This Row],[Ngày hạch toán]]&lt;&gt;"",Table1[[#This Row],[Ngày hạch toán]],""))</f>
        <v>46036</v>
      </c>
      <c r="T2770" s="7"/>
      <c r="U2770" s="6">
        <f>IF(Table1[[#This Row],[Ngày tính CN]]="","",S2770+T2770)</f>
        <v>46036</v>
      </c>
      <c r="V2770" s="35">
        <f ca="1">IF(Table1[[#This Row],[Hạn thanh toán]]="","",IF((U2770-NOW())&lt;0,0,(U2770-NOW())))</f>
        <v>0</v>
      </c>
      <c r="W2770" s="35"/>
      <c r="X2770" s="35" t="str">
        <f t="shared" ca="1" si="665"/>
        <v/>
      </c>
      <c r="Y2770" s="2" t="str">
        <f t="shared" si="666"/>
        <v>Đã thanh toán</v>
      </c>
      <c r="Z2770" s="51">
        <f t="shared" si="667"/>
        <v>46036</v>
      </c>
      <c r="AA2770" s="51">
        <f t="shared" si="668"/>
        <v>46034</v>
      </c>
      <c r="AD2770" s="2" t="str">
        <f>VLOOKUP($A2770,MA_KH!$A:$Q,MA_KH!O$1,0)</f>
        <v>LOTTE</v>
      </c>
      <c r="AE2770" s="2" t="str">
        <f>VLOOKUP($A2770,MA_KH!$A:$Q,MA_KH!P$1,0)</f>
        <v>CÔNG TY CỔ PHẦN TRUNG TÂM THƯƠNG MẠI LOTTE VIỆT NAM</v>
      </c>
    </row>
    <row r="2771" spans="1:31" ht="25.5" hidden="1" customHeight="1" x14ac:dyDescent="0.2">
      <c r="A2771" s="30" t="s">
        <v>22012</v>
      </c>
      <c r="B2771" s="30" t="s">
        <v>4423</v>
      </c>
      <c r="C2771" s="37">
        <v>46042</v>
      </c>
      <c r="D2771" s="30" t="s">
        <v>22735</v>
      </c>
      <c r="E2771" s="37">
        <v>46042</v>
      </c>
      <c r="F2771" s="30">
        <v>1120</v>
      </c>
      <c r="G2771" s="30" t="s">
        <v>22641</v>
      </c>
      <c r="H2771" s="38">
        <v>86464</v>
      </c>
      <c r="I2771" s="67">
        <v>0</v>
      </c>
      <c r="J2771" s="38">
        <v>0</v>
      </c>
      <c r="K2771" s="38">
        <v>86464</v>
      </c>
      <c r="L2771" s="68" t="s">
        <v>22850</v>
      </c>
      <c r="M2771" s="6">
        <v>46034</v>
      </c>
      <c r="O2771" s="35">
        <f>IF(Table1[[#This Row],[Phân loại]]="Tồn đầu kỳ",Table1[[#This Row],[Tổng giá trị]],0)</f>
        <v>0</v>
      </c>
      <c r="P2771" s="7">
        <f>IF(Table1[[#This Row],[Số còn phải thu ĐK]]&lt;&gt;0,0,IF(Table1[[#This Row],[Phân loại]]="Bán hàng",Table1[[#This Row],[Tổng giá trị]],-Table1[[#This Row],[Tổng giá trị]]))</f>
        <v>-86464</v>
      </c>
      <c r="Q2771" s="35">
        <f t="shared" si="664"/>
        <v>-86464</v>
      </c>
      <c r="R2771" s="7">
        <f>Table1[[#This Row],[Số còn phải thu ĐK]]+Table1[[#This Row],[Giá Trị HD sau CK]]-Table1[[#This Row],[Số tiền đã thu]]</f>
        <v>0</v>
      </c>
      <c r="S2771" s="6">
        <f>IF(Table1[[#This Row],[Ngày hóa đơn]]&lt;&gt;"",Table1[[#This Row],[Ngày hóa đơn]],IF(Table1[[#This Row],[Ngày hạch toán]]&lt;&gt;"",Table1[[#This Row],[Ngày hạch toán]],""))</f>
        <v>46042</v>
      </c>
      <c r="T2771" s="7"/>
      <c r="U2771" s="6">
        <f>IF(Table1[[#This Row],[Ngày tính CN]]="","",S2771+T2771)</f>
        <v>46042</v>
      </c>
      <c r="V2771" s="35">
        <f ca="1">IF(Table1[[#This Row],[Hạn thanh toán]]="","",IF((U2771-NOW())&lt;0,0,(U2771-NOW())))</f>
        <v>0</v>
      </c>
      <c r="W2771" s="35"/>
      <c r="X2771" s="35" t="str">
        <f t="shared" ca="1" si="665"/>
        <v/>
      </c>
      <c r="Y2771" s="2" t="str">
        <f t="shared" si="666"/>
        <v>Đã thanh toán</v>
      </c>
      <c r="Z2771" s="51">
        <f t="shared" si="667"/>
        <v>46042</v>
      </c>
      <c r="AA2771" s="51">
        <f t="shared" si="668"/>
        <v>46034</v>
      </c>
      <c r="AD2771" s="2" t="str">
        <f>VLOOKUP($A2771,MA_KH!$A:$Q,MA_KH!O$1,0)</f>
        <v>LOTTE</v>
      </c>
      <c r="AE2771" s="2" t="str">
        <f>VLOOKUP($A2771,MA_KH!$A:$Q,MA_KH!P$1,0)</f>
        <v>CÔNG TY CỔ PHẦN TRUNG TÂM THƯƠNG MẠI LOTTE VIỆT NAM</v>
      </c>
    </row>
    <row r="2772" spans="1:31" ht="25.5" hidden="1" customHeight="1" x14ac:dyDescent="0.2">
      <c r="A2772" s="30" t="s">
        <v>21952</v>
      </c>
      <c r="B2772" s="30" t="s">
        <v>4192</v>
      </c>
      <c r="C2772" s="37">
        <v>46043</v>
      </c>
      <c r="D2772" s="30" t="s">
        <v>22737</v>
      </c>
      <c r="E2772" s="37">
        <v>46043</v>
      </c>
      <c r="F2772" s="30">
        <v>4742</v>
      </c>
      <c r="G2772" s="30" t="s">
        <v>22738</v>
      </c>
      <c r="H2772" s="38">
        <v>1435669</v>
      </c>
      <c r="I2772" s="67">
        <v>0</v>
      </c>
      <c r="J2772" s="38">
        <v>114854</v>
      </c>
      <c r="K2772" s="38">
        <v>1550523</v>
      </c>
      <c r="L2772" s="7" t="s">
        <v>22849</v>
      </c>
      <c r="O2772" s="35">
        <f>IF(Table1[[#This Row],[Phân loại]]="Tồn đầu kỳ",Table1[[#This Row],[Tổng giá trị]],0)</f>
        <v>0</v>
      </c>
      <c r="P2772" s="7">
        <f>IF(Table1[[#This Row],[Số còn phải thu ĐK]]&lt;&gt;0,0,IF(Table1[[#This Row],[Phân loại]]="Bán hàng",Table1[[#This Row],[Tổng giá trị]],-Table1[[#This Row],[Tổng giá trị]]))</f>
        <v>1550523</v>
      </c>
      <c r="Q2772" s="35">
        <f t="shared" si="664"/>
        <v>0</v>
      </c>
      <c r="R2772" s="7">
        <f>Table1[[#This Row],[Số còn phải thu ĐK]]+Table1[[#This Row],[Giá Trị HD sau CK]]-Table1[[#This Row],[Số tiền đã thu]]</f>
        <v>1550523</v>
      </c>
      <c r="S2772" s="6">
        <f>IF(Table1[[#This Row],[Ngày hóa đơn]]&lt;&gt;"",Table1[[#This Row],[Ngày hóa đơn]],IF(Table1[[#This Row],[Ngày hạch toán]]&lt;&gt;"",Table1[[#This Row],[Ngày hạch toán]],""))</f>
        <v>46043</v>
      </c>
      <c r="T2772" s="7"/>
      <c r="U2772" s="6">
        <f>IF(Table1[[#This Row],[Ngày tính CN]]="","",S2772+T2772)</f>
        <v>46043</v>
      </c>
      <c r="V2772" s="35">
        <f ca="1">IF(Table1[[#This Row],[Hạn thanh toán]]="","",IF((U2772-NOW())&lt;0,0,(U2772-NOW())))</f>
        <v>0</v>
      </c>
      <c r="W2772" s="35"/>
      <c r="X2772" s="35">
        <f t="shared" ca="1" si="665"/>
        <v>127.49032013888791</v>
      </c>
      <c r="Y2772" s="2" t="str">
        <f t="shared" ca="1" si="666"/>
        <v>Nợ quá hạn hơn 120 ngày có khả năng mất thanh toán</v>
      </c>
      <c r="Z2772" s="51">
        <f t="shared" si="667"/>
        <v>46043</v>
      </c>
      <c r="AA2772" s="51" t="str">
        <f t="shared" si="668"/>
        <v/>
      </c>
      <c r="AD2772" s="2" t="str">
        <f>VLOOKUP($A2772,MA_KH!$A:$Q,MA_KH!O$1,0)</f>
        <v>LARIA (FM)</v>
      </c>
      <c r="AE2772" s="2" t="str">
        <f>VLOOKUP($A2772,MA_KH!$A:$Q,MA_KH!P$1,0)</f>
        <v>CÔNG TY TNHH THƯƠNG MẠI LARIA</v>
      </c>
    </row>
    <row r="2773" spans="1:31" ht="25.5" hidden="1" customHeight="1" x14ac:dyDescent="0.2">
      <c r="A2773" s="30" t="s">
        <v>22088</v>
      </c>
      <c r="B2773" s="30" t="s">
        <v>11891</v>
      </c>
      <c r="C2773" s="37">
        <v>46043</v>
      </c>
      <c r="D2773" s="30" t="s">
        <v>22739</v>
      </c>
      <c r="E2773" s="37">
        <v>46043</v>
      </c>
      <c r="F2773" s="30">
        <v>4764</v>
      </c>
      <c r="G2773" s="30" t="s">
        <v>22740</v>
      </c>
      <c r="H2773" s="38">
        <v>537627</v>
      </c>
      <c r="I2773" s="67">
        <v>0</v>
      </c>
      <c r="J2773" s="38">
        <v>43010</v>
      </c>
      <c r="K2773" s="38">
        <v>580637</v>
      </c>
      <c r="L2773" s="7" t="s">
        <v>22849</v>
      </c>
      <c r="O2773" s="35">
        <f>IF(Table1[[#This Row],[Phân loại]]="Tồn đầu kỳ",Table1[[#This Row],[Tổng giá trị]],0)</f>
        <v>0</v>
      </c>
      <c r="P2773" s="7">
        <f>IF(Table1[[#This Row],[Số còn phải thu ĐK]]&lt;&gt;0,0,IF(Table1[[#This Row],[Phân loại]]="Bán hàng",Table1[[#This Row],[Tổng giá trị]],-Table1[[#This Row],[Tổng giá trị]]))</f>
        <v>580637</v>
      </c>
      <c r="Q2773" s="35">
        <f t="shared" si="664"/>
        <v>0</v>
      </c>
      <c r="R2773" s="7">
        <f>Table1[[#This Row],[Số còn phải thu ĐK]]+Table1[[#This Row],[Giá Trị HD sau CK]]-Table1[[#This Row],[Số tiền đã thu]]</f>
        <v>580637</v>
      </c>
      <c r="S2773" s="6">
        <f>IF(Table1[[#This Row],[Ngày hóa đơn]]&lt;&gt;"",Table1[[#This Row],[Ngày hóa đơn]],IF(Table1[[#This Row],[Ngày hạch toán]]&lt;&gt;"",Table1[[#This Row],[Ngày hạch toán]],""))</f>
        <v>46043</v>
      </c>
      <c r="T2773" s="7"/>
      <c r="U2773" s="6">
        <f>IF(Table1[[#This Row],[Ngày tính CN]]="","",S2773+T2773)</f>
        <v>46043</v>
      </c>
      <c r="V2773" s="35">
        <f ca="1">IF(Table1[[#This Row],[Hạn thanh toán]]="","",IF((U2773-NOW())&lt;0,0,(U2773-NOW())))</f>
        <v>0</v>
      </c>
      <c r="W2773" s="35"/>
      <c r="X2773" s="35">
        <f t="shared" ca="1" si="665"/>
        <v>127.49032013888791</v>
      </c>
      <c r="Y2773" s="2" t="str">
        <f t="shared" ca="1" si="666"/>
        <v>Nợ quá hạn hơn 120 ngày có khả năng mất thanh toán</v>
      </c>
      <c r="Z2773" s="51">
        <f t="shared" si="667"/>
        <v>46043</v>
      </c>
      <c r="AA2773" s="51" t="str">
        <f t="shared" si="668"/>
        <v/>
      </c>
      <c r="AD2773" s="2" t="str">
        <f>VLOOKUP($A2773,MA_KH!$A:$Q,MA_KH!O$1,0)</f>
        <v>NHATMINH</v>
      </c>
      <c r="AE2773" s="2" t="str">
        <f>VLOOKUP($A2773,MA_KH!$A:$Q,MA_KH!P$1,0)</f>
        <v>CÔNG TY TNHH SẢN XUẤT THƯƠNG MẠI DỊCH VỤ NHẬT MINH BAKERY</v>
      </c>
    </row>
    <row r="2774" spans="1:31" ht="25.5" hidden="1" customHeight="1" x14ac:dyDescent="0.2">
      <c r="A2774" s="30" t="s">
        <v>22017</v>
      </c>
      <c r="B2774" s="30" t="s">
        <v>4145</v>
      </c>
      <c r="C2774" s="37">
        <v>46043</v>
      </c>
      <c r="D2774" s="30" t="s">
        <v>22741</v>
      </c>
      <c r="E2774" s="37">
        <v>46043</v>
      </c>
      <c r="F2774" s="30">
        <v>4772</v>
      </c>
      <c r="G2774" s="30" t="s">
        <v>22742</v>
      </c>
      <c r="H2774" s="38">
        <v>1912420</v>
      </c>
      <c r="I2774" s="67">
        <v>0</v>
      </c>
      <c r="J2774" s="38">
        <v>152994</v>
      </c>
      <c r="K2774" s="38">
        <v>2065414</v>
      </c>
      <c r="L2774" s="7" t="s">
        <v>22849</v>
      </c>
      <c r="M2774" s="6">
        <v>46092</v>
      </c>
      <c r="O2774" s="35">
        <f>IF(Table1[[#This Row],[Phân loại]]="Tồn đầu kỳ",Table1[[#This Row],[Tổng giá trị]],0)</f>
        <v>0</v>
      </c>
      <c r="P2774" s="7">
        <f>IF(Table1[[#This Row],[Số còn phải thu ĐK]]&lt;&gt;0,0,IF(Table1[[#This Row],[Phân loại]]="Bán hàng",Table1[[#This Row],[Tổng giá trị]],-Table1[[#This Row],[Tổng giá trị]]))</f>
        <v>2065414</v>
      </c>
      <c r="Q2774" s="35">
        <f t="shared" si="664"/>
        <v>2065414</v>
      </c>
      <c r="R2774" s="7">
        <f>Table1[[#This Row],[Số còn phải thu ĐK]]+Table1[[#This Row],[Giá Trị HD sau CK]]-Table1[[#This Row],[Số tiền đã thu]]</f>
        <v>0</v>
      </c>
      <c r="S2774" s="6">
        <f>IF(Table1[[#This Row],[Ngày hóa đơn]]&lt;&gt;"",Table1[[#This Row],[Ngày hóa đơn]],IF(Table1[[#This Row],[Ngày hạch toán]]&lt;&gt;"",Table1[[#This Row],[Ngày hạch toán]],""))</f>
        <v>46043</v>
      </c>
      <c r="T2774" s="7"/>
      <c r="U2774" s="6">
        <f>IF(Table1[[#This Row],[Ngày tính CN]]="","",S2774+T2774)</f>
        <v>46043</v>
      </c>
      <c r="V2774" s="35">
        <f ca="1">IF(Table1[[#This Row],[Hạn thanh toán]]="","",IF((U2774-NOW())&lt;0,0,(U2774-NOW())))</f>
        <v>0</v>
      </c>
      <c r="W2774" s="35"/>
      <c r="X2774" s="35" t="str">
        <f t="shared" ca="1" si="665"/>
        <v/>
      </c>
      <c r="Y2774" s="2" t="str">
        <f t="shared" si="666"/>
        <v>Đã thanh toán</v>
      </c>
      <c r="Z2774" s="51">
        <f t="shared" si="667"/>
        <v>46043</v>
      </c>
      <c r="AA2774" s="51">
        <f t="shared" si="668"/>
        <v>46092</v>
      </c>
      <c r="AD2774" s="2" t="str">
        <f>VLOOKUP($A2774,MA_KH!$A:$Q,MA_KH!O$1,0)</f>
        <v>LOTTE</v>
      </c>
      <c r="AE2774" s="2" t="str">
        <f>VLOOKUP($A2774,MA_KH!$A:$Q,MA_KH!P$1,0)</f>
        <v>CÔNG TY CỔ PHẦN TRUNG TÂM THƯƠNG MẠI LOTTE VIỆT NAM</v>
      </c>
    </row>
    <row r="2775" spans="1:31" ht="25.5" hidden="1" customHeight="1" x14ac:dyDescent="0.2">
      <c r="A2775" s="30" t="s">
        <v>22052</v>
      </c>
      <c r="B2775" s="30" t="s">
        <v>4088</v>
      </c>
      <c r="C2775" s="37">
        <v>46043</v>
      </c>
      <c r="D2775" s="30" t="s">
        <v>22743</v>
      </c>
      <c r="E2775" s="37">
        <v>46043</v>
      </c>
      <c r="F2775" s="30">
        <v>4754</v>
      </c>
      <c r="G2775" s="30" t="s">
        <v>22744</v>
      </c>
      <c r="H2775" s="38">
        <v>4514440</v>
      </c>
      <c r="I2775" s="67">
        <v>0</v>
      </c>
      <c r="J2775" s="38">
        <v>361155</v>
      </c>
      <c r="K2775" s="38">
        <v>4875595</v>
      </c>
      <c r="L2775" s="7" t="s">
        <v>22849</v>
      </c>
      <c r="M2775" s="6">
        <v>46063</v>
      </c>
      <c r="O2775" s="35">
        <f>IF(Table1[[#This Row],[Phân loại]]="Tồn đầu kỳ",Table1[[#This Row],[Tổng giá trị]],0)</f>
        <v>0</v>
      </c>
      <c r="P2775" s="7">
        <f>IF(Table1[[#This Row],[Số còn phải thu ĐK]]&lt;&gt;0,0,IF(Table1[[#This Row],[Phân loại]]="Bán hàng",Table1[[#This Row],[Tổng giá trị]],-Table1[[#This Row],[Tổng giá trị]]))</f>
        <v>4875595</v>
      </c>
      <c r="Q2775" s="35">
        <f t="shared" si="664"/>
        <v>4875595</v>
      </c>
      <c r="R2775" s="7">
        <f>Table1[[#This Row],[Số còn phải thu ĐK]]+Table1[[#This Row],[Giá Trị HD sau CK]]-Table1[[#This Row],[Số tiền đã thu]]</f>
        <v>0</v>
      </c>
      <c r="S2775" s="6">
        <f>IF(Table1[[#This Row],[Ngày hóa đơn]]&lt;&gt;"",Table1[[#This Row],[Ngày hóa đơn]],IF(Table1[[#This Row],[Ngày hạch toán]]&lt;&gt;"",Table1[[#This Row],[Ngày hạch toán]],""))</f>
        <v>46043</v>
      </c>
      <c r="T2775" s="7"/>
      <c r="U2775" s="6">
        <f>IF(Table1[[#This Row],[Ngày tính CN]]="","",S2775+T2775)</f>
        <v>46043</v>
      </c>
      <c r="V2775" s="35">
        <f ca="1">IF(Table1[[#This Row],[Hạn thanh toán]]="","",IF((U2775-NOW())&lt;0,0,(U2775-NOW())))</f>
        <v>0</v>
      </c>
      <c r="W2775" s="35"/>
      <c r="X2775" s="35" t="str">
        <f t="shared" ca="1" si="665"/>
        <v/>
      </c>
      <c r="Y2775" s="2" t="str">
        <f t="shared" si="666"/>
        <v>Đã thanh toán</v>
      </c>
      <c r="Z2775" s="51">
        <f t="shared" si="667"/>
        <v>46043</v>
      </c>
      <c r="AA2775" s="51">
        <f t="shared" si="668"/>
        <v>46063</v>
      </c>
      <c r="AD2775" s="2" t="str">
        <f>VLOOKUP($A2775,MA_KH!$A:$Q,MA_KH!O$1,0)</f>
        <v>MINHCAU</v>
      </c>
      <c r="AE2775" s="2" t="str">
        <f>VLOOKUP($A2775,MA_KH!$A:$Q,MA_KH!P$1,0)</f>
        <v>CÔNG TY CỔ PHẦN THƯƠNG MẠI VÀ DỊCH VỤ MINH CẦU</v>
      </c>
    </row>
    <row r="2776" spans="1:31" ht="25.5" hidden="1" customHeight="1" x14ac:dyDescent="0.2">
      <c r="A2776" s="30" t="s">
        <v>22016</v>
      </c>
      <c r="B2776" s="30" t="s">
        <v>4289</v>
      </c>
      <c r="C2776" s="37">
        <v>46043</v>
      </c>
      <c r="D2776" s="30" t="s">
        <v>22745</v>
      </c>
      <c r="E2776" s="37">
        <v>46043</v>
      </c>
      <c r="F2776" s="30">
        <v>157</v>
      </c>
      <c r="G2776" s="30" t="s">
        <v>22746</v>
      </c>
      <c r="H2776" s="38">
        <v>1945339</v>
      </c>
      <c r="I2776" s="67">
        <v>0</v>
      </c>
      <c r="J2776" s="38">
        <v>0</v>
      </c>
      <c r="K2776" s="38">
        <v>1945339</v>
      </c>
      <c r="L2776" s="68" t="s">
        <v>22850</v>
      </c>
      <c r="M2776" s="6">
        <v>46063</v>
      </c>
      <c r="O2776" s="35">
        <f>IF(Table1[[#This Row],[Phân loại]]="Tồn đầu kỳ",Table1[[#This Row],[Tổng giá trị]],0)</f>
        <v>0</v>
      </c>
      <c r="P2776" s="7">
        <f>IF(Table1[[#This Row],[Số còn phải thu ĐK]]&lt;&gt;0,0,IF(Table1[[#This Row],[Phân loại]]="Bán hàng",Table1[[#This Row],[Tổng giá trị]],-Table1[[#This Row],[Tổng giá trị]]))</f>
        <v>-1945339</v>
      </c>
      <c r="Q2776" s="35">
        <f t="shared" ref="Q2776:Q2806" si="669">IF(M2776&lt;&gt;"",IF(O2776&lt;&gt;0,O2776,P2776),0)</f>
        <v>-1945339</v>
      </c>
      <c r="R2776" s="7">
        <f>Table1[[#This Row],[Số còn phải thu ĐK]]+Table1[[#This Row],[Giá Trị HD sau CK]]-Table1[[#This Row],[Số tiền đã thu]]</f>
        <v>0</v>
      </c>
      <c r="S2776" s="6">
        <f>IF(Table1[[#This Row],[Ngày hóa đơn]]&lt;&gt;"",Table1[[#This Row],[Ngày hóa đơn]],IF(Table1[[#This Row],[Ngày hạch toán]]&lt;&gt;"",Table1[[#This Row],[Ngày hạch toán]],""))</f>
        <v>46043</v>
      </c>
      <c r="T2776" s="7"/>
      <c r="U2776" s="6">
        <f>IF(Table1[[#This Row],[Ngày tính CN]]="","",S2776+T2776)</f>
        <v>46043</v>
      </c>
      <c r="V2776" s="35">
        <f ca="1">IF(Table1[[#This Row],[Hạn thanh toán]]="","",IF((U2776-NOW())&lt;0,0,(U2776-NOW())))</f>
        <v>0</v>
      </c>
      <c r="W2776" s="35"/>
      <c r="X2776" s="35" t="str">
        <f t="shared" ref="X2776:X2806" ca="1" si="670">IF(OR(U2776="",R2776=0),"",IF((U2776-NOW())&lt;0,-(U2776-NOW()),0))</f>
        <v/>
      </c>
      <c r="Y2776" s="2" t="str">
        <f t="shared" ref="Y2776:Y2806" si="671">IF(R2776=0,"Đã thanh toán",IF(X2776="","",IF(X2776&lt;=0,"Chưa đến hạn thanh toán",IF(X2776&lt;=30,"Nợ quá hạn 30 ngày",IF(X2776&lt;=60,"Nợ quá hạn từ 30 ngày đến 60 ngày",IF(X2776&lt;=90,"Nợ quá hạn từ 60 ngày đến 90 ngày",IF(X2776&lt;=120,"Nợ quá hạn từ 90 ngày đến 120 ngày","Nợ quá hạn hơn 120 ngày có khả năng mất thanh toán")))))))</f>
        <v>Đã thanh toán</v>
      </c>
      <c r="Z2776" s="51">
        <f t="shared" si="667"/>
        <v>46043</v>
      </c>
      <c r="AA2776" s="51">
        <f t="shared" si="668"/>
        <v>46063</v>
      </c>
      <c r="AD2776" s="2" t="str">
        <f>VLOOKUP($A2776,MA_KH!$A:$Q,MA_KH!O$1,0)</f>
        <v>LOTTE</v>
      </c>
      <c r="AE2776" s="2" t="str">
        <f>VLOOKUP($A2776,MA_KH!$A:$Q,MA_KH!P$1,0)</f>
        <v>CÔNG TY CỔ PHẦN TRUNG TÂM THƯƠNG MẠI LOTTE VIỆT NAM</v>
      </c>
    </row>
    <row r="2777" spans="1:31" ht="25.5" hidden="1" customHeight="1" x14ac:dyDescent="0.2">
      <c r="A2777" s="30" t="s">
        <v>22012</v>
      </c>
      <c r="B2777" s="30" t="s">
        <v>4423</v>
      </c>
      <c r="C2777" s="37">
        <v>46044</v>
      </c>
      <c r="D2777" s="30" t="s">
        <v>22747</v>
      </c>
      <c r="E2777" s="37">
        <v>46043</v>
      </c>
      <c r="F2777" s="30">
        <v>5100</v>
      </c>
      <c r="G2777" s="30" t="s">
        <v>22748</v>
      </c>
      <c r="H2777" s="38">
        <v>879080</v>
      </c>
      <c r="I2777" s="67">
        <v>0</v>
      </c>
      <c r="J2777" s="38">
        <v>70326</v>
      </c>
      <c r="K2777" s="38">
        <v>949406</v>
      </c>
      <c r="L2777" s="7" t="s">
        <v>22849</v>
      </c>
      <c r="M2777" s="6">
        <v>46092</v>
      </c>
      <c r="O2777" s="35">
        <f>IF(Table1[[#This Row],[Phân loại]]="Tồn đầu kỳ",Table1[[#This Row],[Tổng giá trị]],0)</f>
        <v>0</v>
      </c>
      <c r="P2777" s="7">
        <f>IF(Table1[[#This Row],[Số còn phải thu ĐK]]&lt;&gt;0,0,IF(Table1[[#This Row],[Phân loại]]="Bán hàng",Table1[[#This Row],[Tổng giá trị]],-Table1[[#This Row],[Tổng giá trị]]))</f>
        <v>949406</v>
      </c>
      <c r="Q2777" s="35">
        <f t="shared" si="669"/>
        <v>949406</v>
      </c>
      <c r="R2777" s="7">
        <f>Table1[[#This Row],[Số còn phải thu ĐK]]+Table1[[#This Row],[Giá Trị HD sau CK]]-Table1[[#This Row],[Số tiền đã thu]]</f>
        <v>0</v>
      </c>
      <c r="S2777" s="6">
        <f>IF(Table1[[#This Row],[Ngày hóa đơn]]&lt;&gt;"",Table1[[#This Row],[Ngày hóa đơn]],IF(Table1[[#This Row],[Ngày hạch toán]]&lt;&gt;"",Table1[[#This Row],[Ngày hạch toán]],""))</f>
        <v>46043</v>
      </c>
      <c r="T2777" s="7"/>
      <c r="U2777" s="6">
        <f>IF(Table1[[#This Row],[Ngày tính CN]]="","",S2777+T2777)</f>
        <v>46043</v>
      </c>
      <c r="V2777" s="35">
        <f ca="1">IF(Table1[[#This Row],[Hạn thanh toán]]="","",IF((U2777-NOW())&lt;0,0,(U2777-NOW())))</f>
        <v>0</v>
      </c>
      <c r="W2777" s="35"/>
      <c r="X2777" s="35" t="str">
        <f t="shared" ca="1" si="670"/>
        <v/>
      </c>
      <c r="Y2777" s="2" t="str">
        <f t="shared" si="671"/>
        <v>Đã thanh toán</v>
      </c>
      <c r="Z2777" s="51">
        <f t="shared" si="667"/>
        <v>46043</v>
      </c>
      <c r="AA2777" s="51">
        <f t="shared" si="668"/>
        <v>46092</v>
      </c>
      <c r="AD2777" s="2" t="str">
        <f>VLOOKUP($A2777,MA_KH!$A:$Q,MA_KH!O$1,0)</f>
        <v>LOTTE</v>
      </c>
      <c r="AE2777" s="2" t="str">
        <f>VLOOKUP($A2777,MA_KH!$A:$Q,MA_KH!P$1,0)</f>
        <v>CÔNG TY CỔ PHẦN TRUNG TÂM THƯƠNG MẠI LOTTE VIỆT NAM</v>
      </c>
    </row>
    <row r="2778" spans="1:31" ht="25.5" hidden="1" customHeight="1" x14ac:dyDescent="0.2">
      <c r="A2778" s="30" t="s">
        <v>22064</v>
      </c>
      <c r="B2778" s="30" t="s">
        <v>11921</v>
      </c>
      <c r="C2778" s="37">
        <v>46044</v>
      </c>
      <c r="D2778" s="30" t="s">
        <v>22749</v>
      </c>
      <c r="E2778" s="37">
        <v>46044</v>
      </c>
      <c r="F2778" s="30">
        <v>5140</v>
      </c>
      <c r="G2778" s="30" t="s">
        <v>22750</v>
      </c>
      <c r="H2778" s="38">
        <v>220293</v>
      </c>
      <c r="I2778" s="67">
        <v>0</v>
      </c>
      <c r="J2778" s="38">
        <v>17623</v>
      </c>
      <c r="K2778" s="38">
        <v>237916</v>
      </c>
      <c r="L2778" s="7" t="s">
        <v>22849</v>
      </c>
      <c r="O2778" s="35">
        <f>IF(Table1[[#This Row],[Phân loại]]="Tồn đầu kỳ",Table1[[#This Row],[Tổng giá trị]],0)</f>
        <v>0</v>
      </c>
      <c r="P2778" s="7">
        <f>IF(Table1[[#This Row],[Số còn phải thu ĐK]]&lt;&gt;0,0,IF(Table1[[#This Row],[Phân loại]]="Bán hàng",Table1[[#This Row],[Tổng giá trị]],-Table1[[#This Row],[Tổng giá trị]]))</f>
        <v>237916</v>
      </c>
      <c r="Q2778" s="35">
        <f t="shared" si="669"/>
        <v>0</v>
      </c>
      <c r="R2778" s="7">
        <f>Table1[[#This Row],[Số còn phải thu ĐK]]+Table1[[#This Row],[Giá Trị HD sau CK]]-Table1[[#This Row],[Số tiền đã thu]]</f>
        <v>237916</v>
      </c>
      <c r="S2778" s="6">
        <f>IF(Table1[[#This Row],[Ngày hóa đơn]]&lt;&gt;"",Table1[[#This Row],[Ngày hóa đơn]],IF(Table1[[#This Row],[Ngày hạch toán]]&lt;&gt;"",Table1[[#This Row],[Ngày hạch toán]],""))</f>
        <v>46044</v>
      </c>
      <c r="T2778" s="7"/>
      <c r="U2778" s="6">
        <f>IF(Table1[[#This Row],[Ngày tính CN]]="","",S2778+T2778)</f>
        <v>46044</v>
      </c>
      <c r="V2778" s="35">
        <f ca="1">IF(Table1[[#This Row],[Hạn thanh toán]]="","",IF((U2778-NOW())&lt;0,0,(U2778-NOW())))</f>
        <v>0</v>
      </c>
      <c r="W2778" s="35"/>
      <c r="X2778" s="35">
        <f t="shared" ca="1" si="670"/>
        <v>126.49032013888791</v>
      </c>
      <c r="Y2778" s="2" t="str">
        <f t="shared" ca="1" si="671"/>
        <v>Nợ quá hạn hơn 120 ngày có khả năng mất thanh toán</v>
      </c>
      <c r="Z2778" s="51">
        <f t="shared" si="667"/>
        <v>46044</v>
      </c>
      <c r="AA2778" s="51" t="str">
        <f t="shared" si="668"/>
        <v/>
      </c>
      <c r="AD2778" s="2" t="str">
        <f>VLOOKUP($A2778,MA_KH!$A:$Q,MA_KH!O$1,0)</f>
        <v>NHATMINH</v>
      </c>
      <c r="AE2778" s="2" t="str">
        <f>VLOOKUP($A2778,MA_KH!$A:$Q,MA_KH!P$1,0)</f>
        <v>CÔNG TY TNHH SẢN XUẤT THƯƠNG MẠI DỊCH VỤ NHẬT MINH BAKERY</v>
      </c>
    </row>
    <row r="2779" spans="1:31" ht="25.5" hidden="1" customHeight="1" x14ac:dyDescent="0.2">
      <c r="A2779" s="30" t="s">
        <v>22014</v>
      </c>
      <c r="B2779" s="30" t="s">
        <v>4178</v>
      </c>
      <c r="C2779" s="37">
        <v>46044</v>
      </c>
      <c r="D2779" s="30" t="s">
        <v>22751</v>
      </c>
      <c r="E2779" s="37">
        <v>46045</v>
      </c>
      <c r="F2779" s="30">
        <v>5208</v>
      </c>
      <c r="G2779" s="30" t="s">
        <v>22752</v>
      </c>
      <c r="H2779" s="38">
        <v>48128400</v>
      </c>
      <c r="I2779" s="67">
        <v>0</v>
      </c>
      <c r="J2779" s="38">
        <v>3850272</v>
      </c>
      <c r="K2779" s="38">
        <v>51978672</v>
      </c>
      <c r="L2779" s="7" t="s">
        <v>22849</v>
      </c>
      <c r="M2779" s="6">
        <v>46112</v>
      </c>
      <c r="O2779" s="35">
        <f>IF(Table1[[#This Row],[Phân loại]]="Tồn đầu kỳ",Table1[[#This Row],[Tổng giá trị]],0)</f>
        <v>0</v>
      </c>
      <c r="P2779" s="7">
        <f>IF(Table1[[#This Row],[Số còn phải thu ĐK]]&lt;&gt;0,0,IF(Table1[[#This Row],[Phân loại]]="Bán hàng",Table1[[#This Row],[Tổng giá trị]],-Table1[[#This Row],[Tổng giá trị]]))</f>
        <v>51978672</v>
      </c>
      <c r="Q2779" s="35">
        <f t="shared" si="669"/>
        <v>51978672</v>
      </c>
      <c r="R2779" s="7">
        <f>Table1[[#This Row],[Số còn phải thu ĐK]]+Table1[[#This Row],[Giá Trị HD sau CK]]-Table1[[#This Row],[Số tiền đã thu]]</f>
        <v>0</v>
      </c>
      <c r="S2779" s="6">
        <f>IF(Table1[[#This Row],[Ngày hóa đơn]]&lt;&gt;"",Table1[[#This Row],[Ngày hóa đơn]],IF(Table1[[#This Row],[Ngày hạch toán]]&lt;&gt;"",Table1[[#This Row],[Ngày hạch toán]],""))</f>
        <v>46045</v>
      </c>
      <c r="T2779" s="7"/>
      <c r="U2779" s="6">
        <f>IF(Table1[[#This Row],[Ngày tính CN]]="","",S2779+T2779)</f>
        <v>46045</v>
      </c>
      <c r="V2779" s="35">
        <f ca="1">IF(Table1[[#This Row],[Hạn thanh toán]]="","",IF((U2779-NOW())&lt;0,0,(U2779-NOW())))</f>
        <v>0</v>
      </c>
      <c r="W2779" s="35"/>
      <c r="X2779" s="35" t="str">
        <f t="shared" ca="1" si="670"/>
        <v/>
      </c>
      <c r="Y2779" s="2" t="str">
        <f t="shared" si="671"/>
        <v>Đã thanh toán</v>
      </c>
      <c r="Z2779" s="51">
        <f t="shared" si="667"/>
        <v>46045</v>
      </c>
      <c r="AA2779" s="51">
        <f t="shared" si="668"/>
        <v>46112</v>
      </c>
      <c r="AD2779" s="2" t="str">
        <f>VLOOKUP($A2779,MA_KH!$A:$Q,MA_KH!O$1,0)</f>
        <v>LOTTE</v>
      </c>
      <c r="AE2779" s="2" t="str">
        <f>VLOOKUP($A2779,MA_KH!$A:$Q,MA_KH!P$1,0)</f>
        <v>CÔNG TY CỔ PHẦN TRUNG TÂM THƯƠNG MẠI LOTTE VIỆT NAM</v>
      </c>
    </row>
    <row r="2780" spans="1:31" ht="25.5" hidden="1" customHeight="1" x14ac:dyDescent="0.2">
      <c r="A2780" s="30" t="s">
        <v>21988</v>
      </c>
      <c r="B2780" s="30" t="s">
        <v>3964</v>
      </c>
      <c r="C2780" s="37">
        <v>46044</v>
      </c>
      <c r="D2780" s="30" t="s">
        <v>22753</v>
      </c>
      <c r="E2780" s="37">
        <v>46044</v>
      </c>
      <c r="F2780" s="30">
        <v>5181</v>
      </c>
      <c r="G2780" s="30" t="s">
        <v>3964</v>
      </c>
      <c r="H2780" s="38">
        <v>695566</v>
      </c>
      <c r="I2780" s="67">
        <v>0</v>
      </c>
      <c r="J2780" s="38">
        <v>55645</v>
      </c>
      <c r="K2780" s="38">
        <v>751211</v>
      </c>
      <c r="L2780" s="7" t="s">
        <v>22849</v>
      </c>
      <c r="O2780" s="35">
        <f>IF(Table1[[#This Row],[Phân loại]]="Tồn đầu kỳ",Table1[[#This Row],[Tổng giá trị]],0)</f>
        <v>0</v>
      </c>
      <c r="P2780" s="7">
        <f>IF(Table1[[#This Row],[Số còn phải thu ĐK]]&lt;&gt;0,0,IF(Table1[[#This Row],[Phân loại]]="Bán hàng",Table1[[#This Row],[Tổng giá trị]],-Table1[[#This Row],[Tổng giá trị]]))</f>
        <v>751211</v>
      </c>
      <c r="Q2780" s="35">
        <f t="shared" si="669"/>
        <v>0</v>
      </c>
      <c r="R2780" s="7">
        <f>Table1[[#This Row],[Số còn phải thu ĐK]]+Table1[[#This Row],[Giá Trị HD sau CK]]-Table1[[#This Row],[Số tiền đã thu]]</f>
        <v>751211</v>
      </c>
      <c r="S2780" s="6">
        <f>IF(Table1[[#This Row],[Ngày hóa đơn]]&lt;&gt;"",Table1[[#This Row],[Ngày hóa đơn]],IF(Table1[[#This Row],[Ngày hạch toán]]&lt;&gt;"",Table1[[#This Row],[Ngày hạch toán]],""))</f>
        <v>46044</v>
      </c>
      <c r="T2780" s="7"/>
      <c r="U2780" s="6">
        <f>IF(Table1[[#This Row],[Ngày tính CN]]="","",S2780+T2780)</f>
        <v>46044</v>
      </c>
      <c r="V2780" s="35">
        <f ca="1">IF(Table1[[#This Row],[Hạn thanh toán]]="","",IF((U2780-NOW())&lt;0,0,(U2780-NOW())))</f>
        <v>0</v>
      </c>
      <c r="W2780" s="35"/>
      <c r="X2780" s="35">
        <f t="shared" ca="1" si="670"/>
        <v>126.49032013888791</v>
      </c>
      <c r="Y2780" s="2" t="str">
        <f t="shared" ca="1" si="671"/>
        <v>Nợ quá hạn hơn 120 ngày có khả năng mất thanh toán</v>
      </c>
      <c r="Z2780" s="51">
        <f t="shared" si="667"/>
        <v>46044</v>
      </c>
      <c r="AA2780" s="51" t="str">
        <f t="shared" si="668"/>
        <v/>
      </c>
      <c r="AD2780" s="2" t="str">
        <f>VLOOKUP($A2780,MA_KH!$A:$Q,MA_KH!O$1,0)</f>
        <v>KMARKET</v>
      </c>
      <c r="AE2780" s="2" t="str">
        <f>VLOOKUP($A2780,MA_KH!$A:$Q,MA_KH!P$1,0)</f>
        <v>CÔNG TY TNHH THƯƠNG MẠI K &amp; K TOÀN CẦU</v>
      </c>
    </row>
    <row r="2781" spans="1:31" ht="25.5" hidden="1" customHeight="1" x14ac:dyDescent="0.2">
      <c r="A2781" s="30" t="s">
        <v>22020</v>
      </c>
      <c r="B2781" s="30" t="s">
        <v>4103</v>
      </c>
      <c r="C2781" s="37">
        <v>46044</v>
      </c>
      <c r="D2781" s="30" t="s">
        <v>22754</v>
      </c>
      <c r="E2781" s="37">
        <v>46044</v>
      </c>
      <c r="F2781" s="30">
        <v>5176</v>
      </c>
      <c r="G2781" s="30" t="s">
        <v>22755</v>
      </c>
      <c r="H2781" s="38">
        <v>2392055</v>
      </c>
      <c r="I2781" s="67">
        <v>0</v>
      </c>
      <c r="J2781" s="38">
        <v>191364</v>
      </c>
      <c r="K2781" s="38">
        <v>2583419</v>
      </c>
      <c r="L2781" s="7" t="s">
        <v>22849</v>
      </c>
      <c r="M2781" s="6">
        <v>46092</v>
      </c>
      <c r="O2781" s="35">
        <f>IF(Table1[[#This Row],[Phân loại]]="Tồn đầu kỳ",Table1[[#This Row],[Tổng giá trị]],0)</f>
        <v>0</v>
      </c>
      <c r="P2781" s="7">
        <f>IF(Table1[[#This Row],[Số còn phải thu ĐK]]&lt;&gt;0,0,IF(Table1[[#This Row],[Phân loại]]="Bán hàng",Table1[[#This Row],[Tổng giá trị]],-Table1[[#This Row],[Tổng giá trị]]))</f>
        <v>2583419</v>
      </c>
      <c r="Q2781" s="35">
        <f t="shared" si="669"/>
        <v>2583419</v>
      </c>
      <c r="R2781" s="7">
        <f>Table1[[#This Row],[Số còn phải thu ĐK]]+Table1[[#This Row],[Giá Trị HD sau CK]]-Table1[[#This Row],[Số tiền đã thu]]</f>
        <v>0</v>
      </c>
      <c r="S2781" s="6">
        <f>IF(Table1[[#This Row],[Ngày hóa đơn]]&lt;&gt;"",Table1[[#This Row],[Ngày hóa đơn]],IF(Table1[[#This Row],[Ngày hạch toán]]&lt;&gt;"",Table1[[#This Row],[Ngày hạch toán]],""))</f>
        <v>46044</v>
      </c>
      <c r="T2781" s="7"/>
      <c r="U2781" s="6">
        <f>IF(Table1[[#This Row],[Ngày tính CN]]="","",S2781+T2781)</f>
        <v>46044</v>
      </c>
      <c r="V2781" s="35">
        <f ca="1">IF(Table1[[#This Row],[Hạn thanh toán]]="","",IF((U2781-NOW())&lt;0,0,(U2781-NOW())))</f>
        <v>0</v>
      </c>
      <c r="W2781" s="35"/>
      <c r="X2781" s="35" t="str">
        <f t="shared" ca="1" si="670"/>
        <v/>
      </c>
      <c r="Y2781" s="2" t="str">
        <f t="shared" si="671"/>
        <v>Đã thanh toán</v>
      </c>
      <c r="Z2781" s="51">
        <f t="shared" si="667"/>
        <v>46044</v>
      </c>
      <c r="AA2781" s="51">
        <f t="shared" si="668"/>
        <v>46092</v>
      </c>
      <c r="AD2781" s="2" t="str">
        <f>VLOOKUP($A2781,MA_KH!$A:$Q,MA_KH!O$1,0)</f>
        <v>LOTTE</v>
      </c>
      <c r="AE2781" s="2" t="str">
        <f>VLOOKUP($A2781,MA_KH!$A:$Q,MA_KH!P$1,0)</f>
        <v>CÔNG TY CỔ PHẦN TRUNG TÂM THƯƠNG MẠI LOTTE VIỆT NAM</v>
      </c>
    </row>
    <row r="2782" spans="1:31" ht="25.5" hidden="1" customHeight="1" x14ac:dyDescent="0.2">
      <c r="A2782" s="30" t="s">
        <v>22020</v>
      </c>
      <c r="B2782" s="30" t="s">
        <v>4103</v>
      </c>
      <c r="C2782" s="37">
        <v>46044</v>
      </c>
      <c r="D2782" s="30" t="s">
        <v>22756</v>
      </c>
      <c r="E2782" s="37">
        <v>46044</v>
      </c>
      <c r="F2782" s="30">
        <v>5177</v>
      </c>
      <c r="G2782" s="30" t="s">
        <v>22757</v>
      </c>
      <c r="H2782" s="38">
        <v>3521880</v>
      </c>
      <c r="I2782" s="67">
        <v>0</v>
      </c>
      <c r="J2782" s="38">
        <v>281750</v>
      </c>
      <c r="K2782" s="38">
        <v>3803630</v>
      </c>
      <c r="L2782" s="7" t="s">
        <v>22849</v>
      </c>
      <c r="M2782" s="6">
        <v>46092</v>
      </c>
      <c r="O2782" s="35">
        <f>IF(Table1[[#This Row],[Phân loại]]="Tồn đầu kỳ",Table1[[#This Row],[Tổng giá trị]],0)</f>
        <v>0</v>
      </c>
      <c r="P2782" s="7">
        <f>IF(Table1[[#This Row],[Số còn phải thu ĐK]]&lt;&gt;0,0,IF(Table1[[#This Row],[Phân loại]]="Bán hàng",Table1[[#This Row],[Tổng giá trị]],-Table1[[#This Row],[Tổng giá trị]]))</f>
        <v>3803630</v>
      </c>
      <c r="Q2782" s="35">
        <f t="shared" si="669"/>
        <v>3803630</v>
      </c>
      <c r="R2782" s="7">
        <f>Table1[[#This Row],[Số còn phải thu ĐK]]+Table1[[#This Row],[Giá Trị HD sau CK]]-Table1[[#This Row],[Số tiền đã thu]]</f>
        <v>0</v>
      </c>
      <c r="S2782" s="6">
        <f>IF(Table1[[#This Row],[Ngày hóa đơn]]&lt;&gt;"",Table1[[#This Row],[Ngày hóa đơn]],IF(Table1[[#This Row],[Ngày hạch toán]]&lt;&gt;"",Table1[[#This Row],[Ngày hạch toán]],""))</f>
        <v>46044</v>
      </c>
      <c r="T2782" s="7"/>
      <c r="U2782" s="6">
        <f>IF(Table1[[#This Row],[Ngày tính CN]]="","",S2782+T2782)</f>
        <v>46044</v>
      </c>
      <c r="V2782" s="35">
        <f ca="1">IF(Table1[[#This Row],[Hạn thanh toán]]="","",IF((U2782-NOW())&lt;0,0,(U2782-NOW())))</f>
        <v>0</v>
      </c>
      <c r="W2782" s="35"/>
      <c r="X2782" s="35" t="str">
        <f t="shared" ca="1" si="670"/>
        <v/>
      </c>
      <c r="Y2782" s="2" t="str">
        <f t="shared" si="671"/>
        <v>Đã thanh toán</v>
      </c>
      <c r="Z2782" s="51">
        <f t="shared" si="667"/>
        <v>46044</v>
      </c>
      <c r="AA2782" s="51">
        <f t="shared" si="668"/>
        <v>46092</v>
      </c>
      <c r="AD2782" s="2" t="str">
        <f>VLOOKUP($A2782,MA_KH!$A:$Q,MA_KH!O$1,0)</f>
        <v>LOTTE</v>
      </c>
      <c r="AE2782" s="2" t="str">
        <f>VLOOKUP($A2782,MA_KH!$A:$Q,MA_KH!P$1,0)</f>
        <v>CÔNG TY CỔ PHẦN TRUNG TÂM THƯƠNG MẠI LOTTE VIỆT NAM</v>
      </c>
    </row>
    <row r="2783" spans="1:31" ht="25.5" hidden="1" customHeight="1" x14ac:dyDescent="0.2">
      <c r="A2783" s="30" t="s">
        <v>21974</v>
      </c>
      <c r="B2783" s="30" t="s">
        <v>4444</v>
      </c>
      <c r="C2783" s="37">
        <v>46044</v>
      </c>
      <c r="D2783" s="30" t="s">
        <v>22758</v>
      </c>
      <c r="E2783" s="37">
        <v>46044</v>
      </c>
      <c r="F2783" s="30">
        <v>5194</v>
      </c>
      <c r="G2783" s="30" t="s">
        <v>4444</v>
      </c>
      <c r="H2783" s="38">
        <v>703839</v>
      </c>
      <c r="I2783" s="67">
        <v>0</v>
      </c>
      <c r="J2783" s="38">
        <v>56307</v>
      </c>
      <c r="K2783" s="38">
        <v>760146</v>
      </c>
      <c r="L2783" s="7" t="s">
        <v>22849</v>
      </c>
      <c r="O2783" s="35">
        <f>IF(Table1[[#This Row],[Phân loại]]="Tồn đầu kỳ",Table1[[#This Row],[Tổng giá trị]],0)</f>
        <v>0</v>
      </c>
      <c r="P2783" s="7">
        <f>IF(Table1[[#This Row],[Số còn phải thu ĐK]]&lt;&gt;0,0,IF(Table1[[#This Row],[Phân loại]]="Bán hàng",Table1[[#This Row],[Tổng giá trị]],-Table1[[#This Row],[Tổng giá trị]]))</f>
        <v>760146</v>
      </c>
      <c r="Q2783" s="35">
        <f t="shared" si="669"/>
        <v>0</v>
      </c>
      <c r="R2783" s="7">
        <f>Table1[[#This Row],[Số còn phải thu ĐK]]+Table1[[#This Row],[Giá Trị HD sau CK]]-Table1[[#This Row],[Số tiền đã thu]]</f>
        <v>760146</v>
      </c>
      <c r="S2783" s="6">
        <f>IF(Table1[[#This Row],[Ngày hóa đơn]]&lt;&gt;"",Table1[[#This Row],[Ngày hóa đơn]],IF(Table1[[#This Row],[Ngày hạch toán]]&lt;&gt;"",Table1[[#This Row],[Ngày hạch toán]],""))</f>
        <v>46044</v>
      </c>
      <c r="T2783" s="7"/>
      <c r="U2783" s="6">
        <f>IF(Table1[[#This Row],[Ngày tính CN]]="","",S2783+T2783)</f>
        <v>46044</v>
      </c>
      <c r="V2783" s="35">
        <f ca="1">IF(Table1[[#This Row],[Hạn thanh toán]]="","",IF((U2783-NOW())&lt;0,0,(U2783-NOW())))</f>
        <v>0</v>
      </c>
      <c r="W2783" s="35"/>
      <c r="X2783" s="35">
        <f t="shared" ca="1" si="670"/>
        <v>126.49032013888791</v>
      </c>
      <c r="Y2783" s="2" t="str">
        <f t="shared" ca="1" si="671"/>
        <v>Nợ quá hạn hơn 120 ngày có khả năng mất thanh toán</v>
      </c>
      <c r="Z2783" s="51">
        <f t="shared" si="667"/>
        <v>46044</v>
      </c>
      <c r="AA2783" s="51" t="str">
        <f t="shared" si="668"/>
        <v/>
      </c>
      <c r="AD2783" s="2" t="str">
        <f>VLOOKUP($A2783,MA_KH!$A:$Q,MA_KH!O$1,0)</f>
        <v>KMARKET</v>
      </c>
      <c r="AE2783" s="2" t="str">
        <f>VLOOKUP($A2783,MA_KH!$A:$Q,MA_KH!P$1,0)</f>
        <v>CÔNG TY TNHH THƯƠNG MẠI K &amp; K TOÀN CẦU</v>
      </c>
    </row>
    <row r="2784" spans="1:31" ht="25.5" hidden="1" customHeight="1" x14ac:dyDescent="0.2">
      <c r="A2784" s="30" t="s">
        <v>22088</v>
      </c>
      <c r="B2784" s="30" t="s">
        <v>11891</v>
      </c>
      <c r="C2784" s="37">
        <v>46045</v>
      </c>
      <c r="D2784" s="30" t="s">
        <v>22761</v>
      </c>
      <c r="E2784" s="37">
        <v>46045</v>
      </c>
      <c r="F2784" s="30">
        <v>5222</v>
      </c>
      <c r="G2784" s="30" t="s">
        <v>22762</v>
      </c>
      <c r="H2784" s="38">
        <v>583692</v>
      </c>
      <c r="I2784" s="67">
        <v>0</v>
      </c>
      <c r="J2784" s="38">
        <v>46695</v>
      </c>
      <c r="K2784" s="38">
        <v>630387</v>
      </c>
      <c r="L2784" s="7" t="s">
        <v>22849</v>
      </c>
      <c r="O2784" s="35">
        <f>IF(Table1[[#This Row],[Phân loại]]="Tồn đầu kỳ",Table1[[#This Row],[Tổng giá trị]],0)</f>
        <v>0</v>
      </c>
      <c r="P2784" s="7">
        <f>IF(Table1[[#This Row],[Số còn phải thu ĐK]]&lt;&gt;0,0,IF(Table1[[#This Row],[Phân loại]]="Bán hàng",Table1[[#This Row],[Tổng giá trị]],-Table1[[#This Row],[Tổng giá trị]]))</f>
        <v>630387</v>
      </c>
      <c r="Q2784" s="35">
        <f t="shared" si="669"/>
        <v>0</v>
      </c>
      <c r="R2784" s="7">
        <f>Table1[[#This Row],[Số còn phải thu ĐK]]+Table1[[#This Row],[Giá Trị HD sau CK]]-Table1[[#This Row],[Số tiền đã thu]]</f>
        <v>630387</v>
      </c>
      <c r="S2784" s="6">
        <f>IF(Table1[[#This Row],[Ngày hóa đơn]]&lt;&gt;"",Table1[[#This Row],[Ngày hóa đơn]],IF(Table1[[#This Row],[Ngày hạch toán]]&lt;&gt;"",Table1[[#This Row],[Ngày hạch toán]],""))</f>
        <v>46045</v>
      </c>
      <c r="T2784" s="7"/>
      <c r="U2784" s="6">
        <f>IF(Table1[[#This Row],[Ngày tính CN]]="","",S2784+T2784)</f>
        <v>46045</v>
      </c>
      <c r="V2784" s="35">
        <f ca="1">IF(Table1[[#This Row],[Hạn thanh toán]]="","",IF((U2784-NOW())&lt;0,0,(U2784-NOW())))</f>
        <v>0</v>
      </c>
      <c r="W2784" s="35"/>
      <c r="X2784" s="35">
        <f t="shared" ca="1" si="670"/>
        <v>125.49032013888791</v>
      </c>
      <c r="Y2784" s="2" t="str">
        <f t="shared" ca="1" si="671"/>
        <v>Nợ quá hạn hơn 120 ngày có khả năng mất thanh toán</v>
      </c>
      <c r="Z2784" s="51">
        <f t="shared" si="667"/>
        <v>46045</v>
      </c>
      <c r="AA2784" s="51" t="str">
        <f t="shared" si="668"/>
        <v/>
      </c>
      <c r="AD2784" s="2" t="str">
        <f>VLOOKUP($A2784,MA_KH!$A:$Q,MA_KH!O$1,0)</f>
        <v>NHATMINH</v>
      </c>
      <c r="AE2784" s="2" t="str">
        <f>VLOOKUP($A2784,MA_KH!$A:$Q,MA_KH!P$1,0)</f>
        <v>CÔNG TY TNHH SẢN XUẤT THƯƠNG MẠI DỊCH VỤ NHẬT MINH BAKERY</v>
      </c>
    </row>
    <row r="2785" spans="1:31" ht="25.5" hidden="1" customHeight="1" x14ac:dyDescent="0.2">
      <c r="A2785" s="30" t="s">
        <v>22059</v>
      </c>
      <c r="B2785" s="30" t="s">
        <v>11869</v>
      </c>
      <c r="C2785" s="37">
        <v>46045</v>
      </c>
      <c r="D2785" s="30" t="s">
        <v>22763</v>
      </c>
      <c r="E2785" s="37">
        <v>46045</v>
      </c>
      <c r="F2785" s="30">
        <v>5236</v>
      </c>
      <c r="G2785" s="30" t="s">
        <v>22764</v>
      </c>
      <c r="H2785" s="38">
        <v>997462</v>
      </c>
      <c r="I2785" s="67">
        <v>0</v>
      </c>
      <c r="J2785" s="38">
        <v>79797</v>
      </c>
      <c r="K2785" s="38">
        <v>1077259</v>
      </c>
      <c r="L2785" s="7" t="s">
        <v>22849</v>
      </c>
      <c r="O2785" s="35">
        <f>IF(Table1[[#This Row],[Phân loại]]="Tồn đầu kỳ",Table1[[#This Row],[Tổng giá trị]],0)</f>
        <v>0</v>
      </c>
      <c r="P2785" s="7">
        <f>IF(Table1[[#This Row],[Số còn phải thu ĐK]]&lt;&gt;0,0,IF(Table1[[#This Row],[Phân loại]]="Bán hàng",Table1[[#This Row],[Tổng giá trị]],-Table1[[#This Row],[Tổng giá trị]]))</f>
        <v>1077259</v>
      </c>
      <c r="Q2785" s="35">
        <f t="shared" si="669"/>
        <v>0</v>
      </c>
      <c r="R2785" s="7">
        <f>Table1[[#This Row],[Số còn phải thu ĐK]]+Table1[[#This Row],[Giá Trị HD sau CK]]-Table1[[#This Row],[Số tiền đã thu]]</f>
        <v>1077259</v>
      </c>
      <c r="S2785" s="6">
        <f>IF(Table1[[#This Row],[Ngày hóa đơn]]&lt;&gt;"",Table1[[#This Row],[Ngày hóa đơn]],IF(Table1[[#This Row],[Ngày hạch toán]]&lt;&gt;"",Table1[[#This Row],[Ngày hạch toán]],""))</f>
        <v>46045</v>
      </c>
      <c r="T2785" s="7"/>
      <c r="U2785" s="6">
        <f>IF(Table1[[#This Row],[Ngày tính CN]]="","",S2785+T2785)</f>
        <v>46045</v>
      </c>
      <c r="V2785" s="35">
        <f ca="1">IF(Table1[[#This Row],[Hạn thanh toán]]="","",IF((U2785-NOW())&lt;0,0,(U2785-NOW())))</f>
        <v>0</v>
      </c>
      <c r="W2785" s="35"/>
      <c r="X2785" s="35">
        <f t="shared" ca="1" si="670"/>
        <v>125.49032013888791</v>
      </c>
      <c r="Y2785" s="2" t="str">
        <f t="shared" ca="1" si="671"/>
        <v>Nợ quá hạn hơn 120 ngày có khả năng mất thanh toán</v>
      </c>
      <c r="Z2785" s="51">
        <f t="shared" si="667"/>
        <v>46045</v>
      </c>
      <c r="AA2785" s="51" t="str">
        <f t="shared" si="668"/>
        <v/>
      </c>
      <c r="AD2785" s="2" t="str">
        <f>VLOOKUP($A2785,MA_KH!$A:$Q,MA_KH!O$1,0)</f>
        <v>NHATMINH</v>
      </c>
      <c r="AE2785" s="2" t="str">
        <f>VLOOKUP($A2785,MA_KH!$A:$Q,MA_KH!P$1,0)</f>
        <v>CÔNG TY TNHH SẢN XUẤT THƯƠNG MẠI DỊCH VỤ NHẬT MINH BAKERY</v>
      </c>
    </row>
    <row r="2786" spans="1:31" ht="25.5" hidden="1" customHeight="1" x14ac:dyDescent="0.2">
      <c r="A2786" s="30" t="s">
        <v>22061</v>
      </c>
      <c r="B2786" s="30" t="s">
        <v>11885</v>
      </c>
      <c r="C2786" s="37">
        <v>46045</v>
      </c>
      <c r="D2786" s="30" t="s">
        <v>22765</v>
      </c>
      <c r="E2786" s="37">
        <v>46045</v>
      </c>
      <c r="F2786" s="30">
        <v>5237</v>
      </c>
      <c r="G2786" s="30" t="s">
        <v>22766</v>
      </c>
      <c r="H2786" s="38">
        <v>967903</v>
      </c>
      <c r="I2786" s="67">
        <v>0</v>
      </c>
      <c r="J2786" s="38">
        <v>77432</v>
      </c>
      <c r="K2786" s="38">
        <v>1045335</v>
      </c>
      <c r="L2786" s="7" t="s">
        <v>22849</v>
      </c>
      <c r="O2786" s="35">
        <f>IF(Table1[[#This Row],[Phân loại]]="Tồn đầu kỳ",Table1[[#This Row],[Tổng giá trị]],0)</f>
        <v>0</v>
      </c>
      <c r="P2786" s="7">
        <f>IF(Table1[[#This Row],[Số còn phải thu ĐK]]&lt;&gt;0,0,IF(Table1[[#This Row],[Phân loại]]="Bán hàng",Table1[[#This Row],[Tổng giá trị]],-Table1[[#This Row],[Tổng giá trị]]))</f>
        <v>1045335</v>
      </c>
      <c r="Q2786" s="35">
        <f t="shared" si="669"/>
        <v>0</v>
      </c>
      <c r="R2786" s="7">
        <f>Table1[[#This Row],[Số còn phải thu ĐK]]+Table1[[#This Row],[Giá Trị HD sau CK]]-Table1[[#This Row],[Số tiền đã thu]]</f>
        <v>1045335</v>
      </c>
      <c r="S2786" s="6">
        <f>IF(Table1[[#This Row],[Ngày hóa đơn]]&lt;&gt;"",Table1[[#This Row],[Ngày hóa đơn]],IF(Table1[[#This Row],[Ngày hạch toán]]&lt;&gt;"",Table1[[#This Row],[Ngày hạch toán]],""))</f>
        <v>46045</v>
      </c>
      <c r="T2786" s="7"/>
      <c r="U2786" s="6">
        <f>IF(Table1[[#This Row],[Ngày tính CN]]="","",S2786+T2786)</f>
        <v>46045</v>
      </c>
      <c r="V2786" s="35">
        <f ca="1">IF(Table1[[#This Row],[Hạn thanh toán]]="","",IF((U2786-NOW())&lt;0,0,(U2786-NOW())))</f>
        <v>0</v>
      </c>
      <c r="W2786" s="35"/>
      <c r="X2786" s="35">
        <f t="shared" ca="1" si="670"/>
        <v>125.49032013888791</v>
      </c>
      <c r="Y2786" s="2" t="str">
        <f t="shared" ca="1" si="671"/>
        <v>Nợ quá hạn hơn 120 ngày có khả năng mất thanh toán</v>
      </c>
      <c r="Z2786" s="51">
        <f t="shared" si="667"/>
        <v>46045</v>
      </c>
      <c r="AA2786" s="51" t="str">
        <f t="shared" si="668"/>
        <v/>
      </c>
      <c r="AD2786" s="2" t="str">
        <f>VLOOKUP($A2786,MA_KH!$A:$Q,MA_KH!O$1,0)</f>
        <v>NHATMINH</v>
      </c>
      <c r="AE2786" s="2" t="str">
        <f>VLOOKUP($A2786,MA_KH!$A:$Q,MA_KH!P$1,0)</f>
        <v>CÔNG TY TNHH SẢN XUẤT THƯƠNG MẠI DỊCH VỤ NHẬT MINH BAKERY</v>
      </c>
    </row>
    <row r="2787" spans="1:31" ht="25.5" hidden="1" customHeight="1" x14ac:dyDescent="0.2">
      <c r="A2787" s="30" t="s">
        <v>22016</v>
      </c>
      <c r="B2787" s="30" t="s">
        <v>4289</v>
      </c>
      <c r="C2787" s="37">
        <v>46045</v>
      </c>
      <c r="D2787" s="30" t="s">
        <v>22767</v>
      </c>
      <c r="E2787" s="37">
        <v>46046</v>
      </c>
      <c r="F2787" s="30">
        <v>5268</v>
      </c>
      <c r="G2787" s="30" t="s">
        <v>22768</v>
      </c>
      <c r="H2787" s="38">
        <v>89826650</v>
      </c>
      <c r="I2787" s="67">
        <v>0</v>
      </c>
      <c r="J2787" s="38">
        <v>7186132</v>
      </c>
      <c r="K2787" s="38">
        <v>97012782</v>
      </c>
      <c r="L2787" s="7" t="s">
        <v>22849</v>
      </c>
      <c r="M2787" s="6">
        <v>46092</v>
      </c>
      <c r="O2787" s="35">
        <f>IF(Table1[[#This Row],[Phân loại]]="Tồn đầu kỳ",Table1[[#This Row],[Tổng giá trị]],0)</f>
        <v>0</v>
      </c>
      <c r="P2787" s="7">
        <f>IF(Table1[[#This Row],[Số còn phải thu ĐK]]&lt;&gt;0,0,IF(Table1[[#This Row],[Phân loại]]="Bán hàng",Table1[[#This Row],[Tổng giá trị]],-Table1[[#This Row],[Tổng giá trị]]))</f>
        <v>97012782</v>
      </c>
      <c r="Q2787" s="35">
        <f t="shared" si="669"/>
        <v>97012782</v>
      </c>
      <c r="R2787" s="7">
        <f>Table1[[#This Row],[Số còn phải thu ĐK]]+Table1[[#This Row],[Giá Trị HD sau CK]]-Table1[[#This Row],[Số tiền đã thu]]</f>
        <v>0</v>
      </c>
      <c r="S2787" s="6">
        <f>IF(Table1[[#This Row],[Ngày hóa đơn]]&lt;&gt;"",Table1[[#This Row],[Ngày hóa đơn]],IF(Table1[[#This Row],[Ngày hạch toán]]&lt;&gt;"",Table1[[#This Row],[Ngày hạch toán]],""))</f>
        <v>46046</v>
      </c>
      <c r="T2787" s="7"/>
      <c r="U2787" s="6">
        <f>IF(Table1[[#This Row],[Ngày tính CN]]="","",S2787+T2787)</f>
        <v>46046</v>
      </c>
      <c r="V2787" s="35">
        <f ca="1">IF(Table1[[#This Row],[Hạn thanh toán]]="","",IF((U2787-NOW())&lt;0,0,(U2787-NOW())))</f>
        <v>0</v>
      </c>
      <c r="W2787" s="35"/>
      <c r="X2787" s="35" t="str">
        <f t="shared" ca="1" si="670"/>
        <v/>
      </c>
      <c r="Y2787" s="2" t="str">
        <f t="shared" si="671"/>
        <v>Đã thanh toán</v>
      </c>
      <c r="Z2787" s="51">
        <f t="shared" si="667"/>
        <v>46046</v>
      </c>
      <c r="AA2787" s="51">
        <f t="shared" si="668"/>
        <v>46092</v>
      </c>
      <c r="AD2787" s="2" t="str">
        <f>VLOOKUP($A2787,MA_KH!$A:$Q,MA_KH!O$1,0)</f>
        <v>LOTTE</v>
      </c>
      <c r="AE2787" s="2" t="str">
        <f>VLOOKUP($A2787,MA_KH!$A:$Q,MA_KH!P$1,0)</f>
        <v>CÔNG TY CỔ PHẦN TRUNG TÂM THƯƠNG MẠI LOTTE VIỆT NAM</v>
      </c>
    </row>
    <row r="2788" spans="1:31" ht="25.5" hidden="1" customHeight="1" x14ac:dyDescent="0.2">
      <c r="A2788" s="30" t="s">
        <v>22016</v>
      </c>
      <c r="B2788" s="30" t="s">
        <v>4289</v>
      </c>
      <c r="C2788" s="37">
        <v>46045</v>
      </c>
      <c r="D2788" s="30" t="s">
        <v>22769</v>
      </c>
      <c r="E2788" s="37">
        <v>46046</v>
      </c>
      <c r="F2788" s="30">
        <v>5269</v>
      </c>
      <c r="G2788" s="30" t="s">
        <v>22770</v>
      </c>
      <c r="H2788" s="38">
        <v>24200170</v>
      </c>
      <c r="I2788" s="67">
        <v>0</v>
      </c>
      <c r="J2788" s="38">
        <v>1936014</v>
      </c>
      <c r="K2788" s="38">
        <v>26136184</v>
      </c>
      <c r="L2788" s="7" t="s">
        <v>22849</v>
      </c>
      <c r="M2788" s="6">
        <v>46112</v>
      </c>
      <c r="O2788" s="35">
        <f>IF(Table1[[#This Row],[Phân loại]]="Tồn đầu kỳ",Table1[[#This Row],[Tổng giá trị]],0)</f>
        <v>0</v>
      </c>
      <c r="P2788" s="7">
        <f>IF(Table1[[#This Row],[Số còn phải thu ĐK]]&lt;&gt;0,0,IF(Table1[[#This Row],[Phân loại]]="Bán hàng",Table1[[#This Row],[Tổng giá trị]],-Table1[[#This Row],[Tổng giá trị]]))</f>
        <v>26136184</v>
      </c>
      <c r="Q2788" s="35">
        <f t="shared" si="669"/>
        <v>26136184</v>
      </c>
      <c r="R2788" s="7">
        <f>Table1[[#This Row],[Số còn phải thu ĐK]]+Table1[[#This Row],[Giá Trị HD sau CK]]-Table1[[#This Row],[Số tiền đã thu]]</f>
        <v>0</v>
      </c>
      <c r="S2788" s="6">
        <f>IF(Table1[[#This Row],[Ngày hóa đơn]]&lt;&gt;"",Table1[[#This Row],[Ngày hóa đơn]],IF(Table1[[#This Row],[Ngày hạch toán]]&lt;&gt;"",Table1[[#This Row],[Ngày hạch toán]],""))</f>
        <v>46046</v>
      </c>
      <c r="T2788" s="7"/>
      <c r="U2788" s="6">
        <f>IF(Table1[[#This Row],[Ngày tính CN]]="","",S2788+T2788)</f>
        <v>46046</v>
      </c>
      <c r="V2788" s="35">
        <f ca="1">IF(Table1[[#This Row],[Hạn thanh toán]]="","",IF((U2788-NOW())&lt;0,0,(U2788-NOW())))</f>
        <v>0</v>
      </c>
      <c r="W2788" s="35"/>
      <c r="X2788" s="35" t="str">
        <f t="shared" ca="1" si="670"/>
        <v/>
      </c>
      <c r="Y2788" s="2" t="str">
        <f t="shared" si="671"/>
        <v>Đã thanh toán</v>
      </c>
      <c r="Z2788" s="51">
        <f t="shared" si="667"/>
        <v>46046</v>
      </c>
      <c r="AA2788" s="51">
        <f t="shared" si="668"/>
        <v>46112</v>
      </c>
      <c r="AD2788" s="2" t="str">
        <f>VLOOKUP($A2788,MA_KH!$A:$Q,MA_KH!O$1,0)</f>
        <v>LOTTE</v>
      </c>
      <c r="AE2788" s="2" t="str">
        <f>VLOOKUP($A2788,MA_KH!$A:$Q,MA_KH!P$1,0)</f>
        <v>CÔNG TY CỔ PHẦN TRUNG TÂM THƯƠNG MẠI LOTTE VIỆT NAM</v>
      </c>
    </row>
    <row r="2789" spans="1:31" ht="25.5" hidden="1" customHeight="1" x14ac:dyDescent="0.2">
      <c r="A2789" s="30" t="s">
        <v>22016</v>
      </c>
      <c r="B2789" s="30" t="s">
        <v>4289</v>
      </c>
      <c r="C2789" s="37">
        <v>46045</v>
      </c>
      <c r="D2789" s="30" t="s">
        <v>22771</v>
      </c>
      <c r="E2789" s="37">
        <v>46046</v>
      </c>
      <c r="F2789" s="30">
        <v>5270</v>
      </c>
      <c r="G2789" s="30" t="s">
        <v>22772</v>
      </c>
      <c r="H2789" s="38">
        <v>1072050</v>
      </c>
      <c r="I2789" s="67">
        <v>0</v>
      </c>
      <c r="J2789" s="38">
        <v>85764</v>
      </c>
      <c r="K2789" s="38">
        <v>1157814</v>
      </c>
      <c r="L2789" s="7" t="s">
        <v>22849</v>
      </c>
      <c r="M2789" s="6">
        <v>46092</v>
      </c>
      <c r="O2789" s="35">
        <f>IF(Table1[[#This Row],[Phân loại]]="Tồn đầu kỳ",Table1[[#This Row],[Tổng giá trị]],0)</f>
        <v>0</v>
      </c>
      <c r="P2789" s="7">
        <f>IF(Table1[[#This Row],[Số còn phải thu ĐK]]&lt;&gt;0,0,IF(Table1[[#This Row],[Phân loại]]="Bán hàng",Table1[[#This Row],[Tổng giá trị]],-Table1[[#This Row],[Tổng giá trị]]))</f>
        <v>1157814</v>
      </c>
      <c r="Q2789" s="35">
        <f t="shared" si="669"/>
        <v>1157814</v>
      </c>
      <c r="R2789" s="7">
        <f>Table1[[#This Row],[Số còn phải thu ĐK]]+Table1[[#This Row],[Giá Trị HD sau CK]]-Table1[[#This Row],[Số tiền đã thu]]</f>
        <v>0</v>
      </c>
      <c r="S2789" s="6">
        <f>IF(Table1[[#This Row],[Ngày hóa đơn]]&lt;&gt;"",Table1[[#This Row],[Ngày hóa đơn]],IF(Table1[[#This Row],[Ngày hạch toán]]&lt;&gt;"",Table1[[#This Row],[Ngày hạch toán]],""))</f>
        <v>46046</v>
      </c>
      <c r="T2789" s="7"/>
      <c r="U2789" s="6">
        <f>IF(Table1[[#This Row],[Ngày tính CN]]="","",S2789+T2789)</f>
        <v>46046</v>
      </c>
      <c r="V2789" s="35">
        <f ca="1">IF(Table1[[#This Row],[Hạn thanh toán]]="","",IF((U2789-NOW())&lt;0,0,(U2789-NOW())))</f>
        <v>0</v>
      </c>
      <c r="W2789" s="35"/>
      <c r="X2789" s="35" t="str">
        <f t="shared" ca="1" si="670"/>
        <v/>
      </c>
      <c r="Y2789" s="2" t="str">
        <f t="shared" si="671"/>
        <v>Đã thanh toán</v>
      </c>
      <c r="Z2789" s="51">
        <f t="shared" si="667"/>
        <v>46046</v>
      </c>
      <c r="AA2789" s="51">
        <f t="shared" si="668"/>
        <v>46092</v>
      </c>
      <c r="AD2789" s="2" t="str">
        <f>VLOOKUP($A2789,MA_KH!$A:$Q,MA_KH!O$1,0)</f>
        <v>LOTTE</v>
      </c>
      <c r="AE2789" s="2" t="str">
        <f>VLOOKUP($A2789,MA_KH!$A:$Q,MA_KH!P$1,0)</f>
        <v>CÔNG TY CỔ PHẦN TRUNG TÂM THƯƠNG MẠI LOTTE VIỆT NAM</v>
      </c>
    </row>
    <row r="2790" spans="1:31" ht="25.5" hidden="1" customHeight="1" x14ac:dyDescent="0.2">
      <c r="A2790" s="30" t="s">
        <v>22082</v>
      </c>
      <c r="B2790" s="30" t="s">
        <v>11888</v>
      </c>
      <c r="C2790" s="37">
        <v>46046</v>
      </c>
      <c r="D2790" s="30" t="s">
        <v>22773</v>
      </c>
      <c r="E2790" s="37">
        <v>46046</v>
      </c>
      <c r="F2790" s="30">
        <v>5288</v>
      </c>
      <c r="G2790" s="30" t="s">
        <v>22774</v>
      </c>
      <c r="H2790" s="38">
        <v>622350</v>
      </c>
      <c r="I2790" s="67">
        <v>0</v>
      </c>
      <c r="J2790" s="38">
        <v>49788</v>
      </c>
      <c r="K2790" s="38">
        <v>672138</v>
      </c>
      <c r="L2790" s="7" t="s">
        <v>22849</v>
      </c>
      <c r="O2790" s="35">
        <f>IF(Table1[[#This Row],[Phân loại]]="Tồn đầu kỳ",Table1[[#This Row],[Tổng giá trị]],0)</f>
        <v>0</v>
      </c>
      <c r="P2790" s="7">
        <f>IF(Table1[[#This Row],[Số còn phải thu ĐK]]&lt;&gt;0,0,IF(Table1[[#This Row],[Phân loại]]="Bán hàng",Table1[[#This Row],[Tổng giá trị]],-Table1[[#This Row],[Tổng giá trị]]))</f>
        <v>672138</v>
      </c>
      <c r="Q2790" s="35">
        <f t="shared" si="669"/>
        <v>0</v>
      </c>
      <c r="R2790" s="7">
        <f>Table1[[#This Row],[Số còn phải thu ĐK]]+Table1[[#This Row],[Giá Trị HD sau CK]]-Table1[[#This Row],[Số tiền đã thu]]</f>
        <v>672138</v>
      </c>
      <c r="S2790" s="6">
        <f>IF(Table1[[#This Row],[Ngày hóa đơn]]&lt;&gt;"",Table1[[#This Row],[Ngày hóa đơn]],IF(Table1[[#This Row],[Ngày hạch toán]]&lt;&gt;"",Table1[[#This Row],[Ngày hạch toán]],""))</f>
        <v>46046</v>
      </c>
      <c r="T2790" s="7"/>
      <c r="U2790" s="6">
        <f>IF(Table1[[#This Row],[Ngày tính CN]]="","",S2790+T2790)</f>
        <v>46046</v>
      </c>
      <c r="V2790" s="35">
        <f ca="1">IF(Table1[[#This Row],[Hạn thanh toán]]="","",IF((U2790-NOW())&lt;0,0,(U2790-NOW())))</f>
        <v>0</v>
      </c>
      <c r="W2790" s="35"/>
      <c r="X2790" s="35">
        <f t="shared" ca="1" si="670"/>
        <v>124.49032013888791</v>
      </c>
      <c r="Y2790" s="2" t="str">
        <f t="shared" ca="1" si="671"/>
        <v>Nợ quá hạn hơn 120 ngày có khả năng mất thanh toán</v>
      </c>
      <c r="Z2790" s="51">
        <f t="shared" si="667"/>
        <v>46046</v>
      </c>
      <c r="AA2790" s="51" t="str">
        <f t="shared" si="668"/>
        <v/>
      </c>
      <c r="AD2790" s="2" t="str">
        <f>VLOOKUP($A2790,MA_KH!$A:$Q,MA_KH!O$1,0)</f>
        <v>NHATMINH</v>
      </c>
      <c r="AE2790" s="2" t="str">
        <f>VLOOKUP($A2790,MA_KH!$A:$Q,MA_KH!P$1,0)</f>
        <v>CÔNG TY TNHH SẢN XUẤT THƯƠNG MẠI DỊCH VỤ NHẬT MINH BAKERY</v>
      </c>
    </row>
    <row r="2791" spans="1:31" ht="25.5" hidden="1" customHeight="1" x14ac:dyDescent="0.2">
      <c r="A2791" s="30" t="s">
        <v>22079</v>
      </c>
      <c r="B2791" s="30" t="s">
        <v>11827</v>
      </c>
      <c r="C2791" s="37">
        <v>46047</v>
      </c>
      <c r="D2791" s="30" t="s">
        <v>22715</v>
      </c>
      <c r="E2791" s="37">
        <v>46047</v>
      </c>
      <c r="F2791" s="30">
        <v>5993</v>
      </c>
      <c r="G2791" s="30" t="s">
        <v>22775</v>
      </c>
      <c r="H2791" s="38">
        <v>651515</v>
      </c>
      <c r="I2791" s="67">
        <v>0</v>
      </c>
      <c r="J2791" s="38">
        <v>52121</v>
      </c>
      <c r="K2791" s="38">
        <v>703636</v>
      </c>
      <c r="L2791" s="7" t="s">
        <v>22849</v>
      </c>
      <c r="O2791" s="35">
        <f>IF(Table1[[#This Row],[Phân loại]]="Tồn đầu kỳ",Table1[[#This Row],[Tổng giá trị]],0)</f>
        <v>0</v>
      </c>
      <c r="P2791" s="7">
        <f>IF(Table1[[#This Row],[Số còn phải thu ĐK]]&lt;&gt;0,0,IF(Table1[[#This Row],[Phân loại]]="Bán hàng",Table1[[#This Row],[Tổng giá trị]],-Table1[[#This Row],[Tổng giá trị]]))</f>
        <v>703636</v>
      </c>
      <c r="Q2791" s="35">
        <f t="shared" si="669"/>
        <v>0</v>
      </c>
      <c r="R2791" s="7">
        <f>Table1[[#This Row],[Số còn phải thu ĐK]]+Table1[[#This Row],[Giá Trị HD sau CK]]-Table1[[#This Row],[Số tiền đã thu]]</f>
        <v>703636</v>
      </c>
      <c r="S2791" s="6">
        <f>IF(Table1[[#This Row],[Ngày hóa đơn]]&lt;&gt;"",Table1[[#This Row],[Ngày hóa đơn]],IF(Table1[[#This Row],[Ngày hạch toán]]&lt;&gt;"",Table1[[#This Row],[Ngày hạch toán]],""))</f>
        <v>46047</v>
      </c>
      <c r="T2791" s="7"/>
      <c r="U2791" s="6">
        <f>IF(Table1[[#This Row],[Ngày tính CN]]="","",S2791+T2791)</f>
        <v>46047</v>
      </c>
      <c r="V2791" s="35">
        <f ca="1">IF(Table1[[#This Row],[Hạn thanh toán]]="","",IF((U2791-NOW())&lt;0,0,(U2791-NOW())))</f>
        <v>0</v>
      </c>
      <c r="W2791" s="35"/>
      <c r="X2791" s="35">
        <f t="shared" ca="1" si="670"/>
        <v>123.49032013888791</v>
      </c>
      <c r="Y2791" s="2" t="str">
        <f t="shared" ca="1" si="671"/>
        <v>Nợ quá hạn hơn 120 ngày có khả năng mất thanh toán</v>
      </c>
      <c r="Z2791" s="51">
        <f t="shared" si="667"/>
        <v>46047</v>
      </c>
      <c r="AA2791" s="51" t="str">
        <f t="shared" si="668"/>
        <v/>
      </c>
      <c r="AD2791" s="2" t="str">
        <f>VLOOKUP($A2791,MA_KH!$A:$Q,MA_KH!O$1,0)</f>
        <v>NHATMINH</v>
      </c>
      <c r="AE2791" s="2" t="str">
        <f>VLOOKUP($A2791,MA_KH!$A:$Q,MA_KH!P$1,0)</f>
        <v>CÔNG TY TNHH SẢN XUẤT THƯƠNG MẠI DỊCH VỤ NHẬT MINH BAKERY</v>
      </c>
    </row>
    <row r="2792" spans="1:31" ht="25.5" hidden="1" customHeight="1" x14ac:dyDescent="0.2">
      <c r="A2792" s="30" t="s">
        <v>21952</v>
      </c>
      <c r="B2792" s="30" t="s">
        <v>4192</v>
      </c>
      <c r="C2792" s="37">
        <v>46048</v>
      </c>
      <c r="D2792" s="30" t="s">
        <v>22776</v>
      </c>
      <c r="E2792" s="37">
        <v>46048</v>
      </c>
      <c r="F2792" s="30">
        <v>6021</v>
      </c>
      <c r="G2792" s="30" t="s">
        <v>22777</v>
      </c>
      <c r="H2792" s="38">
        <v>2067345</v>
      </c>
      <c r="I2792" s="67">
        <v>0</v>
      </c>
      <c r="J2792" s="38">
        <v>165388</v>
      </c>
      <c r="K2792" s="38">
        <v>2232733</v>
      </c>
      <c r="L2792" s="7" t="s">
        <v>22849</v>
      </c>
      <c r="O2792" s="35">
        <f>IF(Table1[[#This Row],[Phân loại]]="Tồn đầu kỳ",Table1[[#This Row],[Tổng giá trị]],0)</f>
        <v>0</v>
      </c>
      <c r="P2792" s="7">
        <f>IF(Table1[[#This Row],[Số còn phải thu ĐK]]&lt;&gt;0,0,IF(Table1[[#This Row],[Phân loại]]="Bán hàng",Table1[[#This Row],[Tổng giá trị]],-Table1[[#This Row],[Tổng giá trị]]))</f>
        <v>2232733</v>
      </c>
      <c r="Q2792" s="35">
        <f t="shared" si="669"/>
        <v>0</v>
      </c>
      <c r="R2792" s="7">
        <f>Table1[[#This Row],[Số còn phải thu ĐK]]+Table1[[#This Row],[Giá Trị HD sau CK]]-Table1[[#This Row],[Số tiền đã thu]]</f>
        <v>2232733</v>
      </c>
      <c r="S2792" s="6">
        <f>IF(Table1[[#This Row],[Ngày hóa đơn]]&lt;&gt;"",Table1[[#This Row],[Ngày hóa đơn]],IF(Table1[[#This Row],[Ngày hạch toán]]&lt;&gt;"",Table1[[#This Row],[Ngày hạch toán]],""))</f>
        <v>46048</v>
      </c>
      <c r="T2792" s="7"/>
      <c r="U2792" s="6">
        <f>IF(Table1[[#This Row],[Ngày tính CN]]="","",S2792+T2792)</f>
        <v>46048</v>
      </c>
      <c r="V2792" s="35">
        <f ca="1">IF(Table1[[#This Row],[Hạn thanh toán]]="","",IF((U2792-NOW())&lt;0,0,(U2792-NOW())))</f>
        <v>0</v>
      </c>
      <c r="W2792" s="35"/>
      <c r="X2792" s="35">
        <f t="shared" ca="1" si="670"/>
        <v>122.49032013888791</v>
      </c>
      <c r="Y2792" s="2" t="str">
        <f t="shared" ca="1" si="671"/>
        <v>Nợ quá hạn hơn 120 ngày có khả năng mất thanh toán</v>
      </c>
      <c r="Z2792" s="51">
        <f t="shared" si="667"/>
        <v>46048</v>
      </c>
      <c r="AA2792" s="51" t="str">
        <f t="shared" si="668"/>
        <v/>
      </c>
      <c r="AD2792" s="2" t="str">
        <f>VLOOKUP($A2792,MA_KH!$A:$Q,MA_KH!O$1,0)</f>
        <v>LARIA (FM)</v>
      </c>
      <c r="AE2792" s="2" t="str">
        <f>VLOOKUP($A2792,MA_KH!$A:$Q,MA_KH!P$1,0)</f>
        <v>CÔNG TY TNHH THƯƠNG MẠI LARIA</v>
      </c>
    </row>
    <row r="2793" spans="1:31" ht="25.5" hidden="1" customHeight="1" x14ac:dyDescent="0.2">
      <c r="A2793" s="30" t="s">
        <v>22017</v>
      </c>
      <c r="B2793" s="30" t="s">
        <v>4145</v>
      </c>
      <c r="C2793" s="37">
        <v>46048</v>
      </c>
      <c r="D2793" s="30" t="s">
        <v>22778</v>
      </c>
      <c r="E2793" s="37">
        <v>46048</v>
      </c>
      <c r="F2793" s="30">
        <v>6032</v>
      </c>
      <c r="G2793" s="30" t="s">
        <v>22779</v>
      </c>
      <c r="H2793" s="38">
        <v>976340</v>
      </c>
      <c r="I2793" s="67">
        <v>0</v>
      </c>
      <c r="J2793" s="38">
        <v>78107</v>
      </c>
      <c r="K2793" s="38">
        <v>1054447</v>
      </c>
      <c r="L2793" s="7" t="s">
        <v>22849</v>
      </c>
      <c r="M2793" s="6">
        <v>46112</v>
      </c>
      <c r="O2793" s="35">
        <f>IF(Table1[[#This Row],[Phân loại]]="Tồn đầu kỳ",Table1[[#This Row],[Tổng giá trị]],0)</f>
        <v>0</v>
      </c>
      <c r="P2793" s="7">
        <f>IF(Table1[[#This Row],[Số còn phải thu ĐK]]&lt;&gt;0,0,IF(Table1[[#This Row],[Phân loại]]="Bán hàng",Table1[[#This Row],[Tổng giá trị]],-Table1[[#This Row],[Tổng giá trị]]))</f>
        <v>1054447</v>
      </c>
      <c r="Q2793" s="35">
        <f t="shared" si="669"/>
        <v>1054447</v>
      </c>
      <c r="R2793" s="7">
        <f>Table1[[#This Row],[Số còn phải thu ĐK]]+Table1[[#This Row],[Giá Trị HD sau CK]]-Table1[[#This Row],[Số tiền đã thu]]</f>
        <v>0</v>
      </c>
      <c r="S2793" s="6">
        <f>IF(Table1[[#This Row],[Ngày hóa đơn]]&lt;&gt;"",Table1[[#This Row],[Ngày hóa đơn]],IF(Table1[[#This Row],[Ngày hạch toán]]&lt;&gt;"",Table1[[#This Row],[Ngày hạch toán]],""))</f>
        <v>46048</v>
      </c>
      <c r="T2793" s="7"/>
      <c r="U2793" s="6">
        <f>IF(Table1[[#This Row],[Ngày tính CN]]="","",S2793+T2793)</f>
        <v>46048</v>
      </c>
      <c r="V2793" s="35">
        <f ca="1">IF(Table1[[#This Row],[Hạn thanh toán]]="","",IF((U2793-NOW())&lt;0,0,(U2793-NOW())))</f>
        <v>0</v>
      </c>
      <c r="W2793" s="35"/>
      <c r="X2793" s="35" t="str">
        <f t="shared" ca="1" si="670"/>
        <v/>
      </c>
      <c r="Y2793" s="2" t="str">
        <f t="shared" si="671"/>
        <v>Đã thanh toán</v>
      </c>
      <c r="Z2793" s="51">
        <f t="shared" si="667"/>
        <v>46048</v>
      </c>
      <c r="AA2793" s="51">
        <f t="shared" si="668"/>
        <v>46112</v>
      </c>
      <c r="AD2793" s="2" t="str">
        <f>VLOOKUP($A2793,MA_KH!$A:$Q,MA_KH!O$1,0)</f>
        <v>LOTTE</v>
      </c>
      <c r="AE2793" s="2" t="str">
        <f>VLOOKUP($A2793,MA_KH!$A:$Q,MA_KH!P$1,0)</f>
        <v>CÔNG TY CỔ PHẦN TRUNG TÂM THƯƠNG MẠI LOTTE VIỆT NAM</v>
      </c>
    </row>
    <row r="2794" spans="1:31" ht="25.5" hidden="1" customHeight="1" x14ac:dyDescent="0.2">
      <c r="A2794" s="30" t="s">
        <v>22055</v>
      </c>
      <c r="B2794" s="30" t="s">
        <v>11747</v>
      </c>
      <c r="C2794" s="37">
        <v>46048</v>
      </c>
      <c r="D2794" s="30" t="s">
        <v>22780</v>
      </c>
      <c r="E2794" s="37">
        <v>46048</v>
      </c>
      <c r="F2794" s="30">
        <v>6013</v>
      </c>
      <c r="G2794" s="30" t="s">
        <v>11747</v>
      </c>
      <c r="H2794" s="38">
        <v>3943210</v>
      </c>
      <c r="I2794" s="67">
        <v>0</v>
      </c>
      <c r="J2794" s="38">
        <v>315457</v>
      </c>
      <c r="K2794" s="38">
        <v>4258667</v>
      </c>
      <c r="L2794" s="7" t="s">
        <v>22849</v>
      </c>
      <c r="M2794" s="6">
        <v>46063</v>
      </c>
      <c r="O2794" s="35">
        <f>IF(Table1[[#This Row],[Phân loại]]="Tồn đầu kỳ",Table1[[#This Row],[Tổng giá trị]],0)</f>
        <v>0</v>
      </c>
      <c r="P2794" s="7">
        <f>IF(Table1[[#This Row],[Số còn phải thu ĐK]]&lt;&gt;0,0,IF(Table1[[#This Row],[Phân loại]]="Bán hàng",Table1[[#This Row],[Tổng giá trị]],-Table1[[#This Row],[Tổng giá trị]]))</f>
        <v>4258667</v>
      </c>
      <c r="Q2794" s="35">
        <f t="shared" si="669"/>
        <v>4258667</v>
      </c>
      <c r="R2794" s="7">
        <f>Table1[[#This Row],[Số còn phải thu ĐK]]+Table1[[#This Row],[Giá Trị HD sau CK]]-Table1[[#This Row],[Số tiền đã thu]]</f>
        <v>0</v>
      </c>
      <c r="S2794" s="6">
        <f>IF(Table1[[#This Row],[Ngày hóa đơn]]&lt;&gt;"",Table1[[#This Row],[Ngày hóa đơn]],IF(Table1[[#This Row],[Ngày hạch toán]]&lt;&gt;"",Table1[[#This Row],[Ngày hạch toán]],""))</f>
        <v>46048</v>
      </c>
      <c r="T2794" s="7"/>
      <c r="U2794" s="6">
        <f>IF(Table1[[#This Row],[Ngày tính CN]]="","",S2794+T2794)</f>
        <v>46048</v>
      </c>
      <c r="V2794" s="35">
        <f ca="1">IF(Table1[[#This Row],[Hạn thanh toán]]="","",IF((U2794-NOW())&lt;0,0,(U2794-NOW())))</f>
        <v>0</v>
      </c>
      <c r="W2794" s="35"/>
      <c r="X2794" s="35" t="str">
        <f t="shared" ca="1" si="670"/>
        <v/>
      </c>
      <c r="Y2794" s="2" t="str">
        <f t="shared" si="671"/>
        <v>Đã thanh toán</v>
      </c>
      <c r="Z2794" s="51">
        <f t="shared" si="667"/>
        <v>46048</v>
      </c>
      <c r="AA2794" s="51">
        <f t="shared" si="668"/>
        <v>46063</v>
      </c>
      <c r="AD2794" s="2" t="str">
        <f>VLOOKUP($A2794,MA_KH!$A:$Q,MA_KH!O$1,0)</f>
        <v>MINHCAU</v>
      </c>
      <c r="AE2794" s="2" t="str">
        <f>VLOOKUP($A2794,MA_KH!$A:$Q,MA_KH!P$1,0)</f>
        <v>CÔNG TY CỔ PHẦN THƯƠNG MẠI VÀ DỊCH VỤ MINH CẦU</v>
      </c>
    </row>
    <row r="2795" spans="1:31" ht="25.5" hidden="1" customHeight="1" x14ac:dyDescent="0.2">
      <c r="A2795" s="30" t="s">
        <v>22053</v>
      </c>
      <c r="B2795" s="30" t="s">
        <v>4088</v>
      </c>
      <c r="C2795" s="37">
        <v>46048</v>
      </c>
      <c r="D2795" s="30" t="s">
        <v>22781</v>
      </c>
      <c r="E2795" s="37">
        <v>46048</v>
      </c>
      <c r="F2795" s="30">
        <v>6014</v>
      </c>
      <c r="G2795" s="30" t="s">
        <v>22782</v>
      </c>
      <c r="H2795" s="38">
        <v>3943210</v>
      </c>
      <c r="I2795" s="67">
        <v>0</v>
      </c>
      <c r="J2795" s="38">
        <v>315457</v>
      </c>
      <c r="K2795" s="38">
        <v>4258667</v>
      </c>
      <c r="L2795" s="7" t="s">
        <v>22849</v>
      </c>
      <c r="M2795" s="6">
        <v>46063</v>
      </c>
      <c r="O2795" s="35">
        <f>IF(Table1[[#This Row],[Phân loại]]="Tồn đầu kỳ",Table1[[#This Row],[Tổng giá trị]],0)</f>
        <v>0</v>
      </c>
      <c r="P2795" s="7">
        <f>IF(Table1[[#This Row],[Số còn phải thu ĐK]]&lt;&gt;0,0,IF(Table1[[#This Row],[Phân loại]]="Bán hàng",Table1[[#This Row],[Tổng giá trị]],-Table1[[#This Row],[Tổng giá trị]]))</f>
        <v>4258667</v>
      </c>
      <c r="Q2795" s="35">
        <f t="shared" si="669"/>
        <v>4258667</v>
      </c>
      <c r="R2795" s="7">
        <f>Table1[[#This Row],[Số còn phải thu ĐK]]+Table1[[#This Row],[Giá Trị HD sau CK]]-Table1[[#This Row],[Số tiền đã thu]]</f>
        <v>0</v>
      </c>
      <c r="S2795" s="6">
        <f>IF(Table1[[#This Row],[Ngày hóa đơn]]&lt;&gt;"",Table1[[#This Row],[Ngày hóa đơn]],IF(Table1[[#This Row],[Ngày hạch toán]]&lt;&gt;"",Table1[[#This Row],[Ngày hạch toán]],""))</f>
        <v>46048</v>
      </c>
      <c r="T2795" s="7"/>
      <c r="U2795" s="6">
        <f>IF(Table1[[#This Row],[Ngày tính CN]]="","",S2795+T2795)</f>
        <v>46048</v>
      </c>
      <c r="V2795" s="35">
        <f ca="1">IF(Table1[[#This Row],[Hạn thanh toán]]="","",IF((U2795-NOW())&lt;0,0,(U2795-NOW())))</f>
        <v>0</v>
      </c>
      <c r="W2795" s="35"/>
      <c r="X2795" s="35" t="str">
        <f t="shared" ca="1" si="670"/>
        <v/>
      </c>
      <c r="Y2795" s="2" t="str">
        <f t="shared" si="671"/>
        <v>Đã thanh toán</v>
      </c>
      <c r="Z2795" s="51">
        <f t="shared" si="667"/>
        <v>46048</v>
      </c>
      <c r="AA2795" s="51">
        <f t="shared" si="668"/>
        <v>46063</v>
      </c>
      <c r="AD2795" s="2" t="str">
        <f>VLOOKUP($A2795,MA_KH!$A:$Q,MA_KH!O$1,0)</f>
        <v>MINHCAU</v>
      </c>
      <c r="AE2795" s="2" t="str">
        <f>VLOOKUP($A2795,MA_KH!$A:$Q,MA_KH!P$1,0)</f>
        <v>CÔNG TY CỔ PHẦN THƯƠNG MẠI VÀ DỊCH VỤ MINH CẦU</v>
      </c>
    </row>
    <row r="2796" spans="1:31" ht="25.5" hidden="1" customHeight="1" x14ac:dyDescent="0.2">
      <c r="A2796" s="30" t="s">
        <v>22018</v>
      </c>
      <c r="B2796" s="30" t="s">
        <v>4227</v>
      </c>
      <c r="C2796" s="37">
        <v>46048</v>
      </c>
      <c r="D2796" s="30" t="s">
        <v>22783</v>
      </c>
      <c r="E2796" s="37">
        <v>46048</v>
      </c>
      <c r="F2796" s="30">
        <v>6033</v>
      </c>
      <c r="G2796" s="30" t="s">
        <v>22784</v>
      </c>
      <c r="H2796" s="38">
        <v>3303115</v>
      </c>
      <c r="I2796" s="67">
        <v>0</v>
      </c>
      <c r="J2796" s="38">
        <v>264249</v>
      </c>
      <c r="K2796" s="38">
        <v>3567364</v>
      </c>
      <c r="L2796" s="7" t="s">
        <v>22849</v>
      </c>
      <c r="O2796" s="35">
        <f>IF(Table1[[#This Row],[Phân loại]]="Tồn đầu kỳ",Table1[[#This Row],[Tổng giá trị]],0)</f>
        <v>0</v>
      </c>
      <c r="P2796" s="7">
        <f>IF(Table1[[#This Row],[Số còn phải thu ĐK]]&lt;&gt;0,0,IF(Table1[[#This Row],[Phân loại]]="Bán hàng",Table1[[#This Row],[Tổng giá trị]],-Table1[[#This Row],[Tổng giá trị]]))</f>
        <v>3567364</v>
      </c>
      <c r="Q2796" s="35">
        <f t="shared" si="669"/>
        <v>0</v>
      </c>
      <c r="R2796" s="7">
        <f>Table1[[#This Row],[Số còn phải thu ĐK]]+Table1[[#This Row],[Giá Trị HD sau CK]]-Table1[[#This Row],[Số tiền đã thu]]</f>
        <v>3567364</v>
      </c>
      <c r="S2796" s="6">
        <f>IF(Table1[[#This Row],[Ngày hóa đơn]]&lt;&gt;"",Table1[[#This Row],[Ngày hóa đơn]],IF(Table1[[#This Row],[Ngày hạch toán]]&lt;&gt;"",Table1[[#This Row],[Ngày hạch toán]],""))</f>
        <v>46048</v>
      </c>
      <c r="T2796" s="7"/>
      <c r="U2796" s="6">
        <f>IF(Table1[[#This Row],[Ngày tính CN]]="","",S2796+T2796)</f>
        <v>46048</v>
      </c>
      <c r="V2796" s="35">
        <f ca="1">IF(Table1[[#This Row],[Hạn thanh toán]]="","",IF((U2796-NOW())&lt;0,0,(U2796-NOW())))</f>
        <v>0</v>
      </c>
      <c r="W2796" s="35"/>
      <c r="X2796" s="35">
        <f t="shared" ca="1" si="670"/>
        <v>122.49032013888791</v>
      </c>
      <c r="Y2796" s="2" t="str">
        <f t="shared" ca="1" si="671"/>
        <v>Nợ quá hạn hơn 120 ngày có khả năng mất thanh toán</v>
      </c>
      <c r="Z2796" s="51">
        <f t="shared" si="667"/>
        <v>46048</v>
      </c>
      <c r="AA2796" s="51" t="str">
        <f t="shared" si="668"/>
        <v/>
      </c>
      <c r="AD2796" s="2" t="str">
        <f>VLOOKUP($A2796,MA_KH!$A:$Q,MA_KH!O$1,0)</f>
        <v>LOTTE</v>
      </c>
      <c r="AE2796" s="2" t="str">
        <f>VLOOKUP($A2796,MA_KH!$A:$Q,MA_KH!P$1,0)</f>
        <v>CÔNG TY CỔ PHẦN TRUNG TÂM THƯƠNG MẠI LOTTE VIỆT NAM</v>
      </c>
    </row>
    <row r="2797" spans="1:31" ht="25.5" hidden="1" customHeight="1" x14ac:dyDescent="0.2">
      <c r="A2797" s="30" t="s">
        <v>22020</v>
      </c>
      <c r="B2797" s="30" t="s">
        <v>4103</v>
      </c>
      <c r="C2797" s="37">
        <v>46048</v>
      </c>
      <c r="D2797" s="30" t="s">
        <v>22785</v>
      </c>
      <c r="E2797" s="37">
        <v>46048</v>
      </c>
      <c r="F2797" s="30">
        <v>6034</v>
      </c>
      <c r="G2797" s="30" t="s">
        <v>22786</v>
      </c>
      <c r="H2797" s="38">
        <v>904120</v>
      </c>
      <c r="I2797" s="67">
        <v>0</v>
      </c>
      <c r="J2797" s="38">
        <v>72330</v>
      </c>
      <c r="K2797" s="38">
        <v>976450</v>
      </c>
      <c r="L2797" s="7" t="s">
        <v>22849</v>
      </c>
      <c r="M2797" s="6">
        <v>46112</v>
      </c>
      <c r="O2797" s="35">
        <f>IF(Table1[[#This Row],[Phân loại]]="Tồn đầu kỳ",Table1[[#This Row],[Tổng giá trị]],0)</f>
        <v>0</v>
      </c>
      <c r="P2797" s="7">
        <f>IF(Table1[[#This Row],[Số còn phải thu ĐK]]&lt;&gt;0,0,IF(Table1[[#This Row],[Phân loại]]="Bán hàng",Table1[[#This Row],[Tổng giá trị]],-Table1[[#This Row],[Tổng giá trị]]))</f>
        <v>976450</v>
      </c>
      <c r="Q2797" s="35">
        <f t="shared" si="669"/>
        <v>976450</v>
      </c>
      <c r="R2797" s="7">
        <f>Table1[[#This Row],[Số còn phải thu ĐK]]+Table1[[#This Row],[Giá Trị HD sau CK]]-Table1[[#This Row],[Số tiền đã thu]]</f>
        <v>0</v>
      </c>
      <c r="S2797" s="6">
        <f>IF(Table1[[#This Row],[Ngày hóa đơn]]&lt;&gt;"",Table1[[#This Row],[Ngày hóa đơn]],IF(Table1[[#This Row],[Ngày hạch toán]]&lt;&gt;"",Table1[[#This Row],[Ngày hạch toán]],""))</f>
        <v>46048</v>
      </c>
      <c r="T2797" s="7"/>
      <c r="U2797" s="6">
        <f>IF(Table1[[#This Row],[Ngày tính CN]]="","",S2797+T2797)</f>
        <v>46048</v>
      </c>
      <c r="V2797" s="35">
        <f ca="1">IF(Table1[[#This Row],[Hạn thanh toán]]="","",IF((U2797-NOW())&lt;0,0,(U2797-NOW())))</f>
        <v>0</v>
      </c>
      <c r="W2797" s="35"/>
      <c r="X2797" s="35" t="str">
        <f t="shared" ca="1" si="670"/>
        <v/>
      </c>
      <c r="Y2797" s="2" t="str">
        <f t="shared" si="671"/>
        <v>Đã thanh toán</v>
      </c>
      <c r="Z2797" s="51">
        <f t="shared" si="667"/>
        <v>46048</v>
      </c>
      <c r="AA2797" s="51">
        <f t="shared" si="668"/>
        <v>46112</v>
      </c>
      <c r="AD2797" s="2" t="str">
        <f>VLOOKUP($A2797,MA_KH!$A:$Q,MA_KH!O$1,0)</f>
        <v>LOTTE</v>
      </c>
      <c r="AE2797" s="2" t="str">
        <f>VLOOKUP($A2797,MA_KH!$A:$Q,MA_KH!P$1,0)</f>
        <v>CÔNG TY CỔ PHẦN TRUNG TÂM THƯƠNG MẠI LOTTE VIỆT NAM</v>
      </c>
    </row>
    <row r="2798" spans="1:31" ht="25.5" hidden="1" customHeight="1" x14ac:dyDescent="0.2">
      <c r="A2798" s="30" t="s">
        <v>21997</v>
      </c>
      <c r="B2798" s="30" t="s">
        <v>4475</v>
      </c>
      <c r="C2798" s="37">
        <v>46048</v>
      </c>
      <c r="D2798" s="30" t="s">
        <v>22787</v>
      </c>
      <c r="E2798" s="37">
        <v>46048</v>
      </c>
      <c r="F2798" s="30">
        <v>6056</v>
      </c>
      <c r="G2798" s="30" t="s">
        <v>4475</v>
      </c>
      <c r="H2798" s="38">
        <v>565207</v>
      </c>
      <c r="I2798" s="67">
        <v>0</v>
      </c>
      <c r="J2798" s="38">
        <v>45217</v>
      </c>
      <c r="K2798" s="38">
        <v>610424</v>
      </c>
      <c r="L2798" s="7" t="s">
        <v>22849</v>
      </c>
      <c r="O2798" s="35">
        <f>IF(Table1[[#This Row],[Phân loại]]="Tồn đầu kỳ",Table1[[#This Row],[Tổng giá trị]],0)</f>
        <v>0</v>
      </c>
      <c r="P2798" s="7">
        <f>IF(Table1[[#This Row],[Số còn phải thu ĐK]]&lt;&gt;0,0,IF(Table1[[#This Row],[Phân loại]]="Bán hàng",Table1[[#This Row],[Tổng giá trị]],-Table1[[#This Row],[Tổng giá trị]]))</f>
        <v>610424</v>
      </c>
      <c r="Q2798" s="35">
        <f t="shared" si="669"/>
        <v>0</v>
      </c>
      <c r="R2798" s="7">
        <f>Table1[[#This Row],[Số còn phải thu ĐK]]+Table1[[#This Row],[Giá Trị HD sau CK]]-Table1[[#This Row],[Số tiền đã thu]]</f>
        <v>610424</v>
      </c>
      <c r="S2798" s="6">
        <f>IF(Table1[[#This Row],[Ngày hóa đơn]]&lt;&gt;"",Table1[[#This Row],[Ngày hóa đơn]],IF(Table1[[#This Row],[Ngày hạch toán]]&lt;&gt;"",Table1[[#This Row],[Ngày hạch toán]],""))</f>
        <v>46048</v>
      </c>
      <c r="T2798" s="7"/>
      <c r="U2798" s="6">
        <f>IF(Table1[[#This Row],[Ngày tính CN]]="","",S2798+T2798)</f>
        <v>46048</v>
      </c>
      <c r="V2798" s="35">
        <f ca="1">IF(Table1[[#This Row],[Hạn thanh toán]]="","",IF((U2798-NOW())&lt;0,0,(U2798-NOW())))</f>
        <v>0</v>
      </c>
      <c r="W2798" s="35"/>
      <c r="X2798" s="35">
        <f t="shared" ca="1" si="670"/>
        <v>122.49032013888791</v>
      </c>
      <c r="Y2798" s="2" t="str">
        <f t="shared" ca="1" si="671"/>
        <v>Nợ quá hạn hơn 120 ngày có khả năng mất thanh toán</v>
      </c>
      <c r="Z2798" s="51">
        <f t="shared" si="667"/>
        <v>46048</v>
      </c>
      <c r="AA2798" s="51" t="str">
        <f t="shared" si="668"/>
        <v/>
      </c>
      <c r="AD2798" s="2" t="str">
        <f>VLOOKUP($A2798,MA_KH!$A:$Q,MA_KH!O$1,0)</f>
        <v>KMARKET</v>
      </c>
      <c r="AE2798" s="2" t="str">
        <f>VLOOKUP($A2798,MA_KH!$A:$Q,MA_KH!P$1,0)</f>
        <v>CÔNG TY TNHH THƯƠNG MẠI K &amp; K TOÀN CẦU</v>
      </c>
    </row>
    <row r="2799" spans="1:31" ht="25.5" hidden="1" customHeight="1" x14ac:dyDescent="0.2">
      <c r="A2799" s="30" t="s">
        <v>21973</v>
      </c>
      <c r="B2799" s="30" t="s">
        <v>4381</v>
      </c>
      <c r="C2799" s="37">
        <v>46048</v>
      </c>
      <c r="D2799" s="30" t="s">
        <v>22788</v>
      </c>
      <c r="E2799" s="37">
        <v>46048</v>
      </c>
      <c r="F2799" s="30">
        <v>6057</v>
      </c>
      <c r="G2799" s="30" t="s">
        <v>4381</v>
      </c>
      <c r="H2799" s="38">
        <v>850314</v>
      </c>
      <c r="I2799" s="67">
        <v>0</v>
      </c>
      <c r="J2799" s="38">
        <v>68025</v>
      </c>
      <c r="K2799" s="38">
        <v>918339</v>
      </c>
      <c r="L2799" s="7" t="s">
        <v>22849</v>
      </c>
      <c r="O2799" s="35">
        <f>IF(Table1[[#This Row],[Phân loại]]="Tồn đầu kỳ",Table1[[#This Row],[Tổng giá trị]],0)</f>
        <v>0</v>
      </c>
      <c r="P2799" s="7">
        <f>IF(Table1[[#This Row],[Số còn phải thu ĐK]]&lt;&gt;0,0,IF(Table1[[#This Row],[Phân loại]]="Bán hàng",Table1[[#This Row],[Tổng giá trị]],-Table1[[#This Row],[Tổng giá trị]]))</f>
        <v>918339</v>
      </c>
      <c r="Q2799" s="35">
        <f t="shared" si="669"/>
        <v>0</v>
      </c>
      <c r="R2799" s="7">
        <f>Table1[[#This Row],[Số còn phải thu ĐK]]+Table1[[#This Row],[Giá Trị HD sau CK]]-Table1[[#This Row],[Số tiền đã thu]]</f>
        <v>918339</v>
      </c>
      <c r="S2799" s="6">
        <f>IF(Table1[[#This Row],[Ngày hóa đơn]]&lt;&gt;"",Table1[[#This Row],[Ngày hóa đơn]],IF(Table1[[#This Row],[Ngày hạch toán]]&lt;&gt;"",Table1[[#This Row],[Ngày hạch toán]],""))</f>
        <v>46048</v>
      </c>
      <c r="T2799" s="7"/>
      <c r="U2799" s="6">
        <f>IF(Table1[[#This Row],[Ngày tính CN]]="","",S2799+T2799)</f>
        <v>46048</v>
      </c>
      <c r="V2799" s="35">
        <f ca="1">IF(Table1[[#This Row],[Hạn thanh toán]]="","",IF((U2799-NOW())&lt;0,0,(U2799-NOW())))</f>
        <v>0</v>
      </c>
      <c r="W2799" s="35"/>
      <c r="X2799" s="35">
        <f t="shared" ca="1" si="670"/>
        <v>122.49032013888791</v>
      </c>
      <c r="Y2799" s="2" t="str">
        <f t="shared" ca="1" si="671"/>
        <v>Nợ quá hạn hơn 120 ngày có khả năng mất thanh toán</v>
      </c>
      <c r="Z2799" s="51">
        <f t="shared" si="667"/>
        <v>46048</v>
      </c>
      <c r="AA2799" s="51" t="str">
        <f t="shared" si="668"/>
        <v/>
      </c>
      <c r="AD2799" s="2" t="str">
        <f>VLOOKUP($A2799,MA_KH!$A:$Q,MA_KH!O$1,0)</f>
        <v>KMARKET</v>
      </c>
      <c r="AE2799" s="2" t="str">
        <f>VLOOKUP($A2799,MA_KH!$A:$Q,MA_KH!P$1,0)</f>
        <v>CÔNG TY TNHH THƯƠNG MẠI K &amp; K TOÀN CẦU</v>
      </c>
    </row>
    <row r="2800" spans="1:31" ht="25.5" hidden="1" customHeight="1" x14ac:dyDescent="0.2">
      <c r="A2800" s="30" t="s">
        <v>21972</v>
      </c>
      <c r="B2800" s="30" t="s">
        <v>4380</v>
      </c>
      <c r="C2800" s="37">
        <v>46048</v>
      </c>
      <c r="D2800" s="30" t="s">
        <v>22789</v>
      </c>
      <c r="E2800" s="37">
        <v>46048</v>
      </c>
      <c r="F2800" s="30">
        <v>6058</v>
      </c>
      <c r="G2800" s="30" t="s">
        <v>4380</v>
      </c>
      <c r="H2800" s="38">
        <v>787029</v>
      </c>
      <c r="I2800" s="67">
        <v>0</v>
      </c>
      <c r="J2800" s="38">
        <v>62962</v>
      </c>
      <c r="K2800" s="38">
        <v>849991</v>
      </c>
      <c r="L2800" s="7" t="s">
        <v>22849</v>
      </c>
      <c r="O2800" s="35">
        <f>IF(Table1[[#This Row],[Phân loại]]="Tồn đầu kỳ",Table1[[#This Row],[Tổng giá trị]],0)</f>
        <v>0</v>
      </c>
      <c r="P2800" s="7">
        <f>IF(Table1[[#This Row],[Số còn phải thu ĐK]]&lt;&gt;0,0,IF(Table1[[#This Row],[Phân loại]]="Bán hàng",Table1[[#This Row],[Tổng giá trị]],-Table1[[#This Row],[Tổng giá trị]]))</f>
        <v>849991</v>
      </c>
      <c r="Q2800" s="35">
        <f t="shared" si="669"/>
        <v>0</v>
      </c>
      <c r="R2800" s="7">
        <f>Table1[[#This Row],[Số còn phải thu ĐK]]+Table1[[#This Row],[Giá Trị HD sau CK]]-Table1[[#This Row],[Số tiền đã thu]]</f>
        <v>849991</v>
      </c>
      <c r="S2800" s="6">
        <f>IF(Table1[[#This Row],[Ngày hóa đơn]]&lt;&gt;"",Table1[[#This Row],[Ngày hóa đơn]],IF(Table1[[#This Row],[Ngày hạch toán]]&lt;&gt;"",Table1[[#This Row],[Ngày hạch toán]],""))</f>
        <v>46048</v>
      </c>
      <c r="T2800" s="7"/>
      <c r="U2800" s="6">
        <f>IF(Table1[[#This Row],[Ngày tính CN]]="","",S2800+T2800)</f>
        <v>46048</v>
      </c>
      <c r="V2800" s="35">
        <f ca="1">IF(Table1[[#This Row],[Hạn thanh toán]]="","",IF((U2800-NOW())&lt;0,0,(U2800-NOW())))</f>
        <v>0</v>
      </c>
      <c r="W2800" s="35"/>
      <c r="X2800" s="35">
        <f t="shared" ca="1" si="670"/>
        <v>122.49032013888791</v>
      </c>
      <c r="Y2800" s="2" t="str">
        <f t="shared" ca="1" si="671"/>
        <v>Nợ quá hạn hơn 120 ngày có khả năng mất thanh toán</v>
      </c>
      <c r="Z2800" s="51">
        <f t="shared" si="667"/>
        <v>46048</v>
      </c>
      <c r="AA2800" s="51" t="str">
        <f t="shared" si="668"/>
        <v/>
      </c>
      <c r="AD2800" s="2" t="str">
        <f>VLOOKUP($A2800,MA_KH!$A:$Q,MA_KH!O$1,0)</f>
        <v>KMARKET</v>
      </c>
      <c r="AE2800" s="2" t="str">
        <f>VLOOKUP($A2800,MA_KH!$A:$Q,MA_KH!P$1,0)</f>
        <v>CÔNG TY TNHH THƯƠNG MẠI K &amp; K TOÀN CẦU</v>
      </c>
    </row>
    <row r="2801" spans="1:31" ht="25.5" hidden="1" customHeight="1" x14ac:dyDescent="0.2">
      <c r="A2801" s="30" t="s">
        <v>22010</v>
      </c>
      <c r="B2801" s="30" t="s">
        <v>4279</v>
      </c>
      <c r="C2801" s="37">
        <v>46048</v>
      </c>
      <c r="D2801" s="30" t="s">
        <v>22790</v>
      </c>
      <c r="E2801" s="37">
        <v>46048</v>
      </c>
      <c r="F2801" s="30"/>
      <c r="G2801" s="30" t="s">
        <v>22791</v>
      </c>
      <c r="H2801" s="38">
        <v>116611</v>
      </c>
      <c r="I2801" s="67">
        <v>0</v>
      </c>
      <c r="J2801" s="38">
        <v>9329</v>
      </c>
      <c r="K2801" s="38">
        <v>125940</v>
      </c>
      <c r="L2801" s="68" t="s">
        <v>41</v>
      </c>
      <c r="M2801" s="6">
        <v>46063</v>
      </c>
      <c r="O2801" s="35">
        <f>IF(Table1[[#This Row],[Phân loại]]="Tồn đầu kỳ",Table1[[#This Row],[Tổng giá trị]],0)</f>
        <v>0</v>
      </c>
      <c r="P2801" s="7">
        <f>IF(Table1[[#This Row],[Số còn phải thu ĐK]]&lt;&gt;0,0,IF(Table1[[#This Row],[Phân loại]]="Bán hàng",Table1[[#This Row],[Tổng giá trị]],-Table1[[#This Row],[Tổng giá trị]]))</f>
        <v>-125940</v>
      </c>
      <c r="Q2801" s="35">
        <f t="shared" si="669"/>
        <v>-125940</v>
      </c>
      <c r="R2801" s="7">
        <f>Table1[[#This Row],[Số còn phải thu ĐK]]+Table1[[#This Row],[Giá Trị HD sau CK]]-Table1[[#This Row],[Số tiền đã thu]]</f>
        <v>0</v>
      </c>
      <c r="S2801" s="6">
        <f>IF(Table1[[#This Row],[Ngày hóa đơn]]&lt;&gt;"",Table1[[#This Row],[Ngày hóa đơn]],IF(Table1[[#This Row],[Ngày hạch toán]]&lt;&gt;"",Table1[[#This Row],[Ngày hạch toán]],""))</f>
        <v>46048</v>
      </c>
      <c r="T2801" s="7"/>
      <c r="U2801" s="6">
        <f>IF(Table1[[#This Row],[Ngày tính CN]]="","",S2801+T2801)</f>
        <v>46048</v>
      </c>
      <c r="V2801" s="35">
        <f ca="1">IF(Table1[[#This Row],[Hạn thanh toán]]="","",IF((U2801-NOW())&lt;0,0,(U2801-NOW())))</f>
        <v>0</v>
      </c>
      <c r="W2801" s="35"/>
      <c r="X2801" s="35" t="str">
        <f t="shared" ca="1" si="670"/>
        <v/>
      </c>
      <c r="Y2801" s="2" t="str">
        <f t="shared" si="671"/>
        <v>Đã thanh toán</v>
      </c>
      <c r="Z2801" s="51">
        <f t="shared" si="667"/>
        <v>46048</v>
      </c>
      <c r="AA2801" s="51">
        <f t="shared" si="668"/>
        <v>46063</v>
      </c>
      <c r="AD2801" s="2" t="str">
        <f>VLOOKUP($A2801,MA_KH!$A:$Q,MA_KH!O$1,0)</f>
        <v>LOTTE</v>
      </c>
      <c r="AE2801" s="2" t="str">
        <f>VLOOKUP($A2801,MA_KH!$A:$Q,MA_KH!P$1,0)</f>
        <v>CÔNG TY CỔ PHẦN TRUNG TÂM THƯƠNG MẠI LOTTE VIỆT NAM</v>
      </c>
    </row>
    <row r="2802" spans="1:31" ht="25.5" hidden="1" customHeight="1" x14ac:dyDescent="0.2">
      <c r="A2802" s="30" t="s">
        <v>22022</v>
      </c>
      <c r="B2802" s="30" t="s">
        <v>4019</v>
      </c>
      <c r="C2802" s="37">
        <v>46049</v>
      </c>
      <c r="D2802" s="30" t="s">
        <v>22792</v>
      </c>
      <c r="E2802" s="37">
        <v>46048</v>
      </c>
      <c r="F2802" s="30">
        <v>6095</v>
      </c>
      <c r="G2802" s="30" t="s">
        <v>22793</v>
      </c>
      <c r="H2802" s="38">
        <v>6581905</v>
      </c>
      <c r="I2802" s="67">
        <v>0</v>
      </c>
      <c r="J2802" s="38">
        <v>526552</v>
      </c>
      <c r="K2802" s="38">
        <v>7108457</v>
      </c>
      <c r="L2802" s="7" t="s">
        <v>22849</v>
      </c>
      <c r="M2802" s="6">
        <v>46092</v>
      </c>
      <c r="O2802" s="35">
        <f>IF(Table1[[#This Row],[Phân loại]]="Tồn đầu kỳ",Table1[[#This Row],[Tổng giá trị]],0)</f>
        <v>0</v>
      </c>
      <c r="P2802" s="7">
        <f>IF(Table1[[#This Row],[Số còn phải thu ĐK]]&lt;&gt;0,0,IF(Table1[[#This Row],[Phân loại]]="Bán hàng",Table1[[#This Row],[Tổng giá trị]],-Table1[[#This Row],[Tổng giá trị]]))</f>
        <v>7108457</v>
      </c>
      <c r="Q2802" s="35">
        <f t="shared" si="669"/>
        <v>7108457</v>
      </c>
      <c r="R2802" s="7">
        <f>Table1[[#This Row],[Số còn phải thu ĐK]]+Table1[[#This Row],[Giá Trị HD sau CK]]-Table1[[#This Row],[Số tiền đã thu]]</f>
        <v>0</v>
      </c>
      <c r="S2802" s="6">
        <f>IF(Table1[[#This Row],[Ngày hóa đơn]]&lt;&gt;"",Table1[[#This Row],[Ngày hóa đơn]],IF(Table1[[#This Row],[Ngày hạch toán]]&lt;&gt;"",Table1[[#This Row],[Ngày hạch toán]],""))</f>
        <v>46048</v>
      </c>
      <c r="T2802" s="7"/>
      <c r="U2802" s="6">
        <f>IF(Table1[[#This Row],[Ngày tính CN]]="","",S2802+T2802)</f>
        <v>46048</v>
      </c>
      <c r="V2802" s="35">
        <f ca="1">IF(Table1[[#This Row],[Hạn thanh toán]]="","",IF((U2802-NOW())&lt;0,0,(U2802-NOW())))</f>
        <v>0</v>
      </c>
      <c r="W2802" s="35"/>
      <c r="X2802" s="35" t="str">
        <f t="shared" ca="1" si="670"/>
        <v/>
      </c>
      <c r="Y2802" s="2" t="str">
        <f t="shared" si="671"/>
        <v>Đã thanh toán</v>
      </c>
      <c r="Z2802" s="51">
        <f t="shared" si="667"/>
        <v>46048</v>
      </c>
      <c r="AA2802" s="51">
        <f t="shared" si="668"/>
        <v>46092</v>
      </c>
      <c r="AD2802" s="2" t="str">
        <f>VLOOKUP($A2802,MA_KH!$A:$Q,MA_KH!O$1,0)</f>
        <v>LOTTE</v>
      </c>
      <c r="AE2802" s="2" t="str">
        <f>VLOOKUP($A2802,MA_KH!$A:$Q,MA_KH!P$1,0)</f>
        <v>CÔNG TY CỔ PHẦN TRUNG TÂM THƯƠNG MẠI LOTTE VIỆT NAM</v>
      </c>
    </row>
    <row r="2803" spans="1:31" ht="25.5" hidden="1" customHeight="1" x14ac:dyDescent="0.2">
      <c r="A2803" s="30" t="s">
        <v>22022</v>
      </c>
      <c r="B2803" s="30" t="s">
        <v>4019</v>
      </c>
      <c r="C2803" s="37">
        <v>46049</v>
      </c>
      <c r="D2803" s="30" t="s">
        <v>22794</v>
      </c>
      <c r="E2803" s="37">
        <v>46048</v>
      </c>
      <c r="F2803" s="30">
        <v>6096</v>
      </c>
      <c r="G2803" s="30" t="s">
        <v>22795</v>
      </c>
      <c r="H2803" s="38">
        <v>7070075</v>
      </c>
      <c r="I2803" s="67">
        <v>0</v>
      </c>
      <c r="J2803" s="38">
        <v>565606</v>
      </c>
      <c r="K2803" s="38">
        <v>7635681</v>
      </c>
      <c r="L2803" s="7" t="s">
        <v>22849</v>
      </c>
      <c r="M2803" s="6">
        <v>46092</v>
      </c>
      <c r="O2803" s="35">
        <f>IF(Table1[[#This Row],[Phân loại]]="Tồn đầu kỳ",Table1[[#This Row],[Tổng giá trị]],0)</f>
        <v>0</v>
      </c>
      <c r="P2803" s="7">
        <f>IF(Table1[[#This Row],[Số còn phải thu ĐK]]&lt;&gt;0,0,IF(Table1[[#This Row],[Phân loại]]="Bán hàng",Table1[[#This Row],[Tổng giá trị]],-Table1[[#This Row],[Tổng giá trị]]))</f>
        <v>7635681</v>
      </c>
      <c r="Q2803" s="35">
        <f t="shared" si="669"/>
        <v>7635681</v>
      </c>
      <c r="R2803" s="7">
        <f>Table1[[#This Row],[Số còn phải thu ĐK]]+Table1[[#This Row],[Giá Trị HD sau CK]]-Table1[[#This Row],[Số tiền đã thu]]</f>
        <v>0</v>
      </c>
      <c r="S2803" s="6">
        <f>IF(Table1[[#This Row],[Ngày hóa đơn]]&lt;&gt;"",Table1[[#This Row],[Ngày hóa đơn]],IF(Table1[[#This Row],[Ngày hạch toán]]&lt;&gt;"",Table1[[#This Row],[Ngày hạch toán]],""))</f>
        <v>46048</v>
      </c>
      <c r="T2803" s="7"/>
      <c r="U2803" s="6">
        <f>IF(Table1[[#This Row],[Ngày tính CN]]="","",S2803+T2803)</f>
        <v>46048</v>
      </c>
      <c r="V2803" s="35">
        <f ca="1">IF(Table1[[#This Row],[Hạn thanh toán]]="","",IF((U2803-NOW())&lt;0,0,(U2803-NOW())))</f>
        <v>0</v>
      </c>
      <c r="W2803" s="35"/>
      <c r="X2803" s="35" t="str">
        <f t="shared" ca="1" si="670"/>
        <v/>
      </c>
      <c r="Y2803" s="2" t="str">
        <f t="shared" si="671"/>
        <v>Đã thanh toán</v>
      </c>
      <c r="Z2803" s="51">
        <f t="shared" si="667"/>
        <v>46048</v>
      </c>
      <c r="AA2803" s="51">
        <f t="shared" si="668"/>
        <v>46092</v>
      </c>
      <c r="AD2803" s="2" t="str">
        <f>VLOOKUP($A2803,MA_KH!$A:$Q,MA_KH!O$1,0)</f>
        <v>LOTTE</v>
      </c>
      <c r="AE2803" s="2" t="str">
        <f>VLOOKUP($A2803,MA_KH!$A:$Q,MA_KH!P$1,0)</f>
        <v>CÔNG TY CỔ PHẦN TRUNG TÂM THƯƠNG MẠI LOTTE VIỆT NAM</v>
      </c>
    </row>
    <row r="2804" spans="1:31" ht="25.5" hidden="1" customHeight="1" x14ac:dyDescent="0.2">
      <c r="A2804" s="30" t="s">
        <v>22012</v>
      </c>
      <c r="B2804" s="30" t="s">
        <v>4423</v>
      </c>
      <c r="C2804" s="37">
        <v>46049</v>
      </c>
      <c r="D2804" s="30" t="s">
        <v>22796</v>
      </c>
      <c r="E2804" s="37">
        <v>46048</v>
      </c>
      <c r="F2804" s="30">
        <v>6097</v>
      </c>
      <c r="G2804" s="30" t="s">
        <v>22797</v>
      </c>
      <c r="H2804" s="38">
        <v>2741130</v>
      </c>
      <c r="I2804" s="67">
        <v>0</v>
      </c>
      <c r="J2804" s="38">
        <v>219290</v>
      </c>
      <c r="K2804" s="38">
        <v>2960420</v>
      </c>
      <c r="L2804" s="7" t="s">
        <v>22849</v>
      </c>
      <c r="M2804" s="6">
        <v>46092</v>
      </c>
      <c r="O2804" s="35">
        <f>IF(Table1[[#This Row],[Phân loại]]="Tồn đầu kỳ",Table1[[#This Row],[Tổng giá trị]],0)</f>
        <v>0</v>
      </c>
      <c r="P2804" s="7">
        <f>IF(Table1[[#This Row],[Số còn phải thu ĐK]]&lt;&gt;0,0,IF(Table1[[#This Row],[Phân loại]]="Bán hàng",Table1[[#This Row],[Tổng giá trị]],-Table1[[#This Row],[Tổng giá trị]]))</f>
        <v>2960420</v>
      </c>
      <c r="Q2804" s="35">
        <f t="shared" si="669"/>
        <v>2960420</v>
      </c>
      <c r="R2804" s="7">
        <f>Table1[[#This Row],[Số còn phải thu ĐK]]+Table1[[#This Row],[Giá Trị HD sau CK]]-Table1[[#This Row],[Số tiền đã thu]]</f>
        <v>0</v>
      </c>
      <c r="S2804" s="6">
        <f>IF(Table1[[#This Row],[Ngày hóa đơn]]&lt;&gt;"",Table1[[#This Row],[Ngày hóa đơn]],IF(Table1[[#This Row],[Ngày hạch toán]]&lt;&gt;"",Table1[[#This Row],[Ngày hạch toán]],""))</f>
        <v>46048</v>
      </c>
      <c r="T2804" s="7"/>
      <c r="U2804" s="6">
        <f>IF(Table1[[#This Row],[Ngày tính CN]]="","",S2804+T2804)</f>
        <v>46048</v>
      </c>
      <c r="V2804" s="35">
        <f ca="1">IF(Table1[[#This Row],[Hạn thanh toán]]="","",IF((U2804-NOW())&lt;0,0,(U2804-NOW())))</f>
        <v>0</v>
      </c>
      <c r="W2804" s="35"/>
      <c r="X2804" s="35" t="str">
        <f t="shared" ca="1" si="670"/>
        <v/>
      </c>
      <c r="Y2804" s="2" t="str">
        <f t="shared" si="671"/>
        <v>Đã thanh toán</v>
      </c>
      <c r="Z2804" s="51">
        <f t="shared" si="667"/>
        <v>46048</v>
      </c>
      <c r="AA2804" s="51">
        <f t="shared" si="668"/>
        <v>46092</v>
      </c>
      <c r="AD2804" s="2" t="str">
        <f>VLOOKUP($A2804,MA_KH!$A:$Q,MA_KH!O$1,0)</f>
        <v>LOTTE</v>
      </c>
      <c r="AE2804" s="2" t="str">
        <f>VLOOKUP($A2804,MA_KH!$A:$Q,MA_KH!P$1,0)</f>
        <v>CÔNG TY CỔ PHẦN TRUNG TÂM THƯƠNG MẠI LOTTE VIỆT NAM</v>
      </c>
    </row>
    <row r="2805" spans="1:31" ht="25.5" hidden="1" customHeight="1" x14ac:dyDescent="0.2">
      <c r="A2805" s="30" t="s">
        <v>22024</v>
      </c>
      <c r="B2805" s="30" t="s">
        <v>4127</v>
      </c>
      <c r="C2805" s="37">
        <v>46049</v>
      </c>
      <c r="D2805" s="30" t="s">
        <v>22798</v>
      </c>
      <c r="E2805" s="37">
        <v>46048</v>
      </c>
      <c r="F2805" s="30">
        <v>6098</v>
      </c>
      <c r="G2805" s="30" t="s">
        <v>22799</v>
      </c>
      <c r="H2805" s="38">
        <v>8097850</v>
      </c>
      <c r="I2805" s="67">
        <v>0</v>
      </c>
      <c r="J2805" s="38">
        <v>647828</v>
      </c>
      <c r="K2805" s="38">
        <v>8745678</v>
      </c>
      <c r="L2805" s="7" t="s">
        <v>22849</v>
      </c>
      <c r="M2805" s="6">
        <v>46092</v>
      </c>
      <c r="O2805" s="35">
        <f>IF(Table1[[#This Row],[Phân loại]]="Tồn đầu kỳ",Table1[[#This Row],[Tổng giá trị]],0)</f>
        <v>0</v>
      </c>
      <c r="P2805" s="7">
        <f>IF(Table1[[#This Row],[Số còn phải thu ĐK]]&lt;&gt;0,0,IF(Table1[[#This Row],[Phân loại]]="Bán hàng",Table1[[#This Row],[Tổng giá trị]],-Table1[[#This Row],[Tổng giá trị]]))</f>
        <v>8745678</v>
      </c>
      <c r="Q2805" s="35">
        <f t="shared" si="669"/>
        <v>8745678</v>
      </c>
      <c r="R2805" s="7">
        <f>Table1[[#This Row],[Số còn phải thu ĐK]]+Table1[[#This Row],[Giá Trị HD sau CK]]-Table1[[#This Row],[Số tiền đã thu]]</f>
        <v>0</v>
      </c>
      <c r="S2805" s="6">
        <f>IF(Table1[[#This Row],[Ngày hóa đơn]]&lt;&gt;"",Table1[[#This Row],[Ngày hóa đơn]],IF(Table1[[#This Row],[Ngày hạch toán]]&lt;&gt;"",Table1[[#This Row],[Ngày hạch toán]],""))</f>
        <v>46048</v>
      </c>
      <c r="T2805" s="7"/>
      <c r="U2805" s="6">
        <f>IF(Table1[[#This Row],[Ngày tính CN]]="","",S2805+T2805)</f>
        <v>46048</v>
      </c>
      <c r="V2805" s="35">
        <f ca="1">IF(Table1[[#This Row],[Hạn thanh toán]]="","",IF((U2805-NOW())&lt;0,0,(U2805-NOW())))</f>
        <v>0</v>
      </c>
      <c r="W2805" s="35"/>
      <c r="X2805" s="35" t="str">
        <f t="shared" ca="1" si="670"/>
        <v/>
      </c>
      <c r="Y2805" s="2" t="str">
        <f t="shared" si="671"/>
        <v>Đã thanh toán</v>
      </c>
      <c r="Z2805" s="51">
        <f t="shared" si="667"/>
        <v>46048</v>
      </c>
      <c r="AA2805" s="51">
        <f t="shared" si="668"/>
        <v>46092</v>
      </c>
      <c r="AD2805" s="2" t="str">
        <f>VLOOKUP($A2805,MA_KH!$A:$Q,MA_KH!O$1,0)</f>
        <v>LOTTE</v>
      </c>
      <c r="AE2805" s="2" t="str">
        <f>VLOOKUP($A2805,MA_KH!$A:$Q,MA_KH!P$1,0)</f>
        <v>CÔNG TY CỔ PHẦN TRUNG TÂM THƯƠNG MẠI LOTTE VIỆT NAM</v>
      </c>
    </row>
    <row r="2806" spans="1:31" ht="25.5" hidden="1" customHeight="1" x14ac:dyDescent="0.2">
      <c r="A2806" s="30" t="s">
        <v>22023</v>
      </c>
      <c r="B2806" s="30" t="s">
        <v>4277</v>
      </c>
      <c r="C2806" s="37">
        <v>46049</v>
      </c>
      <c r="D2806" s="30" t="s">
        <v>22800</v>
      </c>
      <c r="E2806" s="37">
        <v>46048</v>
      </c>
      <c r="F2806" s="30">
        <v>6099</v>
      </c>
      <c r="G2806" s="30" t="s">
        <v>22801</v>
      </c>
      <c r="H2806" s="38">
        <v>9562100</v>
      </c>
      <c r="I2806" s="67">
        <v>0</v>
      </c>
      <c r="J2806" s="38">
        <v>764968</v>
      </c>
      <c r="K2806" s="38">
        <v>10327068</v>
      </c>
      <c r="L2806" s="7" t="s">
        <v>22849</v>
      </c>
      <c r="M2806" s="6">
        <v>46112</v>
      </c>
      <c r="O2806" s="35">
        <f>IF(Table1[[#This Row],[Phân loại]]="Tồn đầu kỳ",Table1[[#This Row],[Tổng giá trị]],0)</f>
        <v>0</v>
      </c>
      <c r="P2806" s="7">
        <f>IF(Table1[[#This Row],[Số còn phải thu ĐK]]&lt;&gt;0,0,IF(Table1[[#This Row],[Phân loại]]="Bán hàng",Table1[[#This Row],[Tổng giá trị]],-Table1[[#This Row],[Tổng giá trị]]))</f>
        <v>10327068</v>
      </c>
      <c r="Q2806" s="35">
        <f t="shared" si="669"/>
        <v>10327068</v>
      </c>
      <c r="R2806" s="7">
        <f>Table1[[#This Row],[Số còn phải thu ĐK]]+Table1[[#This Row],[Giá Trị HD sau CK]]-Table1[[#This Row],[Số tiền đã thu]]</f>
        <v>0</v>
      </c>
      <c r="S2806" s="6">
        <f>IF(Table1[[#This Row],[Ngày hóa đơn]]&lt;&gt;"",Table1[[#This Row],[Ngày hóa đơn]],IF(Table1[[#This Row],[Ngày hạch toán]]&lt;&gt;"",Table1[[#This Row],[Ngày hạch toán]],""))</f>
        <v>46048</v>
      </c>
      <c r="T2806" s="7"/>
      <c r="U2806" s="6">
        <f>IF(Table1[[#This Row],[Ngày tính CN]]="","",S2806+T2806)</f>
        <v>46048</v>
      </c>
      <c r="V2806" s="35">
        <f ca="1">IF(Table1[[#This Row],[Hạn thanh toán]]="","",IF((U2806-NOW())&lt;0,0,(U2806-NOW())))</f>
        <v>0</v>
      </c>
      <c r="W2806" s="35"/>
      <c r="X2806" s="35" t="str">
        <f t="shared" ca="1" si="670"/>
        <v/>
      </c>
      <c r="Y2806" s="2" t="str">
        <f t="shared" si="671"/>
        <v>Đã thanh toán</v>
      </c>
      <c r="Z2806" s="51">
        <f t="shared" si="667"/>
        <v>46048</v>
      </c>
      <c r="AA2806" s="51">
        <f t="shared" si="668"/>
        <v>46112</v>
      </c>
      <c r="AD2806" s="2" t="str">
        <f>VLOOKUP($A2806,MA_KH!$A:$Q,MA_KH!O$1,0)</f>
        <v>LOTTE</v>
      </c>
      <c r="AE2806" s="2" t="str">
        <f>VLOOKUP($A2806,MA_KH!$A:$Q,MA_KH!P$1,0)</f>
        <v>CÔNG TY CỔ PHẦN TRUNG TÂM THƯƠNG MẠI LOTTE VIỆT NAM</v>
      </c>
    </row>
    <row r="2807" spans="1:31" ht="25.5" hidden="1" customHeight="1" x14ac:dyDescent="0.2">
      <c r="A2807" s="30" t="s">
        <v>22023</v>
      </c>
      <c r="B2807" s="30" t="s">
        <v>4277</v>
      </c>
      <c r="C2807" s="37">
        <v>46049</v>
      </c>
      <c r="D2807" s="30" t="s">
        <v>22802</v>
      </c>
      <c r="E2807" s="37">
        <v>46048</v>
      </c>
      <c r="F2807" s="30">
        <v>6100</v>
      </c>
      <c r="G2807" s="30" t="s">
        <v>22803</v>
      </c>
      <c r="H2807" s="38">
        <v>48817000</v>
      </c>
      <c r="I2807" s="67">
        <v>0</v>
      </c>
      <c r="J2807" s="38">
        <v>3905360</v>
      </c>
      <c r="K2807" s="38">
        <v>52722360</v>
      </c>
      <c r="L2807" s="7" t="s">
        <v>22849</v>
      </c>
      <c r="M2807" s="6">
        <v>46092</v>
      </c>
      <c r="O2807" s="35">
        <f>IF(Table1[[#This Row],[Phân loại]]="Tồn đầu kỳ",Table1[[#This Row],[Tổng giá trị]],0)</f>
        <v>0</v>
      </c>
      <c r="P2807" s="7">
        <f>IF(Table1[[#This Row],[Số còn phải thu ĐK]]&lt;&gt;0,0,IF(Table1[[#This Row],[Phân loại]]="Bán hàng",Table1[[#This Row],[Tổng giá trị]],-Table1[[#This Row],[Tổng giá trị]]))</f>
        <v>52722360</v>
      </c>
      <c r="Q2807" s="35">
        <f t="shared" ref="Q2807:Q2836" si="672">IF(M2807&lt;&gt;"",IF(O2807&lt;&gt;0,O2807,P2807),0)</f>
        <v>52722360</v>
      </c>
      <c r="R2807" s="7">
        <f>Table1[[#This Row],[Số còn phải thu ĐK]]+Table1[[#This Row],[Giá Trị HD sau CK]]-Table1[[#This Row],[Số tiền đã thu]]</f>
        <v>0</v>
      </c>
      <c r="S2807" s="6">
        <f>IF(Table1[[#This Row],[Ngày hóa đơn]]&lt;&gt;"",Table1[[#This Row],[Ngày hóa đơn]],IF(Table1[[#This Row],[Ngày hạch toán]]&lt;&gt;"",Table1[[#This Row],[Ngày hạch toán]],""))</f>
        <v>46048</v>
      </c>
      <c r="T2807" s="7"/>
      <c r="U2807" s="6">
        <f>IF(Table1[[#This Row],[Ngày tính CN]]="","",S2807+T2807)</f>
        <v>46048</v>
      </c>
      <c r="V2807" s="35">
        <f ca="1">IF(Table1[[#This Row],[Hạn thanh toán]]="","",IF((U2807-NOW())&lt;0,0,(U2807-NOW())))</f>
        <v>0</v>
      </c>
      <c r="W2807" s="35"/>
      <c r="X2807" s="35" t="str">
        <f t="shared" ref="X2807:X2836" ca="1" si="673">IF(OR(U2807="",R2807=0),"",IF((U2807-NOW())&lt;0,-(U2807-NOW()),0))</f>
        <v/>
      </c>
      <c r="Y2807" s="2" t="str">
        <f t="shared" ref="Y2807:Y2836" si="674">IF(R2807=0,"Đã thanh toán",IF(X2807="","",IF(X2807&lt;=0,"Chưa đến hạn thanh toán",IF(X2807&lt;=30,"Nợ quá hạn 30 ngày",IF(X2807&lt;=60,"Nợ quá hạn từ 30 ngày đến 60 ngày",IF(X2807&lt;=90,"Nợ quá hạn từ 60 ngày đến 90 ngày",IF(X2807&lt;=120,"Nợ quá hạn từ 90 ngày đến 120 ngày","Nợ quá hạn hơn 120 ngày có khả năng mất thanh toán")))))))</f>
        <v>Đã thanh toán</v>
      </c>
      <c r="Z2807" s="51">
        <f t="shared" si="667"/>
        <v>46048</v>
      </c>
      <c r="AA2807" s="51">
        <f t="shared" si="668"/>
        <v>46092</v>
      </c>
      <c r="AD2807" s="2" t="str">
        <f>VLOOKUP($A2807,MA_KH!$A:$Q,MA_KH!O$1,0)</f>
        <v>LOTTE</v>
      </c>
      <c r="AE2807" s="2" t="str">
        <f>VLOOKUP($A2807,MA_KH!$A:$Q,MA_KH!P$1,0)</f>
        <v>CÔNG TY CỔ PHẦN TRUNG TÂM THƯƠNG MẠI LOTTE VIỆT NAM</v>
      </c>
    </row>
    <row r="2808" spans="1:31" ht="25.5" hidden="1" customHeight="1" x14ac:dyDescent="0.2">
      <c r="A2808" s="30" t="s">
        <v>22016</v>
      </c>
      <c r="B2808" s="30" t="s">
        <v>4289</v>
      </c>
      <c r="C2808" s="37">
        <v>46049</v>
      </c>
      <c r="D2808" s="30" t="s">
        <v>22804</v>
      </c>
      <c r="E2808" s="37">
        <v>46046</v>
      </c>
      <c r="F2808" s="30">
        <v>150</v>
      </c>
      <c r="G2808" s="30" t="s">
        <v>25823</v>
      </c>
      <c r="H2808" s="38">
        <v>0</v>
      </c>
      <c r="I2808" s="67">
        <v>3695304</v>
      </c>
      <c r="J2808" s="38">
        <v>-295624</v>
      </c>
      <c r="K2808" s="38">
        <v>-3990928</v>
      </c>
      <c r="L2808" s="7" t="s">
        <v>22849</v>
      </c>
      <c r="M2808" s="6">
        <v>46034</v>
      </c>
      <c r="O2808" s="35">
        <f>IF(Table1[[#This Row],[Phân loại]]="Tồn đầu kỳ",Table1[[#This Row],[Tổng giá trị]],0)</f>
        <v>0</v>
      </c>
      <c r="P2808" s="7">
        <f>IF(Table1[[#This Row],[Số còn phải thu ĐK]]&lt;&gt;0,0,IF(Table1[[#This Row],[Phân loại]]="Bán hàng",Table1[[#This Row],[Tổng giá trị]],-Table1[[#This Row],[Tổng giá trị]]))</f>
        <v>-3990928</v>
      </c>
      <c r="Q2808" s="35">
        <f t="shared" si="672"/>
        <v>-3990928</v>
      </c>
      <c r="R2808" s="7">
        <f>Table1[[#This Row],[Số còn phải thu ĐK]]+Table1[[#This Row],[Giá Trị HD sau CK]]-Table1[[#This Row],[Số tiền đã thu]]</f>
        <v>0</v>
      </c>
      <c r="S2808" s="6">
        <f>IF(Table1[[#This Row],[Ngày hóa đơn]]&lt;&gt;"",Table1[[#This Row],[Ngày hóa đơn]],IF(Table1[[#This Row],[Ngày hạch toán]]&lt;&gt;"",Table1[[#This Row],[Ngày hạch toán]],""))</f>
        <v>46046</v>
      </c>
      <c r="T2808" s="7"/>
      <c r="U2808" s="6">
        <f>IF(Table1[[#This Row],[Ngày tính CN]]="","",S2808+T2808)</f>
        <v>46046</v>
      </c>
      <c r="V2808" s="35">
        <f ca="1">IF(Table1[[#This Row],[Hạn thanh toán]]="","",IF((U2808-NOW())&lt;0,0,(U2808-NOW())))</f>
        <v>0</v>
      </c>
      <c r="W2808" s="35"/>
      <c r="X2808" s="35" t="str">
        <f t="shared" ca="1" si="673"/>
        <v/>
      </c>
      <c r="Y2808" s="2" t="str">
        <f t="shared" si="674"/>
        <v>Đã thanh toán</v>
      </c>
      <c r="Z2808" s="51">
        <f t="shared" si="667"/>
        <v>46046</v>
      </c>
      <c r="AA2808" s="51">
        <f t="shared" si="668"/>
        <v>46034</v>
      </c>
      <c r="AD2808" s="2" t="str">
        <f>VLOOKUP($A2808,MA_KH!$A:$Q,MA_KH!O$1,0)</f>
        <v>LOTTE</v>
      </c>
      <c r="AE2808" s="2" t="str">
        <f>VLOOKUP($A2808,MA_KH!$A:$Q,MA_KH!P$1,0)</f>
        <v>CÔNG TY CỔ PHẦN TRUNG TÂM THƯƠNG MẠI LOTTE VIỆT NAM</v>
      </c>
    </row>
    <row r="2809" spans="1:31" ht="25.5" hidden="1" customHeight="1" x14ac:dyDescent="0.2">
      <c r="A2809" s="30" t="s">
        <v>22013</v>
      </c>
      <c r="B2809" s="30" t="s">
        <v>4421</v>
      </c>
      <c r="C2809" s="37">
        <v>46049</v>
      </c>
      <c r="D2809" s="30" t="s">
        <v>22805</v>
      </c>
      <c r="E2809" s="37">
        <v>46046</v>
      </c>
      <c r="F2809" s="30">
        <v>151</v>
      </c>
      <c r="G2809" s="30" t="s">
        <v>25824</v>
      </c>
      <c r="H2809" s="38">
        <v>0</v>
      </c>
      <c r="I2809" s="67">
        <v>321656</v>
      </c>
      <c r="J2809" s="38">
        <v>-25732</v>
      </c>
      <c r="K2809" s="38">
        <v>-347388</v>
      </c>
      <c r="L2809" s="7" t="s">
        <v>22849</v>
      </c>
      <c r="M2809" s="6">
        <v>46034</v>
      </c>
      <c r="O2809" s="35">
        <f>IF(Table1[[#This Row],[Phân loại]]="Tồn đầu kỳ",Table1[[#This Row],[Tổng giá trị]],0)</f>
        <v>0</v>
      </c>
      <c r="P2809" s="7">
        <f>IF(Table1[[#This Row],[Số còn phải thu ĐK]]&lt;&gt;0,0,IF(Table1[[#This Row],[Phân loại]]="Bán hàng",Table1[[#This Row],[Tổng giá trị]],-Table1[[#This Row],[Tổng giá trị]]))</f>
        <v>-347388</v>
      </c>
      <c r="Q2809" s="35">
        <f t="shared" si="672"/>
        <v>-347388</v>
      </c>
      <c r="R2809" s="7">
        <f>Table1[[#This Row],[Số còn phải thu ĐK]]+Table1[[#This Row],[Giá Trị HD sau CK]]-Table1[[#This Row],[Số tiền đã thu]]</f>
        <v>0</v>
      </c>
      <c r="S2809" s="6">
        <f>IF(Table1[[#This Row],[Ngày hóa đơn]]&lt;&gt;"",Table1[[#This Row],[Ngày hóa đơn]],IF(Table1[[#This Row],[Ngày hạch toán]]&lt;&gt;"",Table1[[#This Row],[Ngày hạch toán]],""))</f>
        <v>46046</v>
      </c>
      <c r="T2809" s="7"/>
      <c r="U2809" s="6">
        <f>IF(Table1[[#This Row],[Ngày tính CN]]="","",S2809+T2809)</f>
        <v>46046</v>
      </c>
      <c r="V2809" s="35">
        <f ca="1">IF(Table1[[#This Row],[Hạn thanh toán]]="","",IF((U2809-NOW())&lt;0,0,(U2809-NOW())))</f>
        <v>0</v>
      </c>
      <c r="W2809" s="35"/>
      <c r="X2809" s="35" t="str">
        <f t="shared" ca="1" si="673"/>
        <v/>
      </c>
      <c r="Y2809" s="2" t="str">
        <f t="shared" si="674"/>
        <v>Đã thanh toán</v>
      </c>
      <c r="Z2809" s="51">
        <f t="shared" si="667"/>
        <v>46046</v>
      </c>
      <c r="AA2809" s="51">
        <f t="shared" si="668"/>
        <v>46034</v>
      </c>
      <c r="AD2809" s="2" t="str">
        <f>VLOOKUP($A2809,MA_KH!$A:$Q,MA_KH!O$1,0)</f>
        <v>LOTTE</v>
      </c>
      <c r="AE2809" s="2" t="str">
        <f>VLOOKUP($A2809,MA_KH!$A:$Q,MA_KH!P$1,0)</f>
        <v>CÔNG TY CỔ PHẦN TRUNG TÂM THƯƠNG MẠI LOTTE VIỆT NAM</v>
      </c>
    </row>
    <row r="2810" spans="1:31" ht="25.5" hidden="1" customHeight="1" x14ac:dyDescent="0.2">
      <c r="A2810" s="30" t="s">
        <v>22012</v>
      </c>
      <c r="B2810" s="30" t="s">
        <v>4423</v>
      </c>
      <c r="C2810" s="37">
        <v>46049</v>
      </c>
      <c r="D2810" s="30" t="s">
        <v>22806</v>
      </c>
      <c r="E2810" s="37">
        <v>46046</v>
      </c>
      <c r="F2810" s="30">
        <v>152</v>
      </c>
      <c r="G2810" s="30" t="s">
        <v>25825</v>
      </c>
      <c r="H2810" s="38">
        <v>0</v>
      </c>
      <c r="I2810" s="67">
        <v>366819</v>
      </c>
      <c r="J2810" s="38">
        <v>-29346</v>
      </c>
      <c r="K2810" s="38">
        <v>-396165</v>
      </c>
      <c r="L2810" s="7" t="s">
        <v>22849</v>
      </c>
      <c r="M2810" s="6">
        <v>46034</v>
      </c>
      <c r="O2810" s="35">
        <f>IF(Table1[[#This Row],[Phân loại]]="Tồn đầu kỳ",Table1[[#This Row],[Tổng giá trị]],0)</f>
        <v>0</v>
      </c>
      <c r="P2810" s="7">
        <f>IF(Table1[[#This Row],[Số còn phải thu ĐK]]&lt;&gt;0,0,IF(Table1[[#This Row],[Phân loại]]="Bán hàng",Table1[[#This Row],[Tổng giá trị]],-Table1[[#This Row],[Tổng giá trị]]))</f>
        <v>-396165</v>
      </c>
      <c r="Q2810" s="35">
        <f t="shared" si="672"/>
        <v>-396165</v>
      </c>
      <c r="R2810" s="7">
        <f>Table1[[#This Row],[Số còn phải thu ĐK]]+Table1[[#This Row],[Giá Trị HD sau CK]]-Table1[[#This Row],[Số tiền đã thu]]</f>
        <v>0</v>
      </c>
      <c r="S2810" s="6">
        <f>IF(Table1[[#This Row],[Ngày hóa đơn]]&lt;&gt;"",Table1[[#This Row],[Ngày hóa đơn]],IF(Table1[[#This Row],[Ngày hạch toán]]&lt;&gt;"",Table1[[#This Row],[Ngày hạch toán]],""))</f>
        <v>46046</v>
      </c>
      <c r="T2810" s="7"/>
      <c r="U2810" s="6">
        <f>IF(Table1[[#This Row],[Ngày tính CN]]="","",S2810+T2810)</f>
        <v>46046</v>
      </c>
      <c r="V2810" s="35">
        <f ca="1">IF(Table1[[#This Row],[Hạn thanh toán]]="","",IF((U2810-NOW())&lt;0,0,(U2810-NOW())))</f>
        <v>0</v>
      </c>
      <c r="W2810" s="35"/>
      <c r="X2810" s="35" t="str">
        <f t="shared" ca="1" si="673"/>
        <v/>
      </c>
      <c r="Y2810" s="2" t="str">
        <f t="shared" si="674"/>
        <v>Đã thanh toán</v>
      </c>
      <c r="Z2810" s="51">
        <f t="shared" si="667"/>
        <v>46046</v>
      </c>
      <c r="AA2810" s="51">
        <f t="shared" si="668"/>
        <v>46034</v>
      </c>
      <c r="AD2810" s="2" t="str">
        <f>VLOOKUP($A2810,MA_KH!$A:$Q,MA_KH!O$1,0)</f>
        <v>LOTTE</v>
      </c>
      <c r="AE2810" s="2" t="str">
        <f>VLOOKUP($A2810,MA_KH!$A:$Q,MA_KH!P$1,0)</f>
        <v>CÔNG TY CỔ PHẦN TRUNG TÂM THƯƠNG MẠI LOTTE VIỆT NAM</v>
      </c>
    </row>
    <row r="2811" spans="1:31" ht="25.5" hidden="1" customHeight="1" x14ac:dyDescent="0.2">
      <c r="A2811" s="30" t="s">
        <v>22009</v>
      </c>
      <c r="B2811" s="30" t="s">
        <v>4283</v>
      </c>
      <c r="C2811" s="37">
        <v>46049</v>
      </c>
      <c r="D2811" s="30" t="s">
        <v>22807</v>
      </c>
      <c r="E2811" s="37">
        <v>46046</v>
      </c>
      <c r="F2811" s="30">
        <v>153</v>
      </c>
      <c r="G2811" s="30" t="s">
        <v>25826</v>
      </c>
      <c r="H2811" s="38">
        <v>0</v>
      </c>
      <c r="I2811" s="67">
        <v>574715</v>
      </c>
      <c r="J2811" s="38">
        <v>-45977</v>
      </c>
      <c r="K2811" s="38">
        <v>-620692</v>
      </c>
      <c r="L2811" s="7" t="s">
        <v>22849</v>
      </c>
      <c r="M2811" s="6">
        <v>46034</v>
      </c>
      <c r="O2811" s="35">
        <f>IF(Table1[[#This Row],[Phân loại]]="Tồn đầu kỳ",Table1[[#This Row],[Tổng giá trị]],0)</f>
        <v>0</v>
      </c>
      <c r="P2811" s="7">
        <f>IF(Table1[[#This Row],[Số còn phải thu ĐK]]&lt;&gt;0,0,IF(Table1[[#This Row],[Phân loại]]="Bán hàng",Table1[[#This Row],[Tổng giá trị]],-Table1[[#This Row],[Tổng giá trị]]))</f>
        <v>-620692</v>
      </c>
      <c r="Q2811" s="35">
        <f t="shared" si="672"/>
        <v>-620692</v>
      </c>
      <c r="R2811" s="7">
        <f>Table1[[#This Row],[Số còn phải thu ĐK]]+Table1[[#This Row],[Giá Trị HD sau CK]]-Table1[[#This Row],[Số tiền đã thu]]</f>
        <v>0</v>
      </c>
      <c r="S2811" s="6">
        <f>IF(Table1[[#This Row],[Ngày hóa đơn]]&lt;&gt;"",Table1[[#This Row],[Ngày hóa đơn]],IF(Table1[[#This Row],[Ngày hạch toán]]&lt;&gt;"",Table1[[#This Row],[Ngày hạch toán]],""))</f>
        <v>46046</v>
      </c>
      <c r="T2811" s="7"/>
      <c r="U2811" s="6">
        <f>IF(Table1[[#This Row],[Ngày tính CN]]="","",S2811+T2811)</f>
        <v>46046</v>
      </c>
      <c r="V2811" s="35">
        <f ca="1">IF(Table1[[#This Row],[Hạn thanh toán]]="","",IF((U2811-NOW())&lt;0,0,(U2811-NOW())))</f>
        <v>0</v>
      </c>
      <c r="W2811" s="35"/>
      <c r="X2811" s="35" t="str">
        <f t="shared" ca="1" si="673"/>
        <v/>
      </c>
      <c r="Y2811" s="2" t="str">
        <f t="shared" si="674"/>
        <v>Đã thanh toán</v>
      </c>
      <c r="Z2811" s="51">
        <f t="shared" si="667"/>
        <v>46046</v>
      </c>
      <c r="AA2811" s="51">
        <f t="shared" si="668"/>
        <v>46034</v>
      </c>
      <c r="AD2811" s="2" t="str">
        <f>VLOOKUP($A2811,MA_KH!$A:$Q,MA_KH!O$1,0)</f>
        <v>LOTTE</v>
      </c>
      <c r="AE2811" s="2" t="str">
        <f>VLOOKUP($A2811,MA_KH!$A:$Q,MA_KH!P$1,0)</f>
        <v>CÔNG TY CỔ PHẦN TRUNG TÂM THƯƠNG MẠI LOTTE VIỆT NAM</v>
      </c>
    </row>
    <row r="2812" spans="1:31" ht="25.5" hidden="1" customHeight="1" x14ac:dyDescent="0.2">
      <c r="A2812" s="30" t="s">
        <v>22010</v>
      </c>
      <c r="B2812" s="30" t="s">
        <v>4279</v>
      </c>
      <c r="C2812" s="37">
        <v>46049</v>
      </c>
      <c r="D2812" s="30" t="s">
        <v>22808</v>
      </c>
      <c r="E2812" s="37">
        <v>46046</v>
      </c>
      <c r="F2812" s="30">
        <v>154</v>
      </c>
      <c r="G2812" s="30" t="s">
        <v>25827</v>
      </c>
      <c r="H2812" s="38">
        <v>0</v>
      </c>
      <c r="I2812" s="67">
        <v>763578</v>
      </c>
      <c r="J2812" s="38">
        <v>-61086</v>
      </c>
      <c r="K2812" s="38">
        <v>-824664</v>
      </c>
      <c r="L2812" s="7" t="s">
        <v>22849</v>
      </c>
      <c r="M2812" s="6">
        <v>46034</v>
      </c>
      <c r="O2812" s="35">
        <f>IF(Table1[[#This Row],[Phân loại]]="Tồn đầu kỳ",Table1[[#This Row],[Tổng giá trị]],0)</f>
        <v>0</v>
      </c>
      <c r="P2812" s="7">
        <f>IF(Table1[[#This Row],[Số còn phải thu ĐK]]&lt;&gt;0,0,IF(Table1[[#This Row],[Phân loại]]="Bán hàng",Table1[[#This Row],[Tổng giá trị]],-Table1[[#This Row],[Tổng giá trị]]))</f>
        <v>-824664</v>
      </c>
      <c r="Q2812" s="35">
        <f t="shared" si="672"/>
        <v>-824664</v>
      </c>
      <c r="R2812" s="7">
        <f>Table1[[#This Row],[Số còn phải thu ĐK]]+Table1[[#This Row],[Giá Trị HD sau CK]]-Table1[[#This Row],[Số tiền đã thu]]</f>
        <v>0</v>
      </c>
      <c r="S2812" s="6">
        <f>IF(Table1[[#This Row],[Ngày hóa đơn]]&lt;&gt;"",Table1[[#This Row],[Ngày hóa đơn]],IF(Table1[[#This Row],[Ngày hạch toán]]&lt;&gt;"",Table1[[#This Row],[Ngày hạch toán]],""))</f>
        <v>46046</v>
      </c>
      <c r="T2812" s="7"/>
      <c r="U2812" s="6">
        <f>IF(Table1[[#This Row],[Ngày tính CN]]="","",S2812+T2812)</f>
        <v>46046</v>
      </c>
      <c r="V2812" s="35">
        <f ca="1">IF(Table1[[#This Row],[Hạn thanh toán]]="","",IF((U2812-NOW())&lt;0,0,(U2812-NOW())))</f>
        <v>0</v>
      </c>
      <c r="W2812" s="35"/>
      <c r="X2812" s="35" t="str">
        <f t="shared" ca="1" si="673"/>
        <v/>
      </c>
      <c r="Y2812" s="2" t="str">
        <f t="shared" si="674"/>
        <v>Đã thanh toán</v>
      </c>
      <c r="Z2812" s="51">
        <f t="shared" si="667"/>
        <v>46046</v>
      </c>
      <c r="AA2812" s="51">
        <f t="shared" si="668"/>
        <v>46034</v>
      </c>
      <c r="AD2812" s="2" t="str">
        <f>VLOOKUP($A2812,MA_KH!$A:$Q,MA_KH!O$1,0)</f>
        <v>LOTTE</v>
      </c>
      <c r="AE2812" s="2" t="str">
        <f>VLOOKUP($A2812,MA_KH!$A:$Q,MA_KH!P$1,0)</f>
        <v>CÔNG TY CỔ PHẦN TRUNG TÂM THƯƠNG MẠI LOTTE VIỆT NAM</v>
      </c>
    </row>
    <row r="2813" spans="1:31" ht="25.5" hidden="1" customHeight="1" x14ac:dyDescent="0.2">
      <c r="A2813" s="30" t="s">
        <v>22024</v>
      </c>
      <c r="B2813" s="30" t="s">
        <v>4127</v>
      </c>
      <c r="C2813" s="37">
        <v>46049</v>
      </c>
      <c r="D2813" s="30" t="s">
        <v>22809</v>
      </c>
      <c r="E2813" s="37">
        <v>46046</v>
      </c>
      <c r="F2813" s="30">
        <v>156</v>
      </c>
      <c r="G2813" s="30" t="s">
        <v>25828</v>
      </c>
      <c r="H2813" s="38">
        <v>0</v>
      </c>
      <c r="I2813" s="67">
        <v>571710</v>
      </c>
      <c r="J2813" s="38">
        <v>-45737</v>
      </c>
      <c r="K2813" s="38">
        <v>-617447</v>
      </c>
      <c r="L2813" s="7" t="s">
        <v>22849</v>
      </c>
      <c r="M2813" s="6">
        <v>46034</v>
      </c>
      <c r="O2813" s="35">
        <f>IF(Table1[[#This Row],[Phân loại]]="Tồn đầu kỳ",Table1[[#This Row],[Tổng giá trị]],0)</f>
        <v>0</v>
      </c>
      <c r="P2813" s="7">
        <f>IF(Table1[[#This Row],[Số còn phải thu ĐK]]&lt;&gt;0,0,IF(Table1[[#This Row],[Phân loại]]="Bán hàng",Table1[[#This Row],[Tổng giá trị]],-Table1[[#This Row],[Tổng giá trị]]))</f>
        <v>-617447</v>
      </c>
      <c r="Q2813" s="35">
        <f t="shared" si="672"/>
        <v>-617447</v>
      </c>
      <c r="R2813" s="7">
        <f>Table1[[#This Row],[Số còn phải thu ĐK]]+Table1[[#This Row],[Giá Trị HD sau CK]]-Table1[[#This Row],[Số tiền đã thu]]</f>
        <v>0</v>
      </c>
      <c r="S2813" s="6">
        <f>IF(Table1[[#This Row],[Ngày hóa đơn]]&lt;&gt;"",Table1[[#This Row],[Ngày hóa đơn]],IF(Table1[[#This Row],[Ngày hạch toán]]&lt;&gt;"",Table1[[#This Row],[Ngày hạch toán]],""))</f>
        <v>46046</v>
      </c>
      <c r="T2813" s="7"/>
      <c r="U2813" s="6">
        <f>IF(Table1[[#This Row],[Ngày tính CN]]="","",S2813+T2813)</f>
        <v>46046</v>
      </c>
      <c r="V2813" s="35">
        <f ca="1">IF(Table1[[#This Row],[Hạn thanh toán]]="","",IF((U2813-NOW())&lt;0,0,(U2813-NOW())))</f>
        <v>0</v>
      </c>
      <c r="W2813" s="35"/>
      <c r="X2813" s="35" t="str">
        <f t="shared" ca="1" si="673"/>
        <v/>
      </c>
      <c r="Y2813" s="2" t="str">
        <f t="shared" si="674"/>
        <v>Đã thanh toán</v>
      </c>
      <c r="Z2813" s="51">
        <f t="shared" si="667"/>
        <v>46046</v>
      </c>
      <c r="AA2813" s="51">
        <f t="shared" si="668"/>
        <v>46034</v>
      </c>
      <c r="AD2813" s="2" t="str">
        <f>VLOOKUP($A2813,MA_KH!$A:$Q,MA_KH!O$1,0)</f>
        <v>LOTTE</v>
      </c>
      <c r="AE2813" s="2" t="str">
        <f>VLOOKUP($A2813,MA_KH!$A:$Q,MA_KH!P$1,0)</f>
        <v>CÔNG TY CỔ PHẦN TRUNG TÂM THƯƠNG MẠI LOTTE VIỆT NAM</v>
      </c>
    </row>
    <row r="2814" spans="1:31" ht="25.5" hidden="1" customHeight="1" x14ac:dyDescent="0.2">
      <c r="A2814" s="30" t="s">
        <v>22017</v>
      </c>
      <c r="B2814" s="30" t="s">
        <v>4145</v>
      </c>
      <c r="C2814" s="37">
        <v>46049</v>
      </c>
      <c r="D2814" s="30" t="s">
        <v>22810</v>
      </c>
      <c r="E2814" s="37">
        <v>46046</v>
      </c>
      <c r="F2814" s="30">
        <v>157</v>
      </c>
      <c r="G2814" s="30" t="s">
        <v>25829</v>
      </c>
      <c r="H2814" s="38">
        <v>0</v>
      </c>
      <c r="I2814" s="67">
        <v>24068</v>
      </c>
      <c r="J2814" s="38">
        <v>-1925</v>
      </c>
      <c r="K2814" s="38">
        <v>-25993</v>
      </c>
      <c r="L2814" s="7" t="s">
        <v>22849</v>
      </c>
      <c r="M2814" s="6">
        <v>46034</v>
      </c>
      <c r="O2814" s="35">
        <f>IF(Table1[[#This Row],[Phân loại]]="Tồn đầu kỳ",Table1[[#This Row],[Tổng giá trị]],0)</f>
        <v>0</v>
      </c>
      <c r="P2814" s="7">
        <f>IF(Table1[[#This Row],[Số còn phải thu ĐK]]&lt;&gt;0,0,IF(Table1[[#This Row],[Phân loại]]="Bán hàng",Table1[[#This Row],[Tổng giá trị]],-Table1[[#This Row],[Tổng giá trị]]))</f>
        <v>-25993</v>
      </c>
      <c r="Q2814" s="35">
        <f t="shared" si="672"/>
        <v>-25993</v>
      </c>
      <c r="R2814" s="7">
        <f>Table1[[#This Row],[Số còn phải thu ĐK]]+Table1[[#This Row],[Giá Trị HD sau CK]]-Table1[[#This Row],[Số tiền đã thu]]</f>
        <v>0</v>
      </c>
      <c r="S2814" s="6">
        <f>IF(Table1[[#This Row],[Ngày hóa đơn]]&lt;&gt;"",Table1[[#This Row],[Ngày hóa đơn]],IF(Table1[[#This Row],[Ngày hạch toán]]&lt;&gt;"",Table1[[#This Row],[Ngày hạch toán]],""))</f>
        <v>46046</v>
      </c>
      <c r="T2814" s="7"/>
      <c r="U2814" s="6">
        <f>IF(Table1[[#This Row],[Ngày tính CN]]="","",S2814+T2814)</f>
        <v>46046</v>
      </c>
      <c r="V2814" s="35">
        <f ca="1">IF(Table1[[#This Row],[Hạn thanh toán]]="","",IF((U2814-NOW())&lt;0,0,(U2814-NOW())))</f>
        <v>0</v>
      </c>
      <c r="W2814" s="35"/>
      <c r="X2814" s="35" t="str">
        <f t="shared" ca="1" si="673"/>
        <v/>
      </c>
      <c r="Y2814" s="2" t="str">
        <f t="shared" si="674"/>
        <v>Đã thanh toán</v>
      </c>
      <c r="Z2814" s="51">
        <f t="shared" si="667"/>
        <v>46046</v>
      </c>
      <c r="AA2814" s="51">
        <f t="shared" si="668"/>
        <v>46034</v>
      </c>
      <c r="AD2814" s="2" t="str">
        <f>VLOOKUP($A2814,MA_KH!$A:$Q,MA_KH!O$1,0)</f>
        <v>LOTTE</v>
      </c>
      <c r="AE2814" s="2" t="str">
        <f>VLOOKUP($A2814,MA_KH!$A:$Q,MA_KH!P$1,0)</f>
        <v>CÔNG TY CỔ PHẦN TRUNG TÂM THƯƠNG MẠI LOTTE VIỆT NAM</v>
      </c>
    </row>
    <row r="2815" spans="1:31" ht="25.5" hidden="1" customHeight="1" x14ac:dyDescent="0.2">
      <c r="A2815" s="30" t="s">
        <v>22011</v>
      </c>
      <c r="B2815" s="30" t="s">
        <v>4351</v>
      </c>
      <c r="C2815" s="37">
        <v>46049</v>
      </c>
      <c r="D2815" s="30" t="s">
        <v>22811</v>
      </c>
      <c r="E2815" s="37">
        <v>46046</v>
      </c>
      <c r="F2815" s="30">
        <v>158</v>
      </c>
      <c r="G2815" s="30" t="s">
        <v>25830</v>
      </c>
      <c r="H2815" s="38">
        <v>0</v>
      </c>
      <c r="I2815" s="67">
        <v>623504</v>
      </c>
      <c r="J2815" s="38">
        <v>-49880</v>
      </c>
      <c r="K2815" s="38">
        <v>-673384</v>
      </c>
      <c r="L2815" s="7" t="s">
        <v>22849</v>
      </c>
      <c r="M2815" s="6">
        <v>46034</v>
      </c>
      <c r="O2815" s="35">
        <f>IF(Table1[[#This Row],[Phân loại]]="Tồn đầu kỳ",Table1[[#This Row],[Tổng giá trị]],0)</f>
        <v>0</v>
      </c>
      <c r="P2815" s="7">
        <f>IF(Table1[[#This Row],[Số còn phải thu ĐK]]&lt;&gt;0,0,IF(Table1[[#This Row],[Phân loại]]="Bán hàng",Table1[[#This Row],[Tổng giá trị]],-Table1[[#This Row],[Tổng giá trị]]))</f>
        <v>-673384</v>
      </c>
      <c r="Q2815" s="35">
        <f t="shared" si="672"/>
        <v>-673384</v>
      </c>
      <c r="R2815" s="7">
        <f>Table1[[#This Row],[Số còn phải thu ĐK]]+Table1[[#This Row],[Giá Trị HD sau CK]]-Table1[[#This Row],[Số tiền đã thu]]</f>
        <v>0</v>
      </c>
      <c r="S2815" s="6">
        <f>IF(Table1[[#This Row],[Ngày hóa đơn]]&lt;&gt;"",Table1[[#This Row],[Ngày hóa đơn]],IF(Table1[[#This Row],[Ngày hạch toán]]&lt;&gt;"",Table1[[#This Row],[Ngày hạch toán]],""))</f>
        <v>46046</v>
      </c>
      <c r="T2815" s="7"/>
      <c r="U2815" s="6">
        <f>IF(Table1[[#This Row],[Ngày tính CN]]="","",S2815+T2815)</f>
        <v>46046</v>
      </c>
      <c r="V2815" s="35">
        <f ca="1">IF(Table1[[#This Row],[Hạn thanh toán]]="","",IF((U2815-NOW())&lt;0,0,(U2815-NOW())))</f>
        <v>0</v>
      </c>
      <c r="W2815" s="35"/>
      <c r="X2815" s="35" t="str">
        <f t="shared" ca="1" si="673"/>
        <v/>
      </c>
      <c r="Y2815" s="2" t="str">
        <f t="shared" si="674"/>
        <v>Đã thanh toán</v>
      </c>
      <c r="Z2815" s="51">
        <f t="shared" si="667"/>
        <v>46046</v>
      </c>
      <c r="AA2815" s="51">
        <f t="shared" si="668"/>
        <v>46034</v>
      </c>
      <c r="AD2815" s="2" t="str">
        <f>VLOOKUP($A2815,MA_KH!$A:$Q,MA_KH!O$1,0)</f>
        <v>LOTTE</v>
      </c>
      <c r="AE2815" s="2" t="str">
        <f>VLOOKUP($A2815,MA_KH!$A:$Q,MA_KH!P$1,0)</f>
        <v>CÔNG TY CỔ PHẦN TRUNG TÂM THƯƠNG MẠI LOTTE VIỆT NAM</v>
      </c>
    </row>
    <row r="2816" spans="1:31" ht="25.5" hidden="1" customHeight="1" x14ac:dyDescent="0.2">
      <c r="A2816" s="30" t="s">
        <v>22014</v>
      </c>
      <c r="B2816" s="30" t="s">
        <v>4178</v>
      </c>
      <c r="C2816" s="37">
        <v>46049</v>
      </c>
      <c r="D2816" s="30" t="s">
        <v>22812</v>
      </c>
      <c r="E2816" s="37">
        <v>46046</v>
      </c>
      <c r="F2816" s="30">
        <v>159</v>
      </c>
      <c r="G2816" s="30" t="s">
        <v>25831</v>
      </c>
      <c r="H2816" s="38">
        <v>0</v>
      </c>
      <c r="I2816" s="67">
        <v>1763214</v>
      </c>
      <c r="J2816" s="38">
        <v>-141057</v>
      </c>
      <c r="K2816" s="38">
        <v>-1904271</v>
      </c>
      <c r="L2816" s="7" t="s">
        <v>22849</v>
      </c>
      <c r="M2816" s="6">
        <v>46034</v>
      </c>
      <c r="O2816" s="35">
        <f>IF(Table1[[#This Row],[Phân loại]]="Tồn đầu kỳ",Table1[[#This Row],[Tổng giá trị]],0)</f>
        <v>0</v>
      </c>
      <c r="P2816" s="7">
        <f>IF(Table1[[#This Row],[Số còn phải thu ĐK]]&lt;&gt;0,0,IF(Table1[[#This Row],[Phân loại]]="Bán hàng",Table1[[#This Row],[Tổng giá trị]],-Table1[[#This Row],[Tổng giá trị]]))</f>
        <v>-1904271</v>
      </c>
      <c r="Q2816" s="35">
        <f t="shared" si="672"/>
        <v>-1904271</v>
      </c>
      <c r="R2816" s="7">
        <f>Table1[[#This Row],[Số còn phải thu ĐK]]+Table1[[#This Row],[Giá Trị HD sau CK]]-Table1[[#This Row],[Số tiền đã thu]]</f>
        <v>0</v>
      </c>
      <c r="S2816" s="6">
        <f>IF(Table1[[#This Row],[Ngày hóa đơn]]&lt;&gt;"",Table1[[#This Row],[Ngày hóa đơn]],IF(Table1[[#This Row],[Ngày hạch toán]]&lt;&gt;"",Table1[[#This Row],[Ngày hạch toán]],""))</f>
        <v>46046</v>
      </c>
      <c r="T2816" s="7"/>
      <c r="U2816" s="6">
        <f>IF(Table1[[#This Row],[Ngày tính CN]]="","",S2816+T2816)</f>
        <v>46046</v>
      </c>
      <c r="V2816" s="35">
        <f ca="1">IF(Table1[[#This Row],[Hạn thanh toán]]="","",IF((U2816-NOW())&lt;0,0,(U2816-NOW())))</f>
        <v>0</v>
      </c>
      <c r="W2816" s="35"/>
      <c r="X2816" s="35" t="str">
        <f t="shared" ca="1" si="673"/>
        <v/>
      </c>
      <c r="Y2816" s="2" t="str">
        <f t="shared" si="674"/>
        <v>Đã thanh toán</v>
      </c>
      <c r="Z2816" s="51">
        <f t="shared" si="667"/>
        <v>46046</v>
      </c>
      <c r="AA2816" s="51">
        <f t="shared" si="668"/>
        <v>46034</v>
      </c>
      <c r="AD2816" s="2" t="str">
        <f>VLOOKUP($A2816,MA_KH!$A:$Q,MA_KH!O$1,0)</f>
        <v>LOTTE</v>
      </c>
      <c r="AE2816" s="2" t="str">
        <f>VLOOKUP($A2816,MA_KH!$A:$Q,MA_KH!P$1,0)</f>
        <v>CÔNG TY CỔ PHẦN TRUNG TÂM THƯƠNG MẠI LOTTE VIỆT NAM</v>
      </c>
    </row>
    <row r="2817" spans="1:31" ht="25.5" hidden="1" customHeight="1" x14ac:dyDescent="0.2">
      <c r="A2817" s="30" t="s">
        <v>22022</v>
      </c>
      <c r="B2817" s="30" t="s">
        <v>4019</v>
      </c>
      <c r="C2817" s="37">
        <v>46049</v>
      </c>
      <c r="D2817" s="30" t="s">
        <v>22813</v>
      </c>
      <c r="E2817" s="37">
        <v>46046</v>
      </c>
      <c r="F2817" s="30">
        <v>160</v>
      </c>
      <c r="G2817" s="30" t="s">
        <v>25832</v>
      </c>
      <c r="H2817" s="38">
        <v>0</v>
      </c>
      <c r="I2817" s="67">
        <v>1363241</v>
      </c>
      <c r="J2817" s="38">
        <v>-109059</v>
      </c>
      <c r="K2817" s="38">
        <v>-1472300</v>
      </c>
      <c r="L2817" s="7" t="s">
        <v>22849</v>
      </c>
      <c r="M2817" s="6">
        <v>46034</v>
      </c>
      <c r="O2817" s="35">
        <f>IF(Table1[[#This Row],[Phân loại]]="Tồn đầu kỳ",Table1[[#This Row],[Tổng giá trị]],0)</f>
        <v>0</v>
      </c>
      <c r="P2817" s="7">
        <f>IF(Table1[[#This Row],[Số còn phải thu ĐK]]&lt;&gt;0,0,IF(Table1[[#This Row],[Phân loại]]="Bán hàng",Table1[[#This Row],[Tổng giá trị]],-Table1[[#This Row],[Tổng giá trị]]))</f>
        <v>-1472300</v>
      </c>
      <c r="Q2817" s="35">
        <f t="shared" si="672"/>
        <v>-1472300</v>
      </c>
      <c r="R2817" s="7">
        <f>Table1[[#This Row],[Số còn phải thu ĐK]]+Table1[[#This Row],[Giá Trị HD sau CK]]-Table1[[#This Row],[Số tiền đã thu]]</f>
        <v>0</v>
      </c>
      <c r="S2817" s="6">
        <f>IF(Table1[[#This Row],[Ngày hóa đơn]]&lt;&gt;"",Table1[[#This Row],[Ngày hóa đơn]],IF(Table1[[#This Row],[Ngày hạch toán]]&lt;&gt;"",Table1[[#This Row],[Ngày hạch toán]],""))</f>
        <v>46046</v>
      </c>
      <c r="T2817" s="7"/>
      <c r="U2817" s="6">
        <f>IF(Table1[[#This Row],[Ngày tính CN]]="","",S2817+T2817)</f>
        <v>46046</v>
      </c>
      <c r="V2817" s="35">
        <f ca="1">IF(Table1[[#This Row],[Hạn thanh toán]]="","",IF((U2817-NOW())&lt;0,0,(U2817-NOW())))</f>
        <v>0</v>
      </c>
      <c r="W2817" s="35"/>
      <c r="X2817" s="35" t="str">
        <f t="shared" ca="1" si="673"/>
        <v/>
      </c>
      <c r="Y2817" s="2" t="str">
        <f t="shared" si="674"/>
        <v>Đã thanh toán</v>
      </c>
      <c r="Z2817" s="51">
        <f t="shared" si="667"/>
        <v>46046</v>
      </c>
      <c r="AA2817" s="51">
        <f t="shared" si="668"/>
        <v>46034</v>
      </c>
      <c r="AD2817" s="2" t="str">
        <f>VLOOKUP($A2817,MA_KH!$A:$Q,MA_KH!O$1,0)</f>
        <v>LOTTE</v>
      </c>
      <c r="AE2817" s="2" t="str">
        <f>VLOOKUP($A2817,MA_KH!$A:$Q,MA_KH!P$1,0)</f>
        <v>CÔNG TY CỔ PHẦN TRUNG TÂM THƯƠNG MẠI LOTTE VIỆT NAM</v>
      </c>
    </row>
    <row r="2818" spans="1:31" ht="25.5" hidden="1" customHeight="1" x14ac:dyDescent="0.2">
      <c r="A2818" s="30" t="s">
        <v>22023</v>
      </c>
      <c r="B2818" s="30" t="s">
        <v>4277</v>
      </c>
      <c r="C2818" s="37">
        <v>46049</v>
      </c>
      <c r="D2818" s="30" t="s">
        <v>22814</v>
      </c>
      <c r="E2818" s="37">
        <v>46046</v>
      </c>
      <c r="F2818" s="30">
        <v>161</v>
      </c>
      <c r="G2818" s="30" t="s">
        <v>25833</v>
      </c>
      <c r="H2818" s="38">
        <v>0</v>
      </c>
      <c r="I2818" s="67">
        <v>1383919</v>
      </c>
      <c r="J2818" s="38">
        <v>-110714</v>
      </c>
      <c r="K2818" s="38">
        <v>-1494633</v>
      </c>
      <c r="L2818" s="7" t="s">
        <v>22849</v>
      </c>
      <c r="M2818" s="6">
        <v>46034</v>
      </c>
      <c r="O2818" s="35">
        <f>IF(Table1[[#This Row],[Phân loại]]="Tồn đầu kỳ",Table1[[#This Row],[Tổng giá trị]],0)</f>
        <v>0</v>
      </c>
      <c r="P2818" s="7">
        <f>IF(Table1[[#This Row],[Số còn phải thu ĐK]]&lt;&gt;0,0,IF(Table1[[#This Row],[Phân loại]]="Bán hàng",Table1[[#This Row],[Tổng giá trị]],-Table1[[#This Row],[Tổng giá trị]]))</f>
        <v>-1494633</v>
      </c>
      <c r="Q2818" s="35">
        <f t="shared" si="672"/>
        <v>-1494633</v>
      </c>
      <c r="R2818" s="7">
        <f>Table1[[#This Row],[Số còn phải thu ĐK]]+Table1[[#This Row],[Giá Trị HD sau CK]]-Table1[[#This Row],[Số tiền đã thu]]</f>
        <v>0</v>
      </c>
      <c r="S2818" s="6">
        <f>IF(Table1[[#This Row],[Ngày hóa đơn]]&lt;&gt;"",Table1[[#This Row],[Ngày hóa đơn]],IF(Table1[[#This Row],[Ngày hạch toán]]&lt;&gt;"",Table1[[#This Row],[Ngày hạch toán]],""))</f>
        <v>46046</v>
      </c>
      <c r="T2818" s="7"/>
      <c r="U2818" s="6">
        <f>IF(Table1[[#This Row],[Ngày tính CN]]="","",S2818+T2818)</f>
        <v>46046</v>
      </c>
      <c r="V2818" s="35">
        <f ca="1">IF(Table1[[#This Row],[Hạn thanh toán]]="","",IF((U2818-NOW())&lt;0,0,(U2818-NOW())))</f>
        <v>0</v>
      </c>
      <c r="W2818" s="35"/>
      <c r="X2818" s="35" t="str">
        <f t="shared" ca="1" si="673"/>
        <v/>
      </c>
      <c r="Y2818" s="2" t="str">
        <f t="shared" si="674"/>
        <v>Đã thanh toán</v>
      </c>
      <c r="Z2818" s="51">
        <f t="shared" si="667"/>
        <v>46046</v>
      </c>
      <c r="AA2818" s="51">
        <f t="shared" si="668"/>
        <v>46034</v>
      </c>
      <c r="AD2818" s="2" t="str">
        <f>VLOOKUP($A2818,MA_KH!$A:$Q,MA_KH!O$1,0)</f>
        <v>LOTTE</v>
      </c>
      <c r="AE2818" s="2" t="str">
        <f>VLOOKUP($A2818,MA_KH!$A:$Q,MA_KH!P$1,0)</f>
        <v>CÔNG TY CỔ PHẦN TRUNG TÂM THƯƠNG MẠI LOTTE VIỆT NAM</v>
      </c>
    </row>
    <row r="2819" spans="1:31" ht="25.5" hidden="1" customHeight="1" x14ac:dyDescent="0.2">
      <c r="A2819" s="30" t="s">
        <v>22054</v>
      </c>
      <c r="B2819" s="30" t="s">
        <v>4088</v>
      </c>
      <c r="C2819" s="37">
        <v>46049</v>
      </c>
      <c r="D2819" s="30" t="s">
        <v>22815</v>
      </c>
      <c r="E2819" s="37">
        <v>46049</v>
      </c>
      <c r="F2819" s="30">
        <v>6103</v>
      </c>
      <c r="G2819" s="30" t="s">
        <v>22647</v>
      </c>
      <c r="H2819" s="38">
        <v>4503395</v>
      </c>
      <c r="I2819" s="67">
        <v>0</v>
      </c>
      <c r="J2819" s="38">
        <v>360272</v>
      </c>
      <c r="K2819" s="38">
        <v>4863667</v>
      </c>
      <c r="L2819" s="7" t="s">
        <v>22849</v>
      </c>
      <c r="M2819" s="6">
        <v>46063</v>
      </c>
      <c r="O2819" s="35">
        <f>IF(Table1[[#This Row],[Phân loại]]="Tồn đầu kỳ",Table1[[#This Row],[Tổng giá trị]],0)</f>
        <v>0</v>
      </c>
      <c r="P2819" s="7">
        <f>IF(Table1[[#This Row],[Số còn phải thu ĐK]]&lt;&gt;0,0,IF(Table1[[#This Row],[Phân loại]]="Bán hàng",Table1[[#This Row],[Tổng giá trị]],-Table1[[#This Row],[Tổng giá trị]]))</f>
        <v>4863667</v>
      </c>
      <c r="Q2819" s="35">
        <f t="shared" si="672"/>
        <v>4863667</v>
      </c>
      <c r="R2819" s="7">
        <f>Table1[[#This Row],[Số còn phải thu ĐK]]+Table1[[#This Row],[Giá Trị HD sau CK]]-Table1[[#This Row],[Số tiền đã thu]]</f>
        <v>0</v>
      </c>
      <c r="S2819" s="6">
        <f>IF(Table1[[#This Row],[Ngày hóa đơn]]&lt;&gt;"",Table1[[#This Row],[Ngày hóa đơn]],IF(Table1[[#This Row],[Ngày hạch toán]]&lt;&gt;"",Table1[[#This Row],[Ngày hạch toán]],""))</f>
        <v>46049</v>
      </c>
      <c r="T2819" s="7"/>
      <c r="U2819" s="6">
        <f>IF(Table1[[#This Row],[Ngày tính CN]]="","",S2819+T2819)</f>
        <v>46049</v>
      </c>
      <c r="V2819" s="35">
        <f ca="1">IF(Table1[[#This Row],[Hạn thanh toán]]="","",IF((U2819-NOW())&lt;0,0,(U2819-NOW())))</f>
        <v>0</v>
      </c>
      <c r="W2819" s="35"/>
      <c r="X2819" s="35" t="str">
        <f t="shared" ca="1" si="673"/>
        <v/>
      </c>
      <c r="Y2819" s="2" t="str">
        <f t="shared" si="674"/>
        <v>Đã thanh toán</v>
      </c>
      <c r="Z2819" s="51">
        <f t="shared" si="667"/>
        <v>46049</v>
      </c>
      <c r="AA2819" s="51">
        <f t="shared" si="668"/>
        <v>46063</v>
      </c>
      <c r="AD2819" s="2" t="str">
        <f>VLOOKUP($A2819,MA_KH!$A:$Q,MA_KH!O$1,0)</f>
        <v>MINHCAU</v>
      </c>
      <c r="AE2819" s="2" t="str">
        <f>VLOOKUP($A2819,MA_KH!$A:$Q,MA_KH!P$1,0)</f>
        <v>CÔNG TY CỔ PHẦN THƯƠNG MẠI VÀ DỊCH VỤ MINH CẦU</v>
      </c>
    </row>
    <row r="2820" spans="1:31" ht="25.5" hidden="1" customHeight="1" x14ac:dyDescent="0.2">
      <c r="A2820" s="30" t="s">
        <v>22018</v>
      </c>
      <c r="B2820" s="30" t="s">
        <v>4227</v>
      </c>
      <c r="C2820" s="37">
        <v>46049</v>
      </c>
      <c r="D2820" s="30" t="s">
        <v>22816</v>
      </c>
      <c r="E2820" s="37">
        <v>46046</v>
      </c>
      <c r="F2820" s="30">
        <v>155</v>
      </c>
      <c r="G2820" s="30" t="s">
        <v>25834</v>
      </c>
      <c r="H2820" s="38">
        <v>0</v>
      </c>
      <c r="I2820" s="67">
        <v>246612</v>
      </c>
      <c r="J2820" s="38">
        <v>-19729</v>
      </c>
      <c r="K2820" s="38">
        <v>-266341</v>
      </c>
      <c r="L2820" s="7" t="s">
        <v>22849</v>
      </c>
      <c r="M2820" s="6">
        <v>46034</v>
      </c>
      <c r="O2820" s="35">
        <f>IF(Table1[[#This Row],[Phân loại]]="Tồn đầu kỳ",Table1[[#This Row],[Tổng giá trị]],0)</f>
        <v>0</v>
      </c>
      <c r="P2820" s="7">
        <f>IF(Table1[[#This Row],[Số còn phải thu ĐK]]&lt;&gt;0,0,IF(Table1[[#This Row],[Phân loại]]="Bán hàng",Table1[[#This Row],[Tổng giá trị]],-Table1[[#This Row],[Tổng giá trị]]))</f>
        <v>-266341</v>
      </c>
      <c r="Q2820" s="35">
        <f t="shared" si="672"/>
        <v>-266341</v>
      </c>
      <c r="R2820" s="7">
        <f>Table1[[#This Row],[Số còn phải thu ĐK]]+Table1[[#This Row],[Giá Trị HD sau CK]]-Table1[[#This Row],[Số tiền đã thu]]</f>
        <v>0</v>
      </c>
      <c r="S2820" s="6">
        <f>IF(Table1[[#This Row],[Ngày hóa đơn]]&lt;&gt;"",Table1[[#This Row],[Ngày hóa đơn]],IF(Table1[[#This Row],[Ngày hạch toán]]&lt;&gt;"",Table1[[#This Row],[Ngày hạch toán]],""))</f>
        <v>46046</v>
      </c>
      <c r="T2820" s="7"/>
      <c r="U2820" s="6">
        <f>IF(Table1[[#This Row],[Ngày tính CN]]="","",S2820+T2820)</f>
        <v>46046</v>
      </c>
      <c r="V2820" s="35">
        <f ca="1">IF(Table1[[#This Row],[Hạn thanh toán]]="","",IF((U2820-NOW())&lt;0,0,(U2820-NOW())))</f>
        <v>0</v>
      </c>
      <c r="W2820" s="35"/>
      <c r="X2820" s="35" t="str">
        <f t="shared" ca="1" si="673"/>
        <v/>
      </c>
      <c r="Y2820" s="2" t="str">
        <f t="shared" si="674"/>
        <v>Đã thanh toán</v>
      </c>
      <c r="Z2820" s="51">
        <f t="shared" ref="Z2820:Z2883" si="675">IF(S2820="","",S2820)</f>
        <v>46046</v>
      </c>
      <c r="AA2820" s="51">
        <f t="shared" ref="AA2820:AA2883" si="676">IF(M2820="","",M2820)</f>
        <v>46034</v>
      </c>
      <c r="AD2820" s="2" t="str">
        <f>VLOOKUP($A2820,MA_KH!$A:$Q,MA_KH!O$1,0)</f>
        <v>LOTTE</v>
      </c>
      <c r="AE2820" s="2" t="str">
        <f>VLOOKUP($A2820,MA_KH!$A:$Q,MA_KH!P$1,0)</f>
        <v>CÔNG TY CỔ PHẦN TRUNG TÂM THƯƠNG MẠI LOTTE VIỆT NAM</v>
      </c>
    </row>
    <row r="2821" spans="1:31" ht="25.5" hidden="1" customHeight="1" x14ac:dyDescent="0.2">
      <c r="A2821" s="30" t="s">
        <v>22020</v>
      </c>
      <c r="B2821" s="30" t="s">
        <v>4103</v>
      </c>
      <c r="C2821" s="37">
        <v>46049</v>
      </c>
      <c r="D2821" s="30" t="s">
        <v>22817</v>
      </c>
      <c r="E2821" s="37">
        <v>46046</v>
      </c>
      <c r="F2821" s="30">
        <v>162</v>
      </c>
      <c r="G2821" s="30" t="s">
        <v>25835</v>
      </c>
      <c r="H2821" s="38">
        <v>0</v>
      </c>
      <c r="I2821" s="67">
        <v>658580</v>
      </c>
      <c r="J2821" s="38">
        <v>-52686</v>
      </c>
      <c r="K2821" s="38">
        <v>-711266</v>
      </c>
      <c r="L2821" s="7" t="s">
        <v>22849</v>
      </c>
      <c r="M2821" s="6">
        <v>46034</v>
      </c>
      <c r="O2821" s="35">
        <f>IF(Table1[[#This Row],[Phân loại]]="Tồn đầu kỳ",Table1[[#This Row],[Tổng giá trị]],0)</f>
        <v>0</v>
      </c>
      <c r="P2821" s="7">
        <f>IF(Table1[[#This Row],[Số còn phải thu ĐK]]&lt;&gt;0,0,IF(Table1[[#This Row],[Phân loại]]="Bán hàng",Table1[[#This Row],[Tổng giá trị]],-Table1[[#This Row],[Tổng giá trị]]))</f>
        <v>-711266</v>
      </c>
      <c r="Q2821" s="35">
        <f t="shared" si="672"/>
        <v>-711266</v>
      </c>
      <c r="R2821" s="7">
        <f>Table1[[#This Row],[Số còn phải thu ĐK]]+Table1[[#This Row],[Giá Trị HD sau CK]]-Table1[[#This Row],[Số tiền đã thu]]</f>
        <v>0</v>
      </c>
      <c r="S2821" s="6">
        <f>IF(Table1[[#This Row],[Ngày hóa đơn]]&lt;&gt;"",Table1[[#This Row],[Ngày hóa đơn]],IF(Table1[[#This Row],[Ngày hạch toán]]&lt;&gt;"",Table1[[#This Row],[Ngày hạch toán]],""))</f>
        <v>46046</v>
      </c>
      <c r="T2821" s="7"/>
      <c r="U2821" s="6">
        <f>IF(Table1[[#This Row],[Ngày tính CN]]="","",S2821+T2821)</f>
        <v>46046</v>
      </c>
      <c r="V2821" s="35">
        <f ca="1">IF(Table1[[#This Row],[Hạn thanh toán]]="","",IF((U2821-NOW())&lt;0,0,(U2821-NOW())))</f>
        <v>0</v>
      </c>
      <c r="W2821" s="35"/>
      <c r="X2821" s="35" t="str">
        <f t="shared" ca="1" si="673"/>
        <v/>
      </c>
      <c r="Y2821" s="2" t="str">
        <f t="shared" si="674"/>
        <v>Đã thanh toán</v>
      </c>
      <c r="Z2821" s="51">
        <f t="shared" si="675"/>
        <v>46046</v>
      </c>
      <c r="AA2821" s="51">
        <f t="shared" si="676"/>
        <v>46034</v>
      </c>
      <c r="AD2821" s="2" t="str">
        <f>VLOOKUP($A2821,MA_KH!$A:$Q,MA_KH!O$1,0)</f>
        <v>LOTTE</v>
      </c>
      <c r="AE2821" s="2" t="str">
        <f>VLOOKUP($A2821,MA_KH!$A:$Q,MA_KH!P$1,0)</f>
        <v>CÔNG TY CỔ PHẦN TRUNG TÂM THƯƠNG MẠI LOTTE VIỆT NAM</v>
      </c>
    </row>
    <row r="2822" spans="1:31" ht="25.5" hidden="1" customHeight="1" x14ac:dyDescent="0.2">
      <c r="A2822" s="30" t="s">
        <v>22012</v>
      </c>
      <c r="B2822" s="30" t="s">
        <v>4423</v>
      </c>
      <c r="C2822" s="37">
        <v>46049</v>
      </c>
      <c r="D2822" s="30" t="s">
        <v>22818</v>
      </c>
      <c r="E2822" s="37">
        <v>46049</v>
      </c>
      <c r="F2822" s="30"/>
      <c r="G2822" s="30" t="s">
        <v>22819</v>
      </c>
      <c r="H2822" s="38">
        <v>116611</v>
      </c>
      <c r="I2822" s="67">
        <v>0</v>
      </c>
      <c r="J2822" s="38">
        <v>9329</v>
      </c>
      <c r="K2822" s="38">
        <v>125940</v>
      </c>
      <c r="L2822" s="68" t="s">
        <v>41</v>
      </c>
      <c r="M2822" s="6">
        <v>46063</v>
      </c>
      <c r="O2822" s="35">
        <f>IF(Table1[[#This Row],[Phân loại]]="Tồn đầu kỳ",Table1[[#This Row],[Tổng giá trị]],0)</f>
        <v>0</v>
      </c>
      <c r="P2822" s="7">
        <f>IF(Table1[[#This Row],[Số còn phải thu ĐK]]&lt;&gt;0,0,IF(Table1[[#This Row],[Phân loại]]="Bán hàng",Table1[[#This Row],[Tổng giá trị]],-Table1[[#This Row],[Tổng giá trị]]))</f>
        <v>-125940</v>
      </c>
      <c r="Q2822" s="35">
        <f t="shared" si="672"/>
        <v>-125940</v>
      </c>
      <c r="R2822" s="7">
        <f>Table1[[#This Row],[Số còn phải thu ĐK]]+Table1[[#This Row],[Giá Trị HD sau CK]]-Table1[[#This Row],[Số tiền đã thu]]</f>
        <v>0</v>
      </c>
      <c r="S2822" s="6">
        <f>IF(Table1[[#This Row],[Ngày hóa đơn]]&lt;&gt;"",Table1[[#This Row],[Ngày hóa đơn]],IF(Table1[[#This Row],[Ngày hạch toán]]&lt;&gt;"",Table1[[#This Row],[Ngày hạch toán]],""))</f>
        <v>46049</v>
      </c>
      <c r="T2822" s="7"/>
      <c r="U2822" s="6">
        <f>IF(Table1[[#This Row],[Ngày tính CN]]="","",S2822+T2822)</f>
        <v>46049</v>
      </c>
      <c r="V2822" s="35">
        <f ca="1">IF(Table1[[#This Row],[Hạn thanh toán]]="","",IF((U2822-NOW())&lt;0,0,(U2822-NOW())))</f>
        <v>0</v>
      </c>
      <c r="W2822" s="35"/>
      <c r="X2822" s="35" t="str">
        <f t="shared" ca="1" si="673"/>
        <v/>
      </c>
      <c r="Y2822" s="2" t="str">
        <f t="shared" si="674"/>
        <v>Đã thanh toán</v>
      </c>
      <c r="Z2822" s="51">
        <f t="shared" si="675"/>
        <v>46049</v>
      </c>
      <c r="AA2822" s="51">
        <f t="shared" si="676"/>
        <v>46063</v>
      </c>
      <c r="AD2822" s="2" t="str">
        <f>VLOOKUP($A2822,MA_KH!$A:$Q,MA_KH!O$1,0)</f>
        <v>LOTTE</v>
      </c>
      <c r="AE2822" s="2" t="str">
        <f>VLOOKUP($A2822,MA_KH!$A:$Q,MA_KH!P$1,0)</f>
        <v>CÔNG TY CỔ PHẦN TRUNG TÂM THƯƠNG MẠI LOTTE VIỆT NAM</v>
      </c>
    </row>
    <row r="2823" spans="1:31" ht="25.5" hidden="1" customHeight="1" x14ac:dyDescent="0.2">
      <c r="A2823" s="30" t="s">
        <v>22013</v>
      </c>
      <c r="B2823" s="30" t="s">
        <v>4421</v>
      </c>
      <c r="C2823" s="37">
        <v>46050</v>
      </c>
      <c r="D2823" s="30" t="s">
        <v>22820</v>
      </c>
      <c r="E2823" s="37">
        <v>46050</v>
      </c>
      <c r="F2823" s="30">
        <v>6763</v>
      </c>
      <c r="G2823" s="30" t="s">
        <v>22821</v>
      </c>
      <c r="H2823" s="38">
        <v>1464510</v>
      </c>
      <c r="I2823" s="67">
        <v>0</v>
      </c>
      <c r="J2823" s="38">
        <v>117161</v>
      </c>
      <c r="K2823" s="38">
        <v>1581671</v>
      </c>
      <c r="L2823" s="7" t="s">
        <v>22849</v>
      </c>
      <c r="M2823" s="6">
        <v>46092</v>
      </c>
      <c r="O2823" s="35">
        <f>IF(Table1[[#This Row],[Phân loại]]="Tồn đầu kỳ",Table1[[#This Row],[Tổng giá trị]],0)</f>
        <v>0</v>
      </c>
      <c r="P2823" s="7">
        <f>IF(Table1[[#This Row],[Số còn phải thu ĐK]]&lt;&gt;0,0,IF(Table1[[#This Row],[Phân loại]]="Bán hàng",Table1[[#This Row],[Tổng giá trị]],-Table1[[#This Row],[Tổng giá trị]]))</f>
        <v>1581671</v>
      </c>
      <c r="Q2823" s="35">
        <f t="shared" si="672"/>
        <v>1581671</v>
      </c>
      <c r="R2823" s="7">
        <f>Table1[[#This Row],[Số còn phải thu ĐK]]+Table1[[#This Row],[Giá Trị HD sau CK]]-Table1[[#This Row],[Số tiền đã thu]]</f>
        <v>0</v>
      </c>
      <c r="S2823" s="6">
        <f>IF(Table1[[#This Row],[Ngày hóa đơn]]&lt;&gt;"",Table1[[#This Row],[Ngày hóa đơn]],IF(Table1[[#This Row],[Ngày hạch toán]]&lt;&gt;"",Table1[[#This Row],[Ngày hạch toán]],""))</f>
        <v>46050</v>
      </c>
      <c r="T2823" s="7"/>
      <c r="U2823" s="6">
        <f>IF(Table1[[#This Row],[Ngày tính CN]]="","",S2823+T2823)</f>
        <v>46050</v>
      </c>
      <c r="V2823" s="35">
        <f ca="1">IF(Table1[[#This Row],[Hạn thanh toán]]="","",IF((U2823-NOW())&lt;0,0,(U2823-NOW())))</f>
        <v>0</v>
      </c>
      <c r="W2823" s="35"/>
      <c r="X2823" s="35" t="str">
        <f t="shared" ca="1" si="673"/>
        <v/>
      </c>
      <c r="Y2823" s="2" t="str">
        <f t="shared" si="674"/>
        <v>Đã thanh toán</v>
      </c>
      <c r="Z2823" s="51">
        <f t="shared" si="675"/>
        <v>46050</v>
      </c>
      <c r="AA2823" s="51">
        <f t="shared" si="676"/>
        <v>46092</v>
      </c>
      <c r="AD2823" s="2" t="str">
        <f>VLOOKUP($A2823,MA_KH!$A:$Q,MA_KH!O$1,0)</f>
        <v>LOTTE</v>
      </c>
      <c r="AE2823" s="2" t="str">
        <f>VLOOKUP($A2823,MA_KH!$A:$Q,MA_KH!P$1,0)</f>
        <v>CÔNG TY CỔ PHẦN TRUNG TÂM THƯƠNG MẠI LOTTE VIỆT NAM</v>
      </c>
    </row>
    <row r="2824" spans="1:31" ht="25.5" hidden="1" customHeight="1" x14ac:dyDescent="0.2">
      <c r="A2824" s="30" t="s">
        <v>22013</v>
      </c>
      <c r="B2824" s="30" t="s">
        <v>4421</v>
      </c>
      <c r="C2824" s="37">
        <v>46050</v>
      </c>
      <c r="D2824" s="30" t="s">
        <v>22822</v>
      </c>
      <c r="E2824" s="37">
        <v>46050</v>
      </c>
      <c r="F2824" s="30">
        <v>6764</v>
      </c>
      <c r="G2824" s="30" t="s">
        <v>22823</v>
      </c>
      <c r="H2824" s="38">
        <v>932890</v>
      </c>
      <c r="I2824" s="67">
        <v>0</v>
      </c>
      <c r="J2824" s="38">
        <v>74631</v>
      </c>
      <c r="K2824" s="38">
        <v>1007521</v>
      </c>
      <c r="L2824" s="7" t="s">
        <v>22849</v>
      </c>
      <c r="M2824" s="6">
        <v>46092</v>
      </c>
      <c r="O2824" s="35">
        <f>IF(Table1[[#This Row],[Phân loại]]="Tồn đầu kỳ",Table1[[#This Row],[Tổng giá trị]],0)</f>
        <v>0</v>
      </c>
      <c r="P2824" s="7">
        <f>IF(Table1[[#This Row],[Số còn phải thu ĐK]]&lt;&gt;0,0,IF(Table1[[#This Row],[Phân loại]]="Bán hàng",Table1[[#This Row],[Tổng giá trị]],-Table1[[#This Row],[Tổng giá trị]]))</f>
        <v>1007521</v>
      </c>
      <c r="Q2824" s="35">
        <f t="shared" si="672"/>
        <v>1007521</v>
      </c>
      <c r="R2824" s="7">
        <f>Table1[[#This Row],[Số còn phải thu ĐK]]+Table1[[#This Row],[Giá Trị HD sau CK]]-Table1[[#This Row],[Số tiền đã thu]]</f>
        <v>0</v>
      </c>
      <c r="S2824" s="6">
        <f>IF(Table1[[#This Row],[Ngày hóa đơn]]&lt;&gt;"",Table1[[#This Row],[Ngày hóa đơn]],IF(Table1[[#This Row],[Ngày hạch toán]]&lt;&gt;"",Table1[[#This Row],[Ngày hạch toán]],""))</f>
        <v>46050</v>
      </c>
      <c r="T2824" s="7"/>
      <c r="U2824" s="6">
        <f>IF(Table1[[#This Row],[Ngày tính CN]]="","",S2824+T2824)</f>
        <v>46050</v>
      </c>
      <c r="V2824" s="35">
        <f ca="1">IF(Table1[[#This Row],[Hạn thanh toán]]="","",IF((U2824-NOW())&lt;0,0,(U2824-NOW())))</f>
        <v>0</v>
      </c>
      <c r="W2824" s="35"/>
      <c r="X2824" s="35" t="str">
        <f t="shared" ca="1" si="673"/>
        <v/>
      </c>
      <c r="Y2824" s="2" t="str">
        <f t="shared" si="674"/>
        <v>Đã thanh toán</v>
      </c>
      <c r="Z2824" s="51">
        <f t="shared" si="675"/>
        <v>46050</v>
      </c>
      <c r="AA2824" s="51">
        <f t="shared" si="676"/>
        <v>46092</v>
      </c>
      <c r="AD2824" s="2" t="str">
        <f>VLOOKUP($A2824,MA_KH!$A:$Q,MA_KH!O$1,0)</f>
        <v>LOTTE</v>
      </c>
      <c r="AE2824" s="2" t="str">
        <f>VLOOKUP($A2824,MA_KH!$A:$Q,MA_KH!P$1,0)</f>
        <v>CÔNG TY CỔ PHẦN TRUNG TÂM THƯƠNG MẠI LOTTE VIỆT NAM</v>
      </c>
    </row>
    <row r="2825" spans="1:31" ht="25.5" hidden="1" customHeight="1" x14ac:dyDescent="0.2">
      <c r="A2825" s="30" t="s">
        <v>21977</v>
      </c>
      <c r="B2825" s="30" t="s">
        <v>4388</v>
      </c>
      <c r="C2825" s="37">
        <v>46050</v>
      </c>
      <c r="D2825" s="30" t="s">
        <v>22824</v>
      </c>
      <c r="E2825" s="37">
        <v>46050</v>
      </c>
      <c r="F2825" s="30">
        <v>6812</v>
      </c>
      <c r="G2825" s="30" t="s">
        <v>4388</v>
      </c>
      <c r="H2825" s="38">
        <v>1584015</v>
      </c>
      <c r="I2825" s="67">
        <v>0</v>
      </c>
      <c r="J2825" s="38">
        <v>126721</v>
      </c>
      <c r="K2825" s="38">
        <v>1710736</v>
      </c>
      <c r="L2825" s="7" t="s">
        <v>22849</v>
      </c>
      <c r="O2825" s="35">
        <f>IF(Table1[[#This Row],[Phân loại]]="Tồn đầu kỳ",Table1[[#This Row],[Tổng giá trị]],0)</f>
        <v>0</v>
      </c>
      <c r="P2825" s="7">
        <f>IF(Table1[[#This Row],[Số còn phải thu ĐK]]&lt;&gt;0,0,IF(Table1[[#This Row],[Phân loại]]="Bán hàng",Table1[[#This Row],[Tổng giá trị]],-Table1[[#This Row],[Tổng giá trị]]))</f>
        <v>1710736</v>
      </c>
      <c r="Q2825" s="35">
        <f t="shared" si="672"/>
        <v>0</v>
      </c>
      <c r="R2825" s="7">
        <f>Table1[[#This Row],[Số còn phải thu ĐK]]+Table1[[#This Row],[Giá Trị HD sau CK]]-Table1[[#This Row],[Số tiền đã thu]]</f>
        <v>1710736</v>
      </c>
      <c r="S2825" s="6">
        <f>IF(Table1[[#This Row],[Ngày hóa đơn]]&lt;&gt;"",Table1[[#This Row],[Ngày hóa đơn]],IF(Table1[[#This Row],[Ngày hạch toán]]&lt;&gt;"",Table1[[#This Row],[Ngày hạch toán]],""))</f>
        <v>46050</v>
      </c>
      <c r="T2825" s="7"/>
      <c r="U2825" s="6">
        <f>IF(Table1[[#This Row],[Ngày tính CN]]="","",S2825+T2825)</f>
        <v>46050</v>
      </c>
      <c r="V2825" s="35">
        <f ca="1">IF(Table1[[#This Row],[Hạn thanh toán]]="","",IF((U2825-NOW())&lt;0,0,(U2825-NOW())))</f>
        <v>0</v>
      </c>
      <c r="W2825" s="35"/>
      <c r="X2825" s="35">
        <f t="shared" ca="1" si="673"/>
        <v>120.49032013888791</v>
      </c>
      <c r="Y2825" s="2" t="str">
        <f t="shared" ca="1" si="674"/>
        <v>Nợ quá hạn hơn 120 ngày có khả năng mất thanh toán</v>
      </c>
      <c r="Z2825" s="51">
        <f t="shared" si="675"/>
        <v>46050</v>
      </c>
      <c r="AA2825" s="51" t="str">
        <f t="shared" si="676"/>
        <v/>
      </c>
      <c r="AD2825" s="2" t="str">
        <f>VLOOKUP($A2825,MA_KH!$A:$Q,MA_KH!O$1,0)</f>
        <v>KMARKET</v>
      </c>
      <c r="AE2825" s="2" t="str">
        <f>VLOOKUP($A2825,MA_KH!$A:$Q,MA_KH!P$1,0)</f>
        <v>CÔNG TY TNHH THƯƠNG MẠI K &amp; K TOÀN CẦU</v>
      </c>
    </row>
    <row r="2826" spans="1:31" ht="25.5" hidden="1" customHeight="1" x14ac:dyDescent="0.2">
      <c r="A2826" s="30" t="s">
        <v>22050</v>
      </c>
      <c r="B2826" s="30" t="s">
        <v>4088</v>
      </c>
      <c r="C2826" s="37">
        <v>46050</v>
      </c>
      <c r="D2826" s="30" t="s">
        <v>22825</v>
      </c>
      <c r="E2826" s="37">
        <v>46050</v>
      </c>
      <c r="F2826" s="30">
        <v>6813</v>
      </c>
      <c r="G2826" s="30" t="s">
        <v>22826</v>
      </c>
      <c r="H2826" s="38">
        <v>6224820</v>
      </c>
      <c r="I2826" s="67">
        <v>0</v>
      </c>
      <c r="J2826" s="38">
        <v>497986</v>
      </c>
      <c r="K2826" s="38">
        <v>6722806</v>
      </c>
      <c r="L2826" s="7" t="s">
        <v>22849</v>
      </c>
      <c r="M2826" s="6">
        <v>46063</v>
      </c>
      <c r="O2826" s="35">
        <f>IF(Table1[[#This Row],[Phân loại]]="Tồn đầu kỳ",Table1[[#This Row],[Tổng giá trị]],0)</f>
        <v>0</v>
      </c>
      <c r="P2826" s="7">
        <f>IF(Table1[[#This Row],[Số còn phải thu ĐK]]&lt;&gt;0,0,IF(Table1[[#This Row],[Phân loại]]="Bán hàng",Table1[[#This Row],[Tổng giá trị]],-Table1[[#This Row],[Tổng giá trị]]))</f>
        <v>6722806</v>
      </c>
      <c r="Q2826" s="35">
        <f t="shared" si="672"/>
        <v>6722806</v>
      </c>
      <c r="R2826" s="7">
        <f>Table1[[#This Row],[Số còn phải thu ĐK]]+Table1[[#This Row],[Giá Trị HD sau CK]]-Table1[[#This Row],[Số tiền đã thu]]</f>
        <v>0</v>
      </c>
      <c r="S2826" s="6">
        <f>IF(Table1[[#This Row],[Ngày hóa đơn]]&lt;&gt;"",Table1[[#This Row],[Ngày hóa đơn]],IF(Table1[[#This Row],[Ngày hạch toán]]&lt;&gt;"",Table1[[#This Row],[Ngày hạch toán]],""))</f>
        <v>46050</v>
      </c>
      <c r="T2826" s="7"/>
      <c r="U2826" s="6">
        <f>IF(Table1[[#This Row],[Ngày tính CN]]="","",S2826+T2826)</f>
        <v>46050</v>
      </c>
      <c r="V2826" s="35">
        <f ca="1">IF(Table1[[#This Row],[Hạn thanh toán]]="","",IF((U2826-NOW())&lt;0,0,(U2826-NOW())))</f>
        <v>0</v>
      </c>
      <c r="W2826" s="35"/>
      <c r="X2826" s="35" t="str">
        <f t="shared" ca="1" si="673"/>
        <v/>
      </c>
      <c r="Y2826" s="2" t="str">
        <f t="shared" si="674"/>
        <v>Đã thanh toán</v>
      </c>
      <c r="Z2826" s="51">
        <f t="shared" si="675"/>
        <v>46050</v>
      </c>
      <c r="AA2826" s="51">
        <f t="shared" si="676"/>
        <v>46063</v>
      </c>
      <c r="AD2826" s="2" t="str">
        <f>VLOOKUP($A2826,MA_KH!$A:$Q,MA_KH!O$1,0)</f>
        <v>MINHCAU</v>
      </c>
      <c r="AE2826" s="2" t="str">
        <f>VLOOKUP($A2826,MA_KH!$A:$Q,MA_KH!P$1,0)</f>
        <v>CÔNG TY CỔ PHẦN THƯƠNG MẠI VÀ DỊCH VỤ MINH CẦU</v>
      </c>
    </row>
    <row r="2827" spans="1:31" ht="25.5" hidden="1" customHeight="1" x14ac:dyDescent="0.2">
      <c r="A2827" s="30" t="s">
        <v>21952</v>
      </c>
      <c r="B2827" s="30" t="s">
        <v>4192</v>
      </c>
      <c r="C2827" s="37">
        <v>46051</v>
      </c>
      <c r="D2827" s="30" t="s">
        <v>22827</v>
      </c>
      <c r="E2827" s="37">
        <v>46051</v>
      </c>
      <c r="F2827" s="30">
        <v>7189</v>
      </c>
      <c r="G2827" s="30" t="s">
        <v>22828</v>
      </c>
      <c r="H2827" s="38">
        <v>660879</v>
      </c>
      <c r="I2827" s="67">
        <v>0</v>
      </c>
      <c r="J2827" s="38">
        <v>52870</v>
      </c>
      <c r="K2827" s="38">
        <v>713749</v>
      </c>
      <c r="L2827" s="7" t="s">
        <v>22849</v>
      </c>
      <c r="O2827" s="35">
        <f>IF(Table1[[#This Row],[Phân loại]]="Tồn đầu kỳ",Table1[[#This Row],[Tổng giá trị]],0)</f>
        <v>0</v>
      </c>
      <c r="P2827" s="7">
        <f>IF(Table1[[#This Row],[Số còn phải thu ĐK]]&lt;&gt;0,0,IF(Table1[[#This Row],[Phân loại]]="Bán hàng",Table1[[#This Row],[Tổng giá trị]],-Table1[[#This Row],[Tổng giá trị]]))</f>
        <v>713749</v>
      </c>
      <c r="Q2827" s="35">
        <f t="shared" si="672"/>
        <v>0</v>
      </c>
      <c r="R2827" s="7">
        <f>Table1[[#This Row],[Số còn phải thu ĐK]]+Table1[[#This Row],[Giá Trị HD sau CK]]-Table1[[#This Row],[Số tiền đã thu]]</f>
        <v>713749</v>
      </c>
      <c r="S2827" s="6">
        <f>IF(Table1[[#This Row],[Ngày hóa đơn]]&lt;&gt;"",Table1[[#This Row],[Ngày hóa đơn]],IF(Table1[[#This Row],[Ngày hạch toán]]&lt;&gt;"",Table1[[#This Row],[Ngày hạch toán]],""))</f>
        <v>46051</v>
      </c>
      <c r="T2827" s="7"/>
      <c r="U2827" s="6">
        <f>IF(Table1[[#This Row],[Ngày tính CN]]="","",S2827+T2827)</f>
        <v>46051</v>
      </c>
      <c r="V2827" s="35">
        <f ca="1">IF(Table1[[#This Row],[Hạn thanh toán]]="","",IF((U2827-NOW())&lt;0,0,(U2827-NOW())))</f>
        <v>0</v>
      </c>
      <c r="W2827" s="35"/>
      <c r="X2827" s="35">
        <f t="shared" ca="1" si="673"/>
        <v>119.49032013888791</v>
      </c>
      <c r="Y2827" s="2" t="str">
        <f t="shared" ca="1" si="674"/>
        <v>Nợ quá hạn từ 90 ngày đến 120 ngày</v>
      </c>
      <c r="Z2827" s="51">
        <f t="shared" si="675"/>
        <v>46051</v>
      </c>
      <c r="AA2827" s="51" t="str">
        <f t="shared" si="676"/>
        <v/>
      </c>
      <c r="AD2827" s="2" t="str">
        <f>VLOOKUP($A2827,MA_KH!$A:$Q,MA_KH!O$1,0)</f>
        <v>LARIA (FM)</v>
      </c>
      <c r="AE2827" s="2" t="str">
        <f>VLOOKUP($A2827,MA_KH!$A:$Q,MA_KH!P$1,0)</f>
        <v>CÔNG TY TNHH THƯƠNG MẠI LARIA</v>
      </c>
    </row>
    <row r="2828" spans="1:31" ht="25.5" hidden="1" customHeight="1" x14ac:dyDescent="0.2">
      <c r="A2828" s="30" t="s">
        <v>22015</v>
      </c>
      <c r="B2828" s="30" t="s">
        <v>4453</v>
      </c>
      <c r="C2828" s="37">
        <v>46051</v>
      </c>
      <c r="D2828" s="30" t="s">
        <v>22829</v>
      </c>
      <c r="E2828" s="37">
        <v>46051</v>
      </c>
      <c r="F2828" s="30">
        <v>7196</v>
      </c>
      <c r="G2828" s="30" t="s">
        <v>22830</v>
      </c>
      <c r="H2828" s="38">
        <v>1932550</v>
      </c>
      <c r="I2828" s="67">
        <v>0</v>
      </c>
      <c r="J2828" s="38">
        <v>154604</v>
      </c>
      <c r="K2828" s="38">
        <v>2087154</v>
      </c>
      <c r="L2828" s="7" t="s">
        <v>22849</v>
      </c>
      <c r="M2828" s="6">
        <v>46092</v>
      </c>
      <c r="O2828" s="35">
        <f>IF(Table1[[#This Row],[Phân loại]]="Tồn đầu kỳ",Table1[[#This Row],[Tổng giá trị]],0)</f>
        <v>0</v>
      </c>
      <c r="P2828" s="7">
        <f>IF(Table1[[#This Row],[Số còn phải thu ĐK]]&lt;&gt;0,0,IF(Table1[[#This Row],[Phân loại]]="Bán hàng",Table1[[#This Row],[Tổng giá trị]],-Table1[[#This Row],[Tổng giá trị]]))</f>
        <v>2087154</v>
      </c>
      <c r="Q2828" s="35">
        <f t="shared" si="672"/>
        <v>2087154</v>
      </c>
      <c r="R2828" s="7">
        <f>Table1[[#This Row],[Số còn phải thu ĐK]]+Table1[[#This Row],[Giá Trị HD sau CK]]-Table1[[#This Row],[Số tiền đã thu]]</f>
        <v>0</v>
      </c>
      <c r="S2828" s="6">
        <f>IF(Table1[[#This Row],[Ngày hóa đơn]]&lt;&gt;"",Table1[[#This Row],[Ngày hóa đơn]],IF(Table1[[#This Row],[Ngày hạch toán]]&lt;&gt;"",Table1[[#This Row],[Ngày hạch toán]],""))</f>
        <v>46051</v>
      </c>
      <c r="T2828" s="7"/>
      <c r="U2828" s="6">
        <f>IF(Table1[[#This Row],[Ngày tính CN]]="","",S2828+T2828)</f>
        <v>46051</v>
      </c>
      <c r="V2828" s="35">
        <f ca="1">IF(Table1[[#This Row],[Hạn thanh toán]]="","",IF((U2828-NOW())&lt;0,0,(U2828-NOW())))</f>
        <v>0</v>
      </c>
      <c r="W2828" s="35"/>
      <c r="X2828" s="35" t="str">
        <f t="shared" ca="1" si="673"/>
        <v/>
      </c>
      <c r="Y2828" s="2" t="str">
        <f t="shared" si="674"/>
        <v>Đã thanh toán</v>
      </c>
      <c r="Z2828" s="51">
        <f t="shared" si="675"/>
        <v>46051</v>
      </c>
      <c r="AA2828" s="51">
        <f t="shared" si="676"/>
        <v>46092</v>
      </c>
      <c r="AD2828" s="2" t="str">
        <f>VLOOKUP($A2828,MA_KH!$A:$Q,MA_KH!O$1,0)</f>
        <v>LOTTE</v>
      </c>
      <c r="AE2828" s="2" t="str">
        <f>VLOOKUP($A2828,MA_KH!$A:$Q,MA_KH!P$1,0)</f>
        <v>CÔNG TY CỔ PHẦN TRUNG TÂM THƯƠNG MẠI LOTTE VIỆT NAM</v>
      </c>
    </row>
    <row r="2829" spans="1:31" ht="25.5" hidden="1" customHeight="1" x14ac:dyDescent="0.2">
      <c r="A2829" s="30" t="s">
        <v>22015</v>
      </c>
      <c r="B2829" s="30" t="s">
        <v>4453</v>
      </c>
      <c r="C2829" s="37">
        <v>46051</v>
      </c>
      <c r="D2829" s="30" t="s">
        <v>22831</v>
      </c>
      <c r="E2829" s="37">
        <v>46051</v>
      </c>
      <c r="F2829" s="30">
        <v>7197</v>
      </c>
      <c r="G2829" s="30" t="s">
        <v>22832</v>
      </c>
      <c r="H2829" s="38">
        <v>4664450</v>
      </c>
      <c r="I2829" s="67">
        <v>0</v>
      </c>
      <c r="J2829" s="38">
        <v>373156</v>
      </c>
      <c r="K2829" s="38">
        <v>5037606</v>
      </c>
      <c r="L2829" s="7" t="s">
        <v>22849</v>
      </c>
      <c r="M2829" s="6">
        <v>46092</v>
      </c>
      <c r="O2829" s="35">
        <f>IF(Table1[[#This Row],[Phân loại]]="Tồn đầu kỳ",Table1[[#This Row],[Tổng giá trị]],0)</f>
        <v>0</v>
      </c>
      <c r="P2829" s="7">
        <f>IF(Table1[[#This Row],[Số còn phải thu ĐK]]&lt;&gt;0,0,IF(Table1[[#This Row],[Phân loại]]="Bán hàng",Table1[[#This Row],[Tổng giá trị]],-Table1[[#This Row],[Tổng giá trị]]))</f>
        <v>5037606</v>
      </c>
      <c r="Q2829" s="35">
        <f t="shared" si="672"/>
        <v>5037606</v>
      </c>
      <c r="R2829" s="7">
        <f>Table1[[#This Row],[Số còn phải thu ĐK]]+Table1[[#This Row],[Giá Trị HD sau CK]]-Table1[[#This Row],[Số tiền đã thu]]</f>
        <v>0</v>
      </c>
      <c r="S2829" s="6">
        <f>IF(Table1[[#This Row],[Ngày hóa đơn]]&lt;&gt;"",Table1[[#This Row],[Ngày hóa đơn]],IF(Table1[[#This Row],[Ngày hạch toán]]&lt;&gt;"",Table1[[#This Row],[Ngày hạch toán]],""))</f>
        <v>46051</v>
      </c>
      <c r="T2829" s="7"/>
      <c r="U2829" s="6">
        <f>IF(Table1[[#This Row],[Ngày tính CN]]="","",S2829+T2829)</f>
        <v>46051</v>
      </c>
      <c r="V2829" s="35">
        <f ca="1">IF(Table1[[#This Row],[Hạn thanh toán]]="","",IF((U2829-NOW())&lt;0,0,(U2829-NOW())))</f>
        <v>0</v>
      </c>
      <c r="W2829" s="35"/>
      <c r="X2829" s="35" t="str">
        <f t="shared" ca="1" si="673"/>
        <v/>
      </c>
      <c r="Y2829" s="2" t="str">
        <f t="shared" si="674"/>
        <v>Đã thanh toán</v>
      </c>
      <c r="Z2829" s="51">
        <f t="shared" si="675"/>
        <v>46051</v>
      </c>
      <c r="AA2829" s="51">
        <f t="shared" si="676"/>
        <v>46092</v>
      </c>
      <c r="AD2829" s="2" t="str">
        <f>VLOOKUP($A2829,MA_KH!$A:$Q,MA_KH!O$1,0)</f>
        <v>LOTTE</v>
      </c>
      <c r="AE2829" s="2" t="str">
        <f>VLOOKUP($A2829,MA_KH!$A:$Q,MA_KH!P$1,0)</f>
        <v>CÔNG TY CỔ PHẦN TRUNG TÂM THƯƠNG MẠI LOTTE VIỆT NAM</v>
      </c>
    </row>
    <row r="2830" spans="1:31" ht="25.5" hidden="1" customHeight="1" x14ac:dyDescent="0.2">
      <c r="A2830" s="30" t="s">
        <v>22049</v>
      </c>
      <c r="B2830" s="30" t="s">
        <v>4088</v>
      </c>
      <c r="C2830" s="37">
        <v>46051</v>
      </c>
      <c r="D2830" s="30" t="s">
        <v>22833</v>
      </c>
      <c r="E2830" s="37">
        <v>46051</v>
      </c>
      <c r="F2830" s="30">
        <v>6834</v>
      </c>
      <c r="G2830" s="30" t="s">
        <v>22704</v>
      </c>
      <c r="H2830" s="38">
        <v>7568670</v>
      </c>
      <c r="I2830" s="67">
        <v>0</v>
      </c>
      <c r="J2830" s="38">
        <v>605494</v>
      </c>
      <c r="K2830" s="38">
        <v>8174164</v>
      </c>
      <c r="L2830" s="7" t="s">
        <v>22849</v>
      </c>
      <c r="M2830" s="6">
        <v>46063</v>
      </c>
      <c r="O2830" s="35">
        <f>IF(Table1[[#This Row],[Phân loại]]="Tồn đầu kỳ",Table1[[#This Row],[Tổng giá trị]],0)</f>
        <v>0</v>
      </c>
      <c r="P2830" s="7">
        <f>IF(Table1[[#This Row],[Số còn phải thu ĐK]]&lt;&gt;0,0,IF(Table1[[#This Row],[Phân loại]]="Bán hàng",Table1[[#This Row],[Tổng giá trị]],-Table1[[#This Row],[Tổng giá trị]]))</f>
        <v>8174164</v>
      </c>
      <c r="Q2830" s="35">
        <f t="shared" si="672"/>
        <v>8174164</v>
      </c>
      <c r="R2830" s="7">
        <f>Table1[[#This Row],[Số còn phải thu ĐK]]+Table1[[#This Row],[Giá Trị HD sau CK]]-Table1[[#This Row],[Số tiền đã thu]]</f>
        <v>0</v>
      </c>
      <c r="S2830" s="6">
        <f>IF(Table1[[#This Row],[Ngày hóa đơn]]&lt;&gt;"",Table1[[#This Row],[Ngày hóa đơn]],IF(Table1[[#This Row],[Ngày hạch toán]]&lt;&gt;"",Table1[[#This Row],[Ngày hạch toán]],""))</f>
        <v>46051</v>
      </c>
      <c r="T2830" s="7"/>
      <c r="U2830" s="6">
        <f>IF(Table1[[#This Row],[Ngày tính CN]]="","",S2830+T2830)</f>
        <v>46051</v>
      </c>
      <c r="V2830" s="35">
        <f ca="1">IF(Table1[[#This Row],[Hạn thanh toán]]="","",IF((U2830-NOW())&lt;0,0,(U2830-NOW())))</f>
        <v>0</v>
      </c>
      <c r="W2830" s="35"/>
      <c r="X2830" s="35" t="str">
        <f t="shared" ca="1" si="673"/>
        <v/>
      </c>
      <c r="Y2830" s="2" t="str">
        <f t="shared" si="674"/>
        <v>Đã thanh toán</v>
      </c>
      <c r="Z2830" s="51">
        <f t="shared" si="675"/>
        <v>46051</v>
      </c>
      <c r="AA2830" s="51">
        <f t="shared" si="676"/>
        <v>46063</v>
      </c>
      <c r="AD2830" s="2" t="str">
        <f>VLOOKUP($A2830,MA_KH!$A:$Q,MA_KH!O$1,0)</f>
        <v>MINHCAU</v>
      </c>
      <c r="AE2830" s="2" t="str">
        <f>VLOOKUP($A2830,MA_KH!$A:$Q,MA_KH!P$1,0)</f>
        <v>CÔNG TY CỔ PHẦN THƯƠNG MẠI VÀ DỊCH VỤ MINH CẦU</v>
      </c>
    </row>
    <row r="2831" spans="1:31" ht="25.5" hidden="1" customHeight="1" x14ac:dyDescent="0.2">
      <c r="A2831" s="30" t="s">
        <v>22056</v>
      </c>
      <c r="B2831" s="30" t="s">
        <v>11750</v>
      </c>
      <c r="C2831" s="37">
        <v>46051</v>
      </c>
      <c r="D2831" s="30" t="s">
        <v>22834</v>
      </c>
      <c r="E2831" s="37">
        <v>46051</v>
      </c>
      <c r="F2831" s="30">
        <v>7206</v>
      </c>
      <c r="G2831" s="30" t="s">
        <v>11750</v>
      </c>
      <c r="H2831" s="38">
        <v>4331175</v>
      </c>
      <c r="I2831" s="67">
        <v>0</v>
      </c>
      <c r="J2831" s="38">
        <v>346494</v>
      </c>
      <c r="K2831" s="38">
        <v>4677669</v>
      </c>
      <c r="L2831" s="7" t="s">
        <v>22849</v>
      </c>
      <c r="M2831" s="6">
        <v>46063</v>
      </c>
      <c r="O2831" s="35">
        <f>IF(Table1[[#This Row],[Phân loại]]="Tồn đầu kỳ",Table1[[#This Row],[Tổng giá trị]],0)</f>
        <v>0</v>
      </c>
      <c r="P2831" s="7">
        <f>IF(Table1[[#This Row],[Số còn phải thu ĐK]]&lt;&gt;0,0,IF(Table1[[#This Row],[Phân loại]]="Bán hàng",Table1[[#This Row],[Tổng giá trị]],-Table1[[#This Row],[Tổng giá trị]]))</f>
        <v>4677669</v>
      </c>
      <c r="Q2831" s="35">
        <f t="shared" si="672"/>
        <v>4677669</v>
      </c>
      <c r="R2831" s="7">
        <f>Table1[[#This Row],[Số còn phải thu ĐK]]+Table1[[#This Row],[Giá Trị HD sau CK]]-Table1[[#This Row],[Số tiền đã thu]]</f>
        <v>0</v>
      </c>
      <c r="S2831" s="6">
        <f>IF(Table1[[#This Row],[Ngày hóa đơn]]&lt;&gt;"",Table1[[#This Row],[Ngày hóa đơn]],IF(Table1[[#This Row],[Ngày hạch toán]]&lt;&gt;"",Table1[[#This Row],[Ngày hạch toán]],""))</f>
        <v>46051</v>
      </c>
      <c r="T2831" s="7"/>
      <c r="U2831" s="6">
        <f>IF(Table1[[#This Row],[Ngày tính CN]]="","",S2831+T2831)</f>
        <v>46051</v>
      </c>
      <c r="V2831" s="35">
        <f ca="1">IF(Table1[[#This Row],[Hạn thanh toán]]="","",IF((U2831-NOW())&lt;0,0,(U2831-NOW())))</f>
        <v>0</v>
      </c>
      <c r="W2831" s="35"/>
      <c r="X2831" s="35" t="str">
        <f t="shared" ca="1" si="673"/>
        <v/>
      </c>
      <c r="Y2831" s="2" t="str">
        <f t="shared" si="674"/>
        <v>Đã thanh toán</v>
      </c>
      <c r="Z2831" s="51">
        <f t="shared" si="675"/>
        <v>46051</v>
      </c>
      <c r="AA2831" s="51">
        <f t="shared" si="676"/>
        <v>46063</v>
      </c>
      <c r="AD2831" s="2" t="str">
        <f>VLOOKUP($A2831,MA_KH!$A:$Q,MA_KH!O$1,0)</f>
        <v>MINHCAU</v>
      </c>
      <c r="AE2831" s="2" t="str">
        <f>VLOOKUP($A2831,MA_KH!$A:$Q,MA_KH!P$1,0)</f>
        <v>CÔNG TY CỔ PHẦN THƯƠNG MẠI VÀ DỊCH VỤ MINH CẦU</v>
      </c>
    </row>
    <row r="2832" spans="1:31" ht="25.5" hidden="1" customHeight="1" x14ac:dyDescent="0.2">
      <c r="A2832" s="30" t="s">
        <v>22068</v>
      </c>
      <c r="B2832" s="30" t="s">
        <v>11911</v>
      </c>
      <c r="C2832" s="37">
        <v>46052</v>
      </c>
      <c r="D2832" s="30" t="s">
        <v>22835</v>
      </c>
      <c r="E2832" s="37">
        <v>46052</v>
      </c>
      <c r="F2832" s="30">
        <v>7275</v>
      </c>
      <c r="G2832" s="30" t="s">
        <v>22836</v>
      </c>
      <c r="H2832" s="38">
        <v>1207859</v>
      </c>
      <c r="I2832" s="67">
        <v>0</v>
      </c>
      <c r="J2832" s="38">
        <v>96629</v>
      </c>
      <c r="K2832" s="38">
        <v>1304488</v>
      </c>
      <c r="L2832" s="7" t="s">
        <v>22849</v>
      </c>
      <c r="O2832" s="35">
        <f>IF(Table1[[#This Row],[Phân loại]]="Tồn đầu kỳ",Table1[[#This Row],[Tổng giá trị]],0)</f>
        <v>0</v>
      </c>
      <c r="P2832" s="7">
        <f>IF(Table1[[#This Row],[Số còn phải thu ĐK]]&lt;&gt;0,0,IF(Table1[[#This Row],[Phân loại]]="Bán hàng",Table1[[#This Row],[Tổng giá trị]],-Table1[[#This Row],[Tổng giá trị]]))</f>
        <v>1304488</v>
      </c>
      <c r="Q2832" s="35">
        <f t="shared" si="672"/>
        <v>0</v>
      </c>
      <c r="R2832" s="7">
        <f>Table1[[#This Row],[Số còn phải thu ĐK]]+Table1[[#This Row],[Giá Trị HD sau CK]]-Table1[[#This Row],[Số tiền đã thu]]</f>
        <v>1304488</v>
      </c>
      <c r="S2832" s="6">
        <f>IF(Table1[[#This Row],[Ngày hóa đơn]]&lt;&gt;"",Table1[[#This Row],[Ngày hóa đơn]],IF(Table1[[#This Row],[Ngày hạch toán]]&lt;&gt;"",Table1[[#This Row],[Ngày hạch toán]],""))</f>
        <v>46052</v>
      </c>
      <c r="T2832" s="7"/>
      <c r="U2832" s="6">
        <f>IF(Table1[[#This Row],[Ngày tính CN]]="","",S2832+T2832)</f>
        <v>46052</v>
      </c>
      <c r="V2832" s="35">
        <f ca="1">IF(Table1[[#This Row],[Hạn thanh toán]]="","",IF((U2832-NOW())&lt;0,0,(U2832-NOW())))</f>
        <v>0</v>
      </c>
      <c r="W2832" s="35"/>
      <c r="X2832" s="35">
        <f t="shared" ca="1" si="673"/>
        <v>118.49032013888791</v>
      </c>
      <c r="Y2832" s="2" t="str">
        <f t="shared" ca="1" si="674"/>
        <v>Nợ quá hạn từ 90 ngày đến 120 ngày</v>
      </c>
      <c r="Z2832" s="51">
        <f t="shared" si="675"/>
        <v>46052</v>
      </c>
      <c r="AA2832" s="51" t="str">
        <f t="shared" si="676"/>
        <v/>
      </c>
      <c r="AD2832" s="2" t="str">
        <f>VLOOKUP($A2832,MA_KH!$A:$Q,MA_KH!O$1,0)</f>
        <v>NHATMINH</v>
      </c>
      <c r="AE2832" s="2" t="str">
        <f>VLOOKUP($A2832,MA_KH!$A:$Q,MA_KH!P$1,0)</f>
        <v>CÔNG TY TNHH SẢN XUẤT THƯƠNG MẠI DỊCH VỤ NHẬT MINH BAKERY</v>
      </c>
    </row>
    <row r="2833" spans="1:31" ht="25.5" hidden="1" customHeight="1" x14ac:dyDescent="0.2">
      <c r="A2833" s="30" t="s">
        <v>21955</v>
      </c>
      <c r="B2833" s="30" t="s">
        <v>4437</v>
      </c>
      <c r="C2833" s="37">
        <v>46052</v>
      </c>
      <c r="D2833" s="30" t="s">
        <v>22837</v>
      </c>
      <c r="E2833" s="37">
        <v>46052</v>
      </c>
      <c r="F2833" s="30">
        <v>7281</v>
      </c>
      <c r="G2833" s="30" t="s">
        <v>22838</v>
      </c>
      <c r="H2833" s="38">
        <v>2496654</v>
      </c>
      <c r="I2833" s="67">
        <v>0</v>
      </c>
      <c r="J2833" s="38">
        <v>199732</v>
      </c>
      <c r="K2833" s="38">
        <v>2696386</v>
      </c>
      <c r="L2833" s="7" t="s">
        <v>22849</v>
      </c>
      <c r="O2833" s="35">
        <f>IF(Table1[[#This Row],[Phân loại]]="Tồn đầu kỳ",Table1[[#This Row],[Tổng giá trị]],0)</f>
        <v>0</v>
      </c>
      <c r="P2833" s="7">
        <f>IF(Table1[[#This Row],[Số còn phải thu ĐK]]&lt;&gt;0,0,IF(Table1[[#This Row],[Phân loại]]="Bán hàng",Table1[[#This Row],[Tổng giá trị]],-Table1[[#This Row],[Tổng giá trị]]))</f>
        <v>2696386</v>
      </c>
      <c r="Q2833" s="35">
        <f t="shared" si="672"/>
        <v>0</v>
      </c>
      <c r="R2833" s="7">
        <f>Table1[[#This Row],[Số còn phải thu ĐK]]+Table1[[#This Row],[Giá Trị HD sau CK]]-Table1[[#This Row],[Số tiền đã thu]]</f>
        <v>2696386</v>
      </c>
      <c r="S2833" s="6">
        <f>IF(Table1[[#This Row],[Ngày hóa đơn]]&lt;&gt;"",Table1[[#This Row],[Ngày hóa đơn]],IF(Table1[[#This Row],[Ngày hạch toán]]&lt;&gt;"",Table1[[#This Row],[Ngày hạch toán]],""))</f>
        <v>46052</v>
      </c>
      <c r="T2833" s="7"/>
      <c r="U2833" s="6">
        <f>IF(Table1[[#This Row],[Ngày tính CN]]="","",S2833+T2833)</f>
        <v>46052</v>
      </c>
      <c r="V2833" s="35">
        <f ca="1">IF(Table1[[#This Row],[Hạn thanh toán]]="","",IF((U2833-NOW())&lt;0,0,(U2833-NOW())))</f>
        <v>0</v>
      </c>
      <c r="W2833" s="35"/>
      <c r="X2833" s="35">
        <f t="shared" ca="1" si="673"/>
        <v>118.49032013888791</v>
      </c>
      <c r="Y2833" s="2" t="str">
        <f t="shared" ca="1" si="674"/>
        <v>Nợ quá hạn từ 90 ngày đến 120 ngày</v>
      </c>
      <c r="Z2833" s="51">
        <f t="shared" si="675"/>
        <v>46052</v>
      </c>
      <c r="AA2833" s="51" t="str">
        <f t="shared" si="676"/>
        <v/>
      </c>
      <c r="AD2833" s="2" t="str">
        <f>VLOOKUP($A2833,MA_KH!$A:$Q,MA_KH!O$1,0)</f>
        <v>LARIA (FM)</v>
      </c>
      <c r="AE2833" s="2" t="str">
        <f>VLOOKUP($A2833,MA_KH!$A:$Q,MA_KH!P$1,0)</f>
        <v>CÔNG TY TNHH THƯƠNG MẠI LARIA</v>
      </c>
    </row>
    <row r="2834" spans="1:31" ht="25.5" hidden="1" customHeight="1" x14ac:dyDescent="0.2">
      <c r="A2834" s="30" t="s">
        <v>22010</v>
      </c>
      <c r="B2834" s="30" t="s">
        <v>4279</v>
      </c>
      <c r="C2834" s="37">
        <v>46053</v>
      </c>
      <c r="D2834" s="30" t="s">
        <v>22841</v>
      </c>
      <c r="E2834" s="37">
        <v>46052</v>
      </c>
      <c r="F2834" s="30">
        <v>7298</v>
      </c>
      <c r="G2834" s="30" t="s">
        <v>22842</v>
      </c>
      <c r="H2834" s="38">
        <v>2865440</v>
      </c>
      <c r="I2834" s="67">
        <v>0</v>
      </c>
      <c r="J2834" s="38">
        <v>229235</v>
      </c>
      <c r="K2834" s="38">
        <v>3094675</v>
      </c>
      <c r="L2834" s="7" t="s">
        <v>22849</v>
      </c>
      <c r="M2834" s="6">
        <v>46112</v>
      </c>
      <c r="O2834" s="35">
        <f>IF(Table1[[#This Row],[Phân loại]]="Tồn đầu kỳ",Table1[[#This Row],[Tổng giá trị]],0)</f>
        <v>0</v>
      </c>
      <c r="P2834" s="7">
        <f>IF(Table1[[#This Row],[Số còn phải thu ĐK]]&lt;&gt;0,0,IF(Table1[[#This Row],[Phân loại]]="Bán hàng",Table1[[#This Row],[Tổng giá trị]],-Table1[[#This Row],[Tổng giá trị]]))</f>
        <v>3094675</v>
      </c>
      <c r="Q2834" s="35">
        <f t="shared" si="672"/>
        <v>3094675</v>
      </c>
      <c r="R2834" s="7">
        <f>Table1[[#This Row],[Số còn phải thu ĐK]]+Table1[[#This Row],[Giá Trị HD sau CK]]-Table1[[#This Row],[Số tiền đã thu]]</f>
        <v>0</v>
      </c>
      <c r="S2834" s="6">
        <f>IF(Table1[[#This Row],[Ngày hóa đơn]]&lt;&gt;"",Table1[[#This Row],[Ngày hóa đơn]],IF(Table1[[#This Row],[Ngày hạch toán]]&lt;&gt;"",Table1[[#This Row],[Ngày hạch toán]],""))</f>
        <v>46052</v>
      </c>
      <c r="T2834" s="7"/>
      <c r="U2834" s="6">
        <f>IF(Table1[[#This Row],[Ngày tính CN]]="","",S2834+T2834)</f>
        <v>46052</v>
      </c>
      <c r="V2834" s="35">
        <f ca="1">IF(Table1[[#This Row],[Hạn thanh toán]]="","",IF((U2834-NOW())&lt;0,0,(U2834-NOW())))</f>
        <v>0</v>
      </c>
      <c r="W2834" s="35"/>
      <c r="X2834" s="35" t="str">
        <f t="shared" ca="1" si="673"/>
        <v/>
      </c>
      <c r="Y2834" s="2" t="str">
        <f t="shared" si="674"/>
        <v>Đã thanh toán</v>
      </c>
      <c r="Z2834" s="51">
        <f t="shared" si="675"/>
        <v>46052</v>
      </c>
      <c r="AA2834" s="51">
        <f t="shared" si="676"/>
        <v>46112</v>
      </c>
      <c r="AD2834" s="2" t="str">
        <f>VLOOKUP($A2834,MA_KH!$A:$Q,MA_KH!O$1,0)</f>
        <v>LOTTE</v>
      </c>
      <c r="AE2834" s="2" t="str">
        <f>VLOOKUP($A2834,MA_KH!$A:$Q,MA_KH!P$1,0)</f>
        <v>CÔNG TY CỔ PHẦN TRUNG TÂM THƯƠNG MẠI LOTTE VIỆT NAM</v>
      </c>
    </row>
    <row r="2835" spans="1:31" ht="25.5" hidden="1" customHeight="1" x14ac:dyDescent="0.2">
      <c r="A2835" s="30" t="s">
        <v>22022</v>
      </c>
      <c r="B2835" s="30" t="s">
        <v>4019</v>
      </c>
      <c r="C2835" s="37">
        <v>46053</v>
      </c>
      <c r="D2835" s="30" t="s">
        <v>22843</v>
      </c>
      <c r="E2835" s="37">
        <v>46052</v>
      </c>
      <c r="F2835" s="30">
        <v>7299</v>
      </c>
      <c r="G2835" s="30" t="s">
        <v>22844</v>
      </c>
      <c r="H2835" s="38">
        <v>4149040</v>
      </c>
      <c r="I2835" s="67">
        <v>0</v>
      </c>
      <c r="J2835" s="38">
        <v>331923</v>
      </c>
      <c r="K2835" s="38">
        <v>4480963</v>
      </c>
      <c r="L2835" s="7" t="s">
        <v>22849</v>
      </c>
      <c r="M2835" s="6">
        <v>46112</v>
      </c>
      <c r="O2835" s="35">
        <f>IF(Table1[[#This Row],[Phân loại]]="Tồn đầu kỳ",Table1[[#This Row],[Tổng giá trị]],0)</f>
        <v>0</v>
      </c>
      <c r="P2835" s="7">
        <f>IF(Table1[[#This Row],[Số còn phải thu ĐK]]&lt;&gt;0,0,IF(Table1[[#This Row],[Phân loại]]="Bán hàng",Table1[[#This Row],[Tổng giá trị]],-Table1[[#This Row],[Tổng giá trị]]))</f>
        <v>4480963</v>
      </c>
      <c r="Q2835" s="35">
        <f t="shared" si="672"/>
        <v>4480963</v>
      </c>
      <c r="R2835" s="7">
        <f>Table1[[#This Row],[Số còn phải thu ĐK]]+Table1[[#This Row],[Giá Trị HD sau CK]]-Table1[[#This Row],[Số tiền đã thu]]</f>
        <v>0</v>
      </c>
      <c r="S2835" s="6">
        <f>IF(Table1[[#This Row],[Ngày hóa đơn]]&lt;&gt;"",Table1[[#This Row],[Ngày hóa đơn]],IF(Table1[[#This Row],[Ngày hạch toán]]&lt;&gt;"",Table1[[#This Row],[Ngày hạch toán]],""))</f>
        <v>46052</v>
      </c>
      <c r="T2835" s="7"/>
      <c r="U2835" s="6">
        <f>IF(Table1[[#This Row],[Ngày tính CN]]="","",S2835+T2835)</f>
        <v>46052</v>
      </c>
      <c r="V2835" s="35">
        <f ca="1">IF(Table1[[#This Row],[Hạn thanh toán]]="","",IF((U2835-NOW())&lt;0,0,(U2835-NOW())))</f>
        <v>0</v>
      </c>
      <c r="W2835" s="35"/>
      <c r="X2835" s="35" t="str">
        <f t="shared" ca="1" si="673"/>
        <v/>
      </c>
      <c r="Y2835" s="2" t="str">
        <f t="shared" si="674"/>
        <v>Đã thanh toán</v>
      </c>
      <c r="Z2835" s="51">
        <f t="shared" si="675"/>
        <v>46052</v>
      </c>
      <c r="AA2835" s="51">
        <f t="shared" si="676"/>
        <v>46112</v>
      </c>
      <c r="AD2835" s="2" t="str">
        <f>VLOOKUP($A2835,MA_KH!$A:$Q,MA_KH!O$1,0)</f>
        <v>LOTTE</v>
      </c>
      <c r="AE2835" s="2" t="str">
        <f>VLOOKUP($A2835,MA_KH!$A:$Q,MA_KH!P$1,0)</f>
        <v>CÔNG TY CỔ PHẦN TRUNG TÂM THƯƠNG MẠI LOTTE VIỆT NAM</v>
      </c>
    </row>
    <row r="2836" spans="1:31" ht="25.5" hidden="1" customHeight="1" x14ac:dyDescent="0.2">
      <c r="A2836" s="39" t="s">
        <v>21957</v>
      </c>
      <c r="B2836" s="39" t="s">
        <v>4448</v>
      </c>
      <c r="C2836" s="37">
        <v>46053</v>
      </c>
      <c r="D2836" s="39" t="s">
        <v>22845</v>
      </c>
      <c r="E2836" s="40">
        <v>46053</v>
      </c>
      <c r="F2836" s="39">
        <v>7301</v>
      </c>
      <c r="G2836" s="39" t="s">
        <v>22846</v>
      </c>
      <c r="H2836" s="41">
        <v>7612534</v>
      </c>
      <c r="I2836" s="67">
        <v>0</v>
      </c>
      <c r="J2836" s="41">
        <v>609003</v>
      </c>
      <c r="K2836" s="41">
        <v>8221537</v>
      </c>
      <c r="L2836" s="7" t="s">
        <v>22849</v>
      </c>
      <c r="O2836" s="35">
        <f>IF(Table1[[#This Row],[Phân loại]]="Tồn đầu kỳ",Table1[[#This Row],[Tổng giá trị]],0)</f>
        <v>0</v>
      </c>
      <c r="P2836" s="7">
        <f>IF(Table1[[#This Row],[Số còn phải thu ĐK]]&lt;&gt;0,0,IF(Table1[[#This Row],[Phân loại]]="Bán hàng",Table1[[#This Row],[Tổng giá trị]],-Table1[[#This Row],[Tổng giá trị]]))</f>
        <v>8221537</v>
      </c>
      <c r="Q2836" s="35">
        <f t="shared" si="672"/>
        <v>0</v>
      </c>
      <c r="R2836" s="7">
        <f>Table1[[#This Row],[Số còn phải thu ĐK]]+Table1[[#This Row],[Giá Trị HD sau CK]]-Table1[[#This Row],[Số tiền đã thu]]</f>
        <v>8221537</v>
      </c>
      <c r="S2836" s="6">
        <f>IF(Table1[[#This Row],[Ngày hóa đơn]]&lt;&gt;"",Table1[[#This Row],[Ngày hóa đơn]],IF(Table1[[#This Row],[Ngày hạch toán]]&lt;&gt;"",Table1[[#This Row],[Ngày hạch toán]],""))</f>
        <v>46053</v>
      </c>
      <c r="T2836" s="7"/>
      <c r="U2836" s="6">
        <f>IF(Table1[[#This Row],[Ngày tính CN]]="","",S2836+T2836)</f>
        <v>46053</v>
      </c>
      <c r="V2836" s="35">
        <f ca="1">IF(Table1[[#This Row],[Hạn thanh toán]]="","",IF((U2836-NOW())&lt;0,0,(U2836-NOW())))</f>
        <v>0</v>
      </c>
      <c r="W2836" s="35"/>
      <c r="X2836" s="35">
        <f t="shared" ca="1" si="673"/>
        <v>117.49032013888791</v>
      </c>
      <c r="Y2836" s="2" t="str">
        <f t="shared" ca="1" si="674"/>
        <v>Nợ quá hạn từ 90 ngày đến 120 ngày</v>
      </c>
      <c r="Z2836" s="51">
        <f t="shared" si="675"/>
        <v>46053</v>
      </c>
      <c r="AA2836" s="51" t="str">
        <f t="shared" si="676"/>
        <v/>
      </c>
      <c r="AD2836" s="2" t="str">
        <f>VLOOKUP($A2836,MA_KH!$A:$Q,MA_KH!O$1,0)</f>
        <v>LARIA (FM)</v>
      </c>
      <c r="AE2836" s="2" t="str">
        <f>VLOOKUP($A2836,MA_KH!$A:$Q,MA_KH!P$1,0)</f>
        <v>CÔNG TY TNHH THƯƠNG MẠI LARIA</v>
      </c>
    </row>
    <row r="2837" spans="1:31" ht="25.5" hidden="1" customHeight="1" x14ac:dyDescent="0.2">
      <c r="A2837" s="39" t="s">
        <v>22062</v>
      </c>
      <c r="B2837" s="39" t="s">
        <v>4063</v>
      </c>
      <c r="C2837" s="37">
        <v>46046</v>
      </c>
      <c r="D2837" s="39" t="s">
        <v>23742</v>
      </c>
      <c r="E2837" s="37">
        <v>46046</v>
      </c>
      <c r="F2837" s="39"/>
      <c r="G2837" s="39" t="s">
        <v>23743</v>
      </c>
      <c r="H2837" s="41">
        <v>538355</v>
      </c>
      <c r="I2837" s="67">
        <v>0</v>
      </c>
      <c r="J2837" s="41">
        <v>43069</v>
      </c>
      <c r="K2837" s="41">
        <v>581424</v>
      </c>
      <c r="L2837" s="68" t="s">
        <v>41</v>
      </c>
      <c r="O2837" s="35">
        <f>IF(Table1[[#This Row],[Phân loại]]="Tồn đầu kỳ",Table1[[#This Row],[Tổng giá trị]],0)</f>
        <v>0</v>
      </c>
      <c r="P2837" s="7">
        <f>IF(Table1[[#This Row],[Số còn phải thu ĐK]]&lt;&gt;0,0,IF(Table1[[#This Row],[Phân loại]]="Bán hàng",Table1[[#This Row],[Tổng giá trị]],-Table1[[#This Row],[Tổng giá trị]]))</f>
        <v>-581424</v>
      </c>
      <c r="Q2837" s="35">
        <f>IF(M2837&lt;&gt;"",IF(O2837&lt;&gt;0,O2837,P2837),0)</f>
        <v>0</v>
      </c>
      <c r="R2837" s="7">
        <f>Table1[[#This Row],[Số còn phải thu ĐK]]+Table1[[#This Row],[Giá Trị HD sau CK]]-Table1[[#This Row],[Số tiền đã thu]]</f>
        <v>-581424</v>
      </c>
      <c r="S2837" s="6">
        <f>IF(Table1[[#This Row],[Ngày hóa đơn]]&lt;&gt;"",Table1[[#This Row],[Ngày hóa đơn]],IF(Table1[[#This Row],[Ngày hạch toán]]&lt;&gt;"",Table1[[#This Row],[Ngày hạch toán]],""))</f>
        <v>46046</v>
      </c>
      <c r="T2837" s="7"/>
      <c r="U2837" s="6">
        <f>IF(Table1[[#This Row],[Ngày tính CN]]="","",S2837+T2837)</f>
        <v>46046</v>
      </c>
      <c r="V2837" s="35">
        <f ca="1">IF(Table1[[#This Row],[Hạn thanh toán]]="","",IF((U2837-NOW())&lt;0,0,(U2837-NOW())))</f>
        <v>0</v>
      </c>
      <c r="W2837" s="35"/>
      <c r="X2837" s="35">
        <f ca="1">IF(OR(U2837="",R2837=0),"",IF((U2837-NOW())&lt;0,-(U2837-NOW()),0))</f>
        <v>124.49031932870275</v>
      </c>
      <c r="Y2837" s="2" t="str">
        <f ca="1">IF(R2837=0,"Đã thanh toán",IF(X2837="","",IF(X2837&lt;=0,"Chưa đến hạn thanh toán",IF(X2837&lt;=30,"Nợ quá hạn 30 ngày",IF(X2837&lt;=60,"Nợ quá hạn từ 30 ngày đến 60 ngày",IF(X2837&lt;=90,"Nợ quá hạn từ 60 ngày đến 90 ngày",IF(X2837&lt;=120,"Nợ quá hạn từ 90 ngày đến 120 ngày","Nợ quá hạn hơn 120 ngày có khả năng mất thanh toán")))))))</f>
        <v>Nợ quá hạn hơn 120 ngày có khả năng mất thanh toán</v>
      </c>
      <c r="Z2837" s="51">
        <f t="shared" si="675"/>
        <v>46046</v>
      </c>
      <c r="AA2837" s="51" t="str">
        <f t="shared" si="676"/>
        <v/>
      </c>
      <c r="AD2837" s="2" t="str">
        <f>VLOOKUP($A2837,MA_KH!$A:$Q,MA_KH!O$1,0)</f>
        <v>NHATMINH</v>
      </c>
      <c r="AE2837" s="2" t="str">
        <f>VLOOKUP($A2837,MA_KH!$A:$Q,MA_KH!P$1,0)</f>
        <v>CÔNG TY TNHH SẢN XUẤT THƯƠNG MẠI DỊCH VỤ NHẬT MINH BAKERY</v>
      </c>
    </row>
    <row r="2838" spans="1:31" ht="25.5" hidden="1" customHeight="1" x14ac:dyDescent="0.2">
      <c r="A2838" s="30" t="s">
        <v>22425</v>
      </c>
      <c r="B2838" s="30" t="s">
        <v>4455</v>
      </c>
      <c r="C2838" s="37">
        <v>46025</v>
      </c>
      <c r="D2838" s="30" t="s">
        <v>22851</v>
      </c>
      <c r="E2838" s="37">
        <v>46025</v>
      </c>
      <c r="F2838" s="30" t="s">
        <v>22852</v>
      </c>
      <c r="G2838" s="30" t="s">
        <v>4455</v>
      </c>
      <c r="H2838" s="38">
        <v>915689</v>
      </c>
      <c r="I2838" s="67">
        <v>0</v>
      </c>
      <c r="J2838" s="38">
        <v>73255</v>
      </c>
      <c r="K2838" s="38">
        <v>988944</v>
      </c>
      <c r="L2838" s="7" t="s">
        <v>22849</v>
      </c>
      <c r="M2838" s="6">
        <v>46063</v>
      </c>
      <c r="O2838" s="35">
        <f>IF(Table1[[#This Row],[Phân loại]]="Tồn đầu kỳ",Table1[[#This Row],[Tổng giá trị]],0)</f>
        <v>0</v>
      </c>
      <c r="P2838" s="7">
        <f>IF(Table1[[#This Row],[Số còn phải thu ĐK]]&lt;&gt;0,0,IF(Table1[[#This Row],[Phân loại]]="Bán hàng",Table1[[#This Row],[Tổng giá trị]],-Table1[[#This Row],[Tổng giá trị]]))</f>
        <v>988944</v>
      </c>
      <c r="Q2838" s="35">
        <f t="shared" ref="Q2838:Q2848" si="677">IF(M2838&lt;&gt;"",IF(O2838&lt;&gt;0,O2838,P2838),0)</f>
        <v>988944</v>
      </c>
      <c r="R2838" s="7">
        <f>Table1[[#This Row],[Số còn phải thu ĐK]]+Table1[[#This Row],[Giá Trị HD sau CK]]-Table1[[#This Row],[Số tiền đã thu]]</f>
        <v>0</v>
      </c>
      <c r="S2838" s="6">
        <f>IF(Table1[[#This Row],[Ngày hóa đơn]]&lt;&gt;"",Table1[[#This Row],[Ngày hóa đơn]],IF(Table1[[#This Row],[Ngày hạch toán]]&lt;&gt;"",Table1[[#This Row],[Ngày hạch toán]],""))</f>
        <v>46025</v>
      </c>
      <c r="T2838" s="7"/>
      <c r="U2838" s="6">
        <f>IF(Table1[[#This Row],[Ngày tính CN]]="","",S2838+T2838)</f>
        <v>46025</v>
      </c>
      <c r="V2838" s="35">
        <f ca="1">IF(Table1[[#This Row],[Hạn thanh toán]]="","",IF((U2838-NOW())&lt;0,0,(U2838-NOW())))</f>
        <v>0</v>
      </c>
      <c r="W2838" s="35"/>
      <c r="X2838" s="35" t="str">
        <f t="shared" ref="X2838:X2848" ca="1" si="678">IF(OR(U2838="",R2838=0),"",IF((U2838-NOW())&lt;0,-(U2838-NOW()),0))</f>
        <v/>
      </c>
      <c r="Y2838" s="2" t="str">
        <f t="shared" ref="Y2838:Y2848" si="679">IF(R2838=0,"Đã thanh toán",IF(X2838="","",IF(X2838&lt;=0,"Chưa đến hạn thanh toán",IF(X2838&lt;=30,"Nợ quá hạn 30 ngày",IF(X2838&lt;=60,"Nợ quá hạn từ 30 ngày đến 60 ngày",IF(X2838&lt;=90,"Nợ quá hạn từ 60 ngày đến 90 ngày",IF(X2838&lt;=120,"Nợ quá hạn từ 90 ngày đến 120 ngày","Nợ quá hạn hơn 120 ngày có khả năng mất thanh toán")))))))</f>
        <v>Đã thanh toán</v>
      </c>
      <c r="Z2838" s="51">
        <f t="shared" si="675"/>
        <v>46025</v>
      </c>
      <c r="AA2838" s="51">
        <f t="shared" si="676"/>
        <v>46063</v>
      </c>
      <c r="AD2838" s="2" t="str">
        <f>VLOOKUP($A2838,MA_KH!$A:$Q,MA_KH!O$1,0)</f>
        <v>SIBA FOOD</v>
      </c>
      <c r="AE2838" s="2" t="str">
        <f>VLOOKUP($A2838,MA_KH!$A:$Q,MA_KH!P$1,0)</f>
        <v>CHI NHÁNH CÔNG TY CỔ PHẦN SIBA FOOD VIỆT NAM TẠI HÀ NỘI</v>
      </c>
    </row>
    <row r="2839" spans="1:31" ht="25.5" hidden="1" customHeight="1" x14ac:dyDescent="0.2">
      <c r="A2839" s="30" t="s">
        <v>22424</v>
      </c>
      <c r="B2839" s="30" t="s">
        <v>4203</v>
      </c>
      <c r="C2839" s="37">
        <v>46027</v>
      </c>
      <c r="D2839" s="30" t="s">
        <v>22853</v>
      </c>
      <c r="E2839" s="37">
        <v>46027</v>
      </c>
      <c r="F2839" s="30" t="s">
        <v>22854</v>
      </c>
      <c r="G2839" s="30" t="s">
        <v>4203</v>
      </c>
      <c r="H2839" s="38">
        <v>1271916</v>
      </c>
      <c r="I2839" s="67">
        <v>0</v>
      </c>
      <c r="J2839" s="38">
        <v>101753</v>
      </c>
      <c r="K2839" s="38">
        <v>1373669</v>
      </c>
      <c r="L2839" s="7" t="s">
        <v>22849</v>
      </c>
      <c r="M2839" s="6">
        <v>46063</v>
      </c>
      <c r="O2839" s="35">
        <f>IF(Table1[[#This Row],[Phân loại]]="Tồn đầu kỳ",Table1[[#This Row],[Tổng giá trị]],0)</f>
        <v>0</v>
      </c>
      <c r="P2839" s="7">
        <f>IF(Table1[[#This Row],[Số còn phải thu ĐK]]&lt;&gt;0,0,IF(Table1[[#This Row],[Phân loại]]="Bán hàng",Table1[[#This Row],[Tổng giá trị]],-Table1[[#This Row],[Tổng giá trị]]))</f>
        <v>1373669</v>
      </c>
      <c r="Q2839" s="35">
        <f t="shared" si="677"/>
        <v>1373669</v>
      </c>
      <c r="R2839" s="7">
        <f>Table1[[#This Row],[Số còn phải thu ĐK]]+Table1[[#This Row],[Giá Trị HD sau CK]]-Table1[[#This Row],[Số tiền đã thu]]</f>
        <v>0</v>
      </c>
      <c r="S2839" s="6">
        <f>IF(Table1[[#This Row],[Ngày hóa đơn]]&lt;&gt;"",Table1[[#This Row],[Ngày hóa đơn]],IF(Table1[[#This Row],[Ngày hạch toán]]&lt;&gt;"",Table1[[#This Row],[Ngày hạch toán]],""))</f>
        <v>46027</v>
      </c>
      <c r="T2839" s="7"/>
      <c r="U2839" s="6">
        <f>IF(Table1[[#This Row],[Ngày tính CN]]="","",S2839+T2839)</f>
        <v>46027</v>
      </c>
      <c r="V2839" s="35">
        <f ca="1">IF(Table1[[#This Row],[Hạn thanh toán]]="","",IF((U2839-NOW())&lt;0,0,(U2839-NOW())))</f>
        <v>0</v>
      </c>
      <c r="W2839" s="35"/>
      <c r="X2839" s="35" t="str">
        <f t="shared" ca="1" si="678"/>
        <v/>
      </c>
      <c r="Y2839" s="2" t="str">
        <f t="shared" si="679"/>
        <v>Đã thanh toán</v>
      </c>
      <c r="Z2839" s="51">
        <f t="shared" si="675"/>
        <v>46027</v>
      </c>
      <c r="AA2839" s="51">
        <f t="shared" si="676"/>
        <v>46063</v>
      </c>
      <c r="AD2839" s="2" t="str">
        <f>VLOOKUP($A2839,MA_KH!$A:$Q,MA_KH!O$1,0)</f>
        <v>SIBA FOOD</v>
      </c>
      <c r="AE2839" s="2" t="str">
        <f>VLOOKUP($A2839,MA_KH!$A:$Q,MA_KH!P$1,0)</f>
        <v>CHI NHÁNH CÔNG TY CỔ PHẦN SIBA FOOD VIỆT NAM TẠI HÀ NỘI</v>
      </c>
    </row>
    <row r="2840" spans="1:31" ht="25.5" hidden="1" customHeight="1" x14ac:dyDescent="0.2">
      <c r="A2840" s="30" t="s">
        <v>22426</v>
      </c>
      <c r="B2840" s="30" t="s">
        <v>4202</v>
      </c>
      <c r="C2840" s="37">
        <v>46028</v>
      </c>
      <c r="D2840" s="30" t="s">
        <v>22855</v>
      </c>
      <c r="E2840" s="37">
        <v>46031</v>
      </c>
      <c r="F2840" s="30"/>
      <c r="G2840" s="30" t="s">
        <v>22856</v>
      </c>
      <c r="H2840" s="38">
        <v>138050</v>
      </c>
      <c r="I2840" s="67">
        <v>0</v>
      </c>
      <c r="J2840" s="38">
        <v>11044</v>
      </c>
      <c r="K2840" s="38">
        <v>149094</v>
      </c>
      <c r="L2840" s="68" t="s">
        <v>41</v>
      </c>
      <c r="M2840" s="6">
        <v>46063</v>
      </c>
      <c r="O2840" s="35">
        <f>IF(Table1[[#This Row],[Phân loại]]="Tồn đầu kỳ",Table1[[#This Row],[Tổng giá trị]],0)</f>
        <v>0</v>
      </c>
      <c r="P2840" s="7">
        <f>IF(Table1[[#This Row],[Số còn phải thu ĐK]]&lt;&gt;0,0,IF(Table1[[#This Row],[Phân loại]]="Bán hàng",Table1[[#This Row],[Tổng giá trị]],-Table1[[#This Row],[Tổng giá trị]]))</f>
        <v>-149094</v>
      </c>
      <c r="Q2840" s="35">
        <f t="shared" si="677"/>
        <v>-149094</v>
      </c>
      <c r="R2840" s="7">
        <f>Table1[[#This Row],[Số còn phải thu ĐK]]+Table1[[#This Row],[Giá Trị HD sau CK]]-Table1[[#This Row],[Số tiền đã thu]]</f>
        <v>0</v>
      </c>
      <c r="S2840" s="6">
        <f>IF(Table1[[#This Row],[Ngày hóa đơn]]&lt;&gt;"",Table1[[#This Row],[Ngày hóa đơn]],IF(Table1[[#This Row],[Ngày hạch toán]]&lt;&gt;"",Table1[[#This Row],[Ngày hạch toán]],""))</f>
        <v>46031</v>
      </c>
      <c r="T2840" s="7"/>
      <c r="U2840" s="6">
        <f>IF(Table1[[#This Row],[Ngày tính CN]]="","",S2840+T2840)</f>
        <v>46031</v>
      </c>
      <c r="V2840" s="35">
        <f ca="1">IF(Table1[[#This Row],[Hạn thanh toán]]="","",IF((U2840-NOW())&lt;0,0,(U2840-NOW())))</f>
        <v>0</v>
      </c>
      <c r="W2840" s="35"/>
      <c r="X2840" s="35" t="str">
        <f t="shared" ca="1" si="678"/>
        <v/>
      </c>
      <c r="Y2840" s="2" t="str">
        <f t="shared" si="679"/>
        <v>Đã thanh toán</v>
      </c>
      <c r="Z2840" s="51">
        <f t="shared" si="675"/>
        <v>46031</v>
      </c>
      <c r="AA2840" s="51">
        <f t="shared" si="676"/>
        <v>46063</v>
      </c>
      <c r="AD2840" s="2" t="str">
        <f>VLOOKUP($A2840,MA_KH!$A:$Q,MA_KH!O$1,0)</f>
        <v>SIBA FOOD</v>
      </c>
      <c r="AE2840" s="2" t="str">
        <f>VLOOKUP($A2840,MA_KH!$A:$Q,MA_KH!P$1,0)</f>
        <v>CHI NHÁNH CÔNG TY CỔ PHẦN SIBA FOOD VIỆT NAM TẠI HÀ NỘI</v>
      </c>
    </row>
    <row r="2841" spans="1:31" ht="25.5" hidden="1" customHeight="1" x14ac:dyDescent="0.2">
      <c r="A2841" s="30" t="s">
        <v>22422</v>
      </c>
      <c r="B2841" s="30" t="s">
        <v>4489</v>
      </c>
      <c r="C2841" s="37">
        <v>46029</v>
      </c>
      <c r="D2841" s="30" t="s">
        <v>22857</v>
      </c>
      <c r="E2841" s="37">
        <v>46029</v>
      </c>
      <c r="F2841" s="30" t="s">
        <v>22858</v>
      </c>
      <c r="G2841" s="30" t="s">
        <v>4489</v>
      </c>
      <c r="H2841" s="38">
        <v>552200</v>
      </c>
      <c r="I2841" s="67">
        <v>0</v>
      </c>
      <c r="J2841" s="38">
        <v>44176</v>
      </c>
      <c r="K2841" s="38">
        <v>596376</v>
      </c>
      <c r="L2841" s="7" t="s">
        <v>22849</v>
      </c>
      <c r="M2841" s="6">
        <v>46063</v>
      </c>
      <c r="O2841" s="35">
        <f>IF(Table1[[#This Row],[Phân loại]]="Tồn đầu kỳ",Table1[[#This Row],[Tổng giá trị]],0)</f>
        <v>0</v>
      </c>
      <c r="P2841" s="7">
        <f>IF(Table1[[#This Row],[Số còn phải thu ĐK]]&lt;&gt;0,0,IF(Table1[[#This Row],[Phân loại]]="Bán hàng",Table1[[#This Row],[Tổng giá trị]],-Table1[[#This Row],[Tổng giá trị]]))</f>
        <v>596376</v>
      </c>
      <c r="Q2841" s="35">
        <f t="shared" si="677"/>
        <v>596376</v>
      </c>
      <c r="R2841" s="7">
        <f>Table1[[#This Row],[Số còn phải thu ĐK]]+Table1[[#This Row],[Giá Trị HD sau CK]]-Table1[[#This Row],[Số tiền đã thu]]</f>
        <v>0</v>
      </c>
      <c r="S2841" s="6">
        <f>IF(Table1[[#This Row],[Ngày hóa đơn]]&lt;&gt;"",Table1[[#This Row],[Ngày hóa đơn]],IF(Table1[[#This Row],[Ngày hạch toán]]&lt;&gt;"",Table1[[#This Row],[Ngày hạch toán]],""))</f>
        <v>46029</v>
      </c>
      <c r="T2841" s="7"/>
      <c r="U2841" s="6">
        <f>IF(Table1[[#This Row],[Ngày tính CN]]="","",S2841+T2841)</f>
        <v>46029</v>
      </c>
      <c r="V2841" s="35">
        <f ca="1">IF(Table1[[#This Row],[Hạn thanh toán]]="","",IF((U2841-NOW())&lt;0,0,(U2841-NOW())))</f>
        <v>0</v>
      </c>
      <c r="W2841" s="35"/>
      <c r="X2841" s="35" t="str">
        <f t="shared" ca="1" si="678"/>
        <v/>
      </c>
      <c r="Y2841" s="2" t="str">
        <f t="shared" si="679"/>
        <v>Đã thanh toán</v>
      </c>
      <c r="Z2841" s="51">
        <f t="shared" si="675"/>
        <v>46029</v>
      </c>
      <c r="AA2841" s="51">
        <f t="shared" si="676"/>
        <v>46063</v>
      </c>
      <c r="AD2841" s="2" t="str">
        <f>VLOOKUP($A2841,MA_KH!$A:$Q,MA_KH!O$1,0)</f>
        <v>SIBA FOOD</v>
      </c>
      <c r="AE2841" s="2" t="str">
        <f>VLOOKUP($A2841,MA_KH!$A:$Q,MA_KH!P$1,0)</f>
        <v>CHI NHÁNH CÔNG TY CỔ PHẦN SIBA FOOD VIỆT NAM TẠI HÀ NỘI</v>
      </c>
    </row>
    <row r="2842" spans="1:31" ht="25.5" hidden="1" customHeight="1" x14ac:dyDescent="0.2">
      <c r="A2842" s="30" t="s">
        <v>22426</v>
      </c>
      <c r="B2842" s="30" t="s">
        <v>4202</v>
      </c>
      <c r="C2842" s="32">
        <v>46031</v>
      </c>
      <c r="D2842" s="30" t="s">
        <v>22859</v>
      </c>
      <c r="E2842" s="37">
        <v>46037</v>
      </c>
      <c r="F2842" s="30"/>
      <c r="G2842" s="30" t="s">
        <v>22860</v>
      </c>
      <c r="H2842" s="38">
        <v>214524</v>
      </c>
      <c r="I2842" s="67">
        <v>0</v>
      </c>
      <c r="J2842" s="38">
        <v>17162</v>
      </c>
      <c r="K2842" s="38">
        <v>231686</v>
      </c>
      <c r="L2842" s="68" t="s">
        <v>41</v>
      </c>
      <c r="M2842" s="6">
        <v>46063</v>
      </c>
      <c r="O2842" s="35">
        <f>IF(Table1[[#This Row],[Phân loại]]="Tồn đầu kỳ",Table1[[#This Row],[Tổng giá trị]],0)</f>
        <v>0</v>
      </c>
      <c r="P2842" s="7">
        <f>IF(Table1[[#This Row],[Số còn phải thu ĐK]]&lt;&gt;0,0,IF(Table1[[#This Row],[Phân loại]]="Bán hàng",Table1[[#This Row],[Tổng giá trị]],-Table1[[#This Row],[Tổng giá trị]]))</f>
        <v>-231686</v>
      </c>
      <c r="Q2842" s="35">
        <f t="shared" si="677"/>
        <v>-231686</v>
      </c>
      <c r="R2842" s="7">
        <f>Table1[[#This Row],[Số còn phải thu ĐK]]+Table1[[#This Row],[Giá Trị HD sau CK]]-Table1[[#This Row],[Số tiền đã thu]]</f>
        <v>0</v>
      </c>
      <c r="S2842" s="6">
        <f>IF(Table1[[#This Row],[Ngày hóa đơn]]&lt;&gt;"",Table1[[#This Row],[Ngày hóa đơn]],IF(Table1[[#This Row],[Ngày hạch toán]]&lt;&gt;"",Table1[[#This Row],[Ngày hạch toán]],""))</f>
        <v>46037</v>
      </c>
      <c r="T2842" s="7"/>
      <c r="U2842" s="6">
        <f>IF(Table1[[#This Row],[Ngày tính CN]]="","",S2842+T2842)</f>
        <v>46037</v>
      </c>
      <c r="V2842" s="35">
        <f ca="1">IF(Table1[[#This Row],[Hạn thanh toán]]="","",IF((U2842-NOW())&lt;0,0,(U2842-NOW())))</f>
        <v>0</v>
      </c>
      <c r="W2842" s="35"/>
      <c r="X2842" s="35" t="str">
        <f t="shared" ca="1" si="678"/>
        <v/>
      </c>
      <c r="Y2842" s="2" t="str">
        <f t="shared" si="679"/>
        <v>Đã thanh toán</v>
      </c>
      <c r="Z2842" s="51">
        <f t="shared" si="675"/>
        <v>46037</v>
      </c>
      <c r="AA2842" s="51">
        <f t="shared" si="676"/>
        <v>46063</v>
      </c>
      <c r="AD2842" s="2" t="str">
        <f>VLOOKUP($A2842,MA_KH!$A:$Q,MA_KH!O$1,0)</f>
        <v>SIBA FOOD</v>
      </c>
      <c r="AE2842" s="2" t="str">
        <f>VLOOKUP($A2842,MA_KH!$A:$Q,MA_KH!P$1,0)</f>
        <v>CHI NHÁNH CÔNG TY CỔ PHẦN SIBA FOOD VIỆT NAM TẠI HÀ NỘI</v>
      </c>
    </row>
    <row r="2843" spans="1:31" ht="25.5" hidden="1" customHeight="1" x14ac:dyDescent="0.2">
      <c r="A2843" s="30" t="s">
        <v>22418</v>
      </c>
      <c r="B2843" s="30" t="s">
        <v>4450</v>
      </c>
      <c r="C2843" s="37">
        <v>46036</v>
      </c>
      <c r="D2843" s="30" t="s">
        <v>22861</v>
      </c>
      <c r="E2843" s="37">
        <v>46036</v>
      </c>
      <c r="F2843" s="30" t="s">
        <v>22862</v>
      </c>
      <c r="G2843" s="30" t="s">
        <v>4450</v>
      </c>
      <c r="H2843" s="38">
        <v>2312925</v>
      </c>
      <c r="I2843" s="67">
        <v>0</v>
      </c>
      <c r="J2843" s="38">
        <v>185034</v>
      </c>
      <c r="K2843" s="38">
        <v>2497959</v>
      </c>
      <c r="L2843" s="7" t="s">
        <v>22849</v>
      </c>
      <c r="M2843" s="6">
        <v>46063</v>
      </c>
      <c r="O2843" s="35">
        <f>IF(Table1[[#This Row],[Phân loại]]="Tồn đầu kỳ",Table1[[#This Row],[Tổng giá trị]],0)</f>
        <v>0</v>
      </c>
      <c r="P2843" s="7">
        <f>IF(Table1[[#This Row],[Số còn phải thu ĐK]]&lt;&gt;0,0,IF(Table1[[#This Row],[Phân loại]]="Bán hàng",Table1[[#This Row],[Tổng giá trị]],-Table1[[#This Row],[Tổng giá trị]]))</f>
        <v>2497959</v>
      </c>
      <c r="Q2843" s="35">
        <f t="shared" si="677"/>
        <v>2497959</v>
      </c>
      <c r="R2843" s="7">
        <f>Table1[[#This Row],[Số còn phải thu ĐK]]+Table1[[#This Row],[Giá Trị HD sau CK]]-Table1[[#This Row],[Số tiền đã thu]]</f>
        <v>0</v>
      </c>
      <c r="S2843" s="6">
        <f>IF(Table1[[#This Row],[Ngày hóa đơn]]&lt;&gt;"",Table1[[#This Row],[Ngày hóa đơn]],IF(Table1[[#This Row],[Ngày hạch toán]]&lt;&gt;"",Table1[[#This Row],[Ngày hạch toán]],""))</f>
        <v>46036</v>
      </c>
      <c r="T2843" s="7"/>
      <c r="U2843" s="6">
        <f>IF(Table1[[#This Row],[Ngày tính CN]]="","",S2843+T2843)</f>
        <v>46036</v>
      </c>
      <c r="V2843" s="35">
        <f ca="1">IF(Table1[[#This Row],[Hạn thanh toán]]="","",IF((U2843-NOW())&lt;0,0,(U2843-NOW())))</f>
        <v>0</v>
      </c>
      <c r="W2843" s="35"/>
      <c r="X2843" s="35" t="str">
        <f t="shared" ca="1" si="678"/>
        <v/>
      </c>
      <c r="Y2843" s="2" t="str">
        <f t="shared" si="679"/>
        <v>Đã thanh toán</v>
      </c>
      <c r="Z2843" s="51">
        <f t="shared" si="675"/>
        <v>46036</v>
      </c>
      <c r="AA2843" s="51">
        <f t="shared" si="676"/>
        <v>46063</v>
      </c>
      <c r="AD2843" s="2" t="str">
        <f>VLOOKUP($A2843,MA_KH!$A:$Q,MA_KH!O$1,0)</f>
        <v>SIBA FOOD</v>
      </c>
      <c r="AE2843" s="2" t="str">
        <f>VLOOKUP($A2843,MA_KH!$A:$Q,MA_KH!P$1,0)</f>
        <v>CHI NHÁNH CÔNG TY CỔ PHẦN SIBA FOOD VIỆT NAM TẠI HÀ NỘI</v>
      </c>
    </row>
    <row r="2844" spans="1:31" ht="25.5" hidden="1" customHeight="1" x14ac:dyDescent="0.2">
      <c r="A2844" s="30" t="s">
        <v>22426</v>
      </c>
      <c r="B2844" s="30" t="s">
        <v>4202</v>
      </c>
      <c r="C2844" s="37">
        <v>46042</v>
      </c>
      <c r="D2844" s="30" t="s">
        <v>22863</v>
      </c>
      <c r="E2844" s="37">
        <v>46042</v>
      </c>
      <c r="F2844" s="30"/>
      <c r="G2844" s="30" t="s">
        <v>22864</v>
      </c>
      <c r="H2844" s="38">
        <v>214524</v>
      </c>
      <c r="I2844" s="67">
        <v>0</v>
      </c>
      <c r="J2844" s="38">
        <v>17162</v>
      </c>
      <c r="K2844" s="38">
        <v>231686</v>
      </c>
      <c r="L2844" s="68" t="s">
        <v>41</v>
      </c>
      <c r="M2844" s="6">
        <v>46063</v>
      </c>
      <c r="O2844" s="35">
        <f>IF(Table1[[#This Row],[Phân loại]]="Tồn đầu kỳ",Table1[[#This Row],[Tổng giá trị]],0)</f>
        <v>0</v>
      </c>
      <c r="P2844" s="7">
        <f>IF(Table1[[#This Row],[Số còn phải thu ĐK]]&lt;&gt;0,0,IF(Table1[[#This Row],[Phân loại]]="Bán hàng",Table1[[#This Row],[Tổng giá trị]],-Table1[[#This Row],[Tổng giá trị]]))</f>
        <v>-231686</v>
      </c>
      <c r="Q2844" s="35">
        <f t="shared" si="677"/>
        <v>-231686</v>
      </c>
      <c r="R2844" s="7">
        <f>Table1[[#This Row],[Số còn phải thu ĐK]]+Table1[[#This Row],[Giá Trị HD sau CK]]-Table1[[#This Row],[Số tiền đã thu]]</f>
        <v>0</v>
      </c>
      <c r="S2844" s="6">
        <f>IF(Table1[[#This Row],[Ngày hóa đơn]]&lt;&gt;"",Table1[[#This Row],[Ngày hóa đơn]],IF(Table1[[#This Row],[Ngày hạch toán]]&lt;&gt;"",Table1[[#This Row],[Ngày hạch toán]],""))</f>
        <v>46042</v>
      </c>
      <c r="T2844" s="7"/>
      <c r="U2844" s="6">
        <f>IF(Table1[[#This Row],[Ngày tính CN]]="","",S2844+T2844)</f>
        <v>46042</v>
      </c>
      <c r="V2844" s="35">
        <f ca="1">IF(Table1[[#This Row],[Hạn thanh toán]]="","",IF((U2844-NOW())&lt;0,0,(U2844-NOW())))</f>
        <v>0</v>
      </c>
      <c r="W2844" s="35"/>
      <c r="X2844" s="35" t="str">
        <f t="shared" ca="1" si="678"/>
        <v/>
      </c>
      <c r="Y2844" s="2" t="str">
        <f t="shared" si="679"/>
        <v>Đã thanh toán</v>
      </c>
      <c r="Z2844" s="51">
        <f t="shared" si="675"/>
        <v>46042</v>
      </c>
      <c r="AA2844" s="51">
        <f t="shared" si="676"/>
        <v>46063</v>
      </c>
      <c r="AD2844" s="2" t="str">
        <f>VLOOKUP($A2844,MA_KH!$A:$Q,MA_KH!O$1,0)</f>
        <v>SIBA FOOD</v>
      </c>
      <c r="AE2844" s="2" t="str">
        <f>VLOOKUP($A2844,MA_KH!$A:$Q,MA_KH!P$1,0)</f>
        <v>CHI NHÁNH CÔNG TY CỔ PHẦN SIBA FOOD VIỆT NAM TẠI HÀ NỘI</v>
      </c>
    </row>
    <row r="2845" spans="1:31" ht="25.5" hidden="1" customHeight="1" x14ac:dyDescent="0.2">
      <c r="A2845" s="30" t="s">
        <v>22424</v>
      </c>
      <c r="B2845" s="30" t="s">
        <v>4203</v>
      </c>
      <c r="C2845" s="37">
        <v>46048</v>
      </c>
      <c r="D2845" s="30" t="s">
        <v>22865</v>
      </c>
      <c r="E2845" s="37">
        <v>46048</v>
      </c>
      <c r="F2845" s="30" t="s">
        <v>22866</v>
      </c>
      <c r="G2845" s="30" t="s">
        <v>4203</v>
      </c>
      <c r="H2845" s="38">
        <v>1600077</v>
      </c>
      <c r="I2845" s="67">
        <v>0</v>
      </c>
      <c r="J2845" s="38">
        <v>128006</v>
      </c>
      <c r="K2845" s="38">
        <v>1728083</v>
      </c>
      <c r="L2845" s="7" t="s">
        <v>22849</v>
      </c>
      <c r="M2845" s="6">
        <v>46063</v>
      </c>
      <c r="O2845" s="35">
        <f>IF(Table1[[#This Row],[Phân loại]]="Tồn đầu kỳ",Table1[[#This Row],[Tổng giá trị]],0)</f>
        <v>0</v>
      </c>
      <c r="P2845" s="7">
        <f>IF(Table1[[#This Row],[Số còn phải thu ĐK]]&lt;&gt;0,0,IF(Table1[[#This Row],[Phân loại]]="Bán hàng",Table1[[#This Row],[Tổng giá trị]],-Table1[[#This Row],[Tổng giá trị]]))</f>
        <v>1728083</v>
      </c>
      <c r="Q2845" s="35">
        <f t="shared" si="677"/>
        <v>1728083</v>
      </c>
      <c r="R2845" s="7">
        <f>Table1[[#This Row],[Số còn phải thu ĐK]]+Table1[[#This Row],[Giá Trị HD sau CK]]-Table1[[#This Row],[Số tiền đã thu]]</f>
        <v>0</v>
      </c>
      <c r="S2845" s="6">
        <f>IF(Table1[[#This Row],[Ngày hóa đơn]]&lt;&gt;"",Table1[[#This Row],[Ngày hóa đơn]],IF(Table1[[#This Row],[Ngày hạch toán]]&lt;&gt;"",Table1[[#This Row],[Ngày hạch toán]],""))</f>
        <v>46048</v>
      </c>
      <c r="T2845" s="7"/>
      <c r="U2845" s="6">
        <f>IF(Table1[[#This Row],[Ngày tính CN]]="","",S2845+T2845)</f>
        <v>46048</v>
      </c>
      <c r="V2845" s="35">
        <f ca="1">IF(Table1[[#This Row],[Hạn thanh toán]]="","",IF((U2845-NOW())&lt;0,0,(U2845-NOW())))</f>
        <v>0</v>
      </c>
      <c r="W2845" s="35"/>
      <c r="X2845" s="35" t="str">
        <f t="shared" ca="1" si="678"/>
        <v/>
      </c>
      <c r="Y2845" s="2" t="str">
        <f t="shared" si="679"/>
        <v>Đã thanh toán</v>
      </c>
      <c r="Z2845" s="51">
        <f t="shared" si="675"/>
        <v>46048</v>
      </c>
      <c r="AA2845" s="51">
        <f t="shared" si="676"/>
        <v>46063</v>
      </c>
      <c r="AD2845" s="2" t="str">
        <f>VLOOKUP($A2845,MA_KH!$A:$Q,MA_KH!O$1,0)</f>
        <v>SIBA FOOD</v>
      </c>
      <c r="AE2845" s="2" t="str">
        <f>VLOOKUP($A2845,MA_KH!$A:$Q,MA_KH!P$1,0)</f>
        <v>CHI NHÁNH CÔNG TY CỔ PHẦN SIBA FOOD VIỆT NAM TẠI HÀ NỘI</v>
      </c>
    </row>
    <row r="2846" spans="1:31" ht="25.5" hidden="1" customHeight="1" x14ac:dyDescent="0.2">
      <c r="A2846" s="30" t="s">
        <v>22425</v>
      </c>
      <c r="B2846" s="30" t="s">
        <v>4455</v>
      </c>
      <c r="C2846" s="37">
        <v>46049</v>
      </c>
      <c r="D2846" s="30" t="s">
        <v>22867</v>
      </c>
      <c r="E2846" s="37">
        <v>46049</v>
      </c>
      <c r="F2846" s="30" t="s">
        <v>22868</v>
      </c>
      <c r="G2846" s="30" t="s">
        <v>4455</v>
      </c>
      <c r="H2846" s="38">
        <v>774173</v>
      </c>
      <c r="I2846" s="67">
        <v>0</v>
      </c>
      <c r="J2846" s="38">
        <v>61934</v>
      </c>
      <c r="K2846" s="38">
        <v>836107</v>
      </c>
      <c r="L2846" s="7" t="s">
        <v>22849</v>
      </c>
      <c r="M2846" s="6">
        <v>46063</v>
      </c>
      <c r="O2846" s="35">
        <f>IF(Table1[[#This Row],[Phân loại]]="Tồn đầu kỳ",Table1[[#This Row],[Tổng giá trị]],0)</f>
        <v>0</v>
      </c>
      <c r="P2846" s="7">
        <f>IF(Table1[[#This Row],[Số còn phải thu ĐK]]&lt;&gt;0,0,IF(Table1[[#This Row],[Phân loại]]="Bán hàng",Table1[[#This Row],[Tổng giá trị]],-Table1[[#This Row],[Tổng giá trị]]))</f>
        <v>836107</v>
      </c>
      <c r="Q2846" s="35">
        <f t="shared" si="677"/>
        <v>836107</v>
      </c>
      <c r="R2846" s="7">
        <f>Table1[[#This Row],[Số còn phải thu ĐK]]+Table1[[#This Row],[Giá Trị HD sau CK]]-Table1[[#This Row],[Số tiền đã thu]]</f>
        <v>0</v>
      </c>
      <c r="S2846" s="6">
        <f>IF(Table1[[#This Row],[Ngày hóa đơn]]&lt;&gt;"",Table1[[#This Row],[Ngày hóa đơn]],IF(Table1[[#This Row],[Ngày hạch toán]]&lt;&gt;"",Table1[[#This Row],[Ngày hạch toán]],""))</f>
        <v>46049</v>
      </c>
      <c r="T2846" s="7"/>
      <c r="U2846" s="6">
        <f>IF(Table1[[#This Row],[Ngày tính CN]]="","",S2846+T2846)</f>
        <v>46049</v>
      </c>
      <c r="V2846" s="35">
        <f ca="1">IF(Table1[[#This Row],[Hạn thanh toán]]="","",IF((U2846-NOW())&lt;0,0,(U2846-NOW())))</f>
        <v>0</v>
      </c>
      <c r="W2846" s="35"/>
      <c r="X2846" s="35" t="str">
        <f t="shared" ca="1" si="678"/>
        <v/>
      </c>
      <c r="Y2846" s="2" t="str">
        <f t="shared" si="679"/>
        <v>Đã thanh toán</v>
      </c>
      <c r="Z2846" s="51">
        <f t="shared" si="675"/>
        <v>46049</v>
      </c>
      <c r="AA2846" s="51">
        <f t="shared" si="676"/>
        <v>46063</v>
      </c>
      <c r="AD2846" s="2" t="str">
        <f>VLOOKUP($A2846,MA_KH!$A:$Q,MA_KH!O$1,0)</f>
        <v>SIBA FOOD</v>
      </c>
      <c r="AE2846" s="2" t="str">
        <f>VLOOKUP($A2846,MA_KH!$A:$Q,MA_KH!P$1,0)</f>
        <v>CHI NHÁNH CÔNG TY CỔ PHẦN SIBA FOOD VIỆT NAM TẠI HÀ NỘI</v>
      </c>
    </row>
    <row r="2847" spans="1:31" ht="25.5" hidden="1" customHeight="1" x14ac:dyDescent="0.2">
      <c r="A2847" s="30" t="s">
        <v>22426</v>
      </c>
      <c r="B2847" s="30" t="s">
        <v>4202</v>
      </c>
      <c r="C2847" s="37">
        <v>46050</v>
      </c>
      <c r="D2847" s="30" t="s">
        <v>22869</v>
      </c>
      <c r="E2847" s="37">
        <v>46037</v>
      </c>
      <c r="F2847" s="30"/>
      <c r="G2847" s="30" t="s">
        <v>22870</v>
      </c>
      <c r="H2847" s="38">
        <v>178639</v>
      </c>
      <c r="I2847" s="67">
        <v>0</v>
      </c>
      <c r="J2847" s="38">
        <v>14291</v>
      </c>
      <c r="K2847" s="38">
        <v>192930</v>
      </c>
      <c r="L2847" s="68" t="s">
        <v>41</v>
      </c>
      <c r="M2847" s="6">
        <v>46063</v>
      </c>
      <c r="O2847" s="35">
        <f>IF(Table1[[#This Row],[Phân loại]]="Tồn đầu kỳ",Table1[[#This Row],[Tổng giá trị]],0)</f>
        <v>0</v>
      </c>
      <c r="P2847" s="7">
        <f>IF(Table1[[#This Row],[Số còn phải thu ĐK]]&lt;&gt;0,0,IF(Table1[[#This Row],[Phân loại]]="Bán hàng",Table1[[#This Row],[Tổng giá trị]],-Table1[[#This Row],[Tổng giá trị]]))</f>
        <v>-192930</v>
      </c>
      <c r="Q2847" s="35">
        <f t="shared" si="677"/>
        <v>-192930</v>
      </c>
      <c r="R2847" s="7">
        <f>Table1[[#This Row],[Số còn phải thu ĐK]]+Table1[[#This Row],[Giá Trị HD sau CK]]-Table1[[#This Row],[Số tiền đã thu]]</f>
        <v>0</v>
      </c>
      <c r="S2847" s="6">
        <f>IF(Table1[[#This Row],[Ngày hóa đơn]]&lt;&gt;"",Table1[[#This Row],[Ngày hóa đơn]],IF(Table1[[#This Row],[Ngày hạch toán]]&lt;&gt;"",Table1[[#This Row],[Ngày hạch toán]],""))</f>
        <v>46037</v>
      </c>
      <c r="T2847" s="7"/>
      <c r="U2847" s="6">
        <f>IF(Table1[[#This Row],[Ngày tính CN]]="","",S2847+T2847)</f>
        <v>46037</v>
      </c>
      <c r="V2847" s="35">
        <f ca="1">IF(Table1[[#This Row],[Hạn thanh toán]]="","",IF((U2847-NOW())&lt;0,0,(U2847-NOW())))</f>
        <v>0</v>
      </c>
      <c r="W2847" s="35"/>
      <c r="X2847" s="35" t="str">
        <f t="shared" ca="1" si="678"/>
        <v/>
      </c>
      <c r="Y2847" s="2" t="str">
        <f t="shared" si="679"/>
        <v>Đã thanh toán</v>
      </c>
      <c r="Z2847" s="51">
        <f t="shared" si="675"/>
        <v>46037</v>
      </c>
      <c r="AA2847" s="51">
        <f t="shared" si="676"/>
        <v>46063</v>
      </c>
      <c r="AD2847" s="2" t="str">
        <f>VLOOKUP($A2847,MA_KH!$A:$Q,MA_KH!O$1,0)</f>
        <v>SIBA FOOD</v>
      </c>
      <c r="AE2847" s="2" t="str">
        <f>VLOOKUP($A2847,MA_KH!$A:$Q,MA_KH!P$1,0)</f>
        <v>CHI NHÁNH CÔNG TY CỔ PHẦN SIBA FOOD VIỆT NAM TẠI HÀ NỘI</v>
      </c>
    </row>
    <row r="2848" spans="1:31" ht="25.5" hidden="1" customHeight="1" x14ac:dyDescent="0.2">
      <c r="A2848" s="39" t="s">
        <v>22426</v>
      </c>
      <c r="B2848" s="39" t="s">
        <v>4202</v>
      </c>
      <c r="C2848" s="37">
        <v>46052</v>
      </c>
      <c r="D2848" s="39" t="s">
        <v>22871</v>
      </c>
      <c r="E2848" s="37">
        <v>46052</v>
      </c>
      <c r="F2848" s="39"/>
      <c r="G2848" s="39" t="s">
        <v>22872</v>
      </c>
      <c r="H2848" s="41">
        <v>57387</v>
      </c>
      <c r="I2848" s="67">
        <v>0</v>
      </c>
      <c r="J2848" s="41">
        <v>4591</v>
      </c>
      <c r="K2848" s="41">
        <v>61978</v>
      </c>
      <c r="L2848" s="68" t="s">
        <v>41</v>
      </c>
      <c r="M2848" s="6">
        <v>46063</v>
      </c>
      <c r="O2848" s="35">
        <f>IF(Table1[[#This Row],[Phân loại]]="Tồn đầu kỳ",Table1[[#This Row],[Tổng giá trị]],0)</f>
        <v>0</v>
      </c>
      <c r="P2848" s="7">
        <f>IF(Table1[[#This Row],[Số còn phải thu ĐK]]&lt;&gt;0,0,IF(Table1[[#This Row],[Phân loại]]="Bán hàng",Table1[[#This Row],[Tổng giá trị]],-Table1[[#This Row],[Tổng giá trị]]))</f>
        <v>-61978</v>
      </c>
      <c r="Q2848" s="35">
        <f t="shared" si="677"/>
        <v>-61978</v>
      </c>
      <c r="R2848" s="7">
        <f>Table1[[#This Row],[Số còn phải thu ĐK]]+Table1[[#This Row],[Giá Trị HD sau CK]]-Table1[[#This Row],[Số tiền đã thu]]</f>
        <v>0</v>
      </c>
      <c r="S2848" s="6">
        <f>IF(Table1[[#This Row],[Ngày hóa đơn]]&lt;&gt;"",Table1[[#This Row],[Ngày hóa đơn]],IF(Table1[[#This Row],[Ngày hạch toán]]&lt;&gt;"",Table1[[#This Row],[Ngày hạch toán]],""))</f>
        <v>46052</v>
      </c>
      <c r="T2848" s="7"/>
      <c r="U2848" s="6">
        <f>IF(Table1[[#This Row],[Ngày tính CN]]="","",S2848+T2848)</f>
        <v>46052</v>
      </c>
      <c r="V2848" s="35">
        <f ca="1">IF(Table1[[#This Row],[Hạn thanh toán]]="","",IF((U2848-NOW())&lt;0,0,(U2848-NOW())))</f>
        <v>0</v>
      </c>
      <c r="W2848" s="35"/>
      <c r="X2848" s="35" t="str">
        <f t="shared" ca="1" si="678"/>
        <v/>
      </c>
      <c r="Y2848" s="2" t="str">
        <f t="shared" si="679"/>
        <v>Đã thanh toán</v>
      </c>
      <c r="Z2848" s="51">
        <f t="shared" si="675"/>
        <v>46052</v>
      </c>
      <c r="AA2848" s="51">
        <f t="shared" si="676"/>
        <v>46063</v>
      </c>
      <c r="AD2848" s="2" t="str">
        <f>VLOOKUP($A2848,MA_KH!$A:$Q,MA_KH!O$1,0)</f>
        <v>SIBA FOOD</v>
      </c>
      <c r="AE2848" s="2" t="str">
        <f>VLOOKUP($A2848,MA_KH!$A:$Q,MA_KH!P$1,0)</f>
        <v>CHI NHÁNH CÔNG TY CỔ PHẦN SIBA FOOD VIỆT NAM TẠI HÀ NỘI</v>
      </c>
    </row>
    <row r="2849" spans="1:31" ht="25.5" hidden="1" customHeight="1" x14ac:dyDescent="0.2">
      <c r="A2849" s="39" t="s">
        <v>21956</v>
      </c>
      <c r="B2849" s="39" t="s">
        <v>4191</v>
      </c>
      <c r="C2849" s="37">
        <v>46053</v>
      </c>
      <c r="D2849" s="39"/>
      <c r="E2849" s="40">
        <v>46053</v>
      </c>
      <c r="F2849" s="39" t="s">
        <v>3948</v>
      </c>
      <c r="G2849" s="39" t="s">
        <v>22873</v>
      </c>
      <c r="H2849" s="41">
        <v>154662</v>
      </c>
      <c r="I2849" s="65">
        <v>0</v>
      </c>
      <c r="J2849" s="41">
        <v>12373</v>
      </c>
      <c r="K2849" s="41">
        <v>167035</v>
      </c>
      <c r="L2849" s="68" t="s">
        <v>22850</v>
      </c>
      <c r="O2849" s="35">
        <f>IF(Table1[[#This Row],[Phân loại]]="Tồn đầu kỳ",Table1[[#This Row],[Tổng giá trị]],0)</f>
        <v>0</v>
      </c>
      <c r="P2849" s="7">
        <f>IF(Table1[[#This Row],[Số còn phải thu ĐK]]&lt;&gt;0,0,IF(Table1[[#This Row],[Phân loại]]="Bán hàng",Table1[[#This Row],[Tổng giá trị]],-Table1[[#This Row],[Tổng giá trị]]))</f>
        <v>-167035</v>
      </c>
      <c r="Q2849" s="35">
        <f>IF(M2849&lt;&gt;"",IF(O2849&lt;&gt;0,O2849,P2849),0)</f>
        <v>0</v>
      </c>
      <c r="R2849" s="7">
        <f>Table1[[#This Row],[Số còn phải thu ĐK]]+Table1[[#This Row],[Giá Trị HD sau CK]]-Table1[[#This Row],[Số tiền đã thu]]</f>
        <v>-167035</v>
      </c>
      <c r="S2849" s="6">
        <f>IF(Table1[[#This Row],[Ngày hóa đơn]]&lt;&gt;"",Table1[[#This Row],[Ngày hóa đơn]],IF(Table1[[#This Row],[Ngày hạch toán]]&lt;&gt;"",Table1[[#This Row],[Ngày hạch toán]],""))</f>
        <v>46053</v>
      </c>
      <c r="T2849" s="7"/>
      <c r="U2849" s="6">
        <f>IF(Table1[[#This Row],[Ngày tính CN]]="","",S2849+T2849)</f>
        <v>46053</v>
      </c>
      <c r="V2849" s="35">
        <f ca="1">IF(Table1[[#This Row],[Hạn thanh toán]]="","",IF((U2849-NOW())&lt;0,0,(U2849-NOW())))</f>
        <v>0</v>
      </c>
      <c r="W2849" s="35"/>
      <c r="X2849" s="35">
        <f ca="1">IF(OR(U2849="",R2849=0),"",IF((U2849-NOW())&lt;0,-(U2849-NOW()),0))</f>
        <v>117.49031932870275</v>
      </c>
      <c r="Y2849" s="2" t="str">
        <f ca="1">IF(R2849=0,"Đã thanh toán",IF(X2849="","",IF(X2849&lt;=0,"Chưa đến hạn thanh toán",IF(X2849&lt;=30,"Nợ quá hạn 30 ngày",IF(X2849&lt;=60,"Nợ quá hạn từ 30 ngày đến 60 ngày",IF(X2849&lt;=90,"Nợ quá hạn từ 60 ngày đến 90 ngày",IF(X2849&lt;=120,"Nợ quá hạn từ 90 ngày đến 120 ngày","Nợ quá hạn hơn 120 ngày có khả năng mất thanh toán")))))))</f>
        <v>Nợ quá hạn từ 90 ngày đến 120 ngày</v>
      </c>
      <c r="Z2849" s="51">
        <f t="shared" si="675"/>
        <v>46053</v>
      </c>
      <c r="AA2849" s="51" t="str">
        <f t="shared" si="676"/>
        <v/>
      </c>
      <c r="AD2849" s="2" t="str">
        <f>VLOOKUP($A2849,MA_KH!$A:$Q,MA_KH!O$1,0)</f>
        <v>LARIA (FM)</v>
      </c>
      <c r="AE2849" s="2" t="str">
        <f>VLOOKUP($A2849,MA_KH!$A:$Q,MA_KH!P$1,0)</f>
        <v>CÔNG TY TNHH THƯƠNG MẠI LARIA</v>
      </c>
    </row>
    <row r="2850" spans="1:31" ht="25.5" hidden="1" customHeight="1" x14ac:dyDescent="0.2">
      <c r="A2850" s="59" t="s">
        <v>21980</v>
      </c>
      <c r="B2850" s="59" t="s">
        <v>3963</v>
      </c>
      <c r="C2850" s="37">
        <v>46053</v>
      </c>
      <c r="D2850" s="39"/>
      <c r="E2850" s="40">
        <v>46053</v>
      </c>
      <c r="F2850" s="39"/>
      <c r="G2850" s="39" t="s">
        <v>22874</v>
      </c>
      <c r="H2850" s="41">
        <v>315024</v>
      </c>
      <c r="I2850" s="65">
        <v>0</v>
      </c>
      <c r="J2850" s="41">
        <v>0</v>
      </c>
      <c r="K2850" s="41">
        <v>315024</v>
      </c>
      <c r="L2850" s="68" t="s">
        <v>22850</v>
      </c>
      <c r="O2850" s="35">
        <f>IF(Table1[[#This Row],[Phân loại]]="Tồn đầu kỳ",Table1[[#This Row],[Tổng giá trị]],0)</f>
        <v>0</v>
      </c>
      <c r="P2850" s="7">
        <f>IF(Table1[[#This Row],[Số còn phải thu ĐK]]&lt;&gt;0,0,IF(Table1[[#This Row],[Phân loại]]="Bán hàng",Table1[[#This Row],[Tổng giá trị]],-Table1[[#This Row],[Tổng giá trị]]))</f>
        <v>-315024</v>
      </c>
      <c r="Q2850" s="35">
        <f>IF(M2850&lt;&gt;"",IF(O2850&lt;&gt;0,O2850,P2850),0)</f>
        <v>0</v>
      </c>
      <c r="R2850" s="7">
        <f>Table1[[#This Row],[Số còn phải thu ĐK]]+Table1[[#This Row],[Giá Trị HD sau CK]]-Table1[[#This Row],[Số tiền đã thu]]</f>
        <v>-315024</v>
      </c>
      <c r="S2850" s="6">
        <f>IF(Table1[[#This Row],[Ngày hóa đơn]]&lt;&gt;"",Table1[[#This Row],[Ngày hóa đơn]],IF(Table1[[#This Row],[Ngày hạch toán]]&lt;&gt;"",Table1[[#This Row],[Ngày hạch toán]],""))</f>
        <v>46053</v>
      </c>
      <c r="T2850" s="7"/>
      <c r="U2850" s="6">
        <f>IF(Table1[[#This Row],[Ngày tính CN]]="","",S2850+T2850)</f>
        <v>46053</v>
      </c>
      <c r="V2850" s="35">
        <f ca="1">IF(Table1[[#This Row],[Hạn thanh toán]]="","",IF((U2850-NOW())&lt;0,0,(U2850-NOW())))</f>
        <v>0</v>
      </c>
      <c r="W2850" s="35"/>
      <c r="X2850" s="35">
        <f ca="1">IF(OR(U2850="",R2850=0),"",IF((U2850-NOW())&lt;0,-(U2850-NOW()),0))</f>
        <v>117.49031932870275</v>
      </c>
      <c r="Y2850" s="2" t="str">
        <f ca="1">IF(R2850=0,"Đã thanh toán",IF(X2850="","",IF(X2850&lt;=0,"Chưa đến hạn thanh toán",IF(X2850&lt;=30,"Nợ quá hạn 30 ngày",IF(X2850&lt;=60,"Nợ quá hạn từ 30 ngày đến 60 ngày",IF(X2850&lt;=90,"Nợ quá hạn từ 60 ngày đến 90 ngày",IF(X2850&lt;=120,"Nợ quá hạn từ 90 ngày đến 120 ngày","Nợ quá hạn hơn 120 ngày có khả năng mất thanh toán")))))))</f>
        <v>Nợ quá hạn từ 90 ngày đến 120 ngày</v>
      </c>
      <c r="Z2850" s="51">
        <f t="shared" si="675"/>
        <v>46053</v>
      </c>
      <c r="AA2850" s="51" t="str">
        <f t="shared" si="676"/>
        <v/>
      </c>
      <c r="AD2850" s="2" t="str">
        <f>VLOOKUP($A2850,MA_KH!$A:$Q,MA_KH!O$1,0)</f>
        <v>KMARKET</v>
      </c>
      <c r="AE2850" s="2" t="str">
        <f>VLOOKUP($A2850,MA_KH!$A:$Q,MA_KH!P$1,0)</f>
        <v>CÔNG TY TNHH THƯƠNG MẠI K &amp; K TOÀN CẦU</v>
      </c>
    </row>
    <row r="2851" spans="1:31" ht="25.5" hidden="1" customHeight="1" x14ac:dyDescent="0.2">
      <c r="A2851" s="30" t="s">
        <v>22128</v>
      </c>
      <c r="B2851" s="30" t="s">
        <v>4091</v>
      </c>
      <c r="C2851" s="37">
        <v>46027</v>
      </c>
      <c r="D2851" s="30" t="s">
        <v>22875</v>
      </c>
      <c r="E2851" s="37">
        <v>46027</v>
      </c>
      <c r="F2851" s="30" t="s">
        <v>22876</v>
      </c>
      <c r="G2851" s="30" t="s">
        <v>4091</v>
      </c>
      <c r="H2851" s="38">
        <v>801109</v>
      </c>
      <c r="I2851" s="67">
        <v>40056</v>
      </c>
      <c r="J2851" s="38">
        <v>60884</v>
      </c>
      <c r="K2851" s="38">
        <v>821937</v>
      </c>
      <c r="L2851" s="7" t="s">
        <v>22849</v>
      </c>
      <c r="M2851" s="6">
        <v>46079</v>
      </c>
      <c r="O2851" s="35">
        <f>IF(Table1[[#This Row],[Phân loại]]="Tồn đầu kỳ",Table1[[#This Row],[Tổng giá trị]],0)</f>
        <v>0</v>
      </c>
      <c r="P2851" s="7">
        <f>IF(Table1[[#This Row],[Số còn phải thu ĐK]]&lt;&gt;0,0,IF(Table1[[#This Row],[Phân loại]]="Bán hàng",Table1[[#This Row],[Tổng giá trị]],-Table1[[#This Row],[Tổng giá trị]]))</f>
        <v>821937</v>
      </c>
      <c r="Q2851" s="35">
        <f t="shared" ref="Q2851:Q2854" si="680">IF(M2851&lt;&gt;"",IF(O2851&lt;&gt;0,O2851,P2851),0)</f>
        <v>821937</v>
      </c>
      <c r="R2851" s="7">
        <f>Table1[[#This Row],[Số còn phải thu ĐK]]+Table1[[#This Row],[Giá Trị HD sau CK]]-Table1[[#This Row],[Số tiền đã thu]]</f>
        <v>0</v>
      </c>
      <c r="S2851" s="6">
        <f>IF(Table1[[#This Row],[Ngày hóa đơn]]&lt;&gt;"",Table1[[#This Row],[Ngày hóa đơn]],IF(Table1[[#This Row],[Ngày hạch toán]]&lt;&gt;"",Table1[[#This Row],[Ngày hạch toán]],""))</f>
        <v>46027</v>
      </c>
      <c r="T2851" s="7"/>
      <c r="U2851" s="6">
        <f>IF(Table1[[#This Row],[Ngày tính CN]]="","",S2851+T2851)</f>
        <v>46027</v>
      </c>
      <c r="V2851" s="35">
        <f ca="1">IF(Table1[[#This Row],[Hạn thanh toán]]="","",IF((U2851-NOW())&lt;0,0,(U2851-NOW())))</f>
        <v>0</v>
      </c>
      <c r="W2851" s="35"/>
      <c r="X2851" s="35" t="str">
        <f t="shared" ref="X2851:X2854" ca="1" si="681">IF(OR(U2851="",R2851=0),"",IF((U2851-NOW())&lt;0,-(U2851-NOW()),0))</f>
        <v/>
      </c>
      <c r="Y2851" s="2" t="str">
        <f t="shared" ref="Y2851:Y2854" si="682">IF(R2851=0,"Đã thanh toán",IF(X2851="","",IF(X2851&lt;=0,"Chưa đến hạn thanh toán",IF(X2851&lt;=30,"Nợ quá hạn 30 ngày",IF(X2851&lt;=60,"Nợ quá hạn từ 30 ngày đến 60 ngày",IF(X2851&lt;=90,"Nợ quá hạn từ 60 ngày đến 90 ngày",IF(X2851&lt;=120,"Nợ quá hạn từ 90 ngày đến 120 ngày","Nợ quá hạn hơn 120 ngày có khả năng mất thanh toán")))))))</f>
        <v>Đã thanh toán</v>
      </c>
      <c r="Z2851" s="51">
        <f t="shared" si="675"/>
        <v>46027</v>
      </c>
      <c r="AA2851" s="51">
        <f t="shared" si="676"/>
        <v>46079</v>
      </c>
      <c r="AD2851" s="2" t="str">
        <f>VLOOKUP($A2851,MA_KH!$A:$Q,MA_KH!O$1,0)</f>
        <v>PTMART</v>
      </c>
      <c r="AE2851" s="2" t="str">
        <f>VLOOKUP($A2851,MA_KH!$A:$Q,MA_KH!P$1,0)</f>
        <v>CÔNG TY CỔ PHẦN PT</v>
      </c>
    </row>
    <row r="2852" spans="1:31" ht="25.5" hidden="1" customHeight="1" x14ac:dyDescent="0.2">
      <c r="A2852" s="30" t="s">
        <v>22135</v>
      </c>
      <c r="B2852" s="30" t="s">
        <v>4092</v>
      </c>
      <c r="C2852" s="37">
        <v>46028</v>
      </c>
      <c r="D2852" s="30" t="s">
        <v>22877</v>
      </c>
      <c r="E2852" s="37">
        <v>46028</v>
      </c>
      <c r="F2852" s="30" t="s">
        <v>22878</v>
      </c>
      <c r="G2852" s="30" t="s">
        <v>4092</v>
      </c>
      <c r="H2852" s="38">
        <v>901475</v>
      </c>
      <c r="I2852" s="67">
        <v>45074</v>
      </c>
      <c r="J2852" s="38">
        <v>68512</v>
      </c>
      <c r="K2852" s="38">
        <v>924913</v>
      </c>
      <c r="L2852" s="7" t="s">
        <v>22849</v>
      </c>
      <c r="M2852" s="6">
        <v>46079</v>
      </c>
      <c r="O2852" s="35">
        <f>IF(Table1[[#This Row],[Phân loại]]="Tồn đầu kỳ",Table1[[#This Row],[Tổng giá trị]],0)</f>
        <v>0</v>
      </c>
      <c r="P2852" s="7">
        <f>IF(Table1[[#This Row],[Số còn phải thu ĐK]]&lt;&gt;0,0,IF(Table1[[#This Row],[Phân loại]]="Bán hàng",Table1[[#This Row],[Tổng giá trị]],-Table1[[#This Row],[Tổng giá trị]]))</f>
        <v>924913</v>
      </c>
      <c r="Q2852" s="35">
        <f t="shared" si="680"/>
        <v>924913</v>
      </c>
      <c r="R2852" s="7">
        <f>Table1[[#This Row],[Số còn phải thu ĐK]]+Table1[[#This Row],[Giá Trị HD sau CK]]-Table1[[#This Row],[Số tiền đã thu]]</f>
        <v>0</v>
      </c>
      <c r="S2852" s="6">
        <f>IF(Table1[[#This Row],[Ngày hóa đơn]]&lt;&gt;"",Table1[[#This Row],[Ngày hóa đơn]],IF(Table1[[#This Row],[Ngày hạch toán]]&lt;&gt;"",Table1[[#This Row],[Ngày hạch toán]],""))</f>
        <v>46028</v>
      </c>
      <c r="T2852" s="7"/>
      <c r="U2852" s="6">
        <f>IF(Table1[[#This Row],[Ngày tính CN]]="","",S2852+T2852)</f>
        <v>46028</v>
      </c>
      <c r="V2852" s="35">
        <f ca="1">IF(Table1[[#This Row],[Hạn thanh toán]]="","",IF((U2852-NOW())&lt;0,0,(U2852-NOW())))</f>
        <v>0</v>
      </c>
      <c r="W2852" s="35"/>
      <c r="X2852" s="35" t="str">
        <f t="shared" ca="1" si="681"/>
        <v/>
      </c>
      <c r="Y2852" s="2" t="str">
        <f t="shared" si="682"/>
        <v>Đã thanh toán</v>
      </c>
      <c r="Z2852" s="51">
        <f t="shared" si="675"/>
        <v>46028</v>
      </c>
      <c r="AA2852" s="51">
        <f t="shared" si="676"/>
        <v>46079</v>
      </c>
      <c r="AD2852" s="2" t="str">
        <f>VLOOKUP($A2852,MA_KH!$A:$Q,MA_KH!O$1,0)</f>
        <v>PTMART</v>
      </c>
      <c r="AE2852" s="2" t="str">
        <f>VLOOKUP($A2852,MA_KH!$A:$Q,MA_KH!P$1,0)</f>
        <v>CÔNG TY CỔ PHẦN PT</v>
      </c>
    </row>
    <row r="2853" spans="1:31" ht="25.5" hidden="1" customHeight="1" x14ac:dyDescent="0.2">
      <c r="A2853" s="30" t="s">
        <v>22126</v>
      </c>
      <c r="B2853" s="30" t="s">
        <v>4458</v>
      </c>
      <c r="C2853" s="37">
        <v>46035</v>
      </c>
      <c r="D2853" s="30" t="s">
        <v>22879</v>
      </c>
      <c r="E2853" s="37">
        <v>46035</v>
      </c>
      <c r="F2853" s="30" t="s">
        <v>22880</v>
      </c>
      <c r="G2853" s="30" t="s">
        <v>4458</v>
      </c>
      <c r="H2853" s="38">
        <v>546601</v>
      </c>
      <c r="I2853" s="67">
        <v>27330</v>
      </c>
      <c r="J2853" s="38">
        <v>41542</v>
      </c>
      <c r="K2853" s="38">
        <v>560813</v>
      </c>
      <c r="L2853" s="7" t="s">
        <v>22849</v>
      </c>
      <c r="M2853" s="6">
        <v>46079</v>
      </c>
      <c r="O2853" s="35">
        <f>IF(Table1[[#This Row],[Phân loại]]="Tồn đầu kỳ",Table1[[#This Row],[Tổng giá trị]],0)</f>
        <v>0</v>
      </c>
      <c r="P2853" s="7">
        <f>IF(Table1[[#This Row],[Số còn phải thu ĐK]]&lt;&gt;0,0,IF(Table1[[#This Row],[Phân loại]]="Bán hàng",Table1[[#This Row],[Tổng giá trị]],-Table1[[#This Row],[Tổng giá trị]]))</f>
        <v>560813</v>
      </c>
      <c r="Q2853" s="35">
        <f t="shared" si="680"/>
        <v>560813</v>
      </c>
      <c r="R2853" s="7">
        <f>Table1[[#This Row],[Số còn phải thu ĐK]]+Table1[[#This Row],[Giá Trị HD sau CK]]-Table1[[#This Row],[Số tiền đã thu]]</f>
        <v>0</v>
      </c>
      <c r="S2853" s="6">
        <f>IF(Table1[[#This Row],[Ngày hóa đơn]]&lt;&gt;"",Table1[[#This Row],[Ngày hóa đơn]],IF(Table1[[#This Row],[Ngày hạch toán]]&lt;&gt;"",Table1[[#This Row],[Ngày hạch toán]],""))</f>
        <v>46035</v>
      </c>
      <c r="T2853" s="7"/>
      <c r="U2853" s="6">
        <f>IF(Table1[[#This Row],[Ngày tính CN]]="","",S2853+T2853)</f>
        <v>46035</v>
      </c>
      <c r="V2853" s="35">
        <f ca="1">IF(Table1[[#This Row],[Hạn thanh toán]]="","",IF((U2853-NOW())&lt;0,0,(U2853-NOW())))</f>
        <v>0</v>
      </c>
      <c r="W2853" s="35"/>
      <c r="X2853" s="35" t="str">
        <f t="shared" ca="1" si="681"/>
        <v/>
      </c>
      <c r="Y2853" s="2" t="str">
        <f t="shared" si="682"/>
        <v>Đã thanh toán</v>
      </c>
      <c r="Z2853" s="51">
        <f t="shared" si="675"/>
        <v>46035</v>
      </c>
      <c r="AA2853" s="51">
        <f t="shared" si="676"/>
        <v>46079</v>
      </c>
      <c r="AD2853" s="2" t="str">
        <f>VLOOKUP($A2853,MA_KH!$A:$Q,MA_KH!O$1,0)</f>
        <v>PTMART</v>
      </c>
      <c r="AE2853" s="2" t="str">
        <f>VLOOKUP($A2853,MA_KH!$A:$Q,MA_KH!P$1,0)</f>
        <v>CÔNG TY CỔ PHẦN PT</v>
      </c>
    </row>
    <row r="2854" spans="1:31" ht="25.5" hidden="1" customHeight="1" x14ac:dyDescent="0.2">
      <c r="A2854" s="39" t="s">
        <v>22128</v>
      </c>
      <c r="B2854" s="39" t="s">
        <v>4091</v>
      </c>
      <c r="C2854" s="37">
        <v>46041</v>
      </c>
      <c r="D2854" s="39" t="s">
        <v>22881</v>
      </c>
      <c r="E2854" s="37">
        <v>46041</v>
      </c>
      <c r="F2854" s="39" t="s">
        <v>22882</v>
      </c>
      <c r="G2854" s="39" t="s">
        <v>4091</v>
      </c>
      <c r="H2854" s="41">
        <v>557197</v>
      </c>
      <c r="I2854" s="67">
        <v>27860</v>
      </c>
      <c r="J2854" s="41">
        <v>42347</v>
      </c>
      <c r="K2854" s="41">
        <v>571684</v>
      </c>
      <c r="L2854" s="7" t="s">
        <v>22849</v>
      </c>
      <c r="M2854" s="6">
        <v>46079</v>
      </c>
      <c r="O2854" s="35">
        <f>IF(Table1[[#This Row],[Phân loại]]="Tồn đầu kỳ",Table1[[#This Row],[Tổng giá trị]],0)</f>
        <v>0</v>
      </c>
      <c r="P2854" s="7">
        <f>IF(Table1[[#This Row],[Số còn phải thu ĐK]]&lt;&gt;0,0,IF(Table1[[#This Row],[Phân loại]]="Bán hàng",Table1[[#This Row],[Tổng giá trị]],-Table1[[#This Row],[Tổng giá trị]]))</f>
        <v>571684</v>
      </c>
      <c r="Q2854" s="35">
        <f t="shared" si="680"/>
        <v>571684</v>
      </c>
      <c r="R2854" s="7">
        <f>Table1[[#This Row],[Số còn phải thu ĐK]]+Table1[[#This Row],[Giá Trị HD sau CK]]-Table1[[#This Row],[Số tiền đã thu]]</f>
        <v>0</v>
      </c>
      <c r="S2854" s="6">
        <f>IF(Table1[[#This Row],[Ngày hóa đơn]]&lt;&gt;"",Table1[[#This Row],[Ngày hóa đơn]],IF(Table1[[#This Row],[Ngày hạch toán]]&lt;&gt;"",Table1[[#This Row],[Ngày hạch toán]],""))</f>
        <v>46041</v>
      </c>
      <c r="T2854" s="7"/>
      <c r="U2854" s="6">
        <f>IF(Table1[[#This Row],[Ngày tính CN]]="","",S2854+T2854)</f>
        <v>46041</v>
      </c>
      <c r="V2854" s="35">
        <f ca="1">IF(Table1[[#This Row],[Hạn thanh toán]]="","",IF((U2854-NOW())&lt;0,0,(U2854-NOW())))</f>
        <v>0</v>
      </c>
      <c r="W2854" s="35"/>
      <c r="X2854" s="35" t="str">
        <f t="shared" ca="1" si="681"/>
        <v/>
      </c>
      <c r="Y2854" s="2" t="str">
        <f t="shared" si="682"/>
        <v>Đã thanh toán</v>
      </c>
      <c r="Z2854" s="51">
        <f t="shared" si="675"/>
        <v>46041</v>
      </c>
      <c r="AA2854" s="51">
        <f t="shared" si="676"/>
        <v>46079</v>
      </c>
      <c r="AD2854" s="2" t="str">
        <f>VLOOKUP($A2854,MA_KH!$A:$Q,MA_KH!O$1,0)</f>
        <v>PTMART</v>
      </c>
      <c r="AE2854" s="2" t="str">
        <f>VLOOKUP($A2854,MA_KH!$A:$Q,MA_KH!P$1,0)</f>
        <v>CÔNG TY CỔ PHẦN PT</v>
      </c>
    </row>
    <row r="2855" spans="1:31" ht="25.5" hidden="1" customHeight="1" x14ac:dyDescent="0.2">
      <c r="A2855" s="30" t="s">
        <v>22847</v>
      </c>
      <c r="B2855" s="30" t="s">
        <v>4575</v>
      </c>
      <c r="C2855" s="37">
        <v>46027</v>
      </c>
      <c r="D2855" s="30" t="s">
        <v>22883</v>
      </c>
      <c r="E2855" s="37">
        <v>46027</v>
      </c>
      <c r="F2855" s="30" t="s">
        <v>3656</v>
      </c>
      <c r="G2855" s="30" t="s">
        <v>22884</v>
      </c>
      <c r="H2855" s="38">
        <v>2988890</v>
      </c>
      <c r="I2855" s="67">
        <v>0</v>
      </c>
      <c r="J2855" s="38">
        <v>239111</v>
      </c>
      <c r="K2855" s="38">
        <v>3228001</v>
      </c>
      <c r="L2855" s="7" t="s">
        <v>22849</v>
      </c>
      <c r="M2855" s="6">
        <v>46058</v>
      </c>
      <c r="O2855" s="35">
        <f>IF(Table1[[#This Row],[Phân loại]]="Tồn đầu kỳ",Table1[[#This Row],[Tổng giá trị]],0)</f>
        <v>0</v>
      </c>
      <c r="P2855" s="7">
        <f>IF(Table1[[#This Row],[Số còn phải thu ĐK]]&lt;&gt;0,0,IF(Table1[[#This Row],[Phân loại]]="Bán hàng",Table1[[#This Row],[Tổng giá trị]],-Table1[[#This Row],[Tổng giá trị]]))</f>
        <v>3228001</v>
      </c>
      <c r="Q2855" s="35">
        <f t="shared" ref="Q2855:Q2856" si="683">IF(M2855&lt;&gt;"",IF(O2855&lt;&gt;0,O2855,P2855),0)</f>
        <v>3228001</v>
      </c>
      <c r="R2855" s="7">
        <f>Table1[[#This Row],[Số còn phải thu ĐK]]+Table1[[#This Row],[Giá Trị HD sau CK]]-Table1[[#This Row],[Số tiền đã thu]]</f>
        <v>0</v>
      </c>
      <c r="S2855" s="6">
        <f>IF(Table1[[#This Row],[Ngày hóa đơn]]&lt;&gt;"",Table1[[#This Row],[Ngày hóa đơn]],IF(Table1[[#This Row],[Ngày hạch toán]]&lt;&gt;"",Table1[[#This Row],[Ngày hạch toán]],""))</f>
        <v>46027</v>
      </c>
      <c r="T2855" s="7"/>
      <c r="U2855" s="6">
        <f>IF(Table1[[#This Row],[Ngày tính CN]]="","",S2855+T2855)</f>
        <v>46027</v>
      </c>
      <c r="V2855" s="35">
        <f ca="1">IF(Table1[[#This Row],[Hạn thanh toán]]="","",IF((U2855-NOW())&lt;0,0,(U2855-NOW())))</f>
        <v>0</v>
      </c>
      <c r="W2855" s="35"/>
      <c r="X2855" s="35" t="str">
        <f t="shared" ref="X2855:X2856" ca="1" si="684">IF(OR(U2855="",R2855=0),"",IF((U2855-NOW())&lt;0,-(U2855-NOW()),0))</f>
        <v/>
      </c>
      <c r="Y2855" s="2" t="str">
        <f t="shared" ref="Y2855:Y2856" si="685">IF(R2855=0,"Đã thanh toán",IF(X2855="","",IF(X2855&lt;=0,"Chưa đến hạn thanh toán",IF(X2855&lt;=30,"Nợ quá hạn 30 ngày",IF(X2855&lt;=60,"Nợ quá hạn từ 30 ngày đến 60 ngày",IF(X2855&lt;=90,"Nợ quá hạn từ 60 ngày đến 90 ngày",IF(X2855&lt;=120,"Nợ quá hạn từ 90 ngày đến 120 ngày","Nợ quá hạn hơn 120 ngày có khả năng mất thanh toán")))))))</f>
        <v>Đã thanh toán</v>
      </c>
      <c r="Z2855" s="51">
        <f t="shared" si="675"/>
        <v>46027</v>
      </c>
      <c r="AA2855" s="51">
        <f t="shared" si="676"/>
        <v>46058</v>
      </c>
      <c r="AD2855" s="2" t="str">
        <f>VLOOKUP($A2855,MA_KH!$A:$Q,MA_KH!O$1,0)</f>
        <v>LONGBEACH</v>
      </c>
      <c r="AE2855" s="2" t="str">
        <f>VLOOKUP($A2855,MA_KH!$A:$Q,MA_KH!P$1,0)</f>
        <v>CÔNG TY CỔ PHẦN THƯƠNG MẠI LONG BEACH</v>
      </c>
    </row>
    <row r="2856" spans="1:31" ht="25.5" hidden="1" customHeight="1" x14ac:dyDescent="0.2">
      <c r="A2856" s="39" t="s">
        <v>22847</v>
      </c>
      <c r="B2856" s="39" t="s">
        <v>4575</v>
      </c>
      <c r="C2856" s="37">
        <v>46038</v>
      </c>
      <c r="D2856" s="39" t="s">
        <v>22885</v>
      </c>
      <c r="E2856" s="37">
        <v>46038</v>
      </c>
      <c r="F2856" s="39" t="s">
        <v>22886</v>
      </c>
      <c r="G2856" s="39" t="s">
        <v>22887</v>
      </c>
      <c r="H2856" s="41">
        <v>4806830</v>
      </c>
      <c r="I2856" s="67">
        <v>0</v>
      </c>
      <c r="J2856" s="41">
        <v>384546</v>
      </c>
      <c r="K2856" s="41">
        <v>5191376</v>
      </c>
      <c r="L2856" s="7" t="s">
        <v>22849</v>
      </c>
      <c r="M2856" s="6">
        <v>46084</v>
      </c>
      <c r="O2856" s="35">
        <f>IF(Table1[[#This Row],[Phân loại]]="Tồn đầu kỳ",Table1[[#This Row],[Tổng giá trị]],0)</f>
        <v>0</v>
      </c>
      <c r="P2856" s="7">
        <f>IF(Table1[[#This Row],[Số còn phải thu ĐK]]&lt;&gt;0,0,IF(Table1[[#This Row],[Phân loại]]="Bán hàng",Table1[[#This Row],[Tổng giá trị]],-Table1[[#This Row],[Tổng giá trị]]))</f>
        <v>5191376</v>
      </c>
      <c r="Q2856" s="35">
        <f t="shared" si="683"/>
        <v>5191376</v>
      </c>
      <c r="R2856" s="7">
        <f>Table1[[#This Row],[Số còn phải thu ĐK]]+Table1[[#This Row],[Giá Trị HD sau CK]]-Table1[[#This Row],[Số tiền đã thu]]</f>
        <v>0</v>
      </c>
      <c r="S2856" s="6">
        <f>IF(Table1[[#This Row],[Ngày hóa đơn]]&lt;&gt;"",Table1[[#This Row],[Ngày hóa đơn]],IF(Table1[[#This Row],[Ngày hạch toán]]&lt;&gt;"",Table1[[#This Row],[Ngày hạch toán]],""))</f>
        <v>46038</v>
      </c>
      <c r="T2856" s="7"/>
      <c r="U2856" s="6">
        <f>IF(Table1[[#This Row],[Ngày tính CN]]="","",S2856+T2856)</f>
        <v>46038</v>
      </c>
      <c r="V2856" s="35">
        <f ca="1">IF(Table1[[#This Row],[Hạn thanh toán]]="","",IF((U2856-NOW())&lt;0,0,(U2856-NOW())))</f>
        <v>0</v>
      </c>
      <c r="W2856" s="35"/>
      <c r="X2856" s="35" t="str">
        <f t="shared" ca="1" si="684"/>
        <v/>
      </c>
      <c r="Y2856" s="2" t="str">
        <f t="shared" si="685"/>
        <v>Đã thanh toán</v>
      </c>
      <c r="Z2856" s="51">
        <f t="shared" si="675"/>
        <v>46038</v>
      </c>
      <c r="AA2856" s="51">
        <f t="shared" si="676"/>
        <v>46084</v>
      </c>
      <c r="AD2856" s="2" t="str">
        <f>VLOOKUP($A2856,MA_KH!$A:$Q,MA_KH!O$1,0)</f>
        <v>LONGBEACH</v>
      </c>
      <c r="AE2856" s="2" t="str">
        <f>VLOOKUP($A2856,MA_KH!$A:$Q,MA_KH!P$1,0)</f>
        <v>CÔNG TY CỔ PHẦN THƯƠNG MẠI LONG BEACH</v>
      </c>
    </row>
    <row r="2857" spans="1:31" ht="25.5" hidden="1" customHeight="1" x14ac:dyDescent="0.2">
      <c r="A2857" s="30" t="s">
        <v>22400</v>
      </c>
      <c r="B2857" s="30" t="s">
        <v>4194</v>
      </c>
      <c r="C2857" s="37">
        <v>46025</v>
      </c>
      <c r="D2857" s="30" t="s">
        <v>22888</v>
      </c>
      <c r="E2857" s="37">
        <v>46029</v>
      </c>
      <c r="F2857" s="30" t="s">
        <v>22889</v>
      </c>
      <c r="G2857" s="69" t="s">
        <v>22890</v>
      </c>
      <c r="H2857" s="38">
        <v>4598352</v>
      </c>
      <c r="I2857" s="67">
        <v>0</v>
      </c>
      <c r="J2857" s="38">
        <v>367868</v>
      </c>
      <c r="K2857" s="38">
        <v>4966220</v>
      </c>
      <c r="L2857" s="7" t="s">
        <v>22849</v>
      </c>
      <c r="M2857" s="6">
        <v>46083</v>
      </c>
      <c r="O2857" s="35">
        <f>IF(Table1[[#This Row],[Phân loại]]="Tồn đầu kỳ",Table1[[#This Row],[Tổng giá trị]],0)</f>
        <v>0</v>
      </c>
      <c r="P2857" s="7">
        <f>IF(Table1[[#This Row],[Số còn phải thu ĐK]]&lt;&gt;0,0,IF(Table1[[#This Row],[Phân loại]]="Bán hàng",Table1[[#This Row],[Tổng giá trị]],-Table1[[#This Row],[Tổng giá trị]]))</f>
        <v>4966220</v>
      </c>
      <c r="Q2857" s="35">
        <f t="shared" ref="Q2857:Q2888" si="686">IF(M2857&lt;&gt;"",IF(O2857&lt;&gt;0,O2857,P2857),0)</f>
        <v>4966220</v>
      </c>
      <c r="R2857" s="7">
        <f>Table1[[#This Row],[Số còn phải thu ĐK]]+Table1[[#This Row],[Giá Trị HD sau CK]]-Table1[[#This Row],[Số tiền đã thu]]</f>
        <v>0</v>
      </c>
      <c r="S2857" s="6">
        <f>IF(Table1[[#This Row],[Ngày hóa đơn]]&lt;&gt;"",Table1[[#This Row],[Ngày hóa đơn]],IF(Table1[[#This Row],[Ngày hạch toán]]&lt;&gt;"",Table1[[#This Row],[Ngày hạch toán]],""))</f>
        <v>46029</v>
      </c>
      <c r="T2857" s="7"/>
      <c r="U2857" s="6">
        <f>IF(Table1[[#This Row],[Ngày tính CN]]="","",S2857+T2857)</f>
        <v>46029</v>
      </c>
      <c r="V2857" s="35">
        <f ca="1">IF(Table1[[#This Row],[Hạn thanh toán]]="","",IF((U2857-NOW())&lt;0,0,(U2857-NOW())))</f>
        <v>0</v>
      </c>
      <c r="W2857" s="35"/>
      <c r="X2857" s="35" t="str">
        <f t="shared" ref="X2857:X2888" ca="1" si="687">IF(OR(U2857="",R2857=0),"",IF((U2857-NOW())&lt;0,-(U2857-NOW()),0))</f>
        <v/>
      </c>
      <c r="Y2857" s="2" t="str">
        <f t="shared" ref="Y2857:Y2888" si="688">IF(R2857=0,"Đã thanh toán",IF(X2857="","",IF(X2857&lt;=0,"Chưa đến hạn thanh toán",IF(X2857&lt;=30,"Nợ quá hạn 30 ngày",IF(X2857&lt;=60,"Nợ quá hạn từ 30 ngày đến 60 ngày",IF(X2857&lt;=90,"Nợ quá hạn từ 60 ngày đến 90 ngày",IF(X2857&lt;=120,"Nợ quá hạn từ 90 ngày đến 120 ngày","Nợ quá hạn hơn 120 ngày có khả năng mất thanh toán")))))))</f>
        <v>Đã thanh toán</v>
      </c>
      <c r="Z2857" s="51">
        <f t="shared" si="675"/>
        <v>46029</v>
      </c>
      <c r="AA2857" s="51">
        <f t="shared" si="676"/>
        <v>46083</v>
      </c>
      <c r="AD2857" s="2" t="str">
        <f>VLOOKUP($A2857,MA_KH!$A:$Q,MA_KH!O$1,0)</f>
        <v>SEVEN</v>
      </c>
      <c r="AE2857" s="2" t="str">
        <f>VLOOKUP($A2857,MA_KH!$A:$Q,MA_KH!P$1,0)</f>
        <v>CÔNG TY CỔ PHẦN SEVEN SYSTEM VIỆT NAM</v>
      </c>
    </row>
    <row r="2858" spans="1:31" ht="25.5" hidden="1" customHeight="1" x14ac:dyDescent="0.2">
      <c r="A2858" s="30" t="s">
        <v>22399</v>
      </c>
      <c r="B2858" s="30" t="s">
        <v>4196</v>
      </c>
      <c r="C2858" s="37">
        <v>46025</v>
      </c>
      <c r="D2858" s="30" t="s">
        <v>22891</v>
      </c>
      <c r="E2858" s="37">
        <v>46029</v>
      </c>
      <c r="F2858" s="30" t="s">
        <v>22892</v>
      </c>
      <c r="G2858" s="69" t="s">
        <v>22893</v>
      </c>
      <c r="H2858" s="38">
        <v>1001552</v>
      </c>
      <c r="I2858" s="67">
        <v>0</v>
      </c>
      <c r="J2858" s="38">
        <v>80124</v>
      </c>
      <c r="K2858" s="38">
        <v>1081676</v>
      </c>
      <c r="L2858" s="7" t="s">
        <v>22849</v>
      </c>
      <c r="M2858" s="6">
        <v>46083</v>
      </c>
      <c r="O2858" s="35">
        <f>IF(Table1[[#This Row],[Phân loại]]="Tồn đầu kỳ",Table1[[#This Row],[Tổng giá trị]],0)</f>
        <v>0</v>
      </c>
      <c r="P2858" s="7">
        <f>IF(Table1[[#This Row],[Số còn phải thu ĐK]]&lt;&gt;0,0,IF(Table1[[#This Row],[Phân loại]]="Bán hàng",Table1[[#This Row],[Tổng giá trị]],-Table1[[#This Row],[Tổng giá trị]]))</f>
        <v>1081676</v>
      </c>
      <c r="Q2858" s="35">
        <f t="shared" si="686"/>
        <v>1081676</v>
      </c>
      <c r="R2858" s="7">
        <f>Table1[[#This Row],[Số còn phải thu ĐK]]+Table1[[#This Row],[Giá Trị HD sau CK]]-Table1[[#This Row],[Số tiền đã thu]]</f>
        <v>0</v>
      </c>
      <c r="S2858" s="6">
        <f>IF(Table1[[#This Row],[Ngày hóa đơn]]&lt;&gt;"",Table1[[#This Row],[Ngày hóa đơn]],IF(Table1[[#This Row],[Ngày hạch toán]]&lt;&gt;"",Table1[[#This Row],[Ngày hạch toán]],""))</f>
        <v>46029</v>
      </c>
      <c r="T2858" s="7"/>
      <c r="U2858" s="6">
        <f>IF(Table1[[#This Row],[Ngày tính CN]]="","",S2858+T2858)</f>
        <v>46029</v>
      </c>
      <c r="V2858" s="35">
        <f ca="1">IF(Table1[[#This Row],[Hạn thanh toán]]="","",IF((U2858-NOW())&lt;0,0,(U2858-NOW())))</f>
        <v>0</v>
      </c>
      <c r="W2858" s="35"/>
      <c r="X2858" s="35" t="str">
        <f t="shared" ca="1" si="687"/>
        <v/>
      </c>
      <c r="Y2858" s="2" t="str">
        <f t="shared" si="688"/>
        <v>Đã thanh toán</v>
      </c>
      <c r="Z2858" s="51">
        <f t="shared" si="675"/>
        <v>46029</v>
      </c>
      <c r="AA2858" s="51">
        <f t="shared" si="676"/>
        <v>46083</v>
      </c>
      <c r="AD2858" s="2" t="str">
        <f>VLOOKUP($A2858,MA_KH!$A:$Q,MA_KH!O$1,0)</f>
        <v>SEVEN</v>
      </c>
      <c r="AE2858" s="2" t="str">
        <f>VLOOKUP($A2858,MA_KH!$A:$Q,MA_KH!P$1,0)</f>
        <v>CÔNG TY CỔ PHẦN SEVEN SYSTEM VIỆT NAM</v>
      </c>
    </row>
    <row r="2859" spans="1:31" ht="25.5" hidden="1" customHeight="1" x14ac:dyDescent="0.2">
      <c r="A2859" s="30" t="s">
        <v>22400</v>
      </c>
      <c r="B2859" s="30" t="s">
        <v>4194</v>
      </c>
      <c r="C2859" s="37">
        <v>46025</v>
      </c>
      <c r="D2859" s="30" t="s">
        <v>22894</v>
      </c>
      <c r="E2859" s="37">
        <v>46025</v>
      </c>
      <c r="F2859" s="30"/>
      <c r="G2859" s="30" t="s">
        <v>22895</v>
      </c>
      <c r="H2859" s="38">
        <v>106116</v>
      </c>
      <c r="I2859" s="67">
        <v>0</v>
      </c>
      <c r="J2859" s="38">
        <v>8489</v>
      </c>
      <c r="K2859" s="38">
        <v>114605</v>
      </c>
      <c r="L2859" s="68" t="s">
        <v>41</v>
      </c>
      <c r="M2859" s="6">
        <v>46083</v>
      </c>
      <c r="O2859" s="35">
        <f>IF(Table1[[#This Row],[Phân loại]]="Tồn đầu kỳ",Table1[[#This Row],[Tổng giá trị]],0)</f>
        <v>0</v>
      </c>
      <c r="P2859" s="7">
        <f>IF(Table1[[#This Row],[Số còn phải thu ĐK]]&lt;&gt;0,0,IF(Table1[[#This Row],[Phân loại]]="Bán hàng",Table1[[#This Row],[Tổng giá trị]],-Table1[[#This Row],[Tổng giá trị]]))</f>
        <v>-114605</v>
      </c>
      <c r="Q2859" s="35">
        <f t="shared" si="686"/>
        <v>-114605</v>
      </c>
      <c r="R2859" s="7">
        <f>Table1[[#This Row],[Số còn phải thu ĐK]]+Table1[[#This Row],[Giá Trị HD sau CK]]-Table1[[#This Row],[Số tiền đã thu]]</f>
        <v>0</v>
      </c>
      <c r="S2859" s="6">
        <f>IF(Table1[[#This Row],[Ngày hóa đơn]]&lt;&gt;"",Table1[[#This Row],[Ngày hóa đơn]],IF(Table1[[#This Row],[Ngày hạch toán]]&lt;&gt;"",Table1[[#This Row],[Ngày hạch toán]],""))</f>
        <v>46025</v>
      </c>
      <c r="T2859" s="7"/>
      <c r="U2859" s="6">
        <f>IF(Table1[[#This Row],[Ngày tính CN]]="","",S2859+T2859)</f>
        <v>46025</v>
      </c>
      <c r="V2859" s="35">
        <f ca="1">IF(Table1[[#This Row],[Hạn thanh toán]]="","",IF((U2859-NOW())&lt;0,0,(U2859-NOW())))</f>
        <v>0</v>
      </c>
      <c r="W2859" s="35"/>
      <c r="X2859" s="35" t="str">
        <f t="shared" ca="1" si="687"/>
        <v/>
      </c>
      <c r="Y2859" s="2" t="str">
        <f t="shared" si="688"/>
        <v>Đã thanh toán</v>
      </c>
      <c r="Z2859" s="51">
        <f t="shared" si="675"/>
        <v>46025</v>
      </c>
      <c r="AA2859" s="51">
        <f t="shared" si="676"/>
        <v>46083</v>
      </c>
      <c r="AD2859" s="2" t="str">
        <f>VLOOKUP($A2859,MA_KH!$A:$Q,MA_KH!O$1,0)</f>
        <v>SEVEN</v>
      </c>
      <c r="AE2859" s="2" t="str">
        <f>VLOOKUP($A2859,MA_KH!$A:$Q,MA_KH!P$1,0)</f>
        <v>CÔNG TY CỔ PHẦN SEVEN SYSTEM VIỆT NAM</v>
      </c>
    </row>
    <row r="2860" spans="1:31" ht="25.5" hidden="1" customHeight="1" x14ac:dyDescent="0.2">
      <c r="A2860" s="30" t="s">
        <v>22400</v>
      </c>
      <c r="B2860" s="30" t="s">
        <v>4194</v>
      </c>
      <c r="C2860" s="37">
        <v>46026</v>
      </c>
      <c r="D2860" s="30" t="s">
        <v>22896</v>
      </c>
      <c r="E2860" s="37">
        <v>46026</v>
      </c>
      <c r="F2860" s="30"/>
      <c r="G2860" s="30" t="s">
        <v>22897</v>
      </c>
      <c r="H2860" s="38">
        <v>106116</v>
      </c>
      <c r="I2860" s="67">
        <v>0</v>
      </c>
      <c r="J2860" s="38">
        <v>8489</v>
      </c>
      <c r="K2860" s="38">
        <v>114605</v>
      </c>
      <c r="L2860" s="68" t="s">
        <v>41</v>
      </c>
      <c r="M2860" s="6">
        <v>46083</v>
      </c>
      <c r="O2860" s="35">
        <f>IF(Table1[[#This Row],[Phân loại]]="Tồn đầu kỳ",Table1[[#This Row],[Tổng giá trị]],0)</f>
        <v>0</v>
      </c>
      <c r="P2860" s="7">
        <f>IF(Table1[[#This Row],[Số còn phải thu ĐK]]&lt;&gt;0,0,IF(Table1[[#This Row],[Phân loại]]="Bán hàng",Table1[[#This Row],[Tổng giá trị]],-Table1[[#This Row],[Tổng giá trị]]))</f>
        <v>-114605</v>
      </c>
      <c r="Q2860" s="35">
        <f t="shared" si="686"/>
        <v>-114605</v>
      </c>
      <c r="R2860" s="7">
        <f>Table1[[#This Row],[Số còn phải thu ĐK]]+Table1[[#This Row],[Giá Trị HD sau CK]]-Table1[[#This Row],[Số tiền đã thu]]</f>
        <v>0</v>
      </c>
      <c r="S2860" s="6">
        <f>IF(Table1[[#This Row],[Ngày hóa đơn]]&lt;&gt;"",Table1[[#This Row],[Ngày hóa đơn]],IF(Table1[[#This Row],[Ngày hạch toán]]&lt;&gt;"",Table1[[#This Row],[Ngày hạch toán]],""))</f>
        <v>46026</v>
      </c>
      <c r="T2860" s="7"/>
      <c r="U2860" s="6">
        <f>IF(Table1[[#This Row],[Ngày tính CN]]="","",S2860+T2860)</f>
        <v>46026</v>
      </c>
      <c r="V2860" s="35">
        <f ca="1">IF(Table1[[#This Row],[Hạn thanh toán]]="","",IF((U2860-NOW())&lt;0,0,(U2860-NOW())))</f>
        <v>0</v>
      </c>
      <c r="W2860" s="35"/>
      <c r="X2860" s="35" t="str">
        <f t="shared" ca="1" si="687"/>
        <v/>
      </c>
      <c r="Y2860" s="2" t="str">
        <f t="shared" si="688"/>
        <v>Đã thanh toán</v>
      </c>
      <c r="Z2860" s="51">
        <f t="shared" si="675"/>
        <v>46026</v>
      </c>
      <c r="AA2860" s="51">
        <f t="shared" si="676"/>
        <v>46083</v>
      </c>
      <c r="AD2860" s="2" t="str">
        <f>VLOOKUP($A2860,MA_KH!$A:$Q,MA_KH!O$1,0)</f>
        <v>SEVEN</v>
      </c>
      <c r="AE2860" s="2" t="str">
        <f>VLOOKUP($A2860,MA_KH!$A:$Q,MA_KH!P$1,0)</f>
        <v>CÔNG TY CỔ PHẦN SEVEN SYSTEM VIỆT NAM</v>
      </c>
    </row>
    <row r="2861" spans="1:31" ht="25.5" hidden="1" customHeight="1" x14ac:dyDescent="0.2">
      <c r="A2861" s="30" t="s">
        <v>22400</v>
      </c>
      <c r="B2861" s="30" t="s">
        <v>4194</v>
      </c>
      <c r="C2861" s="37">
        <v>46026</v>
      </c>
      <c r="D2861" s="30" t="s">
        <v>22898</v>
      </c>
      <c r="E2861" s="37">
        <v>46026</v>
      </c>
      <c r="F2861" s="30"/>
      <c r="G2861" s="30" t="s">
        <v>22899</v>
      </c>
      <c r="H2861" s="38">
        <v>106116</v>
      </c>
      <c r="I2861" s="67">
        <v>0</v>
      </c>
      <c r="J2861" s="38">
        <v>8489</v>
      </c>
      <c r="K2861" s="38">
        <v>114605</v>
      </c>
      <c r="L2861" s="68" t="s">
        <v>41</v>
      </c>
      <c r="M2861" s="6">
        <v>46083</v>
      </c>
      <c r="O2861" s="35">
        <f>IF(Table1[[#This Row],[Phân loại]]="Tồn đầu kỳ",Table1[[#This Row],[Tổng giá trị]],0)</f>
        <v>0</v>
      </c>
      <c r="P2861" s="7">
        <f>IF(Table1[[#This Row],[Số còn phải thu ĐK]]&lt;&gt;0,0,IF(Table1[[#This Row],[Phân loại]]="Bán hàng",Table1[[#This Row],[Tổng giá trị]],-Table1[[#This Row],[Tổng giá trị]]))</f>
        <v>-114605</v>
      </c>
      <c r="Q2861" s="35">
        <f t="shared" si="686"/>
        <v>-114605</v>
      </c>
      <c r="R2861" s="7">
        <f>Table1[[#This Row],[Số còn phải thu ĐK]]+Table1[[#This Row],[Giá Trị HD sau CK]]-Table1[[#This Row],[Số tiền đã thu]]</f>
        <v>0</v>
      </c>
      <c r="S2861" s="6">
        <f>IF(Table1[[#This Row],[Ngày hóa đơn]]&lt;&gt;"",Table1[[#This Row],[Ngày hóa đơn]],IF(Table1[[#This Row],[Ngày hạch toán]]&lt;&gt;"",Table1[[#This Row],[Ngày hạch toán]],""))</f>
        <v>46026</v>
      </c>
      <c r="T2861" s="7"/>
      <c r="U2861" s="6">
        <f>IF(Table1[[#This Row],[Ngày tính CN]]="","",S2861+T2861)</f>
        <v>46026</v>
      </c>
      <c r="V2861" s="35">
        <f ca="1">IF(Table1[[#This Row],[Hạn thanh toán]]="","",IF((U2861-NOW())&lt;0,0,(U2861-NOW())))</f>
        <v>0</v>
      </c>
      <c r="W2861" s="35"/>
      <c r="X2861" s="35" t="str">
        <f t="shared" ca="1" si="687"/>
        <v/>
      </c>
      <c r="Y2861" s="2" t="str">
        <f t="shared" si="688"/>
        <v>Đã thanh toán</v>
      </c>
      <c r="Z2861" s="51">
        <f t="shared" si="675"/>
        <v>46026</v>
      </c>
      <c r="AA2861" s="51">
        <f t="shared" si="676"/>
        <v>46083</v>
      </c>
      <c r="AD2861" s="2" t="str">
        <f>VLOOKUP($A2861,MA_KH!$A:$Q,MA_KH!O$1,0)</f>
        <v>SEVEN</v>
      </c>
      <c r="AE2861" s="2" t="str">
        <f>VLOOKUP($A2861,MA_KH!$A:$Q,MA_KH!P$1,0)</f>
        <v>CÔNG TY CỔ PHẦN SEVEN SYSTEM VIỆT NAM</v>
      </c>
    </row>
    <row r="2862" spans="1:31" ht="25.5" hidden="1" customHeight="1" x14ac:dyDescent="0.2">
      <c r="A2862" s="30" t="s">
        <v>22404</v>
      </c>
      <c r="B2862" s="30" t="s">
        <v>22405</v>
      </c>
      <c r="C2862" s="37">
        <v>46027</v>
      </c>
      <c r="D2862" s="30" t="s">
        <v>22900</v>
      </c>
      <c r="E2862" s="37">
        <v>46035</v>
      </c>
      <c r="F2862" s="30" t="s">
        <v>22901</v>
      </c>
      <c r="G2862" s="69" t="s">
        <v>22902</v>
      </c>
      <c r="H2862" s="38">
        <v>402998</v>
      </c>
      <c r="I2862" s="67">
        <v>0</v>
      </c>
      <c r="J2862" s="38">
        <v>32240</v>
      </c>
      <c r="K2862" s="38">
        <v>435238</v>
      </c>
      <c r="L2862" s="7" t="s">
        <v>22849</v>
      </c>
      <c r="M2862" s="6">
        <v>46083</v>
      </c>
      <c r="O2862" s="35">
        <f>IF(Table1[[#This Row],[Phân loại]]="Tồn đầu kỳ",Table1[[#This Row],[Tổng giá trị]],0)</f>
        <v>0</v>
      </c>
      <c r="P2862" s="7">
        <f>IF(Table1[[#This Row],[Số còn phải thu ĐK]]&lt;&gt;0,0,IF(Table1[[#This Row],[Phân loại]]="Bán hàng",Table1[[#This Row],[Tổng giá trị]],-Table1[[#This Row],[Tổng giá trị]]))</f>
        <v>435238</v>
      </c>
      <c r="Q2862" s="35">
        <f t="shared" si="686"/>
        <v>435238</v>
      </c>
      <c r="R2862" s="7">
        <f>Table1[[#This Row],[Số còn phải thu ĐK]]+Table1[[#This Row],[Giá Trị HD sau CK]]-Table1[[#This Row],[Số tiền đã thu]]</f>
        <v>0</v>
      </c>
      <c r="S2862" s="6">
        <f>IF(Table1[[#This Row],[Ngày hóa đơn]]&lt;&gt;"",Table1[[#This Row],[Ngày hóa đơn]],IF(Table1[[#This Row],[Ngày hạch toán]]&lt;&gt;"",Table1[[#This Row],[Ngày hạch toán]],""))</f>
        <v>46035</v>
      </c>
      <c r="T2862" s="7"/>
      <c r="U2862" s="6">
        <f>IF(Table1[[#This Row],[Ngày tính CN]]="","",S2862+T2862)</f>
        <v>46035</v>
      </c>
      <c r="V2862" s="35">
        <f ca="1">IF(Table1[[#This Row],[Hạn thanh toán]]="","",IF((U2862-NOW())&lt;0,0,(U2862-NOW())))</f>
        <v>0</v>
      </c>
      <c r="W2862" s="35"/>
      <c r="X2862" s="35" t="str">
        <f t="shared" ca="1" si="687"/>
        <v/>
      </c>
      <c r="Y2862" s="2" t="str">
        <f t="shared" si="688"/>
        <v>Đã thanh toán</v>
      </c>
      <c r="Z2862" s="51">
        <f t="shared" si="675"/>
        <v>46035</v>
      </c>
      <c r="AA2862" s="51">
        <f t="shared" si="676"/>
        <v>46083</v>
      </c>
      <c r="AD2862" s="2" t="str">
        <f>VLOOKUP($A2862,MA_KH!$A:$Q,MA_KH!O$1,0)</f>
        <v>SEVEN</v>
      </c>
      <c r="AE2862" s="2" t="str">
        <f>VLOOKUP($A2862,MA_KH!$A:$Q,MA_KH!P$1,0)</f>
        <v>CÔNG TY CỔ PHẦN SEVEN SYSTEM VIỆT NAM</v>
      </c>
    </row>
    <row r="2863" spans="1:31" ht="25.5" hidden="1" customHeight="1" x14ac:dyDescent="0.2">
      <c r="A2863" s="30" t="s">
        <v>22400</v>
      </c>
      <c r="B2863" s="30" t="s">
        <v>4194</v>
      </c>
      <c r="C2863" s="37">
        <v>46027</v>
      </c>
      <c r="D2863" s="30" t="s">
        <v>22903</v>
      </c>
      <c r="E2863" s="37">
        <v>46027</v>
      </c>
      <c r="F2863" s="30"/>
      <c r="G2863" s="30" t="s">
        <v>22904</v>
      </c>
      <c r="H2863" s="38">
        <v>106116</v>
      </c>
      <c r="I2863" s="67">
        <v>0</v>
      </c>
      <c r="J2863" s="38">
        <v>8489</v>
      </c>
      <c r="K2863" s="38">
        <v>114605</v>
      </c>
      <c r="L2863" s="68" t="s">
        <v>41</v>
      </c>
      <c r="M2863" s="6">
        <v>46083</v>
      </c>
      <c r="O2863" s="35">
        <f>IF(Table1[[#This Row],[Phân loại]]="Tồn đầu kỳ",Table1[[#This Row],[Tổng giá trị]],0)</f>
        <v>0</v>
      </c>
      <c r="P2863" s="7">
        <f>IF(Table1[[#This Row],[Số còn phải thu ĐK]]&lt;&gt;0,0,IF(Table1[[#This Row],[Phân loại]]="Bán hàng",Table1[[#This Row],[Tổng giá trị]],-Table1[[#This Row],[Tổng giá trị]]))</f>
        <v>-114605</v>
      </c>
      <c r="Q2863" s="35">
        <f t="shared" si="686"/>
        <v>-114605</v>
      </c>
      <c r="R2863" s="7">
        <f>Table1[[#This Row],[Số còn phải thu ĐK]]+Table1[[#This Row],[Giá Trị HD sau CK]]-Table1[[#This Row],[Số tiền đã thu]]</f>
        <v>0</v>
      </c>
      <c r="S2863" s="6">
        <f>IF(Table1[[#This Row],[Ngày hóa đơn]]&lt;&gt;"",Table1[[#This Row],[Ngày hóa đơn]],IF(Table1[[#This Row],[Ngày hạch toán]]&lt;&gt;"",Table1[[#This Row],[Ngày hạch toán]],""))</f>
        <v>46027</v>
      </c>
      <c r="T2863" s="7"/>
      <c r="U2863" s="6">
        <f>IF(Table1[[#This Row],[Ngày tính CN]]="","",S2863+T2863)</f>
        <v>46027</v>
      </c>
      <c r="V2863" s="35">
        <f ca="1">IF(Table1[[#This Row],[Hạn thanh toán]]="","",IF((U2863-NOW())&lt;0,0,(U2863-NOW())))</f>
        <v>0</v>
      </c>
      <c r="W2863" s="35"/>
      <c r="X2863" s="35" t="str">
        <f t="shared" ca="1" si="687"/>
        <v/>
      </c>
      <c r="Y2863" s="2" t="str">
        <f t="shared" si="688"/>
        <v>Đã thanh toán</v>
      </c>
      <c r="Z2863" s="51">
        <f t="shared" si="675"/>
        <v>46027</v>
      </c>
      <c r="AA2863" s="51">
        <f t="shared" si="676"/>
        <v>46083</v>
      </c>
      <c r="AD2863" s="2" t="str">
        <f>VLOOKUP($A2863,MA_KH!$A:$Q,MA_KH!O$1,0)</f>
        <v>SEVEN</v>
      </c>
      <c r="AE2863" s="2" t="str">
        <f>VLOOKUP($A2863,MA_KH!$A:$Q,MA_KH!P$1,0)</f>
        <v>CÔNG TY CỔ PHẦN SEVEN SYSTEM VIỆT NAM</v>
      </c>
    </row>
    <row r="2864" spans="1:31" ht="25.5" hidden="1" customHeight="1" x14ac:dyDescent="0.2">
      <c r="A2864" s="30" t="s">
        <v>22400</v>
      </c>
      <c r="B2864" s="30" t="s">
        <v>4194</v>
      </c>
      <c r="C2864" s="37">
        <v>46027</v>
      </c>
      <c r="D2864" s="30" t="s">
        <v>22905</v>
      </c>
      <c r="E2864" s="37">
        <v>46027</v>
      </c>
      <c r="F2864" s="30"/>
      <c r="G2864" s="30" t="s">
        <v>22906</v>
      </c>
      <c r="H2864" s="38">
        <v>106116</v>
      </c>
      <c r="I2864" s="67">
        <v>0</v>
      </c>
      <c r="J2864" s="38">
        <v>8489</v>
      </c>
      <c r="K2864" s="38">
        <v>114605</v>
      </c>
      <c r="L2864" s="68" t="s">
        <v>41</v>
      </c>
      <c r="M2864" s="6">
        <v>46083</v>
      </c>
      <c r="O2864" s="35">
        <f>IF(Table1[[#This Row],[Phân loại]]="Tồn đầu kỳ",Table1[[#This Row],[Tổng giá trị]],0)</f>
        <v>0</v>
      </c>
      <c r="P2864" s="7">
        <f>IF(Table1[[#This Row],[Số còn phải thu ĐK]]&lt;&gt;0,0,IF(Table1[[#This Row],[Phân loại]]="Bán hàng",Table1[[#This Row],[Tổng giá trị]],-Table1[[#This Row],[Tổng giá trị]]))</f>
        <v>-114605</v>
      </c>
      <c r="Q2864" s="35">
        <f t="shared" si="686"/>
        <v>-114605</v>
      </c>
      <c r="R2864" s="7">
        <f>Table1[[#This Row],[Số còn phải thu ĐK]]+Table1[[#This Row],[Giá Trị HD sau CK]]-Table1[[#This Row],[Số tiền đã thu]]</f>
        <v>0</v>
      </c>
      <c r="S2864" s="6">
        <f>IF(Table1[[#This Row],[Ngày hóa đơn]]&lt;&gt;"",Table1[[#This Row],[Ngày hóa đơn]],IF(Table1[[#This Row],[Ngày hạch toán]]&lt;&gt;"",Table1[[#This Row],[Ngày hạch toán]],""))</f>
        <v>46027</v>
      </c>
      <c r="T2864" s="7"/>
      <c r="U2864" s="6">
        <f>IF(Table1[[#This Row],[Ngày tính CN]]="","",S2864+T2864)</f>
        <v>46027</v>
      </c>
      <c r="V2864" s="35">
        <f ca="1">IF(Table1[[#This Row],[Hạn thanh toán]]="","",IF((U2864-NOW())&lt;0,0,(U2864-NOW())))</f>
        <v>0</v>
      </c>
      <c r="W2864" s="35"/>
      <c r="X2864" s="35" t="str">
        <f t="shared" ca="1" si="687"/>
        <v/>
      </c>
      <c r="Y2864" s="2" t="str">
        <f t="shared" si="688"/>
        <v>Đã thanh toán</v>
      </c>
      <c r="Z2864" s="51">
        <f t="shared" si="675"/>
        <v>46027</v>
      </c>
      <c r="AA2864" s="51">
        <f t="shared" si="676"/>
        <v>46083</v>
      </c>
      <c r="AD2864" s="2" t="str">
        <f>VLOOKUP($A2864,MA_KH!$A:$Q,MA_KH!O$1,0)</f>
        <v>SEVEN</v>
      </c>
      <c r="AE2864" s="2" t="str">
        <f>VLOOKUP($A2864,MA_KH!$A:$Q,MA_KH!P$1,0)</f>
        <v>CÔNG TY CỔ PHẦN SEVEN SYSTEM VIỆT NAM</v>
      </c>
    </row>
    <row r="2865" spans="1:31" ht="25.5" hidden="1" customHeight="1" x14ac:dyDescent="0.2">
      <c r="A2865" s="30" t="s">
        <v>22400</v>
      </c>
      <c r="B2865" s="30" t="s">
        <v>4194</v>
      </c>
      <c r="C2865" s="37">
        <v>46027</v>
      </c>
      <c r="D2865" s="30" t="s">
        <v>22907</v>
      </c>
      <c r="E2865" s="37">
        <v>46027</v>
      </c>
      <c r="F2865" s="30"/>
      <c r="G2865" s="30" t="s">
        <v>22908</v>
      </c>
      <c r="H2865" s="38">
        <v>106116</v>
      </c>
      <c r="I2865" s="67">
        <v>0</v>
      </c>
      <c r="J2865" s="38">
        <v>8489</v>
      </c>
      <c r="K2865" s="38">
        <v>114605</v>
      </c>
      <c r="L2865" s="68" t="s">
        <v>41</v>
      </c>
      <c r="M2865" s="6">
        <v>46083</v>
      </c>
      <c r="O2865" s="35">
        <f>IF(Table1[[#This Row],[Phân loại]]="Tồn đầu kỳ",Table1[[#This Row],[Tổng giá trị]],0)</f>
        <v>0</v>
      </c>
      <c r="P2865" s="7">
        <f>IF(Table1[[#This Row],[Số còn phải thu ĐK]]&lt;&gt;0,0,IF(Table1[[#This Row],[Phân loại]]="Bán hàng",Table1[[#This Row],[Tổng giá trị]],-Table1[[#This Row],[Tổng giá trị]]))</f>
        <v>-114605</v>
      </c>
      <c r="Q2865" s="35">
        <f t="shared" si="686"/>
        <v>-114605</v>
      </c>
      <c r="R2865" s="7">
        <f>Table1[[#This Row],[Số còn phải thu ĐK]]+Table1[[#This Row],[Giá Trị HD sau CK]]-Table1[[#This Row],[Số tiền đã thu]]</f>
        <v>0</v>
      </c>
      <c r="S2865" s="6">
        <f>IF(Table1[[#This Row],[Ngày hóa đơn]]&lt;&gt;"",Table1[[#This Row],[Ngày hóa đơn]],IF(Table1[[#This Row],[Ngày hạch toán]]&lt;&gt;"",Table1[[#This Row],[Ngày hạch toán]],""))</f>
        <v>46027</v>
      </c>
      <c r="T2865" s="7"/>
      <c r="U2865" s="6">
        <f>IF(Table1[[#This Row],[Ngày tính CN]]="","",S2865+T2865)</f>
        <v>46027</v>
      </c>
      <c r="V2865" s="35">
        <f ca="1">IF(Table1[[#This Row],[Hạn thanh toán]]="","",IF((U2865-NOW())&lt;0,0,(U2865-NOW())))</f>
        <v>0</v>
      </c>
      <c r="W2865" s="35"/>
      <c r="X2865" s="35" t="str">
        <f t="shared" ca="1" si="687"/>
        <v/>
      </c>
      <c r="Y2865" s="2" t="str">
        <f t="shared" si="688"/>
        <v>Đã thanh toán</v>
      </c>
      <c r="Z2865" s="51">
        <f t="shared" si="675"/>
        <v>46027</v>
      </c>
      <c r="AA2865" s="51">
        <f t="shared" si="676"/>
        <v>46083</v>
      </c>
      <c r="AD2865" s="2" t="str">
        <f>VLOOKUP($A2865,MA_KH!$A:$Q,MA_KH!O$1,0)</f>
        <v>SEVEN</v>
      </c>
      <c r="AE2865" s="2" t="str">
        <f>VLOOKUP($A2865,MA_KH!$A:$Q,MA_KH!P$1,0)</f>
        <v>CÔNG TY CỔ PHẦN SEVEN SYSTEM VIỆT NAM</v>
      </c>
    </row>
    <row r="2866" spans="1:31" ht="25.5" hidden="1" customHeight="1" x14ac:dyDescent="0.2">
      <c r="A2866" s="30" t="s">
        <v>22400</v>
      </c>
      <c r="B2866" s="30" t="s">
        <v>4194</v>
      </c>
      <c r="C2866" s="37">
        <v>46027</v>
      </c>
      <c r="D2866" s="30" t="s">
        <v>22909</v>
      </c>
      <c r="E2866" s="37">
        <v>46027</v>
      </c>
      <c r="F2866" s="30"/>
      <c r="G2866" s="30" t="s">
        <v>22910</v>
      </c>
      <c r="H2866" s="38">
        <v>106116</v>
      </c>
      <c r="I2866" s="67">
        <v>0</v>
      </c>
      <c r="J2866" s="38">
        <v>8489</v>
      </c>
      <c r="K2866" s="38">
        <v>114605</v>
      </c>
      <c r="L2866" s="68" t="s">
        <v>41</v>
      </c>
      <c r="M2866" s="6">
        <v>46083</v>
      </c>
      <c r="O2866" s="35">
        <f>IF(Table1[[#This Row],[Phân loại]]="Tồn đầu kỳ",Table1[[#This Row],[Tổng giá trị]],0)</f>
        <v>0</v>
      </c>
      <c r="P2866" s="7">
        <f>IF(Table1[[#This Row],[Số còn phải thu ĐK]]&lt;&gt;0,0,IF(Table1[[#This Row],[Phân loại]]="Bán hàng",Table1[[#This Row],[Tổng giá trị]],-Table1[[#This Row],[Tổng giá trị]]))</f>
        <v>-114605</v>
      </c>
      <c r="Q2866" s="35">
        <f t="shared" si="686"/>
        <v>-114605</v>
      </c>
      <c r="R2866" s="7">
        <f>Table1[[#This Row],[Số còn phải thu ĐK]]+Table1[[#This Row],[Giá Trị HD sau CK]]-Table1[[#This Row],[Số tiền đã thu]]</f>
        <v>0</v>
      </c>
      <c r="S2866" s="6">
        <f>IF(Table1[[#This Row],[Ngày hóa đơn]]&lt;&gt;"",Table1[[#This Row],[Ngày hóa đơn]],IF(Table1[[#This Row],[Ngày hạch toán]]&lt;&gt;"",Table1[[#This Row],[Ngày hạch toán]],""))</f>
        <v>46027</v>
      </c>
      <c r="T2866" s="7"/>
      <c r="U2866" s="6">
        <f>IF(Table1[[#This Row],[Ngày tính CN]]="","",S2866+T2866)</f>
        <v>46027</v>
      </c>
      <c r="V2866" s="35">
        <f ca="1">IF(Table1[[#This Row],[Hạn thanh toán]]="","",IF((U2866-NOW())&lt;0,0,(U2866-NOW())))</f>
        <v>0</v>
      </c>
      <c r="W2866" s="35"/>
      <c r="X2866" s="35" t="str">
        <f t="shared" ca="1" si="687"/>
        <v/>
      </c>
      <c r="Y2866" s="2" t="str">
        <f t="shared" si="688"/>
        <v>Đã thanh toán</v>
      </c>
      <c r="Z2866" s="51">
        <f t="shared" si="675"/>
        <v>46027</v>
      </c>
      <c r="AA2866" s="51">
        <f t="shared" si="676"/>
        <v>46083</v>
      </c>
      <c r="AD2866" s="2" t="str">
        <f>VLOOKUP($A2866,MA_KH!$A:$Q,MA_KH!O$1,0)</f>
        <v>SEVEN</v>
      </c>
      <c r="AE2866" s="2" t="str">
        <f>VLOOKUP($A2866,MA_KH!$A:$Q,MA_KH!P$1,0)</f>
        <v>CÔNG TY CỔ PHẦN SEVEN SYSTEM VIỆT NAM</v>
      </c>
    </row>
    <row r="2867" spans="1:31" ht="25.5" hidden="1" customHeight="1" x14ac:dyDescent="0.2">
      <c r="A2867" s="30" t="s">
        <v>22400</v>
      </c>
      <c r="B2867" s="30" t="s">
        <v>4194</v>
      </c>
      <c r="C2867" s="37">
        <v>46027</v>
      </c>
      <c r="D2867" s="30" t="s">
        <v>22911</v>
      </c>
      <c r="E2867" s="37">
        <v>46027</v>
      </c>
      <c r="F2867" s="30"/>
      <c r="G2867" s="30" t="s">
        <v>22912</v>
      </c>
      <c r="H2867" s="38">
        <v>106116</v>
      </c>
      <c r="I2867" s="67">
        <v>0</v>
      </c>
      <c r="J2867" s="38">
        <v>8489</v>
      </c>
      <c r="K2867" s="38">
        <v>114605</v>
      </c>
      <c r="L2867" s="68" t="s">
        <v>41</v>
      </c>
      <c r="M2867" s="6">
        <v>46083</v>
      </c>
      <c r="O2867" s="35">
        <f>IF(Table1[[#This Row],[Phân loại]]="Tồn đầu kỳ",Table1[[#This Row],[Tổng giá trị]],0)</f>
        <v>0</v>
      </c>
      <c r="P2867" s="7">
        <f>IF(Table1[[#This Row],[Số còn phải thu ĐK]]&lt;&gt;0,0,IF(Table1[[#This Row],[Phân loại]]="Bán hàng",Table1[[#This Row],[Tổng giá trị]],-Table1[[#This Row],[Tổng giá trị]]))</f>
        <v>-114605</v>
      </c>
      <c r="Q2867" s="35">
        <f t="shared" si="686"/>
        <v>-114605</v>
      </c>
      <c r="R2867" s="7">
        <f>Table1[[#This Row],[Số còn phải thu ĐK]]+Table1[[#This Row],[Giá Trị HD sau CK]]-Table1[[#This Row],[Số tiền đã thu]]</f>
        <v>0</v>
      </c>
      <c r="S2867" s="6">
        <f>IF(Table1[[#This Row],[Ngày hóa đơn]]&lt;&gt;"",Table1[[#This Row],[Ngày hóa đơn]],IF(Table1[[#This Row],[Ngày hạch toán]]&lt;&gt;"",Table1[[#This Row],[Ngày hạch toán]],""))</f>
        <v>46027</v>
      </c>
      <c r="T2867" s="7"/>
      <c r="U2867" s="6">
        <f>IF(Table1[[#This Row],[Ngày tính CN]]="","",S2867+T2867)</f>
        <v>46027</v>
      </c>
      <c r="V2867" s="35">
        <f ca="1">IF(Table1[[#This Row],[Hạn thanh toán]]="","",IF((U2867-NOW())&lt;0,0,(U2867-NOW())))</f>
        <v>0</v>
      </c>
      <c r="W2867" s="35"/>
      <c r="X2867" s="35" t="str">
        <f t="shared" ca="1" si="687"/>
        <v/>
      </c>
      <c r="Y2867" s="2" t="str">
        <f t="shared" si="688"/>
        <v>Đã thanh toán</v>
      </c>
      <c r="Z2867" s="51">
        <f t="shared" si="675"/>
        <v>46027</v>
      </c>
      <c r="AA2867" s="51">
        <f t="shared" si="676"/>
        <v>46083</v>
      </c>
      <c r="AD2867" s="2" t="str">
        <f>VLOOKUP($A2867,MA_KH!$A:$Q,MA_KH!O$1,0)</f>
        <v>SEVEN</v>
      </c>
      <c r="AE2867" s="2" t="str">
        <f>VLOOKUP($A2867,MA_KH!$A:$Q,MA_KH!P$1,0)</f>
        <v>CÔNG TY CỔ PHẦN SEVEN SYSTEM VIỆT NAM</v>
      </c>
    </row>
    <row r="2868" spans="1:31" ht="25.5" hidden="1" customHeight="1" x14ac:dyDescent="0.2">
      <c r="A2868" s="30" t="s">
        <v>22399</v>
      </c>
      <c r="B2868" s="30" t="s">
        <v>4196</v>
      </c>
      <c r="C2868" s="37">
        <v>46027</v>
      </c>
      <c r="D2868" s="30" t="s">
        <v>22913</v>
      </c>
      <c r="E2868" s="37">
        <v>46027</v>
      </c>
      <c r="F2868" s="30"/>
      <c r="G2868" s="30" t="s">
        <v>22914</v>
      </c>
      <c r="H2868" s="38">
        <v>101063</v>
      </c>
      <c r="I2868" s="67">
        <v>0</v>
      </c>
      <c r="J2868" s="38">
        <v>8085</v>
      </c>
      <c r="K2868" s="38">
        <v>109148</v>
      </c>
      <c r="L2868" s="68" t="s">
        <v>41</v>
      </c>
      <c r="M2868" s="6">
        <v>46083</v>
      </c>
      <c r="O2868" s="35">
        <f>IF(Table1[[#This Row],[Phân loại]]="Tồn đầu kỳ",Table1[[#This Row],[Tổng giá trị]],0)</f>
        <v>0</v>
      </c>
      <c r="P2868" s="7">
        <f>IF(Table1[[#This Row],[Số còn phải thu ĐK]]&lt;&gt;0,0,IF(Table1[[#This Row],[Phân loại]]="Bán hàng",Table1[[#This Row],[Tổng giá trị]],-Table1[[#This Row],[Tổng giá trị]]))</f>
        <v>-109148</v>
      </c>
      <c r="Q2868" s="35">
        <f t="shared" si="686"/>
        <v>-109148</v>
      </c>
      <c r="R2868" s="7">
        <f>Table1[[#This Row],[Số còn phải thu ĐK]]+Table1[[#This Row],[Giá Trị HD sau CK]]-Table1[[#This Row],[Số tiền đã thu]]</f>
        <v>0</v>
      </c>
      <c r="S2868" s="6">
        <f>IF(Table1[[#This Row],[Ngày hóa đơn]]&lt;&gt;"",Table1[[#This Row],[Ngày hóa đơn]],IF(Table1[[#This Row],[Ngày hạch toán]]&lt;&gt;"",Table1[[#This Row],[Ngày hạch toán]],""))</f>
        <v>46027</v>
      </c>
      <c r="T2868" s="7"/>
      <c r="U2868" s="6">
        <f>IF(Table1[[#This Row],[Ngày tính CN]]="","",S2868+T2868)</f>
        <v>46027</v>
      </c>
      <c r="V2868" s="35">
        <f ca="1">IF(Table1[[#This Row],[Hạn thanh toán]]="","",IF((U2868-NOW())&lt;0,0,(U2868-NOW())))</f>
        <v>0</v>
      </c>
      <c r="W2868" s="35"/>
      <c r="X2868" s="35" t="str">
        <f t="shared" ca="1" si="687"/>
        <v/>
      </c>
      <c r="Y2868" s="2" t="str">
        <f t="shared" si="688"/>
        <v>Đã thanh toán</v>
      </c>
      <c r="Z2868" s="51">
        <f t="shared" si="675"/>
        <v>46027</v>
      </c>
      <c r="AA2868" s="51">
        <f t="shared" si="676"/>
        <v>46083</v>
      </c>
      <c r="AD2868" s="2" t="str">
        <f>VLOOKUP($A2868,MA_KH!$A:$Q,MA_KH!O$1,0)</f>
        <v>SEVEN</v>
      </c>
      <c r="AE2868" s="2" t="str">
        <f>VLOOKUP($A2868,MA_KH!$A:$Q,MA_KH!P$1,0)</f>
        <v>CÔNG TY CỔ PHẦN SEVEN SYSTEM VIỆT NAM</v>
      </c>
    </row>
    <row r="2869" spans="1:31" ht="25.5" hidden="1" customHeight="1" x14ac:dyDescent="0.2">
      <c r="A2869" s="30" t="s">
        <v>22399</v>
      </c>
      <c r="B2869" s="30" t="s">
        <v>4196</v>
      </c>
      <c r="C2869" s="37">
        <v>46027</v>
      </c>
      <c r="D2869" s="30" t="s">
        <v>22915</v>
      </c>
      <c r="E2869" s="37">
        <v>46027</v>
      </c>
      <c r="F2869" s="30"/>
      <c r="G2869" s="30" t="s">
        <v>22916</v>
      </c>
      <c r="H2869" s="38">
        <v>106116</v>
      </c>
      <c r="I2869" s="67">
        <v>0</v>
      </c>
      <c r="J2869" s="38">
        <v>8489</v>
      </c>
      <c r="K2869" s="38">
        <v>114605</v>
      </c>
      <c r="L2869" s="68" t="s">
        <v>41</v>
      </c>
      <c r="M2869" s="6">
        <v>46083</v>
      </c>
      <c r="O2869" s="35">
        <f>IF(Table1[[#This Row],[Phân loại]]="Tồn đầu kỳ",Table1[[#This Row],[Tổng giá trị]],0)</f>
        <v>0</v>
      </c>
      <c r="P2869" s="7">
        <f>IF(Table1[[#This Row],[Số còn phải thu ĐK]]&lt;&gt;0,0,IF(Table1[[#This Row],[Phân loại]]="Bán hàng",Table1[[#This Row],[Tổng giá trị]],-Table1[[#This Row],[Tổng giá trị]]))</f>
        <v>-114605</v>
      </c>
      <c r="Q2869" s="35">
        <f t="shared" si="686"/>
        <v>-114605</v>
      </c>
      <c r="R2869" s="7">
        <f>Table1[[#This Row],[Số còn phải thu ĐK]]+Table1[[#This Row],[Giá Trị HD sau CK]]-Table1[[#This Row],[Số tiền đã thu]]</f>
        <v>0</v>
      </c>
      <c r="S2869" s="6">
        <f>IF(Table1[[#This Row],[Ngày hóa đơn]]&lt;&gt;"",Table1[[#This Row],[Ngày hóa đơn]],IF(Table1[[#This Row],[Ngày hạch toán]]&lt;&gt;"",Table1[[#This Row],[Ngày hạch toán]],""))</f>
        <v>46027</v>
      </c>
      <c r="T2869" s="7"/>
      <c r="U2869" s="6">
        <f>IF(Table1[[#This Row],[Ngày tính CN]]="","",S2869+T2869)</f>
        <v>46027</v>
      </c>
      <c r="V2869" s="35">
        <f ca="1">IF(Table1[[#This Row],[Hạn thanh toán]]="","",IF((U2869-NOW())&lt;0,0,(U2869-NOW())))</f>
        <v>0</v>
      </c>
      <c r="W2869" s="35"/>
      <c r="X2869" s="35" t="str">
        <f t="shared" ca="1" si="687"/>
        <v/>
      </c>
      <c r="Y2869" s="2" t="str">
        <f t="shared" si="688"/>
        <v>Đã thanh toán</v>
      </c>
      <c r="Z2869" s="51">
        <f t="shared" si="675"/>
        <v>46027</v>
      </c>
      <c r="AA2869" s="51">
        <f t="shared" si="676"/>
        <v>46083</v>
      </c>
      <c r="AD2869" s="2" t="str">
        <f>VLOOKUP($A2869,MA_KH!$A:$Q,MA_KH!O$1,0)</f>
        <v>SEVEN</v>
      </c>
      <c r="AE2869" s="2" t="str">
        <f>VLOOKUP($A2869,MA_KH!$A:$Q,MA_KH!P$1,0)</f>
        <v>CÔNG TY CỔ PHẦN SEVEN SYSTEM VIỆT NAM</v>
      </c>
    </row>
    <row r="2870" spans="1:31" ht="25.5" hidden="1" customHeight="1" x14ac:dyDescent="0.2">
      <c r="A2870" s="30" t="s">
        <v>22406</v>
      </c>
      <c r="B2870" s="30" t="s">
        <v>22407</v>
      </c>
      <c r="C2870" s="37">
        <v>46028</v>
      </c>
      <c r="D2870" s="30" t="s">
        <v>22917</v>
      </c>
      <c r="E2870" s="37">
        <v>46035</v>
      </c>
      <c r="F2870" s="30" t="s">
        <v>22918</v>
      </c>
      <c r="G2870" s="69" t="s">
        <v>22919</v>
      </c>
      <c r="H2870" s="38">
        <v>475225</v>
      </c>
      <c r="I2870" s="67">
        <v>0</v>
      </c>
      <c r="J2870" s="38">
        <v>38018</v>
      </c>
      <c r="K2870" s="38">
        <v>513243</v>
      </c>
      <c r="L2870" s="7" t="s">
        <v>22849</v>
      </c>
      <c r="M2870" s="6">
        <v>46083</v>
      </c>
      <c r="O2870" s="35">
        <f>IF(Table1[[#This Row],[Phân loại]]="Tồn đầu kỳ",Table1[[#This Row],[Tổng giá trị]],0)</f>
        <v>0</v>
      </c>
      <c r="P2870" s="7">
        <f>IF(Table1[[#This Row],[Số còn phải thu ĐK]]&lt;&gt;0,0,IF(Table1[[#This Row],[Phân loại]]="Bán hàng",Table1[[#This Row],[Tổng giá trị]],-Table1[[#This Row],[Tổng giá trị]]))</f>
        <v>513243</v>
      </c>
      <c r="Q2870" s="35">
        <f t="shared" si="686"/>
        <v>513243</v>
      </c>
      <c r="R2870" s="7">
        <f>Table1[[#This Row],[Số còn phải thu ĐK]]+Table1[[#This Row],[Giá Trị HD sau CK]]-Table1[[#This Row],[Số tiền đã thu]]</f>
        <v>0</v>
      </c>
      <c r="S2870" s="6">
        <f>IF(Table1[[#This Row],[Ngày hóa đơn]]&lt;&gt;"",Table1[[#This Row],[Ngày hóa đơn]],IF(Table1[[#This Row],[Ngày hạch toán]]&lt;&gt;"",Table1[[#This Row],[Ngày hạch toán]],""))</f>
        <v>46035</v>
      </c>
      <c r="T2870" s="7"/>
      <c r="U2870" s="6">
        <f>IF(Table1[[#This Row],[Ngày tính CN]]="","",S2870+T2870)</f>
        <v>46035</v>
      </c>
      <c r="V2870" s="35">
        <f ca="1">IF(Table1[[#This Row],[Hạn thanh toán]]="","",IF((U2870-NOW())&lt;0,0,(U2870-NOW())))</f>
        <v>0</v>
      </c>
      <c r="W2870" s="35"/>
      <c r="X2870" s="35" t="str">
        <f t="shared" ca="1" si="687"/>
        <v/>
      </c>
      <c r="Y2870" s="2" t="str">
        <f t="shared" si="688"/>
        <v>Đã thanh toán</v>
      </c>
      <c r="Z2870" s="51">
        <f t="shared" si="675"/>
        <v>46035</v>
      </c>
      <c r="AA2870" s="51">
        <f t="shared" si="676"/>
        <v>46083</v>
      </c>
      <c r="AD2870" s="2" t="str">
        <f>VLOOKUP($A2870,MA_KH!$A:$Q,MA_KH!O$1,0)</f>
        <v>SEVEN</v>
      </c>
      <c r="AE2870" s="2" t="str">
        <f>VLOOKUP($A2870,MA_KH!$A:$Q,MA_KH!P$1,0)</f>
        <v>CÔNG TY CỔ PHẦN SEVEN SYSTEM VIỆT NAM</v>
      </c>
    </row>
    <row r="2871" spans="1:31" ht="25.5" hidden="1" customHeight="1" x14ac:dyDescent="0.2">
      <c r="A2871" s="30" t="s">
        <v>22400</v>
      </c>
      <c r="B2871" s="30" t="s">
        <v>4194</v>
      </c>
      <c r="C2871" s="37">
        <v>46028</v>
      </c>
      <c r="D2871" s="30" t="s">
        <v>22920</v>
      </c>
      <c r="E2871" s="37">
        <v>46028</v>
      </c>
      <c r="F2871" s="30"/>
      <c r="G2871" s="30" t="s">
        <v>22921</v>
      </c>
      <c r="H2871" s="38">
        <v>39434</v>
      </c>
      <c r="I2871" s="67">
        <v>0</v>
      </c>
      <c r="J2871" s="38">
        <v>3155</v>
      </c>
      <c r="K2871" s="38">
        <v>42589</v>
      </c>
      <c r="L2871" s="68" t="s">
        <v>41</v>
      </c>
      <c r="M2871" s="6">
        <v>46083</v>
      </c>
      <c r="O2871" s="35">
        <f>IF(Table1[[#This Row],[Phân loại]]="Tồn đầu kỳ",Table1[[#This Row],[Tổng giá trị]],0)</f>
        <v>0</v>
      </c>
      <c r="P2871" s="7">
        <f>IF(Table1[[#This Row],[Số còn phải thu ĐK]]&lt;&gt;0,0,IF(Table1[[#This Row],[Phân loại]]="Bán hàng",Table1[[#This Row],[Tổng giá trị]],-Table1[[#This Row],[Tổng giá trị]]))</f>
        <v>-42589</v>
      </c>
      <c r="Q2871" s="35">
        <f t="shared" si="686"/>
        <v>-42589</v>
      </c>
      <c r="R2871" s="7">
        <f>Table1[[#This Row],[Số còn phải thu ĐK]]+Table1[[#This Row],[Giá Trị HD sau CK]]-Table1[[#This Row],[Số tiền đã thu]]</f>
        <v>0</v>
      </c>
      <c r="S2871" s="6">
        <f>IF(Table1[[#This Row],[Ngày hóa đơn]]&lt;&gt;"",Table1[[#This Row],[Ngày hóa đơn]],IF(Table1[[#This Row],[Ngày hạch toán]]&lt;&gt;"",Table1[[#This Row],[Ngày hạch toán]],""))</f>
        <v>46028</v>
      </c>
      <c r="T2871" s="7"/>
      <c r="U2871" s="6">
        <f>IF(Table1[[#This Row],[Ngày tính CN]]="","",S2871+T2871)</f>
        <v>46028</v>
      </c>
      <c r="V2871" s="35">
        <f ca="1">IF(Table1[[#This Row],[Hạn thanh toán]]="","",IF((U2871-NOW())&lt;0,0,(U2871-NOW())))</f>
        <v>0</v>
      </c>
      <c r="W2871" s="35"/>
      <c r="X2871" s="35" t="str">
        <f t="shared" ca="1" si="687"/>
        <v/>
      </c>
      <c r="Y2871" s="2" t="str">
        <f t="shared" si="688"/>
        <v>Đã thanh toán</v>
      </c>
      <c r="Z2871" s="51">
        <f t="shared" si="675"/>
        <v>46028</v>
      </c>
      <c r="AA2871" s="51">
        <f t="shared" si="676"/>
        <v>46083</v>
      </c>
      <c r="AD2871" s="2" t="str">
        <f>VLOOKUP($A2871,MA_KH!$A:$Q,MA_KH!O$1,0)</f>
        <v>SEVEN</v>
      </c>
      <c r="AE2871" s="2" t="str">
        <f>VLOOKUP($A2871,MA_KH!$A:$Q,MA_KH!P$1,0)</f>
        <v>CÔNG TY CỔ PHẦN SEVEN SYSTEM VIỆT NAM</v>
      </c>
    </row>
    <row r="2872" spans="1:31" ht="25.5" hidden="1" customHeight="1" x14ac:dyDescent="0.2">
      <c r="A2872" s="30" t="s">
        <v>22400</v>
      </c>
      <c r="B2872" s="30" t="s">
        <v>4194</v>
      </c>
      <c r="C2872" s="37">
        <v>46028</v>
      </c>
      <c r="D2872" s="30" t="s">
        <v>22922</v>
      </c>
      <c r="E2872" s="37">
        <v>46028</v>
      </c>
      <c r="F2872" s="30"/>
      <c r="G2872" s="30" t="s">
        <v>22923</v>
      </c>
      <c r="H2872" s="38">
        <v>75328</v>
      </c>
      <c r="I2872" s="67">
        <v>0</v>
      </c>
      <c r="J2872" s="38">
        <v>6026</v>
      </c>
      <c r="K2872" s="38">
        <v>81354</v>
      </c>
      <c r="L2872" s="68" t="s">
        <v>41</v>
      </c>
      <c r="M2872" s="6">
        <v>46083</v>
      </c>
      <c r="O2872" s="35">
        <f>IF(Table1[[#This Row],[Phân loại]]="Tồn đầu kỳ",Table1[[#This Row],[Tổng giá trị]],0)</f>
        <v>0</v>
      </c>
      <c r="P2872" s="7">
        <f>IF(Table1[[#This Row],[Số còn phải thu ĐK]]&lt;&gt;0,0,IF(Table1[[#This Row],[Phân loại]]="Bán hàng",Table1[[#This Row],[Tổng giá trị]],-Table1[[#This Row],[Tổng giá trị]]))</f>
        <v>-81354</v>
      </c>
      <c r="Q2872" s="35">
        <f t="shared" si="686"/>
        <v>-81354</v>
      </c>
      <c r="R2872" s="7">
        <f>Table1[[#This Row],[Số còn phải thu ĐK]]+Table1[[#This Row],[Giá Trị HD sau CK]]-Table1[[#This Row],[Số tiền đã thu]]</f>
        <v>0</v>
      </c>
      <c r="S2872" s="6">
        <f>IF(Table1[[#This Row],[Ngày hóa đơn]]&lt;&gt;"",Table1[[#This Row],[Ngày hóa đơn]],IF(Table1[[#This Row],[Ngày hạch toán]]&lt;&gt;"",Table1[[#This Row],[Ngày hạch toán]],""))</f>
        <v>46028</v>
      </c>
      <c r="T2872" s="7"/>
      <c r="U2872" s="6">
        <f>IF(Table1[[#This Row],[Ngày tính CN]]="","",S2872+T2872)</f>
        <v>46028</v>
      </c>
      <c r="V2872" s="35">
        <f ca="1">IF(Table1[[#This Row],[Hạn thanh toán]]="","",IF((U2872-NOW())&lt;0,0,(U2872-NOW())))</f>
        <v>0</v>
      </c>
      <c r="W2872" s="35"/>
      <c r="X2872" s="35" t="str">
        <f t="shared" ca="1" si="687"/>
        <v/>
      </c>
      <c r="Y2872" s="2" t="str">
        <f t="shared" si="688"/>
        <v>Đã thanh toán</v>
      </c>
      <c r="Z2872" s="51">
        <f t="shared" si="675"/>
        <v>46028</v>
      </c>
      <c r="AA2872" s="51">
        <f t="shared" si="676"/>
        <v>46083</v>
      </c>
      <c r="AD2872" s="2" t="str">
        <f>VLOOKUP($A2872,MA_KH!$A:$Q,MA_KH!O$1,0)</f>
        <v>SEVEN</v>
      </c>
      <c r="AE2872" s="2" t="str">
        <f>VLOOKUP($A2872,MA_KH!$A:$Q,MA_KH!P$1,0)</f>
        <v>CÔNG TY CỔ PHẦN SEVEN SYSTEM VIỆT NAM</v>
      </c>
    </row>
    <row r="2873" spans="1:31" ht="25.5" hidden="1" customHeight="1" x14ac:dyDescent="0.2">
      <c r="A2873" s="30" t="s">
        <v>22400</v>
      </c>
      <c r="B2873" s="30" t="s">
        <v>4194</v>
      </c>
      <c r="C2873" s="37">
        <v>46028</v>
      </c>
      <c r="D2873" s="30" t="s">
        <v>22924</v>
      </c>
      <c r="E2873" s="37">
        <v>46028</v>
      </c>
      <c r="F2873" s="30"/>
      <c r="G2873" s="30" t="s">
        <v>22925</v>
      </c>
      <c r="H2873" s="38">
        <v>106116</v>
      </c>
      <c r="I2873" s="67">
        <v>0</v>
      </c>
      <c r="J2873" s="38">
        <v>8489</v>
      </c>
      <c r="K2873" s="38">
        <v>114605</v>
      </c>
      <c r="L2873" s="68" t="s">
        <v>41</v>
      </c>
      <c r="M2873" s="6">
        <v>46083</v>
      </c>
      <c r="O2873" s="35">
        <f>IF(Table1[[#This Row],[Phân loại]]="Tồn đầu kỳ",Table1[[#This Row],[Tổng giá trị]],0)</f>
        <v>0</v>
      </c>
      <c r="P2873" s="7">
        <f>IF(Table1[[#This Row],[Số còn phải thu ĐK]]&lt;&gt;0,0,IF(Table1[[#This Row],[Phân loại]]="Bán hàng",Table1[[#This Row],[Tổng giá trị]],-Table1[[#This Row],[Tổng giá trị]]))</f>
        <v>-114605</v>
      </c>
      <c r="Q2873" s="35">
        <f t="shared" si="686"/>
        <v>-114605</v>
      </c>
      <c r="R2873" s="7">
        <f>Table1[[#This Row],[Số còn phải thu ĐK]]+Table1[[#This Row],[Giá Trị HD sau CK]]-Table1[[#This Row],[Số tiền đã thu]]</f>
        <v>0</v>
      </c>
      <c r="S2873" s="6">
        <f>IF(Table1[[#This Row],[Ngày hóa đơn]]&lt;&gt;"",Table1[[#This Row],[Ngày hóa đơn]],IF(Table1[[#This Row],[Ngày hạch toán]]&lt;&gt;"",Table1[[#This Row],[Ngày hạch toán]],""))</f>
        <v>46028</v>
      </c>
      <c r="T2873" s="7"/>
      <c r="U2873" s="6">
        <f>IF(Table1[[#This Row],[Ngày tính CN]]="","",S2873+T2873)</f>
        <v>46028</v>
      </c>
      <c r="V2873" s="35">
        <f ca="1">IF(Table1[[#This Row],[Hạn thanh toán]]="","",IF((U2873-NOW())&lt;0,0,(U2873-NOW())))</f>
        <v>0</v>
      </c>
      <c r="W2873" s="35"/>
      <c r="X2873" s="35" t="str">
        <f t="shared" ca="1" si="687"/>
        <v/>
      </c>
      <c r="Y2873" s="2" t="str">
        <f t="shared" si="688"/>
        <v>Đã thanh toán</v>
      </c>
      <c r="Z2873" s="51">
        <f t="shared" si="675"/>
        <v>46028</v>
      </c>
      <c r="AA2873" s="51">
        <f t="shared" si="676"/>
        <v>46083</v>
      </c>
      <c r="AD2873" s="2" t="str">
        <f>VLOOKUP($A2873,MA_KH!$A:$Q,MA_KH!O$1,0)</f>
        <v>SEVEN</v>
      </c>
      <c r="AE2873" s="2" t="str">
        <f>VLOOKUP($A2873,MA_KH!$A:$Q,MA_KH!P$1,0)</f>
        <v>CÔNG TY CỔ PHẦN SEVEN SYSTEM VIỆT NAM</v>
      </c>
    </row>
    <row r="2874" spans="1:31" ht="25.5" hidden="1" customHeight="1" x14ac:dyDescent="0.2">
      <c r="A2874" s="30" t="s">
        <v>22400</v>
      </c>
      <c r="B2874" s="30" t="s">
        <v>4194</v>
      </c>
      <c r="C2874" s="37">
        <v>46028</v>
      </c>
      <c r="D2874" s="30" t="s">
        <v>22926</v>
      </c>
      <c r="E2874" s="37">
        <v>46028</v>
      </c>
      <c r="F2874" s="30"/>
      <c r="G2874" s="30" t="s">
        <v>22927</v>
      </c>
      <c r="H2874" s="38">
        <v>212232</v>
      </c>
      <c r="I2874" s="67">
        <v>0</v>
      </c>
      <c r="J2874" s="38">
        <v>16979</v>
      </c>
      <c r="K2874" s="38">
        <v>229211</v>
      </c>
      <c r="L2874" s="68" t="s">
        <v>41</v>
      </c>
      <c r="M2874" s="6">
        <v>46083</v>
      </c>
      <c r="O2874" s="35">
        <f>IF(Table1[[#This Row],[Phân loại]]="Tồn đầu kỳ",Table1[[#This Row],[Tổng giá trị]],0)</f>
        <v>0</v>
      </c>
      <c r="P2874" s="7">
        <f>IF(Table1[[#This Row],[Số còn phải thu ĐK]]&lt;&gt;0,0,IF(Table1[[#This Row],[Phân loại]]="Bán hàng",Table1[[#This Row],[Tổng giá trị]],-Table1[[#This Row],[Tổng giá trị]]))</f>
        <v>-229211</v>
      </c>
      <c r="Q2874" s="35">
        <f t="shared" si="686"/>
        <v>-229211</v>
      </c>
      <c r="R2874" s="7">
        <f>Table1[[#This Row],[Số còn phải thu ĐK]]+Table1[[#This Row],[Giá Trị HD sau CK]]-Table1[[#This Row],[Số tiền đã thu]]</f>
        <v>0</v>
      </c>
      <c r="S2874" s="6">
        <f>IF(Table1[[#This Row],[Ngày hóa đơn]]&lt;&gt;"",Table1[[#This Row],[Ngày hóa đơn]],IF(Table1[[#This Row],[Ngày hạch toán]]&lt;&gt;"",Table1[[#This Row],[Ngày hạch toán]],""))</f>
        <v>46028</v>
      </c>
      <c r="T2874" s="7"/>
      <c r="U2874" s="6">
        <f>IF(Table1[[#This Row],[Ngày tính CN]]="","",S2874+T2874)</f>
        <v>46028</v>
      </c>
      <c r="V2874" s="35">
        <f ca="1">IF(Table1[[#This Row],[Hạn thanh toán]]="","",IF((U2874-NOW())&lt;0,0,(U2874-NOW())))</f>
        <v>0</v>
      </c>
      <c r="W2874" s="35"/>
      <c r="X2874" s="35" t="str">
        <f t="shared" ca="1" si="687"/>
        <v/>
      </c>
      <c r="Y2874" s="2" t="str">
        <f t="shared" si="688"/>
        <v>Đã thanh toán</v>
      </c>
      <c r="Z2874" s="51">
        <f t="shared" si="675"/>
        <v>46028</v>
      </c>
      <c r="AA2874" s="51">
        <f t="shared" si="676"/>
        <v>46083</v>
      </c>
      <c r="AD2874" s="2" t="str">
        <f>VLOOKUP($A2874,MA_KH!$A:$Q,MA_KH!O$1,0)</f>
        <v>SEVEN</v>
      </c>
      <c r="AE2874" s="2" t="str">
        <f>VLOOKUP($A2874,MA_KH!$A:$Q,MA_KH!P$1,0)</f>
        <v>CÔNG TY CỔ PHẦN SEVEN SYSTEM VIỆT NAM</v>
      </c>
    </row>
    <row r="2875" spans="1:31" ht="25.5" hidden="1" customHeight="1" x14ac:dyDescent="0.2">
      <c r="A2875" s="30" t="s">
        <v>22400</v>
      </c>
      <c r="B2875" s="30" t="s">
        <v>4194</v>
      </c>
      <c r="C2875" s="37">
        <v>46028</v>
      </c>
      <c r="D2875" s="30" t="s">
        <v>22928</v>
      </c>
      <c r="E2875" s="37">
        <v>46028</v>
      </c>
      <c r="F2875" s="30"/>
      <c r="G2875" s="30" t="s">
        <v>22929</v>
      </c>
      <c r="H2875" s="38">
        <v>212232</v>
      </c>
      <c r="I2875" s="67">
        <v>0</v>
      </c>
      <c r="J2875" s="38">
        <v>16979</v>
      </c>
      <c r="K2875" s="38">
        <v>229211</v>
      </c>
      <c r="L2875" s="68" t="s">
        <v>41</v>
      </c>
      <c r="M2875" s="6">
        <v>46083</v>
      </c>
      <c r="O2875" s="35">
        <f>IF(Table1[[#This Row],[Phân loại]]="Tồn đầu kỳ",Table1[[#This Row],[Tổng giá trị]],0)</f>
        <v>0</v>
      </c>
      <c r="P2875" s="7">
        <f>IF(Table1[[#This Row],[Số còn phải thu ĐK]]&lt;&gt;0,0,IF(Table1[[#This Row],[Phân loại]]="Bán hàng",Table1[[#This Row],[Tổng giá trị]],-Table1[[#This Row],[Tổng giá trị]]))</f>
        <v>-229211</v>
      </c>
      <c r="Q2875" s="35">
        <f t="shared" si="686"/>
        <v>-229211</v>
      </c>
      <c r="R2875" s="7">
        <f>Table1[[#This Row],[Số còn phải thu ĐK]]+Table1[[#This Row],[Giá Trị HD sau CK]]-Table1[[#This Row],[Số tiền đã thu]]</f>
        <v>0</v>
      </c>
      <c r="S2875" s="6">
        <f>IF(Table1[[#This Row],[Ngày hóa đơn]]&lt;&gt;"",Table1[[#This Row],[Ngày hóa đơn]],IF(Table1[[#This Row],[Ngày hạch toán]]&lt;&gt;"",Table1[[#This Row],[Ngày hạch toán]],""))</f>
        <v>46028</v>
      </c>
      <c r="T2875" s="7"/>
      <c r="U2875" s="6">
        <f>IF(Table1[[#This Row],[Ngày tính CN]]="","",S2875+T2875)</f>
        <v>46028</v>
      </c>
      <c r="V2875" s="35">
        <f ca="1">IF(Table1[[#This Row],[Hạn thanh toán]]="","",IF((U2875-NOW())&lt;0,0,(U2875-NOW())))</f>
        <v>0</v>
      </c>
      <c r="W2875" s="35"/>
      <c r="X2875" s="35" t="str">
        <f t="shared" ca="1" si="687"/>
        <v/>
      </c>
      <c r="Y2875" s="2" t="str">
        <f t="shared" si="688"/>
        <v>Đã thanh toán</v>
      </c>
      <c r="Z2875" s="51">
        <f t="shared" si="675"/>
        <v>46028</v>
      </c>
      <c r="AA2875" s="51">
        <f t="shared" si="676"/>
        <v>46083</v>
      </c>
      <c r="AD2875" s="2" t="str">
        <f>VLOOKUP($A2875,MA_KH!$A:$Q,MA_KH!O$1,0)</f>
        <v>SEVEN</v>
      </c>
      <c r="AE2875" s="2" t="str">
        <f>VLOOKUP($A2875,MA_KH!$A:$Q,MA_KH!P$1,0)</f>
        <v>CÔNG TY CỔ PHẦN SEVEN SYSTEM VIỆT NAM</v>
      </c>
    </row>
    <row r="2876" spans="1:31" ht="25.5" hidden="1" customHeight="1" x14ac:dyDescent="0.2">
      <c r="A2876" s="30" t="s">
        <v>22400</v>
      </c>
      <c r="B2876" s="30" t="s">
        <v>4194</v>
      </c>
      <c r="C2876" s="37">
        <v>46028</v>
      </c>
      <c r="D2876" s="30" t="s">
        <v>22930</v>
      </c>
      <c r="E2876" s="37">
        <v>46028</v>
      </c>
      <c r="F2876" s="30"/>
      <c r="G2876" s="30" t="s">
        <v>22931</v>
      </c>
      <c r="H2876" s="38">
        <v>106116</v>
      </c>
      <c r="I2876" s="67">
        <v>0</v>
      </c>
      <c r="J2876" s="38">
        <v>8489</v>
      </c>
      <c r="K2876" s="38">
        <v>114605</v>
      </c>
      <c r="L2876" s="68" t="s">
        <v>41</v>
      </c>
      <c r="M2876" s="6">
        <v>46083</v>
      </c>
      <c r="O2876" s="35">
        <f>IF(Table1[[#This Row],[Phân loại]]="Tồn đầu kỳ",Table1[[#This Row],[Tổng giá trị]],0)</f>
        <v>0</v>
      </c>
      <c r="P2876" s="7">
        <f>IF(Table1[[#This Row],[Số còn phải thu ĐK]]&lt;&gt;0,0,IF(Table1[[#This Row],[Phân loại]]="Bán hàng",Table1[[#This Row],[Tổng giá trị]],-Table1[[#This Row],[Tổng giá trị]]))</f>
        <v>-114605</v>
      </c>
      <c r="Q2876" s="35">
        <f t="shared" si="686"/>
        <v>-114605</v>
      </c>
      <c r="R2876" s="7">
        <f>Table1[[#This Row],[Số còn phải thu ĐK]]+Table1[[#This Row],[Giá Trị HD sau CK]]-Table1[[#This Row],[Số tiền đã thu]]</f>
        <v>0</v>
      </c>
      <c r="S2876" s="6">
        <f>IF(Table1[[#This Row],[Ngày hóa đơn]]&lt;&gt;"",Table1[[#This Row],[Ngày hóa đơn]],IF(Table1[[#This Row],[Ngày hạch toán]]&lt;&gt;"",Table1[[#This Row],[Ngày hạch toán]],""))</f>
        <v>46028</v>
      </c>
      <c r="T2876" s="7"/>
      <c r="U2876" s="6">
        <f>IF(Table1[[#This Row],[Ngày tính CN]]="","",S2876+T2876)</f>
        <v>46028</v>
      </c>
      <c r="V2876" s="35">
        <f ca="1">IF(Table1[[#This Row],[Hạn thanh toán]]="","",IF((U2876-NOW())&lt;0,0,(U2876-NOW())))</f>
        <v>0</v>
      </c>
      <c r="W2876" s="35"/>
      <c r="X2876" s="35" t="str">
        <f t="shared" ca="1" si="687"/>
        <v/>
      </c>
      <c r="Y2876" s="2" t="str">
        <f t="shared" si="688"/>
        <v>Đã thanh toán</v>
      </c>
      <c r="Z2876" s="51">
        <f t="shared" si="675"/>
        <v>46028</v>
      </c>
      <c r="AA2876" s="51">
        <f t="shared" si="676"/>
        <v>46083</v>
      </c>
      <c r="AD2876" s="2" t="str">
        <f>VLOOKUP($A2876,MA_KH!$A:$Q,MA_KH!O$1,0)</f>
        <v>SEVEN</v>
      </c>
      <c r="AE2876" s="2" t="str">
        <f>VLOOKUP($A2876,MA_KH!$A:$Q,MA_KH!P$1,0)</f>
        <v>CÔNG TY CỔ PHẦN SEVEN SYSTEM VIỆT NAM</v>
      </c>
    </row>
    <row r="2877" spans="1:31" ht="25.5" hidden="1" customHeight="1" x14ac:dyDescent="0.2">
      <c r="A2877" s="30" t="s">
        <v>22400</v>
      </c>
      <c r="B2877" s="30" t="s">
        <v>4194</v>
      </c>
      <c r="C2877" s="37">
        <v>46028</v>
      </c>
      <c r="D2877" s="30" t="s">
        <v>22932</v>
      </c>
      <c r="E2877" s="37">
        <v>46028</v>
      </c>
      <c r="F2877" s="30"/>
      <c r="G2877" s="30" t="s">
        <v>22933</v>
      </c>
      <c r="H2877" s="38">
        <v>39434</v>
      </c>
      <c r="I2877" s="67">
        <v>0</v>
      </c>
      <c r="J2877" s="38">
        <v>3155</v>
      </c>
      <c r="K2877" s="38">
        <v>42589</v>
      </c>
      <c r="L2877" s="68" t="s">
        <v>41</v>
      </c>
      <c r="M2877" s="6">
        <v>46083</v>
      </c>
      <c r="O2877" s="35">
        <f>IF(Table1[[#This Row],[Phân loại]]="Tồn đầu kỳ",Table1[[#This Row],[Tổng giá trị]],0)</f>
        <v>0</v>
      </c>
      <c r="P2877" s="7">
        <f>IF(Table1[[#This Row],[Số còn phải thu ĐK]]&lt;&gt;0,0,IF(Table1[[#This Row],[Phân loại]]="Bán hàng",Table1[[#This Row],[Tổng giá trị]],-Table1[[#This Row],[Tổng giá trị]]))</f>
        <v>-42589</v>
      </c>
      <c r="Q2877" s="35">
        <f t="shared" si="686"/>
        <v>-42589</v>
      </c>
      <c r="R2877" s="7">
        <f>Table1[[#This Row],[Số còn phải thu ĐK]]+Table1[[#This Row],[Giá Trị HD sau CK]]-Table1[[#This Row],[Số tiền đã thu]]</f>
        <v>0</v>
      </c>
      <c r="S2877" s="6">
        <f>IF(Table1[[#This Row],[Ngày hóa đơn]]&lt;&gt;"",Table1[[#This Row],[Ngày hóa đơn]],IF(Table1[[#This Row],[Ngày hạch toán]]&lt;&gt;"",Table1[[#This Row],[Ngày hạch toán]],""))</f>
        <v>46028</v>
      </c>
      <c r="T2877" s="7"/>
      <c r="U2877" s="6">
        <f>IF(Table1[[#This Row],[Ngày tính CN]]="","",S2877+T2877)</f>
        <v>46028</v>
      </c>
      <c r="V2877" s="35">
        <f ca="1">IF(Table1[[#This Row],[Hạn thanh toán]]="","",IF((U2877-NOW())&lt;0,0,(U2877-NOW())))</f>
        <v>0</v>
      </c>
      <c r="W2877" s="35"/>
      <c r="X2877" s="35" t="str">
        <f t="shared" ca="1" si="687"/>
        <v/>
      </c>
      <c r="Y2877" s="2" t="str">
        <f t="shared" si="688"/>
        <v>Đã thanh toán</v>
      </c>
      <c r="Z2877" s="51">
        <f t="shared" si="675"/>
        <v>46028</v>
      </c>
      <c r="AA2877" s="51">
        <f t="shared" si="676"/>
        <v>46083</v>
      </c>
      <c r="AD2877" s="2" t="str">
        <f>VLOOKUP($A2877,MA_KH!$A:$Q,MA_KH!O$1,0)</f>
        <v>SEVEN</v>
      </c>
      <c r="AE2877" s="2" t="str">
        <f>VLOOKUP($A2877,MA_KH!$A:$Q,MA_KH!P$1,0)</f>
        <v>CÔNG TY CỔ PHẦN SEVEN SYSTEM VIỆT NAM</v>
      </c>
    </row>
    <row r="2878" spans="1:31" ht="25.5" hidden="1" customHeight="1" x14ac:dyDescent="0.2">
      <c r="A2878" s="30" t="s">
        <v>22399</v>
      </c>
      <c r="B2878" s="30" t="s">
        <v>4196</v>
      </c>
      <c r="C2878" s="37">
        <v>46028</v>
      </c>
      <c r="D2878" s="30" t="s">
        <v>22934</v>
      </c>
      <c r="E2878" s="37">
        <v>46028</v>
      </c>
      <c r="F2878" s="30"/>
      <c r="G2878" s="30" t="s">
        <v>22935</v>
      </c>
      <c r="H2878" s="38">
        <v>106116</v>
      </c>
      <c r="I2878" s="67">
        <v>0</v>
      </c>
      <c r="J2878" s="38">
        <v>8489</v>
      </c>
      <c r="K2878" s="38">
        <v>114605</v>
      </c>
      <c r="L2878" s="68" t="s">
        <v>41</v>
      </c>
      <c r="M2878" s="6">
        <v>46083</v>
      </c>
      <c r="O2878" s="35">
        <f>IF(Table1[[#This Row],[Phân loại]]="Tồn đầu kỳ",Table1[[#This Row],[Tổng giá trị]],0)</f>
        <v>0</v>
      </c>
      <c r="P2878" s="7">
        <f>IF(Table1[[#This Row],[Số còn phải thu ĐK]]&lt;&gt;0,0,IF(Table1[[#This Row],[Phân loại]]="Bán hàng",Table1[[#This Row],[Tổng giá trị]],-Table1[[#This Row],[Tổng giá trị]]))</f>
        <v>-114605</v>
      </c>
      <c r="Q2878" s="35">
        <f t="shared" si="686"/>
        <v>-114605</v>
      </c>
      <c r="R2878" s="7">
        <f>Table1[[#This Row],[Số còn phải thu ĐK]]+Table1[[#This Row],[Giá Trị HD sau CK]]-Table1[[#This Row],[Số tiền đã thu]]</f>
        <v>0</v>
      </c>
      <c r="S2878" s="6">
        <f>IF(Table1[[#This Row],[Ngày hóa đơn]]&lt;&gt;"",Table1[[#This Row],[Ngày hóa đơn]],IF(Table1[[#This Row],[Ngày hạch toán]]&lt;&gt;"",Table1[[#This Row],[Ngày hạch toán]],""))</f>
        <v>46028</v>
      </c>
      <c r="T2878" s="7"/>
      <c r="U2878" s="6">
        <f>IF(Table1[[#This Row],[Ngày tính CN]]="","",S2878+T2878)</f>
        <v>46028</v>
      </c>
      <c r="V2878" s="35">
        <f ca="1">IF(Table1[[#This Row],[Hạn thanh toán]]="","",IF((U2878-NOW())&lt;0,0,(U2878-NOW())))</f>
        <v>0</v>
      </c>
      <c r="W2878" s="35"/>
      <c r="X2878" s="35" t="str">
        <f t="shared" ca="1" si="687"/>
        <v/>
      </c>
      <c r="Y2878" s="2" t="str">
        <f t="shared" si="688"/>
        <v>Đã thanh toán</v>
      </c>
      <c r="Z2878" s="51">
        <f t="shared" si="675"/>
        <v>46028</v>
      </c>
      <c r="AA2878" s="51">
        <f t="shared" si="676"/>
        <v>46083</v>
      </c>
      <c r="AD2878" s="2" t="str">
        <f>VLOOKUP($A2878,MA_KH!$A:$Q,MA_KH!O$1,0)</f>
        <v>SEVEN</v>
      </c>
      <c r="AE2878" s="2" t="str">
        <f>VLOOKUP($A2878,MA_KH!$A:$Q,MA_KH!P$1,0)</f>
        <v>CÔNG TY CỔ PHẦN SEVEN SYSTEM VIỆT NAM</v>
      </c>
    </row>
    <row r="2879" spans="1:31" ht="25.5" hidden="1" customHeight="1" x14ac:dyDescent="0.2">
      <c r="A2879" s="30" t="s">
        <v>22400</v>
      </c>
      <c r="B2879" s="30" t="s">
        <v>4194</v>
      </c>
      <c r="C2879" s="37">
        <v>46029</v>
      </c>
      <c r="D2879" s="30" t="s">
        <v>22936</v>
      </c>
      <c r="E2879" s="37">
        <v>46036</v>
      </c>
      <c r="F2879" s="30" t="s">
        <v>22937</v>
      </c>
      <c r="G2879" s="69" t="s">
        <v>22938</v>
      </c>
      <c r="H2879" s="38">
        <v>5188303</v>
      </c>
      <c r="I2879" s="67">
        <v>0</v>
      </c>
      <c r="J2879" s="38">
        <v>415064</v>
      </c>
      <c r="K2879" s="38">
        <v>5603367</v>
      </c>
      <c r="L2879" s="7" t="s">
        <v>22849</v>
      </c>
      <c r="M2879" s="6">
        <v>46083</v>
      </c>
      <c r="O2879" s="35">
        <f>IF(Table1[[#This Row],[Phân loại]]="Tồn đầu kỳ",Table1[[#This Row],[Tổng giá trị]],0)</f>
        <v>0</v>
      </c>
      <c r="P2879" s="7">
        <f>IF(Table1[[#This Row],[Số còn phải thu ĐK]]&lt;&gt;0,0,IF(Table1[[#This Row],[Phân loại]]="Bán hàng",Table1[[#This Row],[Tổng giá trị]],-Table1[[#This Row],[Tổng giá trị]]))</f>
        <v>5603367</v>
      </c>
      <c r="Q2879" s="35">
        <f t="shared" si="686"/>
        <v>5603367</v>
      </c>
      <c r="R2879" s="7">
        <f>Table1[[#This Row],[Số còn phải thu ĐK]]+Table1[[#This Row],[Giá Trị HD sau CK]]-Table1[[#This Row],[Số tiền đã thu]]</f>
        <v>0</v>
      </c>
      <c r="S2879" s="6">
        <f>IF(Table1[[#This Row],[Ngày hóa đơn]]&lt;&gt;"",Table1[[#This Row],[Ngày hóa đơn]],IF(Table1[[#This Row],[Ngày hạch toán]]&lt;&gt;"",Table1[[#This Row],[Ngày hạch toán]],""))</f>
        <v>46036</v>
      </c>
      <c r="T2879" s="7"/>
      <c r="U2879" s="6">
        <f>IF(Table1[[#This Row],[Ngày tính CN]]="","",S2879+T2879)</f>
        <v>46036</v>
      </c>
      <c r="V2879" s="35">
        <f ca="1">IF(Table1[[#This Row],[Hạn thanh toán]]="","",IF((U2879-NOW())&lt;0,0,(U2879-NOW())))</f>
        <v>0</v>
      </c>
      <c r="W2879" s="35"/>
      <c r="X2879" s="35" t="str">
        <f t="shared" ca="1" si="687"/>
        <v/>
      </c>
      <c r="Y2879" s="2" t="str">
        <f t="shared" si="688"/>
        <v>Đã thanh toán</v>
      </c>
      <c r="Z2879" s="51">
        <f t="shared" si="675"/>
        <v>46036</v>
      </c>
      <c r="AA2879" s="51">
        <f t="shared" si="676"/>
        <v>46083</v>
      </c>
      <c r="AD2879" s="2" t="str">
        <f>VLOOKUP($A2879,MA_KH!$A:$Q,MA_KH!O$1,0)</f>
        <v>SEVEN</v>
      </c>
      <c r="AE2879" s="2" t="str">
        <f>VLOOKUP($A2879,MA_KH!$A:$Q,MA_KH!P$1,0)</f>
        <v>CÔNG TY CỔ PHẦN SEVEN SYSTEM VIỆT NAM</v>
      </c>
    </row>
    <row r="2880" spans="1:31" ht="25.5" hidden="1" customHeight="1" x14ac:dyDescent="0.2">
      <c r="A2880" s="30" t="s">
        <v>22399</v>
      </c>
      <c r="B2880" s="30" t="s">
        <v>4196</v>
      </c>
      <c r="C2880" s="37">
        <v>46029</v>
      </c>
      <c r="D2880" s="30" t="s">
        <v>22939</v>
      </c>
      <c r="E2880" s="37">
        <v>46036</v>
      </c>
      <c r="F2880" s="30" t="s">
        <v>22940</v>
      </c>
      <c r="G2880" s="69" t="s">
        <v>22941</v>
      </c>
      <c r="H2880" s="38">
        <v>84114</v>
      </c>
      <c r="I2880" s="67">
        <v>0</v>
      </c>
      <c r="J2880" s="38">
        <v>6729</v>
      </c>
      <c r="K2880" s="38">
        <v>90843</v>
      </c>
      <c r="L2880" s="7" t="s">
        <v>22849</v>
      </c>
      <c r="M2880" s="6">
        <v>46083</v>
      </c>
      <c r="O2880" s="35">
        <f>IF(Table1[[#This Row],[Phân loại]]="Tồn đầu kỳ",Table1[[#This Row],[Tổng giá trị]],0)</f>
        <v>0</v>
      </c>
      <c r="P2880" s="7">
        <f>IF(Table1[[#This Row],[Số còn phải thu ĐK]]&lt;&gt;0,0,IF(Table1[[#This Row],[Phân loại]]="Bán hàng",Table1[[#This Row],[Tổng giá trị]],-Table1[[#This Row],[Tổng giá trị]]))</f>
        <v>90843</v>
      </c>
      <c r="Q2880" s="35">
        <f t="shared" si="686"/>
        <v>90843</v>
      </c>
      <c r="R2880" s="7">
        <f>Table1[[#This Row],[Số còn phải thu ĐK]]+Table1[[#This Row],[Giá Trị HD sau CK]]-Table1[[#This Row],[Số tiền đã thu]]</f>
        <v>0</v>
      </c>
      <c r="S2880" s="6">
        <f>IF(Table1[[#This Row],[Ngày hóa đơn]]&lt;&gt;"",Table1[[#This Row],[Ngày hóa đơn]],IF(Table1[[#This Row],[Ngày hạch toán]]&lt;&gt;"",Table1[[#This Row],[Ngày hạch toán]],""))</f>
        <v>46036</v>
      </c>
      <c r="T2880" s="7"/>
      <c r="U2880" s="6">
        <f>IF(Table1[[#This Row],[Ngày tính CN]]="","",S2880+T2880)</f>
        <v>46036</v>
      </c>
      <c r="V2880" s="35">
        <f ca="1">IF(Table1[[#This Row],[Hạn thanh toán]]="","",IF((U2880-NOW())&lt;0,0,(U2880-NOW())))</f>
        <v>0</v>
      </c>
      <c r="W2880" s="35"/>
      <c r="X2880" s="35" t="str">
        <f t="shared" ca="1" si="687"/>
        <v/>
      </c>
      <c r="Y2880" s="2" t="str">
        <f t="shared" si="688"/>
        <v>Đã thanh toán</v>
      </c>
      <c r="Z2880" s="51">
        <f t="shared" si="675"/>
        <v>46036</v>
      </c>
      <c r="AA2880" s="51">
        <f t="shared" si="676"/>
        <v>46083</v>
      </c>
      <c r="AD2880" s="2" t="str">
        <f>VLOOKUP($A2880,MA_KH!$A:$Q,MA_KH!O$1,0)</f>
        <v>SEVEN</v>
      </c>
      <c r="AE2880" s="2" t="str">
        <f>VLOOKUP($A2880,MA_KH!$A:$Q,MA_KH!P$1,0)</f>
        <v>CÔNG TY CỔ PHẦN SEVEN SYSTEM VIỆT NAM</v>
      </c>
    </row>
    <row r="2881" spans="1:31" ht="25.5" hidden="1" customHeight="1" x14ac:dyDescent="0.2">
      <c r="A2881" s="30" t="s">
        <v>22406</v>
      </c>
      <c r="B2881" s="30" t="s">
        <v>22407</v>
      </c>
      <c r="C2881" s="37">
        <v>46029</v>
      </c>
      <c r="D2881" s="30" t="s">
        <v>22942</v>
      </c>
      <c r="E2881" s="37">
        <v>46035</v>
      </c>
      <c r="F2881" s="30" t="s">
        <v>22943</v>
      </c>
      <c r="G2881" s="69" t="s">
        <v>22944</v>
      </c>
      <c r="H2881" s="38">
        <v>335100</v>
      </c>
      <c r="I2881" s="67">
        <v>0</v>
      </c>
      <c r="J2881" s="38">
        <v>26808</v>
      </c>
      <c r="K2881" s="38">
        <v>361908</v>
      </c>
      <c r="L2881" s="7" t="s">
        <v>22849</v>
      </c>
      <c r="M2881" s="6">
        <v>46083</v>
      </c>
      <c r="O2881" s="35">
        <f>IF(Table1[[#This Row],[Phân loại]]="Tồn đầu kỳ",Table1[[#This Row],[Tổng giá trị]],0)</f>
        <v>0</v>
      </c>
      <c r="P2881" s="7">
        <f>IF(Table1[[#This Row],[Số còn phải thu ĐK]]&lt;&gt;0,0,IF(Table1[[#This Row],[Phân loại]]="Bán hàng",Table1[[#This Row],[Tổng giá trị]],-Table1[[#This Row],[Tổng giá trị]]))</f>
        <v>361908</v>
      </c>
      <c r="Q2881" s="35">
        <f t="shared" si="686"/>
        <v>361908</v>
      </c>
      <c r="R2881" s="7">
        <f>Table1[[#This Row],[Số còn phải thu ĐK]]+Table1[[#This Row],[Giá Trị HD sau CK]]-Table1[[#This Row],[Số tiền đã thu]]</f>
        <v>0</v>
      </c>
      <c r="S2881" s="6">
        <f>IF(Table1[[#This Row],[Ngày hóa đơn]]&lt;&gt;"",Table1[[#This Row],[Ngày hóa đơn]],IF(Table1[[#This Row],[Ngày hạch toán]]&lt;&gt;"",Table1[[#This Row],[Ngày hạch toán]],""))</f>
        <v>46035</v>
      </c>
      <c r="T2881" s="7"/>
      <c r="U2881" s="6">
        <f>IF(Table1[[#This Row],[Ngày tính CN]]="","",S2881+T2881)</f>
        <v>46035</v>
      </c>
      <c r="V2881" s="35">
        <f ca="1">IF(Table1[[#This Row],[Hạn thanh toán]]="","",IF((U2881-NOW())&lt;0,0,(U2881-NOW())))</f>
        <v>0</v>
      </c>
      <c r="W2881" s="35"/>
      <c r="X2881" s="35" t="str">
        <f t="shared" ca="1" si="687"/>
        <v/>
      </c>
      <c r="Y2881" s="2" t="str">
        <f t="shared" si="688"/>
        <v>Đã thanh toán</v>
      </c>
      <c r="Z2881" s="51">
        <f t="shared" si="675"/>
        <v>46035</v>
      </c>
      <c r="AA2881" s="51">
        <f t="shared" si="676"/>
        <v>46083</v>
      </c>
      <c r="AD2881" s="2" t="str">
        <f>VLOOKUP($A2881,MA_KH!$A:$Q,MA_KH!O$1,0)</f>
        <v>SEVEN</v>
      </c>
      <c r="AE2881" s="2" t="str">
        <f>VLOOKUP($A2881,MA_KH!$A:$Q,MA_KH!P$1,0)</f>
        <v>CÔNG TY CỔ PHẦN SEVEN SYSTEM VIỆT NAM</v>
      </c>
    </row>
    <row r="2882" spans="1:31" ht="25.5" hidden="1" customHeight="1" x14ac:dyDescent="0.2">
      <c r="A2882" s="30" t="s">
        <v>22400</v>
      </c>
      <c r="B2882" s="30" t="s">
        <v>4194</v>
      </c>
      <c r="C2882" s="37">
        <v>46029</v>
      </c>
      <c r="D2882" s="30" t="s">
        <v>22945</v>
      </c>
      <c r="E2882" s="37">
        <v>46029</v>
      </c>
      <c r="F2882" s="30"/>
      <c r="G2882" s="30" t="s">
        <v>22946</v>
      </c>
      <c r="H2882" s="38">
        <v>212232</v>
      </c>
      <c r="I2882" s="67">
        <v>0</v>
      </c>
      <c r="J2882" s="38">
        <v>16979</v>
      </c>
      <c r="K2882" s="38">
        <v>229211</v>
      </c>
      <c r="L2882" s="68" t="s">
        <v>41</v>
      </c>
      <c r="M2882" s="6">
        <v>46083</v>
      </c>
      <c r="O2882" s="35">
        <f>IF(Table1[[#This Row],[Phân loại]]="Tồn đầu kỳ",Table1[[#This Row],[Tổng giá trị]],0)</f>
        <v>0</v>
      </c>
      <c r="P2882" s="7">
        <f>IF(Table1[[#This Row],[Số còn phải thu ĐK]]&lt;&gt;0,0,IF(Table1[[#This Row],[Phân loại]]="Bán hàng",Table1[[#This Row],[Tổng giá trị]],-Table1[[#This Row],[Tổng giá trị]]))</f>
        <v>-229211</v>
      </c>
      <c r="Q2882" s="35">
        <f t="shared" si="686"/>
        <v>-229211</v>
      </c>
      <c r="R2882" s="7">
        <f>Table1[[#This Row],[Số còn phải thu ĐK]]+Table1[[#This Row],[Giá Trị HD sau CK]]-Table1[[#This Row],[Số tiền đã thu]]</f>
        <v>0</v>
      </c>
      <c r="S2882" s="6">
        <f>IF(Table1[[#This Row],[Ngày hóa đơn]]&lt;&gt;"",Table1[[#This Row],[Ngày hóa đơn]],IF(Table1[[#This Row],[Ngày hạch toán]]&lt;&gt;"",Table1[[#This Row],[Ngày hạch toán]],""))</f>
        <v>46029</v>
      </c>
      <c r="T2882" s="7"/>
      <c r="U2882" s="6">
        <f>IF(Table1[[#This Row],[Ngày tính CN]]="","",S2882+T2882)</f>
        <v>46029</v>
      </c>
      <c r="V2882" s="35">
        <f ca="1">IF(Table1[[#This Row],[Hạn thanh toán]]="","",IF((U2882-NOW())&lt;0,0,(U2882-NOW())))</f>
        <v>0</v>
      </c>
      <c r="W2882" s="35"/>
      <c r="X2882" s="35" t="str">
        <f t="shared" ca="1" si="687"/>
        <v/>
      </c>
      <c r="Y2882" s="2" t="str">
        <f t="shared" si="688"/>
        <v>Đã thanh toán</v>
      </c>
      <c r="Z2882" s="51">
        <f t="shared" si="675"/>
        <v>46029</v>
      </c>
      <c r="AA2882" s="51">
        <f t="shared" si="676"/>
        <v>46083</v>
      </c>
      <c r="AD2882" s="2" t="str">
        <f>VLOOKUP($A2882,MA_KH!$A:$Q,MA_KH!O$1,0)</f>
        <v>SEVEN</v>
      </c>
      <c r="AE2882" s="2" t="str">
        <f>VLOOKUP($A2882,MA_KH!$A:$Q,MA_KH!P$1,0)</f>
        <v>CÔNG TY CỔ PHẦN SEVEN SYSTEM VIỆT NAM</v>
      </c>
    </row>
    <row r="2883" spans="1:31" ht="25.5" hidden="1" customHeight="1" x14ac:dyDescent="0.2">
      <c r="A2883" s="30" t="s">
        <v>22400</v>
      </c>
      <c r="B2883" s="30" t="s">
        <v>4194</v>
      </c>
      <c r="C2883" s="37">
        <v>46030</v>
      </c>
      <c r="D2883" s="30" t="s">
        <v>22947</v>
      </c>
      <c r="E2883" s="37">
        <v>46030</v>
      </c>
      <c r="F2883" s="30"/>
      <c r="G2883" s="30" t="s">
        <v>22948</v>
      </c>
      <c r="H2883" s="38">
        <v>106116</v>
      </c>
      <c r="I2883" s="67">
        <v>0</v>
      </c>
      <c r="J2883" s="38">
        <v>8489</v>
      </c>
      <c r="K2883" s="38">
        <v>114605</v>
      </c>
      <c r="L2883" s="68" t="s">
        <v>41</v>
      </c>
      <c r="M2883" s="6">
        <v>46083</v>
      </c>
      <c r="O2883" s="35">
        <f>IF(Table1[[#This Row],[Phân loại]]="Tồn đầu kỳ",Table1[[#This Row],[Tổng giá trị]],0)</f>
        <v>0</v>
      </c>
      <c r="P2883" s="7">
        <f>IF(Table1[[#This Row],[Số còn phải thu ĐK]]&lt;&gt;0,0,IF(Table1[[#This Row],[Phân loại]]="Bán hàng",Table1[[#This Row],[Tổng giá trị]],-Table1[[#This Row],[Tổng giá trị]]))</f>
        <v>-114605</v>
      </c>
      <c r="Q2883" s="35">
        <f t="shared" si="686"/>
        <v>-114605</v>
      </c>
      <c r="R2883" s="7">
        <f>Table1[[#This Row],[Số còn phải thu ĐK]]+Table1[[#This Row],[Giá Trị HD sau CK]]-Table1[[#This Row],[Số tiền đã thu]]</f>
        <v>0</v>
      </c>
      <c r="S2883" s="6">
        <f>IF(Table1[[#This Row],[Ngày hóa đơn]]&lt;&gt;"",Table1[[#This Row],[Ngày hóa đơn]],IF(Table1[[#This Row],[Ngày hạch toán]]&lt;&gt;"",Table1[[#This Row],[Ngày hạch toán]],""))</f>
        <v>46030</v>
      </c>
      <c r="T2883" s="7"/>
      <c r="U2883" s="6">
        <f>IF(Table1[[#This Row],[Ngày tính CN]]="","",S2883+T2883)</f>
        <v>46030</v>
      </c>
      <c r="V2883" s="35">
        <f ca="1">IF(Table1[[#This Row],[Hạn thanh toán]]="","",IF((U2883-NOW())&lt;0,0,(U2883-NOW())))</f>
        <v>0</v>
      </c>
      <c r="W2883" s="35"/>
      <c r="X2883" s="35" t="str">
        <f t="shared" ca="1" si="687"/>
        <v/>
      </c>
      <c r="Y2883" s="2" t="str">
        <f t="shared" si="688"/>
        <v>Đã thanh toán</v>
      </c>
      <c r="Z2883" s="51">
        <f t="shared" si="675"/>
        <v>46030</v>
      </c>
      <c r="AA2883" s="51">
        <f t="shared" si="676"/>
        <v>46083</v>
      </c>
      <c r="AD2883" s="2" t="str">
        <f>VLOOKUP($A2883,MA_KH!$A:$Q,MA_KH!O$1,0)</f>
        <v>SEVEN</v>
      </c>
      <c r="AE2883" s="2" t="str">
        <f>VLOOKUP($A2883,MA_KH!$A:$Q,MA_KH!P$1,0)</f>
        <v>CÔNG TY CỔ PHẦN SEVEN SYSTEM VIỆT NAM</v>
      </c>
    </row>
    <row r="2884" spans="1:31" ht="25.5" hidden="1" customHeight="1" x14ac:dyDescent="0.2">
      <c r="A2884" s="30" t="s">
        <v>22400</v>
      </c>
      <c r="B2884" s="30" t="s">
        <v>4194</v>
      </c>
      <c r="C2884" s="37">
        <v>46030</v>
      </c>
      <c r="D2884" s="30" t="s">
        <v>22949</v>
      </c>
      <c r="E2884" s="37">
        <v>46030</v>
      </c>
      <c r="F2884" s="30"/>
      <c r="G2884" s="30" t="s">
        <v>22950</v>
      </c>
      <c r="H2884" s="38">
        <v>22340</v>
      </c>
      <c r="I2884" s="67">
        <v>0</v>
      </c>
      <c r="J2884" s="38">
        <v>1787</v>
      </c>
      <c r="K2884" s="38">
        <v>24127</v>
      </c>
      <c r="L2884" s="68" t="s">
        <v>41</v>
      </c>
      <c r="M2884" s="6">
        <v>46083</v>
      </c>
      <c r="O2884" s="35">
        <f>IF(Table1[[#This Row],[Phân loại]]="Tồn đầu kỳ",Table1[[#This Row],[Tổng giá trị]],0)</f>
        <v>0</v>
      </c>
      <c r="P2884" s="7">
        <f>IF(Table1[[#This Row],[Số còn phải thu ĐK]]&lt;&gt;0,0,IF(Table1[[#This Row],[Phân loại]]="Bán hàng",Table1[[#This Row],[Tổng giá trị]],-Table1[[#This Row],[Tổng giá trị]]))</f>
        <v>-24127</v>
      </c>
      <c r="Q2884" s="35">
        <f t="shared" si="686"/>
        <v>-24127</v>
      </c>
      <c r="R2884" s="7">
        <f>Table1[[#This Row],[Số còn phải thu ĐK]]+Table1[[#This Row],[Giá Trị HD sau CK]]-Table1[[#This Row],[Số tiền đã thu]]</f>
        <v>0</v>
      </c>
      <c r="S2884" s="6">
        <f>IF(Table1[[#This Row],[Ngày hóa đơn]]&lt;&gt;"",Table1[[#This Row],[Ngày hóa đơn]],IF(Table1[[#This Row],[Ngày hạch toán]]&lt;&gt;"",Table1[[#This Row],[Ngày hạch toán]],""))</f>
        <v>46030</v>
      </c>
      <c r="T2884" s="7"/>
      <c r="U2884" s="6">
        <f>IF(Table1[[#This Row],[Ngày tính CN]]="","",S2884+T2884)</f>
        <v>46030</v>
      </c>
      <c r="V2884" s="35">
        <f ca="1">IF(Table1[[#This Row],[Hạn thanh toán]]="","",IF((U2884-NOW())&lt;0,0,(U2884-NOW())))</f>
        <v>0</v>
      </c>
      <c r="W2884" s="35"/>
      <c r="X2884" s="35" t="str">
        <f t="shared" ca="1" si="687"/>
        <v/>
      </c>
      <c r="Y2884" s="2" t="str">
        <f t="shared" si="688"/>
        <v>Đã thanh toán</v>
      </c>
      <c r="Z2884" s="51">
        <f t="shared" ref="Z2884:Z2947" si="689">IF(S2884="","",S2884)</f>
        <v>46030</v>
      </c>
      <c r="AA2884" s="51">
        <f t="shared" ref="AA2884:AA2947" si="690">IF(M2884="","",M2884)</f>
        <v>46083</v>
      </c>
      <c r="AD2884" s="2" t="str">
        <f>VLOOKUP($A2884,MA_KH!$A:$Q,MA_KH!O$1,0)</f>
        <v>SEVEN</v>
      </c>
      <c r="AE2884" s="2" t="str">
        <f>VLOOKUP($A2884,MA_KH!$A:$Q,MA_KH!P$1,0)</f>
        <v>CÔNG TY CỔ PHẦN SEVEN SYSTEM VIỆT NAM</v>
      </c>
    </row>
    <row r="2885" spans="1:31" ht="25.5" hidden="1" customHeight="1" x14ac:dyDescent="0.2">
      <c r="A2885" s="30" t="s">
        <v>22400</v>
      </c>
      <c r="B2885" s="30" t="s">
        <v>4194</v>
      </c>
      <c r="C2885" s="37">
        <v>46030</v>
      </c>
      <c r="D2885" s="30" t="s">
        <v>22951</v>
      </c>
      <c r="E2885" s="37">
        <v>46030</v>
      </c>
      <c r="F2885" s="30"/>
      <c r="G2885" s="30" t="s">
        <v>22952</v>
      </c>
      <c r="H2885" s="38">
        <v>39434</v>
      </c>
      <c r="I2885" s="67">
        <v>0</v>
      </c>
      <c r="J2885" s="38">
        <v>3155</v>
      </c>
      <c r="K2885" s="38">
        <v>42589</v>
      </c>
      <c r="L2885" s="68" t="s">
        <v>41</v>
      </c>
      <c r="M2885" s="6">
        <v>46083</v>
      </c>
      <c r="O2885" s="35">
        <f>IF(Table1[[#This Row],[Phân loại]]="Tồn đầu kỳ",Table1[[#This Row],[Tổng giá trị]],0)</f>
        <v>0</v>
      </c>
      <c r="P2885" s="7">
        <f>IF(Table1[[#This Row],[Số còn phải thu ĐK]]&lt;&gt;0,0,IF(Table1[[#This Row],[Phân loại]]="Bán hàng",Table1[[#This Row],[Tổng giá trị]],-Table1[[#This Row],[Tổng giá trị]]))</f>
        <v>-42589</v>
      </c>
      <c r="Q2885" s="35">
        <f t="shared" si="686"/>
        <v>-42589</v>
      </c>
      <c r="R2885" s="7">
        <f>Table1[[#This Row],[Số còn phải thu ĐK]]+Table1[[#This Row],[Giá Trị HD sau CK]]-Table1[[#This Row],[Số tiền đã thu]]</f>
        <v>0</v>
      </c>
      <c r="S2885" s="6">
        <f>IF(Table1[[#This Row],[Ngày hóa đơn]]&lt;&gt;"",Table1[[#This Row],[Ngày hóa đơn]],IF(Table1[[#This Row],[Ngày hạch toán]]&lt;&gt;"",Table1[[#This Row],[Ngày hạch toán]],""))</f>
        <v>46030</v>
      </c>
      <c r="T2885" s="7"/>
      <c r="U2885" s="6">
        <f>IF(Table1[[#This Row],[Ngày tính CN]]="","",S2885+T2885)</f>
        <v>46030</v>
      </c>
      <c r="V2885" s="35">
        <f ca="1">IF(Table1[[#This Row],[Hạn thanh toán]]="","",IF((U2885-NOW())&lt;0,0,(U2885-NOW())))</f>
        <v>0</v>
      </c>
      <c r="W2885" s="35"/>
      <c r="X2885" s="35" t="str">
        <f t="shared" ca="1" si="687"/>
        <v/>
      </c>
      <c r="Y2885" s="2" t="str">
        <f t="shared" si="688"/>
        <v>Đã thanh toán</v>
      </c>
      <c r="Z2885" s="51">
        <f t="shared" si="689"/>
        <v>46030</v>
      </c>
      <c r="AA2885" s="51">
        <f t="shared" si="690"/>
        <v>46083</v>
      </c>
      <c r="AD2885" s="2" t="str">
        <f>VLOOKUP($A2885,MA_KH!$A:$Q,MA_KH!O$1,0)</f>
        <v>SEVEN</v>
      </c>
      <c r="AE2885" s="2" t="str">
        <f>VLOOKUP($A2885,MA_KH!$A:$Q,MA_KH!P$1,0)</f>
        <v>CÔNG TY CỔ PHẦN SEVEN SYSTEM VIỆT NAM</v>
      </c>
    </row>
    <row r="2886" spans="1:31" ht="25.5" hidden="1" customHeight="1" x14ac:dyDescent="0.2">
      <c r="A2886" s="30" t="s">
        <v>22400</v>
      </c>
      <c r="B2886" s="30" t="s">
        <v>4194</v>
      </c>
      <c r="C2886" s="37">
        <v>46030</v>
      </c>
      <c r="D2886" s="30" t="s">
        <v>22953</v>
      </c>
      <c r="E2886" s="37">
        <v>46030</v>
      </c>
      <c r="F2886" s="30"/>
      <c r="G2886" s="30" t="s">
        <v>22954</v>
      </c>
      <c r="H2886" s="38">
        <v>19717</v>
      </c>
      <c r="I2886" s="67">
        <v>0</v>
      </c>
      <c r="J2886" s="38">
        <v>1577</v>
      </c>
      <c r="K2886" s="38">
        <v>21294</v>
      </c>
      <c r="L2886" s="68" t="s">
        <v>41</v>
      </c>
      <c r="M2886" s="6">
        <v>46083</v>
      </c>
      <c r="O2886" s="35">
        <f>IF(Table1[[#This Row],[Phân loại]]="Tồn đầu kỳ",Table1[[#This Row],[Tổng giá trị]],0)</f>
        <v>0</v>
      </c>
      <c r="P2886" s="7">
        <f>IF(Table1[[#This Row],[Số còn phải thu ĐK]]&lt;&gt;0,0,IF(Table1[[#This Row],[Phân loại]]="Bán hàng",Table1[[#This Row],[Tổng giá trị]],-Table1[[#This Row],[Tổng giá trị]]))</f>
        <v>-21294</v>
      </c>
      <c r="Q2886" s="35">
        <f t="shared" si="686"/>
        <v>-21294</v>
      </c>
      <c r="R2886" s="7">
        <f>Table1[[#This Row],[Số còn phải thu ĐK]]+Table1[[#This Row],[Giá Trị HD sau CK]]-Table1[[#This Row],[Số tiền đã thu]]</f>
        <v>0</v>
      </c>
      <c r="S2886" s="6">
        <f>IF(Table1[[#This Row],[Ngày hóa đơn]]&lt;&gt;"",Table1[[#This Row],[Ngày hóa đơn]],IF(Table1[[#This Row],[Ngày hạch toán]]&lt;&gt;"",Table1[[#This Row],[Ngày hạch toán]],""))</f>
        <v>46030</v>
      </c>
      <c r="T2886" s="7"/>
      <c r="U2886" s="6">
        <f>IF(Table1[[#This Row],[Ngày tính CN]]="","",S2886+T2886)</f>
        <v>46030</v>
      </c>
      <c r="V2886" s="35">
        <f ca="1">IF(Table1[[#This Row],[Hạn thanh toán]]="","",IF((U2886-NOW())&lt;0,0,(U2886-NOW())))</f>
        <v>0</v>
      </c>
      <c r="W2886" s="35"/>
      <c r="X2886" s="35" t="str">
        <f t="shared" ca="1" si="687"/>
        <v/>
      </c>
      <c r="Y2886" s="2" t="str">
        <f t="shared" si="688"/>
        <v>Đã thanh toán</v>
      </c>
      <c r="Z2886" s="51">
        <f t="shared" si="689"/>
        <v>46030</v>
      </c>
      <c r="AA2886" s="51">
        <f t="shared" si="690"/>
        <v>46083</v>
      </c>
      <c r="AD2886" s="2" t="str">
        <f>VLOOKUP($A2886,MA_KH!$A:$Q,MA_KH!O$1,0)</f>
        <v>SEVEN</v>
      </c>
      <c r="AE2886" s="2" t="str">
        <f>VLOOKUP($A2886,MA_KH!$A:$Q,MA_KH!P$1,0)</f>
        <v>CÔNG TY CỔ PHẦN SEVEN SYSTEM VIỆT NAM</v>
      </c>
    </row>
    <row r="2887" spans="1:31" ht="25.5" hidden="1" customHeight="1" x14ac:dyDescent="0.2">
      <c r="A2887" s="30" t="s">
        <v>22400</v>
      </c>
      <c r="B2887" s="30" t="s">
        <v>4194</v>
      </c>
      <c r="C2887" s="32">
        <v>46031</v>
      </c>
      <c r="D2887" s="30" t="s">
        <v>22955</v>
      </c>
      <c r="E2887" s="37">
        <v>46031</v>
      </c>
      <c r="F2887" s="30"/>
      <c r="G2887" s="30" t="s">
        <v>22956</v>
      </c>
      <c r="H2887" s="38">
        <v>37664</v>
      </c>
      <c r="I2887" s="67">
        <v>0</v>
      </c>
      <c r="J2887" s="38">
        <v>3013</v>
      </c>
      <c r="K2887" s="38">
        <v>40677</v>
      </c>
      <c r="L2887" s="68" t="s">
        <v>41</v>
      </c>
      <c r="M2887" s="6">
        <v>46083</v>
      </c>
      <c r="O2887" s="35">
        <f>IF(Table1[[#This Row],[Phân loại]]="Tồn đầu kỳ",Table1[[#This Row],[Tổng giá trị]],0)</f>
        <v>0</v>
      </c>
      <c r="P2887" s="7">
        <f>IF(Table1[[#This Row],[Số còn phải thu ĐK]]&lt;&gt;0,0,IF(Table1[[#This Row],[Phân loại]]="Bán hàng",Table1[[#This Row],[Tổng giá trị]],-Table1[[#This Row],[Tổng giá trị]]))</f>
        <v>-40677</v>
      </c>
      <c r="Q2887" s="35">
        <f t="shared" si="686"/>
        <v>-40677</v>
      </c>
      <c r="R2887" s="7">
        <f>Table1[[#This Row],[Số còn phải thu ĐK]]+Table1[[#This Row],[Giá Trị HD sau CK]]-Table1[[#This Row],[Số tiền đã thu]]</f>
        <v>0</v>
      </c>
      <c r="S2887" s="6">
        <f>IF(Table1[[#This Row],[Ngày hóa đơn]]&lt;&gt;"",Table1[[#This Row],[Ngày hóa đơn]],IF(Table1[[#This Row],[Ngày hạch toán]]&lt;&gt;"",Table1[[#This Row],[Ngày hạch toán]],""))</f>
        <v>46031</v>
      </c>
      <c r="T2887" s="7"/>
      <c r="U2887" s="6">
        <f>IF(Table1[[#This Row],[Ngày tính CN]]="","",S2887+T2887)</f>
        <v>46031</v>
      </c>
      <c r="V2887" s="35">
        <f ca="1">IF(Table1[[#This Row],[Hạn thanh toán]]="","",IF((U2887-NOW())&lt;0,0,(U2887-NOW())))</f>
        <v>0</v>
      </c>
      <c r="W2887" s="35"/>
      <c r="X2887" s="35" t="str">
        <f t="shared" ca="1" si="687"/>
        <v/>
      </c>
      <c r="Y2887" s="2" t="str">
        <f t="shared" si="688"/>
        <v>Đã thanh toán</v>
      </c>
      <c r="Z2887" s="51">
        <f t="shared" si="689"/>
        <v>46031</v>
      </c>
      <c r="AA2887" s="51">
        <f t="shared" si="690"/>
        <v>46083</v>
      </c>
      <c r="AD2887" s="2" t="str">
        <f>VLOOKUP($A2887,MA_KH!$A:$Q,MA_KH!O$1,0)</f>
        <v>SEVEN</v>
      </c>
      <c r="AE2887" s="2" t="str">
        <f>VLOOKUP($A2887,MA_KH!$A:$Q,MA_KH!P$1,0)</f>
        <v>CÔNG TY CỔ PHẦN SEVEN SYSTEM VIỆT NAM</v>
      </c>
    </row>
    <row r="2888" spans="1:31" ht="25.5" hidden="1" customHeight="1" x14ac:dyDescent="0.2">
      <c r="A2888" s="30" t="s">
        <v>22400</v>
      </c>
      <c r="B2888" s="30" t="s">
        <v>4194</v>
      </c>
      <c r="C2888" s="37">
        <v>46032</v>
      </c>
      <c r="D2888" s="30" t="s">
        <v>22957</v>
      </c>
      <c r="E2888" s="37">
        <v>46036</v>
      </c>
      <c r="F2888" s="30" t="s">
        <v>22958</v>
      </c>
      <c r="G2888" s="69" t="s">
        <v>22959</v>
      </c>
      <c r="H2888" s="38">
        <v>6883055</v>
      </c>
      <c r="I2888" s="67">
        <v>0</v>
      </c>
      <c r="J2888" s="38">
        <v>550644</v>
      </c>
      <c r="K2888" s="38">
        <v>7433699</v>
      </c>
      <c r="L2888" s="7" t="s">
        <v>22849</v>
      </c>
      <c r="M2888" s="6">
        <v>46083</v>
      </c>
      <c r="O2888" s="35">
        <f>IF(Table1[[#This Row],[Phân loại]]="Tồn đầu kỳ",Table1[[#This Row],[Tổng giá trị]],0)</f>
        <v>0</v>
      </c>
      <c r="P2888" s="7">
        <f>IF(Table1[[#This Row],[Số còn phải thu ĐK]]&lt;&gt;0,0,IF(Table1[[#This Row],[Phân loại]]="Bán hàng",Table1[[#This Row],[Tổng giá trị]],-Table1[[#This Row],[Tổng giá trị]]))</f>
        <v>7433699</v>
      </c>
      <c r="Q2888" s="35">
        <f t="shared" si="686"/>
        <v>7433699</v>
      </c>
      <c r="R2888" s="7">
        <f>Table1[[#This Row],[Số còn phải thu ĐK]]+Table1[[#This Row],[Giá Trị HD sau CK]]-Table1[[#This Row],[Số tiền đã thu]]</f>
        <v>0</v>
      </c>
      <c r="S2888" s="6">
        <f>IF(Table1[[#This Row],[Ngày hóa đơn]]&lt;&gt;"",Table1[[#This Row],[Ngày hóa đơn]],IF(Table1[[#This Row],[Ngày hạch toán]]&lt;&gt;"",Table1[[#This Row],[Ngày hạch toán]],""))</f>
        <v>46036</v>
      </c>
      <c r="T2888" s="7"/>
      <c r="U2888" s="6">
        <f>IF(Table1[[#This Row],[Ngày tính CN]]="","",S2888+T2888)</f>
        <v>46036</v>
      </c>
      <c r="V2888" s="35">
        <f ca="1">IF(Table1[[#This Row],[Hạn thanh toán]]="","",IF((U2888-NOW())&lt;0,0,(U2888-NOW())))</f>
        <v>0</v>
      </c>
      <c r="W2888" s="35"/>
      <c r="X2888" s="35" t="str">
        <f t="shared" ca="1" si="687"/>
        <v/>
      </c>
      <c r="Y2888" s="2" t="str">
        <f t="shared" si="688"/>
        <v>Đã thanh toán</v>
      </c>
      <c r="Z2888" s="51">
        <f t="shared" si="689"/>
        <v>46036</v>
      </c>
      <c r="AA2888" s="51">
        <f t="shared" si="690"/>
        <v>46083</v>
      </c>
      <c r="AD2888" s="2" t="str">
        <f>VLOOKUP($A2888,MA_KH!$A:$Q,MA_KH!O$1,0)</f>
        <v>SEVEN</v>
      </c>
      <c r="AE2888" s="2" t="str">
        <f>VLOOKUP($A2888,MA_KH!$A:$Q,MA_KH!P$1,0)</f>
        <v>CÔNG TY CỔ PHẦN SEVEN SYSTEM VIỆT NAM</v>
      </c>
    </row>
    <row r="2889" spans="1:31" ht="25.5" hidden="1" customHeight="1" x14ac:dyDescent="0.2">
      <c r="A2889" s="30" t="s">
        <v>22399</v>
      </c>
      <c r="B2889" s="30" t="s">
        <v>4196</v>
      </c>
      <c r="C2889" s="37">
        <v>46032</v>
      </c>
      <c r="D2889" s="30" t="s">
        <v>22960</v>
      </c>
      <c r="E2889" s="37">
        <v>46036</v>
      </c>
      <c r="F2889" s="30" t="s">
        <v>22961</v>
      </c>
      <c r="G2889" s="69" t="s">
        <v>22962</v>
      </c>
      <c r="H2889" s="38">
        <v>418736</v>
      </c>
      <c r="I2889" s="67">
        <v>0</v>
      </c>
      <c r="J2889" s="38">
        <v>33499</v>
      </c>
      <c r="K2889" s="38">
        <v>452235</v>
      </c>
      <c r="L2889" s="7" t="s">
        <v>22849</v>
      </c>
      <c r="M2889" s="6">
        <v>46083</v>
      </c>
      <c r="O2889" s="35">
        <f>IF(Table1[[#This Row],[Phân loại]]="Tồn đầu kỳ",Table1[[#This Row],[Tổng giá trị]],0)</f>
        <v>0</v>
      </c>
      <c r="P2889" s="7">
        <f>IF(Table1[[#This Row],[Số còn phải thu ĐK]]&lt;&gt;0,0,IF(Table1[[#This Row],[Phân loại]]="Bán hàng",Table1[[#This Row],[Tổng giá trị]],-Table1[[#This Row],[Tổng giá trị]]))</f>
        <v>452235</v>
      </c>
      <c r="Q2889" s="35">
        <f t="shared" ref="Q2889:Q2920" si="691">IF(M2889&lt;&gt;"",IF(O2889&lt;&gt;0,O2889,P2889),0)</f>
        <v>452235</v>
      </c>
      <c r="R2889" s="7">
        <f>Table1[[#This Row],[Số còn phải thu ĐK]]+Table1[[#This Row],[Giá Trị HD sau CK]]-Table1[[#This Row],[Số tiền đã thu]]</f>
        <v>0</v>
      </c>
      <c r="S2889" s="6">
        <f>IF(Table1[[#This Row],[Ngày hóa đơn]]&lt;&gt;"",Table1[[#This Row],[Ngày hóa đơn]],IF(Table1[[#This Row],[Ngày hạch toán]]&lt;&gt;"",Table1[[#This Row],[Ngày hạch toán]],""))</f>
        <v>46036</v>
      </c>
      <c r="T2889" s="7"/>
      <c r="U2889" s="6">
        <f>IF(Table1[[#This Row],[Ngày tính CN]]="","",S2889+T2889)</f>
        <v>46036</v>
      </c>
      <c r="V2889" s="35">
        <f ca="1">IF(Table1[[#This Row],[Hạn thanh toán]]="","",IF((U2889-NOW())&lt;0,0,(U2889-NOW())))</f>
        <v>0</v>
      </c>
      <c r="W2889" s="35"/>
      <c r="X2889" s="35" t="str">
        <f t="shared" ref="X2889:X2920" ca="1" si="692">IF(OR(U2889="",R2889=0),"",IF((U2889-NOW())&lt;0,-(U2889-NOW()),0))</f>
        <v/>
      </c>
      <c r="Y2889" s="2" t="str">
        <f t="shared" ref="Y2889:Y2920" si="693">IF(R2889=0,"Đã thanh toán",IF(X2889="","",IF(X2889&lt;=0,"Chưa đến hạn thanh toán",IF(X2889&lt;=30,"Nợ quá hạn 30 ngày",IF(X2889&lt;=60,"Nợ quá hạn từ 30 ngày đến 60 ngày",IF(X2889&lt;=90,"Nợ quá hạn từ 60 ngày đến 90 ngày",IF(X2889&lt;=120,"Nợ quá hạn từ 90 ngày đến 120 ngày","Nợ quá hạn hơn 120 ngày có khả năng mất thanh toán")))))))</f>
        <v>Đã thanh toán</v>
      </c>
      <c r="Z2889" s="51">
        <f t="shared" si="689"/>
        <v>46036</v>
      </c>
      <c r="AA2889" s="51">
        <f t="shared" si="690"/>
        <v>46083</v>
      </c>
      <c r="AD2889" s="2" t="str">
        <f>VLOOKUP($A2889,MA_KH!$A:$Q,MA_KH!O$1,0)</f>
        <v>SEVEN</v>
      </c>
      <c r="AE2889" s="2" t="str">
        <f>VLOOKUP($A2889,MA_KH!$A:$Q,MA_KH!P$1,0)</f>
        <v>CÔNG TY CỔ PHẦN SEVEN SYSTEM VIỆT NAM</v>
      </c>
    </row>
    <row r="2890" spans="1:31" ht="25.5" hidden="1" customHeight="1" x14ac:dyDescent="0.2">
      <c r="A2890" s="30" t="s">
        <v>22400</v>
      </c>
      <c r="B2890" s="30" t="s">
        <v>4194</v>
      </c>
      <c r="C2890" s="37">
        <v>46032</v>
      </c>
      <c r="D2890" s="30" t="s">
        <v>22963</v>
      </c>
      <c r="E2890" s="37">
        <v>46032</v>
      </c>
      <c r="F2890" s="30"/>
      <c r="G2890" s="30" t="s">
        <v>22964</v>
      </c>
      <c r="H2890" s="38">
        <v>19717</v>
      </c>
      <c r="I2890" s="67">
        <v>0</v>
      </c>
      <c r="J2890" s="38">
        <v>1577</v>
      </c>
      <c r="K2890" s="38">
        <v>21294</v>
      </c>
      <c r="L2890" s="68" t="s">
        <v>41</v>
      </c>
      <c r="M2890" s="6">
        <v>46083</v>
      </c>
      <c r="O2890" s="35">
        <f>IF(Table1[[#This Row],[Phân loại]]="Tồn đầu kỳ",Table1[[#This Row],[Tổng giá trị]],0)</f>
        <v>0</v>
      </c>
      <c r="P2890" s="7">
        <f>IF(Table1[[#This Row],[Số còn phải thu ĐK]]&lt;&gt;0,0,IF(Table1[[#This Row],[Phân loại]]="Bán hàng",Table1[[#This Row],[Tổng giá trị]],-Table1[[#This Row],[Tổng giá trị]]))</f>
        <v>-21294</v>
      </c>
      <c r="Q2890" s="35">
        <f t="shared" si="691"/>
        <v>-21294</v>
      </c>
      <c r="R2890" s="7">
        <f>Table1[[#This Row],[Số còn phải thu ĐK]]+Table1[[#This Row],[Giá Trị HD sau CK]]-Table1[[#This Row],[Số tiền đã thu]]</f>
        <v>0</v>
      </c>
      <c r="S2890" s="6">
        <f>IF(Table1[[#This Row],[Ngày hóa đơn]]&lt;&gt;"",Table1[[#This Row],[Ngày hóa đơn]],IF(Table1[[#This Row],[Ngày hạch toán]]&lt;&gt;"",Table1[[#This Row],[Ngày hạch toán]],""))</f>
        <v>46032</v>
      </c>
      <c r="T2890" s="7"/>
      <c r="U2890" s="6">
        <f>IF(Table1[[#This Row],[Ngày tính CN]]="","",S2890+T2890)</f>
        <v>46032</v>
      </c>
      <c r="V2890" s="35">
        <f ca="1">IF(Table1[[#This Row],[Hạn thanh toán]]="","",IF((U2890-NOW())&lt;0,0,(U2890-NOW())))</f>
        <v>0</v>
      </c>
      <c r="W2890" s="35"/>
      <c r="X2890" s="35" t="str">
        <f t="shared" ca="1" si="692"/>
        <v/>
      </c>
      <c r="Y2890" s="2" t="str">
        <f t="shared" si="693"/>
        <v>Đã thanh toán</v>
      </c>
      <c r="Z2890" s="51">
        <f t="shared" si="689"/>
        <v>46032</v>
      </c>
      <c r="AA2890" s="51">
        <f t="shared" si="690"/>
        <v>46083</v>
      </c>
      <c r="AD2890" s="2" t="str">
        <f>VLOOKUP($A2890,MA_KH!$A:$Q,MA_KH!O$1,0)</f>
        <v>SEVEN</v>
      </c>
      <c r="AE2890" s="2" t="str">
        <f>VLOOKUP($A2890,MA_KH!$A:$Q,MA_KH!P$1,0)</f>
        <v>CÔNG TY CỔ PHẦN SEVEN SYSTEM VIỆT NAM</v>
      </c>
    </row>
    <row r="2891" spans="1:31" ht="25.5" hidden="1" customHeight="1" x14ac:dyDescent="0.2">
      <c r="A2891" s="30" t="s">
        <v>22400</v>
      </c>
      <c r="B2891" s="30" t="s">
        <v>4194</v>
      </c>
      <c r="C2891" s="37">
        <v>46033</v>
      </c>
      <c r="D2891" s="30" t="s">
        <v>22965</v>
      </c>
      <c r="E2891" s="37">
        <v>46033</v>
      </c>
      <c r="F2891" s="30"/>
      <c r="G2891" s="30" t="s">
        <v>22966</v>
      </c>
      <c r="H2891" s="38">
        <v>75328</v>
      </c>
      <c r="I2891" s="67">
        <v>0</v>
      </c>
      <c r="J2891" s="38">
        <v>6026</v>
      </c>
      <c r="K2891" s="38">
        <v>81354</v>
      </c>
      <c r="L2891" s="68" t="s">
        <v>41</v>
      </c>
      <c r="M2891" s="6">
        <v>46083</v>
      </c>
      <c r="O2891" s="35">
        <f>IF(Table1[[#This Row],[Phân loại]]="Tồn đầu kỳ",Table1[[#This Row],[Tổng giá trị]],0)</f>
        <v>0</v>
      </c>
      <c r="P2891" s="7">
        <f>IF(Table1[[#This Row],[Số còn phải thu ĐK]]&lt;&gt;0,0,IF(Table1[[#This Row],[Phân loại]]="Bán hàng",Table1[[#This Row],[Tổng giá trị]],-Table1[[#This Row],[Tổng giá trị]]))</f>
        <v>-81354</v>
      </c>
      <c r="Q2891" s="35">
        <f t="shared" si="691"/>
        <v>-81354</v>
      </c>
      <c r="R2891" s="7">
        <f>Table1[[#This Row],[Số còn phải thu ĐK]]+Table1[[#This Row],[Giá Trị HD sau CK]]-Table1[[#This Row],[Số tiền đã thu]]</f>
        <v>0</v>
      </c>
      <c r="S2891" s="6">
        <f>IF(Table1[[#This Row],[Ngày hóa đơn]]&lt;&gt;"",Table1[[#This Row],[Ngày hóa đơn]],IF(Table1[[#This Row],[Ngày hạch toán]]&lt;&gt;"",Table1[[#This Row],[Ngày hạch toán]],""))</f>
        <v>46033</v>
      </c>
      <c r="T2891" s="7"/>
      <c r="U2891" s="6">
        <f>IF(Table1[[#This Row],[Ngày tính CN]]="","",S2891+T2891)</f>
        <v>46033</v>
      </c>
      <c r="V2891" s="35">
        <f ca="1">IF(Table1[[#This Row],[Hạn thanh toán]]="","",IF((U2891-NOW())&lt;0,0,(U2891-NOW())))</f>
        <v>0</v>
      </c>
      <c r="W2891" s="35"/>
      <c r="X2891" s="35" t="str">
        <f t="shared" ca="1" si="692"/>
        <v/>
      </c>
      <c r="Y2891" s="2" t="str">
        <f t="shared" si="693"/>
        <v>Đã thanh toán</v>
      </c>
      <c r="Z2891" s="51">
        <f t="shared" si="689"/>
        <v>46033</v>
      </c>
      <c r="AA2891" s="51">
        <f t="shared" si="690"/>
        <v>46083</v>
      </c>
      <c r="AD2891" s="2" t="str">
        <f>VLOOKUP($A2891,MA_KH!$A:$Q,MA_KH!O$1,0)</f>
        <v>SEVEN</v>
      </c>
      <c r="AE2891" s="2" t="str">
        <f>VLOOKUP($A2891,MA_KH!$A:$Q,MA_KH!P$1,0)</f>
        <v>CÔNG TY CỔ PHẦN SEVEN SYSTEM VIỆT NAM</v>
      </c>
    </row>
    <row r="2892" spans="1:31" ht="25.5" hidden="1" customHeight="1" x14ac:dyDescent="0.2">
      <c r="A2892" s="30" t="s">
        <v>22400</v>
      </c>
      <c r="B2892" s="30" t="s">
        <v>4194</v>
      </c>
      <c r="C2892" s="37">
        <v>46033</v>
      </c>
      <c r="D2892" s="30" t="s">
        <v>22967</v>
      </c>
      <c r="E2892" s="37">
        <v>46033</v>
      </c>
      <c r="F2892" s="30"/>
      <c r="G2892" s="30" t="s">
        <v>22968</v>
      </c>
      <c r="H2892" s="38">
        <v>39434</v>
      </c>
      <c r="I2892" s="67">
        <v>0</v>
      </c>
      <c r="J2892" s="38">
        <v>3155</v>
      </c>
      <c r="K2892" s="38">
        <v>42589</v>
      </c>
      <c r="L2892" s="68" t="s">
        <v>41</v>
      </c>
      <c r="M2892" s="6">
        <v>46083</v>
      </c>
      <c r="O2892" s="35">
        <f>IF(Table1[[#This Row],[Phân loại]]="Tồn đầu kỳ",Table1[[#This Row],[Tổng giá trị]],0)</f>
        <v>0</v>
      </c>
      <c r="P2892" s="7">
        <f>IF(Table1[[#This Row],[Số còn phải thu ĐK]]&lt;&gt;0,0,IF(Table1[[#This Row],[Phân loại]]="Bán hàng",Table1[[#This Row],[Tổng giá trị]],-Table1[[#This Row],[Tổng giá trị]]))</f>
        <v>-42589</v>
      </c>
      <c r="Q2892" s="35">
        <f t="shared" si="691"/>
        <v>-42589</v>
      </c>
      <c r="R2892" s="7">
        <f>Table1[[#This Row],[Số còn phải thu ĐK]]+Table1[[#This Row],[Giá Trị HD sau CK]]-Table1[[#This Row],[Số tiền đã thu]]</f>
        <v>0</v>
      </c>
      <c r="S2892" s="6">
        <f>IF(Table1[[#This Row],[Ngày hóa đơn]]&lt;&gt;"",Table1[[#This Row],[Ngày hóa đơn]],IF(Table1[[#This Row],[Ngày hạch toán]]&lt;&gt;"",Table1[[#This Row],[Ngày hạch toán]],""))</f>
        <v>46033</v>
      </c>
      <c r="T2892" s="7"/>
      <c r="U2892" s="6">
        <f>IF(Table1[[#This Row],[Ngày tính CN]]="","",S2892+T2892)</f>
        <v>46033</v>
      </c>
      <c r="V2892" s="35">
        <f ca="1">IF(Table1[[#This Row],[Hạn thanh toán]]="","",IF((U2892-NOW())&lt;0,0,(U2892-NOW())))</f>
        <v>0</v>
      </c>
      <c r="W2892" s="35"/>
      <c r="X2892" s="35" t="str">
        <f t="shared" ca="1" si="692"/>
        <v/>
      </c>
      <c r="Y2892" s="2" t="str">
        <f t="shared" si="693"/>
        <v>Đã thanh toán</v>
      </c>
      <c r="Z2892" s="51">
        <f t="shared" si="689"/>
        <v>46033</v>
      </c>
      <c r="AA2892" s="51">
        <f t="shared" si="690"/>
        <v>46083</v>
      </c>
      <c r="AD2892" s="2" t="str">
        <f>VLOOKUP($A2892,MA_KH!$A:$Q,MA_KH!O$1,0)</f>
        <v>SEVEN</v>
      </c>
      <c r="AE2892" s="2" t="str">
        <f>VLOOKUP($A2892,MA_KH!$A:$Q,MA_KH!P$1,0)</f>
        <v>CÔNG TY CỔ PHẦN SEVEN SYSTEM VIỆT NAM</v>
      </c>
    </row>
    <row r="2893" spans="1:31" ht="25.5" hidden="1" customHeight="1" x14ac:dyDescent="0.2">
      <c r="A2893" s="30" t="s">
        <v>22399</v>
      </c>
      <c r="B2893" s="30" t="s">
        <v>4196</v>
      </c>
      <c r="C2893" s="37">
        <v>46033</v>
      </c>
      <c r="D2893" s="30" t="s">
        <v>22969</v>
      </c>
      <c r="E2893" s="37">
        <v>46033</v>
      </c>
      <c r="F2893" s="30"/>
      <c r="G2893" s="30" t="s">
        <v>22970</v>
      </c>
      <c r="H2893" s="38">
        <v>106116</v>
      </c>
      <c r="I2893" s="67">
        <v>0</v>
      </c>
      <c r="J2893" s="38">
        <v>8489</v>
      </c>
      <c r="K2893" s="38">
        <v>114605</v>
      </c>
      <c r="L2893" s="68" t="s">
        <v>41</v>
      </c>
      <c r="M2893" s="6">
        <v>46083</v>
      </c>
      <c r="O2893" s="35">
        <f>IF(Table1[[#This Row],[Phân loại]]="Tồn đầu kỳ",Table1[[#This Row],[Tổng giá trị]],0)</f>
        <v>0</v>
      </c>
      <c r="P2893" s="7">
        <f>IF(Table1[[#This Row],[Số còn phải thu ĐK]]&lt;&gt;0,0,IF(Table1[[#This Row],[Phân loại]]="Bán hàng",Table1[[#This Row],[Tổng giá trị]],-Table1[[#This Row],[Tổng giá trị]]))</f>
        <v>-114605</v>
      </c>
      <c r="Q2893" s="35">
        <f t="shared" si="691"/>
        <v>-114605</v>
      </c>
      <c r="R2893" s="7">
        <f>Table1[[#This Row],[Số còn phải thu ĐK]]+Table1[[#This Row],[Giá Trị HD sau CK]]-Table1[[#This Row],[Số tiền đã thu]]</f>
        <v>0</v>
      </c>
      <c r="S2893" s="6">
        <f>IF(Table1[[#This Row],[Ngày hóa đơn]]&lt;&gt;"",Table1[[#This Row],[Ngày hóa đơn]],IF(Table1[[#This Row],[Ngày hạch toán]]&lt;&gt;"",Table1[[#This Row],[Ngày hạch toán]],""))</f>
        <v>46033</v>
      </c>
      <c r="T2893" s="7"/>
      <c r="U2893" s="6">
        <f>IF(Table1[[#This Row],[Ngày tính CN]]="","",S2893+T2893)</f>
        <v>46033</v>
      </c>
      <c r="V2893" s="35">
        <f ca="1">IF(Table1[[#This Row],[Hạn thanh toán]]="","",IF((U2893-NOW())&lt;0,0,(U2893-NOW())))</f>
        <v>0</v>
      </c>
      <c r="W2893" s="35"/>
      <c r="X2893" s="35" t="str">
        <f t="shared" ca="1" si="692"/>
        <v/>
      </c>
      <c r="Y2893" s="2" t="str">
        <f t="shared" si="693"/>
        <v>Đã thanh toán</v>
      </c>
      <c r="Z2893" s="51">
        <f t="shared" si="689"/>
        <v>46033</v>
      </c>
      <c r="AA2893" s="51">
        <f t="shared" si="690"/>
        <v>46083</v>
      </c>
      <c r="AD2893" s="2" t="str">
        <f>VLOOKUP($A2893,MA_KH!$A:$Q,MA_KH!O$1,0)</f>
        <v>SEVEN</v>
      </c>
      <c r="AE2893" s="2" t="str">
        <f>VLOOKUP($A2893,MA_KH!$A:$Q,MA_KH!P$1,0)</f>
        <v>CÔNG TY CỔ PHẦN SEVEN SYSTEM VIỆT NAM</v>
      </c>
    </row>
    <row r="2894" spans="1:31" ht="25.5" hidden="1" customHeight="1" x14ac:dyDescent="0.2">
      <c r="A2894" s="30" t="s">
        <v>22400</v>
      </c>
      <c r="B2894" s="30" t="s">
        <v>4194</v>
      </c>
      <c r="C2894" s="37">
        <v>46034</v>
      </c>
      <c r="D2894" s="30" t="s">
        <v>22971</v>
      </c>
      <c r="E2894" s="37">
        <v>46034</v>
      </c>
      <c r="F2894" s="30"/>
      <c r="G2894" s="30" t="s">
        <v>22972</v>
      </c>
      <c r="H2894" s="38">
        <v>19717</v>
      </c>
      <c r="I2894" s="67">
        <v>0</v>
      </c>
      <c r="J2894" s="38">
        <v>1577</v>
      </c>
      <c r="K2894" s="38">
        <v>21294</v>
      </c>
      <c r="L2894" s="68" t="s">
        <v>41</v>
      </c>
      <c r="M2894" s="6">
        <v>46083</v>
      </c>
      <c r="O2894" s="35">
        <f>IF(Table1[[#This Row],[Phân loại]]="Tồn đầu kỳ",Table1[[#This Row],[Tổng giá trị]],0)</f>
        <v>0</v>
      </c>
      <c r="P2894" s="7">
        <f>IF(Table1[[#This Row],[Số còn phải thu ĐK]]&lt;&gt;0,0,IF(Table1[[#This Row],[Phân loại]]="Bán hàng",Table1[[#This Row],[Tổng giá trị]],-Table1[[#This Row],[Tổng giá trị]]))</f>
        <v>-21294</v>
      </c>
      <c r="Q2894" s="35">
        <f t="shared" si="691"/>
        <v>-21294</v>
      </c>
      <c r="R2894" s="7">
        <f>Table1[[#This Row],[Số còn phải thu ĐK]]+Table1[[#This Row],[Giá Trị HD sau CK]]-Table1[[#This Row],[Số tiền đã thu]]</f>
        <v>0</v>
      </c>
      <c r="S2894" s="6">
        <f>IF(Table1[[#This Row],[Ngày hóa đơn]]&lt;&gt;"",Table1[[#This Row],[Ngày hóa đơn]],IF(Table1[[#This Row],[Ngày hạch toán]]&lt;&gt;"",Table1[[#This Row],[Ngày hạch toán]],""))</f>
        <v>46034</v>
      </c>
      <c r="T2894" s="7"/>
      <c r="U2894" s="6">
        <f>IF(Table1[[#This Row],[Ngày tính CN]]="","",S2894+T2894)</f>
        <v>46034</v>
      </c>
      <c r="V2894" s="35">
        <f ca="1">IF(Table1[[#This Row],[Hạn thanh toán]]="","",IF((U2894-NOW())&lt;0,0,(U2894-NOW())))</f>
        <v>0</v>
      </c>
      <c r="W2894" s="35"/>
      <c r="X2894" s="35" t="str">
        <f t="shared" ca="1" si="692"/>
        <v/>
      </c>
      <c r="Y2894" s="2" t="str">
        <f t="shared" si="693"/>
        <v>Đã thanh toán</v>
      </c>
      <c r="Z2894" s="51">
        <f t="shared" si="689"/>
        <v>46034</v>
      </c>
      <c r="AA2894" s="51">
        <f t="shared" si="690"/>
        <v>46083</v>
      </c>
      <c r="AD2894" s="2" t="str">
        <f>VLOOKUP($A2894,MA_KH!$A:$Q,MA_KH!O$1,0)</f>
        <v>SEVEN</v>
      </c>
      <c r="AE2894" s="2" t="str">
        <f>VLOOKUP($A2894,MA_KH!$A:$Q,MA_KH!P$1,0)</f>
        <v>CÔNG TY CỔ PHẦN SEVEN SYSTEM VIỆT NAM</v>
      </c>
    </row>
    <row r="2895" spans="1:31" ht="25.5" hidden="1" customHeight="1" x14ac:dyDescent="0.2">
      <c r="A2895" s="30" t="s">
        <v>22400</v>
      </c>
      <c r="B2895" s="30" t="s">
        <v>4194</v>
      </c>
      <c r="C2895" s="37">
        <v>46034</v>
      </c>
      <c r="D2895" s="30" t="s">
        <v>22973</v>
      </c>
      <c r="E2895" s="37">
        <v>46034</v>
      </c>
      <c r="F2895" s="30"/>
      <c r="G2895" s="30" t="s">
        <v>22974</v>
      </c>
      <c r="H2895" s="38">
        <v>19717</v>
      </c>
      <c r="I2895" s="67">
        <v>0</v>
      </c>
      <c r="J2895" s="38">
        <v>1577</v>
      </c>
      <c r="K2895" s="38">
        <v>21294</v>
      </c>
      <c r="L2895" s="68" t="s">
        <v>41</v>
      </c>
      <c r="M2895" s="6">
        <v>46083</v>
      </c>
      <c r="O2895" s="35">
        <f>IF(Table1[[#This Row],[Phân loại]]="Tồn đầu kỳ",Table1[[#This Row],[Tổng giá trị]],0)</f>
        <v>0</v>
      </c>
      <c r="P2895" s="7">
        <f>IF(Table1[[#This Row],[Số còn phải thu ĐK]]&lt;&gt;0,0,IF(Table1[[#This Row],[Phân loại]]="Bán hàng",Table1[[#This Row],[Tổng giá trị]],-Table1[[#This Row],[Tổng giá trị]]))</f>
        <v>-21294</v>
      </c>
      <c r="Q2895" s="35">
        <f t="shared" si="691"/>
        <v>-21294</v>
      </c>
      <c r="R2895" s="7">
        <f>Table1[[#This Row],[Số còn phải thu ĐK]]+Table1[[#This Row],[Giá Trị HD sau CK]]-Table1[[#This Row],[Số tiền đã thu]]</f>
        <v>0</v>
      </c>
      <c r="S2895" s="6">
        <f>IF(Table1[[#This Row],[Ngày hóa đơn]]&lt;&gt;"",Table1[[#This Row],[Ngày hóa đơn]],IF(Table1[[#This Row],[Ngày hạch toán]]&lt;&gt;"",Table1[[#This Row],[Ngày hạch toán]],""))</f>
        <v>46034</v>
      </c>
      <c r="T2895" s="7"/>
      <c r="U2895" s="6">
        <f>IF(Table1[[#This Row],[Ngày tính CN]]="","",S2895+T2895)</f>
        <v>46034</v>
      </c>
      <c r="V2895" s="35">
        <f ca="1">IF(Table1[[#This Row],[Hạn thanh toán]]="","",IF((U2895-NOW())&lt;0,0,(U2895-NOW())))</f>
        <v>0</v>
      </c>
      <c r="W2895" s="35"/>
      <c r="X2895" s="35" t="str">
        <f t="shared" ca="1" si="692"/>
        <v/>
      </c>
      <c r="Y2895" s="2" t="str">
        <f t="shared" si="693"/>
        <v>Đã thanh toán</v>
      </c>
      <c r="Z2895" s="51">
        <f t="shared" si="689"/>
        <v>46034</v>
      </c>
      <c r="AA2895" s="51">
        <f t="shared" si="690"/>
        <v>46083</v>
      </c>
      <c r="AD2895" s="2" t="str">
        <f>VLOOKUP($A2895,MA_KH!$A:$Q,MA_KH!O$1,0)</f>
        <v>SEVEN</v>
      </c>
      <c r="AE2895" s="2" t="str">
        <f>VLOOKUP($A2895,MA_KH!$A:$Q,MA_KH!P$1,0)</f>
        <v>CÔNG TY CỔ PHẦN SEVEN SYSTEM VIỆT NAM</v>
      </c>
    </row>
    <row r="2896" spans="1:31" ht="25.5" hidden="1" customHeight="1" x14ac:dyDescent="0.2">
      <c r="A2896" s="30" t="s">
        <v>22400</v>
      </c>
      <c r="B2896" s="30" t="s">
        <v>4194</v>
      </c>
      <c r="C2896" s="37">
        <v>46034</v>
      </c>
      <c r="D2896" s="30" t="s">
        <v>22975</v>
      </c>
      <c r="E2896" s="37">
        <v>46034</v>
      </c>
      <c r="F2896" s="30"/>
      <c r="G2896" s="30" t="s">
        <v>22976</v>
      </c>
      <c r="H2896" s="38">
        <v>19717</v>
      </c>
      <c r="I2896" s="67">
        <v>0</v>
      </c>
      <c r="J2896" s="38">
        <v>1577</v>
      </c>
      <c r="K2896" s="38">
        <v>21294</v>
      </c>
      <c r="L2896" s="68" t="s">
        <v>41</v>
      </c>
      <c r="M2896" s="6">
        <v>46083</v>
      </c>
      <c r="O2896" s="35">
        <f>IF(Table1[[#This Row],[Phân loại]]="Tồn đầu kỳ",Table1[[#This Row],[Tổng giá trị]],0)</f>
        <v>0</v>
      </c>
      <c r="P2896" s="7">
        <f>IF(Table1[[#This Row],[Số còn phải thu ĐK]]&lt;&gt;0,0,IF(Table1[[#This Row],[Phân loại]]="Bán hàng",Table1[[#This Row],[Tổng giá trị]],-Table1[[#This Row],[Tổng giá trị]]))</f>
        <v>-21294</v>
      </c>
      <c r="Q2896" s="35">
        <f t="shared" si="691"/>
        <v>-21294</v>
      </c>
      <c r="R2896" s="7">
        <f>Table1[[#This Row],[Số còn phải thu ĐK]]+Table1[[#This Row],[Giá Trị HD sau CK]]-Table1[[#This Row],[Số tiền đã thu]]</f>
        <v>0</v>
      </c>
      <c r="S2896" s="6">
        <f>IF(Table1[[#This Row],[Ngày hóa đơn]]&lt;&gt;"",Table1[[#This Row],[Ngày hóa đơn]],IF(Table1[[#This Row],[Ngày hạch toán]]&lt;&gt;"",Table1[[#This Row],[Ngày hạch toán]],""))</f>
        <v>46034</v>
      </c>
      <c r="T2896" s="7"/>
      <c r="U2896" s="6">
        <f>IF(Table1[[#This Row],[Ngày tính CN]]="","",S2896+T2896)</f>
        <v>46034</v>
      </c>
      <c r="V2896" s="35">
        <f ca="1">IF(Table1[[#This Row],[Hạn thanh toán]]="","",IF((U2896-NOW())&lt;0,0,(U2896-NOW())))</f>
        <v>0</v>
      </c>
      <c r="W2896" s="35"/>
      <c r="X2896" s="35" t="str">
        <f t="shared" ca="1" si="692"/>
        <v/>
      </c>
      <c r="Y2896" s="2" t="str">
        <f t="shared" si="693"/>
        <v>Đã thanh toán</v>
      </c>
      <c r="Z2896" s="51">
        <f t="shared" si="689"/>
        <v>46034</v>
      </c>
      <c r="AA2896" s="51">
        <f t="shared" si="690"/>
        <v>46083</v>
      </c>
      <c r="AD2896" s="2" t="str">
        <f>VLOOKUP($A2896,MA_KH!$A:$Q,MA_KH!O$1,0)</f>
        <v>SEVEN</v>
      </c>
      <c r="AE2896" s="2" t="str">
        <f>VLOOKUP($A2896,MA_KH!$A:$Q,MA_KH!P$1,0)</f>
        <v>CÔNG TY CỔ PHẦN SEVEN SYSTEM VIỆT NAM</v>
      </c>
    </row>
    <row r="2897" spans="1:31" ht="25.5" hidden="1" customHeight="1" x14ac:dyDescent="0.2">
      <c r="A2897" s="30" t="s">
        <v>22400</v>
      </c>
      <c r="B2897" s="30" t="s">
        <v>4194</v>
      </c>
      <c r="C2897" s="37">
        <v>46034</v>
      </c>
      <c r="D2897" s="30" t="s">
        <v>22977</v>
      </c>
      <c r="E2897" s="37">
        <v>46034</v>
      </c>
      <c r="F2897" s="30"/>
      <c r="G2897" s="30" t="s">
        <v>22978</v>
      </c>
      <c r="H2897" s="38">
        <v>106116</v>
      </c>
      <c r="I2897" s="67">
        <v>0</v>
      </c>
      <c r="J2897" s="38">
        <v>8489</v>
      </c>
      <c r="K2897" s="38">
        <v>114605</v>
      </c>
      <c r="L2897" s="68" t="s">
        <v>41</v>
      </c>
      <c r="M2897" s="6">
        <v>46083</v>
      </c>
      <c r="O2897" s="35">
        <f>IF(Table1[[#This Row],[Phân loại]]="Tồn đầu kỳ",Table1[[#This Row],[Tổng giá trị]],0)</f>
        <v>0</v>
      </c>
      <c r="P2897" s="7">
        <f>IF(Table1[[#This Row],[Số còn phải thu ĐK]]&lt;&gt;0,0,IF(Table1[[#This Row],[Phân loại]]="Bán hàng",Table1[[#This Row],[Tổng giá trị]],-Table1[[#This Row],[Tổng giá trị]]))</f>
        <v>-114605</v>
      </c>
      <c r="Q2897" s="35">
        <f t="shared" si="691"/>
        <v>-114605</v>
      </c>
      <c r="R2897" s="7">
        <f>Table1[[#This Row],[Số còn phải thu ĐK]]+Table1[[#This Row],[Giá Trị HD sau CK]]-Table1[[#This Row],[Số tiền đã thu]]</f>
        <v>0</v>
      </c>
      <c r="S2897" s="6">
        <f>IF(Table1[[#This Row],[Ngày hóa đơn]]&lt;&gt;"",Table1[[#This Row],[Ngày hóa đơn]],IF(Table1[[#This Row],[Ngày hạch toán]]&lt;&gt;"",Table1[[#This Row],[Ngày hạch toán]],""))</f>
        <v>46034</v>
      </c>
      <c r="T2897" s="7"/>
      <c r="U2897" s="6">
        <f>IF(Table1[[#This Row],[Ngày tính CN]]="","",S2897+T2897)</f>
        <v>46034</v>
      </c>
      <c r="V2897" s="35">
        <f ca="1">IF(Table1[[#This Row],[Hạn thanh toán]]="","",IF((U2897-NOW())&lt;0,0,(U2897-NOW())))</f>
        <v>0</v>
      </c>
      <c r="W2897" s="35"/>
      <c r="X2897" s="35" t="str">
        <f t="shared" ca="1" si="692"/>
        <v/>
      </c>
      <c r="Y2897" s="2" t="str">
        <f t="shared" si="693"/>
        <v>Đã thanh toán</v>
      </c>
      <c r="Z2897" s="51">
        <f t="shared" si="689"/>
        <v>46034</v>
      </c>
      <c r="AA2897" s="51">
        <f t="shared" si="690"/>
        <v>46083</v>
      </c>
      <c r="AD2897" s="2" t="str">
        <f>VLOOKUP($A2897,MA_KH!$A:$Q,MA_KH!O$1,0)</f>
        <v>SEVEN</v>
      </c>
      <c r="AE2897" s="2" t="str">
        <f>VLOOKUP($A2897,MA_KH!$A:$Q,MA_KH!P$1,0)</f>
        <v>CÔNG TY CỔ PHẦN SEVEN SYSTEM VIỆT NAM</v>
      </c>
    </row>
    <row r="2898" spans="1:31" ht="25.5" hidden="1" customHeight="1" x14ac:dyDescent="0.2">
      <c r="A2898" s="30" t="s">
        <v>22400</v>
      </c>
      <c r="B2898" s="30" t="s">
        <v>4194</v>
      </c>
      <c r="C2898" s="37">
        <v>46034</v>
      </c>
      <c r="D2898" s="30" t="s">
        <v>22979</v>
      </c>
      <c r="E2898" s="37">
        <v>46034</v>
      </c>
      <c r="F2898" s="30"/>
      <c r="G2898" s="30" t="s">
        <v>22980</v>
      </c>
      <c r="H2898" s="38">
        <v>39434</v>
      </c>
      <c r="I2898" s="67">
        <v>0</v>
      </c>
      <c r="J2898" s="38">
        <v>3155</v>
      </c>
      <c r="K2898" s="38">
        <v>42589</v>
      </c>
      <c r="L2898" s="68" t="s">
        <v>41</v>
      </c>
      <c r="M2898" s="6">
        <v>46083</v>
      </c>
      <c r="O2898" s="35">
        <f>IF(Table1[[#This Row],[Phân loại]]="Tồn đầu kỳ",Table1[[#This Row],[Tổng giá trị]],0)</f>
        <v>0</v>
      </c>
      <c r="P2898" s="7">
        <f>IF(Table1[[#This Row],[Số còn phải thu ĐK]]&lt;&gt;0,0,IF(Table1[[#This Row],[Phân loại]]="Bán hàng",Table1[[#This Row],[Tổng giá trị]],-Table1[[#This Row],[Tổng giá trị]]))</f>
        <v>-42589</v>
      </c>
      <c r="Q2898" s="35">
        <f t="shared" si="691"/>
        <v>-42589</v>
      </c>
      <c r="R2898" s="7">
        <f>Table1[[#This Row],[Số còn phải thu ĐK]]+Table1[[#This Row],[Giá Trị HD sau CK]]-Table1[[#This Row],[Số tiền đã thu]]</f>
        <v>0</v>
      </c>
      <c r="S2898" s="6">
        <f>IF(Table1[[#This Row],[Ngày hóa đơn]]&lt;&gt;"",Table1[[#This Row],[Ngày hóa đơn]],IF(Table1[[#This Row],[Ngày hạch toán]]&lt;&gt;"",Table1[[#This Row],[Ngày hạch toán]],""))</f>
        <v>46034</v>
      </c>
      <c r="T2898" s="7"/>
      <c r="U2898" s="6">
        <f>IF(Table1[[#This Row],[Ngày tính CN]]="","",S2898+T2898)</f>
        <v>46034</v>
      </c>
      <c r="V2898" s="35">
        <f ca="1">IF(Table1[[#This Row],[Hạn thanh toán]]="","",IF((U2898-NOW())&lt;0,0,(U2898-NOW())))</f>
        <v>0</v>
      </c>
      <c r="W2898" s="35"/>
      <c r="X2898" s="35" t="str">
        <f t="shared" ca="1" si="692"/>
        <v/>
      </c>
      <c r="Y2898" s="2" t="str">
        <f t="shared" si="693"/>
        <v>Đã thanh toán</v>
      </c>
      <c r="Z2898" s="51">
        <f t="shared" si="689"/>
        <v>46034</v>
      </c>
      <c r="AA2898" s="51">
        <f t="shared" si="690"/>
        <v>46083</v>
      </c>
      <c r="AD2898" s="2" t="str">
        <f>VLOOKUP($A2898,MA_KH!$A:$Q,MA_KH!O$1,0)</f>
        <v>SEVEN</v>
      </c>
      <c r="AE2898" s="2" t="str">
        <f>VLOOKUP($A2898,MA_KH!$A:$Q,MA_KH!P$1,0)</f>
        <v>CÔNG TY CỔ PHẦN SEVEN SYSTEM VIỆT NAM</v>
      </c>
    </row>
    <row r="2899" spans="1:31" ht="25.5" hidden="1" customHeight="1" x14ac:dyDescent="0.2">
      <c r="A2899" s="30" t="s">
        <v>22400</v>
      </c>
      <c r="B2899" s="30" t="s">
        <v>4194</v>
      </c>
      <c r="C2899" s="37">
        <v>46036</v>
      </c>
      <c r="D2899" s="30" t="s">
        <v>22981</v>
      </c>
      <c r="E2899" s="37">
        <v>46043</v>
      </c>
      <c r="F2899" s="30" t="s">
        <v>22982</v>
      </c>
      <c r="G2899" s="69" t="s">
        <v>22983</v>
      </c>
      <c r="H2899" s="38">
        <v>6325549</v>
      </c>
      <c r="I2899" s="67">
        <v>0</v>
      </c>
      <c r="J2899" s="38">
        <v>506044</v>
      </c>
      <c r="K2899" s="38">
        <v>6831593</v>
      </c>
      <c r="L2899" s="7" t="s">
        <v>22849</v>
      </c>
      <c r="M2899" s="6">
        <v>46083</v>
      </c>
      <c r="O2899" s="35">
        <f>IF(Table1[[#This Row],[Phân loại]]="Tồn đầu kỳ",Table1[[#This Row],[Tổng giá trị]],0)</f>
        <v>0</v>
      </c>
      <c r="P2899" s="7">
        <f>IF(Table1[[#This Row],[Số còn phải thu ĐK]]&lt;&gt;0,0,IF(Table1[[#This Row],[Phân loại]]="Bán hàng",Table1[[#This Row],[Tổng giá trị]],-Table1[[#This Row],[Tổng giá trị]]))</f>
        <v>6831593</v>
      </c>
      <c r="Q2899" s="35">
        <f t="shared" si="691"/>
        <v>6831593</v>
      </c>
      <c r="R2899" s="7">
        <f>Table1[[#This Row],[Số còn phải thu ĐK]]+Table1[[#This Row],[Giá Trị HD sau CK]]-Table1[[#This Row],[Số tiền đã thu]]</f>
        <v>0</v>
      </c>
      <c r="S2899" s="6">
        <f>IF(Table1[[#This Row],[Ngày hóa đơn]]&lt;&gt;"",Table1[[#This Row],[Ngày hóa đơn]],IF(Table1[[#This Row],[Ngày hạch toán]]&lt;&gt;"",Table1[[#This Row],[Ngày hạch toán]],""))</f>
        <v>46043</v>
      </c>
      <c r="T2899" s="7"/>
      <c r="U2899" s="6">
        <f>IF(Table1[[#This Row],[Ngày tính CN]]="","",S2899+T2899)</f>
        <v>46043</v>
      </c>
      <c r="V2899" s="35">
        <f ca="1">IF(Table1[[#This Row],[Hạn thanh toán]]="","",IF((U2899-NOW())&lt;0,0,(U2899-NOW())))</f>
        <v>0</v>
      </c>
      <c r="W2899" s="35"/>
      <c r="X2899" s="35" t="str">
        <f t="shared" ca="1" si="692"/>
        <v/>
      </c>
      <c r="Y2899" s="2" t="str">
        <f t="shared" si="693"/>
        <v>Đã thanh toán</v>
      </c>
      <c r="Z2899" s="51">
        <f t="shared" si="689"/>
        <v>46043</v>
      </c>
      <c r="AA2899" s="51">
        <f t="shared" si="690"/>
        <v>46083</v>
      </c>
      <c r="AD2899" s="2" t="str">
        <f>VLOOKUP($A2899,MA_KH!$A:$Q,MA_KH!O$1,0)</f>
        <v>SEVEN</v>
      </c>
      <c r="AE2899" s="2" t="str">
        <f>VLOOKUP($A2899,MA_KH!$A:$Q,MA_KH!P$1,0)</f>
        <v>CÔNG TY CỔ PHẦN SEVEN SYSTEM VIỆT NAM</v>
      </c>
    </row>
    <row r="2900" spans="1:31" ht="25.5" hidden="1" customHeight="1" x14ac:dyDescent="0.2">
      <c r="A2900" s="30" t="s">
        <v>22399</v>
      </c>
      <c r="B2900" s="30" t="s">
        <v>4196</v>
      </c>
      <c r="C2900" s="37">
        <v>46036</v>
      </c>
      <c r="D2900" s="30" t="s">
        <v>22984</v>
      </c>
      <c r="E2900" s="37">
        <v>46043</v>
      </c>
      <c r="F2900" s="30" t="s">
        <v>22985</v>
      </c>
      <c r="G2900" s="69" t="s">
        <v>22986</v>
      </c>
      <c r="H2900" s="38">
        <v>39434</v>
      </c>
      <c r="I2900" s="67">
        <v>0</v>
      </c>
      <c r="J2900" s="38">
        <v>3155</v>
      </c>
      <c r="K2900" s="38">
        <v>42589</v>
      </c>
      <c r="L2900" s="7" t="s">
        <v>22849</v>
      </c>
      <c r="M2900" s="6">
        <v>46083</v>
      </c>
      <c r="O2900" s="35">
        <f>IF(Table1[[#This Row],[Phân loại]]="Tồn đầu kỳ",Table1[[#This Row],[Tổng giá trị]],0)</f>
        <v>0</v>
      </c>
      <c r="P2900" s="7">
        <f>IF(Table1[[#This Row],[Số còn phải thu ĐK]]&lt;&gt;0,0,IF(Table1[[#This Row],[Phân loại]]="Bán hàng",Table1[[#This Row],[Tổng giá trị]],-Table1[[#This Row],[Tổng giá trị]]))</f>
        <v>42589</v>
      </c>
      <c r="Q2900" s="35">
        <f t="shared" si="691"/>
        <v>42589</v>
      </c>
      <c r="R2900" s="7">
        <f>Table1[[#This Row],[Số còn phải thu ĐK]]+Table1[[#This Row],[Giá Trị HD sau CK]]-Table1[[#This Row],[Số tiền đã thu]]</f>
        <v>0</v>
      </c>
      <c r="S2900" s="6">
        <f>IF(Table1[[#This Row],[Ngày hóa đơn]]&lt;&gt;"",Table1[[#This Row],[Ngày hóa đơn]],IF(Table1[[#This Row],[Ngày hạch toán]]&lt;&gt;"",Table1[[#This Row],[Ngày hạch toán]],""))</f>
        <v>46043</v>
      </c>
      <c r="T2900" s="7"/>
      <c r="U2900" s="6">
        <f>IF(Table1[[#This Row],[Ngày tính CN]]="","",S2900+T2900)</f>
        <v>46043</v>
      </c>
      <c r="V2900" s="35">
        <f ca="1">IF(Table1[[#This Row],[Hạn thanh toán]]="","",IF((U2900-NOW())&lt;0,0,(U2900-NOW())))</f>
        <v>0</v>
      </c>
      <c r="W2900" s="35"/>
      <c r="X2900" s="35" t="str">
        <f t="shared" ca="1" si="692"/>
        <v/>
      </c>
      <c r="Y2900" s="2" t="str">
        <f t="shared" si="693"/>
        <v>Đã thanh toán</v>
      </c>
      <c r="Z2900" s="51">
        <f t="shared" si="689"/>
        <v>46043</v>
      </c>
      <c r="AA2900" s="51">
        <f t="shared" si="690"/>
        <v>46083</v>
      </c>
      <c r="AD2900" s="2" t="str">
        <f>VLOOKUP($A2900,MA_KH!$A:$Q,MA_KH!O$1,0)</f>
        <v>SEVEN</v>
      </c>
      <c r="AE2900" s="2" t="str">
        <f>VLOOKUP($A2900,MA_KH!$A:$Q,MA_KH!P$1,0)</f>
        <v>CÔNG TY CỔ PHẦN SEVEN SYSTEM VIỆT NAM</v>
      </c>
    </row>
    <row r="2901" spans="1:31" ht="25.5" hidden="1" customHeight="1" x14ac:dyDescent="0.2">
      <c r="A2901" s="30" t="s">
        <v>22400</v>
      </c>
      <c r="B2901" s="30" t="s">
        <v>4194</v>
      </c>
      <c r="C2901" s="37">
        <v>46036</v>
      </c>
      <c r="D2901" s="30" t="s">
        <v>22987</v>
      </c>
      <c r="E2901" s="37">
        <v>46036</v>
      </c>
      <c r="F2901" s="30"/>
      <c r="G2901" s="30" t="s">
        <v>22988</v>
      </c>
      <c r="H2901" s="38">
        <v>19717</v>
      </c>
      <c r="I2901" s="67">
        <v>0</v>
      </c>
      <c r="J2901" s="38">
        <v>1577</v>
      </c>
      <c r="K2901" s="38">
        <v>21294</v>
      </c>
      <c r="L2901" s="68" t="s">
        <v>41</v>
      </c>
      <c r="M2901" s="6">
        <v>46083</v>
      </c>
      <c r="O2901" s="35">
        <f>IF(Table1[[#This Row],[Phân loại]]="Tồn đầu kỳ",Table1[[#This Row],[Tổng giá trị]],0)</f>
        <v>0</v>
      </c>
      <c r="P2901" s="7">
        <f>IF(Table1[[#This Row],[Số còn phải thu ĐK]]&lt;&gt;0,0,IF(Table1[[#This Row],[Phân loại]]="Bán hàng",Table1[[#This Row],[Tổng giá trị]],-Table1[[#This Row],[Tổng giá trị]]))</f>
        <v>-21294</v>
      </c>
      <c r="Q2901" s="35">
        <f t="shared" si="691"/>
        <v>-21294</v>
      </c>
      <c r="R2901" s="7">
        <f>Table1[[#This Row],[Số còn phải thu ĐK]]+Table1[[#This Row],[Giá Trị HD sau CK]]-Table1[[#This Row],[Số tiền đã thu]]</f>
        <v>0</v>
      </c>
      <c r="S2901" s="6">
        <f>IF(Table1[[#This Row],[Ngày hóa đơn]]&lt;&gt;"",Table1[[#This Row],[Ngày hóa đơn]],IF(Table1[[#This Row],[Ngày hạch toán]]&lt;&gt;"",Table1[[#This Row],[Ngày hạch toán]],""))</f>
        <v>46036</v>
      </c>
      <c r="T2901" s="7"/>
      <c r="U2901" s="6">
        <f>IF(Table1[[#This Row],[Ngày tính CN]]="","",S2901+T2901)</f>
        <v>46036</v>
      </c>
      <c r="V2901" s="35">
        <f ca="1">IF(Table1[[#This Row],[Hạn thanh toán]]="","",IF((U2901-NOW())&lt;0,0,(U2901-NOW())))</f>
        <v>0</v>
      </c>
      <c r="W2901" s="35"/>
      <c r="X2901" s="35" t="str">
        <f t="shared" ca="1" si="692"/>
        <v/>
      </c>
      <c r="Y2901" s="2" t="str">
        <f t="shared" si="693"/>
        <v>Đã thanh toán</v>
      </c>
      <c r="Z2901" s="51">
        <f t="shared" si="689"/>
        <v>46036</v>
      </c>
      <c r="AA2901" s="51">
        <f t="shared" si="690"/>
        <v>46083</v>
      </c>
      <c r="AD2901" s="2" t="str">
        <f>VLOOKUP($A2901,MA_KH!$A:$Q,MA_KH!O$1,0)</f>
        <v>SEVEN</v>
      </c>
      <c r="AE2901" s="2" t="str">
        <f>VLOOKUP($A2901,MA_KH!$A:$Q,MA_KH!P$1,0)</f>
        <v>CÔNG TY CỔ PHẦN SEVEN SYSTEM VIỆT NAM</v>
      </c>
    </row>
    <row r="2902" spans="1:31" ht="25.5" hidden="1" customHeight="1" x14ac:dyDescent="0.2">
      <c r="A2902" s="30" t="s">
        <v>22400</v>
      </c>
      <c r="B2902" s="30" t="s">
        <v>4194</v>
      </c>
      <c r="C2902" s="37">
        <v>46036</v>
      </c>
      <c r="D2902" s="30" t="s">
        <v>22989</v>
      </c>
      <c r="E2902" s="37">
        <v>46036</v>
      </c>
      <c r="F2902" s="30"/>
      <c r="G2902" s="30" t="s">
        <v>22990</v>
      </c>
      <c r="H2902" s="38">
        <v>212232</v>
      </c>
      <c r="I2902" s="67">
        <v>0</v>
      </c>
      <c r="J2902" s="38">
        <v>16979</v>
      </c>
      <c r="K2902" s="38">
        <v>229211</v>
      </c>
      <c r="L2902" s="68" t="s">
        <v>41</v>
      </c>
      <c r="M2902" s="6">
        <v>46083</v>
      </c>
      <c r="O2902" s="35">
        <f>IF(Table1[[#This Row],[Phân loại]]="Tồn đầu kỳ",Table1[[#This Row],[Tổng giá trị]],0)</f>
        <v>0</v>
      </c>
      <c r="P2902" s="7">
        <f>IF(Table1[[#This Row],[Số còn phải thu ĐK]]&lt;&gt;0,0,IF(Table1[[#This Row],[Phân loại]]="Bán hàng",Table1[[#This Row],[Tổng giá trị]],-Table1[[#This Row],[Tổng giá trị]]))</f>
        <v>-229211</v>
      </c>
      <c r="Q2902" s="35">
        <f t="shared" si="691"/>
        <v>-229211</v>
      </c>
      <c r="R2902" s="7">
        <f>Table1[[#This Row],[Số còn phải thu ĐK]]+Table1[[#This Row],[Giá Trị HD sau CK]]-Table1[[#This Row],[Số tiền đã thu]]</f>
        <v>0</v>
      </c>
      <c r="S2902" s="6">
        <f>IF(Table1[[#This Row],[Ngày hóa đơn]]&lt;&gt;"",Table1[[#This Row],[Ngày hóa đơn]],IF(Table1[[#This Row],[Ngày hạch toán]]&lt;&gt;"",Table1[[#This Row],[Ngày hạch toán]],""))</f>
        <v>46036</v>
      </c>
      <c r="T2902" s="7"/>
      <c r="U2902" s="6">
        <f>IF(Table1[[#This Row],[Ngày tính CN]]="","",S2902+T2902)</f>
        <v>46036</v>
      </c>
      <c r="V2902" s="35">
        <f ca="1">IF(Table1[[#This Row],[Hạn thanh toán]]="","",IF((U2902-NOW())&lt;0,0,(U2902-NOW())))</f>
        <v>0</v>
      </c>
      <c r="W2902" s="35"/>
      <c r="X2902" s="35" t="str">
        <f t="shared" ca="1" si="692"/>
        <v/>
      </c>
      <c r="Y2902" s="2" t="str">
        <f t="shared" si="693"/>
        <v>Đã thanh toán</v>
      </c>
      <c r="Z2902" s="51">
        <f t="shared" si="689"/>
        <v>46036</v>
      </c>
      <c r="AA2902" s="51">
        <f t="shared" si="690"/>
        <v>46083</v>
      </c>
      <c r="AD2902" s="2" t="str">
        <f>VLOOKUP($A2902,MA_KH!$A:$Q,MA_KH!O$1,0)</f>
        <v>SEVEN</v>
      </c>
      <c r="AE2902" s="2" t="str">
        <f>VLOOKUP($A2902,MA_KH!$A:$Q,MA_KH!P$1,0)</f>
        <v>CÔNG TY CỔ PHẦN SEVEN SYSTEM VIỆT NAM</v>
      </c>
    </row>
    <row r="2903" spans="1:31" ht="25.5" hidden="1" customHeight="1" x14ac:dyDescent="0.2">
      <c r="A2903" s="30" t="s">
        <v>22400</v>
      </c>
      <c r="B2903" s="30" t="s">
        <v>4194</v>
      </c>
      <c r="C2903" s="37">
        <v>46036</v>
      </c>
      <c r="D2903" s="30" t="s">
        <v>22991</v>
      </c>
      <c r="E2903" s="37">
        <v>46036</v>
      </c>
      <c r="F2903" s="30"/>
      <c r="G2903" s="30" t="s">
        <v>22992</v>
      </c>
      <c r="H2903" s="38">
        <v>19717</v>
      </c>
      <c r="I2903" s="67">
        <v>0</v>
      </c>
      <c r="J2903" s="38">
        <v>1577</v>
      </c>
      <c r="K2903" s="38">
        <v>21294</v>
      </c>
      <c r="L2903" s="68" t="s">
        <v>41</v>
      </c>
      <c r="M2903" s="6">
        <v>46083</v>
      </c>
      <c r="O2903" s="35">
        <f>IF(Table1[[#This Row],[Phân loại]]="Tồn đầu kỳ",Table1[[#This Row],[Tổng giá trị]],0)</f>
        <v>0</v>
      </c>
      <c r="P2903" s="7">
        <f>IF(Table1[[#This Row],[Số còn phải thu ĐK]]&lt;&gt;0,0,IF(Table1[[#This Row],[Phân loại]]="Bán hàng",Table1[[#This Row],[Tổng giá trị]],-Table1[[#This Row],[Tổng giá trị]]))</f>
        <v>-21294</v>
      </c>
      <c r="Q2903" s="35">
        <f t="shared" si="691"/>
        <v>-21294</v>
      </c>
      <c r="R2903" s="7">
        <f>Table1[[#This Row],[Số còn phải thu ĐK]]+Table1[[#This Row],[Giá Trị HD sau CK]]-Table1[[#This Row],[Số tiền đã thu]]</f>
        <v>0</v>
      </c>
      <c r="S2903" s="6">
        <f>IF(Table1[[#This Row],[Ngày hóa đơn]]&lt;&gt;"",Table1[[#This Row],[Ngày hóa đơn]],IF(Table1[[#This Row],[Ngày hạch toán]]&lt;&gt;"",Table1[[#This Row],[Ngày hạch toán]],""))</f>
        <v>46036</v>
      </c>
      <c r="T2903" s="7"/>
      <c r="U2903" s="6">
        <f>IF(Table1[[#This Row],[Ngày tính CN]]="","",S2903+T2903)</f>
        <v>46036</v>
      </c>
      <c r="V2903" s="35">
        <f ca="1">IF(Table1[[#This Row],[Hạn thanh toán]]="","",IF((U2903-NOW())&lt;0,0,(U2903-NOW())))</f>
        <v>0</v>
      </c>
      <c r="W2903" s="35"/>
      <c r="X2903" s="35" t="str">
        <f t="shared" ca="1" si="692"/>
        <v/>
      </c>
      <c r="Y2903" s="2" t="str">
        <f t="shared" si="693"/>
        <v>Đã thanh toán</v>
      </c>
      <c r="Z2903" s="51">
        <f t="shared" si="689"/>
        <v>46036</v>
      </c>
      <c r="AA2903" s="51">
        <f t="shared" si="690"/>
        <v>46083</v>
      </c>
      <c r="AD2903" s="2" t="str">
        <f>VLOOKUP($A2903,MA_KH!$A:$Q,MA_KH!O$1,0)</f>
        <v>SEVEN</v>
      </c>
      <c r="AE2903" s="2" t="str">
        <f>VLOOKUP($A2903,MA_KH!$A:$Q,MA_KH!P$1,0)</f>
        <v>CÔNG TY CỔ PHẦN SEVEN SYSTEM VIỆT NAM</v>
      </c>
    </row>
    <row r="2904" spans="1:31" ht="25.5" hidden="1" customHeight="1" x14ac:dyDescent="0.2">
      <c r="A2904" s="30" t="s">
        <v>22400</v>
      </c>
      <c r="B2904" s="30" t="s">
        <v>4194</v>
      </c>
      <c r="C2904" s="37">
        <v>46036</v>
      </c>
      <c r="D2904" s="30" t="s">
        <v>22993</v>
      </c>
      <c r="E2904" s="37">
        <v>46036</v>
      </c>
      <c r="F2904" s="30"/>
      <c r="G2904" s="30" t="s">
        <v>22994</v>
      </c>
      <c r="H2904" s="38">
        <v>37664</v>
      </c>
      <c r="I2904" s="67">
        <v>0</v>
      </c>
      <c r="J2904" s="38">
        <v>3013</v>
      </c>
      <c r="K2904" s="38">
        <v>40677</v>
      </c>
      <c r="L2904" s="68" t="s">
        <v>41</v>
      </c>
      <c r="M2904" s="6">
        <v>46083</v>
      </c>
      <c r="O2904" s="35">
        <f>IF(Table1[[#This Row],[Phân loại]]="Tồn đầu kỳ",Table1[[#This Row],[Tổng giá trị]],0)</f>
        <v>0</v>
      </c>
      <c r="P2904" s="7">
        <f>IF(Table1[[#This Row],[Số còn phải thu ĐK]]&lt;&gt;0,0,IF(Table1[[#This Row],[Phân loại]]="Bán hàng",Table1[[#This Row],[Tổng giá trị]],-Table1[[#This Row],[Tổng giá trị]]))</f>
        <v>-40677</v>
      </c>
      <c r="Q2904" s="35">
        <f t="shared" si="691"/>
        <v>-40677</v>
      </c>
      <c r="R2904" s="7">
        <f>Table1[[#This Row],[Số còn phải thu ĐK]]+Table1[[#This Row],[Giá Trị HD sau CK]]-Table1[[#This Row],[Số tiền đã thu]]</f>
        <v>0</v>
      </c>
      <c r="S2904" s="6">
        <f>IF(Table1[[#This Row],[Ngày hóa đơn]]&lt;&gt;"",Table1[[#This Row],[Ngày hóa đơn]],IF(Table1[[#This Row],[Ngày hạch toán]]&lt;&gt;"",Table1[[#This Row],[Ngày hạch toán]],""))</f>
        <v>46036</v>
      </c>
      <c r="T2904" s="7"/>
      <c r="U2904" s="6">
        <f>IF(Table1[[#This Row],[Ngày tính CN]]="","",S2904+T2904)</f>
        <v>46036</v>
      </c>
      <c r="V2904" s="35">
        <f ca="1">IF(Table1[[#This Row],[Hạn thanh toán]]="","",IF((U2904-NOW())&lt;0,0,(U2904-NOW())))</f>
        <v>0</v>
      </c>
      <c r="W2904" s="35"/>
      <c r="X2904" s="35" t="str">
        <f t="shared" ca="1" si="692"/>
        <v/>
      </c>
      <c r="Y2904" s="2" t="str">
        <f t="shared" si="693"/>
        <v>Đã thanh toán</v>
      </c>
      <c r="Z2904" s="51">
        <f t="shared" si="689"/>
        <v>46036</v>
      </c>
      <c r="AA2904" s="51">
        <f t="shared" si="690"/>
        <v>46083</v>
      </c>
      <c r="AD2904" s="2" t="str">
        <f>VLOOKUP($A2904,MA_KH!$A:$Q,MA_KH!O$1,0)</f>
        <v>SEVEN</v>
      </c>
      <c r="AE2904" s="2" t="str">
        <f>VLOOKUP($A2904,MA_KH!$A:$Q,MA_KH!P$1,0)</f>
        <v>CÔNG TY CỔ PHẦN SEVEN SYSTEM VIỆT NAM</v>
      </c>
    </row>
    <row r="2905" spans="1:31" ht="25.5" hidden="1" customHeight="1" x14ac:dyDescent="0.2">
      <c r="A2905" s="30" t="s">
        <v>22400</v>
      </c>
      <c r="B2905" s="30" t="s">
        <v>4194</v>
      </c>
      <c r="C2905" s="37">
        <v>46039</v>
      </c>
      <c r="D2905" s="30" t="s">
        <v>22995</v>
      </c>
      <c r="E2905" s="37">
        <v>46043</v>
      </c>
      <c r="F2905" s="30" t="s">
        <v>22996</v>
      </c>
      <c r="G2905" s="69" t="s">
        <v>22997</v>
      </c>
      <c r="H2905" s="38">
        <v>3729860</v>
      </c>
      <c r="I2905" s="67">
        <v>0</v>
      </c>
      <c r="J2905" s="38">
        <v>298389</v>
      </c>
      <c r="K2905" s="38">
        <v>4028249</v>
      </c>
      <c r="L2905" s="7" t="s">
        <v>22849</v>
      </c>
      <c r="M2905" s="6">
        <v>46083</v>
      </c>
      <c r="O2905" s="35">
        <f>IF(Table1[[#This Row],[Phân loại]]="Tồn đầu kỳ",Table1[[#This Row],[Tổng giá trị]],0)</f>
        <v>0</v>
      </c>
      <c r="P2905" s="7">
        <f>IF(Table1[[#This Row],[Số còn phải thu ĐK]]&lt;&gt;0,0,IF(Table1[[#This Row],[Phân loại]]="Bán hàng",Table1[[#This Row],[Tổng giá trị]],-Table1[[#This Row],[Tổng giá trị]]))</f>
        <v>4028249</v>
      </c>
      <c r="Q2905" s="35">
        <f t="shared" si="691"/>
        <v>4028249</v>
      </c>
      <c r="R2905" s="7">
        <f>Table1[[#This Row],[Số còn phải thu ĐK]]+Table1[[#This Row],[Giá Trị HD sau CK]]-Table1[[#This Row],[Số tiền đã thu]]</f>
        <v>0</v>
      </c>
      <c r="S2905" s="6">
        <f>IF(Table1[[#This Row],[Ngày hóa đơn]]&lt;&gt;"",Table1[[#This Row],[Ngày hóa đơn]],IF(Table1[[#This Row],[Ngày hạch toán]]&lt;&gt;"",Table1[[#This Row],[Ngày hạch toán]],""))</f>
        <v>46043</v>
      </c>
      <c r="T2905" s="7"/>
      <c r="U2905" s="6">
        <f>IF(Table1[[#This Row],[Ngày tính CN]]="","",S2905+T2905)</f>
        <v>46043</v>
      </c>
      <c r="V2905" s="35">
        <f ca="1">IF(Table1[[#This Row],[Hạn thanh toán]]="","",IF((U2905-NOW())&lt;0,0,(U2905-NOW())))</f>
        <v>0</v>
      </c>
      <c r="W2905" s="35"/>
      <c r="X2905" s="35" t="str">
        <f t="shared" ca="1" si="692"/>
        <v/>
      </c>
      <c r="Y2905" s="2" t="str">
        <f t="shared" si="693"/>
        <v>Đã thanh toán</v>
      </c>
      <c r="Z2905" s="51">
        <f t="shared" si="689"/>
        <v>46043</v>
      </c>
      <c r="AA2905" s="51">
        <f t="shared" si="690"/>
        <v>46083</v>
      </c>
      <c r="AD2905" s="2" t="str">
        <f>VLOOKUP($A2905,MA_KH!$A:$Q,MA_KH!O$1,0)</f>
        <v>SEVEN</v>
      </c>
      <c r="AE2905" s="2" t="str">
        <f>VLOOKUP($A2905,MA_KH!$A:$Q,MA_KH!P$1,0)</f>
        <v>CÔNG TY CỔ PHẦN SEVEN SYSTEM VIỆT NAM</v>
      </c>
    </row>
    <row r="2906" spans="1:31" ht="25.5" hidden="1" customHeight="1" x14ac:dyDescent="0.2">
      <c r="A2906" s="30" t="s">
        <v>22399</v>
      </c>
      <c r="B2906" s="30" t="s">
        <v>4196</v>
      </c>
      <c r="C2906" s="37">
        <v>46039</v>
      </c>
      <c r="D2906" s="30" t="s">
        <v>22998</v>
      </c>
      <c r="E2906" s="37">
        <v>46043</v>
      </c>
      <c r="F2906" s="30" t="s">
        <v>22999</v>
      </c>
      <c r="G2906" s="69" t="s">
        <v>23000</v>
      </c>
      <c r="H2906" s="38">
        <v>351716</v>
      </c>
      <c r="I2906" s="67">
        <v>0</v>
      </c>
      <c r="J2906" s="38">
        <v>28137</v>
      </c>
      <c r="K2906" s="38">
        <v>379853</v>
      </c>
      <c r="L2906" s="7" t="s">
        <v>22849</v>
      </c>
      <c r="M2906" s="6">
        <v>46083</v>
      </c>
      <c r="O2906" s="35">
        <f>IF(Table1[[#This Row],[Phân loại]]="Tồn đầu kỳ",Table1[[#This Row],[Tổng giá trị]],0)</f>
        <v>0</v>
      </c>
      <c r="P2906" s="7">
        <f>IF(Table1[[#This Row],[Số còn phải thu ĐK]]&lt;&gt;0,0,IF(Table1[[#This Row],[Phân loại]]="Bán hàng",Table1[[#This Row],[Tổng giá trị]],-Table1[[#This Row],[Tổng giá trị]]))</f>
        <v>379853</v>
      </c>
      <c r="Q2906" s="35">
        <f t="shared" si="691"/>
        <v>379853</v>
      </c>
      <c r="R2906" s="7">
        <f>Table1[[#This Row],[Số còn phải thu ĐK]]+Table1[[#This Row],[Giá Trị HD sau CK]]-Table1[[#This Row],[Số tiền đã thu]]</f>
        <v>0</v>
      </c>
      <c r="S2906" s="6">
        <f>IF(Table1[[#This Row],[Ngày hóa đơn]]&lt;&gt;"",Table1[[#This Row],[Ngày hóa đơn]],IF(Table1[[#This Row],[Ngày hạch toán]]&lt;&gt;"",Table1[[#This Row],[Ngày hạch toán]],""))</f>
        <v>46043</v>
      </c>
      <c r="T2906" s="7"/>
      <c r="U2906" s="6">
        <f>IF(Table1[[#This Row],[Ngày tính CN]]="","",S2906+T2906)</f>
        <v>46043</v>
      </c>
      <c r="V2906" s="35">
        <f ca="1">IF(Table1[[#This Row],[Hạn thanh toán]]="","",IF((U2906-NOW())&lt;0,0,(U2906-NOW())))</f>
        <v>0</v>
      </c>
      <c r="W2906" s="35"/>
      <c r="X2906" s="35" t="str">
        <f t="shared" ca="1" si="692"/>
        <v/>
      </c>
      <c r="Y2906" s="2" t="str">
        <f t="shared" si="693"/>
        <v>Đã thanh toán</v>
      </c>
      <c r="Z2906" s="51">
        <f t="shared" si="689"/>
        <v>46043</v>
      </c>
      <c r="AA2906" s="51">
        <f t="shared" si="690"/>
        <v>46083</v>
      </c>
      <c r="AD2906" s="2" t="str">
        <f>VLOOKUP($A2906,MA_KH!$A:$Q,MA_KH!O$1,0)</f>
        <v>SEVEN</v>
      </c>
      <c r="AE2906" s="2" t="str">
        <f>VLOOKUP($A2906,MA_KH!$A:$Q,MA_KH!P$1,0)</f>
        <v>CÔNG TY CỔ PHẦN SEVEN SYSTEM VIỆT NAM</v>
      </c>
    </row>
    <row r="2907" spans="1:31" ht="25.5" hidden="1" customHeight="1" x14ac:dyDescent="0.2">
      <c r="A2907" s="30" t="s">
        <v>22401</v>
      </c>
      <c r="B2907" s="30" t="s">
        <v>4493</v>
      </c>
      <c r="C2907" s="37">
        <v>46041</v>
      </c>
      <c r="D2907" s="30" t="s">
        <v>23001</v>
      </c>
      <c r="E2907" s="37">
        <v>46041</v>
      </c>
      <c r="F2907" s="30"/>
      <c r="G2907" s="30" t="s">
        <v>23002</v>
      </c>
      <c r="H2907" s="38">
        <v>37664</v>
      </c>
      <c r="I2907" s="67">
        <v>0</v>
      </c>
      <c r="J2907" s="38">
        <v>3013</v>
      </c>
      <c r="K2907" s="38">
        <v>40677</v>
      </c>
      <c r="L2907" s="68" t="s">
        <v>41</v>
      </c>
      <c r="M2907" s="6">
        <v>46083</v>
      </c>
      <c r="O2907" s="35">
        <f>IF(Table1[[#This Row],[Phân loại]]="Tồn đầu kỳ",Table1[[#This Row],[Tổng giá trị]],0)</f>
        <v>0</v>
      </c>
      <c r="P2907" s="7">
        <f>IF(Table1[[#This Row],[Số còn phải thu ĐK]]&lt;&gt;0,0,IF(Table1[[#This Row],[Phân loại]]="Bán hàng",Table1[[#This Row],[Tổng giá trị]],-Table1[[#This Row],[Tổng giá trị]]))</f>
        <v>-40677</v>
      </c>
      <c r="Q2907" s="35">
        <f t="shared" si="691"/>
        <v>-40677</v>
      </c>
      <c r="R2907" s="7">
        <f>Table1[[#This Row],[Số còn phải thu ĐK]]+Table1[[#This Row],[Giá Trị HD sau CK]]-Table1[[#This Row],[Số tiền đã thu]]</f>
        <v>0</v>
      </c>
      <c r="S2907" s="6">
        <f>IF(Table1[[#This Row],[Ngày hóa đơn]]&lt;&gt;"",Table1[[#This Row],[Ngày hóa đơn]],IF(Table1[[#This Row],[Ngày hạch toán]]&lt;&gt;"",Table1[[#This Row],[Ngày hạch toán]],""))</f>
        <v>46041</v>
      </c>
      <c r="T2907" s="7"/>
      <c r="U2907" s="6">
        <f>IF(Table1[[#This Row],[Ngày tính CN]]="","",S2907+T2907)</f>
        <v>46041</v>
      </c>
      <c r="V2907" s="35">
        <f ca="1">IF(Table1[[#This Row],[Hạn thanh toán]]="","",IF((U2907-NOW())&lt;0,0,(U2907-NOW())))</f>
        <v>0</v>
      </c>
      <c r="W2907" s="35"/>
      <c r="X2907" s="35" t="str">
        <f t="shared" ca="1" si="692"/>
        <v/>
      </c>
      <c r="Y2907" s="2" t="str">
        <f t="shared" si="693"/>
        <v>Đã thanh toán</v>
      </c>
      <c r="Z2907" s="51">
        <f t="shared" si="689"/>
        <v>46041</v>
      </c>
      <c r="AA2907" s="51">
        <f t="shared" si="690"/>
        <v>46083</v>
      </c>
      <c r="AD2907" s="2" t="str">
        <f>VLOOKUP($A2907,MA_KH!$A:$Q,MA_KH!O$1,0)</f>
        <v>SEVEN</v>
      </c>
      <c r="AE2907" s="2" t="str">
        <f>VLOOKUP($A2907,MA_KH!$A:$Q,MA_KH!P$1,0)</f>
        <v>CÔNG TY CỔ PHẦN SEVEN SYSTEM VIỆT NAM</v>
      </c>
    </row>
    <row r="2908" spans="1:31" ht="25.5" hidden="1" customHeight="1" x14ac:dyDescent="0.2">
      <c r="A2908" s="30" t="s">
        <v>22404</v>
      </c>
      <c r="B2908" s="30" t="s">
        <v>22405</v>
      </c>
      <c r="C2908" s="37">
        <v>46042</v>
      </c>
      <c r="D2908" s="30" t="s">
        <v>23003</v>
      </c>
      <c r="E2908" s="37">
        <v>46049</v>
      </c>
      <c r="F2908" s="30" t="s">
        <v>23004</v>
      </c>
      <c r="G2908" s="69" t="s">
        <v>23005</v>
      </c>
      <c r="H2908" s="38">
        <v>344286</v>
      </c>
      <c r="I2908" s="67">
        <v>0</v>
      </c>
      <c r="J2908" s="38">
        <v>27543</v>
      </c>
      <c r="K2908" s="38">
        <v>371829</v>
      </c>
      <c r="L2908" s="7" t="s">
        <v>22849</v>
      </c>
      <c r="M2908" s="6">
        <v>46083</v>
      </c>
      <c r="O2908" s="35">
        <f>IF(Table1[[#This Row],[Phân loại]]="Tồn đầu kỳ",Table1[[#This Row],[Tổng giá trị]],0)</f>
        <v>0</v>
      </c>
      <c r="P2908" s="7">
        <f>IF(Table1[[#This Row],[Số còn phải thu ĐK]]&lt;&gt;0,0,IF(Table1[[#This Row],[Phân loại]]="Bán hàng",Table1[[#This Row],[Tổng giá trị]],-Table1[[#This Row],[Tổng giá trị]]))</f>
        <v>371829</v>
      </c>
      <c r="Q2908" s="35">
        <f t="shared" si="691"/>
        <v>371829</v>
      </c>
      <c r="R2908" s="7">
        <f>Table1[[#This Row],[Số còn phải thu ĐK]]+Table1[[#This Row],[Giá Trị HD sau CK]]-Table1[[#This Row],[Số tiền đã thu]]</f>
        <v>0</v>
      </c>
      <c r="S2908" s="6">
        <f>IF(Table1[[#This Row],[Ngày hóa đơn]]&lt;&gt;"",Table1[[#This Row],[Ngày hóa đơn]],IF(Table1[[#This Row],[Ngày hạch toán]]&lt;&gt;"",Table1[[#This Row],[Ngày hạch toán]],""))</f>
        <v>46049</v>
      </c>
      <c r="T2908" s="7"/>
      <c r="U2908" s="6">
        <f>IF(Table1[[#This Row],[Ngày tính CN]]="","",S2908+T2908)</f>
        <v>46049</v>
      </c>
      <c r="V2908" s="35">
        <f ca="1">IF(Table1[[#This Row],[Hạn thanh toán]]="","",IF((U2908-NOW())&lt;0,0,(U2908-NOW())))</f>
        <v>0</v>
      </c>
      <c r="W2908" s="35"/>
      <c r="X2908" s="35" t="str">
        <f t="shared" ca="1" si="692"/>
        <v/>
      </c>
      <c r="Y2908" s="2" t="str">
        <f t="shared" si="693"/>
        <v>Đã thanh toán</v>
      </c>
      <c r="Z2908" s="51">
        <f t="shared" si="689"/>
        <v>46049</v>
      </c>
      <c r="AA2908" s="51">
        <f t="shared" si="690"/>
        <v>46083</v>
      </c>
      <c r="AD2908" s="2" t="str">
        <f>VLOOKUP($A2908,MA_KH!$A:$Q,MA_KH!O$1,0)</f>
        <v>SEVEN</v>
      </c>
      <c r="AE2908" s="2" t="str">
        <f>VLOOKUP($A2908,MA_KH!$A:$Q,MA_KH!P$1,0)</f>
        <v>CÔNG TY CỔ PHẦN SEVEN SYSTEM VIỆT NAM</v>
      </c>
    </row>
    <row r="2909" spans="1:31" ht="25.5" hidden="1" customHeight="1" x14ac:dyDescent="0.2">
      <c r="A2909" s="30" t="s">
        <v>22400</v>
      </c>
      <c r="B2909" s="30" t="s">
        <v>4194</v>
      </c>
      <c r="C2909" s="37">
        <v>46042</v>
      </c>
      <c r="D2909" s="30" t="s">
        <v>23006</v>
      </c>
      <c r="E2909" s="37">
        <v>46042</v>
      </c>
      <c r="F2909" s="30"/>
      <c r="G2909" s="30" t="s">
        <v>23007</v>
      </c>
      <c r="H2909" s="38">
        <v>37664</v>
      </c>
      <c r="I2909" s="67">
        <v>0</v>
      </c>
      <c r="J2909" s="38">
        <v>3013</v>
      </c>
      <c r="K2909" s="38">
        <v>40677</v>
      </c>
      <c r="L2909" s="68" t="s">
        <v>41</v>
      </c>
      <c r="M2909" s="6">
        <v>46083</v>
      </c>
      <c r="O2909" s="35">
        <f>IF(Table1[[#This Row],[Phân loại]]="Tồn đầu kỳ",Table1[[#This Row],[Tổng giá trị]],0)</f>
        <v>0</v>
      </c>
      <c r="P2909" s="7">
        <f>IF(Table1[[#This Row],[Số còn phải thu ĐK]]&lt;&gt;0,0,IF(Table1[[#This Row],[Phân loại]]="Bán hàng",Table1[[#This Row],[Tổng giá trị]],-Table1[[#This Row],[Tổng giá trị]]))</f>
        <v>-40677</v>
      </c>
      <c r="Q2909" s="35">
        <f t="shared" si="691"/>
        <v>-40677</v>
      </c>
      <c r="R2909" s="7">
        <f>Table1[[#This Row],[Số còn phải thu ĐK]]+Table1[[#This Row],[Giá Trị HD sau CK]]-Table1[[#This Row],[Số tiền đã thu]]</f>
        <v>0</v>
      </c>
      <c r="S2909" s="6">
        <f>IF(Table1[[#This Row],[Ngày hóa đơn]]&lt;&gt;"",Table1[[#This Row],[Ngày hóa đơn]],IF(Table1[[#This Row],[Ngày hạch toán]]&lt;&gt;"",Table1[[#This Row],[Ngày hạch toán]],""))</f>
        <v>46042</v>
      </c>
      <c r="T2909" s="7"/>
      <c r="U2909" s="6">
        <f>IF(Table1[[#This Row],[Ngày tính CN]]="","",S2909+T2909)</f>
        <v>46042</v>
      </c>
      <c r="V2909" s="35">
        <f ca="1">IF(Table1[[#This Row],[Hạn thanh toán]]="","",IF((U2909-NOW())&lt;0,0,(U2909-NOW())))</f>
        <v>0</v>
      </c>
      <c r="W2909" s="35"/>
      <c r="X2909" s="35" t="str">
        <f t="shared" ca="1" si="692"/>
        <v/>
      </c>
      <c r="Y2909" s="2" t="str">
        <f t="shared" si="693"/>
        <v>Đã thanh toán</v>
      </c>
      <c r="Z2909" s="51">
        <f t="shared" si="689"/>
        <v>46042</v>
      </c>
      <c r="AA2909" s="51">
        <f t="shared" si="690"/>
        <v>46083</v>
      </c>
      <c r="AD2909" s="2" t="str">
        <f>VLOOKUP($A2909,MA_KH!$A:$Q,MA_KH!O$1,0)</f>
        <v>SEVEN</v>
      </c>
      <c r="AE2909" s="2" t="str">
        <f>VLOOKUP($A2909,MA_KH!$A:$Q,MA_KH!P$1,0)</f>
        <v>CÔNG TY CỔ PHẦN SEVEN SYSTEM VIỆT NAM</v>
      </c>
    </row>
    <row r="2910" spans="1:31" ht="25.5" hidden="1" customHeight="1" x14ac:dyDescent="0.2">
      <c r="A2910" s="30" t="s">
        <v>22400</v>
      </c>
      <c r="B2910" s="30" t="s">
        <v>4194</v>
      </c>
      <c r="C2910" s="37">
        <v>46042</v>
      </c>
      <c r="D2910" s="30" t="s">
        <v>23008</v>
      </c>
      <c r="E2910" s="37">
        <v>46042</v>
      </c>
      <c r="F2910" s="30"/>
      <c r="G2910" s="30" t="s">
        <v>23009</v>
      </c>
      <c r="H2910" s="38">
        <v>19717</v>
      </c>
      <c r="I2910" s="67">
        <v>0</v>
      </c>
      <c r="J2910" s="38">
        <v>1577</v>
      </c>
      <c r="K2910" s="38">
        <v>21294</v>
      </c>
      <c r="L2910" s="68" t="s">
        <v>41</v>
      </c>
      <c r="M2910" s="6">
        <v>46083</v>
      </c>
      <c r="O2910" s="35">
        <f>IF(Table1[[#This Row],[Phân loại]]="Tồn đầu kỳ",Table1[[#This Row],[Tổng giá trị]],0)</f>
        <v>0</v>
      </c>
      <c r="P2910" s="7">
        <f>IF(Table1[[#This Row],[Số còn phải thu ĐK]]&lt;&gt;0,0,IF(Table1[[#This Row],[Phân loại]]="Bán hàng",Table1[[#This Row],[Tổng giá trị]],-Table1[[#This Row],[Tổng giá trị]]))</f>
        <v>-21294</v>
      </c>
      <c r="Q2910" s="35">
        <f t="shared" si="691"/>
        <v>-21294</v>
      </c>
      <c r="R2910" s="7">
        <f>Table1[[#This Row],[Số còn phải thu ĐK]]+Table1[[#This Row],[Giá Trị HD sau CK]]-Table1[[#This Row],[Số tiền đã thu]]</f>
        <v>0</v>
      </c>
      <c r="S2910" s="6">
        <f>IF(Table1[[#This Row],[Ngày hóa đơn]]&lt;&gt;"",Table1[[#This Row],[Ngày hóa đơn]],IF(Table1[[#This Row],[Ngày hạch toán]]&lt;&gt;"",Table1[[#This Row],[Ngày hạch toán]],""))</f>
        <v>46042</v>
      </c>
      <c r="T2910" s="7"/>
      <c r="U2910" s="6">
        <f>IF(Table1[[#This Row],[Ngày tính CN]]="","",S2910+T2910)</f>
        <v>46042</v>
      </c>
      <c r="V2910" s="35">
        <f ca="1">IF(Table1[[#This Row],[Hạn thanh toán]]="","",IF((U2910-NOW())&lt;0,0,(U2910-NOW())))</f>
        <v>0</v>
      </c>
      <c r="W2910" s="35"/>
      <c r="X2910" s="35" t="str">
        <f t="shared" ca="1" si="692"/>
        <v/>
      </c>
      <c r="Y2910" s="2" t="str">
        <f t="shared" si="693"/>
        <v>Đã thanh toán</v>
      </c>
      <c r="Z2910" s="51">
        <f t="shared" si="689"/>
        <v>46042</v>
      </c>
      <c r="AA2910" s="51">
        <f t="shared" si="690"/>
        <v>46083</v>
      </c>
      <c r="AD2910" s="2" t="str">
        <f>VLOOKUP($A2910,MA_KH!$A:$Q,MA_KH!O$1,0)</f>
        <v>SEVEN</v>
      </c>
      <c r="AE2910" s="2" t="str">
        <f>VLOOKUP($A2910,MA_KH!$A:$Q,MA_KH!P$1,0)</f>
        <v>CÔNG TY CỔ PHẦN SEVEN SYSTEM VIỆT NAM</v>
      </c>
    </row>
    <row r="2911" spans="1:31" ht="25.5" hidden="1" customHeight="1" x14ac:dyDescent="0.2">
      <c r="A2911" s="30" t="s">
        <v>22399</v>
      </c>
      <c r="B2911" s="30" t="s">
        <v>4196</v>
      </c>
      <c r="C2911" s="37">
        <v>46042</v>
      </c>
      <c r="D2911" s="30" t="s">
        <v>23010</v>
      </c>
      <c r="E2911" s="37">
        <v>46042</v>
      </c>
      <c r="F2911" s="30"/>
      <c r="G2911" s="30" t="s">
        <v>23011</v>
      </c>
      <c r="H2911" s="38">
        <v>106116</v>
      </c>
      <c r="I2911" s="67">
        <v>0</v>
      </c>
      <c r="J2911" s="38">
        <v>8489</v>
      </c>
      <c r="K2911" s="38">
        <v>114605</v>
      </c>
      <c r="L2911" s="68" t="s">
        <v>41</v>
      </c>
      <c r="M2911" s="6">
        <v>46083</v>
      </c>
      <c r="O2911" s="35">
        <f>IF(Table1[[#This Row],[Phân loại]]="Tồn đầu kỳ",Table1[[#This Row],[Tổng giá trị]],0)</f>
        <v>0</v>
      </c>
      <c r="P2911" s="7">
        <f>IF(Table1[[#This Row],[Số còn phải thu ĐK]]&lt;&gt;0,0,IF(Table1[[#This Row],[Phân loại]]="Bán hàng",Table1[[#This Row],[Tổng giá trị]],-Table1[[#This Row],[Tổng giá trị]]))</f>
        <v>-114605</v>
      </c>
      <c r="Q2911" s="35">
        <f t="shared" si="691"/>
        <v>-114605</v>
      </c>
      <c r="R2911" s="7">
        <f>Table1[[#This Row],[Số còn phải thu ĐK]]+Table1[[#This Row],[Giá Trị HD sau CK]]-Table1[[#This Row],[Số tiền đã thu]]</f>
        <v>0</v>
      </c>
      <c r="S2911" s="6">
        <f>IF(Table1[[#This Row],[Ngày hóa đơn]]&lt;&gt;"",Table1[[#This Row],[Ngày hóa đơn]],IF(Table1[[#This Row],[Ngày hạch toán]]&lt;&gt;"",Table1[[#This Row],[Ngày hạch toán]],""))</f>
        <v>46042</v>
      </c>
      <c r="T2911" s="7"/>
      <c r="U2911" s="6">
        <f>IF(Table1[[#This Row],[Ngày tính CN]]="","",S2911+T2911)</f>
        <v>46042</v>
      </c>
      <c r="V2911" s="35">
        <f ca="1">IF(Table1[[#This Row],[Hạn thanh toán]]="","",IF((U2911-NOW())&lt;0,0,(U2911-NOW())))</f>
        <v>0</v>
      </c>
      <c r="W2911" s="35"/>
      <c r="X2911" s="35" t="str">
        <f t="shared" ca="1" si="692"/>
        <v/>
      </c>
      <c r="Y2911" s="2" t="str">
        <f t="shared" si="693"/>
        <v>Đã thanh toán</v>
      </c>
      <c r="Z2911" s="51">
        <f t="shared" si="689"/>
        <v>46042</v>
      </c>
      <c r="AA2911" s="51">
        <f t="shared" si="690"/>
        <v>46083</v>
      </c>
      <c r="AD2911" s="2" t="str">
        <f>VLOOKUP($A2911,MA_KH!$A:$Q,MA_KH!O$1,0)</f>
        <v>SEVEN</v>
      </c>
      <c r="AE2911" s="2" t="str">
        <f>VLOOKUP($A2911,MA_KH!$A:$Q,MA_KH!P$1,0)</f>
        <v>CÔNG TY CỔ PHẦN SEVEN SYSTEM VIỆT NAM</v>
      </c>
    </row>
    <row r="2912" spans="1:31" ht="25.5" hidden="1" customHeight="1" x14ac:dyDescent="0.2">
      <c r="A2912" s="30" t="s">
        <v>22400</v>
      </c>
      <c r="B2912" s="30" t="s">
        <v>4194</v>
      </c>
      <c r="C2912" s="37">
        <v>46043</v>
      </c>
      <c r="D2912" s="30" t="s">
        <v>23012</v>
      </c>
      <c r="E2912" s="37">
        <v>46050</v>
      </c>
      <c r="F2912" s="30" t="s">
        <v>23013</v>
      </c>
      <c r="G2912" s="69" t="s">
        <v>23014</v>
      </c>
      <c r="H2912" s="38">
        <v>5184586</v>
      </c>
      <c r="I2912" s="67">
        <v>0</v>
      </c>
      <c r="J2912" s="38">
        <v>414767</v>
      </c>
      <c r="K2912" s="38">
        <v>5599353</v>
      </c>
      <c r="L2912" s="7" t="s">
        <v>22849</v>
      </c>
      <c r="M2912" s="6">
        <v>46083</v>
      </c>
      <c r="O2912" s="35">
        <f>IF(Table1[[#This Row],[Phân loại]]="Tồn đầu kỳ",Table1[[#This Row],[Tổng giá trị]],0)</f>
        <v>0</v>
      </c>
      <c r="P2912" s="7">
        <f>IF(Table1[[#This Row],[Số còn phải thu ĐK]]&lt;&gt;0,0,IF(Table1[[#This Row],[Phân loại]]="Bán hàng",Table1[[#This Row],[Tổng giá trị]],-Table1[[#This Row],[Tổng giá trị]]))</f>
        <v>5599353</v>
      </c>
      <c r="Q2912" s="35">
        <f t="shared" si="691"/>
        <v>5599353</v>
      </c>
      <c r="R2912" s="7">
        <f>Table1[[#This Row],[Số còn phải thu ĐK]]+Table1[[#This Row],[Giá Trị HD sau CK]]-Table1[[#This Row],[Số tiền đã thu]]</f>
        <v>0</v>
      </c>
      <c r="S2912" s="6">
        <f>IF(Table1[[#This Row],[Ngày hóa đơn]]&lt;&gt;"",Table1[[#This Row],[Ngày hóa đơn]],IF(Table1[[#This Row],[Ngày hạch toán]]&lt;&gt;"",Table1[[#This Row],[Ngày hạch toán]],""))</f>
        <v>46050</v>
      </c>
      <c r="T2912" s="7"/>
      <c r="U2912" s="6">
        <f>IF(Table1[[#This Row],[Ngày tính CN]]="","",S2912+T2912)</f>
        <v>46050</v>
      </c>
      <c r="V2912" s="35">
        <f ca="1">IF(Table1[[#This Row],[Hạn thanh toán]]="","",IF((U2912-NOW())&lt;0,0,(U2912-NOW())))</f>
        <v>0</v>
      </c>
      <c r="W2912" s="35"/>
      <c r="X2912" s="35" t="str">
        <f t="shared" ca="1" si="692"/>
        <v/>
      </c>
      <c r="Y2912" s="2" t="str">
        <f t="shared" si="693"/>
        <v>Đã thanh toán</v>
      </c>
      <c r="Z2912" s="51">
        <f t="shared" si="689"/>
        <v>46050</v>
      </c>
      <c r="AA2912" s="51">
        <f t="shared" si="690"/>
        <v>46083</v>
      </c>
      <c r="AD2912" s="2" t="str">
        <f>VLOOKUP($A2912,MA_KH!$A:$Q,MA_KH!O$1,0)</f>
        <v>SEVEN</v>
      </c>
      <c r="AE2912" s="2" t="str">
        <f>VLOOKUP($A2912,MA_KH!$A:$Q,MA_KH!P$1,0)</f>
        <v>CÔNG TY CỔ PHẦN SEVEN SYSTEM VIỆT NAM</v>
      </c>
    </row>
    <row r="2913" spans="1:31" ht="25.5" hidden="1" customHeight="1" x14ac:dyDescent="0.2">
      <c r="A2913" s="30" t="s">
        <v>22399</v>
      </c>
      <c r="B2913" s="30" t="s">
        <v>4196</v>
      </c>
      <c r="C2913" s="37">
        <v>46043</v>
      </c>
      <c r="D2913" s="30" t="s">
        <v>23015</v>
      </c>
      <c r="E2913" s="37">
        <v>46050</v>
      </c>
      <c r="F2913" s="30" t="s">
        <v>23016</v>
      </c>
      <c r="G2913" s="69" t="s">
        <v>23017</v>
      </c>
      <c r="H2913" s="38">
        <v>1111921</v>
      </c>
      <c r="I2913" s="67">
        <v>0</v>
      </c>
      <c r="J2913" s="38">
        <v>88954</v>
      </c>
      <c r="K2913" s="38">
        <v>1200875</v>
      </c>
      <c r="L2913" s="7" t="s">
        <v>22849</v>
      </c>
      <c r="M2913" s="6">
        <v>46083</v>
      </c>
      <c r="O2913" s="35">
        <f>IF(Table1[[#This Row],[Phân loại]]="Tồn đầu kỳ",Table1[[#This Row],[Tổng giá trị]],0)</f>
        <v>0</v>
      </c>
      <c r="P2913" s="7">
        <f>IF(Table1[[#This Row],[Số còn phải thu ĐK]]&lt;&gt;0,0,IF(Table1[[#This Row],[Phân loại]]="Bán hàng",Table1[[#This Row],[Tổng giá trị]],-Table1[[#This Row],[Tổng giá trị]]))</f>
        <v>1200875</v>
      </c>
      <c r="Q2913" s="35">
        <f t="shared" si="691"/>
        <v>1200875</v>
      </c>
      <c r="R2913" s="7">
        <f>Table1[[#This Row],[Số còn phải thu ĐK]]+Table1[[#This Row],[Giá Trị HD sau CK]]-Table1[[#This Row],[Số tiền đã thu]]</f>
        <v>0</v>
      </c>
      <c r="S2913" s="6">
        <f>IF(Table1[[#This Row],[Ngày hóa đơn]]&lt;&gt;"",Table1[[#This Row],[Ngày hóa đơn]],IF(Table1[[#This Row],[Ngày hạch toán]]&lt;&gt;"",Table1[[#This Row],[Ngày hạch toán]],""))</f>
        <v>46050</v>
      </c>
      <c r="T2913" s="7"/>
      <c r="U2913" s="6">
        <f>IF(Table1[[#This Row],[Ngày tính CN]]="","",S2913+T2913)</f>
        <v>46050</v>
      </c>
      <c r="V2913" s="35">
        <f ca="1">IF(Table1[[#This Row],[Hạn thanh toán]]="","",IF((U2913-NOW())&lt;0,0,(U2913-NOW())))</f>
        <v>0</v>
      </c>
      <c r="W2913" s="35"/>
      <c r="X2913" s="35" t="str">
        <f t="shared" ca="1" si="692"/>
        <v/>
      </c>
      <c r="Y2913" s="2" t="str">
        <f t="shared" si="693"/>
        <v>Đã thanh toán</v>
      </c>
      <c r="Z2913" s="51">
        <f t="shared" si="689"/>
        <v>46050</v>
      </c>
      <c r="AA2913" s="51">
        <f t="shared" si="690"/>
        <v>46083</v>
      </c>
      <c r="AD2913" s="2" t="str">
        <f>VLOOKUP($A2913,MA_KH!$A:$Q,MA_KH!O$1,0)</f>
        <v>SEVEN</v>
      </c>
      <c r="AE2913" s="2" t="str">
        <f>VLOOKUP($A2913,MA_KH!$A:$Q,MA_KH!P$1,0)</f>
        <v>CÔNG TY CỔ PHẦN SEVEN SYSTEM VIỆT NAM</v>
      </c>
    </row>
    <row r="2914" spans="1:31" ht="25.5" hidden="1" customHeight="1" x14ac:dyDescent="0.2">
      <c r="A2914" s="30" t="s">
        <v>22401</v>
      </c>
      <c r="B2914" s="30" t="s">
        <v>4493</v>
      </c>
      <c r="C2914" s="37">
        <v>46043</v>
      </c>
      <c r="D2914" s="30" t="s">
        <v>23018</v>
      </c>
      <c r="E2914" s="37">
        <v>46043</v>
      </c>
      <c r="F2914" s="30"/>
      <c r="G2914" s="30" t="s">
        <v>23019</v>
      </c>
      <c r="H2914" s="38">
        <v>92652</v>
      </c>
      <c r="I2914" s="67">
        <v>0</v>
      </c>
      <c r="J2914" s="38">
        <v>7412</v>
      </c>
      <c r="K2914" s="38">
        <v>100064</v>
      </c>
      <c r="L2914" s="68" t="s">
        <v>41</v>
      </c>
      <c r="M2914" s="6">
        <v>46083</v>
      </c>
      <c r="O2914" s="35">
        <f>IF(Table1[[#This Row],[Phân loại]]="Tồn đầu kỳ",Table1[[#This Row],[Tổng giá trị]],0)</f>
        <v>0</v>
      </c>
      <c r="P2914" s="7">
        <f>IF(Table1[[#This Row],[Số còn phải thu ĐK]]&lt;&gt;0,0,IF(Table1[[#This Row],[Phân loại]]="Bán hàng",Table1[[#This Row],[Tổng giá trị]],-Table1[[#This Row],[Tổng giá trị]]))</f>
        <v>-100064</v>
      </c>
      <c r="Q2914" s="35">
        <f t="shared" si="691"/>
        <v>-100064</v>
      </c>
      <c r="R2914" s="7">
        <f>Table1[[#This Row],[Số còn phải thu ĐK]]+Table1[[#This Row],[Giá Trị HD sau CK]]-Table1[[#This Row],[Số tiền đã thu]]</f>
        <v>0</v>
      </c>
      <c r="S2914" s="6">
        <f>IF(Table1[[#This Row],[Ngày hóa đơn]]&lt;&gt;"",Table1[[#This Row],[Ngày hóa đơn]],IF(Table1[[#This Row],[Ngày hạch toán]]&lt;&gt;"",Table1[[#This Row],[Ngày hạch toán]],""))</f>
        <v>46043</v>
      </c>
      <c r="T2914" s="7"/>
      <c r="U2914" s="6">
        <f>IF(Table1[[#This Row],[Ngày tính CN]]="","",S2914+T2914)</f>
        <v>46043</v>
      </c>
      <c r="V2914" s="35">
        <f ca="1">IF(Table1[[#This Row],[Hạn thanh toán]]="","",IF((U2914-NOW())&lt;0,0,(U2914-NOW())))</f>
        <v>0</v>
      </c>
      <c r="W2914" s="35"/>
      <c r="X2914" s="35" t="str">
        <f t="shared" ca="1" si="692"/>
        <v/>
      </c>
      <c r="Y2914" s="2" t="str">
        <f t="shared" si="693"/>
        <v>Đã thanh toán</v>
      </c>
      <c r="Z2914" s="51">
        <f t="shared" si="689"/>
        <v>46043</v>
      </c>
      <c r="AA2914" s="51">
        <f t="shared" si="690"/>
        <v>46083</v>
      </c>
      <c r="AD2914" s="2" t="str">
        <f>VLOOKUP($A2914,MA_KH!$A:$Q,MA_KH!O$1,0)</f>
        <v>SEVEN</v>
      </c>
      <c r="AE2914" s="2" t="str">
        <f>VLOOKUP($A2914,MA_KH!$A:$Q,MA_KH!P$1,0)</f>
        <v>CÔNG TY CỔ PHẦN SEVEN SYSTEM VIỆT NAM</v>
      </c>
    </row>
    <row r="2915" spans="1:31" ht="25.5" hidden="1" customHeight="1" x14ac:dyDescent="0.2">
      <c r="A2915" s="30" t="s">
        <v>22400</v>
      </c>
      <c r="B2915" s="30" t="s">
        <v>4194</v>
      </c>
      <c r="C2915" s="37">
        <v>46043</v>
      </c>
      <c r="D2915" s="30" t="s">
        <v>23020</v>
      </c>
      <c r="E2915" s="37">
        <v>46043</v>
      </c>
      <c r="F2915" s="30"/>
      <c r="G2915" s="30" t="s">
        <v>23021</v>
      </c>
      <c r="H2915" s="38">
        <v>37664</v>
      </c>
      <c r="I2915" s="67">
        <v>0</v>
      </c>
      <c r="J2915" s="38">
        <v>3013</v>
      </c>
      <c r="K2915" s="38">
        <v>40677</v>
      </c>
      <c r="L2915" s="68" t="s">
        <v>41</v>
      </c>
      <c r="M2915" s="6">
        <v>46083</v>
      </c>
      <c r="O2915" s="35">
        <f>IF(Table1[[#This Row],[Phân loại]]="Tồn đầu kỳ",Table1[[#This Row],[Tổng giá trị]],0)</f>
        <v>0</v>
      </c>
      <c r="P2915" s="7">
        <f>IF(Table1[[#This Row],[Số còn phải thu ĐK]]&lt;&gt;0,0,IF(Table1[[#This Row],[Phân loại]]="Bán hàng",Table1[[#This Row],[Tổng giá trị]],-Table1[[#This Row],[Tổng giá trị]]))</f>
        <v>-40677</v>
      </c>
      <c r="Q2915" s="35">
        <f t="shared" si="691"/>
        <v>-40677</v>
      </c>
      <c r="R2915" s="7">
        <f>Table1[[#This Row],[Số còn phải thu ĐK]]+Table1[[#This Row],[Giá Trị HD sau CK]]-Table1[[#This Row],[Số tiền đã thu]]</f>
        <v>0</v>
      </c>
      <c r="S2915" s="6">
        <f>IF(Table1[[#This Row],[Ngày hóa đơn]]&lt;&gt;"",Table1[[#This Row],[Ngày hóa đơn]],IF(Table1[[#This Row],[Ngày hạch toán]]&lt;&gt;"",Table1[[#This Row],[Ngày hạch toán]],""))</f>
        <v>46043</v>
      </c>
      <c r="T2915" s="7"/>
      <c r="U2915" s="6">
        <f>IF(Table1[[#This Row],[Ngày tính CN]]="","",S2915+T2915)</f>
        <v>46043</v>
      </c>
      <c r="V2915" s="35">
        <f ca="1">IF(Table1[[#This Row],[Hạn thanh toán]]="","",IF((U2915-NOW())&lt;0,0,(U2915-NOW())))</f>
        <v>0</v>
      </c>
      <c r="W2915" s="35"/>
      <c r="X2915" s="35" t="str">
        <f t="shared" ca="1" si="692"/>
        <v/>
      </c>
      <c r="Y2915" s="2" t="str">
        <f t="shared" si="693"/>
        <v>Đã thanh toán</v>
      </c>
      <c r="Z2915" s="51">
        <f t="shared" si="689"/>
        <v>46043</v>
      </c>
      <c r="AA2915" s="51">
        <f t="shared" si="690"/>
        <v>46083</v>
      </c>
      <c r="AD2915" s="2" t="str">
        <f>VLOOKUP($A2915,MA_KH!$A:$Q,MA_KH!O$1,0)</f>
        <v>SEVEN</v>
      </c>
      <c r="AE2915" s="2" t="str">
        <f>VLOOKUP($A2915,MA_KH!$A:$Q,MA_KH!P$1,0)</f>
        <v>CÔNG TY CỔ PHẦN SEVEN SYSTEM VIỆT NAM</v>
      </c>
    </row>
    <row r="2916" spans="1:31" ht="25.5" hidden="1" customHeight="1" x14ac:dyDescent="0.2">
      <c r="A2916" s="30" t="s">
        <v>22408</v>
      </c>
      <c r="B2916" s="30" t="s">
        <v>22409</v>
      </c>
      <c r="C2916" s="37">
        <v>46044</v>
      </c>
      <c r="D2916" s="30" t="s">
        <v>23022</v>
      </c>
      <c r="E2916" s="37">
        <v>46049</v>
      </c>
      <c r="F2916" s="30" t="s">
        <v>23023</v>
      </c>
      <c r="G2916" s="30" t="s">
        <v>23024</v>
      </c>
      <c r="H2916" s="38">
        <v>624531</v>
      </c>
      <c r="I2916" s="67">
        <v>0</v>
      </c>
      <c r="J2916" s="38">
        <v>49962</v>
      </c>
      <c r="K2916" s="38">
        <v>674493</v>
      </c>
      <c r="L2916" s="7" t="s">
        <v>22849</v>
      </c>
      <c r="M2916" s="6">
        <v>46107</v>
      </c>
      <c r="O2916" s="35">
        <f>IF(Table1[[#This Row],[Phân loại]]="Tồn đầu kỳ",Table1[[#This Row],[Tổng giá trị]],0)</f>
        <v>0</v>
      </c>
      <c r="P2916" s="7">
        <f>IF(Table1[[#This Row],[Số còn phải thu ĐK]]&lt;&gt;0,0,IF(Table1[[#This Row],[Phân loại]]="Bán hàng",Table1[[#This Row],[Tổng giá trị]],-Table1[[#This Row],[Tổng giá trị]]))</f>
        <v>674493</v>
      </c>
      <c r="Q2916" s="35">
        <f t="shared" si="691"/>
        <v>674493</v>
      </c>
      <c r="R2916" s="7">
        <f>Table1[[#This Row],[Số còn phải thu ĐK]]+Table1[[#This Row],[Giá Trị HD sau CK]]-Table1[[#This Row],[Số tiền đã thu]]</f>
        <v>0</v>
      </c>
      <c r="S2916" s="6">
        <f>IF(Table1[[#This Row],[Ngày hóa đơn]]&lt;&gt;"",Table1[[#This Row],[Ngày hóa đơn]],IF(Table1[[#This Row],[Ngày hạch toán]]&lt;&gt;"",Table1[[#This Row],[Ngày hạch toán]],""))</f>
        <v>46049</v>
      </c>
      <c r="T2916" s="7"/>
      <c r="U2916" s="6">
        <f>IF(Table1[[#This Row],[Ngày tính CN]]="","",S2916+T2916)</f>
        <v>46049</v>
      </c>
      <c r="V2916" s="35">
        <f ca="1">IF(Table1[[#This Row],[Hạn thanh toán]]="","",IF((U2916-NOW())&lt;0,0,(U2916-NOW())))</f>
        <v>0</v>
      </c>
      <c r="W2916" s="35"/>
      <c r="X2916" s="35" t="str">
        <f t="shared" ca="1" si="692"/>
        <v/>
      </c>
      <c r="Y2916" s="2" t="str">
        <f t="shared" si="693"/>
        <v>Đã thanh toán</v>
      </c>
      <c r="Z2916" s="51">
        <f t="shared" si="689"/>
        <v>46049</v>
      </c>
      <c r="AA2916" s="51">
        <f t="shared" si="690"/>
        <v>46107</v>
      </c>
      <c r="AD2916" s="2" t="str">
        <f>VLOOKUP($A2916,MA_KH!$A:$Q,MA_KH!O$1,0)</f>
        <v>SEVEN</v>
      </c>
      <c r="AE2916" s="2" t="str">
        <f>VLOOKUP($A2916,MA_KH!$A:$Q,MA_KH!P$1,0)</f>
        <v>CÔNG TY CỔ PHẦN SEVEN SYSTEM VIỆT NAM</v>
      </c>
    </row>
    <row r="2917" spans="1:31" ht="25.5" hidden="1" customHeight="1" x14ac:dyDescent="0.2">
      <c r="A2917" s="30" t="s">
        <v>22400</v>
      </c>
      <c r="B2917" s="30" t="s">
        <v>4194</v>
      </c>
      <c r="C2917" s="37">
        <v>46044</v>
      </c>
      <c r="D2917" s="30" t="s">
        <v>23025</v>
      </c>
      <c r="E2917" s="37">
        <v>46044</v>
      </c>
      <c r="F2917" s="30"/>
      <c r="G2917" s="30" t="s">
        <v>23026</v>
      </c>
      <c r="H2917" s="38">
        <v>19717</v>
      </c>
      <c r="I2917" s="67">
        <v>0</v>
      </c>
      <c r="J2917" s="38">
        <v>1577</v>
      </c>
      <c r="K2917" s="38">
        <v>21294</v>
      </c>
      <c r="L2917" s="68" t="s">
        <v>41</v>
      </c>
      <c r="M2917" s="6">
        <v>46083</v>
      </c>
      <c r="O2917" s="35">
        <f>IF(Table1[[#This Row],[Phân loại]]="Tồn đầu kỳ",Table1[[#This Row],[Tổng giá trị]],0)</f>
        <v>0</v>
      </c>
      <c r="P2917" s="7">
        <f>IF(Table1[[#This Row],[Số còn phải thu ĐK]]&lt;&gt;0,0,IF(Table1[[#This Row],[Phân loại]]="Bán hàng",Table1[[#This Row],[Tổng giá trị]],-Table1[[#This Row],[Tổng giá trị]]))</f>
        <v>-21294</v>
      </c>
      <c r="Q2917" s="35">
        <f t="shared" si="691"/>
        <v>-21294</v>
      </c>
      <c r="R2917" s="7">
        <f>Table1[[#This Row],[Số còn phải thu ĐK]]+Table1[[#This Row],[Giá Trị HD sau CK]]-Table1[[#This Row],[Số tiền đã thu]]</f>
        <v>0</v>
      </c>
      <c r="S2917" s="6">
        <f>IF(Table1[[#This Row],[Ngày hóa đơn]]&lt;&gt;"",Table1[[#This Row],[Ngày hóa đơn]],IF(Table1[[#This Row],[Ngày hạch toán]]&lt;&gt;"",Table1[[#This Row],[Ngày hạch toán]],""))</f>
        <v>46044</v>
      </c>
      <c r="T2917" s="7"/>
      <c r="U2917" s="6">
        <f>IF(Table1[[#This Row],[Ngày tính CN]]="","",S2917+T2917)</f>
        <v>46044</v>
      </c>
      <c r="V2917" s="35">
        <f ca="1">IF(Table1[[#This Row],[Hạn thanh toán]]="","",IF((U2917-NOW())&lt;0,0,(U2917-NOW())))</f>
        <v>0</v>
      </c>
      <c r="W2917" s="35"/>
      <c r="X2917" s="35" t="str">
        <f t="shared" ca="1" si="692"/>
        <v/>
      </c>
      <c r="Y2917" s="2" t="str">
        <f t="shared" si="693"/>
        <v>Đã thanh toán</v>
      </c>
      <c r="Z2917" s="51">
        <f t="shared" si="689"/>
        <v>46044</v>
      </c>
      <c r="AA2917" s="51">
        <f t="shared" si="690"/>
        <v>46083</v>
      </c>
      <c r="AD2917" s="2" t="str">
        <f>VLOOKUP($A2917,MA_KH!$A:$Q,MA_KH!O$1,0)</f>
        <v>SEVEN</v>
      </c>
      <c r="AE2917" s="2" t="str">
        <f>VLOOKUP($A2917,MA_KH!$A:$Q,MA_KH!P$1,0)</f>
        <v>CÔNG TY CỔ PHẦN SEVEN SYSTEM VIỆT NAM</v>
      </c>
    </row>
    <row r="2918" spans="1:31" ht="25.5" hidden="1" customHeight="1" x14ac:dyDescent="0.2">
      <c r="A2918" s="30" t="s">
        <v>22400</v>
      </c>
      <c r="B2918" s="30" t="s">
        <v>4194</v>
      </c>
      <c r="C2918" s="37">
        <v>46044</v>
      </c>
      <c r="D2918" s="30" t="s">
        <v>23027</v>
      </c>
      <c r="E2918" s="37">
        <v>46044</v>
      </c>
      <c r="F2918" s="30"/>
      <c r="G2918" s="30" t="s">
        <v>23028</v>
      </c>
      <c r="H2918" s="38">
        <v>19717</v>
      </c>
      <c r="I2918" s="67">
        <v>0</v>
      </c>
      <c r="J2918" s="38">
        <v>1577</v>
      </c>
      <c r="K2918" s="38">
        <v>21294</v>
      </c>
      <c r="L2918" s="68" t="s">
        <v>41</v>
      </c>
      <c r="M2918" s="6">
        <v>46083</v>
      </c>
      <c r="O2918" s="35">
        <f>IF(Table1[[#This Row],[Phân loại]]="Tồn đầu kỳ",Table1[[#This Row],[Tổng giá trị]],0)</f>
        <v>0</v>
      </c>
      <c r="P2918" s="7">
        <f>IF(Table1[[#This Row],[Số còn phải thu ĐK]]&lt;&gt;0,0,IF(Table1[[#This Row],[Phân loại]]="Bán hàng",Table1[[#This Row],[Tổng giá trị]],-Table1[[#This Row],[Tổng giá trị]]))</f>
        <v>-21294</v>
      </c>
      <c r="Q2918" s="35">
        <f t="shared" si="691"/>
        <v>-21294</v>
      </c>
      <c r="R2918" s="7">
        <f>Table1[[#This Row],[Số còn phải thu ĐK]]+Table1[[#This Row],[Giá Trị HD sau CK]]-Table1[[#This Row],[Số tiền đã thu]]</f>
        <v>0</v>
      </c>
      <c r="S2918" s="6">
        <f>IF(Table1[[#This Row],[Ngày hóa đơn]]&lt;&gt;"",Table1[[#This Row],[Ngày hóa đơn]],IF(Table1[[#This Row],[Ngày hạch toán]]&lt;&gt;"",Table1[[#This Row],[Ngày hạch toán]],""))</f>
        <v>46044</v>
      </c>
      <c r="T2918" s="7"/>
      <c r="U2918" s="6">
        <f>IF(Table1[[#This Row],[Ngày tính CN]]="","",S2918+T2918)</f>
        <v>46044</v>
      </c>
      <c r="V2918" s="35">
        <f ca="1">IF(Table1[[#This Row],[Hạn thanh toán]]="","",IF((U2918-NOW())&lt;0,0,(U2918-NOW())))</f>
        <v>0</v>
      </c>
      <c r="W2918" s="35"/>
      <c r="X2918" s="35" t="str">
        <f t="shared" ca="1" si="692"/>
        <v/>
      </c>
      <c r="Y2918" s="2" t="str">
        <f t="shared" si="693"/>
        <v>Đã thanh toán</v>
      </c>
      <c r="Z2918" s="51">
        <f t="shared" si="689"/>
        <v>46044</v>
      </c>
      <c r="AA2918" s="51">
        <f t="shared" si="690"/>
        <v>46083</v>
      </c>
      <c r="AD2918" s="2" t="str">
        <f>VLOOKUP($A2918,MA_KH!$A:$Q,MA_KH!O$1,0)</f>
        <v>SEVEN</v>
      </c>
      <c r="AE2918" s="2" t="str">
        <f>VLOOKUP($A2918,MA_KH!$A:$Q,MA_KH!P$1,0)</f>
        <v>CÔNG TY CỔ PHẦN SEVEN SYSTEM VIỆT NAM</v>
      </c>
    </row>
    <row r="2919" spans="1:31" ht="25.5" hidden="1" customHeight="1" x14ac:dyDescent="0.2">
      <c r="A2919" s="30" t="s">
        <v>22400</v>
      </c>
      <c r="B2919" s="30" t="s">
        <v>4194</v>
      </c>
      <c r="C2919" s="37">
        <v>46045</v>
      </c>
      <c r="D2919" s="30" t="s">
        <v>23029</v>
      </c>
      <c r="E2919" s="37">
        <v>46045</v>
      </c>
      <c r="F2919" s="30"/>
      <c r="G2919" s="30" t="s">
        <v>23030</v>
      </c>
      <c r="H2919" s="38">
        <v>61768</v>
      </c>
      <c r="I2919" s="67">
        <v>0</v>
      </c>
      <c r="J2919" s="38">
        <v>4941</v>
      </c>
      <c r="K2919" s="38">
        <v>66709</v>
      </c>
      <c r="L2919" s="68" t="s">
        <v>41</v>
      </c>
      <c r="M2919" s="6">
        <v>46083</v>
      </c>
      <c r="O2919" s="35">
        <f>IF(Table1[[#This Row],[Phân loại]]="Tồn đầu kỳ",Table1[[#This Row],[Tổng giá trị]],0)</f>
        <v>0</v>
      </c>
      <c r="P2919" s="7">
        <f>IF(Table1[[#This Row],[Số còn phải thu ĐK]]&lt;&gt;0,0,IF(Table1[[#This Row],[Phân loại]]="Bán hàng",Table1[[#This Row],[Tổng giá trị]],-Table1[[#This Row],[Tổng giá trị]]))</f>
        <v>-66709</v>
      </c>
      <c r="Q2919" s="35">
        <f t="shared" si="691"/>
        <v>-66709</v>
      </c>
      <c r="R2919" s="7">
        <f>Table1[[#This Row],[Số còn phải thu ĐK]]+Table1[[#This Row],[Giá Trị HD sau CK]]-Table1[[#This Row],[Số tiền đã thu]]</f>
        <v>0</v>
      </c>
      <c r="S2919" s="6">
        <f>IF(Table1[[#This Row],[Ngày hóa đơn]]&lt;&gt;"",Table1[[#This Row],[Ngày hóa đơn]],IF(Table1[[#This Row],[Ngày hạch toán]]&lt;&gt;"",Table1[[#This Row],[Ngày hạch toán]],""))</f>
        <v>46045</v>
      </c>
      <c r="T2919" s="7"/>
      <c r="U2919" s="6">
        <f>IF(Table1[[#This Row],[Ngày tính CN]]="","",S2919+T2919)</f>
        <v>46045</v>
      </c>
      <c r="V2919" s="35">
        <f ca="1">IF(Table1[[#This Row],[Hạn thanh toán]]="","",IF((U2919-NOW())&lt;0,0,(U2919-NOW())))</f>
        <v>0</v>
      </c>
      <c r="W2919" s="35"/>
      <c r="X2919" s="35" t="str">
        <f t="shared" ca="1" si="692"/>
        <v/>
      </c>
      <c r="Y2919" s="2" t="str">
        <f t="shared" si="693"/>
        <v>Đã thanh toán</v>
      </c>
      <c r="Z2919" s="51">
        <f t="shared" si="689"/>
        <v>46045</v>
      </c>
      <c r="AA2919" s="51">
        <f t="shared" si="690"/>
        <v>46083</v>
      </c>
      <c r="AD2919" s="2" t="str">
        <f>VLOOKUP($A2919,MA_KH!$A:$Q,MA_KH!O$1,0)</f>
        <v>SEVEN</v>
      </c>
      <c r="AE2919" s="2" t="str">
        <f>VLOOKUP($A2919,MA_KH!$A:$Q,MA_KH!P$1,0)</f>
        <v>CÔNG TY CỔ PHẦN SEVEN SYSTEM VIỆT NAM</v>
      </c>
    </row>
    <row r="2920" spans="1:31" ht="25.5" hidden="1" customHeight="1" x14ac:dyDescent="0.2">
      <c r="A2920" s="30" t="s">
        <v>22400</v>
      </c>
      <c r="B2920" s="30" t="s">
        <v>4194</v>
      </c>
      <c r="C2920" s="37">
        <v>46046</v>
      </c>
      <c r="D2920" s="30" t="s">
        <v>23031</v>
      </c>
      <c r="E2920" s="37">
        <v>46050</v>
      </c>
      <c r="F2920" s="30" t="s">
        <v>23032</v>
      </c>
      <c r="G2920" s="30" t="s">
        <v>23033</v>
      </c>
      <c r="H2920" s="38">
        <v>5619445</v>
      </c>
      <c r="I2920" s="67">
        <v>0</v>
      </c>
      <c r="J2920" s="38">
        <v>449556</v>
      </c>
      <c r="K2920" s="38">
        <v>6069001</v>
      </c>
      <c r="L2920" s="7" t="s">
        <v>22849</v>
      </c>
      <c r="M2920" s="6">
        <v>46107</v>
      </c>
      <c r="O2920" s="35">
        <f>IF(Table1[[#This Row],[Phân loại]]="Tồn đầu kỳ",Table1[[#This Row],[Tổng giá trị]],0)</f>
        <v>0</v>
      </c>
      <c r="P2920" s="7">
        <f>IF(Table1[[#This Row],[Số còn phải thu ĐK]]&lt;&gt;0,0,IF(Table1[[#This Row],[Phân loại]]="Bán hàng",Table1[[#This Row],[Tổng giá trị]],-Table1[[#This Row],[Tổng giá trị]]))</f>
        <v>6069001</v>
      </c>
      <c r="Q2920" s="35">
        <f t="shared" si="691"/>
        <v>6069001</v>
      </c>
      <c r="R2920" s="7">
        <f>Table1[[#This Row],[Số còn phải thu ĐK]]+Table1[[#This Row],[Giá Trị HD sau CK]]-Table1[[#This Row],[Số tiền đã thu]]</f>
        <v>0</v>
      </c>
      <c r="S2920" s="6">
        <f>IF(Table1[[#This Row],[Ngày hóa đơn]]&lt;&gt;"",Table1[[#This Row],[Ngày hóa đơn]],IF(Table1[[#This Row],[Ngày hạch toán]]&lt;&gt;"",Table1[[#This Row],[Ngày hạch toán]],""))</f>
        <v>46050</v>
      </c>
      <c r="T2920" s="7"/>
      <c r="U2920" s="6">
        <f>IF(Table1[[#This Row],[Ngày tính CN]]="","",S2920+T2920)</f>
        <v>46050</v>
      </c>
      <c r="V2920" s="35">
        <f ca="1">IF(Table1[[#This Row],[Hạn thanh toán]]="","",IF((U2920-NOW())&lt;0,0,(U2920-NOW())))</f>
        <v>0</v>
      </c>
      <c r="W2920" s="35"/>
      <c r="X2920" s="35" t="str">
        <f t="shared" ca="1" si="692"/>
        <v/>
      </c>
      <c r="Y2920" s="2" t="str">
        <f t="shared" si="693"/>
        <v>Đã thanh toán</v>
      </c>
      <c r="Z2920" s="51">
        <f t="shared" si="689"/>
        <v>46050</v>
      </c>
      <c r="AA2920" s="51">
        <f t="shared" si="690"/>
        <v>46107</v>
      </c>
      <c r="AD2920" s="2" t="str">
        <f>VLOOKUP($A2920,MA_KH!$A:$Q,MA_KH!O$1,0)</f>
        <v>SEVEN</v>
      </c>
      <c r="AE2920" s="2" t="str">
        <f>VLOOKUP($A2920,MA_KH!$A:$Q,MA_KH!P$1,0)</f>
        <v>CÔNG TY CỔ PHẦN SEVEN SYSTEM VIỆT NAM</v>
      </c>
    </row>
    <row r="2921" spans="1:31" ht="25.5" hidden="1" customHeight="1" x14ac:dyDescent="0.2">
      <c r="A2921" s="30" t="s">
        <v>22399</v>
      </c>
      <c r="B2921" s="30" t="s">
        <v>4196</v>
      </c>
      <c r="C2921" s="37">
        <v>46046</v>
      </c>
      <c r="D2921" s="30" t="s">
        <v>23034</v>
      </c>
      <c r="E2921" s="37">
        <v>46050</v>
      </c>
      <c r="F2921" s="30" t="s">
        <v>23035</v>
      </c>
      <c r="G2921" s="30" t="s">
        <v>23036</v>
      </c>
      <c r="H2921" s="38">
        <v>609265</v>
      </c>
      <c r="I2921" s="67">
        <v>0</v>
      </c>
      <c r="J2921" s="38">
        <v>48741</v>
      </c>
      <c r="K2921" s="38">
        <v>658006</v>
      </c>
      <c r="L2921" s="7" t="s">
        <v>22849</v>
      </c>
      <c r="M2921" s="6">
        <v>46107</v>
      </c>
      <c r="O2921" s="35">
        <f>IF(Table1[[#This Row],[Phân loại]]="Tồn đầu kỳ",Table1[[#This Row],[Tổng giá trị]],0)</f>
        <v>0</v>
      </c>
      <c r="P2921" s="7">
        <f>IF(Table1[[#This Row],[Số còn phải thu ĐK]]&lt;&gt;0,0,IF(Table1[[#This Row],[Phân loại]]="Bán hàng",Table1[[#This Row],[Tổng giá trị]],-Table1[[#This Row],[Tổng giá trị]]))</f>
        <v>658006</v>
      </c>
      <c r="Q2921" s="35">
        <f t="shared" ref="Q2921:Q2951" si="694">IF(M2921&lt;&gt;"",IF(O2921&lt;&gt;0,O2921,P2921),0)</f>
        <v>658006</v>
      </c>
      <c r="R2921" s="7">
        <f>Table1[[#This Row],[Số còn phải thu ĐK]]+Table1[[#This Row],[Giá Trị HD sau CK]]-Table1[[#This Row],[Số tiền đã thu]]</f>
        <v>0</v>
      </c>
      <c r="S2921" s="6">
        <f>IF(Table1[[#This Row],[Ngày hóa đơn]]&lt;&gt;"",Table1[[#This Row],[Ngày hóa đơn]],IF(Table1[[#This Row],[Ngày hạch toán]]&lt;&gt;"",Table1[[#This Row],[Ngày hạch toán]],""))</f>
        <v>46050</v>
      </c>
      <c r="T2921" s="7"/>
      <c r="U2921" s="6">
        <f>IF(Table1[[#This Row],[Ngày tính CN]]="","",S2921+T2921)</f>
        <v>46050</v>
      </c>
      <c r="V2921" s="35">
        <f ca="1">IF(Table1[[#This Row],[Hạn thanh toán]]="","",IF((U2921-NOW())&lt;0,0,(U2921-NOW())))</f>
        <v>0</v>
      </c>
      <c r="W2921" s="35"/>
      <c r="X2921" s="35" t="str">
        <f t="shared" ref="X2921:X2952" ca="1" si="695">IF(OR(U2921="",R2921=0),"",IF((U2921-NOW())&lt;0,-(U2921-NOW()),0))</f>
        <v/>
      </c>
      <c r="Y2921" s="2" t="str">
        <f t="shared" ref="Y2921:Y2951" si="696">IF(R2921=0,"Đã thanh toán",IF(X2921="","",IF(X2921&lt;=0,"Chưa đến hạn thanh toán",IF(X2921&lt;=30,"Nợ quá hạn 30 ngày",IF(X2921&lt;=60,"Nợ quá hạn từ 30 ngày đến 60 ngày",IF(X2921&lt;=90,"Nợ quá hạn từ 60 ngày đến 90 ngày",IF(X2921&lt;=120,"Nợ quá hạn từ 90 ngày đến 120 ngày","Nợ quá hạn hơn 120 ngày có khả năng mất thanh toán")))))))</f>
        <v>Đã thanh toán</v>
      </c>
      <c r="Z2921" s="51">
        <f t="shared" si="689"/>
        <v>46050</v>
      </c>
      <c r="AA2921" s="51">
        <f t="shared" si="690"/>
        <v>46107</v>
      </c>
      <c r="AD2921" s="2" t="str">
        <f>VLOOKUP($A2921,MA_KH!$A:$Q,MA_KH!O$1,0)</f>
        <v>SEVEN</v>
      </c>
      <c r="AE2921" s="2" t="str">
        <f>VLOOKUP($A2921,MA_KH!$A:$Q,MA_KH!P$1,0)</f>
        <v>CÔNG TY CỔ PHẦN SEVEN SYSTEM VIỆT NAM</v>
      </c>
    </row>
    <row r="2922" spans="1:31" ht="25.5" hidden="1" customHeight="1" x14ac:dyDescent="0.2">
      <c r="A2922" s="30" t="s">
        <v>22400</v>
      </c>
      <c r="B2922" s="30" t="s">
        <v>4194</v>
      </c>
      <c r="C2922" s="37">
        <v>46046</v>
      </c>
      <c r="D2922" s="30" t="s">
        <v>23037</v>
      </c>
      <c r="E2922" s="37">
        <v>46046</v>
      </c>
      <c r="F2922" s="30"/>
      <c r="G2922" s="30" t="s">
        <v>23038</v>
      </c>
      <c r="H2922" s="38">
        <v>37664</v>
      </c>
      <c r="I2922" s="67">
        <v>0</v>
      </c>
      <c r="J2922" s="38">
        <v>3013</v>
      </c>
      <c r="K2922" s="38">
        <v>40677</v>
      </c>
      <c r="L2922" s="68" t="s">
        <v>41</v>
      </c>
      <c r="M2922" s="6">
        <v>46083</v>
      </c>
      <c r="O2922" s="35">
        <f>IF(Table1[[#This Row],[Phân loại]]="Tồn đầu kỳ",Table1[[#This Row],[Tổng giá trị]],0)</f>
        <v>0</v>
      </c>
      <c r="P2922" s="7">
        <f>IF(Table1[[#This Row],[Số còn phải thu ĐK]]&lt;&gt;0,0,IF(Table1[[#This Row],[Phân loại]]="Bán hàng",Table1[[#This Row],[Tổng giá trị]],-Table1[[#This Row],[Tổng giá trị]]))</f>
        <v>-40677</v>
      </c>
      <c r="Q2922" s="35">
        <f t="shared" si="694"/>
        <v>-40677</v>
      </c>
      <c r="R2922" s="7">
        <f>Table1[[#This Row],[Số còn phải thu ĐK]]+Table1[[#This Row],[Giá Trị HD sau CK]]-Table1[[#This Row],[Số tiền đã thu]]</f>
        <v>0</v>
      </c>
      <c r="S2922" s="6">
        <f>IF(Table1[[#This Row],[Ngày hóa đơn]]&lt;&gt;"",Table1[[#This Row],[Ngày hóa đơn]],IF(Table1[[#This Row],[Ngày hạch toán]]&lt;&gt;"",Table1[[#This Row],[Ngày hạch toán]],""))</f>
        <v>46046</v>
      </c>
      <c r="T2922" s="7"/>
      <c r="U2922" s="6">
        <f>IF(Table1[[#This Row],[Ngày tính CN]]="","",S2922+T2922)</f>
        <v>46046</v>
      </c>
      <c r="V2922" s="35">
        <f ca="1">IF(Table1[[#This Row],[Hạn thanh toán]]="","",IF((U2922-NOW())&lt;0,0,(U2922-NOW())))</f>
        <v>0</v>
      </c>
      <c r="W2922" s="35"/>
      <c r="X2922" s="35" t="str">
        <f t="shared" ca="1" si="695"/>
        <v/>
      </c>
      <c r="Y2922" s="2" t="str">
        <f t="shared" si="696"/>
        <v>Đã thanh toán</v>
      </c>
      <c r="Z2922" s="51">
        <f t="shared" si="689"/>
        <v>46046</v>
      </c>
      <c r="AA2922" s="51">
        <f t="shared" si="690"/>
        <v>46083</v>
      </c>
      <c r="AD2922" s="2" t="str">
        <f>VLOOKUP($A2922,MA_KH!$A:$Q,MA_KH!O$1,0)</f>
        <v>SEVEN</v>
      </c>
      <c r="AE2922" s="2" t="str">
        <f>VLOOKUP($A2922,MA_KH!$A:$Q,MA_KH!P$1,0)</f>
        <v>CÔNG TY CỔ PHẦN SEVEN SYSTEM VIỆT NAM</v>
      </c>
    </row>
    <row r="2923" spans="1:31" ht="25.5" hidden="1" customHeight="1" x14ac:dyDescent="0.2">
      <c r="A2923" s="30" t="s">
        <v>22400</v>
      </c>
      <c r="B2923" s="30" t="s">
        <v>4194</v>
      </c>
      <c r="C2923" s="37">
        <v>46046</v>
      </c>
      <c r="D2923" s="30" t="s">
        <v>23039</v>
      </c>
      <c r="E2923" s="37">
        <v>46046</v>
      </c>
      <c r="F2923" s="30"/>
      <c r="G2923" s="30" t="s">
        <v>23040</v>
      </c>
      <c r="H2923" s="38">
        <v>57381</v>
      </c>
      <c r="I2923" s="67">
        <v>0</v>
      </c>
      <c r="J2923" s="38">
        <v>4590</v>
      </c>
      <c r="K2923" s="38">
        <v>61971</v>
      </c>
      <c r="L2923" s="68" t="s">
        <v>41</v>
      </c>
      <c r="M2923" s="6">
        <v>46083</v>
      </c>
      <c r="O2923" s="35">
        <f>IF(Table1[[#This Row],[Phân loại]]="Tồn đầu kỳ",Table1[[#This Row],[Tổng giá trị]],0)</f>
        <v>0</v>
      </c>
      <c r="P2923" s="7">
        <f>IF(Table1[[#This Row],[Số còn phải thu ĐK]]&lt;&gt;0,0,IF(Table1[[#This Row],[Phân loại]]="Bán hàng",Table1[[#This Row],[Tổng giá trị]],-Table1[[#This Row],[Tổng giá trị]]))</f>
        <v>-61971</v>
      </c>
      <c r="Q2923" s="35">
        <f t="shared" si="694"/>
        <v>-61971</v>
      </c>
      <c r="R2923" s="7">
        <f>Table1[[#This Row],[Số còn phải thu ĐK]]+Table1[[#This Row],[Giá Trị HD sau CK]]-Table1[[#This Row],[Số tiền đã thu]]</f>
        <v>0</v>
      </c>
      <c r="S2923" s="6">
        <f>IF(Table1[[#This Row],[Ngày hóa đơn]]&lt;&gt;"",Table1[[#This Row],[Ngày hóa đơn]],IF(Table1[[#This Row],[Ngày hạch toán]]&lt;&gt;"",Table1[[#This Row],[Ngày hạch toán]],""))</f>
        <v>46046</v>
      </c>
      <c r="T2923" s="7"/>
      <c r="U2923" s="6">
        <f>IF(Table1[[#This Row],[Ngày tính CN]]="","",S2923+T2923)</f>
        <v>46046</v>
      </c>
      <c r="V2923" s="35">
        <f ca="1">IF(Table1[[#This Row],[Hạn thanh toán]]="","",IF((U2923-NOW())&lt;0,0,(U2923-NOW())))</f>
        <v>0</v>
      </c>
      <c r="W2923" s="35"/>
      <c r="X2923" s="35" t="str">
        <f t="shared" ca="1" si="695"/>
        <v/>
      </c>
      <c r="Y2923" s="2" t="str">
        <f t="shared" si="696"/>
        <v>Đã thanh toán</v>
      </c>
      <c r="Z2923" s="51">
        <f t="shared" si="689"/>
        <v>46046</v>
      </c>
      <c r="AA2923" s="51">
        <f t="shared" si="690"/>
        <v>46083</v>
      </c>
      <c r="AD2923" s="2" t="str">
        <f>VLOOKUP($A2923,MA_KH!$A:$Q,MA_KH!O$1,0)</f>
        <v>SEVEN</v>
      </c>
      <c r="AE2923" s="2" t="str">
        <f>VLOOKUP($A2923,MA_KH!$A:$Q,MA_KH!P$1,0)</f>
        <v>CÔNG TY CỔ PHẦN SEVEN SYSTEM VIỆT NAM</v>
      </c>
    </row>
    <row r="2924" spans="1:31" ht="25.5" hidden="1" customHeight="1" x14ac:dyDescent="0.2">
      <c r="A2924" s="30" t="s">
        <v>22400</v>
      </c>
      <c r="B2924" s="30" t="s">
        <v>4194</v>
      </c>
      <c r="C2924" s="37">
        <v>46046</v>
      </c>
      <c r="D2924" s="30" t="s">
        <v>23041</v>
      </c>
      <c r="E2924" s="37">
        <v>46046</v>
      </c>
      <c r="F2924" s="30"/>
      <c r="G2924" s="30" t="s">
        <v>23042</v>
      </c>
      <c r="H2924" s="38">
        <v>30884</v>
      </c>
      <c r="I2924" s="67">
        <v>0</v>
      </c>
      <c r="J2924" s="38">
        <v>2471</v>
      </c>
      <c r="K2924" s="38">
        <v>33355</v>
      </c>
      <c r="L2924" s="68" t="s">
        <v>41</v>
      </c>
      <c r="M2924" s="6">
        <v>46083</v>
      </c>
      <c r="O2924" s="35">
        <f>IF(Table1[[#This Row],[Phân loại]]="Tồn đầu kỳ",Table1[[#This Row],[Tổng giá trị]],0)</f>
        <v>0</v>
      </c>
      <c r="P2924" s="7">
        <f>IF(Table1[[#This Row],[Số còn phải thu ĐK]]&lt;&gt;0,0,IF(Table1[[#This Row],[Phân loại]]="Bán hàng",Table1[[#This Row],[Tổng giá trị]],-Table1[[#This Row],[Tổng giá trị]]))</f>
        <v>-33355</v>
      </c>
      <c r="Q2924" s="35">
        <f t="shared" si="694"/>
        <v>-33355</v>
      </c>
      <c r="R2924" s="7">
        <f>Table1[[#This Row],[Số còn phải thu ĐK]]+Table1[[#This Row],[Giá Trị HD sau CK]]-Table1[[#This Row],[Số tiền đã thu]]</f>
        <v>0</v>
      </c>
      <c r="S2924" s="6">
        <f>IF(Table1[[#This Row],[Ngày hóa đơn]]&lt;&gt;"",Table1[[#This Row],[Ngày hóa đơn]],IF(Table1[[#This Row],[Ngày hạch toán]]&lt;&gt;"",Table1[[#This Row],[Ngày hạch toán]],""))</f>
        <v>46046</v>
      </c>
      <c r="T2924" s="7"/>
      <c r="U2924" s="6">
        <f>IF(Table1[[#This Row],[Ngày tính CN]]="","",S2924+T2924)</f>
        <v>46046</v>
      </c>
      <c r="V2924" s="35">
        <f ca="1">IF(Table1[[#This Row],[Hạn thanh toán]]="","",IF((U2924-NOW())&lt;0,0,(U2924-NOW())))</f>
        <v>0</v>
      </c>
      <c r="W2924" s="35"/>
      <c r="X2924" s="35" t="str">
        <f t="shared" ca="1" si="695"/>
        <v/>
      </c>
      <c r="Y2924" s="2" t="str">
        <f t="shared" si="696"/>
        <v>Đã thanh toán</v>
      </c>
      <c r="Z2924" s="51">
        <f t="shared" si="689"/>
        <v>46046</v>
      </c>
      <c r="AA2924" s="51">
        <f t="shared" si="690"/>
        <v>46083</v>
      </c>
      <c r="AD2924" s="2" t="str">
        <f>VLOOKUP($A2924,MA_KH!$A:$Q,MA_KH!O$1,0)</f>
        <v>SEVEN</v>
      </c>
      <c r="AE2924" s="2" t="str">
        <f>VLOOKUP($A2924,MA_KH!$A:$Q,MA_KH!P$1,0)</f>
        <v>CÔNG TY CỔ PHẦN SEVEN SYSTEM VIỆT NAM</v>
      </c>
    </row>
    <row r="2925" spans="1:31" ht="25.5" hidden="1" customHeight="1" x14ac:dyDescent="0.2">
      <c r="A2925" s="30" t="s">
        <v>22400</v>
      </c>
      <c r="B2925" s="30" t="s">
        <v>4194</v>
      </c>
      <c r="C2925" s="37">
        <v>46047</v>
      </c>
      <c r="D2925" s="30" t="s">
        <v>23043</v>
      </c>
      <c r="E2925" s="37">
        <v>46047</v>
      </c>
      <c r="F2925" s="30"/>
      <c r="G2925" s="30" t="s">
        <v>23044</v>
      </c>
      <c r="H2925" s="38">
        <v>19717</v>
      </c>
      <c r="I2925" s="67">
        <v>0</v>
      </c>
      <c r="J2925" s="38">
        <v>1577</v>
      </c>
      <c r="K2925" s="38">
        <v>21294</v>
      </c>
      <c r="L2925" s="68" t="s">
        <v>41</v>
      </c>
      <c r="M2925" s="6">
        <v>46083</v>
      </c>
      <c r="O2925" s="35">
        <f>IF(Table1[[#This Row],[Phân loại]]="Tồn đầu kỳ",Table1[[#This Row],[Tổng giá trị]],0)</f>
        <v>0</v>
      </c>
      <c r="P2925" s="7">
        <f>IF(Table1[[#This Row],[Số còn phải thu ĐK]]&lt;&gt;0,0,IF(Table1[[#This Row],[Phân loại]]="Bán hàng",Table1[[#This Row],[Tổng giá trị]],-Table1[[#This Row],[Tổng giá trị]]))</f>
        <v>-21294</v>
      </c>
      <c r="Q2925" s="35">
        <f t="shared" si="694"/>
        <v>-21294</v>
      </c>
      <c r="R2925" s="7">
        <f>Table1[[#This Row],[Số còn phải thu ĐK]]+Table1[[#This Row],[Giá Trị HD sau CK]]-Table1[[#This Row],[Số tiền đã thu]]</f>
        <v>0</v>
      </c>
      <c r="S2925" s="6">
        <f>IF(Table1[[#This Row],[Ngày hóa đơn]]&lt;&gt;"",Table1[[#This Row],[Ngày hóa đơn]],IF(Table1[[#This Row],[Ngày hạch toán]]&lt;&gt;"",Table1[[#This Row],[Ngày hạch toán]],""))</f>
        <v>46047</v>
      </c>
      <c r="T2925" s="7"/>
      <c r="U2925" s="6">
        <f>IF(Table1[[#This Row],[Ngày tính CN]]="","",S2925+T2925)</f>
        <v>46047</v>
      </c>
      <c r="V2925" s="35">
        <f ca="1">IF(Table1[[#This Row],[Hạn thanh toán]]="","",IF((U2925-NOW())&lt;0,0,(U2925-NOW())))</f>
        <v>0</v>
      </c>
      <c r="W2925" s="35"/>
      <c r="X2925" s="35" t="str">
        <f t="shared" ca="1" si="695"/>
        <v/>
      </c>
      <c r="Y2925" s="2" t="str">
        <f t="shared" si="696"/>
        <v>Đã thanh toán</v>
      </c>
      <c r="Z2925" s="51">
        <f t="shared" si="689"/>
        <v>46047</v>
      </c>
      <c r="AA2925" s="51">
        <f t="shared" si="690"/>
        <v>46083</v>
      </c>
      <c r="AD2925" s="2" t="str">
        <f>VLOOKUP($A2925,MA_KH!$A:$Q,MA_KH!O$1,0)</f>
        <v>SEVEN</v>
      </c>
      <c r="AE2925" s="2" t="str">
        <f>VLOOKUP($A2925,MA_KH!$A:$Q,MA_KH!P$1,0)</f>
        <v>CÔNG TY CỔ PHẦN SEVEN SYSTEM VIỆT NAM</v>
      </c>
    </row>
    <row r="2926" spans="1:31" ht="25.5" hidden="1" customHeight="1" x14ac:dyDescent="0.2">
      <c r="A2926" s="30" t="s">
        <v>22400</v>
      </c>
      <c r="B2926" s="30" t="s">
        <v>4194</v>
      </c>
      <c r="C2926" s="37">
        <v>46047</v>
      </c>
      <c r="D2926" s="30" t="s">
        <v>23045</v>
      </c>
      <c r="E2926" s="37">
        <v>46047</v>
      </c>
      <c r="F2926" s="30"/>
      <c r="G2926" s="30" t="s">
        <v>23046</v>
      </c>
      <c r="H2926" s="38">
        <v>39434</v>
      </c>
      <c r="I2926" s="67">
        <v>0</v>
      </c>
      <c r="J2926" s="38">
        <v>3155</v>
      </c>
      <c r="K2926" s="38">
        <v>42589</v>
      </c>
      <c r="L2926" s="68" t="s">
        <v>41</v>
      </c>
      <c r="M2926" s="6">
        <v>46083</v>
      </c>
      <c r="O2926" s="35">
        <f>IF(Table1[[#This Row],[Phân loại]]="Tồn đầu kỳ",Table1[[#This Row],[Tổng giá trị]],0)</f>
        <v>0</v>
      </c>
      <c r="P2926" s="7">
        <f>IF(Table1[[#This Row],[Số còn phải thu ĐK]]&lt;&gt;0,0,IF(Table1[[#This Row],[Phân loại]]="Bán hàng",Table1[[#This Row],[Tổng giá trị]],-Table1[[#This Row],[Tổng giá trị]]))</f>
        <v>-42589</v>
      </c>
      <c r="Q2926" s="35">
        <f t="shared" si="694"/>
        <v>-42589</v>
      </c>
      <c r="R2926" s="7">
        <f>Table1[[#This Row],[Số còn phải thu ĐK]]+Table1[[#This Row],[Giá Trị HD sau CK]]-Table1[[#This Row],[Số tiền đã thu]]</f>
        <v>0</v>
      </c>
      <c r="S2926" s="6">
        <f>IF(Table1[[#This Row],[Ngày hóa đơn]]&lt;&gt;"",Table1[[#This Row],[Ngày hóa đơn]],IF(Table1[[#This Row],[Ngày hạch toán]]&lt;&gt;"",Table1[[#This Row],[Ngày hạch toán]],""))</f>
        <v>46047</v>
      </c>
      <c r="T2926" s="7"/>
      <c r="U2926" s="6">
        <f>IF(Table1[[#This Row],[Ngày tính CN]]="","",S2926+T2926)</f>
        <v>46047</v>
      </c>
      <c r="V2926" s="35">
        <f ca="1">IF(Table1[[#This Row],[Hạn thanh toán]]="","",IF((U2926-NOW())&lt;0,0,(U2926-NOW())))</f>
        <v>0</v>
      </c>
      <c r="W2926" s="35"/>
      <c r="X2926" s="35" t="str">
        <f t="shared" ca="1" si="695"/>
        <v/>
      </c>
      <c r="Y2926" s="2" t="str">
        <f t="shared" si="696"/>
        <v>Đã thanh toán</v>
      </c>
      <c r="Z2926" s="51">
        <f t="shared" si="689"/>
        <v>46047</v>
      </c>
      <c r="AA2926" s="51">
        <f t="shared" si="690"/>
        <v>46083</v>
      </c>
      <c r="AD2926" s="2" t="str">
        <f>VLOOKUP($A2926,MA_KH!$A:$Q,MA_KH!O$1,0)</f>
        <v>SEVEN</v>
      </c>
      <c r="AE2926" s="2" t="str">
        <f>VLOOKUP($A2926,MA_KH!$A:$Q,MA_KH!P$1,0)</f>
        <v>CÔNG TY CỔ PHẦN SEVEN SYSTEM VIỆT NAM</v>
      </c>
    </row>
    <row r="2927" spans="1:31" ht="25.5" hidden="1" customHeight="1" x14ac:dyDescent="0.2">
      <c r="A2927" s="30" t="s">
        <v>22400</v>
      </c>
      <c r="B2927" s="30" t="s">
        <v>4194</v>
      </c>
      <c r="C2927" s="37">
        <v>46047</v>
      </c>
      <c r="D2927" s="30" t="s">
        <v>23047</v>
      </c>
      <c r="E2927" s="37">
        <v>46047</v>
      </c>
      <c r="F2927" s="30"/>
      <c r="G2927" s="30" t="s">
        <v>23048</v>
      </c>
      <c r="H2927" s="38">
        <v>212232</v>
      </c>
      <c r="I2927" s="67">
        <v>0</v>
      </c>
      <c r="J2927" s="38">
        <v>16979</v>
      </c>
      <c r="K2927" s="38">
        <v>229211</v>
      </c>
      <c r="L2927" s="68" t="s">
        <v>41</v>
      </c>
      <c r="M2927" s="6">
        <v>46083</v>
      </c>
      <c r="O2927" s="35">
        <f>IF(Table1[[#This Row],[Phân loại]]="Tồn đầu kỳ",Table1[[#This Row],[Tổng giá trị]],0)</f>
        <v>0</v>
      </c>
      <c r="P2927" s="7">
        <f>IF(Table1[[#This Row],[Số còn phải thu ĐK]]&lt;&gt;0,0,IF(Table1[[#This Row],[Phân loại]]="Bán hàng",Table1[[#This Row],[Tổng giá trị]],-Table1[[#This Row],[Tổng giá trị]]))</f>
        <v>-229211</v>
      </c>
      <c r="Q2927" s="35">
        <f t="shared" si="694"/>
        <v>-229211</v>
      </c>
      <c r="R2927" s="7">
        <f>Table1[[#This Row],[Số còn phải thu ĐK]]+Table1[[#This Row],[Giá Trị HD sau CK]]-Table1[[#This Row],[Số tiền đã thu]]</f>
        <v>0</v>
      </c>
      <c r="S2927" s="6">
        <f>IF(Table1[[#This Row],[Ngày hóa đơn]]&lt;&gt;"",Table1[[#This Row],[Ngày hóa đơn]],IF(Table1[[#This Row],[Ngày hạch toán]]&lt;&gt;"",Table1[[#This Row],[Ngày hạch toán]],""))</f>
        <v>46047</v>
      </c>
      <c r="T2927" s="7"/>
      <c r="U2927" s="6">
        <f>IF(Table1[[#This Row],[Ngày tính CN]]="","",S2927+T2927)</f>
        <v>46047</v>
      </c>
      <c r="V2927" s="35">
        <f ca="1">IF(Table1[[#This Row],[Hạn thanh toán]]="","",IF((U2927-NOW())&lt;0,0,(U2927-NOW())))</f>
        <v>0</v>
      </c>
      <c r="W2927" s="35"/>
      <c r="X2927" s="35" t="str">
        <f t="shared" ca="1" si="695"/>
        <v/>
      </c>
      <c r="Y2927" s="2" t="str">
        <f t="shared" si="696"/>
        <v>Đã thanh toán</v>
      </c>
      <c r="Z2927" s="51">
        <f t="shared" si="689"/>
        <v>46047</v>
      </c>
      <c r="AA2927" s="51">
        <f t="shared" si="690"/>
        <v>46083</v>
      </c>
      <c r="AD2927" s="2" t="str">
        <f>VLOOKUP($A2927,MA_KH!$A:$Q,MA_KH!O$1,0)</f>
        <v>SEVEN</v>
      </c>
      <c r="AE2927" s="2" t="str">
        <f>VLOOKUP($A2927,MA_KH!$A:$Q,MA_KH!P$1,0)</f>
        <v>CÔNG TY CỔ PHẦN SEVEN SYSTEM VIỆT NAM</v>
      </c>
    </row>
    <row r="2928" spans="1:31" ht="25.5" hidden="1" customHeight="1" x14ac:dyDescent="0.2">
      <c r="A2928" s="30" t="s">
        <v>22400</v>
      </c>
      <c r="B2928" s="30" t="s">
        <v>4194</v>
      </c>
      <c r="C2928" s="37">
        <v>46047</v>
      </c>
      <c r="D2928" s="30" t="s">
        <v>23049</v>
      </c>
      <c r="E2928" s="37">
        <v>46047</v>
      </c>
      <c r="F2928" s="30"/>
      <c r="G2928" s="30" t="s">
        <v>23050</v>
      </c>
      <c r="H2928" s="38">
        <v>106116</v>
      </c>
      <c r="I2928" s="67">
        <v>0</v>
      </c>
      <c r="J2928" s="38">
        <v>8489</v>
      </c>
      <c r="K2928" s="38">
        <v>114605</v>
      </c>
      <c r="L2928" s="68" t="s">
        <v>41</v>
      </c>
      <c r="M2928" s="6">
        <v>46083</v>
      </c>
      <c r="O2928" s="35">
        <f>IF(Table1[[#This Row],[Phân loại]]="Tồn đầu kỳ",Table1[[#This Row],[Tổng giá trị]],0)</f>
        <v>0</v>
      </c>
      <c r="P2928" s="7">
        <f>IF(Table1[[#This Row],[Số còn phải thu ĐK]]&lt;&gt;0,0,IF(Table1[[#This Row],[Phân loại]]="Bán hàng",Table1[[#This Row],[Tổng giá trị]],-Table1[[#This Row],[Tổng giá trị]]))</f>
        <v>-114605</v>
      </c>
      <c r="Q2928" s="35">
        <f t="shared" si="694"/>
        <v>-114605</v>
      </c>
      <c r="R2928" s="7">
        <f>Table1[[#This Row],[Số còn phải thu ĐK]]+Table1[[#This Row],[Giá Trị HD sau CK]]-Table1[[#This Row],[Số tiền đã thu]]</f>
        <v>0</v>
      </c>
      <c r="S2928" s="6">
        <f>IF(Table1[[#This Row],[Ngày hóa đơn]]&lt;&gt;"",Table1[[#This Row],[Ngày hóa đơn]],IF(Table1[[#This Row],[Ngày hạch toán]]&lt;&gt;"",Table1[[#This Row],[Ngày hạch toán]],""))</f>
        <v>46047</v>
      </c>
      <c r="T2928" s="7"/>
      <c r="U2928" s="6">
        <f>IF(Table1[[#This Row],[Ngày tính CN]]="","",S2928+T2928)</f>
        <v>46047</v>
      </c>
      <c r="V2928" s="35">
        <f ca="1">IF(Table1[[#This Row],[Hạn thanh toán]]="","",IF((U2928-NOW())&lt;0,0,(U2928-NOW())))</f>
        <v>0</v>
      </c>
      <c r="W2928" s="35"/>
      <c r="X2928" s="35" t="str">
        <f t="shared" ca="1" si="695"/>
        <v/>
      </c>
      <c r="Y2928" s="2" t="str">
        <f t="shared" si="696"/>
        <v>Đã thanh toán</v>
      </c>
      <c r="Z2928" s="51">
        <f t="shared" si="689"/>
        <v>46047</v>
      </c>
      <c r="AA2928" s="51">
        <f t="shared" si="690"/>
        <v>46083</v>
      </c>
      <c r="AD2928" s="2" t="str">
        <f>VLOOKUP($A2928,MA_KH!$A:$Q,MA_KH!O$1,0)</f>
        <v>SEVEN</v>
      </c>
      <c r="AE2928" s="2" t="str">
        <f>VLOOKUP($A2928,MA_KH!$A:$Q,MA_KH!P$1,0)</f>
        <v>CÔNG TY CỔ PHẦN SEVEN SYSTEM VIỆT NAM</v>
      </c>
    </row>
    <row r="2929" spans="1:31" ht="25.5" hidden="1" customHeight="1" x14ac:dyDescent="0.2">
      <c r="A2929" s="30" t="s">
        <v>22400</v>
      </c>
      <c r="B2929" s="30" t="s">
        <v>4194</v>
      </c>
      <c r="C2929" s="37">
        <v>46047</v>
      </c>
      <c r="D2929" s="30" t="s">
        <v>23051</v>
      </c>
      <c r="E2929" s="37">
        <v>46047</v>
      </c>
      <c r="F2929" s="30"/>
      <c r="G2929" s="30" t="s">
        <v>23052</v>
      </c>
      <c r="H2929" s="38">
        <v>19717</v>
      </c>
      <c r="I2929" s="67">
        <v>0</v>
      </c>
      <c r="J2929" s="38">
        <v>1577</v>
      </c>
      <c r="K2929" s="38">
        <v>21294</v>
      </c>
      <c r="L2929" s="68" t="s">
        <v>41</v>
      </c>
      <c r="M2929" s="6">
        <v>46083</v>
      </c>
      <c r="O2929" s="35">
        <f>IF(Table1[[#This Row],[Phân loại]]="Tồn đầu kỳ",Table1[[#This Row],[Tổng giá trị]],0)</f>
        <v>0</v>
      </c>
      <c r="P2929" s="7">
        <f>IF(Table1[[#This Row],[Số còn phải thu ĐK]]&lt;&gt;0,0,IF(Table1[[#This Row],[Phân loại]]="Bán hàng",Table1[[#This Row],[Tổng giá trị]],-Table1[[#This Row],[Tổng giá trị]]))</f>
        <v>-21294</v>
      </c>
      <c r="Q2929" s="35">
        <f t="shared" si="694"/>
        <v>-21294</v>
      </c>
      <c r="R2929" s="7">
        <f>Table1[[#This Row],[Số còn phải thu ĐK]]+Table1[[#This Row],[Giá Trị HD sau CK]]-Table1[[#This Row],[Số tiền đã thu]]</f>
        <v>0</v>
      </c>
      <c r="S2929" s="6">
        <f>IF(Table1[[#This Row],[Ngày hóa đơn]]&lt;&gt;"",Table1[[#This Row],[Ngày hóa đơn]],IF(Table1[[#This Row],[Ngày hạch toán]]&lt;&gt;"",Table1[[#This Row],[Ngày hạch toán]],""))</f>
        <v>46047</v>
      </c>
      <c r="T2929" s="7"/>
      <c r="U2929" s="6">
        <f>IF(Table1[[#This Row],[Ngày tính CN]]="","",S2929+T2929)</f>
        <v>46047</v>
      </c>
      <c r="V2929" s="35">
        <f ca="1">IF(Table1[[#This Row],[Hạn thanh toán]]="","",IF((U2929-NOW())&lt;0,0,(U2929-NOW())))</f>
        <v>0</v>
      </c>
      <c r="W2929" s="35"/>
      <c r="X2929" s="35" t="str">
        <f t="shared" ca="1" si="695"/>
        <v/>
      </c>
      <c r="Y2929" s="2" t="str">
        <f t="shared" si="696"/>
        <v>Đã thanh toán</v>
      </c>
      <c r="Z2929" s="51">
        <f t="shared" si="689"/>
        <v>46047</v>
      </c>
      <c r="AA2929" s="51">
        <f t="shared" si="690"/>
        <v>46083</v>
      </c>
      <c r="AD2929" s="2" t="str">
        <f>VLOOKUP($A2929,MA_KH!$A:$Q,MA_KH!O$1,0)</f>
        <v>SEVEN</v>
      </c>
      <c r="AE2929" s="2" t="str">
        <f>VLOOKUP($A2929,MA_KH!$A:$Q,MA_KH!P$1,0)</f>
        <v>CÔNG TY CỔ PHẦN SEVEN SYSTEM VIỆT NAM</v>
      </c>
    </row>
    <row r="2930" spans="1:31" ht="25.5" hidden="1" customHeight="1" x14ac:dyDescent="0.2">
      <c r="A2930" s="30" t="s">
        <v>22400</v>
      </c>
      <c r="B2930" s="30" t="s">
        <v>4194</v>
      </c>
      <c r="C2930" s="37">
        <v>46048</v>
      </c>
      <c r="D2930" s="30" t="s">
        <v>23053</v>
      </c>
      <c r="E2930" s="37">
        <v>46048</v>
      </c>
      <c r="F2930" s="30"/>
      <c r="G2930" s="30" t="s">
        <v>23054</v>
      </c>
      <c r="H2930" s="38">
        <v>30884</v>
      </c>
      <c r="I2930" s="67">
        <v>0</v>
      </c>
      <c r="J2930" s="38">
        <v>2471</v>
      </c>
      <c r="K2930" s="38">
        <v>33355</v>
      </c>
      <c r="L2930" s="68" t="s">
        <v>41</v>
      </c>
      <c r="M2930" s="6">
        <v>46083</v>
      </c>
      <c r="O2930" s="35">
        <f>IF(Table1[[#This Row],[Phân loại]]="Tồn đầu kỳ",Table1[[#This Row],[Tổng giá trị]],0)</f>
        <v>0</v>
      </c>
      <c r="P2930" s="7">
        <f>IF(Table1[[#This Row],[Số còn phải thu ĐK]]&lt;&gt;0,0,IF(Table1[[#This Row],[Phân loại]]="Bán hàng",Table1[[#This Row],[Tổng giá trị]],-Table1[[#This Row],[Tổng giá trị]]))</f>
        <v>-33355</v>
      </c>
      <c r="Q2930" s="35">
        <f t="shared" si="694"/>
        <v>-33355</v>
      </c>
      <c r="R2930" s="7">
        <f>Table1[[#This Row],[Số còn phải thu ĐK]]+Table1[[#This Row],[Giá Trị HD sau CK]]-Table1[[#This Row],[Số tiền đã thu]]</f>
        <v>0</v>
      </c>
      <c r="S2930" s="6">
        <f>IF(Table1[[#This Row],[Ngày hóa đơn]]&lt;&gt;"",Table1[[#This Row],[Ngày hóa đơn]],IF(Table1[[#This Row],[Ngày hạch toán]]&lt;&gt;"",Table1[[#This Row],[Ngày hạch toán]],""))</f>
        <v>46048</v>
      </c>
      <c r="T2930" s="7"/>
      <c r="U2930" s="6">
        <f>IF(Table1[[#This Row],[Ngày tính CN]]="","",S2930+T2930)</f>
        <v>46048</v>
      </c>
      <c r="V2930" s="35">
        <f ca="1">IF(Table1[[#This Row],[Hạn thanh toán]]="","",IF((U2930-NOW())&lt;0,0,(U2930-NOW())))</f>
        <v>0</v>
      </c>
      <c r="W2930" s="35"/>
      <c r="X2930" s="35" t="str">
        <f t="shared" ca="1" si="695"/>
        <v/>
      </c>
      <c r="Y2930" s="2" t="str">
        <f t="shared" si="696"/>
        <v>Đã thanh toán</v>
      </c>
      <c r="Z2930" s="51">
        <f t="shared" si="689"/>
        <v>46048</v>
      </c>
      <c r="AA2930" s="51">
        <f t="shared" si="690"/>
        <v>46083</v>
      </c>
      <c r="AD2930" s="2" t="str">
        <f>VLOOKUP($A2930,MA_KH!$A:$Q,MA_KH!O$1,0)</f>
        <v>SEVEN</v>
      </c>
      <c r="AE2930" s="2" t="str">
        <f>VLOOKUP($A2930,MA_KH!$A:$Q,MA_KH!P$1,0)</f>
        <v>CÔNG TY CỔ PHẦN SEVEN SYSTEM VIỆT NAM</v>
      </c>
    </row>
    <row r="2931" spans="1:31" ht="25.5" hidden="1" customHeight="1" x14ac:dyDescent="0.2">
      <c r="A2931" s="30" t="s">
        <v>22400</v>
      </c>
      <c r="B2931" s="30" t="s">
        <v>4194</v>
      </c>
      <c r="C2931" s="37">
        <v>46048</v>
      </c>
      <c r="D2931" s="30" t="s">
        <v>23055</v>
      </c>
      <c r="E2931" s="37">
        <v>46048</v>
      </c>
      <c r="F2931" s="30"/>
      <c r="G2931" s="30" t="s">
        <v>23056</v>
      </c>
      <c r="H2931" s="38">
        <v>59151</v>
      </c>
      <c r="I2931" s="67">
        <v>0</v>
      </c>
      <c r="J2931" s="38">
        <v>4732</v>
      </c>
      <c r="K2931" s="38">
        <v>63883</v>
      </c>
      <c r="L2931" s="68" t="s">
        <v>41</v>
      </c>
      <c r="M2931" s="6">
        <v>46083</v>
      </c>
      <c r="O2931" s="35">
        <f>IF(Table1[[#This Row],[Phân loại]]="Tồn đầu kỳ",Table1[[#This Row],[Tổng giá trị]],0)</f>
        <v>0</v>
      </c>
      <c r="P2931" s="7">
        <f>IF(Table1[[#This Row],[Số còn phải thu ĐK]]&lt;&gt;0,0,IF(Table1[[#This Row],[Phân loại]]="Bán hàng",Table1[[#This Row],[Tổng giá trị]],-Table1[[#This Row],[Tổng giá trị]]))</f>
        <v>-63883</v>
      </c>
      <c r="Q2931" s="35">
        <f t="shared" si="694"/>
        <v>-63883</v>
      </c>
      <c r="R2931" s="7">
        <f>Table1[[#This Row],[Số còn phải thu ĐK]]+Table1[[#This Row],[Giá Trị HD sau CK]]-Table1[[#This Row],[Số tiền đã thu]]</f>
        <v>0</v>
      </c>
      <c r="S2931" s="6">
        <f>IF(Table1[[#This Row],[Ngày hóa đơn]]&lt;&gt;"",Table1[[#This Row],[Ngày hóa đơn]],IF(Table1[[#This Row],[Ngày hạch toán]]&lt;&gt;"",Table1[[#This Row],[Ngày hạch toán]],""))</f>
        <v>46048</v>
      </c>
      <c r="T2931" s="7"/>
      <c r="U2931" s="6">
        <f>IF(Table1[[#This Row],[Ngày tính CN]]="","",S2931+T2931)</f>
        <v>46048</v>
      </c>
      <c r="V2931" s="35">
        <f ca="1">IF(Table1[[#This Row],[Hạn thanh toán]]="","",IF((U2931-NOW())&lt;0,0,(U2931-NOW())))</f>
        <v>0</v>
      </c>
      <c r="W2931" s="35"/>
      <c r="X2931" s="35" t="str">
        <f t="shared" ca="1" si="695"/>
        <v/>
      </c>
      <c r="Y2931" s="2" t="str">
        <f t="shared" si="696"/>
        <v>Đã thanh toán</v>
      </c>
      <c r="Z2931" s="51">
        <f t="shared" si="689"/>
        <v>46048</v>
      </c>
      <c r="AA2931" s="51">
        <f t="shared" si="690"/>
        <v>46083</v>
      </c>
      <c r="AD2931" s="2" t="str">
        <f>VLOOKUP($A2931,MA_KH!$A:$Q,MA_KH!O$1,0)</f>
        <v>SEVEN</v>
      </c>
      <c r="AE2931" s="2" t="str">
        <f>VLOOKUP($A2931,MA_KH!$A:$Q,MA_KH!P$1,0)</f>
        <v>CÔNG TY CỔ PHẦN SEVEN SYSTEM VIỆT NAM</v>
      </c>
    </row>
    <row r="2932" spans="1:31" ht="25.5" hidden="1" customHeight="1" x14ac:dyDescent="0.2">
      <c r="A2932" s="30" t="s">
        <v>22400</v>
      </c>
      <c r="B2932" s="30" t="s">
        <v>4194</v>
      </c>
      <c r="C2932" s="37">
        <v>46049</v>
      </c>
      <c r="D2932" s="30" t="s">
        <v>23057</v>
      </c>
      <c r="E2932" s="37">
        <v>46049</v>
      </c>
      <c r="F2932" s="30" t="s">
        <v>23058</v>
      </c>
      <c r="G2932" s="69" t="s">
        <v>23059</v>
      </c>
      <c r="H2932" s="38">
        <v>1319301</v>
      </c>
      <c r="I2932" s="67">
        <v>0</v>
      </c>
      <c r="J2932" s="38">
        <v>105543</v>
      </c>
      <c r="K2932" s="38">
        <v>1424844</v>
      </c>
      <c r="L2932" s="68" t="s">
        <v>22850</v>
      </c>
      <c r="M2932" s="6">
        <v>46083</v>
      </c>
      <c r="O2932" s="35">
        <f>IF(Table1[[#This Row],[Phân loại]]="Tồn đầu kỳ",Table1[[#This Row],[Tổng giá trị]],0)</f>
        <v>0</v>
      </c>
      <c r="P2932" s="7">
        <f>IF(Table1[[#This Row],[Số còn phải thu ĐK]]&lt;&gt;0,0,IF(Table1[[#This Row],[Phân loại]]="Bán hàng",Table1[[#This Row],[Tổng giá trị]],-Table1[[#This Row],[Tổng giá trị]]))</f>
        <v>-1424844</v>
      </c>
      <c r="Q2932" s="35">
        <f t="shared" si="694"/>
        <v>-1424844</v>
      </c>
      <c r="R2932" s="7">
        <f>Table1[[#This Row],[Số còn phải thu ĐK]]+Table1[[#This Row],[Giá Trị HD sau CK]]-Table1[[#This Row],[Số tiền đã thu]]</f>
        <v>0</v>
      </c>
      <c r="S2932" s="6">
        <f>IF(Table1[[#This Row],[Ngày hóa đơn]]&lt;&gt;"",Table1[[#This Row],[Ngày hóa đơn]],IF(Table1[[#This Row],[Ngày hạch toán]]&lt;&gt;"",Table1[[#This Row],[Ngày hạch toán]],""))</f>
        <v>46049</v>
      </c>
      <c r="T2932" s="7"/>
      <c r="U2932" s="6">
        <f>IF(Table1[[#This Row],[Ngày tính CN]]="","",S2932+T2932)</f>
        <v>46049</v>
      </c>
      <c r="V2932" s="35">
        <f ca="1">IF(Table1[[#This Row],[Hạn thanh toán]]="","",IF((U2932-NOW())&lt;0,0,(U2932-NOW())))</f>
        <v>0</v>
      </c>
      <c r="W2932" s="35"/>
      <c r="X2932" s="35" t="str">
        <f t="shared" ca="1" si="695"/>
        <v/>
      </c>
      <c r="Y2932" s="2" t="str">
        <f t="shared" si="696"/>
        <v>Đã thanh toán</v>
      </c>
      <c r="Z2932" s="51">
        <f t="shared" si="689"/>
        <v>46049</v>
      </c>
      <c r="AA2932" s="51">
        <f t="shared" si="690"/>
        <v>46083</v>
      </c>
      <c r="AD2932" s="2" t="str">
        <f>VLOOKUP($A2932,MA_KH!$A:$Q,MA_KH!O$1,0)</f>
        <v>SEVEN</v>
      </c>
      <c r="AE2932" s="2" t="str">
        <f>VLOOKUP($A2932,MA_KH!$A:$Q,MA_KH!P$1,0)</f>
        <v>CÔNG TY CỔ PHẦN SEVEN SYSTEM VIỆT NAM</v>
      </c>
    </row>
    <row r="2933" spans="1:31" ht="25.5" hidden="1" customHeight="1" x14ac:dyDescent="0.2">
      <c r="A2933" s="30" t="s">
        <v>22400</v>
      </c>
      <c r="B2933" s="30" t="s">
        <v>4194</v>
      </c>
      <c r="C2933" s="37">
        <v>46049</v>
      </c>
      <c r="D2933" s="30" t="s">
        <v>23060</v>
      </c>
      <c r="E2933" s="37">
        <v>46049</v>
      </c>
      <c r="F2933" s="30"/>
      <c r="G2933" s="30" t="s">
        <v>23061</v>
      </c>
      <c r="H2933" s="38">
        <v>106116</v>
      </c>
      <c r="I2933" s="67">
        <v>0</v>
      </c>
      <c r="J2933" s="38">
        <v>8489</v>
      </c>
      <c r="K2933" s="38">
        <v>114605</v>
      </c>
      <c r="L2933" s="68" t="s">
        <v>41</v>
      </c>
      <c r="M2933" s="6">
        <v>46083</v>
      </c>
      <c r="O2933" s="35">
        <f>IF(Table1[[#This Row],[Phân loại]]="Tồn đầu kỳ",Table1[[#This Row],[Tổng giá trị]],0)</f>
        <v>0</v>
      </c>
      <c r="P2933" s="7">
        <f>IF(Table1[[#This Row],[Số còn phải thu ĐK]]&lt;&gt;0,0,IF(Table1[[#This Row],[Phân loại]]="Bán hàng",Table1[[#This Row],[Tổng giá trị]],-Table1[[#This Row],[Tổng giá trị]]))</f>
        <v>-114605</v>
      </c>
      <c r="Q2933" s="35">
        <f t="shared" si="694"/>
        <v>-114605</v>
      </c>
      <c r="R2933" s="7">
        <f>Table1[[#This Row],[Số còn phải thu ĐK]]+Table1[[#This Row],[Giá Trị HD sau CK]]-Table1[[#This Row],[Số tiền đã thu]]</f>
        <v>0</v>
      </c>
      <c r="S2933" s="6">
        <f>IF(Table1[[#This Row],[Ngày hóa đơn]]&lt;&gt;"",Table1[[#This Row],[Ngày hóa đơn]],IF(Table1[[#This Row],[Ngày hạch toán]]&lt;&gt;"",Table1[[#This Row],[Ngày hạch toán]],""))</f>
        <v>46049</v>
      </c>
      <c r="T2933" s="7"/>
      <c r="U2933" s="6">
        <f>IF(Table1[[#This Row],[Ngày tính CN]]="","",S2933+T2933)</f>
        <v>46049</v>
      </c>
      <c r="V2933" s="35">
        <f ca="1">IF(Table1[[#This Row],[Hạn thanh toán]]="","",IF((U2933-NOW())&lt;0,0,(U2933-NOW())))</f>
        <v>0</v>
      </c>
      <c r="W2933" s="35"/>
      <c r="X2933" s="35" t="str">
        <f t="shared" ca="1" si="695"/>
        <v/>
      </c>
      <c r="Y2933" s="2" t="str">
        <f t="shared" si="696"/>
        <v>Đã thanh toán</v>
      </c>
      <c r="Z2933" s="51">
        <f t="shared" si="689"/>
        <v>46049</v>
      </c>
      <c r="AA2933" s="51">
        <f t="shared" si="690"/>
        <v>46083</v>
      </c>
      <c r="AD2933" s="2" t="str">
        <f>VLOOKUP($A2933,MA_KH!$A:$Q,MA_KH!O$1,0)</f>
        <v>SEVEN</v>
      </c>
      <c r="AE2933" s="2" t="str">
        <f>VLOOKUP($A2933,MA_KH!$A:$Q,MA_KH!P$1,0)</f>
        <v>CÔNG TY CỔ PHẦN SEVEN SYSTEM VIỆT NAM</v>
      </c>
    </row>
    <row r="2934" spans="1:31" ht="25.5" hidden="1" customHeight="1" x14ac:dyDescent="0.2">
      <c r="A2934" s="30" t="s">
        <v>22400</v>
      </c>
      <c r="B2934" s="30" t="s">
        <v>4194</v>
      </c>
      <c r="C2934" s="37">
        <v>46049</v>
      </c>
      <c r="D2934" s="30" t="s">
        <v>23062</v>
      </c>
      <c r="E2934" s="37">
        <v>46049</v>
      </c>
      <c r="F2934" s="30"/>
      <c r="G2934" s="30" t="s">
        <v>23063</v>
      </c>
      <c r="H2934" s="38">
        <v>30884</v>
      </c>
      <c r="I2934" s="67">
        <v>0</v>
      </c>
      <c r="J2934" s="38">
        <v>2471</v>
      </c>
      <c r="K2934" s="38">
        <v>33355</v>
      </c>
      <c r="L2934" s="68" t="s">
        <v>41</v>
      </c>
      <c r="M2934" s="6">
        <v>46083</v>
      </c>
      <c r="O2934" s="35">
        <f>IF(Table1[[#This Row],[Phân loại]]="Tồn đầu kỳ",Table1[[#This Row],[Tổng giá trị]],0)</f>
        <v>0</v>
      </c>
      <c r="P2934" s="7">
        <f>IF(Table1[[#This Row],[Số còn phải thu ĐK]]&lt;&gt;0,0,IF(Table1[[#This Row],[Phân loại]]="Bán hàng",Table1[[#This Row],[Tổng giá trị]],-Table1[[#This Row],[Tổng giá trị]]))</f>
        <v>-33355</v>
      </c>
      <c r="Q2934" s="35">
        <f t="shared" si="694"/>
        <v>-33355</v>
      </c>
      <c r="R2934" s="7">
        <f>Table1[[#This Row],[Số còn phải thu ĐK]]+Table1[[#This Row],[Giá Trị HD sau CK]]-Table1[[#This Row],[Số tiền đã thu]]</f>
        <v>0</v>
      </c>
      <c r="S2934" s="6">
        <f>IF(Table1[[#This Row],[Ngày hóa đơn]]&lt;&gt;"",Table1[[#This Row],[Ngày hóa đơn]],IF(Table1[[#This Row],[Ngày hạch toán]]&lt;&gt;"",Table1[[#This Row],[Ngày hạch toán]],""))</f>
        <v>46049</v>
      </c>
      <c r="T2934" s="7"/>
      <c r="U2934" s="6">
        <f>IF(Table1[[#This Row],[Ngày tính CN]]="","",S2934+T2934)</f>
        <v>46049</v>
      </c>
      <c r="V2934" s="35">
        <f ca="1">IF(Table1[[#This Row],[Hạn thanh toán]]="","",IF((U2934-NOW())&lt;0,0,(U2934-NOW())))</f>
        <v>0</v>
      </c>
      <c r="W2934" s="35"/>
      <c r="X2934" s="35" t="str">
        <f t="shared" ca="1" si="695"/>
        <v/>
      </c>
      <c r="Y2934" s="2" t="str">
        <f t="shared" si="696"/>
        <v>Đã thanh toán</v>
      </c>
      <c r="Z2934" s="51">
        <f t="shared" si="689"/>
        <v>46049</v>
      </c>
      <c r="AA2934" s="51">
        <f t="shared" si="690"/>
        <v>46083</v>
      </c>
      <c r="AD2934" s="2" t="str">
        <f>VLOOKUP($A2934,MA_KH!$A:$Q,MA_KH!O$1,0)</f>
        <v>SEVEN</v>
      </c>
      <c r="AE2934" s="2" t="str">
        <f>VLOOKUP($A2934,MA_KH!$A:$Q,MA_KH!P$1,0)</f>
        <v>CÔNG TY CỔ PHẦN SEVEN SYSTEM VIỆT NAM</v>
      </c>
    </row>
    <row r="2935" spans="1:31" ht="25.5" hidden="1" customHeight="1" x14ac:dyDescent="0.2">
      <c r="A2935" s="30" t="s">
        <v>22400</v>
      </c>
      <c r="B2935" s="30" t="s">
        <v>4194</v>
      </c>
      <c r="C2935" s="37">
        <v>46049</v>
      </c>
      <c r="D2935" s="30" t="s">
        <v>23064</v>
      </c>
      <c r="E2935" s="37">
        <v>46049</v>
      </c>
      <c r="F2935" s="30"/>
      <c r="G2935" s="30" t="s">
        <v>23065</v>
      </c>
      <c r="H2935" s="38">
        <v>16759</v>
      </c>
      <c r="I2935" s="67">
        <v>0</v>
      </c>
      <c r="J2935" s="38">
        <v>1341</v>
      </c>
      <c r="K2935" s="38">
        <v>18100</v>
      </c>
      <c r="L2935" s="68" t="s">
        <v>41</v>
      </c>
      <c r="M2935" s="6">
        <v>46083</v>
      </c>
      <c r="O2935" s="35">
        <f>IF(Table1[[#This Row],[Phân loại]]="Tồn đầu kỳ",Table1[[#This Row],[Tổng giá trị]],0)</f>
        <v>0</v>
      </c>
      <c r="P2935" s="7">
        <f>IF(Table1[[#This Row],[Số còn phải thu ĐK]]&lt;&gt;0,0,IF(Table1[[#This Row],[Phân loại]]="Bán hàng",Table1[[#This Row],[Tổng giá trị]],-Table1[[#This Row],[Tổng giá trị]]))</f>
        <v>-18100</v>
      </c>
      <c r="Q2935" s="35">
        <f t="shared" si="694"/>
        <v>-18100</v>
      </c>
      <c r="R2935" s="7">
        <f>Table1[[#This Row],[Số còn phải thu ĐK]]+Table1[[#This Row],[Giá Trị HD sau CK]]-Table1[[#This Row],[Số tiền đã thu]]</f>
        <v>0</v>
      </c>
      <c r="S2935" s="6">
        <f>IF(Table1[[#This Row],[Ngày hóa đơn]]&lt;&gt;"",Table1[[#This Row],[Ngày hóa đơn]],IF(Table1[[#This Row],[Ngày hạch toán]]&lt;&gt;"",Table1[[#This Row],[Ngày hạch toán]],""))</f>
        <v>46049</v>
      </c>
      <c r="T2935" s="7"/>
      <c r="U2935" s="6">
        <f>IF(Table1[[#This Row],[Ngày tính CN]]="","",S2935+T2935)</f>
        <v>46049</v>
      </c>
      <c r="V2935" s="35">
        <f ca="1">IF(Table1[[#This Row],[Hạn thanh toán]]="","",IF((U2935-NOW())&lt;0,0,(U2935-NOW())))</f>
        <v>0</v>
      </c>
      <c r="W2935" s="35"/>
      <c r="X2935" s="35" t="str">
        <f t="shared" ca="1" si="695"/>
        <v/>
      </c>
      <c r="Y2935" s="2" t="str">
        <f t="shared" si="696"/>
        <v>Đã thanh toán</v>
      </c>
      <c r="Z2935" s="51">
        <f t="shared" si="689"/>
        <v>46049</v>
      </c>
      <c r="AA2935" s="51">
        <f t="shared" si="690"/>
        <v>46083</v>
      </c>
      <c r="AD2935" s="2" t="str">
        <f>VLOOKUP($A2935,MA_KH!$A:$Q,MA_KH!O$1,0)</f>
        <v>SEVEN</v>
      </c>
      <c r="AE2935" s="2" t="str">
        <f>VLOOKUP($A2935,MA_KH!$A:$Q,MA_KH!P$1,0)</f>
        <v>CÔNG TY CỔ PHẦN SEVEN SYSTEM VIỆT NAM</v>
      </c>
    </row>
    <row r="2936" spans="1:31" ht="25.5" hidden="1" customHeight="1" x14ac:dyDescent="0.2">
      <c r="A2936" s="30" t="s">
        <v>22400</v>
      </c>
      <c r="B2936" s="30" t="s">
        <v>4194</v>
      </c>
      <c r="C2936" s="37">
        <v>46049</v>
      </c>
      <c r="D2936" s="30" t="s">
        <v>23066</v>
      </c>
      <c r="E2936" s="37">
        <v>46049</v>
      </c>
      <c r="F2936" s="30"/>
      <c r="G2936" s="30" t="s">
        <v>23067</v>
      </c>
      <c r="H2936" s="38">
        <v>30884</v>
      </c>
      <c r="I2936" s="67">
        <v>0</v>
      </c>
      <c r="J2936" s="38">
        <v>2471</v>
      </c>
      <c r="K2936" s="38">
        <v>33355</v>
      </c>
      <c r="L2936" s="68" t="s">
        <v>41</v>
      </c>
      <c r="M2936" s="6">
        <v>46083</v>
      </c>
      <c r="O2936" s="35">
        <f>IF(Table1[[#This Row],[Phân loại]]="Tồn đầu kỳ",Table1[[#This Row],[Tổng giá trị]],0)</f>
        <v>0</v>
      </c>
      <c r="P2936" s="7">
        <f>IF(Table1[[#This Row],[Số còn phải thu ĐK]]&lt;&gt;0,0,IF(Table1[[#This Row],[Phân loại]]="Bán hàng",Table1[[#This Row],[Tổng giá trị]],-Table1[[#This Row],[Tổng giá trị]]))</f>
        <v>-33355</v>
      </c>
      <c r="Q2936" s="35">
        <f t="shared" si="694"/>
        <v>-33355</v>
      </c>
      <c r="R2936" s="7">
        <f>Table1[[#This Row],[Số còn phải thu ĐK]]+Table1[[#This Row],[Giá Trị HD sau CK]]-Table1[[#This Row],[Số tiền đã thu]]</f>
        <v>0</v>
      </c>
      <c r="S2936" s="6">
        <f>IF(Table1[[#This Row],[Ngày hóa đơn]]&lt;&gt;"",Table1[[#This Row],[Ngày hóa đơn]],IF(Table1[[#This Row],[Ngày hạch toán]]&lt;&gt;"",Table1[[#This Row],[Ngày hạch toán]],""))</f>
        <v>46049</v>
      </c>
      <c r="T2936" s="7"/>
      <c r="U2936" s="6">
        <f>IF(Table1[[#This Row],[Ngày tính CN]]="","",S2936+T2936)</f>
        <v>46049</v>
      </c>
      <c r="V2936" s="35">
        <f ca="1">IF(Table1[[#This Row],[Hạn thanh toán]]="","",IF((U2936-NOW())&lt;0,0,(U2936-NOW())))</f>
        <v>0</v>
      </c>
      <c r="W2936" s="35"/>
      <c r="X2936" s="35" t="str">
        <f t="shared" ca="1" si="695"/>
        <v/>
      </c>
      <c r="Y2936" s="2" t="str">
        <f t="shared" si="696"/>
        <v>Đã thanh toán</v>
      </c>
      <c r="Z2936" s="51">
        <f t="shared" si="689"/>
        <v>46049</v>
      </c>
      <c r="AA2936" s="51">
        <f t="shared" si="690"/>
        <v>46083</v>
      </c>
      <c r="AD2936" s="2" t="str">
        <f>VLOOKUP($A2936,MA_KH!$A:$Q,MA_KH!O$1,0)</f>
        <v>SEVEN</v>
      </c>
      <c r="AE2936" s="2" t="str">
        <f>VLOOKUP($A2936,MA_KH!$A:$Q,MA_KH!P$1,0)</f>
        <v>CÔNG TY CỔ PHẦN SEVEN SYSTEM VIỆT NAM</v>
      </c>
    </row>
    <row r="2937" spans="1:31" ht="25.5" hidden="1" customHeight="1" x14ac:dyDescent="0.2">
      <c r="A2937" s="30" t="s">
        <v>22400</v>
      </c>
      <c r="B2937" s="30" t="s">
        <v>4194</v>
      </c>
      <c r="C2937" s="37">
        <v>46050</v>
      </c>
      <c r="D2937" s="30" t="s">
        <v>23068</v>
      </c>
      <c r="E2937" s="40">
        <v>46053</v>
      </c>
      <c r="F2937" s="30" t="s">
        <v>23069</v>
      </c>
      <c r="G2937" s="30" t="s">
        <v>23070</v>
      </c>
      <c r="H2937" s="38">
        <v>6555201</v>
      </c>
      <c r="I2937" s="67">
        <v>0</v>
      </c>
      <c r="J2937" s="38">
        <v>524416</v>
      </c>
      <c r="K2937" s="38">
        <v>7079617</v>
      </c>
      <c r="L2937" s="7" t="s">
        <v>22849</v>
      </c>
      <c r="M2937" s="6">
        <v>46107</v>
      </c>
      <c r="O2937" s="35">
        <f>IF(Table1[[#This Row],[Phân loại]]="Tồn đầu kỳ",Table1[[#This Row],[Tổng giá trị]],0)</f>
        <v>0</v>
      </c>
      <c r="P2937" s="7">
        <f>IF(Table1[[#This Row],[Số còn phải thu ĐK]]&lt;&gt;0,0,IF(Table1[[#This Row],[Phân loại]]="Bán hàng",Table1[[#This Row],[Tổng giá trị]],-Table1[[#This Row],[Tổng giá trị]]))</f>
        <v>7079617</v>
      </c>
      <c r="Q2937" s="35">
        <f t="shared" si="694"/>
        <v>7079617</v>
      </c>
      <c r="R2937" s="7">
        <f>Table1[[#This Row],[Số còn phải thu ĐK]]+Table1[[#This Row],[Giá Trị HD sau CK]]-Table1[[#This Row],[Số tiền đã thu]]</f>
        <v>0</v>
      </c>
      <c r="S2937" s="6">
        <f>IF(Table1[[#This Row],[Ngày hóa đơn]]&lt;&gt;"",Table1[[#This Row],[Ngày hóa đơn]],IF(Table1[[#This Row],[Ngày hạch toán]]&lt;&gt;"",Table1[[#This Row],[Ngày hạch toán]],""))</f>
        <v>46053</v>
      </c>
      <c r="T2937" s="7"/>
      <c r="U2937" s="6">
        <f>IF(Table1[[#This Row],[Ngày tính CN]]="","",S2937+T2937)</f>
        <v>46053</v>
      </c>
      <c r="V2937" s="35">
        <f ca="1">IF(Table1[[#This Row],[Hạn thanh toán]]="","",IF((U2937-NOW())&lt;0,0,(U2937-NOW())))</f>
        <v>0</v>
      </c>
      <c r="W2937" s="35"/>
      <c r="X2937" s="35" t="str">
        <f t="shared" ca="1" si="695"/>
        <v/>
      </c>
      <c r="Y2937" s="2" t="str">
        <f t="shared" si="696"/>
        <v>Đã thanh toán</v>
      </c>
      <c r="Z2937" s="51">
        <f t="shared" si="689"/>
        <v>46053</v>
      </c>
      <c r="AA2937" s="51">
        <f t="shared" si="690"/>
        <v>46107</v>
      </c>
      <c r="AD2937" s="2" t="str">
        <f>VLOOKUP($A2937,MA_KH!$A:$Q,MA_KH!O$1,0)</f>
        <v>SEVEN</v>
      </c>
      <c r="AE2937" s="2" t="str">
        <f>VLOOKUP($A2937,MA_KH!$A:$Q,MA_KH!P$1,0)</f>
        <v>CÔNG TY CỔ PHẦN SEVEN SYSTEM VIỆT NAM</v>
      </c>
    </row>
    <row r="2938" spans="1:31" ht="25.5" hidden="1" customHeight="1" x14ac:dyDescent="0.2">
      <c r="A2938" s="30" t="s">
        <v>22399</v>
      </c>
      <c r="B2938" s="30" t="s">
        <v>4196</v>
      </c>
      <c r="C2938" s="37">
        <v>46050</v>
      </c>
      <c r="D2938" s="30" t="s">
        <v>23071</v>
      </c>
      <c r="E2938" s="40">
        <v>46053</v>
      </c>
      <c r="F2938" s="30" t="s">
        <v>23072</v>
      </c>
      <c r="G2938" s="30" t="s">
        <v>23073</v>
      </c>
      <c r="H2938" s="38">
        <v>597798</v>
      </c>
      <c r="I2938" s="67">
        <v>0</v>
      </c>
      <c r="J2938" s="38">
        <v>47824</v>
      </c>
      <c r="K2938" s="38">
        <v>645622</v>
      </c>
      <c r="L2938" s="7" t="s">
        <v>22849</v>
      </c>
      <c r="M2938" s="6">
        <v>46107</v>
      </c>
      <c r="O2938" s="35">
        <f>IF(Table1[[#This Row],[Phân loại]]="Tồn đầu kỳ",Table1[[#This Row],[Tổng giá trị]],0)</f>
        <v>0</v>
      </c>
      <c r="P2938" s="7">
        <f>IF(Table1[[#This Row],[Số còn phải thu ĐK]]&lt;&gt;0,0,IF(Table1[[#This Row],[Phân loại]]="Bán hàng",Table1[[#This Row],[Tổng giá trị]],-Table1[[#This Row],[Tổng giá trị]]))</f>
        <v>645622</v>
      </c>
      <c r="Q2938" s="35">
        <f t="shared" si="694"/>
        <v>645622</v>
      </c>
      <c r="R2938" s="7">
        <f>Table1[[#This Row],[Số còn phải thu ĐK]]+Table1[[#This Row],[Giá Trị HD sau CK]]-Table1[[#This Row],[Số tiền đã thu]]</f>
        <v>0</v>
      </c>
      <c r="S2938" s="6">
        <f>IF(Table1[[#This Row],[Ngày hóa đơn]]&lt;&gt;"",Table1[[#This Row],[Ngày hóa đơn]],IF(Table1[[#This Row],[Ngày hạch toán]]&lt;&gt;"",Table1[[#This Row],[Ngày hạch toán]],""))</f>
        <v>46053</v>
      </c>
      <c r="T2938" s="7"/>
      <c r="U2938" s="6">
        <f>IF(Table1[[#This Row],[Ngày tính CN]]="","",S2938+T2938)</f>
        <v>46053</v>
      </c>
      <c r="V2938" s="35">
        <f ca="1">IF(Table1[[#This Row],[Hạn thanh toán]]="","",IF((U2938-NOW())&lt;0,0,(U2938-NOW())))</f>
        <v>0</v>
      </c>
      <c r="W2938" s="35"/>
      <c r="X2938" s="35" t="str">
        <f t="shared" ca="1" si="695"/>
        <v/>
      </c>
      <c r="Y2938" s="2" t="str">
        <f t="shared" si="696"/>
        <v>Đã thanh toán</v>
      </c>
      <c r="Z2938" s="51">
        <f t="shared" si="689"/>
        <v>46053</v>
      </c>
      <c r="AA2938" s="51">
        <f t="shared" si="690"/>
        <v>46107</v>
      </c>
      <c r="AD2938" s="2" t="str">
        <f>VLOOKUP($A2938,MA_KH!$A:$Q,MA_KH!O$1,0)</f>
        <v>SEVEN</v>
      </c>
      <c r="AE2938" s="2" t="str">
        <f>VLOOKUP($A2938,MA_KH!$A:$Q,MA_KH!P$1,0)</f>
        <v>CÔNG TY CỔ PHẦN SEVEN SYSTEM VIỆT NAM</v>
      </c>
    </row>
    <row r="2939" spans="1:31" ht="25.5" hidden="1" customHeight="1" x14ac:dyDescent="0.2">
      <c r="A2939" s="30" t="s">
        <v>22400</v>
      </c>
      <c r="B2939" s="30" t="s">
        <v>4194</v>
      </c>
      <c r="C2939" s="37">
        <v>46050</v>
      </c>
      <c r="D2939" s="30" t="s">
        <v>23074</v>
      </c>
      <c r="E2939" s="37">
        <v>46050</v>
      </c>
      <c r="F2939" s="30" t="s">
        <v>23075</v>
      </c>
      <c r="G2939" s="69" t="s">
        <v>23076</v>
      </c>
      <c r="H2939" s="38">
        <v>20000</v>
      </c>
      <c r="I2939" s="67">
        <v>0</v>
      </c>
      <c r="J2939" s="38">
        <v>1600</v>
      </c>
      <c r="K2939" s="38">
        <v>21600</v>
      </c>
      <c r="L2939" s="68" t="s">
        <v>22850</v>
      </c>
      <c r="M2939" s="6">
        <v>46083</v>
      </c>
      <c r="O2939" s="35">
        <f>IF(Table1[[#This Row],[Phân loại]]="Tồn đầu kỳ",Table1[[#This Row],[Tổng giá trị]],0)</f>
        <v>0</v>
      </c>
      <c r="P2939" s="7">
        <f>IF(Table1[[#This Row],[Số còn phải thu ĐK]]&lt;&gt;0,0,IF(Table1[[#This Row],[Phân loại]]="Bán hàng",Table1[[#This Row],[Tổng giá trị]],-Table1[[#This Row],[Tổng giá trị]]))</f>
        <v>-21600</v>
      </c>
      <c r="Q2939" s="35">
        <f t="shared" si="694"/>
        <v>-21600</v>
      </c>
      <c r="R2939" s="7">
        <f>Table1[[#This Row],[Số còn phải thu ĐK]]+Table1[[#This Row],[Giá Trị HD sau CK]]-Table1[[#This Row],[Số tiền đã thu]]</f>
        <v>0</v>
      </c>
      <c r="S2939" s="6">
        <f>IF(Table1[[#This Row],[Ngày hóa đơn]]&lt;&gt;"",Table1[[#This Row],[Ngày hóa đơn]],IF(Table1[[#This Row],[Ngày hạch toán]]&lt;&gt;"",Table1[[#This Row],[Ngày hạch toán]],""))</f>
        <v>46050</v>
      </c>
      <c r="T2939" s="7"/>
      <c r="U2939" s="6">
        <f>IF(Table1[[#This Row],[Ngày tính CN]]="","",S2939+T2939)</f>
        <v>46050</v>
      </c>
      <c r="V2939" s="35">
        <f ca="1">IF(Table1[[#This Row],[Hạn thanh toán]]="","",IF((U2939-NOW())&lt;0,0,(U2939-NOW())))</f>
        <v>0</v>
      </c>
      <c r="W2939" s="35"/>
      <c r="X2939" s="35" t="str">
        <f t="shared" ca="1" si="695"/>
        <v/>
      </c>
      <c r="Y2939" s="2" t="str">
        <f t="shared" si="696"/>
        <v>Đã thanh toán</v>
      </c>
      <c r="Z2939" s="51">
        <f t="shared" si="689"/>
        <v>46050</v>
      </c>
      <c r="AA2939" s="51">
        <f t="shared" si="690"/>
        <v>46083</v>
      </c>
      <c r="AD2939" s="2" t="str">
        <f>VLOOKUP($A2939,MA_KH!$A:$Q,MA_KH!O$1,0)</f>
        <v>SEVEN</v>
      </c>
      <c r="AE2939" s="2" t="str">
        <f>VLOOKUP($A2939,MA_KH!$A:$Q,MA_KH!P$1,0)</f>
        <v>CÔNG TY CỔ PHẦN SEVEN SYSTEM VIỆT NAM</v>
      </c>
    </row>
    <row r="2940" spans="1:31" ht="25.5" hidden="1" customHeight="1" x14ac:dyDescent="0.2">
      <c r="A2940" s="30" t="s">
        <v>22400</v>
      </c>
      <c r="B2940" s="30" t="s">
        <v>4194</v>
      </c>
      <c r="C2940" s="37">
        <v>46050</v>
      </c>
      <c r="D2940" s="30" t="s">
        <v>23077</v>
      </c>
      <c r="E2940" s="37">
        <v>46050</v>
      </c>
      <c r="F2940" s="30"/>
      <c r="G2940" s="30" t="s">
        <v>23078</v>
      </c>
      <c r="H2940" s="38">
        <v>16759</v>
      </c>
      <c r="I2940" s="67">
        <v>0</v>
      </c>
      <c r="J2940" s="38">
        <v>1341</v>
      </c>
      <c r="K2940" s="38">
        <v>18100</v>
      </c>
      <c r="L2940" s="68" t="s">
        <v>41</v>
      </c>
      <c r="M2940" s="6">
        <v>46083</v>
      </c>
      <c r="O2940" s="35">
        <f>IF(Table1[[#This Row],[Phân loại]]="Tồn đầu kỳ",Table1[[#This Row],[Tổng giá trị]],0)</f>
        <v>0</v>
      </c>
      <c r="P2940" s="7">
        <f>IF(Table1[[#This Row],[Số còn phải thu ĐK]]&lt;&gt;0,0,IF(Table1[[#This Row],[Phân loại]]="Bán hàng",Table1[[#This Row],[Tổng giá trị]],-Table1[[#This Row],[Tổng giá trị]]))</f>
        <v>-18100</v>
      </c>
      <c r="Q2940" s="35">
        <f t="shared" si="694"/>
        <v>-18100</v>
      </c>
      <c r="R2940" s="7">
        <f>Table1[[#This Row],[Số còn phải thu ĐK]]+Table1[[#This Row],[Giá Trị HD sau CK]]-Table1[[#This Row],[Số tiền đã thu]]</f>
        <v>0</v>
      </c>
      <c r="S2940" s="6">
        <f>IF(Table1[[#This Row],[Ngày hóa đơn]]&lt;&gt;"",Table1[[#This Row],[Ngày hóa đơn]],IF(Table1[[#This Row],[Ngày hạch toán]]&lt;&gt;"",Table1[[#This Row],[Ngày hạch toán]],""))</f>
        <v>46050</v>
      </c>
      <c r="T2940" s="7"/>
      <c r="U2940" s="6">
        <f>IF(Table1[[#This Row],[Ngày tính CN]]="","",S2940+T2940)</f>
        <v>46050</v>
      </c>
      <c r="V2940" s="35">
        <f ca="1">IF(Table1[[#This Row],[Hạn thanh toán]]="","",IF((U2940-NOW())&lt;0,0,(U2940-NOW())))</f>
        <v>0</v>
      </c>
      <c r="W2940" s="35"/>
      <c r="X2940" s="35" t="str">
        <f t="shared" ca="1" si="695"/>
        <v/>
      </c>
      <c r="Y2940" s="2" t="str">
        <f t="shared" si="696"/>
        <v>Đã thanh toán</v>
      </c>
      <c r="Z2940" s="51">
        <f t="shared" si="689"/>
        <v>46050</v>
      </c>
      <c r="AA2940" s="51">
        <f t="shared" si="690"/>
        <v>46083</v>
      </c>
      <c r="AD2940" s="2" t="str">
        <f>VLOOKUP($A2940,MA_KH!$A:$Q,MA_KH!O$1,0)</f>
        <v>SEVEN</v>
      </c>
      <c r="AE2940" s="2" t="str">
        <f>VLOOKUP($A2940,MA_KH!$A:$Q,MA_KH!P$1,0)</f>
        <v>CÔNG TY CỔ PHẦN SEVEN SYSTEM VIỆT NAM</v>
      </c>
    </row>
    <row r="2941" spans="1:31" ht="25.5" hidden="1" customHeight="1" x14ac:dyDescent="0.2">
      <c r="A2941" s="30" t="s">
        <v>22400</v>
      </c>
      <c r="B2941" s="30" t="s">
        <v>4194</v>
      </c>
      <c r="C2941" s="37">
        <v>46050</v>
      </c>
      <c r="D2941" s="30" t="s">
        <v>23079</v>
      </c>
      <c r="E2941" s="37">
        <v>46050</v>
      </c>
      <c r="F2941" s="30"/>
      <c r="G2941" s="30" t="s">
        <v>23080</v>
      </c>
      <c r="H2941" s="38">
        <v>30884</v>
      </c>
      <c r="I2941" s="67">
        <v>0</v>
      </c>
      <c r="J2941" s="38">
        <v>2471</v>
      </c>
      <c r="K2941" s="38">
        <v>33355</v>
      </c>
      <c r="L2941" s="68" t="s">
        <v>41</v>
      </c>
      <c r="M2941" s="6">
        <v>46083</v>
      </c>
      <c r="O2941" s="35">
        <f>IF(Table1[[#This Row],[Phân loại]]="Tồn đầu kỳ",Table1[[#This Row],[Tổng giá trị]],0)</f>
        <v>0</v>
      </c>
      <c r="P2941" s="7">
        <f>IF(Table1[[#This Row],[Số còn phải thu ĐK]]&lt;&gt;0,0,IF(Table1[[#This Row],[Phân loại]]="Bán hàng",Table1[[#This Row],[Tổng giá trị]],-Table1[[#This Row],[Tổng giá trị]]))</f>
        <v>-33355</v>
      </c>
      <c r="Q2941" s="35">
        <f t="shared" si="694"/>
        <v>-33355</v>
      </c>
      <c r="R2941" s="7">
        <f>Table1[[#This Row],[Số còn phải thu ĐK]]+Table1[[#This Row],[Giá Trị HD sau CK]]-Table1[[#This Row],[Số tiền đã thu]]</f>
        <v>0</v>
      </c>
      <c r="S2941" s="6">
        <f>IF(Table1[[#This Row],[Ngày hóa đơn]]&lt;&gt;"",Table1[[#This Row],[Ngày hóa đơn]],IF(Table1[[#This Row],[Ngày hạch toán]]&lt;&gt;"",Table1[[#This Row],[Ngày hạch toán]],""))</f>
        <v>46050</v>
      </c>
      <c r="T2941" s="7"/>
      <c r="U2941" s="6">
        <f>IF(Table1[[#This Row],[Ngày tính CN]]="","",S2941+T2941)</f>
        <v>46050</v>
      </c>
      <c r="V2941" s="35">
        <f ca="1">IF(Table1[[#This Row],[Hạn thanh toán]]="","",IF((U2941-NOW())&lt;0,0,(U2941-NOW())))</f>
        <v>0</v>
      </c>
      <c r="W2941" s="35"/>
      <c r="X2941" s="35" t="str">
        <f t="shared" ca="1" si="695"/>
        <v/>
      </c>
      <c r="Y2941" s="2" t="str">
        <f t="shared" si="696"/>
        <v>Đã thanh toán</v>
      </c>
      <c r="Z2941" s="51">
        <f t="shared" si="689"/>
        <v>46050</v>
      </c>
      <c r="AA2941" s="51">
        <f t="shared" si="690"/>
        <v>46083</v>
      </c>
      <c r="AD2941" s="2" t="str">
        <f>VLOOKUP($A2941,MA_KH!$A:$Q,MA_KH!O$1,0)</f>
        <v>SEVEN</v>
      </c>
      <c r="AE2941" s="2" t="str">
        <f>VLOOKUP($A2941,MA_KH!$A:$Q,MA_KH!P$1,0)</f>
        <v>CÔNG TY CỔ PHẦN SEVEN SYSTEM VIỆT NAM</v>
      </c>
    </row>
    <row r="2942" spans="1:31" ht="25.5" hidden="1" customHeight="1" x14ac:dyDescent="0.2">
      <c r="A2942" s="30" t="s">
        <v>22400</v>
      </c>
      <c r="B2942" s="30" t="s">
        <v>4194</v>
      </c>
      <c r="C2942" s="37">
        <v>46051</v>
      </c>
      <c r="D2942" s="30" t="s">
        <v>23081</v>
      </c>
      <c r="E2942" s="37">
        <v>46051</v>
      </c>
      <c r="F2942" s="30"/>
      <c r="G2942" s="30" t="s">
        <v>23082</v>
      </c>
      <c r="H2942" s="38">
        <v>30884</v>
      </c>
      <c r="I2942" s="67">
        <v>0</v>
      </c>
      <c r="J2942" s="38">
        <v>2471</v>
      </c>
      <c r="K2942" s="38">
        <v>33355</v>
      </c>
      <c r="L2942" s="68" t="s">
        <v>41</v>
      </c>
      <c r="M2942" s="6">
        <v>46083</v>
      </c>
      <c r="O2942" s="35">
        <f>IF(Table1[[#This Row],[Phân loại]]="Tồn đầu kỳ",Table1[[#This Row],[Tổng giá trị]],0)</f>
        <v>0</v>
      </c>
      <c r="P2942" s="7">
        <f>IF(Table1[[#This Row],[Số còn phải thu ĐK]]&lt;&gt;0,0,IF(Table1[[#This Row],[Phân loại]]="Bán hàng",Table1[[#This Row],[Tổng giá trị]],-Table1[[#This Row],[Tổng giá trị]]))</f>
        <v>-33355</v>
      </c>
      <c r="Q2942" s="35">
        <f t="shared" si="694"/>
        <v>-33355</v>
      </c>
      <c r="R2942" s="7">
        <f>Table1[[#This Row],[Số còn phải thu ĐK]]+Table1[[#This Row],[Giá Trị HD sau CK]]-Table1[[#This Row],[Số tiền đã thu]]</f>
        <v>0</v>
      </c>
      <c r="S2942" s="6">
        <f>IF(Table1[[#This Row],[Ngày hóa đơn]]&lt;&gt;"",Table1[[#This Row],[Ngày hóa đơn]],IF(Table1[[#This Row],[Ngày hạch toán]]&lt;&gt;"",Table1[[#This Row],[Ngày hạch toán]],""))</f>
        <v>46051</v>
      </c>
      <c r="T2942" s="7"/>
      <c r="U2942" s="6">
        <f>IF(Table1[[#This Row],[Ngày tính CN]]="","",S2942+T2942)</f>
        <v>46051</v>
      </c>
      <c r="V2942" s="35">
        <f ca="1">IF(Table1[[#This Row],[Hạn thanh toán]]="","",IF((U2942-NOW())&lt;0,0,(U2942-NOW())))</f>
        <v>0</v>
      </c>
      <c r="W2942" s="35"/>
      <c r="X2942" s="35" t="str">
        <f t="shared" ca="1" si="695"/>
        <v/>
      </c>
      <c r="Y2942" s="2" t="str">
        <f t="shared" si="696"/>
        <v>Đã thanh toán</v>
      </c>
      <c r="Z2942" s="51">
        <f t="shared" si="689"/>
        <v>46051</v>
      </c>
      <c r="AA2942" s="51">
        <f t="shared" si="690"/>
        <v>46083</v>
      </c>
      <c r="AD2942" s="2" t="str">
        <f>VLOOKUP($A2942,MA_KH!$A:$Q,MA_KH!O$1,0)</f>
        <v>SEVEN</v>
      </c>
      <c r="AE2942" s="2" t="str">
        <f>VLOOKUP($A2942,MA_KH!$A:$Q,MA_KH!P$1,0)</f>
        <v>CÔNG TY CỔ PHẦN SEVEN SYSTEM VIỆT NAM</v>
      </c>
    </row>
    <row r="2943" spans="1:31" ht="25.5" hidden="1" customHeight="1" x14ac:dyDescent="0.2">
      <c r="A2943" s="30" t="s">
        <v>22400</v>
      </c>
      <c r="B2943" s="30" t="s">
        <v>4194</v>
      </c>
      <c r="C2943" s="37">
        <v>46051</v>
      </c>
      <c r="D2943" s="30" t="s">
        <v>23083</v>
      </c>
      <c r="E2943" s="37">
        <v>46051</v>
      </c>
      <c r="F2943" s="30"/>
      <c r="G2943" s="30" t="s">
        <v>23084</v>
      </c>
      <c r="H2943" s="38">
        <v>16759</v>
      </c>
      <c r="I2943" s="67">
        <v>0</v>
      </c>
      <c r="J2943" s="38">
        <v>1341</v>
      </c>
      <c r="K2943" s="38">
        <v>18100</v>
      </c>
      <c r="L2943" s="68" t="s">
        <v>41</v>
      </c>
      <c r="M2943" s="6">
        <v>46083</v>
      </c>
      <c r="O2943" s="35">
        <f>IF(Table1[[#This Row],[Phân loại]]="Tồn đầu kỳ",Table1[[#This Row],[Tổng giá trị]],0)</f>
        <v>0</v>
      </c>
      <c r="P2943" s="7">
        <f>IF(Table1[[#This Row],[Số còn phải thu ĐK]]&lt;&gt;0,0,IF(Table1[[#This Row],[Phân loại]]="Bán hàng",Table1[[#This Row],[Tổng giá trị]],-Table1[[#This Row],[Tổng giá trị]]))</f>
        <v>-18100</v>
      </c>
      <c r="Q2943" s="35">
        <f t="shared" si="694"/>
        <v>-18100</v>
      </c>
      <c r="R2943" s="7">
        <f>Table1[[#This Row],[Số còn phải thu ĐK]]+Table1[[#This Row],[Giá Trị HD sau CK]]-Table1[[#This Row],[Số tiền đã thu]]</f>
        <v>0</v>
      </c>
      <c r="S2943" s="6">
        <f>IF(Table1[[#This Row],[Ngày hóa đơn]]&lt;&gt;"",Table1[[#This Row],[Ngày hóa đơn]],IF(Table1[[#This Row],[Ngày hạch toán]]&lt;&gt;"",Table1[[#This Row],[Ngày hạch toán]],""))</f>
        <v>46051</v>
      </c>
      <c r="T2943" s="7"/>
      <c r="U2943" s="6">
        <f>IF(Table1[[#This Row],[Ngày tính CN]]="","",S2943+T2943)</f>
        <v>46051</v>
      </c>
      <c r="V2943" s="35">
        <f ca="1">IF(Table1[[#This Row],[Hạn thanh toán]]="","",IF((U2943-NOW())&lt;0,0,(U2943-NOW())))</f>
        <v>0</v>
      </c>
      <c r="W2943" s="35"/>
      <c r="X2943" s="35" t="str">
        <f t="shared" ca="1" si="695"/>
        <v/>
      </c>
      <c r="Y2943" s="2" t="str">
        <f t="shared" si="696"/>
        <v>Đã thanh toán</v>
      </c>
      <c r="Z2943" s="51">
        <f t="shared" si="689"/>
        <v>46051</v>
      </c>
      <c r="AA2943" s="51">
        <f t="shared" si="690"/>
        <v>46083</v>
      </c>
      <c r="AD2943" s="2" t="str">
        <f>VLOOKUP($A2943,MA_KH!$A:$Q,MA_KH!O$1,0)</f>
        <v>SEVEN</v>
      </c>
      <c r="AE2943" s="2" t="str">
        <f>VLOOKUP($A2943,MA_KH!$A:$Q,MA_KH!P$1,0)</f>
        <v>CÔNG TY CỔ PHẦN SEVEN SYSTEM VIỆT NAM</v>
      </c>
    </row>
    <row r="2944" spans="1:31" ht="25.5" hidden="1" customHeight="1" x14ac:dyDescent="0.2">
      <c r="A2944" s="30" t="s">
        <v>22400</v>
      </c>
      <c r="B2944" s="30" t="s">
        <v>4194</v>
      </c>
      <c r="C2944" s="37">
        <v>46051</v>
      </c>
      <c r="D2944" s="30" t="s">
        <v>23085</v>
      </c>
      <c r="E2944" s="37">
        <v>46051</v>
      </c>
      <c r="F2944" s="30"/>
      <c r="G2944" s="30" t="s">
        <v>23086</v>
      </c>
      <c r="H2944" s="38">
        <v>30884</v>
      </c>
      <c r="I2944" s="67">
        <v>0</v>
      </c>
      <c r="J2944" s="38">
        <v>2471</v>
      </c>
      <c r="K2944" s="38">
        <v>33355</v>
      </c>
      <c r="L2944" s="68" t="s">
        <v>41</v>
      </c>
      <c r="M2944" s="6">
        <v>46083</v>
      </c>
      <c r="O2944" s="35">
        <f>IF(Table1[[#This Row],[Phân loại]]="Tồn đầu kỳ",Table1[[#This Row],[Tổng giá trị]],0)</f>
        <v>0</v>
      </c>
      <c r="P2944" s="7">
        <f>IF(Table1[[#This Row],[Số còn phải thu ĐK]]&lt;&gt;0,0,IF(Table1[[#This Row],[Phân loại]]="Bán hàng",Table1[[#This Row],[Tổng giá trị]],-Table1[[#This Row],[Tổng giá trị]]))</f>
        <v>-33355</v>
      </c>
      <c r="Q2944" s="35">
        <f t="shared" si="694"/>
        <v>-33355</v>
      </c>
      <c r="R2944" s="7">
        <f>Table1[[#This Row],[Số còn phải thu ĐK]]+Table1[[#This Row],[Giá Trị HD sau CK]]-Table1[[#This Row],[Số tiền đã thu]]</f>
        <v>0</v>
      </c>
      <c r="S2944" s="6">
        <f>IF(Table1[[#This Row],[Ngày hóa đơn]]&lt;&gt;"",Table1[[#This Row],[Ngày hóa đơn]],IF(Table1[[#This Row],[Ngày hạch toán]]&lt;&gt;"",Table1[[#This Row],[Ngày hạch toán]],""))</f>
        <v>46051</v>
      </c>
      <c r="T2944" s="7"/>
      <c r="U2944" s="6">
        <f>IF(Table1[[#This Row],[Ngày tính CN]]="","",S2944+T2944)</f>
        <v>46051</v>
      </c>
      <c r="V2944" s="35">
        <f ca="1">IF(Table1[[#This Row],[Hạn thanh toán]]="","",IF((U2944-NOW())&lt;0,0,(U2944-NOW())))</f>
        <v>0</v>
      </c>
      <c r="W2944" s="35"/>
      <c r="X2944" s="35" t="str">
        <f t="shared" ca="1" si="695"/>
        <v/>
      </c>
      <c r="Y2944" s="2" t="str">
        <f t="shared" si="696"/>
        <v>Đã thanh toán</v>
      </c>
      <c r="Z2944" s="51">
        <f t="shared" si="689"/>
        <v>46051</v>
      </c>
      <c r="AA2944" s="51">
        <f t="shared" si="690"/>
        <v>46083</v>
      </c>
      <c r="AD2944" s="2" t="str">
        <f>VLOOKUP($A2944,MA_KH!$A:$Q,MA_KH!O$1,0)</f>
        <v>SEVEN</v>
      </c>
      <c r="AE2944" s="2" t="str">
        <f>VLOOKUP($A2944,MA_KH!$A:$Q,MA_KH!P$1,0)</f>
        <v>CÔNG TY CỔ PHẦN SEVEN SYSTEM VIỆT NAM</v>
      </c>
    </row>
    <row r="2945" spans="1:31" ht="25.5" hidden="1" customHeight="1" x14ac:dyDescent="0.2">
      <c r="A2945" s="30" t="s">
        <v>22400</v>
      </c>
      <c r="B2945" s="30" t="s">
        <v>4194</v>
      </c>
      <c r="C2945" s="37">
        <v>46051</v>
      </c>
      <c r="D2945" s="30" t="s">
        <v>23087</v>
      </c>
      <c r="E2945" s="37">
        <v>46051</v>
      </c>
      <c r="F2945" s="30"/>
      <c r="G2945" s="30" t="s">
        <v>23088</v>
      </c>
      <c r="H2945" s="38">
        <v>47643</v>
      </c>
      <c r="I2945" s="67">
        <v>0</v>
      </c>
      <c r="J2945" s="38">
        <v>3812</v>
      </c>
      <c r="K2945" s="38">
        <v>51455</v>
      </c>
      <c r="L2945" s="68" t="s">
        <v>41</v>
      </c>
      <c r="M2945" s="6">
        <v>46083</v>
      </c>
      <c r="O2945" s="35">
        <f>IF(Table1[[#This Row],[Phân loại]]="Tồn đầu kỳ",Table1[[#This Row],[Tổng giá trị]],0)</f>
        <v>0</v>
      </c>
      <c r="P2945" s="7">
        <f>IF(Table1[[#This Row],[Số còn phải thu ĐK]]&lt;&gt;0,0,IF(Table1[[#This Row],[Phân loại]]="Bán hàng",Table1[[#This Row],[Tổng giá trị]],-Table1[[#This Row],[Tổng giá trị]]))</f>
        <v>-51455</v>
      </c>
      <c r="Q2945" s="35">
        <f t="shared" si="694"/>
        <v>-51455</v>
      </c>
      <c r="R2945" s="7">
        <f>Table1[[#This Row],[Số còn phải thu ĐK]]+Table1[[#This Row],[Giá Trị HD sau CK]]-Table1[[#This Row],[Số tiền đã thu]]</f>
        <v>0</v>
      </c>
      <c r="S2945" s="6">
        <f>IF(Table1[[#This Row],[Ngày hóa đơn]]&lt;&gt;"",Table1[[#This Row],[Ngày hóa đơn]],IF(Table1[[#This Row],[Ngày hạch toán]]&lt;&gt;"",Table1[[#This Row],[Ngày hạch toán]],""))</f>
        <v>46051</v>
      </c>
      <c r="T2945" s="7"/>
      <c r="U2945" s="6">
        <f>IF(Table1[[#This Row],[Ngày tính CN]]="","",S2945+T2945)</f>
        <v>46051</v>
      </c>
      <c r="V2945" s="35">
        <f ca="1">IF(Table1[[#This Row],[Hạn thanh toán]]="","",IF((U2945-NOW())&lt;0,0,(U2945-NOW())))</f>
        <v>0</v>
      </c>
      <c r="W2945" s="35"/>
      <c r="X2945" s="35" t="str">
        <f t="shared" ca="1" si="695"/>
        <v/>
      </c>
      <c r="Y2945" s="2" t="str">
        <f t="shared" si="696"/>
        <v>Đã thanh toán</v>
      </c>
      <c r="Z2945" s="51">
        <f t="shared" si="689"/>
        <v>46051</v>
      </c>
      <c r="AA2945" s="51">
        <f t="shared" si="690"/>
        <v>46083</v>
      </c>
      <c r="AD2945" s="2" t="str">
        <f>VLOOKUP($A2945,MA_KH!$A:$Q,MA_KH!O$1,0)</f>
        <v>SEVEN</v>
      </c>
      <c r="AE2945" s="2" t="str">
        <f>VLOOKUP($A2945,MA_KH!$A:$Q,MA_KH!P$1,0)</f>
        <v>CÔNG TY CỔ PHẦN SEVEN SYSTEM VIỆT NAM</v>
      </c>
    </row>
    <row r="2946" spans="1:31" ht="25.5" hidden="1" customHeight="1" x14ac:dyDescent="0.2">
      <c r="A2946" s="30" t="s">
        <v>22400</v>
      </c>
      <c r="B2946" s="30" t="s">
        <v>4194</v>
      </c>
      <c r="C2946" s="37">
        <v>46051</v>
      </c>
      <c r="D2946" s="30" t="s">
        <v>23089</v>
      </c>
      <c r="E2946" s="37">
        <v>46051</v>
      </c>
      <c r="F2946" s="30"/>
      <c r="G2946" s="30" t="s">
        <v>23090</v>
      </c>
      <c r="H2946" s="38">
        <v>16759</v>
      </c>
      <c r="I2946" s="67">
        <v>0</v>
      </c>
      <c r="J2946" s="38">
        <v>1341</v>
      </c>
      <c r="K2946" s="38">
        <v>18100</v>
      </c>
      <c r="L2946" s="68" t="s">
        <v>41</v>
      </c>
      <c r="M2946" s="6">
        <v>46083</v>
      </c>
      <c r="O2946" s="35">
        <f>IF(Table1[[#This Row],[Phân loại]]="Tồn đầu kỳ",Table1[[#This Row],[Tổng giá trị]],0)</f>
        <v>0</v>
      </c>
      <c r="P2946" s="7">
        <f>IF(Table1[[#This Row],[Số còn phải thu ĐK]]&lt;&gt;0,0,IF(Table1[[#This Row],[Phân loại]]="Bán hàng",Table1[[#This Row],[Tổng giá trị]],-Table1[[#This Row],[Tổng giá trị]]))</f>
        <v>-18100</v>
      </c>
      <c r="Q2946" s="35">
        <f t="shared" si="694"/>
        <v>-18100</v>
      </c>
      <c r="R2946" s="7">
        <f>Table1[[#This Row],[Số còn phải thu ĐK]]+Table1[[#This Row],[Giá Trị HD sau CK]]-Table1[[#This Row],[Số tiền đã thu]]</f>
        <v>0</v>
      </c>
      <c r="S2946" s="6">
        <f>IF(Table1[[#This Row],[Ngày hóa đơn]]&lt;&gt;"",Table1[[#This Row],[Ngày hóa đơn]],IF(Table1[[#This Row],[Ngày hạch toán]]&lt;&gt;"",Table1[[#This Row],[Ngày hạch toán]],""))</f>
        <v>46051</v>
      </c>
      <c r="T2946" s="7"/>
      <c r="U2946" s="6">
        <f>IF(Table1[[#This Row],[Ngày tính CN]]="","",S2946+T2946)</f>
        <v>46051</v>
      </c>
      <c r="V2946" s="35">
        <f ca="1">IF(Table1[[#This Row],[Hạn thanh toán]]="","",IF((U2946-NOW())&lt;0,0,(U2946-NOW())))</f>
        <v>0</v>
      </c>
      <c r="W2946" s="35"/>
      <c r="X2946" s="35" t="str">
        <f t="shared" ca="1" si="695"/>
        <v/>
      </c>
      <c r="Y2946" s="2" t="str">
        <f t="shared" si="696"/>
        <v>Đã thanh toán</v>
      </c>
      <c r="Z2946" s="51">
        <f t="shared" si="689"/>
        <v>46051</v>
      </c>
      <c r="AA2946" s="51">
        <f t="shared" si="690"/>
        <v>46083</v>
      </c>
      <c r="AD2946" s="2" t="str">
        <f>VLOOKUP($A2946,MA_KH!$A:$Q,MA_KH!O$1,0)</f>
        <v>SEVEN</v>
      </c>
      <c r="AE2946" s="2" t="str">
        <f>VLOOKUP($A2946,MA_KH!$A:$Q,MA_KH!P$1,0)</f>
        <v>CÔNG TY CỔ PHẦN SEVEN SYSTEM VIỆT NAM</v>
      </c>
    </row>
    <row r="2947" spans="1:31" ht="25.5" hidden="1" customHeight="1" x14ac:dyDescent="0.2">
      <c r="A2947" s="30" t="s">
        <v>22400</v>
      </c>
      <c r="B2947" s="30" t="s">
        <v>4194</v>
      </c>
      <c r="C2947" s="37">
        <v>46052</v>
      </c>
      <c r="D2947" s="30" t="s">
        <v>23091</v>
      </c>
      <c r="E2947" s="37">
        <v>46052</v>
      </c>
      <c r="F2947" s="30"/>
      <c r="G2947" s="30" t="s">
        <v>23092</v>
      </c>
      <c r="H2947" s="38">
        <v>16759</v>
      </c>
      <c r="I2947" s="67">
        <v>0</v>
      </c>
      <c r="J2947" s="38">
        <v>1341</v>
      </c>
      <c r="K2947" s="38">
        <v>18100</v>
      </c>
      <c r="L2947" s="68" t="s">
        <v>41</v>
      </c>
      <c r="M2947" s="6">
        <v>46083</v>
      </c>
      <c r="O2947" s="35">
        <f>IF(Table1[[#This Row],[Phân loại]]="Tồn đầu kỳ",Table1[[#This Row],[Tổng giá trị]],0)</f>
        <v>0</v>
      </c>
      <c r="P2947" s="7">
        <f>IF(Table1[[#This Row],[Số còn phải thu ĐK]]&lt;&gt;0,0,IF(Table1[[#This Row],[Phân loại]]="Bán hàng",Table1[[#This Row],[Tổng giá trị]],-Table1[[#This Row],[Tổng giá trị]]))</f>
        <v>-18100</v>
      </c>
      <c r="Q2947" s="35">
        <f t="shared" si="694"/>
        <v>-18100</v>
      </c>
      <c r="R2947" s="7">
        <f>Table1[[#This Row],[Số còn phải thu ĐK]]+Table1[[#This Row],[Giá Trị HD sau CK]]-Table1[[#This Row],[Số tiền đã thu]]</f>
        <v>0</v>
      </c>
      <c r="S2947" s="6">
        <f>IF(Table1[[#This Row],[Ngày hóa đơn]]&lt;&gt;"",Table1[[#This Row],[Ngày hóa đơn]],IF(Table1[[#This Row],[Ngày hạch toán]]&lt;&gt;"",Table1[[#This Row],[Ngày hạch toán]],""))</f>
        <v>46052</v>
      </c>
      <c r="T2947" s="7"/>
      <c r="U2947" s="6">
        <f>IF(Table1[[#This Row],[Ngày tính CN]]="","",S2947+T2947)</f>
        <v>46052</v>
      </c>
      <c r="V2947" s="35">
        <f ca="1">IF(Table1[[#This Row],[Hạn thanh toán]]="","",IF((U2947-NOW())&lt;0,0,(U2947-NOW())))</f>
        <v>0</v>
      </c>
      <c r="W2947" s="35"/>
      <c r="X2947" s="35" t="str">
        <f t="shared" ca="1" si="695"/>
        <v/>
      </c>
      <c r="Y2947" s="2" t="str">
        <f t="shared" si="696"/>
        <v>Đã thanh toán</v>
      </c>
      <c r="Z2947" s="51">
        <f t="shared" si="689"/>
        <v>46052</v>
      </c>
      <c r="AA2947" s="51">
        <f t="shared" si="690"/>
        <v>46083</v>
      </c>
      <c r="AD2947" s="2" t="str">
        <f>VLOOKUP($A2947,MA_KH!$A:$Q,MA_KH!O$1,0)</f>
        <v>SEVEN</v>
      </c>
      <c r="AE2947" s="2" t="str">
        <f>VLOOKUP($A2947,MA_KH!$A:$Q,MA_KH!P$1,0)</f>
        <v>CÔNG TY CỔ PHẦN SEVEN SYSTEM VIỆT NAM</v>
      </c>
    </row>
    <row r="2948" spans="1:31" ht="25.5" hidden="1" customHeight="1" x14ac:dyDescent="0.2">
      <c r="A2948" s="30" t="s">
        <v>22400</v>
      </c>
      <c r="B2948" s="30" t="s">
        <v>4194</v>
      </c>
      <c r="C2948" s="37">
        <v>46052</v>
      </c>
      <c r="D2948" s="30" t="s">
        <v>23093</v>
      </c>
      <c r="E2948" s="37">
        <v>46052</v>
      </c>
      <c r="F2948" s="30"/>
      <c r="G2948" s="30" t="s">
        <v>23094</v>
      </c>
      <c r="H2948" s="38">
        <v>30884</v>
      </c>
      <c r="I2948" s="67">
        <v>0</v>
      </c>
      <c r="J2948" s="38">
        <v>2471</v>
      </c>
      <c r="K2948" s="38">
        <v>33355</v>
      </c>
      <c r="L2948" s="68" t="s">
        <v>41</v>
      </c>
      <c r="M2948" s="6">
        <v>46083</v>
      </c>
      <c r="O2948" s="35">
        <f>IF(Table1[[#This Row],[Phân loại]]="Tồn đầu kỳ",Table1[[#This Row],[Tổng giá trị]],0)</f>
        <v>0</v>
      </c>
      <c r="P2948" s="7">
        <f>IF(Table1[[#This Row],[Số còn phải thu ĐK]]&lt;&gt;0,0,IF(Table1[[#This Row],[Phân loại]]="Bán hàng",Table1[[#This Row],[Tổng giá trị]],-Table1[[#This Row],[Tổng giá trị]]))</f>
        <v>-33355</v>
      </c>
      <c r="Q2948" s="35">
        <f t="shared" si="694"/>
        <v>-33355</v>
      </c>
      <c r="R2948" s="7">
        <f>Table1[[#This Row],[Số còn phải thu ĐK]]+Table1[[#This Row],[Giá Trị HD sau CK]]-Table1[[#This Row],[Số tiền đã thu]]</f>
        <v>0</v>
      </c>
      <c r="S2948" s="6">
        <f>IF(Table1[[#This Row],[Ngày hóa đơn]]&lt;&gt;"",Table1[[#This Row],[Ngày hóa đơn]],IF(Table1[[#This Row],[Ngày hạch toán]]&lt;&gt;"",Table1[[#This Row],[Ngày hạch toán]],""))</f>
        <v>46052</v>
      </c>
      <c r="T2948" s="7"/>
      <c r="U2948" s="6">
        <f>IF(Table1[[#This Row],[Ngày tính CN]]="","",S2948+T2948)</f>
        <v>46052</v>
      </c>
      <c r="V2948" s="35">
        <f ca="1">IF(Table1[[#This Row],[Hạn thanh toán]]="","",IF((U2948-NOW())&lt;0,0,(U2948-NOW())))</f>
        <v>0</v>
      </c>
      <c r="W2948" s="35"/>
      <c r="X2948" s="35" t="str">
        <f t="shared" ca="1" si="695"/>
        <v/>
      </c>
      <c r="Y2948" s="2" t="str">
        <f t="shared" si="696"/>
        <v>Đã thanh toán</v>
      </c>
      <c r="Z2948" s="51">
        <f t="shared" ref="Z2948:Z3011" si="697">IF(S2948="","",S2948)</f>
        <v>46052</v>
      </c>
      <c r="AA2948" s="51">
        <f t="shared" ref="AA2948:AA3011" si="698">IF(M2948="","",M2948)</f>
        <v>46083</v>
      </c>
      <c r="AD2948" s="2" t="str">
        <f>VLOOKUP($A2948,MA_KH!$A:$Q,MA_KH!O$1,0)</f>
        <v>SEVEN</v>
      </c>
      <c r="AE2948" s="2" t="str">
        <f>VLOOKUP($A2948,MA_KH!$A:$Q,MA_KH!P$1,0)</f>
        <v>CÔNG TY CỔ PHẦN SEVEN SYSTEM VIỆT NAM</v>
      </c>
    </row>
    <row r="2949" spans="1:31" ht="25.5" hidden="1" customHeight="1" x14ac:dyDescent="0.2">
      <c r="A2949" s="30" t="s">
        <v>22400</v>
      </c>
      <c r="B2949" s="30" t="s">
        <v>4194</v>
      </c>
      <c r="C2949" s="37">
        <v>46052</v>
      </c>
      <c r="D2949" s="30" t="s">
        <v>23095</v>
      </c>
      <c r="E2949" s="37">
        <v>46052</v>
      </c>
      <c r="F2949" s="30"/>
      <c r="G2949" s="30" t="s">
        <v>23096</v>
      </c>
      <c r="H2949" s="38">
        <v>37664</v>
      </c>
      <c r="I2949" s="67">
        <v>0</v>
      </c>
      <c r="J2949" s="38">
        <v>3013</v>
      </c>
      <c r="K2949" s="38">
        <v>40677</v>
      </c>
      <c r="L2949" s="68" t="s">
        <v>41</v>
      </c>
      <c r="M2949" s="6">
        <v>46083</v>
      </c>
      <c r="O2949" s="35">
        <f>IF(Table1[[#This Row],[Phân loại]]="Tồn đầu kỳ",Table1[[#This Row],[Tổng giá trị]],0)</f>
        <v>0</v>
      </c>
      <c r="P2949" s="7">
        <f>IF(Table1[[#This Row],[Số còn phải thu ĐK]]&lt;&gt;0,0,IF(Table1[[#This Row],[Phân loại]]="Bán hàng",Table1[[#This Row],[Tổng giá trị]],-Table1[[#This Row],[Tổng giá trị]]))</f>
        <v>-40677</v>
      </c>
      <c r="Q2949" s="35">
        <f t="shared" si="694"/>
        <v>-40677</v>
      </c>
      <c r="R2949" s="7">
        <f>Table1[[#This Row],[Số còn phải thu ĐK]]+Table1[[#This Row],[Giá Trị HD sau CK]]-Table1[[#This Row],[Số tiền đã thu]]</f>
        <v>0</v>
      </c>
      <c r="S2949" s="6">
        <f>IF(Table1[[#This Row],[Ngày hóa đơn]]&lt;&gt;"",Table1[[#This Row],[Ngày hóa đơn]],IF(Table1[[#This Row],[Ngày hạch toán]]&lt;&gt;"",Table1[[#This Row],[Ngày hạch toán]],""))</f>
        <v>46052</v>
      </c>
      <c r="T2949" s="7"/>
      <c r="U2949" s="6">
        <f>IF(Table1[[#This Row],[Ngày tính CN]]="","",S2949+T2949)</f>
        <v>46052</v>
      </c>
      <c r="V2949" s="35">
        <f ca="1">IF(Table1[[#This Row],[Hạn thanh toán]]="","",IF((U2949-NOW())&lt;0,0,(U2949-NOW())))</f>
        <v>0</v>
      </c>
      <c r="W2949" s="35"/>
      <c r="X2949" s="35" t="str">
        <f t="shared" ca="1" si="695"/>
        <v/>
      </c>
      <c r="Y2949" s="2" t="str">
        <f t="shared" si="696"/>
        <v>Đã thanh toán</v>
      </c>
      <c r="Z2949" s="51">
        <f t="shared" si="697"/>
        <v>46052</v>
      </c>
      <c r="AA2949" s="51">
        <f t="shared" si="698"/>
        <v>46083</v>
      </c>
      <c r="AD2949" s="2" t="str">
        <f>VLOOKUP($A2949,MA_KH!$A:$Q,MA_KH!O$1,0)</f>
        <v>SEVEN</v>
      </c>
      <c r="AE2949" s="2" t="str">
        <f>VLOOKUP($A2949,MA_KH!$A:$Q,MA_KH!P$1,0)</f>
        <v>CÔNG TY CỔ PHẦN SEVEN SYSTEM VIỆT NAM</v>
      </c>
    </row>
    <row r="2950" spans="1:31" ht="25.5" hidden="1" customHeight="1" x14ac:dyDescent="0.2">
      <c r="A2950" s="30" t="s">
        <v>22400</v>
      </c>
      <c r="B2950" s="30" t="s">
        <v>4194</v>
      </c>
      <c r="C2950" s="37">
        <v>46052</v>
      </c>
      <c r="D2950" s="30" t="s">
        <v>23097</v>
      </c>
      <c r="E2950" s="37">
        <v>46052</v>
      </c>
      <c r="F2950" s="30"/>
      <c r="G2950" s="30" t="s">
        <v>23098</v>
      </c>
      <c r="H2950" s="38">
        <v>19717</v>
      </c>
      <c r="I2950" s="67">
        <v>0</v>
      </c>
      <c r="J2950" s="38">
        <v>1577</v>
      </c>
      <c r="K2950" s="38">
        <v>21294</v>
      </c>
      <c r="L2950" s="68" t="s">
        <v>41</v>
      </c>
      <c r="M2950" s="6">
        <v>46083</v>
      </c>
      <c r="O2950" s="35">
        <f>IF(Table1[[#This Row],[Phân loại]]="Tồn đầu kỳ",Table1[[#This Row],[Tổng giá trị]],0)</f>
        <v>0</v>
      </c>
      <c r="P2950" s="7">
        <f>IF(Table1[[#This Row],[Số còn phải thu ĐK]]&lt;&gt;0,0,IF(Table1[[#This Row],[Phân loại]]="Bán hàng",Table1[[#This Row],[Tổng giá trị]],-Table1[[#This Row],[Tổng giá trị]]))</f>
        <v>-21294</v>
      </c>
      <c r="Q2950" s="35">
        <f t="shared" si="694"/>
        <v>-21294</v>
      </c>
      <c r="R2950" s="7">
        <f>Table1[[#This Row],[Số còn phải thu ĐK]]+Table1[[#This Row],[Giá Trị HD sau CK]]-Table1[[#This Row],[Số tiền đã thu]]</f>
        <v>0</v>
      </c>
      <c r="S2950" s="6">
        <f>IF(Table1[[#This Row],[Ngày hóa đơn]]&lt;&gt;"",Table1[[#This Row],[Ngày hóa đơn]],IF(Table1[[#This Row],[Ngày hạch toán]]&lt;&gt;"",Table1[[#This Row],[Ngày hạch toán]],""))</f>
        <v>46052</v>
      </c>
      <c r="T2950" s="7"/>
      <c r="U2950" s="6">
        <f>IF(Table1[[#This Row],[Ngày tính CN]]="","",S2950+T2950)</f>
        <v>46052</v>
      </c>
      <c r="V2950" s="35">
        <f ca="1">IF(Table1[[#This Row],[Hạn thanh toán]]="","",IF((U2950-NOW())&lt;0,0,(U2950-NOW())))</f>
        <v>0</v>
      </c>
      <c r="W2950" s="35"/>
      <c r="X2950" s="35" t="str">
        <f t="shared" ca="1" si="695"/>
        <v/>
      </c>
      <c r="Y2950" s="2" t="str">
        <f t="shared" si="696"/>
        <v>Đã thanh toán</v>
      </c>
      <c r="Z2950" s="51">
        <f t="shared" si="697"/>
        <v>46052</v>
      </c>
      <c r="AA2950" s="51">
        <f t="shared" si="698"/>
        <v>46083</v>
      </c>
      <c r="AD2950" s="2" t="str">
        <f>VLOOKUP($A2950,MA_KH!$A:$Q,MA_KH!O$1,0)</f>
        <v>SEVEN</v>
      </c>
      <c r="AE2950" s="2" t="str">
        <f>VLOOKUP($A2950,MA_KH!$A:$Q,MA_KH!P$1,0)</f>
        <v>CÔNG TY CỔ PHẦN SEVEN SYSTEM VIỆT NAM</v>
      </c>
    </row>
    <row r="2951" spans="1:31" ht="25.5" hidden="1" customHeight="1" x14ac:dyDescent="0.2">
      <c r="A2951" s="30" t="s">
        <v>22400</v>
      </c>
      <c r="B2951" s="30" t="s">
        <v>4194</v>
      </c>
      <c r="C2951" s="37">
        <v>46052</v>
      </c>
      <c r="D2951" s="30" t="s">
        <v>23099</v>
      </c>
      <c r="E2951" s="37">
        <v>46052</v>
      </c>
      <c r="F2951" s="30"/>
      <c r="G2951" s="30" t="s">
        <v>23100</v>
      </c>
      <c r="H2951" s="38">
        <v>106116</v>
      </c>
      <c r="I2951" s="67">
        <v>0</v>
      </c>
      <c r="J2951" s="38">
        <v>8489</v>
      </c>
      <c r="K2951" s="38">
        <v>114605</v>
      </c>
      <c r="L2951" s="68" t="s">
        <v>41</v>
      </c>
      <c r="M2951" s="6">
        <v>46083</v>
      </c>
      <c r="O2951" s="35">
        <f>IF(Table1[[#This Row],[Phân loại]]="Tồn đầu kỳ",Table1[[#This Row],[Tổng giá trị]],0)</f>
        <v>0</v>
      </c>
      <c r="P2951" s="7">
        <f>IF(Table1[[#This Row],[Số còn phải thu ĐK]]&lt;&gt;0,0,IF(Table1[[#This Row],[Phân loại]]="Bán hàng",Table1[[#This Row],[Tổng giá trị]],-Table1[[#This Row],[Tổng giá trị]]))</f>
        <v>-114605</v>
      </c>
      <c r="Q2951" s="35">
        <f t="shared" si="694"/>
        <v>-114605</v>
      </c>
      <c r="R2951" s="7">
        <f>Table1[[#This Row],[Số còn phải thu ĐK]]+Table1[[#This Row],[Giá Trị HD sau CK]]-Table1[[#This Row],[Số tiền đã thu]]</f>
        <v>0</v>
      </c>
      <c r="S2951" s="6">
        <f>IF(Table1[[#This Row],[Ngày hóa đơn]]&lt;&gt;"",Table1[[#This Row],[Ngày hóa đơn]],IF(Table1[[#This Row],[Ngày hạch toán]]&lt;&gt;"",Table1[[#This Row],[Ngày hạch toán]],""))</f>
        <v>46052</v>
      </c>
      <c r="T2951" s="7"/>
      <c r="U2951" s="6">
        <f>IF(Table1[[#This Row],[Ngày tính CN]]="","",S2951+T2951)</f>
        <v>46052</v>
      </c>
      <c r="V2951" s="35">
        <f ca="1">IF(Table1[[#This Row],[Hạn thanh toán]]="","",IF((U2951-NOW())&lt;0,0,(U2951-NOW())))</f>
        <v>0</v>
      </c>
      <c r="W2951" s="35"/>
      <c r="X2951" s="35" t="str">
        <f t="shared" ca="1" si="695"/>
        <v/>
      </c>
      <c r="Y2951" s="2" t="str">
        <f t="shared" si="696"/>
        <v>Đã thanh toán</v>
      </c>
      <c r="Z2951" s="51">
        <f t="shared" si="697"/>
        <v>46052</v>
      </c>
      <c r="AA2951" s="51">
        <f t="shared" si="698"/>
        <v>46083</v>
      </c>
      <c r="AD2951" s="2" t="str">
        <f>VLOOKUP($A2951,MA_KH!$A:$Q,MA_KH!O$1,0)</f>
        <v>SEVEN</v>
      </c>
      <c r="AE2951" s="2" t="str">
        <f>VLOOKUP($A2951,MA_KH!$A:$Q,MA_KH!P$1,0)</f>
        <v>CÔNG TY CỔ PHẦN SEVEN SYSTEM VIỆT NAM</v>
      </c>
    </row>
    <row r="2952" spans="1:31" ht="25.5" hidden="1" customHeight="1" x14ac:dyDescent="0.2">
      <c r="A2952" s="39" t="s">
        <v>22400</v>
      </c>
      <c r="B2952" s="39" t="s">
        <v>4194</v>
      </c>
      <c r="C2952" s="37">
        <v>46053</v>
      </c>
      <c r="D2952" s="39" t="s">
        <v>23101</v>
      </c>
      <c r="E2952" s="40">
        <v>46053</v>
      </c>
      <c r="F2952" s="39"/>
      <c r="G2952" s="39" t="s">
        <v>23102</v>
      </c>
      <c r="H2952" s="41">
        <v>92652</v>
      </c>
      <c r="I2952" s="67">
        <v>0</v>
      </c>
      <c r="J2952" s="41">
        <v>7412</v>
      </c>
      <c r="K2952" s="41">
        <v>100064</v>
      </c>
      <c r="L2952" s="68" t="s">
        <v>41</v>
      </c>
      <c r="M2952" s="6">
        <v>46083</v>
      </c>
      <c r="O2952" s="35">
        <f>IF(Table1[[#This Row],[Phân loại]]="Tồn đầu kỳ",Table1[[#This Row],[Tổng giá trị]],0)</f>
        <v>0</v>
      </c>
      <c r="P2952" s="7">
        <f>IF(Table1[[#This Row],[Số còn phải thu ĐK]]&lt;&gt;0,0,IF(Table1[[#This Row],[Phân loại]]="Bán hàng",Table1[[#This Row],[Tổng giá trị]],-Table1[[#This Row],[Tổng giá trị]]))</f>
        <v>-100064</v>
      </c>
      <c r="Q2952" s="35">
        <f t="shared" ref="Q2952" si="699">IF(M2952&lt;&gt;"",IF(O2952&lt;&gt;0,O2952,P2952),0)</f>
        <v>-100064</v>
      </c>
      <c r="R2952" s="7">
        <f>Table1[[#This Row],[Số còn phải thu ĐK]]+Table1[[#This Row],[Giá Trị HD sau CK]]-Table1[[#This Row],[Số tiền đã thu]]</f>
        <v>0</v>
      </c>
      <c r="S2952" s="6">
        <f>IF(Table1[[#This Row],[Ngày hóa đơn]]&lt;&gt;"",Table1[[#This Row],[Ngày hóa đơn]],IF(Table1[[#This Row],[Ngày hạch toán]]&lt;&gt;"",Table1[[#This Row],[Ngày hạch toán]],""))</f>
        <v>46053</v>
      </c>
      <c r="T2952" s="7"/>
      <c r="U2952" s="6">
        <f>IF(Table1[[#This Row],[Ngày tính CN]]="","",S2952+T2952)</f>
        <v>46053</v>
      </c>
      <c r="V2952" s="35">
        <f ca="1">IF(Table1[[#This Row],[Hạn thanh toán]]="","",IF((U2952-NOW())&lt;0,0,(U2952-NOW())))</f>
        <v>0</v>
      </c>
      <c r="W2952" s="35"/>
      <c r="X2952" s="35" t="str">
        <f t="shared" ca="1" si="695"/>
        <v/>
      </c>
      <c r="Y2952" s="2" t="str">
        <f t="shared" ref="Y2952" si="700">IF(R2952=0,"Đã thanh toán",IF(X2952="","",IF(X2952&lt;=0,"Chưa đến hạn thanh toán",IF(X2952&lt;=30,"Nợ quá hạn 30 ngày",IF(X2952&lt;=60,"Nợ quá hạn từ 30 ngày đến 60 ngày",IF(X2952&lt;=90,"Nợ quá hạn từ 60 ngày đến 90 ngày",IF(X2952&lt;=120,"Nợ quá hạn từ 90 ngày đến 120 ngày","Nợ quá hạn hơn 120 ngày có khả năng mất thanh toán")))))))</f>
        <v>Đã thanh toán</v>
      </c>
      <c r="Z2952" s="51">
        <f t="shared" si="697"/>
        <v>46053</v>
      </c>
      <c r="AA2952" s="51">
        <f t="shared" si="698"/>
        <v>46083</v>
      </c>
      <c r="AD2952" s="2" t="str">
        <f>VLOOKUP($A2952,MA_KH!$A:$Q,MA_KH!O$1,0)</f>
        <v>SEVEN</v>
      </c>
      <c r="AE2952" s="2" t="str">
        <f>VLOOKUP($A2952,MA_KH!$A:$Q,MA_KH!P$1,0)</f>
        <v>CÔNG TY CỔ PHẦN SEVEN SYSTEM VIỆT NAM</v>
      </c>
    </row>
    <row r="2953" spans="1:31" ht="25.5" hidden="1" customHeight="1" x14ac:dyDescent="0.2">
      <c r="A2953" s="39" t="s">
        <v>20759</v>
      </c>
      <c r="B2953" s="39" t="s">
        <v>256</v>
      </c>
      <c r="C2953" s="37">
        <v>46052</v>
      </c>
      <c r="D2953" s="39" t="s">
        <v>23103</v>
      </c>
      <c r="E2953" s="37">
        <v>46052</v>
      </c>
      <c r="F2953" s="39" t="s">
        <v>23104</v>
      </c>
      <c r="G2953" s="39" t="s">
        <v>23744</v>
      </c>
      <c r="H2953" s="41">
        <v>46152</v>
      </c>
      <c r="I2953" s="67">
        <v>0</v>
      </c>
      <c r="J2953" s="41">
        <v>3692</v>
      </c>
      <c r="K2953" s="41">
        <v>49844</v>
      </c>
      <c r="L2953" s="68" t="s">
        <v>41</v>
      </c>
      <c r="O2953" s="35">
        <f>IF(Table1[[#This Row],[Phân loại]]="Tồn đầu kỳ",Table1[[#This Row],[Tổng giá trị]],0)</f>
        <v>0</v>
      </c>
      <c r="P2953" s="7">
        <f>IF(Table1[[#This Row],[Số còn phải thu ĐK]]&lt;&gt;0,0,IF(Table1[[#This Row],[Phân loại]]="Bán hàng",Table1[[#This Row],[Tổng giá trị]],-Table1[[#This Row],[Tổng giá trị]]))</f>
        <v>-49844</v>
      </c>
      <c r="Q2953" s="35">
        <f>IF(M2953&lt;&gt;"",IF(O2953&lt;&gt;0,O2953,P2953),0)</f>
        <v>0</v>
      </c>
      <c r="R2953" s="7">
        <f>Table1[[#This Row],[Số còn phải thu ĐK]]+Table1[[#This Row],[Giá Trị HD sau CK]]-Table1[[#This Row],[Số tiền đã thu]]</f>
        <v>-49844</v>
      </c>
      <c r="S2953" s="6">
        <f>IF(Table1[[#This Row],[Ngày hóa đơn]]&lt;&gt;"",Table1[[#This Row],[Ngày hóa đơn]],IF(Table1[[#This Row],[Ngày hạch toán]]&lt;&gt;"",Table1[[#This Row],[Ngày hạch toán]],""))</f>
        <v>46052</v>
      </c>
      <c r="T2953" s="7"/>
      <c r="U2953" s="6">
        <f>IF(Table1[[#This Row],[Ngày tính CN]]="","",S2953+T2953)</f>
        <v>46052</v>
      </c>
      <c r="V2953" s="35">
        <f ca="1">IF(Table1[[#This Row],[Hạn thanh toán]]="","",IF((U2953-NOW())&lt;0,0,(U2953-NOW())))</f>
        <v>0</v>
      </c>
      <c r="W2953" s="35"/>
      <c r="X2953" s="35">
        <f ca="1">IF(OR(U2953="",R2953=0),"",IF((U2953-NOW())&lt;0,-(U2953-NOW()),0))</f>
        <v>118.49031932870275</v>
      </c>
      <c r="Y2953" s="2" t="str">
        <f ca="1">IF(R2953=0,"Đã thanh toán",IF(X2953="","",IF(X2953&lt;=0,"Chưa đến hạn thanh toán",IF(X2953&lt;=30,"Nợ quá hạn 30 ngày",IF(X2953&lt;=60,"Nợ quá hạn từ 30 ngày đến 60 ngày",IF(X2953&lt;=90,"Nợ quá hạn từ 60 ngày đến 90 ngày",IF(X2953&lt;=120,"Nợ quá hạn từ 90 ngày đến 120 ngày","Nợ quá hạn hơn 120 ngày có khả năng mất thanh toán")))))))</f>
        <v>Nợ quá hạn từ 90 ngày đến 120 ngày</v>
      </c>
      <c r="Z2953" s="51">
        <f t="shared" si="697"/>
        <v>46052</v>
      </c>
      <c r="AA2953" s="51" t="str">
        <f t="shared" si="698"/>
        <v/>
      </c>
      <c r="AD2953" s="2" t="str">
        <f>VLOOKUP($A2953,MA_KH!$A:$Q,MA_KH!O$1,0)</f>
        <v>CIRCLEK MIỀN NAM</v>
      </c>
      <c r="AE2953" s="2" t="str">
        <f>VLOOKUP($A2953,MA_KH!$A:$Q,MA_KH!P$1,0)</f>
        <v>CÔNG TY TNHH VÒNG TRÒN ĐỎ</v>
      </c>
    </row>
    <row r="2954" spans="1:31" ht="25.5" hidden="1" customHeight="1" x14ac:dyDescent="0.2">
      <c r="A2954" s="39" t="s">
        <v>21192</v>
      </c>
      <c r="B2954" s="39" t="s">
        <v>1331</v>
      </c>
      <c r="C2954" s="37">
        <v>46052</v>
      </c>
      <c r="D2954" s="39" t="s">
        <v>23105</v>
      </c>
      <c r="E2954" s="37">
        <v>46052</v>
      </c>
      <c r="F2954" s="39" t="s">
        <v>23106</v>
      </c>
      <c r="G2954" s="39" t="s">
        <v>23107</v>
      </c>
      <c r="H2954" s="41">
        <v>46152</v>
      </c>
      <c r="I2954" s="67">
        <v>0</v>
      </c>
      <c r="J2954" s="41">
        <v>3692</v>
      </c>
      <c r="K2954" s="41">
        <v>49844</v>
      </c>
      <c r="L2954" s="68" t="s">
        <v>41</v>
      </c>
      <c r="O2954" s="35">
        <f>IF(Table1[[#This Row],[Phân loại]]="Tồn đầu kỳ",Table1[[#This Row],[Tổng giá trị]],0)</f>
        <v>0</v>
      </c>
      <c r="P2954" s="7">
        <f>IF(Table1[[#This Row],[Số còn phải thu ĐK]]&lt;&gt;0,0,IF(Table1[[#This Row],[Phân loại]]="Bán hàng",Table1[[#This Row],[Tổng giá trị]],-Table1[[#This Row],[Tổng giá trị]]))</f>
        <v>-49844</v>
      </c>
      <c r="Q2954" s="35">
        <f>IF(M2954&lt;&gt;"",IF(O2954&lt;&gt;0,O2954,P2954),0)</f>
        <v>0</v>
      </c>
      <c r="R2954" s="7">
        <f>Table1[[#This Row],[Số còn phải thu ĐK]]+Table1[[#This Row],[Giá Trị HD sau CK]]-Table1[[#This Row],[Số tiền đã thu]]</f>
        <v>-49844</v>
      </c>
      <c r="S2954" s="6">
        <f>IF(Table1[[#This Row],[Ngày hóa đơn]]&lt;&gt;"",Table1[[#This Row],[Ngày hóa đơn]],IF(Table1[[#This Row],[Ngày hạch toán]]&lt;&gt;"",Table1[[#This Row],[Ngày hạch toán]],""))</f>
        <v>46052</v>
      </c>
      <c r="T2954" s="7"/>
      <c r="U2954" s="6">
        <f>IF(Table1[[#This Row],[Ngày tính CN]]="","",S2954+T2954)</f>
        <v>46052</v>
      </c>
      <c r="V2954" s="35">
        <f ca="1">IF(Table1[[#This Row],[Hạn thanh toán]]="","",IF((U2954-NOW())&lt;0,0,(U2954-NOW())))</f>
        <v>0</v>
      </c>
      <c r="W2954" s="35"/>
      <c r="X2954" s="35">
        <f ca="1">IF(OR(U2954="",R2954=0),"",IF((U2954-NOW())&lt;0,-(U2954-NOW()),0))</f>
        <v>118.49031932870275</v>
      </c>
      <c r="Y2954" s="2" t="str">
        <f ca="1">IF(R2954=0,"Đã thanh toán",IF(X2954="","",IF(X2954&lt;=0,"Chưa đến hạn thanh toán",IF(X2954&lt;=30,"Nợ quá hạn 30 ngày",IF(X2954&lt;=60,"Nợ quá hạn từ 30 ngày đến 60 ngày",IF(X2954&lt;=90,"Nợ quá hạn từ 60 ngày đến 90 ngày",IF(X2954&lt;=120,"Nợ quá hạn từ 90 ngày đến 120 ngày","Nợ quá hạn hơn 120 ngày có khả năng mất thanh toán")))))))</f>
        <v>Nợ quá hạn từ 90 ngày đến 120 ngày</v>
      </c>
      <c r="Z2954" s="51">
        <f t="shared" si="697"/>
        <v>46052</v>
      </c>
      <c r="AA2954" s="51" t="str">
        <f t="shared" si="698"/>
        <v/>
      </c>
      <c r="AD2954" s="2" t="str">
        <f>VLOOKUP($A2954,MA_KH!$A:$Q,MA_KH!O$1,0)</f>
        <v>CIRCLEK MIỀN BẮC</v>
      </c>
      <c r="AE2954" s="2" t="str">
        <f>VLOOKUP($A2954,MA_KH!$A:$Q,MA_KH!P$1,0)</f>
        <v>CHI NHÁNH CÔNG TY TNHH VÒNG TRÒN ĐỎ TẠI HÀ NỘI</v>
      </c>
    </row>
    <row r="2955" spans="1:31" ht="25.5" hidden="1" customHeight="1" x14ac:dyDescent="0.2">
      <c r="A2955" s="39" t="s">
        <v>22545</v>
      </c>
      <c r="B2955" s="39" t="s">
        <v>4495</v>
      </c>
      <c r="C2955" s="40">
        <v>46022</v>
      </c>
      <c r="D2955" s="39"/>
      <c r="E2955" s="40">
        <v>46022</v>
      </c>
      <c r="F2955" s="39">
        <v>7127</v>
      </c>
      <c r="G2955" s="39" t="s">
        <v>23108</v>
      </c>
      <c r="H2955" s="41">
        <v>-4697162</v>
      </c>
      <c r="I2955" s="67">
        <v>0</v>
      </c>
      <c r="J2955" s="41">
        <v>-375773</v>
      </c>
      <c r="K2955" s="41">
        <v>-5072935</v>
      </c>
      <c r="L2955" s="7" t="s">
        <v>51</v>
      </c>
      <c r="M2955" s="6">
        <v>46038</v>
      </c>
      <c r="O2955" s="35">
        <f>IF(Table1[[#This Row],[Phân loại]]="Tồn đầu kỳ",Table1[[#This Row],[Tổng giá trị]],0)</f>
        <v>-5072935</v>
      </c>
      <c r="P2955" s="7">
        <f>IF(Table1[[#This Row],[Số còn phải thu ĐK]]&lt;&gt;0,0,IF(Table1[[#This Row],[Phân loại]]="Bán hàng",Table1[[#This Row],[Tổng giá trị]],-Table1[[#This Row],[Tổng giá trị]]))</f>
        <v>0</v>
      </c>
      <c r="Q2955" s="35">
        <f>IF(M2955&lt;&gt;"",IF(O2955&lt;&gt;0,O2955,P2955),0)</f>
        <v>-5072935</v>
      </c>
      <c r="R2955" s="7">
        <f>Table1[[#This Row],[Số còn phải thu ĐK]]+Table1[[#This Row],[Giá Trị HD sau CK]]-Table1[[#This Row],[Số tiền đã thu]]</f>
        <v>0</v>
      </c>
      <c r="S2955" s="6">
        <f>IF(Table1[[#This Row],[Ngày hóa đơn]]&lt;&gt;"",Table1[[#This Row],[Ngày hóa đơn]],IF(Table1[[#This Row],[Ngày hạch toán]]&lt;&gt;"",Table1[[#This Row],[Ngày hạch toán]],""))</f>
        <v>46022</v>
      </c>
      <c r="T2955" s="7"/>
      <c r="U2955" s="6">
        <f>IF(Table1[[#This Row],[Ngày tính CN]]="","",S2955+T2955)</f>
        <v>46022</v>
      </c>
      <c r="V2955" s="35">
        <f ca="1">IF(Table1[[#This Row],[Hạn thanh toán]]="","",IF((U2955-NOW())&lt;0,0,(U2955-NOW())))</f>
        <v>0</v>
      </c>
      <c r="W2955" s="35"/>
      <c r="X2955" s="35" t="str">
        <f ca="1">IF(OR(U2955="",R2955=0),"",IF((U2955-NOW())&lt;0,-(U2955-NOW()),0))</f>
        <v/>
      </c>
      <c r="Y2955" s="2" t="str">
        <f>IF(R2955=0,"Đã thanh toán",IF(X2955="","",IF(X2955&lt;=0,"Chưa đến hạn thanh toán",IF(X2955&lt;=30,"Nợ quá hạn 30 ngày",IF(X2955&lt;=60,"Nợ quá hạn từ 30 ngày đến 60 ngày",IF(X2955&lt;=90,"Nợ quá hạn từ 60 ngày đến 90 ngày",IF(X2955&lt;=120,"Nợ quá hạn từ 90 ngày đến 120 ngày","Nợ quá hạn hơn 120 ngày có khả năng mất thanh toán")))))))</f>
        <v>Đã thanh toán</v>
      </c>
      <c r="Z2955" s="51">
        <f t="shared" si="697"/>
        <v>46022</v>
      </c>
      <c r="AA2955" s="51">
        <f t="shared" si="698"/>
        <v>46038</v>
      </c>
      <c r="AD2955" s="2" t="str">
        <f>VLOOKUP($A2955,MA_KH!$A:$Q,MA_KH!O$1,0)</f>
        <v>VNPOST</v>
      </c>
      <c r="AE2955" s="2" t="str">
        <f>VLOOKUP($A2955,MA_KH!$A:$Q,MA_KH!P$1,0)</f>
        <v>TỔNG CÔNG TY BƯU ĐIỆN VIỆT NAM</v>
      </c>
    </row>
    <row r="2956" spans="1:31" ht="25.5" hidden="1" customHeight="1" x14ac:dyDescent="0.2">
      <c r="A2956" s="30" t="s">
        <v>22543</v>
      </c>
      <c r="B2956" s="30" t="s">
        <v>14051</v>
      </c>
      <c r="C2956" s="37">
        <v>46025</v>
      </c>
      <c r="D2956" s="30" t="s">
        <v>23109</v>
      </c>
      <c r="E2956" s="37">
        <v>46025</v>
      </c>
      <c r="F2956" s="30" t="s">
        <v>23110</v>
      </c>
      <c r="G2956" s="30" t="s">
        <v>23111</v>
      </c>
      <c r="H2956" s="38">
        <v>1380575</v>
      </c>
      <c r="I2956" s="2">
        <v>0</v>
      </c>
      <c r="J2956" s="38">
        <v>110446</v>
      </c>
      <c r="K2956" s="38">
        <v>1491021</v>
      </c>
      <c r="L2956" s="7" t="s">
        <v>22849</v>
      </c>
      <c r="M2956" s="6">
        <v>46064</v>
      </c>
      <c r="O2956" s="35">
        <f>IF(Table1[[#This Row],[Phân loại]]="Tồn đầu kỳ",Table1[[#This Row],[Tổng giá trị]],0)</f>
        <v>0</v>
      </c>
      <c r="P2956" s="7">
        <f>IF(Table1[[#This Row],[Số còn phải thu ĐK]]&lt;&gt;0,0,IF(Table1[[#This Row],[Phân loại]]="Bán hàng",Table1[[#This Row],[Tổng giá trị]],-Table1[[#This Row],[Tổng giá trị]]))</f>
        <v>1491021</v>
      </c>
      <c r="Q2956" s="35">
        <f t="shared" ref="Q2956:Q2961" si="701">IF(M2956&lt;&gt;"",IF(O2956&lt;&gt;0,O2956,P2956),0)</f>
        <v>1491021</v>
      </c>
      <c r="R2956" s="7">
        <f>Table1[[#This Row],[Số còn phải thu ĐK]]+Table1[[#This Row],[Giá Trị HD sau CK]]-Table1[[#This Row],[Số tiền đã thu]]</f>
        <v>0</v>
      </c>
      <c r="S2956" s="6">
        <f>IF(Table1[[#This Row],[Ngày hóa đơn]]&lt;&gt;"",Table1[[#This Row],[Ngày hóa đơn]],IF(Table1[[#This Row],[Ngày hạch toán]]&lt;&gt;"",Table1[[#This Row],[Ngày hạch toán]],""))</f>
        <v>46025</v>
      </c>
      <c r="T2956" s="7"/>
      <c r="U2956" s="6">
        <f>IF(Table1[[#This Row],[Ngày tính CN]]="","",S2956+T2956)</f>
        <v>46025</v>
      </c>
      <c r="V2956" s="35">
        <f ca="1">IF(Table1[[#This Row],[Hạn thanh toán]]="","",IF((U2956-NOW())&lt;0,0,(U2956-NOW())))</f>
        <v>0</v>
      </c>
      <c r="W2956" s="35"/>
      <c r="X2956" s="35" t="str">
        <f t="shared" ref="X2956:X2961" ca="1" si="702">IF(OR(U2956="",R2956=0),"",IF((U2956-NOW())&lt;0,-(U2956-NOW()),0))</f>
        <v/>
      </c>
      <c r="Y2956" s="2" t="str">
        <f t="shared" ref="Y2956:Y2961" si="703">IF(R2956=0,"Đã thanh toán",IF(X2956="","",IF(X2956&lt;=0,"Chưa đến hạn thanh toán",IF(X2956&lt;=30,"Nợ quá hạn 30 ngày",IF(X2956&lt;=60,"Nợ quá hạn từ 30 ngày đến 60 ngày",IF(X2956&lt;=90,"Nợ quá hạn từ 60 ngày đến 90 ngày",IF(X2956&lt;=120,"Nợ quá hạn từ 90 ngày đến 120 ngày","Nợ quá hạn hơn 120 ngày có khả năng mất thanh toán")))))))</f>
        <v>Đã thanh toán</v>
      </c>
      <c r="Z2956" s="51">
        <f t="shared" si="697"/>
        <v>46025</v>
      </c>
      <c r="AA2956" s="51">
        <f t="shared" si="698"/>
        <v>46064</v>
      </c>
      <c r="AD2956" s="2" t="str">
        <f>VLOOKUP($A2956,MA_KH!$A:$Q,MA_KH!O$1,0)</f>
        <v>VNPOST</v>
      </c>
      <c r="AE2956" s="2" t="str">
        <f>VLOOKUP($A2956,MA_KH!$A:$Q,MA_KH!P$1,0)</f>
        <v>TỔNG CÔNG TY BƯU ĐIỆN VIỆT NAM</v>
      </c>
    </row>
    <row r="2957" spans="1:31" ht="25.5" hidden="1" customHeight="1" x14ac:dyDescent="0.2">
      <c r="A2957" s="30" t="s">
        <v>14086</v>
      </c>
      <c r="B2957" s="30" t="s">
        <v>14087</v>
      </c>
      <c r="C2957" s="37">
        <v>46032</v>
      </c>
      <c r="D2957" s="30" t="s">
        <v>23112</v>
      </c>
      <c r="E2957" s="37">
        <v>46032</v>
      </c>
      <c r="F2957" s="30" t="s">
        <v>23113</v>
      </c>
      <c r="G2957" s="30" t="s">
        <v>23114</v>
      </c>
      <c r="H2957" s="38">
        <v>1046377</v>
      </c>
      <c r="I2957" s="2">
        <v>0</v>
      </c>
      <c r="J2957" s="38">
        <v>83710</v>
      </c>
      <c r="K2957" s="38">
        <v>1130087</v>
      </c>
      <c r="L2957" s="7" t="s">
        <v>22849</v>
      </c>
      <c r="M2957" s="6">
        <v>46064</v>
      </c>
      <c r="O2957" s="35">
        <f>IF(Table1[[#This Row],[Phân loại]]="Tồn đầu kỳ",Table1[[#This Row],[Tổng giá trị]],0)</f>
        <v>0</v>
      </c>
      <c r="P2957" s="7">
        <f>IF(Table1[[#This Row],[Số còn phải thu ĐK]]&lt;&gt;0,0,IF(Table1[[#This Row],[Phân loại]]="Bán hàng",Table1[[#This Row],[Tổng giá trị]],-Table1[[#This Row],[Tổng giá trị]]))</f>
        <v>1130087</v>
      </c>
      <c r="Q2957" s="35">
        <f t="shared" si="701"/>
        <v>1130087</v>
      </c>
      <c r="R2957" s="7">
        <f>Table1[[#This Row],[Số còn phải thu ĐK]]+Table1[[#This Row],[Giá Trị HD sau CK]]-Table1[[#This Row],[Số tiền đã thu]]</f>
        <v>0</v>
      </c>
      <c r="S2957" s="6">
        <f>IF(Table1[[#This Row],[Ngày hóa đơn]]&lt;&gt;"",Table1[[#This Row],[Ngày hóa đơn]],IF(Table1[[#This Row],[Ngày hạch toán]]&lt;&gt;"",Table1[[#This Row],[Ngày hạch toán]],""))</f>
        <v>46032</v>
      </c>
      <c r="T2957" s="7"/>
      <c r="U2957" s="6">
        <f>IF(Table1[[#This Row],[Ngày tính CN]]="","",S2957+T2957)</f>
        <v>46032</v>
      </c>
      <c r="V2957" s="35">
        <f ca="1">IF(Table1[[#This Row],[Hạn thanh toán]]="","",IF((U2957-NOW())&lt;0,0,(U2957-NOW())))</f>
        <v>0</v>
      </c>
      <c r="W2957" s="35"/>
      <c r="X2957" s="35" t="str">
        <f t="shared" ca="1" si="702"/>
        <v/>
      </c>
      <c r="Y2957" s="2" t="str">
        <f t="shared" si="703"/>
        <v>Đã thanh toán</v>
      </c>
      <c r="Z2957" s="51">
        <f t="shared" si="697"/>
        <v>46032</v>
      </c>
      <c r="AA2957" s="51">
        <f t="shared" si="698"/>
        <v>46064</v>
      </c>
      <c r="AD2957" s="2" t="str">
        <f>VLOOKUP($A2957,MA_KH!$A:$Q,MA_KH!O$1,0)</f>
        <v>VNPOST</v>
      </c>
      <c r="AE2957" s="2" t="str">
        <f>VLOOKUP($A2957,MA_KH!$A:$Q,MA_KH!P$1,0)</f>
        <v>TỔNG CÔNG TY BƯU ĐIỆN VIỆT NAM</v>
      </c>
    </row>
    <row r="2958" spans="1:31" ht="25.5" hidden="1" customHeight="1" x14ac:dyDescent="0.2">
      <c r="A2958" s="30" t="s">
        <v>14105</v>
      </c>
      <c r="B2958" s="30" t="s">
        <v>14106</v>
      </c>
      <c r="C2958" s="37">
        <v>46039</v>
      </c>
      <c r="D2958" s="30" t="s">
        <v>23115</v>
      </c>
      <c r="E2958" s="37">
        <v>46039</v>
      </c>
      <c r="F2958" s="30" t="s">
        <v>23116</v>
      </c>
      <c r="G2958" s="30" t="s">
        <v>23117</v>
      </c>
      <c r="H2958" s="38">
        <v>1073635</v>
      </c>
      <c r="I2958" s="2">
        <v>0</v>
      </c>
      <c r="J2958" s="38">
        <v>85891</v>
      </c>
      <c r="K2958" s="38">
        <v>1159526</v>
      </c>
      <c r="L2958" s="7" t="s">
        <v>22849</v>
      </c>
      <c r="M2958" s="6">
        <v>46064</v>
      </c>
      <c r="O2958" s="35">
        <f>IF(Table1[[#This Row],[Phân loại]]="Tồn đầu kỳ",Table1[[#This Row],[Tổng giá trị]],0)</f>
        <v>0</v>
      </c>
      <c r="P2958" s="7">
        <f>IF(Table1[[#This Row],[Số còn phải thu ĐK]]&lt;&gt;0,0,IF(Table1[[#This Row],[Phân loại]]="Bán hàng",Table1[[#This Row],[Tổng giá trị]],-Table1[[#This Row],[Tổng giá trị]]))</f>
        <v>1159526</v>
      </c>
      <c r="Q2958" s="35">
        <f t="shared" si="701"/>
        <v>1159526</v>
      </c>
      <c r="R2958" s="7">
        <f>Table1[[#This Row],[Số còn phải thu ĐK]]+Table1[[#This Row],[Giá Trị HD sau CK]]-Table1[[#This Row],[Số tiền đã thu]]</f>
        <v>0</v>
      </c>
      <c r="S2958" s="6">
        <f>IF(Table1[[#This Row],[Ngày hóa đơn]]&lt;&gt;"",Table1[[#This Row],[Ngày hóa đơn]],IF(Table1[[#This Row],[Ngày hạch toán]]&lt;&gt;"",Table1[[#This Row],[Ngày hạch toán]],""))</f>
        <v>46039</v>
      </c>
      <c r="T2958" s="7"/>
      <c r="U2958" s="6">
        <f>IF(Table1[[#This Row],[Ngày tính CN]]="","",S2958+T2958)</f>
        <v>46039</v>
      </c>
      <c r="V2958" s="35">
        <f ca="1">IF(Table1[[#This Row],[Hạn thanh toán]]="","",IF((U2958-NOW())&lt;0,0,(U2958-NOW())))</f>
        <v>0</v>
      </c>
      <c r="W2958" s="35"/>
      <c r="X2958" s="35" t="str">
        <f t="shared" ca="1" si="702"/>
        <v/>
      </c>
      <c r="Y2958" s="2" t="str">
        <f t="shared" si="703"/>
        <v>Đã thanh toán</v>
      </c>
      <c r="Z2958" s="51">
        <f t="shared" si="697"/>
        <v>46039</v>
      </c>
      <c r="AA2958" s="51">
        <f t="shared" si="698"/>
        <v>46064</v>
      </c>
      <c r="AD2958" s="2" t="str">
        <f>VLOOKUP($A2958,MA_KH!$A:$Q,MA_KH!O$1,0)</f>
        <v>VNPOST</v>
      </c>
      <c r="AE2958" s="2" t="str">
        <f>VLOOKUP($A2958,MA_KH!$A:$Q,MA_KH!P$1,0)</f>
        <v>TỔNG CÔNG TY BƯU ĐIỆN VIỆT NAM</v>
      </c>
    </row>
    <row r="2959" spans="1:31" ht="25.5" hidden="1" customHeight="1" x14ac:dyDescent="0.2">
      <c r="A2959" s="30" t="s">
        <v>14105</v>
      </c>
      <c r="B2959" s="30" t="s">
        <v>14106</v>
      </c>
      <c r="C2959" s="37">
        <v>46044</v>
      </c>
      <c r="D2959" s="30" t="s">
        <v>23118</v>
      </c>
      <c r="E2959" s="37">
        <v>46044</v>
      </c>
      <c r="F2959" s="30" t="s">
        <v>23119</v>
      </c>
      <c r="G2959" s="30" t="s">
        <v>23120</v>
      </c>
      <c r="H2959" s="38">
        <v>553900</v>
      </c>
      <c r="I2959" s="2">
        <v>0</v>
      </c>
      <c r="J2959" s="38">
        <v>44312</v>
      </c>
      <c r="K2959" s="38">
        <v>598212</v>
      </c>
      <c r="L2959" s="7" t="s">
        <v>22849</v>
      </c>
      <c r="M2959" s="6">
        <v>46064</v>
      </c>
      <c r="O2959" s="35">
        <f>IF(Table1[[#This Row],[Phân loại]]="Tồn đầu kỳ",Table1[[#This Row],[Tổng giá trị]],0)</f>
        <v>0</v>
      </c>
      <c r="P2959" s="7">
        <f>IF(Table1[[#This Row],[Số còn phải thu ĐK]]&lt;&gt;0,0,IF(Table1[[#This Row],[Phân loại]]="Bán hàng",Table1[[#This Row],[Tổng giá trị]],-Table1[[#This Row],[Tổng giá trị]]))</f>
        <v>598212</v>
      </c>
      <c r="Q2959" s="35">
        <f t="shared" si="701"/>
        <v>598212</v>
      </c>
      <c r="R2959" s="7">
        <f>Table1[[#This Row],[Số còn phải thu ĐK]]+Table1[[#This Row],[Giá Trị HD sau CK]]-Table1[[#This Row],[Số tiền đã thu]]</f>
        <v>0</v>
      </c>
      <c r="S2959" s="6">
        <f>IF(Table1[[#This Row],[Ngày hóa đơn]]&lt;&gt;"",Table1[[#This Row],[Ngày hóa đơn]],IF(Table1[[#This Row],[Ngày hạch toán]]&lt;&gt;"",Table1[[#This Row],[Ngày hạch toán]],""))</f>
        <v>46044</v>
      </c>
      <c r="T2959" s="7"/>
      <c r="U2959" s="6">
        <f>IF(Table1[[#This Row],[Ngày tính CN]]="","",S2959+T2959)</f>
        <v>46044</v>
      </c>
      <c r="V2959" s="35">
        <f ca="1">IF(Table1[[#This Row],[Hạn thanh toán]]="","",IF((U2959-NOW())&lt;0,0,(U2959-NOW())))</f>
        <v>0</v>
      </c>
      <c r="W2959" s="35"/>
      <c r="X2959" s="35" t="str">
        <f t="shared" ca="1" si="702"/>
        <v/>
      </c>
      <c r="Y2959" s="2" t="str">
        <f t="shared" si="703"/>
        <v>Đã thanh toán</v>
      </c>
      <c r="Z2959" s="51">
        <f t="shared" si="697"/>
        <v>46044</v>
      </c>
      <c r="AA2959" s="51">
        <f t="shared" si="698"/>
        <v>46064</v>
      </c>
      <c r="AD2959" s="2" t="str">
        <f>VLOOKUP($A2959,MA_KH!$A:$Q,MA_KH!O$1,0)</f>
        <v>VNPOST</v>
      </c>
      <c r="AE2959" s="2" t="str">
        <f>VLOOKUP($A2959,MA_KH!$A:$Q,MA_KH!P$1,0)</f>
        <v>TỔNG CÔNG TY BƯU ĐIỆN VIỆT NAM</v>
      </c>
    </row>
    <row r="2960" spans="1:31" ht="25.5" hidden="1" customHeight="1" x14ac:dyDescent="0.2">
      <c r="A2960" s="30" t="s">
        <v>14095</v>
      </c>
      <c r="B2960" s="30" t="s">
        <v>14096</v>
      </c>
      <c r="C2960" s="37">
        <v>46048</v>
      </c>
      <c r="D2960" s="30" t="s">
        <v>23121</v>
      </c>
      <c r="E2960" s="37">
        <v>46048</v>
      </c>
      <c r="F2960" s="30" t="s">
        <v>23122</v>
      </c>
      <c r="G2960" s="30" t="s">
        <v>23123</v>
      </c>
      <c r="H2960" s="38">
        <v>558072</v>
      </c>
      <c r="I2960" s="2">
        <v>0</v>
      </c>
      <c r="J2960" s="38">
        <v>44646</v>
      </c>
      <c r="K2960" s="38">
        <v>602718</v>
      </c>
      <c r="L2960" s="7" t="s">
        <v>22849</v>
      </c>
      <c r="M2960" s="6">
        <v>46064</v>
      </c>
      <c r="O2960" s="35">
        <f>IF(Table1[[#This Row],[Phân loại]]="Tồn đầu kỳ",Table1[[#This Row],[Tổng giá trị]],0)</f>
        <v>0</v>
      </c>
      <c r="P2960" s="7">
        <f>IF(Table1[[#This Row],[Số còn phải thu ĐK]]&lt;&gt;0,0,IF(Table1[[#This Row],[Phân loại]]="Bán hàng",Table1[[#This Row],[Tổng giá trị]],-Table1[[#This Row],[Tổng giá trị]]))</f>
        <v>602718</v>
      </c>
      <c r="Q2960" s="35">
        <f t="shared" si="701"/>
        <v>602718</v>
      </c>
      <c r="R2960" s="7">
        <f>Table1[[#This Row],[Số còn phải thu ĐK]]+Table1[[#This Row],[Giá Trị HD sau CK]]-Table1[[#This Row],[Số tiền đã thu]]</f>
        <v>0</v>
      </c>
      <c r="S2960" s="6">
        <f>IF(Table1[[#This Row],[Ngày hóa đơn]]&lt;&gt;"",Table1[[#This Row],[Ngày hóa đơn]],IF(Table1[[#This Row],[Ngày hạch toán]]&lt;&gt;"",Table1[[#This Row],[Ngày hạch toán]],""))</f>
        <v>46048</v>
      </c>
      <c r="T2960" s="7"/>
      <c r="U2960" s="6">
        <f>IF(Table1[[#This Row],[Ngày tính CN]]="","",S2960+T2960)</f>
        <v>46048</v>
      </c>
      <c r="V2960" s="35">
        <f ca="1">IF(Table1[[#This Row],[Hạn thanh toán]]="","",IF((U2960-NOW())&lt;0,0,(U2960-NOW())))</f>
        <v>0</v>
      </c>
      <c r="W2960" s="35"/>
      <c r="X2960" s="35" t="str">
        <f t="shared" ca="1" si="702"/>
        <v/>
      </c>
      <c r="Y2960" s="2" t="str">
        <f t="shared" si="703"/>
        <v>Đã thanh toán</v>
      </c>
      <c r="Z2960" s="51">
        <f t="shared" si="697"/>
        <v>46048</v>
      </c>
      <c r="AA2960" s="51">
        <f t="shared" si="698"/>
        <v>46064</v>
      </c>
      <c r="AD2960" s="2" t="str">
        <f>VLOOKUP($A2960,MA_KH!$A:$Q,MA_KH!O$1,0)</f>
        <v>VNPOST</v>
      </c>
      <c r="AE2960" s="2" t="str">
        <f>VLOOKUP($A2960,MA_KH!$A:$Q,MA_KH!P$1,0)</f>
        <v>TỔNG CÔNG TY BƯU ĐIỆN VIỆT NAM</v>
      </c>
    </row>
    <row r="2961" spans="1:31" ht="25.5" hidden="1" customHeight="1" x14ac:dyDescent="0.2">
      <c r="A2961" s="39" t="s">
        <v>14065</v>
      </c>
      <c r="B2961" s="39" t="s">
        <v>14066</v>
      </c>
      <c r="C2961" s="37">
        <v>46051</v>
      </c>
      <c r="D2961" s="39" t="s">
        <v>23124</v>
      </c>
      <c r="E2961" s="37">
        <v>46051</v>
      </c>
      <c r="F2961" s="39" t="s">
        <v>23125</v>
      </c>
      <c r="G2961" s="39" t="s">
        <v>23126</v>
      </c>
      <c r="H2961" s="41">
        <v>1414390</v>
      </c>
      <c r="I2961" s="2">
        <v>0</v>
      </c>
      <c r="J2961" s="41">
        <v>113151</v>
      </c>
      <c r="K2961" s="41">
        <v>1527541</v>
      </c>
      <c r="L2961" s="7" t="s">
        <v>22849</v>
      </c>
      <c r="M2961" s="6">
        <v>46064</v>
      </c>
      <c r="O2961" s="35">
        <f>IF(Table1[[#This Row],[Phân loại]]="Tồn đầu kỳ",Table1[[#This Row],[Tổng giá trị]],0)</f>
        <v>0</v>
      </c>
      <c r="P2961" s="7">
        <f>IF(Table1[[#This Row],[Số còn phải thu ĐK]]&lt;&gt;0,0,IF(Table1[[#This Row],[Phân loại]]="Bán hàng",Table1[[#This Row],[Tổng giá trị]],-Table1[[#This Row],[Tổng giá trị]]))</f>
        <v>1527541</v>
      </c>
      <c r="Q2961" s="35">
        <f t="shared" si="701"/>
        <v>1527541</v>
      </c>
      <c r="R2961" s="7">
        <f>Table1[[#This Row],[Số còn phải thu ĐK]]+Table1[[#This Row],[Giá Trị HD sau CK]]-Table1[[#This Row],[Số tiền đã thu]]</f>
        <v>0</v>
      </c>
      <c r="S2961" s="6">
        <f>IF(Table1[[#This Row],[Ngày hóa đơn]]&lt;&gt;"",Table1[[#This Row],[Ngày hóa đơn]],IF(Table1[[#This Row],[Ngày hạch toán]]&lt;&gt;"",Table1[[#This Row],[Ngày hạch toán]],""))</f>
        <v>46051</v>
      </c>
      <c r="T2961" s="7"/>
      <c r="U2961" s="6">
        <f>IF(Table1[[#This Row],[Ngày tính CN]]="","",S2961+T2961)</f>
        <v>46051</v>
      </c>
      <c r="V2961" s="35">
        <f ca="1">IF(Table1[[#This Row],[Hạn thanh toán]]="","",IF((U2961-NOW())&lt;0,0,(U2961-NOW())))</f>
        <v>0</v>
      </c>
      <c r="W2961" s="35"/>
      <c r="X2961" s="35" t="str">
        <f t="shared" ca="1" si="702"/>
        <v/>
      </c>
      <c r="Y2961" s="2" t="str">
        <f t="shared" si="703"/>
        <v>Đã thanh toán</v>
      </c>
      <c r="Z2961" s="51">
        <f t="shared" si="697"/>
        <v>46051</v>
      </c>
      <c r="AA2961" s="51">
        <f t="shared" si="698"/>
        <v>46064</v>
      </c>
      <c r="AD2961" s="2" t="str">
        <f>VLOOKUP($A2961,MA_KH!$A:$Q,MA_KH!O$1,0)</f>
        <v>VNPOST</v>
      </c>
      <c r="AE2961" s="2" t="str">
        <f>VLOOKUP($A2961,MA_KH!$A:$Q,MA_KH!P$1,0)</f>
        <v>TỔNG CÔNG TY BƯU ĐIỆN VIỆT NAM</v>
      </c>
    </row>
    <row r="2962" spans="1:31" ht="25.5" hidden="1" customHeight="1" x14ac:dyDescent="0.2">
      <c r="A2962" s="55" t="s">
        <v>22506</v>
      </c>
      <c r="B2962" s="55" t="s">
        <v>3960</v>
      </c>
      <c r="C2962" s="37">
        <v>46042</v>
      </c>
      <c r="D2962" s="30"/>
      <c r="E2962" s="37">
        <v>46042</v>
      </c>
      <c r="F2962" s="30"/>
      <c r="G2962" s="30" t="s">
        <v>23127</v>
      </c>
      <c r="H2962" s="38"/>
      <c r="J2962" s="38"/>
      <c r="K2962" s="38">
        <v>1848765</v>
      </c>
      <c r="L2962" s="68" t="s">
        <v>22850</v>
      </c>
      <c r="M2962" s="6">
        <v>46042</v>
      </c>
      <c r="O2962" s="35">
        <f>IF(Table1[[#This Row],[Phân loại]]="Tồn đầu kỳ",Table1[[#This Row],[Tổng giá trị]],0)</f>
        <v>0</v>
      </c>
      <c r="P2962" s="7">
        <f>IF(Table1[[#This Row],[Số còn phải thu ĐK]]&lt;&gt;0,0,IF(Table1[[#This Row],[Phân loại]]="Bán hàng",Table1[[#This Row],[Tổng giá trị]],-Table1[[#This Row],[Tổng giá trị]]))</f>
        <v>-1848765</v>
      </c>
      <c r="Q2962" s="35">
        <f>IF(M2962&lt;&gt;"",IF(O2962&lt;&gt;0,O2962,P2962),0)</f>
        <v>-1848765</v>
      </c>
      <c r="R2962" s="7">
        <f>Table1[[#This Row],[Số còn phải thu ĐK]]+Table1[[#This Row],[Giá Trị HD sau CK]]-Table1[[#This Row],[Số tiền đã thu]]</f>
        <v>0</v>
      </c>
      <c r="S2962" s="6">
        <f>IF(Table1[[#This Row],[Ngày hóa đơn]]&lt;&gt;"",Table1[[#This Row],[Ngày hóa đơn]],IF(Table1[[#This Row],[Ngày hạch toán]]&lt;&gt;"",Table1[[#This Row],[Ngày hạch toán]],""))</f>
        <v>46042</v>
      </c>
      <c r="T2962" s="7"/>
      <c r="U2962" s="6">
        <f>IF(Table1[[#This Row],[Ngày tính CN]]="","",S2962+T2962)</f>
        <v>46042</v>
      </c>
      <c r="V2962" s="35">
        <f ca="1">IF(Table1[[#This Row],[Hạn thanh toán]]="","",IF((U2962-NOW())&lt;0,0,(U2962-NOW())))</f>
        <v>0</v>
      </c>
      <c r="W2962" s="35"/>
      <c r="X2962" s="35" t="str">
        <f ca="1">IF(OR(U2962="",R2962=0),"",IF((U2962-NOW())&lt;0,-(U2962-NOW()),0))</f>
        <v/>
      </c>
      <c r="Y2962" s="2" t="str">
        <f>IF(R2962=0,"Đã thanh toán",IF(X2962="","",IF(X2962&lt;=0,"Chưa đến hạn thanh toán",IF(X2962&lt;=30,"Nợ quá hạn 30 ngày",IF(X2962&lt;=60,"Nợ quá hạn từ 30 ngày đến 60 ngày",IF(X2962&lt;=90,"Nợ quá hạn từ 60 ngày đến 90 ngày",IF(X2962&lt;=120,"Nợ quá hạn từ 90 ngày đến 120 ngày","Nợ quá hạn hơn 120 ngày có khả năng mất thanh toán")))))))</f>
        <v>Đã thanh toán</v>
      </c>
      <c r="Z2962" s="51">
        <f t="shared" si="697"/>
        <v>46042</v>
      </c>
      <c r="AA2962" s="51">
        <f t="shared" si="698"/>
        <v>46042</v>
      </c>
      <c r="AD2962" s="2" t="str">
        <f>VLOOKUP($A2962,MA_KH!$A:$Q,MA_KH!O$1,0)</f>
        <v>TMART</v>
      </c>
      <c r="AE2962" s="2" t="str">
        <f>VLOOKUP($A2962,MA_KH!$A:$Q,MA_KH!P$1,0)</f>
        <v>CÔNG TY CỔ PHẦN T - MARTSTORES</v>
      </c>
    </row>
    <row r="2963" spans="1:31" ht="25.5" hidden="1" customHeight="1" x14ac:dyDescent="0.2">
      <c r="A2963" s="30" t="s">
        <v>22498</v>
      </c>
      <c r="B2963" s="30" t="s">
        <v>4101</v>
      </c>
      <c r="C2963" s="37">
        <v>46024</v>
      </c>
      <c r="D2963" s="30" t="s">
        <v>23128</v>
      </c>
      <c r="E2963" s="37">
        <v>46024</v>
      </c>
      <c r="F2963" s="30" t="s">
        <v>23129</v>
      </c>
      <c r="G2963" s="30" t="s">
        <v>4101</v>
      </c>
      <c r="H2963" s="38">
        <v>1267060</v>
      </c>
      <c r="I2963" s="67">
        <v>114035</v>
      </c>
      <c r="J2963" s="38">
        <v>92242</v>
      </c>
      <c r="K2963" s="38">
        <v>1245267</v>
      </c>
      <c r="L2963" s="7" t="s">
        <v>22849</v>
      </c>
      <c r="M2963" s="6">
        <v>46076</v>
      </c>
      <c r="O2963" s="35">
        <f>IF(Table1[[#This Row],[Phân loại]]="Tồn đầu kỳ",Table1[[#This Row],[Tổng giá trị]],0)</f>
        <v>0</v>
      </c>
      <c r="P2963" s="7">
        <f>IF(Table1[[#This Row],[Số còn phải thu ĐK]]&lt;&gt;0,0,IF(Table1[[#This Row],[Phân loại]]="Bán hàng",Table1[[#This Row],[Tổng giá trị]],-Table1[[#This Row],[Tổng giá trị]]))</f>
        <v>1245267</v>
      </c>
      <c r="Q2963" s="35">
        <f t="shared" ref="Q2963:Q2965" si="704">IF(M2963&lt;&gt;"",IF(O2963&lt;&gt;0,O2963,P2963),0)</f>
        <v>1245267</v>
      </c>
      <c r="R2963" s="7">
        <f>Table1[[#This Row],[Số còn phải thu ĐK]]+Table1[[#This Row],[Giá Trị HD sau CK]]-Table1[[#This Row],[Số tiền đã thu]]</f>
        <v>0</v>
      </c>
      <c r="S2963" s="6">
        <f>IF(Table1[[#This Row],[Ngày hóa đơn]]&lt;&gt;"",Table1[[#This Row],[Ngày hóa đơn]],IF(Table1[[#This Row],[Ngày hạch toán]]&lt;&gt;"",Table1[[#This Row],[Ngày hạch toán]],""))</f>
        <v>46024</v>
      </c>
      <c r="T2963" s="7"/>
      <c r="U2963" s="6">
        <f>IF(Table1[[#This Row],[Ngày tính CN]]="","",S2963+T2963)</f>
        <v>46024</v>
      </c>
      <c r="V2963" s="35">
        <f ca="1">IF(Table1[[#This Row],[Hạn thanh toán]]="","",IF((U2963-NOW())&lt;0,0,(U2963-NOW())))</f>
        <v>0</v>
      </c>
      <c r="W2963" s="35"/>
      <c r="X2963" s="35" t="str">
        <f t="shared" ref="X2963:X2965" ca="1" si="705">IF(OR(U2963="",R2963=0),"",IF((U2963-NOW())&lt;0,-(U2963-NOW()),0))</f>
        <v/>
      </c>
      <c r="Y2963" s="2" t="str">
        <f t="shared" ref="Y2963:Y2965" si="706">IF(R2963=0,"Đã thanh toán",IF(X2963="","",IF(X2963&lt;=0,"Chưa đến hạn thanh toán",IF(X2963&lt;=30,"Nợ quá hạn 30 ngày",IF(X2963&lt;=60,"Nợ quá hạn từ 30 ngày đến 60 ngày",IF(X2963&lt;=90,"Nợ quá hạn từ 60 ngày đến 90 ngày",IF(X2963&lt;=120,"Nợ quá hạn từ 90 ngày đến 120 ngày","Nợ quá hạn hơn 120 ngày có khả năng mất thanh toán")))))))</f>
        <v>Đã thanh toán</v>
      </c>
      <c r="Z2963" s="51">
        <f t="shared" si="697"/>
        <v>46024</v>
      </c>
      <c r="AA2963" s="51">
        <f t="shared" si="698"/>
        <v>46076</v>
      </c>
      <c r="AD2963" s="2" t="str">
        <f>VLOOKUP($A2963,MA_KH!$A:$Q,MA_KH!O$1,0)</f>
        <v>TMART</v>
      </c>
      <c r="AE2963" s="2" t="str">
        <f>VLOOKUP($A2963,MA_KH!$A:$Q,MA_KH!P$1,0)</f>
        <v>CÔNG TY CỔ PHẦN T - MARTSTORES</v>
      </c>
    </row>
    <row r="2964" spans="1:31" ht="25.5" hidden="1" customHeight="1" x14ac:dyDescent="0.2">
      <c r="A2964" s="30" t="s">
        <v>22490</v>
      </c>
      <c r="B2964" s="30" t="s">
        <v>4407</v>
      </c>
      <c r="C2964" s="37">
        <v>46024</v>
      </c>
      <c r="D2964" s="30" t="s">
        <v>23130</v>
      </c>
      <c r="E2964" s="37">
        <v>46024</v>
      </c>
      <c r="F2964" s="30" t="s">
        <v>23131</v>
      </c>
      <c r="G2964" s="30" t="s">
        <v>4407</v>
      </c>
      <c r="H2964" s="38">
        <v>1129732</v>
      </c>
      <c r="I2964" s="67">
        <v>101676</v>
      </c>
      <c r="J2964" s="38">
        <v>82244</v>
      </c>
      <c r="K2964" s="38">
        <v>1110300</v>
      </c>
      <c r="L2964" s="7" t="s">
        <v>22849</v>
      </c>
      <c r="M2964" s="6">
        <v>46076</v>
      </c>
      <c r="O2964" s="35">
        <f>IF(Table1[[#This Row],[Phân loại]]="Tồn đầu kỳ",Table1[[#This Row],[Tổng giá trị]],0)</f>
        <v>0</v>
      </c>
      <c r="P2964" s="7">
        <f>IF(Table1[[#This Row],[Số còn phải thu ĐK]]&lt;&gt;0,0,IF(Table1[[#This Row],[Phân loại]]="Bán hàng",Table1[[#This Row],[Tổng giá trị]],-Table1[[#This Row],[Tổng giá trị]]))</f>
        <v>1110300</v>
      </c>
      <c r="Q2964" s="35">
        <f t="shared" si="704"/>
        <v>1110300</v>
      </c>
      <c r="R2964" s="7">
        <f>Table1[[#This Row],[Số còn phải thu ĐK]]+Table1[[#This Row],[Giá Trị HD sau CK]]-Table1[[#This Row],[Số tiền đã thu]]</f>
        <v>0</v>
      </c>
      <c r="S2964" s="6">
        <f>IF(Table1[[#This Row],[Ngày hóa đơn]]&lt;&gt;"",Table1[[#This Row],[Ngày hóa đơn]],IF(Table1[[#This Row],[Ngày hạch toán]]&lt;&gt;"",Table1[[#This Row],[Ngày hạch toán]],""))</f>
        <v>46024</v>
      </c>
      <c r="T2964" s="7"/>
      <c r="U2964" s="6">
        <f>IF(Table1[[#This Row],[Ngày tính CN]]="","",S2964+T2964)</f>
        <v>46024</v>
      </c>
      <c r="V2964" s="35">
        <f ca="1">IF(Table1[[#This Row],[Hạn thanh toán]]="","",IF((U2964-NOW())&lt;0,0,(U2964-NOW())))</f>
        <v>0</v>
      </c>
      <c r="W2964" s="35"/>
      <c r="X2964" s="35" t="str">
        <f t="shared" ca="1" si="705"/>
        <v/>
      </c>
      <c r="Y2964" s="2" t="str">
        <f t="shared" si="706"/>
        <v>Đã thanh toán</v>
      </c>
      <c r="Z2964" s="51">
        <f t="shared" si="697"/>
        <v>46024</v>
      </c>
      <c r="AA2964" s="51">
        <f t="shared" si="698"/>
        <v>46076</v>
      </c>
      <c r="AD2964" s="2" t="str">
        <f>VLOOKUP($A2964,MA_KH!$A:$Q,MA_KH!O$1,0)</f>
        <v>TMART</v>
      </c>
      <c r="AE2964" s="2" t="str">
        <f>VLOOKUP($A2964,MA_KH!$A:$Q,MA_KH!P$1,0)</f>
        <v>CÔNG TY CỔ PHẦN T - MARTSTORES</v>
      </c>
    </row>
    <row r="2965" spans="1:31" ht="25.5" hidden="1" customHeight="1" x14ac:dyDescent="0.2">
      <c r="A2965" s="39" t="s">
        <v>22505</v>
      </c>
      <c r="B2965" s="39" t="s">
        <v>4095</v>
      </c>
      <c r="C2965" s="37">
        <v>46024</v>
      </c>
      <c r="D2965" s="39" t="s">
        <v>23132</v>
      </c>
      <c r="E2965" s="40">
        <v>46024</v>
      </c>
      <c r="F2965" s="39" t="s">
        <v>23133</v>
      </c>
      <c r="G2965" s="39" t="s">
        <v>4095</v>
      </c>
      <c r="H2965" s="41">
        <v>1233414</v>
      </c>
      <c r="I2965" s="67">
        <v>111007</v>
      </c>
      <c r="J2965" s="41">
        <v>89793</v>
      </c>
      <c r="K2965" s="41">
        <v>1212200</v>
      </c>
      <c r="L2965" s="7" t="s">
        <v>22849</v>
      </c>
      <c r="M2965" s="6">
        <v>46076</v>
      </c>
      <c r="O2965" s="35">
        <f>IF(Table1[[#This Row],[Phân loại]]="Tồn đầu kỳ",Table1[[#This Row],[Tổng giá trị]],0)</f>
        <v>0</v>
      </c>
      <c r="P2965" s="7">
        <f>IF(Table1[[#This Row],[Số còn phải thu ĐK]]&lt;&gt;0,0,IF(Table1[[#This Row],[Phân loại]]="Bán hàng",Table1[[#This Row],[Tổng giá trị]],-Table1[[#This Row],[Tổng giá trị]]))</f>
        <v>1212200</v>
      </c>
      <c r="Q2965" s="35">
        <f t="shared" si="704"/>
        <v>1212200</v>
      </c>
      <c r="R2965" s="7">
        <f>Table1[[#This Row],[Số còn phải thu ĐK]]+Table1[[#This Row],[Giá Trị HD sau CK]]-Table1[[#This Row],[Số tiền đã thu]]</f>
        <v>0</v>
      </c>
      <c r="S2965" s="6">
        <f>IF(Table1[[#This Row],[Ngày hóa đơn]]&lt;&gt;"",Table1[[#This Row],[Ngày hóa đơn]],IF(Table1[[#This Row],[Ngày hạch toán]]&lt;&gt;"",Table1[[#This Row],[Ngày hạch toán]],""))</f>
        <v>46024</v>
      </c>
      <c r="T2965" s="7"/>
      <c r="U2965" s="6">
        <f>IF(Table1[[#This Row],[Ngày tính CN]]="","",S2965+T2965)</f>
        <v>46024</v>
      </c>
      <c r="V2965" s="35">
        <f ca="1">IF(Table1[[#This Row],[Hạn thanh toán]]="","",IF((U2965-NOW())&lt;0,0,(U2965-NOW())))</f>
        <v>0</v>
      </c>
      <c r="W2965" s="35"/>
      <c r="X2965" s="35" t="str">
        <f t="shared" ca="1" si="705"/>
        <v/>
      </c>
      <c r="Y2965" s="2" t="str">
        <f t="shared" si="706"/>
        <v>Đã thanh toán</v>
      </c>
      <c r="Z2965" s="51">
        <f t="shared" si="697"/>
        <v>46024</v>
      </c>
      <c r="AA2965" s="51">
        <f t="shared" si="698"/>
        <v>46076</v>
      </c>
      <c r="AD2965" s="2" t="str">
        <f>VLOOKUP($A2965,MA_KH!$A:$Q,MA_KH!O$1,0)</f>
        <v>TMART</v>
      </c>
      <c r="AE2965" s="2" t="str">
        <f>VLOOKUP($A2965,MA_KH!$A:$Q,MA_KH!P$1,0)</f>
        <v>CÔNG TY CỔ PHẦN T - MARTSTORES</v>
      </c>
    </row>
    <row r="2966" spans="1:31" ht="25.5" hidden="1" customHeight="1" x14ac:dyDescent="0.2">
      <c r="A2966" s="39" t="s">
        <v>22468</v>
      </c>
      <c r="B2966" s="39" t="s">
        <v>4093</v>
      </c>
      <c r="C2966" s="37">
        <v>46025</v>
      </c>
      <c r="D2966" s="39" t="s">
        <v>23134</v>
      </c>
      <c r="E2966" s="40">
        <v>46025</v>
      </c>
      <c r="F2966" s="39" t="s">
        <v>23135</v>
      </c>
      <c r="G2966" s="39" t="s">
        <v>4093</v>
      </c>
      <c r="H2966" s="41">
        <v>1568842</v>
      </c>
      <c r="I2966" s="67">
        <v>141196</v>
      </c>
      <c r="J2966" s="41">
        <v>114212</v>
      </c>
      <c r="K2966" s="41">
        <v>1541858</v>
      </c>
      <c r="L2966" s="7" t="s">
        <v>22849</v>
      </c>
      <c r="M2966" s="6">
        <v>46076</v>
      </c>
      <c r="O2966" s="35">
        <f>IF(Table1[[#This Row],[Phân loại]]="Tồn đầu kỳ",Table1[[#This Row],[Tổng giá trị]],0)</f>
        <v>0</v>
      </c>
      <c r="P2966" s="7">
        <f>IF(Table1[[#This Row],[Số còn phải thu ĐK]]&lt;&gt;0,0,IF(Table1[[#This Row],[Phân loại]]="Bán hàng",Table1[[#This Row],[Tổng giá trị]],-Table1[[#This Row],[Tổng giá trị]]))</f>
        <v>1541858</v>
      </c>
      <c r="Q2966" s="35">
        <f>IF(M2966&lt;&gt;"",IF(O2966&lt;&gt;0,O2966,P2966),0)</f>
        <v>1541858</v>
      </c>
      <c r="R2966" s="7">
        <f>Table1[[#This Row],[Số còn phải thu ĐK]]+Table1[[#This Row],[Giá Trị HD sau CK]]-Table1[[#This Row],[Số tiền đã thu]]</f>
        <v>0</v>
      </c>
      <c r="S2966" s="6">
        <f>IF(Table1[[#This Row],[Ngày hóa đơn]]&lt;&gt;"",Table1[[#This Row],[Ngày hóa đơn]],IF(Table1[[#This Row],[Ngày hạch toán]]&lt;&gt;"",Table1[[#This Row],[Ngày hạch toán]],""))</f>
        <v>46025</v>
      </c>
      <c r="T2966" s="7"/>
      <c r="U2966" s="6">
        <f>IF(Table1[[#This Row],[Ngày tính CN]]="","",S2966+T2966)</f>
        <v>46025</v>
      </c>
      <c r="V2966" s="35">
        <f ca="1">IF(Table1[[#This Row],[Hạn thanh toán]]="","",IF((U2966-NOW())&lt;0,0,(U2966-NOW())))</f>
        <v>0</v>
      </c>
      <c r="W2966" s="35"/>
      <c r="X2966" s="35" t="str">
        <f ca="1">IF(OR(U2966="",R2966=0),"",IF((U2966-NOW())&lt;0,-(U2966-NOW()),0))</f>
        <v/>
      </c>
      <c r="Y2966" s="2" t="str">
        <f>IF(R2966=0,"Đã thanh toán",IF(X2966="","",IF(X2966&lt;=0,"Chưa đến hạn thanh toán",IF(X2966&lt;=30,"Nợ quá hạn 30 ngày",IF(X2966&lt;=60,"Nợ quá hạn từ 30 ngày đến 60 ngày",IF(X2966&lt;=90,"Nợ quá hạn từ 60 ngày đến 90 ngày",IF(X2966&lt;=120,"Nợ quá hạn từ 90 ngày đến 120 ngày","Nợ quá hạn hơn 120 ngày có khả năng mất thanh toán")))))))</f>
        <v>Đã thanh toán</v>
      </c>
      <c r="Z2966" s="51">
        <f t="shared" si="697"/>
        <v>46025</v>
      </c>
      <c r="AA2966" s="51">
        <f t="shared" si="698"/>
        <v>46076</v>
      </c>
      <c r="AD2966" s="2" t="str">
        <f>VLOOKUP($A2966,MA_KH!$A:$Q,MA_KH!O$1,0)</f>
        <v>TMART</v>
      </c>
      <c r="AE2966" s="2" t="str">
        <f>VLOOKUP($A2966,MA_KH!$A:$Q,MA_KH!P$1,0)</f>
        <v>CÔNG TY CỔ PHẦN T - MARTSTORES</v>
      </c>
    </row>
    <row r="2967" spans="1:31" ht="25.5" hidden="1" customHeight="1" x14ac:dyDescent="0.2">
      <c r="A2967" s="30" t="s">
        <v>22490</v>
      </c>
      <c r="B2967" s="30" t="s">
        <v>4407</v>
      </c>
      <c r="C2967" s="37">
        <v>46029</v>
      </c>
      <c r="D2967" s="30" t="s">
        <v>23136</v>
      </c>
      <c r="E2967" s="37">
        <v>46029</v>
      </c>
      <c r="F2967" s="30" t="s">
        <v>23137</v>
      </c>
      <c r="G2967" s="30" t="s">
        <v>23138</v>
      </c>
      <c r="H2967" s="38">
        <v>1751595</v>
      </c>
      <c r="I2967" s="67">
        <v>157644</v>
      </c>
      <c r="J2967" s="38">
        <v>127516</v>
      </c>
      <c r="K2967" s="38">
        <v>1721467</v>
      </c>
      <c r="L2967" s="7" t="s">
        <v>22849</v>
      </c>
      <c r="M2967" s="6">
        <v>46076</v>
      </c>
      <c r="O2967" s="35">
        <f>IF(Table1[[#This Row],[Phân loại]]="Tồn đầu kỳ",Table1[[#This Row],[Tổng giá trị]],0)</f>
        <v>0</v>
      </c>
      <c r="P2967" s="7">
        <f>IF(Table1[[#This Row],[Số còn phải thu ĐK]]&lt;&gt;0,0,IF(Table1[[#This Row],[Phân loại]]="Bán hàng",Table1[[#This Row],[Tổng giá trị]],-Table1[[#This Row],[Tổng giá trị]]))</f>
        <v>1721467</v>
      </c>
      <c r="Q2967" s="35">
        <f t="shared" ref="Q2967:Q2998" si="707">IF(M2967&lt;&gt;"",IF(O2967&lt;&gt;0,O2967,P2967),0)</f>
        <v>1721467</v>
      </c>
      <c r="R2967" s="7">
        <f>Table1[[#This Row],[Số còn phải thu ĐK]]+Table1[[#This Row],[Giá Trị HD sau CK]]-Table1[[#This Row],[Số tiền đã thu]]</f>
        <v>0</v>
      </c>
      <c r="S2967" s="6">
        <f>IF(Table1[[#This Row],[Ngày hóa đơn]]&lt;&gt;"",Table1[[#This Row],[Ngày hóa đơn]],IF(Table1[[#This Row],[Ngày hạch toán]]&lt;&gt;"",Table1[[#This Row],[Ngày hạch toán]],""))</f>
        <v>46029</v>
      </c>
      <c r="T2967" s="7"/>
      <c r="U2967" s="6">
        <f>IF(Table1[[#This Row],[Ngày tính CN]]="","",S2967+T2967)</f>
        <v>46029</v>
      </c>
      <c r="V2967" s="35">
        <f ca="1">IF(Table1[[#This Row],[Hạn thanh toán]]="","",IF((U2967-NOW())&lt;0,0,(U2967-NOW())))</f>
        <v>0</v>
      </c>
      <c r="W2967" s="35"/>
      <c r="X2967" s="35" t="str">
        <f t="shared" ref="X2967:X2998" ca="1" si="708">IF(OR(U2967="",R2967=0),"",IF((U2967-NOW())&lt;0,-(U2967-NOW()),0))</f>
        <v/>
      </c>
      <c r="Y2967" s="2" t="str">
        <f t="shared" ref="Y2967:Y2998" si="709">IF(R2967=0,"Đã thanh toán",IF(X2967="","",IF(X2967&lt;=0,"Chưa đến hạn thanh toán",IF(X2967&lt;=30,"Nợ quá hạn 30 ngày",IF(X2967&lt;=60,"Nợ quá hạn từ 30 ngày đến 60 ngày",IF(X2967&lt;=90,"Nợ quá hạn từ 60 ngày đến 90 ngày",IF(X2967&lt;=120,"Nợ quá hạn từ 90 ngày đến 120 ngày","Nợ quá hạn hơn 120 ngày có khả năng mất thanh toán")))))))</f>
        <v>Đã thanh toán</v>
      </c>
      <c r="Z2967" s="51">
        <f t="shared" si="697"/>
        <v>46029</v>
      </c>
      <c r="AA2967" s="51">
        <f t="shared" si="698"/>
        <v>46076</v>
      </c>
      <c r="AD2967" s="2" t="str">
        <f>VLOOKUP($A2967,MA_KH!$A:$Q,MA_KH!O$1,0)</f>
        <v>TMART</v>
      </c>
      <c r="AE2967" s="2" t="str">
        <f>VLOOKUP($A2967,MA_KH!$A:$Q,MA_KH!P$1,0)</f>
        <v>CÔNG TY CỔ PHẦN T - MARTSTORES</v>
      </c>
    </row>
    <row r="2968" spans="1:31" ht="25.5" hidden="1" customHeight="1" x14ac:dyDescent="0.2">
      <c r="A2968" s="30" t="s">
        <v>22491</v>
      </c>
      <c r="B2968" s="30" t="s">
        <v>4213</v>
      </c>
      <c r="C2968" s="37">
        <v>46029</v>
      </c>
      <c r="D2968" s="30" t="s">
        <v>23139</v>
      </c>
      <c r="E2968" s="37">
        <v>46029</v>
      </c>
      <c r="F2968" s="30" t="s">
        <v>23140</v>
      </c>
      <c r="G2968" s="30" t="s">
        <v>23141</v>
      </c>
      <c r="H2968" s="38">
        <v>3544332</v>
      </c>
      <c r="I2968" s="67">
        <v>318991</v>
      </c>
      <c r="J2968" s="38">
        <v>258027</v>
      </c>
      <c r="K2968" s="38">
        <v>3483368</v>
      </c>
      <c r="L2968" s="7" t="s">
        <v>22849</v>
      </c>
      <c r="M2968" s="6">
        <v>46076</v>
      </c>
      <c r="O2968" s="35">
        <f>IF(Table1[[#This Row],[Phân loại]]="Tồn đầu kỳ",Table1[[#This Row],[Tổng giá trị]],0)</f>
        <v>0</v>
      </c>
      <c r="P2968" s="7">
        <f>IF(Table1[[#This Row],[Số còn phải thu ĐK]]&lt;&gt;0,0,IF(Table1[[#This Row],[Phân loại]]="Bán hàng",Table1[[#This Row],[Tổng giá trị]],-Table1[[#This Row],[Tổng giá trị]]))</f>
        <v>3483368</v>
      </c>
      <c r="Q2968" s="35">
        <f t="shared" si="707"/>
        <v>3483368</v>
      </c>
      <c r="R2968" s="7">
        <f>Table1[[#This Row],[Số còn phải thu ĐK]]+Table1[[#This Row],[Giá Trị HD sau CK]]-Table1[[#This Row],[Số tiền đã thu]]</f>
        <v>0</v>
      </c>
      <c r="S2968" s="6">
        <f>IF(Table1[[#This Row],[Ngày hóa đơn]]&lt;&gt;"",Table1[[#This Row],[Ngày hóa đơn]],IF(Table1[[#This Row],[Ngày hạch toán]]&lt;&gt;"",Table1[[#This Row],[Ngày hạch toán]],""))</f>
        <v>46029</v>
      </c>
      <c r="T2968" s="7"/>
      <c r="U2968" s="6">
        <f>IF(Table1[[#This Row],[Ngày tính CN]]="","",S2968+T2968)</f>
        <v>46029</v>
      </c>
      <c r="V2968" s="35">
        <f ca="1">IF(Table1[[#This Row],[Hạn thanh toán]]="","",IF((U2968-NOW())&lt;0,0,(U2968-NOW())))</f>
        <v>0</v>
      </c>
      <c r="W2968" s="35"/>
      <c r="X2968" s="35" t="str">
        <f t="shared" ca="1" si="708"/>
        <v/>
      </c>
      <c r="Y2968" s="2" t="str">
        <f t="shared" si="709"/>
        <v>Đã thanh toán</v>
      </c>
      <c r="Z2968" s="51">
        <f t="shared" si="697"/>
        <v>46029</v>
      </c>
      <c r="AA2968" s="51">
        <f t="shared" si="698"/>
        <v>46076</v>
      </c>
      <c r="AD2968" s="2" t="str">
        <f>VLOOKUP($A2968,MA_KH!$A:$Q,MA_KH!O$1,0)</f>
        <v>TMART</v>
      </c>
      <c r="AE2968" s="2" t="str">
        <f>VLOOKUP($A2968,MA_KH!$A:$Q,MA_KH!P$1,0)</f>
        <v>CÔNG TY CỔ PHẦN T - MARTSTORES</v>
      </c>
    </row>
    <row r="2969" spans="1:31" ht="25.5" hidden="1" customHeight="1" x14ac:dyDescent="0.2">
      <c r="A2969" s="30" t="s">
        <v>22522</v>
      </c>
      <c r="B2969" s="30" t="s">
        <v>4292</v>
      </c>
      <c r="C2969" s="37">
        <v>46029</v>
      </c>
      <c r="D2969" s="30" t="s">
        <v>23142</v>
      </c>
      <c r="E2969" s="37">
        <v>46029</v>
      </c>
      <c r="F2969" s="30" t="s">
        <v>23143</v>
      </c>
      <c r="G2969" s="30" t="s">
        <v>23144</v>
      </c>
      <c r="H2969" s="38">
        <v>2534178</v>
      </c>
      <c r="I2969" s="67">
        <v>228077</v>
      </c>
      <c r="J2969" s="38">
        <v>184488</v>
      </c>
      <c r="K2969" s="38">
        <v>2490589</v>
      </c>
      <c r="L2969" s="7" t="s">
        <v>22849</v>
      </c>
      <c r="M2969" s="6">
        <v>46076</v>
      </c>
      <c r="O2969" s="35">
        <f>IF(Table1[[#This Row],[Phân loại]]="Tồn đầu kỳ",Table1[[#This Row],[Tổng giá trị]],0)</f>
        <v>0</v>
      </c>
      <c r="P2969" s="7">
        <f>IF(Table1[[#This Row],[Số còn phải thu ĐK]]&lt;&gt;0,0,IF(Table1[[#This Row],[Phân loại]]="Bán hàng",Table1[[#This Row],[Tổng giá trị]],-Table1[[#This Row],[Tổng giá trị]]))</f>
        <v>2490589</v>
      </c>
      <c r="Q2969" s="35">
        <f t="shared" si="707"/>
        <v>2490589</v>
      </c>
      <c r="R2969" s="7">
        <f>Table1[[#This Row],[Số còn phải thu ĐK]]+Table1[[#This Row],[Giá Trị HD sau CK]]-Table1[[#This Row],[Số tiền đã thu]]</f>
        <v>0</v>
      </c>
      <c r="S2969" s="6">
        <f>IF(Table1[[#This Row],[Ngày hóa đơn]]&lt;&gt;"",Table1[[#This Row],[Ngày hóa đơn]],IF(Table1[[#This Row],[Ngày hạch toán]]&lt;&gt;"",Table1[[#This Row],[Ngày hạch toán]],""))</f>
        <v>46029</v>
      </c>
      <c r="T2969" s="7"/>
      <c r="U2969" s="6">
        <f>IF(Table1[[#This Row],[Ngày tính CN]]="","",S2969+T2969)</f>
        <v>46029</v>
      </c>
      <c r="V2969" s="35">
        <f ca="1">IF(Table1[[#This Row],[Hạn thanh toán]]="","",IF((U2969-NOW())&lt;0,0,(U2969-NOW())))</f>
        <v>0</v>
      </c>
      <c r="W2969" s="35"/>
      <c r="X2969" s="35" t="str">
        <f t="shared" ca="1" si="708"/>
        <v/>
      </c>
      <c r="Y2969" s="2" t="str">
        <f t="shared" si="709"/>
        <v>Đã thanh toán</v>
      </c>
      <c r="Z2969" s="51">
        <f t="shared" si="697"/>
        <v>46029</v>
      </c>
      <c r="AA2969" s="51">
        <f t="shared" si="698"/>
        <v>46076</v>
      </c>
      <c r="AD2969" s="2" t="str">
        <f>VLOOKUP($A2969,MA_KH!$A:$Q,MA_KH!O$1,0)</f>
        <v>TMART</v>
      </c>
      <c r="AE2969" s="2" t="str">
        <f>VLOOKUP($A2969,MA_KH!$A:$Q,MA_KH!P$1,0)</f>
        <v>CÔNG TY CỔ PHẦN T - MARTSTORES</v>
      </c>
    </row>
    <row r="2970" spans="1:31" ht="25.5" hidden="1" customHeight="1" x14ac:dyDescent="0.2">
      <c r="A2970" s="30" t="s">
        <v>22487</v>
      </c>
      <c r="B2970" s="30" t="s">
        <v>4223</v>
      </c>
      <c r="C2970" s="37">
        <v>46029</v>
      </c>
      <c r="D2970" s="30" t="s">
        <v>23145</v>
      </c>
      <c r="E2970" s="37">
        <v>46029</v>
      </c>
      <c r="F2970" s="30" t="s">
        <v>23146</v>
      </c>
      <c r="G2970" s="30" t="s">
        <v>23147</v>
      </c>
      <c r="H2970" s="38">
        <v>1723383</v>
      </c>
      <c r="I2970" s="67">
        <v>155105</v>
      </c>
      <c r="J2970" s="38">
        <v>125462</v>
      </c>
      <c r="K2970" s="38">
        <v>1693740</v>
      </c>
      <c r="L2970" s="7" t="s">
        <v>22849</v>
      </c>
      <c r="M2970" s="6">
        <v>46076</v>
      </c>
      <c r="O2970" s="35">
        <f>IF(Table1[[#This Row],[Phân loại]]="Tồn đầu kỳ",Table1[[#This Row],[Tổng giá trị]],0)</f>
        <v>0</v>
      </c>
      <c r="P2970" s="7">
        <f>IF(Table1[[#This Row],[Số còn phải thu ĐK]]&lt;&gt;0,0,IF(Table1[[#This Row],[Phân loại]]="Bán hàng",Table1[[#This Row],[Tổng giá trị]],-Table1[[#This Row],[Tổng giá trị]]))</f>
        <v>1693740</v>
      </c>
      <c r="Q2970" s="35">
        <f t="shared" si="707"/>
        <v>1693740</v>
      </c>
      <c r="R2970" s="7">
        <f>Table1[[#This Row],[Số còn phải thu ĐK]]+Table1[[#This Row],[Giá Trị HD sau CK]]-Table1[[#This Row],[Số tiền đã thu]]</f>
        <v>0</v>
      </c>
      <c r="S2970" s="6">
        <f>IF(Table1[[#This Row],[Ngày hóa đơn]]&lt;&gt;"",Table1[[#This Row],[Ngày hóa đơn]],IF(Table1[[#This Row],[Ngày hạch toán]]&lt;&gt;"",Table1[[#This Row],[Ngày hạch toán]],""))</f>
        <v>46029</v>
      </c>
      <c r="T2970" s="7"/>
      <c r="U2970" s="6">
        <f>IF(Table1[[#This Row],[Ngày tính CN]]="","",S2970+T2970)</f>
        <v>46029</v>
      </c>
      <c r="V2970" s="35">
        <f ca="1">IF(Table1[[#This Row],[Hạn thanh toán]]="","",IF((U2970-NOW())&lt;0,0,(U2970-NOW())))</f>
        <v>0</v>
      </c>
      <c r="W2970" s="35"/>
      <c r="X2970" s="35" t="str">
        <f t="shared" ca="1" si="708"/>
        <v/>
      </c>
      <c r="Y2970" s="2" t="str">
        <f t="shared" si="709"/>
        <v>Đã thanh toán</v>
      </c>
      <c r="Z2970" s="51">
        <f t="shared" si="697"/>
        <v>46029</v>
      </c>
      <c r="AA2970" s="51">
        <f t="shared" si="698"/>
        <v>46076</v>
      </c>
      <c r="AD2970" s="2" t="str">
        <f>VLOOKUP($A2970,MA_KH!$A:$Q,MA_KH!O$1,0)</f>
        <v>TMART</v>
      </c>
      <c r="AE2970" s="2" t="str">
        <f>VLOOKUP($A2970,MA_KH!$A:$Q,MA_KH!P$1,0)</f>
        <v>CÔNG TY CỔ PHẦN T - MARTSTORES</v>
      </c>
    </row>
    <row r="2971" spans="1:31" ht="25.5" hidden="1" customHeight="1" x14ac:dyDescent="0.2">
      <c r="A2971" s="30" t="s">
        <v>22529</v>
      </c>
      <c r="B2971" s="30" t="s">
        <v>4411</v>
      </c>
      <c r="C2971" s="37">
        <v>46029</v>
      </c>
      <c r="D2971" s="30" t="s">
        <v>23148</v>
      </c>
      <c r="E2971" s="37">
        <v>46029</v>
      </c>
      <c r="F2971" s="30" t="s">
        <v>23149</v>
      </c>
      <c r="G2971" s="30" t="s">
        <v>23150</v>
      </c>
      <c r="H2971" s="38">
        <v>2089943</v>
      </c>
      <c r="I2971" s="67">
        <v>188096</v>
      </c>
      <c r="J2971" s="38">
        <v>152148</v>
      </c>
      <c r="K2971" s="38">
        <v>2053995</v>
      </c>
      <c r="L2971" s="7" t="s">
        <v>22849</v>
      </c>
      <c r="M2971" s="6">
        <v>46076</v>
      </c>
      <c r="O2971" s="35">
        <f>IF(Table1[[#This Row],[Phân loại]]="Tồn đầu kỳ",Table1[[#This Row],[Tổng giá trị]],0)</f>
        <v>0</v>
      </c>
      <c r="P2971" s="7">
        <f>IF(Table1[[#This Row],[Số còn phải thu ĐK]]&lt;&gt;0,0,IF(Table1[[#This Row],[Phân loại]]="Bán hàng",Table1[[#This Row],[Tổng giá trị]],-Table1[[#This Row],[Tổng giá trị]]))</f>
        <v>2053995</v>
      </c>
      <c r="Q2971" s="35">
        <f t="shared" si="707"/>
        <v>2053995</v>
      </c>
      <c r="R2971" s="7">
        <f>Table1[[#This Row],[Số còn phải thu ĐK]]+Table1[[#This Row],[Giá Trị HD sau CK]]-Table1[[#This Row],[Số tiền đã thu]]</f>
        <v>0</v>
      </c>
      <c r="S2971" s="6">
        <f>IF(Table1[[#This Row],[Ngày hóa đơn]]&lt;&gt;"",Table1[[#This Row],[Ngày hóa đơn]],IF(Table1[[#This Row],[Ngày hạch toán]]&lt;&gt;"",Table1[[#This Row],[Ngày hạch toán]],""))</f>
        <v>46029</v>
      </c>
      <c r="T2971" s="7"/>
      <c r="U2971" s="6">
        <f>IF(Table1[[#This Row],[Ngày tính CN]]="","",S2971+T2971)</f>
        <v>46029</v>
      </c>
      <c r="V2971" s="35">
        <f ca="1">IF(Table1[[#This Row],[Hạn thanh toán]]="","",IF((U2971-NOW())&lt;0,0,(U2971-NOW())))</f>
        <v>0</v>
      </c>
      <c r="W2971" s="35"/>
      <c r="X2971" s="35" t="str">
        <f t="shared" ca="1" si="708"/>
        <v/>
      </c>
      <c r="Y2971" s="2" t="str">
        <f t="shared" si="709"/>
        <v>Đã thanh toán</v>
      </c>
      <c r="Z2971" s="51">
        <f t="shared" si="697"/>
        <v>46029</v>
      </c>
      <c r="AA2971" s="51">
        <f t="shared" si="698"/>
        <v>46076</v>
      </c>
      <c r="AD2971" s="2" t="str">
        <f>VLOOKUP($A2971,MA_KH!$A:$Q,MA_KH!O$1,0)</f>
        <v>TMART</v>
      </c>
      <c r="AE2971" s="2" t="str">
        <f>VLOOKUP($A2971,MA_KH!$A:$Q,MA_KH!P$1,0)</f>
        <v>CÔNG TY CỔ PHẦN T - MARTSTORES</v>
      </c>
    </row>
    <row r="2972" spans="1:31" ht="25.5" hidden="1" customHeight="1" x14ac:dyDescent="0.2">
      <c r="A2972" s="30" t="s">
        <v>22503</v>
      </c>
      <c r="B2972" s="30" t="s">
        <v>4428</v>
      </c>
      <c r="C2972" s="37">
        <v>46029</v>
      </c>
      <c r="D2972" s="30" t="s">
        <v>23151</v>
      </c>
      <c r="E2972" s="37">
        <v>46029</v>
      </c>
      <c r="F2972" s="30" t="s">
        <v>23152</v>
      </c>
      <c r="G2972" s="30" t="s">
        <v>23153</v>
      </c>
      <c r="H2972" s="38">
        <v>2113980</v>
      </c>
      <c r="I2972" s="67">
        <v>190259</v>
      </c>
      <c r="J2972" s="38">
        <v>153898</v>
      </c>
      <c r="K2972" s="38">
        <v>2077619</v>
      </c>
      <c r="L2972" s="7" t="s">
        <v>22849</v>
      </c>
      <c r="M2972" s="6">
        <v>46076</v>
      </c>
      <c r="O2972" s="35">
        <f>IF(Table1[[#This Row],[Phân loại]]="Tồn đầu kỳ",Table1[[#This Row],[Tổng giá trị]],0)</f>
        <v>0</v>
      </c>
      <c r="P2972" s="7">
        <f>IF(Table1[[#This Row],[Số còn phải thu ĐK]]&lt;&gt;0,0,IF(Table1[[#This Row],[Phân loại]]="Bán hàng",Table1[[#This Row],[Tổng giá trị]],-Table1[[#This Row],[Tổng giá trị]]))</f>
        <v>2077619</v>
      </c>
      <c r="Q2972" s="35">
        <f t="shared" si="707"/>
        <v>2077619</v>
      </c>
      <c r="R2972" s="7">
        <f>Table1[[#This Row],[Số còn phải thu ĐK]]+Table1[[#This Row],[Giá Trị HD sau CK]]-Table1[[#This Row],[Số tiền đã thu]]</f>
        <v>0</v>
      </c>
      <c r="S2972" s="6">
        <f>IF(Table1[[#This Row],[Ngày hóa đơn]]&lt;&gt;"",Table1[[#This Row],[Ngày hóa đơn]],IF(Table1[[#This Row],[Ngày hạch toán]]&lt;&gt;"",Table1[[#This Row],[Ngày hạch toán]],""))</f>
        <v>46029</v>
      </c>
      <c r="T2972" s="7"/>
      <c r="U2972" s="6">
        <f>IF(Table1[[#This Row],[Ngày tính CN]]="","",S2972+T2972)</f>
        <v>46029</v>
      </c>
      <c r="V2972" s="35">
        <f ca="1">IF(Table1[[#This Row],[Hạn thanh toán]]="","",IF((U2972-NOW())&lt;0,0,(U2972-NOW())))</f>
        <v>0</v>
      </c>
      <c r="W2972" s="35"/>
      <c r="X2972" s="35" t="str">
        <f t="shared" ca="1" si="708"/>
        <v/>
      </c>
      <c r="Y2972" s="2" t="str">
        <f t="shared" si="709"/>
        <v>Đã thanh toán</v>
      </c>
      <c r="Z2972" s="51">
        <f t="shared" si="697"/>
        <v>46029</v>
      </c>
      <c r="AA2972" s="51">
        <f t="shared" si="698"/>
        <v>46076</v>
      </c>
      <c r="AD2972" s="2" t="str">
        <f>VLOOKUP($A2972,MA_KH!$A:$Q,MA_KH!O$1,0)</f>
        <v>TMART</v>
      </c>
      <c r="AE2972" s="2" t="str">
        <f>VLOOKUP($A2972,MA_KH!$A:$Q,MA_KH!P$1,0)</f>
        <v>CÔNG TY CỔ PHẦN T - MARTSTORES</v>
      </c>
    </row>
    <row r="2973" spans="1:31" ht="25.5" hidden="1" customHeight="1" x14ac:dyDescent="0.2">
      <c r="A2973" s="30" t="s">
        <v>22468</v>
      </c>
      <c r="B2973" s="30" t="s">
        <v>4093</v>
      </c>
      <c r="C2973" s="37">
        <v>46029</v>
      </c>
      <c r="D2973" s="30" t="s">
        <v>23154</v>
      </c>
      <c r="E2973" s="37">
        <v>46029</v>
      </c>
      <c r="F2973" s="30" t="s">
        <v>23155</v>
      </c>
      <c r="G2973" s="30" t="s">
        <v>23156</v>
      </c>
      <c r="H2973" s="38">
        <v>2885028</v>
      </c>
      <c r="I2973" s="67">
        <v>259654</v>
      </c>
      <c r="J2973" s="38">
        <v>210030</v>
      </c>
      <c r="K2973" s="38">
        <v>2835404</v>
      </c>
      <c r="L2973" s="7" t="s">
        <v>22849</v>
      </c>
      <c r="M2973" s="6">
        <v>46076</v>
      </c>
      <c r="O2973" s="35">
        <f>IF(Table1[[#This Row],[Phân loại]]="Tồn đầu kỳ",Table1[[#This Row],[Tổng giá trị]],0)</f>
        <v>0</v>
      </c>
      <c r="P2973" s="7">
        <f>IF(Table1[[#This Row],[Số còn phải thu ĐK]]&lt;&gt;0,0,IF(Table1[[#This Row],[Phân loại]]="Bán hàng",Table1[[#This Row],[Tổng giá trị]],-Table1[[#This Row],[Tổng giá trị]]))</f>
        <v>2835404</v>
      </c>
      <c r="Q2973" s="35">
        <f t="shared" si="707"/>
        <v>2835404</v>
      </c>
      <c r="R2973" s="7">
        <f>Table1[[#This Row],[Số còn phải thu ĐK]]+Table1[[#This Row],[Giá Trị HD sau CK]]-Table1[[#This Row],[Số tiền đã thu]]</f>
        <v>0</v>
      </c>
      <c r="S2973" s="6">
        <f>IF(Table1[[#This Row],[Ngày hóa đơn]]&lt;&gt;"",Table1[[#This Row],[Ngày hóa đơn]],IF(Table1[[#This Row],[Ngày hạch toán]]&lt;&gt;"",Table1[[#This Row],[Ngày hạch toán]],""))</f>
        <v>46029</v>
      </c>
      <c r="T2973" s="7"/>
      <c r="U2973" s="6">
        <f>IF(Table1[[#This Row],[Ngày tính CN]]="","",S2973+T2973)</f>
        <v>46029</v>
      </c>
      <c r="V2973" s="35">
        <f ca="1">IF(Table1[[#This Row],[Hạn thanh toán]]="","",IF((U2973-NOW())&lt;0,0,(U2973-NOW())))</f>
        <v>0</v>
      </c>
      <c r="W2973" s="35"/>
      <c r="X2973" s="35" t="str">
        <f t="shared" ca="1" si="708"/>
        <v/>
      </c>
      <c r="Y2973" s="2" t="str">
        <f t="shared" si="709"/>
        <v>Đã thanh toán</v>
      </c>
      <c r="Z2973" s="51">
        <f t="shared" si="697"/>
        <v>46029</v>
      </c>
      <c r="AA2973" s="51">
        <f t="shared" si="698"/>
        <v>46076</v>
      </c>
      <c r="AD2973" s="2" t="str">
        <f>VLOOKUP($A2973,MA_KH!$A:$Q,MA_KH!O$1,0)</f>
        <v>TMART</v>
      </c>
      <c r="AE2973" s="2" t="str">
        <f>VLOOKUP($A2973,MA_KH!$A:$Q,MA_KH!P$1,0)</f>
        <v>CÔNG TY CỔ PHẦN T - MARTSTORES</v>
      </c>
    </row>
    <row r="2974" spans="1:31" ht="25.5" hidden="1" customHeight="1" x14ac:dyDescent="0.2">
      <c r="A2974" s="30" t="s">
        <v>22494</v>
      </c>
      <c r="B2974" s="30" t="s">
        <v>4219</v>
      </c>
      <c r="C2974" s="37">
        <v>46029</v>
      </c>
      <c r="D2974" s="30" t="s">
        <v>23157</v>
      </c>
      <c r="E2974" s="37">
        <v>46029</v>
      </c>
      <c r="F2974" s="30" t="s">
        <v>23158</v>
      </c>
      <c r="G2974" s="30" t="s">
        <v>23159</v>
      </c>
      <c r="H2974" s="38">
        <v>1861383</v>
      </c>
      <c r="I2974" s="67">
        <v>167525</v>
      </c>
      <c r="J2974" s="38">
        <v>135509</v>
      </c>
      <c r="K2974" s="38">
        <v>1829367</v>
      </c>
      <c r="L2974" s="7" t="s">
        <v>22849</v>
      </c>
      <c r="M2974" s="6">
        <v>46076</v>
      </c>
      <c r="O2974" s="35">
        <f>IF(Table1[[#This Row],[Phân loại]]="Tồn đầu kỳ",Table1[[#This Row],[Tổng giá trị]],0)</f>
        <v>0</v>
      </c>
      <c r="P2974" s="7">
        <f>IF(Table1[[#This Row],[Số còn phải thu ĐK]]&lt;&gt;0,0,IF(Table1[[#This Row],[Phân loại]]="Bán hàng",Table1[[#This Row],[Tổng giá trị]],-Table1[[#This Row],[Tổng giá trị]]))</f>
        <v>1829367</v>
      </c>
      <c r="Q2974" s="35">
        <f t="shared" si="707"/>
        <v>1829367</v>
      </c>
      <c r="R2974" s="7">
        <f>Table1[[#This Row],[Số còn phải thu ĐK]]+Table1[[#This Row],[Giá Trị HD sau CK]]-Table1[[#This Row],[Số tiền đã thu]]</f>
        <v>0</v>
      </c>
      <c r="S2974" s="6">
        <f>IF(Table1[[#This Row],[Ngày hóa đơn]]&lt;&gt;"",Table1[[#This Row],[Ngày hóa đơn]],IF(Table1[[#This Row],[Ngày hạch toán]]&lt;&gt;"",Table1[[#This Row],[Ngày hạch toán]],""))</f>
        <v>46029</v>
      </c>
      <c r="T2974" s="7"/>
      <c r="U2974" s="6">
        <f>IF(Table1[[#This Row],[Ngày tính CN]]="","",S2974+T2974)</f>
        <v>46029</v>
      </c>
      <c r="V2974" s="35">
        <f ca="1">IF(Table1[[#This Row],[Hạn thanh toán]]="","",IF((U2974-NOW())&lt;0,0,(U2974-NOW())))</f>
        <v>0</v>
      </c>
      <c r="W2974" s="35"/>
      <c r="X2974" s="35" t="str">
        <f t="shared" ca="1" si="708"/>
        <v/>
      </c>
      <c r="Y2974" s="2" t="str">
        <f t="shared" si="709"/>
        <v>Đã thanh toán</v>
      </c>
      <c r="Z2974" s="51">
        <f t="shared" si="697"/>
        <v>46029</v>
      </c>
      <c r="AA2974" s="51">
        <f t="shared" si="698"/>
        <v>46076</v>
      </c>
      <c r="AD2974" s="2" t="str">
        <f>VLOOKUP($A2974,MA_KH!$A:$Q,MA_KH!O$1,0)</f>
        <v>TMART</v>
      </c>
      <c r="AE2974" s="2" t="str">
        <f>VLOOKUP($A2974,MA_KH!$A:$Q,MA_KH!P$1,0)</f>
        <v>CÔNG TY CỔ PHẦN T - MARTSTORES</v>
      </c>
    </row>
    <row r="2975" spans="1:31" ht="25.5" hidden="1" customHeight="1" x14ac:dyDescent="0.2">
      <c r="A2975" s="30" t="s">
        <v>22504</v>
      </c>
      <c r="B2975" s="30" t="s">
        <v>4406</v>
      </c>
      <c r="C2975" s="37">
        <v>46029</v>
      </c>
      <c r="D2975" s="30" t="s">
        <v>23160</v>
      </c>
      <c r="E2975" s="37">
        <v>46029</v>
      </c>
      <c r="F2975" s="30" t="s">
        <v>23161</v>
      </c>
      <c r="G2975" s="30" t="s">
        <v>23162</v>
      </c>
      <c r="H2975" s="38">
        <v>2312445</v>
      </c>
      <c r="I2975" s="67">
        <v>208121</v>
      </c>
      <c r="J2975" s="38">
        <v>168346</v>
      </c>
      <c r="K2975" s="38">
        <v>2272670</v>
      </c>
      <c r="L2975" s="7" t="s">
        <v>22849</v>
      </c>
      <c r="M2975" s="6">
        <v>46076</v>
      </c>
      <c r="O2975" s="35">
        <f>IF(Table1[[#This Row],[Phân loại]]="Tồn đầu kỳ",Table1[[#This Row],[Tổng giá trị]],0)</f>
        <v>0</v>
      </c>
      <c r="P2975" s="7">
        <f>IF(Table1[[#This Row],[Số còn phải thu ĐK]]&lt;&gt;0,0,IF(Table1[[#This Row],[Phân loại]]="Bán hàng",Table1[[#This Row],[Tổng giá trị]],-Table1[[#This Row],[Tổng giá trị]]))</f>
        <v>2272670</v>
      </c>
      <c r="Q2975" s="35">
        <f t="shared" si="707"/>
        <v>2272670</v>
      </c>
      <c r="R2975" s="7">
        <f>Table1[[#This Row],[Số còn phải thu ĐK]]+Table1[[#This Row],[Giá Trị HD sau CK]]-Table1[[#This Row],[Số tiền đã thu]]</f>
        <v>0</v>
      </c>
      <c r="S2975" s="6">
        <f>IF(Table1[[#This Row],[Ngày hóa đơn]]&lt;&gt;"",Table1[[#This Row],[Ngày hóa đơn]],IF(Table1[[#This Row],[Ngày hạch toán]]&lt;&gt;"",Table1[[#This Row],[Ngày hạch toán]],""))</f>
        <v>46029</v>
      </c>
      <c r="T2975" s="7"/>
      <c r="U2975" s="6">
        <f>IF(Table1[[#This Row],[Ngày tính CN]]="","",S2975+T2975)</f>
        <v>46029</v>
      </c>
      <c r="V2975" s="35">
        <f ca="1">IF(Table1[[#This Row],[Hạn thanh toán]]="","",IF((U2975-NOW())&lt;0,0,(U2975-NOW())))</f>
        <v>0</v>
      </c>
      <c r="W2975" s="35"/>
      <c r="X2975" s="35" t="str">
        <f t="shared" ca="1" si="708"/>
        <v/>
      </c>
      <c r="Y2975" s="2" t="str">
        <f t="shared" si="709"/>
        <v>Đã thanh toán</v>
      </c>
      <c r="Z2975" s="51">
        <f t="shared" si="697"/>
        <v>46029</v>
      </c>
      <c r="AA2975" s="51">
        <f t="shared" si="698"/>
        <v>46076</v>
      </c>
      <c r="AD2975" s="2" t="str">
        <f>VLOOKUP($A2975,MA_KH!$A:$Q,MA_KH!O$1,0)</f>
        <v>TMART</v>
      </c>
      <c r="AE2975" s="2" t="str">
        <f>VLOOKUP($A2975,MA_KH!$A:$Q,MA_KH!P$1,0)</f>
        <v>CÔNG TY CỔ PHẦN T - MARTSTORES</v>
      </c>
    </row>
    <row r="2976" spans="1:31" ht="25.5" hidden="1" customHeight="1" x14ac:dyDescent="0.2">
      <c r="A2976" s="30" t="s">
        <v>22523</v>
      </c>
      <c r="B2976" s="30" t="s">
        <v>4376</v>
      </c>
      <c r="C2976" s="37">
        <v>46029</v>
      </c>
      <c r="D2976" s="30" t="s">
        <v>23163</v>
      </c>
      <c r="E2976" s="37">
        <v>46029</v>
      </c>
      <c r="F2976" s="30" t="s">
        <v>23164</v>
      </c>
      <c r="G2976" s="30" t="s">
        <v>23165</v>
      </c>
      <c r="H2976" s="38">
        <v>2247636</v>
      </c>
      <c r="I2976" s="67">
        <v>202288</v>
      </c>
      <c r="J2976" s="38">
        <v>163628</v>
      </c>
      <c r="K2976" s="38">
        <v>2208976</v>
      </c>
      <c r="L2976" s="7" t="s">
        <v>22849</v>
      </c>
      <c r="M2976" s="6">
        <v>46076</v>
      </c>
      <c r="O2976" s="35">
        <f>IF(Table1[[#This Row],[Phân loại]]="Tồn đầu kỳ",Table1[[#This Row],[Tổng giá trị]],0)</f>
        <v>0</v>
      </c>
      <c r="P2976" s="7">
        <f>IF(Table1[[#This Row],[Số còn phải thu ĐK]]&lt;&gt;0,0,IF(Table1[[#This Row],[Phân loại]]="Bán hàng",Table1[[#This Row],[Tổng giá trị]],-Table1[[#This Row],[Tổng giá trị]]))</f>
        <v>2208976</v>
      </c>
      <c r="Q2976" s="35">
        <f t="shared" si="707"/>
        <v>2208976</v>
      </c>
      <c r="R2976" s="7">
        <f>Table1[[#This Row],[Số còn phải thu ĐK]]+Table1[[#This Row],[Giá Trị HD sau CK]]-Table1[[#This Row],[Số tiền đã thu]]</f>
        <v>0</v>
      </c>
      <c r="S2976" s="6">
        <f>IF(Table1[[#This Row],[Ngày hóa đơn]]&lt;&gt;"",Table1[[#This Row],[Ngày hóa đơn]],IF(Table1[[#This Row],[Ngày hạch toán]]&lt;&gt;"",Table1[[#This Row],[Ngày hạch toán]],""))</f>
        <v>46029</v>
      </c>
      <c r="T2976" s="7"/>
      <c r="U2976" s="6">
        <f>IF(Table1[[#This Row],[Ngày tính CN]]="","",S2976+T2976)</f>
        <v>46029</v>
      </c>
      <c r="V2976" s="35">
        <f ca="1">IF(Table1[[#This Row],[Hạn thanh toán]]="","",IF((U2976-NOW())&lt;0,0,(U2976-NOW())))</f>
        <v>0</v>
      </c>
      <c r="W2976" s="35"/>
      <c r="X2976" s="35" t="str">
        <f t="shared" ca="1" si="708"/>
        <v/>
      </c>
      <c r="Y2976" s="2" t="str">
        <f t="shared" si="709"/>
        <v>Đã thanh toán</v>
      </c>
      <c r="Z2976" s="51">
        <f t="shared" si="697"/>
        <v>46029</v>
      </c>
      <c r="AA2976" s="51">
        <f t="shared" si="698"/>
        <v>46076</v>
      </c>
      <c r="AD2976" s="2" t="str">
        <f>VLOOKUP($A2976,MA_KH!$A:$Q,MA_KH!O$1,0)</f>
        <v>TMART</v>
      </c>
      <c r="AE2976" s="2" t="str">
        <f>VLOOKUP($A2976,MA_KH!$A:$Q,MA_KH!P$1,0)</f>
        <v>CÔNG TY CỔ PHẦN T - MARTSTORES</v>
      </c>
    </row>
    <row r="2977" spans="1:31" ht="25.5" hidden="1" customHeight="1" x14ac:dyDescent="0.2">
      <c r="A2977" s="30" t="s">
        <v>22495</v>
      </c>
      <c r="B2977" s="30" t="s">
        <v>4225</v>
      </c>
      <c r="C2977" s="37">
        <v>46029</v>
      </c>
      <c r="D2977" s="30" t="s">
        <v>23166</v>
      </c>
      <c r="E2977" s="37">
        <v>46029</v>
      </c>
      <c r="F2977" s="30" t="s">
        <v>23167</v>
      </c>
      <c r="G2977" s="30" t="s">
        <v>23168</v>
      </c>
      <c r="H2977" s="38">
        <v>3274323</v>
      </c>
      <c r="I2977" s="67">
        <v>294690</v>
      </c>
      <c r="J2977" s="38">
        <v>238371</v>
      </c>
      <c r="K2977" s="38">
        <v>3218004</v>
      </c>
      <c r="L2977" s="7" t="s">
        <v>22849</v>
      </c>
      <c r="M2977" s="6">
        <v>46076</v>
      </c>
      <c r="O2977" s="35">
        <f>IF(Table1[[#This Row],[Phân loại]]="Tồn đầu kỳ",Table1[[#This Row],[Tổng giá trị]],0)</f>
        <v>0</v>
      </c>
      <c r="P2977" s="7">
        <f>IF(Table1[[#This Row],[Số còn phải thu ĐK]]&lt;&gt;0,0,IF(Table1[[#This Row],[Phân loại]]="Bán hàng",Table1[[#This Row],[Tổng giá trị]],-Table1[[#This Row],[Tổng giá trị]]))</f>
        <v>3218004</v>
      </c>
      <c r="Q2977" s="35">
        <f t="shared" si="707"/>
        <v>3218004</v>
      </c>
      <c r="R2977" s="7">
        <f>Table1[[#This Row],[Số còn phải thu ĐK]]+Table1[[#This Row],[Giá Trị HD sau CK]]-Table1[[#This Row],[Số tiền đã thu]]</f>
        <v>0</v>
      </c>
      <c r="S2977" s="6">
        <f>IF(Table1[[#This Row],[Ngày hóa đơn]]&lt;&gt;"",Table1[[#This Row],[Ngày hóa đơn]],IF(Table1[[#This Row],[Ngày hạch toán]]&lt;&gt;"",Table1[[#This Row],[Ngày hạch toán]],""))</f>
        <v>46029</v>
      </c>
      <c r="T2977" s="7"/>
      <c r="U2977" s="6">
        <f>IF(Table1[[#This Row],[Ngày tính CN]]="","",S2977+T2977)</f>
        <v>46029</v>
      </c>
      <c r="V2977" s="35">
        <f ca="1">IF(Table1[[#This Row],[Hạn thanh toán]]="","",IF((U2977-NOW())&lt;0,0,(U2977-NOW())))</f>
        <v>0</v>
      </c>
      <c r="W2977" s="35"/>
      <c r="X2977" s="35" t="str">
        <f t="shared" ca="1" si="708"/>
        <v/>
      </c>
      <c r="Y2977" s="2" t="str">
        <f t="shared" si="709"/>
        <v>Đã thanh toán</v>
      </c>
      <c r="Z2977" s="51">
        <f t="shared" si="697"/>
        <v>46029</v>
      </c>
      <c r="AA2977" s="51">
        <f t="shared" si="698"/>
        <v>46076</v>
      </c>
      <c r="AD2977" s="2" t="str">
        <f>VLOOKUP($A2977,MA_KH!$A:$Q,MA_KH!O$1,0)</f>
        <v>TMART</v>
      </c>
      <c r="AE2977" s="2" t="str">
        <f>VLOOKUP($A2977,MA_KH!$A:$Q,MA_KH!P$1,0)</f>
        <v>CÔNG TY CỔ PHẦN T - MARTSTORES</v>
      </c>
    </row>
    <row r="2978" spans="1:31" ht="25.5" hidden="1" customHeight="1" x14ac:dyDescent="0.2">
      <c r="A2978" s="30" t="s">
        <v>22520</v>
      </c>
      <c r="B2978" s="30" t="s">
        <v>4228</v>
      </c>
      <c r="C2978" s="37">
        <v>46029</v>
      </c>
      <c r="D2978" s="30" t="s">
        <v>23169</v>
      </c>
      <c r="E2978" s="37">
        <v>46029</v>
      </c>
      <c r="F2978" s="30" t="s">
        <v>23170</v>
      </c>
      <c r="G2978" s="30" t="s">
        <v>23171</v>
      </c>
      <c r="H2978" s="38">
        <v>2552877</v>
      </c>
      <c r="I2978" s="67">
        <v>229760</v>
      </c>
      <c r="J2978" s="38">
        <v>185849</v>
      </c>
      <c r="K2978" s="38">
        <v>2508966</v>
      </c>
      <c r="L2978" s="7" t="s">
        <v>22849</v>
      </c>
      <c r="M2978" s="6">
        <v>46076</v>
      </c>
      <c r="O2978" s="35">
        <f>IF(Table1[[#This Row],[Phân loại]]="Tồn đầu kỳ",Table1[[#This Row],[Tổng giá trị]],0)</f>
        <v>0</v>
      </c>
      <c r="P2978" s="7">
        <f>IF(Table1[[#This Row],[Số còn phải thu ĐK]]&lt;&gt;0,0,IF(Table1[[#This Row],[Phân loại]]="Bán hàng",Table1[[#This Row],[Tổng giá trị]],-Table1[[#This Row],[Tổng giá trị]]))</f>
        <v>2508966</v>
      </c>
      <c r="Q2978" s="35">
        <f t="shared" si="707"/>
        <v>2508966</v>
      </c>
      <c r="R2978" s="7">
        <f>Table1[[#This Row],[Số còn phải thu ĐK]]+Table1[[#This Row],[Giá Trị HD sau CK]]-Table1[[#This Row],[Số tiền đã thu]]</f>
        <v>0</v>
      </c>
      <c r="S2978" s="6">
        <f>IF(Table1[[#This Row],[Ngày hóa đơn]]&lt;&gt;"",Table1[[#This Row],[Ngày hóa đơn]],IF(Table1[[#This Row],[Ngày hạch toán]]&lt;&gt;"",Table1[[#This Row],[Ngày hạch toán]],""))</f>
        <v>46029</v>
      </c>
      <c r="T2978" s="7"/>
      <c r="U2978" s="6">
        <f>IF(Table1[[#This Row],[Ngày tính CN]]="","",S2978+T2978)</f>
        <v>46029</v>
      </c>
      <c r="V2978" s="35">
        <f ca="1">IF(Table1[[#This Row],[Hạn thanh toán]]="","",IF((U2978-NOW())&lt;0,0,(U2978-NOW())))</f>
        <v>0</v>
      </c>
      <c r="W2978" s="35"/>
      <c r="X2978" s="35" t="str">
        <f t="shared" ca="1" si="708"/>
        <v/>
      </c>
      <c r="Y2978" s="2" t="str">
        <f t="shared" si="709"/>
        <v>Đã thanh toán</v>
      </c>
      <c r="Z2978" s="51">
        <f t="shared" si="697"/>
        <v>46029</v>
      </c>
      <c r="AA2978" s="51">
        <f t="shared" si="698"/>
        <v>46076</v>
      </c>
      <c r="AD2978" s="2" t="str">
        <f>VLOOKUP($A2978,MA_KH!$A:$Q,MA_KH!O$1,0)</f>
        <v>TMART</v>
      </c>
      <c r="AE2978" s="2" t="str">
        <f>VLOOKUP($A2978,MA_KH!$A:$Q,MA_KH!P$1,0)</f>
        <v>CÔNG TY CỔ PHẦN T - MARTSTORES</v>
      </c>
    </row>
    <row r="2979" spans="1:31" ht="25.5" hidden="1" customHeight="1" x14ac:dyDescent="0.2">
      <c r="A2979" s="30" t="s">
        <v>22521</v>
      </c>
      <c r="B2979" s="30" t="s">
        <v>4164</v>
      </c>
      <c r="C2979" s="37">
        <v>46029</v>
      </c>
      <c r="D2979" s="30" t="s">
        <v>23172</v>
      </c>
      <c r="E2979" s="37">
        <v>46029</v>
      </c>
      <c r="F2979" s="30" t="s">
        <v>23173</v>
      </c>
      <c r="G2979" s="30" t="s">
        <v>23174</v>
      </c>
      <c r="H2979" s="38">
        <v>2239428</v>
      </c>
      <c r="I2979" s="67">
        <v>201549</v>
      </c>
      <c r="J2979" s="38">
        <v>163030</v>
      </c>
      <c r="K2979" s="38">
        <v>2200909</v>
      </c>
      <c r="L2979" s="7" t="s">
        <v>22849</v>
      </c>
      <c r="M2979" s="6">
        <v>46076</v>
      </c>
      <c r="O2979" s="35">
        <f>IF(Table1[[#This Row],[Phân loại]]="Tồn đầu kỳ",Table1[[#This Row],[Tổng giá trị]],0)</f>
        <v>0</v>
      </c>
      <c r="P2979" s="7">
        <f>IF(Table1[[#This Row],[Số còn phải thu ĐK]]&lt;&gt;0,0,IF(Table1[[#This Row],[Phân loại]]="Bán hàng",Table1[[#This Row],[Tổng giá trị]],-Table1[[#This Row],[Tổng giá trị]]))</f>
        <v>2200909</v>
      </c>
      <c r="Q2979" s="35">
        <f t="shared" si="707"/>
        <v>2200909</v>
      </c>
      <c r="R2979" s="7">
        <f>Table1[[#This Row],[Số còn phải thu ĐK]]+Table1[[#This Row],[Giá Trị HD sau CK]]-Table1[[#This Row],[Số tiền đã thu]]</f>
        <v>0</v>
      </c>
      <c r="S2979" s="6">
        <f>IF(Table1[[#This Row],[Ngày hóa đơn]]&lt;&gt;"",Table1[[#This Row],[Ngày hóa đơn]],IF(Table1[[#This Row],[Ngày hạch toán]]&lt;&gt;"",Table1[[#This Row],[Ngày hạch toán]],""))</f>
        <v>46029</v>
      </c>
      <c r="T2979" s="7"/>
      <c r="U2979" s="6">
        <f>IF(Table1[[#This Row],[Ngày tính CN]]="","",S2979+T2979)</f>
        <v>46029</v>
      </c>
      <c r="V2979" s="35">
        <f ca="1">IF(Table1[[#This Row],[Hạn thanh toán]]="","",IF((U2979-NOW())&lt;0,0,(U2979-NOW())))</f>
        <v>0</v>
      </c>
      <c r="W2979" s="35"/>
      <c r="X2979" s="35" t="str">
        <f t="shared" ca="1" si="708"/>
        <v/>
      </c>
      <c r="Y2979" s="2" t="str">
        <f t="shared" si="709"/>
        <v>Đã thanh toán</v>
      </c>
      <c r="Z2979" s="51">
        <f t="shared" si="697"/>
        <v>46029</v>
      </c>
      <c r="AA2979" s="51">
        <f t="shared" si="698"/>
        <v>46076</v>
      </c>
      <c r="AD2979" s="2" t="str">
        <f>VLOOKUP($A2979,MA_KH!$A:$Q,MA_KH!O$1,0)</f>
        <v>TMART</v>
      </c>
      <c r="AE2979" s="2" t="str">
        <f>VLOOKUP($A2979,MA_KH!$A:$Q,MA_KH!P$1,0)</f>
        <v>CÔNG TY CỔ PHẦN T - MARTSTORES</v>
      </c>
    </row>
    <row r="2980" spans="1:31" ht="25.5" hidden="1" customHeight="1" x14ac:dyDescent="0.2">
      <c r="A2980" s="30" t="s">
        <v>22493</v>
      </c>
      <c r="B2980" s="30" t="s">
        <v>4435</v>
      </c>
      <c r="C2980" s="37">
        <v>46029</v>
      </c>
      <c r="D2980" s="30" t="s">
        <v>23175</v>
      </c>
      <c r="E2980" s="37">
        <v>46029</v>
      </c>
      <c r="F2980" s="30" t="s">
        <v>23176</v>
      </c>
      <c r="G2980" s="30" t="s">
        <v>4435</v>
      </c>
      <c r="H2980" s="38">
        <v>1434006</v>
      </c>
      <c r="I2980" s="67">
        <v>129061</v>
      </c>
      <c r="J2980" s="38">
        <v>104396</v>
      </c>
      <c r="K2980" s="38">
        <v>1409341</v>
      </c>
      <c r="L2980" s="7" t="s">
        <v>22849</v>
      </c>
      <c r="M2980" s="6">
        <v>46076</v>
      </c>
      <c r="O2980" s="35">
        <f>IF(Table1[[#This Row],[Phân loại]]="Tồn đầu kỳ",Table1[[#This Row],[Tổng giá trị]],0)</f>
        <v>0</v>
      </c>
      <c r="P2980" s="7">
        <f>IF(Table1[[#This Row],[Số còn phải thu ĐK]]&lt;&gt;0,0,IF(Table1[[#This Row],[Phân loại]]="Bán hàng",Table1[[#This Row],[Tổng giá trị]],-Table1[[#This Row],[Tổng giá trị]]))</f>
        <v>1409341</v>
      </c>
      <c r="Q2980" s="35">
        <f t="shared" si="707"/>
        <v>1409341</v>
      </c>
      <c r="R2980" s="7">
        <f>Table1[[#This Row],[Số còn phải thu ĐK]]+Table1[[#This Row],[Giá Trị HD sau CK]]-Table1[[#This Row],[Số tiền đã thu]]</f>
        <v>0</v>
      </c>
      <c r="S2980" s="6">
        <f>IF(Table1[[#This Row],[Ngày hóa đơn]]&lt;&gt;"",Table1[[#This Row],[Ngày hóa đơn]],IF(Table1[[#This Row],[Ngày hạch toán]]&lt;&gt;"",Table1[[#This Row],[Ngày hạch toán]],""))</f>
        <v>46029</v>
      </c>
      <c r="T2980" s="7"/>
      <c r="U2980" s="6">
        <f>IF(Table1[[#This Row],[Ngày tính CN]]="","",S2980+T2980)</f>
        <v>46029</v>
      </c>
      <c r="V2980" s="35">
        <f ca="1">IF(Table1[[#This Row],[Hạn thanh toán]]="","",IF((U2980-NOW())&lt;0,0,(U2980-NOW())))</f>
        <v>0</v>
      </c>
      <c r="W2980" s="35"/>
      <c r="X2980" s="35" t="str">
        <f t="shared" ca="1" si="708"/>
        <v/>
      </c>
      <c r="Y2980" s="2" t="str">
        <f t="shared" si="709"/>
        <v>Đã thanh toán</v>
      </c>
      <c r="Z2980" s="51">
        <f t="shared" si="697"/>
        <v>46029</v>
      </c>
      <c r="AA2980" s="51">
        <f t="shared" si="698"/>
        <v>46076</v>
      </c>
      <c r="AD2980" s="2" t="str">
        <f>VLOOKUP($A2980,MA_KH!$A:$Q,MA_KH!O$1,0)</f>
        <v>TMART</v>
      </c>
      <c r="AE2980" s="2" t="str">
        <f>VLOOKUP($A2980,MA_KH!$A:$Q,MA_KH!P$1,0)</f>
        <v>CÔNG TY CỔ PHẦN T - MARTSTORES</v>
      </c>
    </row>
    <row r="2981" spans="1:31" ht="25.5" hidden="1" customHeight="1" x14ac:dyDescent="0.2">
      <c r="A2981" s="30" t="s">
        <v>22525</v>
      </c>
      <c r="B2981" s="30" t="s">
        <v>4293</v>
      </c>
      <c r="C2981" s="37">
        <v>46029</v>
      </c>
      <c r="D2981" s="30" t="s">
        <v>23177</v>
      </c>
      <c r="E2981" s="37">
        <v>46029</v>
      </c>
      <c r="F2981" s="30" t="s">
        <v>23178</v>
      </c>
      <c r="G2981" s="30" t="s">
        <v>4293</v>
      </c>
      <c r="H2981" s="38">
        <v>1383209</v>
      </c>
      <c r="I2981" s="67">
        <v>124489</v>
      </c>
      <c r="J2981" s="38">
        <v>100698</v>
      </c>
      <c r="K2981" s="38">
        <v>1359418</v>
      </c>
      <c r="L2981" s="7" t="s">
        <v>22849</v>
      </c>
      <c r="M2981" s="6">
        <v>46076</v>
      </c>
      <c r="O2981" s="35">
        <f>IF(Table1[[#This Row],[Phân loại]]="Tồn đầu kỳ",Table1[[#This Row],[Tổng giá trị]],0)</f>
        <v>0</v>
      </c>
      <c r="P2981" s="7">
        <f>IF(Table1[[#This Row],[Số còn phải thu ĐK]]&lt;&gt;0,0,IF(Table1[[#This Row],[Phân loại]]="Bán hàng",Table1[[#This Row],[Tổng giá trị]],-Table1[[#This Row],[Tổng giá trị]]))</f>
        <v>1359418</v>
      </c>
      <c r="Q2981" s="35">
        <f t="shared" si="707"/>
        <v>1359418</v>
      </c>
      <c r="R2981" s="7">
        <f>Table1[[#This Row],[Số còn phải thu ĐK]]+Table1[[#This Row],[Giá Trị HD sau CK]]-Table1[[#This Row],[Số tiền đã thu]]</f>
        <v>0</v>
      </c>
      <c r="S2981" s="6">
        <f>IF(Table1[[#This Row],[Ngày hóa đơn]]&lt;&gt;"",Table1[[#This Row],[Ngày hóa đơn]],IF(Table1[[#This Row],[Ngày hạch toán]]&lt;&gt;"",Table1[[#This Row],[Ngày hạch toán]],""))</f>
        <v>46029</v>
      </c>
      <c r="T2981" s="7"/>
      <c r="U2981" s="6">
        <f>IF(Table1[[#This Row],[Ngày tính CN]]="","",S2981+T2981)</f>
        <v>46029</v>
      </c>
      <c r="V2981" s="35">
        <f ca="1">IF(Table1[[#This Row],[Hạn thanh toán]]="","",IF((U2981-NOW())&lt;0,0,(U2981-NOW())))</f>
        <v>0</v>
      </c>
      <c r="W2981" s="35"/>
      <c r="X2981" s="35" t="str">
        <f t="shared" ca="1" si="708"/>
        <v/>
      </c>
      <c r="Y2981" s="2" t="str">
        <f t="shared" si="709"/>
        <v>Đã thanh toán</v>
      </c>
      <c r="Z2981" s="51">
        <f t="shared" si="697"/>
        <v>46029</v>
      </c>
      <c r="AA2981" s="51">
        <f t="shared" si="698"/>
        <v>46076</v>
      </c>
      <c r="AD2981" s="2" t="str">
        <f>VLOOKUP($A2981,MA_KH!$A:$Q,MA_KH!O$1,0)</f>
        <v>TMART</v>
      </c>
      <c r="AE2981" s="2" t="str">
        <f>VLOOKUP($A2981,MA_KH!$A:$Q,MA_KH!P$1,0)</f>
        <v>CÔNG TY CỔ PHẦN T - MARTSTORES</v>
      </c>
    </row>
    <row r="2982" spans="1:31" ht="25.5" hidden="1" customHeight="1" x14ac:dyDescent="0.2">
      <c r="A2982" s="30" t="s">
        <v>22460</v>
      </c>
      <c r="B2982" s="30" t="s">
        <v>4250</v>
      </c>
      <c r="C2982" s="37">
        <v>46029</v>
      </c>
      <c r="D2982" s="30" t="s">
        <v>23179</v>
      </c>
      <c r="E2982" s="37">
        <v>46029</v>
      </c>
      <c r="F2982" s="30" t="s">
        <v>23180</v>
      </c>
      <c r="G2982" s="30" t="s">
        <v>23181</v>
      </c>
      <c r="H2982" s="38">
        <v>3263526</v>
      </c>
      <c r="I2982" s="67">
        <v>293718</v>
      </c>
      <c r="J2982" s="38">
        <v>237585</v>
      </c>
      <c r="K2982" s="38">
        <v>3207393</v>
      </c>
      <c r="L2982" s="7" t="s">
        <v>22849</v>
      </c>
      <c r="M2982" s="6">
        <v>46076</v>
      </c>
      <c r="O2982" s="35">
        <f>IF(Table1[[#This Row],[Phân loại]]="Tồn đầu kỳ",Table1[[#This Row],[Tổng giá trị]],0)</f>
        <v>0</v>
      </c>
      <c r="P2982" s="7">
        <f>IF(Table1[[#This Row],[Số còn phải thu ĐK]]&lt;&gt;0,0,IF(Table1[[#This Row],[Phân loại]]="Bán hàng",Table1[[#This Row],[Tổng giá trị]],-Table1[[#This Row],[Tổng giá trị]]))</f>
        <v>3207393</v>
      </c>
      <c r="Q2982" s="35">
        <f t="shared" si="707"/>
        <v>3207393</v>
      </c>
      <c r="R2982" s="7">
        <f>Table1[[#This Row],[Số còn phải thu ĐK]]+Table1[[#This Row],[Giá Trị HD sau CK]]-Table1[[#This Row],[Số tiền đã thu]]</f>
        <v>0</v>
      </c>
      <c r="S2982" s="6">
        <f>IF(Table1[[#This Row],[Ngày hóa đơn]]&lt;&gt;"",Table1[[#This Row],[Ngày hóa đơn]],IF(Table1[[#This Row],[Ngày hạch toán]]&lt;&gt;"",Table1[[#This Row],[Ngày hạch toán]],""))</f>
        <v>46029</v>
      </c>
      <c r="T2982" s="7"/>
      <c r="U2982" s="6">
        <f>IF(Table1[[#This Row],[Ngày tính CN]]="","",S2982+T2982)</f>
        <v>46029</v>
      </c>
      <c r="V2982" s="35">
        <f ca="1">IF(Table1[[#This Row],[Hạn thanh toán]]="","",IF((U2982-NOW())&lt;0,0,(U2982-NOW())))</f>
        <v>0</v>
      </c>
      <c r="W2982" s="35"/>
      <c r="X2982" s="35" t="str">
        <f t="shared" ca="1" si="708"/>
        <v/>
      </c>
      <c r="Y2982" s="2" t="str">
        <f t="shared" si="709"/>
        <v>Đã thanh toán</v>
      </c>
      <c r="Z2982" s="51">
        <f t="shared" si="697"/>
        <v>46029</v>
      </c>
      <c r="AA2982" s="51">
        <f t="shared" si="698"/>
        <v>46076</v>
      </c>
      <c r="AD2982" s="2" t="str">
        <f>VLOOKUP($A2982,MA_KH!$A:$Q,MA_KH!O$1,0)</f>
        <v>TMART</v>
      </c>
      <c r="AE2982" s="2" t="str">
        <f>VLOOKUP($A2982,MA_KH!$A:$Q,MA_KH!P$1,0)</f>
        <v>CÔNG TY CỔ PHẦN T - MARTSTORES</v>
      </c>
    </row>
    <row r="2983" spans="1:31" ht="25.5" hidden="1" customHeight="1" x14ac:dyDescent="0.2">
      <c r="A2983" s="30" t="s">
        <v>22538</v>
      </c>
      <c r="B2983" s="30" t="s">
        <v>4389</v>
      </c>
      <c r="C2983" s="37">
        <v>46029</v>
      </c>
      <c r="D2983" s="30" t="s">
        <v>23182</v>
      </c>
      <c r="E2983" s="37">
        <v>46029</v>
      </c>
      <c r="F2983" s="30" t="s">
        <v>23183</v>
      </c>
      <c r="G2983" s="30" t="s">
        <v>23184</v>
      </c>
      <c r="H2983" s="38">
        <v>2461974</v>
      </c>
      <c r="I2983" s="67">
        <v>221578</v>
      </c>
      <c r="J2983" s="38">
        <v>179232</v>
      </c>
      <c r="K2983" s="38">
        <v>2419628</v>
      </c>
      <c r="L2983" s="7" t="s">
        <v>22849</v>
      </c>
      <c r="M2983" s="6">
        <v>46076</v>
      </c>
      <c r="O2983" s="35">
        <f>IF(Table1[[#This Row],[Phân loại]]="Tồn đầu kỳ",Table1[[#This Row],[Tổng giá trị]],0)</f>
        <v>0</v>
      </c>
      <c r="P2983" s="7">
        <f>IF(Table1[[#This Row],[Số còn phải thu ĐK]]&lt;&gt;0,0,IF(Table1[[#This Row],[Phân loại]]="Bán hàng",Table1[[#This Row],[Tổng giá trị]],-Table1[[#This Row],[Tổng giá trị]]))</f>
        <v>2419628</v>
      </c>
      <c r="Q2983" s="35">
        <f t="shared" si="707"/>
        <v>2419628</v>
      </c>
      <c r="R2983" s="7">
        <f>Table1[[#This Row],[Số còn phải thu ĐK]]+Table1[[#This Row],[Giá Trị HD sau CK]]-Table1[[#This Row],[Số tiền đã thu]]</f>
        <v>0</v>
      </c>
      <c r="S2983" s="6">
        <f>IF(Table1[[#This Row],[Ngày hóa đơn]]&lt;&gt;"",Table1[[#This Row],[Ngày hóa đơn]],IF(Table1[[#This Row],[Ngày hạch toán]]&lt;&gt;"",Table1[[#This Row],[Ngày hạch toán]],""))</f>
        <v>46029</v>
      </c>
      <c r="T2983" s="7"/>
      <c r="U2983" s="6">
        <f>IF(Table1[[#This Row],[Ngày tính CN]]="","",S2983+T2983)</f>
        <v>46029</v>
      </c>
      <c r="V2983" s="35">
        <f ca="1">IF(Table1[[#This Row],[Hạn thanh toán]]="","",IF((U2983-NOW())&lt;0,0,(U2983-NOW())))</f>
        <v>0</v>
      </c>
      <c r="W2983" s="35"/>
      <c r="X2983" s="35" t="str">
        <f t="shared" ca="1" si="708"/>
        <v/>
      </c>
      <c r="Y2983" s="2" t="str">
        <f t="shared" si="709"/>
        <v>Đã thanh toán</v>
      </c>
      <c r="Z2983" s="51">
        <f t="shared" si="697"/>
        <v>46029</v>
      </c>
      <c r="AA2983" s="51">
        <f t="shared" si="698"/>
        <v>46076</v>
      </c>
      <c r="AD2983" s="2" t="str">
        <f>VLOOKUP($A2983,MA_KH!$A:$Q,MA_KH!O$1,0)</f>
        <v>TMART</v>
      </c>
      <c r="AE2983" s="2" t="str">
        <f>VLOOKUP($A2983,MA_KH!$A:$Q,MA_KH!P$1,0)</f>
        <v>CÔNG TY CỔ PHẦN T - MARTSTORES</v>
      </c>
    </row>
    <row r="2984" spans="1:31" ht="25.5" hidden="1" customHeight="1" x14ac:dyDescent="0.2">
      <c r="A2984" s="30" t="s">
        <v>22461</v>
      </c>
      <c r="B2984" s="30" t="s">
        <v>4441</v>
      </c>
      <c r="C2984" s="37">
        <v>46029</v>
      </c>
      <c r="D2984" s="30" t="s">
        <v>23185</v>
      </c>
      <c r="E2984" s="37">
        <v>46029</v>
      </c>
      <c r="F2984" s="30" t="s">
        <v>23186</v>
      </c>
      <c r="G2984" s="30" t="s">
        <v>23187</v>
      </c>
      <c r="H2984" s="38">
        <v>2231331</v>
      </c>
      <c r="I2984" s="67">
        <v>200821</v>
      </c>
      <c r="J2984" s="38">
        <v>162441</v>
      </c>
      <c r="K2984" s="38">
        <v>2192951</v>
      </c>
      <c r="L2984" s="7" t="s">
        <v>22849</v>
      </c>
      <c r="M2984" s="6">
        <v>46076</v>
      </c>
      <c r="O2984" s="35">
        <f>IF(Table1[[#This Row],[Phân loại]]="Tồn đầu kỳ",Table1[[#This Row],[Tổng giá trị]],0)</f>
        <v>0</v>
      </c>
      <c r="P2984" s="7">
        <f>IF(Table1[[#This Row],[Số còn phải thu ĐK]]&lt;&gt;0,0,IF(Table1[[#This Row],[Phân loại]]="Bán hàng",Table1[[#This Row],[Tổng giá trị]],-Table1[[#This Row],[Tổng giá trị]]))</f>
        <v>2192951</v>
      </c>
      <c r="Q2984" s="35">
        <f t="shared" si="707"/>
        <v>2192951</v>
      </c>
      <c r="R2984" s="7">
        <f>Table1[[#This Row],[Số còn phải thu ĐK]]+Table1[[#This Row],[Giá Trị HD sau CK]]-Table1[[#This Row],[Số tiền đã thu]]</f>
        <v>0</v>
      </c>
      <c r="S2984" s="6">
        <f>IF(Table1[[#This Row],[Ngày hóa đơn]]&lt;&gt;"",Table1[[#This Row],[Ngày hóa đơn]],IF(Table1[[#This Row],[Ngày hạch toán]]&lt;&gt;"",Table1[[#This Row],[Ngày hạch toán]],""))</f>
        <v>46029</v>
      </c>
      <c r="T2984" s="7"/>
      <c r="U2984" s="6">
        <f>IF(Table1[[#This Row],[Ngày tính CN]]="","",S2984+T2984)</f>
        <v>46029</v>
      </c>
      <c r="V2984" s="35">
        <f ca="1">IF(Table1[[#This Row],[Hạn thanh toán]]="","",IF((U2984-NOW())&lt;0,0,(U2984-NOW())))</f>
        <v>0</v>
      </c>
      <c r="W2984" s="35"/>
      <c r="X2984" s="35" t="str">
        <f t="shared" ca="1" si="708"/>
        <v/>
      </c>
      <c r="Y2984" s="2" t="str">
        <f t="shared" si="709"/>
        <v>Đã thanh toán</v>
      </c>
      <c r="Z2984" s="51">
        <f t="shared" si="697"/>
        <v>46029</v>
      </c>
      <c r="AA2984" s="51">
        <f t="shared" si="698"/>
        <v>46076</v>
      </c>
      <c r="AD2984" s="2" t="str">
        <f>VLOOKUP($A2984,MA_KH!$A:$Q,MA_KH!O$1,0)</f>
        <v>TMART</v>
      </c>
      <c r="AE2984" s="2" t="str">
        <f>VLOOKUP($A2984,MA_KH!$A:$Q,MA_KH!P$1,0)</f>
        <v>CÔNG TY CỔ PHẦN T - MARTSTORES</v>
      </c>
    </row>
    <row r="2985" spans="1:31" ht="25.5" hidden="1" customHeight="1" x14ac:dyDescent="0.2">
      <c r="A2985" s="30" t="s">
        <v>22478</v>
      </c>
      <c r="B2985" s="30" t="s">
        <v>4248</v>
      </c>
      <c r="C2985" s="37">
        <v>46029</v>
      </c>
      <c r="D2985" s="30" t="s">
        <v>23188</v>
      </c>
      <c r="E2985" s="37">
        <v>46029</v>
      </c>
      <c r="F2985" s="30" t="s">
        <v>23189</v>
      </c>
      <c r="G2985" s="30" t="s">
        <v>23190</v>
      </c>
      <c r="H2985" s="38">
        <v>1701771</v>
      </c>
      <c r="I2985" s="67">
        <v>153160</v>
      </c>
      <c r="J2985" s="38">
        <v>123889</v>
      </c>
      <c r="K2985" s="38">
        <v>1672500</v>
      </c>
      <c r="L2985" s="7" t="s">
        <v>22849</v>
      </c>
      <c r="M2985" s="6">
        <v>46076</v>
      </c>
      <c r="O2985" s="35">
        <f>IF(Table1[[#This Row],[Phân loại]]="Tồn đầu kỳ",Table1[[#This Row],[Tổng giá trị]],0)</f>
        <v>0</v>
      </c>
      <c r="P2985" s="7">
        <f>IF(Table1[[#This Row],[Số còn phải thu ĐK]]&lt;&gt;0,0,IF(Table1[[#This Row],[Phân loại]]="Bán hàng",Table1[[#This Row],[Tổng giá trị]],-Table1[[#This Row],[Tổng giá trị]]))</f>
        <v>1672500</v>
      </c>
      <c r="Q2985" s="35">
        <f t="shared" si="707"/>
        <v>1672500</v>
      </c>
      <c r="R2985" s="7">
        <f>Table1[[#This Row],[Số còn phải thu ĐK]]+Table1[[#This Row],[Giá Trị HD sau CK]]-Table1[[#This Row],[Số tiền đã thu]]</f>
        <v>0</v>
      </c>
      <c r="S2985" s="6">
        <f>IF(Table1[[#This Row],[Ngày hóa đơn]]&lt;&gt;"",Table1[[#This Row],[Ngày hóa đơn]],IF(Table1[[#This Row],[Ngày hạch toán]]&lt;&gt;"",Table1[[#This Row],[Ngày hạch toán]],""))</f>
        <v>46029</v>
      </c>
      <c r="T2985" s="7"/>
      <c r="U2985" s="6">
        <f>IF(Table1[[#This Row],[Ngày tính CN]]="","",S2985+T2985)</f>
        <v>46029</v>
      </c>
      <c r="V2985" s="35">
        <f ca="1">IF(Table1[[#This Row],[Hạn thanh toán]]="","",IF((U2985-NOW())&lt;0,0,(U2985-NOW())))</f>
        <v>0</v>
      </c>
      <c r="W2985" s="35"/>
      <c r="X2985" s="35" t="str">
        <f t="shared" ca="1" si="708"/>
        <v/>
      </c>
      <c r="Y2985" s="2" t="str">
        <f t="shared" si="709"/>
        <v>Đã thanh toán</v>
      </c>
      <c r="Z2985" s="51">
        <f t="shared" si="697"/>
        <v>46029</v>
      </c>
      <c r="AA2985" s="51">
        <f t="shared" si="698"/>
        <v>46076</v>
      </c>
      <c r="AD2985" s="2" t="str">
        <f>VLOOKUP($A2985,MA_KH!$A:$Q,MA_KH!O$1,0)</f>
        <v>TMART</v>
      </c>
      <c r="AE2985" s="2" t="str">
        <f>VLOOKUP($A2985,MA_KH!$A:$Q,MA_KH!P$1,0)</f>
        <v>CÔNG TY CỔ PHẦN T - MARTSTORES</v>
      </c>
    </row>
    <row r="2986" spans="1:31" ht="25.5" hidden="1" customHeight="1" x14ac:dyDescent="0.2">
      <c r="A2986" s="30" t="s">
        <v>22489</v>
      </c>
      <c r="B2986" s="30" t="s">
        <v>4457</v>
      </c>
      <c r="C2986" s="37">
        <v>46029</v>
      </c>
      <c r="D2986" s="30" t="s">
        <v>23191</v>
      </c>
      <c r="E2986" s="37">
        <v>46029</v>
      </c>
      <c r="F2986" s="30" t="s">
        <v>23192</v>
      </c>
      <c r="G2986" s="30" t="s">
        <v>23193</v>
      </c>
      <c r="H2986" s="38">
        <v>2951808</v>
      </c>
      <c r="I2986" s="67">
        <v>265664</v>
      </c>
      <c r="J2986" s="38">
        <v>214892</v>
      </c>
      <c r="K2986" s="38">
        <v>2901036</v>
      </c>
      <c r="L2986" s="7" t="s">
        <v>22849</v>
      </c>
      <c r="M2986" s="6">
        <v>46076</v>
      </c>
      <c r="O2986" s="35">
        <f>IF(Table1[[#This Row],[Phân loại]]="Tồn đầu kỳ",Table1[[#This Row],[Tổng giá trị]],0)</f>
        <v>0</v>
      </c>
      <c r="P2986" s="7">
        <f>IF(Table1[[#This Row],[Số còn phải thu ĐK]]&lt;&gt;0,0,IF(Table1[[#This Row],[Phân loại]]="Bán hàng",Table1[[#This Row],[Tổng giá trị]],-Table1[[#This Row],[Tổng giá trị]]))</f>
        <v>2901036</v>
      </c>
      <c r="Q2986" s="35">
        <f t="shared" si="707"/>
        <v>2901036</v>
      </c>
      <c r="R2986" s="7">
        <f>Table1[[#This Row],[Số còn phải thu ĐK]]+Table1[[#This Row],[Giá Trị HD sau CK]]-Table1[[#This Row],[Số tiền đã thu]]</f>
        <v>0</v>
      </c>
      <c r="S2986" s="6">
        <f>IF(Table1[[#This Row],[Ngày hóa đơn]]&lt;&gt;"",Table1[[#This Row],[Ngày hóa đơn]],IF(Table1[[#This Row],[Ngày hạch toán]]&lt;&gt;"",Table1[[#This Row],[Ngày hạch toán]],""))</f>
        <v>46029</v>
      </c>
      <c r="T2986" s="7"/>
      <c r="U2986" s="6">
        <f>IF(Table1[[#This Row],[Ngày tính CN]]="","",S2986+T2986)</f>
        <v>46029</v>
      </c>
      <c r="V2986" s="35">
        <f ca="1">IF(Table1[[#This Row],[Hạn thanh toán]]="","",IF((U2986-NOW())&lt;0,0,(U2986-NOW())))</f>
        <v>0</v>
      </c>
      <c r="W2986" s="35"/>
      <c r="X2986" s="35" t="str">
        <f t="shared" ca="1" si="708"/>
        <v/>
      </c>
      <c r="Y2986" s="2" t="str">
        <f t="shared" si="709"/>
        <v>Đã thanh toán</v>
      </c>
      <c r="Z2986" s="51">
        <f t="shared" si="697"/>
        <v>46029</v>
      </c>
      <c r="AA2986" s="51">
        <f t="shared" si="698"/>
        <v>46076</v>
      </c>
      <c r="AD2986" s="2" t="str">
        <f>VLOOKUP($A2986,MA_KH!$A:$Q,MA_KH!O$1,0)</f>
        <v>TMART</v>
      </c>
      <c r="AE2986" s="2" t="str">
        <f>VLOOKUP($A2986,MA_KH!$A:$Q,MA_KH!P$1,0)</f>
        <v>CÔNG TY CỔ PHẦN T - MARTSTORES</v>
      </c>
    </row>
    <row r="2987" spans="1:31" ht="25.5" hidden="1" customHeight="1" x14ac:dyDescent="0.2">
      <c r="A2987" s="30" t="s">
        <v>22517</v>
      </c>
      <c r="B2987" s="30" t="s">
        <v>4334</v>
      </c>
      <c r="C2987" s="37">
        <v>46029</v>
      </c>
      <c r="D2987" s="30" t="s">
        <v>23194</v>
      </c>
      <c r="E2987" s="37">
        <v>46029</v>
      </c>
      <c r="F2987" s="30" t="s">
        <v>23195</v>
      </c>
      <c r="G2987" s="30" t="s">
        <v>23196</v>
      </c>
      <c r="H2987" s="38">
        <v>1737185</v>
      </c>
      <c r="I2987" s="67">
        <v>156347</v>
      </c>
      <c r="J2987" s="38">
        <v>126467</v>
      </c>
      <c r="K2987" s="38">
        <v>1707305</v>
      </c>
      <c r="L2987" s="7" t="s">
        <v>22849</v>
      </c>
      <c r="M2987" s="6">
        <v>46076</v>
      </c>
      <c r="O2987" s="35">
        <f>IF(Table1[[#This Row],[Phân loại]]="Tồn đầu kỳ",Table1[[#This Row],[Tổng giá trị]],0)</f>
        <v>0</v>
      </c>
      <c r="P2987" s="7">
        <f>IF(Table1[[#This Row],[Số còn phải thu ĐK]]&lt;&gt;0,0,IF(Table1[[#This Row],[Phân loại]]="Bán hàng",Table1[[#This Row],[Tổng giá trị]],-Table1[[#This Row],[Tổng giá trị]]))</f>
        <v>1707305</v>
      </c>
      <c r="Q2987" s="35">
        <f t="shared" si="707"/>
        <v>1707305</v>
      </c>
      <c r="R2987" s="7">
        <f>Table1[[#This Row],[Số còn phải thu ĐK]]+Table1[[#This Row],[Giá Trị HD sau CK]]-Table1[[#This Row],[Số tiền đã thu]]</f>
        <v>0</v>
      </c>
      <c r="S2987" s="6">
        <f>IF(Table1[[#This Row],[Ngày hóa đơn]]&lt;&gt;"",Table1[[#This Row],[Ngày hóa đơn]],IF(Table1[[#This Row],[Ngày hạch toán]]&lt;&gt;"",Table1[[#This Row],[Ngày hạch toán]],""))</f>
        <v>46029</v>
      </c>
      <c r="T2987" s="7"/>
      <c r="U2987" s="6">
        <f>IF(Table1[[#This Row],[Ngày tính CN]]="","",S2987+T2987)</f>
        <v>46029</v>
      </c>
      <c r="V2987" s="35">
        <f ca="1">IF(Table1[[#This Row],[Hạn thanh toán]]="","",IF((U2987-NOW())&lt;0,0,(U2987-NOW())))</f>
        <v>0</v>
      </c>
      <c r="W2987" s="35"/>
      <c r="X2987" s="35" t="str">
        <f t="shared" ca="1" si="708"/>
        <v/>
      </c>
      <c r="Y2987" s="2" t="str">
        <f t="shared" si="709"/>
        <v>Đã thanh toán</v>
      </c>
      <c r="Z2987" s="51">
        <f t="shared" si="697"/>
        <v>46029</v>
      </c>
      <c r="AA2987" s="51">
        <f t="shared" si="698"/>
        <v>46076</v>
      </c>
      <c r="AD2987" s="2" t="str">
        <f>VLOOKUP($A2987,MA_KH!$A:$Q,MA_KH!O$1,0)</f>
        <v>TMART</v>
      </c>
      <c r="AE2987" s="2" t="str">
        <f>VLOOKUP($A2987,MA_KH!$A:$Q,MA_KH!P$1,0)</f>
        <v>CÔNG TY CỔ PHẦN T - MARTSTORES</v>
      </c>
    </row>
    <row r="2988" spans="1:31" ht="25.5" hidden="1" customHeight="1" x14ac:dyDescent="0.2">
      <c r="A2988" s="30" t="s">
        <v>22476</v>
      </c>
      <c r="B2988" s="30" t="s">
        <v>4211</v>
      </c>
      <c r="C2988" s="37">
        <v>46029</v>
      </c>
      <c r="D2988" s="30" t="s">
        <v>23197</v>
      </c>
      <c r="E2988" s="37">
        <v>46029</v>
      </c>
      <c r="F2988" s="30" t="s">
        <v>23198</v>
      </c>
      <c r="G2988" s="30" t="s">
        <v>23199</v>
      </c>
      <c r="H2988" s="38">
        <v>1949268</v>
      </c>
      <c r="I2988" s="67">
        <v>175434</v>
      </c>
      <c r="J2988" s="38">
        <v>141907</v>
      </c>
      <c r="K2988" s="38">
        <v>1915741</v>
      </c>
      <c r="L2988" s="7" t="s">
        <v>22849</v>
      </c>
      <c r="M2988" s="6">
        <v>46076</v>
      </c>
      <c r="O2988" s="35">
        <f>IF(Table1[[#This Row],[Phân loại]]="Tồn đầu kỳ",Table1[[#This Row],[Tổng giá trị]],0)</f>
        <v>0</v>
      </c>
      <c r="P2988" s="7">
        <f>IF(Table1[[#This Row],[Số còn phải thu ĐK]]&lt;&gt;0,0,IF(Table1[[#This Row],[Phân loại]]="Bán hàng",Table1[[#This Row],[Tổng giá trị]],-Table1[[#This Row],[Tổng giá trị]]))</f>
        <v>1915741</v>
      </c>
      <c r="Q2988" s="35">
        <f t="shared" si="707"/>
        <v>1915741</v>
      </c>
      <c r="R2988" s="7">
        <f>Table1[[#This Row],[Số còn phải thu ĐK]]+Table1[[#This Row],[Giá Trị HD sau CK]]-Table1[[#This Row],[Số tiền đã thu]]</f>
        <v>0</v>
      </c>
      <c r="S2988" s="6">
        <f>IF(Table1[[#This Row],[Ngày hóa đơn]]&lt;&gt;"",Table1[[#This Row],[Ngày hóa đơn]],IF(Table1[[#This Row],[Ngày hạch toán]]&lt;&gt;"",Table1[[#This Row],[Ngày hạch toán]],""))</f>
        <v>46029</v>
      </c>
      <c r="T2988" s="7"/>
      <c r="U2988" s="6">
        <f>IF(Table1[[#This Row],[Ngày tính CN]]="","",S2988+T2988)</f>
        <v>46029</v>
      </c>
      <c r="V2988" s="35">
        <f ca="1">IF(Table1[[#This Row],[Hạn thanh toán]]="","",IF((U2988-NOW())&lt;0,0,(U2988-NOW())))</f>
        <v>0</v>
      </c>
      <c r="W2988" s="35"/>
      <c r="X2988" s="35" t="str">
        <f t="shared" ca="1" si="708"/>
        <v/>
      </c>
      <c r="Y2988" s="2" t="str">
        <f t="shared" si="709"/>
        <v>Đã thanh toán</v>
      </c>
      <c r="Z2988" s="51">
        <f t="shared" si="697"/>
        <v>46029</v>
      </c>
      <c r="AA2988" s="51">
        <f t="shared" si="698"/>
        <v>46076</v>
      </c>
      <c r="AD2988" s="2" t="str">
        <f>VLOOKUP($A2988,MA_KH!$A:$Q,MA_KH!O$1,0)</f>
        <v>TMART</v>
      </c>
      <c r="AE2988" s="2" t="str">
        <f>VLOOKUP($A2988,MA_KH!$A:$Q,MA_KH!P$1,0)</f>
        <v>CÔNG TY CỔ PHẦN T - MARTSTORES</v>
      </c>
    </row>
    <row r="2989" spans="1:31" ht="25.5" hidden="1" customHeight="1" x14ac:dyDescent="0.2">
      <c r="A2989" s="30" t="s">
        <v>22483</v>
      </c>
      <c r="B2989" s="30" t="s">
        <v>4220</v>
      </c>
      <c r="C2989" s="37">
        <v>46029</v>
      </c>
      <c r="D2989" s="30" t="s">
        <v>23200</v>
      </c>
      <c r="E2989" s="37">
        <v>46029</v>
      </c>
      <c r="F2989" s="30" t="s">
        <v>23201</v>
      </c>
      <c r="G2989" s="30" t="s">
        <v>23202</v>
      </c>
      <c r="H2989" s="38">
        <v>3035574</v>
      </c>
      <c r="I2989" s="67">
        <v>273203</v>
      </c>
      <c r="J2989" s="38">
        <v>220990</v>
      </c>
      <c r="K2989" s="38">
        <v>2983361</v>
      </c>
      <c r="L2989" s="7" t="s">
        <v>22849</v>
      </c>
      <c r="M2989" s="6">
        <v>46076</v>
      </c>
      <c r="O2989" s="35">
        <f>IF(Table1[[#This Row],[Phân loại]]="Tồn đầu kỳ",Table1[[#This Row],[Tổng giá trị]],0)</f>
        <v>0</v>
      </c>
      <c r="P2989" s="7">
        <f>IF(Table1[[#This Row],[Số còn phải thu ĐK]]&lt;&gt;0,0,IF(Table1[[#This Row],[Phân loại]]="Bán hàng",Table1[[#This Row],[Tổng giá trị]],-Table1[[#This Row],[Tổng giá trị]]))</f>
        <v>2983361</v>
      </c>
      <c r="Q2989" s="35">
        <f t="shared" si="707"/>
        <v>2983361</v>
      </c>
      <c r="R2989" s="7">
        <f>Table1[[#This Row],[Số còn phải thu ĐK]]+Table1[[#This Row],[Giá Trị HD sau CK]]-Table1[[#This Row],[Số tiền đã thu]]</f>
        <v>0</v>
      </c>
      <c r="S2989" s="6">
        <f>IF(Table1[[#This Row],[Ngày hóa đơn]]&lt;&gt;"",Table1[[#This Row],[Ngày hóa đơn]],IF(Table1[[#This Row],[Ngày hạch toán]]&lt;&gt;"",Table1[[#This Row],[Ngày hạch toán]],""))</f>
        <v>46029</v>
      </c>
      <c r="T2989" s="7"/>
      <c r="U2989" s="6">
        <f>IF(Table1[[#This Row],[Ngày tính CN]]="","",S2989+T2989)</f>
        <v>46029</v>
      </c>
      <c r="V2989" s="35">
        <f ca="1">IF(Table1[[#This Row],[Hạn thanh toán]]="","",IF((U2989-NOW())&lt;0,0,(U2989-NOW())))</f>
        <v>0</v>
      </c>
      <c r="W2989" s="35"/>
      <c r="X2989" s="35" t="str">
        <f t="shared" ca="1" si="708"/>
        <v/>
      </c>
      <c r="Y2989" s="2" t="str">
        <f t="shared" si="709"/>
        <v>Đã thanh toán</v>
      </c>
      <c r="Z2989" s="51">
        <f t="shared" si="697"/>
        <v>46029</v>
      </c>
      <c r="AA2989" s="51">
        <f t="shared" si="698"/>
        <v>46076</v>
      </c>
      <c r="AD2989" s="2" t="str">
        <f>VLOOKUP($A2989,MA_KH!$A:$Q,MA_KH!O$1,0)</f>
        <v>TMART</v>
      </c>
      <c r="AE2989" s="2" t="str">
        <f>VLOOKUP($A2989,MA_KH!$A:$Q,MA_KH!P$1,0)</f>
        <v>CÔNG TY CỔ PHẦN T - MARTSTORES</v>
      </c>
    </row>
    <row r="2990" spans="1:31" ht="25.5" hidden="1" customHeight="1" x14ac:dyDescent="0.2">
      <c r="A2990" s="30" t="s">
        <v>22464</v>
      </c>
      <c r="B2990" s="30" t="s">
        <v>4429</v>
      </c>
      <c r="C2990" s="37">
        <v>46029</v>
      </c>
      <c r="D2990" s="30" t="s">
        <v>23203</v>
      </c>
      <c r="E2990" s="37">
        <v>46029</v>
      </c>
      <c r="F2990" s="30" t="s">
        <v>23204</v>
      </c>
      <c r="G2990" s="30" t="s">
        <v>23205</v>
      </c>
      <c r="H2990" s="38">
        <v>2752271</v>
      </c>
      <c r="I2990" s="67">
        <v>247705</v>
      </c>
      <c r="J2990" s="38">
        <v>200365</v>
      </c>
      <c r="K2990" s="38">
        <v>2704931</v>
      </c>
      <c r="L2990" s="7" t="s">
        <v>22849</v>
      </c>
      <c r="M2990" s="6">
        <v>46076</v>
      </c>
      <c r="O2990" s="35">
        <f>IF(Table1[[#This Row],[Phân loại]]="Tồn đầu kỳ",Table1[[#This Row],[Tổng giá trị]],0)</f>
        <v>0</v>
      </c>
      <c r="P2990" s="7">
        <f>IF(Table1[[#This Row],[Số còn phải thu ĐK]]&lt;&gt;0,0,IF(Table1[[#This Row],[Phân loại]]="Bán hàng",Table1[[#This Row],[Tổng giá trị]],-Table1[[#This Row],[Tổng giá trị]]))</f>
        <v>2704931</v>
      </c>
      <c r="Q2990" s="35">
        <f t="shared" si="707"/>
        <v>2704931</v>
      </c>
      <c r="R2990" s="7">
        <f>Table1[[#This Row],[Số còn phải thu ĐK]]+Table1[[#This Row],[Giá Trị HD sau CK]]-Table1[[#This Row],[Số tiền đã thu]]</f>
        <v>0</v>
      </c>
      <c r="S2990" s="6">
        <f>IF(Table1[[#This Row],[Ngày hóa đơn]]&lt;&gt;"",Table1[[#This Row],[Ngày hóa đơn]],IF(Table1[[#This Row],[Ngày hạch toán]]&lt;&gt;"",Table1[[#This Row],[Ngày hạch toán]],""))</f>
        <v>46029</v>
      </c>
      <c r="T2990" s="7"/>
      <c r="U2990" s="6">
        <f>IF(Table1[[#This Row],[Ngày tính CN]]="","",S2990+T2990)</f>
        <v>46029</v>
      </c>
      <c r="V2990" s="35">
        <f ca="1">IF(Table1[[#This Row],[Hạn thanh toán]]="","",IF((U2990-NOW())&lt;0,0,(U2990-NOW())))</f>
        <v>0</v>
      </c>
      <c r="W2990" s="35"/>
      <c r="X2990" s="35" t="str">
        <f t="shared" ca="1" si="708"/>
        <v/>
      </c>
      <c r="Y2990" s="2" t="str">
        <f t="shared" si="709"/>
        <v>Đã thanh toán</v>
      </c>
      <c r="Z2990" s="51">
        <f t="shared" si="697"/>
        <v>46029</v>
      </c>
      <c r="AA2990" s="51">
        <f t="shared" si="698"/>
        <v>46076</v>
      </c>
      <c r="AD2990" s="2" t="str">
        <f>VLOOKUP($A2990,MA_KH!$A:$Q,MA_KH!O$1,0)</f>
        <v>TMART</v>
      </c>
      <c r="AE2990" s="2" t="str">
        <f>VLOOKUP($A2990,MA_KH!$A:$Q,MA_KH!P$1,0)</f>
        <v>CÔNG TY CỔ PHẦN T - MARTSTORES</v>
      </c>
    </row>
    <row r="2991" spans="1:31" ht="25.5" hidden="1" customHeight="1" x14ac:dyDescent="0.2">
      <c r="A2991" s="30" t="s">
        <v>22448</v>
      </c>
      <c r="B2991" s="30" t="s">
        <v>4290</v>
      </c>
      <c r="C2991" s="37">
        <v>46029</v>
      </c>
      <c r="D2991" s="30" t="s">
        <v>23206</v>
      </c>
      <c r="E2991" s="37">
        <v>46029</v>
      </c>
      <c r="F2991" s="30" t="s">
        <v>23207</v>
      </c>
      <c r="G2991" s="30" t="s">
        <v>23208</v>
      </c>
      <c r="H2991" s="38">
        <v>2678624</v>
      </c>
      <c r="I2991" s="67">
        <v>241077</v>
      </c>
      <c r="J2991" s="38">
        <v>195004</v>
      </c>
      <c r="K2991" s="38">
        <v>2632551</v>
      </c>
      <c r="L2991" s="7" t="s">
        <v>22849</v>
      </c>
      <c r="M2991" s="6">
        <v>46076</v>
      </c>
      <c r="O2991" s="35">
        <f>IF(Table1[[#This Row],[Phân loại]]="Tồn đầu kỳ",Table1[[#This Row],[Tổng giá trị]],0)</f>
        <v>0</v>
      </c>
      <c r="P2991" s="7">
        <f>IF(Table1[[#This Row],[Số còn phải thu ĐK]]&lt;&gt;0,0,IF(Table1[[#This Row],[Phân loại]]="Bán hàng",Table1[[#This Row],[Tổng giá trị]],-Table1[[#This Row],[Tổng giá trị]]))</f>
        <v>2632551</v>
      </c>
      <c r="Q2991" s="35">
        <f t="shared" si="707"/>
        <v>2632551</v>
      </c>
      <c r="R2991" s="7">
        <f>Table1[[#This Row],[Số còn phải thu ĐK]]+Table1[[#This Row],[Giá Trị HD sau CK]]-Table1[[#This Row],[Số tiền đã thu]]</f>
        <v>0</v>
      </c>
      <c r="S2991" s="6">
        <f>IF(Table1[[#This Row],[Ngày hóa đơn]]&lt;&gt;"",Table1[[#This Row],[Ngày hóa đơn]],IF(Table1[[#This Row],[Ngày hạch toán]]&lt;&gt;"",Table1[[#This Row],[Ngày hạch toán]],""))</f>
        <v>46029</v>
      </c>
      <c r="T2991" s="7"/>
      <c r="U2991" s="6">
        <f>IF(Table1[[#This Row],[Ngày tính CN]]="","",S2991+T2991)</f>
        <v>46029</v>
      </c>
      <c r="V2991" s="35">
        <f ca="1">IF(Table1[[#This Row],[Hạn thanh toán]]="","",IF((U2991-NOW())&lt;0,0,(U2991-NOW())))</f>
        <v>0</v>
      </c>
      <c r="W2991" s="35"/>
      <c r="X2991" s="35" t="str">
        <f t="shared" ca="1" si="708"/>
        <v/>
      </c>
      <c r="Y2991" s="2" t="str">
        <f t="shared" si="709"/>
        <v>Đã thanh toán</v>
      </c>
      <c r="Z2991" s="51">
        <f t="shared" si="697"/>
        <v>46029</v>
      </c>
      <c r="AA2991" s="51">
        <f t="shared" si="698"/>
        <v>46076</v>
      </c>
      <c r="AD2991" s="2" t="str">
        <f>VLOOKUP($A2991,MA_KH!$A:$Q,MA_KH!O$1,0)</f>
        <v>TMART</v>
      </c>
      <c r="AE2991" s="2" t="str">
        <f>VLOOKUP($A2991,MA_KH!$A:$Q,MA_KH!P$1,0)</f>
        <v>CÔNG TY CỔ PHẦN T - MARTSTORES</v>
      </c>
    </row>
    <row r="2992" spans="1:31" ht="25.5" hidden="1" customHeight="1" x14ac:dyDescent="0.2">
      <c r="A2992" s="30" t="s">
        <v>22511</v>
      </c>
      <c r="B2992" s="30" t="s">
        <v>4252</v>
      </c>
      <c r="C2992" s="37">
        <v>46029</v>
      </c>
      <c r="D2992" s="30" t="s">
        <v>23209</v>
      </c>
      <c r="E2992" s="37">
        <v>46029</v>
      </c>
      <c r="F2992" s="30" t="s">
        <v>23210</v>
      </c>
      <c r="G2992" s="30" t="s">
        <v>23211</v>
      </c>
      <c r="H2992" s="38">
        <v>2491980</v>
      </c>
      <c r="I2992" s="67">
        <v>224280</v>
      </c>
      <c r="J2992" s="38">
        <v>181416</v>
      </c>
      <c r="K2992" s="38">
        <v>2449116</v>
      </c>
      <c r="L2992" s="7" t="s">
        <v>22849</v>
      </c>
      <c r="M2992" s="6">
        <v>46076</v>
      </c>
      <c r="O2992" s="35">
        <f>IF(Table1[[#This Row],[Phân loại]]="Tồn đầu kỳ",Table1[[#This Row],[Tổng giá trị]],0)</f>
        <v>0</v>
      </c>
      <c r="P2992" s="7">
        <f>IF(Table1[[#This Row],[Số còn phải thu ĐK]]&lt;&gt;0,0,IF(Table1[[#This Row],[Phân loại]]="Bán hàng",Table1[[#This Row],[Tổng giá trị]],-Table1[[#This Row],[Tổng giá trị]]))</f>
        <v>2449116</v>
      </c>
      <c r="Q2992" s="35">
        <f t="shared" si="707"/>
        <v>2449116</v>
      </c>
      <c r="R2992" s="7">
        <f>Table1[[#This Row],[Số còn phải thu ĐK]]+Table1[[#This Row],[Giá Trị HD sau CK]]-Table1[[#This Row],[Số tiền đã thu]]</f>
        <v>0</v>
      </c>
      <c r="S2992" s="6">
        <f>IF(Table1[[#This Row],[Ngày hóa đơn]]&lt;&gt;"",Table1[[#This Row],[Ngày hóa đơn]],IF(Table1[[#This Row],[Ngày hạch toán]]&lt;&gt;"",Table1[[#This Row],[Ngày hạch toán]],""))</f>
        <v>46029</v>
      </c>
      <c r="T2992" s="7"/>
      <c r="U2992" s="6">
        <f>IF(Table1[[#This Row],[Ngày tính CN]]="","",S2992+T2992)</f>
        <v>46029</v>
      </c>
      <c r="V2992" s="35">
        <f ca="1">IF(Table1[[#This Row],[Hạn thanh toán]]="","",IF((U2992-NOW())&lt;0,0,(U2992-NOW())))</f>
        <v>0</v>
      </c>
      <c r="W2992" s="35"/>
      <c r="X2992" s="35" t="str">
        <f t="shared" ca="1" si="708"/>
        <v/>
      </c>
      <c r="Y2992" s="2" t="str">
        <f t="shared" si="709"/>
        <v>Đã thanh toán</v>
      </c>
      <c r="Z2992" s="51">
        <f t="shared" si="697"/>
        <v>46029</v>
      </c>
      <c r="AA2992" s="51">
        <f t="shared" si="698"/>
        <v>46076</v>
      </c>
      <c r="AD2992" s="2" t="str">
        <f>VLOOKUP($A2992,MA_KH!$A:$Q,MA_KH!O$1,0)</f>
        <v>TMART</v>
      </c>
      <c r="AE2992" s="2" t="str">
        <f>VLOOKUP($A2992,MA_KH!$A:$Q,MA_KH!P$1,0)</f>
        <v>CÔNG TY CỔ PHẦN T - MARTSTORES</v>
      </c>
    </row>
    <row r="2993" spans="1:31" ht="25.5" hidden="1" customHeight="1" x14ac:dyDescent="0.2">
      <c r="A2993" s="30" t="s">
        <v>22451</v>
      </c>
      <c r="B2993" s="30" t="s">
        <v>4365</v>
      </c>
      <c r="C2993" s="37">
        <v>46029</v>
      </c>
      <c r="D2993" s="30" t="s">
        <v>23212</v>
      </c>
      <c r="E2993" s="37">
        <v>46029</v>
      </c>
      <c r="F2993" s="30" t="s">
        <v>23213</v>
      </c>
      <c r="G2993" s="30" t="s">
        <v>23214</v>
      </c>
      <c r="H2993" s="38">
        <v>2307669</v>
      </c>
      <c r="I2993" s="67">
        <v>207691</v>
      </c>
      <c r="J2993" s="38">
        <v>167998</v>
      </c>
      <c r="K2993" s="38">
        <v>2267976</v>
      </c>
      <c r="L2993" s="7" t="s">
        <v>22849</v>
      </c>
      <c r="M2993" s="6">
        <v>46076</v>
      </c>
      <c r="O2993" s="35">
        <f>IF(Table1[[#This Row],[Phân loại]]="Tồn đầu kỳ",Table1[[#This Row],[Tổng giá trị]],0)</f>
        <v>0</v>
      </c>
      <c r="P2993" s="7">
        <f>IF(Table1[[#This Row],[Số còn phải thu ĐK]]&lt;&gt;0,0,IF(Table1[[#This Row],[Phân loại]]="Bán hàng",Table1[[#This Row],[Tổng giá trị]],-Table1[[#This Row],[Tổng giá trị]]))</f>
        <v>2267976</v>
      </c>
      <c r="Q2993" s="35">
        <f t="shared" si="707"/>
        <v>2267976</v>
      </c>
      <c r="R2993" s="7">
        <f>Table1[[#This Row],[Số còn phải thu ĐK]]+Table1[[#This Row],[Giá Trị HD sau CK]]-Table1[[#This Row],[Số tiền đã thu]]</f>
        <v>0</v>
      </c>
      <c r="S2993" s="6">
        <f>IF(Table1[[#This Row],[Ngày hóa đơn]]&lt;&gt;"",Table1[[#This Row],[Ngày hóa đơn]],IF(Table1[[#This Row],[Ngày hạch toán]]&lt;&gt;"",Table1[[#This Row],[Ngày hạch toán]],""))</f>
        <v>46029</v>
      </c>
      <c r="T2993" s="7"/>
      <c r="U2993" s="6">
        <f>IF(Table1[[#This Row],[Ngày tính CN]]="","",S2993+T2993)</f>
        <v>46029</v>
      </c>
      <c r="V2993" s="35">
        <f ca="1">IF(Table1[[#This Row],[Hạn thanh toán]]="","",IF((U2993-NOW())&lt;0,0,(U2993-NOW())))</f>
        <v>0</v>
      </c>
      <c r="W2993" s="35"/>
      <c r="X2993" s="35" t="str">
        <f t="shared" ca="1" si="708"/>
        <v/>
      </c>
      <c r="Y2993" s="2" t="str">
        <f t="shared" si="709"/>
        <v>Đã thanh toán</v>
      </c>
      <c r="Z2993" s="51">
        <f t="shared" si="697"/>
        <v>46029</v>
      </c>
      <c r="AA2993" s="51">
        <f t="shared" si="698"/>
        <v>46076</v>
      </c>
      <c r="AD2993" s="2" t="str">
        <f>VLOOKUP($A2993,MA_KH!$A:$Q,MA_KH!O$1,0)</f>
        <v>TMART</v>
      </c>
      <c r="AE2993" s="2" t="str">
        <f>VLOOKUP($A2993,MA_KH!$A:$Q,MA_KH!P$1,0)</f>
        <v>CÔNG TY CỔ PHẦN T - MARTSTORES</v>
      </c>
    </row>
    <row r="2994" spans="1:31" ht="25.5" hidden="1" customHeight="1" x14ac:dyDescent="0.2">
      <c r="A2994" s="30" t="s">
        <v>22474</v>
      </c>
      <c r="B2994" s="30" t="s">
        <v>4217</v>
      </c>
      <c r="C2994" s="37">
        <v>46029</v>
      </c>
      <c r="D2994" s="30" t="s">
        <v>23215</v>
      </c>
      <c r="E2994" s="37">
        <v>46029</v>
      </c>
      <c r="F2994" s="30" t="s">
        <v>23216</v>
      </c>
      <c r="G2994" s="30" t="s">
        <v>23217</v>
      </c>
      <c r="H2994" s="38">
        <v>2205915</v>
      </c>
      <c r="I2994" s="67">
        <v>198533</v>
      </c>
      <c r="J2994" s="38">
        <v>160591</v>
      </c>
      <c r="K2994" s="38">
        <v>2167973</v>
      </c>
      <c r="L2994" s="7" t="s">
        <v>22849</v>
      </c>
      <c r="M2994" s="6">
        <v>46076</v>
      </c>
      <c r="O2994" s="35">
        <f>IF(Table1[[#This Row],[Phân loại]]="Tồn đầu kỳ",Table1[[#This Row],[Tổng giá trị]],0)</f>
        <v>0</v>
      </c>
      <c r="P2994" s="7">
        <f>IF(Table1[[#This Row],[Số còn phải thu ĐK]]&lt;&gt;0,0,IF(Table1[[#This Row],[Phân loại]]="Bán hàng",Table1[[#This Row],[Tổng giá trị]],-Table1[[#This Row],[Tổng giá trị]]))</f>
        <v>2167973</v>
      </c>
      <c r="Q2994" s="35">
        <f t="shared" si="707"/>
        <v>2167973</v>
      </c>
      <c r="R2994" s="7">
        <f>Table1[[#This Row],[Số còn phải thu ĐK]]+Table1[[#This Row],[Giá Trị HD sau CK]]-Table1[[#This Row],[Số tiền đã thu]]</f>
        <v>0</v>
      </c>
      <c r="S2994" s="6">
        <f>IF(Table1[[#This Row],[Ngày hóa đơn]]&lt;&gt;"",Table1[[#This Row],[Ngày hóa đơn]],IF(Table1[[#This Row],[Ngày hạch toán]]&lt;&gt;"",Table1[[#This Row],[Ngày hạch toán]],""))</f>
        <v>46029</v>
      </c>
      <c r="T2994" s="7"/>
      <c r="U2994" s="6">
        <f>IF(Table1[[#This Row],[Ngày tính CN]]="","",S2994+T2994)</f>
        <v>46029</v>
      </c>
      <c r="V2994" s="35">
        <f ca="1">IF(Table1[[#This Row],[Hạn thanh toán]]="","",IF((U2994-NOW())&lt;0,0,(U2994-NOW())))</f>
        <v>0</v>
      </c>
      <c r="W2994" s="35"/>
      <c r="X2994" s="35" t="str">
        <f t="shared" ca="1" si="708"/>
        <v/>
      </c>
      <c r="Y2994" s="2" t="str">
        <f t="shared" si="709"/>
        <v>Đã thanh toán</v>
      </c>
      <c r="Z2994" s="51">
        <f t="shared" si="697"/>
        <v>46029</v>
      </c>
      <c r="AA2994" s="51">
        <f t="shared" si="698"/>
        <v>46076</v>
      </c>
      <c r="AD2994" s="2" t="str">
        <f>VLOOKUP($A2994,MA_KH!$A:$Q,MA_KH!O$1,0)</f>
        <v>TMART</v>
      </c>
      <c r="AE2994" s="2" t="str">
        <f>VLOOKUP($A2994,MA_KH!$A:$Q,MA_KH!P$1,0)</f>
        <v>CÔNG TY CỔ PHẦN T - MARTSTORES</v>
      </c>
    </row>
    <row r="2995" spans="1:31" ht="25.5" hidden="1" customHeight="1" x14ac:dyDescent="0.2">
      <c r="A2995" s="30" t="s">
        <v>22473</v>
      </c>
      <c r="B2995" s="30" t="s">
        <v>4218</v>
      </c>
      <c r="C2995" s="37">
        <v>46029</v>
      </c>
      <c r="D2995" s="30" t="s">
        <v>23218</v>
      </c>
      <c r="E2995" s="37">
        <v>46029</v>
      </c>
      <c r="F2995" s="30" t="s">
        <v>23219</v>
      </c>
      <c r="G2995" s="30" t="s">
        <v>23220</v>
      </c>
      <c r="H2995" s="38">
        <v>1902141</v>
      </c>
      <c r="I2995" s="67">
        <v>171193</v>
      </c>
      <c r="J2995" s="38">
        <v>138476</v>
      </c>
      <c r="K2995" s="38">
        <v>1869424</v>
      </c>
      <c r="L2995" s="7" t="s">
        <v>22849</v>
      </c>
      <c r="M2995" s="6">
        <v>46076</v>
      </c>
      <c r="O2995" s="35">
        <f>IF(Table1[[#This Row],[Phân loại]]="Tồn đầu kỳ",Table1[[#This Row],[Tổng giá trị]],0)</f>
        <v>0</v>
      </c>
      <c r="P2995" s="7">
        <f>IF(Table1[[#This Row],[Số còn phải thu ĐK]]&lt;&gt;0,0,IF(Table1[[#This Row],[Phân loại]]="Bán hàng",Table1[[#This Row],[Tổng giá trị]],-Table1[[#This Row],[Tổng giá trị]]))</f>
        <v>1869424</v>
      </c>
      <c r="Q2995" s="35">
        <f t="shared" si="707"/>
        <v>1869424</v>
      </c>
      <c r="R2995" s="7">
        <f>Table1[[#This Row],[Số còn phải thu ĐK]]+Table1[[#This Row],[Giá Trị HD sau CK]]-Table1[[#This Row],[Số tiền đã thu]]</f>
        <v>0</v>
      </c>
      <c r="S2995" s="6">
        <f>IF(Table1[[#This Row],[Ngày hóa đơn]]&lt;&gt;"",Table1[[#This Row],[Ngày hóa đơn]],IF(Table1[[#This Row],[Ngày hạch toán]]&lt;&gt;"",Table1[[#This Row],[Ngày hạch toán]],""))</f>
        <v>46029</v>
      </c>
      <c r="T2995" s="7"/>
      <c r="U2995" s="6">
        <f>IF(Table1[[#This Row],[Ngày tính CN]]="","",S2995+T2995)</f>
        <v>46029</v>
      </c>
      <c r="V2995" s="35">
        <f ca="1">IF(Table1[[#This Row],[Hạn thanh toán]]="","",IF((U2995-NOW())&lt;0,0,(U2995-NOW())))</f>
        <v>0</v>
      </c>
      <c r="W2995" s="35"/>
      <c r="X2995" s="35" t="str">
        <f t="shared" ca="1" si="708"/>
        <v/>
      </c>
      <c r="Y2995" s="2" t="str">
        <f t="shared" si="709"/>
        <v>Đã thanh toán</v>
      </c>
      <c r="Z2995" s="51">
        <f t="shared" si="697"/>
        <v>46029</v>
      </c>
      <c r="AA2995" s="51">
        <f t="shared" si="698"/>
        <v>46076</v>
      </c>
      <c r="AD2995" s="2" t="str">
        <f>VLOOKUP($A2995,MA_KH!$A:$Q,MA_KH!O$1,0)</f>
        <v>TMART</v>
      </c>
      <c r="AE2995" s="2" t="str">
        <f>VLOOKUP($A2995,MA_KH!$A:$Q,MA_KH!P$1,0)</f>
        <v>CÔNG TY CỔ PHẦN T - MARTSTORES</v>
      </c>
    </row>
    <row r="2996" spans="1:31" ht="25.5" hidden="1" customHeight="1" x14ac:dyDescent="0.2">
      <c r="A2996" s="30" t="s">
        <v>22452</v>
      </c>
      <c r="B2996" s="30" t="s">
        <v>4416</v>
      </c>
      <c r="C2996" s="37">
        <v>46029</v>
      </c>
      <c r="D2996" s="30" t="s">
        <v>23221</v>
      </c>
      <c r="E2996" s="37">
        <v>46029</v>
      </c>
      <c r="F2996" s="30" t="s">
        <v>23222</v>
      </c>
      <c r="G2996" s="30" t="s">
        <v>23223</v>
      </c>
      <c r="H2996" s="38">
        <v>2184345</v>
      </c>
      <c r="I2996" s="67">
        <v>196592</v>
      </c>
      <c r="J2996" s="38">
        <v>159020</v>
      </c>
      <c r="K2996" s="38">
        <v>2146773</v>
      </c>
      <c r="L2996" s="7" t="s">
        <v>22849</v>
      </c>
      <c r="M2996" s="6">
        <v>46076</v>
      </c>
      <c r="O2996" s="35">
        <f>IF(Table1[[#This Row],[Phân loại]]="Tồn đầu kỳ",Table1[[#This Row],[Tổng giá trị]],0)</f>
        <v>0</v>
      </c>
      <c r="P2996" s="7">
        <f>IF(Table1[[#This Row],[Số còn phải thu ĐK]]&lt;&gt;0,0,IF(Table1[[#This Row],[Phân loại]]="Bán hàng",Table1[[#This Row],[Tổng giá trị]],-Table1[[#This Row],[Tổng giá trị]]))</f>
        <v>2146773</v>
      </c>
      <c r="Q2996" s="35">
        <f t="shared" si="707"/>
        <v>2146773</v>
      </c>
      <c r="R2996" s="7">
        <f>Table1[[#This Row],[Số còn phải thu ĐK]]+Table1[[#This Row],[Giá Trị HD sau CK]]-Table1[[#This Row],[Số tiền đã thu]]</f>
        <v>0</v>
      </c>
      <c r="S2996" s="6">
        <f>IF(Table1[[#This Row],[Ngày hóa đơn]]&lt;&gt;"",Table1[[#This Row],[Ngày hóa đơn]],IF(Table1[[#This Row],[Ngày hạch toán]]&lt;&gt;"",Table1[[#This Row],[Ngày hạch toán]],""))</f>
        <v>46029</v>
      </c>
      <c r="T2996" s="7"/>
      <c r="U2996" s="6">
        <f>IF(Table1[[#This Row],[Ngày tính CN]]="","",S2996+T2996)</f>
        <v>46029</v>
      </c>
      <c r="V2996" s="35">
        <f ca="1">IF(Table1[[#This Row],[Hạn thanh toán]]="","",IF((U2996-NOW())&lt;0,0,(U2996-NOW())))</f>
        <v>0</v>
      </c>
      <c r="W2996" s="35"/>
      <c r="X2996" s="35" t="str">
        <f t="shared" ca="1" si="708"/>
        <v/>
      </c>
      <c r="Y2996" s="2" t="str">
        <f t="shared" si="709"/>
        <v>Đã thanh toán</v>
      </c>
      <c r="Z2996" s="51">
        <f t="shared" si="697"/>
        <v>46029</v>
      </c>
      <c r="AA2996" s="51">
        <f t="shared" si="698"/>
        <v>46076</v>
      </c>
      <c r="AD2996" s="2" t="str">
        <f>VLOOKUP($A2996,MA_KH!$A:$Q,MA_KH!O$1,0)</f>
        <v>TMART</v>
      </c>
      <c r="AE2996" s="2" t="str">
        <f>VLOOKUP($A2996,MA_KH!$A:$Q,MA_KH!P$1,0)</f>
        <v>CÔNG TY CỔ PHẦN T - MARTSTORES</v>
      </c>
    </row>
    <row r="2997" spans="1:31" ht="25.5" hidden="1" customHeight="1" x14ac:dyDescent="0.2">
      <c r="A2997" s="30" t="s">
        <v>22480</v>
      </c>
      <c r="B2997" s="30" t="s">
        <v>4222</v>
      </c>
      <c r="C2997" s="37">
        <v>46029</v>
      </c>
      <c r="D2997" s="30" t="s">
        <v>23224</v>
      </c>
      <c r="E2997" s="37">
        <v>46029</v>
      </c>
      <c r="F2997" s="30" t="s">
        <v>23225</v>
      </c>
      <c r="G2997" s="30" t="s">
        <v>23226</v>
      </c>
      <c r="H2997" s="38">
        <v>2275674</v>
      </c>
      <c r="I2997" s="67">
        <v>204811</v>
      </c>
      <c r="J2997" s="38">
        <v>165669</v>
      </c>
      <c r="K2997" s="38">
        <v>2236532</v>
      </c>
      <c r="L2997" s="7" t="s">
        <v>22849</v>
      </c>
      <c r="M2997" s="6">
        <v>46076</v>
      </c>
      <c r="O2997" s="35">
        <f>IF(Table1[[#This Row],[Phân loại]]="Tồn đầu kỳ",Table1[[#This Row],[Tổng giá trị]],0)</f>
        <v>0</v>
      </c>
      <c r="P2997" s="7">
        <f>IF(Table1[[#This Row],[Số còn phải thu ĐK]]&lt;&gt;0,0,IF(Table1[[#This Row],[Phân loại]]="Bán hàng",Table1[[#This Row],[Tổng giá trị]],-Table1[[#This Row],[Tổng giá trị]]))</f>
        <v>2236532</v>
      </c>
      <c r="Q2997" s="35">
        <f t="shared" si="707"/>
        <v>2236532</v>
      </c>
      <c r="R2997" s="7">
        <f>Table1[[#This Row],[Số còn phải thu ĐK]]+Table1[[#This Row],[Giá Trị HD sau CK]]-Table1[[#This Row],[Số tiền đã thu]]</f>
        <v>0</v>
      </c>
      <c r="S2997" s="6">
        <f>IF(Table1[[#This Row],[Ngày hóa đơn]]&lt;&gt;"",Table1[[#This Row],[Ngày hóa đơn]],IF(Table1[[#This Row],[Ngày hạch toán]]&lt;&gt;"",Table1[[#This Row],[Ngày hạch toán]],""))</f>
        <v>46029</v>
      </c>
      <c r="T2997" s="7"/>
      <c r="U2997" s="6">
        <f>IF(Table1[[#This Row],[Ngày tính CN]]="","",S2997+T2997)</f>
        <v>46029</v>
      </c>
      <c r="V2997" s="35">
        <f ca="1">IF(Table1[[#This Row],[Hạn thanh toán]]="","",IF((U2997-NOW())&lt;0,0,(U2997-NOW())))</f>
        <v>0</v>
      </c>
      <c r="W2997" s="35"/>
      <c r="X2997" s="35" t="str">
        <f t="shared" ca="1" si="708"/>
        <v/>
      </c>
      <c r="Y2997" s="2" t="str">
        <f t="shared" si="709"/>
        <v>Đã thanh toán</v>
      </c>
      <c r="Z2997" s="51">
        <f t="shared" si="697"/>
        <v>46029</v>
      </c>
      <c r="AA2997" s="51">
        <f t="shared" si="698"/>
        <v>46076</v>
      </c>
      <c r="AD2997" s="2" t="str">
        <f>VLOOKUP($A2997,MA_KH!$A:$Q,MA_KH!O$1,0)</f>
        <v>TMART</v>
      </c>
      <c r="AE2997" s="2" t="str">
        <f>VLOOKUP($A2997,MA_KH!$A:$Q,MA_KH!P$1,0)</f>
        <v>CÔNG TY CỔ PHẦN T - MARTSTORES</v>
      </c>
    </row>
    <row r="2998" spans="1:31" ht="25.5" hidden="1" customHeight="1" x14ac:dyDescent="0.2">
      <c r="A2998" s="30" t="s">
        <v>22447</v>
      </c>
      <c r="B2998" s="30" t="s">
        <v>4255</v>
      </c>
      <c r="C2998" s="37">
        <v>46029</v>
      </c>
      <c r="D2998" s="30" t="s">
        <v>23227</v>
      </c>
      <c r="E2998" s="37">
        <v>46029</v>
      </c>
      <c r="F2998" s="30" t="s">
        <v>23228</v>
      </c>
      <c r="G2998" s="30" t="s">
        <v>23229</v>
      </c>
      <c r="H2998" s="38">
        <v>2281776</v>
      </c>
      <c r="I2998" s="67">
        <v>205361</v>
      </c>
      <c r="J2998" s="38">
        <v>166113</v>
      </c>
      <c r="K2998" s="38">
        <v>2242528</v>
      </c>
      <c r="L2998" s="7" t="s">
        <v>22849</v>
      </c>
      <c r="M2998" s="6">
        <v>46076</v>
      </c>
      <c r="O2998" s="35">
        <f>IF(Table1[[#This Row],[Phân loại]]="Tồn đầu kỳ",Table1[[#This Row],[Tổng giá trị]],0)</f>
        <v>0</v>
      </c>
      <c r="P2998" s="7">
        <f>IF(Table1[[#This Row],[Số còn phải thu ĐK]]&lt;&gt;0,0,IF(Table1[[#This Row],[Phân loại]]="Bán hàng",Table1[[#This Row],[Tổng giá trị]],-Table1[[#This Row],[Tổng giá trị]]))</f>
        <v>2242528</v>
      </c>
      <c r="Q2998" s="35">
        <f t="shared" si="707"/>
        <v>2242528</v>
      </c>
      <c r="R2998" s="7">
        <f>Table1[[#This Row],[Số còn phải thu ĐK]]+Table1[[#This Row],[Giá Trị HD sau CK]]-Table1[[#This Row],[Số tiền đã thu]]</f>
        <v>0</v>
      </c>
      <c r="S2998" s="6">
        <f>IF(Table1[[#This Row],[Ngày hóa đơn]]&lt;&gt;"",Table1[[#This Row],[Ngày hóa đơn]],IF(Table1[[#This Row],[Ngày hạch toán]]&lt;&gt;"",Table1[[#This Row],[Ngày hạch toán]],""))</f>
        <v>46029</v>
      </c>
      <c r="T2998" s="7"/>
      <c r="U2998" s="6">
        <f>IF(Table1[[#This Row],[Ngày tính CN]]="","",S2998+T2998)</f>
        <v>46029</v>
      </c>
      <c r="V2998" s="35">
        <f ca="1">IF(Table1[[#This Row],[Hạn thanh toán]]="","",IF((U2998-NOW())&lt;0,0,(U2998-NOW())))</f>
        <v>0</v>
      </c>
      <c r="W2998" s="35"/>
      <c r="X2998" s="35" t="str">
        <f t="shared" ca="1" si="708"/>
        <v/>
      </c>
      <c r="Y2998" s="2" t="str">
        <f t="shared" si="709"/>
        <v>Đã thanh toán</v>
      </c>
      <c r="Z2998" s="51">
        <f t="shared" si="697"/>
        <v>46029</v>
      </c>
      <c r="AA2998" s="51">
        <f t="shared" si="698"/>
        <v>46076</v>
      </c>
      <c r="AD2998" s="2" t="str">
        <f>VLOOKUP($A2998,MA_KH!$A:$Q,MA_KH!O$1,0)</f>
        <v>TMART</v>
      </c>
      <c r="AE2998" s="2" t="str">
        <f>VLOOKUP($A2998,MA_KH!$A:$Q,MA_KH!P$1,0)</f>
        <v>CÔNG TY CỔ PHẦN T - MARTSTORES</v>
      </c>
    </row>
    <row r="2999" spans="1:31" ht="25.5" hidden="1" customHeight="1" x14ac:dyDescent="0.2">
      <c r="A2999" s="30" t="s">
        <v>22472</v>
      </c>
      <c r="B2999" s="30" t="s">
        <v>4426</v>
      </c>
      <c r="C2999" s="37">
        <v>46029</v>
      </c>
      <c r="D2999" s="30" t="s">
        <v>23230</v>
      </c>
      <c r="E2999" s="37">
        <v>46029</v>
      </c>
      <c r="F2999" s="30" t="s">
        <v>23231</v>
      </c>
      <c r="G2999" s="30" t="s">
        <v>23232</v>
      </c>
      <c r="H2999" s="38">
        <v>2523075</v>
      </c>
      <c r="I2999" s="67">
        <v>227077</v>
      </c>
      <c r="J2999" s="38">
        <v>183680</v>
      </c>
      <c r="K2999" s="38">
        <v>2479678</v>
      </c>
      <c r="L2999" s="7" t="s">
        <v>22849</v>
      </c>
      <c r="M2999" s="6">
        <v>46076</v>
      </c>
      <c r="O2999" s="35">
        <f>IF(Table1[[#This Row],[Phân loại]]="Tồn đầu kỳ",Table1[[#This Row],[Tổng giá trị]],0)</f>
        <v>0</v>
      </c>
      <c r="P2999" s="7">
        <f>IF(Table1[[#This Row],[Số còn phải thu ĐK]]&lt;&gt;0,0,IF(Table1[[#This Row],[Phân loại]]="Bán hàng",Table1[[#This Row],[Tổng giá trị]],-Table1[[#This Row],[Tổng giá trị]]))</f>
        <v>2479678</v>
      </c>
      <c r="Q2999" s="35">
        <f t="shared" ref="Q2999:Q3019" si="710">IF(M2999&lt;&gt;"",IF(O2999&lt;&gt;0,O2999,P2999),0)</f>
        <v>2479678</v>
      </c>
      <c r="R2999" s="7">
        <f>Table1[[#This Row],[Số còn phải thu ĐK]]+Table1[[#This Row],[Giá Trị HD sau CK]]-Table1[[#This Row],[Số tiền đã thu]]</f>
        <v>0</v>
      </c>
      <c r="S2999" s="6">
        <f>IF(Table1[[#This Row],[Ngày hóa đơn]]&lt;&gt;"",Table1[[#This Row],[Ngày hóa đơn]],IF(Table1[[#This Row],[Ngày hạch toán]]&lt;&gt;"",Table1[[#This Row],[Ngày hạch toán]],""))</f>
        <v>46029</v>
      </c>
      <c r="T2999" s="7"/>
      <c r="U2999" s="6">
        <f>IF(Table1[[#This Row],[Ngày tính CN]]="","",S2999+T2999)</f>
        <v>46029</v>
      </c>
      <c r="V2999" s="35">
        <f ca="1">IF(Table1[[#This Row],[Hạn thanh toán]]="","",IF((U2999-NOW())&lt;0,0,(U2999-NOW())))</f>
        <v>0</v>
      </c>
      <c r="W2999" s="35"/>
      <c r="X2999" s="35" t="str">
        <f t="shared" ref="X2999:X3019" ca="1" si="711">IF(OR(U2999="",R2999=0),"",IF((U2999-NOW())&lt;0,-(U2999-NOW()),0))</f>
        <v/>
      </c>
      <c r="Y2999" s="2" t="str">
        <f t="shared" ref="Y2999:Y3019" si="712">IF(R2999=0,"Đã thanh toán",IF(X2999="","",IF(X2999&lt;=0,"Chưa đến hạn thanh toán",IF(X2999&lt;=30,"Nợ quá hạn 30 ngày",IF(X2999&lt;=60,"Nợ quá hạn từ 30 ngày đến 60 ngày",IF(X2999&lt;=90,"Nợ quá hạn từ 60 ngày đến 90 ngày",IF(X2999&lt;=120,"Nợ quá hạn từ 90 ngày đến 120 ngày","Nợ quá hạn hơn 120 ngày có khả năng mất thanh toán")))))))</f>
        <v>Đã thanh toán</v>
      </c>
      <c r="Z2999" s="51">
        <f t="shared" si="697"/>
        <v>46029</v>
      </c>
      <c r="AA2999" s="51">
        <f t="shared" si="698"/>
        <v>46076</v>
      </c>
      <c r="AD2999" s="2" t="str">
        <f>VLOOKUP($A2999,MA_KH!$A:$Q,MA_KH!O$1,0)</f>
        <v>TMART</v>
      </c>
      <c r="AE2999" s="2" t="str">
        <f>VLOOKUP($A2999,MA_KH!$A:$Q,MA_KH!P$1,0)</f>
        <v>CÔNG TY CỔ PHẦN T - MARTSTORES</v>
      </c>
    </row>
    <row r="3000" spans="1:31" ht="25.5" hidden="1" customHeight="1" x14ac:dyDescent="0.2">
      <c r="A3000" s="30" t="s">
        <v>22446</v>
      </c>
      <c r="B3000" s="30" t="s">
        <v>4212</v>
      </c>
      <c r="C3000" s="37">
        <v>46029</v>
      </c>
      <c r="D3000" s="30" t="s">
        <v>23233</v>
      </c>
      <c r="E3000" s="37">
        <v>46029</v>
      </c>
      <c r="F3000" s="30" t="s">
        <v>23234</v>
      </c>
      <c r="G3000" s="30" t="s">
        <v>23235</v>
      </c>
      <c r="H3000" s="38">
        <v>3390828</v>
      </c>
      <c r="I3000" s="67">
        <v>305176</v>
      </c>
      <c r="J3000" s="38">
        <v>246852</v>
      </c>
      <c r="K3000" s="38">
        <v>3332504</v>
      </c>
      <c r="L3000" s="7" t="s">
        <v>22849</v>
      </c>
      <c r="M3000" s="6">
        <v>46076</v>
      </c>
      <c r="O3000" s="35">
        <f>IF(Table1[[#This Row],[Phân loại]]="Tồn đầu kỳ",Table1[[#This Row],[Tổng giá trị]],0)</f>
        <v>0</v>
      </c>
      <c r="P3000" s="7">
        <f>IF(Table1[[#This Row],[Số còn phải thu ĐK]]&lt;&gt;0,0,IF(Table1[[#This Row],[Phân loại]]="Bán hàng",Table1[[#This Row],[Tổng giá trị]],-Table1[[#This Row],[Tổng giá trị]]))</f>
        <v>3332504</v>
      </c>
      <c r="Q3000" s="35">
        <f t="shared" si="710"/>
        <v>3332504</v>
      </c>
      <c r="R3000" s="7">
        <f>Table1[[#This Row],[Số còn phải thu ĐK]]+Table1[[#This Row],[Giá Trị HD sau CK]]-Table1[[#This Row],[Số tiền đã thu]]</f>
        <v>0</v>
      </c>
      <c r="S3000" s="6">
        <f>IF(Table1[[#This Row],[Ngày hóa đơn]]&lt;&gt;"",Table1[[#This Row],[Ngày hóa đơn]],IF(Table1[[#This Row],[Ngày hạch toán]]&lt;&gt;"",Table1[[#This Row],[Ngày hạch toán]],""))</f>
        <v>46029</v>
      </c>
      <c r="T3000" s="7"/>
      <c r="U3000" s="6">
        <f>IF(Table1[[#This Row],[Ngày tính CN]]="","",S3000+T3000)</f>
        <v>46029</v>
      </c>
      <c r="V3000" s="35">
        <f ca="1">IF(Table1[[#This Row],[Hạn thanh toán]]="","",IF((U3000-NOW())&lt;0,0,(U3000-NOW())))</f>
        <v>0</v>
      </c>
      <c r="W3000" s="35"/>
      <c r="X3000" s="35" t="str">
        <f t="shared" ca="1" si="711"/>
        <v/>
      </c>
      <c r="Y3000" s="2" t="str">
        <f t="shared" si="712"/>
        <v>Đã thanh toán</v>
      </c>
      <c r="Z3000" s="51">
        <f t="shared" si="697"/>
        <v>46029</v>
      </c>
      <c r="AA3000" s="51">
        <f t="shared" si="698"/>
        <v>46076</v>
      </c>
      <c r="AD3000" s="2" t="str">
        <f>VLOOKUP($A3000,MA_KH!$A:$Q,MA_KH!O$1,0)</f>
        <v>TMART</v>
      </c>
      <c r="AE3000" s="2" t="str">
        <f>VLOOKUP($A3000,MA_KH!$A:$Q,MA_KH!P$1,0)</f>
        <v>CÔNG TY CỔ PHẦN T - MARTSTORES</v>
      </c>
    </row>
    <row r="3001" spans="1:31" ht="25.5" hidden="1" customHeight="1" x14ac:dyDescent="0.2">
      <c r="A3001" s="30" t="s">
        <v>22479</v>
      </c>
      <c r="B3001" s="30" t="s">
        <v>4094</v>
      </c>
      <c r="C3001" s="37">
        <v>46029</v>
      </c>
      <c r="D3001" s="30" t="s">
        <v>23236</v>
      </c>
      <c r="E3001" s="37">
        <v>46029</v>
      </c>
      <c r="F3001" s="30" t="s">
        <v>23237</v>
      </c>
      <c r="G3001" s="30" t="s">
        <v>23238</v>
      </c>
      <c r="H3001" s="38">
        <v>1966590</v>
      </c>
      <c r="I3001" s="67">
        <v>176993</v>
      </c>
      <c r="J3001" s="38">
        <v>143168</v>
      </c>
      <c r="K3001" s="38">
        <v>1932765</v>
      </c>
      <c r="L3001" s="7" t="s">
        <v>22849</v>
      </c>
      <c r="M3001" s="6">
        <v>46076</v>
      </c>
      <c r="O3001" s="35">
        <f>IF(Table1[[#This Row],[Phân loại]]="Tồn đầu kỳ",Table1[[#This Row],[Tổng giá trị]],0)</f>
        <v>0</v>
      </c>
      <c r="P3001" s="7">
        <f>IF(Table1[[#This Row],[Số còn phải thu ĐK]]&lt;&gt;0,0,IF(Table1[[#This Row],[Phân loại]]="Bán hàng",Table1[[#This Row],[Tổng giá trị]],-Table1[[#This Row],[Tổng giá trị]]))</f>
        <v>1932765</v>
      </c>
      <c r="Q3001" s="35">
        <f t="shared" si="710"/>
        <v>1932765</v>
      </c>
      <c r="R3001" s="7">
        <f>Table1[[#This Row],[Số còn phải thu ĐK]]+Table1[[#This Row],[Giá Trị HD sau CK]]-Table1[[#This Row],[Số tiền đã thu]]</f>
        <v>0</v>
      </c>
      <c r="S3001" s="6">
        <f>IF(Table1[[#This Row],[Ngày hóa đơn]]&lt;&gt;"",Table1[[#This Row],[Ngày hóa đơn]],IF(Table1[[#This Row],[Ngày hạch toán]]&lt;&gt;"",Table1[[#This Row],[Ngày hạch toán]],""))</f>
        <v>46029</v>
      </c>
      <c r="T3001" s="7"/>
      <c r="U3001" s="6">
        <f>IF(Table1[[#This Row],[Ngày tính CN]]="","",S3001+T3001)</f>
        <v>46029</v>
      </c>
      <c r="V3001" s="35">
        <f ca="1">IF(Table1[[#This Row],[Hạn thanh toán]]="","",IF((U3001-NOW())&lt;0,0,(U3001-NOW())))</f>
        <v>0</v>
      </c>
      <c r="W3001" s="35"/>
      <c r="X3001" s="35" t="str">
        <f t="shared" ca="1" si="711"/>
        <v/>
      </c>
      <c r="Y3001" s="2" t="str">
        <f t="shared" si="712"/>
        <v>Đã thanh toán</v>
      </c>
      <c r="Z3001" s="51">
        <f t="shared" si="697"/>
        <v>46029</v>
      </c>
      <c r="AA3001" s="51">
        <f t="shared" si="698"/>
        <v>46076</v>
      </c>
      <c r="AD3001" s="2" t="str">
        <f>VLOOKUP($A3001,MA_KH!$A:$Q,MA_KH!O$1,0)</f>
        <v>TMART</v>
      </c>
      <c r="AE3001" s="2" t="str">
        <f>VLOOKUP($A3001,MA_KH!$A:$Q,MA_KH!P$1,0)</f>
        <v>CÔNG TY CỔ PHẦN T - MARTSTORES</v>
      </c>
    </row>
    <row r="3002" spans="1:31" ht="25.5" hidden="1" customHeight="1" x14ac:dyDescent="0.2">
      <c r="A3002" s="30" t="s">
        <v>22510</v>
      </c>
      <c r="B3002" s="30" t="s">
        <v>4214</v>
      </c>
      <c r="C3002" s="37">
        <v>46029</v>
      </c>
      <c r="D3002" s="30" t="s">
        <v>23239</v>
      </c>
      <c r="E3002" s="37">
        <v>46029</v>
      </c>
      <c r="F3002" s="30" t="s">
        <v>23240</v>
      </c>
      <c r="G3002" s="30" t="s">
        <v>23241</v>
      </c>
      <c r="H3002" s="38">
        <v>2752521</v>
      </c>
      <c r="I3002" s="67">
        <v>247728</v>
      </c>
      <c r="J3002" s="38">
        <v>200383</v>
      </c>
      <c r="K3002" s="38">
        <v>2705176</v>
      </c>
      <c r="L3002" s="7" t="s">
        <v>22849</v>
      </c>
      <c r="M3002" s="6">
        <v>46076</v>
      </c>
      <c r="O3002" s="35">
        <f>IF(Table1[[#This Row],[Phân loại]]="Tồn đầu kỳ",Table1[[#This Row],[Tổng giá trị]],0)</f>
        <v>0</v>
      </c>
      <c r="P3002" s="7">
        <f>IF(Table1[[#This Row],[Số còn phải thu ĐK]]&lt;&gt;0,0,IF(Table1[[#This Row],[Phân loại]]="Bán hàng",Table1[[#This Row],[Tổng giá trị]],-Table1[[#This Row],[Tổng giá trị]]))</f>
        <v>2705176</v>
      </c>
      <c r="Q3002" s="35">
        <f t="shared" si="710"/>
        <v>2705176</v>
      </c>
      <c r="R3002" s="7">
        <f>Table1[[#This Row],[Số còn phải thu ĐK]]+Table1[[#This Row],[Giá Trị HD sau CK]]-Table1[[#This Row],[Số tiền đã thu]]</f>
        <v>0</v>
      </c>
      <c r="S3002" s="6">
        <f>IF(Table1[[#This Row],[Ngày hóa đơn]]&lt;&gt;"",Table1[[#This Row],[Ngày hóa đơn]],IF(Table1[[#This Row],[Ngày hạch toán]]&lt;&gt;"",Table1[[#This Row],[Ngày hạch toán]],""))</f>
        <v>46029</v>
      </c>
      <c r="T3002" s="7"/>
      <c r="U3002" s="6">
        <f>IF(Table1[[#This Row],[Ngày tính CN]]="","",S3002+T3002)</f>
        <v>46029</v>
      </c>
      <c r="V3002" s="35">
        <f ca="1">IF(Table1[[#This Row],[Hạn thanh toán]]="","",IF((U3002-NOW())&lt;0,0,(U3002-NOW())))</f>
        <v>0</v>
      </c>
      <c r="W3002" s="35"/>
      <c r="X3002" s="35" t="str">
        <f t="shared" ca="1" si="711"/>
        <v/>
      </c>
      <c r="Y3002" s="2" t="str">
        <f t="shared" si="712"/>
        <v>Đã thanh toán</v>
      </c>
      <c r="Z3002" s="51">
        <f t="shared" si="697"/>
        <v>46029</v>
      </c>
      <c r="AA3002" s="51">
        <f t="shared" si="698"/>
        <v>46076</v>
      </c>
      <c r="AD3002" s="2" t="str">
        <f>VLOOKUP($A3002,MA_KH!$A:$Q,MA_KH!O$1,0)</f>
        <v>TMART</v>
      </c>
      <c r="AE3002" s="2" t="str">
        <f>VLOOKUP($A3002,MA_KH!$A:$Q,MA_KH!P$1,0)</f>
        <v>CÔNG TY CỔ PHẦN T - MARTSTORES</v>
      </c>
    </row>
    <row r="3003" spans="1:31" ht="25.5" hidden="1" customHeight="1" x14ac:dyDescent="0.2">
      <c r="A3003" s="30" t="s">
        <v>22532</v>
      </c>
      <c r="B3003" s="30" t="s">
        <v>4261</v>
      </c>
      <c r="C3003" s="37">
        <v>46029</v>
      </c>
      <c r="D3003" s="30" t="s">
        <v>23242</v>
      </c>
      <c r="E3003" s="37">
        <v>46029</v>
      </c>
      <c r="F3003" s="30" t="s">
        <v>23243</v>
      </c>
      <c r="G3003" s="30" t="s">
        <v>23244</v>
      </c>
      <c r="H3003" s="38">
        <v>2961708</v>
      </c>
      <c r="I3003" s="67">
        <v>266555</v>
      </c>
      <c r="J3003" s="38">
        <v>215612</v>
      </c>
      <c r="K3003" s="38">
        <v>2910765</v>
      </c>
      <c r="L3003" s="7" t="s">
        <v>22849</v>
      </c>
      <c r="M3003" s="6">
        <v>46076</v>
      </c>
      <c r="O3003" s="35">
        <f>IF(Table1[[#This Row],[Phân loại]]="Tồn đầu kỳ",Table1[[#This Row],[Tổng giá trị]],0)</f>
        <v>0</v>
      </c>
      <c r="P3003" s="7">
        <f>IF(Table1[[#This Row],[Số còn phải thu ĐK]]&lt;&gt;0,0,IF(Table1[[#This Row],[Phân loại]]="Bán hàng",Table1[[#This Row],[Tổng giá trị]],-Table1[[#This Row],[Tổng giá trị]]))</f>
        <v>2910765</v>
      </c>
      <c r="Q3003" s="35">
        <f t="shared" si="710"/>
        <v>2910765</v>
      </c>
      <c r="R3003" s="7">
        <f>Table1[[#This Row],[Số còn phải thu ĐK]]+Table1[[#This Row],[Giá Trị HD sau CK]]-Table1[[#This Row],[Số tiền đã thu]]</f>
        <v>0</v>
      </c>
      <c r="S3003" s="6">
        <f>IF(Table1[[#This Row],[Ngày hóa đơn]]&lt;&gt;"",Table1[[#This Row],[Ngày hóa đơn]],IF(Table1[[#This Row],[Ngày hạch toán]]&lt;&gt;"",Table1[[#This Row],[Ngày hạch toán]],""))</f>
        <v>46029</v>
      </c>
      <c r="T3003" s="7"/>
      <c r="U3003" s="6">
        <f>IF(Table1[[#This Row],[Ngày tính CN]]="","",S3003+T3003)</f>
        <v>46029</v>
      </c>
      <c r="V3003" s="35">
        <f ca="1">IF(Table1[[#This Row],[Hạn thanh toán]]="","",IF((U3003-NOW())&lt;0,0,(U3003-NOW())))</f>
        <v>0</v>
      </c>
      <c r="W3003" s="35"/>
      <c r="X3003" s="35" t="str">
        <f t="shared" ca="1" si="711"/>
        <v/>
      </c>
      <c r="Y3003" s="2" t="str">
        <f t="shared" si="712"/>
        <v>Đã thanh toán</v>
      </c>
      <c r="Z3003" s="51">
        <f t="shared" si="697"/>
        <v>46029</v>
      </c>
      <c r="AA3003" s="51">
        <f t="shared" si="698"/>
        <v>46076</v>
      </c>
      <c r="AD3003" s="2" t="str">
        <f>VLOOKUP($A3003,MA_KH!$A:$Q,MA_KH!O$1,0)</f>
        <v>TMART</v>
      </c>
      <c r="AE3003" s="2" t="str">
        <f>VLOOKUP($A3003,MA_KH!$A:$Q,MA_KH!P$1,0)</f>
        <v>CÔNG TY CỔ PHẦN T - MARTSTORES</v>
      </c>
    </row>
    <row r="3004" spans="1:31" ht="25.5" hidden="1" customHeight="1" x14ac:dyDescent="0.2">
      <c r="A3004" s="30" t="s">
        <v>19978</v>
      </c>
      <c r="B3004" s="30" t="s">
        <v>22531</v>
      </c>
      <c r="C3004" s="37">
        <v>46029</v>
      </c>
      <c r="D3004" s="30" t="s">
        <v>23245</v>
      </c>
      <c r="E3004" s="37">
        <v>46029</v>
      </c>
      <c r="F3004" s="30" t="s">
        <v>23246</v>
      </c>
      <c r="G3004" s="30" t="s">
        <v>23247</v>
      </c>
      <c r="H3004" s="38">
        <v>2235418</v>
      </c>
      <c r="I3004" s="67">
        <v>201188</v>
      </c>
      <c r="J3004" s="38">
        <v>162738</v>
      </c>
      <c r="K3004" s="38">
        <v>2196968</v>
      </c>
      <c r="L3004" s="7" t="s">
        <v>22849</v>
      </c>
      <c r="M3004" s="6">
        <v>46076</v>
      </c>
      <c r="O3004" s="35">
        <f>IF(Table1[[#This Row],[Phân loại]]="Tồn đầu kỳ",Table1[[#This Row],[Tổng giá trị]],0)</f>
        <v>0</v>
      </c>
      <c r="P3004" s="7">
        <f>IF(Table1[[#This Row],[Số còn phải thu ĐK]]&lt;&gt;0,0,IF(Table1[[#This Row],[Phân loại]]="Bán hàng",Table1[[#This Row],[Tổng giá trị]],-Table1[[#This Row],[Tổng giá trị]]))</f>
        <v>2196968</v>
      </c>
      <c r="Q3004" s="35">
        <f t="shared" si="710"/>
        <v>2196968</v>
      </c>
      <c r="R3004" s="7">
        <f>Table1[[#This Row],[Số còn phải thu ĐK]]+Table1[[#This Row],[Giá Trị HD sau CK]]-Table1[[#This Row],[Số tiền đã thu]]</f>
        <v>0</v>
      </c>
      <c r="S3004" s="6">
        <f>IF(Table1[[#This Row],[Ngày hóa đơn]]&lt;&gt;"",Table1[[#This Row],[Ngày hóa đơn]],IF(Table1[[#This Row],[Ngày hạch toán]]&lt;&gt;"",Table1[[#This Row],[Ngày hạch toán]],""))</f>
        <v>46029</v>
      </c>
      <c r="T3004" s="7"/>
      <c r="U3004" s="6">
        <f>IF(Table1[[#This Row],[Ngày tính CN]]="","",S3004+T3004)</f>
        <v>46029</v>
      </c>
      <c r="V3004" s="35">
        <f ca="1">IF(Table1[[#This Row],[Hạn thanh toán]]="","",IF((U3004-NOW())&lt;0,0,(U3004-NOW())))</f>
        <v>0</v>
      </c>
      <c r="W3004" s="35"/>
      <c r="X3004" s="35" t="str">
        <f t="shared" ca="1" si="711"/>
        <v/>
      </c>
      <c r="Y3004" s="2" t="str">
        <f t="shared" si="712"/>
        <v>Đã thanh toán</v>
      </c>
      <c r="Z3004" s="51">
        <f t="shared" si="697"/>
        <v>46029</v>
      </c>
      <c r="AA3004" s="51">
        <f t="shared" si="698"/>
        <v>46076</v>
      </c>
      <c r="AD3004" s="2" t="str">
        <f>VLOOKUP($A3004,MA_KH!$A:$Q,MA_KH!O$1,0)</f>
        <v>TMART</v>
      </c>
      <c r="AE3004" s="2" t="str">
        <f>VLOOKUP($A3004,MA_KH!$A:$Q,MA_KH!P$1,0)</f>
        <v>CÔNG TY CỔ PHẦN T - MARTSTORES</v>
      </c>
    </row>
    <row r="3005" spans="1:31" ht="25.5" hidden="1" customHeight="1" x14ac:dyDescent="0.2">
      <c r="A3005" s="30" t="s">
        <v>22516</v>
      </c>
      <c r="B3005" s="30" t="s">
        <v>4296</v>
      </c>
      <c r="C3005" s="37">
        <v>46029</v>
      </c>
      <c r="D3005" s="30" t="s">
        <v>23248</v>
      </c>
      <c r="E3005" s="37">
        <v>46029</v>
      </c>
      <c r="F3005" s="30" t="s">
        <v>23249</v>
      </c>
      <c r="G3005" s="30" t="s">
        <v>23250</v>
      </c>
      <c r="H3005" s="38">
        <v>2745825</v>
      </c>
      <c r="I3005" s="67">
        <v>247125</v>
      </c>
      <c r="J3005" s="38">
        <v>199896</v>
      </c>
      <c r="K3005" s="38">
        <v>2698596</v>
      </c>
      <c r="L3005" s="7" t="s">
        <v>22849</v>
      </c>
      <c r="M3005" s="6">
        <v>46076</v>
      </c>
      <c r="O3005" s="35">
        <f>IF(Table1[[#This Row],[Phân loại]]="Tồn đầu kỳ",Table1[[#This Row],[Tổng giá trị]],0)</f>
        <v>0</v>
      </c>
      <c r="P3005" s="7">
        <f>IF(Table1[[#This Row],[Số còn phải thu ĐK]]&lt;&gt;0,0,IF(Table1[[#This Row],[Phân loại]]="Bán hàng",Table1[[#This Row],[Tổng giá trị]],-Table1[[#This Row],[Tổng giá trị]]))</f>
        <v>2698596</v>
      </c>
      <c r="Q3005" s="35">
        <f t="shared" si="710"/>
        <v>2698596</v>
      </c>
      <c r="R3005" s="7">
        <f>Table1[[#This Row],[Số còn phải thu ĐK]]+Table1[[#This Row],[Giá Trị HD sau CK]]-Table1[[#This Row],[Số tiền đã thu]]</f>
        <v>0</v>
      </c>
      <c r="S3005" s="6">
        <f>IF(Table1[[#This Row],[Ngày hóa đơn]]&lt;&gt;"",Table1[[#This Row],[Ngày hóa đơn]],IF(Table1[[#This Row],[Ngày hạch toán]]&lt;&gt;"",Table1[[#This Row],[Ngày hạch toán]],""))</f>
        <v>46029</v>
      </c>
      <c r="T3005" s="7"/>
      <c r="U3005" s="6">
        <f>IF(Table1[[#This Row],[Ngày tính CN]]="","",S3005+T3005)</f>
        <v>46029</v>
      </c>
      <c r="V3005" s="35">
        <f ca="1">IF(Table1[[#This Row],[Hạn thanh toán]]="","",IF((U3005-NOW())&lt;0,0,(U3005-NOW())))</f>
        <v>0</v>
      </c>
      <c r="W3005" s="35"/>
      <c r="X3005" s="35" t="str">
        <f t="shared" ca="1" si="711"/>
        <v/>
      </c>
      <c r="Y3005" s="2" t="str">
        <f t="shared" si="712"/>
        <v>Đã thanh toán</v>
      </c>
      <c r="Z3005" s="51">
        <f t="shared" si="697"/>
        <v>46029</v>
      </c>
      <c r="AA3005" s="51">
        <f t="shared" si="698"/>
        <v>46076</v>
      </c>
      <c r="AD3005" s="2" t="str">
        <f>VLOOKUP($A3005,MA_KH!$A:$Q,MA_KH!O$1,0)</f>
        <v>TMART</v>
      </c>
      <c r="AE3005" s="2" t="str">
        <f>VLOOKUP($A3005,MA_KH!$A:$Q,MA_KH!P$1,0)</f>
        <v>CÔNG TY CỔ PHẦN T - MARTSTORES</v>
      </c>
    </row>
    <row r="3006" spans="1:31" ht="25.5" hidden="1" customHeight="1" x14ac:dyDescent="0.2">
      <c r="A3006" s="30" t="s">
        <v>22462</v>
      </c>
      <c r="B3006" s="30" t="s">
        <v>4517</v>
      </c>
      <c r="C3006" s="37">
        <v>46029</v>
      </c>
      <c r="D3006" s="30" t="s">
        <v>23251</v>
      </c>
      <c r="E3006" s="37">
        <v>46029</v>
      </c>
      <c r="F3006" s="30" t="s">
        <v>23252</v>
      </c>
      <c r="G3006" s="30" t="s">
        <v>23253</v>
      </c>
      <c r="H3006" s="38">
        <v>2324178</v>
      </c>
      <c r="I3006" s="67">
        <v>209177</v>
      </c>
      <c r="J3006" s="38">
        <v>169200</v>
      </c>
      <c r="K3006" s="38">
        <v>2284201</v>
      </c>
      <c r="L3006" s="7" t="s">
        <v>22849</v>
      </c>
      <c r="M3006" s="6">
        <v>46076</v>
      </c>
      <c r="O3006" s="35">
        <f>IF(Table1[[#This Row],[Phân loại]]="Tồn đầu kỳ",Table1[[#This Row],[Tổng giá trị]],0)</f>
        <v>0</v>
      </c>
      <c r="P3006" s="7">
        <f>IF(Table1[[#This Row],[Số còn phải thu ĐK]]&lt;&gt;0,0,IF(Table1[[#This Row],[Phân loại]]="Bán hàng",Table1[[#This Row],[Tổng giá trị]],-Table1[[#This Row],[Tổng giá trị]]))</f>
        <v>2284201</v>
      </c>
      <c r="Q3006" s="35">
        <f t="shared" si="710"/>
        <v>2284201</v>
      </c>
      <c r="R3006" s="7">
        <f>Table1[[#This Row],[Số còn phải thu ĐK]]+Table1[[#This Row],[Giá Trị HD sau CK]]-Table1[[#This Row],[Số tiền đã thu]]</f>
        <v>0</v>
      </c>
      <c r="S3006" s="6">
        <f>IF(Table1[[#This Row],[Ngày hóa đơn]]&lt;&gt;"",Table1[[#This Row],[Ngày hóa đơn]],IF(Table1[[#This Row],[Ngày hạch toán]]&lt;&gt;"",Table1[[#This Row],[Ngày hạch toán]],""))</f>
        <v>46029</v>
      </c>
      <c r="T3006" s="7"/>
      <c r="U3006" s="6">
        <f>IF(Table1[[#This Row],[Ngày tính CN]]="","",S3006+T3006)</f>
        <v>46029</v>
      </c>
      <c r="V3006" s="35">
        <f ca="1">IF(Table1[[#This Row],[Hạn thanh toán]]="","",IF((U3006-NOW())&lt;0,0,(U3006-NOW())))</f>
        <v>0</v>
      </c>
      <c r="W3006" s="35"/>
      <c r="X3006" s="35" t="str">
        <f t="shared" ca="1" si="711"/>
        <v/>
      </c>
      <c r="Y3006" s="2" t="str">
        <f t="shared" si="712"/>
        <v>Đã thanh toán</v>
      </c>
      <c r="Z3006" s="51">
        <f t="shared" si="697"/>
        <v>46029</v>
      </c>
      <c r="AA3006" s="51">
        <f t="shared" si="698"/>
        <v>46076</v>
      </c>
      <c r="AD3006" s="2" t="str">
        <f>VLOOKUP($A3006,MA_KH!$A:$Q,MA_KH!O$1,0)</f>
        <v>TMART</v>
      </c>
      <c r="AE3006" s="2" t="str">
        <f>VLOOKUP($A3006,MA_KH!$A:$Q,MA_KH!P$1,0)</f>
        <v>CÔNG TY CỔ PHẦN T - MARTSTORES</v>
      </c>
    </row>
    <row r="3007" spans="1:31" ht="25.5" hidden="1" customHeight="1" x14ac:dyDescent="0.2">
      <c r="A3007" s="30" t="s">
        <v>22481</v>
      </c>
      <c r="B3007" s="30" t="s">
        <v>4291</v>
      </c>
      <c r="C3007" s="37">
        <v>46029</v>
      </c>
      <c r="D3007" s="30" t="s">
        <v>23254</v>
      </c>
      <c r="E3007" s="37">
        <v>46029</v>
      </c>
      <c r="F3007" s="30" t="s">
        <v>23255</v>
      </c>
      <c r="G3007" s="30" t="s">
        <v>23256</v>
      </c>
      <c r="H3007" s="38">
        <v>1660722</v>
      </c>
      <c r="I3007" s="67">
        <v>149465</v>
      </c>
      <c r="J3007" s="38">
        <v>120901</v>
      </c>
      <c r="K3007" s="38">
        <v>1632158</v>
      </c>
      <c r="L3007" s="7" t="s">
        <v>22849</v>
      </c>
      <c r="M3007" s="6">
        <v>46076</v>
      </c>
      <c r="O3007" s="35">
        <f>IF(Table1[[#This Row],[Phân loại]]="Tồn đầu kỳ",Table1[[#This Row],[Tổng giá trị]],0)</f>
        <v>0</v>
      </c>
      <c r="P3007" s="7">
        <f>IF(Table1[[#This Row],[Số còn phải thu ĐK]]&lt;&gt;0,0,IF(Table1[[#This Row],[Phân loại]]="Bán hàng",Table1[[#This Row],[Tổng giá trị]],-Table1[[#This Row],[Tổng giá trị]]))</f>
        <v>1632158</v>
      </c>
      <c r="Q3007" s="35">
        <f t="shared" si="710"/>
        <v>1632158</v>
      </c>
      <c r="R3007" s="7">
        <f>Table1[[#This Row],[Số còn phải thu ĐK]]+Table1[[#This Row],[Giá Trị HD sau CK]]-Table1[[#This Row],[Số tiền đã thu]]</f>
        <v>0</v>
      </c>
      <c r="S3007" s="6">
        <f>IF(Table1[[#This Row],[Ngày hóa đơn]]&lt;&gt;"",Table1[[#This Row],[Ngày hóa đơn]],IF(Table1[[#This Row],[Ngày hạch toán]]&lt;&gt;"",Table1[[#This Row],[Ngày hạch toán]],""))</f>
        <v>46029</v>
      </c>
      <c r="T3007" s="7"/>
      <c r="U3007" s="6">
        <f>IF(Table1[[#This Row],[Ngày tính CN]]="","",S3007+T3007)</f>
        <v>46029</v>
      </c>
      <c r="V3007" s="35">
        <f ca="1">IF(Table1[[#This Row],[Hạn thanh toán]]="","",IF((U3007-NOW())&lt;0,0,(U3007-NOW())))</f>
        <v>0</v>
      </c>
      <c r="W3007" s="35"/>
      <c r="X3007" s="35" t="str">
        <f t="shared" ca="1" si="711"/>
        <v/>
      </c>
      <c r="Y3007" s="2" t="str">
        <f t="shared" si="712"/>
        <v>Đã thanh toán</v>
      </c>
      <c r="Z3007" s="51">
        <f t="shared" si="697"/>
        <v>46029</v>
      </c>
      <c r="AA3007" s="51">
        <f t="shared" si="698"/>
        <v>46076</v>
      </c>
      <c r="AD3007" s="2" t="str">
        <f>VLOOKUP($A3007,MA_KH!$A:$Q,MA_KH!O$1,0)</f>
        <v>TMART</v>
      </c>
      <c r="AE3007" s="2" t="str">
        <f>VLOOKUP($A3007,MA_KH!$A:$Q,MA_KH!P$1,0)</f>
        <v>CÔNG TY CỔ PHẦN T - MARTSTORES</v>
      </c>
    </row>
    <row r="3008" spans="1:31" ht="25.5" hidden="1" customHeight="1" x14ac:dyDescent="0.2">
      <c r="A3008" s="30" t="s">
        <v>22454</v>
      </c>
      <c r="B3008" s="30" t="s">
        <v>4216</v>
      </c>
      <c r="C3008" s="37">
        <v>46029</v>
      </c>
      <c r="D3008" s="30" t="s">
        <v>23257</v>
      </c>
      <c r="E3008" s="37">
        <v>46029</v>
      </c>
      <c r="F3008" s="30" t="s">
        <v>23258</v>
      </c>
      <c r="G3008" s="30" t="s">
        <v>23259</v>
      </c>
      <c r="H3008" s="38">
        <v>3655103</v>
      </c>
      <c r="I3008" s="67">
        <v>328961</v>
      </c>
      <c r="J3008" s="38">
        <v>266091</v>
      </c>
      <c r="K3008" s="38">
        <v>3592233</v>
      </c>
      <c r="L3008" s="7" t="s">
        <v>22849</v>
      </c>
      <c r="M3008" s="6">
        <v>46076</v>
      </c>
      <c r="O3008" s="35">
        <f>IF(Table1[[#This Row],[Phân loại]]="Tồn đầu kỳ",Table1[[#This Row],[Tổng giá trị]],0)</f>
        <v>0</v>
      </c>
      <c r="P3008" s="7">
        <f>IF(Table1[[#This Row],[Số còn phải thu ĐK]]&lt;&gt;0,0,IF(Table1[[#This Row],[Phân loại]]="Bán hàng",Table1[[#This Row],[Tổng giá trị]],-Table1[[#This Row],[Tổng giá trị]]))</f>
        <v>3592233</v>
      </c>
      <c r="Q3008" s="35">
        <f t="shared" si="710"/>
        <v>3592233</v>
      </c>
      <c r="R3008" s="7">
        <f>Table1[[#This Row],[Số còn phải thu ĐK]]+Table1[[#This Row],[Giá Trị HD sau CK]]-Table1[[#This Row],[Số tiền đã thu]]</f>
        <v>0</v>
      </c>
      <c r="S3008" s="6">
        <f>IF(Table1[[#This Row],[Ngày hóa đơn]]&lt;&gt;"",Table1[[#This Row],[Ngày hóa đơn]],IF(Table1[[#This Row],[Ngày hạch toán]]&lt;&gt;"",Table1[[#This Row],[Ngày hạch toán]],""))</f>
        <v>46029</v>
      </c>
      <c r="T3008" s="7"/>
      <c r="U3008" s="6">
        <f>IF(Table1[[#This Row],[Ngày tính CN]]="","",S3008+T3008)</f>
        <v>46029</v>
      </c>
      <c r="V3008" s="35">
        <f ca="1">IF(Table1[[#This Row],[Hạn thanh toán]]="","",IF((U3008-NOW())&lt;0,0,(U3008-NOW())))</f>
        <v>0</v>
      </c>
      <c r="W3008" s="35"/>
      <c r="X3008" s="35" t="str">
        <f t="shared" ca="1" si="711"/>
        <v/>
      </c>
      <c r="Y3008" s="2" t="str">
        <f t="shared" si="712"/>
        <v>Đã thanh toán</v>
      </c>
      <c r="Z3008" s="51">
        <f t="shared" si="697"/>
        <v>46029</v>
      </c>
      <c r="AA3008" s="51">
        <f t="shared" si="698"/>
        <v>46076</v>
      </c>
      <c r="AD3008" s="2" t="str">
        <f>VLOOKUP($A3008,MA_KH!$A:$Q,MA_KH!O$1,0)</f>
        <v>TMART</v>
      </c>
      <c r="AE3008" s="2" t="str">
        <f>VLOOKUP($A3008,MA_KH!$A:$Q,MA_KH!P$1,0)</f>
        <v>CÔNG TY CỔ PHẦN T - MARTSTORES</v>
      </c>
    </row>
    <row r="3009" spans="1:31" ht="25.5" hidden="1" customHeight="1" x14ac:dyDescent="0.2">
      <c r="A3009" s="30" t="s">
        <v>22482</v>
      </c>
      <c r="B3009" s="30" t="s">
        <v>4254</v>
      </c>
      <c r="C3009" s="37">
        <v>46029</v>
      </c>
      <c r="D3009" s="30" t="s">
        <v>23260</v>
      </c>
      <c r="E3009" s="37">
        <v>46029</v>
      </c>
      <c r="F3009" s="30" t="s">
        <v>23261</v>
      </c>
      <c r="G3009" s="30" t="s">
        <v>23262</v>
      </c>
      <c r="H3009" s="38">
        <v>2520323</v>
      </c>
      <c r="I3009" s="67">
        <v>226829</v>
      </c>
      <c r="J3009" s="38">
        <v>183480</v>
      </c>
      <c r="K3009" s="38">
        <v>2476974</v>
      </c>
      <c r="L3009" s="7" t="s">
        <v>22849</v>
      </c>
      <c r="M3009" s="6">
        <v>46076</v>
      </c>
      <c r="O3009" s="35">
        <f>IF(Table1[[#This Row],[Phân loại]]="Tồn đầu kỳ",Table1[[#This Row],[Tổng giá trị]],0)</f>
        <v>0</v>
      </c>
      <c r="P3009" s="7">
        <f>IF(Table1[[#This Row],[Số còn phải thu ĐK]]&lt;&gt;0,0,IF(Table1[[#This Row],[Phân loại]]="Bán hàng",Table1[[#This Row],[Tổng giá trị]],-Table1[[#This Row],[Tổng giá trị]]))</f>
        <v>2476974</v>
      </c>
      <c r="Q3009" s="35">
        <f t="shared" si="710"/>
        <v>2476974</v>
      </c>
      <c r="R3009" s="7">
        <f>Table1[[#This Row],[Số còn phải thu ĐK]]+Table1[[#This Row],[Giá Trị HD sau CK]]-Table1[[#This Row],[Số tiền đã thu]]</f>
        <v>0</v>
      </c>
      <c r="S3009" s="6">
        <f>IF(Table1[[#This Row],[Ngày hóa đơn]]&lt;&gt;"",Table1[[#This Row],[Ngày hóa đơn]],IF(Table1[[#This Row],[Ngày hạch toán]]&lt;&gt;"",Table1[[#This Row],[Ngày hạch toán]],""))</f>
        <v>46029</v>
      </c>
      <c r="T3009" s="7"/>
      <c r="U3009" s="6">
        <f>IF(Table1[[#This Row],[Ngày tính CN]]="","",S3009+T3009)</f>
        <v>46029</v>
      </c>
      <c r="V3009" s="35">
        <f ca="1">IF(Table1[[#This Row],[Hạn thanh toán]]="","",IF((U3009-NOW())&lt;0,0,(U3009-NOW())))</f>
        <v>0</v>
      </c>
      <c r="W3009" s="35"/>
      <c r="X3009" s="35" t="str">
        <f t="shared" ca="1" si="711"/>
        <v/>
      </c>
      <c r="Y3009" s="2" t="str">
        <f t="shared" si="712"/>
        <v>Đã thanh toán</v>
      </c>
      <c r="Z3009" s="51">
        <f t="shared" si="697"/>
        <v>46029</v>
      </c>
      <c r="AA3009" s="51">
        <f t="shared" si="698"/>
        <v>46076</v>
      </c>
      <c r="AD3009" s="2" t="str">
        <f>VLOOKUP($A3009,MA_KH!$A:$Q,MA_KH!O$1,0)</f>
        <v>TMART</v>
      </c>
      <c r="AE3009" s="2" t="str">
        <f>VLOOKUP($A3009,MA_KH!$A:$Q,MA_KH!P$1,0)</f>
        <v>CÔNG TY CỔ PHẦN T - MARTSTORES</v>
      </c>
    </row>
    <row r="3010" spans="1:31" ht="25.5" hidden="1" customHeight="1" x14ac:dyDescent="0.2">
      <c r="A3010" s="30" t="s">
        <v>22455</v>
      </c>
      <c r="B3010" s="30" t="s">
        <v>4224</v>
      </c>
      <c r="C3010" s="37">
        <v>46029</v>
      </c>
      <c r="D3010" s="30" t="s">
        <v>23263</v>
      </c>
      <c r="E3010" s="37">
        <v>46029</v>
      </c>
      <c r="F3010" s="30" t="s">
        <v>23264</v>
      </c>
      <c r="G3010" s="30" t="s">
        <v>23265</v>
      </c>
      <c r="H3010" s="38">
        <v>3161093</v>
      </c>
      <c r="I3010" s="67">
        <v>284500</v>
      </c>
      <c r="J3010" s="38">
        <v>230127</v>
      </c>
      <c r="K3010" s="38">
        <v>3106720</v>
      </c>
      <c r="L3010" s="7" t="s">
        <v>22849</v>
      </c>
      <c r="M3010" s="6">
        <v>46076</v>
      </c>
      <c r="O3010" s="35">
        <f>IF(Table1[[#This Row],[Phân loại]]="Tồn đầu kỳ",Table1[[#This Row],[Tổng giá trị]],0)</f>
        <v>0</v>
      </c>
      <c r="P3010" s="7">
        <f>IF(Table1[[#This Row],[Số còn phải thu ĐK]]&lt;&gt;0,0,IF(Table1[[#This Row],[Phân loại]]="Bán hàng",Table1[[#This Row],[Tổng giá trị]],-Table1[[#This Row],[Tổng giá trị]]))</f>
        <v>3106720</v>
      </c>
      <c r="Q3010" s="35">
        <f t="shared" si="710"/>
        <v>3106720</v>
      </c>
      <c r="R3010" s="7">
        <f>Table1[[#This Row],[Số còn phải thu ĐK]]+Table1[[#This Row],[Giá Trị HD sau CK]]-Table1[[#This Row],[Số tiền đã thu]]</f>
        <v>0</v>
      </c>
      <c r="S3010" s="6">
        <f>IF(Table1[[#This Row],[Ngày hóa đơn]]&lt;&gt;"",Table1[[#This Row],[Ngày hóa đơn]],IF(Table1[[#This Row],[Ngày hạch toán]]&lt;&gt;"",Table1[[#This Row],[Ngày hạch toán]],""))</f>
        <v>46029</v>
      </c>
      <c r="T3010" s="7"/>
      <c r="U3010" s="6">
        <f>IF(Table1[[#This Row],[Ngày tính CN]]="","",S3010+T3010)</f>
        <v>46029</v>
      </c>
      <c r="V3010" s="35">
        <f ca="1">IF(Table1[[#This Row],[Hạn thanh toán]]="","",IF((U3010-NOW())&lt;0,0,(U3010-NOW())))</f>
        <v>0</v>
      </c>
      <c r="W3010" s="35"/>
      <c r="X3010" s="35" t="str">
        <f t="shared" ca="1" si="711"/>
        <v/>
      </c>
      <c r="Y3010" s="2" t="str">
        <f t="shared" si="712"/>
        <v>Đã thanh toán</v>
      </c>
      <c r="Z3010" s="51">
        <f t="shared" si="697"/>
        <v>46029</v>
      </c>
      <c r="AA3010" s="51">
        <f t="shared" si="698"/>
        <v>46076</v>
      </c>
      <c r="AD3010" s="2" t="str">
        <f>VLOOKUP($A3010,MA_KH!$A:$Q,MA_KH!O$1,0)</f>
        <v>TMART</v>
      </c>
      <c r="AE3010" s="2" t="str">
        <f>VLOOKUP($A3010,MA_KH!$A:$Q,MA_KH!P$1,0)</f>
        <v>CÔNG TY CỔ PHẦN T - MARTSTORES</v>
      </c>
    </row>
    <row r="3011" spans="1:31" ht="25.5" hidden="1" customHeight="1" x14ac:dyDescent="0.2">
      <c r="A3011" s="30" t="s">
        <v>22536</v>
      </c>
      <c r="B3011" s="30" t="s">
        <v>4297</v>
      </c>
      <c r="C3011" s="37">
        <v>46029</v>
      </c>
      <c r="D3011" s="30" t="s">
        <v>23266</v>
      </c>
      <c r="E3011" s="37">
        <v>46029</v>
      </c>
      <c r="F3011" s="30" t="s">
        <v>23267</v>
      </c>
      <c r="G3011" s="30" t="s">
        <v>23268</v>
      </c>
      <c r="H3011" s="38">
        <v>2094819</v>
      </c>
      <c r="I3011" s="67">
        <v>188534</v>
      </c>
      <c r="J3011" s="38">
        <v>152503</v>
      </c>
      <c r="K3011" s="38">
        <v>2058788</v>
      </c>
      <c r="L3011" s="7" t="s">
        <v>22849</v>
      </c>
      <c r="M3011" s="6">
        <v>46076</v>
      </c>
      <c r="O3011" s="35">
        <f>IF(Table1[[#This Row],[Phân loại]]="Tồn đầu kỳ",Table1[[#This Row],[Tổng giá trị]],0)</f>
        <v>0</v>
      </c>
      <c r="P3011" s="7">
        <f>IF(Table1[[#This Row],[Số còn phải thu ĐK]]&lt;&gt;0,0,IF(Table1[[#This Row],[Phân loại]]="Bán hàng",Table1[[#This Row],[Tổng giá trị]],-Table1[[#This Row],[Tổng giá trị]]))</f>
        <v>2058788</v>
      </c>
      <c r="Q3011" s="35">
        <f t="shared" si="710"/>
        <v>2058788</v>
      </c>
      <c r="R3011" s="7">
        <f>Table1[[#This Row],[Số còn phải thu ĐK]]+Table1[[#This Row],[Giá Trị HD sau CK]]-Table1[[#This Row],[Số tiền đã thu]]</f>
        <v>0</v>
      </c>
      <c r="S3011" s="6">
        <f>IF(Table1[[#This Row],[Ngày hóa đơn]]&lt;&gt;"",Table1[[#This Row],[Ngày hóa đơn]],IF(Table1[[#This Row],[Ngày hạch toán]]&lt;&gt;"",Table1[[#This Row],[Ngày hạch toán]],""))</f>
        <v>46029</v>
      </c>
      <c r="T3011" s="7"/>
      <c r="U3011" s="6">
        <f>IF(Table1[[#This Row],[Ngày tính CN]]="","",S3011+T3011)</f>
        <v>46029</v>
      </c>
      <c r="V3011" s="35">
        <f ca="1">IF(Table1[[#This Row],[Hạn thanh toán]]="","",IF((U3011-NOW())&lt;0,0,(U3011-NOW())))</f>
        <v>0</v>
      </c>
      <c r="W3011" s="35"/>
      <c r="X3011" s="35" t="str">
        <f t="shared" ca="1" si="711"/>
        <v/>
      </c>
      <c r="Y3011" s="2" t="str">
        <f t="shared" si="712"/>
        <v>Đã thanh toán</v>
      </c>
      <c r="Z3011" s="51">
        <f t="shared" si="697"/>
        <v>46029</v>
      </c>
      <c r="AA3011" s="51">
        <f t="shared" si="698"/>
        <v>46076</v>
      </c>
      <c r="AD3011" s="2" t="str">
        <f>VLOOKUP($A3011,MA_KH!$A:$Q,MA_KH!O$1,0)</f>
        <v>TMART</v>
      </c>
      <c r="AE3011" s="2" t="str">
        <f>VLOOKUP($A3011,MA_KH!$A:$Q,MA_KH!P$1,0)</f>
        <v>CÔNG TY CỔ PHẦN T - MARTSTORES</v>
      </c>
    </row>
    <row r="3012" spans="1:31" ht="25.5" hidden="1" customHeight="1" x14ac:dyDescent="0.2">
      <c r="A3012" s="30" t="s">
        <v>22466</v>
      </c>
      <c r="B3012" s="30" t="s">
        <v>4257</v>
      </c>
      <c r="C3012" s="37">
        <v>46029</v>
      </c>
      <c r="D3012" s="30" t="s">
        <v>23269</v>
      </c>
      <c r="E3012" s="37">
        <v>46029</v>
      </c>
      <c r="F3012" s="30" t="s">
        <v>23270</v>
      </c>
      <c r="G3012" s="30" t="s">
        <v>23271</v>
      </c>
      <c r="H3012" s="38">
        <v>3737713</v>
      </c>
      <c r="I3012" s="67">
        <v>336396</v>
      </c>
      <c r="J3012" s="38">
        <v>272105</v>
      </c>
      <c r="K3012" s="38">
        <v>3673422</v>
      </c>
      <c r="L3012" s="7" t="s">
        <v>22849</v>
      </c>
      <c r="M3012" s="6">
        <v>46076</v>
      </c>
      <c r="O3012" s="35">
        <f>IF(Table1[[#This Row],[Phân loại]]="Tồn đầu kỳ",Table1[[#This Row],[Tổng giá trị]],0)</f>
        <v>0</v>
      </c>
      <c r="P3012" s="7">
        <f>IF(Table1[[#This Row],[Số còn phải thu ĐK]]&lt;&gt;0,0,IF(Table1[[#This Row],[Phân loại]]="Bán hàng",Table1[[#This Row],[Tổng giá trị]],-Table1[[#This Row],[Tổng giá trị]]))</f>
        <v>3673422</v>
      </c>
      <c r="Q3012" s="35">
        <f t="shared" si="710"/>
        <v>3673422</v>
      </c>
      <c r="R3012" s="7">
        <f>Table1[[#This Row],[Số còn phải thu ĐK]]+Table1[[#This Row],[Giá Trị HD sau CK]]-Table1[[#This Row],[Số tiền đã thu]]</f>
        <v>0</v>
      </c>
      <c r="S3012" s="6">
        <f>IF(Table1[[#This Row],[Ngày hóa đơn]]&lt;&gt;"",Table1[[#This Row],[Ngày hóa đơn]],IF(Table1[[#This Row],[Ngày hạch toán]]&lt;&gt;"",Table1[[#This Row],[Ngày hạch toán]],""))</f>
        <v>46029</v>
      </c>
      <c r="T3012" s="7"/>
      <c r="U3012" s="6">
        <f>IF(Table1[[#This Row],[Ngày tính CN]]="","",S3012+T3012)</f>
        <v>46029</v>
      </c>
      <c r="V3012" s="35">
        <f ca="1">IF(Table1[[#This Row],[Hạn thanh toán]]="","",IF((U3012-NOW())&lt;0,0,(U3012-NOW())))</f>
        <v>0</v>
      </c>
      <c r="W3012" s="35"/>
      <c r="X3012" s="35" t="str">
        <f t="shared" ca="1" si="711"/>
        <v/>
      </c>
      <c r="Y3012" s="2" t="str">
        <f t="shared" si="712"/>
        <v>Đã thanh toán</v>
      </c>
      <c r="Z3012" s="51">
        <f t="shared" ref="Z3012:Z3075" si="713">IF(S3012="","",S3012)</f>
        <v>46029</v>
      </c>
      <c r="AA3012" s="51">
        <f t="shared" ref="AA3012:AA3075" si="714">IF(M3012="","",M3012)</f>
        <v>46076</v>
      </c>
      <c r="AD3012" s="2" t="str">
        <f>VLOOKUP($A3012,MA_KH!$A:$Q,MA_KH!O$1,0)</f>
        <v>TMART</v>
      </c>
      <c r="AE3012" s="2" t="str">
        <f>VLOOKUP($A3012,MA_KH!$A:$Q,MA_KH!P$1,0)</f>
        <v>CÔNG TY CỔ PHẦN T - MARTSTORES</v>
      </c>
    </row>
    <row r="3013" spans="1:31" ht="25.5" hidden="1" customHeight="1" x14ac:dyDescent="0.2">
      <c r="A3013" s="30" t="s">
        <v>22535</v>
      </c>
      <c r="B3013" s="30" t="s">
        <v>4366</v>
      </c>
      <c r="C3013" s="37">
        <v>46029</v>
      </c>
      <c r="D3013" s="30" t="s">
        <v>23272</v>
      </c>
      <c r="E3013" s="37">
        <v>46029</v>
      </c>
      <c r="F3013" s="30" t="s">
        <v>23273</v>
      </c>
      <c r="G3013" s="30" t="s">
        <v>23274</v>
      </c>
      <c r="H3013" s="38">
        <v>2676471</v>
      </c>
      <c r="I3013" s="67">
        <v>240883</v>
      </c>
      <c r="J3013" s="38">
        <v>194847</v>
      </c>
      <c r="K3013" s="38">
        <v>2630435</v>
      </c>
      <c r="L3013" s="7" t="s">
        <v>22849</v>
      </c>
      <c r="M3013" s="6">
        <v>46076</v>
      </c>
      <c r="O3013" s="35">
        <f>IF(Table1[[#This Row],[Phân loại]]="Tồn đầu kỳ",Table1[[#This Row],[Tổng giá trị]],0)</f>
        <v>0</v>
      </c>
      <c r="P3013" s="7">
        <f>IF(Table1[[#This Row],[Số còn phải thu ĐK]]&lt;&gt;0,0,IF(Table1[[#This Row],[Phân loại]]="Bán hàng",Table1[[#This Row],[Tổng giá trị]],-Table1[[#This Row],[Tổng giá trị]]))</f>
        <v>2630435</v>
      </c>
      <c r="Q3013" s="35">
        <f t="shared" si="710"/>
        <v>2630435</v>
      </c>
      <c r="R3013" s="7">
        <f>Table1[[#This Row],[Số còn phải thu ĐK]]+Table1[[#This Row],[Giá Trị HD sau CK]]-Table1[[#This Row],[Số tiền đã thu]]</f>
        <v>0</v>
      </c>
      <c r="S3013" s="6">
        <f>IF(Table1[[#This Row],[Ngày hóa đơn]]&lt;&gt;"",Table1[[#This Row],[Ngày hóa đơn]],IF(Table1[[#This Row],[Ngày hạch toán]]&lt;&gt;"",Table1[[#This Row],[Ngày hạch toán]],""))</f>
        <v>46029</v>
      </c>
      <c r="T3013" s="7"/>
      <c r="U3013" s="6">
        <f>IF(Table1[[#This Row],[Ngày tính CN]]="","",S3013+T3013)</f>
        <v>46029</v>
      </c>
      <c r="V3013" s="35">
        <f ca="1">IF(Table1[[#This Row],[Hạn thanh toán]]="","",IF((U3013-NOW())&lt;0,0,(U3013-NOW())))</f>
        <v>0</v>
      </c>
      <c r="W3013" s="35"/>
      <c r="X3013" s="35" t="str">
        <f t="shared" ca="1" si="711"/>
        <v/>
      </c>
      <c r="Y3013" s="2" t="str">
        <f t="shared" si="712"/>
        <v>Đã thanh toán</v>
      </c>
      <c r="Z3013" s="51">
        <f t="shared" si="713"/>
        <v>46029</v>
      </c>
      <c r="AA3013" s="51">
        <f t="shared" si="714"/>
        <v>46076</v>
      </c>
      <c r="AD3013" s="2" t="str">
        <f>VLOOKUP($A3013,MA_KH!$A:$Q,MA_KH!O$1,0)</f>
        <v>TMART</v>
      </c>
      <c r="AE3013" s="2" t="str">
        <f>VLOOKUP($A3013,MA_KH!$A:$Q,MA_KH!P$1,0)</f>
        <v>CÔNG TY CỔ PHẦN T - MARTSTORES</v>
      </c>
    </row>
    <row r="3014" spans="1:31" ht="25.5" hidden="1" customHeight="1" x14ac:dyDescent="0.2">
      <c r="A3014" s="30" t="s">
        <v>22488</v>
      </c>
      <c r="B3014" s="30" t="s">
        <v>4215</v>
      </c>
      <c r="C3014" s="37">
        <v>46029</v>
      </c>
      <c r="D3014" s="30" t="s">
        <v>23275</v>
      </c>
      <c r="E3014" s="37">
        <v>46029</v>
      </c>
      <c r="F3014" s="30" t="s">
        <v>23276</v>
      </c>
      <c r="G3014" s="30" t="s">
        <v>23277</v>
      </c>
      <c r="H3014" s="38">
        <v>1764777</v>
      </c>
      <c r="I3014" s="67">
        <v>158831</v>
      </c>
      <c r="J3014" s="38">
        <v>128476</v>
      </c>
      <c r="K3014" s="38">
        <v>1734422</v>
      </c>
      <c r="L3014" s="7" t="s">
        <v>22849</v>
      </c>
      <c r="M3014" s="6">
        <v>46076</v>
      </c>
      <c r="O3014" s="35">
        <f>IF(Table1[[#This Row],[Phân loại]]="Tồn đầu kỳ",Table1[[#This Row],[Tổng giá trị]],0)</f>
        <v>0</v>
      </c>
      <c r="P3014" s="7">
        <f>IF(Table1[[#This Row],[Số còn phải thu ĐK]]&lt;&gt;0,0,IF(Table1[[#This Row],[Phân loại]]="Bán hàng",Table1[[#This Row],[Tổng giá trị]],-Table1[[#This Row],[Tổng giá trị]]))</f>
        <v>1734422</v>
      </c>
      <c r="Q3014" s="35">
        <f t="shared" si="710"/>
        <v>1734422</v>
      </c>
      <c r="R3014" s="7">
        <f>Table1[[#This Row],[Số còn phải thu ĐK]]+Table1[[#This Row],[Giá Trị HD sau CK]]-Table1[[#This Row],[Số tiền đã thu]]</f>
        <v>0</v>
      </c>
      <c r="S3014" s="6">
        <f>IF(Table1[[#This Row],[Ngày hóa đơn]]&lt;&gt;"",Table1[[#This Row],[Ngày hóa đơn]],IF(Table1[[#This Row],[Ngày hạch toán]]&lt;&gt;"",Table1[[#This Row],[Ngày hạch toán]],""))</f>
        <v>46029</v>
      </c>
      <c r="T3014" s="7"/>
      <c r="U3014" s="6">
        <f>IF(Table1[[#This Row],[Ngày tính CN]]="","",S3014+T3014)</f>
        <v>46029</v>
      </c>
      <c r="V3014" s="35">
        <f ca="1">IF(Table1[[#This Row],[Hạn thanh toán]]="","",IF((U3014-NOW())&lt;0,0,(U3014-NOW())))</f>
        <v>0</v>
      </c>
      <c r="W3014" s="35"/>
      <c r="X3014" s="35" t="str">
        <f t="shared" ca="1" si="711"/>
        <v/>
      </c>
      <c r="Y3014" s="2" t="str">
        <f t="shared" si="712"/>
        <v>Đã thanh toán</v>
      </c>
      <c r="Z3014" s="51">
        <f t="shared" si="713"/>
        <v>46029</v>
      </c>
      <c r="AA3014" s="51">
        <f t="shared" si="714"/>
        <v>46076</v>
      </c>
      <c r="AD3014" s="2" t="str">
        <f>VLOOKUP($A3014,MA_KH!$A:$Q,MA_KH!O$1,0)</f>
        <v>TMART</v>
      </c>
      <c r="AE3014" s="2" t="str">
        <f>VLOOKUP($A3014,MA_KH!$A:$Q,MA_KH!P$1,0)</f>
        <v>CÔNG TY CỔ PHẦN T - MARTSTORES</v>
      </c>
    </row>
    <row r="3015" spans="1:31" ht="25.5" hidden="1" customHeight="1" x14ac:dyDescent="0.2">
      <c r="A3015" s="30" t="s">
        <v>22514</v>
      </c>
      <c r="B3015" s="30" t="s">
        <v>4427</v>
      </c>
      <c r="C3015" s="37">
        <v>46029</v>
      </c>
      <c r="D3015" s="30" t="s">
        <v>23278</v>
      </c>
      <c r="E3015" s="37">
        <v>46029</v>
      </c>
      <c r="F3015" s="30" t="s">
        <v>23279</v>
      </c>
      <c r="G3015" s="30" t="s">
        <v>23280</v>
      </c>
      <c r="H3015" s="38">
        <v>3368639</v>
      </c>
      <c r="I3015" s="67">
        <v>303179</v>
      </c>
      <c r="J3015" s="38">
        <v>245237</v>
      </c>
      <c r="K3015" s="38">
        <v>3310697</v>
      </c>
      <c r="L3015" s="7" t="s">
        <v>22849</v>
      </c>
      <c r="M3015" s="6">
        <v>46076</v>
      </c>
      <c r="O3015" s="35">
        <f>IF(Table1[[#This Row],[Phân loại]]="Tồn đầu kỳ",Table1[[#This Row],[Tổng giá trị]],0)</f>
        <v>0</v>
      </c>
      <c r="P3015" s="7">
        <f>IF(Table1[[#This Row],[Số còn phải thu ĐK]]&lt;&gt;0,0,IF(Table1[[#This Row],[Phân loại]]="Bán hàng",Table1[[#This Row],[Tổng giá trị]],-Table1[[#This Row],[Tổng giá trị]]))</f>
        <v>3310697</v>
      </c>
      <c r="Q3015" s="35">
        <f t="shared" si="710"/>
        <v>3310697</v>
      </c>
      <c r="R3015" s="7">
        <f>Table1[[#This Row],[Số còn phải thu ĐK]]+Table1[[#This Row],[Giá Trị HD sau CK]]-Table1[[#This Row],[Số tiền đã thu]]</f>
        <v>0</v>
      </c>
      <c r="S3015" s="6">
        <f>IF(Table1[[#This Row],[Ngày hóa đơn]]&lt;&gt;"",Table1[[#This Row],[Ngày hóa đơn]],IF(Table1[[#This Row],[Ngày hạch toán]]&lt;&gt;"",Table1[[#This Row],[Ngày hạch toán]],""))</f>
        <v>46029</v>
      </c>
      <c r="T3015" s="7"/>
      <c r="U3015" s="6">
        <f>IF(Table1[[#This Row],[Ngày tính CN]]="","",S3015+T3015)</f>
        <v>46029</v>
      </c>
      <c r="V3015" s="35">
        <f ca="1">IF(Table1[[#This Row],[Hạn thanh toán]]="","",IF((U3015-NOW())&lt;0,0,(U3015-NOW())))</f>
        <v>0</v>
      </c>
      <c r="W3015" s="35"/>
      <c r="X3015" s="35" t="str">
        <f t="shared" ca="1" si="711"/>
        <v/>
      </c>
      <c r="Y3015" s="2" t="str">
        <f t="shared" si="712"/>
        <v>Đã thanh toán</v>
      </c>
      <c r="Z3015" s="51">
        <f t="shared" si="713"/>
        <v>46029</v>
      </c>
      <c r="AA3015" s="51">
        <f t="shared" si="714"/>
        <v>46076</v>
      </c>
      <c r="AD3015" s="2" t="str">
        <f>VLOOKUP($A3015,MA_KH!$A:$Q,MA_KH!O$1,0)</f>
        <v>TMART</v>
      </c>
      <c r="AE3015" s="2" t="str">
        <f>VLOOKUP($A3015,MA_KH!$A:$Q,MA_KH!P$1,0)</f>
        <v>CÔNG TY CỔ PHẦN T - MARTSTORES</v>
      </c>
    </row>
    <row r="3016" spans="1:31" ht="25.5" hidden="1" customHeight="1" x14ac:dyDescent="0.2">
      <c r="A3016" s="30" t="s">
        <v>22457</v>
      </c>
      <c r="B3016" s="30" t="s">
        <v>4249</v>
      </c>
      <c r="C3016" s="37">
        <v>46029</v>
      </c>
      <c r="D3016" s="30" t="s">
        <v>23281</v>
      </c>
      <c r="E3016" s="37">
        <v>46029</v>
      </c>
      <c r="F3016" s="30" t="s">
        <v>23282</v>
      </c>
      <c r="G3016" s="30" t="s">
        <v>23283</v>
      </c>
      <c r="H3016" s="38">
        <v>2347371</v>
      </c>
      <c r="I3016" s="67">
        <v>211265</v>
      </c>
      <c r="J3016" s="38">
        <v>170888</v>
      </c>
      <c r="K3016" s="38">
        <v>2306994</v>
      </c>
      <c r="L3016" s="7" t="s">
        <v>22849</v>
      </c>
      <c r="M3016" s="6">
        <v>46076</v>
      </c>
      <c r="O3016" s="35">
        <f>IF(Table1[[#This Row],[Phân loại]]="Tồn đầu kỳ",Table1[[#This Row],[Tổng giá trị]],0)</f>
        <v>0</v>
      </c>
      <c r="P3016" s="7">
        <f>IF(Table1[[#This Row],[Số còn phải thu ĐK]]&lt;&gt;0,0,IF(Table1[[#This Row],[Phân loại]]="Bán hàng",Table1[[#This Row],[Tổng giá trị]],-Table1[[#This Row],[Tổng giá trị]]))</f>
        <v>2306994</v>
      </c>
      <c r="Q3016" s="35">
        <f t="shared" si="710"/>
        <v>2306994</v>
      </c>
      <c r="R3016" s="7">
        <f>Table1[[#This Row],[Số còn phải thu ĐK]]+Table1[[#This Row],[Giá Trị HD sau CK]]-Table1[[#This Row],[Số tiền đã thu]]</f>
        <v>0</v>
      </c>
      <c r="S3016" s="6">
        <f>IF(Table1[[#This Row],[Ngày hóa đơn]]&lt;&gt;"",Table1[[#This Row],[Ngày hóa đơn]],IF(Table1[[#This Row],[Ngày hạch toán]]&lt;&gt;"",Table1[[#This Row],[Ngày hạch toán]],""))</f>
        <v>46029</v>
      </c>
      <c r="T3016" s="7"/>
      <c r="U3016" s="6">
        <f>IF(Table1[[#This Row],[Ngày tính CN]]="","",S3016+T3016)</f>
        <v>46029</v>
      </c>
      <c r="V3016" s="35">
        <f ca="1">IF(Table1[[#This Row],[Hạn thanh toán]]="","",IF((U3016-NOW())&lt;0,0,(U3016-NOW())))</f>
        <v>0</v>
      </c>
      <c r="W3016" s="35"/>
      <c r="X3016" s="35" t="str">
        <f t="shared" ca="1" si="711"/>
        <v/>
      </c>
      <c r="Y3016" s="2" t="str">
        <f t="shared" si="712"/>
        <v>Đã thanh toán</v>
      </c>
      <c r="Z3016" s="51">
        <f t="shared" si="713"/>
        <v>46029</v>
      </c>
      <c r="AA3016" s="51">
        <f t="shared" si="714"/>
        <v>46076</v>
      </c>
      <c r="AD3016" s="2" t="str">
        <f>VLOOKUP($A3016,MA_KH!$A:$Q,MA_KH!O$1,0)</f>
        <v>TMART</v>
      </c>
      <c r="AE3016" s="2" t="str">
        <f>VLOOKUP($A3016,MA_KH!$A:$Q,MA_KH!P$1,0)</f>
        <v>CÔNG TY CỔ PHẦN T - MARTSTORES</v>
      </c>
    </row>
    <row r="3017" spans="1:31" ht="25.5" hidden="1" customHeight="1" x14ac:dyDescent="0.2">
      <c r="A3017" s="30" t="s">
        <v>22533</v>
      </c>
      <c r="B3017" s="30" t="s">
        <v>4430</v>
      </c>
      <c r="C3017" s="37">
        <v>46029</v>
      </c>
      <c r="D3017" s="30" t="s">
        <v>23284</v>
      </c>
      <c r="E3017" s="37">
        <v>46029</v>
      </c>
      <c r="F3017" s="30" t="s">
        <v>23285</v>
      </c>
      <c r="G3017" s="30" t="s">
        <v>23286</v>
      </c>
      <c r="H3017" s="38">
        <v>2125251</v>
      </c>
      <c r="I3017" s="67">
        <v>191273</v>
      </c>
      <c r="J3017" s="38">
        <v>154718</v>
      </c>
      <c r="K3017" s="38">
        <v>2088696</v>
      </c>
      <c r="L3017" s="7" t="s">
        <v>22849</v>
      </c>
      <c r="M3017" s="6">
        <v>46076</v>
      </c>
      <c r="O3017" s="35">
        <f>IF(Table1[[#This Row],[Phân loại]]="Tồn đầu kỳ",Table1[[#This Row],[Tổng giá trị]],0)</f>
        <v>0</v>
      </c>
      <c r="P3017" s="7">
        <f>IF(Table1[[#This Row],[Số còn phải thu ĐK]]&lt;&gt;0,0,IF(Table1[[#This Row],[Phân loại]]="Bán hàng",Table1[[#This Row],[Tổng giá trị]],-Table1[[#This Row],[Tổng giá trị]]))</f>
        <v>2088696</v>
      </c>
      <c r="Q3017" s="35">
        <f t="shared" si="710"/>
        <v>2088696</v>
      </c>
      <c r="R3017" s="7">
        <f>Table1[[#This Row],[Số còn phải thu ĐK]]+Table1[[#This Row],[Giá Trị HD sau CK]]-Table1[[#This Row],[Số tiền đã thu]]</f>
        <v>0</v>
      </c>
      <c r="S3017" s="6">
        <f>IF(Table1[[#This Row],[Ngày hóa đơn]]&lt;&gt;"",Table1[[#This Row],[Ngày hóa đơn]],IF(Table1[[#This Row],[Ngày hạch toán]]&lt;&gt;"",Table1[[#This Row],[Ngày hạch toán]],""))</f>
        <v>46029</v>
      </c>
      <c r="T3017" s="7"/>
      <c r="U3017" s="6">
        <f>IF(Table1[[#This Row],[Ngày tính CN]]="","",S3017+T3017)</f>
        <v>46029</v>
      </c>
      <c r="V3017" s="35">
        <f ca="1">IF(Table1[[#This Row],[Hạn thanh toán]]="","",IF((U3017-NOW())&lt;0,0,(U3017-NOW())))</f>
        <v>0</v>
      </c>
      <c r="W3017" s="35"/>
      <c r="X3017" s="35" t="str">
        <f t="shared" ca="1" si="711"/>
        <v/>
      </c>
      <c r="Y3017" s="2" t="str">
        <f t="shared" si="712"/>
        <v>Đã thanh toán</v>
      </c>
      <c r="Z3017" s="51">
        <f t="shared" si="713"/>
        <v>46029</v>
      </c>
      <c r="AA3017" s="51">
        <f t="shared" si="714"/>
        <v>46076</v>
      </c>
      <c r="AD3017" s="2" t="str">
        <f>VLOOKUP($A3017,MA_KH!$A:$Q,MA_KH!O$1,0)</f>
        <v>TMART</v>
      </c>
      <c r="AE3017" s="2" t="str">
        <f>VLOOKUP($A3017,MA_KH!$A:$Q,MA_KH!P$1,0)</f>
        <v>CÔNG TY CỔ PHẦN T - MARTSTORES</v>
      </c>
    </row>
    <row r="3018" spans="1:31" ht="25.5" hidden="1" customHeight="1" x14ac:dyDescent="0.2">
      <c r="A3018" s="30" t="s">
        <v>22496</v>
      </c>
      <c r="B3018" s="30" t="s">
        <v>3979</v>
      </c>
      <c r="C3018" s="37">
        <v>46029</v>
      </c>
      <c r="D3018" s="30" t="s">
        <v>23287</v>
      </c>
      <c r="E3018" s="37">
        <v>46029</v>
      </c>
      <c r="F3018" s="30" t="s">
        <v>23288</v>
      </c>
      <c r="G3018" s="30" t="s">
        <v>23289</v>
      </c>
      <c r="H3018" s="38">
        <v>3733719</v>
      </c>
      <c r="I3018" s="67">
        <v>336036</v>
      </c>
      <c r="J3018" s="38">
        <v>271815</v>
      </c>
      <c r="K3018" s="38">
        <v>3669498</v>
      </c>
      <c r="L3018" s="7" t="s">
        <v>22849</v>
      </c>
      <c r="M3018" s="6">
        <v>46076</v>
      </c>
      <c r="O3018" s="35">
        <f>IF(Table1[[#This Row],[Phân loại]]="Tồn đầu kỳ",Table1[[#This Row],[Tổng giá trị]],0)</f>
        <v>0</v>
      </c>
      <c r="P3018" s="7">
        <f>IF(Table1[[#This Row],[Số còn phải thu ĐK]]&lt;&gt;0,0,IF(Table1[[#This Row],[Phân loại]]="Bán hàng",Table1[[#This Row],[Tổng giá trị]],-Table1[[#This Row],[Tổng giá trị]]))</f>
        <v>3669498</v>
      </c>
      <c r="Q3018" s="35">
        <f t="shared" si="710"/>
        <v>3669498</v>
      </c>
      <c r="R3018" s="7">
        <f>Table1[[#This Row],[Số còn phải thu ĐK]]+Table1[[#This Row],[Giá Trị HD sau CK]]-Table1[[#This Row],[Số tiền đã thu]]</f>
        <v>0</v>
      </c>
      <c r="S3018" s="6">
        <f>IF(Table1[[#This Row],[Ngày hóa đơn]]&lt;&gt;"",Table1[[#This Row],[Ngày hóa đơn]],IF(Table1[[#This Row],[Ngày hạch toán]]&lt;&gt;"",Table1[[#This Row],[Ngày hạch toán]],""))</f>
        <v>46029</v>
      </c>
      <c r="T3018" s="7"/>
      <c r="U3018" s="6">
        <f>IF(Table1[[#This Row],[Ngày tính CN]]="","",S3018+T3018)</f>
        <v>46029</v>
      </c>
      <c r="V3018" s="35">
        <f ca="1">IF(Table1[[#This Row],[Hạn thanh toán]]="","",IF((U3018-NOW())&lt;0,0,(U3018-NOW())))</f>
        <v>0</v>
      </c>
      <c r="W3018" s="35"/>
      <c r="X3018" s="35" t="str">
        <f t="shared" ca="1" si="711"/>
        <v/>
      </c>
      <c r="Y3018" s="2" t="str">
        <f t="shared" si="712"/>
        <v>Đã thanh toán</v>
      </c>
      <c r="Z3018" s="51">
        <f t="shared" si="713"/>
        <v>46029</v>
      </c>
      <c r="AA3018" s="51">
        <f t="shared" si="714"/>
        <v>46076</v>
      </c>
      <c r="AD3018" s="2" t="str">
        <f>VLOOKUP($A3018,MA_KH!$A:$Q,MA_KH!O$1,0)</f>
        <v>TMART</v>
      </c>
      <c r="AE3018" s="2" t="str">
        <f>VLOOKUP($A3018,MA_KH!$A:$Q,MA_KH!P$1,0)</f>
        <v>CÔNG TY CỔ PHẦN T - MARTSTORES</v>
      </c>
    </row>
    <row r="3019" spans="1:31" ht="25.5" hidden="1" customHeight="1" x14ac:dyDescent="0.2">
      <c r="A3019" s="39" t="s">
        <v>22497</v>
      </c>
      <c r="B3019" s="39" t="s">
        <v>4336</v>
      </c>
      <c r="C3019" s="37">
        <v>46029</v>
      </c>
      <c r="D3019" s="39" t="s">
        <v>23290</v>
      </c>
      <c r="E3019" s="37">
        <v>46029</v>
      </c>
      <c r="F3019" s="39" t="s">
        <v>23291</v>
      </c>
      <c r="G3019" s="39" t="s">
        <v>23292</v>
      </c>
      <c r="H3019" s="41">
        <v>766842</v>
      </c>
      <c r="I3019" s="67">
        <v>69016</v>
      </c>
      <c r="J3019" s="41">
        <v>55826</v>
      </c>
      <c r="K3019" s="41">
        <v>753652</v>
      </c>
      <c r="L3019" s="7" t="s">
        <v>22849</v>
      </c>
      <c r="M3019" s="6">
        <v>46076</v>
      </c>
      <c r="O3019" s="35">
        <f>IF(Table1[[#This Row],[Phân loại]]="Tồn đầu kỳ",Table1[[#This Row],[Tổng giá trị]],0)</f>
        <v>0</v>
      </c>
      <c r="P3019" s="7">
        <f>IF(Table1[[#This Row],[Số còn phải thu ĐK]]&lt;&gt;0,0,IF(Table1[[#This Row],[Phân loại]]="Bán hàng",Table1[[#This Row],[Tổng giá trị]],-Table1[[#This Row],[Tổng giá trị]]))</f>
        <v>753652</v>
      </c>
      <c r="Q3019" s="35">
        <f t="shared" si="710"/>
        <v>753652</v>
      </c>
      <c r="R3019" s="7">
        <f>Table1[[#This Row],[Số còn phải thu ĐK]]+Table1[[#This Row],[Giá Trị HD sau CK]]-Table1[[#This Row],[Số tiền đã thu]]</f>
        <v>0</v>
      </c>
      <c r="S3019" s="6">
        <f>IF(Table1[[#This Row],[Ngày hóa đơn]]&lt;&gt;"",Table1[[#This Row],[Ngày hóa đơn]],IF(Table1[[#This Row],[Ngày hạch toán]]&lt;&gt;"",Table1[[#This Row],[Ngày hạch toán]],""))</f>
        <v>46029</v>
      </c>
      <c r="T3019" s="7"/>
      <c r="U3019" s="6">
        <f>IF(Table1[[#This Row],[Ngày tính CN]]="","",S3019+T3019)</f>
        <v>46029</v>
      </c>
      <c r="V3019" s="35">
        <f ca="1">IF(Table1[[#This Row],[Hạn thanh toán]]="","",IF((U3019-NOW())&lt;0,0,(U3019-NOW())))</f>
        <v>0</v>
      </c>
      <c r="W3019" s="35"/>
      <c r="X3019" s="35" t="str">
        <f t="shared" ca="1" si="711"/>
        <v/>
      </c>
      <c r="Y3019" s="2" t="str">
        <f t="shared" si="712"/>
        <v>Đã thanh toán</v>
      </c>
      <c r="Z3019" s="51">
        <f t="shared" si="713"/>
        <v>46029</v>
      </c>
      <c r="AA3019" s="51">
        <f t="shared" si="714"/>
        <v>46076</v>
      </c>
      <c r="AD3019" s="2" t="str">
        <f>VLOOKUP($A3019,MA_KH!$A:$Q,MA_KH!O$1,0)</f>
        <v>TMART</v>
      </c>
      <c r="AE3019" s="2" t="str">
        <f>VLOOKUP($A3019,MA_KH!$A:$Q,MA_KH!P$1,0)</f>
        <v>CÔNG TY CỔ PHẦN T - MARTSTORES</v>
      </c>
    </row>
    <row r="3020" spans="1:31" ht="25.5" hidden="1" customHeight="1" x14ac:dyDescent="0.2">
      <c r="A3020" s="30" t="s">
        <v>22492</v>
      </c>
      <c r="B3020" s="30" t="s">
        <v>4335</v>
      </c>
      <c r="C3020" s="37">
        <v>46030</v>
      </c>
      <c r="D3020" s="30" t="s">
        <v>23293</v>
      </c>
      <c r="E3020" s="37">
        <v>46030</v>
      </c>
      <c r="F3020" s="30" t="s">
        <v>23294</v>
      </c>
      <c r="G3020" s="30" t="s">
        <v>23295</v>
      </c>
      <c r="H3020" s="38">
        <v>1593316</v>
      </c>
      <c r="I3020" s="67">
        <v>143399</v>
      </c>
      <c r="J3020" s="38">
        <v>115993</v>
      </c>
      <c r="K3020" s="38">
        <v>1565910</v>
      </c>
      <c r="L3020" s="7" t="s">
        <v>22849</v>
      </c>
      <c r="M3020" s="6">
        <v>46076</v>
      </c>
      <c r="O3020" s="35">
        <f>IF(Table1[[#This Row],[Phân loại]]="Tồn đầu kỳ",Table1[[#This Row],[Tổng giá trị]],0)</f>
        <v>0</v>
      </c>
      <c r="P3020" s="7">
        <f>IF(Table1[[#This Row],[Số còn phải thu ĐK]]&lt;&gt;0,0,IF(Table1[[#This Row],[Phân loại]]="Bán hàng",Table1[[#This Row],[Tổng giá trị]],-Table1[[#This Row],[Tổng giá trị]]))</f>
        <v>1565910</v>
      </c>
      <c r="Q3020" s="35">
        <f t="shared" ref="Q3020:Q3022" si="715">IF(M3020&lt;&gt;"",IF(O3020&lt;&gt;0,O3020,P3020),0)</f>
        <v>1565910</v>
      </c>
      <c r="R3020" s="7">
        <f>Table1[[#This Row],[Số còn phải thu ĐK]]+Table1[[#This Row],[Giá Trị HD sau CK]]-Table1[[#This Row],[Số tiền đã thu]]</f>
        <v>0</v>
      </c>
      <c r="S3020" s="6">
        <f>IF(Table1[[#This Row],[Ngày hóa đơn]]&lt;&gt;"",Table1[[#This Row],[Ngày hóa đơn]],IF(Table1[[#This Row],[Ngày hạch toán]]&lt;&gt;"",Table1[[#This Row],[Ngày hạch toán]],""))</f>
        <v>46030</v>
      </c>
      <c r="T3020" s="7"/>
      <c r="U3020" s="6">
        <f>IF(Table1[[#This Row],[Ngày tính CN]]="","",S3020+T3020)</f>
        <v>46030</v>
      </c>
      <c r="V3020" s="35">
        <f ca="1">IF(Table1[[#This Row],[Hạn thanh toán]]="","",IF((U3020-NOW())&lt;0,0,(U3020-NOW())))</f>
        <v>0</v>
      </c>
      <c r="W3020" s="35"/>
      <c r="X3020" s="35" t="str">
        <f t="shared" ref="X3020:X3022" ca="1" si="716">IF(OR(U3020="",R3020=0),"",IF((U3020-NOW())&lt;0,-(U3020-NOW()),0))</f>
        <v/>
      </c>
      <c r="Y3020" s="2" t="str">
        <f t="shared" ref="Y3020:Y3022" si="717">IF(R3020=0,"Đã thanh toán",IF(X3020="","",IF(X3020&lt;=0,"Chưa đến hạn thanh toán",IF(X3020&lt;=30,"Nợ quá hạn 30 ngày",IF(X3020&lt;=60,"Nợ quá hạn từ 30 ngày đến 60 ngày",IF(X3020&lt;=90,"Nợ quá hạn từ 60 ngày đến 90 ngày",IF(X3020&lt;=120,"Nợ quá hạn từ 90 ngày đến 120 ngày","Nợ quá hạn hơn 120 ngày có khả năng mất thanh toán")))))))</f>
        <v>Đã thanh toán</v>
      </c>
      <c r="Z3020" s="51">
        <f t="shared" si="713"/>
        <v>46030</v>
      </c>
      <c r="AA3020" s="51">
        <f t="shared" si="714"/>
        <v>46076</v>
      </c>
      <c r="AD3020" s="2" t="str">
        <f>VLOOKUP($A3020,MA_KH!$A:$Q,MA_KH!O$1,0)</f>
        <v>TMART</v>
      </c>
      <c r="AE3020" s="2" t="str">
        <f>VLOOKUP($A3020,MA_KH!$A:$Q,MA_KH!P$1,0)</f>
        <v>CÔNG TY CỔ PHẦN T - MARTSTORES</v>
      </c>
    </row>
    <row r="3021" spans="1:31" ht="25.5" hidden="1" customHeight="1" x14ac:dyDescent="0.2">
      <c r="A3021" s="30" t="s">
        <v>22495</v>
      </c>
      <c r="B3021" s="30" t="s">
        <v>4225</v>
      </c>
      <c r="C3021" s="37">
        <v>46030</v>
      </c>
      <c r="D3021" s="30" t="s">
        <v>23296</v>
      </c>
      <c r="E3021" s="37">
        <v>46030</v>
      </c>
      <c r="F3021" s="30" t="s">
        <v>23297</v>
      </c>
      <c r="G3021" s="30" t="s">
        <v>23168</v>
      </c>
      <c r="H3021" s="38">
        <v>3022795</v>
      </c>
      <c r="I3021" s="67">
        <v>272053</v>
      </c>
      <c r="J3021" s="38">
        <v>220059</v>
      </c>
      <c r="K3021" s="38">
        <v>2970801</v>
      </c>
      <c r="L3021" s="7" t="s">
        <v>22849</v>
      </c>
      <c r="M3021" s="6">
        <v>46076</v>
      </c>
      <c r="O3021" s="35">
        <f>IF(Table1[[#This Row],[Phân loại]]="Tồn đầu kỳ",Table1[[#This Row],[Tổng giá trị]],0)</f>
        <v>0</v>
      </c>
      <c r="P3021" s="7">
        <f>IF(Table1[[#This Row],[Số còn phải thu ĐK]]&lt;&gt;0,0,IF(Table1[[#This Row],[Phân loại]]="Bán hàng",Table1[[#This Row],[Tổng giá trị]],-Table1[[#This Row],[Tổng giá trị]]))</f>
        <v>2970801</v>
      </c>
      <c r="Q3021" s="35">
        <f t="shared" si="715"/>
        <v>2970801</v>
      </c>
      <c r="R3021" s="7">
        <f>Table1[[#This Row],[Số còn phải thu ĐK]]+Table1[[#This Row],[Giá Trị HD sau CK]]-Table1[[#This Row],[Số tiền đã thu]]</f>
        <v>0</v>
      </c>
      <c r="S3021" s="6">
        <f>IF(Table1[[#This Row],[Ngày hóa đơn]]&lt;&gt;"",Table1[[#This Row],[Ngày hóa đơn]],IF(Table1[[#This Row],[Ngày hạch toán]]&lt;&gt;"",Table1[[#This Row],[Ngày hạch toán]],""))</f>
        <v>46030</v>
      </c>
      <c r="T3021" s="7"/>
      <c r="U3021" s="6">
        <f>IF(Table1[[#This Row],[Ngày tính CN]]="","",S3021+T3021)</f>
        <v>46030</v>
      </c>
      <c r="V3021" s="35">
        <f ca="1">IF(Table1[[#This Row],[Hạn thanh toán]]="","",IF((U3021-NOW())&lt;0,0,(U3021-NOW())))</f>
        <v>0</v>
      </c>
      <c r="W3021" s="35"/>
      <c r="X3021" s="35" t="str">
        <f t="shared" ca="1" si="716"/>
        <v/>
      </c>
      <c r="Y3021" s="2" t="str">
        <f t="shared" si="717"/>
        <v>Đã thanh toán</v>
      </c>
      <c r="Z3021" s="51">
        <f t="shared" si="713"/>
        <v>46030</v>
      </c>
      <c r="AA3021" s="51">
        <f t="shared" si="714"/>
        <v>46076</v>
      </c>
      <c r="AD3021" s="2" t="str">
        <f>VLOOKUP($A3021,MA_KH!$A:$Q,MA_KH!O$1,0)</f>
        <v>TMART</v>
      </c>
      <c r="AE3021" s="2" t="str">
        <f>VLOOKUP($A3021,MA_KH!$A:$Q,MA_KH!P$1,0)</f>
        <v>CÔNG TY CỔ PHẦN T - MARTSTORES</v>
      </c>
    </row>
    <row r="3022" spans="1:31" ht="25.5" hidden="1" customHeight="1" x14ac:dyDescent="0.2">
      <c r="A3022" s="39" t="s">
        <v>22505</v>
      </c>
      <c r="B3022" s="39" t="s">
        <v>4095</v>
      </c>
      <c r="C3022" s="37">
        <v>46030</v>
      </c>
      <c r="D3022" s="39" t="s">
        <v>23298</v>
      </c>
      <c r="E3022" s="37">
        <v>46030</v>
      </c>
      <c r="F3022" s="39" t="s">
        <v>23299</v>
      </c>
      <c r="G3022" s="39" t="s">
        <v>23300</v>
      </c>
      <c r="H3022" s="41">
        <v>1145700</v>
      </c>
      <c r="I3022" s="67">
        <v>103113</v>
      </c>
      <c r="J3022" s="41">
        <v>83407</v>
      </c>
      <c r="K3022" s="41">
        <v>1125994</v>
      </c>
      <c r="L3022" s="7" t="s">
        <v>22849</v>
      </c>
      <c r="M3022" s="6">
        <v>46076</v>
      </c>
      <c r="O3022" s="35">
        <f>IF(Table1[[#This Row],[Phân loại]]="Tồn đầu kỳ",Table1[[#This Row],[Tổng giá trị]],0)</f>
        <v>0</v>
      </c>
      <c r="P3022" s="7">
        <f>IF(Table1[[#This Row],[Số còn phải thu ĐK]]&lt;&gt;0,0,IF(Table1[[#This Row],[Phân loại]]="Bán hàng",Table1[[#This Row],[Tổng giá trị]],-Table1[[#This Row],[Tổng giá trị]]))</f>
        <v>1125994</v>
      </c>
      <c r="Q3022" s="35">
        <f t="shared" si="715"/>
        <v>1125994</v>
      </c>
      <c r="R3022" s="7">
        <f>Table1[[#This Row],[Số còn phải thu ĐK]]+Table1[[#This Row],[Giá Trị HD sau CK]]-Table1[[#This Row],[Số tiền đã thu]]</f>
        <v>0</v>
      </c>
      <c r="S3022" s="6">
        <f>IF(Table1[[#This Row],[Ngày hóa đơn]]&lt;&gt;"",Table1[[#This Row],[Ngày hóa đơn]],IF(Table1[[#This Row],[Ngày hạch toán]]&lt;&gt;"",Table1[[#This Row],[Ngày hạch toán]],""))</f>
        <v>46030</v>
      </c>
      <c r="T3022" s="7"/>
      <c r="U3022" s="6">
        <f>IF(Table1[[#This Row],[Ngày tính CN]]="","",S3022+T3022)</f>
        <v>46030</v>
      </c>
      <c r="V3022" s="35">
        <f ca="1">IF(Table1[[#This Row],[Hạn thanh toán]]="","",IF((U3022-NOW())&lt;0,0,(U3022-NOW())))</f>
        <v>0</v>
      </c>
      <c r="W3022" s="35"/>
      <c r="X3022" s="35" t="str">
        <f t="shared" ca="1" si="716"/>
        <v/>
      </c>
      <c r="Y3022" s="2" t="str">
        <f t="shared" si="717"/>
        <v>Đã thanh toán</v>
      </c>
      <c r="Z3022" s="51">
        <f t="shared" si="713"/>
        <v>46030</v>
      </c>
      <c r="AA3022" s="51">
        <f t="shared" si="714"/>
        <v>46076</v>
      </c>
      <c r="AD3022" s="2" t="str">
        <f>VLOOKUP($A3022,MA_KH!$A:$Q,MA_KH!O$1,0)</f>
        <v>TMART</v>
      </c>
      <c r="AE3022" s="2" t="str">
        <f>VLOOKUP($A3022,MA_KH!$A:$Q,MA_KH!P$1,0)</f>
        <v>CÔNG TY CỔ PHẦN T - MARTSTORES</v>
      </c>
    </row>
    <row r="3023" spans="1:31" ht="25.5" hidden="1" customHeight="1" x14ac:dyDescent="0.2">
      <c r="A3023" s="39" t="s">
        <v>22508</v>
      </c>
      <c r="B3023" s="39" t="s">
        <v>4386</v>
      </c>
      <c r="C3023" s="32">
        <v>46031</v>
      </c>
      <c r="D3023" s="39" t="s">
        <v>23301</v>
      </c>
      <c r="E3023" s="37">
        <v>46031</v>
      </c>
      <c r="F3023" s="39" t="s">
        <v>23302</v>
      </c>
      <c r="G3023" s="39" t="s">
        <v>4386</v>
      </c>
      <c r="H3023" s="41">
        <v>903298</v>
      </c>
      <c r="I3023" s="67">
        <v>0</v>
      </c>
      <c r="J3023" s="41">
        <v>72264</v>
      </c>
      <c r="K3023" s="41">
        <v>975562</v>
      </c>
      <c r="L3023" s="7" t="s">
        <v>22849</v>
      </c>
      <c r="M3023" s="6">
        <v>46076</v>
      </c>
      <c r="O3023" s="35">
        <f>IF(Table1[[#This Row],[Phân loại]]="Tồn đầu kỳ",Table1[[#This Row],[Tổng giá trị]],0)</f>
        <v>0</v>
      </c>
      <c r="P3023" s="7">
        <f>IF(Table1[[#This Row],[Số còn phải thu ĐK]]&lt;&gt;0,0,IF(Table1[[#This Row],[Phân loại]]="Bán hàng",Table1[[#This Row],[Tổng giá trị]],-Table1[[#This Row],[Tổng giá trị]]))</f>
        <v>975562</v>
      </c>
      <c r="Q3023" s="35">
        <f>IF(M3023&lt;&gt;"",IF(O3023&lt;&gt;0,O3023,P3023),0)</f>
        <v>975562</v>
      </c>
      <c r="R3023" s="7">
        <f>Table1[[#This Row],[Số còn phải thu ĐK]]+Table1[[#This Row],[Giá Trị HD sau CK]]-Table1[[#This Row],[Số tiền đã thu]]</f>
        <v>0</v>
      </c>
      <c r="S3023" s="6">
        <f>IF(Table1[[#This Row],[Ngày hóa đơn]]&lt;&gt;"",Table1[[#This Row],[Ngày hóa đơn]],IF(Table1[[#This Row],[Ngày hạch toán]]&lt;&gt;"",Table1[[#This Row],[Ngày hạch toán]],""))</f>
        <v>46031</v>
      </c>
      <c r="T3023" s="7"/>
      <c r="U3023" s="6">
        <f>IF(Table1[[#This Row],[Ngày tính CN]]="","",S3023+T3023)</f>
        <v>46031</v>
      </c>
      <c r="V3023" s="35">
        <f ca="1">IF(Table1[[#This Row],[Hạn thanh toán]]="","",IF((U3023-NOW())&lt;0,0,(U3023-NOW())))</f>
        <v>0</v>
      </c>
      <c r="W3023" s="35"/>
      <c r="X3023" s="35" t="str">
        <f ca="1">IF(OR(U3023="",R3023=0),"",IF((U3023-NOW())&lt;0,-(U3023-NOW()),0))</f>
        <v/>
      </c>
      <c r="Y3023" s="2" t="str">
        <f>IF(R3023=0,"Đã thanh toán",IF(X3023="","",IF(X3023&lt;=0,"Chưa đến hạn thanh toán",IF(X3023&lt;=30,"Nợ quá hạn 30 ngày",IF(X3023&lt;=60,"Nợ quá hạn từ 30 ngày đến 60 ngày",IF(X3023&lt;=90,"Nợ quá hạn từ 60 ngày đến 90 ngày",IF(X3023&lt;=120,"Nợ quá hạn từ 90 ngày đến 120 ngày","Nợ quá hạn hơn 120 ngày có khả năng mất thanh toán")))))))</f>
        <v>Đã thanh toán</v>
      </c>
      <c r="Z3023" s="51">
        <f t="shared" si="713"/>
        <v>46031</v>
      </c>
      <c r="AA3023" s="51">
        <f t="shared" si="714"/>
        <v>46076</v>
      </c>
      <c r="AD3023" s="2" t="str">
        <f>VLOOKUP($A3023,MA_KH!$A:$Q,MA_KH!O$1,0)</f>
        <v>TMART</v>
      </c>
      <c r="AE3023" s="2" t="str">
        <f>VLOOKUP($A3023,MA_KH!$A:$Q,MA_KH!P$1,0)</f>
        <v>CÔNG TY CỔ PHẦN T - MARTSTORES</v>
      </c>
    </row>
    <row r="3024" spans="1:31" ht="25.5" hidden="1" customHeight="1" x14ac:dyDescent="0.2">
      <c r="A3024" s="39" t="s">
        <v>22524</v>
      </c>
      <c r="B3024" s="39" t="s">
        <v>4098</v>
      </c>
      <c r="C3024" s="37">
        <v>46032</v>
      </c>
      <c r="D3024" s="39" t="s">
        <v>23303</v>
      </c>
      <c r="E3024" s="37">
        <v>46032</v>
      </c>
      <c r="F3024" s="39" t="s">
        <v>23304</v>
      </c>
      <c r="G3024" s="39" t="s">
        <v>23305</v>
      </c>
      <c r="H3024" s="41">
        <v>1088850</v>
      </c>
      <c r="I3024" s="67">
        <v>97997</v>
      </c>
      <c r="J3024" s="41">
        <v>79268</v>
      </c>
      <c r="K3024" s="41">
        <v>1070121</v>
      </c>
      <c r="L3024" s="7" t="s">
        <v>22849</v>
      </c>
      <c r="M3024" s="6">
        <v>46076</v>
      </c>
      <c r="O3024" s="35">
        <f>IF(Table1[[#This Row],[Phân loại]]="Tồn đầu kỳ",Table1[[#This Row],[Tổng giá trị]],0)</f>
        <v>0</v>
      </c>
      <c r="P3024" s="7">
        <f>IF(Table1[[#This Row],[Số còn phải thu ĐK]]&lt;&gt;0,0,IF(Table1[[#This Row],[Phân loại]]="Bán hàng",Table1[[#This Row],[Tổng giá trị]],-Table1[[#This Row],[Tổng giá trị]]))</f>
        <v>1070121</v>
      </c>
      <c r="Q3024" s="35">
        <f>IF(M3024&lt;&gt;"",IF(O3024&lt;&gt;0,O3024,P3024),0)</f>
        <v>1070121</v>
      </c>
      <c r="R3024" s="7">
        <f>Table1[[#This Row],[Số còn phải thu ĐK]]+Table1[[#This Row],[Giá Trị HD sau CK]]-Table1[[#This Row],[Số tiền đã thu]]</f>
        <v>0</v>
      </c>
      <c r="S3024" s="6">
        <f>IF(Table1[[#This Row],[Ngày hóa đơn]]&lt;&gt;"",Table1[[#This Row],[Ngày hóa đơn]],IF(Table1[[#This Row],[Ngày hạch toán]]&lt;&gt;"",Table1[[#This Row],[Ngày hạch toán]],""))</f>
        <v>46032</v>
      </c>
      <c r="T3024" s="7"/>
      <c r="U3024" s="6">
        <f>IF(Table1[[#This Row],[Ngày tính CN]]="","",S3024+T3024)</f>
        <v>46032</v>
      </c>
      <c r="V3024" s="35">
        <f ca="1">IF(Table1[[#This Row],[Hạn thanh toán]]="","",IF((U3024-NOW())&lt;0,0,(U3024-NOW())))</f>
        <v>0</v>
      </c>
      <c r="W3024" s="35"/>
      <c r="X3024" s="35" t="str">
        <f ca="1">IF(OR(U3024="",R3024=0),"",IF((U3024-NOW())&lt;0,-(U3024-NOW()),0))</f>
        <v/>
      </c>
      <c r="Y3024" s="2" t="str">
        <f>IF(R3024=0,"Đã thanh toán",IF(X3024="","",IF(X3024&lt;=0,"Chưa đến hạn thanh toán",IF(X3024&lt;=30,"Nợ quá hạn 30 ngày",IF(X3024&lt;=60,"Nợ quá hạn từ 30 ngày đến 60 ngày",IF(X3024&lt;=90,"Nợ quá hạn từ 60 ngày đến 90 ngày",IF(X3024&lt;=120,"Nợ quá hạn từ 90 ngày đến 120 ngày","Nợ quá hạn hơn 120 ngày có khả năng mất thanh toán")))))))</f>
        <v>Đã thanh toán</v>
      </c>
      <c r="Z3024" s="51">
        <f t="shared" si="713"/>
        <v>46032</v>
      </c>
      <c r="AA3024" s="51">
        <f t="shared" si="714"/>
        <v>46076</v>
      </c>
      <c r="AD3024" s="2" t="str">
        <f>VLOOKUP($A3024,MA_KH!$A:$Q,MA_KH!O$1,0)</f>
        <v>TMART</v>
      </c>
      <c r="AE3024" s="2" t="str">
        <f>VLOOKUP($A3024,MA_KH!$A:$Q,MA_KH!P$1,0)</f>
        <v>CÔNG TY CỔ PHẦN T - MARTSTORES</v>
      </c>
    </row>
    <row r="3025" spans="1:31" ht="25.5" hidden="1" customHeight="1" x14ac:dyDescent="0.2">
      <c r="A3025" s="30" t="s">
        <v>19978</v>
      </c>
      <c r="B3025" s="30" t="s">
        <v>22531</v>
      </c>
      <c r="C3025" s="37">
        <v>46034</v>
      </c>
      <c r="D3025" s="30" t="s">
        <v>23306</v>
      </c>
      <c r="E3025" s="37">
        <v>46034</v>
      </c>
      <c r="F3025" s="30" t="s">
        <v>3751</v>
      </c>
      <c r="G3025" s="30" t="s">
        <v>19979</v>
      </c>
      <c r="H3025" s="38">
        <v>65001</v>
      </c>
      <c r="I3025" s="67">
        <v>5850</v>
      </c>
      <c r="J3025" s="38">
        <v>4732</v>
      </c>
      <c r="K3025" s="38">
        <v>63883</v>
      </c>
      <c r="L3025" s="7" t="s">
        <v>22849</v>
      </c>
      <c r="M3025" s="6">
        <v>46076</v>
      </c>
      <c r="O3025" s="35">
        <f>IF(Table1[[#This Row],[Phân loại]]="Tồn đầu kỳ",Table1[[#This Row],[Tổng giá trị]],0)</f>
        <v>0</v>
      </c>
      <c r="P3025" s="7">
        <f>IF(Table1[[#This Row],[Số còn phải thu ĐK]]&lt;&gt;0,0,IF(Table1[[#This Row],[Phân loại]]="Bán hàng",Table1[[#This Row],[Tổng giá trị]],-Table1[[#This Row],[Tổng giá trị]]))</f>
        <v>63883</v>
      </c>
      <c r="Q3025" s="35">
        <f t="shared" ref="Q3025:Q3029" si="718">IF(M3025&lt;&gt;"",IF(O3025&lt;&gt;0,O3025,P3025),0)</f>
        <v>63883</v>
      </c>
      <c r="R3025" s="7">
        <f>Table1[[#This Row],[Số còn phải thu ĐK]]+Table1[[#This Row],[Giá Trị HD sau CK]]-Table1[[#This Row],[Số tiền đã thu]]</f>
        <v>0</v>
      </c>
      <c r="S3025" s="6">
        <f>IF(Table1[[#This Row],[Ngày hóa đơn]]&lt;&gt;"",Table1[[#This Row],[Ngày hóa đơn]],IF(Table1[[#This Row],[Ngày hạch toán]]&lt;&gt;"",Table1[[#This Row],[Ngày hạch toán]],""))</f>
        <v>46034</v>
      </c>
      <c r="T3025" s="7"/>
      <c r="U3025" s="6">
        <f>IF(Table1[[#This Row],[Ngày tính CN]]="","",S3025+T3025)</f>
        <v>46034</v>
      </c>
      <c r="V3025" s="35">
        <f ca="1">IF(Table1[[#This Row],[Hạn thanh toán]]="","",IF((U3025-NOW())&lt;0,0,(U3025-NOW())))</f>
        <v>0</v>
      </c>
      <c r="W3025" s="35"/>
      <c r="X3025" s="35" t="str">
        <f t="shared" ref="X3025:X3029" ca="1" si="719">IF(OR(U3025="",R3025=0),"",IF((U3025-NOW())&lt;0,-(U3025-NOW()),0))</f>
        <v/>
      </c>
      <c r="Y3025" s="2" t="str">
        <f t="shared" ref="Y3025:Y3029" si="720">IF(R3025=0,"Đã thanh toán",IF(X3025="","",IF(X3025&lt;=0,"Chưa đến hạn thanh toán",IF(X3025&lt;=30,"Nợ quá hạn 30 ngày",IF(X3025&lt;=60,"Nợ quá hạn từ 30 ngày đến 60 ngày",IF(X3025&lt;=90,"Nợ quá hạn từ 60 ngày đến 90 ngày",IF(X3025&lt;=120,"Nợ quá hạn từ 90 ngày đến 120 ngày","Nợ quá hạn hơn 120 ngày có khả năng mất thanh toán")))))))</f>
        <v>Đã thanh toán</v>
      </c>
      <c r="Z3025" s="51">
        <f t="shared" si="713"/>
        <v>46034</v>
      </c>
      <c r="AA3025" s="51">
        <f t="shared" si="714"/>
        <v>46076</v>
      </c>
      <c r="AD3025" s="2" t="str">
        <f>VLOOKUP($A3025,MA_KH!$A:$Q,MA_KH!O$1,0)</f>
        <v>TMART</v>
      </c>
      <c r="AE3025" s="2" t="str">
        <f>VLOOKUP($A3025,MA_KH!$A:$Q,MA_KH!P$1,0)</f>
        <v>CÔNG TY CỔ PHẦN T - MARTSTORES</v>
      </c>
    </row>
    <row r="3026" spans="1:31" ht="25.5" hidden="1" customHeight="1" x14ac:dyDescent="0.2">
      <c r="A3026" s="30" t="s">
        <v>22460</v>
      </c>
      <c r="B3026" s="30" t="s">
        <v>4250</v>
      </c>
      <c r="C3026" s="37">
        <v>46034</v>
      </c>
      <c r="D3026" s="30" t="s">
        <v>23307</v>
      </c>
      <c r="E3026" s="37">
        <v>46034</v>
      </c>
      <c r="F3026" s="30" t="s">
        <v>3742</v>
      </c>
      <c r="G3026" s="30" t="s">
        <v>4250</v>
      </c>
      <c r="H3026" s="38">
        <v>65001</v>
      </c>
      <c r="I3026" s="67">
        <v>5850</v>
      </c>
      <c r="J3026" s="38">
        <v>4732</v>
      </c>
      <c r="K3026" s="38">
        <v>63883</v>
      </c>
      <c r="L3026" s="7" t="s">
        <v>22849</v>
      </c>
      <c r="M3026" s="6">
        <v>46076</v>
      </c>
      <c r="O3026" s="35">
        <f>IF(Table1[[#This Row],[Phân loại]]="Tồn đầu kỳ",Table1[[#This Row],[Tổng giá trị]],0)</f>
        <v>0</v>
      </c>
      <c r="P3026" s="7">
        <f>IF(Table1[[#This Row],[Số còn phải thu ĐK]]&lt;&gt;0,0,IF(Table1[[#This Row],[Phân loại]]="Bán hàng",Table1[[#This Row],[Tổng giá trị]],-Table1[[#This Row],[Tổng giá trị]]))</f>
        <v>63883</v>
      </c>
      <c r="Q3026" s="35">
        <f t="shared" si="718"/>
        <v>63883</v>
      </c>
      <c r="R3026" s="7">
        <f>Table1[[#This Row],[Số còn phải thu ĐK]]+Table1[[#This Row],[Giá Trị HD sau CK]]-Table1[[#This Row],[Số tiền đã thu]]</f>
        <v>0</v>
      </c>
      <c r="S3026" s="6">
        <f>IF(Table1[[#This Row],[Ngày hóa đơn]]&lt;&gt;"",Table1[[#This Row],[Ngày hóa đơn]],IF(Table1[[#This Row],[Ngày hạch toán]]&lt;&gt;"",Table1[[#This Row],[Ngày hạch toán]],""))</f>
        <v>46034</v>
      </c>
      <c r="T3026" s="7"/>
      <c r="U3026" s="6">
        <f>IF(Table1[[#This Row],[Ngày tính CN]]="","",S3026+T3026)</f>
        <v>46034</v>
      </c>
      <c r="V3026" s="35">
        <f ca="1">IF(Table1[[#This Row],[Hạn thanh toán]]="","",IF((U3026-NOW())&lt;0,0,(U3026-NOW())))</f>
        <v>0</v>
      </c>
      <c r="W3026" s="35"/>
      <c r="X3026" s="35" t="str">
        <f t="shared" ca="1" si="719"/>
        <v/>
      </c>
      <c r="Y3026" s="2" t="str">
        <f t="shared" si="720"/>
        <v>Đã thanh toán</v>
      </c>
      <c r="Z3026" s="51">
        <f t="shared" si="713"/>
        <v>46034</v>
      </c>
      <c r="AA3026" s="51">
        <f t="shared" si="714"/>
        <v>46076</v>
      </c>
      <c r="AD3026" s="2" t="str">
        <f>VLOOKUP($A3026,MA_KH!$A:$Q,MA_KH!O$1,0)</f>
        <v>TMART</v>
      </c>
      <c r="AE3026" s="2" t="str">
        <f>VLOOKUP($A3026,MA_KH!$A:$Q,MA_KH!P$1,0)</f>
        <v>CÔNG TY CỔ PHẦN T - MARTSTORES</v>
      </c>
    </row>
    <row r="3027" spans="1:31" ht="25.5" hidden="1" customHeight="1" x14ac:dyDescent="0.2">
      <c r="A3027" s="30" t="s">
        <v>22510</v>
      </c>
      <c r="B3027" s="30" t="s">
        <v>4214</v>
      </c>
      <c r="C3027" s="37">
        <v>46034</v>
      </c>
      <c r="D3027" s="30" t="s">
        <v>23308</v>
      </c>
      <c r="E3027" s="37">
        <v>46034</v>
      </c>
      <c r="F3027" s="30" t="s">
        <v>3832</v>
      </c>
      <c r="G3027" s="30" t="s">
        <v>4214</v>
      </c>
      <c r="H3027" s="38">
        <v>65001</v>
      </c>
      <c r="I3027" s="67">
        <v>5850</v>
      </c>
      <c r="J3027" s="38">
        <v>4732</v>
      </c>
      <c r="K3027" s="38">
        <v>63883</v>
      </c>
      <c r="L3027" s="7" t="s">
        <v>22849</v>
      </c>
      <c r="M3027" s="6">
        <v>46076</v>
      </c>
      <c r="O3027" s="35">
        <f>IF(Table1[[#This Row],[Phân loại]]="Tồn đầu kỳ",Table1[[#This Row],[Tổng giá trị]],0)</f>
        <v>0</v>
      </c>
      <c r="P3027" s="7">
        <f>IF(Table1[[#This Row],[Số còn phải thu ĐK]]&lt;&gt;0,0,IF(Table1[[#This Row],[Phân loại]]="Bán hàng",Table1[[#This Row],[Tổng giá trị]],-Table1[[#This Row],[Tổng giá trị]]))</f>
        <v>63883</v>
      </c>
      <c r="Q3027" s="35">
        <f t="shared" si="718"/>
        <v>63883</v>
      </c>
      <c r="R3027" s="7">
        <f>Table1[[#This Row],[Số còn phải thu ĐK]]+Table1[[#This Row],[Giá Trị HD sau CK]]-Table1[[#This Row],[Số tiền đã thu]]</f>
        <v>0</v>
      </c>
      <c r="S3027" s="6">
        <f>IF(Table1[[#This Row],[Ngày hóa đơn]]&lt;&gt;"",Table1[[#This Row],[Ngày hóa đơn]],IF(Table1[[#This Row],[Ngày hạch toán]]&lt;&gt;"",Table1[[#This Row],[Ngày hạch toán]],""))</f>
        <v>46034</v>
      </c>
      <c r="T3027" s="7"/>
      <c r="U3027" s="6">
        <f>IF(Table1[[#This Row],[Ngày tính CN]]="","",S3027+T3027)</f>
        <v>46034</v>
      </c>
      <c r="V3027" s="35">
        <f ca="1">IF(Table1[[#This Row],[Hạn thanh toán]]="","",IF((U3027-NOW())&lt;0,0,(U3027-NOW())))</f>
        <v>0</v>
      </c>
      <c r="W3027" s="35"/>
      <c r="X3027" s="35" t="str">
        <f t="shared" ca="1" si="719"/>
        <v/>
      </c>
      <c r="Y3027" s="2" t="str">
        <f t="shared" si="720"/>
        <v>Đã thanh toán</v>
      </c>
      <c r="Z3027" s="51">
        <f t="shared" si="713"/>
        <v>46034</v>
      </c>
      <c r="AA3027" s="51">
        <f t="shared" si="714"/>
        <v>46076</v>
      </c>
      <c r="AD3027" s="2" t="str">
        <f>VLOOKUP($A3027,MA_KH!$A:$Q,MA_KH!O$1,0)</f>
        <v>TMART</v>
      </c>
      <c r="AE3027" s="2" t="str">
        <f>VLOOKUP($A3027,MA_KH!$A:$Q,MA_KH!P$1,0)</f>
        <v>CÔNG TY CỔ PHẦN T - MARTSTORES</v>
      </c>
    </row>
    <row r="3028" spans="1:31" ht="25.5" hidden="1" customHeight="1" x14ac:dyDescent="0.2">
      <c r="A3028" s="30" t="s">
        <v>22533</v>
      </c>
      <c r="B3028" s="30" t="s">
        <v>4430</v>
      </c>
      <c r="C3028" s="37">
        <v>46034</v>
      </c>
      <c r="D3028" s="30" t="s">
        <v>23309</v>
      </c>
      <c r="E3028" s="37">
        <v>46034</v>
      </c>
      <c r="F3028" s="30" t="s">
        <v>3688</v>
      </c>
      <c r="G3028" s="30" t="s">
        <v>4430</v>
      </c>
      <c r="H3028" s="38">
        <v>65001</v>
      </c>
      <c r="I3028" s="67">
        <v>5850</v>
      </c>
      <c r="J3028" s="38">
        <v>4732</v>
      </c>
      <c r="K3028" s="38">
        <v>63883</v>
      </c>
      <c r="L3028" s="7" t="s">
        <v>22849</v>
      </c>
      <c r="M3028" s="6">
        <v>46076</v>
      </c>
      <c r="O3028" s="35">
        <f>IF(Table1[[#This Row],[Phân loại]]="Tồn đầu kỳ",Table1[[#This Row],[Tổng giá trị]],0)</f>
        <v>0</v>
      </c>
      <c r="P3028" s="7">
        <f>IF(Table1[[#This Row],[Số còn phải thu ĐK]]&lt;&gt;0,0,IF(Table1[[#This Row],[Phân loại]]="Bán hàng",Table1[[#This Row],[Tổng giá trị]],-Table1[[#This Row],[Tổng giá trị]]))</f>
        <v>63883</v>
      </c>
      <c r="Q3028" s="35">
        <f t="shared" si="718"/>
        <v>63883</v>
      </c>
      <c r="R3028" s="7">
        <f>Table1[[#This Row],[Số còn phải thu ĐK]]+Table1[[#This Row],[Giá Trị HD sau CK]]-Table1[[#This Row],[Số tiền đã thu]]</f>
        <v>0</v>
      </c>
      <c r="S3028" s="6">
        <f>IF(Table1[[#This Row],[Ngày hóa đơn]]&lt;&gt;"",Table1[[#This Row],[Ngày hóa đơn]],IF(Table1[[#This Row],[Ngày hạch toán]]&lt;&gt;"",Table1[[#This Row],[Ngày hạch toán]],""))</f>
        <v>46034</v>
      </c>
      <c r="T3028" s="7"/>
      <c r="U3028" s="6">
        <f>IF(Table1[[#This Row],[Ngày tính CN]]="","",S3028+T3028)</f>
        <v>46034</v>
      </c>
      <c r="V3028" s="35">
        <f ca="1">IF(Table1[[#This Row],[Hạn thanh toán]]="","",IF((U3028-NOW())&lt;0,0,(U3028-NOW())))</f>
        <v>0</v>
      </c>
      <c r="W3028" s="35"/>
      <c r="X3028" s="35" t="str">
        <f t="shared" ca="1" si="719"/>
        <v/>
      </c>
      <c r="Y3028" s="2" t="str">
        <f t="shared" si="720"/>
        <v>Đã thanh toán</v>
      </c>
      <c r="Z3028" s="51">
        <f t="shared" si="713"/>
        <v>46034</v>
      </c>
      <c r="AA3028" s="51">
        <f t="shared" si="714"/>
        <v>46076</v>
      </c>
      <c r="AD3028" s="2" t="str">
        <f>VLOOKUP($A3028,MA_KH!$A:$Q,MA_KH!O$1,0)</f>
        <v>TMART</v>
      </c>
      <c r="AE3028" s="2" t="str">
        <f>VLOOKUP($A3028,MA_KH!$A:$Q,MA_KH!P$1,0)</f>
        <v>CÔNG TY CỔ PHẦN T - MARTSTORES</v>
      </c>
    </row>
    <row r="3029" spans="1:31" ht="25.5" hidden="1" customHeight="1" x14ac:dyDescent="0.2">
      <c r="A3029" s="39" t="s">
        <v>22538</v>
      </c>
      <c r="B3029" s="39" t="s">
        <v>4389</v>
      </c>
      <c r="C3029" s="37">
        <v>46034</v>
      </c>
      <c r="D3029" s="39" t="s">
        <v>23310</v>
      </c>
      <c r="E3029" s="37">
        <v>46034</v>
      </c>
      <c r="F3029" s="39" t="s">
        <v>3733</v>
      </c>
      <c r="G3029" s="39" t="s">
        <v>4389</v>
      </c>
      <c r="H3029" s="41">
        <v>65001</v>
      </c>
      <c r="I3029" s="67">
        <v>5850</v>
      </c>
      <c r="J3029" s="41">
        <v>4732</v>
      </c>
      <c r="K3029" s="41">
        <v>63883</v>
      </c>
      <c r="L3029" s="7" t="s">
        <v>22849</v>
      </c>
      <c r="M3029" s="6">
        <v>46076</v>
      </c>
      <c r="O3029" s="35">
        <f>IF(Table1[[#This Row],[Phân loại]]="Tồn đầu kỳ",Table1[[#This Row],[Tổng giá trị]],0)</f>
        <v>0</v>
      </c>
      <c r="P3029" s="7">
        <f>IF(Table1[[#This Row],[Số còn phải thu ĐK]]&lt;&gt;0,0,IF(Table1[[#This Row],[Phân loại]]="Bán hàng",Table1[[#This Row],[Tổng giá trị]],-Table1[[#This Row],[Tổng giá trị]]))</f>
        <v>63883</v>
      </c>
      <c r="Q3029" s="35">
        <f t="shared" si="718"/>
        <v>63883</v>
      </c>
      <c r="R3029" s="7">
        <f>Table1[[#This Row],[Số còn phải thu ĐK]]+Table1[[#This Row],[Giá Trị HD sau CK]]-Table1[[#This Row],[Số tiền đã thu]]</f>
        <v>0</v>
      </c>
      <c r="S3029" s="6">
        <f>IF(Table1[[#This Row],[Ngày hóa đơn]]&lt;&gt;"",Table1[[#This Row],[Ngày hóa đơn]],IF(Table1[[#This Row],[Ngày hạch toán]]&lt;&gt;"",Table1[[#This Row],[Ngày hạch toán]],""))</f>
        <v>46034</v>
      </c>
      <c r="T3029" s="7"/>
      <c r="U3029" s="6">
        <f>IF(Table1[[#This Row],[Ngày tính CN]]="","",S3029+T3029)</f>
        <v>46034</v>
      </c>
      <c r="V3029" s="35">
        <f ca="1">IF(Table1[[#This Row],[Hạn thanh toán]]="","",IF((U3029-NOW())&lt;0,0,(U3029-NOW())))</f>
        <v>0</v>
      </c>
      <c r="W3029" s="35"/>
      <c r="X3029" s="35" t="str">
        <f t="shared" ca="1" si="719"/>
        <v/>
      </c>
      <c r="Y3029" s="2" t="str">
        <f t="shared" si="720"/>
        <v>Đã thanh toán</v>
      </c>
      <c r="Z3029" s="51">
        <f t="shared" si="713"/>
        <v>46034</v>
      </c>
      <c r="AA3029" s="51">
        <f t="shared" si="714"/>
        <v>46076</v>
      </c>
      <c r="AD3029" s="2" t="str">
        <f>VLOOKUP($A3029,MA_KH!$A:$Q,MA_KH!O$1,0)</f>
        <v>TMART</v>
      </c>
      <c r="AE3029" s="2" t="str">
        <f>VLOOKUP($A3029,MA_KH!$A:$Q,MA_KH!P$1,0)</f>
        <v>CÔNG TY CỔ PHẦN T - MARTSTORES</v>
      </c>
    </row>
    <row r="3030" spans="1:31" ht="25.5" hidden="1" customHeight="1" x14ac:dyDescent="0.2">
      <c r="A3030" s="30" t="s">
        <v>22494</v>
      </c>
      <c r="B3030" s="30" t="s">
        <v>4219</v>
      </c>
      <c r="C3030" s="37">
        <v>46035</v>
      </c>
      <c r="D3030" s="30" t="s">
        <v>23311</v>
      </c>
      <c r="E3030" s="37">
        <v>46035</v>
      </c>
      <c r="F3030" s="30" t="s">
        <v>23312</v>
      </c>
      <c r="G3030" s="30" t="s">
        <v>4219</v>
      </c>
      <c r="H3030" s="38">
        <v>1565644</v>
      </c>
      <c r="I3030" s="67">
        <v>140908</v>
      </c>
      <c r="J3030" s="38">
        <v>113979</v>
      </c>
      <c r="K3030" s="38">
        <v>1538715</v>
      </c>
      <c r="L3030" s="7" t="s">
        <v>22849</v>
      </c>
      <c r="M3030" s="6">
        <v>46076</v>
      </c>
      <c r="O3030" s="35">
        <f>IF(Table1[[#This Row],[Phân loại]]="Tồn đầu kỳ",Table1[[#This Row],[Tổng giá trị]],0)</f>
        <v>0</v>
      </c>
      <c r="P3030" s="7">
        <f>IF(Table1[[#This Row],[Số còn phải thu ĐK]]&lt;&gt;0,0,IF(Table1[[#This Row],[Phân loại]]="Bán hàng",Table1[[#This Row],[Tổng giá trị]],-Table1[[#This Row],[Tổng giá trị]]))</f>
        <v>1538715</v>
      </c>
      <c r="Q3030" s="35">
        <f t="shared" ref="Q3030:Q3032" si="721">IF(M3030&lt;&gt;"",IF(O3030&lt;&gt;0,O3030,P3030),0)</f>
        <v>1538715</v>
      </c>
      <c r="R3030" s="7">
        <f>Table1[[#This Row],[Số còn phải thu ĐK]]+Table1[[#This Row],[Giá Trị HD sau CK]]-Table1[[#This Row],[Số tiền đã thu]]</f>
        <v>0</v>
      </c>
      <c r="S3030" s="6">
        <f>IF(Table1[[#This Row],[Ngày hóa đơn]]&lt;&gt;"",Table1[[#This Row],[Ngày hóa đơn]],IF(Table1[[#This Row],[Ngày hạch toán]]&lt;&gt;"",Table1[[#This Row],[Ngày hạch toán]],""))</f>
        <v>46035</v>
      </c>
      <c r="T3030" s="7"/>
      <c r="U3030" s="6">
        <f>IF(Table1[[#This Row],[Ngày tính CN]]="","",S3030+T3030)</f>
        <v>46035</v>
      </c>
      <c r="V3030" s="35">
        <f ca="1">IF(Table1[[#This Row],[Hạn thanh toán]]="","",IF((U3030-NOW())&lt;0,0,(U3030-NOW())))</f>
        <v>0</v>
      </c>
      <c r="W3030" s="35"/>
      <c r="X3030" s="35" t="str">
        <f t="shared" ref="X3030:X3032" ca="1" si="722">IF(OR(U3030="",R3030=0),"",IF((U3030-NOW())&lt;0,-(U3030-NOW()),0))</f>
        <v/>
      </c>
      <c r="Y3030" s="2" t="str">
        <f t="shared" ref="Y3030:Y3032" si="723">IF(R3030=0,"Đã thanh toán",IF(X3030="","",IF(X3030&lt;=0,"Chưa đến hạn thanh toán",IF(X3030&lt;=30,"Nợ quá hạn 30 ngày",IF(X3030&lt;=60,"Nợ quá hạn từ 30 ngày đến 60 ngày",IF(X3030&lt;=90,"Nợ quá hạn từ 60 ngày đến 90 ngày",IF(X3030&lt;=120,"Nợ quá hạn từ 90 ngày đến 120 ngày","Nợ quá hạn hơn 120 ngày có khả năng mất thanh toán")))))))</f>
        <v>Đã thanh toán</v>
      </c>
      <c r="Z3030" s="51">
        <f t="shared" si="713"/>
        <v>46035</v>
      </c>
      <c r="AA3030" s="51">
        <f t="shared" si="714"/>
        <v>46076</v>
      </c>
      <c r="AD3030" s="2" t="str">
        <f>VLOOKUP($A3030,MA_KH!$A:$Q,MA_KH!O$1,0)</f>
        <v>TMART</v>
      </c>
      <c r="AE3030" s="2" t="str">
        <f>VLOOKUP($A3030,MA_KH!$A:$Q,MA_KH!P$1,0)</f>
        <v>CÔNG TY CỔ PHẦN T - MARTSTORES</v>
      </c>
    </row>
    <row r="3031" spans="1:31" ht="25.5" hidden="1" customHeight="1" x14ac:dyDescent="0.2">
      <c r="A3031" s="30" t="s">
        <v>22524</v>
      </c>
      <c r="B3031" s="30" t="s">
        <v>4098</v>
      </c>
      <c r="C3031" s="37">
        <v>46035</v>
      </c>
      <c r="D3031" s="30" t="s">
        <v>23313</v>
      </c>
      <c r="E3031" s="37">
        <v>46035</v>
      </c>
      <c r="F3031" s="30" t="s">
        <v>23314</v>
      </c>
      <c r="G3031" s="30" t="s">
        <v>4098</v>
      </c>
      <c r="H3031" s="38">
        <v>2180432</v>
      </c>
      <c r="I3031" s="67">
        <v>196239</v>
      </c>
      <c r="J3031" s="38">
        <v>158735</v>
      </c>
      <c r="K3031" s="38">
        <v>2142928</v>
      </c>
      <c r="L3031" s="7" t="s">
        <v>22849</v>
      </c>
      <c r="M3031" s="6">
        <v>46076</v>
      </c>
      <c r="O3031" s="35">
        <f>IF(Table1[[#This Row],[Phân loại]]="Tồn đầu kỳ",Table1[[#This Row],[Tổng giá trị]],0)</f>
        <v>0</v>
      </c>
      <c r="P3031" s="7">
        <f>IF(Table1[[#This Row],[Số còn phải thu ĐK]]&lt;&gt;0,0,IF(Table1[[#This Row],[Phân loại]]="Bán hàng",Table1[[#This Row],[Tổng giá trị]],-Table1[[#This Row],[Tổng giá trị]]))</f>
        <v>2142928</v>
      </c>
      <c r="Q3031" s="35">
        <f t="shared" si="721"/>
        <v>2142928</v>
      </c>
      <c r="R3031" s="7">
        <f>Table1[[#This Row],[Số còn phải thu ĐK]]+Table1[[#This Row],[Giá Trị HD sau CK]]-Table1[[#This Row],[Số tiền đã thu]]</f>
        <v>0</v>
      </c>
      <c r="S3031" s="6">
        <f>IF(Table1[[#This Row],[Ngày hóa đơn]]&lt;&gt;"",Table1[[#This Row],[Ngày hóa đơn]],IF(Table1[[#This Row],[Ngày hạch toán]]&lt;&gt;"",Table1[[#This Row],[Ngày hạch toán]],""))</f>
        <v>46035</v>
      </c>
      <c r="T3031" s="7"/>
      <c r="U3031" s="6">
        <f>IF(Table1[[#This Row],[Ngày tính CN]]="","",S3031+T3031)</f>
        <v>46035</v>
      </c>
      <c r="V3031" s="35">
        <f ca="1">IF(Table1[[#This Row],[Hạn thanh toán]]="","",IF((U3031-NOW())&lt;0,0,(U3031-NOW())))</f>
        <v>0</v>
      </c>
      <c r="W3031" s="35"/>
      <c r="X3031" s="35" t="str">
        <f t="shared" ca="1" si="722"/>
        <v/>
      </c>
      <c r="Y3031" s="2" t="str">
        <f t="shared" si="723"/>
        <v>Đã thanh toán</v>
      </c>
      <c r="Z3031" s="51">
        <f t="shared" si="713"/>
        <v>46035</v>
      </c>
      <c r="AA3031" s="51">
        <f t="shared" si="714"/>
        <v>46076</v>
      </c>
      <c r="AD3031" s="2" t="str">
        <f>VLOOKUP($A3031,MA_KH!$A:$Q,MA_KH!O$1,0)</f>
        <v>TMART</v>
      </c>
      <c r="AE3031" s="2" t="str">
        <f>VLOOKUP($A3031,MA_KH!$A:$Q,MA_KH!P$1,0)</f>
        <v>CÔNG TY CỔ PHẦN T - MARTSTORES</v>
      </c>
    </row>
    <row r="3032" spans="1:31" ht="25.5" hidden="1" customHeight="1" x14ac:dyDescent="0.2">
      <c r="A3032" s="39" t="s">
        <v>22526</v>
      </c>
      <c r="B3032" s="39" t="s">
        <v>4161</v>
      </c>
      <c r="C3032" s="37">
        <v>46035</v>
      </c>
      <c r="D3032" s="39" t="s">
        <v>23315</v>
      </c>
      <c r="E3032" s="37">
        <v>46035</v>
      </c>
      <c r="F3032" s="39" t="s">
        <v>23316</v>
      </c>
      <c r="G3032" s="39" t="s">
        <v>4161</v>
      </c>
      <c r="H3032" s="41">
        <v>2553678</v>
      </c>
      <c r="I3032" s="67">
        <v>229832</v>
      </c>
      <c r="J3032" s="41">
        <v>185908</v>
      </c>
      <c r="K3032" s="41">
        <v>2509754</v>
      </c>
      <c r="L3032" s="7" t="s">
        <v>22849</v>
      </c>
      <c r="M3032" s="6">
        <v>46076</v>
      </c>
      <c r="O3032" s="35">
        <f>IF(Table1[[#This Row],[Phân loại]]="Tồn đầu kỳ",Table1[[#This Row],[Tổng giá trị]],0)</f>
        <v>0</v>
      </c>
      <c r="P3032" s="7">
        <f>IF(Table1[[#This Row],[Số còn phải thu ĐK]]&lt;&gt;0,0,IF(Table1[[#This Row],[Phân loại]]="Bán hàng",Table1[[#This Row],[Tổng giá trị]],-Table1[[#This Row],[Tổng giá trị]]))</f>
        <v>2509754</v>
      </c>
      <c r="Q3032" s="35">
        <f t="shared" si="721"/>
        <v>2509754</v>
      </c>
      <c r="R3032" s="7">
        <f>Table1[[#This Row],[Số còn phải thu ĐK]]+Table1[[#This Row],[Giá Trị HD sau CK]]-Table1[[#This Row],[Số tiền đã thu]]</f>
        <v>0</v>
      </c>
      <c r="S3032" s="6">
        <f>IF(Table1[[#This Row],[Ngày hóa đơn]]&lt;&gt;"",Table1[[#This Row],[Ngày hóa đơn]],IF(Table1[[#This Row],[Ngày hạch toán]]&lt;&gt;"",Table1[[#This Row],[Ngày hạch toán]],""))</f>
        <v>46035</v>
      </c>
      <c r="T3032" s="7"/>
      <c r="U3032" s="6">
        <f>IF(Table1[[#This Row],[Ngày tính CN]]="","",S3032+T3032)</f>
        <v>46035</v>
      </c>
      <c r="V3032" s="35">
        <f ca="1">IF(Table1[[#This Row],[Hạn thanh toán]]="","",IF((U3032-NOW())&lt;0,0,(U3032-NOW())))</f>
        <v>0</v>
      </c>
      <c r="W3032" s="35"/>
      <c r="X3032" s="35" t="str">
        <f t="shared" ca="1" si="722"/>
        <v/>
      </c>
      <c r="Y3032" s="2" t="str">
        <f t="shared" si="723"/>
        <v>Đã thanh toán</v>
      </c>
      <c r="Z3032" s="51">
        <f t="shared" si="713"/>
        <v>46035</v>
      </c>
      <c r="AA3032" s="51">
        <f t="shared" si="714"/>
        <v>46076</v>
      </c>
      <c r="AD3032" s="2" t="str">
        <f>VLOOKUP($A3032,MA_KH!$A:$Q,MA_KH!O$1,0)</f>
        <v>TMART</v>
      </c>
      <c r="AE3032" s="2" t="str">
        <f>VLOOKUP($A3032,MA_KH!$A:$Q,MA_KH!P$1,0)</f>
        <v>CÔNG TY CỔ PHẦN T - MARTSTORES</v>
      </c>
    </row>
    <row r="3033" spans="1:31" ht="25.5" hidden="1" customHeight="1" x14ac:dyDescent="0.2">
      <c r="A3033" s="30" t="s">
        <v>22517</v>
      </c>
      <c r="B3033" s="30" t="s">
        <v>4334</v>
      </c>
      <c r="C3033" s="37">
        <v>46036</v>
      </c>
      <c r="D3033" s="30" t="s">
        <v>23317</v>
      </c>
      <c r="E3033" s="37">
        <v>46036</v>
      </c>
      <c r="F3033" s="30" t="s">
        <v>23318</v>
      </c>
      <c r="G3033" s="30" t="s">
        <v>4334</v>
      </c>
      <c r="H3033" s="38">
        <v>360750</v>
      </c>
      <c r="I3033" s="67">
        <v>32468</v>
      </c>
      <c r="J3033" s="38">
        <v>26263</v>
      </c>
      <c r="K3033" s="38">
        <v>354545</v>
      </c>
      <c r="L3033" s="7" t="s">
        <v>22849</v>
      </c>
      <c r="M3033" s="6">
        <v>46076</v>
      </c>
      <c r="O3033" s="35">
        <f>IF(Table1[[#This Row],[Phân loại]]="Tồn đầu kỳ",Table1[[#This Row],[Tổng giá trị]],0)</f>
        <v>0</v>
      </c>
      <c r="P3033" s="7">
        <f>IF(Table1[[#This Row],[Số còn phải thu ĐK]]&lt;&gt;0,0,IF(Table1[[#This Row],[Phân loại]]="Bán hàng",Table1[[#This Row],[Tổng giá trị]],-Table1[[#This Row],[Tổng giá trị]]))</f>
        <v>354545</v>
      </c>
      <c r="Q3033" s="35">
        <f t="shared" ref="Q3033:Q3039" si="724">IF(M3033&lt;&gt;"",IF(O3033&lt;&gt;0,O3033,P3033),0)</f>
        <v>354545</v>
      </c>
      <c r="R3033" s="7">
        <f>Table1[[#This Row],[Số còn phải thu ĐK]]+Table1[[#This Row],[Giá Trị HD sau CK]]-Table1[[#This Row],[Số tiền đã thu]]</f>
        <v>0</v>
      </c>
      <c r="S3033" s="6">
        <f>IF(Table1[[#This Row],[Ngày hóa đơn]]&lt;&gt;"",Table1[[#This Row],[Ngày hóa đơn]],IF(Table1[[#This Row],[Ngày hạch toán]]&lt;&gt;"",Table1[[#This Row],[Ngày hạch toán]],""))</f>
        <v>46036</v>
      </c>
      <c r="T3033" s="7"/>
      <c r="U3033" s="6">
        <f>IF(Table1[[#This Row],[Ngày tính CN]]="","",S3033+T3033)</f>
        <v>46036</v>
      </c>
      <c r="V3033" s="35">
        <f ca="1">IF(Table1[[#This Row],[Hạn thanh toán]]="","",IF((U3033-NOW())&lt;0,0,(U3033-NOW())))</f>
        <v>0</v>
      </c>
      <c r="W3033" s="35"/>
      <c r="X3033" s="35" t="str">
        <f t="shared" ref="X3033:X3039" ca="1" si="725">IF(OR(U3033="",R3033=0),"",IF((U3033-NOW())&lt;0,-(U3033-NOW()),0))</f>
        <v/>
      </c>
      <c r="Y3033" s="2" t="str">
        <f t="shared" ref="Y3033:Y3039" si="726">IF(R3033=0,"Đã thanh toán",IF(X3033="","",IF(X3033&lt;=0,"Chưa đến hạn thanh toán",IF(X3033&lt;=30,"Nợ quá hạn 30 ngày",IF(X3033&lt;=60,"Nợ quá hạn từ 30 ngày đến 60 ngày",IF(X3033&lt;=90,"Nợ quá hạn từ 60 ngày đến 90 ngày",IF(X3033&lt;=120,"Nợ quá hạn từ 90 ngày đến 120 ngày","Nợ quá hạn hơn 120 ngày có khả năng mất thanh toán")))))))</f>
        <v>Đã thanh toán</v>
      </c>
      <c r="Z3033" s="51">
        <f t="shared" si="713"/>
        <v>46036</v>
      </c>
      <c r="AA3033" s="51">
        <f t="shared" si="714"/>
        <v>46076</v>
      </c>
      <c r="AD3033" s="2" t="str">
        <f>VLOOKUP($A3033,MA_KH!$A:$Q,MA_KH!O$1,0)</f>
        <v>TMART</v>
      </c>
      <c r="AE3033" s="2" t="str">
        <f>VLOOKUP($A3033,MA_KH!$A:$Q,MA_KH!P$1,0)</f>
        <v>CÔNG TY CỔ PHẦN T - MARTSTORES</v>
      </c>
    </row>
    <row r="3034" spans="1:31" ht="25.5" hidden="1" customHeight="1" x14ac:dyDescent="0.2">
      <c r="A3034" s="30" t="s">
        <v>22473</v>
      </c>
      <c r="B3034" s="30" t="s">
        <v>4218</v>
      </c>
      <c r="C3034" s="37">
        <v>46036</v>
      </c>
      <c r="D3034" s="30" t="s">
        <v>23319</v>
      </c>
      <c r="E3034" s="37">
        <v>46036</v>
      </c>
      <c r="F3034" s="30" t="s">
        <v>23320</v>
      </c>
      <c r="G3034" s="30" t="s">
        <v>4218</v>
      </c>
      <c r="H3034" s="38">
        <v>1104690</v>
      </c>
      <c r="I3034" s="67">
        <v>99423</v>
      </c>
      <c r="J3034" s="38">
        <v>80421</v>
      </c>
      <c r="K3034" s="38">
        <v>1085688</v>
      </c>
      <c r="L3034" s="7" t="s">
        <v>22849</v>
      </c>
      <c r="M3034" s="6">
        <v>46076</v>
      </c>
      <c r="O3034" s="35">
        <f>IF(Table1[[#This Row],[Phân loại]]="Tồn đầu kỳ",Table1[[#This Row],[Tổng giá trị]],0)</f>
        <v>0</v>
      </c>
      <c r="P3034" s="7">
        <f>IF(Table1[[#This Row],[Số còn phải thu ĐK]]&lt;&gt;0,0,IF(Table1[[#This Row],[Phân loại]]="Bán hàng",Table1[[#This Row],[Tổng giá trị]],-Table1[[#This Row],[Tổng giá trị]]))</f>
        <v>1085688</v>
      </c>
      <c r="Q3034" s="35">
        <f t="shared" si="724"/>
        <v>1085688</v>
      </c>
      <c r="R3034" s="7">
        <f>Table1[[#This Row],[Số còn phải thu ĐK]]+Table1[[#This Row],[Giá Trị HD sau CK]]-Table1[[#This Row],[Số tiền đã thu]]</f>
        <v>0</v>
      </c>
      <c r="S3034" s="6">
        <f>IF(Table1[[#This Row],[Ngày hóa đơn]]&lt;&gt;"",Table1[[#This Row],[Ngày hóa đơn]],IF(Table1[[#This Row],[Ngày hạch toán]]&lt;&gt;"",Table1[[#This Row],[Ngày hạch toán]],""))</f>
        <v>46036</v>
      </c>
      <c r="T3034" s="7"/>
      <c r="U3034" s="6">
        <f>IF(Table1[[#This Row],[Ngày tính CN]]="","",S3034+T3034)</f>
        <v>46036</v>
      </c>
      <c r="V3034" s="35">
        <f ca="1">IF(Table1[[#This Row],[Hạn thanh toán]]="","",IF((U3034-NOW())&lt;0,0,(U3034-NOW())))</f>
        <v>0</v>
      </c>
      <c r="W3034" s="35"/>
      <c r="X3034" s="35" t="str">
        <f t="shared" ca="1" si="725"/>
        <v/>
      </c>
      <c r="Y3034" s="2" t="str">
        <f t="shared" si="726"/>
        <v>Đã thanh toán</v>
      </c>
      <c r="Z3034" s="51">
        <f t="shared" si="713"/>
        <v>46036</v>
      </c>
      <c r="AA3034" s="51">
        <f t="shared" si="714"/>
        <v>46076</v>
      </c>
      <c r="AD3034" s="2" t="str">
        <f>VLOOKUP($A3034,MA_KH!$A:$Q,MA_KH!O$1,0)</f>
        <v>TMART</v>
      </c>
      <c r="AE3034" s="2" t="str">
        <f>VLOOKUP($A3034,MA_KH!$A:$Q,MA_KH!P$1,0)</f>
        <v>CÔNG TY CỔ PHẦN T - MARTSTORES</v>
      </c>
    </row>
    <row r="3035" spans="1:31" ht="25.5" hidden="1" customHeight="1" x14ac:dyDescent="0.2">
      <c r="A3035" s="30" t="s">
        <v>22447</v>
      </c>
      <c r="B3035" s="30" t="s">
        <v>4255</v>
      </c>
      <c r="C3035" s="37">
        <v>46036</v>
      </c>
      <c r="D3035" s="30" t="s">
        <v>23321</v>
      </c>
      <c r="E3035" s="37">
        <v>46036</v>
      </c>
      <c r="F3035" s="30" t="s">
        <v>23322</v>
      </c>
      <c r="G3035" s="30" t="s">
        <v>4255</v>
      </c>
      <c r="H3035" s="38">
        <v>947103</v>
      </c>
      <c r="I3035" s="67">
        <v>85240</v>
      </c>
      <c r="J3035" s="38">
        <v>68949</v>
      </c>
      <c r="K3035" s="38">
        <v>930812</v>
      </c>
      <c r="L3035" s="7" t="s">
        <v>22849</v>
      </c>
      <c r="M3035" s="6">
        <v>46076</v>
      </c>
      <c r="O3035" s="35">
        <f>IF(Table1[[#This Row],[Phân loại]]="Tồn đầu kỳ",Table1[[#This Row],[Tổng giá trị]],0)</f>
        <v>0</v>
      </c>
      <c r="P3035" s="7">
        <f>IF(Table1[[#This Row],[Số còn phải thu ĐK]]&lt;&gt;0,0,IF(Table1[[#This Row],[Phân loại]]="Bán hàng",Table1[[#This Row],[Tổng giá trị]],-Table1[[#This Row],[Tổng giá trị]]))</f>
        <v>930812</v>
      </c>
      <c r="Q3035" s="35">
        <f t="shared" si="724"/>
        <v>930812</v>
      </c>
      <c r="R3035" s="7">
        <f>Table1[[#This Row],[Số còn phải thu ĐK]]+Table1[[#This Row],[Giá Trị HD sau CK]]-Table1[[#This Row],[Số tiền đã thu]]</f>
        <v>0</v>
      </c>
      <c r="S3035" s="6">
        <f>IF(Table1[[#This Row],[Ngày hóa đơn]]&lt;&gt;"",Table1[[#This Row],[Ngày hóa đơn]],IF(Table1[[#This Row],[Ngày hạch toán]]&lt;&gt;"",Table1[[#This Row],[Ngày hạch toán]],""))</f>
        <v>46036</v>
      </c>
      <c r="T3035" s="7"/>
      <c r="U3035" s="6">
        <f>IF(Table1[[#This Row],[Ngày tính CN]]="","",S3035+T3035)</f>
        <v>46036</v>
      </c>
      <c r="V3035" s="35">
        <f ca="1">IF(Table1[[#This Row],[Hạn thanh toán]]="","",IF((U3035-NOW())&lt;0,0,(U3035-NOW())))</f>
        <v>0</v>
      </c>
      <c r="W3035" s="35"/>
      <c r="X3035" s="35" t="str">
        <f t="shared" ca="1" si="725"/>
        <v/>
      </c>
      <c r="Y3035" s="2" t="str">
        <f t="shared" si="726"/>
        <v>Đã thanh toán</v>
      </c>
      <c r="Z3035" s="51">
        <f t="shared" si="713"/>
        <v>46036</v>
      </c>
      <c r="AA3035" s="51">
        <f t="shared" si="714"/>
        <v>46076</v>
      </c>
      <c r="AD3035" s="2" t="str">
        <f>VLOOKUP($A3035,MA_KH!$A:$Q,MA_KH!O$1,0)</f>
        <v>TMART</v>
      </c>
      <c r="AE3035" s="2" t="str">
        <f>VLOOKUP($A3035,MA_KH!$A:$Q,MA_KH!P$1,0)</f>
        <v>CÔNG TY CỔ PHẦN T - MARTSTORES</v>
      </c>
    </row>
    <row r="3036" spans="1:31" ht="25.5" hidden="1" customHeight="1" x14ac:dyDescent="0.2">
      <c r="A3036" s="30" t="s">
        <v>22516</v>
      </c>
      <c r="B3036" s="30" t="s">
        <v>4296</v>
      </c>
      <c r="C3036" s="37">
        <v>46036</v>
      </c>
      <c r="D3036" s="30" t="s">
        <v>23323</v>
      </c>
      <c r="E3036" s="37">
        <v>46036</v>
      </c>
      <c r="F3036" s="30" t="s">
        <v>23324</v>
      </c>
      <c r="G3036" s="30" t="s">
        <v>4296</v>
      </c>
      <c r="H3036" s="38">
        <v>359149</v>
      </c>
      <c r="I3036" s="67">
        <v>32324</v>
      </c>
      <c r="J3036" s="38">
        <v>26146</v>
      </c>
      <c r="K3036" s="38">
        <v>352971</v>
      </c>
      <c r="L3036" s="7" t="s">
        <v>22849</v>
      </c>
      <c r="M3036" s="6">
        <v>46076</v>
      </c>
      <c r="O3036" s="35">
        <f>IF(Table1[[#This Row],[Phân loại]]="Tồn đầu kỳ",Table1[[#This Row],[Tổng giá trị]],0)</f>
        <v>0</v>
      </c>
      <c r="P3036" s="7">
        <f>IF(Table1[[#This Row],[Số còn phải thu ĐK]]&lt;&gt;0,0,IF(Table1[[#This Row],[Phân loại]]="Bán hàng",Table1[[#This Row],[Tổng giá trị]],-Table1[[#This Row],[Tổng giá trị]]))</f>
        <v>352971</v>
      </c>
      <c r="Q3036" s="35">
        <f t="shared" si="724"/>
        <v>352971</v>
      </c>
      <c r="R3036" s="7">
        <f>Table1[[#This Row],[Số còn phải thu ĐK]]+Table1[[#This Row],[Giá Trị HD sau CK]]-Table1[[#This Row],[Số tiền đã thu]]</f>
        <v>0</v>
      </c>
      <c r="S3036" s="6">
        <f>IF(Table1[[#This Row],[Ngày hóa đơn]]&lt;&gt;"",Table1[[#This Row],[Ngày hóa đơn]],IF(Table1[[#This Row],[Ngày hạch toán]]&lt;&gt;"",Table1[[#This Row],[Ngày hạch toán]],""))</f>
        <v>46036</v>
      </c>
      <c r="T3036" s="7"/>
      <c r="U3036" s="6">
        <f>IF(Table1[[#This Row],[Ngày tính CN]]="","",S3036+T3036)</f>
        <v>46036</v>
      </c>
      <c r="V3036" s="35">
        <f ca="1">IF(Table1[[#This Row],[Hạn thanh toán]]="","",IF((U3036-NOW())&lt;0,0,(U3036-NOW())))</f>
        <v>0</v>
      </c>
      <c r="W3036" s="35"/>
      <c r="X3036" s="35" t="str">
        <f t="shared" ca="1" si="725"/>
        <v/>
      </c>
      <c r="Y3036" s="2" t="str">
        <f t="shared" si="726"/>
        <v>Đã thanh toán</v>
      </c>
      <c r="Z3036" s="51">
        <f t="shared" si="713"/>
        <v>46036</v>
      </c>
      <c r="AA3036" s="51">
        <f t="shared" si="714"/>
        <v>46076</v>
      </c>
      <c r="AD3036" s="2" t="str">
        <f>VLOOKUP($A3036,MA_KH!$A:$Q,MA_KH!O$1,0)</f>
        <v>TMART</v>
      </c>
      <c r="AE3036" s="2" t="str">
        <f>VLOOKUP($A3036,MA_KH!$A:$Q,MA_KH!P$1,0)</f>
        <v>CÔNG TY CỔ PHẦN T - MARTSTORES</v>
      </c>
    </row>
    <row r="3037" spans="1:31" ht="25.5" hidden="1" customHeight="1" x14ac:dyDescent="0.2">
      <c r="A3037" s="30" t="s">
        <v>22462</v>
      </c>
      <c r="B3037" s="30" t="s">
        <v>4517</v>
      </c>
      <c r="C3037" s="37">
        <v>46036</v>
      </c>
      <c r="D3037" s="30" t="s">
        <v>23325</v>
      </c>
      <c r="E3037" s="37">
        <v>46036</v>
      </c>
      <c r="F3037" s="30" t="s">
        <v>23326</v>
      </c>
      <c r="G3037" s="30" t="s">
        <v>4517</v>
      </c>
      <c r="H3037" s="38">
        <v>440802</v>
      </c>
      <c r="I3037" s="67">
        <v>39672</v>
      </c>
      <c r="J3037" s="38">
        <v>32090</v>
      </c>
      <c r="K3037" s="38">
        <v>433220</v>
      </c>
      <c r="L3037" s="7" t="s">
        <v>22849</v>
      </c>
      <c r="M3037" s="6">
        <v>46076</v>
      </c>
      <c r="O3037" s="35">
        <f>IF(Table1[[#This Row],[Phân loại]]="Tồn đầu kỳ",Table1[[#This Row],[Tổng giá trị]],0)</f>
        <v>0</v>
      </c>
      <c r="P3037" s="7">
        <f>IF(Table1[[#This Row],[Số còn phải thu ĐK]]&lt;&gt;0,0,IF(Table1[[#This Row],[Phân loại]]="Bán hàng",Table1[[#This Row],[Tổng giá trị]],-Table1[[#This Row],[Tổng giá trị]]))</f>
        <v>433220</v>
      </c>
      <c r="Q3037" s="35">
        <f t="shared" si="724"/>
        <v>433220</v>
      </c>
      <c r="R3037" s="7">
        <f>Table1[[#This Row],[Số còn phải thu ĐK]]+Table1[[#This Row],[Giá Trị HD sau CK]]-Table1[[#This Row],[Số tiền đã thu]]</f>
        <v>0</v>
      </c>
      <c r="S3037" s="6">
        <f>IF(Table1[[#This Row],[Ngày hóa đơn]]&lt;&gt;"",Table1[[#This Row],[Ngày hóa đơn]],IF(Table1[[#This Row],[Ngày hạch toán]]&lt;&gt;"",Table1[[#This Row],[Ngày hạch toán]],""))</f>
        <v>46036</v>
      </c>
      <c r="T3037" s="7"/>
      <c r="U3037" s="6">
        <f>IF(Table1[[#This Row],[Ngày tính CN]]="","",S3037+T3037)</f>
        <v>46036</v>
      </c>
      <c r="V3037" s="35">
        <f ca="1">IF(Table1[[#This Row],[Hạn thanh toán]]="","",IF((U3037-NOW())&lt;0,0,(U3037-NOW())))</f>
        <v>0</v>
      </c>
      <c r="W3037" s="35"/>
      <c r="X3037" s="35" t="str">
        <f t="shared" ca="1" si="725"/>
        <v/>
      </c>
      <c r="Y3037" s="2" t="str">
        <f t="shared" si="726"/>
        <v>Đã thanh toán</v>
      </c>
      <c r="Z3037" s="51">
        <f t="shared" si="713"/>
        <v>46036</v>
      </c>
      <c r="AA3037" s="51">
        <f t="shared" si="714"/>
        <v>46076</v>
      </c>
      <c r="AD3037" s="2" t="str">
        <f>VLOOKUP($A3037,MA_KH!$A:$Q,MA_KH!O$1,0)</f>
        <v>TMART</v>
      </c>
      <c r="AE3037" s="2" t="str">
        <f>VLOOKUP($A3037,MA_KH!$A:$Q,MA_KH!P$1,0)</f>
        <v>CÔNG TY CỔ PHẦN T - MARTSTORES</v>
      </c>
    </row>
    <row r="3038" spans="1:31" ht="25.5" hidden="1" customHeight="1" x14ac:dyDescent="0.2">
      <c r="A3038" s="30" t="s">
        <v>22510</v>
      </c>
      <c r="B3038" s="30" t="s">
        <v>4214</v>
      </c>
      <c r="C3038" s="37">
        <v>46036</v>
      </c>
      <c r="D3038" s="30" t="s">
        <v>23327</v>
      </c>
      <c r="E3038" s="37">
        <v>46036</v>
      </c>
      <c r="F3038" s="30" t="s">
        <v>23328</v>
      </c>
      <c r="G3038" s="30" t="s">
        <v>4214</v>
      </c>
      <c r="H3038" s="38">
        <v>631215</v>
      </c>
      <c r="I3038" s="67">
        <v>56810</v>
      </c>
      <c r="J3038" s="38">
        <v>45952</v>
      </c>
      <c r="K3038" s="38">
        <v>620357</v>
      </c>
      <c r="L3038" s="7" t="s">
        <v>22849</v>
      </c>
      <c r="M3038" s="6">
        <v>46076</v>
      </c>
      <c r="O3038" s="35">
        <f>IF(Table1[[#This Row],[Phân loại]]="Tồn đầu kỳ",Table1[[#This Row],[Tổng giá trị]],0)</f>
        <v>0</v>
      </c>
      <c r="P3038" s="7">
        <f>IF(Table1[[#This Row],[Số còn phải thu ĐK]]&lt;&gt;0,0,IF(Table1[[#This Row],[Phân loại]]="Bán hàng",Table1[[#This Row],[Tổng giá trị]],-Table1[[#This Row],[Tổng giá trị]]))</f>
        <v>620357</v>
      </c>
      <c r="Q3038" s="35">
        <f t="shared" si="724"/>
        <v>620357</v>
      </c>
      <c r="R3038" s="7">
        <f>Table1[[#This Row],[Số còn phải thu ĐK]]+Table1[[#This Row],[Giá Trị HD sau CK]]-Table1[[#This Row],[Số tiền đã thu]]</f>
        <v>0</v>
      </c>
      <c r="S3038" s="6">
        <f>IF(Table1[[#This Row],[Ngày hóa đơn]]&lt;&gt;"",Table1[[#This Row],[Ngày hóa đơn]],IF(Table1[[#This Row],[Ngày hạch toán]]&lt;&gt;"",Table1[[#This Row],[Ngày hạch toán]],""))</f>
        <v>46036</v>
      </c>
      <c r="T3038" s="7"/>
      <c r="U3038" s="6">
        <f>IF(Table1[[#This Row],[Ngày tính CN]]="","",S3038+T3038)</f>
        <v>46036</v>
      </c>
      <c r="V3038" s="35">
        <f ca="1">IF(Table1[[#This Row],[Hạn thanh toán]]="","",IF((U3038-NOW())&lt;0,0,(U3038-NOW())))</f>
        <v>0</v>
      </c>
      <c r="W3038" s="35"/>
      <c r="X3038" s="35" t="str">
        <f t="shared" ca="1" si="725"/>
        <v/>
      </c>
      <c r="Y3038" s="2" t="str">
        <f t="shared" si="726"/>
        <v>Đã thanh toán</v>
      </c>
      <c r="Z3038" s="51">
        <f t="shared" si="713"/>
        <v>46036</v>
      </c>
      <c r="AA3038" s="51">
        <f t="shared" si="714"/>
        <v>46076</v>
      </c>
      <c r="AD3038" s="2" t="str">
        <f>VLOOKUP($A3038,MA_KH!$A:$Q,MA_KH!O$1,0)</f>
        <v>TMART</v>
      </c>
      <c r="AE3038" s="2" t="str">
        <f>VLOOKUP($A3038,MA_KH!$A:$Q,MA_KH!P$1,0)</f>
        <v>CÔNG TY CỔ PHẦN T - MARTSTORES</v>
      </c>
    </row>
    <row r="3039" spans="1:31" ht="25.5" hidden="1" customHeight="1" x14ac:dyDescent="0.2">
      <c r="A3039" s="39" t="s">
        <v>22446</v>
      </c>
      <c r="B3039" s="39" t="s">
        <v>4212</v>
      </c>
      <c r="C3039" s="37">
        <v>46036</v>
      </c>
      <c r="D3039" s="39" t="s">
        <v>23329</v>
      </c>
      <c r="E3039" s="37">
        <v>46036</v>
      </c>
      <c r="F3039" s="39" t="s">
        <v>23330</v>
      </c>
      <c r="G3039" s="39" t="s">
        <v>4212</v>
      </c>
      <c r="H3039" s="41">
        <v>818790</v>
      </c>
      <c r="I3039" s="67">
        <v>73692</v>
      </c>
      <c r="J3039" s="41">
        <v>59608</v>
      </c>
      <c r="K3039" s="41">
        <v>804706</v>
      </c>
      <c r="L3039" s="7" t="s">
        <v>22849</v>
      </c>
      <c r="M3039" s="6">
        <v>46076</v>
      </c>
      <c r="O3039" s="35">
        <f>IF(Table1[[#This Row],[Phân loại]]="Tồn đầu kỳ",Table1[[#This Row],[Tổng giá trị]],0)</f>
        <v>0</v>
      </c>
      <c r="P3039" s="7">
        <f>IF(Table1[[#This Row],[Số còn phải thu ĐK]]&lt;&gt;0,0,IF(Table1[[#This Row],[Phân loại]]="Bán hàng",Table1[[#This Row],[Tổng giá trị]],-Table1[[#This Row],[Tổng giá trị]]))</f>
        <v>804706</v>
      </c>
      <c r="Q3039" s="35">
        <f t="shared" si="724"/>
        <v>804706</v>
      </c>
      <c r="R3039" s="7">
        <f>Table1[[#This Row],[Số còn phải thu ĐK]]+Table1[[#This Row],[Giá Trị HD sau CK]]-Table1[[#This Row],[Số tiền đã thu]]</f>
        <v>0</v>
      </c>
      <c r="S3039" s="6">
        <f>IF(Table1[[#This Row],[Ngày hóa đơn]]&lt;&gt;"",Table1[[#This Row],[Ngày hóa đơn]],IF(Table1[[#This Row],[Ngày hạch toán]]&lt;&gt;"",Table1[[#This Row],[Ngày hạch toán]],""))</f>
        <v>46036</v>
      </c>
      <c r="T3039" s="7"/>
      <c r="U3039" s="6">
        <f>IF(Table1[[#This Row],[Ngày tính CN]]="","",S3039+T3039)</f>
        <v>46036</v>
      </c>
      <c r="V3039" s="35">
        <f ca="1">IF(Table1[[#This Row],[Hạn thanh toán]]="","",IF((U3039-NOW())&lt;0,0,(U3039-NOW())))</f>
        <v>0</v>
      </c>
      <c r="W3039" s="35"/>
      <c r="X3039" s="35" t="str">
        <f t="shared" ca="1" si="725"/>
        <v/>
      </c>
      <c r="Y3039" s="2" t="str">
        <f t="shared" si="726"/>
        <v>Đã thanh toán</v>
      </c>
      <c r="Z3039" s="51">
        <f t="shared" si="713"/>
        <v>46036</v>
      </c>
      <c r="AA3039" s="51">
        <f t="shared" si="714"/>
        <v>46076</v>
      </c>
      <c r="AD3039" s="2" t="str">
        <f>VLOOKUP($A3039,MA_KH!$A:$Q,MA_KH!O$1,0)</f>
        <v>TMART</v>
      </c>
      <c r="AE3039" s="2" t="str">
        <f>VLOOKUP($A3039,MA_KH!$A:$Q,MA_KH!P$1,0)</f>
        <v>CÔNG TY CỔ PHẦN T - MARTSTORES</v>
      </c>
    </row>
    <row r="3040" spans="1:31" ht="25.5" hidden="1" customHeight="1" x14ac:dyDescent="0.2">
      <c r="A3040" s="30" t="s">
        <v>22526</v>
      </c>
      <c r="B3040" s="30" t="s">
        <v>4161</v>
      </c>
      <c r="C3040" s="37">
        <v>46037</v>
      </c>
      <c r="D3040" s="30" t="s">
        <v>23331</v>
      </c>
      <c r="E3040" s="37">
        <v>46037</v>
      </c>
      <c r="F3040" s="30" t="s">
        <v>23332</v>
      </c>
      <c r="G3040" s="30" t="s">
        <v>4161</v>
      </c>
      <c r="H3040" s="38">
        <v>1936779</v>
      </c>
      <c r="I3040" s="67">
        <v>174310</v>
      </c>
      <c r="J3040" s="38">
        <v>140998</v>
      </c>
      <c r="K3040" s="38">
        <v>1903467</v>
      </c>
      <c r="L3040" s="7" t="s">
        <v>22849</v>
      </c>
      <c r="M3040" s="6">
        <v>46076</v>
      </c>
      <c r="O3040" s="35">
        <f>IF(Table1[[#This Row],[Phân loại]]="Tồn đầu kỳ",Table1[[#This Row],[Tổng giá trị]],0)</f>
        <v>0</v>
      </c>
      <c r="P3040" s="7">
        <f>IF(Table1[[#This Row],[Số còn phải thu ĐK]]&lt;&gt;0,0,IF(Table1[[#This Row],[Phân loại]]="Bán hàng",Table1[[#This Row],[Tổng giá trị]],-Table1[[#This Row],[Tổng giá trị]]))</f>
        <v>1903467</v>
      </c>
      <c r="Q3040" s="35">
        <f t="shared" ref="Q3040:Q3046" si="727">IF(M3040&lt;&gt;"",IF(O3040&lt;&gt;0,O3040,P3040),0)</f>
        <v>1903467</v>
      </c>
      <c r="R3040" s="7">
        <f>Table1[[#This Row],[Số còn phải thu ĐK]]+Table1[[#This Row],[Giá Trị HD sau CK]]-Table1[[#This Row],[Số tiền đã thu]]</f>
        <v>0</v>
      </c>
      <c r="S3040" s="6">
        <f>IF(Table1[[#This Row],[Ngày hóa đơn]]&lt;&gt;"",Table1[[#This Row],[Ngày hóa đơn]],IF(Table1[[#This Row],[Ngày hạch toán]]&lt;&gt;"",Table1[[#This Row],[Ngày hạch toán]],""))</f>
        <v>46037</v>
      </c>
      <c r="T3040" s="7"/>
      <c r="U3040" s="6">
        <f>IF(Table1[[#This Row],[Ngày tính CN]]="","",S3040+T3040)</f>
        <v>46037</v>
      </c>
      <c r="V3040" s="35">
        <f ca="1">IF(Table1[[#This Row],[Hạn thanh toán]]="","",IF((U3040-NOW())&lt;0,0,(U3040-NOW())))</f>
        <v>0</v>
      </c>
      <c r="W3040" s="35"/>
      <c r="X3040" s="35" t="str">
        <f t="shared" ref="X3040:X3046" ca="1" si="728">IF(OR(U3040="",R3040=0),"",IF((U3040-NOW())&lt;0,-(U3040-NOW()),0))</f>
        <v/>
      </c>
      <c r="Y3040" s="2" t="str">
        <f t="shared" ref="Y3040:Y3046" si="729">IF(R3040=0,"Đã thanh toán",IF(X3040="","",IF(X3040&lt;=0,"Chưa đến hạn thanh toán",IF(X3040&lt;=30,"Nợ quá hạn 30 ngày",IF(X3040&lt;=60,"Nợ quá hạn từ 30 ngày đến 60 ngày",IF(X3040&lt;=90,"Nợ quá hạn từ 60 ngày đến 90 ngày",IF(X3040&lt;=120,"Nợ quá hạn từ 90 ngày đến 120 ngày","Nợ quá hạn hơn 120 ngày có khả năng mất thanh toán")))))))</f>
        <v>Đã thanh toán</v>
      </c>
      <c r="Z3040" s="51">
        <f t="shared" si="713"/>
        <v>46037</v>
      </c>
      <c r="AA3040" s="51">
        <f t="shared" si="714"/>
        <v>46076</v>
      </c>
      <c r="AD3040" s="2" t="str">
        <f>VLOOKUP($A3040,MA_KH!$A:$Q,MA_KH!O$1,0)</f>
        <v>TMART</v>
      </c>
      <c r="AE3040" s="2" t="str">
        <f>VLOOKUP($A3040,MA_KH!$A:$Q,MA_KH!P$1,0)</f>
        <v>CÔNG TY CỔ PHẦN T - MARTSTORES</v>
      </c>
    </row>
    <row r="3041" spans="1:31" ht="25.5" hidden="1" customHeight="1" x14ac:dyDescent="0.2">
      <c r="A3041" s="30" t="s">
        <v>22458</v>
      </c>
      <c r="B3041" s="30" t="s">
        <v>4258</v>
      </c>
      <c r="C3041" s="37">
        <v>46037</v>
      </c>
      <c r="D3041" s="30" t="s">
        <v>23333</v>
      </c>
      <c r="E3041" s="37">
        <v>46037</v>
      </c>
      <c r="F3041" s="30" t="s">
        <v>23334</v>
      </c>
      <c r="G3041" s="30" t="s">
        <v>4258</v>
      </c>
      <c r="H3041" s="38">
        <v>2743352</v>
      </c>
      <c r="I3041" s="67">
        <v>246902</v>
      </c>
      <c r="J3041" s="38">
        <v>199716</v>
      </c>
      <c r="K3041" s="38">
        <v>2696166</v>
      </c>
      <c r="L3041" s="7" t="s">
        <v>22849</v>
      </c>
      <c r="M3041" s="6">
        <v>46076</v>
      </c>
      <c r="O3041" s="35">
        <f>IF(Table1[[#This Row],[Phân loại]]="Tồn đầu kỳ",Table1[[#This Row],[Tổng giá trị]],0)</f>
        <v>0</v>
      </c>
      <c r="P3041" s="7">
        <f>IF(Table1[[#This Row],[Số còn phải thu ĐK]]&lt;&gt;0,0,IF(Table1[[#This Row],[Phân loại]]="Bán hàng",Table1[[#This Row],[Tổng giá trị]],-Table1[[#This Row],[Tổng giá trị]]))</f>
        <v>2696166</v>
      </c>
      <c r="Q3041" s="35">
        <f t="shared" si="727"/>
        <v>2696166</v>
      </c>
      <c r="R3041" s="7">
        <f>Table1[[#This Row],[Số còn phải thu ĐK]]+Table1[[#This Row],[Giá Trị HD sau CK]]-Table1[[#This Row],[Số tiền đã thu]]</f>
        <v>0</v>
      </c>
      <c r="S3041" s="6">
        <f>IF(Table1[[#This Row],[Ngày hóa đơn]]&lt;&gt;"",Table1[[#This Row],[Ngày hóa đơn]],IF(Table1[[#This Row],[Ngày hạch toán]]&lt;&gt;"",Table1[[#This Row],[Ngày hạch toán]],""))</f>
        <v>46037</v>
      </c>
      <c r="T3041" s="7"/>
      <c r="U3041" s="6">
        <f>IF(Table1[[#This Row],[Ngày tính CN]]="","",S3041+T3041)</f>
        <v>46037</v>
      </c>
      <c r="V3041" s="35">
        <f ca="1">IF(Table1[[#This Row],[Hạn thanh toán]]="","",IF((U3041-NOW())&lt;0,0,(U3041-NOW())))</f>
        <v>0</v>
      </c>
      <c r="W3041" s="35"/>
      <c r="X3041" s="35" t="str">
        <f t="shared" ca="1" si="728"/>
        <v/>
      </c>
      <c r="Y3041" s="2" t="str">
        <f t="shared" si="729"/>
        <v>Đã thanh toán</v>
      </c>
      <c r="Z3041" s="51">
        <f t="shared" si="713"/>
        <v>46037</v>
      </c>
      <c r="AA3041" s="51">
        <f t="shared" si="714"/>
        <v>46076</v>
      </c>
      <c r="AD3041" s="2" t="str">
        <f>VLOOKUP($A3041,MA_KH!$A:$Q,MA_KH!O$1,0)</f>
        <v>TMART</v>
      </c>
      <c r="AE3041" s="2" t="str">
        <f>VLOOKUP($A3041,MA_KH!$A:$Q,MA_KH!P$1,0)</f>
        <v>CÔNG TY CỔ PHẦN T - MARTSTORES</v>
      </c>
    </row>
    <row r="3042" spans="1:31" ht="25.5" hidden="1" customHeight="1" x14ac:dyDescent="0.2">
      <c r="A3042" s="30" t="s">
        <v>22513</v>
      </c>
      <c r="B3042" s="30" t="s">
        <v>3978</v>
      </c>
      <c r="C3042" s="37">
        <v>46037</v>
      </c>
      <c r="D3042" s="30" t="s">
        <v>23335</v>
      </c>
      <c r="E3042" s="37">
        <v>46037</v>
      </c>
      <c r="F3042" s="30" t="s">
        <v>23336</v>
      </c>
      <c r="G3042" s="30" t="s">
        <v>3978</v>
      </c>
      <c r="H3042" s="38">
        <v>2049648</v>
      </c>
      <c r="I3042" s="67">
        <v>184469</v>
      </c>
      <c r="J3042" s="38">
        <v>149214</v>
      </c>
      <c r="K3042" s="38">
        <v>2014393</v>
      </c>
      <c r="L3042" s="7" t="s">
        <v>22849</v>
      </c>
      <c r="M3042" s="6">
        <v>46076</v>
      </c>
      <c r="O3042" s="35">
        <f>IF(Table1[[#This Row],[Phân loại]]="Tồn đầu kỳ",Table1[[#This Row],[Tổng giá trị]],0)</f>
        <v>0</v>
      </c>
      <c r="P3042" s="7">
        <f>IF(Table1[[#This Row],[Số còn phải thu ĐK]]&lt;&gt;0,0,IF(Table1[[#This Row],[Phân loại]]="Bán hàng",Table1[[#This Row],[Tổng giá trị]],-Table1[[#This Row],[Tổng giá trị]]))</f>
        <v>2014393</v>
      </c>
      <c r="Q3042" s="35">
        <f t="shared" si="727"/>
        <v>2014393</v>
      </c>
      <c r="R3042" s="7">
        <f>Table1[[#This Row],[Số còn phải thu ĐK]]+Table1[[#This Row],[Giá Trị HD sau CK]]-Table1[[#This Row],[Số tiền đã thu]]</f>
        <v>0</v>
      </c>
      <c r="S3042" s="6">
        <f>IF(Table1[[#This Row],[Ngày hóa đơn]]&lt;&gt;"",Table1[[#This Row],[Ngày hóa đơn]],IF(Table1[[#This Row],[Ngày hạch toán]]&lt;&gt;"",Table1[[#This Row],[Ngày hạch toán]],""))</f>
        <v>46037</v>
      </c>
      <c r="T3042" s="7"/>
      <c r="U3042" s="6">
        <f>IF(Table1[[#This Row],[Ngày tính CN]]="","",S3042+T3042)</f>
        <v>46037</v>
      </c>
      <c r="V3042" s="35">
        <f ca="1">IF(Table1[[#This Row],[Hạn thanh toán]]="","",IF((U3042-NOW())&lt;0,0,(U3042-NOW())))</f>
        <v>0</v>
      </c>
      <c r="W3042" s="35"/>
      <c r="X3042" s="35" t="str">
        <f t="shared" ca="1" si="728"/>
        <v/>
      </c>
      <c r="Y3042" s="2" t="str">
        <f t="shared" si="729"/>
        <v>Đã thanh toán</v>
      </c>
      <c r="Z3042" s="51">
        <f t="shared" si="713"/>
        <v>46037</v>
      </c>
      <c r="AA3042" s="51">
        <f t="shared" si="714"/>
        <v>46076</v>
      </c>
      <c r="AD3042" s="2" t="str">
        <f>VLOOKUP($A3042,MA_KH!$A:$Q,MA_KH!O$1,0)</f>
        <v>TMART</v>
      </c>
      <c r="AE3042" s="2" t="str">
        <f>VLOOKUP($A3042,MA_KH!$A:$Q,MA_KH!P$1,0)</f>
        <v>CÔNG TY CỔ PHẦN T - MARTSTORES</v>
      </c>
    </row>
    <row r="3043" spans="1:31" ht="25.5" hidden="1" customHeight="1" x14ac:dyDescent="0.2">
      <c r="A3043" s="30" t="s">
        <v>22449</v>
      </c>
      <c r="B3043" s="30" t="s">
        <v>4221</v>
      </c>
      <c r="C3043" s="37">
        <v>46037</v>
      </c>
      <c r="D3043" s="30" t="s">
        <v>23337</v>
      </c>
      <c r="E3043" s="37">
        <v>46037</v>
      </c>
      <c r="F3043" s="30" t="s">
        <v>23338</v>
      </c>
      <c r="G3043" s="30" t="s">
        <v>4221</v>
      </c>
      <c r="H3043" s="38">
        <v>1687165</v>
      </c>
      <c r="I3043" s="67">
        <v>151845</v>
      </c>
      <c r="J3043" s="38">
        <v>122826</v>
      </c>
      <c r="K3043" s="38">
        <v>1658146</v>
      </c>
      <c r="L3043" s="7" t="s">
        <v>22849</v>
      </c>
      <c r="M3043" s="6">
        <v>46076</v>
      </c>
      <c r="O3043" s="35">
        <f>IF(Table1[[#This Row],[Phân loại]]="Tồn đầu kỳ",Table1[[#This Row],[Tổng giá trị]],0)</f>
        <v>0</v>
      </c>
      <c r="P3043" s="7">
        <f>IF(Table1[[#This Row],[Số còn phải thu ĐK]]&lt;&gt;0,0,IF(Table1[[#This Row],[Phân loại]]="Bán hàng",Table1[[#This Row],[Tổng giá trị]],-Table1[[#This Row],[Tổng giá trị]]))</f>
        <v>1658146</v>
      </c>
      <c r="Q3043" s="35">
        <f t="shared" si="727"/>
        <v>1658146</v>
      </c>
      <c r="R3043" s="7">
        <f>Table1[[#This Row],[Số còn phải thu ĐK]]+Table1[[#This Row],[Giá Trị HD sau CK]]-Table1[[#This Row],[Số tiền đã thu]]</f>
        <v>0</v>
      </c>
      <c r="S3043" s="6">
        <f>IF(Table1[[#This Row],[Ngày hóa đơn]]&lt;&gt;"",Table1[[#This Row],[Ngày hóa đơn]],IF(Table1[[#This Row],[Ngày hạch toán]]&lt;&gt;"",Table1[[#This Row],[Ngày hạch toán]],""))</f>
        <v>46037</v>
      </c>
      <c r="T3043" s="7"/>
      <c r="U3043" s="6">
        <f>IF(Table1[[#This Row],[Ngày tính CN]]="","",S3043+T3043)</f>
        <v>46037</v>
      </c>
      <c r="V3043" s="35">
        <f ca="1">IF(Table1[[#This Row],[Hạn thanh toán]]="","",IF((U3043-NOW())&lt;0,0,(U3043-NOW())))</f>
        <v>0</v>
      </c>
      <c r="W3043" s="35"/>
      <c r="X3043" s="35" t="str">
        <f t="shared" ca="1" si="728"/>
        <v/>
      </c>
      <c r="Y3043" s="2" t="str">
        <f t="shared" si="729"/>
        <v>Đã thanh toán</v>
      </c>
      <c r="Z3043" s="51">
        <f t="shared" si="713"/>
        <v>46037</v>
      </c>
      <c r="AA3043" s="51">
        <f t="shared" si="714"/>
        <v>46076</v>
      </c>
      <c r="AD3043" s="2" t="str">
        <f>VLOOKUP($A3043,MA_KH!$A:$Q,MA_KH!O$1,0)</f>
        <v>TMART</v>
      </c>
      <c r="AE3043" s="2" t="str">
        <f>VLOOKUP($A3043,MA_KH!$A:$Q,MA_KH!P$1,0)</f>
        <v>CÔNG TY CỔ PHẦN T - MARTSTORES</v>
      </c>
    </row>
    <row r="3044" spans="1:31" ht="25.5" hidden="1" customHeight="1" x14ac:dyDescent="0.2">
      <c r="A3044" s="30" t="s">
        <v>22534</v>
      </c>
      <c r="B3044" s="30" t="s">
        <v>4097</v>
      </c>
      <c r="C3044" s="37">
        <v>46037</v>
      </c>
      <c r="D3044" s="30" t="s">
        <v>23339</v>
      </c>
      <c r="E3044" s="37">
        <v>46037</v>
      </c>
      <c r="F3044" s="30" t="s">
        <v>23340</v>
      </c>
      <c r="G3044" s="30" t="s">
        <v>4097</v>
      </c>
      <c r="H3044" s="38">
        <v>1874857</v>
      </c>
      <c r="I3044" s="67">
        <v>168738</v>
      </c>
      <c r="J3044" s="38">
        <v>136490</v>
      </c>
      <c r="K3044" s="38">
        <v>1842609</v>
      </c>
      <c r="L3044" s="7" t="s">
        <v>22849</v>
      </c>
      <c r="M3044" s="6">
        <v>46076</v>
      </c>
      <c r="O3044" s="35">
        <f>IF(Table1[[#This Row],[Phân loại]]="Tồn đầu kỳ",Table1[[#This Row],[Tổng giá trị]],0)</f>
        <v>0</v>
      </c>
      <c r="P3044" s="7">
        <f>IF(Table1[[#This Row],[Số còn phải thu ĐK]]&lt;&gt;0,0,IF(Table1[[#This Row],[Phân loại]]="Bán hàng",Table1[[#This Row],[Tổng giá trị]],-Table1[[#This Row],[Tổng giá trị]]))</f>
        <v>1842609</v>
      </c>
      <c r="Q3044" s="35">
        <f t="shared" si="727"/>
        <v>1842609</v>
      </c>
      <c r="R3044" s="7">
        <f>Table1[[#This Row],[Số còn phải thu ĐK]]+Table1[[#This Row],[Giá Trị HD sau CK]]-Table1[[#This Row],[Số tiền đã thu]]</f>
        <v>0</v>
      </c>
      <c r="S3044" s="6">
        <f>IF(Table1[[#This Row],[Ngày hóa đơn]]&lt;&gt;"",Table1[[#This Row],[Ngày hóa đơn]],IF(Table1[[#This Row],[Ngày hạch toán]]&lt;&gt;"",Table1[[#This Row],[Ngày hạch toán]],""))</f>
        <v>46037</v>
      </c>
      <c r="T3044" s="7"/>
      <c r="U3044" s="6">
        <f>IF(Table1[[#This Row],[Ngày tính CN]]="","",S3044+T3044)</f>
        <v>46037</v>
      </c>
      <c r="V3044" s="35">
        <f ca="1">IF(Table1[[#This Row],[Hạn thanh toán]]="","",IF((U3044-NOW())&lt;0,0,(U3044-NOW())))</f>
        <v>0</v>
      </c>
      <c r="W3044" s="35"/>
      <c r="X3044" s="35" t="str">
        <f t="shared" ca="1" si="728"/>
        <v/>
      </c>
      <c r="Y3044" s="2" t="str">
        <f t="shared" si="729"/>
        <v>Đã thanh toán</v>
      </c>
      <c r="Z3044" s="51">
        <f t="shared" si="713"/>
        <v>46037</v>
      </c>
      <c r="AA3044" s="51">
        <f t="shared" si="714"/>
        <v>46076</v>
      </c>
      <c r="AD3044" s="2" t="str">
        <f>VLOOKUP($A3044,MA_KH!$A:$Q,MA_KH!O$1,0)</f>
        <v>TMART</v>
      </c>
      <c r="AE3044" s="2" t="str">
        <f>VLOOKUP($A3044,MA_KH!$A:$Q,MA_KH!P$1,0)</f>
        <v>CÔNG TY CỔ PHẦN T - MARTSTORES</v>
      </c>
    </row>
    <row r="3045" spans="1:31" ht="25.5" hidden="1" customHeight="1" x14ac:dyDescent="0.2">
      <c r="A3045" s="30" t="s">
        <v>22475</v>
      </c>
      <c r="B3045" s="30" t="s">
        <v>4253</v>
      </c>
      <c r="C3045" s="37">
        <v>46037</v>
      </c>
      <c r="D3045" s="30" t="s">
        <v>23341</v>
      </c>
      <c r="E3045" s="37">
        <v>46037</v>
      </c>
      <c r="F3045" s="30" t="s">
        <v>23342</v>
      </c>
      <c r="G3045" s="30" t="s">
        <v>4253</v>
      </c>
      <c r="H3045" s="38">
        <v>2065279</v>
      </c>
      <c r="I3045" s="67">
        <v>185876</v>
      </c>
      <c r="J3045" s="38">
        <v>150352</v>
      </c>
      <c r="K3045" s="38">
        <v>2029755</v>
      </c>
      <c r="L3045" s="7" t="s">
        <v>22849</v>
      </c>
      <c r="M3045" s="6">
        <v>46076</v>
      </c>
      <c r="O3045" s="35">
        <f>IF(Table1[[#This Row],[Phân loại]]="Tồn đầu kỳ",Table1[[#This Row],[Tổng giá trị]],0)</f>
        <v>0</v>
      </c>
      <c r="P3045" s="7">
        <f>IF(Table1[[#This Row],[Số còn phải thu ĐK]]&lt;&gt;0,0,IF(Table1[[#This Row],[Phân loại]]="Bán hàng",Table1[[#This Row],[Tổng giá trị]],-Table1[[#This Row],[Tổng giá trị]]))</f>
        <v>2029755</v>
      </c>
      <c r="Q3045" s="35">
        <f t="shared" si="727"/>
        <v>2029755</v>
      </c>
      <c r="R3045" s="7">
        <f>Table1[[#This Row],[Số còn phải thu ĐK]]+Table1[[#This Row],[Giá Trị HD sau CK]]-Table1[[#This Row],[Số tiền đã thu]]</f>
        <v>0</v>
      </c>
      <c r="S3045" s="6">
        <f>IF(Table1[[#This Row],[Ngày hóa đơn]]&lt;&gt;"",Table1[[#This Row],[Ngày hóa đơn]],IF(Table1[[#This Row],[Ngày hạch toán]]&lt;&gt;"",Table1[[#This Row],[Ngày hạch toán]],""))</f>
        <v>46037</v>
      </c>
      <c r="T3045" s="7"/>
      <c r="U3045" s="6">
        <f>IF(Table1[[#This Row],[Ngày tính CN]]="","",S3045+T3045)</f>
        <v>46037</v>
      </c>
      <c r="V3045" s="35">
        <f ca="1">IF(Table1[[#This Row],[Hạn thanh toán]]="","",IF((U3045-NOW())&lt;0,0,(U3045-NOW())))</f>
        <v>0</v>
      </c>
      <c r="W3045" s="35"/>
      <c r="X3045" s="35" t="str">
        <f t="shared" ca="1" si="728"/>
        <v/>
      </c>
      <c r="Y3045" s="2" t="str">
        <f t="shared" si="729"/>
        <v>Đã thanh toán</v>
      </c>
      <c r="Z3045" s="51">
        <f t="shared" si="713"/>
        <v>46037</v>
      </c>
      <c r="AA3045" s="51">
        <f t="shared" si="714"/>
        <v>46076</v>
      </c>
      <c r="AD3045" s="2" t="str">
        <f>VLOOKUP($A3045,MA_KH!$A:$Q,MA_KH!O$1,0)</f>
        <v>TMART</v>
      </c>
      <c r="AE3045" s="2" t="str">
        <f>VLOOKUP($A3045,MA_KH!$A:$Q,MA_KH!P$1,0)</f>
        <v>CÔNG TY CỔ PHẦN T - MARTSTORES</v>
      </c>
    </row>
    <row r="3046" spans="1:31" ht="25.5" hidden="1" customHeight="1" x14ac:dyDescent="0.2">
      <c r="A3046" s="39" t="s">
        <v>22471</v>
      </c>
      <c r="B3046" s="39" t="s">
        <v>4256</v>
      </c>
      <c r="C3046" s="37">
        <v>46037</v>
      </c>
      <c r="D3046" s="39" t="s">
        <v>23343</v>
      </c>
      <c r="E3046" s="37">
        <v>46037</v>
      </c>
      <c r="F3046" s="39" t="s">
        <v>23344</v>
      </c>
      <c r="G3046" s="39" t="s">
        <v>4256</v>
      </c>
      <c r="H3046" s="41">
        <v>1688224</v>
      </c>
      <c r="I3046" s="67">
        <v>151941</v>
      </c>
      <c r="J3046" s="41">
        <v>122903</v>
      </c>
      <c r="K3046" s="41">
        <v>1659186</v>
      </c>
      <c r="L3046" s="7" t="s">
        <v>22849</v>
      </c>
      <c r="M3046" s="6">
        <v>46076</v>
      </c>
      <c r="O3046" s="35">
        <f>IF(Table1[[#This Row],[Phân loại]]="Tồn đầu kỳ",Table1[[#This Row],[Tổng giá trị]],0)</f>
        <v>0</v>
      </c>
      <c r="P3046" s="7">
        <f>IF(Table1[[#This Row],[Số còn phải thu ĐK]]&lt;&gt;0,0,IF(Table1[[#This Row],[Phân loại]]="Bán hàng",Table1[[#This Row],[Tổng giá trị]],-Table1[[#This Row],[Tổng giá trị]]))</f>
        <v>1659186</v>
      </c>
      <c r="Q3046" s="35">
        <f t="shared" si="727"/>
        <v>1659186</v>
      </c>
      <c r="R3046" s="7">
        <f>Table1[[#This Row],[Số còn phải thu ĐK]]+Table1[[#This Row],[Giá Trị HD sau CK]]-Table1[[#This Row],[Số tiền đã thu]]</f>
        <v>0</v>
      </c>
      <c r="S3046" s="6">
        <f>IF(Table1[[#This Row],[Ngày hóa đơn]]&lt;&gt;"",Table1[[#This Row],[Ngày hóa đơn]],IF(Table1[[#This Row],[Ngày hạch toán]]&lt;&gt;"",Table1[[#This Row],[Ngày hạch toán]],""))</f>
        <v>46037</v>
      </c>
      <c r="T3046" s="7"/>
      <c r="U3046" s="6">
        <f>IF(Table1[[#This Row],[Ngày tính CN]]="","",S3046+T3046)</f>
        <v>46037</v>
      </c>
      <c r="V3046" s="35">
        <f ca="1">IF(Table1[[#This Row],[Hạn thanh toán]]="","",IF((U3046-NOW())&lt;0,0,(U3046-NOW())))</f>
        <v>0</v>
      </c>
      <c r="W3046" s="35"/>
      <c r="X3046" s="35" t="str">
        <f t="shared" ca="1" si="728"/>
        <v/>
      </c>
      <c r="Y3046" s="2" t="str">
        <f t="shared" si="729"/>
        <v>Đã thanh toán</v>
      </c>
      <c r="Z3046" s="51">
        <f t="shared" si="713"/>
        <v>46037</v>
      </c>
      <c r="AA3046" s="51">
        <f t="shared" si="714"/>
        <v>46076</v>
      </c>
      <c r="AD3046" s="2" t="str">
        <f>VLOOKUP($A3046,MA_KH!$A:$Q,MA_KH!O$1,0)</f>
        <v>TMART</v>
      </c>
      <c r="AE3046" s="2" t="str">
        <f>VLOOKUP($A3046,MA_KH!$A:$Q,MA_KH!P$1,0)</f>
        <v>CÔNG TY CỔ PHẦN T - MARTSTORES</v>
      </c>
    </row>
    <row r="3047" spans="1:31" ht="25.5" hidden="1" customHeight="1" x14ac:dyDescent="0.2">
      <c r="A3047" s="30" t="s">
        <v>22525</v>
      </c>
      <c r="B3047" s="30" t="s">
        <v>4293</v>
      </c>
      <c r="C3047" s="37">
        <v>46038</v>
      </c>
      <c r="D3047" s="30" t="s">
        <v>23345</v>
      </c>
      <c r="E3047" s="37">
        <v>46038</v>
      </c>
      <c r="F3047" s="30" t="s">
        <v>23346</v>
      </c>
      <c r="G3047" s="30" t="s">
        <v>4293</v>
      </c>
      <c r="H3047" s="38">
        <v>1205356</v>
      </c>
      <c r="I3047" s="67">
        <v>108482</v>
      </c>
      <c r="J3047" s="38">
        <v>87750</v>
      </c>
      <c r="K3047" s="38">
        <v>1184624</v>
      </c>
      <c r="L3047" s="7" t="s">
        <v>22849</v>
      </c>
      <c r="M3047" s="6">
        <v>46076</v>
      </c>
      <c r="O3047" s="35">
        <f>IF(Table1[[#This Row],[Phân loại]]="Tồn đầu kỳ",Table1[[#This Row],[Tổng giá trị]],0)</f>
        <v>0</v>
      </c>
      <c r="P3047" s="7">
        <f>IF(Table1[[#This Row],[Số còn phải thu ĐK]]&lt;&gt;0,0,IF(Table1[[#This Row],[Phân loại]]="Bán hàng",Table1[[#This Row],[Tổng giá trị]],-Table1[[#This Row],[Tổng giá trị]]))</f>
        <v>1184624</v>
      </c>
      <c r="Q3047" s="35">
        <f t="shared" ref="Q3047:Q3060" si="730">IF(M3047&lt;&gt;"",IF(O3047&lt;&gt;0,O3047,P3047),0)</f>
        <v>1184624</v>
      </c>
      <c r="R3047" s="7">
        <f>Table1[[#This Row],[Số còn phải thu ĐK]]+Table1[[#This Row],[Giá Trị HD sau CK]]-Table1[[#This Row],[Số tiền đã thu]]</f>
        <v>0</v>
      </c>
      <c r="S3047" s="6">
        <f>IF(Table1[[#This Row],[Ngày hóa đơn]]&lt;&gt;"",Table1[[#This Row],[Ngày hóa đơn]],IF(Table1[[#This Row],[Ngày hạch toán]]&lt;&gt;"",Table1[[#This Row],[Ngày hạch toán]],""))</f>
        <v>46038</v>
      </c>
      <c r="T3047" s="7"/>
      <c r="U3047" s="6">
        <f>IF(Table1[[#This Row],[Ngày tính CN]]="","",S3047+T3047)</f>
        <v>46038</v>
      </c>
      <c r="V3047" s="35">
        <f ca="1">IF(Table1[[#This Row],[Hạn thanh toán]]="","",IF((U3047-NOW())&lt;0,0,(U3047-NOW())))</f>
        <v>0</v>
      </c>
      <c r="W3047" s="35"/>
      <c r="X3047" s="35" t="str">
        <f t="shared" ref="X3047:X3060" ca="1" si="731">IF(OR(U3047="",R3047=0),"",IF((U3047-NOW())&lt;0,-(U3047-NOW()),0))</f>
        <v/>
      </c>
      <c r="Y3047" s="2" t="str">
        <f t="shared" ref="Y3047:Y3060" si="732">IF(R3047=0,"Đã thanh toán",IF(X3047="","",IF(X3047&lt;=0,"Chưa đến hạn thanh toán",IF(X3047&lt;=30,"Nợ quá hạn 30 ngày",IF(X3047&lt;=60,"Nợ quá hạn từ 30 ngày đến 60 ngày",IF(X3047&lt;=90,"Nợ quá hạn từ 60 ngày đến 90 ngày",IF(X3047&lt;=120,"Nợ quá hạn từ 90 ngày đến 120 ngày","Nợ quá hạn hơn 120 ngày có khả năng mất thanh toán")))))))</f>
        <v>Đã thanh toán</v>
      </c>
      <c r="Z3047" s="51">
        <f t="shared" si="713"/>
        <v>46038</v>
      </c>
      <c r="AA3047" s="51">
        <f t="shared" si="714"/>
        <v>46076</v>
      </c>
      <c r="AD3047" s="2" t="str">
        <f>VLOOKUP($A3047,MA_KH!$A:$Q,MA_KH!O$1,0)</f>
        <v>TMART</v>
      </c>
      <c r="AE3047" s="2" t="str">
        <f>VLOOKUP($A3047,MA_KH!$A:$Q,MA_KH!P$1,0)</f>
        <v>CÔNG TY CỔ PHẦN T - MARTSTORES</v>
      </c>
    </row>
    <row r="3048" spans="1:31" ht="25.5" hidden="1" customHeight="1" x14ac:dyDescent="0.2">
      <c r="A3048" s="30" t="s">
        <v>22527</v>
      </c>
      <c r="B3048" s="30" t="s">
        <v>4364</v>
      </c>
      <c r="C3048" s="37">
        <v>46038</v>
      </c>
      <c r="D3048" s="30" t="s">
        <v>23347</v>
      </c>
      <c r="E3048" s="37">
        <v>46038</v>
      </c>
      <c r="F3048" s="30" t="s">
        <v>23348</v>
      </c>
      <c r="G3048" s="30" t="s">
        <v>4364</v>
      </c>
      <c r="H3048" s="38">
        <v>1497610</v>
      </c>
      <c r="I3048" s="67">
        <v>134786</v>
      </c>
      <c r="J3048" s="38">
        <v>109026</v>
      </c>
      <c r="K3048" s="38">
        <v>1471850</v>
      </c>
      <c r="L3048" s="7" t="s">
        <v>22849</v>
      </c>
      <c r="M3048" s="6">
        <v>46076</v>
      </c>
      <c r="O3048" s="35">
        <f>IF(Table1[[#This Row],[Phân loại]]="Tồn đầu kỳ",Table1[[#This Row],[Tổng giá trị]],0)</f>
        <v>0</v>
      </c>
      <c r="P3048" s="7">
        <f>IF(Table1[[#This Row],[Số còn phải thu ĐK]]&lt;&gt;0,0,IF(Table1[[#This Row],[Phân loại]]="Bán hàng",Table1[[#This Row],[Tổng giá trị]],-Table1[[#This Row],[Tổng giá trị]]))</f>
        <v>1471850</v>
      </c>
      <c r="Q3048" s="35">
        <f t="shared" si="730"/>
        <v>1471850</v>
      </c>
      <c r="R3048" s="7">
        <f>Table1[[#This Row],[Số còn phải thu ĐK]]+Table1[[#This Row],[Giá Trị HD sau CK]]-Table1[[#This Row],[Số tiền đã thu]]</f>
        <v>0</v>
      </c>
      <c r="S3048" s="6">
        <f>IF(Table1[[#This Row],[Ngày hóa đơn]]&lt;&gt;"",Table1[[#This Row],[Ngày hóa đơn]],IF(Table1[[#This Row],[Ngày hạch toán]]&lt;&gt;"",Table1[[#This Row],[Ngày hạch toán]],""))</f>
        <v>46038</v>
      </c>
      <c r="T3048" s="7"/>
      <c r="U3048" s="6">
        <f>IF(Table1[[#This Row],[Ngày tính CN]]="","",S3048+T3048)</f>
        <v>46038</v>
      </c>
      <c r="V3048" s="35">
        <f ca="1">IF(Table1[[#This Row],[Hạn thanh toán]]="","",IF((U3048-NOW())&lt;0,0,(U3048-NOW())))</f>
        <v>0</v>
      </c>
      <c r="W3048" s="35"/>
      <c r="X3048" s="35" t="str">
        <f t="shared" ca="1" si="731"/>
        <v/>
      </c>
      <c r="Y3048" s="2" t="str">
        <f t="shared" si="732"/>
        <v>Đã thanh toán</v>
      </c>
      <c r="Z3048" s="51">
        <f t="shared" si="713"/>
        <v>46038</v>
      </c>
      <c r="AA3048" s="51">
        <f t="shared" si="714"/>
        <v>46076</v>
      </c>
      <c r="AD3048" s="2" t="str">
        <f>VLOOKUP($A3048,MA_KH!$A:$Q,MA_KH!O$1,0)</f>
        <v>TMART</v>
      </c>
      <c r="AE3048" s="2" t="str">
        <f>VLOOKUP($A3048,MA_KH!$A:$Q,MA_KH!P$1,0)</f>
        <v>CÔNG TY CỔ PHẦN T - MARTSTORES</v>
      </c>
    </row>
    <row r="3049" spans="1:31" ht="25.5" hidden="1" customHeight="1" x14ac:dyDescent="0.2">
      <c r="A3049" s="30" t="s">
        <v>22498</v>
      </c>
      <c r="B3049" s="30" t="s">
        <v>4101</v>
      </c>
      <c r="C3049" s="37">
        <v>46038</v>
      </c>
      <c r="D3049" s="30" t="s">
        <v>23349</v>
      </c>
      <c r="E3049" s="37">
        <v>46038</v>
      </c>
      <c r="F3049" s="30" t="s">
        <v>23350</v>
      </c>
      <c r="G3049" s="30" t="s">
        <v>4101</v>
      </c>
      <c r="H3049" s="38">
        <v>1843005</v>
      </c>
      <c r="I3049" s="67">
        <v>165871</v>
      </c>
      <c r="J3049" s="38">
        <v>134171</v>
      </c>
      <c r="K3049" s="38">
        <v>1811305</v>
      </c>
      <c r="L3049" s="7" t="s">
        <v>22849</v>
      </c>
      <c r="M3049" s="6">
        <v>46076</v>
      </c>
      <c r="O3049" s="35">
        <f>IF(Table1[[#This Row],[Phân loại]]="Tồn đầu kỳ",Table1[[#This Row],[Tổng giá trị]],0)</f>
        <v>0</v>
      </c>
      <c r="P3049" s="7">
        <f>IF(Table1[[#This Row],[Số còn phải thu ĐK]]&lt;&gt;0,0,IF(Table1[[#This Row],[Phân loại]]="Bán hàng",Table1[[#This Row],[Tổng giá trị]],-Table1[[#This Row],[Tổng giá trị]]))</f>
        <v>1811305</v>
      </c>
      <c r="Q3049" s="35">
        <f t="shared" si="730"/>
        <v>1811305</v>
      </c>
      <c r="R3049" s="7">
        <f>Table1[[#This Row],[Số còn phải thu ĐK]]+Table1[[#This Row],[Giá Trị HD sau CK]]-Table1[[#This Row],[Số tiền đã thu]]</f>
        <v>0</v>
      </c>
      <c r="S3049" s="6">
        <f>IF(Table1[[#This Row],[Ngày hóa đơn]]&lt;&gt;"",Table1[[#This Row],[Ngày hóa đơn]],IF(Table1[[#This Row],[Ngày hạch toán]]&lt;&gt;"",Table1[[#This Row],[Ngày hạch toán]],""))</f>
        <v>46038</v>
      </c>
      <c r="T3049" s="7"/>
      <c r="U3049" s="6">
        <f>IF(Table1[[#This Row],[Ngày tính CN]]="","",S3049+T3049)</f>
        <v>46038</v>
      </c>
      <c r="V3049" s="35">
        <f ca="1">IF(Table1[[#This Row],[Hạn thanh toán]]="","",IF((U3049-NOW())&lt;0,0,(U3049-NOW())))</f>
        <v>0</v>
      </c>
      <c r="W3049" s="35"/>
      <c r="X3049" s="35" t="str">
        <f t="shared" ca="1" si="731"/>
        <v/>
      </c>
      <c r="Y3049" s="2" t="str">
        <f t="shared" si="732"/>
        <v>Đã thanh toán</v>
      </c>
      <c r="Z3049" s="51">
        <f t="shared" si="713"/>
        <v>46038</v>
      </c>
      <c r="AA3049" s="51">
        <f t="shared" si="714"/>
        <v>46076</v>
      </c>
      <c r="AD3049" s="2" t="str">
        <f>VLOOKUP($A3049,MA_KH!$A:$Q,MA_KH!O$1,0)</f>
        <v>TMART</v>
      </c>
      <c r="AE3049" s="2" t="str">
        <f>VLOOKUP($A3049,MA_KH!$A:$Q,MA_KH!P$1,0)</f>
        <v>CÔNG TY CỔ PHẦN T - MARTSTORES</v>
      </c>
    </row>
    <row r="3050" spans="1:31" ht="25.5" hidden="1" customHeight="1" x14ac:dyDescent="0.2">
      <c r="A3050" s="30" t="s">
        <v>22521</v>
      </c>
      <c r="B3050" s="30" t="s">
        <v>4164</v>
      </c>
      <c r="C3050" s="37">
        <v>46038</v>
      </c>
      <c r="D3050" s="30" t="s">
        <v>23351</v>
      </c>
      <c r="E3050" s="37">
        <v>46038</v>
      </c>
      <c r="F3050" s="30" t="s">
        <v>23352</v>
      </c>
      <c r="G3050" s="30" t="s">
        <v>4164</v>
      </c>
      <c r="H3050" s="38">
        <v>514017</v>
      </c>
      <c r="I3050" s="67">
        <v>46262</v>
      </c>
      <c r="J3050" s="38">
        <v>37420</v>
      </c>
      <c r="K3050" s="38">
        <v>505175</v>
      </c>
      <c r="L3050" s="7" t="s">
        <v>22849</v>
      </c>
      <c r="M3050" s="6">
        <v>46076</v>
      </c>
      <c r="O3050" s="35">
        <f>IF(Table1[[#This Row],[Phân loại]]="Tồn đầu kỳ",Table1[[#This Row],[Tổng giá trị]],0)</f>
        <v>0</v>
      </c>
      <c r="P3050" s="7">
        <f>IF(Table1[[#This Row],[Số còn phải thu ĐK]]&lt;&gt;0,0,IF(Table1[[#This Row],[Phân loại]]="Bán hàng",Table1[[#This Row],[Tổng giá trị]],-Table1[[#This Row],[Tổng giá trị]]))</f>
        <v>505175</v>
      </c>
      <c r="Q3050" s="35">
        <f t="shared" si="730"/>
        <v>505175</v>
      </c>
      <c r="R3050" s="7">
        <f>Table1[[#This Row],[Số còn phải thu ĐK]]+Table1[[#This Row],[Giá Trị HD sau CK]]-Table1[[#This Row],[Số tiền đã thu]]</f>
        <v>0</v>
      </c>
      <c r="S3050" s="6">
        <f>IF(Table1[[#This Row],[Ngày hóa đơn]]&lt;&gt;"",Table1[[#This Row],[Ngày hóa đơn]],IF(Table1[[#This Row],[Ngày hạch toán]]&lt;&gt;"",Table1[[#This Row],[Ngày hạch toán]],""))</f>
        <v>46038</v>
      </c>
      <c r="T3050" s="7"/>
      <c r="U3050" s="6">
        <f>IF(Table1[[#This Row],[Ngày tính CN]]="","",S3050+T3050)</f>
        <v>46038</v>
      </c>
      <c r="V3050" s="35">
        <f ca="1">IF(Table1[[#This Row],[Hạn thanh toán]]="","",IF((U3050-NOW())&lt;0,0,(U3050-NOW())))</f>
        <v>0</v>
      </c>
      <c r="W3050" s="35"/>
      <c r="X3050" s="35" t="str">
        <f t="shared" ca="1" si="731"/>
        <v/>
      </c>
      <c r="Y3050" s="2" t="str">
        <f t="shared" si="732"/>
        <v>Đã thanh toán</v>
      </c>
      <c r="Z3050" s="51">
        <f t="shared" si="713"/>
        <v>46038</v>
      </c>
      <c r="AA3050" s="51">
        <f t="shared" si="714"/>
        <v>46076</v>
      </c>
      <c r="AD3050" s="2" t="str">
        <f>VLOOKUP($A3050,MA_KH!$A:$Q,MA_KH!O$1,0)</f>
        <v>TMART</v>
      </c>
      <c r="AE3050" s="2" t="str">
        <f>VLOOKUP($A3050,MA_KH!$A:$Q,MA_KH!P$1,0)</f>
        <v>CÔNG TY CỔ PHẦN T - MARTSTORES</v>
      </c>
    </row>
    <row r="3051" spans="1:31" ht="25.5" hidden="1" customHeight="1" x14ac:dyDescent="0.2">
      <c r="A3051" s="30" t="s">
        <v>22490</v>
      </c>
      <c r="B3051" s="30" t="s">
        <v>4407</v>
      </c>
      <c r="C3051" s="37">
        <v>46038</v>
      </c>
      <c r="D3051" s="30" t="s">
        <v>23353</v>
      </c>
      <c r="E3051" s="37">
        <v>46038</v>
      </c>
      <c r="F3051" s="30" t="s">
        <v>23354</v>
      </c>
      <c r="G3051" s="30" t="s">
        <v>4407</v>
      </c>
      <c r="H3051" s="38">
        <v>514017</v>
      </c>
      <c r="I3051" s="67">
        <v>46262</v>
      </c>
      <c r="J3051" s="38">
        <v>37420</v>
      </c>
      <c r="K3051" s="38">
        <v>505175</v>
      </c>
      <c r="L3051" s="7" t="s">
        <v>22849</v>
      </c>
      <c r="M3051" s="6">
        <v>46076</v>
      </c>
      <c r="O3051" s="35">
        <f>IF(Table1[[#This Row],[Phân loại]]="Tồn đầu kỳ",Table1[[#This Row],[Tổng giá trị]],0)</f>
        <v>0</v>
      </c>
      <c r="P3051" s="7">
        <f>IF(Table1[[#This Row],[Số còn phải thu ĐK]]&lt;&gt;0,0,IF(Table1[[#This Row],[Phân loại]]="Bán hàng",Table1[[#This Row],[Tổng giá trị]],-Table1[[#This Row],[Tổng giá trị]]))</f>
        <v>505175</v>
      </c>
      <c r="Q3051" s="35">
        <f t="shared" si="730"/>
        <v>505175</v>
      </c>
      <c r="R3051" s="7">
        <f>Table1[[#This Row],[Số còn phải thu ĐK]]+Table1[[#This Row],[Giá Trị HD sau CK]]-Table1[[#This Row],[Số tiền đã thu]]</f>
        <v>0</v>
      </c>
      <c r="S3051" s="6">
        <f>IF(Table1[[#This Row],[Ngày hóa đơn]]&lt;&gt;"",Table1[[#This Row],[Ngày hóa đơn]],IF(Table1[[#This Row],[Ngày hạch toán]]&lt;&gt;"",Table1[[#This Row],[Ngày hạch toán]],""))</f>
        <v>46038</v>
      </c>
      <c r="T3051" s="7"/>
      <c r="U3051" s="6">
        <f>IF(Table1[[#This Row],[Ngày tính CN]]="","",S3051+T3051)</f>
        <v>46038</v>
      </c>
      <c r="V3051" s="35">
        <f ca="1">IF(Table1[[#This Row],[Hạn thanh toán]]="","",IF((U3051-NOW())&lt;0,0,(U3051-NOW())))</f>
        <v>0</v>
      </c>
      <c r="W3051" s="35"/>
      <c r="X3051" s="35" t="str">
        <f t="shared" ca="1" si="731"/>
        <v/>
      </c>
      <c r="Y3051" s="2" t="str">
        <f t="shared" si="732"/>
        <v>Đã thanh toán</v>
      </c>
      <c r="Z3051" s="51">
        <f t="shared" si="713"/>
        <v>46038</v>
      </c>
      <c r="AA3051" s="51">
        <f t="shared" si="714"/>
        <v>46076</v>
      </c>
      <c r="AD3051" s="2" t="str">
        <f>VLOOKUP($A3051,MA_KH!$A:$Q,MA_KH!O$1,0)</f>
        <v>TMART</v>
      </c>
      <c r="AE3051" s="2" t="str">
        <f>VLOOKUP($A3051,MA_KH!$A:$Q,MA_KH!P$1,0)</f>
        <v>CÔNG TY CỔ PHẦN T - MARTSTORES</v>
      </c>
    </row>
    <row r="3052" spans="1:31" ht="25.5" hidden="1" customHeight="1" x14ac:dyDescent="0.2">
      <c r="A3052" s="30" t="s">
        <v>22505</v>
      </c>
      <c r="B3052" s="30" t="s">
        <v>4095</v>
      </c>
      <c r="C3052" s="37">
        <v>46038</v>
      </c>
      <c r="D3052" s="30" t="s">
        <v>23355</v>
      </c>
      <c r="E3052" s="37">
        <v>46038</v>
      </c>
      <c r="F3052" s="30" t="s">
        <v>23356</v>
      </c>
      <c r="G3052" s="30" t="s">
        <v>4095</v>
      </c>
      <c r="H3052" s="38">
        <v>2255325</v>
      </c>
      <c r="I3052" s="67">
        <v>202980</v>
      </c>
      <c r="J3052" s="38">
        <v>164188</v>
      </c>
      <c r="K3052" s="38">
        <v>2216533</v>
      </c>
      <c r="L3052" s="7" t="s">
        <v>22849</v>
      </c>
      <c r="M3052" s="6">
        <v>46076</v>
      </c>
      <c r="O3052" s="35">
        <f>IF(Table1[[#This Row],[Phân loại]]="Tồn đầu kỳ",Table1[[#This Row],[Tổng giá trị]],0)</f>
        <v>0</v>
      </c>
      <c r="P3052" s="7">
        <f>IF(Table1[[#This Row],[Số còn phải thu ĐK]]&lt;&gt;0,0,IF(Table1[[#This Row],[Phân loại]]="Bán hàng",Table1[[#This Row],[Tổng giá trị]],-Table1[[#This Row],[Tổng giá trị]]))</f>
        <v>2216533</v>
      </c>
      <c r="Q3052" s="35">
        <f t="shared" si="730"/>
        <v>2216533</v>
      </c>
      <c r="R3052" s="7">
        <f>Table1[[#This Row],[Số còn phải thu ĐK]]+Table1[[#This Row],[Giá Trị HD sau CK]]-Table1[[#This Row],[Số tiền đã thu]]</f>
        <v>0</v>
      </c>
      <c r="S3052" s="6">
        <f>IF(Table1[[#This Row],[Ngày hóa đơn]]&lt;&gt;"",Table1[[#This Row],[Ngày hóa đơn]],IF(Table1[[#This Row],[Ngày hạch toán]]&lt;&gt;"",Table1[[#This Row],[Ngày hạch toán]],""))</f>
        <v>46038</v>
      </c>
      <c r="T3052" s="7"/>
      <c r="U3052" s="6">
        <f>IF(Table1[[#This Row],[Ngày tính CN]]="","",S3052+T3052)</f>
        <v>46038</v>
      </c>
      <c r="V3052" s="35">
        <f ca="1">IF(Table1[[#This Row],[Hạn thanh toán]]="","",IF((U3052-NOW())&lt;0,0,(U3052-NOW())))</f>
        <v>0</v>
      </c>
      <c r="W3052" s="35"/>
      <c r="X3052" s="35" t="str">
        <f t="shared" ca="1" si="731"/>
        <v/>
      </c>
      <c r="Y3052" s="2" t="str">
        <f t="shared" si="732"/>
        <v>Đã thanh toán</v>
      </c>
      <c r="Z3052" s="51">
        <f t="shared" si="713"/>
        <v>46038</v>
      </c>
      <c r="AA3052" s="51">
        <f t="shared" si="714"/>
        <v>46076</v>
      </c>
      <c r="AD3052" s="2" t="str">
        <f>VLOOKUP($A3052,MA_KH!$A:$Q,MA_KH!O$1,0)</f>
        <v>TMART</v>
      </c>
      <c r="AE3052" s="2" t="str">
        <f>VLOOKUP($A3052,MA_KH!$A:$Q,MA_KH!P$1,0)</f>
        <v>CÔNG TY CỔ PHẦN T - MARTSTORES</v>
      </c>
    </row>
    <row r="3053" spans="1:31" ht="25.5" hidden="1" customHeight="1" x14ac:dyDescent="0.2">
      <c r="A3053" s="30" t="s">
        <v>22508</v>
      </c>
      <c r="B3053" s="30" t="s">
        <v>4386</v>
      </c>
      <c r="C3053" s="37">
        <v>46038</v>
      </c>
      <c r="D3053" s="30" t="s">
        <v>23357</v>
      </c>
      <c r="E3053" s="37">
        <v>46038</v>
      </c>
      <c r="F3053" s="30" t="s">
        <v>23358</v>
      </c>
      <c r="G3053" s="30" t="s">
        <v>4386</v>
      </c>
      <c r="H3053" s="38">
        <v>1847664</v>
      </c>
      <c r="I3053" s="67">
        <v>166291</v>
      </c>
      <c r="J3053" s="38">
        <v>134510</v>
      </c>
      <c r="K3053" s="38">
        <v>1815883</v>
      </c>
      <c r="L3053" s="7" t="s">
        <v>22849</v>
      </c>
      <c r="M3053" s="6">
        <v>46076</v>
      </c>
      <c r="O3053" s="35">
        <f>IF(Table1[[#This Row],[Phân loại]]="Tồn đầu kỳ",Table1[[#This Row],[Tổng giá trị]],0)</f>
        <v>0</v>
      </c>
      <c r="P3053" s="7">
        <f>IF(Table1[[#This Row],[Số còn phải thu ĐK]]&lt;&gt;0,0,IF(Table1[[#This Row],[Phân loại]]="Bán hàng",Table1[[#This Row],[Tổng giá trị]],-Table1[[#This Row],[Tổng giá trị]]))</f>
        <v>1815883</v>
      </c>
      <c r="Q3053" s="35">
        <f t="shared" si="730"/>
        <v>1815883</v>
      </c>
      <c r="R3053" s="7">
        <f>Table1[[#This Row],[Số còn phải thu ĐK]]+Table1[[#This Row],[Giá Trị HD sau CK]]-Table1[[#This Row],[Số tiền đã thu]]</f>
        <v>0</v>
      </c>
      <c r="S3053" s="6">
        <f>IF(Table1[[#This Row],[Ngày hóa đơn]]&lt;&gt;"",Table1[[#This Row],[Ngày hóa đơn]],IF(Table1[[#This Row],[Ngày hạch toán]]&lt;&gt;"",Table1[[#This Row],[Ngày hạch toán]],""))</f>
        <v>46038</v>
      </c>
      <c r="T3053" s="7"/>
      <c r="U3053" s="6">
        <f>IF(Table1[[#This Row],[Ngày tính CN]]="","",S3053+T3053)</f>
        <v>46038</v>
      </c>
      <c r="V3053" s="35">
        <f ca="1">IF(Table1[[#This Row],[Hạn thanh toán]]="","",IF((U3053-NOW())&lt;0,0,(U3053-NOW())))</f>
        <v>0</v>
      </c>
      <c r="W3053" s="35"/>
      <c r="X3053" s="35" t="str">
        <f t="shared" ca="1" si="731"/>
        <v/>
      </c>
      <c r="Y3053" s="2" t="str">
        <f t="shared" si="732"/>
        <v>Đã thanh toán</v>
      </c>
      <c r="Z3053" s="51">
        <f t="shared" si="713"/>
        <v>46038</v>
      </c>
      <c r="AA3053" s="51">
        <f t="shared" si="714"/>
        <v>46076</v>
      </c>
      <c r="AD3053" s="2" t="str">
        <f>VLOOKUP($A3053,MA_KH!$A:$Q,MA_KH!O$1,0)</f>
        <v>TMART</v>
      </c>
      <c r="AE3053" s="2" t="str">
        <f>VLOOKUP($A3053,MA_KH!$A:$Q,MA_KH!P$1,0)</f>
        <v>CÔNG TY CỔ PHẦN T - MARTSTORES</v>
      </c>
    </row>
    <row r="3054" spans="1:31" ht="25.5" hidden="1" customHeight="1" x14ac:dyDescent="0.2">
      <c r="A3054" s="30" t="s">
        <v>22492</v>
      </c>
      <c r="B3054" s="30" t="s">
        <v>4335</v>
      </c>
      <c r="C3054" s="37">
        <v>46038</v>
      </c>
      <c r="D3054" s="30" t="s">
        <v>23359</v>
      </c>
      <c r="E3054" s="37">
        <v>46038</v>
      </c>
      <c r="F3054" s="30" t="s">
        <v>23360</v>
      </c>
      <c r="G3054" s="30" t="s">
        <v>4335</v>
      </c>
      <c r="H3054" s="38">
        <v>1014198</v>
      </c>
      <c r="I3054" s="67">
        <v>91278</v>
      </c>
      <c r="J3054" s="38">
        <v>73834</v>
      </c>
      <c r="K3054" s="38">
        <v>996754</v>
      </c>
      <c r="L3054" s="7" t="s">
        <v>22849</v>
      </c>
      <c r="M3054" s="6">
        <v>46076</v>
      </c>
      <c r="O3054" s="35">
        <f>IF(Table1[[#This Row],[Phân loại]]="Tồn đầu kỳ",Table1[[#This Row],[Tổng giá trị]],0)</f>
        <v>0</v>
      </c>
      <c r="P3054" s="7">
        <f>IF(Table1[[#This Row],[Số còn phải thu ĐK]]&lt;&gt;0,0,IF(Table1[[#This Row],[Phân loại]]="Bán hàng",Table1[[#This Row],[Tổng giá trị]],-Table1[[#This Row],[Tổng giá trị]]))</f>
        <v>996754</v>
      </c>
      <c r="Q3054" s="35">
        <f t="shared" si="730"/>
        <v>996754</v>
      </c>
      <c r="R3054" s="7">
        <f>Table1[[#This Row],[Số còn phải thu ĐK]]+Table1[[#This Row],[Giá Trị HD sau CK]]-Table1[[#This Row],[Số tiền đã thu]]</f>
        <v>0</v>
      </c>
      <c r="S3054" s="6">
        <f>IF(Table1[[#This Row],[Ngày hóa đơn]]&lt;&gt;"",Table1[[#This Row],[Ngày hóa đơn]],IF(Table1[[#This Row],[Ngày hạch toán]]&lt;&gt;"",Table1[[#This Row],[Ngày hạch toán]],""))</f>
        <v>46038</v>
      </c>
      <c r="T3054" s="7"/>
      <c r="U3054" s="6">
        <f>IF(Table1[[#This Row],[Ngày tính CN]]="","",S3054+T3054)</f>
        <v>46038</v>
      </c>
      <c r="V3054" s="35">
        <f ca="1">IF(Table1[[#This Row],[Hạn thanh toán]]="","",IF((U3054-NOW())&lt;0,0,(U3054-NOW())))</f>
        <v>0</v>
      </c>
      <c r="W3054" s="35"/>
      <c r="X3054" s="35" t="str">
        <f t="shared" ca="1" si="731"/>
        <v/>
      </c>
      <c r="Y3054" s="2" t="str">
        <f t="shared" si="732"/>
        <v>Đã thanh toán</v>
      </c>
      <c r="Z3054" s="51">
        <f t="shared" si="713"/>
        <v>46038</v>
      </c>
      <c r="AA3054" s="51">
        <f t="shared" si="714"/>
        <v>46076</v>
      </c>
      <c r="AD3054" s="2" t="str">
        <f>VLOOKUP($A3054,MA_KH!$A:$Q,MA_KH!O$1,0)</f>
        <v>TMART</v>
      </c>
      <c r="AE3054" s="2" t="str">
        <f>VLOOKUP($A3054,MA_KH!$A:$Q,MA_KH!P$1,0)</f>
        <v>CÔNG TY CỔ PHẦN T - MARTSTORES</v>
      </c>
    </row>
    <row r="3055" spans="1:31" ht="25.5" hidden="1" customHeight="1" x14ac:dyDescent="0.2">
      <c r="A3055" s="30" t="s">
        <v>22495</v>
      </c>
      <c r="B3055" s="30" t="s">
        <v>4225</v>
      </c>
      <c r="C3055" s="37">
        <v>46038</v>
      </c>
      <c r="D3055" s="30" t="s">
        <v>23361</v>
      </c>
      <c r="E3055" s="37">
        <v>46038</v>
      </c>
      <c r="F3055" s="30" t="s">
        <v>23362</v>
      </c>
      <c r="G3055" s="30" t="s">
        <v>4225</v>
      </c>
      <c r="H3055" s="38">
        <v>1317365</v>
      </c>
      <c r="I3055" s="67">
        <v>118563</v>
      </c>
      <c r="J3055" s="38">
        <v>95904</v>
      </c>
      <c r="K3055" s="38">
        <v>1294706</v>
      </c>
      <c r="L3055" s="7" t="s">
        <v>22849</v>
      </c>
      <c r="M3055" s="6">
        <v>46076</v>
      </c>
      <c r="O3055" s="35">
        <f>IF(Table1[[#This Row],[Phân loại]]="Tồn đầu kỳ",Table1[[#This Row],[Tổng giá trị]],0)</f>
        <v>0</v>
      </c>
      <c r="P3055" s="7">
        <f>IF(Table1[[#This Row],[Số còn phải thu ĐK]]&lt;&gt;0,0,IF(Table1[[#This Row],[Phân loại]]="Bán hàng",Table1[[#This Row],[Tổng giá trị]],-Table1[[#This Row],[Tổng giá trị]]))</f>
        <v>1294706</v>
      </c>
      <c r="Q3055" s="35">
        <f t="shared" si="730"/>
        <v>1294706</v>
      </c>
      <c r="R3055" s="7">
        <f>Table1[[#This Row],[Số còn phải thu ĐK]]+Table1[[#This Row],[Giá Trị HD sau CK]]-Table1[[#This Row],[Số tiền đã thu]]</f>
        <v>0</v>
      </c>
      <c r="S3055" s="6">
        <f>IF(Table1[[#This Row],[Ngày hóa đơn]]&lt;&gt;"",Table1[[#This Row],[Ngày hóa đơn]],IF(Table1[[#This Row],[Ngày hạch toán]]&lt;&gt;"",Table1[[#This Row],[Ngày hạch toán]],""))</f>
        <v>46038</v>
      </c>
      <c r="T3055" s="7"/>
      <c r="U3055" s="6">
        <f>IF(Table1[[#This Row],[Ngày tính CN]]="","",S3055+T3055)</f>
        <v>46038</v>
      </c>
      <c r="V3055" s="35">
        <f ca="1">IF(Table1[[#This Row],[Hạn thanh toán]]="","",IF((U3055-NOW())&lt;0,0,(U3055-NOW())))</f>
        <v>0</v>
      </c>
      <c r="W3055" s="35"/>
      <c r="X3055" s="35" t="str">
        <f t="shared" ca="1" si="731"/>
        <v/>
      </c>
      <c r="Y3055" s="2" t="str">
        <f t="shared" si="732"/>
        <v>Đã thanh toán</v>
      </c>
      <c r="Z3055" s="51">
        <f t="shared" si="713"/>
        <v>46038</v>
      </c>
      <c r="AA3055" s="51">
        <f t="shared" si="714"/>
        <v>46076</v>
      </c>
      <c r="AD3055" s="2" t="str">
        <f>VLOOKUP($A3055,MA_KH!$A:$Q,MA_KH!O$1,0)</f>
        <v>TMART</v>
      </c>
      <c r="AE3055" s="2" t="str">
        <f>VLOOKUP($A3055,MA_KH!$A:$Q,MA_KH!P$1,0)</f>
        <v>CÔNG TY CỔ PHẦN T - MARTSTORES</v>
      </c>
    </row>
    <row r="3056" spans="1:31" ht="25.5" hidden="1" customHeight="1" x14ac:dyDescent="0.2">
      <c r="A3056" s="30" t="s">
        <v>22496</v>
      </c>
      <c r="B3056" s="30" t="s">
        <v>3979</v>
      </c>
      <c r="C3056" s="37">
        <v>46038</v>
      </c>
      <c r="D3056" s="30" t="s">
        <v>23363</v>
      </c>
      <c r="E3056" s="37">
        <v>46038</v>
      </c>
      <c r="F3056" s="30" t="s">
        <v>23364</v>
      </c>
      <c r="G3056" s="30" t="s">
        <v>3979</v>
      </c>
      <c r="H3056" s="38">
        <v>334818</v>
      </c>
      <c r="I3056" s="67">
        <v>30134</v>
      </c>
      <c r="J3056" s="38">
        <v>24375</v>
      </c>
      <c r="K3056" s="38">
        <v>329059</v>
      </c>
      <c r="L3056" s="7" t="s">
        <v>22849</v>
      </c>
      <c r="M3056" s="6">
        <v>46076</v>
      </c>
      <c r="O3056" s="35">
        <f>IF(Table1[[#This Row],[Phân loại]]="Tồn đầu kỳ",Table1[[#This Row],[Tổng giá trị]],0)</f>
        <v>0</v>
      </c>
      <c r="P3056" s="7">
        <f>IF(Table1[[#This Row],[Số còn phải thu ĐK]]&lt;&gt;0,0,IF(Table1[[#This Row],[Phân loại]]="Bán hàng",Table1[[#This Row],[Tổng giá trị]],-Table1[[#This Row],[Tổng giá trị]]))</f>
        <v>329059</v>
      </c>
      <c r="Q3056" s="35">
        <f t="shared" si="730"/>
        <v>329059</v>
      </c>
      <c r="R3056" s="7">
        <f>Table1[[#This Row],[Số còn phải thu ĐK]]+Table1[[#This Row],[Giá Trị HD sau CK]]-Table1[[#This Row],[Số tiền đã thu]]</f>
        <v>0</v>
      </c>
      <c r="S3056" s="6">
        <f>IF(Table1[[#This Row],[Ngày hóa đơn]]&lt;&gt;"",Table1[[#This Row],[Ngày hóa đơn]],IF(Table1[[#This Row],[Ngày hạch toán]]&lt;&gt;"",Table1[[#This Row],[Ngày hạch toán]],""))</f>
        <v>46038</v>
      </c>
      <c r="T3056" s="7"/>
      <c r="U3056" s="6">
        <f>IF(Table1[[#This Row],[Ngày tính CN]]="","",S3056+T3056)</f>
        <v>46038</v>
      </c>
      <c r="V3056" s="35">
        <f ca="1">IF(Table1[[#This Row],[Hạn thanh toán]]="","",IF((U3056-NOW())&lt;0,0,(U3056-NOW())))</f>
        <v>0</v>
      </c>
      <c r="W3056" s="35"/>
      <c r="X3056" s="35" t="str">
        <f t="shared" ca="1" si="731"/>
        <v/>
      </c>
      <c r="Y3056" s="2" t="str">
        <f t="shared" si="732"/>
        <v>Đã thanh toán</v>
      </c>
      <c r="Z3056" s="51">
        <f t="shared" si="713"/>
        <v>46038</v>
      </c>
      <c r="AA3056" s="51">
        <f t="shared" si="714"/>
        <v>46076</v>
      </c>
      <c r="AD3056" s="2" t="str">
        <f>VLOOKUP($A3056,MA_KH!$A:$Q,MA_KH!O$1,0)</f>
        <v>TMART</v>
      </c>
      <c r="AE3056" s="2" t="str">
        <f>VLOOKUP($A3056,MA_KH!$A:$Q,MA_KH!P$1,0)</f>
        <v>CÔNG TY CỔ PHẦN T - MARTSTORES</v>
      </c>
    </row>
    <row r="3057" spans="1:31" ht="25.5" hidden="1" customHeight="1" x14ac:dyDescent="0.2">
      <c r="A3057" s="30" t="s">
        <v>22524</v>
      </c>
      <c r="B3057" s="30" t="s">
        <v>4098</v>
      </c>
      <c r="C3057" s="37">
        <v>46038</v>
      </c>
      <c r="D3057" s="30" t="s">
        <v>23365</v>
      </c>
      <c r="E3057" s="37">
        <v>46038</v>
      </c>
      <c r="F3057" s="30" t="s">
        <v>23366</v>
      </c>
      <c r="G3057" s="30" t="s">
        <v>4098</v>
      </c>
      <c r="H3057" s="38">
        <v>1296762</v>
      </c>
      <c r="I3057" s="67">
        <v>116709</v>
      </c>
      <c r="J3057" s="38">
        <v>94404</v>
      </c>
      <c r="K3057" s="38">
        <v>1274457</v>
      </c>
      <c r="L3057" s="7" t="s">
        <v>22849</v>
      </c>
      <c r="M3057" s="6">
        <v>46076</v>
      </c>
      <c r="O3057" s="35">
        <f>IF(Table1[[#This Row],[Phân loại]]="Tồn đầu kỳ",Table1[[#This Row],[Tổng giá trị]],0)</f>
        <v>0</v>
      </c>
      <c r="P3057" s="7">
        <f>IF(Table1[[#This Row],[Số còn phải thu ĐK]]&lt;&gt;0,0,IF(Table1[[#This Row],[Phân loại]]="Bán hàng",Table1[[#This Row],[Tổng giá trị]],-Table1[[#This Row],[Tổng giá trị]]))</f>
        <v>1274457</v>
      </c>
      <c r="Q3057" s="35">
        <f t="shared" si="730"/>
        <v>1274457</v>
      </c>
      <c r="R3057" s="7">
        <f>Table1[[#This Row],[Số còn phải thu ĐK]]+Table1[[#This Row],[Giá Trị HD sau CK]]-Table1[[#This Row],[Số tiền đã thu]]</f>
        <v>0</v>
      </c>
      <c r="S3057" s="6">
        <f>IF(Table1[[#This Row],[Ngày hóa đơn]]&lt;&gt;"",Table1[[#This Row],[Ngày hóa đơn]],IF(Table1[[#This Row],[Ngày hạch toán]]&lt;&gt;"",Table1[[#This Row],[Ngày hạch toán]],""))</f>
        <v>46038</v>
      </c>
      <c r="T3057" s="7"/>
      <c r="U3057" s="6">
        <f>IF(Table1[[#This Row],[Ngày tính CN]]="","",S3057+T3057)</f>
        <v>46038</v>
      </c>
      <c r="V3057" s="35">
        <f ca="1">IF(Table1[[#This Row],[Hạn thanh toán]]="","",IF((U3057-NOW())&lt;0,0,(U3057-NOW())))</f>
        <v>0</v>
      </c>
      <c r="W3057" s="35"/>
      <c r="X3057" s="35" t="str">
        <f t="shared" ca="1" si="731"/>
        <v/>
      </c>
      <c r="Y3057" s="2" t="str">
        <f t="shared" si="732"/>
        <v>Đã thanh toán</v>
      </c>
      <c r="Z3057" s="51">
        <f t="shared" si="713"/>
        <v>46038</v>
      </c>
      <c r="AA3057" s="51">
        <f t="shared" si="714"/>
        <v>46076</v>
      </c>
      <c r="AD3057" s="2" t="str">
        <f>VLOOKUP($A3057,MA_KH!$A:$Q,MA_KH!O$1,0)</f>
        <v>TMART</v>
      </c>
      <c r="AE3057" s="2" t="str">
        <f>VLOOKUP($A3057,MA_KH!$A:$Q,MA_KH!P$1,0)</f>
        <v>CÔNG TY CỔ PHẦN T - MARTSTORES</v>
      </c>
    </row>
    <row r="3058" spans="1:31" ht="25.5" hidden="1" customHeight="1" x14ac:dyDescent="0.2">
      <c r="A3058" s="30" t="s">
        <v>22497</v>
      </c>
      <c r="B3058" s="30" t="s">
        <v>4336</v>
      </c>
      <c r="C3058" s="37">
        <v>46038</v>
      </c>
      <c r="D3058" s="30" t="s">
        <v>23367</v>
      </c>
      <c r="E3058" s="37">
        <v>46038</v>
      </c>
      <c r="F3058" s="30" t="s">
        <v>23368</v>
      </c>
      <c r="G3058" s="30" t="s">
        <v>4336</v>
      </c>
      <c r="H3058" s="38">
        <v>1972655</v>
      </c>
      <c r="I3058" s="67">
        <v>177540</v>
      </c>
      <c r="J3058" s="38">
        <v>143609</v>
      </c>
      <c r="K3058" s="38">
        <v>1938724</v>
      </c>
      <c r="L3058" s="7" t="s">
        <v>22849</v>
      </c>
      <c r="M3058" s="6">
        <v>46076</v>
      </c>
      <c r="O3058" s="35">
        <f>IF(Table1[[#This Row],[Phân loại]]="Tồn đầu kỳ",Table1[[#This Row],[Tổng giá trị]],0)</f>
        <v>0</v>
      </c>
      <c r="P3058" s="7">
        <f>IF(Table1[[#This Row],[Số còn phải thu ĐK]]&lt;&gt;0,0,IF(Table1[[#This Row],[Phân loại]]="Bán hàng",Table1[[#This Row],[Tổng giá trị]],-Table1[[#This Row],[Tổng giá trị]]))</f>
        <v>1938724</v>
      </c>
      <c r="Q3058" s="35">
        <f t="shared" si="730"/>
        <v>1938724</v>
      </c>
      <c r="R3058" s="7">
        <f>Table1[[#This Row],[Số còn phải thu ĐK]]+Table1[[#This Row],[Giá Trị HD sau CK]]-Table1[[#This Row],[Số tiền đã thu]]</f>
        <v>0</v>
      </c>
      <c r="S3058" s="6">
        <f>IF(Table1[[#This Row],[Ngày hóa đơn]]&lt;&gt;"",Table1[[#This Row],[Ngày hóa đơn]],IF(Table1[[#This Row],[Ngày hạch toán]]&lt;&gt;"",Table1[[#This Row],[Ngày hạch toán]],""))</f>
        <v>46038</v>
      </c>
      <c r="T3058" s="7"/>
      <c r="U3058" s="6">
        <f>IF(Table1[[#This Row],[Ngày tính CN]]="","",S3058+T3058)</f>
        <v>46038</v>
      </c>
      <c r="V3058" s="35">
        <f ca="1">IF(Table1[[#This Row],[Hạn thanh toán]]="","",IF((U3058-NOW())&lt;0,0,(U3058-NOW())))</f>
        <v>0</v>
      </c>
      <c r="W3058" s="35"/>
      <c r="X3058" s="35" t="str">
        <f t="shared" ca="1" si="731"/>
        <v/>
      </c>
      <c r="Y3058" s="2" t="str">
        <f t="shared" si="732"/>
        <v>Đã thanh toán</v>
      </c>
      <c r="Z3058" s="51">
        <f t="shared" si="713"/>
        <v>46038</v>
      </c>
      <c r="AA3058" s="51">
        <f t="shared" si="714"/>
        <v>46076</v>
      </c>
      <c r="AD3058" s="2" t="str">
        <f>VLOOKUP($A3058,MA_KH!$A:$Q,MA_KH!O$1,0)</f>
        <v>TMART</v>
      </c>
      <c r="AE3058" s="2" t="str">
        <f>VLOOKUP($A3058,MA_KH!$A:$Q,MA_KH!P$1,0)</f>
        <v>CÔNG TY CỔ PHẦN T - MARTSTORES</v>
      </c>
    </row>
    <row r="3059" spans="1:31" ht="25.5" hidden="1" customHeight="1" x14ac:dyDescent="0.2">
      <c r="A3059" s="30" t="s">
        <v>22468</v>
      </c>
      <c r="B3059" s="30" t="s">
        <v>4093</v>
      </c>
      <c r="C3059" s="37">
        <v>46038</v>
      </c>
      <c r="D3059" s="30" t="s">
        <v>23369</v>
      </c>
      <c r="E3059" s="37">
        <v>46038</v>
      </c>
      <c r="F3059" s="30" t="s">
        <v>23370</v>
      </c>
      <c r="G3059" s="30" t="s">
        <v>4093</v>
      </c>
      <c r="H3059" s="38">
        <v>427194</v>
      </c>
      <c r="I3059" s="67">
        <v>38447</v>
      </c>
      <c r="J3059" s="38">
        <v>31100</v>
      </c>
      <c r="K3059" s="38">
        <v>419847</v>
      </c>
      <c r="L3059" s="7" t="s">
        <v>22849</v>
      </c>
      <c r="M3059" s="6">
        <v>46076</v>
      </c>
      <c r="O3059" s="35">
        <f>IF(Table1[[#This Row],[Phân loại]]="Tồn đầu kỳ",Table1[[#This Row],[Tổng giá trị]],0)</f>
        <v>0</v>
      </c>
      <c r="P3059" s="7">
        <f>IF(Table1[[#This Row],[Số còn phải thu ĐK]]&lt;&gt;0,0,IF(Table1[[#This Row],[Phân loại]]="Bán hàng",Table1[[#This Row],[Tổng giá trị]],-Table1[[#This Row],[Tổng giá trị]]))</f>
        <v>419847</v>
      </c>
      <c r="Q3059" s="35">
        <f t="shared" si="730"/>
        <v>419847</v>
      </c>
      <c r="R3059" s="7">
        <f>Table1[[#This Row],[Số còn phải thu ĐK]]+Table1[[#This Row],[Giá Trị HD sau CK]]-Table1[[#This Row],[Số tiền đã thu]]</f>
        <v>0</v>
      </c>
      <c r="S3059" s="6">
        <f>IF(Table1[[#This Row],[Ngày hóa đơn]]&lt;&gt;"",Table1[[#This Row],[Ngày hóa đơn]],IF(Table1[[#This Row],[Ngày hạch toán]]&lt;&gt;"",Table1[[#This Row],[Ngày hạch toán]],""))</f>
        <v>46038</v>
      </c>
      <c r="T3059" s="7"/>
      <c r="U3059" s="6">
        <f>IF(Table1[[#This Row],[Ngày tính CN]]="","",S3059+T3059)</f>
        <v>46038</v>
      </c>
      <c r="V3059" s="35">
        <f ca="1">IF(Table1[[#This Row],[Hạn thanh toán]]="","",IF((U3059-NOW())&lt;0,0,(U3059-NOW())))</f>
        <v>0</v>
      </c>
      <c r="W3059" s="35"/>
      <c r="X3059" s="35" t="str">
        <f t="shared" ca="1" si="731"/>
        <v/>
      </c>
      <c r="Y3059" s="2" t="str">
        <f t="shared" si="732"/>
        <v>Đã thanh toán</v>
      </c>
      <c r="Z3059" s="51">
        <f t="shared" si="713"/>
        <v>46038</v>
      </c>
      <c r="AA3059" s="51">
        <f t="shared" si="714"/>
        <v>46076</v>
      </c>
      <c r="AD3059" s="2" t="str">
        <f>VLOOKUP($A3059,MA_KH!$A:$Q,MA_KH!O$1,0)</f>
        <v>TMART</v>
      </c>
      <c r="AE3059" s="2" t="str">
        <f>VLOOKUP($A3059,MA_KH!$A:$Q,MA_KH!P$1,0)</f>
        <v>CÔNG TY CỔ PHẦN T - MARTSTORES</v>
      </c>
    </row>
    <row r="3060" spans="1:31" ht="25.5" hidden="1" customHeight="1" x14ac:dyDescent="0.2">
      <c r="A3060" s="39" t="s">
        <v>22491</v>
      </c>
      <c r="B3060" s="39" t="s">
        <v>4213</v>
      </c>
      <c r="C3060" s="37">
        <v>46038</v>
      </c>
      <c r="D3060" s="39" t="s">
        <v>23371</v>
      </c>
      <c r="E3060" s="37">
        <v>46038</v>
      </c>
      <c r="F3060" s="39" t="s">
        <v>23372</v>
      </c>
      <c r="G3060" s="39" t="s">
        <v>4213</v>
      </c>
      <c r="H3060" s="41">
        <v>883314</v>
      </c>
      <c r="I3060" s="67">
        <v>79499</v>
      </c>
      <c r="J3060" s="41">
        <v>64305</v>
      </c>
      <c r="K3060" s="41">
        <v>868120</v>
      </c>
      <c r="L3060" s="7" t="s">
        <v>22849</v>
      </c>
      <c r="M3060" s="6">
        <v>46076</v>
      </c>
      <c r="O3060" s="35">
        <f>IF(Table1[[#This Row],[Phân loại]]="Tồn đầu kỳ",Table1[[#This Row],[Tổng giá trị]],0)</f>
        <v>0</v>
      </c>
      <c r="P3060" s="7">
        <f>IF(Table1[[#This Row],[Số còn phải thu ĐK]]&lt;&gt;0,0,IF(Table1[[#This Row],[Phân loại]]="Bán hàng",Table1[[#This Row],[Tổng giá trị]],-Table1[[#This Row],[Tổng giá trị]]))</f>
        <v>868120</v>
      </c>
      <c r="Q3060" s="35">
        <f t="shared" si="730"/>
        <v>868120</v>
      </c>
      <c r="R3060" s="7">
        <f>Table1[[#This Row],[Số còn phải thu ĐK]]+Table1[[#This Row],[Giá Trị HD sau CK]]-Table1[[#This Row],[Số tiền đã thu]]</f>
        <v>0</v>
      </c>
      <c r="S3060" s="6">
        <f>IF(Table1[[#This Row],[Ngày hóa đơn]]&lt;&gt;"",Table1[[#This Row],[Ngày hóa đơn]],IF(Table1[[#This Row],[Ngày hạch toán]]&lt;&gt;"",Table1[[#This Row],[Ngày hạch toán]],""))</f>
        <v>46038</v>
      </c>
      <c r="T3060" s="7"/>
      <c r="U3060" s="6">
        <f>IF(Table1[[#This Row],[Ngày tính CN]]="","",S3060+T3060)</f>
        <v>46038</v>
      </c>
      <c r="V3060" s="35">
        <f ca="1">IF(Table1[[#This Row],[Hạn thanh toán]]="","",IF((U3060-NOW())&lt;0,0,(U3060-NOW())))</f>
        <v>0</v>
      </c>
      <c r="W3060" s="35"/>
      <c r="X3060" s="35" t="str">
        <f t="shared" ca="1" si="731"/>
        <v/>
      </c>
      <c r="Y3060" s="2" t="str">
        <f t="shared" si="732"/>
        <v>Đã thanh toán</v>
      </c>
      <c r="Z3060" s="51">
        <f t="shared" si="713"/>
        <v>46038</v>
      </c>
      <c r="AA3060" s="51">
        <f t="shared" si="714"/>
        <v>46076</v>
      </c>
      <c r="AD3060" s="2" t="str">
        <f>VLOOKUP($A3060,MA_KH!$A:$Q,MA_KH!O$1,0)</f>
        <v>TMART</v>
      </c>
      <c r="AE3060" s="2" t="str">
        <f>VLOOKUP($A3060,MA_KH!$A:$Q,MA_KH!P$1,0)</f>
        <v>CÔNG TY CỔ PHẦN T - MARTSTORES</v>
      </c>
    </row>
    <row r="3061" spans="1:31" ht="25.5" hidden="1" customHeight="1" x14ac:dyDescent="0.2">
      <c r="A3061" s="30" t="s">
        <v>22540</v>
      </c>
      <c r="B3061" s="30" t="s">
        <v>3961</v>
      </c>
      <c r="C3061" s="37">
        <v>46039</v>
      </c>
      <c r="D3061" s="30" t="s">
        <v>23373</v>
      </c>
      <c r="E3061" s="37">
        <v>46039</v>
      </c>
      <c r="F3061" s="30" t="s">
        <v>23374</v>
      </c>
      <c r="G3061" s="30" t="s">
        <v>3961</v>
      </c>
      <c r="H3061" s="38">
        <v>3164358</v>
      </c>
      <c r="I3061" s="67">
        <v>284794</v>
      </c>
      <c r="J3061" s="38">
        <v>230365</v>
      </c>
      <c r="K3061" s="38">
        <v>3109929</v>
      </c>
      <c r="L3061" s="7" t="s">
        <v>22849</v>
      </c>
      <c r="M3061" s="6">
        <v>46076</v>
      </c>
      <c r="O3061" s="35">
        <f>IF(Table1[[#This Row],[Phân loại]]="Tồn đầu kỳ",Table1[[#This Row],[Tổng giá trị]],0)</f>
        <v>0</v>
      </c>
      <c r="P3061" s="7">
        <f>IF(Table1[[#This Row],[Số còn phải thu ĐK]]&lt;&gt;0,0,IF(Table1[[#This Row],[Phân loại]]="Bán hàng",Table1[[#This Row],[Tổng giá trị]],-Table1[[#This Row],[Tổng giá trị]]))</f>
        <v>3109929</v>
      </c>
      <c r="Q3061" s="35">
        <f t="shared" ref="Q3061:Q3062" si="733">IF(M3061&lt;&gt;"",IF(O3061&lt;&gt;0,O3061,P3061),0)</f>
        <v>3109929</v>
      </c>
      <c r="R3061" s="7">
        <f>Table1[[#This Row],[Số còn phải thu ĐK]]+Table1[[#This Row],[Giá Trị HD sau CK]]-Table1[[#This Row],[Số tiền đã thu]]</f>
        <v>0</v>
      </c>
      <c r="S3061" s="6">
        <f>IF(Table1[[#This Row],[Ngày hóa đơn]]&lt;&gt;"",Table1[[#This Row],[Ngày hóa đơn]],IF(Table1[[#This Row],[Ngày hạch toán]]&lt;&gt;"",Table1[[#This Row],[Ngày hạch toán]],""))</f>
        <v>46039</v>
      </c>
      <c r="T3061" s="7"/>
      <c r="U3061" s="6">
        <f>IF(Table1[[#This Row],[Ngày tính CN]]="","",S3061+T3061)</f>
        <v>46039</v>
      </c>
      <c r="V3061" s="35">
        <f ca="1">IF(Table1[[#This Row],[Hạn thanh toán]]="","",IF((U3061-NOW())&lt;0,0,(U3061-NOW())))</f>
        <v>0</v>
      </c>
      <c r="W3061" s="35"/>
      <c r="X3061" s="35" t="str">
        <f t="shared" ref="X3061:X3062" ca="1" si="734">IF(OR(U3061="",R3061=0),"",IF((U3061-NOW())&lt;0,-(U3061-NOW()),0))</f>
        <v/>
      </c>
      <c r="Y3061" s="2" t="str">
        <f t="shared" ref="Y3061:Y3062" si="735">IF(R3061=0,"Đã thanh toán",IF(X3061="","",IF(X3061&lt;=0,"Chưa đến hạn thanh toán",IF(X3061&lt;=30,"Nợ quá hạn 30 ngày",IF(X3061&lt;=60,"Nợ quá hạn từ 30 ngày đến 60 ngày",IF(X3061&lt;=90,"Nợ quá hạn từ 60 ngày đến 90 ngày",IF(X3061&lt;=120,"Nợ quá hạn từ 90 ngày đến 120 ngày","Nợ quá hạn hơn 120 ngày có khả năng mất thanh toán")))))))</f>
        <v>Đã thanh toán</v>
      </c>
      <c r="Z3061" s="51">
        <f t="shared" si="713"/>
        <v>46039</v>
      </c>
      <c r="AA3061" s="51">
        <f t="shared" si="714"/>
        <v>46076</v>
      </c>
      <c r="AD3061" s="2" t="str">
        <f>VLOOKUP($A3061,MA_KH!$A:$Q,MA_KH!O$1,0)</f>
        <v>TMART</v>
      </c>
      <c r="AE3061" s="2" t="str">
        <f>VLOOKUP($A3061,MA_KH!$A:$Q,MA_KH!P$1,0)</f>
        <v>CÔNG TY CỔ PHẦN T - MARTSTORES</v>
      </c>
    </row>
    <row r="3062" spans="1:31" ht="25.5" hidden="1" customHeight="1" x14ac:dyDescent="0.2">
      <c r="A3062" s="39" t="s">
        <v>22466</v>
      </c>
      <c r="B3062" s="39" t="s">
        <v>4257</v>
      </c>
      <c r="C3062" s="37">
        <v>46039</v>
      </c>
      <c r="D3062" s="39" t="s">
        <v>23375</v>
      </c>
      <c r="E3062" s="37">
        <v>46039</v>
      </c>
      <c r="F3062" s="39" t="s">
        <v>23376</v>
      </c>
      <c r="G3062" s="39" t="s">
        <v>4257</v>
      </c>
      <c r="H3062" s="41">
        <v>1468620</v>
      </c>
      <c r="I3062" s="67">
        <v>132176</v>
      </c>
      <c r="J3062" s="41">
        <v>106916</v>
      </c>
      <c r="K3062" s="41">
        <v>1443360</v>
      </c>
      <c r="L3062" s="7" t="s">
        <v>22849</v>
      </c>
      <c r="M3062" s="6">
        <v>46076</v>
      </c>
      <c r="O3062" s="35">
        <f>IF(Table1[[#This Row],[Phân loại]]="Tồn đầu kỳ",Table1[[#This Row],[Tổng giá trị]],0)</f>
        <v>0</v>
      </c>
      <c r="P3062" s="7">
        <f>IF(Table1[[#This Row],[Số còn phải thu ĐK]]&lt;&gt;0,0,IF(Table1[[#This Row],[Phân loại]]="Bán hàng",Table1[[#This Row],[Tổng giá trị]],-Table1[[#This Row],[Tổng giá trị]]))</f>
        <v>1443360</v>
      </c>
      <c r="Q3062" s="35">
        <f t="shared" si="733"/>
        <v>1443360</v>
      </c>
      <c r="R3062" s="7">
        <f>Table1[[#This Row],[Số còn phải thu ĐK]]+Table1[[#This Row],[Giá Trị HD sau CK]]-Table1[[#This Row],[Số tiền đã thu]]</f>
        <v>0</v>
      </c>
      <c r="S3062" s="6">
        <f>IF(Table1[[#This Row],[Ngày hóa đơn]]&lt;&gt;"",Table1[[#This Row],[Ngày hóa đơn]],IF(Table1[[#This Row],[Ngày hạch toán]]&lt;&gt;"",Table1[[#This Row],[Ngày hạch toán]],""))</f>
        <v>46039</v>
      </c>
      <c r="T3062" s="7"/>
      <c r="U3062" s="6">
        <f>IF(Table1[[#This Row],[Ngày tính CN]]="","",S3062+T3062)</f>
        <v>46039</v>
      </c>
      <c r="V3062" s="35">
        <f ca="1">IF(Table1[[#This Row],[Hạn thanh toán]]="","",IF((U3062-NOW())&lt;0,0,(U3062-NOW())))</f>
        <v>0</v>
      </c>
      <c r="W3062" s="35"/>
      <c r="X3062" s="35" t="str">
        <f t="shared" ca="1" si="734"/>
        <v/>
      </c>
      <c r="Y3062" s="2" t="str">
        <f t="shared" si="735"/>
        <v>Đã thanh toán</v>
      </c>
      <c r="Z3062" s="51">
        <f t="shared" si="713"/>
        <v>46039</v>
      </c>
      <c r="AA3062" s="51">
        <f t="shared" si="714"/>
        <v>46076</v>
      </c>
      <c r="AD3062" s="2" t="str">
        <f>VLOOKUP($A3062,MA_KH!$A:$Q,MA_KH!O$1,0)</f>
        <v>TMART</v>
      </c>
      <c r="AE3062" s="2" t="str">
        <f>VLOOKUP($A3062,MA_KH!$A:$Q,MA_KH!P$1,0)</f>
        <v>CÔNG TY CỔ PHẦN T - MARTSTORES</v>
      </c>
    </row>
    <row r="3063" spans="1:31" ht="25.5" hidden="1" customHeight="1" x14ac:dyDescent="0.2">
      <c r="A3063" s="39" t="s">
        <v>22521</v>
      </c>
      <c r="B3063" s="39" t="s">
        <v>4164</v>
      </c>
      <c r="C3063" s="37">
        <v>46042</v>
      </c>
      <c r="D3063" s="39" t="s">
        <v>22827</v>
      </c>
      <c r="E3063" s="37">
        <v>46042</v>
      </c>
      <c r="F3063" s="39" t="s">
        <v>23377</v>
      </c>
      <c r="G3063" s="39" t="s">
        <v>4164</v>
      </c>
      <c r="H3063" s="41">
        <v>1088342</v>
      </c>
      <c r="I3063" s="67">
        <v>97951</v>
      </c>
      <c r="J3063" s="41">
        <v>79231</v>
      </c>
      <c r="K3063" s="41">
        <v>1069622</v>
      </c>
      <c r="L3063" s="7" t="s">
        <v>22849</v>
      </c>
      <c r="M3063" s="6">
        <v>46076</v>
      </c>
      <c r="O3063" s="35">
        <f>IF(Table1[[#This Row],[Phân loại]]="Tồn đầu kỳ",Table1[[#This Row],[Tổng giá trị]],0)</f>
        <v>0</v>
      </c>
      <c r="P3063" s="7">
        <f>IF(Table1[[#This Row],[Số còn phải thu ĐK]]&lt;&gt;0,0,IF(Table1[[#This Row],[Phân loại]]="Bán hàng",Table1[[#This Row],[Tổng giá trị]],-Table1[[#This Row],[Tổng giá trị]]))</f>
        <v>1069622</v>
      </c>
      <c r="Q3063" s="35">
        <f>IF(M3063&lt;&gt;"",IF(O3063&lt;&gt;0,O3063,P3063),0)</f>
        <v>1069622</v>
      </c>
      <c r="R3063" s="7">
        <f>Table1[[#This Row],[Số còn phải thu ĐK]]+Table1[[#This Row],[Giá Trị HD sau CK]]-Table1[[#This Row],[Số tiền đã thu]]</f>
        <v>0</v>
      </c>
      <c r="S3063" s="6">
        <f>IF(Table1[[#This Row],[Ngày hóa đơn]]&lt;&gt;"",Table1[[#This Row],[Ngày hóa đơn]],IF(Table1[[#This Row],[Ngày hạch toán]]&lt;&gt;"",Table1[[#This Row],[Ngày hạch toán]],""))</f>
        <v>46042</v>
      </c>
      <c r="T3063" s="7"/>
      <c r="U3063" s="6">
        <f>IF(Table1[[#This Row],[Ngày tính CN]]="","",S3063+T3063)</f>
        <v>46042</v>
      </c>
      <c r="V3063" s="35">
        <f ca="1">IF(Table1[[#This Row],[Hạn thanh toán]]="","",IF((U3063-NOW())&lt;0,0,(U3063-NOW())))</f>
        <v>0</v>
      </c>
      <c r="W3063" s="35"/>
      <c r="X3063" s="35" t="str">
        <f ca="1">IF(OR(U3063="",R3063=0),"",IF((U3063-NOW())&lt;0,-(U3063-NOW()),0))</f>
        <v/>
      </c>
      <c r="Y3063" s="2" t="str">
        <f>IF(R3063=0,"Đã thanh toán",IF(X3063="","",IF(X3063&lt;=0,"Chưa đến hạn thanh toán",IF(X3063&lt;=30,"Nợ quá hạn 30 ngày",IF(X3063&lt;=60,"Nợ quá hạn từ 30 ngày đến 60 ngày",IF(X3063&lt;=90,"Nợ quá hạn từ 60 ngày đến 90 ngày",IF(X3063&lt;=120,"Nợ quá hạn từ 90 ngày đến 120 ngày","Nợ quá hạn hơn 120 ngày có khả năng mất thanh toán")))))))</f>
        <v>Đã thanh toán</v>
      </c>
      <c r="Z3063" s="51">
        <f t="shared" si="713"/>
        <v>46042</v>
      </c>
      <c r="AA3063" s="51">
        <f t="shared" si="714"/>
        <v>46076</v>
      </c>
      <c r="AD3063" s="2" t="str">
        <f>VLOOKUP($A3063,MA_KH!$A:$Q,MA_KH!O$1,0)</f>
        <v>TMART</v>
      </c>
      <c r="AE3063" s="2" t="str">
        <f>VLOOKUP($A3063,MA_KH!$A:$Q,MA_KH!P$1,0)</f>
        <v>CÔNG TY CỔ PHẦN T - MARTSTORES</v>
      </c>
    </row>
    <row r="3064" spans="1:31" ht="25.5" hidden="1" customHeight="1" x14ac:dyDescent="0.2">
      <c r="A3064" s="30" t="s">
        <v>22529</v>
      </c>
      <c r="B3064" s="30" t="s">
        <v>4411</v>
      </c>
      <c r="C3064" s="37">
        <v>46043</v>
      </c>
      <c r="D3064" s="30" t="s">
        <v>23378</v>
      </c>
      <c r="E3064" s="37">
        <v>46043</v>
      </c>
      <c r="F3064" s="30" t="s">
        <v>23379</v>
      </c>
      <c r="G3064" s="30" t="s">
        <v>4411</v>
      </c>
      <c r="H3064" s="38">
        <v>1096122</v>
      </c>
      <c r="I3064" s="67">
        <v>98651</v>
      </c>
      <c r="J3064" s="38">
        <v>79798</v>
      </c>
      <c r="K3064" s="38">
        <v>1077269</v>
      </c>
      <c r="L3064" s="7" t="s">
        <v>22849</v>
      </c>
      <c r="M3064" s="6">
        <v>46076</v>
      </c>
      <c r="O3064" s="35">
        <f>IF(Table1[[#This Row],[Phân loại]]="Tồn đầu kỳ",Table1[[#This Row],[Tổng giá trị]],0)</f>
        <v>0</v>
      </c>
      <c r="P3064" s="7">
        <f>IF(Table1[[#This Row],[Số còn phải thu ĐK]]&lt;&gt;0,0,IF(Table1[[#This Row],[Phân loại]]="Bán hàng",Table1[[#This Row],[Tổng giá trị]],-Table1[[#This Row],[Tổng giá trị]]))</f>
        <v>1077269</v>
      </c>
      <c r="Q3064" s="35">
        <f t="shared" ref="Q3064:Q3086" si="736">IF(M3064&lt;&gt;"",IF(O3064&lt;&gt;0,O3064,P3064),0)</f>
        <v>1077269</v>
      </c>
      <c r="R3064" s="7">
        <f>Table1[[#This Row],[Số còn phải thu ĐK]]+Table1[[#This Row],[Giá Trị HD sau CK]]-Table1[[#This Row],[Số tiền đã thu]]</f>
        <v>0</v>
      </c>
      <c r="S3064" s="6">
        <f>IF(Table1[[#This Row],[Ngày hóa đơn]]&lt;&gt;"",Table1[[#This Row],[Ngày hóa đơn]],IF(Table1[[#This Row],[Ngày hạch toán]]&lt;&gt;"",Table1[[#This Row],[Ngày hạch toán]],""))</f>
        <v>46043</v>
      </c>
      <c r="T3064" s="7"/>
      <c r="U3064" s="6">
        <f>IF(Table1[[#This Row],[Ngày tính CN]]="","",S3064+T3064)</f>
        <v>46043</v>
      </c>
      <c r="V3064" s="35">
        <f ca="1">IF(Table1[[#This Row],[Hạn thanh toán]]="","",IF((U3064-NOW())&lt;0,0,(U3064-NOW())))</f>
        <v>0</v>
      </c>
      <c r="W3064" s="35"/>
      <c r="X3064" s="35" t="str">
        <f t="shared" ref="X3064:X3086" ca="1" si="737">IF(OR(U3064="",R3064=0),"",IF((U3064-NOW())&lt;0,-(U3064-NOW()),0))</f>
        <v/>
      </c>
      <c r="Y3064" s="2" t="str">
        <f t="shared" ref="Y3064:Y3086" si="738">IF(R3064=0,"Đã thanh toán",IF(X3064="","",IF(X3064&lt;=0,"Chưa đến hạn thanh toán",IF(X3064&lt;=30,"Nợ quá hạn 30 ngày",IF(X3064&lt;=60,"Nợ quá hạn từ 30 ngày đến 60 ngày",IF(X3064&lt;=90,"Nợ quá hạn từ 60 ngày đến 90 ngày",IF(X3064&lt;=120,"Nợ quá hạn từ 90 ngày đến 120 ngày","Nợ quá hạn hơn 120 ngày có khả năng mất thanh toán")))))))</f>
        <v>Đã thanh toán</v>
      </c>
      <c r="Z3064" s="51">
        <f t="shared" si="713"/>
        <v>46043</v>
      </c>
      <c r="AA3064" s="51">
        <f t="shared" si="714"/>
        <v>46076</v>
      </c>
      <c r="AD3064" s="2" t="str">
        <f>VLOOKUP($A3064,MA_KH!$A:$Q,MA_KH!O$1,0)</f>
        <v>TMART</v>
      </c>
      <c r="AE3064" s="2" t="str">
        <f>VLOOKUP($A3064,MA_KH!$A:$Q,MA_KH!P$1,0)</f>
        <v>CÔNG TY CỔ PHẦN T - MARTSTORES</v>
      </c>
    </row>
    <row r="3065" spans="1:31" ht="25.5" hidden="1" customHeight="1" x14ac:dyDescent="0.2">
      <c r="A3065" s="30" t="s">
        <v>22496</v>
      </c>
      <c r="B3065" s="30" t="s">
        <v>3979</v>
      </c>
      <c r="C3065" s="37">
        <v>46043</v>
      </c>
      <c r="D3065" s="30" t="s">
        <v>23380</v>
      </c>
      <c r="E3065" s="37">
        <v>46043</v>
      </c>
      <c r="F3065" s="30" t="s">
        <v>23381</v>
      </c>
      <c r="G3065" s="30" t="s">
        <v>3979</v>
      </c>
      <c r="H3065" s="38">
        <v>2489435</v>
      </c>
      <c r="I3065" s="67">
        <v>224050</v>
      </c>
      <c r="J3065" s="38">
        <v>181231</v>
      </c>
      <c r="K3065" s="38">
        <v>2446616</v>
      </c>
      <c r="L3065" s="7" t="s">
        <v>22849</v>
      </c>
      <c r="M3065" s="6">
        <v>46076</v>
      </c>
      <c r="O3065" s="35">
        <f>IF(Table1[[#This Row],[Phân loại]]="Tồn đầu kỳ",Table1[[#This Row],[Tổng giá trị]],0)</f>
        <v>0</v>
      </c>
      <c r="P3065" s="7">
        <f>IF(Table1[[#This Row],[Số còn phải thu ĐK]]&lt;&gt;0,0,IF(Table1[[#This Row],[Phân loại]]="Bán hàng",Table1[[#This Row],[Tổng giá trị]],-Table1[[#This Row],[Tổng giá trị]]))</f>
        <v>2446616</v>
      </c>
      <c r="Q3065" s="35">
        <f t="shared" si="736"/>
        <v>2446616</v>
      </c>
      <c r="R3065" s="7">
        <f>Table1[[#This Row],[Số còn phải thu ĐK]]+Table1[[#This Row],[Giá Trị HD sau CK]]-Table1[[#This Row],[Số tiền đã thu]]</f>
        <v>0</v>
      </c>
      <c r="S3065" s="6">
        <f>IF(Table1[[#This Row],[Ngày hóa đơn]]&lt;&gt;"",Table1[[#This Row],[Ngày hóa đơn]],IF(Table1[[#This Row],[Ngày hạch toán]]&lt;&gt;"",Table1[[#This Row],[Ngày hạch toán]],""))</f>
        <v>46043</v>
      </c>
      <c r="T3065" s="7"/>
      <c r="U3065" s="6">
        <f>IF(Table1[[#This Row],[Ngày tính CN]]="","",S3065+T3065)</f>
        <v>46043</v>
      </c>
      <c r="V3065" s="35">
        <f ca="1">IF(Table1[[#This Row],[Hạn thanh toán]]="","",IF((U3065-NOW())&lt;0,0,(U3065-NOW())))</f>
        <v>0</v>
      </c>
      <c r="W3065" s="35"/>
      <c r="X3065" s="35" t="str">
        <f t="shared" ca="1" si="737"/>
        <v/>
      </c>
      <c r="Y3065" s="2" t="str">
        <f t="shared" si="738"/>
        <v>Đã thanh toán</v>
      </c>
      <c r="Z3065" s="51">
        <f t="shared" si="713"/>
        <v>46043</v>
      </c>
      <c r="AA3065" s="51">
        <f t="shared" si="714"/>
        <v>46076</v>
      </c>
      <c r="AD3065" s="2" t="str">
        <f>VLOOKUP($A3065,MA_KH!$A:$Q,MA_KH!O$1,0)</f>
        <v>TMART</v>
      </c>
      <c r="AE3065" s="2" t="str">
        <f>VLOOKUP($A3065,MA_KH!$A:$Q,MA_KH!P$1,0)</f>
        <v>CÔNG TY CỔ PHẦN T - MARTSTORES</v>
      </c>
    </row>
    <row r="3066" spans="1:31" ht="25.5" hidden="1" customHeight="1" x14ac:dyDescent="0.2">
      <c r="A3066" s="30" t="s">
        <v>22487</v>
      </c>
      <c r="B3066" s="30" t="s">
        <v>4223</v>
      </c>
      <c r="C3066" s="37">
        <v>46043</v>
      </c>
      <c r="D3066" s="30" t="s">
        <v>23382</v>
      </c>
      <c r="E3066" s="37">
        <v>46043</v>
      </c>
      <c r="F3066" s="30" t="s">
        <v>23383</v>
      </c>
      <c r="G3066" s="30" t="s">
        <v>4223</v>
      </c>
      <c r="H3066" s="38">
        <v>1335512</v>
      </c>
      <c r="I3066" s="67">
        <v>120196</v>
      </c>
      <c r="J3066" s="38">
        <v>97225</v>
      </c>
      <c r="K3066" s="38">
        <v>1312541</v>
      </c>
      <c r="L3066" s="7" t="s">
        <v>22849</v>
      </c>
      <c r="M3066" s="6">
        <v>46076</v>
      </c>
      <c r="O3066" s="35">
        <f>IF(Table1[[#This Row],[Phân loại]]="Tồn đầu kỳ",Table1[[#This Row],[Tổng giá trị]],0)</f>
        <v>0</v>
      </c>
      <c r="P3066" s="7">
        <f>IF(Table1[[#This Row],[Số còn phải thu ĐK]]&lt;&gt;0,0,IF(Table1[[#This Row],[Phân loại]]="Bán hàng",Table1[[#This Row],[Tổng giá trị]],-Table1[[#This Row],[Tổng giá trị]]))</f>
        <v>1312541</v>
      </c>
      <c r="Q3066" s="35">
        <f t="shared" si="736"/>
        <v>1312541</v>
      </c>
      <c r="R3066" s="7">
        <f>Table1[[#This Row],[Số còn phải thu ĐK]]+Table1[[#This Row],[Giá Trị HD sau CK]]-Table1[[#This Row],[Số tiền đã thu]]</f>
        <v>0</v>
      </c>
      <c r="S3066" s="6">
        <f>IF(Table1[[#This Row],[Ngày hóa đơn]]&lt;&gt;"",Table1[[#This Row],[Ngày hóa đơn]],IF(Table1[[#This Row],[Ngày hạch toán]]&lt;&gt;"",Table1[[#This Row],[Ngày hạch toán]],""))</f>
        <v>46043</v>
      </c>
      <c r="T3066" s="7"/>
      <c r="U3066" s="6">
        <f>IF(Table1[[#This Row],[Ngày tính CN]]="","",S3066+T3066)</f>
        <v>46043</v>
      </c>
      <c r="V3066" s="35">
        <f ca="1">IF(Table1[[#This Row],[Hạn thanh toán]]="","",IF((U3066-NOW())&lt;0,0,(U3066-NOW())))</f>
        <v>0</v>
      </c>
      <c r="W3066" s="35"/>
      <c r="X3066" s="35" t="str">
        <f t="shared" ca="1" si="737"/>
        <v/>
      </c>
      <c r="Y3066" s="2" t="str">
        <f t="shared" si="738"/>
        <v>Đã thanh toán</v>
      </c>
      <c r="Z3066" s="51">
        <f t="shared" si="713"/>
        <v>46043</v>
      </c>
      <c r="AA3066" s="51">
        <f t="shared" si="714"/>
        <v>46076</v>
      </c>
      <c r="AD3066" s="2" t="str">
        <f>VLOOKUP($A3066,MA_KH!$A:$Q,MA_KH!O$1,0)</f>
        <v>TMART</v>
      </c>
      <c r="AE3066" s="2" t="str">
        <f>VLOOKUP($A3066,MA_KH!$A:$Q,MA_KH!P$1,0)</f>
        <v>CÔNG TY CỔ PHẦN T - MARTSTORES</v>
      </c>
    </row>
    <row r="3067" spans="1:31" ht="25.5" hidden="1" customHeight="1" x14ac:dyDescent="0.2">
      <c r="A3067" s="30" t="s">
        <v>22475</v>
      </c>
      <c r="B3067" s="30" t="s">
        <v>4253</v>
      </c>
      <c r="C3067" s="37">
        <v>46043</v>
      </c>
      <c r="D3067" s="30" t="s">
        <v>23384</v>
      </c>
      <c r="E3067" s="37">
        <v>46043</v>
      </c>
      <c r="F3067" s="30" t="s">
        <v>23385</v>
      </c>
      <c r="G3067" s="30" t="s">
        <v>4253</v>
      </c>
      <c r="H3067" s="38">
        <v>523983</v>
      </c>
      <c r="I3067" s="67">
        <v>47159</v>
      </c>
      <c r="J3067" s="38">
        <v>38146</v>
      </c>
      <c r="K3067" s="38">
        <v>514970</v>
      </c>
      <c r="L3067" s="7" t="s">
        <v>22849</v>
      </c>
      <c r="M3067" s="6">
        <v>46076</v>
      </c>
      <c r="O3067" s="35">
        <f>IF(Table1[[#This Row],[Phân loại]]="Tồn đầu kỳ",Table1[[#This Row],[Tổng giá trị]],0)</f>
        <v>0</v>
      </c>
      <c r="P3067" s="7">
        <f>IF(Table1[[#This Row],[Số còn phải thu ĐK]]&lt;&gt;0,0,IF(Table1[[#This Row],[Phân loại]]="Bán hàng",Table1[[#This Row],[Tổng giá trị]],-Table1[[#This Row],[Tổng giá trị]]))</f>
        <v>514970</v>
      </c>
      <c r="Q3067" s="35">
        <f t="shared" si="736"/>
        <v>514970</v>
      </c>
      <c r="R3067" s="7">
        <f>Table1[[#This Row],[Số còn phải thu ĐK]]+Table1[[#This Row],[Giá Trị HD sau CK]]-Table1[[#This Row],[Số tiền đã thu]]</f>
        <v>0</v>
      </c>
      <c r="S3067" s="6">
        <f>IF(Table1[[#This Row],[Ngày hóa đơn]]&lt;&gt;"",Table1[[#This Row],[Ngày hóa đơn]],IF(Table1[[#This Row],[Ngày hạch toán]]&lt;&gt;"",Table1[[#This Row],[Ngày hạch toán]],""))</f>
        <v>46043</v>
      </c>
      <c r="T3067" s="7"/>
      <c r="U3067" s="6">
        <f>IF(Table1[[#This Row],[Ngày tính CN]]="","",S3067+T3067)</f>
        <v>46043</v>
      </c>
      <c r="V3067" s="35">
        <f ca="1">IF(Table1[[#This Row],[Hạn thanh toán]]="","",IF((U3067-NOW())&lt;0,0,(U3067-NOW())))</f>
        <v>0</v>
      </c>
      <c r="W3067" s="35"/>
      <c r="X3067" s="35" t="str">
        <f t="shared" ca="1" si="737"/>
        <v/>
      </c>
      <c r="Y3067" s="2" t="str">
        <f t="shared" si="738"/>
        <v>Đã thanh toán</v>
      </c>
      <c r="Z3067" s="51">
        <f t="shared" si="713"/>
        <v>46043</v>
      </c>
      <c r="AA3067" s="51">
        <f t="shared" si="714"/>
        <v>46076</v>
      </c>
      <c r="AD3067" s="2" t="str">
        <f>VLOOKUP($A3067,MA_KH!$A:$Q,MA_KH!O$1,0)</f>
        <v>TMART</v>
      </c>
      <c r="AE3067" s="2" t="str">
        <f>VLOOKUP($A3067,MA_KH!$A:$Q,MA_KH!P$1,0)</f>
        <v>CÔNG TY CỔ PHẦN T - MARTSTORES</v>
      </c>
    </row>
    <row r="3068" spans="1:31" ht="25.5" hidden="1" customHeight="1" x14ac:dyDescent="0.2">
      <c r="A3068" s="30" t="s">
        <v>22482</v>
      </c>
      <c r="B3068" s="30" t="s">
        <v>4254</v>
      </c>
      <c r="C3068" s="37">
        <v>46043</v>
      </c>
      <c r="D3068" s="30" t="s">
        <v>23386</v>
      </c>
      <c r="E3068" s="37">
        <v>46043</v>
      </c>
      <c r="F3068" s="30" t="s">
        <v>23387</v>
      </c>
      <c r="G3068" s="30" t="s">
        <v>4254</v>
      </c>
      <c r="H3068" s="38">
        <v>1024824</v>
      </c>
      <c r="I3068" s="67">
        <v>92234</v>
      </c>
      <c r="J3068" s="38">
        <v>74607</v>
      </c>
      <c r="K3068" s="38">
        <v>1007197</v>
      </c>
      <c r="L3068" s="7" t="s">
        <v>22849</v>
      </c>
      <c r="M3068" s="6">
        <v>46076</v>
      </c>
      <c r="O3068" s="35">
        <f>IF(Table1[[#This Row],[Phân loại]]="Tồn đầu kỳ",Table1[[#This Row],[Tổng giá trị]],0)</f>
        <v>0</v>
      </c>
      <c r="P3068" s="7">
        <f>IF(Table1[[#This Row],[Số còn phải thu ĐK]]&lt;&gt;0,0,IF(Table1[[#This Row],[Phân loại]]="Bán hàng",Table1[[#This Row],[Tổng giá trị]],-Table1[[#This Row],[Tổng giá trị]]))</f>
        <v>1007197</v>
      </c>
      <c r="Q3068" s="35">
        <f t="shared" si="736"/>
        <v>1007197</v>
      </c>
      <c r="R3068" s="7">
        <f>Table1[[#This Row],[Số còn phải thu ĐK]]+Table1[[#This Row],[Giá Trị HD sau CK]]-Table1[[#This Row],[Số tiền đã thu]]</f>
        <v>0</v>
      </c>
      <c r="S3068" s="6">
        <f>IF(Table1[[#This Row],[Ngày hóa đơn]]&lt;&gt;"",Table1[[#This Row],[Ngày hóa đơn]],IF(Table1[[#This Row],[Ngày hạch toán]]&lt;&gt;"",Table1[[#This Row],[Ngày hạch toán]],""))</f>
        <v>46043</v>
      </c>
      <c r="T3068" s="7"/>
      <c r="U3068" s="6">
        <f>IF(Table1[[#This Row],[Ngày tính CN]]="","",S3068+T3068)</f>
        <v>46043</v>
      </c>
      <c r="V3068" s="35">
        <f ca="1">IF(Table1[[#This Row],[Hạn thanh toán]]="","",IF((U3068-NOW())&lt;0,0,(U3068-NOW())))</f>
        <v>0</v>
      </c>
      <c r="W3068" s="35"/>
      <c r="X3068" s="35" t="str">
        <f t="shared" ca="1" si="737"/>
        <v/>
      </c>
      <c r="Y3068" s="2" t="str">
        <f t="shared" si="738"/>
        <v>Đã thanh toán</v>
      </c>
      <c r="Z3068" s="51">
        <f t="shared" si="713"/>
        <v>46043</v>
      </c>
      <c r="AA3068" s="51">
        <f t="shared" si="714"/>
        <v>46076</v>
      </c>
      <c r="AD3068" s="2" t="str">
        <f>VLOOKUP($A3068,MA_KH!$A:$Q,MA_KH!O$1,0)</f>
        <v>TMART</v>
      </c>
      <c r="AE3068" s="2" t="str">
        <f>VLOOKUP($A3068,MA_KH!$A:$Q,MA_KH!P$1,0)</f>
        <v>CÔNG TY CỔ PHẦN T - MARTSTORES</v>
      </c>
    </row>
    <row r="3069" spans="1:31" ht="25.5" hidden="1" customHeight="1" x14ac:dyDescent="0.2">
      <c r="A3069" s="30" t="s">
        <v>22511</v>
      </c>
      <c r="B3069" s="30" t="s">
        <v>4252</v>
      </c>
      <c r="C3069" s="37">
        <v>46043</v>
      </c>
      <c r="D3069" s="30" t="s">
        <v>23388</v>
      </c>
      <c r="E3069" s="37">
        <v>46043</v>
      </c>
      <c r="F3069" s="30" t="s">
        <v>23389</v>
      </c>
      <c r="G3069" s="30" t="s">
        <v>4252</v>
      </c>
      <c r="H3069" s="38">
        <v>365291</v>
      </c>
      <c r="I3069" s="67">
        <v>32876</v>
      </c>
      <c r="J3069" s="38">
        <v>26593</v>
      </c>
      <c r="K3069" s="38">
        <v>359008</v>
      </c>
      <c r="L3069" s="7" t="s">
        <v>22849</v>
      </c>
      <c r="M3069" s="6">
        <v>46076</v>
      </c>
      <c r="O3069" s="35">
        <f>IF(Table1[[#This Row],[Phân loại]]="Tồn đầu kỳ",Table1[[#This Row],[Tổng giá trị]],0)</f>
        <v>0</v>
      </c>
      <c r="P3069" s="7">
        <f>IF(Table1[[#This Row],[Số còn phải thu ĐK]]&lt;&gt;0,0,IF(Table1[[#This Row],[Phân loại]]="Bán hàng",Table1[[#This Row],[Tổng giá trị]],-Table1[[#This Row],[Tổng giá trị]]))</f>
        <v>359008</v>
      </c>
      <c r="Q3069" s="35">
        <f t="shared" si="736"/>
        <v>359008</v>
      </c>
      <c r="R3069" s="7">
        <f>Table1[[#This Row],[Số còn phải thu ĐK]]+Table1[[#This Row],[Giá Trị HD sau CK]]-Table1[[#This Row],[Số tiền đã thu]]</f>
        <v>0</v>
      </c>
      <c r="S3069" s="6">
        <f>IF(Table1[[#This Row],[Ngày hóa đơn]]&lt;&gt;"",Table1[[#This Row],[Ngày hóa đơn]],IF(Table1[[#This Row],[Ngày hạch toán]]&lt;&gt;"",Table1[[#This Row],[Ngày hạch toán]],""))</f>
        <v>46043</v>
      </c>
      <c r="T3069" s="7"/>
      <c r="U3069" s="6">
        <f>IF(Table1[[#This Row],[Ngày tính CN]]="","",S3069+T3069)</f>
        <v>46043</v>
      </c>
      <c r="V3069" s="35">
        <f ca="1">IF(Table1[[#This Row],[Hạn thanh toán]]="","",IF((U3069-NOW())&lt;0,0,(U3069-NOW())))</f>
        <v>0</v>
      </c>
      <c r="W3069" s="35"/>
      <c r="X3069" s="35" t="str">
        <f t="shared" ca="1" si="737"/>
        <v/>
      </c>
      <c r="Y3069" s="2" t="str">
        <f t="shared" si="738"/>
        <v>Đã thanh toán</v>
      </c>
      <c r="Z3069" s="51">
        <f t="shared" si="713"/>
        <v>46043</v>
      </c>
      <c r="AA3069" s="51">
        <f t="shared" si="714"/>
        <v>46076</v>
      </c>
      <c r="AD3069" s="2" t="str">
        <f>VLOOKUP($A3069,MA_KH!$A:$Q,MA_KH!O$1,0)</f>
        <v>TMART</v>
      </c>
      <c r="AE3069" s="2" t="str">
        <f>VLOOKUP($A3069,MA_KH!$A:$Q,MA_KH!P$1,0)</f>
        <v>CÔNG TY CỔ PHẦN T - MARTSTORES</v>
      </c>
    </row>
    <row r="3070" spans="1:31" ht="25.5" hidden="1" customHeight="1" x14ac:dyDescent="0.2">
      <c r="A3070" s="30" t="s">
        <v>22448</v>
      </c>
      <c r="B3070" s="30" t="s">
        <v>4290</v>
      </c>
      <c r="C3070" s="37">
        <v>46043</v>
      </c>
      <c r="D3070" s="30" t="s">
        <v>23390</v>
      </c>
      <c r="E3070" s="37">
        <v>46043</v>
      </c>
      <c r="F3070" s="30" t="s">
        <v>23391</v>
      </c>
      <c r="G3070" s="30" t="s">
        <v>4290</v>
      </c>
      <c r="H3070" s="38">
        <v>2489191</v>
      </c>
      <c r="I3070" s="67">
        <v>224029</v>
      </c>
      <c r="J3070" s="38">
        <v>181213</v>
      </c>
      <c r="K3070" s="38">
        <v>2446375</v>
      </c>
      <c r="L3070" s="7" t="s">
        <v>22849</v>
      </c>
      <c r="M3070" s="6">
        <v>46076</v>
      </c>
      <c r="O3070" s="35">
        <f>IF(Table1[[#This Row],[Phân loại]]="Tồn đầu kỳ",Table1[[#This Row],[Tổng giá trị]],0)</f>
        <v>0</v>
      </c>
      <c r="P3070" s="7">
        <f>IF(Table1[[#This Row],[Số còn phải thu ĐK]]&lt;&gt;0,0,IF(Table1[[#This Row],[Phân loại]]="Bán hàng",Table1[[#This Row],[Tổng giá trị]],-Table1[[#This Row],[Tổng giá trị]]))</f>
        <v>2446375</v>
      </c>
      <c r="Q3070" s="35">
        <f t="shared" si="736"/>
        <v>2446375</v>
      </c>
      <c r="R3070" s="7">
        <f>Table1[[#This Row],[Số còn phải thu ĐK]]+Table1[[#This Row],[Giá Trị HD sau CK]]-Table1[[#This Row],[Số tiền đã thu]]</f>
        <v>0</v>
      </c>
      <c r="S3070" s="6">
        <f>IF(Table1[[#This Row],[Ngày hóa đơn]]&lt;&gt;"",Table1[[#This Row],[Ngày hóa đơn]],IF(Table1[[#This Row],[Ngày hạch toán]]&lt;&gt;"",Table1[[#This Row],[Ngày hạch toán]],""))</f>
        <v>46043</v>
      </c>
      <c r="T3070" s="7"/>
      <c r="U3070" s="6">
        <f>IF(Table1[[#This Row],[Ngày tính CN]]="","",S3070+T3070)</f>
        <v>46043</v>
      </c>
      <c r="V3070" s="35">
        <f ca="1">IF(Table1[[#This Row],[Hạn thanh toán]]="","",IF((U3070-NOW())&lt;0,0,(U3070-NOW())))</f>
        <v>0</v>
      </c>
      <c r="W3070" s="35"/>
      <c r="X3070" s="35" t="str">
        <f t="shared" ca="1" si="737"/>
        <v/>
      </c>
      <c r="Y3070" s="2" t="str">
        <f t="shared" si="738"/>
        <v>Đã thanh toán</v>
      </c>
      <c r="Z3070" s="51">
        <f t="shared" si="713"/>
        <v>46043</v>
      </c>
      <c r="AA3070" s="51">
        <f t="shared" si="714"/>
        <v>46076</v>
      </c>
      <c r="AD3070" s="2" t="str">
        <f>VLOOKUP($A3070,MA_KH!$A:$Q,MA_KH!O$1,0)</f>
        <v>TMART</v>
      </c>
      <c r="AE3070" s="2" t="str">
        <f>VLOOKUP($A3070,MA_KH!$A:$Q,MA_KH!P$1,0)</f>
        <v>CÔNG TY CỔ PHẦN T - MARTSTORES</v>
      </c>
    </row>
    <row r="3071" spans="1:31" ht="25.5" hidden="1" customHeight="1" x14ac:dyDescent="0.2">
      <c r="A3071" s="30" t="s">
        <v>22483</v>
      </c>
      <c r="B3071" s="30" t="s">
        <v>4220</v>
      </c>
      <c r="C3071" s="37">
        <v>46043</v>
      </c>
      <c r="D3071" s="30" t="s">
        <v>23392</v>
      </c>
      <c r="E3071" s="37">
        <v>46043</v>
      </c>
      <c r="F3071" s="30" t="s">
        <v>23393</v>
      </c>
      <c r="G3071" s="30" t="s">
        <v>4220</v>
      </c>
      <c r="H3071" s="38">
        <v>489900</v>
      </c>
      <c r="I3071" s="67">
        <v>44091</v>
      </c>
      <c r="J3071" s="38">
        <v>35665</v>
      </c>
      <c r="K3071" s="38">
        <v>481474</v>
      </c>
      <c r="L3071" s="7" t="s">
        <v>22849</v>
      </c>
      <c r="M3071" s="6">
        <v>46076</v>
      </c>
      <c r="O3071" s="35">
        <f>IF(Table1[[#This Row],[Phân loại]]="Tồn đầu kỳ",Table1[[#This Row],[Tổng giá trị]],0)</f>
        <v>0</v>
      </c>
      <c r="P3071" s="7">
        <f>IF(Table1[[#This Row],[Số còn phải thu ĐK]]&lt;&gt;0,0,IF(Table1[[#This Row],[Phân loại]]="Bán hàng",Table1[[#This Row],[Tổng giá trị]],-Table1[[#This Row],[Tổng giá trị]]))</f>
        <v>481474</v>
      </c>
      <c r="Q3071" s="35">
        <f t="shared" si="736"/>
        <v>481474</v>
      </c>
      <c r="R3071" s="7">
        <f>Table1[[#This Row],[Số còn phải thu ĐK]]+Table1[[#This Row],[Giá Trị HD sau CK]]-Table1[[#This Row],[Số tiền đã thu]]</f>
        <v>0</v>
      </c>
      <c r="S3071" s="6">
        <f>IF(Table1[[#This Row],[Ngày hóa đơn]]&lt;&gt;"",Table1[[#This Row],[Ngày hóa đơn]],IF(Table1[[#This Row],[Ngày hạch toán]]&lt;&gt;"",Table1[[#This Row],[Ngày hạch toán]],""))</f>
        <v>46043</v>
      </c>
      <c r="T3071" s="7"/>
      <c r="U3071" s="6">
        <f>IF(Table1[[#This Row],[Ngày tính CN]]="","",S3071+T3071)</f>
        <v>46043</v>
      </c>
      <c r="V3071" s="35">
        <f ca="1">IF(Table1[[#This Row],[Hạn thanh toán]]="","",IF((U3071-NOW())&lt;0,0,(U3071-NOW())))</f>
        <v>0</v>
      </c>
      <c r="W3071" s="35"/>
      <c r="X3071" s="35" t="str">
        <f t="shared" ca="1" si="737"/>
        <v/>
      </c>
      <c r="Y3071" s="2" t="str">
        <f t="shared" si="738"/>
        <v>Đã thanh toán</v>
      </c>
      <c r="Z3071" s="51">
        <f t="shared" si="713"/>
        <v>46043</v>
      </c>
      <c r="AA3071" s="51">
        <f t="shared" si="714"/>
        <v>46076</v>
      </c>
      <c r="AD3071" s="2" t="str">
        <f>VLOOKUP($A3071,MA_KH!$A:$Q,MA_KH!O$1,0)</f>
        <v>TMART</v>
      </c>
      <c r="AE3071" s="2" t="str">
        <f>VLOOKUP($A3071,MA_KH!$A:$Q,MA_KH!P$1,0)</f>
        <v>CÔNG TY CỔ PHẦN T - MARTSTORES</v>
      </c>
    </row>
    <row r="3072" spans="1:31" ht="25.5" hidden="1" customHeight="1" x14ac:dyDescent="0.2">
      <c r="A3072" s="30" t="s">
        <v>19978</v>
      </c>
      <c r="B3072" s="30" t="s">
        <v>22531</v>
      </c>
      <c r="C3072" s="37">
        <v>46043</v>
      </c>
      <c r="D3072" s="30" t="s">
        <v>23394</v>
      </c>
      <c r="E3072" s="37">
        <v>46043</v>
      </c>
      <c r="F3072" s="30" t="s">
        <v>23395</v>
      </c>
      <c r="G3072" s="30" t="s">
        <v>22531</v>
      </c>
      <c r="H3072" s="38">
        <v>2364268</v>
      </c>
      <c r="I3072" s="67">
        <v>212785</v>
      </c>
      <c r="J3072" s="38">
        <v>172119</v>
      </c>
      <c r="K3072" s="38">
        <v>2323602</v>
      </c>
      <c r="L3072" s="7" t="s">
        <v>22849</v>
      </c>
      <c r="M3072" s="6">
        <v>46076</v>
      </c>
      <c r="O3072" s="35">
        <f>IF(Table1[[#This Row],[Phân loại]]="Tồn đầu kỳ",Table1[[#This Row],[Tổng giá trị]],0)</f>
        <v>0</v>
      </c>
      <c r="P3072" s="7">
        <f>IF(Table1[[#This Row],[Số còn phải thu ĐK]]&lt;&gt;0,0,IF(Table1[[#This Row],[Phân loại]]="Bán hàng",Table1[[#This Row],[Tổng giá trị]],-Table1[[#This Row],[Tổng giá trị]]))</f>
        <v>2323602</v>
      </c>
      <c r="Q3072" s="35">
        <f t="shared" si="736"/>
        <v>2323602</v>
      </c>
      <c r="R3072" s="7">
        <f>Table1[[#This Row],[Số còn phải thu ĐK]]+Table1[[#This Row],[Giá Trị HD sau CK]]-Table1[[#This Row],[Số tiền đã thu]]</f>
        <v>0</v>
      </c>
      <c r="S3072" s="6">
        <f>IF(Table1[[#This Row],[Ngày hóa đơn]]&lt;&gt;"",Table1[[#This Row],[Ngày hóa đơn]],IF(Table1[[#This Row],[Ngày hạch toán]]&lt;&gt;"",Table1[[#This Row],[Ngày hạch toán]],""))</f>
        <v>46043</v>
      </c>
      <c r="T3072" s="7"/>
      <c r="U3072" s="6">
        <f>IF(Table1[[#This Row],[Ngày tính CN]]="","",S3072+T3072)</f>
        <v>46043</v>
      </c>
      <c r="V3072" s="35">
        <f ca="1">IF(Table1[[#This Row],[Hạn thanh toán]]="","",IF((U3072-NOW())&lt;0,0,(U3072-NOW())))</f>
        <v>0</v>
      </c>
      <c r="W3072" s="35"/>
      <c r="X3072" s="35" t="str">
        <f t="shared" ca="1" si="737"/>
        <v/>
      </c>
      <c r="Y3072" s="2" t="str">
        <f t="shared" si="738"/>
        <v>Đã thanh toán</v>
      </c>
      <c r="Z3072" s="51">
        <f t="shared" si="713"/>
        <v>46043</v>
      </c>
      <c r="AA3072" s="51">
        <f t="shared" si="714"/>
        <v>46076</v>
      </c>
      <c r="AD3072" s="2" t="str">
        <f>VLOOKUP($A3072,MA_KH!$A:$Q,MA_KH!O$1,0)</f>
        <v>TMART</v>
      </c>
      <c r="AE3072" s="2" t="str">
        <f>VLOOKUP($A3072,MA_KH!$A:$Q,MA_KH!P$1,0)</f>
        <v>CÔNG TY CỔ PHẦN T - MARTSTORES</v>
      </c>
    </row>
    <row r="3073" spans="1:31" ht="25.5" hidden="1" customHeight="1" x14ac:dyDescent="0.2">
      <c r="A3073" s="30" t="s">
        <v>22474</v>
      </c>
      <c r="B3073" s="30" t="s">
        <v>4217</v>
      </c>
      <c r="C3073" s="37">
        <v>46043</v>
      </c>
      <c r="D3073" s="30" t="s">
        <v>23396</v>
      </c>
      <c r="E3073" s="37">
        <v>46043</v>
      </c>
      <c r="F3073" s="30" t="s">
        <v>23397</v>
      </c>
      <c r="G3073" s="30" t="s">
        <v>4217</v>
      </c>
      <c r="H3073" s="38">
        <v>851229</v>
      </c>
      <c r="I3073" s="67">
        <v>76611</v>
      </c>
      <c r="J3073" s="38">
        <v>61969</v>
      </c>
      <c r="K3073" s="38">
        <v>836587</v>
      </c>
      <c r="L3073" s="7" t="s">
        <v>22849</v>
      </c>
      <c r="M3073" s="6">
        <v>46076</v>
      </c>
      <c r="O3073" s="35">
        <f>IF(Table1[[#This Row],[Phân loại]]="Tồn đầu kỳ",Table1[[#This Row],[Tổng giá trị]],0)</f>
        <v>0</v>
      </c>
      <c r="P3073" s="7">
        <f>IF(Table1[[#This Row],[Số còn phải thu ĐK]]&lt;&gt;0,0,IF(Table1[[#This Row],[Phân loại]]="Bán hàng",Table1[[#This Row],[Tổng giá trị]],-Table1[[#This Row],[Tổng giá trị]]))</f>
        <v>836587</v>
      </c>
      <c r="Q3073" s="35">
        <f t="shared" si="736"/>
        <v>836587</v>
      </c>
      <c r="R3073" s="7">
        <f>Table1[[#This Row],[Số còn phải thu ĐK]]+Table1[[#This Row],[Giá Trị HD sau CK]]-Table1[[#This Row],[Số tiền đã thu]]</f>
        <v>0</v>
      </c>
      <c r="S3073" s="6">
        <f>IF(Table1[[#This Row],[Ngày hóa đơn]]&lt;&gt;"",Table1[[#This Row],[Ngày hóa đơn]],IF(Table1[[#This Row],[Ngày hạch toán]]&lt;&gt;"",Table1[[#This Row],[Ngày hạch toán]],""))</f>
        <v>46043</v>
      </c>
      <c r="T3073" s="7"/>
      <c r="U3073" s="6">
        <f>IF(Table1[[#This Row],[Ngày tính CN]]="","",S3073+T3073)</f>
        <v>46043</v>
      </c>
      <c r="V3073" s="35">
        <f ca="1">IF(Table1[[#This Row],[Hạn thanh toán]]="","",IF((U3073-NOW())&lt;0,0,(U3073-NOW())))</f>
        <v>0</v>
      </c>
      <c r="W3073" s="35"/>
      <c r="X3073" s="35" t="str">
        <f t="shared" ca="1" si="737"/>
        <v/>
      </c>
      <c r="Y3073" s="2" t="str">
        <f t="shared" si="738"/>
        <v>Đã thanh toán</v>
      </c>
      <c r="Z3073" s="51">
        <f t="shared" si="713"/>
        <v>46043</v>
      </c>
      <c r="AA3073" s="51">
        <f t="shared" si="714"/>
        <v>46076</v>
      </c>
      <c r="AD3073" s="2" t="str">
        <f>VLOOKUP($A3073,MA_KH!$A:$Q,MA_KH!O$1,0)</f>
        <v>TMART</v>
      </c>
      <c r="AE3073" s="2" t="str">
        <f>VLOOKUP($A3073,MA_KH!$A:$Q,MA_KH!P$1,0)</f>
        <v>CÔNG TY CỔ PHẦN T - MARTSTORES</v>
      </c>
    </row>
    <row r="3074" spans="1:31" ht="25.5" hidden="1" customHeight="1" x14ac:dyDescent="0.2">
      <c r="A3074" s="30" t="s">
        <v>22473</v>
      </c>
      <c r="B3074" s="30" t="s">
        <v>4218</v>
      </c>
      <c r="C3074" s="37">
        <v>46043</v>
      </c>
      <c r="D3074" s="30" t="s">
        <v>23398</v>
      </c>
      <c r="E3074" s="37">
        <v>46043</v>
      </c>
      <c r="F3074" s="30" t="s">
        <v>23399</v>
      </c>
      <c r="G3074" s="30" t="s">
        <v>4218</v>
      </c>
      <c r="H3074" s="38">
        <v>1250751</v>
      </c>
      <c r="I3074" s="67">
        <v>112568</v>
      </c>
      <c r="J3074" s="38">
        <v>91055</v>
      </c>
      <c r="K3074" s="38">
        <v>1229238</v>
      </c>
      <c r="L3074" s="7" t="s">
        <v>22849</v>
      </c>
      <c r="M3074" s="6">
        <v>46076</v>
      </c>
      <c r="O3074" s="35">
        <f>IF(Table1[[#This Row],[Phân loại]]="Tồn đầu kỳ",Table1[[#This Row],[Tổng giá trị]],0)</f>
        <v>0</v>
      </c>
      <c r="P3074" s="7">
        <f>IF(Table1[[#This Row],[Số còn phải thu ĐK]]&lt;&gt;0,0,IF(Table1[[#This Row],[Phân loại]]="Bán hàng",Table1[[#This Row],[Tổng giá trị]],-Table1[[#This Row],[Tổng giá trị]]))</f>
        <v>1229238</v>
      </c>
      <c r="Q3074" s="35">
        <f t="shared" si="736"/>
        <v>1229238</v>
      </c>
      <c r="R3074" s="7">
        <f>Table1[[#This Row],[Số còn phải thu ĐK]]+Table1[[#This Row],[Giá Trị HD sau CK]]-Table1[[#This Row],[Số tiền đã thu]]</f>
        <v>0</v>
      </c>
      <c r="S3074" s="6">
        <f>IF(Table1[[#This Row],[Ngày hóa đơn]]&lt;&gt;"",Table1[[#This Row],[Ngày hóa đơn]],IF(Table1[[#This Row],[Ngày hạch toán]]&lt;&gt;"",Table1[[#This Row],[Ngày hạch toán]],""))</f>
        <v>46043</v>
      </c>
      <c r="T3074" s="7"/>
      <c r="U3074" s="6">
        <f>IF(Table1[[#This Row],[Ngày tính CN]]="","",S3074+T3074)</f>
        <v>46043</v>
      </c>
      <c r="V3074" s="35">
        <f ca="1">IF(Table1[[#This Row],[Hạn thanh toán]]="","",IF((U3074-NOW())&lt;0,0,(U3074-NOW())))</f>
        <v>0</v>
      </c>
      <c r="W3074" s="35"/>
      <c r="X3074" s="35" t="str">
        <f t="shared" ca="1" si="737"/>
        <v/>
      </c>
      <c r="Y3074" s="2" t="str">
        <f t="shared" si="738"/>
        <v>Đã thanh toán</v>
      </c>
      <c r="Z3074" s="51">
        <f t="shared" si="713"/>
        <v>46043</v>
      </c>
      <c r="AA3074" s="51">
        <f t="shared" si="714"/>
        <v>46076</v>
      </c>
      <c r="AD3074" s="2" t="str">
        <f>VLOOKUP($A3074,MA_KH!$A:$Q,MA_KH!O$1,0)</f>
        <v>TMART</v>
      </c>
      <c r="AE3074" s="2" t="str">
        <f>VLOOKUP($A3074,MA_KH!$A:$Q,MA_KH!P$1,0)</f>
        <v>CÔNG TY CỔ PHẦN T - MARTSTORES</v>
      </c>
    </row>
    <row r="3075" spans="1:31" ht="25.5" hidden="1" customHeight="1" x14ac:dyDescent="0.2">
      <c r="A3075" s="30" t="s">
        <v>22455</v>
      </c>
      <c r="B3075" s="30" t="s">
        <v>4224</v>
      </c>
      <c r="C3075" s="37">
        <v>46043</v>
      </c>
      <c r="D3075" s="30" t="s">
        <v>23400</v>
      </c>
      <c r="E3075" s="37">
        <v>46043</v>
      </c>
      <c r="F3075" s="30" t="s">
        <v>23401</v>
      </c>
      <c r="G3075" s="30" t="s">
        <v>4224</v>
      </c>
      <c r="H3075" s="38">
        <v>987179</v>
      </c>
      <c r="I3075" s="67">
        <v>88847</v>
      </c>
      <c r="J3075" s="38">
        <v>71867</v>
      </c>
      <c r="K3075" s="38">
        <v>970199</v>
      </c>
      <c r="L3075" s="7" t="s">
        <v>22849</v>
      </c>
      <c r="M3075" s="6">
        <v>46076</v>
      </c>
      <c r="O3075" s="35">
        <f>IF(Table1[[#This Row],[Phân loại]]="Tồn đầu kỳ",Table1[[#This Row],[Tổng giá trị]],0)</f>
        <v>0</v>
      </c>
      <c r="P3075" s="7">
        <f>IF(Table1[[#This Row],[Số còn phải thu ĐK]]&lt;&gt;0,0,IF(Table1[[#This Row],[Phân loại]]="Bán hàng",Table1[[#This Row],[Tổng giá trị]],-Table1[[#This Row],[Tổng giá trị]]))</f>
        <v>970199</v>
      </c>
      <c r="Q3075" s="35">
        <f t="shared" si="736"/>
        <v>970199</v>
      </c>
      <c r="R3075" s="7">
        <f>Table1[[#This Row],[Số còn phải thu ĐK]]+Table1[[#This Row],[Giá Trị HD sau CK]]-Table1[[#This Row],[Số tiền đã thu]]</f>
        <v>0</v>
      </c>
      <c r="S3075" s="6">
        <f>IF(Table1[[#This Row],[Ngày hóa đơn]]&lt;&gt;"",Table1[[#This Row],[Ngày hóa đơn]],IF(Table1[[#This Row],[Ngày hạch toán]]&lt;&gt;"",Table1[[#This Row],[Ngày hạch toán]],""))</f>
        <v>46043</v>
      </c>
      <c r="T3075" s="7"/>
      <c r="U3075" s="6">
        <f>IF(Table1[[#This Row],[Ngày tính CN]]="","",S3075+T3075)</f>
        <v>46043</v>
      </c>
      <c r="V3075" s="35">
        <f ca="1">IF(Table1[[#This Row],[Hạn thanh toán]]="","",IF((U3075-NOW())&lt;0,0,(U3075-NOW())))</f>
        <v>0</v>
      </c>
      <c r="W3075" s="35"/>
      <c r="X3075" s="35" t="str">
        <f t="shared" ca="1" si="737"/>
        <v/>
      </c>
      <c r="Y3075" s="2" t="str">
        <f t="shared" si="738"/>
        <v>Đã thanh toán</v>
      </c>
      <c r="Z3075" s="51">
        <f t="shared" si="713"/>
        <v>46043</v>
      </c>
      <c r="AA3075" s="51">
        <f t="shared" si="714"/>
        <v>46076</v>
      </c>
      <c r="AD3075" s="2" t="str">
        <f>VLOOKUP($A3075,MA_KH!$A:$Q,MA_KH!O$1,0)</f>
        <v>TMART</v>
      </c>
      <c r="AE3075" s="2" t="str">
        <f>VLOOKUP($A3075,MA_KH!$A:$Q,MA_KH!P$1,0)</f>
        <v>CÔNG TY CỔ PHẦN T - MARTSTORES</v>
      </c>
    </row>
    <row r="3076" spans="1:31" ht="25.5" hidden="1" customHeight="1" x14ac:dyDescent="0.2">
      <c r="A3076" s="30" t="s">
        <v>22538</v>
      </c>
      <c r="B3076" s="30" t="s">
        <v>4389</v>
      </c>
      <c r="C3076" s="37">
        <v>46043</v>
      </c>
      <c r="D3076" s="30" t="s">
        <v>23402</v>
      </c>
      <c r="E3076" s="37">
        <v>46043</v>
      </c>
      <c r="F3076" s="30" t="s">
        <v>23403</v>
      </c>
      <c r="G3076" s="30" t="s">
        <v>4389</v>
      </c>
      <c r="H3076" s="38">
        <v>1086762</v>
      </c>
      <c r="I3076" s="67">
        <v>97809</v>
      </c>
      <c r="J3076" s="38">
        <v>79116</v>
      </c>
      <c r="K3076" s="38">
        <v>1068069</v>
      </c>
      <c r="L3076" s="7" t="s">
        <v>22849</v>
      </c>
      <c r="M3076" s="6">
        <v>46076</v>
      </c>
      <c r="O3076" s="35">
        <f>IF(Table1[[#This Row],[Phân loại]]="Tồn đầu kỳ",Table1[[#This Row],[Tổng giá trị]],0)</f>
        <v>0</v>
      </c>
      <c r="P3076" s="7">
        <f>IF(Table1[[#This Row],[Số còn phải thu ĐK]]&lt;&gt;0,0,IF(Table1[[#This Row],[Phân loại]]="Bán hàng",Table1[[#This Row],[Tổng giá trị]],-Table1[[#This Row],[Tổng giá trị]]))</f>
        <v>1068069</v>
      </c>
      <c r="Q3076" s="35">
        <f t="shared" si="736"/>
        <v>1068069</v>
      </c>
      <c r="R3076" s="7">
        <f>Table1[[#This Row],[Số còn phải thu ĐK]]+Table1[[#This Row],[Giá Trị HD sau CK]]-Table1[[#This Row],[Số tiền đã thu]]</f>
        <v>0</v>
      </c>
      <c r="S3076" s="6">
        <f>IF(Table1[[#This Row],[Ngày hóa đơn]]&lt;&gt;"",Table1[[#This Row],[Ngày hóa đơn]],IF(Table1[[#This Row],[Ngày hạch toán]]&lt;&gt;"",Table1[[#This Row],[Ngày hạch toán]],""))</f>
        <v>46043</v>
      </c>
      <c r="T3076" s="7"/>
      <c r="U3076" s="6">
        <f>IF(Table1[[#This Row],[Ngày tính CN]]="","",S3076+T3076)</f>
        <v>46043</v>
      </c>
      <c r="V3076" s="35">
        <f ca="1">IF(Table1[[#This Row],[Hạn thanh toán]]="","",IF((U3076-NOW())&lt;0,0,(U3076-NOW())))</f>
        <v>0</v>
      </c>
      <c r="W3076" s="35"/>
      <c r="X3076" s="35" t="str">
        <f t="shared" ca="1" si="737"/>
        <v/>
      </c>
      <c r="Y3076" s="2" t="str">
        <f t="shared" si="738"/>
        <v>Đã thanh toán</v>
      </c>
      <c r="Z3076" s="51">
        <f t="shared" ref="Z3076:Z3139" si="739">IF(S3076="","",S3076)</f>
        <v>46043</v>
      </c>
      <c r="AA3076" s="51">
        <f t="shared" ref="AA3076:AA3139" si="740">IF(M3076="","",M3076)</f>
        <v>46076</v>
      </c>
      <c r="AD3076" s="2" t="str">
        <f>VLOOKUP($A3076,MA_KH!$A:$Q,MA_KH!O$1,0)</f>
        <v>TMART</v>
      </c>
      <c r="AE3076" s="2" t="str">
        <f>VLOOKUP($A3076,MA_KH!$A:$Q,MA_KH!P$1,0)</f>
        <v>CÔNG TY CỔ PHẦN T - MARTSTORES</v>
      </c>
    </row>
    <row r="3077" spans="1:31" ht="25.5" hidden="1" customHeight="1" x14ac:dyDescent="0.2">
      <c r="A3077" s="30" t="s">
        <v>22460</v>
      </c>
      <c r="B3077" s="30" t="s">
        <v>4250</v>
      </c>
      <c r="C3077" s="37">
        <v>46043</v>
      </c>
      <c r="D3077" s="30" t="s">
        <v>23404</v>
      </c>
      <c r="E3077" s="37">
        <v>46043</v>
      </c>
      <c r="F3077" s="30" t="s">
        <v>23405</v>
      </c>
      <c r="G3077" s="30" t="s">
        <v>4250</v>
      </c>
      <c r="H3077" s="38">
        <v>779430</v>
      </c>
      <c r="I3077" s="67">
        <v>70149</v>
      </c>
      <c r="J3077" s="38">
        <v>56742</v>
      </c>
      <c r="K3077" s="38">
        <v>766023</v>
      </c>
      <c r="L3077" s="7" t="s">
        <v>22849</v>
      </c>
      <c r="M3077" s="6">
        <v>46076</v>
      </c>
      <c r="O3077" s="35">
        <f>IF(Table1[[#This Row],[Phân loại]]="Tồn đầu kỳ",Table1[[#This Row],[Tổng giá trị]],0)</f>
        <v>0</v>
      </c>
      <c r="P3077" s="7">
        <f>IF(Table1[[#This Row],[Số còn phải thu ĐK]]&lt;&gt;0,0,IF(Table1[[#This Row],[Phân loại]]="Bán hàng",Table1[[#This Row],[Tổng giá trị]],-Table1[[#This Row],[Tổng giá trị]]))</f>
        <v>766023</v>
      </c>
      <c r="Q3077" s="35">
        <f t="shared" si="736"/>
        <v>766023</v>
      </c>
      <c r="R3077" s="7">
        <f>Table1[[#This Row],[Số còn phải thu ĐK]]+Table1[[#This Row],[Giá Trị HD sau CK]]-Table1[[#This Row],[Số tiền đã thu]]</f>
        <v>0</v>
      </c>
      <c r="S3077" s="6">
        <f>IF(Table1[[#This Row],[Ngày hóa đơn]]&lt;&gt;"",Table1[[#This Row],[Ngày hóa đơn]],IF(Table1[[#This Row],[Ngày hạch toán]]&lt;&gt;"",Table1[[#This Row],[Ngày hạch toán]],""))</f>
        <v>46043</v>
      </c>
      <c r="T3077" s="7"/>
      <c r="U3077" s="6">
        <f>IF(Table1[[#This Row],[Ngày tính CN]]="","",S3077+T3077)</f>
        <v>46043</v>
      </c>
      <c r="V3077" s="35">
        <f ca="1">IF(Table1[[#This Row],[Hạn thanh toán]]="","",IF((U3077-NOW())&lt;0,0,(U3077-NOW())))</f>
        <v>0</v>
      </c>
      <c r="W3077" s="35"/>
      <c r="X3077" s="35" t="str">
        <f t="shared" ca="1" si="737"/>
        <v/>
      </c>
      <c r="Y3077" s="2" t="str">
        <f t="shared" si="738"/>
        <v>Đã thanh toán</v>
      </c>
      <c r="Z3077" s="51">
        <f t="shared" si="739"/>
        <v>46043</v>
      </c>
      <c r="AA3077" s="51">
        <f t="shared" si="740"/>
        <v>46076</v>
      </c>
      <c r="AD3077" s="2" t="str">
        <f>VLOOKUP($A3077,MA_KH!$A:$Q,MA_KH!O$1,0)</f>
        <v>TMART</v>
      </c>
      <c r="AE3077" s="2" t="str">
        <f>VLOOKUP($A3077,MA_KH!$A:$Q,MA_KH!P$1,0)</f>
        <v>CÔNG TY CỔ PHẦN T - MARTSTORES</v>
      </c>
    </row>
    <row r="3078" spans="1:31" ht="25.5" hidden="1" customHeight="1" x14ac:dyDescent="0.2">
      <c r="A3078" s="30" t="s">
        <v>22478</v>
      </c>
      <c r="B3078" s="30" t="s">
        <v>4248</v>
      </c>
      <c r="C3078" s="37">
        <v>46043</v>
      </c>
      <c r="D3078" s="30" t="s">
        <v>23406</v>
      </c>
      <c r="E3078" s="37">
        <v>46043</v>
      </c>
      <c r="F3078" s="30" t="s">
        <v>23407</v>
      </c>
      <c r="G3078" s="30" t="s">
        <v>4248</v>
      </c>
      <c r="H3078" s="38">
        <v>1606625</v>
      </c>
      <c r="I3078" s="67">
        <v>144596</v>
      </c>
      <c r="J3078" s="38">
        <v>116962</v>
      </c>
      <c r="K3078" s="38">
        <v>1578991</v>
      </c>
      <c r="L3078" s="7" t="s">
        <v>22849</v>
      </c>
      <c r="M3078" s="6">
        <v>46076</v>
      </c>
      <c r="O3078" s="35">
        <f>IF(Table1[[#This Row],[Phân loại]]="Tồn đầu kỳ",Table1[[#This Row],[Tổng giá trị]],0)</f>
        <v>0</v>
      </c>
      <c r="P3078" s="7">
        <f>IF(Table1[[#This Row],[Số còn phải thu ĐK]]&lt;&gt;0,0,IF(Table1[[#This Row],[Phân loại]]="Bán hàng",Table1[[#This Row],[Tổng giá trị]],-Table1[[#This Row],[Tổng giá trị]]))</f>
        <v>1578991</v>
      </c>
      <c r="Q3078" s="35">
        <f t="shared" si="736"/>
        <v>1578991</v>
      </c>
      <c r="R3078" s="7">
        <f>Table1[[#This Row],[Số còn phải thu ĐK]]+Table1[[#This Row],[Giá Trị HD sau CK]]-Table1[[#This Row],[Số tiền đã thu]]</f>
        <v>0</v>
      </c>
      <c r="S3078" s="6">
        <f>IF(Table1[[#This Row],[Ngày hóa đơn]]&lt;&gt;"",Table1[[#This Row],[Ngày hóa đơn]],IF(Table1[[#This Row],[Ngày hạch toán]]&lt;&gt;"",Table1[[#This Row],[Ngày hạch toán]],""))</f>
        <v>46043</v>
      </c>
      <c r="T3078" s="7"/>
      <c r="U3078" s="6">
        <f>IF(Table1[[#This Row],[Ngày tính CN]]="","",S3078+T3078)</f>
        <v>46043</v>
      </c>
      <c r="V3078" s="35">
        <f ca="1">IF(Table1[[#This Row],[Hạn thanh toán]]="","",IF((U3078-NOW())&lt;0,0,(U3078-NOW())))</f>
        <v>0</v>
      </c>
      <c r="W3078" s="35"/>
      <c r="X3078" s="35" t="str">
        <f t="shared" ca="1" si="737"/>
        <v/>
      </c>
      <c r="Y3078" s="2" t="str">
        <f t="shared" si="738"/>
        <v>Đã thanh toán</v>
      </c>
      <c r="Z3078" s="51">
        <f t="shared" si="739"/>
        <v>46043</v>
      </c>
      <c r="AA3078" s="51">
        <f t="shared" si="740"/>
        <v>46076</v>
      </c>
      <c r="AD3078" s="2" t="str">
        <f>VLOOKUP($A3078,MA_KH!$A:$Q,MA_KH!O$1,0)</f>
        <v>TMART</v>
      </c>
      <c r="AE3078" s="2" t="str">
        <f>VLOOKUP($A3078,MA_KH!$A:$Q,MA_KH!P$1,0)</f>
        <v>CÔNG TY CỔ PHẦN T - MARTSTORES</v>
      </c>
    </row>
    <row r="3079" spans="1:31" ht="25.5" hidden="1" customHeight="1" x14ac:dyDescent="0.2">
      <c r="A3079" s="30" t="s">
        <v>22480</v>
      </c>
      <c r="B3079" s="30" t="s">
        <v>4222</v>
      </c>
      <c r="C3079" s="37">
        <v>46043</v>
      </c>
      <c r="D3079" s="30" t="s">
        <v>23408</v>
      </c>
      <c r="E3079" s="37">
        <v>46043</v>
      </c>
      <c r="F3079" s="30" t="s">
        <v>23409</v>
      </c>
      <c r="G3079" s="30" t="s">
        <v>4222</v>
      </c>
      <c r="H3079" s="38">
        <v>2605729</v>
      </c>
      <c r="I3079" s="67">
        <v>234517</v>
      </c>
      <c r="J3079" s="38">
        <v>189697</v>
      </c>
      <c r="K3079" s="38">
        <v>2560909</v>
      </c>
      <c r="L3079" s="7" t="s">
        <v>22849</v>
      </c>
      <c r="M3079" s="6">
        <v>46076</v>
      </c>
      <c r="O3079" s="35">
        <f>IF(Table1[[#This Row],[Phân loại]]="Tồn đầu kỳ",Table1[[#This Row],[Tổng giá trị]],0)</f>
        <v>0</v>
      </c>
      <c r="P3079" s="7">
        <f>IF(Table1[[#This Row],[Số còn phải thu ĐK]]&lt;&gt;0,0,IF(Table1[[#This Row],[Phân loại]]="Bán hàng",Table1[[#This Row],[Tổng giá trị]],-Table1[[#This Row],[Tổng giá trị]]))</f>
        <v>2560909</v>
      </c>
      <c r="Q3079" s="35">
        <f t="shared" si="736"/>
        <v>2560909</v>
      </c>
      <c r="R3079" s="7">
        <f>Table1[[#This Row],[Số còn phải thu ĐK]]+Table1[[#This Row],[Giá Trị HD sau CK]]-Table1[[#This Row],[Số tiền đã thu]]</f>
        <v>0</v>
      </c>
      <c r="S3079" s="6">
        <f>IF(Table1[[#This Row],[Ngày hóa đơn]]&lt;&gt;"",Table1[[#This Row],[Ngày hóa đơn]],IF(Table1[[#This Row],[Ngày hạch toán]]&lt;&gt;"",Table1[[#This Row],[Ngày hạch toán]],""))</f>
        <v>46043</v>
      </c>
      <c r="T3079" s="7"/>
      <c r="U3079" s="6">
        <f>IF(Table1[[#This Row],[Ngày tính CN]]="","",S3079+T3079)</f>
        <v>46043</v>
      </c>
      <c r="V3079" s="35">
        <f ca="1">IF(Table1[[#This Row],[Hạn thanh toán]]="","",IF((U3079-NOW())&lt;0,0,(U3079-NOW())))</f>
        <v>0</v>
      </c>
      <c r="W3079" s="35"/>
      <c r="X3079" s="35" t="str">
        <f t="shared" ca="1" si="737"/>
        <v/>
      </c>
      <c r="Y3079" s="2" t="str">
        <f t="shared" si="738"/>
        <v>Đã thanh toán</v>
      </c>
      <c r="Z3079" s="51">
        <f t="shared" si="739"/>
        <v>46043</v>
      </c>
      <c r="AA3079" s="51">
        <f t="shared" si="740"/>
        <v>46076</v>
      </c>
      <c r="AD3079" s="2" t="str">
        <f>VLOOKUP($A3079,MA_KH!$A:$Q,MA_KH!O$1,0)</f>
        <v>TMART</v>
      </c>
      <c r="AE3079" s="2" t="str">
        <f>VLOOKUP($A3079,MA_KH!$A:$Q,MA_KH!P$1,0)</f>
        <v>CÔNG TY CỔ PHẦN T - MARTSTORES</v>
      </c>
    </row>
    <row r="3080" spans="1:31" ht="25.5" hidden="1" customHeight="1" x14ac:dyDescent="0.2">
      <c r="A3080" s="30" t="s">
        <v>22489</v>
      </c>
      <c r="B3080" s="30" t="s">
        <v>4457</v>
      </c>
      <c r="C3080" s="37">
        <v>46043</v>
      </c>
      <c r="D3080" s="30" t="s">
        <v>23410</v>
      </c>
      <c r="E3080" s="37">
        <v>46043</v>
      </c>
      <c r="F3080" s="30" t="s">
        <v>23411</v>
      </c>
      <c r="G3080" s="30" t="s">
        <v>4457</v>
      </c>
      <c r="H3080" s="38">
        <v>462557</v>
      </c>
      <c r="I3080" s="67">
        <v>41630</v>
      </c>
      <c r="J3080" s="38">
        <v>33674</v>
      </c>
      <c r="K3080" s="38">
        <v>454601</v>
      </c>
      <c r="L3080" s="7" t="s">
        <v>22849</v>
      </c>
      <c r="M3080" s="6">
        <v>46076</v>
      </c>
      <c r="O3080" s="35">
        <f>IF(Table1[[#This Row],[Phân loại]]="Tồn đầu kỳ",Table1[[#This Row],[Tổng giá trị]],0)</f>
        <v>0</v>
      </c>
      <c r="P3080" s="7">
        <f>IF(Table1[[#This Row],[Số còn phải thu ĐK]]&lt;&gt;0,0,IF(Table1[[#This Row],[Phân loại]]="Bán hàng",Table1[[#This Row],[Tổng giá trị]],-Table1[[#This Row],[Tổng giá trị]]))</f>
        <v>454601</v>
      </c>
      <c r="Q3080" s="35">
        <f t="shared" si="736"/>
        <v>454601</v>
      </c>
      <c r="R3080" s="7">
        <f>Table1[[#This Row],[Số còn phải thu ĐK]]+Table1[[#This Row],[Giá Trị HD sau CK]]-Table1[[#This Row],[Số tiền đã thu]]</f>
        <v>0</v>
      </c>
      <c r="S3080" s="6">
        <f>IF(Table1[[#This Row],[Ngày hóa đơn]]&lt;&gt;"",Table1[[#This Row],[Ngày hóa đơn]],IF(Table1[[#This Row],[Ngày hạch toán]]&lt;&gt;"",Table1[[#This Row],[Ngày hạch toán]],""))</f>
        <v>46043</v>
      </c>
      <c r="T3080" s="7"/>
      <c r="U3080" s="6">
        <f>IF(Table1[[#This Row],[Ngày tính CN]]="","",S3080+T3080)</f>
        <v>46043</v>
      </c>
      <c r="V3080" s="35">
        <f ca="1">IF(Table1[[#This Row],[Hạn thanh toán]]="","",IF((U3080-NOW())&lt;0,0,(U3080-NOW())))</f>
        <v>0</v>
      </c>
      <c r="W3080" s="35"/>
      <c r="X3080" s="35" t="str">
        <f t="shared" ca="1" si="737"/>
        <v/>
      </c>
      <c r="Y3080" s="2" t="str">
        <f t="shared" si="738"/>
        <v>Đã thanh toán</v>
      </c>
      <c r="Z3080" s="51">
        <f t="shared" si="739"/>
        <v>46043</v>
      </c>
      <c r="AA3080" s="51">
        <f t="shared" si="740"/>
        <v>46076</v>
      </c>
      <c r="AD3080" s="2" t="str">
        <f>VLOOKUP($A3080,MA_KH!$A:$Q,MA_KH!O$1,0)</f>
        <v>TMART</v>
      </c>
      <c r="AE3080" s="2" t="str">
        <f>VLOOKUP($A3080,MA_KH!$A:$Q,MA_KH!P$1,0)</f>
        <v>CÔNG TY CỔ PHẦN T - MARTSTORES</v>
      </c>
    </row>
    <row r="3081" spans="1:31" ht="25.5" hidden="1" customHeight="1" x14ac:dyDescent="0.2">
      <c r="A3081" s="30" t="s">
        <v>22488</v>
      </c>
      <c r="B3081" s="30" t="s">
        <v>4215</v>
      </c>
      <c r="C3081" s="37">
        <v>46043</v>
      </c>
      <c r="D3081" s="30" t="s">
        <v>23412</v>
      </c>
      <c r="E3081" s="37">
        <v>46043</v>
      </c>
      <c r="F3081" s="30" t="s">
        <v>23413</v>
      </c>
      <c r="G3081" s="30" t="s">
        <v>4215</v>
      </c>
      <c r="H3081" s="38">
        <v>1293212</v>
      </c>
      <c r="I3081" s="67">
        <v>116390</v>
      </c>
      <c r="J3081" s="38">
        <v>94146</v>
      </c>
      <c r="K3081" s="38">
        <v>1270968</v>
      </c>
      <c r="L3081" s="7" t="s">
        <v>22849</v>
      </c>
      <c r="M3081" s="6">
        <v>46076</v>
      </c>
      <c r="O3081" s="35">
        <f>IF(Table1[[#This Row],[Phân loại]]="Tồn đầu kỳ",Table1[[#This Row],[Tổng giá trị]],0)</f>
        <v>0</v>
      </c>
      <c r="P3081" s="7">
        <f>IF(Table1[[#This Row],[Số còn phải thu ĐK]]&lt;&gt;0,0,IF(Table1[[#This Row],[Phân loại]]="Bán hàng",Table1[[#This Row],[Tổng giá trị]],-Table1[[#This Row],[Tổng giá trị]]))</f>
        <v>1270968</v>
      </c>
      <c r="Q3081" s="35">
        <f t="shared" si="736"/>
        <v>1270968</v>
      </c>
      <c r="R3081" s="7">
        <f>Table1[[#This Row],[Số còn phải thu ĐK]]+Table1[[#This Row],[Giá Trị HD sau CK]]-Table1[[#This Row],[Số tiền đã thu]]</f>
        <v>0</v>
      </c>
      <c r="S3081" s="6">
        <f>IF(Table1[[#This Row],[Ngày hóa đơn]]&lt;&gt;"",Table1[[#This Row],[Ngày hóa đơn]],IF(Table1[[#This Row],[Ngày hạch toán]]&lt;&gt;"",Table1[[#This Row],[Ngày hạch toán]],""))</f>
        <v>46043</v>
      </c>
      <c r="T3081" s="7"/>
      <c r="U3081" s="6">
        <f>IF(Table1[[#This Row],[Ngày tính CN]]="","",S3081+T3081)</f>
        <v>46043</v>
      </c>
      <c r="V3081" s="35">
        <f ca="1">IF(Table1[[#This Row],[Hạn thanh toán]]="","",IF((U3081-NOW())&lt;0,0,(U3081-NOW())))</f>
        <v>0</v>
      </c>
      <c r="W3081" s="35"/>
      <c r="X3081" s="35" t="str">
        <f t="shared" ca="1" si="737"/>
        <v/>
      </c>
      <c r="Y3081" s="2" t="str">
        <f t="shared" si="738"/>
        <v>Đã thanh toán</v>
      </c>
      <c r="Z3081" s="51">
        <f t="shared" si="739"/>
        <v>46043</v>
      </c>
      <c r="AA3081" s="51">
        <f t="shared" si="740"/>
        <v>46076</v>
      </c>
      <c r="AD3081" s="2" t="str">
        <f>VLOOKUP($A3081,MA_KH!$A:$Q,MA_KH!O$1,0)</f>
        <v>TMART</v>
      </c>
      <c r="AE3081" s="2" t="str">
        <f>VLOOKUP($A3081,MA_KH!$A:$Q,MA_KH!P$1,0)</f>
        <v>CÔNG TY CỔ PHẦN T - MARTSTORES</v>
      </c>
    </row>
    <row r="3082" spans="1:31" ht="25.5" hidden="1" customHeight="1" x14ac:dyDescent="0.2">
      <c r="A3082" s="30" t="s">
        <v>22472</v>
      </c>
      <c r="B3082" s="30" t="s">
        <v>4426</v>
      </c>
      <c r="C3082" s="37">
        <v>46043</v>
      </c>
      <c r="D3082" s="30" t="s">
        <v>23414</v>
      </c>
      <c r="E3082" s="37">
        <v>46043</v>
      </c>
      <c r="F3082" s="30" t="s">
        <v>23415</v>
      </c>
      <c r="G3082" s="30" t="s">
        <v>4426</v>
      </c>
      <c r="H3082" s="38">
        <v>1215531</v>
      </c>
      <c r="I3082" s="67">
        <v>109398</v>
      </c>
      <c r="J3082" s="38">
        <v>88491</v>
      </c>
      <c r="K3082" s="38">
        <v>1194624</v>
      </c>
      <c r="L3082" s="7" t="s">
        <v>22849</v>
      </c>
      <c r="M3082" s="6">
        <v>46076</v>
      </c>
      <c r="O3082" s="35">
        <f>IF(Table1[[#This Row],[Phân loại]]="Tồn đầu kỳ",Table1[[#This Row],[Tổng giá trị]],0)</f>
        <v>0</v>
      </c>
      <c r="P3082" s="7">
        <f>IF(Table1[[#This Row],[Số còn phải thu ĐK]]&lt;&gt;0,0,IF(Table1[[#This Row],[Phân loại]]="Bán hàng",Table1[[#This Row],[Tổng giá trị]],-Table1[[#This Row],[Tổng giá trị]]))</f>
        <v>1194624</v>
      </c>
      <c r="Q3082" s="35">
        <f t="shared" si="736"/>
        <v>1194624</v>
      </c>
      <c r="R3082" s="7">
        <f>Table1[[#This Row],[Số còn phải thu ĐK]]+Table1[[#This Row],[Giá Trị HD sau CK]]-Table1[[#This Row],[Số tiền đã thu]]</f>
        <v>0</v>
      </c>
      <c r="S3082" s="6">
        <f>IF(Table1[[#This Row],[Ngày hóa đơn]]&lt;&gt;"",Table1[[#This Row],[Ngày hóa đơn]],IF(Table1[[#This Row],[Ngày hạch toán]]&lt;&gt;"",Table1[[#This Row],[Ngày hạch toán]],""))</f>
        <v>46043</v>
      </c>
      <c r="T3082" s="7"/>
      <c r="U3082" s="6">
        <f>IF(Table1[[#This Row],[Ngày tính CN]]="","",S3082+T3082)</f>
        <v>46043</v>
      </c>
      <c r="V3082" s="35">
        <f ca="1">IF(Table1[[#This Row],[Hạn thanh toán]]="","",IF((U3082-NOW())&lt;0,0,(U3082-NOW())))</f>
        <v>0</v>
      </c>
      <c r="W3082" s="35"/>
      <c r="X3082" s="35" t="str">
        <f t="shared" ca="1" si="737"/>
        <v/>
      </c>
      <c r="Y3082" s="2" t="str">
        <f t="shared" si="738"/>
        <v>Đã thanh toán</v>
      </c>
      <c r="Z3082" s="51">
        <f t="shared" si="739"/>
        <v>46043</v>
      </c>
      <c r="AA3082" s="51">
        <f t="shared" si="740"/>
        <v>46076</v>
      </c>
      <c r="AD3082" s="2" t="str">
        <f>VLOOKUP($A3082,MA_KH!$A:$Q,MA_KH!O$1,0)</f>
        <v>TMART</v>
      </c>
      <c r="AE3082" s="2" t="str">
        <f>VLOOKUP($A3082,MA_KH!$A:$Q,MA_KH!P$1,0)</f>
        <v>CÔNG TY CỔ PHẦN T - MARTSTORES</v>
      </c>
    </row>
    <row r="3083" spans="1:31" ht="25.5" hidden="1" customHeight="1" x14ac:dyDescent="0.2">
      <c r="A3083" s="30" t="s">
        <v>22461</v>
      </c>
      <c r="B3083" s="30" t="s">
        <v>4441</v>
      </c>
      <c r="C3083" s="37">
        <v>46043</v>
      </c>
      <c r="D3083" s="30" t="s">
        <v>23416</v>
      </c>
      <c r="E3083" s="37">
        <v>46043</v>
      </c>
      <c r="F3083" s="30" t="s">
        <v>23417</v>
      </c>
      <c r="G3083" s="30" t="s">
        <v>4441</v>
      </c>
      <c r="H3083" s="38">
        <v>597078</v>
      </c>
      <c r="I3083" s="67">
        <v>53737</v>
      </c>
      <c r="J3083" s="38">
        <v>43467</v>
      </c>
      <c r="K3083" s="38">
        <v>586808</v>
      </c>
      <c r="L3083" s="7" t="s">
        <v>22849</v>
      </c>
      <c r="M3083" s="6">
        <v>46076</v>
      </c>
      <c r="O3083" s="35">
        <f>IF(Table1[[#This Row],[Phân loại]]="Tồn đầu kỳ",Table1[[#This Row],[Tổng giá trị]],0)</f>
        <v>0</v>
      </c>
      <c r="P3083" s="7">
        <f>IF(Table1[[#This Row],[Số còn phải thu ĐK]]&lt;&gt;0,0,IF(Table1[[#This Row],[Phân loại]]="Bán hàng",Table1[[#This Row],[Tổng giá trị]],-Table1[[#This Row],[Tổng giá trị]]))</f>
        <v>586808</v>
      </c>
      <c r="Q3083" s="35">
        <f t="shared" si="736"/>
        <v>586808</v>
      </c>
      <c r="R3083" s="7">
        <f>Table1[[#This Row],[Số còn phải thu ĐK]]+Table1[[#This Row],[Giá Trị HD sau CK]]-Table1[[#This Row],[Số tiền đã thu]]</f>
        <v>0</v>
      </c>
      <c r="S3083" s="6">
        <f>IF(Table1[[#This Row],[Ngày hóa đơn]]&lt;&gt;"",Table1[[#This Row],[Ngày hóa đơn]],IF(Table1[[#This Row],[Ngày hạch toán]]&lt;&gt;"",Table1[[#This Row],[Ngày hạch toán]],""))</f>
        <v>46043</v>
      </c>
      <c r="T3083" s="7"/>
      <c r="U3083" s="6">
        <f>IF(Table1[[#This Row],[Ngày tính CN]]="","",S3083+T3083)</f>
        <v>46043</v>
      </c>
      <c r="V3083" s="35">
        <f ca="1">IF(Table1[[#This Row],[Hạn thanh toán]]="","",IF((U3083-NOW())&lt;0,0,(U3083-NOW())))</f>
        <v>0</v>
      </c>
      <c r="W3083" s="35"/>
      <c r="X3083" s="35" t="str">
        <f t="shared" ca="1" si="737"/>
        <v/>
      </c>
      <c r="Y3083" s="2" t="str">
        <f t="shared" si="738"/>
        <v>Đã thanh toán</v>
      </c>
      <c r="Z3083" s="51">
        <f t="shared" si="739"/>
        <v>46043</v>
      </c>
      <c r="AA3083" s="51">
        <f t="shared" si="740"/>
        <v>46076</v>
      </c>
      <c r="AD3083" s="2" t="str">
        <f>VLOOKUP($A3083,MA_KH!$A:$Q,MA_KH!O$1,0)</f>
        <v>TMART</v>
      </c>
      <c r="AE3083" s="2" t="str">
        <f>VLOOKUP($A3083,MA_KH!$A:$Q,MA_KH!P$1,0)</f>
        <v>CÔNG TY CỔ PHẦN T - MARTSTORES</v>
      </c>
    </row>
    <row r="3084" spans="1:31" ht="25.5" hidden="1" customHeight="1" x14ac:dyDescent="0.2">
      <c r="A3084" s="30" t="s">
        <v>22481</v>
      </c>
      <c r="B3084" s="30" t="s">
        <v>4291</v>
      </c>
      <c r="C3084" s="37">
        <v>46043</v>
      </c>
      <c r="D3084" s="30" t="s">
        <v>23418</v>
      </c>
      <c r="E3084" s="37">
        <v>46043</v>
      </c>
      <c r="F3084" s="30" t="s">
        <v>23419</v>
      </c>
      <c r="G3084" s="30" t="s">
        <v>4291</v>
      </c>
      <c r="H3084" s="38">
        <v>800517</v>
      </c>
      <c r="I3084" s="67">
        <v>72047</v>
      </c>
      <c r="J3084" s="38">
        <v>58278</v>
      </c>
      <c r="K3084" s="38">
        <v>786748</v>
      </c>
      <c r="L3084" s="7" t="s">
        <v>22849</v>
      </c>
      <c r="M3084" s="6">
        <v>46076</v>
      </c>
      <c r="O3084" s="35">
        <f>IF(Table1[[#This Row],[Phân loại]]="Tồn đầu kỳ",Table1[[#This Row],[Tổng giá trị]],0)</f>
        <v>0</v>
      </c>
      <c r="P3084" s="7">
        <f>IF(Table1[[#This Row],[Số còn phải thu ĐK]]&lt;&gt;0,0,IF(Table1[[#This Row],[Phân loại]]="Bán hàng",Table1[[#This Row],[Tổng giá trị]],-Table1[[#This Row],[Tổng giá trị]]))</f>
        <v>786748</v>
      </c>
      <c r="Q3084" s="35">
        <f t="shared" si="736"/>
        <v>786748</v>
      </c>
      <c r="R3084" s="7">
        <f>Table1[[#This Row],[Số còn phải thu ĐK]]+Table1[[#This Row],[Giá Trị HD sau CK]]-Table1[[#This Row],[Số tiền đã thu]]</f>
        <v>0</v>
      </c>
      <c r="S3084" s="6">
        <f>IF(Table1[[#This Row],[Ngày hóa đơn]]&lt;&gt;"",Table1[[#This Row],[Ngày hóa đơn]],IF(Table1[[#This Row],[Ngày hạch toán]]&lt;&gt;"",Table1[[#This Row],[Ngày hạch toán]],""))</f>
        <v>46043</v>
      </c>
      <c r="T3084" s="7"/>
      <c r="U3084" s="6">
        <f>IF(Table1[[#This Row],[Ngày tính CN]]="","",S3084+T3084)</f>
        <v>46043</v>
      </c>
      <c r="V3084" s="35">
        <f ca="1">IF(Table1[[#This Row],[Hạn thanh toán]]="","",IF((U3084-NOW())&lt;0,0,(U3084-NOW())))</f>
        <v>0</v>
      </c>
      <c r="W3084" s="35"/>
      <c r="X3084" s="35" t="str">
        <f t="shared" ca="1" si="737"/>
        <v/>
      </c>
      <c r="Y3084" s="2" t="str">
        <f t="shared" si="738"/>
        <v>Đã thanh toán</v>
      </c>
      <c r="Z3084" s="51">
        <f t="shared" si="739"/>
        <v>46043</v>
      </c>
      <c r="AA3084" s="51">
        <f t="shared" si="740"/>
        <v>46076</v>
      </c>
      <c r="AD3084" s="2" t="str">
        <f>VLOOKUP($A3084,MA_KH!$A:$Q,MA_KH!O$1,0)</f>
        <v>TMART</v>
      </c>
      <c r="AE3084" s="2" t="str">
        <f>VLOOKUP($A3084,MA_KH!$A:$Q,MA_KH!P$1,0)</f>
        <v>CÔNG TY CỔ PHẦN T - MARTSTORES</v>
      </c>
    </row>
    <row r="3085" spans="1:31" ht="25.5" hidden="1" customHeight="1" x14ac:dyDescent="0.2">
      <c r="A3085" s="30" t="s">
        <v>22454</v>
      </c>
      <c r="B3085" s="30" t="s">
        <v>4216</v>
      </c>
      <c r="C3085" s="37">
        <v>46043</v>
      </c>
      <c r="D3085" s="30" t="s">
        <v>23420</v>
      </c>
      <c r="E3085" s="37">
        <v>46043</v>
      </c>
      <c r="F3085" s="30" t="s">
        <v>23421</v>
      </c>
      <c r="G3085" s="30" t="s">
        <v>4216</v>
      </c>
      <c r="H3085" s="38">
        <v>2290956</v>
      </c>
      <c r="I3085" s="67">
        <v>206186</v>
      </c>
      <c r="J3085" s="38">
        <v>166782</v>
      </c>
      <c r="K3085" s="38">
        <v>2251552</v>
      </c>
      <c r="L3085" s="7" t="s">
        <v>22849</v>
      </c>
      <c r="M3085" s="6">
        <v>46076</v>
      </c>
      <c r="O3085" s="35">
        <f>IF(Table1[[#This Row],[Phân loại]]="Tồn đầu kỳ",Table1[[#This Row],[Tổng giá trị]],0)</f>
        <v>0</v>
      </c>
      <c r="P3085" s="7">
        <f>IF(Table1[[#This Row],[Số còn phải thu ĐK]]&lt;&gt;0,0,IF(Table1[[#This Row],[Phân loại]]="Bán hàng",Table1[[#This Row],[Tổng giá trị]],-Table1[[#This Row],[Tổng giá trị]]))</f>
        <v>2251552</v>
      </c>
      <c r="Q3085" s="35">
        <f t="shared" si="736"/>
        <v>2251552</v>
      </c>
      <c r="R3085" s="7">
        <f>Table1[[#This Row],[Số còn phải thu ĐK]]+Table1[[#This Row],[Giá Trị HD sau CK]]-Table1[[#This Row],[Số tiền đã thu]]</f>
        <v>0</v>
      </c>
      <c r="S3085" s="6">
        <f>IF(Table1[[#This Row],[Ngày hóa đơn]]&lt;&gt;"",Table1[[#This Row],[Ngày hóa đơn]],IF(Table1[[#This Row],[Ngày hạch toán]]&lt;&gt;"",Table1[[#This Row],[Ngày hạch toán]],""))</f>
        <v>46043</v>
      </c>
      <c r="T3085" s="7"/>
      <c r="U3085" s="6">
        <f>IF(Table1[[#This Row],[Ngày tính CN]]="","",S3085+T3085)</f>
        <v>46043</v>
      </c>
      <c r="V3085" s="35">
        <f ca="1">IF(Table1[[#This Row],[Hạn thanh toán]]="","",IF((U3085-NOW())&lt;0,0,(U3085-NOW())))</f>
        <v>0</v>
      </c>
      <c r="W3085" s="35"/>
      <c r="X3085" s="35" t="str">
        <f t="shared" ca="1" si="737"/>
        <v/>
      </c>
      <c r="Y3085" s="2" t="str">
        <f t="shared" si="738"/>
        <v>Đã thanh toán</v>
      </c>
      <c r="Z3085" s="51">
        <f t="shared" si="739"/>
        <v>46043</v>
      </c>
      <c r="AA3085" s="51">
        <f t="shared" si="740"/>
        <v>46076</v>
      </c>
      <c r="AD3085" s="2" t="str">
        <f>VLOOKUP($A3085,MA_KH!$A:$Q,MA_KH!O$1,0)</f>
        <v>TMART</v>
      </c>
      <c r="AE3085" s="2" t="str">
        <f>VLOOKUP($A3085,MA_KH!$A:$Q,MA_KH!P$1,0)</f>
        <v>CÔNG TY CỔ PHẦN T - MARTSTORES</v>
      </c>
    </row>
    <row r="3086" spans="1:31" ht="25.5" hidden="1" customHeight="1" x14ac:dyDescent="0.2">
      <c r="A3086" s="39" t="s">
        <v>22464</v>
      </c>
      <c r="B3086" s="39" t="s">
        <v>4429</v>
      </c>
      <c r="C3086" s="37">
        <v>46043</v>
      </c>
      <c r="D3086" s="39" t="s">
        <v>23422</v>
      </c>
      <c r="E3086" s="37">
        <v>46043</v>
      </c>
      <c r="F3086" s="39" t="s">
        <v>23423</v>
      </c>
      <c r="G3086" s="39" t="s">
        <v>4429</v>
      </c>
      <c r="H3086" s="41">
        <v>813972</v>
      </c>
      <c r="I3086" s="67">
        <v>73258</v>
      </c>
      <c r="J3086" s="41">
        <v>59257</v>
      </c>
      <c r="K3086" s="41">
        <v>799971</v>
      </c>
      <c r="L3086" s="7" t="s">
        <v>22849</v>
      </c>
      <c r="M3086" s="6">
        <v>46076</v>
      </c>
      <c r="O3086" s="35">
        <f>IF(Table1[[#This Row],[Phân loại]]="Tồn đầu kỳ",Table1[[#This Row],[Tổng giá trị]],0)</f>
        <v>0</v>
      </c>
      <c r="P3086" s="7">
        <f>IF(Table1[[#This Row],[Số còn phải thu ĐK]]&lt;&gt;0,0,IF(Table1[[#This Row],[Phân loại]]="Bán hàng",Table1[[#This Row],[Tổng giá trị]],-Table1[[#This Row],[Tổng giá trị]]))</f>
        <v>799971</v>
      </c>
      <c r="Q3086" s="35">
        <f t="shared" si="736"/>
        <v>799971</v>
      </c>
      <c r="R3086" s="7">
        <f>Table1[[#This Row],[Số còn phải thu ĐK]]+Table1[[#This Row],[Giá Trị HD sau CK]]-Table1[[#This Row],[Số tiền đã thu]]</f>
        <v>0</v>
      </c>
      <c r="S3086" s="6">
        <f>IF(Table1[[#This Row],[Ngày hóa đơn]]&lt;&gt;"",Table1[[#This Row],[Ngày hóa đơn]],IF(Table1[[#This Row],[Ngày hạch toán]]&lt;&gt;"",Table1[[#This Row],[Ngày hạch toán]],""))</f>
        <v>46043</v>
      </c>
      <c r="T3086" s="7"/>
      <c r="U3086" s="6">
        <f>IF(Table1[[#This Row],[Ngày tính CN]]="","",S3086+T3086)</f>
        <v>46043</v>
      </c>
      <c r="V3086" s="35">
        <f ca="1">IF(Table1[[#This Row],[Hạn thanh toán]]="","",IF((U3086-NOW())&lt;0,0,(U3086-NOW())))</f>
        <v>0</v>
      </c>
      <c r="W3086" s="35"/>
      <c r="X3086" s="35" t="str">
        <f t="shared" ca="1" si="737"/>
        <v/>
      </c>
      <c r="Y3086" s="2" t="str">
        <f t="shared" si="738"/>
        <v>Đã thanh toán</v>
      </c>
      <c r="Z3086" s="51">
        <f t="shared" si="739"/>
        <v>46043</v>
      </c>
      <c r="AA3086" s="51">
        <f t="shared" si="740"/>
        <v>46076</v>
      </c>
      <c r="AD3086" s="2" t="str">
        <f>VLOOKUP($A3086,MA_KH!$A:$Q,MA_KH!O$1,0)</f>
        <v>TMART</v>
      </c>
      <c r="AE3086" s="2" t="str">
        <f>VLOOKUP($A3086,MA_KH!$A:$Q,MA_KH!P$1,0)</f>
        <v>CÔNG TY CỔ PHẦN T - MARTSTORES</v>
      </c>
    </row>
    <row r="3087" spans="1:31" ht="25.5" hidden="1" customHeight="1" x14ac:dyDescent="0.2">
      <c r="A3087" s="30" t="s">
        <v>22490</v>
      </c>
      <c r="B3087" s="30" t="s">
        <v>4407</v>
      </c>
      <c r="C3087" s="37">
        <v>46044</v>
      </c>
      <c r="D3087" s="30" t="s">
        <v>23424</v>
      </c>
      <c r="E3087" s="37">
        <v>46044</v>
      </c>
      <c r="F3087" s="30" t="s">
        <v>23425</v>
      </c>
      <c r="G3087" s="30" t="s">
        <v>4407</v>
      </c>
      <c r="H3087" s="38">
        <v>1141884</v>
      </c>
      <c r="I3087" s="67">
        <v>102770</v>
      </c>
      <c r="J3087" s="38">
        <v>83129</v>
      </c>
      <c r="K3087" s="38">
        <v>1122243</v>
      </c>
      <c r="L3087" s="7" t="s">
        <v>22849</v>
      </c>
      <c r="M3087" s="6">
        <v>46076</v>
      </c>
      <c r="O3087" s="35">
        <f>IF(Table1[[#This Row],[Phân loại]]="Tồn đầu kỳ",Table1[[#This Row],[Tổng giá trị]],0)</f>
        <v>0</v>
      </c>
      <c r="P3087" s="7">
        <f>IF(Table1[[#This Row],[Số còn phải thu ĐK]]&lt;&gt;0,0,IF(Table1[[#This Row],[Phân loại]]="Bán hàng",Table1[[#This Row],[Tổng giá trị]],-Table1[[#This Row],[Tổng giá trị]]))</f>
        <v>1122243</v>
      </c>
      <c r="Q3087" s="35">
        <f t="shared" ref="Q3087:Q3096" si="741">IF(M3087&lt;&gt;"",IF(O3087&lt;&gt;0,O3087,P3087),0)</f>
        <v>1122243</v>
      </c>
      <c r="R3087" s="7">
        <f>Table1[[#This Row],[Số còn phải thu ĐK]]+Table1[[#This Row],[Giá Trị HD sau CK]]-Table1[[#This Row],[Số tiền đã thu]]</f>
        <v>0</v>
      </c>
      <c r="S3087" s="6">
        <f>IF(Table1[[#This Row],[Ngày hóa đơn]]&lt;&gt;"",Table1[[#This Row],[Ngày hóa đơn]],IF(Table1[[#This Row],[Ngày hạch toán]]&lt;&gt;"",Table1[[#This Row],[Ngày hạch toán]],""))</f>
        <v>46044</v>
      </c>
      <c r="T3087" s="7"/>
      <c r="U3087" s="6">
        <f>IF(Table1[[#This Row],[Ngày tính CN]]="","",S3087+T3087)</f>
        <v>46044</v>
      </c>
      <c r="V3087" s="35">
        <f ca="1">IF(Table1[[#This Row],[Hạn thanh toán]]="","",IF((U3087-NOW())&lt;0,0,(U3087-NOW())))</f>
        <v>0</v>
      </c>
      <c r="W3087" s="35"/>
      <c r="X3087" s="35" t="str">
        <f t="shared" ref="X3087:X3096" ca="1" si="742">IF(OR(U3087="",R3087=0),"",IF((U3087-NOW())&lt;0,-(U3087-NOW()),0))</f>
        <v/>
      </c>
      <c r="Y3087" s="2" t="str">
        <f t="shared" ref="Y3087:Y3096" si="743">IF(R3087=0,"Đã thanh toán",IF(X3087="","",IF(X3087&lt;=0,"Chưa đến hạn thanh toán",IF(X3087&lt;=30,"Nợ quá hạn 30 ngày",IF(X3087&lt;=60,"Nợ quá hạn từ 30 ngày đến 60 ngày",IF(X3087&lt;=90,"Nợ quá hạn từ 60 ngày đến 90 ngày",IF(X3087&lt;=120,"Nợ quá hạn từ 90 ngày đến 120 ngày","Nợ quá hạn hơn 120 ngày có khả năng mất thanh toán")))))))</f>
        <v>Đã thanh toán</v>
      </c>
      <c r="Z3087" s="51">
        <f t="shared" si="739"/>
        <v>46044</v>
      </c>
      <c r="AA3087" s="51">
        <f t="shared" si="740"/>
        <v>46076</v>
      </c>
      <c r="AD3087" s="2" t="str">
        <f>VLOOKUP($A3087,MA_KH!$A:$Q,MA_KH!O$1,0)</f>
        <v>TMART</v>
      </c>
      <c r="AE3087" s="2" t="str">
        <f>VLOOKUP($A3087,MA_KH!$A:$Q,MA_KH!P$1,0)</f>
        <v>CÔNG TY CỔ PHẦN T - MARTSTORES</v>
      </c>
    </row>
    <row r="3088" spans="1:31" ht="25.5" hidden="1" customHeight="1" x14ac:dyDescent="0.2">
      <c r="A3088" s="30" t="s">
        <v>22468</v>
      </c>
      <c r="B3088" s="30" t="s">
        <v>4093</v>
      </c>
      <c r="C3088" s="37">
        <v>46044</v>
      </c>
      <c r="D3088" s="30" t="s">
        <v>23426</v>
      </c>
      <c r="E3088" s="37">
        <v>46044</v>
      </c>
      <c r="F3088" s="30" t="s">
        <v>23427</v>
      </c>
      <c r="G3088" s="30" t="s">
        <v>4093</v>
      </c>
      <c r="H3088" s="38">
        <v>741867</v>
      </c>
      <c r="I3088" s="67">
        <v>66769</v>
      </c>
      <c r="J3088" s="38">
        <v>54008</v>
      </c>
      <c r="K3088" s="38">
        <v>729106</v>
      </c>
      <c r="L3088" s="7" t="s">
        <v>22849</v>
      </c>
      <c r="M3088" s="6">
        <v>46076</v>
      </c>
      <c r="O3088" s="35">
        <f>IF(Table1[[#This Row],[Phân loại]]="Tồn đầu kỳ",Table1[[#This Row],[Tổng giá trị]],0)</f>
        <v>0</v>
      </c>
      <c r="P3088" s="7">
        <f>IF(Table1[[#This Row],[Số còn phải thu ĐK]]&lt;&gt;0,0,IF(Table1[[#This Row],[Phân loại]]="Bán hàng",Table1[[#This Row],[Tổng giá trị]],-Table1[[#This Row],[Tổng giá trị]]))</f>
        <v>729106</v>
      </c>
      <c r="Q3088" s="35">
        <f t="shared" si="741"/>
        <v>729106</v>
      </c>
      <c r="R3088" s="7">
        <f>Table1[[#This Row],[Số còn phải thu ĐK]]+Table1[[#This Row],[Giá Trị HD sau CK]]-Table1[[#This Row],[Số tiền đã thu]]</f>
        <v>0</v>
      </c>
      <c r="S3088" s="6">
        <f>IF(Table1[[#This Row],[Ngày hóa đơn]]&lt;&gt;"",Table1[[#This Row],[Ngày hóa đơn]],IF(Table1[[#This Row],[Ngày hạch toán]]&lt;&gt;"",Table1[[#This Row],[Ngày hạch toán]],""))</f>
        <v>46044</v>
      </c>
      <c r="T3088" s="7"/>
      <c r="U3088" s="6">
        <f>IF(Table1[[#This Row],[Ngày tính CN]]="","",S3088+T3088)</f>
        <v>46044</v>
      </c>
      <c r="V3088" s="35">
        <f ca="1">IF(Table1[[#This Row],[Hạn thanh toán]]="","",IF((U3088-NOW())&lt;0,0,(U3088-NOW())))</f>
        <v>0</v>
      </c>
      <c r="W3088" s="35"/>
      <c r="X3088" s="35" t="str">
        <f t="shared" ca="1" si="742"/>
        <v/>
      </c>
      <c r="Y3088" s="2" t="str">
        <f t="shared" si="743"/>
        <v>Đã thanh toán</v>
      </c>
      <c r="Z3088" s="51">
        <f t="shared" si="739"/>
        <v>46044</v>
      </c>
      <c r="AA3088" s="51">
        <f t="shared" si="740"/>
        <v>46076</v>
      </c>
      <c r="AD3088" s="2" t="str">
        <f>VLOOKUP($A3088,MA_KH!$A:$Q,MA_KH!O$1,0)</f>
        <v>TMART</v>
      </c>
      <c r="AE3088" s="2" t="str">
        <f>VLOOKUP($A3088,MA_KH!$A:$Q,MA_KH!P$1,0)</f>
        <v>CÔNG TY CỔ PHẦN T - MARTSTORES</v>
      </c>
    </row>
    <row r="3089" spans="1:31" ht="25.5" hidden="1" customHeight="1" x14ac:dyDescent="0.2">
      <c r="A3089" s="30" t="s">
        <v>22495</v>
      </c>
      <c r="B3089" s="30" t="s">
        <v>4225</v>
      </c>
      <c r="C3089" s="37">
        <v>46044</v>
      </c>
      <c r="D3089" s="30" t="s">
        <v>23428</v>
      </c>
      <c r="E3089" s="37">
        <v>46044</v>
      </c>
      <c r="F3089" s="30" t="s">
        <v>23429</v>
      </c>
      <c r="G3089" s="30" t="s">
        <v>4225</v>
      </c>
      <c r="H3089" s="38">
        <v>1224210</v>
      </c>
      <c r="I3089" s="67">
        <v>110179</v>
      </c>
      <c r="J3089" s="38">
        <v>89122</v>
      </c>
      <c r="K3089" s="38">
        <v>1203153</v>
      </c>
      <c r="L3089" s="7" t="s">
        <v>22849</v>
      </c>
      <c r="M3089" s="6">
        <v>46076</v>
      </c>
      <c r="O3089" s="35">
        <f>IF(Table1[[#This Row],[Phân loại]]="Tồn đầu kỳ",Table1[[#This Row],[Tổng giá trị]],0)</f>
        <v>0</v>
      </c>
      <c r="P3089" s="7">
        <f>IF(Table1[[#This Row],[Số còn phải thu ĐK]]&lt;&gt;0,0,IF(Table1[[#This Row],[Phân loại]]="Bán hàng",Table1[[#This Row],[Tổng giá trị]],-Table1[[#This Row],[Tổng giá trị]]))</f>
        <v>1203153</v>
      </c>
      <c r="Q3089" s="35">
        <f t="shared" si="741"/>
        <v>1203153</v>
      </c>
      <c r="R3089" s="7">
        <f>Table1[[#This Row],[Số còn phải thu ĐK]]+Table1[[#This Row],[Giá Trị HD sau CK]]-Table1[[#This Row],[Số tiền đã thu]]</f>
        <v>0</v>
      </c>
      <c r="S3089" s="6">
        <f>IF(Table1[[#This Row],[Ngày hóa đơn]]&lt;&gt;"",Table1[[#This Row],[Ngày hóa đơn]],IF(Table1[[#This Row],[Ngày hạch toán]]&lt;&gt;"",Table1[[#This Row],[Ngày hạch toán]],""))</f>
        <v>46044</v>
      </c>
      <c r="T3089" s="7"/>
      <c r="U3089" s="6">
        <f>IF(Table1[[#This Row],[Ngày tính CN]]="","",S3089+T3089)</f>
        <v>46044</v>
      </c>
      <c r="V3089" s="35">
        <f ca="1">IF(Table1[[#This Row],[Hạn thanh toán]]="","",IF((U3089-NOW())&lt;0,0,(U3089-NOW())))</f>
        <v>0</v>
      </c>
      <c r="W3089" s="35"/>
      <c r="X3089" s="35" t="str">
        <f t="shared" ca="1" si="742"/>
        <v/>
      </c>
      <c r="Y3089" s="2" t="str">
        <f t="shared" si="743"/>
        <v>Đã thanh toán</v>
      </c>
      <c r="Z3089" s="51">
        <f t="shared" si="739"/>
        <v>46044</v>
      </c>
      <c r="AA3089" s="51">
        <f t="shared" si="740"/>
        <v>46076</v>
      </c>
      <c r="AD3089" s="2" t="str">
        <f>VLOOKUP($A3089,MA_KH!$A:$Q,MA_KH!O$1,0)</f>
        <v>TMART</v>
      </c>
      <c r="AE3089" s="2" t="str">
        <f>VLOOKUP($A3089,MA_KH!$A:$Q,MA_KH!P$1,0)</f>
        <v>CÔNG TY CỔ PHẦN T - MARTSTORES</v>
      </c>
    </row>
    <row r="3090" spans="1:31" ht="25.5" hidden="1" customHeight="1" x14ac:dyDescent="0.2">
      <c r="A3090" s="30" t="s">
        <v>22523</v>
      </c>
      <c r="B3090" s="30" t="s">
        <v>4376</v>
      </c>
      <c r="C3090" s="37">
        <v>46044</v>
      </c>
      <c r="D3090" s="30" t="s">
        <v>23430</v>
      </c>
      <c r="E3090" s="37">
        <v>46044</v>
      </c>
      <c r="F3090" s="30" t="s">
        <v>23431</v>
      </c>
      <c r="G3090" s="30" t="s">
        <v>4376</v>
      </c>
      <c r="H3090" s="38">
        <v>1001850</v>
      </c>
      <c r="I3090" s="67">
        <v>90167</v>
      </c>
      <c r="J3090" s="38">
        <v>72935</v>
      </c>
      <c r="K3090" s="38">
        <v>984618</v>
      </c>
      <c r="L3090" s="7" t="s">
        <v>22849</v>
      </c>
      <c r="M3090" s="6">
        <v>46076</v>
      </c>
      <c r="O3090" s="35">
        <f>IF(Table1[[#This Row],[Phân loại]]="Tồn đầu kỳ",Table1[[#This Row],[Tổng giá trị]],0)</f>
        <v>0</v>
      </c>
      <c r="P3090" s="7">
        <f>IF(Table1[[#This Row],[Số còn phải thu ĐK]]&lt;&gt;0,0,IF(Table1[[#This Row],[Phân loại]]="Bán hàng",Table1[[#This Row],[Tổng giá trị]],-Table1[[#This Row],[Tổng giá trị]]))</f>
        <v>984618</v>
      </c>
      <c r="Q3090" s="35">
        <f t="shared" si="741"/>
        <v>984618</v>
      </c>
      <c r="R3090" s="7">
        <f>Table1[[#This Row],[Số còn phải thu ĐK]]+Table1[[#This Row],[Giá Trị HD sau CK]]-Table1[[#This Row],[Số tiền đã thu]]</f>
        <v>0</v>
      </c>
      <c r="S3090" s="6">
        <f>IF(Table1[[#This Row],[Ngày hóa đơn]]&lt;&gt;"",Table1[[#This Row],[Ngày hóa đơn]],IF(Table1[[#This Row],[Ngày hạch toán]]&lt;&gt;"",Table1[[#This Row],[Ngày hạch toán]],""))</f>
        <v>46044</v>
      </c>
      <c r="T3090" s="7"/>
      <c r="U3090" s="6">
        <f>IF(Table1[[#This Row],[Ngày tính CN]]="","",S3090+T3090)</f>
        <v>46044</v>
      </c>
      <c r="V3090" s="35">
        <f ca="1">IF(Table1[[#This Row],[Hạn thanh toán]]="","",IF((U3090-NOW())&lt;0,0,(U3090-NOW())))</f>
        <v>0</v>
      </c>
      <c r="W3090" s="35"/>
      <c r="X3090" s="35" t="str">
        <f t="shared" ca="1" si="742"/>
        <v/>
      </c>
      <c r="Y3090" s="2" t="str">
        <f t="shared" si="743"/>
        <v>Đã thanh toán</v>
      </c>
      <c r="Z3090" s="51">
        <f t="shared" si="739"/>
        <v>46044</v>
      </c>
      <c r="AA3090" s="51">
        <f t="shared" si="740"/>
        <v>46076</v>
      </c>
      <c r="AD3090" s="2" t="str">
        <f>VLOOKUP($A3090,MA_KH!$A:$Q,MA_KH!O$1,0)</f>
        <v>TMART</v>
      </c>
      <c r="AE3090" s="2" t="str">
        <f>VLOOKUP($A3090,MA_KH!$A:$Q,MA_KH!P$1,0)</f>
        <v>CÔNG TY CỔ PHẦN T - MARTSTORES</v>
      </c>
    </row>
    <row r="3091" spans="1:31" ht="25.5" hidden="1" customHeight="1" x14ac:dyDescent="0.2">
      <c r="A3091" s="30" t="s">
        <v>22529</v>
      </c>
      <c r="B3091" s="30" t="s">
        <v>4411</v>
      </c>
      <c r="C3091" s="37">
        <v>46044</v>
      </c>
      <c r="D3091" s="30" t="s">
        <v>23432</v>
      </c>
      <c r="E3091" s="37">
        <v>46044</v>
      </c>
      <c r="F3091" s="30" t="s">
        <v>23433</v>
      </c>
      <c r="G3091" s="30" t="s">
        <v>4411</v>
      </c>
      <c r="H3091" s="38">
        <v>1033173</v>
      </c>
      <c r="I3091" s="67">
        <v>92986</v>
      </c>
      <c r="J3091" s="38">
        <v>75215</v>
      </c>
      <c r="K3091" s="38">
        <v>1015402</v>
      </c>
      <c r="L3091" s="7" t="s">
        <v>22849</v>
      </c>
      <c r="M3091" s="6">
        <v>46076</v>
      </c>
      <c r="O3091" s="35">
        <f>IF(Table1[[#This Row],[Phân loại]]="Tồn đầu kỳ",Table1[[#This Row],[Tổng giá trị]],0)</f>
        <v>0</v>
      </c>
      <c r="P3091" s="7">
        <f>IF(Table1[[#This Row],[Số còn phải thu ĐK]]&lt;&gt;0,0,IF(Table1[[#This Row],[Phân loại]]="Bán hàng",Table1[[#This Row],[Tổng giá trị]],-Table1[[#This Row],[Tổng giá trị]]))</f>
        <v>1015402</v>
      </c>
      <c r="Q3091" s="35">
        <f t="shared" si="741"/>
        <v>1015402</v>
      </c>
      <c r="R3091" s="7">
        <f>Table1[[#This Row],[Số còn phải thu ĐK]]+Table1[[#This Row],[Giá Trị HD sau CK]]-Table1[[#This Row],[Số tiền đã thu]]</f>
        <v>0</v>
      </c>
      <c r="S3091" s="6">
        <f>IF(Table1[[#This Row],[Ngày hóa đơn]]&lt;&gt;"",Table1[[#This Row],[Ngày hóa đơn]],IF(Table1[[#This Row],[Ngày hạch toán]]&lt;&gt;"",Table1[[#This Row],[Ngày hạch toán]],""))</f>
        <v>46044</v>
      </c>
      <c r="T3091" s="7"/>
      <c r="U3091" s="6">
        <f>IF(Table1[[#This Row],[Ngày tính CN]]="","",S3091+T3091)</f>
        <v>46044</v>
      </c>
      <c r="V3091" s="35">
        <f ca="1">IF(Table1[[#This Row],[Hạn thanh toán]]="","",IF((U3091-NOW())&lt;0,0,(U3091-NOW())))</f>
        <v>0</v>
      </c>
      <c r="W3091" s="35"/>
      <c r="X3091" s="35" t="str">
        <f t="shared" ca="1" si="742"/>
        <v/>
      </c>
      <c r="Y3091" s="2" t="str">
        <f t="shared" si="743"/>
        <v>Đã thanh toán</v>
      </c>
      <c r="Z3091" s="51">
        <f t="shared" si="739"/>
        <v>46044</v>
      </c>
      <c r="AA3091" s="51">
        <f t="shared" si="740"/>
        <v>46076</v>
      </c>
      <c r="AD3091" s="2" t="str">
        <f>VLOOKUP($A3091,MA_KH!$A:$Q,MA_KH!O$1,0)</f>
        <v>TMART</v>
      </c>
      <c r="AE3091" s="2" t="str">
        <f>VLOOKUP($A3091,MA_KH!$A:$Q,MA_KH!P$1,0)</f>
        <v>CÔNG TY CỔ PHẦN T - MARTSTORES</v>
      </c>
    </row>
    <row r="3092" spans="1:31" ht="25.5" hidden="1" customHeight="1" x14ac:dyDescent="0.2">
      <c r="A3092" s="30" t="s">
        <v>22522</v>
      </c>
      <c r="B3092" s="30" t="s">
        <v>4292</v>
      </c>
      <c r="C3092" s="37">
        <v>46044</v>
      </c>
      <c r="D3092" s="30" t="s">
        <v>23434</v>
      </c>
      <c r="E3092" s="37">
        <v>46044</v>
      </c>
      <c r="F3092" s="30" t="s">
        <v>23435</v>
      </c>
      <c r="G3092" s="30" t="s">
        <v>4292</v>
      </c>
      <c r="H3092" s="38">
        <v>1067208</v>
      </c>
      <c r="I3092" s="67">
        <v>96049</v>
      </c>
      <c r="J3092" s="38">
        <v>77693</v>
      </c>
      <c r="K3092" s="38">
        <v>1048852</v>
      </c>
      <c r="L3092" s="7" t="s">
        <v>22849</v>
      </c>
      <c r="M3092" s="6">
        <v>46076</v>
      </c>
      <c r="O3092" s="35">
        <f>IF(Table1[[#This Row],[Phân loại]]="Tồn đầu kỳ",Table1[[#This Row],[Tổng giá trị]],0)</f>
        <v>0</v>
      </c>
      <c r="P3092" s="7">
        <f>IF(Table1[[#This Row],[Số còn phải thu ĐK]]&lt;&gt;0,0,IF(Table1[[#This Row],[Phân loại]]="Bán hàng",Table1[[#This Row],[Tổng giá trị]],-Table1[[#This Row],[Tổng giá trị]]))</f>
        <v>1048852</v>
      </c>
      <c r="Q3092" s="35">
        <f t="shared" si="741"/>
        <v>1048852</v>
      </c>
      <c r="R3092" s="7">
        <f>Table1[[#This Row],[Số còn phải thu ĐK]]+Table1[[#This Row],[Giá Trị HD sau CK]]-Table1[[#This Row],[Số tiền đã thu]]</f>
        <v>0</v>
      </c>
      <c r="S3092" s="6">
        <f>IF(Table1[[#This Row],[Ngày hóa đơn]]&lt;&gt;"",Table1[[#This Row],[Ngày hóa đơn]],IF(Table1[[#This Row],[Ngày hạch toán]]&lt;&gt;"",Table1[[#This Row],[Ngày hạch toán]],""))</f>
        <v>46044</v>
      </c>
      <c r="T3092" s="7"/>
      <c r="U3092" s="6">
        <f>IF(Table1[[#This Row],[Ngày tính CN]]="","",S3092+T3092)</f>
        <v>46044</v>
      </c>
      <c r="V3092" s="35">
        <f ca="1">IF(Table1[[#This Row],[Hạn thanh toán]]="","",IF((U3092-NOW())&lt;0,0,(U3092-NOW())))</f>
        <v>0</v>
      </c>
      <c r="W3092" s="35"/>
      <c r="X3092" s="35" t="str">
        <f t="shared" ca="1" si="742"/>
        <v/>
      </c>
      <c r="Y3092" s="2" t="str">
        <f t="shared" si="743"/>
        <v>Đã thanh toán</v>
      </c>
      <c r="Z3092" s="51">
        <f t="shared" si="739"/>
        <v>46044</v>
      </c>
      <c r="AA3092" s="51">
        <f t="shared" si="740"/>
        <v>46076</v>
      </c>
      <c r="AD3092" s="2" t="str">
        <f>VLOOKUP($A3092,MA_KH!$A:$Q,MA_KH!O$1,0)</f>
        <v>TMART</v>
      </c>
      <c r="AE3092" s="2" t="str">
        <f>VLOOKUP($A3092,MA_KH!$A:$Q,MA_KH!P$1,0)</f>
        <v>CÔNG TY CỔ PHẦN T - MARTSTORES</v>
      </c>
    </row>
    <row r="3093" spans="1:31" ht="25.5" hidden="1" customHeight="1" x14ac:dyDescent="0.2">
      <c r="A3093" s="30" t="s">
        <v>22504</v>
      </c>
      <c r="B3093" s="30" t="s">
        <v>4406</v>
      </c>
      <c r="C3093" s="37">
        <v>46044</v>
      </c>
      <c r="D3093" s="30" t="s">
        <v>23436</v>
      </c>
      <c r="E3093" s="37">
        <v>46044</v>
      </c>
      <c r="F3093" s="30" t="s">
        <v>23437</v>
      </c>
      <c r="G3093" s="30" t="s">
        <v>4406</v>
      </c>
      <c r="H3093" s="38">
        <v>643773</v>
      </c>
      <c r="I3093" s="67">
        <v>57939</v>
      </c>
      <c r="J3093" s="38">
        <v>46867</v>
      </c>
      <c r="K3093" s="38">
        <v>632701</v>
      </c>
      <c r="L3093" s="7" t="s">
        <v>22849</v>
      </c>
      <c r="M3093" s="6">
        <v>46076</v>
      </c>
      <c r="O3093" s="35">
        <f>IF(Table1[[#This Row],[Phân loại]]="Tồn đầu kỳ",Table1[[#This Row],[Tổng giá trị]],0)</f>
        <v>0</v>
      </c>
      <c r="P3093" s="7">
        <f>IF(Table1[[#This Row],[Số còn phải thu ĐK]]&lt;&gt;0,0,IF(Table1[[#This Row],[Phân loại]]="Bán hàng",Table1[[#This Row],[Tổng giá trị]],-Table1[[#This Row],[Tổng giá trị]]))</f>
        <v>632701</v>
      </c>
      <c r="Q3093" s="35">
        <f t="shared" si="741"/>
        <v>632701</v>
      </c>
      <c r="R3093" s="7">
        <f>Table1[[#This Row],[Số còn phải thu ĐK]]+Table1[[#This Row],[Giá Trị HD sau CK]]-Table1[[#This Row],[Số tiền đã thu]]</f>
        <v>0</v>
      </c>
      <c r="S3093" s="6">
        <f>IF(Table1[[#This Row],[Ngày hóa đơn]]&lt;&gt;"",Table1[[#This Row],[Ngày hóa đơn]],IF(Table1[[#This Row],[Ngày hạch toán]]&lt;&gt;"",Table1[[#This Row],[Ngày hạch toán]],""))</f>
        <v>46044</v>
      </c>
      <c r="T3093" s="7"/>
      <c r="U3093" s="6">
        <f>IF(Table1[[#This Row],[Ngày tính CN]]="","",S3093+T3093)</f>
        <v>46044</v>
      </c>
      <c r="V3093" s="35">
        <f ca="1">IF(Table1[[#This Row],[Hạn thanh toán]]="","",IF((U3093-NOW())&lt;0,0,(U3093-NOW())))</f>
        <v>0</v>
      </c>
      <c r="W3093" s="35"/>
      <c r="X3093" s="35" t="str">
        <f t="shared" ca="1" si="742"/>
        <v/>
      </c>
      <c r="Y3093" s="2" t="str">
        <f t="shared" si="743"/>
        <v>Đã thanh toán</v>
      </c>
      <c r="Z3093" s="51">
        <f t="shared" si="739"/>
        <v>46044</v>
      </c>
      <c r="AA3093" s="51">
        <f t="shared" si="740"/>
        <v>46076</v>
      </c>
      <c r="AD3093" s="2" t="str">
        <f>VLOOKUP($A3093,MA_KH!$A:$Q,MA_KH!O$1,0)</f>
        <v>TMART</v>
      </c>
      <c r="AE3093" s="2" t="str">
        <f>VLOOKUP($A3093,MA_KH!$A:$Q,MA_KH!P$1,0)</f>
        <v>CÔNG TY CỔ PHẦN T - MARTSTORES</v>
      </c>
    </row>
    <row r="3094" spans="1:31" ht="25.5" hidden="1" customHeight="1" x14ac:dyDescent="0.2">
      <c r="A3094" s="30" t="s">
        <v>22524</v>
      </c>
      <c r="B3094" s="30" t="s">
        <v>4098</v>
      </c>
      <c r="C3094" s="37">
        <v>46044</v>
      </c>
      <c r="D3094" s="30" t="s">
        <v>23438</v>
      </c>
      <c r="E3094" s="37">
        <v>46044</v>
      </c>
      <c r="F3094" s="30" t="s">
        <v>23439</v>
      </c>
      <c r="G3094" s="30" t="s">
        <v>4098</v>
      </c>
      <c r="H3094" s="38">
        <v>2117316</v>
      </c>
      <c r="I3094" s="67">
        <v>190559</v>
      </c>
      <c r="J3094" s="38">
        <v>154141</v>
      </c>
      <c r="K3094" s="38">
        <v>2080898</v>
      </c>
      <c r="L3094" s="7" t="s">
        <v>22849</v>
      </c>
      <c r="M3094" s="6">
        <v>46076</v>
      </c>
      <c r="O3094" s="35">
        <f>IF(Table1[[#This Row],[Phân loại]]="Tồn đầu kỳ",Table1[[#This Row],[Tổng giá trị]],0)</f>
        <v>0</v>
      </c>
      <c r="P3094" s="7">
        <f>IF(Table1[[#This Row],[Số còn phải thu ĐK]]&lt;&gt;0,0,IF(Table1[[#This Row],[Phân loại]]="Bán hàng",Table1[[#This Row],[Tổng giá trị]],-Table1[[#This Row],[Tổng giá trị]]))</f>
        <v>2080898</v>
      </c>
      <c r="Q3094" s="35">
        <f t="shared" si="741"/>
        <v>2080898</v>
      </c>
      <c r="R3094" s="7">
        <f>Table1[[#This Row],[Số còn phải thu ĐK]]+Table1[[#This Row],[Giá Trị HD sau CK]]-Table1[[#This Row],[Số tiền đã thu]]</f>
        <v>0</v>
      </c>
      <c r="S3094" s="6">
        <f>IF(Table1[[#This Row],[Ngày hóa đơn]]&lt;&gt;"",Table1[[#This Row],[Ngày hóa đơn]],IF(Table1[[#This Row],[Ngày hạch toán]]&lt;&gt;"",Table1[[#This Row],[Ngày hạch toán]],""))</f>
        <v>46044</v>
      </c>
      <c r="T3094" s="7"/>
      <c r="U3094" s="6">
        <f>IF(Table1[[#This Row],[Ngày tính CN]]="","",S3094+T3094)</f>
        <v>46044</v>
      </c>
      <c r="V3094" s="35">
        <f ca="1">IF(Table1[[#This Row],[Hạn thanh toán]]="","",IF((U3094-NOW())&lt;0,0,(U3094-NOW())))</f>
        <v>0</v>
      </c>
      <c r="W3094" s="35"/>
      <c r="X3094" s="35" t="str">
        <f t="shared" ca="1" si="742"/>
        <v/>
      </c>
      <c r="Y3094" s="2" t="str">
        <f t="shared" si="743"/>
        <v>Đã thanh toán</v>
      </c>
      <c r="Z3094" s="51">
        <f t="shared" si="739"/>
        <v>46044</v>
      </c>
      <c r="AA3094" s="51">
        <f t="shared" si="740"/>
        <v>46076</v>
      </c>
      <c r="AD3094" s="2" t="str">
        <f>VLOOKUP($A3094,MA_KH!$A:$Q,MA_KH!O$1,0)</f>
        <v>TMART</v>
      </c>
      <c r="AE3094" s="2" t="str">
        <f>VLOOKUP($A3094,MA_KH!$A:$Q,MA_KH!P$1,0)</f>
        <v>CÔNG TY CỔ PHẦN T - MARTSTORES</v>
      </c>
    </row>
    <row r="3095" spans="1:31" ht="25.5" hidden="1" customHeight="1" x14ac:dyDescent="0.2">
      <c r="A3095" s="30" t="s">
        <v>22503</v>
      </c>
      <c r="B3095" s="30" t="s">
        <v>4428</v>
      </c>
      <c r="C3095" s="37">
        <v>46044</v>
      </c>
      <c r="D3095" s="30" t="s">
        <v>23440</v>
      </c>
      <c r="E3095" s="37">
        <v>46044</v>
      </c>
      <c r="F3095" s="30" t="s">
        <v>23441</v>
      </c>
      <c r="G3095" s="30" t="s">
        <v>4428</v>
      </c>
      <c r="H3095" s="38">
        <v>1283072</v>
      </c>
      <c r="I3095" s="67">
        <v>115476</v>
      </c>
      <c r="J3095" s="38">
        <v>93408</v>
      </c>
      <c r="K3095" s="38">
        <v>1261004</v>
      </c>
      <c r="L3095" s="7" t="s">
        <v>22849</v>
      </c>
      <c r="M3095" s="6">
        <v>46076</v>
      </c>
      <c r="O3095" s="35">
        <f>IF(Table1[[#This Row],[Phân loại]]="Tồn đầu kỳ",Table1[[#This Row],[Tổng giá trị]],0)</f>
        <v>0</v>
      </c>
      <c r="P3095" s="7">
        <f>IF(Table1[[#This Row],[Số còn phải thu ĐK]]&lt;&gt;0,0,IF(Table1[[#This Row],[Phân loại]]="Bán hàng",Table1[[#This Row],[Tổng giá trị]],-Table1[[#This Row],[Tổng giá trị]]))</f>
        <v>1261004</v>
      </c>
      <c r="Q3095" s="35">
        <f t="shared" si="741"/>
        <v>1261004</v>
      </c>
      <c r="R3095" s="7">
        <f>Table1[[#This Row],[Số còn phải thu ĐK]]+Table1[[#This Row],[Giá Trị HD sau CK]]-Table1[[#This Row],[Số tiền đã thu]]</f>
        <v>0</v>
      </c>
      <c r="S3095" s="6">
        <f>IF(Table1[[#This Row],[Ngày hóa đơn]]&lt;&gt;"",Table1[[#This Row],[Ngày hóa đơn]],IF(Table1[[#This Row],[Ngày hạch toán]]&lt;&gt;"",Table1[[#This Row],[Ngày hạch toán]],""))</f>
        <v>46044</v>
      </c>
      <c r="T3095" s="7"/>
      <c r="U3095" s="6">
        <f>IF(Table1[[#This Row],[Ngày tính CN]]="","",S3095+T3095)</f>
        <v>46044</v>
      </c>
      <c r="V3095" s="35">
        <f ca="1">IF(Table1[[#This Row],[Hạn thanh toán]]="","",IF((U3095-NOW())&lt;0,0,(U3095-NOW())))</f>
        <v>0</v>
      </c>
      <c r="W3095" s="35"/>
      <c r="X3095" s="35" t="str">
        <f t="shared" ca="1" si="742"/>
        <v/>
      </c>
      <c r="Y3095" s="2" t="str">
        <f t="shared" si="743"/>
        <v>Đã thanh toán</v>
      </c>
      <c r="Z3095" s="51">
        <f t="shared" si="739"/>
        <v>46044</v>
      </c>
      <c r="AA3095" s="51">
        <f t="shared" si="740"/>
        <v>46076</v>
      </c>
      <c r="AD3095" s="2" t="str">
        <f>VLOOKUP($A3095,MA_KH!$A:$Q,MA_KH!O$1,0)</f>
        <v>TMART</v>
      </c>
      <c r="AE3095" s="2" t="str">
        <f>VLOOKUP($A3095,MA_KH!$A:$Q,MA_KH!P$1,0)</f>
        <v>CÔNG TY CỔ PHẦN T - MARTSTORES</v>
      </c>
    </row>
    <row r="3096" spans="1:31" ht="25.5" hidden="1" customHeight="1" x14ac:dyDescent="0.2">
      <c r="A3096" s="39" t="s">
        <v>22494</v>
      </c>
      <c r="B3096" s="39" t="s">
        <v>4219</v>
      </c>
      <c r="C3096" s="37">
        <v>46044</v>
      </c>
      <c r="D3096" s="39" t="s">
        <v>23442</v>
      </c>
      <c r="E3096" s="37">
        <v>46044</v>
      </c>
      <c r="F3096" s="39" t="s">
        <v>23443</v>
      </c>
      <c r="G3096" s="39" t="s">
        <v>4219</v>
      </c>
      <c r="H3096" s="41">
        <v>697287</v>
      </c>
      <c r="I3096" s="67">
        <v>62756</v>
      </c>
      <c r="J3096" s="41">
        <v>50762</v>
      </c>
      <c r="K3096" s="41">
        <v>685293</v>
      </c>
      <c r="L3096" s="7" t="s">
        <v>22849</v>
      </c>
      <c r="M3096" s="6">
        <v>46076</v>
      </c>
      <c r="O3096" s="35">
        <f>IF(Table1[[#This Row],[Phân loại]]="Tồn đầu kỳ",Table1[[#This Row],[Tổng giá trị]],0)</f>
        <v>0</v>
      </c>
      <c r="P3096" s="7">
        <f>IF(Table1[[#This Row],[Số còn phải thu ĐK]]&lt;&gt;0,0,IF(Table1[[#This Row],[Phân loại]]="Bán hàng",Table1[[#This Row],[Tổng giá trị]],-Table1[[#This Row],[Tổng giá trị]]))</f>
        <v>685293</v>
      </c>
      <c r="Q3096" s="35">
        <f t="shared" si="741"/>
        <v>685293</v>
      </c>
      <c r="R3096" s="7">
        <f>Table1[[#This Row],[Số còn phải thu ĐK]]+Table1[[#This Row],[Giá Trị HD sau CK]]-Table1[[#This Row],[Số tiền đã thu]]</f>
        <v>0</v>
      </c>
      <c r="S3096" s="6">
        <f>IF(Table1[[#This Row],[Ngày hóa đơn]]&lt;&gt;"",Table1[[#This Row],[Ngày hóa đơn]],IF(Table1[[#This Row],[Ngày hạch toán]]&lt;&gt;"",Table1[[#This Row],[Ngày hạch toán]],""))</f>
        <v>46044</v>
      </c>
      <c r="T3096" s="7"/>
      <c r="U3096" s="6">
        <f>IF(Table1[[#This Row],[Ngày tính CN]]="","",S3096+T3096)</f>
        <v>46044</v>
      </c>
      <c r="V3096" s="35">
        <f ca="1">IF(Table1[[#This Row],[Hạn thanh toán]]="","",IF((U3096-NOW())&lt;0,0,(U3096-NOW())))</f>
        <v>0</v>
      </c>
      <c r="W3096" s="35"/>
      <c r="X3096" s="35" t="str">
        <f t="shared" ca="1" si="742"/>
        <v/>
      </c>
      <c r="Y3096" s="2" t="str">
        <f t="shared" si="743"/>
        <v>Đã thanh toán</v>
      </c>
      <c r="Z3096" s="51">
        <f t="shared" si="739"/>
        <v>46044</v>
      </c>
      <c r="AA3096" s="51">
        <f t="shared" si="740"/>
        <v>46076</v>
      </c>
      <c r="AD3096" s="2" t="str">
        <f>VLOOKUP($A3096,MA_KH!$A:$Q,MA_KH!O$1,0)</f>
        <v>TMART</v>
      </c>
      <c r="AE3096" s="2" t="str">
        <f>VLOOKUP($A3096,MA_KH!$A:$Q,MA_KH!P$1,0)</f>
        <v>CÔNG TY CỔ PHẦN T - MARTSTORES</v>
      </c>
    </row>
    <row r="3097" spans="1:31" ht="25.5" hidden="1" customHeight="1" x14ac:dyDescent="0.2">
      <c r="A3097" s="39" t="s">
        <v>22540</v>
      </c>
      <c r="B3097" s="39" t="s">
        <v>3961</v>
      </c>
      <c r="C3097" s="37">
        <v>46048</v>
      </c>
      <c r="D3097" s="39" t="s">
        <v>23444</v>
      </c>
      <c r="E3097" s="37">
        <v>46048</v>
      </c>
      <c r="F3097" s="39" t="s">
        <v>23445</v>
      </c>
      <c r="G3097" s="39" t="s">
        <v>3961</v>
      </c>
      <c r="H3097" s="41">
        <v>3424758</v>
      </c>
      <c r="I3097" s="67">
        <v>308230</v>
      </c>
      <c r="J3097" s="41">
        <v>249322</v>
      </c>
      <c r="K3097" s="41">
        <v>3365850</v>
      </c>
      <c r="L3097" s="7" t="s">
        <v>22849</v>
      </c>
      <c r="M3097" s="6">
        <v>46076</v>
      </c>
      <c r="O3097" s="35">
        <f>IF(Table1[[#This Row],[Phân loại]]="Tồn đầu kỳ",Table1[[#This Row],[Tổng giá trị]],0)</f>
        <v>0</v>
      </c>
      <c r="P3097" s="7">
        <f>IF(Table1[[#This Row],[Số còn phải thu ĐK]]&lt;&gt;0,0,IF(Table1[[#This Row],[Phân loại]]="Bán hàng",Table1[[#This Row],[Tổng giá trị]],-Table1[[#This Row],[Tổng giá trị]]))</f>
        <v>3365850</v>
      </c>
      <c r="Q3097" s="35">
        <f>IF(M3097&lt;&gt;"",IF(O3097&lt;&gt;0,O3097,P3097),0)</f>
        <v>3365850</v>
      </c>
      <c r="R3097" s="7">
        <f>Table1[[#This Row],[Số còn phải thu ĐK]]+Table1[[#This Row],[Giá Trị HD sau CK]]-Table1[[#This Row],[Số tiền đã thu]]</f>
        <v>0</v>
      </c>
      <c r="S3097" s="6">
        <f>IF(Table1[[#This Row],[Ngày hóa đơn]]&lt;&gt;"",Table1[[#This Row],[Ngày hóa đơn]],IF(Table1[[#This Row],[Ngày hạch toán]]&lt;&gt;"",Table1[[#This Row],[Ngày hạch toán]],""))</f>
        <v>46048</v>
      </c>
      <c r="T3097" s="7"/>
      <c r="U3097" s="6">
        <f>IF(Table1[[#This Row],[Ngày tính CN]]="","",S3097+T3097)</f>
        <v>46048</v>
      </c>
      <c r="V3097" s="35">
        <f ca="1">IF(Table1[[#This Row],[Hạn thanh toán]]="","",IF((U3097-NOW())&lt;0,0,(U3097-NOW())))</f>
        <v>0</v>
      </c>
      <c r="W3097" s="35"/>
      <c r="X3097" s="35" t="str">
        <f ca="1">IF(OR(U3097="",R3097=0),"",IF((U3097-NOW())&lt;0,-(U3097-NOW()),0))</f>
        <v/>
      </c>
      <c r="Y3097" s="2" t="str">
        <f>IF(R3097=0,"Đã thanh toán",IF(X3097="","",IF(X3097&lt;=0,"Chưa đến hạn thanh toán",IF(X3097&lt;=30,"Nợ quá hạn 30 ngày",IF(X3097&lt;=60,"Nợ quá hạn từ 30 ngày đến 60 ngày",IF(X3097&lt;=90,"Nợ quá hạn từ 60 ngày đến 90 ngày",IF(X3097&lt;=120,"Nợ quá hạn từ 90 ngày đến 120 ngày","Nợ quá hạn hơn 120 ngày có khả năng mất thanh toán")))))))</f>
        <v>Đã thanh toán</v>
      </c>
      <c r="Z3097" s="51">
        <f t="shared" si="739"/>
        <v>46048</v>
      </c>
      <c r="AA3097" s="51">
        <f t="shared" si="740"/>
        <v>46076</v>
      </c>
      <c r="AD3097" s="2" t="str">
        <f>VLOOKUP($A3097,MA_KH!$A:$Q,MA_KH!O$1,0)</f>
        <v>TMART</v>
      </c>
      <c r="AE3097" s="2" t="str">
        <f>VLOOKUP($A3097,MA_KH!$A:$Q,MA_KH!P$1,0)</f>
        <v>CÔNG TY CỔ PHẦN T - MARTSTORES</v>
      </c>
    </row>
    <row r="3098" spans="1:31" ht="25.5" hidden="1" customHeight="1" x14ac:dyDescent="0.2">
      <c r="A3098" s="39" t="s">
        <v>22466</v>
      </c>
      <c r="B3098" s="39" t="s">
        <v>4257</v>
      </c>
      <c r="C3098" s="37">
        <v>46051</v>
      </c>
      <c r="D3098" s="39" t="s">
        <v>23446</v>
      </c>
      <c r="E3098" s="37">
        <v>46051</v>
      </c>
      <c r="F3098" s="39" t="s">
        <v>23447</v>
      </c>
      <c r="G3098" s="39" t="s">
        <v>4257</v>
      </c>
      <c r="H3098" s="41">
        <v>2381100</v>
      </c>
      <c r="I3098" s="67">
        <v>214300</v>
      </c>
      <c r="J3098" s="41">
        <v>173344</v>
      </c>
      <c r="K3098" s="41">
        <v>2340144</v>
      </c>
      <c r="L3098" s="7" t="s">
        <v>22849</v>
      </c>
      <c r="M3098" s="6">
        <v>46076</v>
      </c>
      <c r="O3098" s="35">
        <f>IF(Table1[[#This Row],[Phân loại]]="Tồn đầu kỳ",Table1[[#This Row],[Tổng giá trị]],0)</f>
        <v>0</v>
      </c>
      <c r="P3098" s="7">
        <f>IF(Table1[[#This Row],[Số còn phải thu ĐK]]&lt;&gt;0,0,IF(Table1[[#This Row],[Phân loại]]="Bán hàng",Table1[[#This Row],[Tổng giá trị]],-Table1[[#This Row],[Tổng giá trị]]))</f>
        <v>2340144</v>
      </c>
      <c r="Q3098" s="35">
        <f>IF(M3098&lt;&gt;"",IF(O3098&lt;&gt;0,O3098,P3098),0)</f>
        <v>2340144</v>
      </c>
      <c r="R3098" s="7">
        <f>Table1[[#This Row],[Số còn phải thu ĐK]]+Table1[[#This Row],[Giá Trị HD sau CK]]-Table1[[#This Row],[Số tiền đã thu]]</f>
        <v>0</v>
      </c>
      <c r="S3098" s="6">
        <f>IF(Table1[[#This Row],[Ngày hóa đơn]]&lt;&gt;"",Table1[[#This Row],[Ngày hóa đơn]],IF(Table1[[#This Row],[Ngày hạch toán]]&lt;&gt;"",Table1[[#This Row],[Ngày hạch toán]],""))</f>
        <v>46051</v>
      </c>
      <c r="T3098" s="7"/>
      <c r="U3098" s="6">
        <f>IF(Table1[[#This Row],[Ngày tính CN]]="","",S3098+T3098)</f>
        <v>46051</v>
      </c>
      <c r="V3098" s="35">
        <f ca="1">IF(Table1[[#This Row],[Hạn thanh toán]]="","",IF((U3098-NOW())&lt;0,0,(U3098-NOW())))</f>
        <v>0</v>
      </c>
      <c r="W3098" s="35"/>
      <c r="X3098" s="35" t="str">
        <f ca="1">IF(OR(U3098="",R3098=0),"",IF((U3098-NOW())&lt;0,-(U3098-NOW()),0))</f>
        <v/>
      </c>
      <c r="Y3098" s="2" t="str">
        <f>IF(R3098=0,"Đã thanh toán",IF(X3098="","",IF(X3098&lt;=0,"Chưa đến hạn thanh toán",IF(X3098&lt;=30,"Nợ quá hạn 30 ngày",IF(X3098&lt;=60,"Nợ quá hạn từ 30 ngày đến 60 ngày",IF(X3098&lt;=90,"Nợ quá hạn từ 60 ngày đến 90 ngày",IF(X3098&lt;=120,"Nợ quá hạn từ 90 ngày đến 120 ngày","Nợ quá hạn hơn 120 ngày có khả năng mất thanh toán")))))))</f>
        <v>Đã thanh toán</v>
      </c>
      <c r="Z3098" s="51">
        <f t="shared" si="739"/>
        <v>46051</v>
      </c>
      <c r="AA3098" s="51">
        <f t="shared" si="740"/>
        <v>46076</v>
      </c>
      <c r="AD3098" s="2" t="str">
        <f>VLOOKUP($A3098,MA_KH!$A:$Q,MA_KH!O$1,0)</f>
        <v>TMART</v>
      </c>
      <c r="AE3098" s="2" t="str">
        <f>VLOOKUP($A3098,MA_KH!$A:$Q,MA_KH!P$1,0)</f>
        <v>CÔNG TY CỔ PHẦN T - MARTSTORES</v>
      </c>
    </row>
    <row r="3099" spans="1:31" ht="25.5" hidden="1" customHeight="1" x14ac:dyDescent="0.2">
      <c r="A3099" s="39" t="s">
        <v>22436</v>
      </c>
      <c r="B3099" s="39" t="s">
        <v>3966</v>
      </c>
      <c r="C3099" s="37">
        <v>46050</v>
      </c>
      <c r="D3099" s="39" t="s">
        <v>23448</v>
      </c>
      <c r="E3099" s="37">
        <v>46050</v>
      </c>
      <c r="F3099" s="39" t="s">
        <v>23449</v>
      </c>
      <c r="G3099" s="39" t="s">
        <v>23450</v>
      </c>
      <c r="H3099" s="41">
        <v>137026</v>
      </c>
      <c r="I3099" s="67">
        <v>0</v>
      </c>
      <c r="J3099" s="41">
        <v>10962</v>
      </c>
      <c r="K3099" s="41">
        <v>147988</v>
      </c>
      <c r="L3099" s="68" t="s">
        <v>22850</v>
      </c>
      <c r="M3099" s="6">
        <v>46050</v>
      </c>
      <c r="O3099" s="35">
        <f>IF(Table1[[#This Row],[Phân loại]]="Tồn đầu kỳ",Table1[[#This Row],[Tổng giá trị]],0)</f>
        <v>0</v>
      </c>
      <c r="P3099" s="7">
        <f>IF(Table1[[#This Row],[Số còn phải thu ĐK]]&lt;&gt;0,0,IF(Table1[[#This Row],[Phân loại]]="Bán hàng",Table1[[#This Row],[Tổng giá trị]],-Table1[[#This Row],[Tổng giá trị]]))</f>
        <v>-147988</v>
      </c>
      <c r="Q3099" s="35">
        <f>IF(M3099&lt;&gt;"",IF(O3099&lt;&gt;0,O3099,P3099),0)</f>
        <v>-147988</v>
      </c>
      <c r="R3099" s="7">
        <f>Table1[[#This Row],[Số còn phải thu ĐK]]+Table1[[#This Row],[Giá Trị HD sau CK]]-Table1[[#This Row],[Số tiền đã thu]]</f>
        <v>0</v>
      </c>
      <c r="S3099" s="6">
        <f>IF(Table1[[#This Row],[Ngày hóa đơn]]&lt;&gt;"",Table1[[#This Row],[Ngày hóa đơn]],IF(Table1[[#This Row],[Ngày hạch toán]]&lt;&gt;"",Table1[[#This Row],[Ngày hạch toán]],""))</f>
        <v>46050</v>
      </c>
      <c r="T3099" s="7"/>
      <c r="U3099" s="6">
        <f>IF(Table1[[#This Row],[Ngày tính CN]]="","",S3099+T3099)</f>
        <v>46050</v>
      </c>
      <c r="V3099" s="35">
        <f ca="1">IF(Table1[[#This Row],[Hạn thanh toán]]="","",IF((U3099-NOW())&lt;0,0,(U3099-NOW())))</f>
        <v>0</v>
      </c>
      <c r="W3099" s="35"/>
      <c r="X3099" s="35" t="str">
        <f ca="1">IF(OR(U3099="",R3099=0),"",IF((U3099-NOW())&lt;0,-(U3099-NOW()),0))</f>
        <v/>
      </c>
      <c r="Y3099" s="2" t="str">
        <f>IF(R3099=0,"Đã thanh toán",IF(X3099="","",IF(X3099&lt;=0,"Chưa đến hạn thanh toán",IF(X3099&lt;=30,"Nợ quá hạn 30 ngày",IF(X3099&lt;=60,"Nợ quá hạn từ 30 ngày đến 60 ngày",IF(X3099&lt;=90,"Nợ quá hạn từ 60 ngày đến 90 ngày",IF(X3099&lt;=120,"Nợ quá hạn từ 90 ngày đến 120 ngày","Nợ quá hạn hơn 120 ngày có khả năng mất thanh toán")))))))</f>
        <v>Đã thanh toán</v>
      </c>
      <c r="Z3099" s="51">
        <f t="shared" si="739"/>
        <v>46050</v>
      </c>
      <c r="AA3099" s="51">
        <f t="shared" si="740"/>
        <v>46050</v>
      </c>
      <c r="AD3099" s="2" t="str">
        <f>VLOOKUP($A3099,MA_KH!$A:$Q,MA_KH!O$1,0)</f>
        <v>SMART</v>
      </c>
      <c r="AE3099" s="2" t="str">
        <f>VLOOKUP($A3099,MA_KH!$A:$Q,MA_KH!P$1,0)</f>
        <v>CÔNG TY TNHH KINH DOANH THƯƠNG MẠI VÀ DỊCH VỤ SUNSHINE MART</v>
      </c>
    </row>
    <row r="3100" spans="1:31" ht="25.5" hidden="1" customHeight="1" x14ac:dyDescent="0.2">
      <c r="A3100" s="30" t="s">
        <v>22435</v>
      </c>
      <c r="B3100" s="30" t="s">
        <v>3967</v>
      </c>
      <c r="C3100" s="37">
        <v>46024</v>
      </c>
      <c r="D3100" s="30" t="s">
        <v>23451</v>
      </c>
      <c r="E3100" s="37">
        <v>46024</v>
      </c>
      <c r="F3100" s="30" t="s">
        <v>23452</v>
      </c>
      <c r="G3100" s="30" t="s">
        <v>3967</v>
      </c>
      <c r="H3100" s="38">
        <v>1176811</v>
      </c>
      <c r="I3100" s="67">
        <v>0</v>
      </c>
      <c r="J3100" s="38">
        <v>94145</v>
      </c>
      <c r="K3100" s="38">
        <v>1270956</v>
      </c>
      <c r="L3100" s="7" t="s">
        <v>22849</v>
      </c>
      <c r="O3100" s="35">
        <f>IF(Table1[[#This Row],[Phân loại]]="Tồn đầu kỳ",Table1[[#This Row],[Tổng giá trị]],0)</f>
        <v>0</v>
      </c>
      <c r="P3100" s="7">
        <f>IF(Table1[[#This Row],[Số còn phải thu ĐK]]&lt;&gt;0,0,IF(Table1[[#This Row],[Phân loại]]="Bán hàng",Table1[[#This Row],[Tổng giá trị]],-Table1[[#This Row],[Tổng giá trị]]))</f>
        <v>1270956</v>
      </c>
      <c r="Q3100" s="35">
        <f t="shared" ref="Q3100:Q3114" si="744">IF(M3100&lt;&gt;"",IF(O3100&lt;&gt;0,O3100,P3100),0)</f>
        <v>0</v>
      </c>
      <c r="R3100" s="7">
        <f>Table1[[#This Row],[Số còn phải thu ĐK]]+Table1[[#This Row],[Giá Trị HD sau CK]]-Table1[[#This Row],[Số tiền đã thu]]</f>
        <v>1270956</v>
      </c>
      <c r="S3100" s="6">
        <f>IF(Table1[[#This Row],[Ngày hóa đơn]]&lt;&gt;"",Table1[[#This Row],[Ngày hóa đơn]],IF(Table1[[#This Row],[Ngày hạch toán]]&lt;&gt;"",Table1[[#This Row],[Ngày hạch toán]],""))</f>
        <v>46024</v>
      </c>
      <c r="T3100" s="7"/>
      <c r="U3100" s="6">
        <f>IF(Table1[[#This Row],[Ngày tính CN]]="","",S3100+T3100)</f>
        <v>46024</v>
      </c>
      <c r="V3100" s="35">
        <f ca="1">IF(Table1[[#This Row],[Hạn thanh toán]]="","",IF((U3100-NOW())&lt;0,0,(U3100-NOW())))</f>
        <v>0</v>
      </c>
      <c r="W3100" s="35"/>
      <c r="X3100" s="35">
        <f t="shared" ref="X3100:X3114" ca="1" si="745">IF(OR(U3100="",R3100=0),"",IF((U3100-NOW())&lt;0,-(U3100-NOW()),0))</f>
        <v>146.49031932870275</v>
      </c>
      <c r="Y3100" s="2" t="str">
        <f t="shared" ref="Y3100:Y3114" ca="1" si="746">IF(R3100=0,"Đã thanh toán",IF(X3100="","",IF(X3100&lt;=0,"Chưa đến hạn thanh toán",IF(X3100&lt;=30,"Nợ quá hạn 30 ngày",IF(X3100&lt;=60,"Nợ quá hạn từ 30 ngày đến 60 ngày",IF(X3100&lt;=90,"Nợ quá hạn từ 60 ngày đến 90 ngày",IF(X3100&lt;=120,"Nợ quá hạn từ 90 ngày đến 120 ngày","Nợ quá hạn hơn 120 ngày có khả năng mất thanh toán")))))))</f>
        <v>Nợ quá hạn hơn 120 ngày có khả năng mất thanh toán</v>
      </c>
      <c r="Z3100" s="51">
        <f t="shared" si="739"/>
        <v>46024</v>
      </c>
      <c r="AA3100" s="51" t="str">
        <f t="shared" si="740"/>
        <v/>
      </c>
      <c r="AD3100" s="2" t="str">
        <f>VLOOKUP($A3100,MA_KH!$A:$Q,MA_KH!O$1,0)</f>
        <v>SMART</v>
      </c>
      <c r="AE3100" s="2" t="str">
        <f>VLOOKUP($A3100,MA_KH!$A:$Q,MA_KH!P$1,0)</f>
        <v>CÔNG TY TNHH KINH DOANH THƯƠNG MẠI VÀ DỊCH VỤ SUNSHINE MART</v>
      </c>
    </row>
    <row r="3101" spans="1:31" ht="25.5" hidden="1" customHeight="1" x14ac:dyDescent="0.2">
      <c r="A3101" s="30" t="s">
        <v>22436</v>
      </c>
      <c r="B3101" s="30" t="s">
        <v>3966</v>
      </c>
      <c r="C3101" s="37">
        <v>46025</v>
      </c>
      <c r="D3101" s="30" t="s">
        <v>23453</v>
      </c>
      <c r="E3101" s="37">
        <v>46028</v>
      </c>
      <c r="F3101" s="30" t="s">
        <v>23454</v>
      </c>
      <c r="G3101" s="72" t="s">
        <v>23455</v>
      </c>
      <c r="H3101" s="38">
        <v>105630</v>
      </c>
      <c r="I3101" s="67">
        <v>0</v>
      </c>
      <c r="J3101" s="38">
        <v>8450</v>
      </c>
      <c r="K3101" s="38">
        <v>114080</v>
      </c>
      <c r="L3101" s="68" t="s">
        <v>41</v>
      </c>
      <c r="O3101" s="35">
        <f>IF(Table1[[#This Row],[Phân loại]]="Tồn đầu kỳ",Table1[[#This Row],[Tổng giá trị]],0)</f>
        <v>0</v>
      </c>
      <c r="P3101" s="7">
        <f>IF(Table1[[#This Row],[Số còn phải thu ĐK]]&lt;&gt;0,0,IF(Table1[[#This Row],[Phân loại]]="Bán hàng",Table1[[#This Row],[Tổng giá trị]],-Table1[[#This Row],[Tổng giá trị]]))</f>
        <v>-114080</v>
      </c>
      <c r="Q3101" s="35">
        <f t="shared" si="744"/>
        <v>0</v>
      </c>
      <c r="R3101" s="7">
        <f>Table1[[#This Row],[Số còn phải thu ĐK]]+Table1[[#This Row],[Giá Trị HD sau CK]]-Table1[[#This Row],[Số tiền đã thu]]</f>
        <v>-114080</v>
      </c>
      <c r="S3101" s="6">
        <f>IF(Table1[[#This Row],[Ngày hóa đơn]]&lt;&gt;"",Table1[[#This Row],[Ngày hóa đơn]],IF(Table1[[#This Row],[Ngày hạch toán]]&lt;&gt;"",Table1[[#This Row],[Ngày hạch toán]],""))</f>
        <v>46028</v>
      </c>
      <c r="T3101" s="7"/>
      <c r="U3101" s="6">
        <f>IF(Table1[[#This Row],[Ngày tính CN]]="","",S3101+T3101)</f>
        <v>46028</v>
      </c>
      <c r="V3101" s="35">
        <f ca="1">IF(Table1[[#This Row],[Hạn thanh toán]]="","",IF((U3101-NOW())&lt;0,0,(U3101-NOW())))</f>
        <v>0</v>
      </c>
      <c r="W3101" s="35"/>
      <c r="X3101" s="35">
        <f t="shared" ca="1" si="745"/>
        <v>142.49031932870275</v>
      </c>
      <c r="Y3101" s="2" t="str">
        <f t="shared" ca="1" si="746"/>
        <v>Nợ quá hạn hơn 120 ngày có khả năng mất thanh toán</v>
      </c>
      <c r="Z3101" s="51">
        <f t="shared" si="739"/>
        <v>46028</v>
      </c>
      <c r="AA3101" s="51" t="str">
        <f t="shared" si="740"/>
        <v/>
      </c>
      <c r="AD3101" s="2" t="str">
        <f>VLOOKUP($A3101,MA_KH!$A:$Q,MA_KH!O$1,0)</f>
        <v>SMART</v>
      </c>
      <c r="AE3101" s="2" t="str">
        <f>VLOOKUP($A3101,MA_KH!$A:$Q,MA_KH!P$1,0)</f>
        <v>CÔNG TY TNHH KINH DOANH THƯƠNG MẠI VÀ DỊCH VỤ SUNSHINE MART</v>
      </c>
    </row>
    <row r="3102" spans="1:31" ht="25.5" hidden="1" customHeight="1" x14ac:dyDescent="0.2">
      <c r="A3102" s="30" t="s">
        <v>22436</v>
      </c>
      <c r="B3102" s="30" t="s">
        <v>3966</v>
      </c>
      <c r="C3102" s="37">
        <v>46028</v>
      </c>
      <c r="D3102" s="30" t="s">
        <v>23456</v>
      </c>
      <c r="E3102" s="37">
        <v>46028</v>
      </c>
      <c r="F3102" s="30" t="s">
        <v>23457</v>
      </c>
      <c r="G3102" s="30" t="s">
        <v>23458</v>
      </c>
      <c r="H3102" s="38">
        <v>69966</v>
      </c>
      <c r="I3102" s="67">
        <v>0</v>
      </c>
      <c r="J3102" s="38">
        <v>5597</v>
      </c>
      <c r="K3102" s="38">
        <v>75563</v>
      </c>
      <c r="L3102" s="68" t="s">
        <v>41</v>
      </c>
      <c r="O3102" s="35">
        <f>IF(Table1[[#This Row],[Phân loại]]="Tồn đầu kỳ",Table1[[#This Row],[Tổng giá trị]],0)</f>
        <v>0</v>
      </c>
      <c r="P3102" s="7">
        <f>IF(Table1[[#This Row],[Số còn phải thu ĐK]]&lt;&gt;0,0,IF(Table1[[#This Row],[Phân loại]]="Bán hàng",Table1[[#This Row],[Tổng giá trị]],-Table1[[#This Row],[Tổng giá trị]]))</f>
        <v>-75563</v>
      </c>
      <c r="Q3102" s="35">
        <f t="shared" si="744"/>
        <v>0</v>
      </c>
      <c r="R3102" s="7">
        <f>Table1[[#This Row],[Số còn phải thu ĐK]]+Table1[[#This Row],[Giá Trị HD sau CK]]-Table1[[#This Row],[Số tiền đã thu]]</f>
        <v>-75563</v>
      </c>
      <c r="S3102" s="6">
        <f>IF(Table1[[#This Row],[Ngày hóa đơn]]&lt;&gt;"",Table1[[#This Row],[Ngày hóa đơn]],IF(Table1[[#This Row],[Ngày hạch toán]]&lt;&gt;"",Table1[[#This Row],[Ngày hạch toán]],""))</f>
        <v>46028</v>
      </c>
      <c r="T3102" s="7"/>
      <c r="U3102" s="6">
        <f>IF(Table1[[#This Row],[Ngày tính CN]]="","",S3102+T3102)</f>
        <v>46028</v>
      </c>
      <c r="V3102" s="35">
        <f ca="1">IF(Table1[[#This Row],[Hạn thanh toán]]="","",IF((U3102-NOW())&lt;0,0,(U3102-NOW())))</f>
        <v>0</v>
      </c>
      <c r="W3102" s="35"/>
      <c r="X3102" s="35">
        <f t="shared" ca="1" si="745"/>
        <v>142.49031932870275</v>
      </c>
      <c r="Y3102" s="2" t="str">
        <f t="shared" ca="1" si="746"/>
        <v>Nợ quá hạn hơn 120 ngày có khả năng mất thanh toán</v>
      </c>
      <c r="Z3102" s="51">
        <f t="shared" si="739"/>
        <v>46028</v>
      </c>
      <c r="AA3102" s="51" t="str">
        <f t="shared" si="740"/>
        <v/>
      </c>
      <c r="AD3102" s="2" t="str">
        <f>VLOOKUP($A3102,MA_KH!$A:$Q,MA_KH!O$1,0)</f>
        <v>SMART</v>
      </c>
      <c r="AE3102" s="2" t="str">
        <f>VLOOKUP($A3102,MA_KH!$A:$Q,MA_KH!P$1,0)</f>
        <v>CÔNG TY TNHH KINH DOANH THƯƠNG MẠI VÀ DỊCH VỤ SUNSHINE MART</v>
      </c>
    </row>
    <row r="3103" spans="1:31" ht="25.5" hidden="1" customHeight="1" x14ac:dyDescent="0.2">
      <c r="A3103" s="30" t="s">
        <v>22432</v>
      </c>
      <c r="B3103" s="30" t="s">
        <v>4362</v>
      </c>
      <c r="C3103" s="37">
        <v>46028</v>
      </c>
      <c r="D3103" s="30" t="s">
        <v>23459</v>
      </c>
      <c r="E3103" s="37">
        <v>46028</v>
      </c>
      <c r="F3103" s="30" t="s">
        <v>23460</v>
      </c>
      <c r="G3103" s="30" t="s">
        <v>4362</v>
      </c>
      <c r="H3103" s="38">
        <v>1441152</v>
      </c>
      <c r="I3103" s="67">
        <v>0</v>
      </c>
      <c r="J3103" s="38">
        <v>115292</v>
      </c>
      <c r="K3103" s="38">
        <v>1556444</v>
      </c>
      <c r="L3103" s="7" t="s">
        <v>22849</v>
      </c>
      <c r="O3103" s="35">
        <f>IF(Table1[[#This Row],[Phân loại]]="Tồn đầu kỳ",Table1[[#This Row],[Tổng giá trị]],0)</f>
        <v>0</v>
      </c>
      <c r="P3103" s="7">
        <f>IF(Table1[[#This Row],[Số còn phải thu ĐK]]&lt;&gt;0,0,IF(Table1[[#This Row],[Phân loại]]="Bán hàng",Table1[[#This Row],[Tổng giá trị]],-Table1[[#This Row],[Tổng giá trị]]))</f>
        <v>1556444</v>
      </c>
      <c r="Q3103" s="35">
        <f t="shared" si="744"/>
        <v>0</v>
      </c>
      <c r="R3103" s="7">
        <f>Table1[[#This Row],[Số còn phải thu ĐK]]+Table1[[#This Row],[Giá Trị HD sau CK]]-Table1[[#This Row],[Số tiền đã thu]]</f>
        <v>1556444</v>
      </c>
      <c r="S3103" s="6">
        <f>IF(Table1[[#This Row],[Ngày hóa đơn]]&lt;&gt;"",Table1[[#This Row],[Ngày hóa đơn]],IF(Table1[[#This Row],[Ngày hạch toán]]&lt;&gt;"",Table1[[#This Row],[Ngày hạch toán]],""))</f>
        <v>46028</v>
      </c>
      <c r="T3103" s="7"/>
      <c r="U3103" s="6">
        <f>IF(Table1[[#This Row],[Ngày tính CN]]="","",S3103+T3103)</f>
        <v>46028</v>
      </c>
      <c r="V3103" s="35">
        <f ca="1">IF(Table1[[#This Row],[Hạn thanh toán]]="","",IF((U3103-NOW())&lt;0,0,(U3103-NOW())))</f>
        <v>0</v>
      </c>
      <c r="W3103" s="35"/>
      <c r="X3103" s="35">
        <f t="shared" ca="1" si="745"/>
        <v>142.49031932870275</v>
      </c>
      <c r="Y3103" s="2" t="str">
        <f t="shared" ca="1" si="746"/>
        <v>Nợ quá hạn hơn 120 ngày có khả năng mất thanh toán</v>
      </c>
      <c r="Z3103" s="51">
        <f t="shared" si="739"/>
        <v>46028</v>
      </c>
      <c r="AA3103" s="51" t="str">
        <f t="shared" si="740"/>
        <v/>
      </c>
      <c r="AD3103" s="2" t="str">
        <f>VLOOKUP($A3103,MA_KH!$A:$Q,MA_KH!O$1,0)</f>
        <v>SMART</v>
      </c>
      <c r="AE3103" s="2" t="str">
        <f>VLOOKUP($A3103,MA_KH!$A:$Q,MA_KH!P$1,0)</f>
        <v>CÔNG TY TNHH KINH DOANH THƯƠNG MẠI VÀ DỊCH VỤ SUNSHINE MART</v>
      </c>
    </row>
    <row r="3104" spans="1:31" ht="25.5" hidden="1" customHeight="1" x14ac:dyDescent="0.2">
      <c r="A3104" s="30" t="s">
        <v>22436</v>
      </c>
      <c r="B3104" s="30" t="s">
        <v>3966</v>
      </c>
      <c r="C3104" s="37">
        <v>46029</v>
      </c>
      <c r="D3104" s="30" t="s">
        <v>23461</v>
      </c>
      <c r="E3104" s="37">
        <v>46030</v>
      </c>
      <c r="F3104" s="30" t="s">
        <v>23462</v>
      </c>
      <c r="G3104" s="30" t="s">
        <v>23463</v>
      </c>
      <c r="H3104" s="38">
        <v>110813</v>
      </c>
      <c r="I3104" s="67">
        <v>0</v>
      </c>
      <c r="J3104" s="38">
        <v>8865</v>
      </c>
      <c r="K3104" s="38">
        <v>119678</v>
      </c>
      <c r="L3104" s="68" t="s">
        <v>41</v>
      </c>
      <c r="O3104" s="35">
        <f>IF(Table1[[#This Row],[Phân loại]]="Tồn đầu kỳ",Table1[[#This Row],[Tổng giá trị]],0)</f>
        <v>0</v>
      </c>
      <c r="P3104" s="7">
        <f>IF(Table1[[#This Row],[Số còn phải thu ĐK]]&lt;&gt;0,0,IF(Table1[[#This Row],[Phân loại]]="Bán hàng",Table1[[#This Row],[Tổng giá trị]],-Table1[[#This Row],[Tổng giá trị]]))</f>
        <v>-119678</v>
      </c>
      <c r="Q3104" s="35">
        <f t="shared" si="744"/>
        <v>0</v>
      </c>
      <c r="R3104" s="7">
        <f>Table1[[#This Row],[Số còn phải thu ĐK]]+Table1[[#This Row],[Giá Trị HD sau CK]]-Table1[[#This Row],[Số tiền đã thu]]</f>
        <v>-119678</v>
      </c>
      <c r="S3104" s="6">
        <f>IF(Table1[[#This Row],[Ngày hóa đơn]]&lt;&gt;"",Table1[[#This Row],[Ngày hóa đơn]],IF(Table1[[#This Row],[Ngày hạch toán]]&lt;&gt;"",Table1[[#This Row],[Ngày hạch toán]],""))</f>
        <v>46030</v>
      </c>
      <c r="T3104" s="7"/>
      <c r="U3104" s="6">
        <f>IF(Table1[[#This Row],[Ngày tính CN]]="","",S3104+T3104)</f>
        <v>46030</v>
      </c>
      <c r="V3104" s="35">
        <f ca="1">IF(Table1[[#This Row],[Hạn thanh toán]]="","",IF((U3104-NOW())&lt;0,0,(U3104-NOW())))</f>
        <v>0</v>
      </c>
      <c r="W3104" s="35"/>
      <c r="X3104" s="35">
        <f t="shared" ca="1" si="745"/>
        <v>140.49031932870275</v>
      </c>
      <c r="Y3104" s="2" t="str">
        <f t="shared" ca="1" si="746"/>
        <v>Nợ quá hạn hơn 120 ngày có khả năng mất thanh toán</v>
      </c>
      <c r="Z3104" s="51">
        <f t="shared" si="739"/>
        <v>46030</v>
      </c>
      <c r="AA3104" s="51" t="str">
        <f t="shared" si="740"/>
        <v/>
      </c>
      <c r="AD3104" s="2" t="str">
        <f>VLOOKUP($A3104,MA_KH!$A:$Q,MA_KH!O$1,0)</f>
        <v>SMART</v>
      </c>
      <c r="AE3104" s="2" t="str">
        <f>VLOOKUP($A3104,MA_KH!$A:$Q,MA_KH!P$1,0)</f>
        <v>CÔNG TY TNHH KINH DOANH THƯƠNG MẠI VÀ DỊCH VỤ SUNSHINE MART</v>
      </c>
    </row>
    <row r="3105" spans="1:31" ht="25.5" hidden="1" customHeight="1" x14ac:dyDescent="0.2">
      <c r="A3105" s="30" t="s">
        <v>22437</v>
      </c>
      <c r="B3105" s="30" t="s">
        <v>4162</v>
      </c>
      <c r="C3105" s="37">
        <v>46030</v>
      </c>
      <c r="D3105" s="30" t="s">
        <v>23464</v>
      </c>
      <c r="E3105" s="37">
        <v>46030</v>
      </c>
      <c r="F3105" s="30" t="s">
        <v>23465</v>
      </c>
      <c r="G3105" s="30" t="s">
        <v>4162</v>
      </c>
      <c r="H3105" s="38">
        <v>1149250</v>
      </c>
      <c r="I3105" s="67">
        <v>0</v>
      </c>
      <c r="J3105" s="38">
        <v>91940</v>
      </c>
      <c r="K3105" s="38">
        <v>1241190</v>
      </c>
      <c r="L3105" s="7" t="s">
        <v>22849</v>
      </c>
      <c r="O3105" s="35">
        <f>IF(Table1[[#This Row],[Phân loại]]="Tồn đầu kỳ",Table1[[#This Row],[Tổng giá trị]],0)</f>
        <v>0</v>
      </c>
      <c r="P3105" s="7">
        <f>IF(Table1[[#This Row],[Số còn phải thu ĐK]]&lt;&gt;0,0,IF(Table1[[#This Row],[Phân loại]]="Bán hàng",Table1[[#This Row],[Tổng giá trị]],-Table1[[#This Row],[Tổng giá trị]]))</f>
        <v>1241190</v>
      </c>
      <c r="Q3105" s="35">
        <f t="shared" si="744"/>
        <v>0</v>
      </c>
      <c r="R3105" s="7">
        <f>Table1[[#This Row],[Số còn phải thu ĐK]]+Table1[[#This Row],[Giá Trị HD sau CK]]-Table1[[#This Row],[Số tiền đã thu]]</f>
        <v>1241190</v>
      </c>
      <c r="S3105" s="6">
        <f>IF(Table1[[#This Row],[Ngày hóa đơn]]&lt;&gt;"",Table1[[#This Row],[Ngày hóa đơn]],IF(Table1[[#This Row],[Ngày hạch toán]]&lt;&gt;"",Table1[[#This Row],[Ngày hạch toán]],""))</f>
        <v>46030</v>
      </c>
      <c r="T3105" s="7"/>
      <c r="U3105" s="6">
        <f>IF(Table1[[#This Row],[Ngày tính CN]]="","",S3105+T3105)</f>
        <v>46030</v>
      </c>
      <c r="V3105" s="35">
        <f ca="1">IF(Table1[[#This Row],[Hạn thanh toán]]="","",IF((U3105-NOW())&lt;0,0,(U3105-NOW())))</f>
        <v>0</v>
      </c>
      <c r="W3105" s="35"/>
      <c r="X3105" s="35">
        <f t="shared" ca="1" si="745"/>
        <v>140.49031932870275</v>
      </c>
      <c r="Y3105" s="2" t="str">
        <f t="shared" ca="1" si="746"/>
        <v>Nợ quá hạn hơn 120 ngày có khả năng mất thanh toán</v>
      </c>
      <c r="Z3105" s="51">
        <f t="shared" si="739"/>
        <v>46030</v>
      </c>
      <c r="AA3105" s="51" t="str">
        <f t="shared" si="740"/>
        <v/>
      </c>
      <c r="AD3105" s="2" t="str">
        <f>VLOOKUP($A3105,MA_KH!$A:$Q,MA_KH!O$1,0)</f>
        <v>SMART</v>
      </c>
      <c r="AE3105" s="2" t="str">
        <f>VLOOKUP($A3105,MA_KH!$A:$Q,MA_KH!P$1,0)</f>
        <v>CÔNG TY TNHH KINH DOANH THƯƠNG MẠI VÀ DỊCH VỤ SUNSHINE MART</v>
      </c>
    </row>
    <row r="3106" spans="1:31" ht="25.5" hidden="1" customHeight="1" x14ac:dyDescent="0.2">
      <c r="A3106" s="30" t="s">
        <v>22435</v>
      </c>
      <c r="B3106" s="30" t="s">
        <v>3967</v>
      </c>
      <c r="C3106" s="32">
        <v>46031</v>
      </c>
      <c r="D3106" s="30" t="s">
        <v>23466</v>
      </c>
      <c r="E3106" s="37">
        <v>46031</v>
      </c>
      <c r="F3106" s="30" t="s">
        <v>23467</v>
      </c>
      <c r="G3106" s="30" t="s">
        <v>3967</v>
      </c>
      <c r="H3106" s="38">
        <v>1829141</v>
      </c>
      <c r="I3106" s="67">
        <v>0</v>
      </c>
      <c r="J3106" s="38">
        <v>146331</v>
      </c>
      <c r="K3106" s="38">
        <v>1975472</v>
      </c>
      <c r="L3106" s="7" t="s">
        <v>22849</v>
      </c>
      <c r="O3106" s="35">
        <f>IF(Table1[[#This Row],[Phân loại]]="Tồn đầu kỳ",Table1[[#This Row],[Tổng giá trị]],0)</f>
        <v>0</v>
      </c>
      <c r="P3106" s="7">
        <f>IF(Table1[[#This Row],[Số còn phải thu ĐK]]&lt;&gt;0,0,IF(Table1[[#This Row],[Phân loại]]="Bán hàng",Table1[[#This Row],[Tổng giá trị]],-Table1[[#This Row],[Tổng giá trị]]))</f>
        <v>1975472</v>
      </c>
      <c r="Q3106" s="35">
        <f t="shared" si="744"/>
        <v>0</v>
      </c>
      <c r="R3106" s="7">
        <f>Table1[[#This Row],[Số còn phải thu ĐK]]+Table1[[#This Row],[Giá Trị HD sau CK]]-Table1[[#This Row],[Số tiền đã thu]]</f>
        <v>1975472</v>
      </c>
      <c r="S3106" s="6">
        <f>IF(Table1[[#This Row],[Ngày hóa đơn]]&lt;&gt;"",Table1[[#This Row],[Ngày hóa đơn]],IF(Table1[[#This Row],[Ngày hạch toán]]&lt;&gt;"",Table1[[#This Row],[Ngày hạch toán]],""))</f>
        <v>46031</v>
      </c>
      <c r="T3106" s="7"/>
      <c r="U3106" s="6">
        <f>IF(Table1[[#This Row],[Ngày tính CN]]="","",S3106+T3106)</f>
        <v>46031</v>
      </c>
      <c r="V3106" s="35">
        <f ca="1">IF(Table1[[#This Row],[Hạn thanh toán]]="","",IF((U3106-NOW())&lt;0,0,(U3106-NOW())))</f>
        <v>0</v>
      </c>
      <c r="W3106" s="35"/>
      <c r="X3106" s="35">
        <f t="shared" ca="1" si="745"/>
        <v>139.49031932870275</v>
      </c>
      <c r="Y3106" s="2" t="str">
        <f t="shared" ca="1" si="746"/>
        <v>Nợ quá hạn hơn 120 ngày có khả năng mất thanh toán</v>
      </c>
      <c r="Z3106" s="51">
        <f t="shared" si="739"/>
        <v>46031</v>
      </c>
      <c r="AA3106" s="51" t="str">
        <f t="shared" si="740"/>
        <v/>
      </c>
      <c r="AD3106" s="2" t="str">
        <f>VLOOKUP($A3106,MA_KH!$A:$Q,MA_KH!O$1,0)</f>
        <v>SMART</v>
      </c>
      <c r="AE3106" s="2" t="str">
        <f>VLOOKUP($A3106,MA_KH!$A:$Q,MA_KH!P$1,0)</f>
        <v>CÔNG TY TNHH KINH DOANH THƯƠNG MẠI VÀ DỊCH VỤ SUNSHINE MART</v>
      </c>
    </row>
    <row r="3107" spans="1:31" ht="25.5" hidden="1" customHeight="1" x14ac:dyDescent="0.2">
      <c r="A3107" s="30" t="s">
        <v>22436</v>
      </c>
      <c r="B3107" s="30" t="s">
        <v>3966</v>
      </c>
      <c r="C3107" s="37">
        <v>46035</v>
      </c>
      <c r="D3107" s="30" t="s">
        <v>23468</v>
      </c>
      <c r="E3107" s="37">
        <v>46035</v>
      </c>
      <c r="F3107" s="30" t="s">
        <v>23469</v>
      </c>
      <c r="G3107" s="30" t="s">
        <v>23470</v>
      </c>
      <c r="H3107" s="38">
        <v>105506</v>
      </c>
      <c r="I3107" s="67">
        <v>0</v>
      </c>
      <c r="J3107" s="38">
        <v>8440</v>
      </c>
      <c r="K3107" s="38">
        <v>113946</v>
      </c>
      <c r="L3107" s="68" t="s">
        <v>41</v>
      </c>
      <c r="O3107" s="35">
        <f>IF(Table1[[#This Row],[Phân loại]]="Tồn đầu kỳ",Table1[[#This Row],[Tổng giá trị]],0)</f>
        <v>0</v>
      </c>
      <c r="P3107" s="7">
        <f>IF(Table1[[#This Row],[Số còn phải thu ĐK]]&lt;&gt;0,0,IF(Table1[[#This Row],[Phân loại]]="Bán hàng",Table1[[#This Row],[Tổng giá trị]],-Table1[[#This Row],[Tổng giá trị]]))</f>
        <v>-113946</v>
      </c>
      <c r="Q3107" s="35">
        <f t="shared" si="744"/>
        <v>0</v>
      </c>
      <c r="R3107" s="7">
        <f>Table1[[#This Row],[Số còn phải thu ĐK]]+Table1[[#This Row],[Giá Trị HD sau CK]]-Table1[[#This Row],[Số tiền đã thu]]</f>
        <v>-113946</v>
      </c>
      <c r="S3107" s="6">
        <f>IF(Table1[[#This Row],[Ngày hóa đơn]]&lt;&gt;"",Table1[[#This Row],[Ngày hóa đơn]],IF(Table1[[#This Row],[Ngày hạch toán]]&lt;&gt;"",Table1[[#This Row],[Ngày hạch toán]],""))</f>
        <v>46035</v>
      </c>
      <c r="T3107" s="7"/>
      <c r="U3107" s="6">
        <f>IF(Table1[[#This Row],[Ngày tính CN]]="","",S3107+T3107)</f>
        <v>46035</v>
      </c>
      <c r="V3107" s="35">
        <f ca="1">IF(Table1[[#This Row],[Hạn thanh toán]]="","",IF((U3107-NOW())&lt;0,0,(U3107-NOW())))</f>
        <v>0</v>
      </c>
      <c r="W3107" s="35"/>
      <c r="X3107" s="35">
        <f t="shared" ca="1" si="745"/>
        <v>135.49031932870275</v>
      </c>
      <c r="Y3107" s="2" t="str">
        <f t="shared" ca="1" si="746"/>
        <v>Nợ quá hạn hơn 120 ngày có khả năng mất thanh toán</v>
      </c>
      <c r="Z3107" s="51">
        <f t="shared" si="739"/>
        <v>46035</v>
      </c>
      <c r="AA3107" s="51" t="str">
        <f t="shared" si="740"/>
        <v/>
      </c>
      <c r="AD3107" s="2" t="str">
        <f>VLOOKUP($A3107,MA_KH!$A:$Q,MA_KH!O$1,0)</f>
        <v>SMART</v>
      </c>
      <c r="AE3107" s="2" t="str">
        <f>VLOOKUP($A3107,MA_KH!$A:$Q,MA_KH!P$1,0)</f>
        <v>CÔNG TY TNHH KINH DOANH THƯƠNG MẠI VÀ DỊCH VỤ SUNSHINE MART</v>
      </c>
    </row>
    <row r="3108" spans="1:31" ht="25.5" hidden="1" customHeight="1" x14ac:dyDescent="0.2">
      <c r="A3108" s="30" t="s">
        <v>22434</v>
      </c>
      <c r="B3108" s="30" t="s">
        <v>4163</v>
      </c>
      <c r="C3108" s="37">
        <v>46036</v>
      </c>
      <c r="D3108" s="30" t="s">
        <v>23471</v>
      </c>
      <c r="E3108" s="37">
        <v>46036</v>
      </c>
      <c r="F3108" s="30" t="s">
        <v>23472</v>
      </c>
      <c r="G3108" s="30" t="s">
        <v>4163</v>
      </c>
      <c r="H3108" s="38">
        <v>1025135</v>
      </c>
      <c r="I3108" s="67">
        <v>0</v>
      </c>
      <c r="J3108" s="38">
        <v>82011</v>
      </c>
      <c r="K3108" s="38">
        <v>1107146</v>
      </c>
      <c r="L3108" s="7" t="s">
        <v>22849</v>
      </c>
      <c r="O3108" s="35">
        <f>IF(Table1[[#This Row],[Phân loại]]="Tồn đầu kỳ",Table1[[#This Row],[Tổng giá trị]],0)</f>
        <v>0</v>
      </c>
      <c r="P3108" s="7">
        <f>IF(Table1[[#This Row],[Số còn phải thu ĐK]]&lt;&gt;0,0,IF(Table1[[#This Row],[Phân loại]]="Bán hàng",Table1[[#This Row],[Tổng giá trị]],-Table1[[#This Row],[Tổng giá trị]]))</f>
        <v>1107146</v>
      </c>
      <c r="Q3108" s="35">
        <f t="shared" si="744"/>
        <v>0</v>
      </c>
      <c r="R3108" s="7">
        <f>Table1[[#This Row],[Số còn phải thu ĐK]]+Table1[[#This Row],[Giá Trị HD sau CK]]-Table1[[#This Row],[Số tiền đã thu]]</f>
        <v>1107146</v>
      </c>
      <c r="S3108" s="6">
        <f>IF(Table1[[#This Row],[Ngày hóa đơn]]&lt;&gt;"",Table1[[#This Row],[Ngày hóa đơn]],IF(Table1[[#This Row],[Ngày hạch toán]]&lt;&gt;"",Table1[[#This Row],[Ngày hạch toán]],""))</f>
        <v>46036</v>
      </c>
      <c r="T3108" s="7"/>
      <c r="U3108" s="6">
        <f>IF(Table1[[#This Row],[Ngày tính CN]]="","",S3108+T3108)</f>
        <v>46036</v>
      </c>
      <c r="V3108" s="35">
        <f ca="1">IF(Table1[[#This Row],[Hạn thanh toán]]="","",IF((U3108-NOW())&lt;0,0,(U3108-NOW())))</f>
        <v>0</v>
      </c>
      <c r="W3108" s="35"/>
      <c r="X3108" s="35">
        <f t="shared" ca="1" si="745"/>
        <v>134.49031932870275</v>
      </c>
      <c r="Y3108" s="2" t="str">
        <f t="shared" ca="1" si="746"/>
        <v>Nợ quá hạn hơn 120 ngày có khả năng mất thanh toán</v>
      </c>
      <c r="Z3108" s="51">
        <f t="shared" si="739"/>
        <v>46036</v>
      </c>
      <c r="AA3108" s="51" t="str">
        <f t="shared" si="740"/>
        <v/>
      </c>
      <c r="AD3108" s="2" t="str">
        <f>VLOOKUP($A3108,MA_KH!$A:$Q,MA_KH!O$1,0)</f>
        <v>SMART</v>
      </c>
      <c r="AE3108" s="2" t="str">
        <f>VLOOKUP($A3108,MA_KH!$A:$Q,MA_KH!P$1,0)</f>
        <v>CÔNG TY TNHH KINH DOANH THƯƠNG MẠI VÀ DỊCH VỤ SUNSHINE MART</v>
      </c>
    </row>
    <row r="3109" spans="1:31" ht="25.5" hidden="1" customHeight="1" x14ac:dyDescent="0.2">
      <c r="A3109" s="30" t="s">
        <v>22430</v>
      </c>
      <c r="B3109" s="30" t="s">
        <v>4451</v>
      </c>
      <c r="C3109" s="37">
        <v>46041</v>
      </c>
      <c r="D3109" s="30" t="s">
        <v>23473</v>
      </c>
      <c r="E3109" s="37">
        <v>46041</v>
      </c>
      <c r="F3109" s="30" t="s">
        <v>23474</v>
      </c>
      <c r="G3109" s="72" t="s">
        <v>23475</v>
      </c>
      <c r="H3109" s="38">
        <v>1874950</v>
      </c>
      <c r="I3109" s="67">
        <v>0</v>
      </c>
      <c r="J3109" s="38">
        <v>149996</v>
      </c>
      <c r="K3109" s="38">
        <v>2024946</v>
      </c>
      <c r="L3109" s="7" t="s">
        <v>22849</v>
      </c>
      <c r="O3109" s="35">
        <f>IF(Table1[[#This Row],[Phân loại]]="Tồn đầu kỳ",Table1[[#This Row],[Tổng giá trị]],0)</f>
        <v>0</v>
      </c>
      <c r="P3109" s="7">
        <f>IF(Table1[[#This Row],[Số còn phải thu ĐK]]&lt;&gt;0,0,IF(Table1[[#This Row],[Phân loại]]="Bán hàng",Table1[[#This Row],[Tổng giá trị]],-Table1[[#This Row],[Tổng giá trị]]))</f>
        <v>2024946</v>
      </c>
      <c r="Q3109" s="35">
        <f t="shared" si="744"/>
        <v>0</v>
      </c>
      <c r="R3109" s="7">
        <f>Table1[[#This Row],[Số còn phải thu ĐK]]+Table1[[#This Row],[Giá Trị HD sau CK]]-Table1[[#This Row],[Số tiền đã thu]]</f>
        <v>2024946</v>
      </c>
      <c r="S3109" s="6">
        <f>IF(Table1[[#This Row],[Ngày hóa đơn]]&lt;&gt;"",Table1[[#This Row],[Ngày hóa đơn]],IF(Table1[[#This Row],[Ngày hạch toán]]&lt;&gt;"",Table1[[#This Row],[Ngày hạch toán]],""))</f>
        <v>46041</v>
      </c>
      <c r="T3109" s="7"/>
      <c r="U3109" s="6">
        <f>IF(Table1[[#This Row],[Ngày tính CN]]="","",S3109+T3109)</f>
        <v>46041</v>
      </c>
      <c r="V3109" s="35">
        <f ca="1">IF(Table1[[#This Row],[Hạn thanh toán]]="","",IF((U3109-NOW())&lt;0,0,(U3109-NOW())))</f>
        <v>0</v>
      </c>
      <c r="W3109" s="35"/>
      <c r="X3109" s="35">
        <f t="shared" ca="1" si="745"/>
        <v>129.49031932870275</v>
      </c>
      <c r="Y3109" s="2" t="str">
        <f t="shared" ca="1" si="746"/>
        <v>Nợ quá hạn hơn 120 ngày có khả năng mất thanh toán</v>
      </c>
      <c r="Z3109" s="51">
        <f t="shared" si="739"/>
        <v>46041</v>
      </c>
      <c r="AA3109" s="51" t="str">
        <f t="shared" si="740"/>
        <v/>
      </c>
      <c r="AD3109" s="2" t="str">
        <f>VLOOKUP($A3109,MA_KH!$A:$Q,MA_KH!O$1,0)</f>
        <v>SMART</v>
      </c>
      <c r="AE3109" s="2" t="str">
        <f>VLOOKUP($A3109,MA_KH!$A:$Q,MA_KH!P$1,0)</f>
        <v>CÔNG TY TNHH KINH DOANH THƯƠNG MẠI VÀ DỊCH VỤ SUNSHINE MART</v>
      </c>
    </row>
    <row r="3110" spans="1:31" ht="25.5" hidden="1" customHeight="1" x14ac:dyDescent="0.2">
      <c r="A3110" s="30" t="s">
        <v>22432</v>
      </c>
      <c r="B3110" s="30" t="s">
        <v>4362</v>
      </c>
      <c r="C3110" s="37">
        <v>46042</v>
      </c>
      <c r="D3110" s="30" t="s">
        <v>23476</v>
      </c>
      <c r="E3110" s="37">
        <v>46042</v>
      </c>
      <c r="F3110" s="30" t="s">
        <v>23477</v>
      </c>
      <c r="G3110" s="30" t="s">
        <v>4362</v>
      </c>
      <c r="H3110" s="38">
        <v>1019332</v>
      </c>
      <c r="I3110" s="67">
        <v>0</v>
      </c>
      <c r="J3110" s="38">
        <v>81547</v>
      </c>
      <c r="K3110" s="38">
        <v>1100879</v>
      </c>
      <c r="L3110" s="7" t="s">
        <v>22849</v>
      </c>
      <c r="O3110" s="35">
        <f>IF(Table1[[#This Row],[Phân loại]]="Tồn đầu kỳ",Table1[[#This Row],[Tổng giá trị]],0)</f>
        <v>0</v>
      </c>
      <c r="P3110" s="7">
        <f>IF(Table1[[#This Row],[Số còn phải thu ĐK]]&lt;&gt;0,0,IF(Table1[[#This Row],[Phân loại]]="Bán hàng",Table1[[#This Row],[Tổng giá trị]],-Table1[[#This Row],[Tổng giá trị]]))</f>
        <v>1100879</v>
      </c>
      <c r="Q3110" s="35">
        <f t="shared" si="744"/>
        <v>0</v>
      </c>
      <c r="R3110" s="7">
        <f>Table1[[#This Row],[Số còn phải thu ĐK]]+Table1[[#This Row],[Giá Trị HD sau CK]]-Table1[[#This Row],[Số tiền đã thu]]</f>
        <v>1100879</v>
      </c>
      <c r="S3110" s="6">
        <f>IF(Table1[[#This Row],[Ngày hóa đơn]]&lt;&gt;"",Table1[[#This Row],[Ngày hóa đơn]],IF(Table1[[#This Row],[Ngày hạch toán]]&lt;&gt;"",Table1[[#This Row],[Ngày hạch toán]],""))</f>
        <v>46042</v>
      </c>
      <c r="T3110" s="7"/>
      <c r="U3110" s="6">
        <f>IF(Table1[[#This Row],[Ngày tính CN]]="","",S3110+T3110)</f>
        <v>46042</v>
      </c>
      <c r="V3110" s="35">
        <f ca="1">IF(Table1[[#This Row],[Hạn thanh toán]]="","",IF((U3110-NOW())&lt;0,0,(U3110-NOW())))</f>
        <v>0</v>
      </c>
      <c r="W3110" s="35"/>
      <c r="X3110" s="35">
        <f t="shared" ca="1" si="745"/>
        <v>128.49031932870275</v>
      </c>
      <c r="Y3110" s="2" t="str">
        <f t="shared" ca="1" si="746"/>
        <v>Nợ quá hạn hơn 120 ngày có khả năng mất thanh toán</v>
      </c>
      <c r="Z3110" s="51">
        <f t="shared" si="739"/>
        <v>46042</v>
      </c>
      <c r="AA3110" s="51" t="str">
        <f t="shared" si="740"/>
        <v/>
      </c>
      <c r="AD3110" s="2" t="str">
        <f>VLOOKUP($A3110,MA_KH!$A:$Q,MA_KH!O$1,0)</f>
        <v>SMART</v>
      </c>
      <c r="AE3110" s="2" t="str">
        <f>VLOOKUP($A3110,MA_KH!$A:$Q,MA_KH!P$1,0)</f>
        <v>CÔNG TY TNHH KINH DOANH THƯƠNG MẠI VÀ DỊCH VỤ SUNSHINE MART</v>
      </c>
    </row>
    <row r="3111" spans="1:31" ht="25.5" hidden="1" customHeight="1" x14ac:dyDescent="0.2">
      <c r="A3111" s="30" t="s">
        <v>22437</v>
      </c>
      <c r="B3111" s="30" t="s">
        <v>4162</v>
      </c>
      <c r="C3111" s="37">
        <v>46042</v>
      </c>
      <c r="D3111" s="30" t="s">
        <v>23478</v>
      </c>
      <c r="E3111" s="37">
        <v>46042</v>
      </c>
      <c r="F3111" s="30" t="s">
        <v>23479</v>
      </c>
      <c r="G3111" s="30" t="s">
        <v>4162</v>
      </c>
      <c r="H3111" s="38">
        <v>1771421</v>
      </c>
      <c r="I3111" s="67">
        <v>0</v>
      </c>
      <c r="J3111" s="38">
        <v>141714</v>
      </c>
      <c r="K3111" s="38">
        <v>1913135</v>
      </c>
      <c r="L3111" s="7" t="s">
        <v>22849</v>
      </c>
      <c r="O3111" s="35">
        <f>IF(Table1[[#This Row],[Phân loại]]="Tồn đầu kỳ",Table1[[#This Row],[Tổng giá trị]],0)</f>
        <v>0</v>
      </c>
      <c r="P3111" s="7">
        <f>IF(Table1[[#This Row],[Số còn phải thu ĐK]]&lt;&gt;0,0,IF(Table1[[#This Row],[Phân loại]]="Bán hàng",Table1[[#This Row],[Tổng giá trị]],-Table1[[#This Row],[Tổng giá trị]]))</f>
        <v>1913135</v>
      </c>
      <c r="Q3111" s="35">
        <f t="shared" si="744"/>
        <v>0</v>
      </c>
      <c r="R3111" s="7">
        <f>Table1[[#This Row],[Số còn phải thu ĐK]]+Table1[[#This Row],[Giá Trị HD sau CK]]-Table1[[#This Row],[Số tiền đã thu]]</f>
        <v>1913135</v>
      </c>
      <c r="S3111" s="6">
        <f>IF(Table1[[#This Row],[Ngày hóa đơn]]&lt;&gt;"",Table1[[#This Row],[Ngày hóa đơn]],IF(Table1[[#This Row],[Ngày hạch toán]]&lt;&gt;"",Table1[[#This Row],[Ngày hạch toán]],""))</f>
        <v>46042</v>
      </c>
      <c r="T3111" s="7"/>
      <c r="U3111" s="6">
        <f>IF(Table1[[#This Row],[Ngày tính CN]]="","",S3111+T3111)</f>
        <v>46042</v>
      </c>
      <c r="V3111" s="35">
        <f ca="1">IF(Table1[[#This Row],[Hạn thanh toán]]="","",IF((U3111-NOW())&lt;0,0,(U3111-NOW())))</f>
        <v>0</v>
      </c>
      <c r="W3111" s="35"/>
      <c r="X3111" s="35">
        <f t="shared" ca="1" si="745"/>
        <v>128.49031932870275</v>
      </c>
      <c r="Y3111" s="2" t="str">
        <f t="shared" ca="1" si="746"/>
        <v>Nợ quá hạn hơn 120 ngày có khả năng mất thanh toán</v>
      </c>
      <c r="Z3111" s="51">
        <f t="shared" si="739"/>
        <v>46042</v>
      </c>
      <c r="AA3111" s="51" t="str">
        <f t="shared" si="740"/>
        <v/>
      </c>
      <c r="AD3111" s="2" t="str">
        <f>VLOOKUP($A3111,MA_KH!$A:$Q,MA_KH!O$1,0)</f>
        <v>SMART</v>
      </c>
      <c r="AE3111" s="2" t="str">
        <f>VLOOKUP($A3111,MA_KH!$A:$Q,MA_KH!P$1,0)</f>
        <v>CÔNG TY TNHH KINH DOANH THƯƠNG MẠI VÀ DỊCH VỤ SUNSHINE MART</v>
      </c>
    </row>
    <row r="3112" spans="1:31" ht="25.5" hidden="1" customHeight="1" x14ac:dyDescent="0.2">
      <c r="A3112" s="30" t="s">
        <v>22435</v>
      </c>
      <c r="B3112" s="30" t="s">
        <v>3967</v>
      </c>
      <c r="C3112" s="37">
        <v>46044</v>
      </c>
      <c r="D3112" s="30" t="s">
        <v>23480</v>
      </c>
      <c r="E3112" s="37">
        <v>46044</v>
      </c>
      <c r="F3112" s="30" t="s">
        <v>23481</v>
      </c>
      <c r="G3112" s="30" t="s">
        <v>3967</v>
      </c>
      <c r="H3112" s="38">
        <v>1981164</v>
      </c>
      <c r="I3112" s="67">
        <v>0</v>
      </c>
      <c r="J3112" s="38">
        <v>158493</v>
      </c>
      <c r="K3112" s="38">
        <v>2139657</v>
      </c>
      <c r="L3112" s="7" t="s">
        <v>22849</v>
      </c>
      <c r="O3112" s="35">
        <f>IF(Table1[[#This Row],[Phân loại]]="Tồn đầu kỳ",Table1[[#This Row],[Tổng giá trị]],0)</f>
        <v>0</v>
      </c>
      <c r="P3112" s="7">
        <f>IF(Table1[[#This Row],[Số còn phải thu ĐK]]&lt;&gt;0,0,IF(Table1[[#This Row],[Phân loại]]="Bán hàng",Table1[[#This Row],[Tổng giá trị]],-Table1[[#This Row],[Tổng giá trị]]))</f>
        <v>2139657</v>
      </c>
      <c r="Q3112" s="35">
        <f t="shared" si="744"/>
        <v>0</v>
      </c>
      <c r="R3112" s="7">
        <f>Table1[[#This Row],[Số còn phải thu ĐK]]+Table1[[#This Row],[Giá Trị HD sau CK]]-Table1[[#This Row],[Số tiền đã thu]]</f>
        <v>2139657</v>
      </c>
      <c r="S3112" s="6">
        <f>IF(Table1[[#This Row],[Ngày hóa đơn]]&lt;&gt;"",Table1[[#This Row],[Ngày hóa đơn]],IF(Table1[[#This Row],[Ngày hạch toán]]&lt;&gt;"",Table1[[#This Row],[Ngày hạch toán]],""))</f>
        <v>46044</v>
      </c>
      <c r="T3112" s="7"/>
      <c r="U3112" s="6">
        <f>IF(Table1[[#This Row],[Ngày tính CN]]="","",S3112+T3112)</f>
        <v>46044</v>
      </c>
      <c r="V3112" s="35">
        <f ca="1">IF(Table1[[#This Row],[Hạn thanh toán]]="","",IF((U3112-NOW())&lt;0,0,(U3112-NOW())))</f>
        <v>0</v>
      </c>
      <c r="W3112" s="35"/>
      <c r="X3112" s="35">
        <f t="shared" ca="1" si="745"/>
        <v>126.49031932870275</v>
      </c>
      <c r="Y3112" s="2" t="str">
        <f t="shared" ca="1" si="746"/>
        <v>Nợ quá hạn hơn 120 ngày có khả năng mất thanh toán</v>
      </c>
      <c r="Z3112" s="51">
        <f t="shared" si="739"/>
        <v>46044</v>
      </c>
      <c r="AA3112" s="51" t="str">
        <f t="shared" si="740"/>
        <v/>
      </c>
      <c r="AD3112" s="2" t="str">
        <f>VLOOKUP($A3112,MA_KH!$A:$Q,MA_KH!O$1,0)</f>
        <v>SMART</v>
      </c>
      <c r="AE3112" s="2" t="str">
        <f>VLOOKUP($A3112,MA_KH!$A:$Q,MA_KH!P$1,0)</f>
        <v>CÔNG TY TNHH KINH DOANH THƯƠNG MẠI VÀ DỊCH VỤ SUNSHINE MART</v>
      </c>
    </row>
    <row r="3113" spans="1:31" ht="25.5" hidden="1" customHeight="1" x14ac:dyDescent="0.2">
      <c r="A3113" s="30" t="s">
        <v>22436</v>
      </c>
      <c r="B3113" s="30" t="s">
        <v>3966</v>
      </c>
      <c r="C3113" s="37">
        <v>46048</v>
      </c>
      <c r="D3113" s="30" t="s">
        <v>23482</v>
      </c>
      <c r="E3113" s="37">
        <v>46048</v>
      </c>
      <c r="F3113" s="30" t="s">
        <v>23483</v>
      </c>
      <c r="G3113" s="72" t="s">
        <v>23484</v>
      </c>
      <c r="H3113" s="38">
        <v>1878094</v>
      </c>
      <c r="I3113" s="67">
        <v>0</v>
      </c>
      <c r="J3113" s="38">
        <v>150246</v>
      </c>
      <c r="K3113" s="38">
        <v>2028340</v>
      </c>
      <c r="L3113" s="68" t="s">
        <v>41</v>
      </c>
      <c r="O3113" s="35">
        <f>IF(Table1[[#This Row],[Phân loại]]="Tồn đầu kỳ",Table1[[#This Row],[Tổng giá trị]],0)</f>
        <v>0</v>
      </c>
      <c r="P3113" s="7">
        <f>IF(Table1[[#This Row],[Số còn phải thu ĐK]]&lt;&gt;0,0,IF(Table1[[#This Row],[Phân loại]]="Bán hàng",Table1[[#This Row],[Tổng giá trị]],-Table1[[#This Row],[Tổng giá trị]]))</f>
        <v>-2028340</v>
      </c>
      <c r="Q3113" s="35">
        <f t="shared" si="744"/>
        <v>0</v>
      </c>
      <c r="R3113" s="7">
        <f>Table1[[#This Row],[Số còn phải thu ĐK]]+Table1[[#This Row],[Giá Trị HD sau CK]]-Table1[[#This Row],[Số tiền đã thu]]</f>
        <v>-2028340</v>
      </c>
      <c r="S3113" s="6">
        <f>IF(Table1[[#This Row],[Ngày hóa đơn]]&lt;&gt;"",Table1[[#This Row],[Ngày hóa đơn]],IF(Table1[[#This Row],[Ngày hạch toán]]&lt;&gt;"",Table1[[#This Row],[Ngày hạch toán]],""))</f>
        <v>46048</v>
      </c>
      <c r="T3113" s="7"/>
      <c r="U3113" s="6">
        <f>IF(Table1[[#This Row],[Ngày tính CN]]="","",S3113+T3113)</f>
        <v>46048</v>
      </c>
      <c r="V3113" s="35">
        <f ca="1">IF(Table1[[#This Row],[Hạn thanh toán]]="","",IF((U3113-NOW())&lt;0,0,(U3113-NOW())))</f>
        <v>0</v>
      </c>
      <c r="W3113" s="35"/>
      <c r="X3113" s="35">
        <f t="shared" ca="1" si="745"/>
        <v>122.49031932870275</v>
      </c>
      <c r="Y3113" s="2" t="str">
        <f t="shared" ca="1" si="746"/>
        <v>Nợ quá hạn hơn 120 ngày có khả năng mất thanh toán</v>
      </c>
      <c r="Z3113" s="51">
        <f t="shared" si="739"/>
        <v>46048</v>
      </c>
      <c r="AA3113" s="51" t="str">
        <f t="shared" si="740"/>
        <v/>
      </c>
      <c r="AD3113" s="2" t="str">
        <f>VLOOKUP($A3113,MA_KH!$A:$Q,MA_KH!O$1,0)</f>
        <v>SMART</v>
      </c>
      <c r="AE3113" s="2" t="str">
        <f>VLOOKUP($A3113,MA_KH!$A:$Q,MA_KH!P$1,0)</f>
        <v>CÔNG TY TNHH KINH DOANH THƯƠNG MẠI VÀ DỊCH VỤ SUNSHINE MART</v>
      </c>
    </row>
    <row r="3114" spans="1:31" ht="25.5" hidden="1" customHeight="1" x14ac:dyDescent="0.2">
      <c r="A3114" s="39" t="s">
        <v>22432</v>
      </c>
      <c r="B3114" s="39" t="s">
        <v>4362</v>
      </c>
      <c r="C3114" s="37">
        <v>46051</v>
      </c>
      <c r="D3114" s="39" t="s">
        <v>23485</v>
      </c>
      <c r="E3114" s="37">
        <v>46051</v>
      </c>
      <c r="F3114" s="39" t="s">
        <v>23486</v>
      </c>
      <c r="G3114" s="39" t="s">
        <v>4362</v>
      </c>
      <c r="H3114" s="41">
        <v>1137772</v>
      </c>
      <c r="I3114" s="67">
        <v>0</v>
      </c>
      <c r="J3114" s="41">
        <v>91022</v>
      </c>
      <c r="K3114" s="41">
        <v>1228794</v>
      </c>
      <c r="L3114" s="7" t="s">
        <v>22849</v>
      </c>
      <c r="O3114" s="35">
        <f>IF(Table1[[#This Row],[Phân loại]]="Tồn đầu kỳ",Table1[[#This Row],[Tổng giá trị]],0)</f>
        <v>0</v>
      </c>
      <c r="P3114" s="7">
        <f>IF(Table1[[#This Row],[Số còn phải thu ĐK]]&lt;&gt;0,0,IF(Table1[[#This Row],[Phân loại]]="Bán hàng",Table1[[#This Row],[Tổng giá trị]],-Table1[[#This Row],[Tổng giá trị]]))</f>
        <v>1228794</v>
      </c>
      <c r="Q3114" s="35">
        <f t="shared" si="744"/>
        <v>0</v>
      </c>
      <c r="R3114" s="7">
        <f>Table1[[#This Row],[Số còn phải thu ĐK]]+Table1[[#This Row],[Giá Trị HD sau CK]]-Table1[[#This Row],[Số tiền đã thu]]</f>
        <v>1228794</v>
      </c>
      <c r="S3114" s="6">
        <f>IF(Table1[[#This Row],[Ngày hóa đơn]]&lt;&gt;"",Table1[[#This Row],[Ngày hóa đơn]],IF(Table1[[#This Row],[Ngày hạch toán]]&lt;&gt;"",Table1[[#This Row],[Ngày hạch toán]],""))</f>
        <v>46051</v>
      </c>
      <c r="T3114" s="7"/>
      <c r="U3114" s="6">
        <f>IF(Table1[[#This Row],[Ngày tính CN]]="","",S3114+T3114)</f>
        <v>46051</v>
      </c>
      <c r="V3114" s="35">
        <f ca="1">IF(Table1[[#This Row],[Hạn thanh toán]]="","",IF((U3114-NOW())&lt;0,0,(U3114-NOW())))</f>
        <v>0</v>
      </c>
      <c r="W3114" s="35"/>
      <c r="X3114" s="35">
        <f t="shared" ca="1" si="745"/>
        <v>119.49031932870275</v>
      </c>
      <c r="Y3114" s="2" t="str">
        <f t="shared" ca="1" si="746"/>
        <v>Nợ quá hạn từ 90 ngày đến 120 ngày</v>
      </c>
      <c r="Z3114" s="51">
        <f t="shared" si="739"/>
        <v>46051</v>
      </c>
      <c r="AA3114" s="51" t="str">
        <f t="shared" si="740"/>
        <v/>
      </c>
      <c r="AD3114" s="2" t="str">
        <f>VLOOKUP($A3114,MA_KH!$A:$Q,MA_KH!O$1,0)</f>
        <v>SMART</v>
      </c>
      <c r="AE3114" s="2" t="str">
        <f>VLOOKUP($A3114,MA_KH!$A:$Q,MA_KH!P$1,0)</f>
        <v>CÔNG TY TNHH KINH DOANH THƯƠNG MẠI VÀ DỊCH VỤ SUNSHINE MART</v>
      </c>
    </row>
    <row r="3115" spans="1:31" ht="25.5" hidden="1" customHeight="1" x14ac:dyDescent="0.2">
      <c r="A3115" s="30" t="s">
        <v>22515</v>
      </c>
      <c r="B3115" s="30" t="s">
        <v>4403</v>
      </c>
      <c r="C3115" s="37">
        <v>46030</v>
      </c>
      <c r="D3115" s="30" t="s">
        <v>23487</v>
      </c>
      <c r="E3115" s="37">
        <v>46030</v>
      </c>
      <c r="F3115" s="30" t="s">
        <v>23488</v>
      </c>
      <c r="G3115" s="30" t="s">
        <v>4403</v>
      </c>
      <c r="H3115" s="38">
        <v>2700101</v>
      </c>
      <c r="I3115" s="67">
        <v>243010</v>
      </c>
      <c r="J3115" s="38">
        <v>196567</v>
      </c>
      <c r="K3115" s="38">
        <v>2653658</v>
      </c>
      <c r="L3115" s="7" t="s">
        <v>22849</v>
      </c>
      <c r="O3115" s="35">
        <f>IF(Table1[[#This Row],[Phân loại]]="Tồn đầu kỳ",Table1[[#This Row],[Tổng giá trị]],0)</f>
        <v>0</v>
      </c>
      <c r="P3115" s="7">
        <f>IF(Table1[[#This Row],[Số còn phải thu ĐK]]&lt;&gt;0,0,IF(Table1[[#This Row],[Phân loại]]="Bán hàng",Table1[[#This Row],[Tổng giá trị]],-Table1[[#This Row],[Tổng giá trị]]))</f>
        <v>2653658</v>
      </c>
      <c r="Q3115" s="35">
        <f t="shared" ref="Q3115:Q3116" si="747">IF(M3115&lt;&gt;"",IF(O3115&lt;&gt;0,O3115,P3115),0)</f>
        <v>0</v>
      </c>
      <c r="R3115" s="7">
        <f>Table1[[#This Row],[Số còn phải thu ĐK]]+Table1[[#This Row],[Giá Trị HD sau CK]]-Table1[[#This Row],[Số tiền đã thu]]</f>
        <v>2653658</v>
      </c>
      <c r="S3115" s="6">
        <f>IF(Table1[[#This Row],[Ngày hóa đơn]]&lt;&gt;"",Table1[[#This Row],[Ngày hóa đơn]],IF(Table1[[#This Row],[Ngày hạch toán]]&lt;&gt;"",Table1[[#This Row],[Ngày hạch toán]],""))</f>
        <v>46030</v>
      </c>
      <c r="T3115" s="7"/>
      <c r="U3115" s="6">
        <f>IF(Table1[[#This Row],[Ngày tính CN]]="","",S3115+T3115)</f>
        <v>46030</v>
      </c>
      <c r="V3115" s="35">
        <f ca="1">IF(Table1[[#This Row],[Hạn thanh toán]]="","",IF((U3115-NOW())&lt;0,0,(U3115-NOW())))</f>
        <v>0</v>
      </c>
      <c r="W3115" s="35"/>
      <c r="X3115" s="35">
        <f t="shared" ref="X3115:X3116" ca="1" si="748">IF(OR(U3115="",R3115=0),"",IF((U3115-NOW())&lt;0,-(U3115-NOW()),0))</f>
        <v>140.49031932870275</v>
      </c>
      <c r="Y3115" s="2" t="str">
        <f t="shared" ref="Y3115:Y3116" ca="1" si="749">IF(R3115=0,"Đã thanh toán",IF(X3115="","",IF(X3115&lt;=0,"Chưa đến hạn thanh toán",IF(X3115&lt;=30,"Nợ quá hạn 30 ngày",IF(X3115&lt;=60,"Nợ quá hạn từ 30 ngày đến 60 ngày",IF(X3115&lt;=90,"Nợ quá hạn từ 60 ngày đến 90 ngày",IF(X3115&lt;=120,"Nợ quá hạn từ 90 ngày đến 120 ngày","Nợ quá hạn hơn 120 ngày có khả năng mất thanh toán")))))))</f>
        <v>Nợ quá hạn hơn 120 ngày có khả năng mất thanh toán</v>
      </c>
      <c r="Z3115" s="51">
        <f t="shared" si="739"/>
        <v>46030</v>
      </c>
      <c r="AA3115" s="51" t="str">
        <f t="shared" si="740"/>
        <v/>
      </c>
      <c r="AD3115" s="2" t="str">
        <f>VLOOKUP($A3115,MA_KH!$A:$Q,MA_KH!O$1,0)</f>
        <v>TMART ANH ĐĂNG</v>
      </c>
      <c r="AE3115" s="2" t="str">
        <f>VLOOKUP($A3115,MA_KH!$A:$Q,MA_KH!P$1,0)</f>
        <v>TRẦN HẢI ĐĂNG</v>
      </c>
    </row>
    <row r="3116" spans="1:31" ht="25.5" hidden="1" customHeight="1" x14ac:dyDescent="0.2">
      <c r="A3116" s="39" t="s">
        <v>22507</v>
      </c>
      <c r="B3116" s="39" t="s">
        <v>4404</v>
      </c>
      <c r="C3116" s="37">
        <v>46030</v>
      </c>
      <c r="D3116" s="39" t="s">
        <v>23489</v>
      </c>
      <c r="E3116" s="37">
        <v>46030</v>
      </c>
      <c r="F3116" s="39" t="s">
        <v>23490</v>
      </c>
      <c r="G3116" s="39" t="s">
        <v>4404</v>
      </c>
      <c r="H3116" s="41">
        <v>3160122</v>
      </c>
      <c r="I3116" s="67">
        <v>284411</v>
      </c>
      <c r="J3116" s="41">
        <v>230057</v>
      </c>
      <c r="K3116" s="41">
        <v>3105768</v>
      </c>
      <c r="L3116" s="7" t="s">
        <v>22849</v>
      </c>
      <c r="O3116" s="35">
        <f>IF(Table1[[#This Row],[Phân loại]]="Tồn đầu kỳ",Table1[[#This Row],[Tổng giá trị]],0)</f>
        <v>0</v>
      </c>
      <c r="P3116" s="7">
        <f>IF(Table1[[#This Row],[Số còn phải thu ĐK]]&lt;&gt;0,0,IF(Table1[[#This Row],[Phân loại]]="Bán hàng",Table1[[#This Row],[Tổng giá trị]],-Table1[[#This Row],[Tổng giá trị]]))</f>
        <v>3105768</v>
      </c>
      <c r="Q3116" s="35">
        <f t="shared" si="747"/>
        <v>0</v>
      </c>
      <c r="R3116" s="7">
        <f>Table1[[#This Row],[Số còn phải thu ĐK]]+Table1[[#This Row],[Giá Trị HD sau CK]]-Table1[[#This Row],[Số tiền đã thu]]</f>
        <v>3105768</v>
      </c>
      <c r="S3116" s="6">
        <f>IF(Table1[[#This Row],[Ngày hóa đơn]]&lt;&gt;"",Table1[[#This Row],[Ngày hóa đơn]],IF(Table1[[#This Row],[Ngày hạch toán]]&lt;&gt;"",Table1[[#This Row],[Ngày hạch toán]],""))</f>
        <v>46030</v>
      </c>
      <c r="T3116" s="7"/>
      <c r="U3116" s="6">
        <f>IF(Table1[[#This Row],[Ngày tính CN]]="","",S3116+T3116)</f>
        <v>46030</v>
      </c>
      <c r="V3116" s="35">
        <f ca="1">IF(Table1[[#This Row],[Hạn thanh toán]]="","",IF((U3116-NOW())&lt;0,0,(U3116-NOW())))</f>
        <v>0</v>
      </c>
      <c r="W3116" s="35"/>
      <c r="X3116" s="35">
        <f t="shared" ca="1" si="748"/>
        <v>140.49031932870275</v>
      </c>
      <c r="Y3116" s="2" t="str">
        <f t="shared" ca="1" si="749"/>
        <v>Nợ quá hạn hơn 120 ngày có khả năng mất thanh toán</v>
      </c>
      <c r="Z3116" s="51">
        <f t="shared" si="739"/>
        <v>46030</v>
      </c>
      <c r="AA3116" s="51" t="str">
        <f t="shared" si="740"/>
        <v/>
      </c>
      <c r="AD3116" s="2" t="str">
        <f>VLOOKUP($A3116,MA_KH!$A:$Q,MA_KH!O$1,0)</f>
        <v>TMART ANH ĐĂNG</v>
      </c>
      <c r="AE3116" s="2" t="str">
        <f>VLOOKUP($A3116,MA_KH!$A:$Q,MA_KH!P$1,0)</f>
        <v>TRẦN HẢI ĐĂNG</v>
      </c>
    </row>
    <row r="3117" spans="1:31" ht="25.5" hidden="1" customHeight="1" x14ac:dyDescent="0.2">
      <c r="A3117" s="30" t="s">
        <v>23491</v>
      </c>
      <c r="B3117" s="30" t="s">
        <v>14015</v>
      </c>
      <c r="C3117" s="37">
        <v>46024</v>
      </c>
      <c r="D3117" s="30" t="s">
        <v>23492</v>
      </c>
      <c r="E3117" s="37">
        <v>46034</v>
      </c>
      <c r="F3117" s="30" t="s">
        <v>23493</v>
      </c>
      <c r="G3117" s="30" t="s">
        <v>4158</v>
      </c>
      <c r="H3117" s="38">
        <v>757383</v>
      </c>
      <c r="I3117" s="67">
        <v>0</v>
      </c>
      <c r="J3117" s="38">
        <v>60591</v>
      </c>
      <c r="K3117" s="38">
        <v>817974</v>
      </c>
      <c r="L3117" s="7" t="s">
        <v>22849</v>
      </c>
      <c r="M3117" s="6">
        <v>46067</v>
      </c>
      <c r="O3117" s="35">
        <f>IF(Table1[[#This Row],[Phân loại]]="Tồn đầu kỳ",Table1[[#This Row],[Tổng giá trị]],0)</f>
        <v>0</v>
      </c>
      <c r="P3117" s="7">
        <f>IF(Table1[[#This Row],[Số còn phải thu ĐK]]&lt;&gt;0,0,IF(Table1[[#This Row],[Phân loại]]="Bán hàng",Table1[[#This Row],[Tổng giá trị]],-Table1[[#This Row],[Tổng giá trị]]))</f>
        <v>817974</v>
      </c>
      <c r="Q3117" s="35">
        <f t="shared" ref="Q3117:Q3133" si="750">IF(M3117&lt;&gt;"",IF(O3117&lt;&gt;0,O3117,P3117),0)</f>
        <v>817974</v>
      </c>
      <c r="R3117" s="7">
        <f>Table1[[#This Row],[Số còn phải thu ĐK]]+Table1[[#This Row],[Giá Trị HD sau CK]]-Table1[[#This Row],[Số tiền đã thu]]</f>
        <v>0</v>
      </c>
      <c r="S3117" s="6">
        <f>IF(Table1[[#This Row],[Ngày hóa đơn]]&lt;&gt;"",Table1[[#This Row],[Ngày hóa đơn]],IF(Table1[[#This Row],[Ngày hạch toán]]&lt;&gt;"",Table1[[#This Row],[Ngày hạch toán]],""))</f>
        <v>46034</v>
      </c>
      <c r="T3117" s="7"/>
      <c r="U3117" s="6">
        <f>IF(Table1[[#This Row],[Ngày tính CN]]="","",S3117+T3117)</f>
        <v>46034</v>
      </c>
      <c r="V3117" s="35">
        <f ca="1">IF(Table1[[#This Row],[Hạn thanh toán]]="","",IF((U3117-NOW())&lt;0,0,(U3117-NOW())))</f>
        <v>0</v>
      </c>
      <c r="W3117" s="35"/>
      <c r="X3117" s="35" t="str">
        <f t="shared" ref="X3117:X3133" ca="1" si="751">IF(OR(U3117="",R3117=0),"",IF((U3117-NOW())&lt;0,-(U3117-NOW()),0))</f>
        <v/>
      </c>
      <c r="Y3117" s="2" t="str">
        <f t="shared" ref="Y3117:Y3133" si="752">IF(R3117=0,"Đã thanh toán",IF(X3117="","",IF(X3117&lt;=0,"Chưa đến hạn thanh toán",IF(X3117&lt;=30,"Nợ quá hạn 30 ngày",IF(X3117&lt;=60,"Nợ quá hạn từ 30 ngày đến 60 ngày",IF(X3117&lt;=90,"Nợ quá hạn từ 60 ngày đến 90 ngày",IF(X3117&lt;=120,"Nợ quá hạn từ 90 ngày đến 120 ngày","Nợ quá hạn hơn 120 ngày có khả năng mất thanh toán")))))))</f>
        <v>Đã thanh toán</v>
      </c>
      <c r="Z3117" s="51">
        <f t="shared" si="739"/>
        <v>46034</v>
      </c>
      <c r="AA3117" s="51">
        <f t="shared" si="740"/>
        <v>46067</v>
      </c>
      <c r="AD3117" s="2" t="str">
        <f>VLOOKUP($A3117,MA_KH!$A:$Q,MA_KH!O$1,0)</f>
        <v>VITALMART</v>
      </c>
      <c r="AE3117" s="2" t="str">
        <f>VLOOKUP($A3117,MA_KH!$A:$Q,MA_KH!P$1,0)</f>
        <v>CÔNG TY CỔ PHẦN DỊCH VỤ THƯƠNG MẠI VITAL GO</v>
      </c>
    </row>
    <row r="3118" spans="1:31" ht="25.5" hidden="1" customHeight="1" x14ac:dyDescent="0.2">
      <c r="A3118" s="30" t="s">
        <v>23494</v>
      </c>
      <c r="B3118" s="30" t="s">
        <v>14030</v>
      </c>
      <c r="C3118" s="37">
        <v>46024</v>
      </c>
      <c r="D3118" s="30" t="s">
        <v>23495</v>
      </c>
      <c r="E3118" s="37">
        <v>46034</v>
      </c>
      <c r="F3118" s="30" t="s">
        <v>23496</v>
      </c>
      <c r="G3118" s="30" t="s">
        <v>4361</v>
      </c>
      <c r="H3118" s="38">
        <v>535919</v>
      </c>
      <c r="I3118" s="67">
        <v>0</v>
      </c>
      <c r="J3118" s="38">
        <v>42874</v>
      </c>
      <c r="K3118" s="38">
        <v>578793</v>
      </c>
      <c r="L3118" s="7" t="s">
        <v>22849</v>
      </c>
      <c r="M3118" s="6">
        <v>46067</v>
      </c>
      <c r="O3118" s="35">
        <f>IF(Table1[[#This Row],[Phân loại]]="Tồn đầu kỳ",Table1[[#This Row],[Tổng giá trị]],0)</f>
        <v>0</v>
      </c>
      <c r="P3118" s="7">
        <f>IF(Table1[[#This Row],[Số còn phải thu ĐK]]&lt;&gt;0,0,IF(Table1[[#This Row],[Phân loại]]="Bán hàng",Table1[[#This Row],[Tổng giá trị]],-Table1[[#This Row],[Tổng giá trị]]))</f>
        <v>578793</v>
      </c>
      <c r="Q3118" s="35">
        <f t="shared" si="750"/>
        <v>578793</v>
      </c>
      <c r="R3118" s="7">
        <f>Table1[[#This Row],[Số còn phải thu ĐK]]+Table1[[#This Row],[Giá Trị HD sau CK]]-Table1[[#This Row],[Số tiền đã thu]]</f>
        <v>0</v>
      </c>
      <c r="S3118" s="6">
        <f>IF(Table1[[#This Row],[Ngày hóa đơn]]&lt;&gt;"",Table1[[#This Row],[Ngày hóa đơn]],IF(Table1[[#This Row],[Ngày hạch toán]]&lt;&gt;"",Table1[[#This Row],[Ngày hạch toán]],""))</f>
        <v>46034</v>
      </c>
      <c r="T3118" s="7"/>
      <c r="U3118" s="6">
        <f>IF(Table1[[#This Row],[Ngày tính CN]]="","",S3118+T3118)</f>
        <v>46034</v>
      </c>
      <c r="V3118" s="35">
        <f ca="1">IF(Table1[[#This Row],[Hạn thanh toán]]="","",IF((U3118-NOW())&lt;0,0,(U3118-NOW())))</f>
        <v>0</v>
      </c>
      <c r="W3118" s="35"/>
      <c r="X3118" s="35" t="str">
        <f t="shared" ca="1" si="751"/>
        <v/>
      </c>
      <c r="Y3118" s="2" t="str">
        <f t="shared" si="752"/>
        <v>Đã thanh toán</v>
      </c>
      <c r="Z3118" s="51">
        <f t="shared" si="739"/>
        <v>46034</v>
      </c>
      <c r="AA3118" s="51">
        <f t="shared" si="740"/>
        <v>46067</v>
      </c>
      <c r="AD3118" s="2" t="str">
        <f>VLOOKUP($A3118,MA_KH!$A:$Q,MA_KH!O$1,0)</f>
        <v>VITALMART</v>
      </c>
      <c r="AE3118" s="2" t="str">
        <f>VLOOKUP($A3118,MA_KH!$A:$Q,MA_KH!P$1,0)</f>
        <v>CÔNG TY CỔ PHẦN DỊCH VỤ THƯƠNG MẠI VITAL GO</v>
      </c>
    </row>
    <row r="3119" spans="1:31" ht="25.5" hidden="1" customHeight="1" x14ac:dyDescent="0.2">
      <c r="A3119" s="30" t="s">
        <v>23497</v>
      </c>
      <c r="B3119" s="30" t="s">
        <v>14041</v>
      </c>
      <c r="C3119" s="37">
        <v>46027</v>
      </c>
      <c r="D3119" s="30" t="s">
        <v>23498</v>
      </c>
      <c r="E3119" s="37">
        <v>46034</v>
      </c>
      <c r="F3119" s="30" t="s">
        <v>23499</v>
      </c>
      <c r="G3119" s="30" t="s">
        <v>4440</v>
      </c>
      <c r="H3119" s="38">
        <v>617038</v>
      </c>
      <c r="I3119" s="67">
        <v>0</v>
      </c>
      <c r="J3119" s="38">
        <v>49363</v>
      </c>
      <c r="K3119" s="38">
        <v>666401</v>
      </c>
      <c r="L3119" s="7" t="s">
        <v>22849</v>
      </c>
      <c r="M3119" s="6">
        <v>46067</v>
      </c>
      <c r="O3119" s="35">
        <f>IF(Table1[[#This Row],[Phân loại]]="Tồn đầu kỳ",Table1[[#This Row],[Tổng giá trị]],0)</f>
        <v>0</v>
      </c>
      <c r="P3119" s="7">
        <f>IF(Table1[[#This Row],[Số còn phải thu ĐK]]&lt;&gt;0,0,IF(Table1[[#This Row],[Phân loại]]="Bán hàng",Table1[[#This Row],[Tổng giá trị]],-Table1[[#This Row],[Tổng giá trị]]))</f>
        <v>666401</v>
      </c>
      <c r="Q3119" s="35">
        <f t="shared" si="750"/>
        <v>666401</v>
      </c>
      <c r="R3119" s="7">
        <f>Table1[[#This Row],[Số còn phải thu ĐK]]+Table1[[#This Row],[Giá Trị HD sau CK]]-Table1[[#This Row],[Số tiền đã thu]]</f>
        <v>0</v>
      </c>
      <c r="S3119" s="6">
        <f>IF(Table1[[#This Row],[Ngày hóa đơn]]&lt;&gt;"",Table1[[#This Row],[Ngày hóa đơn]],IF(Table1[[#This Row],[Ngày hạch toán]]&lt;&gt;"",Table1[[#This Row],[Ngày hạch toán]],""))</f>
        <v>46034</v>
      </c>
      <c r="T3119" s="7"/>
      <c r="U3119" s="6">
        <f>IF(Table1[[#This Row],[Ngày tính CN]]="","",S3119+T3119)</f>
        <v>46034</v>
      </c>
      <c r="V3119" s="35">
        <f ca="1">IF(Table1[[#This Row],[Hạn thanh toán]]="","",IF((U3119-NOW())&lt;0,0,(U3119-NOW())))</f>
        <v>0</v>
      </c>
      <c r="W3119" s="35"/>
      <c r="X3119" s="35" t="str">
        <f t="shared" ca="1" si="751"/>
        <v/>
      </c>
      <c r="Y3119" s="2" t="str">
        <f t="shared" si="752"/>
        <v>Đã thanh toán</v>
      </c>
      <c r="Z3119" s="51">
        <f t="shared" si="739"/>
        <v>46034</v>
      </c>
      <c r="AA3119" s="51">
        <f t="shared" si="740"/>
        <v>46067</v>
      </c>
      <c r="AD3119" s="2" t="str">
        <f>VLOOKUP($A3119,MA_KH!$A:$Q,MA_KH!O$1,0)</f>
        <v>VITALMART</v>
      </c>
      <c r="AE3119" s="2" t="str">
        <f>VLOOKUP($A3119,MA_KH!$A:$Q,MA_KH!P$1,0)</f>
        <v>CÔNG TY CỔ PHẦN DỊCH VỤ THƯƠNG MẠI VITAL GO</v>
      </c>
    </row>
    <row r="3120" spans="1:31" ht="25.5" hidden="1" customHeight="1" x14ac:dyDescent="0.2">
      <c r="A3120" s="30" t="s">
        <v>23500</v>
      </c>
      <c r="B3120" s="30" t="s">
        <v>4511</v>
      </c>
      <c r="C3120" s="37">
        <v>46028</v>
      </c>
      <c r="D3120" s="30" t="s">
        <v>23501</v>
      </c>
      <c r="E3120" s="37">
        <v>46034</v>
      </c>
      <c r="F3120" s="30" t="s">
        <v>23502</v>
      </c>
      <c r="G3120" s="30" t="s">
        <v>4413</v>
      </c>
      <c r="H3120" s="38">
        <v>736492</v>
      </c>
      <c r="I3120" s="67">
        <v>0</v>
      </c>
      <c r="J3120" s="38">
        <v>58919</v>
      </c>
      <c r="K3120" s="38">
        <v>795411</v>
      </c>
      <c r="L3120" s="7" t="s">
        <v>22849</v>
      </c>
      <c r="M3120" s="6">
        <v>46067</v>
      </c>
      <c r="O3120" s="35">
        <f>IF(Table1[[#This Row],[Phân loại]]="Tồn đầu kỳ",Table1[[#This Row],[Tổng giá trị]],0)</f>
        <v>0</v>
      </c>
      <c r="P3120" s="7">
        <f>IF(Table1[[#This Row],[Số còn phải thu ĐK]]&lt;&gt;0,0,IF(Table1[[#This Row],[Phân loại]]="Bán hàng",Table1[[#This Row],[Tổng giá trị]],-Table1[[#This Row],[Tổng giá trị]]))</f>
        <v>795411</v>
      </c>
      <c r="Q3120" s="35">
        <f t="shared" si="750"/>
        <v>795411</v>
      </c>
      <c r="R3120" s="7">
        <f>Table1[[#This Row],[Số còn phải thu ĐK]]+Table1[[#This Row],[Giá Trị HD sau CK]]-Table1[[#This Row],[Số tiền đã thu]]</f>
        <v>0</v>
      </c>
      <c r="S3120" s="6">
        <f>IF(Table1[[#This Row],[Ngày hóa đơn]]&lt;&gt;"",Table1[[#This Row],[Ngày hóa đơn]],IF(Table1[[#This Row],[Ngày hạch toán]]&lt;&gt;"",Table1[[#This Row],[Ngày hạch toán]],""))</f>
        <v>46034</v>
      </c>
      <c r="T3120" s="7"/>
      <c r="U3120" s="6">
        <f>IF(Table1[[#This Row],[Ngày tính CN]]="","",S3120+T3120)</f>
        <v>46034</v>
      </c>
      <c r="V3120" s="35">
        <f ca="1">IF(Table1[[#This Row],[Hạn thanh toán]]="","",IF((U3120-NOW())&lt;0,0,(U3120-NOW())))</f>
        <v>0</v>
      </c>
      <c r="W3120" s="35"/>
      <c r="X3120" s="35" t="str">
        <f t="shared" ca="1" si="751"/>
        <v/>
      </c>
      <c r="Y3120" s="2" t="str">
        <f t="shared" si="752"/>
        <v>Đã thanh toán</v>
      </c>
      <c r="Z3120" s="51">
        <f t="shared" si="739"/>
        <v>46034</v>
      </c>
      <c r="AA3120" s="51">
        <f t="shared" si="740"/>
        <v>46067</v>
      </c>
      <c r="AD3120" s="2" t="str">
        <f>VLOOKUP($A3120,MA_KH!$A:$Q,MA_KH!O$1,0)</f>
        <v>VITALMART</v>
      </c>
      <c r="AE3120" s="2" t="str">
        <f>VLOOKUP($A3120,MA_KH!$A:$Q,MA_KH!P$1,0)</f>
        <v>CÔNG TY CỔ PHẦN DỊCH VỤ THƯƠNG MẠI VITAL GO</v>
      </c>
    </row>
    <row r="3121" spans="1:31" ht="25.5" hidden="1" customHeight="1" x14ac:dyDescent="0.2">
      <c r="A3121" s="30" t="s">
        <v>23503</v>
      </c>
      <c r="B3121" s="30" t="s">
        <v>14024</v>
      </c>
      <c r="C3121" s="32">
        <v>46031</v>
      </c>
      <c r="D3121" s="30" t="s">
        <v>23504</v>
      </c>
      <c r="E3121" s="37">
        <v>46037</v>
      </c>
      <c r="F3121" s="30" t="s">
        <v>23505</v>
      </c>
      <c r="G3121" s="30" t="s">
        <v>4385</v>
      </c>
      <c r="H3121" s="38">
        <v>584359</v>
      </c>
      <c r="I3121" s="67">
        <v>0</v>
      </c>
      <c r="J3121" s="38">
        <v>46749</v>
      </c>
      <c r="K3121" s="38">
        <v>631108</v>
      </c>
      <c r="L3121" s="7" t="s">
        <v>22849</v>
      </c>
      <c r="M3121" s="6">
        <v>46067</v>
      </c>
      <c r="O3121" s="35">
        <f>IF(Table1[[#This Row],[Phân loại]]="Tồn đầu kỳ",Table1[[#This Row],[Tổng giá trị]],0)</f>
        <v>0</v>
      </c>
      <c r="P3121" s="7">
        <f>IF(Table1[[#This Row],[Số còn phải thu ĐK]]&lt;&gt;0,0,IF(Table1[[#This Row],[Phân loại]]="Bán hàng",Table1[[#This Row],[Tổng giá trị]],-Table1[[#This Row],[Tổng giá trị]]))</f>
        <v>631108</v>
      </c>
      <c r="Q3121" s="35">
        <f t="shared" si="750"/>
        <v>631108</v>
      </c>
      <c r="R3121" s="7">
        <f>Table1[[#This Row],[Số còn phải thu ĐK]]+Table1[[#This Row],[Giá Trị HD sau CK]]-Table1[[#This Row],[Số tiền đã thu]]</f>
        <v>0</v>
      </c>
      <c r="S3121" s="6">
        <f>IF(Table1[[#This Row],[Ngày hóa đơn]]&lt;&gt;"",Table1[[#This Row],[Ngày hóa đơn]],IF(Table1[[#This Row],[Ngày hạch toán]]&lt;&gt;"",Table1[[#This Row],[Ngày hạch toán]],""))</f>
        <v>46037</v>
      </c>
      <c r="T3121" s="7"/>
      <c r="U3121" s="6">
        <f>IF(Table1[[#This Row],[Ngày tính CN]]="","",S3121+T3121)</f>
        <v>46037</v>
      </c>
      <c r="V3121" s="35">
        <f ca="1">IF(Table1[[#This Row],[Hạn thanh toán]]="","",IF((U3121-NOW())&lt;0,0,(U3121-NOW())))</f>
        <v>0</v>
      </c>
      <c r="W3121" s="35"/>
      <c r="X3121" s="35" t="str">
        <f t="shared" ca="1" si="751"/>
        <v/>
      </c>
      <c r="Y3121" s="2" t="str">
        <f t="shared" si="752"/>
        <v>Đã thanh toán</v>
      </c>
      <c r="Z3121" s="51">
        <f t="shared" si="739"/>
        <v>46037</v>
      </c>
      <c r="AA3121" s="51">
        <f t="shared" si="740"/>
        <v>46067</v>
      </c>
      <c r="AD3121" s="2" t="str">
        <f>VLOOKUP($A3121,MA_KH!$A:$Q,MA_KH!O$1,0)</f>
        <v>VITALMART</v>
      </c>
      <c r="AE3121" s="2" t="str">
        <f>VLOOKUP($A3121,MA_KH!$A:$Q,MA_KH!P$1,0)</f>
        <v>CÔNG TY CỔ PHẦN DỊCH VỤ THƯƠNG MẠI VITAL GO</v>
      </c>
    </row>
    <row r="3122" spans="1:31" ht="25.5" hidden="1" customHeight="1" x14ac:dyDescent="0.2">
      <c r="A3122" s="30" t="s">
        <v>23491</v>
      </c>
      <c r="B3122" s="30" t="s">
        <v>14015</v>
      </c>
      <c r="C3122" s="32">
        <v>46031</v>
      </c>
      <c r="D3122" s="30" t="s">
        <v>23506</v>
      </c>
      <c r="E3122" s="37">
        <v>46035</v>
      </c>
      <c r="F3122" s="30" t="s">
        <v>23507</v>
      </c>
      <c r="G3122" s="30" t="s">
        <v>4158</v>
      </c>
      <c r="H3122" s="38">
        <v>751681</v>
      </c>
      <c r="I3122" s="67">
        <v>0</v>
      </c>
      <c r="J3122" s="38">
        <v>60134</v>
      </c>
      <c r="K3122" s="38">
        <v>811815</v>
      </c>
      <c r="L3122" s="7" t="s">
        <v>22849</v>
      </c>
      <c r="M3122" s="6">
        <v>46067</v>
      </c>
      <c r="O3122" s="35">
        <f>IF(Table1[[#This Row],[Phân loại]]="Tồn đầu kỳ",Table1[[#This Row],[Tổng giá trị]],0)</f>
        <v>0</v>
      </c>
      <c r="P3122" s="7">
        <f>IF(Table1[[#This Row],[Số còn phải thu ĐK]]&lt;&gt;0,0,IF(Table1[[#This Row],[Phân loại]]="Bán hàng",Table1[[#This Row],[Tổng giá trị]],-Table1[[#This Row],[Tổng giá trị]]))</f>
        <v>811815</v>
      </c>
      <c r="Q3122" s="35">
        <f t="shared" si="750"/>
        <v>811815</v>
      </c>
      <c r="R3122" s="7">
        <f>Table1[[#This Row],[Số còn phải thu ĐK]]+Table1[[#This Row],[Giá Trị HD sau CK]]-Table1[[#This Row],[Số tiền đã thu]]</f>
        <v>0</v>
      </c>
      <c r="S3122" s="6">
        <f>IF(Table1[[#This Row],[Ngày hóa đơn]]&lt;&gt;"",Table1[[#This Row],[Ngày hóa đơn]],IF(Table1[[#This Row],[Ngày hạch toán]]&lt;&gt;"",Table1[[#This Row],[Ngày hạch toán]],""))</f>
        <v>46035</v>
      </c>
      <c r="T3122" s="7"/>
      <c r="U3122" s="6">
        <f>IF(Table1[[#This Row],[Ngày tính CN]]="","",S3122+T3122)</f>
        <v>46035</v>
      </c>
      <c r="V3122" s="35">
        <f ca="1">IF(Table1[[#This Row],[Hạn thanh toán]]="","",IF((U3122-NOW())&lt;0,0,(U3122-NOW())))</f>
        <v>0</v>
      </c>
      <c r="W3122" s="35"/>
      <c r="X3122" s="35" t="str">
        <f t="shared" ca="1" si="751"/>
        <v/>
      </c>
      <c r="Y3122" s="2" t="str">
        <f t="shared" si="752"/>
        <v>Đã thanh toán</v>
      </c>
      <c r="Z3122" s="51">
        <f t="shared" si="739"/>
        <v>46035</v>
      </c>
      <c r="AA3122" s="51">
        <f t="shared" si="740"/>
        <v>46067</v>
      </c>
      <c r="AD3122" s="2" t="str">
        <f>VLOOKUP($A3122,MA_KH!$A:$Q,MA_KH!O$1,0)</f>
        <v>VITALMART</v>
      </c>
      <c r="AE3122" s="2" t="str">
        <f>VLOOKUP($A3122,MA_KH!$A:$Q,MA_KH!P$1,0)</f>
        <v>CÔNG TY CỔ PHẦN DỊCH VỤ THƯƠNG MẠI VITAL GO</v>
      </c>
    </row>
    <row r="3123" spans="1:31" ht="25.5" hidden="1" customHeight="1" x14ac:dyDescent="0.2">
      <c r="A3123" s="30" t="s">
        <v>23508</v>
      </c>
      <c r="B3123" s="30" t="s">
        <v>14035</v>
      </c>
      <c r="C3123" s="37">
        <v>46035</v>
      </c>
      <c r="D3123" s="30" t="s">
        <v>23509</v>
      </c>
      <c r="E3123" s="37">
        <v>46036</v>
      </c>
      <c r="F3123" s="30" t="s">
        <v>23510</v>
      </c>
      <c r="G3123" s="30" t="s">
        <v>14035</v>
      </c>
      <c r="H3123" s="38">
        <v>998995</v>
      </c>
      <c r="I3123" s="67">
        <v>0</v>
      </c>
      <c r="J3123" s="38">
        <v>79920</v>
      </c>
      <c r="K3123" s="38">
        <v>1078915</v>
      </c>
      <c r="L3123" s="7" t="s">
        <v>22849</v>
      </c>
      <c r="M3123" s="6">
        <v>46067</v>
      </c>
      <c r="O3123" s="35">
        <f>IF(Table1[[#This Row],[Phân loại]]="Tồn đầu kỳ",Table1[[#This Row],[Tổng giá trị]],0)</f>
        <v>0</v>
      </c>
      <c r="P3123" s="7">
        <f>IF(Table1[[#This Row],[Số còn phải thu ĐK]]&lt;&gt;0,0,IF(Table1[[#This Row],[Phân loại]]="Bán hàng",Table1[[#This Row],[Tổng giá trị]],-Table1[[#This Row],[Tổng giá trị]]))</f>
        <v>1078915</v>
      </c>
      <c r="Q3123" s="35">
        <f t="shared" si="750"/>
        <v>1078915</v>
      </c>
      <c r="R3123" s="7">
        <f>Table1[[#This Row],[Số còn phải thu ĐK]]+Table1[[#This Row],[Giá Trị HD sau CK]]-Table1[[#This Row],[Số tiền đã thu]]</f>
        <v>0</v>
      </c>
      <c r="S3123" s="6">
        <f>IF(Table1[[#This Row],[Ngày hóa đơn]]&lt;&gt;"",Table1[[#This Row],[Ngày hóa đơn]],IF(Table1[[#This Row],[Ngày hạch toán]]&lt;&gt;"",Table1[[#This Row],[Ngày hạch toán]],""))</f>
        <v>46036</v>
      </c>
      <c r="T3123" s="7"/>
      <c r="U3123" s="6">
        <f>IF(Table1[[#This Row],[Ngày tính CN]]="","",S3123+T3123)</f>
        <v>46036</v>
      </c>
      <c r="V3123" s="35">
        <f ca="1">IF(Table1[[#This Row],[Hạn thanh toán]]="","",IF((U3123-NOW())&lt;0,0,(U3123-NOW())))</f>
        <v>0</v>
      </c>
      <c r="W3123" s="35"/>
      <c r="X3123" s="35" t="str">
        <f t="shared" ca="1" si="751"/>
        <v/>
      </c>
      <c r="Y3123" s="2" t="str">
        <f t="shared" si="752"/>
        <v>Đã thanh toán</v>
      </c>
      <c r="Z3123" s="51">
        <f t="shared" si="739"/>
        <v>46036</v>
      </c>
      <c r="AA3123" s="51">
        <f t="shared" si="740"/>
        <v>46067</v>
      </c>
      <c r="AD3123" s="2" t="str">
        <f>VLOOKUP($A3123,MA_KH!$A:$Q,MA_KH!O$1,0)</f>
        <v>VITALMART</v>
      </c>
      <c r="AE3123" s="2" t="str">
        <f>VLOOKUP($A3123,MA_KH!$A:$Q,MA_KH!P$1,0)</f>
        <v>CÔNG TY CỔ PHẦN DỊCH VỤ THƯƠNG MẠI VITAL GO</v>
      </c>
    </row>
    <row r="3124" spans="1:31" ht="25.5" hidden="1" customHeight="1" x14ac:dyDescent="0.2">
      <c r="A3124" s="30" t="s">
        <v>23500</v>
      </c>
      <c r="B3124" s="30" t="s">
        <v>4511</v>
      </c>
      <c r="C3124" s="37">
        <v>46035</v>
      </c>
      <c r="D3124" s="30" t="s">
        <v>23511</v>
      </c>
      <c r="E3124" s="37">
        <v>46035</v>
      </c>
      <c r="F3124" s="30" t="s">
        <v>23512</v>
      </c>
      <c r="G3124" s="30" t="s">
        <v>4511</v>
      </c>
      <c r="H3124" s="38">
        <v>341455</v>
      </c>
      <c r="I3124" s="67">
        <v>0</v>
      </c>
      <c r="J3124" s="38">
        <v>27316</v>
      </c>
      <c r="K3124" s="38">
        <v>368771</v>
      </c>
      <c r="L3124" s="7" t="s">
        <v>22849</v>
      </c>
      <c r="M3124" s="6">
        <v>46067</v>
      </c>
      <c r="O3124" s="35">
        <f>IF(Table1[[#This Row],[Phân loại]]="Tồn đầu kỳ",Table1[[#This Row],[Tổng giá trị]],0)</f>
        <v>0</v>
      </c>
      <c r="P3124" s="7">
        <f>IF(Table1[[#This Row],[Số còn phải thu ĐK]]&lt;&gt;0,0,IF(Table1[[#This Row],[Phân loại]]="Bán hàng",Table1[[#This Row],[Tổng giá trị]],-Table1[[#This Row],[Tổng giá trị]]))</f>
        <v>368771</v>
      </c>
      <c r="Q3124" s="35">
        <f t="shared" si="750"/>
        <v>368771</v>
      </c>
      <c r="R3124" s="7">
        <f>Table1[[#This Row],[Số còn phải thu ĐK]]+Table1[[#This Row],[Giá Trị HD sau CK]]-Table1[[#This Row],[Số tiền đã thu]]</f>
        <v>0</v>
      </c>
      <c r="S3124" s="6">
        <f>IF(Table1[[#This Row],[Ngày hóa đơn]]&lt;&gt;"",Table1[[#This Row],[Ngày hóa đơn]],IF(Table1[[#This Row],[Ngày hạch toán]]&lt;&gt;"",Table1[[#This Row],[Ngày hạch toán]],""))</f>
        <v>46035</v>
      </c>
      <c r="T3124" s="7"/>
      <c r="U3124" s="6">
        <f>IF(Table1[[#This Row],[Ngày tính CN]]="","",S3124+T3124)</f>
        <v>46035</v>
      </c>
      <c r="V3124" s="35">
        <f ca="1">IF(Table1[[#This Row],[Hạn thanh toán]]="","",IF((U3124-NOW())&lt;0,0,(U3124-NOW())))</f>
        <v>0</v>
      </c>
      <c r="W3124" s="35"/>
      <c r="X3124" s="35" t="str">
        <f t="shared" ca="1" si="751"/>
        <v/>
      </c>
      <c r="Y3124" s="2" t="str">
        <f t="shared" si="752"/>
        <v>Đã thanh toán</v>
      </c>
      <c r="Z3124" s="51">
        <f t="shared" si="739"/>
        <v>46035</v>
      </c>
      <c r="AA3124" s="51">
        <f t="shared" si="740"/>
        <v>46067</v>
      </c>
      <c r="AD3124" s="2" t="str">
        <f>VLOOKUP($A3124,MA_KH!$A:$Q,MA_KH!O$1,0)</f>
        <v>VITALMART</v>
      </c>
      <c r="AE3124" s="2" t="str">
        <f>VLOOKUP($A3124,MA_KH!$A:$Q,MA_KH!P$1,0)</f>
        <v>CÔNG TY CỔ PHẦN DỊCH VỤ THƯƠNG MẠI VITAL GO</v>
      </c>
    </row>
    <row r="3125" spans="1:31" ht="25.5" hidden="1" customHeight="1" x14ac:dyDescent="0.2">
      <c r="A3125" s="30" t="s">
        <v>23500</v>
      </c>
      <c r="B3125" s="30" t="s">
        <v>4511</v>
      </c>
      <c r="C3125" s="37">
        <v>46038</v>
      </c>
      <c r="D3125" s="30" t="s">
        <v>23513</v>
      </c>
      <c r="E3125" s="37">
        <v>46043</v>
      </c>
      <c r="F3125" s="30" t="s">
        <v>23514</v>
      </c>
      <c r="G3125" s="30" t="s">
        <v>4413</v>
      </c>
      <c r="H3125" s="38">
        <v>444863</v>
      </c>
      <c r="I3125" s="67">
        <v>0</v>
      </c>
      <c r="J3125" s="38">
        <v>35589</v>
      </c>
      <c r="K3125" s="38">
        <v>480452</v>
      </c>
      <c r="L3125" s="7" t="s">
        <v>22849</v>
      </c>
      <c r="M3125" s="6">
        <v>46067</v>
      </c>
      <c r="O3125" s="35">
        <f>IF(Table1[[#This Row],[Phân loại]]="Tồn đầu kỳ",Table1[[#This Row],[Tổng giá trị]],0)</f>
        <v>0</v>
      </c>
      <c r="P3125" s="7">
        <f>IF(Table1[[#This Row],[Số còn phải thu ĐK]]&lt;&gt;0,0,IF(Table1[[#This Row],[Phân loại]]="Bán hàng",Table1[[#This Row],[Tổng giá trị]],-Table1[[#This Row],[Tổng giá trị]]))</f>
        <v>480452</v>
      </c>
      <c r="Q3125" s="35">
        <f t="shared" si="750"/>
        <v>480452</v>
      </c>
      <c r="R3125" s="7">
        <f>Table1[[#This Row],[Số còn phải thu ĐK]]+Table1[[#This Row],[Giá Trị HD sau CK]]-Table1[[#This Row],[Số tiền đã thu]]</f>
        <v>0</v>
      </c>
      <c r="S3125" s="6">
        <f>IF(Table1[[#This Row],[Ngày hóa đơn]]&lt;&gt;"",Table1[[#This Row],[Ngày hóa đơn]],IF(Table1[[#This Row],[Ngày hạch toán]]&lt;&gt;"",Table1[[#This Row],[Ngày hạch toán]],""))</f>
        <v>46043</v>
      </c>
      <c r="T3125" s="7"/>
      <c r="U3125" s="6">
        <f>IF(Table1[[#This Row],[Ngày tính CN]]="","",S3125+T3125)</f>
        <v>46043</v>
      </c>
      <c r="V3125" s="35">
        <f ca="1">IF(Table1[[#This Row],[Hạn thanh toán]]="","",IF((U3125-NOW())&lt;0,0,(U3125-NOW())))</f>
        <v>0</v>
      </c>
      <c r="W3125" s="35"/>
      <c r="X3125" s="35" t="str">
        <f t="shared" ca="1" si="751"/>
        <v/>
      </c>
      <c r="Y3125" s="2" t="str">
        <f t="shared" si="752"/>
        <v>Đã thanh toán</v>
      </c>
      <c r="Z3125" s="51">
        <f t="shared" si="739"/>
        <v>46043</v>
      </c>
      <c r="AA3125" s="51">
        <f t="shared" si="740"/>
        <v>46067</v>
      </c>
      <c r="AD3125" s="2" t="str">
        <f>VLOOKUP($A3125,MA_KH!$A:$Q,MA_KH!O$1,0)</f>
        <v>VITALMART</v>
      </c>
      <c r="AE3125" s="2" t="str">
        <f>VLOOKUP($A3125,MA_KH!$A:$Q,MA_KH!P$1,0)</f>
        <v>CÔNG TY CỔ PHẦN DỊCH VỤ THƯƠNG MẠI VITAL GO</v>
      </c>
    </row>
    <row r="3126" spans="1:31" ht="25.5" hidden="1" customHeight="1" x14ac:dyDescent="0.2">
      <c r="A3126" s="30" t="s">
        <v>23491</v>
      </c>
      <c r="B3126" s="30" t="s">
        <v>14015</v>
      </c>
      <c r="C3126" s="37">
        <v>46038</v>
      </c>
      <c r="D3126" s="30" t="s">
        <v>23515</v>
      </c>
      <c r="E3126" s="37">
        <v>46043</v>
      </c>
      <c r="F3126" s="30" t="s">
        <v>23516</v>
      </c>
      <c r="G3126" s="30" t="s">
        <v>4158</v>
      </c>
      <c r="H3126" s="38">
        <v>689092</v>
      </c>
      <c r="I3126" s="67">
        <v>0</v>
      </c>
      <c r="J3126" s="38">
        <v>55127</v>
      </c>
      <c r="K3126" s="38">
        <v>744219</v>
      </c>
      <c r="L3126" s="7" t="s">
        <v>22849</v>
      </c>
      <c r="M3126" s="6">
        <v>46067</v>
      </c>
      <c r="O3126" s="35">
        <f>IF(Table1[[#This Row],[Phân loại]]="Tồn đầu kỳ",Table1[[#This Row],[Tổng giá trị]],0)</f>
        <v>0</v>
      </c>
      <c r="P3126" s="7">
        <f>IF(Table1[[#This Row],[Số còn phải thu ĐK]]&lt;&gt;0,0,IF(Table1[[#This Row],[Phân loại]]="Bán hàng",Table1[[#This Row],[Tổng giá trị]],-Table1[[#This Row],[Tổng giá trị]]))</f>
        <v>744219</v>
      </c>
      <c r="Q3126" s="35">
        <f t="shared" si="750"/>
        <v>744219</v>
      </c>
      <c r="R3126" s="7">
        <f>Table1[[#This Row],[Số còn phải thu ĐK]]+Table1[[#This Row],[Giá Trị HD sau CK]]-Table1[[#This Row],[Số tiền đã thu]]</f>
        <v>0</v>
      </c>
      <c r="S3126" s="6">
        <f>IF(Table1[[#This Row],[Ngày hóa đơn]]&lt;&gt;"",Table1[[#This Row],[Ngày hóa đơn]],IF(Table1[[#This Row],[Ngày hạch toán]]&lt;&gt;"",Table1[[#This Row],[Ngày hạch toán]],""))</f>
        <v>46043</v>
      </c>
      <c r="T3126" s="7"/>
      <c r="U3126" s="6">
        <f>IF(Table1[[#This Row],[Ngày tính CN]]="","",S3126+T3126)</f>
        <v>46043</v>
      </c>
      <c r="V3126" s="35">
        <f ca="1">IF(Table1[[#This Row],[Hạn thanh toán]]="","",IF((U3126-NOW())&lt;0,0,(U3126-NOW())))</f>
        <v>0</v>
      </c>
      <c r="W3126" s="35"/>
      <c r="X3126" s="35" t="str">
        <f t="shared" ca="1" si="751"/>
        <v/>
      </c>
      <c r="Y3126" s="2" t="str">
        <f t="shared" si="752"/>
        <v>Đã thanh toán</v>
      </c>
      <c r="Z3126" s="51">
        <f t="shared" si="739"/>
        <v>46043</v>
      </c>
      <c r="AA3126" s="51">
        <f t="shared" si="740"/>
        <v>46067</v>
      </c>
      <c r="AD3126" s="2" t="str">
        <f>VLOOKUP($A3126,MA_KH!$A:$Q,MA_KH!O$1,0)</f>
        <v>VITALMART</v>
      </c>
      <c r="AE3126" s="2" t="str">
        <f>VLOOKUP($A3126,MA_KH!$A:$Q,MA_KH!P$1,0)</f>
        <v>CÔNG TY CỔ PHẦN DỊCH VỤ THƯƠNG MẠI VITAL GO</v>
      </c>
    </row>
    <row r="3127" spans="1:31" ht="25.5" hidden="1" customHeight="1" x14ac:dyDescent="0.2">
      <c r="A3127" s="30" t="s">
        <v>23491</v>
      </c>
      <c r="B3127" s="30" t="s">
        <v>14015</v>
      </c>
      <c r="C3127" s="37">
        <v>46042</v>
      </c>
      <c r="D3127" s="30" t="s">
        <v>23517</v>
      </c>
      <c r="E3127" s="37">
        <v>46049</v>
      </c>
      <c r="F3127" s="30" t="s">
        <v>23518</v>
      </c>
      <c r="G3127" s="30" t="s">
        <v>4158</v>
      </c>
      <c r="H3127" s="38">
        <v>757383</v>
      </c>
      <c r="I3127" s="67">
        <v>0</v>
      </c>
      <c r="J3127" s="38">
        <v>60591</v>
      </c>
      <c r="K3127" s="38">
        <v>817974</v>
      </c>
      <c r="L3127" s="7" t="s">
        <v>22849</v>
      </c>
      <c r="M3127" s="6">
        <v>46067</v>
      </c>
      <c r="O3127" s="35">
        <f>IF(Table1[[#This Row],[Phân loại]]="Tồn đầu kỳ",Table1[[#This Row],[Tổng giá trị]],0)</f>
        <v>0</v>
      </c>
      <c r="P3127" s="7">
        <f>IF(Table1[[#This Row],[Số còn phải thu ĐK]]&lt;&gt;0,0,IF(Table1[[#This Row],[Phân loại]]="Bán hàng",Table1[[#This Row],[Tổng giá trị]],-Table1[[#This Row],[Tổng giá trị]]))</f>
        <v>817974</v>
      </c>
      <c r="Q3127" s="35">
        <f t="shared" si="750"/>
        <v>817974</v>
      </c>
      <c r="R3127" s="7">
        <f>Table1[[#This Row],[Số còn phải thu ĐK]]+Table1[[#This Row],[Giá Trị HD sau CK]]-Table1[[#This Row],[Số tiền đã thu]]</f>
        <v>0</v>
      </c>
      <c r="S3127" s="6">
        <f>IF(Table1[[#This Row],[Ngày hóa đơn]]&lt;&gt;"",Table1[[#This Row],[Ngày hóa đơn]],IF(Table1[[#This Row],[Ngày hạch toán]]&lt;&gt;"",Table1[[#This Row],[Ngày hạch toán]],""))</f>
        <v>46049</v>
      </c>
      <c r="T3127" s="7"/>
      <c r="U3127" s="6">
        <f>IF(Table1[[#This Row],[Ngày tính CN]]="","",S3127+T3127)</f>
        <v>46049</v>
      </c>
      <c r="V3127" s="35">
        <f ca="1">IF(Table1[[#This Row],[Hạn thanh toán]]="","",IF((U3127-NOW())&lt;0,0,(U3127-NOW())))</f>
        <v>0</v>
      </c>
      <c r="W3127" s="35"/>
      <c r="X3127" s="35" t="str">
        <f t="shared" ca="1" si="751"/>
        <v/>
      </c>
      <c r="Y3127" s="2" t="str">
        <f t="shared" si="752"/>
        <v>Đã thanh toán</v>
      </c>
      <c r="Z3127" s="51">
        <f t="shared" si="739"/>
        <v>46049</v>
      </c>
      <c r="AA3127" s="51">
        <f t="shared" si="740"/>
        <v>46067</v>
      </c>
      <c r="AD3127" s="2" t="str">
        <f>VLOOKUP($A3127,MA_KH!$A:$Q,MA_KH!O$1,0)</f>
        <v>VITALMART</v>
      </c>
      <c r="AE3127" s="2" t="str">
        <f>VLOOKUP($A3127,MA_KH!$A:$Q,MA_KH!P$1,0)</f>
        <v>CÔNG TY CỔ PHẦN DỊCH VỤ THƯƠNG MẠI VITAL GO</v>
      </c>
    </row>
    <row r="3128" spans="1:31" ht="25.5" hidden="1" customHeight="1" x14ac:dyDescent="0.2">
      <c r="A3128" s="30" t="s">
        <v>23494</v>
      </c>
      <c r="B3128" s="30" t="s">
        <v>14030</v>
      </c>
      <c r="C3128" s="37">
        <v>46042</v>
      </c>
      <c r="D3128" s="30" t="s">
        <v>23519</v>
      </c>
      <c r="E3128" s="37">
        <v>46049</v>
      </c>
      <c r="F3128" s="30" t="s">
        <v>23520</v>
      </c>
      <c r="G3128" s="30" t="s">
        <v>4361</v>
      </c>
      <c r="H3128" s="38">
        <v>780949</v>
      </c>
      <c r="I3128" s="67">
        <v>0</v>
      </c>
      <c r="J3128" s="38">
        <v>62476</v>
      </c>
      <c r="K3128" s="38">
        <v>843425</v>
      </c>
      <c r="L3128" s="7" t="s">
        <v>22849</v>
      </c>
      <c r="M3128" s="6">
        <v>46067</v>
      </c>
      <c r="O3128" s="35">
        <f>IF(Table1[[#This Row],[Phân loại]]="Tồn đầu kỳ",Table1[[#This Row],[Tổng giá trị]],0)</f>
        <v>0</v>
      </c>
      <c r="P3128" s="7">
        <f>IF(Table1[[#This Row],[Số còn phải thu ĐK]]&lt;&gt;0,0,IF(Table1[[#This Row],[Phân loại]]="Bán hàng",Table1[[#This Row],[Tổng giá trị]],-Table1[[#This Row],[Tổng giá trị]]))</f>
        <v>843425</v>
      </c>
      <c r="Q3128" s="35">
        <f t="shared" si="750"/>
        <v>843425</v>
      </c>
      <c r="R3128" s="7">
        <f>Table1[[#This Row],[Số còn phải thu ĐK]]+Table1[[#This Row],[Giá Trị HD sau CK]]-Table1[[#This Row],[Số tiền đã thu]]</f>
        <v>0</v>
      </c>
      <c r="S3128" s="6">
        <f>IF(Table1[[#This Row],[Ngày hóa đơn]]&lt;&gt;"",Table1[[#This Row],[Ngày hóa đơn]],IF(Table1[[#This Row],[Ngày hạch toán]]&lt;&gt;"",Table1[[#This Row],[Ngày hạch toán]],""))</f>
        <v>46049</v>
      </c>
      <c r="T3128" s="7"/>
      <c r="U3128" s="6">
        <f>IF(Table1[[#This Row],[Ngày tính CN]]="","",S3128+T3128)</f>
        <v>46049</v>
      </c>
      <c r="V3128" s="35">
        <f ca="1">IF(Table1[[#This Row],[Hạn thanh toán]]="","",IF((U3128-NOW())&lt;0,0,(U3128-NOW())))</f>
        <v>0</v>
      </c>
      <c r="W3128" s="35"/>
      <c r="X3128" s="35" t="str">
        <f t="shared" ca="1" si="751"/>
        <v/>
      </c>
      <c r="Y3128" s="2" t="str">
        <f t="shared" si="752"/>
        <v>Đã thanh toán</v>
      </c>
      <c r="Z3128" s="51">
        <f t="shared" si="739"/>
        <v>46049</v>
      </c>
      <c r="AA3128" s="51">
        <f t="shared" si="740"/>
        <v>46067</v>
      </c>
      <c r="AD3128" s="2" t="str">
        <f>VLOOKUP($A3128,MA_KH!$A:$Q,MA_KH!O$1,0)</f>
        <v>VITALMART</v>
      </c>
      <c r="AE3128" s="2" t="str">
        <f>VLOOKUP($A3128,MA_KH!$A:$Q,MA_KH!P$1,0)</f>
        <v>CÔNG TY CỔ PHẦN DỊCH VỤ THƯƠNG MẠI VITAL GO</v>
      </c>
    </row>
    <row r="3129" spans="1:31" ht="25.5" hidden="1" customHeight="1" x14ac:dyDescent="0.2">
      <c r="A3129" s="30" t="s">
        <v>23500</v>
      </c>
      <c r="B3129" s="30" t="s">
        <v>4511</v>
      </c>
      <c r="C3129" s="37">
        <v>46042</v>
      </c>
      <c r="D3129" s="30" t="s">
        <v>23521</v>
      </c>
      <c r="E3129" s="37">
        <v>46049</v>
      </c>
      <c r="F3129" s="30" t="s">
        <v>23522</v>
      </c>
      <c r="G3129" s="30" t="s">
        <v>4413</v>
      </c>
      <c r="H3129" s="38">
        <v>936061</v>
      </c>
      <c r="I3129" s="67">
        <v>0</v>
      </c>
      <c r="J3129" s="38">
        <v>74885</v>
      </c>
      <c r="K3129" s="38">
        <v>1010946</v>
      </c>
      <c r="L3129" s="7" t="s">
        <v>22849</v>
      </c>
      <c r="M3129" s="6">
        <v>46067</v>
      </c>
      <c r="O3129" s="35">
        <f>IF(Table1[[#This Row],[Phân loại]]="Tồn đầu kỳ",Table1[[#This Row],[Tổng giá trị]],0)</f>
        <v>0</v>
      </c>
      <c r="P3129" s="7">
        <f>IF(Table1[[#This Row],[Số còn phải thu ĐK]]&lt;&gt;0,0,IF(Table1[[#This Row],[Phân loại]]="Bán hàng",Table1[[#This Row],[Tổng giá trị]],-Table1[[#This Row],[Tổng giá trị]]))</f>
        <v>1010946</v>
      </c>
      <c r="Q3129" s="35">
        <f t="shared" si="750"/>
        <v>1010946</v>
      </c>
      <c r="R3129" s="7">
        <f>Table1[[#This Row],[Số còn phải thu ĐK]]+Table1[[#This Row],[Giá Trị HD sau CK]]-Table1[[#This Row],[Số tiền đã thu]]</f>
        <v>0</v>
      </c>
      <c r="S3129" s="6">
        <f>IF(Table1[[#This Row],[Ngày hóa đơn]]&lt;&gt;"",Table1[[#This Row],[Ngày hóa đơn]],IF(Table1[[#This Row],[Ngày hạch toán]]&lt;&gt;"",Table1[[#This Row],[Ngày hạch toán]],""))</f>
        <v>46049</v>
      </c>
      <c r="T3129" s="7"/>
      <c r="U3129" s="6">
        <f>IF(Table1[[#This Row],[Ngày tính CN]]="","",S3129+T3129)</f>
        <v>46049</v>
      </c>
      <c r="V3129" s="35">
        <f ca="1">IF(Table1[[#This Row],[Hạn thanh toán]]="","",IF((U3129-NOW())&lt;0,0,(U3129-NOW())))</f>
        <v>0</v>
      </c>
      <c r="W3129" s="35"/>
      <c r="X3129" s="35" t="str">
        <f t="shared" ca="1" si="751"/>
        <v/>
      </c>
      <c r="Y3129" s="2" t="str">
        <f t="shared" si="752"/>
        <v>Đã thanh toán</v>
      </c>
      <c r="Z3129" s="51">
        <f t="shared" si="739"/>
        <v>46049</v>
      </c>
      <c r="AA3129" s="51">
        <f t="shared" si="740"/>
        <v>46067</v>
      </c>
      <c r="AD3129" s="2" t="str">
        <f>VLOOKUP($A3129,MA_KH!$A:$Q,MA_KH!O$1,0)</f>
        <v>VITALMART</v>
      </c>
      <c r="AE3129" s="2" t="str">
        <f>VLOOKUP($A3129,MA_KH!$A:$Q,MA_KH!P$1,0)</f>
        <v>CÔNG TY CỔ PHẦN DỊCH VỤ THƯƠNG MẠI VITAL GO</v>
      </c>
    </row>
    <row r="3130" spans="1:31" ht="25.5" hidden="1" customHeight="1" x14ac:dyDescent="0.2">
      <c r="A3130" s="30" t="s">
        <v>23497</v>
      </c>
      <c r="B3130" s="30" t="s">
        <v>14041</v>
      </c>
      <c r="C3130" s="37">
        <v>46042</v>
      </c>
      <c r="D3130" s="30" t="s">
        <v>23523</v>
      </c>
      <c r="E3130" s="37">
        <v>46049</v>
      </c>
      <c r="F3130" s="30" t="s">
        <v>23524</v>
      </c>
      <c r="G3130" s="30" t="s">
        <v>4440</v>
      </c>
      <c r="H3130" s="38">
        <v>639591</v>
      </c>
      <c r="I3130" s="67">
        <v>0</v>
      </c>
      <c r="J3130" s="38">
        <v>51167</v>
      </c>
      <c r="K3130" s="38">
        <v>690758</v>
      </c>
      <c r="L3130" s="7" t="s">
        <v>22849</v>
      </c>
      <c r="M3130" s="6">
        <v>46067</v>
      </c>
      <c r="O3130" s="35">
        <f>IF(Table1[[#This Row],[Phân loại]]="Tồn đầu kỳ",Table1[[#This Row],[Tổng giá trị]],0)</f>
        <v>0</v>
      </c>
      <c r="P3130" s="7">
        <f>IF(Table1[[#This Row],[Số còn phải thu ĐK]]&lt;&gt;0,0,IF(Table1[[#This Row],[Phân loại]]="Bán hàng",Table1[[#This Row],[Tổng giá trị]],-Table1[[#This Row],[Tổng giá trị]]))</f>
        <v>690758</v>
      </c>
      <c r="Q3130" s="35">
        <f t="shared" si="750"/>
        <v>690758</v>
      </c>
      <c r="R3130" s="7">
        <f>Table1[[#This Row],[Số còn phải thu ĐK]]+Table1[[#This Row],[Giá Trị HD sau CK]]-Table1[[#This Row],[Số tiền đã thu]]</f>
        <v>0</v>
      </c>
      <c r="S3130" s="6">
        <f>IF(Table1[[#This Row],[Ngày hóa đơn]]&lt;&gt;"",Table1[[#This Row],[Ngày hóa đơn]],IF(Table1[[#This Row],[Ngày hạch toán]]&lt;&gt;"",Table1[[#This Row],[Ngày hạch toán]],""))</f>
        <v>46049</v>
      </c>
      <c r="T3130" s="7"/>
      <c r="U3130" s="6">
        <f>IF(Table1[[#This Row],[Ngày tính CN]]="","",S3130+T3130)</f>
        <v>46049</v>
      </c>
      <c r="V3130" s="35">
        <f ca="1">IF(Table1[[#This Row],[Hạn thanh toán]]="","",IF((U3130-NOW())&lt;0,0,(U3130-NOW())))</f>
        <v>0</v>
      </c>
      <c r="W3130" s="35"/>
      <c r="X3130" s="35" t="str">
        <f t="shared" ca="1" si="751"/>
        <v/>
      </c>
      <c r="Y3130" s="2" t="str">
        <f t="shared" si="752"/>
        <v>Đã thanh toán</v>
      </c>
      <c r="Z3130" s="51">
        <f t="shared" si="739"/>
        <v>46049</v>
      </c>
      <c r="AA3130" s="51">
        <f t="shared" si="740"/>
        <v>46067</v>
      </c>
      <c r="AD3130" s="2" t="str">
        <f>VLOOKUP($A3130,MA_KH!$A:$Q,MA_KH!O$1,0)</f>
        <v>VITALMART</v>
      </c>
      <c r="AE3130" s="2" t="str">
        <f>VLOOKUP($A3130,MA_KH!$A:$Q,MA_KH!P$1,0)</f>
        <v>CÔNG TY CỔ PHẦN DỊCH VỤ THƯƠNG MẠI VITAL GO</v>
      </c>
    </row>
    <row r="3131" spans="1:31" ht="25.5" hidden="1" customHeight="1" x14ac:dyDescent="0.2">
      <c r="A3131" s="30" t="s">
        <v>23491</v>
      </c>
      <c r="B3131" s="30" t="s">
        <v>14015</v>
      </c>
      <c r="C3131" s="37">
        <v>46048</v>
      </c>
      <c r="D3131" s="30" t="s">
        <v>23525</v>
      </c>
      <c r="E3131" s="37">
        <v>46048</v>
      </c>
      <c r="F3131" s="30" t="s">
        <v>23526</v>
      </c>
      <c r="G3131" s="30" t="s">
        <v>14015</v>
      </c>
      <c r="H3131" s="38">
        <v>654637</v>
      </c>
      <c r="I3131" s="67">
        <v>0</v>
      </c>
      <c r="J3131" s="38">
        <v>52371</v>
      </c>
      <c r="K3131" s="38">
        <v>707008</v>
      </c>
      <c r="L3131" s="7" t="s">
        <v>22849</v>
      </c>
      <c r="M3131" s="6">
        <v>46067</v>
      </c>
      <c r="O3131" s="35">
        <f>IF(Table1[[#This Row],[Phân loại]]="Tồn đầu kỳ",Table1[[#This Row],[Tổng giá trị]],0)</f>
        <v>0</v>
      </c>
      <c r="P3131" s="7">
        <f>IF(Table1[[#This Row],[Số còn phải thu ĐK]]&lt;&gt;0,0,IF(Table1[[#This Row],[Phân loại]]="Bán hàng",Table1[[#This Row],[Tổng giá trị]],-Table1[[#This Row],[Tổng giá trị]]))</f>
        <v>707008</v>
      </c>
      <c r="Q3131" s="35">
        <f t="shared" si="750"/>
        <v>707008</v>
      </c>
      <c r="R3131" s="7">
        <f>Table1[[#This Row],[Số còn phải thu ĐK]]+Table1[[#This Row],[Giá Trị HD sau CK]]-Table1[[#This Row],[Số tiền đã thu]]</f>
        <v>0</v>
      </c>
      <c r="S3131" s="6">
        <f>IF(Table1[[#This Row],[Ngày hóa đơn]]&lt;&gt;"",Table1[[#This Row],[Ngày hóa đơn]],IF(Table1[[#This Row],[Ngày hạch toán]]&lt;&gt;"",Table1[[#This Row],[Ngày hạch toán]],""))</f>
        <v>46048</v>
      </c>
      <c r="T3131" s="7"/>
      <c r="U3131" s="6">
        <f>IF(Table1[[#This Row],[Ngày tính CN]]="","",S3131+T3131)</f>
        <v>46048</v>
      </c>
      <c r="V3131" s="35">
        <f ca="1">IF(Table1[[#This Row],[Hạn thanh toán]]="","",IF((U3131-NOW())&lt;0,0,(U3131-NOW())))</f>
        <v>0</v>
      </c>
      <c r="W3131" s="35"/>
      <c r="X3131" s="35" t="str">
        <f t="shared" ca="1" si="751"/>
        <v/>
      </c>
      <c r="Y3131" s="2" t="str">
        <f t="shared" si="752"/>
        <v>Đã thanh toán</v>
      </c>
      <c r="Z3131" s="51">
        <f t="shared" si="739"/>
        <v>46048</v>
      </c>
      <c r="AA3131" s="51">
        <f t="shared" si="740"/>
        <v>46067</v>
      </c>
      <c r="AD3131" s="2" t="str">
        <f>VLOOKUP($A3131,MA_KH!$A:$Q,MA_KH!O$1,0)</f>
        <v>VITALMART</v>
      </c>
      <c r="AE3131" s="2" t="str">
        <f>VLOOKUP($A3131,MA_KH!$A:$Q,MA_KH!P$1,0)</f>
        <v>CÔNG TY CỔ PHẦN DỊCH VỤ THƯƠNG MẠI VITAL GO</v>
      </c>
    </row>
    <row r="3132" spans="1:31" ht="25.5" hidden="1" customHeight="1" x14ac:dyDescent="0.2">
      <c r="A3132" s="30" t="s">
        <v>23494</v>
      </c>
      <c r="B3132" s="30" t="s">
        <v>14030</v>
      </c>
      <c r="C3132" s="37">
        <v>46049</v>
      </c>
      <c r="D3132" s="30" t="s">
        <v>23527</v>
      </c>
      <c r="E3132" s="37">
        <v>46049</v>
      </c>
      <c r="F3132" s="30" t="s">
        <v>23528</v>
      </c>
      <c r="G3132" s="30" t="s">
        <v>14030</v>
      </c>
      <c r="H3132" s="38">
        <v>610717</v>
      </c>
      <c r="I3132" s="67">
        <v>0</v>
      </c>
      <c r="J3132" s="38">
        <v>48857</v>
      </c>
      <c r="K3132" s="38">
        <v>659574</v>
      </c>
      <c r="L3132" s="7" t="s">
        <v>22849</v>
      </c>
      <c r="M3132" s="6">
        <v>46067</v>
      </c>
      <c r="O3132" s="35">
        <f>IF(Table1[[#This Row],[Phân loại]]="Tồn đầu kỳ",Table1[[#This Row],[Tổng giá trị]],0)</f>
        <v>0</v>
      </c>
      <c r="P3132" s="7">
        <f>IF(Table1[[#This Row],[Số còn phải thu ĐK]]&lt;&gt;0,0,IF(Table1[[#This Row],[Phân loại]]="Bán hàng",Table1[[#This Row],[Tổng giá trị]],-Table1[[#This Row],[Tổng giá trị]]))</f>
        <v>659574</v>
      </c>
      <c r="Q3132" s="35">
        <f t="shared" si="750"/>
        <v>659574</v>
      </c>
      <c r="R3132" s="7">
        <f>Table1[[#This Row],[Số còn phải thu ĐK]]+Table1[[#This Row],[Giá Trị HD sau CK]]-Table1[[#This Row],[Số tiền đã thu]]</f>
        <v>0</v>
      </c>
      <c r="S3132" s="6">
        <f>IF(Table1[[#This Row],[Ngày hóa đơn]]&lt;&gt;"",Table1[[#This Row],[Ngày hóa đơn]],IF(Table1[[#This Row],[Ngày hạch toán]]&lt;&gt;"",Table1[[#This Row],[Ngày hạch toán]],""))</f>
        <v>46049</v>
      </c>
      <c r="T3132" s="7"/>
      <c r="U3132" s="6">
        <f>IF(Table1[[#This Row],[Ngày tính CN]]="","",S3132+T3132)</f>
        <v>46049</v>
      </c>
      <c r="V3132" s="35">
        <f ca="1">IF(Table1[[#This Row],[Hạn thanh toán]]="","",IF((U3132-NOW())&lt;0,0,(U3132-NOW())))</f>
        <v>0</v>
      </c>
      <c r="W3132" s="35"/>
      <c r="X3132" s="35" t="str">
        <f t="shared" ca="1" si="751"/>
        <v/>
      </c>
      <c r="Y3132" s="2" t="str">
        <f t="shared" si="752"/>
        <v>Đã thanh toán</v>
      </c>
      <c r="Z3132" s="51">
        <f t="shared" si="739"/>
        <v>46049</v>
      </c>
      <c r="AA3132" s="51">
        <f t="shared" si="740"/>
        <v>46067</v>
      </c>
      <c r="AD3132" s="2" t="str">
        <f>VLOOKUP($A3132,MA_KH!$A:$Q,MA_KH!O$1,0)</f>
        <v>VITALMART</v>
      </c>
      <c r="AE3132" s="2" t="str">
        <f>VLOOKUP($A3132,MA_KH!$A:$Q,MA_KH!P$1,0)</f>
        <v>CÔNG TY CỔ PHẦN DỊCH VỤ THƯƠNG MẠI VITAL GO</v>
      </c>
    </row>
    <row r="3133" spans="1:31" ht="25.5" hidden="1" customHeight="1" x14ac:dyDescent="0.2">
      <c r="A3133" s="39" t="s">
        <v>23508</v>
      </c>
      <c r="B3133" s="39" t="s">
        <v>14035</v>
      </c>
      <c r="C3133" s="37">
        <v>46050</v>
      </c>
      <c r="D3133" s="39" t="s">
        <v>23529</v>
      </c>
      <c r="E3133" s="37">
        <v>46050</v>
      </c>
      <c r="F3133" s="39" t="s">
        <v>23530</v>
      </c>
      <c r="G3133" s="39" t="s">
        <v>14035</v>
      </c>
      <c r="H3133" s="41">
        <v>1671496</v>
      </c>
      <c r="I3133" s="67">
        <v>0</v>
      </c>
      <c r="J3133" s="41">
        <v>133720</v>
      </c>
      <c r="K3133" s="41">
        <v>1805216</v>
      </c>
      <c r="L3133" s="7" t="s">
        <v>22849</v>
      </c>
      <c r="M3133" s="6">
        <v>46067</v>
      </c>
      <c r="O3133" s="35">
        <f>IF(Table1[[#This Row],[Phân loại]]="Tồn đầu kỳ",Table1[[#This Row],[Tổng giá trị]],0)</f>
        <v>0</v>
      </c>
      <c r="P3133" s="7">
        <f>IF(Table1[[#This Row],[Số còn phải thu ĐK]]&lt;&gt;0,0,IF(Table1[[#This Row],[Phân loại]]="Bán hàng",Table1[[#This Row],[Tổng giá trị]],-Table1[[#This Row],[Tổng giá trị]]))</f>
        <v>1805216</v>
      </c>
      <c r="Q3133" s="35">
        <f t="shared" si="750"/>
        <v>1805216</v>
      </c>
      <c r="R3133" s="7">
        <f>Table1[[#This Row],[Số còn phải thu ĐK]]+Table1[[#This Row],[Giá Trị HD sau CK]]-Table1[[#This Row],[Số tiền đã thu]]</f>
        <v>0</v>
      </c>
      <c r="S3133" s="6">
        <f>IF(Table1[[#This Row],[Ngày hóa đơn]]&lt;&gt;"",Table1[[#This Row],[Ngày hóa đơn]],IF(Table1[[#This Row],[Ngày hạch toán]]&lt;&gt;"",Table1[[#This Row],[Ngày hạch toán]],""))</f>
        <v>46050</v>
      </c>
      <c r="T3133" s="7"/>
      <c r="U3133" s="6">
        <f>IF(Table1[[#This Row],[Ngày tính CN]]="","",S3133+T3133)</f>
        <v>46050</v>
      </c>
      <c r="V3133" s="35">
        <f ca="1">IF(Table1[[#This Row],[Hạn thanh toán]]="","",IF((U3133-NOW())&lt;0,0,(U3133-NOW())))</f>
        <v>0</v>
      </c>
      <c r="W3133" s="35"/>
      <c r="X3133" s="35" t="str">
        <f t="shared" ca="1" si="751"/>
        <v/>
      </c>
      <c r="Y3133" s="2" t="str">
        <f t="shared" si="752"/>
        <v>Đã thanh toán</v>
      </c>
      <c r="Z3133" s="51">
        <f t="shared" si="739"/>
        <v>46050</v>
      </c>
      <c r="AA3133" s="51">
        <f t="shared" si="740"/>
        <v>46067</v>
      </c>
      <c r="AD3133" s="2" t="str">
        <f>VLOOKUP($A3133,MA_KH!$A:$Q,MA_KH!O$1,0)</f>
        <v>VITALMART</v>
      </c>
      <c r="AE3133" s="2" t="str">
        <f>VLOOKUP($A3133,MA_KH!$A:$Q,MA_KH!P$1,0)</f>
        <v>CÔNG TY CỔ PHẦN DỊCH VỤ THƯƠNG MẠI VITAL GO</v>
      </c>
    </row>
    <row r="3134" spans="1:31" ht="25.5" hidden="1" customHeight="1" x14ac:dyDescent="0.2">
      <c r="A3134" s="30" t="s">
        <v>23536</v>
      </c>
      <c r="B3134" s="30" t="s">
        <v>4331</v>
      </c>
      <c r="C3134" s="37">
        <v>46041</v>
      </c>
      <c r="D3134" s="30" t="s">
        <v>23537</v>
      </c>
      <c r="E3134" s="37">
        <v>46041</v>
      </c>
      <c r="F3134" s="30" t="s">
        <v>23538</v>
      </c>
      <c r="G3134" s="30" t="s">
        <v>23539</v>
      </c>
      <c r="H3134" s="38">
        <v>4045500</v>
      </c>
      <c r="I3134" s="67">
        <v>0</v>
      </c>
      <c r="J3134" s="38">
        <v>323640</v>
      </c>
      <c r="K3134" s="38">
        <v>4369140</v>
      </c>
      <c r="L3134" s="7" t="s">
        <v>22849</v>
      </c>
      <c r="O3134" s="35">
        <f>IF(Table1[[#This Row],[Phân loại]]="Tồn đầu kỳ",Table1[[#This Row],[Tổng giá trị]],0)</f>
        <v>0</v>
      </c>
      <c r="P3134" s="7">
        <f>IF(Table1[[#This Row],[Số còn phải thu ĐK]]&lt;&gt;0,0,IF(Table1[[#This Row],[Phân loại]]="Bán hàng",Table1[[#This Row],[Tổng giá trị]],-Table1[[#This Row],[Tổng giá trị]]))</f>
        <v>4369140</v>
      </c>
      <c r="Q3134" s="35">
        <f t="shared" ref="Q3134:Q3140" si="753">IF(M3134&lt;&gt;"",IF(O3134&lt;&gt;0,O3134,P3134),0)</f>
        <v>0</v>
      </c>
      <c r="R3134" s="7">
        <f>Table1[[#This Row],[Số còn phải thu ĐK]]+Table1[[#This Row],[Giá Trị HD sau CK]]-Table1[[#This Row],[Số tiền đã thu]]</f>
        <v>4369140</v>
      </c>
      <c r="S3134" s="6">
        <f>IF(Table1[[#This Row],[Ngày hóa đơn]]&lt;&gt;"",Table1[[#This Row],[Ngày hóa đơn]],IF(Table1[[#This Row],[Ngày hạch toán]]&lt;&gt;"",Table1[[#This Row],[Ngày hạch toán]],""))</f>
        <v>46041</v>
      </c>
      <c r="T3134" s="7"/>
      <c r="U3134" s="6">
        <f>IF(Table1[[#This Row],[Ngày tính CN]]="","",S3134+T3134)</f>
        <v>46041</v>
      </c>
      <c r="V3134" s="35">
        <f ca="1">IF(Table1[[#This Row],[Hạn thanh toán]]="","",IF((U3134-NOW())&lt;0,0,(U3134-NOW())))</f>
        <v>0</v>
      </c>
      <c r="W3134" s="35"/>
      <c r="X3134" s="35">
        <f t="shared" ref="X3134:X3140" ca="1" si="754">IF(OR(U3134="",R3134=0),"",IF((U3134-NOW())&lt;0,-(U3134-NOW()),0))</f>
        <v>129.49031932870275</v>
      </c>
      <c r="Y3134" s="2" t="str">
        <f t="shared" ref="Y3134:Y3140" ca="1" si="755">IF(R3134=0,"Đã thanh toán",IF(X3134="","",IF(X3134&lt;=0,"Chưa đến hạn thanh toán",IF(X3134&lt;=30,"Nợ quá hạn 30 ngày",IF(X3134&lt;=60,"Nợ quá hạn từ 30 ngày đến 60 ngày",IF(X3134&lt;=90,"Nợ quá hạn từ 60 ngày đến 90 ngày",IF(X3134&lt;=120,"Nợ quá hạn từ 90 ngày đến 120 ngày","Nợ quá hạn hơn 120 ngày có khả năng mất thanh toán")))))))</f>
        <v>Nợ quá hạn hơn 120 ngày có khả năng mất thanh toán</v>
      </c>
      <c r="Z3134" s="51">
        <f t="shared" si="739"/>
        <v>46041</v>
      </c>
      <c r="AA3134" s="51" t="str">
        <f t="shared" si="740"/>
        <v/>
      </c>
      <c r="AD3134" s="2" t="str">
        <f>VLOOKUP($A3134,MA_KH!$A:$Q,MA_KH!O$1,0)</f>
        <v>VIỆT Ý NHA TRANG</v>
      </c>
      <c r="AE3134" s="2" t="str">
        <f>VLOOKUP($A3134,MA_KH!$A:$Q,MA_KH!P$1,0)</f>
        <v>CHI NHÁNH NHA TRANG - CÔNG TY TNHH VIỆT Ý HÀ NỘI CENTER</v>
      </c>
    </row>
    <row r="3135" spans="1:31" ht="25.5" hidden="1" customHeight="1" x14ac:dyDescent="0.2">
      <c r="A3135" s="30" t="s">
        <v>23536</v>
      </c>
      <c r="B3135" s="30" t="s">
        <v>4331</v>
      </c>
      <c r="C3135" s="37">
        <v>46041</v>
      </c>
      <c r="D3135" s="30" t="s">
        <v>23540</v>
      </c>
      <c r="E3135" s="37">
        <v>46041</v>
      </c>
      <c r="F3135" s="30" t="s">
        <v>23541</v>
      </c>
      <c r="G3135" s="30" t="s">
        <v>23542</v>
      </c>
      <c r="H3135" s="38">
        <v>1089600</v>
      </c>
      <c r="I3135" s="67">
        <v>0</v>
      </c>
      <c r="J3135" s="38">
        <v>87168</v>
      </c>
      <c r="K3135" s="38">
        <v>1176768</v>
      </c>
      <c r="L3135" s="7" t="s">
        <v>22849</v>
      </c>
      <c r="O3135" s="35">
        <f>IF(Table1[[#This Row],[Phân loại]]="Tồn đầu kỳ",Table1[[#This Row],[Tổng giá trị]],0)</f>
        <v>0</v>
      </c>
      <c r="P3135" s="7">
        <f>IF(Table1[[#This Row],[Số còn phải thu ĐK]]&lt;&gt;0,0,IF(Table1[[#This Row],[Phân loại]]="Bán hàng",Table1[[#This Row],[Tổng giá trị]],-Table1[[#This Row],[Tổng giá trị]]))</f>
        <v>1176768</v>
      </c>
      <c r="Q3135" s="35">
        <f t="shared" si="753"/>
        <v>0</v>
      </c>
      <c r="R3135" s="7">
        <f>Table1[[#This Row],[Số còn phải thu ĐK]]+Table1[[#This Row],[Giá Trị HD sau CK]]-Table1[[#This Row],[Số tiền đã thu]]</f>
        <v>1176768</v>
      </c>
      <c r="S3135" s="6">
        <f>IF(Table1[[#This Row],[Ngày hóa đơn]]&lt;&gt;"",Table1[[#This Row],[Ngày hóa đơn]],IF(Table1[[#This Row],[Ngày hạch toán]]&lt;&gt;"",Table1[[#This Row],[Ngày hạch toán]],""))</f>
        <v>46041</v>
      </c>
      <c r="T3135" s="7"/>
      <c r="U3135" s="6">
        <f>IF(Table1[[#This Row],[Ngày tính CN]]="","",S3135+T3135)</f>
        <v>46041</v>
      </c>
      <c r="V3135" s="35">
        <f ca="1">IF(Table1[[#This Row],[Hạn thanh toán]]="","",IF((U3135-NOW())&lt;0,0,(U3135-NOW())))</f>
        <v>0</v>
      </c>
      <c r="W3135" s="35"/>
      <c r="X3135" s="35">
        <f t="shared" ca="1" si="754"/>
        <v>129.49031932870275</v>
      </c>
      <c r="Y3135" s="2" t="str">
        <f t="shared" ca="1" si="755"/>
        <v>Nợ quá hạn hơn 120 ngày có khả năng mất thanh toán</v>
      </c>
      <c r="Z3135" s="51">
        <f t="shared" si="739"/>
        <v>46041</v>
      </c>
      <c r="AA3135" s="51" t="str">
        <f t="shared" si="740"/>
        <v/>
      </c>
      <c r="AD3135" s="2" t="str">
        <f>VLOOKUP($A3135,MA_KH!$A:$Q,MA_KH!O$1,0)</f>
        <v>VIỆT Ý NHA TRANG</v>
      </c>
      <c r="AE3135" s="2" t="str">
        <f>VLOOKUP($A3135,MA_KH!$A:$Q,MA_KH!P$1,0)</f>
        <v>CHI NHÁNH NHA TRANG - CÔNG TY TNHH VIỆT Ý HÀ NỘI CENTER</v>
      </c>
    </row>
    <row r="3136" spans="1:31" ht="25.5" hidden="1" customHeight="1" x14ac:dyDescent="0.2">
      <c r="A3136" s="30" t="s">
        <v>23536</v>
      </c>
      <c r="B3136" s="30" t="s">
        <v>4331</v>
      </c>
      <c r="C3136" s="37">
        <v>46044</v>
      </c>
      <c r="D3136" s="30" t="s">
        <v>23543</v>
      </c>
      <c r="E3136" s="37">
        <v>46044</v>
      </c>
      <c r="F3136" s="30"/>
      <c r="G3136" s="30" t="s">
        <v>23544</v>
      </c>
      <c r="H3136" s="38">
        <v>69759</v>
      </c>
      <c r="I3136" s="67">
        <v>0</v>
      </c>
      <c r="J3136" s="38">
        <v>5581</v>
      </c>
      <c r="K3136" s="38">
        <v>75340</v>
      </c>
      <c r="L3136" s="68" t="s">
        <v>41</v>
      </c>
      <c r="O3136" s="35">
        <f>IF(Table1[[#This Row],[Phân loại]]="Tồn đầu kỳ",Table1[[#This Row],[Tổng giá trị]],0)</f>
        <v>0</v>
      </c>
      <c r="P3136" s="7">
        <f>IF(Table1[[#This Row],[Số còn phải thu ĐK]]&lt;&gt;0,0,IF(Table1[[#This Row],[Phân loại]]="Bán hàng",Table1[[#This Row],[Tổng giá trị]],-Table1[[#This Row],[Tổng giá trị]]))</f>
        <v>-75340</v>
      </c>
      <c r="Q3136" s="35">
        <f t="shared" si="753"/>
        <v>0</v>
      </c>
      <c r="R3136" s="7">
        <f>Table1[[#This Row],[Số còn phải thu ĐK]]+Table1[[#This Row],[Giá Trị HD sau CK]]-Table1[[#This Row],[Số tiền đã thu]]</f>
        <v>-75340</v>
      </c>
      <c r="S3136" s="6">
        <f>IF(Table1[[#This Row],[Ngày hóa đơn]]&lt;&gt;"",Table1[[#This Row],[Ngày hóa đơn]],IF(Table1[[#This Row],[Ngày hạch toán]]&lt;&gt;"",Table1[[#This Row],[Ngày hạch toán]],""))</f>
        <v>46044</v>
      </c>
      <c r="T3136" s="7"/>
      <c r="U3136" s="6">
        <f>IF(Table1[[#This Row],[Ngày tính CN]]="","",S3136+T3136)</f>
        <v>46044</v>
      </c>
      <c r="V3136" s="35">
        <f ca="1">IF(Table1[[#This Row],[Hạn thanh toán]]="","",IF((U3136-NOW())&lt;0,0,(U3136-NOW())))</f>
        <v>0</v>
      </c>
      <c r="W3136" s="35"/>
      <c r="X3136" s="35">
        <f t="shared" ca="1" si="754"/>
        <v>126.49031932870275</v>
      </c>
      <c r="Y3136" s="2" t="str">
        <f t="shared" ca="1" si="755"/>
        <v>Nợ quá hạn hơn 120 ngày có khả năng mất thanh toán</v>
      </c>
      <c r="Z3136" s="51">
        <f t="shared" si="739"/>
        <v>46044</v>
      </c>
      <c r="AA3136" s="51" t="str">
        <f t="shared" si="740"/>
        <v/>
      </c>
      <c r="AD3136" s="2" t="str">
        <f>VLOOKUP($A3136,MA_KH!$A:$Q,MA_KH!O$1,0)</f>
        <v>VIỆT Ý NHA TRANG</v>
      </c>
      <c r="AE3136" s="2" t="str">
        <f>VLOOKUP($A3136,MA_KH!$A:$Q,MA_KH!P$1,0)</f>
        <v>CHI NHÁNH NHA TRANG - CÔNG TY TNHH VIỆT Ý HÀ NỘI CENTER</v>
      </c>
    </row>
    <row r="3137" spans="1:31" ht="25.5" hidden="1" customHeight="1" x14ac:dyDescent="0.2">
      <c r="A3137" s="30" t="s">
        <v>23536</v>
      </c>
      <c r="B3137" s="30" t="s">
        <v>4331</v>
      </c>
      <c r="C3137" s="37">
        <v>46050</v>
      </c>
      <c r="D3137" s="30" t="s">
        <v>23545</v>
      </c>
      <c r="E3137" s="37">
        <v>46050</v>
      </c>
      <c r="F3137" s="30" t="s">
        <v>23546</v>
      </c>
      <c r="G3137" s="30" t="s">
        <v>23547</v>
      </c>
      <c r="H3137" s="38">
        <v>3481455</v>
      </c>
      <c r="I3137" s="67">
        <v>0</v>
      </c>
      <c r="J3137" s="38">
        <v>278516</v>
      </c>
      <c r="K3137" s="38">
        <v>3759971</v>
      </c>
      <c r="L3137" s="7" t="s">
        <v>22849</v>
      </c>
      <c r="O3137" s="35">
        <f>IF(Table1[[#This Row],[Phân loại]]="Tồn đầu kỳ",Table1[[#This Row],[Tổng giá trị]],0)</f>
        <v>0</v>
      </c>
      <c r="P3137" s="7">
        <f>IF(Table1[[#This Row],[Số còn phải thu ĐK]]&lt;&gt;0,0,IF(Table1[[#This Row],[Phân loại]]="Bán hàng",Table1[[#This Row],[Tổng giá trị]],-Table1[[#This Row],[Tổng giá trị]]))</f>
        <v>3759971</v>
      </c>
      <c r="Q3137" s="35">
        <f t="shared" si="753"/>
        <v>0</v>
      </c>
      <c r="R3137" s="7">
        <f>Table1[[#This Row],[Số còn phải thu ĐK]]+Table1[[#This Row],[Giá Trị HD sau CK]]-Table1[[#This Row],[Số tiền đã thu]]</f>
        <v>3759971</v>
      </c>
      <c r="S3137" s="6">
        <f>IF(Table1[[#This Row],[Ngày hóa đơn]]&lt;&gt;"",Table1[[#This Row],[Ngày hóa đơn]],IF(Table1[[#This Row],[Ngày hạch toán]]&lt;&gt;"",Table1[[#This Row],[Ngày hạch toán]],""))</f>
        <v>46050</v>
      </c>
      <c r="T3137" s="7"/>
      <c r="U3137" s="6">
        <f>IF(Table1[[#This Row],[Ngày tính CN]]="","",S3137+T3137)</f>
        <v>46050</v>
      </c>
      <c r="V3137" s="35">
        <f ca="1">IF(Table1[[#This Row],[Hạn thanh toán]]="","",IF((U3137-NOW())&lt;0,0,(U3137-NOW())))</f>
        <v>0</v>
      </c>
      <c r="W3137" s="35"/>
      <c r="X3137" s="35">
        <f t="shared" ca="1" si="754"/>
        <v>120.49031932870275</v>
      </c>
      <c r="Y3137" s="2" t="str">
        <f t="shared" ca="1" si="755"/>
        <v>Nợ quá hạn hơn 120 ngày có khả năng mất thanh toán</v>
      </c>
      <c r="Z3137" s="51">
        <f t="shared" si="739"/>
        <v>46050</v>
      </c>
      <c r="AA3137" s="51" t="str">
        <f t="shared" si="740"/>
        <v/>
      </c>
      <c r="AD3137" s="2" t="str">
        <f>VLOOKUP($A3137,MA_KH!$A:$Q,MA_KH!O$1,0)</f>
        <v>VIỆT Ý NHA TRANG</v>
      </c>
      <c r="AE3137" s="2" t="str">
        <f>VLOOKUP($A3137,MA_KH!$A:$Q,MA_KH!P$1,0)</f>
        <v>CHI NHÁNH NHA TRANG - CÔNG TY TNHH VIỆT Ý HÀ NỘI CENTER</v>
      </c>
    </row>
    <row r="3138" spans="1:31" ht="25.5" hidden="1" customHeight="1" x14ac:dyDescent="0.2">
      <c r="A3138" s="30" t="s">
        <v>23536</v>
      </c>
      <c r="B3138" s="30" t="s">
        <v>4331</v>
      </c>
      <c r="C3138" s="37">
        <v>46050</v>
      </c>
      <c r="D3138" s="30" t="s">
        <v>23548</v>
      </c>
      <c r="E3138" s="37">
        <v>46050</v>
      </c>
      <c r="F3138" s="30" t="s">
        <v>23549</v>
      </c>
      <c r="G3138" s="30" t="s">
        <v>23550</v>
      </c>
      <c r="H3138" s="38">
        <v>238365</v>
      </c>
      <c r="I3138" s="67">
        <v>0</v>
      </c>
      <c r="J3138" s="38">
        <v>19069</v>
      </c>
      <c r="K3138" s="38">
        <v>257434</v>
      </c>
      <c r="L3138" s="7" t="s">
        <v>22849</v>
      </c>
      <c r="O3138" s="35">
        <f>IF(Table1[[#This Row],[Phân loại]]="Tồn đầu kỳ",Table1[[#This Row],[Tổng giá trị]],0)</f>
        <v>0</v>
      </c>
      <c r="P3138" s="7">
        <f>IF(Table1[[#This Row],[Số còn phải thu ĐK]]&lt;&gt;0,0,IF(Table1[[#This Row],[Phân loại]]="Bán hàng",Table1[[#This Row],[Tổng giá trị]],-Table1[[#This Row],[Tổng giá trị]]))</f>
        <v>257434</v>
      </c>
      <c r="Q3138" s="35">
        <f t="shared" si="753"/>
        <v>0</v>
      </c>
      <c r="R3138" s="7">
        <f>Table1[[#This Row],[Số còn phải thu ĐK]]+Table1[[#This Row],[Giá Trị HD sau CK]]-Table1[[#This Row],[Số tiền đã thu]]</f>
        <v>257434</v>
      </c>
      <c r="S3138" s="6">
        <f>IF(Table1[[#This Row],[Ngày hóa đơn]]&lt;&gt;"",Table1[[#This Row],[Ngày hóa đơn]],IF(Table1[[#This Row],[Ngày hạch toán]]&lt;&gt;"",Table1[[#This Row],[Ngày hạch toán]],""))</f>
        <v>46050</v>
      </c>
      <c r="T3138" s="7"/>
      <c r="U3138" s="6">
        <f>IF(Table1[[#This Row],[Ngày tính CN]]="","",S3138+T3138)</f>
        <v>46050</v>
      </c>
      <c r="V3138" s="35">
        <f ca="1">IF(Table1[[#This Row],[Hạn thanh toán]]="","",IF((U3138-NOW())&lt;0,0,(U3138-NOW())))</f>
        <v>0</v>
      </c>
      <c r="W3138" s="35"/>
      <c r="X3138" s="35">
        <f t="shared" ca="1" si="754"/>
        <v>120.49031932870275</v>
      </c>
      <c r="Y3138" s="2" t="str">
        <f t="shared" ca="1" si="755"/>
        <v>Nợ quá hạn hơn 120 ngày có khả năng mất thanh toán</v>
      </c>
      <c r="Z3138" s="51">
        <f t="shared" si="739"/>
        <v>46050</v>
      </c>
      <c r="AA3138" s="51" t="str">
        <f t="shared" si="740"/>
        <v/>
      </c>
      <c r="AD3138" s="2" t="str">
        <f>VLOOKUP($A3138,MA_KH!$A:$Q,MA_KH!O$1,0)</f>
        <v>VIỆT Ý NHA TRANG</v>
      </c>
      <c r="AE3138" s="2" t="str">
        <f>VLOOKUP($A3138,MA_KH!$A:$Q,MA_KH!P$1,0)</f>
        <v>CHI NHÁNH NHA TRANG - CÔNG TY TNHH VIỆT Ý HÀ NỘI CENTER</v>
      </c>
    </row>
    <row r="3139" spans="1:31" ht="25.5" hidden="1" customHeight="1" x14ac:dyDescent="0.2">
      <c r="A3139" s="30" t="s">
        <v>23536</v>
      </c>
      <c r="B3139" s="30" t="s">
        <v>4331</v>
      </c>
      <c r="C3139" s="37">
        <v>46050</v>
      </c>
      <c r="D3139" s="30" t="s">
        <v>23551</v>
      </c>
      <c r="E3139" s="37">
        <v>46050</v>
      </c>
      <c r="F3139" s="30" t="s">
        <v>23552</v>
      </c>
      <c r="G3139" s="30" t="s">
        <v>23553</v>
      </c>
      <c r="H3139" s="38">
        <v>715095</v>
      </c>
      <c r="I3139" s="67">
        <v>0</v>
      </c>
      <c r="J3139" s="38">
        <v>57208</v>
      </c>
      <c r="K3139" s="38">
        <v>772303</v>
      </c>
      <c r="L3139" s="7" t="s">
        <v>22849</v>
      </c>
      <c r="O3139" s="35">
        <f>IF(Table1[[#This Row],[Phân loại]]="Tồn đầu kỳ",Table1[[#This Row],[Tổng giá trị]],0)</f>
        <v>0</v>
      </c>
      <c r="P3139" s="7">
        <f>IF(Table1[[#This Row],[Số còn phải thu ĐK]]&lt;&gt;0,0,IF(Table1[[#This Row],[Phân loại]]="Bán hàng",Table1[[#This Row],[Tổng giá trị]],-Table1[[#This Row],[Tổng giá trị]]))</f>
        <v>772303</v>
      </c>
      <c r="Q3139" s="35">
        <f t="shared" si="753"/>
        <v>0</v>
      </c>
      <c r="R3139" s="7">
        <f>Table1[[#This Row],[Số còn phải thu ĐK]]+Table1[[#This Row],[Giá Trị HD sau CK]]-Table1[[#This Row],[Số tiền đã thu]]</f>
        <v>772303</v>
      </c>
      <c r="S3139" s="6">
        <f>IF(Table1[[#This Row],[Ngày hóa đơn]]&lt;&gt;"",Table1[[#This Row],[Ngày hóa đơn]],IF(Table1[[#This Row],[Ngày hạch toán]]&lt;&gt;"",Table1[[#This Row],[Ngày hạch toán]],""))</f>
        <v>46050</v>
      </c>
      <c r="T3139" s="7"/>
      <c r="U3139" s="6">
        <f>IF(Table1[[#This Row],[Ngày tính CN]]="","",S3139+T3139)</f>
        <v>46050</v>
      </c>
      <c r="V3139" s="35">
        <f ca="1">IF(Table1[[#This Row],[Hạn thanh toán]]="","",IF((U3139-NOW())&lt;0,0,(U3139-NOW())))</f>
        <v>0</v>
      </c>
      <c r="W3139" s="35"/>
      <c r="X3139" s="35">
        <f t="shared" ca="1" si="754"/>
        <v>120.49031932870275</v>
      </c>
      <c r="Y3139" s="2" t="str">
        <f t="shared" ca="1" si="755"/>
        <v>Nợ quá hạn hơn 120 ngày có khả năng mất thanh toán</v>
      </c>
      <c r="Z3139" s="51">
        <f t="shared" si="739"/>
        <v>46050</v>
      </c>
      <c r="AA3139" s="51" t="str">
        <f t="shared" si="740"/>
        <v/>
      </c>
      <c r="AD3139" s="2" t="str">
        <f>VLOOKUP($A3139,MA_KH!$A:$Q,MA_KH!O$1,0)</f>
        <v>VIỆT Ý NHA TRANG</v>
      </c>
      <c r="AE3139" s="2" t="str">
        <f>VLOOKUP($A3139,MA_KH!$A:$Q,MA_KH!P$1,0)</f>
        <v>CHI NHÁNH NHA TRANG - CÔNG TY TNHH VIỆT Ý HÀ NỘI CENTER</v>
      </c>
    </row>
    <row r="3140" spans="1:31" ht="25.5" hidden="1" customHeight="1" x14ac:dyDescent="0.2">
      <c r="A3140" s="39" t="s">
        <v>23536</v>
      </c>
      <c r="B3140" s="39" t="s">
        <v>4331</v>
      </c>
      <c r="C3140" s="37">
        <v>46052</v>
      </c>
      <c r="D3140" s="39" t="s">
        <v>23554</v>
      </c>
      <c r="E3140" s="37">
        <v>46052</v>
      </c>
      <c r="F3140" s="39"/>
      <c r="G3140" s="39" t="s">
        <v>23555</v>
      </c>
      <c r="H3140" s="41">
        <v>344913</v>
      </c>
      <c r="I3140" s="67">
        <v>0</v>
      </c>
      <c r="J3140" s="41">
        <v>27593</v>
      </c>
      <c r="K3140" s="41">
        <v>372506</v>
      </c>
      <c r="L3140" s="68" t="s">
        <v>41</v>
      </c>
      <c r="O3140" s="35">
        <f>IF(Table1[[#This Row],[Phân loại]]="Tồn đầu kỳ",Table1[[#This Row],[Tổng giá trị]],0)</f>
        <v>0</v>
      </c>
      <c r="P3140" s="7">
        <f>IF(Table1[[#This Row],[Số còn phải thu ĐK]]&lt;&gt;0,0,IF(Table1[[#This Row],[Phân loại]]="Bán hàng",Table1[[#This Row],[Tổng giá trị]],-Table1[[#This Row],[Tổng giá trị]]))</f>
        <v>-372506</v>
      </c>
      <c r="Q3140" s="35">
        <f t="shared" si="753"/>
        <v>0</v>
      </c>
      <c r="R3140" s="7">
        <f>Table1[[#This Row],[Số còn phải thu ĐK]]+Table1[[#This Row],[Giá Trị HD sau CK]]-Table1[[#This Row],[Số tiền đã thu]]</f>
        <v>-372506</v>
      </c>
      <c r="S3140" s="6">
        <f>IF(Table1[[#This Row],[Ngày hóa đơn]]&lt;&gt;"",Table1[[#This Row],[Ngày hóa đơn]],IF(Table1[[#This Row],[Ngày hạch toán]]&lt;&gt;"",Table1[[#This Row],[Ngày hạch toán]],""))</f>
        <v>46052</v>
      </c>
      <c r="T3140" s="7"/>
      <c r="U3140" s="6">
        <f>IF(Table1[[#This Row],[Ngày tính CN]]="","",S3140+T3140)</f>
        <v>46052</v>
      </c>
      <c r="V3140" s="35">
        <f ca="1">IF(Table1[[#This Row],[Hạn thanh toán]]="","",IF((U3140-NOW())&lt;0,0,(U3140-NOW())))</f>
        <v>0</v>
      </c>
      <c r="W3140" s="35"/>
      <c r="X3140" s="35">
        <f t="shared" ca="1" si="754"/>
        <v>118.49031932870275</v>
      </c>
      <c r="Y3140" s="2" t="str">
        <f t="shared" ca="1" si="755"/>
        <v>Nợ quá hạn từ 90 ngày đến 120 ngày</v>
      </c>
      <c r="Z3140" s="51">
        <f t="shared" ref="Z3140:Z3203" si="756">IF(S3140="","",S3140)</f>
        <v>46052</v>
      </c>
      <c r="AA3140" s="51" t="str">
        <f t="shared" ref="AA3140:AA3203" si="757">IF(M3140="","",M3140)</f>
        <v/>
      </c>
      <c r="AD3140" s="2" t="str">
        <f>VLOOKUP($A3140,MA_KH!$A:$Q,MA_KH!O$1,0)</f>
        <v>VIỆT Ý NHA TRANG</v>
      </c>
      <c r="AE3140" s="2" t="str">
        <f>VLOOKUP($A3140,MA_KH!$A:$Q,MA_KH!P$1,0)</f>
        <v>CHI NHÁNH NHA TRANG - CÔNG TY TNHH VIỆT Ý HÀ NỘI CENTER</v>
      </c>
    </row>
    <row r="3141" spans="1:31" ht="25.5" hidden="1" customHeight="1" x14ac:dyDescent="0.2">
      <c r="A3141" s="30" t="s">
        <v>22094</v>
      </c>
      <c r="B3141" s="30" t="s">
        <v>3974</v>
      </c>
      <c r="C3141" s="37">
        <v>46027</v>
      </c>
      <c r="D3141" s="30" t="s">
        <v>23556</v>
      </c>
      <c r="E3141" s="37">
        <v>46027</v>
      </c>
      <c r="F3141" s="30" t="s">
        <v>23557</v>
      </c>
      <c r="G3141" s="30" t="s">
        <v>3974</v>
      </c>
      <c r="H3141" s="38">
        <v>406827</v>
      </c>
      <c r="I3141" s="67">
        <v>0</v>
      </c>
      <c r="J3141" s="38">
        <v>32546</v>
      </c>
      <c r="K3141" s="38">
        <v>439373</v>
      </c>
      <c r="L3141" s="7" t="s">
        <v>22849</v>
      </c>
      <c r="O3141" s="35">
        <f>IF(Table1[[#This Row],[Phân loại]]="Tồn đầu kỳ",Table1[[#This Row],[Tổng giá trị]],0)</f>
        <v>0</v>
      </c>
      <c r="P3141" s="7">
        <f>IF(Table1[[#This Row],[Số còn phải thu ĐK]]&lt;&gt;0,0,IF(Table1[[#This Row],[Phân loại]]="Bán hàng",Table1[[#This Row],[Tổng giá trị]],-Table1[[#This Row],[Tổng giá trị]]))</f>
        <v>439373</v>
      </c>
      <c r="Q3141" s="35">
        <f t="shared" ref="Q3141:Q3145" si="758">IF(M3141&lt;&gt;"",IF(O3141&lt;&gt;0,O3141,P3141),0)</f>
        <v>0</v>
      </c>
      <c r="R3141" s="7">
        <f>Table1[[#This Row],[Số còn phải thu ĐK]]+Table1[[#This Row],[Giá Trị HD sau CK]]-Table1[[#This Row],[Số tiền đã thu]]</f>
        <v>439373</v>
      </c>
      <c r="S3141" s="6">
        <f>IF(Table1[[#This Row],[Ngày hóa đơn]]&lt;&gt;"",Table1[[#This Row],[Ngày hóa đơn]],IF(Table1[[#This Row],[Ngày hạch toán]]&lt;&gt;"",Table1[[#This Row],[Ngày hạch toán]],""))</f>
        <v>46027</v>
      </c>
      <c r="T3141" s="7"/>
      <c r="U3141" s="6">
        <f>IF(Table1[[#This Row],[Ngày tính CN]]="","",S3141+T3141)</f>
        <v>46027</v>
      </c>
      <c r="V3141" s="35">
        <f ca="1">IF(Table1[[#This Row],[Hạn thanh toán]]="","",IF((U3141-NOW())&lt;0,0,(U3141-NOW())))</f>
        <v>0</v>
      </c>
      <c r="W3141" s="35"/>
      <c r="X3141" s="35">
        <f t="shared" ref="X3141:X3145" ca="1" si="759">IF(OR(U3141="",R3141=0),"",IF((U3141-NOW())&lt;0,-(U3141-NOW()),0))</f>
        <v>143.49031932870275</v>
      </c>
      <c r="Y3141" s="2" t="str">
        <f t="shared" ref="Y3141:Y3145" ca="1" si="760">IF(R3141=0,"Đã thanh toán",IF(X3141="","",IF(X3141&lt;=0,"Chưa đến hạn thanh toán",IF(X3141&lt;=30,"Nợ quá hạn 30 ngày",IF(X3141&lt;=60,"Nợ quá hạn từ 30 ngày đến 60 ngày",IF(X3141&lt;=90,"Nợ quá hạn từ 60 ngày đến 90 ngày",IF(X3141&lt;=120,"Nợ quá hạn từ 90 ngày đến 120 ngày","Nợ quá hạn hơn 120 ngày có khả năng mất thanh toán")))))))</f>
        <v>Nợ quá hạn hơn 120 ngày có khả năng mất thanh toán</v>
      </c>
      <c r="Z3141" s="51">
        <f t="shared" si="756"/>
        <v>46027</v>
      </c>
      <c r="AA3141" s="51" t="str">
        <f t="shared" si="757"/>
        <v/>
      </c>
      <c r="AD3141" s="2" t="str">
        <f>VLOOKUP($A3141,MA_KH!$A:$Q,MA_KH!O$1,0)</f>
        <v>OKONO</v>
      </c>
      <c r="AE3141" s="2" t="str">
        <f>VLOOKUP($A3141,MA_KH!$A:$Q,MA_KH!P$1,0)</f>
        <v>CÔNG TY TNHH OKONO VIỆT NAM</v>
      </c>
    </row>
    <row r="3142" spans="1:31" ht="25.5" hidden="1" customHeight="1" x14ac:dyDescent="0.2">
      <c r="A3142" s="30" t="s">
        <v>22095</v>
      </c>
      <c r="B3142" s="30" t="s">
        <v>4348</v>
      </c>
      <c r="C3142" s="37">
        <v>46027</v>
      </c>
      <c r="D3142" s="30" t="s">
        <v>23558</v>
      </c>
      <c r="E3142" s="37">
        <v>46027</v>
      </c>
      <c r="F3142" s="30" t="s">
        <v>23559</v>
      </c>
      <c r="G3142" s="30" t="s">
        <v>4348</v>
      </c>
      <c r="H3142" s="38">
        <v>1411859</v>
      </c>
      <c r="I3142" s="67">
        <v>0</v>
      </c>
      <c r="J3142" s="38">
        <v>112949</v>
      </c>
      <c r="K3142" s="38">
        <v>1524808</v>
      </c>
      <c r="L3142" s="7" t="s">
        <v>22849</v>
      </c>
      <c r="O3142" s="35">
        <f>IF(Table1[[#This Row],[Phân loại]]="Tồn đầu kỳ",Table1[[#This Row],[Tổng giá trị]],0)</f>
        <v>0</v>
      </c>
      <c r="P3142" s="7">
        <f>IF(Table1[[#This Row],[Số còn phải thu ĐK]]&lt;&gt;0,0,IF(Table1[[#This Row],[Phân loại]]="Bán hàng",Table1[[#This Row],[Tổng giá trị]],-Table1[[#This Row],[Tổng giá trị]]))</f>
        <v>1524808</v>
      </c>
      <c r="Q3142" s="35">
        <f t="shared" si="758"/>
        <v>0</v>
      </c>
      <c r="R3142" s="7">
        <f>Table1[[#This Row],[Số còn phải thu ĐK]]+Table1[[#This Row],[Giá Trị HD sau CK]]-Table1[[#This Row],[Số tiền đã thu]]</f>
        <v>1524808</v>
      </c>
      <c r="S3142" s="6">
        <f>IF(Table1[[#This Row],[Ngày hóa đơn]]&lt;&gt;"",Table1[[#This Row],[Ngày hóa đơn]],IF(Table1[[#This Row],[Ngày hạch toán]]&lt;&gt;"",Table1[[#This Row],[Ngày hạch toán]],""))</f>
        <v>46027</v>
      </c>
      <c r="T3142" s="7"/>
      <c r="U3142" s="6">
        <f>IF(Table1[[#This Row],[Ngày tính CN]]="","",S3142+T3142)</f>
        <v>46027</v>
      </c>
      <c r="V3142" s="35">
        <f ca="1">IF(Table1[[#This Row],[Hạn thanh toán]]="","",IF((U3142-NOW())&lt;0,0,(U3142-NOW())))</f>
        <v>0</v>
      </c>
      <c r="W3142" s="35"/>
      <c r="X3142" s="35">
        <f t="shared" ca="1" si="759"/>
        <v>143.49031932870275</v>
      </c>
      <c r="Y3142" s="2" t="str">
        <f t="shared" ca="1" si="760"/>
        <v>Nợ quá hạn hơn 120 ngày có khả năng mất thanh toán</v>
      </c>
      <c r="Z3142" s="51">
        <f t="shared" si="756"/>
        <v>46027</v>
      </c>
      <c r="AA3142" s="51" t="str">
        <f t="shared" si="757"/>
        <v/>
      </c>
      <c r="AD3142" s="2" t="str">
        <f>VLOOKUP($A3142,MA_KH!$A:$Q,MA_KH!O$1,0)</f>
        <v>OKONO</v>
      </c>
      <c r="AE3142" s="2" t="str">
        <f>VLOOKUP($A3142,MA_KH!$A:$Q,MA_KH!P$1,0)</f>
        <v>CÔNG TY TNHH OKONO VIỆT NAM</v>
      </c>
    </row>
    <row r="3143" spans="1:31" ht="25.5" hidden="1" customHeight="1" x14ac:dyDescent="0.2">
      <c r="A3143" s="30" t="s">
        <v>22098</v>
      </c>
      <c r="B3143" s="30" t="s">
        <v>3976</v>
      </c>
      <c r="C3143" s="37">
        <v>46027</v>
      </c>
      <c r="D3143" s="30" t="s">
        <v>23560</v>
      </c>
      <c r="E3143" s="37">
        <v>46027</v>
      </c>
      <c r="F3143" s="30" t="s">
        <v>23561</v>
      </c>
      <c r="G3143" s="30" t="s">
        <v>3976</v>
      </c>
      <c r="H3143" s="38">
        <v>1601320</v>
      </c>
      <c r="I3143" s="67">
        <v>0</v>
      </c>
      <c r="J3143" s="38">
        <v>128106</v>
      </c>
      <c r="K3143" s="38">
        <v>1729426</v>
      </c>
      <c r="L3143" s="7" t="s">
        <v>22849</v>
      </c>
      <c r="O3143" s="35">
        <f>IF(Table1[[#This Row],[Phân loại]]="Tồn đầu kỳ",Table1[[#This Row],[Tổng giá trị]],0)</f>
        <v>0</v>
      </c>
      <c r="P3143" s="7">
        <f>IF(Table1[[#This Row],[Số còn phải thu ĐK]]&lt;&gt;0,0,IF(Table1[[#This Row],[Phân loại]]="Bán hàng",Table1[[#This Row],[Tổng giá trị]],-Table1[[#This Row],[Tổng giá trị]]))</f>
        <v>1729426</v>
      </c>
      <c r="Q3143" s="35">
        <f t="shared" si="758"/>
        <v>0</v>
      </c>
      <c r="R3143" s="7">
        <f>Table1[[#This Row],[Số còn phải thu ĐK]]+Table1[[#This Row],[Giá Trị HD sau CK]]-Table1[[#This Row],[Số tiền đã thu]]</f>
        <v>1729426</v>
      </c>
      <c r="S3143" s="6">
        <f>IF(Table1[[#This Row],[Ngày hóa đơn]]&lt;&gt;"",Table1[[#This Row],[Ngày hóa đơn]],IF(Table1[[#This Row],[Ngày hạch toán]]&lt;&gt;"",Table1[[#This Row],[Ngày hạch toán]],""))</f>
        <v>46027</v>
      </c>
      <c r="T3143" s="7"/>
      <c r="U3143" s="6">
        <f>IF(Table1[[#This Row],[Ngày tính CN]]="","",S3143+T3143)</f>
        <v>46027</v>
      </c>
      <c r="V3143" s="35">
        <f ca="1">IF(Table1[[#This Row],[Hạn thanh toán]]="","",IF((U3143-NOW())&lt;0,0,(U3143-NOW())))</f>
        <v>0</v>
      </c>
      <c r="W3143" s="35"/>
      <c r="X3143" s="35">
        <f t="shared" ca="1" si="759"/>
        <v>143.49031932870275</v>
      </c>
      <c r="Y3143" s="2" t="str">
        <f t="shared" ca="1" si="760"/>
        <v>Nợ quá hạn hơn 120 ngày có khả năng mất thanh toán</v>
      </c>
      <c r="Z3143" s="51">
        <f t="shared" si="756"/>
        <v>46027</v>
      </c>
      <c r="AA3143" s="51" t="str">
        <f t="shared" si="757"/>
        <v/>
      </c>
      <c r="AD3143" s="2" t="str">
        <f>VLOOKUP($A3143,MA_KH!$A:$Q,MA_KH!O$1,0)</f>
        <v>OKONO</v>
      </c>
      <c r="AE3143" s="2" t="str">
        <f>VLOOKUP($A3143,MA_KH!$A:$Q,MA_KH!P$1,0)</f>
        <v>CÔNG TY TNHH OKONO VIỆT NAM</v>
      </c>
    </row>
    <row r="3144" spans="1:31" ht="25.5" hidden="1" customHeight="1" x14ac:dyDescent="0.2">
      <c r="A3144" s="30" t="s">
        <v>22101</v>
      </c>
      <c r="B3144" s="30" t="s">
        <v>4208</v>
      </c>
      <c r="C3144" s="37">
        <v>46027</v>
      </c>
      <c r="D3144" s="30" t="s">
        <v>23562</v>
      </c>
      <c r="E3144" s="37">
        <v>46027</v>
      </c>
      <c r="F3144" s="30" t="s">
        <v>23563</v>
      </c>
      <c r="G3144" s="30" t="s">
        <v>4208</v>
      </c>
      <c r="H3144" s="38">
        <v>738958</v>
      </c>
      <c r="I3144" s="67">
        <v>0</v>
      </c>
      <c r="J3144" s="38">
        <v>59117</v>
      </c>
      <c r="K3144" s="38">
        <v>798075</v>
      </c>
      <c r="L3144" s="7" t="s">
        <v>22849</v>
      </c>
      <c r="O3144" s="35">
        <f>IF(Table1[[#This Row],[Phân loại]]="Tồn đầu kỳ",Table1[[#This Row],[Tổng giá trị]],0)</f>
        <v>0</v>
      </c>
      <c r="P3144" s="7">
        <f>IF(Table1[[#This Row],[Số còn phải thu ĐK]]&lt;&gt;0,0,IF(Table1[[#This Row],[Phân loại]]="Bán hàng",Table1[[#This Row],[Tổng giá trị]],-Table1[[#This Row],[Tổng giá trị]]))</f>
        <v>798075</v>
      </c>
      <c r="Q3144" s="35">
        <f t="shared" si="758"/>
        <v>0</v>
      </c>
      <c r="R3144" s="7">
        <f>Table1[[#This Row],[Số còn phải thu ĐK]]+Table1[[#This Row],[Giá Trị HD sau CK]]-Table1[[#This Row],[Số tiền đã thu]]</f>
        <v>798075</v>
      </c>
      <c r="S3144" s="6">
        <f>IF(Table1[[#This Row],[Ngày hóa đơn]]&lt;&gt;"",Table1[[#This Row],[Ngày hóa đơn]],IF(Table1[[#This Row],[Ngày hạch toán]]&lt;&gt;"",Table1[[#This Row],[Ngày hạch toán]],""))</f>
        <v>46027</v>
      </c>
      <c r="T3144" s="7"/>
      <c r="U3144" s="6">
        <f>IF(Table1[[#This Row],[Ngày tính CN]]="","",S3144+T3144)</f>
        <v>46027</v>
      </c>
      <c r="V3144" s="35">
        <f ca="1">IF(Table1[[#This Row],[Hạn thanh toán]]="","",IF((U3144-NOW())&lt;0,0,(U3144-NOW())))</f>
        <v>0</v>
      </c>
      <c r="W3144" s="35"/>
      <c r="X3144" s="35">
        <f t="shared" ca="1" si="759"/>
        <v>143.49031932870275</v>
      </c>
      <c r="Y3144" s="2" t="str">
        <f t="shared" ca="1" si="760"/>
        <v>Nợ quá hạn hơn 120 ngày có khả năng mất thanh toán</v>
      </c>
      <c r="Z3144" s="51">
        <f t="shared" si="756"/>
        <v>46027</v>
      </c>
      <c r="AA3144" s="51" t="str">
        <f t="shared" si="757"/>
        <v/>
      </c>
      <c r="AD3144" s="2" t="str">
        <f>VLOOKUP($A3144,MA_KH!$A:$Q,MA_KH!O$1,0)</f>
        <v>OKONO</v>
      </c>
      <c r="AE3144" s="2" t="str">
        <f>VLOOKUP($A3144,MA_KH!$A:$Q,MA_KH!P$1,0)</f>
        <v>CÔNG TY TNHH OKONO VIỆT NAM</v>
      </c>
    </row>
    <row r="3145" spans="1:31" ht="25.5" hidden="1" customHeight="1" x14ac:dyDescent="0.2">
      <c r="A3145" s="39" t="s">
        <v>22119</v>
      </c>
      <c r="B3145" s="39" t="s">
        <v>4379</v>
      </c>
      <c r="C3145" s="37">
        <v>46027</v>
      </c>
      <c r="D3145" s="39" t="s">
        <v>23564</v>
      </c>
      <c r="E3145" s="40">
        <v>46027</v>
      </c>
      <c r="F3145" s="39" t="s">
        <v>23565</v>
      </c>
      <c r="G3145" s="39" t="s">
        <v>4379</v>
      </c>
      <c r="H3145" s="41">
        <v>1786180</v>
      </c>
      <c r="I3145" s="67">
        <v>0</v>
      </c>
      <c r="J3145" s="41">
        <v>142894</v>
      </c>
      <c r="K3145" s="41">
        <v>1929074</v>
      </c>
      <c r="L3145" s="7" t="s">
        <v>22849</v>
      </c>
      <c r="O3145" s="35">
        <f>IF(Table1[[#This Row],[Phân loại]]="Tồn đầu kỳ",Table1[[#This Row],[Tổng giá trị]],0)</f>
        <v>0</v>
      </c>
      <c r="P3145" s="7">
        <f>IF(Table1[[#This Row],[Số còn phải thu ĐK]]&lt;&gt;0,0,IF(Table1[[#This Row],[Phân loại]]="Bán hàng",Table1[[#This Row],[Tổng giá trị]],-Table1[[#This Row],[Tổng giá trị]]))</f>
        <v>1929074</v>
      </c>
      <c r="Q3145" s="35">
        <f t="shared" si="758"/>
        <v>0</v>
      </c>
      <c r="R3145" s="7">
        <f>Table1[[#This Row],[Số còn phải thu ĐK]]+Table1[[#This Row],[Giá Trị HD sau CK]]-Table1[[#This Row],[Số tiền đã thu]]</f>
        <v>1929074</v>
      </c>
      <c r="S3145" s="6">
        <f>IF(Table1[[#This Row],[Ngày hóa đơn]]&lt;&gt;"",Table1[[#This Row],[Ngày hóa đơn]],IF(Table1[[#This Row],[Ngày hạch toán]]&lt;&gt;"",Table1[[#This Row],[Ngày hạch toán]],""))</f>
        <v>46027</v>
      </c>
      <c r="T3145" s="7"/>
      <c r="U3145" s="6">
        <f>IF(Table1[[#This Row],[Ngày tính CN]]="","",S3145+T3145)</f>
        <v>46027</v>
      </c>
      <c r="V3145" s="35">
        <f ca="1">IF(Table1[[#This Row],[Hạn thanh toán]]="","",IF((U3145-NOW())&lt;0,0,(U3145-NOW())))</f>
        <v>0</v>
      </c>
      <c r="W3145" s="35"/>
      <c r="X3145" s="35">
        <f t="shared" ca="1" si="759"/>
        <v>143.49031932870275</v>
      </c>
      <c r="Y3145" s="2" t="str">
        <f t="shared" ca="1" si="760"/>
        <v>Nợ quá hạn hơn 120 ngày có khả năng mất thanh toán</v>
      </c>
      <c r="Z3145" s="51">
        <f t="shared" si="756"/>
        <v>46027</v>
      </c>
      <c r="AA3145" s="51" t="str">
        <f t="shared" si="757"/>
        <v/>
      </c>
      <c r="AD3145" s="2" t="str">
        <f>VLOOKUP($A3145,MA_KH!$A:$Q,MA_KH!O$1,0)</f>
        <v>OKONO</v>
      </c>
      <c r="AE3145" s="2" t="str">
        <f>VLOOKUP($A3145,MA_KH!$A:$Q,MA_KH!P$1,0)</f>
        <v>CÔNG TY TNHH OKONO VIỆT NAM</v>
      </c>
    </row>
    <row r="3146" spans="1:31" ht="25.5" hidden="1" customHeight="1" x14ac:dyDescent="0.2">
      <c r="A3146" s="30" t="s">
        <v>22094</v>
      </c>
      <c r="B3146" s="30" t="s">
        <v>3974</v>
      </c>
      <c r="C3146" s="37">
        <v>46030</v>
      </c>
      <c r="D3146" s="30" t="s">
        <v>23566</v>
      </c>
      <c r="E3146" s="37">
        <v>46030</v>
      </c>
      <c r="F3146" s="30" t="s">
        <v>23567</v>
      </c>
      <c r="G3146" s="30" t="s">
        <v>3974</v>
      </c>
      <c r="H3146" s="38">
        <v>727298</v>
      </c>
      <c r="I3146" s="67">
        <v>0</v>
      </c>
      <c r="J3146" s="38">
        <v>58184</v>
      </c>
      <c r="K3146" s="38">
        <v>785482</v>
      </c>
      <c r="L3146" s="7" t="s">
        <v>22849</v>
      </c>
      <c r="O3146" s="35">
        <f>IF(Table1[[#This Row],[Phân loại]]="Tồn đầu kỳ",Table1[[#This Row],[Tổng giá trị]],0)</f>
        <v>0</v>
      </c>
      <c r="P3146" s="7">
        <f>IF(Table1[[#This Row],[Số còn phải thu ĐK]]&lt;&gt;0,0,IF(Table1[[#This Row],[Phân loại]]="Bán hàng",Table1[[#This Row],[Tổng giá trị]],-Table1[[#This Row],[Tổng giá trị]]))</f>
        <v>785482</v>
      </c>
      <c r="Q3146" s="35">
        <f t="shared" ref="Q3146:Q3158" si="761">IF(M3146&lt;&gt;"",IF(O3146&lt;&gt;0,O3146,P3146),0)</f>
        <v>0</v>
      </c>
      <c r="R3146" s="7">
        <f>Table1[[#This Row],[Số còn phải thu ĐK]]+Table1[[#This Row],[Giá Trị HD sau CK]]-Table1[[#This Row],[Số tiền đã thu]]</f>
        <v>785482</v>
      </c>
      <c r="S3146" s="6">
        <f>IF(Table1[[#This Row],[Ngày hóa đơn]]&lt;&gt;"",Table1[[#This Row],[Ngày hóa đơn]],IF(Table1[[#This Row],[Ngày hạch toán]]&lt;&gt;"",Table1[[#This Row],[Ngày hạch toán]],""))</f>
        <v>46030</v>
      </c>
      <c r="T3146" s="7"/>
      <c r="U3146" s="6">
        <f>IF(Table1[[#This Row],[Ngày tính CN]]="","",S3146+T3146)</f>
        <v>46030</v>
      </c>
      <c r="V3146" s="35">
        <f ca="1">IF(Table1[[#This Row],[Hạn thanh toán]]="","",IF((U3146-NOW())&lt;0,0,(U3146-NOW())))</f>
        <v>0</v>
      </c>
      <c r="W3146" s="35"/>
      <c r="X3146" s="35">
        <f t="shared" ref="X3146:X3158" ca="1" si="762">IF(OR(U3146="",R3146=0),"",IF((U3146-NOW())&lt;0,-(U3146-NOW()),0))</f>
        <v>140.49031932870275</v>
      </c>
      <c r="Y3146" s="2" t="str">
        <f t="shared" ref="Y3146:Y3158" ca="1" si="763">IF(R3146=0,"Đã thanh toán",IF(X3146="","",IF(X3146&lt;=0,"Chưa đến hạn thanh toán",IF(X3146&lt;=30,"Nợ quá hạn 30 ngày",IF(X3146&lt;=60,"Nợ quá hạn từ 30 ngày đến 60 ngày",IF(X3146&lt;=90,"Nợ quá hạn từ 60 ngày đến 90 ngày",IF(X3146&lt;=120,"Nợ quá hạn từ 90 ngày đến 120 ngày","Nợ quá hạn hơn 120 ngày có khả năng mất thanh toán")))))))</f>
        <v>Nợ quá hạn hơn 120 ngày có khả năng mất thanh toán</v>
      </c>
      <c r="Z3146" s="51">
        <f t="shared" si="756"/>
        <v>46030</v>
      </c>
      <c r="AA3146" s="51" t="str">
        <f t="shared" si="757"/>
        <v/>
      </c>
      <c r="AD3146" s="2" t="str">
        <f>VLOOKUP($A3146,MA_KH!$A:$Q,MA_KH!O$1,0)</f>
        <v>OKONO</v>
      </c>
      <c r="AE3146" s="2" t="str">
        <f>VLOOKUP($A3146,MA_KH!$A:$Q,MA_KH!P$1,0)</f>
        <v>CÔNG TY TNHH OKONO VIỆT NAM</v>
      </c>
    </row>
    <row r="3147" spans="1:31" ht="25.5" hidden="1" customHeight="1" x14ac:dyDescent="0.2">
      <c r="A3147" s="30" t="s">
        <v>22111</v>
      </c>
      <c r="B3147" s="30" t="s">
        <v>4342</v>
      </c>
      <c r="C3147" s="37">
        <v>46030</v>
      </c>
      <c r="D3147" s="30" t="s">
        <v>23568</v>
      </c>
      <c r="E3147" s="37">
        <v>46030</v>
      </c>
      <c r="F3147" s="30" t="s">
        <v>23569</v>
      </c>
      <c r="G3147" s="30" t="s">
        <v>4342</v>
      </c>
      <c r="H3147" s="38">
        <v>535371</v>
      </c>
      <c r="I3147" s="67">
        <v>0</v>
      </c>
      <c r="J3147" s="38">
        <v>42830</v>
      </c>
      <c r="K3147" s="38">
        <v>578201</v>
      </c>
      <c r="L3147" s="7" t="s">
        <v>22849</v>
      </c>
      <c r="O3147" s="35">
        <f>IF(Table1[[#This Row],[Phân loại]]="Tồn đầu kỳ",Table1[[#This Row],[Tổng giá trị]],0)</f>
        <v>0</v>
      </c>
      <c r="P3147" s="7">
        <f>IF(Table1[[#This Row],[Số còn phải thu ĐK]]&lt;&gt;0,0,IF(Table1[[#This Row],[Phân loại]]="Bán hàng",Table1[[#This Row],[Tổng giá trị]],-Table1[[#This Row],[Tổng giá trị]]))</f>
        <v>578201</v>
      </c>
      <c r="Q3147" s="35">
        <f t="shared" si="761"/>
        <v>0</v>
      </c>
      <c r="R3147" s="7">
        <f>Table1[[#This Row],[Số còn phải thu ĐK]]+Table1[[#This Row],[Giá Trị HD sau CK]]-Table1[[#This Row],[Số tiền đã thu]]</f>
        <v>578201</v>
      </c>
      <c r="S3147" s="6">
        <f>IF(Table1[[#This Row],[Ngày hóa đơn]]&lt;&gt;"",Table1[[#This Row],[Ngày hóa đơn]],IF(Table1[[#This Row],[Ngày hạch toán]]&lt;&gt;"",Table1[[#This Row],[Ngày hạch toán]],""))</f>
        <v>46030</v>
      </c>
      <c r="T3147" s="7"/>
      <c r="U3147" s="6">
        <f>IF(Table1[[#This Row],[Ngày tính CN]]="","",S3147+T3147)</f>
        <v>46030</v>
      </c>
      <c r="V3147" s="35">
        <f ca="1">IF(Table1[[#This Row],[Hạn thanh toán]]="","",IF((U3147-NOW())&lt;0,0,(U3147-NOW())))</f>
        <v>0</v>
      </c>
      <c r="W3147" s="35"/>
      <c r="X3147" s="35">
        <f t="shared" ca="1" si="762"/>
        <v>140.49031932870275</v>
      </c>
      <c r="Y3147" s="2" t="str">
        <f t="shared" ca="1" si="763"/>
        <v>Nợ quá hạn hơn 120 ngày có khả năng mất thanh toán</v>
      </c>
      <c r="Z3147" s="51">
        <f t="shared" si="756"/>
        <v>46030</v>
      </c>
      <c r="AA3147" s="51" t="str">
        <f t="shared" si="757"/>
        <v/>
      </c>
      <c r="AD3147" s="2" t="str">
        <f>VLOOKUP($A3147,MA_KH!$A:$Q,MA_KH!O$1,0)</f>
        <v>OKONO</v>
      </c>
      <c r="AE3147" s="2" t="str">
        <f>VLOOKUP($A3147,MA_KH!$A:$Q,MA_KH!P$1,0)</f>
        <v>CÔNG TY TNHH OKONO VIỆT NAM</v>
      </c>
    </row>
    <row r="3148" spans="1:31" ht="25.5" hidden="1" customHeight="1" x14ac:dyDescent="0.2">
      <c r="A3148" s="30" t="s">
        <v>22116</v>
      </c>
      <c r="B3148" s="30" t="s">
        <v>3970</v>
      </c>
      <c r="C3148" s="37">
        <v>46030</v>
      </c>
      <c r="D3148" s="30" t="s">
        <v>23570</v>
      </c>
      <c r="E3148" s="37">
        <v>46030</v>
      </c>
      <c r="F3148" s="30" t="s">
        <v>23571</v>
      </c>
      <c r="G3148" s="30" t="s">
        <v>3970</v>
      </c>
      <c r="H3148" s="38">
        <v>1630367</v>
      </c>
      <c r="I3148" s="67">
        <v>0</v>
      </c>
      <c r="J3148" s="38">
        <v>130429</v>
      </c>
      <c r="K3148" s="38">
        <v>1760796</v>
      </c>
      <c r="L3148" s="7" t="s">
        <v>22849</v>
      </c>
      <c r="O3148" s="35">
        <f>IF(Table1[[#This Row],[Phân loại]]="Tồn đầu kỳ",Table1[[#This Row],[Tổng giá trị]],0)</f>
        <v>0</v>
      </c>
      <c r="P3148" s="7">
        <f>IF(Table1[[#This Row],[Số còn phải thu ĐK]]&lt;&gt;0,0,IF(Table1[[#This Row],[Phân loại]]="Bán hàng",Table1[[#This Row],[Tổng giá trị]],-Table1[[#This Row],[Tổng giá trị]]))</f>
        <v>1760796</v>
      </c>
      <c r="Q3148" s="35">
        <f t="shared" si="761"/>
        <v>0</v>
      </c>
      <c r="R3148" s="7">
        <f>Table1[[#This Row],[Số còn phải thu ĐK]]+Table1[[#This Row],[Giá Trị HD sau CK]]-Table1[[#This Row],[Số tiền đã thu]]</f>
        <v>1760796</v>
      </c>
      <c r="S3148" s="6">
        <f>IF(Table1[[#This Row],[Ngày hóa đơn]]&lt;&gt;"",Table1[[#This Row],[Ngày hóa đơn]],IF(Table1[[#This Row],[Ngày hạch toán]]&lt;&gt;"",Table1[[#This Row],[Ngày hạch toán]],""))</f>
        <v>46030</v>
      </c>
      <c r="T3148" s="7"/>
      <c r="U3148" s="6">
        <f>IF(Table1[[#This Row],[Ngày tính CN]]="","",S3148+T3148)</f>
        <v>46030</v>
      </c>
      <c r="V3148" s="35">
        <f ca="1">IF(Table1[[#This Row],[Hạn thanh toán]]="","",IF((U3148-NOW())&lt;0,0,(U3148-NOW())))</f>
        <v>0</v>
      </c>
      <c r="W3148" s="35"/>
      <c r="X3148" s="35">
        <f t="shared" ca="1" si="762"/>
        <v>140.49031932870275</v>
      </c>
      <c r="Y3148" s="2" t="str">
        <f t="shared" ca="1" si="763"/>
        <v>Nợ quá hạn hơn 120 ngày có khả năng mất thanh toán</v>
      </c>
      <c r="Z3148" s="51">
        <f t="shared" si="756"/>
        <v>46030</v>
      </c>
      <c r="AA3148" s="51" t="str">
        <f t="shared" si="757"/>
        <v/>
      </c>
      <c r="AD3148" s="2" t="str">
        <f>VLOOKUP($A3148,MA_KH!$A:$Q,MA_KH!O$1,0)</f>
        <v>OKONO</v>
      </c>
      <c r="AE3148" s="2" t="str">
        <f>VLOOKUP($A3148,MA_KH!$A:$Q,MA_KH!P$1,0)</f>
        <v>CÔNG TY TNHH OKONO VIỆT NAM</v>
      </c>
    </row>
    <row r="3149" spans="1:31" ht="25.5" hidden="1" customHeight="1" x14ac:dyDescent="0.2">
      <c r="A3149" s="30" t="s">
        <v>22113</v>
      </c>
      <c r="B3149" s="30" t="s">
        <v>4346</v>
      </c>
      <c r="C3149" s="37">
        <v>46030</v>
      </c>
      <c r="D3149" s="30" t="s">
        <v>23572</v>
      </c>
      <c r="E3149" s="37">
        <v>46030</v>
      </c>
      <c r="F3149" s="30" t="s">
        <v>23573</v>
      </c>
      <c r="G3149" s="30" t="s">
        <v>4346</v>
      </c>
      <c r="H3149" s="38">
        <v>936575</v>
      </c>
      <c r="I3149" s="67">
        <v>0</v>
      </c>
      <c r="J3149" s="38">
        <v>74926</v>
      </c>
      <c r="K3149" s="38">
        <v>1011501</v>
      </c>
      <c r="L3149" s="7" t="s">
        <v>22849</v>
      </c>
      <c r="O3149" s="35">
        <f>IF(Table1[[#This Row],[Phân loại]]="Tồn đầu kỳ",Table1[[#This Row],[Tổng giá trị]],0)</f>
        <v>0</v>
      </c>
      <c r="P3149" s="7">
        <f>IF(Table1[[#This Row],[Số còn phải thu ĐK]]&lt;&gt;0,0,IF(Table1[[#This Row],[Phân loại]]="Bán hàng",Table1[[#This Row],[Tổng giá trị]],-Table1[[#This Row],[Tổng giá trị]]))</f>
        <v>1011501</v>
      </c>
      <c r="Q3149" s="35">
        <f t="shared" si="761"/>
        <v>0</v>
      </c>
      <c r="R3149" s="7">
        <f>Table1[[#This Row],[Số còn phải thu ĐK]]+Table1[[#This Row],[Giá Trị HD sau CK]]-Table1[[#This Row],[Số tiền đã thu]]</f>
        <v>1011501</v>
      </c>
      <c r="S3149" s="6">
        <f>IF(Table1[[#This Row],[Ngày hóa đơn]]&lt;&gt;"",Table1[[#This Row],[Ngày hóa đơn]],IF(Table1[[#This Row],[Ngày hạch toán]]&lt;&gt;"",Table1[[#This Row],[Ngày hạch toán]],""))</f>
        <v>46030</v>
      </c>
      <c r="T3149" s="7"/>
      <c r="U3149" s="6">
        <f>IF(Table1[[#This Row],[Ngày tính CN]]="","",S3149+T3149)</f>
        <v>46030</v>
      </c>
      <c r="V3149" s="35">
        <f ca="1">IF(Table1[[#This Row],[Hạn thanh toán]]="","",IF((U3149-NOW())&lt;0,0,(U3149-NOW())))</f>
        <v>0</v>
      </c>
      <c r="W3149" s="35"/>
      <c r="X3149" s="35">
        <f t="shared" ca="1" si="762"/>
        <v>140.49031932870275</v>
      </c>
      <c r="Y3149" s="2" t="str">
        <f t="shared" ca="1" si="763"/>
        <v>Nợ quá hạn hơn 120 ngày có khả năng mất thanh toán</v>
      </c>
      <c r="Z3149" s="51">
        <f t="shared" si="756"/>
        <v>46030</v>
      </c>
      <c r="AA3149" s="51" t="str">
        <f t="shared" si="757"/>
        <v/>
      </c>
      <c r="AD3149" s="2" t="str">
        <f>VLOOKUP($A3149,MA_KH!$A:$Q,MA_KH!O$1,0)</f>
        <v>OKONO</v>
      </c>
      <c r="AE3149" s="2" t="str">
        <f>VLOOKUP($A3149,MA_KH!$A:$Q,MA_KH!P$1,0)</f>
        <v>CÔNG TY TNHH OKONO VIỆT NAM</v>
      </c>
    </row>
    <row r="3150" spans="1:31" ht="25.5" hidden="1" customHeight="1" x14ac:dyDescent="0.2">
      <c r="A3150" s="30" t="s">
        <v>22106</v>
      </c>
      <c r="B3150" s="30" t="s">
        <v>3971</v>
      </c>
      <c r="C3150" s="37">
        <v>46035</v>
      </c>
      <c r="D3150" s="30" t="s">
        <v>22713</v>
      </c>
      <c r="E3150" s="37">
        <v>46035</v>
      </c>
      <c r="F3150" s="30" t="s">
        <v>23574</v>
      </c>
      <c r="G3150" s="30" t="s">
        <v>3971</v>
      </c>
      <c r="H3150" s="38">
        <v>1568904</v>
      </c>
      <c r="I3150" s="67">
        <v>0</v>
      </c>
      <c r="J3150" s="38">
        <v>125512</v>
      </c>
      <c r="K3150" s="38">
        <v>1694416</v>
      </c>
      <c r="L3150" s="7" t="s">
        <v>22849</v>
      </c>
      <c r="O3150" s="35">
        <f>IF(Table1[[#This Row],[Phân loại]]="Tồn đầu kỳ",Table1[[#This Row],[Tổng giá trị]],0)</f>
        <v>0</v>
      </c>
      <c r="P3150" s="7">
        <f>IF(Table1[[#This Row],[Số còn phải thu ĐK]]&lt;&gt;0,0,IF(Table1[[#This Row],[Phân loại]]="Bán hàng",Table1[[#This Row],[Tổng giá trị]],-Table1[[#This Row],[Tổng giá trị]]))</f>
        <v>1694416</v>
      </c>
      <c r="Q3150" s="35">
        <f t="shared" si="761"/>
        <v>0</v>
      </c>
      <c r="R3150" s="7">
        <f>Table1[[#This Row],[Số còn phải thu ĐK]]+Table1[[#This Row],[Giá Trị HD sau CK]]-Table1[[#This Row],[Số tiền đã thu]]</f>
        <v>1694416</v>
      </c>
      <c r="S3150" s="6">
        <f>IF(Table1[[#This Row],[Ngày hóa đơn]]&lt;&gt;"",Table1[[#This Row],[Ngày hóa đơn]],IF(Table1[[#This Row],[Ngày hạch toán]]&lt;&gt;"",Table1[[#This Row],[Ngày hạch toán]],""))</f>
        <v>46035</v>
      </c>
      <c r="T3150" s="7"/>
      <c r="U3150" s="6">
        <f>IF(Table1[[#This Row],[Ngày tính CN]]="","",S3150+T3150)</f>
        <v>46035</v>
      </c>
      <c r="V3150" s="35">
        <f ca="1">IF(Table1[[#This Row],[Hạn thanh toán]]="","",IF((U3150-NOW())&lt;0,0,(U3150-NOW())))</f>
        <v>0</v>
      </c>
      <c r="W3150" s="35"/>
      <c r="X3150" s="35">
        <f t="shared" ca="1" si="762"/>
        <v>135.49031932870275</v>
      </c>
      <c r="Y3150" s="2" t="str">
        <f t="shared" ca="1" si="763"/>
        <v>Nợ quá hạn hơn 120 ngày có khả năng mất thanh toán</v>
      </c>
      <c r="Z3150" s="51">
        <f t="shared" si="756"/>
        <v>46035</v>
      </c>
      <c r="AA3150" s="51" t="str">
        <f t="shared" si="757"/>
        <v/>
      </c>
      <c r="AD3150" s="2" t="str">
        <f>VLOOKUP($A3150,MA_KH!$A:$Q,MA_KH!O$1,0)</f>
        <v>OKONO</v>
      </c>
      <c r="AE3150" s="2" t="str">
        <f>VLOOKUP($A3150,MA_KH!$A:$Q,MA_KH!P$1,0)</f>
        <v>CÔNG TY TNHH OKONO VIỆT NAM</v>
      </c>
    </row>
    <row r="3151" spans="1:31" ht="25.5" hidden="1" customHeight="1" x14ac:dyDescent="0.2">
      <c r="A3151" s="30" t="s">
        <v>22094</v>
      </c>
      <c r="B3151" s="30" t="s">
        <v>3974</v>
      </c>
      <c r="C3151" s="37">
        <v>46037</v>
      </c>
      <c r="D3151" s="30" t="s">
        <v>23575</v>
      </c>
      <c r="E3151" s="37">
        <v>46037</v>
      </c>
      <c r="F3151" s="30" t="s">
        <v>23576</v>
      </c>
      <c r="G3151" s="30" t="s">
        <v>3974</v>
      </c>
      <c r="H3151" s="38">
        <v>582015</v>
      </c>
      <c r="I3151" s="67">
        <v>0</v>
      </c>
      <c r="J3151" s="38">
        <v>46561</v>
      </c>
      <c r="K3151" s="38">
        <v>628576</v>
      </c>
      <c r="L3151" s="7" t="s">
        <v>22849</v>
      </c>
      <c r="O3151" s="35">
        <f>IF(Table1[[#This Row],[Phân loại]]="Tồn đầu kỳ",Table1[[#This Row],[Tổng giá trị]],0)</f>
        <v>0</v>
      </c>
      <c r="P3151" s="7">
        <f>IF(Table1[[#This Row],[Số còn phải thu ĐK]]&lt;&gt;0,0,IF(Table1[[#This Row],[Phân loại]]="Bán hàng",Table1[[#This Row],[Tổng giá trị]],-Table1[[#This Row],[Tổng giá trị]]))</f>
        <v>628576</v>
      </c>
      <c r="Q3151" s="35">
        <f t="shared" si="761"/>
        <v>0</v>
      </c>
      <c r="R3151" s="7">
        <f>Table1[[#This Row],[Số còn phải thu ĐK]]+Table1[[#This Row],[Giá Trị HD sau CK]]-Table1[[#This Row],[Số tiền đã thu]]</f>
        <v>628576</v>
      </c>
      <c r="S3151" s="6">
        <f>IF(Table1[[#This Row],[Ngày hóa đơn]]&lt;&gt;"",Table1[[#This Row],[Ngày hóa đơn]],IF(Table1[[#This Row],[Ngày hạch toán]]&lt;&gt;"",Table1[[#This Row],[Ngày hạch toán]],""))</f>
        <v>46037</v>
      </c>
      <c r="T3151" s="7"/>
      <c r="U3151" s="6">
        <f>IF(Table1[[#This Row],[Ngày tính CN]]="","",S3151+T3151)</f>
        <v>46037</v>
      </c>
      <c r="V3151" s="35">
        <f ca="1">IF(Table1[[#This Row],[Hạn thanh toán]]="","",IF((U3151-NOW())&lt;0,0,(U3151-NOW())))</f>
        <v>0</v>
      </c>
      <c r="W3151" s="35"/>
      <c r="X3151" s="35">
        <f t="shared" ca="1" si="762"/>
        <v>133.49031932870275</v>
      </c>
      <c r="Y3151" s="2" t="str">
        <f t="shared" ca="1" si="763"/>
        <v>Nợ quá hạn hơn 120 ngày có khả năng mất thanh toán</v>
      </c>
      <c r="Z3151" s="51">
        <f t="shared" si="756"/>
        <v>46037</v>
      </c>
      <c r="AA3151" s="51" t="str">
        <f t="shared" si="757"/>
        <v/>
      </c>
      <c r="AD3151" s="2" t="str">
        <f>VLOOKUP($A3151,MA_KH!$A:$Q,MA_KH!O$1,0)</f>
        <v>OKONO</v>
      </c>
      <c r="AE3151" s="2" t="str">
        <f>VLOOKUP($A3151,MA_KH!$A:$Q,MA_KH!P$1,0)</f>
        <v>CÔNG TY TNHH OKONO VIỆT NAM</v>
      </c>
    </row>
    <row r="3152" spans="1:31" ht="25.5" hidden="1" customHeight="1" x14ac:dyDescent="0.2">
      <c r="A3152" s="30" t="s">
        <v>22122</v>
      </c>
      <c r="B3152" s="30" t="s">
        <v>4206</v>
      </c>
      <c r="C3152" s="37">
        <v>46037</v>
      </c>
      <c r="D3152" s="30" t="s">
        <v>23577</v>
      </c>
      <c r="E3152" s="37">
        <v>46037</v>
      </c>
      <c r="F3152" s="30" t="s">
        <v>23578</v>
      </c>
      <c r="G3152" s="30" t="s">
        <v>4206</v>
      </c>
      <c r="H3152" s="38">
        <v>1401980</v>
      </c>
      <c r="I3152" s="67">
        <v>0</v>
      </c>
      <c r="J3152" s="38">
        <v>112158</v>
      </c>
      <c r="K3152" s="38">
        <v>1514138</v>
      </c>
      <c r="L3152" s="7" t="s">
        <v>22849</v>
      </c>
      <c r="O3152" s="35">
        <f>IF(Table1[[#This Row],[Phân loại]]="Tồn đầu kỳ",Table1[[#This Row],[Tổng giá trị]],0)</f>
        <v>0</v>
      </c>
      <c r="P3152" s="7">
        <f>IF(Table1[[#This Row],[Số còn phải thu ĐK]]&lt;&gt;0,0,IF(Table1[[#This Row],[Phân loại]]="Bán hàng",Table1[[#This Row],[Tổng giá trị]],-Table1[[#This Row],[Tổng giá trị]]))</f>
        <v>1514138</v>
      </c>
      <c r="Q3152" s="35">
        <f t="shared" si="761"/>
        <v>0</v>
      </c>
      <c r="R3152" s="7">
        <f>Table1[[#This Row],[Số còn phải thu ĐK]]+Table1[[#This Row],[Giá Trị HD sau CK]]-Table1[[#This Row],[Số tiền đã thu]]</f>
        <v>1514138</v>
      </c>
      <c r="S3152" s="6">
        <f>IF(Table1[[#This Row],[Ngày hóa đơn]]&lt;&gt;"",Table1[[#This Row],[Ngày hóa đơn]],IF(Table1[[#This Row],[Ngày hạch toán]]&lt;&gt;"",Table1[[#This Row],[Ngày hạch toán]],""))</f>
        <v>46037</v>
      </c>
      <c r="T3152" s="7"/>
      <c r="U3152" s="6">
        <f>IF(Table1[[#This Row],[Ngày tính CN]]="","",S3152+T3152)</f>
        <v>46037</v>
      </c>
      <c r="V3152" s="35">
        <f ca="1">IF(Table1[[#This Row],[Hạn thanh toán]]="","",IF((U3152-NOW())&lt;0,0,(U3152-NOW())))</f>
        <v>0</v>
      </c>
      <c r="W3152" s="35"/>
      <c r="X3152" s="35">
        <f t="shared" ca="1" si="762"/>
        <v>133.49031932870275</v>
      </c>
      <c r="Y3152" s="2" t="str">
        <f t="shared" ca="1" si="763"/>
        <v>Nợ quá hạn hơn 120 ngày có khả năng mất thanh toán</v>
      </c>
      <c r="Z3152" s="51">
        <f t="shared" si="756"/>
        <v>46037</v>
      </c>
      <c r="AA3152" s="51" t="str">
        <f t="shared" si="757"/>
        <v/>
      </c>
      <c r="AD3152" s="2" t="str">
        <f>VLOOKUP($A3152,MA_KH!$A:$Q,MA_KH!O$1,0)</f>
        <v>OKONO</v>
      </c>
      <c r="AE3152" s="2" t="str">
        <f>VLOOKUP($A3152,MA_KH!$A:$Q,MA_KH!P$1,0)</f>
        <v>CÔNG TY TNHH OKONO VIỆT NAM</v>
      </c>
    </row>
    <row r="3153" spans="1:31" ht="25.5" hidden="1" customHeight="1" x14ac:dyDescent="0.2">
      <c r="A3153" s="30" t="s">
        <v>22112</v>
      </c>
      <c r="B3153" s="30" t="s">
        <v>4438</v>
      </c>
      <c r="C3153" s="37">
        <v>46037</v>
      </c>
      <c r="D3153" s="30" t="s">
        <v>23579</v>
      </c>
      <c r="E3153" s="37">
        <v>46037</v>
      </c>
      <c r="F3153" s="30" t="s">
        <v>23580</v>
      </c>
      <c r="G3153" s="30" t="s">
        <v>4438</v>
      </c>
      <c r="H3153" s="38">
        <v>974337</v>
      </c>
      <c r="I3153" s="67">
        <v>0</v>
      </c>
      <c r="J3153" s="38">
        <v>77947</v>
      </c>
      <c r="K3153" s="38">
        <v>1052284</v>
      </c>
      <c r="L3153" s="7" t="s">
        <v>22849</v>
      </c>
      <c r="O3153" s="35">
        <f>IF(Table1[[#This Row],[Phân loại]]="Tồn đầu kỳ",Table1[[#This Row],[Tổng giá trị]],0)</f>
        <v>0</v>
      </c>
      <c r="P3153" s="7">
        <f>IF(Table1[[#This Row],[Số còn phải thu ĐK]]&lt;&gt;0,0,IF(Table1[[#This Row],[Phân loại]]="Bán hàng",Table1[[#This Row],[Tổng giá trị]],-Table1[[#This Row],[Tổng giá trị]]))</f>
        <v>1052284</v>
      </c>
      <c r="Q3153" s="35">
        <f t="shared" si="761"/>
        <v>0</v>
      </c>
      <c r="R3153" s="7">
        <f>Table1[[#This Row],[Số còn phải thu ĐK]]+Table1[[#This Row],[Giá Trị HD sau CK]]-Table1[[#This Row],[Số tiền đã thu]]</f>
        <v>1052284</v>
      </c>
      <c r="S3153" s="6">
        <f>IF(Table1[[#This Row],[Ngày hóa đơn]]&lt;&gt;"",Table1[[#This Row],[Ngày hóa đơn]],IF(Table1[[#This Row],[Ngày hạch toán]]&lt;&gt;"",Table1[[#This Row],[Ngày hạch toán]],""))</f>
        <v>46037</v>
      </c>
      <c r="T3153" s="7"/>
      <c r="U3153" s="6">
        <f>IF(Table1[[#This Row],[Ngày tính CN]]="","",S3153+T3153)</f>
        <v>46037</v>
      </c>
      <c r="V3153" s="35">
        <f ca="1">IF(Table1[[#This Row],[Hạn thanh toán]]="","",IF((U3153-NOW())&lt;0,0,(U3153-NOW())))</f>
        <v>0</v>
      </c>
      <c r="W3153" s="35"/>
      <c r="X3153" s="35">
        <f t="shared" ca="1" si="762"/>
        <v>133.49031932870275</v>
      </c>
      <c r="Y3153" s="2" t="str">
        <f t="shared" ca="1" si="763"/>
        <v>Nợ quá hạn hơn 120 ngày có khả năng mất thanh toán</v>
      </c>
      <c r="Z3153" s="51">
        <f t="shared" si="756"/>
        <v>46037</v>
      </c>
      <c r="AA3153" s="51" t="str">
        <f t="shared" si="757"/>
        <v/>
      </c>
      <c r="AD3153" s="2" t="str">
        <f>VLOOKUP($A3153,MA_KH!$A:$Q,MA_KH!O$1,0)</f>
        <v>OKONO</v>
      </c>
      <c r="AE3153" s="2" t="str">
        <f>VLOOKUP($A3153,MA_KH!$A:$Q,MA_KH!P$1,0)</f>
        <v>CÔNG TY TNHH OKONO VIỆT NAM</v>
      </c>
    </row>
    <row r="3154" spans="1:31" ht="25.5" hidden="1" customHeight="1" x14ac:dyDescent="0.2">
      <c r="A3154" s="30" t="s">
        <v>22095</v>
      </c>
      <c r="B3154" s="30" t="s">
        <v>4348</v>
      </c>
      <c r="C3154" s="37">
        <v>46037</v>
      </c>
      <c r="D3154" s="30" t="s">
        <v>22981</v>
      </c>
      <c r="E3154" s="37">
        <v>46037</v>
      </c>
      <c r="F3154" s="30" t="s">
        <v>23581</v>
      </c>
      <c r="G3154" s="30" t="s">
        <v>4348</v>
      </c>
      <c r="H3154" s="38">
        <v>797952</v>
      </c>
      <c r="I3154" s="67">
        <v>0</v>
      </c>
      <c r="J3154" s="38">
        <v>63836</v>
      </c>
      <c r="K3154" s="38">
        <v>861788</v>
      </c>
      <c r="L3154" s="7" t="s">
        <v>22849</v>
      </c>
      <c r="O3154" s="35">
        <f>IF(Table1[[#This Row],[Phân loại]]="Tồn đầu kỳ",Table1[[#This Row],[Tổng giá trị]],0)</f>
        <v>0</v>
      </c>
      <c r="P3154" s="7">
        <f>IF(Table1[[#This Row],[Số còn phải thu ĐK]]&lt;&gt;0,0,IF(Table1[[#This Row],[Phân loại]]="Bán hàng",Table1[[#This Row],[Tổng giá trị]],-Table1[[#This Row],[Tổng giá trị]]))</f>
        <v>861788</v>
      </c>
      <c r="Q3154" s="35">
        <f t="shared" si="761"/>
        <v>0</v>
      </c>
      <c r="R3154" s="7">
        <f>Table1[[#This Row],[Số còn phải thu ĐK]]+Table1[[#This Row],[Giá Trị HD sau CK]]-Table1[[#This Row],[Số tiền đã thu]]</f>
        <v>861788</v>
      </c>
      <c r="S3154" s="6">
        <f>IF(Table1[[#This Row],[Ngày hóa đơn]]&lt;&gt;"",Table1[[#This Row],[Ngày hóa đơn]],IF(Table1[[#This Row],[Ngày hạch toán]]&lt;&gt;"",Table1[[#This Row],[Ngày hạch toán]],""))</f>
        <v>46037</v>
      </c>
      <c r="T3154" s="7"/>
      <c r="U3154" s="6">
        <f>IF(Table1[[#This Row],[Ngày tính CN]]="","",S3154+T3154)</f>
        <v>46037</v>
      </c>
      <c r="V3154" s="35">
        <f ca="1">IF(Table1[[#This Row],[Hạn thanh toán]]="","",IF((U3154-NOW())&lt;0,0,(U3154-NOW())))</f>
        <v>0</v>
      </c>
      <c r="W3154" s="35"/>
      <c r="X3154" s="35">
        <f t="shared" ca="1" si="762"/>
        <v>133.49031932870275</v>
      </c>
      <c r="Y3154" s="2" t="str">
        <f t="shared" ca="1" si="763"/>
        <v>Nợ quá hạn hơn 120 ngày có khả năng mất thanh toán</v>
      </c>
      <c r="Z3154" s="51">
        <f t="shared" si="756"/>
        <v>46037</v>
      </c>
      <c r="AA3154" s="51" t="str">
        <f t="shared" si="757"/>
        <v/>
      </c>
      <c r="AD3154" s="2" t="str">
        <f>VLOOKUP($A3154,MA_KH!$A:$Q,MA_KH!O$1,0)</f>
        <v>OKONO</v>
      </c>
      <c r="AE3154" s="2" t="str">
        <f>VLOOKUP($A3154,MA_KH!$A:$Q,MA_KH!P$1,0)</f>
        <v>CÔNG TY TNHH OKONO VIỆT NAM</v>
      </c>
    </row>
    <row r="3155" spans="1:31" ht="25.5" hidden="1" customHeight="1" x14ac:dyDescent="0.2">
      <c r="A3155" s="30" t="s">
        <v>22117</v>
      </c>
      <c r="B3155" s="30" t="s">
        <v>4338</v>
      </c>
      <c r="C3155" s="37">
        <v>46044</v>
      </c>
      <c r="D3155" s="30" t="s">
        <v>23582</v>
      </c>
      <c r="E3155" s="37">
        <v>46044</v>
      </c>
      <c r="F3155" s="30" t="s">
        <v>23583</v>
      </c>
      <c r="G3155" s="30" t="s">
        <v>4338</v>
      </c>
      <c r="H3155" s="38">
        <v>918397</v>
      </c>
      <c r="I3155" s="67">
        <v>0</v>
      </c>
      <c r="J3155" s="38">
        <v>73472</v>
      </c>
      <c r="K3155" s="38">
        <v>991869</v>
      </c>
      <c r="L3155" s="7" t="s">
        <v>22849</v>
      </c>
      <c r="O3155" s="35">
        <f>IF(Table1[[#This Row],[Phân loại]]="Tồn đầu kỳ",Table1[[#This Row],[Tổng giá trị]],0)</f>
        <v>0</v>
      </c>
      <c r="P3155" s="7">
        <f>IF(Table1[[#This Row],[Số còn phải thu ĐK]]&lt;&gt;0,0,IF(Table1[[#This Row],[Phân loại]]="Bán hàng",Table1[[#This Row],[Tổng giá trị]],-Table1[[#This Row],[Tổng giá trị]]))</f>
        <v>991869</v>
      </c>
      <c r="Q3155" s="35">
        <f t="shared" si="761"/>
        <v>0</v>
      </c>
      <c r="R3155" s="7">
        <f>Table1[[#This Row],[Số còn phải thu ĐK]]+Table1[[#This Row],[Giá Trị HD sau CK]]-Table1[[#This Row],[Số tiền đã thu]]</f>
        <v>991869</v>
      </c>
      <c r="S3155" s="6">
        <f>IF(Table1[[#This Row],[Ngày hóa đơn]]&lt;&gt;"",Table1[[#This Row],[Ngày hóa đơn]],IF(Table1[[#This Row],[Ngày hạch toán]]&lt;&gt;"",Table1[[#This Row],[Ngày hạch toán]],""))</f>
        <v>46044</v>
      </c>
      <c r="T3155" s="7"/>
      <c r="U3155" s="6">
        <f>IF(Table1[[#This Row],[Ngày tính CN]]="","",S3155+T3155)</f>
        <v>46044</v>
      </c>
      <c r="V3155" s="35">
        <f ca="1">IF(Table1[[#This Row],[Hạn thanh toán]]="","",IF((U3155-NOW())&lt;0,0,(U3155-NOW())))</f>
        <v>0</v>
      </c>
      <c r="W3155" s="35"/>
      <c r="X3155" s="35">
        <f t="shared" ca="1" si="762"/>
        <v>126.49031932870275</v>
      </c>
      <c r="Y3155" s="2" t="str">
        <f t="shared" ca="1" si="763"/>
        <v>Nợ quá hạn hơn 120 ngày có khả năng mất thanh toán</v>
      </c>
      <c r="Z3155" s="51">
        <f t="shared" si="756"/>
        <v>46044</v>
      </c>
      <c r="AA3155" s="51" t="str">
        <f t="shared" si="757"/>
        <v/>
      </c>
      <c r="AD3155" s="2" t="str">
        <f>VLOOKUP($A3155,MA_KH!$A:$Q,MA_KH!O$1,0)</f>
        <v>OKONO</v>
      </c>
      <c r="AE3155" s="2" t="str">
        <f>VLOOKUP($A3155,MA_KH!$A:$Q,MA_KH!P$1,0)</f>
        <v>CÔNG TY TNHH OKONO VIỆT NAM</v>
      </c>
    </row>
    <row r="3156" spans="1:31" ht="25.5" hidden="1" customHeight="1" x14ac:dyDescent="0.2">
      <c r="A3156" s="30" t="s">
        <v>22102</v>
      </c>
      <c r="B3156" s="30" t="s">
        <v>4344</v>
      </c>
      <c r="C3156" s="37">
        <v>46044</v>
      </c>
      <c r="D3156" s="30" t="s">
        <v>23584</v>
      </c>
      <c r="E3156" s="37">
        <v>46044</v>
      </c>
      <c r="F3156" s="30" t="s">
        <v>23585</v>
      </c>
      <c r="G3156" s="30" t="s">
        <v>4344</v>
      </c>
      <c r="H3156" s="38">
        <v>1670765</v>
      </c>
      <c r="I3156" s="67">
        <v>0</v>
      </c>
      <c r="J3156" s="38">
        <v>133661</v>
      </c>
      <c r="K3156" s="38">
        <v>1804426</v>
      </c>
      <c r="L3156" s="7" t="s">
        <v>22849</v>
      </c>
      <c r="O3156" s="35">
        <f>IF(Table1[[#This Row],[Phân loại]]="Tồn đầu kỳ",Table1[[#This Row],[Tổng giá trị]],0)</f>
        <v>0</v>
      </c>
      <c r="P3156" s="7">
        <f>IF(Table1[[#This Row],[Số còn phải thu ĐK]]&lt;&gt;0,0,IF(Table1[[#This Row],[Phân loại]]="Bán hàng",Table1[[#This Row],[Tổng giá trị]],-Table1[[#This Row],[Tổng giá trị]]))</f>
        <v>1804426</v>
      </c>
      <c r="Q3156" s="35">
        <f t="shared" si="761"/>
        <v>0</v>
      </c>
      <c r="R3156" s="7">
        <f>Table1[[#This Row],[Số còn phải thu ĐK]]+Table1[[#This Row],[Giá Trị HD sau CK]]-Table1[[#This Row],[Số tiền đã thu]]</f>
        <v>1804426</v>
      </c>
      <c r="S3156" s="6">
        <f>IF(Table1[[#This Row],[Ngày hóa đơn]]&lt;&gt;"",Table1[[#This Row],[Ngày hóa đơn]],IF(Table1[[#This Row],[Ngày hạch toán]]&lt;&gt;"",Table1[[#This Row],[Ngày hạch toán]],""))</f>
        <v>46044</v>
      </c>
      <c r="T3156" s="7"/>
      <c r="U3156" s="6">
        <f>IF(Table1[[#This Row],[Ngày tính CN]]="","",S3156+T3156)</f>
        <v>46044</v>
      </c>
      <c r="V3156" s="35">
        <f ca="1">IF(Table1[[#This Row],[Hạn thanh toán]]="","",IF((U3156-NOW())&lt;0,0,(U3156-NOW())))</f>
        <v>0</v>
      </c>
      <c r="W3156" s="35"/>
      <c r="X3156" s="35">
        <f t="shared" ca="1" si="762"/>
        <v>126.49031932870275</v>
      </c>
      <c r="Y3156" s="2" t="str">
        <f t="shared" ca="1" si="763"/>
        <v>Nợ quá hạn hơn 120 ngày có khả năng mất thanh toán</v>
      </c>
      <c r="Z3156" s="51">
        <f t="shared" si="756"/>
        <v>46044</v>
      </c>
      <c r="AA3156" s="51" t="str">
        <f t="shared" si="757"/>
        <v/>
      </c>
      <c r="AD3156" s="2" t="str">
        <f>VLOOKUP($A3156,MA_KH!$A:$Q,MA_KH!O$1,0)</f>
        <v>OKONO</v>
      </c>
      <c r="AE3156" s="2" t="str">
        <f>VLOOKUP($A3156,MA_KH!$A:$Q,MA_KH!P$1,0)</f>
        <v>CÔNG TY TNHH OKONO VIỆT NAM</v>
      </c>
    </row>
    <row r="3157" spans="1:31" ht="25.5" hidden="1" customHeight="1" x14ac:dyDescent="0.2">
      <c r="A3157" s="30" t="s">
        <v>22094</v>
      </c>
      <c r="B3157" s="30" t="s">
        <v>3974</v>
      </c>
      <c r="C3157" s="37">
        <v>46048</v>
      </c>
      <c r="D3157" s="30" t="s">
        <v>23586</v>
      </c>
      <c r="E3157" s="37">
        <v>46048</v>
      </c>
      <c r="F3157" s="30" t="s">
        <v>23587</v>
      </c>
      <c r="G3157" s="30" t="s">
        <v>3974</v>
      </c>
      <c r="H3157" s="38">
        <v>713988</v>
      </c>
      <c r="I3157" s="67">
        <v>0</v>
      </c>
      <c r="J3157" s="38">
        <v>57119</v>
      </c>
      <c r="K3157" s="38">
        <v>771107</v>
      </c>
      <c r="L3157" s="7" t="s">
        <v>22849</v>
      </c>
      <c r="O3157" s="35">
        <f>IF(Table1[[#This Row],[Phân loại]]="Tồn đầu kỳ",Table1[[#This Row],[Tổng giá trị]],0)</f>
        <v>0</v>
      </c>
      <c r="P3157" s="7">
        <f>IF(Table1[[#This Row],[Số còn phải thu ĐK]]&lt;&gt;0,0,IF(Table1[[#This Row],[Phân loại]]="Bán hàng",Table1[[#This Row],[Tổng giá trị]],-Table1[[#This Row],[Tổng giá trị]]))</f>
        <v>771107</v>
      </c>
      <c r="Q3157" s="35">
        <f t="shared" si="761"/>
        <v>0</v>
      </c>
      <c r="R3157" s="7">
        <f>Table1[[#This Row],[Số còn phải thu ĐK]]+Table1[[#This Row],[Giá Trị HD sau CK]]-Table1[[#This Row],[Số tiền đã thu]]</f>
        <v>771107</v>
      </c>
      <c r="S3157" s="6">
        <f>IF(Table1[[#This Row],[Ngày hóa đơn]]&lt;&gt;"",Table1[[#This Row],[Ngày hóa đơn]],IF(Table1[[#This Row],[Ngày hạch toán]]&lt;&gt;"",Table1[[#This Row],[Ngày hạch toán]],""))</f>
        <v>46048</v>
      </c>
      <c r="T3157" s="7"/>
      <c r="U3157" s="6">
        <f>IF(Table1[[#This Row],[Ngày tính CN]]="","",S3157+T3157)</f>
        <v>46048</v>
      </c>
      <c r="V3157" s="35">
        <f ca="1">IF(Table1[[#This Row],[Hạn thanh toán]]="","",IF((U3157-NOW())&lt;0,0,(U3157-NOW())))</f>
        <v>0</v>
      </c>
      <c r="W3157" s="35"/>
      <c r="X3157" s="35">
        <f t="shared" ca="1" si="762"/>
        <v>122.49031932870275</v>
      </c>
      <c r="Y3157" s="2" t="str">
        <f t="shared" ca="1" si="763"/>
        <v>Nợ quá hạn hơn 120 ngày có khả năng mất thanh toán</v>
      </c>
      <c r="Z3157" s="51">
        <f t="shared" si="756"/>
        <v>46048</v>
      </c>
      <c r="AA3157" s="51" t="str">
        <f t="shared" si="757"/>
        <v/>
      </c>
      <c r="AD3157" s="2" t="str">
        <f>VLOOKUP($A3157,MA_KH!$A:$Q,MA_KH!O$1,0)</f>
        <v>OKONO</v>
      </c>
      <c r="AE3157" s="2" t="str">
        <f>VLOOKUP($A3157,MA_KH!$A:$Q,MA_KH!P$1,0)</f>
        <v>CÔNG TY TNHH OKONO VIỆT NAM</v>
      </c>
    </row>
    <row r="3158" spans="1:31" ht="25.5" hidden="1" customHeight="1" x14ac:dyDescent="0.2">
      <c r="A3158" s="39" t="s">
        <v>22116</v>
      </c>
      <c r="B3158" s="39" t="s">
        <v>3970</v>
      </c>
      <c r="C3158" s="37">
        <v>46048</v>
      </c>
      <c r="D3158" s="39" t="s">
        <v>23588</v>
      </c>
      <c r="E3158" s="37">
        <v>46048</v>
      </c>
      <c r="F3158" s="39" t="s">
        <v>23589</v>
      </c>
      <c r="G3158" s="39" t="s">
        <v>3970</v>
      </c>
      <c r="H3158" s="41">
        <v>1123829</v>
      </c>
      <c r="I3158" s="67">
        <v>0</v>
      </c>
      <c r="J3158" s="41">
        <v>89906</v>
      </c>
      <c r="K3158" s="41">
        <v>1213735</v>
      </c>
      <c r="L3158" s="7" t="s">
        <v>22849</v>
      </c>
      <c r="O3158" s="35">
        <f>IF(Table1[[#This Row],[Phân loại]]="Tồn đầu kỳ",Table1[[#This Row],[Tổng giá trị]],0)</f>
        <v>0</v>
      </c>
      <c r="P3158" s="7">
        <f>IF(Table1[[#This Row],[Số còn phải thu ĐK]]&lt;&gt;0,0,IF(Table1[[#This Row],[Phân loại]]="Bán hàng",Table1[[#This Row],[Tổng giá trị]],-Table1[[#This Row],[Tổng giá trị]]))</f>
        <v>1213735</v>
      </c>
      <c r="Q3158" s="35">
        <f t="shared" si="761"/>
        <v>0</v>
      </c>
      <c r="R3158" s="7">
        <f>Table1[[#This Row],[Số còn phải thu ĐK]]+Table1[[#This Row],[Giá Trị HD sau CK]]-Table1[[#This Row],[Số tiền đã thu]]</f>
        <v>1213735</v>
      </c>
      <c r="S3158" s="6">
        <f>IF(Table1[[#This Row],[Ngày hóa đơn]]&lt;&gt;"",Table1[[#This Row],[Ngày hóa đơn]],IF(Table1[[#This Row],[Ngày hạch toán]]&lt;&gt;"",Table1[[#This Row],[Ngày hạch toán]],""))</f>
        <v>46048</v>
      </c>
      <c r="T3158" s="7"/>
      <c r="U3158" s="6">
        <f>IF(Table1[[#This Row],[Ngày tính CN]]="","",S3158+T3158)</f>
        <v>46048</v>
      </c>
      <c r="V3158" s="35">
        <f ca="1">IF(Table1[[#This Row],[Hạn thanh toán]]="","",IF((U3158-NOW())&lt;0,0,(U3158-NOW())))</f>
        <v>0</v>
      </c>
      <c r="W3158" s="35"/>
      <c r="X3158" s="35">
        <f t="shared" ca="1" si="762"/>
        <v>122.49031932870275</v>
      </c>
      <c r="Y3158" s="2" t="str">
        <f t="shared" ca="1" si="763"/>
        <v>Nợ quá hạn hơn 120 ngày có khả năng mất thanh toán</v>
      </c>
      <c r="Z3158" s="51">
        <f t="shared" si="756"/>
        <v>46048</v>
      </c>
      <c r="AA3158" s="51" t="str">
        <f t="shared" si="757"/>
        <v/>
      </c>
      <c r="AD3158" s="2" t="str">
        <f>VLOOKUP($A3158,MA_KH!$A:$Q,MA_KH!O$1,0)</f>
        <v>OKONO</v>
      </c>
      <c r="AE3158" s="2" t="str">
        <f>VLOOKUP($A3158,MA_KH!$A:$Q,MA_KH!P$1,0)</f>
        <v>CÔNG TY TNHH OKONO VIỆT NAM</v>
      </c>
    </row>
    <row r="3159" spans="1:31" ht="25.5" hidden="1" customHeight="1" x14ac:dyDescent="0.2">
      <c r="A3159" s="39" t="s">
        <v>22099</v>
      </c>
      <c r="B3159" s="39" t="s">
        <v>3969</v>
      </c>
      <c r="C3159" s="37">
        <v>46053</v>
      </c>
      <c r="D3159" s="39"/>
      <c r="E3159" s="40">
        <v>46053</v>
      </c>
      <c r="F3159" s="39">
        <v>58</v>
      </c>
      <c r="G3159" s="39" t="s">
        <v>23590</v>
      </c>
      <c r="H3159" s="41">
        <v>1171618</v>
      </c>
      <c r="I3159" s="2">
        <v>0</v>
      </c>
      <c r="J3159" s="41">
        <v>93729</v>
      </c>
      <c r="K3159" s="41">
        <v>1265347</v>
      </c>
      <c r="L3159" s="68" t="s">
        <v>41</v>
      </c>
      <c r="M3159" s="6">
        <v>46077</v>
      </c>
      <c r="O3159" s="35">
        <f>IF(Table1[[#This Row],[Phân loại]]="Tồn đầu kỳ",Table1[[#This Row],[Tổng giá trị]],0)</f>
        <v>0</v>
      </c>
      <c r="P3159" s="7">
        <f>IF(Table1[[#This Row],[Số còn phải thu ĐK]]&lt;&gt;0,0,IF(Table1[[#This Row],[Phân loại]]="Bán hàng",Table1[[#This Row],[Tổng giá trị]],-Table1[[#This Row],[Tổng giá trị]]))</f>
        <v>-1265347</v>
      </c>
      <c r="Q3159" s="35">
        <f>IF(M3159&lt;&gt;"",IF(O3159&lt;&gt;0,O3159,P3159),0)</f>
        <v>-1265347</v>
      </c>
      <c r="R3159" s="7">
        <f>Table1[[#This Row],[Số còn phải thu ĐK]]+Table1[[#This Row],[Giá Trị HD sau CK]]-Table1[[#This Row],[Số tiền đã thu]]</f>
        <v>0</v>
      </c>
      <c r="S3159" s="6">
        <f>IF(Table1[[#This Row],[Ngày hóa đơn]]&lt;&gt;"",Table1[[#This Row],[Ngày hóa đơn]],IF(Table1[[#This Row],[Ngày hạch toán]]&lt;&gt;"",Table1[[#This Row],[Ngày hạch toán]],""))</f>
        <v>46053</v>
      </c>
      <c r="T3159" s="7"/>
      <c r="U3159" s="6">
        <f>IF(Table1[[#This Row],[Ngày tính CN]]="","",S3159+T3159)</f>
        <v>46053</v>
      </c>
      <c r="V3159" s="35">
        <f ca="1">IF(Table1[[#This Row],[Hạn thanh toán]]="","",IF((U3159-NOW())&lt;0,0,(U3159-NOW())))</f>
        <v>0</v>
      </c>
      <c r="W3159" s="35"/>
      <c r="X3159" s="35" t="str">
        <f ca="1">IF(OR(U3159="",R3159=0),"",IF((U3159-NOW())&lt;0,-(U3159-NOW()),0))</f>
        <v/>
      </c>
      <c r="Y3159" s="2" t="str">
        <f>IF(R3159=0,"Đã thanh toán",IF(X3159="","",IF(X3159&lt;=0,"Chưa đến hạn thanh toán",IF(X3159&lt;=30,"Nợ quá hạn 30 ngày",IF(X3159&lt;=60,"Nợ quá hạn từ 30 ngày đến 60 ngày",IF(X3159&lt;=90,"Nợ quá hạn từ 60 ngày đến 90 ngày",IF(X3159&lt;=120,"Nợ quá hạn từ 90 ngày đến 120 ngày","Nợ quá hạn hơn 120 ngày có khả năng mất thanh toán")))))))</f>
        <v>Đã thanh toán</v>
      </c>
      <c r="Z3159" s="51">
        <f t="shared" si="756"/>
        <v>46053</v>
      </c>
      <c r="AA3159" s="51">
        <f t="shared" si="757"/>
        <v>46077</v>
      </c>
      <c r="AD3159" s="2" t="str">
        <f>VLOOKUP($A3159,MA_KH!$A:$Q,MA_KH!O$1,0)</f>
        <v>OKONO</v>
      </c>
      <c r="AE3159" s="2" t="str">
        <f>VLOOKUP($A3159,MA_KH!$A:$Q,MA_KH!P$1,0)</f>
        <v>CÔNG TY TNHH OKONO VIỆT NAM</v>
      </c>
    </row>
    <row r="3160" spans="1:31" ht="25.5" hidden="1" customHeight="1" x14ac:dyDescent="0.2">
      <c r="A3160" s="30" t="s">
        <v>22099</v>
      </c>
      <c r="B3160" s="30" t="s">
        <v>3969</v>
      </c>
      <c r="C3160" s="37">
        <v>46053</v>
      </c>
      <c r="D3160" s="30"/>
      <c r="E3160" s="40">
        <v>46053</v>
      </c>
      <c r="F3160" s="30">
        <v>59</v>
      </c>
      <c r="G3160" s="30" t="s">
        <v>20095</v>
      </c>
      <c r="H3160" s="38">
        <v>282418</v>
      </c>
      <c r="I3160" s="2">
        <v>0</v>
      </c>
      <c r="J3160" s="38">
        <v>22593</v>
      </c>
      <c r="K3160" s="38">
        <v>305011</v>
      </c>
      <c r="L3160" s="68" t="s">
        <v>22850</v>
      </c>
      <c r="M3160" s="6">
        <v>46077</v>
      </c>
      <c r="O3160" s="35">
        <f>IF(Table1[[#This Row],[Phân loại]]="Tồn đầu kỳ",Table1[[#This Row],[Tổng giá trị]],0)</f>
        <v>0</v>
      </c>
      <c r="P3160" s="7">
        <f>IF(Table1[[#This Row],[Số còn phải thu ĐK]]&lt;&gt;0,0,IF(Table1[[#This Row],[Phân loại]]="Bán hàng",Table1[[#This Row],[Tổng giá trị]],-Table1[[#This Row],[Tổng giá trị]]))</f>
        <v>-305011</v>
      </c>
      <c r="Q3160" s="35">
        <f>IF(M3160&lt;&gt;"",IF(O3160&lt;&gt;0,O3160,P3160),0)</f>
        <v>-305011</v>
      </c>
      <c r="R3160" s="7">
        <f>Table1[[#This Row],[Số còn phải thu ĐK]]+Table1[[#This Row],[Giá Trị HD sau CK]]-Table1[[#This Row],[Số tiền đã thu]]</f>
        <v>0</v>
      </c>
      <c r="S3160" s="6">
        <f>IF(Table1[[#This Row],[Ngày hóa đơn]]&lt;&gt;"",Table1[[#This Row],[Ngày hóa đơn]],IF(Table1[[#This Row],[Ngày hạch toán]]&lt;&gt;"",Table1[[#This Row],[Ngày hạch toán]],""))</f>
        <v>46053</v>
      </c>
      <c r="T3160" s="7"/>
      <c r="U3160" s="6">
        <f>IF(Table1[[#This Row],[Ngày tính CN]]="","",S3160+T3160)</f>
        <v>46053</v>
      </c>
      <c r="V3160" s="35">
        <f ca="1">IF(Table1[[#This Row],[Hạn thanh toán]]="","",IF((U3160-NOW())&lt;0,0,(U3160-NOW())))</f>
        <v>0</v>
      </c>
      <c r="W3160" s="35"/>
      <c r="X3160" s="35" t="str">
        <f ca="1">IF(OR(U3160="",R3160=0),"",IF((U3160-NOW())&lt;0,-(U3160-NOW()),0))</f>
        <v/>
      </c>
      <c r="Y3160" s="2" t="str">
        <f>IF(R3160=0,"Đã thanh toán",IF(X3160="","",IF(X3160&lt;=0,"Chưa đến hạn thanh toán",IF(X3160&lt;=30,"Nợ quá hạn 30 ngày",IF(X3160&lt;=60,"Nợ quá hạn từ 30 ngày đến 60 ngày",IF(X3160&lt;=90,"Nợ quá hạn từ 60 ngày đến 90 ngày",IF(X3160&lt;=120,"Nợ quá hạn từ 90 ngày đến 120 ngày","Nợ quá hạn hơn 120 ngày có khả năng mất thanh toán")))))))</f>
        <v>Đã thanh toán</v>
      </c>
      <c r="Z3160" s="51">
        <f t="shared" si="756"/>
        <v>46053</v>
      </c>
      <c r="AA3160" s="51">
        <f t="shared" si="757"/>
        <v>46077</v>
      </c>
      <c r="AD3160" s="2" t="str">
        <f>VLOOKUP($A3160,MA_KH!$A:$Q,MA_KH!O$1,0)</f>
        <v>OKONO</v>
      </c>
      <c r="AE3160" s="2" t="str">
        <f>VLOOKUP($A3160,MA_KH!$A:$Q,MA_KH!P$1,0)</f>
        <v>CÔNG TY TNHH OKONO VIỆT NAM</v>
      </c>
    </row>
    <row r="3161" spans="1:31" ht="25.5" hidden="1" customHeight="1" x14ac:dyDescent="0.2">
      <c r="A3161" s="30" t="s">
        <v>22290</v>
      </c>
      <c r="B3161" s="30" t="s">
        <v>12628</v>
      </c>
      <c r="C3161" s="37">
        <v>46024</v>
      </c>
      <c r="D3161" s="30" t="s">
        <v>23591</v>
      </c>
      <c r="E3161" s="37">
        <v>46024</v>
      </c>
      <c r="F3161" s="30">
        <v>9</v>
      </c>
      <c r="G3161" s="30" t="s">
        <v>12628</v>
      </c>
      <c r="H3161" s="38">
        <v>1047780</v>
      </c>
      <c r="I3161" s="67">
        <v>0</v>
      </c>
      <c r="J3161" s="38">
        <v>83822</v>
      </c>
      <c r="K3161" s="38">
        <v>1131602</v>
      </c>
      <c r="L3161" s="7" t="s">
        <v>22849</v>
      </c>
      <c r="O3161" s="35">
        <f>IF(Table1[[#This Row],[Phân loại]]="Tồn đầu kỳ",Table1[[#This Row],[Tổng giá trị]],0)</f>
        <v>0</v>
      </c>
      <c r="P3161" s="7">
        <f>IF(Table1[[#This Row],[Số còn phải thu ĐK]]&lt;&gt;0,0,IF(Table1[[#This Row],[Phân loại]]="Bán hàng",Table1[[#This Row],[Tổng giá trị]],-Table1[[#This Row],[Tổng giá trị]]))</f>
        <v>1131602</v>
      </c>
      <c r="Q3161" s="35">
        <f t="shared" ref="Q3161:Q3174" si="764">IF(M3161&lt;&gt;"",IF(O3161&lt;&gt;0,O3161,P3161),0)</f>
        <v>0</v>
      </c>
      <c r="R3161" s="7">
        <f>Table1[[#This Row],[Số còn phải thu ĐK]]+Table1[[#This Row],[Giá Trị HD sau CK]]-Table1[[#This Row],[Số tiền đã thu]]</f>
        <v>1131602</v>
      </c>
      <c r="S3161" s="6">
        <f>IF(Table1[[#This Row],[Ngày hóa đơn]]&lt;&gt;"",Table1[[#This Row],[Ngày hóa đơn]],IF(Table1[[#This Row],[Ngày hạch toán]]&lt;&gt;"",Table1[[#This Row],[Ngày hạch toán]],""))</f>
        <v>46024</v>
      </c>
      <c r="T3161" s="7"/>
      <c r="U3161" s="6">
        <f>IF(Table1[[#This Row],[Ngày tính CN]]="","",S3161+T3161)</f>
        <v>46024</v>
      </c>
      <c r="V3161" s="35">
        <f ca="1">IF(Table1[[#This Row],[Hạn thanh toán]]="","",IF((U3161-NOW())&lt;0,0,(U3161-NOW())))</f>
        <v>0</v>
      </c>
      <c r="W3161" s="35"/>
      <c r="X3161" s="35">
        <f t="shared" ref="X3161:X3174" ca="1" si="765">IF(OR(U3161="",R3161=0),"",IF((U3161-NOW())&lt;0,-(U3161-NOW()),0))</f>
        <v>146.49031932870275</v>
      </c>
      <c r="Y3161" s="2" t="str">
        <f t="shared" ref="Y3161:Y3174" ca="1" si="766">IF(R3161=0,"Đã thanh toán",IF(X3161="","",IF(X3161&lt;=0,"Chưa đến hạn thanh toán",IF(X3161&lt;=30,"Nợ quá hạn 30 ngày",IF(X3161&lt;=60,"Nợ quá hạn từ 30 ngày đến 60 ngày",IF(X3161&lt;=90,"Nợ quá hạn từ 60 ngày đến 90 ngày",IF(X3161&lt;=120,"Nợ quá hạn từ 90 ngày đến 120 ngày","Nợ quá hạn hơn 120 ngày có khả năng mất thanh toán")))))))</f>
        <v>Nợ quá hạn hơn 120 ngày có khả năng mất thanh toán</v>
      </c>
      <c r="Z3161" s="51">
        <f t="shared" si="756"/>
        <v>46024</v>
      </c>
      <c r="AA3161" s="51" t="str">
        <f t="shared" si="757"/>
        <v/>
      </c>
      <c r="AD3161" s="2" t="str">
        <f>VLOOKUP($A3161,MA_KH!$A:$Q,MA_KH!O$1,0)</f>
        <v>SATRA TRUNG TÂM</v>
      </c>
      <c r="AE3161" s="2" t="str">
        <f>VLOOKUP($A3161,MA_KH!$A:$Q,MA_KH!P$1,0)</f>
        <v>TRUNG TÂM ĐIỀU HÀNH SATRAFOODS</v>
      </c>
    </row>
    <row r="3162" spans="1:31" ht="25.5" hidden="1" customHeight="1" x14ac:dyDescent="0.2">
      <c r="A3162" s="30" t="s">
        <v>22242</v>
      </c>
      <c r="B3162" s="30" t="s">
        <v>12841</v>
      </c>
      <c r="C3162" s="37">
        <v>46025</v>
      </c>
      <c r="D3162" s="30" t="s">
        <v>23592</v>
      </c>
      <c r="E3162" s="37">
        <v>46025</v>
      </c>
      <c r="F3162" s="30">
        <v>59</v>
      </c>
      <c r="G3162" s="30" t="s">
        <v>23593</v>
      </c>
      <c r="H3162" s="38">
        <v>906271</v>
      </c>
      <c r="I3162" s="67">
        <v>0</v>
      </c>
      <c r="J3162" s="38">
        <v>72502</v>
      </c>
      <c r="K3162" s="38">
        <v>978773</v>
      </c>
      <c r="L3162" s="7" t="s">
        <v>22849</v>
      </c>
      <c r="O3162" s="35">
        <f>IF(Table1[[#This Row],[Phân loại]]="Tồn đầu kỳ",Table1[[#This Row],[Tổng giá trị]],0)</f>
        <v>0</v>
      </c>
      <c r="P3162" s="7">
        <f>IF(Table1[[#This Row],[Số còn phải thu ĐK]]&lt;&gt;0,0,IF(Table1[[#This Row],[Phân loại]]="Bán hàng",Table1[[#This Row],[Tổng giá trị]],-Table1[[#This Row],[Tổng giá trị]]))</f>
        <v>978773</v>
      </c>
      <c r="Q3162" s="35">
        <f t="shared" si="764"/>
        <v>0</v>
      </c>
      <c r="R3162" s="7">
        <f>Table1[[#This Row],[Số còn phải thu ĐK]]+Table1[[#This Row],[Giá Trị HD sau CK]]-Table1[[#This Row],[Số tiền đã thu]]</f>
        <v>978773</v>
      </c>
      <c r="S3162" s="6">
        <f>IF(Table1[[#This Row],[Ngày hóa đơn]]&lt;&gt;"",Table1[[#This Row],[Ngày hóa đơn]],IF(Table1[[#This Row],[Ngày hạch toán]]&lt;&gt;"",Table1[[#This Row],[Ngày hạch toán]],""))</f>
        <v>46025</v>
      </c>
      <c r="T3162" s="7"/>
      <c r="U3162" s="6">
        <f>IF(Table1[[#This Row],[Ngày tính CN]]="","",S3162+T3162)</f>
        <v>46025</v>
      </c>
      <c r="V3162" s="35">
        <f ca="1">IF(Table1[[#This Row],[Hạn thanh toán]]="","",IF((U3162-NOW())&lt;0,0,(U3162-NOW())))</f>
        <v>0</v>
      </c>
      <c r="W3162" s="35"/>
      <c r="X3162" s="35">
        <f t="shared" ca="1" si="765"/>
        <v>145.49031932870275</v>
      </c>
      <c r="Y3162" s="2" t="str">
        <f t="shared" ca="1" si="766"/>
        <v>Nợ quá hạn hơn 120 ngày có khả năng mất thanh toán</v>
      </c>
      <c r="Z3162" s="51">
        <f t="shared" si="756"/>
        <v>46025</v>
      </c>
      <c r="AA3162" s="51" t="str">
        <f t="shared" si="757"/>
        <v/>
      </c>
      <c r="AD3162" s="2" t="str">
        <f>VLOOKUP($A3162,MA_KH!$A:$Q,MA_KH!O$1,0)</f>
        <v>SATRA TRUNG TÂM</v>
      </c>
      <c r="AE3162" s="2" t="str">
        <f>VLOOKUP($A3162,MA_KH!$A:$Q,MA_KH!P$1,0)</f>
        <v>TRUNG TÂM ĐIỀU HÀNH SATRAFOODS</v>
      </c>
    </row>
    <row r="3163" spans="1:31" ht="25.5" hidden="1" customHeight="1" x14ac:dyDescent="0.2">
      <c r="A3163" s="30" t="s">
        <v>22356</v>
      </c>
      <c r="B3163" s="30" t="s">
        <v>12562</v>
      </c>
      <c r="C3163" s="37">
        <v>46025</v>
      </c>
      <c r="D3163" s="30" t="s">
        <v>22851</v>
      </c>
      <c r="E3163" s="37">
        <v>46025</v>
      </c>
      <c r="F3163" s="30">
        <v>64</v>
      </c>
      <c r="G3163" s="30" t="s">
        <v>23594</v>
      </c>
      <c r="H3163" s="38">
        <v>570888</v>
      </c>
      <c r="I3163" s="67">
        <v>0</v>
      </c>
      <c r="J3163" s="38">
        <v>45671</v>
      </c>
      <c r="K3163" s="38">
        <v>616559</v>
      </c>
      <c r="L3163" s="7" t="s">
        <v>22849</v>
      </c>
      <c r="O3163" s="35">
        <f>IF(Table1[[#This Row],[Phân loại]]="Tồn đầu kỳ",Table1[[#This Row],[Tổng giá trị]],0)</f>
        <v>0</v>
      </c>
      <c r="P3163" s="7">
        <f>IF(Table1[[#This Row],[Số còn phải thu ĐK]]&lt;&gt;0,0,IF(Table1[[#This Row],[Phân loại]]="Bán hàng",Table1[[#This Row],[Tổng giá trị]],-Table1[[#This Row],[Tổng giá trị]]))</f>
        <v>616559</v>
      </c>
      <c r="Q3163" s="35">
        <f t="shared" si="764"/>
        <v>0</v>
      </c>
      <c r="R3163" s="7">
        <f>Table1[[#This Row],[Số còn phải thu ĐK]]+Table1[[#This Row],[Giá Trị HD sau CK]]-Table1[[#This Row],[Số tiền đã thu]]</f>
        <v>616559</v>
      </c>
      <c r="S3163" s="6">
        <f>IF(Table1[[#This Row],[Ngày hóa đơn]]&lt;&gt;"",Table1[[#This Row],[Ngày hóa đơn]],IF(Table1[[#This Row],[Ngày hạch toán]]&lt;&gt;"",Table1[[#This Row],[Ngày hạch toán]],""))</f>
        <v>46025</v>
      </c>
      <c r="T3163" s="7"/>
      <c r="U3163" s="6">
        <f>IF(Table1[[#This Row],[Ngày tính CN]]="","",S3163+T3163)</f>
        <v>46025</v>
      </c>
      <c r="V3163" s="35">
        <f ca="1">IF(Table1[[#This Row],[Hạn thanh toán]]="","",IF((U3163-NOW())&lt;0,0,(U3163-NOW())))</f>
        <v>0</v>
      </c>
      <c r="W3163" s="35"/>
      <c r="X3163" s="35">
        <f t="shared" ca="1" si="765"/>
        <v>145.49031932870275</v>
      </c>
      <c r="Y3163" s="2" t="str">
        <f t="shared" ca="1" si="766"/>
        <v>Nợ quá hạn hơn 120 ngày có khả năng mất thanh toán</v>
      </c>
      <c r="Z3163" s="51">
        <f t="shared" si="756"/>
        <v>46025</v>
      </c>
      <c r="AA3163" s="51" t="str">
        <f t="shared" si="757"/>
        <v/>
      </c>
      <c r="AD3163" s="2" t="str">
        <f>VLOOKUP($A3163,MA_KH!$A:$Q,MA_KH!O$1,0)</f>
        <v>SATRA TRUNG TÂM</v>
      </c>
      <c r="AE3163" s="2" t="str">
        <f>VLOOKUP($A3163,MA_KH!$A:$Q,MA_KH!P$1,0)</f>
        <v>TRUNG TÂM ĐIỀU HÀNH SATRAFOODS</v>
      </c>
    </row>
    <row r="3164" spans="1:31" ht="25.5" hidden="1" customHeight="1" x14ac:dyDescent="0.2">
      <c r="A3164" s="30" t="s">
        <v>22341</v>
      </c>
      <c r="B3164" s="30" t="s">
        <v>4971</v>
      </c>
      <c r="C3164" s="37">
        <v>46027</v>
      </c>
      <c r="D3164" s="30" t="s">
        <v>23595</v>
      </c>
      <c r="E3164" s="37">
        <v>46027</v>
      </c>
      <c r="F3164" s="30">
        <v>124</v>
      </c>
      <c r="G3164" s="30" t="s">
        <v>23596</v>
      </c>
      <c r="H3164" s="38">
        <v>774156</v>
      </c>
      <c r="I3164" s="67">
        <v>0</v>
      </c>
      <c r="J3164" s="38">
        <v>61932</v>
      </c>
      <c r="K3164" s="38">
        <v>836088</v>
      </c>
      <c r="L3164" s="7" t="s">
        <v>22849</v>
      </c>
      <c r="O3164" s="35">
        <f>IF(Table1[[#This Row],[Phân loại]]="Tồn đầu kỳ",Table1[[#This Row],[Tổng giá trị]],0)</f>
        <v>0</v>
      </c>
      <c r="P3164" s="7">
        <f>IF(Table1[[#This Row],[Số còn phải thu ĐK]]&lt;&gt;0,0,IF(Table1[[#This Row],[Phân loại]]="Bán hàng",Table1[[#This Row],[Tổng giá trị]],-Table1[[#This Row],[Tổng giá trị]]))</f>
        <v>836088</v>
      </c>
      <c r="Q3164" s="35">
        <f t="shared" si="764"/>
        <v>0</v>
      </c>
      <c r="R3164" s="7">
        <f>Table1[[#This Row],[Số còn phải thu ĐK]]+Table1[[#This Row],[Giá Trị HD sau CK]]-Table1[[#This Row],[Số tiền đã thu]]</f>
        <v>836088</v>
      </c>
      <c r="S3164" s="6">
        <f>IF(Table1[[#This Row],[Ngày hóa đơn]]&lt;&gt;"",Table1[[#This Row],[Ngày hóa đơn]],IF(Table1[[#This Row],[Ngày hạch toán]]&lt;&gt;"",Table1[[#This Row],[Ngày hạch toán]],""))</f>
        <v>46027</v>
      </c>
      <c r="T3164" s="7"/>
      <c r="U3164" s="6">
        <f>IF(Table1[[#This Row],[Ngày tính CN]]="","",S3164+T3164)</f>
        <v>46027</v>
      </c>
      <c r="V3164" s="35">
        <f ca="1">IF(Table1[[#This Row],[Hạn thanh toán]]="","",IF((U3164-NOW())&lt;0,0,(U3164-NOW())))</f>
        <v>0</v>
      </c>
      <c r="W3164" s="35"/>
      <c r="X3164" s="35">
        <f t="shared" ca="1" si="765"/>
        <v>143.49031932870275</v>
      </c>
      <c r="Y3164" s="2" t="str">
        <f t="shared" ca="1" si="766"/>
        <v>Nợ quá hạn hơn 120 ngày có khả năng mất thanh toán</v>
      </c>
      <c r="Z3164" s="51">
        <f t="shared" si="756"/>
        <v>46027</v>
      </c>
      <c r="AA3164" s="51" t="str">
        <f t="shared" si="757"/>
        <v/>
      </c>
      <c r="AD3164" s="2" t="str">
        <f>VLOOKUP($A3164,MA_KH!$A:$Q,MA_KH!O$1,0)</f>
        <v>SATRA TRUNG TÂM</v>
      </c>
      <c r="AE3164" s="2" t="str">
        <f>VLOOKUP($A3164,MA_KH!$A:$Q,MA_KH!P$1,0)</f>
        <v>TRUNG TÂM ĐIỀU HÀNH SATRAFOODS</v>
      </c>
    </row>
    <row r="3165" spans="1:31" ht="25.5" hidden="1" customHeight="1" x14ac:dyDescent="0.2">
      <c r="A3165" s="30" t="s">
        <v>22327</v>
      </c>
      <c r="B3165" s="30" t="s">
        <v>12478</v>
      </c>
      <c r="C3165" s="37">
        <v>46028</v>
      </c>
      <c r="D3165" s="30" t="s">
        <v>23597</v>
      </c>
      <c r="E3165" s="37">
        <v>46028</v>
      </c>
      <c r="F3165" s="30">
        <v>598</v>
      </c>
      <c r="G3165" s="30" t="s">
        <v>23598</v>
      </c>
      <c r="H3165" s="38">
        <v>247226</v>
      </c>
      <c r="I3165" s="67">
        <v>0</v>
      </c>
      <c r="J3165" s="38">
        <v>19778</v>
      </c>
      <c r="K3165" s="38">
        <v>267004</v>
      </c>
      <c r="L3165" s="7" t="s">
        <v>22849</v>
      </c>
      <c r="O3165" s="35">
        <f>IF(Table1[[#This Row],[Phân loại]]="Tồn đầu kỳ",Table1[[#This Row],[Tổng giá trị]],0)</f>
        <v>0</v>
      </c>
      <c r="P3165" s="7">
        <f>IF(Table1[[#This Row],[Số còn phải thu ĐK]]&lt;&gt;0,0,IF(Table1[[#This Row],[Phân loại]]="Bán hàng",Table1[[#This Row],[Tổng giá trị]],-Table1[[#This Row],[Tổng giá trị]]))</f>
        <v>267004</v>
      </c>
      <c r="Q3165" s="35">
        <f t="shared" si="764"/>
        <v>0</v>
      </c>
      <c r="R3165" s="7">
        <f>Table1[[#This Row],[Số còn phải thu ĐK]]+Table1[[#This Row],[Giá Trị HD sau CK]]-Table1[[#This Row],[Số tiền đã thu]]</f>
        <v>267004</v>
      </c>
      <c r="S3165" s="6">
        <f>IF(Table1[[#This Row],[Ngày hóa đơn]]&lt;&gt;"",Table1[[#This Row],[Ngày hóa đơn]],IF(Table1[[#This Row],[Ngày hạch toán]]&lt;&gt;"",Table1[[#This Row],[Ngày hạch toán]],""))</f>
        <v>46028</v>
      </c>
      <c r="T3165" s="7"/>
      <c r="U3165" s="6">
        <f>IF(Table1[[#This Row],[Ngày tính CN]]="","",S3165+T3165)</f>
        <v>46028</v>
      </c>
      <c r="V3165" s="35">
        <f ca="1">IF(Table1[[#This Row],[Hạn thanh toán]]="","",IF((U3165-NOW())&lt;0,0,(U3165-NOW())))</f>
        <v>0</v>
      </c>
      <c r="W3165" s="35"/>
      <c r="X3165" s="35">
        <f t="shared" ca="1" si="765"/>
        <v>142.49031932870275</v>
      </c>
      <c r="Y3165" s="2" t="str">
        <f t="shared" ca="1" si="766"/>
        <v>Nợ quá hạn hơn 120 ngày có khả năng mất thanh toán</v>
      </c>
      <c r="Z3165" s="51">
        <f t="shared" si="756"/>
        <v>46028</v>
      </c>
      <c r="AA3165" s="51" t="str">
        <f t="shared" si="757"/>
        <v/>
      </c>
      <c r="AD3165" s="2" t="str">
        <f>VLOOKUP($A3165,MA_KH!$A:$Q,MA_KH!O$1,0)</f>
        <v>SATRA TRUNG TÂM</v>
      </c>
      <c r="AE3165" s="2" t="str">
        <f>VLOOKUP($A3165,MA_KH!$A:$Q,MA_KH!P$1,0)</f>
        <v>TRUNG TÂM ĐIỀU HÀNH SATRAFOODS</v>
      </c>
    </row>
    <row r="3166" spans="1:31" ht="25.5" hidden="1" customHeight="1" x14ac:dyDescent="0.2">
      <c r="A3166" s="30" t="s">
        <v>22260</v>
      </c>
      <c r="B3166" s="30" t="s">
        <v>12375</v>
      </c>
      <c r="C3166" s="37">
        <v>46028</v>
      </c>
      <c r="D3166" s="30" t="s">
        <v>23599</v>
      </c>
      <c r="E3166" s="37">
        <v>46028</v>
      </c>
      <c r="F3166" s="30">
        <v>599</v>
      </c>
      <c r="G3166" s="30" t="s">
        <v>23600</v>
      </c>
      <c r="H3166" s="38">
        <v>1949516</v>
      </c>
      <c r="I3166" s="67">
        <v>0</v>
      </c>
      <c r="J3166" s="38">
        <v>155961</v>
      </c>
      <c r="K3166" s="38">
        <v>2105477</v>
      </c>
      <c r="L3166" s="7" t="s">
        <v>22849</v>
      </c>
      <c r="O3166" s="35">
        <f>IF(Table1[[#This Row],[Phân loại]]="Tồn đầu kỳ",Table1[[#This Row],[Tổng giá trị]],0)</f>
        <v>0</v>
      </c>
      <c r="P3166" s="7">
        <f>IF(Table1[[#This Row],[Số còn phải thu ĐK]]&lt;&gt;0,0,IF(Table1[[#This Row],[Phân loại]]="Bán hàng",Table1[[#This Row],[Tổng giá trị]],-Table1[[#This Row],[Tổng giá trị]]))</f>
        <v>2105477</v>
      </c>
      <c r="Q3166" s="35">
        <f t="shared" si="764"/>
        <v>0</v>
      </c>
      <c r="R3166" s="7">
        <f>Table1[[#This Row],[Số còn phải thu ĐK]]+Table1[[#This Row],[Giá Trị HD sau CK]]-Table1[[#This Row],[Số tiền đã thu]]</f>
        <v>2105477</v>
      </c>
      <c r="S3166" s="6">
        <f>IF(Table1[[#This Row],[Ngày hóa đơn]]&lt;&gt;"",Table1[[#This Row],[Ngày hóa đơn]],IF(Table1[[#This Row],[Ngày hạch toán]]&lt;&gt;"",Table1[[#This Row],[Ngày hạch toán]],""))</f>
        <v>46028</v>
      </c>
      <c r="T3166" s="7"/>
      <c r="U3166" s="6">
        <f>IF(Table1[[#This Row],[Ngày tính CN]]="","",S3166+T3166)</f>
        <v>46028</v>
      </c>
      <c r="V3166" s="35">
        <f ca="1">IF(Table1[[#This Row],[Hạn thanh toán]]="","",IF((U3166-NOW())&lt;0,0,(U3166-NOW())))</f>
        <v>0</v>
      </c>
      <c r="W3166" s="35"/>
      <c r="X3166" s="35">
        <f t="shared" ca="1" si="765"/>
        <v>142.49031932870275</v>
      </c>
      <c r="Y3166" s="2" t="str">
        <f t="shared" ca="1" si="766"/>
        <v>Nợ quá hạn hơn 120 ngày có khả năng mất thanh toán</v>
      </c>
      <c r="Z3166" s="51">
        <f t="shared" si="756"/>
        <v>46028</v>
      </c>
      <c r="AA3166" s="51" t="str">
        <f t="shared" si="757"/>
        <v/>
      </c>
      <c r="AD3166" s="2" t="str">
        <f>VLOOKUP($A3166,MA_KH!$A:$Q,MA_KH!O$1,0)</f>
        <v>SATRA TRUNG TÂM</v>
      </c>
      <c r="AE3166" s="2" t="str">
        <f>VLOOKUP($A3166,MA_KH!$A:$Q,MA_KH!P$1,0)</f>
        <v>TRUNG TÂM ĐIỀU HÀNH SATRAFOODS</v>
      </c>
    </row>
    <row r="3167" spans="1:31" ht="25.5" hidden="1" customHeight="1" x14ac:dyDescent="0.2">
      <c r="A3167" s="30" t="s">
        <v>22282</v>
      </c>
      <c r="B3167" s="30" t="s">
        <v>4958</v>
      </c>
      <c r="C3167" s="37">
        <v>46028</v>
      </c>
      <c r="D3167" s="30" t="s">
        <v>23601</v>
      </c>
      <c r="E3167" s="37">
        <v>46028</v>
      </c>
      <c r="F3167" s="30">
        <v>601</v>
      </c>
      <c r="G3167" s="30" t="s">
        <v>23602</v>
      </c>
      <c r="H3167" s="38">
        <v>952567</v>
      </c>
      <c r="I3167" s="67">
        <v>0</v>
      </c>
      <c r="J3167" s="38">
        <v>76205</v>
      </c>
      <c r="K3167" s="38">
        <v>1028772</v>
      </c>
      <c r="L3167" s="7" t="s">
        <v>22849</v>
      </c>
      <c r="O3167" s="35">
        <f>IF(Table1[[#This Row],[Phân loại]]="Tồn đầu kỳ",Table1[[#This Row],[Tổng giá trị]],0)</f>
        <v>0</v>
      </c>
      <c r="P3167" s="7">
        <f>IF(Table1[[#This Row],[Số còn phải thu ĐK]]&lt;&gt;0,0,IF(Table1[[#This Row],[Phân loại]]="Bán hàng",Table1[[#This Row],[Tổng giá trị]],-Table1[[#This Row],[Tổng giá trị]]))</f>
        <v>1028772</v>
      </c>
      <c r="Q3167" s="35">
        <f t="shared" si="764"/>
        <v>0</v>
      </c>
      <c r="R3167" s="7">
        <f>Table1[[#This Row],[Số còn phải thu ĐK]]+Table1[[#This Row],[Giá Trị HD sau CK]]-Table1[[#This Row],[Số tiền đã thu]]</f>
        <v>1028772</v>
      </c>
      <c r="S3167" s="6">
        <f>IF(Table1[[#This Row],[Ngày hóa đơn]]&lt;&gt;"",Table1[[#This Row],[Ngày hóa đơn]],IF(Table1[[#This Row],[Ngày hạch toán]]&lt;&gt;"",Table1[[#This Row],[Ngày hạch toán]],""))</f>
        <v>46028</v>
      </c>
      <c r="T3167" s="7"/>
      <c r="U3167" s="6">
        <f>IF(Table1[[#This Row],[Ngày tính CN]]="","",S3167+T3167)</f>
        <v>46028</v>
      </c>
      <c r="V3167" s="35">
        <f ca="1">IF(Table1[[#This Row],[Hạn thanh toán]]="","",IF((U3167-NOW())&lt;0,0,(U3167-NOW())))</f>
        <v>0</v>
      </c>
      <c r="W3167" s="35"/>
      <c r="X3167" s="35">
        <f t="shared" ca="1" si="765"/>
        <v>142.49031932870275</v>
      </c>
      <c r="Y3167" s="2" t="str">
        <f t="shared" ca="1" si="766"/>
        <v>Nợ quá hạn hơn 120 ngày có khả năng mất thanh toán</v>
      </c>
      <c r="Z3167" s="51">
        <f t="shared" si="756"/>
        <v>46028</v>
      </c>
      <c r="AA3167" s="51" t="str">
        <f t="shared" si="757"/>
        <v/>
      </c>
      <c r="AD3167" s="2" t="str">
        <f>VLOOKUP($A3167,MA_KH!$A:$Q,MA_KH!O$1,0)</f>
        <v>SATRA TRUNG TÂM</v>
      </c>
      <c r="AE3167" s="2" t="str">
        <f>VLOOKUP($A3167,MA_KH!$A:$Q,MA_KH!P$1,0)</f>
        <v>TRUNG TÂM ĐIỀU HÀNH SATRAFOODS</v>
      </c>
    </row>
    <row r="3168" spans="1:31" ht="25.5" hidden="1" customHeight="1" x14ac:dyDescent="0.2">
      <c r="A3168" s="30" t="s">
        <v>22227</v>
      </c>
      <c r="B3168" s="30" t="s">
        <v>4969</v>
      </c>
      <c r="C3168" s="37">
        <v>46028</v>
      </c>
      <c r="D3168" s="30" t="s">
        <v>23603</v>
      </c>
      <c r="E3168" s="37">
        <v>46028</v>
      </c>
      <c r="F3168" s="30">
        <v>606</v>
      </c>
      <c r="G3168" s="30" t="s">
        <v>23604</v>
      </c>
      <c r="H3168" s="38">
        <v>271708</v>
      </c>
      <c r="I3168" s="67">
        <v>0</v>
      </c>
      <c r="J3168" s="38">
        <v>21737</v>
      </c>
      <c r="K3168" s="38">
        <v>293445</v>
      </c>
      <c r="L3168" s="7" t="s">
        <v>22849</v>
      </c>
      <c r="O3168" s="35">
        <f>IF(Table1[[#This Row],[Phân loại]]="Tồn đầu kỳ",Table1[[#This Row],[Tổng giá trị]],0)</f>
        <v>0</v>
      </c>
      <c r="P3168" s="7">
        <f>IF(Table1[[#This Row],[Số còn phải thu ĐK]]&lt;&gt;0,0,IF(Table1[[#This Row],[Phân loại]]="Bán hàng",Table1[[#This Row],[Tổng giá trị]],-Table1[[#This Row],[Tổng giá trị]]))</f>
        <v>293445</v>
      </c>
      <c r="Q3168" s="35">
        <f t="shared" si="764"/>
        <v>0</v>
      </c>
      <c r="R3168" s="7">
        <f>Table1[[#This Row],[Số còn phải thu ĐK]]+Table1[[#This Row],[Giá Trị HD sau CK]]-Table1[[#This Row],[Số tiền đã thu]]</f>
        <v>293445</v>
      </c>
      <c r="S3168" s="6">
        <f>IF(Table1[[#This Row],[Ngày hóa đơn]]&lt;&gt;"",Table1[[#This Row],[Ngày hóa đơn]],IF(Table1[[#This Row],[Ngày hạch toán]]&lt;&gt;"",Table1[[#This Row],[Ngày hạch toán]],""))</f>
        <v>46028</v>
      </c>
      <c r="T3168" s="7"/>
      <c r="U3168" s="6">
        <f>IF(Table1[[#This Row],[Ngày tính CN]]="","",S3168+T3168)</f>
        <v>46028</v>
      </c>
      <c r="V3168" s="35">
        <f ca="1">IF(Table1[[#This Row],[Hạn thanh toán]]="","",IF((U3168-NOW())&lt;0,0,(U3168-NOW())))</f>
        <v>0</v>
      </c>
      <c r="W3168" s="35"/>
      <c r="X3168" s="35">
        <f t="shared" ca="1" si="765"/>
        <v>142.49031932870275</v>
      </c>
      <c r="Y3168" s="2" t="str">
        <f t="shared" ca="1" si="766"/>
        <v>Nợ quá hạn hơn 120 ngày có khả năng mất thanh toán</v>
      </c>
      <c r="Z3168" s="51">
        <f t="shared" si="756"/>
        <v>46028</v>
      </c>
      <c r="AA3168" s="51" t="str">
        <f t="shared" si="757"/>
        <v/>
      </c>
      <c r="AD3168" s="2" t="str">
        <f>VLOOKUP($A3168,MA_KH!$A:$Q,MA_KH!O$1,0)</f>
        <v>SATRA TRUNG TÂM</v>
      </c>
      <c r="AE3168" s="2" t="str">
        <f>VLOOKUP($A3168,MA_KH!$A:$Q,MA_KH!P$1,0)</f>
        <v>TRUNG TÂM ĐIỀU HÀNH SATRAFOODS</v>
      </c>
    </row>
    <row r="3169" spans="1:31" ht="25.5" hidden="1" customHeight="1" x14ac:dyDescent="0.2">
      <c r="A3169" s="30" t="s">
        <v>22301</v>
      </c>
      <c r="B3169" s="30" t="s">
        <v>12410</v>
      </c>
      <c r="C3169" s="37">
        <v>46028</v>
      </c>
      <c r="D3169" s="30" t="s">
        <v>23605</v>
      </c>
      <c r="E3169" s="37">
        <v>46028</v>
      </c>
      <c r="F3169" s="30">
        <v>615</v>
      </c>
      <c r="G3169" s="30" t="s">
        <v>23606</v>
      </c>
      <c r="H3169" s="38">
        <v>656682</v>
      </c>
      <c r="I3169" s="67">
        <v>0</v>
      </c>
      <c r="J3169" s="38">
        <v>52535</v>
      </c>
      <c r="K3169" s="38">
        <v>709217</v>
      </c>
      <c r="L3169" s="7" t="s">
        <v>22849</v>
      </c>
      <c r="O3169" s="35">
        <f>IF(Table1[[#This Row],[Phân loại]]="Tồn đầu kỳ",Table1[[#This Row],[Tổng giá trị]],0)</f>
        <v>0</v>
      </c>
      <c r="P3169" s="7">
        <f>IF(Table1[[#This Row],[Số còn phải thu ĐK]]&lt;&gt;0,0,IF(Table1[[#This Row],[Phân loại]]="Bán hàng",Table1[[#This Row],[Tổng giá trị]],-Table1[[#This Row],[Tổng giá trị]]))</f>
        <v>709217</v>
      </c>
      <c r="Q3169" s="35">
        <f t="shared" si="764"/>
        <v>0</v>
      </c>
      <c r="R3169" s="7">
        <f>Table1[[#This Row],[Số còn phải thu ĐK]]+Table1[[#This Row],[Giá Trị HD sau CK]]-Table1[[#This Row],[Số tiền đã thu]]</f>
        <v>709217</v>
      </c>
      <c r="S3169" s="6">
        <f>IF(Table1[[#This Row],[Ngày hóa đơn]]&lt;&gt;"",Table1[[#This Row],[Ngày hóa đơn]],IF(Table1[[#This Row],[Ngày hạch toán]]&lt;&gt;"",Table1[[#This Row],[Ngày hạch toán]],""))</f>
        <v>46028</v>
      </c>
      <c r="T3169" s="7"/>
      <c r="U3169" s="6">
        <f>IF(Table1[[#This Row],[Ngày tính CN]]="","",S3169+T3169)</f>
        <v>46028</v>
      </c>
      <c r="V3169" s="35">
        <f ca="1">IF(Table1[[#This Row],[Hạn thanh toán]]="","",IF((U3169-NOW())&lt;0,0,(U3169-NOW())))</f>
        <v>0</v>
      </c>
      <c r="W3169" s="35"/>
      <c r="X3169" s="35">
        <f t="shared" ca="1" si="765"/>
        <v>142.49031932870275</v>
      </c>
      <c r="Y3169" s="2" t="str">
        <f t="shared" ca="1" si="766"/>
        <v>Nợ quá hạn hơn 120 ngày có khả năng mất thanh toán</v>
      </c>
      <c r="Z3169" s="51">
        <f t="shared" si="756"/>
        <v>46028</v>
      </c>
      <c r="AA3169" s="51" t="str">
        <f t="shared" si="757"/>
        <v/>
      </c>
      <c r="AD3169" s="2" t="str">
        <f>VLOOKUP($A3169,MA_KH!$A:$Q,MA_KH!O$1,0)</f>
        <v>SATRA TRUNG TÂM</v>
      </c>
      <c r="AE3169" s="2" t="str">
        <f>VLOOKUP($A3169,MA_KH!$A:$Q,MA_KH!P$1,0)</f>
        <v>TRUNG TÂM ĐIỀU HÀNH SATRAFOODS</v>
      </c>
    </row>
    <row r="3170" spans="1:31" ht="25.5" hidden="1" customHeight="1" x14ac:dyDescent="0.2">
      <c r="A3170" s="30" t="s">
        <v>22211</v>
      </c>
      <c r="B3170" s="30" t="s">
        <v>13036</v>
      </c>
      <c r="C3170" s="37">
        <v>46029</v>
      </c>
      <c r="D3170" s="30" t="s">
        <v>23607</v>
      </c>
      <c r="E3170" s="37">
        <v>46029</v>
      </c>
      <c r="F3170" s="30">
        <v>692</v>
      </c>
      <c r="G3170" s="30" t="s">
        <v>23608</v>
      </c>
      <c r="H3170" s="38">
        <v>2202534</v>
      </c>
      <c r="I3170" s="67">
        <v>0</v>
      </c>
      <c r="J3170" s="38">
        <v>176203</v>
      </c>
      <c r="K3170" s="38">
        <v>2378737</v>
      </c>
      <c r="L3170" s="7" t="s">
        <v>22849</v>
      </c>
      <c r="O3170" s="35">
        <f>IF(Table1[[#This Row],[Phân loại]]="Tồn đầu kỳ",Table1[[#This Row],[Tổng giá trị]],0)</f>
        <v>0</v>
      </c>
      <c r="P3170" s="7">
        <f>IF(Table1[[#This Row],[Số còn phải thu ĐK]]&lt;&gt;0,0,IF(Table1[[#This Row],[Phân loại]]="Bán hàng",Table1[[#This Row],[Tổng giá trị]],-Table1[[#This Row],[Tổng giá trị]]))</f>
        <v>2378737</v>
      </c>
      <c r="Q3170" s="35">
        <f t="shared" si="764"/>
        <v>0</v>
      </c>
      <c r="R3170" s="7">
        <f>Table1[[#This Row],[Số còn phải thu ĐK]]+Table1[[#This Row],[Giá Trị HD sau CK]]-Table1[[#This Row],[Số tiền đã thu]]</f>
        <v>2378737</v>
      </c>
      <c r="S3170" s="6">
        <f>IF(Table1[[#This Row],[Ngày hóa đơn]]&lt;&gt;"",Table1[[#This Row],[Ngày hóa đơn]],IF(Table1[[#This Row],[Ngày hạch toán]]&lt;&gt;"",Table1[[#This Row],[Ngày hạch toán]],""))</f>
        <v>46029</v>
      </c>
      <c r="T3170" s="7"/>
      <c r="U3170" s="6">
        <f>IF(Table1[[#This Row],[Ngày tính CN]]="","",S3170+T3170)</f>
        <v>46029</v>
      </c>
      <c r="V3170" s="35">
        <f ca="1">IF(Table1[[#This Row],[Hạn thanh toán]]="","",IF((U3170-NOW())&lt;0,0,(U3170-NOW())))</f>
        <v>0</v>
      </c>
      <c r="W3170" s="35"/>
      <c r="X3170" s="35">
        <f t="shared" ca="1" si="765"/>
        <v>141.49031932870275</v>
      </c>
      <c r="Y3170" s="2" t="str">
        <f t="shared" ca="1" si="766"/>
        <v>Nợ quá hạn hơn 120 ngày có khả năng mất thanh toán</v>
      </c>
      <c r="Z3170" s="51">
        <f t="shared" si="756"/>
        <v>46029</v>
      </c>
      <c r="AA3170" s="51" t="str">
        <f t="shared" si="757"/>
        <v/>
      </c>
      <c r="AD3170" s="2" t="str">
        <f>VLOOKUP($A3170,MA_KH!$A:$Q,MA_KH!O$1,0)</f>
        <v>SATRA TRUNG TÂM</v>
      </c>
      <c r="AE3170" s="2" t="str">
        <f>VLOOKUP($A3170,MA_KH!$A:$Q,MA_KH!P$1,0)</f>
        <v>TRUNG TÂM ĐIỀU HÀNH SATRAFOODS</v>
      </c>
    </row>
    <row r="3171" spans="1:31" ht="25.5" hidden="1" customHeight="1" x14ac:dyDescent="0.2">
      <c r="A3171" s="30" t="s">
        <v>22210</v>
      </c>
      <c r="B3171" s="30" t="s">
        <v>13027</v>
      </c>
      <c r="C3171" s="37">
        <v>46029</v>
      </c>
      <c r="D3171" s="30" t="s">
        <v>23609</v>
      </c>
      <c r="E3171" s="37">
        <v>46029</v>
      </c>
      <c r="F3171" s="30">
        <v>693</v>
      </c>
      <c r="G3171" s="30" t="s">
        <v>23610</v>
      </c>
      <c r="H3171" s="38">
        <v>672537</v>
      </c>
      <c r="I3171" s="67">
        <v>0</v>
      </c>
      <c r="J3171" s="38">
        <v>53803</v>
      </c>
      <c r="K3171" s="38">
        <v>726340</v>
      </c>
      <c r="L3171" s="7" t="s">
        <v>22849</v>
      </c>
      <c r="O3171" s="35">
        <f>IF(Table1[[#This Row],[Phân loại]]="Tồn đầu kỳ",Table1[[#This Row],[Tổng giá trị]],0)</f>
        <v>0</v>
      </c>
      <c r="P3171" s="7">
        <f>IF(Table1[[#This Row],[Số còn phải thu ĐK]]&lt;&gt;0,0,IF(Table1[[#This Row],[Phân loại]]="Bán hàng",Table1[[#This Row],[Tổng giá trị]],-Table1[[#This Row],[Tổng giá trị]]))</f>
        <v>726340</v>
      </c>
      <c r="Q3171" s="35">
        <f t="shared" si="764"/>
        <v>0</v>
      </c>
      <c r="R3171" s="7">
        <f>Table1[[#This Row],[Số còn phải thu ĐK]]+Table1[[#This Row],[Giá Trị HD sau CK]]-Table1[[#This Row],[Số tiền đã thu]]</f>
        <v>726340</v>
      </c>
      <c r="S3171" s="6">
        <f>IF(Table1[[#This Row],[Ngày hóa đơn]]&lt;&gt;"",Table1[[#This Row],[Ngày hóa đơn]],IF(Table1[[#This Row],[Ngày hạch toán]]&lt;&gt;"",Table1[[#This Row],[Ngày hạch toán]],""))</f>
        <v>46029</v>
      </c>
      <c r="T3171" s="7"/>
      <c r="U3171" s="6">
        <f>IF(Table1[[#This Row],[Ngày tính CN]]="","",S3171+T3171)</f>
        <v>46029</v>
      </c>
      <c r="V3171" s="35">
        <f ca="1">IF(Table1[[#This Row],[Hạn thanh toán]]="","",IF((U3171-NOW())&lt;0,0,(U3171-NOW())))</f>
        <v>0</v>
      </c>
      <c r="W3171" s="35"/>
      <c r="X3171" s="35">
        <f t="shared" ca="1" si="765"/>
        <v>141.49031932870275</v>
      </c>
      <c r="Y3171" s="2" t="str">
        <f t="shared" ca="1" si="766"/>
        <v>Nợ quá hạn hơn 120 ngày có khả năng mất thanh toán</v>
      </c>
      <c r="Z3171" s="51">
        <f t="shared" si="756"/>
        <v>46029</v>
      </c>
      <c r="AA3171" s="51" t="str">
        <f t="shared" si="757"/>
        <v/>
      </c>
      <c r="AD3171" s="2" t="str">
        <f>VLOOKUP($A3171,MA_KH!$A:$Q,MA_KH!O$1,0)</f>
        <v>SATRA TRUNG TÂM</v>
      </c>
      <c r="AE3171" s="2" t="str">
        <f>VLOOKUP($A3171,MA_KH!$A:$Q,MA_KH!P$1,0)</f>
        <v>TRUNG TÂM ĐIỀU HÀNH SATRAFOODS</v>
      </c>
    </row>
    <row r="3172" spans="1:31" ht="25.5" hidden="1" customHeight="1" x14ac:dyDescent="0.2">
      <c r="A3172" s="30" t="s">
        <v>22212</v>
      </c>
      <c r="B3172" s="30" t="s">
        <v>12792</v>
      </c>
      <c r="C3172" s="37">
        <v>46029</v>
      </c>
      <c r="D3172" s="30" t="s">
        <v>23611</v>
      </c>
      <c r="E3172" s="37">
        <v>46029</v>
      </c>
      <c r="F3172" s="30">
        <v>718</v>
      </c>
      <c r="G3172" s="30" t="s">
        <v>23612</v>
      </c>
      <c r="H3172" s="38">
        <v>620039</v>
      </c>
      <c r="I3172" s="67">
        <v>0</v>
      </c>
      <c r="J3172" s="38">
        <v>49603</v>
      </c>
      <c r="K3172" s="38">
        <v>669642</v>
      </c>
      <c r="L3172" s="7" t="s">
        <v>22849</v>
      </c>
      <c r="O3172" s="35">
        <f>IF(Table1[[#This Row],[Phân loại]]="Tồn đầu kỳ",Table1[[#This Row],[Tổng giá trị]],0)</f>
        <v>0</v>
      </c>
      <c r="P3172" s="7">
        <f>IF(Table1[[#This Row],[Số còn phải thu ĐK]]&lt;&gt;0,0,IF(Table1[[#This Row],[Phân loại]]="Bán hàng",Table1[[#This Row],[Tổng giá trị]],-Table1[[#This Row],[Tổng giá trị]]))</f>
        <v>669642</v>
      </c>
      <c r="Q3172" s="35">
        <f t="shared" si="764"/>
        <v>0</v>
      </c>
      <c r="R3172" s="7">
        <f>Table1[[#This Row],[Số còn phải thu ĐK]]+Table1[[#This Row],[Giá Trị HD sau CK]]-Table1[[#This Row],[Số tiền đã thu]]</f>
        <v>669642</v>
      </c>
      <c r="S3172" s="6">
        <f>IF(Table1[[#This Row],[Ngày hóa đơn]]&lt;&gt;"",Table1[[#This Row],[Ngày hóa đơn]],IF(Table1[[#This Row],[Ngày hạch toán]]&lt;&gt;"",Table1[[#This Row],[Ngày hạch toán]],""))</f>
        <v>46029</v>
      </c>
      <c r="T3172" s="7"/>
      <c r="U3172" s="6">
        <f>IF(Table1[[#This Row],[Ngày tính CN]]="","",S3172+T3172)</f>
        <v>46029</v>
      </c>
      <c r="V3172" s="35">
        <f ca="1">IF(Table1[[#This Row],[Hạn thanh toán]]="","",IF((U3172-NOW())&lt;0,0,(U3172-NOW())))</f>
        <v>0</v>
      </c>
      <c r="W3172" s="35"/>
      <c r="X3172" s="35">
        <f t="shared" ca="1" si="765"/>
        <v>141.49031932870275</v>
      </c>
      <c r="Y3172" s="2" t="str">
        <f t="shared" ca="1" si="766"/>
        <v>Nợ quá hạn hơn 120 ngày có khả năng mất thanh toán</v>
      </c>
      <c r="Z3172" s="51">
        <f t="shared" si="756"/>
        <v>46029</v>
      </c>
      <c r="AA3172" s="51" t="str">
        <f t="shared" si="757"/>
        <v/>
      </c>
      <c r="AD3172" s="2" t="str">
        <f>VLOOKUP($A3172,MA_KH!$A:$Q,MA_KH!O$1,0)</f>
        <v>SATRA TRUNG TÂM</v>
      </c>
      <c r="AE3172" s="2" t="str">
        <f>VLOOKUP($A3172,MA_KH!$A:$Q,MA_KH!P$1,0)</f>
        <v>TRUNG TÂM ĐIỀU HÀNH SATRAFOODS</v>
      </c>
    </row>
    <row r="3173" spans="1:31" ht="25.5" hidden="1" customHeight="1" x14ac:dyDescent="0.2">
      <c r="A3173" s="30" t="s">
        <v>22354</v>
      </c>
      <c r="B3173" s="30" t="s">
        <v>12556</v>
      </c>
      <c r="C3173" s="37">
        <v>46029</v>
      </c>
      <c r="D3173" s="30" t="s">
        <v>23613</v>
      </c>
      <c r="E3173" s="37">
        <v>46029</v>
      </c>
      <c r="F3173" s="30">
        <v>721</v>
      </c>
      <c r="G3173" s="30" t="s">
        <v>23614</v>
      </c>
      <c r="H3173" s="38">
        <v>1151134</v>
      </c>
      <c r="I3173" s="67">
        <v>0</v>
      </c>
      <c r="J3173" s="38">
        <v>92091</v>
      </c>
      <c r="K3173" s="38">
        <v>1243225</v>
      </c>
      <c r="L3173" s="7" t="s">
        <v>22849</v>
      </c>
      <c r="O3173" s="35">
        <f>IF(Table1[[#This Row],[Phân loại]]="Tồn đầu kỳ",Table1[[#This Row],[Tổng giá trị]],0)</f>
        <v>0</v>
      </c>
      <c r="P3173" s="7">
        <f>IF(Table1[[#This Row],[Số còn phải thu ĐK]]&lt;&gt;0,0,IF(Table1[[#This Row],[Phân loại]]="Bán hàng",Table1[[#This Row],[Tổng giá trị]],-Table1[[#This Row],[Tổng giá trị]]))</f>
        <v>1243225</v>
      </c>
      <c r="Q3173" s="35">
        <f t="shared" si="764"/>
        <v>0</v>
      </c>
      <c r="R3173" s="7">
        <f>Table1[[#This Row],[Số còn phải thu ĐK]]+Table1[[#This Row],[Giá Trị HD sau CK]]-Table1[[#This Row],[Số tiền đã thu]]</f>
        <v>1243225</v>
      </c>
      <c r="S3173" s="6">
        <f>IF(Table1[[#This Row],[Ngày hóa đơn]]&lt;&gt;"",Table1[[#This Row],[Ngày hóa đơn]],IF(Table1[[#This Row],[Ngày hạch toán]]&lt;&gt;"",Table1[[#This Row],[Ngày hạch toán]],""))</f>
        <v>46029</v>
      </c>
      <c r="T3173" s="7"/>
      <c r="U3173" s="6">
        <f>IF(Table1[[#This Row],[Ngày tính CN]]="","",S3173+T3173)</f>
        <v>46029</v>
      </c>
      <c r="V3173" s="35">
        <f ca="1">IF(Table1[[#This Row],[Hạn thanh toán]]="","",IF((U3173-NOW())&lt;0,0,(U3173-NOW())))</f>
        <v>0</v>
      </c>
      <c r="W3173" s="35"/>
      <c r="X3173" s="35">
        <f t="shared" ca="1" si="765"/>
        <v>141.49031932870275</v>
      </c>
      <c r="Y3173" s="2" t="str">
        <f t="shared" ca="1" si="766"/>
        <v>Nợ quá hạn hơn 120 ngày có khả năng mất thanh toán</v>
      </c>
      <c r="Z3173" s="51">
        <f t="shared" si="756"/>
        <v>46029</v>
      </c>
      <c r="AA3173" s="51" t="str">
        <f t="shared" si="757"/>
        <v/>
      </c>
      <c r="AD3173" s="2" t="str">
        <f>VLOOKUP($A3173,MA_KH!$A:$Q,MA_KH!O$1,0)</f>
        <v>SATRA TRUNG TÂM</v>
      </c>
      <c r="AE3173" s="2" t="str">
        <f>VLOOKUP($A3173,MA_KH!$A:$Q,MA_KH!P$1,0)</f>
        <v>TRUNG TÂM ĐIỀU HÀNH SATRAFOODS</v>
      </c>
    </row>
    <row r="3174" spans="1:31" ht="25.5" hidden="1" customHeight="1" x14ac:dyDescent="0.2">
      <c r="A3174" s="39" t="s">
        <v>22367</v>
      </c>
      <c r="B3174" s="39" t="s">
        <v>12904</v>
      </c>
      <c r="C3174" s="37">
        <v>46029</v>
      </c>
      <c r="D3174" s="39" t="s">
        <v>23615</v>
      </c>
      <c r="E3174" s="37">
        <v>46029</v>
      </c>
      <c r="F3174" s="39">
        <v>756</v>
      </c>
      <c r="G3174" s="39" t="s">
        <v>23616</v>
      </c>
      <c r="H3174" s="41">
        <v>1026720</v>
      </c>
      <c r="I3174" s="67">
        <v>0</v>
      </c>
      <c r="J3174" s="41">
        <v>82138</v>
      </c>
      <c r="K3174" s="41">
        <v>1108858</v>
      </c>
      <c r="L3174" s="7" t="s">
        <v>22849</v>
      </c>
      <c r="O3174" s="35">
        <f>IF(Table1[[#This Row],[Phân loại]]="Tồn đầu kỳ",Table1[[#This Row],[Tổng giá trị]],0)</f>
        <v>0</v>
      </c>
      <c r="P3174" s="7">
        <f>IF(Table1[[#This Row],[Số còn phải thu ĐK]]&lt;&gt;0,0,IF(Table1[[#This Row],[Phân loại]]="Bán hàng",Table1[[#This Row],[Tổng giá trị]],-Table1[[#This Row],[Tổng giá trị]]))</f>
        <v>1108858</v>
      </c>
      <c r="Q3174" s="35">
        <f t="shared" si="764"/>
        <v>0</v>
      </c>
      <c r="R3174" s="7">
        <f>Table1[[#This Row],[Số còn phải thu ĐK]]+Table1[[#This Row],[Giá Trị HD sau CK]]-Table1[[#This Row],[Số tiền đã thu]]</f>
        <v>1108858</v>
      </c>
      <c r="S3174" s="6">
        <f>IF(Table1[[#This Row],[Ngày hóa đơn]]&lt;&gt;"",Table1[[#This Row],[Ngày hóa đơn]],IF(Table1[[#This Row],[Ngày hạch toán]]&lt;&gt;"",Table1[[#This Row],[Ngày hạch toán]],""))</f>
        <v>46029</v>
      </c>
      <c r="T3174" s="7"/>
      <c r="U3174" s="6">
        <f>IF(Table1[[#This Row],[Ngày tính CN]]="","",S3174+T3174)</f>
        <v>46029</v>
      </c>
      <c r="V3174" s="35">
        <f ca="1">IF(Table1[[#This Row],[Hạn thanh toán]]="","",IF((U3174-NOW())&lt;0,0,(U3174-NOW())))</f>
        <v>0</v>
      </c>
      <c r="W3174" s="35"/>
      <c r="X3174" s="35">
        <f t="shared" ca="1" si="765"/>
        <v>141.49031932870275</v>
      </c>
      <c r="Y3174" s="2" t="str">
        <f t="shared" ca="1" si="766"/>
        <v>Nợ quá hạn hơn 120 ngày có khả năng mất thanh toán</v>
      </c>
      <c r="Z3174" s="51">
        <f t="shared" si="756"/>
        <v>46029</v>
      </c>
      <c r="AA3174" s="51" t="str">
        <f t="shared" si="757"/>
        <v/>
      </c>
      <c r="AD3174" s="2" t="str">
        <f>VLOOKUP($A3174,MA_KH!$A:$Q,MA_KH!O$1,0)</f>
        <v>SATRA TRUNG TÂM</v>
      </c>
      <c r="AE3174" s="2" t="str">
        <f>VLOOKUP($A3174,MA_KH!$A:$Q,MA_KH!P$1,0)</f>
        <v>TRUNG TÂM ĐIỀU HÀNH SATRAFOODS</v>
      </c>
    </row>
    <row r="3175" spans="1:31" ht="25.5" hidden="1" customHeight="1" x14ac:dyDescent="0.2">
      <c r="A3175" s="30" t="s">
        <v>22384</v>
      </c>
      <c r="B3175" s="30" t="s">
        <v>12984</v>
      </c>
      <c r="C3175" s="37">
        <v>46030</v>
      </c>
      <c r="D3175" s="30" t="s">
        <v>23617</v>
      </c>
      <c r="E3175" s="37">
        <v>46030</v>
      </c>
      <c r="F3175" s="30">
        <v>1324</v>
      </c>
      <c r="G3175" s="30" t="s">
        <v>23618</v>
      </c>
      <c r="H3175" s="38">
        <v>1116053</v>
      </c>
      <c r="I3175" s="67">
        <v>0</v>
      </c>
      <c r="J3175" s="38">
        <v>89284</v>
      </c>
      <c r="K3175" s="38">
        <v>1205337</v>
      </c>
      <c r="L3175" s="7" t="s">
        <v>22849</v>
      </c>
      <c r="O3175" s="35">
        <f>IF(Table1[[#This Row],[Phân loại]]="Tồn đầu kỳ",Table1[[#This Row],[Tổng giá trị]],0)</f>
        <v>0</v>
      </c>
      <c r="P3175" s="7">
        <f>IF(Table1[[#This Row],[Số còn phải thu ĐK]]&lt;&gt;0,0,IF(Table1[[#This Row],[Phân loại]]="Bán hàng",Table1[[#This Row],[Tổng giá trị]],-Table1[[#This Row],[Tổng giá trị]]))</f>
        <v>1205337</v>
      </c>
      <c r="Q3175" s="35">
        <f t="shared" ref="Q3175:Q3178" si="767">IF(M3175&lt;&gt;"",IF(O3175&lt;&gt;0,O3175,P3175),0)</f>
        <v>0</v>
      </c>
      <c r="R3175" s="7">
        <f>Table1[[#This Row],[Số còn phải thu ĐK]]+Table1[[#This Row],[Giá Trị HD sau CK]]-Table1[[#This Row],[Số tiền đã thu]]</f>
        <v>1205337</v>
      </c>
      <c r="S3175" s="6">
        <f>IF(Table1[[#This Row],[Ngày hóa đơn]]&lt;&gt;"",Table1[[#This Row],[Ngày hóa đơn]],IF(Table1[[#This Row],[Ngày hạch toán]]&lt;&gt;"",Table1[[#This Row],[Ngày hạch toán]],""))</f>
        <v>46030</v>
      </c>
      <c r="T3175" s="7"/>
      <c r="U3175" s="6">
        <f>IF(Table1[[#This Row],[Ngày tính CN]]="","",S3175+T3175)</f>
        <v>46030</v>
      </c>
      <c r="V3175" s="35">
        <f ca="1">IF(Table1[[#This Row],[Hạn thanh toán]]="","",IF((U3175-NOW())&lt;0,0,(U3175-NOW())))</f>
        <v>0</v>
      </c>
      <c r="W3175" s="35"/>
      <c r="X3175" s="35">
        <f t="shared" ref="X3175:X3178" ca="1" si="768">IF(OR(U3175="",R3175=0),"",IF((U3175-NOW())&lt;0,-(U3175-NOW()),0))</f>
        <v>140.49031932870275</v>
      </c>
      <c r="Y3175" s="2" t="str">
        <f t="shared" ref="Y3175:Y3178" ca="1" si="769">IF(R3175=0,"Đã thanh toán",IF(X3175="","",IF(X3175&lt;=0,"Chưa đến hạn thanh toán",IF(X3175&lt;=30,"Nợ quá hạn 30 ngày",IF(X3175&lt;=60,"Nợ quá hạn từ 30 ngày đến 60 ngày",IF(X3175&lt;=90,"Nợ quá hạn từ 60 ngày đến 90 ngày",IF(X3175&lt;=120,"Nợ quá hạn từ 90 ngày đến 120 ngày","Nợ quá hạn hơn 120 ngày có khả năng mất thanh toán")))))))</f>
        <v>Nợ quá hạn hơn 120 ngày có khả năng mất thanh toán</v>
      </c>
      <c r="Z3175" s="51">
        <f t="shared" si="756"/>
        <v>46030</v>
      </c>
      <c r="AA3175" s="51" t="str">
        <f t="shared" si="757"/>
        <v/>
      </c>
      <c r="AD3175" s="2" t="str">
        <f>VLOOKUP($A3175,MA_KH!$A:$Q,MA_KH!O$1,0)</f>
        <v>SATRA TRUNG TÂM</v>
      </c>
      <c r="AE3175" s="2" t="str">
        <f>VLOOKUP($A3175,MA_KH!$A:$Q,MA_KH!P$1,0)</f>
        <v>TRUNG TÂM ĐIỀU HÀNH SATRAFOODS</v>
      </c>
    </row>
    <row r="3176" spans="1:31" ht="25.5" hidden="1" customHeight="1" x14ac:dyDescent="0.2">
      <c r="A3176" s="30" t="s">
        <v>22380</v>
      </c>
      <c r="B3176" s="30" t="s">
        <v>12972</v>
      </c>
      <c r="C3176" s="37">
        <v>46030</v>
      </c>
      <c r="D3176" s="30" t="s">
        <v>23619</v>
      </c>
      <c r="E3176" s="37">
        <v>46030</v>
      </c>
      <c r="F3176" s="30">
        <v>1335</v>
      </c>
      <c r="G3176" s="30" t="s">
        <v>23620</v>
      </c>
      <c r="H3176" s="38">
        <v>608058</v>
      </c>
      <c r="I3176" s="67">
        <v>0</v>
      </c>
      <c r="J3176" s="38">
        <v>48645</v>
      </c>
      <c r="K3176" s="38">
        <v>656703</v>
      </c>
      <c r="L3176" s="7" t="s">
        <v>22849</v>
      </c>
      <c r="O3176" s="35">
        <f>IF(Table1[[#This Row],[Phân loại]]="Tồn đầu kỳ",Table1[[#This Row],[Tổng giá trị]],0)</f>
        <v>0</v>
      </c>
      <c r="P3176" s="7">
        <f>IF(Table1[[#This Row],[Số còn phải thu ĐK]]&lt;&gt;0,0,IF(Table1[[#This Row],[Phân loại]]="Bán hàng",Table1[[#This Row],[Tổng giá trị]],-Table1[[#This Row],[Tổng giá trị]]))</f>
        <v>656703</v>
      </c>
      <c r="Q3176" s="35">
        <f t="shared" si="767"/>
        <v>0</v>
      </c>
      <c r="R3176" s="7">
        <f>Table1[[#This Row],[Số còn phải thu ĐK]]+Table1[[#This Row],[Giá Trị HD sau CK]]-Table1[[#This Row],[Số tiền đã thu]]</f>
        <v>656703</v>
      </c>
      <c r="S3176" s="6">
        <f>IF(Table1[[#This Row],[Ngày hóa đơn]]&lt;&gt;"",Table1[[#This Row],[Ngày hóa đơn]],IF(Table1[[#This Row],[Ngày hạch toán]]&lt;&gt;"",Table1[[#This Row],[Ngày hạch toán]],""))</f>
        <v>46030</v>
      </c>
      <c r="T3176" s="7"/>
      <c r="U3176" s="6">
        <f>IF(Table1[[#This Row],[Ngày tính CN]]="","",S3176+T3176)</f>
        <v>46030</v>
      </c>
      <c r="V3176" s="35">
        <f ca="1">IF(Table1[[#This Row],[Hạn thanh toán]]="","",IF((U3176-NOW())&lt;0,0,(U3176-NOW())))</f>
        <v>0</v>
      </c>
      <c r="W3176" s="35"/>
      <c r="X3176" s="35">
        <f t="shared" ca="1" si="768"/>
        <v>140.49031932870275</v>
      </c>
      <c r="Y3176" s="2" t="str">
        <f t="shared" ca="1" si="769"/>
        <v>Nợ quá hạn hơn 120 ngày có khả năng mất thanh toán</v>
      </c>
      <c r="Z3176" s="51">
        <f t="shared" si="756"/>
        <v>46030</v>
      </c>
      <c r="AA3176" s="51" t="str">
        <f t="shared" si="757"/>
        <v/>
      </c>
      <c r="AD3176" s="2" t="str">
        <f>VLOOKUP($A3176,MA_KH!$A:$Q,MA_KH!O$1,0)</f>
        <v>SATRA TRUNG TÂM</v>
      </c>
      <c r="AE3176" s="2" t="str">
        <f>VLOOKUP($A3176,MA_KH!$A:$Q,MA_KH!P$1,0)</f>
        <v>TRUNG TÂM ĐIỀU HÀNH SATRAFOODS</v>
      </c>
    </row>
    <row r="3177" spans="1:31" ht="25.5" hidden="1" customHeight="1" x14ac:dyDescent="0.2">
      <c r="A3177" s="30" t="s">
        <v>22293</v>
      </c>
      <c r="B3177" s="30" t="s">
        <v>12636</v>
      </c>
      <c r="C3177" s="37">
        <v>46030</v>
      </c>
      <c r="D3177" s="30" t="s">
        <v>23621</v>
      </c>
      <c r="E3177" s="37">
        <v>46030</v>
      </c>
      <c r="F3177" s="30">
        <v>1354</v>
      </c>
      <c r="G3177" s="30" t="s">
        <v>23622</v>
      </c>
      <c r="H3177" s="38">
        <v>1075248</v>
      </c>
      <c r="I3177" s="67">
        <v>0</v>
      </c>
      <c r="J3177" s="38">
        <v>86020</v>
      </c>
      <c r="K3177" s="38">
        <v>1161268</v>
      </c>
      <c r="L3177" s="7" t="s">
        <v>22849</v>
      </c>
      <c r="O3177" s="35">
        <f>IF(Table1[[#This Row],[Phân loại]]="Tồn đầu kỳ",Table1[[#This Row],[Tổng giá trị]],0)</f>
        <v>0</v>
      </c>
      <c r="P3177" s="7">
        <f>IF(Table1[[#This Row],[Số còn phải thu ĐK]]&lt;&gt;0,0,IF(Table1[[#This Row],[Phân loại]]="Bán hàng",Table1[[#This Row],[Tổng giá trị]],-Table1[[#This Row],[Tổng giá trị]]))</f>
        <v>1161268</v>
      </c>
      <c r="Q3177" s="35">
        <f t="shared" si="767"/>
        <v>0</v>
      </c>
      <c r="R3177" s="7">
        <f>Table1[[#This Row],[Số còn phải thu ĐK]]+Table1[[#This Row],[Giá Trị HD sau CK]]-Table1[[#This Row],[Số tiền đã thu]]</f>
        <v>1161268</v>
      </c>
      <c r="S3177" s="6">
        <f>IF(Table1[[#This Row],[Ngày hóa đơn]]&lt;&gt;"",Table1[[#This Row],[Ngày hóa đơn]],IF(Table1[[#This Row],[Ngày hạch toán]]&lt;&gt;"",Table1[[#This Row],[Ngày hạch toán]],""))</f>
        <v>46030</v>
      </c>
      <c r="T3177" s="7"/>
      <c r="U3177" s="6">
        <f>IF(Table1[[#This Row],[Ngày tính CN]]="","",S3177+T3177)</f>
        <v>46030</v>
      </c>
      <c r="V3177" s="35">
        <f ca="1">IF(Table1[[#This Row],[Hạn thanh toán]]="","",IF((U3177-NOW())&lt;0,0,(U3177-NOW())))</f>
        <v>0</v>
      </c>
      <c r="W3177" s="35"/>
      <c r="X3177" s="35">
        <f t="shared" ca="1" si="768"/>
        <v>140.49031932870275</v>
      </c>
      <c r="Y3177" s="2" t="str">
        <f t="shared" ca="1" si="769"/>
        <v>Nợ quá hạn hơn 120 ngày có khả năng mất thanh toán</v>
      </c>
      <c r="Z3177" s="51">
        <f t="shared" si="756"/>
        <v>46030</v>
      </c>
      <c r="AA3177" s="51" t="str">
        <f t="shared" si="757"/>
        <v/>
      </c>
      <c r="AD3177" s="2" t="str">
        <f>VLOOKUP($A3177,MA_KH!$A:$Q,MA_KH!O$1,0)</f>
        <v>SATRA TRUNG TÂM</v>
      </c>
      <c r="AE3177" s="2" t="str">
        <f>VLOOKUP($A3177,MA_KH!$A:$Q,MA_KH!P$1,0)</f>
        <v>TRUNG TÂM ĐIỀU HÀNH SATRAFOODS</v>
      </c>
    </row>
    <row r="3178" spans="1:31" ht="25.5" hidden="1" customHeight="1" x14ac:dyDescent="0.2">
      <c r="A3178" s="39" t="s">
        <v>22192</v>
      </c>
      <c r="B3178" s="39" t="s">
        <v>12703</v>
      </c>
      <c r="C3178" s="37">
        <v>46030</v>
      </c>
      <c r="D3178" s="39" t="s">
        <v>23623</v>
      </c>
      <c r="E3178" s="37">
        <v>46030</v>
      </c>
      <c r="F3178" s="39">
        <v>1364</v>
      </c>
      <c r="G3178" s="39" t="s">
        <v>23624</v>
      </c>
      <c r="H3178" s="41">
        <v>308234</v>
      </c>
      <c r="I3178" s="67">
        <v>0</v>
      </c>
      <c r="J3178" s="41">
        <v>24659</v>
      </c>
      <c r="K3178" s="41">
        <v>332893</v>
      </c>
      <c r="L3178" s="7" t="s">
        <v>22849</v>
      </c>
      <c r="O3178" s="35">
        <f>IF(Table1[[#This Row],[Phân loại]]="Tồn đầu kỳ",Table1[[#This Row],[Tổng giá trị]],0)</f>
        <v>0</v>
      </c>
      <c r="P3178" s="7">
        <f>IF(Table1[[#This Row],[Số còn phải thu ĐK]]&lt;&gt;0,0,IF(Table1[[#This Row],[Phân loại]]="Bán hàng",Table1[[#This Row],[Tổng giá trị]],-Table1[[#This Row],[Tổng giá trị]]))</f>
        <v>332893</v>
      </c>
      <c r="Q3178" s="35">
        <f t="shared" si="767"/>
        <v>0</v>
      </c>
      <c r="R3178" s="7">
        <f>Table1[[#This Row],[Số còn phải thu ĐK]]+Table1[[#This Row],[Giá Trị HD sau CK]]-Table1[[#This Row],[Số tiền đã thu]]</f>
        <v>332893</v>
      </c>
      <c r="S3178" s="6">
        <f>IF(Table1[[#This Row],[Ngày hóa đơn]]&lt;&gt;"",Table1[[#This Row],[Ngày hóa đơn]],IF(Table1[[#This Row],[Ngày hạch toán]]&lt;&gt;"",Table1[[#This Row],[Ngày hạch toán]],""))</f>
        <v>46030</v>
      </c>
      <c r="T3178" s="7"/>
      <c r="U3178" s="6">
        <f>IF(Table1[[#This Row],[Ngày tính CN]]="","",S3178+T3178)</f>
        <v>46030</v>
      </c>
      <c r="V3178" s="35">
        <f ca="1">IF(Table1[[#This Row],[Hạn thanh toán]]="","",IF((U3178-NOW())&lt;0,0,(U3178-NOW())))</f>
        <v>0</v>
      </c>
      <c r="W3178" s="35"/>
      <c r="X3178" s="35">
        <f t="shared" ca="1" si="768"/>
        <v>140.49031932870275</v>
      </c>
      <c r="Y3178" s="2" t="str">
        <f t="shared" ca="1" si="769"/>
        <v>Nợ quá hạn hơn 120 ngày có khả năng mất thanh toán</v>
      </c>
      <c r="Z3178" s="51">
        <f t="shared" si="756"/>
        <v>46030</v>
      </c>
      <c r="AA3178" s="51" t="str">
        <f t="shared" si="757"/>
        <v/>
      </c>
      <c r="AD3178" s="2" t="str">
        <f>VLOOKUP($A3178,MA_KH!$A:$Q,MA_KH!O$1,0)</f>
        <v>SATRA TRUNG TÂM</v>
      </c>
      <c r="AE3178" s="2" t="str">
        <f>VLOOKUP($A3178,MA_KH!$A:$Q,MA_KH!P$1,0)</f>
        <v>TRUNG TÂM ĐIỀU HÀNH SATRAFOODS</v>
      </c>
    </row>
    <row r="3179" spans="1:31" ht="25.5" hidden="1" customHeight="1" x14ac:dyDescent="0.2">
      <c r="A3179" s="30" t="s">
        <v>22197</v>
      </c>
      <c r="B3179" s="30" t="s">
        <v>12754</v>
      </c>
      <c r="C3179" s="32">
        <v>46031</v>
      </c>
      <c r="D3179" s="30" t="s">
        <v>23625</v>
      </c>
      <c r="E3179" s="37">
        <v>46031</v>
      </c>
      <c r="F3179" s="30">
        <v>1594</v>
      </c>
      <c r="G3179" s="30" t="s">
        <v>23626</v>
      </c>
      <c r="H3179" s="38">
        <v>1210767</v>
      </c>
      <c r="I3179" s="67">
        <v>0</v>
      </c>
      <c r="J3179" s="38">
        <v>96861</v>
      </c>
      <c r="K3179" s="38">
        <v>1307628</v>
      </c>
      <c r="L3179" s="7" t="s">
        <v>22849</v>
      </c>
      <c r="O3179" s="35">
        <f>IF(Table1[[#This Row],[Phân loại]]="Tồn đầu kỳ",Table1[[#This Row],[Tổng giá trị]],0)</f>
        <v>0</v>
      </c>
      <c r="P3179" s="7">
        <f>IF(Table1[[#This Row],[Số còn phải thu ĐK]]&lt;&gt;0,0,IF(Table1[[#This Row],[Phân loại]]="Bán hàng",Table1[[#This Row],[Tổng giá trị]],-Table1[[#This Row],[Tổng giá trị]]))</f>
        <v>1307628</v>
      </c>
      <c r="Q3179" s="35">
        <f t="shared" ref="Q3179:Q3183" si="770">IF(M3179&lt;&gt;"",IF(O3179&lt;&gt;0,O3179,P3179),0)</f>
        <v>0</v>
      </c>
      <c r="R3179" s="7">
        <f>Table1[[#This Row],[Số còn phải thu ĐK]]+Table1[[#This Row],[Giá Trị HD sau CK]]-Table1[[#This Row],[Số tiền đã thu]]</f>
        <v>1307628</v>
      </c>
      <c r="S3179" s="6">
        <f>IF(Table1[[#This Row],[Ngày hóa đơn]]&lt;&gt;"",Table1[[#This Row],[Ngày hóa đơn]],IF(Table1[[#This Row],[Ngày hạch toán]]&lt;&gt;"",Table1[[#This Row],[Ngày hạch toán]],""))</f>
        <v>46031</v>
      </c>
      <c r="T3179" s="7"/>
      <c r="U3179" s="6">
        <f>IF(Table1[[#This Row],[Ngày tính CN]]="","",S3179+T3179)</f>
        <v>46031</v>
      </c>
      <c r="V3179" s="35">
        <f ca="1">IF(Table1[[#This Row],[Hạn thanh toán]]="","",IF((U3179-NOW())&lt;0,0,(U3179-NOW())))</f>
        <v>0</v>
      </c>
      <c r="W3179" s="35"/>
      <c r="X3179" s="35">
        <f t="shared" ref="X3179:X3183" ca="1" si="771">IF(OR(U3179="",R3179=0),"",IF((U3179-NOW())&lt;0,-(U3179-NOW()),0))</f>
        <v>139.49031932870275</v>
      </c>
      <c r="Y3179" s="2" t="str">
        <f t="shared" ref="Y3179:Y3183" ca="1" si="772">IF(R3179=0,"Đã thanh toán",IF(X3179="","",IF(X3179&lt;=0,"Chưa đến hạn thanh toán",IF(X3179&lt;=30,"Nợ quá hạn 30 ngày",IF(X3179&lt;=60,"Nợ quá hạn từ 30 ngày đến 60 ngày",IF(X3179&lt;=90,"Nợ quá hạn từ 60 ngày đến 90 ngày",IF(X3179&lt;=120,"Nợ quá hạn từ 90 ngày đến 120 ngày","Nợ quá hạn hơn 120 ngày có khả năng mất thanh toán")))))))</f>
        <v>Nợ quá hạn hơn 120 ngày có khả năng mất thanh toán</v>
      </c>
      <c r="Z3179" s="51">
        <f t="shared" si="756"/>
        <v>46031</v>
      </c>
      <c r="AA3179" s="51" t="str">
        <f t="shared" si="757"/>
        <v/>
      </c>
      <c r="AD3179" s="2" t="str">
        <f>VLOOKUP($A3179,MA_KH!$A:$Q,MA_KH!O$1,0)</f>
        <v>SATRA TRUNG TÂM</v>
      </c>
      <c r="AE3179" s="2" t="str">
        <f>VLOOKUP($A3179,MA_KH!$A:$Q,MA_KH!P$1,0)</f>
        <v>TRUNG TÂM ĐIỀU HÀNH SATRAFOODS</v>
      </c>
    </row>
    <row r="3180" spans="1:31" ht="25.5" hidden="1" customHeight="1" x14ac:dyDescent="0.2">
      <c r="A3180" s="30" t="s">
        <v>22244</v>
      </c>
      <c r="B3180" s="30" t="s">
        <v>12847</v>
      </c>
      <c r="C3180" s="32">
        <v>46031</v>
      </c>
      <c r="D3180" s="30" t="s">
        <v>23627</v>
      </c>
      <c r="E3180" s="37">
        <v>46031</v>
      </c>
      <c r="F3180" s="30">
        <v>1598</v>
      </c>
      <c r="G3180" s="30" t="s">
        <v>23628</v>
      </c>
      <c r="H3180" s="38">
        <v>848476</v>
      </c>
      <c r="I3180" s="67">
        <v>0</v>
      </c>
      <c r="J3180" s="38">
        <v>67878</v>
      </c>
      <c r="K3180" s="38">
        <v>916354</v>
      </c>
      <c r="L3180" s="7" t="s">
        <v>22849</v>
      </c>
      <c r="O3180" s="35">
        <f>IF(Table1[[#This Row],[Phân loại]]="Tồn đầu kỳ",Table1[[#This Row],[Tổng giá trị]],0)</f>
        <v>0</v>
      </c>
      <c r="P3180" s="7">
        <f>IF(Table1[[#This Row],[Số còn phải thu ĐK]]&lt;&gt;0,0,IF(Table1[[#This Row],[Phân loại]]="Bán hàng",Table1[[#This Row],[Tổng giá trị]],-Table1[[#This Row],[Tổng giá trị]]))</f>
        <v>916354</v>
      </c>
      <c r="Q3180" s="35">
        <f t="shared" si="770"/>
        <v>0</v>
      </c>
      <c r="R3180" s="7">
        <f>Table1[[#This Row],[Số còn phải thu ĐK]]+Table1[[#This Row],[Giá Trị HD sau CK]]-Table1[[#This Row],[Số tiền đã thu]]</f>
        <v>916354</v>
      </c>
      <c r="S3180" s="6">
        <f>IF(Table1[[#This Row],[Ngày hóa đơn]]&lt;&gt;"",Table1[[#This Row],[Ngày hóa đơn]],IF(Table1[[#This Row],[Ngày hạch toán]]&lt;&gt;"",Table1[[#This Row],[Ngày hạch toán]],""))</f>
        <v>46031</v>
      </c>
      <c r="T3180" s="7"/>
      <c r="U3180" s="6">
        <f>IF(Table1[[#This Row],[Ngày tính CN]]="","",S3180+T3180)</f>
        <v>46031</v>
      </c>
      <c r="V3180" s="35">
        <f ca="1">IF(Table1[[#This Row],[Hạn thanh toán]]="","",IF((U3180-NOW())&lt;0,0,(U3180-NOW())))</f>
        <v>0</v>
      </c>
      <c r="W3180" s="35"/>
      <c r="X3180" s="35">
        <f t="shared" ca="1" si="771"/>
        <v>139.49031932870275</v>
      </c>
      <c r="Y3180" s="2" t="str">
        <f t="shared" ca="1" si="772"/>
        <v>Nợ quá hạn hơn 120 ngày có khả năng mất thanh toán</v>
      </c>
      <c r="Z3180" s="51">
        <f t="shared" si="756"/>
        <v>46031</v>
      </c>
      <c r="AA3180" s="51" t="str">
        <f t="shared" si="757"/>
        <v/>
      </c>
      <c r="AD3180" s="2" t="str">
        <f>VLOOKUP($A3180,MA_KH!$A:$Q,MA_KH!O$1,0)</f>
        <v>SATRA TRUNG TÂM</v>
      </c>
      <c r="AE3180" s="2" t="str">
        <f>VLOOKUP($A3180,MA_KH!$A:$Q,MA_KH!P$1,0)</f>
        <v>TRUNG TÂM ĐIỀU HÀNH SATRAFOODS</v>
      </c>
    </row>
    <row r="3181" spans="1:31" ht="25.5" hidden="1" customHeight="1" x14ac:dyDescent="0.2">
      <c r="A3181" s="30" t="s">
        <v>22341</v>
      </c>
      <c r="B3181" s="30" t="s">
        <v>4971</v>
      </c>
      <c r="C3181" s="32">
        <v>46031</v>
      </c>
      <c r="D3181" s="30" t="s">
        <v>23629</v>
      </c>
      <c r="E3181" s="37">
        <v>46031</v>
      </c>
      <c r="F3181" s="30">
        <v>1622</v>
      </c>
      <c r="G3181" s="30" t="s">
        <v>23630</v>
      </c>
      <c r="H3181" s="38">
        <v>1043982</v>
      </c>
      <c r="I3181" s="67">
        <v>0</v>
      </c>
      <c r="J3181" s="38">
        <v>83519</v>
      </c>
      <c r="K3181" s="38">
        <v>1127501</v>
      </c>
      <c r="L3181" s="7" t="s">
        <v>22849</v>
      </c>
      <c r="O3181" s="35">
        <f>IF(Table1[[#This Row],[Phân loại]]="Tồn đầu kỳ",Table1[[#This Row],[Tổng giá trị]],0)</f>
        <v>0</v>
      </c>
      <c r="P3181" s="7">
        <f>IF(Table1[[#This Row],[Số còn phải thu ĐK]]&lt;&gt;0,0,IF(Table1[[#This Row],[Phân loại]]="Bán hàng",Table1[[#This Row],[Tổng giá trị]],-Table1[[#This Row],[Tổng giá trị]]))</f>
        <v>1127501</v>
      </c>
      <c r="Q3181" s="35">
        <f t="shared" si="770"/>
        <v>0</v>
      </c>
      <c r="R3181" s="7">
        <f>Table1[[#This Row],[Số còn phải thu ĐK]]+Table1[[#This Row],[Giá Trị HD sau CK]]-Table1[[#This Row],[Số tiền đã thu]]</f>
        <v>1127501</v>
      </c>
      <c r="S3181" s="6">
        <f>IF(Table1[[#This Row],[Ngày hóa đơn]]&lt;&gt;"",Table1[[#This Row],[Ngày hóa đơn]],IF(Table1[[#This Row],[Ngày hạch toán]]&lt;&gt;"",Table1[[#This Row],[Ngày hạch toán]],""))</f>
        <v>46031</v>
      </c>
      <c r="T3181" s="7"/>
      <c r="U3181" s="6">
        <f>IF(Table1[[#This Row],[Ngày tính CN]]="","",S3181+T3181)</f>
        <v>46031</v>
      </c>
      <c r="V3181" s="35">
        <f ca="1">IF(Table1[[#This Row],[Hạn thanh toán]]="","",IF((U3181-NOW())&lt;0,0,(U3181-NOW())))</f>
        <v>0</v>
      </c>
      <c r="W3181" s="35"/>
      <c r="X3181" s="35">
        <f t="shared" ca="1" si="771"/>
        <v>139.49031932870275</v>
      </c>
      <c r="Y3181" s="2" t="str">
        <f t="shared" ca="1" si="772"/>
        <v>Nợ quá hạn hơn 120 ngày có khả năng mất thanh toán</v>
      </c>
      <c r="Z3181" s="51">
        <f t="shared" si="756"/>
        <v>46031</v>
      </c>
      <c r="AA3181" s="51" t="str">
        <f t="shared" si="757"/>
        <v/>
      </c>
      <c r="AD3181" s="2" t="str">
        <f>VLOOKUP($A3181,MA_KH!$A:$Q,MA_KH!O$1,0)</f>
        <v>SATRA TRUNG TÂM</v>
      </c>
      <c r="AE3181" s="2" t="str">
        <f>VLOOKUP($A3181,MA_KH!$A:$Q,MA_KH!P$1,0)</f>
        <v>TRUNG TÂM ĐIỀU HÀNH SATRAFOODS</v>
      </c>
    </row>
    <row r="3182" spans="1:31" ht="25.5" hidden="1" customHeight="1" x14ac:dyDescent="0.2">
      <c r="A3182" s="30" t="s">
        <v>22298</v>
      </c>
      <c r="B3182" s="30" t="s">
        <v>12641</v>
      </c>
      <c r="C3182" s="32">
        <v>46031</v>
      </c>
      <c r="D3182" s="30" t="s">
        <v>23631</v>
      </c>
      <c r="E3182" s="37">
        <v>46031</v>
      </c>
      <c r="F3182" s="30">
        <v>1632</v>
      </c>
      <c r="G3182" s="30" t="s">
        <v>23632</v>
      </c>
      <c r="H3182" s="38">
        <v>571971</v>
      </c>
      <c r="I3182" s="67">
        <v>0</v>
      </c>
      <c r="J3182" s="38">
        <v>45758</v>
      </c>
      <c r="K3182" s="38">
        <v>617729</v>
      </c>
      <c r="L3182" s="7" t="s">
        <v>22849</v>
      </c>
      <c r="O3182" s="35">
        <f>IF(Table1[[#This Row],[Phân loại]]="Tồn đầu kỳ",Table1[[#This Row],[Tổng giá trị]],0)</f>
        <v>0</v>
      </c>
      <c r="P3182" s="7">
        <f>IF(Table1[[#This Row],[Số còn phải thu ĐK]]&lt;&gt;0,0,IF(Table1[[#This Row],[Phân loại]]="Bán hàng",Table1[[#This Row],[Tổng giá trị]],-Table1[[#This Row],[Tổng giá trị]]))</f>
        <v>617729</v>
      </c>
      <c r="Q3182" s="35">
        <f t="shared" si="770"/>
        <v>0</v>
      </c>
      <c r="R3182" s="7">
        <f>Table1[[#This Row],[Số còn phải thu ĐK]]+Table1[[#This Row],[Giá Trị HD sau CK]]-Table1[[#This Row],[Số tiền đã thu]]</f>
        <v>617729</v>
      </c>
      <c r="S3182" s="6">
        <f>IF(Table1[[#This Row],[Ngày hóa đơn]]&lt;&gt;"",Table1[[#This Row],[Ngày hóa đơn]],IF(Table1[[#This Row],[Ngày hạch toán]]&lt;&gt;"",Table1[[#This Row],[Ngày hạch toán]],""))</f>
        <v>46031</v>
      </c>
      <c r="T3182" s="7"/>
      <c r="U3182" s="6">
        <f>IF(Table1[[#This Row],[Ngày tính CN]]="","",S3182+T3182)</f>
        <v>46031</v>
      </c>
      <c r="V3182" s="35">
        <f ca="1">IF(Table1[[#This Row],[Hạn thanh toán]]="","",IF((U3182-NOW())&lt;0,0,(U3182-NOW())))</f>
        <v>0</v>
      </c>
      <c r="W3182" s="35"/>
      <c r="X3182" s="35">
        <f t="shared" ca="1" si="771"/>
        <v>139.49031932870275</v>
      </c>
      <c r="Y3182" s="2" t="str">
        <f t="shared" ca="1" si="772"/>
        <v>Nợ quá hạn hơn 120 ngày có khả năng mất thanh toán</v>
      </c>
      <c r="Z3182" s="51">
        <f t="shared" si="756"/>
        <v>46031</v>
      </c>
      <c r="AA3182" s="51" t="str">
        <f t="shared" si="757"/>
        <v/>
      </c>
      <c r="AD3182" s="2" t="str">
        <f>VLOOKUP($A3182,MA_KH!$A:$Q,MA_KH!O$1,0)</f>
        <v>SATRA TRUNG TÂM</v>
      </c>
      <c r="AE3182" s="2" t="str">
        <f>VLOOKUP($A3182,MA_KH!$A:$Q,MA_KH!P$1,0)</f>
        <v>TRUNG TÂM ĐIỀU HÀNH SATRAFOODS</v>
      </c>
    </row>
    <row r="3183" spans="1:31" ht="25.5" hidden="1" customHeight="1" x14ac:dyDescent="0.2">
      <c r="A3183" s="39" t="s">
        <v>22390</v>
      </c>
      <c r="B3183" s="39" t="s">
        <v>4979</v>
      </c>
      <c r="C3183" s="32">
        <v>46031</v>
      </c>
      <c r="D3183" s="39" t="s">
        <v>23633</v>
      </c>
      <c r="E3183" s="37">
        <v>46031</v>
      </c>
      <c r="F3183" s="39">
        <v>1636</v>
      </c>
      <c r="G3183" s="39" t="s">
        <v>23634</v>
      </c>
      <c r="H3183" s="41">
        <v>504686</v>
      </c>
      <c r="I3183" s="67">
        <v>0</v>
      </c>
      <c r="J3183" s="41">
        <v>40375</v>
      </c>
      <c r="K3183" s="41">
        <v>545061</v>
      </c>
      <c r="L3183" s="7" t="s">
        <v>22849</v>
      </c>
      <c r="O3183" s="35">
        <f>IF(Table1[[#This Row],[Phân loại]]="Tồn đầu kỳ",Table1[[#This Row],[Tổng giá trị]],0)</f>
        <v>0</v>
      </c>
      <c r="P3183" s="7">
        <f>IF(Table1[[#This Row],[Số còn phải thu ĐK]]&lt;&gt;0,0,IF(Table1[[#This Row],[Phân loại]]="Bán hàng",Table1[[#This Row],[Tổng giá trị]],-Table1[[#This Row],[Tổng giá trị]]))</f>
        <v>545061</v>
      </c>
      <c r="Q3183" s="35">
        <f t="shared" si="770"/>
        <v>0</v>
      </c>
      <c r="R3183" s="7">
        <f>Table1[[#This Row],[Số còn phải thu ĐK]]+Table1[[#This Row],[Giá Trị HD sau CK]]-Table1[[#This Row],[Số tiền đã thu]]</f>
        <v>545061</v>
      </c>
      <c r="S3183" s="6">
        <f>IF(Table1[[#This Row],[Ngày hóa đơn]]&lt;&gt;"",Table1[[#This Row],[Ngày hóa đơn]],IF(Table1[[#This Row],[Ngày hạch toán]]&lt;&gt;"",Table1[[#This Row],[Ngày hạch toán]],""))</f>
        <v>46031</v>
      </c>
      <c r="T3183" s="7"/>
      <c r="U3183" s="6">
        <f>IF(Table1[[#This Row],[Ngày tính CN]]="","",S3183+T3183)</f>
        <v>46031</v>
      </c>
      <c r="V3183" s="35">
        <f ca="1">IF(Table1[[#This Row],[Hạn thanh toán]]="","",IF((U3183-NOW())&lt;0,0,(U3183-NOW())))</f>
        <v>0</v>
      </c>
      <c r="W3183" s="35"/>
      <c r="X3183" s="35">
        <f t="shared" ca="1" si="771"/>
        <v>139.49031932870275</v>
      </c>
      <c r="Y3183" s="2" t="str">
        <f t="shared" ca="1" si="772"/>
        <v>Nợ quá hạn hơn 120 ngày có khả năng mất thanh toán</v>
      </c>
      <c r="Z3183" s="51">
        <f t="shared" si="756"/>
        <v>46031</v>
      </c>
      <c r="AA3183" s="51" t="str">
        <f t="shared" si="757"/>
        <v/>
      </c>
      <c r="AD3183" s="2" t="str">
        <f>VLOOKUP($A3183,MA_KH!$A:$Q,MA_KH!O$1,0)</f>
        <v>SATRA TRUNG TÂM</v>
      </c>
      <c r="AE3183" s="2" t="str">
        <f>VLOOKUP($A3183,MA_KH!$A:$Q,MA_KH!P$1,0)</f>
        <v>TRUNG TÂM ĐIỀU HÀNH SATRAFOODS</v>
      </c>
    </row>
    <row r="3184" spans="1:31" ht="25.5" hidden="1" customHeight="1" x14ac:dyDescent="0.2">
      <c r="A3184" s="30" t="s">
        <v>22384</v>
      </c>
      <c r="B3184" s="30" t="s">
        <v>12984</v>
      </c>
      <c r="C3184" s="37">
        <v>46032</v>
      </c>
      <c r="D3184" s="30" t="s">
        <v>23635</v>
      </c>
      <c r="E3184" s="37">
        <v>46032</v>
      </c>
      <c r="F3184" s="30">
        <v>1731</v>
      </c>
      <c r="G3184" s="30" t="s">
        <v>23636</v>
      </c>
      <c r="H3184" s="38">
        <v>785746</v>
      </c>
      <c r="I3184" s="67">
        <v>0</v>
      </c>
      <c r="J3184" s="38">
        <v>62860</v>
      </c>
      <c r="K3184" s="38">
        <v>848606</v>
      </c>
      <c r="L3184" s="7" t="s">
        <v>22849</v>
      </c>
      <c r="O3184" s="35">
        <f>IF(Table1[[#This Row],[Phân loại]]="Tồn đầu kỳ",Table1[[#This Row],[Tổng giá trị]],0)</f>
        <v>0</v>
      </c>
      <c r="P3184" s="7">
        <f>IF(Table1[[#This Row],[Số còn phải thu ĐK]]&lt;&gt;0,0,IF(Table1[[#This Row],[Phân loại]]="Bán hàng",Table1[[#This Row],[Tổng giá trị]],-Table1[[#This Row],[Tổng giá trị]]))</f>
        <v>848606</v>
      </c>
      <c r="Q3184" s="35">
        <f t="shared" ref="Q3184:Q3187" si="773">IF(M3184&lt;&gt;"",IF(O3184&lt;&gt;0,O3184,P3184),0)</f>
        <v>0</v>
      </c>
      <c r="R3184" s="7">
        <f>Table1[[#This Row],[Số còn phải thu ĐK]]+Table1[[#This Row],[Giá Trị HD sau CK]]-Table1[[#This Row],[Số tiền đã thu]]</f>
        <v>848606</v>
      </c>
      <c r="S3184" s="6">
        <f>IF(Table1[[#This Row],[Ngày hóa đơn]]&lt;&gt;"",Table1[[#This Row],[Ngày hóa đơn]],IF(Table1[[#This Row],[Ngày hạch toán]]&lt;&gt;"",Table1[[#This Row],[Ngày hạch toán]],""))</f>
        <v>46032</v>
      </c>
      <c r="T3184" s="7"/>
      <c r="U3184" s="6">
        <f>IF(Table1[[#This Row],[Ngày tính CN]]="","",S3184+T3184)</f>
        <v>46032</v>
      </c>
      <c r="V3184" s="35">
        <f ca="1">IF(Table1[[#This Row],[Hạn thanh toán]]="","",IF((U3184-NOW())&lt;0,0,(U3184-NOW())))</f>
        <v>0</v>
      </c>
      <c r="W3184" s="35"/>
      <c r="X3184" s="35">
        <f t="shared" ref="X3184:X3187" ca="1" si="774">IF(OR(U3184="",R3184=0),"",IF((U3184-NOW())&lt;0,-(U3184-NOW()),0))</f>
        <v>138.49031932870275</v>
      </c>
      <c r="Y3184" s="2" t="str">
        <f t="shared" ref="Y3184:Y3187" ca="1" si="775">IF(R3184=0,"Đã thanh toán",IF(X3184="","",IF(X3184&lt;=0,"Chưa đến hạn thanh toán",IF(X3184&lt;=30,"Nợ quá hạn 30 ngày",IF(X3184&lt;=60,"Nợ quá hạn từ 30 ngày đến 60 ngày",IF(X3184&lt;=90,"Nợ quá hạn từ 60 ngày đến 90 ngày",IF(X3184&lt;=120,"Nợ quá hạn từ 90 ngày đến 120 ngày","Nợ quá hạn hơn 120 ngày có khả năng mất thanh toán")))))))</f>
        <v>Nợ quá hạn hơn 120 ngày có khả năng mất thanh toán</v>
      </c>
      <c r="Z3184" s="51">
        <f t="shared" si="756"/>
        <v>46032</v>
      </c>
      <c r="AA3184" s="51" t="str">
        <f t="shared" si="757"/>
        <v/>
      </c>
      <c r="AD3184" s="2" t="str">
        <f>VLOOKUP($A3184,MA_KH!$A:$Q,MA_KH!O$1,0)</f>
        <v>SATRA TRUNG TÂM</v>
      </c>
      <c r="AE3184" s="2" t="str">
        <f>VLOOKUP($A3184,MA_KH!$A:$Q,MA_KH!P$1,0)</f>
        <v>TRUNG TÂM ĐIỀU HÀNH SATRAFOODS</v>
      </c>
    </row>
    <row r="3185" spans="1:31" ht="25.5" hidden="1" customHeight="1" x14ac:dyDescent="0.2">
      <c r="A3185" s="30" t="s">
        <v>22201</v>
      </c>
      <c r="B3185" s="30" t="s">
        <v>12765</v>
      </c>
      <c r="C3185" s="37">
        <v>46032</v>
      </c>
      <c r="D3185" s="30" t="s">
        <v>23637</v>
      </c>
      <c r="E3185" s="37">
        <v>46032</v>
      </c>
      <c r="F3185" s="30">
        <v>1732</v>
      </c>
      <c r="G3185" s="30" t="s">
        <v>23638</v>
      </c>
      <c r="H3185" s="38">
        <v>822075</v>
      </c>
      <c r="I3185" s="67">
        <v>0</v>
      </c>
      <c r="J3185" s="38">
        <v>65766</v>
      </c>
      <c r="K3185" s="38">
        <v>887841</v>
      </c>
      <c r="L3185" s="7" t="s">
        <v>22849</v>
      </c>
      <c r="O3185" s="35">
        <f>IF(Table1[[#This Row],[Phân loại]]="Tồn đầu kỳ",Table1[[#This Row],[Tổng giá trị]],0)</f>
        <v>0</v>
      </c>
      <c r="P3185" s="7">
        <f>IF(Table1[[#This Row],[Số còn phải thu ĐK]]&lt;&gt;0,0,IF(Table1[[#This Row],[Phân loại]]="Bán hàng",Table1[[#This Row],[Tổng giá trị]],-Table1[[#This Row],[Tổng giá trị]]))</f>
        <v>887841</v>
      </c>
      <c r="Q3185" s="35">
        <f t="shared" si="773"/>
        <v>0</v>
      </c>
      <c r="R3185" s="7">
        <f>Table1[[#This Row],[Số còn phải thu ĐK]]+Table1[[#This Row],[Giá Trị HD sau CK]]-Table1[[#This Row],[Số tiền đã thu]]</f>
        <v>887841</v>
      </c>
      <c r="S3185" s="6">
        <f>IF(Table1[[#This Row],[Ngày hóa đơn]]&lt;&gt;"",Table1[[#This Row],[Ngày hóa đơn]],IF(Table1[[#This Row],[Ngày hạch toán]]&lt;&gt;"",Table1[[#This Row],[Ngày hạch toán]],""))</f>
        <v>46032</v>
      </c>
      <c r="T3185" s="7"/>
      <c r="U3185" s="6">
        <f>IF(Table1[[#This Row],[Ngày tính CN]]="","",S3185+T3185)</f>
        <v>46032</v>
      </c>
      <c r="V3185" s="35">
        <f ca="1">IF(Table1[[#This Row],[Hạn thanh toán]]="","",IF((U3185-NOW())&lt;0,0,(U3185-NOW())))</f>
        <v>0</v>
      </c>
      <c r="W3185" s="35"/>
      <c r="X3185" s="35">
        <f t="shared" ca="1" si="774"/>
        <v>138.49031932870275</v>
      </c>
      <c r="Y3185" s="2" t="str">
        <f t="shared" ca="1" si="775"/>
        <v>Nợ quá hạn hơn 120 ngày có khả năng mất thanh toán</v>
      </c>
      <c r="Z3185" s="51">
        <f t="shared" si="756"/>
        <v>46032</v>
      </c>
      <c r="AA3185" s="51" t="str">
        <f t="shared" si="757"/>
        <v/>
      </c>
      <c r="AD3185" s="2" t="str">
        <f>VLOOKUP($A3185,MA_KH!$A:$Q,MA_KH!O$1,0)</f>
        <v>SATRA TRUNG TÂM</v>
      </c>
      <c r="AE3185" s="2" t="str">
        <f>VLOOKUP($A3185,MA_KH!$A:$Q,MA_KH!P$1,0)</f>
        <v>TRUNG TÂM ĐIỀU HÀNH SATRAFOODS</v>
      </c>
    </row>
    <row r="3186" spans="1:31" ht="25.5" hidden="1" customHeight="1" x14ac:dyDescent="0.2">
      <c r="A3186" s="30" t="s">
        <v>22303</v>
      </c>
      <c r="B3186" s="30" t="s">
        <v>12994</v>
      </c>
      <c r="C3186" s="37">
        <v>46032</v>
      </c>
      <c r="D3186" s="30" t="s">
        <v>23182</v>
      </c>
      <c r="E3186" s="37">
        <v>46032</v>
      </c>
      <c r="F3186" s="30">
        <v>1735</v>
      </c>
      <c r="G3186" s="30" t="s">
        <v>23639</v>
      </c>
      <c r="H3186" s="38">
        <v>1623355</v>
      </c>
      <c r="I3186" s="67">
        <v>0</v>
      </c>
      <c r="J3186" s="38">
        <v>129868</v>
      </c>
      <c r="K3186" s="38">
        <v>1753223</v>
      </c>
      <c r="L3186" s="7" t="s">
        <v>22849</v>
      </c>
      <c r="O3186" s="35">
        <f>IF(Table1[[#This Row],[Phân loại]]="Tồn đầu kỳ",Table1[[#This Row],[Tổng giá trị]],0)</f>
        <v>0</v>
      </c>
      <c r="P3186" s="7">
        <f>IF(Table1[[#This Row],[Số còn phải thu ĐK]]&lt;&gt;0,0,IF(Table1[[#This Row],[Phân loại]]="Bán hàng",Table1[[#This Row],[Tổng giá trị]],-Table1[[#This Row],[Tổng giá trị]]))</f>
        <v>1753223</v>
      </c>
      <c r="Q3186" s="35">
        <f t="shared" si="773"/>
        <v>0</v>
      </c>
      <c r="R3186" s="7">
        <f>Table1[[#This Row],[Số còn phải thu ĐK]]+Table1[[#This Row],[Giá Trị HD sau CK]]-Table1[[#This Row],[Số tiền đã thu]]</f>
        <v>1753223</v>
      </c>
      <c r="S3186" s="6">
        <f>IF(Table1[[#This Row],[Ngày hóa đơn]]&lt;&gt;"",Table1[[#This Row],[Ngày hóa đơn]],IF(Table1[[#This Row],[Ngày hạch toán]]&lt;&gt;"",Table1[[#This Row],[Ngày hạch toán]],""))</f>
        <v>46032</v>
      </c>
      <c r="T3186" s="7"/>
      <c r="U3186" s="6">
        <f>IF(Table1[[#This Row],[Ngày tính CN]]="","",S3186+T3186)</f>
        <v>46032</v>
      </c>
      <c r="V3186" s="35">
        <f ca="1">IF(Table1[[#This Row],[Hạn thanh toán]]="","",IF((U3186-NOW())&lt;0,0,(U3186-NOW())))</f>
        <v>0</v>
      </c>
      <c r="W3186" s="35"/>
      <c r="X3186" s="35">
        <f t="shared" ca="1" si="774"/>
        <v>138.49031932870275</v>
      </c>
      <c r="Y3186" s="2" t="str">
        <f t="shared" ca="1" si="775"/>
        <v>Nợ quá hạn hơn 120 ngày có khả năng mất thanh toán</v>
      </c>
      <c r="Z3186" s="51">
        <f t="shared" si="756"/>
        <v>46032</v>
      </c>
      <c r="AA3186" s="51" t="str">
        <f t="shared" si="757"/>
        <v/>
      </c>
      <c r="AD3186" s="2" t="str">
        <f>VLOOKUP($A3186,MA_KH!$A:$Q,MA_KH!O$1,0)</f>
        <v>SATRA TRUNG TÂM</v>
      </c>
      <c r="AE3186" s="2" t="str">
        <f>VLOOKUP($A3186,MA_KH!$A:$Q,MA_KH!P$1,0)</f>
        <v>TRUNG TÂM ĐIỀU HÀNH SATRAFOODS</v>
      </c>
    </row>
    <row r="3187" spans="1:31" ht="25.5" hidden="1" customHeight="1" x14ac:dyDescent="0.2">
      <c r="A3187" s="39" t="s">
        <v>22290</v>
      </c>
      <c r="B3187" s="39" t="s">
        <v>12628</v>
      </c>
      <c r="C3187" s="37">
        <v>46032</v>
      </c>
      <c r="D3187" s="39" t="s">
        <v>23206</v>
      </c>
      <c r="E3187" s="37">
        <v>46032</v>
      </c>
      <c r="F3187" s="39">
        <v>1743</v>
      </c>
      <c r="G3187" s="39" t="s">
        <v>23640</v>
      </c>
      <c r="H3187" s="41">
        <v>3180411</v>
      </c>
      <c r="I3187" s="67">
        <v>0</v>
      </c>
      <c r="J3187" s="41">
        <v>254433</v>
      </c>
      <c r="K3187" s="41">
        <v>3434844</v>
      </c>
      <c r="L3187" s="7" t="s">
        <v>22849</v>
      </c>
      <c r="O3187" s="35">
        <f>IF(Table1[[#This Row],[Phân loại]]="Tồn đầu kỳ",Table1[[#This Row],[Tổng giá trị]],0)</f>
        <v>0</v>
      </c>
      <c r="P3187" s="7">
        <f>IF(Table1[[#This Row],[Số còn phải thu ĐK]]&lt;&gt;0,0,IF(Table1[[#This Row],[Phân loại]]="Bán hàng",Table1[[#This Row],[Tổng giá trị]],-Table1[[#This Row],[Tổng giá trị]]))</f>
        <v>3434844</v>
      </c>
      <c r="Q3187" s="35">
        <f t="shared" si="773"/>
        <v>0</v>
      </c>
      <c r="R3187" s="7">
        <f>Table1[[#This Row],[Số còn phải thu ĐK]]+Table1[[#This Row],[Giá Trị HD sau CK]]-Table1[[#This Row],[Số tiền đã thu]]</f>
        <v>3434844</v>
      </c>
      <c r="S3187" s="6">
        <f>IF(Table1[[#This Row],[Ngày hóa đơn]]&lt;&gt;"",Table1[[#This Row],[Ngày hóa đơn]],IF(Table1[[#This Row],[Ngày hạch toán]]&lt;&gt;"",Table1[[#This Row],[Ngày hạch toán]],""))</f>
        <v>46032</v>
      </c>
      <c r="T3187" s="7"/>
      <c r="U3187" s="6">
        <f>IF(Table1[[#This Row],[Ngày tính CN]]="","",S3187+T3187)</f>
        <v>46032</v>
      </c>
      <c r="V3187" s="35">
        <f ca="1">IF(Table1[[#This Row],[Hạn thanh toán]]="","",IF((U3187-NOW())&lt;0,0,(U3187-NOW())))</f>
        <v>0</v>
      </c>
      <c r="W3187" s="35"/>
      <c r="X3187" s="35">
        <f t="shared" ca="1" si="774"/>
        <v>138.49031932870275</v>
      </c>
      <c r="Y3187" s="2" t="str">
        <f t="shared" ca="1" si="775"/>
        <v>Nợ quá hạn hơn 120 ngày có khả năng mất thanh toán</v>
      </c>
      <c r="Z3187" s="51">
        <f t="shared" si="756"/>
        <v>46032</v>
      </c>
      <c r="AA3187" s="51" t="str">
        <f t="shared" si="757"/>
        <v/>
      </c>
      <c r="AD3187" s="2" t="str">
        <f>VLOOKUP($A3187,MA_KH!$A:$Q,MA_KH!O$1,0)</f>
        <v>SATRA TRUNG TÂM</v>
      </c>
      <c r="AE3187" s="2" t="str">
        <f>VLOOKUP($A3187,MA_KH!$A:$Q,MA_KH!P$1,0)</f>
        <v>TRUNG TÂM ĐIỀU HÀNH SATRAFOODS</v>
      </c>
    </row>
    <row r="3188" spans="1:31" ht="25.5" hidden="1" customHeight="1" x14ac:dyDescent="0.2">
      <c r="A3188" s="39" t="s">
        <v>22309</v>
      </c>
      <c r="B3188" s="39" t="s">
        <v>12428</v>
      </c>
      <c r="C3188" s="37">
        <v>46034</v>
      </c>
      <c r="D3188" s="39" t="s">
        <v>23641</v>
      </c>
      <c r="E3188" s="37">
        <v>46034</v>
      </c>
      <c r="F3188" s="39">
        <v>1880</v>
      </c>
      <c r="G3188" s="39" t="s">
        <v>23642</v>
      </c>
      <c r="H3188" s="41">
        <v>1706700</v>
      </c>
      <c r="I3188" s="67">
        <v>0</v>
      </c>
      <c r="J3188" s="41">
        <v>136536</v>
      </c>
      <c r="K3188" s="41">
        <v>1843236</v>
      </c>
      <c r="L3188" s="7" t="s">
        <v>22849</v>
      </c>
      <c r="O3188" s="35">
        <f>IF(Table1[[#This Row],[Phân loại]]="Tồn đầu kỳ",Table1[[#This Row],[Tổng giá trị]],0)</f>
        <v>0</v>
      </c>
      <c r="P3188" s="7">
        <f>IF(Table1[[#This Row],[Số còn phải thu ĐK]]&lt;&gt;0,0,IF(Table1[[#This Row],[Phân loại]]="Bán hàng",Table1[[#This Row],[Tổng giá trị]],-Table1[[#This Row],[Tổng giá trị]]))</f>
        <v>1843236</v>
      </c>
      <c r="Q3188" s="35">
        <f>IF(M3188&lt;&gt;"",IF(O3188&lt;&gt;0,O3188,P3188),0)</f>
        <v>0</v>
      </c>
      <c r="R3188" s="7">
        <f>Table1[[#This Row],[Số còn phải thu ĐK]]+Table1[[#This Row],[Giá Trị HD sau CK]]-Table1[[#This Row],[Số tiền đã thu]]</f>
        <v>1843236</v>
      </c>
      <c r="S3188" s="6">
        <f>IF(Table1[[#This Row],[Ngày hóa đơn]]&lt;&gt;"",Table1[[#This Row],[Ngày hóa đơn]],IF(Table1[[#This Row],[Ngày hạch toán]]&lt;&gt;"",Table1[[#This Row],[Ngày hạch toán]],""))</f>
        <v>46034</v>
      </c>
      <c r="T3188" s="7"/>
      <c r="U3188" s="6">
        <f>IF(Table1[[#This Row],[Ngày tính CN]]="","",S3188+T3188)</f>
        <v>46034</v>
      </c>
      <c r="V3188" s="35">
        <f ca="1">IF(Table1[[#This Row],[Hạn thanh toán]]="","",IF((U3188-NOW())&lt;0,0,(U3188-NOW())))</f>
        <v>0</v>
      </c>
      <c r="W3188" s="35"/>
      <c r="X3188" s="35">
        <f ca="1">IF(OR(U3188="",R3188=0),"",IF((U3188-NOW())&lt;0,-(U3188-NOW()),0))</f>
        <v>136.49031932870275</v>
      </c>
      <c r="Y3188" s="2" t="str">
        <f ca="1">IF(R3188=0,"Đã thanh toán",IF(X3188="","",IF(X3188&lt;=0,"Chưa đến hạn thanh toán",IF(X3188&lt;=30,"Nợ quá hạn 30 ngày",IF(X3188&lt;=60,"Nợ quá hạn từ 30 ngày đến 60 ngày",IF(X3188&lt;=90,"Nợ quá hạn từ 60 ngày đến 90 ngày",IF(X3188&lt;=120,"Nợ quá hạn từ 90 ngày đến 120 ngày","Nợ quá hạn hơn 120 ngày có khả năng mất thanh toán")))))))</f>
        <v>Nợ quá hạn hơn 120 ngày có khả năng mất thanh toán</v>
      </c>
      <c r="Z3188" s="51">
        <f t="shared" si="756"/>
        <v>46034</v>
      </c>
      <c r="AA3188" s="51" t="str">
        <f t="shared" si="757"/>
        <v/>
      </c>
      <c r="AD3188" s="2" t="str">
        <f>VLOOKUP($A3188,MA_KH!$A:$Q,MA_KH!O$1,0)</f>
        <v>SATRA TRUNG TÂM</v>
      </c>
      <c r="AE3188" s="2" t="str">
        <f>VLOOKUP($A3188,MA_KH!$A:$Q,MA_KH!P$1,0)</f>
        <v>TRUNG TÂM ĐIỀU HÀNH SATRAFOODS</v>
      </c>
    </row>
    <row r="3189" spans="1:31" ht="25.5" hidden="1" customHeight="1" x14ac:dyDescent="0.2">
      <c r="A3189" s="30" t="s">
        <v>22220</v>
      </c>
      <c r="B3189" s="30" t="s">
        <v>12815</v>
      </c>
      <c r="C3189" s="37">
        <v>46036</v>
      </c>
      <c r="D3189" s="30" t="s">
        <v>23643</v>
      </c>
      <c r="E3189" s="37">
        <v>46036</v>
      </c>
      <c r="F3189" s="30">
        <v>2660</v>
      </c>
      <c r="G3189" s="30" t="s">
        <v>23644</v>
      </c>
      <c r="H3189" s="38">
        <v>756661</v>
      </c>
      <c r="I3189" s="67">
        <v>0</v>
      </c>
      <c r="J3189" s="38">
        <v>60533</v>
      </c>
      <c r="K3189" s="38">
        <v>817194</v>
      </c>
      <c r="L3189" s="7" t="s">
        <v>22849</v>
      </c>
      <c r="O3189" s="35">
        <f>IF(Table1[[#This Row],[Phân loại]]="Tồn đầu kỳ",Table1[[#This Row],[Tổng giá trị]],0)</f>
        <v>0</v>
      </c>
      <c r="P3189" s="7">
        <f>IF(Table1[[#This Row],[Số còn phải thu ĐK]]&lt;&gt;0,0,IF(Table1[[#This Row],[Phân loại]]="Bán hàng",Table1[[#This Row],[Tổng giá trị]],-Table1[[#This Row],[Tổng giá trị]]))</f>
        <v>817194</v>
      </c>
      <c r="Q3189" s="35">
        <f t="shared" ref="Q3189:Q3192" si="776">IF(M3189&lt;&gt;"",IF(O3189&lt;&gt;0,O3189,P3189),0)</f>
        <v>0</v>
      </c>
      <c r="R3189" s="7">
        <f>Table1[[#This Row],[Số còn phải thu ĐK]]+Table1[[#This Row],[Giá Trị HD sau CK]]-Table1[[#This Row],[Số tiền đã thu]]</f>
        <v>817194</v>
      </c>
      <c r="S3189" s="6">
        <f>IF(Table1[[#This Row],[Ngày hóa đơn]]&lt;&gt;"",Table1[[#This Row],[Ngày hóa đơn]],IF(Table1[[#This Row],[Ngày hạch toán]]&lt;&gt;"",Table1[[#This Row],[Ngày hạch toán]],""))</f>
        <v>46036</v>
      </c>
      <c r="T3189" s="7"/>
      <c r="U3189" s="6">
        <f>IF(Table1[[#This Row],[Ngày tính CN]]="","",S3189+T3189)</f>
        <v>46036</v>
      </c>
      <c r="V3189" s="35">
        <f ca="1">IF(Table1[[#This Row],[Hạn thanh toán]]="","",IF((U3189-NOW())&lt;0,0,(U3189-NOW())))</f>
        <v>0</v>
      </c>
      <c r="W3189" s="35"/>
      <c r="X3189" s="35">
        <f t="shared" ref="X3189:X3192" ca="1" si="777">IF(OR(U3189="",R3189=0),"",IF((U3189-NOW())&lt;0,-(U3189-NOW()),0))</f>
        <v>134.49031932870275</v>
      </c>
      <c r="Y3189" s="2" t="str">
        <f t="shared" ref="Y3189:Y3192" ca="1" si="778">IF(R3189=0,"Đã thanh toán",IF(X3189="","",IF(X3189&lt;=0,"Chưa đến hạn thanh toán",IF(X3189&lt;=30,"Nợ quá hạn 30 ngày",IF(X3189&lt;=60,"Nợ quá hạn từ 30 ngày đến 60 ngày",IF(X3189&lt;=90,"Nợ quá hạn từ 60 ngày đến 90 ngày",IF(X3189&lt;=120,"Nợ quá hạn từ 90 ngày đến 120 ngày","Nợ quá hạn hơn 120 ngày có khả năng mất thanh toán")))))))</f>
        <v>Nợ quá hạn hơn 120 ngày có khả năng mất thanh toán</v>
      </c>
      <c r="Z3189" s="51">
        <f t="shared" si="756"/>
        <v>46036</v>
      </c>
      <c r="AA3189" s="51" t="str">
        <f t="shared" si="757"/>
        <v/>
      </c>
      <c r="AD3189" s="2" t="str">
        <f>VLOOKUP($A3189,MA_KH!$A:$Q,MA_KH!O$1,0)</f>
        <v>SATRA TRUNG TÂM</v>
      </c>
      <c r="AE3189" s="2" t="str">
        <f>VLOOKUP($A3189,MA_KH!$A:$Q,MA_KH!P$1,0)</f>
        <v>TRUNG TÂM ĐIỀU HÀNH SATRAFOODS</v>
      </c>
    </row>
    <row r="3190" spans="1:31" ht="25.5" hidden="1" customHeight="1" x14ac:dyDescent="0.2">
      <c r="A3190" s="30" t="s">
        <v>22328</v>
      </c>
      <c r="B3190" s="30" t="s">
        <v>12481</v>
      </c>
      <c r="C3190" s="37">
        <v>46036</v>
      </c>
      <c r="D3190" s="30" t="s">
        <v>23645</v>
      </c>
      <c r="E3190" s="37">
        <v>46036</v>
      </c>
      <c r="F3190" s="30">
        <v>2669</v>
      </c>
      <c r="G3190" s="30" t="s">
        <v>23646</v>
      </c>
      <c r="H3190" s="38">
        <v>556964</v>
      </c>
      <c r="I3190" s="67">
        <v>0</v>
      </c>
      <c r="J3190" s="38">
        <v>44557</v>
      </c>
      <c r="K3190" s="38">
        <v>601521</v>
      </c>
      <c r="L3190" s="7" t="s">
        <v>22849</v>
      </c>
      <c r="O3190" s="35">
        <f>IF(Table1[[#This Row],[Phân loại]]="Tồn đầu kỳ",Table1[[#This Row],[Tổng giá trị]],0)</f>
        <v>0</v>
      </c>
      <c r="P3190" s="7">
        <f>IF(Table1[[#This Row],[Số còn phải thu ĐK]]&lt;&gt;0,0,IF(Table1[[#This Row],[Phân loại]]="Bán hàng",Table1[[#This Row],[Tổng giá trị]],-Table1[[#This Row],[Tổng giá trị]]))</f>
        <v>601521</v>
      </c>
      <c r="Q3190" s="35">
        <f t="shared" si="776"/>
        <v>0</v>
      </c>
      <c r="R3190" s="7">
        <f>Table1[[#This Row],[Số còn phải thu ĐK]]+Table1[[#This Row],[Giá Trị HD sau CK]]-Table1[[#This Row],[Số tiền đã thu]]</f>
        <v>601521</v>
      </c>
      <c r="S3190" s="6">
        <f>IF(Table1[[#This Row],[Ngày hóa đơn]]&lt;&gt;"",Table1[[#This Row],[Ngày hóa đơn]],IF(Table1[[#This Row],[Ngày hạch toán]]&lt;&gt;"",Table1[[#This Row],[Ngày hạch toán]],""))</f>
        <v>46036</v>
      </c>
      <c r="T3190" s="7"/>
      <c r="U3190" s="6">
        <f>IF(Table1[[#This Row],[Ngày tính CN]]="","",S3190+T3190)</f>
        <v>46036</v>
      </c>
      <c r="V3190" s="35">
        <f ca="1">IF(Table1[[#This Row],[Hạn thanh toán]]="","",IF((U3190-NOW())&lt;0,0,(U3190-NOW())))</f>
        <v>0</v>
      </c>
      <c r="W3190" s="35"/>
      <c r="X3190" s="35">
        <f t="shared" ca="1" si="777"/>
        <v>134.49031932870275</v>
      </c>
      <c r="Y3190" s="2" t="str">
        <f t="shared" ca="1" si="778"/>
        <v>Nợ quá hạn hơn 120 ngày có khả năng mất thanh toán</v>
      </c>
      <c r="Z3190" s="51">
        <f t="shared" si="756"/>
        <v>46036</v>
      </c>
      <c r="AA3190" s="51" t="str">
        <f t="shared" si="757"/>
        <v/>
      </c>
      <c r="AD3190" s="2" t="str">
        <f>VLOOKUP($A3190,MA_KH!$A:$Q,MA_KH!O$1,0)</f>
        <v>SATRA TRUNG TÂM</v>
      </c>
      <c r="AE3190" s="2" t="str">
        <f>VLOOKUP($A3190,MA_KH!$A:$Q,MA_KH!P$1,0)</f>
        <v>TRUNG TÂM ĐIỀU HÀNH SATRAFOODS</v>
      </c>
    </row>
    <row r="3191" spans="1:31" ht="25.5" hidden="1" customHeight="1" x14ac:dyDescent="0.2">
      <c r="A3191" s="30" t="s">
        <v>22310</v>
      </c>
      <c r="B3191" s="30" t="s">
        <v>12431</v>
      </c>
      <c r="C3191" s="37">
        <v>46036</v>
      </c>
      <c r="D3191" s="30" t="s">
        <v>23647</v>
      </c>
      <c r="E3191" s="37">
        <v>46036</v>
      </c>
      <c r="F3191" s="30">
        <v>2670</v>
      </c>
      <c r="G3191" s="30" t="s">
        <v>23648</v>
      </c>
      <c r="H3191" s="38">
        <v>659255</v>
      </c>
      <c r="I3191" s="67">
        <v>0</v>
      </c>
      <c r="J3191" s="38">
        <v>52740</v>
      </c>
      <c r="K3191" s="38">
        <v>711995</v>
      </c>
      <c r="L3191" s="7" t="s">
        <v>22849</v>
      </c>
      <c r="O3191" s="35">
        <f>IF(Table1[[#This Row],[Phân loại]]="Tồn đầu kỳ",Table1[[#This Row],[Tổng giá trị]],0)</f>
        <v>0</v>
      </c>
      <c r="P3191" s="7">
        <f>IF(Table1[[#This Row],[Số còn phải thu ĐK]]&lt;&gt;0,0,IF(Table1[[#This Row],[Phân loại]]="Bán hàng",Table1[[#This Row],[Tổng giá trị]],-Table1[[#This Row],[Tổng giá trị]]))</f>
        <v>711995</v>
      </c>
      <c r="Q3191" s="35">
        <f t="shared" si="776"/>
        <v>0</v>
      </c>
      <c r="R3191" s="7">
        <f>Table1[[#This Row],[Số còn phải thu ĐK]]+Table1[[#This Row],[Giá Trị HD sau CK]]-Table1[[#This Row],[Số tiền đã thu]]</f>
        <v>711995</v>
      </c>
      <c r="S3191" s="6">
        <f>IF(Table1[[#This Row],[Ngày hóa đơn]]&lt;&gt;"",Table1[[#This Row],[Ngày hóa đơn]],IF(Table1[[#This Row],[Ngày hạch toán]]&lt;&gt;"",Table1[[#This Row],[Ngày hạch toán]],""))</f>
        <v>46036</v>
      </c>
      <c r="T3191" s="7"/>
      <c r="U3191" s="6">
        <f>IF(Table1[[#This Row],[Ngày tính CN]]="","",S3191+T3191)</f>
        <v>46036</v>
      </c>
      <c r="V3191" s="35">
        <f ca="1">IF(Table1[[#This Row],[Hạn thanh toán]]="","",IF((U3191-NOW())&lt;0,0,(U3191-NOW())))</f>
        <v>0</v>
      </c>
      <c r="W3191" s="35"/>
      <c r="X3191" s="35">
        <f t="shared" ca="1" si="777"/>
        <v>134.49031932870275</v>
      </c>
      <c r="Y3191" s="2" t="str">
        <f t="shared" ca="1" si="778"/>
        <v>Nợ quá hạn hơn 120 ngày có khả năng mất thanh toán</v>
      </c>
      <c r="Z3191" s="51">
        <f t="shared" si="756"/>
        <v>46036</v>
      </c>
      <c r="AA3191" s="51" t="str">
        <f t="shared" si="757"/>
        <v/>
      </c>
      <c r="AD3191" s="2" t="str">
        <f>VLOOKUP($A3191,MA_KH!$A:$Q,MA_KH!O$1,0)</f>
        <v>SATRA TRUNG TÂM</v>
      </c>
      <c r="AE3191" s="2" t="str">
        <f>VLOOKUP($A3191,MA_KH!$A:$Q,MA_KH!P$1,0)</f>
        <v>TRUNG TÂM ĐIỀU HÀNH SATRAFOODS</v>
      </c>
    </row>
    <row r="3192" spans="1:31" ht="25.5" hidden="1" customHeight="1" x14ac:dyDescent="0.2">
      <c r="A3192" s="39" t="s">
        <v>22245</v>
      </c>
      <c r="B3192" s="39" t="s">
        <v>12850</v>
      </c>
      <c r="C3192" s="37">
        <v>46036</v>
      </c>
      <c r="D3192" s="39" t="s">
        <v>23649</v>
      </c>
      <c r="E3192" s="37">
        <v>46036</v>
      </c>
      <c r="F3192" s="39">
        <v>2689</v>
      </c>
      <c r="G3192" s="39" t="s">
        <v>23650</v>
      </c>
      <c r="H3192" s="41">
        <v>588334</v>
      </c>
      <c r="I3192" s="67">
        <v>0</v>
      </c>
      <c r="J3192" s="41">
        <v>47067</v>
      </c>
      <c r="K3192" s="41">
        <v>635401</v>
      </c>
      <c r="L3192" s="7" t="s">
        <v>22849</v>
      </c>
      <c r="O3192" s="35">
        <f>IF(Table1[[#This Row],[Phân loại]]="Tồn đầu kỳ",Table1[[#This Row],[Tổng giá trị]],0)</f>
        <v>0</v>
      </c>
      <c r="P3192" s="7">
        <f>IF(Table1[[#This Row],[Số còn phải thu ĐK]]&lt;&gt;0,0,IF(Table1[[#This Row],[Phân loại]]="Bán hàng",Table1[[#This Row],[Tổng giá trị]],-Table1[[#This Row],[Tổng giá trị]]))</f>
        <v>635401</v>
      </c>
      <c r="Q3192" s="35">
        <f t="shared" si="776"/>
        <v>0</v>
      </c>
      <c r="R3192" s="7">
        <f>Table1[[#This Row],[Số còn phải thu ĐK]]+Table1[[#This Row],[Giá Trị HD sau CK]]-Table1[[#This Row],[Số tiền đã thu]]</f>
        <v>635401</v>
      </c>
      <c r="S3192" s="6">
        <f>IF(Table1[[#This Row],[Ngày hóa đơn]]&lt;&gt;"",Table1[[#This Row],[Ngày hóa đơn]],IF(Table1[[#This Row],[Ngày hạch toán]]&lt;&gt;"",Table1[[#This Row],[Ngày hạch toán]],""))</f>
        <v>46036</v>
      </c>
      <c r="T3192" s="7"/>
      <c r="U3192" s="6">
        <f>IF(Table1[[#This Row],[Ngày tính CN]]="","",S3192+T3192)</f>
        <v>46036</v>
      </c>
      <c r="V3192" s="35">
        <f ca="1">IF(Table1[[#This Row],[Hạn thanh toán]]="","",IF((U3192-NOW())&lt;0,0,(U3192-NOW())))</f>
        <v>0</v>
      </c>
      <c r="W3192" s="35"/>
      <c r="X3192" s="35">
        <f t="shared" ca="1" si="777"/>
        <v>134.49031932870275</v>
      </c>
      <c r="Y3192" s="2" t="str">
        <f t="shared" ca="1" si="778"/>
        <v>Nợ quá hạn hơn 120 ngày có khả năng mất thanh toán</v>
      </c>
      <c r="Z3192" s="51">
        <f t="shared" si="756"/>
        <v>46036</v>
      </c>
      <c r="AA3192" s="51" t="str">
        <f t="shared" si="757"/>
        <v/>
      </c>
      <c r="AD3192" s="2" t="str">
        <f>VLOOKUP($A3192,MA_KH!$A:$Q,MA_KH!O$1,0)</f>
        <v>SATRA TRUNG TÂM</v>
      </c>
      <c r="AE3192" s="2" t="str">
        <f>VLOOKUP($A3192,MA_KH!$A:$Q,MA_KH!P$1,0)</f>
        <v>TRUNG TÂM ĐIỀU HÀNH SATRAFOODS</v>
      </c>
    </row>
    <row r="3193" spans="1:31" ht="25.5" hidden="1" customHeight="1" x14ac:dyDescent="0.2">
      <c r="A3193" s="30" t="s">
        <v>22293</v>
      </c>
      <c r="B3193" s="30" t="s">
        <v>12636</v>
      </c>
      <c r="C3193" s="37">
        <v>46038</v>
      </c>
      <c r="D3193" s="30" t="s">
        <v>23651</v>
      </c>
      <c r="E3193" s="37">
        <v>46038</v>
      </c>
      <c r="F3193" s="30">
        <v>3188</v>
      </c>
      <c r="G3193" s="30" t="s">
        <v>23652</v>
      </c>
      <c r="H3193" s="38">
        <v>294000</v>
      </c>
      <c r="I3193" s="67">
        <v>0</v>
      </c>
      <c r="J3193" s="38">
        <v>23520</v>
      </c>
      <c r="K3193" s="38">
        <v>317520</v>
      </c>
      <c r="L3193" s="7" t="s">
        <v>22849</v>
      </c>
      <c r="O3193" s="35">
        <f>IF(Table1[[#This Row],[Phân loại]]="Tồn đầu kỳ",Table1[[#This Row],[Tổng giá trị]],0)</f>
        <v>0</v>
      </c>
      <c r="P3193" s="7">
        <f>IF(Table1[[#This Row],[Số còn phải thu ĐK]]&lt;&gt;0,0,IF(Table1[[#This Row],[Phân loại]]="Bán hàng",Table1[[#This Row],[Tổng giá trị]],-Table1[[#This Row],[Tổng giá trị]]))</f>
        <v>317520</v>
      </c>
      <c r="Q3193" s="35">
        <f t="shared" ref="Q3193:Q3208" si="779">IF(M3193&lt;&gt;"",IF(O3193&lt;&gt;0,O3193,P3193),0)</f>
        <v>0</v>
      </c>
      <c r="R3193" s="7">
        <f>Table1[[#This Row],[Số còn phải thu ĐK]]+Table1[[#This Row],[Giá Trị HD sau CK]]-Table1[[#This Row],[Số tiền đã thu]]</f>
        <v>317520</v>
      </c>
      <c r="S3193" s="6">
        <f>IF(Table1[[#This Row],[Ngày hóa đơn]]&lt;&gt;"",Table1[[#This Row],[Ngày hóa đơn]],IF(Table1[[#This Row],[Ngày hạch toán]]&lt;&gt;"",Table1[[#This Row],[Ngày hạch toán]],""))</f>
        <v>46038</v>
      </c>
      <c r="T3193" s="7"/>
      <c r="U3193" s="6">
        <f>IF(Table1[[#This Row],[Ngày tính CN]]="","",S3193+T3193)</f>
        <v>46038</v>
      </c>
      <c r="V3193" s="35">
        <f ca="1">IF(Table1[[#This Row],[Hạn thanh toán]]="","",IF((U3193-NOW())&lt;0,0,(U3193-NOW())))</f>
        <v>0</v>
      </c>
      <c r="W3193" s="35"/>
      <c r="X3193" s="35">
        <f t="shared" ref="X3193:X3208" ca="1" si="780">IF(OR(U3193="",R3193=0),"",IF((U3193-NOW())&lt;0,-(U3193-NOW()),0))</f>
        <v>132.49031932870275</v>
      </c>
      <c r="Y3193" s="2" t="str">
        <f t="shared" ref="Y3193:Y3208" ca="1" si="781">IF(R3193=0,"Đã thanh toán",IF(X3193="","",IF(X3193&lt;=0,"Chưa đến hạn thanh toán",IF(X3193&lt;=30,"Nợ quá hạn 30 ngày",IF(X3193&lt;=60,"Nợ quá hạn từ 30 ngày đến 60 ngày",IF(X3193&lt;=90,"Nợ quá hạn từ 60 ngày đến 90 ngày",IF(X3193&lt;=120,"Nợ quá hạn từ 90 ngày đến 120 ngày","Nợ quá hạn hơn 120 ngày có khả năng mất thanh toán")))))))</f>
        <v>Nợ quá hạn hơn 120 ngày có khả năng mất thanh toán</v>
      </c>
      <c r="Z3193" s="51">
        <f t="shared" si="756"/>
        <v>46038</v>
      </c>
      <c r="AA3193" s="51" t="str">
        <f t="shared" si="757"/>
        <v/>
      </c>
      <c r="AD3193" s="2" t="str">
        <f>VLOOKUP($A3193,MA_KH!$A:$Q,MA_KH!O$1,0)</f>
        <v>SATRA TRUNG TÂM</v>
      </c>
      <c r="AE3193" s="2" t="str">
        <f>VLOOKUP($A3193,MA_KH!$A:$Q,MA_KH!P$1,0)</f>
        <v>TRUNG TÂM ĐIỀU HÀNH SATRAFOODS</v>
      </c>
    </row>
    <row r="3194" spans="1:31" ht="25.5" hidden="1" customHeight="1" x14ac:dyDescent="0.2">
      <c r="A3194" s="30" t="s">
        <v>22384</v>
      </c>
      <c r="B3194" s="30" t="s">
        <v>12984</v>
      </c>
      <c r="C3194" s="37">
        <v>46039</v>
      </c>
      <c r="D3194" s="30" t="s">
        <v>23653</v>
      </c>
      <c r="E3194" s="37">
        <v>46039</v>
      </c>
      <c r="F3194" s="30">
        <v>3279</v>
      </c>
      <c r="G3194" s="30" t="s">
        <v>23654</v>
      </c>
      <c r="H3194" s="38">
        <v>1438269</v>
      </c>
      <c r="I3194" s="67">
        <v>0</v>
      </c>
      <c r="J3194" s="38">
        <v>115062</v>
      </c>
      <c r="K3194" s="38">
        <v>1553331</v>
      </c>
      <c r="L3194" s="7" t="s">
        <v>22849</v>
      </c>
      <c r="O3194" s="35">
        <f>IF(Table1[[#This Row],[Phân loại]]="Tồn đầu kỳ",Table1[[#This Row],[Tổng giá trị]],0)</f>
        <v>0</v>
      </c>
      <c r="P3194" s="7">
        <f>IF(Table1[[#This Row],[Số còn phải thu ĐK]]&lt;&gt;0,0,IF(Table1[[#This Row],[Phân loại]]="Bán hàng",Table1[[#This Row],[Tổng giá trị]],-Table1[[#This Row],[Tổng giá trị]]))</f>
        <v>1553331</v>
      </c>
      <c r="Q3194" s="35">
        <f t="shared" si="779"/>
        <v>0</v>
      </c>
      <c r="R3194" s="7">
        <f>Table1[[#This Row],[Số còn phải thu ĐK]]+Table1[[#This Row],[Giá Trị HD sau CK]]-Table1[[#This Row],[Số tiền đã thu]]</f>
        <v>1553331</v>
      </c>
      <c r="S3194" s="6">
        <f>IF(Table1[[#This Row],[Ngày hóa đơn]]&lt;&gt;"",Table1[[#This Row],[Ngày hóa đơn]],IF(Table1[[#This Row],[Ngày hạch toán]]&lt;&gt;"",Table1[[#This Row],[Ngày hạch toán]],""))</f>
        <v>46039</v>
      </c>
      <c r="T3194" s="7"/>
      <c r="U3194" s="6">
        <f>IF(Table1[[#This Row],[Ngày tính CN]]="","",S3194+T3194)</f>
        <v>46039</v>
      </c>
      <c r="V3194" s="35">
        <f ca="1">IF(Table1[[#This Row],[Hạn thanh toán]]="","",IF((U3194-NOW())&lt;0,0,(U3194-NOW())))</f>
        <v>0</v>
      </c>
      <c r="W3194" s="35"/>
      <c r="X3194" s="35">
        <f t="shared" ca="1" si="780"/>
        <v>131.49031932870275</v>
      </c>
      <c r="Y3194" s="2" t="str">
        <f t="shared" ca="1" si="781"/>
        <v>Nợ quá hạn hơn 120 ngày có khả năng mất thanh toán</v>
      </c>
      <c r="Z3194" s="51">
        <f t="shared" si="756"/>
        <v>46039</v>
      </c>
      <c r="AA3194" s="51" t="str">
        <f t="shared" si="757"/>
        <v/>
      </c>
      <c r="AD3194" s="2" t="str">
        <f>VLOOKUP($A3194,MA_KH!$A:$Q,MA_KH!O$1,0)</f>
        <v>SATRA TRUNG TÂM</v>
      </c>
      <c r="AE3194" s="2" t="str">
        <f>VLOOKUP($A3194,MA_KH!$A:$Q,MA_KH!P$1,0)</f>
        <v>TRUNG TÂM ĐIỀU HÀNH SATRAFOODS</v>
      </c>
    </row>
    <row r="3195" spans="1:31" ht="25.5" hidden="1" customHeight="1" x14ac:dyDescent="0.2">
      <c r="A3195" s="30" t="s">
        <v>22293</v>
      </c>
      <c r="B3195" s="30" t="s">
        <v>12636</v>
      </c>
      <c r="C3195" s="37">
        <v>46042</v>
      </c>
      <c r="D3195" s="30" t="s">
        <v>23655</v>
      </c>
      <c r="E3195" s="37">
        <v>46042</v>
      </c>
      <c r="F3195" s="30">
        <v>4055</v>
      </c>
      <c r="G3195" s="30" t="s">
        <v>23656</v>
      </c>
      <c r="H3195" s="38">
        <v>424668</v>
      </c>
      <c r="I3195" s="67">
        <v>0</v>
      </c>
      <c r="J3195" s="38">
        <v>33973</v>
      </c>
      <c r="K3195" s="38">
        <v>458641</v>
      </c>
      <c r="L3195" s="7" t="s">
        <v>22849</v>
      </c>
      <c r="O3195" s="35">
        <f>IF(Table1[[#This Row],[Phân loại]]="Tồn đầu kỳ",Table1[[#This Row],[Tổng giá trị]],0)</f>
        <v>0</v>
      </c>
      <c r="P3195" s="7">
        <f>IF(Table1[[#This Row],[Số còn phải thu ĐK]]&lt;&gt;0,0,IF(Table1[[#This Row],[Phân loại]]="Bán hàng",Table1[[#This Row],[Tổng giá trị]],-Table1[[#This Row],[Tổng giá trị]]))</f>
        <v>458641</v>
      </c>
      <c r="Q3195" s="35">
        <f t="shared" si="779"/>
        <v>0</v>
      </c>
      <c r="R3195" s="7">
        <f>Table1[[#This Row],[Số còn phải thu ĐK]]+Table1[[#This Row],[Giá Trị HD sau CK]]-Table1[[#This Row],[Số tiền đã thu]]</f>
        <v>458641</v>
      </c>
      <c r="S3195" s="6">
        <f>IF(Table1[[#This Row],[Ngày hóa đơn]]&lt;&gt;"",Table1[[#This Row],[Ngày hóa đơn]],IF(Table1[[#This Row],[Ngày hạch toán]]&lt;&gt;"",Table1[[#This Row],[Ngày hạch toán]],""))</f>
        <v>46042</v>
      </c>
      <c r="T3195" s="7"/>
      <c r="U3195" s="6">
        <f>IF(Table1[[#This Row],[Ngày tính CN]]="","",S3195+T3195)</f>
        <v>46042</v>
      </c>
      <c r="V3195" s="35">
        <f ca="1">IF(Table1[[#This Row],[Hạn thanh toán]]="","",IF((U3195-NOW())&lt;0,0,(U3195-NOW())))</f>
        <v>0</v>
      </c>
      <c r="W3195" s="35"/>
      <c r="X3195" s="35">
        <f t="shared" ca="1" si="780"/>
        <v>128.49031932870275</v>
      </c>
      <c r="Y3195" s="2" t="str">
        <f t="shared" ca="1" si="781"/>
        <v>Nợ quá hạn hơn 120 ngày có khả năng mất thanh toán</v>
      </c>
      <c r="Z3195" s="51">
        <f t="shared" si="756"/>
        <v>46042</v>
      </c>
      <c r="AA3195" s="51" t="str">
        <f t="shared" si="757"/>
        <v/>
      </c>
      <c r="AD3195" s="2" t="str">
        <f>VLOOKUP($A3195,MA_KH!$A:$Q,MA_KH!O$1,0)</f>
        <v>SATRA TRUNG TÂM</v>
      </c>
      <c r="AE3195" s="2" t="str">
        <f>VLOOKUP($A3195,MA_KH!$A:$Q,MA_KH!P$1,0)</f>
        <v>TRUNG TÂM ĐIỀU HÀNH SATRAFOODS</v>
      </c>
    </row>
    <row r="3196" spans="1:31" ht="25.5" hidden="1" customHeight="1" x14ac:dyDescent="0.2">
      <c r="A3196" s="30" t="s">
        <v>22211</v>
      </c>
      <c r="B3196" s="30" t="s">
        <v>13036</v>
      </c>
      <c r="C3196" s="37">
        <v>46043</v>
      </c>
      <c r="D3196" s="30" t="s">
        <v>23657</v>
      </c>
      <c r="E3196" s="37">
        <v>46043</v>
      </c>
      <c r="F3196" s="30">
        <v>4718</v>
      </c>
      <c r="G3196" s="30" t="s">
        <v>23658</v>
      </c>
      <c r="H3196" s="38">
        <v>2241990</v>
      </c>
      <c r="I3196" s="67">
        <v>0</v>
      </c>
      <c r="J3196" s="38">
        <v>179359</v>
      </c>
      <c r="K3196" s="38">
        <v>2421349</v>
      </c>
      <c r="L3196" s="7" t="s">
        <v>22849</v>
      </c>
      <c r="O3196" s="35">
        <f>IF(Table1[[#This Row],[Phân loại]]="Tồn đầu kỳ",Table1[[#This Row],[Tổng giá trị]],0)</f>
        <v>0</v>
      </c>
      <c r="P3196" s="7">
        <f>IF(Table1[[#This Row],[Số còn phải thu ĐK]]&lt;&gt;0,0,IF(Table1[[#This Row],[Phân loại]]="Bán hàng",Table1[[#This Row],[Tổng giá trị]],-Table1[[#This Row],[Tổng giá trị]]))</f>
        <v>2421349</v>
      </c>
      <c r="Q3196" s="35">
        <f t="shared" si="779"/>
        <v>0</v>
      </c>
      <c r="R3196" s="7">
        <f>Table1[[#This Row],[Số còn phải thu ĐK]]+Table1[[#This Row],[Giá Trị HD sau CK]]-Table1[[#This Row],[Số tiền đã thu]]</f>
        <v>2421349</v>
      </c>
      <c r="S3196" s="6">
        <f>IF(Table1[[#This Row],[Ngày hóa đơn]]&lt;&gt;"",Table1[[#This Row],[Ngày hóa đơn]],IF(Table1[[#This Row],[Ngày hạch toán]]&lt;&gt;"",Table1[[#This Row],[Ngày hạch toán]],""))</f>
        <v>46043</v>
      </c>
      <c r="T3196" s="7"/>
      <c r="U3196" s="6">
        <f>IF(Table1[[#This Row],[Ngày tính CN]]="","",S3196+T3196)</f>
        <v>46043</v>
      </c>
      <c r="V3196" s="35">
        <f ca="1">IF(Table1[[#This Row],[Hạn thanh toán]]="","",IF((U3196-NOW())&lt;0,0,(U3196-NOW())))</f>
        <v>0</v>
      </c>
      <c r="W3196" s="35"/>
      <c r="X3196" s="35">
        <f t="shared" ca="1" si="780"/>
        <v>127.49031932870275</v>
      </c>
      <c r="Y3196" s="2" t="str">
        <f t="shared" ca="1" si="781"/>
        <v>Nợ quá hạn hơn 120 ngày có khả năng mất thanh toán</v>
      </c>
      <c r="Z3196" s="51">
        <f t="shared" si="756"/>
        <v>46043</v>
      </c>
      <c r="AA3196" s="51" t="str">
        <f t="shared" si="757"/>
        <v/>
      </c>
      <c r="AD3196" s="2" t="str">
        <f>VLOOKUP($A3196,MA_KH!$A:$Q,MA_KH!O$1,0)</f>
        <v>SATRA TRUNG TÂM</v>
      </c>
      <c r="AE3196" s="2" t="str">
        <f>VLOOKUP($A3196,MA_KH!$A:$Q,MA_KH!P$1,0)</f>
        <v>TRUNG TÂM ĐIỀU HÀNH SATRAFOODS</v>
      </c>
    </row>
    <row r="3197" spans="1:31" ht="25.5" hidden="1" customHeight="1" x14ac:dyDescent="0.2">
      <c r="A3197" s="30" t="s">
        <v>22208</v>
      </c>
      <c r="B3197" s="30" t="s">
        <v>12789</v>
      </c>
      <c r="C3197" s="37">
        <v>46043</v>
      </c>
      <c r="D3197" s="30" t="s">
        <v>23659</v>
      </c>
      <c r="E3197" s="37">
        <v>46043</v>
      </c>
      <c r="F3197" s="30">
        <v>4724</v>
      </c>
      <c r="G3197" s="30" t="s">
        <v>23660</v>
      </c>
      <c r="H3197" s="38">
        <v>507488</v>
      </c>
      <c r="I3197" s="67">
        <v>0</v>
      </c>
      <c r="J3197" s="38">
        <v>40599</v>
      </c>
      <c r="K3197" s="38">
        <v>548087</v>
      </c>
      <c r="L3197" s="7" t="s">
        <v>22849</v>
      </c>
      <c r="O3197" s="35">
        <f>IF(Table1[[#This Row],[Phân loại]]="Tồn đầu kỳ",Table1[[#This Row],[Tổng giá trị]],0)</f>
        <v>0</v>
      </c>
      <c r="P3197" s="7">
        <f>IF(Table1[[#This Row],[Số còn phải thu ĐK]]&lt;&gt;0,0,IF(Table1[[#This Row],[Phân loại]]="Bán hàng",Table1[[#This Row],[Tổng giá trị]],-Table1[[#This Row],[Tổng giá trị]]))</f>
        <v>548087</v>
      </c>
      <c r="Q3197" s="35">
        <f t="shared" si="779"/>
        <v>0</v>
      </c>
      <c r="R3197" s="7">
        <f>Table1[[#This Row],[Số còn phải thu ĐK]]+Table1[[#This Row],[Giá Trị HD sau CK]]-Table1[[#This Row],[Số tiền đã thu]]</f>
        <v>548087</v>
      </c>
      <c r="S3197" s="6">
        <f>IF(Table1[[#This Row],[Ngày hóa đơn]]&lt;&gt;"",Table1[[#This Row],[Ngày hóa đơn]],IF(Table1[[#This Row],[Ngày hạch toán]]&lt;&gt;"",Table1[[#This Row],[Ngày hạch toán]],""))</f>
        <v>46043</v>
      </c>
      <c r="T3197" s="7"/>
      <c r="U3197" s="6">
        <f>IF(Table1[[#This Row],[Ngày tính CN]]="","",S3197+T3197)</f>
        <v>46043</v>
      </c>
      <c r="V3197" s="35">
        <f ca="1">IF(Table1[[#This Row],[Hạn thanh toán]]="","",IF((U3197-NOW())&lt;0,0,(U3197-NOW())))</f>
        <v>0</v>
      </c>
      <c r="W3197" s="35"/>
      <c r="X3197" s="35">
        <f t="shared" ca="1" si="780"/>
        <v>127.49031932870275</v>
      </c>
      <c r="Y3197" s="2" t="str">
        <f t="shared" ca="1" si="781"/>
        <v>Nợ quá hạn hơn 120 ngày có khả năng mất thanh toán</v>
      </c>
      <c r="Z3197" s="51">
        <f t="shared" si="756"/>
        <v>46043</v>
      </c>
      <c r="AA3197" s="51" t="str">
        <f t="shared" si="757"/>
        <v/>
      </c>
      <c r="AD3197" s="2" t="str">
        <f>VLOOKUP($A3197,MA_KH!$A:$Q,MA_KH!O$1,0)</f>
        <v>SATRA TRUNG TÂM</v>
      </c>
      <c r="AE3197" s="2" t="str">
        <f>VLOOKUP($A3197,MA_KH!$A:$Q,MA_KH!P$1,0)</f>
        <v>TRUNG TÂM ĐIỀU HÀNH SATRAFOODS</v>
      </c>
    </row>
    <row r="3198" spans="1:31" ht="25.5" hidden="1" customHeight="1" x14ac:dyDescent="0.2">
      <c r="A3198" s="30" t="s">
        <v>22386</v>
      </c>
      <c r="B3198" s="30" t="s">
        <v>4984</v>
      </c>
      <c r="C3198" s="37">
        <v>46043</v>
      </c>
      <c r="D3198" s="30" t="s">
        <v>23661</v>
      </c>
      <c r="E3198" s="37">
        <v>46043</v>
      </c>
      <c r="F3198" s="30">
        <v>4729</v>
      </c>
      <c r="G3198" s="30" t="s">
        <v>23662</v>
      </c>
      <c r="H3198" s="38">
        <v>896040</v>
      </c>
      <c r="I3198" s="67">
        <v>0</v>
      </c>
      <c r="J3198" s="38">
        <v>71683</v>
      </c>
      <c r="K3198" s="38">
        <v>967723</v>
      </c>
      <c r="L3198" s="7" t="s">
        <v>22849</v>
      </c>
      <c r="O3198" s="35">
        <f>IF(Table1[[#This Row],[Phân loại]]="Tồn đầu kỳ",Table1[[#This Row],[Tổng giá trị]],0)</f>
        <v>0</v>
      </c>
      <c r="P3198" s="7">
        <f>IF(Table1[[#This Row],[Số còn phải thu ĐK]]&lt;&gt;0,0,IF(Table1[[#This Row],[Phân loại]]="Bán hàng",Table1[[#This Row],[Tổng giá trị]],-Table1[[#This Row],[Tổng giá trị]]))</f>
        <v>967723</v>
      </c>
      <c r="Q3198" s="35">
        <f t="shared" si="779"/>
        <v>0</v>
      </c>
      <c r="R3198" s="7">
        <f>Table1[[#This Row],[Số còn phải thu ĐK]]+Table1[[#This Row],[Giá Trị HD sau CK]]-Table1[[#This Row],[Số tiền đã thu]]</f>
        <v>967723</v>
      </c>
      <c r="S3198" s="6">
        <f>IF(Table1[[#This Row],[Ngày hóa đơn]]&lt;&gt;"",Table1[[#This Row],[Ngày hóa đơn]],IF(Table1[[#This Row],[Ngày hạch toán]]&lt;&gt;"",Table1[[#This Row],[Ngày hạch toán]],""))</f>
        <v>46043</v>
      </c>
      <c r="T3198" s="7"/>
      <c r="U3198" s="6">
        <f>IF(Table1[[#This Row],[Ngày tính CN]]="","",S3198+T3198)</f>
        <v>46043</v>
      </c>
      <c r="V3198" s="35">
        <f ca="1">IF(Table1[[#This Row],[Hạn thanh toán]]="","",IF((U3198-NOW())&lt;0,0,(U3198-NOW())))</f>
        <v>0</v>
      </c>
      <c r="W3198" s="35"/>
      <c r="X3198" s="35">
        <f t="shared" ca="1" si="780"/>
        <v>127.49031932870275</v>
      </c>
      <c r="Y3198" s="2" t="str">
        <f t="shared" ca="1" si="781"/>
        <v>Nợ quá hạn hơn 120 ngày có khả năng mất thanh toán</v>
      </c>
      <c r="Z3198" s="51">
        <f t="shared" si="756"/>
        <v>46043</v>
      </c>
      <c r="AA3198" s="51" t="str">
        <f t="shared" si="757"/>
        <v/>
      </c>
      <c r="AD3198" s="2" t="str">
        <f>VLOOKUP($A3198,MA_KH!$A:$Q,MA_KH!O$1,0)</f>
        <v>SATRA TRUNG TÂM</v>
      </c>
      <c r="AE3198" s="2" t="str">
        <f>VLOOKUP($A3198,MA_KH!$A:$Q,MA_KH!P$1,0)</f>
        <v>TRUNG TÂM ĐIỀU HÀNH SATRAFOODS</v>
      </c>
    </row>
    <row r="3199" spans="1:31" ht="25.5" hidden="1" customHeight="1" x14ac:dyDescent="0.2">
      <c r="A3199" s="30" t="s">
        <v>22173</v>
      </c>
      <c r="B3199" s="30" t="s">
        <v>12734</v>
      </c>
      <c r="C3199" s="37">
        <v>46043</v>
      </c>
      <c r="D3199" s="30" t="s">
        <v>23663</v>
      </c>
      <c r="E3199" s="37">
        <v>46043</v>
      </c>
      <c r="F3199" s="30">
        <v>4744</v>
      </c>
      <c r="G3199" s="30" t="s">
        <v>23664</v>
      </c>
      <c r="H3199" s="38">
        <v>668853</v>
      </c>
      <c r="I3199" s="67">
        <v>0</v>
      </c>
      <c r="J3199" s="38">
        <v>53508</v>
      </c>
      <c r="K3199" s="38">
        <v>722361</v>
      </c>
      <c r="L3199" s="7" t="s">
        <v>22849</v>
      </c>
      <c r="O3199" s="35">
        <f>IF(Table1[[#This Row],[Phân loại]]="Tồn đầu kỳ",Table1[[#This Row],[Tổng giá trị]],0)</f>
        <v>0</v>
      </c>
      <c r="P3199" s="7">
        <f>IF(Table1[[#This Row],[Số còn phải thu ĐK]]&lt;&gt;0,0,IF(Table1[[#This Row],[Phân loại]]="Bán hàng",Table1[[#This Row],[Tổng giá trị]],-Table1[[#This Row],[Tổng giá trị]]))</f>
        <v>722361</v>
      </c>
      <c r="Q3199" s="35">
        <f t="shared" si="779"/>
        <v>0</v>
      </c>
      <c r="R3199" s="7">
        <f>Table1[[#This Row],[Số còn phải thu ĐK]]+Table1[[#This Row],[Giá Trị HD sau CK]]-Table1[[#This Row],[Số tiền đã thu]]</f>
        <v>722361</v>
      </c>
      <c r="S3199" s="6">
        <f>IF(Table1[[#This Row],[Ngày hóa đơn]]&lt;&gt;"",Table1[[#This Row],[Ngày hóa đơn]],IF(Table1[[#This Row],[Ngày hạch toán]]&lt;&gt;"",Table1[[#This Row],[Ngày hạch toán]],""))</f>
        <v>46043</v>
      </c>
      <c r="T3199" s="7"/>
      <c r="U3199" s="6">
        <f>IF(Table1[[#This Row],[Ngày tính CN]]="","",S3199+T3199)</f>
        <v>46043</v>
      </c>
      <c r="V3199" s="35">
        <f ca="1">IF(Table1[[#This Row],[Hạn thanh toán]]="","",IF((U3199-NOW())&lt;0,0,(U3199-NOW())))</f>
        <v>0</v>
      </c>
      <c r="W3199" s="35"/>
      <c r="X3199" s="35">
        <f t="shared" ca="1" si="780"/>
        <v>127.49031932870275</v>
      </c>
      <c r="Y3199" s="2" t="str">
        <f t="shared" ca="1" si="781"/>
        <v>Nợ quá hạn hơn 120 ngày có khả năng mất thanh toán</v>
      </c>
      <c r="Z3199" s="51">
        <f t="shared" si="756"/>
        <v>46043</v>
      </c>
      <c r="AA3199" s="51" t="str">
        <f t="shared" si="757"/>
        <v/>
      </c>
      <c r="AD3199" s="2" t="str">
        <f>VLOOKUP($A3199,MA_KH!$A:$Q,MA_KH!O$1,0)</f>
        <v>SATRA TRUNG TÂM</v>
      </c>
      <c r="AE3199" s="2" t="str">
        <f>VLOOKUP($A3199,MA_KH!$A:$Q,MA_KH!P$1,0)</f>
        <v>TRUNG TÂM ĐIỀU HÀNH SATRAFOODS</v>
      </c>
    </row>
    <row r="3200" spans="1:31" ht="25.5" hidden="1" customHeight="1" x14ac:dyDescent="0.2">
      <c r="A3200" s="30" t="s">
        <v>22244</v>
      </c>
      <c r="B3200" s="30" t="s">
        <v>12847</v>
      </c>
      <c r="C3200" s="37">
        <v>46043</v>
      </c>
      <c r="D3200" s="30" t="s">
        <v>23665</v>
      </c>
      <c r="E3200" s="37">
        <v>46043</v>
      </c>
      <c r="F3200" s="30">
        <v>4771</v>
      </c>
      <c r="G3200" s="30" t="s">
        <v>23666</v>
      </c>
      <c r="H3200" s="38">
        <v>1041591</v>
      </c>
      <c r="I3200" s="67">
        <v>0</v>
      </c>
      <c r="J3200" s="38">
        <v>83327</v>
      </c>
      <c r="K3200" s="38">
        <v>1124918</v>
      </c>
      <c r="L3200" s="7" t="s">
        <v>22849</v>
      </c>
      <c r="O3200" s="35">
        <f>IF(Table1[[#This Row],[Phân loại]]="Tồn đầu kỳ",Table1[[#This Row],[Tổng giá trị]],0)</f>
        <v>0</v>
      </c>
      <c r="P3200" s="7">
        <f>IF(Table1[[#This Row],[Số còn phải thu ĐK]]&lt;&gt;0,0,IF(Table1[[#This Row],[Phân loại]]="Bán hàng",Table1[[#This Row],[Tổng giá trị]],-Table1[[#This Row],[Tổng giá trị]]))</f>
        <v>1124918</v>
      </c>
      <c r="Q3200" s="35">
        <f t="shared" si="779"/>
        <v>0</v>
      </c>
      <c r="R3200" s="7">
        <f>Table1[[#This Row],[Số còn phải thu ĐK]]+Table1[[#This Row],[Giá Trị HD sau CK]]-Table1[[#This Row],[Số tiền đã thu]]</f>
        <v>1124918</v>
      </c>
      <c r="S3200" s="6">
        <f>IF(Table1[[#This Row],[Ngày hóa đơn]]&lt;&gt;"",Table1[[#This Row],[Ngày hóa đơn]],IF(Table1[[#This Row],[Ngày hạch toán]]&lt;&gt;"",Table1[[#This Row],[Ngày hạch toán]],""))</f>
        <v>46043</v>
      </c>
      <c r="T3200" s="7"/>
      <c r="U3200" s="6">
        <f>IF(Table1[[#This Row],[Ngày tính CN]]="","",S3200+T3200)</f>
        <v>46043</v>
      </c>
      <c r="V3200" s="35">
        <f ca="1">IF(Table1[[#This Row],[Hạn thanh toán]]="","",IF((U3200-NOW())&lt;0,0,(U3200-NOW())))</f>
        <v>0</v>
      </c>
      <c r="W3200" s="35"/>
      <c r="X3200" s="35">
        <f t="shared" ca="1" si="780"/>
        <v>127.49031932870275</v>
      </c>
      <c r="Y3200" s="2" t="str">
        <f t="shared" ca="1" si="781"/>
        <v>Nợ quá hạn hơn 120 ngày có khả năng mất thanh toán</v>
      </c>
      <c r="Z3200" s="51">
        <f t="shared" si="756"/>
        <v>46043</v>
      </c>
      <c r="AA3200" s="51" t="str">
        <f t="shared" si="757"/>
        <v/>
      </c>
      <c r="AD3200" s="2" t="str">
        <f>VLOOKUP($A3200,MA_KH!$A:$Q,MA_KH!O$1,0)</f>
        <v>SATRA TRUNG TÂM</v>
      </c>
      <c r="AE3200" s="2" t="str">
        <f>VLOOKUP($A3200,MA_KH!$A:$Q,MA_KH!P$1,0)</f>
        <v>TRUNG TÂM ĐIỀU HÀNH SATRAFOODS</v>
      </c>
    </row>
    <row r="3201" spans="1:31" ht="25.5" hidden="1" customHeight="1" x14ac:dyDescent="0.2">
      <c r="A3201" s="30" t="s">
        <v>22292</v>
      </c>
      <c r="B3201" s="30" t="s">
        <v>4972</v>
      </c>
      <c r="C3201" s="37">
        <v>46044</v>
      </c>
      <c r="D3201" s="30" t="s">
        <v>23667</v>
      </c>
      <c r="E3201" s="37">
        <v>46044</v>
      </c>
      <c r="F3201" s="30">
        <v>5141</v>
      </c>
      <c r="G3201" s="30" t="s">
        <v>23668</v>
      </c>
      <c r="H3201" s="38">
        <v>1043578</v>
      </c>
      <c r="I3201" s="67">
        <v>0</v>
      </c>
      <c r="J3201" s="38">
        <v>83486</v>
      </c>
      <c r="K3201" s="38">
        <v>1127064</v>
      </c>
      <c r="L3201" s="7" t="s">
        <v>22849</v>
      </c>
      <c r="O3201" s="35">
        <f>IF(Table1[[#This Row],[Phân loại]]="Tồn đầu kỳ",Table1[[#This Row],[Tổng giá trị]],0)</f>
        <v>0</v>
      </c>
      <c r="P3201" s="7">
        <f>IF(Table1[[#This Row],[Số còn phải thu ĐK]]&lt;&gt;0,0,IF(Table1[[#This Row],[Phân loại]]="Bán hàng",Table1[[#This Row],[Tổng giá trị]],-Table1[[#This Row],[Tổng giá trị]]))</f>
        <v>1127064</v>
      </c>
      <c r="Q3201" s="35">
        <f t="shared" si="779"/>
        <v>0</v>
      </c>
      <c r="R3201" s="7">
        <f>Table1[[#This Row],[Số còn phải thu ĐK]]+Table1[[#This Row],[Giá Trị HD sau CK]]-Table1[[#This Row],[Số tiền đã thu]]</f>
        <v>1127064</v>
      </c>
      <c r="S3201" s="6">
        <f>IF(Table1[[#This Row],[Ngày hóa đơn]]&lt;&gt;"",Table1[[#This Row],[Ngày hóa đơn]],IF(Table1[[#This Row],[Ngày hạch toán]]&lt;&gt;"",Table1[[#This Row],[Ngày hạch toán]],""))</f>
        <v>46044</v>
      </c>
      <c r="T3201" s="7"/>
      <c r="U3201" s="6">
        <f>IF(Table1[[#This Row],[Ngày tính CN]]="","",S3201+T3201)</f>
        <v>46044</v>
      </c>
      <c r="V3201" s="35">
        <f ca="1">IF(Table1[[#This Row],[Hạn thanh toán]]="","",IF((U3201-NOW())&lt;0,0,(U3201-NOW())))</f>
        <v>0</v>
      </c>
      <c r="W3201" s="35"/>
      <c r="X3201" s="35">
        <f t="shared" ca="1" si="780"/>
        <v>126.49031932870275</v>
      </c>
      <c r="Y3201" s="2" t="str">
        <f t="shared" ca="1" si="781"/>
        <v>Nợ quá hạn hơn 120 ngày có khả năng mất thanh toán</v>
      </c>
      <c r="Z3201" s="51">
        <f t="shared" si="756"/>
        <v>46044</v>
      </c>
      <c r="AA3201" s="51" t="str">
        <f t="shared" si="757"/>
        <v/>
      </c>
      <c r="AD3201" s="2" t="str">
        <f>VLOOKUP($A3201,MA_KH!$A:$Q,MA_KH!O$1,0)</f>
        <v>SATRA TRUNG TÂM</v>
      </c>
      <c r="AE3201" s="2" t="str">
        <f>VLOOKUP($A3201,MA_KH!$A:$Q,MA_KH!P$1,0)</f>
        <v>TRUNG TÂM ĐIỀU HÀNH SATRAFOODS</v>
      </c>
    </row>
    <row r="3202" spans="1:31" ht="25.5" hidden="1" customHeight="1" x14ac:dyDescent="0.2">
      <c r="A3202" s="30" t="s">
        <v>22341</v>
      </c>
      <c r="B3202" s="30" t="s">
        <v>4971</v>
      </c>
      <c r="C3202" s="37">
        <v>46045</v>
      </c>
      <c r="D3202" s="30" t="s">
        <v>23669</v>
      </c>
      <c r="E3202" s="37">
        <v>46045</v>
      </c>
      <c r="F3202" s="30">
        <v>5216</v>
      </c>
      <c r="G3202" s="30" t="s">
        <v>23670</v>
      </c>
      <c r="H3202" s="38">
        <v>754233</v>
      </c>
      <c r="I3202" s="67">
        <v>0</v>
      </c>
      <c r="J3202" s="38">
        <v>60339</v>
      </c>
      <c r="K3202" s="38">
        <v>814572</v>
      </c>
      <c r="L3202" s="7" t="s">
        <v>22849</v>
      </c>
      <c r="O3202" s="35">
        <f>IF(Table1[[#This Row],[Phân loại]]="Tồn đầu kỳ",Table1[[#This Row],[Tổng giá trị]],0)</f>
        <v>0</v>
      </c>
      <c r="P3202" s="7">
        <f>IF(Table1[[#This Row],[Số còn phải thu ĐK]]&lt;&gt;0,0,IF(Table1[[#This Row],[Phân loại]]="Bán hàng",Table1[[#This Row],[Tổng giá trị]],-Table1[[#This Row],[Tổng giá trị]]))</f>
        <v>814572</v>
      </c>
      <c r="Q3202" s="35">
        <f t="shared" si="779"/>
        <v>0</v>
      </c>
      <c r="R3202" s="7">
        <f>Table1[[#This Row],[Số còn phải thu ĐK]]+Table1[[#This Row],[Giá Trị HD sau CK]]-Table1[[#This Row],[Số tiền đã thu]]</f>
        <v>814572</v>
      </c>
      <c r="S3202" s="6">
        <f>IF(Table1[[#This Row],[Ngày hóa đơn]]&lt;&gt;"",Table1[[#This Row],[Ngày hóa đơn]],IF(Table1[[#This Row],[Ngày hạch toán]]&lt;&gt;"",Table1[[#This Row],[Ngày hạch toán]],""))</f>
        <v>46045</v>
      </c>
      <c r="T3202" s="7"/>
      <c r="U3202" s="6">
        <f>IF(Table1[[#This Row],[Ngày tính CN]]="","",S3202+T3202)</f>
        <v>46045</v>
      </c>
      <c r="V3202" s="35">
        <f ca="1">IF(Table1[[#This Row],[Hạn thanh toán]]="","",IF((U3202-NOW())&lt;0,0,(U3202-NOW())))</f>
        <v>0</v>
      </c>
      <c r="W3202" s="35"/>
      <c r="X3202" s="35">
        <f t="shared" ca="1" si="780"/>
        <v>125.49031932870275</v>
      </c>
      <c r="Y3202" s="2" t="str">
        <f t="shared" ca="1" si="781"/>
        <v>Nợ quá hạn hơn 120 ngày có khả năng mất thanh toán</v>
      </c>
      <c r="Z3202" s="51">
        <f t="shared" si="756"/>
        <v>46045</v>
      </c>
      <c r="AA3202" s="51" t="str">
        <f t="shared" si="757"/>
        <v/>
      </c>
      <c r="AD3202" s="2" t="str">
        <f>VLOOKUP($A3202,MA_KH!$A:$Q,MA_KH!O$1,0)</f>
        <v>SATRA TRUNG TÂM</v>
      </c>
      <c r="AE3202" s="2" t="str">
        <f>VLOOKUP($A3202,MA_KH!$A:$Q,MA_KH!P$1,0)</f>
        <v>TRUNG TÂM ĐIỀU HÀNH SATRAFOODS</v>
      </c>
    </row>
    <row r="3203" spans="1:31" ht="25.5" hidden="1" customHeight="1" x14ac:dyDescent="0.2">
      <c r="A3203" s="30" t="s">
        <v>22380</v>
      </c>
      <c r="B3203" s="30" t="s">
        <v>12972</v>
      </c>
      <c r="C3203" s="37">
        <v>46045</v>
      </c>
      <c r="D3203" s="30" t="s">
        <v>23671</v>
      </c>
      <c r="E3203" s="37">
        <v>46045</v>
      </c>
      <c r="F3203" s="30">
        <v>5221</v>
      </c>
      <c r="G3203" s="30" t="s">
        <v>23672</v>
      </c>
      <c r="H3203" s="38">
        <v>534627</v>
      </c>
      <c r="I3203" s="67">
        <v>0</v>
      </c>
      <c r="J3203" s="38">
        <v>42770</v>
      </c>
      <c r="K3203" s="38">
        <v>577397</v>
      </c>
      <c r="L3203" s="7" t="s">
        <v>22849</v>
      </c>
      <c r="O3203" s="35">
        <f>IF(Table1[[#This Row],[Phân loại]]="Tồn đầu kỳ",Table1[[#This Row],[Tổng giá trị]],0)</f>
        <v>0</v>
      </c>
      <c r="P3203" s="7">
        <f>IF(Table1[[#This Row],[Số còn phải thu ĐK]]&lt;&gt;0,0,IF(Table1[[#This Row],[Phân loại]]="Bán hàng",Table1[[#This Row],[Tổng giá trị]],-Table1[[#This Row],[Tổng giá trị]]))</f>
        <v>577397</v>
      </c>
      <c r="Q3203" s="35">
        <f t="shared" si="779"/>
        <v>0</v>
      </c>
      <c r="R3203" s="7">
        <f>Table1[[#This Row],[Số còn phải thu ĐK]]+Table1[[#This Row],[Giá Trị HD sau CK]]-Table1[[#This Row],[Số tiền đã thu]]</f>
        <v>577397</v>
      </c>
      <c r="S3203" s="6">
        <f>IF(Table1[[#This Row],[Ngày hóa đơn]]&lt;&gt;"",Table1[[#This Row],[Ngày hóa đơn]],IF(Table1[[#This Row],[Ngày hạch toán]]&lt;&gt;"",Table1[[#This Row],[Ngày hạch toán]],""))</f>
        <v>46045</v>
      </c>
      <c r="T3203" s="7"/>
      <c r="U3203" s="6">
        <f>IF(Table1[[#This Row],[Ngày tính CN]]="","",S3203+T3203)</f>
        <v>46045</v>
      </c>
      <c r="V3203" s="35">
        <f ca="1">IF(Table1[[#This Row],[Hạn thanh toán]]="","",IF((U3203-NOW())&lt;0,0,(U3203-NOW())))</f>
        <v>0</v>
      </c>
      <c r="W3203" s="35"/>
      <c r="X3203" s="35">
        <f t="shared" ca="1" si="780"/>
        <v>125.49031932870275</v>
      </c>
      <c r="Y3203" s="2" t="str">
        <f t="shared" ca="1" si="781"/>
        <v>Nợ quá hạn hơn 120 ngày có khả năng mất thanh toán</v>
      </c>
      <c r="Z3203" s="51">
        <f t="shared" si="756"/>
        <v>46045</v>
      </c>
      <c r="AA3203" s="51" t="str">
        <f t="shared" si="757"/>
        <v/>
      </c>
      <c r="AD3203" s="2" t="str">
        <f>VLOOKUP($A3203,MA_KH!$A:$Q,MA_KH!O$1,0)</f>
        <v>SATRA TRUNG TÂM</v>
      </c>
      <c r="AE3203" s="2" t="str">
        <f>VLOOKUP($A3203,MA_KH!$A:$Q,MA_KH!P$1,0)</f>
        <v>TRUNG TÂM ĐIỀU HÀNH SATRAFOODS</v>
      </c>
    </row>
    <row r="3204" spans="1:31" ht="25.5" hidden="1" customHeight="1" x14ac:dyDescent="0.2">
      <c r="A3204" s="30" t="s">
        <v>22257</v>
      </c>
      <c r="B3204" s="30" t="s">
        <v>12884</v>
      </c>
      <c r="C3204" s="37">
        <v>46045</v>
      </c>
      <c r="D3204" s="30" t="s">
        <v>23673</v>
      </c>
      <c r="E3204" s="37">
        <v>46045</v>
      </c>
      <c r="F3204" s="30">
        <v>5247</v>
      </c>
      <c r="G3204" s="30" t="s">
        <v>23674</v>
      </c>
      <c r="H3204" s="38">
        <v>1214040</v>
      </c>
      <c r="I3204" s="67">
        <v>0</v>
      </c>
      <c r="J3204" s="38">
        <v>97123</v>
      </c>
      <c r="K3204" s="38">
        <v>1311163</v>
      </c>
      <c r="L3204" s="7" t="s">
        <v>22849</v>
      </c>
      <c r="O3204" s="35">
        <f>IF(Table1[[#This Row],[Phân loại]]="Tồn đầu kỳ",Table1[[#This Row],[Tổng giá trị]],0)</f>
        <v>0</v>
      </c>
      <c r="P3204" s="7">
        <f>IF(Table1[[#This Row],[Số còn phải thu ĐK]]&lt;&gt;0,0,IF(Table1[[#This Row],[Phân loại]]="Bán hàng",Table1[[#This Row],[Tổng giá trị]],-Table1[[#This Row],[Tổng giá trị]]))</f>
        <v>1311163</v>
      </c>
      <c r="Q3204" s="35">
        <f t="shared" si="779"/>
        <v>0</v>
      </c>
      <c r="R3204" s="7">
        <f>Table1[[#This Row],[Số còn phải thu ĐK]]+Table1[[#This Row],[Giá Trị HD sau CK]]-Table1[[#This Row],[Số tiền đã thu]]</f>
        <v>1311163</v>
      </c>
      <c r="S3204" s="6">
        <f>IF(Table1[[#This Row],[Ngày hóa đơn]]&lt;&gt;"",Table1[[#This Row],[Ngày hóa đơn]],IF(Table1[[#This Row],[Ngày hạch toán]]&lt;&gt;"",Table1[[#This Row],[Ngày hạch toán]],""))</f>
        <v>46045</v>
      </c>
      <c r="T3204" s="7"/>
      <c r="U3204" s="6">
        <f>IF(Table1[[#This Row],[Ngày tính CN]]="","",S3204+T3204)</f>
        <v>46045</v>
      </c>
      <c r="V3204" s="35">
        <f ca="1">IF(Table1[[#This Row],[Hạn thanh toán]]="","",IF((U3204-NOW())&lt;0,0,(U3204-NOW())))</f>
        <v>0</v>
      </c>
      <c r="W3204" s="35"/>
      <c r="X3204" s="35">
        <f t="shared" ca="1" si="780"/>
        <v>125.49031932870275</v>
      </c>
      <c r="Y3204" s="2" t="str">
        <f t="shared" ca="1" si="781"/>
        <v>Nợ quá hạn hơn 120 ngày có khả năng mất thanh toán</v>
      </c>
      <c r="Z3204" s="51">
        <f t="shared" ref="Z3204:Z3267" si="782">IF(S3204="","",S3204)</f>
        <v>46045</v>
      </c>
      <c r="AA3204" s="51" t="str">
        <f t="shared" ref="AA3204:AA3267" si="783">IF(M3204="","",M3204)</f>
        <v/>
      </c>
      <c r="AD3204" s="2" t="str">
        <f>VLOOKUP($A3204,MA_KH!$A:$Q,MA_KH!O$1,0)</f>
        <v>SATRA TRUNG TÂM</v>
      </c>
      <c r="AE3204" s="2" t="str">
        <f>VLOOKUP($A3204,MA_KH!$A:$Q,MA_KH!P$1,0)</f>
        <v>TRUNG TÂM ĐIỀU HÀNH SATRAFOODS</v>
      </c>
    </row>
    <row r="3205" spans="1:31" ht="25.5" hidden="1" customHeight="1" x14ac:dyDescent="0.2">
      <c r="A3205" s="30" t="s">
        <v>22328</v>
      </c>
      <c r="B3205" s="30" t="s">
        <v>12481</v>
      </c>
      <c r="C3205" s="37">
        <v>46045</v>
      </c>
      <c r="D3205" s="30" t="s">
        <v>23675</v>
      </c>
      <c r="E3205" s="37">
        <v>46046</v>
      </c>
      <c r="F3205" s="30">
        <v>5273</v>
      </c>
      <c r="G3205" s="30" t="s">
        <v>23676</v>
      </c>
      <c r="H3205" s="38">
        <v>303500</v>
      </c>
      <c r="I3205" s="67">
        <v>0</v>
      </c>
      <c r="J3205" s="38">
        <v>24280</v>
      </c>
      <c r="K3205" s="38">
        <v>327780</v>
      </c>
      <c r="L3205" s="7" t="s">
        <v>22849</v>
      </c>
      <c r="O3205" s="35">
        <f>IF(Table1[[#This Row],[Phân loại]]="Tồn đầu kỳ",Table1[[#This Row],[Tổng giá trị]],0)</f>
        <v>0</v>
      </c>
      <c r="P3205" s="7">
        <f>IF(Table1[[#This Row],[Số còn phải thu ĐK]]&lt;&gt;0,0,IF(Table1[[#This Row],[Phân loại]]="Bán hàng",Table1[[#This Row],[Tổng giá trị]],-Table1[[#This Row],[Tổng giá trị]]))</f>
        <v>327780</v>
      </c>
      <c r="Q3205" s="35">
        <f t="shared" si="779"/>
        <v>0</v>
      </c>
      <c r="R3205" s="7">
        <f>Table1[[#This Row],[Số còn phải thu ĐK]]+Table1[[#This Row],[Giá Trị HD sau CK]]-Table1[[#This Row],[Số tiền đã thu]]</f>
        <v>327780</v>
      </c>
      <c r="S3205" s="6">
        <f>IF(Table1[[#This Row],[Ngày hóa đơn]]&lt;&gt;"",Table1[[#This Row],[Ngày hóa đơn]],IF(Table1[[#This Row],[Ngày hạch toán]]&lt;&gt;"",Table1[[#This Row],[Ngày hạch toán]],""))</f>
        <v>46046</v>
      </c>
      <c r="T3205" s="7"/>
      <c r="U3205" s="6">
        <f>IF(Table1[[#This Row],[Ngày tính CN]]="","",S3205+T3205)</f>
        <v>46046</v>
      </c>
      <c r="V3205" s="35">
        <f ca="1">IF(Table1[[#This Row],[Hạn thanh toán]]="","",IF((U3205-NOW())&lt;0,0,(U3205-NOW())))</f>
        <v>0</v>
      </c>
      <c r="W3205" s="35"/>
      <c r="X3205" s="35">
        <f t="shared" ca="1" si="780"/>
        <v>124.49031932870275</v>
      </c>
      <c r="Y3205" s="2" t="str">
        <f t="shared" ca="1" si="781"/>
        <v>Nợ quá hạn hơn 120 ngày có khả năng mất thanh toán</v>
      </c>
      <c r="Z3205" s="51">
        <f t="shared" si="782"/>
        <v>46046</v>
      </c>
      <c r="AA3205" s="51" t="str">
        <f t="shared" si="783"/>
        <v/>
      </c>
      <c r="AD3205" s="2" t="str">
        <f>VLOOKUP($A3205,MA_KH!$A:$Q,MA_KH!O$1,0)</f>
        <v>SATRA TRUNG TÂM</v>
      </c>
      <c r="AE3205" s="2" t="str">
        <f>VLOOKUP($A3205,MA_KH!$A:$Q,MA_KH!P$1,0)</f>
        <v>TRUNG TÂM ĐIỀU HÀNH SATRAFOODS</v>
      </c>
    </row>
    <row r="3206" spans="1:31" ht="25.5" hidden="1" customHeight="1" x14ac:dyDescent="0.2">
      <c r="A3206" s="30" t="s">
        <v>22384</v>
      </c>
      <c r="B3206" s="30" t="s">
        <v>12984</v>
      </c>
      <c r="C3206" s="37">
        <v>46046</v>
      </c>
      <c r="D3206" s="30" t="s">
        <v>23677</v>
      </c>
      <c r="E3206" s="37">
        <v>46046</v>
      </c>
      <c r="F3206" s="30">
        <v>5274</v>
      </c>
      <c r="G3206" s="30" t="s">
        <v>23678</v>
      </c>
      <c r="H3206" s="38">
        <v>645130</v>
      </c>
      <c r="I3206" s="67">
        <v>0</v>
      </c>
      <c r="J3206" s="38">
        <v>51610</v>
      </c>
      <c r="K3206" s="38">
        <v>696740</v>
      </c>
      <c r="L3206" s="7" t="s">
        <v>22849</v>
      </c>
      <c r="O3206" s="35">
        <f>IF(Table1[[#This Row],[Phân loại]]="Tồn đầu kỳ",Table1[[#This Row],[Tổng giá trị]],0)</f>
        <v>0</v>
      </c>
      <c r="P3206" s="7">
        <f>IF(Table1[[#This Row],[Số còn phải thu ĐK]]&lt;&gt;0,0,IF(Table1[[#This Row],[Phân loại]]="Bán hàng",Table1[[#This Row],[Tổng giá trị]],-Table1[[#This Row],[Tổng giá trị]]))</f>
        <v>696740</v>
      </c>
      <c r="Q3206" s="35">
        <f t="shared" si="779"/>
        <v>0</v>
      </c>
      <c r="R3206" s="7">
        <f>Table1[[#This Row],[Số còn phải thu ĐK]]+Table1[[#This Row],[Giá Trị HD sau CK]]-Table1[[#This Row],[Số tiền đã thu]]</f>
        <v>696740</v>
      </c>
      <c r="S3206" s="6">
        <f>IF(Table1[[#This Row],[Ngày hóa đơn]]&lt;&gt;"",Table1[[#This Row],[Ngày hóa đơn]],IF(Table1[[#This Row],[Ngày hạch toán]]&lt;&gt;"",Table1[[#This Row],[Ngày hạch toán]],""))</f>
        <v>46046</v>
      </c>
      <c r="T3206" s="7"/>
      <c r="U3206" s="6">
        <f>IF(Table1[[#This Row],[Ngày tính CN]]="","",S3206+T3206)</f>
        <v>46046</v>
      </c>
      <c r="V3206" s="35">
        <f ca="1">IF(Table1[[#This Row],[Hạn thanh toán]]="","",IF((U3206-NOW())&lt;0,0,(U3206-NOW())))</f>
        <v>0</v>
      </c>
      <c r="W3206" s="35"/>
      <c r="X3206" s="35">
        <f t="shared" ca="1" si="780"/>
        <v>124.49031932870275</v>
      </c>
      <c r="Y3206" s="2" t="str">
        <f t="shared" ca="1" si="781"/>
        <v>Nợ quá hạn hơn 120 ngày có khả năng mất thanh toán</v>
      </c>
      <c r="Z3206" s="51">
        <f t="shared" si="782"/>
        <v>46046</v>
      </c>
      <c r="AA3206" s="51" t="str">
        <f t="shared" si="783"/>
        <v/>
      </c>
      <c r="AD3206" s="2" t="str">
        <f>VLOOKUP($A3206,MA_KH!$A:$Q,MA_KH!O$1,0)</f>
        <v>SATRA TRUNG TÂM</v>
      </c>
      <c r="AE3206" s="2" t="str">
        <f>VLOOKUP($A3206,MA_KH!$A:$Q,MA_KH!P$1,0)</f>
        <v>TRUNG TÂM ĐIỀU HÀNH SATRAFOODS</v>
      </c>
    </row>
    <row r="3207" spans="1:31" ht="25.5" hidden="1" customHeight="1" x14ac:dyDescent="0.2">
      <c r="A3207" s="30" t="s">
        <v>22290</v>
      </c>
      <c r="B3207" s="30" t="s">
        <v>12628</v>
      </c>
      <c r="C3207" s="37">
        <v>46047</v>
      </c>
      <c r="D3207" s="30" t="s">
        <v>23679</v>
      </c>
      <c r="E3207" s="37">
        <v>46047</v>
      </c>
      <c r="F3207" s="30">
        <v>5986</v>
      </c>
      <c r="G3207" s="30" t="s">
        <v>23680</v>
      </c>
      <c r="H3207" s="38">
        <v>1091806</v>
      </c>
      <c r="I3207" s="67">
        <v>0</v>
      </c>
      <c r="J3207" s="38">
        <v>87344</v>
      </c>
      <c r="K3207" s="38">
        <v>1179150</v>
      </c>
      <c r="L3207" s="7" t="s">
        <v>22849</v>
      </c>
      <c r="O3207" s="35">
        <f>IF(Table1[[#This Row],[Phân loại]]="Tồn đầu kỳ",Table1[[#This Row],[Tổng giá trị]],0)</f>
        <v>0</v>
      </c>
      <c r="P3207" s="7">
        <f>IF(Table1[[#This Row],[Số còn phải thu ĐK]]&lt;&gt;0,0,IF(Table1[[#This Row],[Phân loại]]="Bán hàng",Table1[[#This Row],[Tổng giá trị]],-Table1[[#This Row],[Tổng giá trị]]))</f>
        <v>1179150</v>
      </c>
      <c r="Q3207" s="35">
        <f t="shared" si="779"/>
        <v>0</v>
      </c>
      <c r="R3207" s="7">
        <f>Table1[[#This Row],[Số còn phải thu ĐK]]+Table1[[#This Row],[Giá Trị HD sau CK]]-Table1[[#This Row],[Số tiền đã thu]]</f>
        <v>1179150</v>
      </c>
      <c r="S3207" s="6">
        <f>IF(Table1[[#This Row],[Ngày hóa đơn]]&lt;&gt;"",Table1[[#This Row],[Ngày hóa đơn]],IF(Table1[[#This Row],[Ngày hạch toán]]&lt;&gt;"",Table1[[#This Row],[Ngày hạch toán]],""))</f>
        <v>46047</v>
      </c>
      <c r="T3207" s="7"/>
      <c r="U3207" s="6">
        <f>IF(Table1[[#This Row],[Ngày tính CN]]="","",S3207+T3207)</f>
        <v>46047</v>
      </c>
      <c r="V3207" s="35">
        <f ca="1">IF(Table1[[#This Row],[Hạn thanh toán]]="","",IF((U3207-NOW())&lt;0,0,(U3207-NOW())))</f>
        <v>0</v>
      </c>
      <c r="W3207" s="35"/>
      <c r="X3207" s="35">
        <f t="shared" ca="1" si="780"/>
        <v>123.49031932870275</v>
      </c>
      <c r="Y3207" s="2" t="str">
        <f t="shared" ca="1" si="781"/>
        <v>Nợ quá hạn hơn 120 ngày có khả năng mất thanh toán</v>
      </c>
      <c r="Z3207" s="51">
        <f t="shared" si="782"/>
        <v>46047</v>
      </c>
      <c r="AA3207" s="51" t="str">
        <f t="shared" si="783"/>
        <v/>
      </c>
      <c r="AD3207" s="2" t="str">
        <f>VLOOKUP($A3207,MA_KH!$A:$Q,MA_KH!O$1,0)</f>
        <v>SATRA TRUNG TÂM</v>
      </c>
      <c r="AE3207" s="2" t="str">
        <f>VLOOKUP($A3207,MA_KH!$A:$Q,MA_KH!P$1,0)</f>
        <v>TRUNG TÂM ĐIỀU HÀNH SATRAFOODS</v>
      </c>
    </row>
    <row r="3208" spans="1:31" ht="25.5" hidden="1" customHeight="1" x14ac:dyDescent="0.2">
      <c r="A3208" s="39" t="s">
        <v>22356</v>
      </c>
      <c r="B3208" s="39" t="s">
        <v>12562</v>
      </c>
      <c r="C3208" s="37">
        <v>46047</v>
      </c>
      <c r="D3208" s="39" t="s">
        <v>23681</v>
      </c>
      <c r="E3208" s="37">
        <v>46047</v>
      </c>
      <c r="F3208" s="39">
        <v>5998</v>
      </c>
      <c r="G3208" s="39" t="s">
        <v>23682</v>
      </c>
      <c r="H3208" s="41">
        <v>1072610</v>
      </c>
      <c r="I3208" s="67">
        <v>0</v>
      </c>
      <c r="J3208" s="41">
        <v>85809</v>
      </c>
      <c r="K3208" s="41">
        <v>1158419</v>
      </c>
      <c r="L3208" s="7" t="s">
        <v>22849</v>
      </c>
      <c r="O3208" s="35">
        <f>IF(Table1[[#This Row],[Phân loại]]="Tồn đầu kỳ",Table1[[#This Row],[Tổng giá trị]],0)</f>
        <v>0</v>
      </c>
      <c r="P3208" s="7">
        <f>IF(Table1[[#This Row],[Số còn phải thu ĐK]]&lt;&gt;0,0,IF(Table1[[#This Row],[Phân loại]]="Bán hàng",Table1[[#This Row],[Tổng giá trị]],-Table1[[#This Row],[Tổng giá trị]]))</f>
        <v>1158419</v>
      </c>
      <c r="Q3208" s="35">
        <f t="shared" si="779"/>
        <v>0</v>
      </c>
      <c r="R3208" s="7">
        <f>Table1[[#This Row],[Số còn phải thu ĐK]]+Table1[[#This Row],[Giá Trị HD sau CK]]-Table1[[#This Row],[Số tiền đã thu]]</f>
        <v>1158419</v>
      </c>
      <c r="S3208" s="6">
        <f>IF(Table1[[#This Row],[Ngày hóa đơn]]&lt;&gt;"",Table1[[#This Row],[Ngày hóa đơn]],IF(Table1[[#This Row],[Ngày hạch toán]]&lt;&gt;"",Table1[[#This Row],[Ngày hạch toán]],""))</f>
        <v>46047</v>
      </c>
      <c r="T3208" s="7"/>
      <c r="U3208" s="6">
        <f>IF(Table1[[#This Row],[Ngày tính CN]]="","",S3208+T3208)</f>
        <v>46047</v>
      </c>
      <c r="V3208" s="35">
        <f ca="1">IF(Table1[[#This Row],[Hạn thanh toán]]="","",IF((U3208-NOW())&lt;0,0,(U3208-NOW())))</f>
        <v>0</v>
      </c>
      <c r="W3208" s="35"/>
      <c r="X3208" s="35">
        <f t="shared" ca="1" si="780"/>
        <v>123.49031932870275</v>
      </c>
      <c r="Y3208" s="2" t="str">
        <f t="shared" ca="1" si="781"/>
        <v>Nợ quá hạn hơn 120 ngày có khả năng mất thanh toán</v>
      </c>
      <c r="Z3208" s="51">
        <f t="shared" si="782"/>
        <v>46047</v>
      </c>
      <c r="AA3208" s="51" t="str">
        <f t="shared" si="783"/>
        <v/>
      </c>
      <c r="AD3208" s="2" t="str">
        <f>VLOOKUP($A3208,MA_KH!$A:$Q,MA_KH!O$1,0)</f>
        <v>SATRA TRUNG TÂM</v>
      </c>
      <c r="AE3208" s="2" t="str">
        <f>VLOOKUP($A3208,MA_KH!$A:$Q,MA_KH!P$1,0)</f>
        <v>TRUNG TÂM ĐIỀU HÀNH SATRAFOODS</v>
      </c>
    </row>
    <row r="3209" spans="1:31" ht="25.5" hidden="1" customHeight="1" x14ac:dyDescent="0.2">
      <c r="A3209" s="30" t="s">
        <v>22294</v>
      </c>
      <c r="B3209" s="30" t="s">
        <v>4988</v>
      </c>
      <c r="C3209" s="37">
        <v>46049</v>
      </c>
      <c r="D3209" s="30" t="s">
        <v>23683</v>
      </c>
      <c r="E3209" s="37">
        <v>46049</v>
      </c>
      <c r="F3209" s="30">
        <v>6118</v>
      </c>
      <c r="G3209" s="30" t="s">
        <v>23684</v>
      </c>
      <c r="H3209" s="38">
        <v>550173</v>
      </c>
      <c r="I3209" s="67">
        <v>0</v>
      </c>
      <c r="J3209" s="38">
        <v>44014</v>
      </c>
      <c r="K3209" s="38">
        <v>594187</v>
      </c>
      <c r="L3209" s="7" t="s">
        <v>22849</v>
      </c>
      <c r="O3209" s="35">
        <f>IF(Table1[[#This Row],[Phân loại]]="Tồn đầu kỳ",Table1[[#This Row],[Tổng giá trị]],0)</f>
        <v>0</v>
      </c>
      <c r="P3209" s="7">
        <f>IF(Table1[[#This Row],[Số còn phải thu ĐK]]&lt;&gt;0,0,IF(Table1[[#This Row],[Phân loại]]="Bán hàng",Table1[[#This Row],[Tổng giá trị]],-Table1[[#This Row],[Tổng giá trị]]))</f>
        <v>594187</v>
      </c>
      <c r="Q3209" s="35">
        <f t="shared" ref="Q3209:Q3211" si="784">IF(M3209&lt;&gt;"",IF(O3209&lt;&gt;0,O3209,P3209),0)</f>
        <v>0</v>
      </c>
      <c r="R3209" s="7">
        <f>Table1[[#This Row],[Số còn phải thu ĐK]]+Table1[[#This Row],[Giá Trị HD sau CK]]-Table1[[#This Row],[Số tiền đã thu]]</f>
        <v>594187</v>
      </c>
      <c r="S3209" s="6">
        <f>IF(Table1[[#This Row],[Ngày hóa đơn]]&lt;&gt;"",Table1[[#This Row],[Ngày hóa đơn]],IF(Table1[[#This Row],[Ngày hạch toán]]&lt;&gt;"",Table1[[#This Row],[Ngày hạch toán]],""))</f>
        <v>46049</v>
      </c>
      <c r="T3209" s="7"/>
      <c r="U3209" s="6">
        <f>IF(Table1[[#This Row],[Ngày tính CN]]="","",S3209+T3209)</f>
        <v>46049</v>
      </c>
      <c r="V3209" s="35">
        <f ca="1">IF(Table1[[#This Row],[Hạn thanh toán]]="","",IF((U3209-NOW())&lt;0,0,(U3209-NOW())))</f>
        <v>0</v>
      </c>
      <c r="W3209" s="35"/>
      <c r="X3209" s="35">
        <f t="shared" ref="X3209:X3211" ca="1" si="785">IF(OR(U3209="",R3209=0),"",IF((U3209-NOW())&lt;0,-(U3209-NOW()),0))</f>
        <v>121.49031932870275</v>
      </c>
      <c r="Y3209" s="2" t="str">
        <f t="shared" ref="Y3209:Y3211" ca="1" si="786">IF(R3209=0,"Đã thanh toán",IF(X3209="","",IF(X3209&lt;=0,"Chưa đến hạn thanh toán",IF(X3209&lt;=30,"Nợ quá hạn 30 ngày",IF(X3209&lt;=60,"Nợ quá hạn từ 30 ngày đến 60 ngày",IF(X3209&lt;=90,"Nợ quá hạn từ 60 ngày đến 90 ngày",IF(X3209&lt;=120,"Nợ quá hạn từ 90 ngày đến 120 ngày","Nợ quá hạn hơn 120 ngày có khả năng mất thanh toán")))))))</f>
        <v>Nợ quá hạn hơn 120 ngày có khả năng mất thanh toán</v>
      </c>
      <c r="Z3209" s="51">
        <f t="shared" si="782"/>
        <v>46049</v>
      </c>
      <c r="AA3209" s="51" t="str">
        <f t="shared" si="783"/>
        <v/>
      </c>
      <c r="AD3209" s="2" t="str">
        <f>VLOOKUP($A3209,MA_KH!$A:$Q,MA_KH!O$1,0)</f>
        <v>SATRA TRUNG TÂM</v>
      </c>
      <c r="AE3209" s="2" t="str">
        <f>VLOOKUP($A3209,MA_KH!$A:$Q,MA_KH!P$1,0)</f>
        <v>TRUNG TÂM ĐIỀU HÀNH SATRAFOODS</v>
      </c>
    </row>
    <row r="3210" spans="1:31" ht="25.5" hidden="1" customHeight="1" x14ac:dyDescent="0.2">
      <c r="A3210" s="30" t="s">
        <v>22204</v>
      </c>
      <c r="B3210" s="30" t="s">
        <v>12777</v>
      </c>
      <c r="C3210" s="37">
        <v>46050</v>
      </c>
      <c r="D3210" s="30" t="s">
        <v>23685</v>
      </c>
      <c r="E3210" s="37">
        <v>46050</v>
      </c>
      <c r="F3210" s="30">
        <v>6781</v>
      </c>
      <c r="G3210" s="30" t="s">
        <v>23686</v>
      </c>
      <c r="H3210" s="38">
        <v>1299245</v>
      </c>
      <c r="I3210" s="67">
        <v>0</v>
      </c>
      <c r="J3210" s="38">
        <v>103940</v>
      </c>
      <c r="K3210" s="38">
        <v>1403185</v>
      </c>
      <c r="L3210" s="7" t="s">
        <v>22849</v>
      </c>
      <c r="O3210" s="35">
        <f>IF(Table1[[#This Row],[Phân loại]]="Tồn đầu kỳ",Table1[[#This Row],[Tổng giá trị]],0)</f>
        <v>0</v>
      </c>
      <c r="P3210" s="7">
        <f>IF(Table1[[#This Row],[Số còn phải thu ĐK]]&lt;&gt;0,0,IF(Table1[[#This Row],[Phân loại]]="Bán hàng",Table1[[#This Row],[Tổng giá trị]],-Table1[[#This Row],[Tổng giá trị]]))</f>
        <v>1403185</v>
      </c>
      <c r="Q3210" s="35">
        <f t="shared" si="784"/>
        <v>0</v>
      </c>
      <c r="R3210" s="7">
        <f>Table1[[#This Row],[Số còn phải thu ĐK]]+Table1[[#This Row],[Giá Trị HD sau CK]]-Table1[[#This Row],[Số tiền đã thu]]</f>
        <v>1403185</v>
      </c>
      <c r="S3210" s="6">
        <f>IF(Table1[[#This Row],[Ngày hóa đơn]]&lt;&gt;"",Table1[[#This Row],[Ngày hóa đơn]],IF(Table1[[#This Row],[Ngày hạch toán]]&lt;&gt;"",Table1[[#This Row],[Ngày hạch toán]],""))</f>
        <v>46050</v>
      </c>
      <c r="T3210" s="7"/>
      <c r="U3210" s="6">
        <f>IF(Table1[[#This Row],[Ngày tính CN]]="","",S3210+T3210)</f>
        <v>46050</v>
      </c>
      <c r="V3210" s="35">
        <f ca="1">IF(Table1[[#This Row],[Hạn thanh toán]]="","",IF((U3210-NOW())&lt;0,0,(U3210-NOW())))</f>
        <v>0</v>
      </c>
      <c r="W3210" s="35"/>
      <c r="X3210" s="35">
        <f t="shared" ca="1" si="785"/>
        <v>120.49031932870275</v>
      </c>
      <c r="Y3210" s="2" t="str">
        <f t="shared" ca="1" si="786"/>
        <v>Nợ quá hạn hơn 120 ngày có khả năng mất thanh toán</v>
      </c>
      <c r="Z3210" s="51">
        <f t="shared" si="782"/>
        <v>46050</v>
      </c>
      <c r="AA3210" s="51" t="str">
        <f t="shared" si="783"/>
        <v/>
      </c>
      <c r="AD3210" s="2" t="str">
        <f>VLOOKUP($A3210,MA_KH!$A:$Q,MA_KH!O$1,0)</f>
        <v>SATRA TRUNG TÂM</v>
      </c>
      <c r="AE3210" s="2" t="str">
        <f>VLOOKUP($A3210,MA_KH!$A:$Q,MA_KH!P$1,0)</f>
        <v>TRUNG TÂM ĐIỀU HÀNH SATRAFOODS</v>
      </c>
    </row>
    <row r="3211" spans="1:31" ht="25.5" hidden="1" customHeight="1" x14ac:dyDescent="0.2">
      <c r="A3211" s="39" t="s">
        <v>22260</v>
      </c>
      <c r="B3211" s="39" t="s">
        <v>12375</v>
      </c>
      <c r="C3211" s="37">
        <v>46050</v>
      </c>
      <c r="D3211" s="39" t="s">
        <v>23687</v>
      </c>
      <c r="E3211" s="37">
        <v>46050</v>
      </c>
      <c r="F3211" s="39">
        <v>6753</v>
      </c>
      <c r="G3211" s="39" t="s">
        <v>23688</v>
      </c>
      <c r="H3211" s="41">
        <v>1368198</v>
      </c>
      <c r="I3211" s="67">
        <v>0</v>
      </c>
      <c r="J3211" s="41">
        <v>109456</v>
      </c>
      <c r="K3211" s="41">
        <v>1477654</v>
      </c>
      <c r="L3211" s="7" t="s">
        <v>22849</v>
      </c>
      <c r="O3211" s="35">
        <f>IF(Table1[[#This Row],[Phân loại]]="Tồn đầu kỳ",Table1[[#This Row],[Tổng giá trị]],0)</f>
        <v>0</v>
      </c>
      <c r="P3211" s="7">
        <f>IF(Table1[[#This Row],[Số còn phải thu ĐK]]&lt;&gt;0,0,IF(Table1[[#This Row],[Phân loại]]="Bán hàng",Table1[[#This Row],[Tổng giá trị]],-Table1[[#This Row],[Tổng giá trị]]))</f>
        <v>1477654</v>
      </c>
      <c r="Q3211" s="35">
        <f t="shared" si="784"/>
        <v>0</v>
      </c>
      <c r="R3211" s="7">
        <f>Table1[[#This Row],[Số còn phải thu ĐK]]+Table1[[#This Row],[Giá Trị HD sau CK]]-Table1[[#This Row],[Số tiền đã thu]]</f>
        <v>1477654</v>
      </c>
      <c r="S3211" s="6">
        <f>IF(Table1[[#This Row],[Ngày hóa đơn]]&lt;&gt;"",Table1[[#This Row],[Ngày hóa đơn]],IF(Table1[[#This Row],[Ngày hạch toán]]&lt;&gt;"",Table1[[#This Row],[Ngày hạch toán]],""))</f>
        <v>46050</v>
      </c>
      <c r="T3211" s="7"/>
      <c r="U3211" s="6">
        <f>IF(Table1[[#This Row],[Ngày tính CN]]="","",S3211+T3211)</f>
        <v>46050</v>
      </c>
      <c r="V3211" s="35">
        <f ca="1">IF(Table1[[#This Row],[Hạn thanh toán]]="","",IF((U3211-NOW())&lt;0,0,(U3211-NOW())))</f>
        <v>0</v>
      </c>
      <c r="W3211" s="35"/>
      <c r="X3211" s="35">
        <f t="shared" ca="1" si="785"/>
        <v>120.49031932870275</v>
      </c>
      <c r="Y3211" s="2" t="str">
        <f t="shared" ca="1" si="786"/>
        <v>Nợ quá hạn hơn 120 ngày có khả năng mất thanh toán</v>
      </c>
      <c r="Z3211" s="51">
        <f t="shared" si="782"/>
        <v>46050</v>
      </c>
      <c r="AA3211" s="51" t="str">
        <f t="shared" si="783"/>
        <v/>
      </c>
      <c r="AD3211" s="2" t="str">
        <f>VLOOKUP($A3211,MA_KH!$A:$Q,MA_KH!O$1,0)</f>
        <v>SATRA TRUNG TÂM</v>
      </c>
      <c r="AE3211" s="2" t="str">
        <f>VLOOKUP($A3211,MA_KH!$A:$Q,MA_KH!P$1,0)</f>
        <v>TRUNG TÂM ĐIỀU HÀNH SATRAFOODS</v>
      </c>
    </row>
    <row r="3212" spans="1:31" ht="25.5" hidden="1" customHeight="1" x14ac:dyDescent="0.2">
      <c r="A3212" s="30" t="s">
        <v>22275</v>
      </c>
      <c r="B3212" s="30" t="s">
        <v>12586</v>
      </c>
      <c r="C3212" s="37">
        <v>46052</v>
      </c>
      <c r="D3212" s="30" t="s">
        <v>23689</v>
      </c>
      <c r="E3212" s="37">
        <v>46052</v>
      </c>
      <c r="F3212" s="30">
        <v>7248</v>
      </c>
      <c r="G3212" s="30" t="s">
        <v>23690</v>
      </c>
      <c r="H3212" s="38">
        <v>2628284</v>
      </c>
      <c r="I3212" s="67">
        <v>0</v>
      </c>
      <c r="J3212" s="38">
        <v>210263</v>
      </c>
      <c r="K3212" s="38">
        <v>2838547</v>
      </c>
      <c r="L3212" s="7" t="s">
        <v>22849</v>
      </c>
      <c r="O3212" s="35">
        <f>IF(Table1[[#This Row],[Phân loại]]="Tồn đầu kỳ",Table1[[#This Row],[Tổng giá trị]],0)</f>
        <v>0</v>
      </c>
      <c r="P3212" s="7">
        <f>IF(Table1[[#This Row],[Số còn phải thu ĐK]]&lt;&gt;0,0,IF(Table1[[#This Row],[Phân loại]]="Bán hàng",Table1[[#This Row],[Tổng giá trị]],-Table1[[#This Row],[Tổng giá trị]]))</f>
        <v>2838547</v>
      </c>
      <c r="Q3212" s="35">
        <f t="shared" ref="Q3212:Q3217" si="787">IF(M3212&lt;&gt;"",IF(O3212&lt;&gt;0,O3212,P3212),0)</f>
        <v>0</v>
      </c>
      <c r="R3212" s="7">
        <f>Table1[[#This Row],[Số còn phải thu ĐK]]+Table1[[#This Row],[Giá Trị HD sau CK]]-Table1[[#This Row],[Số tiền đã thu]]</f>
        <v>2838547</v>
      </c>
      <c r="S3212" s="6">
        <f>IF(Table1[[#This Row],[Ngày hóa đơn]]&lt;&gt;"",Table1[[#This Row],[Ngày hóa đơn]],IF(Table1[[#This Row],[Ngày hạch toán]]&lt;&gt;"",Table1[[#This Row],[Ngày hạch toán]],""))</f>
        <v>46052</v>
      </c>
      <c r="T3212" s="7"/>
      <c r="U3212" s="6">
        <f>IF(Table1[[#This Row],[Ngày tính CN]]="","",S3212+T3212)</f>
        <v>46052</v>
      </c>
      <c r="V3212" s="35">
        <f ca="1">IF(Table1[[#This Row],[Hạn thanh toán]]="","",IF((U3212-NOW())&lt;0,0,(U3212-NOW())))</f>
        <v>0</v>
      </c>
      <c r="W3212" s="35"/>
      <c r="X3212" s="35">
        <f t="shared" ref="X3212:X3217" ca="1" si="788">IF(OR(U3212="",R3212=0),"",IF((U3212-NOW())&lt;0,-(U3212-NOW()),0))</f>
        <v>118.49031932870275</v>
      </c>
      <c r="Y3212" s="2" t="str">
        <f t="shared" ref="Y3212:Y3217" ca="1" si="789">IF(R3212=0,"Đã thanh toán",IF(X3212="","",IF(X3212&lt;=0,"Chưa đến hạn thanh toán",IF(X3212&lt;=30,"Nợ quá hạn 30 ngày",IF(X3212&lt;=60,"Nợ quá hạn từ 30 ngày đến 60 ngày",IF(X3212&lt;=90,"Nợ quá hạn từ 60 ngày đến 90 ngày",IF(X3212&lt;=120,"Nợ quá hạn từ 90 ngày đến 120 ngày","Nợ quá hạn hơn 120 ngày có khả năng mất thanh toán")))))))</f>
        <v>Nợ quá hạn từ 90 ngày đến 120 ngày</v>
      </c>
      <c r="Z3212" s="51">
        <f t="shared" si="782"/>
        <v>46052</v>
      </c>
      <c r="AA3212" s="51" t="str">
        <f t="shared" si="783"/>
        <v/>
      </c>
      <c r="AD3212" s="2" t="str">
        <f>VLOOKUP($A3212,MA_KH!$A:$Q,MA_KH!O$1,0)</f>
        <v>SATRA TRUNG TÂM</v>
      </c>
      <c r="AE3212" s="2" t="str">
        <f>VLOOKUP($A3212,MA_KH!$A:$Q,MA_KH!P$1,0)</f>
        <v>TRUNG TÂM ĐIỀU HÀNH SATRAFOODS</v>
      </c>
    </row>
    <row r="3213" spans="1:31" ht="25.5" hidden="1" customHeight="1" x14ac:dyDescent="0.2">
      <c r="A3213" s="30" t="s">
        <v>22192</v>
      </c>
      <c r="B3213" s="30" t="s">
        <v>12703</v>
      </c>
      <c r="C3213" s="37">
        <v>46052</v>
      </c>
      <c r="D3213" s="30" t="s">
        <v>23691</v>
      </c>
      <c r="E3213" s="37">
        <v>46052</v>
      </c>
      <c r="F3213" s="30">
        <v>7252</v>
      </c>
      <c r="G3213" s="30" t="s">
        <v>23692</v>
      </c>
      <c r="H3213" s="38">
        <v>414011</v>
      </c>
      <c r="I3213" s="67">
        <v>0</v>
      </c>
      <c r="J3213" s="38">
        <v>33121</v>
      </c>
      <c r="K3213" s="38">
        <v>447132</v>
      </c>
      <c r="L3213" s="7" t="s">
        <v>22849</v>
      </c>
      <c r="O3213" s="35">
        <f>IF(Table1[[#This Row],[Phân loại]]="Tồn đầu kỳ",Table1[[#This Row],[Tổng giá trị]],0)</f>
        <v>0</v>
      </c>
      <c r="P3213" s="7">
        <f>IF(Table1[[#This Row],[Số còn phải thu ĐK]]&lt;&gt;0,0,IF(Table1[[#This Row],[Phân loại]]="Bán hàng",Table1[[#This Row],[Tổng giá trị]],-Table1[[#This Row],[Tổng giá trị]]))</f>
        <v>447132</v>
      </c>
      <c r="Q3213" s="35">
        <f t="shared" si="787"/>
        <v>0</v>
      </c>
      <c r="R3213" s="7">
        <f>Table1[[#This Row],[Số còn phải thu ĐK]]+Table1[[#This Row],[Giá Trị HD sau CK]]-Table1[[#This Row],[Số tiền đã thu]]</f>
        <v>447132</v>
      </c>
      <c r="S3213" s="6">
        <f>IF(Table1[[#This Row],[Ngày hóa đơn]]&lt;&gt;"",Table1[[#This Row],[Ngày hóa đơn]],IF(Table1[[#This Row],[Ngày hạch toán]]&lt;&gt;"",Table1[[#This Row],[Ngày hạch toán]],""))</f>
        <v>46052</v>
      </c>
      <c r="T3213" s="7"/>
      <c r="U3213" s="6">
        <f>IF(Table1[[#This Row],[Ngày tính CN]]="","",S3213+T3213)</f>
        <v>46052</v>
      </c>
      <c r="V3213" s="35">
        <f ca="1">IF(Table1[[#This Row],[Hạn thanh toán]]="","",IF((U3213-NOW())&lt;0,0,(U3213-NOW())))</f>
        <v>0</v>
      </c>
      <c r="W3213" s="35"/>
      <c r="X3213" s="35">
        <f t="shared" ca="1" si="788"/>
        <v>118.49031932870275</v>
      </c>
      <c r="Y3213" s="2" t="str">
        <f t="shared" ca="1" si="789"/>
        <v>Nợ quá hạn từ 90 ngày đến 120 ngày</v>
      </c>
      <c r="Z3213" s="51">
        <f t="shared" si="782"/>
        <v>46052</v>
      </c>
      <c r="AA3213" s="51" t="str">
        <f t="shared" si="783"/>
        <v/>
      </c>
      <c r="AD3213" s="2" t="str">
        <f>VLOOKUP($A3213,MA_KH!$A:$Q,MA_KH!O$1,0)</f>
        <v>SATRA TRUNG TÂM</v>
      </c>
      <c r="AE3213" s="2" t="str">
        <f>VLOOKUP($A3213,MA_KH!$A:$Q,MA_KH!P$1,0)</f>
        <v>TRUNG TÂM ĐIỀU HÀNH SATRAFOODS</v>
      </c>
    </row>
    <row r="3214" spans="1:31" ht="25.5" hidden="1" customHeight="1" x14ac:dyDescent="0.2">
      <c r="A3214" s="30" t="s">
        <v>22212</v>
      </c>
      <c r="B3214" s="30" t="s">
        <v>12792</v>
      </c>
      <c r="C3214" s="37">
        <v>46052</v>
      </c>
      <c r="D3214" s="30" t="s">
        <v>23693</v>
      </c>
      <c r="E3214" s="37">
        <v>46052</v>
      </c>
      <c r="F3214" s="30">
        <v>7256</v>
      </c>
      <c r="G3214" s="30" t="s">
        <v>23694</v>
      </c>
      <c r="H3214" s="38">
        <v>478345</v>
      </c>
      <c r="I3214" s="67">
        <v>0</v>
      </c>
      <c r="J3214" s="38">
        <v>38268</v>
      </c>
      <c r="K3214" s="38">
        <v>516613</v>
      </c>
      <c r="L3214" s="7" t="s">
        <v>22849</v>
      </c>
      <c r="O3214" s="35">
        <f>IF(Table1[[#This Row],[Phân loại]]="Tồn đầu kỳ",Table1[[#This Row],[Tổng giá trị]],0)</f>
        <v>0</v>
      </c>
      <c r="P3214" s="7">
        <f>IF(Table1[[#This Row],[Số còn phải thu ĐK]]&lt;&gt;0,0,IF(Table1[[#This Row],[Phân loại]]="Bán hàng",Table1[[#This Row],[Tổng giá trị]],-Table1[[#This Row],[Tổng giá trị]]))</f>
        <v>516613</v>
      </c>
      <c r="Q3214" s="35">
        <f t="shared" si="787"/>
        <v>0</v>
      </c>
      <c r="R3214" s="7">
        <f>Table1[[#This Row],[Số còn phải thu ĐK]]+Table1[[#This Row],[Giá Trị HD sau CK]]-Table1[[#This Row],[Số tiền đã thu]]</f>
        <v>516613</v>
      </c>
      <c r="S3214" s="6">
        <f>IF(Table1[[#This Row],[Ngày hóa đơn]]&lt;&gt;"",Table1[[#This Row],[Ngày hóa đơn]],IF(Table1[[#This Row],[Ngày hạch toán]]&lt;&gt;"",Table1[[#This Row],[Ngày hạch toán]],""))</f>
        <v>46052</v>
      </c>
      <c r="T3214" s="7"/>
      <c r="U3214" s="6">
        <f>IF(Table1[[#This Row],[Ngày tính CN]]="","",S3214+T3214)</f>
        <v>46052</v>
      </c>
      <c r="V3214" s="35">
        <f ca="1">IF(Table1[[#This Row],[Hạn thanh toán]]="","",IF((U3214-NOW())&lt;0,0,(U3214-NOW())))</f>
        <v>0</v>
      </c>
      <c r="W3214" s="35"/>
      <c r="X3214" s="35">
        <f t="shared" ca="1" si="788"/>
        <v>118.49031932870275</v>
      </c>
      <c r="Y3214" s="2" t="str">
        <f t="shared" ca="1" si="789"/>
        <v>Nợ quá hạn từ 90 ngày đến 120 ngày</v>
      </c>
      <c r="Z3214" s="51">
        <f t="shared" si="782"/>
        <v>46052</v>
      </c>
      <c r="AA3214" s="51" t="str">
        <f t="shared" si="783"/>
        <v/>
      </c>
      <c r="AD3214" s="2" t="str">
        <f>VLOOKUP($A3214,MA_KH!$A:$Q,MA_KH!O$1,0)</f>
        <v>SATRA TRUNG TÂM</v>
      </c>
      <c r="AE3214" s="2" t="str">
        <f>VLOOKUP($A3214,MA_KH!$A:$Q,MA_KH!P$1,0)</f>
        <v>TRUNG TÂM ĐIỀU HÀNH SATRAFOODS</v>
      </c>
    </row>
    <row r="3215" spans="1:31" ht="25.5" hidden="1" customHeight="1" x14ac:dyDescent="0.2">
      <c r="A3215" s="30" t="s">
        <v>22301</v>
      </c>
      <c r="B3215" s="30" t="s">
        <v>12410</v>
      </c>
      <c r="C3215" s="37">
        <v>46052</v>
      </c>
      <c r="D3215" s="30" t="s">
        <v>23695</v>
      </c>
      <c r="E3215" s="37">
        <v>46052</v>
      </c>
      <c r="F3215" s="30">
        <v>7282</v>
      </c>
      <c r="G3215" s="30" t="s">
        <v>23696</v>
      </c>
      <c r="H3215" s="38">
        <v>724740</v>
      </c>
      <c r="I3215" s="67">
        <v>0</v>
      </c>
      <c r="J3215" s="38">
        <v>57979</v>
      </c>
      <c r="K3215" s="38">
        <v>782719</v>
      </c>
      <c r="L3215" s="7" t="s">
        <v>22849</v>
      </c>
      <c r="O3215" s="35">
        <f>IF(Table1[[#This Row],[Phân loại]]="Tồn đầu kỳ",Table1[[#This Row],[Tổng giá trị]],0)</f>
        <v>0</v>
      </c>
      <c r="P3215" s="7">
        <f>IF(Table1[[#This Row],[Số còn phải thu ĐK]]&lt;&gt;0,0,IF(Table1[[#This Row],[Phân loại]]="Bán hàng",Table1[[#This Row],[Tổng giá trị]],-Table1[[#This Row],[Tổng giá trị]]))</f>
        <v>782719</v>
      </c>
      <c r="Q3215" s="35">
        <f t="shared" si="787"/>
        <v>0</v>
      </c>
      <c r="R3215" s="7">
        <f>Table1[[#This Row],[Số còn phải thu ĐK]]+Table1[[#This Row],[Giá Trị HD sau CK]]-Table1[[#This Row],[Số tiền đã thu]]</f>
        <v>782719</v>
      </c>
      <c r="S3215" s="6">
        <f>IF(Table1[[#This Row],[Ngày hóa đơn]]&lt;&gt;"",Table1[[#This Row],[Ngày hóa đơn]],IF(Table1[[#This Row],[Ngày hạch toán]]&lt;&gt;"",Table1[[#This Row],[Ngày hạch toán]],""))</f>
        <v>46052</v>
      </c>
      <c r="T3215" s="7"/>
      <c r="U3215" s="6">
        <f>IF(Table1[[#This Row],[Ngày tính CN]]="","",S3215+T3215)</f>
        <v>46052</v>
      </c>
      <c r="V3215" s="35">
        <f ca="1">IF(Table1[[#This Row],[Hạn thanh toán]]="","",IF((U3215-NOW())&lt;0,0,(U3215-NOW())))</f>
        <v>0</v>
      </c>
      <c r="W3215" s="35"/>
      <c r="X3215" s="35">
        <f t="shared" ca="1" si="788"/>
        <v>118.49031932870275</v>
      </c>
      <c r="Y3215" s="2" t="str">
        <f t="shared" ca="1" si="789"/>
        <v>Nợ quá hạn từ 90 ngày đến 120 ngày</v>
      </c>
      <c r="Z3215" s="51">
        <f t="shared" si="782"/>
        <v>46052</v>
      </c>
      <c r="AA3215" s="51" t="str">
        <f t="shared" si="783"/>
        <v/>
      </c>
      <c r="AD3215" s="2" t="str">
        <f>VLOOKUP($A3215,MA_KH!$A:$Q,MA_KH!O$1,0)</f>
        <v>SATRA TRUNG TÂM</v>
      </c>
      <c r="AE3215" s="2" t="str">
        <f>VLOOKUP($A3215,MA_KH!$A:$Q,MA_KH!P$1,0)</f>
        <v>TRUNG TÂM ĐIỀU HÀNH SATRAFOODS</v>
      </c>
    </row>
    <row r="3216" spans="1:31" ht="25.5" hidden="1" customHeight="1" x14ac:dyDescent="0.2">
      <c r="A3216" s="30" t="s">
        <v>22244</v>
      </c>
      <c r="B3216" s="30" t="s">
        <v>12847</v>
      </c>
      <c r="C3216" s="37">
        <v>46053</v>
      </c>
      <c r="D3216" s="30" t="s">
        <v>23697</v>
      </c>
      <c r="E3216" s="40">
        <v>46053</v>
      </c>
      <c r="F3216" s="30">
        <v>7320</v>
      </c>
      <c r="G3216" s="30" t="s">
        <v>23698</v>
      </c>
      <c r="H3216" s="38">
        <v>1010493</v>
      </c>
      <c r="I3216" s="67">
        <v>0</v>
      </c>
      <c r="J3216" s="38">
        <v>80839</v>
      </c>
      <c r="K3216" s="38">
        <v>1091332</v>
      </c>
      <c r="L3216" s="7" t="s">
        <v>22849</v>
      </c>
      <c r="O3216" s="35">
        <f>IF(Table1[[#This Row],[Phân loại]]="Tồn đầu kỳ",Table1[[#This Row],[Tổng giá trị]],0)</f>
        <v>0</v>
      </c>
      <c r="P3216" s="7">
        <f>IF(Table1[[#This Row],[Số còn phải thu ĐK]]&lt;&gt;0,0,IF(Table1[[#This Row],[Phân loại]]="Bán hàng",Table1[[#This Row],[Tổng giá trị]],-Table1[[#This Row],[Tổng giá trị]]))</f>
        <v>1091332</v>
      </c>
      <c r="Q3216" s="35">
        <f t="shared" si="787"/>
        <v>0</v>
      </c>
      <c r="R3216" s="7">
        <f>Table1[[#This Row],[Số còn phải thu ĐK]]+Table1[[#This Row],[Giá Trị HD sau CK]]-Table1[[#This Row],[Số tiền đã thu]]</f>
        <v>1091332</v>
      </c>
      <c r="S3216" s="6">
        <f>IF(Table1[[#This Row],[Ngày hóa đơn]]&lt;&gt;"",Table1[[#This Row],[Ngày hóa đơn]],IF(Table1[[#This Row],[Ngày hạch toán]]&lt;&gt;"",Table1[[#This Row],[Ngày hạch toán]],""))</f>
        <v>46053</v>
      </c>
      <c r="T3216" s="7"/>
      <c r="U3216" s="6">
        <f>IF(Table1[[#This Row],[Ngày tính CN]]="","",S3216+T3216)</f>
        <v>46053</v>
      </c>
      <c r="V3216" s="35">
        <f ca="1">IF(Table1[[#This Row],[Hạn thanh toán]]="","",IF((U3216-NOW())&lt;0,0,(U3216-NOW())))</f>
        <v>0</v>
      </c>
      <c r="W3216" s="35"/>
      <c r="X3216" s="35">
        <f t="shared" ca="1" si="788"/>
        <v>117.49031932870275</v>
      </c>
      <c r="Y3216" s="2" t="str">
        <f t="shared" ca="1" si="789"/>
        <v>Nợ quá hạn từ 90 ngày đến 120 ngày</v>
      </c>
      <c r="Z3216" s="51">
        <f t="shared" si="782"/>
        <v>46053</v>
      </c>
      <c r="AA3216" s="51" t="str">
        <f t="shared" si="783"/>
        <v/>
      </c>
      <c r="AD3216" s="2" t="str">
        <f>VLOOKUP($A3216,MA_KH!$A:$Q,MA_KH!O$1,0)</f>
        <v>SATRA TRUNG TÂM</v>
      </c>
      <c r="AE3216" s="2" t="str">
        <f>VLOOKUP($A3216,MA_KH!$A:$Q,MA_KH!P$1,0)</f>
        <v>TRUNG TÂM ĐIỀU HÀNH SATRAFOODS</v>
      </c>
    </row>
    <row r="3217" spans="1:31" ht="25.5" hidden="1" customHeight="1" x14ac:dyDescent="0.2">
      <c r="A3217" s="39" t="s">
        <v>22242</v>
      </c>
      <c r="B3217" s="39" t="s">
        <v>12841</v>
      </c>
      <c r="C3217" s="37">
        <v>46053</v>
      </c>
      <c r="D3217" s="39" t="s">
        <v>23699</v>
      </c>
      <c r="E3217" s="40">
        <v>46053</v>
      </c>
      <c r="F3217" s="39">
        <v>7321</v>
      </c>
      <c r="G3217" s="39" t="s">
        <v>23700</v>
      </c>
      <c r="H3217" s="41">
        <v>1098928</v>
      </c>
      <c r="I3217" s="67">
        <v>0</v>
      </c>
      <c r="J3217" s="41">
        <v>87914</v>
      </c>
      <c r="K3217" s="41">
        <v>1186842</v>
      </c>
      <c r="L3217" s="7" t="s">
        <v>22849</v>
      </c>
      <c r="O3217" s="35">
        <f>IF(Table1[[#This Row],[Phân loại]]="Tồn đầu kỳ",Table1[[#This Row],[Tổng giá trị]],0)</f>
        <v>0</v>
      </c>
      <c r="P3217" s="7">
        <f>IF(Table1[[#This Row],[Số còn phải thu ĐK]]&lt;&gt;0,0,IF(Table1[[#This Row],[Phân loại]]="Bán hàng",Table1[[#This Row],[Tổng giá trị]],-Table1[[#This Row],[Tổng giá trị]]))</f>
        <v>1186842</v>
      </c>
      <c r="Q3217" s="35">
        <f t="shared" si="787"/>
        <v>0</v>
      </c>
      <c r="R3217" s="7">
        <f>Table1[[#This Row],[Số còn phải thu ĐK]]+Table1[[#This Row],[Giá Trị HD sau CK]]-Table1[[#This Row],[Số tiền đã thu]]</f>
        <v>1186842</v>
      </c>
      <c r="S3217" s="6">
        <f>IF(Table1[[#This Row],[Ngày hóa đơn]]&lt;&gt;"",Table1[[#This Row],[Ngày hóa đơn]],IF(Table1[[#This Row],[Ngày hạch toán]]&lt;&gt;"",Table1[[#This Row],[Ngày hạch toán]],""))</f>
        <v>46053</v>
      </c>
      <c r="T3217" s="7"/>
      <c r="U3217" s="6">
        <f>IF(Table1[[#This Row],[Ngày tính CN]]="","",S3217+T3217)</f>
        <v>46053</v>
      </c>
      <c r="V3217" s="35">
        <f ca="1">IF(Table1[[#This Row],[Hạn thanh toán]]="","",IF((U3217-NOW())&lt;0,0,(U3217-NOW())))</f>
        <v>0</v>
      </c>
      <c r="W3217" s="35"/>
      <c r="X3217" s="35">
        <f t="shared" ca="1" si="788"/>
        <v>117.49031932870275</v>
      </c>
      <c r="Y3217" s="2" t="str">
        <f t="shared" ca="1" si="789"/>
        <v>Nợ quá hạn từ 90 ngày đến 120 ngày</v>
      </c>
      <c r="Z3217" s="51">
        <f t="shared" si="782"/>
        <v>46053</v>
      </c>
      <c r="AA3217" s="51" t="str">
        <f t="shared" si="783"/>
        <v/>
      </c>
      <c r="AD3217" s="2" t="str">
        <f>VLOOKUP($A3217,MA_KH!$A:$Q,MA_KH!O$1,0)</f>
        <v>SATRA TRUNG TÂM</v>
      </c>
      <c r="AE3217" s="2" t="str">
        <f>VLOOKUP($A3217,MA_KH!$A:$Q,MA_KH!P$1,0)</f>
        <v>TRUNG TÂM ĐIỀU HÀNH SATRAFOODS</v>
      </c>
    </row>
    <row r="3218" spans="1:31" ht="25.5" hidden="1" customHeight="1" x14ac:dyDescent="0.2">
      <c r="A3218" s="30" t="s">
        <v>22265</v>
      </c>
      <c r="B3218" s="30" t="s">
        <v>40</v>
      </c>
      <c r="C3218" s="37">
        <v>46027</v>
      </c>
      <c r="D3218" s="30" t="s">
        <v>23701</v>
      </c>
      <c r="E3218" s="37">
        <v>46027</v>
      </c>
      <c r="F3218" s="30">
        <v>119</v>
      </c>
      <c r="G3218" s="30" t="s">
        <v>23702</v>
      </c>
      <c r="H3218" s="38">
        <v>1912731</v>
      </c>
      <c r="I3218" s="67">
        <v>0</v>
      </c>
      <c r="J3218" s="38">
        <v>153018</v>
      </c>
      <c r="K3218" s="38">
        <v>2065749</v>
      </c>
      <c r="L3218" s="7" t="s">
        <v>22849</v>
      </c>
      <c r="M3218" s="6">
        <v>46083</v>
      </c>
      <c r="O3218" s="35">
        <f>IF(Table1[[#This Row],[Phân loại]]="Tồn đầu kỳ",Table1[[#This Row],[Tổng giá trị]],0)</f>
        <v>0</v>
      </c>
      <c r="P3218" s="7">
        <f>IF(Table1[[#This Row],[Số còn phải thu ĐK]]&lt;&gt;0,0,IF(Table1[[#This Row],[Phân loại]]="Bán hàng",Table1[[#This Row],[Tổng giá trị]],-Table1[[#This Row],[Tổng giá trị]]))</f>
        <v>2065749</v>
      </c>
      <c r="Q3218" s="35">
        <f t="shared" ref="Q3218:Q3228" si="790">IF(M3218&lt;&gt;"",IF(O3218&lt;&gt;0,O3218,P3218),0)</f>
        <v>2065749</v>
      </c>
      <c r="R3218" s="7">
        <f>Table1[[#This Row],[Số còn phải thu ĐK]]+Table1[[#This Row],[Giá Trị HD sau CK]]-Table1[[#This Row],[Số tiền đã thu]]</f>
        <v>0</v>
      </c>
      <c r="S3218" s="6">
        <f>IF(Table1[[#This Row],[Ngày hóa đơn]]&lt;&gt;"",Table1[[#This Row],[Ngày hóa đơn]],IF(Table1[[#This Row],[Ngày hạch toán]]&lt;&gt;"",Table1[[#This Row],[Ngày hạch toán]],""))</f>
        <v>46027</v>
      </c>
      <c r="T3218" s="7"/>
      <c r="U3218" s="6">
        <f>IF(Table1[[#This Row],[Ngày tính CN]]="","",S3218+T3218)</f>
        <v>46027</v>
      </c>
      <c r="V3218" s="35">
        <f ca="1">IF(Table1[[#This Row],[Hạn thanh toán]]="","",IF((U3218-NOW())&lt;0,0,(U3218-NOW())))</f>
        <v>0</v>
      </c>
      <c r="W3218" s="35"/>
      <c r="X3218" s="35" t="str">
        <f t="shared" ref="X3218:X3228" ca="1" si="791">IF(OR(U3218="",R3218=0),"",IF((U3218-NOW())&lt;0,-(U3218-NOW()),0))</f>
        <v/>
      </c>
      <c r="Y3218" s="2" t="str">
        <f t="shared" ref="Y3218:Y3228" si="792">IF(R3218=0,"Đã thanh toán",IF(X3218="","",IF(X3218&lt;=0,"Chưa đến hạn thanh toán",IF(X3218&lt;=30,"Nợ quá hạn 30 ngày",IF(X3218&lt;=60,"Nợ quá hạn từ 30 ngày đến 60 ngày",IF(X3218&lt;=90,"Nợ quá hạn từ 60 ngày đến 90 ngày",IF(X3218&lt;=120,"Nợ quá hạn từ 90 ngày đến 120 ngày","Nợ quá hạn hơn 120 ngày có khả năng mất thanh toán")))))))</f>
        <v>Đã thanh toán</v>
      </c>
      <c r="Z3218" s="51">
        <f t="shared" si="782"/>
        <v>46027</v>
      </c>
      <c r="AA3218" s="51">
        <f t="shared" si="783"/>
        <v>46083</v>
      </c>
      <c r="AD3218" s="2" t="str">
        <f>VLOOKUP($A3218,MA_KH!$A:$Q,MA_KH!O$1,0)</f>
        <v>SATRA - STSG</v>
      </c>
      <c r="AE3218" s="2" t="str">
        <f>VLOOKUP($A3218,MA_KH!$A:$Q,MA_KH!P$1,0)</f>
        <v>CN TCT TM SÀI GÒN – TNHH MTV – SIÊU THỊ SÀI GÒN</v>
      </c>
    </row>
    <row r="3219" spans="1:31" ht="25.5" hidden="1" customHeight="1" x14ac:dyDescent="0.2">
      <c r="A3219" s="30" t="s">
        <v>22265</v>
      </c>
      <c r="B3219" s="30" t="s">
        <v>40</v>
      </c>
      <c r="C3219" s="37">
        <v>46028</v>
      </c>
      <c r="D3219" s="30" t="s">
        <v>23703</v>
      </c>
      <c r="E3219" s="37">
        <v>46028</v>
      </c>
      <c r="F3219" s="30">
        <v>607</v>
      </c>
      <c r="G3219" s="30" t="s">
        <v>23704</v>
      </c>
      <c r="H3219" s="38">
        <v>985025</v>
      </c>
      <c r="I3219" s="67">
        <v>0</v>
      </c>
      <c r="J3219" s="38">
        <v>78802</v>
      </c>
      <c r="K3219" s="38">
        <v>1063827</v>
      </c>
      <c r="L3219" s="7" t="s">
        <v>22849</v>
      </c>
      <c r="M3219" s="6">
        <v>46083</v>
      </c>
      <c r="O3219" s="35">
        <f>IF(Table1[[#This Row],[Phân loại]]="Tồn đầu kỳ",Table1[[#This Row],[Tổng giá trị]],0)</f>
        <v>0</v>
      </c>
      <c r="P3219" s="7">
        <f>IF(Table1[[#This Row],[Số còn phải thu ĐK]]&lt;&gt;0,0,IF(Table1[[#This Row],[Phân loại]]="Bán hàng",Table1[[#This Row],[Tổng giá trị]],-Table1[[#This Row],[Tổng giá trị]]))</f>
        <v>1063827</v>
      </c>
      <c r="Q3219" s="35">
        <f t="shared" si="790"/>
        <v>1063827</v>
      </c>
      <c r="R3219" s="7">
        <f>Table1[[#This Row],[Số còn phải thu ĐK]]+Table1[[#This Row],[Giá Trị HD sau CK]]-Table1[[#This Row],[Số tiền đã thu]]</f>
        <v>0</v>
      </c>
      <c r="S3219" s="6">
        <f>IF(Table1[[#This Row],[Ngày hóa đơn]]&lt;&gt;"",Table1[[#This Row],[Ngày hóa đơn]],IF(Table1[[#This Row],[Ngày hạch toán]]&lt;&gt;"",Table1[[#This Row],[Ngày hạch toán]],""))</f>
        <v>46028</v>
      </c>
      <c r="T3219" s="7"/>
      <c r="U3219" s="6">
        <f>IF(Table1[[#This Row],[Ngày tính CN]]="","",S3219+T3219)</f>
        <v>46028</v>
      </c>
      <c r="V3219" s="35">
        <f ca="1">IF(Table1[[#This Row],[Hạn thanh toán]]="","",IF((U3219-NOW())&lt;0,0,(U3219-NOW())))</f>
        <v>0</v>
      </c>
      <c r="W3219" s="35"/>
      <c r="X3219" s="35" t="str">
        <f t="shared" ca="1" si="791"/>
        <v/>
      </c>
      <c r="Y3219" s="2" t="str">
        <f t="shared" si="792"/>
        <v>Đã thanh toán</v>
      </c>
      <c r="Z3219" s="51">
        <f t="shared" si="782"/>
        <v>46028</v>
      </c>
      <c r="AA3219" s="51">
        <f t="shared" si="783"/>
        <v>46083</v>
      </c>
      <c r="AD3219" s="2" t="str">
        <f>VLOOKUP($A3219,MA_KH!$A:$Q,MA_KH!O$1,0)</f>
        <v>SATRA - STSG</v>
      </c>
      <c r="AE3219" s="2" t="str">
        <f>VLOOKUP($A3219,MA_KH!$A:$Q,MA_KH!P$1,0)</f>
        <v>CN TCT TM SÀI GÒN – TNHH MTV – SIÊU THỊ SÀI GÒN</v>
      </c>
    </row>
    <row r="3220" spans="1:31" ht="25.5" hidden="1" customHeight="1" x14ac:dyDescent="0.2">
      <c r="A3220" s="30" t="s">
        <v>22265</v>
      </c>
      <c r="B3220" s="30" t="s">
        <v>40</v>
      </c>
      <c r="C3220" s="37">
        <v>46035</v>
      </c>
      <c r="D3220" s="30" t="s">
        <v>23705</v>
      </c>
      <c r="E3220" s="37">
        <v>46035</v>
      </c>
      <c r="F3220" s="30">
        <v>1991</v>
      </c>
      <c r="G3220" s="30" t="s">
        <v>23706</v>
      </c>
      <c r="H3220" s="38">
        <v>1579815</v>
      </c>
      <c r="I3220" s="67">
        <v>0</v>
      </c>
      <c r="J3220" s="38">
        <v>126385</v>
      </c>
      <c r="K3220" s="38">
        <v>1706200</v>
      </c>
      <c r="L3220" s="7" t="s">
        <v>22849</v>
      </c>
      <c r="O3220" s="35">
        <f>IF(Table1[[#This Row],[Phân loại]]="Tồn đầu kỳ",Table1[[#This Row],[Tổng giá trị]],0)</f>
        <v>0</v>
      </c>
      <c r="P3220" s="7">
        <f>IF(Table1[[#This Row],[Số còn phải thu ĐK]]&lt;&gt;0,0,IF(Table1[[#This Row],[Phân loại]]="Bán hàng",Table1[[#This Row],[Tổng giá trị]],-Table1[[#This Row],[Tổng giá trị]]))</f>
        <v>1706200</v>
      </c>
      <c r="Q3220" s="35">
        <f t="shared" si="790"/>
        <v>0</v>
      </c>
      <c r="R3220" s="7">
        <f>Table1[[#This Row],[Số còn phải thu ĐK]]+Table1[[#This Row],[Giá Trị HD sau CK]]-Table1[[#This Row],[Số tiền đã thu]]</f>
        <v>1706200</v>
      </c>
      <c r="S3220" s="6">
        <f>IF(Table1[[#This Row],[Ngày hóa đơn]]&lt;&gt;"",Table1[[#This Row],[Ngày hóa đơn]],IF(Table1[[#This Row],[Ngày hạch toán]]&lt;&gt;"",Table1[[#This Row],[Ngày hạch toán]],""))</f>
        <v>46035</v>
      </c>
      <c r="T3220" s="7"/>
      <c r="U3220" s="6">
        <f>IF(Table1[[#This Row],[Ngày tính CN]]="","",S3220+T3220)</f>
        <v>46035</v>
      </c>
      <c r="V3220" s="35">
        <f ca="1">IF(Table1[[#This Row],[Hạn thanh toán]]="","",IF((U3220-NOW())&lt;0,0,(U3220-NOW())))</f>
        <v>0</v>
      </c>
      <c r="W3220" s="35"/>
      <c r="X3220" s="35">
        <f t="shared" ca="1" si="791"/>
        <v>135.49031932870275</v>
      </c>
      <c r="Y3220" s="2" t="str">
        <f t="shared" ca="1" si="792"/>
        <v>Nợ quá hạn hơn 120 ngày có khả năng mất thanh toán</v>
      </c>
      <c r="Z3220" s="51">
        <f t="shared" si="782"/>
        <v>46035</v>
      </c>
      <c r="AA3220" s="51" t="str">
        <f t="shared" si="783"/>
        <v/>
      </c>
      <c r="AD3220" s="2" t="str">
        <f>VLOOKUP($A3220,MA_KH!$A:$Q,MA_KH!O$1,0)</f>
        <v>SATRA - STSG</v>
      </c>
      <c r="AE3220" s="2" t="str">
        <f>VLOOKUP($A3220,MA_KH!$A:$Q,MA_KH!P$1,0)</f>
        <v>CN TCT TM SÀI GÒN – TNHH MTV – SIÊU THỊ SÀI GÒN</v>
      </c>
    </row>
    <row r="3221" spans="1:31" ht="25.5" hidden="1" customHeight="1" x14ac:dyDescent="0.2">
      <c r="A3221" s="30" t="s">
        <v>22265</v>
      </c>
      <c r="B3221" s="30" t="s">
        <v>40</v>
      </c>
      <c r="C3221" s="37">
        <v>46046</v>
      </c>
      <c r="D3221" s="30" t="s">
        <v>23707</v>
      </c>
      <c r="E3221" s="37">
        <v>46046</v>
      </c>
      <c r="F3221" s="30">
        <v>277</v>
      </c>
      <c r="G3221" s="30" t="s">
        <v>23708</v>
      </c>
      <c r="H3221" s="38">
        <v>64637</v>
      </c>
      <c r="I3221" s="67">
        <v>0</v>
      </c>
      <c r="J3221" s="38">
        <v>5171</v>
      </c>
      <c r="K3221" s="38">
        <v>69808</v>
      </c>
      <c r="L3221" s="68" t="s">
        <v>22850</v>
      </c>
      <c r="M3221" s="6">
        <v>46055</v>
      </c>
      <c r="O3221" s="35">
        <f>IF(Table1[[#This Row],[Phân loại]]="Tồn đầu kỳ",Table1[[#This Row],[Tổng giá trị]],0)</f>
        <v>0</v>
      </c>
      <c r="P3221" s="7">
        <f>IF(Table1[[#This Row],[Số còn phải thu ĐK]]&lt;&gt;0,0,IF(Table1[[#This Row],[Phân loại]]="Bán hàng",Table1[[#This Row],[Tổng giá trị]],-Table1[[#This Row],[Tổng giá trị]]))</f>
        <v>-69808</v>
      </c>
      <c r="Q3221" s="35">
        <f t="shared" si="790"/>
        <v>-69808</v>
      </c>
      <c r="R3221" s="7">
        <f>Table1[[#This Row],[Số còn phải thu ĐK]]+Table1[[#This Row],[Giá Trị HD sau CK]]-Table1[[#This Row],[Số tiền đã thu]]</f>
        <v>0</v>
      </c>
      <c r="S3221" s="6">
        <f>IF(Table1[[#This Row],[Ngày hóa đơn]]&lt;&gt;"",Table1[[#This Row],[Ngày hóa đơn]],IF(Table1[[#This Row],[Ngày hạch toán]]&lt;&gt;"",Table1[[#This Row],[Ngày hạch toán]],""))</f>
        <v>46046</v>
      </c>
      <c r="T3221" s="7"/>
      <c r="U3221" s="6">
        <f>IF(Table1[[#This Row],[Ngày tính CN]]="","",S3221+T3221)</f>
        <v>46046</v>
      </c>
      <c r="V3221" s="35">
        <f ca="1">IF(Table1[[#This Row],[Hạn thanh toán]]="","",IF((U3221-NOW())&lt;0,0,(U3221-NOW())))</f>
        <v>0</v>
      </c>
      <c r="W3221" s="35"/>
      <c r="X3221" s="35" t="str">
        <f t="shared" ca="1" si="791"/>
        <v/>
      </c>
      <c r="Y3221" s="2" t="str">
        <f t="shared" si="792"/>
        <v>Đã thanh toán</v>
      </c>
      <c r="Z3221" s="51">
        <f t="shared" si="782"/>
        <v>46046</v>
      </c>
      <c r="AA3221" s="51">
        <f t="shared" si="783"/>
        <v>46055</v>
      </c>
      <c r="AD3221" s="2" t="str">
        <f>VLOOKUP($A3221,MA_KH!$A:$Q,MA_KH!O$1,0)</f>
        <v>SATRA - STSG</v>
      </c>
      <c r="AE3221" s="2" t="str">
        <f>VLOOKUP($A3221,MA_KH!$A:$Q,MA_KH!P$1,0)</f>
        <v>CN TCT TM SÀI GÒN – TNHH MTV – SIÊU THỊ SÀI GÒN</v>
      </c>
    </row>
    <row r="3222" spans="1:31" ht="25.5" hidden="1" customHeight="1" x14ac:dyDescent="0.2">
      <c r="A3222" s="30" t="s">
        <v>22265</v>
      </c>
      <c r="B3222" s="30" t="s">
        <v>40</v>
      </c>
      <c r="C3222" s="37">
        <v>46046</v>
      </c>
      <c r="D3222" s="30" t="s">
        <v>23707</v>
      </c>
      <c r="E3222" s="37">
        <v>46046</v>
      </c>
      <c r="F3222" s="30">
        <v>277</v>
      </c>
      <c r="G3222" s="30" t="s">
        <v>23709</v>
      </c>
      <c r="H3222" s="38">
        <v>64637</v>
      </c>
      <c r="I3222" s="67">
        <v>0</v>
      </c>
      <c r="J3222" s="38">
        <v>5171</v>
      </c>
      <c r="K3222" s="38">
        <v>69808</v>
      </c>
      <c r="L3222" s="68" t="s">
        <v>22850</v>
      </c>
      <c r="M3222" s="6">
        <v>46055</v>
      </c>
      <c r="O3222" s="35">
        <f>IF(Table1[[#This Row],[Phân loại]]="Tồn đầu kỳ",Table1[[#This Row],[Tổng giá trị]],0)</f>
        <v>0</v>
      </c>
      <c r="P3222" s="7">
        <f>IF(Table1[[#This Row],[Số còn phải thu ĐK]]&lt;&gt;0,0,IF(Table1[[#This Row],[Phân loại]]="Bán hàng",Table1[[#This Row],[Tổng giá trị]],-Table1[[#This Row],[Tổng giá trị]]))</f>
        <v>-69808</v>
      </c>
      <c r="Q3222" s="35">
        <f t="shared" si="790"/>
        <v>-69808</v>
      </c>
      <c r="R3222" s="7">
        <f>Table1[[#This Row],[Số còn phải thu ĐK]]+Table1[[#This Row],[Giá Trị HD sau CK]]-Table1[[#This Row],[Số tiền đã thu]]</f>
        <v>0</v>
      </c>
      <c r="S3222" s="6">
        <f>IF(Table1[[#This Row],[Ngày hóa đơn]]&lt;&gt;"",Table1[[#This Row],[Ngày hóa đơn]],IF(Table1[[#This Row],[Ngày hạch toán]]&lt;&gt;"",Table1[[#This Row],[Ngày hạch toán]],""))</f>
        <v>46046</v>
      </c>
      <c r="T3222" s="7"/>
      <c r="U3222" s="6">
        <f>IF(Table1[[#This Row],[Ngày tính CN]]="","",S3222+T3222)</f>
        <v>46046</v>
      </c>
      <c r="V3222" s="35">
        <f ca="1">IF(Table1[[#This Row],[Hạn thanh toán]]="","",IF((U3222-NOW())&lt;0,0,(U3222-NOW())))</f>
        <v>0</v>
      </c>
      <c r="W3222" s="35"/>
      <c r="X3222" s="35" t="str">
        <f t="shared" ca="1" si="791"/>
        <v/>
      </c>
      <c r="Y3222" s="2" t="str">
        <f t="shared" si="792"/>
        <v>Đã thanh toán</v>
      </c>
      <c r="Z3222" s="51">
        <f t="shared" si="782"/>
        <v>46046</v>
      </c>
      <c r="AA3222" s="51">
        <f t="shared" si="783"/>
        <v>46055</v>
      </c>
      <c r="AD3222" s="2" t="str">
        <f>VLOOKUP($A3222,MA_KH!$A:$Q,MA_KH!O$1,0)</f>
        <v>SATRA - STSG</v>
      </c>
      <c r="AE3222" s="2" t="str">
        <f>VLOOKUP($A3222,MA_KH!$A:$Q,MA_KH!P$1,0)</f>
        <v>CN TCT TM SÀI GÒN – TNHH MTV – SIÊU THỊ SÀI GÒN</v>
      </c>
    </row>
    <row r="3223" spans="1:31" ht="25.5" hidden="1" customHeight="1" x14ac:dyDescent="0.2">
      <c r="A3223" s="30" t="s">
        <v>22265</v>
      </c>
      <c r="B3223" s="30" t="s">
        <v>40</v>
      </c>
      <c r="C3223" s="37">
        <v>46046</v>
      </c>
      <c r="D3223" s="30" t="s">
        <v>23707</v>
      </c>
      <c r="E3223" s="37">
        <v>46046</v>
      </c>
      <c r="F3223" s="30">
        <v>277</v>
      </c>
      <c r="G3223" s="30" t="s">
        <v>23710</v>
      </c>
      <c r="H3223" s="38">
        <v>64637</v>
      </c>
      <c r="I3223" s="67">
        <v>0</v>
      </c>
      <c r="J3223" s="38">
        <v>5171</v>
      </c>
      <c r="K3223" s="38">
        <v>69808</v>
      </c>
      <c r="L3223" s="68" t="s">
        <v>22850</v>
      </c>
      <c r="M3223" s="6">
        <v>46055</v>
      </c>
      <c r="O3223" s="35">
        <f>IF(Table1[[#This Row],[Phân loại]]="Tồn đầu kỳ",Table1[[#This Row],[Tổng giá trị]],0)</f>
        <v>0</v>
      </c>
      <c r="P3223" s="7">
        <f>IF(Table1[[#This Row],[Số còn phải thu ĐK]]&lt;&gt;0,0,IF(Table1[[#This Row],[Phân loại]]="Bán hàng",Table1[[#This Row],[Tổng giá trị]],-Table1[[#This Row],[Tổng giá trị]]))</f>
        <v>-69808</v>
      </c>
      <c r="Q3223" s="35">
        <f t="shared" si="790"/>
        <v>-69808</v>
      </c>
      <c r="R3223" s="7">
        <f>Table1[[#This Row],[Số còn phải thu ĐK]]+Table1[[#This Row],[Giá Trị HD sau CK]]-Table1[[#This Row],[Số tiền đã thu]]</f>
        <v>0</v>
      </c>
      <c r="S3223" s="6">
        <f>IF(Table1[[#This Row],[Ngày hóa đơn]]&lt;&gt;"",Table1[[#This Row],[Ngày hóa đơn]],IF(Table1[[#This Row],[Ngày hạch toán]]&lt;&gt;"",Table1[[#This Row],[Ngày hạch toán]],""))</f>
        <v>46046</v>
      </c>
      <c r="T3223" s="7"/>
      <c r="U3223" s="6">
        <f>IF(Table1[[#This Row],[Ngày tính CN]]="","",S3223+T3223)</f>
        <v>46046</v>
      </c>
      <c r="V3223" s="35">
        <f ca="1">IF(Table1[[#This Row],[Hạn thanh toán]]="","",IF((U3223-NOW())&lt;0,0,(U3223-NOW())))</f>
        <v>0</v>
      </c>
      <c r="W3223" s="35"/>
      <c r="X3223" s="35" t="str">
        <f t="shared" ca="1" si="791"/>
        <v/>
      </c>
      <c r="Y3223" s="2" t="str">
        <f t="shared" si="792"/>
        <v>Đã thanh toán</v>
      </c>
      <c r="Z3223" s="51">
        <f t="shared" si="782"/>
        <v>46046</v>
      </c>
      <c r="AA3223" s="51">
        <f t="shared" si="783"/>
        <v>46055</v>
      </c>
      <c r="AD3223" s="2" t="str">
        <f>VLOOKUP($A3223,MA_KH!$A:$Q,MA_KH!O$1,0)</f>
        <v>SATRA - STSG</v>
      </c>
      <c r="AE3223" s="2" t="str">
        <f>VLOOKUP($A3223,MA_KH!$A:$Q,MA_KH!P$1,0)</f>
        <v>CN TCT TM SÀI GÒN – TNHH MTV – SIÊU THỊ SÀI GÒN</v>
      </c>
    </row>
    <row r="3224" spans="1:31" ht="25.5" hidden="1" customHeight="1" x14ac:dyDescent="0.2">
      <c r="A3224" s="30" t="s">
        <v>22265</v>
      </c>
      <c r="B3224" s="30" t="s">
        <v>40</v>
      </c>
      <c r="C3224" s="37">
        <v>46046</v>
      </c>
      <c r="D3224" s="30" t="s">
        <v>23707</v>
      </c>
      <c r="E3224" s="37">
        <v>46046</v>
      </c>
      <c r="F3224" s="30">
        <v>277</v>
      </c>
      <c r="G3224" s="30" t="s">
        <v>23711</v>
      </c>
      <c r="H3224" s="38">
        <v>96955</v>
      </c>
      <c r="I3224" s="67">
        <v>0</v>
      </c>
      <c r="J3224" s="38">
        <v>7756</v>
      </c>
      <c r="K3224" s="38">
        <v>104711</v>
      </c>
      <c r="L3224" s="68" t="s">
        <v>22850</v>
      </c>
      <c r="M3224" s="6">
        <v>46055</v>
      </c>
      <c r="O3224" s="35">
        <f>IF(Table1[[#This Row],[Phân loại]]="Tồn đầu kỳ",Table1[[#This Row],[Tổng giá trị]],0)</f>
        <v>0</v>
      </c>
      <c r="P3224" s="7">
        <f>IF(Table1[[#This Row],[Số còn phải thu ĐK]]&lt;&gt;0,0,IF(Table1[[#This Row],[Phân loại]]="Bán hàng",Table1[[#This Row],[Tổng giá trị]],-Table1[[#This Row],[Tổng giá trị]]))</f>
        <v>-104711</v>
      </c>
      <c r="Q3224" s="35">
        <f t="shared" si="790"/>
        <v>-104711</v>
      </c>
      <c r="R3224" s="7">
        <f>Table1[[#This Row],[Số còn phải thu ĐK]]+Table1[[#This Row],[Giá Trị HD sau CK]]-Table1[[#This Row],[Số tiền đã thu]]</f>
        <v>0</v>
      </c>
      <c r="S3224" s="6">
        <f>IF(Table1[[#This Row],[Ngày hóa đơn]]&lt;&gt;"",Table1[[#This Row],[Ngày hóa đơn]],IF(Table1[[#This Row],[Ngày hạch toán]]&lt;&gt;"",Table1[[#This Row],[Ngày hạch toán]],""))</f>
        <v>46046</v>
      </c>
      <c r="T3224" s="7"/>
      <c r="U3224" s="6">
        <f>IF(Table1[[#This Row],[Ngày tính CN]]="","",S3224+T3224)</f>
        <v>46046</v>
      </c>
      <c r="V3224" s="35">
        <f ca="1">IF(Table1[[#This Row],[Hạn thanh toán]]="","",IF((U3224-NOW())&lt;0,0,(U3224-NOW())))</f>
        <v>0</v>
      </c>
      <c r="W3224" s="35"/>
      <c r="X3224" s="35" t="str">
        <f t="shared" ca="1" si="791"/>
        <v/>
      </c>
      <c r="Y3224" s="2" t="str">
        <f t="shared" si="792"/>
        <v>Đã thanh toán</v>
      </c>
      <c r="Z3224" s="51">
        <f t="shared" si="782"/>
        <v>46046</v>
      </c>
      <c r="AA3224" s="51">
        <f t="shared" si="783"/>
        <v>46055</v>
      </c>
      <c r="AD3224" s="2" t="str">
        <f>VLOOKUP($A3224,MA_KH!$A:$Q,MA_KH!O$1,0)</f>
        <v>SATRA - STSG</v>
      </c>
      <c r="AE3224" s="2" t="str">
        <f>VLOOKUP($A3224,MA_KH!$A:$Q,MA_KH!P$1,0)</f>
        <v>CN TCT TM SÀI GÒN – TNHH MTV – SIÊU THỊ SÀI GÒN</v>
      </c>
    </row>
    <row r="3225" spans="1:31" ht="25.5" hidden="1" customHeight="1" x14ac:dyDescent="0.2">
      <c r="A3225" s="30" t="s">
        <v>22265</v>
      </c>
      <c r="B3225" s="30" t="s">
        <v>40</v>
      </c>
      <c r="C3225" s="37">
        <v>46046</v>
      </c>
      <c r="D3225" s="30" t="s">
        <v>23707</v>
      </c>
      <c r="E3225" s="37">
        <v>46046</v>
      </c>
      <c r="F3225" s="30">
        <v>277</v>
      </c>
      <c r="G3225" s="30" t="s">
        <v>23712</v>
      </c>
      <c r="H3225" s="38">
        <v>129274</v>
      </c>
      <c r="I3225" s="67">
        <v>0</v>
      </c>
      <c r="J3225" s="38">
        <v>10342</v>
      </c>
      <c r="K3225" s="38">
        <v>139616</v>
      </c>
      <c r="L3225" s="68" t="s">
        <v>22850</v>
      </c>
      <c r="M3225" s="6">
        <v>46055</v>
      </c>
      <c r="O3225" s="35">
        <f>IF(Table1[[#This Row],[Phân loại]]="Tồn đầu kỳ",Table1[[#This Row],[Tổng giá trị]],0)</f>
        <v>0</v>
      </c>
      <c r="P3225" s="7">
        <f>IF(Table1[[#This Row],[Số còn phải thu ĐK]]&lt;&gt;0,0,IF(Table1[[#This Row],[Phân loại]]="Bán hàng",Table1[[#This Row],[Tổng giá trị]],-Table1[[#This Row],[Tổng giá trị]]))</f>
        <v>-139616</v>
      </c>
      <c r="Q3225" s="35">
        <f t="shared" si="790"/>
        <v>-139616</v>
      </c>
      <c r="R3225" s="7">
        <f>Table1[[#This Row],[Số còn phải thu ĐK]]+Table1[[#This Row],[Giá Trị HD sau CK]]-Table1[[#This Row],[Số tiền đã thu]]</f>
        <v>0</v>
      </c>
      <c r="S3225" s="6">
        <f>IF(Table1[[#This Row],[Ngày hóa đơn]]&lt;&gt;"",Table1[[#This Row],[Ngày hóa đơn]],IF(Table1[[#This Row],[Ngày hạch toán]]&lt;&gt;"",Table1[[#This Row],[Ngày hạch toán]],""))</f>
        <v>46046</v>
      </c>
      <c r="T3225" s="7"/>
      <c r="U3225" s="6">
        <f>IF(Table1[[#This Row],[Ngày tính CN]]="","",S3225+T3225)</f>
        <v>46046</v>
      </c>
      <c r="V3225" s="35">
        <f ca="1">IF(Table1[[#This Row],[Hạn thanh toán]]="","",IF((U3225-NOW())&lt;0,0,(U3225-NOW())))</f>
        <v>0</v>
      </c>
      <c r="W3225" s="35"/>
      <c r="X3225" s="35" t="str">
        <f t="shared" ca="1" si="791"/>
        <v/>
      </c>
      <c r="Y3225" s="2" t="str">
        <f t="shared" si="792"/>
        <v>Đã thanh toán</v>
      </c>
      <c r="Z3225" s="51">
        <f t="shared" si="782"/>
        <v>46046</v>
      </c>
      <c r="AA3225" s="51">
        <f t="shared" si="783"/>
        <v>46055</v>
      </c>
      <c r="AD3225" s="2" t="str">
        <f>VLOOKUP($A3225,MA_KH!$A:$Q,MA_KH!O$1,0)</f>
        <v>SATRA - STSG</v>
      </c>
      <c r="AE3225" s="2" t="str">
        <f>VLOOKUP($A3225,MA_KH!$A:$Q,MA_KH!P$1,0)</f>
        <v>CN TCT TM SÀI GÒN – TNHH MTV – SIÊU THỊ SÀI GÒN</v>
      </c>
    </row>
    <row r="3226" spans="1:31" ht="25.5" hidden="1" customHeight="1" x14ac:dyDescent="0.2">
      <c r="A3226" s="30" t="s">
        <v>22265</v>
      </c>
      <c r="B3226" s="30" t="s">
        <v>40</v>
      </c>
      <c r="C3226" s="37">
        <v>46046</v>
      </c>
      <c r="D3226" s="30" t="s">
        <v>23707</v>
      </c>
      <c r="E3226" s="37">
        <v>46046</v>
      </c>
      <c r="F3226" s="30">
        <v>277</v>
      </c>
      <c r="G3226" s="30" t="s">
        <v>23713</v>
      </c>
      <c r="H3226" s="38">
        <v>80796</v>
      </c>
      <c r="I3226" s="67">
        <v>0</v>
      </c>
      <c r="J3226" s="38">
        <v>6464</v>
      </c>
      <c r="K3226" s="38">
        <v>87260</v>
      </c>
      <c r="L3226" s="68" t="s">
        <v>22850</v>
      </c>
      <c r="M3226" s="6">
        <v>46055</v>
      </c>
      <c r="O3226" s="35">
        <f>IF(Table1[[#This Row],[Phân loại]]="Tồn đầu kỳ",Table1[[#This Row],[Tổng giá trị]],0)</f>
        <v>0</v>
      </c>
      <c r="P3226" s="7">
        <f>IF(Table1[[#This Row],[Số còn phải thu ĐK]]&lt;&gt;0,0,IF(Table1[[#This Row],[Phân loại]]="Bán hàng",Table1[[#This Row],[Tổng giá trị]],-Table1[[#This Row],[Tổng giá trị]]))</f>
        <v>-87260</v>
      </c>
      <c r="Q3226" s="35">
        <f t="shared" si="790"/>
        <v>-87260</v>
      </c>
      <c r="R3226" s="7">
        <f>Table1[[#This Row],[Số còn phải thu ĐK]]+Table1[[#This Row],[Giá Trị HD sau CK]]-Table1[[#This Row],[Số tiền đã thu]]</f>
        <v>0</v>
      </c>
      <c r="S3226" s="6">
        <f>IF(Table1[[#This Row],[Ngày hóa đơn]]&lt;&gt;"",Table1[[#This Row],[Ngày hóa đơn]],IF(Table1[[#This Row],[Ngày hạch toán]]&lt;&gt;"",Table1[[#This Row],[Ngày hạch toán]],""))</f>
        <v>46046</v>
      </c>
      <c r="T3226" s="7"/>
      <c r="U3226" s="6">
        <f>IF(Table1[[#This Row],[Ngày tính CN]]="","",S3226+T3226)</f>
        <v>46046</v>
      </c>
      <c r="V3226" s="35">
        <f ca="1">IF(Table1[[#This Row],[Hạn thanh toán]]="","",IF((U3226-NOW())&lt;0,0,(U3226-NOW())))</f>
        <v>0</v>
      </c>
      <c r="W3226" s="35"/>
      <c r="X3226" s="35" t="str">
        <f t="shared" ca="1" si="791"/>
        <v/>
      </c>
      <c r="Y3226" s="2" t="str">
        <f t="shared" si="792"/>
        <v>Đã thanh toán</v>
      </c>
      <c r="Z3226" s="51">
        <f t="shared" si="782"/>
        <v>46046</v>
      </c>
      <c r="AA3226" s="51">
        <f t="shared" si="783"/>
        <v>46055</v>
      </c>
      <c r="AD3226" s="2" t="str">
        <f>VLOOKUP($A3226,MA_KH!$A:$Q,MA_KH!O$1,0)</f>
        <v>SATRA - STSG</v>
      </c>
      <c r="AE3226" s="2" t="str">
        <f>VLOOKUP($A3226,MA_KH!$A:$Q,MA_KH!P$1,0)</f>
        <v>CN TCT TM SÀI GÒN – TNHH MTV – SIÊU THỊ SÀI GÒN</v>
      </c>
    </row>
    <row r="3227" spans="1:31" ht="25.5" hidden="1" customHeight="1" x14ac:dyDescent="0.2">
      <c r="A3227" s="30" t="s">
        <v>22265</v>
      </c>
      <c r="B3227" s="30" t="s">
        <v>40</v>
      </c>
      <c r="C3227" s="37">
        <v>46036</v>
      </c>
      <c r="D3227" s="39" t="s">
        <v>23745</v>
      </c>
      <c r="E3227" s="37">
        <v>46036</v>
      </c>
      <c r="F3227" s="75">
        <v>136</v>
      </c>
      <c r="G3227" s="39" t="s">
        <v>23746</v>
      </c>
      <c r="H3227" s="41">
        <v>621716</v>
      </c>
      <c r="I3227" s="67">
        <v>0</v>
      </c>
      <c r="J3227" s="41">
        <v>49737</v>
      </c>
      <c r="K3227" s="41">
        <v>671453</v>
      </c>
      <c r="L3227" s="68" t="s">
        <v>41</v>
      </c>
      <c r="M3227" s="6">
        <v>46055</v>
      </c>
      <c r="O3227" s="35">
        <f>IF(Table1[[#This Row],[Phân loại]]="Tồn đầu kỳ",Table1[[#This Row],[Tổng giá trị]],0)</f>
        <v>0</v>
      </c>
      <c r="P3227" s="7">
        <f>IF(Table1[[#This Row],[Số còn phải thu ĐK]]&lt;&gt;0,0,IF(Table1[[#This Row],[Phân loại]]="Bán hàng",Table1[[#This Row],[Tổng giá trị]],-Table1[[#This Row],[Tổng giá trị]]))</f>
        <v>-671453</v>
      </c>
      <c r="Q3227" s="35">
        <f>IF(M3227&lt;&gt;"",IF(O3227&lt;&gt;0,O3227,P3227),0)</f>
        <v>-671453</v>
      </c>
      <c r="R3227" s="7">
        <f>Table1[[#This Row],[Số còn phải thu ĐK]]+Table1[[#This Row],[Giá Trị HD sau CK]]-Table1[[#This Row],[Số tiền đã thu]]</f>
        <v>0</v>
      </c>
      <c r="S3227" s="6">
        <f>IF(Table1[[#This Row],[Ngày hóa đơn]]&lt;&gt;"",Table1[[#This Row],[Ngày hóa đơn]],IF(Table1[[#This Row],[Ngày hạch toán]]&lt;&gt;"",Table1[[#This Row],[Ngày hạch toán]],""))</f>
        <v>46036</v>
      </c>
      <c r="T3227" s="7"/>
      <c r="U3227" s="6">
        <f>IF(Table1[[#This Row],[Ngày tính CN]]="","",S3227+T3227)</f>
        <v>46036</v>
      </c>
      <c r="V3227" s="35">
        <f ca="1">IF(Table1[[#This Row],[Hạn thanh toán]]="","",IF((U3227-NOW())&lt;0,0,(U3227-NOW())))</f>
        <v>0</v>
      </c>
      <c r="W3227" s="35"/>
      <c r="X3227" s="35" t="str">
        <f ca="1">IF(OR(U3227="",R3227=0),"",IF((U3227-NOW())&lt;0,-(U3227-NOW()),0))</f>
        <v/>
      </c>
      <c r="Y3227" s="2" t="str">
        <f>IF(R3227=0,"Đã thanh toán",IF(X3227="","",IF(X3227&lt;=0,"Chưa đến hạn thanh toán",IF(X3227&lt;=30,"Nợ quá hạn 30 ngày",IF(X3227&lt;=60,"Nợ quá hạn từ 30 ngày đến 60 ngày",IF(X3227&lt;=90,"Nợ quá hạn từ 60 ngày đến 90 ngày",IF(X3227&lt;=120,"Nợ quá hạn từ 90 ngày đến 120 ngày","Nợ quá hạn hơn 120 ngày có khả năng mất thanh toán")))))))</f>
        <v>Đã thanh toán</v>
      </c>
      <c r="Z3227" s="51">
        <f t="shared" si="782"/>
        <v>46036</v>
      </c>
      <c r="AA3227" s="51">
        <f t="shared" si="783"/>
        <v>46055</v>
      </c>
      <c r="AD3227" s="2" t="str">
        <f>VLOOKUP($A3227,MA_KH!$A:$Q,MA_KH!O$1,0)</f>
        <v>SATRA - STSG</v>
      </c>
      <c r="AE3227" s="2" t="str">
        <f>VLOOKUP($A3227,MA_KH!$A:$Q,MA_KH!P$1,0)</f>
        <v>CN TCT TM SÀI GÒN – TNHH MTV – SIÊU THỊ SÀI GÒN</v>
      </c>
    </row>
    <row r="3228" spans="1:31" ht="25.5" hidden="1" customHeight="1" x14ac:dyDescent="0.2">
      <c r="A3228" s="39" t="s">
        <v>22265</v>
      </c>
      <c r="B3228" s="39" t="s">
        <v>40</v>
      </c>
      <c r="C3228" s="37">
        <v>46048</v>
      </c>
      <c r="D3228" s="39" t="s">
        <v>23714</v>
      </c>
      <c r="E3228" s="37">
        <v>46048</v>
      </c>
      <c r="F3228" s="39">
        <v>6027</v>
      </c>
      <c r="G3228" s="39" t="s">
        <v>23715</v>
      </c>
      <c r="H3228" s="41">
        <v>1813622</v>
      </c>
      <c r="I3228" s="67">
        <v>0</v>
      </c>
      <c r="J3228" s="41">
        <v>145090</v>
      </c>
      <c r="K3228" s="41">
        <v>1958712</v>
      </c>
      <c r="L3228" s="7" t="s">
        <v>22849</v>
      </c>
      <c r="M3228" s="6">
        <v>46083</v>
      </c>
      <c r="O3228" s="35">
        <f>IF(Table1[[#This Row],[Phân loại]]="Tồn đầu kỳ",Table1[[#This Row],[Tổng giá trị]],0)</f>
        <v>0</v>
      </c>
      <c r="P3228" s="7">
        <f>IF(Table1[[#This Row],[Số còn phải thu ĐK]]&lt;&gt;0,0,IF(Table1[[#This Row],[Phân loại]]="Bán hàng",Table1[[#This Row],[Tổng giá trị]],-Table1[[#This Row],[Tổng giá trị]]))</f>
        <v>1958712</v>
      </c>
      <c r="Q3228" s="35">
        <f t="shared" si="790"/>
        <v>1958712</v>
      </c>
      <c r="R3228" s="7">
        <f>Table1[[#This Row],[Số còn phải thu ĐK]]+Table1[[#This Row],[Giá Trị HD sau CK]]-Table1[[#This Row],[Số tiền đã thu]]</f>
        <v>0</v>
      </c>
      <c r="S3228" s="6">
        <f>IF(Table1[[#This Row],[Ngày hóa đơn]]&lt;&gt;"",Table1[[#This Row],[Ngày hóa đơn]],IF(Table1[[#This Row],[Ngày hạch toán]]&lt;&gt;"",Table1[[#This Row],[Ngày hạch toán]],""))</f>
        <v>46048</v>
      </c>
      <c r="T3228" s="7"/>
      <c r="U3228" s="6">
        <f>IF(Table1[[#This Row],[Ngày tính CN]]="","",S3228+T3228)</f>
        <v>46048</v>
      </c>
      <c r="V3228" s="35">
        <f ca="1">IF(Table1[[#This Row],[Hạn thanh toán]]="","",IF((U3228-NOW())&lt;0,0,(U3228-NOW())))</f>
        <v>0</v>
      </c>
      <c r="W3228" s="35"/>
      <c r="X3228" s="35" t="str">
        <f t="shared" ca="1" si="791"/>
        <v/>
      </c>
      <c r="Y3228" s="2" t="str">
        <f t="shared" si="792"/>
        <v>Đã thanh toán</v>
      </c>
      <c r="Z3228" s="51">
        <f t="shared" si="782"/>
        <v>46048</v>
      </c>
      <c r="AA3228" s="51">
        <f t="shared" si="783"/>
        <v>46083</v>
      </c>
      <c r="AD3228" s="2" t="str">
        <f>VLOOKUP($A3228,MA_KH!$A:$Q,MA_KH!O$1,0)</f>
        <v>SATRA - STSG</v>
      </c>
      <c r="AE3228" s="2" t="str">
        <f>VLOOKUP($A3228,MA_KH!$A:$Q,MA_KH!P$1,0)</f>
        <v>CN TCT TM SÀI GÒN – TNHH MTV – SIÊU THỊ SÀI GÒN</v>
      </c>
    </row>
    <row r="3229" spans="1:31" ht="25.5" hidden="1" customHeight="1" x14ac:dyDescent="0.2">
      <c r="A3229" s="30" t="s">
        <v>22209</v>
      </c>
      <c r="B3229" s="30" t="s">
        <v>34</v>
      </c>
      <c r="C3229" s="37">
        <v>46029</v>
      </c>
      <c r="D3229" s="30" t="s">
        <v>23716</v>
      </c>
      <c r="E3229" s="37">
        <v>46029</v>
      </c>
      <c r="F3229" s="30">
        <v>691</v>
      </c>
      <c r="G3229" s="30" t="s">
        <v>23717</v>
      </c>
      <c r="H3229" s="38">
        <v>2746055</v>
      </c>
      <c r="I3229" s="67">
        <v>0</v>
      </c>
      <c r="J3229" s="38">
        <v>219684</v>
      </c>
      <c r="K3229" s="38">
        <v>2965739</v>
      </c>
      <c r="L3229" s="7" t="s">
        <v>22849</v>
      </c>
      <c r="M3229" s="6">
        <v>46098</v>
      </c>
      <c r="O3229" s="35">
        <f>IF(Table1[[#This Row],[Phân loại]]="Tồn đầu kỳ",Table1[[#This Row],[Tổng giá trị]],0)</f>
        <v>0</v>
      </c>
      <c r="P3229" s="7">
        <f>IF(Table1[[#This Row],[Số còn phải thu ĐK]]&lt;&gt;0,0,IF(Table1[[#This Row],[Phân loại]]="Bán hàng",Table1[[#This Row],[Tổng giá trị]],-Table1[[#This Row],[Tổng giá trị]]))</f>
        <v>2965739</v>
      </c>
      <c r="Q3229" s="35">
        <f t="shared" ref="Q3229:Q3237" si="793">IF(M3229&lt;&gt;"",IF(O3229&lt;&gt;0,O3229,P3229),0)</f>
        <v>2965739</v>
      </c>
      <c r="R3229" s="7">
        <f>Table1[[#This Row],[Số còn phải thu ĐK]]+Table1[[#This Row],[Giá Trị HD sau CK]]-Table1[[#This Row],[Số tiền đã thu]]</f>
        <v>0</v>
      </c>
      <c r="S3229" s="6">
        <f>IF(Table1[[#This Row],[Ngày hóa đơn]]&lt;&gt;"",Table1[[#This Row],[Ngày hóa đơn]],IF(Table1[[#This Row],[Ngày hạch toán]]&lt;&gt;"",Table1[[#This Row],[Ngày hạch toán]],""))</f>
        <v>46029</v>
      </c>
      <c r="T3229" s="7"/>
      <c r="U3229" s="6">
        <f>IF(Table1[[#This Row],[Ngày tính CN]]="","",S3229+T3229)</f>
        <v>46029</v>
      </c>
      <c r="V3229" s="35">
        <f ca="1">IF(Table1[[#This Row],[Hạn thanh toán]]="","",IF((U3229-NOW())&lt;0,0,(U3229-NOW())))</f>
        <v>0</v>
      </c>
      <c r="W3229" s="35"/>
      <c r="X3229" s="35" t="str">
        <f t="shared" ref="X3229:X3237" ca="1" si="794">IF(OR(U3229="",R3229=0),"",IF((U3229-NOW())&lt;0,-(U3229-NOW()),0))</f>
        <v/>
      </c>
      <c r="Y3229" s="2" t="str">
        <f t="shared" ref="Y3229:Y3237" si="795">IF(R3229=0,"Đã thanh toán",IF(X3229="","",IF(X3229&lt;=0,"Chưa đến hạn thanh toán",IF(X3229&lt;=30,"Nợ quá hạn 30 ngày",IF(X3229&lt;=60,"Nợ quá hạn từ 30 ngày đến 60 ngày",IF(X3229&lt;=90,"Nợ quá hạn từ 60 ngày đến 90 ngày",IF(X3229&lt;=120,"Nợ quá hạn từ 90 ngày đến 120 ngày","Nợ quá hạn hơn 120 ngày có khả năng mất thanh toán")))))))</f>
        <v>Đã thanh toán</v>
      </c>
      <c r="Z3229" s="51">
        <f t="shared" si="782"/>
        <v>46029</v>
      </c>
      <c r="AA3229" s="51">
        <f t="shared" si="783"/>
        <v>46098</v>
      </c>
      <c r="AD3229" s="2" t="str">
        <f>VLOOKUP($A3229,MA_KH!$A:$Q,MA_KH!O$1,0)</f>
        <v>SATRA CỦ CHI</v>
      </c>
      <c r="AE3229" s="2" t="str">
        <f>VLOOKUP($A3229,MA_KH!$A:$Q,MA_KH!P$1,0)</f>
        <v>Trung Tâm Thương Mại Satra Củ Chi</v>
      </c>
    </row>
    <row r="3230" spans="1:31" ht="25.5" hidden="1" customHeight="1" x14ac:dyDescent="0.2">
      <c r="A3230" s="30" t="s">
        <v>22209</v>
      </c>
      <c r="B3230" s="30" t="s">
        <v>34</v>
      </c>
      <c r="C3230" s="37">
        <v>46030</v>
      </c>
      <c r="D3230" s="30" t="s">
        <v>23718</v>
      </c>
      <c r="E3230" s="37">
        <v>46031</v>
      </c>
      <c r="F3230" s="30">
        <v>82</v>
      </c>
      <c r="G3230" s="30" t="s">
        <v>23719</v>
      </c>
      <c r="H3230" s="38">
        <v>435558</v>
      </c>
      <c r="I3230" s="67">
        <v>0</v>
      </c>
      <c r="J3230" s="38">
        <v>34845</v>
      </c>
      <c r="K3230" s="38">
        <v>470403</v>
      </c>
      <c r="L3230" s="68" t="s">
        <v>41</v>
      </c>
      <c r="M3230" s="6">
        <v>46051</v>
      </c>
      <c r="O3230" s="35">
        <f>IF(Table1[[#This Row],[Phân loại]]="Tồn đầu kỳ",Table1[[#This Row],[Tổng giá trị]],0)</f>
        <v>0</v>
      </c>
      <c r="P3230" s="7">
        <f>IF(Table1[[#This Row],[Số còn phải thu ĐK]]&lt;&gt;0,0,IF(Table1[[#This Row],[Phân loại]]="Bán hàng",Table1[[#This Row],[Tổng giá trị]],-Table1[[#This Row],[Tổng giá trị]]))</f>
        <v>-470403</v>
      </c>
      <c r="Q3230" s="35">
        <f t="shared" si="793"/>
        <v>-470403</v>
      </c>
      <c r="R3230" s="7">
        <f>Table1[[#This Row],[Số còn phải thu ĐK]]+Table1[[#This Row],[Giá Trị HD sau CK]]-Table1[[#This Row],[Số tiền đã thu]]</f>
        <v>0</v>
      </c>
      <c r="S3230" s="6">
        <f>IF(Table1[[#This Row],[Ngày hóa đơn]]&lt;&gt;"",Table1[[#This Row],[Ngày hóa đơn]],IF(Table1[[#This Row],[Ngày hạch toán]]&lt;&gt;"",Table1[[#This Row],[Ngày hạch toán]],""))</f>
        <v>46031</v>
      </c>
      <c r="T3230" s="7"/>
      <c r="U3230" s="6">
        <f>IF(Table1[[#This Row],[Ngày tính CN]]="","",S3230+T3230)</f>
        <v>46031</v>
      </c>
      <c r="V3230" s="35">
        <f ca="1">IF(Table1[[#This Row],[Hạn thanh toán]]="","",IF((U3230-NOW())&lt;0,0,(U3230-NOW())))</f>
        <v>0</v>
      </c>
      <c r="W3230" s="35"/>
      <c r="X3230" s="35" t="str">
        <f t="shared" ca="1" si="794"/>
        <v/>
      </c>
      <c r="Y3230" s="2" t="str">
        <f t="shared" si="795"/>
        <v>Đã thanh toán</v>
      </c>
      <c r="Z3230" s="51">
        <f t="shared" si="782"/>
        <v>46031</v>
      </c>
      <c r="AA3230" s="51">
        <f t="shared" si="783"/>
        <v>46051</v>
      </c>
      <c r="AD3230" s="2" t="str">
        <f>VLOOKUP($A3230,MA_KH!$A:$Q,MA_KH!O$1,0)</f>
        <v>SATRA CỦ CHI</v>
      </c>
      <c r="AE3230" s="2" t="str">
        <f>VLOOKUP($A3230,MA_KH!$A:$Q,MA_KH!P$1,0)</f>
        <v>Trung Tâm Thương Mại Satra Củ Chi</v>
      </c>
    </row>
    <row r="3231" spans="1:31" ht="25.5" hidden="1" customHeight="1" x14ac:dyDescent="0.2">
      <c r="A3231" s="30" t="s">
        <v>22209</v>
      </c>
      <c r="B3231" s="30" t="s">
        <v>34</v>
      </c>
      <c r="C3231" s="37">
        <v>46043</v>
      </c>
      <c r="D3231" s="30" t="s">
        <v>23720</v>
      </c>
      <c r="E3231" s="37">
        <v>46043</v>
      </c>
      <c r="F3231" s="30">
        <v>4719</v>
      </c>
      <c r="G3231" s="30" t="s">
        <v>23721</v>
      </c>
      <c r="H3231" s="38">
        <v>5756820</v>
      </c>
      <c r="I3231" s="67">
        <v>0</v>
      </c>
      <c r="J3231" s="38">
        <v>460546</v>
      </c>
      <c r="K3231" s="38">
        <v>6217366</v>
      </c>
      <c r="L3231" s="7" t="s">
        <v>22849</v>
      </c>
      <c r="M3231" s="6">
        <v>46106</v>
      </c>
      <c r="O3231" s="35">
        <f>IF(Table1[[#This Row],[Phân loại]]="Tồn đầu kỳ",Table1[[#This Row],[Tổng giá trị]],0)</f>
        <v>0</v>
      </c>
      <c r="P3231" s="7">
        <f>IF(Table1[[#This Row],[Số còn phải thu ĐK]]&lt;&gt;0,0,IF(Table1[[#This Row],[Phân loại]]="Bán hàng",Table1[[#This Row],[Tổng giá trị]],-Table1[[#This Row],[Tổng giá trị]]))</f>
        <v>6217366</v>
      </c>
      <c r="Q3231" s="35">
        <f t="shared" si="793"/>
        <v>6217366</v>
      </c>
      <c r="R3231" s="7">
        <f>Table1[[#This Row],[Số còn phải thu ĐK]]+Table1[[#This Row],[Giá Trị HD sau CK]]-Table1[[#This Row],[Số tiền đã thu]]</f>
        <v>0</v>
      </c>
      <c r="S3231" s="6">
        <f>IF(Table1[[#This Row],[Ngày hóa đơn]]&lt;&gt;"",Table1[[#This Row],[Ngày hóa đơn]],IF(Table1[[#This Row],[Ngày hạch toán]]&lt;&gt;"",Table1[[#This Row],[Ngày hạch toán]],""))</f>
        <v>46043</v>
      </c>
      <c r="T3231" s="7"/>
      <c r="U3231" s="6">
        <f>IF(Table1[[#This Row],[Ngày tính CN]]="","",S3231+T3231)</f>
        <v>46043</v>
      </c>
      <c r="V3231" s="35">
        <f ca="1">IF(Table1[[#This Row],[Hạn thanh toán]]="","",IF((U3231-NOW())&lt;0,0,(U3231-NOW())))</f>
        <v>0</v>
      </c>
      <c r="W3231" s="35"/>
      <c r="X3231" s="35" t="str">
        <f t="shared" ca="1" si="794"/>
        <v/>
      </c>
      <c r="Y3231" s="2" t="str">
        <f t="shared" si="795"/>
        <v>Đã thanh toán</v>
      </c>
      <c r="Z3231" s="51">
        <f t="shared" si="782"/>
        <v>46043</v>
      </c>
      <c r="AA3231" s="51">
        <f t="shared" si="783"/>
        <v>46106</v>
      </c>
      <c r="AD3231" s="2" t="str">
        <f>VLOOKUP($A3231,MA_KH!$A:$Q,MA_KH!O$1,0)</f>
        <v>SATRA CỦ CHI</v>
      </c>
      <c r="AE3231" s="2" t="str">
        <f>VLOOKUP($A3231,MA_KH!$A:$Q,MA_KH!P$1,0)</f>
        <v>Trung Tâm Thương Mại Satra Củ Chi</v>
      </c>
    </row>
    <row r="3232" spans="1:31" ht="25.5" hidden="1" customHeight="1" x14ac:dyDescent="0.2">
      <c r="A3232" s="30" t="s">
        <v>22209</v>
      </c>
      <c r="B3232" s="30" t="s">
        <v>34</v>
      </c>
      <c r="C3232" s="37">
        <v>46048</v>
      </c>
      <c r="D3232" s="30" t="s">
        <v>23722</v>
      </c>
      <c r="E3232" s="37">
        <v>46048</v>
      </c>
      <c r="F3232" s="30">
        <v>261</v>
      </c>
      <c r="G3232" s="30" t="s">
        <v>23723</v>
      </c>
      <c r="H3232" s="38">
        <v>167201</v>
      </c>
      <c r="I3232" s="67">
        <v>0</v>
      </c>
      <c r="J3232" s="38">
        <v>13376</v>
      </c>
      <c r="K3232" s="38">
        <v>180577</v>
      </c>
      <c r="L3232" s="68" t="s">
        <v>22850</v>
      </c>
      <c r="M3232" s="6">
        <v>46065</v>
      </c>
      <c r="O3232" s="35">
        <f>IF(Table1[[#This Row],[Phân loại]]="Tồn đầu kỳ",Table1[[#This Row],[Tổng giá trị]],0)</f>
        <v>0</v>
      </c>
      <c r="P3232" s="7">
        <f>IF(Table1[[#This Row],[Số còn phải thu ĐK]]&lt;&gt;0,0,IF(Table1[[#This Row],[Phân loại]]="Bán hàng",Table1[[#This Row],[Tổng giá trị]],-Table1[[#This Row],[Tổng giá trị]]))</f>
        <v>-180577</v>
      </c>
      <c r="Q3232" s="35">
        <f t="shared" si="793"/>
        <v>-180577</v>
      </c>
      <c r="R3232" s="7">
        <f>Table1[[#This Row],[Số còn phải thu ĐK]]+Table1[[#This Row],[Giá Trị HD sau CK]]-Table1[[#This Row],[Số tiền đã thu]]</f>
        <v>0</v>
      </c>
      <c r="S3232" s="6">
        <f>IF(Table1[[#This Row],[Ngày hóa đơn]]&lt;&gt;"",Table1[[#This Row],[Ngày hóa đơn]],IF(Table1[[#This Row],[Ngày hạch toán]]&lt;&gt;"",Table1[[#This Row],[Ngày hạch toán]],""))</f>
        <v>46048</v>
      </c>
      <c r="T3232" s="7"/>
      <c r="U3232" s="6">
        <f>IF(Table1[[#This Row],[Ngày tính CN]]="","",S3232+T3232)</f>
        <v>46048</v>
      </c>
      <c r="V3232" s="35">
        <f ca="1">IF(Table1[[#This Row],[Hạn thanh toán]]="","",IF((U3232-NOW())&lt;0,0,(U3232-NOW())))</f>
        <v>0</v>
      </c>
      <c r="W3232" s="35"/>
      <c r="X3232" s="35" t="str">
        <f t="shared" ca="1" si="794"/>
        <v/>
      </c>
      <c r="Y3232" s="2" t="str">
        <f t="shared" si="795"/>
        <v>Đã thanh toán</v>
      </c>
      <c r="Z3232" s="51">
        <f t="shared" si="782"/>
        <v>46048</v>
      </c>
      <c r="AA3232" s="51">
        <f t="shared" si="783"/>
        <v>46065</v>
      </c>
      <c r="AD3232" s="2" t="str">
        <f>VLOOKUP($A3232,MA_KH!$A:$Q,MA_KH!O$1,0)</f>
        <v>SATRA CỦ CHI</v>
      </c>
      <c r="AE3232" s="2" t="str">
        <f>VLOOKUP($A3232,MA_KH!$A:$Q,MA_KH!P$1,0)</f>
        <v>Trung Tâm Thương Mại Satra Củ Chi</v>
      </c>
    </row>
    <row r="3233" spans="1:31" ht="25.5" hidden="1" customHeight="1" x14ac:dyDescent="0.2">
      <c r="A3233" s="30" t="s">
        <v>22209</v>
      </c>
      <c r="B3233" s="30" t="s">
        <v>34</v>
      </c>
      <c r="C3233" s="37">
        <v>46048</v>
      </c>
      <c r="D3233" s="30" t="s">
        <v>23722</v>
      </c>
      <c r="E3233" s="37">
        <v>46048</v>
      </c>
      <c r="F3233" s="30">
        <v>261</v>
      </c>
      <c r="G3233" s="30" t="s">
        <v>23724</v>
      </c>
      <c r="H3233" s="38">
        <v>83600</v>
      </c>
      <c r="I3233" s="67">
        <v>0</v>
      </c>
      <c r="J3233" s="38">
        <v>6688</v>
      </c>
      <c r="K3233" s="38">
        <v>90288</v>
      </c>
      <c r="L3233" s="68" t="s">
        <v>22850</v>
      </c>
      <c r="M3233" s="6">
        <v>46065</v>
      </c>
      <c r="O3233" s="35">
        <f>IF(Table1[[#This Row],[Phân loại]]="Tồn đầu kỳ",Table1[[#This Row],[Tổng giá trị]],0)</f>
        <v>0</v>
      </c>
      <c r="P3233" s="7">
        <f>IF(Table1[[#This Row],[Số còn phải thu ĐK]]&lt;&gt;0,0,IF(Table1[[#This Row],[Phân loại]]="Bán hàng",Table1[[#This Row],[Tổng giá trị]],-Table1[[#This Row],[Tổng giá trị]]))</f>
        <v>-90288</v>
      </c>
      <c r="Q3233" s="35">
        <f t="shared" si="793"/>
        <v>-90288</v>
      </c>
      <c r="R3233" s="7">
        <f>Table1[[#This Row],[Số còn phải thu ĐK]]+Table1[[#This Row],[Giá Trị HD sau CK]]-Table1[[#This Row],[Số tiền đã thu]]</f>
        <v>0</v>
      </c>
      <c r="S3233" s="6">
        <f>IF(Table1[[#This Row],[Ngày hóa đơn]]&lt;&gt;"",Table1[[#This Row],[Ngày hóa đơn]],IF(Table1[[#This Row],[Ngày hạch toán]]&lt;&gt;"",Table1[[#This Row],[Ngày hạch toán]],""))</f>
        <v>46048</v>
      </c>
      <c r="T3233" s="7"/>
      <c r="U3233" s="6">
        <f>IF(Table1[[#This Row],[Ngày tính CN]]="","",S3233+T3233)</f>
        <v>46048</v>
      </c>
      <c r="V3233" s="35">
        <f ca="1">IF(Table1[[#This Row],[Hạn thanh toán]]="","",IF((U3233-NOW())&lt;0,0,(U3233-NOW())))</f>
        <v>0</v>
      </c>
      <c r="W3233" s="35"/>
      <c r="X3233" s="35" t="str">
        <f t="shared" ca="1" si="794"/>
        <v/>
      </c>
      <c r="Y3233" s="2" t="str">
        <f t="shared" si="795"/>
        <v>Đã thanh toán</v>
      </c>
      <c r="Z3233" s="51">
        <f t="shared" si="782"/>
        <v>46048</v>
      </c>
      <c r="AA3233" s="51">
        <f t="shared" si="783"/>
        <v>46065</v>
      </c>
      <c r="AD3233" s="2" t="str">
        <f>VLOOKUP($A3233,MA_KH!$A:$Q,MA_KH!O$1,0)</f>
        <v>SATRA CỦ CHI</v>
      </c>
      <c r="AE3233" s="2" t="str">
        <f>VLOOKUP($A3233,MA_KH!$A:$Q,MA_KH!P$1,0)</f>
        <v>Trung Tâm Thương Mại Satra Củ Chi</v>
      </c>
    </row>
    <row r="3234" spans="1:31" ht="25.5" hidden="1" customHeight="1" x14ac:dyDescent="0.2">
      <c r="A3234" s="30" t="s">
        <v>22209</v>
      </c>
      <c r="B3234" s="30" t="s">
        <v>34</v>
      </c>
      <c r="C3234" s="37">
        <v>46048</v>
      </c>
      <c r="D3234" s="30" t="s">
        <v>23722</v>
      </c>
      <c r="E3234" s="37">
        <v>46048</v>
      </c>
      <c r="F3234" s="30">
        <v>261</v>
      </c>
      <c r="G3234" s="30" t="s">
        <v>23725</v>
      </c>
      <c r="H3234" s="38">
        <v>83600</v>
      </c>
      <c r="I3234" s="67">
        <v>0</v>
      </c>
      <c r="J3234" s="38">
        <v>6688</v>
      </c>
      <c r="K3234" s="38">
        <v>90288</v>
      </c>
      <c r="L3234" s="68" t="s">
        <v>22850</v>
      </c>
      <c r="M3234" s="6">
        <v>46065</v>
      </c>
      <c r="O3234" s="35">
        <f>IF(Table1[[#This Row],[Phân loại]]="Tồn đầu kỳ",Table1[[#This Row],[Tổng giá trị]],0)</f>
        <v>0</v>
      </c>
      <c r="P3234" s="7">
        <f>IF(Table1[[#This Row],[Số còn phải thu ĐK]]&lt;&gt;0,0,IF(Table1[[#This Row],[Phân loại]]="Bán hàng",Table1[[#This Row],[Tổng giá trị]],-Table1[[#This Row],[Tổng giá trị]]))</f>
        <v>-90288</v>
      </c>
      <c r="Q3234" s="35">
        <f t="shared" si="793"/>
        <v>-90288</v>
      </c>
      <c r="R3234" s="7">
        <f>Table1[[#This Row],[Số còn phải thu ĐK]]+Table1[[#This Row],[Giá Trị HD sau CK]]-Table1[[#This Row],[Số tiền đã thu]]</f>
        <v>0</v>
      </c>
      <c r="S3234" s="6">
        <f>IF(Table1[[#This Row],[Ngày hóa đơn]]&lt;&gt;"",Table1[[#This Row],[Ngày hóa đơn]],IF(Table1[[#This Row],[Ngày hạch toán]]&lt;&gt;"",Table1[[#This Row],[Ngày hạch toán]],""))</f>
        <v>46048</v>
      </c>
      <c r="T3234" s="7"/>
      <c r="U3234" s="6">
        <f>IF(Table1[[#This Row],[Ngày tính CN]]="","",S3234+T3234)</f>
        <v>46048</v>
      </c>
      <c r="V3234" s="35">
        <f ca="1">IF(Table1[[#This Row],[Hạn thanh toán]]="","",IF((U3234-NOW())&lt;0,0,(U3234-NOW())))</f>
        <v>0</v>
      </c>
      <c r="W3234" s="35"/>
      <c r="X3234" s="35" t="str">
        <f t="shared" ca="1" si="794"/>
        <v/>
      </c>
      <c r="Y3234" s="2" t="str">
        <f t="shared" si="795"/>
        <v>Đã thanh toán</v>
      </c>
      <c r="Z3234" s="51">
        <f t="shared" si="782"/>
        <v>46048</v>
      </c>
      <c r="AA3234" s="51">
        <f t="shared" si="783"/>
        <v>46065</v>
      </c>
      <c r="AD3234" s="2" t="str">
        <f>VLOOKUP($A3234,MA_KH!$A:$Q,MA_KH!O$1,0)</f>
        <v>SATRA CỦ CHI</v>
      </c>
      <c r="AE3234" s="2" t="str">
        <f>VLOOKUP($A3234,MA_KH!$A:$Q,MA_KH!P$1,0)</f>
        <v>Trung Tâm Thương Mại Satra Củ Chi</v>
      </c>
    </row>
    <row r="3235" spans="1:31" ht="25.5" hidden="1" customHeight="1" x14ac:dyDescent="0.2">
      <c r="A3235" s="30" t="s">
        <v>22209</v>
      </c>
      <c r="B3235" s="30" t="s">
        <v>34</v>
      </c>
      <c r="C3235" s="37">
        <v>46048</v>
      </c>
      <c r="D3235" s="30" t="s">
        <v>23722</v>
      </c>
      <c r="E3235" s="37">
        <v>46048</v>
      </c>
      <c r="F3235" s="30">
        <v>261</v>
      </c>
      <c r="G3235" s="30" t="s">
        <v>23726</v>
      </c>
      <c r="H3235" s="38">
        <v>125401</v>
      </c>
      <c r="I3235" s="67">
        <v>0</v>
      </c>
      <c r="J3235" s="38">
        <v>10032</v>
      </c>
      <c r="K3235" s="38">
        <v>135433</v>
      </c>
      <c r="L3235" s="68" t="s">
        <v>22850</v>
      </c>
      <c r="M3235" s="6">
        <v>46065</v>
      </c>
      <c r="O3235" s="35">
        <f>IF(Table1[[#This Row],[Phân loại]]="Tồn đầu kỳ",Table1[[#This Row],[Tổng giá trị]],0)</f>
        <v>0</v>
      </c>
      <c r="P3235" s="7">
        <f>IF(Table1[[#This Row],[Số còn phải thu ĐK]]&lt;&gt;0,0,IF(Table1[[#This Row],[Phân loại]]="Bán hàng",Table1[[#This Row],[Tổng giá trị]],-Table1[[#This Row],[Tổng giá trị]]))</f>
        <v>-135433</v>
      </c>
      <c r="Q3235" s="35">
        <f t="shared" si="793"/>
        <v>-135433</v>
      </c>
      <c r="R3235" s="7">
        <f>Table1[[#This Row],[Số còn phải thu ĐK]]+Table1[[#This Row],[Giá Trị HD sau CK]]-Table1[[#This Row],[Số tiền đã thu]]</f>
        <v>0</v>
      </c>
      <c r="S3235" s="6">
        <f>IF(Table1[[#This Row],[Ngày hóa đơn]]&lt;&gt;"",Table1[[#This Row],[Ngày hóa đơn]],IF(Table1[[#This Row],[Ngày hạch toán]]&lt;&gt;"",Table1[[#This Row],[Ngày hạch toán]],""))</f>
        <v>46048</v>
      </c>
      <c r="T3235" s="7"/>
      <c r="U3235" s="6">
        <f>IF(Table1[[#This Row],[Ngày tính CN]]="","",S3235+T3235)</f>
        <v>46048</v>
      </c>
      <c r="V3235" s="35">
        <f ca="1">IF(Table1[[#This Row],[Hạn thanh toán]]="","",IF((U3235-NOW())&lt;0,0,(U3235-NOW())))</f>
        <v>0</v>
      </c>
      <c r="W3235" s="35"/>
      <c r="X3235" s="35" t="str">
        <f t="shared" ca="1" si="794"/>
        <v/>
      </c>
      <c r="Y3235" s="2" t="str">
        <f t="shared" si="795"/>
        <v>Đã thanh toán</v>
      </c>
      <c r="Z3235" s="51">
        <f t="shared" si="782"/>
        <v>46048</v>
      </c>
      <c r="AA3235" s="51">
        <f t="shared" si="783"/>
        <v>46065</v>
      </c>
      <c r="AD3235" s="2" t="str">
        <f>VLOOKUP($A3235,MA_KH!$A:$Q,MA_KH!O$1,0)</f>
        <v>SATRA CỦ CHI</v>
      </c>
      <c r="AE3235" s="2" t="str">
        <f>VLOOKUP($A3235,MA_KH!$A:$Q,MA_KH!P$1,0)</f>
        <v>Trung Tâm Thương Mại Satra Củ Chi</v>
      </c>
    </row>
    <row r="3236" spans="1:31" ht="25.5" hidden="1" customHeight="1" x14ac:dyDescent="0.2">
      <c r="A3236" s="30" t="s">
        <v>22209</v>
      </c>
      <c r="B3236" s="30" t="s">
        <v>34</v>
      </c>
      <c r="C3236" s="37">
        <v>46048</v>
      </c>
      <c r="D3236" s="30" t="s">
        <v>23722</v>
      </c>
      <c r="E3236" s="37">
        <v>46048</v>
      </c>
      <c r="F3236" s="30">
        <v>261</v>
      </c>
      <c r="G3236" s="30" t="s">
        <v>23727</v>
      </c>
      <c r="H3236" s="38">
        <v>83600</v>
      </c>
      <c r="I3236" s="67">
        <v>0</v>
      </c>
      <c r="J3236" s="38">
        <v>6688</v>
      </c>
      <c r="K3236" s="38">
        <v>90288</v>
      </c>
      <c r="L3236" s="68" t="s">
        <v>22850</v>
      </c>
      <c r="M3236" s="6">
        <v>46065</v>
      </c>
      <c r="O3236" s="35">
        <f>IF(Table1[[#This Row],[Phân loại]]="Tồn đầu kỳ",Table1[[#This Row],[Tổng giá trị]],0)</f>
        <v>0</v>
      </c>
      <c r="P3236" s="7">
        <f>IF(Table1[[#This Row],[Số còn phải thu ĐK]]&lt;&gt;0,0,IF(Table1[[#This Row],[Phân loại]]="Bán hàng",Table1[[#This Row],[Tổng giá trị]],-Table1[[#This Row],[Tổng giá trị]]))</f>
        <v>-90288</v>
      </c>
      <c r="Q3236" s="35">
        <f t="shared" si="793"/>
        <v>-90288</v>
      </c>
      <c r="R3236" s="7">
        <f>Table1[[#This Row],[Số còn phải thu ĐK]]+Table1[[#This Row],[Giá Trị HD sau CK]]-Table1[[#This Row],[Số tiền đã thu]]</f>
        <v>0</v>
      </c>
      <c r="S3236" s="6">
        <f>IF(Table1[[#This Row],[Ngày hóa đơn]]&lt;&gt;"",Table1[[#This Row],[Ngày hóa đơn]],IF(Table1[[#This Row],[Ngày hạch toán]]&lt;&gt;"",Table1[[#This Row],[Ngày hạch toán]],""))</f>
        <v>46048</v>
      </c>
      <c r="T3236" s="7"/>
      <c r="U3236" s="6">
        <f>IF(Table1[[#This Row],[Ngày tính CN]]="","",S3236+T3236)</f>
        <v>46048</v>
      </c>
      <c r="V3236" s="35">
        <f ca="1">IF(Table1[[#This Row],[Hạn thanh toán]]="","",IF((U3236-NOW())&lt;0,0,(U3236-NOW())))</f>
        <v>0</v>
      </c>
      <c r="W3236" s="35"/>
      <c r="X3236" s="35" t="str">
        <f t="shared" ca="1" si="794"/>
        <v/>
      </c>
      <c r="Y3236" s="2" t="str">
        <f t="shared" si="795"/>
        <v>Đã thanh toán</v>
      </c>
      <c r="Z3236" s="51">
        <f t="shared" si="782"/>
        <v>46048</v>
      </c>
      <c r="AA3236" s="51">
        <f t="shared" si="783"/>
        <v>46065</v>
      </c>
      <c r="AD3236" s="2" t="str">
        <f>VLOOKUP($A3236,MA_KH!$A:$Q,MA_KH!O$1,0)</f>
        <v>SATRA CỦ CHI</v>
      </c>
      <c r="AE3236" s="2" t="str">
        <f>VLOOKUP($A3236,MA_KH!$A:$Q,MA_KH!P$1,0)</f>
        <v>Trung Tâm Thương Mại Satra Củ Chi</v>
      </c>
    </row>
    <row r="3237" spans="1:31" ht="25.5" hidden="1" customHeight="1" x14ac:dyDescent="0.2">
      <c r="A3237" s="39" t="s">
        <v>22209</v>
      </c>
      <c r="B3237" s="39" t="s">
        <v>34</v>
      </c>
      <c r="C3237" s="37">
        <v>46048</v>
      </c>
      <c r="D3237" s="39" t="s">
        <v>23722</v>
      </c>
      <c r="E3237" s="37">
        <v>46048</v>
      </c>
      <c r="F3237" s="39">
        <v>261</v>
      </c>
      <c r="G3237" s="39" t="s">
        <v>23728</v>
      </c>
      <c r="H3237" s="41">
        <v>104501</v>
      </c>
      <c r="I3237" s="67">
        <v>0</v>
      </c>
      <c r="J3237" s="41">
        <v>8360</v>
      </c>
      <c r="K3237" s="41">
        <v>112861</v>
      </c>
      <c r="L3237" s="68" t="s">
        <v>22850</v>
      </c>
      <c r="M3237" s="6">
        <v>46065</v>
      </c>
      <c r="O3237" s="35">
        <f>IF(Table1[[#This Row],[Phân loại]]="Tồn đầu kỳ",Table1[[#This Row],[Tổng giá trị]],0)</f>
        <v>0</v>
      </c>
      <c r="P3237" s="7">
        <f>IF(Table1[[#This Row],[Số còn phải thu ĐK]]&lt;&gt;0,0,IF(Table1[[#This Row],[Phân loại]]="Bán hàng",Table1[[#This Row],[Tổng giá trị]],-Table1[[#This Row],[Tổng giá trị]]))</f>
        <v>-112861</v>
      </c>
      <c r="Q3237" s="35">
        <f t="shared" si="793"/>
        <v>-112861</v>
      </c>
      <c r="R3237" s="7">
        <f>Table1[[#This Row],[Số còn phải thu ĐK]]+Table1[[#This Row],[Giá Trị HD sau CK]]-Table1[[#This Row],[Số tiền đã thu]]</f>
        <v>0</v>
      </c>
      <c r="S3237" s="6">
        <f>IF(Table1[[#This Row],[Ngày hóa đơn]]&lt;&gt;"",Table1[[#This Row],[Ngày hóa đơn]],IF(Table1[[#This Row],[Ngày hạch toán]]&lt;&gt;"",Table1[[#This Row],[Ngày hạch toán]],""))</f>
        <v>46048</v>
      </c>
      <c r="T3237" s="7"/>
      <c r="U3237" s="6">
        <f>IF(Table1[[#This Row],[Ngày tính CN]]="","",S3237+T3237)</f>
        <v>46048</v>
      </c>
      <c r="V3237" s="35">
        <f ca="1">IF(Table1[[#This Row],[Hạn thanh toán]]="","",IF((U3237-NOW())&lt;0,0,(U3237-NOW())))</f>
        <v>0</v>
      </c>
      <c r="W3237" s="35"/>
      <c r="X3237" s="35" t="str">
        <f t="shared" ca="1" si="794"/>
        <v/>
      </c>
      <c r="Y3237" s="2" t="str">
        <f t="shared" si="795"/>
        <v>Đã thanh toán</v>
      </c>
      <c r="Z3237" s="51">
        <f t="shared" si="782"/>
        <v>46048</v>
      </c>
      <c r="AA3237" s="51">
        <f t="shared" si="783"/>
        <v>46065</v>
      </c>
      <c r="AD3237" s="2" t="str">
        <f>VLOOKUP($A3237,MA_KH!$A:$Q,MA_KH!O$1,0)</f>
        <v>SATRA CỦ CHI</v>
      </c>
      <c r="AE3237" s="2" t="str">
        <f>VLOOKUP($A3237,MA_KH!$A:$Q,MA_KH!P$1,0)</f>
        <v>Trung Tâm Thương Mại Satra Củ Chi</v>
      </c>
    </row>
    <row r="3238" spans="1:31" ht="25.5" hidden="1" customHeight="1" x14ac:dyDescent="0.2">
      <c r="A3238" s="30" t="s">
        <v>22238</v>
      </c>
      <c r="B3238" s="30" t="s">
        <v>36</v>
      </c>
      <c r="C3238" s="37">
        <v>46027</v>
      </c>
      <c r="D3238" s="30" t="s">
        <v>23735</v>
      </c>
      <c r="E3238" s="37">
        <v>46027</v>
      </c>
      <c r="F3238" s="30">
        <v>122</v>
      </c>
      <c r="G3238" s="30" t="s">
        <v>23736</v>
      </c>
      <c r="H3238" s="38">
        <v>1182030</v>
      </c>
      <c r="I3238" s="67">
        <v>0</v>
      </c>
      <c r="J3238" s="38">
        <v>94562</v>
      </c>
      <c r="K3238" s="38">
        <v>1276592</v>
      </c>
      <c r="L3238" s="7" t="s">
        <v>22849</v>
      </c>
      <c r="O3238" s="35">
        <f>IF(Table1[[#This Row],[Phân loại]]="Tồn đầu kỳ",Table1[[#This Row],[Tổng giá trị]],0)</f>
        <v>0</v>
      </c>
      <c r="P3238" s="7">
        <f>IF(Table1[[#This Row],[Số còn phải thu ĐK]]&lt;&gt;0,0,IF(Table1[[#This Row],[Phân loại]]="Bán hàng",Table1[[#This Row],[Tổng giá trị]],-Table1[[#This Row],[Tổng giá trị]]))</f>
        <v>1276592</v>
      </c>
      <c r="Q3238" s="35">
        <f>IF(M3238&lt;&gt;"",IF(O3238&lt;&gt;0,O3238,P3238),0)</f>
        <v>0</v>
      </c>
      <c r="R3238" s="7">
        <f>Table1[[#This Row],[Số còn phải thu ĐK]]+Table1[[#This Row],[Giá Trị HD sau CK]]-Table1[[#This Row],[Số tiền đã thu]]</f>
        <v>1276592</v>
      </c>
      <c r="S3238" s="6">
        <f>IF(Table1[[#This Row],[Ngày hóa đơn]]&lt;&gt;"",Table1[[#This Row],[Ngày hóa đơn]],IF(Table1[[#This Row],[Ngày hạch toán]]&lt;&gt;"",Table1[[#This Row],[Ngày hạch toán]],""))</f>
        <v>46027</v>
      </c>
      <c r="T3238" s="7"/>
      <c r="U3238" s="6">
        <f>IF(Table1[[#This Row],[Ngày tính CN]]="","",S3238+T3238)</f>
        <v>46027</v>
      </c>
      <c r="V3238" s="35">
        <f ca="1">IF(Table1[[#This Row],[Hạn thanh toán]]="","",IF((U3238-NOW())&lt;0,0,(U3238-NOW())))</f>
        <v>0</v>
      </c>
      <c r="W3238" s="35"/>
      <c r="X3238" s="35">
        <f ca="1">IF(OR(U3238="",R3238=0),"",IF((U3238-NOW())&lt;0,-(U3238-NOW()),0))</f>
        <v>143.49031932870275</v>
      </c>
      <c r="Y3238" s="2" t="str">
        <f ca="1">IF(R3238=0,"Đã thanh toán",IF(X3238="","",IF(X3238&lt;=0,"Chưa đến hạn thanh toán",IF(X3238&lt;=30,"Nợ quá hạn 30 ngày",IF(X3238&lt;=60,"Nợ quá hạn từ 30 ngày đến 60 ngày",IF(X3238&lt;=90,"Nợ quá hạn từ 60 ngày đến 90 ngày",IF(X3238&lt;=120,"Nợ quá hạn từ 90 ngày đến 120 ngày","Nợ quá hạn hơn 120 ngày có khả năng mất thanh toán")))))))</f>
        <v>Nợ quá hạn hơn 120 ngày có khả năng mất thanh toán</v>
      </c>
      <c r="Z3238" s="51">
        <f t="shared" si="782"/>
        <v>46027</v>
      </c>
      <c r="AA3238" s="51" t="str">
        <f t="shared" si="783"/>
        <v/>
      </c>
      <c r="AD3238" s="2" t="str">
        <f>VLOOKUP($A3238,MA_KH!$A:$Q,MA_KH!O$1,0)</f>
        <v>SATRA PHẠM HÙNG</v>
      </c>
      <c r="AE3238" s="2" t="str">
        <f>VLOOKUP($A3238,MA_KH!$A:$Q,MA_KH!P$1,0)</f>
        <v>TTTM Satra đường Phạm Hùng</v>
      </c>
    </row>
    <row r="3239" spans="1:31" ht="25.5" hidden="1" customHeight="1" x14ac:dyDescent="0.2">
      <c r="A3239" s="30" t="s">
        <v>22238</v>
      </c>
      <c r="B3239" s="30" t="s">
        <v>36</v>
      </c>
      <c r="C3239" s="37">
        <v>46027</v>
      </c>
      <c r="D3239" s="30" t="s">
        <v>23737</v>
      </c>
      <c r="E3239" s="37">
        <v>46027</v>
      </c>
      <c r="F3239" s="30">
        <v>123</v>
      </c>
      <c r="G3239" s="30" t="s">
        <v>23738</v>
      </c>
      <c r="H3239" s="38">
        <v>1026720</v>
      </c>
      <c r="I3239" s="67">
        <v>0</v>
      </c>
      <c r="J3239" s="38">
        <v>82138</v>
      </c>
      <c r="K3239" s="38">
        <v>1108858</v>
      </c>
      <c r="L3239" s="7" t="s">
        <v>22849</v>
      </c>
      <c r="O3239" s="35">
        <f>IF(Table1[[#This Row],[Phân loại]]="Tồn đầu kỳ",Table1[[#This Row],[Tổng giá trị]],0)</f>
        <v>0</v>
      </c>
      <c r="P3239" s="7">
        <f>IF(Table1[[#This Row],[Số còn phải thu ĐK]]&lt;&gt;0,0,IF(Table1[[#This Row],[Phân loại]]="Bán hàng",Table1[[#This Row],[Tổng giá trị]],-Table1[[#This Row],[Tổng giá trị]]))</f>
        <v>1108858</v>
      </c>
      <c r="Q3239" s="35">
        <f>IF(M3239&lt;&gt;"",IF(O3239&lt;&gt;0,O3239,P3239),0)</f>
        <v>0</v>
      </c>
      <c r="R3239" s="7">
        <f>Table1[[#This Row],[Số còn phải thu ĐK]]+Table1[[#This Row],[Giá Trị HD sau CK]]-Table1[[#This Row],[Số tiền đã thu]]</f>
        <v>1108858</v>
      </c>
      <c r="S3239" s="6">
        <f>IF(Table1[[#This Row],[Ngày hóa đơn]]&lt;&gt;"",Table1[[#This Row],[Ngày hóa đơn]],IF(Table1[[#This Row],[Ngày hạch toán]]&lt;&gt;"",Table1[[#This Row],[Ngày hạch toán]],""))</f>
        <v>46027</v>
      </c>
      <c r="T3239" s="7"/>
      <c r="U3239" s="6">
        <f>IF(Table1[[#This Row],[Ngày tính CN]]="","",S3239+T3239)</f>
        <v>46027</v>
      </c>
      <c r="V3239" s="35">
        <f ca="1">IF(Table1[[#This Row],[Hạn thanh toán]]="","",IF((U3239-NOW())&lt;0,0,(U3239-NOW())))</f>
        <v>0</v>
      </c>
      <c r="W3239" s="35"/>
      <c r="X3239" s="35">
        <f ca="1">IF(OR(U3239="",R3239=0),"",IF((U3239-NOW())&lt;0,-(U3239-NOW()),0))</f>
        <v>143.49031932870275</v>
      </c>
      <c r="Y3239" s="2" t="str">
        <f ca="1">IF(R3239=0,"Đã thanh toán",IF(X3239="","",IF(X3239&lt;=0,"Chưa đến hạn thanh toán",IF(X3239&lt;=30,"Nợ quá hạn 30 ngày",IF(X3239&lt;=60,"Nợ quá hạn từ 30 ngày đến 60 ngày",IF(X3239&lt;=90,"Nợ quá hạn từ 60 ngày đến 90 ngày",IF(X3239&lt;=120,"Nợ quá hạn từ 90 ngày đến 120 ngày","Nợ quá hạn hơn 120 ngày có khả năng mất thanh toán")))))))</f>
        <v>Nợ quá hạn hơn 120 ngày có khả năng mất thanh toán</v>
      </c>
      <c r="Z3239" s="51">
        <f t="shared" si="782"/>
        <v>46027</v>
      </c>
      <c r="AA3239" s="51" t="str">
        <f t="shared" si="783"/>
        <v/>
      </c>
      <c r="AD3239" s="2" t="str">
        <f>VLOOKUP($A3239,MA_KH!$A:$Q,MA_KH!O$1,0)</f>
        <v>SATRA PHẠM HÙNG</v>
      </c>
      <c r="AE3239" s="2" t="str">
        <f>VLOOKUP($A3239,MA_KH!$A:$Q,MA_KH!P$1,0)</f>
        <v>TTTM Satra đường Phạm Hùng</v>
      </c>
    </row>
    <row r="3240" spans="1:31" ht="25.5" hidden="1" customHeight="1" x14ac:dyDescent="0.2">
      <c r="A3240" s="30" t="s">
        <v>22238</v>
      </c>
      <c r="B3240" s="30" t="s">
        <v>36</v>
      </c>
      <c r="C3240" s="37">
        <v>46048</v>
      </c>
      <c r="D3240" s="30" t="s">
        <v>23729</v>
      </c>
      <c r="E3240" s="37">
        <v>46048</v>
      </c>
      <c r="F3240" s="30">
        <v>6028</v>
      </c>
      <c r="G3240" s="30" t="s">
        <v>23730</v>
      </c>
      <c r="H3240" s="38">
        <v>1924970</v>
      </c>
      <c r="I3240" s="67">
        <v>0</v>
      </c>
      <c r="J3240" s="38">
        <v>153998</v>
      </c>
      <c r="K3240" s="38">
        <v>2078968</v>
      </c>
      <c r="L3240" s="7" t="s">
        <v>22849</v>
      </c>
      <c r="O3240" s="35">
        <f>IF(Table1[[#This Row],[Phân loại]]="Tồn đầu kỳ",Table1[[#This Row],[Tổng giá trị]],0)</f>
        <v>0</v>
      </c>
      <c r="P3240" s="7">
        <f>IF(Table1[[#This Row],[Số còn phải thu ĐK]]&lt;&gt;0,0,IF(Table1[[#This Row],[Phân loại]]="Bán hàng",Table1[[#This Row],[Tổng giá trị]],-Table1[[#This Row],[Tổng giá trị]]))</f>
        <v>2078968</v>
      </c>
      <c r="Q3240" s="35">
        <f t="shared" ref="Q3240:Q3242" si="796">IF(M3240&lt;&gt;"",IF(O3240&lt;&gt;0,O3240,P3240),0)</f>
        <v>0</v>
      </c>
      <c r="R3240" s="7">
        <f>Table1[[#This Row],[Số còn phải thu ĐK]]+Table1[[#This Row],[Giá Trị HD sau CK]]-Table1[[#This Row],[Số tiền đã thu]]</f>
        <v>2078968</v>
      </c>
      <c r="S3240" s="6">
        <f>IF(Table1[[#This Row],[Ngày hóa đơn]]&lt;&gt;"",Table1[[#This Row],[Ngày hóa đơn]],IF(Table1[[#This Row],[Ngày hạch toán]]&lt;&gt;"",Table1[[#This Row],[Ngày hạch toán]],""))</f>
        <v>46048</v>
      </c>
      <c r="T3240" s="7"/>
      <c r="U3240" s="6">
        <f>IF(Table1[[#This Row],[Ngày tính CN]]="","",S3240+T3240)</f>
        <v>46048</v>
      </c>
      <c r="V3240" s="35">
        <f ca="1">IF(Table1[[#This Row],[Hạn thanh toán]]="","",IF((U3240-NOW())&lt;0,0,(U3240-NOW())))</f>
        <v>0</v>
      </c>
      <c r="W3240" s="35"/>
      <c r="X3240" s="35">
        <f t="shared" ref="X3240:X3242" ca="1" si="797">IF(OR(U3240="",R3240=0),"",IF((U3240-NOW())&lt;0,-(U3240-NOW()),0))</f>
        <v>122.49031932870275</v>
      </c>
      <c r="Y3240" s="2" t="str">
        <f t="shared" ref="Y3240:Y3242" ca="1" si="798">IF(R3240=0,"Đã thanh toán",IF(X3240="","",IF(X3240&lt;=0,"Chưa đến hạn thanh toán",IF(X3240&lt;=30,"Nợ quá hạn 30 ngày",IF(X3240&lt;=60,"Nợ quá hạn từ 30 ngày đến 60 ngày",IF(X3240&lt;=90,"Nợ quá hạn từ 60 ngày đến 90 ngày",IF(X3240&lt;=120,"Nợ quá hạn từ 90 ngày đến 120 ngày","Nợ quá hạn hơn 120 ngày có khả năng mất thanh toán")))))))</f>
        <v>Nợ quá hạn hơn 120 ngày có khả năng mất thanh toán</v>
      </c>
      <c r="Z3240" s="51">
        <f t="shared" si="782"/>
        <v>46048</v>
      </c>
      <c r="AA3240" s="51" t="str">
        <f t="shared" si="783"/>
        <v/>
      </c>
      <c r="AD3240" s="2" t="str">
        <f>VLOOKUP($A3240,MA_KH!$A:$Q,MA_KH!O$1,0)</f>
        <v>SATRA PHẠM HÙNG</v>
      </c>
      <c r="AE3240" s="2" t="str">
        <f>VLOOKUP($A3240,MA_KH!$A:$Q,MA_KH!P$1,0)</f>
        <v>TTTM Satra đường Phạm Hùng</v>
      </c>
    </row>
    <row r="3241" spans="1:31" ht="25.5" hidden="1" customHeight="1" x14ac:dyDescent="0.2">
      <c r="A3241" s="30" t="s">
        <v>22238</v>
      </c>
      <c r="B3241" s="30" t="s">
        <v>36</v>
      </c>
      <c r="C3241" s="37">
        <v>46053</v>
      </c>
      <c r="D3241" s="30" t="s">
        <v>23731</v>
      </c>
      <c r="E3241" s="40">
        <v>46053</v>
      </c>
      <c r="F3241" s="30">
        <v>7341</v>
      </c>
      <c r="G3241" s="30" t="s">
        <v>23732</v>
      </c>
      <c r="H3241" s="38">
        <v>1789945</v>
      </c>
      <c r="I3241" s="67">
        <v>0</v>
      </c>
      <c r="J3241" s="38">
        <v>143196</v>
      </c>
      <c r="K3241" s="38">
        <v>1933141</v>
      </c>
      <c r="L3241" s="7" t="s">
        <v>22849</v>
      </c>
      <c r="O3241" s="35">
        <f>IF(Table1[[#This Row],[Phân loại]]="Tồn đầu kỳ",Table1[[#This Row],[Tổng giá trị]],0)</f>
        <v>0</v>
      </c>
      <c r="P3241" s="7">
        <f>IF(Table1[[#This Row],[Số còn phải thu ĐK]]&lt;&gt;0,0,IF(Table1[[#This Row],[Phân loại]]="Bán hàng",Table1[[#This Row],[Tổng giá trị]],-Table1[[#This Row],[Tổng giá trị]]))</f>
        <v>1933141</v>
      </c>
      <c r="Q3241" s="35">
        <f t="shared" si="796"/>
        <v>0</v>
      </c>
      <c r="R3241" s="7">
        <f>Table1[[#This Row],[Số còn phải thu ĐK]]+Table1[[#This Row],[Giá Trị HD sau CK]]-Table1[[#This Row],[Số tiền đã thu]]</f>
        <v>1933141</v>
      </c>
      <c r="S3241" s="6">
        <f>IF(Table1[[#This Row],[Ngày hóa đơn]]&lt;&gt;"",Table1[[#This Row],[Ngày hóa đơn]],IF(Table1[[#This Row],[Ngày hạch toán]]&lt;&gt;"",Table1[[#This Row],[Ngày hạch toán]],""))</f>
        <v>46053</v>
      </c>
      <c r="T3241" s="7"/>
      <c r="U3241" s="6">
        <f>IF(Table1[[#This Row],[Ngày tính CN]]="","",S3241+T3241)</f>
        <v>46053</v>
      </c>
      <c r="V3241" s="35">
        <f ca="1">IF(Table1[[#This Row],[Hạn thanh toán]]="","",IF((U3241-NOW())&lt;0,0,(U3241-NOW())))</f>
        <v>0</v>
      </c>
      <c r="W3241" s="35"/>
      <c r="X3241" s="35">
        <f t="shared" ca="1" si="797"/>
        <v>117.49031932870275</v>
      </c>
      <c r="Y3241" s="2" t="str">
        <f t="shared" ca="1" si="798"/>
        <v>Nợ quá hạn từ 90 ngày đến 120 ngày</v>
      </c>
      <c r="Z3241" s="51">
        <f t="shared" si="782"/>
        <v>46053</v>
      </c>
      <c r="AA3241" s="51" t="str">
        <f t="shared" si="783"/>
        <v/>
      </c>
      <c r="AD3241" s="2" t="str">
        <f>VLOOKUP($A3241,MA_KH!$A:$Q,MA_KH!O$1,0)</f>
        <v>SATRA PHẠM HÙNG</v>
      </c>
      <c r="AE3241" s="2" t="str">
        <f>VLOOKUP($A3241,MA_KH!$A:$Q,MA_KH!P$1,0)</f>
        <v>TTTM Satra đường Phạm Hùng</v>
      </c>
    </row>
    <row r="3242" spans="1:31" ht="25.5" hidden="1" customHeight="1" x14ac:dyDescent="0.2">
      <c r="A3242" s="39" t="s">
        <v>22238</v>
      </c>
      <c r="B3242" s="39" t="s">
        <v>36</v>
      </c>
      <c r="C3242" s="37">
        <v>46053</v>
      </c>
      <c r="D3242" s="39" t="s">
        <v>23733</v>
      </c>
      <c r="E3242" s="40">
        <v>46053</v>
      </c>
      <c r="F3242" s="39">
        <v>7342</v>
      </c>
      <c r="G3242" s="39" t="s">
        <v>23734</v>
      </c>
      <c r="H3242" s="41">
        <v>2381320</v>
      </c>
      <c r="I3242" s="67">
        <v>0</v>
      </c>
      <c r="J3242" s="41">
        <v>190506</v>
      </c>
      <c r="K3242" s="41">
        <v>2571826</v>
      </c>
      <c r="L3242" s="7" t="s">
        <v>22849</v>
      </c>
      <c r="O3242" s="35">
        <f>IF(Table1[[#This Row],[Phân loại]]="Tồn đầu kỳ",Table1[[#This Row],[Tổng giá trị]],0)</f>
        <v>0</v>
      </c>
      <c r="P3242" s="7">
        <f>IF(Table1[[#This Row],[Số còn phải thu ĐK]]&lt;&gt;0,0,IF(Table1[[#This Row],[Phân loại]]="Bán hàng",Table1[[#This Row],[Tổng giá trị]],-Table1[[#This Row],[Tổng giá trị]]))</f>
        <v>2571826</v>
      </c>
      <c r="Q3242" s="35">
        <f t="shared" si="796"/>
        <v>0</v>
      </c>
      <c r="R3242" s="7">
        <f>Table1[[#This Row],[Số còn phải thu ĐK]]+Table1[[#This Row],[Giá Trị HD sau CK]]-Table1[[#This Row],[Số tiền đã thu]]</f>
        <v>2571826</v>
      </c>
      <c r="S3242" s="6">
        <f>IF(Table1[[#This Row],[Ngày hóa đơn]]&lt;&gt;"",Table1[[#This Row],[Ngày hóa đơn]],IF(Table1[[#This Row],[Ngày hạch toán]]&lt;&gt;"",Table1[[#This Row],[Ngày hạch toán]],""))</f>
        <v>46053</v>
      </c>
      <c r="T3242" s="7"/>
      <c r="U3242" s="6">
        <f>IF(Table1[[#This Row],[Ngày tính CN]]="","",S3242+T3242)</f>
        <v>46053</v>
      </c>
      <c r="V3242" s="35">
        <f ca="1">IF(Table1[[#This Row],[Hạn thanh toán]]="","",IF((U3242-NOW())&lt;0,0,(U3242-NOW())))</f>
        <v>0</v>
      </c>
      <c r="W3242" s="35"/>
      <c r="X3242" s="35">
        <f t="shared" ca="1" si="797"/>
        <v>117.49031932870275</v>
      </c>
      <c r="Y3242" s="2" t="str">
        <f t="shared" ca="1" si="798"/>
        <v>Nợ quá hạn từ 90 ngày đến 120 ngày</v>
      </c>
      <c r="Z3242" s="51">
        <f t="shared" si="782"/>
        <v>46053</v>
      </c>
      <c r="AA3242" s="51" t="str">
        <f t="shared" si="783"/>
        <v/>
      </c>
      <c r="AD3242" s="2" t="str">
        <f>VLOOKUP($A3242,MA_KH!$A:$Q,MA_KH!O$1,0)</f>
        <v>SATRA PHẠM HÙNG</v>
      </c>
      <c r="AE3242" s="2" t="str">
        <f>VLOOKUP($A3242,MA_KH!$A:$Q,MA_KH!P$1,0)</f>
        <v>TTTM Satra đường Phạm Hùng</v>
      </c>
    </row>
    <row r="3243" spans="1:31" ht="25.5" hidden="1" customHeight="1" x14ac:dyDescent="0.2">
      <c r="A3243" s="30" t="s">
        <v>22325</v>
      </c>
      <c r="B3243" s="30" t="s">
        <v>38</v>
      </c>
      <c r="C3243" s="37">
        <v>46030</v>
      </c>
      <c r="D3243" s="30" t="s">
        <v>23739</v>
      </c>
      <c r="E3243" s="37">
        <v>46030</v>
      </c>
      <c r="F3243" s="30">
        <v>1350</v>
      </c>
      <c r="G3243" s="30" t="s">
        <v>23740</v>
      </c>
      <c r="H3243" s="38">
        <v>985025</v>
      </c>
      <c r="I3243" s="67">
        <v>0</v>
      </c>
      <c r="J3243" s="38">
        <v>78802</v>
      </c>
      <c r="K3243" s="38">
        <v>1063827</v>
      </c>
      <c r="L3243" s="7" t="s">
        <v>22849</v>
      </c>
      <c r="O3243" s="35">
        <f>IF(Table1[[#This Row],[Phân loại]]="Tồn đầu kỳ",Table1[[#This Row],[Tổng giá trị]],0)</f>
        <v>0</v>
      </c>
      <c r="P3243" s="7">
        <f>IF(Table1[[#This Row],[Số còn phải thu ĐK]]&lt;&gt;0,0,IF(Table1[[#This Row],[Phân loại]]="Bán hàng",Table1[[#This Row],[Tổng giá trị]],-Table1[[#This Row],[Tổng giá trị]]))</f>
        <v>1063827</v>
      </c>
      <c r="Q3243" s="35">
        <f t="shared" ref="Q3243:Q3249" si="799">IF(M3243&lt;&gt;"",IF(O3243&lt;&gt;0,O3243,P3243),0)</f>
        <v>0</v>
      </c>
      <c r="R3243" s="7">
        <f>Table1[[#This Row],[Số còn phải thu ĐK]]+Table1[[#This Row],[Giá Trị HD sau CK]]-Table1[[#This Row],[Số tiền đã thu]]</f>
        <v>1063827</v>
      </c>
      <c r="S3243" s="6">
        <f>IF(Table1[[#This Row],[Ngày hóa đơn]]&lt;&gt;"",Table1[[#This Row],[Ngày hóa đơn]],IF(Table1[[#This Row],[Ngày hạch toán]]&lt;&gt;"",Table1[[#This Row],[Ngày hạch toán]],""))</f>
        <v>46030</v>
      </c>
      <c r="T3243" s="7"/>
      <c r="U3243" s="6">
        <f>IF(Table1[[#This Row],[Ngày tính CN]]="","",S3243+T3243)</f>
        <v>46030</v>
      </c>
      <c r="V3243" s="35">
        <f ca="1">IF(Table1[[#This Row],[Hạn thanh toán]]="","",IF((U3243-NOW())&lt;0,0,(U3243-NOW())))</f>
        <v>0</v>
      </c>
      <c r="W3243" s="35"/>
      <c r="X3243" s="35">
        <f t="shared" ref="X3243:X3249" ca="1" si="800">IF(OR(U3243="",R3243=0),"",IF((U3243-NOW())&lt;0,-(U3243-NOW()),0))</f>
        <v>140.49031932870275</v>
      </c>
      <c r="Y3243" s="2" t="str">
        <f t="shared" ref="Y3243:Y3249" ca="1" si="801">IF(R3243=0,"Đã thanh toán",IF(X3243="","",IF(X3243&lt;=0,"Chưa đến hạn thanh toán",IF(X3243&lt;=30,"Nợ quá hạn 30 ngày",IF(X3243&lt;=60,"Nợ quá hạn từ 30 ngày đến 60 ngày",IF(X3243&lt;=90,"Nợ quá hạn từ 60 ngày đến 90 ngày",IF(X3243&lt;=120,"Nợ quá hạn từ 90 ngày đến 120 ngày","Nợ quá hạn hơn 120 ngày có khả năng mất thanh toán")))))))</f>
        <v>Nợ quá hạn hơn 120 ngày có khả năng mất thanh toán</v>
      </c>
      <c r="Z3243" s="51">
        <f t="shared" si="782"/>
        <v>46030</v>
      </c>
      <c r="AA3243" s="51" t="str">
        <f t="shared" si="783"/>
        <v/>
      </c>
      <c r="AD3243" s="2" t="str">
        <f>VLOOKUP($A3243,MA_KH!$A:$Q,MA_KH!O$1,0)</f>
        <v>SATRA VÕ VĂN KIỆT</v>
      </c>
      <c r="AE3243" s="2" t="str">
        <f>VLOOKUP($A3243,MA_KH!$A:$Q,MA_KH!P$1,0)</f>
        <v>CHI NHÁNH TỔNG CÔNG TY THƯƠNG MẠI SÀI GÒN- TNHH MTV- TRUNG TÂM THƯƠNG MẠI SATRA VÕ VĂN KIỆT</v>
      </c>
    </row>
    <row r="3244" spans="1:31" ht="25.5" hidden="1" customHeight="1" x14ac:dyDescent="0.2">
      <c r="A3244" s="30" t="s">
        <v>22325</v>
      </c>
      <c r="B3244" s="30" t="s">
        <v>38</v>
      </c>
      <c r="C3244" s="37">
        <v>46048</v>
      </c>
      <c r="D3244" s="30" t="s">
        <v>23741</v>
      </c>
      <c r="E3244" s="37">
        <v>46048</v>
      </c>
      <c r="F3244" s="30">
        <v>381</v>
      </c>
      <c r="G3244" s="30" t="s">
        <v>23708</v>
      </c>
      <c r="H3244" s="38">
        <v>28232</v>
      </c>
      <c r="I3244" s="67">
        <v>0</v>
      </c>
      <c r="J3244" s="38">
        <v>2259</v>
      </c>
      <c r="K3244" s="38">
        <v>30491</v>
      </c>
      <c r="L3244" s="68" t="s">
        <v>22850</v>
      </c>
      <c r="M3244" s="6">
        <v>46058</v>
      </c>
      <c r="O3244" s="35">
        <f>IF(Table1[[#This Row],[Phân loại]]="Tồn đầu kỳ",Table1[[#This Row],[Tổng giá trị]],0)</f>
        <v>0</v>
      </c>
      <c r="P3244" s="7">
        <f>IF(Table1[[#This Row],[Số còn phải thu ĐK]]&lt;&gt;0,0,IF(Table1[[#This Row],[Phân loại]]="Bán hàng",Table1[[#This Row],[Tổng giá trị]],-Table1[[#This Row],[Tổng giá trị]]))</f>
        <v>-30491</v>
      </c>
      <c r="Q3244" s="35">
        <f t="shared" si="799"/>
        <v>-30491</v>
      </c>
      <c r="R3244" s="7">
        <f>Table1[[#This Row],[Số còn phải thu ĐK]]+Table1[[#This Row],[Giá Trị HD sau CK]]-Table1[[#This Row],[Số tiền đã thu]]</f>
        <v>0</v>
      </c>
      <c r="S3244" s="6">
        <f>IF(Table1[[#This Row],[Ngày hóa đơn]]&lt;&gt;"",Table1[[#This Row],[Ngày hóa đơn]],IF(Table1[[#This Row],[Ngày hạch toán]]&lt;&gt;"",Table1[[#This Row],[Ngày hạch toán]],""))</f>
        <v>46048</v>
      </c>
      <c r="T3244" s="7"/>
      <c r="U3244" s="6">
        <f>IF(Table1[[#This Row],[Ngày tính CN]]="","",S3244+T3244)</f>
        <v>46048</v>
      </c>
      <c r="V3244" s="35">
        <f ca="1">IF(Table1[[#This Row],[Hạn thanh toán]]="","",IF((U3244-NOW())&lt;0,0,(U3244-NOW())))</f>
        <v>0</v>
      </c>
      <c r="W3244" s="35"/>
      <c r="X3244" s="35" t="str">
        <f t="shared" ca="1" si="800"/>
        <v/>
      </c>
      <c r="Y3244" s="2" t="str">
        <f t="shared" si="801"/>
        <v>Đã thanh toán</v>
      </c>
      <c r="Z3244" s="51">
        <f t="shared" si="782"/>
        <v>46048</v>
      </c>
      <c r="AA3244" s="51">
        <f t="shared" si="783"/>
        <v>46058</v>
      </c>
      <c r="AD3244" s="2" t="str">
        <f>VLOOKUP($A3244,MA_KH!$A:$Q,MA_KH!O$1,0)</f>
        <v>SATRA VÕ VĂN KIỆT</v>
      </c>
      <c r="AE3244" s="2" t="str">
        <f>VLOOKUP($A3244,MA_KH!$A:$Q,MA_KH!P$1,0)</f>
        <v>CHI NHÁNH TỔNG CÔNG TY THƯƠNG MẠI SÀI GÒN- TNHH MTV- TRUNG TÂM THƯƠNG MẠI SATRA VÕ VĂN KIỆT</v>
      </c>
    </row>
    <row r="3245" spans="1:31" ht="25.5" hidden="1" customHeight="1" x14ac:dyDescent="0.2">
      <c r="A3245" s="30" t="s">
        <v>22325</v>
      </c>
      <c r="B3245" s="30" t="s">
        <v>38</v>
      </c>
      <c r="C3245" s="37">
        <v>46048</v>
      </c>
      <c r="D3245" s="30" t="s">
        <v>23741</v>
      </c>
      <c r="E3245" s="37">
        <v>46048</v>
      </c>
      <c r="F3245" s="30">
        <v>381</v>
      </c>
      <c r="G3245" s="30" t="s">
        <v>23709</v>
      </c>
      <c r="H3245" s="38">
        <v>28232</v>
      </c>
      <c r="I3245" s="67">
        <v>0</v>
      </c>
      <c r="J3245" s="38">
        <v>2259</v>
      </c>
      <c r="K3245" s="38">
        <v>30491</v>
      </c>
      <c r="L3245" s="68" t="s">
        <v>22850</v>
      </c>
      <c r="M3245" s="6">
        <v>46058</v>
      </c>
      <c r="O3245" s="35">
        <f>IF(Table1[[#This Row],[Phân loại]]="Tồn đầu kỳ",Table1[[#This Row],[Tổng giá trị]],0)</f>
        <v>0</v>
      </c>
      <c r="P3245" s="7">
        <f>IF(Table1[[#This Row],[Số còn phải thu ĐK]]&lt;&gt;0,0,IF(Table1[[#This Row],[Phân loại]]="Bán hàng",Table1[[#This Row],[Tổng giá trị]],-Table1[[#This Row],[Tổng giá trị]]))</f>
        <v>-30491</v>
      </c>
      <c r="Q3245" s="35">
        <f t="shared" si="799"/>
        <v>-30491</v>
      </c>
      <c r="R3245" s="7">
        <f>Table1[[#This Row],[Số còn phải thu ĐK]]+Table1[[#This Row],[Giá Trị HD sau CK]]-Table1[[#This Row],[Số tiền đã thu]]</f>
        <v>0</v>
      </c>
      <c r="S3245" s="6">
        <f>IF(Table1[[#This Row],[Ngày hóa đơn]]&lt;&gt;"",Table1[[#This Row],[Ngày hóa đơn]],IF(Table1[[#This Row],[Ngày hạch toán]]&lt;&gt;"",Table1[[#This Row],[Ngày hạch toán]],""))</f>
        <v>46048</v>
      </c>
      <c r="T3245" s="7"/>
      <c r="U3245" s="6">
        <f>IF(Table1[[#This Row],[Ngày tính CN]]="","",S3245+T3245)</f>
        <v>46048</v>
      </c>
      <c r="V3245" s="35">
        <f ca="1">IF(Table1[[#This Row],[Hạn thanh toán]]="","",IF((U3245-NOW())&lt;0,0,(U3245-NOW())))</f>
        <v>0</v>
      </c>
      <c r="W3245" s="35"/>
      <c r="X3245" s="35" t="str">
        <f t="shared" ca="1" si="800"/>
        <v/>
      </c>
      <c r="Y3245" s="2" t="str">
        <f t="shared" si="801"/>
        <v>Đã thanh toán</v>
      </c>
      <c r="Z3245" s="51">
        <f t="shared" si="782"/>
        <v>46048</v>
      </c>
      <c r="AA3245" s="51">
        <f t="shared" si="783"/>
        <v>46058</v>
      </c>
      <c r="AD3245" s="2" t="str">
        <f>VLOOKUP($A3245,MA_KH!$A:$Q,MA_KH!O$1,0)</f>
        <v>SATRA VÕ VĂN KIỆT</v>
      </c>
      <c r="AE3245" s="2" t="str">
        <f>VLOOKUP($A3245,MA_KH!$A:$Q,MA_KH!P$1,0)</f>
        <v>CHI NHÁNH TỔNG CÔNG TY THƯƠNG MẠI SÀI GÒN- TNHH MTV- TRUNG TÂM THƯƠNG MẠI SATRA VÕ VĂN KIỆT</v>
      </c>
    </row>
    <row r="3246" spans="1:31" ht="25.5" hidden="1" customHeight="1" x14ac:dyDescent="0.2">
      <c r="A3246" s="30" t="s">
        <v>22325</v>
      </c>
      <c r="B3246" s="30" t="s">
        <v>38</v>
      </c>
      <c r="C3246" s="37">
        <v>46048</v>
      </c>
      <c r="D3246" s="30" t="s">
        <v>23741</v>
      </c>
      <c r="E3246" s="37">
        <v>46048</v>
      </c>
      <c r="F3246" s="30">
        <v>381</v>
      </c>
      <c r="G3246" s="30" t="s">
        <v>23710</v>
      </c>
      <c r="H3246" s="38">
        <v>28232</v>
      </c>
      <c r="I3246" s="67">
        <v>0</v>
      </c>
      <c r="J3246" s="38">
        <v>2259</v>
      </c>
      <c r="K3246" s="38">
        <v>30491</v>
      </c>
      <c r="L3246" s="68" t="s">
        <v>22850</v>
      </c>
      <c r="M3246" s="6">
        <v>46058</v>
      </c>
      <c r="O3246" s="35">
        <f>IF(Table1[[#This Row],[Phân loại]]="Tồn đầu kỳ",Table1[[#This Row],[Tổng giá trị]],0)</f>
        <v>0</v>
      </c>
      <c r="P3246" s="7">
        <f>IF(Table1[[#This Row],[Số còn phải thu ĐK]]&lt;&gt;0,0,IF(Table1[[#This Row],[Phân loại]]="Bán hàng",Table1[[#This Row],[Tổng giá trị]],-Table1[[#This Row],[Tổng giá trị]]))</f>
        <v>-30491</v>
      </c>
      <c r="Q3246" s="35">
        <f t="shared" si="799"/>
        <v>-30491</v>
      </c>
      <c r="R3246" s="7">
        <f>Table1[[#This Row],[Số còn phải thu ĐK]]+Table1[[#This Row],[Giá Trị HD sau CK]]-Table1[[#This Row],[Số tiền đã thu]]</f>
        <v>0</v>
      </c>
      <c r="S3246" s="6">
        <f>IF(Table1[[#This Row],[Ngày hóa đơn]]&lt;&gt;"",Table1[[#This Row],[Ngày hóa đơn]],IF(Table1[[#This Row],[Ngày hạch toán]]&lt;&gt;"",Table1[[#This Row],[Ngày hạch toán]],""))</f>
        <v>46048</v>
      </c>
      <c r="T3246" s="7"/>
      <c r="U3246" s="6">
        <f>IF(Table1[[#This Row],[Ngày tính CN]]="","",S3246+T3246)</f>
        <v>46048</v>
      </c>
      <c r="V3246" s="35">
        <f ca="1">IF(Table1[[#This Row],[Hạn thanh toán]]="","",IF((U3246-NOW())&lt;0,0,(U3246-NOW())))</f>
        <v>0</v>
      </c>
      <c r="W3246" s="35"/>
      <c r="X3246" s="35" t="str">
        <f t="shared" ca="1" si="800"/>
        <v/>
      </c>
      <c r="Y3246" s="2" t="str">
        <f t="shared" si="801"/>
        <v>Đã thanh toán</v>
      </c>
      <c r="Z3246" s="51">
        <f t="shared" si="782"/>
        <v>46048</v>
      </c>
      <c r="AA3246" s="51">
        <f t="shared" si="783"/>
        <v>46058</v>
      </c>
      <c r="AD3246" s="2" t="str">
        <f>VLOOKUP($A3246,MA_KH!$A:$Q,MA_KH!O$1,0)</f>
        <v>SATRA VÕ VĂN KIỆT</v>
      </c>
      <c r="AE3246" s="2" t="str">
        <f>VLOOKUP($A3246,MA_KH!$A:$Q,MA_KH!P$1,0)</f>
        <v>CHI NHÁNH TỔNG CÔNG TY THƯƠNG MẠI SÀI GÒN- TNHH MTV- TRUNG TÂM THƯƠNG MẠI SATRA VÕ VĂN KIỆT</v>
      </c>
    </row>
    <row r="3247" spans="1:31" ht="25.5" hidden="1" customHeight="1" x14ac:dyDescent="0.2">
      <c r="A3247" s="30" t="s">
        <v>22325</v>
      </c>
      <c r="B3247" s="30" t="s">
        <v>38</v>
      </c>
      <c r="C3247" s="37">
        <v>46048</v>
      </c>
      <c r="D3247" s="30" t="s">
        <v>23741</v>
      </c>
      <c r="E3247" s="37">
        <v>46048</v>
      </c>
      <c r="F3247" s="30">
        <v>381</v>
      </c>
      <c r="G3247" s="30" t="s">
        <v>23711</v>
      </c>
      <c r="H3247" s="38">
        <v>42349</v>
      </c>
      <c r="I3247" s="67">
        <v>0</v>
      </c>
      <c r="J3247" s="38">
        <v>3388</v>
      </c>
      <c r="K3247" s="38">
        <v>45737</v>
      </c>
      <c r="L3247" s="68" t="s">
        <v>22850</v>
      </c>
      <c r="M3247" s="6">
        <v>46058</v>
      </c>
      <c r="O3247" s="35">
        <f>IF(Table1[[#This Row],[Phân loại]]="Tồn đầu kỳ",Table1[[#This Row],[Tổng giá trị]],0)</f>
        <v>0</v>
      </c>
      <c r="P3247" s="7">
        <f>IF(Table1[[#This Row],[Số còn phải thu ĐK]]&lt;&gt;0,0,IF(Table1[[#This Row],[Phân loại]]="Bán hàng",Table1[[#This Row],[Tổng giá trị]],-Table1[[#This Row],[Tổng giá trị]]))</f>
        <v>-45737</v>
      </c>
      <c r="Q3247" s="35">
        <f t="shared" si="799"/>
        <v>-45737</v>
      </c>
      <c r="R3247" s="7">
        <f>Table1[[#This Row],[Số còn phải thu ĐK]]+Table1[[#This Row],[Giá Trị HD sau CK]]-Table1[[#This Row],[Số tiền đã thu]]</f>
        <v>0</v>
      </c>
      <c r="S3247" s="6">
        <f>IF(Table1[[#This Row],[Ngày hóa đơn]]&lt;&gt;"",Table1[[#This Row],[Ngày hóa đơn]],IF(Table1[[#This Row],[Ngày hạch toán]]&lt;&gt;"",Table1[[#This Row],[Ngày hạch toán]],""))</f>
        <v>46048</v>
      </c>
      <c r="T3247" s="7"/>
      <c r="U3247" s="6">
        <f>IF(Table1[[#This Row],[Ngày tính CN]]="","",S3247+T3247)</f>
        <v>46048</v>
      </c>
      <c r="V3247" s="35">
        <f ca="1">IF(Table1[[#This Row],[Hạn thanh toán]]="","",IF((U3247-NOW())&lt;0,0,(U3247-NOW())))</f>
        <v>0</v>
      </c>
      <c r="W3247" s="35"/>
      <c r="X3247" s="35" t="str">
        <f t="shared" ca="1" si="800"/>
        <v/>
      </c>
      <c r="Y3247" s="2" t="str">
        <f t="shared" si="801"/>
        <v>Đã thanh toán</v>
      </c>
      <c r="Z3247" s="51">
        <f t="shared" si="782"/>
        <v>46048</v>
      </c>
      <c r="AA3247" s="51">
        <f t="shared" si="783"/>
        <v>46058</v>
      </c>
      <c r="AD3247" s="2" t="str">
        <f>VLOOKUP($A3247,MA_KH!$A:$Q,MA_KH!O$1,0)</f>
        <v>SATRA VÕ VĂN KIỆT</v>
      </c>
      <c r="AE3247" s="2" t="str">
        <f>VLOOKUP($A3247,MA_KH!$A:$Q,MA_KH!P$1,0)</f>
        <v>CHI NHÁNH TỔNG CÔNG TY THƯƠNG MẠI SÀI GÒN- TNHH MTV- TRUNG TÂM THƯƠNG MẠI SATRA VÕ VĂN KIỆT</v>
      </c>
    </row>
    <row r="3248" spans="1:31" ht="25.5" hidden="1" customHeight="1" x14ac:dyDescent="0.2">
      <c r="A3248" s="30" t="s">
        <v>22325</v>
      </c>
      <c r="B3248" s="30" t="s">
        <v>38</v>
      </c>
      <c r="C3248" s="37">
        <v>46048</v>
      </c>
      <c r="D3248" s="30" t="s">
        <v>23741</v>
      </c>
      <c r="E3248" s="37">
        <v>46048</v>
      </c>
      <c r="F3248" s="30">
        <v>381</v>
      </c>
      <c r="G3248" s="30" t="s">
        <v>23712</v>
      </c>
      <c r="H3248" s="38">
        <v>56465</v>
      </c>
      <c r="I3248" s="67">
        <v>0</v>
      </c>
      <c r="J3248" s="38">
        <v>4516</v>
      </c>
      <c r="K3248" s="38">
        <v>60981</v>
      </c>
      <c r="L3248" s="68" t="s">
        <v>22850</v>
      </c>
      <c r="M3248" s="6">
        <v>46058</v>
      </c>
      <c r="O3248" s="35">
        <f>IF(Table1[[#This Row],[Phân loại]]="Tồn đầu kỳ",Table1[[#This Row],[Tổng giá trị]],0)</f>
        <v>0</v>
      </c>
      <c r="P3248" s="7">
        <f>IF(Table1[[#This Row],[Số còn phải thu ĐK]]&lt;&gt;0,0,IF(Table1[[#This Row],[Phân loại]]="Bán hàng",Table1[[#This Row],[Tổng giá trị]],-Table1[[#This Row],[Tổng giá trị]]))</f>
        <v>-60981</v>
      </c>
      <c r="Q3248" s="35">
        <f t="shared" si="799"/>
        <v>-60981</v>
      </c>
      <c r="R3248" s="7">
        <f>Table1[[#This Row],[Số còn phải thu ĐK]]+Table1[[#This Row],[Giá Trị HD sau CK]]-Table1[[#This Row],[Số tiền đã thu]]</f>
        <v>0</v>
      </c>
      <c r="S3248" s="6">
        <f>IF(Table1[[#This Row],[Ngày hóa đơn]]&lt;&gt;"",Table1[[#This Row],[Ngày hóa đơn]],IF(Table1[[#This Row],[Ngày hạch toán]]&lt;&gt;"",Table1[[#This Row],[Ngày hạch toán]],""))</f>
        <v>46048</v>
      </c>
      <c r="T3248" s="7"/>
      <c r="U3248" s="6">
        <f>IF(Table1[[#This Row],[Ngày tính CN]]="","",S3248+T3248)</f>
        <v>46048</v>
      </c>
      <c r="V3248" s="35">
        <f ca="1">IF(Table1[[#This Row],[Hạn thanh toán]]="","",IF((U3248-NOW())&lt;0,0,(U3248-NOW())))</f>
        <v>0</v>
      </c>
      <c r="W3248" s="35"/>
      <c r="X3248" s="35" t="str">
        <f t="shared" ca="1" si="800"/>
        <v/>
      </c>
      <c r="Y3248" s="2" t="str">
        <f t="shared" si="801"/>
        <v>Đã thanh toán</v>
      </c>
      <c r="Z3248" s="51">
        <f t="shared" si="782"/>
        <v>46048</v>
      </c>
      <c r="AA3248" s="51">
        <f t="shared" si="783"/>
        <v>46058</v>
      </c>
      <c r="AD3248" s="2" t="str">
        <f>VLOOKUP($A3248,MA_KH!$A:$Q,MA_KH!O$1,0)</f>
        <v>SATRA VÕ VĂN KIỆT</v>
      </c>
      <c r="AE3248" s="2" t="str">
        <f>VLOOKUP($A3248,MA_KH!$A:$Q,MA_KH!P$1,0)</f>
        <v>CHI NHÁNH TỔNG CÔNG TY THƯƠNG MẠI SÀI GÒN- TNHH MTV- TRUNG TÂM THƯƠNG MẠI SATRA VÕ VĂN KIỆT</v>
      </c>
    </row>
    <row r="3249" spans="1:31" ht="25.5" hidden="1" customHeight="1" x14ac:dyDescent="0.2">
      <c r="A3249" s="39" t="s">
        <v>22325</v>
      </c>
      <c r="B3249" s="39" t="s">
        <v>38</v>
      </c>
      <c r="C3249" s="37">
        <v>46048</v>
      </c>
      <c r="D3249" s="39" t="s">
        <v>23741</v>
      </c>
      <c r="E3249" s="37">
        <v>46048</v>
      </c>
      <c r="F3249" s="39">
        <v>381</v>
      </c>
      <c r="G3249" s="39" t="s">
        <v>23713</v>
      </c>
      <c r="H3249" s="41">
        <v>35291</v>
      </c>
      <c r="I3249" s="67">
        <v>0</v>
      </c>
      <c r="J3249" s="41">
        <v>2823</v>
      </c>
      <c r="K3249" s="41">
        <v>38114</v>
      </c>
      <c r="L3249" s="68" t="s">
        <v>22850</v>
      </c>
      <c r="M3249" s="6">
        <v>46058</v>
      </c>
      <c r="O3249" s="35">
        <f>IF(Table1[[#This Row],[Phân loại]]="Tồn đầu kỳ",Table1[[#This Row],[Tổng giá trị]],0)</f>
        <v>0</v>
      </c>
      <c r="P3249" s="7">
        <f>IF(Table1[[#This Row],[Số còn phải thu ĐK]]&lt;&gt;0,0,IF(Table1[[#This Row],[Phân loại]]="Bán hàng",Table1[[#This Row],[Tổng giá trị]],-Table1[[#This Row],[Tổng giá trị]]))</f>
        <v>-38114</v>
      </c>
      <c r="Q3249" s="35">
        <f t="shared" si="799"/>
        <v>-38114</v>
      </c>
      <c r="R3249" s="7">
        <f>Table1[[#This Row],[Số còn phải thu ĐK]]+Table1[[#This Row],[Giá Trị HD sau CK]]-Table1[[#This Row],[Số tiền đã thu]]</f>
        <v>0</v>
      </c>
      <c r="S3249" s="6">
        <f>IF(Table1[[#This Row],[Ngày hóa đơn]]&lt;&gt;"",Table1[[#This Row],[Ngày hóa đơn]],IF(Table1[[#This Row],[Ngày hạch toán]]&lt;&gt;"",Table1[[#This Row],[Ngày hạch toán]],""))</f>
        <v>46048</v>
      </c>
      <c r="T3249" s="7"/>
      <c r="U3249" s="6">
        <f>IF(Table1[[#This Row],[Ngày tính CN]]="","",S3249+T3249)</f>
        <v>46048</v>
      </c>
      <c r="V3249" s="35">
        <f ca="1">IF(Table1[[#This Row],[Hạn thanh toán]]="","",IF((U3249-NOW())&lt;0,0,(U3249-NOW())))</f>
        <v>0</v>
      </c>
      <c r="W3249" s="35"/>
      <c r="X3249" s="35" t="str">
        <f t="shared" ca="1" si="800"/>
        <v/>
      </c>
      <c r="Y3249" s="2" t="str">
        <f t="shared" si="801"/>
        <v>Đã thanh toán</v>
      </c>
      <c r="Z3249" s="51">
        <f t="shared" si="782"/>
        <v>46048</v>
      </c>
      <c r="AA3249" s="51">
        <f t="shared" si="783"/>
        <v>46058</v>
      </c>
      <c r="AD3249" s="2" t="str">
        <f>VLOOKUP($A3249,MA_KH!$A:$Q,MA_KH!O$1,0)</f>
        <v>SATRA VÕ VĂN KIỆT</v>
      </c>
      <c r="AE3249" s="2" t="str">
        <f>VLOOKUP($A3249,MA_KH!$A:$Q,MA_KH!P$1,0)</f>
        <v>CHI NHÁNH TỔNG CÔNG TY THƯƠNG MẠI SÀI GÒN- TNHH MTV- TRUNG TÂM THƯƠNG MẠI SATRA VÕ VĂN KIỆT</v>
      </c>
    </row>
    <row r="3250" spans="1:31" ht="25.5" hidden="1" customHeight="1" x14ac:dyDescent="0.2">
      <c r="A3250" s="30" t="s">
        <v>22545</v>
      </c>
      <c r="B3250" s="30" t="s">
        <v>4495</v>
      </c>
      <c r="C3250" s="37">
        <v>46054</v>
      </c>
      <c r="D3250" s="30" t="s">
        <v>23747</v>
      </c>
      <c r="E3250" s="37">
        <v>46060</v>
      </c>
      <c r="F3250" s="30">
        <v>10457</v>
      </c>
      <c r="G3250" s="30" t="s">
        <v>23748</v>
      </c>
      <c r="H3250" s="38">
        <v>1950506</v>
      </c>
      <c r="I3250" s="67">
        <v>0</v>
      </c>
      <c r="J3250" s="38">
        <v>156040</v>
      </c>
      <c r="K3250" s="38">
        <v>2106546</v>
      </c>
      <c r="L3250" s="7" t="s">
        <v>22849</v>
      </c>
      <c r="M3250" s="6">
        <v>46066</v>
      </c>
      <c r="O3250" s="35">
        <f>IF(Table1[[#This Row],[Phân loại]]="Tồn đầu kỳ",Table1[[#This Row],[Tổng giá trị]],0)</f>
        <v>0</v>
      </c>
      <c r="P3250" s="7">
        <f>IF(Table1[[#This Row],[Số còn phải thu ĐK]]&lt;&gt;0,0,IF(Table1[[#This Row],[Phân loại]]="Bán hàng",Table1[[#This Row],[Tổng giá trị]],-Table1[[#This Row],[Tổng giá trị]]))</f>
        <v>2106546</v>
      </c>
      <c r="Q3250" s="35">
        <f t="shared" ref="Q3250:Q3305" si="802">IF(M3250&lt;&gt;"",IF(O3250&lt;&gt;0,O3250,P3250),0)</f>
        <v>2106546</v>
      </c>
      <c r="R3250" s="7">
        <f>Table1[[#This Row],[Số còn phải thu ĐK]]+Table1[[#This Row],[Giá Trị HD sau CK]]-Table1[[#This Row],[Số tiền đã thu]]</f>
        <v>0</v>
      </c>
      <c r="S3250" s="6">
        <f>IF(Table1[[#This Row],[Ngày hóa đơn]]&lt;&gt;"",Table1[[#This Row],[Ngày hóa đơn]],IF(Table1[[#This Row],[Ngày hạch toán]]&lt;&gt;"",Table1[[#This Row],[Ngày hạch toán]],""))</f>
        <v>46060</v>
      </c>
      <c r="T3250" s="7"/>
      <c r="U3250" s="6">
        <f>IF(Table1[[#This Row],[Ngày tính CN]]="","",S3250+T3250)</f>
        <v>46060</v>
      </c>
      <c r="V3250" s="35">
        <f ca="1">IF(Table1[[#This Row],[Hạn thanh toán]]="","",IF((U3250-NOW())&lt;0,0,(U3250-NOW())))</f>
        <v>0</v>
      </c>
      <c r="W3250" s="35"/>
      <c r="X3250" s="35" t="str">
        <f t="shared" ref="X3250:X3305" ca="1" si="803">IF(OR(U3250="",R3250=0),"",IF((U3250-NOW())&lt;0,-(U3250-NOW()),0))</f>
        <v/>
      </c>
      <c r="Y3250" s="2" t="str">
        <f t="shared" ref="Y3250:Y3305" si="804">IF(R3250=0,"Đã thanh toán",IF(X3250="","",IF(X3250&lt;=0,"Chưa đến hạn thanh toán",IF(X3250&lt;=30,"Nợ quá hạn 30 ngày",IF(X3250&lt;=60,"Nợ quá hạn từ 30 ngày đến 60 ngày",IF(X3250&lt;=90,"Nợ quá hạn từ 60 ngày đến 90 ngày",IF(X3250&lt;=120,"Nợ quá hạn từ 90 ngày đến 120 ngày","Nợ quá hạn hơn 120 ngày có khả năng mất thanh toán")))))))</f>
        <v>Đã thanh toán</v>
      </c>
      <c r="Z3250" s="51">
        <f t="shared" si="782"/>
        <v>46060</v>
      </c>
      <c r="AA3250" s="51">
        <f t="shared" si="783"/>
        <v>46066</v>
      </c>
      <c r="AD3250" s="2" t="str">
        <f>VLOOKUP($A3250,MA_KH!$A:$Q,MA_KH!O$1,0)</f>
        <v>VNPOST</v>
      </c>
      <c r="AE3250" s="2" t="str">
        <f>VLOOKUP($A3250,MA_KH!$A:$Q,MA_KH!P$1,0)</f>
        <v>TỔNG CÔNG TY BƯU ĐIỆN VIỆT NAM</v>
      </c>
    </row>
    <row r="3251" spans="1:31" ht="25.5" hidden="1" customHeight="1" x14ac:dyDescent="0.2">
      <c r="A3251" s="30" t="s">
        <v>22306</v>
      </c>
      <c r="B3251" s="30" t="s">
        <v>32</v>
      </c>
      <c r="C3251" s="37">
        <v>46055</v>
      </c>
      <c r="D3251" s="30" t="s">
        <v>23754</v>
      </c>
      <c r="E3251" s="37">
        <v>46055</v>
      </c>
      <c r="F3251" s="30">
        <v>8412</v>
      </c>
      <c r="G3251" s="30" t="s">
        <v>23755</v>
      </c>
      <c r="H3251" s="38">
        <v>607167</v>
      </c>
      <c r="I3251" s="67">
        <v>0</v>
      </c>
      <c r="J3251" s="38">
        <v>48573</v>
      </c>
      <c r="K3251" s="38">
        <v>655740</v>
      </c>
      <c r="L3251" s="7" t="s">
        <v>22849</v>
      </c>
      <c r="O3251" s="35">
        <f>IF(Table1[[#This Row],[Phân loại]]="Tồn đầu kỳ",Table1[[#This Row],[Tổng giá trị]],0)</f>
        <v>0</v>
      </c>
      <c r="P3251" s="7">
        <f>IF(Table1[[#This Row],[Số còn phải thu ĐK]]&lt;&gt;0,0,IF(Table1[[#This Row],[Phân loại]]="Bán hàng",Table1[[#This Row],[Tổng giá trị]],-Table1[[#This Row],[Tổng giá trị]]))</f>
        <v>655740</v>
      </c>
      <c r="Q3251" s="35">
        <f t="shared" si="802"/>
        <v>0</v>
      </c>
      <c r="R3251" s="7">
        <f>Table1[[#This Row],[Số còn phải thu ĐK]]+Table1[[#This Row],[Giá Trị HD sau CK]]-Table1[[#This Row],[Số tiền đã thu]]</f>
        <v>655740</v>
      </c>
      <c r="S3251" s="6">
        <f>IF(Table1[[#This Row],[Ngày hóa đơn]]&lt;&gt;"",Table1[[#This Row],[Ngày hóa đơn]],IF(Table1[[#This Row],[Ngày hạch toán]]&lt;&gt;"",Table1[[#This Row],[Ngày hạch toán]],""))</f>
        <v>46055</v>
      </c>
      <c r="T3251" s="7"/>
      <c r="U3251" s="6">
        <f>IF(Table1[[#This Row],[Ngày tính CN]]="","",S3251+T3251)</f>
        <v>46055</v>
      </c>
      <c r="V3251" s="35">
        <f ca="1">IF(Table1[[#This Row],[Hạn thanh toán]]="","",IF((U3251-NOW())&lt;0,0,(U3251-NOW())))</f>
        <v>0</v>
      </c>
      <c r="W3251" s="35"/>
      <c r="X3251" s="35">
        <f t="shared" ca="1" si="803"/>
        <v>115.49031932870275</v>
      </c>
      <c r="Y3251" s="2" t="str">
        <f t="shared" ca="1" si="804"/>
        <v>Nợ quá hạn từ 90 ngày đến 120 ngày</v>
      </c>
      <c r="Z3251" s="51">
        <f t="shared" si="782"/>
        <v>46055</v>
      </c>
      <c r="AA3251" s="51" t="str">
        <f t="shared" si="783"/>
        <v/>
      </c>
      <c r="AD3251" s="2" t="str">
        <f>VLOOKUP($A3251,MA_KH!$A:$Q,MA_KH!O$1,0)</f>
        <v>SATRA TRUNG TÂM</v>
      </c>
      <c r="AE3251" s="2" t="str">
        <f>VLOOKUP($A3251,MA_KH!$A:$Q,MA_KH!P$1,0)</f>
        <v>TRUNG TÂM ĐIỀU HÀNH SATRAFOODS</v>
      </c>
    </row>
    <row r="3252" spans="1:31" ht="25.5" hidden="1" customHeight="1" x14ac:dyDescent="0.2">
      <c r="A3252" s="30" t="s">
        <v>22306</v>
      </c>
      <c r="B3252" s="30" t="s">
        <v>32</v>
      </c>
      <c r="C3252" s="37">
        <v>46055</v>
      </c>
      <c r="D3252" s="30" t="s">
        <v>23758</v>
      </c>
      <c r="E3252" s="37">
        <v>46055</v>
      </c>
      <c r="F3252" s="30">
        <v>8357</v>
      </c>
      <c r="G3252" s="30" t="s">
        <v>23759</v>
      </c>
      <c r="H3252" s="38">
        <v>727850</v>
      </c>
      <c r="I3252" s="67">
        <v>0</v>
      </c>
      <c r="J3252" s="38">
        <v>58228</v>
      </c>
      <c r="K3252" s="38">
        <v>786078</v>
      </c>
      <c r="L3252" s="7" t="s">
        <v>22849</v>
      </c>
      <c r="O3252" s="35">
        <f>IF(Table1[[#This Row],[Phân loại]]="Tồn đầu kỳ",Table1[[#This Row],[Tổng giá trị]],0)</f>
        <v>0</v>
      </c>
      <c r="P3252" s="7">
        <f>IF(Table1[[#This Row],[Số còn phải thu ĐK]]&lt;&gt;0,0,IF(Table1[[#This Row],[Phân loại]]="Bán hàng",Table1[[#This Row],[Tổng giá trị]],-Table1[[#This Row],[Tổng giá trị]]))</f>
        <v>786078</v>
      </c>
      <c r="Q3252" s="35">
        <f t="shared" si="802"/>
        <v>0</v>
      </c>
      <c r="R3252" s="7">
        <f>Table1[[#This Row],[Số còn phải thu ĐK]]+Table1[[#This Row],[Giá Trị HD sau CK]]-Table1[[#This Row],[Số tiền đã thu]]</f>
        <v>786078</v>
      </c>
      <c r="S3252" s="6">
        <f>IF(Table1[[#This Row],[Ngày hóa đơn]]&lt;&gt;"",Table1[[#This Row],[Ngày hóa đơn]],IF(Table1[[#This Row],[Ngày hạch toán]]&lt;&gt;"",Table1[[#This Row],[Ngày hạch toán]],""))</f>
        <v>46055</v>
      </c>
      <c r="T3252" s="7"/>
      <c r="U3252" s="6">
        <f>IF(Table1[[#This Row],[Ngày tính CN]]="","",S3252+T3252)</f>
        <v>46055</v>
      </c>
      <c r="V3252" s="35">
        <f ca="1">IF(Table1[[#This Row],[Hạn thanh toán]]="","",IF((U3252-NOW())&lt;0,0,(U3252-NOW())))</f>
        <v>0</v>
      </c>
      <c r="W3252" s="35"/>
      <c r="X3252" s="35">
        <f t="shared" ca="1" si="803"/>
        <v>115.49031932870275</v>
      </c>
      <c r="Y3252" s="2" t="str">
        <f t="shared" ca="1" si="804"/>
        <v>Nợ quá hạn từ 90 ngày đến 120 ngày</v>
      </c>
      <c r="Z3252" s="51">
        <f t="shared" si="782"/>
        <v>46055</v>
      </c>
      <c r="AA3252" s="51" t="str">
        <f t="shared" si="783"/>
        <v/>
      </c>
      <c r="AD3252" s="2" t="str">
        <f>VLOOKUP($A3252,MA_KH!$A:$Q,MA_KH!O$1,0)</f>
        <v>SATRA TRUNG TÂM</v>
      </c>
      <c r="AE3252" s="2" t="str">
        <f>VLOOKUP($A3252,MA_KH!$A:$Q,MA_KH!P$1,0)</f>
        <v>TRUNG TÂM ĐIỀU HÀNH SATRAFOODS</v>
      </c>
    </row>
    <row r="3253" spans="1:31" ht="25.5" hidden="1" customHeight="1" x14ac:dyDescent="0.2">
      <c r="A3253" s="30" t="s">
        <v>22306</v>
      </c>
      <c r="B3253" s="30" t="s">
        <v>32</v>
      </c>
      <c r="C3253" s="37">
        <v>46055</v>
      </c>
      <c r="D3253" s="30" t="s">
        <v>23444</v>
      </c>
      <c r="E3253" s="37">
        <v>46055</v>
      </c>
      <c r="F3253" s="30">
        <v>8384</v>
      </c>
      <c r="G3253" s="30" t="s">
        <v>23760</v>
      </c>
      <c r="H3253" s="38">
        <v>385252</v>
      </c>
      <c r="I3253" s="67">
        <v>0</v>
      </c>
      <c r="J3253" s="38">
        <v>30820</v>
      </c>
      <c r="K3253" s="38">
        <v>416072</v>
      </c>
      <c r="L3253" s="7" t="s">
        <v>22849</v>
      </c>
      <c r="O3253" s="35">
        <f>IF(Table1[[#This Row],[Phân loại]]="Tồn đầu kỳ",Table1[[#This Row],[Tổng giá trị]],0)</f>
        <v>0</v>
      </c>
      <c r="P3253" s="7">
        <f>IF(Table1[[#This Row],[Số còn phải thu ĐK]]&lt;&gt;0,0,IF(Table1[[#This Row],[Phân loại]]="Bán hàng",Table1[[#This Row],[Tổng giá trị]],-Table1[[#This Row],[Tổng giá trị]]))</f>
        <v>416072</v>
      </c>
      <c r="Q3253" s="35">
        <f t="shared" si="802"/>
        <v>0</v>
      </c>
      <c r="R3253" s="7">
        <f>Table1[[#This Row],[Số còn phải thu ĐK]]+Table1[[#This Row],[Giá Trị HD sau CK]]-Table1[[#This Row],[Số tiền đã thu]]</f>
        <v>416072</v>
      </c>
      <c r="S3253" s="6">
        <f>IF(Table1[[#This Row],[Ngày hóa đơn]]&lt;&gt;"",Table1[[#This Row],[Ngày hóa đơn]],IF(Table1[[#This Row],[Ngày hạch toán]]&lt;&gt;"",Table1[[#This Row],[Ngày hạch toán]],""))</f>
        <v>46055</v>
      </c>
      <c r="T3253" s="7"/>
      <c r="U3253" s="6">
        <f>IF(Table1[[#This Row],[Ngày tính CN]]="","",S3253+T3253)</f>
        <v>46055</v>
      </c>
      <c r="V3253" s="35">
        <f ca="1">IF(Table1[[#This Row],[Hạn thanh toán]]="","",IF((U3253-NOW())&lt;0,0,(U3253-NOW())))</f>
        <v>0</v>
      </c>
      <c r="W3253" s="35"/>
      <c r="X3253" s="35">
        <f t="shared" ca="1" si="803"/>
        <v>115.49031932870275</v>
      </c>
      <c r="Y3253" s="2" t="str">
        <f t="shared" ca="1" si="804"/>
        <v>Nợ quá hạn từ 90 ngày đến 120 ngày</v>
      </c>
      <c r="Z3253" s="51">
        <f t="shared" si="782"/>
        <v>46055</v>
      </c>
      <c r="AA3253" s="51" t="str">
        <f t="shared" si="783"/>
        <v/>
      </c>
      <c r="AD3253" s="2" t="str">
        <f>VLOOKUP($A3253,MA_KH!$A:$Q,MA_KH!O$1,0)</f>
        <v>SATRA TRUNG TÂM</v>
      </c>
      <c r="AE3253" s="2" t="str">
        <f>VLOOKUP($A3253,MA_KH!$A:$Q,MA_KH!P$1,0)</f>
        <v>TRUNG TÂM ĐIỀU HÀNH SATRAFOODS</v>
      </c>
    </row>
    <row r="3254" spans="1:31" ht="25.5" hidden="1" customHeight="1" x14ac:dyDescent="0.2">
      <c r="A3254" s="30" t="s">
        <v>22306</v>
      </c>
      <c r="B3254" s="30" t="s">
        <v>32</v>
      </c>
      <c r="C3254" s="37">
        <v>46055</v>
      </c>
      <c r="D3254" s="30" t="s">
        <v>23761</v>
      </c>
      <c r="E3254" s="37">
        <v>46055</v>
      </c>
      <c r="F3254" s="30">
        <v>8385</v>
      </c>
      <c r="G3254" s="30" t="s">
        <v>23762</v>
      </c>
      <c r="H3254" s="38">
        <v>440586</v>
      </c>
      <c r="I3254" s="67">
        <v>0</v>
      </c>
      <c r="J3254" s="38">
        <v>35247</v>
      </c>
      <c r="K3254" s="38">
        <v>475833</v>
      </c>
      <c r="L3254" s="7" t="s">
        <v>22849</v>
      </c>
      <c r="O3254" s="35">
        <f>IF(Table1[[#This Row],[Phân loại]]="Tồn đầu kỳ",Table1[[#This Row],[Tổng giá trị]],0)</f>
        <v>0</v>
      </c>
      <c r="P3254" s="7">
        <f>IF(Table1[[#This Row],[Số còn phải thu ĐK]]&lt;&gt;0,0,IF(Table1[[#This Row],[Phân loại]]="Bán hàng",Table1[[#This Row],[Tổng giá trị]],-Table1[[#This Row],[Tổng giá trị]]))</f>
        <v>475833</v>
      </c>
      <c r="Q3254" s="35">
        <f t="shared" si="802"/>
        <v>0</v>
      </c>
      <c r="R3254" s="7">
        <f>Table1[[#This Row],[Số còn phải thu ĐK]]+Table1[[#This Row],[Giá Trị HD sau CK]]-Table1[[#This Row],[Số tiền đã thu]]</f>
        <v>475833</v>
      </c>
      <c r="S3254" s="6">
        <f>IF(Table1[[#This Row],[Ngày hóa đơn]]&lt;&gt;"",Table1[[#This Row],[Ngày hóa đơn]],IF(Table1[[#This Row],[Ngày hạch toán]]&lt;&gt;"",Table1[[#This Row],[Ngày hạch toán]],""))</f>
        <v>46055</v>
      </c>
      <c r="T3254" s="7"/>
      <c r="U3254" s="6">
        <f>IF(Table1[[#This Row],[Ngày tính CN]]="","",S3254+T3254)</f>
        <v>46055</v>
      </c>
      <c r="V3254" s="35">
        <f ca="1">IF(Table1[[#This Row],[Hạn thanh toán]]="","",IF((U3254-NOW())&lt;0,0,(U3254-NOW())))</f>
        <v>0</v>
      </c>
      <c r="W3254" s="35"/>
      <c r="X3254" s="35">
        <f t="shared" ca="1" si="803"/>
        <v>115.49031932870275</v>
      </c>
      <c r="Y3254" s="2" t="str">
        <f t="shared" ca="1" si="804"/>
        <v>Nợ quá hạn từ 90 ngày đến 120 ngày</v>
      </c>
      <c r="Z3254" s="51">
        <f t="shared" si="782"/>
        <v>46055</v>
      </c>
      <c r="AA3254" s="51" t="str">
        <f t="shared" si="783"/>
        <v/>
      </c>
      <c r="AD3254" s="2" t="str">
        <f>VLOOKUP($A3254,MA_KH!$A:$Q,MA_KH!O$1,0)</f>
        <v>SATRA TRUNG TÂM</v>
      </c>
      <c r="AE3254" s="2" t="str">
        <f>VLOOKUP($A3254,MA_KH!$A:$Q,MA_KH!P$1,0)</f>
        <v>TRUNG TÂM ĐIỀU HÀNH SATRAFOODS</v>
      </c>
    </row>
    <row r="3255" spans="1:31" ht="25.5" hidden="1" customHeight="1" x14ac:dyDescent="0.2">
      <c r="A3255" s="30" t="s">
        <v>22306</v>
      </c>
      <c r="B3255" s="30" t="s">
        <v>32</v>
      </c>
      <c r="C3255" s="37">
        <v>46055</v>
      </c>
      <c r="D3255" s="30" t="s">
        <v>23765</v>
      </c>
      <c r="E3255" s="37">
        <v>46056</v>
      </c>
      <c r="F3255" s="30">
        <v>8452</v>
      </c>
      <c r="G3255" s="30" t="s">
        <v>23766</v>
      </c>
      <c r="H3255" s="38">
        <v>1012285</v>
      </c>
      <c r="I3255" s="67">
        <v>0</v>
      </c>
      <c r="J3255" s="38">
        <v>80983</v>
      </c>
      <c r="K3255" s="38">
        <v>1093268</v>
      </c>
      <c r="L3255" s="7" t="s">
        <v>22849</v>
      </c>
      <c r="O3255" s="35">
        <f>IF(Table1[[#This Row],[Phân loại]]="Tồn đầu kỳ",Table1[[#This Row],[Tổng giá trị]],0)</f>
        <v>0</v>
      </c>
      <c r="P3255" s="7">
        <f>IF(Table1[[#This Row],[Số còn phải thu ĐK]]&lt;&gt;0,0,IF(Table1[[#This Row],[Phân loại]]="Bán hàng",Table1[[#This Row],[Tổng giá trị]],-Table1[[#This Row],[Tổng giá trị]]))</f>
        <v>1093268</v>
      </c>
      <c r="Q3255" s="35">
        <f t="shared" si="802"/>
        <v>0</v>
      </c>
      <c r="R3255" s="7">
        <f>Table1[[#This Row],[Số còn phải thu ĐK]]+Table1[[#This Row],[Giá Trị HD sau CK]]-Table1[[#This Row],[Số tiền đã thu]]</f>
        <v>1093268</v>
      </c>
      <c r="S3255" s="6">
        <f>IF(Table1[[#This Row],[Ngày hóa đơn]]&lt;&gt;"",Table1[[#This Row],[Ngày hóa đơn]],IF(Table1[[#This Row],[Ngày hạch toán]]&lt;&gt;"",Table1[[#This Row],[Ngày hạch toán]],""))</f>
        <v>46056</v>
      </c>
      <c r="T3255" s="7"/>
      <c r="U3255" s="6">
        <f>IF(Table1[[#This Row],[Ngày tính CN]]="","",S3255+T3255)</f>
        <v>46056</v>
      </c>
      <c r="V3255" s="35">
        <f ca="1">IF(Table1[[#This Row],[Hạn thanh toán]]="","",IF((U3255-NOW())&lt;0,0,(U3255-NOW())))</f>
        <v>0</v>
      </c>
      <c r="W3255" s="35"/>
      <c r="X3255" s="35">
        <f t="shared" ca="1" si="803"/>
        <v>114.49031932870275</v>
      </c>
      <c r="Y3255" s="2" t="str">
        <f t="shared" ca="1" si="804"/>
        <v>Nợ quá hạn từ 90 ngày đến 120 ngày</v>
      </c>
      <c r="Z3255" s="51">
        <f t="shared" si="782"/>
        <v>46056</v>
      </c>
      <c r="AA3255" s="51" t="str">
        <f t="shared" si="783"/>
        <v/>
      </c>
      <c r="AD3255" s="2" t="str">
        <f>VLOOKUP($A3255,MA_KH!$A:$Q,MA_KH!O$1,0)</f>
        <v>SATRA TRUNG TÂM</v>
      </c>
      <c r="AE3255" s="2" t="str">
        <f>VLOOKUP($A3255,MA_KH!$A:$Q,MA_KH!P$1,0)</f>
        <v>TRUNG TÂM ĐIỀU HÀNH SATRAFOODS</v>
      </c>
    </row>
    <row r="3256" spans="1:31" ht="25.5" hidden="1" customHeight="1" x14ac:dyDescent="0.2">
      <c r="A3256" s="30" t="s">
        <v>22057</v>
      </c>
      <c r="B3256" s="30" t="s">
        <v>4088</v>
      </c>
      <c r="C3256" s="37">
        <v>46055</v>
      </c>
      <c r="D3256" s="30" t="s">
        <v>23767</v>
      </c>
      <c r="E3256" s="37">
        <v>46055</v>
      </c>
      <c r="F3256" s="30">
        <v>8328</v>
      </c>
      <c r="G3256" s="30" t="s">
        <v>22782</v>
      </c>
      <c r="H3256" s="38">
        <v>3054230</v>
      </c>
      <c r="I3256" s="67">
        <v>0</v>
      </c>
      <c r="J3256" s="38">
        <v>244338</v>
      </c>
      <c r="K3256" s="38">
        <v>3298568</v>
      </c>
      <c r="L3256" s="7" t="s">
        <v>22849</v>
      </c>
      <c r="M3256" s="6">
        <v>46093</v>
      </c>
      <c r="O3256" s="35">
        <f>IF(Table1[[#This Row],[Phân loại]]="Tồn đầu kỳ",Table1[[#This Row],[Tổng giá trị]],0)</f>
        <v>0</v>
      </c>
      <c r="P3256" s="7">
        <f>IF(Table1[[#This Row],[Số còn phải thu ĐK]]&lt;&gt;0,0,IF(Table1[[#This Row],[Phân loại]]="Bán hàng",Table1[[#This Row],[Tổng giá trị]],-Table1[[#This Row],[Tổng giá trị]]))</f>
        <v>3298568</v>
      </c>
      <c r="Q3256" s="35">
        <f t="shared" si="802"/>
        <v>3298568</v>
      </c>
      <c r="R3256" s="7">
        <f>Table1[[#This Row],[Số còn phải thu ĐK]]+Table1[[#This Row],[Giá Trị HD sau CK]]-Table1[[#This Row],[Số tiền đã thu]]</f>
        <v>0</v>
      </c>
      <c r="S3256" s="6">
        <f>IF(Table1[[#This Row],[Ngày hóa đơn]]&lt;&gt;"",Table1[[#This Row],[Ngày hóa đơn]],IF(Table1[[#This Row],[Ngày hạch toán]]&lt;&gt;"",Table1[[#This Row],[Ngày hạch toán]],""))</f>
        <v>46055</v>
      </c>
      <c r="T3256" s="7"/>
      <c r="U3256" s="6">
        <f>IF(Table1[[#This Row],[Ngày tính CN]]="","",S3256+T3256)</f>
        <v>46055</v>
      </c>
      <c r="V3256" s="35">
        <f ca="1">IF(Table1[[#This Row],[Hạn thanh toán]]="","",IF((U3256-NOW())&lt;0,0,(U3256-NOW())))</f>
        <v>0</v>
      </c>
      <c r="W3256" s="35"/>
      <c r="X3256" s="35" t="str">
        <f t="shared" ca="1" si="803"/>
        <v/>
      </c>
      <c r="Y3256" s="2" t="str">
        <f t="shared" si="804"/>
        <v>Đã thanh toán</v>
      </c>
      <c r="Z3256" s="51">
        <f t="shared" si="782"/>
        <v>46055</v>
      </c>
      <c r="AA3256" s="51">
        <f t="shared" si="783"/>
        <v>46093</v>
      </c>
      <c r="AD3256" s="2" t="str">
        <f>VLOOKUP($A3256,MA_KH!$A:$Q,MA_KH!O$1,0)</f>
        <v>MINHCAU</v>
      </c>
      <c r="AE3256" s="2" t="str">
        <f>VLOOKUP($A3256,MA_KH!$A:$Q,MA_KH!P$1,0)</f>
        <v>CÔNG TY CỔ PHẦN THƯƠNG MẠI VÀ DỊCH VỤ MINH CẦU</v>
      </c>
    </row>
    <row r="3257" spans="1:31" ht="25.5" hidden="1" customHeight="1" x14ac:dyDescent="0.2">
      <c r="A3257" s="30" t="s">
        <v>22099</v>
      </c>
      <c r="B3257" s="30" t="s">
        <v>3969</v>
      </c>
      <c r="C3257" s="37">
        <v>46055</v>
      </c>
      <c r="D3257" s="30" t="s">
        <v>23768</v>
      </c>
      <c r="E3257" s="37">
        <v>46055</v>
      </c>
      <c r="F3257" s="30">
        <v>8343</v>
      </c>
      <c r="G3257" s="30" t="s">
        <v>4208</v>
      </c>
      <c r="H3257" s="38">
        <v>489348</v>
      </c>
      <c r="I3257" s="67">
        <v>0</v>
      </c>
      <c r="J3257" s="38">
        <v>39148</v>
      </c>
      <c r="K3257" s="38">
        <v>528496</v>
      </c>
      <c r="L3257" s="7" t="s">
        <v>22849</v>
      </c>
      <c r="O3257" s="35">
        <f>IF(Table1[[#This Row],[Phân loại]]="Tồn đầu kỳ",Table1[[#This Row],[Tổng giá trị]],0)</f>
        <v>0</v>
      </c>
      <c r="P3257" s="7">
        <f>IF(Table1[[#This Row],[Số còn phải thu ĐK]]&lt;&gt;0,0,IF(Table1[[#This Row],[Phân loại]]="Bán hàng",Table1[[#This Row],[Tổng giá trị]],-Table1[[#This Row],[Tổng giá trị]]))</f>
        <v>528496</v>
      </c>
      <c r="Q3257" s="35">
        <f t="shared" si="802"/>
        <v>0</v>
      </c>
      <c r="R3257" s="7">
        <f>Table1[[#This Row],[Số còn phải thu ĐK]]+Table1[[#This Row],[Giá Trị HD sau CK]]-Table1[[#This Row],[Số tiền đã thu]]</f>
        <v>528496</v>
      </c>
      <c r="S3257" s="6">
        <f>IF(Table1[[#This Row],[Ngày hóa đơn]]&lt;&gt;"",Table1[[#This Row],[Ngày hóa đơn]],IF(Table1[[#This Row],[Ngày hạch toán]]&lt;&gt;"",Table1[[#This Row],[Ngày hạch toán]],""))</f>
        <v>46055</v>
      </c>
      <c r="T3257" s="7"/>
      <c r="U3257" s="6">
        <f>IF(Table1[[#This Row],[Ngày tính CN]]="","",S3257+T3257)</f>
        <v>46055</v>
      </c>
      <c r="V3257" s="35">
        <f ca="1">IF(Table1[[#This Row],[Hạn thanh toán]]="","",IF((U3257-NOW())&lt;0,0,(U3257-NOW())))</f>
        <v>0</v>
      </c>
      <c r="W3257" s="35"/>
      <c r="X3257" s="35">
        <f t="shared" ca="1" si="803"/>
        <v>115.49031932870275</v>
      </c>
      <c r="Y3257" s="2" t="str">
        <f t="shared" ca="1" si="804"/>
        <v>Nợ quá hạn từ 90 ngày đến 120 ngày</v>
      </c>
      <c r="Z3257" s="51">
        <f t="shared" si="782"/>
        <v>46055</v>
      </c>
      <c r="AA3257" s="51" t="str">
        <f t="shared" si="783"/>
        <v/>
      </c>
      <c r="AD3257" s="2" t="str">
        <f>VLOOKUP($A3257,MA_KH!$A:$Q,MA_KH!O$1,0)</f>
        <v>OKONO</v>
      </c>
      <c r="AE3257" s="2" t="str">
        <f>VLOOKUP($A3257,MA_KH!$A:$Q,MA_KH!P$1,0)</f>
        <v>CÔNG TY TNHH OKONO VIỆT NAM</v>
      </c>
    </row>
    <row r="3258" spans="1:31" ht="25.5" hidden="1" customHeight="1" x14ac:dyDescent="0.2">
      <c r="A3258" s="30" t="s">
        <v>22099</v>
      </c>
      <c r="B3258" s="30" t="s">
        <v>3969</v>
      </c>
      <c r="C3258" s="37">
        <v>46055</v>
      </c>
      <c r="D3258" s="30" t="s">
        <v>23769</v>
      </c>
      <c r="E3258" s="37">
        <v>46055</v>
      </c>
      <c r="F3258" s="30">
        <v>8344</v>
      </c>
      <c r="G3258" s="30" t="s">
        <v>4348</v>
      </c>
      <c r="H3258" s="38">
        <v>430837</v>
      </c>
      <c r="I3258" s="67">
        <v>0</v>
      </c>
      <c r="J3258" s="38">
        <v>34467</v>
      </c>
      <c r="K3258" s="38">
        <v>465304</v>
      </c>
      <c r="L3258" s="7" t="s">
        <v>22849</v>
      </c>
      <c r="O3258" s="35">
        <f>IF(Table1[[#This Row],[Phân loại]]="Tồn đầu kỳ",Table1[[#This Row],[Tổng giá trị]],0)</f>
        <v>0</v>
      </c>
      <c r="P3258" s="7">
        <f>IF(Table1[[#This Row],[Số còn phải thu ĐK]]&lt;&gt;0,0,IF(Table1[[#This Row],[Phân loại]]="Bán hàng",Table1[[#This Row],[Tổng giá trị]],-Table1[[#This Row],[Tổng giá trị]]))</f>
        <v>465304</v>
      </c>
      <c r="Q3258" s="35">
        <f t="shared" si="802"/>
        <v>0</v>
      </c>
      <c r="R3258" s="7">
        <f>Table1[[#This Row],[Số còn phải thu ĐK]]+Table1[[#This Row],[Giá Trị HD sau CK]]-Table1[[#This Row],[Số tiền đã thu]]</f>
        <v>465304</v>
      </c>
      <c r="S3258" s="6">
        <f>IF(Table1[[#This Row],[Ngày hóa đơn]]&lt;&gt;"",Table1[[#This Row],[Ngày hóa đơn]],IF(Table1[[#This Row],[Ngày hạch toán]]&lt;&gt;"",Table1[[#This Row],[Ngày hạch toán]],""))</f>
        <v>46055</v>
      </c>
      <c r="T3258" s="7"/>
      <c r="U3258" s="6">
        <f>IF(Table1[[#This Row],[Ngày tính CN]]="","",S3258+T3258)</f>
        <v>46055</v>
      </c>
      <c r="V3258" s="35">
        <f ca="1">IF(Table1[[#This Row],[Hạn thanh toán]]="","",IF((U3258-NOW())&lt;0,0,(U3258-NOW())))</f>
        <v>0</v>
      </c>
      <c r="W3258" s="35"/>
      <c r="X3258" s="35">
        <f t="shared" ca="1" si="803"/>
        <v>115.49031932870275</v>
      </c>
      <c r="Y3258" s="2" t="str">
        <f t="shared" ca="1" si="804"/>
        <v>Nợ quá hạn từ 90 ngày đến 120 ngày</v>
      </c>
      <c r="Z3258" s="51">
        <f t="shared" si="782"/>
        <v>46055</v>
      </c>
      <c r="AA3258" s="51" t="str">
        <f t="shared" si="783"/>
        <v/>
      </c>
      <c r="AD3258" s="2" t="str">
        <f>VLOOKUP($A3258,MA_KH!$A:$Q,MA_KH!O$1,0)</f>
        <v>OKONO</v>
      </c>
      <c r="AE3258" s="2" t="str">
        <f>VLOOKUP($A3258,MA_KH!$A:$Q,MA_KH!P$1,0)</f>
        <v>CÔNG TY TNHH OKONO VIỆT NAM</v>
      </c>
    </row>
    <row r="3259" spans="1:31" ht="25.5" hidden="1" customHeight="1" x14ac:dyDescent="0.2">
      <c r="A3259" s="30" t="s">
        <v>22506</v>
      </c>
      <c r="B3259" s="30" t="s">
        <v>3960</v>
      </c>
      <c r="C3259" s="37">
        <v>46055</v>
      </c>
      <c r="D3259" s="30" t="s">
        <v>23770</v>
      </c>
      <c r="E3259" s="37">
        <v>46055</v>
      </c>
      <c r="F3259" s="30">
        <v>8345</v>
      </c>
      <c r="G3259" s="30" t="s">
        <v>23771</v>
      </c>
      <c r="H3259" s="38">
        <v>356680</v>
      </c>
      <c r="I3259" s="67">
        <v>32101</v>
      </c>
      <c r="J3259" s="38">
        <v>25966</v>
      </c>
      <c r="K3259" s="38">
        <v>350545</v>
      </c>
      <c r="L3259" s="7" t="s">
        <v>22849</v>
      </c>
      <c r="M3259" s="6">
        <v>46101</v>
      </c>
      <c r="O3259" s="35">
        <f>IF(Table1[[#This Row],[Phân loại]]="Tồn đầu kỳ",Table1[[#This Row],[Tổng giá trị]],0)</f>
        <v>0</v>
      </c>
      <c r="P3259" s="7">
        <f>IF(Table1[[#This Row],[Số còn phải thu ĐK]]&lt;&gt;0,0,IF(Table1[[#This Row],[Phân loại]]="Bán hàng",Table1[[#This Row],[Tổng giá trị]],-Table1[[#This Row],[Tổng giá trị]]))</f>
        <v>350545</v>
      </c>
      <c r="Q3259" s="35">
        <f t="shared" si="802"/>
        <v>350545</v>
      </c>
      <c r="R3259" s="7">
        <f>Table1[[#This Row],[Số còn phải thu ĐK]]+Table1[[#This Row],[Giá Trị HD sau CK]]-Table1[[#This Row],[Số tiền đã thu]]</f>
        <v>0</v>
      </c>
      <c r="S3259" s="6">
        <f>IF(Table1[[#This Row],[Ngày hóa đơn]]&lt;&gt;"",Table1[[#This Row],[Ngày hóa đơn]],IF(Table1[[#This Row],[Ngày hạch toán]]&lt;&gt;"",Table1[[#This Row],[Ngày hạch toán]],""))</f>
        <v>46055</v>
      </c>
      <c r="T3259" s="7"/>
      <c r="U3259" s="6">
        <f>IF(Table1[[#This Row],[Ngày tính CN]]="","",S3259+T3259)</f>
        <v>46055</v>
      </c>
      <c r="V3259" s="35">
        <f ca="1">IF(Table1[[#This Row],[Hạn thanh toán]]="","",IF((U3259-NOW())&lt;0,0,(U3259-NOW())))</f>
        <v>0</v>
      </c>
      <c r="W3259" s="35"/>
      <c r="X3259" s="35" t="str">
        <f t="shared" ca="1" si="803"/>
        <v/>
      </c>
      <c r="Y3259" s="2" t="str">
        <f t="shared" si="804"/>
        <v>Đã thanh toán</v>
      </c>
      <c r="Z3259" s="51">
        <f t="shared" si="782"/>
        <v>46055</v>
      </c>
      <c r="AA3259" s="51">
        <f t="shared" si="783"/>
        <v>46101</v>
      </c>
      <c r="AD3259" s="2" t="str">
        <f>VLOOKUP($A3259,MA_KH!$A:$Q,MA_KH!O$1,0)</f>
        <v>TMART</v>
      </c>
      <c r="AE3259" s="2" t="str">
        <f>VLOOKUP($A3259,MA_KH!$A:$Q,MA_KH!P$1,0)</f>
        <v>CÔNG TY CỔ PHẦN T - MARTSTORES</v>
      </c>
    </row>
    <row r="3260" spans="1:31" ht="25.5" hidden="1" customHeight="1" x14ac:dyDescent="0.2">
      <c r="A3260" s="30" t="s">
        <v>22506</v>
      </c>
      <c r="B3260" s="30" t="s">
        <v>3960</v>
      </c>
      <c r="C3260" s="37">
        <v>46055</v>
      </c>
      <c r="D3260" s="30" t="s">
        <v>23772</v>
      </c>
      <c r="E3260" s="37">
        <v>46055</v>
      </c>
      <c r="F3260" s="30">
        <v>8346</v>
      </c>
      <c r="G3260" s="30" t="s">
        <v>23773</v>
      </c>
      <c r="H3260" s="38">
        <v>1788922</v>
      </c>
      <c r="I3260" s="67">
        <v>161004</v>
      </c>
      <c r="J3260" s="38">
        <v>130233</v>
      </c>
      <c r="K3260" s="38">
        <v>1758151</v>
      </c>
      <c r="L3260" s="7" t="s">
        <v>22849</v>
      </c>
      <c r="M3260" s="6">
        <v>46101</v>
      </c>
      <c r="O3260" s="35">
        <f>IF(Table1[[#This Row],[Phân loại]]="Tồn đầu kỳ",Table1[[#This Row],[Tổng giá trị]],0)</f>
        <v>0</v>
      </c>
      <c r="P3260" s="7">
        <f>IF(Table1[[#This Row],[Số còn phải thu ĐK]]&lt;&gt;0,0,IF(Table1[[#This Row],[Phân loại]]="Bán hàng",Table1[[#This Row],[Tổng giá trị]],-Table1[[#This Row],[Tổng giá trị]]))</f>
        <v>1758151</v>
      </c>
      <c r="Q3260" s="35">
        <f t="shared" si="802"/>
        <v>1758151</v>
      </c>
      <c r="R3260" s="7">
        <f>Table1[[#This Row],[Số còn phải thu ĐK]]+Table1[[#This Row],[Giá Trị HD sau CK]]-Table1[[#This Row],[Số tiền đã thu]]</f>
        <v>0</v>
      </c>
      <c r="S3260" s="6">
        <f>IF(Table1[[#This Row],[Ngày hóa đơn]]&lt;&gt;"",Table1[[#This Row],[Ngày hóa đơn]],IF(Table1[[#This Row],[Ngày hạch toán]]&lt;&gt;"",Table1[[#This Row],[Ngày hạch toán]],""))</f>
        <v>46055</v>
      </c>
      <c r="T3260" s="7"/>
      <c r="U3260" s="6">
        <f>IF(Table1[[#This Row],[Ngày tính CN]]="","",S3260+T3260)</f>
        <v>46055</v>
      </c>
      <c r="V3260" s="35">
        <f ca="1">IF(Table1[[#This Row],[Hạn thanh toán]]="","",IF((U3260-NOW())&lt;0,0,(U3260-NOW())))</f>
        <v>0</v>
      </c>
      <c r="W3260" s="35"/>
      <c r="X3260" s="35" t="str">
        <f t="shared" ca="1" si="803"/>
        <v/>
      </c>
      <c r="Y3260" s="2" t="str">
        <f t="shared" si="804"/>
        <v>Đã thanh toán</v>
      </c>
      <c r="Z3260" s="51">
        <f t="shared" si="782"/>
        <v>46055</v>
      </c>
      <c r="AA3260" s="51">
        <f t="shared" si="783"/>
        <v>46101</v>
      </c>
      <c r="AD3260" s="2" t="str">
        <f>VLOOKUP($A3260,MA_KH!$A:$Q,MA_KH!O$1,0)</f>
        <v>TMART</v>
      </c>
      <c r="AE3260" s="2" t="str">
        <f>VLOOKUP($A3260,MA_KH!$A:$Q,MA_KH!P$1,0)</f>
        <v>CÔNG TY CỔ PHẦN T - MARTSTORES</v>
      </c>
    </row>
    <row r="3261" spans="1:31" ht="25.5" hidden="1" customHeight="1" x14ac:dyDescent="0.2">
      <c r="A3261" s="30" t="s">
        <v>22506</v>
      </c>
      <c r="B3261" s="30" t="s">
        <v>3960</v>
      </c>
      <c r="C3261" s="37">
        <v>46055</v>
      </c>
      <c r="D3261" s="30" t="s">
        <v>23774</v>
      </c>
      <c r="E3261" s="37">
        <v>46055</v>
      </c>
      <c r="F3261" s="30">
        <v>8347</v>
      </c>
      <c r="G3261" s="30" t="s">
        <v>23775</v>
      </c>
      <c r="H3261" s="38">
        <v>1131907</v>
      </c>
      <c r="I3261" s="67">
        <v>101872</v>
      </c>
      <c r="J3261" s="38">
        <v>82403</v>
      </c>
      <c r="K3261" s="38">
        <v>1112438</v>
      </c>
      <c r="L3261" s="7" t="s">
        <v>22849</v>
      </c>
      <c r="M3261" s="6">
        <v>46101</v>
      </c>
      <c r="O3261" s="35">
        <f>IF(Table1[[#This Row],[Phân loại]]="Tồn đầu kỳ",Table1[[#This Row],[Tổng giá trị]],0)</f>
        <v>0</v>
      </c>
      <c r="P3261" s="7">
        <f>IF(Table1[[#This Row],[Số còn phải thu ĐK]]&lt;&gt;0,0,IF(Table1[[#This Row],[Phân loại]]="Bán hàng",Table1[[#This Row],[Tổng giá trị]],-Table1[[#This Row],[Tổng giá trị]]))</f>
        <v>1112438</v>
      </c>
      <c r="Q3261" s="35">
        <f t="shared" si="802"/>
        <v>1112438</v>
      </c>
      <c r="R3261" s="7">
        <f>Table1[[#This Row],[Số còn phải thu ĐK]]+Table1[[#This Row],[Giá Trị HD sau CK]]-Table1[[#This Row],[Số tiền đã thu]]</f>
        <v>0</v>
      </c>
      <c r="S3261" s="6">
        <f>IF(Table1[[#This Row],[Ngày hóa đơn]]&lt;&gt;"",Table1[[#This Row],[Ngày hóa đơn]],IF(Table1[[#This Row],[Ngày hạch toán]]&lt;&gt;"",Table1[[#This Row],[Ngày hạch toán]],""))</f>
        <v>46055</v>
      </c>
      <c r="T3261" s="7"/>
      <c r="U3261" s="6">
        <f>IF(Table1[[#This Row],[Ngày tính CN]]="","",S3261+T3261)</f>
        <v>46055</v>
      </c>
      <c r="V3261" s="35">
        <f ca="1">IF(Table1[[#This Row],[Hạn thanh toán]]="","",IF((U3261-NOW())&lt;0,0,(U3261-NOW())))</f>
        <v>0</v>
      </c>
      <c r="W3261" s="35"/>
      <c r="X3261" s="35" t="str">
        <f t="shared" ca="1" si="803"/>
        <v/>
      </c>
      <c r="Y3261" s="2" t="str">
        <f t="shared" si="804"/>
        <v>Đã thanh toán</v>
      </c>
      <c r="Z3261" s="51">
        <f t="shared" si="782"/>
        <v>46055</v>
      </c>
      <c r="AA3261" s="51">
        <f t="shared" si="783"/>
        <v>46101</v>
      </c>
      <c r="AD3261" s="2" t="str">
        <f>VLOOKUP($A3261,MA_KH!$A:$Q,MA_KH!O$1,0)</f>
        <v>TMART</v>
      </c>
      <c r="AE3261" s="2" t="str">
        <f>VLOOKUP($A3261,MA_KH!$A:$Q,MA_KH!P$1,0)</f>
        <v>CÔNG TY CỔ PHẦN T - MARTSTORES</v>
      </c>
    </row>
    <row r="3262" spans="1:31" ht="25.5" hidden="1" customHeight="1" x14ac:dyDescent="0.2">
      <c r="A3262" s="30" t="s">
        <v>22506</v>
      </c>
      <c r="B3262" s="30" t="s">
        <v>3960</v>
      </c>
      <c r="C3262" s="37">
        <v>46055</v>
      </c>
      <c r="D3262" s="30" t="s">
        <v>23776</v>
      </c>
      <c r="E3262" s="37">
        <v>46055</v>
      </c>
      <c r="F3262" s="30">
        <v>8348</v>
      </c>
      <c r="G3262" s="30" t="s">
        <v>23777</v>
      </c>
      <c r="H3262" s="38">
        <v>2113530</v>
      </c>
      <c r="I3262" s="67">
        <v>190218</v>
      </c>
      <c r="J3262" s="38">
        <v>153865</v>
      </c>
      <c r="K3262" s="38">
        <v>2077177</v>
      </c>
      <c r="L3262" s="7" t="s">
        <v>22849</v>
      </c>
      <c r="M3262" s="6">
        <v>46101</v>
      </c>
      <c r="O3262" s="35">
        <f>IF(Table1[[#This Row],[Phân loại]]="Tồn đầu kỳ",Table1[[#This Row],[Tổng giá trị]],0)</f>
        <v>0</v>
      </c>
      <c r="P3262" s="7">
        <f>IF(Table1[[#This Row],[Số còn phải thu ĐK]]&lt;&gt;0,0,IF(Table1[[#This Row],[Phân loại]]="Bán hàng",Table1[[#This Row],[Tổng giá trị]],-Table1[[#This Row],[Tổng giá trị]]))</f>
        <v>2077177</v>
      </c>
      <c r="Q3262" s="35">
        <f t="shared" si="802"/>
        <v>2077177</v>
      </c>
      <c r="R3262" s="7">
        <f>Table1[[#This Row],[Số còn phải thu ĐK]]+Table1[[#This Row],[Giá Trị HD sau CK]]-Table1[[#This Row],[Số tiền đã thu]]</f>
        <v>0</v>
      </c>
      <c r="S3262" s="6">
        <f>IF(Table1[[#This Row],[Ngày hóa đơn]]&lt;&gt;"",Table1[[#This Row],[Ngày hóa đơn]],IF(Table1[[#This Row],[Ngày hạch toán]]&lt;&gt;"",Table1[[#This Row],[Ngày hạch toán]],""))</f>
        <v>46055</v>
      </c>
      <c r="T3262" s="7"/>
      <c r="U3262" s="6">
        <f>IF(Table1[[#This Row],[Ngày tính CN]]="","",S3262+T3262)</f>
        <v>46055</v>
      </c>
      <c r="V3262" s="35">
        <f ca="1">IF(Table1[[#This Row],[Hạn thanh toán]]="","",IF((U3262-NOW())&lt;0,0,(U3262-NOW())))</f>
        <v>0</v>
      </c>
      <c r="W3262" s="35"/>
      <c r="X3262" s="35" t="str">
        <f t="shared" ca="1" si="803"/>
        <v/>
      </c>
      <c r="Y3262" s="2" t="str">
        <f t="shared" si="804"/>
        <v>Đã thanh toán</v>
      </c>
      <c r="Z3262" s="51">
        <f t="shared" si="782"/>
        <v>46055</v>
      </c>
      <c r="AA3262" s="51">
        <f t="shared" si="783"/>
        <v>46101</v>
      </c>
      <c r="AD3262" s="2" t="str">
        <f>VLOOKUP($A3262,MA_KH!$A:$Q,MA_KH!O$1,0)</f>
        <v>TMART</v>
      </c>
      <c r="AE3262" s="2" t="str">
        <f>VLOOKUP($A3262,MA_KH!$A:$Q,MA_KH!P$1,0)</f>
        <v>CÔNG TY CỔ PHẦN T - MARTSTORES</v>
      </c>
    </row>
    <row r="3263" spans="1:31" ht="25.5" hidden="1" customHeight="1" x14ac:dyDescent="0.2">
      <c r="A3263" s="30" t="s">
        <v>22506</v>
      </c>
      <c r="B3263" s="30" t="s">
        <v>3960</v>
      </c>
      <c r="C3263" s="37">
        <v>46055</v>
      </c>
      <c r="D3263" s="30" t="s">
        <v>23778</v>
      </c>
      <c r="E3263" s="37">
        <v>46055</v>
      </c>
      <c r="F3263" s="30">
        <v>8349</v>
      </c>
      <c r="G3263" s="30" t="s">
        <v>4291</v>
      </c>
      <c r="H3263" s="38">
        <v>562710</v>
      </c>
      <c r="I3263" s="67">
        <v>50644</v>
      </c>
      <c r="J3263" s="38">
        <v>40965</v>
      </c>
      <c r="K3263" s="38">
        <v>553031</v>
      </c>
      <c r="L3263" s="7" t="s">
        <v>22849</v>
      </c>
      <c r="M3263" s="6">
        <v>46101</v>
      </c>
      <c r="O3263" s="35">
        <f>IF(Table1[[#This Row],[Phân loại]]="Tồn đầu kỳ",Table1[[#This Row],[Tổng giá trị]],0)</f>
        <v>0</v>
      </c>
      <c r="P3263" s="7">
        <f>IF(Table1[[#This Row],[Số còn phải thu ĐK]]&lt;&gt;0,0,IF(Table1[[#This Row],[Phân loại]]="Bán hàng",Table1[[#This Row],[Tổng giá trị]],-Table1[[#This Row],[Tổng giá trị]]))</f>
        <v>553031</v>
      </c>
      <c r="Q3263" s="35">
        <f t="shared" si="802"/>
        <v>553031</v>
      </c>
      <c r="R3263" s="7">
        <f>Table1[[#This Row],[Số còn phải thu ĐK]]+Table1[[#This Row],[Giá Trị HD sau CK]]-Table1[[#This Row],[Số tiền đã thu]]</f>
        <v>0</v>
      </c>
      <c r="S3263" s="6">
        <f>IF(Table1[[#This Row],[Ngày hóa đơn]]&lt;&gt;"",Table1[[#This Row],[Ngày hóa đơn]],IF(Table1[[#This Row],[Ngày hạch toán]]&lt;&gt;"",Table1[[#This Row],[Ngày hạch toán]],""))</f>
        <v>46055</v>
      </c>
      <c r="T3263" s="7"/>
      <c r="U3263" s="6">
        <f>IF(Table1[[#This Row],[Ngày tính CN]]="","",S3263+T3263)</f>
        <v>46055</v>
      </c>
      <c r="V3263" s="35">
        <f ca="1">IF(Table1[[#This Row],[Hạn thanh toán]]="","",IF((U3263-NOW())&lt;0,0,(U3263-NOW())))</f>
        <v>0</v>
      </c>
      <c r="W3263" s="35"/>
      <c r="X3263" s="35" t="str">
        <f t="shared" ca="1" si="803"/>
        <v/>
      </c>
      <c r="Y3263" s="2" t="str">
        <f t="shared" si="804"/>
        <v>Đã thanh toán</v>
      </c>
      <c r="Z3263" s="51">
        <f t="shared" si="782"/>
        <v>46055</v>
      </c>
      <c r="AA3263" s="51">
        <f t="shared" si="783"/>
        <v>46101</v>
      </c>
      <c r="AD3263" s="2" t="str">
        <f>VLOOKUP($A3263,MA_KH!$A:$Q,MA_KH!O$1,0)</f>
        <v>TMART</v>
      </c>
      <c r="AE3263" s="2" t="str">
        <f>VLOOKUP($A3263,MA_KH!$A:$Q,MA_KH!P$1,0)</f>
        <v>CÔNG TY CỔ PHẦN T - MARTSTORES</v>
      </c>
    </row>
    <row r="3264" spans="1:31" ht="25.5" hidden="1" customHeight="1" x14ac:dyDescent="0.2">
      <c r="A3264" s="30" t="s">
        <v>22506</v>
      </c>
      <c r="B3264" s="30" t="s">
        <v>3960</v>
      </c>
      <c r="C3264" s="37">
        <v>46055</v>
      </c>
      <c r="D3264" s="30" t="s">
        <v>23779</v>
      </c>
      <c r="E3264" s="37">
        <v>46055</v>
      </c>
      <c r="F3264" s="30">
        <v>8350</v>
      </c>
      <c r="G3264" s="30" t="s">
        <v>23780</v>
      </c>
      <c r="H3264" s="38">
        <v>834807</v>
      </c>
      <c r="I3264" s="67">
        <v>75133</v>
      </c>
      <c r="J3264" s="38">
        <v>60774</v>
      </c>
      <c r="K3264" s="38">
        <v>820448</v>
      </c>
      <c r="L3264" s="7" t="s">
        <v>22849</v>
      </c>
      <c r="M3264" s="6">
        <v>46101</v>
      </c>
      <c r="O3264" s="35">
        <f>IF(Table1[[#This Row],[Phân loại]]="Tồn đầu kỳ",Table1[[#This Row],[Tổng giá trị]],0)</f>
        <v>0</v>
      </c>
      <c r="P3264" s="7">
        <f>IF(Table1[[#This Row],[Số còn phải thu ĐK]]&lt;&gt;0,0,IF(Table1[[#This Row],[Phân loại]]="Bán hàng",Table1[[#This Row],[Tổng giá trị]],-Table1[[#This Row],[Tổng giá trị]]))</f>
        <v>820448</v>
      </c>
      <c r="Q3264" s="35">
        <f t="shared" si="802"/>
        <v>820448</v>
      </c>
      <c r="R3264" s="7">
        <f>Table1[[#This Row],[Số còn phải thu ĐK]]+Table1[[#This Row],[Giá Trị HD sau CK]]-Table1[[#This Row],[Số tiền đã thu]]</f>
        <v>0</v>
      </c>
      <c r="S3264" s="6">
        <f>IF(Table1[[#This Row],[Ngày hóa đơn]]&lt;&gt;"",Table1[[#This Row],[Ngày hóa đơn]],IF(Table1[[#This Row],[Ngày hạch toán]]&lt;&gt;"",Table1[[#This Row],[Ngày hạch toán]],""))</f>
        <v>46055</v>
      </c>
      <c r="T3264" s="7"/>
      <c r="U3264" s="6">
        <f>IF(Table1[[#This Row],[Ngày tính CN]]="","",S3264+T3264)</f>
        <v>46055</v>
      </c>
      <c r="V3264" s="35">
        <f ca="1">IF(Table1[[#This Row],[Hạn thanh toán]]="","",IF((U3264-NOW())&lt;0,0,(U3264-NOW())))</f>
        <v>0</v>
      </c>
      <c r="W3264" s="35"/>
      <c r="X3264" s="35" t="str">
        <f t="shared" ca="1" si="803"/>
        <v/>
      </c>
      <c r="Y3264" s="2" t="str">
        <f t="shared" si="804"/>
        <v>Đã thanh toán</v>
      </c>
      <c r="Z3264" s="51">
        <f t="shared" si="782"/>
        <v>46055</v>
      </c>
      <c r="AA3264" s="51">
        <f t="shared" si="783"/>
        <v>46101</v>
      </c>
      <c r="AD3264" s="2" t="str">
        <f>VLOOKUP($A3264,MA_KH!$A:$Q,MA_KH!O$1,0)</f>
        <v>TMART</v>
      </c>
      <c r="AE3264" s="2" t="str">
        <f>VLOOKUP($A3264,MA_KH!$A:$Q,MA_KH!P$1,0)</f>
        <v>CÔNG TY CỔ PHẦN T - MARTSTORES</v>
      </c>
    </row>
    <row r="3265" spans="1:31" ht="25.5" hidden="1" customHeight="1" x14ac:dyDescent="0.2">
      <c r="A3265" s="30" t="s">
        <v>22506</v>
      </c>
      <c r="B3265" s="30" t="s">
        <v>3960</v>
      </c>
      <c r="C3265" s="37">
        <v>46055</v>
      </c>
      <c r="D3265" s="30" t="s">
        <v>23781</v>
      </c>
      <c r="E3265" s="37">
        <v>46055</v>
      </c>
      <c r="F3265" s="30">
        <v>8351</v>
      </c>
      <c r="G3265" s="30" t="s">
        <v>4426</v>
      </c>
      <c r="H3265" s="38">
        <v>515744</v>
      </c>
      <c r="I3265" s="67">
        <v>46418</v>
      </c>
      <c r="J3265" s="38">
        <v>37546</v>
      </c>
      <c r="K3265" s="38">
        <v>506872</v>
      </c>
      <c r="L3265" s="7" t="s">
        <v>22849</v>
      </c>
      <c r="M3265" s="6">
        <v>46101</v>
      </c>
      <c r="O3265" s="35">
        <f>IF(Table1[[#This Row],[Phân loại]]="Tồn đầu kỳ",Table1[[#This Row],[Tổng giá trị]],0)</f>
        <v>0</v>
      </c>
      <c r="P3265" s="7">
        <f>IF(Table1[[#This Row],[Số còn phải thu ĐK]]&lt;&gt;0,0,IF(Table1[[#This Row],[Phân loại]]="Bán hàng",Table1[[#This Row],[Tổng giá trị]],-Table1[[#This Row],[Tổng giá trị]]))</f>
        <v>506872</v>
      </c>
      <c r="Q3265" s="35">
        <f t="shared" si="802"/>
        <v>506872</v>
      </c>
      <c r="R3265" s="7">
        <f>Table1[[#This Row],[Số còn phải thu ĐK]]+Table1[[#This Row],[Giá Trị HD sau CK]]-Table1[[#This Row],[Số tiền đã thu]]</f>
        <v>0</v>
      </c>
      <c r="S3265" s="6">
        <f>IF(Table1[[#This Row],[Ngày hóa đơn]]&lt;&gt;"",Table1[[#This Row],[Ngày hóa đơn]],IF(Table1[[#This Row],[Ngày hạch toán]]&lt;&gt;"",Table1[[#This Row],[Ngày hạch toán]],""))</f>
        <v>46055</v>
      </c>
      <c r="T3265" s="7"/>
      <c r="U3265" s="6">
        <f>IF(Table1[[#This Row],[Ngày tính CN]]="","",S3265+T3265)</f>
        <v>46055</v>
      </c>
      <c r="V3265" s="35">
        <f ca="1">IF(Table1[[#This Row],[Hạn thanh toán]]="","",IF((U3265-NOW())&lt;0,0,(U3265-NOW())))</f>
        <v>0</v>
      </c>
      <c r="W3265" s="35"/>
      <c r="X3265" s="35" t="str">
        <f t="shared" ca="1" si="803"/>
        <v/>
      </c>
      <c r="Y3265" s="2" t="str">
        <f t="shared" si="804"/>
        <v>Đã thanh toán</v>
      </c>
      <c r="Z3265" s="51">
        <f t="shared" si="782"/>
        <v>46055</v>
      </c>
      <c r="AA3265" s="51">
        <f t="shared" si="783"/>
        <v>46101</v>
      </c>
      <c r="AD3265" s="2" t="str">
        <f>VLOOKUP($A3265,MA_KH!$A:$Q,MA_KH!O$1,0)</f>
        <v>TMART</v>
      </c>
      <c r="AE3265" s="2" t="str">
        <f>VLOOKUP($A3265,MA_KH!$A:$Q,MA_KH!P$1,0)</f>
        <v>CÔNG TY CỔ PHẦN T - MARTSTORES</v>
      </c>
    </row>
    <row r="3266" spans="1:31" ht="25.5" hidden="1" customHeight="1" x14ac:dyDescent="0.2">
      <c r="A3266" s="30" t="s">
        <v>22506</v>
      </c>
      <c r="B3266" s="30" t="s">
        <v>3960</v>
      </c>
      <c r="C3266" s="37">
        <v>46055</v>
      </c>
      <c r="D3266" s="30" t="s">
        <v>23782</v>
      </c>
      <c r="E3266" s="37">
        <v>46055</v>
      </c>
      <c r="F3266" s="30">
        <v>8352</v>
      </c>
      <c r="G3266" s="30" t="s">
        <v>4094</v>
      </c>
      <c r="H3266" s="38">
        <v>473316</v>
      </c>
      <c r="I3266" s="67">
        <v>42599</v>
      </c>
      <c r="J3266" s="38">
        <v>34457</v>
      </c>
      <c r="K3266" s="38">
        <v>465174</v>
      </c>
      <c r="L3266" s="7" t="s">
        <v>22849</v>
      </c>
      <c r="M3266" s="6">
        <v>46101</v>
      </c>
      <c r="O3266" s="35">
        <f>IF(Table1[[#This Row],[Phân loại]]="Tồn đầu kỳ",Table1[[#This Row],[Tổng giá trị]],0)</f>
        <v>0</v>
      </c>
      <c r="P3266" s="7">
        <f>IF(Table1[[#This Row],[Số còn phải thu ĐK]]&lt;&gt;0,0,IF(Table1[[#This Row],[Phân loại]]="Bán hàng",Table1[[#This Row],[Tổng giá trị]],-Table1[[#This Row],[Tổng giá trị]]))</f>
        <v>465174</v>
      </c>
      <c r="Q3266" s="35">
        <f t="shared" si="802"/>
        <v>465174</v>
      </c>
      <c r="R3266" s="7">
        <f>Table1[[#This Row],[Số còn phải thu ĐK]]+Table1[[#This Row],[Giá Trị HD sau CK]]-Table1[[#This Row],[Số tiền đã thu]]</f>
        <v>0</v>
      </c>
      <c r="S3266" s="6">
        <f>IF(Table1[[#This Row],[Ngày hóa đơn]]&lt;&gt;"",Table1[[#This Row],[Ngày hóa đơn]],IF(Table1[[#This Row],[Ngày hạch toán]]&lt;&gt;"",Table1[[#This Row],[Ngày hạch toán]],""))</f>
        <v>46055</v>
      </c>
      <c r="T3266" s="7"/>
      <c r="U3266" s="6">
        <f>IF(Table1[[#This Row],[Ngày tính CN]]="","",S3266+T3266)</f>
        <v>46055</v>
      </c>
      <c r="V3266" s="35">
        <f ca="1">IF(Table1[[#This Row],[Hạn thanh toán]]="","",IF((U3266-NOW())&lt;0,0,(U3266-NOW())))</f>
        <v>0</v>
      </c>
      <c r="W3266" s="35"/>
      <c r="X3266" s="35" t="str">
        <f t="shared" ca="1" si="803"/>
        <v/>
      </c>
      <c r="Y3266" s="2" t="str">
        <f t="shared" si="804"/>
        <v>Đã thanh toán</v>
      </c>
      <c r="Z3266" s="51">
        <f t="shared" si="782"/>
        <v>46055</v>
      </c>
      <c r="AA3266" s="51">
        <f t="shared" si="783"/>
        <v>46101</v>
      </c>
      <c r="AD3266" s="2" t="str">
        <f>VLOOKUP($A3266,MA_KH!$A:$Q,MA_KH!O$1,0)</f>
        <v>TMART</v>
      </c>
      <c r="AE3266" s="2" t="str">
        <f>VLOOKUP($A3266,MA_KH!$A:$Q,MA_KH!P$1,0)</f>
        <v>CÔNG TY CỔ PHẦN T - MARTSTORES</v>
      </c>
    </row>
    <row r="3267" spans="1:31" ht="25.5" hidden="1" customHeight="1" x14ac:dyDescent="0.2">
      <c r="A3267" s="30" t="s">
        <v>22506</v>
      </c>
      <c r="B3267" s="30" t="s">
        <v>3960</v>
      </c>
      <c r="C3267" s="37">
        <v>46055</v>
      </c>
      <c r="D3267" s="30" t="s">
        <v>23783</v>
      </c>
      <c r="E3267" s="37">
        <v>46055</v>
      </c>
      <c r="F3267" s="30">
        <v>8353</v>
      </c>
      <c r="G3267" s="30" t="s">
        <v>23784</v>
      </c>
      <c r="H3267" s="38">
        <v>1398931</v>
      </c>
      <c r="I3267" s="67">
        <v>125905</v>
      </c>
      <c r="J3267" s="38">
        <v>101842</v>
      </c>
      <c r="K3267" s="38">
        <v>1374868</v>
      </c>
      <c r="L3267" s="7" t="s">
        <v>22849</v>
      </c>
      <c r="M3267" s="6">
        <v>46101</v>
      </c>
      <c r="O3267" s="35">
        <f>IF(Table1[[#This Row],[Phân loại]]="Tồn đầu kỳ",Table1[[#This Row],[Tổng giá trị]],0)</f>
        <v>0</v>
      </c>
      <c r="P3267" s="7">
        <f>IF(Table1[[#This Row],[Số còn phải thu ĐK]]&lt;&gt;0,0,IF(Table1[[#This Row],[Phân loại]]="Bán hàng",Table1[[#This Row],[Tổng giá trị]],-Table1[[#This Row],[Tổng giá trị]]))</f>
        <v>1374868</v>
      </c>
      <c r="Q3267" s="35">
        <f t="shared" si="802"/>
        <v>1374868</v>
      </c>
      <c r="R3267" s="7">
        <f>Table1[[#This Row],[Số còn phải thu ĐK]]+Table1[[#This Row],[Giá Trị HD sau CK]]-Table1[[#This Row],[Số tiền đã thu]]</f>
        <v>0</v>
      </c>
      <c r="S3267" s="6">
        <f>IF(Table1[[#This Row],[Ngày hóa đơn]]&lt;&gt;"",Table1[[#This Row],[Ngày hóa đơn]],IF(Table1[[#This Row],[Ngày hạch toán]]&lt;&gt;"",Table1[[#This Row],[Ngày hạch toán]],""))</f>
        <v>46055</v>
      </c>
      <c r="T3267" s="7"/>
      <c r="U3267" s="6">
        <f>IF(Table1[[#This Row],[Ngày tính CN]]="","",S3267+T3267)</f>
        <v>46055</v>
      </c>
      <c r="V3267" s="35">
        <f ca="1">IF(Table1[[#This Row],[Hạn thanh toán]]="","",IF((U3267-NOW())&lt;0,0,(U3267-NOW())))</f>
        <v>0</v>
      </c>
      <c r="W3267" s="35"/>
      <c r="X3267" s="35" t="str">
        <f t="shared" ca="1" si="803"/>
        <v/>
      </c>
      <c r="Y3267" s="2" t="str">
        <f t="shared" si="804"/>
        <v>Đã thanh toán</v>
      </c>
      <c r="Z3267" s="51">
        <f t="shared" si="782"/>
        <v>46055</v>
      </c>
      <c r="AA3267" s="51">
        <f t="shared" si="783"/>
        <v>46101</v>
      </c>
      <c r="AD3267" s="2" t="str">
        <f>VLOOKUP($A3267,MA_KH!$A:$Q,MA_KH!O$1,0)</f>
        <v>TMART</v>
      </c>
      <c r="AE3267" s="2" t="str">
        <f>VLOOKUP($A3267,MA_KH!$A:$Q,MA_KH!P$1,0)</f>
        <v>CÔNG TY CỔ PHẦN T - MARTSTORES</v>
      </c>
    </row>
    <row r="3268" spans="1:31" ht="25.5" hidden="1" customHeight="1" x14ac:dyDescent="0.2">
      <c r="A3268" s="30" t="s">
        <v>22506</v>
      </c>
      <c r="B3268" s="30" t="s">
        <v>3960</v>
      </c>
      <c r="C3268" s="37">
        <v>46055</v>
      </c>
      <c r="D3268" s="30" t="s">
        <v>23785</v>
      </c>
      <c r="E3268" s="37">
        <v>46055</v>
      </c>
      <c r="F3268" s="30">
        <v>8354</v>
      </c>
      <c r="G3268" s="30" t="s">
        <v>23786</v>
      </c>
      <c r="H3268" s="38">
        <v>991087</v>
      </c>
      <c r="I3268" s="67">
        <v>89199</v>
      </c>
      <c r="J3268" s="38">
        <v>72151</v>
      </c>
      <c r="K3268" s="38">
        <v>974039</v>
      </c>
      <c r="L3268" s="7" t="s">
        <v>22849</v>
      </c>
      <c r="M3268" s="6">
        <v>46101</v>
      </c>
      <c r="O3268" s="35">
        <f>IF(Table1[[#This Row],[Phân loại]]="Tồn đầu kỳ",Table1[[#This Row],[Tổng giá trị]],0)</f>
        <v>0</v>
      </c>
      <c r="P3268" s="7">
        <f>IF(Table1[[#This Row],[Số còn phải thu ĐK]]&lt;&gt;0,0,IF(Table1[[#This Row],[Phân loại]]="Bán hàng",Table1[[#This Row],[Tổng giá trị]],-Table1[[#This Row],[Tổng giá trị]]))</f>
        <v>974039</v>
      </c>
      <c r="Q3268" s="35">
        <f t="shared" si="802"/>
        <v>974039</v>
      </c>
      <c r="R3268" s="7">
        <f>Table1[[#This Row],[Số còn phải thu ĐK]]+Table1[[#This Row],[Giá Trị HD sau CK]]-Table1[[#This Row],[Số tiền đã thu]]</f>
        <v>0</v>
      </c>
      <c r="S3268" s="6">
        <f>IF(Table1[[#This Row],[Ngày hóa đơn]]&lt;&gt;"",Table1[[#This Row],[Ngày hóa đơn]],IF(Table1[[#This Row],[Ngày hạch toán]]&lt;&gt;"",Table1[[#This Row],[Ngày hạch toán]],""))</f>
        <v>46055</v>
      </c>
      <c r="T3268" s="7"/>
      <c r="U3268" s="6">
        <f>IF(Table1[[#This Row],[Ngày tính CN]]="","",S3268+T3268)</f>
        <v>46055</v>
      </c>
      <c r="V3268" s="35">
        <f ca="1">IF(Table1[[#This Row],[Hạn thanh toán]]="","",IF((U3268-NOW())&lt;0,0,(U3268-NOW())))</f>
        <v>0</v>
      </c>
      <c r="W3268" s="35"/>
      <c r="X3268" s="35" t="str">
        <f t="shared" ca="1" si="803"/>
        <v/>
      </c>
      <c r="Y3268" s="2" t="str">
        <f t="shared" si="804"/>
        <v>Đã thanh toán</v>
      </c>
      <c r="Z3268" s="51">
        <f t="shared" ref="Z3268:Z3331" si="805">IF(S3268="","",S3268)</f>
        <v>46055</v>
      </c>
      <c r="AA3268" s="51">
        <f t="shared" ref="AA3268:AA3331" si="806">IF(M3268="","",M3268)</f>
        <v>46101</v>
      </c>
      <c r="AD3268" s="2" t="str">
        <f>VLOOKUP($A3268,MA_KH!$A:$Q,MA_KH!O$1,0)</f>
        <v>TMART</v>
      </c>
      <c r="AE3268" s="2" t="str">
        <f>VLOOKUP($A3268,MA_KH!$A:$Q,MA_KH!P$1,0)</f>
        <v>CÔNG TY CỔ PHẦN T - MARTSTORES</v>
      </c>
    </row>
    <row r="3269" spans="1:31" ht="25.5" hidden="1" customHeight="1" x14ac:dyDescent="0.2">
      <c r="A3269" s="30" t="s">
        <v>22506</v>
      </c>
      <c r="B3269" s="30" t="s">
        <v>3960</v>
      </c>
      <c r="C3269" s="37">
        <v>46055</v>
      </c>
      <c r="D3269" s="30" t="s">
        <v>23787</v>
      </c>
      <c r="E3269" s="37">
        <v>46055</v>
      </c>
      <c r="F3269" s="30">
        <v>8355</v>
      </c>
      <c r="G3269" s="30" t="s">
        <v>23788</v>
      </c>
      <c r="H3269" s="38">
        <v>997448</v>
      </c>
      <c r="I3269" s="67">
        <v>89771</v>
      </c>
      <c r="J3269" s="38">
        <v>72614</v>
      </c>
      <c r="K3269" s="38">
        <v>980291</v>
      </c>
      <c r="L3269" s="7" t="s">
        <v>22849</v>
      </c>
      <c r="M3269" s="6">
        <v>46101</v>
      </c>
      <c r="O3269" s="35">
        <f>IF(Table1[[#This Row],[Phân loại]]="Tồn đầu kỳ",Table1[[#This Row],[Tổng giá trị]],0)</f>
        <v>0</v>
      </c>
      <c r="P3269" s="7">
        <f>IF(Table1[[#This Row],[Số còn phải thu ĐK]]&lt;&gt;0,0,IF(Table1[[#This Row],[Phân loại]]="Bán hàng",Table1[[#This Row],[Tổng giá trị]],-Table1[[#This Row],[Tổng giá trị]]))</f>
        <v>980291</v>
      </c>
      <c r="Q3269" s="35">
        <f t="shared" si="802"/>
        <v>980291</v>
      </c>
      <c r="R3269" s="7">
        <f>Table1[[#This Row],[Số còn phải thu ĐK]]+Table1[[#This Row],[Giá Trị HD sau CK]]-Table1[[#This Row],[Số tiền đã thu]]</f>
        <v>0</v>
      </c>
      <c r="S3269" s="6">
        <f>IF(Table1[[#This Row],[Ngày hóa đơn]]&lt;&gt;"",Table1[[#This Row],[Ngày hóa đơn]],IF(Table1[[#This Row],[Ngày hạch toán]]&lt;&gt;"",Table1[[#This Row],[Ngày hạch toán]],""))</f>
        <v>46055</v>
      </c>
      <c r="T3269" s="7"/>
      <c r="U3269" s="6">
        <f>IF(Table1[[#This Row],[Ngày tính CN]]="","",S3269+T3269)</f>
        <v>46055</v>
      </c>
      <c r="V3269" s="35">
        <f ca="1">IF(Table1[[#This Row],[Hạn thanh toán]]="","",IF((U3269-NOW())&lt;0,0,(U3269-NOW())))</f>
        <v>0</v>
      </c>
      <c r="W3269" s="35"/>
      <c r="X3269" s="35" t="str">
        <f t="shared" ca="1" si="803"/>
        <v/>
      </c>
      <c r="Y3269" s="2" t="str">
        <f t="shared" si="804"/>
        <v>Đã thanh toán</v>
      </c>
      <c r="Z3269" s="51">
        <f t="shared" si="805"/>
        <v>46055</v>
      </c>
      <c r="AA3269" s="51">
        <f t="shared" si="806"/>
        <v>46101</v>
      </c>
      <c r="AD3269" s="2" t="str">
        <f>VLOOKUP($A3269,MA_KH!$A:$Q,MA_KH!O$1,0)</f>
        <v>TMART</v>
      </c>
      <c r="AE3269" s="2" t="str">
        <f>VLOOKUP($A3269,MA_KH!$A:$Q,MA_KH!P$1,0)</f>
        <v>CÔNG TY CỔ PHẦN T - MARTSTORES</v>
      </c>
    </row>
    <row r="3270" spans="1:31" ht="25.5" hidden="1" customHeight="1" x14ac:dyDescent="0.2">
      <c r="A3270" s="30" t="s">
        <v>22506</v>
      </c>
      <c r="B3270" s="30" t="s">
        <v>3960</v>
      </c>
      <c r="C3270" s="37">
        <v>46055</v>
      </c>
      <c r="D3270" s="30" t="s">
        <v>23789</v>
      </c>
      <c r="E3270" s="37">
        <v>46055</v>
      </c>
      <c r="F3270" s="30">
        <v>8358</v>
      </c>
      <c r="G3270" s="30" t="s">
        <v>4290</v>
      </c>
      <c r="H3270" s="38">
        <v>695568</v>
      </c>
      <c r="I3270" s="67">
        <v>62602</v>
      </c>
      <c r="J3270" s="38">
        <v>50637</v>
      </c>
      <c r="K3270" s="38">
        <v>683603</v>
      </c>
      <c r="L3270" s="7" t="s">
        <v>22849</v>
      </c>
      <c r="M3270" s="6">
        <v>46101</v>
      </c>
      <c r="O3270" s="35">
        <f>IF(Table1[[#This Row],[Phân loại]]="Tồn đầu kỳ",Table1[[#This Row],[Tổng giá trị]],0)</f>
        <v>0</v>
      </c>
      <c r="P3270" s="7">
        <f>IF(Table1[[#This Row],[Số còn phải thu ĐK]]&lt;&gt;0,0,IF(Table1[[#This Row],[Phân loại]]="Bán hàng",Table1[[#This Row],[Tổng giá trị]],-Table1[[#This Row],[Tổng giá trị]]))</f>
        <v>683603</v>
      </c>
      <c r="Q3270" s="35">
        <f t="shared" si="802"/>
        <v>683603</v>
      </c>
      <c r="R3270" s="7">
        <f>Table1[[#This Row],[Số còn phải thu ĐK]]+Table1[[#This Row],[Giá Trị HD sau CK]]-Table1[[#This Row],[Số tiền đã thu]]</f>
        <v>0</v>
      </c>
      <c r="S3270" s="6">
        <f>IF(Table1[[#This Row],[Ngày hóa đơn]]&lt;&gt;"",Table1[[#This Row],[Ngày hóa đơn]],IF(Table1[[#This Row],[Ngày hạch toán]]&lt;&gt;"",Table1[[#This Row],[Ngày hạch toán]],""))</f>
        <v>46055</v>
      </c>
      <c r="T3270" s="7"/>
      <c r="U3270" s="6">
        <f>IF(Table1[[#This Row],[Ngày tính CN]]="","",S3270+T3270)</f>
        <v>46055</v>
      </c>
      <c r="V3270" s="35">
        <f ca="1">IF(Table1[[#This Row],[Hạn thanh toán]]="","",IF((U3270-NOW())&lt;0,0,(U3270-NOW())))</f>
        <v>0</v>
      </c>
      <c r="W3270" s="35"/>
      <c r="X3270" s="35" t="str">
        <f t="shared" ca="1" si="803"/>
        <v/>
      </c>
      <c r="Y3270" s="2" t="str">
        <f t="shared" si="804"/>
        <v>Đã thanh toán</v>
      </c>
      <c r="Z3270" s="51">
        <f t="shared" si="805"/>
        <v>46055</v>
      </c>
      <c r="AA3270" s="51">
        <f t="shared" si="806"/>
        <v>46101</v>
      </c>
      <c r="AD3270" s="2" t="str">
        <f>VLOOKUP($A3270,MA_KH!$A:$Q,MA_KH!O$1,0)</f>
        <v>TMART</v>
      </c>
      <c r="AE3270" s="2" t="str">
        <f>VLOOKUP($A3270,MA_KH!$A:$Q,MA_KH!P$1,0)</f>
        <v>CÔNG TY CỔ PHẦN T - MARTSTORES</v>
      </c>
    </row>
    <row r="3271" spans="1:31" ht="25.5" hidden="1" customHeight="1" x14ac:dyDescent="0.2">
      <c r="A3271" s="30" t="s">
        <v>22506</v>
      </c>
      <c r="B3271" s="30" t="s">
        <v>3960</v>
      </c>
      <c r="C3271" s="37">
        <v>46055</v>
      </c>
      <c r="D3271" s="30" t="s">
        <v>23790</v>
      </c>
      <c r="E3271" s="37">
        <v>46055</v>
      </c>
      <c r="F3271" s="30">
        <v>8359</v>
      </c>
      <c r="G3271" s="30" t="s">
        <v>23791</v>
      </c>
      <c r="H3271" s="38">
        <v>793884</v>
      </c>
      <c r="I3271" s="67">
        <v>71450</v>
      </c>
      <c r="J3271" s="38">
        <v>57795</v>
      </c>
      <c r="K3271" s="38">
        <v>780229</v>
      </c>
      <c r="L3271" s="7" t="s">
        <v>22849</v>
      </c>
      <c r="M3271" s="6">
        <v>46101</v>
      </c>
      <c r="O3271" s="35">
        <f>IF(Table1[[#This Row],[Phân loại]]="Tồn đầu kỳ",Table1[[#This Row],[Tổng giá trị]],0)</f>
        <v>0</v>
      </c>
      <c r="P3271" s="7">
        <f>IF(Table1[[#This Row],[Số còn phải thu ĐK]]&lt;&gt;0,0,IF(Table1[[#This Row],[Phân loại]]="Bán hàng",Table1[[#This Row],[Tổng giá trị]],-Table1[[#This Row],[Tổng giá trị]]))</f>
        <v>780229</v>
      </c>
      <c r="Q3271" s="35">
        <f t="shared" si="802"/>
        <v>780229</v>
      </c>
      <c r="R3271" s="7">
        <f>Table1[[#This Row],[Số còn phải thu ĐK]]+Table1[[#This Row],[Giá Trị HD sau CK]]-Table1[[#This Row],[Số tiền đã thu]]</f>
        <v>0</v>
      </c>
      <c r="S3271" s="6">
        <f>IF(Table1[[#This Row],[Ngày hóa đơn]]&lt;&gt;"",Table1[[#This Row],[Ngày hóa đơn]],IF(Table1[[#This Row],[Ngày hạch toán]]&lt;&gt;"",Table1[[#This Row],[Ngày hạch toán]],""))</f>
        <v>46055</v>
      </c>
      <c r="T3271" s="7"/>
      <c r="U3271" s="6">
        <f>IF(Table1[[#This Row],[Ngày tính CN]]="","",S3271+T3271)</f>
        <v>46055</v>
      </c>
      <c r="V3271" s="35">
        <f ca="1">IF(Table1[[#This Row],[Hạn thanh toán]]="","",IF((U3271-NOW())&lt;0,0,(U3271-NOW())))</f>
        <v>0</v>
      </c>
      <c r="W3271" s="35"/>
      <c r="X3271" s="35" t="str">
        <f t="shared" ca="1" si="803"/>
        <v/>
      </c>
      <c r="Y3271" s="2" t="str">
        <f t="shared" si="804"/>
        <v>Đã thanh toán</v>
      </c>
      <c r="Z3271" s="51">
        <f t="shared" si="805"/>
        <v>46055</v>
      </c>
      <c r="AA3271" s="51">
        <f t="shared" si="806"/>
        <v>46101</v>
      </c>
      <c r="AD3271" s="2" t="str">
        <f>VLOOKUP($A3271,MA_KH!$A:$Q,MA_KH!O$1,0)</f>
        <v>TMART</v>
      </c>
      <c r="AE3271" s="2" t="str">
        <f>VLOOKUP($A3271,MA_KH!$A:$Q,MA_KH!P$1,0)</f>
        <v>CÔNG TY CỔ PHẦN T - MARTSTORES</v>
      </c>
    </row>
    <row r="3272" spans="1:31" ht="25.5" hidden="1" customHeight="1" x14ac:dyDescent="0.2">
      <c r="A3272" s="30" t="s">
        <v>22506</v>
      </c>
      <c r="B3272" s="30" t="s">
        <v>3960</v>
      </c>
      <c r="C3272" s="37">
        <v>46055</v>
      </c>
      <c r="D3272" s="30" t="s">
        <v>23792</v>
      </c>
      <c r="E3272" s="37">
        <v>46055</v>
      </c>
      <c r="F3272" s="30">
        <v>8360</v>
      </c>
      <c r="G3272" s="30" t="s">
        <v>23793</v>
      </c>
      <c r="H3272" s="38">
        <v>537090</v>
      </c>
      <c r="I3272" s="67">
        <v>48338</v>
      </c>
      <c r="J3272" s="38">
        <v>39100</v>
      </c>
      <c r="K3272" s="38">
        <v>527852</v>
      </c>
      <c r="L3272" s="7" t="s">
        <v>22849</v>
      </c>
      <c r="M3272" s="6">
        <v>46101</v>
      </c>
      <c r="O3272" s="35">
        <f>IF(Table1[[#This Row],[Phân loại]]="Tồn đầu kỳ",Table1[[#This Row],[Tổng giá trị]],0)</f>
        <v>0</v>
      </c>
      <c r="P3272" s="7">
        <f>IF(Table1[[#This Row],[Số còn phải thu ĐK]]&lt;&gt;0,0,IF(Table1[[#This Row],[Phân loại]]="Bán hàng",Table1[[#This Row],[Tổng giá trị]],-Table1[[#This Row],[Tổng giá trị]]))</f>
        <v>527852</v>
      </c>
      <c r="Q3272" s="35">
        <f t="shared" si="802"/>
        <v>527852</v>
      </c>
      <c r="R3272" s="7">
        <f>Table1[[#This Row],[Số còn phải thu ĐK]]+Table1[[#This Row],[Giá Trị HD sau CK]]-Table1[[#This Row],[Số tiền đã thu]]</f>
        <v>0</v>
      </c>
      <c r="S3272" s="6">
        <f>IF(Table1[[#This Row],[Ngày hóa đơn]]&lt;&gt;"",Table1[[#This Row],[Ngày hóa đơn]],IF(Table1[[#This Row],[Ngày hạch toán]]&lt;&gt;"",Table1[[#This Row],[Ngày hạch toán]],""))</f>
        <v>46055</v>
      </c>
      <c r="T3272" s="7"/>
      <c r="U3272" s="6">
        <f>IF(Table1[[#This Row],[Ngày tính CN]]="","",S3272+T3272)</f>
        <v>46055</v>
      </c>
      <c r="V3272" s="35">
        <f ca="1">IF(Table1[[#This Row],[Hạn thanh toán]]="","",IF((U3272-NOW())&lt;0,0,(U3272-NOW())))</f>
        <v>0</v>
      </c>
      <c r="W3272" s="35"/>
      <c r="X3272" s="35" t="str">
        <f t="shared" ca="1" si="803"/>
        <v/>
      </c>
      <c r="Y3272" s="2" t="str">
        <f t="shared" si="804"/>
        <v>Đã thanh toán</v>
      </c>
      <c r="Z3272" s="51">
        <f t="shared" si="805"/>
        <v>46055</v>
      </c>
      <c r="AA3272" s="51">
        <f t="shared" si="806"/>
        <v>46101</v>
      </c>
      <c r="AD3272" s="2" t="str">
        <f>VLOOKUP($A3272,MA_KH!$A:$Q,MA_KH!O$1,0)</f>
        <v>TMART</v>
      </c>
      <c r="AE3272" s="2" t="str">
        <f>VLOOKUP($A3272,MA_KH!$A:$Q,MA_KH!P$1,0)</f>
        <v>CÔNG TY CỔ PHẦN T - MARTSTORES</v>
      </c>
    </row>
    <row r="3273" spans="1:31" ht="25.5" hidden="1" customHeight="1" x14ac:dyDescent="0.2">
      <c r="A3273" s="30" t="s">
        <v>22506</v>
      </c>
      <c r="B3273" s="30" t="s">
        <v>3960</v>
      </c>
      <c r="C3273" s="37">
        <v>46055</v>
      </c>
      <c r="D3273" s="30" t="s">
        <v>23794</v>
      </c>
      <c r="E3273" s="37">
        <v>46055</v>
      </c>
      <c r="F3273" s="30">
        <v>8361</v>
      </c>
      <c r="G3273" s="30" t="s">
        <v>4416</v>
      </c>
      <c r="H3273" s="38">
        <v>431940</v>
      </c>
      <c r="I3273" s="67">
        <v>38874</v>
      </c>
      <c r="J3273" s="38">
        <v>31445</v>
      </c>
      <c r="K3273" s="38">
        <v>424511</v>
      </c>
      <c r="L3273" s="7" t="s">
        <v>22849</v>
      </c>
      <c r="M3273" s="6">
        <v>46101</v>
      </c>
      <c r="O3273" s="35">
        <f>IF(Table1[[#This Row],[Phân loại]]="Tồn đầu kỳ",Table1[[#This Row],[Tổng giá trị]],0)</f>
        <v>0</v>
      </c>
      <c r="P3273" s="7">
        <f>IF(Table1[[#This Row],[Số còn phải thu ĐK]]&lt;&gt;0,0,IF(Table1[[#This Row],[Phân loại]]="Bán hàng",Table1[[#This Row],[Tổng giá trị]],-Table1[[#This Row],[Tổng giá trị]]))</f>
        <v>424511</v>
      </c>
      <c r="Q3273" s="35">
        <f t="shared" si="802"/>
        <v>424511</v>
      </c>
      <c r="R3273" s="7">
        <f>Table1[[#This Row],[Số còn phải thu ĐK]]+Table1[[#This Row],[Giá Trị HD sau CK]]-Table1[[#This Row],[Số tiền đã thu]]</f>
        <v>0</v>
      </c>
      <c r="S3273" s="6">
        <f>IF(Table1[[#This Row],[Ngày hóa đơn]]&lt;&gt;"",Table1[[#This Row],[Ngày hóa đơn]],IF(Table1[[#This Row],[Ngày hạch toán]]&lt;&gt;"",Table1[[#This Row],[Ngày hạch toán]],""))</f>
        <v>46055</v>
      </c>
      <c r="T3273" s="7"/>
      <c r="U3273" s="6">
        <f>IF(Table1[[#This Row],[Ngày tính CN]]="","",S3273+T3273)</f>
        <v>46055</v>
      </c>
      <c r="V3273" s="35">
        <f ca="1">IF(Table1[[#This Row],[Hạn thanh toán]]="","",IF((U3273-NOW())&lt;0,0,(U3273-NOW())))</f>
        <v>0</v>
      </c>
      <c r="W3273" s="35"/>
      <c r="X3273" s="35" t="str">
        <f t="shared" ca="1" si="803"/>
        <v/>
      </c>
      <c r="Y3273" s="2" t="str">
        <f t="shared" si="804"/>
        <v>Đã thanh toán</v>
      </c>
      <c r="Z3273" s="51">
        <f t="shared" si="805"/>
        <v>46055</v>
      </c>
      <c r="AA3273" s="51">
        <f t="shared" si="806"/>
        <v>46101</v>
      </c>
      <c r="AD3273" s="2" t="str">
        <f>VLOOKUP($A3273,MA_KH!$A:$Q,MA_KH!O$1,0)</f>
        <v>TMART</v>
      </c>
      <c r="AE3273" s="2" t="str">
        <f>VLOOKUP($A3273,MA_KH!$A:$Q,MA_KH!P$1,0)</f>
        <v>CÔNG TY CỔ PHẦN T - MARTSTORES</v>
      </c>
    </row>
    <row r="3274" spans="1:31" ht="25.5" hidden="1" customHeight="1" x14ac:dyDescent="0.2">
      <c r="A3274" s="30" t="s">
        <v>22506</v>
      </c>
      <c r="B3274" s="30" t="s">
        <v>3960</v>
      </c>
      <c r="C3274" s="37">
        <v>46055</v>
      </c>
      <c r="D3274" s="30" t="s">
        <v>23795</v>
      </c>
      <c r="E3274" s="37">
        <v>46055</v>
      </c>
      <c r="F3274" s="30">
        <v>8362</v>
      </c>
      <c r="G3274" s="30" t="s">
        <v>23796</v>
      </c>
      <c r="H3274" s="38">
        <v>637047</v>
      </c>
      <c r="I3274" s="67">
        <v>57334</v>
      </c>
      <c r="J3274" s="38">
        <v>46377</v>
      </c>
      <c r="K3274" s="38">
        <v>626090</v>
      </c>
      <c r="L3274" s="7" t="s">
        <v>22849</v>
      </c>
      <c r="M3274" s="6">
        <v>46101</v>
      </c>
      <c r="O3274" s="35">
        <f>IF(Table1[[#This Row],[Phân loại]]="Tồn đầu kỳ",Table1[[#This Row],[Tổng giá trị]],0)</f>
        <v>0</v>
      </c>
      <c r="P3274" s="7">
        <f>IF(Table1[[#This Row],[Số còn phải thu ĐK]]&lt;&gt;0,0,IF(Table1[[#This Row],[Phân loại]]="Bán hàng",Table1[[#This Row],[Tổng giá trị]],-Table1[[#This Row],[Tổng giá trị]]))</f>
        <v>626090</v>
      </c>
      <c r="Q3274" s="35">
        <f t="shared" si="802"/>
        <v>626090</v>
      </c>
      <c r="R3274" s="7">
        <f>Table1[[#This Row],[Số còn phải thu ĐK]]+Table1[[#This Row],[Giá Trị HD sau CK]]-Table1[[#This Row],[Số tiền đã thu]]</f>
        <v>0</v>
      </c>
      <c r="S3274" s="6">
        <f>IF(Table1[[#This Row],[Ngày hóa đơn]]&lt;&gt;"",Table1[[#This Row],[Ngày hóa đơn]],IF(Table1[[#This Row],[Ngày hạch toán]]&lt;&gt;"",Table1[[#This Row],[Ngày hạch toán]],""))</f>
        <v>46055</v>
      </c>
      <c r="T3274" s="7"/>
      <c r="U3274" s="6">
        <f>IF(Table1[[#This Row],[Ngày tính CN]]="","",S3274+T3274)</f>
        <v>46055</v>
      </c>
      <c r="V3274" s="35">
        <f ca="1">IF(Table1[[#This Row],[Hạn thanh toán]]="","",IF((U3274-NOW())&lt;0,0,(U3274-NOW())))</f>
        <v>0</v>
      </c>
      <c r="W3274" s="35"/>
      <c r="X3274" s="35" t="str">
        <f t="shared" ca="1" si="803"/>
        <v/>
      </c>
      <c r="Y3274" s="2" t="str">
        <f t="shared" si="804"/>
        <v>Đã thanh toán</v>
      </c>
      <c r="Z3274" s="51">
        <f t="shared" si="805"/>
        <v>46055</v>
      </c>
      <c r="AA3274" s="51">
        <f t="shared" si="806"/>
        <v>46101</v>
      </c>
      <c r="AD3274" s="2" t="str">
        <f>VLOOKUP($A3274,MA_KH!$A:$Q,MA_KH!O$1,0)</f>
        <v>TMART</v>
      </c>
      <c r="AE3274" s="2" t="str">
        <f>VLOOKUP($A3274,MA_KH!$A:$Q,MA_KH!P$1,0)</f>
        <v>CÔNG TY CỔ PHẦN T - MARTSTORES</v>
      </c>
    </row>
    <row r="3275" spans="1:31" ht="25.5" hidden="1" customHeight="1" x14ac:dyDescent="0.2">
      <c r="A3275" s="30" t="s">
        <v>22506</v>
      </c>
      <c r="B3275" s="30" t="s">
        <v>3960</v>
      </c>
      <c r="C3275" s="37">
        <v>46055</v>
      </c>
      <c r="D3275" s="30" t="s">
        <v>23797</v>
      </c>
      <c r="E3275" s="37">
        <v>46055</v>
      </c>
      <c r="F3275" s="30">
        <v>8363</v>
      </c>
      <c r="G3275" s="30" t="s">
        <v>23798</v>
      </c>
      <c r="H3275" s="38">
        <v>992269</v>
      </c>
      <c r="I3275" s="67">
        <v>89305</v>
      </c>
      <c r="J3275" s="38">
        <v>72237</v>
      </c>
      <c r="K3275" s="38">
        <v>975201</v>
      </c>
      <c r="L3275" s="7" t="s">
        <v>22849</v>
      </c>
      <c r="M3275" s="6">
        <v>46101</v>
      </c>
      <c r="O3275" s="35">
        <f>IF(Table1[[#This Row],[Phân loại]]="Tồn đầu kỳ",Table1[[#This Row],[Tổng giá trị]],0)</f>
        <v>0</v>
      </c>
      <c r="P3275" s="7">
        <f>IF(Table1[[#This Row],[Số còn phải thu ĐK]]&lt;&gt;0,0,IF(Table1[[#This Row],[Phân loại]]="Bán hàng",Table1[[#This Row],[Tổng giá trị]],-Table1[[#This Row],[Tổng giá trị]]))</f>
        <v>975201</v>
      </c>
      <c r="Q3275" s="35">
        <f t="shared" si="802"/>
        <v>975201</v>
      </c>
      <c r="R3275" s="7">
        <f>Table1[[#This Row],[Số còn phải thu ĐK]]+Table1[[#This Row],[Giá Trị HD sau CK]]-Table1[[#This Row],[Số tiền đã thu]]</f>
        <v>0</v>
      </c>
      <c r="S3275" s="6">
        <f>IF(Table1[[#This Row],[Ngày hóa đơn]]&lt;&gt;"",Table1[[#This Row],[Ngày hóa đơn]],IF(Table1[[#This Row],[Ngày hạch toán]]&lt;&gt;"",Table1[[#This Row],[Ngày hạch toán]],""))</f>
        <v>46055</v>
      </c>
      <c r="T3275" s="7"/>
      <c r="U3275" s="6">
        <f>IF(Table1[[#This Row],[Ngày tính CN]]="","",S3275+T3275)</f>
        <v>46055</v>
      </c>
      <c r="V3275" s="35">
        <f ca="1">IF(Table1[[#This Row],[Hạn thanh toán]]="","",IF((U3275-NOW())&lt;0,0,(U3275-NOW())))</f>
        <v>0</v>
      </c>
      <c r="W3275" s="35"/>
      <c r="X3275" s="35" t="str">
        <f t="shared" ca="1" si="803"/>
        <v/>
      </c>
      <c r="Y3275" s="2" t="str">
        <f t="shared" si="804"/>
        <v>Đã thanh toán</v>
      </c>
      <c r="Z3275" s="51">
        <f t="shared" si="805"/>
        <v>46055</v>
      </c>
      <c r="AA3275" s="51">
        <f t="shared" si="806"/>
        <v>46101</v>
      </c>
      <c r="AD3275" s="2" t="str">
        <f>VLOOKUP($A3275,MA_KH!$A:$Q,MA_KH!O$1,0)</f>
        <v>TMART</v>
      </c>
      <c r="AE3275" s="2" t="str">
        <f>VLOOKUP($A3275,MA_KH!$A:$Q,MA_KH!P$1,0)</f>
        <v>CÔNG TY CỔ PHẦN T - MARTSTORES</v>
      </c>
    </row>
    <row r="3276" spans="1:31" ht="25.5" hidden="1" customHeight="1" x14ac:dyDescent="0.2">
      <c r="A3276" s="30" t="s">
        <v>22506</v>
      </c>
      <c r="B3276" s="30" t="s">
        <v>3960</v>
      </c>
      <c r="C3276" s="37">
        <v>46055</v>
      </c>
      <c r="D3276" s="30" t="s">
        <v>23799</v>
      </c>
      <c r="E3276" s="37">
        <v>46055</v>
      </c>
      <c r="F3276" s="30">
        <v>8364</v>
      </c>
      <c r="G3276" s="30" t="s">
        <v>23800</v>
      </c>
      <c r="H3276" s="38">
        <v>1304565</v>
      </c>
      <c r="I3276" s="67">
        <v>117412</v>
      </c>
      <c r="J3276" s="38">
        <v>94972</v>
      </c>
      <c r="K3276" s="38">
        <v>1282125</v>
      </c>
      <c r="L3276" s="7" t="s">
        <v>22849</v>
      </c>
      <c r="M3276" s="6">
        <v>46101</v>
      </c>
      <c r="O3276" s="35">
        <f>IF(Table1[[#This Row],[Phân loại]]="Tồn đầu kỳ",Table1[[#This Row],[Tổng giá trị]],0)</f>
        <v>0</v>
      </c>
      <c r="P3276" s="7">
        <f>IF(Table1[[#This Row],[Số còn phải thu ĐK]]&lt;&gt;0,0,IF(Table1[[#This Row],[Phân loại]]="Bán hàng",Table1[[#This Row],[Tổng giá trị]],-Table1[[#This Row],[Tổng giá trị]]))</f>
        <v>1282125</v>
      </c>
      <c r="Q3276" s="35">
        <f t="shared" si="802"/>
        <v>1282125</v>
      </c>
      <c r="R3276" s="7">
        <f>Table1[[#This Row],[Số còn phải thu ĐK]]+Table1[[#This Row],[Giá Trị HD sau CK]]-Table1[[#This Row],[Số tiền đã thu]]</f>
        <v>0</v>
      </c>
      <c r="S3276" s="6">
        <f>IF(Table1[[#This Row],[Ngày hóa đơn]]&lt;&gt;"",Table1[[#This Row],[Ngày hóa đơn]],IF(Table1[[#This Row],[Ngày hạch toán]]&lt;&gt;"",Table1[[#This Row],[Ngày hạch toán]],""))</f>
        <v>46055</v>
      </c>
      <c r="T3276" s="7"/>
      <c r="U3276" s="6">
        <f>IF(Table1[[#This Row],[Ngày tính CN]]="","",S3276+T3276)</f>
        <v>46055</v>
      </c>
      <c r="V3276" s="35">
        <f ca="1">IF(Table1[[#This Row],[Hạn thanh toán]]="","",IF((U3276-NOW())&lt;0,0,(U3276-NOW())))</f>
        <v>0</v>
      </c>
      <c r="W3276" s="35"/>
      <c r="X3276" s="35" t="str">
        <f t="shared" ca="1" si="803"/>
        <v/>
      </c>
      <c r="Y3276" s="2" t="str">
        <f t="shared" si="804"/>
        <v>Đã thanh toán</v>
      </c>
      <c r="Z3276" s="51">
        <f t="shared" si="805"/>
        <v>46055</v>
      </c>
      <c r="AA3276" s="51">
        <f t="shared" si="806"/>
        <v>46101</v>
      </c>
      <c r="AD3276" s="2" t="str">
        <f>VLOOKUP($A3276,MA_KH!$A:$Q,MA_KH!O$1,0)</f>
        <v>TMART</v>
      </c>
      <c r="AE3276" s="2" t="str">
        <f>VLOOKUP($A3276,MA_KH!$A:$Q,MA_KH!P$1,0)</f>
        <v>CÔNG TY CỔ PHẦN T - MARTSTORES</v>
      </c>
    </row>
    <row r="3277" spans="1:31" ht="25.5" hidden="1" customHeight="1" x14ac:dyDescent="0.2">
      <c r="A3277" s="30" t="s">
        <v>22506</v>
      </c>
      <c r="B3277" s="30" t="s">
        <v>3960</v>
      </c>
      <c r="C3277" s="37">
        <v>46055</v>
      </c>
      <c r="D3277" s="30" t="s">
        <v>23801</v>
      </c>
      <c r="E3277" s="37">
        <v>46055</v>
      </c>
      <c r="F3277" s="30">
        <v>8365</v>
      </c>
      <c r="G3277" s="30" t="s">
        <v>23802</v>
      </c>
      <c r="H3277" s="38">
        <v>1621003</v>
      </c>
      <c r="I3277" s="67">
        <v>145891</v>
      </c>
      <c r="J3277" s="38">
        <v>118009</v>
      </c>
      <c r="K3277" s="38">
        <v>1593121</v>
      </c>
      <c r="L3277" s="7" t="s">
        <v>22849</v>
      </c>
      <c r="M3277" s="6">
        <v>46101</v>
      </c>
      <c r="O3277" s="35">
        <f>IF(Table1[[#This Row],[Phân loại]]="Tồn đầu kỳ",Table1[[#This Row],[Tổng giá trị]],0)</f>
        <v>0</v>
      </c>
      <c r="P3277" s="7">
        <f>IF(Table1[[#This Row],[Số còn phải thu ĐK]]&lt;&gt;0,0,IF(Table1[[#This Row],[Phân loại]]="Bán hàng",Table1[[#This Row],[Tổng giá trị]],-Table1[[#This Row],[Tổng giá trị]]))</f>
        <v>1593121</v>
      </c>
      <c r="Q3277" s="35">
        <f t="shared" si="802"/>
        <v>1593121</v>
      </c>
      <c r="R3277" s="7">
        <f>Table1[[#This Row],[Số còn phải thu ĐK]]+Table1[[#This Row],[Giá Trị HD sau CK]]-Table1[[#This Row],[Số tiền đã thu]]</f>
        <v>0</v>
      </c>
      <c r="S3277" s="6">
        <f>IF(Table1[[#This Row],[Ngày hóa đơn]]&lt;&gt;"",Table1[[#This Row],[Ngày hóa đơn]],IF(Table1[[#This Row],[Ngày hạch toán]]&lt;&gt;"",Table1[[#This Row],[Ngày hạch toán]],""))</f>
        <v>46055</v>
      </c>
      <c r="T3277" s="7"/>
      <c r="U3277" s="6">
        <f>IF(Table1[[#This Row],[Ngày tính CN]]="","",S3277+T3277)</f>
        <v>46055</v>
      </c>
      <c r="V3277" s="35">
        <f ca="1">IF(Table1[[#This Row],[Hạn thanh toán]]="","",IF((U3277-NOW())&lt;0,0,(U3277-NOW())))</f>
        <v>0</v>
      </c>
      <c r="W3277" s="35"/>
      <c r="X3277" s="35" t="str">
        <f t="shared" ca="1" si="803"/>
        <v/>
      </c>
      <c r="Y3277" s="2" t="str">
        <f t="shared" si="804"/>
        <v>Đã thanh toán</v>
      </c>
      <c r="Z3277" s="51">
        <f t="shared" si="805"/>
        <v>46055</v>
      </c>
      <c r="AA3277" s="51">
        <f t="shared" si="806"/>
        <v>46101</v>
      </c>
      <c r="AD3277" s="2" t="str">
        <f>VLOOKUP($A3277,MA_KH!$A:$Q,MA_KH!O$1,0)</f>
        <v>TMART</v>
      </c>
      <c r="AE3277" s="2" t="str">
        <f>VLOOKUP($A3277,MA_KH!$A:$Q,MA_KH!P$1,0)</f>
        <v>CÔNG TY CỔ PHẦN T - MARTSTORES</v>
      </c>
    </row>
    <row r="3278" spans="1:31" ht="25.5" hidden="1" customHeight="1" x14ac:dyDescent="0.2">
      <c r="A3278" s="30" t="s">
        <v>22506</v>
      </c>
      <c r="B3278" s="30" t="s">
        <v>3960</v>
      </c>
      <c r="C3278" s="37">
        <v>46055</v>
      </c>
      <c r="D3278" s="30" t="s">
        <v>23803</v>
      </c>
      <c r="E3278" s="37">
        <v>46055</v>
      </c>
      <c r="F3278" s="30">
        <v>8366</v>
      </c>
      <c r="G3278" s="30" t="s">
        <v>4258</v>
      </c>
      <c r="H3278" s="38">
        <v>462511</v>
      </c>
      <c r="I3278" s="67">
        <v>41626</v>
      </c>
      <c r="J3278" s="38">
        <v>33671</v>
      </c>
      <c r="K3278" s="38">
        <v>454556</v>
      </c>
      <c r="L3278" s="7" t="s">
        <v>22849</v>
      </c>
      <c r="M3278" s="6">
        <v>46101</v>
      </c>
      <c r="O3278" s="35">
        <f>IF(Table1[[#This Row],[Phân loại]]="Tồn đầu kỳ",Table1[[#This Row],[Tổng giá trị]],0)</f>
        <v>0</v>
      </c>
      <c r="P3278" s="7">
        <f>IF(Table1[[#This Row],[Số còn phải thu ĐK]]&lt;&gt;0,0,IF(Table1[[#This Row],[Phân loại]]="Bán hàng",Table1[[#This Row],[Tổng giá trị]],-Table1[[#This Row],[Tổng giá trị]]))</f>
        <v>454556</v>
      </c>
      <c r="Q3278" s="35">
        <f t="shared" si="802"/>
        <v>454556</v>
      </c>
      <c r="R3278" s="7">
        <f>Table1[[#This Row],[Số còn phải thu ĐK]]+Table1[[#This Row],[Giá Trị HD sau CK]]-Table1[[#This Row],[Số tiền đã thu]]</f>
        <v>0</v>
      </c>
      <c r="S3278" s="6">
        <f>IF(Table1[[#This Row],[Ngày hóa đơn]]&lt;&gt;"",Table1[[#This Row],[Ngày hóa đơn]],IF(Table1[[#This Row],[Ngày hạch toán]]&lt;&gt;"",Table1[[#This Row],[Ngày hạch toán]],""))</f>
        <v>46055</v>
      </c>
      <c r="T3278" s="7"/>
      <c r="U3278" s="6">
        <f>IF(Table1[[#This Row],[Ngày tính CN]]="","",S3278+T3278)</f>
        <v>46055</v>
      </c>
      <c r="V3278" s="35">
        <f ca="1">IF(Table1[[#This Row],[Hạn thanh toán]]="","",IF((U3278-NOW())&lt;0,0,(U3278-NOW())))</f>
        <v>0</v>
      </c>
      <c r="W3278" s="35"/>
      <c r="X3278" s="35" t="str">
        <f t="shared" ca="1" si="803"/>
        <v/>
      </c>
      <c r="Y3278" s="2" t="str">
        <f t="shared" si="804"/>
        <v>Đã thanh toán</v>
      </c>
      <c r="Z3278" s="51">
        <f t="shared" si="805"/>
        <v>46055</v>
      </c>
      <c r="AA3278" s="51">
        <f t="shared" si="806"/>
        <v>46101</v>
      </c>
      <c r="AD3278" s="2" t="str">
        <f>VLOOKUP($A3278,MA_KH!$A:$Q,MA_KH!O$1,0)</f>
        <v>TMART</v>
      </c>
      <c r="AE3278" s="2" t="str">
        <f>VLOOKUP($A3278,MA_KH!$A:$Q,MA_KH!P$1,0)</f>
        <v>CÔNG TY CỔ PHẦN T - MARTSTORES</v>
      </c>
    </row>
    <row r="3279" spans="1:31" ht="25.5" hidden="1" customHeight="1" x14ac:dyDescent="0.2">
      <c r="A3279" s="30" t="s">
        <v>22506</v>
      </c>
      <c r="B3279" s="30" t="s">
        <v>3960</v>
      </c>
      <c r="C3279" s="37">
        <v>46055</v>
      </c>
      <c r="D3279" s="30" t="s">
        <v>23804</v>
      </c>
      <c r="E3279" s="37">
        <v>46055</v>
      </c>
      <c r="F3279" s="30">
        <v>8367</v>
      </c>
      <c r="G3279" s="30" t="s">
        <v>4441</v>
      </c>
      <c r="H3279" s="38">
        <v>479607</v>
      </c>
      <c r="I3279" s="67">
        <v>43165</v>
      </c>
      <c r="J3279" s="38">
        <v>34915</v>
      </c>
      <c r="K3279" s="38">
        <v>471357</v>
      </c>
      <c r="L3279" s="7" t="s">
        <v>22849</v>
      </c>
      <c r="M3279" s="6">
        <v>46101</v>
      </c>
      <c r="O3279" s="35">
        <f>IF(Table1[[#This Row],[Phân loại]]="Tồn đầu kỳ",Table1[[#This Row],[Tổng giá trị]],0)</f>
        <v>0</v>
      </c>
      <c r="P3279" s="7">
        <f>IF(Table1[[#This Row],[Số còn phải thu ĐK]]&lt;&gt;0,0,IF(Table1[[#This Row],[Phân loại]]="Bán hàng",Table1[[#This Row],[Tổng giá trị]],-Table1[[#This Row],[Tổng giá trị]]))</f>
        <v>471357</v>
      </c>
      <c r="Q3279" s="35">
        <f t="shared" si="802"/>
        <v>471357</v>
      </c>
      <c r="R3279" s="7">
        <f>Table1[[#This Row],[Số còn phải thu ĐK]]+Table1[[#This Row],[Giá Trị HD sau CK]]-Table1[[#This Row],[Số tiền đã thu]]</f>
        <v>0</v>
      </c>
      <c r="S3279" s="6">
        <f>IF(Table1[[#This Row],[Ngày hóa đơn]]&lt;&gt;"",Table1[[#This Row],[Ngày hóa đơn]],IF(Table1[[#This Row],[Ngày hạch toán]]&lt;&gt;"",Table1[[#This Row],[Ngày hạch toán]],""))</f>
        <v>46055</v>
      </c>
      <c r="T3279" s="7"/>
      <c r="U3279" s="6">
        <f>IF(Table1[[#This Row],[Ngày tính CN]]="","",S3279+T3279)</f>
        <v>46055</v>
      </c>
      <c r="V3279" s="35">
        <f ca="1">IF(Table1[[#This Row],[Hạn thanh toán]]="","",IF((U3279-NOW())&lt;0,0,(U3279-NOW())))</f>
        <v>0</v>
      </c>
      <c r="W3279" s="35"/>
      <c r="X3279" s="35" t="str">
        <f t="shared" ca="1" si="803"/>
        <v/>
      </c>
      <c r="Y3279" s="2" t="str">
        <f t="shared" si="804"/>
        <v>Đã thanh toán</v>
      </c>
      <c r="Z3279" s="51">
        <f t="shared" si="805"/>
        <v>46055</v>
      </c>
      <c r="AA3279" s="51">
        <f t="shared" si="806"/>
        <v>46101</v>
      </c>
      <c r="AD3279" s="2" t="str">
        <f>VLOOKUP($A3279,MA_KH!$A:$Q,MA_KH!O$1,0)</f>
        <v>TMART</v>
      </c>
      <c r="AE3279" s="2" t="str">
        <f>VLOOKUP($A3279,MA_KH!$A:$Q,MA_KH!P$1,0)</f>
        <v>CÔNG TY CỔ PHẦN T - MARTSTORES</v>
      </c>
    </row>
    <row r="3280" spans="1:31" ht="25.5" hidden="1" customHeight="1" x14ac:dyDescent="0.2">
      <c r="A3280" s="30" t="s">
        <v>22506</v>
      </c>
      <c r="B3280" s="30" t="s">
        <v>3960</v>
      </c>
      <c r="C3280" s="37">
        <v>46055</v>
      </c>
      <c r="D3280" s="30" t="s">
        <v>23805</v>
      </c>
      <c r="E3280" s="37">
        <v>46055</v>
      </c>
      <c r="F3280" s="30">
        <v>8368</v>
      </c>
      <c r="G3280" s="30" t="s">
        <v>23806</v>
      </c>
      <c r="H3280" s="38">
        <v>839801</v>
      </c>
      <c r="I3280" s="67">
        <v>75582</v>
      </c>
      <c r="J3280" s="38">
        <v>61138</v>
      </c>
      <c r="K3280" s="38">
        <v>825357</v>
      </c>
      <c r="L3280" s="7" t="s">
        <v>22849</v>
      </c>
      <c r="M3280" s="6">
        <v>46101</v>
      </c>
      <c r="O3280" s="35">
        <f>IF(Table1[[#This Row],[Phân loại]]="Tồn đầu kỳ",Table1[[#This Row],[Tổng giá trị]],0)</f>
        <v>0</v>
      </c>
      <c r="P3280" s="7">
        <f>IF(Table1[[#This Row],[Số còn phải thu ĐK]]&lt;&gt;0,0,IF(Table1[[#This Row],[Phân loại]]="Bán hàng",Table1[[#This Row],[Tổng giá trị]],-Table1[[#This Row],[Tổng giá trị]]))</f>
        <v>825357</v>
      </c>
      <c r="Q3280" s="35">
        <f t="shared" si="802"/>
        <v>825357</v>
      </c>
      <c r="R3280" s="7">
        <f>Table1[[#This Row],[Số còn phải thu ĐK]]+Table1[[#This Row],[Giá Trị HD sau CK]]-Table1[[#This Row],[Số tiền đã thu]]</f>
        <v>0</v>
      </c>
      <c r="S3280" s="6">
        <f>IF(Table1[[#This Row],[Ngày hóa đơn]]&lt;&gt;"",Table1[[#This Row],[Ngày hóa đơn]],IF(Table1[[#This Row],[Ngày hạch toán]]&lt;&gt;"",Table1[[#This Row],[Ngày hạch toán]],""))</f>
        <v>46055</v>
      </c>
      <c r="T3280" s="7"/>
      <c r="U3280" s="6">
        <f>IF(Table1[[#This Row],[Ngày tính CN]]="","",S3280+T3280)</f>
        <v>46055</v>
      </c>
      <c r="V3280" s="35">
        <f ca="1">IF(Table1[[#This Row],[Hạn thanh toán]]="","",IF((U3280-NOW())&lt;0,0,(U3280-NOW())))</f>
        <v>0</v>
      </c>
      <c r="W3280" s="35"/>
      <c r="X3280" s="35" t="str">
        <f t="shared" ca="1" si="803"/>
        <v/>
      </c>
      <c r="Y3280" s="2" t="str">
        <f t="shared" si="804"/>
        <v>Đã thanh toán</v>
      </c>
      <c r="Z3280" s="51">
        <f t="shared" si="805"/>
        <v>46055</v>
      </c>
      <c r="AA3280" s="51">
        <f t="shared" si="806"/>
        <v>46101</v>
      </c>
      <c r="AD3280" s="2" t="str">
        <f>VLOOKUP($A3280,MA_KH!$A:$Q,MA_KH!O$1,0)</f>
        <v>TMART</v>
      </c>
      <c r="AE3280" s="2" t="str">
        <f>VLOOKUP($A3280,MA_KH!$A:$Q,MA_KH!P$1,0)</f>
        <v>CÔNG TY CỔ PHẦN T - MARTSTORES</v>
      </c>
    </row>
    <row r="3281" spans="1:31" ht="25.5" hidden="1" customHeight="1" x14ac:dyDescent="0.2">
      <c r="A3281" s="30" t="s">
        <v>22506</v>
      </c>
      <c r="B3281" s="30" t="s">
        <v>3960</v>
      </c>
      <c r="C3281" s="37">
        <v>46055</v>
      </c>
      <c r="D3281" s="30" t="s">
        <v>23807</v>
      </c>
      <c r="E3281" s="37">
        <v>46055</v>
      </c>
      <c r="F3281" s="30">
        <v>8369</v>
      </c>
      <c r="G3281" s="30" t="s">
        <v>23808</v>
      </c>
      <c r="H3281" s="38">
        <v>1382374</v>
      </c>
      <c r="I3281" s="67">
        <v>124415</v>
      </c>
      <c r="J3281" s="38">
        <v>100637</v>
      </c>
      <c r="K3281" s="38">
        <v>1358596</v>
      </c>
      <c r="L3281" s="7" t="s">
        <v>22849</v>
      </c>
      <c r="M3281" s="6">
        <v>46101</v>
      </c>
      <c r="O3281" s="35">
        <f>IF(Table1[[#This Row],[Phân loại]]="Tồn đầu kỳ",Table1[[#This Row],[Tổng giá trị]],0)</f>
        <v>0</v>
      </c>
      <c r="P3281" s="7">
        <f>IF(Table1[[#This Row],[Số còn phải thu ĐK]]&lt;&gt;0,0,IF(Table1[[#This Row],[Phân loại]]="Bán hàng",Table1[[#This Row],[Tổng giá trị]],-Table1[[#This Row],[Tổng giá trị]]))</f>
        <v>1358596</v>
      </c>
      <c r="Q3281" s="35">
        <f t="shared" si="802"/>
        <v>1358596</v>
      </c>
      <c r="R3281" s="7">
        <f>Table1[[#This Row],[Số còn phải thu ĐK]]+Table1[[#This Row],[Giá Trị HD sau CK]]-Table1[[#This Row],[Số tiền đã thu]]</f>
        <v>0</v>
      </c>
      <c r="S3281" s="6">
        <f>IF(Table1[[#This Row],[Ngày hóa đơn]]&lt;&gt;"",Table1[[#This Row],[Ngày hóa đơn]],IF(Table1[[#This Row],[Ngày hạch toán]]&lt;&gt;"",Table1[[#This Row],[Ngày hạch toán]],""))</f>
        <v>46055</v>
      </c>
      <c r="T3281" s="7"/>
      <c r="U3281" s="6">
        <f>IF(Table1[[#This Row],[Ngày tính CN]]="","",S3281+T3281)</f>
        <v>46055</v>
      </c>
      <c r="V3281" s="35">
        <f ca="1">IF(Table1[[#This Row],[Hạn thanh toán]]="","",IF((U3281-NOW())&lt;0,0,(U3281-NOW())))</f>
        <v>0</v>
      </c>
      <c r="W3281" s="35"/>
      <c r="X3281" s="35" t="str">
        <f t="shared" ca="1" si="803"/>
        <v/>
      </c>
      <c r="Y3281" s="2" t="str">
        <f t="shared" si="804"/>
        <v>Đã thanh toán</v>
      </c>
      <c r="Z3281" s="51">
        <f t="shared" si="805"/>
        <v>46055</v>
      </c>
      <c r="AA3281" s="51">
        <f t="shared" si="806"/>
        <v>46101</v>
      </c>
      <c r="AD3281" s="2" t="str">
        <f>VLOOKUP($A3281,MA_KH!$A:$Q,MA_KH!O$1,0)</f>
        <v>TMART</v>
      </c>
      <c r="AE3281" s="2" t="str">
        <f>VLOOKUP($A3281,MA_KH!$A:$Q,MA_KH!P$1,0)</f>
        <v>CÔNG TY CỔ PHẦN T - MARTSTORES</v>
      </c>
    </row>
    <row r="3282" spans="1:31" ht="25.5" hidden="1" customHeight="1" x14ac:dyDescent="0.2">
      <c r="A3282" s="30" t="s">
        <v>22506</v>
      </c>
      <c r="B3282" s="30" t="s">
        <v>3960</v>
      </c>
      <c r="C3282" s="37">
        <v>46055</v>
      </c>
      <c r="D3282" s="30" t="s">
        <v>23809</v>
      </c>
      <c r="E3282" s="37">
        <v>46055</v>
      </c>
      <c r="F3282" s="30">
        <v>8370</v>
      </c>
      <c r="G3282" s="30" t="s">
        <v>23810</v>
      </c>
      <c r="H3282" s="38">
        <v>1618296</v>
      </c>
      <c r="I3282" s="67">
        <v>145647</v>
      </c>
      <c r="J3282" s="38">
        <v>117812</v>
      </c>
      <c r="K3282" s="38">
        <v>1590461</v>
      </c>
      <c r="L3282" s="7" t="s">
        <v>22849</v>
      </c>
      <c r="M3282" s="6">
        <v>46101</v>
      </c>
      <c r="O3282" s="35">
        <f>IF(Table1[[#This Row],[Phân loại]]="Tồn đầu kỳ",Table1[[#This Row],[Tổng giá trị]],0)</f>
        <v>0</v>
      </c>
      <c r="P3282" s="7">
        <f>IF(Table1[[#This Row],[Số còn phải thu ĐK]]&lt;&gt;0,0,IF(Table1[[#This Row],[Phân loại]]="Bán hàng",Table1[[#This Row],[Tổng giá trị]],-Table1[[#This Row],[Tổng giá trị]]))</f>
        <v>1590461</v>
      </c>
      <c r="Q3282" s="35">
        <f t="shared" si="802"/>
        <v>1590461</v>
      </c>
      <c r="R3282" s="7">
        <f>Table1[[#This Row],[Số còn phải thu ĐK]]+Table1[[#This Row],[Giá Trị HD sau CK]]-Table1[[#This Row],[Số tiền đã thu]]</f>
        <v>0</v>
      </c>
      <c r="S3282" s="6">
        <f>IF(Table1[[#This Row],[Ngày hóa đơn]]&lt;&gt;"",Table1[[#This Row],[Ngày hóa đơn]],IF(Table1[[#This Row],[Ngày hạch toán]]&lt;&gt;"",Table1[[#This Row],[Ngày hạch toán]],""))</f>
        <v>46055</v>
      </c>
      <c r="T3282" s="7"/>
      <c r="U3282" s="6">
        <f>IF(Table1[[#This Row],[Ngày tính CN]]="","",S3282+T3282)</f>
        <v>46055</v>
      </c>
      <c r="V3282" s="35">
        <f ca="1">IF(Table1[[#This Row],[Hạn thanh toán]]="","",IF((U3282-NOW())&lt;0,0,(U3282-NOW())))</f>
        <v>0</v>
      </c>
      <c r="W3282" s="35"/>
      <c r="X3282" s="35" t="str">
        <f t="shared" ca="1" si="803"/>
        <v/>
      </c>
      <c r="Y3282" s="2" t="str">
        <f t="shared" si="804"/>
        <v>Đã thanh toán</v>
      </c>
      <c r="Z3282" s="51">
        <f t="shared" si="805"/>
        <v>46055</v>
      </c>
      <c r="AA3282" s="51">
        <f t="shared" si="806"/>
        <v>46101</v>
      </c>
      <c r="AD3282" s="2" t="str">
        <f>VLOOKUP($A3282,MA_KH!$A:$Q,MA_KH!O$1,0)</f>
        <v>TMART</v>
      </c>
      <c r="AE3282" s="2" t="str">
        <f>VLOOKUP($A3282,MA_KH!$A:$Q,MA_KH!P$1,0)</f>
        <v>CÔNG TY CỔ PHẦN T - MARTSTORES</v>
      </c>
    </row>
    <row r="3283" spans="1:31" ht="25.5" hidden="1" customHeight="1" x14ac:dyDescent="0.2">
      <c r="A3283" s="30" t="s">
        <v>22506</v>
      </c>
      <c r="B3283" s="30" t="s">
        <v>3960</v>
      </c>
      <c r="C3283" s="37">
        <v>46055</v>
      </c>
      <c r="D3283" s="30" t="s">
        <v>23811</v>
      </c>
      <c r="E3283" s="37">
        <v>46055</v>
      </c>
      <c r="F3283" s="30">
        <v>8371</v>
      </c>
      <c r="G3283" s="30" t="s">
        <v>23812</v>
      </c>
      <c r="H3283" s="38">
        <v>815196</v>
      </c>
      <c r="I3283" s="67">
        <v>73369</v>
      </c>
      <c r="J3283" s="38">
        <v>59346</v>
      </c>
      <c r="K3283" s="38">
        <v>801173</v>
      </c>
      <c r="L3283" s="7" t="s">
        <v>22849</v>
      </c>
      <c r="M3283" s="6">
        <v>46101</v>
      </c>
      <c r="O3283" s="35">
        <f>IF(Table1[[#This Row],[Phân loại]]="Tồn đầu kỳ",Table1[[#This Row],[Tổng giá trị]],0)</f>
        <v>0</v>
      </c>
      <c r="P3283" s="7">
        <f>IF(Table1[[#This Row],[Số còn phải thu ĐK]]&lt;&gt;0,0,IF(Table1[[#This Row],[Phân loại]]="Bán hàng",Table1[[#This Row],[Tổng giá trị]],-Table1[[#This Row],[Tổng giá trị]]))</f>
        <v>801173</v>
      </c>
      <c r="Q3283" s="35">
        <f t="shared" si="802"/>
        <v>801173</v>
      </c>
      <c r="R3283" s="7">
        <f>Table1[[#This Row],[Số còn phải thu ĐK]]+Table1[[#This Row],[Giá Trị HD sau CK]]-Table1[[#This Row],[Số tiền đã thu]]</f>
        <v>0</v>
      </c>
      <c r="S3283" s="6">
        <f>IF(Table1[[#This Row],[Ngày hóa đơn]]&lt;&gt;"",Table1[[#This Row],[Ngày hóa đơn]],IF(Table1[[#This Row],[Ngày hạch toán]]&lt;&gt;"",Table1[[#This Row],[Ngày hạch toán]],""))</f>
        <v>46055</v>
      </c>
      <c r="T3283" s="7"/>
      <c r="U3283" s="6">
        <f>IF(Table1[[#This Row],[Ngày tính CN]]="","",S3283+T3283)</f>
        <v>46055</v>
      </c>
      <c r="V3283" s="35">
        <f ca="1">IF(Table1[[#This Row],[Hạn thanh toán]]="","",IF((U3283-NOW())&lt;0,0,(U3283-NOW())))</f>
        <v>0</v>
      </c>
      <c r="W3283" s="35"/>
      <c r="X3283" s="35" t="str">
        <f t="shared" ca="1" si="803"/>
        <v/>
      </c>
      <c r="Y3283" s="2" t="str">
        <f t="shared" si="804"/>
        <v>Đã thanh toán</v>
      </c>
      <c r="Z3283" s="51">
        <f t="shared" si="805"/>
        <v>46055</v>
      </c>
      <c r="AA3283" s="51">
        <f t="shared" si="806"/>
        <v>46101</v>
      </c>
      <c r="AD3283" s="2" t="str">
        <f>VLOOKUP($A3283,MA_KH!$A:$Q,MA_KH!O$1,0)</f>
        <v>TMART</v>
      </c>
      <c r="AE3283" s="2" t="str">
        <f>VLOOKUP($A3283,MA_KH!$A:$Q,MA_KH!P$1,0)</f>
        <v>CÔNG TY CỔ PHẦN T - MARTSTORES</v>
      </c>
    </row>
    <row r="3284" spans="1:31" ht="25.5" hidden="1" customHeight="1" x14ac:dyDescent="0.2">
      <c r="A3284" s="30" t="s">
        <v>22506</v>
      </c>
      <c r="B3284" s="30" t="s">
        <v>3960</v>
      </c>
      <c r="C3284" s="37">
        <v>46055</v>
      </c>
      <c r="D3284" s="30" t="s">
        <v>23813</v>
      </c>
      <c r="E3284" s="37">
        <v>46055</v>
      </c>
      <c r="F3284" s="30">
        <v>8372</v>
      </c>
      <c r="G3284" s="30" t="s">
        <v>4256</v>
      </c>
      <c r="H3284" s="38">
        <v>1056785</v>
      </c>
      <c r="I3284" s="67">
        <v>95111</v>
      </c>
      <c r="J3284" s="38">
        <v>76934</v>
      </c>
      <c r="K3284" s="38">
        <v>1038608</v>
      </c>
      <c r="L3284" s="7" t="s">
        <v>22849</v>
      </c>
      <c r="M3284" s="6">
        <v>46101</v>
      </c>
      <c r="O3284" s="35">
        <f>IF(Table1[[#This Row],[Phân loại]]="Tồn đầu kỳ",Table1[[#This Row],[Tổng giá trị]],0)</f>
        <v>0</v>
      </c>
      <c r="P3284" s="7">
        <f>IF(Table1[[#This Row],[Số còn phải thu ĐK]]&lt;&gt;0,0,IF(Table1[[#This Row],[Phân loại]]="Bán hàng",Table1[[#This Row],[Tổng giá trị]],-Table1[[#This Row],[Tổng giá trị]]))</f>
        <v>1038608</v>
      </c>
      <c r="Q3284" s="35">
        <f t="shared" si="802"/>
        <v>1038608</v>
      </c>
      <c r="R3284" s="7">
        <f>Table1[[#This Row],[Số còn phải thu ĐK]]+Table1[[#This Row],[Giá Trị HD sau CK]]-Table1[[#This Row],[Số tiền đã thu]]</f>
        <v>0</v>
      </c>
      <c r="S3284" s="6">
        <f>IF(Table1[[#This Row],[Ngày hóa đơn]]&lt;&gt;"",Table1[[#This Row],[Ngày hóa đơn]],IF(Table1[[#This Row],[Ngày hạch toán]]&lt;&gt;"",Table1[[#This Row],[Ngày hạch toán]],""))</f>
        <v>46055</v>
      </c>
      <c r="T3284" s="7"/>
      <c r="U3284" s="6">
        <f>IF(Table1[[#This Row],[Ngày tính CN]]="","",S3284+T3284)</f>
        <v>46055</v>
      </c>
      <c r="V3284" s="35">
        <f ca="1">IF(Table1[[#This Row],[Hạn thanh toán]]="","",IF((U3284-NOW())&lt;0,0,(U3284-NOW())))</f>
        <v>0</v>
      </c>
      <c r="W3284" s="35"/>
      <c r="X3284" s="35" t="str">
        <f t="shared" ca="1" si="803"/>
        <v/>
      </c>
      <c r="Y3284" s="2" t="str">
        <f t="shared" si="804"/>
        <v>Đã thanh toán</v>
      </c>
      <c r="Z3284" s="51">
        <f t="shared" si="805"/>
        <v>46055</v>
      </c>
      <c r="AA3284" s="51">
        <f t="shared" si="806"/>
        <v>46101</v>
      </c>
      <c r="AD3284" s="2" t="str">
        <f>VLOOKUP($A3284,MA_KH!$A:$Q,MA_KH!O$1,0)</f>
        <v>TMART</v>
      </c>
      <c r="AE3284" s="2" t="str">
        <f>VLOOKUP($A3284,MA_KH!$A:$Q,MA_KH!P$1,0)</f>
        <v>CÔNG TY CỔ PHẦN T - MARTSTORES</v>
      </c>
    </row>
    <row r="3285" spans="1:31" ht="25.5" hidden="1" customHeight="1" x14ac:dyDescent="0.2">
      <c r="A3285" s="30" t="s">
        <v>22506</v>
      </c>
      <c r="B3285" s="30" t="s">
        <v>3960</v>
      </c>
      <c r="C3285" s="37">
        <v>46055</v>
      </c>
      <c r="D3285" s="30" t="s">
        <v>23814</v>
      </c>
      <c r="E3285" s="37">
        <v>46055</v>
      </c>
      <c r="F3285" s="30">
        <v>8373</v>
      </c>
      <c r="G3285" s="30" t="s">
        <v>23815</v>
      </c>
      <c r="H3285" s="38">
        <v>468621</v>
      </c>
      <c r="I3285" s="67">
        <v>42176</v>
      </c>
      <c r="J3285" s="38">
        <v>34116</v>
      </c>
      <c r="K3285" s="38">
        <v>460561</v>
      </c>
      <c r="L3285" s="7" t="s">
        <v>22849</v>
      </c>
      <c r="M3285" s="6">
        <v>46101</v>
      </c>
      <c r="O3285" s="35">
        <f>IF(Table1[[#This Row],[Phân loại]]="Tồn đầu kỳ",Table1[[#This Row],[Tổng giá trị]],0)</f>
        <v>0</v>
      </c>
      <c r="P3285" s="7">
        <f>IF(Table1[[#This Row],[Số còn phải thu ĐK]]&lt;&gt;0,0,IF(Table1[[#This Row],[Phân loại]]="Bán hàng",Table1[[#This Row],[Tổng giá trị]],-Table1[[#This Row],[Tổng giá trị]]))</f>
        <v>460561</v>
      </c>
      <c r="Q3285" s="35">
        <f t="shared" si="802"/>
        <v>460561</v>
      </c>
      <c r="R3285" s="7">
        <f>Table1[[#This Row],[Số còn phải thu ĐK]]+Table1[[#This Row],[Giá Trị HD sau CK]]-Table1[[#This Row],[Số tiền đã thu]]</f>
        <v>0</v>
      </c>
      <c r="S3285" s="6">
        <f>IF(Table1[[#This Row],[Ngày hóa đơn]]&lt;&gt;"",Table1[[#This Row],[Ngày hóa đơn]],IF(Table1[[#This Row],[Ngày hạch toán]]&lt;&gt;"",Table1[[#This Row],[Ngày hạch toán]],""))</f>
        <v>46055</v>
      </c>
      <c r="T3285" s="7"/>
      <c r="U3285" s="6">
        <f>IF(Table1[[#This Row],[Ngày tính CN]]="","",S3285+T3285)</f>
        <v>46055</v>
      </c>
      <c r="V3285" s="35">
        <f ca="1">IF(Table1[[#This Row],[Hạn thanh toán]]="","",IF((U3285-NOW())&lt;0,0,(U3285-NOW())))</f>
        <v>0</v>
      </c>
      <c r="W3285" s="35"/>
      <c r="X3285" s="35" t="str">
        <f t="shared" ca="1" si="803"/>
        <v/>
      </c>
      <c r="Y3285" s="2" t="str">
        <f t="shared" si="804"/>
        <v>Đã thanh toán</v>
      </c>
      <c r="Z3285" s="51">
        <f t="shared" si="805"/>
        <v>46055</v>
      </c>
      <c r="AA3285" s="51">
        <f t="shared" si="806"/>
        <v>46101</v>
      </c>
      <c r="AD3285" s="2" t="str">
        <f>VLOOKUP($A3285,MA_KH!$A:$Q,MA_KH!O$1,0)</f>
        <v>TMART</v>
      </c>
      <c r="AE3285" s="2" t="str">
        <f>VLOOKUP($A3285,MA_KH!$A:$Q,MA_KH!P$1,0)</f>
        <v>CÔNG TY CỔ PHẦN T - MARTSTORES</v>
      </c>
    </row>
    <row r="3286" spans="1:31" ht="25.5" hidden="1" customHeight="1" x14ac:dyDescent="0.2">
      <c r="A3286" s="30" t="s">
        <v>22506</v>
      </c>
      <c r="B3286" s="30" t="s">
        <v>3960</v>
      </c>
      <c r="C3286" s="37">
        <v>46055</v>
      </c>
      <c r="D3286" s="30" t="s">
        <v>23816</v>
      </c>
      <c r="E3286" s="37">
        <v>46055</v>
      </c>
      <c r="F3286" s="30">
        <v>8380</v>
      </c>
      <c r="G3286" s="30" t="s">
        <v>4219</v>
      </c>
      <c r="H3286" s="38">
        <v>514017</v>
      </c>
      <c r="I3286" s="67">
        <v>46262</v>
      </c>
      <c r="J3286" s="38">
        <v>37420</v>
      </c>
      <c r="K3286" s="38">
        <v>505175</v>
      </c>
      <c r="L3286" s="7" t="s">
        <v>22849</v>
      </c>
      <c r="M3286" s="6">
        <v>46101</v>
      </c>
      <c r="O3286" s="35">
        <f>IF(Table1[[#This Row],[Phân loại]]="Tồn đầu kỳ",Table1[[#This Row],[Tổng giá trị]],0)</f>
        <v>0</v>
      </c>
      <c r="P3286" s="7">
        <f>IF(Table1[[#This Row],[Số còn phải thu ĐK]]&lt;&gt;0,0,IF(Table1[[#This Row],[Phân loại]]="Bán hàng",Table1[[#This Row],[Tổng giá trị]],-Table1[[#This Row],[Tổng giá trị]]))</f>
        <v>505175</v>
      </c>
      <c r="Q3286" s="35">
        <f t="shared" si="802"/>
        <v>505175</v>
      </c>
      <c r="R3286" s="7">
        <f>Table1[[#This Row],[Số còn phải thu ĐK]]+Table1[[#This Row],[Giá Trị HD sau CK]]-Table1[[#This Row],[Số tiền đã thu]]</f>
        <v>0</v>
      </c>
      <c r="S3286" s="6">
        <f>IF(Table1[[#This Row],[Ngày hóa đơn]]&lt;&gt;"",Table1[[#This Row],[Ngày hóa đơn]],IF(Table1[[#This Row],[Ngày hạch toán]]&lt;&gt;"",Table1[[#This Row],[Ngày hạch toán]],""))</f>
        <v>46055</v>
      </c>
      <c r="T3286" s="7"/>
      <c r="U3286" s="6">
        <f>IF(Table1[[#This Row],[Ngày tính CN]]="","",S3286+T3286)</f>
        <v>46055</v>
      </c>
      <c r="V3286" s="35">
        <f ca="1">IF(Table1[[#This Row],[Hạn thanh toán]]="","",IF((U3286-NOW())&lt;0,0,(U3286-NOW())))</f>
        <v>0</v>
      </c>
      <c r="W3286" s="35"/>
      <c r="X3286" s="35" t="str">
        <f t="shared" ca="1" si="803"/>
        <v/>
      </c>
      <c r="Y3286" s="2" t="str">
        <f t="shared" si="804"/>
        <v>Đã thanh toán</v>
      </c>
      <c r="Z3286" s="51">
        <f t="shared" si="805"/>
        <v>46055</v>
      </c>
      <c r="AA3286" s="51">
        <f t="shared" si="806"/>
        <v>46101</v>
      </c>
      <c r="AD3286" s="2" t="str">
        <f>VLOOKUP($A3286,MA_KH!$A:$Q,MA_KH!O$1,0)</f>
        <v>TMART</v>
      </c>
      <c r="AE3286" s="2" t="str">
        <f>VLOOKUP($A3286,MA_KH!$A:$Q,MA_KH!P$1,0)</f>
        <v>CÔNG TY CỔ PHẦN T - MARTSTORES</v>
      </c>
    </row>
    <row r="3287" spans="1:31" ht="25.5" hidden="1" customHeight="1" x14ac:dyDescent="0.2">
      <c r="A3287" s="30" t="s">
        <v>22506</v>
      </c>
      <c r="B3287" s="30" t="s">
        <v>3960</v>
      </c>
      <c r="C3287" s="37">
        <v>46055</v>
      </c>
      <c r="D3287" s="30" t="s">
        <v>23817</v>
      </c>
      <c r="E3287" s="37">
        <v>46055</v>
      </c>
      <c r="F3287" s="30">
        <v>8381</v>
      </c>
      <c r="G3287" s="30" t="s">
        <v>23818</v>
      </c>
      <c r="H3287" s="38">
        <v>1053239</v>
      </c>
      <c r="I3287" s="67">
        <v>94792</v>
      </c>
      <c r="J3287" s="38">
        <v>76676</v>
      </c>
      <c r="K3287" s="38">
        <v>1035123</v>
      </c>
      <c r="L3287" s="7" t="s">
        <v>22849</v>
      </c>
      <c r="M3287" s="6">
        <v>46101</v>
      </c>
      <c r="O3287" s="35">
        <f>IF(Table1[[#This Row],[Phân loại]]="Tồn đầu kỳ",Table1[[#This Row],[Tổng giá trị]],0)</f>
        <v>0</v>
      </c>
      <c r="P3287" s="7">
        <f>IF(Table1[[#This Row],[Số còn phải thu ĐK]]&lt;&gt;0,0,IF(Table1[[#This Row],[Phân loại]]="Bán hàng",Table1[[#This Row],[Tổng giá trị]],-Table1[[#This Row],[Tổng giá trị]]))</f>
        <v>1035123</v>
      </c>
      <c r="Q3287" s="35">
        <f t="shared" si="802"/>
        <v>1035123</v>
      </c>
      <c r="R3287" s="7">
        <f>Table1[[#This Row],[Số còn phải thu ĐK]]+Table1[[#This Row],[Giá Trị HD sau CK]]-Table1[[#This Row],[Số tiền đã thu]]</f>
        <v>0</v>
      </c>
      <c r="S3287" s="6">
        <f>IF(Table1[[#This Row],[Ngày hóa đơn]]&lt;&gt;"",Table1[[#This Row],[Ngày hóa đơn]],IF(Table1[[#This Row],[Ngày hạch toán]]&lt;&gt;"",Table1[[#This Row],[Ngày hạch toán]],""))</f>
        <v>46055</v>
      </c>
      <c r="T3287" s="7"/>
      <c r="U3287" s="6">
        <f>IF(Table1[[#This Row],[Ngày tính CN]]="","",S3287+T3287)</f>
        <v>46055</v>
      </c>
      <c r="V3287" s="35">
        <f ca="1">IF(Table1[[#This Row],[Hạn thanh toán]]="","",IF((U3287-NOW())&lt;0,0,(U3287-NOW())))</f>
        <v>0</v>
      </c>
      <c r="W3287" s="35"/>
      <c r="X3287" s="35" t="str">
        <f t="shared" ca="1" si="803"/>
        <v/>
      </c>
      <c r="Y3287" s="2" t="str">
        <f t="shared" si="804"/>
        <v>Đã thanh toán</v>
      </c>
      <c r="Z3287" s="51">
        <f t="shared" si="805"/>
        <v>46055</v>
      </c>
      <c r="AA3287" s="51">
        <f t="shared" si="806"/>
        <v>46101</v>
      </c>
      <c r="AD3287" s="2" t="str">
        <f>VLOOKUP($A3287,MA_KH!$A:$Q,MA_KH!O$1,0)</f>
        <v>TMART</v>
      </c>
      <c r="AE3287" s="2" t="str">
        <f>VLOOKUP($A3287,MA_KH!$A:$Q,MA_KH!P$1,0)</f>
        <v>CÔNG TY CỔ PHẦN T - MARTSTORES</v>
      </c>
    </row>
    <row r="3288" spans="1:31" ht="25.5" hidden="1" customHeight="1" x14ac:dyDescent="0.2">
      <c r="A3288" s="30" t="s">
        <v>22506</v>
      </c>
      <c r="B3288" s="30" t="s">
        <v>3960</v>
      </c>
      <c r="C3288" s="37">
        <v>46055</v>
      </c>
      <c r="D3288" s="30" t="s">
        <v>23819</v>
      </c>
      <c r="E3288" s="37">
        <v>46055</v>
      </c>
      <c r="F3288" s="30">
        <v>8382</v>
      </c>
      <c r="G3288" s="30" t="s">
        <v>23820</v>
      </c>
      <c r="H3288" s="38">
        <v>1956755</v>
      </c>
      <c r="I3288" s="67">
        <v>176108</v>
      </c>
      <c r="J3288" s="38">
        <v>142452</v>
      </c>
      <c r="K3288" s="38">
        <v>1923099</v>
      </c>
      <c r="L3288" s="7" t="s">
        <v>22849</v>
      </c>
      <c r="M3288" s="6">
        <v>46101</v>
      </c>
      <c r="O3288" s="35">
        <f>IF(Table1[[#This Row],[Phân loại]]="Tồn đầu kỳ",Table1[[#This Row],[Tổng giá trị]],0)</f>
        <v>0</v>
      </c>
      <c r="P3288" s="7">
        <f>IF(Table1[[#This Row],[Số còn phải thu ĐK]]&lt;&gt;0,0,IF(Table1[[#This Row],[Phân loại]]="Bán hàng",Table1[[#This Row],[Tổng giá trị]],-Table1[[#This Row],[Tổng giá trị]]))</f>
        <v>1923099</v>
      </c>
      <c r="Q3288" s="35">
        <f t="shared" si="802"/>
        <v>1923099</v>
      </c>
      <c r="R3288" s="7">
        <f>Table1[[#This Row],[Số còn phải thu ĐK]]+Table1[[#This Row],[Giá Trị HD sau CK]]-Table1[[#This Row],[Số tiền đã thu]]</f>
        <v>0</v>
      </c>
      <c r="S3288" s="6">
        <f>IF(Table1[[#This Row],[Ngày hóa đơn]]&lt;&gt;"",Table1[[#This Row],[Ngày hóa đơn]],IF(Table1[[#This Row],[Ngày hạch toán]]&lt;&gt;"",Table1[[#This Row],[Ngày hạch toán]],""))</f>
        <v>46055</v>
      </c>
      <c r="T3288" s="7"/>
      <c r="U3288" s="6">
        <f>IF(Table1[[#This Row],[Ngày tính CN]]="","",S3288+T3288)</f>
        <v>46055</v>
      </c>
      <c r="V3288" s="35">
        <f ca="1">IF(Table1[[#This Row],[Hạn thanh toán]]="","",IF((U3288-NOW())&lt;0,0,(U3288-NOW())))</f>
        <v>0</v>
      </c>
      <c r="W3288" s="35"/>
      <c r="X3288" s="35" t="str">
        <f t="shared" ca="1" si="803"/>
        <v/>
      </c>
      <c r="Y3288" s="2" t="str">
        <f t="shared" si="804"/>
        <v>Đã thanh toán</v>
      </c>
      <c r="Z3288" s="51">
        <f t="shared" si="805"/>
        <v>46055</v>
      </c>
      <c r="AA3288" s="51">
        <f t="shared" si="806"/>
        <v>46101</v>
      </c>
      <c r="AD3288" s="2" t="str">
        <f>VLOOKUP($A3288,MA_KH!$A:$Q,MA_KH!O$1,0)</f>
        <v>TMART</v>
      </c>
      <c r="AE3288" s="2" t="str">
        <f>VLOOKUP($A3288,MA_KH!$A:$Q,MA_KH!P$1,0)</f>
        <v>CÔNG TY CỔ PHẦN T - MARTSTORES</v>
      </c>
    </row>
    <row r="3289" spans="1:31" ht="25.5" hidden="1" customHeight="1" x14ac:dyDescent="0.2">
      <c r="A3289" s="30" t="s">
        <v>22506</v>
      </c>
      <c r="B3289" s="30" t="s">
        <v>3960</v>
      </c>
      <c r="C3289" s="37">
        <v>46055</v>
      </c>
      <c r="D3289" s="30" t="s">
        <v>23821</v>
      </c>
      <c r="E3289" s="37">
        <v>46055</v>
      </c>
      <c r="F3289" s="30">
        <v>8383</v>
      </c>
      <c r="G3289" s="30" t="s">
        <v>23822</v>
      </c>
      <c r="H3289" s="38">
        <v>974687</v>
      </c>
      <c r="I3289" s="67">
        <v>87722</v>
      </c>
      <c r="J3289" s="38">
        <v>70957</v>
      </c>
      <c r="K3289" s="38">
        <v>957922</v>
      </c>
      <c r="L3289" s="7" t="s">
        <v>22849</v>
      </c>
      <c r="M3289" s="6">
        <v>46101</v>
      </c>
      <c r="O3289" s="35">
        <f>IF(Table1[[#This Row],[Phân loại]]="Tồn đầu kỳ",Table1[[#This Row],[Tổng giá trị]],0)</f>
        <v>0</v>
      </c>
      <c r="P3289" s="7">
        <f>IF(Table1[[#This Row],[Số còn phải thu ĐK]]&lt;&gt;0,0,IF(Table1[[#This Row],[Phân loại]]="Bán hàng",Table1[[#This Row],[Tổng giá trị]],-Table1[[#This Row],[Tổng giá trị]]))</f>
        <v>957922</v>
      </c>
      <c r="Q3289" s="35">
        <f t="shared" si="802"/>
        <v>957922</v>
      </c>
      <c r="R3289" s="7">
        <f>Table1[[#This Row],[Số còn phải thu ĐK]]+Table1[[#This Row],[Giá Trị HD sau CK]]-Table1[[#This Row],[Số tiền đã thu]]</f>
        <v>0</v>
      </c>
      <c r="S3289" s="6">
        <f>IF(Table1[[#This Row],[Ngày hóa đơn]]&lt;&gt;"",Table1[[#This Row],[Ngày hóa đơn]],IF(Table1[[#This Row],[Ngày hạch toán]]&lt;&gt;"",Table1[[#This Row],[Ngày hạch toán]],""))</f>
        <v>46055</v>
      </c>
      <c r="T3289" s="7"/>
      <c r="U3289" s="6">
        <f>IF(Table1[[#This Row],[Ngày tính CN]]="","",S3289+T3289)</f>
        <v>46055</v>
      </c>
      <c r="V3289" s="35">
        <f ca="1">IF(Table1[[#This Row],[Hạn thanh toán]]="","",IF((U3289-NOW())&lt;0,0,(U3289-NOW())))</f>
        <v>0</v>
      </c>
      <c r="W3289" s="35"/>
      <c r="X3289" s="35" t="str">
        <f t="shared" ca="1" si="803"/>
        <v/>
      </c>
      <c r="Y3289" s="2" t="str">
        <f t="shared" si="804"/>
        <v>Đã thanh toán</v>
      </c>
      <c r="Z3289" s="51">
        <f t="shared" si="805"/>
        <v>46055</v>
      </c>
      <c r="AA3289" s="51">
        <f t="shared" si="806"/>
        <v>46101</v>
      </c>
      <c r="AD3289" s="2" t="str">
        <f>VLOOKUP($A3289,MA_KH!$A:$Q,MA_KH!O$1,0)</f>
        <v>TMART</v>
      </c>
      <c r="AE3289" s="2" t="str">
        <f>VLOOKUP($A3289,MA_KH!$A:$Q,MA_KH!P$1,0)</f>
        <v>CÔNG TY CỔ PHẦN T - MARTSTORES</v>
      </c>
    </row>
    <row r="3290" spans="1:31" ht="25.5" hidden="1" customHeight="1" x14ac:dyDescent="0.2">
      <c r="A3290" s="30" t="s">
        <v>22506</v>
      </c>
      <c r="B3290" s="30" t="s">
        <v>3960</v>
      </c>
      <c r="C3290" s="37">
        <v>46055</v>
      </c>
      <c r="D3290" s="30" t="s">
        <v>23823</v>
      </c>
      <c r="E3290" s="37">
        <v>46055</v>
      </c>
      <c r="F3290" s="30">
        <v>8387</v>
      </c>
      <c r="G3290" s="30" t="s">
        <v>23824</v>
      </c>
      <c r="H3290" s="38">
        <v>1017626</v>
      </c>
      <c r="I3290" s="67">
        <v>91587</v>
      </c>
      <c r="J3290" s="38">
        <v>74083</v>
      </c>
      <c r="K3290" s="38">
        <v>1000122</v>
      </c>
      <c r="L3290" s="7" t="s">
        <v>22849</v>
      </c>
      <c r="M3290" s="6">
        <v>46101</v>
      </c>
      <c r="O3290" s="35">
        <f>IF(Table1[[#This Row],[Phân loại]]="Tồn đầu kỳ",Table1[[#This Row],[Tổng giá trị]],0)</f>
        <v>0</v>
      </c>
      <c r="P3290" s="7">
        <f>IF(Table1[[#This Row],[Số còn phải thu ĐK]]&lt;&gt;0,0,IF(Table1[[#This Row],[Phân loại]]="Bán hàng",Table1[[#This Row],[Tổng giá trị]],-Table1[[#This Row],[Tổng giá trị]]))</f>
        <v>1000122</v>
      </c>
      <c r="Q3290" s="35">
        <f t="shared" si="802"/>
        <v>1000122</v>
      </c>
      <c r="R3290" s="7">
        <f>Table1[[#This Row],[Số còn phải thu ĐK]]+Table1[[#This Row],[Giá Trị HD sau CK]]-Table1[[#This Row],[Số tiền đã thu]]</f>
        <v>0</v>
      </c>
      <c r="S3290" s="6">
        <f>IF(Table1[[#This Row],[Ngày hóa đơn]]&lt;&gt;"",Table1[[#This Row],[Ngày hóa đơn]],IF(Table1[[#This Row],[Ngày hạch toán]]&lt;&gt;"",Table1[[#This Row],[Ngày hạch toán]],""))</f>
        <v>46055</v>
      </c>
      <c r="T3290" s="7"/>
      <c r="U3290" s="6">
        <f>IF(Table1[[#This Row],[Ngày tính CN]]="","",S3290+T3290)</f>
        <v>46055</v>
      </c>
      <c r="V3290" s="35">
        <f ca="1">IF(Table1[[#This Row],[Hạn thanh toán]]="","",IF((U3290-NOW())&lt;0,0,(U3290-NOW())))</f>
        <v>0</v>
      </c>
      <c r="W3290" s="35"/>
      <c r="X3290" s="35" t="str">
        <f t="shared" ca="1" si="803"/>
        <v/>
      </c>
      <c r="Y3290" s="2" t="str">
        <f t="shared" si="804"/>
        <v>Đã thanh toán</v>
      </c>
      <c r="Z3290" s="51">
        <f t="shared" si="805"/>
        <v>46055</v>
      </c>
      <c r="AA3290" s="51">
        <f t="shared" si="806"/>
        <v>46101</v>
      </c>
      <c r="AD3290" s="2" t="str">
        <f>VLOOKUP($A3290,MA_KH!$A:$Q,MA_KH!O$1,0)</f>
        <v>TMART</v>
      </c>
      <c r="AE3290" s="2" t="str">
        <f>VLOOKUP($A3290,MA_KH!$A:$Q,MA_KH!P$1,0)</f>
        <v>CÔNG TY CỔ PHẦN T - MARTSTORES</v>
      </c>
    </row>
    <row r="3291" spans="1:31" ht="25.5" hidden="1" customHeight="1" x14ac:dyDescent="0.2">
      <c r="A3291" s="30" t="s">
        <v>22506</v>
      </c>
      <c r="B3291" s="30" t="s">
        <v>3960</v>
      </c>
      <c r="C3291" s="37">
        <v>46055</v>
      </c>
      <c r="D3291" s="30" t="s">
        <v>23825</v>
      </c>
      <c r="E3291" s="37">
        <v>46055</v>
      </c>
      <c r="F3291" s="30">
        <v>8388</v>
      </c>
      <c r="G3291" s="30" t="s">
        <v>4336</v>
      </c>
      <c r="H3291" s="38">
        <v>809462</v>
      </c>
      <c r="I3291" s="67">
        <v>72852</v>
      </c>
      <c r="J3291" s="38">
        <v>58929</v>
      </c>
      <c r="K3291" s="38">
        <v>795539</v>
      </c>
      <c r="L3291" s="7" t="s">
        <v>22849</v>
      </c>
      <c r="M3291" s="6">
        <v>46101</v>
      </c>
      <c r="O3291" s="35">
        <f>IF(Table1[[#This Row],[Phân loại]]="Tồn đầu kỳ",Table1[[#This Row],[Tổng giá trị]],0)</f>
        <v>0</v>
      </c>
      <c r="P3291" s="7">
        <f>IF(Table1[[#This Row],[Số còn phải thu ĐK]]&lt;&gt;0,0,IF(Table1[[#This Row],[Phân loại]]="Bán hàng",Table1[[#This Row],[Tổng giá trị]],-Table1[[#This Row],[Tổng giá trị]]))</f>
        <v>795539</v>
      </c>
      <c r="Q3291" s="35">
        <f t="shared" si="802"/>
        <v>795539</v>
      </c>
      <c r="R3291" s="7">
        <f>Table1[[#This Row],[Số còn phải thu ĐK]]+Table1[[#This Row],[Giá Trị HD sau CK]]-Table1[[#This Row],[Số tiền đã thu]]</f>
        <v>0</v>
      </c>
      <c r="S3291" s="6">
        <f>IF(Table1[[#This Row],[Ngày hóa đơn]]&lt;&gt;"",Table1[[#This Row],[Ngày hóa đơn]],IF(Table1[[#This Row],[Ngày hạch toán]]&lt;&gt;"",Table1[[#This Row],[Ngày hạch toán]],""))</f>
        <v>46055</v>
      </c>
      <c r="T3291" s="7"/>
      <c r="U3291" s="6">
        <f>IF(Table1[[#This Row],[Ngày tính CN]]="","",S3291+T3291)</f>
        <v>46055</v>
      </c>
      <c r="V3291" s="35">
        <f ca="1">IF(Table1[[#This Row],[Hạn thanh toán]]="","",IF((U3291-NOW())&lt;0,0,(U3291-NOW())))</f>
        <v>0</v>
      </c>
      <c r="W3291" s="35"/>
      <c r="X3291" s="35" t="str">
        <f t="shared" ca="1" si="803"/>
        <v/>
      </c>
      <c r="Y3291" s="2" t="str">
        <f t="shared" si="804"/>
        <v>Đã thanh toán</v>
      </c>
      <c r="Z3291" s="51">
        <f t="shared" si="805"/>
        <v>46055</v>
      </c>
      <c r="AA3291" s="51">
        <f t="shared" si="806"/>
        <v>46101</v>
      </c>
      <c r="AD3291" s="2" t="str">
        <f>VLOOKUP($A3291,MA_KH!$A:$Q,MA_KH!O$1,0)</f>
        <v>TMART</v>
      </c>
      <c r="AE3291" s="2" t="str">
        <f>VLOOKUP($A3291,MA_KH!$A:$Q,MA_KH!P$1,0)</f>
        <v>CÔNG TY CỔ PHẦN T - MARTSTORES</v>
      </c>
    </row>
    <row r="3292" spans="1:31" ht="25.5" hidden="1" customHeight="1" x14ac:dyDescent="0.2">
      <c r="A3292" s="30" t="s">
        <v>22506</v>
      </c>
      <c r="B3292" s="30" t="s">
        <v>3960</v>
      </c>
      <c r="C3292" s="37">
        <v>46055</v>
      </c>
      <c r="D3292" s="30" t="s">
        <v>23826</v>
      </c>
      <c r="E3292" s="37">
        <v>46055</v>
      </c>
      <c r="F3292" s="30">
        <v>8389</v>
      </c>
      <c r="G3292" s="30" t="s">
        <v>4098</v>
      </c>
      <c r="H3292" s="38">
        <v>1010853</v>
      </c>
      <c r="I3292" s="67">
        <v>90977</v>
      </c>
      <c r="J3292" s="38">
        <v>73590</v>
      </c>
      <c r="K3292" s="38">
        <v>993466</v>
      </c>
      <c r="L3292" s="7" t="s">
        <v>22849</v>
      </c>
      <c r="M3292" s="6">
        <v>46101</v>
      </c>
      <c r="O3292" s="35">
        <f>IF(Table1[[#This Row],[Phân loại]]="Tồn đầu kỳ",Table1[[#This Row],[Tổng giá trị]],0)</f>
        <v>0</v>
      </c>
      <c r="P3292" s="7">
        <f>IF(Table1[[#This Row],[Số còn phải thu ĐK]]&lt;&gt;0,0,IF(Table1[[#This Row],[Phân loại]]="Bán hàng",Table1[[#This Row],[Tổng giá trị]],-Table1[[#This Row],[Tổng giá trị]]))</f>
        <v>993466</v>
      </c>
      <c r="Q3292" s="35">
        <f t="shared" si="802"/>
        <v>993466</v>
      </c>
      <c r="R3292" s="7">
        <f>Table1[[#This Row],[Số còn phải thu ĐK]]+Table1[[#This Row],[Giá Trị HD sau CK]]-Table1[[#This Row],[Số tiền đã thu]]</f>
        <v>0</v>
      </c>
      <c r="S3292" s="6">
        <f>IF(Table1[[#This Row],[Ngày hóa đơn]]&lt;&gt;"",Table1[[#This Row],[Ngày hóa đơn]],IF(Table1[[#This Row],[Ngày hạch toán]]&lt;&gt;"",Table1[[#This Row],[Ngày hạch toán]],""))</f>
        <v>46055</v>
      </c>
      <c r="T3292" s="7"/>
      <c r="U3292" s="6">
        <f>IF(Table1[[#This Row],[Ngày tính CN]]="","",S3292+T3292)</f>
        <v>46055</v>
      </c>
      <c r="V3292" s="35">
        <f ca="1">IF(Table1[[#This Row],[Hạn thanh toán]]="","",IF((U3292-NOW())&lt;0,0,(U3292-NOW())))</f>
        <v>0</v>
      </c>
      <c r="W3292" s="35"/>
      <c r="X3292" s="35" t="str">
        <f t="shared" ca="1" si="803"/>
        <v/>
      </c>
      <c r="Y3292" s="2" t="str">
        <f t="shared" si="804"/>
        <v>Đã thanh toán</v>
      </c>
      <c r="Z3292" s="51">
        <f t="shared" si="805"/>
        <v>46055</v>
      </c>
      <c r="AA3292" s="51">
        <f t="shared" si="806"/>
        <v>46101</v>
      </c>
      <c r="AD3292" s="2" t="str">
        <f>VLOOKUP($A3292,MA_KH!$A:$Q,MA_KH!O$1,0)</f>
        <v>TMART</v>
      </c>
      <c r="AE3292" s="2" t="str">
        <f>VLOOKUP($A3292,MA_KH!$A:$Q,MA_KH!P$1,0)</f>
        <v>CÔNG TY CỔ PHẦN T - MARTSTORES</v>
      </c>
    </row>
    <row r="3293" spans="1:31" ht="25.5" hidden="1" customHeight="1" x14ac:dyDescent="0.2">
      <c r="A3293" s="30" t="s">
        <v>22506</v>
      </c>
      <c r="B3293" s="30" t="s">
        <v>3960</v>
      </c>
      <c r="C3293" s="37">
        <v>46055</v>
      </c>
      <c r="D3293" s="30" t="s">
        <v>23827</v>
      </c>
      <c r="E3293" s="37">
        <v>46055</v>
      </c>
      <c r="F3293" s="30">
        <v>8390</v>
      </c>
      <c r="G3293" s="30" t="s">
        <v>23828</v>
      </c>
      <c r="H3293" s="38">
        <v>2133638</v>
      </c>
      <c r="I3293" s="67">
        <v>192029</v>
      </c>
      <c r="J3293" s="38">
        <v>155329</v>
      </c>
      <c r="K3293" s="38">
        <v>2096938</v>
      </c>
      <c r="L3293" s="7" t="s">
        <v>22849</v>
      </c>
      <c r="M3293" s="6">
        <v>46101</v>
      </c>
      <c r="O3293" s="35">
        <f>IF(Table1[[#This Row],[Phân loại]]="Tồn đầu kỳ",Table1[[#This Row],[Tổng giá trị]],0)</f>
        <v>0</v>
      </c>
      <c r="P3293" s="7">
        <f>IF(Table1[[#This Row],[Số còn phải thu ĐK]]&lt;&gt;0,0,IF(Table1[[#This Row],[Phân loại]]="Bán hàng",Table1[[#This Row],[Tổng giá trị]],-Table1[[#This Row],[Tổng giá trị]]))</f>
        <v>2096938</v>
      </c>
      <c r="Q3293" s="35">
        <f t="shared" si="802"/>
        <v>2096938</v>
      </c>
      <c r="R3293" s="7">
        <f>Table1[[#This Row],[Số còn phải thu ĐK]]+Table1[[#This Row],[Giá Trị HD sau CK]]-Table1[[#This Row],[Số tiền đã thu]]</f>
        <v>0</v>
      </c>
      <c r="S3293" s="6">
        <f>IF(Table1[[#This Row],[Ngày hóa đơn]]&lt;&gt;"",Table1[[#This Row],[Ngày hóa đơn]],IF(Table1[[#This Row],[Ngày hạch toán]]&lt;&gt;"",Table1[[#This Row],[Ngày hạch toán]],""))</f>
        <v>46055</v>
      </c>
      <c r="T3293" s="7"/>
      <c r="U3293" s="6">
        <f>IF(Table1[[#This Row],[Ngày tính CN]]="","",S3293+T3293)</f>
        <v>46055</v>
      </c>
      <c r="V3293" s="35">
        <f ca="1">IF(Table1[[#This Row],[Hạn thanh toán]]="","",IF((U3293-NOW())&lt;0,0,(U3293-NOW())))</f>
        <v>0</v>
      </c>
      <c r="W3293" s="35"/>
      <c r="X3293" s="35" t="str">
        <f t="shared" ca="1" si="803"/>
        <v/>
      </c>
      <c r="Y3293" s="2" t="str">
        <f t="shared" si="804"/>
        <v>Đã thanh toán</v>
      </c>
      <c r="Z3293" s="51">
        <f t="shared" si="805"/>
        <v>46055</v>
      </c>
      <c r="AA3293" s="51">
        <f t="shared" si="806"/>
        <v>46101</v>
      </c>
      <c r="AD3293" s="2" t="str">
        <f>VLOOKUP($A3293,MA_KH!$A:$Q,MA_KH!O$1,0)</f>
        <v>TMART</v>
      </c>
      <c r="AE3293" s="2" t="str">
        <f>VLOOKUP($A3293,MA_KH!$A:$Q,MA_KH!P$1,0)</f>
        <v>CÔNG TY CỔ PHẦN T - MARTSTORES</v>
      </c>
    </row>
    <row r="3294" spans="1:31" ht="25.5" hidden="1" customHeight="1" x14ac:dyDescent="0.2">
      <c r="A3294" s="30" t="s">
        <v>22506</v>
      </c>
      <c r="B3294" s="30" t="s">
        <v>3960</v>
      </c>
      <c r="C3294" s="37">
        <v>46055</v>
      </c>
      <c r="D3294" s="30" t="s">
        <v>23829</v>
      </c>
      <c r="E3294" s="37">
        <v>46055</v>
      </c>
      <c r="F3294" s="30">
        <v>8391</v>
      </c>
      <c r="G3294" s="30" t="s">
        <v>4407</v>
      </c>
      <c r="H3294" s="38">
        <v>701973</v>
      </c>
      <c r="I3294" s="67">
        <v>63178</v>
      </c>
      <c r="J3294" s="38">
        <v>51104</v>
      </c>
      <c r="K3294" s="38">
        <v>689899</v>
      </c>
      <c r="L3294" s="7" t="s">
        <v>22849</v>
      </c>
      <c r="M3294" s="6">
        <v>46101</v>
      </c>
      <c r="O3294" s="35">
        <f>IF(Table1[[#This Row],[Phân loại]]="Tồn đầu kỳ",Table1[[#This Row],[Tổng giá trị]],0)</f>
        <v>0</v>
      </c>
      <c r="P3294" s="7">
        <f>IF(Table1[[#This Row],[Số còn phải thu ĐK]]&lt;&gt;0,0,IF(Table1[[#This Row],[Phân loại]]="Bán hàng",Table1[[#This Row],[Tổng giá trị]],-Table1[[#This Row],[Tổng giá trị]]))</f>
        <v>689899</v>
      </c>
      <c r="Q3294" s="35">
        <f t="shared" si="802"/>
        <v>689899</v>
      </c>
      <c r="R3294" s="7">
        <f>Table1[[#This Row],[Số còn phải thu ĐK]]+Table1[[#This Row],[Giá Trị HD sau CK]]-Table1[[#This Row],[Số tiền đã thu]]</f>
        <v>0</v>
      </c>
      <c r="S3294" s="6">
        <f>IF(Table1[[#This Row],[Ngày hóa đơn]]&lt;&gt;"",Table1[[#This Row],[Ngày hóa đơn]],IF(Table1[[#This Row],[Ngày hạch toán]]&lt;&gt;"",Table1[[#This Row],[Ngày hạch toán]],""))</f>
        <v>46055</v>
      </c>
      <c r="T3294" s="7"/>
      <c r="U3294" s="6">
        <f>IF(Table1[[#This Row],[Ngày tính CN]]="","",S3294+T3294)</f>
        <v>46055</v>
      </c>
      <c r="V3294" s="35">
        <f ca="1">IF(Table1[[#This Row],[Hạn thanh toán]]="","",IF((U3294-NOW())&lt;0,0,(U3294-NOW())))</f>
        <v>0</v>
      </c>
      <c r="W3294" s="35"/>
      <c r="X3294" s="35" t="str">
        <f t="shared" ca="1" si="803"/>
        <v/>
      </c>
      <c r="Y3294" s="2" t="str">
        <f t="shared" si="804"/>
        <v>Đã thanh toán</v>
      </c>
      <c r="Z3294" s="51">
        <f t="shared" si="805"/>
        <v>46055</v>
      </c>
      <c r="AA3294" s="51">
        <f t="shared" si="806"/>
        <v>46101</v>
      </c>
      <c r="AD3294" s="2" t="str">
        <f>VLOOKUP($A3294,MA_KH!$A:$Q,MA_KH!O$1,0)</f>
        <v>TMART</v>
      </c>
      <c r="AE3294" s="2" t="str">
        <f>VLOOKUP($A3294,MA_KH!$A:$Q,MA_KH!P$1,0)</f>
        <v>CÔNG TY CỔ PHẦN T - MARTSTORES</v>
      </c>
    </row>
    <row r="3295" spans="1:31" ht="25.5" hidden="1" customHeight="1" x14ac:dyDescent="0.2">
      <c r="A3295" s="30" t="s">
        <v>22506</v>
      </c>
      <c r="B3295" s="30" t="s">
        <v>3960</v>
      </c>
      <c r="C3295" s="37">
        <v>46055</v>
      </c>
      <c r="D3295" s="30" t="s">
        <v>23830</v>
      </c>
      <c r="E3295" s="37">
        <v>46055</v>
      </c>
      <c r="F3295" s="30">
        <v>8392</v>
      </c>
      <c r="G3295" s="30" t="s">
        <v>23831</v>
      </c>
      <c r="H3295" s="38">
        <v>859564</v>
      </c>
      <c r="I3295" s="67">
        <v>77361</v>
      </c>
      <c r="J3295" s="38">
        <v>62576</v>
      </c>
      <c r="K3295" s="38">
        <v>844779</v>
      </c>
      <c r="L3295" s="7" t="s">
        <v>22849</v>
      </c>
      <c r="M3295" s="6">
        <v>46101</v>
      </c>
      <c r="O3295" s="35">
        <f>IF(Table1[[#This Row],[Phân loại]]="Tồn đầu kỳ",Table1[[#This Row],[Tổng giá trị]],0)</f>
        <v>0</v>
      </c>
      <c r="P3295" s="7">
        <f>IF(Table1[[#This Row],[Số còn phải thu ĐK]]&lt;&gt;0,0,IF(Table1[[#This Row],[Phân loại]]="Bán hàng",Table1[[#This Row],[Tổng giá trị]],-Table1[[#This Row],[Tổng giá trị]]))</f>
        <v>844779</v>
      </c>
      <c r="Q3295" s="35">
        <f t="shared" si="802"/>
        <v>844779</v>
      </c>
      <c r="R3295" s="7">
        <f>Table1[[#This Row],[Số còn phải thu ĐK]]+Table1[[#This Row],[Giá Trị HD sau CK]]-Table1[[#This Row],[Số tiền đã thu]]</f>
        <v>0</v>
      </c>
      <c r="S3295" s="6">
        <f>IF(Table1[[#This Row],[Ngày hóa đơn]]&lt;&gt;"",Table1[[#This Row],[Ngày hóa đơn]],IF(Table1[[#This Row],[Ngày hạch toán]]&lt;&gt;"",Table1[[#This Row],[Ngày hạch toán]],""))</f>
        <v>46055</v>
      </c>
      <c r="T3295" s="7"/>
      <c r="U3295" s="6">
        <f>IF(Table1[[#This Row],[Ngày tính CN]]="","",S3295+T3295)</f>
        <v>46055</v>
      </c>
      <c r="V3295" s="35">
        <f ca="1">IF(Table1[[#This Row],[Hạn thanh toán]]="","",IF((U3295-NOW())&lt;0,0,(U3295-NOW())))</f>
        <v>0</v>
      </c>
      <c r="W3295" s="35"/>
      <c r="X3295" s="35" t="str">
        <f t="shared" ca="1" si="803"/>
        <v/>
      </c>
      <c r="Y3295" s="2" t="str">
        <f t="shared" si="804"/>
        <v>Đã thanh toán</v>
      </c>
      <c r="Z3295" s="51">
        <f t="shared" si="805"/>
        <v>46055</v>
      </c>
      <c r="AA3295" s="51">
        <f t="shared" si="806"/>
        <v>46101</v>
      </c>
      <c r="AD3295" s="2" t="str">
        <f>VLOOKUP($A3295,MA_KH!$A:$Q,MA_KH!O$1,0)</f>
        <v>TMART</v>
      </c>
      <c r="AE3295" s="2" t="str">
        <f>VLOOKUP($A3295,MA_KH!$A:$Q,MA_KH!P$1,0)</f>
        <v>CÔNG TY CỔ PHẦN T - MARTSTORES</v>
      </c>
    </row>
    <row r="3296" spans="1:31" ht="25.5" hidden="1" customHeight="1" x14ac:dyDescent="0.2">
      <c r="A3296" s="30" t="s">
        <v>22506</v>
      </c>
      <c r="B3296" s="30" t="s">
        <v>3960</v>
      </c>
      <c r="C3296" s="37">
        <v>46055</v>
      </c>
      <c r="D3296" s="30" t="s">
        <v>23832</v>
      </c>
      <c r="E3296" s="37">
        <v>46055</v>
      </c>
      <c r="F3296" s="30">
        <v>8393</v>
      </c>
      <c r="G3296" s="30" t="s">
        <v>23833</v>
      </c>
      <c r="H3296" s="38">
        <v>975561</v>
      </c>
      <c r="I3296" s="67">
        <v>87801</v>
      </c>
      <c r="J3296" s="38">
        <v>71021</v>
      </c>
      <c r="K3296" s="38">
        <v>958781</v>
      </c>
      <c r="L3296" s="7" t="s">
        <v>22849</v>
      </c>
      <c r="M3296" s="6">
        <v>46101</v>
      </c>
      <c r="O3296" s="35">
        <f>IF(Table1[[#This Row],[Phân loại]]="Tồn đầu kỳ",Table1[[#This Row],[Tổng giá trị]],0)</f>
        <v>0</v>
      </c>
      <c r="P3296" s="7">
        <f>IF(Table1[[#This Row],[Số còn phải thu ĐK]]&lt;&gt;0,0,IF(Table1[[#This Row],[Phân loại]]="Bán hàng",Table1[[#This Row],[Tổng giá trị]],-Table1[[#This Row],[Tổng giá trị]]))</f>
        <v>958781</v>
      </c>
      <c r="Q3296" s="35">
        <f t="shared" si="802"/>
        <v>958781</v>
      </c>
      <c r="R3296" s="7">
        <f>Table1[[#This Row],[Số còn phải thu ĐK]]+Table1[[#This Row],[Giá Trị HD sau CK]]-Table1[[#This Row],[Số tiền đã thu]]</f>
        <v>0</v>
      </c>
      <c r="S3296" s="6">
        <f>IF(Table1[[#This Row],[Ngày hóa đơn]]&lt;&gt;"",Table1[[#This Row],[Ngày hóa đơn]],IF(Table1[[#This Row],[Ngày hạch toán]]&lt;&gt;"",Table1[[#This Row],[Ngày hạch toán]],""))</f>
        <v>46055</v>
      </c>
      <c r="T3296" s="7"/>
      <c r="U3296" s="6">
        <f>IF(Table1[[#This Row],[Ngày tính CN]]="","",S3296+T3296)</f>
        <v>46055</v>
      </c>
      <c r="V3296" s="35">
        <f ca="1">IF(Table1[[#This Row],[Hạn thanh toán]]="","",IF((U3296-NOW())&lt;0,0,(U3296-NOW())))</f>
        <v>0</v>
      </c>
      <c r="W3296" s="35"/>
      <c r="X3296" s="35" t="str">
        <f t="shared" ca="1" si="803"/>
        <v/>
      </c>
      <c r="Y3296" s="2" t="str">
        <f t="shared" si="804"/>
        <v>Đã thanh toán</v>
      </c>
      <c r="Z3296" s="51">
        <f t="shared" si="805"/>
        <v>46055</v>
      </c>
      <c r="AA3296" s="51">
        <f t="shared" si="806"/>
        <v>46101</v>
      </c>
      <c r="AD3296" s="2" t="str">
        <f>VLOOKUP($A3296,MA_KH!$A:$Q,MA_KH!O$1,0)</f>
        <v>TMART</v>
      </c>
      <c r="AE3296" s="2" t="str">
        <f>VLOOKUP($A3296,MA_KH!$A:$Q,MA_KH!P$1,0)</f>
        <v>CÔNG TY CỔ PHẦN T - MARTSTORES</v>
      </c>
    </row>
    <row r="3297" spans="1:31" ht="25.5" hidden="1" customHeight="1" x14ac:dyDescent="0.2">
      <c r="A3297" s="30" t="s">
        <v>22506</v>
      </c>
      <c r="B3297" s="30" t="s">
        <v>3960</v>
      </c>
      <c r="C3297" s="37">
        <v>46055</v>
      </c>
      <c r="D3297" s="30" t="s">
        <v>23834</v>
      </c>
      <c r="E3297" s="37">
        <v>46055</v>
      </c>
      <c r="F3297" s="30">
        <v>8394</v>
      </c>
      <c r="G3297" s="30" t="s">
        <v>23835</v>
      </c>
      <c r="H3297" s="38">
        <v>866496</v>
      </c>
      <c r="I3297" s="67">
        <v>77985</v>
      </c>
      <c r="J3297" s="38">
        <v>63081</v>
      </c>
      <c r="K3297" s="38">
        <v>851592</v>
      </c>
      <c r="L3297" s="7" t="s">
        <v>22849</v>
      </c>
      <c r="M3297" s="6">
        <v>46101</v>
      </c>
      <c r="O3297" s="35">
        <f>IF(Table1[[#This Row],[Phân loại]]="Tồn đầu kỳ",Table1[[#This Row],[Tổng giá trị]],0)</f>
        <v>0</v>
      </c>
      <c r="P3297" s="7">
        <f>IF(Table1[[#This Row],[Số còn phải thu ĐK]]&lt;&gt;0,0,IF(Table1[[#This Row],[Phân loại]]="Bán hàng",Table1[[#This Row],[Tổng giá trị]],-Table1[[#This Row],[Tổng giá trị]]))</f>
        <v>851592</v>
      </c>
      <c r="Q3297" s="35">
        <f t="shared" si="802"/>
        <v>851592</v>
      </c>
      <c r="R3297" s="7">
        <f>Table1[[#This Row],[Số còn phải thu ĐK]]+Table1[[#This Row],[Giá Trị HD sau CK]]-Table1[[#This Row],[Số tiền đã thu]]</f>
        <v>0</v>
      </c>
      <c r="S3297" s="6">
        <f>IF(Table1[[#This Row],[Ngày hóa đơn]]&lt;&gt;"",Table1[[#This Row],[Ngày hóa đơn]],IF(Table1[[#This Row],[Ngày hạch toán]]&lt;&gt;"",Table1[[#This Row],[Ngày hạch toán]],""))</f>
        <v>46055</v>
      </c>
      <c r="T3297" s="7"/>
      <c r="U3297" s="6">
        <f>IF(Table1[[#This Row],[Ngày tính CN]]="","",S3297+T3297)</f>
        <v>46055</v>
      </c>
      <c r="V3297" s="35">
        <f ca="1">IF(Table1[[#This Row],[Hạn thanh toán]]="","",IF((U3297-NOW())&lt;0,0,(U3297-NOW())))</f>
        <v>0</v>
      </c>
      <c r="W3297" s="35"/>
      <c r="X3297" s="35" t="str">
        <f t="shared" ca="1" si="803"/>
        <v/>
      </c>
      <c r="Y3297" s="2" t="str">
        <f t="shared" si="804"/>
        <v>Đã thanh toán</v>
      </c>
      <c r="Z3297" s="51">
        <f t="shared" si="805"/>
        <v>46055</v>
      </c>
      <c r="AA3297" s="51">
        <f t="shared" si="806"/>
        <v>46101</v>
      </c>
      <c r="AD3297" s="2" t="str">
        <f>VLOOKUP($A3297,MA_KH!$A:$Q,MA_KH!O$1,0)</f>
        <v>TMART</v>
      </c>
      <c r="AE3297" s="2" t="str">
        <f>VLOOKUP($A3297,MA_KH!$A:$Q,MA_KH!P$1,0)</f>
        <v>CÔNG TY CỔ PHẦN T - MARTSTORES</v>
      </c>
    </row>
    <row r="3298" spans="1:31" ht="25.5" hidden="1" customHeight="1" x14ac:dyDescent="0.2">
      <c r="A3298" s="30" t="s">
        <v>22506</v>
      </c>
      <c r="B3298" s="30" t="s">
        <v>3960</v>
      </c>
      <c r="C3298" s="37">
        <v>46055</v>
      </c>
      <c r="D3298" s="30" t="s">
        <v>23836</v>
      </c>
      <c r="E3298" s="37">
        <v>46055</v>
      </c>
      <c r="F3298" s="30">
        <v>8395</v>
      </c>
      <c r="G3298" s="30" t="s">
        <v>23837</v>
      </c>
      <c r="H3298" s="38">
        <v>839647</v>
      </c>
      <c r="I3298" s="67">
        <v>75568</v>
      </c>
      <c r="J3298" s="38">
        <v>61126</v>
      </c>
      <c r="K3298" s="38">
        <v>825205</v>
      </c>
      <c r="L3298" s="7" t="s">
        <v>22849</v>
      </c>
      <c r="M3298" s="6">
        <v>46101</v>
      </c>
      <c r="O3298" s="35">
        <f>IF(Table1[[#This Row],[Phân loại]]="Tồn đầu kỳ",Table1[[#This Row],[Tổng giá trị]],0)</f>
        <v>0</v>
      </c>
      <c r="P3298" s="7">
        <f>IF(Table1[[#This Row],[Số còn phải thu ĐK]]&lt;&gt;0,0,IF(Table1[[#This Row],[Phân loại]]="Bán hàng",Table1[[#This Row],[Tổng giá trị]],-Table1[[#This Row],[Tổng giá trị]]))</f>
        <v>825205</v>
      </c>
      <c r="Q3298" s="35">
        <f t="shared" si="802"/>
        <v>825205</v>
      </c>
      <c r="R3298" s="7">
        <f>Table1[[#This Row],[Số còn phải thu ĐK]]+Table1[[#This Row],[Giá Trị HD sau CK]]-Table1[[#This Row],[Số tiền đã thu]]</f>
        <v>0</v>
      </c>
      <c r="S3298" s="6">
        <f>IF(Table1[[#This Row],[Ngày hóa đơn]]&lt;&gt;"",Table1[[#This Row],[Ngày hóa đơn]],IF(Table1[[#This Row],[Ngày hạch toán]]&lt;&gt;"",Table1[[#This Row],[Ngày hạch toán]],""))</f>
        <v>46055</v>
      </c>
      <c r="T3298" s="7"/>
      <c r="U3298" s="6">
        <f>IF(Table1[[#This Row],[Ngày tính CN]]="","",S3298+T3298)</f>
        <v>46055</v>
      </c>
      <c r="V3298" s="35">
        <f ca="1">IF(Table1[[#This Row],[Hạn thanh toán]]="","",IF((U3298-NOW())&lt;0,0,(U3298-NOW())))</f>
        <v>0</v>
      </c>
      <c r="W3298" s="35"/>
      <c r="X3298" s="35" t="str">
        <f t="shared" ca="1" si="803"/>
        <v/>
      </c>
      <c r="Y3298" s="2" t="str">
        <f t="shared" si="804"/>
        <v>Đã thanh toán</v>
      </c>
      <c r="Z3298" s="51">
        <f t="shared" si="805"/>
        <v>46055</v>
      </c>
      <c r="AA3298" s="51">
        <f t="shared" si="806"/>
        <v>46101</v>
      </c>
      <c r="AD3298" s="2" t="str">
        <f>VLOOKUP($A3298,MA_KH!$A:$Q,MA_KH!O$1,0)</f>
        <v>TMART</v>
      </c>
      <c r="AE3298" s="2" t="str">
        <f>VLOOKUP($A3298,MA_KH!$A:$Q,MA_KH!P$1,0)</f>
        <v>CÔNG TY CỔ PHẦN T - MARTSTORES</v>
      </c>
    </row>
    <row r="3299" spans="1:31" ht="25.5" hidden="1" customHeight="1" x14ac:dyDescent="0.2">
      <c r="A3299" s="30" t="s">
        <v>22506</v>
      </c>
      <c r="B3299" s="30" t="s">
        <v>3960</v>
      </c>
      <c r="C3299" s="37">
        <v>46055</v>
      </c>
      <c r="D3299" s="30" t="s">
        <v>23838</v>
      </c>
      <c r="E3299" s="37">
        <v>46055</v>
      </c>
      <c r="F3299" s="30">
        <v>8396</v>
      </c>
      <c r="G3299" s="30" t="s">
        <v>23839</v>
      </c>
      <c r="H3299" s="38">
        <v>1943413</v>
      </c>
      <c r="I3299" s="67">
        <v>174908</v>
      </c>
      <c r="J3299" s="38">
        <v>141480</v>
      </c>
      <c r="K3299" s="38">
        <v>1909985</v>
      </c>
      <c r="L3299" s="7" t="s">
        <v>22849</v>
      </c>
      <c r="M3299" s="6">
        <v>46101</v>
      </c>
      <c r="O3299" s="35">
        <f>IF(Table1[[#This Row],[Phân loại]]="Tồn đầu kỳ",Table1[[#This Row],[Tổng giá trị]],0)</f>
        <v>0</v>
      </c>
      <c r="P3299" s="7">
        <f>IF(Table1[[#This Row],[Số còn phải thu ĐK]]&lt;&gt;0,0,IF(Table1[[#This Row],[Phân loại]]="Bán hàng",Table1[[#This Row],[Tổng giá trị]],-Table1[[#This Row],[Tổng giá trị]]))</f>
        <v>1909985</v>
      </c>
      <c r="Q3299" s="35">
        <f t="shared" si="802"/>
        <v>1909985</v>
      </c>
      <c r="R3299" s="7">
        <f>Table1[[#This Row],[Số còn phải thu ĐK]]+Table1[[#This Row],[Giá Trị HD sau CK]]-Table1[[#This Row],[Số tiền đã thu]]</f>
        <v>0</v>
      </c>
      <c r="S3299" s="6">
        <f>IF(Table1[[#This Row],[Ngày hóa đơn]]&lt;&gt;"",Table1[[#This Row],[Ngày hóa đơn]],IF(Table1[[#This Row],[Ngày hạch toán]]&lt;&gt;"",Table1[[#This Row],[Ngày hạch toán]],""))</f>
        <v>46055</v>
      </c>
      <c r="T3299" s="7"/>
      <c r="U3299" s="6">
        <f>IF(Table1[[#This Row],[Ngày tính CN]]="","",S3299+T3299)</f>
        <v>46055</v>
      </c>
      <c r="V3299" s="35">
        <f ca="1">IF(Table1[[#This Row],[Hạn thanh toán]]="","",IF((U3299-NOW())&lt;0,0,(U3299-NOW())))</f>
        <v>0</v>
      </c>
      <c r="W3299" s="35"/>
      <c r="X3299" s="35" t="str">
        <f t="shared" ca="1" si="803"/>
        <v/>
      </c>
      <c r="Y3299" s="2" t="str">
        <f t="shared" si="804"/>
        <v>Đã thanh toán</v>
      </c>
      <c r="Z3299" s="51">
        <f t="shared" si="805"/>
        <v>46055</v>
      </c>
      <c r="AA3299" s="51">
        <f t="shared" si="806"/>
        <v>46101</v>
      </c>
      <c r="AD3299" s="2" t="str">
        <f>VLOOKUP($A3299,MA_KH!$A:$Q,MA_KH!O$1,0)</f>
        <v>TMART</v>
      </c>
      <c r="AE3299" s="2" t="str">
        <f>VLOOKUP($A3299,MA_KH!$A:$Q,MA_KH!P$1,0)</f>
        <v>CÔNG TY CỔ PHẦN T - MARTSTORES</v>
      </c>
    </row>
    <row r="3300" spans="1:31" ht="25.5" hidden="1" customHeight="1" x14ac:dyDescent="0.2">
      <c r="A3300" s="30" t="s">
        <v>22132</v>
      </c>
      <c r="B3300" s="30" t="s">
        <v>4090</v>
      </c>
      <c r="C3300" s="37">
        <v>46055</v>
      </c>
      <c r="D3300" s="30" t="s">
        <v>23841</v>
      </c>
      <c r="E3300" s="37">
        <v>46055</v>
      </c>
      <c r="F3300" s="30">
        <v>8399</v>
      </c>
      <c r="G3300" s="30" t="s">
        <v>4092</v>
      </c>
      <c r="H3300" s="38">
        <v>673808</v>
      </c>
      <c r="I3300" s="67">
        <v>33690</v>
      </c>
      <c r="J3300" s="38">
        <v>51209</v>
      </c>
      <c r="K3300" s="38">
        <v>691327</v>
      </c>
      <c r="L3300" s="7" t="s">
        <v>22849</v>
      </c>
      <c r="M3300" s="6">
        <v>46107</v>
      </c>
      <c r="O3300" s="35">
        <f>IF(Table1[[#This Row],[Phân loại]]="Tồn đầu kỳ",Table1[[#This Row],[Tổng giá trị]],0)</f>
        <v>0</v>
      </c>
      <c r="P3300" s="7">
        <f>IF(Table1[[#This Row],[Số còn phải thu ĐK]]&lt;&gt;0,0,IF(Table1[[#This Row],[Phân loại]]="Bán hàng",Table1[[#This Row],[Tổng giá trị]],-Table1[[#This Row],[Tổng giá trị]]))</f>
        <v>691327</v>
      </c>
      <c r="Q3300" s="35">
        <f t="shared" si="802"/>
        <v>691327</v>
      </c>
      <c r="R3300" s="7">
        <f>Table1[[#This Row],[Số còn phải thu ĐK]]+Table1[[#This Row],[Giá Trị HD sau CK]]-Table1[[#This Row],[Số tiền đã thu]]</f>
        <v>0</v>
      </c>
      <c r="S3300" s="6">
        <f>IF(Table1[[#This Row],[Ngày hóa đơn]]&lt;&gt;"",Table1[[#This Row],[Ngày hóa đơn]],IF(Table1[[#This Row],[Ngày hạch toán]]&lt;&gt;"",Table1[[#This Row],[Ngày hạch toán]],""))</f>
        <v>46055</v>
      </c>
      <c r="T3300" s="7"/>
      <c r="U3300" s="6">
        <f>IF(Table1[[#This Row],[Ngày tính CN]]="","",S3300+T3300)</f>
        <v>46055</v>
      </c>
      <c r="V3300" s="35">
        <f ca="1">IF(Table1[[#This Row],[Hạn thanh toán]]="","",IF((U3300-NOW())&lt;0,0,(U3300-NOW())))</f>
        <v>0</v>
      </c>
      <c r="W3300" s="35"/>
      <c r="X3300" s="35" t="str">
        <f t="shared" ca="1" si="803"/>
        <v/>
      </c>
      <c r="Y3300" s="2" t="str">
        <f t="shared" si="804"/>
        <v>Đã thanh toán</v>
      </c>
      <c r="Z3300" s="51">
        <f t="shared" si="805"/>
        <v>46055</v>
      </c>
      <c r="AA3300" s="51">
        <f t="shared" si="806"/>
        <v>46107</v>
      </c>
      <c r="AD3300" s="2" t="str">
        <f>VLOOKUP($A3300,MA_KH!$A:$Q,MA_KH!O$1,0)</f>
        <v>PTMART</v>
      </c>
      <c r="AE3300" s="2" t="str">
        <f>VLOOKUP($A3300,MA_KH!$A:$Q,MA_KH!P$1,0)</f>
        <v>CÔNG TY CỔ PHẦN PT</v>
      </c>
    </row>
    <row r="3301" spans="1:31" ht="25.5" hidden="1" customHeight="1" x14ac:dyDescent="0.2">
      <c r="A3301" s="30" t="s">
        <v>23533</v>
      </c>
      <c r="B3301" s="30" t="s">
        <v>4157</v>
      </c>
      <c r="C3301" s="37">
        <v>46055</v>
      </c>
      <c r="D3301" s="30" t="s">
        <v>23842</v>
      </c>
      <c r="E3301" s="37">
        <v>46055</v>
      </c>
      <c r="F3301" s="30">
        <v>8407</v>
      </c>
      <c r="G3301" s="30" t="s">
        <v>14030</v>
      </c>
      <c r="H3301" s="38">
        <v>2332470</v>
      </c>
      <c r="I3301" s="67">
        <v>0</v>
      </c>
      <c r="J3301" s="38">
        <v>186598</v>
      </c>
      <c r="K3301" s="38">
        <v>2519068</v>
      </c>
      <c r="L3301" s="7" t="s">
        <v>22849</v>
      </c>
      <c r="M3301" s="6">
        <v>46097</v>
      </c>
      <c r="O3301" s="35">
        <f>IF(Table1[[#This Row],[Phân loại]]="Tồn đầu kỳ",Table1[[#This Row],[Tổng giá trị]],0)</f>
        <v>0</v>
      </c>
      <c r="P3301" s="7">
        <f>IF(Table1[[#This Row],[Số còn phải thu ĐK]]&lt;&gt;0,0,IF(Table1[[#This Row],[Phân loại]]="Bán hàng",Table1[[#This Row],[Tổng giá trị]],-Table1[[#This Row],[Tổng giá trị]]))</f>
        <v>2519068</v>
      </c>
      <c r="Q3301" s="35">
        <f t="shared" si="802"/>
        <v>2519068</v>
      </c>
      <c r="R3301" s="7">
        <f>Table1[[#This Row],[Số còn phải thu ĐK]]+Table1[[#This Row],[Giá Trị HD sau CK]]-Table1[[#This Row],[Số tiền đã thu]]</f>
        <v>0</v>
      </c>
      <c r="S3301" s="6">
        <f>IF(Table1[[#This Row],[Ngày hóa đơn]]&lt;&gt;"",Table1[[#This Row],[Ngày hóa đơn]],IF(Table1[[#This Row],[Ngày hạch toán]]&lt;&gt;"",Table1[[#This Row],[Ngày hạch toán]],""))</f>
        <v>46055</v>
      </c>
      <c r="T3301" s="7"/>
      <c r="U3301" s="6">
        <f>IF(Table1[[#This Row],[Ngày tính CN]]="","",S3301+T3301)</f>
        <v>46055</v>
      </c>
      <c r="V3301" s="35">
        <f ca="1">IF(Table1[[#This Row],[Hạn thanh toán]]="","",IF((U3301-NOW())&lt;0,0,(U3301-NOW())))</f>
        <v>0</v>
      </c>
      <c r="W3301" s="35"/>
      <c r="X3301" s="35" t="str">
        <f t="shared" ca="1" si="803"/>
        <v/>
      </c>
      <c r="Y3301" s="2" t="str">
        <f t="shared" si="804"/>
        <v>Đã thanh toán</v>
      </c>
      <c r="Z3301" s="51">
        <f t="shared" si="805"/>
        <v>46055</v>
      </c>
      <c r="AA3301" s="51">
        <f t="shared" si="806"/>
        <v>46097</v>
      </c>
      <c r="AD3301" s="2" t="str">
        <f>VLOOKUP($A3301,MA_KH!$A:$Q,MA_KH!O$1,0)</f>
        <v>VITALMART</v>
      </c>
      <c r="AE3301" s="2" t="str">
        <f>VLOOKUP($A3301,MA_KH!$A:$Q,MA_KH!P$1,0)</f>
        <v>CÔNG TY CỔ PHẦN DỊCH VỤ THƯƠNG MẠI VITAL GO</v>
      </c>
    </row>
    <row r="3302" spans="1:31" ht="25.5" hidden="1" customHeight="1" x14ac:dyDescent="0.2">
      <c r="A3302" s="30" t="s">
        <v>23533</v>
      </c>
      <c r="B3302" s="30" t="s">
        <v>4157</v>
      </c>
      <c r="C3302" s="37">
        <v>46055</v>
      </c>
      <c r="D3302" s="30" t="s">
        <v>23843</v>
      </c>
      <c r="E3302" s="37">
        <v>46055</v>
      </c>
      <c r="F3302" s="30">
        <v>8408</v>
      </c>
      <c r="G3302" s="30" t="s">
        <v>4511</v>
      </c>
      <c r="H3302" s="38">
        <v>1039192</v>
      </c>
      <c r="I3302" s="67">
        <v>0</v>
      </c>
      <c r="J3302" s="38">
        <v>83135</v>
      </c>
      <c r="K3302" s="38">
        <v>1122327</v>
      </c>
      <c r="L3302" s="7" t="s">
        <v>22849</v>
      </c>
      <c r="M3302" s="6">
        <v>46097</v>
      </c>
      <c r="O3302" s="35">
        <f>IF(Table1[[#This Row],[Phân loại]]="Tồn đầu kỳ",Table1[[#This Row],[Tổng giá trị]],0)</f>
        <v>0</v>
      </c>
      <c r="P3302" s="7">
        <f>IF(Table1[[#This Row],[Số còn phải thu ĐK]]&lt;&gt;0,0,IF(Table1[[#This Row],[Phân loại]]="Bán hàng",Table1[[#This Row],[Tổng giá trị]],-Table1[[#This Row],[Tổng giá trị]]))</f>
        <v>1122327</v>
      </c>
      <c r="Q3302" s="35">
        <f t="shared" si="802"/>
        <v>1122327</v>
      </c>
      <c r="R3302" s="7">
        <f>Table1[[#This Row],[Số còn phải thu ĐK]]+Table1[[#This Row],[Giá Trị HD sau CK]]-Table1[[#This Row],[Số tiền đã thu]]</f>
        <v>0</v>
      </c>
      <c r="S3302" s="6">
        <f>IF(Table1[[#This Row],[Ngày hóa đơn]]&lt;&gt;"",Table1[[#This Row],[Ngày hóa đơn]],IF(Table1[[#This Row],[Ngày hạch toán]]&lt;&gt;"",Table1[[#This Row],[Ngày hạch toán]],""))</f>
        <v>46055</v>
      </c>
      <c r="T3302" s="7"/>
      <c r="U3302" s="6">
        <f>IF(Table1[[#This Row],[Ngày tính CN]]="","",S3302+T3302)</f>
        <v>46055</v>
      </c>
      <c r="V3302" s="35">
        <f ca="1">IF(Table1[[#This Row],[Hạn thanh toán]]="","",IF((U3302-NOW())&lt;0,0,(U3302-NOW())))</f>
        <v>0</v>
      </c>
      <c r="W3302" s="35"/>
      <c r="X3302" s="35" t="str">
        <f t="shared" ca="1" si="803"/>
        <v/>
      </c>
      <c r="Y3302" s="2" t="str">
        <f t="shared" si="804"/>
        <v>Đã thanh toán</v>
      </c>
      <c r="Z3302" s="51">
        <f t="shared" si="805"/>
        <v>46055</v>
      </c>
      <c r="AA3302" s="51">
        <f t="shared" si="806"/>
        <v>46097</v>
      </c>
      <c r="AD3302" s="2" t="str">
        <f>VLOOKUP($A3302,MA_KH!$A:$Q,MA_KH!O$1,0)</f>
        <v>VITALMART</v>
      </c>
      <c r="AE3302" s="2" t="str">
        <f>VLOOKUP($A3302,MA_KH!$A:$Q,MA_KH!P$1,0)</f>
        <v>CÔNG TY CỔ PHẦN DỊCH VỤ THƯƠNG MẠI VITAL GO</v>
      </c>
    </row>
    <row r="3303" spans="1:31" ht="25.5" hidden="1" customHeight="1" x14ac:dyDescent="0.2">
      <c r="A3303" s="30" t="s">
        <v>23533</v>
      </c>
      <c r="B3303" s="30" t="s">
        <v>4157</v>
      </c>
      <c r="C3303" s="37">
        <v>46055</v>
      </c>
      <c r="D3303" s="30" t="s">
        <v>23844</v>
      </c>
      <c r="E3303" s="37">
        <v>46055</v>
      </c>
      <c r="F3303" s="30">
        <v>8409</v>
      </c>
      <c r="G3303" s="30" t="s">
        <v>14041</v>
      </c>
      <c r="H3303" s="38">
        <v>666799</v>
      </c>
      <c r="I3303" s="67">
        <v>0</v>
      </c>
      <c r="J3303" s="38">
        <v>53344</v>
      </c>
      <c r="K3303" s="38">
        <v>720143</v>
      </c>
      <c r="L3303" s="7" t="s">
        <v>22849</v>
      </c>
      <c r="M3303" s="6">
        <v>46097</v>
      </c>
      <c r="O3303" s="35">
        <f>IF(Table1[[#This Row],[Phân loại]]="Tồn đầu kỳ",Table1[[#This Row],[Tổng giá trị]],0)</f>
        <v>0</v>
      </c>
      <c r="P3303" s="7">
        <f>IF(Table1[[#This Row],[Số còn phải thu ĐK]]&lt;&gt;0,0,IF(Table1[[#This Row],[Phân loại]]="Bán hàng",Table1[[#This Row],[Tổng giá trị]],-Table1[[#This Row],[Tổng giá trị]]))</f>
        <v>720143</v>
      </c>
      <c r="Q3303" s="35">
        <f t="shared" si="802"/>
        <v>720143</v>
      </c>
      <c r="R3303" s="7">
        <f>Table1[[#This Row],[Số còn phải thu ĐK]]+Table1[[#This Row],[Giá Trị HD sau CK]]-Table1[[#This Row],[Số tiền đã thu]]</f>
        <v>0</v>
      </c>
      <c r="S3303" s="6">
        <f>IF(Table1[[#This Row],[Ngày hóa đơn]]&lt;&gt;"",Table1[[#This Row],[Ngày hóa đơn]],IF(Table1[[#This Row],[Ngày hạch toán]]&lt;&gt;"",Table1[[#This Row],[Ngày hạch toán]],""))</f>
        <v>46055</v>
      </c>
      <c r="T3303" s="7"/>
      <c r="U3303" s="6">
        <f>IF(Table1[[#This Row],[Ngày tính CN]]="","",S3303+T3303)</f>
        <v>46055</v>
      </c>
      <c r="V3303" s="35">
        <f ca="1">IF(Table1[[#This Row],[Hạn thanh toán]]="","",IF((U3303-NOW())&lt;0,0,(U3303-NOW())))</f>
        <v>0</v>
      </c>
      <c r="W3303" s="35"/>
      <c r="X3303" s="35" t="str">
        <f t="shared" ca="1" si="803"/>
        <v/>
      </c>
      <c r="Y3303" s="2" t="str">
        <f t="shared" si="804"/>
        <v>Đã thanh toán</v>
      </c>
      <c r="Z3303" s="51">
        <f t="shared" si="805"/>
        <v>46055</v>
      </c>
      <c r="AA3303" s="51">
        <f t="shared" si="806"/>
        <v>46097</v>
      </c>
      <c r="AD3303" s="2" t="str">
        <f>VLOOKUP($A3303,MA_KH!$A:$Q,MA_KH!O$1,0)</f>
        <v>VITALMART</v>
      </c>
      <c r="AE3303" s="2" t="str">
        <f>VLOOKUP($A3303,MA_KH!$A:$Q,MA_KH!P$1,0)</f>
        <v>CÔNG TY CỔ PHẦN DỊCH VỤ THƯƠNG MẠI VITAL GO</v>
      </c>
    </row>
    <row r="3304" spans="1:31" ht="25.5" hidden="1" customHeight="1" x14ac:dyDescent="0.2">
      <c r="A3304" s="30" t="s">
        <v>22099</v>
      </c>
      <c r="B3304" s="30" t="s">
        <v>3969</v>
      </c>
      <c r="C3304" s="37">
        <v>46055</v>
      </c>
      <c r="D3304" s="30" t="s">
        <v>23847</v>
      </c>
      <c r="E3304" s="37">
        <v>46055</v>
      </c>
      <c r="F3304" s="30">
        <v>8421</v>
      </c>
      <c r="G3304" s="30" t="s">
        <v>4379</v>
      </c>
      <c r="H3304" s="38">
        <v>2476742</v>
      </c>
      <c r="I3304" s="67">
        <v>0</v>
      </c>
      <c r="J3304" s="38">
        <v>198139</v>
      </c>
      <c r="K3304" s="38">
        <v>2674881</v>
      </c>
      <c r="L3304" s="7" t="s">
        <v>22849</v>
      </c>
      <c r="O3304" s="35">
        <f>IF(Table1[[#This Row],[Phân loại]]="Tồn đầu kỳ",Table1[[#This Row],[Tổng giá trị]],0)</f>
        <v>0</v>
      </c>
      <c r="P3304" s="7">
        <f>IF(Table1[[#This Row],[Số còn phải thu ĐK]]&lt;&gt;0,0,IF(Table1[[#This Row],[Phân loại]]="Bán hàng",Table1[[#This Row],[Tổng giá trị]],-Table1[[#This Row],[Tổng giá trị]]))</f>
        <v>2674881</v>
      </c>
      <c r="Q3304" s="35">
        <f t="shared" si="802"/>
        <v>0</v>
      </c>
      <c r="R3304" s="7">
        <f>Table1[[#This Row],[Số còn phải thu ĐK]]+Table1[[#This Row],[Giá Trị HD sau CK]]-Table1[[#This Row],[Số tiền đã thu]]</f>
        <v>2674881</v>
      </c>
      <c r="S3304" s="6">
        <f>IF(Table1[[#This Row],[Ngày hóa đơn]]&lt;&gt;"",Table1[[#This Row],[Ngày hóa đơn]],IF(Table1[[#This Row],[Ngày hạch toán]]&lt;&gt;"",Table1[[#This Row],[Ngày hạch toán]],""))</f>
        <v>46055</v>
      </c>
      <c r="T3304" s="7"/>
      <c r="U3304" s="6">
        <f>IF(Table1[[#This Row],[Ngày tính CN]]="","",S3304+T3304)</f>
        <v>46055</v>
      </c>
      <c r="V3304" s="35">
        <f ca="1">IF(Table1[[#This Row],[Hạn thanh toán]]="","",IF((U3304-NOW())&lt;0,0,(U3304-NOW())))</f>
        <v>0</v>
      </c>
      <c r="W3304" s="35"/>
      <c r="X3304" s="35">
        <f t="shared" ca="1" si="803"/>
        <v>115.49031932870275</v>
      </c>
      <c r="Y3304" s="2" t="str">
        <f t="shared" ca="1" si="804"/>
        <v>Nợ quá hạn từ 90 ngày đến 120 ngày</v>
      </c>
      <c r="Z3304" s="51">
        <f t="shared" si="805"/>
        <v>46055</v>
      </c>
      <c r="AA3304" s="51" t="str">
        <f t="shared" si="806"/>
        <v/>
      </c>
      <c r="AD3304" s="2" t="str">
        <f>VLOOKUP($A3304,MA_KH!$A:$Q,MA_KH!O$1,0)</f>
        <v>OKONO</v>
      </c>
      <c r="AE3304" s="2" t="str">
        <f>VLOOKUP($A3304,MA_KH!$A:$Q,MA_KH!P$1,0)</f>
        <v>CÔNG TY TNHH OKONO VIỆT NAM</v>
      </c>
    </row>
    <row r="3305" spans="1:31" ht="25.5" hidden="1" customHeight="1" x14ac:dyDescent="0.2">
      <c r="A3305" s="30" t="s">
        <v>21980</v>
      </c>
      <c r="B3305" s="30" t="s">
        <v>3963</v>
      </c>
      <c r="C3305" s="37">
        <v>46055</v>
      </c>
      <c r="D3305" s="30" t="s">
        <v>23848</v>
      </c>
      <c r="E3305" s="37">
        <v>46055</v>
      </c>
      <c r="F3305" s="30">
        <v>8422</v>
      </c>
      <c r="G3305" s="30" t="s">
        <v>4477</v>
      </c>
      <c r="H3305" s="38">
        <v>1616600</v>
      </c>
      <c r="I3305" s="67">
        <v>0</v>
      </c>
      <c r="J3305" s="38">
        <v>129328</v>
      </c>
      <c r="K3305" s="38">
        <v>1745928</v>
      </c>
      <c r="L3305" s="7" t="s">
        <v>22849</v>
      </c>
      <c r="O3305" s="35">
        <f>IF(Table1[[#This Row],[Phân loại]]="Tồn đầu kỳ",Table1[[#This Row],[Tổng giá trị]],0)</f>
        <v>0</v>
      </c>
      <c r="P3305" s="7">
        <f>IF(Table1[[#This Row],[Số còn phải thu ĐK]]&lt;&gt;0,0,IF(Table1[[#This Row],[Phân loại]]="Bán hàng",Table1[[#This Row],[Tổng giá trị]],-Table1[[#This Row],[Tổng giá trị]]))</f>
        <v>1745928</v>
      </c>
      <c r="Q3305" s="35">
        <f t="shared" si="802"/>
        <v>0</v>
      </c>
      <c r="R3305" s="7">
        <f>Table1[[#This Row],[Số còn phải thu ĐK]]+Table1[[#This Row],[Giá Trị HD sau CK]]-Table1[[#This Row],[Số tiền đã thu]]</f>
        <v>1745928</v>
      </c>
      <c r="S3305" s="6">
        <f>IF(Table1[[#This Row],[Ngày hóa đơn]]&lt;&gt;"",Table1[[#This Row],[Ngày hóa đơn]],IF(Table1[[#This Row],[Ngày hạch toán]]&lt;&gt;"",Table1[[#This Row],[Ngày hạch toán]],""))</f>
        <v>46055</v>
      </c>
      <c r="T3305" s="7"/>
      <c r="U3305" s="6">
        <f>IF(Table1[[#This Row],[Ngày tính CN]]="","",S3305+T3305)</f>
        <v>46055</v>
      </c>
      <c r="V3305" s="35">
        <f ca="1">IF(Table1[[#This Row],[Hạn thanh toán]]="","",IF((U3305-NOW())&lt;0,0,(U3305-NOW())))</f>
        <v>0</v>
      </c>
      <c r="W3305" s="35"/>
      <c r="X3305" s="35">
        <f t="shared" ca="1" si="803"/>
        <v>115.49031932870275</v>
      </c>
      <c r="Y3305" s="2" t="str">
        <f t="shared" ca="1" si="804"/>
        <v>Nợ quá hạn từ 90 ngày đến 120 ngày</v>
      </c>
      <c r="Z3305" s="51">
        <f t="shared" si="805"/>
        <v>46055</v>
      </c>
      <c r="AA3305" s="51" t="str">
        <f t="shared" si="806"/>
        <v/>
      </c>
      <c r="AD3305" s="2" t="str">
        <f>VLOOKUP($A3305,MA_KH!$A:$Q,MA_KH!O$1,0)</f>
        <v>KMARKET</v>
      </c>
      <c r="AE3305" s="2" t="str">
        <f>VLOOKUP($A3305,MA_KH!$A:$Q,MA_KH!P$1,0)</f>
        <v>CÔNG TY TNHH THƯƠNG MẠI K &amp; K TOÀN CẦU</v>
      </c>
    </row>
    <row r="3306" spans="1:31" ht="25.5" hidden="1" customHeight="1" x14ac:dyDescent="0.2">
      <c r="A3306" s="30" t="s">
        <v>21980</v>
      </c>
      <c r="B3306" s="30" t="s">
        <v>3963</v>
      </c>
      <c r="C3306" s="37">
        <v>46055</v>
      </c>
      <c r="D3306" s="30" t="s">
        <v>23849</v>
      </c>
      <c r="E3306" s="37">
        <v>46055</v>
      </c>
      <c r="F3306" s="30">
        <v>8423</v>
      </c>
      <c r="G3306" s="30" t="s">
        <v>4086</v>
      </c>
      <c r="H3306" s="38">
        <v>807937</v>
      </c>
      <c r="I3306" s="67">
        <v>0</v>
      </c>
      <c r="J3306" s="38">
        <v>64635</v>
      </c>
      <c r="K3306" s="38">
        <v>872572</v>
      </c>
      <c r="L3306" s="7" t="s">
        <v>22849</v>
      </c>
      <c r="O3306" s="35">
        <f>IF(Table1[[#This Row],[Phân loại]]="Tồn đầu kỳ",Table1[[#This Row],[Tổng giá trị]],0)</f>
        <v>0</v>
      </c>
      <c r="P3306" s="7">
        <f>IF(Table1[[#This Row],[Số còn phải thu ĐK]]&lt;&gt;0,0,IF(Table1[[#This Row],[Phân loại]]="Bán hàng",Table1[[#This Row],[Tổng giá trị]],-Table1[[#This Row],[Tổng giá trị]]))</f>
        <v>872572</v>
      </c>
      <c r="Q3306" s="35">
        <f t="shared" ref="Q3306:Q3336" si="807">IF(M3306&lt;&gt;"",IF(O3306&lt;&gt;0,O3306,P3306),0)</f>
        <v>0</v>
      </c>
      <c r="R3306" s="7">
        <f>Table1[[#This Row],[Số còn phải thu ĐK]]+Table1[[#This Row],[Giá Trị HD sau CK]]-Table1[[#This Row],[Số tiền đã thu]]</f>
        <v>872572</v>
      </c>
      <c r="S3306" s="6">
        <f>IF(Table1[[#This Row],[Ngày hóa đơn]]&lt;&gt;"",Table1[[#This Row],[Ngày hóa đơn]],IF(Table1[[#This Row],[Ngày hạch toán]]&lt;&gt;"",Table1[[#This Row],[Ngày hạch toán]],""))</f>
        <v>46055</v>
      </c>
      <c r="T3306" s="7"/>
      <c r="U3306" s="6">
        <f>IF(Table1[[#This Row],[Ngày tính CN]]="","",S3306+T3306)</f>
        <v>46055</v>
      </c>
      <c r="V3306" s="35">
        <f ca="1">IF(Table1[[#This Row],[Hạn thanh toán]]="","",IF((U3306-NOW())&lt;0,0,(U3306-NOW())))</f>
        <v>0</v>
      </c>
      <c r="W3306" s="35"/>
      <c r="X3306" s="35">
        <f t="shared" ref="X3306:X3336" ca="1" si="808">IF(OR(U3306="",R3306=0),"",IF((U3306-NOW())&lt;0,-(U3306-NOW()),0))</f>
        <v>115.49031932870275</v>
      </c>
      <c r="Y3306" s="2" t="str">
        <f t="shared" ref="Y3306:Y3336" ca="1" si="809">IF(R3306=0,"Đã thanh toán",IF(X3306="","",IF(X3306&lt;=0,"Chưa đến hạn thanh toán",IF(X3306&lt;=30,"Nợ quá hạn 30 ngày",IF(X3306&lt;=60,"Nợ quá hạn từ 30 ngày đến 60 ngày",IF(X3306&lt;=90,"Nợ quá hạn từ 60 ngày đến 90 ngày",IF(X3306&lt;=120,"Nợ quá hạn từ 90 ngày đến 120 ngày","Nợ quá hạn hơn 120 ngày có khả năng mất thanh toán")))))))</f>
        <v>Nợ quá hạn từ 90 ngày đến 120 ngày</v>
      </c>
      <c r="Z3306" s="51">
        <f t="shared" si="805"/>
        <v>46055</v>
      </c>
      <c r="AA3306" s="51" t="str">
        <f t="shared" si="806"/>
        <v/>
      </c>
      <c r="AD3306" s="2" t="str">
        <f>VLOOKUP($A3306,MA_KH!$A:$Q,MA_KH!O$1,0)</f>
        <v>KMARKET</v>
      </c>
      <c r="AE3306" s="2" t="str">
        <f>VLOOKUP($A3306,MA_KH!$A:$Q,MA_KH!P$1,0)</f>
        <v>CÔNG TY TNHH THƯƠNG MẠI K &amp; K TOÀN CẦU</v>
      </c>
    </row>
    <row r="3307" spans="1:31" ht="25.5" hidden="1" customHeight="1" x14ac:dyDescent="0.2">
      <c r="A3307" s="30" t="s">
        <v>21980</v>
      </c>
      <c r="B3307" s="30" t="s">
        <v>3963</v>
      </c>
      <c r="C3307" s="37">
        <v>46055</v>
      </c>
      <c r="D3307" s="30" t="s">
        <v>23850</v>
      </c>
      <c r="E3307" s="37">
        <v>46055</v>
      </c>
      <c r="F3307" s="30">
        <v>8424</v>
      </c>
      <c r="G3307" s="30" t="s">
        <v>4475</v>
      </c>
      <c r="H3307" s="38">
        <v>623171</v>
      </c>
      <c r="I3307" s="67">
        <v>0</v>
      </c>
      <c r="J3307" s="38">
        <v>49854</v>
      </c>
      <c r="K3307" s="38">
        <v>673025</v>
      </c>
      <c r="L3307" s="7" t="s">
        <v>22849</v>
      </c>
      <c r="O3307" s="35">
        <f>IF(Table1[[#This Row],[Phân loại]]="Tồn đầu kỳ",Table1[[#This Row],[Tổng giá trị]],0)</f>
        <v>0</v>
      </c>
      <c r="P3307" s="7">
        <f>IF(Table1[[#This Row],[Số còn phải thu ĐK]]&lt;&gt;0,0,IF(Table1[[#This Row],[Phân loại]]="Bán hàng",Table1[[#This Row],[Tổng giá trị]],-Table1[[#This Row],[Tổng giá trị]]))</f>
        <v>673025</v>
      </c>
      <c r="Q3307" s="35">
        <f t="shared" si="807"/>
        <v>0</v>
      </c>
      <c r="R3307" s="7">
        <f>Table1[[#This Row],[Số còn phải thu ĐK]]+Table1[[#This Row],[Giá Trị HD sau CK]]-Table1[[#This Row],[Số tiền đã thu]]</f>
        <v>673025</v>
      </c>
      <c r="S3307" s="6">
        <f>IF(Table1[[#This Row],[Ngày hóa đơn]]&lt;&gt;"",Table1[[#This Row],[Ngày hóa đơn]],IF(Table1[[#This Row],[Ngày hạch toán]]&lt;&gt;"",Table1[[#This Row],[Ngày hạch toán]],""))</f>
        <v>46055</v>
      </c>
      <c r="T3307" s="7"/>
      <c r="U3307" s="6">
        <f>IF(Table1[[#This Row],[Ngày tính CN]]="","",S3307+T3307)</f>
        <v>46055</v>
      </c>
      <c r="V3307" s="35">
        <f ca="1">IF(Table1[[#This Row],[Hạn thanh toán]]="","",IF((U3307-NOW())&lt;0,0,(U3307-NOW())))</f>
        <v>0</v>
      </c>
      <c r="W3307" s="35"/>
      <c r="X3307" s="35">
        <f t="shared" ca="1" si="808"/>
        <v>115.49031932870275</v>
      </c>
      <c r="Y3307" s="2" t="str">
        <f t="shared" ca="1" si="809"/>
        <v>Nợ quá hạn từ 90 ngày đến 120 ngày</v>
      </c>
      <c r="Z3307" s="51">
        <f t="shared" si="805"/>
        <v>46055</v>
      </c>
      <c r="AA3307" s="51" t="str">
        <f t="shared" si="806"/>
        <v/>
      </c>
      <c r="AD3307" s="2" t="str">
        <f>VLOOKUP($A3307,MA_KH!$A:$Q,MA_KH!O$1,0)</f>
        <v>KMARKET</v>
      </c>
      <c r="AE3307" s="2" t="str">
        <f>VLOOKUP($A3307,MA_KH!$A:$Q,MA_KH!P$1,0)</f>
        <v>CÔNG TY TNHH THƯƠNG MẠI K &amp; K TOÀN CẦU</v>
      </c>
    </row>
    <row r="3308" spans="1:31" ht="25.5" hidden="1" customHeight="1" x14ac:dyDescent="0.2">
      <c r="A3308" s="30" t="s">
        <v>21980</v>
      </c>
      <c r="B3308" s="30" t="s">
        <v>3963</v>
      </c>
      <c r="C3308" s="37">
        <v>46055</v>
      </c>
      <c r="D3308" s="30" t="s">
        <v>23851</v>
      </c>
      <c r="E3308" s="37">
        <v>46055</v>
      </c>
      <c r="F3308" s="30">
        <v>8425</v>
      </c>
      <c r="G3308" s="30" t="s">
        <v>4443</v>
      </c>
      <c r="H3308" s="38">
        <v>1555756</v>
      </c>
      <c r="I3308" s="67">
        <v>0</v>
      </c>
      <c r="J3308" s="38">
        <v>124460</v>
      </c>
      <c r="K3308" s="38">
        <v>1680216</v>
      </c>
      <c r="L3308" s="7" t="s">
        <v>22849</v>
      </c>
      <c r="O3308" s="35">
        <f>IF(Table1[[#This Row],[Phân loại]]="Tồn đầu kỳ",Table1[[#This Row],[Tổng giá trị]],0)</f>
        <v>0</v>
      </c>
      <c r="P3308" s="7">
        <f>IF(Table1[[#This Row],[Số còn phải thu ĐK]]&lt;&gt;0,0,IF(Table1[[#This Row],[Phân loại]]="Bán hàng",Table1[[#This Row],[Tổng giá trị]],-Table1[[#This Row],[Tổng giá trị]]))</f>
        <v>1680216</v>
      </c>
      <c r="Q3308" s="35">
        <f t="shared" si="807"/>
        <v>0</v>
      </c>
      <c r="R3308" s="7">
        <f>Table1[[#This Row],[Số còn phải thu ĐK]]+Table1[[#This Row],[Giá Trị HD sau CK]]-Table1[[#This Row],[Số tiền đã thu]]</f>
        <v>1680216</v>
      </c>
      <c r="S3308" s="6">
        <f>IF(Table1[[#This Row],[Ngày hóa đơn]]&lt;&gt;"",Table1[[#This Row],[Ngày hóa đơn]],IF(Table1[[#This Row],[Ngày hạch toán]]&lt;&gt;"",Table1[[#This Row],[Ngày hạch toán]],""))</f>
        <v>46055</v>
      </c>
      <c r="T3308" s="7"/>
      <c r="U3308" s="6">
        <f>IF(Table1[[#This Row],[Ngày tính CN]]="","",S3308+T3308)</f>
        <v>46055</v>
      </c>
      <c r="V3308" s="35">
        <f ca="1">IF(Table1[[#This Row],[Hạn thanh toán]]="","",IF((U3308-NOW())&lt;0,0,(U3308-NOW())))</f>
        <v>0</v>
      </c>
      <c r="W3308" s="35"/>
      <c r="X3308" s="35">
        <f t="shared" ca="1" si="808"/>
        <v>115.49031932870275</v>
      </c>
      <c r="Y3308" s="2" t="str">
        <f t="shared" ca="1" si="809"/>
        <v>Nợ quá hạn từ 90 ngày đến 120 ngày</v>
      </c>
      <c r="Z3308" s="51">
        <f t="shared" si="805"/>
        <v>46055</v>
      </c>
      <c r="AA3308" s="51" t="str">
        <f t="shared" si="806"/>
        <v/>
      </c>
      <c r="AD3308" s="2" t="str">
        <f>VLOOKUP($A3308,MA_KH!$A:$Q,MA_KH!O$1,0)</f>
        <v>KMARKET</v>
      </c>
      <c r="AE3308" s="2" t="str">
        <f>VLOOKUP($A3308,MA_KH!$A:$Q,MA_KH!P$1,0)</f>
        <v>CÔNG TY TNHH THƯƠNG MẠI K &amp; K TOÀN CẦU</v>
      </c>
    </row>
    <row r="3309" spans="1:31" ht="25.5" hidden="1" customHeight="1" x14ac:dyDescent="0.2">
      <c r="A3309" s="30" t="s">
        <v>22436</v>
      </c>
      <c r="B3309" s="30" t="s">
        <v>3966</v>
      </c>
      <c r="C3309" s="37">
        <v>46055</v>
      </c>
      <c r="D3309" s="30" t="s">
        <v>24446</v>
      </c>
      <c r="E3309" s="37">
        <v>46056</v>
      </c>
      <c r="F3309" s="30">
        <v>366</v>
      </c>
      <c r="G3309" s="30" t="s">
        <v>24447</v>
      </c>
      <c r="H3309" s="38">
        <v>70538</v>
      </c>
      <c r="I3309" s="67">
        <v>0</v>
      </c>
      <c r="J3309" s="38">
        <v>5643</v>
      </c>
      <c r="K3309" s="38">
        <v>76181</v>
      </c>
      <c r="L3309" s="68" t="s">
        <v>41</v>
      </c>
      <c r="O3309" s="35">
        <f>IF(Table1[[#This Row],[Phân loại]]="Tồn đầu kỳ",Table1[[#This Row],[Tổng giá trị]],0)</f>
        <v>0</v>
      </c>
      <c r="P3309" s="7">
        <f>IF(Table1[[#This Row],[Số còn phải thu ĐK]]&lt;&gt;0,0,IF(Table1[[#This Row],[Phân loại]]="Bán hàng",Table1[[#This Row],[Tổng giá trị]],-Table1[[#This Row],[Tổng giá trị]]))</f>
        <v>-76181</v>
      </c>
      <c r="Q3309" s="35">
        <f t="shared" si="807"/>
        <v>0</v>
      </c>
      <c r="R3309" s="7">
        <f>Table1[[#This Row],[Số còn phải thu ĐK]]+Table1[[#This Row],[Giá Trị HD sau CK]]-Table1[[#This Row],[Số tiền đã thu]]</f>
        <v>-76181</v>
      </c>
      <c r="S3309" s="6">
        <f>IF(Table1[[#This Row],[Ngày hóa đơn]]&lt;&gt;"",Table1[[#This Row],[Ngày hóa đơn]],IF(Table1[[#This Row],[Ngày hạch toán]]&lt;&gt;"",Table1[[#This Row],[Ngày hạch toán]],""))</f>
        <v>46056</v>
      </c>
      <c r="T3309" s="7"/>
      <c r="U3309" s="6">
        <f>IF(Table1[[#This Row],[Ngày tính CN]]="","",S3309+T3309)</f>
        <v>46056</v>
      </c>
      <c r="V3309" s="35">
        <f ca="1">IF(Table1[[#This Row],[Hạn thanh toán]]="","",IF((U3309-NOW())&lt;0,0,(U3309-NOW())))</f>
        <v>0</v>
      </c>
      <c r="W3309" s="35"/>
      <c r="X3309" s="35">
        <f t="shared" ca="1" si="808"/>
        <v>114.49031932870275</v>
      </c>
      <c r="Y3309" s="2" t="str">
        <f t="shared" ca="1" si="809"/>
        <v>Nợ quá hạn từ 90 ngày đến 120 ngày</v>
      </c>
      <c r="Z3309" s="51">
        <f t="shared" si="805"/>
        <v>46056</v>
      </c>
      <c r="AA3309" s="51" t="str">
        <f t="shared" si="806"/>
        <v/>
      </c>
      <c r="AD3309" s="2" t="str">
        <f>VLOOKUP($A3309,MA_KH!$A:$Q,MA_KH!O$1,0)</f>
        <v>SMART</v>
      </c>
      <c r="AE3309" s="2" t="str">
        <f>VLOOKUP($A3309,MA_KH!$A:$Q,MA_KH!P$1,0)</f>
        <v>CÔNG TY TNHH KINH DOANH THƯƠNG MẠI VÀ DỊCH VỤ SUNSHINE MART</v>
      </c>
    </row>
    <row r="3310" spans="1:31" ht="25.5" hidden="1" customHeight="1" x14ac:dyDescent="0.2">
      <c r="A3310" s="30" t="s">
        <v>22436</v>
      </c>
      <c r="B3310" s="30" t="s">
        <v>3966</v>
      </c>
      <c r="C3310" s="37">
        <v>46055</v>
      </c>
      <c r="D3310" s="30" t="s">
        <v>24448</v>
      </c>
      <c r="E3310" s="37">
        <v>46056</v>
      </c>
      <c r="F3310" s="30">
        <v>365</v>
      </c>
      <c r="G3310" s="30" t="s">
        <v>24449</v>
      </c>
      <c r="H3310" s="38">
        <v>56430</v>
      </c>
      <c r="I3310" s="67">
        <v>0</v>
      </c>
      <c r="J3310" s="38">
        <v>4514</v>
      </c>
      <c r="K3310" s="38">
        <v>60944</v>
      </c>
      <c r="L3310" s="68" t="s">
        <v>41</v>
      </c>
      <c r="O3310" s="35">
        <f>IF(Table1[[#This Row],[Phân loại]]="Tồn đầu kỳ",Table1[[#This Row],[Tổng giá trị]],0)</f>
        <v>0</v>
      </c>
      <c r="P3310" s="7">
        <f>IF(Table1[[#This Row],[Số còn phải thu ĐK]]&lt;&gt;0,0,IF(Table1[[#This Row],[Phân loại]]="Bán hàng",Table1[[#This Row],[Tổng giá trị]],-Table1[[#This Row],[Tổng giá trị]]))</f>
        <v>-60944</v>
      </c>
      <c r="Q3310" s="35">
        <f t="shared" si="807"/>
        <v>0</v>
      </c>
      <c r="R3310" s="7">
        <f>Table1[[#This Row],[Số còn phải thu ĐK]]+Table1[[#This Row],[Giá Trị HD sau CK]]-Table1[[#This Row],[Số tiền đã thu]]</f>
        <v>-60944</v>
      </c>
      <c r="S3310" s="6">
        <f>IF(Table1[[#This Row],[Ngày hóa đơn]]&lt;&gt;"",Table1[[#This Row],[Ngày hóa đơn]],IF(Table1[[#This Row],[Ngày hạch toán]]&lt;&gt;"",Table1[[#This Row],[Ngày hạch toán]],""))</f>
        <v>46056</v>
      </c>
      <c r="T3310" s="7"/>
      <c r="U3310" s="6">
        <f>IF(Table1[[#This Row],[Ngày tính CN]]="","",S3310+T3310)</f>
        <v>46056</v>
      </c>
      <c r="V3310" s="35">
        <f ca="1">IF(Table1[[#This Row],[Hạn thanh toán]]="","",IF((U3310-NOW())&lt;0,0,(U3310-NOW())))</f>
        <v>0</v>
      </c>
      <c r="W3310" s="35"/>
      <c r="X3310" s="35">
        <f t="shared" ca="1" si="808"/>
        <v>114.49031932870275</v>
      </c>
      <c r="Y3310" s="2" t="str">
        <f t="shared" ca="1" si="809"/>
        <v>Nợ quá hạn từ 90 ngày đến 120 ngày</v>
      </c>
      <c r="Z3310" s="51">
        <f t="shared" si="805"/>
        <v>46056</v>
      </c>
      <c r="AA3310" s="51" t="str">
        <f t="shared" si="806"/>
        <v/>
      </c>
      <c r="AD3310" s="2" t="str">
        <f>VLOOKUP($A3310,MA_KH!$A:$Q,MA_KH!O$1,0)</f>
        <v>SMART</v>
      </c>
      <c r="AE3310" s="2" t="str">
        <f>VLOOKUP($A3310,MA_KH!$A:$Q,MA_KH!P$1,0)</f>
        <v>CÔNG TY TNHH KINH DOANH THƯƠNG MẠI VÀ DỊCH VỤ SUNSHINE MART</v>
      </c>
    </row>
    <row r="3311" spans="1:31" ht="25.5" hidden="1" customHeight="1" x14ac:dyDescent="0.2">
      <c r="A3311" s="30" t="s">
        <v>21956</v>
      </c>
      <c r="B3311" s="30" t="s">
        <v>4191</v>
      </c>
      <c r="C3311" s="37">
        <v>46056</v>
      </c>
      <c r="D3311" s="30" t="s">
        <v>23878</v>
      </c>
      <c r="E3311" s="37">
        <v>46056</v>
      </c>
      <c r="F3311" s="30">
        <v>8484</v>
      </c>
      <c r="G3311" s="30" t="s">
        <v>23879</v>
      </c>
      <c r="H3311" s="38">
        <v>870955</v>
      </c>
      <c r="I3311" s="67">
        <v>0</v>
      </c>
      <c r="J3311" s="38">
        <v>69676</v>
      </c>
      <c r="K3311" s="38">
        <v>940631</v>
      </c>
      <c r="L3311" s="7" t="s">
        <v>22849</v>
      </c>
      <c r="O3311" s="35">
        <f>IF(Table1[[#This Row],[Phân loại]]="Tồn đầu kỳ",Table1[[#This Row],[Tổng giá trị]],0)</f>
        <v>0</v>
      </c>
      <c r="P3311" s="7">
        <f>IF(Table1[[#This Row],[Số còn phải thu ĐK]]&lt;&gt;0,0,IF(Table1[[#This Row],[Phân loại]]="Bán hàng",Table1[[#This Row],[Tổng giá trị]],-Table1[[#This Row],[Tổng giá trị]]))</f>
        <v>940631</v>
      </c>
      <c r="Q3311" s="35">
        <f t="shared" si="807"/>
        <v>0</v>
      </c>
      <c r="R3311" s="7">
        <f>Table1[[#This Row],[Số còn phải thu ĐK]]+Table1[[#This Row],[Giá Trị HD sau CK]]-Table1[[#This Row],[Số tiền đã thu]]</f>
        <v>940631</v>
      </c>
      <c r="S3311" s="6">
        <f>IF(Table1[[#This Row],[Ngày hóa đơn]]&lt;&gt;"",Table1[[#This Row],[Ngày hóa đơn]],IF(Table1[[#This Row],[Ngày hạch toán]]&lt;&gt;"",Table1[[#This Row],[Ngày hạch toán]],""))</f>
        <v>46056</v>
      </c>
      <c r="T3311" s="7"/>
      <c r="U3311" s="6">
        <f>IF(Table1[[#This Row],[Ngày tính CN]]="","",S3311+T3311)</f>
        <v>46056</v>
      </c>
      <c r="V3311" s="35">
        <f ca="1">IF(Table1[[#This Row],[Hạn thanh toán]]="","",IF((U3311-NOW())&lt;0,0,(U3311-NOW())))</f>
        <v>0</v>
      </c>
      <c r="W3311" s="35"/>
      <c r="X3311" s="35">
        <f t="shared" ca="1" si="808"/>
        <v>114.49031932870275</v>
      </c>
      <c r="Y3311" s="2" t="str">
        <f t="shared" ca="1" si="809"/>
        <v>Nợ quá hạn từ 90 ngày đến 120 ngày</v>
      </c>
      <c r="Z3311" s="51">
        <f t="shared" si="805"/>
        <v>46056</v>
      </c>
      <c r="AA3311" s="51" t="str">
        <f t="shared" si="806"/>
        <v/>
      </c>
      <c r="AD3311" s="2" t="str">
        <f>VLOOKUP($A3311,MA_KH!$A:$Q,MA_KH!O$1,0)</f>
        <v>LARIA (FM)</v>
      </c>
      <c r="AE3311" s="2" t="str">
        <f>VLOOKUP($A3311,MA_KH!$A:$Q,MA_KH!P$1,0)</f>
        <v>CÔNG TY TNHH THƯƠNG MẠI LARIA</v>
      </c>
    </row>
    <row r="3312" spans="1:31" ht="25.5" hidden="1" customHeight="1" x14ac:dyDescent="0.2">
      <c r="A3312" s="30" t="s">
        <v>22325</v>
      </c>
      <c r="B3312" s="30" t="s">
        <v>38</v>
      </c>
      <c r="C3312" s="37">
        <v>46056</v>
      </c>
      <c r="D3312" s="30" t="s">
        <v>23880</v>
      </c>
      <c r="E3312" s="37">
        <v>46056</v>
      </c>
      <c r="F3312" s="30">
        <v>8488</v>
      </c>
      <c r="G3312" s="30" t="s">
        <v>23881</v>
      </c>
      <c r="H3312" s="38">
        <v>3002140</v>
      </c>
      <c r="I3312" s="67">
        <v>0</v>
      </c>
      <c r="J3312" s="38">
        <v>240171</v>
      </c>
      <c r="K3312" s="38">
        <v>3242311</v>
      </c>
      <c r="L3312" s="7" t="s">
        <v>22849</v>
      </c>
      <c r="O3312" s="35">
        <f>IF(Table1[[#This Row],[Phân loại]]="Tồn đầu kỳ",Table1[[#This Row],[Tổng giá trị]],0)</f>
        <v>0</v>
      </c>
      <c r="P3312" s="7">
        <f>IF(Table1[[#This Row],[Số còn phải thu ĐK]]&lt;&gt;0,0,IF(Table1[[#This Row],[Phân loại]]="Bán hàng",Table1[[#This Row],[Tổng giá trị]],-Table1[[#This Row],[Tổng giá trị]]))</f>
        <v>3242311</v>
      </c>
      <c r="Q3312" s="35">
        <f t="shared" si="807"/>
        <v>0</v>
      </c>
      <c r="R3312" s="7">
        <f>Table1[[#This Row],[Số còn phải thu ĐK]]+Table1[[#This Row],[Giá Trị HD sau CK]]-Table1[[#This Row],[Số tiền đã thu]]</f>
        <v>3242311</v>
      </c>
      <c r="S3312" s="6">
        <f>IF(Table1[[#This Row],[Ngày hóa đơn]]&lt;&gt;"",Table1[[#This Row],[Ngày hóa đơn]],IF(Table1[[#This Row],[Ngày hạch toán]]&lt;&gt;"",Table1[[#This Row],[Ngày hạch toán]],""))</f>
        <v>46056</v>
      </c>
      <c r="T3312" s="7"/>
      <c r="U3312" s="6">
        <f>IF(Table1[[#This Row],[Ngày tính CN]]="","",S3312+T3312)</f>
        <v>46056</v>
      </c>
      <c r="V3312" s="35">
        <f ca="1">IF(Table1[[#This Row],[Hạn thanh toán]]="","",IF((U3312-NOW())&lt;0,0,(U3312-NOW())))</f>
        <v>0</v>
      </c>
      <c r="W3312" s="35"/>
      <c r="X3312" s="35">
        <f t="shared" ca="1" si="808"/>
        <v>114.49031932870275</v>
      </c>
      <c r="Y3312" s="2" t="str">
        <f t="shared" ca="1" si="809"/>
        <v>Nợ quá hạn từ 90 ngày đến 120 ngày</v>
      </c>
      <c r="Z3312" s="51">
        <f t="shared" si="805"/>
        <v>46056</v>
      </c>
      <c r="AA3312" s="51" t="str">
        <f t="shared" si="806"/>
        <v/>
      </c>
      <c r="AD3312" s="2" t="str">
        <f>VLOOKUP($A3312,MA_KH!$A:$Q,MA_KH!O$1,0)</f>
        <v>SATRA VÕ VĂN KIỆT</v>
      </c>
      <c r="AE3312" s="2" t="str">
        <f>VLOOKUP($A3312,MA_KH!$A:$Q,MA_KH!P$1,0)</f>
        <v>CHI NHÁNH TỔNG CÔNG TY THƯƠNG MẠI SÀI GÒN- TNHH MTV- TRUNG TÂM THƯƠNG MẠI SATRA VÕ VĂN KIỆT</v>
      </c>
    </row>
    <row r="3313" spans="1:31" ht="25.5" hidden="1" customHeight="1" x14ac:dyDescent="0.2">
      <c r="A3313" s="30" t="s">
        <v>22062</v>
      </c>
      <c r="B3313" s="30" t="s">
        <v>4063</v>
      </c>
      <c r="C3313" s="37">
        <v>46056</v>
      </c>
      <c r="D3313" s="30" t="s">
        <v>23882</v>
      </c>
      <c r="E3313" s="37">
        <v>46056</v>
      </c>
      <c r="F3313" s="30">
        <v>8491</v>
      </c>
      <c r="G3313" s="30" t="s">
        <v>23883</v>
      </c>
      <c r="H3313" s="38">
        <v>367155</v>
      </c>
      <c r="I3313" s="67">
        <v>0</v>
      </c>
      <c r="J3313" s="38">
        <v>29372</v>
      </c>
      <c r="K3313" s="38">
        <v>396527</v>
      </c>
      <c r="L3313" s="7" t="s">
        <v>22849</v>
      </c>
      <c r="O3313" s="35">
        <f>IF(Table1[[#This Row],[Phân loại]]="Tồn đầu kỳ",Table1[[#This Row],[Tổng giá trị]],0)</f>
        <v>0</v>
      </c>
      <c r="P3313" s="7">
        <f>IF(Table1[[#This Row],[Số còn phải thu ĐK]]&lt;&gt;0,0,IF(Table1[[#This Row],[Phân loại]]="Bán hàng",Table1[[#This Row],[Tổng giá trị]],-Table1[[#This Row],[Tổng giá trị]]))</f>
        <v>396527</v>
      </c>
      <c r="Q3313" s="35">
        <f t="shared" si="807"/>
        <v>0</v>
      </c>
      <c r="R3313" s="7">
        <f>Table1[[#This Row],[Số còn phải thu ĐK]]+Table1[[#This Row],[Giá Trị HD sau CK]]-Table1[[#This Row],[Số tiền đã thu]]</f>
        <v>396527</v>
      </c>
      <c r="S3313" s="6">
        <f>IF(Table1[[#This Row],[Ngày hóa đơn]]&lt;&gt;"",Table1[[#This Row],[Ngày hóa đơn]],IF(Table1[[#This Row],[Ngày hạch toán]]&lt;&gt;"",Table1[[#This Row],[Ngày hạch toán]],""))</f>
        <v>46056</v>
      </c>
      <c r="T3313" s="7"/>
      <c r="U3313" s="6">
        <f>IF(Table1[[#This Row],[Ngày tính CN]]="","",S3313+T3313)</f>
        <v>46056</v>
      </c>
      <c r="V3313" s="35">
        <f ca="1">IF(Table1[[#This Row],[Hạn thanh toán]]="","",IF((U3313-NOW())&lt;0,0,(U3313-NOW())))</f>
        <v>0</v>
      </c>
      <c r="W3313" s="35"/>
      <c r="X3313" s="35">
        <f t="shared" ca="1" si="808"/>
        <v>114.49031932870275</v>
      </c>
      <c r="Y3313" s="2" t="str">
        <f t="shared" ca="1" si="809"/>
        <v>Nợ quá hạn từ 90 ngày đến 120 ngày</v>
      </c>
      <c r="Z3313" s="51">
        <f t="shared" si="805"/>
        <v>46056</v>
      </c>
      <c r="AA3313" s="51" t="str">
        <f t="shared" si="806"/>
        <v/>
      </c>
      <c r="AD3313" s="2" t="str">
        <f>VLOOKUP($A3313,MA_KH!$A:$Q,MA_KH!O$1,0)</f>
        <v>NHATMINH</v>
      </c>
      <c r="AE3313" s="2" t="str">
        <f>VLOOKUP($A3313,MA_KH!$A:$Q,MA_KH!P$1,0)</f>
        <v>CÔNG TY TNHH SẢN XUẤT THƯƠNG MẠI DỊCH VỤ NHẬT MINH BAKERY</v>
      </c>
    </row>
    <row r="3314" spans="1:31" ht="25.5" hidden="1" customHeight="1" x14ac:dyDescent="0.2">
      <c r="A3314" s="30" t="s">
        <v>21956</v>
      </c>
      <c r="B3314" s="30" t="s">
        <v>4191</v>
      </c>
      <c r="C3314" s="37">
        <v>46056</v>
      </c>
      <c r="D3314" s="30" t="s">
        <v>23884</v>
      </c>
      <c r="E3314" s="37">
        <v>46056</v>
      </c>
      <c r="F3314" s="30">
        <v>8492</v>
      </c>
      <c r="G3314" s="30" t="s">
        <v>23885</v>
      </c>
      <c r="H3314" s="38">
        <v>905690</v>
      </c>
      <c r="I3314" s="67">
        <v>0</v>
      </c>
      <c r="J3314" s="38">
        <v>72455</v>
      </c>
      <c r="K3314" s="38">
        <v>978145</v>
      </c>
      <c r="L3314" s="7" t="s">
        <v>22849</v>
      </c>
      <c r="O3314" s="35">
        <f>IF(Table1[[#This Row],[Phân loại]]="Tồn đầu kỳ",Table1[[#This Row],[Tổng giá trị]],0)</f>
        <v>0</v>
      </c>
      <c r="P3314" s="7">
        <f>IF(Table1[[#This Row],[Số còn phải thu ĐK]]&lt;&gt;0,0,IF(Table1[[#This Row],[Phân loại]]="Bán hàng",Table1[[#This Row],[Tổng giá trị]],-Table1[[#This Row],[Tổng giá trị]]))</f>
        <v>978145</v>
      </c>
      <c r="Q3314" s="35">
        <f t="shared" si="807"/>
        <v>0</v>
      </c>
      <c r="R3314" s="7">
        <f>Table1[[#This Row],[Số còn phải thu ĐK]]+Table1[[#This Row],[Giá Trị HD sau CK]]-Table1[[#This Row],[Số tiền đã thu]]</f>
        <v>978145</v>
      </c>
      <c r="S3314" s="6">
        <f>IF(Table1[[#This Row],[Ngày hóa đơn]]&lt;&gt;"",Table1[[#This Row],[Ngày hóa đơn]],IF(Table1[[#This Row],[Ngày hạch toán]]&lt;&gt;"",Table1[[#This Row],[Ngày hạch toán]],""))</f>
        <v>46056</v>
      </c>
      <c r="T3314" s="7"/>
      <c r="U3314" s="6">
        <f>IF(Table1[[#This Row],[Ngày tính CN]]="","",S3314+T3314)</f>
        <v>46056</v>
      </c>
      <c r="V3314" s="35">
        <f ca="1">IF(Table1[[#This Row],[Hạn thanh toán]]="","",IF((U3314-NOW())&lt;0,0,(U3314-NOW())))</f>
        <v>0</v>
      </c>
      <c r="W3314" s="35"/>
      <c r="X3314" s="35">
        <f t="shared" ca="1" si="808"/>
        <v>114.49031932870275</v>
      </c>
      <c r="Y3314" s="2" t="str">
        <f t="shared" ca="1" si="809"/>
        <v>Nợ quá hạn từ 90 ngày đến 120 ngày</v>
      </c>
      <c r="Z3314" s="51">
        <f t="shared" si="805"/>
        <v>46056</v>
      </c>
      <c r="AA3314" s="51" t="str">
        <f t="shared" si="806"/>
        <v/>
      </c>
      <c r="AD3314" s="2" t="str">
        <f>VLOOKUP($A3314,MA_KH!$A:$Q,MA_KH!O$1,0)</f>
        <v>LARIA (FM)</v>
      </c>
      <c r="AE3314" s="2" t="str">
        <f>VLOOKUP($A3314,MA_KH!$A:$Q,MA_KH!P$1,0)</f>
        <v>CÔNG TY TNHH THƯƠNG MẠI LARIA</v>
      </c>
    </row>
    <row r="3315" spans="1:31" ht="25.5" hidden="1" customHeight="1" x14ac:dyDescent="0.2">
      <c r="A3315" s="30" t="s">
        <v>21956</v>
      </c>
      <c r="B3315" s="30" t="s">
        <v>4191</v>
      </c>
      <c r="C3315" s="37">
        <v>46056</v>
      </c>
      <c r="D3315" s="30" t="s">
        <v>23886</v>
      </c>
      <c r="E3315" s="37">
        <v>46056</v>
      </c>
      <c r="F3315" s="30">
        <v>8493</v>
      </c>
      <c r="G3315" s="30" t="s">
        <v>23887</v>
      </c>
      <c r="H3315" s="38">
        <v>392610</v>
      </c>
      <c r="I3315" s="67">
        <v>0</v>
      </c>
      <c r="J3315" s="38">
        <v>31409</v>
      </c>
      <c r="K3315" s="38">
        <v>424019</v>
      </c>
      <c r="L3315" s="7" t="s">
        <v>22849</v>
      </c>
      <c r="O3315" s="35">
        <f>IF(Table1[[#This Row],[Phân loại]]="Tồn đầu kỳ",Table1[[#This Row],[Tổng giá trị]],0)</f>
        <v>0</v>
      </c>
      <c r="P3315" s="7">
        <f>IF(Table1[[#This Row],[Số còn phải thu ĐK]]&lt;&gt;0,0,IF(Table1[[#This Row],[Phân loại]]="Bán hàng",Table1[[#This Row],[Tổng giá trị]],-Table1[[#This Row],[Tổng giá trị]]))</f>
        <v>424019</v>
      </c>
      <c r="Q3315" s="35">
        <f t="shared" si="807"/>
        <v>0</v>
      </c>
      <c r="R3315" s="7">
        <f>Table1[[#This Row],[Số còn phải thu ĐK]]+Table1[[#This Row],[Giá Trị HD sau CK]]-Table1[[#This Row],[Số tiền đã thu]]</f>
        <v>424019</v>
      </c>
      <c r="S3315" s="6">
        <f>IF(Table1[[#This Row],[Ngày hóa đơn]]&lt;&gt;"",Table1[[#This Row],[Ngày hóa đơn]],IF(Table1[[#This Row],[Ngày hạch toán]]&lt;&gt;"",Table1[[#This Row],[Ngày hạch toán]],""))</f>
        <v>46056</v>
      </c>
      <c r="T3315" s="7"/>
      <c r="U3315" s="6">
        <f>IF(Table1[[#This Row],[Ngày tính CN]]="","",S3315+T3315)</f>
        <v>46056</v>
      </c>
      <c r="V3315" s="35">
        <f ca="1">IF(Table1[[#This Row],[Hạn thanh toán]]="","",IF((U3315-NOW())&lt;0,0,(U3315-NOW())))</f>
        <v>0</v>
      </c>
      <c r="W3315" s="35"/>
      <c r="X3315" s="35">
        <f t="shared" ca="1" si="808"/>
        <v>114.49031932870275</v>
      </c>
      <c r="Y3315" s="2" t="str">
        <f t="shared" ca="1" si="809"/>
        <v>Nợ quá hạn từ 90 ngày đến 120 ngày</v>
      </c>
      <c r="Z3315" s="51">
        <f t="shared" si="805"/>
        <v>46056</v>
      </c>
      <c r="AA3315" s="51" t="str">
        <f t="shared" si="806"/>
        <v/>
      </c>
      <c r="AD3315" s="2" t="str">
        <f>VLOOKUP($A3315,MA_KH!$A:$Q,MA_KH!O$1,0)</f>
        <v>LARIA (FM)</v>
      </c>
      <c r="AE3315" s="2" t="str">
        <f>VLOOKUP($A3315,MA_KH!$A:$Q,MA_KH!P$1,0)</f>
        <v>CÔNG TY TNHH THƯƠNG MẠI LARIA</v>
      </c>
    </row>
    <row r="3316" spans="1:31" ht="25.5" hidden="1" customHeight="1" x14ac:dyDescent="0.2">
      <c r="A3316" s="30" t="s">
        <v>21956</v>
      </c>
      <c r="B3316" s="30" t="s">
        <v>4191</v>
      </c>
      <c r="C3316" s="37">
        <v>46056</v>
      </c>
      <c r="D3316" s="30" t="s">
        <v>23888</v>
      </c>
      <c r="E3316" s="37">
        <v>46056</v>
      </c>
      <c r="F3316" s="30">
        <v>8494</v>
      </c>
      <c r="G3316" s="30" t="s">
        <v>23889</v>
      </c>
      <c r="H3316" s="38">
        <v>553347</v>
      </c>
      <c r="I3316" s="67">
        <v>0</v>
      </c>
      <c r="J3316" s="38">
        <v>44268</v>
      </c>
      <c r="K3316" s="38">
        <v>597615</v>
      </c>
      <c r="L3316" s="7" t="s">
        <v>22849</v>
      </c>
      <c r="O3316" s="35">
        <f>IF(Table1[[#This Row],[Phân loại]]="Tồn đầu kỳ",Table1[[#This Row],[Tổng giá trị]],0)</f>
        <v>0</v>
      </c>
      <c r="P3316" s="7">
        <f>IF(Table1[[#This Row],[Số còn phải thu ĐK]]&lt;&gt;0,0,IF(Table1[[#This Row],[Phân loại]]="Bán hàng",Table1[[#This Row],[Tổng giá trị]],-Table1[[#This Row],[Tổng giá trị]]))</f>
        <v>597615</v>
      </c>
      <c r="Q3316" s="35">
        <f t="shared" si="807"/>
        <v>0</v>
      </c>
      <c r="R3316" s="7">
        <f>Table1[[#This Row],[Số còn phải thu ĐK]]+Table1[[#This Row],[Giá Trị HD sau CK]]-Table1[[#This Row],[Số tiền đã thu]]</f>
        <v>597615</v>
      </c>
      <c r="S3316" s="6">
        <f>IF(Table1[[#This Row],[Ngày hóa đơn]]&lt;&gt;"",Table1[[#This Row],[Ngày hóa đơn]],IF(Table1[[#This Row],[Ngày hạch toán]]&lt;&gt;"",Table1[[#This Row],[Ngày hạch toán]],""))</f>
        <v>46056</v>
      </c>
      <c r="T3316" s="7"/>
      <c r="U3316" s="6">
        <f>IF(Table1[[#This Row],[Ngày tính CN]]="","",S3316+T3316)</f>
        <v>46056</v>
      </c>
      <c r="V3316" s="35">
        <f ca="1">IF(Table1[[#This Row],[Hạn thanh toán]]="","",IF((U3316-NOW())&lt;0,0,(U3316-NOW())))</f>
        <v>0</v>
      </c>
      <c r="W3316" s="35"/>
      <c r="X3316" s="35">
        <f t="shared" ca="1" si="808"/>
        <v>114.49031932870275</v>
      </c>
      <c r="Y3316" s="2" t="str">
        <f t="shared" ca="1" si="809"/>
        <v>Nợ quá hạn từ 90 ngày đến 120 ngày</v>
      </c>
      <c r="Z3316" s="51">
        <f t="shared" si="805"/>
        <v>46056</v>
      </c>
      <c r="AA3316" s="51" t="str">
        <f t="shared" si="806"/>
        <v/>
      </c>
      <c r="AD3316" s="2" t="str">
        <f>VLOOKUP($A3316,MA_KH!$A:$Q,MA_KH!O$1,0)</f>
        <v>LARIA (FM)</v>
      </c>
      <c r="AE3316" s="2" t="str">
        <f>VLOOKUP($A3316,MA_KH!$A:$Q,MA_KH!P$1,0)</f>
        <v>CÔNG TY TNHH THƯƠNG MẠI LARIA</v>
      </c>
    </row>
    <row r="3317" spans="1:31" ht="25.5" hidden="1" customHeight="1" x14ac:dyDescent="0.2">
      <c r="A3317" s="30" t="s">
        <v>22306</v>
      </c>
      <c r="B3317" s="30" t="s">
        <v>32</v>
      </c>
      <c r="C3317" s="37">
        <v>46056</v>
      </c>
      <c r="D3317" s="30" t="s">
        <v>23890</v>
      </c>
      <c r="E3317" s="37">
        <v>46056</v>
      </c>
      <c r="F3317" s="30">
        <v>8498</v>
      </c>
      <c r="G3317" s="30" t="s">
        <v>23891</v>
      </c>
      <c r="H3317" s="38">
        <v>704109</v>
      </c>
      <c r="I3317" s="67">
        <v>0</v>
      </c>
      <c r="J3317" s="38">
        <v>56329</v>
      </c>
      <c r="K3317" s="38">
        <v>760438</v>
      </c>
      <c r="L3317" s="7" t="s">
        <v>22849</v>
      </c>
      <c r="O3317" s="35">
        <f>IF(Table1[[#This Row],[Phân loại]]="Tồn đầu kỳ",Table1[[#This Row],[Tổng giá trị]],0)</f>
        <v>0</v>
      </c>
      <c r="P3317" s="7">
        <f>IF(Table1[[#This Row],[Số còn phải thu ĐK]]&lt;&gt;0,0,IF(Table1[[#This Row],[Phân loại]]="Bán hàng",Table1[[#This Row],[Tổng giá trị]],-Table1[[#This Row],[Tổng giá trị]]))</f>
        <v>760438</v>
      </c>
      <c r="Q3317" s="35">
        <f t="shared" si="807"/>
        <v>0</v>
      </c>
      <c r="R3317" s="7">
        <f>Table1[[#This Row],[Số còn phải thu ĐK]]+Table1[[#This Row],[Giá Trị HD sau CK]]-Table1[[#This Row],[Số tiền đã thu]]</f>
        <v>760438</v>
      </c>
      <c r="S3317" s="6">
        <f>IF(Table1[[#This Row],[Ngày hóa đơn]]&lt;&gt;"",Table1[[#This Row],[Ngày hóa đơn]],IF(Table1[[#This Row],[Ngày hạch toán]]&lt;&gt;"",Table1[[#This Row],[Ngày hạch toán]],""))</f>
        <v>46056</v>
      </c>
      <c r="T3317" s="7"/>
      <c r="U3317" s="6">
        <f>IF(Table1[[#This Row],[Ngày tính CN]]="","",S3317+T3317)</f>
        <v>46056</v>
      </c>
      <c r="V3317" s="35">
        <f ca="1">IF(Table1[[#This Row],[Hạn thanh toán]]="","",IF((U3317-NOW())&lt;0,0,(U3317-NOW())))</f>
        <v>0</v>
      </c>
      <c r="W3317" s="35"/>
      <c r="X3317" s="35">
        <f t="shared" ca="1" si="808"/>
        <v>114.49031932870275</v>
      </c>
      <c r="Y3317" s="2" t="str">
        <f t="shared" ca="1" si="809"/>
        <v>Nợ quá hạn từ 90 ngày đến 120 ngày</v>
      </c>
      <c r="Z3317" s="51">
        <f t="shared" si="805"/>
        <v>46056</v>
      </c>
      <c r="AA3317" s="51" t="str">
        <f t="shared" si="806"/>
        <v/>
      </c>
      <c r="AD3317" s="2" t="str">
        <f>VLOOKUP($A3317,MA_KH!$A:$Q,MA_KH!O$1,0)</f>
        <v>SATRA TRUNG TÂM</v>
      </c>
      <c r="AE3317" s="2" t="str">
        <f>VLOOKUP($A3317,MA_KH!$A:$Q,MA_KH!P$1,0)</f>
        <v>TRUNG TÂM ĐIỀU HÀNH SATRAFOODS</v>
      </c>
    </row>
    <row r="3318" spans="1:31" ht="25.5" hidden="1" customHeight="1" x14ac:dyDescent="0.2">
      <c r="A3318" s="30" t="s">
        <v>22306</v>
      </c>
      <c r="B3318" s="30" t="s">
        <v>32</v>
      </c>
      <c r="C3318" s="37">
        <v>46056</v>
      </c>
      <c r="D3318" s="30" t="s">
        <v>23892</v>
      </c>
      <c r="E3318" s="37">
        <v>46056</v>
      </c>
      <c r="F3318" s="30">
        <v>8499</v>
      </c>
      <c r="G3318" s="30" t="s">
        <v>23893</v>
      </c>
      <c r="H3318" s="38">
        <v>440655</v>
      </c>
      <c r="I3318" s="67">
        <v>0</v>
      </c>
      <c r="J3318" s="38">
        <v>35252</v>
      </c>
      <c r="K3318" s="38">
        <v>475907</v>
      </c>
      <c r="L3318" s="7" t="s">
        <v>22849</v>
      </c>
      <c r="O3318" s="35">
        <f>IF(Table1[[#This Row],[Phân loại]]="Tồn đầu kỳ",Table1[[#This Row],[Tổng giá trị]],0)</f>
        <v>0</v>
      </c>
      <c r="P3318" s="7">
        <f>IF(Table1[[#This Row],[Số còn phải thu ĐK]]&lt;&gt;0,0,IF(Table1[[#This Row],[Phân loại]]="Bán hàng",Table1[[#This Row],[Tổng giá trị]],-Table1[[#This Row],[Tổng giá trị]]))</f>
        <v>475907</v>
      </c>
      <c r="Q3318" s="35">
        <f t="shared" si="807"/>
        <v>0</v>
      </c>
      <c r="R3318" s="7">
        <f>Table1[[#This Row],[Số còn phải thu ĐK]]+Table1[[#This Row],[Giá Trị HD sau CK]]-Table1[[#This Row],[Số tiền đã thu]]</f>
        <v>475907</v>
      </c>
      <c r="S3318" s="6">
        <f>IF(Table1[[#This Row],[Ngày hóa đơn]]&lt;&gt;"",Table1[[#This Row],[Ngày hóa đơn]],IF(Table1[[#This Row],[Ngày hạch toán]]&lt;&gt;"",Table1[[#This Row],[Ngày hạch toán]],""))</f>
        <v>46056</v>
      </c>
      <c r="T3318" s="7"/>
      <c r="U3318" s="6">
        <f>IF(Table1[[#This Row],[Ngày tính CN]]="","",S3318+T3318)</f>
        <v>46056</v>
      </c>
      <c r="V3318" s="35">
        <f ca="1">IF(Table1[[#This Row],[Hạn thanh toán]]="","",IF((U3318-NOW())&lt;0,0,(U3318-NOW())))</f>
        <v>0</v>
      </c>
      <c r="W3318" s="35"/>
      <c r="X3318" s="35">
        <f t="shared" ca="1" si="808"/>
        <v>114.49031932870275</v>
      </c>
      <c r="Y3318" s="2" t="str">
        <f t="shared" ca="1" si="809"/>
        <v>Nợ quá hạn từ 90 ngày đến 120 ngày</v>
      </c>
      <c r="Z3318" s="51">
        <f t="shared" si="805"/>
        <v>46056</v>
      </c>
      <c r="AA3318" s="51" t="str">
        <f t="shared" si="806"/>
        <v/>
      </c>
      <c r="AD3318" s="2" t="str">
        <f>VLOOKUP($A3318,MA_KH!$A:$Q,MA_KH!O$1,0)</f>
        <v>SATRA TRUNG TÂM</v>
      </c>
      <c r="AE3318" s="2" t="str">
        <f>VLOOKUP($A3318,MA_KH!$A:$Q,MA_KH!P$1,0)</f>
        <v>TRUNG TÂM ĐIỀU HÀNH SATRAFOODS</v>
      </c>
    </row>
    <row r="3319" spans="1:31" ht="25.5" hidden="1" customHeight="1" x14ac:dyDescent="0.2">
      <c r="A3319" s="30" t="s">
        <v>22062</v>
      </c>
      <c r="B3319" s="30" t="s">
        <v>4063</v>
      </c>
      <c r="C3319" s="37">
        <v>46056</v>
      </c>
      <c r="D3319" s="30" t="s">
        <v>23894</v>
      </c>
      <c r="E3319" s="37">
        <v>46056</v>
      </c>
      <c r="F3319" s="30">
        <v>8502</v>
      </c>
      <c r="G3319" s="30" t="s">
        <v>23895</v>
      </c>
      <c r="H3319" s="38">
        <v>1246099</v>
      </c>
      <c r="I3319" s="67">
        <v>0</v>
      </c>
      <c r="J3319" s="38">
        <v>99688</v>
      </c>
      <c r="K3319" s="38">
        <v>1345787</v>
      </c>
      <c r="L3319" s="7" t="s">
        <v>22849</v>
      </c>
      <c r="O3319" s="35">
        <f>IF(Table1[[#This Row],[Phân loại]]="Tồn đầu kỳ",Table1[[#This Row],[Tổng giá trị]],0)</f>
        <v>0</v>
      </c>
      <c r="P3319" s="7">
        <f>IF(Table1[[#This Row],[Số còn phải thu ĐK]]&lt;&gt;0,0,IF(Table1[[#This Row],[Phân loại]]="Bán hàng",Table1[[#This Row],[Tổng giá trị]],-Table1[[#This Row],[Tổng giá trị]]))</f>
        <v>1345787</v>
      </c>
      <c r="Q3319" s="35">
        <f t="shared" si="807"/>
        <v>0</v>
      </c>
      <c r="R3319" s="7">
        <f>Table1[[#This Row],[Số còn phải thu ĐK]]+Table1[[#This Row],[Giá Trị HD sau CK]]-Table1[[#This Row],[Số tiền đã thu]]</f>
        <v>1345787</v>
      </c>
      <c r="S3319" s="6">
        <f>IF(Table1[[#This Row],[Ngày hóa đơn]]&lt;&gt;"",Table1[[#This Row],[Ngày hóa đơn]],IF(Table1[[#This Row],[Ngày hạch toán]]&lt;&gt;"",Table1[[#This Row],[Ngày hạch toán]],""))</f>
        <v>46056</v>
      </c>
      <c r="T3319" s="7"/>
      <c r="U3319" s="6">
        <f>IF(Table1[[#This Row],[Ngày tính CN]]="","",S3319+T3319)</f>
        <v>46056</v>
      </c>
      <c r="V3319" s="35">
        <f ca="1">IF(Table1[[#This Row],[Hạn thanh toán]]="","",IF((U3319-NOW())&lt;0,0,(U3319-NOW())))</f>
        <v>0</v>
      </c>
      <c r="W3319" s="35"/>
      <c r="X3319" s="35">
        <f t="shared" ca="1" si="808"/>
        <v>114.49031932870275</v>
      </c>
      <c r="Y3319" s="2" t="str">
        <f t="shared" ca="1" si="809"/>
        <v>Nợ quá hạn từ 90 ngày đến 120 ngày</v>
      </c>
      <c r="Z3319" s="51">
        <f t="shared" si="805"/>
        <v>46056</v>
      </c>
      <c r="AA3319" s="51" t="str">
        <f t="shared" si="806"/>
        <v/>
      </c>
      <c r="AD3319" s="2" t="str">
        <f>VLOOKUP($A3319,MA_KH!$A:$Q,MA_KH!O$1,0)</f>
        <v>NHATMINH</v>
      </c>
      <c r="AE3319" s="2" t="str">
        <f>VLOOKUP($A3319,MA_KH!$A:$Q,MA_KH!P$1,0)</f>
        <v>CÔNG TY TNHH SẢN XUẤT THƯƠNG MẠI DỊCH VỤ NHẬT MINH BAKERY</v>
      </c>
    </row>
    <row r="3320" spans="1:31" ht="25.5" hidden="1" customHeight="1" x14ac:dyDescent="0.2">
      <c r="A3320" s="30" t="s">
        <v>22062</v>
      </c>
      <c r="B3320" s="30" t="s">
        <v>4063</v>
      </c>
      <c r="C3320" s="37">
        <v>46056</v>
      </c>
      <c r="D3320" s="30" t="s">
        <v>23896</v>
      </c>
      <c r="E3320" s="37">
        <v>46056</v>
      </c>
      <c r="F3320" s="30">
        <v>8505</v>
      </c>
      <c r="G3320" s="30" t="s">
        <v>23897</v>
      </c>
      <c r="H3320" s="38">
        <v>800241</v>
      </c>
      <c r="I3320" s="67">
        <v>0</v>
      </c>
      <c r="J3320" s="38">
        <v>64019</v>
      </c>
      <c r="K3320" s="38">
        <v>864260</v>
      </c>
      <c r="L3320" s="7" t="s">
        <v>22849</v>
      </c>
      <c r="O3320" s="35">
        <f>IF(Table1[[#This Row],[Phân loại]]="Tồn đầu kỳ",Table1[[#This Row],[Tổng giá trị]],0)</f>
        <v>0</v>
      </c>
      <c r="P3320" s="7">
        <f>IF(Table1[[#This Row],[Số còn phải thu ĐK]]&lt;&gt;0,0,IF(Table1[[#This Row],[Phân loại]]="Bán hàng",Table1[[#This Row],[Tổng giá trị]],-Table1[[#This Row],[Tổng giá trị]]))</f>
        <v>864260</v>
      </c>
      <c r="Q3320" s="35">
        <f t="shared" si="807"/>
        <v>0</v>
      </c>
      <c r="R3320" s="7">
        <f>Table1[[#This Row],[Số còn phải thu ĐK]]+Table1[[#This Row],[Giá Trị HD sau CK]]-Table1[[#This Row],[Số tiền đã thu]]</f>
        <v>864260</v>
      </c>
      <c r="S3320" s="6">
        <f>IF(Table1[[#This Row],[Ngày hóa đơn]]&lt;&gt;"",Table1[[#This Row],[Ngày hóa đơn]],IF(Table1[[#This Row],[Ngày hạch toán]]&lt;&gt;"",Table1[[#This Row],[Ngày hạch toán]],""))</f>
        <v>46056</v>
      </c>
      <c r="T3320" s="7"/>
      <c r="U3320" s="6">
        <f>IF(Table1[[#This Row],[Ngày tính CN]]="","",S3320+T3320)</f>
        <v>46056</v>
      </c>
      <c r="V3320" s="35">
        <f ca="1">IF(Table1[[#This Row],[Hạn thanh toán]]="","",IF((U3320-NOW())&lt;0,0,(U3320-NOW())))</f>
        <v>0</v>
      </c>
      <c r="W3320" s="35"/>
      <c r="X3320" s="35">
        <f t="shared" ca="1" si="808"/>
        <v>114.49031932870275</v>
      </c>
      <c r="Y3320" s="2" t="str">
        <f t="shared" ca="1" si="809"/>
        <v>Nợ quá hạn từ 90 ngày đến 120 ngày</v>
      </c>
      <c r="Z3320" s="51">
        <f t="shared" si="805"/>
        <v>46056</v>
      </c>
      <c r="AA3320" s="51" t="str">
        <f t="shared" si="806"/>
        <v/>
      </c>
      <c r="AD3320" s="2" t="str">
        <f>VLOOKUP($A3320,MA_KH!$A:$Q,MA_KH!O$1,0)</f>
        <v>NHATMINH</v>
      </c>
      <c r="AE3320" s="2" t="str">
        <f>VLOOKUP($A3320,MA_KH!$A:$Q,MA_KH!P$1,0)</f>
        <v>CÔNG TY TNHH SẢN XUẤT THƯƠNG MẠI DỊCH VỤ NHẬT MINH BAKERY</v>
      </c>
    </row>
    <row r="3321" spans="1:31" ht="25.5" hidden="1" customHeight="1" x14ac:dyDescent="0.2">
      <c r="A3321" s="30" t="s">
        <v>22306</v>
      </c>
      <c r="B3321" s="30" t="s">
        <v>32</v>
      </c>
      <c r="C3321" s="37">
        <v>46056</v>
      </c>
      <c r="D3321" s="30" t="s">
        <v>23898</v>
      </c>
      <c r="E3321" s="37">
        <v>46056</v>
      </c>
      <c r="F3321" s="30">
        <v>8508</v>
      </c>
      <c r="G3321" s="30" t="s">
        <v>23899</v>
      </c>
      <c r="H3321" s="38">
        <v>2917690</v>
      </c>
      <c r="I3321" s="67">
        <v>0</v>
      </c>
      <c r="J3321" s="38">
        <v>233415</v>
      </c>
      <c r="K3321" s="38">
        <v>3151105</v>
      </c>
      <c r="L3321" s="7" t="s">
        <v>22849</v>
      </c>
      <c r="O3321" s="35">
        <f>IF(Table1[[#This Row],[Phân loại]]="Tồn đầu kỳ",Table1[[#This Row],[Tổng giá trị]],0)</f>
        <v>0</v>
      </c>
      <c r="P3321" s="7">
        <f>IF(Table1[[#This Row],[Số còn phải thu ĐK]]&lt;&gt;0,0,IF(Table1[[#This Row],[Phân loại]]="Bán hàng",Table1[[#This Row],[Tổng giá trị]],-Table1[[#This Row],[Tổng giá trị]]))</f>
        <v>3151105</v>
      </c>
      <c r="Q3321" s="35">
        <f t="shared" si="807"/>
        <v>0</v>
      </c>
      <c r="R3321" s="7">
        <f>Table1[[#This Row],[Số còn phải thu ĐK]]+Table1[[#This Row],[Giá Trị HD sau CK]]-Table1[[#This Row],[Số tiền đã thu]]</f>
        <v>3151105</v>
      </c>
      <c r="S3321" s="6">
        <f>IF(Table1[[#This Row],[Ngày hóa đơn]]&lt;&gt;"",Table1[[#This Row],[Ngày hóa đơn]],IF(Table1[[#This Row],[Ngày hạch toán]]&lt;&gt;"",Table1[[#This Row],[Ngày hạch toán]],""))</f>
        <v>46056</v>
      </c>
      <c r="T3321" s="7"/>
      <c r="U3321" s="6">
        <f>IF(Table1[[#This Row],[Ngày tính CN]]="","",S3321+T3321)</f>
        <v>46056</v>
      </c>
      <c r="V3321" s="35">
        <f ca="1">IF(Table1[[#This Row],[Hạn thanh toán]]="","",IF((U3321-NOW())&lt;0,0,(U3321-NOW())))</f>
        <v>0</v>
      </c>
      <c r="W3321" s="35"/>
      <c r="X3321" s="35">
        <f t="shared" ca="1" si="808"/>
        <v>114.49031932870275</v>
      </c>
      <c r="Y3321" s="2" t="str">
        <f t="shared" ca="1" si="809"/>
        <v>Nợ quá hạn từ 90 ngày đến 120 ngày</v>
      </c>
      <c r="Z3321" s="51">
        <f t="shared" si="805"/>
        <v>46056</v>
      </c>
      <c r="AA3321" s="51" t="str">
        <f t="shared" si="806"/>
        <v/>
      </c>
      <c r="AD3321" s="2" t="str">
        <f>VLOOKUP($A3321,MA_KH!$A:$Q,MA_KH!O$1,0)</f>
        <v>SATRA TRUNG TÂM</v>
      </c>
      <c r="AE3321" s="2" t="str">
        <f>VLOOKUP($A3321,MA_KH!$A:$Q,MA_KH!P$1,0)</f>
        <v>TRUNG TÂM ĐIỀU HÀNH SATRAFOODS</v>
      </c>
    </row>
    <row r="3322" spans="1:31" ht="25.5" hidden="1" customHeight="1" x14ac:dyDescent="0.2">
      <c r="A3322" s="30" t="s">
        <v>22265</v>
      </c>
      <c r="B3322" s="30" t="s">
        <v>40</v>
      </c>
      <c r="C3322" s="37">
        <v>46056</v>
      </c>
      <c r="D3322" s="30" t="s">
        <v>23900</v>
      </c>
      <c r="E3322" s="37">
        <v>46056</v>
      </c>
      <c r="F3322" s="30">
        <v>8513</v>
      </c>
      <c r="G3322" s="30" t="s">
        <v>23901</v>
      </c>
      <c r="H3322" s="38">
        <v>3857167</v>
      </c>
      <c r="I3322" s="67">
        <v>0</v>
      </c>
      <c r="J3322" s="38">
        <v>308573</v>
      </c>
      <c r="K3322" s="38">
        <v>4165740</v>
      </c>
      <c r="L3322" s="7" t="s">
        <v>22849</v>
      </c>
      <c r="O3322" s="35">
        <f>IF(Table1[[#This Row],[Phân loại]]="Tồn đầu kỳ",Table1[[#This Row],[Tổng giá trị]],0)</f>
        <v>0</v>
      </c>
      <c r="P3322" s="7">
        <f>IF(Table1[[#This Row],[Số còn phải thu ĐK]]&lt;&gt;0,0,IF(Table1[[#This Row],[Phân loại]]="Bán hàng",Table1[[#This Row],[Tổng giá trị]],-Table1[[#This Row],[Tổng giá trị]]))</f>
        <v>4165740</v>
      </c>
      <c r="Q3322" s="35">
        <f t="shared" si="807"/>
        <v>0</v>
      </c>
      <c r="R3322" s="7">
        <f>Table1[[#This Row],[Số còn phải thu ĐK]]+Table1[[#This Row],[Giá Trị HD sau CK]]-Table1[[#This Row],[Số tiền đã thu]]</f>
        <v>4165740</v>
      </c>
      <c r="S3322" s="6">
        <f>IF(Table1[[#This Row],[Ngày hóa đơn]]&lt;&gt;"",Table1[[#This Row],[Ngày hóa đơn]],IF(Table1[[#This Row],[Ngày hạch toán]]&lt;&gt;"",Table1[[#This Row],[Ngày hạch toán]],""))</f>
        <v>46056</v>
      </c>
      <c r="T3322" s="7"/>
      <c r="U3322" s="6">
        <f>IF(Table1[[#This Row],[Ngày tính CN]]="","",S3322+T3322)</f>
        <v>46056</v>
      </c>
      <c r="V3322" s="35">
        <f ca="1">IF(Table1[[#This Row],[Hạn thanh toán]]="","",IF((U3322-NOW())&lt;0,0,(U3322-NOW())))</f>
        <v>0</v>
      </c>
      <c r="W3322" s="35"/>
      <c r="X3322" s="35">
        <f t="shared" ca="1" si="808"/>
        <v>114.49031932870275</v>
      </c>
      <c r="Y3322" s="2" t="str">
        <f t="shared" ca="1" si="809"/>
        <v>Nợ quá hạn từ 90 ngày đến 120 ngày</v>
      </c>
      <c r="Z3322" s="51">
        <f t="shared" si="805"/>
        <v>46056</v>
      </c>
      <c r="AA3322" s="51" t="str">
        <f t="shared" si="806"/>
        <v/>
      </c>
      <c r="AD3322" s="2" t="str">
        <f>VLOOKUP($A3322,MA_KH!$A:$Q,MA_KH!O$1,0)</f>
        <v>SATRA - STSG</v>
      </c>
      <c r="AE3322" s="2" t="str">
        <f>VLOOKUP($A3322,MA_KH!$A:$Q,MA_KH!P$1,0)</f>
        <v>CN TCT TM SÀI GÒN – TNHH MTV – SIÊU THỊ SÀI GÒN</v>
      </c>
    </row>
    <row r="3323" spans="1:31" ht="25.5" hidden="1" customHeight="1" x14ac:dyDescent="0.2">
      <c r="A3323" s="30" t="s">
        <v>22057</v>
      </c>
      <c r="B3323" s="30" t="s">
        <v>4088</v>
      </c>
      <c r="C3323" s="37">
        <v>46056</v>
      </c>
      <c r="D3323" s="30" t="s">
        <v>23902</v>
      </c>
      <c r="E3323" s="37">
        <v>46056</v>
      </c>
      <c r="F3323" s="30">
        <v>8509</v>
      </c>
      <c r="G3323" s="30" t="s">
        <v>22704</v>
      </c>
      <c r="H3323" s="38">
        <v>8082375</v>
      </c>
      <c r="I3323" s="67">
        <v>0</v>
      </c>
      <c r="J3323" s="38">
        <v>646590</v>
      </c>
      <c r="K3323" s="38">
        <v>8728965</v>
      </c>
      <c r="L3323" s="7" t="s">
        <v>22849</v>
      </c>
      <c r="M3323" s="6">
        <v>46093</v>
      </c>
      <c r="O3323" s="35">
        <f>IF(Table1[[#This Row],[Phân loại]]="Tồn đầu kỳ",Table1[[#This Row],[Tổng giá trị]],0)</f>
        <v>0</v>
      </c>
      <c r="P3323" s="7">
        <f>IF(Table1[[#This Row],[Số còn phải thu ĐK]]&lt;&gt;0,0,IF(Table1[[#This Row],[Phân loại]]="Bán hàng",Table1[[#This Row],[Tổng giá trị]],-Table1[[#This Row],[Tổng giá trị]]))</f>
        <v>8728965</v>
      </c>
      <c r="Q3323" s="35">
        <f t="shared" si="807"/>
        <v>8728965</v>
      </c>
      <c r="R3323" s="7">
        <f>Table1[[#This Row],[Số còn phải thu ĐK]]+Table1[[#This Row],[Giá Trị HD sau CK]]-Table1[[#This Row],[Số tiền đã thu]]</f>
        <v>0</v>
      </c>
      <c r="S3323" s="6">
        <f>IF(Table1[[#This Row],[Ngày hóa đơn]]&lt;&gt;"",Table1[[#This Row],[Ngày hóa đơn]],IF(Table1[[#This Row],[Ngày hạch toán]]&lt;&gt;"",Table1[[#This Row],[Ngày hạch toán]],""))</f>
        <v>46056</v>
      </c>
      <c r="T3323" s="7"/>
      <c r="U3323" s="6">
        <f>IF(Table1[[#This Row],[Ngày tính CN]]="","",S3323+T3323)</f>
        <v>46056</v>
      </c>
      <c r="V3323" s="35">
        <f ca="1">IF(Table1[[#This Row],[Hạn thanh toán]]="","",IF((U3323-NOW())&lt;0,0,(U3323-NOW())))</f>
        <v>0</v>
      </c>
      <c r="W3323" s="35"/>
      <c r="X3323" s="35" t="str">
        <f t="shared" ca="1" si="808"/>
        <v/>
      </c>
      <c r="Y3323" s="2" t="str">
        <f t="shared" si="809"/>
        <v>Đã thanh toán</v>
      </c>
      <c r="Z3323" s="51">
        <f t="shared" si="805"/>
        <v>46056</v>
      </c>
      <c r="AA3323" s="51">
        <f t="shared" si="806"/>
        <v>46093</v>
      </c>
      <c r="AD3323" s="2" t="str">
        <f>VLOOKUP($A3323,MA_KH!$A:$Q,MA_KH!O$1,0)</f>
        <v>MINHCAU</v>
      </c>
      <c r="AE3323" s="2" t="str">
        <f>VLOOKUP($A3323,MA_KH!$A:$Q,MA_KH!P$1,0)</f>
        <v>CÔNG TY CỔ PHẦN THƯƠNG MẠI VÀ DỊCH VỤ MINH CẦU</v>
      </c>
    </row>
    <row r="3324" spans="1:31" ht="25.5" hidden="1" customHeight="1" x14ac:dyDescent="0.2">
      <c r="A3324" s="30" t="s">
        <v>21980</v>
      </c>
      <c r="B3324" s="30" t="s">
        <v>3963</v>
      </c>
      <c r="C3324" s="37">
        <v>46056</v>
      </c>
      <c r="D3324" s="30" t="s">
        <v>23903</v>
      </c>
      <c r="E3324" s="37">
        <v>46056</v>
      </c>
      <c r="F3324" s="30">
        <v>9038</v>
      </c>
      <c r="G3324" s="30" t="s">
        <v>4381</v>
      </c>
      <c r="H3324" s="38">
        <v>723655</v>
      </c>
      <c r="I3324" s="67">
        <v>0</v>
      </c>
      <c r="J3324" s="38">
        <v>57892</v>
      </c>
      <c r="K3324" s="38">
        <v>781547</v>
      </c>
      <c r="L3324" s="7" t="s">
        <v>22849</v>
      </c>
      <c r="O3324" s="35">
        <f>IF(Table1[[#This Row],[Phân loại]]="Tồn đầu kỳ",Table1[[#This Row],[Tổng giá trị]],0)</f>
        <v>0</v>
      </c>
      <c r="P3324" s="7">
        <f>IF(Table1[[#This Row],[Số còn phải thu ĐK]]&lt;&gt;0,0,IF(Table1[[#This Row],[Phân loại]]="Bán hàng",Table1[[#This Row],[Tổng giá trị]],-Table1[[#This Row],[Tổng giá trị]]))</f>
        <v>781547</v>
      </c>
      <c r="Q3324" s="35">
        <f t="shared" si="807"/>
        <v>0</v>
      </c>
      <c r="R3324" s="7">
        <f>Table1[[#This Row],[Số còn phải thu ĐK]]+Table1[[#This Row],[Giá Trị HD sau CK]]-Table1[[#This Row],[Số tiền đã thu]]</f>
        <v>781547</v>
      </c>
      <c r="S3324" s="6">
        <f>IF(Table1[[#This Row],[Ngày hóa đơn]]&lt;&gt;"",Table1[[#This Row],[Ngày hóa đơn]],IF(Table1[[#This Row],[Ngày hạch toán]]&lt;&gt;"",Table1[[#This Row],[Ngày hạch toán]],""))</f>
        <v>46056</v>
      </c>
      <c r="T3324" s="7"/>
      <c r="U3324" s="6">
        <f>IF(Table1[[#This Row],[Ngày tính CN]]="","",S3324+T3324)</f>
        <v>46056</v>
      </c>
      <c r="V3324" s="35">
        <f ca="1">IF(Table1[[#This Row],[Hạn thanh toán]]="","",IF((U3324-NOW())&lt;0,0,(U3324-NOW())))</f>
        <v>0</v>
      </c>
      <c r="W3324" s="35"/>
      <c r="X3324" s="35">
        <f t="shared" ca="1" si="808"/>
        <v>114.49031932870275</v>
      </c>
      <c r="Y3324" s="2" t="str">
        <f t="shared" ca="1" si="809"/>
        <v>Nợ quá hạn từ 90 ngày đến 120 ngày</v>
      </c>
      <c r="Z3324" s="51">
        <f t="shared" si="805"/>
        <v>46056</v>
      </c>
      <c r="AA3324" s="51" t="str">
        <f t="shared" si="806"/>
        <v/>
      </c>
      <c r="AD3324" s="2" t="str">
        <f>VLOOKUP($A3324,MA_KH!$A:$Q,MA_KH!O$1,0)</f>
        <v>KMARKET</v>
      </c>
      <c r="AE3324" s="2" t="str">
        <f>VLOOKUP($A3324,MA_KH!$A:$Q,MA_KH!P$1,0)</f>
        <v>CÔNG TY TNHH THƯƠNG MẠI K &amp; K TOÀN CẦU</v>
      </c>
    </row>
    <row r="3325" spans="1:31" ht="25.5" hidden="1" customHeight="1" x14ac:dyDescent="0.2">
      <c r="A3325" s="30" t="s">
        <v>22306</v>
      </c>
      <c r="B3325" s="30" t="s">
        <v>32</v>
      </c>
      <c r="C3325" s="37">
        <v>46057</v>
      </c>
      <c r="D3325" s="30" t="s">
        <v>23916</v>
      </c>
      <c r="E3325" s="37">
        <v>46057</v>
      </c>
      <c r="F3325" s="30">
        <v>9060</v>
      </c>
      <c r="G3325" s="30" t="s">
        <v>23917</v>
      </c>
      <c r="H3325" s="38">
        <v>724353</v>
      </c>
      <c r="I3325" s="67">
        <v>0</v>
      </c>
      <c r="J3325" s="38">
        <v>57948</v>
      </c>
      <c r="K3325" s="38">
        <v>782301</v>
      </c>
      <c r="L3325" s="7" t="s">
        <v>22849</v>
      </c>
      <c r="O3325" s="35">
        <f>IF(Table1[[#This Row],[Phân loại]]="Tồn đầu kỳ",Table1[[#This Row],[Tổng giá trị]],0)</f>
        <v>0</v>
      </c>
      <c r="P3325" s="7">
        <f>IF(Table1[[#This Row],[Số còn phải thu ĐK]]&lt;&gt;0,0,IF(Table1[[#This Row],[Phân loại]]="Bán hàng",Table1[[#This Row],[Tổng giá trị]],-Table1[[#This Row],[Tổng giá trị]]))</f>
        <v>782301</v>
      </c>
      <c r="Q3325" s="35">
        <f t="shared" si="807"/>
        <v>0</v>
      </c>
      <c r="R3325" s="7">
        <f>Table1[[#This Row],[Số còn phải thu ĐK]]+Table1[[#This Row],[Giá Trị HD sau CK]]-Table1[[#This Row],[Số tiền đã thu]]</f>
        <v>782301</v>
      </c>
      <c r="S3325" s="6">
        <f>IF(Table1[[#This Row],[Ngày hóa đơn]]&lt;&gt;"",Table1[[#This Row],[Ngày hóa đơn]],IF(Table1[[#This Row],[Ngày hạch toán]]&lt;&gt;"",Table1[[#This Row],[Ngày hạch toán]],""))</f>
        <v>46057</v>
      </c>
      <c r="T3325" s="7"/>
      <c r="U3325" s="6">
        <f>IF(Table1[[#This Row],[Ngày tính CN]]="","",S3325+T3325)</f>
        <v>46057</v>
      </c>
      <c r="V3325" s="35">
        <f ca="1">IF(Table1[[#This Row],[Hạn thanh toán]]="","",IF((U3325-NOW())&lt;0,0,(U3325-NOW())))</f>
        <v>0</v>
      </c>
      <c r="W3325" s="35"/>
      <c r="X3325" s="35">
        <f t="shared" ca="1" si="808"/>
        <v>113.49031932870275</v>
      </c>
      <c r="Y3325" s="2" t="str">
        <f t="shared" ca="1" si="809"/>
        <v>Nợ quá hạn từ 90 ngày đến 120 ngày</v>
      </c>
      <c r="Z3325" s="51">
        <f t="shared" si="805"/>
        <v>46057</v>
      </c>
      <c r="AA3325" s="51" t="str">
        <f t="shared" si="806"/>
        <v/>
      </c>
      <c r="AD3325" s="2" t="str">
        <f>VLOOKUP($A3325,MA_KH!$A:$Q,MA_KH!O$1,0)</f>
        <v>SATRA TRUNG TÂM</v>
      </c>
      <c r="AE3325" s="2" t="str">
        <f>VLOOKUP($A3325,MA_KH!$A:$Q,MA_KH!P$1,0)</f>
        <v>TRUNG TÂM ĐIỀU HÀNH SATRAFOODS</v>
      </c>
    </row>
    <row r="3326" spans="1:31" ht="25.5" hidden="1" customHeight="1" x14ac:dyDescent="0.2">
      <c r="A3326" s="30" t="s">
        <v>22306</v>
      </c>
      <c r="B3326" s="30" t="s">
        <v>32</v>
      </c>
      <c r="C3326" s="37">
        <v>46057</v>
      </c>
      <c r="D3326" s="30" t="s">
        <v>23918</v>
      </c>
      <c r="E3326" s="37">
        <v>46057</v>
      </c>
      <c r="F3326" s="30">
        <v>9068</v>
      </c>
      <c r="G3326" s="30" t="s">
        <v>23919</v>
      </c>
      <c r="H3326" s="38">
        <v>183750</v>
      </c>
      <c r="I3326" s="67">
        <v>0</v>
      </c>
      <c r="J3326" s="38">
        <v>14700</v>
      </c>
      <c r="K3326" s="38">
        <v>198450</v>
      </c>
      <c r="L3326" s="7" t="s">
        <v>22849</v>
      </c>
      <c r="O3326" s="35">
        <f>IF(Table1[[#This Row],[Phân loại]]="Tồn đầu kỳ",Table1[[#This Row],[Tổng giá trị]],0)</f>
        <v>0</v>
      </c>
      <c r="P3326" s="7">
        <f>IF(Table1[[#This Row],[Số còn phải thu ĐK]]&lt;&gt;0,0,IF(Table1[[#This Row],[Phân loại]]="Bán hàng",Table1[[#This Row],[Tổng giá trị]],-Table1[[#This Row],[Tổng giá trị]]))</f>
        <v>198450</v>
      </c>
      <c r="Q3326" s="35">
        <f t="shared" si="807"/>
        <v>0</v>
      </c>
      <c r="R3326" s="7">
        <f>Table1[[#This Row],[Số còn phải thu ĐK]]+Table1[[#This Row],[Giá Trị HD sau CK]]-Table1[[#This Row],[Số tiền đã thu]]</f>
        <v>198450</v>
      </c>
      <c r="S3326" s="6">
        <f>IF(Table1[[#This Row],[Ngày hóa đơn]]&lt;&gt;"",Table1[[#This Row],[Ngày hóa đơn]],IF(Table1[[#This Row],[Ngày hạch toán]]&lt;&gt;"",Table1[[#This Row],[Ngày hạch toán]],""))</f>
        <v>46057</v>
      </c>
      <c r="T3326" s="7"/>
      <c r="U3326" s="6">
        <f>IF(Table1[[#This Row],[Ngày tính CN]]="","",S3326+T3326)</f>
        <v>46057</v>
      </c>
      <c r="V3326" s="35">
        <f ca="1">IF(Table1[[#This Row],[Hạn thanh toán]]="","",IF((U3326-NOW())&lt;0,0,(U3326-NOW())))</f>
        <v>0</v>
      </c>
      <c r="W3326" s="35"/>
      <c r="X3326" s="35">
        <f t="shared" ca="1" si="808"/>
        <v>113.49031932870275</v>
      </c>
      <c r="Y3326" s="2" t="str">
        <f t="shared" ca="1" si="809"/>
        <v>Nợ quá hạn từ 90 ngày đến 120 ngày</v>
      </c>
      <c r="Z3326" s="51">
        <f t="shared" si="805"/>
        <v>46057</v>
      </c>
      <c r="AA3326" s="51" t="str">
        <f t="shared" si="806"/>
        <v/>
      </c>
      <c r="AD3326" s="2" t="str">
        <f>VLOOKUP($A3326,MA_KH!$A:$Q,MA_KH!O$1,0)</f>
        <v>SATRA TRUNG TÂM</v>
      </c>
      <c r="AE3326" s="2" t="str">
        <f>VLOOKUP($A3326,MA_KH!$A:$Q,MA_KH!P$1,0)</f>
        <v>TRUNG TÂM ĐIỀU HÀNH SATRAFOODS</v>
      </c>
    </row>
    <row r="3327" spans="1:31" ht="25.5" hidden="1" customHeight="1" x14ac:dyDescent="0.2">
      <c r="A3327" s="30" t="s">
        <v>22306</v>
      </c>
      <c r="B3327" s="30" t="s">
        <v>32</v>
      </c>
      <c r="C3327" s="37">
        <v>46057</v>
      </c>
      <c r="D3327" s="30" t="s">
        <v>23920</v>
      </c>
      <c r="E3327" s="37">
        <v>46057</v>
      </c>
      <c r="F3327" s="30">
        <v>9096</v>
      </c>
      <c r="G3327" s="30" t="s">
        <v>23921</v>
      </c>
      <c r="H3327" s="38">
        <v>962485</v>
      </c>
      <c r="I3327" s="67">
        <v>0</v>
      </c>
      <c r="J3327" s="38">
        <v>76999</v>
      </c>
      <c r="K3327" s="38">
        <v>1039484</v>
      </c>
      <c r="L3327" s="7" t="s">
        <v>22849</v>
      </c>
      <c r="O3327" s="35">
        <f>IF(Table1[[#This Row],[Phân loại]]="Tồn đầu kỳ",Table1[[#This Row],[Tổng giá trị]],0)</f>
        <v>0</v>
      </c>
      <c r="P3327" s="7">
        <f>IF(Table1[[#This Row],[Số còn phải thu ĐK]]&lt;&gt;0,0,IF(Table1[[#This Row],[Phân loại]]="Bán hàng",Table1[[#This Row],[Tổng giá trị]],-Table1[[#This Row],[Tổng giá trị]]))</f>
        <v>1039484</v>
      </c>
      <c r="Q3327" s="35">
        <f t="shared" si="807"/>
        <v>0</v>
      </c>
      <c r="R3327" s="7">
        <f>Table1[[#This Row],[Số còn phải thu ĐK]]+Table1[[#This Row],[Giá Trị HD sau CK]]-Table1[[#This Row],[Số tiền đã thu]]</f>
        <v>1039484</v>
      </c>
      <c r="S3327" s="6">
        <f>IF(Table1[[#This Row],[Ngày hóa đơn]]&lt;&gt;"",Table1[[#This Row],[Ngày hóa đơn]],IF(Table1[[#This Row],[Ngày hạch toán]]&lt;&gt;"",Table1[[#This Row],[Ngày hạch toán]],""))</f>
        <v>46057</v>
      </c>
      <c r="T3327" s="7"/>
      <c r="U3327" s="6">
        <f>IF(Table1[[#This Row],[Ngày tính CN]]="","",S3327+T3327)</f>
        <v>46057</v>
      </c>
      <c r="V3327" s="35">
        <f ca="1">IF(Table1[[#This Row],[Hạn thanh toán]]="","",IF((U3327-NOW())&lt;0,0,(U3327-NOW())))</f>
        <v>0</v>
      </c>
      <c r="W3327" s="35"/>
      <c r="X3327" s="35">
        <f t="shared" ca="1" si="808"/>
        <v>113.49031932870275</v>
      </c>
      <c r="Y3327" s="2" t="str">
        <f t="shared" ca="1" si="809"/>
        <v>Nợ quá hạn từ 90 ngày đến 120 ngày</v>
      </c>
      <c r="Z3327" s="51">
        <f t="shared" si="805"/>
        <v>46057</v>
      </c>
      <c r="AA3327" s="51" t="str">
        <f t="shared" si="806"/>
        <v/>
      </c>
      <c r="AD3327" s="2" t="str">
        <f>VLOOKUP($A3327,MA_KH!$A:$Q,MA_KH!O$1,0)</f>
        <v>SATRA TRUNG TÂM</v>
      </c>
      <c r="AE3327" s="2" t="str">
        <f>VLOOKUP($A3327,MA_KH!$A:$Q,MA_KH!P$1,0)</f>
        <v>TRUNG TÂM ĐIỀU HÀNH SATRAFOODS</v>
      </c>
    </row>
    <row r="3328" spans="1:31" ht="25.5" hidden="1" customHeight="1" x14ac:dyDescent="0.2">
      <c r="A3328" s="30" t="s">
        <v>21956</v>
      </c>
      <c r="B3328" s="30" t="s">
        <v>4191</v>
      </c>
      <c r="C3328" s="37">
        <v>46057</v>
      </c>
      <c r="D3328" s="30" t="s">
        <v>23922</v>
      </c>
      <c r="E3328" s="37">
        <v>46057</v>
      </c>
      <c r="F3328" s="30">
        <v>9099</v>
      </c>
      <c r="G3328" s="30" t="s">
        <v>23923</v>
      </c>
      <c r="H3328" s="38">
        <v>7870586</v>
      </c>
      <c r="I3328" s="67">
        <v>0</v>
      </c>
      <c r="J3328" s="38">
        <v>629647</v>
      </c>
      <c r="K3328" s="38">
        <v>8500233</v>
      </c>
      <c r="L3328" s="7" t="s">
        <v>22849</v>
      </c>
      <c r="O3328" s="35">
        <f>IF(Table1[[#This Row],[Phân loại]]="Tồn đầu kỳ",Table1[[#This Row],[Tổng giá trị]],0)</f>
        <v>0</v>
      </c>
      <c r="P3328" s="7">
        <f>IF(Table1[[#This Row],[Số còn phải thu ĐK]]&lt;&gt;0,0,IF(Table1[[#This Row],[Phân loại]]="Bán hàng",Table1[[#This Row],[Tổng giá trị]],-Table1[[#This Row],[Tổng giá trị]]))</f>
        <v>8500233</v>
      </c>
      <c r="Q3328" s="35">
        <f t="shared" si="807"/>
        <v>0</v>
      </c>
      <c r="R3328" s="7">
        <f>Table1[[#This Row],[Số còn phải thu ĐK]]+Table1[[#This Row],[Giá Trị HD sau CK]]-Table1[[#This Row],[Số tiền đã thu]]</f>
        <v>8500233</v>
      </c>
      <c r="S3328" s="6">
        <f>IF(Table1[[#This Row],[Ngày hóa đơn]]&lt;&gt;"",Table1[[#This Row],[Ngày hóa đơn]],IF(Table1[[#This Row],[Ngày hạch toán]]&lt;&gt;"",Table1[[#This Row],[Ngày hạch toán]],""))</f>
        <v>46057</v>
      </c>
      <c r="T3328" s="7"/>
      <c r="U3328" s="6">
        <f>IF(Table1[[#This Row],[Ngày tính CN]]="","",S3328+T3328)</f>
        <v>46057</v>
      </c>
      <c r="V3328" s="35">
        <f ca="1">IF(Table1[[#This Row],[Hạn thanh toán]]="","",IF((U3328-NOW())&lt;0,0,(U3328-NOW())))</f>
        <v>0</v>
      </c>
      <c r="W3328" s="35"/>
      <c r="X3328" s="35">
        <f t="shared" ca="1" si="808"/>
        <v>113.49031932870275</v>
      </c>
      <c r="Y3328" s="2" t="str">
        <f t="shared" ca="1" si="809"/>
        <v>Nợ quá hạn từ 90 ngày đến 120 ngày</v>
      </c>
      <c r="Z3328" s="51">
        <f t="shared" si="805"/>
        <v>46057</v>
      </c>
      <c r="AA3328" s="51" t="str">
        <f t="shared" si="806"/>
        <v/>
      </c>
      <c r="AD3328" s="2" t="str">
        <f>VLOOKUP($A3328,MA_KH!$A:$Q,MA_KH!O$1,0)</f>
        <v>LARIA (FM)</v>
      </c>
      <c r="AE3328" s="2" t="str">
        <f>VLOOKUP($A3328,MA_KH!$A:$Q,MA_KH!P$1,0)</f>
        <v>CÔNG TY TNHH THƯƠNG MẠI LARIA</v>
      </c>
    </row>
    <row r="3329" spans="1:31" ht="25.5" hidden="1" customHeight="1" x14ac:dyDescent="0.2">
      <c r="A3329" s="30" t="s">
        <v>23533</v>
      </c>
      <c r="B3329" s="30" t="s">
        <v>4157</v>
      </c>
      <c r="C3329" s="37">
        <v>46057</v>
      </c>
      <c r="D3329" s="30" t="s">
        <v>23925</v>
      </c>
      <c r="E3329" s="37">
        <v>46057</v>
      </c>
      <c r="F3329" s="30">
        <v>9106</v>
      </c>
      <c r="G3329" s="30" t="s">
        <v>23926</v>
      </c>
      <c r="H3329" s="38">
        <v>491696</v>
      </c>
      <c r="I3329" s="67">
        <v>0</v>
      </c>
      <c r="J3329" s="38">
        <v>39336</v>
      </c>
      <c r="K3329" s="38">
        <v>531032</v>
      </c>
      <c r="L3329" s="7" t="s">
        <v>22849</v>
      </c>
      <c r="M3329" s="6">
        <v>46097</v>
      </c>
      <c r="O3329" s="35">
        <f>IF(Table1[[#This Row],[Phân loại]]="Tồn đầu kỳ",Table1[[#This Row],[Tổng giá trị]],0)</f>
        <v>0</v>
      </c>
      <c r="P3329" s="7">
        <f>IF(Table1[[#This Row],[Số còn phải thu ĐK]]&lt;&gt;0,0,IF(Table1[[#This Row],[Phân loại]]="Bán hàng",Table1[[#This Row],[Tổng giá trị]],-Table1[[#This Row],[Tổng giá trị]]))</f>
        <v>531032</v>
      </c>
      <c r="Q3329" s="35">
        <f t="shared" si="807"/>
        <v>531032</v>
      </c>
      <c r="R3329" s="7">
        <f>Table1[[#This Row],[Số còn phải thu ĐK]]+Table1[[#This Row],[Giá Trị HD sau CK]]-Table1[[#This Row],[Số tiền đã thu]]</f>
        <v>0</v>
      </c>
      <c r="S3329" s="6">
        <f>IF(Table1[[#This Row],[Ngày hóa đơn]]&lt;&gt;"",Table1[[#This Row],[Ngày hóa đơn]],IF(Table1[[#This Row],[Ngày hạch toán]]&lt;&gt;"",Table1[[#This Row],[Ngày hạch toán]],""))</f>
        <v>46057</v>
      </c>
      <c r="T3329" s="7"/>
      <c r="U3329" s="6">
        <f>IF(Table1[[#This Row],[Ngày tính CN]]="","",S3329+T3329)</f>
        <v>46057</v>
      </c>
      <c r="V3329" s="35">
        <f ca="1">IF(Table1[[#This Row],[Hạn thanh toán]]="","",IF((U3329-NOW())&lt;0,0,(U3329-NOW())))</f>
        <v>0</v>
      </c>
      <c r="W3329" s="35"/>
      <c r="X3329" s="35" t="str">
        <f t="shared" ca="1" si="808"/>
        <v/>
      </c>
      <c r="Y3329" s="2" t="str">
        <f t="shared" si="809"/>
        <v>Đã thanh toán</v>
      </c>
      <c r="Z3329" s="51">
        <f t="shared" si="805"/>
        <v>46057</v>
      </c>
      <c r="AA3329" s="51">
        <f t="shared" si="806"/>
        <v>46097</v>
      </c>
      <c r="AD3329" s="2" t="str">
        <f>VLOOKUP($A3329,MA_KH!$A:$Q,MA_KH!O$1,0)</f>
        <v>VITALMART</v>
      </c>
      <c r="AE3329" s="2" t="str">
        <f>VLOOKUP($A3329,MA_KH!$A:$Q,MA_KH!P$1,0)</f>
        <v>CÔNG TY CỔ PHẦN DỊCH VỤ THƯƠNG MẠI VITAL GO</v>
      </c>
    </row>
    <row r="3330" spans="1:31" ht="25.5" hidden="1" customHeight="1" x14ac:dyDescent="0.2">
      <c r="A3330" s="30" t="s">
        <v>23533</v>
      </c>
      <c r="B3330" s="30" t="s">
        <v>4157</v>
      </c>
      <c r="C3330" s="37">
        <v>46057</v>
      </c>
      <c r="D3330" s="30" t="s">
        <v>23927</v>
      </c>
      <c r="E3330" s="37">
        <v>46057</v>
      </c>
      <c r="F3330" s="30">
        <v>9107</v>
      </c>
      <c r="G3330" s="30" t="s">
        <v>23928</v>
      </c>
      <c r="H3330" s="38">
        <v>1189732</v>
      </c>
      <c r="I3330" s="67">
        <v>0</v>
      </c>
      <c r="J3330" s="38">
        <v>95179</v>
      </c>
      <c r="K3330" s="38">
        <v>1284911</v>
      </c>
      <c r="L3330" s="7" t="s">
        <v>22849</v>
      </c>
      <c r="M3330" s="6">
        <v>46097</v>
      </c>
      <c r="O3330" s="35">
        <f>IF(Table1[[#This Row],[Phân loại]]="Tồn đầu kỳ",Table1[[#This Row],[Tổng giá trị]],0)</f>
        <v>0</v>
      </c>
      <c r="P3330" s="7">
        <f>IF(Table1[[#This Row],[Số còn phải thu ĐK]]&lt;&gt;0,0,IF(Table1[[#This Row],[Phân loại]]="Bán hàng",Table1[[#This Row],[Tổng giá trị]],-Table1[[#This Row],[Tổng giá trị]]))</f>
        <v>1284911</v>
      </c>
      <c r="Q3330" s="35">
        <f t="shared" si="807"/>
        <v>1284911</v>
      </c>
      <c r="R3330" s="7">
        <f>Table1[[#This Row],[Số còn phải thu ĐK]]+Table1[[#This Row],[Giá Trị HD sau CK]]-Table1[[#This Row],[Số tiền đã thu]]</f>
        <v>0</v>
      </c>
      <c r="S3330" s="6">
        <f>IF(Table1[[#This Row],[Ngày hóa đơn]]&lt;&gt;"",Table1[[#This Row],[Ngày hóa đơn]],IF(Table1[[#This Row],[Ngày hạch toán]]&lt;&gt;"",Table1[[#This Row],[Ngày hạch toán]],""))</f>
        <v>46057</v>
      </c>
      <c r="T3330" s="7"/>
      <c r="U3330" s="6">
        <f>IF(Table1[[#This Row],[Ngày tính CN]]="","",S3330+T3330)</f>
        <v>46057</v>
      </c>
      <c r="V3330" s="35">
        <f ca="1">IF(Table1[[#This Row],[Hạn thanh toán]]="","",IF((U3330-NOW())&lt;0,0,(U3330-NOW())))</f>
        <v>0</v>
      </c>
      <c r="W3330" s="35"/>
      <c r="X3330" s="35" t="str">
        <f t="shared" ca="1" si="808"/>
        <v/>
      </c>
      <c r="Y3330" s="2" t="str">
        <f t="shared" si="809"/>
        <v>Đã thanh toán</v>
      </c>
      <c r="Z3330" s="51">
        <f t="shared" si="805"/>
        <v>46057</v>
      </c>
      <c r="AA3330" s="51">
        <f t="shared" si="806"/>
        <v>46097</v>
      </c>
      <c r="AD3330" s="2" t="str">
        <f>VLOOKUP($A3330,MA_KH!$A:$Q,MA_KH!O$1,0)</f>
        <v>VITALMART</v>
      </c>
      <c r="AE3330" s="2" t="str">
        <f>VLOOKUP($A3330,MA_KH!$A:$Q,MA_KH!P$1,0)</f>
        <v>CÔNG TY CỔ PHẦN DỊCH VỤ THƯƠNG MẠI VITAL GO</v>
      </c>
    </row>
    <row r="3331" spans="1:31" ht="25.5" hidden="1" customHeight="1" x14ac:dyDescent="0.2">
      <c r="A3331" s="30" t="s">
        <v>22436</v>
      </c>
      <c r="B3331" s="30" t="s">
        <v>3966</v>
      </c>
      <c r="C3331" s="37">
        <v>46057</v>
      </c>
      <c r="D3331" s="30" t="s">
        <v>23929</v>
      </c>
      <c r="E3331" s="37">
        <v>46057</v>
      </c>
      <c r="F3331" s="30">
        <v>9333</v>
      </c>
      <c r="G3331" s="30" t="s">
        <v>23930</v>
      </c>
      <c r="H3331" s="38">
        <v>1441290</v>
      </c>
      <c r="I3331" s="67">
        <v>0</v>
      </c>
      <c r="J3331" s="38">
        <v>115303</v>
      </c>
      <c r="K3331" s="38">
        <v>1556593</v>
      </c>
      <c r="L3331" s="7" t="s">
        <v>22849</v>
      </c>
      <c r="O3331" s="35">
        <f>IF(Table1[[#This Row],[Phân loại]]="Tồn đầu kỳ",Table1[[#This Row],[Tổng giá trị]],0)</f>
        <v>0</v>
      </c>
      <c r="P3331" s="7">
        <f>IF(Table1[[#This Row],[Số còn phải thu ĐK]]&lt;&gt;0,0,IF(Table1[[#This Row],[Phân loại]]="Bán hàng",Table1[[#This Row],[Tổng giá trị]],-Table1[[#This Row],[Tổng giá trị]]))</f>
        <v>1556593</v>
      </c>
      <c r="Q3331" s="35">
        <f t="shared" si="807"/>
        <v>0</v>
      </c>
      <c r="R3331" s="7">
        <f>Table1[[#This Row],[Số còn phải thu ĐK]]+Table1[[#This Row],[Giá Trị HD sau CK]]-Table1[[#This Row],[Số tiền đã thu]]</f>
        <v>1556593</v>
      </c>
      <c r="S3331" s="6">
        <f>IF(Table1[[#This Row],[Ngày hóa đơn]]&lt;&gt;"",Table1[[#This Row],[Ngày hóa đơn]],IF(Table1[[#This Row],[Ngày hạch toán]]&lt;&gt;"",Table1[[#This Row],[Ngày hạch toán]],""))</f>
        <v>46057</v>
      </c>
      <c r="T3331" s="7"/>
      <c r="U3331" s="6">
        <f>IF(Table1[[#This Row],[Ngày tính CN]]="","",S3331+T3331)</f>
        <v>46057</v>
      </c>
      <c r="V3331" s="35">
        <f ca="1">IF(Table1[[#This Row],[Hạn thanh toán]]="","",IF((U3331-NOW())&lt;0,0,(U3331-NOW())))</f>
        <v>0</v>
      </c>
      <c r="W3331" s="35"/>
      <c r="X3331" s="35">
        <f t="shared" ca="1" si="808"/>
        <v>113.49031932870275</v>
      </c>
      <c r="Y3331" s="2" t="str">
        <f t="shared" ca="1" si="809"/>
        <v>Nợ quá hạn từ 90 ngày đến 120 ngày</v>
      </c>
      <c r="Z3331" s="51">
        <f t="shared" si="805"/>
        <v>46057</v>
      </c>
      <c r="AA3331" s="51" t="str">
        <f t="shared" si="806"/>
        <v/>
      </c>
      <c r="AD3331" s="2" t="str">
        <f>VLOOKUP($A3331,MA_KH!$A:$Q,MA_KH!O$1,0)</f>
        <v>SMART</v>
      </c>
      <c r="AE3331" s="2" t="str">
        <f>VLOOKUP($A3331,MA_KH!$A:$Q,MA_KH!P$1,0)</f>
        <v>CÔNG TY TNHH KINH DOANH THƯƠNG MẠI VÀ DỊCH VỤ SUNSHINE MART</v>
      </c>
    </row>
    <row r="3332" spans="1:31" ht="25.5" hidden="1" customHeight="1" x14ac:dyDescent="0.2">
      <c r="A3332" s="30" t="s">
        <v>22436</v>
      </c>
      <c r="B3332" s="30" t="s">
        <v>3966</v>
      </c>
      <c r="C3332" s="37">
        <v>46057</v>
      </c>
      <c r="D3332" s="30" t="s">
        <v>23931</v>
      </c>
      <c r="E3332" s="37">
        <v>46057</v>
      </c>
      <c r="F3332" s="30">
        <v>9334</v>
      </c>
      <c r="G3332" s="30" t="s">
        <v>23932</v>
      </c>
      <c r="H3332" s="38">
        <v>940146</v>
      </c>
      <c r="I3332" s="67">
        <v>0</v>
      </c>
      <c r="J3332" s="38">
        <v>75212</v>
      </c>
      <c r="K3332" s="38">
        <v>1015358</v>
      </c>
      <c r="L3332" s="7" t="s">
        <v>22849</v>
      </c>
      <c r="O3332" s="35">
        <f>IF(Table1[[#This Row],[Phân loại]]="Tồn đầu kỳ",Table1[[#This Row],[Tổng giá trị]],0)</f>
        <v>0</v>
      </c>
      <c r="P3332" s="7">
        <f>IF(Table1[[#This Row],[Số còn phải thu ĐK]]&lt;&gt;0,0,IF(Table1[[#This Row],[Phân loại]]="Bán hàng",Table1[[#This Row],[Tổng giá trị]],-Table1[[#This Row],[Tổng giá trị]]))</f>
        <v>1015358</v>
      </c>
      <c r="Q3332" s="35">
        <f t="shared" si="807"/>
        <v>0</v>
      </c>
      <c r="R3332" s="7">
        <f>Table1[[#This Row],[Số còn phải thu ĐK]]+Table1[[#This Row],[Giá Trị HD sau CK]]-Table1[[#This Row],[Số tiền đã thu]]</f>
        <v>1015358</v>
      </c>
      <c r="S3332" s="6">
        <f>IF(Table1[[#This Row],[Ngày hóa đơn]]&lt;&gt;"",Table1[[#This Row],[Ngày hóa đơn]],IF(Table1[[#This Row],[Ngày hạch toán]]&lt;&gt;"",Table1[[#This Row],[Ngày hạch toán]],""))</f>
        <v>46057</v>
      </c>
      <c r="T3332" s="7"/>
      <c r="U3332" s="6">
        <f>IF(Table1[[#This Row],[Ngày tính CN]]="","",S3332+T3332)</f>
        <v>46057</v>
      </c>
      <c r="V3332" s="35">
        <f ca="1">IF(Table1[[#This Row],[Hạn thanh toán]]="","",IF((U3332-NOW())&lt;0,0,(U3332-NOW())))</f>
        <v>0</v>
      </c>
      <c r="W3332" s="35"/>
      <c r="X3332" s="35">
        <f t="shared" ca="1" si="808"/>
        <v>113.49031932870275</v>
      </c>
      <c r="Y3332" s="2" t="str">
        <f t="shared" ca="1" si="809"/>
        <v>Nợ quá hạn từ 90 ngày đến 120 ngày</v>
      </c>
      <c r="Z3332" s="51">
        <f t="shared" ref="Z3332:Z3395" si="810">IF(S3332="","",S3332)</f>
        <v>46057</v>
      </c>
      <c r="AA3332" s="51" t="str">
        <f t="shared" ref="AA3332:AA3395" si="811">IF(M3332="","",M3332)</f>
        <v/>
      </c>
      <c r="AD3332" s="2" t="str">
        <f>VLOOKUP($A3332,MA_KH!$A:$Q,MA_KH!O$1,0)</f>
        <v>SMART</v>
      </c>
      <c r="AE3332" s="2" t="str">
        <f>VLOOKUP($A3332,MA_KH!$A:$Q,MA_KH!P$1,0)</f>
        <v>CÔNG TY TNHH KINH DOANH THƯƠNG MẠI VÀ DỊCH VỤ SUNSHINE MART</v>
      </c>
    </row>
    <row r="3333" spans="1:31" ht="25.5" hidden="1" customHeight="1" x14ac:dyDescent="0.2">
      <c r="A3333" s="30" t="s">
        <v>22545</v>
      </c>
      <c r="B3333" s="30" t="s">
        <v>4495</v>
      </c>
      <c r="C3333" s="37">
        <v>46057</v>
      </c>
      <c r="D3333" s="30" t="s">
        <v>23933</v>
      </c>
      <c r="E3333" s="37">
        <v>46057</v>
      </c>
      <c r="F3333" s="30">
        <v>9335</v>
      </c>
      <c r="G3333" s="30" t="s">
        <v>23934</v>
      </c>
      <c r="H3333" s="38">
        <v>697590</v>
      </c>
      <c r="I3333" s="67">
        <v>0</v>
      </c>
      <c r="J3333" s="38">
        <v>55807</v>
      </c>
      <c r="K3333" s="38">
        <v>753397</v>
      </c>
      <c r="L3333" s="7" t="s">
        <v>22849</v>
      </c>
      <c r="M3333" s="6">
        <v>46091</v>
      </c>
      <c r="O3333" s="35">
        <f>IF(Table1[[#This Row],[Phân loại]]="Tồn đầu kỳ",Table1[[#This Row],[Tổng giá trị]],0)</f>
        <v>0</v>
      </c>
      <c r="P3333" s="7">
        <f>IF(Table1[[#This Row],[Số còn phải thu ĐK]]&lt;&gt;0,0,IF(Table1[[#This Row],[Phân loại]]="Bán hàng",Table1[[#This Row],[Tổng giá trị]],-Table1[[#This Row],[Tổng giá trị]]))</f>
        <v>753397</v>
      </c>
      <c r="Q3333" s="35">
        <f t="shared" si="807"/>
        <v>753397</v>
      </c>
      <c r="R3333" s="7">
        <f>Table1[[#This Row],[Số còn phải thu ĐK]]+Table1[[#This Row],[Giá Trị HD sau CK]]-Table1[[#This Row],[Số tiền đã thu]]</f>
        <v>0</v>
      </c>
      <c r="S3333" s="6">
        <f>IF(Table1[[#This Row],[Ngày hóa đơn]]&lt;&gt;"",Table1[[#This Row],[Ngày hóa đơn]],IF(Table1[[#This Row],[Ngày hạch toán]]&lt;&gt;"",Table1[[#This Row],[Ngày hạch toán]],""))</f>
        <v>46057</v>
      </c>
      <c r="T3333" s="7"/>
      <c r="U3333" s="6">
        <f>IF(Table1[[#This Row],[Ngày tính CN]]="","",S3333+T3333)</f>
        <v>46057</v>
      </c>
      <c r="V3333" s="35">
        <f ca="1">IF(Table1[[#This Row],[Hạn thanh toán]]="","",IF((U3333-NOW())&lt;0,0,(U3333-NOW())))</f>
        <v>0</v>
      </c>
      <c r="W3333" s="35"/>
      <c r="X3333" s="35" t="str">
        <f t="shared" ca="1" si="808"/>
        <v/>
      </c>
      <c r="Y3333" s="2" t="str">
        <f t="shared" si="809"/>
        <v>Đã thanh toán</v>
      </c>
      <c r="Z3333" s="51">
        <f t="shared" si="810"/>
        <v>46057</v>
      </c>
      <c r="AA3333" s="51">
        <f t="shared" si="811"/>
        <v>46091</v>
      </c>
      <c r="AD3333" s="2" t="str">
        <f>VLOOKUP($A3333,MA_KH!$A:$Q,MA_KH!O$1,0)</f>
        <v>VNPOST</v>
      </c>
      <c r="AE3333" s="2" t="str">
        <f>VLOOKUP($A3333,MA_KH!$A:$Q,MA_KH!P$1,0)</f>
        <v>TỔNG CÔNG TY BƯU ĐIỆN VIỆT NAM</v>
      </c>
    </row>
    <row r="3334" spans="1:31" ht="25.5" hidden="1" customHeight="1" x14ac:dyDescent="0.2">
      <c r="A3334" s="30" t="s">
        <v>22062</v>
      </c>
      <c r="B3334" s="30" t="s">
        <v>4063</v>
      </c>
      <c r="C3334" s="37">
        <v>46058</v>
      </c>
      <c r="D3334" s="30" t="s">
        <v>22824</v>
      </c>
      <c r="E3334" s="37">
        <v>46058</v>
      </c>
      <c r="F3334" s="30">
        <v>9382</v>
      </c>
      <c r="G3334" s="30" t="s">
        <v>23947</v>
      </c>
      <c r="H3334" s="38">
        <v>673188</v>
      </c>
      <c r="I3334" s="67">
        <v>0</v>
      </c>
      <c r="J3334" s="38">
        <v>53855</v>
      </c>
      <c r="K3334" s="38">
        <v>727043</v>
      </c>
      <c r="L3334" s="7" t="s">
        <v>22849</v>
      </c>
      <c r="O3334" s="35">
        <f>IF(Table1[[#This Row],[Phân loại]]="Tồn đầu kỳ",Table1[[#This Row],[Tổng giá trị]],0)</f>
        <v>0</v>
      </c>
      <c r="P3334" s="7">
        <f>IF(Table1[[#This Row],[Số còn phải thu ĐK]]&lt;&gt;0,0,IF(Table1[[#This Row],[Phân loại]]="Bán hàng",Table1[[#This Row],[Tổng giá trị]],-Table1[[#This Row],[Tổng giá trị]]))</f>
        <v>727043</v>
      </c>
      <c r="Q3334" s="35">
        <f t="shared" si="807"/>
        <v>0</v>
      </c>
      <c r="R3334" s="7">
        <f>Table1[[#This Row],[Số còn phải thu ĐK]]+Table1[[#This Row],[Giá Trị HD sau CK]]-Table1[[#This Row],[Số tiền đã thu]]</f>
        <v>727043</v>
      </c>
      <c r="S3334" s="6">
        <f>IF(Table1[[#This Row],[Ngày hóa đơn]]&lt;&gt;"",Table1[[#This Row],[Ngày hóa đơn]],IF(Table1[[#This Row],[Ngày hạch toán]]&lt;&gt;"",Table1[[#This Row],[Ngày hạch toán]],""))</f>
        <v>46058</v>
      </c>
      <c r="T3334" s="7"/>
      <c r="U3334" s="6">
        <f>IF(Table1[[#This Row],[Ngày tính CN]]="","",S3334+T3334)</f>
        <v>46058</v>
      </c>
      <c r="V3334" s="35">
        <f ca="1">IF(Table1[[#This Row],[Hạn thanh toán]]="","",IF((U3334-NOW())&lt;0,0,(U3334-NOW())))</f>
        <v>0</v>
      </c>
      <c r="W3334" s="35"/>
      <c r="X3334" s="35">
        <f t="shared" ca="1" si="808"/>
        <v>112.49031932870275</v>
      </c>
      <c r="Y3334" s="2" t="str">
        <f t="shared" ca="1" si="809"/>
        <v>Nợ quá hạn từ 90 ngày đến 120 ngày</v>
      </c>
      <c r="Z3334" s="51">
        <f t="shared" si="810"/>
        <v>46058</v>
      </c>
      <c r="AA3334" s="51" t="str">
        <f t="shared" si="811"/>
        <v/>
      </c>
      <c r="AD3334" s="2" t="str">
        <f>VLOOKUP($A3334,MA_KH!$A:$Q,MA_KH!O$1,0)</f>
        <v>NHATMINH</v>
      </c>
      <c r="AE3334" s="2" t="str">
        <f>VLOOKUP($A3334,MA_KH!$A:$Q,MA_KH!P$1,0)</f>
        <v>CÔNG TY TNHH SẢN XUẤT THƯƠNG MẠI DỊCH VỤ NHẬT MINH BAKERY</v>
      </c>
    </row>
    <row r="3335" spans="1:31" ht="25.5" hidden="1" customHeight="1" x14ac:dyDescent="0.2">
      <c r="A3335" s="30" t="s">
        <v>22099</v>
      </c>
      <c r="B3335" s="30" t="s">
        <v>3969</v>
      </c>
      <c r="C3335" s="37">
        <v>46058</v>
      </c>
      <c r="D3335" s="30" t="s">
        <v>23954</v>
      </c>
      <c r="E3335" s="37">
        <v>46058</v>
      </c>
      <c r="F3335" s="30">
        <v>9390</v>
      </c>
      <c r="G3335" s="30" t="s">
        <v>3974</v>
      </c>
      <c r="H3335" s="38">
        <v>695094</v>
      </c>
      <c r="I3335" s="67">
        <v>0</v>
      </c>
      <c r="J3335" s="38">
        <v>55608</v>
      </c>
      <c r="K3335" s="38">
        <v>750702</v>
      </c>
      <c r="L3335" s="7" t="s">
        <v>22849</v>
      </c>
      <c r="O3335" s="35">
        <f>IF(Table1[[#This Row],[Phân loại]]="Tồn đầu kỳ",Table1[[#This Row],[Tổng giá trị]],0)</f>
        <v>0</v>
      </c>
      <c r="P3335" s="7">
        <f>IF(Table1[[#This Row],[Số còn phải thu ĐK]]&lt;&gt;0,0,IF(Table1[[#This Row],[Phân loại]]="Bán hàng",Table1[[#This Row],[Tổng giá trị]],-Table1[[#This Row],[Tổng giá trị]]))</f>
        <v>750702</v>
      </c>
      <c r="Q3335" s="35">
        <f t="shared" si="807"/>
        <v>0</v>
      </c>
      <c r="R3335" s="7">
        <f>Table1[[#This Row],[Số còn phải thu ĐK]]+Table1[[#This Row],[Giá Trị HD sau CK]]-Table1[[#This Row],[Số tiền đã thu]]</f>
        <v>750702</v>
      </c>
      <c r="S3335" s="6">
        <f>IF(Table1[[#This Row],[Ngày hóa đơn]]&lt;&gt;"",Table1[[#This Row],[Ngày hóa đơn]],IF(Table1[[#This Row],[Ngày hạch toán]]&lt;&gt;"",Table1[[#This Row],[Ngày hạch toán]],""))</f>
        <v>46058</v>
      </c>
      <c r="T3335" s="7"/>
      <c r="U3335" s="6">
        <f>IF(Table1[[#This Row],[Ngày tính CN]]="","",S3335+T3335)</f>
        <v>46058</v>
      </c>
      <c r="V3335" s="35">
        <f ca="1">IF(Table1[[#This Row],[Hạn thanh toán]]="","",IF((U3335-NOW())&lt;0,0,(U3335-NOW())))</f>
        <v>0</v>
      </c>
      <c r="W3335" s="35"/>
      <c r="X3335" s="35">
        <f t="shared" ca="1" si="808"/>
        <v>112.49031932870275</v>
      </c>
      <c r="Y3335" s="2" t="str">
        <f t="shared" ca="1" si="809"/>
        <v>Nợ quá hạn từ 90 ngày đến 120 ngày</v>
      </c>
      <c r="Z3335" s="51">
        <f t="shared" si="810"/>
        <v>46058</v>
      </c>
      <c r="AA3335" s="51" t="str">
        <f t="shared" si="811"/>
        <v/>
      </c>
      <c r="AD3335" s="2" t="str">
        <f>VLOOKUP($A3335,MA_KH!$A:$Q,MA_KH!O$1,0)</f>
        <v>OKONO</v>
      </c>
      <c r="AE3335" s="2" t="str">
        <f>VLOOKUP($A3335,MA_KH!$A:$Q,MA_KH!P$1,0)</f>
        <v>CÔNG TY TNHH OKONO VIỆT NAM</v>
      </c>
    </row>
    <row r="3336" spans="1:31" ht="25.5" hidden="1" customHeight="1" x14ac:dyDescent="0.2">
      <c r="A3336" s="30" t="s">
        <v>22099</v>
      </c>
      <c r="B3336" s="30" t="s">
        <v>3969</v>
      </c>
      <c r="C3336" s="37">
        <v>46058</v>
      </c>
      <c r="D3336" s="30" t="s">
        <v>23955</v>
      </c>
      <c r="E3336" s="37">
        <v>46058</v>
      </c>
      <c r="F3336" s="30">
        <v>9391</v>
      </c>
      <c r="G3336" s="30" t="s">
        <v>4348</v>
      </c>
      <c r="H3336" s="38">
        <v>1970865</v>
      </c>
      <c r="I3336" s="67">
        <v>0</v>
      </c>
      <c r="J3336" s="38">
        <v>157669</v>
      </c>
      <c r="K3336" s="38">
        <v>2128534</v>
      </c>
      <c r="L3336" s="7" t="s">
        <v>22849</v>
      </c>
      <c r="O3336" s="35">
        <f>IF(Table1[[#This Row],[Phân loại]]="Tồn đầu kỳ",Table1[[#This Row],[Tổng giá trị]],0)</f>
        <v>0</v>
      </c>
      <c r="P3336" s="7">
        <f>IF(Table1[[#This Row],[Số còn phải thu ĐK]]&lt;&gt;0,0,IF(Table1[[#This Row],[Phân loại]]="Bán hàng",Table1[[#This Row],[Tổng giá trị]],-Table1[[#This Row],[Tổng giá trị]]))</f>
        <v>2128534</v>
      </c>
      <c r="Q3336" s="35">
        <f t="shared" si="807"/>
        <v>0</v>
      </c>
      <c r="R3336" s="7">
        <f>Table1[[#This Row],[Số còn phải thu ĐK]]+Table1[[#This Row],[Giá Trị HD sau CK]]-Table1[[#This Row],[Số tiền đã thu]]</f>
        <v>2128534</v>
      </c>
      <c r="S3336" s="6">
        <f>IF(Table1[[#This Row],[Ngày hóa đơn]]&lt;&gt;"",Table1[[#This Row],[Ngày hóa đơn]],IF(Table1[[#This Row],[Ngày hạch toán]]&lt;&gt;"",Table1[[#This Row],[Ngày hạch toán]],""))</f>
        <v>46058</v>
      </c>
      <c r="T3336" s="7"/>
      <c r="U3336" s="6">
        <f>IF(Table1[[#This Row],[Ngày tính CN]]="","",S3336+T3336)</f>
        <v>46058</v>
      </c>
      <c r="V3336" s="35">
        <f ca="1">IF(Table1[[#This Row],[Hạn thanh toán]]="","",IF((U3336-NOW())&lt;0,0,(U3336-NOW())))</f>
        <v>0</v>
      </c>
      <c r="W3336" s="35"/>
      <c r="X3336" s="35">
        <f t="shared" ca="1" si="808"/>
        <v>112.49031932870275</v>
      </c>
      <c r="Y3336" s="2" t="str">
        <f t="shared" ca="1" si="809"/>
        <v>Nợ quá hạn từ 90 ngày đến 120 ngày</v>
      </c>
      <c r="Z3336" s="51">
        <f t="shared" si="810"/>
        <v>46058</v>
      </c>
      <c r="AA3336" s="51" t="str">
        <f t="shared" si="811"/>
        <v/>
      </c>
      <c r="AD3336" s="2" t="str">
        <f>VLOOKUP($A3336,MA_KH!$A:$Q,MA_KH!O$1,0)</f>
        <v>OKONO</v>
      </c>
      <c r="AE3336" s="2" t="str">
        <f>VLOOKUP($A3336,MA_KH!$A:$Q,MA_KH!P$1,0)</f>
        <v>CÔNG TY TNHH OKONO VIỆT NAM</v>
      </c>
    </row>
    <row r="3337" spans="1:31" ht="25.5" hidden="1" customHeight="1" x14ac:dyDescent="0.2">
      <c r="A3337" s="30" t="s">
        <v>21961</v>
      </c>
      <c r="B3337" s="30" t="s">
        <v>4402</v>
      </c>
      <c r="C3337" s="37">
        <v>46058</v>
      </c>
      <c r="D3337" s="30" t="s">
        <v>23956</v>
      </c>
      <c r="E3337" s="37">
        <v>46058</v>
      </c>
      <c r="F3337" s="30">
        <v>9415</v>
      </c>
      <c r="G3337" s="30" t="s">
        <v>4403</v>
      </c>
      <c r="H3337" s="38">
        <v>2312884</v>
      </c>
      <c r="I3337" s="67">
        <v>208160</v>
      </c>
      <c r="J3337" s="38">
        <v>168378</v>
      </c>
      <c r="K3337" s="38">
        <v>2273102</v>
      </c>
      <c r="L3337" s="7" t="s">
        <v>22849</v>
      </c>
      <c r="O3337" s="35">
        <f>IF(Table1[[#This Row],[Phân loại]]="Tồn đầu kỳ",Table1[[#This Row],[Tổng giá trị]],0)</f>
        <v>0</v>
      </c>
      <c r="P3337" s="7">
        <f>IF(Table1[[#This Row],[Số còn phải thu ĐK]]&lt;&gt;0,0,IF(Table1[[#This Row],[Phân loại]]="Bán hàng",Table1[[#This Row],[Tổng giá trị]],-Table1[[#This Row],[Tổng giá trị]]))</f>
        <v>2273102</v>
      </c>
      <c r="Q3337" s="35">
        <f t="shared" ref="Q3337:Q3386" si="812">IF(M3337&lt;&gt;"",IF(O3337&lt;&gt;0,O3337,P3337),0)</f>
        <v>0</v>
      </c>
      <c r="R3337" s="7">
        <f>Table1[[#This Row],[Số còn phải thu ĐK]]+Table1[[#This Row],[Giá Trị HD sau CK]]-Table1[[#This Row],[Số tiền đã thu]]</f>
        <v>2273102</v>
      </c>
      <c r="S3337" s="6">
        <f>IF(Table1[[#This Row],[Ngày hóa đơn]]&lt;&gt;"",Table1[[#This Row],[Ngày hóa đơn]],IF(Table1[[#This Row],[Ngày hạch toán]]&lt;&gt;"",Table1[[#This Row],[Ngày hạch toán]],""))</f>
        <v>46058</v>
      </c>
      <c r="T3337" s="7"/>
      <c r="U3337" s="6">
        <f>IF(Table1[[#This Row],[Ngày tính CN]]="","",S3337+T3337)</f>
        <v>46058</v>
      </c>
      <c r="V3337" s="35">
        <f ca="1">IF(Table1[[#This Row],[Hạn thanh toán]]="","",IF((U3337-NOW())&lt;0,0,(U3337-NOW())))</f>
        <v>0</v>
      </c>
      <c r="W3337" s="35"/>
      <c r="X3337" s="35">
        <f t="shared" ref="X3337:X3386" ca="1" si="813">IF(OR(U3337="",R3337=0),"",IF((U3337-NOW())&lt;0,-(U3337-NOW()),0))</f>
        <v>112.49031932870275</v>
      </c>
      <c r="Y3337" s="2" t="str">
        <f t="shared" ref="Y3337:Y3386" ca="1" si="814">IF(R3337=0,"Đã thanh toán",IF(X3337="","",IF(X3337&lt;=0,"Chưa đến hạn thanh toán",IF(X3337&lt;=30,"Nợ quá hạn 30 ngày",IF(X3337&lt;=60,"Nợ quá hạn từ 30 ngày đến 60 ngày",IF(X3337&lt;=90,"Nợ quá hạn từ 60 ngày đến 90 ngày",IF(X3337&lt;=120,"Nợ quá hạn từ 90 ngày đến 120 ngày","Nợ quá hạn hơn 120 ngày có khả năng mất thanh toán")))))))</f>
        <v>Nợ quá hạn từ 90 ngày đến 120 ngày</v>
      </c>
      <c r="Z3337" s="51">
        <f t="shared" si="810"/>
        <v>46058</v>
      </c>
      <c r="AA3337" s="51" t="str">
        <f t="shared" si="811"/>
        <v/>
      </c>
      <c r="AD3337" s="2" t="str">
        <f>VLOOKUP($A3337,MA_KH!$A:$Q,MA_KH!O$1,0)</f>
        <v>TMART ANH ĐĂNG</v>
      </c>
      <c r="AE3337" s="2" t="str">
        <f>VLOOKUP($A3337,MA_KH!$A:$Q,MA_KH!P$1,0)</f>
        <v>TRẦN HẢI ĐĂNG</v>
      </c>
    </row>
    <row r="3338" spans="1:31" ht="25.5" hidden="1" customHeight="1" x14ac:dyDescent="0.2">
      <c r="A3338" s="30" t="s">
        <v>21961</v>
      </c>
      <c r="B3338" s="30" t="s">
        <v>4402</v>
      </c>
      <c r="C3338" s="37">
        <v>46058</v>
      </c>
      <c r="D3338" s="30" t="s">
        <v>23957</v>
      </c>
      <c r="E3338" s="37">
        <v>46058</v>
      </c>
      <c r="F3338" s="30">
        <v>9416</v>
      </c>
      <c r="G3338" s="30" t="s">
        <v>23958</v>
      </c>
      <c r="H3338" s="38">
        <v>4145510</v>
      </c>
      <c r="I3338" s="67">
        <v>373096</v>
      </c>
      <c r="J3338" s="38">
        <v>301793</v>
      </c>
      <c r="K3338" s="38">
        <v>4074207</v>
      </c>
      <c r="L3338" s="7" t="s">
        <v>22849</v>
      </c>
      <c r="O3338" s="35">
        <f>IF(Table1[[#This Row],[Phân loại]]="Tồn đầu kỳ",Table1[[#This Row],[Tổng giá trị]],0)</f>
        <v>0</v>
      </c>
      <c r="P3338" s="7">
        <f>IF(Table1[[#This Row],[Số còn phải thu ĐK]]&lt;&gt;0,0,IF(Table1[[#This Row],[Phân loại]]="Bán hàng",Table1[[#This Row],[Tổng giá trị]],-Table1[[#This Row],[Tổng giá trị]]))</f>
        <v>4074207</v>
      </c>
      <c r="Q3338" s="35">
        <f t="shared" si="812"/>
        <v>0</v>
      </c>
      <c r="R3338" s="7">
        <f>Table1[[#This Row],[Số còn phải thu ĐK]]+Table1[[#This Row],[Giá Trị HD sau CK]]-Table1[[#This Row],[Số tiền đã thu]]</f>
        <v>4074207</v>
      </c>
      <c r="S3338" s="6">
        <f>IF(Table1[[#This Row],[Ngày hóa đơn]]&lt;&gt;"",Table1[[#This Row],[Ngày hóa đơn]],IF(Table1[[#This Row],[Ngày hạch toán]]&lt;&gt;"",Table1[[#This Row],[Ngày hạch toán]],""))</f>
        <v>46058</v>
      </c>
      <c r="T3338" s="7"/>
      <c r="U3338" s="6">
        <f>IF(Table1[[#This Row],[Ngày tính CN]]="","",S3338+T3338)</f>
        <v>46058</v>
      </c>
      <c r="V3338" s="35">
        <f ca="1">IF(Table1[[#This Row],[Hạn thanh toán]]="","",IF((U3338-NOW())&lt;0,0,(U3338-NOW())))</f>
        <v>0</v>
      </c>
      <c r="W3338" s="35"/>
      <c r="X3338" s="35">
        <f t="shared" ca="1" si="813"/>
        <v>112.49031932870275</v>
      </c>
      <c r="Y3338" s="2" t="str">
        <f t="shared" ca="1" si="814"/>
        <v>Nợ quá hạn từ 90 ngày đến 120 ngày</v>
      </c>
      <c r="Z3338" s="51">
        <f t="shared" si="810"/>
        <v>46058</v>
      </c>
      <c r="AA3338" s="51" t="str">
        <f t="shared" si="811"/>
        <v/>
      </c>
      <c r="AD3338" s="2" t="str">
        <f>VLOOKUP($A3338,MA_KH!$A:$Q,MA_KH!O$1,0)</f>
        <v>TMART ANH ĐĂNG</v>
      </c>
      <c r="AE3338" s="2" t="str">
        <f>VLOOKUP($A3338,MA_KH!$A:$Q,MA_KH!P$1,0)</f>
        <v>TRẦN HẢI ĐĂNG</v>
      </c>
    </row>
    <row r="3339" spans="1:31" ht="25.5" hidden="1" customHeight="1" x14ac:dyDescent="0.2">
      <c r="A3339" s="30" t="s">
        <v>22057</v>
      </c>
      <c r="B3339" s="30" t="s">
        <v>4088</v>
      </c>
      <c r="C3339" s="37">
        <v>46058</v>
      </c>
      <c r="D3339" s="30" t="s">
        <v>23959</v>
      </c>
      <c r="E3339" s="37">
        <v>46058</v>
      </c>
      <c r="F3339" s="30">
        <v>9417</v>
      </c>
      <c r="G3339" s="30" t="s">
        <v>22647</v>
      </c>
      <c r="H3339" s="38">
        <v>3054230</v>
      </c>
      <c r="I3339" s="67">
        <v>0</v>
      </c>
      <c r="J3339" s="38">
        <v>244338</v>
      </c>
      <c r="K3339" s="38">
        <v>3298568</v>
      </c>
      <c r="L3339" s="7" t="s">
        <v>22849</v>
      </c>
      <c r="M3339" s="6">
        <v>46093</v>
      </c>
      <c r="O3339" s="35">
        <f>IF(Table1[[#This Row],[Phân loại]]="Tồn đầu kỳ",Table1[[#This Row],[Tổng giá trị]],0)</f>
        <v>0</v>
      </c>
      <c r="P3339" s="7">
        <f>IF(Table1[[#This Row],[Số còn phải thu ĐK]]&lt;&gt;0,0,IF(Table1[[#This Row],[Phân loại]]="Bán hàng",Table1[[#This Row],[Tổng giá trị]],-Table1[[#This Row],[Tổng giá trị]]))</f>
        <v>3298568</v>
      </c>
      <c r="Q3339" s="35">
        <f t="shared" si="812"/>
        <v>3298568</v>
      </c>
      <c r="R3339" s="7">
        <f>Table1[[#This Row],[Số còn phải thu ĐK]]+Table1[[#This Row],[Giá Trị HD sau CK]]-Table1[[#This Row],[Số tiền đã thu]]</f>
        <v>0</v>
      </c>
      <c r="S3339" s="6">
        <f>IF(Table1[[#This Row],[Ngày hóa đơn]]&lt;&gt;"",Table1[[#This Row],[Ngày hóa đơn]],IF(Table1[[#This Row],[Ngày hạch toán]]&lt;&gt;"",Table1[[#This Row],[Ngày hạch toán]],""))</f>
        <v>46058</v>
      </c>
      <c r="T3339" s="7"/>
      <c r="U3339" s="6">
        <f>IF(Table1[[#This Row],[Ngày tính CN]]="","",S3339+T3339)</f>
        <v>46058</v>
      </c>
      <c r="V3339" s="35">
        <f ca="1">IF(Table1[[#This Row],[Hạn thanh toán]]="","",IF((U3339-NOW())&lt;0,0,(U3339-NOW())))</f>
        <v>0</v>
      </c>
      <c r="W3339" s="35"/>
      <c r="X3339" s="35" t="str">
        <f t="shared" ca="1" si="813"/>
        <v/>
      </c>
      <c r="Y3339" s="2" t="str">
        <f t="shared" si="814"/>
        <v>Đã thanh toán</v>
      </c>
      <c r="Z3339" s="51">
        <f t="shared" si="810"/>
        <v>46058</v>
      </c>
      <c r="AA3339" s="51">
        <f t="shared" si="811"/>
        <v>46093</v>
      </c>
      <c r="AD3339" s="2" t="str">
        <f>VLOOKUP($A3339,MA_KH!$A:$Q,MA_KH!O$1,0)</f>
        <v>MINHCAU</v>
      </c>
      <c r="AE3339" s="2" t="str">
        <f>VLOOKUP($A3339,MA_KH!$A:$Q,MA_KH!P$1,0)</f>
        <v>CÔNG TY CỔ PHẦN THƯƠNG MẠI VÀ DỊCH VỤ MINH CẦU</v>
      </c>
    </row>
    <row r="3340" spans="1:31" ht="25.5" hidden="1" customHeight="1" x14ac:dyDescent="0.2">
      <c r="A3340" s="30" t="s">
        <v>23533</v>
      </c>
      <c r="B3340" s="30" t="s">
        <v>4157</v>
      </c>
      <c r="C3340" s="37">
        <v>46058</v>
      </c>
      <c r="D3340" s="30" t="s">
        <v>23960</v>
      </c>
      <c r="E3340" s="37">
        <v>46058</v>
      </c>
      <c r="F3340" s="30">
        <v>9419</v>
      </c>
      <c r="G3340" s="30" t="s">
        <v>14015</v>
      </c>
      <c r="H3340" s="38">
        <v>1125986</v>
      </c>
      <c r="I3340" s="67">
        <v>0</v>
      </c>
      <c r="J3340" s="38">
        <v>90079</v>
      </c>
      <c r="K3340" s="38">
        <v>1216065</v>
      </c>
      <c r="L3340" s="7" t="s">
        <v>22849</v>
      </c>
      <c r="M3340" s="6">
        <v>46097</v>
      </c>
      <c r="O3340" s="35">
        <f>IF(Table1[[#This Row],[Phân loại]]="Tồn đầu kỳ",Table1[[#This Row],[Tổng giá trị]],0)</f>
        <v>0</v>
      </c>
      <c r="P3340" s="7">
        <f>IF(Table1[[#This Row],[Số còn phải thu ĐK]]&lt;&gt;0,0,IF(Table1[[#This Row],[Phân loại]]="Bán hàng",Table1[[#This Row],[Tổng giá trị]],-Table1[[#This Row],[Tổng giá trị]]))</f>
        <v>1216065</v>
      </c>
      <c r="Q3340" s="35">
        <f t="shared" si="812"/>
        <v>1216065</v>
      </c>
      <c r="R3340" s="7">
        <f>Table1[[#This Row],[Số còn phải thu ĐK]]+Table1[[#This Row],[Giá Trị HD sau CK]]-Table1[[#This Row],[Số tiền đã thu]]</f>
        <v>0</v>
      </c>
      <c r="S3340" s="6">
        <f>IF(Table1[[#This Row],[Ngày hóa đơn]]&lt;&gt;"",Table1[[#This Row],[Ngày hóa đơn]],IF(Table1[[#This Row],[Ngày hạch toán]]&lt;&gt;"",Table1[[#This Row],[Ngày hạch toán]],""))</f>
        <v>46058</v>
      </c>
      <c r="T3340" s="7"/>
      <c r="U3340" s="6">
        <f>IF(Table1[[#This Row],[Ngày tính CN]]="","",S3340+T3340)</f>
        <v>46058</v>
      </c>
      <c r="V3340" s="35">
        <f ca="1">IF(Table1[[#This Row],[Hạn thanh toán]]="","",IF((U3340-NOW())&lt;0,0,(U3340-NOW())))</f>
        <v>0</v>
      </c>
      <c r="W3340" s="35"/>
      <c r="X3340" s="35" t="str">
        <f t="shared" ca="1" si="813"/>
        <v/>
      </c>
      <c r="Y3340" s="2" t="str">
        <f t="shared" si="814"/>
        <v>Đã thanh toán</v>
      </c>
      <c r="Z3340" s="51">
        <f t="shared" si="810"/>
        <v>46058</v>
      </c>
      <c r="AA3340" s="51">
        <f t="shared" si="811"/>
        <v>46097</v>
      </c>
      <c r="AD3340" s="2" t="str">
        <f>VLOOKUP($A3340,MA_KH!$A:$Q,MA_KH!O$1,0)</f>
        <v>VITALMART</v>
      </c>
      <c r="AE3340" s="2" t="str">
        <f>VLOOKUP($A3340,MA_KH!$A:$Q,MA_KH!P$1,0)</f>
        <v>CÔNG TY CỔ PHẦN DỊCH VỤ THƯƠNG MẠI VITAL GO</v>
      </c>
    </row>
    <row r="3341" spans="1:31" ht="25.5" hidden="1" customHeight="1" x14ac:dyDescent="0.2">
      <c r="A3341" s="30" t="s">
        <v>22062</v>
      </c>
      <c r="B3341" s="30" t="s">
        <v>4063</v>
      </c>
      <c r="C3341" s="37">
        <v>46059</v>
      </c>
      <c r="D3341" s="30" t="s">
        <v>23963</v>
      </c>
      <c r="E3341" s="37">
        <v>46059</v>
      </c>
      <c r="F3341" s="30">
        <v>9437</v>
      </c>
      <c r="G3341" s="30" t="s">
        <v>23964</v>
      </c>
      <c r="H3341" s="38">
        <v>852559</v>
      </c>
      <c r="I3341" s="67">
        <v>0</v>
      </c>
      <c r="J3341" s="38">
        <v>68205</v>
      </c>
      <c r="K3341" s="38">
        <v>920764</v>
      </c>
      <c r="L3341" s="7" t="s">
        <v>22849</v>
      </c>
      <c r="O3341" s="35">
        <f>IF(Table1[[#This Row],[Phân loại]]="Tồn đầu kỳ",Table1[[#This Row],[Tổng giá trị]],0)</f>
        <v>0</v>
      </c>
      <c r="P3341" s="7">
        <f>IF(Table1[[#This Row],[Số còn phải thu ĐK]]&lt;&gt;0,0,IF(Table1[[#This Row],[Phân loại]]="Bán hàng",Table1[[#This Row],[Tổng giá trị]],-Table1[[#This Row],[Tổng giá trị]]))</f>
        <v>920764</v>
      </c>
      <c r="Q3341" s="35">
        <f t="shared" si="812"/>
        <v>0</v>
      </c>
      <c r="R3341" s="7">
        <f>Table1[[#This Row],[Số còn phải thu ĐK]]+Table1[[#This Row],[Giá Trị HD sau CK]]-Table1[[#This Row],[Số tiền đã thu]]</f>
        <v>920764</v>
      </c>
      <c r="S3341" s="6">
        <f>IF(Table1[[#This Row],[Ngày hóa đơn]]&lt;&gt;"",Table1[[#This Row],[Ngày hóa đơn]],IF(Table1[[#This Row],[Ngày hạch toán]]&lt;&gt;"",Table1[[#This Row],[Ngày hạch toán]],""))</f>
        <v>46059</v>
      </c>
      <c r="T3341" s="7"/>
      <c r="U3341" s="6">
        <f>IF(Table1[[#This Row],[Ngày tính CN]]="","",S3341+T3341)</f>
        <v>46059</v>
      </c>
      <c r="V3341" s="35">
        <f ca="1">IF(Table1[[#This Row],[Hạn thanh toán]]="","",IF((U3341-NOW())&lt;0,0,(U3341-NOW())))</f>
        <v>0</v>
      </c>
      <c r="W3341" s="35"/>
      <c r="X3341" s="35">
        <f t="shared" ca="1" si="813"/>
        <v>111.49031932870275</v>
      </c>
      <c r="Y3341" s="2" t="str">
        <f t="shared" ca="1" si="814"/>
        <v>Nợ quá hạn từ 90 ngày đến 120 ngày</v>
      </c>
      <c r="Z3341" s="51">
        <f t="shared" si="810"/>
        <v>46059</v>
      </c>
      <c r="AA3341" s="51" t="str">
        <f t="shared" si="811"/>
        <v/>
      </c>
      <c r="AD3341" s="2" t="str">
        <f>VLOOKUP($A3341,MA_KH!$A:$Q,MA_KH!O$1,0)</f>
        <v>NHATMINH</v>
      </c>
      <c r="AE3341" s="2" t="str">
        <f>VLOOKUP($A3341,MA_KH!$A:$Q,MA_KH!P$1,0)</f>
        <v>CÔNG TY TNHH SẢN XUẤT THƯƠNG MẠI DỊCH VỤ NHẬT MINH BAKERY</v>
      </c>
    </row>
    <row r="3342" spans="1:31" ht="25.5" hidden="1" customHeight="1" x14ac:dyDescent="0.2">
      <c r="A3342" s="30" t="s">
        <v>22306</v>
      </c>
      <c r="B3342" s="30" t="s">
        <v>32</v>
      </c>
      <c r="C3342" s="37">
        <v>46059</v>
      </c>
      <c r="D3342" s="30" t="s">
        <v>23965</v>
      </c>
      <c r="E3342" s="37">
        <v>46059</v>
      </c>
      <c r="F3342" s="30">
        <v>9439</v>
      </c>
      <c r="G3342" s="30" t="s">
        <v>23966</v>
      </c>
      <c r="H3342" s="38">
        <v>1067880</v>
      </c>
      <c r="I3342" s="67">
        <v>0</v>
      </c>
      <c r="J3342" s="38">
        <v>85430</v>
      </c>
      <c r="K3342" s="38">
        <v>1153310</v>
      </c>
      <c r="L3342" s="7" t="s">
        <v>22849</v>
      </c>
      <c r="O3342" s="35">
        <f>IF(Table1[[#This Row],[Phân loại]]="Tồn đầu kỳ",Table1[[#This Row],[Tổng giá trị]],0)</f>
        <v>0</v>
      </c>
      <c r="P3342" s="7">
        <f>IF(Table1[[#This Row],[Số còn phải thu ĐK]]&lt;&gt;0,0,IF(Table1[[#This Row],[Phân loại]]="Bán hàng",Table1[[#This Row],[Tổng giá trị]],-Table1[[#This Row],[Tổng giá trị]]))</f>
        <v>1153310</v>
      </c>
      <c r="Q3342" s="35">
        <f t="shared" si="812"/>
        <v>0</v>
      </c>
      <c r="R3342" s="7">
        <f>Table1[[#This Row],[Số còn phải thu ĐK]]+Table1[[#This Row],[Giá Trị HD sau CK]]-Table1[[#This Row],[Số tiền đã thu]]</f>
        <v>1153310</v>
      </c>
      <c r="S3342" s="6">
        <f>IF(Table1[[#This Row],[Ngày hóa đơn]]&lt;&gt;"",Table1[[#This Row],[Ngày hóa đơn]],IF(Table1[[#This Row],[Ngày hạch toán]]&lt;&gt;"",Table1[[#This Row],[Ngày hạch toán]],""))</f>
        <v>46059</v>
      </c>
      <c r="T3342" s="7"/>
      <c r="U3342" s="6">
        <f>IF(Table1[[#This Row],[Ngày tính CN]]="","",S3342+T3342)</f>
        <v>46059</v>
      </c>
      <c r="V3342" s="35">
        <f ca="1">IF(Table1[[#This Row],[Hạn thanh toán]]="","",IF((U3342-NOW())&lt;0,0,(U3342-NOW())))</f>
        <v>0</v>
      </c>
      <c r="W3342" s="35"/>
      <c r="X3342" s="35">
        <f t="shared" ca="1" si="813"/>
        <v>111.49031932870275</v>
      </c>
      <c r="Y3342" s="2" t="str">
        <f t="shared" ca="1" si="814"/>
        <v>Nợ quá hạn từ 90 ngày đến 120 ngày</v>
      </c>
      <c r="Z3342" s="51">
        <f t="shared" si="810"/>
        <v>46059</v>
      </c>
      <c r="AA3342" s="51" t="str">
        <f t="shared" si="811"/>
        <v/>
      </c>
      <c r="AD3342" s="2" t="str">
        <f>VLOOKUP($A3342,MA_KH!$A:$Q,MA_KH!O$1,0)</f>
        <v>SATRA TRUNG TÂM</v>
      </c>
      <c r="AE3342" s="2" t="str">
        <f>VLOOKUP($A3342,MA_KH!$A:$Q,MA_KH!P$1,0)</f>
        <v>TRUNG TÂM ĐIỀU HÀNH SATRAFOODS</v>
      </c>
    </row>
    <row r="3343" spans="1:31" ht="25.5" hidden="1" customHeight="1" x14ac:dyDescent="0.2">
      <c r="A3343" s="30" t="s">
        <v>22209</v>
      </c>
      <c r="B3343" s="30" t="s">
        <v>34</v>
      </c>
      <c r="C3343" s="37">
        <v>46059</v>
      </c>
      <c r="D3343" s="30" t="s">
        <v>23967</v>
      </c>
      <c r="E3343" s="37">
        <v>46059</v>
      </c>
      <c r="F3343" s="30">
        <v>9488</v>
      </c>
      <c r="G3343" s="30" t="s">
        <v>23968</v>
      </c>
      <c r="H3343" s="38">
        <v>10870120</v>
      </c>
      <c r="I3343" s="67">
        <v>0</v>
      </c>
      <c r="J3343" s="38">
        <v>869610</v>
      </c>
      <c r="K3343" s="38">
        <v>11739730</v>
      </c>
      <c r="L3343" s="7" t="s">
        <v>22849</v>
      </c>
      <c r="O3343" s="35">
        <f>IF(Table1[[#This Row],[Phân loại]]="Tồn đầu kỳ",Table1[[#This Row],[Tổng giá trị]],0)</f>
        <v>0</v>
      </c>
      <c r="P3343" s="7">
        <f>IF(Table1[[#This Row],[Số còn phải thu ĐK]]&lt;&gt;0,0,IF(Table1[[#This Row],[Phân loại]]="Bán hàng",Table1[[#This Row],[Tổng giá trị]],-Table1[[#This Row],[Tổng giá trị]]))</f>
        <v>11739730</v>
      </c>
      <c r="Q3343" s="35">
        <f t="shared" si="812"/>
        <v>0</v>
      </c>
      <c r="R3343" s="7">
        <f>Table1[[#This Row],[Số còn phải thu ĐK]]+Table1[[#This Row],[Giá Trị HD sau CK]]-Table1[[#This Row],[Số tiền đã thu]]</f>
        <v>11739730</v>
      </c>
      <c r="S3343" s="6">
        <f>IF(Table1[[#This Row],[Ngày hóa đơn]]&lt;&gt;"",Table1[[#This Row],[Ngày hóa đơn]],IF(Table1[[#This Row],[Ngày hạch toán]]&lt;&gt;"",Table1[[#This Row],[Ngày hạch toán]],""))</f>
        <v>46059</v>
      </c>
      <c r="T3343" s="7"/>
      <c r="U3343" s="6">
        <f>IF(Table1[[#This Row],[Ngày tính CN]]="","",S3343+T3343)</f>
        <v>46059</v>
      </c>
      <c r="V3343" s="35">
        <f ca="1">IF(Table1[[#This Row],[Hạn thanh toán]]="","",IF((U3343-NOW())&lt;0,0,(U3343-NOW())))</f>
        <v>0</v>
      </c>
      <c r="W3343" s="35"/>
      <c r="X3343" s="35">
        <f t="shared" ca="1" si="813"/>
        <v>111.49031932870275</v>
      </c>
      <c r="Y3343" s="2" t="str">
        <f t="shared" ca="1" si="814"/>
        <v>Nợ quá hạn từ 90 ngày đến 120 ngày</v>
      </c>
      <c r="Z3343" s="51">
        <f t="shared" si="810"/>
        <v>46059</v>
      </c>
      <c r="AA3343" s="51" t="str">
        <f t="shared" si="811"/>
        <v/>
      </c>
      <c r="AD3343" s="2" t="str">
        <f>VLOOKUP($A3343,MA_KH!$A:$Q,MA_KH!O$1,0)</f>
        <v>SATRA CỦ CHI</v>
      </c>
      <c r="AE3343" s="2" t="str">
        <f>VLOOKUP($A3343,MA_KH!$A:$Q,MA_KH!P$1,0)</f>
        <v>Trung Tâm Thương Mại Satra Củ Chi</v>
      </c>
    </row>
    <row r="3344" spans="1:31" ht="25.5" hidden="1" customHeight="1" x14ac:dyDescent="0.2">
      <c r="A3344" s="30" t="s">
        <v>22306</v>
      </c>
      <c r="B3344" s="30" t="s">
        <v>32</v>
      </c>
      <c r="C3344" s="37">
        <v>46059</v>
      </c>
      <c r="D3344" s="30" t="s">
        <v>23969</v>
      </c>
      <c r="E3344" s="37">
        <v>46059</v>
      </c>
      <c r="F3344" s="30">
        <v>9491</v>
      </c>
      <c r="G3344" s="30" t="s">
        <v>23970</v>
      </c>
      <c r="H3344" s="38">
        <v>2048468</v>
      </c>
      <c r="I3344" s="67">
        <v>0</v>
      </c>
      <c r="J3344" s="38">
        <v>163877</v>
      </c>
      <c r="K3344" s="38">
        <v>2212345</v>
      </c>
      <c r="L3344" s="7" t="s">
        <v>22849</v>
      </c>
      <c r="O3344" s="35">
        <f>IF(Table1[[#This Row],[Phân loại]]="Tồn đầu kỳ",Table1[[#This Row],[Tổng giá trị]],0)</f>
        <v>0</v>
      </c>
      <c r="P3344" s="7">
        <f>IF(Table1[[#This Row],[Số còn phải thu ĐK]]&lt;&gt;0,0,IF(Table1[[#This Row],[Phân loại]]="Bán hàng",Table1[[#This Row],[Tổng giá trị]],-Table1[[#This Row],[Tổng giá trị]]))</f>
        <v>2212345</v>
      </c>
      <c r="Q3344" s="35">
        <f t="shared" si="812"/>
        <v>0</v>
      </c>
      <c r="R3344" s="7">
        <f>Table1[[#This Row],[Số còn phải thu ĐK]]+Table1[[#This Row],[Giá Trị HD sau CK]]-Table1[[#This Row],[Số tiền đã thu]]</f>
        <v>2212345</v>
      </c>
      <c r="S3344" s="6">
        <f>IF(Table1[[#This Row],[Ngày hóa đơn]]&lt;&gt;"",Table1[[#This Row],[Ngày hóa đơn]],IF(Table1[[#This Row],[Ngày hạch toán]]&lt;&gt;"",Table1[[#This Row],[Ngày hạch toán]],""))</f>
        <v>46059</v>
      </c>
      <c r="T3344" s="7"/>
      <c r="U3344" s="6">
        <f>IF(Table1[[#This Row],[Ngày tính CN]]="","",S3344+T3344)</f>
        <v>46059</v>
      </c>
      <c r="V3344" s="35">
        <f ca="1">IF(Table1[[#This Row],[Hạn thanh toán]]="","",IF((U3344-NOW())&lt;0,0,(U3344-NOW())))</f>
        <v>0</v>
      </c>
      <c r="W3344" s="35"/>
      <c r="X3344" s="35">
        <f t="shared" ca="1" si="813"/>
        <v>111.49031932870275</v>
      </c>
      <c r="Y3344" s="2" t="str">
        <f t="shared" ca="1" si="814"/>
        <v>Nợ quá hạn từ 90 ngày đến 120 ngày</v>
      </c>
      <c r="Z3344" s="51">
        <f t="shared" si="810"/>
        <v>46059</v>
      </c>
      <c r="AA3344" s="51" t="str">
        <f t="shared" si="811"/>
        <v/>
      </c>
      <c r="AD3344" s="2" t="str">
        <f>VLOOKUP($A3344,MA_KH!$A:$Q,MA_KH!O$1,0)</f>
        <v>SATRA TRUNG TÂM</v>
      </c>
      <c r="AE3344" s="2" t="str">
        <f>VLOOKUP($A3344,MA_KH!$A:$Q,MA_KH!P$1,0)</f>
        <v>TRUNG TÂM ĐIỀU HÀNH SATRAFOODS</v>
      </c>
    </row>
    <row r="3345" spans="1:31" ht="25.5" hidden="1" customHeight="1" x14ac:dyDescent="0.2">
      <c r="A3345" s="30" t="s">
        <v>22506</v>
      </c>
      <c r="B3345" s="30" t="s">
        <v>3960</v>
      </c>
      <c r="C3345" s="37">
        <v>46059</v>
      </c>
      <c r="D3345" s="30" t="s">
        <v>23973</v>
      </c>
      <c r="E3345" s="37">
        <v>46059</v>
      </c>
      <c r="F3345" s="30">
        <v>9533</v>
      </c>
      <c r="G3345" s="30" t="s">
        <v>4222</v>
      </c>
      <c r="H3345" s="38">
        <v>539934</v>
      </c>
      <c r="I3345" s="67">
        <v>48594</v>
      </c>
      <c r="J3345" s="38">
        <v>39307</v>
      </c>
      <c r="K3345" s="38">
        <v>530647</v>
      </c>
      <c r="L3345" s="7" t="s">
        <v>22849</v>
      </c>
      <c r="M3345" s="6">
        <v>46101</v>
      </c>
      <c r="O3345" s="35">
        <f>IF(Table1[[#This Row],[Phân loại]]="Tồn đầu kỳ",Table1[[#This Row],[Tổng giá trị]],0)</f>
        <v>0</v>
      </c>
      <c r="P3345" s="7">
        <f>IF(Table1[[#This Row],[Số còn phải thu ĐK]]&lt;&gt;0,0,IF(Table1[[#This Row],[Phân loại]]="Bán hàng",Table1[[#This Row],[Tổng giá trị]],-Table1[[#This Row],[Tổng giá trị]]))</f>
        <v>530647</v>
      </c>
      <c r="Q3345" s="35">
        <f t="shared" si="812"/>
        <v>530647</v>
      </c>
      <c r="R3345" s="7">
        <f>Table1[[#This Row],[Số còn phải thu ĐK]]+Table1[[#This Row],[Giá Trị HD sau CK]]-Table1[[#This Row],[Số tiền đã thu]]</f>
        <v>0</v>
      </c>
      <c r="S3345" s="6">
        <f>IF(Table1[[#This Row],[Ngày hóa đơn]]&lt;&gt;"",Table1[[#This Row],[Ngày hóa đơn]],IF(Table1[[#This Row],[Ngày hạch toán]]&lt;&gt;"",Table1[[#This Row],[Ngày hạch toán]],""))</f>
        <v>46059</v>
      </c>
      <c r="T3345" s="7"/>
      <c r="U3345" s="6">
        <f>IF(Table1[[#This Row],[Ngày tính CN]]="","",S3345+T3345)</f>
        <v>46059</v>
      </c>
      <c r="V3345" s="35">
        <f ca="1">IF(Table1[[#This Row],[Hạn thanh toán]]="","",IF((U3345-NOW())&lt;0,0,(U3345-NOW())))</f>
        <v>0</v>
      </c>
      <c r="W3345" s="35"/>
      <c r="X3345" s="35" t="str">
        <f t="shared" ca="1" si="813"/>
        <v/>
      </c>
      <c r="Y3345" s="2" t="str">
        <f t="shared" si="814"/>
        <v>Đã thanh toán</v>
      </c>
      <c r="Z3345" s="51">
        <f t="shared" si="810"/>
        <v>46059</v>
      </c>
      <c r="AA3345" s="51">
        <f t="shared" si="811"/>
        <v>46101</v>
      </c>
      <c r="AD3345" s="2" t="str">
        <f>VLOOKUP($A3345,MA_KH!$A:$Q,MA_KH!O$1,0)</f>
        <v>TMART</v>
      </c>
      <c r="AE3345" s="2" t="str">
        <f>VLOOKUP($A3345,MA_KH!$A:$Q,MA_KH!P$1,0)</f>
        <v>CÔNG TY CỔ PHẦN T - MARTSTORES</v>
      </c>
    </row>
    <row r="3346" spans="1:31" ht="25.5" hidden="1" customHeight="1" x14ac:dyDescent="0.2">
      <c r="A3346" s="30" t="s">
        <v>22506</v>
      </c>
      <c r="B3346" s="30" t="s">
        <v>3960</v>
      </c>
      <c r="C3346" s="37">
        <v>46059</v>
      </c>
      <c r="D3346" s="30" t="s">
        <v>23974</v>
      </c>
      <c r="E3346" s="37">
        <v>46059</v>
      </c>
      <c r="F3346" s="30">
        <v>9534</v>
      </c>
      <c r="G3346" s="30" t="s">
        <v>4220</v>
      </c>
      <c r="H3346" s="38">
        <v>2011827</v>
      </c>
      <c r="I3346" s="67">
        <v>181065</v>
      </c>
      <c r="J3346" s="38">
        <v>146461</v>
      </c>
      <c r="K3346" s="38">
        <v>1977223</v>
      </c>
      <c r="L3346" s="7" t="s">
        <v>22849</v>
      </c>
      <c r="M3346" s="6">
        <v>46101</v>
      </c>
      <c r="O3346" s="35">
        <f>IF(Table1[[#This Row],[Phân loại]]="Tồn đầu kỳ",Table1[[#This Row],[Tổng giá trị]],0)</f>
        <v>0</v>
      </c>
      <c r="P3346" s="7">
        <f>IF(Table1[[#This Row],[Số còn phải thu ĐK]]&lt;&gt;0,0,IF(Table1[[#This Row],[Phân loại]]="Bán hàng",Table1[[#This Row],[Tổng giá trị]],-Table1[[#This Row],[Tổng giá trị]]))</f>
        <v>1977223</v>
      </c>
      <c r="Q3346" s="35">
        <f t="shared" si="812"/>
        <v>1977223</v>
      </c>
      <c r="R3346" s="7">
        <f>Table1[[#This Row],[Số còn phải thu ĐK]]+Table1[[#This Row],[Giá Trị HD sau CK]]-Table1[[#This Row],[Số tiền đã thu]]</f>
        <v>0</v>
      </c>
      <c r="S3346" s="6">
        <f>IF(Table1[[#This Row],[Ngày hóa đơn]]&lt;&gt;"",Table1[[#This Row],[Ngày hóa đơn]],IF(Table1[[#This Row],[Ngày hạch toán]]&lt;&gt;"",Table1[[#This Row],[Ngày hạch toán]],""))</f>
        <v>46059</v>
      </c>
      <c r="T3346" s="7"/>
      <c r="U3346" s="6">
        <f>IF(Table1[[#This Row],[Ngày tính CN]]="","",S3346+T3346)</f>
        <v>46059</v>
      </c>
      <c r="V3346" s="35">
        <f ca="1">IF(Table1[[#This Row],[Hạn thanh toán]]="","",IF((U3346-NOW())&lt;0,0,(U3346-NOW())))</f>
        <v>0</v>
      </c>
      <c r="W3346" s="35"/>
      <c r="X3346" s="35" t="str">
        <f t="shared" ca="1" si="813"/>
        <v/>
      </c>
      <c r="Y3346" s="2" t="str">
        <f t="shared" si="814"/>
        <v>Đã thanh toán</v>
      </c>
      <c r="Z3346" s="51">
        <f t="shared" si="810"/>
        <v>46059</v>
      </c>
      <c r="AA3346" s="51">
        <f t="shared" si="811"/>
        <v>46101</v>
      </c>
      <c r="AD3346" s="2" t="str">
        <f>VLOOKUP($A3346,MA_KH!$A:$Q,MA_KH!O$1,0)</f>
        <v>TMART</v>
      </c>
      <c r="AE3346" s="2" t="str">
        <f>VLOOKUP($A3346,MA_KH!$A:$Q,MA_KH!P$1,0)</f>
        <v>CÔNG TY CỔ PHẦN T - MARTSTORES</v>
      </c>
    </row>
    <row r="3347" spans="1:31" ht="25.5" hidden="1" customHeight="1" x14ac:dyDescent="0.2">
      <c r="A3347" s="30" t="s">
        <v>22506</v>
      </c>
      <c r="B3347" s="30" t="s">
        <v>3960</v>
      </c>
      <c r="C3347" s="37">
        <v>46059</v>
      </c>
      <c r="D3347" s="30" t="s">
        <v>23975</v>
      </c>
      <c r="E3347" s="37">
        <v>46059</v>
      </c>
      <c r="F3347" s="30">
        <v>9535</v>
      </c>
      <c r="G3347" s="30" t="s">
        <v>4426</v>
      </c>
      <c r="H3347" s="38">
        <v>294444</v>
      </c>
      <c r="I3347" s="67">
        <v>26500</v>
      </c>
      <c r="J3347" s="38">
        <v>21436</v>
      </c>
      <c r="K3347" s="38">
        <v>289380</v>
      </c>
      <c r="L3347" s="7" t="s">
        <v>22849</v>
      </c>
      <c r="M3347" s="6">
        <v>46101</v>
      </c>
      <c r="O3347" s="35">
        <f>IF(Table1[[#This Row],[Phân loại]]="Tồn đầu kỳ",Table1[[#This Row],[Tổng giá trị]],0)</f>
        <v>0</v>
      </c>
      <c r="P3347" s="7">
        <f>IF(Table1[[#This Row],[Số còn phải thu ĐK]]&lt;&gt;0,0,IF(Table1[[#This Row],[Phân loại]]="Bán hàng",Table1[[#This Row],[Tổng giá trị]],-Table1[[#This Row],[Tổng giá trị]]))</f>
        <v>289380</v>
      </c>
      <c r="Q3347" s="35">
        <f t="shared" si="812"/>
        <v>289380</v>
      </c>
      <c r="R3347" s="7">
        <f>Table1[[#This Row],[Số còn phải thu ĐK]]+Table1[[#This Row],[Giá Trị HD sau CK]]-Table1[[#This Row],[Số tiền đã thu]]</f>
        <v>0</v>
      </c>
      <c r="S3347" s="6">
        <f>IF(Table1[[#This Row],[Ngày hóa đơn]]&lt;&gt;"",Table1[[#This Row],[Ngày hóa đơn]],IF(Table1[[#This Row],[Ngày hạch toán]]&lt;&gt;"",Table1[[#This Row],[Ngày hạch toán]],""))</f>
        <v>46059</v>
      </c>
      <c r="T3347" s="7"/>
      <c r="U3347" s="6">
        <f>IF(Table1[[#This Row],[Ngày tính CN]]="","",S3347+T3347)</f>
        <v>46059</v>
      </c>
      <c r="V3347" s="35">
        <f ca="1">IF(Table1[[#This Row],[Hạn thanh toán]]="","",IF((U3347-NOW())&lt;0,0,(U3347-NOW())))</f>
        <v>0</v>
      </c>
      <c r="W3347" s="35"/>
      <c r="X3347" s="35" t="str">
        <f t="shared" ca="1" si="813"/>
        <v/>
      </c>
      <c r="Y3347" s="2" t="str">
        <f t="shared" si="814"/>
        <v>Đã thanh toán</v>
      </c>
      <c r="Z3347" s="51">
        <f t="shared" si="810"/>
        <v>46059</v>
      </c>
      <c r="AA3347" s="51">
        <f t="shared" si="811"/>
        <v>46101</v>
      </c>
      <c r="AD3347" s="2" t="str">
        <f>VLOOKUP($A3347,MA_KH!$A:$Q,MA_KH!O$1,0)</f>
        <v>TMART</v>
      </c>
      <c r="AE3347" s="2" t="str">
        <f>VLOOKUP($A3347,MA_KH!$A:$Q,MA_KH!P$1,0)</f>
        <v>CÔNG TY CỔ PHẦN T - MARTSTORES</v>
      </c>
    </row>
    <row r="3348" spans="1:31" ht="25.5" hidden="1" customHeight="1" x14ac:dyDescent="0.2">
      <c r="A3348" s="30" t="s">
        <v>22506</v>
      </c>
      <c r="B3348" s="30" t="s">
        <v>3960</v>
      </c>
      <c r="C3348" s="37">
        <v>46059</v>
      </c>
      <c r="D3348" s="30" t="s">
        <v>23976</v>
      </c>
      <c r="E3348" s="37">
        <v>46059</v>
      </c>
      <c r="F3348" s="30">
        <v>9536</v>
      </c>
      <c r="G3348" s="30" t="s">
        <v>4291</v>
      </c>
      <c r="H3348" s="38">
        <v>294444</v>
      </c>
      <c r="I3348" s="67">
        <v>26500</v>
      </c>
      <c r="J3348" s="38">
        <v>21436</v>
      </c>
      <c r="K3348" s="38">
        <v>289380</v>
      </c>
      <c r="L3348" s="7" t="s">
        <v>22849</v>
      </c>
      <c r="M3348" s="6">
        <v>46101</v>
      </c>
      <c r="O3348" s="35">
        <f>IF(Table1[[#This Row],[Phân loại]]="Tồn đầu kỳ",Table1[[#This Row],[Tổng giá trị]],0)</f>
        <v>0</v>
      </c>
      <c r="P3348" s="7">
        <f>IF(Table1[[#This Row],[Số còn phải thu ĐK]]&lt;&gt;0,0,IF(Table1[[#This Row],[Phân loại]]="Bán hàng",Table1[[#This Row],[Tổng giá trị]],-Table1[[#This Row],[Tổng giá trị]]))</f>
        <v>289380</v>
      </c>
      <c r="Q3348" s="35">
        <f t="shared" si="812"/>
        <v>289380</v>
      </c>
      <c r="R3348" s="7">
        <f>Table1[[#This Row],[Số còn phải thu ĐK]]+Table1[[#This Row],[Giá Trị HD sau CK]]-Table1[[#This Row],[Số tiền đã thu]]</f>
        <v>0</v>
      </c>
      <c r="S3348" s="6">
        <f>IF(Table1[[#This Row],[Ngày hóa đơn]]&lt;&gt;"",Table1[[#This Row],[Ngày hóa đơn]],IF(Table1[[#This Row],[Ngày hạch toán]]&lt;&gt;"",Table1[[#This Row],[Ngày hạch toán]],""))</f>
        <v>46059</v>
      </c>
      <c r="T3348" s="7"/>
      <c r="U3348" s="6">
        <f>IF(Table1[[#This Row],[Ngày tính CN]]="","",S3348+T3348)</f>
        <v>46059</v>
      </c>
      <c r="V3348" s="35">
        <f ca="1">IF(Table1[[#This Row],[Hạn thanh toán]]="","",IF((U3348-NOW())&lt;0,0,(U3348-NOW())))</f>
        <v>0</v>
      </c>
      <c r="W3348" s="35"/>
      <c r="X3348" s="35" t="str">
        <f t="shared" ca="1" si="813"/>
        <v/>
      </c>
      <c r="Y3348" s="2" t="str">
        <f t="shared" si="814"/>
        <v>Đã thanh toán</v>
      </c>
      <c r="Z3348" s="51">
        <f t="shared" si="810"/>
        <v>46059</v>
      </c>
      <c r="AA3348" s="51">
        <f t="shared" si="811"/>
        <v>46101</v>
      </c>
      <c r="AD3348" s="2" t="str">
        <f>VLOOKUP($A3348,MA_KH!$A:$Q,MA_KH!O$1,0)</f>
        <v>TMART</v>
      </c>
      <c r="AE3348" s="2" t="str">
        <f>VLOOKUP($A3348,MA_KH!$A:$Q,MA_KH!P$1,0)</f>
        <v>CÔNG TY CỔ PHẦN T - MARTSTORES</v>
      </c>
    </row>
    <row r="3349" spans="1:31" ht="25.5" hidden="1" customHeight="1" x14ac:dyDescent="0.2">
      <c r="A3349" s="30" t="s">
        <v>22506</v>
      </c>
      <c r="B3349" s="30" t="s">
        <v>3960</v>
      </c>
      <c r="C3349" s="37">
        <v>46059</v>
      </c>
      <c r="D3349" s="30" t="s">
        <v>23977</v>
      </c>
      <c r="E3349" s="37">
        <v>46059</v>
      </c>
      <c r="F3349" s="30">
        <v>9537</v>
      </c>
      <c r="G3349" s="30" t="s">
        <v>4252</v>
      </c>
      <c r="H3349" s="38">
        <v>1519734</v>
      </c>
      <c r="I3349" s="67">
        <v>136776</v>
      </c>
      <c r="J3349" s="38">
        <v>110637</v>
      </c>
      <c r="K3349" s="38">
        <v>1493595</v>
      </c>
      <c r="L3349" s="7" t="s">
        <v>22849</v>
      </c>
      <c r="M3349" s="6">
        <v>46101</v>
      </c>
      <c r="O3349" s="35">
        <f>IF(Table1[[#This Row],[Phân loại]]="Tồn đầu kỳ",Table1[[#This Row],[Tổng giá trị]],0)</f>
        <v>0</v>
      </c>
      <c r="P3349" s="7">
        <f>IF(Table1[[#This Row],[Số còn phải thu ĐK]]&lt;&gt;0,0,IF(Table1[[#This Row],[Phân loại]]="Bán hàng",Table1[[#This Row],[Tổng giá trị]],-Table1[[#This Row],[Tổng giá trị]]))</f>
        <v>1493595</v>
      </c>
      <c r="Q3349" s="35">
        <f t="shared" si="812"/>
        <v>1493595</v>
      </c>
      <c r="R3349" s="7">
        <f>Table1[[#This Row],[Số còn phải thu ĐK]]+Table1[[#This Row],[Giá Trị HD sau CK]]-Table1[[#This Row],[Số tiền đã thu]]</f>
        <v>0</v>
      </c>
      <c r="S3349" s="6">
        <f>IF(Table1[[#This Row],[Ngày hóa đơn]]&lt;&gt;"",Table1[[#This Row],[Ngày hóa đơn]],IF(Table1[[#This Row],[Ngày hạch toán]]&lt;&gt;"",Table1[[#This Row],[Ngày hạch toán]],""))</f>
        <v>46059</v>
      </c>
      <c r="T3349" s="7"/>
      <c r="U3349" s="6">
        <f>IF(Table1[[#This Row],[Ngày tính CN]]="","",S3349+T3349)</f>
        <v>46059</v>
      </c>
      <c r="V3349" s="35">
        <f ca="1">IF(Table1[[#This Row],[Hạn thanh toán]]="","",IF((U3349-NOW())&lt;0,0,(U3349-NOW())))</f>
        <v>0</v>
      </c>
      <c r="W3349" s="35"/>
      <c r="X3349" s="35" t="str">
        <f t="shared" ca="1" si="813"/>
        <v/>
      </c>
      <c r="Y3349" s="2" t="str">
        <f t="shared" si="814"/>
        <v>Đã thanh toán</v>
      </c>
      <c r="Z3349" s="51">
        <f t="shared" si="810"/>
        <v>46059</v>
      </c>
      <c r="AA3349" s="51">
        <f t="shared" si="811"/>
        <v>46101</v>
      </c>
      <c r="AD3349" s="2" t="str">
        <f>VLOOKUP($A3349,MA_KH!$A:$Q,MA_KH!O$1,0)</f>
        <v>TMART</v>
      </c>
      <c r="AE3349" s="2" t="str">
        <f>VLOOKUP($A3349,MA_KH!$A:$Q,MA_KH!P$1,0)</f>
        <v>CÔNG TY CỔ PHẦN T - MARTSTORES</v>
      </c>
    </row>
    <row r="3350" spans="1:31" ht="25.5" hidden="1" customHeight="1" x14ac:dyDescent="0.2">
      <c r="A3350" s="30" t="s">
        <v>22506</v>
      </c>
      <c r="B3350" s="30" t="s">
        <v>3960</v>
      </c>
      <c r="C3350" s="37">
        <v>46059</v>
      </c>
      <c r="D3350" s="30" t="s">
        <v>23978</v>
      </c>
      <c r="E3350" s="37">
        <v>46059</v>
      </c>
      <c r="F3350" s="30">
        <v>9538</v>
      </c>
      <c r="G3350" s="30" t="s">
        <v>4097</v>
      </c>
      <c r="H3350" s="38">
        <v>294444</v>
      </c>
      <c r="I3350" s="67">
        <v>26500</v>
      </c>
      <c r="J3350" s="38">
        <v>21436</v>
      </c>
      <c r="K3350" s="38">
        <v>289380</v>
      </c>
      <c r="L3350" s="7" t="s">
        <v>22849</v>
      </c>
      <c r="M3350" s="6">
        <v>46101</v>
      </c>
      <c r="O3350" s="35">
        <f>IF(Table1[[#This Row],[Phân loại]]="Tồn đầu kỳ",Table1[[#This Row],[Tổng giá trị]],0)</f>
        <v>0</v>
      </c>
      <c r="P3350" s="7">
        <f>IF(Table1[[#This Row],[Số còn phải thu ĐK]]&lt;&gt;0,0,IF(Table1[[#This Row],[Phân loại]]="Bán hàng",Table1[[#This Row],[Tổng giá trị]],-Table1[[#This Row],[Tổng giá trị]]))</f>
        <v>289380</v>
      </c>
      <c r="Q3350" s="35">
        <f t="shared" si="812"/>
        <v>289380</v>
      </c>
      <c r="R3350" s="7">
        <f>Table1[[#This Row],[Số còn phải thu ĐK]]+Table1[[#This Row],[Giá Trị HD sau CK]]-Table1[[#This Row],[Số tiền đã thu]]</f>
        <v>0</v>
      </c>
      <c r="S3350" s="6">
        <f>IF(Table1[[#This Row],[Ngày hóa đơn]]&lt;&gt;"",Table1[[#This Row],[Ngày hóa đơn]],IF(Table1[[#This Row],[Ngày hạch toán]]&lt;&gt;"",Table1[[#This Row],[Ngày hạch toán]],""))</f>
        <v>46059</v>
      </c>
      <c r="T3350" s="7"/>
      <c r="U3350" s="6">
        <f>IF(Table1[[#This Row],[Ngày tính CN]]="","",S3350+T3350)</f>
        <v>46059</v>
      </c>
      <c r="V3350" s="35">
        <f ca="1">IF(Table1[[#This Row],[Hạn thanh toán]]="","",IF((U3350-NOW())&lt;0,0,(U3350-NOW())))</f>
        <v>0</v>
      </c>
      <c r="W3350" s="35"/>
      <c r="X3350" s="35" t="str">
        <f t="shared" ca="1" si="813"/>
        <v/>
      </c>
      <c r="Y3350" s="2" t="str">
        <f t="shared" si="814"/>
        <v>Đã thanh toán</v>
      </c>
      <c r="Z3350" s="51">
        <f t="shared" si="810"/>
        <v>46059</v>
      </c>
      <c r="AA3350" s="51">
        <f t="shared" si="811"/>
        <v>46101</v>
      </c>
      <c r="AD3350" s="2" t="str">
        <f>VLOOKUP($A3350,MA_KH!$A:$Q,MA_KH!O$1,0)</f>
        <v>TMART</v>
      </c>
      <c r="AE3350" s="2" t="str">
        <f>VLOOKUP($A3350,MA_KH!$A:$Q,MA_KH!P$1,0)</f>
        <v>CÔNG TY CỔ PHẦN T - MARTSTORES</v>
      </c>
    </row>
    <row r="3351" spans="1:31" ht="25.5" hidden="1" customHeight="1" x14ac:dyDescent="0.2">
      <c r="A3351" s="30" t="s">
        <v>22506</v>
      </c>
      <c r="B3351" s="30" t="s">
        <v>3960</v>
      </c>
      <c r="C3351" s="37">
        <v>46059</v>
      </c>
      <c r="D3351" s="30" t="s">
        <v>23979</v>
      </c>
      <c r="E3351" s="37">
        <v>46059</v>
      </c>
      <c r="F3351" s="30">
        <v>9539</v>
      </c>
      <c r="G3351" s="30" t="s">
        <v>4296</v>
      </c>
      <c r="H3351" s="38">
        <v>294444</v>
      </c>
      <c r="I3351" s="67">
        <v>26500</v>
      </c>
      <c r="J3351" s="38">
        <v>21436</v>
      </c>
      <c r="K3351" s="38">
        <v>289380</v>
      </c>
      <c r="L3351" s="7" t="s">
        <v>22849</v>
      </c>
      <c r="M3351" s="6">
        <v>46101</v>
      </c>
      <c r="O3351" s="35">
        <f>IF(Table1[[#This Row],[Phân loại]]="Tồn đầu kỳ",Table1[[#This Row],[Tổng giá trị]],0)</f>
        <v>0</v>
      </c>
      <c r="P3351" s="7">
        <f>IF(Table1[[#This Row],[Số còn phải thu ĐK]]&lt;&gt;0,0,IF(Table1[[#This Row],[Phân loại]]="Bán hàng",Table1[[#This Row],[Tổng giá trị]],-Table1[[#This Row],[Tổng giá trị]]))</f>
        <v>289380</v>
      </c>
      <c r="Q3351" s="35">
        <f t="shared" si="812"/>
        <v>289380</v>
      </c>
      <c r="R3351" s="7">
        <f>Table1[[#This Row],[Số còn phải thu ĐK]]+Table1[[#This Row],[Giá Trị HD sau CK]]-Table1[[#This Row],[Số tiền đã thu]]</f>
        <v>0</v>
      </c>
      <c r="S3351" s="6">
        <f>IF(Table1[[#This Row],[Ngày hóa đơn]]&lt;&gt;"",Table1[[#This Row],[Ngày hóa đơn]],IF(Table1[[#This Row],[Ngày hạch toán]]&lt;&gt;"",Table1[[#This Row],[Ngày hạch toán]],""))</f>
        <v>46059</v>
      </c>
      <c r="T3351" s="7"/>
      <c r="U3351" s="6">
        <f>IF(Table1[[#This Row],[Ngày tính CN]]="","",S3351+T3351)</f>
        <v>46059</v>
      </c>
      <c r="V3351" s="35">
        <f ca="1">IF(Table1[[#This Row],[Hạn thanh toán]]="","",IF((U3351-NOW())&lt;0,0,(U3351-NOW())))</f>
        <v>0</v>
      </c>
      <c r="W3351" s="35"/>
      <c r="X3351" s="35" t="str">
        <f t="shared" ca="1" si="813"/>
        <v/>
      </c>
      <c r="Y3351" s="2" t="str">
        <f t="shared" si="814"/>
        <v>Đã thanh toán</v>
      </c>
      <c r="Z3351" s="51">
        <f t="shared" si="810"/>
        <v>46059</v>
      </c>
      <c r="AA3351" s="51">
        <f t="shared" si="811"/>
        <v>46101</v>
      </c>
      <c r="AD3351" s="2" t="str">
        <f>VLOOKUP($A3351,MA_KH!$A:$Q,MA_KH!O$1,0)</f>
        <v>TMART</v>
      </c>
      <c r="AE3351" s="2" t="str">
        <f>VLOOKUP($A3351,MA_KH!$A:$Q,MA_KH!P$1,0)</f>
        <v>CÔNG TY CỔ PHẦN T - MARTSTORES</v>
      </c>
    </row>
    <row r="3352" spans="1:31" ht="25.5" hidden="1" customHeight="1" x14ac:dyDescent="0.2">
      <c r="A3352" s="30" t="s">
        <v>22506</v>
      </c>
      <c r="B3352" s="30" t="s">
        <v>3960</v>
      </c>
      <c r="C3352" s="37">
        <v>46059</v>
      </c>
      <c r="D3352" s="30" t="s">
        <v>23980</v>
      </c>
      <c r="E3352" s="37">
        <v>46059</v>
      </c>
      <c r="F3352" s="30">
        <v>9540</v>
      </c>
      <c r="G3352" s="30" t="s">
        <v>4365</v>
      </c>
      <c r="H3352" s="38">
        <v>1869574</v>
      </c>
      <c r="I3352" s="67">
        <v>168262</v>
      </c>
      <c r="J3352" s="38">
        <v>136105</v>
      </c>
      <c r="K3352" s="38">
        <v>1837417</v>
      </c>
      <c r="L3352" s="7" t="s">
        <v>22849</v>
      </c>
      <c r="M3352" s="6">
        <v>46101</v>
      </c>
      <c r="O3352" s="35">
        <f>IF(Table1[[#This Row],[Phân loại]]="Tồn đầu kỳ",Table1[[#This Row],[Tổng giá trị]],0)</f>
        <v>0</v>
      </c>
      <c r="P3352" s="7">
        <f>IF(Table1[[#This Row],[Số còn phải thu ĐK]]&lt;&gt;0,0,IF(Table1[[#This Row],[Phân loại]]="Bán hàng",Table1[[#This Row],[Tổng giá trị]],-Table1[[#This Row],[Tổng giá trị]]))</f>
        <v>1837417</v>
      </c>
      <c r="Q3352" s="35">
        <f t="shared" si="812"/>
        <v>1837417</v>
      </c>
      <c r="R3352" s="7">
        <f>Table1[[#This Row],[Số còn phải thu ĐK]]+Table1[[#This Row],[Giá Trị HD sau CK]]-Table1[[#This Row],[Số tiền đã thu]]</f>
        <v>0</v>
      </c>
      <c r="S3352" s="6">
        <f>IF(Table1[[#This Row],[Ngày hóa đơn]]&lt;&gt;"",Table1[[#This Row],[Ngày hóa đơn]],IF(Table1[[#This Row],[Ngày hạch toán]]&lt;&gt;"",Table1[[#This Row],[Ngày hạch toán]],""))</f>
        <v>46059</v>
      </c>
      <c r="T3352" s="7"/>
      <c r="U3352" s="6">
        <f>IF(Table1[[#This Row],[Ngày tính CN]]="","",S3352+T3352)</f>
        <v>46059</v>
      </c>
      <c r="V3352" s="35">
        <f ca="1">IF(Table1[[#This Row],[Hạn thanh toán]]="","",IF((U3352-NOW())&lt;0,0,(U3352-NOW())))</f>
        <v>0</v>
      </c>
      <c r="W3352" s="35"/>
      <c r="X3352" s="35" t="str">
        <f t="shared" ca="1" si="813"/>
        <v/>
      </c>
      <c r="Y3352" s="2" t="str">
        <f t="shared" si="814"/>
        <v>Đã thanh toán</v>
      </c>
      <c r="Z3352" s="51">
        <f t="shared" si="810"/>
        <v>46059</v>
      </c>
      <c r="AA3352" s="51">
        <f t="shared" si="811"/>
        <v>46101</v>
      </c>
      <c r="AD3352" s="2" t="str">
        <f>VLOOKUP($A3352,MA_KH!$A:$Q,MA_KH!O$1,0)</f>
        <v>TMART</v>
      </c>
      <c r="AE3352" s="2" t="str">
        <f>VLOOKUP($A3352,MA_KH!$A:$Q,MA_KH!P$1,0)</f>
        <v>CÔNG TY CỔ PHẦN T - MARTSTORES</v>
      </c>
    </row>
    <row r="3353" spans="1:31" ht="25.5" hidden="1" customHeight="1" x14ac:dyDescent="0.2">
      <c r="A3353" s="30" t="s">
        <v>22506</v>
      </c>
      <c r="B3353" s="30" t="s">
        <v>3960</v>
      </c>
      <c r="C3353" s="37">
        <v>46059</v>
      </c>
      <c r="D3353" s="30" t="s">
        <v>23981</v>
      </c>
      <c r="E3353" s="37">
        <v>46059</v>
      </c>
      <c r="F3353" s="30">
        <v>9541</v>
      </c>
      <c r="G3353" s="30" t="s">
        <v>4290</v>
      </c>
      <c r="H3353" s="38">
        <v>294444</v>
      </c>
      <c r="I3353" s="67">
        <v>26500</v>
      </c>
      <c r="J3353" s="38">
        <v>21436</v>
      </c>
      <c r="K3353" s="38">
        <v>289380</v>
      </c>
      <c r="L3353" s="7" t="s">
        <v>22849</v>
      </c>
      <c r="M3353" s="6">
        <v>46101</v>
      </c>
      <c r="O3353" s="35">
        <f>IF(Table1[[#This Row],[Phân loại]]="Tồn đầu kỳ",Table1[[#This Row],[Tổng giá trị]],0)</f>
        <v>0</v>
      </c>
      <c r="P3353" s="7">
        <f>IF(Table1[[#This Row],[Số còn phải thu ĐK]]&lt;&gt;0,0,IF(Table1[[#This Row],[Phân loại]]="Bán hàng",Table1[[#This Row],[Tổng giá trị]],-Table1[[#This Row],[Tổng giá trị]]))</f>
        <v>289380</v>
      </c>
      <c r="Q3353" s="35">
        <f t="shared" si="812"/>
        <v>289380</v>
      </c>
      <c r="R3353" s="7">
        <f>Table1[[#This Row],[Số còn phải thu ĐK]]+Table1[[#This Row],[Giá Trị HD sau CK]]-Table1[[#This Row],[Số tiền đã thu]]</f>
        <v>0</v>
      </c>
      <c r="S3353" s="6">
        <f>IF(Table1[[#This Row],[Ngày hóa đơn]]&lt;&gt;"",Table1[[#This Row],[Ngày hóa đơn]],IF(Table1[[#This Row],[Ngày hạch toán]]&lt;&gt;"",Table1[[#This Row],[Ngày hạch toán]],""))</f>
        <v>46059</v>
      </c>
      <c r="T3353" s="7"/>
      <c r="U3353" s="6">
        <f>IF(Table1[[#This Row],[Ngày tính CN]]="","",S3353+T3353)</f>
        <v>46059</v>
      </c>
      <c r="V3353" s="35">
        <f ca="1">IF(Table1[[#This Row],[Hạn thanh toán]]="","",IF((U3353-NOW())&lt;0,0,(U3353-NOW())))</f>
        <v>0</v>
      </c>
      <c r="W3353" s="35"/>
      <c r="X3353" s="35" t="str">
        <f t="shared" ca="1" si="813"/>
        <v/>
      </c>
      <c r="Y3353" s="2" t="str">
        <f t="shared" si="814"/>
        <v>Đã thanh toán</v>
      </c>
      <c r="Z3353" s="51">
        <f t="shared" si="810"/>
        <v>46059</v>
      </c>
      <c r="AA3353" s="51">
        <f t="shared" si="811"/>
        <v>46101</v>
      </c>
      <c r="AD3353" s="2" t="str">
        <f>VLOOKUP($A3353,MA_KH!$A:$Q,MA_KH!O$1,0)</f>
        <v>TMART</v>
      </c>
      <c r="AE3353" s="2" t="str">
        <f>VLOOKUP($A3353,MA_KH!$A:$Q,MA_KH!P$1,0)</f>
        <v>CÔNG TY CỔ PHẦN T - MARTSTORES</v>
      </c>
    </row>
    <row r="3354" spans="1:31" ht="25.5" hidden="1" customHeight="1" x14ac:dyDescent="0.2">
      <c r="A3354" s="30" t="s">
        <v>22506</v>
      </c>
      <c r="B3354" s="30" t="s">
        <v>3960</v>
      </c>
      <c r="C3354" s="37">
        <v>46059</v>
      </c>
      <c r="D3354" s="30" t="s">
        <v>23982</v>
      </c>
      <c r="E3354" s="37">
        <v>46059</v>
      </c>
      <c r="F3354" s="30">
        <v>9542</v>
      </c>
      <c r="G3354" s="30" t="s">
        <v>4224</v>
      </c>
      <c r="H3354" s="38">
        <v>1869574</v>
      </c>
      <c r="I3354" s="67">
        <v>168262</v>
      </c>
      <c r="J3354" s="38">
        <v>136105</v>
      </c>
      <c r="K3354" s="38">
        <v>1837417</v>
      </c>
      <c r="L3354" s="7" t="s">
        <v>22849</v>
      </c>
      <c r="M3354" s="6">
        <v>46101</v>
      </c>
      <c r="O3354" s="35">
        <f>IF(Table1[[#This Row],[Phân loại]]="Tồn đầu kỳ",Table1[[#This Row],[Tổng giá trị]],0)</f>
        <v>0</v>
      </c>
      <c r="P3354" s="7">
        <f>IF(Table1[[#This Row],[Số còn phải thu ĐK]]&lt;&gt;0,0,IF(Table1[[#This Row],[Phân loại]]="Bán hàng",Table1[[#This Row],[Tổng giá trị]],-Table1[[#This Row],[Tổng giá trị]]))</f>
        <v>1837417</v>
      </c>
      <c r="Q3354" s="35">
        <f t="shared" si="812"/>
        <v>1837417</v>
      </c>
      <c r="R3354" s="7">
        <f>Table1[[#This Row],[Số còn phải thu ĐK]]+Table1[[#This Row],[Giá Trị HD sau CK]]-Table1[[#This Row],[Số tiền đã thu]]</f>
        <v>0</v>
      </c>
      <c r="S3354" s="6">
        <f>IF(Table1[[#This Row],[Ngày hóa đơn]]&lt;&gt;"",Table1[[#This Row],[Ngày hóa đơn]],IF(Table1[[#This Row],[Ngày hạch toán]]&lt;&gt;"",Table1[[#This Row],[Ngày hạch toán]],""))</f>
        <v>46059</v>
      </c>
      <c r="T3354" s="7"/>
      <c r="U3354" s="6">
        <f>IF(Table1[[#This Row],[Ngày tính CN]]="","",S3354+T3354)</f>
        <v>46059</v>
      </c>
      <c r="V3354" s="35">
        <f ca="1">IF(Table1[[#This Row],[Hạn thanh toán]]="","",IF((U3354-NOW())&lt;0,0,(U3354-NOW())))</f>
        <v>0</v>
      </c>
      <c r="W3354" s="35"/>
      <c r="X3354" s="35" t="str">
        <f t="shared" ca="1" si="813"/>
        <v/>
      </c>
      <c r="Y3354" s="2" t="str">
        <f t="shared" si="814"/>
        <v>Đã thanh toán</v>
      </c>
      <c r="Z3354" s="51">
        <f t="shared" si="810"/>
        <v>46059</v>
      </c>
      <c r="AA3354" s="51">
        <f t="shared" si="811"/>
        <v>46101</v>
      </c>
      <c r="AD3354" s="2" t="str">
        <f>VLOOKUP($A3354,MA_KH!$A:$Q,MA_KH!O$1,0)</f>
        <v>TMART</v>
      </c>
      <c r="AE3354" s="2" t="str">
        <f>VLOOKUP($A3354,MA_KH!$A:$Q,MA_KH!P$1,0)</f>
        <v>CÔNG TY CỔ PHẦN T - MARTSTORES</v>
      </c>
    </row>
    <row r="3355" spans="1:31" ht="25.5" hidden="1" customHeight="1" x14ac:dyDescent="0.2">
      <c r="A3355" s="30" t="s">
        <v>22506</v>
      </c>
      <c r="B3355" s="30" t="s">
        <v>3960</v>
      </c>
      <c r="C3355" s="37">
        <v>46059</v>
      </c>
      <c r="D3355" s="30" t="s">
        <v>23983</v>
      </c>
      <c r="E3355" s="37">
        <v>46059</v>
      </c>
      <c r="F3355" s="30">
        <v>9543</v>
      </c>
      <c r="G3355" s="30" t="s">
        <v>4258</v>
      </c>
      <c r="H3355" s="38">
        <v>150000</v>
      </c>
      <c r="I3355" s="67">
        <v>13500</v>
      </c>
      <c r="J3355" s="38">
        <v>10920</v>
      </c>
      <c r="K3355" s="38">
        <v>147420</v>
      </c>
      <c r="L3355" s="7" t="s">
        <v>22849</v>
      </c>
      <c r="M3355" s="6">
        <v>46101</v>
      </c>
      <c r="O3355" s="35">
        <f>IF(Table1[[#This Row],[Phân loại]]="Tồn đầu kỳ",Table1[[#This Row],[Tổng giá trị]],0)</f>
        <v>0</v>
      </c>
      <c r="P3355" s="7">
        <f>IF(Table1[[#This Row],[Số còn phải thu ĐK]]&lt;&gt;0,0,IF(Table1[[#This Row],[Phân loại]]="Bán hàng",Table1[[#This Row],[Tổng giá trị]],-Table1[[#This Row],[Tổng giá trị]]))</f>
        <v>147420</v>
      </c>
      <c r="Q3355" s="35">
        <f t="shared" si="812"/>
        <v>147420</v>
      </c>
      <c r="R3355" s="7">
        <f>Table1[[#This Row],[Số còn phải thu ĐK]]+Table1[[#This Row],[Giá Trị HD sau CK]]-Table1[[#This Row],[Số tiền đã thu]]</f>
        <v>0</v>
      </c>
      <c r="S3355" s="6">
        <f>IF(Table1[[#This Row],[Ngày hóa đơn]]&lt;&gt;"",Table1[[#This Row],[Ngày hóa đơn]],IF(Table1[[#This Row],[Ngày hạch toán]]&lt;&gt;"",Table1[[#This Row],[Ngày hạch toán]],""))</f>
        <v>46059</v>
      </c>
      <c r="T3355" s="7"/>
      <c r="U3355" s="6">
        <f>IF(Table1[[#This Row],[Ngày tính CN]]="","",S3355+T3355)</f>
        <v>46059</v>
      </c>
      <c r="V3355" s="35">
        <f ca="1">IF(Table1[[#This Row],[Hạn thanh toán]]="","",IF((U3355-NOW())&lt;0,0,(U3355-NOW())))</f>
        <v>0</v>
      </c>
      <c r="W3355" s="35"/>
      <c r="X3355" s="35" t="str">
        <f t="shared" ca="1" si="813"/>
        <v/>
      </c>
      <c r="Y3355" s="2" t="str">
        <f t="shared" si="814"/>
        <v>Đã thanh toán</v>
      </c>
      <c r="Z3355" s="51">
        <f t="shared" si="810"/>
        <v>46059</v>
      </c>
      <c r="AA3355" s="51">
        <f t="shared" si="811"/>
        <v>46101</v>
      </c>
      <c r="AD3355" s="2" t="str">
        <f>VLOOKUP($A3355,MA_KH!$A:$Q,MA_KH!O$1,0)</f>
        <v>TMART</v>
      </c>
      <c r="AE3355" s="2" t="str">
        <f>VLOOKUP($A3355,MA_KH!$A:$Q,MA_KH!P$1,0)</f>
        <v>CÔNG TY CỔ PHẦN T - MARTSTORES</v>
      </c>
    </row>
    <row r="3356" spans="1:31" ht="25.5" hidden="1" customHeight="1" x14ac:dyDescent="0.2">
      <c r="A3356" s="30" t="s">
        <v>22506</v>
      </c>
      <c r="B3356" s="30" t="s">
        <v>3960</v>
      </c>
      <c r="C3356" s="37">
        <v>46059</v>
      </c>
      <c r="D3356" s="30" t="s">
        <v>23984</v>
      </c>
      <c r="E3356" s="37">
        <v>46059</v>
      </c>
      <c r="F3356" s="30">
        <v>9544</v>
      </c>
      <c r="G3356" s="30" t="s">
        <v>23985</v>
      </c>
      <c r="H3356" s="38">
        <v>1798994</v>
      </c>
      <c r="I3356" s="67">
        <v>161910</v>
      </c>
      <c r="J3356" s="38">
        <v>130967</v>
      </c>
      <c r="K3356" s="38">
        <v>1768051</v>
      </c>
      <c r="L3356" s="7" t="s">
        <v>22849</v>
      </c>
      <c r="M3356" s="6">
        <v>46101</v>
      </c>
      <c r="O3356" s="35">
        <f>IF(Table1[[#This Row],[Phân loại]]="Tồn đầu kỳ",Table1[[#This Row],[Tổng giá trị]],0)</f>
        <v>0</v>
      </c>
      <c r="P3356" s="7">
        <f>IF(Table1[[#This Row],[Số còn phải thu ĐK]]&lt;&gt;0,0,IF(Table1[[#This Row],[Phân loại]]="Bán hàng",Table1[[#This Row],[Tổng giá trị]],-Table1[[#This Row],[Tổng giá trị]]))</f>
        <v>1768051</v>
      </c>
      <c r="Q3356" s="35">
        <f t="shared" si="812"/>
        <v>1768051</v>
      </c>
      <c r="R3356" s="7">
        <f>Table1[[#This Row],[Số còn phải thu ĐK]]+Table1[[#This Row],[Giá Trị HD sau CK]]-Table1[[#This Row],[Số tiền đã thu]]</f>
        <v>0</v>
      </c>
      <c r="S3356" s="6">
        <f>IF(Table1[[#This Row],[Ngày hóa đơn]]&lt;&gt;"",Table1[[#This Row],[Ngày hóa đơn]],IF(Table1[[#This Row],[Ngày hạch toán]]&lt;&gt;"",Table1[[#This Row],[Ngày hạch toán]],""))</f>
        <v>46059</v>
      </c>
      <c r="T3356" s="7"/>
      <c r="U3356" s="6">
        <f>IF(Table1[[#This Row],[Ngày tính CN]]="","",S3356+T3356)</f>
        <v>46059</v>
      </c>
      <c r="V3356" s="35">
        <f ca="1">IF(Table1[[#This Row],[Hạn thanh toán]]="","",IF((U3356-NOW())&lt;0,0,(U3356-NOW())))</f>
        <v>0</v>
      </c>
      <c r="W3356" s="35"/>
      <c r="X3356" s="35" t="str">
        <f t="shared" ca="1" si="813"/>
        <v/>
      </c>
      <c r="Y3356" s="2" t="str">
        <f t="shared" si="814"/>
        <v>Đã thanh toán</v>
      </c>
      <c r="Z3356" s="51">
        <f t="shared" si="810"/>
        <v>46059</v>
      </c>
      <c r="AA3356" s="51">
        <f t="shared" si="811"/>
        <v>46101</v>
      </c>
      <c r="AD3356" s="2" t="str">
        <f>VLOOKUP($A3356,MA_KH!$A:$Q,MA_KH!O$1,0)</f>
        <v>TMART</v>
      </c>
      <c r="AE3356" s="2" t="str">
        <f>VLOOKUP($A3356,MA_KH!$A:$Q,MA_KH!P$1,0)</f>
        <v>CÔNG TY CỔ PHẦN T - MARTSTORES</v>
      </c>
    </row>
    <row r="3357" spans="1:31" ht="25.5" hidden="1" customHeight="1" x14ac:dyDescent="0.2">
      <c r="A3357" s="30" t="s">
        <v>22506</v>
      </c>
      <c r="B3357" s="30" t="s">
        <v>3960</v>
      </c>
      <c r="C3357" s="37">
        <v>46059</v>
      </c>
      <c r="D3357" s="30" t="s">
        <v>23986</v>
      </c>
      <c r="E3357" s="37">
        <v>46059</v>
      </c>
      <c r="F3357" s="30">
        <v>9545</v>
      </c>
      <c r="G3357" s="30" t="s">
        <v>23987</v>
      </c>
      <c r="H3357" s="38">
        <v>1510014</v>
      </c>
      <c r="I3357" s="67">
        <v>135902</v>
      </c>
      <c r="J3357" s="38">
        <v>109929</v>
      </c>
      <c r="K3357" s="38">
        <v>1484041</v>
      </c>
      <c r="L3357" s="7" t="s">
        <v>22849</v>
      </c>
      <c r="M3357" s="6">
        <v>46101</v>
      </c>
      <c r="O3357" s="35">
        <f>IF(Table1[[#This Row],[Phân loại]]="Tồn đầu kỳ",Table1[[#This Row],[Tổng giá trị]],0)</f>
        <v>0</v>
      </c>
      <c r="P3357" s="7">
        <f>IF(Table1[[#This Row],[Số còn phải thu ĐK]]&lt;&gt;0,0,IF(Table1[[#This Row],[Phân loại]]="Bán hàng",Table1[[#This Row],[Tổng giá trị]],-Table1[[#This Row],[Tổng giá trị]]))</f>
        <v>1484041</v>
      </c>
      <c r="Q3357" s="35">
        <f t="shared" si="812"/>
        <v>1484041</v>
      </c>
      <c r="R3357" s="7">
        <f>Table1[[#This Row],[Số còn phải thu ĐK]]+Table1[[#This Row],[Giá Trị HD sau CK]]-Table1[[#This Row],[Số tiền đã thu]]</f>
        <v>0</v>
      </c>
      <c r="S3357" s="6">
        <f>IF(Table1[[#This Row],[Ngày hóa đơn]]&lt;&gt;"",Table1[[#This Row],[Ngày hóa đơn]],IF(Table1[[#This Row],[Ngày hạch toán]]&lt;&gt;"",Table1[[#This Row],[Ngày hạch toán]],""))</f>
        <v>46059</v>
      </c>
      <c r="T3357" s="7"/>
      <c r="U3357" s="6">
        <f>IF(Table1[[#This Row],[Ngày tính CN]]="","",S3357+T3357)</f>
        <v>46059</v>
      </c>
      <c r="V3357" s="35">
        <f ca="1">IF(Table1[[#This Row],[Hạn thanh toán]]="","",IF((U3357-NOW())&lt;0,0,(U3357-NOW())))</f>
        <v>0</v>
      </c>
      <c r="W3357" s="35"/>
      <c r="X3357" s="35" t="str">
        <f t="shared" ca="1" si="813"/>
        <v/>
      </c>
      <c r="Y3357" s="2" t="str">
        <f t="shared" si="814"/>
        <v>Đã thanh toán</v>
      </c>
      <c r="Z3357" s="51">
        <f t="shared" si="810"/>
        <v>46059</v>
      </c>
      <c r="AA3357" s="51">
        <f t="shared" si="811"/>
        <v>46101</v>
      </c>
      <c r="AD3357" s="2" t="str">
        <f>VLOOKUP($A3357,MA_KH!$A:$Q,MA_KH!O$1,0)</f>
        <v>TMART</v>
      </c>
      <c r="AE3357" s="2" t="str">
        <f>VLOOKUP($A3357,MA_KH!$A:$Q,MA_KH!P$1,0)</f>
        <v>CÔNG TY CỔ PHẦN T - MARTSTORES</v>
      </c>
    </row>
    <row r="3358" spans="1:31" ht="25.5" hidden="1" customHeight="1" x14ac:dyDescent="0.2">
      <c r="A3358" s="30" t="s">
        <v>22506</v>
      </c>
      <c r="B3358" s="30" t="s">
        <v>3960</v>
      </c>
      <c r="C3358" s="37">
        <v>46059</v>
      </c>
      <c r="D3358" s="30" t="s">
        <v>23988</v>
      </c>
      <c r="E3358" s="37">
        <v>46059</v>
      </c>
      <c r="F3358" s="30">
        <v>9546</v>
      </c>
      <c r="G3358" s="30" t="s">
        <v>4216</v>
      </c>
      <c r="H3358" s="38">
        <v>294444</v>
      </c>
      <c r="I3358" s="67">
        <v>26500</v>
      </c>
      <c r="J3358" s="38">
        <v>21436</v>
      </c>
      <c r="K3358" s="38">
        <v>289380</v>
      </c>
      <c r="L3358" s="7" t="s">
        <v>22849</v>
      </c>
      <c r="M3358" s="6">
        <v>46101</v>
      </c>
      <c r="O3358" s="35">
        <f>IF(Table1[[#This Row],[Phân loại]]="Tồn đầu kỳ",Table1[[#This Row],[Tổng giá trị]],0)</f>
        <v>0</v>
      </c>
      <c r="P3358" s="7">
        <f>IF(Table1[[#This Row],[Số còn phải thu ĐK]]&lt;&gt;0,0,IF(Table1[[#This Row],[Phân loại]]="Bán hàng",Table1[[#This Row],[Tổng giá trị]],-Table1[[#This Row],[Tổng giá trị]]))</f>
        <v>289380</v>
      </c>
      <c r="Q3358" s="35">
        <f t="shared" si="812"/>
        <v>289380</v>
      </c>
      <c r="R3358" s="7">
        <f>Table1[[#This Row],[Số còn phải thu ĐK]]+Table1[[#This Row],[Giá Trị HD sau CK]]-Table1[[#This Row],[Số tiền đã thu]]</f>
        <v>0</v>
      </c>
      <c r="S3358" s="6">
        <f>IF(Table1[[#This Row],[Ngày hóa đơn]]&lt;&gt;"",Table1[[#This Row],[Ngày hóa đơn]],IF(Table1[[#This Row],[Ngày hạch toán]]&lt;&gt;"",Table1[[#This Row],[Ngày hạch toán]],""))</f>
        <v>46059</v>
      </c>
      <c r="T3358" s="7"/>
      <c r="U3358" s="6">
        <f>IF(Table1[[#This Row],[Ngày tính CN]]="","",S3358+T3358)</f>
        <v>46059</v>
      </c>
      <c r="V3358" s="35">
        <f ca="1">IF(Table1[[#This Row],[Hạn thanh toán]]="","",IF((U3358-NOW())&lt;0,0,(U3358-NOW())))</f>
        <v>0</v>
      </c>
      <c r="W3358" s="35"/>
      <c r="X3358" s="35" t="str">
        <f t="shared" ca="1" si="813"/>
        <v/>
      </c>
      <c r="Y3358" s="2" t="str">
        <f t="shared" si="814"/>
        <v>Đã thanh toán</v>
      </c>
      <c r="Z3358" s="51">
        <f t="shared" si="810"/>
        <v>46059</v>
      </c>
      <c r="AA3358" s="51">
        <f t="shared" si="811"/>
        <v>46101</v>
      </c>
      <c r="AD3358" s="2" t="str">
        <f>VLOOKUP($A3358,MA_KH!$A:$Q,MA_KH!O$1,0)</f>
        <v>TMART</v>
      </c>
      <c r="AE3358" s="2" t="str">
        <f>VLOOKUP($A3358,MA_KH!$A:$Q,MA_KH!P$1,0)</f>
        <v>CÔNG TY CỔ PHẦN T - MARTSTORES</v>
      </c>
    </row>
    <row r="3359" spans="1:31" ht="25.5" hidden="1" customHeight="1" x14ac:dyDescent="0.2">
      <c r="A3359" s="30" t="s">
        <v>22506</v>
      </c>
      <c r="B3359" s="30" t="s">
        <v>3960</v>
      </c>
      <c r="C3359" s="37">
        <v>46059</v>
      </c>
      <c r="D3359" s="30" t="s">
        <v>23989</v>
      </c>
      <c r="E3359" s="37">
        <v>46059</v>
      </c>
      <c r="F3359" s="30">
        <v>9547</v>
      </c>
      <c r="G3359" s="30" t="s">
        <v>23990</v>
      </c>
      <c r="H3359" s="38">
        <v>3404153</v>
      </c>
      <c r="I3359" s="67">
        <v>306376</v>
      </c>
      <c r="J3359" s="38">
        <v>247822</v>
      </c>
      <c r="K3359" s="38">
        <v>3345599</v>
      </c>
      <c r="L3359" s="7" t="s">
        <v>22849</v>
      </c>
      <c r="M3359" s="6">
        <v>46101</v>
      </c>
      <c r="O3359" s="35">
        <f>IF(Table1[[#This Row],[Phân loại]]="Tồn đầu kỳ",Table1[[#This Row],[Tổng giá trị]],0)</f>
        <v>0</v>
      </c>
      <c r="P3359" s="7">
        <f>IF(Table1[[#This Row],[Số còn phải thu ĐK]]&lt;&gt;0,0,IF(Table1[[#This Row],[Phân loại]]="Bán hàng",Table1[[#This Row],[Tổng giá trị]],-Table1[[#This Row],[Tổng giá trị]]))</f>
        <v>3345599</v>
      </c>
      <c r="Q3359" s="35">
        <f t="shared" si="812"/>
        <v>3345599</v>
      </c>
      <c r="R3359" s="7">
        <f>Table1[[#This Row],[Số còn phải thu ĐK]]+Table1[[#This Row],[Giá Trị HD sau CK]]-Table1[[#This Row],[Số tiền đã thu]]</f>
        <v>0</v>
      </c>
      <c r="S3359" s="6">
        <f>IF(Table1[[#This Row],[Ngày hóa đơn]]&lt;&gt;"",Table1[[#This Row],[Ngày hóa đơn]],IF(Table1[[#This Row],[Ngày hạch toán]]&lt;&gt;"",Table1[[#This Row],[Ngày hạch toán]],""))</f>
        <v>46059</v>
      </c>
      <c r="T3359" s="7"/>
      <c r="U3359" s="6">
        <f>IF(Table1[[#This Row],[Ngày tính CN]]="","",S3359+T3359)</f>
        <v>46059</v>
      </c>
      <c r="V3359" s="35">
        <f ca="1">IF(Table1[[#This Row],[Hạn thanh toán]]="","",IF((U3359-NOW())&lt;0,0,(U3359-NOW())))</f>
        <v>0</v>
      </c>
      <c r="W3359" s="35"/>
      <c r="X3359" s="35" t="str">
        <f t="shared" ca="1" si="813"/>
        <v/>
      </c>
      <c r="Y3359" s="2" t="str">
        <f t="shared" si="814"/>
        <v>Đã thanh toán</v>
      </c>
      <c r="Z3359" s="51">
        <f t="shared" si="810"/>
        <v>46059</v>
      </c>
      <c r="AA3359" s="51">
        <f t="shared" si="811"/>
        <v>46101</v>
      </c>
      <c r="AD3359" s="2" t="str">
        <f>VLOOKUP($A3359,MA_KH!$A:$Q,MA_KH!O$1,0)</f>
        <v>TMART</v>
      </c>
      <c r="AE3359" s="2" t="str">
        <f>VLOOKUP($A3359,MA_KH!$A:$Q,MA_KH!P$1,0)</f>
        <v>CÔNG TY CỔ PHẦN T - MARTSTORES</v>
      </c>
    </row>
    <row r="3360" spans="1:31" ht="25.5" hidden="1" customHeight="1" x14ac:dyDescent="0.2">
      <c r="A3360" s="30" t="s">
        <v>22506</v>
      </c>
      <c r="B3360" s="30" t="s">
        <v>3960</v>
      </c>
      <c r="C3360" s="37">
        <v>46059</v>
      </c>
      <c r="D3360" s="30" t="s">
        <v>23991</v>
      </c>
      <c r="E3360" s="37">
        <v>46059</v>
      </c>
      <c r="F3360" s="30">
        <v>9548</v>
      </c>
      <c r="G3360" s="30" t="s">
        <v>23992</v>
      </c>
      <c r="H3360" s="38">
        <v>5131968</v>
      </c>
      <c r="I3360" s="67">
        <v>461879</v>
      </c>
      <c r="J3360" s="38">
        <v>373607</v>
      </c>
      <c r="K3360" s="38">
        <v>5043696</v>
      </c>
      <c r="L3360" s="7" t="s">
        <v>22849</v>
      </c>
      <c r="M3360" s="6">
        <v>46101</v>
      </c>
      <c r="O3360" s="35">
        <f>IF(Table1[[#This Row],[Phân loại]]="Tồn đầu kỳ",Table1[[#This Row],[Tổng giá trị]],0)</f>
        <v>0</v>
      </c>
      <c r="P3360" s="7">
        <f>IF(Table1[[#This Row],[Số còn phải thu ĐK]]&lt;&gt;0,0,IF(Table1[[#This Row],[Phân loại]]="Bán hàng",Table1[[#This Row],[Tổng giá trị]],-Table1[[#This Row],[Tổng giá trị]]))</f>
        <v>5043696</v>
      </c>
      <c r="Q3360" s="35">
        <f t="shared" si="812"/>
        <v>5043696</v>
      </c>
      <c r="R3360" s="7">
        <f>Table1[[#This Row],[Số còn phải thu ĐK]]+Table1[[#This Row],[Giá Trị HD sau CK]]-Table1[[#This Row],[Số tiền đã thu]]</f>
        <v>0</v>
      </c>
      <c r="S3360" s="6">
        <f>IF(Table1[[#This Row],[Ngày hóa đơn]]&lt;&gt;"",Table1[[#This Row],[Ngày hóa đơn]],IF(Table1[[#This Row],[Ngày hạch toán]]&lt;&gt;"",Table1[[#This Row],[Ngày hạch toán]],""))</f>
        <v>46059</v>
      </c>
      <c r="T3360" s="7"/>
      <c r="U3360" s="6">
        <f>IF(Table1[[#This Row],[Ngày tính CN]]="","",S3360+T3360)</f>
        <v>46059</v>
      </c>
      <c r="V3360" s="35">
        <f ca="1">IF(Table1[[#This Row],[Hạn thanh toán]]="","",IF((U3360-NOW())&lt;0,0,(U3360-NOW())))</f>
        <v>0</v>
      </c>
      <c r="W3360" s="35"/>
      <c r="X3360" s="35" t="str">
        <f t="shared" ca="1" si="813"/>
        <v/>
      </c>
      <c r="Y3360" s="2" t="str">
        <f t="shared" si="814"/>
        <v>Đã thanh toán</v>
      </c>
      <c r="Z3360" s="51">
        <f t="shared" si="810"/>
        <v>46059</v>
      </c>
      <c r="AA3360" s="51">
        <f t="shared" si="811"/>
        <v>46101</v>
      </c>
      <c r="AD3360" s="2" t="str">
        <f>VLOOKUP($A3360,MA_KH!$A:$Q,MA_KH!O$1,0)</f>
        <v>TMART</v>
      </c>
      <c r="AE3360" s="2" t="str">
        <f>VLOOKUP($A3360,MA_KH!$A:$Q,MA_KH!P$1,0)</f>
        <v>CÔNG TY CỔ PHẦN T - MARTSTORES</v>
      </c>
    </row>
    <row r="3361" spans="1:31" ht="25.5" hidden="1" customHeight="1" x14ac:dyDescent="0.2">
      <c r="A3361" s="30" t="s">
        <v>22506</v>
      </c>
      <c r="B3361" s="30" t="s">
        <v>3960</v>
      </c>
      <c r="C3361" s="37">
        <v>46059</v>
      </c>
      <c r="D3361" s="30" t="s">
        <v>23993</v>
      </c>
      <c r="E3361" s="37">
        <v>46059</v>
      </c>
      <c r="F3361" s="30">
        <v>9549</v>
      </c>
      <c r="G3361" s="30" t="s">
        <v>23994</v>
      </c>
      <c r="H3361" s="38">
        <v>1861104</v>
      </c>
      <c r="I3361" s="67">
        <v>167500</v>
      </c>
      <c r="J3361" s="38">
        <v>135488</v>
      </c>
      <c r="K3361" s="38">
        <v>1829092</v>
      </c>
      <c r="L3361" s="7" t="s">
        <v>22849</v>
      </c>
      <c r="M3361" s="6">
        <v>46101</v>
      </c>
      <c r="O3361" s="35">
        <f>IF(Table1[[#This Row],[Phân loại]]="Tồn đầu kỳ",Table1[[#This Row],[Tổng giá trị]],0)</f>
        <v>0</v>
      </c>
      <c r="P3361" s="7">
        <f>IF(Table1[[#This Row],[Số còn phải thu ĐK]]&lt;&gt;0,0,IF(Table1[[#This Row],[Phân loại]]="Bán hàng",Table1[[#This Row],[Tổng giá trị]],-Table1[[#This Row],[Tổng giá trị]]))</f>
        <v>1829092</v>
      </c>
      <c r="Q3361" s="35">
        <f t="shared" si="812"/>
        <v>1829092</v>
      </c>
      <c r="R3361" s="7">
        <f>Table1[[#This Row],[Số còn phải thu ĐK]]+Table1[[#This Row],[Giá Trị HD sau CK]]-Table1[[#This Row],[Số tiền đã thu]]</f>
        <v>0</v>
      </c>
      <c r="S3361" s="6">
        <f>IF(Table1[[#This Row],[Ngày hóa đơn]]&lt;&gt;"",Table1[[#This Row],[Ngày hóa đơn]],IF(Table1[[#This Row],[Ngày hạch toán]]&lt;&gt;"",Table1[[#This Row],[Ngày hạch toán]],""))</f>
        <v>46059</v>
      </c>
      <c r="T3361" s="7"/>
      <c r="U3361" s="6">
        <f>IF(Table1[[#This Row],[Ngày tính CN]]="","",S3361+T3361)</f>
        <v>46059</v>
      </c>
      <c r="V3361" s="35">
        <f ca="1">IF(Table1[[#This Row],[Hạn thanh toán]]="","",IF((U3361-NOW())&lt;0,0,(U3361-NOW())))</f>
        <v>0</v>
      </c>
      <c r="W3361" s="35"/>
      <c r="X3361" s="35" t="str">
        <f t="shared" ca="1" si="813"/>
        <v/>
      </c>
      <c r="Y3361" s="2" t="str">
        <f t="shared" si="814"/>
        <v>Đã thanh toán</v>
      </c>
      <c r="Z3361" s="51">
        <f t="shared" si="810"/>
        <v>46059</v>
      </c>
      <c r="AA3361" s="51">
        <f t="shared" si="811"/>
        <v>46101</v>
      </c>
      <c r="AD3361" s="2" t="str">
        <f>VLOOKUP($A3361,MA_KH!$A:$Q,MA_KH!O$1,0)</f>
        <v>TMART</v>
      </c>
      <c r="AE3361" s="2" t="str">
        <f>VLOOKUP($A3361,MA_KH!$A:$Q,MA_KH!P$1,0)</f>
        <v>CÔNG TY CỔ PHẦN T - MARTSTORES</v>
      </c>
    </row>
    <row r="3362" spans="1:31" ht="25.5" hidden="1" customHeight="1" x14ac:dyDescent="0.2">
      <c r="A3362" s="30" t="s">
        <v>22506</v>
      </c>
      <c r="B3362" s="30" t="s">
        <v>3960</v>
      </c>
      <c r="C3362" s="37">
        <v>46059</v>
      </c>
      <c r="D3362" s="30" t="s">
        <v>23995</v>
      </c>
      <c r="E3362" s="37">
        <v>46059</v>
      </c>
      <c r="F3362" s="30">
        <v>9550</v>
      </c>
      <c r="G3362" s="30" t="s">
        <v>23996</v>
      </c>
      <c r="H3362" s="38">
        <v>1144116</v>
      </c>
      <c r="I3362" s="67">
        <v>102971</v>
      </c>
      <c r="J3362" s="38">
        <v>83292</v>
      </c>
      <c r="K3362" s="38">
        <v>1124437</v>
      </c>
      <c r="L3362" s="7" t="s">
        <v>22849</v>
      </c>
      <c r="M3362" s="6">
        <v>46101</v>
      </c>
      <c r="O3362" s="35">
        <f>IF(Table1[[#This Row],[Phân loại]]="Tồn đầu kỳ",Table1[[#This Row],[Tổng giá trị]],0)</f>
        <v>0</v>
      </c>
      <c r="P3362" s="7">
        <f>IF(Table1[[#This Row],[Số còn phải thu ĐK]]&lt;&gt;0,0,IF(Table1[[#This Row],[Phân loại]]="Bán hàng",Table1[[#This Row],[Tổng giá trị]],-Table1[[#This Row],[Tổng giá trị]]))</f>
        <v>1124437</v>
      </c>
      <c r="Q3362" s="35">
        <f t="shared" si="812"/>
        <v>1124437</v>
      </c>
      <c r="R3362" s="7">
        <f>Table1[[#This Row],[Số còn phải thu ĐK]]+Table1[[#This Row],[Giá Trị HD sau CK]]-Table1[[#This Row],[Số tiền đã thu]]</f>
        <v>0</v>
      </c>
      <c r="S3362" s="6">
        <f>IF(Table1[[#This Row],[Ngày hóa đơn]]&lt;&gt;"",Table1[[#This Row],[Ngày hóa đơn]],IF(Table1[[#This Row],[Ngày hạch toán]]&lt;&gt;"",Table1[[#This Row],[Ngày hạch toán]],""))</f>
        <v>46059</v>
      </c>
      <c r="T3362" s="7"/>
      <c r="U3362" s="6">
        <f>IF(Table1[[#This Row],[Ngày tính CN]]="","",S3362+T3362)</f>
        <v>46059</v>
      </c>
      <c r="V3362" s="35">
        <f ca="1">IF(Table1[[#This Row],[Hạn thanh toán]]="","",IF((U3362-NOW())&lt;0,0,(U3362-NOW())))</f>
        <v>0</v>
      </c>
      <c r="W3362" s="35"/>
      <c r="X3362" s="35" t="str">
        <f t="shared" ca="1" si="813"/>
        <v/>
      </c>
      <c r="Y3362" s="2" t="str">
        <f t="shared" si="814"/>
        <v>Đã thanh toán</v>
      </c>
      <c r="Z3362" s="51">
        <f t="shared" si="810"/>
        <v>46059</v>
      </c>
      <c r="AA3362" s="51">
        <f t="shared" si="811"/>
        <v>46101</v>
      </c>
      <c r="AD3362" s="2" t="str">
        <f>VLOOKUP($A3362,MA_KH!$A:$Q,MA_KH!O$1,0)</f>
        <v>TMART</v>
      </c>
      <c r="AE3362" s="2" t="str">
        <f>VLOOKUP($A3362,MA_KH!$A:$Q,MA_KH!P$1,0)</f>
        <v>CÔNG TY CỔ PHẦN T - MARTSTORES</v>
      </c>
    </row>
    <row r="3363" spans="1:31" ht="25.5" hidden="1" customHeight="1" x14ac:dyDescent="0.2">
      <c r="A3363" s="30" t="s">
        <v>22506</v>
      </c>
      <c r="B3363" s="30" t="s">
        <v>3960</v>
      </c>
      <c r="C3363" s="37">
        <v>46059</v>
      </c>
      <c r="D3363" s="30" t="s">
        <v>23997</v>
      </c>
      <c r="E3363" s="37">
        <v>46059</v>
      </c>
      <c r="F3363" s="30">
        <v>9551</v>
      </c>
      <c r="G3363" s="30" t="s">
        <v>23998</v>
      </c>
      <c r="H3363" s="38">
        <v>2859562</v>
      </c>
      <c r="I3363" s="67">
        <v>257362</v>
      </c>
      <c r="J3363" s="38">
        <v>208176</v>
      </c>
      <c r="K3363" s="38">
        <v>2810376</v>
      </c>
      <c r="L3363" s="7" t="s">
        <v>22849</v>
      </c>
      <c r="M3363" s="6">
        <v>46101</v>
      </c>
      <c r="O3363" s="35">
        <f>IF(Table1[[#This Row],[Phân loại]]="Tồn đầu kỳ",Table1[[#This Row],[Tổng giá trị]],0)</f>
        <v>0</v>
      </c>
      <c r="P3363" s="7">
        <f>IF(Table1[[#This Row],[Số còn phải thu ĐK]]&lt;&gt;0,0,IF(Table1[[#This Row],[Phân loại]]="Bán hàng",Table1[[#This Row],[Tổng giá trị]],-Table1[[#This Row],[Tổng giá trị]]))</f>
        <v>2810376</v>
      </c>
      <c r="Q3363" s="35">
        <f t="shared" si="812"/>
        <v>2810376</v>
      </c>
      <c r="R3363" s="7">
        <f>Table1[[#This Row],[Số còn phải thu ĐK]]+Table1[[#This Row],[Giá Trị HD sau CK]]-Table1[[#This Row],[Số tiền đã thu]]</f>
        <v>0</v>
      </c>
      <c r="S3363" s="6">
        <f>IF(Table1[[#This Row],[Ngày hóa đơn]]&lt;&gt;"",Table1[[#This Row],[Ngày hóa đơn]],IF(Table1[[#This Row],[Ngày hạch toán]]&lt;&gt;"",Table1[[#This Row],[Ngày hạch toán]],""))</f>
        <v>46059</v>
      </c>
      <c r="T3363" s="7"/>
      <c r="U3363" s="6">
        <f>IF(Table1[[#This Row],[Ngày tính CN]]="","",S3363+T3363)</f>
        <v>46059</v>
      </c>
      <c r="V3363" s="35">
        <f ca="1">IF(Table1[[#This Row],[Hạn thanh toán]]="","",IF((U3363-NOW())&lt;0,0,(U3363-NOW())))</f>
        <v>0</v>
      </c>
      <c r="W3363" s="35"/>
      <c r="X3363" s="35" t="str">
        <f t="shared" ca="1" si="813"/>
        <v/>
      </c>
      <c r="Y3363" s="2" t="str">
        <f t="shared" si="814"/>
        <v>Đã thanh toán</v>
      </c>
      <c r="Z3363" s="51">
        <f t="shared" si="810"/>
        <v>46059</v>
      </c>
      <c r="AA3363" s="51">
        <f t="shared" si="811"/>
        <v>46101</v>
      </c>
      <c r="AD3363" s="2" t="str">
        <f>VLOOKUP($A3363,MA_KH!$A:$Q,MA_KH!O$1,0)</f>
        <v>TMART</v>
      </c>
      <c r="AE3363" s="2" t="str">
        <f>VLOOKUP($A3363,MA_KH!$A:$Q,MA_KH!P$1,0)</f>
        <v>CÔNG TY CỔ PHẦN T - MARTSTORES</v>
      </c>
    </row>
    <row r="3364" spans="1:31" ht="25.5" hidden="1" customHeight="1" x14ac:dyDescent="0.2">
      <c r="A3364" s="30" t="s">
        <v>22506</v>
      </c>
      <c r="B3364" s="30" t="s">
        <v>3960</v>
      </c>
      <c r="C3364" s="37">
        <v>46059</v>
      </c>
      <c r="D3364" s="30" t="s">
        <v>23999</v>
      </c>
      <c r="E3364" s="37">
        <v>46059</v>
      </c>
      <c r="F3364" s="30">
        <v>9552</v>
      </c>
      <c r="G3364" s="30" t="s">
        <v>4364</v>
      </c>
      <c r="H3364" s="38">
        <v>1730171</v>
      </c>
      <c r="I3364" s="67">
        <v>155716</v>
      </c>
      <c r="J3364" s="38">
        <v>125956</v>
      </c>
      <c r="K3364" s="38">
        <v>1700411</v>
      </c>
      <c r="L3364" s="7" t="s">
        <v>22849</v>
      </c>
      <c r="M3364" s="6">
        <v>46101</v>
      </c>
      <c r="O3364" s="35">
        <f>IF(Table1[[#This Row],[Phân loại]]="Tồn đầu kỳ",Table1[[#This Row],[Tổng giá trị]],0)</f>
        <v>0</v>
      </c>
      <c r="P3364" s="7">
        <f>IF(Table1[[#This Row],[Số còn phải thu ĐK]]&lt;&gt;0,0,IF(Table1[[#This Row],[Phân loại]]="Bán hàng",Table1[[#This Row],[Tổng giá trị]],-Table1[[#This Row],[Tổng giá trị]]))</f>
        <v>1700411</v>
      </c>
      <c r="Q3364" s="35">
        <f t="shared" si="812"/>
        <v>1700411</v>
      </c>
      <c r="R3364" s="7">
        <f>Table1[[#This Row],[Số còn phải thu ĐK]]+Table1[[#This Row],[Giá Trị HD sau CK]]-Table1[[#This Row],[Số tiền đã thu]]</f>
        <v>0</v>
      </c>
      <c r="S3364" s="6">
        <f>IF(Table1[[#This Row],[Ngày hóa đơn]]&lt;&gt;"",Table1[[#This Row],[Ngày hóa đơn]],IF(Table1[[#This Row],[Ngày hạch toán]]&lt;&gt;"",Table1[[#This Row],[Ngày hạch toán]],""))</f>
        <v>46059</v>
      </c>
      <c r="T3364" s="7"/>
      <c r="U3364" s="6">
        <f>IF(Table1[[#This Row],[Ngày tính CN]]="","",S3364+T3364)</f>
        <v>46059</v>
      </c>
      <c r="V3364" s="35">
        <f ca="1">IF(Table1[[#This Row],[Hạn thanh toán]]="","",IF((U3364-NOW())&lt;0,0,(U3364-NOW())))</f>
        <v>0</v>
      </c>
      <c r="W3364" s="35"/>
      <c r="X3364" s="35" t="str">
        <f t="shared" ca="1" si="813"/>
        <v/>
      </c>
      <c r="Y3364" s="2" t="str">
        <f t="shared" si="814"/>
        <v>Đã thanh toán</v>
      </c>
      <c r="Z3364" s="51">
        <f t="shared" si="810"/>
        <v>46059</v>
      </c>
      <c r="AA3364" s="51">
        <f t="shared" si="811"/>
        <v>46101</v>
      </c>
      <c r="AD3364" s="2" t="str">
        <f>VLOOKUP($A3364,MA_KH!$A:$Q,MA_KH!O$1,0)</f>
        <v>TMART</v>
      </c>
      <c r="AE3364" s="2" t="str">
        <f>VLOOKUP($A3364,MA_KH!$A:$Q,MA_KH!P$1,0)</f>
        <v>CÔNG TY CỔ PHẦN T - MARTSTORES</v>
      </c>
    </row>
    <row r="3365" spans="1:31" ht="25.5" hidden="1" customHeight="1" x14ac:dyDescent="0.2">
      <c r="A3365" s="30" t="s">
        <v>22506</v>
      </c>
      <c r="B3365" s="30" t="s">
        <v>3960</v>
      </c>
      <c r="C3365" s="37">
        <v>46059</v>
      </c>
      <c r="D3365" s="30" t="s">
        <v>24000</v>
      </c>
      <c r="E3365" s="37">
        <v>46059</v>
      </c>
      <c r="F3365" s="30">
        <v>9553</v>
      </c>
      <c r="G3365" s="30" t="s">
        <v>4293</v>
      </c>
      <c r="H3365" s="38">
        <v>539934</v>
      </c>
      <c r="I3365" s="67">
        <v>48594</v>
      </c>
      <c r="J3365" s="38">
        <v>39307</v>
      </c>
      <c r="K3365" s="38">
        <v>530647</v>
      </c>
      <c r="L3365" s="7" t="s">
        <v>22849</v>
      </c>
      <c r="M3365" s="6">
        <v>46101</v>
      </c>
      <c r="O3365" s="35">
        <f>IF(Table1[[#This Row],[Phân loại]]="Tồn đầu kỳ",Table1[[#This Row],[Tổng giá trị]],0)</f>
        <v>0</v>
      </c>
      <c r="P3365" s="7">
        <f>IF(Table1[[#This Row],[Số còn phải thu ĐK]]&lt;&gt;0,0,IF(Table1[[#This Row],[Phân loại]]="Bán hàng",Table1[[#This Row],[Tổng giá trị]],-Table1[[#This Row],[Tổng giá trị]]))</f>
        <v>530647</v>
      </c>
      <c r="Q3365" s="35">
        <f t="shared" si="812"/>
        <v>530647</v>
      </c>
      <c r="R3365" s="7">
        <f>Table1[[#This Row],[Số còn phải thu ĐK]]+Table1[[#This Row],[Giá Trị HD sau CK]]-Table1[[#This Row],[Số tiền đã thu]]</f>
        <v>0</v>
      </c>
      <c r="S3365" s="6">
        <f>IF(Table1[[#This Row],[Ngày hóa đơn]]&lt;&gt;"",Table1[[#This Row],[Ngày hóa đơn]],IF(Table1[[#This Row],[Ngày hạch toán]]&lt;&gt;"",Table1[[#This Row],[Ngày hạch toán]],""))</f>
        <v>46059</v>
      </c>
      <c r="T3365" s="7"/>
      <c r="U3365" s="6">
        <f>IF(Table1[[#This Row],[Ngày tính CN]]="","",S3365+T3365)</f>
        <v>46059</v>
      </c>
      <c r="V3365" s="35">
        <f ca="1">IF(Table1[[#This Row],[Hạn thanh toán]]="","",IF((U3365-NOW())&lt;0,0,(U3365-NOW())))</f>
        <v>0</v>
      </c>
      <c r="W3365" s="35"/>
      <c r="X3365" s="35" t="str">
        <f t="shared" ca="1" si="813"/>
        <v/>
      </c>
      <c r="Y3365" s="2" t="str">
        <f t="shared" si="814"/>
        <v>Đã thanh toán</v>
      </c>
      <c r="Z3365" s="51">
        <f t="shared" si="810"/>
        <v>46059</v>
      </c>
      <c r="AA3365" s="51">
        <f t="shared" si="811"/>
        <v>46101</v>
      </c>
      <c r="AD3365" s="2" t="str">
        <f>VLOOKUP($A3365,MA_KH!$A:$Q,MA_KH!O$1,0)</f>
        <v>TMART</v>
      </c>
      <c r="AE3365" s="2" t="str">
        <f>VLOOKUP($A3365,MA_KH!$A:$Q,MA_KH!P$1,0)</f>
        <v>CÔNG TY CỔ PHẦN T - MARTSTORES</v>
      </c>
    </row>
    <row r="3366" spans="1:31" ht="25.5" hidden="1" customHeight="1" x14ac:dyDescent="0.2">
      <c r="A3366" s="30" t="s">
        <v>22506</v>
      </c>
      <c r="B3366" s="30" t="s">
        <v>3960</v>
      </c>
      <c r="C3366" s="37">
        <v>46059</v>
      </c>
      <c r="D3366" s="30" t="s">
        <v>24001</v>
      </c>
      <c r="E3366" s="37">
        <v>46059</v>
      </c>
      <c r="F3366" s="30">
        <v>9554</v>
      </c>
      <c r="G3366" s="30" t="s">
        <v>24002</v>
      </c>
      <c r="H3366" s="38">
        <v>2895589</v>
      </c>
      <c r="I3366" s="67">
        <v>260605</v>
      </c>
      <c r="J3366" s="38">
        <v>210799</v>
      </c>
      <c r="K3366" s="38">
        <v>2845783</v>
      </c>
      <c r="L3366" s="7" t="s">
        <v>22849</v>
      </c>
      <c r="M3366" s="6">
        <v>46101</v>
      </c>
      <c r="O3366" s="35">
        <f>IF(Table1[[#This Row],[Phân loại]]="Tồn đầu kỳ",Table1[[#This Row],[Tổng giá trị]],0)</f>
        <v>0</v>
      </c>
      <c r="P3366" s="7">
        <f>IF(Table1[[#This Row],[Số còn phải thu ĐK]]&lt;&gt;0,0,IF(Table1[[#This Row],[Phân loại]]="Bán hàng",Table1[[#This Row],[Tổng giá trị]],-Table1[[#This Row],[Tổng giá trị]]))</f>
        <v>2845783</v>
      </c>
      <c r="Q3366" s="35">
        <f t="shared" si="812"/>
        <v>2845783</v>
      </c>
      <c r="R3366" s="7">
        <f>Table1[[#This Row],[Số còn phải thu ĐK]]+Table1[[#This Row],[Giá Trị HD sau CK]]-Table1[[#This Row],[Số tiền đã thu]]</f>
        <v>0</v>
      </c>
      <c r="S3366" s="6">
        <f>IF(Table1[[#This Row],[Ngày hóa đơn]]&lt;&gt;"",Table1[[#This Row],[Ngày hóa đơn]],IF(Table1[[#This Row],[Ngày hạch toán]]&lt;&gt;"",Table1[[#This Row],[Ngày hạch toán]],""))</f>
        <v>46059</v>
      </c>
      <c r="T3366" s="7"/>
      <c r="U3366" s="6">
        <f>IF(Table1[[#This Row],[Ngày tính CN]]="","",S3366+T3366)</f>
        <v>46059</v>
      </c>
      <c r="V3366" s="35">
        <f ca="1">IF(Table1[[#This Row],[Hạn thanh toán]]="","",IF((U3366-NOW())&lt;0,0,(U3366-NOW())))</f>
        <v>0</v>
      </c>
      <c r="W3366" s="35"/>
      <c r="X3366" s="35" t="str">
        <f t="shared" ca="1" si="813"/>
        <v/>
      </c>
      <c r="Y3366" s="2" t="str">
        <f t="shared" si="814"/>
        <v>Đã thanh toán</v>
      </c>
      <c r="Z3366" s="51">
        <f t="shared" si="810"/>
        <v>46059</v>
      </c>
      <c r="AA3366" s="51">
        <f t="shared" si="811"/>
        <v>46101</v>
      </c>
      <c r="AD3366" s="2" t="str">
        <f>VLOOKUP($A3366,MA_KH!$A:$Q,MA_KH!O$1,0)</f>
        <v>TMART</v>
      </c>
      <c r="AE3366" s="2" t="str">
        <f>VLOOKUP($A3366,MA_KH!$A:$Q,MA_KH!P$1,0)</f>
        <v>CÔNG TY CỔ PHẦN T - MARTSTORES</v>
      </c>
    </row>
    <row r="3367" spans="1:31" ht="25.5" hidden="1" customHeight="1" x14ac:dyDescent="0.2">
      <c r="A3367" s="30" t="s">
        <v>22506</v>
      </c>
      <c r="B3367" s="30" t="s">
        <v>3960</v>
      </c>
      <c r="C3367" s="37">
        <v>46059</v>
      </c>
      <c r="D3367" s="30" t="s">
        <v>24003</v>
      </c>
      <c r="E3367" s="37">
        <v>46059</v>
      </c>
      <c r="F3367" s="30">
        <v>9555</v>
      </c>
      <c r="G3367" s="30" t="s">
        <v>24004</v>
      </c>
      <c r="H3367" s="38">
        <v>8076679</v>
      </c>
      <c r="I3367" s="67">
        <v>726902</v>
      </c>
      <c r="J3367" s="38">
        <v>587982</v>
      </c>
      <c r="K3367" s="38">
        <v>7937759</v>
      </c>
      <c r="L3367" s="7" t="s">
        <v>22849</v>
      </c>
      <c r="M3367" s="6">
        <v>46101</v>
      </c>
      <c r="O3367" s="35">
        <f>IF(Table1[[#This Row],[Phân loại]]="Tồn đầu kỳ",Table1[[#This Row],[Tổng giá trị]],0)</f>
        <v>0</v>
      </c>
      <c r="P3367" s="7">
        <f>IF(Table1[[#This Row],[Số còn phải thu ĐK]]&lt;&gt;0,0,IF(Table1[[#This Row],[Phân loại]]="Bán hàng",Table1[[#This Row],[Tổng giá trị]],-Table1[[#This Row],[Tổng giá trị]]))</f>
        <v>7937759</v>
      </c>
      <c r="Q3367" s="35">
        <f t="shared" si="812"/>
        <v>7937759</v>
      </c>
      <c r="R3367" s="7">
        <f>Table1[[#This Row],[Số còn phải thu ĐK]]+Table1[[#This Row],[Giá Trị HD sau CK]]-Table1[[#This Row],[Số tiền đã thu]]</f>
        <v>0</v>
      </c>
      <c r="S3367" s="6">
        <f>IF(Table1[[#This Row],[Ngày hóa đơn]]&lt;&gt;"",Table1[[#This Row],[Ngày hóa đơn]],IF(Table1[[#This Row],[Ngày hạch toán]]&lt;&gt;"",Table1[[#This Row],[Ngày hạch toán]],""))</f>
        <v>46059</v>
      </c>
      <c r="T3367" s="7"/>
      <c r="U3367" s="6">
        <f>IF(Table1[[#This Row],[Ngày tính CN]]="","",S3367+T3367)</f>
        <v>46059</v>
      </c>
      <c r="V3367" s="35">
        <f ca="1">IF(Table1[[#This Row],[Hạn thanh toán]]="","",IF((U3367-NOW())&lt;0,0,(U3367-NOW())))</f>
        <v>0</v>
      </c>
      <c r="W3367" s="35"/>
      <c r="X3367" s="35" t="str">
        <f t="shared" ca="1" si="813"/>
        <v/>
      </c>
      <c r="Y3367" s="2" t="str">
        <f t="shared" si="814"/>
        <v>Đã thanh toán</v>
      </c>
      <c r="Z3367" s="51">
        <f t="shared" si="810"/>
        <v>46059</v>
      </c>
      <c r="AA3367" s="51">
        <f t="shared" si="811"/>
        <v>46101</v>
      </c>
      <c r="AD3367" s="2" t="str">
        <f>VLOOKUP($A3367,MA_KH!$A:$Q,MA_KH!O$1,0)</f>
        <v>TMART</v>
      </c>
      <c r="AE3367" s="2" t="str">
        <f>VLOOKUP($A3367,MA_KH!$A:$Q,MA_KH!P$1,0)</f>
        <v>CÔNG TY CỔ PHẦN T - MARTSTORES</v>
      </c>
    </row>
    <row r="3368" spans="1:31" ht="25.5" hidden="1" customHeight="1" x14ac:dyDescent="0.2">
      <c r="A3368" s="30" t="s">
        <v>22506</v>
      </c>
      <c r="B3368" s="30" t="s">
        <v>3960</v>
      </c>
      <c r="C3368" s="37">
        <v>46059</v>
      </c>
      <c r="D3368" s="30" t="s">
        <v>24005</v>
      </c>
      <c r="E3368" s="37">
        <v>46059</v>
      </c>
      <c r="F3368" s="30">
        <v>9556</v>
      </c>
      <c r="G3368" s="30" t="s">
        <v>4161</v>
      </c>
      <c r="H3368" s="38">
        <v>294444</v>
      </c>
      <c r="I3368" s="67">
        <v>26500</v>
      </c>
      <c r="J3368" s="38">
        <v>21436</v>
      </c>
      <c r="K3368" s="38">
        <v>289380</v>
      </c>
      <c r="L3368" s="7" t="s">
        <v>22849</v>
      </c>
      <c r="M3368" s="6">
        <v>46101</v>
      </c>
      <c r="O3368" s="35">
        <f>IF(Table1[[#This Row],[Phân loại]]="Tồn đầu kỳ",Table1[[#This Row],[Tổng giá trị]],0)</f>
        <v>0</v>
      </c>
      <c r="P3368" s="7">
        <f>IF(Table1[[#This Row],[Số còn phải thu ĐK]]&lt;&gt;0,0,IF(Table1[[#This Row],[Phân loại]]="Bán hàng",Table1[[#This Row],[Tổng giá trị]],-Table1[[#This Row],[Tổng giá trị]]))</f>
        <v>289380</v>
      </c>
      <c r="Q3368" s="35">
        <f t="shared" si="812"/>
        <v>289380</v>
      </c>
      <c r="R3368" s="7">
        <f>Table1[[#This Row],[Số còn phải thu ĐK]]+Table1[[#This Row],[Giá Trị HD sau CK]]-Table1[[#This Row],[Số tiền đã thu]]</f>
        <v>0</v>
      </c>
      <c r="S3368" s="6">
        <f>IF(Table1[[#This Row],[Ngày hóa đơn]]&lt;&gt;"",Table1[[#This Row],[Ngày hóa đơn]],IF(Table1[[#This Row],[Ngày hạch toán]]&lt;&gt;"",Table1[[#This Row],[Ngày hạch toán]],""))</f>
        <v>46059</v>
      </c>
      <c r="T3368" s="7"/>
      <c r="U3368" s="6">
        <f>IF(Table1[[#This Row],[Ngày tính CN]]="","",S3368+T3368)</f>
        <v>46059</v>
      </c>
      <c r="V3368" s="35">
        <f ca="1">IF(Table1[[#This Row],[Hạn thanh toán]]="","",IF((U3368-NOW())&lt;0,0,(U3368-NOW())))</f>
        <v>0</v>
      </c>
      <c r="W3368" s="35"/>
      <c r="X3368" s="35" t="str">
        <f t="shared" ca="1" si="813"/>
        <v/>
      </c>
      <c r="Y3368" s="2" t="str">
        <f t="shared" si="814"/>
        <v>Đã thanh toán</v>
      </c>
      <c r="Z3368" s="51">
        <f t="shared" si="810"/>
        <v>46059</v>
      </c>
      <c r="AA3368" s="51">
        <f t="shared" si="811"/>
        <v>46101</v>
      </c>
      <c r="AD3368" s="2" t="str">
        <f>VLOOKUP($A3368,MA_KH!$A:$Q,MA_KH!O$1,0)</f>
        <v>TMART</v>
      </c>
      <c r="AE3368" s="2" t="str">
        <f>VLOOKUP($A3368,MA_KH!$A:$Q,MA_KH!P$1,0)</f>
        <v>CÔNG TY CỔ PHẦN T - MARTSTORES</v>
      </c>
    </row>
    <row r="3369" spans="1:31" ht="25.5" hidden="1" customHeight="1" x14ac:dyDescent="0.2">
      <c r="A3369" s="30" t="s">
        <v>22506</v>
      </c>
      <c r="B3369" s="30" t="s">
        <v>3960</v>
      </c>
      <c r="C3369" s="37">
        <v>46059</v>
      </c>
      <c r="D3369" s="30" t="s">
        <v>24006</v>
      </c>
      <c r="E3369" s="37">
        <v>46059</v>
      </c>
      <c r="F3369" s="30">
        <v>9557</v>
      </c>
      <c r="G3369" s="30" t="s">
        <v>24007</v>
      </c>
      <c r="H3369" s="38">
        <v>8447369</v>
      </c>
      <c r="I3369" s="67">
        <v>760265</v>
      </c>
      <c r="J3369" s="38">
        <v>614968</v>
      </c>
      <c r="K3369" s="38">
        <v>8302072</v>
      </c>
      <c r="L3369" s="7" t="s">
        <v>22849</v>
      </c>
      <c r="M3369" s="6">
        <v>46101</v>
      </c>
      <c r="O3369" s="35">
        <f>IF(Table1[[#This Row],[Phân loại]]="Tồn đầu kỳ",Table1[[#This Row],[Tổng giá trị]],0)</f>
        <v>0</v>
      </c>
      <c r="P3369" s="7">
        <f>IF(Table1[[#This Row],[Số còn phải thu ĐK]]&lt;&gt;0,0,IF(Table1[[#This Row],[Phân loại]]="Bán hàng",Table1[[#This Row],[Tổng giá trị]],-Table1[[#This Row],[Tổng giá trị]]))</f>
        <v>8302072</v>
      </c>
      <c r="Q3369" s="35">
        <f t="shared" si="812"/>
        <v>8302072</v>
      </c>
      <c r="R3369" s="7">
        <f>Table1[[#This Row],[Số còn phải thu ĐK]]+Table1[[#This Row],[Giá Trị HD sau CK]]-Table1[[#This Row],[Số tiền đã thu]]</f>
        <v>0</v>
      </c>
      <c r="S3369" s="6">
        <f>IF(Table1[[#This Row],[Ngày hóa đơn]]&lt;&gt;"",Table1[[#This Row],[Ngày hóa đơn]],IF(Table1[[#This Row],[Ngày hạch toán]]&lt;&gt;"",Table1[[#This Row],[Ngày hạch toán]],""))</f>
        <v>46059</v>
      </c>
      <c r="T3369" s="7"/>
      <c r="U3369" s="6">
        <f>IF(Table1[[#This Row],[Ngày tính CN]]="","",S3369+T3369)</f>
        <v>46059</v>
      </c>
      <c r="V3369" s="35">
        <f ca="1">IF(Table1[[#This Row],[Hạn thanh toán]]="","",IF((U3369-NOW())&lt;0,0,(U3369-NOW())))</f>
        <v>0</v>
      </c>
      <c r="W3369" s="35"/>
      <c r="X3369" s="35" t="str">
        <f t="shared" ca="1" si="813"/>
        <v/>
      </c>
      <c r="Y3369" s="2" t="str">
        <f t="shared" si="814"/>
        <v>Đã thanh toán</v>
      </c>
      <c r="Z3369" s="51">
        <f t="shared" si="810"/>
        <v>46059</v>
      </c>
      <c r="AA3369" s="51">
        <f t="shared" si="811"/>
        <v>46101</v>
      </c>
      <c r="AD3369" s="2" t="str">
        <f>VLOOKUP($A3369,MA_KH!$A:$Q,MA_KH!O$1,0)</f>
        <v>TMART</v>
      </c>
      <c r="AE3369" s="2" t="str">
        <f>VLOOKUP($A3369,MA_KH!$A:$Q,MA_KH!P$1,0)</f>
        <v>CÔNG TY CỔ PHẦN T - MARTSTORES</v>
      </c>
    </row>
    <row r="3370" spans="1:31" ht="25.5" hidden="1" customHeight="1" x14ac:dyDescent="0.2">
      <c r="A3370" s="30" t="s">
        <v>22506</v>
      </c>
      <c r="B3370" s="30" t="s">
        <v>3960</v>
      </c>
      <c r="C3370" s="37">
        <v>46059</v>
      </c>
      <c r="D3370" s="30" t="s">
        <v>24008</v>
      </c>
      <c r="E3370" s="37">
        <v>46059</v>
      </c>
      <c r="F3370" s="30">
        <v>9558</v>
      </c>
      <c r="G3370" s="30" t="s">
        <v>24009</v>
      </c>
      <c r="H3370" s="38">
        <v>3958404</v>
      </c>
      <c r="I3370" s="67">
        <v>356258</v>
      </c>
      <c r="J3370" s="38">
        <v>288172</v>
      </c>
      <c r="K3370" s="38">
        <v>3890318</v>
      </c>
      <c r="L3370" s="7" t="s">
        <v>22849</v>
      </c>
      <c r="M3370" s="6">
        <v>46101</v>
      </c>
      <c r="O3370" s="35">
        <f>IF(Table1[[#This Row],[Phân loại]]="Tồn đầu kỳ",Table1[[#This Row],[Tổng giá trị]],0)</f>
        <v>0</v>
      </c>
      <c r="P3370" s="7">
        <f>IF(Table1[[#This Row],[Số còn phải thu ĐK]]&lt;&gt;0,0,IF(Table1[[#This Row],[Phân loại]]="Bán hàng",Table1[[#This Row],[Tổng giá trị]],-Table1[[#This Row],[Tổng giá trị]]))</f>
        <v>3890318</v>
      </c>
      <c r="Q3370" s="35">
        <f t="shared" si="812"/>
        <v>3890318</v>
      </c>
      <c r="R3370" s="7">
        <f>Table1[[#This Row],[Số còn phải thu ĐK]]+Table1[[#This Row],[Giá Trị HD sau CK]]-Table1[[#This Row],[Số tiền đã thu]]</f>
        <v>0</v>
      </c>
      <c r="S3370" s="6">
        <f>IF(Table1[[#This Row],[Ngày hóa đơn]]&lt;&gt;"",Table1[[#This Row],[Ngày hóa đơn]],IF(Table1[[#This Row],[Ngày hạch toán]]&lt;&gt;"",Table1[[#This Row],[Ngày hạch toán]],""))</f>
        <v>46059</v>
      </c>
      <c r="T3370" s="7"/>
      <c r="U3370" s="6">
        <f>IF(Table1[[#This Row],[Ngày tính CN]]="","",S3370+T3370)</f>
        <v>46059</v>
      </c>
      <c r="V3370" s="35">
        <f ca="1">IF(Table1[[#This Row],[Hạn thanh toán]]="","",IF((U3370-NOW())&lt;0,0,(U3370-NOW())))</f>
        <v>0</v>
      </c>
      <c r="W3370" s="35"/>
      <c r="X3370" s="35" t="str">
        <f t="shared" ca="1" si="813"/>
        <v/>
      </c>
      <c r="Y3370" s="2" t="str">
        <f t="shared" si="814"/>
        <v>Đã thanh toán</v>
      </c>
      <c r="Z3370" s="51">
        <f t="shared" si="810"/>
        <v>46059</v>
      </c>
      <c r="AA3370" s="51">
        <f t="shared" si="811"/>
        <v>46101</v>
      </c>
      <c r="AD3370" s="2" t="str">
        <f>VLOOKUP($A3370,MA_KH!$A:$Q,MA_KH!O$1,0)</f>
        <v>TMART</v>
      </c>
      <c r="AE3370" s="2" t="str">
        <f>VLOOKUP($A3370,MA_KH!$A:$Q,MA_KH!P$1,0)</f>
        <v>CÔNG TY CỔ PHẦN T - MARTSTORES</v>
      </c>
    </row>
    <row r="3371" spans="1:31" ht="25.5" hidden="1" customHeight="1" x14ac:dyDescent="0.2">
      <c r="A3371" s="30" t="s">
        <v>22506</v>
      </c>
      <c r="B3371" s="30" t="s">
        <v>3960</v>
      </c>
      <c r="C3371" s="37">
        <v>46059</v>
      </c>
      <c r="D3371" s="30" t="s">
        <v>24010</v>
      </c>
      <c r="E3371" s="37">
        <v>46059</v>
      </c>
      <c r="F3371" s="30">
        <v>9559</v>
      </c>
      <c r="G3371" s="30" t="s">
        <v>24011</v>
      </c>
      <c r="H3371" s="38">
        <v>1938927</v>
      </c>
      <c r="I3371" s="67">
        <v>174504</v>
      </c>
      <c r="J3371" s="38">
        <v>141154</v>
      </c>
      <c r="K3371" s="38">
        <v>1905577</v>
      </c>
      <c r="L3371" s="7" t="s">
        <v>22849</v>
      </c>
      <c r="M3371" s="6">
        <v>46101</v>
      </c>
      <c r="O3371" s="35">
        <f>IF(Table1[[#This Row],[Phân loại]]="Tồn đầu kỳ",Table1[[#This Row],[Tổng giá trị]],0)</f>
        <v>0</v>
      </c>
      <c r="P3371" s="7">
        <f>IF(Table1[[#This Row],[Số còn phải thu ĐK]]&lt;&gt;0,0,IF(Table1[[#This Row],[Phân loại]]="Bán hàng",Table1[[#This Row],[Tổng giá trị]],-Table1[[#This Row],[Tổng giá trị]]))</f>
        <v>1905577</v>
      </c>
      <c r="Q3371" s="35">
        <f t="shared" si="812"/>
        <v>1905577</v>
      </c>
      <c r="R3371" s="7">
        <f>Table1[[#This Row],[Số còn phải thu ĐK]]+Table1[[#This Row],[Giá Trị HD sau CK]]-Table1[[#This Row],[Số tiền đã thu]]</f>
        <v>0</v>
      </c>
      <c r="S3371" s="6">
        <f>IF(Table1[[#This Row],[Ngày hóa đơn]]&lt;&gt;"",Table1[[#This Row],[Ngày hóa đơn]],IF(Table1[[#This Row],[Ngày hạch toán]]&lt;&gt;"",Table1[[#This Row],[Ngày hạch toán]],""))</f>
        <v>46059</v>
      </c>
      <c r="T3371" s="7"/>
      <c r="U3371" s="6">
        <f>IF(Table1[[#This Row],[Ngày tính CN]]="","",S3371+T3371)</f>
        <v>46059</v>
      </c>
      <c r="V3371" s="35">
        <f ca="1">IF(Table1[[#This Row],[Hạn thanh toán]]="","",IF((U3371-NOW())&lt;0,0,(U3371-NOW())))</f>
        <v>0</v>
      </c>
      <c r="W3371" s="35"/>
      <c r="X3371" s="35" t="str">
        <f t="shared" ca="1" si="813"/>
        <v/>
      </c>
      <c r="Y3371" s="2" t="str">
        <f t="shared" si="814"/>
        <v>Đã thanh toán</v>
      </c>
      <c r="Z3371" s="51">
        <f t="shared" si="810"/>
        <v>46059</v>
      </c>
      <c r="AA3371" s="51">
        <f t="shared" si="811"/>
        <v>46101</v>
      </c>
      <c r="AD3371" s="2" t="str">
        <f>VLOOKUP($A3371,MA_KH!$A:$Q,MA_KH!O$1,0)</f>
        <v>TMART</v>
      </c>
      <c r="AE3371" s="2" t="str">
        <f>VLOOKUP($A3371,MA_KH!$A:$Q,MA_KH!P$1,0)</f>
        <v>CÔNG TY CỔ PHẦN T - MARTSTORES</v>
      </c>
    </row>
    <row r="3372" spans="1:31" ht="25.5" hidden="1" customHeight="1" x14ac:dyDescent="0.2">
      <c r="A3372" s="30" t="s">
        <v>22325</v>
      </c>
      <c r="B3372" s="30" t="s">
        <v>38</v>
      </c>
      <c r="C3372" s="37">
        <v>46060</v>
      </c>
      <c r="D3372" s="30" t="s">
        <v>24027</v>
      </c>
      <c r="E3372" s="37">
        <v>46060</v>
      </c>
      <c r="F3372" s="30">
        <v>9629</v>
      </c>
      <c r="G3372" s="30" t="s">
        <v>24028</v>
      </c>
      <c r="H3372" s="38">
        <v>946000</v>
      </c>
      <c r="I3372" s="67">
        <v>0</v>
      </c>
      <c r="J3372" s="38">
        <v>75680</v>
      </c>
      <c r="K3372" s="38">
        <v>1021680</v>
      </c>
      <c r="L3372" s="7" t="s">
        <v>22849</v>
      </c>
      <c r="O3372" s="35">
        <f>IF(Table1[[#This Row],[Phân loại]]="Tồn đầu kỳ",Table1[[#This Row],[Tổng giá trị]],0)</f>
        <v>0</v>
      </c>
      <c r="P3372" s="7">
        <f>IF(Table1[[#This Row],[Số còn phải thu ĐK]]&lt;&gt;0,0,IF(Table1[[#This Row],[Phân loại]]="Bán hàng",Table1[[#This Row],[Tổng giá trị]],-Table1[[#This Row],[Tổng giá trị]]))</f>
        <v>1021680</v>
      </c>
      <c r="Q3372" s="35">
        <f t="shared" si="812"/>
        <v>0</v>
      </c>
      <c r="R3372" s="7">
        <f>Table1[[#This Row],[Số còn phải thu ĐK]]+Table1[[#This Row],[Giá Trị HD sau CK]]-Table1[[#This Row],[Số tiền đã thu]]</f>
        <v>1021680</v>
      </c>
      <c r="S3372" s="6">
        <f>IF(Table1[[#This Row],[Ngày hóa đơn]]&lt;&gt;"",Table1[[#This Row],[Ngày hóa đơn]],IF(Table1[[#This Row],[Ngày hạch toán]]&lt;&gt;"",Table1[[#This Row],[Ngày hạch toán]],""))</f>
        <v>46060</v>
      </c>
      <c r="T3372" s="7"/>
      <c r="U3372" s="6">
        <f>IF(Table1[[#This Row],[Ngày tính CN]]="","",S3372+T3372)</f>
        <v>46060</v>
      </c>
      <c r="V3372" s="35">
        <f ca="1">IF(Table1[[#This Row],[Hạn thanh toán]]="","",IF((U3372-NOW())&lt;0,0,(U3372-NOW())))</f>
        <v>0</v>
      </c>
      <c r="W3372" s="35"/>
      <c r="X3372" s="35">
        <f t="shared" ca="1" si="813"/>
        <v>110.49031932870275</v>
      </c>
      <c r="Y3372" s="2" t="str">
        <f t="shared" ca="1" si="814"/>
        <v>Nợ quá hạn từ 90 ngày đến 120 ngày</v>
      </c>
      <c r="Z3372" s="51">
        <f t="shared" si="810"/>
        <v>46060</v>
      </c>
      <c r="AA3372" s="51" t="str">
        <f t="shared" si="811"/>
        <v/>
      </c>
      <c r="AD3372" s="2" t="str">
        <f>VLOOKUP($A3372,MA_KH!$A:$Q,MA_KH!O$1,0)</f>
        <v>SATRA VÕ VĂN KIỆT</v>
      </c>
      <c r="AE3372" s="2" t="str">
        <f>VLOOKUP($A3372,MA_KH!$A:$Q,MA_KH!P$1,0)</f>
        <v>CHI NHÁNH TỔNG CÔNG TY THƯƠNG MẠI SÀI GÒN- TNHH MTV- TRUNG TÂM THƯƠNG MẠI SATRA VÕ VĂN KIỆT</v>
      </c>
    </row>
    <row r="3373" spans="1:31" ht="25.5" hidden="1" customHeight="1" x14ac:dyDescent="0.2">
      <c r="A3373" s="30" t="s">
        <v>22306</v>
      </c>
      <c r="B3373" s="30" t="s">
        <v>32</v>
      </c>
      <c r="C3373" s="37">
        <v>46060</v>
      </c>
      <c r="D3373" s="30" t="s">
        <v>24029</v>
      </c>
      <c r="E3373" s="37">
        <v>46060</v>
      </c>
      <c r="F3373" s="30">
        <v>9620</v>
      </c>
      <c r="G3373" s="30" t="s">
        <v>24030</v>
      </c>
      <c r="H3373" s="38">
        <v>228558</v>
      </c>
      <c r="I3373" s="67">
        <v>0</v>
      </c>
      <c r="J3373" s="38">
        <v>18285</v>
      </c>
      <c r="K3373" s="38">
        <v>246843</v>
      </c>
      <c r="L3373" s="7" t="s">
        <v>22849</v>
      </c>
      <c r="O3373" s="35">
        <f>IF(Table1[[#This Row],[Phân loại]]="Tồn đầu kỳ",Table1[[#This Row],[Tổng giá trị]],0)</f>
        <v>0</v>
      </c>
      <c r="P3373" s="7">
        <f>IF(Table1[[#This Row],[Số còn phải thu ĐK]]&lt;&gt;0,0,IF(Table1[[#This Row],[Phân loại]]="Bán hàng",Table1[[#This Row],[Tổng giá trị]],-Table1[[#This Row],[Tổng giá trị]]))</f>
        <v>246843</v>
      </c>
      <c r="Q3373" s="35">
        <f t="shared" si="812"/>
        <v>0</v>
      </c>
      <c r="R3373" s="7">
        <f>Table1[[#This Row],[Số còn phải thu ĐK]]+Table1[[#This Row],[Giá Trị HD sau CK]]-Table1[[#This Row],[Số tiền đã thu]]</f>
        <v>246843</v>
      </c>
      <c r="S3373" s="6">
        <f>IF(Table1[[#This Row],[Ngày hóa đơn]]&lt;&gt;"",Table1[[#This Row],[Ngày hóa đơn]],IF(Table1[[#This Row],[Ngày hạch toán]]&lt;&gt;"",Table1[[#This Row],[Ngày hạch toán]],""))</f>
        <v>46060</v>
      </c>
      <c r="T3373" s="7"/>
      <c r="U3373" s="6">
        <f>IF(Table1[[#This Row],[Ngày tính CN]]="","",S3373+T3373)</f>
        <v>46060</v>
      </c>
      <c r="V3373" s="35">
        <f ca="1">IF(Table1[[#This Row],[Hạn thanh toán]]="","",IF((U3373-NOW())&lt;0,0,(U3373-NOW())))</f>
        <v>0</v>
      </c>
      <c r="W3373" s="35"/>
      <c r="X3373" s="35">
        <f t="shared" ca="1" si="813"/>
        <v>110.49031932870275</v>
      </c>
      <c r="Y3373" s="2" t="str">
        <f t="shared" ca="1" si="814"/>
        <v>Nợ quá hạn từ 90 ngày đến 120 ngày</v>
      </c>
      <c r="Z3373" s="51">
        <f t="shared" si="810"/>
        <v>46060</v>
      </c>
      <c r="AA3373" s="51" t="str">
        <f t="shared" si="811"/>
        <v/>
      </c>
      <c r="AD3373" s="2" t="str">
        <f>VLOOKUP($A3373,MA_KH!$A:$Q,MA_KH!O$1,0)</f>
        <v>SATRA TRUNG TÂM</v>
      </c>
      <c r="AE3373" s="2" t="str">
        <f>VLOOKUP($A3373,MA_KH!$A:$Q,MA_KH!P$1,0)</f>
        <v>TRUNG TÂM ĐIỀU HÀNH SATRAFOODS</v>
      </c>
    </row>
    <row r="3374" spans="1:31" ht="25.5" hidden="1" customHeight="1" x14ac:dyDescent="0.2">
      <c r="A3374" s="30" t="s">
        <v>22306</v>
      </c>
      <c r="B3374" s="30" t="s">
        <v>32</v>
      </c>
      <c r="C3374" s="37">
        <v>46060</v>
      </c>
      <c r="D3374" s="30" t="s">
        <v>24031</v>
      </c>
      <c r="E3374" s="37">
        <v>46060</v>
      </c>
      <c r="F3374" s="30">
        <v>9636</v>
      </c>
      <c r="G3374" s="30" t="s">
        <v>24032</v>
      </c>
      <c r="H3374" s="38">
        <v>706903</v>
      </c>
      <c r="I3374" s="67">
        <v>0</v>
      </c>
      <c r="J3374" s="38">
        <v>56552</v>
      </c>
      <c r="K3374" s="38">
        <v>763455</v>
      </c>
      <c r="L3374" s="7" t="s">
        <v>22849</v>
      </c>
      <c r="O3374" s="35">
        <f>IF(Table1[[#This Row],[Phân loại]]="Tồn đầu kỳ",Table1[[#This Row],[Tổng giá trị]],0)</f>
        <v>0</v>
      </c>
      <c r="P3374" s="7">
        <f>IF(Table1[[#This Row],[Số còn phải thu ĐK]]&lt;&gt;0,0,IF(Table1[[#This Row],[Phân loại]]="Bán hàng",Table1[[#This Row],[Tổng giá trị]],-Table1[[#This Row],[Tổng giá trị]]))</f>
        <v>763455</v>
      </c>
      <c r="Q3374" s="35">
        <f t="shared" si="812"/>
        <v>0</v>
      </c>
      <c r="R3374" s="7">
        <f>Table1[[#This Row],[Số còn phải thu ĐK]]+Table1[[#This Row],[Giá Trị HD sau CK]]-Table1[[#This Row],[Số tiền đã thu]]</f>
        <v>763455</v>
      </c>
      <c r="S3374" s="6">
        <f>IF(Table1[[#This Row],[Ngày hóa đơn]]&lt;&gt;"",Table1[[#This Row],[Ngày hóa đơn]],IF(Table1[[#This Row],[Ngày hạch toán]]&lt;&gt;"",Table1[[#This Row],[Ngày hạch toán]],""))</f>
        <v>46060</v>
      </c>
      <c r="T3374" s="7"/>
      <c r="U3374" s="6">
        <f>IF(Table1[[#This Row],[Ngày tính CN]]="","",S3374+T3374)</f>
        <v>46060</v>
      </c>
      <c r="V3374" s="35">
        <f ca="1">IF(Table1[[#This Row],[Hạn thanh toán]]="","",IF((U3374-NOW())&lt;0,0,(U3374-NOW())))</f>
        <v>0</v>
      </c>
      <c r="W3374" s="35"/>
      <c r="X3374" s="35">
        <f t="shared" ca="1" si="813"/>
        <v>110.49031932870275</v>
      </c>
      <c r="Y3374" s="2" t="str">
        <f t="shared" ca="1" si="814"/>
        <v>Nợ quá hạn từ 90 ngày đến 120 ngày</v>
      </c>
      <c r="Z3374" s="51">
        <f t="shared" si="810"/>
        <v>46060</v>
      </c>
      <c r="AA3374" s="51" t="str">
        <f t="shared" si="811"/>
        <v/>
      </c>
      <c r="AD3374" s="2" t="str">
        <f>VLOOKUP($A3374,MA_KH!$A:$Q,MA_KH!O$1,0)</f>
        <v>SATRA TRUNG TÂM</v>
      </c>
      <c r="AE3374" s="2" t="str">
        <f>VLOOKUP($A3374,MA_KH!$A:$Q,MA_KH!P$1,0)</f>
        <v>TRUNG TÂM ĐIỀU HÀNH SATRAFOODS</v>
      </c>
    </row>
    <row r="3375" spans="1:31" ht="25.5" hidden="1" customHeight="1" x14ac:dyDescent="0.2">
      <c r="A3375" s="30" t="s">
        <v>22306</v>
      </c>
      <c r="B3375" s="30" t="s">
        <v>32</v>
      </c>
      <c r="C3375" s="37">
        <v>46060</v>
      </c>
      <c r="D3375" s="30" t="s">
        <v>24035</v>
      </c>
      <c r="E3375" s="37">
        <v>46060</v>
      </c>
      <c r="F3375" s="30">
        <v>9664</v>
      </c>
      <c r="G3375" s="30" t="s">
        <v>24036</v>
      </c>
      <c r="H3375" s="38">
        <v>1707348</v>
      </c>
      <c r="I3375" s="67">
        <v>0</v>
      </c>
      <c r="J3375" s="38">
        <v>136588</v>
      </c>
      <c r="K3375" s="38">
        <v>1843936</v>
      </c>
      <c r="L3375" s="7" t="s">
        <v>22849</v>
      </c>
      <c r="O3375" s="35">
        <f>IF(Table1[[#This Row],[Phân loại]]="Tồn đầu kỳ",Table1[[#This Row],[Tổng giá trị]],0)</f>
        <v>0</v>
      </c>
      <c r="P3375" s="7">
        <f>IF(Table1[[#This Row],[Số còn phải thu ĐK]]&lt;&gt;0,0,IF(Table1[[#This Row],[Phân loại]]="Bán hàng",Table1[[#This Row],[Tổng giá trị]],-Table1[[#This Row],[Tổng giá trị]]))</f>
        <v>1843936</v>
      </c>
      <c r="Q3375" s="35">
        <f t="shared" si="812"/>
        <v>0</v>
      </c>
      <c r="R3375" s="7">
        <f>Table1[[#This Row],[Số còn phải thu ĐK]]+Table1[[#This Row],[Giá Trị HD sau CK]]-Table1[[#This Row],[Số tiền đã thu]]</f>
        <v>1843936</v>
      </c>
      <c r="S3375" s="6">
        <f>IF(Table1[[#This Row],[Ngày hóa đơn]]&lt;&gt;"",Table1[[#This Row],[Ngày hóa đơn]],IF(Table1[[#This Row],[Ngày hạch toán]]&lt;&gt;"",Table1[[#This Row],[Ngày hạch toán]],""))</f>
        <v>46060</v>
      </c>
      <c r="T3375" s="7"/>
      <c r="U3375" s="6">
        <f>IF(Table1[[#This Row],[Ngày tính CN]]="","",S3375+T3375)</f>
        <v>46060</v>
      </c>
      <c r="V3375" s="35">
        <f ca="1">IF(Table1[[#This Row],[Hạn thanh toán]]="","",IF((U3375-NOW())&lt;0,0,(U3375-NOW())))</f>
        <v>0</v>
      </c>
      <c r="W3375" s="35"/>
      <c r="X3375" s="35">
        <f t="shared" ca="1" si="813"/>
        <v>110.49031932870275</v>
      </c>
      <c r="Y3375" s="2" t="str">
        <f t="shared" ca="1" si="814"/>
        <v>Nợ quá hạn từ 90 ngày đến 120 ngày</v>
      </c>
      <c r="Z3375" s="51">
        <f t="shared" si="810"/>
        <v>46060</v>
      </c>
      <c r="AA3375" s="51" t="str">
        <f t="shared" si="811"/>
        <v/>
      </c>
      <c r="AD3375" s="2" t="str">
        <f>VLOOKUP($A3375,MA_KH!$A:$Q,MA_KH!O$1,0)</f>
        <v>SATRA TRUNG TÂM</v>
      </c>
      <c r="AE3375" s="2" t="str">
        <f>VLOOKUP($A3375,MA_KH!$A:$Q,MA_KH!P$1,0)</f>
        <v>TRUNG TÂM ĐIỀU HÀNH SATRAFOODS</v>
      </c>
    </row>
    <row r="3376" spans="1:31" ht="25.5" hidden="1" customHeight="1" x14ac:dyDescent="0.2">
      <c r="A3376" s="30" t="s">
        <v>22306</v>
      </c>
      <c r="B3376" s="30" t="s">
        <v>32</v>
      </c>
      <c r="C3376" s="37">
        <v>46060</v>
      </c>
      <c r="D3376" s="30" t="s">
        <v>24037</v>
      </c>
      <c r="E3376" s="37">
        <v>46060</v>
      </c>
      <c r="F3376" s="30">
        <v>9665</v>
      </c>
      <c r="G3376" s="30" t="s">
        <v>24038</v>
      </c>
      <c r="H3376" s="38">
        <v>3287538</v>
      </c>
      <c r="I3376" s="67">
        <v>0</v>
      </c>
      <c r="J3376" s="38">
        <v>263003</v>
      </c>
      <c r="K3376" s="38">
        <v>3550541</v>
      </c>
      <c r="L3376" s="7" t="s">
        <v>22849</v>
      </c>
      <c r="O3376" s="35">
        <f>IF(Table1[[#This Row],[Phân loại]]="Tồn đầu kỳ",Table1[[#This Row],[Tổng giá trị]],0)</f>
        <v>0</v>
      </c>
      <c r="P3376" s="7">
        <f>IF(Table1[[#This Row],[Số còn phải thu ĐK]]&lt;&gt;0,0,IF(Table1[[#This Row],[Phân loại]]="Bán hàng",Table1[[#This Row],[Tổng giá trị]],-Table1[[#This Row],[Tổng giá trị]]))</f>
        <v>3550541</v>
      </c>
      <c r="Q3376" s="35">
        <f t="shared" si="812"/>
        <v>0</v>
      </c>
      <c r="R3376" s="7">
        <f>Table1[[#This Row],[Số còn phải thu ĐK]]+Table1[[#This Row],[Giá Trị HD sau CK]]-Table1[[#This Row],[Số tiền đã thu]]</f>
        <v>3550541</v>
      </c>
      <c r="S3376" s="6">
        <f>IF(Table1[[#This Row],[Ngày hóa đơn]]&lt;&gt;"",Table1[[#This Row],[Ngày hóa đơn]],IF(Table1[[#This Row],[Ngày hạch toán]]&lt;&gt;"",Table1[[#This Row],[Ngày hạch toán]],""))</f>
        <v>46060</v>
      </c>
      <c r="T3376" s="7"/>
      <c r="U3376" s="6">
        <f>IF(Table1[[#This Row],[Ngày tính CN]]="","",S3376+T3376)</f>
        <v>46060</v>
      </c>
      <c r="V3376" s="35">
        <f ca="1">IF(Table1[[#This Row],[Hạn thanh toán]]="","",IF((U3376-NOW())&lt;0,0,(U3376-NOW())))</f>
        <v>0</v>
      </c>
      <c r="W3376" s="35"/>
      <c r="X3376" s="35">
        <f t="shared" ca="1" si="813"/>
        <v>110.49031932870275</v>
      </c>
      <c r="Y3376" s="2" t="str">
        <f t="shared" ca="1" si="814"/>
        <v>Nợ quá hạn từ 90 ngày đến 120 ngày</v>
      </c>
      <c r="Z3376" s="51">
        <f t="shared" si="810"/>
        <v>46060</v>
      </c>
      <c r="AA3376" s="51" t="str">
        <f t="shared" si="811"/>
        <v/>
      </c>
      <c r="AD3376" s="2" t="str">
        <f>VLOOKUP($A3376,MA_KH!$A:$Q,MA_KH!O$1,0)</f>
        <v>SATRA TRUNG TÂM</v>
      </c>
      <c r="AE3376" s="2" t="str">
        <f>VLOOKUP($A3376,MA_KH!$A:$Q,MA_KH!P$1,0)</f>
        <v>TRUNG TÂM ĐIỀU HÀNH SATRAFOODS</v>
      </c>
    </row>
    <row r="3377" spans="1:31" ht="25.5" hidden="1" customHeight="1" x14ac:dyDescent="0.2">
      <c r="A3377" s="30" t="s">
        <v>22545</v>
      </c>
      <c r="B3377" s="30" t="s">
        <v>4495</v>
      </c>
      <c r="C3377" s="37">
        <v>46060</v>
      </c>
      <c r="D3377" s="30" t="s">
        <v>24039</v>
      </c>
      <c r="E3377" s="37">
        <v>46060</v>
      </c>
      <c r="F3377" s="30">
        <v>9666</v>
      </c>
      <c r="G3377" s="30" t="s">
        <v>24040</v>
      </c>
      <c r="H3377" s="38">
        <v>1203930</v>
      </c>
      <c r="I3377" s="67">
        <v>0</v>
      </c>
      <c r="J3377" s="38">
        <v>96314</v>
      </c>
      <c r="K3377" s="38">
        <v>1300244</v>
      </c>
      <c r="L3377" s="7" t="s">
        <v>22849</v>
      </c>
      <c r="M3377" s="6">
        <v>46091</v>
      </c>
      <c r="O3377" s="35">
        <f>IF(Table1[[#This Row],[Phân loại]]="Tồn đầu kỳ",Table1[[#This Row],[Tổng giá trị]],0)</f>
        <v>0</v>
      </c>
      <c r="P3377" s="7">
        <f>IF(Table1[[#This Row],[Số còn phải thu ĐK]]&lt;&gt;0,0,IF(Table1[[#This Row],[Phân loại]]="Bán hàng",Table1[[#This Row],[Tổng giá trị]],-Table1[[#This Row],[Tổng giá trị]]))</f>
        <v>1300244</v>
      </c>
      <c r="Q3377" s="35">
        <f t="shared" si="812"/>
        <v>1300244</v>
      </c>
      <c r="R3377" s="7">
        <f>Table1[[#This Row],[Số còn phải thu ĐK]]+Table1[[#This Row],[Giá Trị HD sau CK]]-Table1[[#This Row],[Số tiền đã thu]]</f>
        <v>0</v>
      </c>
      <c r="S3377" s="6">
        <f>IF(Table1[[#This Row],[Ngày hóa đơn]]&lt;&gt;"",Table1[[#This Row],[Ngày hóa đơn]],IF(Table1[[#This Row],[Ngày hạch toán]]&lt;&gt;"",Table1[[#This Row],[Ngày hạch toán]],""))</f>
        <v>46060</v>
      </c>
      <c r="T3377" s="7"/>
      <c r="U3377" s="6">
        <f>IF(Table1[[#This Row],[Ngày tính CN]]="","",S3377+T3377)</f>
        <v>46060</v>
      </c>
      <c r="V3377" s="35">
        <f ca="1">IF(Table1[[#This Row],[Hạn thanh toán]]="","",IF((U3377-NOW())&lt;0,0,(U3377-NOW())))</f>
        <v>0</v>
      </c>
      <c r="W3377" s="35"/>
      <c r="X3377" s="35" t="str">
        <f t="shared" ca="1" si="813"/>
        <v/>
      </c>
      <c r="Y3377" s="2" t="str">
        <f t="shared" si="814"/>
        <v>Đã thanh toán</v>
      </c>
      <c r="Z3377" s="51">
        <f t="shared" si="810"/>
        <v>46060</v>
      </c>
      <c r="AA3377" s="51">
        <f t="shared" si="811"/>
        <v>46091</v>
      </c>
      <c r="AD3377" s="2" t="str">
        <f>VLOOKUP($A3377,MA_KH!$A:$Q,MA_KH!O$1,0)</f>
        <v>VNPOST</v>
      </c>
      <c r="AE3377" s="2" t="str">
        <f>VLOOKUP($A3377,MA_KH!$A:$Q,MA_KH!P$1,0)</f>
        <v>TỔNG CÔNG TY BƯU ĐIỆN VIỆT NAM</v>
      </c>
    </row>
    <row r="3378" spans="1:31" ht="25.5" hidden="1" customHeight="1" x14ac:dyDescent="0.2">
      <c r="A3378" s="30" t="s">
        <v>22306</v>
      </c>
      <c r="B3378" s="30" t="s">
        <v>32</v>
      </c>
      <c r="C3378" s="37">
        <v>46060</v>
      </c>
      <c r="D3378" s="30" t="s">
        <v>24043</v>
      </c>
      <c r="E3378" s="37">
        <v>46060</v>
      </c>
      <c r="F3378" s="30">
        <v>9680</v>
      </c>
      <c r="G3378" s="30" t="s">
        <v>24044</v>
      </c>
      <c r="H3378" s="38">
        <v>729915</v>
      </c>
      <c r="I3378" s="67">
        <v>0</v>
      </c>
      <c r="J3378" s="38">
        <v>58393</v>
      </c>
      <c r="K3378" s="38">
        <v>788308</v>
      </c>
      <c r="L3378" s="7" t="s">
        <v>22849</v>
      </c>
      <c r="O3378" s="35">
        <f>IF(Table1[[#This Row],[Phân loại]]="Tồn đầu kỳ",Table1[[#This Row],[Tổng giá trị]],0)</f>
        <v>0</v>
      </c>
      <c r="P3378" s="7">
        <f>IF(Table1[[#This Row],[Số còn phải thu ĐK]]&lt;&gt;0,0,IF(Table1[[#This Row],[Phân loại]]="Bán hàng",Table1[[#This Row],[Tổng giá trị]],-Table1[[#This Row],[Tổng giá trị]]))</f>
        <v>788308</v>
      </c>
      <c r="Q3378" s="35">
        <f t="shared" si="812"/>
        <v>0</v>
      </c>
      <c r="R3378" s="7">
        <f>Table1[[#This Row],[Số còn phải thu ĐK]]+Table1[[#This Row],[Giá Trị HD sau CK]]-Table1[[#This Row],[Số tiền đã thu]]</f>
        <v>788308</v>
      </c>
      <c r="S3378" s="6">
        <f>IF(Table1[[#This Row],[Ngày hóa đơn]]&lt;&gt;"",Table1[[#This Row],[Ngày hóa đơn]],IF(Table1[[#This Row],[Ngày hạch toán]]&lt;&gt;"",Table1[[#This Row],[Ngày hạch toán]],""))</f>
        <v>46060</v>
      </c>
      <c r="T3378" s="7"/>
      <c r="U3378" s="6">
        <f>IF(Table1[[#This Row],[Ngày tính CN]]="","",S3378+T3378)</f>
        <v>46060</v>
      </c>
      <c r="V3378" s="35">
        <f ca="1">IF(Table1[[#This Row],[Hạn thanh toán]]="","",IF((U3378-NOW())&lt;0,0,(U3378-NOW())))</f>
        <v>0</v>
      </c>
      <c r="W3378" s="35"/>
      <c r="X3378" s="35">
        <f t="shared" ca="1" si="813"/>
        <v>110.49031932870275</v>
      </c>
      <c r="Y3378" s="2" t="str">
        <f t="shared" ca="1" si="814"/>
        <v>Nợ quá hạn từ 90 ngày đến 120 ngày</v>
      </c>
      <c r="Z3378" s="51">
        <f t="shared" si="810"/>
        <v>46060</v>
      </c>
      <c r="AA3378" s="51" t="str">
        <f t="shared" si="811"/>
        <v/>
      </c>
      <c r="AD3378" s="2" t="str">
        <f>VLOOKUP($A3378,MA_KH!$A:$Q,MA_KH!O$1,0)</f>
        <v>SATRA TRUNG TÂM</v>
      </c>
      <c r="AE3378" s="2" t="str">
        <f>VLOOKUP($A3378,MA_KH!$A:$Q,MA_KH!P$1,0)</f>
        <v>TRUNG TÂM ĐIỀU HÀNH SATRAFOODS</v>
      </c>
    </row>
    <row r="3379" spans="1:31" ht="25.5" hidden="1" customHeight="1" x14ac:dyDescent="0.2">
      <c r="A3379" s="30" t="s">
        <v>22306</v>
      </c>
      <c r="B3379" s="30" t="s">
        <v>32</v>
      </c>
      <c r="C3379" s="37">
        <v>46060</v>
      </c>
      <c r="D3379" s="30" t="s">
        <v>24045</v>
      </c>
      <c r="E3379" s="37">
        <v>46060</v>
      </c>
      <c r="F3379" s="30">
        <v>9681</v>
      </c>
      <c r="G3379" s="30" t="s">
        <v>24046</v>
      </c>
      <c r="H3379" s="38">
        <v>1062999</v>
      </c>
      <c r="I3379" s="67">
        <v>0</v>
      </c>
      <c r="J3379" s="38">
        <v>85040</v>
      </c>
      <c r="K3379" s="38">
        <v>1148039</v>
      </c>
      <c r="L3379" s="7" t="s">
        <v>22849</v>
      </c>
      <c r="O3379" s="35">
        <f>IF(Table1[[#This Row],[Phân loại]]="Tồn đầu kỳ",Table1[[#This Row],[Tổng giá trị]],0)</f>
        <v>0</v>
      </c>
      <c r="P3379" s="7">
        <f>IF(Table1[[#This Row],[Số còn phải thu ĐK]]&lt;&gt;0,0,IF(Table1[[#This Row],[Phân loại]]="Bán hàng",Table1[[#This Row],[Tổng giá trị]],-Table1[[#This Row],[Tổng giá trị]]))</f>
        <v>1148039</v>
      </c>
      <c r="Q3379" s="35">
        <f t="shared" si="812"/>
        <v>0</v>
      </c>
      <c r="R3379" s="7">
        <f>Table1[[#This Row],[Số còn phải thu ĐK]]+Table1[[#This Row],[Giá Trị HD sau CK]]-Table1[[#This Row],[Số tiền đã thu]]</f>
        <v>1148039</v>
      </c>
      <c r="S3379" s="6">
        <f>IF(Table1[[#This Row],[Ngày hóa đơn]]&lt;&gt;"",Table1[[#This Row],[Ngày hóa đơn]],IF(Table1[[#This Row],[Ngày hạch toán]]&lt;&gt;"",Table1[[#This Row],[Ngày hạch toán]],""))</f>
        <v>46060</v>
      </c>
      <c r="T3379" s="7"/>
      <c r="U3379" s="6">
        <f>IF(Table1[[#This Row],[Ngày tính CN]]="","",S3379+T3379)</f>
        <v>46060</v>
      </c>
      <c r="V3379" s="35">
        <f ca="1">IF(Table1[[#This Row],[Hạn thanh toán]]="","",IF((U3379-NOW())&lt;0,0,(U3379-NOW())))</f>
        <v>0</v>
      </c>
      <c r="W3379" s="35"/>
      <c r="X3379" s="35">
        <f t="shared" ca="1" si="813"/>
        <v>110.49031932870275</v>
      </c>
      <c r="Y3379" s="2" t="str">
        <f t="shared" ca="1" si="814"/>
        <v>Nợ quá hạn từ 90 ngày đến 120 ngày</v>
      </c>
      <c r="Z3379" s="51">
        <f t="shared" si="810"/>
        <v>46060</v>
      </c>
      <c r="AA3379" s="51" t="str">
        <f t="shared" si="811"/>
        <v/>
      </c>
      <c r="AD3379" s="2" t="str">
        <f>VLOOKUP($A3379,MA_KH!$A:$Q,MA_KH!O$1,0)</f>
        <v>SATRA TRUNG TÂM</v>
      </c>
      <c r="AE3379" s="2" t="str">
        <f>VLOOKUP($A3379,MA_KH!$A:$Q,MA_KH!P$1,0)</f>
        <v>TRUNG TÂM ĐIỀU HÀNH SATRAFOODS</v>
      </c>
    </row>
    <row r="3380" spans="1:31" ht="25.5" hidden="1" customHeight="1" x14ac:dyDescent="0.2">
      <c r="A3380" s="30" t="s">
        <v>22057</v>
      </c>
      <c r="B3380" s="30" t="s">
        <v>4088</v>
      </c>
      <c r="C3380" s="37">
        <v>46060</v>
      </c>
      <c r="D3380" s="30" t="s">
        <v>24050</v>
      </c>
      <c r="E3380" s="37">
        <v>46060</v>
      </c>
      <c r="F3380" s="30">
        <v>9628</v>
      </c>
      <c r="G3380" s="30" t="s">
        <v>11747</v>
      </c>
      <c r="H3380" s="38">
        <v>3590025</v>
      </c>
      <c r="I3380" s="67">
        <v>0</v>
      </c>
      <c r="J3380" s="38">
        <v>287202</v>
      </c>
      <c r="K3380" s="38">
        <v>3877227</v>
      </c>
      <c r="L3380" s="7" t="s">
        <v>22849</v>
      </c>
      <c r="M3380" s="6">
        <v>46093</v>
      </c>
      <c r="O3380" s="35">
        <f>IF(Table1[[#This Row],[Phân loại]]="Tồn đầu kỳ",Table1[[#This Row],[Tổng giá trị]],0)</f>
        <v>0</v>
      </c>
      <c r="P3380" s="7">
        <f>IF(Table1[[#This Row],[Số còn phải thu ĐK]]&lt;&gt;0,0,IF(Table1[[#This Row],[Phân loại]]="Bán hàng",Table1[[#This Row],[Tổng giá trị]],-Table1[[#This Row],[Tổng giá trị]]))</f>
        <v>3877227</v>
      </c>
      <c r="Q3380" s="35">
        <f t="shared" si="812"/>
        <v>3877227</v>
      </c>
      <c r="R3380" s="7">
        <f>Table1[[#This Row],[Số còn phải thu ĐK]]+Table1[[#This Row],[Giá Trị HD sau CK]]-Table1[[#This Row],[Số tiền đã thu]]</f>
        <v>0</v>
      </c>
      <c r="S3380" s="6">
        <f>IF(Table1[[#This Row],[Ngày hóa đơn]]&lt;&gt;"",Table1[[#This Row],[Ngày hóa đơn]],IF(Table1[[#This Row],[Ngày hạch toán]]&lt;&gt;"",Table1[[#This Row],[Ngày hạch toán]],""))</f>
        <v>46060</v>
      </c>
      <c r="T3380" s="7"/>
      <c r="U3380" s="6">
        <f>IF(Table1[[#This Row],[Ngày tính CN]]="","",S3380+T3380)</f>
        <v>46060</v>
      </c>
      <c r="V3380" s="35">
        <f ca="1">IF(Table1[[#This Row],[Hạn thanh toán]]="","",IF((U3380-NOW())&lt;0,0,(U3380-NOW())))</f>
        <v>0</v>
      </c>
      <c r="W3380" s="35"/>
      <c r="X3380" s="35" t="str">
        <f t="shared" ca="1" si="813"/>
        <v/>
      </c>
      <c r="Y3380" s="2" t="str">
        <f t="shared" si="814"/>
        <v>Đã thanh toán</v>
      </c>
      <c r="Z3380" s="51">
        <f t="shared" si="810"/>
        <v>46060</v>
      </c>
      <c r="AA3380" s="51">
        <f t="shared" si="811"/>
        <v>46093</v>
      </c>
      <c r="AD3380" s="2" t="str">
        <f>VLOOKUP($A3380,MA_KH!$A:$Q,MA_KH!O$1,0)</f>
        <v>MINHCAU</v>
      </c>
      <c r="AE3380" s="2" t="str">
        <f>VLOOKUP($A3380,MA_KH!$A:$Q,MA_KH!P$1,0)</f>
        <v>CÔNG TY CỔ PHẦN THƯƠNG MẠI VÀ DỊCH VỤ MINH CẦU</v>
      </c>
    </row>
    <row r="3381" spans="1:31" ht="25.5" hidden="1" customHeight="1" x14ac:dyDescent="0.2">
      <c r="A3381" s="30" t="s">
        <v>22506</v>
      </c>
      <c r="B3381" s="30" t="s">
        <v>3960</v>
      </c>
      <c r="C3381" s="37">
        <v>46060</v>
      </c>
      <c r="D3381" s="30" t="s">
        <v>24051</v>
      </c>
      <c r="E3381" s="37">
        <v>46060</v>
      </c>
      <c r="F3381" s="30">
        <v>9642</v>
      </c>
      <c r="G3381" s="30" t="s">
        <v>4211</v>
      </c>
      <c r="H3381" s="38">
        <v>144444</v>
      </c>
      <c r="I3381" s="67">
        <v>13000</v>
      </c>
      <c r="J3381" s="38">
        <v>10516</v>
      </c>
      <c r="K3381" s="38">
        <v>141960</v>
      </c>
      <c r="L3381" s="7" t="s">
        <v>22849</v>
      </c>
      <c r="M3381" s="6">
        <v>46101</v>
      </c>
      <c r="O3381" s="35">
        <f>IF(Table1[[#This Row],[Phân loại]]="Tồn đầu kỳ",Table1[[#This Row],[Tổng giá trị]],0)</f>
        <v>0</v>
      </c>
      <c r="P3381" s="7">
        <f>IF(Table1[[#This Row],[Số còn phải thu ĐK]]&lt;&gt;0,0,IF(Table1[[#This Row],[Phân loại]]="Bán hàng",Table1[[#This Row],[Tổng giá trị]],-Table1[[#This Row],[Tổng giá trị]]))</f>
        <v>141960</v>
      </c>
      <c r="Q3381" s="35">
        <f t="shared" si="812"/>
        <v>141960</v>
      </c>
      <c r="R3381" s="7">
        <f>Table1[[#This Row],[Số còn phải thu ĐK]]+Table1[[#This Row],[Giá Trị HD sau CK]]-Table1[[#This Row],[Số tiền đã thu]]</f>
        <v>0</v>
      </c>
      <c r="S3381" s="6">
        <f>IF(Table1[[#This Row],[Ngày hóa đơn]]&lt;&gt;"",Table1[[#This Row],[Ngày hóa đơn]],IF(Table1[[#This Row],[Ngày hạch toán]]&lt;&gt;"",Table1[[#This Row],[Ngày hạch toán]],""))</f>
        <v>46060</v>
      </c>
      <c r="T3381" s="7"/>
      <c r="U3381" s="6">
        <f>IF(Table1[[#This Row],[Ngày tính CN]]="","",S3381+T3381)</f>
        <v>46060</v>
      </c>
      <c r="V3381" s="35">
        <f ca="1">IF(Table1[[#This Row],[Hạn thanh toán]]="","",IF((U3381-NOW())&lt;0,0,(U3381-NOW())))</f>
        <v>0</v>
      </c>
      <c r="W3381" s="35"/>
      <c r="X3381" s="35" t="str">
        <f t="shared" ca="1" si="813"/>
        <v/>
      </c>
      <c r="Y3381" s="2" t="str">
        <f t="shared" si="814"/>
        <v>Đã thanh toán</v>
      </c>
      <c r="Z3381" s="51">
        <f t="shared" si="810"/>
        <v>46060</v>
      </c>
      <c r="AA3381" s="51">
        <f t="shared" si="811"/>
        <v>46101</v>
      </c>
      <c r="AD3381" s="2" t="str">
        <f>VLOOKUP($A3381,MA_KH!$A:$Q,MA_KH!O$1,0)</f>
        <v>TMART</v>
      </c>
      <c r="AE3381" s="2" t="str">
        <f>VLOOKUP($A3381,MA_KH!$A:$Q,MA_KH!P$1,0)</f>
        <v>CÔNG TY CỔ PHẦN T - MARTSTORES</v>
      </c>
    </row>
    <row r="3382" spans="1:31" ht="25.5" hidden="1" customHeight="1" x14ac:dyDescent="0.2">
      <c r="A3382" s="30" t="s">
        <v>22506</v>
      </c>
      <c r="B3382" s="30" t="s">
        <v>3960</v>
      </c>
      <c r="C3382" s="37">
        <v>46060</v>
      </c>
      <c r="D3382" s="30" t="s">
        <v>24052</v>
      </c>
      <c r="E3382" s="37">
        <v>46060</v>
      </c>
      <c r="F3382" s="30">
        <v>9643</v>
      </c>
      <c r="G3382" s="30" t="s">
        <v>4261</v>
      </c>
      <c r="H3382" s="38">
        <v>294444</v>
      </c>
      <c r="I3382" s="67">
        <v>26500</v>
      </c>
      <c r="J3382" s="38">
        <v>21436</v>
      </c>
      <c r="K3382" s="38">
        <v>289380</v>
      </c>
      <c r="L3382" s="7" t="s">
        <v>22849</v>
      </c>
      <c r="M3382" s="6">
        <v>46101</v>
      </c>
      <c r="O3382" s="35">
        <f>IF(Table1[[#This Row],[Phân loại]]="Tồn đầu kỳ",Table1[[#This Row],[Tổng giá trị]],0)</f>
        <v>0</v>
      </c>
      <c r="P3382" s="7">
        <f>IF(Table1[[#This Row],[Số còn phải thu ĐK]]&lt;&gt;0,0,IF(Table1[[#This Row],[Phân loại]]="Bán hàng",Table1[[#This Row],[Tổng giá trị]],-Table1[[#This Row],[Tổng giá trị]]))</f>
        <v>289380</v>
      </c>
      <c r="Q3382" s="35">
        <f t="shared" si="812"/>
        <v>289380</v>
      </c>
      <c r="R3382" s="7">
        <f>Table1[[#This Row],[Số còn phải thu ĐK]]+Table1[[#This Row],[Giá Trị HD sau CK]]-Table1[[#This Row],[Số tiền đã thu]]</f>
        <v>0</v>
      </c>
      <c r="S3382" s="6">
        <f>IF(Table1[[#This Row],[Ngày hóa đơn]]&lt;&gt;"",Table1[[#This Row],[Ngày hóa đơn]],IF(Table1[[#This Row],[Ngày hạch toán]]&lt;&gt;"",Table1[[#This Row],[Ngày hạch toán]],""))</f>
        <v>46060</v>
      </c>
      <c r="T3382" s="7"/>
      <c r="U3382" s="6">
        <f>IF(Table1[[#This Row],[Ngày tính CN]]="","",S3382+T3382)</f>
        <v>46060</v>
      </c>
      <c r="V3382" s="35">
        <f ca="1">IF(Table1[[#This Row],[Hạn thanh toán]]="","",IF((U3382-NOW())&lt;0,0,(U3382-NOW())))</f>
        <v>0</v>
      </c>
      <c r="W3382" s="35"/>
      <c r="X3382" s="35" t="str">
        <f t="shared" ca="1" si="813"/>
        <v/>
      </c>
      <c r="Y3382" s="2" t="str">
        <f t="shared" si="814"/>
        <v>Đã thanh toán</v>
      </c>
      <c r="Z3382" s="51">
        <f t="shared" si="810"/>
        <v>46060</v>
      </c>
      <c r="AA3382" s="51">
        <f t="shared" si="811"/>
        <v>46101</v>
      </c>
      <c r="AD3382" s="2" t="str">
        <f>VLOOKUP($A3382,MA_KH!$A:$Q,MA_KH!O$1,0)</f>
        <v>TMART</v>
      </c>
      <c r="AE3382" s="2" t="str">
        <f>VLOOKUP($A3382,MA_KH!$A:$Q,MA_KH!P$1,0)</f>
        <v>CÔNG TY CỔ PHẦN T - MARTSTORES</v>
      </c>
    </row>
    <row r="3383" spans="1:31" ht="25.5" hidden="1" customHeight="1" x14ac:dyDescent="0.2">
      <c r="A3383" s="30" t="s">
        <v>22506</v>
      </c>
      <c r="B3383" s="30" t="s">
        <v>3960</v>
      </c>
      <c r="C3383" s="37">
        <v>46060</v>
      </c>
      <c r="D3383" s="30" t="s">
        <v>24053</v>
      </c>
      <c r="E3383" s="37">
        <v>46060</v>
      </c>
      <c r="F3383" s="30">
        <v>9644</v>
      </c>
      <c r="G3383" s="30" t="s">
        <v>4429</v>
      </c>
      <c r="H3383" s="38">
        <v>144444</v>
      </c>
      <c r="I3383" s="67">
        <v>0</v>
      </c>
      <c r="J3383" s="38">
        <v>11556</v>
      </c>
      <c r="K3383" s="38">
        <v>156000</v>
      </c>
      <c r="L3383" s="7" t="s">
        <v>22849</v>
      </c>
      <c r="M3383" s="6">
        <v>46101</v>
      </c>
      <c r="O3383" s="35">
        <f>IF(Table1[[#This Row],[Phân loại]]="Tồn đầu kỳ",Table1[[#This Row],[Tổng giá trị]],0)</f>
        <v>0</v>
      </c>
      <c r="P3383" s="7">
        <f>IF(Table1[[#This Row],[Số còn phải thu ĐK]]&lt;&gt;0,0,IF(Table1[[#This Row],[Phân loại]]="Bán hàng",Table1[[#This Row],[Tổng giá trị]],-Table1[[#This Row],[Tổng giá trị]]))</f>
        <v>156000</v>
      </c>
      <c r="Q3383" s="35">
        <f t="shared" si="812"/>
        <v>156000</v>
      </c>
      <c r="R3383" s="7">
        <f>Table1[[#This Row],[Số còn phải thu ĐK]]+Table1[[#This Row],[Giá Trị HD sau CK]]-Table1[[#This Row],[Số tiền đã thu]]</f>
        <v>0</v>
      </c>
      <c r="S3383" s="6">
        <f>IF(Table1[[#This Row],[Ngày hóa đơn]]&lt;&gt;"",Table1[[#This Row],[Ngày hóa đơn]],IF(Table1[[#This Row],[Ngày hạch toán]]&lt;&gt;"",Table1[[#This Row],[Ngày hạch toán]],""))</f>
        <v>46060</v>
      </c>
      <c r="T3383" s="7"/>
      <c r="U3383" s="6">
        <f>IF(Table1[[#This Row],[Ngày tính CN]]="","",S3383+T3383)</f>
        <v>46060</v>
      </c>
      <c r="V3383" s="35">
        <f ca="1">IF(Table1[[#This Row],[Hạn thanh toán]]="","",IF((U3383-NOW())&lt;0,0,(U3383-NOW())))</f>
        <v>0</v>
      </c>
      <c r="W3383" s="35"/>
      <c r="X3383" s="35" t="str">
        <f t="shared" ca="1" si="813"/>
        <v/>
      </c>
      <c r="Y3383" s="2" t="str">
        <f t="shared" si="814"/>
        <v>Đã thanh toán</v>
      </c>
      <c r="Z3383" s="51">
        <f t="shared" si="810"/>
        <v>46060</v>
      </c>
      <c r="AA3383" s="51">
        <f t="shared" si="811"/>
        <v>46101</v>
      </c>
      <c r="AD3383" s="2" t="str">
        <f>VLOOKUP($A3383,MA_KH!$A:$Q,MA_KH!O$1,0)</f>
        <v>TMART</v>
      </c>
      <c r="AE3383" s="2" t="str">
        <f>VLOOKUP($A3383,MA_KH!$A:$Q,MA_KH!P$1,0)</f>
        <v>CÔNG TY CỔ PHẦN T - MARTSTORES</v>
      </c>
    </row>
    <row r="3384" spans="1:31" ht="25.5" hidden="1" customHeight="1" x14ac:dyDescent="0.2">
      <c r="A3384" s="30" t="s">
        <v>22506</v>
      </c>
      <c r="B3384" s="30" t="s">
        <v>3960</v>
      </c>
      <c r="C3384" s="37">
        <v>46060</v>
      </c>
      <c r="D3384" s="30" t="s">
        <v>24054</v>
      </c>
      <c r="E3384" s="37">
        <v>46060</v>
      </c>
      <c r="F3384" s="30">
        <v>9645</v>
      </c>
      <c r="G3384" s="30" t="s">
        <v>4334</v>
      </c>
      <c r="H3384" s="38">
        <v>294444</v>
      </c>
      <c r="I3384" s="67">
        <v>26500</v>
      </c>
      <c r="J3384" s="38">
        <v>21436</v>
      </c>
      <c r="K3384" s="38">
        <v>289380</v>
      </c>
      <c r="L3384" s="7" t="s">
        <v>22849</v>
      </c>
      <c r="M3384" s="6">
        <v>46101</v>
      </c>
      <c r="O3384" s="35">
        <f>IF(Table1[[#This Row],[Phân loại]]="Tồn đầu kỳ",Table1[[#This Row],[Tổng giá trị]],0)</f>
        <v>0</v>
      </c>
      <c r="P3384" s="7">
        <f>IF(Table1[[#This Row],[Số còn phải thu ĐK]]&lt;&gt;0,0,IF(Table1[[#This Row],[Phân loại]]="Bán hàng",Table1[[#This Row],[Tổng giá trị]],-Table1[[#This Row],[Tổng giá trị]]))</f>
        <v>289380</v>
      </c>
      <c r="Q3384" s="35">
        <f t="shared" si="812"/>
        <v>289380</v>
      </c>
      <c r="R3384" s="7">
        <f>Table1[[#This Row],[Số còn phải thu ĐK]]+Table1[[#This Row],[Giá Trị HD sau CK]]-Table1[[#This Row],[Số tiền đã thu]]</f>
        <v>0</v>
      </c>
      <c r="S3384" s="6">
        <f>IF(Table1[[#This Row],[Ngày hóa đơn]]&lt;&gt;"",Table1[[#This Row],[Ngày hóa đơn]],IF(Table1[[#This Row],[Ngày hạch toán]]&lt;&gt;"",Table1[[#This Row],[Ngày hạch toán]],""))</f>
        <v>46060</v>
      </c>
      <c r="T3384" s="7"/>
      <c r="U3384" s="6">
        <f>IF(Table1[[#This Row],[Ngày tính CN]]="","",S3384+T3384)</f>
        <v>46060</v>
      </c>
      <c r="V3384" s="35">
        <f ca="1">IF(Table1[[#This Row],[Hạn thanh toán]]="","",IF((U3384-NOW())&lt;0,0,(U3384-NOW())))</f>
        <v>0</v>
      </c>
      <c r="W3384" s="35"/>
      <c r="X3384" s="35" t="str">
        <f t="shared" ca="1" si="813"/>
        <v/>
      </c>
      <c r="Y3384" s="2" t="str">
        <f t="shared" si="814"/>
        <v>Đã thanh toán</v>
      </c>
      <c r="Z3384" s="51">
        <f t="shared" si="810"/>
        <v>46060</v>
      </c>
      <c r="AA3384" s="51">
        <f t="shared" si="811"/>
        <v>46101</v>
      </c>
      <c r="AD3384" s="2" t="str">
        <f>VLOOKUP($A3384,MA_KH!$A:$Q,MA_KH!O$1,0)</f>
        <v>TMART</v>
      </c>
      <c r="AE3384" s="2" t="str">
        <f>VLOOKUP($A3384,MA_KH!$A:$Q,MA_KH!P$1,0)</f>
        <v>CÔNG TY CỔ PHẦN T - MARTSTORES</v>
      </c>
    </row>
    <row r="3385" spans="1:31" ht="25.5" hidden="1" customHeight="1" x14ac:dyDescent="0.2">
      <c r="A3385" s="30" t="s">
        <v>22506</v>
      </c>
      <c r="B3385" s="30" t="s">
        <v>3960</v>
      </c>
      <c r="C3385" s="37">
        <v>46060</v>
      </c>
      <c r="D3385" s="30" t="s">
        <v>24055</v>
      </c>
      <c r="E3385" s="37">
        <v>46060</v>
      </c>
      <c r="F3385" s="30">
        <v>9646</v>
      </c>
      <c r="G3385" s="30" t="s">
        <v>4212</v>
      </c>
      <c r="H3385" s="38">
        <v>294444</v>
      </c>
      <c r="I3385" s="67">
        <v>26500</v>
      </c>
      <c r="J3385" s="38">
        <v>21436</v>
      </c>
      <c r="K3385" s="38">
        <v>289380</v>
      </c>
      <c r="L3385" s="7" t="s">
        <v>22849</v>
      </c>
      <c r="M3385" s="6">
        <v>46101</v>
      </c>
      <c r="O3385" s="35">
        <f>IF(Table1[[#This Row],[Phân loại]]="Tồn đầu kỳ",Table1[[#This Row],[Tổng giá trị]],0)</f>
        <v>0</v>
      </c>
      <c r="P3385" s="7">
        <f>IF(Table1[[#This Row],[Số còn phải thu ĐK]]&lt;&gt;0,0,IF(Table1[[#This Row],[Phân loại]]="Bán hàng",Table1[[#This Row],[Tổng giá trị]],-Table1[[#This Row],[Tổng giá trị]]))</f>
        <v>289380</v>
      </c>
      <c r="Q3385" s="35">
        <f t="shared" si="812"/>
        <v>289380</v>
      </c>
      <c r="R3385" s="7">
        <f>Table1[[#This Row],[Số còn phải thu ĐK]]+Table1[[#This Row],[Giá Trị HD sau CK]]-Table1[[#This Row],[Số tiền đã thu]]</f>
        <v>0</v>
      </c>
      <c r="S3385" s="6">
        <f>IF(Table1[[#This Row],[Ngày hóa đơn]]&lt;&gt;"",Table1[[#This Row],[Ngày hóa đơn]],IF(Table1[[#This Row],[Ngày hạch toán]]&lt;&gt;"",Table1[[#This Row],[Ngày hạch toán]],""))</f>
        <v>46060</v>
      </c>
      <c r="T3385" s="7"/>
      <c r="U3385" s="6">
        <f>IF(Table1[[#This Row],[Ngày tính CN]]="","",S3385+T3385)</f>
        <v>46060</v>
      </c>
      <c r="V3385" s="35">
        <f ca="1">IF(Table1[[#This Row],[Hạn thanh toán]]="","",IF((U3385-NOW())&lt;0,0,(U3385-NOW())))</f>
        <v>0</v>
      </c>
      <c r="W3385" s="35"/>
      <c r="X3385" s="35" t="str">
        <f t="shared" ca="1" si="813"/>
        <v/>
      </c>
      <c r="Y3385" s="2" t="str">
        <f t="shared" si="814"/>
        <v>Đã thanh toán</v>
      </c>
      <c r="Z3385" s="51">
        <f t="shared" si="810"/>
        <v>46060</v>
      </c>
      <c r="AA3385" s="51">
        <f t="shared" si="811"/>
        <v>46101</v>
      </c>
      <c r="AD3385" s="2" t="str">
        <f>VLOOKUP($A3385,MA_KH!$A:$Q,MA_KH!O$1,0)</f>
        <v>TMART</v>
      </c>
      <c r="AE3385" s="2" t="str">
        <f>VLOOKUP($A3385,MA_KH!$A:$Q,MA_KH!P$1,0)</f>
        <v>CÔNG TY CỔ PHẦN T - MARTSTORES</v>
      </c>
    </row>
    <row r="3386" spans="1:31" ht="25.5" hidden="1" customHeight="1" x14ac:dyDescent="0.2">
      <c r="A3386" s="30" t="s">
        <v>22506</v>
      </c>
      <c r="B3386" s="30" t="s">
        <v>3960</v>
      </c>
      <c r="C3386" s="37">
        <v>46060</v>
      </c>
      <c r="D3386" s="30" t="s">
        <v>24056</v>
      </c>
      <c r="E3386" s="37">
        <v>46060</v>
      </c>
      <c r="F3386" s="30">
        <v>9647</v>
      </c>
      <c r="G3386" s="30" t="s">
        <v>4430</v>
      </c>
      <c r="H3386" s="38">
        <v>294444</v>
      </c>
      <c r="I3386" s="67">
        <v>26500</v>
      </c>
      <c r="J3386" s="38">
        <v>21436</v>
      </c>
      <c r="K3386" s="38">
        <v>289380</v>
      </c>
      <c r="L3386" s="7" t="s">
        <v>22849</v>
      </c>
      <c r="M3386" s="6">
        <v>46101</v>
      </c>
      <c r="O3386" s="35">
        <f>IF(Table1[[#This Row],[Phân loại]]="Tồn đầu kỳ",Table1[[#This Row],[Tổng giá trị]],0)</f>
        <v>0</v>
      </c>
      <c r="P3386" s="7">
        <f>IF(Table1[[#This Row],[Số còn phải thu ĐK]]&lt;&gt;0,0,IF(Table1[[#This Row],[Phân loại]]="Bán hàng",Table1[[#This Row],[Tổng giá trị]],-Table1[[#This Row],[Tổng giá trị]]))</f>
        <v>289380</v>
      </c>
      <c r="Q3386" s="35">
        <f t="shared" si="812"/>
        <v>289380</v>
      </c>
      <c r="R3386" s="7">
        <f>Table1[[#This Row],[Số còn phải thu ĐK]]+Table1[[#This Row],[Giá Trị HD sau CK]]-Table1[[#This Row],[Số tiền đã thu]]</f>
        <v>0</v>
      </c>
      <c r="S3386" s="6">
        <f>IF(Table1[[#This Row],[Ngày hóa đơn]]&lt;&gt;"",Table1[[#This Row],[Ngày hóa đơn]],IF(Table1[[#This Row],[Ngày hạch toán]]&lt;&gt;"",Table1[[#This Row],[Ngày hạch toán]],""))</f>
        <v>46060</v>
      </c>
      <c r="T3386" s="7"/>
      <c r="U3386" s="6">
        <f>IF(Table1[[#This Row],[Ngày tính CN]]="","",S3386+T3386)</f>
        <v>46060</v>
      </c>
      <c r="V3386" s="35">
        <f ca="1">IF(Table1[[#This Row],[Hạn thanh toán]]="","",IF((U3386-NOW())&lt;0,0,(U3386-NOW())))</f>
        <v>0</v>
      </c>
      <c r="W3386" s="35"/>
      <c r="X3386" s="35" t="str">
        <f t="shared" ca="1" si="813"/>
        <v/>
      </c>
      <c r="Y3386" s="2" t="str">
        <f t="shared" si="814"/>
        <v>Đã thanh toán</v>
      </c>
      <c r="Z3386" s="51">
        <f t="shared" si="810"/>
        <v>46060</v>
      </c>
      <c r="AA3386" s="51">
        <f t="shared" si="811"/>
        <v>46101</v>
      </c>
      <c r="AD3386" s="2" t="str">
        <f>VLOOKUP($A3386,MA_KH!$A:$Q,MA_KH!O$1,0)</f>
        <v>TMART</v>
      </c>
      <c r="AE3386" s="2" t="str">
        <f>VLOOKUP($A3386,MA_KH!$A:$Q,MA_KH!P$1,0)</f>
        <v>CÔNG TY CỔ PHẦN T - MARTSTORES</v>
      </c>
    </row>
    <row r="3387" spans="1:31" ht="25.5" hidden="1" customHeight="1" x14ac:dyDescent="0.2">
      <c r="A3387" s="30" t="s">
        <v>22506</v>
      </c>
      <c r="B3387" s="30" t="s">
        <v>3960</v>
      </c>
      <c r="C3387" s="37">
        <v>46060</v>
      </c>
      <c r="D3387" s="30" t="s">
        <v>24057</v>
      </c>
      <c r="E3387" s="37">
        <v>46060</v>
      </c>
      <c r="F3387" s="30">
        <v>9648</v>
      </c>
      <c r="G3387" s="30" t="s">
        <v>4094</v>
      </c>
      <c r="H3387" s="38">
        <v>294444</v>
      </c>
      <c r="I3387" s="67">
        <v>26500</v>
      </c>
      <c r="J3387" s="38">
        <v>21436</v>
      </c>
      <c r="K3387" s="38">
        <v>289380</v>
      </c>
      <c r="L3387" s="7" t="s">
        <v>22849</v>
      </c>
      <c r="M3387" s="6">
        <v>46101</v>
      </c>
      <c r="O3387" s="35">
        <f>IF(Table1[[#This Row],[Phân loại]]="Tồn đầu kỳ",Table1[[#This Row],[Tổng giá trị]],0)</f>
        <v>0</v>
      </c>
      <c r="P3387" s="7">
        <f>IF(Table1[[#This Row],[Số còn phải thu ĐK]]&lt;&gt;0,0,IF(Table1[[#This Row],[Phân loại]]="Bán hàng",Table1[[#This Row],[Tổng giá trị]],-Table1[[#This Row],[Tổng giá trị]]))</f>
        <v>289380</v>
      </c>
      <c r="Q3387" s="35">
        <f t="shared" ref="Q3387:Q3412" si="815">IF(M3387&lt;&gt;"",IF(O3387&lt;&gt;0,O3387,P3387),0)</f>
        <v>289380</v>
      </c>
      <c r="R3387" s="7">
        <f>Table1[[#This Row],[Số còn phải thu ĐK]]+Table1[[#This Row],[Giá Trị HD sau CK]]-Table1[[#This Row],[Số tiền đã thu]]</f>
        <v>0</v>
      </c>
      <c r="S3387" s="6">
        <f>IF(Table1[[#This Row],[Ngày hóa đơn]]&lt;&gt;"",Table1[[#This Row],[Ngày hóa đơn]],IF(Table1[[#This Row],[Ngày hạch toán]]&lt;&gt;"",Table1[[#This Row],[Ngày hạch toán]],""))</f>
        <v>46060</v>
      </c>
      <c r="T3387" s="7"/>
      <c r="U3387" s="6">
        <f>IF(Table1[[#This Row],[Ngày tính CN]]="","",S3387+T3387)</f>
        <v>46060</v>
      </c>
      <c r="V3387" s="35">
        <f ca="1">IF(Table1[[#This Row],[Hạn thanh toán]]="","",IF((U3387-NOW())&lt;0,0,(U3387-NOW())))</f>
        <v>0</v>
      </c>
      <c r="W3387" s="35"/>
      <c r="X3387" s="35" t="str">
        <f t="shared" ref="X3387:X3412" ca="1" si="816">IF(OR(U3387="",R3387=0),"",IF((U3387-NOW())&lt;0,-(U3387-NOW()),0))</f>
        <v/>
      </c>
      <c r="Y3387" s="2" t="str">
        <f t="shared" ref="Y3387:Y3412" si="817">IF(R3387=0,"Đã thanh toán",IF(X3387="","",IF(X3387&lt;=0,"Chưa đến hạn thanh toán",IF(X3387&lt;=30,"Nợ quá hạn 30 ngày",IF(X3387&lt;=60,"Nợ quá hạn từ 30 ngày đến 60 ngày",IF(X3387&lt;=90,"Nợ quá hạn từ 60 ngày đến 90 ngày",IF(X3387&lt;=120,"Nợ quá hạn từ 90 ngày đến 120 ngày","Nợ quá hạn hơn 120 ngày có khả năng mất thanh toán")))))))</f>
        <v>Đã thanh toán</v>
      </c>
      <c r="Z3387" s="51">
        <f t="shared" si="810"/>
        <v>46060</v>
      </c>
      <c r="AA3387" s="51">
        <f t="shared" si="811"/>
        <v>46101</v>
      </c>
      <c r="AD3387" s="2" t="str">
        <f>VLOOKUP($A3387,MA_KH!$A:$Q,MA_KH!O$1,0)</f>
        <v>TMART</v>
      </c>
      <c r="AE3387" s="2" t="str">
        <f>VLOOKUP($A3387,MA_KH!$A:$Q,MA_KH!P$1,0)</f>
        <v>CÔNG TY CỔ PHẦN T - MARTSTORES</v>
      </c>
    </row>
    <row r="3388" spans="1:31" ht="25.5" hidden="1" customHeight="1" x14ac:dyDescent="0.2">
      <c r="A3388" s="30" t="s">
        <v>22506</v>
      </c>
      <c r="B3388" s="30" t="s">
        <v>3960</v>
      </c>
      <c r="C3388" s="37">
        <v>46060</v>
      </c>
      <c r="D3388" s="30" t="s">
        <v>24058</v>
      </c>
      <c r="E3388" s="37">
        <v>46060</v>
      </c>
      <c r="F3388" s="30">
        <v>9649</v>
      </c>
      <c r="G3388" s="30" t="s">
        <v>4389</v>
      </c>
      <c r="H3388" s="38">
        <v>150000</v>
      </c>
      <c r="I3388" s="67">
        <v>13500</v>
      </c>
      <c r="J3388" s="38">
        <v>10920</v>
      </c>
      <c r="K3388" s="38">
        <v>147420</v>
      </c>
      <c r="L3388" s="7" t="s">
        <v>22849</v>
      </c>
      <c r="M3388" s="6">
        <v>46101</v>
      </c>
      <c r="O3388" s="35">
        <f>IF(Table1[[#This Row],[Phân loại]]="Tồn đầu kỳ",Table1[[#This Row],[Tổng giá trị]],0)</f>
        <v>0</v>
      </c>
      <c r="P3388" s="7">
        <f>IF(Table1[[#This Row],[Số còn phải thu ĐK]]&lt;&gt;0,0,IF(Table1[[#This Row],[Phân loại]]="Bán hàng",Table1[[#This Row],[Tổng giá trị]],-Table1[[#This Row],[Tổng giá trị]]))</f>
        <v>147420</v>
      </c>
      <c r="Q3388" s="35">
        <f t="shared" si="815"/>
        <v>147420</v>
      </c>
      <c r="R3388" s="7">
        <f>Table1[[#This Row],[Số còn phải thu ĐK]]+Table1[[#This Row],[Giá Trị HD sau CK]]-Table1[[#This Row],[Số tiền đã thu]]</f>
        <v>0</v>
      </c>
      <c r="S3388" s="6">
        <f>IF(Table1[[#This Row],[Ngày hóa đơn]]&lt;&gt;"",Table1[[#This Row],[Ngày hóa đơn]],IF(Table1[[#This Row],[Ngày hạch toán]]&lt;&gt;"",Table1[[#This Row],[Ngày hạch toán]],""))</f>
        <v>46060</v>
      </c>
      <c r="T3388" s="7"/>
      <c r="U3388" s="6">
        <f>IF(Table1[[#This Row],[Ngày tính CN]]="","",S3388+T3388)</f>
        <v>46060</v>
      </c>
      <c r="V3388" s="35">
        <f ca="1">IF(Table1[[#This Row],[Hạn thanh toán]]="","",IF((U3388-NOW())&lt;0,0,(U3388-NOW())))</f>
        <v>0</v>
      </c>
      <c r="W3388" s="35"/>
      <c r="X3388" s="35" t="str">
        <f t="shared" ca="1" si="816"/>
        <v/>
      </c>
      <c r="Y3388" s="2" t="str">
        <f t="shared" si="817"/>
        <v>Đã thanh toán</v>
      </c>
      <c r="Z3388" s="51">
        <f t="shared" si="810"/>
        <v>46060</v>
      </c>
      <c r="AA3388" s="51">
        <f t="shared" si="811"/>
        <v>46101</v>
      </c>
      <c r="AD3388" s="2" t="str">
        <f>VLOOKUP($A3388,MA_KH!$A:$Q,MA_KH!O$1,0)</f>
        <v>TMART</v>
      </c>
      <c r="AE3388" s="2" t="str">
        <f>VLOOKUP($A3388,MA_KH!$A:$Q,MA_KH!P$1,0)</f>
        <v>CÔNG TY CỔ PHẦN T - MARTSTORES</v>
      </c>
    </row>
    <row r="3389" spans="1:31" ht="25.5" hidden="1" customHeight="1" x14ac:dyDescent="0.2">
      <c r="A3389" s="30" t="s">
        <v>22506</v>
      </c>
      <c r="B3389" s="30" t="s">
        <v>3960</v>
      </c>
      <c r="C3389" s="37">
        <v>46060</v>
      </c>
      <c r="D3389" s="30" t="s">
        <v>24059</v>
      </c>
      <c r="E3389" s="37">
        <v>46060</v>
      </c>
      <c r="F3389" s="30">
        <v>9650</v>
      </c>
      <c r="G3389" s="30" t="s">
        <v>4250</v>
      </c>
      <c r="H3389" s="38">
        <v>294444</v>
      </c>
      <c r="I3389" s="67">
        <v>26500</v>
      </c>
      <c r="J3389" s="38">
        <v>21436</v>
      </c>
      <c r="K3389" s="38">
        <v>289380</v>
      </c>
      <c r="L3389" s="7" t="s">
        <v>22849</v>
      </c>
      <c r="M3389" s="6">
        <v>46101</v>
      </c>
      <c r="O3389" s="35">
        <f>IF(Table1[[#This Row],[Phân loại]]="Tồn đầu kỳ",Table1[[#This Row],[Tổng giá trị]],0)</f>
        <v>0</v>
      </c>
      <c r="P3389" s="7">
        <f>IF(Table1[[#This Row],[Số còn phải thu ĐK]]&lt;&gt;0,0,IF(Table1[[#This Row],[Phân loại]]="Bán hàng",Table1[[#This Row],[Tổng giá trị]],-Table1[[#This Row],[Tổng giá trị]]))</f>
        <v>289380</v>
      </c>
      <c r="Q3389" s="35">
        <f t="shared" si="815"/>
        <v>289380</v>
      </c>
      <c r="R3389" s="7">
        <f>Table1[[#This Row],[Số còn phải thu ĐK]]+Table1[[#This Row],[Giá Trị HD sau CK]]-Table1[[#This Row],[Số tiền đã thu]]</f>
        <v>0</v>
      </c>
      <c r="S3389" s="6">
        <f>IF(Table1[[#This Row],[Ngày hóa đơn]]&lt;&gt;"",Table1[[#This Row],[Ngày hóa đơn]],IF(Table1[[#This Row],[Ngày hạch toán]]&lt;&gt;"",Table1[[#This Row],[Ngày hạch toán]],""))</f>
        <v>46060</v>
      </c>
      <c r="T3389" s="7"/>
      <c r="U3389" s="6">
        <f>IF(Table1[[#This Row],[Ngày tính CN]]="","",S3389+T3389)</f>
        <v>46060</v>
      </c>
      <c r="V3389" s="35">
        <f ca="1">IF(Table1[[#This Row],[Hạn thanh toán]]="","",IF((U3389-NOW())&lt;0,0,(U3389-NOW())))</f>
        <v>0</v>
      </c>
      <c r="W3389" s="35"/>
      <c r="X3389" s="35" t="str">
        <f t="shared" ca="1" si="816"/>
        <v/>
      </c>
      <c r="Y3389" s="2" t="str">
        <f t="shared" si="817"/>
        <v>Đã thanh toán</v>
      </c>
      <c r="Z3389" s="51">
        <f t="shared" si="810"/>
        <v>46060</v>
      </c>
      <c r="AA3389" s="51">
        <f t="shared" si="811"/>
        <v>46101</v>
      </c>
      <c r="AD3389" s="2" t="str">
        <f>VLOOKUP($A3389,MA_KH!$A:$Q,MA_KH!O$1,0)</f>
        <v>TMART</v>
      </c>
      <c r="AE3389" s="2" t="str">
        <f>VLOOKUP($A3389,MA_KH!$A:$Q,MA_KH!P$1,0)</f>
        <v>CÔNG TY CỔ PHẦN T - MARTSTORES</v>
      </c>
    </row>
    <row r="3390" spans="1:31" ht="25.5" hidden="1" customHeight="1" x14ac:dyDescent="0.2">
      <c r="A3390" s="30" t="s">
        <v>22506</v>
      </c>
      <c r="B3390" s="30" t="s">
        <v>3960</v>
      </c>
      <c r="C3390" s="37">
        <v>46060</v>
      </c>
      <c r="D3390" s="30" t="s">
        <v>24060</v>
      </c>
      <c r="E3390" s="37">
        <v>46060</v>
      </c>
      <c r="F3390" s="30">
        <v>9651</v>
      </c>
      <c r="G3390" s="30" t="s">
        <v>4441</v>
      </c>
      <c r="H3390" s="38">
        <v>294444</v>
      </c>
      <c r="I3390" s="67">
        <v>26500</v>
      </c>
      <c r="J3390" s="38">
        <v>21436</v>
      </c>
      <c r="K3390" s="38">
        <v>289380</v>
      </c>
      <c r="L3390" s="7" t="s">
        <v>22849</v>
      </c>
      <c r="M3390" s="6">
        <v>46101</v>
      </c>
      <c r="O3390" s="35">
        <f>IF(Table1[[#This Row],[Phân loại]]="Tồn đầu kỳ",Table1[[#This Row],[Tổng giá trị]],0)</f>
        <v>0</v>
      </c>
      <c r="P3390" s="7">
        <f>IF(Table1[[#This Row],[Số còn phải thu ĐK]]&lt;&gt;0,0,IF(Table1[[#This Row],[Phân loại]]="Bán hàng",Table1[[#This Row],[Tổng giá trị]],-Table1[[#This Row],[Tổng giá trị]]))</f>
        <v>289380</v>
      </c>
      <c r="Q3390" s="35">
        <f t="shared" si="815"/>
        <v>289380</v>
      </c>
      <c r="R3390" s="7">
        <f>Table1[[#This Row],[Số còn phải thu ĐK]]+Table1[[#This Row],[Giá Trị HD sau CK]]-Table1[[#This Row],[Số tiền đã thu]]</f>
        <v>0</v>
      </c>
      <c r="S3390" s="6">
        <f>IF(Table1[[#This Row],[Ngày hóa đơn]]&lt;&gt;"",Table1[[#This Row],[Ngày hóa đơn]],IF(Table1[[#This Row],[Ngày hạch toán]]&lt;&gt;"",Table1[[#This Row],[Ngày hạch toán]],""))</f>
        <v>46060</v>
      </c>
      <c r="T3390" s="7"/>
      <c r="U3390" s="6">
        <f>IF(Table1[[#This Row],[Ngày tính CN]]="","",S3390+T3390)</f>
        <v>46060</v>
      </c>
      <c r="V3390" s="35">
        <f ca="1">IF(Table1[[#This Row],[Hạn thanh toán]]="","",IF((U3390-NOW())&lt;0,0,(U3390-NOW())))</f>
        <v>0</v>
      </c>
      <c r="W3390" s="35"/>
      <c r="X3390" s="35" t="str">
        <f t="shared" ca="1" si="816"/>
        <v/>
      </c>
      <c r="Y3390" s="2" t="str">
        <f t="shared" si="817"/>
        <v>Đã thanh toán</v>
      </c>
      <c r="Z3390" s="51">
        <f t="shared" si="810"/>
        <v>46060</v>
      </c>
      <c r="AA3390" s="51">
        <f t="shared" si="811"/>
        <v>46101</v>
      </c>
      <c r="AD3390" s="2" t="str">
        <f>VLOOKUP($A3390,MA_KH!$A:$Q,MA_KH!O$1,0)</f>
        <v>TMART</v>
      </c>
      <c r="AE3390" s="2" t="str">
        <f>VLOOKUP($A3390,MA_KH!$A:$Q,MA_KH!P$1,0)</f>
        <v>CÔNG TY CỔ PHẦN T - MARTSTORES</v>
      </c>
    </row>
    <row r="3391" spans="1:31" ht="25.5" hidden="1" customHeight="1" x14ac:dyDescent="0.2">
      <c r="A3391" s="30" t="s">
        <v>22506</v>
      </c>
      <c r="B3391" s="30" t="s">
        <v>3960</v>
      </c>
      <c r="C3391" s="37">
        <v>46060</v>
      </c>
      <c r="D3391" s="30" t="s">
        <v>24061</v>
      </c>
      <c r="E3391" s="37">
        <v>46060</v>
      </c>
      <c r="F3391" s="30">
        <v>9652</v>
      </c>
      <c r="G3391" s="30" t="s">
        <v>4517</v>
      </c>
      <c r="H3391" s="38">
        <v>294444</v>
      </c>
      <c r="I3391" s="67">
        <v>26500</v>
      </c>
      <c r="J3391" s="38">
        <v>21436</v>
      </c>
      <c r="K3391" s="38">
        <v>289380</v>
      </c>
      <c r="L3391" s="7" t="s">
        <v>22849</v>
      </c>
      <c r="M3391" s="6">
        <v>46101</v>
      </c>
      <c r="O3391" s="35">
        <f>IF(Table1[[#This Row],[Phân loại]]="Tồn đầu kỳ",Table1[[#This Row],[Tổng giá trị]],0)</f>
        <v>0</v>
      </c>
      <c r="P3391" s="7">
        <f>IF(Table1[[#This Row],[Số còn phải thu ĐK]]&lt;&gt;0,0,IF(Table1[[#This Row],[Phân loại]]="Bán hàng",Table1[[#This Row],[Tổng giá trị]],-Table1[[#This Row],[Tổng giá trị]]))</f>
        <v>289380</v>
      </c>
      <c r="Q3391" s="35">
        <f t="shared" si="815"/>
        <v>289380</v>
      </c>
      <c r="R3391" s="7">
        <f>Table1[[#This Row],[Số còn phải thu ĐK]]+Table1[[#This Row],[Giá Trị HD sau CK]]-Table1[[#This Row],[Số tiền đã thu]]</f>
        <v>0</v>
      </c>
      <c r="S3391" s="6">
        <f>IF(Table1[[#This Row],[Ngày hóa đơn]]&lt;&gt;"",Table1[[#This Row],[Ngày hóa đơn]],IF(Table1[[#This Row],[Ngày hạch toán]]&lt;&gt;"",Table1[[#This Row],[Ngày hạch toán]],""))</f>
        <v>46060</v>
      </c>
      <c r="T3391" s="7"/>
      <c r="U3391" s="6">
        <f>IF(Table1[[#This Row],[Ngày tính CN]]="","",S3391+T3391)</f>
        <v>46060</v>
      </c>
      <c r="V3391" s="35">
        <f ca="1">IF(Table1[[#This Row],[Hạn thanh toán]]="","",IF((U3391-NOW())&lt;0,0,(U3391-NOW())))</f>
        <v>0</v>
      </c>
      <c r="W3391" s="35"/>
      <c r="X3391" s="35" t="str">
        <f t="shared" ca="1" si="816"/>
        <v/>
      </c>
      <c r="Y3391" s="2" t="str">
        <f t="shared" si="817"/>
        <v>Đã thanh toán</v>
      </c>
      <c r="Z3391" s="51">
        <f t="shared" si="810"/>
        <v>46060</v>
      </c>
      <c r="AA3391" s="51">
        <f t="shared" si="811"/>
        <v>46101</v>
      </c>
      <c r="AD3391" s="2" t="str">
        <f>VLOOKUP($A3391,MA_KH!$A:$Q,MA_KH!O$1,0)</f>
        <v>TMART</v>
      </c>
      <c r="AE3391" s="2" t="str">
        <f>VLOOKUP($A3391,MA_KH!$A:$Q,MA_KH!P$1,0)</f>
        <v>CÔNG TY CỔ PHẦN T - MARTSTORES</v>
      </c>
    </row>
    <row r="3392" spans="1:31" ht="25.5" hidden="1" customHeight="1" x14ac:dyDescent="0.2">
      <c r="A3392" s="30" t="s">
        <v>22506</v>
      </c>
      <c r="B3392" s="30" t="s">
        <v>3960</v>
      </c>
      <c r="C3392" s="37">
        <v>46060</v>
      </c>
      <c r="D3392" s="30" t="s">
        <v>24062</v>
      </c>
      <c r="E3392" s="37">
        <v>46060</v>
      </c>
      <c r="F3392" s="30">
        <v>9653</v>
      </c>
      <c r="G3392" s="30" t="s">
        <v>22531</v>
      </c>
      <c r="H3392" s="38">
        <v>294444</v>
      </c>
      <c r="I3392" s="67">
        <v>26500</v>
      </c>
      <c r="J3392" s="38">
        <v>21436</v>
      </c>
      <c r="K3392" s="38">
        <v>289380</v>
      </c>
      <c r="L3392" s="7" t="s">
        <v>22849</v>
      </c>
      <c r="M3392" s="6">
        <v>46101</v>
      </c>
      <c r="O3392" s="35">
        <f>IF(Table1[[#This Row],[Phân loại]]="Tồn đầu kỳ",Table1[[#This Row],[Tổng giá trị]],0)</f>
        <v>0</v>
      </c>
      <c r="P3392" s="7">
        <f>IF(Table1[[#This Row],[Số còn phải thu ĐK]]&lt;&gt;0,0,IF(Table1[[#This Row],[Phân loại]]="Bán hàng",Table1[[#This Row],[Tổng giá trị]],-Table1[[#This Row],[Tổng giá trị]]))</f>
        <v>289380</v>
      </c>
      <c r="Q3392" s="35">
        <f t="shared" si="815"/>
        <v>289380</v>
      </c>
      <c r="R3392" s="7">
        <f>Table1[[#This Row],[Số còn phải thu ĐK]]+Table1[[#This Row],[Giá Trị HD sau CK]]-Table1[[#This Row],[Số tiền đã thu]]</f>
        <v>0</v>
      </c>
      <c r="S3392" s="6">
        <f>IF(Table1[[#This Row],[Ngày hóa đơn]]&lt;&gt;"",Table1[[#This Row],[Ngày hóa đơn]],IF(Table1[[#This Row],[Ngày hạch toán]]&lt;&gt;"",Table1[[#This Row],[Ngày hạch toán]],""))</f>
        <v>46060</v>
      </c>
      <c r="T3392" s="7"/>
      <c r="U3392" s="6">
        <f>IF(Table1[[#This Row],[Ngày tính CN]]="","",S3392+T3392)</f>
        <v>46060</v>
      </c>
      <c r="V3392" s="35">
        <f ca="1">IF(Table1[[#This Row],[Hạn thanh toán]]="","",IF((U3392-NOW())&lt;0,0,(U3392-NOW())))</f>
        <v>0</v>
      </c>
      <c r="W3392" s="35"/>
      <c r="X3392" s="35" t="str">
        <f t="shared" ca="1" si="816"/>
        <v/>
      </c>
      <c r="Y3392" s="2" t="str">
        <f t="shared" si="817"/>
        <v>Đã thanh toán</v>
      </c>
      <c r="Z3392" s="51">
        <f t="shared" si="810"/>
        <v>46060</v>
      </c>
      <c r="AA3392" s="51">
        <f t="shared" si="811"/>
        <v>46101</v>
      </c>
      <c r="AD3392" s="2" t="str">
        <f>VLOOKUP($A3392,MA_KH!$A:$Q,MA_KH!O$1,0)</f>
        <v>TMART</v>
      </c>
      <c r="AE3392" s="2" t="str">
        <f>VLOOKUP($A3392,MA_KH!$A:$Q,MA_KH!P$1,0)</f>
        <v>CÔNG TY CỔ PHẦN T - MARTSTORES</v>
      </c>
    </row>
    <row r="3393" spans="1:31" ht="25.5" hidden="1" customHeight="1" x14ac:dyDescent="0.2">
      <c r="A3393" s="30" t="s">
        <v>22506</v>
      </c>
      <c r="B3393" s="30" t="s">
        <v>3960</v>
      </c>
      <c r="C3393" s="37">
        <v>46060</v>
      </c>
      <c r="D3393" s="30" t="s">
        <v>24063</v>
      </c>
      <c r="E3393" s="37">
        <v>46060</v>
      </c>
      <c r="F3393" s="30">
        <v>9654</v>
      </c>
      <c r="G3393" s="30" t="s">
        <v>4214</v>
      </c>
      <c r="H3393" s="38">
        <v>294444</v>
      </c>
      <c r="I3393" s="67">
        <v>26500</v>
      </c>
      <c r="J3393" s="38">
        <v>21436</v>
      </c>
      <c r="K3393" s="38">
        <v>289380</v>
      </c>
      <c r="L3393" s="7" t="s">
        <v>22849</v>
      </c>
      <c r="M3393" s="6">
        <v>46101</v>
      </c>
      <c r="O3393" s="35">
        <f>IF(Table1[[#This Row],[Phân loại]]="Tồn đầu kỳ",Table1[[#This Row],[Tổng giá trị]],0)</f>
        <v>0</v>
      </c>
      <c r="P3393" s="7">
        <f>IF(Table1[[#This Row],[Số còn phải thu ĐK]]&lt;&gt;0,0,IF(Table1[[#This Row],[Phân loại]]="Bán hàng",Table1[[#This Row],[Tổng giá trị]],-Table1[[#This Row],[Tổng giá trị]]))</f>
        <v>289380</v>
      </c>
      <c r="Q3393" s="35">
        <f t="shared" si="815"/>
        <v>289380</v>
      </c>
      <c r="R3393" s="7">
        <f>Table1[[#This Row],[Số còn phải thu ĐK]]+Table1[[#This Row],[Giá Trị HD sau CK]]-Table1[[#This Row],[Số tiền đã thu]]</f>
        <v>0</v>
      </c>
      <c r="S3393" s="6">
        <f>IF(Table1[[#This Row],[Ngày hóa đơn]]&lt;&gt;"",Table1[[#This Row],[Ngày hóa đơn]],IF(Table1[[#This Row],[Ngày hạch toán]]&lt;&gt;"",Table1[[#This Row],[Ngày hạch toán]],""))</f>
        <v>46060</v>
      </c>
      <c r="T3393" s="7"/>
      <c r="U3393" s="6">
        <f>IF(Table1[[#This Row],[Ngày tính CN]]="","",S3393+T3393)</f>
        <v>46060</v>
      </c>
      <c r="V3393" s="35">
        <f ca="1">IF(Table1[[#This Row],[Hạn thanh toán]]="","",IF((U3393-NOW())&lt;0,0,(U3393-NOW())))</f>
        <v>0</v>
      </c>
      <c r="W3393" s="35"/>
      <c r="X3393" s="35" t="str">
        <f t="shared" ca="1" si="816"/>
        <v/>
      </c>
      <c r="Y3393" s="2" t="str">
        <f t="shared" si="817"/>
        <v>Đã thanh toán</v>
      </c>
      <c r="Z3393" s="51">
        <f t="shared" si="810"/>
        <v>46060</v>
      </c>
      <c r="AA3393" s="51">
        <f t="shared" si="811"/>
        <v>46101</v>
      </c>
      <c r="AD3393" s="2" t="str">
        <f>VLOOKUP($A3393,MA_KH!$A:$Q,MA_KH!O$1,0)</f>
        <v>TMART</v>
      </c>
      <c r="AE3393" s="2" t="str">
        <f>VLOOKUP($A3393,MA_KH!$A:$Q,MA_KH!P$1,0)</f>
        <v>CÔNG TY CỔ PHẦN T - MARTSTORES</v>
      </c>
    </row>
    <row r="3394" spans="1:31" ht="25.5" hidden="1" customHeight="1" x14ac:dyDescent="0.2">
      <c r="A3394" s="30" t="s">
        <v>22506</v>
      </c>
      <c r="B3394" s="30" t="s">
        <v>3960</v>
      </c>
      <c r="C3394" s="37">
        <v>46060</v>
      </c>
      <c r="D3394" s="30" t="s">
        <v>24064</v>
      </c>
      <c r="E3394" s="37">
        <v>46060</v>
      </c>
      <c r="F3394" s="30">
        <v>9656</v>
      </c>
      <c r="G3394" s="30" t="s">
        <v>24065</v>
      </c>
      <c r="H3394" s="38">
        <v>6302120</v>
      </c>
      <c r="I3394" s="67">
        <v>567191</v>
      </c>
      <c r="J3394" s="38">
        <v>458794</v>
      </c>
      <c r="K3394" s="38">
        <v>6193723</v>
      </c>
      <c r="L3394" s="7" t="s">
        <v>22849</v>
      </c>
      <c r="M3394" s="6">
        <v>46101</v>
      </c>
      <c r="O3394" s="35">
        <f>IF(Table1[[#This Row],[Phân loại]]="Tồn đầu kỳ",Table1[[#This Row],[Tổng giá trị]],0)</f>
        <v>0</v>
      </c>
      <c r="P3394" s="7">
        <f>IF(Table1[[#This Row],[Số còn phải thu ĐK]]&lt;&gt;0,0,IF(Table1[[#This Row],[Phân loại]]="Bán hàng",Table1[[#This Row],[Tổng giá trị]],-Table1[[#This Row],[Tổng giá trị]]))</f>
        <v>6193723</v>
      </c>
      <c r="Q3394" s="35">
        <f t="shared" si="815"/>
        <v>6193723</v>
      </c>
      <c r="R3394" s="7">
        <f>Table1[[#This Row],[Số còn phải thu ĐK]]+Table1[[#This Row],[Giá Trị HD sau CK]]-Table1[[#This Row],[Số tiền đã thu]]</f>
        <v>0</v>
      </c>
      <c r="S3394" s="6">
        <f>IF(Table1[[#This Row],[Ngày hóa đơn]]&lt;&gt;"",Table1[[#This Row],[Ngày hóa đơn]],IF(Table1[[#This Row],[Ngày hạch toán]]&lt;&gt;"",Table1[[#This Row],[Ngày hạch toán]],""))</f>
        <v>46060</v>
      </c>
      <c r="T3394" s="7"/>
      <c r="U3394" s="6">
        <f>IF(Table1[[#This Row],[Ngày tính CN]]="","",S3394+T3394)</f>
        <v>46060</v>
      </c>
      <c r="V3394" s="35">
        <f ca="1">IF(Table1[[#This Row],[Hạn thanh toán]]="","",IF((U3394-NOW())&lt;0,0,(U3394-NOW())))</f>
        <v>0</v>
      </c>
      <c r="W3394" s="35"/>
      <c r="X3394" s="35" t="str">
        <f t="shared" ca="1" si="816"/>
        <v/>
      </c>
      <c r="Y3394" s="2" t="str">
        <f t="shared" si="817"/>
        <v>Đã thanh toán</v>
      </c>
      <c r="Z3394" s="51">
        <f t="shared" si="810"/>
        <v>46060</v>
      </c>
      <c r="AA3394" s="51">
        <f t="shared" si="811"/>
        <v>46101</v>
      </c>
      <c r="AD3394" s="2" t="str">
        <f>VLOOKUP($A3394,MA_KH!$A:$Q,MA_KH!O$1,0)</f>
        <v>TMART</v>
      </c>
      <c r="AE3394" s="2" t="str">
        <f>VLOOKUP($A3394,MA_KH!$A:$Q,MA_KH!P$1,0)</f>
        <v>CÔNG TY CỔ PHẦN T - MARTSTORES</v>
      </c>
    </row>
    <row r="3395" spans="1:31" ht="25.5" hidden="1" customHeight="1" x14ac:dyDescent="0.2">
      <c r="A3395" s="30" t="s">
        <v>22436</v>
      </c>
      <c r="B3395" s="30" t="s">
        <v>3966</v>
      </c>
      <c r="C3395" s="37">
        <v>46060</v>
      </c>
      <c r="D3395" s="30" t="s">
        <v>24066</v>
      </c>
      <c r="E3395" s="37">
        <v>46060</v>
      </c>
      <c r="F3395" s="30">
        <v>10420</v>
      </c>
      <c r="G3395" s="30" t="s">
        <v>4362</v>
      </c>
      <c r="H3395" s="38">
        <v>4877680</v>
      </c>
      <c r="I3395" s="67">
        <v>0</v>
      </c>
      <c r="J3395" s="38">
        <v>390214</v>
      </c>
      <c r="K3395" s="38">
        <v>5267894</v>
      </c>
      <c r="L3395" s="7" t="s">
        <v>22849</v>
      </c>
      <c r="O3395" s="35">
        <f>IF(Table1[[#This Row],[Phân loại]]="Tồn đầu kỳ",Table1[[#This Row],[Tổng giá trị]],0)</f>
        <v>0</v>
      </c>
      <c r="P3395" s="7">
        <f>IF(Table1[[#This Row],[Số còn phải thu ĐK]]&lt;&gt;0,0,IF(Table1[[#This Row],[Phân loại]]="Bán hàng",Table1[[#This Row],[Tổng giá trị]],-Table1[[#This Row],[Tổng giá trị]]))</f>
        <v>5267894</v>
      </c>
      <c r="Q3395" s="35">
        <f t="shared" si="815"/>
        <v>0</v>
      </c>
      <c r="R3395" s="7">
        <f>Table1[[#This Row],[Số còn phải thu ĐK]]+Table1[[#This Row],[Giá Trị HD sau CK]]-Table1[[#This Row],[Số tiền đã thu]]</f>
        <v>5267894</v>
      </c>
      <c r="S3395" s="6">
        <f>IF(Table1[[#This Row],[Ngày hóa đơn]]&lt;&gt;"",Table1[[#This Row],[Ngày hóa đơn]],IF(Table1[[#This Row],[Ngày hạch toán]]&lt;&gt;"",Table1[[#This Row],[Ngày hạch toán]],""))</f>
        <v>46060</v>
      </c>
      <c r="T3395" s="7"/>
      <c r="U3395" s="6">
        <f>IF(Table1[[#This Row],[Ngày tính CN]]="","",S3395+T3395)</f>
        <v>46060</v>
      </c>
      <c r="V3395" s="35">
        <f ca="1">IF(Table1[[#This Row],[Hạn thanh toán]]="","",IF((U3395-NOW())&lt;0,0,(U3395-NOW())))</f>
        <v>0</v>
      </c>
      <c r="W3395" s="35"/>
      <c r="X3395" s="35">
        <f t="shared" ca="1" si="816"/>
        <v>110.49031932870275</v>
      </c>
      <c r="Y3395" s="2" t="str">
        <f t="shared" ca="1" si="817"/>
        <v>Nợ quá hạn từ 90 ngày đến 120 ngày</v>
      </c>
      <c r="Z3395" s="51">
        <f t="shared" si="810"/>
        <v>46060</v>
      </c>
      <c r="AA3395" s="51" t="str">
        <f t="shared" si="811"/>
        <v/>
      </c>
      <c r="AD3395" s="2" t="str">
        <f>VLOOKUP($A3395,MA_KH!$A:$Q,MA_KH!O$1,0)</f>
        <v>SMART</v>
      </c>
      <c r="AE3395" s="2" t="str">
        <f>VLOOKUP($A3395,MA_KH!$A:$Q,MA_KH!P$1,0)</f>
        <v>CÔNG TY TNHH KINH DOANH THƯƠNG MẠI VÀ DỊCH VỤ SUNSHINE MART</v>
      </c>
    </row>
    <row r="3396" spans="1:31" ht="25.5" hidden="1" customHeight="1" x14ac:dyDescent="0.2">
      <c r="A3396" s="30" t="s">
        <v>22306</v>
      </c>
      <c r="B3396" s="30" t="s">
        <v>32</v>
      </c>
      <c r="C3396" s="37">
        <v>46062</v>
      </c>
      <c r="D3396" s="30" t="s">
        <v>24072</v>
      </c>
      <c r="E3396" s="37">
        <v>46062</v>
      </c>
      <c r="F3396" s="30">
        <v>10472</v>
      </c>
      <c r="G3396" s="30" t="s">
        <v>24073</v>
      </c>
      <c r="H3396" s="38">
        <v>1293349</v>
      </c>
      <c r="I3396" s="67">
        <v>0</v>
      </c>
      <c r="J3396" s="38">
        <v>103468</v>
      </c>
      <c r="K3396" s="38">
        <v>1396817</v>
      </c>
      <c r="L3396" s="7" t="s">
        <v>22849</v>
      </c>
      <c r="O3396" s="35">
        <f>IF(Table1[[#This Row],[Phân loại]]="Tồn đầu kỳ",Table1[[#This Row],[Tổng giá trị]],0)</f>
        <v>0</v>
      </c>
      <c r="P3396" s="7">
        <f>IF(Table1[[#This Row],[Số còn phải thu ĐK]]&lt;&gt;0,0,IF(Table1[[#This Row],[Phân loại]]="Bán hàng",Table1[[#This Row],[Tổng giá trị]],-Table1[[#This Row],[Tổng giá trị]]))</f>
        <v>1396817</v>
      </c>
      <c r="Q3396" s="35">
        <f t="shared" si="815"/>
        <v>0</v>
      </c>
      <c r="R3396" s="7">
        <f>Table1[[#This Row],[Số còn phải thu ĐK]]+Table1[[#This Row],[Giá Trị HD sau CK]]-Table1[[#This Row],[Số tiền đã thu]]</f>
        <v>1396817</v>
      </c>
      <c r="S3396" s="6">
        <f>IF(Table1[[#This Row],[Ngày hóa đơn]]&lt;&gt;"",Table1[[#This Row],[Ngày hóa đơn]],IF(Table1[[#This Row],[Ngày hạch toán]]&lt;&gt;"",Table1[[#This Row],[Ngày hạch toán]],""))</f>
        <v>46062</v>
      </c>
      <c r="T3396" s="7"/>
      <c r="U3396" s="6">
        <f>IF(Table1[[#This Row],[Ngày tính CN]]="","",S3396+T3396)</f>
        <v>46062</v>
      </c>
      <c r="V3396" s="35">
        <f ca="1">IF(Table1[[#This Row],[Hạn thanh toán]]="","",IF((U3396-NOW())&lt;0,0,(U3396-NOW())))</f>
        <v>0</v>
      </c>
      <c r="W3396" s="35"/>
      <c r="X3396" s="35">
        <f t="shared" ca="1" si="816"/>
        <v>108.49031932870275</v>
      </c>
      <c r="Y3396" s="2" t="str">
        <f t="shared" ca="1" si="817"/>
        <v>Nợ quá hạn từ 90 ngày đến 120 ngày</v>
      </c>
      <c r="Z3396" s="51">
        <f t="shared" ref="Z3396:Z3459" si="818">IF(S3396="","",S3396)</f>
        <v>46062</v>
      </c>
      <c r="AA3396" s="51" t="str">
        <f t="shared" ref="AA3396:AA3459" si="819">IF(M3396="","",M3396)</f>
        <v/>
      </c>
      <c r="AD3396" s="2" t="str">
        <f>VLOOKUP($A3396,MA_KH!$A:$Q,MA_KH!O$1,0)</f>
        <v>SATRA TRUNG TÂM</v>
      </c>
      <c r="AE3396" s="2" t="str">
        <f>VLOOKUP($A3396,MA_KH!$A:$Q,MA_KH!P$1,0)</f>
        <v>TRUNG TÂM ĐIỀU HÀNH SATRAFOODS</v>
      </c>
    </row>
    <row r="3397" spans="1:31" ht="25.5" hidden="1" customHeight="1" x14ac:dyDescent="0.2">
      <c r="A3397" s="30" t="s">
        <v>22306</v>
      </c>
      <c r="B3397" s="30" t="s">
        <v>32</v>
      </c>
      <c r="C3397" s="37">
        <v>46062</v>
      </c>
      <c r="D3397" s="30" t="s">
        <v>24080</v>
      </c>
      <c r="E3397" s="37">
        <v>46062</v>
      </c>
      <c r="F3397" s="30">
        <v>10484</v>
      </c>
      <c r="G3397" s="30" t="s">
        <v>24081</v>
      </c>
      <c r="H3397" s="38">
        <v>2219407</v>
      </c>
      <c r="I3397" s="67">
        <v>0</v>
      </c>
      <c r="J3397" s="38">
        <v>177553</v>
      </c>
      <c r="K3397" s="38">
        <v>2396960</v>
      </c>
      <c r="L3397" s="7" t="s">
        <v>22849</v>
      </c>
      <c r="O3397" s="35">
        <f>IF(Table1[[#This Row],[Phân loại]]="Tồn đầu kỳ",Table1[[#This Row],[Tổng giá trị]],0)</f>
        <v>0</v>
      </c>
      <c r="P3397" s="7">
        <f>IF(Table1[[#This Row],[Số còn phải thu ĐK]]&lt;&gt;0,0,IF(Table1[[#This Row],[Phân loại]]="Bán hàng",Table1[[#This Row],[Tổng giá trị]],-Table1[[#This Row],[Tổng giá trị]]))</f>
        <v>2396960</v>
      </c>
      <c r="Q3397" s="35">
        <f t="shared" si="815"/>
        <v>0</v>
      </c>
      <c r="R3397" s="7">
        <f>Table1[[#This Row],[Số còn phải thu ĐK]]+Table1[[#This Row],[Giá Trị HD sau CK]]-Table1[[#This Row],[Số tiền đã thu]]</f>
        <v>2396960</v>
      </c>
      <c r="S3397" s="6">
        <f>IF(Table1[[#This Row],[Ngày hóa đơn]]&lt;&gt;"",Table1[[#This Row],[Ngày hóa đơn]],IF(Table1[[#This Row],[Ngày hạch toán]]&lt;&gt;"",Table1[[#This Row],[Ngày hạch toán]],""))</f>
        <v>46062</v>
      </c>
      <c r="T3397" s="7"/>
      <c r="U3397" s="6">
        <f>IF(Table1[[#This Row],[Ngày tính CN]]="","",S3397+T3397)</f>
        <v>46062</v>
      </c>
      <c r="V3397" s="35">
        <f ca="1">IF(Table1[[#This Row],[Hạn thanh toán]]="","",IF((U3397-NOW())&lt;0,0,(U3397-NOW())))</f>
        <v>0</v>
      </c>
      <c r="W3397" s="35"/>
      <c r="X3397" s="35">
        <f t="shared" ca="1" si="816"/>
        <v>108.49031932870275</v>
      </c>
      <c r="Y3397" s="2" t="str">
        <f t="shared" ca="1" si="817"/>
        <v>Nợ quá hạn từ 90 ngày đến 120 ngày</v>
      </c>
      <c r="Z3397" s="51">
        <f t="shared" si="818"/>
        <v>46062</v>
      </c>
      <c r="AA3397" s="51" t="str">
        <f t="shared" si="819"/>
        <v/>
      </c>
      <c r="AD3397" s="2" t="str">
        <f>VLOOKUP($A3397,MA_KH!$A:$Q,MA_KH!O$1,0)</f>
        <v>SATRA TRUNG TÂM</v>
      </c>
      <c r="AE3397" s="2" t="str">
        <f>VLOOKUP($A3397,MA_KH!$A:$Q,MA_KH!P$1,0)</f>
        <v>TRUNG TÂM ĐIỀU HÀNH SATRAFOODS</v>
      </c>
    </row>
    <row r="3398" spans="1:31" ht="25.5" hidden="1" customHeight="1" x14ac:dyDescent="0.2">
      <c r="A3398" s="30" t="s">
        <v>22057</v>
      </c>
      <c r="B3398" s="30" t="s">
        <v>4088</v>
      </c>
      <c r="C3398" s="37">
        <v>46062</v>
      </c>
      <c r="D3398" s="30" t="s">
        <v>24091</v>
      </c>
      <c r="E3398" s="37">
        <v>46062</v>
      </c>
      <c r="F3398" s="30">
        <v>10465</v>
      </c>
      <c r="G3398" s="30" t="s">
        <v>22704</v>
      </c>
      <c r="H3398" s="38">
        <v>8754300</v>
      </c>
      <c r="I3398" s="67">
        <v>0</v>
      </c>
      <c r="J3398" s="38">
        <v>700344</v>
      </c>
      <c r="K3398" s="38">
        <v>9454644</v>
      </c>
      <c r="L3398" s="7" t="s">
        <v>22849</v>
      </c>
      <c r="M3398" s="6">
        <v>46093</v>
      </c>
      <c r="O3398" s="35">
        <f>IF(Table1[[#This Row],[Phân loại]]="Tồn đầu kỳ",Table1[[#This Row],[Tổng giá trị]],0)</f>
        <v>0</v>
      </c>
      <c r="P3398" s="7">
        <f>IF(Table1[[#This Row],[Số còn phải thu ĐK]]&lt;&gt;0,0,IF(Table1[[#This Row],[Phân loại]]="Bán hàng",Table1[[#This Row],[Tổng giá trị]],-Table1[[#This Row],[Tổng giá trị]]))</f>
        <v>9454644</v>
      </c>
      <c r="Q3398" s="35">
        <f t="shared" si="815"/>
        <v>9454644</v>
      </c>
      <c r="R3398" s="7">
        <f>Table1[[#This Row],[Số còn phải thu ĐK]]+Table1[[#This Row],[Giá Trị HD sau CK]]-Table1[[#This Row],[Số tiền đã thu]]</f>
        <v>0</v>
      </c>
      <c r="S3398" s="6">
        <f>IF(Table1[[#This Row],[Ngày hóa đơn]]&lt;&gt;"",Table1[[#This Row],[Ngày hóa đơn]],IF(Table1[[#This Row],[Ngày hạch toán]]&lt;&gt;"",Table1[[#This Row],[Ngày hạch toán]],""))</f>
        <v>46062</v>
      </c>
      <c r="T3398" s="7"/>
      <c r="U3398" s="6">
        <f>IF(Table1[[#This Row],[Ngày tính CN]]="","",S3398+T3398)</f>
        <v>46062</v>
      </c>
      <c r="V3398" s="35">
        <f ca="1">IF(Table1[[#This Row],[Hạn thanh toán]]="","",IF((U3398-NOW())&lt;0,0,(U3398-NOW())))</f>
        <v>0</v>
      </c>
      <c r="W3398" s="35"/>
      <c r="X3398" s="35" t="str">
        <f t="shared" ca="1" si="816"/>
        <v/>
      </c>
      <c r="Y3398" s="2" t="str">
        <f t="shared" si="817"/>
        <v>Đã thanh toán</v>
      </c>
      <c r="Z3398" s="51">
        <f t="shared" si="818"/>
        <v>46062</v>
      </c>
      <c r="AA3398" s="51">
        <f t="shared" si="819"/>
        <v>46093</v>
      </c>
      <c r="AD3398" s="2" t="str">
        <f>VLOOKUP($A3398,MA_KH!$A:$Q,MA_KH!O$1,0)</f>
        <v>MINHCAU</v>
      </c>
      <c r="AE3398" s="2" t="str">
        <f>VLOOKUP($A3398,MA_KH!$A:$Q,MA_KH!P$1,0)</f>
        <v>CÔNG TY CỔ PHẦN THƯƠNG MẠI VÀ DỊCH VỤ MINH CẦU</v>
      </c>
    </row>
    <row r="3399" spans="1:31" ht="25.5" hidden="1" customHeight="1" x14ac:dyDescent="0.2">
      <c r="A3399" s="30" t="s">
        <v>22057</v>
      </c>
      <c r="B3399" s="30" t="s">
        <v>4088</v>
      </c>
      <c r="C3399" s="37">
        <v>46062</v>
      </c>
      <c r="D3399" s="30" t="s">
        <v>24092</v>
      </c>
      <c r="E3399" s="37">
        <v>46062</v>
      </c>
      <c r="F3399" s="30">
        <v>10466</v>
      </c>
      <c r="G3399" s="30" t="s">
        <v>22826</v>
      </c>
      <c r="H3399" s="38">
        <v>13016250</v>
      </c>
      <c r="I3399" s="67">
        <v>0</v>
      </c>
      <c r="J3399" s="38">
        <v>1041300</v>
      </c>
      <c r="K3399" s="38">
        <v>14057550</v>
      </c>
      <c r="L3399" s="7" t="s">
        <v>22849</v>
      </c>
      <c r="M3399" s="6">
        <v>46093</v>
      </c>
      <c r="O3399" s="35">
        <f>IF(Table1[[#This Row],[Phân loại]]="Tồn đầu kỳ",Table1[[#This Row],[Tổng giá trị]],0)</f>
        <v>0</v>
      </c>
      <c r="P3399" s="7">
        <f>IF(Table1[[#This Row],[Số còn phải thu ĐK]]&lt;&gt;0,0,IF(Table1[[#This Row],[Phân loại]]="Bán hàng",Table1[[#This Row],[Tổng giá trị]],-Table1[[#This Row],[Tổng giá trị]]))</f>
        <v>14057550</v>
      </c>
      <c r="Q3399" s="35">
        <f t="shared" si="815"/>
        <v>14057550</v>
      </c>
      <c r="R3399" s="7">
        <f>Table1[[#This Row],[Số còn phải thu ĐK]]+Table1[[#This Row],[Giá Trị HD sau CK]]-Table1[[#This Row],[Số tiền đã thu]]</f>
        <v>0</v>
      </c>
      <c r="S3399" s="6">
        <f>IF(Table1[[#This Row],[Ngày hóa đơn]]&lt;&gt;"",Table1[[#This Row],[Ngày hóa đơn]],IF(Table1[[#This Row],[Ngày hạch toán]]&lt;&gt;"",Table1[[#This Row],[Ngày hạch toán]],""))</f>
        <v>46062</v>
      </c>
      <c r="T3399" s="7"/>
      <c r="U3399" s="6">
        <f>IF(Table1[[#This Row],[Ngày tính CN]]="","",S3399+T3399)</f>
        <v>46062</v>
      </c>
      <c r="V3399" s="35">
        <f ca="1">IF(Table1[[#This Row],[Hạn thanh toán]]="","",IF((U3399-NOW())&lt;0,0,(U3399-NOW())))</f>
        <v>0</v>
      </c>
      <c r="W3399" s="35"/>
      <c r="X3399" s="35" t="str">
        <f t="shared" ca="1" si="816"/>
        <v/>
      </c>
      <c r="Y3399" s="2" t="str">
        <f t="shared" si="817"/>
        <v>Đã thanh toán</v>
      </c>
      <c r="Z3399" s="51">
        <f t="shared" si="818"/>
        <v>46062</v>
      </c>
      <c r="AA3399" s="51">
        <f t="shared" si="819"/>
        <v>46093</v>
      </c>
      <c r="AD3399" s="2" t="str">
        <f>VLOOKUP($A3399,MA_KH!$A:$Q,MA_KH!O$1,0)</f>
        <v>MINHCAU</v>
      </c>
      <c r="AE3399" s="2" t="str">
        <f>VLOOKUP($A3399,MA_KH!$A:$Q,MA_KH!P$1,0)</f>
        <v>CÔNG TY CỔ PHẦN THƯƠNG MẠI VÀ DỊCH VỤ MINH CẦU</v>
      </c>
    </row>
    <row r="3400" spans="1:31" ht="25.5" hidden="1" customHeight="1" x14ac:dyDescent="0.2">
      <c r="A3400" s="30" t="s">
        <v>22099</v>
      </c>
      <c r="B3400" s="30" t="s">
        <v>3969</v>
      </c>
      <c r="C3400" s="37">
        <v>46062</v>
      </c>
      <c r="D3400" s="30" t="s">
        <v>24099</v>
      </c>
      <c r="E3400" s="37">
        <v>46062</v>
      </c>
      <c r="F3400" s="30">
        <v>10503</v>
      </c>
      <c r="G3400" s="30" t="s">
        <v>4342</v>
      </c>
      <c r="H3400" s="38">
        <v>1373865</v>
      </c>
      <c r="I3400" s="67">
        <v>0</v>
      </c>
      <c r="J3400" s="38">
        <v>109909</v>
      </c>
      <c r="K3400" s="38">
        <v>1483774</v>
      </c>
      <c r="L3400" s="7" t="s">
        <v>22849</v>
      </c>
      <c r="O3400" s="35">
        <f>IF(Table1[[#This Row],[Phân loại]]="Tồn đầu kỳ",Table1[[#This Row],[Tổng giá trị]],0)</f>
        <v>0</v>
      </c>
      <c r="P3400" s="7">
        <f>IF(Table1[[#This Row],[Số còn phải thu ĐK]]&lt;&gt;0,0,IF(Table1[[#This Row],[Phân loại]]="Bán hàng",Table1[[#This Row],[Tổng giá trị]],-Table1[[#This Row],[Tổng giá trị]]))</f>
        <v>1483774</v>
      </c>
      <c r="Q3400" s="35">
        <f t="shared" si="815"/>
        <v>0</v>
      </c>
      <c r="R3400" s="7">
        <f>Table1[[#This Row],[Số còn phải thu ĐK]]+Table1[[#This Row],[Giá Trị HD sau CK]]-Table1[[#This Row],[Số tiền đã thu]]</f>
        <v>1483774</v>
      </c>
      <c r="S3400" s="6">
        <f>IF(Table1[[#This Row],[Ngày hóa đơn]]&lt;&gt;"",Table1[[#This Row],[Ngày hóa đơn]],IF(Table1[[#This Row],[Ngày hạch toán]]&lt;&gt;"",Table1[[#This Row],[Ngày hạch toán]],""))</f>
        <v>46062</v>
      </c>
      <c r="T3400" s="7"/>
      <c r="U3400" s="6">
        <f>IF(Table1[[#This Row],[Ngày tính CN]]="","",S3400+T3400)</f>
        <v>46062</v>
      </c>
      <c r="V3400" s="35">
        <f ca="1">IF(Table1[[#This Row],[Hạn thanh toán]]="","",IF((U3400-NOW())&lt;0,0,(U3400-NOW())))</f>
        <v>0</v>
      </c>
      <c r="W3400" s="35"/>
      <c r="X3400" s="35">
        <f t="shared" ca="1" si="816"/>
        <v>108.49031932870275</v>
      </c>
      <c r="Y3400" s="2" t="str">
        <f t="shared" ca="1" si="817"/>
        <v>Nợ quá hạn từ 90 ngày đến 120 ngày</v>
      </c>
      <c r="Z3400" s="51">
        <f t="shared" si="818"/>
        <v>46062</v>
      </c>
      <c r="AA3400" s="51" t="str">
        <f t="shared" si="819"/>
        <v/>
      </c>
      <c r="AD3400" s="2" t="str">
        <f>VLOOKUP($A3400,MA_KH!$A:$Q,MA_KH!O$1,0)</f>
        <v>OKONO</v>
      </c>
      <c r="AE3400" s="2" t="str">
        <f>VLOOKUP($A3400,MA_KH!$A:$Q,MA_KH!P$1,0)</f>
        <v>CÔNG TY TNHH OKONO VIỆT NAM</v>
      </c>
    </row>
    <row r="3401" spans="1:31" ht="25.5" hidden="1" customHeight="1" x14ac:dyDescent="0.2">
      <c r="A3401" s="30" t="s">
        <v>22099</v>
      </c>
      <c r="B3401" s="30" t="s">
        <v>3969</v>
      </c>
      <c r="C3401" s="37">
        <v>46062</v>
      </c>
      <c r="D3401" s="30" t="s">
        <v>24100</v>
      </c>
      <c r="E3401" s="37">
        <v>46062</v>
      </c>
      <c r="F3401" s="30">
        <v>10504</v>
      </c>
      <c r="G3401" s="30" t="s">
        <v>4337</v>
      </c>
      <c r="H3401" s="38">
        <v>781450</v>
      </c>
      <c r="I3401" s="67">
        <v>0</v>
      </c>
      <c r="J3401" s="38">
        <v>62516</v>
      </c>
      <c r="K3401" s="38">
        <v>843966</v>
      </c>
      <c r="L3401" s="7" t="s">
        <v>22849</v>
      </c>
      <c r="O3401" s="35">
        <f>IF(Table1[[#This Row],[Phân loại]]="Tồn đầu kỳ",Table1[[#This Row],[Tổng giá trị]],0)</f>
        <v>0</v>
      </c>
      <c r="P3401" s="7">
        <f>IF(Table1[[#This Row],[Số còn phải thu ĐK]]&lt;&gt;0,0,IF(Table1[[#This Row],[Phân loại]]="Bán hàng",Table1[[#This Row],[Tổng giá trị]],-Table1[[#This Row],[Tổng giá trị]]))</f>
        <v>843966</v>
      </c>
      <c r="Q3401" s="35">
        <f t="shared" si="815"/>
        <v>0</v>
      </c>
      <c r="R3401" s="7">
        <f>Table1[[#This Row],[Số còn phải thu ĐK]]+Table1[[#This Row],[Giá Trị HD sau CK]]-Table1[[#This Row],[Số tiền đã thu]]</f>
        <v>843966</v>
      </c>
      <c r="S3401" s="6">
        <f>IF(Table1[[#This Row],[Ngày hóa đơn]]&lt;&gt;"",Table1[[#This Row],[Ngày hóa đơn]],IF(Table1[[#This Row],[Ngày hạch toán]]&lt;&gt;"",Table1[[#This Row],[Ngày hạch toán]],""))</f>
        <v>46062</v>
      </c>
      <c r="T3401" s="7"/>
      <c r="U3401" s="6">
        <f>IF(Table1[[#This Row],[Ngày tính CN]]="","",S3401+T3401)</f>
        <v>46062</v>
      </c>
      <c r="V3401" s="35">
        <f ca="1">IF(Table1[[#This Row],[Hạn thanh toán]]="","",IF((U3401-NOW())&lt;0,0,(U3401-NOW())))</f>
        <v>0</v>
      </c>
      <c r="W3401" s="35"/>
      <c r="X3401" s="35">
        <f t="shared" ca="1" si="816"/>
        <v>108.49031932870275</v>
      </c>
      <c r="Y3401" s="2" t="str">
        <f t="shared" ca="1" si="817"/>
        <v>Nợ quá hạn từ 90 ngày đến 120 ngày</v>
      </c>
      <c r="Z3401" s="51">
        <f t="shared" si="818"/>
        <v>46062</v>
      </c>
      <c r="AA3401" s="51" t="str">
        <f t="shared" si="819"/>
        <v/>
      </c>
      <c r="AD3401" s="2" t="str">
        <f>VLOOKUP($A3401,MA_KH!$A:$Q,MA_KH!O$1,0)</f>
        <v>OKONO</v>
      </c>
      <c r="AE3401" s="2" t="str">
        <f>VLOOKUP($A3401,MA_KH!$A:$Q,MA_KH!P$1,0)</f>
        <v>CÔNG TY TNHH OKONO VIỆT NAM</v>
      </c>
    </row>
    <row r="3402" spans="1:31" ht="25.5" hidden="1" customHeight="1" x14ac:dyDescent="0.2">
      <c r="A3402" s="30" t="s">
        <v>22099</v>
      </c>
      <c r="B3402" s="30" t="s">
        <v>3969</v>
      </c>
      <c r="C3402" s="37">
        <v>46062</v>
      </c>
      <c r="D3402" s="30" t="s">
        <v>24101</v>
      </c>
      <c r="E3402" s="37">
        <v>46062</v>
      </c>
      <c r="F3402" s="30">
        <v>10505</v>
      </c>
      <c r="G3402" s="30" t="s">
        <v>4338</v>
      </c>
      <c r="H3402" s="38">
        <v>1008872</v>
      </c>
      <c r="I3402" s="67">
        <v>0</v>
      </c>
      <c r="J3402" s="38">
        <v>80710</v>
      </c>
      <c r="K3402" s="38">
        <v>1089582</v>
      </c>
      <c r="L3402" s="7" t="s">
        <v>22849</v>
      </c>
      <c r="O3402" s="35">
        <f>IF(Table1[[#This Row],[Phân loại]]="Tồn đầu kỳ",Table1[[#This Row],[Tổng giá trị]],0)</f>
        <v>0</v>
      </c>
      <c r="P3402" s="7">
        <f>IF(Table1[[#This Row],[Số còn phải thu ĐK]]&lt;&gt;0,0,IF(Table1[[#This Row],[Phân loại]]="Bán hàng",Table1[[#This Row],[Tổng giá trị]],-Table1[[#This Row],[Tổng giá trị]]))</f>
        <v>1089582</v>
      </c>
      <c r="Q3402" s="35">
        <f t="shared" si="815"/>
        <v>0</v>
      </c>
      <c r="R3402" s="7">
        <f>Table1[[#This Row],[Số còn phải thu ĐK]]+Table1[[#This Row],[Giá Trị HD sau CK]]-Table1[[#This Row],[Số tiền đã thu]]</f>
        <v>1089582</v>
      </c>
      <c r="S3402" s="6">
        <f>IF(Table1[[#This Row],[Ngày hóa đơn]]&lt;&gt;"",Table1[[#This Row],[Ngày hóa đơn]],IF(Table1[[#This Row],[Ngày hạch toán]]&lt;&gt;"",Table1[[#This Row],[Ngày hạch toán]],""))</f>
        <v>46062</v>
      </c>
      <c r="T3402" s="7"/>
      <c r="U3402" s="6">
        <f>IF(Table1[[#This Row],[Ngày tính CN]]="","",S3402+T3402)</f>
        <v>46062</v>
      </c>
      <c r="V3402" s="35">
        <f ca="1">IF(Table1[[#This Row],[Hạn thanh toán]]="","",IF((U3402-NOW())&lt;0,0,(U3402-NOW())))</f>
        <v>0</v>
      </c>
      <c r="W3402" s="35"/>
      <c r="X3402" s="35">
        <f t="shared" ca="1" si="816"/>
        <v>108.49031932870275</v>
      </c>
      <c r="Y3402" s="2" t="str">
        <f t="shared" ca="1" si="817"/>
        <v>Nợ quá hạn từ 90 ngày đến 120 ngày</v>
      </c>
      <c r="Z3402" s="51">
        <f t="shared" si="818"/>
        <v>46062</v>
      </c>
      <c r="AA3402" s="51" t="str">
        <f t="shared" si="819"/>
        <v/>
      </c>
      <c r="AD3402" s="2" t="str">
        <f>VLOOKUP($A3402,MA_KH!$A:$Q,MA_KH!O$1,0)</f>
        <v>OKONO</v>
      </c>
      <c r="AE3402" s="2" t="str">
        <f>VLOOKUP($A3402,MA_KH!$A:$Q,MA_KH!P$1,0)</f>
        <v>CÔNG TY TNHH OKONO VIỆT NAM</v>
      </c>
    </row>
    <row r="3403" spans="1:31" ht="25.5" hidden="1" customHeight="1" x14ac:dyDescent="0.2">
      <c r="A3403" s="30" t="s">
        <v>22099</v>
      </c>
      <c r="B3403" s="30" t="s">
        <v>3969</v>
      </c>
      <c r="C3403" s="37">
        <v>46062</v>
      </c>
      <c r="D3403" s="30" t="s">
        <v>24102</v>
      </c>
      <c r="E3403" s="37">
        <v>46062</v>
      </c>
      <c r="F3403" s="30">
        <v>10506</v>
      </c>
      <c r="G3403" s="30" t="s">
        <v>4344</v>
      </c>
      <c r="H3403" s="38">
        <v>3350450</v>
      </c>
      <c r="I3403" s="67">
        <v>0</v>
      </c>
      <c r="J3403" s="38">
        <v>268036</v>
      </c>
      <c r="K3403" s="38">
        <v>3618486</v>
      </c>
      <c r="L3403" s="7" t="s">
        <v>22849</v>
      </c>
      <c r="O3403" s="35">
        <f>IF(Table1[[#This Row],[Phân loại]]="Tồn đầu kỳ",Table1[[#This Row],[Tổng giá trị]],0)</f>
        <v>0</v>
      </c>
      <c r="P3403" s="7">
        <f>IF(Table1[[#This Row],[Số còn phải thu ĐK]]&lt;&gt;0,0,IF(Table1[[#This Row],[Phân loại]]="Bán hàng",Table1[[#This Row],[Tổng giá trị]],-Table1[[#This Row],[Tổng giá trị]]))</f>
        <v>3618486</v>
      </c>
      <c r="Q3403" s="35">
        <f t="shared" si="815"/>
        <v>0</v>
      </c>
      <c r="R3403" s="7">
        <f>Table1[[#This Row],[Số còn phải thu ĐK]]+Table1[[#This Row],[Giá Trị HD sau CK]]-Table1[[#This Row],[Số tiền đã thu]]</f>
        <v>3618486</v>
      </c>
      <c r="S3403" s="6">
        <f>IF(Table1[[#This Row],[Ngày hóa đơn]]&lt;&gt;"",Table1[[#This Row],[Ngày hóa đơn]],IF(Table1[[#This Row],[Ngày hạch toán]]&lt;&gt;"",Table1[[#This Row],[Ngày hạch toán]],""))</f>
        <v>46062</v>
      </c>
      <c r="T3403" s="7"/>
      <c r="U3403" s="6">
        <f>IF(Table1[[#This Row],[Ngày tính CN]]="","",S3403+T3403)</f>
        <v>46062</v>
      </c>
      <c r="V3403" s="35">
        <f ca="1">IF(Table1[[#This Row],[Hạn thanh toán]]="","",IF((U3403-NOW())&lt;0,0,(U3403-NOW())))</f>
        <v>0</v>
      </c>
      <c r="W3403" s="35"/>
      <c r="X3403" s="35">
        <f t="shared" ca="1" si="816"/>
        <v>108.49031932870275</v>
      </c>
      <c r="Y3403" s="2" t="str">
        <f t="shared" ca="1" si="817"/>
        <v>Nợ quá hạn từ 90 ngày đến 120 ngày</v>
      </c>
      <c r="Z3403" s="51">
        <f t="shared" si="818"/>
        <v>46062</v>
      </c>
      <c r="AA3403" s="51" t="str">
        <f t="shared" si="819"/>
        <v/>
      </c>
      <c r="AD3403" s="2" t="str">
        <f>VLOOKUP($A3403,MA_KH!$A:$Q,MA_KH!O$1,0)</f>
        <v>OKONO</v>
      </c>
      <c r="AE3403" s="2" t="str">
        <f>VLOOKUP($A3403,MA_KH!$A:$Q,MA_KH!P$1,0)</f>
        <v>CÔNG TY TNHH OKONO VIỆT NAM</v>
      </c>
    </row>
    <row r="3404" spans="1:31" ht="25.5" hidden="1" customHeight="1" x14ac:dyDescent="0.2">
      <c r="A3404" s="30" t="s">
        <v>22099</v>
      </c>
      <c r="B3404" s="30" t="s">
        <v>3969</v>
      </c>
      <c r="C3404" s="37">
        <v>46062</v>
      </c>
      <c r="D3404" s="30" t="s">
        <v>24103</v>
      </c>
      <c r="E3404" s="37">
        <v>46062</v>
      </c>
      <c r="F3404" s="30">
        <v>10507</v>
      </c>
      <c r="G3404" s="30" t="s">
        <v>4348</v>
      </c>
      <c r="H3404" s="38">
        <v>2050430</v>
      </c>
      <c r="I3404" s="67">
        <v>0</v>
      </c>
      <c r="J3404" s="38">
        <v>164034</v>
      </c>
      <c r="K3404" s="38">
        <v>2214464</v>
      </c>
      <c r="L3404" s="7" t="s">
        <v>22849</v>
      </c>
      <c r="O3404" s="35">
        <f>IF(Table1[[#This Row],[Phân loại]]="Tồn đầu kỳ",Table1[[#This Row],[Tổng giá trị]],0)</f>
        <v>0</v>
      </c>
      <c r="P3404" s="7">
        <f>IF(Table1[[#This Row],[Số còn phải thu ĐK]]&lt;&gt;0,0,IF(Table1[[#This Row],[Phân loại]]="Bán hàng",Table1[[#This Row],[Tổng giá trị]],-Table1[[#This Row],[Tổng giá trị]]))</f>
        <v>2214464</v>
      </c>
      <c r="Q3404" s="35">
        <f t="shared" si="815"/>
        <v>0</v>
      </c>
      <c r="R3404" s="7">
        <f>Table1[[#This Row],[Số còn phải thu ĐK]]+Table1[[#This Row],[Giá Trị HD sau CK]]-Table1[[#This Row],[Số tiền đã thu]]</f>
        <v>2214464</v>
      </c>
      <c r="S3404" s="6">
        <f>IF(Table1[[#This Row],[Ngày hóa đơn]]&lt;&gt;"",Table1[[#This Row],[Ngày hóa đơn]],IF(Table1[[#This Row],[Ngày hạch toán]]&lt;&gt;"",Table1[[#This Row],[Ngày hạch toán]],""))</f>
        <v>46062</v>
      </c>
      <c r="T3404" s="7"/>
      <c r="U3404" s="6">
        <f>IF(Table1[[#This Row],[Ngày tính CN]]="","",S3404+T3404)</f>
        <v>46062</v>
      </c>
      <c r="V3404" s="35">
        <f ca="1">IF(Table1[[#This Row],[Hạn thanh toán]]="","",IF((U3404-NOW())&lt;0,0,(U3404-NOW())))</f>
        <v>0</v>
      </c>
      <c r="W3404" s="35"/>
      <c r="X3404" s="35">
        <f t="shared" ca="1" si="816"/>
        <v>108.49031932870275</v>
      </c>
      <c r="Y3404" s="2" t="str">
        <f t="shared" ca="1" si="817"/>
        <v>Nợ quá hạn từ 90 ngày đến 120 ngày</v>
      </c>
      <c r="Z3404" s="51">
        <f t="shared" si="818"/>
        <v>46062</v>
      </c>
      <c r="AA3404" s="51" t="str">
        <f t="shared" si="819"/>
        <v/>
      </c>
      <c r="AD3404" s="2" t="str">
        <f>VLOOKUP($A3404,MA_KH!$A:$Q,MA_KH!O$1,0)</f>
        <v>OKONO</v>
      </c>
      <c r="AE3404" s="2" t="str">
        <f>VLOOKUP($A3404,MA_KH!$A:$Q,MA_KH!P$1,0)</f>
        <v>CÔNG TY TNHH OKONO VIỆT NAM</v>
      </c>
    </row>
    <row r="3405" spans="1:31" ht="25.5" hidden="1" customHeight="1" x14ac:dyDescent="0.2">
      <c r="A3405" s="30" t="s">
        <v>22099</v>
      </c>
      <c r="B3405" s="30" t="s">
        <v>3969</v>
      </c>
      <c r="C3405" s="37">
        <v>46062</v>
      </c>
      <c r="D3405" s="30" t="s">
        <v>24104</v>
      </c>
      <c r="E3405" s="37">
        <v>46062</v>
      </c>
      <c r="F3405" s="30">
        <v>10508</v>
      </c>
      <c r="G3405" s="30" t="s">
        <v>4379</v>
      </c>
      <c r="H3405" s="38">
        <v>1772800</v>
      </c>
      <c r="I3405" s="67">
        <v>0</v>
      </c>
      <c r="J3405" s="38">
        <v>141824</v>
      </c>
      <c r="K3405" s="38">
        <v>1914624</v>
      </c>
      <c r="L3405" s="7" t="s">
        <v>22849</v>
      </c>
      <c r="O3405" s="35">
        <f>IF(Table1[[#This Row],[Phân loại]]="Tồn đầu kỳ",Table1[[#This Row],[Tổng giá trị]],0)</f>
        <v>0</v>
      </c>
      <c r="P3405" s="7">
        <f>IF(Table1[[#This Row],[Số còn phải thu ĐK]]&lt;&gt;0,0,IF(Table1[[#This Row],[Phân loại]]="Bán hàng",Table1[[#This Row],[Tổng giá trị]],-Table1[[#This Row],[Tổng giá trị]]))</f>
        <v>1914624</v>
      </c>
      <c r="Q3405" s="35">
        <f t="shared" si="815"/>
        <v>0</v>
      </c>
      <c r="R3405" s="7">
        <f>Table1[[#This Row],[Số còn phải thu ĐK]]+Table1[[#This Row],[Giá Trị HD sau CK]]-Table1[[#This Row],[Số tiền đã thu]]</f>
        <v>1914624</v>
      </c>
      <c r="S3405" s="6">
        <f>IF(Table1[[#This Row],[Ngày hóa đơn]]&lt;&gt;"",Table1[[#This Row],[Ngày hóa đơn]],IF(Table1[[#This Row],[Ngày hạch toán]]&lt;&gt;"",Table1[[#This Row],[Ngày hạch toán]],""))</f>
        <v>46062</v>
      </c>
      <c r="T3405" s="7"/>
      <c r="U3405" s="6">
        <f>IF(Table1[[#This Row],[Ngày tính CN]]="","",S3405+T3405)</f>
        <v>46062</v>
      </c>
      <c r="V3405" s="35">
        <f ca="1">IF(Table1[[#This Row],[Hạn thanh toán]]="","",IF((U3405-NOW())&lt;0,0,(U3405-NOW())))</f>
        <v>0</v>
      </c>
      <c r="W3405" s="35"/>
      <c r="X3405" s="35">
        <f t="shared" ca="1" si="816"/>
        <v>108.49031932870275</v>
      </c>
      <c r="Y3405" s="2" t="str">
        <f t="shared" ca="1" si="817"/>
        <v>Nợ quá hạn từ 90 ngày đến 120 ngày</v>
      </c>
      <c r="Z3405" s="51">
        <f t="shared" si="818"/>
        <v>46062</v>
      </c>
      <c r="AA3405" s="51" t="str">
        <f t="shared" si="819"/>
        <v/>
      </c>
      <c r="AD3405" s="2" t="str">
        <f>VLOOKUP($A3405,MA_KH!$A:$Q,MA_KH!O$1,0)</f>
        <v>OKONO</v>
      </c>
      <c r="AE3405" s="2" t="str">
        <f>VLOOKUP($A3405,MA_KH!$A:$Q,MA_KH!P$1,0)</f>
        <v>CÔNG TY TNHH OKONO VIỆT NAM</v>
      </c>
    </row>
    <row r="3406" spans="1:31" ht="25.5" hidden="1" customHeight="1" x14ac:dyDescent="0.2">
      <c r="A3406" s="30" t="s">
        <v>22506</v>
      </c>
      <c r="B3406" s="30" t="s">
        <v>3960</v>
      </c>
      <c r="C3406" s="37">
        <v>46062</v>
      </c>
      <c r="D3406" s="30" t="s">
        <v>24105</v>
      </c>
      <c r="E3406" s="37">
        <v>46062</v>
      </c>
      <c r="F3406" s="30">
        <v>10509</v>
      </c>
      <c r="G3406" s="30" t="s">
        <v>24106</v>
      </c>
      <c r="H3406" s="38">
        <v>3941090</v>
      </c>
      <c r="I3406" s="67">
        <v>354699</v>
      </c>
      <c r="J3406" s="38">
        <v>286911</v>
      </c>
      <c r="K3406" s="38">
        <v>3873302</v>
      </c>
      <c r="L3406" s="7" t="s">
        <v>22849</v>
      </c>
      <c r="M3406" s="6">
        <v>46101</v>
      </c>
      <c r="O3406" s="35">
        <f>IF(Table1[[#This Row],[Phân loại]]="Tồn đầu kỳ",Table1[[#This Row],[Tổng giá trị]],0)</f>
        <v>0</v>
      </c>
      <c r="P3406" s="7">
        <f>IF(Table1[[#This Row],[Số còn phải thu ĐK]]&lt;&gt;0,0,IF(Table1[[#This Row],[Phân loại]]="Bán hàng",Table1[[#This Row],[Tổng giá trị]],-Table1[[#This Row],[Tổng giá trị]]))</f>
        <v>3873302</v>
      </c>
      <c r="Q3406" s="35">
        <f t="shared" si="815"/>
        <v>3873302</v>
      </c>
      <c r="R3406" s="7">
        <f>Table1[[#This Row],[Số còn phải thu ĐK]]+Table1[[#This Row],[Giá Trị HD sau CK]]-Table1[[#This Row],[Số tiền đã thu]]</f>
        <v>0</v>
      </c>
      <c r="S3406" s="6">
        <f>IF(Table1[[#This Row],[Ngày hóa đơn]]&lt;&gt;"",Table1[[#This Row],[Ngày hóa đơn]],IF(Table1[[#This Row],[Ngày hạch toán]]&lt;&gt;"",Table1[[#This Row],[Ngày hạch toán]],""))</f>
        <v>46062</v>
      </c>
      <c r="T3406" s="7"/>
      <c r="U3406" s="6">
        <f>IF(Table1[[#This Row],[Ngày tính CN]]="","",S3406+T3406)</f>
        <v>46062</v>
      </c>
      <c r="V3406" s="35">
        <f ca="1">IF(Table1[[#This Row],[Hạn thanh toán]]="","",IF((U3406-NOW())&lt;0,0,(U3406-NOW())))</f>
        <v>0</v>
      </c>
      <c r="W3406" s="35"/>
      <c r="X3406" s="35" t="str">
        <f t="shared" ca="1" si="816"/>
        <v/>
      </c>
      <c r="Y3406" s="2" t="str">
        <f t="shared" si="817"/>
        <v>Đã thanh toán</v>
      </c>
      <c r="Z3406" s="51">
        <f t="shared" si="818"/>
        <v>46062</v>
      </c>
      <c r="AA3406" s="51">
        <f t="shared" si="819"/>
        <v>46101</v>
      </c>
      <c r="AD3406" s="2" t="str">
        <f>VLOOKUP($A3406,MA_KH!$A:$Q,MA_KH!O$1,0)</f>
        <v>TMART</v>
      </c>
      <c r="AE3406" s="2" t="str">
        <f>VLOOKUP($A3406,MA_KH!$A:$Q,MA_KH!P$1,0)</f>
        <v>CÔNG TY CỔ PHẦN T - MARTSTORES</v>
      </c>
    </row>
    <row r="3407" spans="1:31" ht="25.5" hidden="1" customHeight="1" x14ac:dyDescent="0.2">
      <c r="A3407" s="30" t="s">
        <v>23533</v>
      </c>
      <c r="B3407" s="30" t="s">
        <v>4157</v>
      </c>
      <c r="C3407" s="37">
        <v>46062</v>
      </c>
      <c r="D3407" s="30" t="s">
        <v>24107</v>
      </c>
      <c r="E3407" s="37">
        <v>46062</v>
      </c>
      <c r="F3407" s="30">
        <v>10548</v>
      </c>
      <c r="G3407" s="30" t="s">
        <v>24108</v>
      </c>
      <c r="H3407" s="38">
        <v>1661730</v>
      </c>
      <c r="I3407" s="67">
        <v>0</v>
      </c>
      <c r="J3407" s="38">
        <v>132938</v>
      </c>
      <c r="K3407" s="38">
        <v>1794668</v>
      </c>
      <c r="L3407" s="7" t="s">
        <v>22849</v>
      </c>
      <c r="M3407" s="6">
        <v>46097</v>
      </c>
      <c r="O3407" s="35">
        <f>IF(Table1[[#This Row],[Phân loại]]="Tồn đầu kỳ",Table1[[#This Row],[Tổng giá trị]],0)</f>
        <v>0</v>
      </c>
      <c r="P3407" s="7">
        <f>IF(Table1[[#This Row],[Số còn phải thu ĐK]]&lt;&gt;0,0,IF(Table1[[#This Row],[Phân loại]]="Bán hàng",Table1[[#This Row],[Tổng giá trị]],-Table1[[#This Row],[Tổng giá trị]]))</f>
        <v>1794668</v>
      </c>
      <c r="Q3407" s="35">
        <f t="shared" si="815"/>
        <v>1794668</v>
      </c>
      <c r="R3407" s="7">
        <f>Table1[[#This Row],[Số còn phải thu ĐK]]+Table1[[#This Row],[Giá Trị HD sau CK]]-Table1[[#This Row],[Số tiền đã thu]]</f>
        <v>0</v>
      </c>
      <c r="S3407" s="6">
        <f>IF(Table1[[#This Row],[Ngày hóa đơn]]&lt;&gt;"",Table1[[#This Row],[Ngày hóa đơn]],IF(Table1[[#This Row],[Ngày hạch toán]]&lt;&gt;"",Table1[[#This Row],[Ngày hạch toán]],""))</f>
        <v>46062</v>
      </c>
      <c r="T3407" s="7"/>
      <c r="U3407" s="6">
        <f>IF(Table1[[#This Row],[Ngày tính CN]]="","",S3407+T3407)</f>
        <v>46062</v>
      </c>
      <c r="V3407" s="35">
        <f ca="1">IF(Table1[[#This Row],[Hạn thanh toán]]="","",IF((U3407-NOW())&lt;0,0,(U3407-NOW())))</f>
        <v>0</v>
      </c>
      <c r="W3407" s="35"/>
      <c r="X3407" s="35" t="str">
        <f t="shared" ca="1" si="816"/>
        <v/>
      </c>
      <c r="Y3407" s="2" t="str">
        <f t="shared" si="817"/>
        <v>Đã thanh toán</v>
      </c>
      <c r="Z3407" s="51">
        <f t="shared" si="818"/>
        <v>46062</v>
      </c>
      <c r="AA3407" s="51">
        <f t="shared" si="819"/>
        <v>46097</v>
      </c>
      <c r="AD3407" s="2" t="str">
        <f>VLOOKUP($A3407,MA_KH!$A:$Q,MA_KH!O$1,0)</f>
        <v>VITALMART</v>
      </c>
      <c r="AE3407" s="2" t="str">
        <f>VLOOKUP($A3407,MA_KH!$A:$Q,MA_KH!P$1,0)</f>
        <v>CÔNG TY CỔ PHẦN DỊCH VỤ THƯƠNG MẠI VITAL GO</v>
      </c>
    </row>
    <row r="3408" spans="1:31" ht="25.5" hidden="1" customHeight="1" x14ac:dyDescent="0.2">
      <c r="A3408" s="30" t="s">
        <v>22506</v>
      </c>
      <c r="B3408" s="30" t="s">
        <v>3960</v>
      </c>
      <c r="C3408" s="37">
        <v>46062</v>
      </c>
      <c r="D3408" s="30" t="s">
        <v>24109</v>
      </c>
      <c r="E3408" s="37">
        <v>46062</v>
      </c>
      <c r="F3408" s="30">
        <v>10549</v>
      </c>
      <c r="G3408" s="30" t="s">
        <v>24110</v>
      </c>
      <c r="H3408" s="38">
        <v>2626271</v>
      </c>
      <c r="I3408" s="67">
        <v>236366</v>
      </c>
      <c r="J3408" s="38">
        <v>191192</v>
      </c>
      <c r="K3408" s="38">
        <v>2581097</v>
      </c>
      <c r="L3408" s="7" t="s">
        <v>22849</v>
      </c>
      <c r="M3408" s="6">
        <v>46101</v>
      </c>
      <c r="O3408" s="35">
        <f>IF(Table1[[#This Row],[Phân loại]]="Tồn đầu kỳ",Table1[[#This Row],[Tổng giá trị]],0)</f>
        <v>0</v>
      </c>
      <c r="P3408" s="7">
        <f>IF(Table1[[#This Row],[Số còn phải thu ĐK]]&lt;&gt;0,0,IF(Table1[[#This Row],[Phân loại]]="Bán hàng",Table1[[#This Row],[Tổng giá trị]],-Table1[[#This Row],[Tổng giá trị]]))</f>
        <v>2581097</v>
      </c>
      <c r="Q3408" s="35">
        <f t="shared" si="815"/>
        <v>2581097</v>
      </c>
      <c r="R3408" s="7">
        <f>Table1[[#This Row],[Số còn phải thu ĐK]]+Table1[[#This Row],[Giá Trị HD sau CK]]-Table1[[#This Row],[Số tiền đã thu]]</f>
        <v>0</v>
      </c>
      <c r="S3408" s="6">
        <f>IF(Table1[[#This Row],[Ngày hóa đơn]]&lt;&gt;"",Table1[[#This Row],[Ngày hóa đơn]],IF(Table1[[#This Row],[Ngày hạch toán]]&lt;&gt;"",Table1[[#This Row],[Ngày hạch toán]],""))</f>
        <v>46062</v>
      </c>
      <c r="T3408" s="7"/>
      <c r="U3408" s="6">
        <f>IF(Table1[[#This Row],[Ngày tính CN]]="","",S3408+T3408)</f>
        <v>46062</v>
      </c>
      <c r="V3408" s="35">
        <f ca="1">IF(Table1[[#This Row],[Hạn thanh toán]]="","",IF((U3408-NOW())&lt;0,0,(U3408-NOW())))</f>
        <v>0</v>
      </c>
      <c r="W3408" s="35"/>
      <c r="X3408" s="35" t="str">
        <f t="shared" ca="1" si="816"/>
        <v/>
      </c>
      <c r="Y3408" s="2" t="str">
        <f t="shared" si="817"/>
        <v>Đã thanh toán</v>
      </c>
      <c r="Z3408" s="51">
        <f t="shared" si="818"/>
        <v>46062</v>
      </c>
      <c r="AA3408" s="51">
        <f t="shared" si="819"/>
        <v>46101</v>
      </c>
      <c r="AD3408" s="2" t="str">
        <f>VLOOKUP($A3408,MA_KH!$A:$Q,MA_KH!O$1,0)</f>
        <v>TMART</v>
      </c>
      <c r="AE3408" s="2" t="str">
        <f>VLOOKUP($A3408,MA_KH!$A:$Q,MA_KH!P$1,0)</f>
        <v>CÔNG TY CỔ PHẦN T - MARTSTORES</v>
      </c>
    </row>
    <row r="3409" spans="1:31" ht="25.5" hidden="1" customHeight="1" x14ac:dyDescent="0.2">
      <c r="A3409" s="30" t="s">
        <v>22507</v>
      </c>
      <c r="B3409" s="30" t="s">
        <v>4404</v>
      </c>
      <c r="C3409" s="37">
        <v>46063</v>
      </c>
      <c r="D3409" s="30" t="s">
        <v>24130</v>
      </c>
      <c r="E3409" s="37">
        <v>46063</v>
      </c>
      <c r="F3409" s="30"/>
      <c r="G3409" s="30" t="s">
        <v>24131</v>
      </c>
      <c r="H3409" s="38">
        <v>125580</v>
      </c>
      <c r="I3409" s="67">
        <v>0</v>
      </c>
      <c r="J3409" s="38">
        <v>10046</v>
      </c>
      <c r="K3409" s="38">
        <v>135626</v>
      </c>
      <c r="L3409" s="68" t="s">
        <v>41</v>
      </c>
      <c r="O3409" s="35">
        <f>IF(Table1[[#This Row],[Phân loại]]="Tồn đầu kỳ",Table1[[#This Row],[Tổng giá trị]],0)</f>
        <v>0</v>
      </c>
      <c r="P3409" s="7">
        <f>IF(Table1[[#This Row],[Số còn phải thu ĐK]]&lt;&gt;0,0,IF(Table1[[#This Row],[Phân loại]]="Bán hàng",Table1[[#This Row],[Tổng giá trị]],-Table1[[#This Row],[Tổng giá trị]]))</f>
        <v>-135626</v>
      </c>
      <c r="Q3409" s="35">
        <f t="shared" si="815"/>
        <v>0</v>
      </c>
      <c r="R3409" s="7">
        <f>Table1[[#This Row],[Số còn phải thu ĐK]]+Table1[[#This Row],[Giá Trị HD sau CK]]-Table1[[#This Row],[Số tiền đã thu]]</f>
        <v>-135626</v>
      </c>
      <c r="S3409" s="6">
        <f>IF(Table1[[#This Row],[Ngày hóa đơn]]&lt;&gt;"",Table1[[#This Row],[Ngày hóa đơn]],IF(Table1[[#This Row],[Ngày hạch toán]]&lt;&gt;"",Table1[[#This Row],[Ngày hạch toán]],""))</f>
        <v>46063</v>
      </c>
      <c r="T3409" s="7"/>
      <c r="U3409" s="6">
        <f>IF(Table1[[#This Row],[Ngày tính CN]]="","",S3409+T3409)</f>
        <v>46063</v>
      </c>
      <c r="V3409" s="35">
        <f ca="1">IF(Table1[[#This Row],[Hạn thanh toán]]="","",IF((U3409-NOW())&lt;0,0,(U3409-NOW())))</f>
        <v>0</v>
      </c>
      <c r="W3409" s="35"/>
      <c r="X3409" s="35">
        <f t="shared" ca="1" si="816"/>
        <v>107.49031932870275</v>
      </c>
      <c r="Y3409" s="2" t="str">
        <f t="shared" ca="1" si="817"/>
        <v>Nợ quá hạn từ 90 ngày đến 120 ngày</v>
      </c>
      <c r="Z3409" s="51">
        <f t="shared" si="818"/>
        <v>46063</v>
      </c>
      <c r="AA3409" s="51" t="str">
        <f t="shared" si="819"/>
        <v/>
      </c>
      <c r="AD3409" s="2" t="str">
        <f>VLOOKUP($A3409,MA_KH!$A:$Q,MA_KH!O$1,0)</f>
        <v>TMART ANH ĐĂNG</v>
      </c>
      <c r="AE3409" s="2" t="str">
        <f>VLOOKUP($A3409,MA_KH!$A:$Q,MA_KH!P$1,0)</f>
        <v>TRẦN HẢI ĐĂNG</v>
      </c>
    </row>
    <row r="3410" spans="1:31" ht="25.5" hidden="1" customHeight="1" x14ac:dyDescent="0.2">
      <c r="A3410" s="30" t="s">
        <v>22306</v>
      </c>
      <c r="B3410" s="30" t="s">
        <v>32</v>
      </c>
      <c r="C3410" s="37">
        <v>46063</v>
      </c>
      <c r="D3410" s="30" t="s">
        <v>24132</v>
      </c>
      <c r="E3410" s="37">
        <v>46063</v>
      </c>
      <c r="F3410" s="30">
        <v>10601</v>
      </c>
      <c r="G3410" s="30" t="s">
        <v>24133</v>
      </c>
      <c r="H3410" s="38">
        <v>1295474</v>
      </c>
      <c r="I3410" s="67">
        <v>0</v>
      </c>
      <c r="J3410" s="38">
        <v>103638</v>
      </c>
      <c r="K3410" s="38">
        <v>1399112</v>
      </c>
      <c r="L3410" s="7" t="s">
        <v>22849</v>
      </c>
      <c r="O3410" s="35">
        <f>IF(Table1[[#This Row],[Phân loại]]="Tồn đầu kỳ",Table1[[#This Row],[Tổng giá trị]],0)</f>
        <v>0</v>
      </c>
      <c r="P3410" s="7">
        <f>IF(Table1[[#This Row],[Số còn phải thu ĐK]]&lt;&gt;0,0,IF(Table1[[#This Row],[Phân loại]]="Bán hàng",Table1[[#This Row],[Tổng giá trị]],-Table1[[#This Row],[Tổng giá trị]]))</f>
        <v>1399112</v>
      </c>
      <c r="Q3410" s="35">
        <f t="shared" si="815"/>
        <v>0</v>
      </c>
      <c r="R3410" s="7">
        <f>Table1[[#This Row],[Số còn phải thu ĐK]]+Table1[[#This Row],[Giá Trị HD sau CK]]-Table1[[#This Row],[Số tiền đã thu]]</f>
        <v>1399112</v>
      </c>
      <c r="S3410" s="6">
        <f>IF(Table1[[#This Row],[Ngày hóa đơn]]&lt;&gt;"",Table1[[#This Row],[Ngày hóa đơn]],IF(Table1[[#This Row],[Ngày hạch toán]]&lt;&gt;"",Table1[[#This Row],[Ngày hạch toán]],""))</f>
        <v>46063</v>
      </c>
      <c r="T3410" s="7"/>
      <c r="U3410" s="6">
        <f>IF(Table1[[#This Row],[Ngày tính CN]]="","",S3410+T3410)</f>
        <v>46063</v>
      </c>
      <c r="V3410" s="35">
        <f ca="1">IF(Table1[[#This Row],[Hạn thanh toán]]="","",IF((U3410-NOW())&lt;0,0,(U3410-NOW())))</f>
        <v>0</v>
      </c>
      <c r="W3410" s="35"/>
      <c r="X3410" s="35">
        <f t="shared" ca="1" si="816"/>
        <v>107.49031932870275</v>
      </c>
      <c r="Y3410" s="2" t="str">
        <f t="shared" ca="1" si="817"/>
        <v>Nợ quá hạn từ 90 ngày đến 120 ngày</v>
      </c>
      <c r="Z3410" s="51">
        <f t="shared" si="818"/>
        <v>46063</v>
      </c>
      <c r="AA3410" s="51" t="str">
        <f t="shared" si="819"/>
        <v/>
      </c>
      <c r="AD3410" s="2" t="str">
        <f>VLOOKUP($A3410,MA_KH!$A:$Q,MA_KH!O$1,0)</f>
        <v>SATRA TRUNG TÂM</v>
      </c>
      <c r="AE3410" s="2" t="str">
        <f>VLOOKUP($A3410,MA_KH!$A:$Q,MA_KH!P$1,0)</f>
        <v>TRUNG TÂM ĐIỀU HÀNH SATRAFOODS</v>
      </c>
    </row>
    <row r="3411" spans="1:31" ht="25.5" hidden="1" customHeight="1" x14ac:dyDescent="0.2">
      <c r="A3411" s="30" t="s">
        <v>22306</v>
      </c>
      <c r="B3411" s="30" t="s">
        <v>32</v>
      </c>
      <c r="C3411" s="37">
        <v>46063</v>
      </c>
      <c r="D3411" s="30" t="s">
        <v>24134</v>
      </c>
      <c r="E3411" s="37">
        <v>46063</v>
      </c>
      <c r="F3411" s="30">
        <v>10602</v>
      </c>
      <c r="G3411" s="30" t="s">
        <v>24135</v>
      </c>
      <c r="H3411" s="38">
        <v>935440</v>
      </c>
      <c r="I3411" s="67">
        <v>0</v>
      </c>
      <c r="J3411" s="38">
        <v>74835</v>
      </c>
      <c r="K3411" s="38">
        <v>1010275</v>
      </c>
      <c r="L3411" s="7" t="s">
        <v>22849</v>
      </c>
      <c r="O3411" s="35">
        <f>IF(Table1[[#This Row],[Phân loại]]="Tồn đầu kỳ",Table1[[#This Row],[Tổng giá trị]],0)</f>
        <v>0</v>
      </c>
      <c r="P3411" s="7">
        <f>IF(Table1[[#This Row],[Số còn phải thu ĐK]]&lt;&gt;0,0,IF(Table1[[#This Row],[Phân loại]]="Bán hàng",Table1[[#This Row],[Tổng giá trị]],-Table1[[#This Row],[Tổng giá trị]]))</f>
        <v>1010275</v>
      </c>
      <c r="Q3411" s="35">
        <f t="shared" si="815"/>
        <v>0</v>
      </c>
      <c r="R3411" s="7">
        <f>Table1[[#This Row],[Số còn phải thu ĐK]]+Table1[[#This Row],[Giá Trị HD sau CK]]-Table1[[#This Row],[Số tiền đã thu]]</f>
        <v>1010275</v>
      </c>
      <c r="S3411" s="6">
        <f>IF(Table1[[#This Row],[Ngày hóa đơn]]&lt;&gt;"",Table1[[#This Row],[Ngày hóa đơn]],IF(Table1[[#This Row],[Ngày hạch toán]]&lt;&gt;"",Table1[[#This Row],[Ngày hạch toán]],""))</f>
        <v>46063</v>
      </c>
      <c r="T3411" s="7"/>
      <c r="U3411" s="6">
        <f>IF(Table1[[#This Row],[Ngày tính CN]]="","",S3411+T3411)</f>
        <v>46063</v>
      </c>
      <c r="V3411" s="35">
        <f ca="1">IF(Table1[[#This Row],[Hạn thanh toán]]="","",IF((U3411-NOW())&lt;0,0,(U3411-NOW())))</f>
        <v>0</v>
      </c>
      <c r="W3411" s="35"/>
      <c r="X3411" s="35">
        <f t="shared" ca="1" si="816"/>
        <v>107.49031932870275</v>
      </c>
      <c r="Y3411" s="2" t="str">
        <f t="shared" ca="1" si="817"/>
        <v>Nợ quá hạn từ 90 ngày đến 120 ngày</v>
      </c>
      <c r="Z3411" s="51">
        <f t="shared" si="818"/>
        <v>46063</v>
      </c>
      <c r="AA3411" s="51" t="str">
        <f t="shared" si="819"/>
        <v/>
      </c>
      <c r="AD3411" s="2" t="str">
        <f>VLOOKUP($A3411,MA_KH!$A:$Q,MA_KH!O$1,0)</f>
        <v>SATRA TRUNG TÂM</v>
      </c>
      <c r="AE3411" s="2" t="str">
        <f>VLOOKUP($A3411,MA_KH!$A:$Q,MA_KH!P$1,0)</f>
        <v>TRUNG TÂM ĐIỀU HÀNH SATRAFOODS</v>
      </c>
    </row>
    <row r="3412" spans="1:31" ht="25.5" hidden="1" customHeight="1" x14ac:dyDescent="0.2">
      <c r="A3412" s="30" t="s">
        <v>22506</v>
      </c>
      <c r="B3412" s="30" t="s">
        <v>3960</v>
      </c>
      <c r="C3412" s="37">
        <v>46063</v>
      </c>
      <c r="D3412" s="30" t="s">
        <v>24142</v>
      </c>
      <c r="E3412" s="37">
        <v>46063</v>
      </c>
      <c r="F3412" s="30">
        <v>10610</v>
      </c>
      <c r="G3412" s="30" t="s">
        <v>4222</v>
      </c>
      <c r="H3412" s="38">
        <v>736110</v>
      </c>
      <c r="I3412" s="67">
        <v>66250</v>
      </c>
      <c r="J3412" s="38">
        <v>53589</v>
      </c>
      <c r="K3412" s="38">
        <v>723449</v>
      </c>
      <c r="L3412" s="7" t="s">
        <v>22849</v>
      </c>
      <c r="M3412" s="6">
        <v>46101</v>
      </c>
      <c r="O3412" s="35">
        <f>IF(Table1[[#This Row],[Phân loại]]="Tồn đầu kỳ",Table1[[#This Row],[Tổng giá trị]],0)</f>
        <v>0</v>
      </c>
      <c r="P3412" s="7">
        <f>IF(Table1[[#This Row],[Số còn phải thu ĐK]]&lt;&gt;0,0,IF(Table1[[#This Row],[Phân loại]]="Bán hàng",Table1[[#This Row],[Tổng giá trị]],-Table1[[#This Row],[Tổng giá trị]]))</f>
        <v>723449</v>
      </c>
      <c r="Q3412" s="35">
        <f t="shared" si="815"/>
        <v>723449</v>
      </c>
      <c r="R3412" s="7">
        <f>Table1[[#This Row],[Số còn phải thu ĐK]]+Table1[[#This Row],[Giá Trị HD sau CK]]-Table1[[#This Row],[Số tiền đã thu]]</f>
        <v>0</v>
      </c>
      <c r="S3412" s="6">
        <f>IF(Table1[[#This Row],[Ngày hóa đơn]]&lt;&gt;"",Table1[[#This Row],[Ngày hóa đơn]],IF(Table1[[#This Row],[Ngày hạch toán]]&lt;&gt;"",Table1[[#This Row],[Ngày hạch toán]],""))</f>
        <v>46063</v>
      </c>
      <c r="T3412" s="7"/>
      <c r="U3412" s="6">
        <f>IF(Table1[[#This Row],[Ngày tính CN]]="","",S3412+T3412)</f>
        <v>46063</v>
      </c>
      <c r="V3412" s="35">
        <f ca="1">IF(Table1[[#This Row],[Hạn thanh toán]]="","",IF((U3412-NOW())&lt;0,0,(U3412-NOW())))</f>
        <v>0</v>
      </c>
      <c r="W3412" s="35"/>
      <c r="X3412" s="35" t="str">
        <f t="shared" ca="1" si="816"/>
        <v/>
      </c>
      <c r="Y3412" s="2" t="str">
        <f t="shared" si="817"/>
        <v>Đã thanh toán</v>
      </c>
      <c r="Z3412" s="51">
        <f t="shared" si="818"/>
        <v>46063</v>
      </c>
      <c r="AA3412" s="51">
        <f t="shared" si="819"/>
        <v>46101</v>
      </c>
      <c r="AD3412" s="2" t="str">
        <f>VLOOKUP($A3412,MA_KH!$A:$Q,MA_KH!O$1,0)</f>
        <v>TMART</v>
      </c>
      <c r="AE3412" s="2" t="str">
        <f>VLOOKUP($A3412,MA_KH!$A:$Q,MA_KH!P$1,0)</f>
        <v>CÔNG TY CỔ PHẦN T - MARTSTORES</v>
      </c>
    </row>
    <row r="3413" spans="1:31" ht="25.5" hidden="1" customHeight="1" x14ac:dyDescent="0.2">
      <c r="A3413" s="30" t="s">
        <v>23533</v>
      </c>
      <c r="B3413" s="30" t="s">
        <v>4157</v>
      </c>
      <c r="C3413" s="37">
        <v>46063</v>
      </c>
      <c r="D3413" s="30" t="s">
        <v>24143</v>
      </c>
      <c r="E3413" s="37">
        <v>46063</v>
      </c>
      <c r="F3413" s="30">
        <v>10630</v>
      </c>
      <c r="G3413" s="30" t="s">
        <v>14030</v>
      </c>
      <c r="H3413" s="38">
        <v>650688</v>
      </c>
      <c r="I3413" s="67">
        <v>0</v>
      </c>
      <c r="J3413" s="38">
        <v>52055</v>
      </c>
      <c r="K3413" s="38">
        <v>702743</v>
      </c>
      <c r="L3413" s="7" t="s">
        <v>22849</v>
      </c>
      <c r="M3413" s="6">
        <v>46097</v>
      </c>
      <c r="O3413" s="35">
        <f>IF(Table1[[#This Row],[Phân loại]]="Tồn đầu kỳ",Table1[[#This Row],[Tổng giá trị]],0)</f>
        <v>0</v>
      </c>
      <c r="P3413" s="7">
        <f>IF(Table1[[#This Row],[Số còn phải thu ĐK]]&lt;&gt;0,0,IF(Table1[[#This Row],[Phân loại]]="Bán hàng",Table1[[#This Row],[Tổng giá trị]],-Table1[[#This Row],[Tổng giá trị]]))</f>
        <v>702743</v>
      </c>
      <c r="Q3413" s="35">
        <f t="shared" ref="Q3413:Q3444" si="820">IF(M3413&lt;&gt;"",IF(O3413&lt;&gt;0,O3413,P3413),0)</f>
        <v>702743</v>
      </c>
      <c r="R3413" s="7">
        <f>Table1[[#This Row],[Số còn phải thu ĐK]]+Table1[[#This Row],[Giá Trị HD sau CK]]-Table1[[#This Row],[Số tiền đã thu]]</f>
        <v>0</v>
      </c>
      <c r="S3413" s="6">
        <f>IF(Table1[[#This Row],[Ngày hóa đơn]]&lt;&gt;"",Table1[[#This Row],[Ngày hóa đơn]],IF(Table1[[#This Row],[Ngày hạch toán]]&lt;&gt;"",Table1[[#This Row],[Ngày hạch toán]],""))</f>
        <v>46063</v>
      </c>
      <c r="T3413" s="7"/>
      <c r="U3413" s="6">
        <f>IF(Table1[[#This Row],[Ngày tính CN]]="","",S3413+T3413)</f>
        <v>46063</v>
      </c>
      <c r="V3413" s="35">
        <f ca="1">IF(Table1[[#This Row],[Hạn thanh toán]]="","",IF((U3413-NOW())&lt;0,0,(U3413-NOW())))</f>
        <v>0</v>
      </c>
      <c r="W3413" s="35"/>
      <c r="X3413" s="35" t="str">
        <f t="shared" ref="X3413:X3444" ca="1" si="821">IF(OR(U3413="",R3413=0),"",IF((U3413-NOW())&lt;0,-(U3413-NOW()),0))</f>
        <v/>
      </c>
      <c r="Y3413" s="2" t="str">
        <f t="shared" ref="Y3413:Y3444" si="822">IF(R3413=0,"Đã thanh toán",IF(X3413="","",IF(X3413&lt;=0,"Chưa đến hạn thanh toán",IF(X3413&lt;=30,"Nợ quá hạn 30 ngày",IF(X3413&lt;=60,"Nợ quá hạn từ 30 ngày đến 60 ngày",IF(X3413&lt;=90,"Nợ quá hạn từ 60 ngày đến 90 ngày",IF(X3413&lt;=120,"Nợ quá hạn từ 90 ngày đến 120 ngày","Nợ quá hạn hơn 120 ngày có khả năng mất thanh toán")))))))</f>
        <v>Đã thanh toán</v>
      </c>
      <c r="Z3413" s="51">
        <f t="shared" si="818"/>
        <v>46063</v>
      </c>
      <c r="AA3413" s="51">
        <f t="shared" si="819"/>
        <v>46097</v>
      </c>
      <c r="AD3413" s="2" t="str">
        <f>VLOOKUP($A3413,MA_KH!$A:$Q,MA_KH!O$1,0)</f>
        <v>VITALMART</v>
      </c>
      <c r="AE3413" s="2" t="str">
        <f>VLOOKUP($A3413,MA_KH!$A:$Q,MA_KH!P$1,0)</f>
        <v>CÔNG TY CỔ PHẦN DỊCH VỤ THƯƠNG MẠI VITAL GO</v>
      </c>
    </row>
    <row r="3414" spans="1:31" ht="25.5" hidden="1" customHeight="1" x14ac:dyDescent="0.2">
      <c r="A3414" s="30" t="s">
        <v>22057</v>
      </c>
      <c r="B3414" s="30" t="s">
        <v>4088</v>
      </c>
      <c r="C3414" s="37">
        <v>46063</v>
      </c>
      <c r="D3414" s="30" t="s">
        <v>24144</v>
      </c>
      <c r="E3414" s="37">
        <v>46063</v>
      </c>
      <c r="F3414" s="30">
        <v>10641</v>
      </c>
      <c r="G3414" s="30" t="s">
        <v>22782</v>
      </c>
      <c r="H3414" s="38">
        <v>3248540</v>
      </c>
      <c r="I3414" s="67">
        <v>0</v>
      </c>
      <c r="J3414" s="38">
        <v>259883</v>
      </c>
      <c r="K3414" s="38">
        <v>3508423</v>
      </c>
      <c r="L3414" s="7" t="s">
        <v>22849</v>
      </c>
      <c r="M3414" s="6">
        <v>46093</v>
      </c>
      <c r="O3414" s="35">
        <f>IF(Table1[[#This Row],[Phân loại]]="Tồn đầu kỳ",Table1[[#This Row],[Tổng giá trị]],0)</f>
        <v>0</v>
      </c>
      <c r="P3414" s="7">
        <f>IF(Table1[[#This Row],[Số còn phải thu ĐK]]&lt;&gt;0,0,IF(Table1[[#This Row],[Phân loại]]="Bán hàng",Table1[[#This Row],[Tổng giá trị]],-Table1[[#This Row],[Tổng giá trị]]))</f>
        <v>3508423</v>
      </c>
      <c r="Q3414" s="35">
        <f t="shared" si="820"/>
        <v>3508423</v>
      </c>
      <c r="R3414" s="7">
        <f>Table1[[#This Row],[Số còn phải thu ĐK]]+Table1[[#This Row],[Giá Trị HD sau CK]]-Table1[[#This Row],[Số tiền đã thu]]</f>
        <v>0</v>
      </c>
      <c r="S3414" s="6">
        <f>IF(Table1[[#This Row],[Ngày hóa đơn]]&lt;&gt;"",Table1[[#This Row],[Ngày hóa đơn]],IF(Table1[[#This Row],[Ngày hạch toán]]&lt;&gt;"",Table1[[#This Row],[Ngày hạch toán]],""))</f>
        <v>46063</v>
      </c>
      <c r="T3414" s="7"/>
      <c r="U3414" s="6">
        <f>IF(Table1[[#This Row],[Ngày tính CN]]="","",S3414+T3414)</f>
        <v>46063</v>
      </c>
      <c r="V3414" s="35">
        <f ca="1">IF(Table1[[#This Row],[Hạn thanh toán]]="","",IF((U3414-NOW())&lt;0,0,(U3414-NOW())))</f>
        <v>0</v>
      </c>
      <c r="W3414" s="35"/>
      <c r="X3414" s="35" t="str">
        <f t="shared" ca="1" si="821"/>
        <v/>
      </c>
      <c r="Y3414" s="2" t="str">
        <f t="shared" si="822"/>
        <v>Đã thanh toán</v>
      </c>
      <c r="Z3414" s="51">
        <f t="shared" si="818"/>
        <v>46063</v>
      </c>
      <c r="AA3414" s="51">
        <f t="shared" si="819"/>
        <v>46093</v>
      </c>
      <c r="AD3414" s="2" t="str">
        <f>VLOOKUP($A3414,MA_KH!$A:$Q,MA_KH!O$1,0)</f>
        <v>MINHCAU</v>
      </c>
      <c r="AE3414" s="2" t="str">
        <f>VLOOKUP($A3414,MA_KH!$A:$Q,MA_KH!P$1,0)</f>
        <v>CÔNG TY CỔ PHẦN THƯƠNG MẠI VÀ DỊCH VỤ MINH CẦU</v>
      </c>
    </row>
    <row r="3415" spans="1:31" ht="25.5" hidden="1" customHeight="1" x14ac:dyDescent="0.2">
      <c r="A3415" s="30" t="s">
        <v>22506</v>
      </c>
      <c r="B3415" s="30" t="s">
        <v>3960</v>
      </c>
      <c r="C3415" s="37">
        <v>46063</v>
      </c>
      <c r="D3415" s="30" t="s">
        <v>24145</v>
      </c>
      <c r="E3415" s="37">
        <v>46063</v>
      </c>
      <c r="F3415" s="30">
        <v>10665</v>
      </c>
      <c r="G3415" s="30" t="s">
        <v>24146</v>
      </c>
      <c r="H3415" s="38">
        <v>1609060</v>
      </c>
      <c r="I3415" s="67">
        <v>144816</v>
      </c>
      <c r="J3415" s="38">
        <v>117140</v>
      </c>
      <c r="K3415" s="38">
        <v>1581384</v>
      </c>
      <c r="L3415" s="7" t="s">
        <v>22849</v>
      </c>
      <c r="M3415" s="6">
        <v>46101</v>
      </c>
      <c r="O3415" s="35">
        <f>IF(Table1[[#This Row],[Phân loại]]="Tồn đầu kỳ",Table1[[#This Row],[Tổng giá trị]],0)</f>
        <v>0</v>
      </c>
      <c r="P3415" s="7">
        <f>IF(Table1[[#This Row],[Số còn phải thu ĐK]]&lt;&gt;0,0,IF(Table1[[#This Row],[Phân loại]]="Bán hàng",Table1[[#This Row],[Tổng giá trị]],-Table1[[#This Row],[Tổng giá trị]]))</f>
        <v>1581384</v>
      </c>
      <c r="Q3415" s="35">
        <f t="shared" si="820"/>
        <v>1581384</v>
      </c>
      <c r="R3415" s="7">
        <f>Table1[[#This Row],[Số còn phải thu ĐK]]+Table1[[#This Row],[Giá Trị HD sau CK]]-Table1[[#This Row],[Số tiền đã thu]]</f>
        <v>0</v>
      </c>
      <c r="S3415" s="6">
        <f>IF(Table1[[#This Row],[Ngày hóa đơn]]&lt;&gt;"",Table1[[#This Row],[Ngày hóa đơn]],IF(Table1[[#This Row],[Ngày hạch toán]]&lt;&gt;"",Table1[[#This Row],[Ngày hạch toán]],""))</f>
        <v>46063</v>
      </c>
      <c r="T3415" s="7"/>
      <c r="U3415" s="6">
        <f>IF(Table1[[#This Row],[Ngày tính CN]]="","",S3415+T3415)</f>
        <v>46063</v>
      </c>
      <c r="V3415" s="35">
        <f ca="1">IF(Table1[[#This Row],[Hạn thanh toán]]="","",IF((U3415-NOW())&lt;0,0,(U3415-NOW())))</f>
        <v>0</v>
      </c>
      <c r="W3415" s="35"/>
      <c r="X3415" s="35" t="str">
        <f t="shared" ca="1" si="821"/>
        <v/>
      </c>
      <c r="Y3415" s="2" t="str">
        <f t="shared" si="822"/>
        <v>Đã thanh toán</v>
      </c>
      <c r="Z3415" s="51">
        <f t="shared" si="818"/>
        <v>46063</v>
      </c>
      <c r="AA3415" s="51">
        <f t="shared" si="819"/>
        <v>46101</v>
      </c>
      <c r="AD3415" s="2" t="str">
        <f>VLOOKUP($A3415,MA_KH!$A:$Q,MA_KH!O$1,0)</f>
        <v>TMART</v>
      </c>
      <c r="AE3415" s="2" t="str">
        <f>VLOOKUP($A3415,MA_KH!$A:$Q,MA_KH!P$1,0)</f>
        <v>CÔNG TY CỔ PHẦN T - MARTSTORES</v>
      </c>
    </row>
    <row r="3416" spans="1:31" ht="25.5" hidden="1" customHeight="1" x14ac:dyDescent="0.2">
      <c r="A3416" s="30" t="s">
        <v>22238</v>
      </c>
      <c r="B3416" s="30" t="s">
        <v>36</v>
      </c>
      <c r="C3416" s="37">
        <v>46063</v>
      </c>
      <c r="D3416" s="30" t="s">
        <v>24150</v>
      </c>
      <c r="E3416" s="37">
        <v>46063</v>
      </c>
      <c r="F3416" s="30">
        <v>1668</v>
      </c>
      <c r="G3416" s="30" t="s">
        <v>23708</v>
      </c>
      <c r="H3416" s="38">
        <v>20071</v>
      </c>
      <c r="I3416" s="67">
        <v>0</v>
      </c>
      <c r="J3416" s="38">
        <v>1606</v>
      </c>
      <c r="K3416" s="38">
        <v>21677</v>
      </c>
      <c r="L3416" s="68" t="s">
        <v>22850</v>
      </c>
      <c r="O3416" s="35">
        <f>IF(Table1[[#This Row],[Phân loại]]="Tồn đầu kỳ",Table1[[#This Row],[Tổng giá trị]],0)</f>
        <v>0</v>
      </c>
      <c r="P3416" s="7">
        <f>IF(Table1[[#This Row],[Số còn phải thu ĐK]]&lt;&gt;0,0,IF(Table1[[#This Row],[Phân loại]]="Bán hàng",Table1[[#This Row],[Tổng giá trị]],-Table1[[#This Row],[Tổng giá trị]]))</f>
        <v>-21677</v>
      </c>
      <c r="Q3416" s="35">
        <f t="shared" si="820"/>
        <v>0</v>
      </c>
      <c r="R3416" s="7">
        <f>Table1[[#This Row],[Số còn phải thu ĐK]]+Table1[[#This Row],[Giá Trị HD sau CK]]-Table1[[#This Row],[Số tiền đã thu]]</f>
        <v>-21677</v>
      </c>
      <c r="S3416" s="6">
        <f>IF(Table1[[#This Row],[Ngày hóa đơn]]&lt;&gt;"",Table1[[#This Row],[Ngày hóa đơn]],IF(Table1[[#This Row],[Ngày hạch toán]]&lt;&gt;"",Table1[[#This Row],[Ngày hạch toán]],""))</f>
        <v>46063</v>
      </c>
      <c r="T3416" s="7"/>
      <c r="U3416" s="6">
        <f>IF(Table1[[#This Row],[Ngày tính CN]]="","",S3416+T3416)</f>
        <v>46063</v>
      </c>
      <c r="V3416" s="35">
        <f ca="1">IF(Table1[[#This Row],[Hạn thanh toán]]="","",IF((U3416-NOW())&lt;0,0,(U3416-NOW())))</f>
        <v>0</v>
      </c>
      <c r="W3416" s="35"/>
      <c r="X3416" s="35">
        <f t="shared" ca="1" si="821"/>
        <v>107.49031932870275</v>
      </c>
      <c r="Y3416" s="2" t="str">
        <f t="shared" ca="1" si="822"/>
        <v>Nợ quá hạn từ 90 ngày đến 120 ngày</v>
      </c>
      <c r="Z3416" s="51">
        <f t="shared" si="818"/>
        <v>46063</v>
      </c>
      <c r="AA3416" s="51" t="str">
        <f t="shared" si="819"/>
        <v/>
      </c>
      <c r="AD3416" s="2" t="str">
        <f>VLOOKUP($A3416,MA_KH!$A:$Q,MA_KH!O$1,0)</f>
        <v>SATRA PHẠM HÙNG</v>
      </c>
      <c r="AE3416" s="2" t="str">
        <f>VLOOKUP($A3416,MA_KH!$A:$Q,MA_KH!P$1,0)</f>
        <v>TTTM Satra đường Phạm Hùng</v>
      </c>
    </row>
    <row r="3417" spans="1:31" ht="25.5" hidden="1" customHeight="1" x14ac:dyDescent="0.2">
      <c r="A3417" s="30" t="s">
        <v>22238</v>
      </c>
      <c r="B3417" s="30" t="s">
        <v>36</v>
      </c>
      <c r="C3417" s="37">
        <v>46063</v>
      </c>
      <c r="D3417" s="30" t="s">
        <v>24150</v>
      </c>
      <c r="E3417" s="37">
        <v>46063</v>
      </c>
      <c r="F3417" s="30">
        <v>1668</v>
      </c>
      <c r="G3417" s="30" t="s">
        <v>23709</v>
      </c>
      <c r="H3417" s="38">
        <v>20071</v>
      </c>
      <c r="I3417" s="67">
        <v>0</v>
      </c>
      <c r="J3417" s="38">
        <v>1606</v>
      </c>
      <c r="K3417" s="38">
        <v>21677</v>
      </c>
      <c r="L3417" s="68" t="s">
        <v>22850</v>
      </c>
      <c r="O3417" s="35">
        <f>IF(Table1[[#This Row],[Phân loại]]="Tồn đầu kỳ",Table1[[#This Row],[Tổng giá trị]],0)</f>
        <v>0</v>
      </c>
      <c r="P3417" s="7">
        <f>IF(Table1[[#This Row],[Số còn phải thu ĐK]]&lt;&gt;0,0,IF(Table1[[#This Row],[Phân loại]]="Bán hàng",Table1[[#This Row],[Tổng giá trị]],-Table1[[#This Row],[Tổng giá trị]]))</f>
        <v>-21677</v>
      </c>
      <c r="Q3417" s="35">
        <f t="shared" si="820"/>
        <v>0</v>
      </c>
      <c r="R3417" s="7">
        <f>Table1[[#This Row],[Số còn phải thu ĐK]]+Table1[[#This Row],[Giá Trị HD sau CK]]-Table1[[#This Row],[Số tiền đã thu]]</f>
        <v>-21677</v>
      </c>
      <c r="S3417" s="6">
        <f>IF(Table1[[#This Row],[Ngày hóa đơn]]&lt;&gt;"",Table1[[#This Row],[Ngày hóa đơn]],IF(Table1[[#This Row],[Ngày hạch toán]]&lt;&gt;"",Table1[[#This Row],[Ngày hạch toán]],""))</f>
        <v>46063</v>
      </c>
      <c r="T3417" s="7"/>
      <c r="U3417" s="6">
        <f>IF(Table1[[#This Row],[Ngày tính CN]]="","",S3417+T3417)</f>
        <v>46063</v>
      </c>
      <c r="V3417" s="35">
        <f ca="1">IF(Table1[[#This Row],[Hạn thanh toán]]="","",IF((U3417-NOW())&lt;0,0,(U3417-NOW())))</f>
        <v>0</v>
      </c>
      <c r="W3417" s="35"/>
      <c r="X3417" s="35">
        <f t="shared" ca="1" si="821"/>
        <v>107.49031932870275</v>
      </c>
      <c r="Y3417" s="2" t="str">
        <f t="shared" ca="1" si="822"/>
        <v>Nợ quá hạn từ 90 ngày đến 120 ngày</v>
      </c>
      <c r="Z3417" s="51">
        <f t="shared" si="818"/>
        <v>46063</v>
      </c>
      <c r="AA3417" s="51" t="str">
        <f t="shared" si="819"/>
        <v/>
      </c>
      <c r="AD3417" s="2" t="str">
        <f>VLOOKUP($A3417,MA_KH!$A:$Q,MA_KH!O$1,0)</f>
        <v>SATRA PHẠM HÙNG</v>
      </c>
      <c r="AE3417" s="2" t="str">
        <f>VLOOKUP($A3417,MA_KH!$A:$Q,MA_KH!P$1,0)</f>
        <v>TTTM Satra đường Phạm Hùng</v>
      </c>
    </row>
    <row r="3418" spans="1:31" ht="25.5" hidden="1" customHeight="1" x14ac:dyDescent="0.2">
      <c r="A3418" s="30" t="s">
        <v>22238</v>
      </c>
      <c r="B3418" s="30" t="s">
        <v>36</v>
      </c>
      <c r="C3418" s="37">
        <v>46063</v>
      </c>
      <c r="D3418" s="30" t="s">
        <v>24150</v>
      </c>
      <c r="E3418" s="37">
        <v>46063</v>
      </c>
      <c r="F3418" s="30">
        <v>1668</v>
      </c>
      <c r="G3418" s="30" t="s">
        <v>23710</v>
      </c>
      <c r="H3418" s="38">
        <v>20071</v>
      </c>
      <c r="I3418" s="67">
        <v>0</v>
      </c>
      <c r="J3418" s="38">
        <v>1606</v>
      </c>
      <c r="K3418" s="38">
        <v>21677</v>
      </c>
      <c r="L3418" s="68" t="s">
        <v>22850</v>
      </c>
      <c r="O3418" s="35">
        <f>IF(Table1[[#This Row],[Phân loại]]="Tồn đầu kỳ",Table1[[#This Row],[Tổng giá trị]],0)</f>
        <v>0</v>
      </c>
      <c r="P3418" s="7">
        <f>IF(Table1[[#This Row],[Số còn phải thu ĐK]]&lt;&gt;0,0,IF(Table1[[#This Row],[Phân loại]]="Bán hàng",Table1[[#This Row],[Tổng giá trị]],-Table1[[#This Row],[Tổng giá trị]]))</f>
        <v>-21677</v>
      </c>
      <c r="Q3418" s="35">
        <f t="shared" si="820"/>
        <v>0</v>
      </c>
      <c r="R3418" s="7">
        <f>Table1[[#This Row],[Số còn phải thu ĐK]]+Table1[[#This Row],[Giá Trị HD sau CK]]-Table1[[#This Row],[Số tiền đã thu]]</f>
        <v>-21677</v>
      </c>
      <c r="S3418" s="6">
        <f>IF(Table1[[#This Row],[Ngày hóa đơn]]&lt;&gt;"",Table1[[#This Row],[Ngày hóa đơn]],IF(Table1[[#This Row],[Ngày hạch toán]]&lt;&gt;"",Table1[[#This Row],[Ngày hạch toán]],""))</f>
        <v>46063</v>
      </c>
      <c r="T3418" s="7"/>
      <c r="U3418" s="6">
        <f>IF(Table1[[#This Row],[Ngày tính CN]]="","",S3418+T3418)</f>
        <v>46063</v>
      </c>
      <c r="V3418" s="35">
        <f ca="1">IF(Table1[[#This Row],[Hạn thanh toán]]="","",IF((U3418-NOW())&lt;0,0,(U3418-NOW())))</f>
        <v>0</v>
      </c>
      <c r="W3418" s="35"/>
      <c r="X3418" s="35">
        <f t="shared" ca="1" si="821"/>
        <v>107.49031932870275</v>
      </c>
      <c r="Y3418" s="2" t="str">
        <f t="shared" ca="1" si="822"/>
        <v>Nợ quá hạn từ 90 ngày đến 120 ngày</v>
      </c>
      <c r="Z3418" s="51">
        <f t="shared" si="818"/>
        <v>46063</v>
      </c>
      <c r="AA3418" s="51" t="str">
        <f t="shared" si="819"/>
        <v/>
      </c>
      <c r="AD3418" s="2" t="str">
        <f>VLOOKUP($A3418,MA_KH!$A:$Q,MA_KH!O$1,0)</f>
        <v>SATRA PHẠM HÙNG</v>
      </c>
      <c r="AE3418" s="2" t="str">
        <f>VLOOKUP($A3418,MA_KH!$A:$Q,MA_KH!P$1,0)</f>
        <v>TTTM Satra đường Phạm Hùng</v>
      </c>
    </row>
    <row r="3419" spans="1:31" ht="25.5" hidden="1" customHeight="1" x14ac:dyDescent="0.2">
      <c r="A3419" s="30" t="s">
        <v>22238</v>
      </c>
      <c r="B3419" s="30" t="s">
        <v>36</v>
      </c>
      <c r="C3419" s="37">
        <v>46063</v>
      </c>
      <c r="D3419" s="30" t="s">
        <v>24150</v>
      </c>
      <c r="E3419" s="37">
        <v>46063</v>
      </c>
      <c r="F3419" s="30">
        <v>1668</v>
      </c>
      <c r="G3419" s="30" t="s">
        <v>23711</v>
      </c>
      <c r="H3419" s="38">
        <v>30107</v>
      </c>
      <c r="I3419" s="67">
        <v>0</v>
      </c>
      <c r="J3419" s="38">
        <v>2409</v>
      </c>
      <c r="K3419" s="38">
        <v>32516</v>
      </c>
      <c r="L3419" s="68" t="s">
        <v>22850</v>
      </c>
      <c r="O3419" s="35">
        <f>IF(Table1[[#This Row],[Phân loại]]="Tồn đầu kỳ",Table1[[#This Row],[Tổng giá trị]],0)</f>
        <v>0</v>
      </c>
      <c r="P3419" s="7">
        <f>IF(Table1[[#This Row],[Số còn phải thu ĐK]]&lt;&gt;0,0,IF(Table1[[#This Row],[Phân loại]]="Bán hàng",Table1[[#This Row],[Tổng giá trị]],-Table1[[#This Row],[Tổng giá trị]]))</f>
        <v>-32516</v>
      </c>
      <c r="Q3419" s="35">
        <f t="shared" si="820"/>
        <v>0</v>
      </c>
      <c r="R3419" s="7">
        <f>Table1[[#This Row],[Số còn phải thu ĐK]]+Table1[[#This Row],[Giá Trị HD sau CK]]-Table1[[#This Row],[Số tiền đã thu]]</f>
        <v>-32516</v>
      </c>
      <c r="S3419" s="6">
        <f>IF(Table1[[#This Row],[Ngày hóa đơn]]&lt;&gt;"",Table1[[#This Row],[Ngày hóa đơn]],IF(Table1[[#This Row],[Ngày hạch toán]]&lt;&gt;"",Table1[[#This Row],[Ngày hạch toán]],""))</f>
        <v>46063</v>
      </c>
      <c r="T3419" s="7"/>
      <c r="U3419" s="6">
        <f>IF(Table1[[#This Row],[Ngày tính CN]]="","",S3419+T3419)</f>
        <v>46063</v>
      </c>
      <c r="V3419" s="35">
        <f ca="1">IF(Table1[[#This Row],[Hạn thanh toán]]="","",IF((U3419-NOW())&lt;0,0,(U3419-NOW())))</f>
        <v>0</v>
      </c>
      <c r="W3419" s="35"/>
      <c r="X3419" s="35">
        <f t="shared" ca="1" si="821"/>
        <v>107.49031932870275</v>
      </c>
      <c r="Y3419" s="2" t="str">
        <f t="shared" ca="1" si="822"/>
        <v>Nợ quá hạn từ 90 ngày đến 120 ngày</v>
      </c>
      <c r="Z3419" s="51">
        <f t="shared" si="818"/>
        <v>46063</v>
      </c>
      <c r="AA3419" s="51" t="str">
        <f t="shared" si="819"/>
        <v/>
      </c>
      <c r="AD3419" s="2" t="str">
        <f>VLOOKUP($A3419,MA_KH!$A:$Q,MA_KH!O$1,0)</f>
        <v>SATRA PHẠM HÙNG</v>
      </c>
      <c r="AE3419" s="2" t="str">
        <f>VLOOKUP($A3419,MA_KH!$A:$Q,MA_KH!P$1,0)</f>
        <v>TTTM Satra đường Phạm Hùng</v>
      </c>
    </row>
    <row r="3420" spans="1:31" ht="25.5" hidden="1" customHeight="1" x14ac:dyDescent="0.2">
      <c r="A3420" s="30" t="s">
        <v>22238</v>
      </c>
      <c r="B3420" s="30" t="s">
        <v>36</v>
      </c>
      <c r="C3420" s="37">
        <v>46063</v>
      </c>
      <c r="D3420" s="30" t="s">
        <v>24150</v>
      </c>
      <c r="E3420" s="37">
        <v>46063</v>
      </c>
      <c r="F3420" s="30">
        <v>1668</v>
      </c>
      <c r="G3420" s="30" t="s">
        <v>23712</v>
      </c>
      <c r="H3420" s="38">
        <v>40142</v>
      </c>
      <c r="I3420" s="67">
        <v>0</v>
      </c>
      <c r="J3420" s="38">
        <v>3210</v>
      </c>
      <c r="K3420" s="38">
        <v>43352</v>
      </c>
      <c r="L3420" s="68" t="s">
        <v>22850</v>
      </c>
      <c r="O3420" s="35">
        <f>IF(Table1[[#This Row],[Phân loại]]="Tồn đầu kỳ",Table1[[#This Row],[Tổng giá trị]],0)</f>
        <v>0</v>
      </c>
      <c r="P3420" s="7">
        <f>IF(Table1[[#This Row],[Số còn phải thu ĐK]]&lt;&gt;0,0,IF(Table1[[#This Row],[Phân loại]]="Bán hàng",Table1[[#This Row],[Tổng giá trị]],-Table1[[#This Row],[Tổng giá trị]]))</f>
        <v>-43352</v>
      </c>
      <c r="Q3420" s="35">
        <f t="shared" si="820"/>
        <v>0</v>
      </c>
      <c r="R3420" s="7">
        <f>Table1[[#This Row],[Số còn phải thu ĐK]]+Table1[[#This Row],[Giá Trị HD sau CK]]-Table1[[#This Row],[Số tiền đã thu]]</f>
        <v>-43352</v>
      </c>
      <c r="S3420" s="6">
        <f>IF(Table1[[#This Row],[Ngày hóa đơn]]&lt;&gt;"",Table1[[#This Row],[Ngày hóa đơn]],IF(Table1[[#This Row],[Ngày hạch toán]]&lt;&gt;"",Table1[[#This Row],[Ngày hạch toán]],""))</f>
        <v>46063</v>
      </c>
      <c r="T3420" s="7"/>
      <c r="U3420" s="6">
        <f>IF(Table1[[#This Row],[Ngày tính CN]]="","",S3420+T3420)</f>
        <v>46063</v>
      </c>
      <c r="V3420" s="35">
        <f ca="1">IF(Table1[[#This Row],[Hạn thanh toán]]="","",IF((U3420-NOW())&lt;0,0,(U3420-NOW())))</f>
        <v>0</v>
      </c>
      <c r="W3420" s="35"/>
      <c r="X3420" s="35">
        <f t="shared" ca="1" si="821"/>
        <v>107.49031932870275</v>
      </c>
      <c r="Y3420" s="2" t="str">
        <f t="shared" ca="1" si="822"/>
        <v>Nợ quá hạn từ 90 ngày đến 120 ngày</v>
      </c>
      <c r="Z3420" s="51">
        <f t="shared" si="818"/>
        <v>46063</v>
      </c>
      <c r="AA3420" s="51" t="str">
        <f t="shared" si="819"/>
        <v/>
      </c>
      <c r="AD3420" s="2" t="str">
        <f>VLOOKUP($A3420,MA_KH!$A:$Q,MA_KH!O$1,0)</f>
        <v>SATRA PHẠM HÙNG</v>
      </c>
      <c r="AE3420" s="2" t="str">
        <f>VLOOKUP($A3420,MA_KH!$A:$Q,MA_KH!P$1,0)</f>
        <v>TTTM Satra đường Phạm Hùng</v>
      </c>
    </row>
    <row r="3421" spans="1:31" ht="25.5" hidden="1" customHeight="1" x14ac:dyDescent="0.2">
      <c r="A3421" s="30" t="s">
        <v>22238</v>
      </c>
      <c r="B3421" s="30" t="s">
        <v>36</v>
      </c>
      <c r="C3421" s="37">
        <v>46063</v>
      </c>
      <c r="D3421" s="30" t="s">
        <v>24150</v>
      </c>
      <c r="E3421" s="37">
        <v>46063</v>
      </c>
      <c r="F3421" s="30">
        <v>1668</v>
      </c>
      <c r="G3421" s="30" t="s">
        <v>23713</v>
      </c>
      <c r="H3421" s="38">
        <v>25089</v>
      </c>
      <c r="I3421" s="67">
        <v>0</v>
      </c>
      <c r="J3421" s="38">
        <v>2007</v>
      </c>
      <c r="K3421" s="38">
        <v>27096</v>
      </c>
      <c r="L3421" s="68" t="s">
        <v>22850</v>
      </c>
      <c r="O3421" s="35">
        <f>IF(Table1[[#This Row],[Phân loại]]="Tồn đầu kỳ",Table1[[#This Row],[Tổng giá trị]],0)</f>
        <v>0</v>
      </c>
      <c r="P3421" s="7">
        <f>IF(Table1[[#This Row],[Số còn phải thu ĐK]]&lt;&gt;0,0,IF(Table1[[#This Row],[Phân loại]]="Bán hàng",Table1[[#This Row],[Tổng giá trị]],-Table1[[#This Row],[Tổng giá trị]]))</f>
        <v>-27096</v>
      </c>
      <c r="Q3421" s="35">
        <f t="shared" si="820"/>
        <v>0</v>
      </c>
      <c r="R3421" s="7">
        <f>Table1[[#This Row],[Số còn phải thu ĐK]]+Table1[[#This Row],[Giá Trị HD sau CK]]-Table1[[#This Row],[Số tiền đã thu]]</f>
        <v>-27096</v>
      </c>
      <c r="S3421" s="6">
        <f>IF(Table1[[#This Row],[Ngày hóa đơn]]&lt;&gt;"",Table1[[#This Row],[Ngày hóa đơn]],IF(Table1[[#This Row],[Ngày hạch toán]]&lt;&gt;"",Table1[[#This Row],[Ngày hạch toán]],""))</f>
        <v>46063</v>
      </c>
      <c r="T3421" s="7"/>
      <c r="U3421" s="6">
        <f>IF(Table1[[#This Row],[Ngày tính CN]]="","",S3421+T3421)</f>
        <v>46063</v>
      </c>
      <c r="V3421" s="35">
        <f ca="1">IF(Table1[[#This Row],[Hạn thanh toán]]="","",IF((U3421-NOW())&lt;0,0,(U3421-NOW())))</f>
        <v>0</v>
      </c>
      <c r="W3421" s="35"/>
      <c r="X3421" s="35">
        <f t="shared" ca="1" si="821"/>
        <v>107.49031932870275</v>
      </c>
      <c r="Y3421" s="2" t="str">
        <f t="shared" ca="1" si="822"/>
        <v>Nợ quá hạn từ 90 ngày đến 120 ngày</v>
      </c>
      <c r="Z3421" s="51">
        <f t="shared" si="818"/>
        <v>46063</v>
      </c>
      <c r="AA3421" s="51" t="str">
        <f t="shared" si="819"/>
        <v/>
      </c>
      <c r="AD3421" s="2" t="str">
        <f>VLOOKUP($A3421,MA_KH!$A:$Q,MA_KH!O$1,0)</f>
        <v>SATRA PHẠM HÙNG</v>
      </c>
      <c r="AE3421" s="2" t="str">
        <f>VLOOKUP($A3421,MA_KH!$A:$Q,MA_KH!P$1,0)</f>
        <v>TTTM Satra đường Phạm Hùng</v>
      </c>
    </row>
    <row r="3422" spans="1:31" ht="25.5" hidden="1" customHeight="1" x14ac:dyDescent="0.2">
      <c r="A3422" s="30" t="s">
        <v>22306</v>
      </c>
      <c r="B3422" s="30" t="s">
        <v>32</v>
      </c>
      <c r="C3422" s="37">
        <v>46064</v>
      </c>
      <c r="D3422" s="30" t="s">
        <v>24157</v>
      </c>
      <c r="E3422" s="37">
        <v>46064</v>
      </c>
      <c r="F3422" s="30">
        <v>10724</v>
      </c>
      <c r="G3422" s="30" t="s">
        <v>24158</v>
      </c>
      <c r="H3422" s="38">
        <v>985220</v>
      </c>
      <c r="I3422" s="67">
        <v>0</v>
      </c>
      <c r="J3422" s="38">
        <v>78818</v>
      </c>
      <c r="K3422" s="38">
        <v>1064038</v>
      </c>
      <c r="L3422" s="7" t="s">
        <v>22849</v>
      </c>
      <c r="O3422" s="35">
        <f>IF(Table1[[#This Row],[Phân loại]]="Tồn đầu kỳ",Table1[[#This Row],[Tổng giá trị]],0)</f>
        <v>0</v>
      </c>
      <c r="P3422" s="7">
        <f>IF(Table1[[#This Row],[Số còn phải thu ĐK]]&lt;&gt;0,0,IF(Table1[[#This Row],[Phân loại]]="Bán hàng",Table1[[#This Row],[Tổng giá trị]],-Table1[[#This Row],[Tổng giá trị]]))</f>
        <v>1064038</v>
      </c>
      <c r="Q3422" s="35">
        <f t="shared" si="820"/>
        <v>0</v>
      </c>
      <c r="R3422" s="7">
        <f>Table1[[#This Row],[Số còn phải thu ĐK]]+Table1[[#This Row],[Giá Trị HD sau CK]]-Table1[[#This Row],[Số tiền đã thu]]</f>
        <v>1064038</v>
      </c>
      <c r="S3422" s="6">
        <f>IF(Table1[[#This Row],[Ngày hóa đơn]]&lt;&gt;"",Table1[[#This Row],[Ngày hóa đơn]],IF(Table1[[#This Row],[Ngày hạch toán]]&lt;&gt;"",Table1[[#This Row],[Ngày hạch toán]],""))</f>
        <v>46064</v>
      </c>
      <c r="T3422" s="7"/>
      <c r="U3422" s="6">
        <f>IF(Table1[[#This Row],[Ngày tính CN]]="","",S3422+T3422)</f>
        <v>46064</v>
      </c>
      <c r="V3422" s="35">
        <f ca="1">IF(Table1[[#This Row],[Hạn thanh toán]]="","",IF((U3422-NOW())&lt;0,0,(U3422-NOW())))</f>
        <v>0</v>
      </c>
      <c r="W3422" s="35"/>
      <c r="X3422" s="35">
        <f t="shared" ca="1" si="821"/>
        <v>106.49031932870275</v>
      </c>
      <c r="Y3422" s="2" t="str">
        <f t="shared" ca="1" si="822"/>
        <v>Nợ quá hạn từ 90 ngày đến 120 ngày</v>
      </c>
      <c r="Z3422" s="51">
        <f t="shared" si="818"/>
        <v>46064</v>
      </c>
      <c r="AA3422" s="51" t="str">
        <f t="shared" si="819"/>
        <v/>
      </c>
      <c r="AD3422" s="2" t="str">
        <f>VLOOKUP($A3422,MA_KH!$A:$Q,MA_KH!O$1,0)</f>
        <v>SATRA TRUNG TÂM</v>
      </c>
      <c r="AE3422" s="2" t="str">
        <f>VLOOKUP($A3422,MA_KH!$A:$Q,MA_KH!P$1,0)</f>
        <v>TRUNG TÂM ĐIỀU HÀNH SATRAFOODS</v>
      </c>
    </row>
    <row r="3423" spans="1:31" ht="25.5" hidden="1" customHeight="1" x14ac:dyDescent="0.2">
      <c r="A3423" s="30" t="s">
        <v>22306</v>
      </c>
      <c r="B3423" s="30" t="s">
        <v>32</v>
      </c>
      <c r="C3423" s="37">
        <v>46064</v>
      </c>
      <c r="D3423" s="30" t="s">
        <v>24159</v>
      </c>
      <c r="E3423" s="37">
        <v>46064</v>
      </c>
      <c r="F3423" s="30">
        <v>10726</v>
      </c>
      <c r="G3423" s="30" t="s">
        <v>24160</v>
      </c>
      <c r="H3423" s="38">
        <v>387078</v>
      </c>
      <c r="I3423" s="67">
        <v>0</v>
      </c>
      <c r="J3423" s="38">
        <v>30966</v>
      </c>
      <c r="K3423" s="38">
        <v>418044</v>
      </c>
      <c r="L3423" s="7" t="s">
        <v>22849</v>
      </c>
      <c r="O3423" s="35">
        <f>IF(Table1[[#This Row],[Phân loại]]="Tồn đầu kỳ",Table1[[#This Row],[Tổng giá trị]],0)</f>
        <v>0</v>
      </c>
      <c r="P3423" s="7">
        <f>IF(Table1[[#This Row],[Số còn phải thu ĐK]]&lt;&gt;0,0,IF(Table1[[#This Row],[Phân loại]]="Bán hàng",Table1[[#This Row],[Tổng giá trị]],-Table1[[#This Row],[Tổng giá trị]]))</f>
        <v>418044</v>
      </c>
      <c r="Q3423" s="35">
        <f t="shared" si="820"/>
        <v>0</v>
      </c>
      <c r="R3423" s="7">
        <f>Table1[[#This Row],[Số còn phải thu ĐK]]+Table1[[#This Row],[Giá Trị HD sau CK]]-Table1[[#This Row],[Số tiền đã thu]]</f>
        <v>418044</v>
      </c>
      <c r="S3423" s="6">
        <f>IF(Table1[[#This Row],[Ngày hóa đơn]]&lt;&gt;"",Table1[[#This Row],[Ngày hóa đơn]],IF(Table1[[#This Row],[Ngày hạch toán]]&lt;&gt;"",Table1[[#This Row],[Ngày hạch toán]],""))</f>
        <v>46064</v>
      </c>
      <c r="T3423" s="7"/>
      <c r="U3423" s="6">
        <f>IF(Table1[[#This Row],[Ngày tính CN]]="","",S3423+T3423)</f>
        <v>46064</v>
      </c>
      <c r="V3423" s="35">
        <f ca="1">IF(Table1[[#This Row],[Hạn thanh toán]]="","",IF((U3423-NOW())&lt;0,0,(U3423-NOW())))</f>
        <v>0</v>
      </c>
      <c r="W3423" s="35"/>
      <c r="X3423" s="35">
        <f t="shared" ca="1" si="821"/>
        <v>106.49031932870275</v>
      </c>
      <c r="Y3423" s="2" t="str">
        <f t="shared" ca="1" si="822"/>
        <v>Nợ quá hạn từ 90 ngày đến 120 ngày</v>
      </c>
      <c r="Z3423" s="51">
        <f t="shared" si="818"/>
        <v>46064</v>
      </c>
      <c r="AA3423" s="51" t="str">
        <f t="shared" si="819"/>
        <v/>
      </c>
      <c r="AD3423" s="2" t="str">
        <f>VLOOKUP($A3423,MA_KH!$A:$Q,MA_KH!O$1,0)</f>
        <v>SATRA TRUNG TÂM</v>
      </c>
      <c r="AE3423" s="2" t="str">
        <f>VLOOKUP($A3423,MA_KH!$A:$Q,MA_KH!P$1,0)</f>
        <v>TRUNG TÂM ĐIỀU HÀNH SATRAFOODS</v>
      </c>
    </row>
    <row r="3424" spans="1:31" ht="25.5" hidden="1" customHeight="1" x14ac:dyDescent="0.2">
      <c r="A3424" s="30" t="s">
        <v>22062</v>
      </c>
      <c r="B3424" s="30" t="s">
        <v>4063</v>
      </c>
      <c r="C3424" s="37">
        <v>46064</v>
      </c>
      <c r="D3424" s="30" t="s">
        <v>24161</v>
      </c>
      <c r="E3424" s="37">
        <v>46064</v>
      </c>
      <c r="F3424" s="30">
        <v>10730</v>
      </c>
      <c r="G3424" s="30" t="s">
        <v>24162</v>
      </c>
      <c r="H3424" s="38">
        <v>881696</v>
      </c>
      <c r="I3424" s="67">
        <v>0</v>
      </c>
      <c r="J3424" s="38">
        <v>70536</v>
      </c>
      <c r="K3424" s="38">
        <v>952232</v>
      </c>
      <c r="L3424" s="7" t="s">
        <v>22849</v>
      </c>
      <c r="O3424" s="35">
        <f>IF(Table1[[#This Row],[Phân loại]]="Tồn đầu kỳ",Table1[[#This Row],[Tổng giá trị]],0)</f>
        <v>0</v>
      </c>
      <c r="P3424" s="7">
        <f>IF(Table1[[#This Row],[Số còn phải thu ĐK]]&lt;&gt;0,0,IF(Table1[[#This Row],[Phân loại]]="Bán hàng",Table1[[#This Row],[Tổng giá trị]],-Table1[[#This Row],[Tổng giá trị]]))</f>
        <v>952232</v>
      </c>
      <c r="Q3424" s="35">
        <f t="shared" si="820"/>
        <v>0</v>
      </c>
      <c r="R3424" s="7">
        <f>Table1[[#This Row],[Số còn phải thu ĐK]]+Table1[[#This Row],[Giá Trị HD sau CK]]-Table1[[#This Row],[Số tiền đã thu]]</f>
        <v>952232</v>
      </c>
      <c r="S3424" s="6">
        <f>IF(Table1[[#This Row],[Ngày hóa đơn]]&lt;&gt;"",Table1[[#This Row],[Ngày hóa đơn]],IF(Table1[[#This Row],[Ngày hạch toán]]&lt;&gt;"",Table1[[#This Row],[Ngày hạch toán]],""))</f>
        <v>46064</v>
      </c>
      <c r="T3424" s="7"/>
      <c r="U3424" s="6">
        <f>IF(Table1[[#This Row],[Ngày tính CN]]="","",S3424+T3424)</f>
        <v>46064</v>
      </c>
      <c r="V3424" s="35">
        <f ca="1">IF(Table1[[#This Row],[Hạn thanh toán]]="","",IF((U3424-NOW())&lt;0,0,(U3424-NOW())))</f>
        <v>0</v>
      </c>
      <c r="W3424" s="35"/>
      <c r="X3424" s="35">
        <f t="shared" ca="1" si="821"/>
        <v>106.49031932870275</v>
      </c>
      <c r="Y3424" s="2" t="str">
        <f t="shared" ca="1" si="822"/>
        <v>Nợ quá hạn từ 90 ngày đến 120 ngày</v>
      </c>
      <c r="Z3424" s="51">
        <f t="shared" si="818"/>
        <v>46064</v>
      </c>
      <c r="AA3424" s="51" t="str">
        <f t="shared" si="819"/>
        <v/>
      </c>
      <c r="AD3424" s="2" t="str">
        <f>VLOOKUP($A3424,MA_KH!$A:$Q,MA_KH!O$1,0)</f>
        <v>NHATMINH</v>
      </c>
      <c r="AE3424" s="2" t="str">
        <f>VLOOKUP($A3424,MA_KH!$A:$Q,MA_KH!P$1,0)</f>
        <v>CÔNG TY TNHH SẢN XUẤT THƯƠNG MẠI DỊCH VỤ NHẬT MINH BAKERY</v>
      </c>
    </row>
    <row r="3425" spans="1:31" ht="25.5" hidden="1" customHeight="1" x14ac:dyDescent="0.2">
      <c r="A3425" s="30" t="s">
        <v>22306</v>
      </c>
      <c r="B3425" s="30" t="s">
        <v>32</v>
      </c>
      <c r="C3425" s="37">
        <v>46064</v>
      </c>
      <c r="D3425" s="30" t="s">
        <v>24163</v>
      </c>
      <c r="E3425" s="37">
        <v>46064</v>
      </c>
      <c r="F3425" s="30">
        <v>10731</v>
      </c>
      <c r="G3425" s="30" t="s">
        <v>24164</v>
      </c>
      <c r="H3425" s="38">
        <v>440586</v>
      </c>
      <c r="I3425" s="67">
        <v>0</v>
      </c>
      <c r="J3425" s="38">
        <v>35247</v>
      </c>
      <c r="K3425" s="38">
        <v>475833</v>
      </c>
      <c r="L3425" s="7" t="s">
        <v>22849</v>
      </c>
      <c r="O3425" s="35">
        <f>IF(Table1[[#This Row],[Phân loại]]="Tồn đầu kỳ",Table1[[#This Row],[Tổng giá trị]],0)</f>
        <v>0</v>
      </c>
      <c r="P3425" s="7">
        <f>IF(Table1[[#This Row],[Số còn phải thu ĐK]]&lt;&gt;0,0,IF(Table1[[#This Row],[Phân loại]]="Bán hàng",Table1[[#This Row],[Tổng giá trị]],-Table1[[#This Row],[Tổng giá trị]]))</f>
        <v>475833</v>
      </c>
      <c r="Q3425" s="35">
        <f t="shared" si="820"/>
        <v>0</v>
      </c>
      <c r="R3425" s="7">
        <f>Table1[[#This Row],[Số còn phải thu ĐK]]+Table1[[#This Row],[Giá Trị HD sau CK]]-Table1[[#This Row],[Số tiền đã thu]]</f>
        <v>475833</v>
      </c>
      <c r="S3425" s="6">
        <f>IF(Table1[[#This Row],[Ngày hóa đơn]]&lt;&gt;"",Table1[[#This Row],[Ngày hóa đơn]],IF(Table1[[#This Row],[Ngày hạch toán]]&lt;&gt;"",Table1[[#This Row],[Ngày hạch toán]],""))</f>
        <v>46064</v>
      </c>
      <c r="T3425" s="7"/>
      <c r="U3425" s="6">
        <f>IF(Table1[[#This Row],[Ngày tính CN]]="","",S3425+T3425)</f>
        <v>46064</v>
      </c>
      <c r="V3425" s="35">
        <f ca="1">IF(Table1[[#This Row],[Hạn thanh toán]]="","",IF((U3425-NOW())&lt;0,0,(U3425-NOW())))</f>
        <v>0</v>
      </c>
      <c r="W3425" s="35"/>
      <c r="X3425" s="35">
        <f t="shared" ca="1" si="821"/>
        <v>106.49031932870275</v>
      </c>
      <c r="Y3425" s="2" t="str">
        <f t="shared" ca="1" si="822"/>
        <v>Nợ quá hạn từ 90 ngày đến 120 ngày</v>
      </c>
      <c r="Z3425" s="51">
        <f t="shared" si="818"/>
        <v>46064</v>
      </c>
      <c r="AA3425" s="51" t="str">
        <f t="shared" si="819"/>
        <v/>
      </c>
      <c r="AD3425" s="2" t="str">
        <f>VLOOKUP($A3425,MA_KH!$A:$Q,MA_KH!O$1,0)</f>
        <v>SATRA TRUNG TÂM</v>
      </c>
      <c r="AE3425" s="2" t="str">
        <f>VLOOKUP($A3425,MA_KH!$A:$Q,MA_KH!P$1,0)</f>
        <v>TRUNG TÂM ĐIỀU HÀNH SATRAFOODS</v>
      </c>
    </row>
    <row r="3426" spans="1:31" ht="25.5" hidden="1" customHeight="1" x14ac:dyDescent="0.2">
      <c r="A3426" s="30" t="s">
        <v>22306</v>
      </c>
      <c r="B3426" s="30" t="s">
        <v>32</v>
      </c>
      <c r="C3426" s="37">
        <v>46064</v>
      </c>
      <c r="D3426" s="30" t="s">
        <v>24165</v>
      </c>
      <c r="E3426" s="37">
        <v>46064</v>
      </c>
      <c r="F3426" s="30">
        <v>10733</v>
      </c>
      <c r="G3426" s="30" t="s">
        <v>24166</v>
      </c>
      <c r="H3426" s="38">
        <v>742281</v>
      </c>
      <c r="I3426" s="67">
        <v>0</v>
      </c>
      <c r="J3426" s="38">
        <v>59382</v>
      </c>
      <c r="K3426" s="38">
        <v>801663</v>
      </c>
      <c r="L3426" s="7" t="s">
        <v>22849</v>
      </c>
      <c r="O3426" s="35">
        <f>IF(Table1[[#This Row],[Phân loại]]="Tồn đầu kỳ",Table1[[#This Row],[Tổng giá trị]],0)</f>
        <v>0</v>
      </c>
      <c r="P3426" s="7">
        <f>IF(Table1[[#This Row],[Số còn phải thu ĐK]]&lt;&gt;0,0,IF(Table1[[#This Row],[Phân loại]]="Bán hàng",Table1[[#This Row],[Tổng giá trị]],-Table1[[#This Row],[Tổng giá trị]]))</f>
        <v>801663</v>
      </c>
      <c r="Q3426" s="35">
        <f t="shared" si="820"/>
        <v>0</v>
      </c>
      <c r="R3426" s="7">
        <f>Table1[[#This Row],[Số còn phải thu ĐK]]+Table1[[#This Row],[Giá Trị HD sau CK]]-Table1[[#This Row],[Số tiền đã thu]]</f>
        <v>801663</v>
      </c>
      <c r="S3426" s="6">
        <f>IF(Table1[[#This Row],[Ngày hóa đơn]]&lt;&gt;"",Table1[[#This Row],[Ngày hóa đơn]],IF(Table1[[#This Row],[Ngày hạch toán]]&lt;&gt;"",Table1[[#This Row],[Ngày hạch toán]],""))</f>
        <v>46064</v>
      </c>
      <c r="T3426" s="7"/>
      <c r="U3426" s="6">
        <f>IF(Table1[[#This Row],[Ngày tính CN]]="","",S3426+T3426)</f>
        <v>46064</v>
      </c>
      <c r="V3426" s="35">
        <f ca="1">IF(Table1[[#This Row],[Hạn thanh toán]]="","",IF((U3426-NOW())&lt;0,0,(U3426-NOW())))</f>
        <v>0</v>
      </c>
      <c r="W3426" s="35"/>
      <c r="X3426" s="35">
        <f t="shared" ca="1" si="821"/>
        <v>106.49031932870275</v>
      </c>
      <c r="Y3426" s="2" t="str">
        <f t="shared" ca="1" si="822"/>
        <v>Nợ quá hạn từ 90 ngày đến 120 ngày</v>
      </c>
      <c r="Z3426" s="51">
        <f t="shared" si="818"/>
        <v>46064</v>
      </c>
      <c r="AA3426" s="51" t="str">
        <f t="shared" si="819"/>
        <v/>
      </c>
      <c r="AD3426" s="2" t="str">
        <f>VLOOKUP($A3426,MA_KH!$A:$Q,MA_KH!O$1,0)</f>
        <v>SATRA TRUNG TÂM</v>
      </c>
      <c r="AE3426" s="2" t="str">
        <f>VLOOKUP($A3426,MA_KH!$A:$Q,MA_KH!P$1,0)</f>
        <v>TRUNG TÂM ĐIỀU HÀNH SATRAFOODS</v>
      </c>
    </row>
    <row r="3427" spans="1:31" ht="25.5" hidden="1" customHeight="1" x14ac:dyDescent="0.2">
      <c r="A3427" s="30" t="s">
        <v>22306</v>
      </c>
      <c r="B3427" s="30" t="s">
        <v>32</v>
      </c>
      <c r="C3427" s="37">
        <v>46064</v>
      </c>
      <c r="D3427" s="30" t="s">
        <v>23768</v>
      </c>
      <c r="E3427" s="37">
        <v>46064</v>
      </c>
      <c r="F3427" s="30">
        <v>10741</v>
      </c>
      <c r="G3427" s="30" t="s">
        <v>24167</v>
      </c>
      <c r="H3427" s="38">
        <v>2688615</v>
      </c>
      <c r="I3427" s="67">
        <v>0</v>
      </c>
      <c r="J3427" s="38">
        <v>215089</v>
      </c>
      <c r="K3427" s="38">
        <v>2903704</v>
      </c>
      <c r="L3427" s="7" t="s">
        <v>22849</v>
      </c>
      <c r="O3427" s="35">
        <f>IF(Table1[[#This Row],[Phân loại]]="Tồn đầu kỳ",Table1[[#This Row],[Tổng giá trị]],0)</f>
        <v>0</v>
      </c>
      <c r="P3427" s="7">
        <f>IF(Table1[[#This Row],[Số còn phải thu ĐK]]&lt;&gt;0,0,IF(Table1[[#This Row],[Phân loại]]="Bán hàng",Table1[[#This Row],[Tổng giá trị]],-Table1[[#This Row],[Tổng giá trị]]))</f>
        <v>2903704</v>
      </c>
      <c r="Q3427" s="35">
        <f t="shared" si="820"/>
        <v>0</v>
      </c>
      <c r="R3427" s="7">
        <f>Table1[[#This Row],[Số còn phải thu ĐK]]+Table1[[#This Row],[Giá Trị HD sau CK]]-Table1[[#This Row],[Số tiền đã thu]]</f>
        <v>2903704</v>
      </c>
      <c r="S3427" s="6">
        <f>IF(Table1[[#This Row],[Ngày hóa đơn]]&lt;&gt;"",Table1[[#This Row],[Ngày hóa đơn]],IF(Table1[[#This Row],[Ngày hạch toán]]&lt;&gt;"",Table1[[#This Row],[Ngày hạch toán]],""))</f>
        <v>46064</v>
      </c>
      <c r="T3427" s="7"/>
      <c r="U3427" s="6">
        <f>IF(Table1[[#This Row],[Ngày tính CN]]="","",S3427+T3427)</f>
        <v>46064</v>
      </c>
      <c r="V3427" s="35">
        <f ca="1">IF(Table1[[#This Row],[Hạn thanh toán]]="","",IF((U3427-NOW())&lt;0,0,(U3427-NOW())))</f>
        <v>0</v>
      </c>
      <c r="W3427" s="35"/>
      <c r="X3427" s="35">
        <f t="shared" ca="1" si="821"/>
        <v>106.49031932870275</v>
      </c>
      <c r="Y3427" s="2" t="str">
        <f t="shared" ca="1" si="822"/>
        <v>Nợ quá hạn từ 90 ngày đến 120 ngày</v>
      </c>
      <c r="Z3427" s="51">
        <f t="shared" si="818"/>
        <v>46064</v>
      </c>
      <c r="AA3427" s="51" t="str">
        <f t="shared" si="819"/>
        <v/>
      </c>
      <c r="AD3427" s="2" t="str">
        <f>VLOOKUP($A3427,MA_KH!$A:$Q,MA_KH!O$1,0)</f>
        <v>SATRA TRUNG TÂM</v>
      </c>
      <c r="AE3427" s="2" t="str">
        <f>VLOOKUP($A3427,MA_KH!$A:$Q,MA_KH!P$1,0)</f>
        <v>TRUNG TÂM ĐIỀU HÀNH SATRAFOODS</v>
      </c>
    </row>
    <row r="3428" spans="1:31" ht="25.5" hidden="1" customHeight="1" x14ac:dyDescent="0.2">
      <c r="A3428" s="30" t="s">
        <v>22238</v>
      </c>
      <c r="B3428" s="30" t="s">
        <v>36</v>
      </c>
      <c r="C3428" s="37">
        <v>46064</v>
      </c>
      <c r="D3428" s="30" t="s">
        <v>23782</v>
      </c>
      <c r="E3428" s="37">
        <v>46064</v>
      </c>
      <c r="F3428" s="30">
        <v>10754</v>
      </c>
      <c r="G3428" s="30" t="s">
        <v>24168</v>
      </c>
      <c r="H3428" s="38">
        <v>4770550</v>
      </c>
      <c r="I3428" s="67">
        <v>0</v>
      </c>
      <c r="J3428" s="38">
        <v>381644</v>
      </c>
      <c r="K3428" s="38">
        <v>5152194</v>
      </c>
      <c r="L3428" s="7" t="s">
        <v>22849</v>
      </c>
      <c r="O3428" s="35">
        <f>IF(Table1[[#This Row],[Phân loại]]="Tồn đầu kỳ",Table1[[#This Row],[Tổng giá trị]],0)</f>
        <v>0</v>
      </c>
      <c r="P3428" s="7">
        <f>IF(Table1[[#This Row],[Số còn phải thu ĐK]]&lt;&gt;0,0,IF(Table1[[#This Row],[Phân loại]]="Bán hàng",Table1[[#This Row],[Tổng giá trị]],-Table1[[#This Row],[Tổng giá trị]]))</f>
        <v>5152194</v>
      </c>
      <c r="Q3428" s="35">
        <f t="shared" si="820"/>
        <v>0</v>
      </c>
      <c r="R3428" s="7">
        <f>Table1[[#This Row],[Số còn phải thu ĐK]]+Table1[[#This Row],[Giá Trị HD sau CK]]-Table1[[#This Row],[Số tiền đã thu]]</f>
        <v>5152194</v>
      </c>
      <c r="S3428" s="6">
        <f>IF(Table1[[#This Row],[Ngày hóa đơn]]&lt;&gt;"",Table1[[#This Row],[Ngày hóa đơn]],IF(Table1[[#This Row],[Ngày hạch toán]]&lt;&gt;"",Table1[[#This Row],[Ngày hạch toán]],""))</f>
        <v>46064</v>
      </c>
      <c r="T3428" s="7"/>
      <c r="U3428" s="6">
        <f>IF(Table1[[#This Row],[Ngày tính CN]]="","",S3428+T3428)</f>
        <v>46064</v>
      </c>
      <c r="V3428" s="35">
        <f ca="1">IF(Table1[[#This Row],[Hạn thanh toán]]="","",IF((U3428-NOW())&lt;0,0,(U3428-NOW())))</f>
        <v>0</v>
      </c>
      <c r="W3428" s="35"/>
      <c r="X3428" s="35">
        <f t="shared" ca="1" si="821"/>
        <v>106.49031932870275</v>
      </c>
      <c r="Y3428" s="2" t="str">
        <f t="shared" ca="1" si="822"/>
        <v>Nợ quá hạn từ 90 ngày đến 120 ngày</v>
      </c>
      <c r="Z3428" s="51">
        <f t="shared" si="818"/>
        <v>46064</v>
      </c>
      <c r="AA3428" s="51" t="str">
        <f t="shared" si="819"/>
        <v/>
      </c>
      <c r="AD3428" s="2" t="str">
        <f>VLOOKUP($A3428,MA_KH!$A:$Q,MA_KH!O$1,0)</f>
        <v>SATRA PHẠM HÙNG</v>
      </c>
      <c r="AE3428" s="2" t="str">
        <f>VLOOKUP($A3428,MA_KH!$A:$Q,MA_KH!P$1,0)</f>
        <v>TTTM Satra đường Phạm Hùng</v>
      </c>
    </row>
    <row r="3429" spans="1:31" ht="25.5" hidden="1" customHeight="1" x14ac:dyDescent="0.2">
      <c r="A3429" s="30" t="s">
        <v>22306</v>
      </c>
      <c r="B3429" s="30" t="s">
        <v>32</v>
      </c>
      <c r="C3429" s="37">
        <v>46064</v>
      </c>
      <c r="D3429" s="30" t="s">
        <v>24171</v>
      </c>
      <c r="E3429" s="37">
        <v>46064</v>
      </c>
      <c r="F3429" s="30">
        <v>10777</v>
      </c>
      <c r="G3429" s="30" t="s">
        <v>24172</v>
      </c>
      <c r="H3429" s="38">
        <v>587448</v>
      </c>
      <c r="I3429" s="67">
        <v>0</v>
      </c>
      <c r="J3429" s="38">
        <v>46996</v>
      </c>
      <c r="K3429" s="38">
        <v>634444</v>
      </c>
      <c r="L3429" s="7" t="s">
        <v>22849</v>
      </c>
      <c r="O3429" s="35">
        <f>IF(Table1[[#This Row],[Phân loại]]="Tồn đầu kỳ",Table1[[#This Row],[Tổng giá trị]],0)</f>
        <v>0</v>
      </c>
      <c r="P3429" s="7">
        <f>IF(Table1[[#This Row],[Số còn phải thu ĐK]]&lt;&gt;0,0,IF(Table1[[#This Row],[Phân loại]]="Bán hàng",Table1[[#This Row],[Tổng giá trị]],-Table1[[#This Row],[Tổng giá trị]]))</f>
        <v>634444</v>
      </c>
      <c r="Q3429" s="35">
        <f t="shared" si="820"/>
        <v>0</v>
      </c>
      <c r="R3429" s="7">
        <f>Table1[[#This Row],[Số còn phải thu ĐK]]+Table1[[#This Row],[Giá Trị HD sau CK]]-Table1[[#This Row],[Số tiền đã thu]]</f>
        <v>634444</v>
      </c>
      <c r="S3429" s="6">
        <f>IF(Table1[[#This Row],[Ngày hóa đơn]]&lt;&gt;"",Table1[[#This Row],[Ngày hóa đơn]],IF(Table1[[#This Row],[Ngày hạch toán]]&lt;&gt;"",Table1[[#This Row],[Ngày hạch toán]],""))</f>
        <v>46064</v>
      </c>
      <c r="T3429" s="7"/>
      <c r="U3429" s="6">
        <f>IF(Table1[[#This Row],[Ngày tính CN]]="","",S3429+T3429)</f>
        <v>46064</v>
      </c>
      <c r="V3429" s="35">
        <f ca="1">IF(Table1[[#This Row],[Hạn thanh toán]]="","",IF((U3429-NOW())&lt;0,0,(U3429-NOW())))</f>
        <v>0</v>
      </c>
      <c r="W3429" s="35"/>
      <c r="X3429" s="35">
        <f t="shared" ca="1" si="821"/>
        <v>106.49031932870275</v>
      </c>
      <c r="Y3429" s="2" t="str">
        <f t="shared" ca="1" si="822"/>
        <v>Nợ quá hạn từ 90 ngày đến 120 ngày</v>
      </c>
      <c r="Z3429" s="51">
        <f t="shared" si="818"/>
        <v>46064</v>
      </c>
      <c r="AA3429" s="51" t="str">
        <f t="shared" si="819"/>
        <v/>
      </c>
      <c r="AD3429" s="2" t="str">
        <f>VLOOKUP($A3429,MA_KH!$A:$Q,MA_KH!O$1,0)</f>
        <v>SATRA TRUNG TÂM</v>
      </c>
      <c r="AE3429" s="2" t="str">
        <f>VLOOKUP($A3429,MA_KH!$A:$Q,MA_KH!P$1,0)</f>
        <v>TRUNG TÂM ĐIỀU HÀNH SATRAFOODS</v>
      </c>
    </row>
    <row r="3430" spans="1:31" ht="25.5" hidden="1" customHeight="1" x14ac:dyDescent="0.2">
      <c r="A3430" s="30" t="s">
        <v>22209</v>
      </c>
      <c r="B3430" s="30" t="s">
        <v>34</v>
      </c>
      <c r="C3430" s="37">
        <v>46064</v>
      </c>
      <c r="D3430" s="30" t="s">
        <v>23811</v>
      </c>
      <c r="E3430" s="37">
        <v>46064</v>
      </c>
      <c r="F3430" s="30">
        <v>10778</v>
      </c>
      <c r="G3430" s="30" t="s">
        <v>24173</v>
      </c>
      <c r="H3430" s="38">
        <v>920610</v>
      </c>
      <c r="I3430" s="67">
        <v>0</v>
      </c>
      <c r="J3430" s="38">
        <v>73649</v>
      </c>
      <c r="K3430" s="38">
        <v>994259</v>
      </c>
      <c r="L3430" s="7" t="s">
        <v>22849</v>
      </c>
      <c r="O3430" s="35">
        <f>IF(Table1[[#This Row],[Phân loại]]="Tồn đầu kỳ",Table1[[#This Row],[Tổng giá trị]],0)</f>
        <v>0</v>
      </c>
      <c r="P3430" s="7">
        <f>IF(Table1[[#This Row],[Số còn phải thu ĐK]]&lt;&gt;0,0,IF(Table1[[#This Row],[Phân loại]]="Bán hàng",Table1[[#This Row],[Tổng giá trị]],-Table1[[#This Row],[Tổng giá trị]]))</f>
        <v>994259</v>
      </c>
      <c r="Q3430" s="35">
        <f t="shared" si="820"/>
        <v>0</v>
      </c>
      <c r="R3430" s="7">
        <f>Table1[[#This Row],[Số còn phải thu ĐK]]+Table1[[#This Row],[Giá Trị HD sau CK]]-Table1[[#This Row],[Số tiền đã thu]]</f>
        <v>994259</v>
      </c>
      <c r="S3430" s="6">
        <f>IF(Table1[[#This Row],[Ngày hóa đơn]]&lt;&gt;"",Table1[[#This Row],[Ngày hóa đơn]],IF(Table1[[#This Row],[Ngày hạch toán]]&lt;&gt;"",Table1[[#This Row],[Ngày hạch toán]],""))</f>
        <v>46064</v>
      </c>
      <c r="T3430" s="7"/>
      <c r="U3430" s="6">
        <f>IF(Table1[[#This Row],[Ngày tính CN]]="","",S3430+T3430)</f>
        <v>46064</v>
      </c>
      <c r="V3430" s="35">
        <f ca="1">IF(Table1[[#This Row],[Hạn thanh toán]]="","",IF((U3430-NOW())&lt;0,0,(U3430-NOW())))</f>
        <v>0</v>
      </c>
      <c r="W3430" s="35"/>
      <c r="X3430" s="35">
        <f t="shared" ca="1" si="821"/>
        <v>106.49031932870275</v>
      </c>
      <c r="Y3430" s="2" t="str">
        <f t="shared" ca="1" si="822"/>
        <v>Nợ quá hạn từ 90 ngày đến 120 ngày</v>
      </c>
      <c r="Z3430" s="51">
        <f t="shared" si="818"/>
        <v>46064</v>
      </c>
      <c r="AA3430" s="51" t="str">
        <f t="shared" si="819"/>
        <v/>
      </c>
      <c r="AD3430" s="2" t="str">
        <f>VLOOKUP($A3430,MA_KH!$A:$Q,MA_KH!O$1,0)</f>
        <v>SATRA CỦ CHI</v>
      </c>
      <c r="AE3430" s="2" t="str">
        <f>VLOOKUP($A3430,MA_KH!$A:$Q,MA_KH!P$1,0)</f>
        <v>Trung Tâm Thương Mại Satra Củ Chi</v>
      </c>
    </row>
    <row r="3431" spans="1:31" ht="25.5" hidden="1" customHeight="1" x14ac:dyDescent="0.2">
      <c r="A3431" s="30" t="s">
        <v>22062</v>
      </c>
      <c r="B3431" s="30" t="s">
        <v>4063</v>
      </c>
      <c r="C3431" s="37">
        <v>46064</v>
      </c>
      <c r="D3431" s="30" t="s">
        <v>24174</v>
      </c>
      <c r="E3431" s="37">
        <v>46064</v>
      </c>
      <c r="F3431" s="30">
        <v>10789</v>
      </c>
      <c r="G3431" s="30" t="s">
        <v>24175</v>
      </c>
      <c r="H3431" s="38">
        <v>587448</v>
      </c>
      <c r="I3431" s="67">
        <v>0</v>
      </c>
      <c r="J3431" s="38">
        <v>46996</v>
      </c>
      <c r="K3431" s="38">
        <v>634444</v>
      </c>
      <c r="L3431" s="7" t="s">
        <v>22849</v>
      </c>
      <c r="O3431" s="35">
        <f>IF(Table1[[#This Row],[Phân loại]]="Tồn đầu kỳ",Table1[[#This Row],[Tổng giá trị]],0)</f>
        <v>0</v>
      </c>
      <c r="P3431" s="7">
        <f>IF(Table1[[#This Row],[Số còn phải thu ĐK]]&lt;&gt;0,0,IF(Table1[[#This Row],[Phân loại]]="Bán hàng",Table1[[#This Row],[Tổng giá trị]],-Table1[[#This Row],[Tổng giá trị]]))</f>
        <v>634444</v>
      </c>
      <c r="Q3431" s="35">
        <f t="shared" si="820"/>
        <v>0</v>
      </c>
      <c r="R3431" s="7">
        <f>Table1[[#This Row],[Số còn phải thu ĐK]]+Table1[[#This Row],[Giá Trị HD sau CK]]-Table1[[#This Row],[Số tiền đã thu]]</f>
        <v>634444</v>
      </c>
      <c r="S3431" s="6">
        <f>IF(Table1[[#This Row],[Ngày hóa đơn]]&lt;&gt;"",Table1[[#This Row],[Ngày hóa đơn]],IF(Table1[[#This Row],[Ngày hạch toán]]&lt;&gt;"",Table1[[#This Row],[Ngày hạch toán]],""))</f>
        <v>46064</v>
      </c>
      <c r="T3431" s="7"/>
      <c r="U3431" s="6">
        <f>IF(Table1[[#This Row],[Ngày tính CN]]="","",S3431+T3431)</f>
        <v>46064</v>
      </c>
      <c r="V3431" s="35">
        <f ca="1">IF(Table1[[#This Row],[Hạn thanh toán]]="","",IF((U3431-NOW())&lt;0,0,(U3431-NOW())))</f>
        <v>0</v>
      </c>
      <c r="W3431" s="35"/>
      <c r="X3431" s="35">
        <f t="shared" ca="1" si="821"/>
        <v>106.49031932870275</v>
      </c>
      <c r="Y3431" s="2" t="str">
        <f t="shared" ca="1" si="822"/>
        <v>Nợ quá hạn từ 90 ngày đến 120 ngày</v>
      </c>
      <c r="Z3431" s="51">
        <f t="shared" si="818"/>
        <v>46064</v>
      </c>
      <c r="AA3431" s="51" t="str">
        <f t="shared" si="819"/>
        <v/>
      </c>
      <c r="AD3431" s="2" t="str">
        <f>VLOOKUP($A3431,MA_KH!$A:$Q,MA_KH!O$1,0)</f>
        <v>NHATMINH</v>
      </c>
      <c r="AE3431" s="2" t="str">
        <f>VLOOKUP($A3431,MA_KH!$A:$Q,MA_KH!P$1,0)</f>
        <v>CÔNG TY TNHH SẢN XUẤT THƯƠNG MẠI DỊCH VỤ NHẬT MINH BAKERY</v>
      </c>
    </row>
    <row r="3432" spans="1:31" ht="25.5" hidden="1" customHeight="1" x14ac:dyDescent="0.2">
      <c r="A3432" s="30" t="s">
        <v>22057</v>
      </c>
      <c r="B3432" s="30" t="s">
        <v>4088</v>
      </c>
      <c r="C3432" s="37">
        <v>46064</v>
      </c>
      <c r="D3432" s="30" t="s">
        <v>24184</v>
      </c>
      <c r="E3432" s="37">
        <v>46064</v>
      </c>
      <c r="F3432" s="30">
        <v>10721</v>
      </c>
      <c r="G3432" s="30" t="s">
        <v>22647</v>
      </c>
      <c r="H3432" s="38">
        <v>5928150</v>
      </c>
      <c r="I3432" s="67">
        <v>0</v>
      </c>
      <c r="J3432" s="38">
        <v>474252</v>
      </c>
      <c r="K3432" s="38">
        <v>6402402</v>
      </c>
      <c r="L3432" s="7" t="s">
        <v>22849</v>
      </c>
      <c r="M3432" s="6">
        <v>46093</v>
      </c>
      <c r="O3432" s="35">
        <f>IF(Table1[[#This Row],[Phân loại]]="Tồn đầu kỳ",Table1[[#This Row],[Tổng giá trị]],0)</f>
        <v>0</v>
      </c>
      <c r="P3432" s="7">
        <f>IF(Table1[[#This Row],[Số còn phải thu ĐK]]&lt;&gt;0,0,IF(Table1[[#This Row],[Phân loại]]="Bán hàng",Table1[[#This Row],[Tổng giá trị]],-Table1[[#This Row],[Tổng giá trị]]))</f>
        <v>6402402</v>
      </c>
      <c r="Q3432" s="35">
        <f t="shared" si="820"/>
        <v>6402402</v>
      </c>
      <c r="R3432" s="7">
        <f>Table1[[#This Row],[Số còn phải thu ĐK]]+Table1[[#This Row],[Giá Trị HD sau CK]]-Table1[[#This Row],[Số tiền đã thu]]</f>
        <v>0</v>
      </c>
      <c r="S3432" s="6">
        <f>IF(Table1[[#This Row],[Ngày hóa đơn]]&lt;&gt;"",Table1[[#This Row],[Ngày hóa đơn]],IF(Table1[[#This Row],[Ngày hạch toán]]&lt;&gt;"",Table1[[#This Row],[Ngày hạch toán]],""))</f>
        <v>46064</v>
      </c>
      <c r="T3432" s="7"/>
      <c r="U3432" s="6">
        <f>IF(Table1[[#This Row],[Ngày tính CN]]="","",S3432+T3432)</f>
        <v>46064</v>
      </c>
      <c r="V3432" s="35">
        <f ca="1">IF(Table1[[#This Row],[Hạn thanh toán]]="","",IF((U3432-NOW())&lt;0,0,(U3432-NOW())))</f>
        <v>0</v>
      </c>
      <c r="W3432" s="35"/>
      <c r="X3432" s="35" t="str">
        <f t="shared" ca="1" si="821"/>
        <v/>
      </c>
      <c r="Y3432" s="2" t="str">
        <f t="shared" si="822"/>
        <v>Đã thanh toán</v>
      </c>
      <c r="Z3432" s="51">
        <f t="shared" si="818"/>
        <v>46064</v>
      </c>
      <c r="AA3432" s="51">
        <f t="shared" si="819"/>
        <v>46093</v>
      </c>
      <c r="AD3432" s="2" t="str">
        <f>VLOOKUP($A3432,MA_KH!$A:$Q,MA_KH!O$1,0)</f>
        <v>MINHCAU</v>
      </c>
      <c r="AE3432" s="2" t="str">
        <f>VLOOKUP($A3432,MA_KH!$A:$Q,MA_KH!P$1,0)</f>
        <v>CÔNG TY CỔ PHẦN THƯƠNG MẠI VÀ DỊCH VỤ MINH CẦU</v>
      </c>
    </row>
    <row r="3433" spans="1:31" ht="25.5" hidden="1" customHeight="1" x14ac:dyDescent="0.2">
      <c r="A3433" s="30" t="s">
        <v>22057</v>
      </c>
      <c r="B3433" s="30" t="s">
        <v>4088</v>
      </c>
      <c r="C3433" s="37">
        <v>46064</v>
      </c>
      <c r="D3433" s="30" t="s">
        <v>24185</v>
      </c>
      <c r="E3433" s="37">
        <v>46064</v>
      </c>
      <c r="F3433" s="30">
        <v>10761</v>
      </c>
      <c r="G3433" s="30" t="s">
        <v>22744</v>
      </c>
      <c r="H3433" s="38">
        <v>3532500</v>
      </c>
      <c r="I3433" s="67">
        <v>0</v>
      </c>
      <c r="J3433" s="38">
        <v>282600</v>
      </c>
      <c r="K3433" s="38">
        <v>3815100</v>
      </c>
      <c r="L3433" s="7" t="s">
        <v>22849</v>
      </c>
      <c r="M3433" s="6">
        <v>46093</v>
      </c>
      <c r="O3433" s="35">
        <f>IF(Table1[[#This Row],[Phân loại]]="Tồn đầu kỳ",Table1[[#This Row],[Tổng giá trị]],0)</f>
        <v>0</v>
      </c>
      <c r="P3433" s="7">
        <f>IF(Table1[[#This Row],[Số còn phải thu ĐK]]&lt;&gt;0,0,IF(Table1[[#This Row],[Phân loại]]="Bán hàng",Table1[[#This Row],[Tổng giá trị]],-Table1[[#This Row],[Tổng giá trị]]))</f>
        <v>3815100</v>
      </c>
      <c r="Q3433" s="35">
        <f t="shared" si="820"/>
        <v>3815100</v>
      </c>
      <c r="R3433" s="7">
        <f>Table1[[#This Row],[Số còn phải thu ĐK]]+Table1[[#This Row],[Giá Trị HD sau CK]]-Table1[[#This Row],[Số tiền đã thu]]</f>
        <v>0</v>
      </c>
      <c r="S3433" s="6">
        <f>IF(Table1[[#This Row],[Ngày hóa đơn]]&lt;&gt;"",Table1[[#This Row],[Ngày hóa đơn]],IF(Table1[[#This Row],[Ngày hạch toán]]&lt;&gt;"",Table1[[#This Row],[Ngày hạch toán]],""))</f>
        <v>46064</v>
      </c>
      <c r="T3433" s="7"/>
      <c r="U3433" s="6">
        <f>IF(Table1[[#This Row],[Ngày tính CN]]="","",S3433+T3433)</f>
        <v>46064</v>
      </c>
      <c r="V3433" s="35">
        <f ca="1">IF(Table1[[#This Row],[Hạn thanh toán]]="","",IF((U3433-NOW())&lt;0,0,(U3433-NOW())))</f>
        <v>0</v>
      </c>
      <c r="W3433" s="35"/>
      <c r="X3433" s="35" t="str">
        <f t="shared" ca="1" si="821"/>
        <v/>
      </c>
      <c r="Y3433" s="2" t="str">
        <f t="shared" si="822"/>
        <v>Đã thanh toán</v>
      </c>
      <c r="Z3433" s="51">
        <f t="shared" si="818"/>
        <v>46064</v>
      </c>
      <c r="AA3433" s="51">
        <f t="shared" si="819"/>
        <v>46093</v>
      </c>
      <c r="AD3433" s="2" t="str">
        <f>VLOOKUP($A3433,MA_KH!$A:$Q,MA_KH!O$1,0)</f>
        <v>MINHCAU</v>
      </c>
      <c r="AE3433" s="2" t="str">
        <f>VLOOKUP($A3433,MA_KH!$A:$Q,MA_KH!P$1,0)</f>
        <v>CÔNG TY CỔ PHẦN THƯƠNG MẠI VÀ DỊCH VỤ MINH CẦU</v>
      </c>
    </row>
    <row r="3434" spans="1:31" ht="25.5" hidden="1" customHeight="1" x14ac:dyDescent="0.2">
      <c r="A3434" s="30" t="s">
        <v>22057</v>
      </c>
      <c r="B3434" s="30" t="s">
        <v>4088</v>
      </c>
      <c r="C3434" s="37">
        <v>46064</v>
      </c>
      <c r="D3434" s="30" t="s">
        <v>24186</v>
      </c>
      <c r="E3434" s="37">
        <v>46064</v>
      </c>
      <c r="F3434" s="30">
        <v>10764</v>
      </c>
      <c r="G3434" s="30" t="s">
        <v>22704</v>
      </c>
      <c r="H3434" s="38">
        <v>8960290</v>
      </c>
      <c r="I3434" s="67">
        <v>0</v>
      </c>
      <c r="J3434" s="38">
        <v>716823</v>
      </c>
      <c r="K3434" s="38">
        <v>9677113</v>
      </c>
      <c r="L3434" s="7" t="s">
        <v>22849</v>
      </c>
      <c r="M3434" s="6">
        <v>46093</v>
      </c>
      <c r="O3434" s="35">
        <f>IF(Table1[[#This Row],[Phân loại]]="Tồn đầu kỳ",Table1[[#This Row],[Tổng giá trị]],0)</f>
        <v>0</v>
      </c>
      <c r="P3434" s="7">
        <f>IF(Table1[[#This Row],[Số còn phải thu ĐK]]&lt;&gt;0,0,IF(Table1[[#This Row],[Phân loại]]="Bán hàng",Table1[[#This Row],[Tổng giá trị]],-Table1[[#This Row],[Tổng giá trị]]))</f>
        <v>9677113</v>
      </c>
      <c r="Q3434" s="35">
        <f t="shared" si="820"/>
        <v>9677113</v>
      </c>
      <c r="R3434" s="7">
        <f>Table1[[#This Row],[Số còn phải thu ĐK]]+Table1[[#This Row],[Giá Trị HD sau CK]]-Table1[[#This Row],[Số tiền đã thu]]</f>
        <v>0</v>
      </c>
      <c r="S3434" s="6">
        <f>IF(Table1[[#This Row],[Ngày hóa đơn]]&lt;&gt;"",Table1[[#This Row],[Ngày hóa đơn]],IF(Table1[[#This Row],[Ngày hạch toán]]&lt;&gt;"",Table1[[#This Row],[Ngày hạch toán]],""))</f>
        <v>46064</v>
      </c>
      <c r="T3434" s="7"/>
      <c r="U3434" s="6">
        <f>IF(Table1[[#This Row],[Ngày tính CN]]="","",S3434+T3434)</f>
        <v>46064</v>
      </c>
      <c r="V3434" s="35">
        <f ca="1">IF(Table1[[#This Row],[Hạn thanh toán]]="","",IF((U3434-NOW())&lt;0,0,(U3434-NOW())))</f>
        <v>0</v>
      </c>
      <c r="W3434" s="35"/>
      <c r="X3434" s="35" t="str">
        <f t="shared" ca="1" si="821"/>
        <v/>
      </c>
      <c r="Y3434" s="2" t="str">
        <f t="shared" si="822"/>
        <v>Đã thanh toán</v>
      </c>
      <c r="Z3434" s="51">
        <f t="shared" si="818"/>
        <v>46064</v>
      </c>
      <c r="AA3434" s="51">
        <f t="shared" si="819"/>
        <v>46093</v>
      </c>
      <c r="AD3434" s="2" t="str">
        <f>VLOOKUP($A3434,MA_KH!$A:$Q,MA_KH!O$1,0)</f>
        <v>MINHCAU</v>
      </c>
      <c r="AE3434" s="2" t="str">
        <f>VLOOKUP($A3434,MA_KH!$A:$Q,MA_KH!P$1,0)</f>
        <v>CÔNG TY CỔ PHẦN THƯƠNG MẠI VÀ DỊCH VỤ MINH CẦU</v>
      </c>
    </row>
    <row r="3435" spans="1:31" ht="25.5" hidden="1" customHeight="1" x14ac:dyDescent="0.2">
      <c r="A3435" s="30" t="s">
        <v>22506</v>
      </c>
      <c r="B3435" s="30" t="s">
        <v>3960</v>
      </c>
      <c r="C3435" s="37">
        <v>46064</v>
      </c>
      <c r="D3435" s="30" t="s">
        <v>24187</v>
      </c>
      <c r="E3435" s="37">
        <v>46064</v>
      </c>
      <c r="F3435" s="30">
        <v>10787</v>
      </c>
      <c r="G3435" s="30" t="s">
        <v>4215</v>
      </c>
      <c r="H3435" s="38">
        <v>1715910</v>
      </c>
      <c r="I3435" s="67">
        <v>154432</v>
      </c>
      <c r="J3435" s="38">
        <v>124918</v>
      </c>
      <c r="K3435" s="38">
        <v>1686396</v>
      </c>
      <c r="L3435" s="7" t="s">
        <v>22849</v>
      </c>
      <c r="M3435" s="6">
        <v>46101</v>
      </c>
      <c r="O3435" s="35">
        <f>IF(Table1[[#This Row],[Phân loại]]="Tồn đầu kỳ",Table1[[#This Row],[Tổng giá trị]],0)</f>
        <v>0</v>
      </c>
      <c r="P3435" s="7">
        <f>IF(Table1[[#This Row],[Số còn phải thu ĐK]]&lt;&gt;0,0,IF(Table1[[#This Row],[Phân loại]]="Bán hàng",Table1[[#This Row],[Tổng giá trị]],-Table1[[#This Row],[Tổng giá trị]]))</f>
        <v>1686396</v>
      </c>
      <c r="Q3435" s="35">
        <f t="shared" si="820"/>
        <v>1686396</v>
      </c>
      <c r="R3435" s="7">
        <f>Table1[[#This Row],[Số còn phải thu ĐK]]+Table1[[#This Row],[Giá Trị HD sau CK]]-Table1[[#This Row],[Số tiền đã thu]]</f>
        <v>0</v>
      </c>
      <c r="S3435" s="6">
        <f>IF(Table1[[#This Row],[Ngày hóa đơn]]&lt;&gt;"",Table1[[#This Row],[Ngày hóa đơn]],IF(Table1[[#This Row],[Ngày hạch toán]]&lt;&gt;"",Table1[[#This Row],[Ngày hạch toán]],""))</f>
        <v>46064</v>
      </c>
      <c r="T3435" s="7"/>
      <c r="U3435" s="6">
        <f>IF(Table1[[#This Row],[Ngày tính CN]]="","",S3435+T3435)</f>
        <v>46064</v>
      </c>
      <c r="V3435" s="35">
        <f ca="1">IF(Table1[[#This Row],[Hạn thanh toán]]="","",IF((U3435-NOW())&lt;0,0,(U3435-NOW())))</f>
        <v>0</v>
      </c>
      <c r="W3435" s="35"/>
      <c r="X3435" s="35" t="str">
        <f t="shared" ca="1" si="821"/>
        <v/>
      </c>
      <c r="Y3435" s="2" t="str">
        <f t="shared" si="822"/>
        <v>Đã thanh toán</v>
      </c>
      <c r="Z3435" s="51">
        <f t="shared" si="818"/>
        <v>46064</v>
      </c>
      <c r="AA3435" s="51">
        <f t="shared" si="819"/>
        <v>46101</v>
      </c>
      <c r="AD3435" s="2" t="str">
        <f>VLOOKUP($A3435,MA_KH!$A:$Q,MA_KH!O$1,0)</f>
        <v>TMART</v>
      </c>
      <c r="AE3435" s="2" t="str">
        <f>VLOOKUP($A3435,MA_KH!$A:$Q,MA_KH!P$1,0)</f>
        <v>CÔNG TY CỔ PHẦN T - MARTSTORES</v>
      </c>
    </row>
    <row r="3436" spans="1:31" ht="25.5" hidden="1" customHeight="1" x14ac:dyDescent="0.2">
      <c r="A3436" s="30" t="s">
        <v>22057</v>
      </c>
      <c r="B3436" s="30" t="s">
        <v>4088</v>
      </c>
      <c r="C3436" s="37">
        <v>46064</v>
      </c>
      <c r="D3436" s="30" t="s">
        <v>24194</v>
      </c>
      <c r="E3436" s="37">
        <v>46064</v>
      </c>
      <c r="F3436" s="30">
        <v>10807</v>
      </c>
      <c r="G3436" s="30" t="s">
        <v>22704</v>
      </c>
      <c r="H3436" s="38">
        <v>6608800</v>
      </c>
      <c r="I3436" s="67">
        <v>0</v>
      </c>
      <c r="J3436" s="38">
        <v>528704</v>
      </c>
      <c r="K3436" s="38">
        <v>7137504</v>
      </c>
      <c r="L3436" s="7" t="s">
        <v>22849</v>
      </c>
      <c r="M3436" s="6">
        <v>46093</v>
      </c>
      <c r="O3436" s="35">
        <f>IF(Table1[[#This Row],[Phân loại]]="Tồn đầu kỳ",Table1[[#This Row],[Tổng giá trị]],0)</f>
        <v>0</v>
      </c>
      <c r="P3436" s="7">
        <f>IF(Table1[[#This Row],[Số còn phải thu ĐK]]&lt;&gt;0,0,IF(Table1[[#This Row],[Phân loại]]="Bán hàng",Table1[[#This Row],[Tổng giá trị]],-Table1[[#This Row],[Tổng giá trị]]))</f>
        <v>7137504</v>
      </c>
      <c r="Q3436" s="35">
        <f t="shared" si="820"/>
        <v>7137504</v>
      </c>
      <c r="R3436" s="7">
        <f>Table1[[#This Row],[Số còn phải thu ĐK]]+Table1[[#This Row],[Giá Trị HD sau CK]]-Table1[[#This Row],[Số tiền đã thu]]</f>
        <v>0</v>
      </c>
      <c r="S3436" s="6">
        <f>IF(Table1[[#This Row],[Ngày hóa đơn]]&lt;&gt;"",Table1[[#This Row],[Ngày hóa đơn]],IF(Table1[[#This Row],[Ngày hạch toán]]&lt;&gt;"",Table1[[#This Row],[Ngày hạch toán]],""))</f>
        <v>46064</v>
      </c>
      <c r="T3436" s="7"/>
      <c r="U3436" s="6">
        <f>IF(Table1[[#This Row],[Ngày tính CN]]="","",S3436+T3436)</f>
        <v>46064</v>
      </c>
      <c r="V3436" s="35">
        <f ca="1">IF(Table1[[#This Row],[Hạn thanh toán]]="","",IF((U3436-NOW())&lt;0,0,(U3436-NOW())))</f>
        <v>0</v>
      </c>
      <c r="W3436" s="35"/>
      <c r="X3436" s="35" t="str">
        <f t="shared" ca="1" si="821"/>
        <v/>
      </c>
      <c r="Y3436" s="2" t="str">
        <f t="shared" si="822"/>
        <v>Đã thanh toán</v>
      </c>
      <c r="Z3436" s="51">
        <f t="shared" si="818"/>
        <v>46064</v>
      </c>
      <c r="AA3436" s="51">
        <f t="shared" si="819"/>
        <v>46093</v>
      </c>
      <c r="AD3436" s="2" t="str">
        <f>VLOOKUP($A3436,MA_KH!$A:$Q,MA_KH!O$1,0)</f>
        <v>MINHCAU</v>
      </c>
      <c r="AE3436" s="2" t="str">
        <f>VLOOKUP($A3436,MA_KH!$A:$Q,MA_KH!P$1,0)</f>
        <v>CÔNG TY CỔ PHẦN THƯƠNG MẠI VÀ DỊCH VỤ MINH CẦU</v>
      </c>
    </row>
    <row r="3437" spans="1:31" ht="25.5" hidden="1" customHeight="1" x14ac:dyDescent="0.2">
      <c r="A3437" s="30" t="s">
        <v>22057</v>
      </c>
      <c r="B3437" s="30" t="s">
        <v>4088</v>
      </c>
      <c r="C3437" s="37">
        <v>46064</v>
      </c>
      <c r="D3437" s="30" t="s">
        <v>24195</v>
      </c>
      <c r="E3437" s="37">
        <v>46064</v>
      </c>
      <c r="F3437" s="30">
        <v>10808</v>
      </c>
      <c r="G3437" s="30" t="s">
        <v>22744</v>
      </c>
      <c r="H3437" s="38">
        <v>1982640</v>
      </c>
      <c r="I3437" s="67">
        <v>0</v>
      </c>
      <c r="J3437" s="38">
        <v>158611</v>
      </c>
      <c r="K3437" s="38">
        <v>2141251</v>
      </c>
      <c r="L3437" s="7" t="s">
        <v>22849</v>
      </c>
      <c r="M3437" s="6">
        <v>46093</v>
      </c>
      <c r="O3437" s="35">
        <f>IF(Table1[[#This Row],[Phân loại]]="Tồn đầu kỳ",Table1[[#This Row],[Tổng giá trị]],0)</f>
        <v>0</v>
      </c>
      <c r="P3437" s="7">
        <f>IF(Table1[[#This Row],[Số còn phải thu ĐK]]&lt;&gt;0,0,IF(Table1[[#This Row],[Phân loại]]="Bán hàng",Table1[[#This Row],[Tổng giá trị]],-Table1[[#This Row],[Tổng giá trị]]))</f>
        <v>2141251</v>
      </c>
      <c r="Q3437" s="35">
        <f t="shared" si="820"/>
        <v>2141251</v>
      </c>
      <c r="R3437" s="7">
        <f>Table1[[#This Row],[Số còn phải thu ĐK]]+Table1[[#This Row],[Giá Trị HD sau CK]]-Table1[[#This Row],[Số tiền đã thu]]</f>
        <v>0</v>
      </c>
      <c r="S3437" s="6">
        <f>IF(Table1[[#This Row],[Ngày hóa đơn]]&lt;&gt;"",Table1[[#This Row],[Ngày hóa đơn]],IF(Table1[[#This Row],[Ngày hạch toán]]&lt;&gt;"",Table1[[#This Row],[Ngày hạch toán]],""))</f>
        <v>46064</v>
      </c>
      <c r="T3437" s="7"/>
      <c r="U3437" s="6">
        <f>IF(Table1[[#This Row],[Ngày tính CN]]="","",S3437+T3437)</f>
        <v>46064</v>
      </c>
      <c r="V3437" s="35">
        <f ca="1">IF(Table1[[#This Row],[Hạn thanh toán]]="","",IF((U3437-NOW())&lt;0,0,(U3437-NOW())))</f>
        <v>0</v>
      </c>
      <c r="W3437" s="35"/>
      <c r="X3437" s="35" t="str">
        <f t="shared" ca="1" si="821"/>
        <v/>
      </c>
      <c r="Y3437" s="2" t="str">
        <f t="shared" si="822"/>
        <v>Đã thanh toán</v>
      </c>
      <c r="Z3437" s="51">
        <f t="shared" si="818"/>
        <v>46064</v>
      </c>
      <c r="AA3437" s="51">
        <f t="shared" si="819"/>
        <v>46093</v>
      </c>
      <c r="AD3437" s="2" t="str">
        <f>VLOOKUP($A3437,MA_KH!$A:$Q,MA_KH!O$1,0)</f>
        <v>MINHCAU</v>
      </c>
      <c r="AE3437" s="2" t="str">
        <f>VLOOKUP($A3437,MA_KH!$A:$Q,MA_KH!P$1,0)</f>
        <v>CÔNG TY CỔ PHẦN THƯƠNG MẠI VÀ DỊCH VỤ MINH CẦU</v>
      </c>
    </row>
    <row r="3438" spans="1:31" ht="25.5" hidden="1" customHeight="1" x14ac:dyDescent="0.2">
      <c r="A3438" s="30" t="s">
        <v>22057</v>
      </c>
      <c r="B3438" s="30" t="s">
        <v>4088</v>
      </c>
      <c r="C3438" s="37">
        <v>46064</v>
      </c>
      <c r="D3438" s="30" t="s">
        <v>24196</v>
      </c>
      <c r="E3438" s="37">
        <v>46064</v>
      </c>
      <c r="F3438" s="30">
        <v>10809</v>
      </c>
      <c r="G3438" s="30" t="s">
        <v>22647</v>
      </c>
      <c r="H3438" s="38">
        <v>3304400</v>
      </c>
      <c r="I3438" s="67">
        <v>0</v>
      </c>
      <c r="J3438" s="38">
        <v>264352</v>
      </c>
      <c r="K3438" s="38">
        <v>3568752</v>
      </c>
      <c r="L3438" s="7" t="s">
        <v>22849</v>
      </c>
      <c r="M3438" s="6">
        <v>46093</v>
      </c>
      <c r="O3438" s="35">
        <f>IF(Table1[[#This Row],[Phân loại]]="Tồn đầu kỳ",Table1[[#This Row],[Tổng giá trị]],0)</f>
        <v>0</v>
      </c>
      <c r="P3438" s="7">
        <f>IF(Table1[[#This Row],[Số còn phải thu ĐK]]&lt;&gt;0,0,IF(Table1[[#This Row],[Phân loại]]="Bán hàng",Table1[[#This Row],[Tổng giá trị]],-Table1[[#This Row],[Tổng giá trị]]))</f>
        <v>3568752</v>
      </c>
      <c r="Q3438" s="35">
        <f t="shared" si="820"/>
        <v>3568752</v>
      </c>
      <c r="R3438" s="7">
        <f>Table1[[#This Row],[Số còn phải thu ĐK]]+Table1[[#This Row],[Giá Trị HD sau CK]]-Table1[[#This Row],[Số tiền đã thu]]</f>
        <v>0</v>
      </c>
      <c r="S3438" s="6">
        <f>IF(Table1[[#This Row],[Ngày hóa đơn]]&lt;&gt;"",Table1[[#This Row],[Ngày hóa đơn]],IF(Table1[[#This Row],[Ngày hạch toán]]&lt;&gt;"",Table1[[#This Row],[Ngày hạch toán]],""))</f>
        <v>46064</v>
      </c>
      <c r="T3438" s="7"/>
      <c r="U3438" s="6">
        <f>IF(Table1[[#This Row],[Ngày tính CN]]="","",S3438+T3438)</f>
        <v>46064</v>
      </c>
      <c r="V3438" s="35">
        <f ca="1">IF(Table1[[#This Row],[Hạn thanh toán]]="","",IF((U3438-NOW())&lt;0,0,(U3438-NOW())))</f>
        <v>0</v>
      </c>
      <c r="W3438" s="35"/>
      <c r="X3438" s="35" t="str">
        <f t="shared" ca="1" si="821"/>
        <v/>
      </c>
      <c r="Y3438" s="2" t="str">
        <f t="shared" si="822"/>
        <v>Đã thanh toán</v>
      </c>
      <c r="Z3438" s="51">
        <f t="shared" si="818"/>
        <v>46064</v>
      </c>
      <c r="AA3438" s="51">
        <f t="shared" si="819"/>
        <v>46093</v>
      </c>
      <c r="AD3438" s="2" t="str">
        <f>VLOOKUP($A3438,MA_KH!$A:$Q,MA_KH!O$1,0)</f>
        <v>MINHCAU</v>
      </c>
      <c r="AE3438" s="2" t="str">
        <f>VLOOKUP($A3438,MA_KH!$A:$Q,MA_KH!P$1,0)</f>
        <v>CÔNG TY CỔ PHẦN THƯƠNG MẠI VÀ DỊCH VỤ MINH CẦU</v>
      </c>
    </row>
    <row r="3439" spans="1:31" ht="25.5" hidden="1" customHeight="1" x14ac:dyDescent="0.2">
      <c r="A3439" s="30" t="s">
        <v>22057</v>
      </c>
      <c r="B3439" s="30" t="s">
        <v>4088</v>
      </c>
      <c r="C3439" s="37">
        <v>46064</v>
      </c>
      <c r="D3439" s="30" t="s">
        <v>24197</v>
      </c>
      <c r="E3439" s="37">
        <v>46064</v>
      </c>
      <c r="F3439" s="30">
        <v>10810</v>
      </c>
      <c r="G3439" s="30" t="s">
        <v>22782</v>
      </c>
      <c r="H3439" s="38">
        <v>1982640</v>
      </c>
      <c r="I3439" s="67">
        <v>0</v>
      </c>
      <c r="J3439" s="38">
        <v>158611</v>
      </c>
      <c r="K3439" s="38">
        <v>2141251</v>
      </c>
      <c r="L3439" s="7" t="s">
        <v>22849</v>
      </c>
      <c r="M3439" s="6">
        <v>46093</v>
      </c>
      <c r="O3439" s="35">
        <f>IF(Table1[[#This Row],[Phân loại]]="Tồn đầu kỳ",Table1[[#This Row],[Tổng giá trị]],0)</f>
        <v>0</v>
      </c>
      <c r="P3439" s="7">
        <f>IF(Table1[[#This Row],[Số còn phải thu ĐK]]&lt;&gt;0,0,IF(Table1[[#This Row],[Phân loại]]="Bán hàng",Table1[[#This Row],[Tổng giá trị]],-Table1[[#This Row],[Tổng giá trị]]))</f>
        <v>2141251</v>
      </c>
      <c r="Q3439" s="35">
        <f t="shared" si="820"/>
        <v>2141251</v>
      </c>
      <c r="R3439" s="7">
        <f>Table1[[#This Row],[Số còn phải thu ĐK]]+Table1[[#This Row],[Giá Trị HD sau CK]]-Table1[[#This Row],[Số tiền đã thu]]</f>
        <v>0</v>
      </c>
      <c r="S3439" s="6">
        <f>IF(Table1[[#This Row],[Ngày hóa đơn]]&lt;&gt;"",Table1[[#This Row],[Ngày hóa đơn]],IF(Table1[[#This Row],[Ngày hạch toán]]&lt;&gt;"",Table1[[#This Row],[Ngày hạch toán]],""))</f>
        <v>46064</v>
      </c>
      <c r="T3439" s="7"/>
      <c r="U3439" s="6">
        <f>IF(Table1[[#This Row],[Ngày tính CN]]="","",S3439+T3439)</f>
        <v>46064</v>
      </c>
      <c r="V3439" s="35">
        <f ca="1">IF(Table1[[#This Row],[Hạn thanh toán]]="","",IF((U3439-NOW())&lt;0,0,(U3439-NOW())))</f>
        <v>0</v>
      </c>
      <c r="W3439" s="35"/>
      <c r="X3439" s="35" t="str">
        <f t="shared" ca="1" si="821"/>
        <v/>
      </c>
      <c r="Y3439" s="2" t="str">
        <f t="shared" si="822"/>
        <v>Đã thanh toán</v>
      </c>
      <c r="Z3439" s="51">
        <f t="shared" si="818"/>
        <v>46064</v>
      </c>
      <c r="AA3439" s="51">
        <f t="shared" si="819"/>
        <v>46093</v>
      </c>
      <c r="AD3439" s="2" t="str">
        <f>VLOOKUP($A3439,MA_KH!$A:$Q,MA_KH!O$1,0)</f>
        <v>MINHCAU</v>
      </c>
      <c r="AE3439" s="2" t="str">
        <f>VLOOKUP($A3439,MA_KH!$A:$Q,MA_KH!P$1,0)</f>
        <v>CÔNG TY CỔ PHẦN THƯƠNG MẠI VÀ DỊCH VỤ MINH CẦU</v>
      </c>
    </row>
    <row r="3440" spans="1:31" ht="25.5" hidden="1" customHeight="1" x14ac:dyDescent="0.2">
      <c r="A3440" s="30" t="s">
        <v>22282</v>
      </c>
      <c r="B3440" s="30" t="s">
        <v>4958</v>
      </c>
      <c r="C3440" s="37">
        <v>46065</v>
      </c>
      <c r="D3440" s="30" t="s">
        <v>24215</v>
      </c>
      <c r="E3440" s="37">
        <v>46065</v>
      </c>
      <c r="F3440" s="30">
        <v>10861</v>
      </c>
      <c r="G3440" s="30" t="s">
        <v>24216</v>
      </c>
      <c r="H3440" s="38">
        <v>615636</v>
      </c>
      <c r="I3440" s="67">
        <v>0</v>
      </c>
      <c r="J3440" s="38">
        <v>49251</v>
      </c>
      <c r="K3440" s="38">
        <v>664887</v>
      </c>
      <c r="L3440" s="7" t="s">
        <v>22849</v>
      </c>
      <c r="O3440" s="35">
        <f>IF(Table1[[#This Row],[Phân loại]]="Tồn đầu kỳ",Table1[[#This Row],[Tổng giá trị]],0)</f>
        <v>0</v>
      </c>
      <c r="P3440" s="7">
        <f>IF(Table1[[#This Row],[Số còn phải thu ĐK]]&lt;&gt;0,0,IF(Table1[[#This Row],[Phân loại]]="Bán hàng",Table1[[#This Row],[Tổng giá trị]],-Table1[[#This Row],[Tổng giá trị]]))</f>
        <v>664887</v>
      </c>
      <c r="Q3440" s="35">
        <f t="shared" si="820"/>
        <v>0</v>
      </c>
      <c r="R3440" s="7">
        <f>Table1[[#This Row],[Số còn phải thu ĐK]]+Table1[[#This Row],[Giá Trị HD sau CK]]-Table1[[#This Row],[Số tiền đã thu]]</f>
        <v>664887</v>
      </c>
      <c r="S3440" s="6">
        <f>IF(Table1[[#This Row],[Ngày hóa đơn]]&lt;&gt;"",Table1[[#This Row],[Ngày hóa đơn]],IF(Table1[[#This Row],[Ngày hạch toán]]&lt;&gt;"",Table1[[#This Row],[Ngày hạch toán]],""))</f>
        <v>46065</v>
      </c>
      <c r="T3440" s="7"/>
      <c r="U3440" s="6">
        <f>IF(Table1[[#This Row],[Ngày tính CN]]="","",S3440+T3440)</f>
        <v>46065</v>
      </c>
      <c r="V3440" s="35">
        <f ca="1">IF(Table1[[#This Row],[Hạn thanh toán]]="","",IF((U3440-NOW())&lt;0,0,(U3440-NOW())))</f>
        <v>0</v>
      </c>
      <c r="W3440" s="35"/>
      <c r="X3440" s="35">
        <f t="shared" ca="1" si="821"/>
        <v>105.49031932870275</v>
      </c>
      <c r="Y3440" s="2" t="str">
        <f t="shared" ca="1" si="822"/>
        <v>Nợ quá hạn từ 90 ngày đến 120 ngày</v>
      </c>
      <c r="Z3440" s="51">
        <f t="shared" si="818"/>
        <v>46065</v>
      </c>
      <c r="AA3440" s="51" t="str">
        <f t="shared" si="819"/>
        <v/>
      </c>
      <c r="AD3440" s="2" t="str">
        <f>VLOOKUP($A3440,MA_KH!$A:$Q,MA_KH!O$1,0)</f>
        <v>SATRA TRUNG TÂM</v>
      </c>
      <c r="AE3440" s="2" t="str">
        <f>VLOOKUP($A3440,MA_KH!$A:$Q,MA_KH!P$1,0)</f>
        <v>TRUNG TÂM ĐIỀU HÀNH SATRAFOODS</v>
      </c>
    </row>
    <row r="3441" spans="1:31" ht="25.5" hidden="1" customHeight="1" x14ac:dyDescent="0.2">
      <c r="A3441" s="30" t="s">
        <v>22306</v>
      </c>
      <c r="B3441" s="30" t="s">
        <v>32</v>
      </c>
      <c r="C3441" s="37">
        <v>46065</v>
      </c>
      <c r="D3441" s="30" t="s">
        <v>24217</v>
      </c>
      <c r="E3441" s="37">
        <v>46065</v>
      </c>
      <c r="F3441" s="30">
        <v>10871</v>
      </c>
      <c r="G3441" s="30" t="s">
        <v>24218</v>
      </c>
      <c r="H3441" s="38">
        <v>1603603</v>
      </c>
      <c r="I3441" s="67">
        <v>0</v>
      </c>
      <c r="J3441" s="38">
        <v>128288</v>
      </c>
      <c r="K3441" s="38">
        <v>1731891</v>
      </c>
      <c r="L3441" s="7" t="s">
        <v>22849</v>
      </c>
      <c r="O3441" s="35">
        <f>IF(Table1[[#This Row],[Phân loại]]="Tồn đầu kỳ",Table1[[#This Row],[Tổng giá trị]],0)</f>
        <v>0</v>
      </c>
      <c r="P3441" s="7">
        <f>IF(Table1[[#This Row],[Số còn phải thu ĐK]]&lt;&gt;0,0,IF(Table1[[#This Row],[Phân loại]]="Bán hàng",Table1[[#This Row],[Tổng giá trị]],-Table1[[#This Row],[Tổng giá trị]]))</f>
        <v>1731891</v>
      </c>
      <c r="Q3441" s="35">
        <f t="shared" si="820"/>
        <v>0</v>
      </c>
      <c r="R3441" s="7">
        <f>Table1[[#This Row],[Số còn phải thu ĐK]]+Table1[[#This Row],[Giá Trị HD sau CK]]-Table1[[#This Row],[Số tiền đã thu]]</f>
        <v>1731891</v>
      </c>
      <c r="S3441" s="6">
        <f>IF(Table1[[#This Row],[Ngày hóa đơn]]&lt;&gt;"",Table1[[#This Row],[Ngày hóa đơn]],IF(Table1[[#This Row],[Ngày hạch toán]]&lt;&gt;"",Table1[[#This Row],[Ngày hạch toán]],""))</f>
        <v>46065</v>
      </c>
      <c r="T3441" s="7"/>
      <c r="U3441" s="6">
        <f>IF(Table1[[#This Row],[Ngày tính CN]]="","",S3441+T3441)</f>
        <v>46065</v>
      </c>
      <c r="V3441" s="35">
        <f ca="1">IF(Table1[[#This Row],[Hạn thanh toán]]="","",IF((U3441-NOW())&lt;0,0,(U3441-NOW())))</f>
        <v>0</v>
      </c>
      <c r="W3441" s="35"/>
      <c r="X3441" s="35">
        <f t="shared" ca="1" si="821"/>
        <v>105.49031932870275</v>
      </c>
      <c r="Y3441" s="2" t="str">
        <f t="shared" ca="1" si="822"/>
        <v>Nợ quá hạn từ 90 ngày đến 120 ngày</v>
      </c>
      <c r="Z3441" s="51">
        <f t="shared" si="818"/>
        <v>46065</v>
      </c>
      <c r="AA3441" s="51" t="str">
        <f t="shared" si="819"/>
        <v/>
      </c>
      <c r="AD3441" s="2" t="str">
        <f>VLOOKUP($A3441,MA_KH!$A:$Q,MA_KH!O$1,0)</f>
        <v>SATRA TRUNG TÂM</v>
      </c>
      <c r="AE3441" s="2" t="str">
        <f>VLOOKUP($A3441,MA_KH!$A:$Q,MA_KH!P$1,0)</f>
        <v>TRUNG TÂM ĐIỀU HÀNH SATRAFOODS</v>
      </c>
    </row>
    <row r="3442" spans="1:31" ht="25.5" hidden="1" customHeight="1" x14ac:dyDescent="0.2">
      <c r="A3442" s="30" t="s">
        <v>22057</v>
      </c>
      <c r="B3442" s="30" t="s">
        <v>4088</v>
      </c>
      <c r="C3442" s="37">
        <v>46065</v>
      </c>
      <c r="D3442" s="30" t="s">
        <v>24223</v>
      </c>
      <c r="E3442" s="37">
        <v>46065</v>
      </c>
      <c r="F3442" s="30">
        <v>10849</v>
      </c>
      <c r="G3442" s="30" t="s">
        <v>22826</v>
      </c>
      <c r="H3442" s="38">
        <v>16522000</v>
      </c>
      <c r="I3442" s="67">
        <v>0</v>
      </c>
      <c r="J3442" s="38">
        <v>1321760</v>
      </c>
      <c r="K3442" s="38">
        <v>17843760</v>
      </c>
      <c r="L3442" s="7" t="s">
        <v>22849</v>
      </c>
      <c r="M3442" s="6">
        <v>46093</v>
      </c>
      <c r="O3442" s="35">
        <f>IF(Table1[[#This Row],[Phân loại]]="Tồn đầu kỳ",Table1[[#This Row],[Tổng giá trị]],0)</f>
        <v>0</v>
      </c>
      <c r="P3442" s="7">
        <f>IF(Table1[[#This Row],[Số còn phải thu ĐK]]&lt;&gt;0,0,IF(Table1[[#This Row],[Phân loại]]="Bán hàng",Table1[[#This Row],[Tổng giá trị]],-Table1[[#This Row],[Tổng giá trị]]))</f>
        <v>17843760</v>
      </c>
      <c r="Q3442" s="35">
        <f t="shared" si="820"/>
        <v>17843760</v>
      </c>
      <c r="R3442" s="7">
        <f>Table1[[#This Row],[Số còn phải thu ĐK]]+Table1[[#This Row],[Giá Trị HD sau CK]]-Table1[[#This Row],[Số tiền đã thu]]</f>
        <v>0</v>
      </c>
      <c r="S3442" s="6">
        <f>IF(Table1[[#This Row],[Ngày hóa đơn]]&lt;&gt;"",Table1[[#This Row],[Ngày hóa đơn]],IF(Table1[[#This Row],[Ngày hạch toán]]&lt;&gt;"",Table1[[#This Row],[Ngày hạch toán]],""))</f>
        <v>46065</v>
      </c>
      <c r="T3442" s="7"/>
      <c r="U3442" s="6">
        <f>IF(Table1[[#This Row],[Ngày tính CN]]="","",S3442+T3442)</f>
        <v>46065</v>
      </c>
      <c r="V3442" s="35">
        <f ca="1">IF(Table1[[#This Row],[Hạn thanh toán]]="","",IF((U3442-NOW())&lt;0,0,(U3442-NOW())))</f>
        <v>0</v>
      </c>
      <c r="W3442" s="35"/>
      <c r="X3442" s="35" t="str">
        <f t="shared" ca="1" si="821"/>
        <v/>
      </c>
      <c r="Y3442" s="2" t="str">
        <f t="shared" si="822"/>
        <v>Đã thanh toán</v>
      </c>
      <c r="Z3442" s="51">
        <f t="shared" si="818"/>
        <v>46065</v>
      </c>
      <c r="AA3442" s="51">
        <f t="shared" si="819"/>
        <v>46093</v>
      </c>
      <c r="AD3442" s="2" t="str">
        <f>VLOOKUP($A3442,MA_KH!$A:$Q,MA_KH!O$1,0)</f>
        <v>MINHCAU</v>
      </c>
      <c r="AE3442" s="2" t="str">
        <f>VLOOKUP($A3442,MA_KH!$A:$Q,MA_KH!P$1,0)</f>
        <v>CÔNG TY CỔ PHẦN THƯƠNG MẠI VÀ DỊCH VỤ MINH CẦU</v>
      </c>
    </row>
    <row r="3443" spans="1:31" ht="25.5" hidden="1" customHeight="1" x14ac:dyDescent="0.2">
      <c r="A3443" s="30" t="s">
        <v>22057</v>
      </c>
      <c r="B3443" s="30" t="s">
        <v>4088</v>
      </c>
      <c r="C3443" s="37">
        <v>46065</v>
      </c>
      <c r="D3443" s="30" t="s">
        <v>24224</v>
      </c>
      <c r="E3443" s="37">
        <v>46065</v>
      </c>
      <c r="F3443" s="30">
        <v>10850</v>
      </c>
      <c r="G3443" s="30" t="s">
        <v>11750</v>
      </c>
      <c r="H3443" s="38">
        <v>4878650</v>
      </c>
      <c r="I3443" s="67">
        <v>0</v>
      </c>
      <c r="J3443" s="38">
        <v>390292</v>
      </c>
      <c r="K3443" s="38">
        <v>5268942</v>
      </c>
      <c r="L3443" s="7" t="s">
        <v>22849</v>
      </c>
      <c r="M3443" s="6">
        <v>46093</v>
      </c>
      <c r="O3443" s="35">
        <f>IF(Table1[[#This Row],[Phân loại]]="Tồn đầu kỳ",Table1[[#This Row],[Tổng giá trị]],0)</f>
        <v>0</v>
      </c>
      <c r="P3443" s="7">
        <f>IF(Table1[[#This Row],[Số còn phải thu ĐK]]&lt;&gt;0,0,IF(Table1[[#This Row],[Phân loại]]="Bán hàng",Table1[[#This Row],[Tổng giá trị]],-Table1[[#This Row],[Tổng giá trị]]))</f>
        <v>5268942</v>
      </c>
      <c r="Q3443" s="35">
        <f t="shared" si="820"/>
        <v>5268942</v>
      </c>
      <c r="R3443" s="7">
        <f>Table1[[#This Row],[Số còn phải thu ĐK]]+Table1[[#This Row],[Giá Trị HD sau CK]]-Table1[[#This Row],[Số tiền đã thu]]</f>
        <v>0</v>
      </c>
      <c r="S3443" s="6">
        <f>IF(Table1[[#This Row],[Ngày hóa đơn]]&lt;&gt;"",Table1[[#This Row],[Ngày hóa đơn]],IF(Table1[[#This Row],[Ngày hạch toán]]&lt;&gt;"",Table1[[#This Row],[Ngày hạch toán]],""))</f>
        <v>46065</v>
      </c>
      <c r="T3443" s="7"/>
      <c r="U3443" s="6">
        <f>IF(Table1[[#This Row],[Ngày tính CN]]="","",S3443+T3443)</f>
        <v>46065</v>
      </c>
      <c r="V3443" s="35">
        <f ca="1">IF(Table1[[#This Row],[Hạn thanh toán]]="","",IF((U3443-NOW())&lt;0,0,(U3443-NOW())))</f>
        <v>0</v>
      </c>
      <c r="W3443" s="35"/>
      <c r="X3443" s="35" t="str">
        <f t="shared" ca="1" si="821"/>
        <v/>
      </c>
      <c r="Y3443" s="2" t="str">
        <f t="shared" si="822"/>
        <v>Đã thanh toán</v>
      </c>
      <c r="Z3443" s="51">
        <f t="shared" si="818"/>
        <v>46065</v>
      </c>
      <c r="AA3443" s="51">
        <f t="shared" si="819"/>
        <v>46093</v>
      </c>
      <c r="AD3443" s="2" t="str">
        <f>VLOOKUP($A3443,MA_KH!$A:$Q,MA_KH!O$1,0)</f>
        <v>MINHCAU</v>
      </c>
      <c r="AE3443" s="2" t="str">
        <f>VLOOKUP($A3443,MA_KH!$A:$Q,MA_KH!P$1,0)</f>
        <v>CÔNG TY CỔ PHẦN THƯƠNG MẠI VÀ DỊCH VỤ MINH CẦU</v>
      </c>
    </row>
    <row r="3444" spans="1:31" ht="25.5" hidden="1" customHeight="1" x14ac:dyDescent="0.2">
      <c r="A3444" s="30" t="s">
        <v>22545</v>
      </c>
      <c r="B3444" s="30" t="s">
        <v>4495</v>
      </c>
      <c r="C3444" s="37">
        <v>46065</v>
      </c>
      <c r="D3444" s="30" t="s">
        <v>24225</v>
      </c>
      <c r="E3444" s="37">
        <v>46065</v>
      </c>
      <c r="F3444" s="30">
        <v>10859</v>
      </c>
      <c r="G3444" s="30" t="s">
        <v>24226</v>
      </c>
      <c r="H3444" s="38">
        <v>664680</v>
      </c>
      <c r="I3444" s="67">
        <v>0</v>
      </c>
      <c r="J3444" s="38">
        <v>53174</v>
      </c>
      <c r="K3444" s="38">
        <v>717854</v>
      </c>
      <c r="L3444" s="7" t="s">
        <v>22849</v>
      </c>
      <c r="M3444" s="6">
        <v>46091</v>
      </c>
      <c r="O3444" s="35">
        <f>IF(Table1[[#This Row],[Phân loại]]="Tồn đầu kỳ",Table1[[#This Row],[Tổng giá trị]],0)</f>
        <v>0</v>
      </c>
      <c r="P3444" s="7">
        <f>IF(Table1[[#This Row],[Số còn phải thu ĐK]]&lt;&gt;0,0,IF(Table1[[#This Row],[Phân loại]]="Bán hàng",Table1[[#This Row],[Tổng giá trị]],-Table1[[#This Row],[Tổng giá trị]]))</f>
        <v>717854</v>
      </c>
      <c r="Q3444" s="35">
        <f t="shared" si="820"/>
        <v>717854</v>
      </c>
      <c r="R3444" s="7">
        <f>Table1[[#This Row],[Số còn phải thu ĐK]]+Table1[[#This Row],[Giá Trị HD sau CK]]-Table1[[#This Row],[Số tiền đã thu]]</f>
        <v>0</v>
      </c>
      <c r="S3444" s="6">
        <f>IF(Table1[[#This Row],[Ngày hóa đơn]]&lt;&gt;"",Table1[[#This Row],[Ngày hóa đơn]],IF(Table1[[#This Row],[Ngày hạch toán]]&lt;&gt;"",Table1[[#This Row],[Ngày hạch toán]],""))</f>
        <v>46065</v>
      </c>
      <c r="T3444" s="7"/>
      <c r="U3444" s="6">
        <f>IF(Table1[[#This Row],[Ngày tính CN]]="","",S3444+T3444)</f>
        <v>46065</v>
      </c>
      <c r="V3444" s="35">
        <f ca="1">IF(Table1[[#This Row],[Hạn thanh toán]]="","",IF((U3444-NOW())&lt;0,0,(U3444-NOW())))</f>
        <v>0</v>
      </c>
      <c r="W3444" s="35"/>
      <c r="X3444" s="35" t="str">
        <f t="shared" ca="1" si="821"/>
        <v/>
      </c>
      <c r="Y3444" s="2" t="str">
        <f t="shared" si="822"/>
        <v>Đã thanh toán</v>
      </c>
      <c r="Z3444" s="51">
        <f t="shared" si="818"/>
        <v>46065</v>
      </c>
      <c r="AA3444" s="51">
        <f t="shared" si="819"/>
        <v>46091</v>
      </c>
      <c r="AD3444" s="2" t="str">
        <f>VLOOKUP($A3444,MA_KH!$A:$Q,MA_KH!O$1,0)</f>
        <v>VNPOST</v>
      </c>
      <c r="AE3444" s="2" t="str">
        <f>VLOOKUP($A3444,MA_KH!$A:$Q,MA_KH!P$1,0)</f>
        <v>TỔNG CÔNG TY BƯU ĐIỆN VIỆT NAM</v>
      </c>
    </row>
    <row r="3445" spans="1:31" ht="25.5" hidden="1" customHeight="1" x14ac:dyDescent="0.2">
      <c r="A3445" s="30" t="s">
        <v>23533</v>
      </c>
      <c r="B3445" s="30" t="s">
        <v>4157</v>
      </c>
      <c r="C3445" s="37">
        <v>46065</v>
      </c>
      <c r="D3445" s="30" t="s">
        <v>24227</v>
      </c>
      <c r="E3445" s="37">
        <v>46065</v>
      </c>
      <c r="F3445" s="30">
        <v>10895</v>
      </c>
      <c r="G3445" s="30" t="s">
        <v>24228</v>
      </c>
      <c r="H3445" s="38">
        <v>638356</v>
      </c>
      <c r="I3445" s="67">
        <v>0</v>
      </c>
      <c r="J3445" s="38">
        <v>51068</v>
      </c>
      <c r="K3445" s="38">
        <v>689424</v>
      </c>
      <c r="L3445" s="7" t="s">
        <v>22849</v>
      </c>
      <c r="M3445" s="6">
        <v>46097</v>
      </c>
      <c r="O3445" s="35">
        <f>IF(Table1[[#This Row],[Phân loại]]="Tồn đầu kỳ",Table1[[#This Row],[Tổng giá trị]],0)</f>
        <v>0</v>
      </c>
      <c r="P3445" s="7">
        <f>IF(Table1[[#This Row],[Số còn phải thu ĐK]]&lt;&gt;0,0,IF(Table1[[#This Row],[Phân loại]]="Bán hàng",Table1[[#This Row],[Tổng giá trị]],-Table1[[#This Row],[Tổng giá trị]]))</f>
        <v>689424</v>
      </c>
      <c r="Q3445" s="35">
        <f t="shared" ref="Q3445:Q3468" si="823">IF(M3445&lt;&gt;"",IF(O3445&lt;&gt;0,O3445,P3445),0)</f>
        <v>689424</v>
      </c>
      <c r="R3445" s="7">
        <f>Table1[[#This Row],[Số còn phải thu ĐK]]+Table1[[#This Row],[Giá Trị HD sau CK]]-Table1[[#This Row],[Số tiền đã thu]]</f>
        <v>0</v>
      </c>
      <c r="S3445" s="6">
        <f>IF(Table1[[#This Row],[Ngày hóa đơn]]&lt;&gt;"",Table1[[#This Row],[Ngày hóa đơn]],IF(Table1[[#This Row],[Ngày hạch toán]]&lt;&gt;"",Table1[[#This Row],[Ngày hạch toán]],""))</f>
        <v>46065</v>
      </c>
      <c r="T3445" s="7"/>
      <c r="U3445" s="6">
        <f>IF(Table1[[#This Row],[Ngày tính CN]]="","",S3445+T3445)</f>
        <v>46065</v>
      </c>
      <c r="V3445" s="35">
        <f ca="1">IF(Table1[[#This Row],[Hạn thanh toán]]="","",IF((U3445-NOW())&lt;0,0,(U3445-NOW())))</f>
        <v>0</v>
      </c>
      <c r="W3445" s="35"/>
      <c r="X3445" s="35" t="str">
        <f t="shared" ref="X3445:X3468" ca="1" si="824">IF(OR(U3445="",R3445=0),"",IF((U3445-NOW())&lt;0,-(U3445-NOW()),0))</f>
        <v/>
      </c>
      <c r="Y3445" s="2" t="str">
        <f t="shared" ref="Y3445:Y3468" si="825">IF(R3445=0,"Đã thanh toán",IF(X3445="","",IF(X3445&lt;=0,"Chưa đến hạn thanh toán",IF(X3445&lt;=30,"Nợ quá hạn 30 ngày",IF(X3445&lt;=60,"Nợ quá hạn từ 30 ngày đến 60 ngày",IF(X3445&lt;=90,"Nợ quá hạn từ 60 ngày đến 90 ngày",IF(X3445&lt;=120,"Nợ quá hạn từ 90 ngày đến 120 ngày","Nợ quá hạn hơn 120 ngày có khả năng mất thanh toán")))))))</f>
        <v>Đã thanh toán</v>
      </c>
      <c r="Z3445" s="51">
        <f t="shared" si="818"/>
        <v>46065</v>
      </c>
      <c r="AA3445" s="51">
        <f t="shared" si="819"/>
        <v>46097</v>
      </c>
      <c r="AD3445" s="2" t="str">
        <f>VLOOKUP($A3445,MA_KH!$A:$Q,MA_KH!O$1,0)</f>
        <v>VITALMART</v>
      </c>
      <c r="AE3445" s="2" t="str">
        <f>VLOOKUP($A3445,MA_KH!$A:$Q,MA_KH!P$1,0)</f>
        <v>CÔNG TY CỔ PHẦN DỊCH VỤ THƯƠNG MẠI VITAL GO</v>
      </c>
    </row>
    <row r="3446" spans="1:31" ht="25.5" hidden="1" customHeight="1" x14ac:dyDescent="0.2">
      <c r="A3446" s="30" t="s">
        <v>22132</v>
      </c>
      <c r="B3446" s="30" t="s">
        <v>4090</v>
      </c>
      <c r="C3446" s="37">
        <v>46065</v>
      </c>
      <c r="D3446" s="30" t="s">
        <v>24229</v>
      </c>
      <c r="E3446" s="37">
        <v>46065</v>
      </c>
      <c r="F3446" s="30">
        <v>10917</v>
      </c>
      <c r="G3446" s="30" t="s">
        <v>4091</v>
      </c>
      <c r="H3446" s="38">
        <v>985225</v>
      </c>
      <c r="I3446" s="67">
        <v>49262</v>
      </c>
      <c r="J3446" s="38">
        <v>74877</v>
      </c>
      <c r="K3446" s="38">
        <v>1010840</v>
      </c>
      <c r="L3446" s="7" t="s">
        <v>22849</v>
      </c>
      <c r="M3446" s="6">
        <v>46107</v>
      </c>
      <c r="O3446" s="35">
        <f>IF(Table1[[#This Row],[Phân loại]]="Tồn đầu kỳ",Table1[[#This Row],[Tổng giá trị]],0)</f>
        <v>0</v>
      </c>
      <c r="P3446" s="7">
        <f>IF(Table1[[#This Row],[Số còn phải thu ĐK]]&lt;&gt;0,0,IF(Table1[[#This Row],[Phân loại]]="Bán hàng",Table1[[#This Row],[Tổng giá trị]],-Table1[[#This Row],[Tổng giá trị]]))</f>
        <v>1010840</v>
      </c>
      <c r="Q3446" s="35">
        <f t="shared" si="823"/>
        <v>1010840</v>
      </c>
      <c r="R3446" s="7">
        <f>Table1[[#This Row],[Số còn phải thu ĐK]]+Table1[[#This Row],[Giá Trị HD sau CK]]-Table1[[#This Row],[Số tiền đã thu]]</f>
        <v>0</v>
      </c>
      <c r="S3446" s="6">
        <f>IF(Table1[[#This Row],[Ngày hóa đơn]]&lt;&gt;"",Table1[[#This Row],[Ngày hóa đơn]],IF(Table1[[#This Row],[Ngày hạch toán]]&lt;&gt;"",Table1[[#This Row],[Ngày hạch toán]],""))</f>
        <v>46065</v>
      </c>
      <c r="T3446" s="7"/>
      <c r="U3446" s="6">
        <f>IF(Table1[[#This Row],[Ngày tính CN]]="","",S3446+T3446)</f>
        <v>46065</v>
      </c>
      <c r="V3446" s="35">
        <f ca="1">IF(Table1[[#This Row],[Hạn thanh toán]]="","",IF((U3446-NOW())&lt;0,0,(U3446-NOW())))</f>
        <v>0</v>
      </c>
      <c r="W3446" s="35"/>
      <c r="X3446" s="35" t="str">
        <f t="shared" ca="1" si="824"/>
        <v/>
      </c>
      <c r="Y3446" s="2" t="str">
        <f t="shared" si="825"/>
        <v>Đã thanh toán</v>
      </c>
      <c r="Z3446" s="51">
        <f t="shared" si="818"/>
        <v>46065</v>
      </c>
      <c r="AA3446" s="51">
        <f t="shared" si="819"/>
        <v>46107</v>
      </c>
      <c r="AD3446" s="2" t="str">
        <f>VLOOKUP($A3446,MA_KH!$A:$Q,MA_KH!O$1,0)</f>
        <v>PTMART</v>
      </c>
      <c r="AE3446" s="2" t="str">
        <f>VLOOKUP($A3446,MA_KH!$A:$Q,MA_KH!P$1,0)</f>
        <v>CÔNG TY CỔ PHẦN PT</v>
      </c>
    </row>
    <row r="3447" spans="1:31" ht="25.5" hidden="1" customHeight="1" x14ac:dyDescent="0.2">
      <c r="A3447" s="39" t="s">
        <v>21956</v>
      </c>
      <c r="B3447" s="39" t="s">
        <v>4191</v>
      </c>
      <c r="C3447" s="37">
        <v>46081</v>
      </c>
      <c r="D3447" s="39"/>
      <c r="E3447" s="37">
        <v>46081</v>
      </c>
      <c r="F3447" s="39" t="s">
        <v>3948</v>
      </c>
      <c r="G3447" s="39" t="s">
        <v>24533</v>
      </c>
      <c r="H3447" s="41">
        <v>105932</v>
      </c>
      <c r="I3447" s="65">
        <v>0</v>
      </c>
      <c r="J3447" s="41">
        <v>8475</v>
      </c>
      <c r="K3447" s="41">
        <v>114406</v>
      </c>
      <c r="L3447" s="68" t="s">
        <v>22850</v>
      </c>
      <c r="O3447" s="35">
        <f>IF(Table1[[#This Row],[Phân loại]]="Tồn đầu kỳ",Table1[[#This Row],[Tổng giá trị]],0)</f>
        <v>0</v>
      </c>
      <c r="P3447" s="7">
        <f>IF(Table1[[#This Row],[Số còn phải thu ĐK]]&lt;&gt;0,0,IF(Table1[[#This Row],[Phân loại]]="Bán hàng",Table1[[#This Row],[Tổng giá trị]],-Table1[[#This Row],[Tổng giá trị]]))</f>
        <v>-114406</v>
      </c>
      <c r="Q3447" s="35">
        <f t="shared" si="823"/>
        <v>0</v>
      </c>
      <c r="R3447" s="7">
        <f>Table1[[#This Row],[Số còn phải thu ĐK]]+Table1[[#This Row],[Giá Trị HD sau CK]]-Table1[[#This Row],[Số tiền đã thu]]</f>
        <v>-114406</v>
      </c>
      <c r="S3447" s="6">
        <f>IF(Table1[[#This Row],[Ngày hóa đơn]]&lt;&gt;"",Table1[[#This Row],[Ngày hóa đơn]],IF(Table1[[#This Row],[Ngày hạch toán]]&lt;&gt;"",Table1[[#This Row],[Ngày hạch toán]],""))</f>
        <v>46081</v>
      </c>
      <c r="T3447" s="7"/>
      <c r="U3447" s="6">
        <f>IF(Table1[[#This Row],[Ngày tính CN]]="","",S3447+T3447)</f>
        <v>46081</v>
      </c>
      <c r="V3447" s="35">
        <f ca="1">IF(Table1[[#This Row],[Hạn thanh toán]]="","",IF((U3447-NOW())&lt;0,0,(U3447-NOW())))</f>
        <v>0</v>
      </c>
      <c r="W3447" s="35"/>
      <c r="X3447" s="35">
        <f t="shared" ca="1" si="824"/>
        <v>89.490319328702753</v>
      </c>
      <c r="Y3447" s="2" t="str">
        <f t="shared" ca="1" si="825"/>
        <v>Nợ quá hạn từ 60 ngày đến 90 ngày</v>
      </c>
      <c r="Z3447" s="51">
        <f t="shared" si="818"/>
        <v>46081</v>
      </c>
      <c r="AA3447" s="51" t="str">
        <f t="shared" si="819"/>
        <v/>
      </c>
      <c r="AD3447" s="2" t="str">
        <f>VLOOKUP($A3447,MA_KH!$A:$Q,MA_KH!O$1,0)</f>
        <v>LARIA (FM)</v>
      </c>
      <c r="AE3447" s="2" t="str">
        <f>VLOOKUP($A3447,MA_KH!$A:$Q,MA_KH!P$1,0)</f>
        <v>CÔNG TY TNHH THƯƠNG MẠI LARIA</v>
      </c>
    </row>
    <row r="3448" spans="1:31" ht="25.5" hidden="1" customHeight="1" x14ac:dyDescent="0.2">
      <c r="A3448" s="30" t="s">
        <v>22306</v>
      </c>
      <c r="B3448" s="30" t="s">
        <v>32</v>
      </c>
      <c r="C3448" s="37">
        <v>46066</v>
      </c>
      <c r="D3448" s="30" t="s">
        <v>24231</v>
      </c>
      <c r="E3448" s="37">
        <v>46066</v>
      </c>
      <c r="F3448" s="30">
        <v>12087</v>
      </c>
      <c r="G3448" s="30" t="s">
        <v>24232</v>
      </c>
      <c r="H3448" s="38">
        <v>1417635</v>
      </c>
      <c r="I3448" s="67">
        <v>0</v>
      </c>
      <c r="J3448" s="38">
        <v>113411</v>
      </c>
      <c r="K3448" s="38">
        <v>1531046</v>
      </c>
      <c r="L3448" s="7" t="s">
        <v>22849</v>
      </c>
      <c r="O3448" s="35">
        <f>IF(Table1[[#This Row],[Phân loại]]="Tồn đầu kỳ",Table1[[#This Row],[Tổng giá trị]],0)</f>
        <v>0</v>
      </c>
      <c r="P3448" s="7">
        <f>IF(Table1[[#This Row],[Số còn phải thu ĐK]]&lt;&gt;0,0,IF(Table1[[#This Row],[Phân loại]]="Bán hàng",Table1[[#This Row],[Tổng giá trị]],-Table1[[#This Row],[Tổng giá trị]]))</f>
        <v>1531046</v>
      </c>
      <c r="Q3448" s="35">
        <f t="shared" si="823"/>
        <v>0</v>
      </c>
      <c r="R3448" s="7">
        <f>Table1[[#This Row],[Số còn phải thu ĐK]]+Table1[[#This Row],[Giá Trị HD sau CK]]-Table1[[#This Row],[Số tiền đã thu]]</f>
        <v>1531046</v>
      </c>
      <c r="S3448" s="6">
        <f>IF(Table1[[#This Row],[Ngày hóa đơn]]&lt;&gt;"",Table1[[#This Row],[Ngày hóa đơn]],IF(Table1[[#This Row],[Ngày hạch toán]]&lt;&gt;"",Table1[[#This Row],[Ngày hạch toán]],""))</f>
        <v>46066</v>
      </c>
      <c r="T3448" s="7"/>
      <c r="U3448" s="6">
        <f>IF(Table1[[#This Row],[Ngày tính CN]]="","",S3448+T3448)</f>
        <v>46066</v>
      </c>
      <c r="V3448" s="35">
        <f ca="1">IF(Table1[[#This Row],[Hạn thanh toán]]="","",IF((U3448-NOW())&lt;0,0,(U3448-NOW())))</f>
        <v>0</v>
      </c>
      <c r="W3448" s="35"/>
      <c r="X3448" s="35">
        <f t="shared" ca="1" si="824"/>
        <v>104.49031932870275</v>
      </c>
      <c r="Y3448" s="2" t="str">
        <f t="shared" ca="1" si="825"/>
        <v>Nợ quá hạn từ 90 ngày đến 120 ngày</v>
      </c>
      <c r="Z3448" s="51">
        <f t="shared" si="818"/>
        <v>46066</v>
      </c>
      <c r="AA3448" s="51" t="str">
        <f t="shared" si="819"/>
        <v/>
      </c>
      <c r="AD3448" s="2" t="str">
        <f>VLOOKUP($A3448,MA_KH!$A:$Q,MA_KH!O$1,0)</f>
        <v>SATRA TRUNG TÂM</v>
      </c>
      <c r="AE3448" s="2" t="str">
        <f>VLOOKUP($A3448,MA_KH!$A:$Q,MA_KH!P$1,0)</f>
        <v>TRUNG TÂM ĐIỀU HÀNH SATRAFOODS</v>
      </c>
    </row>
    <row r="3449" spans="1:31" ht="25.5" hidden="1" customHeight="1" x14ac:dyDescent="0.2">
      <c r="A3449" s="30" t="s">
        <v>22306</v>
      </c>
      <c r="B3449" s="30" t="s">
        <v>32</v>
      </c>
      <c r="C3449" s="37">
        <v>46066</v>
      </c>
      <c r="D3449" s="30" t="s">
        <v>24233</v>
      </c>
      <c r="E3449" s="37">
        <v>46066</v>
      </c>
      <c r="F3449" s="30">
        <v>12094</v>
      </c>
      <c r="G3449" s="30" t="s">
        <v>24234</v>
      </c>
      <c r="H3449" s="38">
        <v>1013408</v>
      </c>
      <c r="I3449" s="67">
        <v>0</v>
      </c>
      <c r="J3449" s="38">
        <v>81073</v>
      </c>
      <c r="K3449" s="38">
        <v>1094481</v>
      </c>
      <c r="L3449" s="7" t="s">
        <v>22849</v>
      </c>
      <c r="O3449" s="35">
        <f>IF(Table1[[#This Row],[Phân loại]]="Tồn đầu kỳ",Table1[[#This Row],[Tổng giá trị]],0)</f>
        <v>0</v>
      </c>
      <c r="P3449" s="7">
        <f>IF(Table1[[#This Row],[Số còn phải thu ĐK]]&lt;&gt;0,0,IF(Table1[[#This Row],[Phân loại]]="Bán hàng",Table1[[#This Row],[Tổng giá trị]],-Table1[[#This Row],[Tổng giá trị]]))</f>
        <v>1094481</v>
      </c>
      <c r="Q3449" s="35">
        <f t="shared" si="823"/>
        <v>0</v>
      </c>
      <c r="R3449" s="7">
        <f>Table1[[#This Row],[Số còn phải thu ĐK]]+Table1[[#This Row],[Giá Trị HD sau CK]]-Table1[[#This Row],[Số tiền đã thu]]</f>
        <v>1094481</v>
      </c>
      <c r="S3449" s="6">
        <f>IF(Table1[[#This Row],[Ngày hóa đơn]]&lt;&gt;"",Table1[[#This Row],[Ngày hóa đơn]],IF(Table1[[#This Row],[Ngày hạch toán]]&lt;&gt;"",Table1[[#This Row],[Ngày hạch toán]],""))</f>
        <v>46066</v>
      </c>
      <c r="T3449" s="7"/>
      <c r="U3449" s="6">
        <f>IF(Table1[[#This Row],[Ngày tính CN]]="","",S3449+T3449)</f>
        <v>46066</v>
      </c>
      <c r="V3449" s="35">
        <f ca="1">IF(Table1[[#This Row],[Hạn thanh toán]]="","",IF((U3449-NOW())&lt;0,0,(U3449-NOW())))</f>
        <v>0</v>
      </c>
      <c r="W3449" s="35"/>
      <c r="X3449" s="35">
        <f t="shared" ca="1" si="824"/>
        <v>104.49031932870275</v>
      </c>
      <c r="Y3449" s="2" t="str">
        <f t="shared" ca="1" si="825"/>
        <v>Nợ quá hạn từ 90 ngày đến 120 ngày</v>
      </c>
      <c r="Z3449" s="51">
        <f t="shared" si="818"/>
        <v>46066</v>
      </c>
      <c r="AA3449" s="51" t="str">
        <f t="shared" si="819"/>
        <v/>
      </c>
      <c r="AD3449" s="2" t="str">
        <f>VLOOKUP($A3449,MA_KH!$A:$Q,MA_KH!O$1,0)</f>
        <v>SATRA TRUNG TÂM</v>
      </c>
      <c r="AE3449" s="2" t="str">
        <f>VLOOKUP($A3449,MA_KH!$A:$Q,MA_KH!P$1,0)</f>
        <v>TRUNG TÂM ĐIỀU HÀNH SATRAFOODS</v>
      </c>
    </row>
    <row r="3450" spans="1:31" ht="25.5" hidden="1" customHeight="1" x14ac:dyDescent="0.2">
      <c r="A3450" s="30" t="s">
        <v>22265</v>
      </c>
      <c r="B3450" s="30" t="s">
        <v>40</v>
      </c>
      <c r="C3450" s="37">
        <v>46066</v>
      </c>
      <c r="D3450" s="30" t="s">
        <v>24235</v>
      </c>
      <c r="E3450" s="37">
        <v>46066</v>
      </c>
      <c r="F3450" s="30">
        <v>12111</v>
      </c>
      <c r="G3450" s="30" t="s">
        <v>24236</v>
      </c>
      <c r="H3450" s="38">
        <v>4265564</v>
      </c>
      <c r="I3450" s="67">
        <v>0</v>
      </c>
      <c r="J3450" s="38">
        <v>341245</v>
      </c>
      <c r="K3450" s="38">
        <v>4606809</v>
      </c>
      <c r="L3450" s="7" t="s">
        <v>22849</v>
      </c>
      <c r="M3450" s="6">
        <v>46094</v>
      </c>
      <c r="O3450" s="35">
        <f>IF(Table1[[#This Row],[Phân loại]]="Tồn đầu kỳ",Table1[[#This Row],[Tổng giá trị]],0)</f>
        <v>0</v>
      </c>
      <c r="P3450" s="7">
        <f>IF(Table1[[#This Row],[Số còn phải thu ĐK]]&lt;&gt;0,0,IF(Table1[[#This Row],[Phân loại]]="Bán hàng",Table1[[#This Row],[Tổng giá trị]],-Table1[[#This Row],[Tổng giá trị]]))</f>
        <v>4606809</v>
      </c>
      <c r="Q3450" s="35">
        <f t="shared" si="823"/>
        <v>4606809</v>
      </c>
      <c r="R3450" s="7">
        <f>Table1[[#This Row],[Số còn phải thu ĐK]]+Table1[[#This Row],[Giá Trị HD sau CK]]-Table1[[#This Row],[Số tiền đã thu]]</f>
        <v>0</v>
      </c>
      <c r="S3450" s="6">
        <f>IF(Table1[[#This Row],[Ngày hóa đơn]]&lt;&gt;"",Table1[[#This Row],[Ngày hóa đơn]],IF(Table1[[#This Row],[Ngày hạch toán]]&lt;&gt;"",Table1[[#This Row],[Ngày hạch toán]],""))</f>
        <v>46066</v>
      </c>
      <c r="T3450" s="7"/>
      <c r="U3450" s="6">
        <f>IF(Table1[[#This Row],[Ngày tính CN]]="","",S3450+T3450)</f>
        <v>46066</v>
      </c>
      <c r="V3450" s="35">
        <f ca="1">IF(Table1[[#This Row],[Hạn thanh toán]]="","",IF((U3450-NOW())&lt;0,0,(U3450-NOW())))</f>
        <v>0</v>
      </c>
      <c r="W3450" s="35"/>
      <c r="X3450" s="35" t="str">
        <f t="shared" ca="1" si="824"/>
        <v/>
      </c>
      <c r="Y3450" s="2" t="str">
        <f t="shared" si="825"/>
        <v>Đã thanh toán</v>
      </c>
      <c r="Z3450" s="51">
        <f t="shared" si="818"/>
        <v>46066</v>
      </c>
      <c r="AA3450" s="51">
        <f t="shared" si="819"/>
        <v>46094</v>
      </c>
      <c r="AD3450" s="2" t="str">
        <f>VLOOKUP($A3450,MA_KH!$A:$Q,MA_KH!O$1,0)</f>
        <v>SATRA - STSG</v>
      </c>
      <c r="AE3450" s="2" t="str">
        <f>VLOOKUP($A3450,MA_KH!$A:$Q,MA_KH!P$1,0)</f>
        <v>CN TCT TM SÀI GÒN – TNHH MTV – SIÊU THỊ SÀI GÒN</v>
      </c>
    </row>
    <row r="3451" spans="1:31" ht="25.5" hidden="1" customHeight="1" x14ac:dyDescent="0.2">
      <c r="A3451" s="30" t="s">
        <v>22306</v>
      </c>
      <c r="B3451" s="30" t="s">
        <v>32</v>
      </c>
      <c r="C3451" s="37">
        <v>46066</v>
      </c>
      <c r="D3451" s="30" t="s">
        <v>24237</v>
      </c>
      <c r="E3451" s="37">
        <v>46066</v>
      </c>
      <c r="F3451" s="30">
        <v>12113</v>
      </c>
      <c r="G3451" s="30" t="s">
        <v>24238</v>
      </c>
      <c r="H3451" s="38">
        <v>1100994</v>
      </c>
      <c r="I3451" s="67">
        <v>0</v>
      </c>
      <c r="J3451" s="38">
        <v>88080</v>
      </c>
      <c r="K3451" s="38">
        <v>1189074</v>
      </c>
      <c r="L3451" s="7" t="s">
        <v>22849</v>
      </c>
      <c r="O3451" s="35">
        <f>IF(Table1[[#This Row],[Phân loại]]="Tồn đầu kỳ",Table1[[#This Row],[Tổng giá trị]],0)</f>
        <v>0</v>
      </c>
      <c r="P3451" s="7">
        <f>IF(Table1[[#This Row],[Số còn phải thu ĐK]]&lt;&gt;0,0,IF(Table1[[#This Row],[Phân loại]]="Bán hàng",Table1[[#This Row],[Tổng giá trị]],-Table1[[#This Row],[Tổng giá trị]]))</f>
        <v>1189074</v>
      </c>
      <c r="Q3451" s="35">
        <f t="shared" si="823"/>
        <v>0</v>
      </c>
      <c r="R3451" s="7">
        <f>Table1[[#This Row],[Số còn phải thu ĐK]]+Table1[[#This Row],[Giá Trị HD sau CK]]-Table1[[#This Row],[Số tiền đã thu]]</f>
        <v>1189074</v>
      </c>
      <c r="S3451" s="6">
        <f>IF(Table1[[#This Row],[Ngày hóa đơn]]&lt;&gt;"",Table1[[#This Row],[Ngày hóa đơn]],IF(Table1[[#This Row],[Ngày hạch toán]]&lt;&gt;"",Table1[[#This Row],[Ngày hạch toán]],""))</f>
        <v>46066</v>
      </c>
      <c r="T3451" s="7"/>
      <c r="U3451" s="6">
        <f>IF(Table1[[#This Row],[Ngày tính CN]]="","",S3451+T3451)</f>
        <v>46066</v>
      </c>
      <c r="V3451" s="35">
        <f ca="1">IF(Table1[[#This Row],[Hạn thanh toán]]="","",IF((U3451-NOW())&lt;0,0,(U3451-NOW())))</f>
        <v>0</v>
      </c>
      <c r="W3451" s="35"/>
      <c r="X3451" s="35">
        <f t="shared" ca="1" si="824"/>
        <v>104.49031932870275</v>
      </c>
      <c r="Y3451" s="2" t="str">
        <f t="shared" ca="1" si="825"/>
        <v>Nợ quá hạn từ 90 ngày đến 120 ngày</v>
      </c>
      <c r="Z3451" s="51">
        <f t="shared" si="818"/>
        <v>46066</v>
      </c>
      <c r="AA3451" s="51" t="str">
        <f t="shared" si="819"/>
        <v/>
      </c>
      <c r="AD3451" s="2" t="str">
        <f>VLOOKUP($A3451,MA_KH!$A:$Q,MA_KH!O$1,0)</f>
        <v>SATRA TRUNG TÂM</v>
      </c>
      <c r="AE3451" s="2" t="str">
        <f>VLOOKUP($A3451,MA_KH!$A:$Q,MA_KH!P$1,0)</f>
        <v>TRUNG TÂM ĐIỀU HÀNH SATRAFOODS</v>
      </c>
    </row>
    <row r="3452" spans="1:31" ht="25.5" hidden="1" customHeight="1" x14ac:dyDescent="0.2">
      <c r="A3452" s="30" t="s">
        <v>22062</v>
      </c>
      <c r="B3452" s="30" t="s">
        <v>4063</v>
      </c>
      <c r="C3452" s="37">
        <v>46066</v>
      </c>
      <c r="D3452" s="30" t="s">
        <v>24239</v>
      </c>
      <c r="E3452" s="37">
        <v>46066</v>
      </c>
      <c r="F3452" s="30">
        <v>12126</v>
      </c>
      <c r="G3452" s="30" t="s">
        <v>24240</v>
      </c>
      <c r="H3452" s="38">
        <v>349833</v>
      </c>
      <c r="I3452" s="67">
        <v>0</v>
      </c>
      <c r="J3452" s="38">
        <v>27987</v>
      </c>
      <c r="K3452" s="38">
        <v>377820</v>
      </c>
      <c r="L3452" s="7" t="s">
        <v>22849</v>
      </c>
      <c r="O3452" s="35">
        <f>IF(Table1[[#This Row],[Phân loại]]="Tồn đầu kỳ",Table1[[#This Row],[Tổng giá trị]],0)</f>
        <v>0</v>
      </c>
      <c r="P3452" s="7">
        <f>IF(Table1[[#This Row],[Số còn phải thu ĐK]]&lt;&gt;0,0,IF(Table1[[#This Row],[Phân loại]]="Bán hàng",Table1[[#This Row],[Tổng giá trị]],-Table1[[#This Row],[Tổng giá trị]]))</f>
        <v>377820</v>
      </c>
      <c r="Q3452" s="35">
        <f t="shared" si="823"/>
        <v>0</v>
      </c>
      <c r="R3452" s="7">
        <f>Table1[[#This Row],[Số còn phải thu ĐK]]+Table1[[#This Row],[Giá Trị HD sau CK]]-Table1[[#This Row],[Số tiền đã thu]]</f>
        <v>377820</v>
      </c>
      <c r="S3452" s="6">
        <f>IF(Table1[[#This Row],[Ngày hóa đơn]]&lt;&gt;"",Table1[[#This Row],[Ngày hóa đơn]],IF(Table1[[#This Row],[Ngày hạch toán]]&lt;&gt;"",Table1[[#This Row],[Ngày hạch toán]],""))</f>
        <v>46066</v>
      </c>
      <c r="T3452" s="7"/>
      <c r="U3452" s="6">
        <f>IF(Table1[[#This Row],[Ngày tính CN]]="","",S3452+T3452)</f>
        <v>46066</v>
      </c>
      <c r="V3452" s="35">
        <f ca="1">IF(Table1[[#This Row],[Hạn thanh toán]]="","",IF((U3452-NOW())&lt;0,0,(U3452-NOW())))</f>
        <v>0</v>
      </c>
      <c r="W3452" s="35"/>
      <c r="X3452" s="35">
        <f t="shared" ca="1" si="824"/>
        <v>104.49031932870275</v>
      </c>
      <c r="Y3452" s="2" t="str">
        <f t="shared" ca="1" si="825"/>
        <v>Nợ quá hạn từ 90 ngày đến 120 ngày</v>
      </c>
      <c r="Z3452" s="51">
        <f t="shared" si="818"/>
        <v>46066</v>
      </c>
      <c r="AA3452" s="51" t="str">
        <f t="shared" si="819"/>
        <v/>
      </c>
      <c r="AD3452" s="2" t="str">
        <f>VLOOKUP($A3452,MA_KH!$A:$Q,MA_KH!O$1,0)</f>
        <v>NHATMINH</v>
      </c>
      <c r="AE3452" s="2" t="str">
        <f>VLOOKUP($A3452,MA_KH!$A:$Q,MA_KH!P$1,0)</f>
        <v>CÔNG TY TNHH SẢN XUẤT THƯƠNG MẠI DỊCH VỤ NHẬT MINH BAKERY</v>
      </c>
    </row>
    <row r="3453" spans="1:31" ht="25.5" hidden="1" customHeight="1" x14ac:dyDescent="0.2">
      <c r="A3453" s="30" t="s">
        <v>22306</v>
      </c>
      <c r="B3453" s="30" t="s">
        <v>32</v>
      </c>
      <c r="C3453" s="37">
        <v>46066</v>
      </c>
      <c r="D3453" s="30" t="s">
        <v>24243</v>
      </c>
      <c r="E3453" s="37">
        <v>46066</v>
      </c>
      <c r="F3453" s="30">
        <v>12122</v>
      </c>
      <c r="G3453" s="30" t="s">
        <v>24244</v>
      </c>
      <c r="H3453" s="38">
        <v>504060</v>
      </c>
      <c r="I3453" s="67">
        <v>0</v>
      </c>
      <c r="J3453" s="38">
        <v>40325</v>
      </c>
      <c r="K3453" s="38">
        <v>544385</v>
      </c>
      <c r="L3453" s="7" t="s">
        <v>22849</v>
      </c>
      <c r="O3453" s="35">
        <f>IF(Table1[[#This Row],[Phân loại]]="Tồn đầu kỳ",Table1[[#This Row],[Tổng giá trị]],0)</f>
        <v>0</v>
      </c>
      <c r="P3453" s="7">
        <f>IF(Table1[[#This Row],[Số còn phải thu ĐK]]&lt;&gt;0,0,IF(Table1[[#This Row],[Phân loại]]="Bán hàng",Table1[[#This Row],[Tổng giá trị]],-Table1[[#This Row],[Tổng giá trị]]))</f>
        <v>544385</v>
      </c>
      <c r="Q3453" s="35">
        <f t="shared" si="823"/>
        <v>0</v>
      </c>
      <c r="R3453" s="7">
        <f>Table1[[#This Row],[Số còn phải thu ĐK]]+Table1[[#This Row],[Giá Trị HD sau CK]]-Table1[[#This Row],[Số tiền đã thu]]</f>
        <v>544385</v>
      </c>
      <c r="S3453" s="6">
        <f>IF(Table1[[#This Row],[Ngày hóa đơn]]&lt;&gt;"",Table1[[#This Row],[Ngày hóa đơn]],IF(Table1[[#This Row],[Ngày hạch toán]]&lt;&gt;"",Table1[[#This Row],[Ngày hạch toán]],""))</f>
        <v>46066</v>
      </c>
      <c r="T3453" s="7"/>
      <c r="U3453" s="6">
        <f>IF(Table1[[#This Row],[Ngày tính CN]]="","",S3453+T3453)</f>
        <v>46066</v>
      </c>
      <c r="V3453" s="35">
        <f ca="1">IF(Table1[[#This Row],[Hạn thanh toán]]="","",IF((U3453-NOW())&lt;0,0,(U3453-NOW())))</f>
        <v>0</v>
      </c>
      <c r="W3453" s="35"/>
      <c r="X3453" s="35">
        <f t="shared" ca="1" si="824"/>
        <v>104.49031932870275</v>
      </c>
      <c r="Y3453" s="2" t="str">
        <f t="shared" ca="1" si="825"/>
        <v>Nợ quá hạn từ 90 ngày đến 120 ngày</v>
      </c>
      <c r="Z3453" s="51">
        <f t="shared" si="818"/>
        <v>46066</v>
      </c>
      <c r="AA3453" s="51" t="str">
        <f t="shared" si="819"/>
        <v/>
      </c>
      <c r="AD3453" s="2" t="str">
        <f>VLOOKUP($A3453,MA_KH!$A:$Q,MA_KH!O$1,0)</f>
        <v>SATRA TRUNG TÂM</v>
      </c>
      <c r="AE3453" s="2" t="str">
        <f>VLOOKUP($A3453,MA_KH!$A:$Q,MA_KH!P$1,0)</f>
        <v>TRUNG TÂM ĐIỀU HÀNH SATRAFOODS</v>
      </c>
    </row>
    <row r="3454" spans="1:31" ht="25.5" hidden="1" customHeight="1" x14ac:dyDescent="0.2">
      <c r="A3454" s="30" t="s">
        <v>22506</v>
      </c>
      <c r="B3454" s="30" t="s">
        <v>3960</v>
      </c>
      <c r="C3454" s="37">
        <v>46066</v>
      </c>
      <c r="D3454" s="30" t="s">
        <v>24247</v>
      </c>
      <c r="E3454" s="37">
        <v>46066</v>
      </c>
      <c r="F3454" s="30">
        <v>12101</v>
      </c>
      <c r="G3454" s="30" t="s">
        <v>24248</v>
      </c>
      <c r="H3454" s="38">
        <v>2375865</v>
      </c>
      <c r="I3454" s="67">
        <v>213829</v>
      </c>
      <c r="J3454" s="38">
        <v>172963</v>
      </c>
      <c r="K3454" s="38">
        <v>2334999</v>
      </c>
      <c r="L3454" s="7" t="s">
        <v>22849</v>
      </c>
      <c r="M3454" s="6">
        <v>46101</v>
      </c>
      <c r="O3454" s="35">
        <f>IF(Table1[[#This Row],[Phân loại]]="Tồn đầu kỳ",Table1[[#This Row],[Tổng giá trị]],0)</f>
        <v>0</v>
      </c>
      <c r="P3454" s="7">
        <f>IF(Table1[[#This Row],[Số còn phải thu ĐK]]&lt;&gt;0,0,IF(Table1[[#This Row],[Phân loại]]="Bán hàng",Table1[[#This Row],[Tổng giá trị]],-Table1[[#This Row],[Tổng giá trị]]))</f>
        <v>2334999</v>
      </c>
      <c r="Q3454" s="35">
        <f t="shared" si="823"/>
        <v>2334999</v>
      </c>
      <c r="R3454" s="7">
        <f>Table1[[#This Row],[Số còn phải thu ĐK]]+Table1[[#This Row],[Giá Trị HD sau CK]]-Table1[[#This Row],[Số tiền đã thu]]</f>
        <v>0</v>
      </c>
      <c r="S3454" s="6">
        <f>IF(Table1[[#This Row],[Ngày hóa đơn]]&lt;&gt;"",Table1[[#This Row],[Ngày hóa đơn]],IF(Table1[[#This Row],[Ngày hạch toán]]&lt;&gt;"",Table1[[#This Row],[Ngày hạch toán]],""))</f>
        <v>46066</v>
      </c>
      <c r="T3454" s="7"/>
      <c r="U3454" s="6">
        <f>IF(Table1[[#This Row],[Ngày tính CN]]="","",S3454+T3454)</f>
        <v>46066</v>
      </c>
      <c r="V3454" s="35">
        <f ca="1">IF(Table1[[#This Row],[Hạn thanh toán]]="","",IF((U3454-NOW())&lt;0,0,(U3454-NOW())))</f>
        <v>0</v>
      </c>
      <c r="W3454" s="35"/>
      <c r="X3454" s="35" t="str">
        <f t="shared" ca="1" si="824"/>
        <v/>
      </c>
      <c r="Y3454" s="2" t="str">
        <f t="shared" si="825"/>
        <v>Đã thanh toán</v>
      </c>
      <c r="Z3454" s="51">
        <f t="shared" si="818"/>
        <v>46066</v>
      </c>
      <c r="AA3454" s="51">
        <f t="shared" si="819"/>
        <v>46101</v>
      </c>
      <c r="AD3454" s="2" t="str">
        <f>VLOOKUP($A3454,MA_KH!$A:$Q,MA_KH!O$1,0)</f>
        <v>TMART</v>
      </c>
      <c r="AE3454" s="2" t="str">
        <f>VLOOKUP($A3454,MA_KH!$A:$Q,MA_KH!P$1,0)</f>
        <v>CÔNG TY CỔ PHẦN T - MARTSTORES</v>
      </c>
    </row>
    <row r="3455" spans="1:31" ht="25.5" hidden="1" customHeight="1" x14ac:dyDescent="0.2">
      <c r="A3455" s="30" t="s">
        <v>22306</v>
      </c>
      <c r="B3455" s="30" t="s">
        <v>32</v>
      </c>
      <c r="C3455" s="37">
        <v>46067</v>
      </c>
      <c r="D3455" s="30" t="s">
        <v>24255</v>
      </c>
      <c r="E3455" s="37">
        <v>46067</v>
      </c>
      <c r="F3455" s="30">
        <v>12151</v>
      </c>
      <c r="G3455" s="30" t="s">
        <v>24256</v>
      </c>
      <c r="H3455" s="38">
        <v>784850</v>
      </c>
      <c r="I3455" s="67">
        <v>0</v>
      </c>
      <c r="J3455" s="38">
        <v>62788</v>
      </c>
      <c r="K3455" s="38">
        <v>847638</v>
      </c>
      <c r="L3455" s="7" t="s">
        <v>22849</v>
      </c>
      <c r="O3455" s="35">
        <f>IF(Table1[[#This Row],[Phân loại]]="Tồn đầu kỳ",Table1[[#This Row],[Tổng giá trị]],0)</f>
        <v>0</v>
      </c>
      <c r="P3455" s="7">
        <f>IF(Table1[[#This Row],[Số còn phải thu ĐK]]&lt;&gt;0,0,IF(Table1[[#This Row],[Phân loại]]="Bán hàng",Table1[[#This Row],[Tổng giá trị]],-Table1[[#This Row],[Tổng giá trị]]))</f>
        <v>847638</v>
      </c>
      <c r="Q3455" s="35">
        <f t="shared" si="823"/>
        <v>0</v>
      </c>
      <c r="R3455" s="7">
        <f>Table1[[#This Row],[Số còn phải thu ĐK]]+Table1[[#This Row],[Giá Trị HD sau CK]]-Table1[[#This Row],[Số tiền đã thu]]</f>
        <v>847638</v>
      </c>
      <c r="S3455" s="6">
        <f>IF(Table1[[#This Row],[Ngày hóa đơn]]&lt;&gt;"",Table1[[#This Row],[Ngày hóa đơn]],IF(Table1[[#This Row],[Ngày hạch toán]]&lt;&gt;"",Table1[[#This Row],[Ngày hạch toán]],""))</f>
        <v>46067</v>
      </c>
      <c r="T3455" s="7"/>
      <c r="U3455" s="6">
        <f>IF(Table1[[#This Row],[Ngày tính CN]]="","",S3455+T3455)</f>
        <v>46067</v>
      </c>
      <c r="V3455" s="35">
        <f ca="1">IF(Table1[[#This Row],[Hạn thanh toán]]="","",IF((U3455-NOW())&lt;0,0,(U3455-NOW())))</f>
        <v>0</v>
      </c>
      <c r="W3455" s="35"/>
      <c r="X3455" s="35">
        <f t="shared" ca="1" si="824"/>
        <v>103.49031932870275</v>
      </c>
      <c r="Y3455" s="2" t="str">
        <f t="shared" ca="1" si="825"/>
        <v>Nợ quá hạn từ 90 ngày đến 120 ngày</v>
      </c>
      <c r="Z3455" s="51">
        <f t="shared" si="818"/>
        <v>46067</v>
      </c>
      <c r="AA3455" s="51" t="str">
        <f t="shared" si="819"/>
        <v/>
      </c>
      <c r="AD3455" s="2" t="str">
        <f>VLOOKUP($A3455,MA_KH!$A:$Q,MA_KH!O$1,0)</f>
        <v>SATRA TRUNG TÂM</v>
      </c>
      <c r="AE3455" s="2" t="str">
        <f>VLOOKUP($A3455,MA_KH!$A:$Q,MA_KH!P$1,0)</f>
        <v>TRUNG TÂM ĐIỀU HÀNH SATRAFOODS</v>
      </c>
    </row>
    <row r="3456" spans="1:31" ht="25.5" hidden="1" customHeight="1" x14ac:dyDescent="0.2">
      <c r="A3456" s="30" t="s">
        <v>22306</v>
      </c>
      <c r="B3456" s="30" t="s">
        <v>32</v>
      </c>
      <c r="C3456" s="37">
        <v>46067</v>
      </c>
      <c r="D3456" s="30" t="s">
        <v>24257</v>
      </c>
      <c r="E3456" s="37">
        <v>46067</v>
      </c>
      <c r="F3456" s="30">
        <v>12152</v>
      </c>
      <c r="G3456" s="30" t="s">
        <v>24258</v>
      </c>
      <c r="H3456" s="38">
        <v>2690330</v>
      </c>
      <c r="I3456" s="67">
        <v>0</v>
      </c>
      <c r="J3456" s="38">
        <v>215226</v>
      </c>
      <c r="K3456" s="38">
        <v>2905556</v>
      </c>
      <c r="L3456" s="7" t="s">
        <v>22849</v>
      </c>
      <c r="O3456" s="35">
        <f>IF(Table1[[#This Row],[Phân loại]]="Tồn đầu kỳ",Table1[[#This Row],[Tổng giá trị]],0)</f>
        <v>0</v>
      </c>
      <c r="P3456" s="7">
        <f>IF(Table1[[#This Row],[Số còn phải thu ĐK]]&lt;&gt;0,0,IF(Table1[[#This Row],[Phân loại]]="Bán hàng",Table1[[#This Row],[Tổng giá trị]],-Table1[[#This Row],[Tổng giá trị]]))</f>
        <v>2905556</v>
      </c>
      <c r="Q3456" s="35">
        <f t="shared" si="823"/>
        <v>0</v>
      </c>
      <c r="R3456" s="7">
        <f>Table1[[#This Row],[Số còn phải thu ĐK]]+Table1[[#This Row],[Giá Trị HD sau CK]]-Table1[[#This Row],[Số tiền đã thu]]</f>
        <v>2905556</v>
      </c>
      <c r="S3456" s="6">
        <f>IF(Table1[[#This Row],[Ngày hóa đơn]]&lt;&gt;"",Table1[[#This Row],[Ngày hóa đơn]],IF(Table1[[#This Row],[Ngày hạch toán]]&lt;&gt;"",Table1[[#This Row],[Ngày hạch toán]],""))</f>
        <v>46067</v>
      </c>
      <c r="T3456" s="7"/>
      <c r="U3456" s="6">
        <f>IF(Table1[[#This Row],[Ngày tính CN]]="","",S3456+T3456)</f>
        <v>46067</v>
      </c>
      <c r="V3456" s="35">
        <f ca="1">IF(Table1[[#This Row],[Hạn thanh toán]]="","",IF((U3456-NOW())&lt;0,0,(U3456-NOW())))</f>
        <v>0</v>
      </c>
      <c r="W3456" s="35"/>
      <c r="X3456" s="35">
        <f t="shared" ca="1" si="824"/>
        <v>103.49031932870275</v>
      </c>
      <c r="Y3456" s="2" t="str">
        <f t="shared" ca="1" si="825"/>
        <v>Nợ quá hạn từ 90 ngày đến 120 ngày</v>
      </c>
      <c r="Z3456" s="51">
        <f t="shared" si="818"/>
        <v>46067</v>
      </c>
      <c r="AA3456" s="51" t="str">
        <f t="shared" si="819"/>
        <v/>
      </c>
      <c r="AD3456" s="2" t="str">
        <f>VLOOKUP($A3456,MA_KH!$A:$Q,MA_KH!O$1,0)</f>
        <v>SATRA TRUNG TÂM</v>
      </c>
      <c r="AE3456" s="2" t="str">
        <f>VLOOKUP($A3456,MA_KH!$A:$Q,MA_KH!P$1,0)</f>
        <v>TRUNG TÂM ĐIỀU HÀNH SATRAFOODS</v>
      </c>
    </row>
    <row r="3457" spans="1:31" ht="25.5" hidden="1" customHeight="1" x14ac:dyDescent="0.2">
      <c r="A3457" s="30" t="s">
        <v>22436</v>
      </c>
      <c r="B3457" s="30" t="s">
        <v>3966</v>
      </c>
      <c r="C3457" s="37">
        <v>46076</v>
      </c>
      <c r="D3457" s="30" t="s">
        <v>24272</v>
      </c>
      <c r="E3457" s="37">
        <v>46076</v>
      </c>
      <c r="F3457" s="30">
        <v>443</v>
      </c>
      <c r="G3457" s="30" t="s">
        <v>24273</v>
      </c>
      <c r="H3457" s="38">
        <v>110780</v>
      </c>
      <c r="I3457" s="67">
        <v>0</v>
      </c>
      <c r="J3457" s="38">
        <v>8862</v>
      </c>
      <c r="K3457" s="38">
        <v>119642</v>
      </c>
      <c r="L3457" s="68" t="s">
        <v>41</v>
      </c>
      <c r="O3457" s="35">
        <f>IF(Table1[[#This Row],[Phân loại]]="Tồn đầu kỳ",Table1[[#This Row],[Tổng giá trị]],0)</f>
        <v>0</v>
      </c>
      <c r="P3457" s="7">
        <f>IF(Table1[[#This Row],[Số còn phải thu ĐK]]&lt;&gt;0,0,IF(Table1[[#This Row],[Phân loại]]="Bán hàng",Table1[[#This Row],[Tổng giá trị]],-Table1[[#This Row],[Tổng giá trị]]))</f>
        <v>-119642</v>
      </c>
      <c r="Q3457" s="35">
        <f t="shared" si="823"/>
        <v>0</v>
      </c>
      <c r="R3457" s="7">
        <f>Table1[[#This Row],[Số còn phải thu ĐK]]+Table1[[#This Row],[Giá Trị HD sau CK]]-Table1[[#This Row],[Số tiền đã thu]]</f>
        <v>-119642</v>
      </c>
      <c r="S3457" s="6">
        <f>IF(Table1[[#This Row],[Ngày hóa đơn]]&lt;&gt;"",Table1[[#This Row],[Ngày hóa đơn]],IF(Table1[[#This Row],[Ngày hạch toán]]&lt;&gt;"",Table1[[#This Row],[Ngày hạch toán]],""))</f>
        <v>46076</v>
      </c>
      <c r="T3457" s="7"/>
      <c r="U3457" s="6">
        <f>IF(Table1[[#This Row],[Ngày tính CN]]="","",S3457+T3457)</f>
        <v>46076</v>
      </c>
      <c r="V3457" s="35">
        <f ca="1">IF(Table1[[#This Row],[Hạn thanh toán]]="","",IF((U3457-NOW())&lt;0,0,(U3457-NOW())))</f>
        <v>0</v>
      </c>
      <c r="W3457" s="35"/>
      <c r="X3457" s="35">
        <f t="shared" ca="1" si="824"/>
        <v>94.490319328702753</v>
      </c>
      <c r="Y3457" s="2" t="str">
        <f t="shared" ca="1" si="825"/>
        <v>Nợ quá hạn từ 90 ngày đến 120 ngày</v>
      </c>
      <c r="Z3457" s="51">
        <f t="shared" si="818"/>
        <v>46076</v>
      </c>
      <c r="AA3457" s="51" t="str">
        <f t="shared" si="819"/>
        <v/>
      </c>
      <c r="AD3457" s="2" t="str">
        <f>VLOOKUP($A3457,MA_KH!$A:$Q,MA_KH!O$1,0)</f>
        <v>SMART</v>
      </c>
      <c r="AE3457" s="2" t="str">
        <f>VLOOKUP($A3457,MA_KH!$A:$Q,MA_KH!P$1,0)</f>
        <v>CÔNG TY TNHH KINH DOANH THƯƠNG MẠI VÀ DỊCH VỤ SUNSHINE MART</v>
      </c>
    </row>
    <row r="3458" spans="1:31" ht="25.5" hidden="1" customHeight="1" x14ac:dyDescent="0.2">
      <c r="A3458" s="30" t="s">
        <v>22306</v>
      </c>
      <c r="B3458" s="30" t="s">
        <v>32</v>
      </c>
      <c r="C3458" s="37">
        <v>46077</v>
      </c>
      <c r="D3458" s="30" t="s">
        <v>24289</v>
      </c>
      <c r="E3458" s="37">
        <v>46077</v>
      </c>
      <c r="F3458" s="30">
        <v>13147</v>
      </c>
      <c r="G3458" s="30" t="s">
        <v>24290</v>
      </c>
      <c r="H3458" s="38">
        <v>1061398</v>
      </c>
      <c r="I3458" s="67">
        <v>0</v>
      </c>
      <c r="J3458" s="38">
        <v>84912</v>
      </c>
      <c r="K3458" s="38">
        <v>1146310</v>
      </c>
      <c r="L3458" s="7" t="s">
        <v>22849</v>
      </c>
      <c r="O3458" s="35">
        <f>IF(Table1[[#This Row],[Phân loại]]="Tồn đầu kỳ",Table1[[#This Row],[Tổng giá trị]],0)</f>
        <v>0</v>
      </c>
      <c r="P3458" s="7">
        <f>IF(Table1[[#This Row],[Số còn phải thu ĐK]]&lt;&gt;0,0,IF(Table1[[#This Row],[Phân loại]]="Bán hàng",Table1[[#This Row],[Tổng giá trị]],-Table1[[#This Row],[Tổng giá trị]]))</f>
        <v>1146310</v>
      </c>
      <c r="Q3458" s="35">
        <f t="shared" si="823"/>
        <v>0</v>
      </c>
      <c r="R3458" s="7">
        <f>Table1[[#This Row],[Số còn phải thu ĐK]]+Table1[[#This Row],[Giá Trị HD sau CK]]-Table1[[#This Row],[Số tiền đã thu]]</f>
        <v>1146310</v>
      </c>
      <c r="S3458" s="6">
        <f>IF(Table1[[#This Row],[Ngày hóa đơn]]&lt;&gt;"",Table1[[#This Row],[Ngày hóa đơn]],IF(Table1[[#This Row],[Ngày hạch toán]]&lt;&gt;"",Table1[[#This Row],[Ngày hạch toán]],""))</f>
        <v>46077</v>
      </c>
      <c r="T3458" s="7"/>
      <c r="U3458" s="6">
        <f>IF(Table1[[#This Row],[Ngày tính CN]]="","",S3458+T3458)</f>
        <v>46077</v>
      </c>
      <c r="V3458" s="35">
        <f ca="1">IF(Table1[[#This Row],[Hạn thanh toán]]="","",IF((U3458-NOW())&lt;0,0,(U3458-NOW())))</f>
        <v>0</v>
      </c>
      <c r="W3458" s="35"/>
      <c r="X3458" s="35">
        <f t="shared" ca="1" si="824"/>
        <v>93.490319328702753</v>
      </c>
      <c r="Y3458" s="2" t="str">
        <f t="shared" ca="1" si="825"/>
        <v>Nợ quá hạn từ 90 ngày đến 120 ngày</v>
      </c>
      <c r="Z3458" s="51">
        <f t="shared" si="818"/>
        <v>46077</v>
      </c>
      <c r="AA3458" s="51" t="str">
        <f t="shared" si="819"/>
        <v/>
      </c>
      <c r="AD3458" s="2" t="str">
        <f>VLOOKUP($A3458,MA_KH!$A:$Q,MA_KH!O$1,0)</f>
        <v>SATRA TRUNG TÂM</v>
      </c>
      <c r="AE3458" s="2" t="str">
        <f>VLOOKUP($A3458,MA_KH!$A:$Q,MA_KH!P$1,0)</f>
        <v>TRUNG TÂM ĐIỀU HÀNH SATRAFOODS</v>
      </c>
    </row>
    <row r="3459" spans="1:31" ht="25.5" hidden="1" customHeight="1" x14ac:dyDescent="0.2">
      <c r="A3459" s="30" t="s">
        <v>22306</v>
      </c>
      <c r="B3459" s="30" t="s">
        <v>32</v>
      </c>
      <c r="C3459" s="37">
        <v>46078</v>
      </c>
      <c r="D3459" s="30" t="s">
        <v>24299</v>
      </c>
      <c r="E3459" s="37">
        <v>46078</v>
      </c>
      <c r="F3459" s="30">
        <v>13213</v>
      </c>
      <c r="G3459" s="30" t="s">
        <v>24300</v>
      </c>
      <c r="H3459" s="38">
        <v>899657</v>
      </c>
      <c r="I3459" s="67">
        <v>0</v>
      </c>
      <c r="J3459" s="38">
        <v>71973</v>
      </c>
      <c r="K3459" s="38">
        <v>971630</v>
      </c>
      <c r="L3459" s="7" t="s">
        <v>22849</v>
      </c>
      <c r="O3459" s="35">
        <f>IF(Table1[[#This Row],[Phân loại]]="Tồn đầu kỳ",Table1[[#This Row],[Tổng giá trị]],0)</f>
        <v>0</v>
      </c>
      <c r="P3459" s="7">
        <f>IF(Table1[[#This Row],[Số còn phải thu ĐK]]&lt;&gt;0,0,IF(Table1[[#This Row],[Phân loại]]="Bán hàng",Table1[[#This Row],[Tổng giá trị]],-Table1[[#This Row],[Tổng giá trị]]))</f>
        <v>971630</v>
      </c>
      <c r="Q3459" s="35">
        <f t="shared" si="823"/>
        <v>0</v>
      </c>
      <c r="R3459" s="7">
        <f>Table1[[#This Row],[Số còn phải thu ĐK]]+Table1[[#This Row],[Giá Trị HD sau CK]]-Table1[[#This Row],[Số tiền đã thu]]</f>
        <v>971630</v>
      </c>
      <c r="S3459" s="6">
        <f>IF(Table1[[#This Row],[Ngày hóa đơn]]&lt;&gt;"",Table1[[#This Row],[Ngày hóa đơn]],IF(Table1[[#This Row],[Ngày hạch toán]]&lt;&gt;"",Table1[[#This Row],[Ngày hạch toán]],""))</f>
        <v>46078</v>
      </c>
      <c r="T3459" s="7"/>
      <c r="U3459" s="6">
        <f>IF(Table1[[#This Row],[Ngày tính CN]]="","",S3459+T3459)</f>
        <v>46078</v>
      </c>
      <c r="V3459" s="35">
        <f ca="1">IF(Table1[[#This Row],[Hạn thanh toán]]="","",IF((U3459-NOW())&lt;0,0,(U3459-NOW())))</f>
        <v>0</v>
      </c>
      <c r="W3459" s="35"/>
      <c r="X3459" s="35">
        <f t="shared" ca="1" si="824"/>
        <v>92.490319328702753</v>
      </c>
      <c r="Y3459" s="2" t="str">
        <f t="shared" ca="1" si="825"/>
        <v>Nợ quá hạn từ 90 ngày đến 120 ngày</v>
      </c>
      <c r="Z3459" s="51">
        <f t="shared" si="818"/>
        <v>46078</v>
      </c>
      <c r="AA3459" s="51" t="str">
        <f t="shared" si="819"/>
        <v/>
      </c>
      <c r="AD3459" s="2" t="str">
        <f>VLOOKUP($A3459,MA_KH!$A:$Q,MA_KH!O$1,0)</f>
        <v>SATRA TRUNG TÂM</v>
      </c>
      <c r="AE3459" s="2" t="str">
        <f>VLOOKUP($A3459,MA_KH!$A:$Q,MA_KH!P$1,0)</f>
        <v>TRUNG TÂM ĐIỀU HÀNH SATRAFOODS</v>
      </c>
    </row>
    <row r="3460" spans="1:31" ht="25.5" hidden="1" customHeight="1" x14ac:dyDescent="0.2">
      <c r="A3460" s="30" t="s">
        <v>22306</v>
      </c>
      <c r="B3460" s="30" t="s">
        <v>32</v>
      </c>
      <c r="C3460" s="37">
        <v>46078</v>
      </c>
      <c r="D3460" s="30" t="s">
        <v>24301</v>
      </c>
      <c r="E3460" s="37">
        <v>46078</v>
      </c>
      <c r="F3460" s="30">
        <v>13215</v>
      </c>
      <c r="G3460" s="30" t="s">
        <v>24302</v>
      </c>
      <c r="H3460" s="38">
        <v>966745</v>
      </c>
      <c r="I3460" s="67">
        <v>0</v>
      </c>
      <c r="J3460" s="38">
        <v>77340</v>
      </c>
      <c r="K3460" s="38">
        <v>1044085</v>
      </c>
      <c r="L3460" s="7" t="s">
        <v>22849</v>
      </c>
      <c r="O3460" s="35">
        <f>IF(Table1[[#This Row],[Phân loại]]="Tồn đầu kỳ",Table1[[#This Row],[Tổng giá trị]],0)</f>
        <v>0</v>
      </c>
      <c r="P3460" s="7">
        <f>IF(Table1[[#This Row],[Số còn phải thu ĐK]]&lt;&gt;0,0,IF(Table1[[#This Row],[Phân loại]]="Bán hàng",Table1[[#This Row],[Tổng giá trị]],-Table1[[#This Row],[Tổng giá trị]]))</f>
        <v>1044085</v>
      </c>
      <c r="Q3460" s="35">
        <f t="shared" si="823"/>
        <v>0</v>
      </c>
      <c r="R3460" s="7">
        <f>Table1[[#This Row],[Số còn phải thu ĐK]]+Table1[[#This Row],[Giá Trị HD sau CK]]-Table1[[#This Row],[Số tiền đã thu]]</f>
        <v>1044085</v>
      </c>
      <c r="S3460" s="6">
        <f>IF(Table1[[#This Row],[Ngày hóa đơn]]&lt;&gt;"",Table1[[#This Row],[Ngày hóa đơn]],IF(Table1[[#This Row],[Ngày hạch toán]]&lt;&gt;"",Table1[[#This Row],[Ngày hạch toán]],""))</f>
        <v>46078</v>
      </c>
      <c r="T3460" s="7"/>
      <c r="U3460" s="6">
        <f>IF(Table1[[#This Row],[Ngày tính CN]]="","",S3460+T3460)</f>
        <v>46078</v>
      </c>
      <c r="V3460" s="35">
        <f ca="1">IF(Table1[[#This Row],[Hạn thanh toán]]="","",IF((U3460-NOW())&lt;0,0,(U3460-NOW())))</f>
        <v>0</v>
      </c>
      <c r="W3460" s="35"/>
      <c r="X3460" s="35">
        <f t="shared" ca="1" si="824"/>
        <v>92.490319328702753</v>
      </c>
      <c r="Y3460" s="2" t="str">
        <f t="shared" ca="1" si="825"/>
        <v>Nợ quá hạn từ 90 ngày đến 120 ngày</v>
      </c>
      <c r="Z3460" s="51">
        <f t="shared" ref="Z3460:Z3523" si="826">IF(S3460="","",S3460)</f>
        <v>46078</v>
      </c>
      <c r="AA3460" s="51" t="str">
        <f t="shared" ref="AA3460:AA3523" si="827">IF(M3460="","",M3460)</f>
        <v/>
      </c>
      <c r="AD3460" s="2" t="str">
        <f>VLOOKUP($A3460,MA_KH!$A:$Q,MA_KH!O$1,0)</f>
        <v>SATRA TRUNG TÂM</v>
      </c>
      <c r="AE3460" s="2" t="str">
        <f>VLOOKUP($A3460,MA_KH!$A:$Q,MA_KH!P$1,0)</f>
        <v>TRUNG TÂM ĐIỀU HÀNH SATRAFOODS</v>
      </c>
    </row>
    <row r="3461" spans="1:31" ht="25.5" hidden="1" customHeight="1" x14ac:dyDescent="0.2">
      <c r="A3461" s="30" t="s">
        <v>22306</v>
      </c>
      <c r="B3461" s="30" t="s">
        <v>32</v>
      </c>
      <c r="C3461" s="37">
        <v>46078</v>
      </c>
      <c r="D3461" s="30" t="s">
        <v>24305</v>
      </c>
      <c r="E3461" s="37">
        <v>46078</v>
      </c>
      <c r="F3461" s="30">
        <v>13220</v>
      </c>
      <c r="G3461" s="30" t="s">
        <v>24306</v>
      </c>
      <c r="H3461" s="38">
        <v>452535</v>
      </c>
      <c r="I3461" s="67">
        <v>0</v>
      </c>
      <c r="J3461" s="38">
        <v>36203</v>
      </c>
      <c r="K3461" s="38">
        <v>488738</v>
      </c>
      <c r="L3461" s="7" t="s">
        <v>22849</v>
      </c>
      <c r="O3461" s="35">
        <f>IF(Table1[[#This Row],[Phân loại]]="Tồn đầu kỳ",Table1[[#This Row],[Tổng giá trị]],0)</f>
        <v>0</v>
      </c>
      <c r="P3461" s="7">
        <f>IF(Table1[[#This Row],[Số còn phải thu ĐK]]&lt;&gt;0,0,IF(Table1[[#This Row],[Phân loại]]="Bán hàng",Table1[[#This Row],[Tổng giá trị]],-Table1[[#This Row],[Tổng giá trị]]))</f>
        <v>488738</v>
      </c>
      <c r="Q3461" s="35">
        <f t="shared" si="823"/>
        <v>0</v>
      </c>
      <c r="R3461" s="7">
        <f>Table1[[#This Row],[Số còn phải thu ĐK]]+Table1[[#This Row],[Giá Trị HD sau CK]]-Table1[[#This Row],[Số tiền đã thu]]</f>
        <v>488738</v>
      </c>
      <c r="S3461" s="6">
        <f>IF(Table1[[#This Row],[Ngày hóa đơn]]&lt;&gt;"",Table1[[#This Row],[Ngày hóa đơn]],IF(Table1[[#This Row],[Ngày hạch toán]]&lt;&gt;"",Table1[[#This Row],[Ngày hạch toán]],""))</f>
        <v>46078</v>
      </c>
      <c r="T3461" s="7"/>
      <c r="U3461" s="6">
        <f>IF(Table1[[#This Row],[Ngày tính CN]]="","",S3461+T3461)</f>
        <v>46078</v>
      </c>
      <c r="V3461" s="35">
        <f ca="1">IF(Table1[[#This Row],[Hạn thanh toán]]="","",IF((U3461-NOW())&lt;0,0,(U3461-NOW())))</f>
        <v>0</v>
      </c>
      <c r="W3461" s="35"/>
      <c r="X3461" s="35">
        <f t="shared" ca="1" si="824"/>
        <v>92.490319328702753</v>
      </c>
      <c r="Y3461" s="2" t="str">
        <f t="shared" ca="1" si="825"/>
        <v>Nợ quá hạn từ 90 ngày đến 120 ngày</v>
      </c>
      <c r="Z3461" s="51">
        <f t="shared" si="826"/>
        <v>46078</v>
      </c>
      <c r="AA3461" s="51" t="str">
        <f t="shared" si="827"/>
        <v/>
      </c>
      <c r="AD3461" s="2" t="str">
        <f>VLOOKUP($A3461,MA_KH!$A:$Q,MA_KH!O$1,0)</f>
        <v>SATRA TRUNG TÂM</v>
      </c>
      <c r="AE3461" s="2" t="str">
        <f>VLOOKUP($A3461,MA_KH!$A:$Q,MA_KH!P$1,0)</f>
        <v>TRUNG TÂM ĐIỀU HÀNH SATRAFOODS</v>
      </c>
    </row>
    <row r="3462" spans="1:31" ht="25.5" hidden="1" customHeight="1" x14ac:dyDescent="0.2">
      <c r="A3462" s="30" t="s">
        <v>22306</v>
      </c>
      <c r="B3462" s="30" t="s">
        <v>32</v>
      </c>
      <c r="C3462" s="37">
        <v>46078</v>
      </c>
      <c r="D3462" s="30" t="s">
        <v>24307</v>
      </c>
      <c r="E3462" s="37">
        <v>46078</v>
      </c>
      <c r="F3462" s="30">
        <v>13223</v>
      </c>
      <c r="G3462" s="30" t="s">
        <v>24308</v>
      </c>
      <c r="H3462" s="38">
        <v>662966</v>
      </c>
      <c r="I3462" s="67">
        <v>0</v>
      </c>
      <c r="J3462" s="38">
        <v>53037</v>
      </c>
      <c r="K3462" s="38">
        <v>716003</v>
      </c>
      <c r="L3462" s="7" t="s">
        <v>22849</v>
      </c>
      <c r="O3462" s="35">
        <f>IF(Table1[[#This Row],[Phân loại]]="Tồn đầu kỳ",Table1[[#This Row],[Tổng giá trị]],0)</f>
        <v>0</v>
      </c>
      <c r="P3462" s="7">
        <f>IF(Table1[[#This Row],[Số còn phải thu ĐK]]&lt;&gt;0,0,IF(Table1[[#This Row],[Phân loại]]="Bán hàng",Table1[[#This Row],[Tổng giá trị]],-Table1[[#This Row],[Tổng giá trị]]))</f>
        <v>716003</v>
      </c>
      <c r="Q3462" s="35">
        <f t="shared" si="823"/>
        <v>0</v>
      </c>
      <c r="R3462" s="7">
        <f>Table1[[#This Row],[Số còn phải thu ĐK]]+Table1[[#This Row],[Giá Trị HD sau CK]]-Table1[[#This Row],[Số tiền đã thu]]</f>
        <v>716003</v>
      </c>
      <c r="S3462" s="6">
        <f>IF(Table1[[#This Row],[Ngày hóa đơn]]&lt;&gt;"",Table1[[#This Row],[Ngày hóa đơn]],IF(Table1[[#This Row],[Ngày hạch toán]]&lt;&gt;"",Table1[[#This Row],[Ngày hạch toán]],""))</f>
        <v>46078</v>
      </c>
      <c r="T3462" s="7"/>
      <c r="U3462" s="6">
        <f>IF(Table1[[#This Row],[Ngày tính CN]]="","",S3462+T3462)</f>
        <v>46078</v>
      </c>
      <c r="V3462" s="35">
        <f ca="1">IF(Table1[[#This Row],[Hạn thanh toán]]="","",IF((U3462-NOW())&lt;0,0,(U3462-NOW())))</f>
        <v>0</v>
      </c>
      <c r="W3462" s="35"/>
      <c r="X3462" s="35">
        <f t="shared" ca="1" si="824"/>
        <v>92.490319328702753</v>
      </c>
      <c r="Y3462" s="2" t="str">
        <f t="shared" ca="1" si="825"/>
        <v>Nợ quá hạn từ 90 ngày đến 120 ngày</v>
      </c>
      <c r="Z3462" s="51">
        <f t="shared" si="826"/>
        <v>46078</v>
      </c>
      <c r="AA3462" s="51" t="str">
        <f t="shared" si="827"/>
        <v/>
      </c>
      <c r="AD3462" s="2" t="str">
        <f>VLOOKUP($A3462,MA_KH!$A:$Q,MA_KH!O$1,0)</f>
        <v>SATRA TRUNG TÂM</v>
      </c>
      <c r="AE3462" s="2" t="str">
        <f>VLOOKUP($A3462,MA_KH!$A:$Q,MA_KH!P$1,0)</f>
        <v>TRUNG TÂM ĐIỀU HÀNH SATRAFOODS</v>
      </c>
    </row>
    <row r="3463" spans="1:31" ht="25.5" hidden="1" customHeight="1" x14ac:dyDescent="0.2">
      <c r="A3463" s="30" t="s">
        <v>22050</v>
      </c>
      <c r="B3463" s="30" t="s">
        <v>4088</v>
      </c>
      <c r="C3463" s="37">
        <v>46078</v>
      </c>
      <c r="D3463" s="30" t="s">
        <v>24309</v>
      </c>
      <c r="E3463" s="37">
        <v>46078</v>
      </c>
      <c r="F3463" s="30">
        <v>13197</v>
      </c>
      <c r="G3463" s="30" t="s">
        <v>24310</v>
      </c>
      <c r="H3463" s="38">
        <v>5070370</v>
      </c>
      <c r="I3463" s="67">
        <v>0</v>
      </c>
      <c r="J3463" s="38">
        <v>405630</v>
      </c>
      <c r="K3463" s="38">
        <v>5476000</v>
      </c>
      <c r="L3463" s="7" t="s">
        <v>22849</v>
      </c>
      <c r="M3463" s="6">
        <v>46093</v>
      </c>
      <c r="O3463" s="35">
        <f>IF(Table1[[#This Row],[Phân loại]]="Tồn đầu kỳ",Table1[[#This Row],[Tổng giá trị]],0)</f>
        <v>0</v>
      </c>
      <c r="P3463" s="7">
        <f>IF(Table1[[#This Row],[Số còn phải thu ĐK]]&lt;&gt;0,0,IF(Table1[[#This Row],[Phân loại]]="Bán hàng",Table1[[#This Row],[Tổng giá trị]],-Table1[[#This Row],[Tổng giá trị]]))</f>
        <v>5476000</v>
      </c>
      <c r="Q3463" s="35">
        <f t="shared" si="823"/>
        <v>5476000</v>
      </c>
      <c r="R3463" s="7">
        <f>Table1[[#This Row],[Số còn phải thu ĐK]]+Table1[[#This Row],[Giá Trị HD sau CK]]-Table1[[#This Row],[Số tiền đã thu]]</f>
        <v>0</v>
      </c>
      <c r="S3463" s="6">
        <f>IF(Table1[[#This Row],[Ngày hóa đơn]]&lt;&gt;"",Table1[[#This Row],[Ngày hóa đơn]],IF(Table1[[#This Row],[Ngày hạch toán]]&lt;&gt;"",Table1[[#This Row],[Ngày hạch toán]],""))</f>
        <v>46078</v>
      </c>
      <c r="T3463" s="7"/>
      <c r="U3463" s="6">
        <f>IF(Table1[[#This Row],[Ngày tính CN]]="","",S3463+T3463)</f>
        <v>46078</v>
      </c>
      <c r="V3463" s="35">
        <f ca="1">IF(Table1[[#This Row],[Hạn thanh toán]]="","",IF((U3463-NOW())&lt;0,0,(U3463-NOW())))</f>
        <v>0</v>
      </c>
      <c r="W3463" s="35"/>
      <c r="X3463" s="35" t="str">
        <f t="shared" ca="1" si="824"/>
        <v/>
      </c>
      <c r="Y3463" s="2" t="str">
        <f t="shared" si="825"/>
        <v>Đã thanh toán</v>
      </c>
      <c r="Z3463" s="51">
        <f t="shared" si="826"/>
        <v>46078</v>
      </c>
      <c r="AA3463" s="51">
        <f t="shared" si="827"/>
        <v>46093</v>
      </c>
      <c r="AD3463" s="2" t="str">
        <f>VLOOKUP($A3463,MA_KH!$A:$Q,MA_KH!O$1,0)</f>
        <v>MINHCAU</v>
      </c>
      <c r="AE3463" s="2" t="str">
        <f>VLOOKUP($A3463,MA_KH!$A:$Q,MA_KH!P$1,0)</f>
        <v>CÔNG TY CỔ PHẦN THƯƠNG MẠI VÀ DỊCH VỤ MINH CẦU</v>
      </c>
    </row>
    <row r="3464" spans="1:31" ht="25.5" hidden="1" customHeight="1" x14ac:dyDescent="0.2">
      <c r="A3464" s="30" t="s">
        <v>22055</v>
      </c>
      <c r="B3464" s="30" t="s">
        <v>11747</v>
      </c>
      <c r="C3464" s="37">
        <v>46078</v>
      </c>
      <c r="D3464" s="30" t="s">
        <v>24311</v>
      </c>
      <c r="E3464" s="37">
        <v>46078</v>
      </c>
      <c r="F3464" s="30">
        <v>13199</v>
      </c>
      <c r="G3464" s="30" t="s">
        <v>24312</v>
      </c>
      <c r="H3464" s="38">
        <v>5034935</v>
      </c>
      <c r="I3464" s="67">
        <v>0</v>
      </c>
      <c r="J3464" s="38">
        <v>402795</v>
      </c>
      <c r="K3464" s="38">
        <v>5437730</v>
      </c>
      <c r="L3464" s="7" t="s">
        <v>22849</v>
      </c>
      <c r="M3464" s="6">
        <v>46093</v>
      </c>
      <c r="O3464" s="35">
        <f>IF(Table1[[#This Row],[Phân loại]]="Tồn đầu kỳ",Table1[[#This Row],[Tổng giá trị]],0)</f>
        <v>0</v>
      </c>
      <c r="P3464" s="7">
        <f>IF(Table1[[#This Row],[Số còn phải thu ĐK]]&lt;&gt;0,0,IF(Table1[[#This Row],[Phân loại]]="Bán hàng",Table1[[#This Row],[Tổng giá trị]],-Table1[[#This Row],[Tổng giá trị]]))</f>
        <v>5437730</v>
      </c>
      <c r="Q3464" s="35">
        <f t="shared" si="823"/>
        <v>5437730</v>
      </c>
      <c r="R3464" s="7">
        <f>Table1[[#This Row],[Số còn phải thu ĐK]]+Table1[[#This Row],[Giá Trị HD sau CK]]-Table1[[#This Row],[Số tiền đã thu]]</f>
        <v>0</v>
      </c>
      <c r="S3464" s="6">
        <f>IF(Table1[[#This Row],[Ngày hóa đơn]]&lt;&gt;"",Table1[[#This Row],[Ngày hóa đơn]],IF(Table1[[#This Row],[Ngày hạch toán]]&lt;&gt;"",Table1[[#This Row],[Ngày hạch toán]],""))</f>
        <v>46078</v>
      </c>
      <c r="T3464" s="7"/>
      <c r="U3464" s="6">
        <f>IF(Table1[[#This Row],[Ngày tính CN]]="","",S3464+T3464)</f>
        <v>46078</v>
      </c>
      <c r="V3464" s="35">
        <f ca="1">IF(Table1[[#This Row],[Hạn thanh toán]]="","",IF((U3464-NOW())&lt;0,0,(U3464-NOW())))</f>
        <v>0</v>
      </c>
      <c r="W3464" s="35"/>
      <c r="X3464" s="35" t="str">
        <f t="shared" ca="1" si="824"/>
        <v/>
      </c>
      <c r="Y3464" s="2" t="str">
        <f t="shared" si="825"/>
        <v>Đã thanh toán</v>
      </c>
      <c r="Z3464" s="51">
        <f t="shared" si="826"/>
        <v>46078</v>
      </c>
      <c r="AA3464" s="51">
        <f t="shared" si="827"/>
        <v>46093</v>
      </c>
      <c r="AD3464" s="2" t="str">
        <f>VLOOKUP($A3464,MA_KH!$A:$Q,MA_KH!O$1,0)</f>
        <v>MINHCAU</v>
      </c>
      <c r="AE3464" s="2" t="str">
        <f>VLOOKUP($A3464,MA_KH!$A:$Q,MA_KH!P$1,0)</f>
        <v>CÔNG TY CỔ PHẦN THƯƠNG MẠI VÀ DỊCH VỤ MINH CẦU</v>
      </c>
    </row>
    <row r="3465" spans="1:31" ht="25.5" hidden="1" customHeight="1" x14ac:dyDescent="0.2">
      <c r="A3465" s="30" t="s">
        <v>22049</v>
      </c>
      <c r="B3465" s="30" t="s">
        <v>4088</v>
      </c>
      <c r="C3465" s="37">
        <v>46078</v>
      </c>
      <c r="D3465" s="30" t="s">
        <v>24313</v>
      </c>
      <c r="E3465" s="37">
        <v>46078</v>
      </c>
      <c r="F3465" s="30">
        <v>13200</v>
      </c>
      <c r="G3465" s="30" t="s">
        <v>24314</v>
      </c>
      <c r="H3465" s="38">
        <v>7935995</v>
      </c>
      <c r="I3465" s="67">
        <v>0</v>
      </c>
      <c r="J3465" s="38">
        <v>634880</v>
      </c>
      <c r="K3465" s="38">
        <v>8570875</v>
      </c>
      <c r="L3465" s="7" t="s">
        <v>22849</v>
      </c>
      <c r="M3465" s="6">
        <v>46093</v>
      </c>
      <c r="O3465" s="35">
        <f>IF(Table1[[#This Row],[Phân loại]]="Tồn đầu kỳ",Table1[[#This Row],[Tổng giá trị]],0)</f>
        <v>0</v>
      </c>
      <c r="P3465" s="7">
        <f>IF(Table1[[#This Row],[Số còn phải thu ĐK]]&lt;&gt;0,0,IF(Table1[[#This Row],[Phân loại]]="Bán hàng",Table1[[#This Row],[Tổng giá trị]],-Table1[[#This Row],[Tổng giá trị]]))</f>
        <v>8570875</v>
      </c>
      <c r="Q3465" s="35">
        <f t="shared" si="823"/>
        <v>8570875</v>
      </c>
      <c r="R3465" s="7">
        <f>Table1[[#This Row],[Số còn phải thu ĐK]]+Table1[[#This Row],[Giá Trị HD sau CK]]-Table1[[#This Row],[Số tiền đã thu]]</f>
        <v>0</v>
      </c>
      <c r="S3465" s="6">
        <f>IF(Table1[[#This Row],[Ngày hóa đơn]]&lt;&gt;"",Table1[[#This Row],[Ngày hóa đơn]],IF(Table1[[#This Row],[Ngày hạch toán]]&lt;&gt;"",Table1[[#This Row],[Ngày hạch toán]],""))</f>
        <v>46078</v>
      </c>
      <c r="T3465" s="7"/>
      <c r="U3465" s="6">
        <f>IF(Table1[[#This Row],[Ngày tính CN]]="","",S3465+T3465)</f>
        <v>46078</v>
      </c>
      <c r="V3465" s="35">
        <f ca="1">IF(Table1[[#This Row],[Hạn thanh toán]]="","",IF((U3465-NOW())&lt;0,0,(U3465-NOW())))</f>
        <v>0</v>
      </c>
      <c r="W3465" s="35"/>
      <c r="X3465" s="35" t="str">
        <f t="shared" ca="1" si="824"/>
        <v/>
      </c>
      <c r="Y3465" s="2" t="str">
        <f t="shared" si="825"/>
        <v>Đã thanh toán</v>
      </c>
      <c r="Z3465" s="51">
        <f t="shared" si="826"/>
        <v>46078</v>
      </c>
      <c r="AA3465" s="51">
        <f t="shared" si="827"/>
        <v>46093</v>
      </c>
      <c r="AD3465" s="2" t="str">
        <f>VLOOKUP($A3465,MA_KH!$A:$Q,MA_KH!O$1,0)</f>
        <v>MINHCAU</v>
      </c>
      <c r="AE3465" s="2" t="str">
        <f>VLOOKUP($A3465,MA_KH!$A:$Q,MA_KH!P$1,0)</f>
        <v>CÔNG TY CỔ PHẦN THƯƠNG MẠI VÀ DỊCH VỤ MINH CẦU</v>
      </c>
    </row>
    <row r="3466" spans="1:31" ht="25.5" hidden="1" customHeight="1" x14ac:dyDescent="0.2">
      <c r="A3466" s="30" t="s">
        <v>22053</v>
      </c>
      <c r="B3466" s="30" t="s">
        <v>4088</v>
      </c>
      <c r="C3466" s="37">
        <v>46078</v>
      </c>
      <c r="D3466" s="30" t="s">
        <v>24315</v>
      </c>
      <c r="E3466" s="37">
        <v>46078</v>
      </c>
      <c r="F3466" s="30">
        <v>13201</v>
      </c>
      <c r="G3466" s="30" t="s">
        <v>24316</v>
      </c>
      <c r="H3466" s="38">
        <v>3115805</v>
      </c>
      <c r="I3466" s="67">
        <v>0</v>
      </c>
      <c r="J3466" s="38">
        <v>249264</v>
      </c>
      <c r="K3466" s="38">
        <v>3365069</v>
      </c>
      <c r="L3466" s="7" t="s">
        <v>22849</v>
      </c>
      <c r="M3466" s="6">
        <v>46093</v>
      </c>
      <c r="O3466" s="35">
        <f>IF(Table1[[#This Row],[Phân loại]]="Tồn đầu kỳ",Table1[[#This Row],[Tổng giá trị]],0)</f>
        <v>0</v>
      </c>
      <c r="P3466" s="7">
        <f>IF(Table1[[#This Row],[Số còn phải thu ĐK]]&lt;&gt;0,0,IF(Table1[[#This Row],[Phân loại]]="Bán hàng",Table1[[#This Row],[Tổng giá trị]],-Table1[[#This Row],[Tổng giá trị]]))</f>
        <v>3365069</v>
      </c>
      <c r="Q3466" s="35">
        <f t="shared" si="823"/>
        <v>3365069</v>
      </c>
      <c r="R3466" s="7">
        <f>Table1[[#This Row],[Số còn phải thu ĐK]]+Table1[[#This Row],[Giá Trị HD sau CK]]-Table1[[#This Row],[Số tiền đã thu]]</f>
        <v>0</v>
      </c>
      <c r="S3466" s="6">
        <f>IF(Table1[[#This Row],[Ngày hóa đơn]]&lt;&gt;"",Table1[[#This Row],[Ngày hóa đơn]],IF(Table1[[#This Row],[Ngày hạch toán]]&lt;&gt;"",Table1[[#This Row],[Ngày hạch toán]],""))</f>
        <v>46078</v>
      </c>
      <c r="T3466" s="7"/>
      <c r="U3466" s="6">
        <f>IF(Table1[[#This Row],[Ngày tính CN]]="","",S3466+T3466)</f>
        <v>46078</v>
      </c>
      <c r="V3466" s="35">
        <f ca="1">IF(Table1[[#This Row],[Hạn thanh toán]]="","",IF((U3466-NOW())&lt;0,0,(U3466-NOW())))</f>
        <v>0</v>
      </c>
      <c r="W3466" s="35"/>
      <c r="X3466" s="35" t="str">
        <f t="shared" ca="1" si="824"/>
        <v/>
      </c>
      <c r="Y3466" s="2" t="str">
        <f t="shared" si="825"/>
        <v>Đã thanh toán</v>
      </c>
      <c r="Z3466" s="51">
        <f t="shared" si="826"/>
        <v>46078</v>
      </c>
      <c r="AA3466" s="51">
        <f t="shared" si="827"/>
        <v>46093</v>
      </c>
      <c r="AD3466" s="2" t="str">
        <f>VLOOKUP($A3466,MA_KH!$A:$Q,MA_KH!O$1,0)</f>
        <v>MINHCAU</v>
      </c>
      <c r="AE3466" s="2" t="str">
        <f>VLOOKUP($A3466,MA_KH!$A:$Q,MA_KH!P$1,0)</f>
        <v>CÔNG TY CỔ PHẦN THƯƠNG MẠI VÀ DỊCH VỤ MINH CẦU</v>
      </c>
    </row>
    <row r="3467" spans="1:31" ht="25.5" hidden="1" customHeight="1" x14ac:dyDescent="0.2">
      <c r="A3467" s="30" t="s">
        <v>22052</v>
      </c>
      <c r="B3467" s="30" t="s">
        <v>4088</v>
      </c>
      <c r="C3467" s="37">
        <v>46078</v>
      </c>
      <c r="D3467" s="30" t="s">
        <v>24317</v>
      </c>
      <c r="E3467" s="37">
        <v>46078</v>
      </c>
      <c r="F3467" s="30">
        <v>13202</v>
      </c>
      <c r="G3467" s="30" t="s">
        <v>24318</v>
      </c>
      <c r="H3467" s="38">
        <v>4598095</v>
      </c>
      <c r="I3467" s="67">
        <v>0</v>
      </c>
      <c r="J3467" s="38">
        <v>367848</v>
      </c>
      <c r="K3467" s="38">
        <v>4965943</v>
      </c>
      <c r="L3467" s="7" t="s">
        <v>22849</v>
      </c>
      <c r="M3467" s="6">
        <v>46093</v>
      </c>
      <c r="O3467" s="35">
        <f>IF(Table1[[#This Row],[Phân loại]]="Tồn đầu kỳ",Table1[[#This Row],[Tổng giá trị]],0)</f>
        <v>0</v>
      </c>
      <c r="P3467" s="7">
        <f>IF(Table1[[#This Row],[Số còn phải thu ĐK]]&lt;&gt;0,0,IF(Table1[[#This Row],[Phân loại]]="Bán hàng",Table1[[#This Row],[Tổng giá trị]],-Table1[[#This Row],[Tổng giá trị]]))</f>
        <v>4965943</v>
      </c>
      <c r="Q3467" s="35">
        <f t="shared" si="823"/>
        <v>4965943</v>
      </c>
      <c r="R3467" s="7">
        <f>Table1[[#This Row],[Số còn phải thu ĐK]]+Table1[[#This Row],[Giá Trị HD sau CK]]-Table1[[#This Row],[Số tiền đã thu]]</f>
        <v>0</v>
      </c>
      <c r="S3467" s="6">
        <f>IF(Table1[[#This Row],[Ngày hóa đơn]]&lt;&gt;"",Table1[[#This Row],[Ngày hóa đơn]],IF(Table1[[#This Row],[Ngày hạch toán]]&lt;&gt;"",Table1[[#This Row],[Ngày hạch toán]],""))</f>
        <v>46078</v>
      </c>
      <c r="T3467" s="7"/>
      <c r="U3467" s="6">
        <f>IF(Table1[[#This Row],[Ngày tính CN]]="","",S3467+T3467)</f>
        <v>46078</v>
      </c>
      <c r="V3467" s="35">
        <f ca="1">IF(Table1[[#This Row],[Hạn thanh toán]]="","",IF((U3467-NOW())&lt;0,0,(U3467-NOW())))</f>
        <v>0</v>
      </c>
      <c r="W3467" s="35"/>
      <c r="X3467" s="35" t="str">
        <f t="shared" ca="1" si="824"/>
        <v/>
      </c>
      <c r="Y3467" s="2" t="str">
        <f t="shared" si="825"/>
        <v>Đã thanh toán</v>
      </c>
      <c r="Z3467" s="51">
        <f t="shared" si="826"/>
        <v>46078</v>
      </c>
      <c r="AA3467" s="51">
        <f t="shared" si="827"/>
        <v>46093</v>
      </c>
      <c r="AD3467" s="2" t="str">
        <f>VLOOKUP($A3467,MA_KH!$A:$Q,MA_KH!O$1,0)</f>
        <v>MINHCAU</v>
      </c>
      <c r="AE3467" s="2" t="str">
        <f>VLOOKUP($A3467,MA_KH!$A:$Q,MA_KH!P$1,0)</f>
        <v>CÔNG TY CỔ PHẦN THƯƠNG MẠI VÀ DỊCH VỤ MINH CẦU</v>
      </c>
    </row>
    <row r="3468" spans="1:31" ht="25.5" hidden="1" customHeight="1" x14ac:dyDescent="0.2">
      <c r="A3468" s="30" t="s">
        <v>22054</v>
      </c>
      <c r="B3468" s="30" t="s">
        <v>4088</v>
      </c>
      <c r="C3468" s="37">
        <v>46078</v>
      </c>
      <c r="D3468" s="30" t="s">
        <v>24319</v>
      </c>
      <c r="E3468" s="37">
        <v>46078</v>
      </c>
      <c r="F3468" s="30">
        <v>13206</v>
      </c>
      <c r="G3468" s="30" t="s">
        <v>24320</v>
      </c>
      <c r="H3468" s="38">
        <v>4125820</v>
      </c>
      <c r="I3468" s="67">
        <v>0</v>
      </c>
      <c r="J3468" s="38">
        <v>330066</v>
      </c>
      <c r="K3468" s="38">
        <v>4455886</v>
      </c>
      <c r="L3468" s="7" t="s">
        <v>22849</v>
      </c>
      <c r="M3468" s="6">
        <v>46093</v>
      </c>
      <c r="O3468" s="35">
        <f>IF(Table1[[#This Row],[Phân loại]]="Tồn đầu kỳ",Table1[[#This Row],[Tổng giá trị]],0)</f>
        <v>0</v>
      </c>
      <c r="P3468" s="7">
        <f>IF(Table1[[#This Row],[Số còn phải thu ĐK]]&lt;&gt;0,0,IF(Table1[[#This Row],[Phân loại]]="Bán hàng",Table1[[#This Row],[Tổng giá trị]],-Table1[[#This Row],[Tổng giá trị]]))</f>
        <v>4455886</v>
      </c>
      <c r="Q3468" s="35">
        <f t="shared" si="823"/>
        <v>4455886</v>
      </c>
      <c r="R3468" s="7">
        <f>Table1[[#This Row],[Số còn phải thu ĐK]]+Table1[[#This Row],[Giá Trị HD sau CK]]-Table1[[#This Row],[Số tiền đã thu]]</f>
        <v>0</v>
      </c>
      <c r="S3468" s="6">
        <f>IF(Table1[[#This Row],[Ngày hóa đơn]]&lt;&gt;"",Table1[[#This Row],[Ngày hóa đơn]],IF(Table1[[#This Row],[Ngày hạch toán]]&lt;&gt;"",Table1[[#This Row],[Ngày hạch toán]],""))</f>
        <v>46078</v>
      </c>
      <c r="T3468" s="7"/>
      <c r="U3468" s="6">
        <f>IF(Table1[[#This Row],[Ngày tính CN]]="","",S3468+T3468)</f>
        <v>46078</v>
      </c>
      <c r="V3468" s="35">
        <f ca="1">IF(Table1[[#This Row],[Hạn thanh toán]]="","",IF((U3468-NOW())&lt;0,0,(U3468-NOW())))</f>
        <v>0</v>
      </c>
      <c r="W3468" s="35"/>
      <c r="X3468" s="35" t="str">
        <f t="shared" ca="1" si="824"/>
        <v/>
      </c>
      <c r="Y3468" s="2" t="str">
        <f t="shared" si="825"/>
        <v>Đã thanh toán</v>
      </c>
      <c r="Z3468" s="51">
        <f t="shared" si="826"/>
        <v>46078</v>
      </c>
      <c r="AA3468" s="51">
        <f t="shared" si="827"/>
        <v>46093</v>
      </c>
      <c r="AD3468" s="2" t="str">
        <f>VLOOKUP($A3468,MA_KH!$A:$Q,MA_KH!O$1,0)</f>
        <v>MINHCAU</v>
      </c>
      <c r="AE3468" s="2" t="str">
        <f>VLOOKUP($A3468,MA_KH!$A:$Q,MA_KH!P$1,0)</f>
        <v>CÔNG TY CỔ PHẦN THƯƠNG MẠI VÀ DỊCH VỤ MINH CẦU</v>
      </c>
    </row>
    <row r="3469" spans="1:31" ht="25.5" hidden="1" customHeight="1" x14ac:dyDescent="0.2">
      <c r="A3469" s="30" t="s">
        <v>22056</v>
      </c>
      <c r="B3469" s="30" t="s">
        <v>11750</v>
      </c>
      <c r="C3469" s="37">
        <v>46078</v>
      </c>
      <c r="D3469" s="30" t="s">
        <v>24321</v>
      </c>
      <c r="E3469" s="37">
        <v>46078</v>
      </c>
      <c r="F3469" s="30">
        <v>13229</v>
      </c>
      <c r="G3469" s="30" t="s">
        <v>24322</v>
      </c>
      <c r="H3469" s="38">
        <v>3464940</v>
      </c>
      <c r="I3469" s="67">
        <v>0</v>
      </c>
      <c r="J3469" s="38">
        <v>277195</v>
      </c>
      <c r="K3469" s="38">
        <v>3742135</v>
      </c>
      <c r="L3469" s="7" t="s">
        <v>22849</v>
      </c>
      <c r="M3469" s="6">
        <v>46093</v>
      </c>
      <c r="O3469" s="35">
        <f>IF(Table1[[#This Row],[Phân loại]]="Tồn đầu kỳ",Table1[[#This Row],[Tổng giá trị]],0)</f>
        <v>0</v>
      </c>
      <c r="P3469" s="7">
        <f>IF(Table1[[#This Row],[Số còn phải thu ĐK]]&lt;&gt;0,0,IF(Table1[[#This Row],[Phân loại]]="Bán hàng",Table1[[#This Row],[Tổng giá trị]],-Table1[[#This Row],[Tổng giá trị]]))</f>
        <v>3742135</v>
      </c>
      <c r="Q3469" s="35">
        <f t="shared" ref="Q3469:Q3489" si="828">IF(M3469&lt;&gt;"",IF(O3469&lt;&gt;0,O3469,P3469),0)</f>
        <v>3742135</v>
      </c>
      <c r="R3469" s="7">
        <f>Table1[[#This Row],[Số còn phải thu ĐK]]+Table1[[#This Row],[Giá Trị HD sau CK]]-Table1[[#This Row],[Số tiền đã thu]]</f>
        <v>0</v>
      </c>
      <c r="S3469" s="6">
        <f>IF(Table1[[#This Row],[Ngày hóa đơn]]&lt;&gt;"",Table1[[#This Row],[Ngày hóa đơn]],IF(Table1[[#This Row],[Ngày hạch toán]]&lt;&gt;"",Table1[[#This Row],[Ngày hạch toán]],""))</f>
        <v>46078</v>
      </c>
      <c r="T3469" s="7"/>
      <c r="U3469" s="6">
        <f>IF(Table1[[#This Row],[Ngày tính CN]]="","",S3469+T3469)</f>
        <v>46078</v>
      </c>
      <c r="V3469" s="35">
        <f ca="1">IF(Table1[[#This Row],[Hạn thanh toán]]="","",IF((U3469-NOW())&lt;0,0,(U3469-NOW())))</f>
        <v>0</v>
      </c>
      <c r="W3469" s="35"/>
      <c r="X3469" s="35" t="str">
        <f t="shared" ref="X3469:X3489" ca="1" si="829">IF(OR(U3469="",R3469=0),"",IF((U3469-NOW())&lt;0,-(U3469-NOW()),0))</f>
        <v/>
      </c>
      <c r="Y3469" s="2" t="str">
        <f t="shared" ref="Y3469:Y3489" si="830">IF(R3469=0,"Đã thanh toán",IF(X3469="","",IF(X3469&lt;=0,"Chưa đến hạn thanh toán",IF(X3469&lt;=30,"Nợ quá hạn 30 ngày",IF(X3469&lt;=60,"Nợ quá hạn từ 30 ngày đến 60 ngày",IF(X3469&lt;=90,"Nợ quá hạn từ 60 ngày đến 90 ngày",IF(X3469&lt;=120,"Nợ quá hạn từ 90 ngày đến 120 ngày","Nợ quá hạn hơn 120 ngày có khả năng mất thanh toán")))))))</f>
        <v>Đã thanh toán</v>
      </c>
      <c r="Z3469" s="51">
        <f t="shared" si="826"/>
        <v>46078</v>
      </c>
      <c r="AA3469" s="51">
        <f t="shared" si="827"/>
        <v>46093</v>
      </c>
      <c r="AD3469" s="2" t="str">
        <f>VLOOKUP($A3469,MA_KH!$A:$Q,MA_KH!O$1,0)</f>
        <v>MINHCAU</v>
      </c>
      <c r="AE3469" s="2" t="str">
        <f>VLOOKUP($A3469,MA_KH!$A:$Q,MA_KH!P$1,0)</f>
        <v>CÔNG TY CỔ PHẦN THƯƠNG MẠI VÀ DỊCH VỤ MINH CẦU</v>
      </c>
    </row>
    <row r="3470" spans="1:31" ht="25.5" hidden="1" customHeight="1" x14ac:dyDescent="0.2">
      <c r="A3470" s="30" t="s">
        <v>22436</v>
      </c>
      <c r="B3470" s="30" t="s">
        <v>3966</v>
      </c>
      <c r="C3470" s="37">
        <v>46078</v>
      </c>
      <c r="D3470" s="30" t="s">
        <v>24323</v>
      </c>
      <c r="E3470" s="37">
        <v>46078</v>
      </c>
      <c r="F3470" s="30">
        <v>13234</v>
      </c>
      <c r="G3470" s="30" t="s">
        <v>24324</v>
      </c>
      <c r="H3470" s="38">
        <v>1551200</v>
      </c>
      <c r="I3470" s="67">
        <v>0</v>
      </c>
      <c r="J3470" s="38">
        <v>124096</v>
      </c>
      <c r="K3470" s="38">
        <v>1675296</v>
      </c>
      <c r="L3470" s="7" t="s">
        <v>22849</v>
      </c>
      <c r="O3470" s="35">
        <f>IF(Table1[[#This Row],[Phân loại]]="Tồn đầu kỳ",Table1[[#This Row],[Tổng giá trị]],0)</f>
        <v>0</v>
      </c>
      <c r="P3470" s="7">
        <f>IF(Table1[[#This Row],[Số còn phải thu ĐK]]&lt;&gt;0,0,IF(Table1[[#This Row],[Phân loại]]="Bán hàng",Table1[[#This Row],[Tổng giá trị]],-Table1[[#This Row],[Tổng giá trị]]))</f>
        <v>1675296</v>
      </c>
      <c r="Q3470" s="35">
        <f t="shared" si="828"/>
        <v>0</v>
      </c>
      <c r="R3470" s="7">
        <f>Table1[[#This Row],[Số còn phải thu ĐK]]+Table1[[#This Row],[Giá Trị HD sau CK]]-Table1[[#This Row],[Số tiền đã thu]]</f>
        <v>1675296</v>
      </c>
      <c r="S3470" s="6">
        <f>IF(Table1[[#This Row],[Ngày hóa đơn]]&lt;&gt;"",Table1[[#This Row],[Ngày hóa đơn]],IF(Table1[[#This Row],[Ngày hạch toán]]&lt;&gt;"",Table1[[#This Row],[Ngày hạch toán]],""))</f>
        <v>46078</v>
      </c>
      <c r="T3470" s="7"/>
      <c r="U3470" s="6">
        <f>IF(Table1[[#This Row],[Ngày tính CN]]="","",S3470+T3470)</f>
        <v>46078</v>
      </c>
      <c r="V3470" s="35">
        <f ca="1">IF(Table1[[#This Row],[Hạn thanh toán]]="","",IF((U3470-NOW())&lt;0,0,(U3470-NOW())))</f>
        <v>0</v>
      </c>
      <c r="W3470" s="35"/>
      <c r="X3470" s="35">
        <f t="shared" ca="1" si="829"/>
        <v>92.490319328702753</v>
      </c>
      <c r="Y3470" s="2" t="str">
        <f t="shared" ca="1" si="830"/>
        <v>Nợ quá hạn từ 90 ngày đến 120 ngày</v>
      </c>
      <c r="Z3470" s="51">
        <f t="shared" si="826"/>
        <v>46078</v>
      </c>
      <c r="AA3470" s="51" t="str">
        <f t="shared" si="827"/>
        <v/>
      </c>
      <c r="AD3470" s="2" t="str">
        <f>VLOOKUP($A3470,MA_KH!$A:$Q,MA_KH!O$1,0)</f>
        <v>SMART</v>
      </c>
      <c r="AE3470" s="2" t="str">
        <f>VLOOKUP($A3470,MA_KH!$A:$Q,MA_KH!P$1,0)</f>
        <v>CÔNG TY TNHH KINH DOANH THƯƠNG MẠI VÀ DỊCH VỤ SUNSHINE MART</v>
      </c>
    </row>
    <row r="3471" spans="1:31" ht="25.5" hidden="1" customHeight="1" x14ac:dyDescent="0.2">
      <c r="A3471" s="30" t="s">
        <v>22506</v>
      </c>
      <c r="B3471" s="30" t="s">
        <v>3960</v>
      </c>
      <c r="C3471" s="37">
        <v>46078</v>
      </c>
      <c r="D3471" s="30" t="s">
        <v>24325</v>
      </c>
      <c r="E3471" s="37">
        <v>46078</v>
      </c>
      <c r="F3471" s="30">
        <v>13235</v>
      </c>
      <c r="G3471" s="30" t="s">
        <v>24326</v>
      </c>
      <c r="H3471" s="38">
        <v>2935765</v>
      </c>
      <c r="I3471" s="67">
        <v>264221</v>
      </c>
      <c r="J3471" s="38">
        <v>213724</v>
      </c>
      <c r="K3471" s="38">
        <v>2885268</v>
      </c>
      <c r="L3471" s="7" t="s">
        <v>22849</v>
      </c>
      <c r="M3471" s="6">
        <v>46101</v>
      </c>
      <c r="O3471" s="35">
        <f>IF(Table1[[#This Row],[Phân loại]]="Tồn đầu kỳ",Table1[[#This Row],[Tổng giá trị]],0)</f>
        <v>0</v>
      </c>
      <c r="P3471" s="7">
        <f>IF(Table1[[#This Row],[Số còn phải thu ĐK]]&lt;&gt;0,0,IF(Table1[[#This Row],[Phân loại]]="Bán hàng",Table1[[#This Row],[Tổng giá trị]],-Table1[[#This Row],[Tổng giá trị]]))</f>
        <v>2885268</v>
      </c>
      <c r="Q3471" s="35">
        <f t="shared" si="828"/>
        <v>2885268</v>
      </c>
      <c r="R3471" s="7">
        <f>Table1[[#This Row],[Số còn phải thu ĐK]]+Table1[[#This Row],[Giá Trị HD sau CK]]-Table1[[#This Row],[Số tiền đã thu]]</f>
        <v>0</v>
      </c>
      <c r="S3471" s="6">
        <f>IF(Table1[[#This Row],[Ngày hóa đơn]]&lt;&gt;"",Table1[[#This Row],[Ngày hóa đơn]],IF(Table1[[#This Row],[Ngày hạch toán]]&lt;&gt;"",Table1[[#This Row],[Ngày hạch toán]],""))</f>
        <v>46078</v>
      </c>
      <c r="T3471" s="7"/>
      <c r="U3471" s="6">
        <f>IF(Table1[[#This Row],[Ngày tính CN]]="","",S3471+T3471)</f>
        <v>46078</v>
      </c>
      <c r="V3471" s="35">
        <f ca="1">IF(Table1[[#This Row],[Hạn thanh toán]]="","",IF((U3471-NOW())&lt;0,0,(U3471-NOW())))</f>
        <v>0</v>
      </c>
      <c r="W3471" s="35"/>
      <c r="X3471" s="35" t="str">
        <f t="shared" ca="1" si="829"/>
        <v/>
      </c>
      <c r="Y3471" s="2" t="str">
        <f t="shared" si="830"/>
        <v>Đã thanh toán</v>
      </c>
      <c r="Z3471" s="51">
        <f t="shared" si="826"/>
        <v>46078</v>
      </c>
      <c r="AA3471" s="51">
        <f t="shared" si="827"/>
        <v>46101</v>
      </c>
      <c r="AD3471" s="2" t="str">
        <f>VLOOKUP($A3471,MA_KH!$A:$Q,MA_KH!O$1,0)</f>
        <v>TMART</v>
      </c>
      <c r="AE3471" s="2" t="str">
        <f>VLOOKUP($A3471,MA_KH!$A:$Q,MA_KH!P$1,0)</f>
        <v>CÔNG TY CỔ PHẦN T - MARTSTORES</v>
      </c>
    </row>
    <row r="3472" spans="1:31" ht="25.5" hidden="1" customHeight="1" x14ac:dyDescent="0.2">
      <c r="A3472" s="30" t="s">
        <v>22306</v>
      </c>
      <c r="B3472" s="30" t="s">
        <v>32</v>
      </c>
      <c r="C3472" s="37">
        <v>46079</v>
      </c>
      <c r="D3472" s="30" t="s">
        <v>24359</v>
      </c>
      <c r="E3472" s="37">
        <v>46079</v>
      </c>
      <c r="F3472" s="30">
        <v>13250</v>
      </c>
      <c r="G3472" s="30" t="s">
        <v>24360</v>
      </c>
      <c r="H3472" s="38">
        <v>1313073</v>
      </c>
      <c r="I3472" s="67">
        <v>0</v>
      </c>
      <c r="J3472" s="38">
        <v>105046</v>
      </c>
      <c r="K3472" s="38">
        <v>1418119</v>
      </c>
      <c r="L3472" s="7" t="s">
        <v>22849</v>
      </c>
      <c r="O3472" s="35">
        <f>IF(Table1[[#This Row],[Phân loại]]="Tồn đầu kỳ",Table1[[#This Row],[Tổng giá trị]],0)</f>
        <v>0</v>
      </c>
      <c r="P3472" s="7">
        <f>IF(Table1[[#This Row],[Số còn phải thu ĐK]]&lt;&gt;0,0,IF(Table1[[#This Row],[Phân loại]]="Bán hàng",Table1[[#This Row],[Tổng giá trị]],-Table1[[#This Row],[Tổng giá trị]]))</f>
        <v>1418119</v>
      </c>
      <c r="Q3472" s="35">
        <f t="shared" si="828"/>
        <v>0</v>
      </c>
      <c r="R3472" s="7">
        <f>Table1[[#This Row],[Số còn phải thu ĐK]]+Table1[[#This Row],[Giá Trị HD sau CK]]-Table1[[#This Row],[Số tiền đã thu]]</f>
        <v>1418119</v>
      </c>
      <c r="S3472" s="6">
        <f>IF(Table1[[#This Row],[Ngày hóa đơn]]&lt;&gt;"",Table1[[#This Row],[Ngày hóa đơn]],IF(Table1[[#This Row],[Ngày hạch toán]]&lt;&gt;"",Table1[[#This Row],[Ngày hạch toán]],""))</f>
        <v>46079</v>
      </c>
      <c r="T3472" s="7"/>
      <c r="U3472" s="6">
        <f>IF(Table1[[#This Row],[Ngày tính CN]]="","",S3472+T3472)</f>
        <v>46079</v>
      </c>
      <c r="V3472" s="35">
        <f ca="1">IF(Table1[[#This Row],[Hạn thanh toán]]="","",IF((U3472-NOW())&lt;0,0,(U3472-NOW())))</f>
        <v>0</v>
      </c>
      <c r="W3472" s="35"/>
      <c r="X3472" s="35">
        <f t="shared" ca="1" si="829"/>
        <v>91.490319328702753</v>
      </c>
      <c r="Y3472" s="2" t="str">
        <f t="shared" ca="1" si="830"/>
        <v>Nợ quá hạn từ 90 ngày đến 120 ngày</v>
      </c>
      <c r="Z3472" s="51">
        <f t="shared" si="826"/>
        <v>46079</v>
      </c>
      <c r="AA3472" s="51" t="str">
        <f t="shared" si="827"/>
        <v/>
      </c>
      <c r="AD3472" s="2" t="str">
        <f>VLOOKUP($A3472,MA_KH!$A:$Q,MA_KH!O$1,0)</f>
        <v>SATRA TRUNG TÂM</v>
      </c>
      <c r="AE3472" s="2" t="str">
        <f>VLOOKUP($A3472,MA_KH!$A:$Q,MA_KH!P$1,0)</f>
        <v>TRUNG TÂM ĐIỀU HÀNH SATRAFOODS</v>
      </c>
    </row>
    <row r="3473" spans="1:31" ht="25.5" hidden="1" customHeight="1" x14ac:dyDescent="0.2">
      <c r="A3473" s="30" t="s">
        <v>22059</v>
      </c>
      <c r="B3473" s="30" t="s">
        <v>11869</v>
      </c>
      <c r="C3473" s="37">
        <v>46079</v>
      </c>
      <c r="D3473" s="30" t="s">
        <v>24361</v>
      </c>
      <c r="E3473" s="37">
        <v>46079</v>
      </c>
      <c r="F3473" s="30">
        <v>13932</v>
      </c>
      <c r="G3473" s="30" t="s">
        <v>24362</v>
      </c>
      <c r="H3473" s="38">
        <v>1811948</v>
      </c>
      <c r="I3473" s="67">
        <v>0</v>
      </c>
      <c r="J3473" s="38">
        <v>144956</v>
      </c>
      <c r="K3473" s="38">
        <v>1956904</v>
      </c>
      <c r="L3473" s="7" t="s">
        <v>22849</v>
      </c>
      <c r="O3473" s="35">
        <f>IF(Table1[[#This Row],[Phân loại]]="Tồn đầu kỳ",Table1[[#This Row],[Tổng giá trị]],0)</f>
        <v>0</v>
      </c>
      <c r="P3473" s="7">
        <f>IF(Table1[[#This Row],[Số còn phải thu ĐK]]&lt;&gt;0,0,IF(Table1[[#This Row],[Phân loại]]="Bán hàng",Table1[[#This Row],[Tổng giá trị]],-Table1[[#This Row],[Tổng giá trị]]))</f>
        <v>1956904</v>
      </c>
      <c r="Q3473" s="35">
        <f t="shared" si="828"/>
        <v>0</v>
      </c>
      <c r="R3473" s="7">
        <f>Table1[[#This Row],[Số còn phải thu ĐK]]+Table1[[#This Row],[Giá Trị HD sau CK]]-Table1[[#This Row],[Số tiền đã thu]]</f>
        <v>1956904</v>
      </c>
      <c r="S3473" s="6">
        <f>IF(Table1[[#This Row],[Ngày hóa đơn]]&lt;&gt;"",Table1[[#This Row],[Ngày hóa đơn]],IF(Table1[[#This Row],[Ngày hạch toán]]&lt;&gt;"",Table1[[#This Row],[Ngày hạch toán]],""))</f>
        <v>46079</v>
      </c>
      <c r="T3473" s="7"/>
      <c r="U3473" s="6">
        <f>IF(Table1[[#This Row],[Ngày tính CN]]="","",S3473+T3473)</f>
        <v>46079</v>
      </c>
      <c r="V3473" s="35">
        <f ca="1">IF(Table1[[#This Row],[Hạn thanh toán]]="","",IF((U3473-NOW())&lt;0,0,(U3473-NOW())))</f>
        <v>0</v>
      </c>
      <c r="W3473" s="35"/>
      <c r="X3473" s="35">
        <f t="shared" ca="1" si="829"/>
        <v>91.490319328702753</v>
      </c>
      <c r="Y3473" s="2" t="str">
        <f t="shared" ca="1" si="830"/>
        <v>Nợ quá hạn từ 90 ngày đến 120 ngày</v>
      </c>
      <c r="Z3473" s="51">
        <f t="shared" si="826"/>
        <v>46079</v>
      </c>
      <c r="AA3473" s="51" t="str">
        <f t="shared" si="827"/>
        <v/>
      </c>
      <c r="AD3473" s="2" t="str">
        <f>VLOOKUP($A3473,MA_KH!$A:$Q,MA_KH!O$1,0)</f>
        <v>NHATMINH</v>
      </c>
      <c r="AE3473" s="2" t="str">
        <f>VLOOKUP($A3473,MA_KH!$A:$Q,MA_KH!P$1,0)</f>
        <v>CÔNG TY TNHH SẢN XUẤT THƯƠNG MẠI DỊCH VỤ NHẬT MINH BAKERY</v>
      </c>
    </row>
    <row r="3474" spans="1:31" ht="25.5" hidden="1" customHeight="1" x14ac:dyDescent="0.2">
      <c r="A3474" s="30" t="s">
        <v>22306</v>
      </c>
      <c r="B3474" s="30" t="s">
        <v>32</v>
      </c>
      <c r="C3474" s="37">
        <v>46079</v>
      </c>
      <c r="D3474" s="30" t="s">
        <v>24363</v>
      </c>
      <c r="E3474" s="37">
        <v>46079</v>
      </c>
      <c r="F3474" s="30">
        <v>13940</v>
      </c>
      <c r="G3474" s="30" t="s">
        <v>24364</v>
      </c>
      <c r="H3474" s="38">
        <v>247226</v>
      </c>
      <c r="I3474" s="67">
        <v>0</v>
      </c>
      <c r="J3474" s="38">
        <v>19778</v>
      </c>
      <c r="K3474" s="38">
        <v>267004</v>
      </c>
      <c r="L3474" s="7" t="s">
        <v>22849</v>
      </c>
      <c r="O3474" s="35">
        <f>IF(Table1[[#This Row],[Phân loại]]="Tồn đầu kỳ",Table1[[#This Row],[Tổng giá trị]],0)</f>
        <v>0</v>
      </c>
      <c r="P3474" s="7">
        <f>IF(Table1[[#This Row],[Số còn phải thu ĐK]]&lt;&gt;0,0,IF(Table1[[#This Row],[Phân loại]]="Bán hàng",Table1[[#This Row],[Tổng giá trị]],-Table1[[#This Row],[Tổng giá trị]]))</f>
        <v>267004</v>
      </c>
      <c r="Q3474" s="35">
        <f t="shared" si="828"/>
        <v>0</v>
      </c>
      <c r="R3474" s="7">
        <f>Table1[[#This Row],[Số còn phải thu ĐK]]+Table1[[#This Row],[Giá Trị HD sau CK]]-Table1[[#This Row],[Số tiền đã thu]]</f>
        <v>267004</v>
      </c>
      <c r="S3474" s="6">
        <f>IF(Table1[[#This Row],[Ngày hóa đơn]]&lt;&gt;"",Table1[[#This Row],[Ngày hóa đơn]],IF(Table1[[#This Row],[Ngày hạch toán]]&lt;&gt;"",Table1[[#This Row],[Ngày hạch toán]],""))</f>
        <v>46079</v>
      </c>
      <c r="T3474" s="7"/>
      <c r="U3474" s="6">
        <f>IF(Table1[[#This Row],[Ngày tính CN]]="","",S3474+T3474)</f>
        <v>46079</v>
      </c>
      <c r="V3474" s="35">
        <f ca="1">IF(Table1[[#This Row],[Hạn thanh toán]]="","",IF((U3474-NOW())&lt;0,0,(U3474-NOW())))</f>
        <v>0</v>
      </c>
      <c r="W3474" s="35"/>
      <c r="X3474" s="35">
        <f t="shared" ca="1" si="829"/>
        <v>91.490319328702753</v>
      </c>
      <c r="Y3474" s="2" t="str">
        <f t="shared" ca="1" si="830"/>
        <v>Nợ quá hạn từ 90 ngày đến 120 ngày</v>
      </c>
      <c r="Z3474" s="51">
        <f t="shared" si="826"/>
        <v>46079</v>
      </c>
      <c r="AA3474" s="51" t="str">
        <f t="shared" si="827"/>
        <v/>
      </c>
      <c r="AD3474" s="2" t="str">
        <f>VLOOKUP($A3474,MA_KH!$A:$Q,MA_KH!O$1,0)</f>
        <v>SATRA TRUNG TÂM</v>
      </c>
      <c r="AE3474" s="2" t="str">
        <f>VLOOKUP($A3474,MA_KH!$A:$Q,MA_KH!P$1,0)</f>
        <v>TRUNG TÂM ĐIỀU HÀNH SATRAFOODS</v>
      </c>
    </row>
    <row r="3475" spans="1:31" ht="25.5" hidden="1" customHeight="1" x14ac:dyDescent="0.2">
      <c r="A3475" s="30" t="s">
        <v>22306</v>
      </c>
      <c r="B3475" s="30" t="s">
        <v>32</v>
      </c>
      <c r="C3475" s="37">
        <v>46079</v>
      </c>
      <c r="D3475" s="30" t="s">
        <v>24365</v>
      </c>
      <c r="E3475" s="37">
        <v>46079</v>
      </c>
      <c r="F3475" s="30">
        <v>13947</v>
      </c>
      <c r="G3475" s="30" t="s">
        <v>24366</v>
      </c>
      <c r="H3475" s="38">
        <v>412657</v>
      </c>
      <c r="I3475" s="67">
        <v>0</v>
      </c>
      <c r="J3475" s="38">
        <v>33013</v>
      </c>
      <c r="K3475" s="38">
        <v>445670</v>
      </c>
      <c r="L3475" s="7" t="s">
        <v>22849</v>
      </c>
      <c r="O3475" s="35">
        <f>IF(Table1[[#This Row],[Phân loại]]="Tồn đầu kỳ",Table1[[#This Row],[Tổng giá trị]],0)</f>
        <v>0</v>
      </c>
      <c r="P3475" s="7">
        <f>IF(Table1[[#This Row],[Số còn phải thu ĐK]]&lt;&gt;0,0,IF(Table1[[#This Row],[Phân loại]]="Bán hàng",Table1[[#This Row],[Tổng giá trị]],-Table1[[#This Row],[Tổng giá trị]]))</f>
        <v>445670</v>
      </c>
      <c r="Q3475" s="35">
        <f t="shared" si="828"/>
        <v>0</v>
      </c>
      <c r="R3475" s="7">
        <f>Table1[[#This Row],[Số còn phải thu ĐK]]+Table1[[#This Row],[Giá Trị HD sau CK]]-Table1[[#This Row],[Số tiền đã thu]]</f>
        <v>445670</v>
      </c>
      <c r="S3475" s="6">
        <f>IF(Table1[[#This Row],[Ngày hóa đơn]]&lt;&gt;"",Table1[[#This Row],[Ngày hóa đơn]],IF(Table1[[#This Row],[Ngày hạch toán]]&lt;&gt;"",Table1[[#This Row],[Ngày hạch toán]],""))</f>
        <v>46079</v>
      </c>
      <c r="T3475" s="7"/>
      <c r="U3475" s="6">
        <f>IF(Table1[[#This Row],[Ngày tính CN]]="","",S3475+T3475)</f>
        <v>46079</v>
      </c>
      <c r="V3475" s="35">
        <f ca="1">IF(Table1[[#This Row],[Hạn thanh toán]]="","",IF((U3475-NOW())&lt;0,0,(U3475-NOW())))</f>
        <v>0</v>
      </c>
      <c r="W3475" s="35"/>
      <c r="X3475" s="35">
        <f t="shared" ca="1" si="829"/>
        <v>91.490319328702753</v>
      </c>
      <c r="Y3475" s="2" t="str">
        <f t="shared" ca="1" si="830"/>
        <v>Nợ quá hạn từ 90 ngày đến 120 ngày</v>
      </c>
      <c r="Z3475" s="51">
        <f t="shared" si="826"/>
        <v>46079</v>
      </c>
      <c r="AA3475" s="51" t="str">
        <f t="shared" si="827"/>
        <v/>
      </c>
      <c r="AD3475" s="2" t="str">
        <f>VLOOKUP($A3475,MA_KH!$A:$Q,MA_KH!O$1,0)</f>
        <v>SATRA TRUNG TÂM</v>
      </c>
      <c r="AE3475" s="2" t="str">
        <f>VLOOKUP($A3475,MA_KH!$A:$Q,MA_KH!P$1,0)</f>
        <v>TRUNG TÂM ĐIỀU HÀNH SATRAFOODS</v>
      </c>
    </row>
    <row r="3476" spans="1:31" ht="25.5" hidden="1" customHeight="1" x14ac:dyDescent="0.2">
      <c r="A3476" s="30" t="s">
        <v>22220</v>
      </c>
      <c r="B3476" s="30" t="s">
        <v>12815</v>
      </c>
      <c r="C3476" s="37">
        <v>46079</v>
      </c>
      <c r="D3476" s="30" t="s">
        <v>24367</v>
      </c>
      <c r="E3476" s="37">
        <v>46079</v>
      </c>
      <c r="F3476" s="30">
        <v>13950</v>
      </c>
      <c r="G3476" s="30" t="s">
        <v>24368</v>
      </c>
      <c r="H3476" s="38">
        <v>913044</v>
      </c>
      <c r="I3476" s="67">
        <v>0</v>
      </c>
      <c r="J3476" s="38">
        <v>73044</v>
      </c>
      <c r="K3476" s="38">
        <v>986088</v>
      </c>
      <c r="L3476" s="7" t="s">
        <v>22849</v>
      </c>
      <c r="O3476" s="35">
        <f>IF(Table1[[#This Row],[Phân loại]]="Tồn đầu kỳ",Table1[[#This Row],[Tổng giá trị]],0)</f>
        <v>0</v>
      </c>
      <c r="P3476" s="7">
        <f>IF(Table1[[#This Row],[Số còn phải thu ĐK]]&lt;&gt;0,0,IF(Table1[[#This Row],[Phân loại]]="Bán hàng",Table1[[#This Row],[Tổng giá trị]],-Table1[[#This Row],[Tổng giá trị]]))</f>
        <v>986088</v>
      </c>
      <c r="Q3476" s="35">
        <f t="shared" si="828"/>
        <v>0</v>
      </c>
      <c r="R3476" s="7">
        <f>Table1[[#This Row],[Số còn phải thu ĐK]]+Table1[[#This Row],[Giá Trị HD sau CK]]-Table1[[#This Row],[Số tiền đã thu]]</f>
        <v>986088</v>
      </c>
      <c r="S3476" s="6">
        <f>IF(Table1[[#This Row],[Ngày hóa đơn]]&lt;&gt;"",Table1[[#This Row],[Ngày hóa đơn]],IF(Table1[[#This Row],[Ngày hạch toán]]&lt;&gt;"",Table1[[#This Row],[Ngày hạch toán]],""))</f>
        <v>46079</v>
      </c>
      <c r="T3476" s="7"/>
      <c r="U3476" s="6">
        <f>IF(Table1[[#This Row],[Ngày tính CN]]="","",S3476+T3476)</f>
        <v>46079</v>
      </c>
      <c r="V3476" s="35">
        <f ca="1">IF(Table1[[#This Row],[Hạn thanh toán]]="","",IF((U3476-NOW())&lt;0,0,(U3476-NOW())))</f>
        <v>0</v>
      </c>
      <c r="W3476" s="35"/>
      <c r="X3476" s="35">
        <f t="shared" ca="1" si="829"/>
        <v>91.490319328702753</v>
      </c>
      <c r="Y3476" s="2" t="str">
        <f t="shared" ca="1" si="830"/>
        <v>Nợ quá hạn từ 90 ngày đến 120 ngày</v>
      </c>
      <c r="Z3476" s="51">
        <f t="shared" si="826"/>
        <v>46079</v>
      </c>
      <c r="AA3476" s="51" t="str">
        <f t="shared" si="827"/>
        <v/>
      </c>
      <c r="AD3476" s="2" t="str">
        <f>VLOOKUP($A3476,MA_KH!$A:$Q,MA_KH!O$1,0)</f>
        <v>SATRA TRUNG TÂM</v>
      </c>
      <c r="AE3476" s="2" t="str">
        <f>VLOOKUP($A3476,MA_KH!$A:$Q,MA_KH!P$1,0)</f>
        <v>TRUNG TÂM ĐIỀU HÀNH SATRAFOODS</v>
      </c>
    </row>
    <row r="3477" spans="1:31" ht="25.5" hidden="1" customHeight="1" x14ac:dyDescent="0.2">
      <c r="A3477" s="30" t="s">
        <v>22506</v>
      </c>
      <c r="B3477" s="30" t="s">
        <v>3960</v>
      </c>
      <c r="C3477" s="37">
        <v>46079</v>
      </c>
      <c r="D3477" s="30" t="s">
        <v>24369</v>
      </c>
      <c r="E3477" s="37">
        <v>46079</v>
      </c>
      <c r="F3477" s="30">
        <v>13255</v>
      </c>
      <c r="G3477" s="30" t="s">
        <v>4093</v>
      </c>
      <c r="H3477" s="38">
        <v>1614484</v>
      </c>
      <c r="I3477" s="67">
        <v>145304</v>
      </c>
      <c r="J3477" s="38">
        <v>117534</v>
      </c>
      <c r="K3477" s="38">
        <v>1586714</v>
      </c>
      <c r="L3477" s="7" t="s">
        <v>22849</v>
      </c>
      <c r="M3477" s="6">
        <v>46101</v>
      </c>
      <c r="O3477" s="35">
        <f>IF(Table1[[#This Row],[Phân loại]]="Tồn đầu kỳ",Table1[[#This Row],[Tổng giá trị]],0)</f>
        <v>0</v>
      </c>
      <c r="P3477" s="7">
        <f>IF(Table1[[#This Row],[Số còn phải thu ĐK]]&lt;&gt;0,0,IF(Table1[[#This Row],[Phân loại]]="Bán hàng",Table1[[#This Row],[Tổng giá trị]],-Table1[[#This Row],[Tổng giá trị]]))</f>
        <v>1586714</v>
      </c>
      <c r="Q3477" s="35">
        <f t="shared" si="828"/>
        <v>1586714</v>
      </c>
      <c r="R3477" s="7">
        <f>Table1[[#This Row],[Số còn phải thu ĐK]]+Table1[[#This Row],[Giá Trị HD sau CK]]-Table1[[#This Row],[Số tiền đã thu]]</f>
        <v>0</v>
      </c>
      <c r="S3477" s="6">
        <f>IF(Table1[[#This Row],[Ngày hóa đơn]]&lt;&gt;"",Table1[[#This Row],[Ngày hóa đơn]],IF(Table1[[#This Row],[Ngày hạch toán]]&lt;&gt;"",Table1[[#This Row],[Ngày hạch toán]],""))</f>
        <v>46079</v>
      </c>
      <c r="T3477" s="7"/>
      <c r="U3477" s="6">
        <f>IF(Table1[[#This Row],[Ngày tính CN]]="","",S3477+T3477)</f>
        <v>46079</v>
      </c>
      <c r="V3477" s="35">
        <f ca="1">IF(Table1[[#This Row],[Hạn thanh toán]]="","",IF((U3477-NOW())&lt;0,0,(U3477-NOW())))</f>
        <v>0</v>
      </c>
      <c r="W3477" s="35"/>
      <c r="X3477" s="35" t="str">
        <f t="shared" ca="1" si="829"/>
        <v/>
      </c>
      <c r="Y3477" s="2" t="str">
        <f t="shared" si="830"/>
        <v>Đã thanh toán</v>
      </c>
      <c r="Z3477" s="51">
        <f t="shared" si="826"/>
        <v>46079</v>
      </c>
      <c r="AA3477" s="51">
        <f t="shared" si="827"/>
        <v>46101</v>
      </c>
      <c r="AD3477" s="2" t="str">
        <f>VLOOKUP($A3477,MA_KH!$A:$Q,MA_KH!O$1,0)</f>
        <v>TMART</v>
      </c>
      <c r="AE3477" s="2" t="str">
        <f>VLOOKUP($A3477,MA_KH!$A:$Q,MA_KH!P$1,0)</f>
        <v>CÔNG TY CỔ PHẦN T - MARTSTORES</v>
      </c>
    </row>
    <row r="3478" spans="1:31" ht="25.5" hidden="1" customHeight="1" x14ac:dyDescent="0.2">
      <c r="A3478" s="30" t="s">
        <v>22466</v>
      </c>
      <c r="B3478" s="30" t="s">
        <v>4257</v>
      </c>
      <c r="C3478" s="37">
        <v>46079</v>
      </c>
      <c r="D3478" s="30" t="s">
        <v>24370</v>
      </c>
      <c r="E3478" s="37">
        <v>46079</v>
      </c>
      <c r="F3478" s="30">
        <v>13515</v>
      </c>
      <c r="G3478" s="30" t="s">
        <v>24371</v>
      </c>
      <c r="H3478" s="38">
        <v>4439628</v>
      </c>
      <c r="I3478" s="67">
        <v>399567</v>
      </c>
      <c r="J3478" s="38">
        <v>323205</v>
      </c>
      <c r="K3478" s="38">
        <v>4363266</v>
      </c>
      <c r="L3478" s="7" t="s">
        <v>22849</v>
      </c>
      <c r="M3478" s="6">
        <v>46101</v>
      </c>
      <c r="O3478" s="35">
        <f>IF(Table1[[#This Row],[Phân loại]]="Tồn đầu kỳ",Table1[[#This Row],[Tổng giá trị]],0)</f>
        <v>0</v>
      </c>
      <c r="P3478" s="7">
        <f>IF(Table1[[#This Row],[Số còn phải thu ĐK]]&lt;&gt;0,0,IF(Table1[[#This Row],[Phân loại]]="Bán hàng",Table1[[#This Row],[Tổng giá trị]],-Table1[[#This Row],[Tổng giá trị]]))</f>
        <v>4363266</v>
      </c>
      <c r="Q3478" s="35">
        <f t="shared" si="828"/>
        <v>4363266</v>
      </c>
      <c r="R3478" s="7">
        <f>Table1[[#This Row],[Số còn phải thu ĐK]]+Table1[[#This Row],[Giá Trị HD sau CK]]-Table1[[#This Row],[Số tiền đã thu]]</f>
        <v>0</v>
      </c>
      <c r="S3478" s="6">
        <f>IF(Table1[[#This Row],[Ngày hóa đơn]]&lt;&gt;"",Table1[[#This Row],[Ngày hóa đơn]],IF(Table1[[#This Row],[Ngày hạch toán]]&lt;&gt;"",Table1[[#This Row],[Ngày hạch toán]],""))</f>
        <v>46079</v>
      </c>
      <c r="T3478" s="7"/>
      <c r="U3478" s="6">
        <f>IF(Table1[[#This Row],[Ngày tính CN]]="","",S3478+T3478)</f>
        <v>46079</v>
      </c>
      <c r="V3478" s="35">
        <f ca="1">IF(Table1[[#This Row],[Hạn thanh toán]]="","",IF((U3478-NOW())&lt;0,0,(U3478-NOW())))</f>
        <v>0</v>
      </c>
      <c r="W3478" s="35"/>
      <c r="X3478" s="35" t="str">
        <f t="shared" ca="1" si="829"/>
        <v/>
      </c>
      <c r="Y3478" s="2" t="str">
        <f t="shared" si="830"/>
        <v>Đã thanh toán</v>
      </c>
      <c r="Z3478" s="51">
        <f t="shared" si="826"/>
        <v>46079</v>
      </c>
      <c r="AA3478" s="51">
        <f t="shared" si="827"/>
        <v>46101</v>
      </c>
      <c r="AD3478" s="2" t="str">
        <f>VLOOKUP($A3478,MA_KH!$A:$Q,MA_KH!O$1,0)</f>
        <v>TMART</v>
      </c>
      <c r="AE3478" s="2" t="str">
        <f>VLOOKUP($A3478,MA_KH!$A:$Q,MA_KH!P$1,0)</f>
        <v>CÔNG TY CỔ PHẦN T - MARTSTORES</v>
      </c>
    </row>
    <row r="3479" spans="1:31" ht="25.5" hidden="1" customHeight="1" x14ac:dyDescent="0.2">
      <c r="A3479" s="30" t="s">
        <v>22506</v>
      </c>
      <c r="B3479" s="30" t="s">
        <v>3960</v>
      </c>
      <c r="C3479" s="37">
        <v>46079</v>
      </c>
      <c r="D3479" s="30" t="s">
        <v>24372</v>
      </c>
      <c r="E3479" s="37">
        <v>46079</v>
      </c>
      <c r="F3479" s="30">
        <v>13928</v>
      </c>
      <c r="G3479" s="30" t="s">
        <v>4334</v>
      </c>
      <c r="H3479" s="38">
        <v>1465849</v>
      </c>
      <c r="I3479" s="67">
        <v>131927</v>
      </c>
      <c r="J3479" s="38">
        <v>106714</v>
      </c>
      <c r="K3479" s="38">
        <v>1440636</v>
      </c>
      <c r="L3479" s="7" t="s">
        <v>22849</v>
      </c>
      <c r="M3479" s="6">
        <v>46101</v>
      </c>
      <c r="O3479" s="35">
        <f>IF(Table1[[#This Row],[Phân loại]]="Tồn đầu kỳ",Table1[[#This Row],[Tổng giá trị]],0)</f>
        <v>0</v>
      </c>
      <c r="P3479" s="7">
        <f>IF(Table1[[#This Row],[Số còn phải thu ĐK]]&lt;&gt;0,0,IF(Table1[[#This Row],[Phân loại]]="Bán hàng",Table1[[#This Row],[Tổng giá trị]],-Table1[[#This Row],[Tổng giá trị]]))</f>
        <v>1440636</v>
      </c>
      <c r="Q3479" s="35">
        <f t="shared" si="828"/>
        <v>1440636</v>
      </c>
      <c r="R3479" s="7">
        <f>Table1[[#This Row],[Số còn phải thu ĐK]]+Table1[[#This Row],[Giá Trị HD sau CK]]-Table1[[#This Row],[Số tiền đã thu]]</f>
        <v>0</v>
      </c>
      <c r="S3479" s="6">
        <f>IF(Table1[[#This Row],[Ngày hóa đơn]]&lt;&gt;"",Table1[[#This Row],[Ngày hóa đơn]],IF(Table1[[#This Row],[Ngày hạch toán]]&lt;&gt;"",Table1[[#This Row],[Ngày hạch toán]],""))</f>
        <v>46079</v>
      </c>
      <c r="T3479" s="7"/>
      <c r="U3479" s="6">
        <f>IF(Table1[[#This Row],[Ngày tính CN]]="","",S3479+T3479)</f>
        <v>46079</v>
      </c>
      <c r="V3479" s="35">
        <f ca="1">IF(Table1[[#This Row],[Hạn thanh toán]]="","",IF((U3479-NOW())&lt;0,0,(U3479-NOW())))</f>
        <v>0</v>
      </c>
      <c r="W3479" s="35"/>
      <c r="X3479" s="35" t="str">
        <f t="shared" ca="1" si="829"/>
        <v/>
      </c>
      <c r="Y3479" s="2" t="str">
        <f t="shared" si="830"/>
        <v>Đã thanh toán</v>
      </c>
      <c r="Z3479" s="51">
        <f t="shared" si="826"/>
        <v>46079</v>
      </c>
      <c r="AA3479" s="51">
        <f t="shared" si="827"/>
        <v>46101</v>
      </c>
      <c r="AD3479" s="2" t="str">
        <f>VLOOKUP($A3479,MA_KH!$A:$Q,MA_KH!O$1,0)</f>
        <v>TMART</v>
      </c>
      <c r="AE3479" s="2" t="str">
        <f>VLOOKUP($A3479,MA_KH!$A:$Q,MA_KH!P$1,0)</f>
        <v>CÔNG TY CỔ PHẦN T - MARTSTORES</v>
      </c>
    </row>
    <row r="3480" spans="1:31" ht="25.5" hidden="1" customHeight="1" x14ac:dyDescent="0.2">
      <c r="A3480" s="30" t="s">
        <v>22099</v>
      </c>
      <c r="B3480" s="30" t="s">
        <v>3969</v>
      </c>
      <c r="C3480" s="37">
        <v>46079</v>
      </c>
      <c r="D3480" s="30" t="s">
        <v>24373</v>
      </c>
      <c r="E3480" s="37">
        <v>46079</v>
      </c>
      <c r="F3480" s="30">
        <v>13962</v>
      </c>
      <c r="G3480" s="30" t="s">
        <v>3974</v>
      </c>
      <c r="H3480" s="38">
        <v>1067211</v>
      </c>
      <c r="I3480" s="67">
        <v>0</v>
      </c>
      <c r="J3480" s="38">
        <v>85377</v>
      </c>
      <c r="K3480" s="38">
        <v>1152588</v>
      </c>
      <c r="L3480" s="7" t="s">
        <v>22849</v>
      </c>
      <c r="O3480" s="35">
        <f>IF(Table1[[#This Row],[Phân loại]]="Tồn đầu kỳ",Table1[[#This Row],[Tổng giá trị]],0)</f>
        <v>0</v>
      </c>
      <c r="P3480" s="7">
        <f>IF(Table1[[#This Row],[Số còn phải thu ĐK]]&lt;&gt;0,0,IF(Table1[[#This Row],[Phân loại]]="Bán hàng",Table1[[#This Row],[Tổng giá trị]],-Table1[[#This Row],[Tổng giá trị]]))</f>
        <v>1152588</v>
      </c>
      <c r="Q3480" s="35">
        <f t="shared" si="828"/>
        <v>0</v>
      </c>
      <c r="R3480" s="7">
        <f>Table1[[#This Row],[Số còn phải thu ĐK]]+Table1[[#This Row],[Giá Trị HD sau CK]]-Table1[[#This Row],[Số tiền đã thu]]</f>
        <v>1152588</v>
      </c>
      <c r="S3480" s="6">
        <f>IF(Table1[[#This Row],[Ngày hóa đơn]]&lt;&gt;"",Table1[[#This Row],[Ngày hóa đơn]],IF(Table1[[#This Row],[Ngày hạch toán]]&lt;&gt;"",Table1[[#This Row],[Ngày hạch toán]],""))</f>
        <v>46079</v>
      </c>
      <c r="T3480" s="7"/>
      <c r="U3480" s="6">
        <f>IF(Table1[[#This Row],[Ngày tính CN]]="","",S3480+T3480)</f>
        <v>46079</v>
      </c>
      <c r="V3480" s="35">
        <f ca="1">IF(Table1[[#This Row],[Hạn thanh toán]]="","",IF((U3480-NOW())&lt;0,0,(U3480-NOW())))</f>
        <v>0</v>
      </c>
      <c r="W3480" s="35"/>
      <c r="X3480" s="35">
        <f t="shared" ca="1" si="829"/>
        <v>91.490319328702753</v>
      </c>
      <c r="Y3480" s="2" t="str">
        <f t="shared" ca="1" si="830"/>
        <v>Nợ quá hạn từ 90 ngày đến 120 ngày</v>
      </c>
      <c r="Z3480" s="51">
        <f t="shared" si="826"/>
        <v>46079</v>
      </c>
      <c r="AA3480" s="51" t="str">
        <f t="shared" si="827"/>
        <v/>
      </c>
      <c r="AD3480" s="2" t="str">
        <f>VLOOKUP($A3480,MA_KH!$A:$Q,MA_KH!O$1,0)</f>
        <v>OKONO</v>
      </c>
      <c r="AE3480" s="2" t="str">
        <f>VLOOKUP($A3480,MA_KH!$A:$Q,MA_KH!P$1,0)</f>
        <v>CÔNG TY TNHH OKONO VIỆT NAM</v>
      </c>
    </row>
    <row r="3481" spans="1:31" ht="25.5" hidden="1" customHeight="1" x14ac:dyDescent="0.2">
      <c r="A3481" s="30" t="s">
        <v>22099</v>
      </c>
      <c r="B3481" s="30" t="s">
        <v>3969</v>
      </c>
      <c r="C3481" s="37">
        <v>46079</v>
      </c>
      <c r="D3481" s="30" t="s">
        <v>24374</v>
      </c>
      <c r="E3481" s="37">
        <v>46079</v>
      </c>
      <c r="F3481" s="30">
        <v>13963</v>
      </c>
      <c r="G3481" s="30" t="s">
        <v>4342</v>
      </c>
      <c r="H3481" s="38">
        <v>751308</v>
      </c>
      <c r="I3481" s="67">
        <v>0</v>
      </c>
      <c r="J3481" s="38">
        <v>60105</v>
      </c>
      <c r="K3481" s="38">
        <v>811413</v>
      </c>
      <c r="L3481" s="7" t="s">
        <v>22849</v>
      </c>
      <c r="O3481" s="35">
        <f>IF(Table1[[#This Row],[Phân loại]]="Tồn đầu kỳ",Table1[[#This Row],[Tổng giá trị]],0)</f>
        <v>0</v>
      </c>
      <c r="P3481" s="7">
        <f>IF(Table1[[#This Row],[Số còn phải thu ĐK]]&lt;&gt;0,0,IF(Table1[[#This Row],[Phân loại]]="Bán hàng",Table1[[#This Row],[Tổng giá trị]],-Table1[[#This Row],[Tổng giá trị]]))</f>
        <v>811413</v>
      </c>
      <c r="Q3481" s="35">
        <f t="shared" si="828"/>
        <v>0</v>
      </c>
      <c r="R3481" s="7">
        <f>Table1[[#This Row],[Số còn phải thu ĐK]]+Table1[[#This Row],[Giá Trị HD sau CK]]-Table1[[#This Row],[Số tiền đã thu]]</f>
        <v>811413</v>
      </c>
      <c r="S3481" s="6">
        <f>IF(Table1[[#This Row],[Ngày hóa đơn]]&lt;&gt;"",Table1[[#This Row],[Ngày hóa đơn]],IF(Table1[[#This Row],[Ngày hạch toán]]&lt;&gt;"",Table1[[#This Row],[Ngày hạch toán]],""))</f>
        <v>46079</v>
      </c>
      <c r="T3481" s="7"/>
      <c r="U3481" s="6">
        <f>IF(Table1[[#This Row],[Ngày tính CN]]="","",S3481+T3481)</f>
        <v>46079</v>
      </c>
      <c r="V3481" s="35">
        <f ca="1">IF(Table1[[#This Row],[Hạn thanh toán]]="","",IF((U3481-NOW())&lt;0,0,(U3481-NOW())))</f>
        <v>0</v>
      </c>
      <c r="W3481" s="35"/>
      <c r="X3481" s="35">
        <f t="shared" ca="1" si="829"/>
        <v>91.490319328702753</v>
      </c>
      <c r="Y3481" s="2" t="str">
        <f t="shared" ca="1" si="830"/>
        <v>Nợ quá hạn từ 90 ngày đến 120 ngày</v>
      </c>
      <c r="Z3481" s="51">
        <f t="shared" si="826"/>
        <v>46079</v>
      </c>
      <c r="AA3481" s="51" t="str">
        <f t="shared" si="827"/>
        <v/>
      </c>
      <c r="AD3481" s="2" t="str">
        <f>VLOOKUP($A3481,MA_KH!$A:$Q,MA_KH!O$1,0)</f>
        <v>OKONO</v>
      </c>
      <c r="AE3481" s="2" t="str">
        <f>VLOOKUP($A3481,MA_KH!$A:$Q,MA_KH!P$1,0)</f>
        <v>CÔNG TY TNHH OKONO VIỆT NAM</v>
      </c>
    </row>
    <row r="3482" spans="1:31" ht="25.5" hidden="1" customHeight="1" x14ac:dyDescent="0.2">
      <c r="A3482" s="30" t="s">
        <v>22087</v>
      </c>
      <c r="B3482" s="30" t="s">
        <v>11882</v>
      </c>
      <c r="C3482" s="37">
        <v>46080</v>
      </c>
      <c r="D3482" s="30" t="s">
        <v>24392</v>
      </c>
      <c r="E3482" s="37">
        <v>46080</v>
      </c>
      <c r="F3482" s="30">
        <v>13983</v>
      </c>
      <c r="G3482" s="30" t="s">
        <v>24393</v>
      </c>
      <c r="H3482" s="38">
        <v>472421</v>
      </c>
      <c r="I3482" s="67">
        <v>0</v>
      </c>
      <c r="J3482" s="38">
        <v>37794</v>
      </c>
      <c r="K3482" s="38">
        <v>510215</v>
      </c>
      <c r="L3482" s="7" t="s">
        <v>22849</v>
      </c>
      <c r="O3482" s="35">
        <f>IF(Table1[[#This Row],[Phân loại]]="Tồn đầu kỳ",Table1[[#This Row],[Tổng giá trị]],0)</f>
        <v>0</v>
      </c>
      <c r="P3482" s="7">
        <f>IF(Table1[[#This Row],[Số còn phải thu ĐK]]&lt;&gt;0,0,IF(Table1[[#This Row],[Phân loại]]="Bán hàng",Table1[[#This Row],[Tổng giá trị]],-Table1[[#This Row],[Tổng giá trị]]))</f>
        <v>510215</v>
      </c>
      <c r="Q3482" s="35">
        <f t="shared" si="828"/>
        <v>0</v>
      </c>
      <c r="R3482" s="7">
        <f>Table1[[#This Row],[Số còn phải thu ĐK]]+Table1[[#This Row],[Giá Trị HD sau CK]]-Table1[[#This Row],[Số tiền đã thu]]</f>
        <v>510215</v>
      </c>
      <c r="S3482" s="6">
        <f>IF(Table1[[#This Row],[Ngày hóa đơn]]&lt;&gt;"",Table1[[#This Row],[Ngày hóa đơn]],IF(Table1[[#This Row],[Ngày hạch toán]]&lt;&gt;"",Table1[[#This Row],[Ngày hạch toán]],""))</f>
        <v>46080</v>
      </c>
      <c r="T3482" s="7"/>
      <c r="U3482" s="6">
        <f>IF(Table1[[#This Row],[Ngày tính CN]]="","",S3482+T3482)</f>
        <v>46080</v>
      </c>
      <c r="V3482" s="35">
        <f ca="1">IF(Table1[[#This Row],[Hạn thanh toán]]="","",IF((U3482-NOW())&lt;0,0,(U3482-NOW())))</f>
        <v>0</v>
      </c>
      <c r="W3482" s="35"/>
      <c r="X3482" s="35">
        <f t="shared" ca="1" si="829"/>
        <v>90.490319328702753</v>
      </c>
      <c r="Y3482" s="2" t="str">
        <f t="shared" ca="1" si="830"/>
        <v>Nợ quá hạn từ 90 ngày đến 120 ngày</v>
      </c>
      <c r="Z3482" s="51">
        <f t="shared" si="826"/>
        <v>46080</v>
      </c>
      <c r="AA3482" s="51" t="str">
        <f t="shared" si="827"/>
        <v/>
      </c>
      <c r="AD3482" s="2" t="str">
        <f>VLOOKUP($A3482,MA_KH!$A:$Q,MA_KH!O$1,0)</f>
        <v>NHATMINH</v>
      </c>
      <c r="AE3482" s="2" t="str">
        <f>VLOOKUP($A3482,MA_KH!$A:$Q,MA_KH!P$1,0)</f>
        <v>CÔNG TY TNHH SẢN XUẤT THƯƠNG MẠI DỊCH VỤ NHẬT MINH BAKERY</v>
      </c>
    </row>
    <row r="3483" spans="1:31" ht="25.5" hidden="1" customHeight="1" x14ac:dyDescent="0.2">
      <c r="A3483" s="30" t="s">
        <v>22356</v>
      </c>
      <c r="B3483" s="30" t="s">
        <v>12562</v>
      </c>
      <c r="C3483" s="37">
        <v>46080</v>
      </c>
      <c r="D3483" s="30" t="s">
        <v>24394</v>
      </c>
      <c r="E3483" s="37">
        <v>46080</v>
      </c>
      <c r="F3483" s="30">
        <v>13986</v>
      </c>
      <c r="G3483" s="30" t="s">
        <v>24395</v>
      </c>
      <c r="H3483" s="38">
        <v>771890</v>
      </c>
      <c r="I3483" s="67">
        <v>0</v>
      </c>
      <c r="J3483" s="38">
        <v>61751</v>
      </c>
      <c r="K3483" s="38">
        <v>833641</v>
      </c>
      <c r="L3483" s="7" t="s">
        <v>22849</v>
      </c>
      <c r="O3483" s="35">
        <f>IF(Table1[[#This Row],[Phân loại]]="Tồn đầu kỳ",Table1[[#This Row],[Tổng giá trị]],0)</f>
        <v>0</v>
      </c>
      <c r="P3483" s="7">
        <f>IF(Table1[[#This Row],[Số còn phải thu ĐK]]&lt;&gt;0,0,IF(Table1[[#This Row],[Phân loại]]="Bán hàng",Table1[[#This Row],[Tổng giá trị]],-Table1[[#This Row],[Tổng giá trị]]))</f>
        <v>833641</v>
      </c>
      <c r="Q3483" s="35">
        <f t="shared" si="828"/>
        <v>0</v>
      </c>
      <c r="R3483" s="7">
        <f>Table1[[#This Row],[Số còn phải thu ĐK]]+Table1[[#This Row],[Giá Trị HD sau CK]]-Table1[[#This Row],[Số tiền đã thu]]</f>
        <v>833641</v>
      </c>
      <c r="S3483" s="6">
        <f>IF(Table1[[#This Row],[Ngày hóa đơn]]&lt;&gt;"",Table1[[#This Row],[Ngày hóa đơn]],IF(Table1[[#This Row],[Ngày hạch toán]]&lt;&gt;"",Table1[[#This Row],[Ngày hạch toán]],""))</f>
        <v>46080</v>
      </c>
      <c r="T3483" s="7"/>
      <c r="U3483" s="6">
        <f>IF(Table1[[#This Row],[Ngày tính CN]]="","",S3483+T3483)</f>
        <v>46080</v>
      </c>
      <c r="V3483" s="35">
        <f ca="1">IF(Table1[[#This Row],[Hạn thanh toán]]="","",IF((U3483-NOW())&lt;0,0,(U3483-NOW())))</f>
        <v>0</v>
      </c>
      <c r="W3483" s="35"/>
      <c r="X3483" s="35">
        <f t="shared" ca="1" si="829"/>
        <v>90.490319328702753</v>
      </c>
      <c r="Y3483" s="2" t="str">
        <f t="shared" ca="1" si="830"/>
        <v>Nợ quá hạn từ 90 ngày đến 120 ngày</v>
      </c>
      <c r="Z3483" s="51">
        <f t="shared" si="826"/>
        <v>46080</v>
      </c>
      <c r="AA3483" s="51" t="str">
        <f t="shared" si="827"/>
        <v/>
      </c>
      <c r="AD3483" s="2" t="str">
        <f>VLOOKUP($A3483,MA_KH!$A:$Q,MA_KH!O$1,0)</f>
        <v>SATRA TRUNG TÂM</v>
      </c>
      <c r="AE3483" s="2" t="str">
        <f>VLOOKUP($A3483,MA_KH!$A:$Q,MA_KH!P$1,0)</f>
        <v>TRUNG TÂM ĐIỀU HÀNH SATRAFOODS</v>
      </c>
    </row>
    <row r="3484" spans="1:31" ht="25.5" hidden="1" customHeight="1" x14ac:dyDescent="0.2">
      <c r="A3484" s="30" t="s">
        <v>22265</v>
      </c>
      <c r="B3484" s="30" t="s">
        <v>40</v>
      </c>
      <c r="C3484" s="37">
        <v>46080</v>
      </c>
      <c r="D3484" s="30" t="s">
        <v>24398</v>
      </c>
      <c r="E3484" s="37">
        <v>46080</v>
      </c>
      <c r="F3484" s="30">
        <v>13997</v>
      </c>
      <c r="G3484" s="30" t="s">
        <v>24399</v>
      </c>
      <c r="H3484" s="38">
        <v>1943563</v>
      </c>
      <c r="I3484" s="67">
        <v>0</v>
      </c>
      <c r="J3484" s="38">
        <v>155485</v>
      </c>
      <c r="K3484" s="38">
        <v>2099048</v>
      </c>
      <c r="L3484" s="7" t="s">
        <v>22849</v>
      </c>
      <c r="O3484" s="35">
        <f>IF(Table1[[#This Row],[Phân loại]]="Tồn đầu kỳ",Table1[[#This Row],[Tổng giá trị]],0)</f>
        <v>0</v>
      </c>
      <c r="P3484" s="7">
        <f>IF(Table1[[#This Row],[Số còn phải thu ĐK]]&lt;&gt;0,0,IF(Table1[[#This Row],[Phân loại]]="Bán hàng",Table1[[#This Row],[Tổng giá trị]],-Table1[[#This Row],[Tổng giá trị]]))</f>
        <v>2099048</v>
      </c>
      <c r="Q3484" s="35">
        <f t="shared" si="828"/>
        <v>0</v>
      </c>
      <c r="R3484" s="7">
        <f>Table1[[#This Row],[Số còn phải thu ĐK]]+Table1[[#This Row],[Giá Trị HD sau CK]]-Table1[[#This Row],[Số tiền đã thu]]</f>
        <v>2099048</v>
      </c>
      <c r="S3484" s="6">
        <f>IF(Table1[[#This Row],[Ngày hóa đơn]]&lt;&gt;"",Table1[[#This Row],[Ngày hóa đơn]],IF(Table1[[#This Row],[Ngày hạch toán]]&lt;&gt;"",Table1[[#This Row],[Ngày hạch toán]],""))</f>
        <v>46080</v>
      </c>
      <c r="T3484" s="7"/>
      <c r="U3484" s="6">
        <f>IF(Table1[[#This Row],[Ngày tính CN]]="","",S3484+T3484)</f>
        <v>46080</v>
      </c>
      <c r="V3484" s="35">
        <f ca="1">IF(Table1[[#This Row],[Hạn thanh toán]]="","",IF((U3484-NOW())&lt;0,0,(U3484-NOW())))</f>
        <v>0</v>
      </c>
      <c r="W3484" s="35"/>
      <c r="X3484" s="35">
        <f t="shared" ca="1" si="829"/>
        <v>90.490319328702753</v>
      </c>
      <c r="Y3484" s="2" t="str">
        <f t="shared" ca="1" si="830"/>
        <v>Nợ quá hạn từ 90 ngày đến 120 ngày</v>
      </c>
      <c r="Z3484" s="51">
        <f t="shared" si="826"/>
        <v>46080</v>
      </c>
      <c r="AA3484" s="51" t="str">
        <f t="shared" si="827"/>
        <v/>
      </c>
      <c r="AD3484" s="2" t="str">
        <f>VLOOKUP($A3484,MA_KH!$A:$Q,MA_KH!O$1,0)</f>
        <v>SATRA - STSG</v>
      </c>
      <c r="AE3484" s="2" t="str">
        <f>VLOOKUP($A3484,MA_KH!$A:$Q,MA_KH!P$1,0)</f>
        <v>CN TCT TM SÀI GÒN – TNHH MTV – SIÊU THỊ SÀI GÒN</v>
      </c>
    </row>
    <row r="3485" spans="1:31" ht="25.5" hidden="1" customHeight="1" x14ac:dyDescent="0.2">
      <c r="A3485" s="30" t="s">
        <v>22282</v>
      </c>
      <c r="B3485" s="30" t="s">
        <v>4958</v>
      </c>
      <c r="C3485" s="37">
        <v>46080</v>
      </c>
      <c r="D3485" s="30" t="s">
        <v>24402</v>
      </c>
      <c r="E3485" s="37">
        <v>46080</v>
      </c>
      <c r="F3485" s="30">
        <v>14025</v>
      </c>
      <c r="G3485" s="30" t="s">
        <v>24403</v>
      </c>
      <c r="H3485" s="38">
        <v>615636</v>
      </c>
      <c r="I3485" s="67">
        <v>0</v>
      </c>
      <c r="J3485" s="38">
        <v>49251</v>
      </c>
      <c r="K3485" s="38">
        <v>664887</v>
      </c>
      <c r="L3485" s="7" t="s">
        <v>22849</v>
      </c>
      <c r="O3485" s="35">
        <f>IF(Table1[[#This Row],[Phân loại]]="Tồn đầu kỳ",Table1[[#This Row],[Tổng giá trị]],0)</f>
        <v>0</v>
      </c>
      <c r="P3485" s="7">
        <f>IF(Table1[[#This Row],[Số còn phải thu ĐK]]&lt;&gt;0,0,IF(Table1[[#This Row],[Phân loại]]="Bán hàng",Table1[[#This Row],[Tổng giá trị]],-Table1[[#This Row],[Tổng giá trị]]))</f>
        <v>664887</v>
      </c>
      <c r="Q3485" s="35">
        <f t="shared" si="828"/>
        <v>0</v>
      </c>
      <c r="R3485" s="7">
        <f>Table1[[#This Row],[Số còn phải thu ĐK]]+Table1[[#This Row],[Giá Trị HD sau CK]]-Table1[[#This Row],[Số tiền đã thu]]</f>
        <v>664887</v>
      </c>
      <c r="S3485" s="6">
        <f>IF(Table1[[#This Row],[Ngày hóa đơn]]&lt;&gt;"",Table1[[#This Row],[Ngày hóa đơn]],IF(Table1[[#This Row],[Ngày hạch toán]]&lt;&gt;"",Table1[[#This Row],[Ngày hạch toán]],""))</f>
        <v>46080</v>
      </c>
      <c r="T3485" s="7"/>
      <c r="U3485" s="6">
        <f>IF(Table1[[#This Row],[Ngày tính CN]]="","",S3485+T3485)</f>
        <v>46080</v>
      </c>
      <c r="V3485" s="35">
        <f ca="1">IF(Table1[[#This Row],[Hạn thanh toán]]="","",IF((U3485-NOW())&lt;0,0,(U3485-NOW())))</f>
        <v>0</v>
      </c>
      <c r="W3485" s="35"/>
      <c r="X3485" s="35">
        <f t="shared" ca="1" si="829"/>
        <v>90.490319328702753</v>
      </c>
      <c r="Y3485" s="2" t="str">
        <f t="shared" ca="1" si="830"/>
        <v>Nợ quá hạn từ 90 ngày đến 120 ngày</v>
      </c>
      <c r="Z3485" s="51">
        <f t="shared" si="826"/>
        <v>46080</v>
      </c>
      <c r="AA3485" s="51" t="str">
        <f t="shared" si="827"/>
        <v/>
      </c>
      <c r="AD3485" s="2" t="str">
        <f>VLOOKUP($A3485,MA_KH!$A:$Q,MA_KH!O$1,0)</f>
        <v>SATRA TRUNG TÂM</v>
      </c>
      <c r="AE3485" s="2" t="str">
        <f>VLOOKUP($A3485,MA_KH!$A:$Q,MA_KH!P$1,0)</f>
        <v>TRUNG TÂM ĐIỀU HÀNH SATRAFOODS</v>
      </c>
    </row>
    <row r="3486" spans="1:31" ht="25.5" hidden="1" customHeight="1" x14ac:dyDescent="0.2">
      <c r="A3486" s="30" t="s">
        <v>22209</v>
      </c>
      <c r="B3486" s="30" t="s">
        <v>34</v>
      </c>
      <c r="C3486" s="37">
        <v>46080</v>
      </c>
      <c r="D3486" s="30" t="s">
        <v>24404</v>
      </c>
      <c r="E3486" s="37">
        <v>46080</v>
      </c>
      <c r="F3486" s="30">
        <v>14026</v>
      </c>
      <c r="G3486" s="30" t="s">
        <v>24405</v>
      </c>
      <c r="H3486" s="38">
        <v>3115910</v>
      </c>
      <c r="I3486" s="67">
        <v>0</v>
      </c>
      <c r="J3486" s="38">
        <v>249273</v>
      </c>
      <c r="K3486" s="38">
        <v>3365183</v>
      </c>
      <c r="L3486" s="7" t="s">
        <v>22849</v>
      </c>
      <c r="O3486" s="35">
        <f>IF(Table1[[#This Row],[Phân loại]]="Tồn đầu kỳ",Table1[[#This Row],[Tổng giá trị]],0)</f>
        <v>0</v>
      </c>
      <c r="P3486" s="7">
        <f>IF(Table1[[#This Row],[Số còn phải thu ĐK]]&lt;&gt;0,0,IF(Table1[[#This Row],[Phân loại]]="Bán hàng",Table1[[#This Row],[Tổng giá trị]],-Table1[[#This Row],[Tổng giá trị]]))</f>
        <v>3365183</v>
      </c>
      <c r="Q3486" s="35">
        <f t="shared" si="828"/>
        <v>0</v>
      </c>
      <c r="R3486" s="7">
        <f>Table1[[#This Row],[Số còn phải thu ĐK]]+Table1[[#This Row],[Giá Trị HD sau CK]]-Table1[[#This Row],[Số tiền đã thu]]</f>
        <v>3365183</v>
      </c>
      <c r="S3486" s="6">
        <f>IF(Table1[[#This Row],[Ngày hóa đơn]]&lt;&gt;"",Table1[[#This Row],[Ngày hóa đơn]],IF(Table1[[#This Row],[Ngày hạch toán]]&lt;&gt;"",Table1[[#This Row],[Ngày hạch toán]],""))</f>
        <v>46080</v>
      </c>
      <c r="T3486" s="7"/>
      <c r="U3486" s="6">
        <f>IF(Table1[[#This Row],[Ngày tính CN]]="","",S3486+T3486)</f>
        <v>46080</v>
      </c>
      <c r="V3486" s="35">
        <f ca="1">IF(Table1[[#This Row],[Hạn thanh toán]]="","",IF((U3486-NOW())&lt;0,0,(U3486-NOW())))</f>
        <v>0</v>
      </c>
      <c r="W3486" s="35"/>
      <c r="X3486" s="35">
        <f t="shared" ca="1" si="829"/>
        <v>90.490319328702753</v>
      </c>
      <c r="Y3486" s="2" t="str">
        <f t="shared" ca="1" si="830"/>
        <v>Nợ quá hạn từ 90 ngày đến 120 ngày</v>
      </c>
      <c r="Z3486" s="51">
        <f t="shared" si="826"/>
        <v>46080</v>
      </c>
      <c r="AA3486" s="51" t="str">
        <f t="shared" si="827"/>
        <v/>
      </c>
      <c r="AD3486" s="2" t="str">
        <f>VLOOKUP($A3486,MA_KH!$A:$Q,MA_KH!O$1,0)</f>
        <v>SATRA CỦ CHI</v>
      </c>
      <c r="AE3486" s="2" t="str">
        <f>VLOOKUP($A3486,MA_KH!$A:$Q,MA_KH!P$1,0)</f>
        <v>Trung Tâm Thương Mại Satra Củ Chi</v>
      </c>
    </row>
    <row r="3487" spans="1:31" ht="25.5" hidden="1" customHeight="1" x14ac:dyDescent="0.2">
      <c r="A3487" s="30" t="s">
        <v>22062</v>
      </c>
      <c r="B3487" s="30" t="s">
        <v>4063</v>
      </c>
      <c r="C3487" s="37">
        <v>46080</v>
      </c>
      <c r="D3487" s="30" t="s">
        <v>24410</v>
      </c>
      <c r="E3487" s="37"/>
      <c r="F3487" s="30"/>
      <c r="G3487" s="30" t="s">
        <v>24411</v>
      </c>
      <c r="H3487" s="38">
        <v>889634</v>
      </c>
      <c r="I3487" s="67">
        <v>0</v>
      </c>
      <c r="J3487" s="38">
        <v>0</v>
      </c>
      <c r="K3487" s="38">
        <v>889634</v>
      </c>
      <c r="L3487" s="68" t="s">
        <v>22850</v>
      </c>
      <c r="O3487" s="35">
        <f>IF(Table1[[#This Row],[Phân loại]]="Tồn đầu kỳ",Table1[[#This Row],[Tổng giá trị]],0)</f>
        <v>0</v>
      </c>
      <c r="P3487" s="7">
        <f>IF(Table1[[#This Row],[Số còn phải thu ĐK]]&lt;&gt;0,0,IF(Table1[[#This Row],[Phân loại]]="Bán hàng",Table1[[#This Row],[Tổng giá trị]],-Table1[[#This Row],[Tổng giá trị]]))</f>
        <v>-889634</v>
      </c>
      <c r="Q3487" s="35">
        <f t="shared" si="828"/>
        <v>0</v>
      </c>
      <c r="R3487" s="7">
        <f>Table1[[#This Row],[Số còn phải thu ĐK]]+Table1[[#This Row],[Giá Trị HD sau CK]]-Table1[[#This Row],[Số tiền đã thu]]</f>
        <v>-889634</v>
      </c>
      <c r="S3487" s="6">
        <f>IF(Table1[[#This Row],[Ngày hóa đơn]]&lt;&gt;"",Table1[[#This Row],[Ngày hóa đơn]],IF(Table1[[#This Row],[Ngày hạch toán]]&lt;&gt;"",Table1[[#This Row],[Ngày hạch toán]],""))</f>
        <v>46080</v>
      </c>
      <c r="T3487" s="7"/>
      <c r="U3487" s="6">
        <f>IF(Table1[[#This Row],[Ngày tính CN]]="","",S3487+T3487)</f>
        <v>46080</v>
      </c>
      <c r="V3487" s="35">
        <f ca="1">IF(Table1[[#This Row],[Hạn thanh toán]]="","",IF((U3487-NOW())&lt;0,0,(U3487-NOW())))</f>
        <v>0</v>
      </c>
      <c r="W3487" s="35"/>
      <c r="X3487" s="35">
        <f t="shared" ca="1" si="829"/>
        <v>90.490319328702753</v>
      </c>
      <c r="Y3487" s="2" t="str">
        <f t="shared" ca="1" si="830"/>
        <v>Nợ quá hạn từ 90 ngày đến 120 ngày</v>
      </c>
      <c r="Z3487" s="51">
        <f t="shared" si="826"/>
        <v>46080</v>
      </c>
      <c r="AA3487" s="51" t="str">
        <f t="shared" si="827"/>
        <v/>
      </c>
      <c r="AD3487" s="2" t="str">
        <f>VLOOKUP($A3487,MA_KH!$A:$Q,MA_KH!O$1,0)</f>
        <v>NHATMINH</v>
      </c>
      <c r="AE3487" s="2" t="str">
        <f>VLOOKUP($A3487,MA_KH!$A:$Q,MA_KH!P$1,0)</f>
        <v>CÔNG TY TNHH SẢN XUẤT THƯƠNG MẠI DỊCH VỤ NHẬT MINH BAKERY</v>
      </c>
    </row>
    <row r="3488" spans="1:31" ht="25.5" hidden="1" customHeight="1" x14ac:dyDescent="0.2">
      <c r="A3488" s="30" t="s">
        <v>22062</v>
      </c>
      <c r="B3488" s="30" t="s">
        <v>4063</v>
      </c>
      <c r="C3488" s="37">
        <v>46080</v>
      </c>
      <c r="D3488" s="30" t="s">
        <v>24410</v>
      </c>
      <c r="E3488" s="37"/>
      <c r="F3488" s="30"/>
      <c r="G3488" s="30" t="s">
        <v>24412</v>
      </c>
      <c r="H3488" s="38">
        <v>71171</v>
      </c>
      <c r="I3488" s="67">
        <v>0</v>
      </c>
      <c r="J3488" s="38">
        <v>0</v>
      </c>
      <c r="K3488" s="38">
        <v>71171</v>
      </c>
      <c r="L3488" s="68" t="s">
        <v>22850</v>
      </c>
      <c r="O3488" s="35">
        <f>IF(Table1[[#This Row],[Phân loại]]="Tồn đầu kỳ",Table1[[#This Row],[Tổng giá trị]],0)</f>
        <v>0</v>
      </c>
      <c r="P3488" s="7">
        <f>IF(Table1[[#This Row],[Số còn phải thu ĐK]]&lt;&gt;0,0,IF(Table1[[#This Row],[Phân loại]]="Bán hàng",Table1[[#This Row],[Tổng giá trị]],-Table1[[#This Row],[Tổng giá trị]]))</f>
        <v>-71171</v>
      </c>
      <c r="Q3488" s="35">
        <f t="shared" si="828"/>
        <v>0</v>
      </c>
      <c r="R3488" s="7">
        <f>Table1[[#This Row],[Số còn phải thu ĐK]]+Table1[[#This Row],[Giá Trị HD sau CK]]-Table1[[#This Row],[Số tiền đã thu]]</f>
        <v>-71171</v>
      </c>
      <c r="S3488" s="6">
        <f>IF(Table1[[#This Row],[Ngày hóa đơn]]&lt;&gt;"",Table1[[#This Row],[Ngày hóa đơn]],IF(Table1[[#This Row],[Ngày hạch toán]]&lt;&gt;"",Table1[[#This Row],[Ngày hạch toán]],""))</f>
        <v>46080</v>
      </c>
      <c r="T3488" s="7"/>
      <c r="U3488" s="6">
        <f>IF(Table1[[#This Row],[Ngày tính CN]]="","",S3488+T3488)</f>
        <v>46080</v>
      </c>
      <c r="V3488" s="35">
        <f ca="1">IF(Table1[[#This Row],[Hạn thanh toán]]="","",IF((U3488-NOW())&lt;0,0,(U3488-NOW())))</f>
        <v>0</v>
      </c>
      <c r="W3488" s="35"/>
      <c r="X3488" s="35">
        <f t="shared" ca="1" si="829"/>
        <v>90.490319328702753</v>
      </c>
      <c r="Y3488" s="2" t="str">
        <f t="shared" ca="1" si="830"/>
        <v>Nợ quá hạn từ 90 ngày đến 120 ngày</v>
      </c>
      <c r="Z3488" s="51">
        <f t="shared" si="826"/>
        <v>46080</v>
      </c>
      <c r="AA3488" s="51" t="str">
        <f t="shared" si="827"/>
        <v/>
      </c>
      <c r="AD3488" s="2" t="str">
        <f>VLOOKUP($A3488,MA_KH!$A:$Q,MA_KH!O$1,0)</f>
        <v>NHATMINH</v>
      </c>
      <c r="AE3488" s="2" t="str">
        <f>VLOOKUP($A3488,MA_KH!$A:$Q,MA_KH!P$1,0)</f>
        <v>CÔNG TY TNHH SẢN XUẤT THƯƠNG MẠI DỊCH VỤ NHẬT MINH BAKERY</v>
      </c>
    </row>
    <row r="3489" spans="1:31" ht="25.5" hidden="1" customHeight="1" x14ac:dyDescent="0.2">
      <c r="A3489" s="30" t="s">
        <v>22209</v>
      </c>
      <c r="B3489" s="30" t="s">
        <v>34</v>
      </c>
      <c r="C3489" s="37">
        <v>46080</v>
      </c>
      <c r="D3489" s="30" t="s">
        <v>24413</v>
      </c>
      <c r="E3489" s="37">
        <v>46080</v>
      </c>
      <c r="F3489" s="30">
        <v>816</v>
      </c>
      <c r="G3489" s="30" t="s">
        <v>23719</v>
      </c>
      <c r="H3489" s="38">
        <v>212306</v>
      </c>
      <c r="I3489" s="67">
        <v>0</v>
      </c>
      <c r="J3489" s="38">
        <v>16984</v>
      </c>
      <c r="K3489" s="38">
        <v>229290</v>
      </c>
      <c r="L3489" s="68" t="s">
        <v>41</v>
      </c>
      <c r="M3489" s="6">
        <v>46106</v>
      </c>
      <c r="O3489" s="35">
        <f>IF(Table1[[#This Row],[Phân loại]]="Tồn đầu kỳ",Table1[[#This Row],[Tổng giá trị]],0)</f>
        <v>0</v>
      </c>
      <c r="P3489" s="7">
        <f>IF(Table1[[#This Row],[Số còn phải thu ĐK]]&lt;&gt;0,0,IF(Table1[[#This Row],[Phân loại]]="Bán hàng",Table1[[#This Row],[Tổng giá trị]],-Table1[[#This Row],[Tổng giá trị]]))</f>
        <v>-229290</v>
      </c>
      <c r="Q3489" s="35">
        <f t="shared" si="828"/>
        <v>-229290</v>
      </c>
      <c r="R3489" s="7">
        <f>Table1[[#This Row],[Số còn phải thu ĐK]]+Table1[[#This Row],[Giá Trị HD sau CK]]-Table1[[#This Row],[Số tiền đã thu]]</f>
        <v>0</v>
      </c>
      <c r="S3489" s="6">
        <f>IF(Table1[[#This Row],[Ngày hóa đơn]]&lt;&gt;"",Table1[[#This Row],[Ngày hóa đơn]],IF(Table1[[#This Row],[Ngày hạch toán]]&lt;&gt;"",Table1[[#This Row],[Ngày hạch toán]],""))</f>
        <v>46080</v>
      </c>
      <c r="T3489" s="7"/>
      <c r="U3489" s="6">
        <f>IF(Table1[[#This Row],[Ngày tính CN]]="","",S3489+T3489)</f>
        <v>46080</v>
      </c>
      <c r="V3489" s="35">
        <f ca="1">IF(Table1[[#This Row],[Hạn thanh toán]]="","",IF((U3489-NOW())&lt;0,0,(U3489-NOW())))</f>
        <v>0</v>
      </c>
      <c r="W3489" s="35"/>
      <c r="X3489" s="35" t="str">
        <f t="shared" ca="1" si="829"/>
        <v/>
      </c>
      <c r="Y3489" s="2" t="str">
        <f t="shared" si="830"/>
        <v>Đã thanh toán</v>
      </c>
      <c r="Z3489" s="51">
        <f t="shared" si="826"/>
        <v>46080</v>
      </c>
      <c r="AA3489" s="51">
        <f t="shared" si="827"/>
        <v>46106</v>
      </c>
      <c r="AD3489" s="2" t="str">
        <f>VLOOKUP($A3489,MA_KH!$A:$Q,MA_KH!O$1,0)</f>
        <v>SATRA CỦ CHI</v>
      </c>
      <c r="AE3489" s="2" t="str">
        <f>VLOOKUP($A3489,MA_KH!$A:$Q,MA_KH!P$1,0)</f>
        <v>Trung Tâm Thương Mại Satra Củ Chi</v>
      </c>
    </row>
    <row r="3490" spans="1:31" ht="25.5" hidden="1" customHeight="1" x14ac:dyDescent="0.2">
      <c r="A3490" s="30" t="s">
        <v>22197</v>
      </c>
      <c r="B3490" s="30" t="s">
        <v>12754</v>
      </c>
      <c r="C3490" s="37">
        <v>46081</v>
      </c>
      <c r="D3490" s="30" t="s">
        <v>24424</v>
      </c>
      <c r="E3490" s="37">
        <v>46081</v>
      </c>
      <c r="F3490" s="30">
        <v>14462</v>
      </c>
      <c r="G3490" s="30" t="s">
        <v>24425</v>
      </c>
      <c r="H3490" s="38">
        <v>774156</v>
      </c>
      <c r="I3490" s="67">
        <v>0</v>
      </c>
      <c r="J3490" s="38">
        <v>61932</v>
      </c>
      <c r="K3490" s="38">
        <v>836088</v>
      </c>
      <c r="L3490" s="7" t="s">
        <v>22849</v>
      </c>
      <c r="O3490" s="35">
        <f>IF(Table1[[#This Row],[Phân loại]]="Tồn đầu kỳ",Table1[[#This Row],[Tổng giá trị]],0)</f>
        <v>0</v>
      </c>
      <c r="P3490" s="7">
        <f>IF(Table1[[#This Row],[Số còn phải thu ĐK]]&lt;&gt;0,0,IF(Table1[[#This Row],[Phân loại]]="Bán hàng",Table1[[#This Row],[Tổng giá trị]],-Table1[[#This Row],[Tổng giá trị]]))</f>
        <v>836088</v>
      </c>
      <c r="Q3490" s="35">
        <f t="shared" ref="Q3490:Q3499" si="831">IF(M3490&lt;&gt;"",IF(O3490&lt;&gt;0,O3490,P3490),0)</f>
        <v>0</v>
      </c>
      <c r="R3490" s="7">
        <f>Table1[[#This Row],[Số còn phải thu ĐK]]+Table1[[#This Row],[Giá Trị HD sau CK]]-Table1[[#This Row],[Số tiền đã thu]]</f>
        <v>836088</v>
      </c>
      <c r="S3490" s="6">
        <f>IF(Table1[[#This Row],[Ngày hóa đơn]]&lt;&gt;"",Table1[[#This Row],[Ngày hóa đơn]],IF(Table1[[#This Row],[Ngày hạch toán]]&lt;&gt;"",Table1[[#This Row],[Ngày hạch toán]],""))</f>
        <v>46081</v>
      </c>
      <c r="T3490" s="7"/>
      <c r="U3490" s="6">
        <f>IF(Table1[[#This Row],[Ngày tính CN]]="","",S3490+T3490)</f>
        <v>46081</v>
      </c>
      <c r="V3490" s="35">
        <f ca="1">IF(Table1[[#This Row],[Hạn thanh toán]]="","",IF((U3490-NOW())&lt;0,0,(U3490-NOW())))</f>
        <v>0</v>
      </c>
      <c r="W3490" s="35"/>
      <c r="X3490" s="35">
        <f t="shared" ref="X3490:X3499" ca="1" si="832">IF(OR(U3490="",R3490=0),"",IF((U3490-NOW())&lt;0,-(U3490-NOW()),0))</f>
        <v>89.490319328702753</v>
      </c>
      <c r="Y3490" s="2" t="str">
        <f t="shared" ref="Y3490:Y3499" ca="1" si="833">IF(R3490=0,"Đã thanh toán",IF(X3490="","",IF(X3490&lt;=0,"Chưa đến hạn thanh toán",IF(X3490&lt;=30,"Nợ quá hạn 30 ngày",IF(X3490&lt;=60,"Nợ quá hạn từ 30 ngày đến 60 ngày",IF(X3490&lt;=90,"Nợ quá hạn từ 60 ngày đến 90 ngày",IF(X3490&lt;=120,"Nợ quá hạn từ 90 ngày đến 120 ngày","Nợ quá hạn hơn 120 ngày có khả năng mất thanh toán")))))))</f>
        <v>Nợ quá hạn từ 60 ngày đến 90 ngày</v>
      </c>
      <c r="Z3490" s="51">
        <f t="shared" si="826"/>
        <v>46081</v>
      </c>
      <c r="AA3490" s="51" t="str">
        <f t="shared" si="827"/>
        <v/>
      </c>
      <c r="AD3490" s="2" t="str">
        <f>VLOOKUP($A3490,MA_KH!$A:$Q,MA_KH!O$1,0)</f>
        <v>SATRA TRUNG TÂM</v>
      </c>
      <c r="AE3490" s="2" t="str">
        <f>VLOOKUP($A3490,MA_KH!$A:$Q,MA_KH!P$1,0)</f>
        <v>TRUNG TÂM ĐIỀU HÀNH SATRAFOODS</v>
      </c>
    </row>
    <row r="3491" spans="1:31" ht="25.5" hidden="1" customHeight="1" x14ac:dyDescent="0.2">
      <c r="A3491" s="30" t="s">
        <v>22363</v>
      </c>
      <c r="B3491" s="30" t="s">
        <v>12893</v>
      </c>
      <c r="C3491" s="37">
        <v>46081</v>
      </c>
      <c r="D3491" s="30" t="s">
        <v>24426</v>
      </c>
      <c r="E3491" s="37">
        <v>46081</v>
      </c>
      <c r="F3491" s="30">
        <v>14463</v>
      </c>
      <c r="G3491" s="30" t="s">
        <v>24427</v>
      </c>
      <c r="H3491" s="38">
        <v>662966</v>
      </c>
      <c r="I3491" s="67">
        <v>0</v>
      </c>
      <c r="J3491" s="38">
        <v>53037</v>
      </c>
      <c r="K3491" s="38">
        <v>716003</v>
      </c>
      <c r="L3491" s="7" t="s">
        <v>22849</v>
      </c>
      <c r="O3491" s="35">
        <f>IF(Table1[[#This Row],[Phân loại]]="Tồn đầu kỳ",Table1[[#This Row],[Tổng giá trị]],0)</f>
        <v>0</v>
      </c>
      <c r="P3491" s="7">
        <f>IF(Table1[[#This Row],[Số còn phải thu ĐK]]&lt;&gt;0,0,IF(Table1[[#This Row],[Phân loại]]="Bán hàng",Table1[[#This Row],[Tổng giá trị]],-Table1[[#This Row],[Tổng giá trị]]))</f>
        <v>716003</v>
      </c>
      <c r="Q3491" s="35">
        <f t="shared" si="831"/>
        <v>0</v>
      </c>
      <c r="R3491" s="7">
        <f>Table1[[#This Row],[Số còn phải thu ĐK]]+Table1[[#This Row],[Giá Trị HD sau CK]]-Table1[[#This Row],[Số tiền đã thu]]</f>
        <v>716003</v>
      </c>
      <c r="S3491" s="6">
        <f>IF(Table1[[#This Row],[Ngày hóa đơn]]&lt;&gt;"",Table1[[#This Row],[Ngày hóa đơn]],IF(Table1[[#This Row],[Ngày hạch toán]]&lt;&gt;"",Table1[[#This Row],[Ngày hạch toán]],""))</f>
        <v>46081</v>
      </c>
      <c r="T3491" s="7"/>
      <c r="U3491" s="6">
        <f>IF(Table1[[#This Row],[Ngày tính CN]]="","",S3491+T3491)</f>
        <v>46081</v>
      </c>
      <c r="V3491" s="35">
        <f ca="1">IF(Table1[[#This Row],[Hạn thanh toán]]="","",IF((U3491-NOW())&lt;0,0,(U3491-NOW())))</f>
        <v>0</v>
      </c>
      <c r="W3491" s="35"/>
      <c r="X3491" s="35">
        <f t="shared" ca="1" si="832"/>
        <v>89.490319328702753</v>
      </c>
      <c r="Y3491" s="2" t="str">
        <f t="shared" ca="1" si="833"/>
        <v>Nợ quá hạn từ 60 ngày đến 90 ngày</v>
      </c>
      <c r="Z3491" s="51">
        <f t="shared" si="826"/>
        <v>46081</v>
      </c>
      <c r="AA3491" s="51" t="str">
        <f t="shared" si="827"/>
        <v/>
      </c>
      <c r="AD3491" s="2" t="str">
        <f>VLOOKUP($A3491,MA_KH!$A:$Q,MA_KH!O$1,0)</f>
        <v>SATRA TRUNG TÂM</v>
      </c>
      <c r="AE3491" s="2" t="str">
        <f>VLOOKUP($A3491,MA_KH!$A:$Q,MA_KH!P$1,0)</f>
        <v>TRUNG TÂM ĐIỀU HÀNH SATRAFOODS</v>
      </c>
    </row>
    <row r="3492" spans="1:31" ht="25.5" hidden="1" customHeight="1" x14ac:dyDescent="0.2">
      <c r="A3492" s="30" t="s">
        <v>22208</v>
      </c>
      <c r="B3492" s="30" t="s">
        <v>12789</v>
      </c>
      <c r="C3492" s="37">
        <v>46081</v>
      </c>
      <c r="D3492" s="30" t="s">
        <v>24428</v>
      </c>
      <c r="E3492" s="37">
        <v>46081</v>
      </c>
      <c r="F3492" s="30">
        <v>14470</v>
      </c>
      <c r="G3492" s="30" t="s">
        <v>24429</v>
      </c>
      <c r="H3492" s="38">
        <v>791992</v>
      </c>
      <c r="I3492" s="67">
        <v>0</v>
      </c>
      <c r="J3492" s="38">
        <v>63359</v>
      </c>
      <c r="K3492" s="38">
        <v>855351</v>
      </c>
      <c r="L3492" s="7" t="s">
        <v>22849</v>
      </c>
      <c r="O3492" s="35">
        <f>IF(Table1[[#This Row],[Phân loại]]="Tồn đầu kỳ",Table1[[#This Row],[Tổng giá trị]],0)</f>
        <v>0</v>
      </c>
      <c r="P3492" s="7">
        <f>IF(Table1[[#This Row],[Số còn phải thu ĐK]]&lt;&gt;0,0,IF(Table1[[#This Row],[Phân loại]]="Bán hàng",Table1[[#This Row],[Tổng giá trị]],-Table1[[#This Row],[Tổng giá trị]]))</f>
        <v>855351</v>
      </c>
      <c r="Q3492" s="35">
        <f t="shared" si="831"/>
        <v>0</v>
      </c>
      <c r="R3492" s="7">
        <f>Table1[[#This Row],[Số còn phải thu ĐK]]+Table1[[#This Row],[Giá Trị HD sau CK]]-Table1[[#This Row],[Số tiền đã thu]]</f>
        <v>855351</v>
      </c>
      <c r="S3492" s="6">
        <f>IF(Table1[[#This Row],[Ngày hóa đơn]]&lt;&gt;"",Table1[[#This Row],[Ngày hóa đơn]],IF(Table1[[#This Row],[Ngày hạch toán]]&lt;&gt;"",Table1[[#This Row],[Ngày hạch toán]],""))</f>
        <v>46081</v>
      </c>
      <c r="T3492" s="7"/>
      <c r="U3492" s="6">
        <f>IF(Table1[[#This Row],[Ngày tính CN]]="","",S3492+T3492)</f>
        <v>46081</v>
      </c>
      <c r="V3492" s="35">
        <f ca="1">IF(Table1[[#This Row],[Hạn thanh toán]]="","",IF((U3492-NOW())&lt;0,0,(U3492-NOW())))</f>
        <v>0</v>
      </c>
      <c r="W3492" s="35"/>
      <c r="X3492" s="35">
        <f t="shared" ca="1" si="832"/>
        <v>89.490319328702753</v>
      </c>
      <c r="Y3492" s="2" t="str">
        <f t="shared" ca="1" si="833"/>
        <v>Nợ quá hạn từ 60 ngày đến 90 ngày</v>
      </c>
      <c r="Z3492" s="51">
        <f t="shared" si="826"/>
        <v>46081</v>
      </c>
      <c r="AA3492" s="51" t="str">
        <f t="shared" si="827"/>
        <v/>
      </c>
      <c r="AD3492" s="2" t="str">
        <f>VLOOKUP($A3492,MA_KH!$A:$Q,MA_KH!O$1,0)</f>
        <v>SATRA TRUNG TÂM</v>
      </c>
      <c r="AE3492" s="2" t="str">
        <f>VLOOKUP($A3492,MA_KH!$A:$Q,MA_KH!P$1,0)</f>
        <v>TRUNG TÂM ĐIỀU HÀNH SATRAFOODS</v>
      </c>
    </row>
    <row r="3493" spans="1:31" ht="25.5" hidden="1" customHeight="1" x14ac:dyDescent="0.2">
      <c r="A3493" s="30" t="s">
        <v>22211</v>
      </c>
      <c r="B3493" s="30" t="s">
        <v>13036</v>
      </c>
      <c r="C3493" s="37">
        <v>46081</v>
      </c>
      <c r="D3493" s="30" t="s">
        <v>24057</v>
      </c>
      <c r="E3493" s="37">
        <v>46081</v>
      </c>
      <c r="F3493" s="30">
        <v>14471</v>
      </c>
      <c r="G3493" s="30" t="s">
        <v>24430</v>
      </c>
      <c r="H3493" s="38">
        <v>1760922</v>
      </c>
      <c r="I3493" s="67">
        <v>0</v>
      </c>
      <c r="J3493" s="38">
        <v>140874</v>
      </c>
      <c r="K3493" s="38">
        <v>1901796</v>
      </c>
      <c r="L3493" s="7" t="s">
        <v>22849</v>
      </c>
      <c r="O3493" s="35">
        <f>IF(Table1[[#This Row],[Phân loại]]="Tồn đầu kỳ",Table1[[#This Row],[Tổng giá trị]],0)</f>
        <v>0</v>
      </c>
      <c r="P3493" s="7">
        <f>IF(Table1[[#This Row],[Số còn phải thu ĐK]]&lt;&gt;0,0,IF(Table1[[#This Row],[Phân loại]]="Bán hàng",Table1[[#This Row],[Tổng giá trị]],-Table1[[#This Row],[Tổng giá trị]]))</f>
        <v>1901796</v>
      </c>
      <c r="Q3493" s="35">
        <f t="shared" si="831"/>
        <v>0</v>
      </c>
      <c r="R3493" s="7">
        <f>Table1[[#This Row],[Số còn phải thu ĐK]]+Table1[[#This Row],[Giá Trị HD sau CK]]-Table1[[#This Row],[Số tiền đã thu]]</f>
        <v>1901796</v>
      </c>
      <c r="S3493" s="6">
        <f>IF(Table1[[#This Row],[Ngày hóa đơn]]&lt;&gt;"",Table1[[#This Row],[Ngày hóa đơn]],IF(Table1[[#This Row],[Ngày hạch toán]]&lt;&gt;"",Table1[[#This Row],[Ngày hạch toán]],""))</f>
        <v>46081</v>
      </c>
      <c r="T3493" s="7"/>
      <c r="U3493" s="6">
        <f>IF(Table1[[#This Row],[Ngày tính CN]]="","",S3493+T3493)</f>
        <v>46081</v>
      </c>
      <c r="V3493" s="35">
        <f ca="1">IF(Table1[[#This Row],[Hạn thanh toán]]="","",IF((U3493-NOW())&lt;0,0,(U3493-NOW())))</f>
        <v>0</v>
      </c>
      <c r="W3493" s="35"/>
      <c r="X3493" s="35">
        <f t="shared" ca="1" si="832"/>
        <v>89.490319328702753</v>
      </c>
      <c r="Y3493" s="2" t="str">
        <f t="shared" ca="1" si="833"/>
        <v>Nợ quá hạn từ 60 ngày đến 90 ngày</v>
      </c>
      <c r="Z3493" s="51">
        <f t="shared" si="826"/>
        <v>46081</v>
      </c>
      <c r="AA3493" s="51" t="str">
        <f t="shared" si="827"/>
        <v/>
      </c>
      <c r="AD3493" s="2" t="str">
        <f>VLOOKUP($A3493,MA_KH!$A:$Q,MA_KH!O$1,0)</f>
        <v>SATRA TRUNG TÂM</v>
      </c>
      <c r="AE3493" s="2" t="str">
        <f>VLOOKUP($A3493,MA_KH!$A:$Q,MA_KH!P$1,0)</f>
        <v>TRUNG TÂM ĐIỀU HÀNH SATRAFOODS</v>
      </c>
    </row>
    <row r="3494" spans="1:31" ht="25.5" hidden="1" customHeight="1" x14ac:dyDescent="0.2">
      <c r="A3494" s="30" t="s">
        <v>22204</v>
      </c>
      <c r="B3494" s="30" t="s">
        <v>12777</v>
      </c>
      <c r="C3494" s="37">
        <v>46081</v>
      </c>
      <c r="D3494" s="30" t="s">
        <v>24058</v>
      </c>
      <c r="E3494" s="37">
        <v>46081</v>
      </c>
      <c r="F3494" s="30">
        <v>14472</v>
      </c>
      <c r="G3494" s="30" t="s">
        <v>24431</v>
      </c>
      <c r="H3494" s="38">
        <v>1583680</v>
      </c>
      <c r="I3494" s="67">
        <v>0</v>
      </c>
      <c r="J3494" s="38">
        <v>126694</v>
      </c>
      <c r="K3494" s="38">
        <v>1710374</v>
      </c>
      <c r="L3494" s="7" t="s">
        <v>22849</v>
      </c>
      <c r="O3494" s="35">
        <f>IF(Table1[[#This Row],[Phân loại]]="Tồn đầu kỳ",Table1[[#This Row],[Tổng giá trị]],0)</f>
        <v>0</v>
      </c>
      <c r="P3494" s="7">
        <f>IF(Table1[[#This Row],[Số còn phải thu ĐK]]&lt;&gt;0,0,IF(Table1[[#This Row],[Phân loại]]="Bán hàng",Table1[[#This Row],[Tổng giá trị]],-Table1[[#This Row],[Tổng giá trị]]))</f>
        <v>1710374</v>
      </c>
      <c r="Q3494" s="35">
        <f t="shared" si="831"/>
        <v>0</v>
      </c>
      <c r="R3494" s="7">
        <f>Table1[[#This Row],[Số còn phải thu ĐK]]+Table1[[#This Row],[Giá Trị HD sau CK]]-Table1[[#This Row],[Số tiền đã thu]]</f>
        <v>1710374</v>
      </c>
      <c r="S3494" s="6">
        <f>IF(Table1[[#This Row],[Ngày hóa đơn]]&lt;&gt;"",Table1[[#This Row],[Ngày hóa đơn]],IF(Table1[[#This Row],[Ngày hạch toán]]&lt;&gt;"",Table1[[#This Row],[Ngày hạch toán]],""))</f>
        <v>46081</v>
      </c>
      <c r="T3494" s="7"/>
      <c r="U3494" s="6">
        <f>IF(Table1[[#This Row],[Ngày tính CN]]="","",S3494+T3494)</f>
        <v>46081</v>
      </c>
      <c r="V3494" s="35">
        <f ca="1">IF(Table1[[#This Row],[Hạn thanh toán]]="","",IF((U3494-NOW())&lt;0,0,(U3494-NOW())))</f>
        <v>0</v>
      </c>
      <c r="W3494" s="35"/>
      <c r="X3494" s="35">
        <f t="shared" ca="1" si="832"/>
        <v>89.490319328702753</v>
      </c>
      <c r="Y3494" s="2" t="str">
        <f t="shared" ca="1" si="833"/>
        <v>Nợ quá hạn từ 60 ngày đến 90 ngày</v>
      </c>
      <c r="Z3494" s="51">
        <f t="shared" si="826"/>
        <v>46081</v>
      </c>
      <c r="AA3494" s="51" t="str">
        <f t="shared" si="827"/>
        <v/>
      </c>
      <c r="AD3494" s="2" t="str">
        <f>VLOOKUP($A3494,MA_KH!$A:$Q,MA_KH!O$1,0)</f>
        <v>SATRA TRUNG TÂM</v>
      </c>
      <c r="AE3494" s="2" t="str">
        <f>VLOOKUP($A3494,MA_KH!$A:$Q,MA_KH!P$1,0)</f>
        <v>TRUNG TÂM ĐIỀU HÀNH SATRAFOODS</v>
      </c>
    </row>
    <row r="3495" spans="1:31" ht="25.5" hidden="1" customHeight="1" x14ac:dyDescent="0.2">
      <c r="A3495" s="30" t="s">
        <v>22201</v>
      </c>
      <c r="B3495" s="30" t="s">
        <v>12765</v>
      </c>
      <c r="C3495" s="37">
        <v>46081</v>
      </c>
      <c r="D3495" s="30" t="s">
        <v>24059</v>
      </c>
      <c r="E3495" s="37">
        <v>46081</v>
      </c>
      <c r="F3495" s="30">
        <v>14473</v>
      </c>
      <c r="G3495" s="30" t="s">
        <v>24432</v>
      </c>
      <c r="H3495" s="38">
        <v>903180</v>
      </c>
      <c r="I3495" s="67">
        <v>0</v>
      </c>
      <c r="J3495" s="38">
        <v>72254</v>
      </c>
      <c r="K3495" s="38">
        <v>975434</v>
      </c>
      <c r="L3495" s="7" t="s">
        <v>22849</v>
      </c>
      <c r="O3495" s="35">
        <f>IF(Table1[[#This Row],[Phân loại]]="Tồn đầu kỳ",Table1[[#This Row],[Tổng giá trị]],0)</f>
        <v>0</v>
      </c>
      <c r="P3495" s="7">
        <f>IF(Table1[[#This Row],[Số còn phải thu ĐK]]&lt;&gt;0,0,IF(Table1[[#This Row],[Phân loại]]="Bán hàng",Table1[[#This Row],[Tổng giá trị]],-Table1[[#This Row],[Tổng giá trị]]))</f>
        <v>975434</v>
      </c>
      <c r="Q3495" s="35">
        <f t="shared" si="831"/>
        <v>0</v>
      </c>
      <c r="R3495" s="7">
        <f>Table1[[#This Row],[Số còn phải thu ĐK]]+Table1[[#This Row],[Giá Trị HD sau CK]]-Table1[[#This Row],[Số tiền đã thu]]</f>
        <v>975434</v>
      </c>
      <c r="S3495" s="6">
        <f>IF(Table1[[#This Row],[Ngày hóa đơn]]&lt;&gt;"",Table1[[#This Row],[Ngày hóa đơn]],IF(Table1[[#This Row],[Ngày hạch toán]]&lt;&gt;"",Table1[[#This Row],[Ngày hạch toán]],""))</f>
        <v>46081</v>
      </c>
      <c r="T3495" s="7"/>
      <c r="U3495" s="6">
        <f>IF(Table1[[#This Row],[Ngày tính CN]]="","",S3495+T3495)</f>
        <v>46081</v>
      </c>
      <c r="V3495" s="35">
        <f ca="1">IF(Table1[[#This Row],[Hạn thanh toán]]="","",IF((U3495-NOW())&lt;0,0,(U3495-NOW())))</f>
        <v>0</v>
      </c>
      <c r="W3495" s="35"/>
      <c r="X3495" s="35">
        <f t="shared" ca="1" si="832"/>
        <v>89.490319328702753</v>
      </c>
      <c r="Y3495" s="2" t="str">
        <f t="shared" ca="1" si="833"/>
        <v>Nợ quá hạn từ 60 ngày đến 90 ngày</v>
      </c>
      <c r="Z3495" s="51">
        <f t="shared" si="826"/>
        <v>46081</v>
      </c>
      <c r="AA3495" s="51" t="str">
        <f t="shared" si="827"/>
        <v/>
      </c>
      <c r="AD3495" s="2" t="str">
        <f>VLOOKUP($A3495,MA_KH!$A:$Q,MA_KH!O$1,0)</f>
        <v>SATRA TRUNG TÂM</v>
      </c>
      <c r="AE3495" s="2" t="str">
        <f>VLOOKUP($A3495,MA_KH!$A:$Q,MA_KH!P$1,0)</f>
        <v>TRUNG TÂM ĐIỀU HÀNH SATRAFOODS</v>
      </c>
    </row>
    <row r="3496" spans="1:31" ht="25.5" hidden="1" customHeight="1" x14ac:dyDescent="0.2">
      <c r="A3496" s="30" t="s">
        <v>22325</v>
      </c>
      <c r="B3496" s="30" t="s">
        <v>38</v>
      </c>
      <c r="C3496" s="37">
        <v>46081</v>
      </c>
      <c r="D3496" s="30" t="s">
        <v>24433</v>
      </c>
      <c r="E3496" s="37">
        <v>46081</v>
      </c>
      <c r="F3496" s="30">
        <v>14503</v>
      </c>
      <c r="G3496" s="30" t="s">
        <v>24434</v>
      </c>
      <c r="H3496" s="38">
        <v>707075</v>
      </c>
      <c r="I3496" s="67">
        <v>0</v>
      </c>
      <c r="J3496" s="38">
        <v>56566</v>
      </c>
      <c r="K3496" s="38">
        <v>763641</v>
      </c>
      <c r="L3496" s="7" t="s">
        <v>22849</v>
      </c>
      <c r="O3496" s="35">
        <f>IF(Table1[[#This Row],[Phân loại]]="Tồn đầu kỳ",Table1[[#This Row],[Tổng giá trị]],0)</f>
        <v>0</v>
      </c>
      <c r="P3496" s="7">
        <f>IF(Table1[[#This Row],[Số còn phải thu ĐK]]&lt;&gt;0,0,IF(Table1[[#This Row],[Phân loại]]="Bán hàng",Table1[[#This Row],[Tổng giá trị]],-Table1[[#This Row],[Tổng giá trị]]))</f>
        <v>763641</v>
      </c>
      <c r="Q3496" s="35">
        <f t="shared" si="831"/>
        <v>0</v>
      </c>
      <c r="R3496" s="7">
        <f>Table1[[#This Row],[Số còn phải thu ĐK]]+Table1[[#This Row],[Giá Trị HD sau CK]]-Table1[[#This Row],[Số tiền đã thu]]</f>
        <v>763641</v>
      </c>
      <c r="S3496" s="6">
        <f>IF(Table1[[#This Row],[Ngày hóa đơn]]&lt;&gt;"",Table1[[#This Row],[Ngày hóa đơn]],IF(Table1[[#This Row],[Ngày hạch toán]]&lt;&gt;"",Table1[[#This Row],[Ngày hạch toán]],""))</f>
        <v>46081</v>
      </c>
      <c r="T3496" s="7"/>
      <c r="U3496" s="6">
        <f>IF(Table1[[#This Row],[Ngày tính CN]]="","",S3496+T3496)</f>
        <v>46081</v>
      </c>
      <c r="V3496" s="35">
        <f ca="1">IF(Table1[[#This Row],[Hạn thanh toán]]="","",IF((U3496-NOW())&lt;0,0,(U3496-NOW())))</f>
        <v>0</v>
      </c>
      <c r="W3496" s="35"/>
      <c r="X3496" s="35">
        <f t="shared" ca="1" si="832"/>
        <v>89.490319328702753</v>
      </c>
      <c r="Y3496" s="2" t="str">
        <f t="shared" ca="1" si="833"/>
        <v>Nợ quá hạn từ 60 ngày đến 90 ngày</v>
      </c>
      <c r="Z3496" s="51">
        <f t="shared" si="826"/>
        <v>46081</v>
      </c>
      <c r="AA3496" s="51" t="str">
        <f t="shared" si="827"/>
        <v/>
      </c>
      <c r="AD3496" s="2" t="str">
        <f>VLOOKUP($A3496,MA_KH!$A:$Q,MA_KH!O$1,0)</f>
        <v>SATRA VÕ VĂN KIỆT</v>
      </c>
      <c r="AE3496" s="2" t="str">
        <f>VLOOKUP($A3496,MA_KH!$A:$Q,MA_KH!P$1,0)</f>
        <v>CHI NHÁNH TỔNG CÔNG TY THƯƠNG MẠI SÀI GÒN- TNHH MTV- TRUNG TÂM THƯƠNG MẠI SATRA VÕ VĂN KIỆT</v>
      </c>
    </row>
    <row r="3497" spans="1:31" ht="25.5" hidden="1" customHeight="1" x14ac:dyDescent="0.2">
      <c r="A3497" s="30" t="s">
        <v>22212</v>
      </c>
      <c r="B3497" s="30" t="s">
        <v>12792</v>
      </c>
      <c r="C3497" s="37">
        <v>46081</v>
      </c>
      <c r="D3497" s="30" t="s">
        <v>24439</v>
      </c>
      <c r="E3497" s="37">
        <v>46081</v>
      </c>
      <c r="F3497" s="30">
        <v>14519</v>
      </c>
      <c r="G3497" s="30" t="s">
        <v>24440</v>
      </c>
      <c r="H3497" s="38">
        <v>293724</v>
      </c>
      <c r="I3497" s="67">
        <v>0</v>
      </c>
      <c r="J3497" s="38">
        <v>23498</v>
      </c>
      <c r="K3497" s="38">
        <v>317222</v>
      </c>
      <c r="L3497" s="7" t="s">
        <v>22849</v>
      </c>
      <c r="O3497" s="35">
        <f>IF(Table1[[#This Row],[Phân loại]]="Tồn đầu kỳ",Table1[[#This Row],[Tổng giá trị]],0)</f>
        <v>0</v>
      </c>
      <c r="P3497" s="7">
        <f>IF(Table1[[#This Row],[Số còn phải thu ĐK]]&lt;&gt;0,0,IF(Table1[[#This Row],[Phân loại]]="Bán hàng",Table1[[#This Row],[Tổng giá trị]],-Table1[[#This Row],[Tổng giá trị]]))</f>
        <v>317222</v>
      </c>
      <c r="Q3497" s="35">
        <f t="shared" si="831"/>
        <v>0</v>
      </c>
      <c r="R3497" s="7">
        <f>Table1[[#This Row],[Số còn phải thu ĐK]]+Table1[[#This Row],[Giá Trị HD sau CK]]-Table1[[#This Row],[Số tiền đã thu]]</f>
        <v>317222</v>
      </c>
      <c r="S3497" s="6">
        <f>IF(Table1[[#This Row],[Ngày hóa đơn]]&lt;&gt;"",Table1[[#This Row],[Ngày hóa đơn]],IF(Table1[[#This Row],[Ngày hạch toán]]&lt;&gt;"",Table1[[#This Row],[Ngày hạch toán]],""))</f>
        <v>46081</v>
      </c>
      <c r="T3497" s="7"/>
      <c r="U3497" s="6">
        <f>IF(Table1[[#This Row],[Ngày tính CN]]="","",S3497+T3497)</f>
        <v>46081</v>
      </c>
      <c r="V3497" s="35">
        <f ca="1">IF(Table1[[#This Row],[Hạn thanh toán]]="","",IF((U3497-NOW())&lt;0,0,(U3497-NOW())))</f>
        <v>0</v>
      </c>
      <c r="W3497" s="35"/>
      <c r="X3497" s="35">
        <f t="shared" ca="1" si="832"/>
        <v>89.490319328702753</v>
      </c>
      <c r="Y3497" s="2" t="str">
        <f t="shared" ca="1" si="833"/>
        <v>Nợ quá hạn từ 60 ngày đến 90 ngày</v>
      </c>
      <c r="Z3497" s="51">
        <f t="shared" si="826"/>
        <v>46081</v>
      </c>
      <c r="AA3497" s="51" t="str">
        <f t="shared" si="827"/>
        <v/>
      </c>
      <c r="AD3497" s="2" t="str">
        <f>VLOOKUP($A3497,MA_KH!$A:$Q,MA_KH!O$1,0)</f>
        <v>SATRA TRUNG TÂM</v>
      </c>
      <c r="AE3497" s="2" t="str">
        <f>VLOOKUP($A3497,MA_KH!$A:$Q,MA_KH!P$1,0)</f>
        <v>TRUNG TÂM ĐIỀU HÀNH SATRAFOODS</v>
      </c>
    </row>
    <row r="3498" spans="1:31" ht="25.5" hidden="1" customHeight="1" x14ac:dyDescent="0.2">
      <c r="A3498" s="30" t="s">
        <v>22061</v>
      </c>
      <c r="B3498" s="30" t="s">
        <v>11885</v>
      </c>
      <c r="C3498" s="37">
        <v>46081</v>
      </c>
      <c r="D3498" s="30" t="s">
        <v>24443</v>
      </c>
      <c r="E3498" s="37">
        <v>46081</v>
      </c>
      <c r="F3498" s="30">
        <v>14530</v>
      </c>
      <c r="G3498" s="30" t="s">
        <v>24444</v>
      </c>
      <c r="H3498" s="38">
        <v>1034322</v>
      </c>
      <c r="I3498" s="67">
        <v>0</v>
      </c>
      <c r="J3498" s="38">
        <v>82746</v>
      </c>
      <c r="K3498" s="38">
        <v>1117068</v>
      </c>
      <c r="L3498" s="7" t="s">
        <v>22849</v>
      </c>
      <c r="O3498" s="35">
        <f>IF(Table1[[#This Row],[Phân loại]]="Tồn đầu kỳ",Table1[[#This Row],[Tổng giá trị]],0)</f>
        <v>0</v>
      </c>
      <c r="P3498" s="7">
        <f>IF(Table1[[#This Row],[Số còn phải thu ĐK]]&lt;&gt;0,0,IF(Table1[[#This Row],[Phân loại]]="Bán hàng",Table1[[#This Row],[Tổng giá trị]],-Table1[[#This Row],[Tổng giá trị]]))</f>
        <v>1117068</v>
      </c>
      <c r="Q3498" s="35">
        <f t="shared" si="831"/>
        <v>0</v>
      </c>
      <c r="R3498" s="7">
        <f>Table1[[#This Row],[Số còn phải thu ĐK]]+Table1[[#This Row],[Giá Trị HD sau CK]]-Table1[[#This Row],[Số tiền đã thu]]</f>
        <v>1117068</v>
      </c>
      <c r="S3498" s="6">
        <f>IF(Table1[[#This Row],[Ngày hóa đơn]]&lt;&gt;"",Table1[[#This Row],[Ngày hóa đơn]],IF(Table1[[#This Row],[Ngày hạch toán]]&lt;&gt;"",Table1[[#This Row],[Ngày hạch toán]],""))</f>
        <v>46081</v>
      </c>
      <c r="T3498" s="7"/>
      <c r="U3498" s="6">
        <f>IF(Table1[[#This Row],[Ngày tính CN]]="","",S3498+T3498)</f>
        <v>46081</v>
      </c>
      <c r="V3498" s="35">
        <f ca="1">IF(Table1[[#This Row],[Hạn thanh toán]]="","",IF((U3498-NOW())&lt;0,0,(U3498-NOW())))</f>
        <v>0</v>
      </c>
      <c r="W3498" s="35"/>
      <c r="X3498" s="35">
        <f t="shared" ca="1" si="832"/>
        <v>89.490319328702753</v>
      </c>
      <c r="Y3498" s="2" t="str">
        <f t="shared" ca="1" si="833"/>
        <v>Nợ quá hạn từ 60 ngày đến 90 ngày</v>
      </c>
      <c r="Z3498" s="51">
        <f t="shared" si="826"/>
        <v>46081</v>
      </c>
      <c r="AA3498" s="51" t="str">
        <f t="shared" si="827"/>
        <v/>
      </c>
      <c r="AD3498" s="2" t="str">
        <f>VLOOKUP($A3498,MA_KH!$A:$Q,MA_KH!O$1,0)</f>
        <v>NHATMINH</v>
      </c>
      <c r="AE3498" s="2" t="str">
        <f>VLOOKUP($A3498,MA_KH!$A:$Q,MA_KH!P$1,0)</f>
        <v>CÔNG TY TNHH SẢN XUẤT THƯƠNG MẠI DỊCH VỤ NHẬT MINH BAKERY</v>
      </c>
    </row>
    <row r="3499" spans="1:31" ht="25.5" hidden="1" customHeight="1" x14ac:dyDescent="0.2">
      <c r="A3499" s="39" t="s">
        <v>22436</v>
      </c>
      <c r="B3499" s="39" t="s">
        <v>3966</v>
      </c>
      <c r="C3499" s="40">
        <v>46081</v>
      </c>
      <c r="D3499" s="39" t="s">
        <v>24445</v>
      </c>
      <c r="E3499" s="40">
        <v>46081</v>
      </c>
      <c r="F3499" s="39">
        <v>486</v>
      </c>
      <c r="G3499" s="70" t="s">
        <v>23484</v>
      </c>
      <c r="H3499" s="41">
        <v>547261</v>
      </c>
      <c r="I3499" s="67">
        <v>0</v>
      </c>
      <c r="J3499" s="41">
        <v>43781</v>
      </c>
      <c r="K3499" s="41">
        <v>591042</v>
      </c>
      <c r="L3499" s="68" t="s">
        <v>41</v>
      </c>
      <c r="O3499" s="35">
        <f>IF(Table1[[#This Row],[Phân loại]]="Tồn đầu kỳ",Table1[[#This Row],[Tổng giá trị]],0)</f>
        <v>0</v>
      </c>
      <c r="P3499" s="7">
        <f>IF(Table1[[#This Row],[Số còn phải thu ĐK]]&lt;&gt;0,0,IF(Table1[[#This Row],[Phân loại]]="Bán hàng",Table1[[#This Row],[Tổng giá trị]],-Table1[[#This Row],[Tổng giá trị]]))</f>
        <v>-591042</v>
      </c>
      <c r="Q3499" s="35">
        <f t="shared" si="831"/>
        <v>0</v>
      </c>
      <c r="R3499" s="7">
        <f>Table1[[#This Row],[Số còn phải thu ĐK]]+Table1[[#This Row],[Giá Trị HD sau CK]]-Table1[[#This Row],[Số tiền đã thu]]</f>
        <v>-591042</v>
      </c>
      <c r="S3499" s="6">
        <f>IF(Table1[[#This Row],[Ngày hóa đơn]]&lt;&gt;"",Table1[[#This Row],[Ngày hóa đơn]],IF(Table1[[#This Row],[Ngày hạch toán]]&lt;&gt;"",Table1[[#This Row],[Ngày hạch toán]],""))</f>
        <v>46081</v>
      </c>
      <c r="T3499" s="7"/>
      <c r="U3499" s="6">
        <f>IF(Table1[[#This Row],[Ngày tính CN]]="","",S3499+T3499)</f>
        <v>46081</v>
      </c>
      <c r="V3499" s="35">
        <f ca="1">IF(Table1[[#This Row],[Hạn thanh toán]]="","",IF((U3499-NOW())&lt;0,0,(U3499-NOW())))</f>
        <v>0</v>
      </c>
      <c r="W3499" s="35"/>
      <c r="X3499" s="35">
        <f t="shared" ca="1" si="832"/>
        <v>89.490319328702753</v>
      </c>
      <c r="Y3499" s="2" t="str">
        <f t="shared" ca="1" si="833"/>
        <v>Nợ quá hạn từ 60 ngày đến 90 ngày</v>
      </c>
      <c r="Z3499" s="51">
        <f t="shared" si="826"/>
        <v>46081</v>
      </c>
      <c r="AA3499" s="51" t="str">
        <f t="shared" si="827"/>
        <v/>
      </c>
      <c r="AD3499" s="2" t="str">
        <f>VLOOKUP($A3499,MA_KH!$A:$Q,MA_KH!O$1,0)</f>
        <v>SMART</v>
      </c>
      <c r="AE3499" s="2" t="str">
        <f>VLOOKUP($A3499,MA_KH!$A:$Q,MA_KH!P$1,0)</f>
        <v>CÔNG TY TNHH KINH DOANH THƯƠNG MẠI VÀ DỊCH VỤ SUNSHINE MART</v>
      </c>
    </row>
    <row r="3500" spans="1:31" ht="25.5" hidden="1" customHeight="1" x14ac:dyDescent="0.2">
      <c r="A3500" s="39" t="s">
        <v>22436</v>
      </c>
      <c r="B3500" s="39" t="s">
        <v>3966</v>
      </c>
      <c r="C3500" s="40">
        <v>46079</v>
      </c>
      <c r="D3500" s="39" t="s">
        <v>24450</v>
      </c>
      <c r="E3500" s="40">
        <v>46079</v>
      </c>
      <c r="F3500" s="39">
        <v>522</v>
      </c>
      <c r="G3500" s="39" t="s">
        <v>24451</v>
      </c>
      <c r="H3500" s="41">
        <v>70538</v>
      </c>
      <c r="I3500" s="67">
        <v>0</v>
      </c>
      <c r="J3500" s="41">
        <v>5643</v>
      </c>
      <c r="K3500" s="41">
        <v>76181</v>
      </c>
      <c r="L3500" s="68" t="s">
        <v>41</v>
      </c>
      <c r="O3500" s="35">
        <f>IF(Table1[[#This Row],[Phân loại]]="Tồn đầu kỳ",Table1[[#This Row],[Tổng giá trị]],0)</f>
        <v>0</v>
      </c>
      <c r="P3500" s="7">
        <f>IF(Table1[[#This Row],[Số còn phải thu ĐK]]&lt;&gt;0,0,IF(Table1[[#This Row],[Phân loại]]="Bán hàng",Table1[[#This Row],[Tổng giá trị]],-Table1[[#This Row],[Tổng giá trị]]))</f>
        <v>-76181</v>
      </c>
      <c r="Q3500" s="35">
        <f>IF(M3500&lt;&gt;"",IF(O3500&lt;&gt;0,O3500,P3500),0)</f>
        <v>0</v>
      </c>
      <c r="R3500" s="7">
        <f>Table1[[#This Row],[Số còn phải thu ĐK]]+Table1[[#This Row],[Giá Trị HD sau CK]]-Table1[[#This Row],[Số tiền đã thu]]</f>
        <v>-76181</v>
      </c>
      <c r="S3500" s="6">
        <f>IF(Table1[[#This Row],[Ngày hóa đơn]]&lt;&gt;"",Table1[[#This Row],[Ngày hóa đơn]],IF(Table1[[#This Row],[Ngày hạch toán]]&lt;&gt;"",Table1[[#This Row],[Ngày hạch toán]],""))</f>
        <v>46079</v>
      </c>
      <c r="T3500" s="7"/>
      <c r="U3500" s="6">
        <f>IF(Table1[[#This Row],[Ngày tính CN]]="","",S3500+T3500)</f>
        <v>46079</v>
      </c>
      <c r="V3500" s="35">
        <f ca="1">IF(Table1[[#This Row],[Hạn thanh toán]]="","",IF((U3500-NOW())&lt;0,0,(U3500-NOW())))</f>
        <v>0</v>
      </c>
      <c r="W3500" s="35"/>
      <c r="X3500" s="35">
        <f ca="1">IF(OR(U3500="",R3500=0),"",IF((U3500-NOW())&lt;0,-(U3500-NOW()),0))</f>
        <v>91.490319328702753</v>
      </c>
      <c r="Y3500" s="2" t="str">
        <f ca="1">IF(R3500=0,"Đã thanh toán",IF(X3500="","",IF(X3500&lt;=0,"Chưa đến hạn thanh toán",IF(X3500&lt;=30,"Nợ quá hạn 30 ngày",IF(X3500&lt;=60,"Nợ quá hạn từ 30 ngày đến 60 ngày",IF(X3500&lt;=90,"Nợ quá hạn từ 60 ngày đến 90 ngày",IF(X3500&lt;=120,"Nợ quá hạn từ 90 ngày đến 120 ngày","Nợ quá hạn hơn 120 ngày có khả năng mất thanh toán")))))))</f>
        <v>Nợ quá hạn từ 90 ngày đến 120 ngày</v>
      </c>
      <c r="Z3500" s="51">
        <f t="shared" si="826"/>
        <v>46079</v>
      </c>
      <c r="AA3500" s="51" t="str">
        <f t="shared" si="827"/>
        <v/>
      </c>
      <c r="AD3500" s="2" t="str">
        <f>VLOOKUP($A3500,MA_KH!$A:$Q,MA_KH!O$1,0)</f>
        <v>SMART</v>
      </c>
      <c r="AE3500" s="2" t="str">
        <f>VLOOKUP($A3500,MA_KH!$A:$Q,MA_KH!P$1,0)</f>
        <v>CÔNG TY TNHH KINH DOANH THƯƠNG MẠI VÀ DỊCH VỤ SUNSHINE MART</v>
      </c>
    </row>
    <row r="3501" spans="1:31" ht="25.5" hidden="1" customHeight="1" x14ac:dyDescent="0.2">
      <c r="A3501" s="39" t="s">
        <v>22506</v>
      </c>
      <c r="B3501" s="39" t="s">
        <v>3960</v>
      </c>
      <c r="C3501" s="40">
        <v>46077</v>
      </c>
      <c r="D3501" s="39"/>
      <c r="E3501" s="40">
        <v>46077</v>
      </c>
      <c r="F3501" s="39">
        <v>311</v>
      </c>
      <c r="G3501" s="39" t="s">
        <v>23590</v>
      </c>
      <c r="H3501" s="41">
        <v>20818248</v>
      </c>
      <c r="I3501" s="67">
        <v>0</v>
      </c>
      <c r="J3501" s="41">
        <v>1665460</v>
      </c>
      <c r="K3501" s="41">
        <v>22483708</v>
      </c>
      <c r="L3501" s="68" t="s">
        <v>41</v>
      </c>
      <c r="O3501" s="35">
        <f>IF(Table1[[#This Row],[Phân loại]]="Tồn đầu kỳ",Table1[[#This Row],[Tổng giá trị]],0)</f>
        <v>0</v>
      </c>
      <c r="P3501" s="7">
        <f>IF(Table1[[#This Row],[Số còn phải thu ĐK]]&lt;&gt;0,0,IF(Table1[[#This Row],[Phân loại]]="Bán hàng",Table1[[#This Row],[Tổng giá trị]],-Table1[[#This Row],[Tổng giá trị]]))</f>
        <v>-22483708</v>
      </c>
      <c r="Q3501" s="35">
        <f>IF(M3501&lt;&gt;"",IF(O3501&lt;&gt;0,O3501,P3501),0)</f>
        <v>0</v>
      </c>
      <c r="R3501" s="7">
        <f>Table1[[#This Row],[Số còn phải thu ĐK]]+Table1[[#This Row],[Giá Trị HD sau CK]]-Table1[[#This Row],[Số tiền đã thu]]</f>
        <v>-22483708</v>
      </c>
      <c r="S3501" s="6">
        <f>IF(Table1[[#This Row],[Ngày hóa đơn]]&lt;&gt;"",Table1[[#This Row],[Ngày hóa đơn]],IF(Table1[[#This Row],[Ngày hạch toán]]&lt;&gt;"",Table1[[#This Row],[Ngày hạch toán]],""))</f>
        <v>46077</v>
      </c>
      <c r="T3501" s="7"/>
      <c r="U3501" s="6">
        <f>IF(Table1[[#This Row],[Ngày tính CN]]="","",S3501+T3501)</f>
        <v>46077</v>
      </c>
      <c r="V3501" s="35">
        <f ca="1">IF(Table1[[#This Row],[Hạn thanh toán]]="","",IF((U3501-NOW())&lt;0,0,(U3501-NOW())))</f>
        <v>0</v>
      </c>
      <c r="W3501" s="35"/>
      <c r="X3501" s="35">
        <f ca="1">IF(OR(U3501="",R3501=0),"",IF((U3501-NOW())&lt;0,-(U3501-NOW()),0))</f>
        <v>93.490319328702753</v>
      </c>
      <c r="Y3501" s="2" t="str">
        <f ca="1">IF(R3501=0,"Đã thanh toán",IF(X3501="","",IF(X3501&lt;=0,"Chưa đến hạn thanh toán",IF(X3501&lt;=30,"Nợ quá hạn 30 ngày",IF(X3501&lt;=60,"Nợ quá hạn từ 30 ngày đến 60 ngày",IF(X3501&lt;=90,"Nợ quá hạn từ 60 ngày đến 90 ngày",IF(X3501&lt;=120,"Nợ quá hạn từ 90 ngày đến 120 ngày","Nợ quá hạn hơn 120 ngày có khả năng mất thanh toán")))))))</f>
        <v>Nợ quá hạn từ 90 ngày đến 120 ngày</v>
      </c>
      <c r="Z3501" s="51">
        <f t="shared" si="826"/>
        <v>46077</v>
      </c>
      <c r="AA3501" s="51" t="str">
        <f t="shared" si="827"/>
        <v/>
      </c>
      <c r="AD3501" s="2" t="str">
        <f>VLOOKUP($A3501,MA_KH!$A:$Q,MA_KH!O$1,0)</f>
        <v>TMART</v>
      </c>
      <c r="AE3501" s="2" t="str">
        <f>VLOOKUP($A3501,MA_KH!$A:$Q,MA_KH!P$1,0)</f>
        <v>CÔNG TY CỔ PHẦN T - MARTSTORES</v>
      </c>
    </row>
    <row r="3502" spans="1:31" ht="25.5" hidden="1" customHeight="1" x14ac:dyDescent="0.2">
      <c r="A3502" s="30" t="s">
        <v>22506</v>
      </c>
      <c r="B3502" s="39" t="s">
        <v>3960</v>
      </c>
      <c r="C3502" s="40">
        <v>46077</v>
      </c>
      <c r="D3502" s="30"/>
      <c r="E3502" s="40">
        <v>46077</v>
      </c>
      <c r="F3502" s="30">
        <v>312</v>
      </c>
      <c r="G3502" s="39" t="s">
        <v>24452</v>
      </c>
      <c r="H3502" s="38">
        <v>18119975</v>
      </c>
      <c r="I3502" s="67">
        <v>0</v>
      </c>
      <c r="J3502" s="38">
        <v>1449598</v>
      </c>
      <c r="K3502" s="38">
        <v>19569573</v>
      </c>
      <c r="L3502" s="68" t="s">
        <v>41</v>
      </c>
      <c r="O3502" s="35">
        <f>IF(Table1[[#This Row],[Phân loại]]="Tồn đầu kỳ",Table1[[#This Row],[Tổng giá trị]],0)</f>
        <v>0</v>
      </c>
      <c r="P3502" s="7">
        <f>IF(Table1[[#This Row],[Số còn phải thu ĐK]]&lt;&gt;0,0,IF(Table1[[#This Row],[Phân loại]]="Bán hàng",Table1[[#This Row],[Tổng giá trị]],-Table1[[#This Row],[Tổng giá trị]]))</f>
        <v>-19569573</v>
      </c>
      <c r="Q3502" s="35">
        <f t="shared" ref="Q3502:Q3503" si="834">IF(M3502&lt;&gt;"",IF(O3502&lt;&gt;0,O3502,P3502),0)</f>
        <v>0</v>
      </c>
      <c r="R3502" s="7">
        <f>Table1[[#This Row],[Số còn phải thu ĐK]]+Table1[[#This Row],[Giá Trị HD sau CK]]-Table1[[#This Row],[Số tiền đã thu]]</f>
        <v>-19569573</v>
      </c>
      <c r="S3502" s="6">
        <f>IF(Table1[[#This Row],[Ngày hóa đơn]]&lt;&gt;"",Table1[[#This Row],[Ngày hóa đơn]],IF(Table1[[#This Row],[Ngày hạch toán]]&lt;&gt;"",Table1[[#This Row],[Ngày hạch toán]],""))</f>
        <v>46077</v>
      </c>
      <c r="T3502" s="7"/>
      <c r="U3502" s="6">
        <f>IF(Table1[[#This Row],[Ngày tính CN]]="","",S3502+T3502)</f>
        <v>46077</v>
      </c>
      <c r="V3502" s="35">
        <f ca="1">IF(Table1[[#This Row],[Hạn thanh toán]]="","",IF((U3502-NOW())&lt;0,0,(U3502-NOW())))</f>
        <v>0</v>
      </c>
      <c r="W3502" s="35"/>
      <c r="X3502" s="35">
        <f t="shared" ref="X3502:X3503" ca="1" si="835">IF(OR(U3502="",R3502=0),"",IF((U3502-NOW())&lt;0,-(U3502-NOW()),0))</f>
        <v>93.490319328702753</v>
      </c>
      <c r="Y3502" s="2" t="str">
        <f t="shared" ref="Y3502:Y3503" ca="1" si="836">IF(R3502=0,"Đã thanh toán",IF(X3502="","",IF(X3502&lt;=0,"Chưa đến hạn thanh toán",IF(X3502&lt;=30,"Nợ quá hạn 30 ngày",IF(X3502&lt;=60,"Nợ quá hạn từ 30 ngày đến 60 ngày",IF(X3502&lt;=90,"Nợ quá hạn từ 60 ngày đến 90 ngày",IF(X3502&lt;=120,"Nợ quá hạn từ 90 ngày đến 120 ngày","Nợ quá hạn hơn 120 ngày có khả năng mất thanh toán")))))))</f>
        <v>Nợ quá hạn từ 90 ngày đến 120 ngày</v>
      </c>
      <c r="Z3502" s="51">
        <f t="shared" si="826"/>
        <v>46077</v>
      </c>
      <c r="AA3502" s="51" t="str">
        <f t="shared" si="827"/>
        <v/>
      </c>
      <c r="AD3502" s="2" t="str">
        <f>VLOOKUP($A3502,MA_KH!$A:$Q,MA_KH!O$1,0)</f>
        <v>TMART</v>
      </c>
      <c r="AE3502" s="2" t="str">
        <f>VLOOKUP($A3502,MA_KH!$A:$Q,MA_KH!P$1,0)</f>
        <v>CÔNG TY CỔ PHẦN T - MARTSTORES</v>
      </c>
    </row>
    <row r="3503" spans="1:31" ht="25.5" hidden="1" customHeight="1" x14ac:dyDescent="0.2">
      <c r="A3503" s="30" t="s">
        <v>22506</v>
      </c>
      <c r="B3503" s="39" t="s">
        <v>3960</v>
      </c>
      <c r="C3503" s="37">
        <v>46076</v>
      </c>
      <c r="D3503" s="30"/>
      <c r="E3503" s="37">
        <v>46076</v>
      </c>
      <c r="F3503" s="30">
        <v>294</v>
      </c>
      <c r="G3503" s="30" t="s">
        <v>24453</v>
      </c>
      <c r="H3503" s="38">
        <v>26262895</v>
      </c>
      <c r="I3503" s="67">
        <v>0</v>
      </c>
      <c r="J3503" s="38">
        <v>2101032</v>
      </c>
      <c r="K3503" s="38">
        <v>28363927</v>
      </c>
      <c r="L3503" s="68" t="s">
        <v>41</v>
      </c>
      <c r="M3503" s="6">
        <v>46076</v>
      </c>
      <c r="O3503" s="35">
        <f>IF(Table1[[#This Row],[Phân loại]]="Tồn đầu kỳ",Table1[[#This Row],[Tổng giá trị]],0)</f>
        <v>0</v>
      </c>
      <c r="P3503" s="7">
        <f>IF(Table1[[#This Row],[Số còn phải thu ĐK]]&lt;&gt;0,0,IF(Table1[[#This Row],[Phân loại]]="Bán hàng",Table1[[#This Row],[Tổng giá trị]],-Table1[[#This Row],[Tổng giá trị]]))</f>
        <v>-28363927</v>
      </c>
      <c r="Q3503" s="35">
        <f t="shared" si="834"/>
        <v>-28363927</v>
      </c>
      <c r="R3503" s="7">
        <f>Table1[[#This Row],[Số còn phải thu ĐK]]+Table1[[#This Row],[Giá Trị HD sau CK]]-Table1[[#This Row],[Số tiền đã thu]]</f>
        <v>0</v>
      </c>
      <c r="S3503" s="6">
        <f>IF(Table1[[#This Row],[Ngày hóa đơn]]&lt;&gt;"",Table1[[#This Row],[Ngày hóa đơn]],IF(Table1[[#This Row],[Ngày hạch toán]]&lt;&gt;"",Table1[[#This Row],[Ngày hạch toán]],""))</f>
        <v>46076</v>
      </c>
      <c r="T3503" s="7"/>
      <c r="U3503" s="6">
        <f>IF(Table1[[#This Row],[Ngày tính CN]]="","",S3503+T3503)</f>
        <v>46076</v>
      </c>
      <c r="V3503" s="35">
        <f ca="1">IF(Table1[[#This Row],[Hạn thanh toán]]="","",IF((U3503-NOW())&lt;0,0,(U3503-NOW())))</f>
        <v>0</v>
      </c>
      <c r="W3503" s="35"/>
      <c r="X3503" s="35" t="str">
        <f t="shared" ca="1" si="835"/>
        <v/>
      </c>
      <c r="Y3503" s="2" t="str">
        <f t="shared" si="836"/>
        <v>Đã thanh toán</v>
      </c>
      <c r="Z3503" s="51">
        <f t="shared" si="826"/>
        <v>46076</v>
      </c>
      <c r="AA3503" s="51">
        <f t="shared" si="827"/>
        <v>46076</v>
      </c>
      <c r="AD3503" s="2" t="str">
        <f>VLOOKUP($A3503,MA_KH!$A:$Q,MA_KH!O$1,0)</f>
        <v>TMART</v>
      </c>
      <c r="AE3503" s="2" t="str">
        <f>VLOOKUP($A3503,MA_KH!$A:$Q,MA_KH!P$1,0)</f>
        <v>CÔNG TY CỔ PHẦN T - MARTSTORES</v>
      </c>
    </row>
    <row r="3504" spans="1:31" ht="25.5" hidden="1" customHeight="1" x14ac:dyDescent="0.2">
      <c r="A3504" s="30" t="s">
        <v>22400</v>
      </c>
      <c r="B3504" s="30" t="s">
        <v>4194</v>
      </c>
      <c r="C3504" s="37">
        <v>46054</v>
      </c>
      <c r="D3504" s="30" t="s">
        <v>23749</v>
      </c>
      <c r="E3504" s="37">
        <v>46057</v>
      </c>
      <c r="F3504" s="30">
        <v>9340</v>
      </c>
      <c r="G3504" s="30" t="s">
        <v>23750</v>
      </c>
      <c r="H3504" s="38">
        <v>3938768</v>
      </c>
      <c r="I3504" s="67">
        <v>0</v>
      </c>
      <c r="J3504" s="38">
        <v>315101</v>
      </c>
      <c r="K3504" s="38">
        <v>4253869</v>
      </c>
      <c r="L3504" s="7" t="s">
        <v>22849</v>
      </c>
      <c r="M3504" s="6">
        <v>46107</v>
      </c>
      <c r="O3504" s="35">
        <f>IF(Table1[[#This Row],[Phân loại]]="Tồn đầu kỳ",Table1[[#This Row],[Tổng giá trị]],0)</f>
        <v>0</v>
      </c>
      <c r="P3504" s="7">
        <f>IF(Table1[[#This Row],[Số còn phải thu ĐK]]&lt;&gt;0,0,IF(Table1[[#This Row],[Phân loại]]="Bán hàng",Table1[[#This Row],[Tổng giá trị]],-Table1[[#This Row],[Tổng giá trị]]))</f>
        <v>4253869</v>
      </c>
      <c r="Q3504" s="35">
        <f t="shared" ref="Q3504:Q3535" si="837">IF(M3504&lt;&gt;"",IF(O3504&lt;&gt;0,O3504,P3504),0)</f>
        <v>4253869</v>
      </c>
      <c r="R3504" s="7">
        <f>Table1[[#This Row],[Số còn phải thu ĐK]]+Table1[[#This Row],[Giá Trị HD sau CK]]-Table1[[#This Row],[Số tiền đã thu]]</f>
        <v>0</v>
      </c>
      <c r="S3504" s="6">
        <f>IF(Table1[[#This Row],[Ngày hóa đơn]]&lt;&gt;"",Table1[[#This Row],[Ngày hóa đơn]],IF(Table1[[#This Row],[Ngày hạch toán]]&lt;&gt;"",Table1[[#This Row],[Ngày hạch toán]],""))</f>
        <v>46057</v>
      </c>
      <c r="T3504" s="7"/>
      <c r="U3504" s="6">
        <f>IF(Table1[[#This Row],[Ngày tính CN]]="","",S3504+T3504)</f>
        <v>46057</v>
      </c>
      <c r="V3504" s="35">
        <f ca="1">IF(Table1[[#This Row],[Hạn thanh toán]]="","",IF((U3504-NOW())&lt;0,0,(U3504-NOW())))</f>
        <v>0</v>
      </c>
      <c r="W3504" s="35"/>
      <c r="X3504" s="35" t="str">
        <f t="shared" ref="X3504:X3535" ca="1" si="838">IF(OR(U3504="",R3504=0),"",IF((U3504-NOW())&lt;0,-(U3504-NOW()),0))</f>
        <v/>
      </c>
      <c r="Y3504" s="2" t="str">
        <f t="shared" ref="Y3504:Y3535" si="839">IF(R3504=0,"Đã thanh toán",IF(X3504="","",IF(X3504&lt;=0,"Chưa đến hạn thanh toán",IF(X3504&lt;=30,"Nợ quá hạn 30 ngày",IF(X3504&lt;=60,"Nợ quá hạn từ 30 ngày đến 60 ngày",IF(X3504&lt;=90,"Nợ quá hạn từ 60 ngày đến 90 ngày",IF(X3504&lt;=120,"Nợ quá hạn từ 90 ngày đến 120 ngày","Nợ quá hạn hơn 120 ngày có khả năng mất thanh toán")))))))</f>
        <v>Đã thanh toán</v>
      </c>
      <c r="Z3504" s="51">
        <f t="shared" si="826"/>
        <v>46057</v>
      </c>
      <c r="AA3504" s="51">
        <f t="shared" si="827"/>
        <v>46107</v>
      </c>
      <c r="AD3504" s="2" t="str">
        <f>VLOOKUP($A3504,MA_KH!$A:$Q,MA_KH!O$1,0)</f>
        <v>SEVEN</v>
      </c>
      <c r="AE3504" s="2" t="str">
        <f>VLOOKUP($A3504,MA_KH!$A:$Q,MA_KH!P$1,0)</f>
        <v>CÔNG TY CỔ PHẦN SEVEN SYSTEM VIỆT NAM</v>
      </c>
    </row>
    <row r="3505" spans="1:31" ht="25.5" hidden="1" customHeight="1" x14ac:dyDescent="0.2">
      <c r="A3505" s="30" t="s">
        <v>22399</v>
      </c>
      <c r="B3505" s="30" t="s">
        <v>4196</v>
      </c>
      <c r="C3505" s="37">
        <v>46054</v>
      </c>
      <c r="D3505" s="30" t="s">
        <v>23751</v>
      </c>
      <c r="E3505" s="37">
        <v>46057</v>
      </c>
      <c r="F3505" s="30">
        <v>9341</v>
      </c>
      <c r="G3505" s="30" t="s">
        <v>23752</v>
      </c>
      <c r="H3505" s="38">
        <v>663965</v>
      </c>
      <c r="I3505" s="67">
        <v>0</v>
      </c>
      <c r="J3505" s="38">
        <v>53117</v>
      </c>
      <c r="K3505" s="38">
        <v>717082</v>
      </c>
      <c r="L3505" s="7" t="s">
        <v>22849</v>
      </c>
      <c r="M3505" s="6">
        <v>46107</v>
      </c>
      <c r="O3505" s="35">
        <f>IF(Table1[[#This Row],[Phân loại]]="Tồn đầu kỳ",Table1[[#This Row],[Tổng giá trị]],0)</f>
        <v>0</v>
      </c>
      <c r="P3505" s="7">
        <f>IF(Table1[[#This Row],[Số còn phải thu ĐK]]&lt;&gt;0,0,IF(Table1[[#This Row],[Phân loại]]="Bán hàng",Table1[[#This Row],[Tổng giá trị]],-Table1[[#This Row],[Tổng giá trị]]))</f>
        <v>717082</v>
      </c>
      <c r="Q3505" s="35">
        <f t="shared" si="837"/>
        <v>717082</v>
      </c>
      <c r="R3505" s="7">
        <f>Table1[[#This Row],[Số còn phải thu ĐK]]+Table1[[#This Row],[Giá Trị HD sau CK]]-Table1[[#This Row],[Số tiền đã thu]]</f>
        <v>0</v>
      </c>
      <c r="S3505" s="6">
        <f>IF(Table1[[#This Row],[Ngày hóa đơn]]&lt;&gt;"",Table1[[#This Row],[Ngày hóa đơn]],IF(Table1[[#This Row],[Ngày hạch toán]]&lt;&gt;"",Table1[[#This Row],[Ngày hạch toán]],""))</f>
        <v>46057</v>
      </c>
      <c r="T3505" s="7"/>
      <c r="U3505" s="6">
        <f>IF(Table1[[#This Row],[Ngày tính CN]]="","",S3505+T3505)</f>
        <v>46057</v>
      </c>
      <c r="V3505" s="35">
        <f ca="1">IF(Table1[[#This Row],[Hạn thanh toán]]="","",IF((U3505-NOW())&lt;0,0,(U3505-NOW())))</f>
        <v>0</v>
      </c>
      <c r="W3505" s="35"/>
      <c r="X3505" s="35" t="str">
        <f t="shared" ca="1" si="838"/>
        <v/>
      </c>
      <c r="Y3505" s="2" t="str">
        <f t="shared" si="839"/>
        <v>Đã thanh toán</v>
      </c>
      <c r="Z3505" s="51">
        <f t="shared" si="826"/>
        <v>46057</v>
      </c>
      <c r="AA3505" s="51">
        <f t="shared" si="827"/>
        <v>46107</v>
      </c>
      <c r="AD3505" s="2" t="str">
        <f>VLOOKUP($A3505,MA_KH!$A:$Q,MA_KH!O$1,0)</f>
        <v>SEVEN</v>
      </c>
      <c r="AE3505" s="2" t="str">
        <f>VLOOKUP($A3505,MA_KH!$A:$Q,MA_KH!P$1,0)</f>
        <v>CÔNG TY CỔ PHẦN SEVEN SYSTEM VIỆT NAM</v>
      </c>
    </row>
    <row r="3506" spans="1:31" ht="25.5" hidden="1" customHeight="1" x14ac:dyDescent="0.2">
      <c r="A3506" s="30" t="s">
        <v>22400</v>
      </c>
      <c r="B3506" s="30" t="s">
        <v>4194</v>
      </c>
      <c r="C3506" s="37">
        <v>46054</v>
      </c>
      <c r="D3506" s="30" t="s">
        <v>24456</v>
      </c>
      <c r="E3506" s="37">
        <v>46054</v>
      </c>
      <c r="F3506" s="30"/>
      <c r="G3506" s="30" t="s">
        <v>23753</v>
      </c>
      <c r="H3506" s="38">
        <v>47643</v>
      </c>
      <c r="I3506" s="67">
        <v>0</v>
      </c>
      <c r="J3506" s="38">
        <v>3811</v>
      </c>
      <c r="K3506" s="38">
        <v>51454</v>
      </c>
      <c r="L3506" s="68" t="s">
        <v>41</v>
      </c>
      <c r="M3506" s="6">
        <v>46107</v>
      </c>
      <c r="O3506" s="35">
        <f>IF(Table1[[#This Row],[Phân loại]]="Tồn đầu kỳ",Table1[[#This Row],[Tổng giá trị]],0)</f>
        <v>0</v>
      </c>
      <c r="P3506" s="7">
        <f>IF(Table1[[#This Row],[Số còn phải thu ĐK]]&lt;&gt;0,0,IF(Table1[[#This Row],[Phân loại]]="Bán hàng",Table1[[#This Row],[Tổng giá trị]],-Table1[[#This Row],[Tổng giá trị]]))</f>
        <v>-51454</v>
      </c>
      <c r="Q3506" s="35">
        <f t="shared" si="837"/>
        <v>-51454</v>
      </c>
      <c r="R3506" s="7">
        <f>Table1[[#This Row],[Số còn phải thu ĐK]]+Table1[[#This Row],[Giá Trị HD sau CK]]-Table1[[#This Row],[Số tiền đã thu]]</f>
        <v>0</v>
      </c>
      <c r="S3506" s="6">
        <f>IF(Table1[[#This Row],[Ngày hóa đơn]]&lt;&gt;"",Table1[[#This Row],[Ngày hóa đơn]],IF(Table1[[#This Row],[Ngày hạch toán]]&lt;&gt;"",Table1[[#This Row],[Ngày hạch toán]],""))</f>
        <v>46054</v>
      </c>
      <c r="T3506" s="7"/>
      <c r="U3506" s="6">
        <f>IF(Table1[[#This Row],[Ngày tính CN]]="","",S3506+T3506)</f>
        <v>46054</v>
      </c>
      <c r="V3506" s="35">
        <f ca="1">IF(Table1[[#This Row],[Hạn thanh toán]]="","",IF((U3506-NOW())&lt;0,0,(U3506-NOW())))</f>
        <v>0</v>
      </c>
      <c r="W3506" s="35"/>
      <c r="X3506" s="35" t="str">
        <f t="shared" ca="1" si="838"/>
        <v/>
      </c>
      <c r="Y3506" s="2" t="str">
        <f t="shared" si="839"/>
        <v>Đã thanh toán</v>
      </c>
      <c r="Z3506" s="51">
        <f t="shared" si="826"/>
        <v>46054</v>
      </c>
      <c r="AA3506" s="51">
        <f t="shared" si="827"/>
        <v>46107</v>
      </c>
      <c r="AD3506" s="2" t="str">
        <f>VLOOKUP($A3506,MA_KH!$A:$Q,MA_KH!O$1,0)</f>
        <v>SEVEN</v>
      </c>
      <c r="AE3506" s="2" t="str">
        <f>VLOOKUP($A3506,MA_KH!$A:$Q,MA_KH!P$1,0)</f>
        <v>CÔNG TY CỔ PHẦN SEVEN SYSTEM VIỆT NAM</v>
      </c>
    </row>
    <row r="3507" spans="1:31" ht="25.5" hidden="1" customHeight="1" x14ac:dyDescent="0.2">
      <c r="A3507" s="30" t="s">
        <v>22400</v>
      </c>
      <c r="B3507" s="30" t="s">
        <v>4194</v>
      </c>
      <c r="C3507" s="37">
        <v>46055</v>
      </c>
      <c r="D3507" s="30" t="s">
        <v>23852</v>
      </c>
      <c r="E3507" s="37">
        <v>46055</v>
      </c>
      <c r="F3507" s="30"/>
      <c r="G3507" s="30" t="s">
        <v>23853</v>
      </c>
      <c r="H3507" s="38">
        <v>30884</v>
      </c>
      <c r="I3507" s="67">
        <v>0</v>
      </c>
      <c r="J3507" s="38">
        <v>2471</v>
      </c>
      <c r="K3507" s="38">
        <v>33355</v>
      </c>
      <c r="L3507" s="68" t="s">
        <v>41</v>
      </c>
      <c r="M3507" s="6">
        <v>46107</v>
      </c>
      <c r="O3507" s="35">
        <f>IF(Table1[[#This Row],[Phân loại]]="Tồn đầu kỳ",Table1[[#This Row],[Tổng giá trị]],0)</f>
        <v>0</v>
      </c>
      <c r="P3507" s="7">
        <f>IF(Table1[[#This Row],[Số còn phải thu ĐK]]&lt;&gt;0,0,IF(Table1[[#This Row],[Phân loại]]="Bán hàng",Table1[[#This Row],[Tổng giá trị]],-Table1[[#This Row],[Tổng giá trị]]))</f>
        <v>-33355</v>
      </c>
      <c r="Q3507" s="35">
        <f t="shared" si="837"/>
        <v>-33355</v>
      </c>
      <c r="R3507" s="7">
        <f>Table1[[#This Row],[Số còn phải thu ĐK]]+Table1[[#This Row],[Giá Trị HD sau CK]]-Table1[[#This Row],[Số tiền đã thu]]</f>
        <v>0</v>
      </c>
      <c r="S3507" s="6">
        <f>IF(Table1[[#This Row],[Ngày hóa đơn]]&lt;&gt;"",Table1[[#This Row],[Ngày hóa đơn]],IF(Table1[[#This Row],[Ngày hạch toán]]&lt;&gt;"",Table1[[#This Row],[Ngày hạch toán]],""))</f>
        <v>46055</v>
      </c>
      <c r="T3507" s="7"/>
      <c r="U3507" s="6">
        <f>IF(Table1[[#This Row],[Ngày tính CN]]="","",S3507+T3507)</f>
        <v>46055</v>
      </c>
      <c r="V3507" s="35">
        <f ca="1">IF(Table1[[#This Row],[Hạn thanh toán]]="","",IF((U3507-NOW())&lt;0,0,(U3507-NOW())))</f>
        <v>0</v>
      </c>
      <c r="W3507" s="35"/>
      <c r="X3507" s="35" t="str">
        <f t="shared" ca="1" si="838"/>
        <v/>
      </c>
      <c r="Y3507" s="2" t="str">
        <f t="shared" si="839"/>
        <v>Đã thanh toán</v>
      </c>
      <c r="Z3507" s="51">
        <f t="shared" si="826"/>
        <v>46055</v>
      </c>
      <c r="AA3507" s="51">
        <f t="shared" si="827"/>
        <v>46107</v>
      </c>
      <c r="AD3507" s="2" t="str">
        <f>VLOOKUP($A3507,MA_KH!$A:$Q,MA_KH!O$1,0)</f>
        <v>SEVEN</v>
      </c>
      <c r="AE3507" s="2" t="str">
        <f>VLOOKUP($A3507,MA_KH!$A:$Q,MA_KH!P$1,0)</f>
        <v>CÔNG TY CỔ PHẦN SEVEN SYSTEM VIỆT NAM</v>
      </c>
    </row>
    <row r="3508" spans="1:31" ht="25.5" hidden="1" customHeight="1" x14ac:dyDescent="0.2">
      <c r="A3508" s="30" t="s">
        <v>22400</v>
      </c>
      <c r="B3508" s="30" t="s">
        <v>4194</v>
      </c>
      <c r="C3508" s="37">
        <v>46055</v>
      </c>
      <c r="D3508" s="30" t="s">
        <v>23854</v>
      </c>
      <c r="E3508" s="37">
        <v>46055</v>
      </c>
      <c r="F3508" s="30"/>
      <c r="G3508" s="30" t="s">
        <v>23855</v>
      </c>
      <c r="H3508" s="38">
        <v>16759</v>
      </c>
      <c r="I3508" s="67">
        <v>0</v>
      </c>
      <c r="J3508" s="38">
        <v>1341</v>
      </c>
      <c r="K3508" s="38">
        <v>18100</v>
      </c>
      <c r="L3508" s="68" t="s">
        <v>41</v>
      </c>
      <c r="M3508" s="6">
        <v>46107</v>
      </c>
      <c r="O3508" s="35">
        <f>IF(Table1[[#This Row],[Phân loại]]="Tồn đầu kỳ",Table1[[#This Row],[Tổng giá trị]],0)</f>
        <v>0</v>
      </c>
      <c r="P3508" s="7">
        <f>IF(Table1[[#This Row],[Số còn phải thu ĐK]]&lt;&gt;0,0,IF(Table1[[#This Row],[Phân loại]]="Bán hàng",Table1[[#This Row],[Tổng giá trị]],-Table1[[#This Row],[Tổng giá trị]]))</f>
        <v>-18100</v>
      </c>
      <c r="Q3508" s="35">
        <f t="shared" si="837"/>
        <v>-18100</v>
      </c>
      <c r="R3508" s="7">
        <f>Table1[[#This Row],[Số còn phải thu ĐK]]+Table1[[#This Row],[Giá Trị HD sau CK]]-Table1[[#This Row],[Số tiền đã thu]]</f>
        <v>0</v>
      </c>
      <c r="S3508" s="6">
        <f>IF(Table1[[#This Row],[Ngày hóa đơn]]&lt;&gt;"",Table1[[#This Row],[Ngày hóa đơn]],IF(Table1[[#This Row],[Ngày hạch toán]]&lt;&gt;"",Table1[[#This Row],[Ngày hạch toán]],""))</f>
        <v>46055</v>
      </c>
      <c r="T3508" s="7"/>
      <c r="U3508" s="6">
        <f>IF(Table1[[#This Row],[Ngày tính CN]]="","",S3508+T3508)</f>
        <v>46055</v>
      </c>
      <c r="V3508" s="35">
        <f ca="1">IF(Table1[[#This Row],[Hạn thanh toán]]="","",IF((U3508-NOW())&lt;0,0,(U3508-NOW())))</f>
        <v>0</v>
      </c>
      <c r="W3508" s="35"/>
      <c r="X3508" s="35" t="str">
        <f t="shared" ca="1" si="838"/>
        <v/>
      </c>
      <c r="Y3508" s="2" t="str">
        <f t="shared" si="839"/>
        <v>Đã thanh toán</v>
      </c>
      <c r="Z3508" s="51">
        <f t="shared" si="826"/>
        <v>46055</v>
      </c>
      <c r="AA3508" s="51">
        <f t="shared" si="827"/>
        <v>46107</v>
      </c>
      <c r="AD3508" s="2" t="str">
        <f>VLOOKUP($A3508,MA_KH!$A:$Q,MA_KH!O$1,0)</f>
        <v>SEVEN</v>
      </c>
      <c r="AE3508" s="2" t="str">
        <f>VLOOKUP($A3508,MA_KH!$A:$Q,MA_KH!P$1,0)</f>
        <v>CÔNG TY CỔ PHẦN SEVEN SYSTEM VIỆT NAM</v>
      </c>
    </row>
    <row r="3509" spans="1:31" ht="25.5" hidden="1" customHeight="1" x14ac:dyDescent="0.2">
      <c r="A3509" s="30" t="s">
        <v>22400</v>
      </c>
      <c r="B3509" s="30" t="s">
        <v>4194</v>
      </c>
      <c r="C3509" s="37">
        <v>46055</v>
      </c>
      <c r="D3509" s="30" t="s">
        <v>23856</v>
      </c>
      <c r="E3509" s="37">
        <v>46055</v>
      </c>
      <c r="F3509" s="30"/>
      <c r="G3509" s="30" t="s">
        <v>23857</v>
      </c>
      <c r="H3509" s="38">
        <v>16759</v>
      </c>
      <c r="I3509" s="67">
        <v>0</v>
      </c>
      <c r="J3509" s="38">
        <v>1341</v>
      </c>
      <c r="K3509" s="38">
        <v>18100</v>
      </c>
      <c r="L3509" s="68" t="s">
        <v>41</v>
      </c>
      <c r="M3509" s="6">
        <v>46107</v>
      </c>
      <c r="O3509" s="35">
        <f>IF(Table1[[#This Row],[Phân loại]]="Tồn đầu kỳ",Table1[[#This Row],[Tổng giá trị]],0)</f>
        <v>0</v>
      </c>
      <c r="P3509" s="7">
        <f>IF(Table1[[#This Row],[Số còn phải thu ĐK]]&lt;&gt;0,0,IF(Table1[[#This Row],[Phân loại]]="Bán hàng",Table1[[#This Row],[Tổng giá trị]],-Table1[[#This Row],[Tổng giá trị]]))</f>
        <v>-18100</v>
      </c>
      <c r="Q3509" s="35">
        <f t="shared" si="837"/>
        <v>-18100</v>
      </c>
      <c r="R3509" s="7">
        <f>Table1[[#This Row],[Số còn phải thu ĐK]]+Table1[[#This Row],[Giá Trị HD sau CK]]-Table1[[#This Row],[Số tiền đã thu]]</f>
        <v>0</v>
      </c>
      <c r="S3509" s="6">
        <f>IF(Table1[[#This Row],[Ngày hóa đơn]]&lt;&gt;"",Table1[[#This Row],[Ngày hóa đơn]],IF(Table1[[#This Row],[Ngày hạch toán]]&lt;&gt;"",Table1[[#This Row],[Ngày hạch toán]],""))</f>
        <v>46055</v>
      </c>
      <c r="T3509" s="7"/>
      <c r="U3509" s="6">
        <f>IF(Table1[[#This Row],[Ngày tính CN]]="","",S3509+T3509)</f>
        <v>46055</v>
      </c>
      <c r="V3509" s="35">
        <f ca="1">IF(Table1[[#This Row],[Hạn thanh toán]]="","",IF((U3509-NOW())&lt;0,0,(U3509-NOW())))</f>
        <v>0</v>
      </c>
      <c r="W3509" s="35"/>
      <c r="X3509" s="35" t="str">
        <f t="shared" ca="1" si="838"/>
        <v/>
      </c>
      <c r="Y3509" s="2" t="str">
        <f t="shared" si="839"/>
        <v>Đã thanh toán</v>
      </c>
      <c r="Z3509" s="51">
        <f t="shared" si="826"/>
        <v>46055</v>
      </c>
      <c r="AA3509" s="51">
        <f t="shared" si="827"/>
        <v>46107</v>
      </c>
      <c r="AD3509" s="2" t="str">
        <f>VLOOKUP($A3509,MA_KH!$A:$Q,MA_KH!O$1,0)</f>
        <v>SEVEN</v>
      </c>
      <c r="AE3509" s="2" t="str">
        <f>VLOOKUP($A3509,MA_KH!$A:$Q,MA_KH!P$1,0)</f>
        <v>CÔNG TY CỔ PHẦN SEVEN SYSTEM VIỆT NAM</v>
      </c>
    </row>
    <row r="3510" spans="1:31" ht="25.5" hidden="1" customHeight="1" x14ac:dyDescent="0.2">
      <c r="A3510" s="30" t="s">
        <v>22400</v>
      </c>
      <c r="B3510" s="30" t="s">
        <v>4194</v>
      </c>
      <c r="C3510" s="37">
        <v>46055</v>
      </c>
      <c r="D3510" s="30" t="s">
        <v>24457</v>
      </c>
      <c r="E3510" s="37">
        <v>46055</v>
      </c>
      <c r="F3510" s="30"/>
      <c r="G3510" s="30" t="s">
        <v>23858</v>
      </c>
      <c r="H3510" s="38">
        <v>318348</v>
      </c>
      <c r="I3510" s="67">
        <v>0</v>
      </c>
      <c r="J3510" s="38">
        <v>25468</v>
      </c>
      <c r="K3510" s="38">
        <v>343816</v>
      </c>
      <c r="L3510" s="68" t="s">
        <v>41</v>
      </c>
      <c r="M3510" s="6">
        <v>46107</v>
      </c>
      <c r="O3510" s="35">
        <f>IF(Table1[[#This Row],[Phân loại]]="Tồn đầu kỳ",Table1[[#This Row],[Tổng giá trị]],0)</f>
        <v>0</v>
      </c>
      <c r="P3510" s="7">
        <f>IF(Table1[[#This Row],[Số còn phải thu ĐK]]&lt;&gt;0,0,IF(Table1[[#This Row],[Phân loại]]="Bán hàng",Table1[[#This Row],[Tổng giá trị]],-Table1[[#This Row],[Tổng giá trị]]))</f>
        <v>-343816</v>
      </c>
      <c r="Q3510" s="35">
        <f t="shared" si="837"/>
        <v>-343816</v>
      </c>
      <c r="R3510" s="7">
        <f>Table1[[#This Row],[Số còn phải thu ĐK]]+Table1[[#This Row],[Giá Trị HD sau CK]]-Table1[[#This Row],[Số tiền đã thu]]</f>
        <v>0</v>
      </c>
      <c r="S3510" s="6">
        <f>IF(Table1[[#This Row],[Ngày hóa đơn]]&lt;&gt;"",Table1[[#This Row],[Ngày hóa đơn]],IF(Table1[[#This Row],[Ngày hạch toán]]&lt;&gt;"",Table1[[#This Row],[Ngày hạch toán]],""))</f>
        <v>46055</v>
      </c>
      <c r="T3510" s="7"/>
      <c r="U3510" s="6">
        <f>IF(Table1[[#This Row],[Ngày tính CN]]="","",S3510+T3510)</f>
        <v>46055</v>
      </c>
      <c r="V3510" s="35">
        <f ca="1">IF(Table1[[#This Row],[Hạn thanh toán]]="","",IF((U3510-NOW())&lt;0,0,(U3510-NOW())))</f>
        <v>0</v>
      </c>
      <c r="W3510" s="35"/>
      <c r="X3510" s="35" t="str">
        <f t="shared" ca="1" si="838"/>
        <v/>
      </c>
      <c r="Y3510" s="2" t="str">
        <f t="shared" si="839"/>
        <v>Đã thanh toán</v>
      </c>
      <c r="Z3510" s="51">
        <f t="shared" si="826"/>
        <v>46055</v>
      </c>
      <c r="AA3510" s="51">
        <f t="shared" si="827"/>
        <v>46107</v>
      </c>
      <c r="AD3510" s="2" t="str">
        <f>VLOOKUP($A3510,MA_KH!$A:$Q,MA_KH!O$1,0)</f>
        <v>SEVEN</v>
      </c>
      <c r="AE3510" s="2" t="str">
        <f>VLOOKUP($A3510,MA_KH!$A:$Q,MA_KH!P$1,0)</f>
        <v>CÔNG TY CỔ PHẦN SEVEN SYSTEM VIỆT NAM</v>
      </c>
    </row>
    <row r="3511" spans="1:31" ht="25.5" hidden="1" customHeight="1" x14ac:dyDescent="0.2">
      <c r="A3511" s="30" t="s">
        <v>22400</v>
      </c>
      <c r="B3511" s="30" t="s">
        <v>4194</v>
      </c>
      <c r="C3511" s="37">
        <v>46055</v>
      </c>
      <c r="D3511" s="30" t="s">
        <v>24458</v>
      </c>
      <c r="E3511" s="37">
        <v>46055</v>
      </c>
      <c r="F3511" s="30"/>
      <c r="G3511" s="30" t="s">
        <v>23859</v>
      </c>
      <c r="H3511" s="38">
        <v>19717</v>
      </c>
      <c r="I3511" s="67">
        <v>0</v>
      </c>
      <c r="J3511" s="38">
        <v>1577</v>
      </c>
      <c r="K3511" s="38">
        <v>21294</v>
      </c>
      <c r="L3511" s="68" t="s">
        <v>41</v>
      </c>
      <c r="M3511" s="6">
        <v>46107</v>
      </c>
      <c r="O3511" s="35">
        <f>IF(Table1[[#This Row],[Phân loại]]="Tồn đầu kỳ",Table1[[#This Row],[Tổng giá trị]],0)</f>
        <v>0</v>
      </c>
      <c r="P3511" s="7">
        <f>IF(Table1[[#This Row],[Số còn phải thu ĐK]]&lt;&gt;0,0,IF(Table1[[#This Row],[Phân loại]]="Bán hàng",Table1[[#This Row],[Tổng giá trị]],-Table1[[#This Row],[Tổng giá trị]]))</f>
        <v>-21294</v>
      </c>
      <c r="Q3511" s="35">
        <f t="shared" si="837"/>
        <v>-21294</v>
      </c>
      <c r="R3511" s="7">
        <f>Table1[[#This Row],[Số còn phải thu ĐK]]+Table1[[#This Row],[Giá Trị HD sau CK]]-Table1[[#This Row],[Số tiền đã thu]]</f>
        <v>0</v>
      </c>
      <c r="S3511" s="6">
        <f>IF(Table1[[#This Row],[Ngày hóa đơn]]&lt;&gt;"",Table1[[#This Row],[Ngày hóa đơn]],IF(Table1[[#This Row],[Ngày hạch toán]]&lt;&gt;"",Table1[[#This Row],[Ngày hạch toán]],""))</f>
        <v>46055</v>
      </c>
      <c r="T3511" s="7"/>
      <c r="U3511" s="6">
        <f>IF(Table1[[#This Row],[Ngày tính CN]]="","",S3511+T3511)</f>
        <v>46055</v>
      </c>
      <c r="V3511" s="35">
        <f ca="1">IF(Table1[[#This Row],[Hạn thanh toán]]="","",IF((U3511-NOW())&lt;0,0,(U3511-NOW())))</f>
        <v>0</v>
      </c>
      <c r="W3511" s="35"/>
      <c r="X3511" s="35" t="str">
        <f t="shared" ca="1" si="838"/>
        <v/>
      </c>
      <c r="Y3511" s="2" t="str">
        <f t="shared" si="839"/>
        <v>Đã thanh toán</v>
      </c>
      <c r="Z3511" s="51">
        <f t="shared" si="826"/>
        <v>46055</v>
      </c>
      <c r="AA3511" s="51">
        <f t="shared" si="827"/>
        <v>46107</v>
      </c>
      <c r="AD3511" s="2" t="str">
        <f>VLOOKUP($A3511,MA_KH!$A:$Q,MA_KH!O$1,0)</f>
        <v>SEVEN</v>
      </c>
      <c r="AE3511" s="2" t="str">
        <f>VLOOKUP($A3511,MA_KH!$A:$Q,MA_KH!P$1,0)</f>
        <v>CÔNG TY CỔ PHẦN SEVEN SYSTEM VIỆT NAM</v>
      </c>
    </row>
    <row r="3512" spans="1:31" ht="25.5" hidden="1" customHeight="1" x14ac:dyDescent="0.2">
      <c r="A3512" s="30" t="s">
        <v>22400</v>
      </c>
      <c r="B3512" s="30" t="s">
        <v>4194</v>
      </c>
      <c r="C3512" s="37">
        <v>46055</v>
      </c>
      <c r="D3512" s="30" t="s">
        <v>23860</v>
      </c>
      <c r="E3512" s="37">
        <v>46055</v>
      </c>
      <c r="F3512" s="30"/>
      <c r="G3512" s="30" t="s">
        <v>23861</v>
      </c>
      <c r="H3512" s="38">
        <v>16759</v>
      </c>
      <c r="I3512" s="67">
        <v>0</v>
      </c>
      <c r="J3512" s="38">
        <v>1341</v>
      </c>
      <c r="K3512" s="38">
        <v>18100</v>
      </c>
      <c r="L3512" s="68" t="s">
        <v>41</v>
      </c>
      <c r="M3512" s="6">
        <v>46107</v>
      </c>
      <c r="O3512" s="35">
        <f>IF(Table1[[#This Row],[Phân loại]]="Tồn đầu kỳ",Table1[[#This Row],[Tổng giá trị]],0)</f>
        <v>0</v>
      </c>
      <c r="P3512" s="7">
        <f>IF(Table1[[#This Row],[Số còn phải thu ĐK]]&lt;&gt;0,0,IF(Table1[[#This Row],[Phân loại]]="Bán hàng",Table1[[#This Row],[Tổng giá trị]],-Table1[[#This Row],[Tổng giá trị]]))</f>
        <v>-18100</v>
      </c>
      <c r="Q3512" s="35">
        <f t="shared" si="837"/>
        <v>-18100</v>
      </c>
      <c r="R3512" s="7">
        <f>Table1[[#This Row],[Số còn phải thu ĐK]]+Table1[[#This Row],[Giá Trị HD sau CK]]-Table1[[#This Row],[Số tiền đã thu]]</f>
        <v>0</v>
      </c>
      <c r="S3512" s="6">
        <f>IF(Table1[[#This Row],[Ngày hóa đơn]]&lt;&gt;"",Table1[[#This Row],[Ngày hóa đơn]],IF(Table1[[#This Row],[Ngày hạch toán]]&lt;&gt;"",Table1[[#This Row],[Ngày hạch toán]],""))</f>
        <v>46055</v>
      </c>
      <c r="T3512" s="7"/>
      <c r="U3512" s="6">
        <f>IF(Table1[[#This Row],[Ngày tính CN]]="","",S3512+T3512)</f>
        <v>46055</v>
      </c>
      <c r="V3512" s="35">
        <f ca="1">IF(Table1[[#This Row],[Hạn thanh toán]]="","",IF((U3512-NOW())&lt;0,0,(U3512-NOW())))</f>
        <v>0</v>
      </c>
      <c r="W3512" s="35"/>
      <c r="X3512" s="35" t="str">
        <f t="shared" ca="1" si="838"/>
        <v/>
      </c>
      <c r="Y3512" s="2" t="str">
        <f t="shared" si="839"/>
        <v>Đã thanh toán</v>
      </c>
      <c r="Z3512" s="51">
        <f t="shared" si="826"/>
        <v>46055</v>
      </c>
      <c r="AA3512" s="51">
        <f t="shared" si="827"/>
        <v>46107</v>
      </c>
      <c r="AD3512" s="2" t="str">
        <f>VLOOKUP($A3512,MA_KH!$A:$Q,MA_KH!O$1,0)</f>
        <v>SEVEN</v>
      </c>
      <c r="AE3512" s="2" t="str">
        <f>VLOOKUP($A3512,MA_KH!$A:$Q,MA_KH!P$1,0)</f>
        <v>CÔNG TY CỔ PHẦN SEVEN SYSTEM VIỆT NAM</v>
      </c>
    </row>
    <row r="3513" spans="1:31" ht="25.5" hidden="1" customHeight="1" x14ac:dyDescent="0.2">
      <c r="A3513" s="30" t="s">
        <v>22401</v>
      </c>
      <c r="B3513" s="30" t="s">
        <v>4493</v>
      </c>
      <c r="C3513" s="37">
        <v>46056</v>
      </c>
      <c r="D3513" s="30" t="s">
        <v>24459</v>
      </c>
      <c r="E3513" s="37">
        <v>46056</v>
      </c>
      <c r="F3513" s="30"/>
      <c r="G3513" s="30" t="s">
        <v>23915</v>
      </c>
      <c r="H3513" s="38">
        <v>267188</v>
      </c>
      <c r="I3513" s="67">
        <v>0</v>
      </c>
      <c r="J3513" s="38">
        <v>21375</v>
      </c>
      <c r="K3513" s="38">
        <v>288563</v>
      </c>
      <c r="L3513" s="68" t="s">
        <v>41</v>
      </c>
      <c r="M3513" s="6">
        <v>46107</v>
      </c>
      <c r="O3513" s="35">
        <f>IF(Table1[[#This Row],[Phân loại]]="Tồn đầu kỳ",Table1[[#This Row],[Tổng giá trị]],0)</f>
        <v>0</v>
      </c>
      <c r="P3513" s="7">
        <f>IF(Table1[[#This Row],[Số còn phải thu ĐK]]&lt;&gt;0,0,IF(Table1[[#This Row],[Phân loại]]="Bán hàng",Table1[[#This Row],[Tổng giá trị]],-Table1[[#This Row],[Tổng giá trị]]))</f>
        <v>-288563</v>
      </c>
      <c r="Q3513" s="35">
        <f t="shared" si="837"/>
        <v>-288563</v>
      </c>
      <c r="R3513" s="7">
        <f>Table1[[#This Row],[Số còn phải thu ĐK]]+Table1[[#This Row],[Giá Trị HD sau CK]]-Table1[[#This Row],[Số tiền đã thu]]</f>
        <v>0</v>
      </c>
      <c r="S3513" s="6">
        <f>IF(Table1[[#This Row],[Ngày hóa đơn]]&lt;&gt;"",Table1[[#This Row],[Ngày hóa đơn]],IF(Table1[[#This Row],[Ngày hạch toán]]&lt;&gt;"",Table1[[#This Row],[Ngày hạch toán]],""))</f>
        <v>46056</v>
      </c>
      <c r="T3513" s="7"/>
      <c r="U3513" s="6">
        <f>IF(Table1[[#This Row],[Ngày tính CN]]="","",S3513+T3513)</f>
        <v>46056</v>
      </c>
      <c r="V3513" s="35">
        <f ca="1">IF(Table1[[#This Row],[Hạn thanh toán]]="","",IF((U3513-NOW())&lt;0,0,(U3513-NOW())))</f>
        <v>0</v>
      </c>
      <c r="W3513" s="35"/>
      <c r="X3513" s="35" t="str">
        <f t="shared" ca="1" si="838"/>
        <v/>
      </c>
      <c r="Y3513" s="2" t="str">
        <f t="shared" si="839"/>
        <v>Đã thanh toán</v>
      </c>
      <c r="Z3513" s="51">
        <f t="shared" si="826"/>
        <v>46056</v>
      </c>
      <c r="AA3513" s="51">
        <f t="shared" si="827"/>
        <v>46107</v>
      </c>
      <c r="AD3513" s="2" t="str">
        <f>VLOOKUP($A3513,MA_KH!$A:$Q,MA_KH!O$1,0)</f>
        <v>SEVEN</v>
      </c>
      <c r="AE3513" s="2" t="str">
        <f>VLOOKUP($A3513,MA_KH!$A:$Q,MA_KH!P$1,0)</f>
        <v>CÔNG TY CỔ PHẦN SEVEN SYSTEM VIỆT NAM</v>
      </c>
    </row>
    <row r="3514" spans="1:31" ht="25.5" hidden="1" customHeight="1" x14ac:dyDescent="0.2">
      <c r="A3514" s="30" t="s">
        <v>22400</v>
      </c>
      <c r="B3514" s="30" t="s">
        <v>4194</v>
      </c>
      <c r="C3514" s="37">
        <v>46056</v>
      </c>
      <c r="D3514" s="30" t="s">
        <v>23905</v>
      </c>
      <c r="E3514" s="37">
        <v>46056</v>
      </c>
      <c r="F3514" s="30"/>
      <c r="G3514" s="30" t="s">
        <v>23906</v>
      </c>
      <c r="H3514" s="38">
        <v>106116</v>
      </c>
      <c r="I3514" s="67">
        <v>0</v>
      </c>
      <c r="J3514" s="38">
        <v>8489</v>
      </c>
      <c r="K3514" s="38">
        <v>114605</v>
      </c>
      <c r="L3514" s="68" t="s">
        <v>41</v>
      </c>
      <c r="M3514" s="6">
        <v>46107</v>
      </c>
      <c r="O3514" s="35">
        <f>IF(Table1[[#This Row],[Phân loại]]="Tồn đầu kỳ",Table1[[#This Row],[Tổng giá trị]],0)</f>
        <v>0</v>
      </c>
      <c r="P3514" s="7">
        <f>IF(Table1[[#This Row],[Số còn phải thu ĐK]]&lt;&gt;0,0,IF(Table1[[#This Row],[Phân loại]]="Bán hàng",Table1[[#This Row],[Tổng giá trị]],-Table1[[#This Row],[Tổng giá trị]]))</f>
        <v>-114605</v>
      </c>
      <c r="Q3514" s="35">
        <f t="shared" si="837"/>
        <v>-114605</v>
      </c>
      <c r="R3514" s="7">
        <f>Table1[[#This Row],[Số còn phải thu ĐK]]+Table1[[#This Row],[Giá Trị HD sau CK]]-Table1[[#This Row],[Số tiền đã thu]]</f>
        <v>0</v>
      </c>
      <c r="S3514" s="6">
        <f>IF(Table1[[#This Row],[Ngày hóa đơn]]&lt;&gt;"",Table1[[#This Row],[Ngày hóa đơn]],IF(Table1[[#This Row],[Ngày hạch toán]]&lt;&gt;"",Table1[[#This Row],[Ngày hạch toán]],""))</f>
        <v>46056</v>
      </c>
      <c r="T3514" s="7"/>
      <c r="U3514" s="6">
        <f>IF(Table1[[#This Row],[Ngày tính CN]]="","",S3514+T3514)</f>
        <v>46056</v>
      </c>
      <c r="V3514" s="35">
        <f ca="1">IF(Table1[[#This Row],[Hạn thanh toán]]="","",IF((U3514-NOW())&lt;0,0,(U3514-NOW())))</f>
        <v>0</v>
      </c>
      <c r="W3514" s="35"/>
      <c r="X3514" s="35" t="str">
        <f t="shared" ca="1" si="838"/>
        <v/>
      </c>
      <c r="Y3514" s="2" t="str">
        <f t="shared" si="839"/>
        <v>Đã thanh toán</v>
      </c>
      <c r="Z3514" s="51">
        <f t="shared" si="826"/>
        <v>46056</v>
      </c>
      <c r="AA3514" s="51">
        <f t="shared" si="827"/>
        <v>46107</v>
      </c>
      <c r="AD3514" s="2" t="str">
        <f>VLOOKUP($A3514,MA_KH!$A:$Q,MA_KH!O$1,0)</f>
        <v>SEVEN</v>
      </c>
      <c r="AE3514" s="2" t="str">
        <f>VLOOKUP($A3514,MA_KH!$A:$Q,MA_KH!P$1,0)</f>
        <v>CÔNG TY CỔ PHẦN SEVEN SYSTEM VIỆT NAM</v>
      </c>
    </row>
    <row r="3515" spans="1:31" ht="25.5" hidden="1" customHeight="1" x14ac:dyDescent="0.2">
      <c r="A3515" s="30" t="s">
        <v>22400</v>
      </c>
      <c r="B3515" s="30" t="s">
        <v>4194</v>
      </c>
      <c r="C3515" s="37">
        <v>46056</v>
      </c>
      <c r="D3515" s="30" t="s">
        <v>23907</v>
      </c>
      <c r="E3515" s="37">
        <v>46056</v>
      </c>
      <c r="F3515" s="30"/>
      <c r="G3515" s="30" t="s">
        <v>23908</v>
      </c>
      <c r="H3515" s="38">
        <v>16759</v>
      </c>
      <c r="I3515" s="67">
        <v>0</v>
      </c>
      <c r="J3515" s="38">
        <v>1341</v>
      </c>
      <c r="K3515" s="38">
        <v>18100</v>
      </c>
      <c r="L3515" s="68" t="s">
        <v>41</v>
      </c>
      <c r="M3515" s="6">
        <v>46107</v>
      </c>
      <c r="O3515" s="35">
        <f>IF(Table1[[#This Row],[Phân loại]]="Tồn đầu kỳ",Table1[[#This Row],[Tổng giá trị]],0)</f>
        <v>0</v>
      </c>
      <c r="P3515" s="7">
        <f>IF(Table1[[#This Row],[Số còn phải thu ĐK]]&lt;&gt;0,0,IF(Table1[[#This Row],[Phân loại]]="Bán hàng",Table1[[#This Row],[Tổng giá trị]],-Table1[[#This Row],[Tổng giá trị]]))</f>
        <v>-18100</v>
      </c>
      <c r="Q3515" s="35">
        <f t="shared" si="837"/>
        <v>-18100</v>
      </c>
      <c r="R3515" s="7">
        <f>Table1[[#This Row],[Số còn phải thu ĐK]]+Table1[[#This Row],[Giá Trị HD sau CK]]-Table1[[#This Row],[Số tiền đã thu]]</f>
        <v>0</v>
      </c>
      <c r="S3515" s="6">
        <f>IF(Table1[[#This Row],[Ngày hóa đơn]]&lt;&gt;"",Table1[[#This Row],[Ngày hóa đơn]],IF(Table1[[#This Row],[Ngày hạch toán]]&lt;&gt;"",Table1[[#This Row],[Ngày hạch toán]],""))</f>
        <v>46056</v>
      </c>
      <c r="T3515" s="7"/>
      <c r="U3515" s="6">
        <f>IF(Table1[[#This Row],[Ngày tính CN]]="","",S3515+T3515)</f>
        <v>46056</v>
      </c>
      <c r="V3515" s="35">
        <f ca="1">IF(Table1[[#This Row],[Hạn thanh toán]]="","",IF((U3515-NOW())&lt;0,0,(U3515-NOW())))</f>
        <v>0</v>
      </c>
      <c r="W3515" s="35"/>
      <c r="X3515" s="35" t="str">
        <f t="shared" ca="1" si="838"/>
        <v/>
      </c>
      <c r="Y3515" s="2" t="str">
        <f t="shared" si="839"/>
        <v>Đã thanh toán</v>
      </c>
      <c r="Z3515" s="51">
        <f t="shared" si="826"/>
        <v>46056</v>
      </c>
      <c r="AA3515" s="51">
        <f t="shared" si="827"/>
        <v>46107</v>
      </c>
      <c r="AD3515" s="2" t="str">
        <f>VLOOKUP($A3515,MA_KH!$A:$Q,MA_KH!O$1,0)</f>
        <v>SEVEN</v>
      </c>
      <c r="AE3515" s="2" t="str">
        <f>VLOOKUP($A3515,MA_KH!$A:$Q,MA_KH!P$1,0)</f>
        <v>CÔNG TY CỔ PHẦN SEVEN SYSTEM VIỆT NAM</v>
      </c>
    </row>
    <row r="3516" spans="1:31" ht="25.5" hidden="1" customHeight="1" x14ac:dyDescent="0.2">
      <c r="A3516" s="30" t="s">
        <v>22400</v>
      </c>
      <c r="B3516" s="30" t="s">
        <v>4194</v>
      </c>
      <c r="C3516" s="37">
        <v>46056</v>
      </c>
      <c r="D3516" s="30" t="s">
        <v>23909</v>
      </c>
      <c r="E3516" s="37">
        <v>46056</v>
      </c>
      <c r="F3516" s="30"/>
      <c r="G3516" s="30" t="s">
        <v>23910</v>
      </c>
      <c r="H3516" s="38">
        <v>16759</v>
      </c>
      <c r="I3516" s="67">
        <v>0</v>
      </c>
      <c r="J3516" s="38">
        <v>1341</v>
      </c>
      <c r="K3516" s="38">
        <v>18100</v>
      </c>
      <c r="L3516" s="68" t="s">
        <v>41</v>
      </c>
      <c r="M3516" s="6">
        <v>46107</v>
      </c>
      <c r="O3516" s="35">
        <f>IF(Table1[[#This Row],[Phân loại]]="Tồn đầu kỳ",Table1[[#This Row],[Tổng giá trị]],0)</f>
        <v>0</v>
      </c>
      <c r="P3516" s="7">
        <f>IF(Table1[[#This Row],[Số còn phải thu ĐK]]&lt;&gt;0,0,IF(Table1[[#This Row],[Phân loại]]="Bán hàng",Table1[[#This Row],[Tổng giá trị]],-Table1[[#This Row],[Tổng giá trị]]))</f>
        <v>-18100</v>
      </c>
      <c r="Q3516" s="35">
        <f t="shared" si="837"/>
        <v>-18100</v>
      </c>
      <c r="R3516" s="7">
        <f>Table1[[#This Row],[Số còn phải thu ĐK]]+Table1[[#This Row],[Giá Trị HD sau CK]]-Table1[[#This Row],[Số tiền đã thu]]</f>
        <v>0</v>
      </c>
      <c r="S3516" s="6">
        <f>IF(Table1[[#This Row],[Ngày hóa đơn]]&lt;&gt;"",Table1[[#This Row],[Ngày hóa đơn]],IF(Table1[[#This Row],[Ngày hạch toán]]&lt;&gt;"",Table1[[#This Row],[Ngày hạch toán]],""))</f>
        <v>46056</v>
      </c>
      <c r="T3516" s="7"/>
      <c r="U3516" s="6">
        <f>IF(Table1[[#This Row],[Ngày tính CN]]="","",S3516+T3516)</f>
        <v>46056</v>
      </c>
      <c r="V3516" s="35">
        <f ca="1">IF(Table1[[#This Row],[Hạn thanh toán]]="","",IF((U3516-NOW())&lt;0,0,(U3516-NOW())))</f>
        <v>0</v>
      </c>
      <c r="W3516" s="35"/>
      <c r="X3516" s="35" t="str">
        <f t="shared" ca="1" si="838"/>
        <v/>
      </c>
      <c r="Y3516" s="2" t="str">
        <f t="shared" si="839"/>
        <v>Đã thanh toán</v>
      </c>
      <c r="Z3516" s="51">
        <f t="shared" si="826"/>
        <v>46056</v>
      </c>
      <c r="AA3516" s="51">
        <f t="shared" si="827"/>
        <v>46107</v>
      </c>
      <c r="AD3516" s="2" t="str">
        <f>VLOOKUP($A3516,MA_KH!$A:$Q,MA_KH!O$1,0)</f>
        <v>SEVEN</v>
      </c>
      <c r="AE3516" s="2" t="str">
        <f>VLOOKUP($A3516,MA_KH!$A:$Q,MA_KH!P$1,0)</f>
        <v>CÔNG TY CỔ PHẦN SEVEN SYSTEM VIỆT NAM</v>
      </c>
    </row>
    <row r="3517" spans="1:31" ht="25.5" hidden="1" customHeight="1" x14ac:dyDescent="0.2">
      <c r="A3517" s="30" t="s">
        <v>22400</v>
      </c>
      <c r="B3517" s="30" t="s">
        <v>4194</v>
      </c>
      <c r="C3517" s="37">
        <v>46056</v>
      </c>
      <c r="D3517" s="30" t="s">
        <v>23911</v>
      </c>
      <c r="E3517" s="37">
        <v>46056</v>
      </c>
      <c r="F3517" s="30"/>
      <c r="G3517" s="30" t="s">
        <v>23912</v>
      </c>
      <c r="H3517" s="38">
        <v>16759</v>
      </c>
      <c r="I3517" s="67">
        <v>0</v>
      </c>
      <c r="J3517" s="38">
        <v>1341</v>
      </c>
      <c r="K3517" s="38">
        <v>18100</v>
      </c>
      <c r="L3517" s="68" t="s">
        <v>41</v>
      </c>
      <c r="M3517" s="6">
        <v>46107</v>
      </c>
      <c r="O3517" s="35">
        <f>IF(Table1[[#This Row],[Phân loại]]="Tồn đầu kỳ",Table1[[#This Row],[Tổng giá trị]],0)</f>
        <v>0</v>
      </c>
      <c r="P3517" s="7">
        <f>IF(Table1[[#This Row],[Số còn phải thu ĐK]]&lt;&gt;0,0,IF(Table1[[#This Row],[Phân loại]]="Bán hàng",Table1[[#This Row],[Tổng giá trị]],-Table1[[#This Row],[Tổng giá trị]]))</f>
        <v>-18100</v>
      </c>
      <c r="Q3517" s="35">
        <f t="shared" si="837"/>
        <v>-18100</v>
      </c>
      <c r="R3517" s="7">
        <f>Table1[[#This Row],[Số còn phải thu ĐK]]+Table1[[#This Row],[Giá Trị HD sau CK]]-Table1[[#This Row],[Số tiền đã thu]]</f>
        <v>0</v>
      </c>
      <c r="S3517" s="6">
        <f>IF(Table1[[#This Row],[Ngày hóa đơn]]&lt;&gt;"",Table1[[#This Row],[Ngày hóa đơn]],IF(Table1[[#This Row],[Ngày hạch toán]]&lt;&gt;"",Table1[[#This Row],[Ngày hạch toán]],""))</f>
        <v>46056</v>
      </c>
      <c r="T3517" s="7"/>
      <c r="U3517" s="6">
        <f>IF(Table1[[#This Row],[Ngày tính CN]]="","",S3517+T3517)</f>
        <v>46056</v>
      </c>
      <c r="V3517" s="35">
        <f ca="1">IF(Table1[[#This Row],[Hạn thanh toán]]="","",IF((U3517-NOW())&lt;0,0,(U3517-NOW())))</f>
        <v>0</v>
      </c>
      <c r="W3517" s="35"/>
      <c r="X3517" s="35" t="str">
        <f t="shared" ca="1" si="838"/>
        <v/>
      </c>
      <c r="Y3517" s="2" t="str">
        <f t="shared" si="839"/>
        <v>Đã thanh toán</v>
      </c>
      <c r="Z3517" s="51">
        <f t="shared" si="826"/>
        <v>46056</v>
      </c>
      <c r="AA3517" s="51">
        <f t="shared" si="827"/>
        <v>46107</v>
      </c>
      <c r="AD3517" s="2" t="str">
        <f>VLOOKUP($A3517,MA_KH!$A:$Q,MA_KH!O$1,0)</f>
        <v>SEVEN</v>
      </c>
      <c r="AE3517" s="2" t="str">
        <f>VLOOKUP($A3517,MA_KH!$A:$Q,MA_KH!P$1,0)</f>
        <v>CÔNG TY CỔ PHẦN SEVEN SYSTEM VIỆT NAM</v>
      </c>
    </row>
    <row r="3518" spans="1:31" ht="25.5" hidden="1" customHeight="1" x14ac:dyDescent="0.2">
      <c r="A3518" s="30" t="s">
        <v>22400</v>
      </c>
      <c r="B3518" s="30" t="s">
        <v>4194</v>
      </c>
      <c r="C3518" s="37">
        <v>46056</v>
      </c>
      <c r="D3518" s="30" t="s">
        <v>23913</v>
      </c>
      <c r="E3518" s="37">
        <v>46056</v>
      </c>
      <c r="F3518" s="30"/>
      <c r="G3518" s="30" t="s">
        <v>23914</v>
      </c>
      <c r="H3518" s="38">
        <v>47643</v>
      </c>
      <c r="I3518" s="67">
        <v>0</v>
      </c>
      <c r="J3518" s="38">
        <v>3811</v>
      </c>
      <c r="K3518" s="38">
        <v>51454</v>
      </c>
      <c r="L3518" s="68" t="s">
        <v>41</v>
      </c>
      <c r="M3518" s="6">
        <v>46107</v>
      </c>
      <c r="O3518" s="35">
        <f>IF(Table1[[#This Row],[Phân loại]]="Tồn đầu kỳ",Table1[[#This Row],[Tổng giá trị]],0)</f>
        <v>0</v>
      </c>
      <c r="P3518" s="7">
        <f>IF(Table1[[#This Row],[Số còn phải thu ĐK]]&lt;&gt;0,0,IF(Table1[[#This Row],[Phân loại]]="Bán hàng",Table1[[#This Row],[Tổng giá trị]],-Table1[[#This Row],[Tổng giá trị]]))</f>
        <v>-51454</v>
      </c>
      <c r="Q3518" s="35">
        <f t="shared" si="837"/>
        <v>-51454</v>
      </c>
      <c r="R3518" s="7">
        <f>Table1[[#This Row],[Số còn phải thu ĐK]]+Table1[[#This Row],[Giá Trị HD sau CK]]-Table1[[#This Row],[Số tiền đã thu]]</f>
        <v>0</v>
      </c>
      <c r="S3518" s="6">
        <f>IF(Table1[[#This Row],[Ngày hóa đơn]]&lt;&gt;"",Table1[[#This Row],[Ngày hóa đơn]],IF(Table1[[#This Row],[Ngày hạch toán]]&lt;&gt;"",Table1[[#This Row],[Ngày hạch toán]],""))</f>
        <v>46056</v>
      </c>
      <c r="T3518" s="7"/>
      <c r="U3518" s="6">
        <f>IF(Table1[[#This Row],[Ngày tính CN]]="","",S3518+T3518)</f>
        <v>46056</v>
      </c>
      <c r="V3518" s="35">
        <f ca="1">IF(Table1[[#This Row],[Hạn thanh toán]]="","",IF((U3518-NOW())&lt;0,0,(U3518-NOW())))</f>
        <v>0</v>
      </c>
      <c r="W3518" s="35"/>
      <c r="X3518" s="35" t="str">
        <f t="shared" ca="1" si="838"/>
        <v/>
      </c>
      <c r="Y3518" s="2" t="str">
        <f t="shared" si="839"/>
        <v>Đã thanh toán</v>
      </c>
      <c r="Z3518" s="51">
        <f t="shared" si="826"/>
        <v>46056</v>
      </c>
      <c r="AA3518" s="51">
        <f t="shared" si="827"/>
        <v>46107</v>
      </c>
      <c r="AD3518" s="2" t="str">
        <f>VLOOKUP($A3518,MA_KH!$A:$Q,MA_KH!O$1,0)</f>
        <v>SEVEN</v>
      </c>
      <c r="AE3518" s="2" t="str">
        <f>VLOOKUP($A3518,MA_KH!$A:$Q,MA_KH!P$1,0)</f>
        <v>CÔNG TY CỔ PHẦN SEVEN SYSTEM VIỆT NAM</v>
      </c>
    </row>
    <row r="3519" spans="1:31" ht="25.5" hidden="1" customHeight="1" x14ac:dyDescent="0.2">
      <c r="A3519" s="30" t="s">
        <v>22400</v>
      </c>
      <c r="B3519" s="30" t="s">
        <v>4194</v>
      </c>
      <c r="C3519" s="37">
        <v>46057</v>
      </c>
      <c r="D3519" s="30" t="s">
        <v>23770</v>
      </c>
      <c r="E3519" s="37">
        <v>46064</v>
      </c>
      <c r="F3519" s="30">
        <v>10746</v>
      </c>
      <c r="G3519" s="30" t="s">
        <v>23924</v>
      </c>
      <c r="H3519" s="38">
        <v>3216978</v>
      </c>
      <c r="I3519" s="67">
        <v>0</v>
      </c>
      <c r="J3519" s="38">
        <v>257358</v>
      </c>
      <c r="K3519" s="38">
        <v>3474336</v>
      </c>
      <c r="L3519" s="7" t="s">
        <v>22849</v>
      </c>
      <c r="M3519" s="6">
        <v>46107</v>
      </c>
      <c r="O3519" s="35">
        <f>IF(Table1[[#This Row],[Phân loại]]="Tồn đầu kỳ",Table1[[#This Row],[Tổng giá trị]],0)</f>
        <v>0</v>
      </c>
      <c r="P3519" s="7">
        <f>IF(Table1[[#This Row],[Số còn phải thu ĐK]]&lt;&gt;0,0,IF(Table1[[#This Row],[Phân loại]]="Bán hàng",Table1[[#This Row],[Tổng giá trị]],-Table1[[#This Row],[Tổng giá trị]]))</f>
        <v>3474336</v>
      </c>
      <c r="Q3519" s="35">
        <f t="shared" si="837"/>
        <v>3474336</v>
      </c>
      <c r="R3519" s="7">
        <f>Table1[[#This Row],[Số còn phải thu ĐK]]+Table1[[#This Row],[Giá Trị HD sau CK]]-Table1[[#This Row],[Số tiền đã thu]]</f>
        <v>0</v>
      </c>
      <c r="S3519" s="6">
        <f>IF(Table1[[#This Row],[Ngày hóa đơn]]&lt;&gt;"",Table1[[#This Row],[Ngày hóa đơn]],IF(Table1[[#This Row],[Ngày hạch toán]]&lt;&gt;"",Table1[[#This Row],[Ngày hạch toán]],""))</f>
        <v>46064</v>
      </c>
      <c r="T3519" s="7"/>
      <c r="U3519" s="6">
        <f>IF(Table1[[#This Row],[Ngày tính CN]]="","",S3519+T3519)</f>
        <v>46064</v>
      </c>
      <c r="V3519" s="35">
        <f ca="1">IF(Table1[[#This Row],[Hạn thanh toán]]="","",IF((U3519-NOW())&lt;0,0,(U3519-NOW())))</f>
        <v>0</v>
      </c>
      <c r="W3519" s="35"/>
      <c r="X3519" s="35" t="str">
        <f t="shared" ca="1" si="838"/>
        <v/>
      </c>
      <c r="Y3519" s="2" t="str">
        <f t="shared" si="839"/>
        <v>Đã thanh toán</v>
      </c>
      <c r="Z3519" s="51">
        <f t="shared" si="826"/>
        <v>46064</v>
      </c>
      <c r="AA3519" s="51">
        <f t="shared" si="827"/>
        <v>46107</v>
      </c>
      <c r="AD3519" s="2" t="str">
        <f>VLOOKUP($A3519,MA_KH!$A:$Q,MA_KH!O$1,0)</f>
        <v>SEVEN</v>
      </c>
      <c r="AE3519" s="2" t="str">
        <f>VLOOKUP($A3519,MA_KH!$A:$Q,MA_KH!P$1,0)</f>
        <v>CÔNG TY CỔ PHẦN SEVEN SYSTEM VIỆT NAM</v>
      </c>
    </row>
    <row r="3520" spans="1:31" ht="25.5" hidden="1" customHeight="1" x14ac:dyDescent="0.2">
      <c r="A3520" s="30" t="s">
        <v>22400</v>
      </c>
      <c r="B3520" s="30" t="s">
        <v>4194</v>
      </c>
      <c r="C3520" s="37">
        <v>46057</v>
      </c>
      <c r="D3520" s="30" t="s">
        <v>23935</v>
      </c>
      <c r="E3520" s="37">
        <v>46057</v>
      </c>
      <c r="F3520" s="30"/>
      <c r="G3520" s="30" t="s">
        <v>23936</v>
      </c>
      <c r="H3520" s="38">
        <v>30884</v>
      </c>
      <c r="I3520" s="67">
        <v>0</v>
      </c>
      <c r="J3520" s="38">
        <v>2471</v>
      </c>
      <c r="K3520" s="38">
        <v>33355</v>
      </c>
      <c r="L3520" s="68" t="s">
        <v>41</v>
      </c>
      <c r="M3520" s="6">
        <v>46107</v>
      </c>
      <c r="O3520" s="35">
        <f>IF(Table1[[#This Row],[Phân loại]]="Tồn đầu kỳ",Table1[[#This Row],[Tổng giá trị]],0)</f>
        <v>0</v>
      </c>
      <c r="P3520" s="7">
        <f>IF(Table1[[#This Row],[Số còn phải thu ĐK]]&lt;&gt;0,0,IF(Table1[[#This Row],[Phân loại]]="Bán hàng",Table1[[#This Row],[Tổng giá trị]],-Table1[[#This Row],[Tổng giá trị]]))</f>
        <v>-33355</v>
      </c>
      <c r="Q3520" s="35">
        <f t="shared" si="837"/>
        <v>-33355</v>
      </c>
      <c r="R3520" s="7">
        <f>Table1[[#This Row],[Số còn phải thu ĐK]]+Table1[[#This Row],[Giá Trị HD sau CK]]-Table1[[#This Row],[Số tiền đã thu]]</f>
        <v>0</v>
      </c>
      <c r="S3520" s="6">
        <f>IF(Table1[[#This Row],[Ngày hóa đơn]]&lt;&gt;"",Table1[[#This Row],[Ngày hóa đơn]],IF(Table1[[#This Row],[Ngày hạch toán]]&lt;&gt;"",Table1[[#This Row],[Ngày hạch toán]],""))</f>
        <v>46057</v>
      </c>
      <c r="T3520" s="7"/>
      <c r="U3520" s="6">
        <f>IF(Table1[[#This Row],[Ngày tính CN]]="","",S3520+T3520)</f>
        <v>46057</v>
      </c>
      <c r="V3520" s="35">
        <f ca="1">IF(Table1[[#This Row],[Hạn thanh toán]]="","",IF((U3520-NOW())&lt;0,0,(U3520-NOW())))</f>
        <v>0</v>
      </c>
      <c r="W3520" s="35"/>
      <c r="X3520" s="35" t="str">
        <f t="shared" ca="1" si="838"/>
        <v/>
      </c>
      <c r="Y3520" s="2" t="str">
        <f t="shared" si="839"/>
        <v>Đã thanh toán</v>
      </c>
      <c r="Z3520" s="51">
        <f t="shared" si="826"/>
        <v>46057</v>
      </c>
      <c r="AA3520" s="51">
        <f t="shared" si="827"/>
        <v>46107</v>
      </c>
      <c r="AD3520" s="2" t="str">
        <f>VLOOKUP($A3520,MA_KH!$A:$Q,MA_KH!O$1,0)</f>
        <v>SEVEN</v>
      </c>
      <c r="AE3520" s="2" t="str">
        <f>VLOOKUP($A3520,MA_KH!$A:$Q,MA_KH!P$1,0)</f>
        <v>CÔNG TY CỔ PHẦN SEVEN SYSTEM VIỆT NAM</v>
      </c>
    </row>
    <row r="3521" spans="1:31" ht="25.5" hidden="1" customHeight="1" x14ac:dyDescent="0.2">
      <c r="A3521" s="30" t="s">
        <v>22400</v>
      </c>
      <c r="B3521" s="30" t="s">
        <v>4194</v>
      </c>
      <c r="C3521" s="37">
        <v>46057</v>
      </c>
      <c r="D3521" s="30" t="s">
        <v>23937</v>
      </c>
      <c r="E3521" s="37">
        <v>46057</v>
      </c>
      <c r="F3521" s="30"/>
      <c r="G3521" s="30" t="s">
        <v>23938</v>
      </c>
      <c r="H3521" s="38">
        <v>33518</v>
      </c>
      <c r="I3521" s="67">
        <v>0</v>
      </c>
      <c r="J3521" s="38">
        <v>2681</v>
      </c>
      <c r="K3521" s="38">
        <v>36199</v>
      </c>
      <c r="L3521" s="68" t="s">
        <v>41</v>
      </c>
      <c r="M3521" s="6">
        <v>46107</v>
      </c>
      <c r="O3521" s="35">
        <f>IF(Table1[[#This Row],[Phân loại]]="Tồn đầu kỳ",Table1[[#This Row],[Tổng giá trị]],0)</f>
        <v>0</v>
      </c>
      <c r="P3521" s="7">
        <f>IF(Table1[[#This Row],[Số còn phải thu ĐK]]&lt;&gt;0,0,IF(Table1[[#This Row],[Phân loại]]="Bán hàng",Table1[[#This Row],[Tổng giá trị]],-Table1[[#This Row],[Tổng giá trị]]))</f>
        <v>-36199</v>
      </c>
      <c r="Q3521" s="35">
        <f t="shared" si="837"/>
        <v>-36199</v>
      </c>
      <c r="R3521" s="7">
        <f>Table1[[#This Row],[Số còn phải thu ĐK]]+Table1[[#This Row],[Giá Trị HD sau CK]]-Table1[[#This Row],[Số tiền đã thu]]</f>
        <v>0</v>
      </c>
      <c r="S3521" s="6">
        <f>IF(Table1[[#This Row],[Ngày hóa đơn]]&lt;&gt;"",Table1[[#This Row],[Ngày hóa đơn]],IF(Table1[[#This Row],[Ngày hạch toán]]&lt;&gt;"",Table1[[#This Row],[Ngày hạch toán]],""))</f>
        <v>46057</v>
      </c>
      <c r="T3521" s="7"/>
      <c r="U3521" s="6">
        <f>IF(Table1[[#This Row],[Ngày tính CN]]="","",S3521+T3521)</f>
        <v>46057</v>
      </c>
      <c r="V3521" s="35">
        <f ca="1">IF(Table1[[#This Row],[Hạn thanh toán]]="","",IF((U3521-NOW())&lt;0,0,(U3521-NOW())))</f>
        <v>0</v>
      </c>
      <c r="W3521" s="35"/>
      <c r="X3521" s="35" t="str">
        <f t="shared" ca="1" si="838"/>
        <v/>
      </c>
      <c r="Y3521" s="2" t="str">
        <f t="shared" si="839"/>
        <v>Đã thanh toán</v>
      </c>
      <c r="Z3521" s="51">
        <f t="shared" si="826"/>
        <v>46057</v>
      </c>
      <c r="AA3521" s="51">
        <f t="shared" si="827"/>
        <v>46107</v>
      </c>
      <c r="AD3521" s="2" t="str">
        <f>VLOOKUP($A3521,MA_KH!$A:$Q,MA_KH!O$1,0)</f>
        <v>SEVEN</v>
      </c>
      <c r="AE3521" s="2" t="str">
        <f>VLOOKUP($A3521,MA_KH!$A:$Q,MA_KH!P$1,0)</f>
        <v>CÔNG TY CỔ PHẦN SEVEN SYSTEM VIỆT NAM</v>
      </c>
    </row>
    <row r="3522" spans="1:31" ht="25.5" hidden="1" customHeight="1" x14ac:dyDescent="0.2">
      <c r="A3522" s="30" t="s">
        <v>22399</v>
      </c>
      <c r="B3522" s="30" t="s">
        <v>4196</v>
      </c>
      <c r="C3522" s="37">
        <v>46057</v>
      </c>
      <c r="D3522" s="30" t="s">
        <v>23939</v>
      </c>
      <c r="E3522" s="37">
        <v>46057</v>
      </c>
      <c r="F3522" s="30"/>
      <c r="G3522" s="30" t="s">
        <v>23940</v>
      </c>
      <c r="H3522" s="38">
        <v>16759</v>
      </c>
      <c r="I3522" s="67">
        <v>0</v>
      </c>
      <c r="J3522" s="38">
        <v>1341</v>
      </c>
      <c r="K3522" s="38">
        <v>18100</v>
      </c>
      <c r="L3522" s="68" t="s">
        <v>41</v>
      </c>
      <c r="M3522" s="6">
        <v>46107</v>
      </c>
      <c r="O3522" s="35">
        <f>IF(Table1[[#This Row],[Phân loại]]="Tồn đầu kỳ",Table1[[#This Row],[Tổng giá trị]],0)</f>
        <v>0</v>
      </c>
      <c r="P3522" s="7">
        <f>IF(Table1[[#This Row],[Số còn phải thu ĐK]]&lt;&gt;0,0,IF(Table1[[#This Row],[Phân loại]]="Bán hàng",Table1[[#This Row],[Tổng giá trị]],-Table1[[#This Row],[Tổng giá trị]]))</f>
        <v>-18100</v>
      </c>
      <c r="Q3522" s="35">
        <f t="shared" si="837"/>
        <v>-18100</v>
      </c>
      <c r="R3522" s="7">
        <f>Table1[[#This Row],[Số còn phải thu ĐK]]+Table1[[#This Row],[Giá Trị HD sau CK]]-Table1[[#This Row],[Số tiền đã thu]]</f>
        <v>0</v>
      </c>
      <c r="S3522" s="6">
        <f>IF(Table1[[#This Row],[Ngày hóa đơn]]&lt;&gt;"",Table1[[#This Row],[Ngày hóa đơn]],IF(Table1[[#This Row],[Ngày hạch toán]]&lt;&gt;"",Table1[[#This Row],[Ngày hạch toán]],""))</f>
        <v>46057</v>
      </c>
      <c r="T3522" s="7"/>
      <c r="U3522" s="6">
        <f>IF(Table1[[#This Row],[Ngày tính CN]]="","",S3522+T3522)</f>
        <v>46057</v>
      </c>
      <c r="V3522" s="35">
        <f ca="1">IF(Table1[[#This Row],[Hạn thanh toán]]="","",IF((U3522-NOW())&lt;0,0,(U3522-NOW())))</f>
        <v>0</v>
      </c>
      <c r="W3522" s="35"/>
      <c r="X3522" s="35" t="str">
        <f t="shared" ca="1" si="838"/>
        <v/>
      </c>
      <c r="Y3522" s="2" t="str">
        <f t="shared" si="839"/>
        <v>Đã thanh toán</v>
      </c>
      <c r="Z3522" s="51">
        <f t="shared" si="826"/>
        <v>46057</v>
      </c>
      <c r="AA3522" s="51">
        <f t="shared" si="827"/>
        <v>46107</v>
      </c>
      <c r="AD3522" s="2" t="str">
        <f>VLOOKUP($A3522,MA_KH!$A:$Q,MA_KH!O$1,0)</f>
        <v>SEVEN</v>
      </c>
      <c r="AE3522" s="2" t="str">
        <f>VLOOKUP($A3522,MA_KH!$A:$Q,MA_KH!P$1,0)</f>
        <v>CÔNG TY CỔ PHẦN SEVEN SYSTEM VIỆT NAM</v>
      </c>
    </row>
    <row r="3523" spans="1:31" ht="25.5" hidden="1" customHeight="1" x14ac:dyDescent="0.2">
      <c r="A3523" s="30" t="s">
        <v>22400</v>
      </c>
      <c r="B3523" s="30" t="s">
        <v>4194</v>
      </c>
      <c r="C3523" s="37">
        <v>46058</v>
      </c>
      <c r="D3523" s="30" t="s">
        <v>23961</v>
      </c>
      <c r="E3523" s="37">
        <v>46058</v>
      </c>
      <c r="F3523" s="30"/>
      <c r="G3523" s="30" t="s">
        <v>23962</v>
      </c>
      <c r="H3523" s="38">
        <v>16759</v>
      </c>
      <c r="I3523" s="67">
        <v>0</v>
      </c>
      <c r="J3523" s="38">
        <v>1341</v>
      </c>
      <c r="K3523" s="38">
        <v>18100</v>
      </c>
      <c r="L3523" s="68" t="s">
        <v>41</v>
      </c>
      <c r="M3523" s="6">
        <v>46107</v>
      </c>
      <c r="O3523" s="35">
        <f>IF(Table1[[#This Row],[Phân loại]]="Tồn đầu kỳ",Table1[[#This Row],[Tổng giá trị]],0)</f>
        <v>0</v>
      </c>
      <c r="P3523" s="7">
        <f>IF(Table1[[#This Row],[Số còn phải thu ĐK]]&lt;&gt;0,0,IF(Table1[[#This Row],[Phân loại]]="Bán hàng",Table1[[#This Row],[Tổng giá trị]],-Table1[[#This Row],[Tổng giá trị]]))</f>
        <v>-18100</v>
      </c>
      <c r="Q3523" s="35">
        <f t="shared" si="837"/>
        <v>-18100</v>
      </c>
      <c r="R3523" s="7">
        <f>Table1[[#This Row],[Số còn phải thu ĐK]]+Table1[[#This Row],[Giá Trị HD sau CK]]-Table1[[#This Row],[Số tiền đã thu]]</f>
        <v>0</v>
      </c>
      <c r="S3523" s="6">
        <f>IF(Table1[[#This Row],[Ngày hóa đơn]]&lt;&gt;"",Table1[[#This Row],[Ngày hóa đơn]],IF(Table1[[#This Row],[Ngày hạch toán]]&lt;&gt;"",Table1[[#This Row],[Ngày hạch toán]],""))</f>
        <v>46058</v>
      </c>
      <c r="T3523" s="7"/>
      <c r="U3523" s="6">
        <f>IF(Table1[[#This Row],[Ngày tính CN]]="","",S3523+T3523)</f>
        <v>46058</v>
      </c>
      <c r="V3523" s="35">
        <f ca="1">IF(Table1[[#This Row],[Hạn thanh toán]]="","",IF((U3523-NOW())&lt;0,0,(U3523-NOW())))</f>
        <v>0</v>
      </c>
      <c r="W3523" s="35"/>
      <c r="X3523" s="35" t="str">
        <f t="shared" ca="1" si="838"/>
        <v/>
      </c>
      <c r="Y3523" s="2" t="str">
        <f t="shared" si="839"/>
        <v>Đã thanh toán</v>
      </c>
      <c r="Z3523" s="51">
        <f t="shared" si="826"/>
        <v>46058</v>
      </c>
      <c r="AA3523" s="51">
        <f t="shared" si="827"/>
        <v>46107</v>
      </c>
      <c r="AD3523" s="2" t="str">
        <f>VLOOKUP($A3523,MA_KH!$A:$Q,MA_KH!O$1,0)</f>
        <v>SEVEN</v>
      </c>
      <c r="AE3523" s="2" t="str">
        <f>VLOOKUP($A3523,MA_KH!$A:$Q,MA_KH!P$1,0)</f>
        <v>CÔNG TY CỔ PHẦN SEVEN SYSTEM VIỆT NAM</v>
      </c>
    </row>
    <row r="3524" spans="1:31" ht="25.5" hidden="1" customHeight="1" x14ac:dyDescent="0.2">
      <c r="A3524" s="30" t="s">
        <v>22401</v>
      </c>
      <c r="B3524" s="30" t="s">
        <v>4493</v>
      </c>
      <c r="C3524" s="37">
        <v>46059</v>
      </c>
      <c r="D3524" s="30" t="s">
        <v>24013</v>
      </c>
      <c r="E3524" s="37">
        <v>46059</v>
      </c>
      <c r="F3524" s="30"/>
      <c r="G3524" s="30" t="s">
        <v>24014</v>
      </c>
      <c r="H3524" s="38">
        <v>61768</v>
      </c>
      <c r="I3524" s="67">
        <v>0</v>
      </c>
      <c r="J3524" s="38">
        <v>4941</v>
      </c>
      <c r="K3524" s="38">
        <v>66709</v>
      </c>
      <c r="L3524" s="68" t="s">
        <v>41</v>
      </c>
      <c r="M3524" s="6">
        <v>46107</v>
      </c>
      <c r="O3524" s="35">
        <f>IF(Table1[[#This Row],[Phân loại]]="Tồn đầu kỳ",Table1[[#This Row],[Tổng giá trị]],0)</f>
        <v>0</v>
      </c>
      <c r="P3524" s="7">
        <f>IF(Table1[[#This Row],[Số còn phải thu ĐK]]&lt;&gt;0,0,IF(Table1[[#This Row],[Phân loại]]="Bán hàng",Table1[[#This Row],[Tổng giá trị]],-Table1[[#This Row],[Tổng giá trị]]))</f>
        <v>-66709</v>
      </c>
      <c r="Q3524" s="35">
        <f t="shared" si="837"/>
        <v>-66709</v>
      </c>
      <c r="R3524" s="7">
        <f>Table1[[#This Row],[Số còn phải thu ĐK]]+Table1[[#This Row],[Giá Trị HD sau CK]]-Table1[[#This Row],[Số tiền đã thu]]</f>
        <v>0</v>
      </c>
      <c r="S3524" s="6">
        <f>IF(Table1[[#This Row],[Ngày hóa đơn]]&lt;&gt;"",Table1[[#This Row],[Ngày hóa đơn]],IF(Table1[[#This Row],[Ngày hạch toán]]&lt;&gt;"",Table1[[#This Row],[Ngày hạch toán]],""))</f>
        <v>46059</v>
      </c>
      <c r="T3524" s="7"/>
      <c r="U3524" s="6">
        <f>IF(Table1[[#This Row],[Ngày tính CN]]="","",S3524+T3524)</f>
        <v>46059</v>
      </c>
      <c r="V3524" s="35">
        <f ca="1">IF(Table1[[#This Row],[Hạn thanh toán]]="","",IF((U3524-NOW())&lt;0,0,(U3524-NOW())))</f>
        <v>0</v>
      </c>
      <c r="W3524" s="35"/>
      <c r="X3524" s="35" t="str">
        <f t="shared" ca="1" si="838"/>
        <v/>
      </c>
      <c r="Y3524" s="2" t="str">
        <f t="shared" si="839"/>
        <v>Đã thanh toán</v>
      </c>
      <c r="Z3524" s="51">
        <f t="shared" ref="Z3524:Z3587" si="840">IF(S3524="","",S3524)</f>
        <v>46059</v>
      </c>
      <c r="AA3524" s="51">
        <f t="shared" ref="AA3524:AA3587" si="841">IF(M3524="","",M3524)</f>
        <v>46107</v>
      </c>
      <c r="AD3524" s="2" t="str">
        <f>VLOOKUP($A3524,MA_KH!$A:$Q,MA_KH!O$1,0)</f>
        <v>SEVEN</v>
      </c>
      <c r="AE3524" s="2" t="str">
        <f>VLOOKUP($A3524,MA_KH!$A:$Q,MA_KH!P$1,0)</f>
        <v>CÔNG TY CỔ PHẦN SEVEN SYSTEM VIỆT NAM</v>
      </c>
    </row>
    <row r="3525" spans="1:31" ht="25.5" hidden="1" customHeight="1" x14ac:dyDescent="0.2">
      <c r="A3525" s="30" t="s">
        <v>22401</v>
      </c>
      <c r="B3525" s="30" t="s">
        <v>4493</v>
      </c>
      <c r="C3525" s="37">
        <v>46059</v>
      </c>
      <c r="D3525" s="30" t="s">
        <v>24015</v>
      </c>
      <c r="E3525" s="37">
        <v>46059</v>
      </c>
      <c r="F3525" s="30"/>
      <c r="G3525" s="30" t="s">
        <v>24016</v>
      </c>
      <c r="H3525" s="38">
        <v>33518</v>
      </c>
      <c r="I3525" s="67">
        <v>0</v>
      </c>
      <c r="J3525" s="38">
        <v>2681</v>
      </c>
      <c r="K3525" s="38">
        <v>36199</v>
      </c>
      <c r="L3525" s="68" t="s">
        <v>41</v>
      </c>
      <c r="M3525" s="6">
        <v>46107</v>
      </c>
      <c r="O3525" s="35">
        <f>IF(Table1[[#This Row],[Phân loại]]="Tồn đầu kỳ",Table1[[#This Row],[Tổng giá trị]],0)</f>
        <v>0</v>
      </c>
      <c r="P3525" s="7">
        <f>IF(Table1[[#This Row],[Số còn phải thu ĐK]]&lt;&gt;0,0,IF(Table1[[#This Row],[Phân loại]]="Bán hàng",Table1[[#This Row],[Tổng giá trị]],-Table1[[#This Row],[Tổng giá trị]]))</f>
        <v>-36199</v>
      </c>
      <c r="Q3525" s="35">
        <f t="shared" si="837"/>
        <v>-36199</v>
      </c>
      <c r="R3525" s="7">
        <f>Table1[[#This Row],[Số còn phải thu ĐK]]+Table1[[#This Row],[Giá Trị HD sau CK]]-Table1[[#This Row],[Số tiền đã thu]]</f>
        <v>0</v>
      </c>
      <c r="S3525" s="6">
        <f>IF(Table1[[#This Row],[Ngày hóa đơn]]&lt;&gt;"",Table1[[#This Row],[Ngày hóa đơn]],IF(Table1[[#This Row],[Ngày hạch toán]]&lt;&gt;"",Table1[[#This Row],[Ngày hạch toán]],""))</f>
        <v>46059</v>
      </c>
      <c r="T3525" s="7"/>
      <c r="U3525" s="6">
        <f>IF(Table1[[#This Row],[Ngày tính CN]]="","",S3525+T3525)</f>
        <v>46059</v>
      </c>
      <c r="V3525" s="35">
        <f ca="1">IF(Table1[[#This Row],[Hạn thanh toán]]="","",IF((U3525-NOW())&lt;0,0,(U3525-NOW())))</f>
        <v>0</v>
      </c>
      <c r="W3525" s="35"/>
      <c r="X3525" s="35" t="str">
        <f t="shared" ca="1" si="838"/>
        <v/>
      </c>
      <c r="Y3525" s="2" t="str">
        <f t="shared" si="839"/>
        <v>Đã thanh toán</v>
      </c>
      <c r="Z3525" s="51">
        <f t="shared" si="840"/>
        <v>46059</v>
      </c>
      <c r="AA3525" s="51">
        <f t="shared" si="841"/>
        <v>46107</v>
      </c>
      <c r="AD3525" s="2" t="str">
        <f>VLOOKUP($A3525,MA_KH!$A:$Q,MA_KH!O$1,0)</f>
        <v>SEVEN</v>
      </c>
      <c r="AE3525" s="2" t="str">
        <f>VLOOKUP($A3525,MA_KH!$A:$Q,MA_KH!P$1,0)</f>
        <v>CÔNG TY CỔ PHẦN SEVEN SYSTEM VIỆT NAM</v>
      </c>
    </row>
    <row r="3526" spans="1:31" ht="25.5" hidden="1" customHeight="1" x14ac:dyDescent="0.2">
      <c r="A3526" s="30" t="s">
        <v>22400</v>
      </c>
      <c r="B3526" s="30" t="s">
        <v>4194</v>
      </c>
      <c r="C3526" s="37">
        <v>46059</v>
      </c>
      <c r="D3526" s="30" t="s">
        <v>24017</v>
      </c>
      <c r="E3526" s="37">
        <v>46059</v>
      </c>
      <c r="F3526" s="30"/>
      <c r="G3526" s="30" t="s">
        <v>24018</v>
      </c>
      <c r="H3526" s="38">
        <v>59151</v>
      </c>
      <c r="I3526" s="67">
        <v>0</v>
      </c>
      <c r="J3526" s="38">
        <v>4732</v>
      </c>
      <c r="K3526" s="38">
        <v>63883</v>
      </c>
      <c r="L3526" s="68" t="s">
        <v>41</v>
      </c>
      <c r="M3526" s="6">
        <v>46107</v>
      </c>
      <c r="O3526" s="35">
        <f>IF(Table1[[#This Row],[Phân loại]]="Tồn đầu kỳ",Table1[[#This Row],[Tổng giá trị]],0)</f>
        <v>0</v>
      </c>
      <c r="P3526" s="7">
        <f>IF(Table1[[#This Row],[Số còn phải thu ĐK]]&lt;&gt;0,0,IF(Table1[[#This Row],[Phân loại]]="Bán hàng",Table1[[#This Row],[Tổng giá trị]],-Table1[[#This Row],[Tổng giá trị]]))</f>
        <v>-63883</v>
      </c>
      <c r="Q3526" s="35">
        <f t="shared" si="837"/>
        <v>-63883</v>
      </c>
      <c r="R3526" s="7">
        <f>Table1[[#This Row],[Số còn phải thu ĐK]]+Table1[[#This Row],[Giá Trị HD sau CK]]-Table1[[#This Row],[Số tiền đã thu]]</f>
        <v>0</v>
      </c>
      <c r="S3526" s="6">
        <f>IF(Table1[[#This Row],[Ngày hóa đơn]]&lt;&gt;"",Table1[[#This Row],[Ngày hóa đơn]],IF(Table1[[#This Row],[Ngày hạch toán]]&lt;&gt;"",Table1[[#This Row],[Ngày hạch toán]],""))</f>
        <v>46059</v>
      </c>
      <c r="T3526" s="7"/>
      <c r="U3526" s="6">
        <f>IF(Table1[[#This Row],[Ngày tính CN]]="","",S3526+T3526)</f>
        <v>46059</v>
      </c>
      <c r="V3526" s="35">
        <f ca="1">IF(Table1[[#This Row],[Hạn thanh toán]]="","",IF((U3526-NOW())&lt;0,0,(U3526-NOW())))</f>
        <v>0</v>
      </c>
      <c r="W3526" s="35"/>
      <c r="X3526" s="35" t="str">
        <f t="shared" ca="1" si="838"/>
        <v/>
      </c>
      <c r="Y3526" s="2" t="str">
        <f t="shared" si="839"/>
        <v>Đã thanh toán</v>
      </c>
      <c r="Z3526" s="51">
        <f t="shared" si="840"/>
        <v>46059</v>
      </c>
      <c r="AA3526" s="51">
        <f t="shared" si="841"/>
        <v>46107</v>
      </c>
      <c r="AD3526" s="2" t="str">
        <f>VLOOKUP($A3526,MA_KH!$A:$Q,MA_KH!O$1,0)</f>
        <v>SEVEN</v>
      </c>
      <c r="AE3526" s="2" t="str">
        <f>VLOOKUP($A3526,MA_KH!$A:$Q,MA_KH!P$1,0)</f>
        <v>CÔNG TY CỔ PHẦN SEVEN SYSTEM VIỆT NAM</v>
      </c>
    </row>
    <row r="3527" spans="1:31" ht="25.5" hidden="1" customHeight="1" x14ac:dyDescent="0.2">
      <c r="A3527" s="30" t="s">
        <v>22400</v>
      </c>
      <c r="B3527" s="30" t="s">
        <v>4194</v>
      </c>
      <c r="C3527" s="37">
        <v>46060</v>
      </c>
      <c r="D3527" s="30" t="s">
        <v>24047</v>
      </c>
      <c r="E3527" s="37">
        <v>46064</v>
      </c>
      <c r="F3527" s="30">
        <v>10762</v>
      </c>
      <c r="G3527" s="30" t="s">
        <v>24048</v>
      </c>
      <c r="H3527" s="38">
        <v>2958948</v>
      </c>
      <c r="I3527" s="67">
        <v>0</v>
      </c>
      <c r="J3527" s="38">
        <v>236716</v>
      </c>
      <c r="K3527" s="38">
        <v>3195664</v>
      </c>
      <c r="L3527" s="7" t="s">
        <v>22849</v>
      </c>
      <c r="M3527" s="6">
        <v>46107</v>
      </c>
      <c r="O3527" s="35">
        <f>IF(Table1[[#This Row],[Phân loại]]="Tồn đầu kỳ",Table1[[#This Row],[Tổng giá trị]],0)</f>
        <v>0</v>
      </c>
      <c r="P3527" s="7">
        <f>IF(Table1[[#This Row],[Số còn phải thu ĐK]]&lt;&gt;0,0,IF(Table1[[#This Row],[Phân loại]]="Bán hàng",Table1[[#This Row],[Tổng giá trị]],-Table1[[#This Row],[Tổng giá trị]]))</f>
        <v>3195664</v>
      </c>
      <c r="Q3527" s="35">
        <f t="shared" si="837"/>
        <v>3195664</v>
      </c>
      <c r="R3527" s="7">
        <f>Table1[[#This Row],[Số còn phải thu ĐK]]+Table1[[#This Row],[Giá Trị HD sau CK]]-Table1[[#This Row],[Số tiền đã thu]]</f>
        <v>0</v>
      </c>
      <c r="S3527" s="6">
        <f>IF(Table1[[#This Row],[Ngày hóa đơn]]&lt;&gt;"",Table1[[#This Row],[Ngày hóa đơn]],IF(Table1[[#This Row],[Ngày hạch toán]]&lt;&gt;"",Table1[[#This Row],[Ngày hạch toán]],""))</f>
        <v>46064</v>
      </c>
      <c r="T3527" s="7"/>
      <c r="U3527" s="6">
        <f>IF(Table1[[#This Row],[Ngày tính CN]]="","",S3527+T3527)</f>
        <v>46064</v>
      </c>
      <c r="V3527" s="35">
        <f ca="1">IF(Table1[[#This Row],[Hạn thanh toán]]="","",IF((U3527-NOW())&lt;0,0,(U3527-NOW())))</f>
        <v>0</v>
      </c>
      <c r="W3527" s="35"/>
      <c r="X3527" s="35" t="str">
        <f t="shared" ca="1" si="838"/>
        <v/>
      </c>
      <c r="Y3527" s="2" t="str">
        <f t="shared" si="839"/>
        <v>Đã thanh toán</v>
      </c>
      <c r="Z3527" s="51">
        <f t="shared" si="840"/>
        <v>46064</v>
      </c>
      <c r="AA3527" s="51">
        <f t="shared" si="841"/>
        <v>46107</v>
      </c>
      <c r="AD3527" s="2" t="str">
        <f>VLOOKUP($A3527,MA_KH!$A:$Q,MA_KH!O$1,0)</f>
        <v>SEVEN</v>
      </c>
      <c r="AE3527" s="2" t="str">
        <f>VLOOKUP($A3527,MA_KH!$A:$Q,MA_KH!P$1,0)</f>
        <v>CÔNG TY CỔ PHẦN SEVEN SYSTEM VIỆT NAM</v>
      </c>
    </row>
    <row r="3528" spans="1:31" ht="25.5" hidden="1" customHeight="1" x14ac:dyDescent="0.2">
      <c r="A3528" s="30" t="s">
        <v>22399</v>
      </c>
      <c r="B3528" s="30" t="s">
        <v>4196</v>
      </c>
      <c r="C3528" s="37">
        <v>46060</v>
      </c>
      <c r="D3528" s="30" t="s">
        <v>23790</v>
      </c>
      <c r="E3528" s="37">
        <v>46064</v>
      </c>
      <c r="F3528" s="30">
        <v>10763</v>
      </c>
      <c r="G3528" s="30" t="s">
        <v>24049</v>
      </c>
      <c r="H3528" s="38">
        <v>358560</v>
      </c>
      <c r="I3528" s="67">
        <v>0</v>
      </c>
      <c r="J3528" s="38">
        <v>28685</v>
      </c>
      <c r="K3528" s="38">
        <v>387245</v>
      </c>
      <c r="L3528" s="7" t="s">
        <v>22849</v>
      </c>
      <c r="M3528" s="6">
        <v>46107</v>
      </c>
      <c r="O3528" s="35">
        <f>IF(Table1[[#This Row],[Phân loại]]="Tồn đầu kỳ",Table1[[#This Row],[Tổng giá trị]],0)</f>
        <v>0</v>
      </c>
      <c r="P3528" s="7">
        <f>IF(Table1[[#This Row],[Số còn phải thu ĐK]]&lt;&gt;0,0,IF(Table1[[#This Row],[Phân loại]]="Bán hàng",Table1[[#This Row],[Tổng giá trị]],-Table1[[#This Row],[Tổng giá trị]]))</f>
        <v>387245</v>
      </c>
      <c r="Q3528" s="35">
        <f t="shared" si="837"/>
        <v>387245</v>
      </c>
      <c r="R3528" s="7">
        <f>Table1[[#This Row],[Số còn phải thu ĐK]]+Table1[[#This Row],[Giá Trị HD sau CK]]-Table1[[#This Row],[Số tiền đã thu]]</f>
        <v>0</v>
      </c>
      <c r="S3528" s="6">
        <f>IF(Table1[[#This Row],[Ngày hóa đơn]]&lt;&gt;"",Table1[[#This Row],[Ngày hóa đơn]],IF(Table1[[#This Row],[Ngày hạch toán]]&lt;&gt;"",Table1[[#This Row],[Ngày hạch toán]],""))</f>
        <v>46064</v>
      </c>
      <c r="T3528" s="7"/>
      <c r="U3528" s="6">
        <f>IF(Table1[[#This Row],[Ngày tính CN]]="","",S3528+T3528)</f>
        <v>46064</v>
      </c>
      <c r="V3528" s="35">
        <f ca="1">IF(Table1[[#This Row],[Hạn thanh toán]]="","",IF((U3528-NOW())&lt;0,0,(U3528-NOW())))</f>
        <v>0</v>
      </c>
      <c r="W3528" s="35"/>
      <c r="X3528" s="35" t="str">
        <f t="shared" ca="1" si="838"/>
        <v/>
      </c>
      <c r="Y3528" s="2" t="str">
        <f t="shared" si="839"/>
        <v>Đã thanh toán</v>
      </c>
      <c r="Z3528" s="51">
        <f t="shared" si="840"/>
        <v>46064</v>
      </c>
      <c r="AA3528" s="51">
        <f t="shared" si="841"/>
        <v>46107</v>
      </c>
      <c r="AD3528" s="2" t="str">
        <f>VLOOKUP($A3528,MA_KH!$A:$Q,MA_KH!O$1,0)</f>
        <v>SEVEN</v>
      </c>
      <c r="AE3528" s="2" t="str">
        <f>VLOOKUP($A3528,MA_KH!$A:$Q,MA_KH!P$1,0)</f>
        <v>CÔNG TY CỔ PHẦN SEVEN SYSTEM VIỆT NAM</v>
      </c>
    </row>
    <row r="3529" spans="1:31" ht="25.5" hidden="1" customHeight="1" x14ac:dyDescent="0.2">
      <c r="A3529" s="30" t="s">
        <v>22400</v>
      </c>
      <c r="B3529" s="30" t="s">
        <v>4194</v>
      </c>
      <c r="C3529" s="37">
        <v>46060</v>
      </c>
      <c r="D3529" s="30" t="s">
        <v>24460</v>
      </c>
      <c r="E3529" s="37">
        <v>46060</v>
      </c>
      <c r="F3529" s="30"/>
      <c r="G3529" s="30" t="s">
        <v>24067</v>
      </c>
      <c r="H3529" s="38">
        <v>33518</v>
      </c>
      <c r="I3529" s="67">
        <v>0</v>
      </c>
      <c r="J3529" s="38">
        <v>2681</v>
      </c>
      <c r="K3529" s="38">
        <v>36199</v>
      </c>
      <c r="L3529" s="68" t="s">
        <v>41</v>
      </c>
      <c r="M3529" s="6">
        <v>46107</v>
      </c>
      <c r="O3529" s="35">
        <f>IF(Table1[[#This Row],[Phân loại]]="Tồn đầu kỳ",Table1[[#This Row],[Tổng giá trị]],0)</f>
        <v>0</v>
      </c>
      <c r="P3529" s="7">
        <f>IF(Table1[[#This Row],[Số còn phải thu ĐK]]&lt;&gt;0,0,IF(Table1[[#This Row],[Phân loại]]="Bán hàng",Table1[[#This Row],[Tổng giá trị]],-Table1[[#This Row],[Tổng giá trị]]))</f>
        <v>-36199</v>
      </c>
      <c r="Q3529" s="35">
        <f t="shared" si="837"/>
        <v>-36199</v>
      </c>
      <c r="R3529" s="7">
        <f>Table1[[#This Row],[Số còn phải thu ĐK]]+Table1[[#This Row],[Giá Trị HD sau CK]]-Table1[[#This Row],[Số tiền đã thu]]</f>
        <v>0</v>
      </c>
      <c r="S3529" s="6">
        <f>IF(Table1[[#This Row],[Ngày hóa đơn]]&lt;&gt;"",Table1[[#This Row],[Ngày hóa đơn]],IF(Table1[[#This Row],[Ngày hạch toán]]&lt;&gt;"",Table1[[#This Row],[Ngày hạch toán]],""))</f>
        <v>46060</v>
      </c>
      <c r="T3529" s="7"/>
      <c r="U3529" s="6">
        <f>IF(Table1[[#This Row],[Ngày tính CN]]="","",S3529+T3529)</f>
        <v>46060</v>
      </c>
      <c r="V3529" s="35">
        <f ca="1">IF(Table1[[#This Row],[Hạn thanh toán]]="","",IF((U3529-NOW())&lt;0,0,(U3529-NOW())))</f>
        <v>0</v>
      </c>
      <c r="W3529" s="35"/>
      <c r="X3529" s="35" t="str">
        <f t="shared" ca="1" si="838"/>
        <v/>
      </c>
      <c r="Y3529" s="2" t="str">
        <f t="shared" si="839"/>
        <v>Đã thanh toán</v>
      </c>
      <c r="Z3529" s="51">
        <f t="shared" si="840"/>
        <v>46060</v>
      </c>
      <c r="AA3529" s="51">
        <f t="shared" si="841"/>
        <v>46107</v>
      </c>
      <c r="AD3529" s="2" t="str">
        <f>VLOOKUP($A3529,MA_KH!$A:$Q,MA_KH!O$1,0)</f>
        <v>SEVEN</v>
      </c>
      <c r="AE3529" s="2" t="str">
        <f>VLOOKUP($A3529,MA_KH!$A:$Q,MA_KH!P$1,0)</f>
        <v>CÔNG TY CỔ PHẦN SEVEN SYSTEM VIỆT NAM</v>
      </c>
    </row>
    <row r="3530" spans="1:31" ht="25.5" hidden="1" customHeight="1" x14ac:dyDescent="0.2">
      <c r="A3530" s="30" t="s">
        <v>22400</v>
      </c>
      <c r="B3530" s="30" t="s">
        <v>4194</v>
      </c>
      <c r="C3530" s="37">
        <v>46060</v>
      </c>
      <c r="D3530" s="30" t="s">
        <v>24068</v>
      </c>
      <c r="E3530" s="37">
        <v>46060</v>
      </c>
      <c r="F3530" s="30"/>
      <c r="G3530" s="30" t="s">
        <v>24069</v>
      </c>
      <c r="H3530" s="38">
        <v>61768</v>
      </c>
      <c r="I3530" s="67">
        <v>0</v>
      </c>
      <c r="J3530" s="38">
        <v>4941</v>
      </c>
      <c r="K3530" s="38">
        <v>66709</v>
      </c>
      <c r="L3530" s="68" t="s">
        <v>41</v>
      </c>
      <c r="M3530" s="6">
        <v>46107</v>
      </c>
      <c r="O3530" s="35">
        <f>IF(Table1[[#This Row],[Phân loại]]="Tồn đầu kỳ",Table1[[#This Row],[Tổng giá trị]],0)</f>
        <v>0</v>
      </c>
      <c r="P3530" s="7">
        <f>IF(Table1[[#This Row],[Số còn phải thu ĐK]]&lt;&gt;0,0,IF(Table1[[#This Row],[Phân loại]]="Bán hàng",Table1[[#This Row],[Tổng giá trị]],-Table1[[#This Row],[Tổng giá trị]]))</f>
        <v>-66709</v>
      </c>
      <c r="Q3530" s="35">
        <f t="shared" si="837"/>
        <v>-66709</v>
      </c>
      <c r="R3530" s="7">
        <f>Table1[[#This Row],[Số còn phải thu ĐK]]+Table1[[#This Row],[Giá Trị HD sau CK]]-Table1[[#This Row],[Số tiền đã thu]]</f>
        <v>0</v>
      </c>
      <c r="S3530" s="6">
        <f>IF(Table1[[#This Row],[Ngày hóa đơn]]&lt;&gt;"",Table1[[#This Row],[Ngày hóa đơn]],IF(Table1[[#This Row],[Ngày hạch toán]]&lt;&gt;"",Table1[[#This Row],[Ngày hạch toán]],""))</f>
        <v>46060</v>
      </c>
      <c r="T3530" s="7"/>
      <c r="U3530" s="6">
        <f>IF(Table1[[#This Row],[Ngày tính CN]]="","",S3530+T3530)</f>
        <v>46060</v>
      </c>
      <c r="V3530" s="35">
        <f ca="1">IF(Table1[[#This Row],[Hạn thanh toán]]="","",IF((U3530-NOW())&lt;0,0,(U3530-NOW())))</f>
        <v>0</v>
      </c>
      <c r="W3530" s="35"/>
      <c r="X3530" s="35" t="str">
        <f t="shared" ca="1" si="838"/>
        <v/>
      </c>
      <c r="Y3530" s="2" t="str">
        <f t="shared" si="839"/>
        <v>Đã thanh toán</v>
      </c>
      <c r="Z3530" s="51">
        <f t="shared" si="840"/>
        <v>46060</v>
      </c>
      <c r="AA3530" s="51">
        <f t="shared" si="841"/>
        <v>46107</v>
      </c>
      <c r="AD3530" s="2" t="str">
        <f>VLOOKUP($A3530,MA_KH!$A:$Q,MA_KH!O$1,0)</f>
        <v>SEVEN</v>
      </c>
      <c r="AE3530" s="2" t="str">
        <f>VLOOKUP($A3530,MA_KH!$A:$Q,MA_KH!P$1,0)</f>
        <v>CÔNG TY CỔ PHẦN SEVEN SYSTEM VIỆT NAM</v>
      </c>
    </row>
    <row r="3531" spans="1:31" ht="25.5" hidden="1" customHeight="1" x14ac:dyDescent="0.2">
      <c r="A3531" s="30" t="s">
        <v>22400</v>
      </c>
      <c r="B3531" s="30" t="s">
        <v>4194</v>
      </c>
      <c r="C3531" s="37">
        <v>46061</v>
      </c>
      <c r="D3531" s="30" t="s">
        <v>24070</v>
      </c>
      <c r="E3531" s="37">
        <v>46061</v>
      </c>
      <c r="F3531" s="30"/>
      <c r="G3531" s="30" t="s">
        <v>24071</v>
      </c>
      <c r="H3531" s="38">
        <v>16759</v>
      </c>
      <c r="I3531" s="67">
        <v>0</v>
      </c>
      <c r="J3531" s="38">
        <v>1341</v>
      </c>
      <c r="K3531" s="38">
        <v>18100</v>
      </c>
      <c r="L3531" s="68" t="s">
        <v>41</v>
      </c>
      <c r="M3531" s="6">
        <v>46107</v>
      </c>
      <c r="O3531" s="35">
        <f>IF(Table1[[#This Row],[Phân loại]]="Tồn đầu kỳ",Table1[[#This Row],[Tổng giá trị]],0)</f>
        <v>0</v>
      </c>
      <c r="P3531" s="7">
        <f>IF(Table1[[#This Row],[Số còn phải thu ĐK]]&lt;&gt;0,0,IF(Table1[[#This Row],[Phân loại]]="Bán hàng",Table1[[#This Row],[Tổng giá trị]],-Table1[[#This Row],[Tổng giá trị]]))</f>
        <v>-18100</v>
      </c>
      <c r="Q3531" s="35">
        <f t="shared" si="837"/>
        <v>-18100</v>
      </c>
      <c r="R3531" s="7">
        <f>Table1[[#This Row],[Số còn phải thu ĐK]]+Table1[[#This Row],[Giá Trị HD sau CK]]-Table1[[#This Row],[Số tiền đã thu]]</f>
        <v>0</v>
      </c>
      <c r="S3531" s="6">
        <f>IF(Table1[[#This Row],[Ngày hóa đơn]]&lt;&gt;"",Table1[[#This Row],[Ngày hóa đơn]],IF(Table1[[#This Row],[Ngày hạch toán]]&lt;&gt;"",Table1[[#This Row],[Ngày hạch toán]],""))</f>
        <v>46061</v>
      </c>
      <c r="T3531" s="7"/>
      <c r="U3531" s="6">
        <f>IF(Table1[[#This Row],[Ngày tính CN]]="","",S3531+T3531)</f>
        <v>46061</v>
      </c>
      <c r="V3531" s="35">
        <f ca="1">IF(Table1[[#This Row],[Hạn thanh toán]]="","",IF((U3531-NOW())&lt;0,0,(U3531-NOW())))</f>
        <v>0</v>
      </c>
      <c r="W3531" s="35"/>
      <c r="X3531" s="35" t="str">
        <f t="shared" ca="1" si="838"/>
        <v/>
      </c>
      <c r="Y3531" s="2" t="str">
        <f t="shared" si="839"/>
        <v>Đã thanh toán</v>
      </c>
      <c r="Z3531" s="51">
        <f t="shared" si="840"/>
        <v>46061</v>
      </c>
      <c r="AA3531" s="51">
        <f t="shared" si="841"/>
        <v>46107</v>
      </c>
      <c r="AD3531" s="2" t="str">
        <f>VLOOKUP($A3531,MA_KH!$A:$Q,MA_KH!O$1,0)</f>
        <v>SEVEN</v>
      </c>
      <c r="AE3531" s="2" t="str">
        <f>VLOOKUP($A3531,MA_KH!$A:$Q,MA_KH!P$1,0)</f>
        <v>CÔNG TY CỔ PHẦN SEVEN SYSTEM VIỆT NAM</v>
      </c>
    </row>
    <row r="3532" spans="1:31" ht="25.5" hidden="1" customHeight="1" x14ac:dyDescent="0.2">
      <c r="A3532" s="30" t="s">
        <v>22400</v>
      </c>
      <c r="B3532" s="30" t="s">
        <v>4194</v>
      </c>
      <c r="C3532" s="37">
        <v>46062</v>
      </c>
      <c r="D3532" s="30" t="s">
        <v>24074</v>
      </c>
      <c r="E3532" s="37">
        <v>46062</v>
      </c>
      <c r="F3532" s="30">
        <v>10474</v>
      </c>
      <c r="G3532" s="30" t="s">
        <v>23033</v>
      </c>
      <c r="H3532" s="38">
        <v>5027127</v>
      </c>
      <c r="I3532" s="67">
        <v>0</v>
      </c>
      <c r="J3532" s="38">
        <v>402170</v>
      </c>
      <c r="K3532" s="38">
        <v>5429297</v>
      </c>
      <c r="L3532" s="7" t="s">
        <v>22849</v>
      </c>
      <c r="M3532" s="6">
        <v>46107</v>
      </c>
      <c r="O3532" s="35">
        <f>IF(Table1[[#This Row],[Phân loại]]="Tồn đầu kỳ",Table1[[#This Row],[Tổng giá trị]],0)</f>
        <v>0</v>
      </c>
      <c r="P3532" s="7">
        <f>IF(Table1[[#This Row],[Số còn phải thu ĐK]]&lt;&gt;0,0,IF(Table1[[#This Row],[Phân loại]]="Bán hàng",Table1[[#This Row],[Tổng giá trị]],-Table1[[#This Row],[Tổng giá trị]]))</f>
        <v>5429297</v>
      </c>
      <c r="Q3532" s="35">
        <f t="shared" si="837"/>
        <v>5429297</v>
      </c>
      <c r="R3532" s="7">
        <f>Table1[[#This Row],[Số còn phải thu ĐK]]+Table1[[#This Row],[Giá Trị HD sau CK]]-Table1[[#This Row],[Số tiền đã thu]]</f>
        <v>0</v>
      </c>
      <c r="S3532" s="6">
        <f>IF(Table1[[#This Row],[Ngày hóa đơn]]&lt;&gt;"",Table1[[#This Row],[Ngày hóa đơn]],IF(Table1[[#This Row],[Ngày hạch toán]]&lt;&gt;"",Table1[[#This Row],[Ngày hạch toán]],""))</f>
        <v>46062</v>
      </c>
      <c r="T3532" s="7"/>
      <c r="U3532" s="6">
        <f>IF(Table1[[#This Row],[Ngày tính CN]]="","",S3532+T3532)</f>
        <v>46062</v>
      </c>
      <c r="V3532" s="35">
        <f ca="1">IF(Table1[[#This Row],[Hạn thanh toán]]="","",IF((U3532-NOW())&lt;0,0,(U3532-NOW())))</f>
        <v>0</v>
      </c>
      <c r="W3532" s="35"/>
      <c r="X3532" s="35" t="str">
        <f t="shared" ca="1" si="838"/>
        <v/>
      </c>
      <c r="Y3532" s="2" t="str">
        <f t="shared" si="839"/>
        <v>Đã thanh toán</v>
      </c>
      <c r="Z3532" s="51">
        <f t="shared" si="840"/>
        <v>46062</v>
      </c>
      <c r="AA3532" s="51">
        <f t="shared" si="841"/>
        <v>46107</v>
      </c>
      <c r="AD3532" s="2" t="str">
        <f>VLOOKUP($A3532,MA_KH!$A:$Q,MA_KH!O$1,0)</f>
        <v>SEVEN</v>
      </c>
      <c r="AE3532" s="2" t="str">
        <f>VLOOKUP($A3532,MA_KH!$A:$Q,MA_KH!P$1,0)</f>
        <v>CÔNG TY CỔ PHẦN SEVEN SYSTEM VIỆT NAM</v>
      </c>
    </row>
    <row r="3533" spans="1:31" ht="25.5" hidden="1" customHeight="1" x14ac:dyDescent="0.2">
      <c r="A3533" s="30" t="s">
        <v>22399</v>
      </c>
      <c r="B3533" s="30" t="s">
        <v>4196</v>
      </c>
      <c r="C3533" s="37">
        <v>46062</v>
      </c>
      <c r="D3533" s="30" t="s">
        <v>24075</v>
      </c>
      <c r="E3533" s="37">
        <v>46062</v>
      </c>
      <c r="F3533" s="30">
        <v>10477</v>
      </c>
      <c r="G3533" s="30" t="s">
        <v>23036</v>
      </c>
      <c r="H3533" s="38">
        <v>513271</v>
      </c>
      <c r="I3533" s="67">
        <v>0</v>
      </c>
      <c r="J3533" s="38">
        <v>41062</v>
      </c>
      <c r="K3533" s="38">
        <v>554333</v>
      </c>
      <c r="L3533" s="7" t="s">
        <v>22849</v>
      </c>
      <c r="M3533" s="6">
        <v>46107</v>
      </c>
      <c r="O3533" s="35">
        <f>IF(Table1[[#This Row],[Phân loại]]="Tồn đầu kỳ",Table1[[#This Row],[Tổng giá trị]],0)</f>
        <v>0</v>
      </c>
      <c r="P3533" s="7">
        <f>IF(Table1[[#This Row],[Số còn phải thu ĐK]]&lt;&gt;0,0,IF(Table1[[#This Row],[Phân loại]]="Bán hàng",Table1[[#This Row],[Tổng giá trị]],-Table1[[#This Row],[Tổng giá trị]]))</f>
        <v>554333</v>
      </c>
      <c r="Q3533" s="35">
        <f t="shared" si="837"/>
        <v>554333</v>
      </c>
      <c r="R3533" s="7">
        <f>Table1[[#This Row],[Số còn phải thu ĐK]]+Table1[[#This Row],[Giá Trị HD sau CK]]-Table1[[#This Row],[Số tiền đã thu]]</f>
        <v>0</v>
      </c>
      <c r="S3533" s="6">
        <f>IF(Table1[[#This Row],[Ngày hóa đơn]]&lt;&gt;"",Table1[[#This Row],[Ngày hóa đơn]],IF(Table1[[#This Row],[Ngày hạch toán]]&lt;&gt;"",Table1[[#This Row],[Ngày hạch toán]],""))</f>
        <v>46062</v>
      </c>
      <c r="T3533" s="7"/>
      <c r="U3533" s="6">
        <f>IF(Table1[[#This Row],[Ngày tính CN]]="","",S3533+T3533)</f>
        <v>46062</v>
      </c>
      <c r="V3533" s="35">
        <f ca="1">IF(Table1[[#This Row],[Hạn thanh toán]]="","",IF((U3533-NOW())&lt;0,0,(U3533-NOW())))</f>
        <v>0</v>
      </c>
      <c r="W3533" s="35"/>
      <c r="X3533" s="35" t="str">
        <f t="shared" ca="1" si="838"/>
        <v/>
      </c>
      <c r="Y3533" s="2" t="str">
        <f t="shared" si="839"/>
        <v>Đã thanh toán</v>
      </c>
      <c r="Z3533" s="51">
        <f t="shared" si="840"/>
        <v>46062</v>
      </c>
      <c r="AA3533" s="51">
        <f t="shared" si="841"/>
        <v>46107</v>
      </c>
      <c r="AD3533" s="2" t="str">
        <f>VLOOKUP($A3533,MA_KH!$A:$Q,MA_KH!O$1,0)</f>
        <v>SEVEN</v>
      </c>
      <c r="AE3533" s="2" t="str">
        <f>VLOOKUP($A3533,MA_KH!$A:$Q,MA_KH!P$1,0)</f>
        <v>CÔNG TY CỔ PHẦN SEVEN SYSTEM VIỆT NAM</v>
      </c>
    </row>
    <row r="3534" spans="1:31" ht="25.5" hidden="1" customHeight="1" x14ac:dyDescent="0.2">
      <c r="A3534" s="30" t="s">
        <v>22400</v>
      </c>
      <c r="B3534" s="30" t="s">
        <v>4194</v>
      </c>
      <c r="C3534" s="37">
        <v>46062</v>
      </c>
      <c r="D3534" s="30" t="s">
        <v>24076</v>
      </c>
      <c r="E3534" s="37">
        <v>46062</v>
      </c>
      <c r="F3534" s="30">
        <v>10479</v>
      </c>
      <c r="G3534" s="30" t="s">
        <v>23070</v>
      </c>
      <c r="H3534" s="38">
        <v>5855299</v>
      </c>
      <c r="I3534" s="67">
        <v>0</v>
      </c>
      <c r="J3534" s="38">
        <v>468424</v>
      </c>
      <c r="K3534" s="38">
        <v>6323723</v>
      </c>
      <c r="L3534" s="7" t="s">
        <v>22849</v>
      </c>
      <c r="M3534" s="6">
        <v>46107</v>
      </c>
      <c r="O3534" s="35">
        <f>IF(Table1[[#This Row],[Phân loại]]="Tồn đầu kỳ",Table1[[#This Row],[Tổng giá trị]],0)</f>
        <v>0</v>
      </c>
      <c r="P3534" s="7">
        <f>IF(Table1[[#This Row],[Số còn phải thu ĐK]]&lt;&gt;0,0,IF(Table1[[#This Row],[Phân loại]]="Bán hàng",Table1[[#This Row],[Tổng giá trị]],-Table1[[#This Row],[Tổng giá trị]]))</f>
        <v>6323723</v>
      </c>
      <c r="Q3534" s="35">
        <f t="shared" si="837"/>
        <v>6323723</v>
      </c>
      <c r="R3534" s="7">
        <f>Table1[[#This Row],[Số còn phải thu ĐK]]+Table1[[#This Row],[Giá Trị HD sau CK]]-Table1[[#This Row],[Số tiền đã thu]]</f>
        <v>0</v>
      </c>
      <c r="S3534" s="6">
        <f>IF(Table1[[#This Row],[Ngày hóa đơn]]&lt;&gt;"",Table1[[#This Row],[Ngày hóa đơn]],IF(Table1[[#This Row],[Ngày hạch toán]]&lt;&gt;"",Table1[[#This Row],[Ngày hạch toán]],""))</f>
        <v>46062</v>
      </c>
      <c r="T3534" s="7"/>
      <c r="U3534" s="6">
        <f>IF(Table1[[#This Row],[Ngày tính CN]]="","",S3534+T3534)</f>
        <v>46062</v>
      </c>
      <c r="V3534" s="35">
        <f ca="1">IF(Table1[[#This Row],[Hạn thanh toán]]="","",IF((U3534-NOW())&lt;0,0,(U3534-NOW())))</f>
        <v>0</v>
      </c>
      <c r="W3534" s="35"/>
      <c r="X3534" s="35" t="str">
        <f t="shared" ca="1" si="838"/>
        <v/>
      </c>
      <c r="Y3534" s="2" t="str">
        <f t="shared" si="839"/>
        <v>Đã thanh toán</v>
      </c>
      <c r="Z3534" s="51">
        <f t="shared" si="840"/>
        <v>46062</v>
      </c>
      <c r="AA3534" s="51">
        <f t="shared" si="841"/>
        <v>46107</v>
      </c>
      <c r="AD3534" s="2" t="str">
        <f>VLOOKUP($A3534,MA_KH!$A:$Q,MA_KH!O$1,0)</f>
        <v>SEVEN</v>
      </c>
      <c r="AE3534" s="2" t="str">
        <f>VLOOKUP($A3534,MA_KH!$A:$Q,MA_KH!P$1,0)</f>
        <v>CÔNG TY CỔ PHẦN SEVEN SYSTEM VIỆT NAM</v>
      </c>
    </row>
    <row r="3535" spans="1:31" ht="25.5" hidden="1" customHeight="1" x14ac:dyDescent="0.2">
      <c r="A3535" s="30" t="s">
        <v>22399</v>
      </c>
      <c r="B3535" s="30" t="s">
        <v>4196</v>
      </c>
      <c r="C3535" s="37">
        <v>46062</v>
      </c>
      <c r="D3535" s="30" t="s">
        <v>24077</v>
      </c>
      <c r="E3535" s="37">
        <v>46062</v>
      </c>
      <c r="F3535" s="30">
        <v>10480</v>
      </c>
      <c r="G3535" s="30" t="s">
        <v>23073</v>
      </c>
      <c r="H3535" s="38">
        <v>555826</v>
      </c>
      <c r="I3535" s="67">
        <v>0</v>
      </c>
      <c r="J3535" s="38">
        <v>44466</v>
      </c>
      <c r="K3535" s="38">
        <v>600292</v>
      </c>
      <c r="L3535" s="7" t="s">
        <v>22849</v>
      </c>
      <c r="M3535" s="6">
        <v>46107</v>
      </c>
      <c r="O3535" s="35">
        <f>IF(Table1[[#This Row],[Phân loại]]="Tồn đầu kỳ",Table1[[#This Row],[Tổng giá trị]],0)</f>
        <v>0</v>
      </c>
      <c r="P3535" s="7">
        <f>IF(Table1[[#This Row],[Số còn phải thu ĐK]]&lt;&gt;0,0,IF(Table1[[#This Row],[Phân loại]]="Bán hàng",Table1[[#This Row],[Tổng giá trị]],-Table1[[#This Row],[Tổng giá trị]]))</f>
        <v>600292</v>
      </c>
      <c r="Q3535" s="35">
        <f t="shared" si="837"/>
        <v>600292</v>
      </c>
      <c r="R3535" s="7">
        <f>Table1[[#This Row],[Số còn phải thu ĐK]]+Table1[[#This Row],[Giá Trị HD sau CK]]-Table1[[#This Row],[Số tiền đã thu]]</f>
        <v>0</v>
      </c>
      <c r="S3535" s="6">
        <f>IF(Table1[[#This Row],[Ngày hóa đơn]]&lt;&gt;"",Table1[[#This Row],[Ngày hóa đơn]],IF(Table1[[#This Row],[Ngày hạch toán]]&lt;&gt;"",Table1[[#This Row],[Ngày hạch toán]],""))</f>
        <v>46062</v>
      </c>
      <c r="T3535" s="7"/>
      <c r="U3535" s="6">
        <f>IF(Table1[[#This Row],[Ngày tính CN]]="","",S3535+T3535)</f>
        <v>46062</v>
      </c>
      <c r="V3535" s="35">
        <f ca="1">IF(Table1[[#This Row],[Hạn thanh toán]]="","",IF((U3535-NOW())&lt;0,0,(U3535-NOW())))</f>
        <v>0</v>
      </c>
      <c r="W3535" s="35"/>
      <c r="X3535" s="35" t="str">
        <f t="shared" ca="1" si="838"/>
        <v/>
      </c>
      <c r="Y3535" s="2" t="str">
        <f t="shared" si="839"/>
        <v>Đã thanh toán</v>
      </c>
      <c r="Z3535" s="51">
        <f t="shared" si="840"/>
        <v>46062</v>
      </c>
      <c r="AA3535" s="51">
        <f t="shared" si="841"/>
        <v>46107</v>
      </c>
      <c r="AD3535" s="2" t="str">
        <f>VLOOKUP($A3535,MA_KH!$A:$Q,MA_KH!O$1,0)</f>
        <v>SEVEN</v>
      </c>
      <c r="AE3535" s="2" t="str">
        <f>VLOOKUP($A3535,MA_KH!$A:$Q,MA_KH!P$1,0)</f>
        <v>CÔNG TY CỔ PHẦN SEVEN SYSTEM VIỆT NAM</v>
      </c>
    </row>
    <row r="3536" spans="1:31" ht="25.5" hidden="1" customHeight="1" x14ac:dyDescent="0.2">
      <c r="A3536" s="30" t="s">
        <v>22400</v>
      </c>
      <c r="B3536" s="30" t="s">
        <v>4194</v>
      </c>
      <c r="C3536" s="37">
        <v>46062</v>
      </c>
      <c r="D3536" s="30" t="s">
        <v>24078</v>
      </c>
      <c r="E3536" s="37">
        <v>46062</v>
      </c>
      <c r="F3536" s="30">
        <v>10482</v>
      </c>
      <c r="G3536" s="30" t="s">
        <v>23750</v>
      </c>
      <c r="H3536" s="38">
        <v>3622204</v>
      </c>
      <c r="I3536" s="67">
        <v>0</v>
      </c>
      <c r="J3536" s="38">
        <v>289776</v>
      </c>
      <c r="K3536" s="38">
        <v>3911980</v>
      </c>
      <c r="L3536" s="7" t="s">
        <v>22849</v>
      </c>
      <c r="M3536" s="6">
        <v>46107</v>
      </c>
      <c r="O3536" s="35">
        <f>IF(Table1[[#This Row],[Phân loại]]="Tồn đầu kỳ",Table1[[#This Row],[Tổng giá trị]],0)</f>
        <v>0</v>
      </c>
      <c r="P3536" s="7">
        <f>IF(Table1[[#This Row],[Số còn phải thu ĐK]]&lt;&gt;0,0,IF(Table1[[#This Row],[Phân loại]]="Bán hàng",Table1[[#This Row],[Tổng giá trị]],-Table1[[#This Row],[Tổng giá trị]]))</f>
        <v>3911980</v>
      </c>
      <c r="Q3536" s="35">
        <f t="shared" ref="Q3536:Q3567" si="842">IF(M3536&lt;&gt;"",IF(O3536&lt;&gt;0,O3536,P3536),0)</f>
        <v>3911980</v>
      </c>
      <c r="R3536" s="7">
        <f>Table1[[#This Row],[Số còn phải thu ĐK]]+Table1[[#This Row],[Giá Trị HD sau CK]]-Table1[[#This Row],[Số tiền đã thu]]</f>
        <v>0</v>
      </c>
      <c r="S3536" s="6">
        <f>IF(Table1[[#This Row],[Ngày hóa đơn]]&lt;&gt;"",Table1[[#This Row],[Ngày hóa đơn]],IF(Table1[[#This Row],[Ngày hạch toán]]&lt;&gt;"",Table1[[#This Row],[Ngày hạch toán]],""))</f>
        <v>46062</v>
      </c>
      <c r="T3536" s="7"/>
      <c r="U3536" s="6">
        <f>IF(Table1[[#This Row],[Ngày tính CN]]="","",S3536+T3536)</f>
        <v>46062</v>
      </c>
      <c r="V3536" s="35">
        <f ca="1">IF(Table1[[#This Row],[Hạn thanh toán]]="","",IF((U3536-NOW())&lt;0,0,(U3536-NOW())))</f>
        <v>0</v>
      </c>
      <c r="W3536" s="35"/>
      <c r="X3536" s="35" t="str">
        <f t="shared" ref="X3536:X3567" ca="1" si="843">IF(OR(U3536="",R3536=0),"",IF((U3536-NOW())&lt;0,-(U3536-NOW()),0))</f>
        <v/>
      </c>
      <c r="Y3536" s="2" t="str">
        <f t="shared" ref="Y3536:Y3567" si="844">IF(R3536=0,"Đã thanh toán",IF(X3536="","",IF(X3536&lt;=0,"Chưa đến hạn thanh toán",IF(X3536&lt;=30,"Nợ quá hạn 30 ngày",IF(X3536&lt;=60,"Nợ quá hạn từ 30 ngày đến 60 ngày",IF(X3536&lt;=90,"Nợ quá hạn từ 60 ngày đến 90 ngày",IF(X3536&lt;=120,"Nợ quá hạn từ 90 ngày đến 120 ngày","Nợ quá hạn hơn 120 ngày có khả năng mất thanh toán")))))))</f>
        <v>Đã thanh toán</v>
      </c>
      <c r="Z3536" s="51">
        <f t="shared" si="840"/>
        <v>46062</v>
      </c>
      <c r="AA3536" s="51">
        <f t="shared" si="841"/>
        <v>46107</v>
      </c>
      <c r="AD3536" s="2" t="str">
        <f>VLOOKUP($A3536,MA_KH!$A:$Q,MA_KH!O$1,0)</f>
        <v>SEVEN</v>
      </c>
      <c r="AE3536" s="2" t="str">
        <f>VLOOKUP($A3536,MA_KH!$A:$Q,MA_KH!P$1,0)</f>
        <v>CÔNG TY CỔ PHẦN SEVEN SYSTEM VIỆT NAM</v>
      </c>
    </row>
    <row r="3537" spans="1:31" ht="25.5" hidden="1" customHeight="1" x14ac:dyDescent="0.2">
      <c r="A3537" s="30" t="s">
        <v>22399</v>
      </c>
      <c r="B3537" s="30" t="s">
        <v>4196</v>
      </c>
      <c r="C3537" s="37">
        <v>46062</v>
      </c>
      <c r="D3537" s="30" t="s">
        <v>24079</v>
      </c>
      <c r="E3537" s="37">
        <v>46062</v>
      </c>
      <c r="F3537" s="30">
        <v>10483</v>
      </c>
      <c r="G3537" s="30" t="s">
        <v>23752</v>
      </c>
      <c r="H3537" s="38">
        <v>615431</v>
      </c>
      <c r="I3537" s="67">
        <v>0</v>
      </c>
      <c r="J3537" s="38">
        <v>49234</v>
      </c>
      <c r="K3537" s="38">
        <v>664665</v>
      </c>
      <c r="L3537" s="7" t="s">
        <v>22849</v>
      </c>
      <c r="M3537" s="6">
        <v>46107</v>
      </c>
      <c r="O3537" s="35">
        <f>IF(Table1[[#This Row],[Phân loại]]="Tồn đầu kỳ",Table1[[#This Row],[Tổng giá trị]],0)</f>
        <v>0</v>
      </c>
      <c r="P3537" s="7">
        <f>IF(Table1[[#This Row],[Số còn phải thu ĐK]]&lt;&gt;0,0,IF(Table1[[#This Row],[Phân loại]]="Bán hàng",Table1[[#This Row],[Tổng giá trị]],-Table1[[#This Row],[Tổng giá trị]]))</f>
        <v>664665</v>
      </c>
      <c r="Q3537" s="35">
        <f t="shared" si="842"/>
        <v>664665</v>
      </c>
      <c r="R3537" s="7">
        <f>Table1[[#This Row],[Số còn phải thu ĐK]]+Table1[[#This Row],[Giá Trị HD sau CK]]-Table1[[#This Row],[Số tiền đã thu]]</f>
        <v>0</v>
      </c>
      <c r="S3537" s="6">
        <f>IF(Table1[[#This Row],[Ngày hóa đơn]]&lt;&gt;"",Table1[[#This Row],[Ngày hóa đơn]],IF(Table1[[#This Row],[Ngày hạch toán]]&lt;&gt;"",Table1[[#This Row],[Ngày hạch toán]],""))</f>
        <v>46062</v>
      </c>
      <c r="T3537" s="7"/>
      <c r="U3537" s="6">
        <f>IF(Table1[[#This Row],[Ngày tính CN]]="","",S3537+T3537)</f>
        <v>46062</v>
      </c>
      <c r="V3537" s="35">
        <f ca="1">IF(Table1[[#This Row],[Hạn thanh toán]]="","",IF((U3537-NOW())&lt;0,0,(U3537-NOW())))</f>
        <v>0</v>
      </c>
      <c r="W3537" s="35"/>
      <c r="X3537" s="35" t="str">
        <f t="shared" ca="1" si="843"/>
        <v/>
      </c>
      <c r="Y3537" s="2" t="str">
        <f t="shared" si="844"/>
        <v>Đã thanh toán</v>
      </c>
      <c r="Z3537" s="51">
        <f t="shared" si="840"/>
        <v>46062</v>
      </c>
      <c r="AA3537" s="51">
        <f t="shared" si="841"/>
        <v>46107</v>
      </c>
      <c r="AD3537" s="2" t="str">
        <f>VLOOKUP($A3537,MA_KH!$A:$Q,MA_KH!O$1,0)</f>
        <v>SEVEN</v>
      </c>
      <c r="AE3537" s="2" t="str">
        <f>VLOOKUP($A3537,MA_KH!$A:$Q,MA_KH!P$1,0)</f>
        <v>CÔNG TY CỔ PHẦN SEVEN SYSTEM VIỆT NAM</v>
      </c>
    </row>
    <row r="3538" spans="1:31" ht="25.5" hidden="1" customHeight="1" x14ac:dyDescent="0.2">
      <c r="A3538" s="30" t="s">
        <v>22400</v>
      </c>
      <c r="B3538" s="30" t="s">
        <v>4194</v>
      </c>
      <c r="C3538" s="37">
        <v>46062</v>
      </c>
      <c r="D3538" s="30" t="s">
        <v>24082</v>
      </c>
      <c r="E3538" s="37">
        <v>46062</v>
      </c>
      <c r="F3538" s="30">
        <v>229</v>
      </c>
      <c r="G3538" s="30" t="s">
        <v>24083</v>
      </c>
      <c r="H3538" s="38">
        <v>-5619445</v>
      </c>
      <c r="I3538" s="67">
        <v>0</v>
      </c>
      <c r="J3538" s="38">
        <v>-449556</v>
      </c>
      <c r="K3538" s="38">
        <v>-6069001</v>
      </c>
      <c r="L3538" s="7" t="s">
        <v>22849</v>
      </c>
      <c r="M3538" s="6">
        <v>46107</v>
      </c>
      <c r="O3538" s="35">
        <f>IF(Table1[[#This Row],[Phân loại]]="Tồn đầu kỳ",Table1[[#This Row],[Tổng giá trị]],0)</f>
        <v>0</v>
      </c>
      <c r="P3538" s="7">
        <f>IF(Table1[[#This Row],[Số còn phải thu ĐK]]&lt;&gt;0,0,IF(Table1[[#This Row],[Phân loại]]="Bán hàng",Table1[[#This Row],[Tổng giá trị]],-Table1[[#This Row],[Tổng giá trị]]))</f>
        <v>-6069001</v>
      </c>
      <c r="Q3538" s="35">
        <f t="shared" si="842"/>
        <v>-6069001</v>
      </c>
      <c r="R3538" s="7">
        <f>Table1[[#This Row],[Số còn phải thu ĐK]]+Table1[[#This Row],[Giá Trị HD sau CK]]-Table1[[#This Row],[Số tiền đã thu]]</f>
        <v>0</v>
      </c>
      <c r="S3538" s="6">
        <f>IF(Table1[[#This Row],[Ngày hóa đơn]]&lt;&gt;"",Table1[[#This Row],[Ngày hóa đơn]],IF(Table1[[#This Row],[Ngày hạch toán]]&lt;&gt;"",Table1[[#This Row],[Ngày hạch toán]],""))</f>
        <v>46062</v>
      </c>
      <c r="T3538" s="7"/>
      <c r="U3538" s="6">
        <f>IF(Table1[[#This Row],[Ngày tính CN]]="","",S3538+T3538)</f>
        <v>46062</v>
      </c>
      <c r="V3538" s="35">
        <f ca="1">IF(Table1[[#This Row],[Hạn thanh toán]]="","",IF((U3538-NOW())&lt;0,0,(U3538-NOW())))</f>
        <v>0</v>
      </c>
      <c r="W3538" s="35"/>
      <c r="X3538" s="35" t="str">
        <f t="shared" ca="1" si="843"/>
        <v/>
      </c>
      <c r="Y3538" s="2" t="str">
        <f t="shared" si="844"/>
        <v>Đã thanh toán</v>
      </c>
      <c r="Z3538" s="51">
        <f t="shared" si="840"/>
        <v>46062</v>
      </c>
      <c r="AA3538" s="51">
        <f t="shared" si="841"/>
        <v>46107</v>
      </c>
      <c r="AD3538" s="2" t="str">
        <f>VLOOKUP($A3538,MA_KH!$A:$Q,MA_KH!O$1,0)</f>
        <v>SEVEN</v>
      </c>
      <c r="AE3538" s="2" t="str">
        <f>VLOOKUP($A3538,MA_KH!$A:$Q,MA_KH!P$1,0)</f>
        <v>CÔNG TY CỔ PHẦN SEVEN SYSTEM VIỆT NAM</v>
      </c>
    </row>
    <row r="3539" spans="1:31" ht="25.5" hidden="1" customHeight="1" x14ac:dyDescent="0.2">
      <c r="A3539" s="30" t="s">
        <v>22399</v>
      </c>
      <c r="B3539" s="30" t="s">
        <v>4196</v>
      </c>
      <c r="C3539" s="37">
        <v>46062</v>
      </c>
      <c r="D3539" s="30" t="s">
        <v>24084</v>
      </c>
      <c r="E3539" s="37">
        <v>46062</v>
      </c>
      <c r="F3539" s="30">
        <v>230</v>
      </c>
      <c r="G3539" s="30" t="s">
        <v>24083</v>
      </c>
      <c r="H3539" s="38">
        <v>-609265</v>
      </c>
      <c r="I3539" s="67">
        <v>0</v>
      </c>
      <c r="J3539" s="38">
        <v>-48741</v>
      </c>
      <c r="K3539" s="38">
        <v>-658006</v>
      </c>
      <c r="L3539" s="7" t="s">
        <v>22849</v>
      </c>
      <c r="M3539" s="6">
        <v>46107</v>
      </c>
      <c r="O3539" s="35">
        <f>IF(Table1[[#This Row],[Phân loại]]="Tồn đầu kỳ",Table1[[#This Row],[Tổng giá trị]],0)</f>
        <v>0</v>
      </c>
      <c r="P3539" s="7">
        <f>IF(Table1[[#This Row],[Số còn phải thu ĐK]]&lt;&gt;0,0,IF(Table1[[#This Row],[Phân loại]]="Bán hàng",Table1[[#This Row],[Tổng giá trị]],-Table1[[#This Row],[Tổng giá trị]]))</f>
        <v>-658006</v>
      </c>
      <c r="Q3539" s="35">
        <f t="shared" si="842"/>
        <v>-658006</v>
      </c>
      <c r="R3539" s="7">
        <f>Table1[[#This Row],[Số còn phải thu ĐK]]+Table1[[#This Row],[Giá Trị HD sau CK]]-Table1[[#This Row],[Số tiền đã thu]]</f>
        <v>0</v>
      </c>
      <c r="S3539" s="6">
        <f>IF(Table1[[#This Row],[Ngày hóa đơn]]&lt;&gt;"",Table1[[#This Row],[Ngày hóa đơn]],IF(Table1[[#This Row],[Ngày hạch toán]]&lt;&gt;"",Table1[[#This Row],[Ngày hạch toán]],""))</f>
        <v>46062</v>
      </c>
      <c r="T3539" s="7"/>
      <c r="U3539" s="6">
        <f>IF(Table1[[#This Row],[Ngày tính CN]]="","",S3539+T3539)</f>
        <v>46062</v>
      </c>
      <c r="V3539" s="35">
        <f ca="1">IF(Table1[[#This Row],[Hạn thanh toán]]="","",IF((U3539-NOW())&lt;0,0,(U3539-NOW())))</f>
        <v>0</v>
      </c>
      <c r="W3539" s="35"/>
      <c r="X3539" s="35" t="str">
        <f t="shared" ca="1" si="843"/>
        <v/>
      </c>
      <c r="Y3539" s="2" t="str">
        <f t="shared" si="844"/>
        <v>Đã thanh toán</v>
      </c>
      <c r="Z3539" s="51">
        <f t="shared" si="840"/>
        <v>46062</v>
      </c>
      <c r="AA3539" s="51">
        <f t="shared" si="841"/>
        <v>46107</v>
      </c>
      <c r="AD3539" s="2" t="str">
        <f>VLOOKUP($A3539,MA_KH!$A:$Q,MA_KH!O$1,0)</f>
        <v>SEVEN</v>
      </c>
      <c r="AE3539" s="2" t="str">
        <f>VLOOKUP($A3539,MA_KH!$A:$Q,MA_KH!P$1,0)</f>
        <v>CÔNG TY CỔ PHẦN SEVEN SYSTEM VIỆT NAM</v>
      </c>
    </row>
    <row r="3540" spans="1:31" ht="25.5" hidden="1" customHeight="1" x14ac:dyDescent="0.2">
      <c r="A3540" s="30" t="s">
        <v>22400</v>
      </c>
      <c r="B3540" s="30" t="s">
        <v>4194</v>
      </c>
      <c r="C3540" s="37">
        <v>46062</v>
      </c>
      <c r="D3540" s="30" t="s">
        <v>24085</v>
      </c>
      <c r="E3540" s="37">
        <v>46062</v>
      </c>
      <c r="F3540" s="30">
        <v>231</v>
      </c>
      <c r="G3540" s="30" t="s">
        <v>24083</v>
      </c>
      <c r="H3540" s="38">
        <v>-6555201</v>
      </c>
      <c r="I3540" s="67">
        <v>0</v>
      </c>
      <c r="J3540" s="38">
        <v>-524416</v>
      </c>
      <c r="K3540" s="38">
        <v>-7079617</v>
      </c>
      <c r="L3540" s="7" t="s">
        <v>22849</v>
      </c>
      <c r="M3540" s="6">
        <v>46107</v>
      </c>
      <c r="O3540" s="35">
        <f>IF(Table1[[#This Row],[Phân loại]]="Tồn đầu kỳ",Table1[[#This Row],[Tổng giá trị]],0)</f>
        <v>0</v>
      </c>
      <c r="P3540" s="7">
        <f>IF(Table1[[#This Row],[Số còn phải thu ĐK]]&lt;&gt;0,0,IF(Table1[[#This Row],[Phân loại]]="Bán hàng",Table1[[#This Row],[Tổng giá trị]],-Table1[[#This Row],[Tổng giá trị]]))</f>
        <v>-7079617</v>
      </c>
      <c r="Q3540" s="35">
        <f t="shared" si="842"/>
        <v>-7079617</v>
      </c>
      <c r="R3540" s="7">
        <f>Table1[[#This Row],[Số còn phải thu ĐK]]+Table1[[#This Row],[Giá Trị HD sau CK]]-Table1[[#This Row],[Số tiền đã thu]]</f>
        <v>0</v>
      </c>
      <c r="S3540" s="6">
        <f>IF(Table1[[#This Row],[Ngày hóa đơn]]&lt;&gt;"",Table1[[#This Row],[Ngày hóa đơn]],IF(Table1[[#This Row],[Ngày hạch toán]]&lt;&gt;"",Table1[[#This Row],[Ngày hạch toán]],""))</f>
        <v>46062</v>
      </c>
      <c r="T3540" s="7"/>
      <c r="U3540" s="6">
        <f>IF(Table1[[#This Row],[Ngày tính CN]]="","",S3540+T3540)</f>
        <v>46062</v>
      </c>
      <c r="V3540" s="35">
        <f ca="1">IF(Table1[[#This Row],[Hạn thanh toán]]="","",IF((U3540-NOW())&lt;0,0,(U3540-NOW())))</f>
        <v>0</v>
      </c>
      <c r="W3540" s="35"/>
      <c r="X3540" s="35" t="str">
        <f t="shared" ca="1" si="843"/>
        <v/>
      </c>
      <c r="Y3540" s="2" t="str">
        <f t="shared" si="844"/>
        <v>Đã thanh toán</v>
      </c>
      <c r="Z3540" s="51">
        <f t="shared" si="840"/>
        <v>46062</v>
      </c>
      <c r="AA3540" s="51">
        <f t="shared" si="841"/>
        <v>46107</v>
      </c>
      <c r="AD3540" s="2" t="str">
        <f>VLOOKUP($A3540,MA_KH!$A:$Q,MA_KH!O$1,0)</f>
        <v>SEVEN</v>
      </c>
      <c r="AE3540" s="2" t="str">
        <f>VLOOKUP($A3540,MA_KH!$A:$Q,MA_KH!P$1,0)</f>
        <v>CÔNG TY CỔ PHẦN SEVEN SYSTEM VIỆT NAM</v>
      </c>
    </row>
    <row r="3541" spans="1:31" ht="25.5" hidden="1" customHeight="1" x14ac:dyDescent="0.2">
      <c r="A3541" s="30" t="s">
        <v>22399</v>
      </c>
      <c r="B3541" s="30" t="s">
        <v>4196</v>
      </c>
      <c r="C3541" s="37">
        <v>46062</v>
      </c>
      <c r="D3541" s="30" t="s">
        <v>24086</v>
      </c>
      <c r="E3541" s="37">
        <v>46062</v>
      </c>
      <c r="F3541" s="30">
        <v>232</v>
      </c>
      <c r="G3541" s="30" t="s">
        <v>24083</v>
      </c>
      <c r="H3541" s="38">
        <v>-597798</v>
      </c>
      <c r="I3541" s="67">
        <v>0</v>
      </c>
      <c r="J3541" s="38">
        <v>-47824</v>
      </c>
      <c r="K3541" s="38">
        <v>-645622</v>
      </c>
      <c r="L3541" s="7" t="s">
        <v>22849</v>
      </c>
      <c r="M3541" s="6">
        <v>46107</v>
      </c>
      <c r="O3541" s="35">
        <f>IF(Table1[[#This Row],[Phân loại]]="Tồn đầu kỳ",Table1[[#This Row],[Tổng giá trị]],0)</f>
        <v>0</v>
      </c>
      <c r="P3541" s="7">
        <f>IF(Table1[[#This Row],[Số còn phải thu ĐK]]&lt;&gt;0,0,IF(Table1[[#This Row],[Phân loại]]="Bán hàng",Table1[[#This Row],[Tổng giá trị]],-Table1[[#This Row],[Tổng giá trị]]))</f>
        <v>-645622</v>
      </c>
      <c r="Q3541" s="35">
        <f t="shared" si="842"/>
        <v>-645622</v>
      </c>
      <c r="R3541" s="7">
        <f>Table1[[#This Row],[Số còn phải thu ĐK]]+Table1[[#This Row],[Giá Trị HD sau CK]]-Table1[[#This Row],[Số tiền đã thu]]</f>
        <v>0</v>
      </c>
      <c r="S3541" s="6">
        <f>IF(Table1[[#This Row],[Ngày hóa đơn]]&lt;&gt;"",Table1[[#This Row],[Ngày hóa đơn]],IF(Table1[[#This Row],[Ngày hạch toán]]&lt;&gt;"",Table1[[#This Row],[Ngày hạch toán]],""))</f>
        <v>46062</v>
      </c>
      <c r="T3541" s="7"/>
      <c r="U3541" s="6">
        <f>IF(Table1[[#This Row],[Ngày tính CN]]="","",S3541+T3541)</f>
        <v>46062</v>
      </c>
      <c r="V3541" s="35">
        <f ca="1">IF(Table1[[#This Row],[Hạn thanh toán]]="","",IF((U3541-NOW())&lt;0,0,(U3541-NOW())))</f>
        <v>0</v>
      </c>
      <c r="W3541" s="35"/>
      <c r="X3541" s="35" t="str">
        <f t="shared" ca="1" si="843"/>
        <v/>
      </c>
      <c r="Y3541" s="2" t="str">
        <f t="shared" si="844"/>
        <v>Đã thanh toán</v>
      </c>
      <c r="Z3541" s="51">
        <f t="shared" si="840"/>
        <v>46062</v>
      </c>
      <c r="AA3541" s="51">
        <f t="shared" si="841"/>
        <v>46107</v>
      </c>
      <c r="AD3541" s="2" t="str">
        <f>VLOOKUP($A3541,MA_KH!$A:$Q,MA_KH!O$1,0)</f>
        <v>SEVEN</v>
      </c>
      <c r="AE3541" s="2" t="str">
        <f>VLOOKUP($A3541,MA_KH!$A:$Q,MA_KH!P$1,0)</f>
        <v>CÔNG TY CỔ PHẦN SEVEN SYSTEM VIỆT NAM</v>
      </c>
    </row>
    <row r="3542" spans="1:31" ht="25.5" hidden="1" customHeight="1" x14ac:dyDescent="0.2">
      <c r="A3542" s="30" t="s">
        <v>22400</v>
      </c>
      <c r="B3542" s="30" t="s">
        <v>4194</v>
      </c>
      <c r="C3542" s="37">
        <v>46062</v>
      </c>
      <c r="D3542" s="30" t="s">
        <v>24087</v>
      </c>
      <c r="E3542" s="37">
        <v>46062</v>
      </c>
      <c r="F3542" s="30">
        <v>233</v>
      </c>
      <c r="G3542" s="30" t="s">
        <v>24083</v>
      </c>
      <c r="H3542" s="38">
        <v>-3938768</v>
      </c>
      <c r="I3542" s="67">
        <v>0</v>
      </c>
      <c r="J3542" s="38">
        <v>-315101</v>
      </c>
      <c r="K3542" s="38">
        <v>-4253869</v>
      </c>
      <c r="L3542" s="7" t="s">
        <v>22849</v>
      </c>
      <c r="M3542" s="6">
        <v>46107</v>
      </c>
      <c r="O3542" s="35">
        <f>IF(Table1[[#This Row],[Phân loại]]="Tồn đầu kỳ",Table1[[#This Row],[Tổng giá trị]],0)</f>
        <v>0</v>
      </c>
      <c r="P3542" s="7">
        <f>IF(Table1[[#This Row],[Số còn phải thu ĐK]]&lt;&gt;0,0,IF(Table1[[#This Row],[Phân loại]]="Bán hàng",Table1[[#This Row],[Tổng giá trị]],-Table1[[#This Row],[Tổng giá trị]]))</f>
        <v>-4253869</v>
      </c>
      <c r="Q3542" s="35">
        <f t="shared" si="842"/>
        <v>-4253869</v>
      </c>
      <c r="R3542" s="7">
        <f>Table1[[#This Row],[Số còn phải thu ĐK]]+Table1[[#This Row],[Giá Trị HD sau CK]]-Table1[[#This Row],[Số tiền đã thu]]</f>
        <v>0</v>
      </c>
      <c r="S3542" s="6">
        <f>IF(Table1[[#This Row],[Ngày hóa đơn]]&lt;&gt;"",Table1[[#This Row],[Ngày hóa đơn]],IF(Table1[[#This Row],[Ngày hạch toán]]&lt;&gt;"",Table1[[#This Row],[Ngày hạch toán]],""))</f>
        <v>46062</v>
      </c>
      <c r="T3542" s="7"/>
      <c r="U3542" s="6">
        <f>IF(Table1[[#This Row],[Ngày tính CN]]="","",S3542+T3542)</f>
        <v>46062</v>
      </c>
      <c r="V3542" s="35">
        <f ca="1">IF(Table1[[#This Row],[Hạn thanh toán]]="","",IF((U3542-NOW())&lt;0,0,(U3542-NOW())))</f>
        <v>0</v>
      </c>
      <c r="W3542" s="35"/>
      <c r="X3542" s="35" t="str">
        <f t="shared" ca="1" si="843"/>
        <v/>
      </c>
      <c r="Y3542" s="2" t="str">
        <f t="shared" si="844"/>
        <v>Đã thanh toán</v>
      </c>
      <c r="Z3542" s="51">
        <f t="shared" si="840"/>
        <v>46062</v>
      </c>
      <c r="AA3542" s="51">
        <f t="shared" si="841"/>
        <v>46107</v>
      </c>
      <c r="AD3542" s="2" t="str">
        <f>VLOOKUP($A3542,MA_KH!$A:$Q,MA_KH!O$1,0)</f>
        <v>SEVEN</v>
      </c>
      <c r="AE3542" s="2" t="str">
        <f>VLOOKUP($A3542,MA_KH!$A:$Q,MA_KH!P$1,0)</f>
        <v>CÔNG TY CỔ PHẦN SEVEN SYSTEM VIỆT NAM</v>
      </c>
    </row>
    <row r="3543" spans="1:31" ht="25.5" hidden="1" customHeight="1" x14ac:dyDescent="0.2">
      <c r="A3543" s="30" t="s">
        <v>22399</v>
      </c>
      <c r="B3543" s="30" t="s">
        <v>4196</v>
      </c>
      <c r="C3543" s="37">
        <v>46062</v>
      </c>
      <c r="D3543" s="30" t="s">
        <v>24088</v>
      </c>
      <c r="E3543" s="37">
        <v>46062</v>
      </c>
      <c r="F3543" s="30">
        <v>234</v>
      </c>
      <c r="G3543" s="30" t="s">
        <v>24083</v>
      </c>
      <c r="H3543" s="38">
        <v>-663965</v>
      </c>
      <c r="I3543" s="67">
        <v>0</v>
      </c>
      <c r="J3543" s="38">
        <v>-53117</v>
      </c>
      <c r="K3543" s="38">
        <v>-717082</v>
      </c>
      <c r="L3543" s="7" t="s">
        <v>22849</v>
      </c>
      <c r="M3543" s="6">
        <v>46107</v>
      </c>
      <c r="O3543" s="35">
        <f>IF(Table1[[#This Row],[Phân loại]]="Tồn đầu kỳ",Table1[[#This Row],[Tổng giá trị]],0)</f>
        <v>0</v>
      </c>
      <c r="P3543" s="7">
        <f>IF(Table1[[#This Row],[Số còn phải thu ĐK]]&lt;&gt;0,0,IF(Table1[[#This Row],[Phân loại]]="Bán hàng",Table1[[#This Row],[Tổng giá trị]],-Table1[[#This Row],[Tổng giá trị]]))</f>
        <v>-717082</v>
      </c>
      <c r="Q3543" s="35">
        <f t="shared" si="842"/>
        <v>-717082</v>
      </c>
      <c r="R3543" s="7">
        <f>Table1[[#This Row],[Số còn phải thu ĐK]]+Table1[[#This Row],[Giá Trị HD sau CK]]-Table1[[#This Row],[Số tiền đã thu]]</f>
        <v>0</v>
      </c>
      <c r="S3543" s="6">
        <f>IF(Table1[[#This Row],[Ngày hóa đơn]]&lt;&gt;"",Table1[[#This Row],[Ngày hóa đơn]],IF(Table1[[#This Row],[Ngày hạch toán]]&lt;&gt;"",Table1[[#This Row],[Ngày hạch toán]],""))</f>
        <v>46062</v>
      </c>
      <c r="T3543" s="7"/>
      <c r="U3543" s="6">
        <f>IF(Table1[[#This Row],[Ngày tính CN]]="","",S3543+T3543)</f>
        <v>46062</v>
      </c>
      <c r="V3543" s="35">
        <f ca="1">IF(Table1[[#This Row],[Hạn thanh toán]]="","",IF((U3543-NOW())&lt;0,0,(U3543-NOW())))</f>
        <v>0</v>
      </c>
      <c r="W3543" s="35"/>
      <c r="X3543" s="35" t="str">
        <f t="shared" ca="1" si="843"/>
        <v/>
      </c>
      <c r="Y3543" s="2" t="str">
        <f t="shared" si="844"/>
        <v>Đã thanh toán</v>
      </c>
      <c r="Z3543" s="51">
        <f t="shared" si="840"/>
        <v>46062</v>
      </c>
      <c r="AA3543" s="51">
        <f t="shared" si="841"/>
        <v>46107</v>
      </c>
      <c r="AD3543" s="2" t="str">
        <f>VLOOKUP($A3543,MA_KH!$A:$Q,MA_KH!O$1,0)</f>
        <v>SEVEN</v>
      </c>
      <c r="AE3543" s="2" t="str">
        <f>VLOOKUP($A3543,MA_KH!$A:$Q,MA_KH!P$1,0)</f>
        <v>CÔNG TY CỔ PHẦN SEVEN SYSTEM VIỆT NAM</v>
      </c>
    </row>
    <row r="3544" spans="1:31" ht="25.5" hidden="1" customHeight="1" x14ac:dyDescent="0.2">
      <c r="A3544" s="30" t="s">
        <v>22401</v>
      </c>
      <c r="B3544" s="30" t="s">
        <v>4493</v>
      </c>
      <c r="C3544" s="37">
        <v>46062</v>
      </c>
      <c r="D3544" s="30" t="s">
        <v>24093</v>
      </c>
      <c r="E3544" s="37">
        <v>46062</v>
      </c>
      <c r="F3544" s="30">
        <v>228</v>
      </c>
      <c r="G3544" s="30" t="s">
        <v>24083</v>
      </c>
      <c r="H3544" s="38">
        <v>-624531</v>
      </c>
      <c r="I3544" s="67">
        <v>0</v>
      </c>
      <c r="J3544" s="38">
        <v>-49962</v>
      </c>
      <c r="K3544" s="38">
        <v>-674493</v>
      </c>
      <c r="L3544" s="7" t="s">
        <v>22849</v>
      </c>
      <c r="M3544" s="6">
        <v>46107</v>
      </c>
      <c r="O3544" s="35">
        <f>IF(Table1[[#This Row],[Phân loại]]="Tồn đầu kỳ",Table1[[#This Row],[Tổng giá trị]],0)</f>
        <v>0</v>
      </c>
      <c r="P3544" s="7">
        <f>IF(Table1[[#This Row],[Số còn phải thu ĐK]]&lt;&gt;0,0,IF(Table1[[#This Row],[Phân loại]]="Bán hàng",Table1[[#This Row],[Tổng giá trị]],-Table1[[#This Row],[Tổng giá trị]]))</f>
        <v>-674493</v>
      </c>
      <c r="Q3544" s="35">
        <f t="shared" si="842"/>
        <v>-674493</v>
      </c>
      <c r="R3544" s="7">
        <f>Table1[[#This Row],[Số còn phải thu ĐK]]+Table1[[#This Row],[Giá Trị HD sau CK]]-Table1[[#This Row],[Số tiền đã thu]]</f>
        <v>0</v>
      </c>
      <c r="S3544" s="6">
        <f>IF(Table1[[#This Row],[Ngày hóa đơn]]&lt;&gt;"",Table1[[#This Row],[Ngày hóa đơn]],IF(Table1[[#This Row],[Ngày hạch toán]]&lt;&gt;"",Table1[[#This Row],[Ngày hạch toán]],""))</f>
        <v>46062</v>
      </c>
      <c r="T3544" s="7"/>
      <c r="U3544" s="6">
        <f>IF(Table1[[#This Row],[Ngày tính CN]]="","",S3544+T3544)</f>
        <v>46062</v>
      </c>
      <c r="V3544" s="35">
        <f ca="1">IF(Table1[[#This Row],[Hạn thanh toán]]="","",IF((U3544-NOW())&lt;0,0,(U3544-NOW())))</f>
        <v>0</v>
      </c>
      <c r="W3544" s="35"/>
      <c r="X3544" s="35" t="str">
        <f t="shared" ca="1" si="843"/>
        <v/>
      </c>
      <c r="Y3544" s="2" t="str">
        <f t="shared" si="844"/>
        <v>Đã thanh toán</v>
      </c>
      <c r="Z3544" s="51">
        <f t="shared" si="840"/>
        <v>46062</v>
      </c>
      <c r="AA3544" s="51">
        <f t="shared" si="841"/>
        <v>46107</v>
      </c>
      <c r="AD3544" s="2" t="str">
        <f>VLOOKUP($A3544,MA_KH!$A:$Q,MA_KH!O$1,0)</f>
        <v>SEVEN</v>
      </c>
      <c r="AE3544" s="2" t="str">
        <f>VLOOKUP($A3544,MA_KH!$A:$Q,MA_KH!P$1,0)</f>
        <v>CÔNG TY CỔ PHẦN SEVEN SYSTEM VIỆT NAM</v>
      </c>
    </row>
    <row r="3545" spans="1:31" ht="25.5" hidden="1" customHeight="1" x14ac:dyDescent="0.2">
      <c r="A3545" s="30" t="s">
        <v>22401</v>
      </c>
      <c r="B3545" s="30" t="s">
        <v>4493</v>
      </c>
      <c r="C3545" s="37">
        <v>46062</v>
      </c>
      <c r="D3545" s="30" t="s">
        <v>24098</v>
      </c>
      <c r="E3545" s="37">
        <v>46062</v>
      </c>
      <c r="F3545" s="30">
        <v>10473</v>
      </c>
      <c r="G3545" s="30" t="s">
        <v>23024</v>
      </c>
      <c r="H3545" s="38">
        <v>581913</v>
      </c>
      <c r="I3545" s="67">
        <v>0</v>
      </c>
      <c r="J3545" s="38">
        <v>46553</v>
      </c>
      <c r="K3545" s="38">
        <v>628466</v>
      </c>
      <c r="L3545" s="7" t="s">
        <v>22849</v>
      </c>
      <c r="M3545" s="6">
        <v>46107</v>
      </c>
      <c r="O3545" s="35">
        <f>IF(Table1[[#This Row],[Phân loại]]="Tồn đầu kỳ",Table1[[#This Row],[Tổng giá trị]],0)</f>
        <v>0</v>
      </c>
      <c r="P3545" s="7">
        <f>IF(Table1[[#This Row],[Số còn phải thu ĐK]]&lt;&gt;0,0,IF(Table1[[#This Row],[Phân loại]]="Bán hàng",Table1[[#This Row],[Tổng giá trị]],-Table1[[#This Row],[Tổng giá trị]]))</f>
        <v>628466</v>
      </c>
      <c r="Q3545" s="35">
        <f t="shared" si="842"/>
        <v>628466</v>
      </c>
      <c r="R3545" s="7">
        <f>Table1[[#This Row],[Số còn phải thu ĐK]]+Table1[[#This Row],[Giá Trị HD sau CK]]-Table1[[#This Row],[Số tiền đã thu]]</f>
        <v>0</v>
      </c>
      <c r="S3545" s="6">
        <f>IF(Table1[[#This Row],[Ngày hóa đơn]]&lt;&gt;"",Table1[[#This Row],[Ngày hóa đơn]],IF(Table1[[#This Row],[Ngày hạch toán]]&lt;&gt;"",Table1[[#This Row],[Ngày hạch toán]],""))</f>
        <v>46062</v>
      </c>
      <c r="T3545" s="7"/>
      <c r="U3545" s="6">
        <f>IF(Table1[[#This Row],[Ngày tính CN]]="","",S3545+T3545)</f>
        <v>46062</v>
      </c>
      <c r="V3545" s="35">
        <f ca="1">IF(Table1[[#This Row],[Hạn thanh toán]]="","",IF((U3545-NOW())&lt;0,0,(U3545-NOW())))</f>
        <v>0</v>
      </c>
      <c r="W3545" s="35"/>
      <c r="X3545" s="35" t="str">
        <f t="shared" ca="1" si="843"/>
        <v/>
      </c>
      <c r="Y3545" s="2" t="str">
        <f t="shared" si="844"/>
        <v>Đã thanh toán</v>
      </c>
      <c r="Z3545" s="51">
        <f t="shared" si="840"/>
        <v>46062</v>
      </c>
      <c r="AA3545" s="51">
        <f t="shared" si="841"/>
        <v>46107</v>
      </c>
      <c r="AD3545" s="2" t="str">
        <f>VLOOKUP($A3545,MA_KH!$A:$Q,MA_KH!O$1,0)</f>
        <v>SEVEN</v>
      </c>
      <c r="AE3545" s="2" t="str">
        <f>VLOOKUP($A3545,MA_KH!$A:$Q,MA_KH!P$1,0)</f>
        <v>CÔNG TY CỔ PHẦN SEVEN SYSTEM VIỆT NAM</v>
      </c>
    </row>
    <row r="3546" spans="1:31" ht="25.5" hidden="1" customHeight="1" x14ac:dyDescent="0.2">
      <c r="A3546" s="30" t="s">
        <v>22400</v>
      </c>
      <c r="B3546" s="30" t="s">
        <v>4194</v>
      </c>
      <c r="C3546" s="37">
        <v>46062</v>
      </c>
      <c r="D3546" s="30" t="s">
        <v>24461</v>
      </c>
      <c r="E3546" s="37">
        <v>46062</v>
      </c>
      <c r="F3546" s="30"/>
      <c r="G3546" s="30" t="s">
        <v>24111</v>
      </c>
      <c r="H3546" s="38">
        <v>106116</v>
      </c>
      <c r="I3546" s="67">
        <v>0</v>
      </c>
      <c r="J3546" s="38">
        <v>8489</v>
      </c>
      <c r="K3546" s="38">
        <v>114605</v>
      </c>
      <c r="L3546" s="68" t="s">
        <v>41</v>
      </c>
      <c r="M3546" s="6">
        <v>46107</v>
      </c>
      <c r="O3546" s="35">
        <f>IF(Table1[[#This Row],[Phân loại]]="Tồn đầu kỳ",Table1[[#This Row],[Tổng giá trị]],0)</f>
        <v>0</v>
      </c>
      <c r="P3546" s="7">
        <f>IF(Table1[[#This Row],[Số còn phải thu ĐK]]&lt;&gt;0,0,IF(Table1[[#This Row],[Phân loại]]="Bán hàng",Table1[[#This Row],[Tổng giá trị]],-Table1[[#This Row],[Tổng giá trị]]))</f>
        <v>-114605</v>
      </c>
      <c r="Q3546" s="35">
        <f t="shared" si="842"/>
        <v>-114605</v>
      </c>
      <c r="R3546" s="7">
        <f>Table1[[#This Row],[Số còn phải thu ĐK]]+Table1[[#This Row],[Giá Trị HD sau CK]]-Table1[[#This Row],[Số tiền đã thu]]</f>
        <v>0</v>
      </c>
      <c r="S3546" s="6">
        <f>IF(Table1[[#This Row],[Ngày hóa đơn]]&lt;&gt;"",Table1[[#This Row],[Ngày hóa đơn]],IF(Table1[[#This Row],[Ngày hạch toán]]&lt;&gt;"",Table1[[#This Row],[Ngày hạch toán]],""))</f>
        <v>46062</v>
      </c>
      <c r="T3546" s="7"/>
      <c r="U3546" s="6">
        <f>IF(Table1[[#This Row],[Ngày tính CN]]="","",S3546+T3546)</f>
        <v>46062</v>
      </c>
      <c r="V3546" s="35">
        <f ca="1">IF(Table1[[#This Row],[Hạn thanh toán]]="","",IF((U3546-NOW())&lt;0,0,(U3546-NOW())))</f>
        <v>0</v>
      </c>
      <c r="W3546" s="35"/>
      <c r="X3546" s="35" t="str">
        <f t="shared" ca="1" si="843"/>
        <v/>
      </c>
      <c r="Y3546" s="2" t="str">
        <f t="shared" si="844"/>
        <v>Đã thanh toán</v>
      </c>
      <c r="Z3546" s="51">
        <f t="shared" si="840"/>
        <v>46062</v>
      </c>
      <c r="AA3546" s="51">
        <f t="shared" si="841"/>
        <v>46107</v>
      </c>
      <c r="AD3546" s="2" t="str">
        <f>VLOOKUP($A3546,MA_KH!$A:$Q,MA_KH!O$1,0)</f>
        <v>SEVEN</v>
      </c>
      <c r="AE3546" s="2" t="str">
        <f>VLOOKUP($A3546,MA_KH!$A:$Q,MA_KH!P$1,0)</f>
        <v>CÔNG TY CỔ PHẦN SEVEN SYSTEM VIỆT NAM</v>
      </c>
    </row>
    <row r="3547" spans="1:31" ht="25.5" hidden="1" customHeight="1" x14ac:dyDescent="0.2">
      <c r="A3547" s="30" t="s">
        <v>22400</v>
      </c>
      <c r="B3547" s="30" t="s">
        <v>4194</v>
      </c>
      <c r="C3547" s="37">
        <v>46062</v>
      </c>
      <c r="D3547" s="30" t="s">
        <v>24115</v>
      </c>
      <c r="E3547" s="37">
        <v>46062</v>
      </c>
      <c r="F3547" s="30"/>
      <c r="G3547" s="30" t="s">
        <v>24116</v>
      </c>
      <c r="H3547" s="38">
        <v>33518</v>
      </c>
      <c r="I3547" s="67">
        <v>0</v>
      </c>
      <c r="J3547" s="38">
        <v>2681</v>
      </c>
      <c r="K3547" s="38">
        <v>36199</v>
      </c>
      <c r="L3547" s="68" t="s">
        <v>41</v>
      </c>
      <c r="M3547" s="6">
        <v>46107</v>
      </c>
      <c r="O3547" s="35">
        <f>IF(Table1[[#This Row],[Phân loại]]="Tồn đầu kỳ",Table1[[#This Row],[Tổng giá trị]],0)</f>
        <v>0</v>
      </c>
      <c r="P3547" s="7">
        <f>IF(Table1[[#This Row],[Số còn phải thu ĐK]]&lt;&gt;0,0,IF(Table1[[#This Row],[Phân loại]]="Bán hàng",Table1[[#This Row],[Tổng giá trị]],-Table1[[#This Row],[Tổng giá trị]]))</f>
        <v>-36199</v>
      </c>
      <c r="Q3547" s="35">
        <f t="shared" si="842"/>
        <v>-36199</v>
      </c>
      <c r="R3547" s="7">
        <f>Table1[[#This Row],[Số còn phải thu ĐK]]+Table1[[#This Row],[Giá Trị HD sau CK]]-Table1[[#This Row],[Số tiền đã thu]]</f>
        <v>0</v>
      </c>
      <c r="S3547" s="6">
        <f>IF(Table1[[#This Row],[Ngày hóa đơn]]&lt;&gt;"",Table1[[#This Row],[Ngày hóa đơn]],IF(Table1[[#This Row],[Ngày hạch toán]]&lt;&gt;"",Table1[[#This Row],[Ngày hạch toán]],""))</f>
        <v>46062</v>
      </c>
      <c r="T3547" s="7"/>
      <c r="U3547" s="6">
        <f>IF(Table1[[#This Row],[Ngày tính CN]]="","",S3547+T3547)</f>
        <v>46062</v>
      </c>
      <c r="V3547" s="35">
        <f ca="1">IF(Table1[[#This Row],[Hạn thanh toán]]="","",IF((U3547-NOW())&lt;0,0,(U3547-NOW())))</f>
        <v>0</v>
      </c>
      <c r="W3547" s="35"/>
      <c r="X3547" s="35" t="str">
        <f t="shared" ca="1" si="843"/>
        <v/>
      </c>
      <c r="Y3547" s="2" t="str">
        <f t="shared" si="844"/>
        <v>Đã thanh toán</v>
      </c>
      <c r="Z3547" s="51">
        <f t="shared" si="840"/>
        <v>46062</v>
      </c>
      <c r="AA3547" s="51">
        <f t="shared" si="841"/>
        <v>46107</v>
      </c>
      <c r="AD3547" s="2" t="str">
        <f>VLOOKUP($A3547,MA_KH!$A:$Q,MA_KH!O$1,0)</f>
        <v>SEVEN</v>
      </c>
      <c r="AE3547" s="2" t="str">
        <f>VLOOKUP($A3547,MA_KH!$A:$Q,MA_KH!P$1,0)</f>
        <v>CÔNG TY CỔ PHẦN SEVEN SYSTEM VIỆT NAM</v>
      </c>
    </row>
    <row r="3548" spans="1:31" ht="25.5" hidden="1" customHeight="1" x14ac:dyDescent="0.2">
      <c r="A3548" s="30" t="s">
        <v>22400</v>
      </c>
      <c r="B3548" s="30" t="s">
        <v>4194</v>
      </c>
      <c r="C3548" s="37">
        <v>46062</v>
      </c>
      <c r="D3548" s="30" t="s">
        <v>24462</v>
      </c>
      <c r="E3548" s="37">
        <v>46062</v>
      </c>
      <c r="F3548" s="30"/>
      <c r="G3548" s="30" t="s">
        <v>24112</v>
      </c>
      <c r="H3548" s="38">
        <v>30884</v>
      </c>
      <c r="I3548" s="67">
        <v>0</v>
      </c>
      <c r="J3548" s="38">
        <v>2471</v>
      </c>
      <c r="K3548" s="38">
        <v>33355</v>
      </c>
      <c r="L3548" s="68" t="s">
        <v>41</v>
      </c>
      <c r="M3548" s="6">
        <v>46107</v>
      </c>
      <c r="O3548" s="35">
        <f>IF(Table1[[#This Row],[Phân loại]]="Tồn đầu kỳ",Table1[[#This Row],[Tổng giá trị]],0)</f>
        <v>0</v>
      </c>
      <c r="P3548" s="7">
        <f>IF(Table1[[#This Row],[Số còn phải thu ĐK]]&lt;&gt;0,0,IF(Table1[[#This Row],[Phân loại]]="Bán hàng",Table1[[#This Row],[Tổng giá trị]],-Table1[[#This Row],[Tổng giá trị]]))</f>
        <v>-33355</v>
      </c>
      <c r="Q3548" s="35">
        <f t="shared" si="842"/>
        <v>-33355</v>
      </c>
      <c r="R3548" s="7">
        <f>Table1[[#This Row],[Số còn phải thu ĐK]]+Table1[[#This Row],[Giá Trị HD sau CK]]-Table1[[#This Row],[Số tiền đã thu]]</f>
        <v>0</v>
      </c>
      <c r="S3548" s="6">
        <f>IF(Table1[[#This Row],[Ngày hóa đơn]]&lt;&gt;"",Table1[[#This Row],[Ngày hóa đơn]],IF(Table1[[#This Row],[Ngày hạch toán]]&lt;&gt;"",Table1[[#This Row],[Ngày hạch toán]],""))</f>
        <v>46062</v>
      </c>
      <c r="T3548" s="7"/>
      <c r="U3548" s="6">
        <f>IF(Table1[[#This Row],[Ngày tính CN]]="","",S3548+T3548)</f>
        <v>46062</v>
      </c>
      <c r="V3548" s="35">
        <f ca="1">IF(Table1[[#This Row],[Hạn thanh toán]]="","",IF((U3548-NOW())&lt;0,0,(U3548-NOW())))</f>
        <v>0</v>
      </c>
      <c r="W3548" s="35"/>
      <c r="X3548" s="35" t="str">
        <f t="shared" ca="1" si="843"/>
        <v/>
      </c>
      <c r="Y3548" s="2" t="str">
        <f t="shared" si="844"/>
        <v>Đã thanh toán</v>
      </c>
      <c r="Z3548" s="51">
        <f t="shared" si="840"/>
        <v>46062</v>
      </c>
      <c r="AA3548" s="51">
        <f t="shared" si="841"/>
        <v>46107</v>
      </c>
      <c r="AD3548" s="2" t="str">
        <f>VLOOKUP($A3548,MA_KH!$A:$Q,MA_KH!O$1,0)</f>
        <v>SEVEN</v>
      </c>
      <c r="AE3548" s="2" t="str">
        <f>VLOOKUP($A3548,MA_KH!$A:$Q,MA_KH!P$1,0)</f>
        <v>CÔNG TY CỔ PHẦN SEVEN SYSTEM VIỆT NAM</v>
      </c>
    </row>
    <row r="3549" spans="1:31" ht="25.5" hidden="1" customHeight="1" x14ac:dyDescent="0.2">
      <c r="A3549" s="30" t="s">
        <v>22400</v>
      </c>
      <c r="B3549" s="30" t="s">
        <v>4194</v>
      </c>
      <c r="C3549" s="37">
        <v>46062</v>
      </c>
      <c r="D3549" s="30" t="s">
        <v>24463</v>
      </c>
      <c r="E3549" s="37">
        <v>46062</v>
      </c>
      <c r="F3549" s="30"/>
      <c r="G3549" s="30" t="s">
        <v>24113</v>
      </c>
      <c r="H3549" s="38">
        <v>30884</v>
      </c>
      <c r="I3549" s="67">
        <v>0</v>
      </c>
      <c r="J3549" s="38">
        <v>2471</v>
      </c>
      <c r="K3549" s="38">
        <v>33355</v>
      </c>
      <c r="L3549" s="68" t="s">
        <v>41</v>
      </c>
      <c r="M3549" s="6">
        <v>46107</v>
      </c>
      <c r="O3549" s="35">
        <f>IF(Table1[[#This Row],[Phân loại]]="Tồn đầu kỳ",Table1[[#This Row],[Tổng giá trị]],0)</f>
        <v>0</v>
      </c>
      <c r="P3549" s="7">
        <f>IF(Table1[[#This Row],[Số còn phải thu ĐK]]&lt;&gt;0,0,IF(Table1[[#This Row],[Phân loại]]="Bán hàng",Table1[[#This Row],[Tổng giá trị]],-Table1[[#This Row],[Tổng giá trị]]))</f>
        <v>-33355</v>
      </c>
      <c r="Q3549" s="35">
        <f t="shared" si="842"/>
        <v>-33355</v>
      </c>
      <c r="R3549" s="7">
        <f>Table1[[#This Row],[Số còn phải thu ĐK]]+Table1[[#This Row],[Giá Trị HD sau CK]]-Table1[[#This Row],[Số tiền đã thu]]</f>
        <v>0</v>
      </c>
      <c r="S3549" s="6">
        <f>IF(Table1[[#This Row],[Ngày hóa đơn]]&lt;&gt;"",Table1[[#This Row],[Ngày hóa đơn]],IF(Table1[[#This Row],[Ngày hạch toán]]&lt;&gt;"",Table1[[#This Row],[Ngày hạch toán]],""))</f>
        <v>46062</v>
      </c>
      <c r="T3549" s="7"/>
      <c r="U3549" s="6">
        <f>IF(Table1[[#This Row],[Ngày tính CN]]="","",S3549+T3549)</f>
        <v>46062</v>
      </c>
      <c r="V3549" s="35">
        <f ca="1">IF(Table1[[#This Row],[Hạn thanh toán]]="","",IF((U3549-NOW())&lt;0,0,(U3549-NOW())))</f>
        <v>0</v>
      </c>
      <c r="W3549" s="35"/>
      <c r="X3549" s="35" t="str">
        <f t="shared" ca="1" si="843"/>
        <v/>
      </c>
      <c r="Y3549" s="2" t="str">
        <f t="shared" si="844"/>
        <v>Đã thanh toán</v>
      </c>
      <c r="Z3549" s="51">
        <f t="shared" si="840"/>
        <v>46062</v>
      </c>
      <c r="AA3549" s="51">
        <f t="shared" si="841"/>
        <v>46107</v>
      </c>
      <c r="AD3549" s="2" t="str">
        <f>VLOOKUP($A3549,MA_KH!$A:$Q,MA_KH!O$1,0)</f>
        <v>SEVEN</v>
      </c>
      <c r="AE3549" s="2" t="str">
        <f>VLOOKUP($A3549,MA_KH!$A:$Q,MA_KH!P$1,0)</f>
        <v>CÔNG TY CỔ PHẦN SEVEN SYSTEM VIỆT NAM</v>
      </c>
    </row>
    <row r="3550" spans="1:31" ht="25.5" hidden="1" customHeight="1" x14ac:dyDescent="0.2">
      <c r="A3550" s="30" t="s">
        <v>22400</v>
      </c>
      <c r="B3550" s="30" t="s">
        <v>4194</v>
      </c>
      <c r="C3550" s="37">
        <v>46062</v>
      </c>
      <c r="D3550" s="30" t="s">
        <v>24464</v>
      </c>
      <c r="E3550" s="37">
        <v>46062</v>
      </c>
      <c r="F3550" s="30"/>
      <c r="G3550" s="30" t="s">
        <v>24114</v>
      </c>
      <c r="H3550" s="38">
        <v>30884</v>
      </c>
      <c r="I3550" s="67">
        <v>0</v>
      </c>
      <c r="J3550" s="38">
        <v>2471</v>
      </c>
      <c r="K3550" s="38">
        <v>33355</v>
      </c>
      <c r="L3550" s="68" t="s">
        <v>41</v>
      </c>
      <c r="M3550" s="6">
        <v>46107</v>
      </c>
      <c r="O3550" s="35">
        <f>IF(Table1[[#This Row],[Phân loại]]="Tồn đầu kỳ",Table1[[#This Row],[Tổng giá trị]],0)</f>
        <v>0</v>
      </c>
      <c r="P3550" s="7">
        <f>IF(Table1[[#This Row],[Số còn phải thu ĐK]]&lt;&gt;0,0,IF(Table1[[#This Row],[Phân loại]]="Bán hàng",Table1[[#This Row],[Tổng giá trị]],-Table1[[#This Row],[Tổng giá trị]]))</f>
        <v>-33355</v>
      </c>
      <c r="Q3550" s="35">
        <f t="shared" si="842"/>
        <v>-33355</v>
      </c>
      <c r="R3550" s="7">
        <f>Table1[[#This Row],[Số còn phải thu ĐK]]+Table1[[#This Row],[Giá Trị HD sau CK]]-Table1[[#This Row],[Số tiền đã thu]]</f>
        <v>0</v>
      </c>
      <c r="S3550" s="6">
        <f>IF(Table1[[#This Row],[Ngày hóa đơn]]&lt;&gt;"",Table1[[#This Row],[Ngày hóa đơn]],IF(Table1[[#This Row],[Ngày hạch toán]]&lt;&gt;"",Table1[[#This Row],[Ngày hạch toán]],""))</f>
        <v>46062</v>
      </c>
      <c r="T3550" s="7"/>
      <c r="U3550" s="6">
        <f>IF(Table1[[#This Row],[Ngày tính CN]]="","",S3550+T3550)</f>
        <v>46062</v>
      </c>
      <c r="V3550" s="35">
        <f ca="1">IF(Table1[[#This Row],[Hạn thanh toán]]="","",IF((U3550-NOW())&lt;0,0,(U3550-NOW())))</f>
        <v>0</v>
      </c>
      <c r="W3550" s="35"/>
      <c r="X3550" s="35" t="str">
        <f t="shared" ca="1" si="843"/>
        <v/>
      </c>
      <c r="Y3550" s="2" t="str">
        <f t="shared" si="844"/>
        <v>Đã thanh toán</v>
      </c>
      <c r="Z3550" s="51">
        <f t="shared" si="840"/>
        <v>46062</v>
      </c>
      <c r="AA3550" s="51">
        <f t="shared" si="841"/>
        <v>46107</v>
      </c>
      <c r="AD3550" s="2" t="str">
        <f>VLOOKUP($A3550,MA_KH!$A:$Q,MA_KH!O$1,0)</f>
        <v>SEVEN</v>
      </c>
      <c r="AE3550" s="2" t="str">
        <f>VLOOKUP($A3550,MA_KH!$A:$Q,MA_KH!P$1,0)</f>
        <v>CÔNG TY CỔ PHẦN SEVEN SYSTEM VIỆT NAM</v>
      </c>
    </row>
    <row r="3551" spans="1:31" ht="25.5" hidden="1" customHeight="1" x14ac:dyDescent="0.2">
      <c r="A3551" s="30" t="s">
        <v>22400</v>
      </c>
      <c r="B3551" s="30" t="s">
        <v>4194</v>
      </c>
      <c r="C3551" s="37">
        <v>46062</v>
      </c>
      <c r="D3551" s="30" t="s">
        <v>24117</v>
      </c>
      <c r="E3551" s="37">
        <v>46062</v>
      </c>
      <c r="F3551" s="30"/>
      <c r="G3551" s="30" t="s">
        <v>24118</v>
      </c>
      <c r="H3551" s="38">
        <v>33518</v>
      </c>
      <c r="I3551" s="67">
        <v>0</v>
      </c>
      <c r="J3551" s="38">
        <v>2681</v>
      </c>
      <c r="K3551" s="38">
        <v>36199</v>
      </c>
      <c r="L3551" s="68" t="s">
        <v>41</v>
      </c>
      <c r="M3551" s="6">
        <v>46107</v>
      </c>
      <c r="O3551" s="35">
        <f>IF(Table1[[#This Row],[Phân loại]]="Tồn đầu kỳ",Table1[[#This Row],[Tổng giá trị]],0)</f>
        <v>0</v>
      </c>
      <c r="P3551" s="7">
        <f>IF(Table1[[#This Row],[Số còn phải thu ĐK]]&lt;&gt;0,0,IF(Table1[[#This Row],[Phân loại]]="Bán hàng",Table1[[#This Row],[Tổng giá trị]],-Table1[[#This Row],[Tổng giá trị]]))</f>
        <v>-36199</v>
      </c>
      <c r="Q3551" s="35">
        <f t="shared" si="842"/>
        <v>-36199</v>
      </c>
      <c r="R3551" s="7">
        <f>Table1[[#This Row],[Số còn phải thu ĐK]]+Table1[[#This Row],[Giá Trị HD sau CK]]-Table1[[#This Row],[Số tiền đã thu]]</f>
        <v>0</v>
      </c>
      <c r="S3551" s="6">
        <f>IF(Table1[[#This Row],[Ngày hóa đơn]]&lt;&gt;"",Table1[[#This Row],[Ngày hóa đơn]],IF(Table1[[#This Row],[Ngày hạch toán]]&lt;&gt;"",Table1[[#This Row],[Ngày hạch toán]],""))</f>
        <v>46062</v>
      </c>
      <c r="T3551" s="7"/>
      <c r="U3551" s="6">
        <f>IF(Table1[[#This Row],[Ngày tính CN]]="","",S3551+T3551)</f>
        <v>46062</v>
      </c>
      <c r="V3551" s="35">
        <f ca="1">IF(Table1[[#This Row],[Hạn thanh toán]]="","",IF((U3551-NOW())&lt;0,0,(U3551-NOW())))</f>
        <v>0</v>
      </c>
      <c r="W3551" s="35"/>
      <c r="X3551" s="35" t="str">
        <f t="shared" ca="1" si="843"/>
        <v/>
      </c>
      <c r="Y3551" s="2" t="str">
        <f t="shared" si="844"/>
        <v>Đã thanh toán</v>
      </c>
      <c r="Z3551" s="51">
        <f t="shared" si="840"/>
        <v>46062</v>
      </c>
      <c r="AA3551" s="51">
        <f t="shared" si="841"/>
        <v>46107</v>
      </c>
      <c r="AD3551" s="2" t="str">
        <f>VLOOKUP($A3551,MA_KH!$A:$Q,MA_KH!O$1,0)</f>
        <v>SEVEN</v>
      </c>
      <c r="AE3551" s="2" t="str">
        <f>VLOOKUP($A3551,MA_KH!$A:$Q,MA_KH!P$1,0)</f>
        <v>CÔNG TY CỔ PHẦN SEVEN SYSTEM VIỆT NAM</v>
      </c>
    </row>
    <row r="3552" spans="1:31" ht="25.5" hidden="1" customHeight="1" x14ac:dyDescent="0.2">
      <c r="A3552" s="30" t="s">
        <v>22400</v>
      </c>
      <c r="B3552" s="30" t="s">
        <v>4194</v>
      </c>
      <c r="C3552" s="37">
        <v>46062</v>
      </c>
      <c r="D3552" s="30" t="s">
        <v>24119</v>
      </c>
      <c r="E3552" s="37">
        <v>46062</v>
      </c>
      <c r="F3552" s="30"/>
      <c r="G3552" s="30" t="s">
        <v>24120</v>
      </c>
      <c r="H3552" s="38">
        <v>50277</v>
      </c>
      <c r="I3552" s="67">
        <v>0</v>
      </c>
      <c r="J3552" s="38">
        <v>4022</v>
      </c>
      <c r="K3552" s="38">
        <v>54299</v>
      </c>
      <c r="L3552" s="68" t="s">
        <v>41</v>
      </c>
      <c r="M3552" s="6">
        <v>46107</v>
      </c>
      <c r="O3552" s="35">
        <f>IF(Table1[[#This Row],[Phân loại]]="Tồn đầu kỳ",Table1[[#This Row],[Tổng giá trị]],0)</f>
        <v>0</v>
      </c>
      <c r="P3552" s="7">
        <f>IF(Table1[[#This Row],[Số còn phải thu ĐK]]&lt;&gt;0,0,IF(Table1[[#This Row],[Phân loại]]="Bán hàng",Table1[[#This Row],[Tổng giá trị]],-Table1[[#This Row],[Tổng giá trị]]))</f>
        <v>-54299</v>
      </c>
      <c r="Q3552" s="35">
        <f t="shared" si="842"/>
        <v>-54299</v>
      </c>
      <c r="R3552" s="7">
        <f>Table1[[#This Row],[Số còn phải thu ĐK]]+Table1[[#This Row],[Giá Trị HD sau CK]]-Table1[[#This Row],[Số tiền đã thu]]</f>
        <v>0</v>
      </c>
      <c r="S3552" s="6">
        <f>IF(Table1[[#This Row],[Ngày hóa đơn]]&lt;&gt;"",Table1[[#This Row],[Ngày hóa đơn]],IF(Table1[[#This Row],[Ngày hạch toán]]&lt;&gt;"",Table1[[#This Row],[Ngày hạch toán]],""))</f>
        <v>46062</v>
      </c>
      <c r="T3552" s="7"/>
      <c r="U3552" s="6">
        <f>IF(Table1[[#This Row],[Ngày tính CN]]="","",S3552+T3552)</f>
        <v>46062</v>
      </c>
      <c r="V3552" s="35">
        <f ca="1">IF(Table1[[#This Row],[Hạn thanh toán]]="","",IF((U3552-NOW())&lt;0,0,(U3552-NOW())))</f>
        <v>0</v>
      </c>
      <c r="W3552" s="35"/>
      <c r="X3552" s="35" t="str">
        <f t="shared" ca="1" si="843"/>
        <v/>
      </c>
      <c r="Y3552" s="2" t="str">
        <f t="shared" si="844"/>
        <v>Đã thanh toán</v>
      </c>
      <c r="Z3552" s="51">
        <f t="shared" si="840"/>
        <v>46062</v>
      </c>
      <c r="AA3552" s="51">
        <f t="shared" si="841"/>
        <v>46107</v>
      </c>
      <c r="AD3552" s="2" t="str">
        <f>VLOOKUP($A3552,MA_KH!$A:$Q,MA_KH!O$1,0)</f>
        <v>SEVEN</v>
      </c>
      <c r="AE3552" s="2" t="str">
        <f>VLOOKUP($A3552,MA_KH!$A:$Q,MA_KH!P$1,0)</f>
        <v>CÔNG TY CỔ PHẦN SEVEN SYSTEM VIỆT NAM</v>
      </c>
    </row>
    <row r="3553" spans="1:31" ht="25.5" hidden="1" customHeight="1" x14ac:dyDescent="0.2">
      <c r="A3553" s="30" t="s">
        <v>22400</v>
      </c>
      <c r="B3553" s="30" t="s">
        <v>4194</v>
      </c>
      <c r="C3553" s="37">
        <v>46062</v>
      </c>
      <c r="D3553" s="30" t="s">
        <v>24121</v>
      </c>
      <c r="E3553" s="37">
        <v>46062</v>
      </c>
      <c r="F3553" s="30"/>
      <c r="G3553" s="30" t="s">
        <v>24122</v>
      </c>
      <c r="H3553" s="38">
        <v>30884</v>
      </c>
      <c r="I3553" s="67">
        <v>0</v>
      </c>
      <c r="J3553" s="38">
        <v>2471</v>
      </c>
      <c r="K3553" s="38">
        <v>33355</v>
      </c>
      <c r="L3553" s="68" t="s">
        <v>41</v>
      </c>
      <c r="M3553" s="6">
        <v>46107</v>
      </c>
      <c r="O3553" s="35">
        <f>IF(Table1[[#This Row],[Phân loại]]="Tồn đầu kỳ",Table1[[#This Row],[Tổng giá trị]],0)</f>
        <v>0</v>
      </c>
      <c r="P3553" s="7">
        <f>IF(Table1[[#This Row],[Số còn phải thu ĐK]]&lt;&gt;0,0,IF(Table1[[#This Row],[Phân loại]]="Bán hàng",Table1[[#This Row],[Tổng giá trị]],-Table1[[#This Row],[Tổng giá trị]]))</f>
        <v>-33355</v>
      </c>
      <c r="Q3553" s="35">
        <f t="shared" si="842"/>
        <v>-33355</v>
      </c>
      <c r="R3553" s="7">
        <f>Table1[[#This Row],[Số còn phải thu ĐK]]+Table1[[#This Row],[Giá Trị HD sau CK]]-Table1[[#This Row],[Số tiền đã thu]]</f>
        <v>0</v>
      </c>
      <c r="S3553" s="6">
        <f>IF(Table1[[#This Row],[Ngày hóa đơn]]&lt;&gt;"",Table1[[#This Row],[Ngày hóa đơn]],IF(Table1[[#This Row],[Ngày hạch toán]]&lt;&gt;"",Table1[[#This Row],[Ngày hạch toán]],""))</f>
        <v>46062</v>
      </c>
      <c r="T3553" s="7"/>
      <c r="U3553" s="6">
        <f>IF(Table1[[#This Row],[Ngày tính CN]]="","",S3553+T3553)</f>
        <v>46062</v>
      </c>
      <c r="V3553" s="35">
        <f ca="1">IF(Table1[[#This Row],[Hạn thanh toán]]="","",IF((U3553-NOW())&lt;0,0,(U3553-NOW())))</f>
        <v>0</v>
      </c>
      <c r="W3553" s="35"/>
      <c r="X3553" s="35" t="str">
        <f t="shared" ca="1" si="843"/>
        <v/>
      </c>
      <c r="Y3553" s="2" t="str">
        <f t="shared" si="844"/>
        <v>Đã thanh toán</v>
      </c>
      <c r="Z3553" s="51">
        <f t="shared" si="840"/>
        <v>46062</v>
      </c>
      <c r="AA3553" s="51">
        <f t="shared" si="841"/>
        <v>46107</v>
      </c>
      <c r="AD3553" s="2" t="str">
        <f>VLOOKUP($A3553,MA_KH!$A:$Q,MA_KH!O$1,0)</f>
        <v>SEVEN</v>
      </c>
      <c r="AE3553" s="2" t="str">
        <f>VLOOKUP($A3553,MA_KH!$A:$Q,MA_KH!P$1,0)</f>
        <v>CÔNG TY CỔ PHẦN SEVEN SYSTEM VIỆT NAM</v>
      </c>
    </row>
    <row r="3554" spans="1:31" ht="25.5" hidden="1" customHeight="1" x14ac:dyDescent="0.2">
      <c r="A3554" s="30" t="s">
        <v>22400</v>
      </c>
      <c r="B3554" s="30" t="s">
        <v>4194</v>
      </c>
      <c r="C3554" s="37">
        <v>46062</v>
      </c>
      <c r="D3554" s="30" t="s">
        <v>24123</v>
      </c>
      <c r="E3554" s="37">
        <v>46062</v>
      </c>
      <c r="F3554" s="30"/>
      <c r="G3554" s="30" t="s">
        <v>24124</v>
      </c>
      <c r="H3554" s="38">
        <v>16759</v>
      </c>
      <c r="I3554" s="67">
        <v>0</v>
      </c>
      <c r="J3554" s="38">
        <v>1341</v>
      </c>
      <c r="K3554" s="38">
        <v>18100</v>
      </c>
      <c r="L3554" s="68" t="s">
        <v>41</v>
      </c>
      <c r="M3554" s="6">
        <v>46107</v>
      </c>
      <c r="O3554" s="35">
        <f>IF(Table1[[#This Row],[Phân loại]]="Tồn đầu kỳ",Table1[[#This Row],[Tổng giá trị]],0)</f>
        <v>0</v>
      </c>
      <c r="P3554" s="7">
        <f>IF(Table1[[#This Row],[Số còn phải thu ĐK]]&lt;&gt;0,0,IF(Table1[[#This Row],[Phân loại]]="Bán hàng",Table1[[#This Row],[Tổng giá trị]],-Table1[[#This Row],[Tổng giá trị]]))</f>
        <v>-18100</v>
      </c>
      <c r="Q3554" s="35">
        <f t="shared" si="842"/>
        <v>-18100</v>
      </c>
      <c r="R3554" s="7">
        <f>Table1[[#This Row],[Số còn phải thu ĐK]]+Table1[[#This Row],[Giá Trị HD sau CK]]-Table1[[#This Row],[Số tiền đã thu]]</f>
        <v>0</v>
      </c>
      <c r="S3554" s="6">
        <f>IF(Table1[[#This Row],[Ngày hóa đơn]]&lt;&gt;"",Table1[[#This Row],[Ngày hóa đơn]],IF(Table1[[#This Row],[Ngày hạch toán]]&lt;&gt;"",Table1[[#This Row],[Ngày hạch toán]],""))</f>
        <v>46062</v>
      </c>
      <c r="T3554" s="7"/>
      <c r="U3554" s="6">
        <f>IF(Table1[[#This Row],[Ngày tính CN]]="","",S3554+T3554)</f>
        <v>46062</v>
      </c>
      <c r="V3554" s="35">
        <f ca="1">IF(Table1[[#This Row],[Hạn thanh toán]]="","",IF((U3554-NOW())&lt;0,0,(U3554-NOW())))</f>
        <v>0</v>
      </c>
      <c r="W3554" s="35"/>
      <c r="X3554" s="35" t="str">
        <f t="shared" ca="1" si="843"/>
        <v/>
      </c>
      <c r="Y3554" s="2" t="str">
        <f t="shared" si="844"/>
        <v>Đã thanh toán</v>
      </c>
      <c r="Z3554" s="51">
        <f t="shared" si="840"/>
        <v>46062</v>
      </c>
      <c r="AA3554" s="51">
        <f t="shared" si="841"/>
        <v>46107</v>
      </c>
      <c r="AD3554" s="2" t="str">
        <f>VLOOKUP($A3554,MA_KH!$A:$Q,MA_KH!O$1,0)</f>
        <v>SEVEN</v>
      </c>
      <c r="AE3554" s="2" t="str">
        <f>VLOOKUP($A3554,MA_KH!$A:$Q,MA_KH!P$1,0)</f>
        <v>CÔNG TY CỔ PHẦN SEVEN SYSTEM VIỆT NAM</v>
      </c>
    </row>
    <row r="3555" spans="1:31" ht="25.5" hidden="1" customHeight="1" x14ac:dyDescent="0.2">
      <c r="A3555" s="30" t="s">
        <v>22400</v>
      </c>
      <c r="B3555" s="30" t="s">
        <v>4194</v>
      </c>
      <c r="C3555" s="37">
        <v>46062</v>
      </c>
      <c r="D3555" s="30" t="s">
        <v>24125</v>
      </c>
      <c r="E3555" s="37">
        <v>46062</v>
      </c>
      <c r="F3555" s="30"/>
      <c r="G3555" s="30" t="s">
        <v>24126</v>
      </c>
      <c r="H3555" s="38">
        <v>16759</v>
      </c>
      <c r="I3555" s="67">
        <v>0</v>
      </c>
      <c r="J3555" s="38">
        <v>1341</v>
      </c>
      <c r="K3555" s="38">
        <v>18100</v>
      </c>
      <c r="L3555" s="68" t="s">
        <v>41</v>
      </c>
      <c r="M3555" s="6">
        <v>46107</v>
      </c>
      <c r="O3555" s="35">
        <f>IF(Table1[[#This Row],[Phân loại]]="Tồn đầu kỳ",Table1[[#This Row],[Tổng giá trị]],0)</f>
        <v>0</v>
      </c>
      <c r="P3555" s="7">
        <f>IF(Table1[[#This Row],[Số còn phải thu ĐK]]&lt;&gt;0,0,IF(Table1[[#This Row],[Phân loại]]="Bán hàng",Table1[[#This Row],[Tổng giá trị]],-Table1[[#This Row],[Tổng giá trị]]))</f>
        <v>-18100</v>
      </c>
      <c r="Q3555" s="35">
        <f t="shared" si="842"/>
        <v>-18100</v>
      </c>
      <c r="R3555" s="7">
        <f>Table1[[#This Row],[Số còn phải thu ĐK]]+Table1[[#This Row],[Giá Trị HD sau CK]]-Table1[[#This Row],[Số tiền đã thu]]</f>
        <v>0</v>
      </c>
      <c r="S3555" s="6">
        <f>IF(Table1[[#This Row],[Ngày hóa đơn]]&lt;&gt;"",Table1[[#This Row],[Ngày hóa đơn]],IF(Table1[[#This Row],[Ngày hạch toán]]&lt;&gt;"",Table1[[#This Row],[Ngày hạch toán]],""))</f>
        <v>46062</v>
      </c>
      <c r="T3555" s="7"/>
      <c r="U3555" s="6">
        <f>IF(Table1[[#This Row],[Ngày tính CN]]="","",S3555+T3555)</f>
        <v>46062</v>
      </c>
      <c r="V3555" s="35">
        <f ca="1">IF(Table1[[#This Row],[Hạn thanh toán]]="","",IF((U3555-NOW())&lt;0,0,(U3555-NOW())))</f>
        <v>0</v>
      </c>
      <c r="W3555" s="35"/>
      <c r="X3555" s="35" t="str">
        <f t="shared" ca="1" si="843"/>
        <v/>
      </c>
      <c r="Y3555" s="2" t="str">
        <f t="shared" si="844"/>
        <v>Đã thanh toán</v>
      </c>
      <c r="Z3555" s="51">
        <f t="shared" si="840"/>
        <v>46062</v>
      </c>
      <c r="AA3555" s="51">
        <f t="shared" si="841"/>
        <v>46107</v>
      </c>
      <c r="AD3555" s="2" t="str">
        <f>VLOOKUP($A3555,MA_KH!$A:$Q,MA_KH!O$1,0)</f>
        <v>SEVEN</v>
      </c>
      <c r="AE3555" s="2" t="str">
        <f>VLOOKUP($A3555,MA_KH!$A:$Q,MA_KH!P$1,0)</f>
        <v>CÔNG TY CỔ PHẦN SEVEN SYSTEM VIỆT NAM</v>
      </c>
    </row>
    <row r="3556" spans="1:31" ht="25.5" hidden="1" customHeight="1" x14ac:dyDescent="0.2">
      <c r="A3556" s="30" t="s">
        <v>22400</v>
      </c>
      <c r="B3556" s="30" t="s">
        <v>4194</v>
      </c>
      <c r="C3556" s="37">
        <v>46062</v>
      </c>
      <c r="D3556" s="30" t="s">
        <v>24127</v>
      </c>
      <c r="E3556" s="37">
        <v>46062</v>
      </c>
      <c r="F3556" s="30"/>
      <c r="G3556" s="30" t="s">
        <v>24128</v>
      </c>
      <c r="H3556" s="38">
        <v>33518</v>
      </c>
      <c r="I3556" s="67">
        <v>0</v>
      </c>
      <c r="J3556" s="38">
        <v>2681</v>
      </c>
      <c r="K3556" s="38">
        <v>36199</v>
      </c>
      <c r="L3556" s="68" t="s">
        <v>41</v>
      </c>
      <c r="M3556" s="6">
        <v>46107</v>
      </c>
      <c r="O3556" s="35">
        <f>IF(Table1[[#This Row],[Phân loại]]="Tồn đầu kỳ",Table1[[#This Row],[Tổng giá trị]],0)</f>
        <v>0</v>
      </c>
      <c r="P3556" s="7">
        <f>IF(Table1[[#This Row],[Số còn phải thu ĐK]]&lt;&gt;0,0,IF(Table1[[#This Row],[Phân loại]]="Bán hàng",Table1[[#This Row],[Tổng giá trị]],-Table1[[#This Row],[Tổng giá trị]]))</f>
        <v>-36199</v>
      </c>
      <c r="Q3556" s="35">
        <f t="shared" si="842"/>
        <v>-36199</v>
      </c>
      <c r="R3556" s="7">
        <f>Table1[[#This Row],[Số còn phải thu ĐK]]+Table1[[#This Row],[Giá Trị HD sau CK]]-Table1[[#This Row],[Số tiền đã thu]]</f>
        <v>0</v>
      </c>
      <c r="S3556" s="6">
        <f>IF(Table1[[#This Row],[Ngày hóa đơn]]&lt;&gt;"",Table1[[#This Row],[Ngày hóa đơn]],IF(Table1[[#This Row],[Ngày hạch toán]]&lt;&gt;"",Table1[[#This Row],[Ngày hạch toán]],""))</f>
        <v>46062</v>
      </c>
      <c r="T3556" s="7"/>
      <c r="U3556" s="6">
        <f>IF(Table1[[#This Row],[Ngày tính CN]]="","",S3556+T3556)</f>
        <v>46062</v>
      </c>
      <c r="V3556" s="35">
        <f ca="1">IF(Table1[[#This Row],[Hạn thanh toán]]="","",IF((U3556-NOW())&lt;0,0,(U3556-NOW())))</f>
        <v>0</v>
      </c>
      <c r="W3556" s="35"/>
      <c r="X3556" s="35" t="str">
        <f t="shared" ca="1" si="843"/>
        <v/>
      </c>
      <c r="Y3556" s="2" t="str">
        <f t="shared" si="844"/>
        <v>Đã thanh toán</v>
      </c>
      <c r="Z3556" s="51">
        <f t="shared" si="840"/>
        <v>46062</v>
      </c>
      <c r="AA3556" s="51">
        <f t="shared" si="841"/>
        <v>46107</v>
      </c>
      <c r="AD3556" s="2" t="str">
        <f>VLOOKUP($A3556,MA_KH!$A:$Q,MA_KH!O$1,0)</f>
        <v>SEVEN</v>
      </c>
      <c r="AE3556" s="2" t="str">
        <f>VLOOKUP($A3556,MA_KH!$A:$Q,MA_KH!P$1,0)</f>
        <v>CÔNG TY CỔ PHẦN SEVEN SYSTEM VIỆT NAM</v>
      </c>
    </row>
    <row r="3557" spans="1:31" ht="25.5" hidden="1" customHeight="1" x14ac:dyDescent="0.2">
      <c r="A3557" s="30" t="s">
        <v>22400</v>
      </c>
      <c r="B3557" s="30" t="s">
        <v>4194</v>
      </c>
      <c r="C3557" s="37">
        <v>46062</v>
      </c>
      <c r="D3557" s="30" t="s">
        <v>24465</v>
      </c>
      <c r="E3557" s="37">
        <v>46062</v>
      </c>
      <c r="F3557" s="30"/>
      <c r="G3557" s="30" t="s">
        <v>24129</v>
      </c>
      <c r="H3557" s="38">
        <v>106116</v>
      </c>
      <c r="I3557" s="67">
        <v>0</v>
      </c>
      <c r="J3557" s="38">
        <v>8489</v>
      </c>
      <c r="K3557" s="38">
        <v>114605</v>
      </c>
      <c r="L3557" s="68" t="s">
        <v>41</v>
      </c>
      <c r="M3557" s="6">
        <v>46107</v>
      </c>
      <c r="O3557" s="35">
        <f>IF(Table1[[#This Row],[Phân loại]]="Tồn đầu kỳ",Table1[[#This Row],[Tổng giá trị]],0)</f>
        <v>0</v>
      </c>
      <c r="P3557" s="7">
        <f>IF(Table1[[#This Row],[Số còn phải thu ĐK]]&lt;&gt;0,0,IF(Table1[[#This Row],[Phân loại]]="Bán hàng",Table1[[#This Row],[Tổng giá trị]],-Table1[[#This Row],[Tổng giá trị]]))</f>
        <v>-114605</v>
      </c>
      <c r="Q3557" s="35">
        <f t="shared" si="842"/>
        <v>-114605</v>
      </c>
      <c r="R3557" s="7">
        <f>Table1[[#This Row],[Số còn phải thu ĐK]]+Table1[[#This Row],[Giá Trị HD sau CK]]-Table1[[#This Row],[Số tiền đã thu]]</f>
        <v>0</v>
      </c>
      <c r="S3557" s="6">
        <f>IF(Table1[[#This Row],[Ngày hóa đơn]]&lt;&gt;"",Table1[[#This Row],[Ngày hóa đơn]],IF(Table1[[#This Row],[Ngày hạch toán]]&lt;&gt;"",Table1[[#This Row],[Ngày hạch toán]],""))</f>
        <v>46062</v>
      </c>
      <c r="T3557" s="7"/>
      <c r="U3557" s="6">
        <f>IF(Table1[[#This Row],[Ngày tính CN]]="","",S3557+T3557)</f>
        <v>46062</v>
      </c>
      <c r="V3557" s="35">
        <f ca="1">IF(Table1[[#This Row],[Hạn thanh toán]]="","",IF((U3557-NOW())&lt;0,0,(U3557-NOW())))</f>
        <v>0</v>
      </c>
      <c r="W3557" s="35"/>
      <c r="X3557" s="35" t="str">
        <f t="shared" ca="1" si="843"/>
        <v/>
      </c>
      <c r="Y3557" s="2" t="str">
        <f t="shared" si="844"/>
        <v>Đã thanh toán</v>
      </c>
      <c r="Z3557" s="51">
        <f t="shared" si="840"/>
        <v>46062</v>
      </c>
      <c r="AA3557" s="51">
        <f t="shared" si="841"/>
        <v>46107</v>
      </c>
      <c r="AD3557" s="2" t="str">
        <f>VLOOKUP($A3557,MA_KH!$A:$Q,MA_KH!O$1,0)</f>
        <v>SEVEN</v>
      </c>
      <c r="AE3557" s="2" t="str">
        <f>VLOOKUP($A3557,MA_KH!$A:$Q,MA_KH!P$1,0)</f>
        <v>CÔNG TY CỔ PHẦN SEVEN SYSTEM VIỆT NAM</v>
      </c>
    </row>
    <row r="3558" spans="1:31" ht="25.5" hidden="1" customHeight="1" x14ac:dyDescent="0.2">
      <c r="A3558" s="30" t="s">
        <v>22400</v>
      </c>
      <c r="B3558" s="30" t="s">
        <v>4194</v>
      </c>
      <c r="C3558" s="37">
        <v>46062</v>
      </c>
      <c r="D3558" s="30" t="s">
        <v>24466</v>
      </c>
      <c r="E3558" s="37">
        <v>46062</v>
      </c>
      <c r="F3558" s="30"/>
      <c r="G3558" s="30" t="s">
        <v>24467</v>
      </c>
      <c r="H3558" s="38">
        <v>30884</v>
      </c>
      <c r="I3558" s="67">
        <v>0</v>
      </c>
      <c r="J3558" s="38">
        <v>2471</v>
      </c>
      <c r="K3558" s="38">
        <v>33355</v>
      </c>
      <c r="L3558" s="68" t="s">
        <v>41</v>
      </c>
      <c r="M3558" s="6">
        <v>46107</v>
      </c>
      <c r="O3558" s="35">
        <f>IF(Table1[[#This Row],[Phân loại]]="Tồn đầu kỳ",Table1[[#This Row],[Tổng giá trị]],0)</f>
        <v>0</v>
      </c>
      <c r="P3558" s="7">
        <f>IF(Table1[[#This Row],[Số còn phải thu ĐK]]&lt;&gt;0,0,IF(Table1[[#This Row],[Phân loại]]="Bán hàng",Table1[[#This Row],[Tổng giá trị]],-Table1[[#This Row],[Tổng giá trị]]))</f>
        <v>-33355</v>
      </c>
      <c r="Q3558" s="35">
        <f t="shared" si="842"/>
        <v>-33355</v>
      </c>
      <c r="R3558" s="7">
        <f>Table1[[#This Row],[Số còn phải thu ĐK]]+Table1[[#This Row],[Giá Trị HD sau CK]]-Table1[[#This Row],[Số tiền đã thu]]</f>
        <v>0</v>
      </c>
      <c r="S3558" s="6">
        <f>IF(Table1[[#This Row],[Ngày hóa đơn]]&lt;&gt;"",Table1[[#This Row],[Ngày hóa đơn]],IF(Table1[[#This Row],[Ngày hạch toán]]&lt;&gt;"",Table1[[#This Row],[Ngày hạch toán]],""))</f>
        <v>46062</v>
      </c>
      <c r="T3558" s="7"/>
      <c r="U3558" s="6">
        <f>IF(Table1[[#This Row],[Ngày tính CN]]="","",S3558+T3558)</f>
        <v>46062</v>
      </c>
      <c r="V3558" s="35">
        <f ca="1">IF(Table1[[#This Row],[Hạn thanh toán]]="","",IF((U3558-NOW())&lt;0,0,(U3558-NOW())))</f>
        <v>0</v>
      </c>
      <c r="W3558" s="35"/>
      <c r="X3558" s="35" t="str">
        <f t="shared" ca="1" si="843"/>
        <v/>
      </c>
      <c r="Y3558" s="2" t="str">
        <f t="shared" si="844"/>
        <v>Đã thanh toán</v>
      </c>
      <c r="Z3558" s="51">
        <f t="shared" si="840"/>
        <v>46062</v>
      </c>
      <c r="AA3558" s="51">
        <f t="shared" si="841"/>
        <v>46107</v>
      </c>
      <c r="AD3558" s="2" t="str">
        <f>VLOOKUP($A3558,MA_KH!$A:$Q,MA_KH!O$1,0)</f>
        <v>SEVEN</v>
      </c>
      <c r="AE3558" s="2" t="str">
        <f>VLOOKUP($A3558,MA_KH!$A:$Q,MA_KH!P$1,0)</f>
        <v>CÔNG TY CỔ PHẦN SEVEN SYSTEM VIỆT NAM</v>
      </c>
    </row>
    <row r="3559" spans="1:31" ht="25.5" hidden="1" customHeight="1" x14ac:dyDescent="0.2">
      <c r="A3559" s="30" t="s">
        <v>22401</v>
      </c>
      <c r="B3559" s="30" t="s">
        <v>4493</v>
      </c>
      <c r="C3559" s="37">
        <v>46063</v>
      </c>
      <c r="D3559" s="30" t="s">
        <v>24147</v>
      </c>
      <c r="E3559" s="37">
        <v>46077</v>
      </c>
      <c r="F3559" s="30">
        <v>13153</v>
      </c>
      <c r="G3559" s="30" t="s">
        <v>24148</v>
      </c>
      <c r="H3559" s="38">
        <v>185304</v>
      </c>
      <c r="I3559" s="67">
        <v>0</v>
      </c>
      <c r="J3559" s="38">
        <v>14824</v>
      </c>
      <c r="K3559" s="38">
        <v>200128</v>
      </c>
      <c r="L3559" s="7" t="s">
        <v>22849</v>
      </c>
      <c r="M3559" s="6">
        <v>46107</v>
      </c>
      <c r="O3559" s="35">
        <f>IF(Table1[[#This Row],[Phân loại]]="Tồn đầu kỳ",Table1[[#This Row],[Tổng giá trị]],0)</f>
        <v>0</v>
      </c>
      <c r="P3559" s="7">
        <f>IF(Table1[[#This Row],[Số còn phải thu ĐK]]&lt;&gt;0,0,IF(Table1[[#This Row],[Phân loại]]="Bán hàng",Table1[[#This Row],[Tổng giá trị]],-Table1[[#This Row],[Tổng giá trị]]))</f>
        <v>200128</v>
      </c>
      <c r="Q3559" s="35">
        <f t="shared" si="842"/>
        <v>200128</v>
      </c>
      <c r="R3559" s="7">
        <f>Table1[[#This Row],[Số còn phải thu ĐK]]+Table1[[#This Row],[Giá Trị HD sau CK]]-Table1[[#This Row],[Số tiền đã thu]]</f>
        <v>0</v>
      </c>
      <c r="S3559" s="6">
        <f>IF(Table1[[#This Row],[Ngày hóa đơn]]&lt;&gt;"",Table1[[#This Row],[Ngày hóa đơn]],IF(Table1[[#This Row],[Ngày hạch toán]]&lt;&gt;"",Table1[[#This Row],[Ngày hạch toán]],""))</f>
        <v>46077</v>
      </c>
      <c r="T3559" s="7"/>
      <c r="U3559" s="6">
        <f>IF(Table1[[#This Row],[Ngày tính CN]]="","",S3559+T3559)</f>
        <v>46077</v>
      </c>
      <c r="V3559" s="35">
        <f ca="1">IF(Table1[[#This Row],[Hạn thanh toán]]="","",IF((U3559-NOW())&lt;0,0,(U3559-NOW())))</f>
        <v>0</v>
      </c>
      <c r="W3559" s="35"/>
      <c r="X3559" s="35" t="str">
        <f t="shared" ca="1" si="843"/>
        <v/>
      </c>
      <c r="Y3559" s="2" t="str">
        <f t="shared" si="844"/>
        <v>Đã thanh toán</v>
      </c>
      <c r="Z3559" s="51">
        <f t="shared" si="840"/>
        <v>46077</v>
      </c>
      <c r="AA3559" s="51">
        <f t="shared" si="841"/>
        <v>46107</v>
      </c>
      <c r="AD3559" s="2" t="str">
        <f>VLOOKUP($A3559,MA_KH!$A:$Q,MA_KH!O$1,0)</f>
        <v>SEVEN</v>
      </c>
      <c r="AE3559" s="2" t="str">
        <f>VLOOKUP($A3559,MA_KH!$A:$Q,MA_KH!P$1,0)</f>
        <v>CÔNG TY CỔ PHẦN SEVEN SYSTEM VIỆT NAM</v>
      </c>
    </row>
    <row r="3560" spans="1:31" ht="25.5" hidden="1" customHeight="1" x14ac:dyDescent="0.2">
      <c r="A3560" s="30" t="s">
        <v>22400</v>
      </c>
      <c r="B3560" s="30" t="s">
        <v>4194</v>
      </c>
      <c r="C3560" s="37">
        <v>46063</v>
      </c>
      <c r="D3560" s="30" t="s">
        <v>24155</v>
      </c>
      <c r="E3560" s="37">
        <v>46063</v>
      </c>
      <c r="F3560" s="30"/>
      <c r="G3560" s="30" t="s">
        <v>24156</v>
      </c>
      <c r="H3560" s="38">
        <v>16759</v>
      </c>
      <c r="I3560" s="67">
        <v>0</v>
      </c>
      <c r="J3560" s="38">
        <v>1341</v>
      </c>
      <c r="K3560" s="38">
        <v>18100</v>
      </c>
      <c r="L3560" s="68" t="s">
        <v>41</v>
      </c>
      <c r="M3560" s="6">
        <v>46107</v>
      </c>
      <c r="O3560" s="35">
        <f>IF(Table1[[#This Row],[Phân loại]]="Tồn đầu kỳ",Table1[[#This Row],[Tổng giá trị]],0)</f>
        <v>0</v>
      </c>
      <c r="P3560" s="7">
        <f>IF(Table1[[#This Row],[Số còn phải thu ĐK]]&lt;&gt;0,0,IF(Table1[[#This Row],[Phân loại]]="Bán hàng",Table1[[#This Row],[Tổng giá trị]],-Table1[[#This Row],[Tổng giá trị]]))</f>
        <v>-18100</v>
      </c>
      <c r="Q3560" s="35">
        <f t="shared" si="842"/>
        <v>-18100</v>
      </c>
      <c r="R3560" s="7">
        <f>Table1[[#This Row],[Số còn phải thu ĐK]]+Table1[[#This Row],[Giá Trị HD sau CK]]-Table1[[#This Row],[Số tiền đã thu]]</f>
        <v>0</v>
      </c>
      <c r="S3560" s="6">
        <f>IF(Table1[[#This Row],[Ngày hóa đơn]]&lt;&gt;"",Table1[[#This Row],[Ngày hóa đơn]],IF(Table1[[#This Row],[Ngày hạch toán]]&lt;&gt;"",Table1[[#This Row],[Ngày hạch toán]],""))</f>
        <v>46063</v>
      </c>
      <c r="T3560" s="7"/>
      <c r="U3560" s="6">
        <f>IF(Table1[[#This Row],[Ngày tính CN]]="","",S3560+T3560)</f>
        <v>46063</v>
      </c>
      <c r="V3560" s="35">
        <f ca="1">IF(Table1[[#This Row],[Hạn thanh toán]]="","",IF((U3560-NOW())&lt;0,0,(U3560-NOW())))</f>
        <v>0</v>
      </c>
      <c r="W3560" s="35"/>
      <c r="X3560" s="35" t="str">
        <f t="shared" ca="1" si="843"/>
        <v/>
      </c>
      <c r="Y3560" s="2" t="str">
        <f t="shared" si="844"/>
        <v>Đã thanh toán</v>
      </c>
      <c r="Z3560" s="51">
        <f t="shared" si="840"/>
        <v>46063</v>
      </c>
      <c r="AA3560" s="51">
        <f t="shared" si="841"/>
        <v>46107</v>
      </c>
      <c r="AD3560" s="2" t="str">
        <f>VLOOKUP($A3560,MA_KH!$A:$Q,MA_KH!O$1,0)</f>
        <v>SEVEN</v>
      </c>
      <c r="AE3560" s="2" t="str">
        <f>VLOOKUP($A3560,MA_KH!$A:$Q,MA_KH!P$1,0)</f>
        <v>CÔNG TY CỔ PHẦN SEVEN SYSTEM VIỆT NAM</v>
      </c>
    </row>
    <row r="3561" spans="1:31" ht="25.5" hidden="1" customHeight="1" x14ac:dyDescent="0.2">
      <c r="A3561" s="30" t="s">
        <v>22400</v>
      </c>
      <c r="B3561" s="30" t="s">
        <v>4194</v>
      </c>
      <c r="C3561" s="37">
        <v>46064</v>
      </c>
      <c r="D3561" s="30" t="s">
        <v>24180</v>
      </c>
      <c r="E3561" s="37">
        <v>46078</v>
      </c>
      <c r="F3561" s="30">
        <v>13194</v>
      </c>
      <c r="G3561" s="30" t="s">
        <v>24181</v>
      </c>
      <c r="H3561" s="38">
        <v>2899740</v>
      </c>
      <c r="I3561" s="67">
        <v>0</v>
      </c>
      <c r="J3561" s="38">
        <v>231979</v>
      </c>
      <c r="K3561" s="38">
        <v>3131719</v>
      </c>
      <c r="L3561" s="7" t="s">
        <v>22849</v>
      </c>
      <c r="M3561" s="6">
        <v>46107</v>
      </c>
      <c r="O3561" s="35">
        <f>IF(Table1[[#This Row],[Phân loại]]="Tồn đầu kỳ",Table1[[#This Row],[Tổng giá trị]],0)</f>
        <v>0</v>
      </c>
      <c r="P3561" s="7">
        <f>IF(Table1[[#This Row],[Số còn phải thu ĐK]]&lt;&gt;0,0,IF(Table1[[#This Row],[Phân loại]]="Bán hàng",Table1[[#This Row],[Tổng giá trị]],-Table1[[#This Row],[Tổng giá trị]]))</f>
        <v>3131719</v>
      </c>
      <c r="Q3561" s="35">
        <f t="shared" si="842"/>
        <v>3131719</v>
      </c>
      <c r="R3561" s="7">
        <f>Table1[[#This Row],[Số còn phải thu ĐK]]+Table1[[#This Row],[Giá Trị HD sau CK]]-Table1[[#This Row],[Số tiền đã thu]]</f>
        <v>0</v>
      </c>
      <c r="S3561" s="6">
        <f>IF(Table1[[#This Row],[Ngày hóa đơn]]&lt;&gt;"",Table1[[#This Row],[Ngày hóa đơn]],IF(Table1[[#This Row],[Ngày hạch toán]]&lt;&gt;"",Table1[[#This Row],[Ngày hạch toán]],""))</f>
        <v>46078</v>
      </c>
      <c r="T3561" s="7"/>
      <c r="U3561" s="6">
        <f>IF(Table1[[#This Row],[Ngày tính CN]]="","",S3561+T3561)</f>
        <v>46078</v>
      </c>
      <c r="V3561" s="35">
        <f ca="1">IF(Table1[[#This Row],[Hạn thanh toán]]="","",IF((U3561-NOW())&lt;0,0,(U3561-NOW())))</f>
        <v>0</v>
      </c>
      <c r="W3561" s="35"/>
      <c r="X3561" s="35" t="str">
        <f t="shared" ca="1" si="843"/>
        <v/>
      </c>
      <c r="Y3561" s="2" t="str">
        <f t="shared" si="844"/>
        <v>Đã thanh toán</v>
      </c>
      <c r="Z3561" s="51">
        <f t="shared" si="840"/>
        <v>46078</v>
      </c>
      <c r="AA3561" s="51">
        <f t="shared" si="841"/>
        <v>46107</v>
      </c>
      <c r="AD3561" s="2" t="str">
        <f>VLOOKUP($A3561,MA_KH!$A:$Q,MA_KH!O$1,0)</f>
        <v>SEVEN</v>
      </c>
      <c r="AE3561" s="2" t="str">
        <f>VLOOKUP($A3561,MA_KH!$A:$Q,MA_KH!P$1,0)</f>
        <v>CÔNG TY CỔ PHẦN SEVEN SYSTEM VIỆT NAM</v>
      </c>
    </row>
    <row r="3562" spans="1:31" ht="25.5" hidden="1" customHeight="1" x14ac:dyDescent="0.2">
      <c r="A3562" s="30" t="s">
        <v>22399</v>
      </c>
      <c r="B3562" s="30" t="s">
        <v>4196</v>
      </c>
      <c r="C3562" s="37">
        <v>46064</v>
      </c>
      <c r="D3562" s="30" t="s">
        <v>24182</v>
      </c>
      <c r="E3562" s="37">
        <v>46078</v>
      </c>
      <c r="F3562" s="30">
        <v>13195</v>
      </c>
      <c r="G3562" s="30" t="s">
        <v>24183</v>
      </c>
      <c r="H3562" s="38">
        <v>60318</v>
      </c>
      <c r="I3562" s="67">
        <v>0</v>
      </c>
      <c r="J3562" s="38">
        <v>4825</v>
      </c>
      <c r="K3562" s="38">
        <v>65143</v>
      </c>
      <c r="L3562" s="7" t="s">
        <v>22849</v>
      </c>
      <c r="M3562" s="6">
        <v>46107</v>
      </c>
      <c r="O3562" s="35">
        <f>IF(Table1[[#This Row],[Phân loại]]="Tồn đầu kỳ",Table1[[#This Row],[Tổng giá trị]],0)</f>
        <v>0</v>
      </c>
      <c r="P3562" s="7">
        <f>IF(Table1[[#This Row],[Số còn phải thu ĐK]]&lt;&gt;0,0,IF(Table1[[#This Row],[Phân loại]]="Bán hàng",Table1[[#This Row],[Tổng giá trị]],-Table1[[#This Row],[Tổng giá trị]]))</f>
        <v>65143</v>
      </c>
      <c r="Q3562" s="35">
        <f t="shared" si="842"/>
        <v>65143</v>
      </c>
      <c r="R3562" s="7">
        <f>Table1[[#This Row],[Số còn phải thu ĐK]]+Table1[[#This Row],[Giá Trị HD sau CK]]-Table1[[#This Row],[Số tiền đã thu]]</f>
        <v>0</v>
      </c>
      <c r="S3562" s="6">
        <f>IF(Table1[[#This Row],[Ngày hóa đơn]]&lt;&gt;"",Table1[[#This Row],[Ngày hóa đơn]],IF(Table1[[#This Row],[Ngày hạch toán]]&lt;&gt;"",Table1[[#This Row],[Ngày hạch toán]],""))</f>
        <v>46078</v>
      </c>
      <c r="T3562" s="7"/>
      <c r="U3562" s="6">
        <f>IF(Table1[[#This Row],[Ngày tính CN]]="","",S3562+T3562)</f>
        <v>46078</v>
      </c>
      <c r="V3562" s="35">
        <f ca="1">IF(Table1[[#This Row],[Hạn thanh toán]]="","",IF((U3562-NOW())&lt;0,0,(U3562-NOW())))</f>
        <v>0</v>
      </c>
      <c r="W3562" s="35"/>
      <c r="X3562" s="35" t="str">
        <f t="shared" ca="1" si="843"/>
        <v/>
      </c>
      <c r="Y3562" s="2" t="str">
        <f t="shared" si="844"/>
        <v>Đã thanh toán</v>
      </c>
      <c r="Z3562" s="51">
        <f t="shared" si="840"/>
        <v>46078</v>
      </c>
      <c r="AA3562" s="51">
        <f t="shared" si="841"/>
        <v>46107</v>
      </c>
      <c r="AD3562" s="2" t="str">
        <f>VLOOKUP($A3562,MA_KH!$A:$Q,MA_KH!O$1,0)</f>
        <v>SEVEN</v>
      </c>
      <c r="AE3562" s="2" t="str">
        <f>VLOOKUP($A3562,MA_KH!$A:$Q,MA_KH!P$1,0)</f>
        <v>CÔNG TY CỔ PHẦN SEVEN SYSTEM VIỆT NAM</v>
      </c>
    </row>
    <row r="3563" spans="1:31" ht="25.5" hidden="1" customHeight="1" x14ac:dyDescent="0.2">
      <c r="A3563" s="30" t="s">
        <v>22400</v>
      </c>
      <c r="B3563" s="30" t="s">
        <v>4194</v>
      </c>
      <c r="C3563" s="37">
        <v>46064</v>
      </c>
      <c r="D3563" s="30" t="s">
        <v>24468</v>
      </c>
      <c r="E3563" s="37">
        <v>46064</v>
      </c>
      <c r="F3563" s="30"/>
      <c r="G3563" s="30" t="s">
        <v>24200</v>
      </c>
      <c r="H3563" s="38">
        <v>61768</v>
      </c>
      <c r="I3563" s="67">
        <v>0</v>
      </c>
      <c r="J3563" s="38">
        <v>4941</v>
      </c>
      <c r="K3563" s="38">
        <v>66709</v>
      </c>
      <c r="L3563" s="68" t="s">
        <v>41</v>
      </c>
      <c r="M3563" s="6">
        <v>46107</v>
      </c>
      <c r="O3563" s="35">
        <f>IF(Table1[[#This Row],[Phân loại]]="Tồn đầu kỳ",Table1[[#This Row],[Tổng giá trị]],0)</f>
        <v>0</v>
      </c>
      <c r="P3563" s="7">
        <f>IF(Table1[[#This Row],[Số còn phải thu ĐK]]&lt;&gt;0,0,IF(Table1[[#This Row],[Phân loại]]="Bán hàng",Table1[[#This Row],[Tổng giá trị]],-Table1[[#This Row],[Tổng giá trị]]))</f>
        <v>-66709</v>
      </c>
      <c r="Q3563" s="35">
        <f t="shared" si="842"/>
        <v>-66709</v>
      </c>
      <c r="R3563" s="7">
        <f>Table1[[#This Row],[Số còn phải thu ĐK]]+Table1[[#This Row],[Giá Trị HD sau CK]]-Table1[[#This Row],[Số tiền đã thu]]</f>
        <v>0</v>
      </c>
      <c r="S3563" s="6">
        <f>IF(Table1[[#This Row],[Ngày hóa đơn]]&lt;&gt;"",Table1[[#This Row],[Ngày hóa đơn]],IF(Table1[[#This Row],[Ngày hạch toán]]&lt;&gt;"",Table1[[#This Row],[Ngày hạch toán]],""))</f>
        <v>46064</v>
      </c>
      <c r="T3563" s="7"/>
      <c r="U3563" s="6">
        <f>IF(Table1[[#This Row],[Ngày tính CN]]="","",S3563+T3563)</f>
        <v>46064</v>
      </c>
      <c r="V3563" s="35">
        <f ca="1">IF(Table1[[#This Row],[Hạn thanh toán]]="","",IF((U3563-NOW())&lt;0,0,(U3563-NOW())))</f>
        <v>0</v>
      </c>
      <c r="W3563" s="35"/>
      <c r="X3563" s="35" t="str">
        <f t="shared" ca="1" si="843"/>
        <v/>
      </c>
      <c r="Y3563" s="2" t="str">
        <f t="shared" si="844"/>
        <v>Đã thanh toán</v>
      </c>
      <c r="Z3563" s="51">
        <f t="shared" si="840"/>
        <v>46064</v>
      </c>
      <c r="AA3563" s="51">
        <f t="shared" si="841"/>
        <v>46107</v>
      </c>
      <c r="AD3563" s="2" t="str">
        <f>VLOOKUP($A3563,MA_KH!$A:$Q,MA_KH!O$1,0)</f>
        <v>SEVEN</v>
      </c>
      <c r="AE3563" s="2" t="str">
        <f>VLOOKUP($A3563,MA_KH!$A:$Q,MA_KH!P$1,0)</f>
        <v>CÔNG TY CỔ PHẦN SEVEN SYSTEM VIỆT NAM</v>
      </c>
    </row>
    <row r="3564" spans="1:31" ht="25.5" hidden="1" customHeight="1" x14ac:dyDescent="0.2">
      <c r="A3564" s="30" t="s">
        <v>22400</v>
      </c>
      <c r="B3564" s="30" t="s">
        <v>4194</v>
      </c>
      <c r="C3564" s="37">
        <v>46064</v>
      </c>
      <c r="D3564" s="30" t="s">
        <v>24201</v>
      </c>
      <c r="E3564" s="37">
        <v>46064</v>
      </c>
      <c r="F3564" s="30"/>
      <c r="G3564" s="30" t="s">
        <v>24202</v>
      </c>
      <c r="H3564" s="38">
        <v>16759</v>
      </c>
      <c r="I3564" s="67">
        <v>0</v>
      </c>
      <c r="J3564" s="38">
        <v>1341</v>
      </c>
      <c r="K3564" s="38">
        <v>18100</v>
      </c>
      <c r="L3564" s="68" t="s">
        <v>41</v>
      </c>
      <c r="M3564" s="6">
        <v>46107</v>
      </c>
      <c r="O3564" s="35">
        <f>IF(Table1[[#This Row],[Phân loại]]="Tồn đầu kỳ",Table1[[#This Row],[Tổng giá trị]],0)</f>
        <v>0</v>
      </c>
      <c r="P3564" s="7">
        <f>IF(Table1[[#This Row],[Số còn phải thu ĐK]]&lt;&gt;0,0,IF(Table1[[#This Row],[Phân loại]]="Bán hàng",Table1[[#This Row],[Tổng giá trị]],-Table1[[#This Row],[Tổng giá trị]]))</f>
        <v>-18100</v>
      </c>
      <c r="Q3564" s="35">
        <f t="shared" si="842"/>
        <v>-18100</v>
      </c>
      <c r="R3564" s="7">
        <f>Table1[[#This Row],[Số còn phải thu ĐK]]+Table1[[#This Row],[Giá Trị HD sau CK]]-Table1[[#This Row],[Số tiền đã thu]]</f>
        <v>0</v>
      </c>
      <c r="S3564" s="6">
        <f>IF(Table1[[#This Row],[Ngày hóa đơn]]&lt;&gt;"",Table1[[#This Row],[Ngày hóa đơn]],IF(Table1[[#This Row],[Ngày hạch toán]]&lt;&gt;"",Table1[[#This Row],[Ngày hạch toán]],""))</f>
        <v>46064</v>
      </c>
      <c r="T3564" s="7"/>
      <c r="U3564" s="6">
        <f>IF(Table1[[#This Row],[Ngày tính CN]]="","",S3564+T3564)</f>
        <v>46064</v>
      </c>
      <c r="V3564" s="35">
        <f ca="1">IF(Table1[[#This Row],[Hạn thanh toán]]="","",IF((U3564-NOW())&lt;0,0,(U3564-NOW())))</f>
        <v>0</v>
      </c>
      <c r="W3564" s="35"/>
      <c r="X3564" s="35" t="str">
        <f t="shared" ca="1" si="843"/>
        <v/>
      </c>
      <c r="Y3564" s="2" t="str">
        <f t="shared" si="844"/>
        <v>Đã thanh toán</v>
      </c>
      <c r="Z3564" s="51">
        <f t="shared" si="840"/>
        <v>46064</v>
      </c>
      <c r="AA3564" s="51">
        <f t="shared" si="841"/>
        <v>46107</v>
      </c>
      <c r="AD3564" s="2" t="str">
        <f>VLOOKUP($A3564,MA_KH!$A:$Q,MA_KH!O$1,0)</f>
        <v>SEVEN</v>
      </c>
      <c r="AE3564" s="2" t="str">
        <f>VLOOKUP($A3564,MA_KH!$A:$Q,MA_KH!P$1,0)</f>
        <v>CÔNG TY CỔ PHẦN SEVEN SYSTEM VIỆT NAM</v>
      </c>
    </row>
    <row r="3565" spans="1:31" ht="25.5" hidden="1" customHeight="1" x14ac:dyDescent="0.2">
      <c r="A3565" s="30" t="s">
        <v>22400</v>
      </c>
      <c r="B3565" s="30" t="s">
        <v>4194</v>
      </c>
      <c r="C3565" s="37">
        <v>46064</v>
      </c>
      <c r="D3565" s="30" t="s">
        <v>24203</v>
      </c>
      <c r="E3565" s="37">
        <v>46064</v>
      </c>
      <c r="F3565" s="30"/>
      <c r="G3565" s="30" t="s">
        <v>24204</v>
      </c>
      <c r="H3565" s="38">
        <v>33518</v>
      </c>
      <c r="I3565" s="67">
        <v>0</v>
      </c>
      <c r="J3565" s="38">
        <v>2681</v>
      </c>
      <c r="K3565" s="38">
        <v>36199</v>
      </c>
      <c r="L3565" s="68" t="s">
        <v>41</v>
      </c>
      <c r="M3565" s="6">
        <v>46107</v>
      </c>
      <c r="O3565" s="35">
        <f>IF(Table1[[#This Row],[Phân loại]]="Tồn đầu kỳ",Table1[[#This Row],[Tổng giá trị]],0)</f>
        <v>0</v>
      </c>
      <c r="P3565" s="7">
        <f>IF(Table1[[#This Row],[Số còn phải thu ĐK]]&lt;&gt;0,0,IF(Table1[[#This Row],[Phân loại]]="Bán hàng",Table1[[#This Row],[Tổng giá trị]],-Table1[[#This Row],[Tổng giá trị]]))</f>
        <v>-36199</v>
      </c>
      <c r="Q3565" s="35">
        <f t="shared" si="842"/>
        <v>-36199</v>
      </c>
      <c r="R3565" s="7">
        <f>Table1[[#This Row],[Số còn phải thu ĐK]]+Table1[[#This Row],[Giá Trị HD sau CK]]-Table1[[#This Row],[Số tiền đã thu]]</f>
        <v>0</v>
      </c>
      <c r="S3565" s="6">
        <f>IF(Table1[[#This Row],[Ngày hóa đơn]]&lt;&gt;"",Table1[[#This Row],[Ngày hóa đơn]],IF(Table1[[#This Row],[Ngày hạch toán]]&lt;&gt;"",Table1[[#This Row],[Ngày hạch toán]],""))</f>
        <v>46064</v>
      </c>
      <c r="T3565" s="7"/>
      <c r="U3565" s="6">
        <f>IF(Table1[[#This Row],[Ngày tính CN]]="","",S3565+T3565)</f>
        <v>46064</v>
      </c>
      <c r="V3565" s="35">
        <f ca="1">IF(Table1[[#This Row],[Hạn thanh toán]]="","",IF((U3565-NOW())&lt;0,0,(U3565-NOW())))</f>
        <v>0</v>
      </c>
      <c r="W3565" s="35"/>
      <c r="X3565" s="35" t="str">
        <f t="shared" ca="1" si="843"/>
        <v/>
      </c>
      <c r="Y3565" s="2" t="str">
        <f t="shared" si="844"/>
        <v>Đã thanh toán</v>
      </c>
      <c r="Z3565" s="51">
        <f t="shared" si="840"/>
        <v>46064</v>
      </c>
      <c r="AA3565" s="51">
        <f t="shared" si="841"/>
        <v>46107</v>
      </c>
      <c r="AD3565" s="2" t="str">
        <f>VLOOKUP($A3565,MA_KH!$A:$Q,MA_KH!O$1,0)</f>
        <v>SEVEN</v>
      </c>
      <c r="AE3565" s="2" t="str">
        <f>VLOOKUP($A3565,MA_KH!$A:$Q,MA_KH!P$1,0)</f>
        <v>CÔNG TY CỔ PHẦN SEVEN SYSTEM VIỆT NAM</v>
      </c>
    </row>
    <row r="3566" spans="1:31" ht="25.5" hidden="1" customHeight="1" x14ac:dyDescent="0.2">
      <c r="A3566" s="30" t="s">
        <v>22400</v>
      </c>
      <c r="B3566" s="30" t="s">
        <v>4194</v>
      </c>
      <c r="C3566" s="37">
        <v>46064</v>
      </c>
      <c r="D3566" s="30" t="s">
        <v>24205</v>
      </c>
      <c r="E3566" s="37">
        <v>46064</v>
      </c>
      <c r="F3566" s="30"/>
      <c r="G3566" s="30" t="s">
        <v>24206</v>
      </c>
      <c r="H3566" s="38">
        <v>123536</v>
      </c>
      <c r="I3566" s="67">
        <v>0</v>
      </c>
      <c r="J3566" s="38">
        <v>9883</v>
      </c>
      <c r="K3566" s="38">
        <v>133419</v>
      </c>
      <c r="L3566" s="68" t="s">
        <v>41</v>
      </c>
      <c r="M3566" s="6">
        <v>46107</v>
      </c>
      <c r="O3566" s="35">
        <f>IF(Table1[[#This Row],[Phân loại]]="Tồn đầu kỳ",Table1[[#This Row],[Tổng giá trị]],0)</f>
        <v>0</v>
      </c>
      <c r="P3566" s="7">
        <f>IF(Table1[[#This Row],[Số còn phải thu ĐK]]&lt;&gt;0,0,IF(Table1[[#This Row],[Phân loại]]="Bán hàng",Table1[[#This Row],[Tổng giá trị]],-Table1[[#This Row],[Tổng giá trị]]))</f>
        <v>-133419</v>
      </c>
      <c r="Q3566" s="35">
        <f t="shared" si="842"/>
        <v>-133419</v>
      </c>
      <c r="R3566" s="7">
        <f>Table1[[#This Row],[Số còn phải thu ĐK]]+Table1[[#This Row],[Giá Trị HD sau CK]]-Table1[[#This Row],[Số tiền đã thu]]</f>
        <v>0</v>
      </c>
      <c r="S3566" s="6">
        <f>IF(Table1[[#This Row],[Ngày hóa đơn]]&lt;&gt;"",Table1[[#This Row],[Ngày hóa đơn]],IF(Table1[[#This Row],[Ngày hạch toán]]&lt;&gt;"",Table1[[#This Row],[Ngày hạch toán]],""))</f>
        <v>46064</v>
      </c>
      <c r="T3566" s="7"/>
      <c r="U3566" s="6">
        <f>IF(Table1[[#This Row],[Ngày tính CN]]="","",S3566+T3566)</f>
        <v>46064</v>
      </c>
      <c r="V3566" s="35">
        <f ca="1">IF(Table1[[#This Row],[Hạn thanh toán]]="","",IF((U3566-NOW())&lt;0,0,(U3566-NOW())))</f>
        <v>0</v>
      </c>
      <c r="W3566" s="35"/>
      <c r="X3566" s="35" t="str">
        <f t="shared" ca="1" si="843"/>
        <v/>
      </c>
      <c r="Y3566" s="2" t="str">
        <f t="shared" si="844"/>
        <v>Đã thanh toán</v>
      </c>
      <c r="Z3566" s="51">
        <f t="shared" si="840"/>
        <v>46064</v>
      </c>
      <c r="AA3566" s="51">
        <f t="shared" si="841"/>
        <v>46107</v>
      </c>
      <c r="AD3566" s="2" t="str">
        <f>VLOOKUP($A3566,MA_KH!$A:$Q,MA_KH!O$1,0)</f>
        <v>SEVEN</v>
      </c>
      <c r="AE3566" s="2" t="str">
        <f>VLOOKUP($A3566,MA_KH!$A:$Q,MA_KH!P$1,0)</f>
        <v>CÔNG TY CỔ PHẦN SEVEN SYSTEM VIỆT NAM</v>
      </c>
    </row>
    <row r="3567" spans="1:31" ht="25.5" hidden="1" customHeight="1" x14ac:dyDescent="0.2">
      <c r="A3567" s="30" t="s">
        <v>22400</v>
      </c>
      <c r="B3567" s="30" t="s">
        <v>4194</v>
      </c>
      <c r="C3567" s="37">
        <v>46064</v>
      </c>
      <c r="D3567" s="30" t="s">
        <v>24207</v>
      </c>
      <c r="E3567" s="37">
        <v>46064</v>
      </c>
      <c r="F3567" s="30"/>
      <c r="G3567" s="30" t="s">
        <v>24208</v>
      </c>
      <c r="H3567" s="38">
        <v>16759</v>
      </c>
      <c r="I3567" s="67">
        <v>0</v>
      </c>
      <c r="J3567" s="38">
        <v>1341</v>
      </c>
      <c r="K3567" s="38">
        <v>18100</v>
      </c>
      <c r="L3567" s="68" t="s">
        <v>41</v>
      </c>
      <c r="M3567" s="6">
        <v>46107</v>
      </c>
      <c r="O3567" s="35">
        <f>IF(Table1[[#This Row],[Phân loại]]="Tồn đầu kỳ",Table1[[#This Row],[Tổng giá trị]],0)</f>
        <v>0</v>
      </c>
      <c r="P3567" s="7">
        <f>IF(Table1[[#This Row],[Số còn phải thu ĐK]]&lt;&gt;0,0,IF(Table1[[#This Row],[Phân loại]]="Bán hàng",Table1[[#This Row],[Tổng giá trị]],-Table1[[#This Row],[Tổng giá trị]]))</f>
        <v>-18100</v>
      </c>
      <c r="Q3567" s="35">
        <f t="shared" si="842"/>
        <v>-18100</v>
      </c>
      <c r="R3567" s="7">
        <f>Table1[[#This Row],[Số còn phải thu ĐK]]+Table1[[#This Row],[Giá Trị HD sau CK]]-Table1[[#This Row],[Số tiền đã thu]]</f>
        <v>0</v>
      </c>
      <c r="S3567" s="6">
        <f>IF(Table1[[#This Row],[Ngày hóa đơn]]&lt;&gt;"",Table1[[#This Row],[Ngày hóa đơn]],IF(Table1[[#This Row],[Ngày hạch toán]]&lt;&gt;"",Table1[[#This Row],[Ngày hạch toán]],""))</f>
        <v>46064</v>
      </c>
      <c r="T3567" s="7"/>
      <c r="U3567" s="6">
        <f>IF(Table1[[#This Row],[Ngày tính CN]]="","",S3567+T3567)</f>
        <v>46064</v>
      </c>
      <c r="V3567" s="35">
        <f ca="1">IF(Table1[[#This Row],[Hạn thanh toán]]="","",IF((U3567-NOW())&lt;0,0,(U3567-NOW())))</f>
        <v>0</v>
      </c>
      <c r="W3567" s="35"/>
      <c r="X3567" s="35" t="str">
        <f t="shared" ca="1" si="843"/>
        <v/>
      </c>
      <c r="Y3567" s="2" t="str">
        <f t="shared" si="844"/>
        <v>Đã thanh toán</v>
      </c>
      <c r="Z3567" s="51">
        <f t="shared" si="840"/>
        <v>46064</v>
      </c>
      <c r="AA3567" s="51">
        <f t="shared" si="841"/>
        <v>46107</v>
      </c>
      <c r="AD3567" s="2" t="str">
        <f>VLOOKUP($A3567,MA_KH!$A:$Q,MA_KH!O$1,0)</f>
        <v>SEVEN</v>
      </c>
      <c r="AE3567" s="2" t="str">
        <f>VLOOKUP($A3567,MA_KH!$A:$Q,MA_KH!P$1,0)</f>
        <v>CÔNG TY CỔ PHẦN SEVEN SYSTEM VIỆT NAM</v>
      </c>
    </row>
    <row r="3568" spans="1:31" ht="25.5" hidden="1" customHeight="1" x14ac:dyDescent="0.2">
      <c r="A3568" s="30" t="s">
        <v>22400</v>
      </c>
      <c r="B3568" s="30" t="s">
        <v>4194</v>
      </c>
      <c r="C3568" s="37">
        <v>46064</v>
      </c>
      <c r="D3568" s="30" t="s">
        <v>24209</v>
      </c>
      <c r="E3568" s="37">
        <v>46064</v>
      </c>
      <c r="F3568" s="30"/>
      <c r="G3568" s="30" t="s">
        <v>24210</v>
      </c>
      <c r="H3568" s="38">
        <v>16759</v>
      </c>
      <c r="I3568" s="67">
        <v>0</v>
      </c>
      <c r="J3568" s="38">
        <v>1341</v>
      </c>
      <c r="K3568" s="38">
        <v>18100</v>
      </c>
      <c r="L3568" s="68" t="s">
        <v>41</v>
      </c>
      <c r="M3568" s="6">
        <v>46107</v>
      </c>
      <c r="O3568" s="35">
        <f>IF(Table1[[#This Row],[Phân loại]]="Tồn đầu kỳ",Table1[[#This Row],[Tổng giá trị]],0)</f>
        <v>0</v>
      </c>
      <c r="P3568" s="7">
        <f>IF(Table1[[#This Row],[Số còn phải thu ĐK]]&lt;&gt;0,0,IF(Table1[[#This Row],[Phân loại]]="Bán hàng",Table1[[#This Row],[Tổng giá trị]],-Table1[[#This Row],[Tổng giá trị]]))</f>
        <v>-18100</v>
      </c>
      <c r="Q3568" s="35">
        <f t="shared" ref="Q3568:Q3599" si="845">IF(M3568&lt;&gt;"",IF(O3568&lt;&gt;0,O3568,P3568),0)</f>
        <v>-18100</v>
      </c>
      <c r="R3568" s="7">
        <f>Table1[[#This Row],[Số còn phải thu ĐK]]+Table1[[#This Row],[Giá Trị HD sau CK]]-Table1[[#This Row],[Số tiền đã thu]]</f>
        <v>0</v>
      </c>
      <c r="S3568" s="6">
        <f>IF(Table1[[#This Row],[Ngày hóa đơn]]&lt;&gt;"",Table1[[#This Row],[Ngày hóa đơn]],IF(Table1[[#This Row],[Ngày hạch toán]]&lt;&gt;"",Table1[[#This Row],[Ngày hạch toán]],""))</f>
        <v>46064</v>
      </c>
      <c r="T3568" s="7"/>
      <c r="U3568" s="6">
        <f>IF(Table1[[#This Row],[Ngày tính CN]]="","",S3568+T3568)</f>
        <v>46064</v>
      </c>
      <c r="V3568" s="35">
        <f ca="1">IF(Table1[[#This Row],[Hạn thanh toán]]="","",IF((U3568-NOW())&lt;0,0,(U3568-NOW())))</f>
        <v>0</v>
      </c>
      <c r="W3568" s="35"/>
      <c r="X3568" s="35" t="str">
        <f t="shared" ref="X3568:X3603" ca="1" si="846">IF(OR(U3568="",R3568=0),"",IF((U3568-NOW())&lt;0,-(U3568-NOW()),0))</f>
        <v/>
      </c>
      <c r="Y3568" s="2" t="str">
        <f t="shared" ref="Y3568:Y3599" si="847">IF(R3568=0,"Đã thanh toán",IF(X3568="","",IF(X3568&lt;=0,"Chưa đến hạn thanh toán",IF(X3568&lt;=30,"Nợ quá hạn 30 ngày",IF(X3568&lt;=60,"Nợ quá hạn từ 30 ngày đến 60 ngày",IF(X3568&lt;=90,"Nợ quá hạn từ 60 ngày đến 90 ngày",IF(X3568&lt;=120,"Nợ quá hạn từ 90 ngày đến 120 ngày","Nợ quá hạn hơn 120 ngày có khả năng mất thanh toán")))))))</f>
        <v>Đã thanh toán</v>
      </c>
      <c r="Z3568" s="51">
        <f t="shared" si="840"/>
        <v>46064</v>
      </c>
      <c r="AA3568" s="51">
        <f t="shared" si="841"/>
        <v>46107</v>
      </c>
      <c r="AD3568" s="2" t="str">
        <f>VLOOKUP($A3568,MA_KH!$A:$Q,MA_KH!O$1,0)</f>
        <v>SEVEN</v>
      </c>
      <c r="AE3568" s="2" t="str">
        <f>VLOOKUP($A3568,MA_KH!$A:$Q,MA_KH!P$1,0)</f>
        <v>CÔNG TY CỔ PHẦN SEVEN SYSTEM VIỆT NAM</v>
      </c>
    </row>
    <row r="3569" spans="1:31" ht="25.5" hidden="1" customHeight="1" x14ac:dyDescent="0.2">
      <c r="A3569" s="30" t="s">
        <v>22400</v>
      </c>
      <c r="B3569" s="30" t="s">
        <v>4194</v>
      </c>
      <c r="C3569" s="37">
        <v>46066</v>
      </c>
      <c r="D3569" s="30" t="s">
        <v>24251</v>
      </c>
      <c r="E3569" s="37">
        <v>46066</v>
      </c>
      <c r="F3569" s="30"/>
      <c r="G3569" s="30" t="s">
        <v>24252</v>
      </c>
      <c r="H3569" s="38">
        <v>30884</v>
      </c>
      <c r="I3569" s="67">
        <v>0</v>
      </c>
      <c r="J3569" s="38">
        <v>2471</v>
      </c>
      <c r="K3569" s="38">
        <v>33355</v>
      </c>
      <c r="L3569" s="68" t="s">
        <v>41</v>
      </c>
      <c r="M3569" s="6">
        <v>46107</v>
      </c>
      <c r="O3569" s="35">
        <f>IF(Table1[[#This Row],[Phân loại]]="Tồn đầu kỳ",Table1[[#This Row],[Tổng giá trị]],0)</f>
        <v>0</v>
      </c>
      <c r="P3569" s="7">
        <f>IF(Table1[[#This Row],[Số còn phải thu ĐK]]&lt;&gt;0,0,IF(Table1[[#This Row],[Phân loại]]="Bán hàng",Table1[[#This Row],[Tổng giá trị]],-Table1[[#This Row],[Tổng giá trị]]))</f>
        <v>-33355</v>
      </c>
      <c r="Q3569" s="35">
        <f t="shared" si="845"/>
        <v>-33355</v>
      </c>
      <c r="R3569" s="7">
        <f>Table1[[#This Row],[Số còn phải thu ĐK]]+Table1[[#This Row],[Giá Trị HD sau CK]]-Table1[[#This Row],[Số tiền đã thu]]</f>
        <v>0</v>
      </c>
      <c r="S3569" s="6">
        <f>IF(Table1[[#This Row],[Ngày hóa đơn]]&lt;&gt;"",Table1[[#This Row],[Ngày hóa đơn]],IF(Table1[[#This Row],[Ngày hạch toán]]&lt;&gt;"",Table1[[#This Row],[Ngày hạch toán]],""))</f>
        <v>46066</v>
      </c>
      <c r="T3569" s="7"/>
      <c r="U3569" s="6">
        <f>IF(Table1[[#This Row],[Ngày tính CN]]="","",S3569+T3569)</f>
        <v>46066</v>
      </c>
      <c r="V3569" s="35">
        <f ca="1">IF(Table1[[#This Row],[Hạn thanh toán]]="","",IF((U3569-NOW())&lt;0,0,(U3569-NOW())))</f>
        <v>0</v>
      </c>
      <c r="W3569" s="35"/>
      <c r="X3569" s="35" t="str">
        <f t="shared" ca="1" si="846"/>
        <v/>
      </c>
      <c r="Y3569" s="2" t="str">
        <f t="shared" si="847"/>
        <v>Đã thanh toán</v>
      </c>
      <c r="Z3569" s="51">
        <f t="shared" si="840"/>
        <v>46066</v>
      </c>
      <c r="AA3569" s="51">
        <f t="shared" si="841"/>
        <v>46107</v>
      </c>
      <c r="AD3569" s="2" t="str">
        <f>VLOOKUP($A3569,MA_KH!$A:$Q,MA_KH!O$1,0)</f>
        <v>SEVEN</v>
      </c>
      <c r="AE3569" s="2" t="str">
        <f>VLOOKUP($A3569,MA_KH!$A:$Q,MA_KH!P$1,0)</f>
        <v>CÔNG TY CỔ PHẦN SEVEN SYSTEM VIỆT NAM</v>
      </c>
    </row>
    <row r="3570" spans="1:31" ht="25.5" hidden="1" customHeight="1" x14ac:dyDescent="0.2">
      <c r="A3570" s="30" t="s">
        <v>22400</v>
      </c>
      <c r="B3570" s="30" t="s">
        <v>4194</v>
      </c>
      <c r="C3570" s="37">
        <v>46067</v>
      </c>
      <c r="D3570" s="30" t="s">
        <v>24261</v>
      </c>
      <c r="E3570" s="37">
        <v>46078</v>
      </c>
      <c r="F3570" s="30">
        <v>13196</v>
      </c>
      <c r="G3570" s="30" t="s">
        <v>24262</v>
      </c>
      <c r="H3570" s="38">
        <v>3807876</v>
      </c>
      <c r="I3570" s="67">
        <v>0</v>
      </c>
      <c r="J3570" s="38">
        <v>304630</v>
      </c>
      <c r="K3570" s="38">
        <v>4112506</v>
      </c>
      <c r="L3570" s="7" t="s">
        <v>22849</v>
      </c>
      <c r="M3570" s="6">
        <v>46107</v>
      </c>
      <c r="O3570" s="35">
        <f>IF(Table1[[#This Row],[Phân loại]]="Tồn đầu kỳ",Table1[[#This Row],[Tổng giá trị]],0)</f>
        <v>0</v>
      </c>
      <c r="P3570" s="7">
        <f>IF(Table1[[#This Row],[Số còn phải thu ĐK]]&lt;&gt;0,0,IF(Table1[[#This Row],[Phân loại]]="Bán hàng",Table1[[#This Row],[Tổng giá trị]],-Table1[[#This Row],[Tổng giá trị]]))</f>
        <v>4112506</v>
      </c>
      <c r="Q3570" s="35">
        <f t="shared" si="845"/>
        <v>4112506</v>
      </c>
      <c r="R3570" s="7">
        <f>Table1[[#This Row],[Số còn phải thu ĐK]]+Table1[[#This Row],[Giá Trị HD sau CK]]-Table1[[#This Row],[Số tiền đã thu]]</f>
        <v>0</v>
      </c>
      <c r="S3570" s="6">
        <f>IF(Table1[[#This Row],[Ngày hóa đơn]]&lt;&gt;"",Table1[[#This Row],[Ngày hóa đơn]],IF(Table1[[#This Row],[Ngày hạch toán]]&lt;&gt;"",Table1[[#This Row],[Ngày hạch toán]],""))</f>
        <v>46078</v>
      </c>
      <c r="T3570" s="7"/>
      <c r="U3570" s="6">
        <f>IF(Table1[[#This Row],[Ngày tính CN]]="","",S3570+T3570)</f>
        <v>46078</v>
      </c>
      <c r="V3570" s="35">
        <f ca="1">IF(Table1[[#This Row],[Hạn thanh toán]]="","",IF((U3570-NOW())&lt;0,0,(U3570-NOW())))</f>
        <v>0</v>
      </c>
      <c r="W3570" s="35"/>
      <c r="X3570" s="35" t="str">
        <f t="shared" ca="1" si="846"/>
        <v/>
      </c>
      <c r="Y3570" s="2" t="str">
        <f t="shared" si="847"/>
        <v>Đã thanh toán</v>
      </c>
      <c r="Z3570" s="51">
        <f t="shared" si="840"/>
        <v>46078</v>
      </c>
      <c r="AA3570" s="51">
        <f t="shared" si="841"/>
        <v>46107</v>
      </c>
      <c r="AD3570" s="2" t="str">
        <f>VLOOKUP($A3570,MA_KH!$A:$Q,MA_KH!O$1,0)</f>
        <v>SEVEN</v>
      </c>
      <c r="AE3570" s="2" t="str">
        <f>VLOOKUP($A3570,MA_KH!$A:$Q,MA_KH!P$1,0)</f>
        <v>CÔNG TY CỔ PHẦN SEVEN SYSTEM VIỆT NAM</v>
      </c>
    </row>
    <row r="3571" spans="1:31" ht="25.5" hidden="1" customHeight="1" x14ac:dyDescent="0.2">
      <c r="A3571" s="30" t="s">
        <v>22399</v>
      </c>
      <c r="B3571" s="30" t="s">
        <v>4196</v>
      </c>
      <c r="C3571" s="37">
        <v>46067</v>
      </c>
      <c r="D3571" s="30" t="s">
        <v>24263</v>
      </c>
      <c r="E3571" s="37">
        <v>46078</v>
      </c>
      <c r="F3571" s="30">
        <v>13198</v>
      </c>
      <c r="G3571" s="30" t="s">
        <v>24264</v>
      </c>
      <c r="H3571" s="38">
        <v>100530</v>
      </c>
      <c r="I3571" s="67">
        <v>0</v>
      </c>
      <c r="J3571" s="38">
        <v>8042</v>
      </c>
      <c r="K3571" s="38">
        <v>108572</v>
      </c>
      <c r="L3571" s="7" t="s">
        <v>22849</v>
      </c>
      <c r="M3571" s="6">
        <v>46107</v>
      </c>
      <c r="O3571" s="35">
        <f>IF(Table1[[#This Row],[Phân loại]]="Tồn đầu kỳ",Table1[[#This Row],[Tổng giá trị]],0)</f>
        <v>0</v>
      </c>
      <c r="P3571" s="7">
        <f>IF(Table1[[#This Row],[Số còn phải thu ĐK]]&lt;&gt;0,0,IF(Table1[[#This Row],[Phân loại]]="Bán hàng",Table1[[#This Row],[Tổng giá trị]],-Table1[[#This Row],[Tổng giá trị]]))</f>
        <v>108572</v>
      </c>
      <c r="Q3571" s="35">
        <f t="shared" si="845"/>
        <v>108572</v>
      </c>
      <c r="R3571" s="7">
        <f>Table1[[#This Row],[Số còn phải thu ĐK]]+Table1[[#This Row],[Giá Trị HD sau CK]]-Table1[[#This Row],[Số tiền đã thu]]</f>
        <v>0</v>
      </c>
      <c r="S3571" s="6">
        <f>IF(Table1[[#This Row],[Ngày hóa đơn]]&lt;&gt;"",Table1[[#This Row],[Ngày hóa đơn]],IF(Table1[[#This Row],[Ngày hạch toán]]&lt;&gt;"",Table1[[#This Row],[Ngày hạch toán]],""))</f>
        <v>46078</v>
      </c>
      <c r="T3571" s="7"/>
      <c r="U3571" s="6">
        <f>IF(Table1[[#This Row],[Ngày tính CN]]="","",S3571+T3571)</f>
        <v>46078</v>
      </c>
      <c r="V3571" s="35">
        <f ca="1">IF(Table1[[#This Row],[Hạn thanh toán]]="","",IF((U3571-NOW())&lt;0,0,(U3571-NOW())))</f>
        <v>0</v>
      </c>
      <c r="W3571" s="35"/>
      <c r="X3571" s="35" t="str">
        <f t="shared" ca="1" si="846"/>
        <v/>
      </c>
      <c r="Y3571" s="2" t="str">
        <f t="shared" si="847"/>
        <v>Đã thanh toán</v>
      </c>
      <c r="Z3571" s="51">
        <f t="shared" si="840"/>
        <v>46078</v>
      </c>
      <c r="AA3571" s="51">
        <f t="shared" si="841"/>
        <v>46107</v>
      </c>
      <c r="AD3571" s="2" t="str">
        <f>VLOOKUP($A3571,MA_KH!$A:$Q,MA_KH!O$1,0)</f>
        <v>SEVEN</v>
      </c>
      <c r="AE3571" s="2" t="str">
        <f>VLOOKUP($A3571,MA_KH!$A:$Q,MA_KH!P$1,0)</f>
        <v>CÔNG TY CỔ PHẦN SEVEN SYSTEM VIỆT NAM</v>
      </c>
    </row>
    <row r="3572" spans="1:31" ht="25.5" hidden="1" customHeight="1" x14ac:dyDescent="0.2">
      <c r="A3572" s="30" t="s">
        <v>22400</v>
      </c>
      <c r="B3572" s="30" t="s">
        <v>4194</v>
      </c>
      <c r="C3572" s="37">
        <v>46068</v>
      </c>
      <c r="D3572" s="30" t="s">
        <v>24265</v>
      </c>
      <c r="E3572" s="37">
        <v>46068</v>
      </c>
      <c r="F3572" s="30"/>
      <c r="G3572" s="30" t="s">
        <v>24266</v>
      </c>
      <c r="H3572" s="38">
        <v>61768</v>
      </c>
      <c r="I3572" s="67">
        <v>0</v>
      </c>
      <c r="J3572" s="38">
        <v>4941</v>
      </c>
      <c r="K3572" s="38">
        <v>66709</v>
      </c>
      <c r="L3572" s="68" t="s">
        <v>41</v>
      </c>
      <c r="M3572" s="6">
        <v>46107</v>
      </c>
      <c r="O3572" s="35">
        <f>IF(Table1[[#This Row],[Phân loại]]="Tồn đầu kỳ",Table1[[#This Row],[Tổng giá trị]],0)</f>
        <v>0</v>
      </c>
      <c r="P3572" s="7">
        <f>IF(Table1[[#This Row],[Số còn phải thu ĐK]]&lt;&gt;0,0,IF(Table1[[#This Row],[Phân loại]]="Bán hàng",Table1[[#This Row],[Tổng giá trị]],-Table1[[#This Row],[Tổng giá trị]]))</f>
        <v>-66709</v>
      </c>
      <c r="Q3572" s="35">
        <f t="shared" si="845"/>
        <v>-66709</v>
      </c>
      <c r="R3572" s="7">
        <f>Table1[[#This Row],[Số còn phải thu ĐK]]+Table1[[#This Row],[Giá Trị HD sau CK]]-Table1[[#This Row],[Số tiền đã thu]]</f>
        <v>0</v>
      </c>
      <c r="S3572" s="6">
        <f>IF(Table1[[#This Row],[Ngày hóa đơn]]&lt;&gt;"",Table1[[#This Row],[Ngày hóa đơn]],IF(Table1[[#This Row],[Ngày hạch toán]]&lt;&gt;"",Table1[[#This Row],[Ngày hạch toán]],""))</f>
        <v>46068</v>
      </c>
      <c r="T3572" s="7"/>
      <c r="U3572" s="6">
        <f>IF(Table1[[#This Row],[Ngày tính CN]]="","",S3572+T3572)</f>
        <v>46068</v>
      </c>
      <c r="V3572" s="35">
        <f ca="1">IF(Table1[[#This Row],[Hạn thanh toán]]="","",IF((U3572-NOW())&lt;0,0,(U3572-NOW())))</f>
        <v>0</v>
      </c>
      <c r="W3572" s="35"/>
      <c r="X3572" s="35" t="str">
        <f t="shared" ca="1" si="846"/>
        <v/>
      </c>
      <c r="Y3572" s="2" t="str">
        <f t="shared" si="847"/>
        <v>Đã thanh toán</v>
      </c>
      <c r="Z3572" s="51">
        <f t="shared" si="840"/>
        <v>46068</v>
      </c>
      <c r="AA3572" s="51">
        <f t="shared" si="841"/>
        <v>46107</v>
      </c>
      <c r="AD3572" s="2" t="str">
        <f>VLOOKUP($A3572,MA_KH!$A:$Q,MA_KH!O$1,0)</f>
        <v>SEVEN</v>
      </c>
      <c r="AE3572" s="2" t="str">
        <f>VLOOKUP($A3572,MA_KH!$A:$Q,MA_KH!P$1,0)</f>
        <v>CÔNG TY CỔ PHẦN SEVEN SYSTEM VIỆT NAM</v>
      </c>
    </row>
    <row r="3573" spans="1:31" ht="25.5" hidden="1" customHeight="1" x14ac:dyDescent="0.2">
      <c r="A3573" s="30" t="s">
        <v>22400</v>
      </c>
      <c r="B3573" s="30" t="s">
        <v>4194</v>
      </c>
      <c r="C3573" s="37">
        <v>46068</v>
      </c>
      <c r="D3573" s="30" t="s">
        <v>24267</v>
      </c>
      <c r="E3573" s="37">
        <v>46068</v>
      </c>
      <c r="F3573" s="30"/>
      <c r="G3573" s="30" t="s">
        <v>24268</v>
      </c>
      <c r="H3573" s="38">
        <v>106116</v>
      </c>
      <c r="I3573" s="67">
        <v>0</v>
      </c>
      <c r="J3573" s="38">
        <v>8489</v>
      </c>
      <c r="K3573" s="38">
        <v>114605</v>
      </c>
      <c r="L3573" s="68" t="s">
        <v>41</v>
      </c>
      <c r="M3573" s="6">
        <v>46107</v>
      </c>
      <c r="O3573" s="35">
        <f>IF(Table1[[#This Row],[Phân loại]]="Tồn đầu kỳ",Table1[[#This Row],[Tổng giá trị]],0)</f>
        <v>0</v>
      </c>
      <c r="P3573" s="7">
        <f>IF(Table1[[#This Row],[Số còn phải thu ĐK]]&lt;&gt;0,0,IF(Table1[[#This Row],[Phân loại]]="Bán hàng",Table1[[#This Row],[Tổng giá trị]],-Table1[[#This Row],[Tổng giá trị]]))</f>
        <v>-114605</v>
      </c>
      <c r="Q3573" s="35">
        <f t="shared" si="845"/>
        <v>-114605</v>
      </c>
      <c r="R3573" s="7">
        <f>Table1[[#This Row],[Số còn phải thu ĐK]]+Table1[[#This Row],[Giá Trị HD sau CK]]-Table1[[#This Row],[Số tiền đã thu]]</f>
        <v>0</v>
      </c>
      <c r="S3573" s="6">
        <f>IF(Table1[[#This Row],[Ngày hóa đơn]]&lt;&gt;"",Table1[[#This Row],[Ngày hóa đơn]],IF(Table1[[#This Row],[Ngày hạch toán]]&lt;&gt;"",Table1[[#This Row],[Ngày hạch toán]],""))</f>
        <v>46068</v>
      </c>
      <c r="T3573" s="7"/>
      <c r="U3573" s="6">
        <f>IF(Table1[[#This Row],[Ngày tính CN]]="","",S3573+T3573)</f>
        <v>46068</v>
      </c>
      <c r="V3573" s="35">
        <f ca="1">IF(Table1[[#This Row],[Hạn thanh toán]]="","",IF((U3573-NOW())&lt;0,0,(U3573-NOW())))</f>
        <v>0</v>
      </c>
      <c r="W3573" s="35"/>
      <c r="X3573" s="35" t="str">
        <f t="shared" ca="1" si="846"/>
        <v/>
      </c>
      <c r="Y3573" s="2" t="str">
        <f t="shared" si="847"/>
        <v>Đã thanh toán</v>
      </c>
      <c r="Z3573" s="51">
        <f t="shared" si="840"/>
        <v>46068</v>
      </c>
      <c r="AA3573" s="51">
        <f t="shared" si="841"/>
        <v>46107</v>
      </c>
      <c r="AD3573" s="2" t="str">
        <f>VLOOKUP($A3573,MA_KH!$A:$Q,MA_KH!O$1,0)</f>
        <v>SEVEN</v>
      </c>
      <c r="AE3573" s="2" t="str">
        <f>VLOOKUP($A3573,MA_KH!$A:$Q,MA_KH!P$1,0)</f>
        <v>CÔNG TY CỔ PHẦN SEVEN SYSTEM VIỆT NAM</v>
      </c>
    </row>
    <row r="3574" spans="1:31" ht="25.5" hidden="1" customHeight="1" x14ac:dyDescent="0.2">
      <c r="A3574" s="30" t="s">
        <v>22400</v>
      </c>
      <c r="B3574" s="30" t="s">
        <v>4194</v>
      </c>
      <c r="C3574" s="37">
        <v>46072</v>
      </c>
      <c r="D3574" s="30" t="s">
        <v>24469</v>
      </c>
      <c r="E3574" s="37">
        <v>46072</v>
      </c>
      <c r="F3574" s="30"/>
      <c r="G3574" s="30" t="s">
        <v>24270</v>
      </c>
      <c r="H3574" s="38">
        <v>142929</v>
      </c>
      <c r="I3574" s="67">
        <v>0</v>
      </c>
      <c r="J3574" s="38">
        <v>11434</v>
      </c>
      <c r="K3574" s="38">
        <v>154363</v>
      </c>
      <c r="L3574" s="68" t="s">
        <v>41</v>
      </c>
      <c r="M3574" s="6">
        <v>46107</v>
      </c>
      <c r="O3574" s="35">
        <f>IF(Table1[[#This Row],[Phân loại]]="Tồn đầu kỳ",Table1[[#This Row],[Tổng giá trị]],0)</f>
        <v>0</v>
      </c>
      <c r="P3574" s="7">
        <f>IF(Table1[[#This Row],[Số còn phải thu ĐK]]&lt;&gt;0,0,IF(Table1[[#This Row],[Phân loại]]="Bán hàng",Table1[[#This Row],[Tổng giá trị]],-Table1[[#This Row],[Tổng giá trị]]))</f>
        <v>-154363</v>
      </c>
      <c r="Q3574" s="35">
        <f t="shared" si="845"/>
        <v>-154363</v>
      </c>
      <c r="R3574" s="7">
        <f>Table1[[#This Row],[Số còn phải thu ĐK]]+Table1[[#This Row],[Giá Trị HD sau CK]]-Table1[[#This Row],[Số tiền đã thu]]</f>
        <v>0</v>
      </c>
      <c r="S3574" s="6">
        <f>IF(Table1[[#This Row],[Ngày hóa đơn]]&lt;&gt;"",Table1[[#This Row],[Ngày hóa đơn]],IF(Table1[[#This Row],[Ngày hạch toán]]&lt;&gt;"",Table1[[#This Row],[Ngày hạch toán]],""))</f>
        <v>46072</v>
      </c>
      <c r="T3574" s="7"/>
      <c r="U3574" s="6">
        <f>IF(Table1[[#This Row],[Ngày tính CN]]="","",S3574+T3574)</f>
        <v>46072</v>
      </c>
      <c r="V3574" s="35">
        <f ca="1">IF(Table1[[#This Row],[Hạn thanh toán]]="","",IF((U3574-NOW())&lt;0,0,(U3574-NOW())))</f>
        <v>0</v>
      </c>
      <c r="W3574" s="35"/>
      <c r="X3574" s="35" t="str">
        <f t="shared" ca="1" si="846"/>
        <v/>
      </c>
      <c r="Y3574" s="2" t="str">
        <f t="shared" si="847"/>
        <v>Đã thanh toán</v>
      </c>
      <c r="Z3574" s="51">
        <f t="shared" si="840"/>
        <v>46072</v>
      </c>
      <c r="AA3574" s="51">
        <f t="shared" si="841"/>
        <v>46107</v>
      </c>
      <c r="AD3574" s="2" t="str">
        <f>VLOOKUP($A3574,MA_KH!$A:$Q,MA_KH!O$1,0)</f>
        <v>SEVEN</v>
      </c>
      <c r="AE3574" s="2" t="str">
        <f>VLOOKUP($A3574,MA_KH!$A:$Q,MA_KH!P$1,0)</f>
        <v>CÔNG TY CỔ PHẦN SEVEN SYSTEM VIỆT NAM</v>
      </c>
    </row>
    <row r="3575" spans="1:31" ht="25.5" hidden="1" customHeight="1" x14ac:dyDescent="0.2">
      <c r="A3575" s="30" t="s">
        <v>22400</v>
      </c>
      <c r="B3575" s="30" t="s">
        <v>4194</v>
      </c>
      <c r="C3575" s="37">
        <v>46076</v>
      </c>
      <c r="D3575" s="30" t="s">
        <v>24278</v>
      </c>
      <c r="E3575" s="37">
        <v>46076</v>
      </c>
      <c r="F3575" s="30"/>
      <c r="G3575" s="30" t="s">
        <v>24279</v>
      </c>
      <c r="H3575" s="38">
        <v>16759</v>
      </c>
      <c r="I3575" s="67">
        <v>0</v>
      </c>
      <c r="J3575" s="38">
        <v>1341</v>
      </c>
      <c r="K3575" s="38">
        <v>18100</v>
      </c>
      <c r="L3575" s="68" t="s">
        <v>41</v>
      </c>
      <c r="M3575" s="6">
        <v>46107</v>
      </c>
      <c r="O3575" s="35">
        <f>IF(Table1[[#This Row],[Phân loại]]="Tồn đầu kỳ",Table1[[#This Row],[Tổng giá trị]],0)</f>
        <v>0</v>
      </c>
      <c r="P3575" s="7">
        <f>IF(Table1[[#This Row],[Số còn phải thu ĐK]]&lt;&gt;0,0,IF(Table1[[#This Row],[Phân loại]]="Bán hàng",Table1[[#This Row],[Tổng giá trị]],-Table1[[#This Row],[Tổng giá trị]]))</f>
        <v>-18100</v>
      </c>
      <c r="Q3575" s="35">
        <f t="shared" si="845"/>
        <v>-18100</v>
      </c>
      <c r="R3575" s="7">
        <f>Table1[[#This Row],[Số còn phải thu ĐK]]+Table1[[#This Row],[Giá Trị HD sau CK]]-Table1[[#This Row],[Số tiền đã thu]]</f>
        <v>0</v>
      </c>
      <c r="S3575" s="6">
        <f>IF(Table1[[#This Row],[Ngày hóa đơn]]&lt;&gt;"",Table1[[#This Row],[Ngày hóa đơn]],IF(Table1[[#This Row],[Ngày hạch toán]]&lt;&gt;"",Table1[[#This Row],[Ngày hạch toán]],""))</f>
        <v>46076</v>
      </c>
      <c r="T3575" s="7"/>
      <c r="U3575" s="6">
        <f>IF(Table1[[#This Row],[Ngày tính CN]]="","",S3575+T3575)</f>
        <v>46076</v>
      </c>
      <c r="V3575" s="35">
        <f ca="1">IF(Table1[[#This Row],[Hạn thanh toán]]="","",IF((U3575-NOW())&lt;0,0,(U3575-NOW())))</f>
        <v>0</v>
      </c>
      <c r="W3575" s="35"/>
      <c r="X3575" s="35" t="str">
        <f t="shared" ca="1" si="846"/>
        <v/>
      </c>
      <c r="Y3575" s="2" t="str">
        <f t="shared" si="847"/>
        <v>Đã thanh toán</v>
      </c>
      <c r="Z3575" s="51">
        <f t="shared" si="840"/>
        <v>46076</v>
      </c>
      <c r="AA3575" s="51">
        <f t="shared" si="841"/>
        <v>46107</v>
      </c>
      <c r="AD3575" s="2" t="str">
        <f>VLOOKUP($A3575,MA_KH!$A:$Q,MA_KH!O$1,0)</f>
        <v>SEVEN</v>
      </c>
      <c r="AE3575" s="2" t="str">
        <f>VLOOKUP($A3575,MA_KH!$A:$Q,MA_KH!P$1,0)</f>
        <v>CÔNG TY CỔ PHẦN SEVEN SYSTEM VIỆT NAM</v>
      </c>
    </row>
    <row r="3576" spans="1:31" ht="25.5" hidden="1" customHeight="1" x14ac:dyDescent="0.2">
      <c r="A3576" s="30" t="s">
        <v>22399</v>
      </c>
      <c r="B3576" s="30" t="s">
        <v>4196</v>
      </c>
      <c r="C3576" s="37">
        <v>46076</v>
      </c>
      <c r="D3576" s="30" t="s">
        <v>24470</v>
      </c>
      <c r="E3576" s="37">
        <v>46076</v>
      </c>
      <c r="F3576" s="30"/>
      <c r="G3576" s="30" t="s">
        <v>24280</v>
      </c>
      <c r="H3576" s="38">
        <v>33518</v>
      </c>
      <c r="I3576" s="67">
        <v>0</v>
      </c>
      <c r="J3576" s="38">
        <v>2681</v>
      </c>
      <c r="K3576" s="38">
        <v>36199</v>
      </c>
      <c r="L3576" s="68" t="s">
        <v>41</v>
      </c>
      <c r="M3576" s="6">
        <v>46107</v>
      </c>
      <c r="O3576" s="35">
        <f>IF(Table1[[#This Row],[Phân loại]]="Tồn đầu kỳ",Table1[[#This Row],[Tổng giá trị]],0)</f>
        <v>0</v>
      </c>
      <c r="P3576" s="7">
        <f>IF(Table1[[#This Row],[Số còn phải thu ĐK]]&lt;&gt;0,0,IF(Table1[[#This Row],[Phân loại]]="Bán hàng",Table1[[#This Row],[Tổng giá trị]],-Table1[[#This Row],[Tổng giá trị]]))</f>
        <v>-36199</v>
      </c>
      <c r="Q3576" s="35">
        <f t="shared" si="845"/>
        <v>-36199</v>
      </c>
      <c r="R3576" s="7">
        <f>Table1[[#This Row],[Số còn phải thu ĐK]]+Table1[[#This Row],[Giá Trị HD sau CK]]-Table1[[#This Row],[Số tiền đã thu]]</f>
        <v>0</v>
      </c>
      <c r="S3576" s="6">
        <f>IF(Table1[[#This Row],[Ngày hóa đơn]]&lt;&gt;"",Table1[[#This Row],[Ngày hóa đơn]],IF(Table1[[#This Row],[Ngày hạch toán]]&lt;&gt;"",Table1[[#This Row],[Ngày hạch toán]],""))</f>
        <v>46076</v>
      </c>
      <c r="T3576" s="7"/>
      <c r="U3576" s="6">
        <f>IF(Table1[[#This Row],[Ngày tính CN]]="","",S3576+T3576)</f>
        <v>46076</v>
      </c>
      <c r="V3576" s="35">
        <f ca="1">IF(Table1[[#This Row],[Hạn thanh toán]]="","",IF((U3576-NOW())&lt;0,0,(U3576-NOW())))</f>
        <v>0</v>
      </c>
      <c r="W3576" s="35"/>
      <c r="X3576" s="35" t="str">
        <f t="shared" ca="1" si="846"/>
        <v/>
      </c>
      <c r="Y3576" s="2" t="str">
        <f t="shared" si="847"/>
        <v>Đã thanh toán</v>
      </c>
      <c r="Z3576" s="51">
        <f t="shared" si="840"/>
        <v>46076</v>
      </c>
      <c r="AA3576" s="51">
        <f t="shared" si="841"/>
        <v>46107</v>
      </c>
      <c r="AD3576" s="2" t="str">
        <f>VLOOKUP($A3576,MA_KH!$A:$Q,MA_KH!O$1,0)</f>
        <v>SEVEN</v>
      </c>
      <c r="AE3576" s="2" t="str">
        <f>VLOOKUP($A3576,MA_KH!$A:$Q,MA_KH!P$1,0)</f>
        <v>CÔNG TY CỔ PHẦN SEVEN SYSTEM VIỆT NAM</v>
      </c>
    </row>
    <row r="3577" spans="1:31" ht="25.5" hidden="1" customHeight="1" x14ac:dyDescent="0.2">
      <c r="A3577" s="30" t="s">
        <v>22400</v>
      </c>
      <c r="B3577" s="30" t="s">
        <v>4194</v>
      </c>
      <c r="C3577" s="37">
        <v>46077</v>
      </c>
      <c r="D3577" s="30" t="s">
        <v>24291</v>
      </c>
      <c r="E3577" s="37">
        <v>46077</v>
      </c>
      <c r="F3577" s="30"/>
      <c r="G3577" s="30" t="s">
        <v>24292</v>
      </c>
      <c r="H3577" s="38">
        <v>106116</v>
      </c>
      <c r="I3577" s="67">
        <v>0</v>
      </c>
      <c r="J3577" s="38">
        <v>8489</v>
      </c>
      <c r="K3577" s="38">
        <v>114605</v>
      </c>
      <c r="L3577" s="68" t="s">
        <v>41</v>
      </c>
      <c r="M3577" s="6">
        <v>46107</v>
      </c>
      <c r="O3577" s="35">
        <f>IF(Table1[[#This Row],[Phân loại]]="Tồn đầu kỳ",Table1[[#This Row],[Tổng giá trị]],0)</f>
        <v>0</v>
      </c>
      <c r="P3577" s="7">
        <f>IF(Table1[[#This Row],[Số còn phải thu ĐK]]&lt;&gt;0,0,IF(Table1[[#This Row],[Phân loại]]="Bán hàng",Table1[[#This Row],[Tổng giá trị]],-Table1[[#This Row],[Tổng giá trị]]))</f>
        <v>-114605</v>
      </c>
      <c r="Q3577" s="35">
        <f t="shared" si="845"/>
        <v>-114605</v>
      </c>
      <c r="R3577" s="7">
        <f>Table1[[#This Row],[Số còn phải thu ĐK]]+Table1[[#This Row],[Giá Trị HD sau CK]]-Table1[[#This Row],[Số tiền đã thu]]</f>
        <v>0</v>
      </c>
      <c r="S3577" s="6">
        <f>IF(Table1[[#This Row],[Ngày hóa đơn]]&lt;&gt;"",Table1[[#This Row],[Ngày hóa đơn]],IF(Table1[[#This Row],[Ngày hạch toán]]&lt;&gt;"",Table1[[#This Row],[Ngày hạch toán]],""))</f>
        <v>46077</v>
      </c>
      <c r="T3577" s="7"/>
      <c r="U3577" s="6">
        <f>IF(Table1[[#This Row],[Ngày tính CN]]="","",S3577+T3577)</f>
        <v>46077</v>
      </c>
      <c r="V3577" s="35">
        <f ca="1">IF(Table1[[#This Row],[Hạn thanh toán]]="","",IF((U3577-NOW())&lt;0,0,(U3577-NOW())))</f>
        <v>0</v>
      </c>
      <c r="W3577" s="35"/>
      <c r="X3577" s="35" t="str">
        <f t="shared" ca="1" si="846"/>
        <v/>
      </c>
      <c r="Y3577" s="2" t="str">
        <f t="shared" si="847"/>
        <v>Đã thanh toán</v>
      </c>
      <c r="Z3577" s="51">
        <f t="shared" si="840"/>
        <v>46077</v>
      </c>
      <c r="AA3577" s="51">
        <f t="shared" si="841"/>
        <v>46107</v>
      </c>
      <c r="AD3577" s="2" t="str">
        <f>VLOOKUP($A3577,MA_KH!$A:$Q,MA_KH!O$1,0)</f>
        <v>SEVEN</v>
      </c>
      <c r="AE3577" s="2" t="str">
        <f>VLOOKUP($A3577,MA_KH!$A:$Q,MA_KH!P$1,0)</f>
        <v>CÔNG TY CỔ PHẦN SEVEN SYSTEM VIỆT NAM</v>
      </c>
    </row>
    <row r="3578" spans="1:31" ht="25.5" hidden="1" customHeight="1" x14ac:dyDescent="0.2">
      <c r="A3578" s="30" t="s">
        <v>22400</v>
      </c>
      <c r="B3578" s="30" t="s">
        <v>4194</v>
      </c>
      <c r="C3578" s="37">
        <v>46077</v>
      </c>
      <c r="D3578" s="30" t="s">
        <v>24293</v>
      </c>
      <c r="E3578" s="37">
        <v>46077</v>
      </c>
      <c r="F3578" s="30"/>
      <c r="G3578" s="30" t="s">
        <v>24294</v>
      </c>
      <c r="H3578" s="38">
        <v>50277</v>
      </c>
      <c r="I3578" s="67">
        <v>0</v>
      </c>
      <c r="J3578" s="38">
        <v>4022</v>
      </c>
      <c r="K3578" s="38">
        <v>54299</v>
      </c>
      <c r="L3578" s="68" t="s">
        <v>41</v>
      </c>
      <c r="M3578" s="6">
        <v>46107</v>
      </c>
      <c r="O3578" s="35">
        <f>IF(Table1[[#This Row],[Phân loại]]="Tồn đầu kỳ",Table1[[#This Row],[Tổng giá trị]],0)</f>
        <v>0</v>
      </c>
      <c r="P3578" s="7">
        <f>IF(Table1[[#This Row],[Số còn phải thu ĐK]]&lt;&gt;0,0,IF(Table1[[#This Row],[Phân loại]]="Bán hàng",Table1[[#This Row],[Tổng giá trị]],-Table1[[#This Row],[Tổng giá trị]]))</f>
        <v>-54299</v>
      </c>
      <c r="Q3578" s="35">
        <f t="shared" si="845"/>
        <v>-54299</v>
      </c>
      <c r="R3578" s="7">
        <f>Table1[[#This Row],[Số còn phải thu ĐK]]+Table1[[#This Row],[Giá Trị HD sau CK]]-Table1[[#This Row],[Số tiền đã thu]]</f>
        <v>0</v>
      </c>
      <c r="S3578" s="6">
        <f>IF(Table1[[#This Row],[Ngày hóa đơn]]&lt;&gt;"",Table1[[#This Row],[Ngày hóa đơn]],IF(Table1[[#This Row],[Ngày hạch toán]]&lt;&gt;"",Table1[[#This Row],[Ngày hạch toán]],""))</f>
        <v>46077</v>
      </c>
      <c r="T3578" s="7"/>
      <c r="U3578" s="6">
        <f>IF(Table1[[#This Row],[Ngày tính CN]]="","",S3578+T3578)</f>
        <v>46077</v>
      </c>
      <c r="V3578" s="35">
        <f ca="1">IF(Table1[[#This Row],[Hạn thanh toán]]="","",IF((U3578-NOW())&lt;0,0,(U3578-NOW())))</f>
        <v>0</v>
      </c>
      <c r="W3578" s="35"/>
      <c r="X3578" s="35" t="str">
        <f t="shared" ca="1" si="846"/>
        <v/>
      </c>
      <c r="Y3578" s="2" t="str">
        <f t="shared" si="847"/>
        <v>Đã thanh toán</v>
      </c>
      <c r="Z3578" s="51">
        <f t="shared" si="840"/>
        <v>46077</v>
      </c>
      <c r="AA3578" s="51">
        <f t="shared" si="841"/>
        <v>46107</v>
      </c>
      <c r="AD3578" s="2" t="str">
        <f>VLOOKUP($A3578,MA_KH!$A:$Q,MA_KH!O$1,0)</f>
        <v>SEVEN</v>
      </c>
      <c r="AE3578" s="2" t="str">
        <f>VLOOKUP($A3578,MA_KH!$A:$Q,MA_KH!P$1,0)</f>
        <v>CÔNG TY CỔ PHẦN SEVEN SYSTEM VIỆT NAM</v>
      </c>
    </row>
    <row r="3579" spans="1:31" ht="25.5" hidden="1" customHeight="1" x14ac:dyDescent="0.2">
      <c r="A3579" s="30" t="s">
        <v>22400</v>
      </c>
      <c r="B3579" s="30" t="s">
        <v>4194</v>
      </c>
      <c r="C3579" s="37">
        <v>46077</v>
      </c>
      <c r="D3579" s="30" t="s">
        <v>24295</v>
      </c>
      <c r="E3579" s="37">
        <v>46077</v>
      </c>
      <c r="F3579" s="30"/>
      <c r="G3579" s="30" t="s">
        <v>24296</v>
      </c>
      <c r="H3579" s="38">
        <v>30884</v>
      </c>
      <c r="I3579" s="67">
        <v>0</v>
      </c>
      <c r="J3579" s="38">
        <v>2471</v>
      </c>
      <c r="K3579" s="38">
        <v>33355</v>
      </c>
      <c r="L3579" s="68" t="s">
        <v>41</v>
      </c>
      <c r="M3579" s="6">
        <v>46107</v>
      </c>
      <c r="O3579" s="35">
        <f>IF(Table1[[#This Row],[Phân loại]]="Tồn đầu kỳ",Table1[[#This Row],[Tổng giá trị]],0)</f>
        <v>0</v>
      </c>
      <c r="P3579" s="7">
        <f>IF(Table1[[#This Row],[Số còn phải thu ĐK]]&lt;&gt;0,0,IF(Table1[[#This Row],[Phân loại]]="Bán hàng",Table1[[#This Row],[Tổng giá trị]],-Table1[[#This Row],[Tổng giá trị]]))</f>
        <v>-33355</v>
      </c>
      <c r="Q3579" s="35">
        <f t="shared" si="845"/>
        <v>-33355</v>
      </c>
      <c r="R3579" s="7">
        <f>Table1[[#This Row],[Số còn phải thu ĐK]]+Table1[[#This Row],[Giá Trị HD sau CK]]-Table1[[#This Row],[Số tiền đã thu]]</f>
        <v>0</v>
      </c>
      <c r="S3579" s="6">
        <f>IF(Table1[[#This Row],[Ngày hóa đơn]]&lt;&gt;"",Table1[[#This Row],[Ngày hóa đơn]],IF(Table1[[#This Row],[Ngày hạch toán]]&lt;&gt;"",Table1[[#This Row],[Ngày hạch toán]],""))</f>
        <v>46077</v>
      </c>
      <c r="T3579" s="7"/>
      <c r="U3579" s="6">
        <f>IF(Table1[[#This Row],[Ngày tính CN]]="","",S3579+T3579)</f>
        <v>46077</v>
      </c>
      <c r="V3579" s="35">
        <f ca="1">IF(Table1[[#This Row],[Hạn thanh toán]]="","",IF((U3579-NOW())&lt;0,0,(U3579-NOW())))</f>
        <v>0</v>
      </c>
      <c r="W3579" s="35"/>
      <c r="X3579" s="35" t="str">
        <f t="shared" ca="1" si="846"/>
        <v/>
      </c>
      <c r="Y3579" s="2" t="str">
        <f t="shared" si="847"/>
        <v>Đã thanh toán</v>
      </c>
      <c r="Z3579" s="51">
        <f t="shared" si="840"/>
        <v>46077</v>
      </c>
      <c r="AA3579" s="51">
        <f t="shared" si="841"/>
        <v>46107</v>
      </c>
      <c r="AD3579" s="2" t="str">
        <f>VLOOKUP($A3579,MA_KH!$A:$Q,MA_KH!O$1,0)</f>
        <v>SEVEN</v>
      </c>
      <c r="AE3579" s="2" t="str">
        <f>VLOOKUP($A3579,MA_KH!$A:$Q,MA_KH!P$1,0)</f>
        <v>CÔNG TY CỔ PHẦN SEVEN SYSTEM VIỆT NAM</v>
      </c>
    </row>
    <row r="3580" spans="1:31" ht="25.5" hidden="1" customHeight="1" x14ac:dyDescent="0.2">
      <c r="A3580" s="30" t="s">
        <v>22400</v>
      </c>
      <c r="B3580" s="30" t="s">
        <v>4194</v>
      </c>
      <c r="C3580" s="37">
        <v>46077</v>
      </c>
      <c r="D3580" s="30" t="s">
        <v>24297</v>
      </c>
      <c r="E3580" s="37">
        <v>46077</v>
      </c>
      <c r="F3580" s="30"/>
      <c r="G3580" s="30" t="s">
        <v>24298</v>
      </c>
      <c r="H3580" s="38">
        <v>106116</v>
      </c>
      <c r="I3580" s="67">
        <v>0</v>
      </c>
      <c r="J3580" s="38">
        <v>8489</v>
      </c>
      <c r="K3580" s="38">
        <v>114605</v>
      </c>
      <c r="L3580" s="68" t="s">
        <v>41</v>
      </c>
      <c r="M3580" s="6">
        <v>46107</v>
      </c>
      <c r="O3580" s="35">
        <f>IF(Table1[[#This Row],[Phân loại]]="Tồn đầu kỳ",Table1[[#This Row],[Tổng giá trị]],0)</f>
        <v>0</v>
      </c>
      <c r="P3580" s="7">
        <f>IF(Table1[[#This Row],[Số còn phải thu ĐK]]&lt;&gt;0,0,IF(Table1[[#This Row],[Phân loại]]="Bán hàng",Table1[[#This Row],[Tổng giá trị]],-Table1[[#This Row],[Tổng giá trị]]))</f>
        <v>-114605</v>
      </c>
      <c r="Q3580" s="35">
        <f t="shared" si="845"/>
        <v>-114605</v>
      </c>
      <c r="R3580" s="7">
        <f>Table1[[#This Row],[Số còn phải thu ĐK]]+Table1[[#This Row],[Giá Trị HD sau CK]]-Table1[[#This Row],[Số tiền đã thu]]</f>
        <v>0</v>
      </c>
      <c r="S3580" s="6">
        <f>IF(Table1[[#This Row],[Ngày hóa đơn]]&lt;&gt;"",Table1[[#This Row],[Ngày hóa đơn]],IF(Table1[[#This Row],[Ngày hạch toán]]&lt;&gt;"",Table1[[#This Row],[Ngày hạch toán]],""))</f>
        <v>46077</v>
      </c>
      <c r="T3580" s="7"/>
      <c r="U3580" s="6">
        <f>IF(Table1[[#This Row],[Ngày tính CN]]="","",S3580+T3580)</f>
        <v>46077</v>
      </c>
      <c r="V3580" s="35">
        <f ca="1">IF(Table1[[#This Row],[Hạn thanh toán]]="","",IF((U3580-NOW())&lt;0,0,(U3580-NOW())))</f>
        <v>0</v>
      </c>
      <c r="W3580" s="35"/>
      <c r="X3580" s="35" t="str">
        <f t="shared" ca="1" si="846"/>
        <v/>
      </c>
      <c r="Y3580" s="2" t="str">
        <f t="shared" si="847"/>
        <v>Đã thanh toán</v>
      </c>
      <c r="Z3580" s="51">
        <f t="shared" si="840"/>
        <v>46077</v>
      </c>
      <c r="AA3580" s="51">
        <f t="shared" si="841"/>
        <v>46107</v>
      </c>
      <c r="AD3580" s="2" t="str">
        <f>VLOOKUP($A3580,MA_KH!$A:$Q,MA_KH!O$1,0)</f>
        <v>SEVEN</v>
      </c>
      <c r="AE3580" s="2" t="str">
        <f>VLOOKUP($A3580,MA_KH!$A:$Q,MA_KH!P$1,0)</f>
        <v>CÔNG TY CỔ PHẦN SEVEN SYSTEM VIỆT NAM</v>
      </c>
    </row>
    <row r="3581" spans="1:31" ht="25.5" hidden="1" customHeight="1" x14ac:dyDescent="0.2">
      <c r="A3581" s="30" t="s">
        <v>22400</v>
      </c>
      <c r="B3581" s="30" t="s">
        <v>4194</v>
      </c>
      <c r="C3581" s="37">
        <v>46078</v>
      </c>
      <c r="D3581" s="30" t="s">
        <v>24330</v>
      </c>
      <c r="E3581" s="37">
        <v>46078</v>
      </c>
      <c r="F3581" s="30"/>
      <c r="G3581" s="30" t="s">
        <v>24331</v>
      </c>
      <c r="H3581" s="38">
        <v>33518</v>
      </c>
      <c r="I3581" s="67">
        <v>0</v>
      </c>
      <c r="J3581" s="38">
        <v>2681</v>
      </c>
      <c r="K3581" s="38">
        <v>36199</v>
      </c>
      <c r="L3581" s="68" t="s">
        <v>41</v>
      </c>
      <c r="M3581" s="6">
        <v>46107</v>
      </c>
      <c r="O3581" s="35">
        <f>IF(Table1[[#This Row],[Phân loại]]="Tồn đầu kỳ",Table1[[#This Row],[Tổng giá trị]],0)</f>
        <v>0</v>
      </c>
      <c r="P3581" s="7">
        <f>IF(Table1[[#This Row],[Số còn phải thu ĐK]]&lt;&gt;0,0,IF(Table1[[#This Row],[Phân loại]]="Bán hàng",Table1[[#This Row],[Tổng giá trị]],-Table1[[#This Row],[Tổng giá trị]]))</f>
        <v>-36199</v>
      </c>
      <c r="Q3581" s="35">
        <f t="shared" si="845"/>
        <v>-36199</v>
      </c>
      <c r="R3581" s="7">
        <f>Table1[[#This Row],[Số còn phải thu ĐK]]+Table1[[#This Row],[Giá Trị HD sau CK]]-Table1[[#This Row],[Số tiền đã thu]]</f>
        <v>0</v>
      </c>
      <c r="S3581" s="6">
        <f>IF(Table1[[#This Row],[Ngày hóa đơn]]&lt;&gt;"",Table1[[#This Row],[Ngày hóa đơn]],IF(Table1[[#This Row],[Ngày hạch toán]]&lt;&gt;"",Table1[[#This Row],[Ngày hạch toán]],""))</f>
        <v>46078</v>
      </c>
      <c r="T3581" s="7"/>
      <c r="U3581" s="6">
        <f>IF(Table1[[#This Row],[Ngày tính CN]]="","",S3581+T3581)</f>
        <v>46078</v>
      </c>
      <c r="V3581" s="35">
        <f ca="1">IF(Table1[[#This Row],[Hạn thanh toán]]="","",IF((U3581-NOW())&lt;0,0,(U3581-NOW())))</f>
        <v>0</v>
      </c>
      <c r="W3581" s="35"/>
      <c r="X3581" s="35" t="str">
        <f t="shared" ca="1" si="846"/>
        <v/>
      </c>
      <c r="Y3581" s="2" t="str">
        <f t="shared" si="847"/>
        <v>Đã thanh toán</v>
      </c>
      <c r="Z3581" s="51">
        <f t="shared" si="840"/>
        <v>46078</v>
      </c>
      <c r="AA3581" s="51">
        <f t="shared" si="841"/>
        <v>46107</v>
      </c>
      <c r="AD3581" s="2" t="str">
        <f>VLOOKUP($A3581,MA_KH!$A:$Q,MA_KH!O$1,0)</f>
        <v>SEVEN</v>
      </c>
      <c r="AE3581" s="2" t="str">
        <f>VLOOKUP($A3581,MA_KH!$A:$Q,MA_KH!P$1,0)</f>
        <v>CÔNG TY CỔ PHẦN SEVEN SYSTEM VIỆT NAM</v>
      </c>
    </row>
    <row r="3582" spans="1:31" ht="25.5" hidden="1" customHeight="1" x14ac:dyDescent="0.2">
      <c r="A3582" s="30" t="s">
        <v>22400</v>
      </c>
      <c r="B3582" s="30" t="s">
        <v>4194</v>
      </c>
      <c r="C3582" s="37">
        <v>46078</v>
      </c>
      <c r="D3582" s="30" t="s">
        <v>24332</v>
      </c>
      <c r="E3582" s="37">
        <v>46078</v>
      </c>
      <c r="F3582" s="30"/>
      <c r="G3582" s="30" t="s">
        <v>24333</v>
      </c>
      <c r="H3582" s="38">
        <v>106116</v>
      </c>
      <c r="I3582" s="67">
        <v>0</v>
      </c>
      <c r="J3582" s="38">
        <v>8489</v>
      </c>
      <c r="K3582" s="38">
        <v>114605</v>
      </c>
      <c r="L3582" s="68" t="s">
        <v>41</v>
      </c>
      <c r="M3582" s="6">
        <v>46107</v>
      </c>
      <c r="O3582" s="35">
        <f>IF(Table1[[#This Row],[Phân loại]]="Tồn đầu kỳ",Table1[[#This Row],[Tổng giá trị]],0)</f>
        <v>0</v>
      </c>
      <c r="P3582" s="7">
        <f>IF(Table1[[#This Row],[Số còn phải thu ĐK]]&lt;&gt;0,0,IF(Table1[[#This Row],[Phân loại]]="Bán hàng",Table1[[#This Row],[Tổng giá trị]],-Table1[[#This Row],[Tổng giá trị]]))</f>
        <v>-114605</v>
      </c>
      <c r="Q3582" s="35">
        <f t="shared" si="845"/>
        <v>-114605</v>
      </c>
      <c r="R3582" s="7">
        <f>Table1[[#This Row],[Số còn phải thu ĐK]]+Table1[[#This Row],[Giá Trị HD sau CK]]-Table1[[#This Row],[Số tiền đã thu]]</f>
        <v>0</v>
      </c>
      <c r="S3582" s="6">
        <f>IF(Table1[[#This Row],[Ngày hóa đơn]]&lt;&gt;"",Table1[[#This Row],[Ngày hóa đơn]],IF(Table1[[#This Row],[Ngày hạch toán]]&lt;&gt;"",Table1[[#This Row],[Ngày hạch toán]],""))</f>
        <v>46078</v>
      </c>
      <c r="T3582" s="7"/>
      <c r="U3582" s="6">
        <f>IF(Table1[[#This Row],[Ngày tính CN]]="","",S3582+T3582)</f>
        <v>46078</v>
      </c>
      <c r="V3582" s="35">
        <f ca="1">IF(Table1[[#This Row],[Hạn thanh toán]]="","",IF((U3582-NOW())&lt;0,0,(U3582-NOW())))</f>
        <v>0</v>
      </c>
      <c r="W3582" s="35"/>
      <c r="X3582" s="35" t="str">
        <f t="shared" ca="1" si="846"/>
        <v/>
      </c>
      <c r="Y3582" s="2" t="str">
        <f t="shared" si="847"/>
        <v>Đã thanh toán</v>
      </c>
      <c r="Z3582" s="51">
        <f t="shared" si="840"/>
        <v>46078</v>
      </c>
      <c r="AA3582" s="51">
        <f t="shared" si="841"/>
        <v>46107</v>
      </c>
      <c r="AD3582" s="2" t="str">
        <f>VLOOKUP($A3582,MA_KH!$A:$Q,MA_KH!O$1,0)</f>
        <v>SEVEN</v>
      </c>
      <c r="AE3582" s="2" t="str">
        <f>VLOOKUP($A3582,MA_KH!$A:$Q,MA_KH!P$1,0)</f>
        <v>CÔNG TY CỔ PHẦN SEVEN SYSTEM VIỆT NAM</v>
      </c>
    </row>
    <row r="3583" spans="1:31" ht="25.5" hidden="1" customHeight="1" x14ac:dyDescent="0.2">
      <c r="A3583" s="30" t="s">
        <v>22400</v>
      </c>
      <c r="B3583" s="30" t="s">
        <v>4194</v>
      </c>
      <c r="C3583" s="37">
        <v>46078</v>
      </c>
      <c r="D3583" s="30" t="s">
        <v>24334</v>
      </c>
      <c r="E3583" s="37">
        <v>46078</v>
      </c>
      <c r="F3583" s="30"/>
      <c r="G3583" s="30" t="s">
        <v>24335</v>
      </c>
      <c r="H3583" s="38">
        <v>16759</v>
      </c>
      <c r="I3583" s="67">
        <v>0</v>
      </c>
      <c r="J3583" s="38">
        <v>1341</v>
      </c>
      <c r="K3583" s="38">
        <v>18100</v>
      </c>
      <c r="L3583" s="68" t="s">
        <v>41</v>
      </c>
      <c r="M3583" s="6">
        <v>46107</v>
      </c>
      <c r="O3583" s="35">
        <f>IF(Table1[[#This Row],[Phân loại]]="Tồn đầu kỳ",Table1[[#This Row],[Tổng giá trị]],0)</f>
        <v>0</v>
      </c>
      <c r="P3583" s="7">
        <f>IF(Table1[[#This Row],[Số còn phải thu ĐK]]&lt;&gt;0,0,IF(Table1[[#This Row],[Phân loại]]="Bán hàng",Table1[[#This Row],[Tổng giá trị]],-Table1[[#This Row],[Tổng giá trị]]))</f>
        <v>-18100</v>
      </c>
      <c r="Q3583" s="35">
        <f t="shared" si="845"/>
        <v>-18100</v>
      </c>
      <c r="R3583" s="7">
        <f>Table1[[#This Row],[Số còn phải thu ĐK]]+Table1[[#This Row],[Giá Trị HD sau CK]]-Table1[[#This Row],[Số tiền đã thu]]</f>
        <v>0</v>
      </c>
      <c r="S3583" s="6">
        <f>IF(Table1[[#This Row],[Ngày hóa đơn]]&lt;&gt;"",Table1[[#This Row],[Ngày hóa đơn]],IF(Table1[[#This Row],[Ngày hạch toán]]&lt;&gt;"",Table1[[#This Row],[Ngày hạch toán]],""))</f>
        <v>46078</v>
      </c>
      <c r="T3583" s="7"/>
      <c r="U3583" s="6">
        <f>IF(Table1[[#This Row],[Ngày tính CN]]="","",S3583+T3583)</f>
        <v>46078</v>
      </c>
      <c r="V3583" s="35">
        <f ca="1">IF(Table1[[#This Row],[Hạn thanh toán]]="","",IF((U3583-NOW())&lt;0,0,(U3583-NOW())))</f>
        <v>0</v>
      </c>
      <c r="W3583" s="35"/>
      <c r="X3583" s="35" t="str">
        <f t="shared" ca="1" si="846"/>
        <v/>
      </c>
      <c r="Y3583" s="2" t="str">
        <f t="shared" si="847"/>
        <v>Đã thanh toán</v>
      </c>
      <c r="Z3583" s="51">
        <f t="shared" si="840"/>
        <v>46078</v>
      </c>
      <c r="AA3583" s="51">
        <f t="shared" si="841"/>
        <v>46107</v>
      </c>
      <c r="AD3583" s="2" t="str">
        <f>VLOOKUP($A3583,MA_KH!$A:$Q,MA_KH!O$1,0)</f>
        <v>SEVEN</v>
      </c>
      <c r="AE3583" s="2" t="str">
        <f>VLOOKUP($A3583,MA_KH!$A:$Q,MA_KH!P$1,0)</f>
        <v>CÔNG TY CỔ PHẦN SEVEN SYSTEM VIỆT NAM</v>
      </c>
    </row>
    <row r="3584" spans="1:31" ht="25.5" hidden="1" customHeight="1" x14ac:dyDescent="0.2">
      <c r="A3584" s="30" t="s">
        <v>22400</v>
      </c>
      <c r="B3584" s="30" t="s">
        <v>4194</v>
      </c>
      <c r="C3584" s="37">
        <v>46078</v>
      </c>
      <c r="D3584" s="30" t="s">
        <v>24336</v>
      </c>
      <c r="E3584" s="37">
        <v>46078</v>
      </c>
      <c r="F3584" s="30"/>
      <c r="G3584" s="30" t="s">
        <v>24337</v>
      </c>
      <c r="H3584" s="38">
        <v>16759</v>
      </c>
      <c r="I3584" s="67">
        <v>0</v>
      </c>
      <c r="J3584" s="38">
        <v>1341</v>
      </c>
      <c r="K3584" s="38">
        <v>18100</v>
      </c>
      <c r="L3584" s="68" t="s">
        <v>41</v>
      </c>
      <c r="M3584" s="6">
        <v>46107</v>
      </c>
      <c r="O3584" s="35">
        <f>IF(Table1[[#This Row],[Phân loại]]="Tồn đầu kỳ",Table1[[#This Row],[Tổng giá trị]],0)</f>
        <v>0</v>
      </c>
      <c r="P3584" s="7">
        <f>IF(Table1[[#This Row],[Số còn phải thu ĐK]]&lt;&gt;0,0,IF(Table1[[#This Row],[Phân loại]]="Bán hàng",Table1[[#This Row],[Tổng giá trị]],-Table1[[#This Row],[Tổng giá trị]]))</f>
        <v>-18100</v>
      </c>
      <c r="Q3584" s="35">
        <f t="shared" si="845"/>
        <v>-18100</v>
      </c>
      <c r="R3584" s="7">
        <f>Table1[[#This Row],[Số còn phải thu ĐK]]+Table1[[#This Row],[Giá Trị HD sau CK]]-Table1[[#This Row],[Số tiền đã thu]]</f>
        <v>0</v>
      </c>
      <c r="S3584" s="6">
        <f>IF(Table1[[#This Row],[Ngày hóa đơn]]&lt;&gt;"",Table1[[#This Row],[Ngày hóa đơn]],IF(Table1[[#This Row],[Ngày hạch toán]]&lt;&gt;"",Table1[[#This Row],[Ngày hạch toán]],""))</f>
        <v>46078</v>
      </c>
      <c r="T3584" s="7"/>
      <c r="U3584" s="6">
        <f>IF(Table1[[#This Row],[Ngày tính CN]]="","",S3584+T3584)</f>
        <v>46078</v>
      </c>
      <c r="V3584" s="35">
        <f ca="1">IF(Table1[[#This Row],[Hạn thanh toán]]="","",IF((U3584-NOW())&lt;0,0,(U3584-NOW())))</f>
        <v>0</v>
      </c>
      <c r="W3584" s="35"/>
      <c r="X3584" s="35" t="str">
        <f t="shared" ca="1" si="846"/>
        <v/>
      </c>
      <c r="Y3584" s="2" t="str">
        <f t="shared" si="847"/>
        <v>Đã thanh toán</v>
      </c>
      <c r="Z3584" s="51">
        <f t="shared" si="840"/>
        <v>46078</v>
      </c>
      <c r="AA3584" s="51">
        <f t="shared" si="841"/>
        <v>46107</v>
      </c>
      <c r="AD3584" s="2" t="str">
        <f>VLOOKUP($A3584,MA_KH!$A:$Q,MA_KH!O$1,0)</f>
        <v>SEVEN</v>
      </c>
      <c r="AE3584" s="2" t="str">
        <f>VLOOKUP($A3584,MA_KH!$A:$Q,MA_KH!P$1,0)</f>
        <v>CÔNG TY CỔ PHẦN SEVEN SYSTEM VIỆT NAM</v>
      </c>
    </row>
    <row r="3585" spans="1:31" ht="25.5" hidden="1" customHeight="1" x14ac:dyDescent="0.2">
      <c r="A3585" s="30" t="s">
        <v>22400</v>
      </c>
      <c r="B3585" s="30" t="s">
        <v>4194</v>
      </c>
      <c r="C3585" s="37">
        <v>46078</v>
      </c>
      <c r="D3585" s="30" t="s">
        <v>24338</v>
      </c>
      <c r="E3585" s="37">
        <v>46078</v>
      </c>
      <c r="F3585" s="30"/>
      <c r="G3585" s="30" t="s">
        <v>24339</v>
      </c>
      <c r="H3585" s="38">
        <v>16759</v>
      </c>
      <c r="I3585" s="67">
        <v>0</v>
      </c>
      <c r="J3585" s="38">
        <v>1341</v>
      </c>
      <c r="K3585" s="38">
        <v>18100</v>
      </c>
      <c r="L3585" s="68" t="s">
        <v>41</v>
      </c>
      <c r="M3585" s="6">
        <v>46107</v>
      </c>
      <c r="O3585" s="35">
        <f>IF(Table1[[#This Row],[Phân loại]]="Tồn đầu kỳ",Table1[[#This Row],[Tổng giá trị]],0)</f>
        <v>0</v>
      </c>
      <c r="P3585" s="7">
        <f>IF(Table1[[#This Row],[Số còn phải thu ĐK]]&lt;&gt;0,0,IF(Table1[[#This Row],[Phân loại]]="Bán hàng",Table1[[#This Row],[Tổng giá trị]],-Table1[[#This Row],[Tổng giá trị]]))</f>
        <v>-18100</v>
      </c>
      <c r="Q3585" s="35">
        <f t="shared" si="845"/>
        <v>-18100</v>
      </c>
      <c r="R3585" s="7">
        <f>Table1[[#This Row],[Số còn phải thu ĐK]]+Table1[[#This Row],[Giá Trị HD sau CK]]-Table1[[#This Row],[Số tiền đã thu]]</f>
        <v>0</v>
      </c>
      <c r="S3585" s="6">
        <f>IF(Table1[[#This Row],[Ngày hóa đơn]]&lt;&gt;"",Table1[[#This Row],[Ngày hóa đơn]],IF(Table1[[#This Row],[Ngày hạch toán]]&lt;&gt;"",Table1[[#This Row],[Ngày hạch toán]],""))</f>
        <v>46078</v>
      </c>
      <c r="T3585" s="7"/>
      <c r="U3585" s="6">
        <f>IF(Table1[[#This Row],[Ngày tính CN]]="","",S3585+T3585)</f>
        <v>46078</v>
      </c>
      <c r="V3585" s="35">
        <f ca="1">IF(Table1[[#This Row],[Hạn thanh toán]]="","",IF((U3585-NOW())&lt;0,0,(U3585-NOW())))</f>
        <v>0</v>
      </c>
      <c r="W3585" s="35"/>
      <c r="X3585" s="35" t="str">
        <f t="shared" ca="1" si="846"/>
        <v/>
      </c>
      <c r="Y3585" s="2" t="str">
        <f t="shared" si="847"/>
        <v>Đã thanh toán</v>
      </c>
      <c r="Z3585" s="51">
        <f t="shared" si="840"/>
        <v>46078</v>
      </c>
      <c r="AA3585" s="51">
        <f t="shared" si="841"/>
        <v>46107</v>
      </c>
      <c r="AD3585" s="2" t="str">
        <f>VLOOKUP($A3585,MA_KH!$A:$Q,MA_KH!O$1,0)</f>
        <v>SEVEN</v>
      </c>
      <c r="AE3585" s="2" t="str">
        <f>VLOOKUP($A3585,MA_KH!$A:$Q,MA_KH!P$1,0)</f>
        <v>CÔNG TY CỔ PHẦN SEVEN SYSTEM VIỆT NAM</v>
      </c>
    </row>
    <row r="3586" spans="1:31" ht="25.5" hidden="1" customHeight="1" x14ac:dyDescent="0.2">
      <c r="A3586" s="30" t="s">
        <v>22400</v>
      </c>
      <c r="B3586" s="30" t="s">
        <v>4194</v>
      </c>
      <c r="C3586" s="37">
        <v>46078</v>
      </c>
      <c r="D3586" s="30" t="s">
        <v>24340</v>
      </c>
      <c r="E3586" s="37">
        <v>46078</v>
      </c>
      <c r="F3586" s="30"/>
      <c r="G3586" s="30" t="s">
        <v>24341</v>
      </c>
      <c r="H3586" s="38">
        <v>16759</v>
      </c>
      <c r="I3586" s="67">
        <v>0</v>
      </c>
      <c r="J3586" s="38">
        <v>1341</v>
      </c>
      <c r="K3586" s="38">
        <v>18100</v>
      </c>
      <c r="L3586" s="68" t="s">
        <v>41</v>
      </c>
      <c r="M3586" s="6">
        <v>46107</v>
      </c>
      <c r="O3586" s="35">
        <f>IF(Table1[[#This Row],[Phân loại]]="Tồn đầu kỳ",Table1[[#This Row],[Tổng giá trị]],0)</f>
        <v>0</v>
      </c>
      <c r="P3586" s="7">
        <f>IF(Table1[[#This Row],[Số còn phải thu ĐK]]&lt;&gt;0,0,IF(Table1[[#This Row],[Phân loại]]="Bán hàng",Table1[[#This Row],[Tổng giá trị]],-Table1[[#This Row],[Tổng giá trị]]))</f>
        <v>-18100</v>
      </c>
      <c r="Q3586" s="35">
        <f t="shared" si="845"/>
        <v>-18100</v>
      </c>
      <c r="R3586" s="7">
        <f>Table1[[#This Row],[Số còn phải thu ĐK]]+Table1[[#This Row],[Giá Trị HD sau CK]]-Table1[[#This Row],[Số tiền đã thu]]</f>
        <v>0</v>
      </c>
      <c r="S3586" s="6">
        <f>IF(Table1[[#This Row],[Ngày hóa đơn]]&lt;&gt;"",Table1[[#This Row],[Ngày hóa đơn]],IF(Table1[[#This Row],[Ngày hạch toán]]&lt;&gt;"",Table1[[#This Row],[Ngày hạch toán]],""))</f>
        <v>46078</v>
      </c>
      <c r="T3586" s="7"/>
      <c r="U3586" s="6">
        <f>IF(Table1[[#This Row],[Ngày tính CN]]="","",S3586+T3586)</f>
        <v>46078</v>
      </c>
      <c r="V3586" s="35">
        <f ca="1">IF(Table1[[#This Row],[Hạn thanh toán]]="","",IF((U3586-NOW())&lt;0,0,(U3586-NOW())))</f>
        <v>0</v>
      </c>
      <c r="W3586" s="35"/>
      <c r="X3586" s="35" t="str">
        <f t="shared" ca="1" si="846"/>
        <v/>
      </c>
      <c r="Y3586" s="2" t="str">
        <f t="shared" si="847"/>
        <v>Đã thanh toán</v>
      </c>
      <c r="Z3586" s="51">
        <f t="shared" si="840"/>
        <v>46078</v>
      </c>
      <c r="AA3586" s="51">
        <f t="shared" si="841"/>
        <v>46107</v>
      </c>
      <c r="AD3586" s="2" t="str">
        <f>VLOOKUP($A3586,MA_KH!$A:$Q,MA_KH!O$1,0)</f>
        <v>SEVEN</v>
      </c>
      <c r="AE3586" s="2" t="str">
        <f>VLOOKUP($A3586,MA_KH!$A:$Q,MA_KH!P$1,0)</f>
        <v>CÔNG TY CỔ PHẦN SEVEN SYSTEM VIỆT NAM</v>
      </c>
    </row>
    <row r="3587" spans="1:31" ht="25.5" hidden="1" customHeight="1" x14ac:dyDescent="0.2">
      <c r="A3587" s="30" t="s">
        <v>22400</v>
      </c>
      <c r="B3587" s="30" t="s">
        <v>4194</v>
      </c>
      <c r="C3587" s="37">
        <v>46078</v>
      </c>
      <c r="D3587" s="30" t="s">
        <v>24471</v>
      </c>
      <c r="E3587" s="37">
        <v>46078</v>
      </c>
      <c r="F3587" s="30"/>
      <c r="G3587" s="30" t="s">
        <v>24342</v>
      </c>
      <c r="H3587" s="38">
        <v>106116</v>
      </c>
      <c r="I3587" s="67">
        <v>0</v>
      </c>
      <c r="J3587" s="38">
        <v>8489</v>
      </c>
      <c r="K3587" s="38">
        <v>114605</v>
      </c>
      <c r="L3587" s="68" t="s">
        <v>41</v>
      </c>
      <c r="M3587" s="6">
        <v>46107</v>
      </c>
      <c r="O3587" s="35">
        <f>IF(Table1[[#This Row],[Phân loại]]="Tồn đầu kỳ",Table1[[#This Row],[Tổng giá trị]],0)</f>
        <v>0</v>
      </c>
      <c r="P3587" s="7">
        <f>IF(Table1[[#This Row],[Số còn phải thu ĐK]]&lt;&gt;0,0,IF(Table1[[#This Row],[Phân loại]]="Bán hàng",Table1[[#This Row],[Tổng giá trị]],-Table1[[#This Row],[Tổng giá trị]]))</f>
        <v>-114605</v>
      </c>
      <c r="Q3587" s="35">
        <f t="shared" si="845"/>
        <v>-114605</v>
      </c>
      <c r="R3587" s="7">
        <f>Table1[[#This Row],[Số còn phải thu ĐK]]+Table1[[#This Row],[Giá Trị HD sau CK]]-Table1[[#This Row],[Số tiền đã thu]]</f>
        <v>0</v>
      </c>
      <c r="S3587" s="6">
        <f>IF(Table1[[#This Row],[Ngày hóa đơn]]&lt;&gt;"",Table1[[#This Row],[Ngày hóa đơn]],IF(Table1[[#This Row],[Ngày hạch toán]]&lt;&gt;"",Table1[[#This Row],[Ngày hạch toán]],""))</f>
        <v>46078</v>
      </c>
      <c r="T3587" s="7"/>
      <c r="U3587" s="6">
        <f>IF(Table1[[#This Row],[Ngày tính CN]]="","",S3587+T3587)</f>
        <v>46078</v>
      </c>
      <c r="V3587" s="35">
        <f ca="1">IF(Table1[[#This Row],[Hạn thanh toán]]="","",IF((U3587-NOW())&lt;0,0,(U3587-NOW())))</f>
        <v>0</v>
      </c>
      <c r="W3587" s="35"/>
      <c r="X3587" s="35" t="str">
        <f t="shared" ca="1" si="846"/>
        <v/>
      </c>
      <c r="Y3587" s="2" t="str">
        <f t="shared" si="847"/>
        <v>Đã thanh toán</v>
      </c>
      <c r="Z3587" s="51">
        <f t="shared" si="840"/>
        <v>46078</v>
      </c>
      <c r="AA3587" s="51">
        <f t="shared" si="841"/>
        <v>46107</v>
      </c>
      <c r="AD3587" s="2" t="str">
        <f>VLOOKUP($A3587,MA_KH!$A:$Q,MA_KH!O$1,0)</f>
        <v>SEVEN</v>
      </c>
      <c r="AE3587" s="2" t="str">
        <f>VLOOKUP($A3587,MA_KH!$A:$Q,MA_KH!P$1,0)</f>
        <v>CÔNG TY CỔ PHẦN SEVEN SYSTEM VIỆT NAM</v>
      </c>
    </row>
    <row r="3588" spans="1:31" ht="25.5" hidden="1" customHeight="1" x14ac:dyDescent="0.2">
      <c r="A3588" s="30" t="s">
        <v>22400</v>
      </c>
      <c r="B3588" s="30" t="s">
        <v>4194</v>
      </c>
      <c r="C3588" s="37">
        <v>46078</v>
      </c>
      <c r="D3588" s="30" t="s">
        <v>24472</v>
      </c>
      <c r="E3588" s="37">
        <v>46078</v>
      </c>
      <c r="F3588" s="30"/>
      <c r="G3588" s="30" t="s">
        <v>24345</v>
      </c>
      <c r="H3588" s="38">
        <v>318348</v>
      </c>
      <c r="I3588" s="67">
        <v>0</v>
      </c>
      <c r="J3588" s="38">
        <v>25468</v>
      </c>
      <c r="K3588" s="38">
        <v>343816</v>
      </c>
      <c r="L3588" s="68" t="s">
        <v>41</v>
      </c>
      <c r="M3588" s="6">
        <v>46107</v>
      </c>
      <c r="O3588" s="35">
        <f>IF(Table1[[#This Row],[Phân loại]]="Tồn đầu kỳ",Table1[[#This Row],[Tổng giá trị]],0)</f>
        <v>0</v>
      </c>
      <c r="P3588" s="7">
        <f>IF(Table1[[#This Row],[Số còn phải thu ĐK]]&lt;&gt;0,0,IF(Table1[[#This Row],[Phân loại]]="Bán hàng",Table1[[#This Row],[Tổng giá trị]],-Table1[[#This Row],[Tổng giá trị]]))</f>
        <v>-343816</v>
      </c>
      <c r="Q3588" s="35">
        <f t="shared" si="845"/>
        <v>-343816</v>
      </c>
      <c r="R3588" s="7">
        <f>Table1[[#This Row],[Số còn phải thu ĐK]]+Table1[[#This Row],[Giá Trị HD sau CK]]-Table1[[#This Row],[Số tiền đã thu]]</f>
        <v>0</v>
      </c>
      <c r="S3588" s="6">
        <f>IF(Table1[[#This Row],[Ngày hóa đơn]]&lt;&gt;"",Table1[[#This Row],[Ngày hóa đơn]],IF(Table1[[#This Row],[Ngày hạch toán]]&lt;&gt;"",Table1[[#This Row],[Ngày hạch toán]],""))</f>
        <v>46078</v>
      </c>
      <c r="T3588" s="7"/>
      <c r="U3588" s="6">
        <f>IF(Table1[[#This Row],[Ngày tính CN]]="","",S3588+T3588)</f>
        <v>46078</v>
      </c>
      <c r="V3588" s="35">
        <f ca="1">IF(Table1[[#This Row],[Hạn thanh toán]]="","",IF((U3588-NOW())&lt;0,0,(U3588-NOW())))</f>
        <v>0</v>
      </c>
      <c r="W3588" s="35"/>
      <c r="X3588" s="35" t="str">
        <f t="shared" ca="1" si="846"/>
        <v/>
      </c>
      <c r="Y3588" s="2" t="str">
        <f t="shared" si="847"/>
        <v>Đã thanh toán</v>
      </c>
      <c r="Z3588" s="51">
        <f t="shared" ref="Z3588:Z3651" si="848">IF(S3588="","",S3588)</f>
        <v>46078</v>
      </c>
      <c r="AA3588" s="51">
        <f t="shared" ref="AA3588:AA3651" si="849">IF(M3588="","",M3588)</f>
        <v>46107</v>
      </c>
      <c r="AD3588" s="2" t="str">
        <f>VLOOKUP($A3588,MA_KH!$A:$Q,MA_KH!O$1,0)</f>
        <v>SEVEN</v>
      </c>
      <c r="AE3588" s="2" t="str">
        <f>VLOOKUP($A3588,MA_KH!$A:$Q,MA_KH!P$1,0)</f>
        <v>CÔNG TY CỔ PHẦN SEVEN SYSTEM VIỆT NAM</v>
      </c>
    </row>
    <row r="3589" spans="1:31" ht="25.5" hidden="1" customHeight="1" x14ac:dyDescent="0.2">
      <c r="A3589" s="30" t="s">
        <v>22400</v>
      </c>
      <c r="B3589" s="30" t="s">
        <v>4194</v>
      </c>
      <c r="C3589" s="37">
        <v>46078</v>
      </c>
      <c r="D3589" s="30" t="s">
        <v>24473</v>
      </c>
      <c r="E3589" s="37">
        <v>46078</v>
      </c>
      <c r="F3589" s="30"/>
      <c r="G3589" s="30" t="s">
        <v>24346</v>
      </c>
      <c r="H3589" s="38">
        <v>318348</v>
      </c>
      <c r="I3589" s="67">
        <v>0</v>
      </c>
      <c r="J3589" s="38">
        <v>25468</v>
      </c>
      <c r="K3589" s="38">
        <v>343816</v>
      </c>
      <c r="L3589" s="68" t="s">
        <v>41</v>
      </c>
      <c r="M3589" s="6">
        <v>46107</v>
      </c>
      <c r="O3589" s="35">
        <f>IF(Table1[[#This Row],[Phân loại]]="Tồn đầu kỳ",Table1[[#This Row],[Tổng giá trị]],0)</f>
        <v>0</v>
      </c>
      <c r="P3589" s="7">
        <f>IF(Table1[[#This Row],[Số còn phải thu ĐK]]&lt;&gt;0,0,IF(Table1[[#This Row],[Phân loại]]="Bán hàng",Table1[[#This Row],[Tổng giá trị]],-Table1[[#This Row],[Tổng giá trị]]))</f>
        <v>-343816</v>
      </c>
      <c r="Q3589" s="35">
        <f t="shared" si="845"/>
        <v>-343816</v>
      </c>
      <c r="R3589" s="7">
        <f>Table1[[#This Row],[Số còn phải thu ĐK]]+Table1[[#This Row],[Giá Trị HD sau CK]]-Table1[[#This Row],[Số tiền đã thu]]</f>
        <v>0</v>
      </c>
      <c r="S3589" s="6">
        <f>IF(Table1[[#This Row],[Ngày hóa đơn]]&lt;&gt;"",Table1[[#This Row],[Ngày hóa đơn]],IF(Table1[[#This Row],[Ngày hạch toán]]&lt;&gt;"",Table1[[#This Row],[Ngày hạch toán]],""))</f>
        <v>46078</v>
      </c>
      <c r="T3589" s="7"/>
      <c r="U3589" s="6">
        <f>IF(Table1[[#This Row],[Ngày tính CN]]="","",S3589+T3589)</f>
        <v>46078</v>
      </c>
      <c r="V3589" s="35">
        <f ca="1">IF(Table1[[#This Row],[Hạn thanh toán]]="","",IF((U3589-NOW())&lt;0,0,(U3589-NOW())))</f>
        <v>0</v>
      </c>
      <c r="W3589" s="35"/>
      <c r="X3589" s="35" t="str">
        <f t="shared" ca="1" si="846"/>
        <v/>
      </c>
      <c r="Y3589" s="2" t="str">
        <f t="shared" si="847"/>
        <v>Đã thanh toán</v>
      </c>
      <c r="Z3589" s="51">
        <f t="shared" si="848"/>
        <v>46078</v>
      </c>
      <c r="AA3589" s="51">
        <f t="shared" si="849"/>
        <v>46107</v>
      </c>
      <c r="AD3589" s="2" t="str">
        <f>VLOOKUP($A3589,MA_KH!$A:$Q,MA_KH!O$1,0)</f>
        <v>SEVEN</v>
      </c>
      <c r="AE3589" s="2" t="str">
        <f>VLOOKUP($A3589,MA_KH!$A:$Q,MA_KH!P$1,0)</f>
        <v>CÔNG TY CỔ PHẦN SEVEN SYSTEM VIỆT NAM</v>
      </c>
    </row>
    <row r="3590" spans="1:31" ht="25.5" hidden="1" customHeight="1" x14ac:dyDescent="0.2">
      <c r="A3590" s="30" t="s">
        <v>22400</v>
      </c>
      <c r="B3590" s="30" t="s">
        <v>4194</v>
      </c>
      <c r="C3590" s="37">
        <v>46078</v>
      </c>
      <c r="D3590" s="30" t="s">
        <v>24343</v>
      </c>
      <c r="E3590" s="37">
        <v>46078</v>
      </c>
      <c r="F3590" s="30"/>
      <c r="G3590" s="30" t="s">
        <v>24344</v>
      </c>
      <c r="H3590" s="38">
        <v>318348</v>
      </c>
      <c r="I3590" s="67">
        <v>0</v>
      </c>
      <c r="J3590" s="38">
        <v>25468</v>
      </c>
      <c r="K3590" s="38">
        <v>343816</v>
      </c>
      <c r="L3590" s="68" t="s">
        <v>41</v>
      </c>
      <c r="M3590" s="6">
        <v>46107</v>
      </c>
      <c r="O3590" s="35">
        <f>IF(Table1[[#This Row],[Phân loại]]="Tồn đầu kỳ",Table1[[#This Row],[Tổng giá trị]],0)</f>
        <v>0</v>
      </c>
      <c r="P3590" s="7">
        <f>IF(Table1[[#This Row],[Số còn phải thu ĐK]]&lt;&gt;0,0,IF(Table1[[#This Row],[Phân loại]]="Bán hàng",Table1[[#This Row],[Tổng giá trị]],-Table1[[#This Row],[Tổng giá trị]]))</f>
        <v>-343816</v>
      </c>
      <c r="Q3590" s="35">
        <f t="shared" si="845"/>
        <v>-343816</v>
      </c>
      <c r="R3590" s="7">
        <f>Table1[[#This Row],[Số còn phải thu ĐK]]+Table1[[#This Row],[Giá Trị HD sau CK]]-Table1[[#This Row],[Số tiền đã thu]]</f>
        <v>0</v>
      </c>
      <c r="S3590" s="6">
        <f>IF(Table1[[#This Row],[Ngày hóa đơn]]&lt;&gt;"",Table1[[#This Row],[Ngày hóa đơn]],IF(Table1[[#This Row],[Ngày hạch toán]]&lt;&gt;"",Table1[[#This Row],[Ngày hạch toán]],""))</f>
        <v>46078</v>
      </c>
      <c r="T3590" s="7"/>
      <c r="U3590" s="6">
        <f>IF(Table1[[#This Row],[Ngày tính CN]]="","",S3590+T3590)</f>
        <v>46078</v>
      </c>
      <c r="V3590" s="35">
        <f ca="1">IF(Table1[[#This Row],[Hạn thanh toán]]="","",IF((U3590-NOW())&lt;0,0,(U3590-NOW())))</f>
        <v>0</v>
      </c>
      <c r="W3590" s="35"/>
      <c r="X3590" s="35" t="str">
        <f t="shared" ca="1" si="846"/>
        <v/>
      </c>
      <c r="Y3590" s="2" t="str">
        <f t="shared" si="847"/>
        <v>Đã thanh toán</v>
      </c>
      <c r="Z3590" s="51">
        <f t="shared" si="848"/>
        <v>46078</v>
      </c>
      <c r="AA3590" s="51">
        <f t="shared" si="849"/>
        <v>46107</v>
      </c>
      <c r="AD3590" s="2" t="str">
        <f>VLOOKUP($A3590,MA_KH!$A:$Q,MA_KH!O$1,0)</f>
        <v>SEVEN</v>
      </c>
      <c r="AE3590" s="2" t="str">
        <f>VLOOKUP($A3590,MA_KH!$A:$Q,MA_KH!P$1,0)</f>
        <v>CÔNG TY CỔ PHẦN SEVEN SYSTEM VIỆT NAM</v>
      </c>
    </row>
    <row r="3591" spans="1:31" ht="25.5" hidden="1" customHeight="1" x14ac:dyDescent="0.2">
      <c r="A3591" s="30" t="s">
        <v>22400</v>
      </c>
      <c r="B3591" s="30" t="s">
        <v>4194</v>
      </c>
      <c r="C3591" s="37">
        <v>46078</v>
      </c>
      <c r="D3591" s="30" t="s">
        <v>24347</v>
      </c>
      <c r="E3591" s="37">
        <v>46078</v>
      </c>
      <c r="F3591" s="30"/>
      <c r="G3591" s="30" t="s">
        <v>24348</v>
      </c>
      <c r="H3591" s="38">
        <v>19717</v>
      </c>
      <c r="I3591" s="67">
        <v>0</v>
      </c>
      <c r="J3591" s="38">
        <v>1577</v>
      </c>
      <c r="K3591" s="38">
        <v>21294</v>
      </c>
      <c r="L3591" s="68" t="s">
        <v>41</v>
      </c>
      <c r="M3591" s="6">
        <v>46107</v>
      </c>
      <c r="O3591" s="35">
        <f>IF(Table1[[#This Row],[Phân loại]]="Tồn đầu kỳ",Table1[[#This Row],[Tổng giá trị]],0)</f>
        <v>0</v>
      </c>
      <c r="P3591" s="7">
        <f>IF(Table1[[#This Row],[Số còn phải thu ĐK]]&lt;&gt;0,0,IF(Table1[[#This Row],[Phân loại]]="Bán hàng",Table1[[#This Row],[Tổng giá trị]],-Table1[[#This Row],[Tổng giá trị]]))</f>
        <v>-21294</v>
      </c>
      <c r="Q3591" s="35">
        <f t="shared" si="845"/>
        <v>-21294</v>
      </c>
      <c r="R3591" s="7">
        <f>Table1[[#This Row],[Số còn phải thu ĐK]]+Table1[[#This Row],[Giá Trị HD sau CK]]-Table1[[#This Row],[Số tiền đã thu]]</f>
        <v>0</v>
      </c>
      <c r="S3591" s="6">
        <f>IF(Table1[[#This Row],[Ngày hóa đơn]]&lt;&gt;"",Table1[[#This Row],[Ngày hóa đơn]],IF(Table1[[#This Row],[Ngày hạch toán]]&lt;&gt;"",Table1[[#This Row],[Ngày hạch toán]],""))</f>
        <v>46078</v>
      </c>
      <c r="T3591" s="7"/>
      <c r="U3591" s="6">
        <f>IF(Table1[[#This Row],[Ngày tính CN]]="","",S3591+T3591)</f>
        <v>46078</v>
      </c>
      <c r="V3591" s="35">
        <f ca="1">IF(Table1[[#This Row],[Hạn thanh toán]]="","",IF((U3591-NOW())&lt;0,0,(U3591-NOW())))</f>
        <v>0</v>
      </c>
      <c r="W3591" s="35"/>
      <c r="X3591" s="35" t="str">
        <f t="shared" ca="1" si="846"/>
        <v/>
      </c>
      <c r="Y3591" s="2" t="str">
        <f t="shared" si="847"/>
        <v>Đã thanh toán</v>
      </c>
      <c r="Z3591" s="51">
        <f t="shared" si="848"/>
        <v>46078</v>
      </c>
      <c r="AA3591" s="51">
        <f t="shared" si="849"/>
        <v>46107</v>
      </c>
      <c r="AD3591" s="2" t="str">
        <f>VLOOKUP($A3591,MA_KH!$A:$Q,MA_KH!O$1,0)</f>
        <v>SEVEN</v>
      </c>
      <c r="AE3591" s="2" t="str">
        <f>VLOOKUP($A3591,MA_KH!$A:$Q,MA_KH!P$1,0)</f>
        <v>CÔNG TY CỔ PHẦN SEVEN SYSTEM VIỆT NAM</v>
      </c>
    </row>
    <row r="3592" spans="1:31" ht="25.5" hidden="1" customHeight="1" x14ac:dyDescent="0.2">
      <c r="A3592" s="30" t="s">
        <v>22400</v>
      </c>
      <c r="B3592" s="30" t="s">
        <v>4194</v>
      </c>
      <c r="C3592" s="37">
        <v>46078</v>
      </c>
      <c r="D3592" s="30" t="s">
        <v>24349</v>
      </c>
      <c r="E3592" s="37">
        <v>46078</v>
      </c>
      <c r="F3592" s="30"/>
      <c r="G3592" s="30" t="s">
        <v>24350</v>
      </c>
      <c r="H3592" s="38">
        <v>16759</v>
      </c>
      <c r="I3592" s="67">
        <v>0</v>
      </c>
      <c r="J3592" s="38">
        <v>1341</v>
      </c>
      <c r="K3592" s="38">
        <v>18100</v>
      </c>
      <c r="L3592" s="68" t="s">
        <v>41</v>
      </c>
      <c r="M3592" s="6">
        <v>46107</v>
      </c>
      <c r="O3592" s="35">
        <f>IF(Table1[[#This Row],[Phân loại]]="Tồn đầu kỳ",Table1[[#This Row],[Tổng giá trị]],0)</f>
        <v>0</v>
      </c>
      <c r="P3592" s="7">
        <f>IF(Table1[[#This Row],[Số còn phải thu ĐK]]&lt;&gt;0,0,IF(Table1[[#This Row],[Phân loại]]="Bán hàng",Table1[[#This Row],[Tổng giá trị]],-Table1[[#This Row],[Tổng giá trị]]))</f>
        <v>-18100</v>
      </c>
      <c r="Q3592" s="35">
        <f t="shared" si="845"/>
        <v>-18100</v>
      </c>
      <c r="R3592" s="7">
        <f>Table1[[#This Row],[Số còn phải thu ĐK]]+Table1[[#This Row],[Giá Trị HD sau CK]]-Table1[[#This Row],[Số tiền đã thu]]</f>
        <v>0</v>
      </c>
      <c r="S3592" s="6">
        <f>IF(Table1[[#This Row],[Ngày hóa đơn]]&lt;&gt;"",Table1[[#This Row],[Ngày hóa đơn]],IF(Table1[[#This Row],[Ngày hạch toán]]&lt;&gt;"",Table1[[#This Row],[Ngày hạch toán]],""))</f>
        <v>46078</v>
      </c>
      <c r="T3592" s="7"/>
      <c r="U3592" s="6">
        <f>IF(Table1[[#This Row],[Ngày tính CN]]="","",S3592+T3592)</f>
        <v>46078</v>
      </c>
      <c r="V3592" s="35">
        <f ca="1">IF(Table1[[#This Row],[Hạn thanh toán]]="","",IF((U3592-NOW())&lt;0,0,(U3592-NOW())))</f>
        <v>0</v>
      </c>
      <c r="W3592" s="35"/>
      <c r="X3592" s="35" t="str">
        <f t="shared" ca="1" si="846"/>
        <v/>
      </c>
      <c r="Y3592" s="2" t="str">
        <f t="shared" si="847"/>
        <v>Đã thanh toán</v>
      </c>
      <c r="Z3592" s="51">
        <f t="shared" si="848"/>
        <v>46078</v>
      </c>
      <c r="AA3592" s="51">
        <f t="shared" si="849"/>
        <v>46107</v>
      </c>
      <c r="AD3592" s="2" t="str">
        <f>VLOOKUP($A3592,MA_KH!$A:$Q,MA_KH!O$1,0)</f>
        <v>SEVEN</v>
      </c>
      <c r="AE3592" s="2" t="str">
        <f>VLOOKUP($A3592,MA_KH!$A:$Q,MA_KH!P$1,0)</f>
        <v>CÔNG TY CỔ PHẦN SEVEN SYSTEM VIỆT NAM</v>
      </c>
    </row>
    <row r="3593" spans="1:31" ht="25.5" hidden="1" customHeight="1" x14ac:dyDescent="0.2">
      <c r="A3593" s="30" t="s">
        <v>22400</v>
      </c>
      <c r="B3593" s="30" t="s">
        <v>4194</v>
      </c>
      <c r="C3593" s="37">
        <v>46078</v>
      </c>
      <c r="D3593" s="30" t="s">
        <v>24351</v>
      </c>
      <c r="E3593" s="37">
        <v>46078</v>
      </c>
      <c r="F3593" s="30"/>
      <c r="G3593" s="30" t="s">
        <v>24352</v>
      </c>
      <c r="H3593" s="38">
        <v>33518</v>
      </c>
      <c r="I3593" s="67">
        <v>0</v>
      </c>
      <c r="J3593" s="38">
        <v>2681</v>
      </c>
      <c r="K3593" s="38">
        <v>36199</v>
      </c>
      <c r="L3593" s="68" t="s">
        <v>41</v>
      </c>
      <c r="M3593" s="6">
        <v>46107</v>
      </c>
      <c r="O3593" s="35">
        <f>IF(Table1[[#This Row],[Phân loại]]="Tồn đầu kỳ",Table1[[#This Row],[Tổng giá trị]],0)</f>
        <v>0</v>
      </c>
      <c r="P3593" s="7">
        <f>IF(Table1[[#This Row],[Số còn phải thu ĐK]]&lt;&gt;0,0,IF(Table1[[#This Row],[Phân loại]]="Bán hàng",Table1[[#This Row],[Tổng giá trị]],-Table1[[#This Row],[Tổng giá trị]]))</f>
        <v>-36199</v>
      </c>
      <c r="Q3593" s="35">
        <f t="shared" si="845"/>
        <v>-36199</v>
      </c>
      <c r="R3593" s="7">
        <f>Table1[[#This Row],[Số còn phải thu ĐK]]+Table1[[#This Row],[Giá Trị HD sau CK]]-Table1[[#This Row],[Số tiền đã thu]]</f>
        <v>0</v>
      </c>
      <c r="S3593" s="6">
        <f>IF(Table1[[#This Row],[Ngày hóa đơn]]&lt;&gt;"",Table1[[#This Row],[Ngày hóa đơn]],IF(Table1[[#This Row],[Ngày hạch toán]]&lt;&gt;"",Table1[[#This Row],[Ngày hạch toán]],""))</f>
        <v>46078</v>
      </c>
      <c r="T3593" s="7"/>
      <c r="U3593" s="6">
        <f>IF(Table1[[#This Row],[Ngày tính CN]]="","",S3593+T3593)</f>
        <v>46078</v>
      </c>
      <c r="V3593" s="35">
        <f ca="1">IF(Table1[[#This Row],[Hạn thanh toán]]="","",IF((U3593-NOW())&lt;0,0,(U3593-NOW())))</f>
        <v>0</v>
      </c>
      <c r="W3593" s="35"/>
      <c r="X3593" s="35" t="str">
        <f t="shared" ca="1" si="846"/>
        <v/>
      </c>
      <c r="Y3593" s="2" t="str">
        <f t="shared" si="847"/>
        <v>Đã thanh toán</v>
      </c>
      <c r="Z3593" s="51">
        <f t="shared" si="848"/>
        <v>46078</v>
      </c>
      <c r="AA3593" s="51">
        <f t="shared" si="849"/>
        <v>46107</v>
      </c>
      <c r="AD3593" s="2" t="str">
        <f>VLOOKUP($A3593,MA_KH!$A:$Q,MA_KH!O$1,0)</f>
        <v>SEVEN</v>
      </c>
      <c r="AE3593" s="2" t="str">
        <f>VLOOKUP($A3593,MA_KH!$A:$Q,MA_KH!P$1,0)</f>
        <v>CÔNG TY CỔ PHẦN SEVEN SYSTEM VIỆT NAM</v>
      </c>
    </row>
    <row r="3594" spans="1:31" ht="25.5" hidden="1" customHeight="1" x14ac:dyDescent="0.2">
      <c r="A3594" s="30" t="s">
        <v>22401</v>
      </c>
      <c r="B3594" s="30" t="s">
        <v>4493</v>
      </c>
      <c r="C3594" s="37">
        <v>46078</v>
      </c>
      <c r="D3594" s="30" t="s">
        <v>24353</v>
      </c>
      <c r="E3594" s="37">
        <v>46078</v>
      </c>
      <c r="F3594" s="30"/>
      <c r="G3594" s="30" t="s">
        <v>24354</v>
      </c>
      <c r="H3594" s="38">
        <v>106116</v>
      </c>
      <c r="I3594" s="67">
        <v>0</v>
      </c>
      <c r="J3594" s="38">
        <v>8489</v>
      </c>
      <c r="K3594" s="38">
        <v>114605</v>
      </c>
      <c r="L3594" s="68" t="s">
        <v>41</v>
      </c>
      <c r="M3594" s="6">
        <v>46107</v>
      </c>
      <c r="O3594" s="35">
        <f>IF(Table1[[#This Row],[Phân loại]]="Tồn đầu kỳ",Table1[[#This Row],[Tổng giá trị]],0)</f>
        <v>0</v>
      </c>
      <c r="P3594" s="7">
        <f>IF(Table1[[#This Row],[Số còn phải thu ĐK]]&lt;&gt;0,0,IF(Table1[[#This Row],[Phân loại]]="Bán hàng",Table1[[#This Row],[Tổng giá trị]],-Table1[[#This Row],[Tổng giá trị]]))</f>
        <v>-114605</v>
      </c>
      <c r="Q3594" s="35">
        <f t="shared" si="845"/>
        <v>-114605</v>
      </c>
      <c r="R3594" s="7">
        <f>Table1[[#This Row],[Số còn phải thu ĐK]]+Table1[[#This Row],[Giá Trị HD sau CK]]-Table1[[#This Row],[Số tiền đã thu]]</f>
        <v>0</v>
      </c>
      <c r="S3594" s="6">
        <f>IF(Table1[[#This Row],[Ngày hóa đơn]]&lt;&gt;"",Table1[[#This Row],[Ngày hóa đơn]],IF(Table1[[#This Row],[Ngày hạch toán]]&lt;&gt;"",Table1[[#This Row],[Ngày hạch toán]],""))</f>
        <v>46078</v>
      </c>
      <c r="T3594" s="7"/>
      <c r="U3594" s="6">
        <f>IF(Table1[[#This Row],[Ngày tính CN]]="","",S3594+T3594)</f>
        <v>46078</v>
      </c>
      <c r="V3594" s="35">
        <f ca="1">IF(Table1[[#This Row],[Hạn thanh toán]]="","",IF((U3594-NOW())&lt;0,0,(U3594-NOW())))</f>
        <v>0</v>
      </c>
      <c r="W3594" s="35"/>
      <c r="X3594" s="35" t="str">
        <f t="shared" ca="1" si="846"/>
        <v/>
      </c>
      <c r="Y3594" s="2" t="str">
        <f t="shared" si="847"/>
        <v>Đã thanh toán</v>
      </c>
      <c r="Z3594" s="51">
        <f t="shared" si="848"/>
        <v>46078</v>
      </c>
      <c r="AA3594" s="51">
        <f t="shared" si="849"/>
        <v>46107</v>
      </c>
      <c r="AD3594" s="2" t="str">
        <f>VLOOKUP($A3594,MA_KH!$A:$Q,MA_KH!O$1,0)</f>
        <v>SEVEN</v>
      </c>
      <c r="AE3594" s="2" t="str">
        <f>VLOOKUP($A3594,MA_KH!$A:$Q,MA_KH!P$1,0)</f>
        <v>CÔNG TY CỔ PHẦN SEVEN SYSTEM VIỆT NAM</v>
      </c>
    </row>
    <row r="3595" spans="1:31" ht="25.5" hidden="1" customHeight="1" x14ac:dyDescent="0.2">
      <c r="A3595" s="30" t="s">
        <v>22401</v>
      </c>
      <c r="B3595" s="30" t="s">
        <v>4493</v>
      </c>
      <c r="C3595" s="37">
        <v>46078</v>
      </c>
      <c r="D3595" s="30" t="s">
        <v>24355</v>
      </c>
      <c r="E3595" s="37">
        <v>46078</v>
      </c>
      <c r="F3595" s="30"/>
      <c r="G3595" s="30" t="s">
        <v>24356</v>
      </c>
      <c r="H3595" s="38">
        <v>61768</v>
      </c>
      <c r="I3595" s="67">
        <v>0</v>
      </c>
      <c r="J3595" s="38">
        <v>4941</v>
      </c>
      <c r="K3595" s="38">
        <v>66709</v>
      </c>
      <c r="L3595" s="68" t="s">
        <v>41</v>
      </c>
      <c r="M3595" s="6">
        <v>46107</v>
      </c>
      <c r="O3595" s="35">
        <f>IF(Table1[[#This Row],[Phân loại]]="Tồn đầu kỳ",Table1[[#This Row],[Tổng giá trị]],0)</f>
        <v>0</v>
      </c>
      <c r="P3595" s="7">
        <f>IF(Table1[[#This Row],[Số còn phải thu ĐK]]&lt;&gt;0,0,IF(Table1[[#This Row],[Phân loại]]="Bán hàng",Table1[[#This Row],[Tổng giá trị]],-Table1[[#This Row],[Tổng giá trị]]))</f>
        <v>-66709</v>
      </c>
      <c r="Q3595" s="35">
        <f t="shared" si="845"/>
        <v>-66709</v>
      </c>
      <c r="R3595" s="7">
        <f>Table1[[#This Row],[Số còn phải thu ĐK]]+Table1[[#This Row],[Giá Trị HD sau CK]]-Table1[[#This Row],[Số tiền đã thu]]</f>
        <v>0</v>
      </c>
      <c r="S3595" s="6">
        <f>IF(Table1[[#This Row],[Ngày hóa đơn]]&lt;&gt;"",Table1[[#This Row],[Ngày hóa đơn]],IF(Table1[[#This Row],[Ngày hạch toán]]&lt;&gt;"",Table1[[#This Row],[Ngày hạch toán]],""))</f>
        <v>46078</v>
      </c>
      <c r="T3595" s="7"/>
      <c r="U3595" s="6">
        <f>IF(Table1[[#This Row],[Ngày tính CN]]="","",S3595+T3595)</f>
        <v>46078</v>
      </c>
      <c r="V3595" s="35">
        <f ca="1">IF(Table1[[#This Row],[Hạn thanh toán]]="","",IF((U3595-NOW())&lt;0,0,(U3595-NOW())))</f>
        <v>0</v>
      </c>
      <c r="W3595" s="35"/>
      <c r="X3595" s="35" t="str">
        <f t="shared" ca="1" si="846"/>
        <v/>
      </c>
      <c r="Y3595" s="2" t="str">
        <f t="shared" si="847"/>
        <v>Đã thanh toán</v>
      </c>
      <c r="Z3595" s="51">
        <f t="shared" si="848"/>
        <v>46078</v>
      </c>
      <c r="AA3595" s="51">
        <f t="shared" si="849"/>
        <v>46107</v>
      </c>
      <c r="AD3595" s="2" t="str">
        <f>VLOOKUP($A3595,MA_KH!$A:$Q,MA_KH!O$1,0)</f>
        <v>SEVEN</v>
      </c>
      <c r="AE3595" s="2" t="str">
        <f>VLOOKUP($A3595,MA_KH!$A:$Q,MA_KH!P$1,0)</f>
        <v>CÔNG TY CỔ PHẦN SEVEN SYSTEM VIỆT NAM</v>
      </c>
    </row>
    <row r="3596" spans="1:31" ht="25.5" hidden="1" customHeight="1" x14ac:dyDescent="0.2">
      <c r="A3596" s="30" t="s">
        <v>22400</v>
      </c>
      <c r="B3596" s="30" t="s">
        <v>4194</v>
      </c>
      <c r="C3596" s="37">
        <v>46079</v>
      </c>
      <c r="D3596" s="30" t="s">
        <v>24377</v>
      </c>
      <c r="E3596" s="37">
        <v>46079</v>
      </c>
      <c r="F3596" s="30"/>
      <c r="G3596" s="30" t="s">
        <v>24378</v>
      </c>
      <c r="H3596" s="38">
        <v>30884</v>
      </c>
      <c r="I3596" s="67">
        <v>0</v>
      </c>
      <c r="J3596" s="38">
        <v>2471</v>
      </c>
      <c r="K3596" s="38">
        <v>33355</v>
      </c>
      <c r="L3596" s="68" t="s">
        <v>41</v>
      </c>
      <c r="M3596" s="6">
        <v>46107</v>
      </c>
      <c r="O3596" s="35">
        <f>IF(Table1[[#This Row],[Phân loại]]="Tồn đầu kỳ",Table1[[#This Row],[Tổng giá trị]],0)</f>
        <v>0</v>
      </c>
      <c r="P3596" s="7">
        <f>IF(Table1[[#This Row],[Số còn phải thu ĐK]]&lt;&gt;0,0,IF(Table1[[#This Row],[Phân loại]]="Bán hàng",Table1[[#This Row],[Tổng giá trị]],-Table1[[#This Row],[Tổng giá trị]]))</f>
        <v>-33355</v>
      </c>
      <c r="Q3596" s="35">
        <f t="shared" si="845"/>
        <v>-33355</v>
      </c>
      <c r="R3596" s="7">
        <f>Table1[[#This Row],[Số còn phải thu ĐK]]+Table1[[#This Row],[Giá Trị HD sau CK]]-Table1[[#This Row],[Số tiền đã thu]]</f>
        <v>0</v>
      </c>
      <c r="S3596" s="6">
        <f>IF(Table1[[#This Row],[Ngày hóa đơn]]&lt;&gt;"",Table1[[#This Row],[Ngày hóa đơn]],IF(Table1[[#This Row],[Ngày hạch toán]]&lt;&gt;"",Table1[[#This Row],[Ngày hạch toán]],""))</f>
        <v>46079</v>
      </c>
      <c r="T3596" s="7"/>
      <c r="U3596" s="6">
        <f>IF(Table1[[#This Row],[Ngày tính CN]]="","",S3596+T3596)</f>
        <v>46079</v>
      </c>
      <c r="V3596" s="35">
        <f ca="1">IF(Table1[[#This Row],[Hạn thanh toán]]="","",IF((U3596-NOW())&lt;0,0,(U3596-NOW())))</f>
        <v>0</v>
      </c>
      <c r="W3596" s="35"/>
      <c r="X3596" s="35" t="str">
        <f t="shared" ca="1" si="846"/>
        <v/>
      </c>
      <c r="Y3596" s="2" t="str">
        <f t="shared" si="847"/>
        <v>Đã thanh toán</v>
      </c>
      <c r="Z3596" s="51">
        <f t="shared" si="848"/>
        <v>46079</v>
      </c>
      <c r="AA3596" s="51">
        <f t="shared" si="849"/>
        <v>46107</v>
      </c>
      <c r="AD3596" s="2" t="str">
        <f>VLOOKUP($A3596,MA_KH!$A:$Q,MA_KH!O$1,0)</f>
        <v>SEVEN</v>
      </c>
      <c r="AE3596" s="2" t="str">
        <f>VLOOKUP($A3596,MA_KH!$A:$Q,MA_KH!P$1,0)</f>
        <v>CÔNG TY CỔ PHẦN SEVEN SYSTEM VIỆT NAM</v>
      </c>
    </row>
    <row r="3597" spans="1:31" ht="25.5" hidden="1" customHeight="1" x14ac:dyDescent="0.2">
      <c r="A3597" s="30" t="s">
        <v>22400</v>
      </c>
      <c r="B3597" s="30" t="s">
        <v>4194</v>
      </c>
      <c r="C3597" s="37">
        <v>46079</v>
      </c>
      <c r="D3597" s="30" t="s">
        <v>24379</v>
      </c>
      <c r="E3597" s="37">
        <v>46079</v>
      </c>
      <c r="F3597" s="30"/>
      <c r="G3597" s="30" t="s">
        <v>24380</v>
      </c>
      <c r="H3597" s="38">
        <v>106116</v>
      </c>
      <c r="I3597" s="67">
        <v>0</v>
      </c>
      <c r="J3597" s="38">
        <v>8489</v>
      </c>
      <c r="K3597" s="38">
        <v>114605</v>
      </c>
      <c r="L3597" s="68" t="s">
        <v>41</v>
      </c>
      <c r="M3597" s="6">
        <v>46107</v>
      </c>
      <c r="O3597" s="35">
        <f>IF(Table1[[#This Row],[Phân loại]]="Tồn đầu kỳ",Table1[[#This Row],[Tổng giá trị]],0)</f>
        <v>0</v>
      </c>
      <c r="P3597" s="7">
        <f>IF(Table1[[#This Row],[Số còn phải thu ĐK]]&lt;&gt;0,0,IF(Table1[[#This Row],[Phân loại]]="Bán hàng",Table1[[#This Row],[Tổng giá trị]],-Table1[[#This Row],[Tổng giá trị]]))</f>
        <v>-114605</v>
      </c>
      <c r="Q3597" s="35">
        <f t="shared" si="845"/>
        <v>-114605</v>
      </c>
      <c r="R3597" s="7">
        <f>Table1[[#This Row],[Số còn phải thu ĐK]]+Table1[[#This Row],[Giá Trị HD sau CK]]-Table1[[#This Row],[Số tiền đã thu]]</f>
        <v>0</v>
      </c>
      <c r="S3597" s="6">
        <f>IF(Table1[[#This Row],[Ngày hóa đơn]]&lt;&gt;"",Table1[[#This Row],[Ngày hóa đơn]],IF(Table1[[#This Row],[Ngày hạch toán]]&lt;&gt;"",Table1[[#This Row],[Ngày hạch toán]],""))</f>
        <v>46079</v>
      </c>
      <c r="T3597" s="7"/>
      <c r="U3597" s="6">
        <f>IF(Table1[[#This Row],[Ngày tính CN]]="","",S3597+T3597)</f>
        <v>46079</v>
      </c>
      <c r="V3597" s="35">
        <f ca="1">IF(Table1[[#This Row],[Hạn thanh toán]]="","",IF((U3597-NOW())&lt;0,0,(U3597-NOW())))</f>
        <v>0</v>
      </c>
      <c r="W3597" s="35"/>
      <c r="X3597" s="35" t="str">
        <f t="shared" ca="1" si="846"/>
        <v/>
      </c>
      <c r="Y3597" s="2" t="str">
        <f t="shared" si="847"/>
        <v>Đã thanh toán</v>
      </c>
      <c r="Z3597" s="51">
        <f t="shared" si="848"/>
        <v>46079</v>
      </c>
      <c r="AA3597" s="51">
        <f t="shared" si="849"/>
        <v>46107</v>
      </c>
      <c r="AD3597" s="2" t="str">
        <f>VLOOKUP($A3597,MA_KH!$A:$Q,MA_KH!O$1,0)</f>
        <v>SEVEN</v>
      </c>
      <c r="AE3597" s="2" t="str">
        <f>VLOOKUP($A3597,MA_KH!$A:$Q,MA_KH!P$1,0)</f>
        <v>CÔNG TY CỔ PHẦN SEVEN SYSTEM VIỆT NAM</v>
      </c>
    </row>
    <row r="3598" spans="1:31" ht="25.5" hidden="1" customHeight="1" x14ac:dyDescent="0.2">
      <c r="A3598" s="30" t="s">
        <v>22400</v>
      </c>
      <c r="B3598" s="30" t="s">
        <v>4194</v>
      </c>
      <c r="C3598" s="37">
        <v>46079</v>
      </c>
      <c r="D3598" s="30" t="s">
        <v>24381</v>
      </c>
      <c r="E3598" s="37">
        <v>46079</v>
      </c>
      <c r="F3598" s="30"/>
      <c r="G3598" s="30" t="s">
        <v>24382</v>
      </c>
      <c r="H3598" s="38">
        <v>16759</v>
      </c>
      <c r="I3598" s="67">
        <v>0</v>
      </c>
      <c r="J3598" s="38">
        <v>1341</v>
      </c>
      <c r="K3598" s="38">
        <v>18100</v>
      </c>
      <c r="L3598" s="68" t="s">
        <v>41</v>
      </c>
      <c r="M3598" s="6">
        <v>46107</v>
      </c>
      <c r="O3598" s="35">
        <f>IF(Table1[[#This Row],[Phân loại]]="Tồn đầu kỳ",Table1[[#This Row],[Tổng giá trị]],0)</f>
        <v>0</v>
      </c>
      <c r="P3598" s="7">
        <f>IF(Table1[[#This Row],[Số còn phải thu ĐK]]&lt;&gt;0,0,IF(Table1[[#This Row],[Phân loại]]="Bán hàng",Table1[[#This Row],[Tổng giá trị]],-Table1[[#This Row],[Tổng giá trị]]))</f>
        <v>-18100</v>
      </c>
      <c r="Q3598" s="35">
        <f t="shared" si="845"/>
        <v>-18100</v>
      </c>
      <c r="R3598" s="7">
        <f>Table1[[#This Row],[Số còn phải thu ĐK]]+Table1[[#This Row],[Giá Trị HD sau CK]]-Table1[[#This Row],[Số tiền đã thu]]</f>
        <v>0</v>
      </c>
      <c r="S3598" s="6">
        <f>IF(Table1[[#This Row],[Ngày hóa đơn]]&lt;&gt;"",Table1[[#This Row],[Ngày hóa đơn]],IF(Table1[[#This Row],[Ngày hạch toán]]&lt;&gt;"",Table1[[#This Row],[Ngày hạch toán]],""))</f>
        <v>46079</v>
      </c>
      <c r="T3598" s="7"/>
      <c r="U3598" s="6">
        <f>IF(Table1[[#This Row],[Ngày tính CN]]="","",S3598+T3598)</f>
        <v>46079</v>
      </c>
      <c r="V3598" s="35">
        <f ca="1">IF(Table1[[#This Row],[Hạn thanh toán]]="","",IF((U3598-NOW())&lt;0,0,(U3598-NOW())))</f>
        <v>0</v>
      </c>
      <c r="W3598" s="35"/>
      <c r="X3598" s="35" t="str">
        <f t="shared" ca="1" si="846"/>
        <v/>
      </c>
      <c r="Y3598" s="2" t="str">
        <f t="shared" si="847"/>
        <v>Đã thanh toán</v>
      </c>
      <c r="Z3598" s="51">
        <f t="shared" si="848"/>
        <v>46079</v>
      </c>
      <c r="AA3598" s="51">
        <f t="shared" si="849"/>
        <v>46107</v>
      </c>
      <c r="AD3598" s="2" t="str">
        <f>VLOOKUP($A3598,MA_KH!$A:$Q,MA_KH!O$1,0)</f>
        <v>SEVEN</v>
      </c>
      <c r="AE3598" s="2" t="str">
        <f>VLOOKUP($A3598,MA_KH!$A:$Q,MA_KH!P$1,0)</f>
        <v>CÔNG TY CỔ PHẦN SEVEN SYSTEM VIỆT NAM</v>
      </c>
    </row>
    <row r="3599" spans="1:31" ht="25.5" hidden="1" customHeight="1" x14ac:dyDescent="0.2">
      <c r="A3599" s="30" t="s">
        <v>22400</v>
      </c>
      <c r="B3599" s="30" t="s">
        <v>4194</v>
      </c>
      <c r="C3599" s="37">
        <v>46079</v>
      </c>
      <c r="D3599" s="30" t="s">
        <v>24383</v>
      </c>
      <c r="E3599" s="37">
        <v>46079</v>
      </c>
      <c r="F3599" s="30"/>
      <c r="G3599" s="30" t="s">
        <v>24384</v>
      </c>
      <c r="H3599" s="38">
        <v>106116</v>
      </c>
      <c r="I3599" s="67">
        <v>0</v>
      </c>
      <c r="J3599" s="38">
        <v>8489</v>
      </c>
      <c r="K3599" s="38">
        <v>114605</v>
      </c>
      <c r="L3599" s="68" t="s">
        <v>41</v>
      </c>
      <c r="M3599" s="6">
        <v>46107</v>
      </c>
      <c r="O3599" s="35">
        <f>IF(Table1[[#This Row],[Phân loại]]="Tồn đầu kỳ",Table1[[#This Row],[Tổng giá trị]],0)</f>
        <v>0</v>
      </c>
      <c r="P3599" s="7">
        <f>IF(Table1[[#This Row],[Số còn phải thu ĐK]]&lt;&gt;0,0,IF(Table1[[#This Row],[Phân loại]]="Bán hàng",Table1[[#This Row],[Tổng giá trị]],-Table1[[#This Row],[Tổng giá trị]]))</f>
        <v>-114605</v>
      </c>
      <c r="Q3599" s="35">
        <f t="shared" si="845"/>
        <v>-114605</v>
      </c>
      <c r="R3599" s="7">
        <f>Table1[[#This Row],[Số còn phải thu ĐK]]+Table1[[#This Row],[Giá Trị HD sau CK]]-Table1[[#This Row],[Số tiền đã thu]]</f>
        <v>0</v>
      </c>
      <c r="S3599" s="6">
        <f>IF(Table1[[#This Row],[Ngày hóa đơn]]&lt;&gt;"",Table1[[#This Row],[Ngày hóa đơn]],IF(Table1[[#This Row],[Ngày hạch toán]]&lt;&gt;"",Table1[[#This Row],[Ngày hạch toán]],""))</f>
        <v>46079</v>
      </c>
      <c r="T3599" s="7"/>
      <c r="U3599" s="6">
        <f>IF(Table1[[#This Row],[Ngày tính CN]]="","",S3599+T3599)</f>
        <v>46079</v>
      </c>
      <c r="V3599" s="35">
        <f ca="1">IF(Table1[[#This Row],[Hạn thanh toán]]="","",IF((U3599-NOW())&lt;0,0,(U3599-NOW())))</f>
        <v>0</v>
      </c>
      <c r="W3599" s="35"/>
      <c r="X3599" s="35" t="str">
        <f t="shared" ca="1" si="846"/>
        <v/>
      </c>
      <c r="Y3599" s="2" t="str">
        <f t="shared" si="847"/>
        <v>Đã thanh toán</v>
      </c>
      <c r="Z3599" s="51">
        <f t="shared" si="848"/>
        <v>46079</v>
      </c>
      <c r="AA3599" s="51">
        <f t="shared" si="849"/>
        <v>46107</v>
      </c>
      <c r="AD3599" s="2" t="str">
        <f>VLOOKUP($A3599,MA_KH!$A:$Q,MA_KH!O$1,0)</f>
        <v>SEVEN</v>
      </c>
      <c r="AE3599" s="2" t="str">
        <f>VLOOKUP($A3599,MA_KH!$A:$Q,MA_KH!P$1,0)</f>
        <v>CÔNG TY CỔ PHẦN SEVEN SYSTEM VIỆT NAM</v>
      </c>
    </row>
    <row r="3600" spans="1:31" ht="25.5" hidden="1" customHeight="1" x14ac:dyDescent="0.2">
      <c r="A3600" s="30" t="s">
        <v>22399</v>
      </c>
      <c r="B3600" s="30" t="s">
        <v>4196</v>
      </c>
      <c r="C3600" s="37">
        <v>46079</v>
      </c>
      <c r="D3600" s="30" t="s">
        <v>24385</v>
      </c>
      <c r="E3600" s="37">
        <v>46079</v>
      </c>
      <c r="F3600" s="30"/>
      <c r="G3600" s="30" t="s">
        <v>24386</v>
      </c>
      <c r="H3600" s="38">
        <v>61768</v>
      </c>
      <c r="I3600" s="67">
        <v>0</v>
      </c>
      <c r="J3600" s="38">
        <v>4941</v>
      </c>
      <c r="K3600" s="38">
        <v>66709</v>
      </c>
      <c r="L3600" s="68" t="s">
        <v>41</v>
      </c>
      <c r="M3600" s="6">
        <v>46107</v>
      </c>
      <c r="O3600" s="35">
        <f>IF(Table1[[#This Row],[Phân loại]]="Tồn đầu kỳ",Table1[[#This Row],[Tổng giá trị]],0)</f>
        <v>0</v>
      </c>
      <c r="P3600" s="7">
        <f>IF(Table1[[#This Row],[Số còn phải thu ĐK]]&lt;&gt;0,0,IF(Table1[[#This Row],[Phân loại]]="Bán hàng",Table1[[#This Row],[Tổng giá trị]],-Table1[[#This Row],[Tổng giá trị]]))</f>
        <v>-66709</v>
      </c>
      <c r="Q3600" s="35">
        <f t="shared" ref="Q3600:Q3603" si="850">IF(M3600&lt;&gt;"",IF(O3600&lt;&gt;0,O3600,P3600),0)</f>
        <v>-66709</v>
      </c>
      <c r="R3600" s="7">
        <f>Table1[[#This Row],[Số còn phải thu ĐK]]+Table1[[#This Row],[Giá Trị HD sau CK]]-Table1[[#This Row],[Số tiền đã thu]]</f>
        <v>0</v>
      </c>
      <c r="S3600" s="6">
        <f>IF(Table1[[#This Row],[Ngày hóa đơn]]&lt;&gt;"",Table1[[#This Row],[Ngày hóa đơn]],IF(Table1[[#This Row],[Ngày hạch toán]]&lt;&gt;"",Table1[[#This Row],[Ngày hạch toán]],""))</f>
        <v>46079</v>
      </c>
      <c r="T3600" s="7"/>
      <c r="U3600" s="6">
        <f>IF(Table1[[#This Row],[Ngày tính CN]]="","",S3600+T3600)</f>
        <v>46079</v>
      </c>
      <c r="V3600" s="35">
        <f ca="1">IF(Table1[[#This Row],[Hạn thanh toán]]="","",IF((U3600-NOW())&lt;0,0,(U3600-NOW())))</f>
        <v>0</v>
      </c>
      <c r="W3600" s="35"/>
      <c r="X3600" s="35" t="str">
        <f t="shared" ca="1" si="846"/>
        <v/>
      </c>
      <c r="Y3600" s="2" t="str">
        <f t="shared" ref="Y3600:Y3603" si="851">IF(R3600=0,"Đã thanh toán",IF(X3600="","",IF(X3600&lt;=0,"Chưa đến hạn thanh toán",IF(X3600&lt;=30,"Nợ quá hạn 30 ngày",IF(X3600&lt;=60,"Nợ quá hạn từ 30 ngày đến 60 ngày",IF(X3600&lt;=90,"Nợ quá hạn từ 60 ngày đến 90 ngày",IF(X3600&lt;=120,"Nợ quá hạn từ 90 ngày đến 120 ngày","Nợ quá hạn hơn 120 ngày có khả năng mất thanh toán")))))))</f>
        <v>Đã thanh toán</v>
      </c>
      <c r="Z3600" s="51">
        <f t="shared" si="848"/>
        <v>46079</v>
      </c>
      <c r="AA3600" s="51">
        <f t="shared" si="849"/>
        <v>46107</v>
      </c>
      <c r="AD3600" s="2" t="str">
        <f>VLOOKUP($A3600,MA_KH!$A:$Q,MA_KH!O$1,0)</f>
        <v>SEVEN</v>
      </c>
      <c r="AE3600" s="2" t="str">
        <f>VLOOKUP($A3600,MA_KH!$A:$Q,MA_KH!P$1,0)</f>
        <v>CÔNG TY CỔ PHẦN SEVEN SYSTEM VIỆT NAM</v>
      </c>
    </row>
    <row r="3601" spans="1:31" ht="25.5" hidden="1" customHeight="1" x14ac:dyDescent="0.2">
      <c r="A3601" s="30" t="s">
        <v>22399</v>
      </c>
      <c r="B3601" s="30" t="s">
        <v>4196</v>
      </c>
      <c r="C3601" s="37">
        <v>46079</v>
      </c>
      <c r="D3601" s="30" t="s">
        <v>24387</v>
      </c>
      <c r="E3601" s="37">
        <v>46079</v>
      </c>
      <c r="F3601" s="30"/>
      <c r="G3601" s="30" t="s">
        <v>24388</v>
      </c>
      <c r="H3601" s="38">
        <v>30884</v>
      </c>
      <c r="I3601" s="67">
        <v>0</v>
      </c>
      <c r="J3601" s="38">
        <v>2471</v>
      </c>
      <c r="K3601" s="38">
        <v>33355</v>
      </c>
      <c r="L3601" s="68" t="s">
        <v>41</v>
      </c>
      <c r="M3601" s="6">
        <v>46107</v>
      </c>
      <c r="O3601" s="35">
        <f>IF(Table1[[#This Row],[Phân loại]]="Tồn đầu kỳ",Table1[[#This Row],[Tổng giá trị]],0)</f>
        <v>0</v>
      </c>
      <c r="P3601" s="7">
        <f>IF(Table1[[#This Row],[Số còn phải thu ĐK]]&lt;&gt;0,0,IF(Table1[[#This Row],[Phân loại]]="Bán hàng",Table1[[#This Row],[Tổng giá trị]],-Table1[[#This Row],[Tổng giá trị]]))</f>
        <v>-33355</v>
      </c>
      <c r="Q3601" s="35">
        <f t="shared" si="850"/>
        <v>-33355</v>
      </c>
      <c r="R3601" s="7">
        <f>Table1[[#This Row],[Số còn phải thu ĐK]]+Table1[[#This Row],[Giá Trị HD sau CK]]-Table1[[#This Row],[Số tiền đã thu]]</f>
        <v>0</v>
      </c>
      <c r="S3601" s="6">
        <f>IF(Table1[[#This Row],[Ngày hóa đơn]]&lt;&gt;"",Table1[[#This Row],[Ngày hóa đơn]],IF(Table1[[#This Row],[Ngày hạch toán]]&lt;&gt;"",Table1[[#This Row],[Ngày hạch toán]],""))</f>
        <v>46079</v>
      </c>
      <c r="T3601" s="7"/>
      <c r="U3601" s="6">
        <f>IF(Table1[[#This Row],[Ngày tính CN]]="","",S3601+T3601)</f>
        <v>46079</v>
      </c>
      <c r="V3601" s="35">
        <f ca="1">IF(Table1[[#This Row],[Hạn thanh toán]]="","",IF((U3601-NOW())&lt;0,0,(U3601-NOW())))</f>
        <v>0</v>
      </c>
      <c r="W3601" s="35"/>
      <c r="X3601" s="35" t="str">
        <f t="shared" ca="1" si="846"/>
        <v/>
      </c>
      <c r="Y3601" s="2" t="str">
        <f t="shared" si="851"/>
        <v>Đã thanh toán</v>
      </c>
      <c r="Z3601" s="51">
        <f t="shared" si="848"/>
        <v>46079</v>
      </c>
      <c r="AA3601" s="51">
        <f t="shared" si="849"/>
        <v>46107</v>
      </c>
      <c r="AD3601" s="2" t="str">
        <f>VLOOKUP($A3601,MA_KH!$A:$Q,MA_KH!O$1,0)</f>
        <v>SEVEN</v>
      </c>
      <c r="AE3601" s="2" t="str">
        <f>VLOOKUP($A3601,MA_KH!$A:$Q,MA_KH!P$1,0)</f>
        <v>CÔNG TY CỔ PHẦN SEVEN SYSTEM VIỆT NAM</v>
      </c>
    </row>
    <row r="3602" spans="1:31" ht="25.5" hidden="1" customHeight="1" x14ac:dyDescent="0.2">
      <c r="A3602" s="30" t="s">
        <v>22400</v>
      </c>
      <c r="B3602" s="30" t="s">
        <v>4194</v>
      </c>
      <c r="C3602" s="37">
        <v>46080</v>
      </c>
      <c r="D3602" s="30" t="s">
        <v>24414</v>
      </c>
      <c r="E3602" s="37">
        <v>46080</v>
      </c>
      <c r="F3602" s="30"/>
      <c r="G3602" s="30" t="s">
        <v>24415</v>
      </c>
      <c r="H3602" s="38">
        <v>30884</v>
      </c>
      <c r="I3602" s="67">
        <v>0</v>
      </c>
      <c r="J3602" s="38">
        <v>2471</v>
      </c>
      <c r="K3602" s="38">
        <v>33355</v>
      </c>
      <c r="L3602" s="68" t="s">
        <v>41</v>
      </c>
      <c r="M3602" s="6">
        <v>46107</v>
      </c>
      <c r="O3602" s="35">
        <f>IF(Table1[[#This Row],[Phân loại]]="Tồn đầu kỳ",Table1[[#This Row],[Tổng giá trị]],0)</f>
        <v>0</v>
      </c>
      <c r="P3602" s="7">
        <f>IF(Table1[[#This Row],[Số còn phải thu ĐK]]&lt;&gt;0,0,IF(Table1[[#This Row],[Phân loại]]="Bán hàng",Table1[[#This Row],[Tổng giá trị]],-Table1[[#This Row],[Tổng giá trị]]))</f>
        <v>-33355</v>
      </c>
      <c r="Q3602" s="35">
        <f t="shared" si="850"/>
        <v>-33355</v>
      </c>
      <c r="R3602" s="7">
        <f>Table1[[#This Row],[Số còn phải thu ĐK]]+Table1[[#This Row],[Giá Trị HD sau CK]]-Table1[[#This Row],[Số tiền đã thu]]</f>
        <v>0</v>
      </c>
      <c r="S3602" s="6">
        <f>IF(Table1[[#This Row],[Ngày hóa đơn]]&lt;&gt;"",Table1[[#This Row],[Ngày hóa đơn]],IF(Table1[[#This Row],[Ngày hạch toán]]&lt;&gt;"",Table1[[#This Row],[Ngày hạch toán]],""))</f>
        <v>46080</v>
      </c>
      <c r="T3602" s="7"/>
      <c r="U3602" s="6">
        <f>IF(Table1[[#This Row],[Ngày tính CN]]="","",S3602+T3602)</f>
        <v>46080</v>
      </c>
      <c r="V3602" s="35">
        <f ca="1">IF(Table1[[#This Row],[Hạn thanh toán]]="","",IF((U3602-NOW())&lt;0,0,(U3602-NOW())))</f>
        <v>0</v>
      </c>
      <c r="W3602" s="35"/>
      <c r="X3602" s="35" t="str">
        <f t="shared" ca="1" si="846"/>
        <v/>
      </c>
      <c r="Y3602" s="2" t="str">
        <f t="shared" si="851"/>
        <v>Đã thanh toán</v>
      </c>
      <c r="Z3602" s="51">
        <f t="shared" si="848"/>
        <v>46080</v>
      </c>
      <c r="AA3602" s="51">
        <f t="shared" si="849"/>
        <v>46107</v>
      </c>
      <c r="AD3602" s="2" t="str">
        <f>VLOOKUP($A3602,MA_KH!$A:$Q,MA_KH!O$1,0)</f>
        <v>SEVEN</v>
      </c>
      <c r="AE3602" s="2" t="str">
        <f>VLOOKUP($A3602,MA_KH!$A:$Q,MA_KH!P$1,0)</f>
        <v>CÔNG TY CỔ PHẦN SEVEN SYSTEM VIỆT NAM</v>
      </c>
    </row>
    <row r="3603" spans="1:31" ht="25.5" hidden="1" customHeight="1" x14ac:dyDescent="0.2">
      <c r="A3603" s="39" t="s">
        <v>22400</v>
      </c>
      <c r="B3603" s="39" t="s">
        <v>4194</v>
      </c>
      <c r="C3603" s="40">
        <v>46080</v>
      </c>
      <c r="D3603" s="39" t="s">
        <v>24416</v>
      </c>
      <c r="E3603" s="40">
        <v>46080</v>
      </c>
      <c r="F3603" s="39"/>
      <c r="G3603" s="39" t="s">
        <v>24417</v>
      </c>
      <c r="H3603" s="41">
        <v>16759</v>
      </c>
      <c r="I3603" s="67">
        <v>0</v>
      </c>
      <c r="J3603" s="41">
        <v>1341</v>
      </c>
      <c r="K3603" s="41">
        <v>18100</v>
      </c>
      <c r="L3603" s="68" t="s">
        <v>41</v>
      </c>
      <c r="M3603" s="6">
        <v>46107</v>
      </c>
      <c r="O3603" s="35">
        <f>IF(Table1[[#This Row],[Phân loại]]="Tồn đầu kỳ",Table1[[#This Row],[Tổng giá trị]],0)</f>
        <v>0</v>
      </c>
      <c r="P3603" s="7">
        <f>IF(Table1[[#This Row],[Số còn phải thu ĐK]]&lt;&gt;0,0,IF(Table1[[#This Row],[Phân loại]]="Bán hàng",Table1[[#This Row],[Tổng giá trị]],-Table1[[#This Row],[Tổng giá trị]]))</f>
        <v>-18100</v>
      </c>
      <c r="Q3603" s="35">
        <f t="shared" si="850"/>
        <v>-18100</v>
      </c>
      <c r="R3603" s="7">
        <f>Table1[[#This Row],[Số còn phải thu ĐK]]+Table1[[#This Row],[Giá Trị HD sau CK]]-Table1[[#This Row],[Số tiền đã thu]]</f>
        <v>0</v>
      </c>
      <c r="S3603" s="6">
        <f>IF(Table1[[#This Row],[Ngày hóa đơn]]&lt;&gt;"",Table1[[#This Row],[Ngày hóa đơn]],IF(Table1[[#This Row],[Ngày hạch toán]]&lt;&gt;"",Table1[[#This Row],[Ngày hạch toán]],""))</f>
        <v>46080</v>
      </c>
      <c r="T3603" s="7"/>
      <c r="U3603" s="6">
        <f>IF(Table1[[#This Row],[Ngày tính CN]]="","",S3603+T3603)</f>
        <v>46080</v>
      </c>
      <c r="V3603" s="35">
        <f ca="1">IF(Table1[[#This Row],[Hạn thanh toán]]="","",IF((U3603-NOW())&lt;0,0,(U3603-NOW())))</f>
        <v>0</v>
      </c>
      <c r="W3603" s="35"/>
      <c r="X3603" s="35" t="str">
        <f t="shared" ca="1" si="846"/>
        <v/>
      </c>
      <c r="Y3603" s="2" t="str">
        <f t="shared" si="851"/>
        <v>Đã thanh toán</v>
      </c>
      <c r="Z3603" s="51">
        <f t="shared" si="848"/>
        <v>46080</v>
      </c>
      <c r="AA3603" s="51">
        <f t="shared" si="849"/>
        <v>46107</v>
      </c>
      <c r="AD3603" s="2" t="str">
        <f>VLOOKUP($A3603,MA_KH!$A:$Q,MA_KH!O$1,0)</f>
        <v>SEVEN</v>
      </c>
      <c r="AE3603" s="2" t="str">
        <f>VLOOKUP($A3603,MA_KH!$A:$Q,MA_KH!P$1,0)</f>
        <v>CÔNG TY CỔ PHẦN SEVEN SYSTEM VIỆT NAM</v>
      </c>
    </row>
    <row r="3604" spans="1:31" ht="25.5" hidden="1" customHeight="1" x14ac:dyDescent="0.2">
      <c r="A3604" s="30" t="s">
        <v>22426</v>
      </c>
      <c r="B3604" s="30" t="s">
        <v>4202</v>
      </c>
      <c r="C3604" s="37">
        <v>46055</v>
      </c>
      <c r="D3604" s="30" t="s">
        <v>23840</v>
      </c>
      <c r="E3604" s="37">
        <v>46055</v>
      </c>
      <c r="F3604" s="30">
        <v>8398</v>
      </c>
      <c r="G3604" s="30" t="s">
        <v>5141</v>
      </c>
      <c r="H3604" s="38">
        <v>1354410</v>
      </c>
      <c r="I3604" s="67">
        <v>0</v>
      </c>
      <c r="J3604" s="38">
        <v>108353</v>
      </c>
      <c r="K3604" s="38">
        <v>1462763</v>
      </c>
      <c r="L3604" s="7" t="s">
        <v>22849</v>
      </c>
      <c r="O3604" s="35">
        <f>IF(Table1[[#This Row],[Phân loại]]="Tồn đầu kỳ",Table1[[#This Row],[Tổng giá trị]],0)</f>
        <v>0</v>
      </c>
      <c r="P3604" s="7">
        <f>IF(Table1[[#This Row],[Số còn phải thu ĐK]]&lt;&gt;0,0,IF(Table1[[#This Row],[Phân loại]]="Bán hàng",Table1[[#This Row],[Tổng giá trị]],-Table1[[#This Row],[Tổng giá trị]]))</f>
        <v>1462763</v>
      </c>
      <c r="Q3604" s="35">
        <f t="shared" ref="Q3604:Q3608" si="852">IF(M3604&lt;&gt;"",IF(O3604&lt;&gt;0,O3604,P3604),0)</f>
        <v>0</v>
      </c>
      <c r="R3604" s="7">
        <f>Table1[[#This Row],[Số còn phải thu ĐK]]+Table1[[#This Row],[Giá Trị HD sau CK]]-Table1[[#This Row],[Số tiền đã thu]]</f>
        <v>1462763</v>
      </c>
      <c r="S3604" s="6">
        <f>IF(Table1[[#This Row],[Ngày hóa đơn]]&lt;&gt;"",Table1[[#This Row],[Ngày hóa đơn]],IF(Table1[[#This Row],[Ngày hạch toán]]&lt;&gt;"",Table1[[#This Row],[Ngày hạch toán]],""))</f>
        <v>46055</v>
      </c>
      <c r="T3604" s="7"/>
      <c r="U3604" s="6">
        <f>IF(Table1[[#This Row],[Ngày tính CN]]="","",S3604+T3604)</f>
        <v>46055</v>
      </c>
      <c r="V3604" s="35">
        <f ca="1">IF(Table1[[#This Row],[Hạn thanh toán]]="","",IF((U3604-NOW())&lt;0,0,(U3604-NOW())))</f>
        <v>0</v>
      </c>
      <c r="W3604" s="35"/>
      <c r="X3604" s="35">
        <f t="shared" ref="X3604:X3608" ca="1" si="853">IF(OR(U3604="",R3604=0),"",IF((U3604-NOW())&lt;0,-(U3604-NOW()),0))</f>
        <v>115.4903192129641</v>
      </c>
      <c r="Y3604" s="2" t="str">
        <f t="shared" ref="Y3604:Y3608" ca="1" si="854">IF(R3604=0,"Đã thanh toán",IF(X3604="","",IF(X3604&lt;=0,"Chưa đến hạn thanh toán",IF(X3604&lt;=30,"Nợ quá hạn 30 ngày",IF(X3604&lt;=60,"Nợ quá hạn từ 30 ngày đến 60 ngày",IF(X3604&lt;=90,"Nợ quá hạn từ 60 ngày đến 90 ngày",IF(X3604&lt;=120,"Nợ quá hạn từ 90 ngày đến 120 ngày","Nợ quá hạn hơn 120 ngày có khả năng mất thanh toán")))))))</f>
        <v>Nợ quá hạn từ 90 ngày đến 120 ngày</v>
      </c>
      <c r="Z3604" s="51">
        <f t="shared" si="848"/>
        <v>46055</v>
      </c>
      <c r="AA3604" s="51" t="str">
        <f t="shared" si="849"/>
        <v/>
      </c>
      <c r="AD3604" s="2" t="str">
        <f>VLOOKUP($A3604,MA_KH!$A:$Q,MA_KH!O$1,0)</f>
        <v>SIBA FOOD</v>
      </c>
      <c r="AE3604" s="2" t="str">
        <f>VLOOKUP($A3604,MA_KH!$A:$Q,MA_KH!P$1,0)</f>
        <v>CHI NHÁNH CÔNG TY CỔ PHẦN SIBA FOOD VIỆT NAM TẠI HÀ NỘI</v>
      </c>
    </row>
    <row r="3605" spans="1:31" ht="25.5" hidden="1" customHeight="1" x14ac:dyDescent="0.2">
      <c r="A3605" s="30" t="s">
        <v>22426</v>
      </c>
      <c r="B3605" s="30" t="s">
        <v>4202</v>
      </c>
      <c r="C3605" s="37">
        <v>46056</v>
      </c>
      <c r="D3605" s="30" t="s">
        <v>23904</v>
      </c>
      <c r="E3605" s="37">
        <v>46056</v>
      </c>
      <c r="F3605" s="30">
        <v>8530</v>
      </c>
      <c r="G3605" s="30" t="s">
        <v>4450</v>
      </c>
      <c r="H3605" s="38">
        <v>690250</v>
      </c>
      <c r="I3605" s="67">
        <v>0</v>
      </c>
      <c r="J3605" s="38">
        <v>55220</v>
      </c>
      <c r="K3605" s="38">
        <v>745470</v>
      </c>
      <c r="L3605" s="7" t="s">
        <v>22849</v>
      </c>
      <c r="O3605" s="35">
        <f>IF(Table1[[#This Row],[Phân loại]]="Tồn đầu kỳ",Table1[[#This Row],[Tổng giá trị]],0)</f>
        <v>0</v>
      </c>
      <c r="P3605" s="7">
        <f>IF(Table1[[#This Row],[Số còn phải thu ĐK]]&lt;&gt;0,0,IF(Table1[[#This Row],[Phân loại]]="Bán hàng",Table1[[#This Row],[Tổng giá trị]],-Table1[[#This Row],[Tổng giá trị]]))</f>
        <v>745470</v>
      </c>
      <c r="Q3605" s="35">
        <f t="shared" si="852"/>
        <v>0</v>
      </c>
      <c r="R3605" s="7">
        <f>Table1[[#This Row],[Số còn phải thu ĐK]]+Table1[[#This Row],[Giá Trị HD sau CK]]-Table1[[#This Row],[Số tiền đã thu]]</f>
        <v>745470</v>
      </c>
      <c r="S3605" s="6">
        <f>IF(Table1[[#This Row],[Ngày hóa đơn]]&lt;&gt;"",Table1[[#This Row],[Ngày hóa đơn]],IF(Table1[[#This Row],[Ngày hạch toán]]&lt;&gt;"",Table1[[#This Row],[Ngày hạch toán]],""))</f>
        <v>46056</v>
      </c>
      <c r="T3605" s="7"/>
      <c r="U3605" s="6">
        <f>IF(Table1[[#This Row],[Ngày tính CN]]="","",S3605+T3605)</f>
        <v>46056</v>
      </c>
      <c r="V3605" s="35">
        <f ca="1">IF(Table1[[#This Row],[Hạn thanh toán]]="","",IF((U3605-NOW())&lt;0,0,(U3605-NOW())))</f>
        <v>0</v>
      </c>
      <c r="W3605" s="35"/>
      <c r="X3605" s="35">
        <f t="shared" ca="1" si="853"/>
        <v>114.4903192129641</v>
      </c>
      <c r="Y3605" s="2" t="str">
        <f t="shared" ca="1" si="854"/>
        <v>Nợ quá hạn từ 90 ngày đến 120 ngày</v>
      </c>
      <c r="Z3605" s="51">
        <f t="shared" si="848"/>
        <v>46056</v>
      </c>
      <c r="AA3605" s="51" t="str">
        <f t="shared" si="849"/>
        <v/>
      </c>
      <c r="AD3605" s="2" t="str">
        <f>VLOOKUP($A3605,MA_KH!$A:$Q,MA_KH!O$1,0)</f>
        <v>SIBA FOOD</v>
      </c>
      <c r="AE3605" s="2" t="str">
        <f>VLOOKUP($A3605,MA_KH!$A:$Q,MA_KH!P$1,0)</f>
        <v>CHI NHÁNH CÔNG TY CỔ PHẦN SIBA FOOD VIỆT NAM TẠI HÀ NỘI</v>
      </c>
    </row>
    <row r="3606" spans="1:31" ht="25.5" hidden="1" customHeight="1" x14ac:dyDescent="0.2">
      <c r="A3606" s="30" t="s">
        <v>22426</v>
      </c>
      <c r="B3606" s="30" t="s">
        <v>4202</v>
      </c>
      <c r="C3606" s="37">
        <v>46057</v>
      </c>
      <c r="D3606" s="30" t="s">
        <v>24474</v>
      </c>
      <c r="E3606" s="37">
        <v>46057</v>
      </c>
      <c r="F3606" s="30"/>
      <c r="G3606" s="30" t="s">
        <v>24475</v>
      </c>
      <c r="H3606" s="38">
        <v>214524</v>
      </c>
      <c r="I3606" s="67">
        <v>0</v>
      </c>
      <c r="J3606" s="38">
        <v>17162</v>
      </c>
      <c r="K3606" s="38">
        <v>231686</v>
      </c>
      <c r="L3606" s="68" t="s">
        <v>41</v>
      </c>
      <c r="O3606" s="35">
        <f>IF(Table1[[#This Row],[Phân loại]]="Tồn đầu kỳ",Table1[[#This Row],[Tổng giá trị]],0)</f>
        <v>0</v>
      </c>
      <c r="P3606" s="7">
        <f>IF(Table1[[#This Row],[Số còn phải thu ĐK]]&lt;&gt;0,0,IF(Table1[[#This Row],[Phân loại]]="Bán hàng",Table1[[#This Row],[Tổng giá trị]],-Table1[[#This Row],[Tổng giá trị]]))</f>
        <v>-231686</v>
      </c>
      <c r="Q3606" s="35">
        <f t="shared" si="852"/>
        <v>0</v>
      </c>
      <c r="R3606" s="7">
        <f>Table1[[#This Row],[Số còn phải thu ĐK]]+Table1[[#This Row],[Giá Trị HD sau CK]]-Table1[[#This Row],[Số tiền đã thu]]</f>
        <v>-231686</v>
      </c>
      <c r="S3606" s="6">
        <f>IF(Table1[[#This Row],[Ngày hóa đơn]]&lt;&gt;"",Table1[[#This Row],[Ngày hóa đơn]],IF(Table1[[#This Row],[Ngày hạch toán]]&lt;&gt;"",Table1[[#This Row],[Ngày hạch toán]],""))</f>
        <v>46057</v>
      </c>
      <c r="T3606" s="7"/>
      <c r="U3606" s="6">
        <f>IF(Table1[[#This Row],[Ngày tính CN]]="","",S3606+T3606)</f>
        <v>46057</v>
      </c>
      <c r="V3606" s="35">
        <f ca="1">IF(Table1[[#This Row],[Hạn thanh toán]]="","",IF((U3606-NOW())&lt;0,0,(U3606-NOW())))</f>
        <v>0</v>
      </c>
      <c r="W3606" s="35"/>
      <c r="X3606" s="35">
        <f t="shared" ca="1" si="853"/>
        <v>113.4903192129641</v>
      </c>
      <c r="Y3606" s="2" t="str">
        <f t="shared" ca="1" si="854"/>
        <v>Nợ quá hạn từ 90 ngày đến 120 ngày</v>
      </c>
      <c r="Z3606" s="51">
        <f t="shared" si="848"/>
        <v>46057</v>
      </c>
      <c r="AA3606" s="51" t="str">
        <f t="shared" si="849"/>
        <v/>
      </c>
      <c r="AD3606" s="2" t="str">
        <f>VLOOKUP($A3606,MA_KH!$A:$Q,MA_KH!O$1,0)</f>
        <v>SIBA FOOD</v>
      </c>
      <c r="AE3606" s="2" t="str">
        <f>VLOOKUP($A3606,MA_KH!$A:$Q,MA_KH!P$1,0)</f>
        <v>CHI NHÁNH CÔNG TY CỔ PHẦN SIBA FOOD VIỆT NAM TẠI HÀ NỘI</v>
      </c>
    </row>
    <row r="3607" spans="1:31" ht="25.5" hidden="1" customHeight="1" x14ac:dyDescent="0.2">
      <c r="A3607" s="30" t="s">
        <v>22426</v>
      </c>
      <c r="B3607" s="30" t="s">
        <v>4202</v>
      </c>
      <c r="C3607" s="37">
        <v>46059</v>
      </c>
      <c r="D3607" s="30" t="s">
        <v>23971</v>
      </c>
      <c r="E3607" s="37">
        <v>46059</v>
      </c>
      <c r="F3607" s="30">
        <v>9530</v>
      </c>
      <c r="G3607" s="30" t="s">
        <v>23972</v>
      </c>
      <c r="H3607" s="38">
        <v>1633872</v>
      </c>
      <c r="I3607" s="67">
        <v>163388</v>
      </c>
      <c r="J3607" s="38">
        <v>117639</v>
      </c>
      <c r="K3607" s="38">
        <v>1588123</v>
      </c>
      <c r="L3607" s="7" t="s">
        <v>22849</v>
      </c>
      <c r="O3607" s="35">
        <f>IF(Table1[[#This Row],[Phân loại]]="Tồn đầu kỳ",Table1[[#This Row],[Tổng giá trị]],0)</f>
        <v>0</v>
      </c>
      <c r="P3607" s="7">
        <f>IF(Table1[[#This Row],[Số còn phải thu ĐK]]&lt;&gt;0,0,IF(Table1[[#This Row],[Phân loại]]="Bán hàng",Table1[[#This Row],[Tổng giá trị]],-Table1[[#This Row],[Tổng giá trị]]))</f>
        <v>1588123</v>
      </c>
      <c r="Q3607" s="35">
        <f t="shared" si="852"/>
        <v>0</v>
      </c>
      <c r="R3607" s="7">
        <f>Table1[[#This Row],[Số còn phải thu ĐK]]+Table1[[#This Row],[Giá Trị HD sau CK]]-Table1[[#This Row],[Số tiền đã thu]]</f>
        <v>1588123</v>
      </c>
      <c r="S3607" s="6">
        <f>IF(Table1[[#This Row],[Ngày hóa đơn]]&lt;&gt;"",Table1[[#This Row],[Ngày hóa đơn]],IF(Table1[[#This Row],[Ngày hạch toán]]&lt;&gt;"",Table1[[#This Row],[Ngày hạch toán]],""))</f>
        <v>46059</v>
      </c>
      <c r="T3607" s="7"/>
      <c r="U3607" s="6">
        <f>IF(Table1[[#This Row],[Ngày tính CN]]="","",S3607+T3607)</f>
        <v>46059</v>
      </c>
      <c r="V3607" s="35">
        <f ca="1">IF(Table1[[#This Row],[Hạn thanh toán]]="","",IF((U3607-NOW())&lt;0,0,(U3607-NOW())))</f>
        <v>0</v>
      </c>
      <c r="W3607" s="35"/>
      <c r="X3607" s="35">
        <f t="shared" ca="1" si="853"/>
        <v>111.4903192129641</v>
      </c>
      <c r="Y3607" s="2" t="str">
        <f t="shared" ca="1" si="854"/>
        <v>Nợ quá hạn từ 90 ngày đến 120 ngày</v>
      </c>
      <c r="Z3607" s="51">
        <f t="shared" si="848"/>
        <v>46059</v>
      </c>
      <c r="AA3607" s="51" t="str">
        <f t="shared" si="849"/>
        <v/>
      </c>
      <c r="AD3607" s="2" t="str">
        <f>VLOOKUP($A3607,MA_KH!$A:$Q,MA_KH!O$1,0)</f>
        <v>SIBA FOOD</v>
      </c>
      <c r="AE3607" s="2" t="str">
        <f>VLOOKUP($A3607,MA_KH!$A:$Q,MA_KH!P$1,0)</f>
        <v>CHI NHÁNH CÔNG TY CỔ PHẦN SIBA FOOD VIỆT NAM TẠI HÀ NỘI</v>
      </c>
    </row>
    <row r="3608" spans="1:31" ht="25.5" hidden="1" customHeight="1" x14ac:dyDescent="0.2">
      <c r="A3608" s="39" t="s">
        <v>22426</v>
      </c>
      <c r="B3608" s="39" t="s">
        <v>4202</v>
      </c>
      <c r="C3608" s="40">
        <v>46059</v>
      </c>
      <c r="D3608" s="39" t="s">
        <v>24012</v>
      </c>
      <c r="E3608" s="40">
        <v>46059</v>
      </c>
      <c r="F3608" s="39">
        <v>9564</v>
      </c>
      <c r="G3608" s="39" t="s">
        <v>4489</v>
      </c>
      <c r="H3608" s="41">
        <v>1716038</v>
      </c>
      <c r="I3608" s="67">
        <v>0</v>
      </c>
      <c r="J3608" s="41">
        <v>137283</v>
      </c>
      <c r="K3608" s="41">
        <v>1853321</v>
      </c>
      <c r="L3608" s="7" t="s">
        <v>22849</v>
      </c>
      <c r="O3608" s="35">
        <f>IF(Table1[[#This Row],[Phân loại]]="Tồn đầu kỳ",Table1[[#This Row],[Tổng giá trị]],0)</f>
        <v>0</v>
      </c>
      <c r="P3608" s="7">
        <f>IF(Table1[[#This Row],[Số còn phải thu ĐK]]&lt;&gt;0,0,IF(Table1[[#This Row],[Phân loại]]="Bán hàng",Table1[[#This Row],[Tổng giá trị]],-Table1[[#This Row],[Tổng giá trị]]))</f>
        <v>1853321</v>
      </c>
      <c r="Q3608" s="35">
        <f t="shared" si="852"/>
        <v>0</v>
      </c>
      <c r="R3608" s="7">
        <f>Table1[[#This Row],[Số còn phải thu ĐK]]+Table1[[#This Row],[Giá Trị HD sau CK]]-Table1[[#This Row],[Số tiền đã thu]]</f>
        <v>1853321</v>
      </c>
      <c r="S3608" s="6">
        <f>IF(Table1[[#This Row],[Ngày hóa đơn]]&lt;&gt;"",Table1[[#This Row],[Ngày hóa đơn]],IF(Table1[[#This Row],[Ngày hạch toán]]&lt;&gt;"",Table1[[#This Row],[Ngày hạch toán]],""))</f>
        <v>46059</v>
      </c>
      <c r="T3608" s="7"/>
      <c r="U3608" s="6">
        <f>IF(Table1[[#This Row],[Ngày tính CN]]="","",S3608+T3608)</f>
        <v>46059</v>
      </c>
      <c r="V3608" s="35">
        <f ca="1">IF(Table1[[#This Row],[Hạn thanh toán]]="","",IF((U3608-NOW())&lt;0,0,(U3608-NOW())))</f>
        <v>0</v>
      </c>
      <c r="W3608" s="35"/>
      <c r="X3608" s="35">
        <f t="shared" ca="1" si="853"/>
        <v>111.4903192129641</v>
      </c>
      <c r="Y3608" s="2" t="str">
        <f t="shared" ca="1" si="854"/>
        <v>Nợ quá hạn từ 90 ngày đến 120 ngày</v>
      </c>
      <c r="Z3608" s="51">
        <f t="shared" si="848"/>
        <v>46059</v>
      </c>
      <c r="AA3608" s="51" t="str">
        <f t="shared" si="849"/>
        <v/>
      </c>
      <c r="AD3608" s="2" t="str">
        <f>VLOOKUP($A3608,MA_KH!$A:$Q,MA_KH!O$1,0)</f>
        <v>SIBA FOOD</v>
      </c>
      <c r="AE3608" s="2" t="str">
        <f>VLOOKUP($A3608,MA_KH!$A:$Q,MA_KH!P$1,0)</f>
        <v>CHI NHÁNH CÔNG TY CỔ PHẦN SIBA FOOD VIỆT NAM TẠI HÀ NỘI</v>
      </c>
    </row>
    <row r="3609" spans="1:31" ht="25.5" hidden="1" customHeight="1" x14ac:dyDescent="0.2">
      <c r="A3609" s="30" t="s">
        <v>23536</v>
      </c>
      <c r="B3609" s="30" t="s">
        <v>4331</v>
      </c>
      <c r="C3609" s="37">
        <v>46058</v>
      </c>
      <c r="D3609" s="30" t="s">
        <v>24476</v>
      </c>
      <c r="E3609" s="37">
        <v>46058</v>
      </c>
      <c r="F3609" s="30"/>
      <c r="G3609" s="30" t="s">
        <v>24477</v>
      </c>
      <c r="H3609" s="38">
        <v>443120</v>
      </c>
      <c r="I3609" s="67">
        <v>0</v>
      </c>
      <c r="J3609" s="38">
        <v>35450</v>
      </c>
      <c r="K3609" s="38">
        <v>478570</v>
      </c>
      <c r="L3609" s="68" t="s">
        <v>41</v>
      </c>
      <c r="O3609" s="35">
        <f>IF(Table1[[#This Row],[Phân loại]]="Tồn đầu kỳ",Table1[[#This Row],[Tổng giá trị]],0)</f>
        <v>0</v>
      </c>
      <c r="P3609" s="7">
        <f>IF(Table1[[#This Row],[Số còn phải thu ĐK]]&lt;&gt;0,0,IF(Table1[[#This Row],[Phân loại]]="Bán hàng",Table1[[#This Row],[Tổng giá trị]],-Table1[[#This Row],[Tổng giá trị]]))</f>
        <v>-478570</v>
      </c>
      <c r="Q3609" s="35">
        <f t="shared" ref="Q3609:Q3611" si="855">IF(M3609&lt;&gt;"",IF(O3609&lt;&gt;0,O3609,P3609),0)</f>
        <v>0</v>
      </c>
      <c r="R3609" s="7">
        <f>Table1[[#This Row],[Số còn phải thu ĐK]]+Table1[[#This Row],[Giá Trị HD sau CK]]-Table1[[#This Row],[Số tiền đã thu]]</f>
        <v>-478570</v>
      </c>
      <c r="S3609" s="6">
        <f>IF(Table1[[#This Row],[Ngày hóa đơn]]&lt;&gt;"",Table1[[#This Row],[Ngày hóa đơn]],IF(Table1[[#This Row],[Ngày hạch toán]]&lt;&gt;"",Table1[[#This Row],[Ngày hạch toán]],""))</f>
        <v>46058</v>
      </c>
      <c r="T3609" s="7"/>
      <c r="U3609" s="6">
        <f>IF(Table1[[#This Row],[Ngày tính CN]]="","",S3609+T3609)</f>
        <v>46058</v>
      </c>
      <c r="V3609" s="35">
        <f ca="1">IF(Table1[[#This Row],[Hạn thanh toán]]="","",IF((U3609-NOW())&lt;0,0,(U3609-NOW())))</f>
        <v>0</v>
      </c>
      <c r="W3609" s="35"/>
      <c r="X3609" s="35">
        <f t="shared" ref="X3609:X3611" ca="1" si="856">IF(OR(U3609="",R3609=0),"",IF((U3609-NOW())&lt;0,-(U3609-NOW()),0))</f>
        <v>112.4903192129641</v>
      </c>
      <c r="Y3609" s="2" t="str">
        <f t="shared" ref="Y3609:Y3611" ca="1" si="857">IF(R3609=0,"Đã thanh toán",IF(X3609="","",IF(X3609&lt;=0,"Chưa đến hạn thanh toán",IF(X3609&lt;=30,"Nợ quá hạn 30 ngày",IF(X3609&lt;=60,"Nợ quá hạn từ 30 ngày đến 60 ngày",IF(X3609&lt;=90,"Nợ quá hạn từ 60 ngày đến 90 ngày",IF(X3609&lt;=120,"Nợ quá hạn từ 90 ngày đến 120 ngày","Nợ quá hạn hơn 120 ngày có khả năng mất thanh toán")))))))</f>
        <v>Nợ quá hạn từ 90 ngày đến 120 ngày</v>
      </c>
      <c r="Z3609" s="51">
        <f t="shared" si="848"/>
        <v>46058</v>
      </c>
      <c r="AA3609" s="51" t="str">
        <f t="shared" si="849"/>
        <v/>
      </c>
      <c r="AD3609" s="2" t="str">
        <f>VLOOKUP($A3609,MA_KH!$A:$Q,MA_KH!O$1,0)</f>
        <v>VIỆT Ý NHA TRANG</v>
      </c>
      <c r="AE3609" s="2" t="str">
        <f>VLOOKUP($A3609,MA_KH!$A:$Q,MA_KH!P$1,0)</f>
        <v>CHI NHÁNH NHA TRANG - CÔNG TY TNHH VIỆT Ý HÀ NỘI CENTER</v>
      </c>
    </row>
    <row r="3610" spans="1:31" ht="25.5" hidden="1" customHeight="1" x14ac:dyDescent="0.2">
      <c r="A3610" s="30" t="s">
        <v>23536</v>
      </c>
      <c r="B3610" s="30" t="s">
        <v>4331</v>
      </c>
      <c r="C3610" s="37">
        <v>46060</v>
      </c>
      <c r="D3610" s="30" t="s">
        <v>24478</v>
      </c>
      <c r="E3610" s="37">
        <v>46060</v>
      </c>
      <c r="F3610" s="30"/>
      <c r="G3610" s="30" t="s">
        <v>24479</v>
      </c>
      <c r="H3610" s="38">
        <v>202206</v>
      </c>
      <c r="I3610" s="67">
        <v>0</v>
      </c>
      <c r="J3610" s="38">
        <v>16176</v>
      </c>
      <c r="K3610" s="38">
        <v>218382</v>
      </c>
      <c r="L3610" s="68" t="s">
        <v>41</v>
      </c>
      <c r="O3610" s="35">
        <f>IF(Table1[[#This Row],[Phân loại]]="Tồn đầu kỳ",Table1[[#This Row],[Tổng giá trị]],0)</f>
        <v>0</v>
      </c>
      <c r="P3610" s="7">
        <f>IF(Table1[[#This Row],[Số còn phải thu ĐK]]&lt;&gt;0,0,IF(Table1[[#This Row],[Phân loại]]="Bán hàng",Table1[[#This Row],[Tổng giá trị]],-Table1[[#This Row],[Tổng giá trị]]))</f>
        <v>-218382</v>
      </c>
      <c r="Q3610" s="35">
        <f t="shared" si="855"/>
        <v>0</v>
      </c>
      <c r="R3610" s="7">
        <f>Table1[[#This Row],[Số còn phải thu ĐK]]+Table1[[#This Row],[Giá Trị HD sau CK]]-Table1[[#This Row],[Số tiền đã thu]]</f>
        <v>-218382</v>
      </c>
      <c r="S3610" s="6">
        <f>IF(Table1[[#This Row],[Ngày hóa đơn]]&lt;&gt;"",Table1[[#This Row],[Ngày hóa đơn]],IF(Table1[[#This Row],[Ngày hạch toán]]&lt;&gt;"",Table1[[#This Row],[Ngày hạch toán]],""))</f>
        <v>46060</v>
      </c>
      <c r="T3610" s="7"/>
      <c r="U3610" s="6">
        <f>IF(Table1[[#This Row],[Ngày tính CN]]="","",S3610+T3610)</f>
        <v>46060</v>
      </c>
      <c r="V3610" s="35">
        <f ca="1">IF(Table1[[#This Row],[Hạn thanh toán]]="","",IF((U3610-NOW())&lt;0,0,(U3610-NOW())))</f>
        <v>0</v>
      </c>
      <c r="W3610" s="35"/>
      <c r="X3610" s="35">
        <f t="shared" ca="1" si="856"/>
        <v>110.4903192129641</v>
      </c>
      <c r="Y3610" s="2" t="str">
        <f t="shared" ca="1" si="857"/>
        <v>Nợ quá hạn từ 90 ngày đến 120 ngày</v>
      </c>
      <c r="Z3610" s="51">
        <f t="shared" si="848"/>
        <v>46060</v>
      </c>
      <c r="AA3610" s="51" t="str">
        <f t="shared" si="849"/>
        <v/>
      </c>
      <c r="AD3610" s="2" t="str">
        <f>VLOOKUP($A3610,MA_KH!$A:$Q,MA_KH!O$1,0)</f>
        <v>VIỆT Ý NHA TRANG</v>
      </c>
      <c r="AE3610" s="2" t="str">
        <f>VLOOKUP($A3610,MA_KH!$A:$Q,MA_KH!P$1,0)</f>
        <v>CHI NHÁNH NHA TRANG - CÔNG TY TNHH VIỆT Ý HÀ NỘI CENTER</v>
      </c>
    </row>
    <row r="3611" spans="1:31" ht="25.5" hidden="1" customHeight="1" x14ac:dyDescent="0.2">
      <c r="A3611" s="39" t="s">
        <v>23536</v>
      </c>
      <c r="B3611" s="39" t="s">
        <v>4331</v>
      </c>
      <c r="C3611" s="40">
        <v>46066</v>
      </c>
      <c r="D3611" s="39" t="s">
        <v>24480</v>
      </c>
      <c r="E3611" s="40">
        <v>46066</v>
      </c>
      <c r="F3611" s="39"/>
      <c r="G3611" s="39" t="s">
        <v>24481</v>
      </c>
      <c r="H3611" s="41">
        <v>67402</v>
      </c>
      <c r="I3611" s="67">
        <v>0</v>
      </c>
      <c r="J3611" s="41">
        <v>5392</v>
      </c>
      <c r="K3611" s="41">
        <v>72794</v>
      </c>
      <c r="L3611" s="68" t="s">
        <v>41</v>
      </c>
      <c r="O3611" s="35">
        <f>IF(Table1[[#This Row],[Phân loại]]="Tồn đầu kỳ",Table1[[#This Row],[Tổng giá trị]],0)</f>
        <v>0</v>
      </c>
      <c r="P3611" s="7">
        <f>IF(Table1[[#This Row],[Số còn phải thu ĐK]]&lt;&gt;0,0,IF(Table1[[#This Row],[Phân loại]]="Bán hàng",Table1[[#This Row],[Tổng giá trị]],-Table1[[#This Row],[Tổng giá trị]]))</f>
        <v>-72794</v>
      </c>
      <c r="Q3611" s="35">
        <f t="shared" si="855"/>
        <v>0</v>
      </c>
      <c r="R3611" s="7">
        <f>Table1[[#This Row],[Số còn phải thu ĐK]]+Table1[[#This Row],[Giá Trị HD sau CK]]-Table1[[#This Row],[Số tiền đã thu]]</f>
        <v>-72794</v>
      </c>
      <c r="S3611" s="6">
        <f>IF(Table1[[#This Row],[Ngày hóa đơn]]&lt;&gt;"",Table1[[#This Row],[Ngày hóa đơn]],IF(Table1[[#This Row],[Ngày hạch toán]]&lt;&gt;"",Table1[[#This Row],[Ngày hạch toán]],""))</f>
        <v>46066</v>
      </c>
      <c r="T3611" s="7"/>
      <c r="U3611" s="6">
        <f>IF(Table1[[#This Row],[Ngày tính CN]]="","",S3611+T3611)</f>
        <v>46066</v>
      </c>
      <c r="V3611" s="35">
        <f ca="1">IF(Table1[[#This Row],[Hạn thanh toán]]="","",IF((U3611-NOW())&lt;0,0,(U3611-NOW())))</f>
        <v>0</v>
      </c>
      <c r="W3611" s="35"/>
      <c r="X3611" s="35">
        <f t="shared" ca="1" si="856"/>
        <v>104.4903192129641</v>
      </c>
      <c r="Y3611" s="2" t="str">
        <f t="shared" ca="1" si="857"/>
        <v>Nợ quá hạn từ 90 ngày đến 120 ngày</v>
      </c>
      <c r="Z3611" s="51">
        <f t="shared" si="848"/>
        <v>46066</v>
      </c>
      <c r="AA3611" s="51" t="str">
        <f t="shared" si="849"/>
        <v/>
      </c>
      <c r="AD3611" s="2" t="str">
        <f>VLOOKUP($A3611,MA_KH!$A:$Q,MA_KH!O$1,0)</f>
        <v>VIỆT Ý NHA TRANG</v>
      </c>
      <c r="AE3611" s="2" t="str">
        <f>VLOOKUP($A3611,MA_KH!$A:$Q,MA_KH!P$1,0)</f>
        <v>CHI NHÁNH NHA TRANG - CÔNG TY TNHH VIỆT Ý HÀ NỘI CENTER</v>
      </c>
    </row>
    <row r="3612" spans="1:31" ht="25.5" hidden="1" customHeight="1" x14ac:dyDescent="0.2">
      <c r="A3612" s="30" t="s">
        <v>22014</v>
      </c>
      <c r="B3612" s="30" t="s">
        <v>4178</v>
      </c>
      <c r="C3612" s="37">
        <v>46055</v>
      </c>
      <c r="D3612" s="30" t="s">
        <v>23756</v>
      </c>
      <c r="E3612" s="37">
        <v>46055</v>
      </c>
      <c r="F3612" s="30">
        <v>8356</v>
      </c>
      <c r="G3612" s="30" t="s">
        <v>23757</v>
      </c>
      <c r="H3612" s="38">
        <v>14544450</v>
      </c>
      <c r="I3612" s="67">
        <v>0</v>
      </c>
      <c r="J3612" s="38">
        <v>1163556</v>
      </c>
      <c r="K3612" s="38">
        <v>15708006</v>
      </c>
      <c r="L3612" s="7" t="s">
        <v>22849</v>
      </c>
      <c r="M3612" s="6">
        <v>46112</v>
      </c>
      <c r="O3612" s="35">
        <f>IF(Table1[[#This Row],[Phân loại]]="Tồn đầu kỳ",Table1[[#This Row],[Tổng giá trị]],0)</f>
        <v>0</v>
      </c>
      <c r="P3612" s="7">
        <f>IF(Table1[[#This Row],[Số còn phải thu ĐK]]&lt;&gt;0,0,IF(Table1[[#This Row],[Phân loại]]="Bán hàng",Table1[[#This Row],[Tổng giá trị]],-Table1[[#This Row],[Tổng giá trị]]))</f>
        <v>15708006</v>
      </c>
      <c r="Q3612" s="35">
        <f t="shared" ref="Q3612:Q3643" si="858">IF(M3612&lt;&gt;"",IF(O3612&lt;&gt;0,O3612,P3612),0)</f>
        <v>15708006</v>
      </c>
      <c r="R3612" s="7">
        <f>Table1[[#This Row],[Số còn phải thu ĐK]]+Table1[[#This Row],[Giá Trị HD sau CK]]-Table1[[#This Row],[Số tiền đã thu]]</f>
        <v>0</v>
      </c>
      <c r="S3612" s="6">
        <f>IF(Table1[[#This Row],[Ngày hóa đơn]]&lt;&gt;"",Table1[[#This Row],[Ngày hóa đơn]],IF(Table1[[#This Row],[Ngày hạch toán]]&lt;&gt;"",Table1[[#This Row],[Ngày hạch toán]],""))</f>
        <v>46055</v>
      </c>
      <c r="T3612" s="7"/>
      <c r="U3612" s="6">
        <f>IF(Table1[[#This Row],[Ngày tính CN]]="","",S3612+T3612)</f>
        <v>46055</v>
      </c>
      <c r="V3612" s="35">
        <f ca="1">IF(Table1[[#This Row],[Hạn thanh toán]]="","",IF((U3612-NOW())&lt;0,0,(U3612-NOW())))</f>
        <v>0</v>
      </c>
      <c r="W3612" s="35"/>
      <c r="X3612" s="35" t="str">
        <f t="shared" ref="X3612:X3643" ca="1" si="859">IF(OR(U3612="",R3612=0),"",IF((U3612-NOW())&lt;0,-(U3612-NOW()),0))</f>
        <v/>
      </c>
      <c r="Y3612" s="2" t="str">
        <f t="shared" ref="Y3612:Y3643" si="860">IF(R3612=0,"Đã thanh toán",IF(X3612="","",IF(X3612&lt;=0,"Chưa đến hạn thanh toán",IF(X3612&lt;=30,"Nợ quá hạn 30 ngày",IF(X3612&lt;=60,"Nợ quá hạn từ 30 ngày đến 60 ngày",IF(X3612&lt;=90,"Nợ quá hạn từ 60 ngày đến 90 ngày",IF(X3612&lt;=120,"Nợ quá hạn từ 90 ngày đến 120 ngày","Nợ quá hạn hơn 120 ngày có khả năng mất thanh toán")))))))</f>
        <v>Đã thanh toán</v>
      </c>
      <c r="Z3612" s="51">
        <f t="shared" si="848"/>
        <v>46055</v>
      </c>
      <c r="AA3612" s="51">
        <f t="shared" si="849"/>
        <v>46112</v>
      </c>
      <c r="AD3612" s="2" t="str">
        <f>VLOOKUP($A3612,MA_KH!$A:$Q,MA_KH!O$1,0)</f>
        <v>LOTTE</v>
      </c>
      <c r="AE3612" s="2" t="str">
        <f>VLOOKUP($A3612,MA_KH!$A:$Q,MA_KH!P$1,0)</f>
        <v>CÔNG TY CỔ PHẦN TRUNG TÂM THƯƠNG MẠI LOTTE VIỆT NAM</v>
      </c>
    </row>
    <row r="3613" spans="1:31" ht="25.5" hidden="1" customHeight="1" x14ac:dyDescent="0.2">
      <c r="A3613" s="30" t="s">
        <v>22011</v>
      </c>
      <c r="B3613" s="30" t="s">
        <v>4351</v>
      </c>
      <c r="C3613" s="37">
        <v>46055</v>
      </c>
      <c r="D3613" s="30" t="s">
        <v>23763</v>
      </c>
      <c r="E3613" s="37">
        <v>46055</v>
      </c>
      <c r="F3613" s="30">
        <v>8448</v>
      </c>
      <c r="G3613" s="30" t="s">
        <v>23764</v>
      </c>
      <c r="H3613" s="38">
        <v>3873570</v>
      </c>
      <c r="I3613" s="67">
        <v>0</v>
      </c>
      <c r="J3613" s="38">
        <v>309886</v>
      </c>
      <c r="K3613" s="38">
        <v>4183456</v>
      </c>
      <c r="L3613" s="7" t="s">
        <v>22849</v>
      </c>
      <c r="M3613" s="6">
        <v>46112</v>
      </c>
      <c r="O3613" s="35">
        <f>IF(Table1[[#This Row],[Phân loại]]="Tồn đầu kỳ",Table1[[#This Row],[Tổng giá trị]],0)</f>
        <v>0</v>
      </c>
      <c r="P3613" s="7">
        <f>IF(Table1[[#This Row],[Số còn phải thu ĐK]]&lt;&gt;0,0,IF(Table1[[#This Row],[Phân loại]]="Bán hàng",Table1[[#This Row],[Tổng giá trị]],-Table1[[#This Row],[Tổng giá trị]]))</f>
        <v>4183456</v>
      </c>
      <c r="Q3613" s="35">
        <f t="shared" si="858"/>
        <v>4183456</v>
      </c>
      <c r="R3613" s="7">
        <f>Table1[[#This Row],[Số còn phải thu ĐK]]+Table1[[#This Row],[Giá Trị HD sau CK]]-Table1[[#This Row],[Số tiền đã thu]]</f>
        <v>0</v>
      </c>
      <c r="S3613" s="6">
        <f>IF(Table1[[#This Row],[Ngày hóa đơn]]&lt;&gt;"",Table1[[#This Row],[Ngày hóa đơn]],IF(Table1[[#This Row],[Ngày hạch toán]]&lt;&gt;"",Table1[[#This Row],[Ngày hạch toán]],""))</f>
        <v>46055</v>
      </c>
      <c r="T3613" s="7"/>
      <c r="U3613" s="6">
        <f>IF(Table1[[#This Row],[Ngày tính CN]]="","",S3613+T3613)</f>
        <v>46055</v>
      </c>
      <c r="V3613" s="35">
        <f ca="1">IF(Table1[[#This Row],[Hạn thanh toán]]="","",IF((U3613-NOW())&lt;0,0,(U3613-NOW())))</f>
        <v>0</v>
      </c>
      <c r="W3613" s="35"/>
      <c r="X3613" s="35" t="str">
        <f t="shared" ca="1" si="859"/>
        <v/>
      </c>
      <c r="Y3613" s="2" t="str">
        <f t="shared" si="860"/>
        <v>Đã thanh toán</v>
      </c>
      <c r="Z3613" s="51">
        <f t="shared" si="848"/>
        <v>46055</v>
      </c>
      <c r="AA3613" s="51">
        <f t="shared" si="849"/>
        <v>46112</v>
      </c>
      <c r="AD3613" s="2" t="str">
        <f>VLOOKUP($A3613,MA_KH!$A:$Q,MA_KH!O$1,0)</f>
        <v>LOTTE</v>
      </c>
      <c r="AE3613" s="2" t="str">
        <f>VLOOKUP($A3613,MA_KH!$A:$Q,MA_KH!P$1,0)</f>
        <v>CÔNG TY CỔ PHẦN TRUNG TÂM THƯƠNG MẠI LOTTE VIỆT NAM</v>
      </c>
    </row>
    <row r="3614" spans="1:31" ht="25.5" hidden="1" customHeight="1" x14ac:dyDescent="0.2">
      <c r="A3614" s="30" t="s">
        <v>22020</v>
      </c>
      <c r="B3614" s="30" t="s">
        <v>4103</v>
      </c>
      <c r="C3614" s="37">
        <v>46055</v>
      </c>
      <c r="D3614" s="30" t="s">
        <v>23845</v>
      </c>
      <c r="E3614" s="37">
        <v>46055</v>
      </c>
      <c r="F3614" s="30">
        <v>8419</v>
      </c>
      <c r="G3614" s="30" t="s">
        <v>23846</v>
      </c>
      <c r="H3614" s="38">
        <v>3252620</v>
      </c>
      <c r="I3614" s="67">
        <v>0</v>
      </c>
      <c r="J3614" s="38">
        <v>260210</v>
      </c>
      <c r="K3614" s="38">
        <v>3512830</v>
      </c>
      <c r="L3614" s="7" t="s">
        <v>22849</v>
      </c>
      <c r="M3614" s="6">
        <v>46112</v>
      </c>
      <c r="O3614" s="35">
        <f>IF(Table1[[#This Row],[Phân loại]]="Tồn đầu kỳ",Table1[[#This Row],[Tổng giá trị]],0)</f>
        <v>0</v>
      </c>
      <c r="P3614" s="7">
        <f>IF(Table1[[#This Row],[Số còn phải thu ĐK]]&lt;&gt;0,0,IF(Table1[[#This Row],[Phân loại]]="Bán hàng",Table1[[#This Row],[Tổng giá trị]],-Table1[[#This Row],[Tổng giá trị]]))</f>
        <v>3512830</v>
      </c>
      <c r="Q3614" s="35">
        <f t="shared" si="858"/>
        <v>3512830</v>
      </c>
      <c r="R3614" s="7">
        <f>Table1[[#This Row],[Số còn phải thu ĐK]]+Table1[[#This Row],[Giá Trị HD sau CK]]-Table1[[#This Row],[Số tiền đã thu]]</f>
        <v>0</v>
      </c>
      <c r="S3614" s="6">
        <f>IF(Table1[[#This Row],[Ngày hóa đơn]]&lt;&gt;"",Table1[[#This Row],[Ngày hóa đơn]],IF(Table1[[#This Row],[Ngày hạch toán]]&lt;&gt;"",Table1[[#This Row],[Ngày hạch toán]],""))</f>
        <v>46055</v>
      </c>
      <c r="T3614" s="7"/>
      <c r="U3614" s="6">
        <f>IF(Table1[[#This Row],[Ngày tính CN]]="","",S3614+T3614)</f>
        <v>46055</v>
      </c>
      <c r="V3614" s="35">
        <f ca="1">IF(Table1[[#This Row],[Hạn thanh toán]]="","",IF((U3614-NOW())&lt;0,0,(U3614-NOW())))</f>
        <v>0</v>
      </c>
      <c r="W3614" s="35"/>
      <c r="X3614" s="35" t="str">
        <f t="shared" ca="1" si="859"/>
        <v/>
      </c>
      <c r="Y3614" s="2" t="str">
        <f t="shared" si="860"/>
        <v>Đã thanh toán</v>
      </c>
      <c r="Z3614" s="51">
        <f t="shared" si="848"/>
        <v>46055</v>
      </c>
      <c r="AA3614" s="51">
        <f t="shared" si="849"/>
        <v>46112</v>
      </c>
      <c r="AD3614" s="2" t="str">
        <f>VLOOKUP($A3614,MA_KH!$A:$Q,MA_KH!O$1,0)</f>
        <v>LOTTE</v>
      </c>
      <c r="AE3614" s="2" t="str">
        <f>VLOOKUP($A3614,MA_KH!$A:$Q,MA_KH!P$1,0)</f>
        <v>CÔNG TY CỔ PHẦN TRUNG TÂM THƯƠNG MẠI LOTTE VIỆT NAM</v>
      </c>
    </row>
    <row r="3615" spans="1:31" ht="25.5" hidden="1" customHeight="1" x14ac:dyDescent="0.2">
      <c r="A3615" s="30" t="s">
        <v>22024</v>
      </c>
      <c r="B3615" s="30" t="s">
        <v>4127</v>
      </c>
      <c r="C3615" s="37">
        <v>46056</v>
      </c>
      <c r="D3615" s="30" t="s">
        <v>23862</v>
      </c>
      <c r="E3615" s="37">
        <v>46055</v>
      </c>
      <c r="F3615" s="30">
        <v>8442</v>
      </c>
      <c r="G3615" s="30" t="s">
        <v>23863</v>
      </c>
      <c r="H3615" s="38">
        <v>11198160</v>
      </c>
      <c r="I3615" s="67">
        <v>0</v>
      </c>
      <c r="J3615" s="38">
        <v>895853</v>
      </c>
      <c r="K3615" s="38">
        <v>12094013</v>
      </c>
      <c r="L3615" s="7" t="s">
        <v>22849</v>
      </c>
      <c r="M3615" s="6">
        <v>46112</v>
      </c>
      <c r="O3615" s="35">
        <f>IF(Table1[[#This Row],[Phân loại]]="Tồn đầu kỳ",Table1[[#This Row],[Tổng giá trị]],0)</f>
        <v>0</v>
      </c>
      <c r="P3615" s="7">
        <f>IF(Table1[[#This Row],[Số còn phải thu ĐK]]&lt;&gt;0,0,IF(Table1[[#This Row],[Phân loại]]="Bán hàng",Table1[[#This Row],[Tổng giá trị]],-Table1[[#This Row],[Tổng giá trị]]))</f>
        <v>12094013</v>
      </c>
      <c r="Q3615" s="35">
        <f t="shared" si="858"/>
        <v>12094013</v>
      </c>
      <c r="R3615" s="7">
        <f>Table1[[#This Row],[Số còn phải thu ĐK]]+Table1[[#This Row],[Giá Trị HD sau CK]]-Table1[[#This Row],[Số tiền đã thu]]</f>
        <v>0</v>
      </c>
      <c r="S3615" s="6">
        <f>IF(Table1[[#This Row],[Ngày hóa đơn]]&lt;&gt;"",Table1[[#This Row],[Ngày hóa đơn]],IF(Table1[[#This Row],[Ngày hạch toán]]&lt;&gt;"",Table1[[#This Row],[Ngày hạch toán]],""))</f>
        <v>46055</v>
      </c>
      <c r="T3615" s="7"/>
      <c r="U3615" s="6">
        <f>IF(Table1[[#This Row],[Ngày tính CN]]="","",S3615+T3615)</f>
        <v>46055</v>
      </c>
      <c r="V3615" s="35">
        <f ca="1">IF(Table1[[#This Row],[Hạn thanh toán]]="","",IF((U3615-NOW())&lt;0,0,(U3615-NOW())))</f>
        <v>0</v>
      </c>
      <c r="W3615" s="35"/>
      <c r="X3615" s="35" t="str">
        <f t="shared" ca="1" si="859"/>
        <v/>
      </c>
      <c r="Y3615" s="2" t="str">
        <f t="shared" si="860"/>
        <v>Đã thanh toán</v>
      </c>
      <c r="Z3615" s="51">
        <f t="shared" si="848"/>
        <v>46055</v>
      </c>
      <c r="AA3615" s="51">
        <f t="shared" si="849"/>
        <v>46112</v>
      </c>
      <c r="AD3615" s="2" t="str">
        <f>VLOOKUP($A3615,MA_KH!$A:$Q,MA_KH!O$1,0)</f>
        <v>LOTTE</v>
      </c>
      <c r="AE3615" s="2" t="str">
        <f>VLOOKUP($A3615,MA_KH!$A:$Q,MA_KH!P$1,0)</f>
        <v>CÔNG TY CỔ PHẦN TRUNG TÂM THƯƠNG MẠI LOTTE VIỆT NAM</v>
      </c>
    </row>
    <row r="3616" spans="1:31" ht="25.5" hidden="1" customHeight="1" x14ac:dyDescent="0.2">
      <c r="A3616" s="30" t="s">
        <v>22012</v>
      </c>
      <c r="B3616" s="30" t="s">
        <v>4423</v>
      </c>
      <c r="C3616" s="37">
        <v>46056</v>
      </c>
      <c r="D3616" s="30" t="s">
        <v>23864</v>
      </c>
      <c r="E3616" s="37">
        <v>46055</v>
      </c>
      <c r="F3616" s="30">
        <v>8443</v>
      </c>
      <c r="G3616" s="30" t="s">
        <v>23865</v>
      </c>
      <c r="H3616" s="38">
        <v>976340</v>
      </c>
      <c r="I3616" s="67">
        <v>0</v>
      </c>
      <c r="J3616" s="38">
        <v>78107</v>
      </c>
      <c r="K3616" s="38">
        <v>1054447</v>
      </c>
      <c r="L3616" s="7" t="s">
        <v>22849</v>
      </c>
      <c r="M3616" s="6">
        <v>46112</v>
      </c>
      <c r="O3616" s="35">
        <f>IF(Table1[[#This Row],[Phân loại]]="Tồn đầu kỳ",Table1[[#This Row],[Tổng giá trị]],0)</f>
        <v>0</v>
      </c>
      <c r="P3616" s="7">
        <f>IF(Table1[[#This Row],[Số còn phải thu ĐK]]&lt;&gt;0,0,IF(Table1[[#This Row],[Phân loại]]="Bán hàng",Table1[[#This Row],[Tổng giá trị]],-Table1[[#This Row],[Tổng giá trị]]))</f>
        <v>1054447</v>
      </c>
      <c r="Q3616" s="35">
        <f t="shared" si="858"/>
        <v>1054447</v>
      </c>
      <c r="R3616" s="7">
        <f>Table1[[#This Row],[Số còn phải thu ĐK]]+Table1[[#This Row],[Giá Trị HD sau CK]]-Table1[[#This Row],[Số tiền đã thu]]</f>
        <v>0</v>
      </c>
      <c r="S3616" s="6">
        <f>IF(Table1[[#This Row],[Ngày hóa đơn]]&lt;&gt;"",Table1[[#This Row],[Ngày hóa đơn]],IF(Table1[[#This Row],[Ngày hạch toán]]&lt;&gt;"",Table1[[#This Row],[Ngày hạch toán]],""))</f>
        <v>46055</v>
      </c>
      <c r="T3616" s="7"/>
      <c r="U3616" s="6">
        <f>IF(Table1[[#This Row],[Ngày tính CN]]="","",S3616+T3616)</f>
        <v>46055</v>
      </c>
      <c r="V3616" s="35">
        <f ca="1">IF(Table1[[#This Row],[Hạn thanh toán]]="","",IF((U3616-NOW())&lt;0,0,(U3616-NOW())))</f>
        <v>0</v>
      </c>
      <c r="W3616" s="35"/>
      <c r="X3616" s="35" t="str">
        <f t="shared" ca="1" si="859"/>
        <v/>
      </c>
      <c r="Y3616" s="2" t="str">
        <f t="shared" si="860"/>
        <v>Đã thanh toán</v>
      </c>
      <c r="Z3616" s="51">
        <f t="shared" si="848"/>
        <v>46055</v>
      </c>
      <c r="AA3616" s="51">
        <f t="shared" si="849"/>
        <v>46112</v>
      </c>
      <c r="AD3616" s="2" t="str">
        <f>VLOOKUP($A3616,MA_KH!$A:$Q,MA_KH!O$1,0)</f>
        <v>LOTTE</v>
      </c>
      <c r="AE3616" s="2" t="str">
        <f>VLOOKUP($A3616,MA_KH!$A:$Q,MA_KH!P$1,0)</f>
        <v>CÔNG TY CỔ PHẦN TRUNG TÂM THƯƠNG MẠI LOTTE VIỆT NAM</v>
      </c>
    </row>
    <row r="3617" spans="1:31" ht="25.5" hidden="1" customHeight="1" x14ac:dyDescent="0.2">
      <c r="A3617" s="30" t="s">
        <v>22012</v>
      </c>
      <c r="B3617" s="30" t="s">
        <v>4423</v>
      </c>
      <c r="C3617" s="37">
        <v>46056</v>
      </c>
      <c r="D3617" s="30" t="s">
        <v>23866</v>
      </c>
      <c r="E3617" s="37">
        <v>46055</v>
      </c>
      <c r="F3617" s="30">
        <v>8444</v>
      </c>
      <c r="G3617" s="30" t="s">
        <v>23867</v>
      </c>
      <c r="H3617" s="38">
        <v>875350</v>
      </c>
      <c r="I3617" s="67">
        <v>0</v>
      </c>
      <c r="J3617" s="38">
        <v>70028</v>
      </c>
      <c r="K3617" s="38">
        <v>945378</v>
      </c>
      <c r="L3617" s="7" t="s">
        <v>22849</v>
      </c>
      <c r="M3617" s="6">
        <v>46112</v>
      </c>
      <c r="O3617" s="35">
        <f>IF(Table1[[#This Row],[Phân loại]]="Tồn đầu kỳ",Table1[[#This Row],[Tổng giá trị]],0)</f>
        <v>0</v>
      </c>
      <c r="P3617" s="7">
        <f>IF(Table1[[#This Row],[Số còn phải thu ĐK]]&lt;&gt;0,0,IF(Table1[[#This Row],[Phân loại]]="Bán hàng",Table1[[#This Row],[Tổng giá trị]],-Table1[[#This Row],[Tổng giá trị]]))</f>
        <v>945378</v>
      </c>
      <c r="Q3617" s="35">
        <f t="shared" si="858"/>
        <v>945378</v>
      </c>
      <c r="R3617" s="7">
        <f>Table1[[#This Row],[Số còn phải thu ĐK]]+Table1[[#This Row],[Giá Trị HD sau CK]]-Table1[[#This Row],[Số tiền đã thu]]</f>
        <v>0</v>
      </c>
      <c r="S3617" s="6">
        <f>IF(Table1[[#This Row],[Ngày hóa đơn]]&lt;&gt;"",Table1[[#This Row],[Ngày hóa đơn]],IF(Table1[[#This Row],[Ngày hạch toán]]&lt;&gt;"",Table1[[#This Row],[Ngày hạch toán]],""))</f>
        <v>46055</v>
      </c>
      <c r="T3617" s="7"/>
      <c r="U3617" s="6">
        <f>IF(Table1[[#This Row],[Ngày tính CN]]="","",S3617+T3617)</f>
        <v>46055</v>
      </c>
      <c r="V3617" s="35">
        <f ca="1">IF(Table1[[#This Row],[Hạn thanh toán]]="","",IF((U3617-NOW())&lt;0,0,(U3617-NOW())))</f>
        <v>0</v>
      </c>
      <c r="W3617" s="35"/>
      <c r="X3617" s="35" t="str">
        <f t="shared" ca="1" si="859"/>
        <v/>
      </c>
      <c r="Y3617" s="2" t="str">
        <f t="shared" si="860"/>
        <v>Đã thanh toán</v>
      </c>
      <c r="Z3617" s="51">
        <f t="shared" si="848"/>
        <v>46055</v>
      </c>
      <c r="AA3617" s="51">
        <f t="shared" si="849"/>
        <v>46112</v>
      </c>
      <c r="AD3617" s="2" t="str">
        <f>VLOOKUP($A3617,MA_KH!$A:$Q,MA_KH!O$1,0)</f>
        <v>LOTTE</v>
      </c>
      <c r="AE3617" s="2" t="str">
        <f>VLOOKUP($A3617,MA_KH!$A:$Q,MA_KH!P$1,0)</f>
        <v>CÔNG TY CỔ PHẦN TRUNG TÂM THƯƠNG MẠI LOTTE VIỆT NAM</v>
      </c>
    </row>
    <row r="3618" spans="1:31" ht="25.5" hidden="1" customHeight="1" x14ac:dyDescent="0.2">
      <c r="A3618" s="30" t="s">
        <v>22010</v>
      </c>
      <c r="B3618" s="30" t="s">
        <v>4279</v>
      </c>
      <c r="C3618" s="37">
        <v>46056</v>
      </c>
      <c r="D3618" s="30" t="s">
        <v>23868</v>
      </c>
      <c r="E3618" s="37">
        <v>46055</v>
      </c>
      <c r="F3618" s="30">
        <v>8445</v>
      </c>
      <c r="G3618" s="30" t="s">
        <v>23869</v>
      </c>
      <c r="H3618" s="38">
        <v>5360250</v>
      </c>
      <c r="I3618" s="67">
        <v>0</v>
      </c>
      <c r="J3618" s="38">
        <v>428820</v>
      </c>
      <c r="K3618" s="38">
        <v>5789070</v>
      </c>
      <c r="L3618" s="7" t="s">
        <v>22849</v>
      </c>
      <c r="O3618" s="35">
        <f>IF(Table1[[#This Row],[Phân loại]]="Tồn đầu kỳ",Table1[[#This Row],[Tổng giá trị]],0)</f>
        <v>0</v>
      </c>
      <c r="P3618" s="7">
        <f>IF(Table1[[#This Row],[Số còn phải thu ĐK]]&lt;&gt;0,0,IF(Table1[[#This Row],[Phân loại]]="Bán hàng",Table1[[#This Row],[Tổng giá trị]],-Table1[[#This Row],[Tổng giá trị]]))</f>
        <v>5789070</v>
      </c>
      <c r="Q3618" s="35">
        <f t="shared" si="858"/>
        <v>0</v>
      </c>
      <c r="R3618" s="7">
        <f>Table1[[#This Row],[Số còn phải thu ĐK]]+Table1[[#This Row],[Giá Trị HD sau CK]]-Table1[[#This Row],[Số tiền đã thu]]</f>
        <v>5789070</v>
      </c>
      <c r="S3618" s="6">
        <f>IF(Table1[[#This Row],[Ngày hóa đơn]]&lt;&gt;"",Table1[[#This Row],[Ngày hóa đơn]],IF(Table1[[#This Row],[Ngày hạch toán]]&lt;&gt;"",Table1[[#This Row],[Ngày hạch toán]],""))</f>
        <v>46055</v>
      </c>
      <c r="T3618" s="7"/>
      <c r="U3618" s="6">
        <f>IF(Table1[[#This Row],[Ngày tính CN]]="","",S3618+T3618)</f>
        <v>46055</v>
      </c>
      <c r="V3618" s="35">
        <f ca="1">IF(Table1[[#This Row],[Hạn thanh toán]]="","",IF((U3618-NOW())&lt;0,0,(U3618-NOW())))</f>
        <v>0</v>
      </c>
      <c r="W3618" s="35"/>
      <c r="X3618" s="35">
        <f t="shared" ca="1" si="859"/>
        <v>115.4903192129641</v>
      </c>
      <c r="Y3618" s="2" t="str">
        <f t="shared" ca="1" si="860"/>
        <v>Nợ quá hạn từ 90 ngày đến 120 ngày</v>
      </c>
      <c r="Z3618" s="51">
        <f t="shared" si="848"/>
        <v>46055</v>
      </c>
      <c r="AA3618" s="51" t="str">
        <f t="shared" si="849"/>
        <v/>
      </c>
      <c r="AD3618" s="2" t="str">
        <f>VLOOKUP($A3618,MA_KH!$A:$Q,MA_KH!O$1,0)</f>
        <v>LOTTE</v>
      </c>
      <c r="AE3618" s="2" t="str">
        <f>VLOOKUP($A3618,MA_KH!$A:$Q,MA_KH!P$1,0)</f>
        <v>CÔNG TY CỔ PHẦN TRUNG TÂM THƯƠNG MẠI LOTTE VIỆT NAM</v>
      </c>
    </row>
    <row r="3619" spans="1:31" ht="25.5" hidden="1" customHeight="1" x14ac:dyDescent="0.2">
      <c r="A3619" s="30" t="s">
        <v>22010</v>
      </c>
      <c r="B3619" s="30" t="s">
        <v>4279</v>
      </c>
      <c r="C3619" s="37">
        <v>46056</v>
      </c>
      <c r="D3619" s="30" t="s">
        <v>23870</v>
      </c>
      <c r="E3619" s="37">
        <v>46055</v>
      </c>
      <c r="F3619" s="30">
        <v>8446</v>
      </c>
      <c r="G3619" s="30" t="s">
        <v>23871</v>
      </c>
      <c r="H3619" s="38">
        <v>12002950</v>
      </c>
      <c r="I3619" s="67">
        <v>0</v>
      </c>
      <c r="J3619" s="38">
        <v>960236</v>
      </c>
      <c r="K3619" s="38">
        <v>12963186</v>
      </c>
      <c r="L3619" s="7" t="s">
        <v>22849</v>
      </c>
      <c r="M3619" s="6">
        <v>46112</v>
      </c>
      <c r="O3619" s="35">
        <f>IF(Table1[[#This Row],[Phân loại]]="Tồn đầu kỳ",Table1[[#This Row],[Tổng giá trị]],0)</f>
        <v>0</v>
      </c>
      <c r="P3619" s="7">
        <f>IF(Table1[[#This Row],[Số còn phải thu ĐK]]&lt;&gt;0,0,IF(Table1[[#This Row],[Phân loại]]="Bán hàng",Table1[[#This Row],[Tổng giá trị]],-Table1[[#This Row],[Tổng giá trị]]))</f>
        <v>12963186</v>
      </c>
      <c r="Q3619" s="35">
        <f t="shared" si="858"/>
        <v>12963186</v>
      </c>
      <c r="R3619" s="7">
        <f>Table1[[#This Row],[Số còn phải thu ĐK]]+Table1[[#This Row],[Giá Trị HD sau CK]]-Table1[[#This Row],[Số tiền đã thu]]</f>
        <v>0</v>
      </c>
      <c r="S3619" s="6">
        <f>IF(Table1[[#This Row],[Ngày hóa đơn]]&lt;&gt;"",Table1[[#This Row],[Ngày hóa đơn]],IF(Table1[[#This Row],[Ngày hạch toán]]&lt;&gt;"",Table1[[#This Row],[Ngày hạch toán]],""))</f>
        <v>46055</v>
      </c>
      <c r="T3619" s="7"/>
      <c r="U3619" s="6">
        <f>IF(Table1[[#This Row],[Ngày tính CN]]="","",S3619+T3619)</f>
        <v>46055</v>
      </c>
      <c r="V3619" s="35">
        <f ca="1">IF(Table1[[#This Row],[Hạn thanh toán]]="","",IF((U3619-NOW())&lt;0,0,(U3619-NOW())))</f>
        <v>0</v>
      </c>
      <c r="W3619" s="35"/>
      <c r="X3619" s="35" t="str">
        <f t="shared" ca="1" si="859"/>
        <v/>
      </c>
      <c r="Y3619" s="2" t="str">
        <f t="shared" si="860"/>
        <v>Đã thanh toán</v>
      </c>
      <c r="Z3619" s="51">
        <f t="shared" si="848"/>
        <v>46055</v>
      </c>
      <c r="AA3619" s="51">
        <f t="shared" si="849"/>
        <v>46112</v>
      </c>
      <c r="AD3619" s="2" t="str">
        <f>VLOOKUP($A3619,MA_KH!$A:$Q,MA_KH!O$1,0)</f>
        <v>LOTTE</v>
      </c>
      <c r="AE3619" s="2" t="str">
        <f>VLOOKUP($A3619,MA_KH!$A:$Q,MA_KH!P$1,0)</f>
        <v>CÔNG TY CỔ PHẦN TRUNG TÂM THƯƠNG MẠI LOTTE VIỆT NAM</v>
      </c>
    </row>
    <row r="3620" spans="1:31" ht="25.5" hidden="1" customHeight="1" x14ac:dyDescent="0.2">
      <c r="A3620" s="30" t="s">
        <v>22010</v>
      </c>
      <c r="B3620" s="30" t="s">
        <v>4279</v>
      </c>
      <c r="C3620" s="37">
        <v>46056</v>
      </c>
      <c r="D3620" s="30" t="s">
        <v>23872</v>
      </c>
      <c r="E3620" s="37">
        <v>46055</v>
      </c>
      <c r="F3620" s="30">
        <v>8447</v>
      </c>
      <c r="G3620" s="30" t="s">
        <v>23873</v>
      </c>
      <c r="H3620" s="38">
        <v>875350</v>
      </c>
      <c r="I3620" s="67">
        <v>0</v>
      </c>
      <c r="J3620" s="38">
        <v>70028</v>
      </c>
      <c r="K3620" s="38">
        <v>945378</v>
      </c>
      <c r="L3620" s="7" t="s">
        <v>22849</v>
      </c>
      <c r="M3620" s="6">
        <v>46112</v>
      </c>
      <c r="O3620" s="35">
        <f>IF(Table1[[#This Row],[Phân loại]]="Tồn đầu kỳ",Table1[[#This Row],[Tổng giá trị]],0)</f>
        <v>0</v>
      </c>
      <c r="P3620" s="7">
        <f>IF(Table1[[#This Row],[Số còn phải thu ĐK]]&lt;&gt;0,0,IF(Table1[[#This Row],[Phân loại]]="Bán hàng",Table1[[#This Row],[Tổng giá trị]],-Table1[[#This Row],[Tổng giá trị]]))</f>
        <v>945378</v>
      </c>
      <c r="Q3620" s="35">
        <f t="shared" si="858"/>
        <v>945378</v>
      </c>
      <c r="R3620" s="7">
        <f>Table1[[#This Row],[Số còn phải thu ĐK]]+Table1[[#This Row],[Giá Trị HD sau CK]]-Table1[[#This Row],[Số tiền đã thu]]</f>
        <v>0</v>
      </c>
      <c r="S3620" s="6">
        <f>IF(Table1[[#This Row],[Ngày hóa đơn]]&lt;&gt;"",Table1[[#This Row],[Ngày hóa đơn]],IF(Table1[[#This Row],[Ngày hạch toán]]&lt;&gt;"",Table1[[#This Row],[Ngày hạch toán]],""))</f>
        <v>46055</v>
      </c>
      <c r="T3620" s="7"/>
      <c r="U3620" s="6">
        <f>IF(Table1[[#This Row],[Ngày tính CN]]="","",S3620+T3620)</f>
        <v>46055</v>
      </c>
      <c r="V3620" s="35">
        <f ca="1">IF(Table1[[#This Row],[Hạn thanh toán]]="","",IF((U3620-NOW())&lt;0,0,(U3620-NOW())))</f>
        <v>0</v>
      </c>
      <c r="W3620" s="35"/>
      <c r="X3620" s="35" t="str">
        <f t="shared" ca="1" si="859"/>
        <v/>
      </c>
      <c r="Y3620" s="2" t="str">
        <f t="shared" si="860"/>
        <v>Đã thanh toán</v>
      </c>
      <c r="Z3620" s="51">
        <f t="shared" si="848"/>
        <v>46055</v>
      </c>
      <c r="AA3620" s="51">
        <f t="shared" si="849"/>
        <v>46112</v>
      </c>
      <c r="AD3620" s="2" t="str">
        <f>VLOOKUP($A3620,MA_KH!$A:$Q,MA_KH!O$1,0)</f>
        <v>LOTTE</v>
      </c>
      <c r="AE3620" s="2" t="str">
        <f>VLOOKUP($A3620,MA_KH!$A:$Q,MA_KH!P$1,0)</f>
        <v>CÔNG TY CỔ PHẦN TRUNG TÂM THƯƠNG MẠI LOTTE VIỆT NAM</v>
      </c>
    </row>
    <row r="3621" spans="1:31" ht="25.5" hidden="1" customHeight="1" x14ac:dyDescent="0.2">
      <c r="A3621" s="30" t="s">
        <v>22009</v>
      </c>
      <c r="B3621" s="30" t="s">
        <v>4283</v>
      </c>
      <c r="C3621" s="37">
        <v>46056</v>
      </c>
      <c r="D3621" s="30" t="s">
        <v>23874</v>
      </c>
      <c r="E3621" s="37">
        <v>46056</v>
      </c>
      <c r="F3621" s="30">
        <v>8455</v>
      </c>
      <c r="G3621" s="30" t="s">
        <v>23875</v>
      </c>
      <c r="H3621" s="38">
        <v>478105</v>
      </c>
      <c r="I3621" s="67">
        <v>0</v>
      </c>
      <c r="J3621" s="38">
        <v>38248</v>
      </c>
      <c r="K3621" s="38">
        <v>516353</v>
      </c>
      <c r="L3621" s="7" t="s">
        <v>22849</v>
      </c>
      <c r="M3621" s="6">
        <v>46112</v>
      </c>
      <c r="O3621" s="35">
        <f>IF(Table1[[#This Row],[Phân loại]]="Tồn đầu kỳ",Table1[[#This Row],[Tổng giá trị]],0)</f>
        <v>0</v>
      </c>
      <c r="P3621" s="7">
        <f>IF(Table1[[#This Row],[Số còn phải thu ĐK]]&lt;&gt;0,0,IF(Table1[[#This Row],[Phân loại]]="Bán hàng",Table1[[#This Row],[Tổng giá trị]],-Table1[[#This Row],[Tổng giá trị]]))</f>
        <v>516353</v>
      </c>
      <c r="Q3621" s="35">
        <f t="shared" si="858"/>
        <v>516353</v>
      </c>
      <c r="R3621" s="7">
        <f>Table1[[#This Row],[Số còn phải thu ĐK]]+Table1[[#This Row],[Giá Trị HD sau CK]]-Table1[[#This Row],[Số tiền đã thu]]</f>
        <v>0</v>
      </c>
      <c r="S3621" s="6">
        <f>IF(Table1[[#This Row],[Ngày hóa đơn]]&lt;&gt;"",Table1[[#This Row],[Ngày hóa đơn]],IF(Table1[[#This Row],[Ngày hạch toán]]&lt;&gt;"",Table1[[#This Row],[Ngày hạch toán]],""))</f>
        <v>46056</v>
      </c>
      <c r="T3621" s="7"/>
      <c r="U3621" s="6">
        <f>IF(Table1[[#This Row],[Ngày tính CN]]="","",S3621+T3621)</f>
        <v>46056</v>
      </c>
      <c r="V3621" s="35">
        <f ca="1">IF(Table1[[#This Row],[Hạn thanh toán]]="","",IF((U3621-NOW())&lt;0,0,(U3621-NOW())))</f>
        <v>0</v>
      </c>
      <c r="W3621" s="35"/>
      <c r="X3621" s="35" t="str">
        <f t="shared" ca="1" si="859"/>
        <v/>
      </c>
      <c r="Y3621" s="2" t="str">
        <f t="shared" si="860"/>
        <v>Đã thanh toán</v>
      </c>
      <c r="Z3621" s="51">
        <f t="shared" si="848"/>
        <v>46056</v>
      </c>
      <c r="AA3621" s="51">
        <f t="shared" si="849"/>
        <v>46112</v>
      </c>
      <c r="AD3621" s="2" t="str">
        <f>VLOOKUP($A3621,MA_KH!$A:$Q,MA_KH!O$1,0)</f>
        <v>LOTTE</v>
      </c>
      <c r="AE3621" s="2" t="str">
        <f>VLOOKUP($A3621,MA_KH!$A:$Q,MA_KH!P$1,0)</f>
        <v>CÔNG TY CỔ PHẦN TRUNG TÂM THƯƠNG MẠI LOTTE VIỆT NAM</v>
      </c>
    </row>
    <row r="3622" spans="1:31" ht="25.5" hidden="1" customHeight="1" x14ac:dyDescent="0.2">
      <c r="A3622" s="30" t="s">
        <v>22009</v>
      </c>
      <c r="B3622" s="30" t="s">
        <v>4283</v>
      </c>
      <c r="C3622" s="37">
        <v>46056</v>
      </c>
      <c r="D3622" s="30" t="s">
        <v>23876</v>
      </c>
      <c r="E3622" s="37">
        <v>46056</v>
      </c>
      <c r="F3622" s="30">
        <v>8456</v>
      </c>
      <c r="G3622" s="30" t="s">
        <v>23877</v>
      </c>
      <c r="H3622" s="38">
        <v>466445</v>
      </c>
      <c r="I3622" s="67">
        <v>0</v>
      </c>
      <c r="J3622" s="38">
        <v>37316</v>
      </c>
      <c r="K3622" s="38">
        <v>503761</v>
      </c>
      <c r="L3622" s="7" t="s">
        <v>22849</v>
      </c>
      <c r="M3622" s="6">
        <v>46112</v>
      </c>
      <c r="O3622" s="35">
        <f>IF(Table1[[#This Row],[Phân loại]]="Tồn đầu kỳ",Table1[[#This Row],[Tổng giá trị]],0)</f>
        <v>0</v>
      </c>
      <c r="P3622" s="7">
        <f>IF(Table1[[#This Row],[Số còn phải thu ĐK]]&lt;&gt;0,0,IF(Table1[[#This Row],[Phân loại]]="Bán hàng",Table1[[#This Row],[Tổng giá trị]],-Table1[[#This Row],[Tổng giá trị]]))</f>
        <v>503761</v>
      </c>
      <c r="Q3622" s="35">
        <f t="shared" si="858"/>
        <v>503761</v>
      </c>
      <c r="R3622" s="7">
        <f>Table1[[#This Row],[Số còn phải thu ĐK]]+Table1[[#This Row],[Giá Trị HD sau CK]]-Table1[[#This Row],[Số tiền đã thu]]</f>
        <v>0</v>
      </c>
      <c r="S3622" s="6">
        <f>IF(Table1[[#This Row],[Ngày hóa đơn]]&lt;&gt;"",Table1[[#This Row],[Ngày hóa đơn]],IF(Table1[[#This Row],[Ngày hạch toán]]&lt;&gt;"",Table1[[#This Row],[Ngày hạch toán]],""))</f>
        <v>46056</v>
      </c>
      <c r="T3622" s="7"/>
      <c r="U3622" s="6">
        <f>IF(Table1[[#This Row],[Ngày tính CN]]="","",S3622+T3622)</f>
        <v>46056</v>
      </c>
      <c r="V3622" s="35">
        <f ca="1">IF(Table1[[#This Row],[Hạn thanh toán]]="","",IF((U3622-NOW())&lt;0,0,(U3622-NOW())))</f>
        <v>0</v>
      </c>
      <c r="W3622" s="35"/>
      <c r="X3622" s="35" t="str">
        <f t="shared" ca="1" si="859"/>
        <v/>
      </c>
      <c r="Y3622" s="2" t="str">
        <f t="shared" si="860"/>
        <v>Đã thanh toán</v>
      </c>
      <c r="Z3622" s="51">
        <f t="shared" si="848"/>
        <v>46056</v>
      </c>
      <c r="AA3622" s="51">
        <f t="shared" si="849"/>
        <v>46112</v>
      </c>
      <c r="AD3622" s="2" t="str">
        <f>VLOOKUP($A3622,MA_KH!$A:$Q,MA_KH!O$1,0)</f>
        <v>LOTTE</v>
      </c>
      <c r="AE3622" s="2" t="str">
        <f>VLOOKUP($A3622,MA_KH!$A:$Q,MA_KH!P$1,0)</f>
        <v>CÔNG TY CỔ PHẦN TRUNG TÂM THƯƠNG MẠI LOTTE VIỆT NAM</v>
      </c>
    </row>
    <row r="3623" spans="1:31" ht="25.5" hidden="1" customHeight="1" x14ac:dyDescent="0.2">
      <c r="A3623" s="30" t="s">
        <v>22024</v>
      </c>
      <c r="B3623" s="30" t="s">
        <v>4127</v>
      </c>
      <c r="C3623" s="37">
        <v>46058</v>
      </c>
      <c r="D3623" s="30" t="s">
        <v>23941</v>
      </c>
      <c r="E3623" s="37">
        <v>46057</v>
      </c>
      <c r="F3623" s="30">
        <v>9342</v>
      </c>
      <c r="G3623" s="30" t="s">
        <v>23942</v>
      </c>
      <c r="H3623" s="38">
        <v>14703475</v>
      </c>
      <c r="I3623" s="67">
        <v>0</v>
      </c>
      <c r="J3623" s="38">
        <v>1176278</v>
      </c>
      <c r="K3623" s="38">
        <v>15879753</v>
      </c>
      <c r="L3623" s="7" t="s">
        <v>22849</v>
      </c>
      <c r="M3623" s="6">
        <v>46112</v>
      </c>
      <c r="O3623" s="35">
        <f>IF(Table1[[#This Row],[Phân loại]]="Tồn đầu kỳ",Table1[[#This Row],[Tổng giá trị]],0)</f>
        <v>0</v>
      </c>
      <c r="P3623" s="7">
        <f>IF(Table1[[#This Row],[Số còn phải thu ĐK]]&lt;&gt;0,0,IF(Table1[[#This Row],[Phân loại]]="Bán hàng",Table1[[#This Row],[Tổng giá trị]],-Table1[[#This Row],[Tổng giá trị]]))</f>
        <v>15879753</v>
      </c>
      <c r="Q3623" s="35">
        <f t="shared" si="858"/>
        <v>15879753</v>
      </c>
      <c r="R3623" s="7">
        <f>Table1[[#This Row],[Số còn phải thu ĐK]]+Table1[[#This Row],[Giá Trị HD sau CK]]-Table1[[#This Row],[Số tiền đã thu]]</f>
        <v>0</v>
      </c>
      <c r="S3623" s="6">
        <f>IF(Table1[[#This Row],[Ngày hóa đơn]]&lt;&gt;"",Table1[[#This Row],[Ngày hóa đơn]],IF(Table1[[#This Row],[Ngày hạch toán]]&lt;&gt;"",Table1[[#This Row],[Ngày hạch toán]],""))</f>
        <v>46057</v>
      </c>
      <c r="T3623" s="7"/>
      <c r="U3623" s="6">
        <f>IF(Table1[[#This Row],[Ngày tính CN]]="","",S3623+T3623)</f>
        <v>46057</v>
      </c>
      <c r="V3623" s="35">
        <f ca="1">IF(Table1[[#This Row],[Hạn thanh toán]]="","",IF((U3623-NOW())&lt;0,0,(U3623-NOW())))</f>
        <v>0</v>
      </c>
      <c r="W3623" s="35"/>
      <c r="X3623" s="35" t="str">
        <f t="shared" ca="1" si="859"/>
        <v/>
      </c>
      <c r="Y3623" s="2" t="str">
        <f t="shared" si="860"/>
        <v>Đã thanh toán</v>
      </c>
      <c r="Z3623" s="51">
        <f t="shared" si="848"/>
        <v>46057</v>
      </c>
      <c r="AA3623" s="51">
        <f t="shared" si="849"/>
        <v>46112</v>
      </c>
      <c r="AD3623" s="2" t="str">
        <f>VLOOKUP($A3623,MA_KH!$A:$Q,MA_KH!O$1,0)</f>
        <v>LOTTE</v>
      </c>
      <c r="AE3623" s="2" t="str">
        <f>VLOOKUP($A3623,MA_KH!$A:$Q,MA_KH!P$1,0)</f>
        <v>CÔNG TY CỔ PHẦN TRUNG TÂM THƯƠNG MẠI LOTTE VIỆT NAM</v>
      </c>
    </row>
    <row r="3624" spans="1:31" ht="25.5" hidden="1" customHeight="1" x14ac:dyDescent="0.2">
      <c r="A3624" s="30" t="s">
        <v>22011</v>
      </c>
      <c r="B3624" s="30" t="s">
        <v>4351</v>
      </c>
      <c r="C3624" s="37">
        <v>46058</v>
      </c>
      <c r="D3624" s="30" t="s">
        <v>23943</v>
      </c>
      <c r="E3624" s="37">
        <v>46057</v>
      </c>
      <c r="F3624" s="30">
        <v>9343</v>
      </c>
      <c r="G3624" s="30" t="s">
        <v>23944</v>
      </c>
      <c r="H3624" s="38">
        <v>1313025</v>
      </c>
      <c r="I3624" s="67">
        <v>0</v>
      </c>
      <c r="J3624" s="38">
        <v>105042</v>
      </c>
      <c r="K3624" s="38">
        <v>1418067</v>
      </c>
      <c r="L3624" s="7" t="s">
        <v>22849</v>
      </c>
      <c r="M3624" s="6">
        <v>46112</v>
      </c>
      <c r="O3624" s="35">
        <f>IF(Table1[[#This Row],[Phân loại]]="Tồn đầu kỳ",Table1[[#This Row],[Tổng giá trị]],0)</f>
        <v>0</v>
      </c>
      <c r="P3624" s="7">
        <f>IF(Table1[[#This Row],[Số còn phải thu ĐK]]&lt;&gt;0,0,IF(Table1[[#This Row],[Phân loại]]="Bán hàng",Table1[[#This Row],[Tổng giá trị]],-Table1[[#This Row],[Tổng giá trị]]))</f>
        <v>1418067</v>
      </c>
      <c r="Q3624" s="35">
        <f t="shared" si="858"/>
        <v>1418067</v>
      </c>
      <c r="R3624" s="7">
        <f>Table1[[#This Row],[Số còn phải thu ĐK]]+Table1[[#This Row],[Giá Trị HD sau CK]]-Table1[[#This Row],[Số tiền đã thu]]</f>
        <v>0</v>
      </c>
      <c r="S3624" s="6">
        <f>IF(Table1[[#This Row],[Ngày hóa đơn]]&lt;&gt;"",Table1[[#This Row],[Ngày hóa đơn]],IF(Table1[[#This Row],[Ngày hạch toán]]&lt;&gt;"",Table1[[#This Row],[Ngày hạch toán]],""))</f>
        <v>46057</v>
      </c>
      <c r="T3624" s="7"/>
      <c r="U3624" s="6">
        <f>IF(Table1[[#This Row],[Ngày tính CN]]="","",S3624+T3624)</f>
        <v>46057</v>
      </c>
      <c r="V3624" s="35">
        <f ca="1">IF(Table1[[#This Row],[Hạn thanh toán]]="","",IF((U3624-NOW())&lt;0,0,(U3624-NOW())))</f>
        <v>0</v>
      </c>
      <c r="W3624" s="35"/>
      <c r="X3624" s="35" t="str">
        <f t="shared" ca="1" si="859"/>
        <v/>
      </c>
      <c r="Y3624" s="2" t="str">
        <f t="shared" si="860"/>
        <v>Đã thanh toán</v>
      </c>
      <c r="Z3624" s="51">
        <f t="shared" si="848"/>
        <v>46057</v>
      </c>
      <c r="AA3624" s="51">
        <f t="shared" si="849"/>
        <v>46112</v>
      </c>
      <c r="AD3624" s="2" t="str">
        <f>VLOOKUP($A3624,MA_KH!$A:$Q,MA_KH!O$1,0)</f>
        <v>LOTTE</v>
      </c>
      <c r="AE3624" s="2" t="str">
        <f>VLOOKUP($A3624,MA_KH!$A:$Q,MA_KH!P$1,0)</f>
        <v>CÔNG TY CỔ PHẦN TRUNG TÂM THƯƠNG MẠI LOTTE VIỆT NAM</v>
      </c>
    </row>
    <row r="3625" spans="1:31" ht="25.5" hidden="1" customHeight="1" x14ac:dyDescent="0.2">
      <c r="A3625" s="30" t="s">
        <v>22022</v>
      </c>
      <c r="B3625" s="30" t="s">
        <v>4019</v>
      </c>
      <c r="C3625" s="37">
        <v>46058</v>
      </c>
      <c r="D3625" s="30" t="s">
        <v>23945</v>
      </c>
      <c r="E3625" s="37">
        <v>46057</v>
      </c>
      <c r="F3625" s="30">
        <v>9344</v>
      </c>
      <c r="G3625" s="30" t="s">
        <v>23946</v>
      </c>
      <c r="H3625" s="38">
        <v>12340950</v>
      </c>
      <c r="I3625" s="67">
        <v>0</v>
      </c>
      <c r="J3625" s="38">
        <v>987276</v>
      </c>
      <c r="K3625" s="38">
        <v>13328226</v>
      </c>
      <c r="L3625" s="7" t="s">
        <v>22849</v>
      </c>
      <c r="M3625" s="6">
        <v>46112</v>
      </c>
      <c r="O3625" s="35">
        <f>IF(Table1[[#This Row],[Phân loại]]="Tồn đầu kỳ",Table1[[#This Row],[Tổng giá trị]],0)</f>
        <v>0</v>
      </c>
      <c r="P3625" s="7">
        <f>IF(Table1[[#This Row],[Số còn phải thu ĐK]]&lt;&gt;0,0,IF(Table1[[#This Row],[Phân loại]]="Bán hàng",Table1[[#This Row],[Tổng giá trị]],-Table1[[#This Row],[Tổng giá trị]]))</f>
        <v>13328226</v>
      </c>
      <c r="Q3625" s="35">
        <f t="shared" si="858"/>
        <v>13328226</v>
      </c>
      <c r="R3625" s="7">
        <f>Table1[[#This Row],[Số còn phải thu ĐK]]+Table1[[#This Row],[Giá Trị HD sau CK]]-Table1[[#This Row],[Số tiền đã thu]]</f>
        <v>0</v>
      </c>
      <c r="S3625" s="6">
        <f>IF(Table1[[#This Row],[Ngày hóa đơn]]&lt;&gt;"",Table1[[#This Row],[Ngày hóa đơn]],IF(Table1[[#This Row],[Ngày hạch toán]]&lt;&gt;"",Table1[[#This Row],[Ngày hạch toán]],""))</f>
        <v>46057</v>
      </c>
      <c r="T3625" s="7"/>
      <c r="U3625" s="6">
        <f>IF(Table1[[#This Row],[Ngày tính CN]]="","",S3625+T3625)</f>
        <v>46057</v>
      </c>
      <c r="V3625" s="35">
        <f ca="1">IF(Table1[[#This Row],[Hạn thanh toán]]="","",IF((U3625-NOW())&lt;0,0,(U3625-NOW())))</f>
        <v>0</v>
      </c>
      <c r="W3625" s="35"/>
      <c r="X3625" s="35" t="str">
        <f t="shared" ca="1" si="859"/>
        <v/>
      </c>
      <c r="Y3625" s="2" t="str">
        <f t="shared" si="860"/>
        <v>Đã thanh toán</v>
      </c>
      <c r="Z3625" s="51">
        <f t="shared" si="848"/>
        <v>46057</v>
      </c>
      <c r="AA3625" s="51">
        <f t="shared" si="849"/>
        <v>46112</v>
      </c>
      <c r="AD3625" s="2" t="str">
        <f>VLOOKUP($A3625,MA_KH!$A:$Q,MA_KH!O$1,0)</f>
        <v>LOTTE</v>
      </c>
      <c r="AE3625" s="2" t="str">
        <f>VLOOKUP($A3625,MA_KH!$A:$Q,MA_KH!P$1,0)</f>
        <v>CÔNG TY CỔ PHẦN TRUNG TÂM THƯƠNG MẠI LOTTE VIỆT NAM</v>
      </c>
    </row>
    <row r="3626" spans="1:31" ht="25.5" hidden="1" customHeight="1" x14ac:dyDescent="0.2">
      <c r="A3626" s="30" t="s">
        <v>22020</v>
      </c>
      <c r="B3626" s="30" t="s">
        <v>4103</v>
      </c>
      <c r="C3626" s="37">
        <v>46058</v>
      </c>
      <c r="D3626" s="30" t="s">
        <v>23948</v>
      </c>
      <c r="E3626" s="37">
        <v>46058</v>
      </c>
      <c r="F3626" s="30">
        <v>9375</v>
      </c>
      <c r="G3626" s="30" t="s">
        <v>23949</v>
      </c>
      <c r="H3626" s="38">
        <v>3141455</v>
      </c>
      <c r="I3626" s="67">
        <v>0</v>
      </c>
      <c r="J3626" s="38">
        <v>251316</v>
      </c>
      <c r="K3626" s="38">
        <v>3392771</v>
      </c>
      <c r="L3626" s="7" t="s">
        <v>22849</v>
      </c>
      <c r="M3626" s="6">
        <v>46112</v>
      </c>
      <c r="O3626" s="35">
        <f>IF(Table1[[#This Row],[Phân loại]]="Tồn đầu kỳ",Table1[[#This Row],[Tổng giá trị]],0)</f>
        <v>0</v>
      </c>
      <c r="P3626" s="7">
        <f>IF(Table1[[#This Row],[Số còn phải thu ĐK]]&lt;&gt;0,0,IF(Table1[[#This Row],[Phân loại]]="Bán hàng",Table1[[#This Row],[Tổng giá trị]],-Table1[[#This Row],[Tổng giá trị]]))</f>
        <v>3392771</v>
      </c>
      <c r="Q3626" s="35">
        <f t="shared" si="858"/>
        <v>3392771</v>
      </c>
      <c r="R3626" s="7">
        <f>Table1[[#This Row],[Số còn phải thu ĐK]]+Table1[[#This Row],[Giá Trị HD sau CK]]-Table1[[#This Row],[Số tiền đã thu]]</f>
        <v>0</v>
      </c>
      <c r="S3626" s="6">
        <f>IF(Table1[[#This Row],[Ngày hóa đơn]]&lt;&gt;"",Table1[[#This Row],[Ngày hóa đơn]],IF(Table1[[#This Row],[Ngày hạch toán]]&lt;&gt;"",Table1[[#This Row],[Ngày hạch toán]],""))</f>
        <v>46058</v>
      </c>
      <c r="T3626" s="7"/>
      <c r="U3626" s="6">
        <f>IF(Table1[[#This Row],[Ngày tính CN]]="","",S3626+T3626)</f>
        <v>46058</v>
      </c>
      <c r="V3626" s="35">
        <f ca="1">IF(Table1[[#This Row],[Hạn thanh toán]]="","",IF((U3626-NOW())&lt;0,0,(U3626-NOW())))</f>
        <v>0</v>
      </c>
      <c r="W3626" s="35"/>
      <c r="X3626" s="35" t="str">
        <f t="shared" ca="1" si="859"/>
        <v/>
      </c>
      <c r="Y3626" s="2" t="str">
        <f t="shared" si="860"/>
        <v>Đã thanh toán</v>
      </c>
      <c r="Z3626" s="51">
        <f t="shared" si="848"/>
        <v>46058</v>
      </c>
      <c r="AA3626" s="51">
        <f t="shared" si="849"/>
        <v>46112</v>
      </c>
      <c r="AD3626" s="2" t="str">
        <f>VLOOKUP($A3626,MA_KH!$A:$Q,MA_KH!O$1,0)</f>
        <v>LOTTE</v>
      </c>
      <c r="AE3626" s="2" t="str">
        <f>VLOOKUP($A3626,MA_KH!$A:$Q,MA_KH!P$1,0)</f>
        <v>CÔNG TY CỔ PHẦN TRUNG TÂM THƯƠNG MẠI LOTTE VIỆT NAM</v>
      </c>
    </row>
    <row r="3627" spans="1:31" ht="25.5" hidden="1" customHeight="1" x14ac:dyDescent="0.2">
      <c r="A3627" s="30" t="s">
        <v>22018</v>
      </c>
      <c r="B3627" s="30" t="s">
        <v>4227</v>
      </c>
      <c r="C3627" s="37">
        <v>46058</v>
      </c>
      <c r="D3627" s="30" t="s">
        <v>23950</v>
      </c>
      <c r="E3627" s="37">
        <v>46058</v>
      </c>
      <c r="F3627" s="30">
        <v>9376</v>
      </c>
      <c r="G3627" s="30" t="s">
        <v>23951</v>
      </c>
      <c r="H3627" s="38">
        <v>9625680</v>
      </c>
      <c r="I3627" s="67">
        <v>0</v>
      </c>
      <c r="J3627" s="38">
        <v>770054</v>
      </c>
      <c r="K3627" s="38">
        <v>10395734</v>
      </c>
      <c r="L3627" s="7" t="s">
        <v>22849</v>
      </c>
      <c r="M3627" s="6">
        <v>46112</v>
      </c>
      <c r="O3627" s="35">
        <f>IF(Table1[[#This Row],[Phân loại]]="Tồn đầu kỳ",Table1[[#This Row],[Tổng giá trị]],0)</f>
        <v>0</v>
      </c>
      <c r="P3627" s="7">
        <f>IF(Table1[[#This Row],[Số còn phải thu ĐK]]&lt;&gt;0,0,IF(Table1[[#This Row],[Phân loại]]="Bán hàng",Table1[[#This Row],[Tổng giá trị]],-Table1[[#This Row],[Tổng giá trị]]))</f>
        <v>10395734</v>
      </c>
      <c r="Q3627" s="35">
        <f t="shared" si="858"/>
        <v>10395734</v>
      </c>
      <c r="R3627" s="7">
        <f>Table1[[#This Row],[Số còn phải thu ĐK]]+Table1[[#This Row],[Giá Trị HD sau CK]]-Table1[[#This Row],[Số tiền đã thu]]</f>
        <v>0</v>
      </c>
      <c r="S3627" s="6">
        <f>IF(Table1[[#This Row],[Ngày hóa đơn]]&lt;&gt;"",Table1[[#This Row],[Ngày hóa đơn]],IF(Table1[[#This Row],[Ngày hạch toán]]&lt;&gt;"",Table1[[#This Row],[Ngày hạch toán]],""))</f>
        <v>46058</v>
      </c>
      <c r="T3627" s="7"/>
      <c r="U3627" s="6">
        <f>IF(Table1[[#This Row],[Ngày tính CN]]="","",S3627+T3627)</f>
        <v>46058</v>
      </c>
      <c r="V3627" s="35">
        <f ca="1">IF(Table1[[#This Row],[Hạn thanh toán]]="","",IF((U3627-NOW())&lt;0,0,(U3627-NOW())))</f>
        <v>0</v>
      </c>
      <c r="W3627" s="35"/>
      <c r="X3627" s="35" t="str">
        <f t="shared" ca="1" si="859"/>
        <v/>
      </c>
      <c r="Y3627" s="2" t="str">
        <f t="shared" si="860"/>
        <v>Đã thanh toán</v>
      </c>
      <c r="Z3627" s="51">
        <f t="shared" si="848"/>
        <v>46058</v>
      </c>
      <c r="AA3627" s="51">
        <f t="shared" si="849"/>
        <v>46112</v>
      </c>
      <c r="AD3627" s="2" t="str">
        <f>VLOOKUP($A3627,MA_KH!$A:$Q,MA_KH!O$1,0)</f>
        <v>LOTTE</v>
      </c>
      <c r="AE3627" s="2" t="str">
        <f>VLOOKUP($A3627,MA_KH!$A:$Q,MA_KH!P$1,0)</f>
        <v>CÔNG TY CỔ PHẦN TRUNG TÂM THƯƠNG MẠI LOTTE VIỆT NAM</v>
      </c>
    </row>
    <row r="3628" spans="1:31" ht="25.5" hidden="1" customHeight="1" x14ac:dyDescent="0.2">
      <c r="A3628" s="30" t="s">
        <v>22018</v>
      </c>
      <c r="B3628" s="30" t="s">
        <v>4227</v>
      </c>
      <c r="C3628" s="37">
        <v>46058</v>
      </c>
      <c r="D3628" s="30" t="s">
        <v>23952</v>
      </c>
      <c r="E3628" s="37">
        <v>46058</v>
      </c>
      <c r="F3628" s="30">
        <v>9377</v>
      </c>
      <c r="G3628" s="30" t="s">
        <v>23953</v>
      </c>
      <c r="H3628" s="38">
        <v>1865780</v>
      </c>
      <c r="I3628" s="67">
        <v>0</v>
      </c>
      <c r="J3628" s="38">
        <v>149262</v>
      </c>
      <c r="K3628" s="38">
        <v>2015042</v>
      </c>
      <c r="L3628" s="7" t="s">
        <v>22849</v>
      </c>
      <c r="M3628" s="6">
        <v>46112</v>
      </c>
      <c r="O3628" s="35">
        <f>IF(Table1[[#This Row],[Phân loại]]="Tồn đầu kỳ",Table1[[#This Row],[Tổng giá trị]],0)</f>
        <v>0</v>
      </c>
      <c r="P3628" s="7">
        <f>IF(Table1[[#This Row],[Số còn phải thu ĐK]]&lt;&gt;0,0,IF(Table1[[#This Row],[Phân loại]]="Bán hàng",Table1[[#This Row],[Tổng giá trị]],-Table1[[#This Row],[Tổng giá trị]]))</f>
        <v>2015042</v>
      </c>
      <c r="Q3628" s="35">
        <f t="shared" si="858"/>
        <v>2015042</v>
      </c>
      <c r="R3628" s="7">
        <f>Table1[[#This Row],[Số còn phải thu ĐK]]+Table1[[#This Row],[Giá Trị HD sau CK]]-Table1[[#This Row],[Số tiền đã thu]]</f>
        <v>0</v>
      </c>
      <c r="S3628" s="6">
        <f>IF(Table1[[#This Row],[Ngày hóa đơn]]&lt;&gt;"",Table1[[#This Row],[Ngày hóa đơn]],IF(Table1[[#This Row],[Ngày hạch toán]]&lt;&gt;"",Table1[[#This Row],[Ngày hạch toán]],""))</f>
        <v>46058</v>
      </c>
      <c r="T3628" s="7"/>
      <c r="U3628" s="6">
        <f>IF(Table1[[#This Row],[Ngày tính CN]]="","",S3628+T3628)</f>
        <v>46058</v>
      </c>
      <c r="V3628" s="35">
        <f ca="1">IF(Table1[[#This Row],[Hạn thanh toán]]="","",IF((U3628-NOW())&lt;0,0,(U3628-NOW())))</f>
        <v>0</v>
      </c>
      <c r="W3628" s="35"/>
      <c r="X3628" s="35" t="str">
        <f t="shared" ca="1" si="859"/>
        <v/>
      </c>
      <c r="Y3628" s="2" t="str">
        <f t="shared" si="860"/>
        <v>Đã thanh toán</v>
      </c>
      <c r="Z3628" s="51">
        <f t="shared" si="848"/>
        <v>46058</v>
      </c>
      <c r="AA3628" s="51">
        <f t="shared" si="849"/>
        <v>46112</v>
      </c>
      <c r="AD3628" s="2" t="str">
        <f>VLOOKUP($A3628,MA_KH!$A:$Q,MA_KH!O$1,0)</f>
        <v>LOTTE</v>
      </c>
      <c r="AE3628" s="2" t="str">
        <f>VLOOKUP($A3628,MA_KH!$A:$Q,MA_KH!P$1,0)</f>
        <v>CÔNG TY CỔ PHẦN TRUNG TÂM THƯƠNG MẠI LOTTE VIỆT NAM</v>
      </c>
    </row>
    <row r="3629" spans="1:31" ht="25.5" hidden="1" customHeight="1" x14ac:dyDescent="0.2">
      <c r="A3629" s="30" t="s">
        <v>22012</v>
      </c>
      <c r="B3629" s="30" t="s">
        <v>4423</v>
      </c>
      <c r="C3629" s="37">
        <v>46060</v>
      </c>
      <c r="D3629" s="30" t="s">
        <v>24019</v>
      </c>
      <c r="E3629" s="37">
        <v>46060</v>
      </c>
      <c r="F3629" s="30">
        <v>9567</v>
      </c>
      <c r="G3629" s="30" t="s">
        <v>24020</v>
      </c>
      <c r="H3629" s="38">
        <v>976340</v>
      </c>
      <c r="I3629" s="67">
        <v>0</v>
      </c>
      <c r="J3629" s="38">
        <v>78107</v>
      </c>
      <c r="K3629" s="38">
        <v>1054447</v>
      </c>
      <c r="L3629" s="7" t="s">
        <v>22849</v>
      </c>
      <c r="M3629" s="6">
        <v>46112</v>
      </c>
      <c r="O3629" s="35">
        <f>IF(Table1[[#This Row],[Phân loại]]="Tồn đầu kỳ",Table1[[#This Row],[Tổng giá trị]],0)</f>
        <v>0</v>
      </c>
      <c r="P3629" s="7">
        <f>IF(Table1[[#This Row],[Số còn phải thu ĐK]]&lt;&gt;0,0,IF(Table1[[#This Row],[Phân loại]]="Bán hàng",Table1[[#This Row],[Tổng giá trị]],-Table1[[#This Row],[Tổng giá trị]]))</f>
        <v>1054447</v>
      </c>
      <c r="Q3629" s="35">
        <f t="shared" si="858"/>
        <v>1054447</v>
      </c>
      <c r="R3629" s="7">
        <f>Table1[[#This Row],[Số còn phải thu ĐK]]+Table1[[#This Row],[Giá Trị HD sau CK]]-Table1[[#This Row],[Số tiền đã thu]]</f>
        <v>0</v>
      </c>
      <c r="S3629" s="6">
        <f>IF(Table1[[#This Row],[Ngày hóa đơn]]&lt;&gt;"",Table1[[#This Row],[Ngày hóa đơn]],IF(Table1[[#This Row],[Ngày hạch toán]]&lt;&gt;"",Table1[[#This Row],[Ngày hạch toán]],""))</f>
        <v>46060</v>
      </c>
      <c r="T3629" s="7"/>
      <c r="U3629" s="6">
        <f>IF(Table1[[#This Row],[Ngày tính CN]]="","",S3629+T3629)</f>
        <v>46060</v>
      </c>
      <c r="V3629" s="35">
        <f ca="1">IF(Table1[[#This Row],[Hạn thanh toán]]="","",IF((U3629-NOW())&lt;0,0,(U3629-NOW())))</f>
        <v>0</v>
      </c>
      <c r="W3629" s="35"/>
      <c r="X3629" s="35" t="str">
        <f t="shared" ca="1" si="859"/>
        <v/>
      </c>
      <c r="Y3629" s="2" t="str">
        <f t="shared" si="860"/>
        <v>Đã thanh toán</v>
      </c>
      <c r="Z3629" s="51">
        <f t="shared" si="848"/>
        <v>46060</v>
      </c>
      <c r="AA3629" s="51">
        <f t="shared" si="849"/>
        <v>46112</v>
      </c>
      <c r="AD3629" s="2" t="str">
        <f>VLOOKUP($A3629,MA_KH!$A:$Q,MA_KH!O$1,0)</f>
        <v>LOTTE</v>
      </c>
      <c r="AE3629" s="2" t="str">
        <f>VLOOKUP($A3629,MA_KH!$A:$Q,MA_KH!P$1,0)</f>
        <v>CÔNG TY CỔ PHẦN TRUNG TÂM THƯƠNG MẠI LOTTE VIỆT NAM</v>
      </c>
    </row>
    <row r="3630" spans="1:31" ht="25.5" hidden="1" customHeight="1" x14ac:dyDescent="0.2">
      <c r="A3630" s="30" t="s">
        <v>22012</v>
      </c>
      <c r="B3630" s="30" t="s">
        <v>4423</v>
      </c>
      <c r="C3630" s="37">
        <v>46060</v>
      </c>
      <c r="D3630" s="30" t="s">
        <v>24021</v>
      </c>
      <c r="E3630" s="37">
        <v>46060</v>
      </c>
      <c r="F3630" s="30">
        <v>9568</v>
      </c>
      <c r="G3630" s="30" t="s">
        <v>24022</v>
      </c>
      <c r="H3630" s="38">
        <v>875350</v>
      </c>
      <c r="I3630" s="67">
        <v>0</v>
      </c>
      <c r="J3630" s="38">
        <v>70028</v>
      </c>
      <c r="K3630" s="38">
        <v>945378</v>
      </c>
      <c r="L3630" s="7" t="s">
        <v>22849</v>
      </c>
      <c r="M3630" s="6">
        <v>46112</v>
      </c>
      <c r="O3630" s="35">
        <f>IF(Table1[[#This Row],[Phân loại]]="Tồn đầu kỳ",Table1[[#This Row],[Tổng giá trị]],0)</f>
        <v>0</v>
      </c>
      <c r="P3630" s="7">
        <f>IF(Table1[[#This Row],[Số còn phải thu ĐK]]&lt;&gt;0,0,IF(Table1[[#This Row],[Phân loại]]="Bán hàng",Table1[[#This Row],[Tổng giá trị]],-Table1[[#This Row],[Tổng giá trị]]))</f>
        <v>945378</v>
      </c>
      <c r="Q3630" s="35">
        <f t="shared" si="858"/>
        <v>945378</v>
      </c>
      <c r="R3630" s="7">
        <f>Table1[[#This Row],[Số còn phải thu ĐK]]+Table1[[#This Row],[Giá Trị HD sau CK]]-Table1[[#This Row],[Số tiền đã thu]]</f>
        <v>0</v>
      </c>
      <c r="S3630" s="6">
        <f>IF(Table1[[#This Row],[Ngày hóa đơn]]&lt;&gt;"",Table1[[#This Row],[Ngày hóa đơn]],IF(Table1[[#This Row],[Ngày hạch toán]]&lt;&gt;"",Table1[[#This Row],[Ngày hạch toán]],""))</f>
        <v>46060</v>
      </c>
      <c r="T3630" s="7"/>
      <c r="U3630" s="6">
        <f>IF(Table1[[#This Row],[Ngày tính CN]]="","",S3630+T3630)</f>
        <v>46060</v>
      </c>
      <c r="V3630" s="35">
        <f ca="1">IF(Table1[[#This Row],[Hạn thanh toán]]="","",IF((U3630-NOW())&lt;0,0,(U3630-NOW())))</f>
        <v>0</v>
      </c>
      <c r="W3630" s="35"/>
      <c r="X3630" s="35" t="str">
        <f t="shared" ca="1" si="859"/>
        <v/>
      </c>
      <c r="Y3630" s="2" t="str">
        <f t="shared" si="860"/>
        <v>Đã thanh toán</v>
      </c>
      <c r="Z3630" s="51">
        <f t="shared" si="848"/>
        <v>46060</v>
      </c>
      <c r="AA3630" s="51">
        <f t="shared" si="849"/>
        <v>46112</v>
      </c>
      <c r="AD3630" s="2" t="str">
        <f>VLOOKUP($A3630,MA_KH!$A:$Q,MA_KH!O$1,0)</f>
        <v>LOTTE</v>
      </c>
      <c r="AE3630" s="2" t="str">
        <f>VLOOKUP($A3630,MA_KH!$A:$Q,MA_KH!P$1,0)</f>
        <v>CÔNG TY CỔ PHẦN TRUNG TÂM THƯƠNG MẠI LOTTE VIỆT NAM</v>
      </c>
    </row>
    <row r="3631" spans="1:31" ht="25.5" hidden="1" customHeight="1" x14ac:dyDescent="0.2">
      <c r="A3631" s="30" t="s">
        <v>22023</v>
      </c>
      <c r="B3631" s="30" t="s">
        <v>4277</v>
      </c>
      <c r="C3631" s="37">
        <v>46060</v>
      </c>
      <c r="D3631" s="30" t="s">
        <v>24023</v>
      </c>
      <c r="E3631" s="37">
        <v>46060</v>
      </c>
      <c r="F3631" s="30">
        <v>9569</v>
      </c>
      <c r="G3631" s="30" t="s">
        <v>24024</v>
      </c>
      <c r="H3631" s="38">
        <v>34404050</v>
      </c>
      <c r="I3631" s="67">
        <v>0</v>
      </c>
      <c r="J3631" s="38">
        <v>2752324</v>
      </c>
      <c r="K3631" s="38">
        <v>37156374</v>
      </c>
      <c r="L3631" s="7" t="s">
        <v>22849</v>
      </c>
      <c r="M3631" s="6">
        <v>46112</v>
      </c>
      <c r="O3631" s="35">
        <f>IF(Table1[[#This Row],[Phân loại]]="Tồn đầu kỳ",Table1[[#This Row],[Tổng giá trị]],0)</f>
        <v>0</v>
      </c>
      <c r="P3631" s="7">
        <f>IF(Table1[[#This Row],[Số còn phải thu ĐK]]&lt;&gt;0,0,IF(Table1[[#This Row],[Phân loại]]="Bán hàng",Table1[[#This Row],[Tổng giá trị]],-Table1[[#This Row],[Tổng giá trị]]))</f>
        <v>37156374</v>
      </c>
      <c r="Q3631" s="35">
        <f t="shared" si="858"/>
        <v>37156374</v>
      </c>
      <c r="R3631" s="7">
        <f>Table1[[#This Row],[Số còn phải thu ĐK]]+Table1[[#This Row],[Giá Trị HD sau CK]]-Table1[[#This Row],[Số tiền đã thu]]</f>
        <v>0</v>
      </c>
      <c r="S3631" s="6">
        <f>IF(Table1[[#This Row],[Ngày hóa đơn]]&lt;&gt;"",Table1[[#This Row],[Ngày hóa đơn]],IF(Table1[[#This Row],[Ngày hạch toán]]&lt;&gt;"",Table1[[#This Row],[Ngày hạch toán]],""))</f>
        <v>46060</v>
      </c>
      <c r="T3631" s="7"/>
      <c r="U3631" s="6">
        <f>IF(Table1[[#This Row],[Ngày tính CN]]="","",S3631+T3631)</f>
        <v>46060</v>
      </c>
      <c r="V3631" s="35">
        <f ca="1">IF(Table1[[#This Row],[Hạn thanh toán]]="","",IF((U3631-NOW())&lt;0,0,(U3631-NOW())))</f>
        <v>0</v>
      </c>
      <c r="W3631" s="35"/>
      <c r="X3631" s="35" t="str">
        <f t="shared" ca="1" si="859"/>
        <v/>
      </c>
      <c r="Y3631" s="2" t="str">
        <f t="shared" si="860"/>
        <v>Đã thanh toán</v>
      </c>
      <c r="Z3631" s="51">
        <f t="shared" si="848"/>
        <v>46060</v>
      </c>
      <c r="AA3631" s="51">
        <f t="shared" si="849"/>
        <v>46112</v>
      </c>
      <c r="AD3631" s="2" t="str">
        <f>VLOOKUP($A3631,MA_KH!$A:$Q,MA_KH!O$1,0)</f>
        <v>LOTTE</v>
      </c>
      <c r="AE3631" s="2" t="str">
        <f>VLOOKUP($A3631,MA_KH!$A:$Q,MA_KH!P$1,0)</f>
        <v>CÔNG TY CỔ PHẦN TRUNG TÂM THƯƠNG MẠI LOTTE VIỆT NAM</v>
      </c>
    </row>
    <row r="3632" spans="1:31" ht="25.5" hidden="1" customHeight="1" x14ac:dyDescent="0.2">
      <c r="A3632" s="30" t="s">
        <v>22022</v>
      </c>
      <c r="B3632" s="30" t="s">
        <v>4019</v>
      </c>
      <c r="C3632" s="37">
        <v>46060</v>
      </c>
      <c r="D3632" s="30" t="s">
        <v>24025</v>
      </c>
      <c r="E3632" s="37">
        <v>46060</v>
      </c>
      <c r="F3632" s="30">
        <v>9570</v>
      </c>
      <c r="G3632" s="30" t="s">
        <v>24026</v>
      </c>
      <c r="H3632" s="38">
        <v>15123650</v>
      </c>
      <c r="I3632" s="67">
        <v>0</v>
      </c>
      <c r="J3632" s="38">
        <v>1209892</v>
      </c>
      <c r="K3632" s="38">
        <v>16333542</v>
      </c>
      <c r="L3632" s="7" t="s">
        <v>22849</v>
      </c>
      <c r="M3632" s="6">
        <v>46112</v>
      </c>
      <c r="O3632" s="35">
        <f>IF(Table1[[#This Row],[Phân loại]]="Tồn đầu kỳ",Table1[[#This Row],[Tổng giá trị]],0)</f>
        <v>0</v>
      </c>
      <c r="P3632" s="7">
        <f>IF(Table1[[#This Row],[Số còn phải thu ĐK]]&lt;&gt;0,0,IF(Table1[[#This Row],[Phân loại]]="Bán hàng",Table1[[#This Row],[Tổng giá trị]],-Table1[[#This Row],[Tổng giá trị]]))</f>
        <v>16333542</v>
      </c>
      <c r="Q3632" s="35">
        <f t="shared" si="858"/>
        <v>16333542</v>
      </c>
      <c r="R3632" s="7">
        <f>Table1[[#This Row],[Số còn phải thu ĐK]]+Table1[[#This Row],[Giá Trị HD sau CK]]-Table1[[#This Row],[Số tiền đã thu]]</f>
        <v>0</v>
      </c>
      <c r="S3632" s="6">
        <f>IF(Table1[[#This Row],[Ngày hóa đơn]]&lt;&gt;"",Table1[[#This Row],[Ngày hóa đơn]],IF(Table1[[#This Row],[Ngày hạch toán]]&lt;&gt;"",Table1[[#This Row],[Ngày hạch toán]],""))</f>
        <v>46060</v>
      </c>
      <c r="T3632" s="7"/>
      <c r="U3632" s="6">
        <f>IF(Table1[[#This Row],[Ngày tính CN]]="","",S3632+T3632)</f>
        <v>46060</v>
      </c>
      <c r="V3632" s="35">
        <f ca="1">IF(Table1[[#This Row],[Hạn thanh toán]]="","",IF((U3632-NOW())&lt;0,0,(U3632-NOW())))</f>
        <v>0</v>
      </c>
      <c r="W3632" s="35"/>
      <c r="X3632" s="35" t="str">
        <f t="shared" ca="1" si="859"/>
        <v/>
      </c>
      <c r="Y3632" s="2" t="str">
        <f t="shared" si="860"/>
        <v>Đã thanh toán</v>
      </c>
      <c r="Z3632" s="51">
        <f t="shared" si="848"/>
        <v>46060</v>
      </c>
      <c r="AA3632" s="51">
        <f t="shared" si="849"/>
        <v>46112</v>
      </c>
      <c r="AD3632" s="2" t="str">
        <f>VLOOKUP($A3632,MA_KH!$A:$Q,MA_KH!O$1,0)</f>
        <v>LOTTE</v>
      </c>
      <c r="AE3632" s="2" t="str">
        <f>VLOOKUP($A3632,MA_KH!$A:$Q,MA_KH!P$1,0)</f>
        <v>CÔNG TY CỔ PHẦN TRUNG TÂM THƯƠNG MẠI LOTTE VIỆT NAM</v>
      </c>
    </row>
    <row r="3633" spans="1:31" ht="25.5" hidden="1" customHeight="1" x14ac:dyDescent="0.2">
      <c r="A3633" s="30" t="s">
        <v>22014</v>
      </c>
      <c r="B3633" s="30" t="s">
        <v>4178</v>
      </c>
      <c r="C3633" s="37">
        <v>46060</v>
      </c>
      <c r="D3633" s="30" t="s">
        <v>24033</v>
      </c>
      <c r="E3633" s="37">
        <v>46060</v>
      </c>
      <c r="F3633" s="30">
        <v>9655</v>
      </c>
      <c r="G3633" s="30" t="s">
        <v>24034</v>
      </c>
      <c r="H3633" s="38">
        <v>9258450</v>
      </c>
      <c r="I3633" s="67">
        <v>0</v>
      </c>
      <c r="J3633" s="38">
        <v>740676</v>
      </c>
      <c r="K3633" s="38">
        <v>9999126</v>
      </c>
      <c r="L3633" s="7" t="s">
        <v>22849</v>
      </c>
      <c r="M3633" s="6">
        <v>46112</v>
      </c>
      <c r="O3633" s="35">
        <f>IF(Table1[[#This Row],[Phân loại]]="Tồn đầu kỳ",Table1[[#This Row],[Tổng giá trị]],0)</f>
        <v>0</v>
      </c>
      <c r="P3633" s="7">
        <f>IF(Table1[[#This Row],[Số còn phải thu ĐK]]&lt;&gt;0,0,IF(Table1[[#This Row],[Phân loại]]="Bán hàng",Table1[[#This Row],[Tổng giá trị]],-Table1[[#This Row],[Tổng giá trị]]))</f>
        <v>9999126</v>
      </c>
      <c r="Q3633" s="35">
        <f t="shared" si="858"/>
        <v>9999126</v>
      </c>
      <c r="R3633" s="7">
        <f>Table1[[#This Row],[Số còn phải thu ĐK]]+Table1[[#This Row],[Giá Trị HD sau CK]]-Table1[[#This Row],[Số tiền đã thu]]</f>
        <v>0</v>
      </c>
      <c r="S3633" s="6">
        <f>IF(Table1[[#This Row],[Ngày hóa đơn]]&lt;&gt;"",Table1[[#This Row],[Ngày hóa đơn]],IF(Table1[[#This Row],[Ngày hạch toán]]&lt;&gt;"",Table1[[#This Row],[Ngày hạch toán]],""))</f>
        <v>46060</v>
      </c>
      <c r="T3633" s="7"/>
      <c r="U3633" s="6">
        <f>IF(Table1[[#This Row],[Ngày tính CN]]="","",S3633+T3633)</f>
        <v>46060</v>
      </c>
      <c r="V3633" s="35">
        <f ca="1">IF(Table1[[#This Row],[Hạn thanh toán]]="","",IF((U3633-NOW())&lt;0,0,(U3633-NOW())))</f>
        <v>0</v>
      </c>
      <c r="W3633" s="35"/>
      <c r="X3633" s="35" t="str">
        <f t="shared" ca="1" si="859"/>
        <v/>
      </c>
      <c r="Y3633" s="2" t="str">
        <f t="shared" si="860"/>
        <v>Đã thanh toán</v>
      </c>
      <c r="Z3633" s="51">
        <f t="shared" si="848"/>
        <v>46060</v>
      </c>
      <c r="AA3633" s="51">
        <f t="shared" si="849"/>
        <v>46112</v>
      </c>
      <c r="AD3633" s="2" t="str">
        <f>VLOOKUP($A3633,MA_KH!$A:$Q,MA_KH!O$1,0)</f>
        <v>LOTTE</v>
      </c>
      <c r="AE3633" s="2" t="str">
        <f>VLOOKUP($A3633,MA_KH!$A:$Q,MA_KH!P$1,0)</f>
        <v>CÔNG TY CỔ PHẦN TRUNG TÂM THƯƠNG MẠI LOTTE VIỆT NAM</v>
      </c>
    </row>
    <row r="3634" spans="1:31" ht="25.5" hidden="1" customHeight="1" x14ac:dyDescent="0.2">
      <c r="A3634" s="30" t="s">
        <v>22016</v>
      </c>
      <c r="B3634" s="30" t="s">
        <v>4289</v>
      </c>
      <c r="C3634" s="37">
        <v>46060</v>
      </c>
      <c r="D3634" s="30" t="s">
        <v>24041</v>
      </c>
      <c r="E3634" s="37">
        <v>46060</v>
      </c>
      <c r="F3634" s="30">
        <v>9676</v>
      </c>
      <c r="G3634" s="30" t="s">
        <v>24042</v>
      </c>
      <c r="H3634" s="38">
        <v>33684600</v>
      </c>
      <c r="I3634" s="67">
        <v>0</v>
      </c>
      <c r="J3634" s="38">
        <v>2694768</v>
      </c>
      <c r="K3634" s="38">
        <v>36379368</v>
      </c>
      <c r="L3634" s="7" t="s">
        <v>22849</v>
      </c>
      <c r="M3634" s="6">
        <v>46112</v>
      </c>
      <c r="O3634" s="35">
        <f>IF(Table1[[#This Row],[Phân loại]]="Tồn đầu kỳ",Table1[[#This Row],[Tổng giá trị]],0)</f>
        <v>0</v>
      </c>
      <c r="P3634" s="7">
        <f>IF(Table1[[#This Row],[Số còn phải thu ĐK]]&lt;&gt;0,0,IF(Table1[[#This Row],[Phân loại]]="Bán hàng",Table1[[#This Row],[Tổng giá trị]],-Table1[[#This Row],[Tổng giá trị]]))</f>
        <v>36379368</v>
      </c>
      <c r="Q3634" s="35">
        <f t="shared" si="858"/>
        <v>36379368</v>
      </c>
      <c r="R3634" s="7">
        <f>Table1[[#This Row],[Số còn phải thu ĐK]]+Table1[[#This Row],[Giá Trị HD sau CK]]-Table1[[#This Row],[Số tiền đã thu]]</f>
        <v>0</v>
      </c>
      <c r="S3634" s="6">
        <f>IF(Table1[[#This Row],[Ngày hóa đơn]]&lt;&gt;"",Table1[[#This Row],[Ngày hóa đơn]],IF(Table1[[#This Row],[Ngày hạch toán]]&lt;&gt;"",Table1[[#This Row],[Ngày hạch toán]],""))</f>
        <v>46060</v>
      </c>
      <c r="T3634" s="7"/>
      <c r="U3634" s="6">
        <f>IF(Table1[[#This Row],[Ngày tính CN]]="","",S3634+T3634)</f>
        <v>46060</v>
      </c>
      <c r="V3634" s="35">
        <f ca="1">IF(Table1[[#This Row],[Hạn thanh toán]]="","",IF((U3634-NOW())&lt;0,0,(U3634-NOW())))</f>
        <v>0</v>
      </c>
      <c r="W3634" s="35"/>
      <c r="X3634" s="35" t="str">
        <f t="shared" ca="1" si="859"/>
        <v/>
      </c>
      <c r="Y3634" s="2" t="str">
        <f t="shared" si="860"/>
        <v>Đã thanh toán</v>
      </c>
      <c r="Z3634" s="51">
        <f t="shared" si="848"/>
        <v>46060</v>
      </c>
      <c r="AA3634" s="51">
        <f t="shared" si="849"/>
        <v>46112</v>
      </c>
      <c r="AD3634" s="2" t="str">
        <f>VLOOKUP($A3634,MA_KH!$A:$Q,MA_KH!O$1,0)</f>
        <v>LOTTE</v>
      </c>
      <c r="AE3634" s="2" t="str">
        <f>VLOOKUP($A3634,MA_KH!$A:$Q,MA_KH!P$1,0)</f>
        <v>CÔNG TY CỔ PHẦN TRUNG TÂM THƯƠNG MẠI LOTTE VIỆT NAM</v>
      </c>
    </row>
    <row r="3635" spans="1:31" ht="25.5" hidden="1" customHeight="1" x14ac:dyDescent="0.2">
      <c r="A3635" s="30" t="s">
        <v>22024</v>
      </c>
      <c r="B3635" s="30" t="s">
        <v>4127</v>
      </c>
      <c r="C3635" s="37">
        <v>46062</v>
      </c>
      <c r="D3635" s="30" t="s">
        <v>24089</v>
      </c>
      <c r="E3635" s="37">
        <v>46062</v>
      </c>
      <c r="F3635" s="30">
        <v>10598</v>
      </c>
      <c r="G3635" s="30" t="s">
        <v>24090</v>
      </c>
      <c r="H3635" s="38">
        <v>15123650</v>
      </c>
      <c r="I3635" s="67">
        <v>0</v>
      </c>
      <c r="J3635" s="38">
        <v>1209892</v>
      </c>
      <c r="K3635" s="38">
        <v>16333542</v>
      </c>
      <c r="L3635" s="7" t="s">
        <v>22849</v>
      </c>
      <c r="M3635" s="6">
        <v>46112</v>
      </c>
      <c r="O3635" s="35">
        <f>IF(Table1[[#This Row],[Phân loại]]="Tồn đầu kỳ",Table1[[#This Row],[Tổng giá trị]],0)</f>
        <v>0</v>
      </c>
      <c r="P3635" s="7">
        <f>IF(Table1[[#This Row],[Số còn phải thu ĐK]]&lt;&gt;0,0,IF(Table1[[#This Row],[Phân loại]]="Bán hàng",Table1[[#This Row],[Tổng giá trị]],-Table1[[#This Row],[Tổng giá trị]]))</f>
        <v>16333542</v>
      </c>
      <c r="Q3635" s="35">
        <f t="shared" si="858"/>
        <v>16333542</v>
      </c>
      <c r="R3635" s="7">
        <f>Table1[[#This Row],[Số còn phải thu ĐK]]+Table1[[#This Row],[Giá Trị HD sau CK]]-Table1[[#This Row],[Số tiền đã thu]]</f>
        <v>0</v>
      </c>
      <c r="S3635" s="6">
        <f>IF(Table1[[#This Row],[Ngày hóa đơn]]&lt;&gt;"",Table1[[#This Row],[Ngày hóa đơn]],IF(Table1[[#This Row],[Ngày hạch toán]]&lt;&gt;"",Table1[[#This Row],[Ngày hạch toán]],""))</f>
        <v>46062</v>
      </c>
      <c r="T3635" s="7"/>
      <c r="U3635" s="6">
        <f>IF(Table1[[#This Row],[Ngày tính CN]]="","",S3635+T3635)</f>
        <v>46062</v>
      </c>
      <c r="V3635" s="35">
        <f ca="1">IF(Table1[[#This Row],[Hạn thanh toán]]="","",IF((U3635-NOW())&lt;0,0,(U3635-NOW())))</f>
        <v>0</v>
      </c>
      <c r="W3635" s="35"/>
      <c r="X3635" s="35" t="str">
        <f t="shared" ca="1" si="859"/>
        <v/>
      </c>
      <c r="Y3635" s="2" t="str">
        <f t="shared" si="860"/>
        <v>Đã thanh toán</v>
      </c>
      <c r="Z3635" s="51">
        <f t="shared" si="848"/>
        <v>46062</v>
      </c>
      <c r="AA3635" s="51">
        <f t="shared" si="849"/>
        <v>46112</v>
      </c>
      <c r="AD3635" s="2" t="str">
        <f>VLOOKUP($A3635,MA_KH!$A:$Q,MA_KH!O$1,0)</f>
        <v>LOTTE</v>
      </c>
      <c r="AE3635" s="2" t="str">
        <f>VLOOKUP($A3635,MA_KH!$A:$Q,MA_KH!P$1,0)</f>
        <v>CÔNG TY CỔ PHẦN TRUNG TÂM THƯƠNG MẠI LOTTE VIỆT NAM</v>
      </c>
    </row>
    <row r="3636" spans="1:31" ht="25.5" hidden="1" customHeight="1" x14ac:dyDescent="0.2">
      <c r="A3636" s="30" t="s">
        <v>22018</v>
      </c>
      <c r="B3636" s="30" t="s">
        <v>4227</v>
      </c>
      <c r="C3636" s="37">
        <v>46062</v>
      </c>
      <c r="D3636" s="30" t="s">
        <v>24094</v>
      </c>
      <c r="E3636" s="37">
        <v>46062</v>
      </c>
      <c r="F3636" s="30">
        <v>10470</v>
      </c>
      <c r="G3636" s="30" t="s">
        <v>24095</v>
      </c>
      <c r="H3636" s="38">
        <v>1952680</v>
      </c>
      <c r="I3636" s="67">
        <v>0</v>
      </c>
      <c r="J3636" s="38">
        <v>156214</v>
      </c>
      <c r="K3636" s="38">
        <v>2108894</v>
      </c>
      <c r="L3636" s="7" t="s">
        <v>22849</v>
      </c>
      <c r="O3636" s="35">
        <f>IF(Table1[[#This Row],[Phân loại]]="Tồn đầu kỳ",Table1[[#This Row],[Tổng giá trị]],0)</f>
        <v>0</v>
      </c>
      <c r="P3636" s="7">
        <f>IF(Table1[[#This Row],[Số còn phải thu ĐK]]&lt;&gt;0,0,IF(Table1[[#This Row],[Phân loại]]="Bán hàng",Table1[[#This Row],[Tổng giá trị]],-Table1[[#This Row],[Tổng giá trị]]))</f>
        <v>2108894</v>
      </c>
      <c r="Q3636" s="35">
        <f t="shared" si="858"/>
        <v>0</v>
      </c>
      <c r="R3636" s="7">
        <f>Table1[[#This Row],[Số còn phải thu ĐK]]+Table1[[#This Row],[Giá Trị HD sau CK]]-Table1[[#This Row],[Số tiền đã thu]]</f>
        <v>2108894</v>
      </c>
      <c r="S3636" s="6">
        <f>IF(Table1[[#This Row],[Ngày hóa đơn]]&lt;&gt;"",Table1[[#This Row],[Ngày hóa đơn]],IF(Table1[[#This Row],[Ngày hạch toán]]&lt;&gt;"",Table1[[#This Row],[Ngày hạch toán]],""))</f>
        <v>46062</v>
      </c>
      <c r="T3636" s="7"/>
      <c r="U3636" s="6">
        <f>IF(Table1[[#This Row],[Ngày tính CN]]="","",S3636+T3636)</f>
        <v>46062</v>
      </c>
      <c r="V3636" s="35">
        <f ca="1">IF(Table1[[#This Row],[Hạn thanh toán]]="","",IF((U3636-NOW())&lt;0,0,(U3636-NOW())))</f>
        <v>0</v>
      </c>
      <c r="W3636" s="35"/>
      <c r="X3636" s="35">
        <f t="shared" ca="1" si="859"/>
        <v>108.4903192129641</v>
      </c>
      <c r="Y3636" s="2" t="str">
        <f t="shared" ca="1" si="860"/>
        <v>Nợ quá hạn từ 90 ngày đến 120 ngày</v>
      </c>
      <c r="Z3636" s="51">
        <f t="shared" si="848"/>
        <v>46062</v>
      </c>
      <c r="AA3636" s="51" t="str">
        <f t="shared" si="849"/>
        <v/>
      </c>
      <c r="AD3636" s="2" t="str">
        <f>VLOOKUP($A3636,MA_KH!$A:$Q,MA_KH!O$1,0)</f>
        <v>LOTTE</v>
      </c>
      <c r="AE3636" s="2" t="str">
        <f>VLOOKUP($A3636,MA_KH!$A:$Q,MA_KH!P$1,0)</f>
        <v>CÔNG TY CỔ PHẦN TRUNG TÂM THƯƠNG MẠI LOTTE VIỆT NAM</v>
      </c>
    </row>
    <row r="3637" spans="1:31" ht="25.5" hidden="1" customHeight="1" x14ac:dyDescent="0.2">
      <c r="A3637" s="30" t="s">
        <v>22020</v>
      </c>
      <c r="B3637" s="30" t="s">
        <v>4103</v>
      </c>
      <c r="C3637" s="37">
        <v>46062</v>
      </c>
      <c r="D3637" s="30" t="s">
        <v>24096</v>
      </c>
      <c r="E3637" s="37">
        <v>46062</v>
      </c>
      <c r="F3637" s="30">
        <v>10488</v>
      </c>
      <c r="G3637" s="30" t="s">
        <v>24097</v>
      </c>
      <c r="H3637" s="38">
        <v>32214875</v>
      </c>
      <c r="I3637" s="67">
        <v>0</v>
      </c>
      <c r="J3637" s="38">
        <v>2577190</v>
      </c>
      <c r="K3637" s="38">
        <v>34792065</v>
      </c>
      <c r="L3637" s="7" t="s">
        <v>22849</v>
      </c>
      <c r="M3637" s="6">
        <v>46064</v>
      </c>
      <c r="O3637" s="35">
        <f>IF(Table1[[#This Row],[Phân loại]]="Tồn đầu kỳ",Table1[[#This Row],[Tổng giá trị]],0)</f>
        <v>0</v>
      </c>
      <c r="P3637" s="7">
        <f>IF(Table1[[#This Row],[Số còn phải thu ĐK]]&lt;&gt;0,0,IF(Table1[[#This Row],[Phân loại]]="Bán hàng",Table1[[#This Row],[Tổng giá trị]],-Table1[[#This Row],[Tổng giá trị]]))</f>
        <v>34792065</v>
      </c>
      <c r="Q3637" s="35">
        <f t="shared" si="858"/>
        <v>34792065</v>
      </c>
      <c r="R3637" s="7">
        <f>Table1[[#This Row],[Số còn phải thu ĐK]]+Table1[[#This Row],[Giá Trị HD sau CK]]-Table1[[#This Row],[Số tiền đã thu]]</f>
        <v>0</v>
      </c>
      <c r="S3637" s="6">
        <f>IF(Table1[[#This Row],[Ngày hóa đơn]]&lt;&gt;"",Table1[[#This Row],[Ngày hóa đơn]],IF(Table1[[#This Row],[Ngày hạch toán]]&lt;&gt;"",Table1[[#This Row],[Ngày hạch toán]],""))</f>
        <v>46062</v>
      </c>
      <c r="T3637" s="7"/>
      <c r="U3637" s="6">
        <f>IF(Table1[[#This Row],[Ngày tính CN]]="","",S3637+T3637)</f>
        <v>46062</v>
      </c>
      <c r="V3637" s="35">
        <f ca="1">IF(Table1[[#This Row],[Hạn thanh toán]]="","",IF((U3637-NOW())&lt;0,0,(U3637-NOW())))</f>
        <v>0</v>
      </c>
      <c r="W3637" s="35"/>
      <c r="X3637" s="35" t="str">
        <f t="shared" ca="1" si="859"/>
        <v/>
      </c>
      <c r="Y3637" s="2" t="str">
        <f t="shared" si="860"/>
        <v>Đã thanh toán</v>
      </c>
      <c r="Z3637" s="51">
        <f t="shared" si="848"/>
        <v>46062</v>
      </c>
      <c r="AA3637" s="51">
        <f t="shared" si="849"/>
        <v>46064</v>
      </c>
      <c r="AD3637" s="2" t="str">
        <f>VLOOKUP($A3637,MA_KH!$A:$Q,MA_KH!O$1,0)</f>
        <v>LOTTE</v>
      </c>
      <c r="AE3637" s="2" t="str">
        <f>VLOOKUP($A3637,MA_KH!$A:$Q,MA_KH!P$1,0)</f>
        <v>CÔNG TY CỔ PHẦN TRUNG TÂM THƯƠNG MẠI LOTTE VIỆT NAM</v>
      </c>
    </row>
    <row r="3638" spans="1:31" ht="25.5" hidden="1" customHeight="1" x14ac:dyDescent="0.2">
      <c r="A3638" s="30" t="s">
        <v>22013</v>
      </c>
      <c r="B3638" s="30" t="s">
        <v>4421</v>
      </c>
      <c r="C3638" s="37">
        <v>46063</v>
      </c>
      <c r="D3638" s="30" t="s">
        <v>24136</v>
      </c>
      <c r="E3638" s="37">
        <v>46063</v>
      </c>
      <c r="F3638" s="30">
        <v>10619</v>
      </c>
      <c r="G3638" s="30" t="s">
        <v>24137</v>
      </c>
      <c r="H3638" s="38">
        <v>1655105</v>
      </c>
      <c r="I3638" s="67">
        <v>0</v>
      </c>
      <c r="J3638" s="38">
        <v>132408</v>
      </c>
      <c r="K3638" s="38">
        <v>1787513</v>
      </c>
      <c r="L3638" s="7" t="s">
        <v>22849</v>
      </c>
      <c r="M3638" s="6">
        <v>46112</v>
      </c>
      <c r="O3638" s="35">
        <f>IF(Table1[[#This Row],[Phân loại]]="Tồn đầu kỳ",Table1[[#This Row],[Tổng giá trị]],0)</f>
        <v>0</v>
      </c>
      <c r="P3638" s="7">
        <f>IF(Table1[[#This Row],[Số còn phải thu ĐK]]&lt;&gt;0,0,IF(Table1[[#This Row],[Phân loại]]="Bán hàng",Table1[[#This Row],[Tổng giá trị]],-Table1[[#This Row],[Tổng giá trị]]))</f>
        <v>1787513</v>
      </c>
      <c r="Q3638" s="35">
        <f t="shared" si="858"/>
        <v>1787513</v>
      </c>
      <c r="R3638" s="7">
        <f>Table1[[#This Row],[Số còn phải thu ĐK]]+Table1[[#This Row],[Giá Trị HD sau CK]]-Table1[[#This Row],[Số tiền đã thu]]</f>
        <v>0</v>
      </c>
      <c r="S3638" s="6">
        <f>IF(Table1[[#This Row],[Ngày hóa đơn]]&lt;&gt;"",Table1[[#This Row],[Ngày hóa đơn]],IF(Table1[[#This Row],[Ngày hạch toán]]&lt;&gt;"",Table1[[#This Row],[Ngày hạch toán]],""))</f>
        <v>46063</v>
      </c>
      <c r="T3638" s="7"/>
      <c r="U3638" s="6">
        <f>IF(Table1[[#This Row],[Ngày tính CN]]="","",S3638+T3638)</f>
        <v>46063</v>
      </c>
      <c r="V3638" s="35">
        <f ca="1">IF(Table1[[#This Row],[Hạn thanh toán]]="","",IF((U3638-NOW())&lt;0,0,(U3638-NOW())))</f>
        <v>0</v>
      </c>
      <c r="W3638" s="35"/>
      <c r="X3638" s="35" t="str">
        <f t="shared" ca="1" si="859"/>
        <v/>
      </c>
      <c r="Y3638" s="2" t="str">
        <f t="shared" si="860"/>
        <v>Đã thanh toán</v>
      </c>
      <c r="Z3638" s="51">
        <f t="shared" si="848"/>
        <v>46063</v>
      </c>
      <c r="AA3638" s="51">
        <f t="shared" si="849"/>
        <v>46112</v>
      </c>
      <c r="AD3638" s="2" t="str">
        <f>VLOOKUP($A3638,MA_KH!$A:$Q,MA_KH!O$1,0)</f>
        <v>LOTTE</v>
      </c>
      <c r="AE3638" s="2" t="str">
        <f>VLOOKUP($A3638,MA_KH!$A:$Q,MA_KH!P$1,0)</f>
        <v>CÔNG TY CỔ PHẦN TRUNG TÂM THƯƠNG MẠI LOTTE VIỆT NAM</v>
      </c>
    </row>
    <row r="3639" spans="1:31" ht="25.5" hidden="1" customHeight="1" x14ac:dyDescent="0.2">
      <c r="A3639" s="30" t="s">
        <v>22014</v>
      </c>
      <c r="B3639" s="30" t="s">
        <v>4178</v>
      </c>
      <c r="C3639" s="37">
        <v>46063</v>
      </c>
      <c r="D3639" s="30" t="s">
        <v>24138</v>
      </c>
      <c r="E3639" s="37">
        <v>46063</v>
      </c>
      <c r="F3639" s="30">
        <v>10650</v>
      </c>
      <c r="G3639" s="30" t="s">
        <v>24139</v>
      </c>
      <c r="H3639" s="38">
        <v>9763400</v>
      </c>
      <c r="I3639" s="67">
        <v>0</v>
      </c>
      <c r="J3639" s="38">
        <v>781072</v>
      </c>
      <c r="K3639" s="38">
        <v>10544472</v>
      </c>
      <c r="L3639" s="7" t="s">
        <v>22849</v>
      </c>
      <c r="M3639" s="6">
        <v>46112</v>
      </c>
      <c r="O3639" s="35">
        <f>IF(Table1[[#This Row],[Phân loại]]="Tồn đầu kỳ",Table1[[#This Row],[Tổng giá trị]],0)</f>
        <v>0</v>
      </c>
      <c r="P3639" s="7">
        <f>IF(Table1[[#This Row],[Số còn phải thu ĐK]]&lt;&gt;0,0,IF(Table1[[#This Row],[Phân loại]]="Bán hàng",Table1[[#This Row],[Tổng giá trị]],-Table1[[#This Row],[Tổng giá trị]]))</f>
        <v>10544472</v>
      </c>
      <c r="Q3639" s="35">
        <f t="shared" si="858"/>
        <v>10544472</v>
      </c>
      <c r="R3639" s="7">
        <f>Table1[[#This Row],[Số còn phải thu ĐK]]+Table1[[#This Row],[Giá Trị HD sau CK]]-Table1[[#This Row],[Số tiền đã thu]]</f>
        <v>0</v>
      </c>
      <c r="S3639" s="6">
        <f>IF(Table1[[#This Row],[Ngày hóa đơn]]&lt;&gt;"",Table1[[#This Row],[Ngày hóa đơn]],IF(Table1[[#This Row],[Ngày hạch toán]]&lt;&gt;"",Table1[[#This Row],[Ngày hạch toán]],""))</f>
        <v>46063</v>
      </c>
      <c r="T3639" s="7"/>
      <c r="U3639" s="6">
        <f>IF(Table1[[#This Row],[Ngày tính CN]]="","",S3639+T3639)</f>
        <v>46063</v>
      </c>
      <c r="V3639" s="35">
        <f ca="1">IF(Table1[[#This Row],[Hạn thanh toán]]="","",IF((U3639-NOW())&lt;0,0,(U3639-NOW())))</f>
        <v>0</v>
      </c>
      <c r="W3639" s="35"/>
      <c r="X3639" s="35" t="str">
        <f t="shared" ca="1" si="859"/>
        <v/>
      </c>
      <c r="Y3639" s="2" t="str">
        <f t="shared" si="860"/>
        <v>Đã thanh toán</v>
      </c>
      <c r="Z3639" s="51">
        <f t="shared" si="848"/>
        <v>46063</v>
      </c>
      <c r="AA3639" s="51">
        <f t="shared" si="849"/>
        <v>46112</v>
      </c>
      <c r="AD3639" s="2" t="str">
        <f>VLOOKUP($A3639,MA_KH!$A:$Q,MA_KH!O$1,0)</f>
        <v>LOTTE</v>
      </c>
      <c r="AE3639" s="2" t="str">
        <f>VLOOKUP($A3639,MA_KH!$A:$Q,MA_KH!P$1,0)</f>
        <v>CÔNG TY CỔ PHẦN TRUNG TÂM THƯƠNG MẠI LOTTE VIỆT NAM</v>
      </c>
    </row>
    <row r="3640" spans="1:31" ht="25.5" hidden="1" customHeight="1" x14ac:dyDescent="0.2">
      <c r="A3640" s="30" t="s">
        <v>22014</v>
      </c>
      <c r="B3640" s="30" t="s">
        <v>4178</v>
      </c>
      <c r="C3640" s="37">
        <v>46063</v>
      </c>
      <c r="D3640" s="30" t="s">
        <v>24140</v>
      </c>
      <c r="E3640" s="37">
        <v>46063</v>
      </c>
      <c r="F3640" s="30">
        <v>10651</v>
      </c>
      <c r="G3640" s="30" t="s">
        <v>24141</v>
      </c>
      <c r="H3640" s="38">
        <v>19283150</v>
      </c>
      <c r="I3640" s="67">
        <v>0</v>
      </c>
      <c r="J3640" s="38">
        <v>1542652</v>
      </c>
      <c r="K3640" s="38">
        <v>20825802</v>
      </c>
      <c r="L3640" s="7" t="s">
        <v>22849</v>
      </c>
      <c r="M3640" s="6">
        <v>46112</v>
      </c>
      <c r="O3640" s="35">
        <f>IF(Table1[[#This Row],[Phân loại]]="Tồn đầu kỳ",Table1[[#This Row],[Tổng giá trị]],0)</f>
        <v>0</v>
      </c>
      <c r="P3640" s="7">
        <f>IF(Table1[[#This Row],[Số còn phải thu ĐK]]&lt;&gt;0,0,IF(Table1[[#This Row],[Phân loại]]="Bán hàng",Table1[[#This Row],[Tổng giá trị]],-Table1[[#This Row],[Tổng giá trị]]))</f>
        <v>20825802</v>
      </c>
      <c r="Q3640" s="35">
        <f t="shared" si="858"/>
        <v>20825802</v>
      </c>
      <c r="R3640" s="7">
        <f>Table1[[#This Row],[Số còn phải thu ĐK]]+Table1[[#This Row],[Giá Trị HD sau CK]]-Table1[[#This Row],[Số tiền đã thu]]</f>
        <v>0</v>
      </c>
      <c r="S3640" s="6">
        <f>IF(Table1[[#This Row],[Ngày hóa đơn]]&lt;&gt;"",Table1[[#This Row],[Ngày hóa đơn]],IF(Table1[[#This Row],[Ngày hạch toán]]&lt;&gt;"",Table1[[#This Row],[Ngày hạch toán]],""))</f>
        <v>46063</v>
      </c>
      <c r="T3640" s="7"/>
      <c r="U3640" s="6">
        <f>IF(Table1[[#This Row],[Ngày tính CN]]="","",S3640+T3640)</f>
        <v>46063</v>
      </c>
      <c r="V3640" s="35">
        <f ca="1">IF(Table1[[#This Row],[Hạn thanh toán]]="","",IF((U3640-NOW())&lt;0,0,(U3640-NOW())))</f>
        <v>0</v>
      </c>
      <c r="W3640" s="35"/>
      <c r="X3640" s="35" t="str">
        <f t="shared" ca="1" si="859"/>
        <v/>
      </c>
      <c r="Y3640" s="2" t="str">
        <f t="shared" si="860"/>
        <v>Đã thanh toán</v>
      </c>
      <c r="Z3640" s="51">
        <f t="shared" si="848"/>
        <v>46063</v>
      </c>
      <c r="AA3640" s="51">
        <f t="shared" si="849"/>
        <v>46112</v>
      </c>
      <c r="AD3640" s="2" t="str">
        <f>VLOOKUP($A3640,MA_KH!$A:$Q,MA_KH!O$1,0)</f>
        <v>LOTTE</v>
      </c>
      <c r="AE3640" s="2" t="str">
        <f>VLOOKUP($A3640,MA_KH!$A:$Q,MA_KH!P$1,0)</f>
        <v>CÔNG TY CỔ PHẦN TRUNG TÂM THƯƠNG MẠI LOTTE VIỆT NAM</v>
      </c>
    </row>
    <row r="3641" spans="1:31" ht="25.5" hidden="1" customHeight="1" x14ac:dyDescent="0.2">
      <c r="A3641" s="30" t="s">
        <v>22023</v>
      </c>
      <c r="B3641" s="30" t="s">
        <v>4277</v>
      </c>
      <c r="C3641" s="37">
        <v>46063</v>
      </c>
      <c r="D3641" s="30" t="s">
        <v>24149</v>
      </c>
      <c r="E3641" s="37">
        <v>46063</v>
      </c>
      <c r="F3641" s="30">
        <v>1116</v>
      </c>
      <c r="G3641" s="30" t="s">
        <v>22644</v>
      </c>
      <c r="H3641" s="38">
        <v>946836</v>
      </c>
      <c r="I3641" s="67">
        <v>0</v>
      </c>
      <c r="J3641" s="38">
        <v>94684</v>
      </c>
      <c r="K3641" s="38">
        <v>1041520</v>
      </c>
      <c r="L3641" s="68" t="s">
        <v>22850</v>
      </c>
      <c r="M3641" s="6">
        <v>46063</v>
      </c>
      <c r="O3641" s="35">
        <f>IF(Table1[[#This Row],[Phân loại]]="Tồn đầu kỳ",Table1[[#This Row],[Tổng giá trị]],0)</f>
        <v>0</v>
      </c>
      <c r="P3641" s="7">
        <f>IF(Table1[[#This Row],[Số còn phải thu ĐK]]&lt;&gt;0,0,IF(Table1[[#This Row],[Phân loại]]="Bán hàng",Table1[[#This Row],[Tổng giá trị]],-Table1[[#This Row],[Tổng giá trị]]))</f>
        <v>-1041520</v>
      </c>
      <c r="Q3641" s="35">
        <f t="shared" si="858"/>
        <v>-1041520</v>
      </c>
      <c r="R3641" s="7">
        <f>Table1[[#This Row],[Số còn phải thu ĐK]]+Table1[[#This Row],[Giá Trị HD sau CK]]-Table1[[#This Row],[Số tiền đã thu]]</f>
        <v>0</v>
      </c>
      <c r="S3641" s="6">
        <f>IF(Table1[[#This Row],[Ngày hóa đơn]]&lt;&gt;"",Table1[[#This Row],[Ngày hóa đơn]],IF(Table1[[#This Row],[Ngày hạch toán]]&lt;&gt;"",Table1[[#This Row],[Ngày hạch toán]],""))</f>
        <v>46063</v>
      </c>
      <c r="T3641" s="7"/>
      <c r="U3641" s="6">
        <f>IF(Table1[[#This Row],[Ngày tính CN]]="","",S3641+T3641)</f>
        <v>46063</v>
      </c>
      <c r="V3641" s="35">
        <f ca="1">IF(Table1[[#This Row],[Hạn thanh toán]]="","",IF((U3641-NOW())&lt;0,0,(U3641-NOW())))</f>
        <v>0</v>
      </c>
      <c r="W3641" s="35"/>
      <c r="X3641" s="35" t="str">
        <f t="shared" ca="1" si="859"/>
        <v/>
      </c>
      <c r="Y3641" s="2" t="str">
        <f t="shared" si="860"/>
        <v>Đã thanh toán</v>
      </c>
      <c r="Z3641" s="51">
        <f t="shared" si="848"/>
        <v>46063</v>
      </c>
      <c r="AA3641" s="51">
        <f t="shared" si="849"/>
        <v>46063</v>
      </c>
      <c r="AD3641" s="2" t="str">
        <f>VLOOKUP($A3641,MA_KH!$A:$Q,MA_KH!O$1,0)</f>
        <v>LOTTE</v>
      </c>
      <c r="AE3641" s="2" t="str">
        <f>VLOOKUP($A3641,MA_KH!$A:$Q,MA_KH!P$1,0)</f>
        <v>CÔNG TY CỔ PHẦN TRUNG TÂM THƯƠNG MẠI LOTTE VIỆT NAM</v>
      </c>
    </row>
    <row r="3642" spans="1:31" ht="25.5" hidden="1" customHeight="1" x14ac:dyDescent="0.2">
      <c r="A3642" s="30" t="s">
        <v>22023</v>
      </c>
      <c r="B3642" s="30" t="s">
        <v>4277</v>
      </c>
      <c r="C3642" s="37">
        <v>46063</v>
      </c>
      <c r="D3642" s="30" t="s">
        <v>24149</v>
      </c>
      <c r="E3642" s="37">
        <v>46064</v>
      </c>
      <c r="F3642" s="30">
        <v>1360</v>
      </c>
      <c r="G3642" s="30" t="s">
        <v>22645</v>
      </c>
      <c r="H3642" s="38">
        <v>3156120</v>
      </c>
      <c r="I3642" s="67">
        <v>0</v>
      </c>
      <c r="J3642" s="38">
        <v>252490</v>
      </c>
      <c r="K3642" s="38">
        <v>3408610</v>
      </c>
      <c r="L3642" s="68" t="s">
        <v>22850</v>
      </c>
      <c r="M3642" s="6">
        <v>46063</v>
      </c>
      <c r="O3642" s="35">
        <f>IF(Table1[[#This Row],[Phân loại]]="Tồn đầu kỳ",Table1[[#This Row],[Tổng giá trị]],0)</f>
        <v>0</v>
      </c>
      <c r="P3642" s="7">
        <f>IF(Table1[[#This Row],[Số còn phải thu ĐK]]&lt;&gt;0,0,IF(Table1[[#This Row],[Phân loại]]="Bán hàng",Table1[[#This Row],[Tổng giá trị]],-Table1[[#This Row],[Tổng giá trị]]))</f>
        <v>-3408610</v>
      </c>
      <c r="Q3642" s="35">
        <f t="shared" si="858"/>
        <v>-3408610</v>
      </c>
      <c r="R3642" s="7">
        <f>Table1[[#This Row],[Số còn phải thu ĐK]]+Table1[[#This Row],[Giá Trị HD sau CK]]-Table1[[#This Row],[Số tiền đã thu]]</f>
        <v>0</v>
      </c>
      <c r="S3642" s="6">
        <f>IF(Table1[[#This Row],[Ngày hóa đơn]]&lt;&gt;"",Table1[[#This Row],[Ngày hóa đơn]],IF(Table1[[#This Row],[Ngày hạch toán]]&lt;&gt;"",Table1[[#This Row],[Ngày hạch toán]],""))</f>
        <v>46064</v>
      </c>
      <c r="T3642" s="7"/>
      <c r="U3642" s="6">
        <f>IF(Table1[[#This Row],[Ngày tính CN]]="","",S3642+T3642)</f>
        <v>46064</v>
      </c>
      <c r="V3642" s="35">
        <f ca="1">IF(Table1[[#This Row],[Hạn thanh toán]]="","",IF((U3642-NOW())&lt;0,0,(U3642-NOW())))</f>
        <v>0</v>
      </c>
      <c r="W3642" s="35"/>
      <c r="X3642" s="35" t="str">
        <f t="shared" ca="1" si="859"/>
        <v/>
      </c>
      <c r="Y3642" s="2" t="str">
        <f t="shared" si="860"/>
        <v>Đã thanh toán</v>
      </c>
      <c r="Z3642" s="51">
        <f t="shared" si="848"/>
        <v>46064</v>
      </c>
      <c r="AA3642" s="51">
        <f t="shared" si="849"/>
        <v>46063</v>
      </c>
      <c r="AD3642" s="2" t="str">
        <f>VLOOKUP($A3642,MA_KH!$A:$Q,MA_KH!O$1,0)</f>
        <v>LOTTE</v>
      </c>
      <c r="AE3642" s="2" t="str">
        <f>VLOOKUP($A3642,MA_KH!$A:$Q,MA_KH!P$1,0)</f>
        <v>CÔNG TY CỔ PHẦN TRUNG TÂM THƯƠNG MẠI LOTTE VIỆT NAM</v>
      </c>
    </row>
    <row r="3643" spans="1:31" ht="25.5" hidden="1" customHeight="1" x14ac:dyDescent="0.2">
      <c r="A3643" s="30" t="s">
        <v>22016</v>
      </c>
      <c r="B3643" s="30" t="s">
        <v>4289</v>
      </c>
      <c r="C3643" s="37">
        <v>46063</v>
      </c>
      <c r="D3643" s="30" t="s">
        <v>24151</v>
      </c>
      <c r="E3643" s="37">
        <v>46063</v>
      </c>
      <c r="F3643" s="30">
        <v>1812</v>
      </c>
      <c r="G3643" s="30" t="s">
        <v>24152</v>
      </c>
      <c r="H3643" s="38">
        <v>2125625</v>
      </c>
      <c r="I3643" s="67">
        <v>0</v>
      </c>
      <c r="J3643" s="38">
        <v>212563</v>
      </c>
      <c r="K3643" s="38">
        <v>2338188</v>
      </c>
      <c r="L3643" s="68" t="s">
        <v>22850</v>
      </c>
      <c r="M3643" s="6">
        <v>46063</v>
      </c>
      <c r="O3643" s="35">
        <f>IF(Table1[[#This Row],[Phân loại]]="Tồn đầu kỳ",Table1[[#This Row],[Tổng giá trị]],0)</f>
        <v>0</v>
      </c>
      <c r="P3643" s="7">
        <f>IF(Table1[[#This Row],[Số còn phải thu ĐK]]&lt;&gt;0,0,IF(Table1[[#This Row],[Phân loại]]="Bán hàng",Table1[[#This Row],[Tổng giá trị]],-Table1[[#This Row],[Tổng giá trị]]))</f>
        <v>-2338188</v>
      </c>
      <c r="Q3643" s="35">
        <f t="shared" si="858"/>
        <v>-2338188</v>
      </c>
      <c r="R3643" s="7">
        <f>Table1[[#This Row],[Số còn phải thu ĐK]]+Table1[[#This Row],[Giá Trị HD sau CK]]-Table1[[#This Row],[Số tiền đã thu]]</f>
        <v>0</v>
      </c>
      <c r="S3643" s="6">
        <f>IF(Table1[[#This Row],[Ngày hóa đơn]]&lt;&gt;"",Table1[[#This Row],[Ngày hóa đơn]],IF(Table1[[#This Row],[Ngày hạch toán]]&lt;&gt;"",Table1[[#This Row],[Ngày hạch toán]],""))</f>
        <v>46063</v>
      </c>
      <c r="T3643" s="7"/>
      <c r="U3643" s="6">
        <f>IF(Table1[[#This Row],[Ngày tính CN]]="","",S3643+T3643)</f>
        <v>46063</v>
      </c>
      <c r="V3643" s="35">
        <f ca="1">IF(Table1[[#This Row],[Hạn thanh toán]]="","",IF((U3643-NOW())&lt;0,0,(U3643-NOW())))</f>
        <v>0</v>
      </c>
      <c r="W3643" s="35"/>
      <c r="X3643" s="35" t="str">
        <f t="shared" ca="1" si="859"/>
        <v/>
      </c>
      <c r="Y3643" s="2" t="str">
        <f t="shared" si="860"/>
        <v>Đã thanh toán</v>
      </c>
      <c r="Z3643" s="51">
        <f t="shared" si="848"/>
        <v>46063</v>
      </c>
      <c r="AA3643" s="51">
        <f t="shared" si="849"/>
        <v>46063</v>
      </c>
      <c r="AD3643" s="2" t="str">
        <f>VLOOKUP($A3643,MA_KH!$A:$Q,MA_KH!O$1,0)</f>
        <v>LOTTE</v>
      </c>
      <c r="AE3643" s="2" t="str">
        <f>VLOOKUP($A3643,MA_KH!$A:$Q,MA_KH!P$1,0)</f>
        <v>CÔNG TY CỔ PHẦN TRUNG TÂM THƯƠNG MẠI LOTTE VIỆT NAM</v>
      </c>
    </row>
    <row r="3644" spans="1:31" ht="25.5" hidden="1" customHeight="1" x14ac:dyDescent="0.2">
      <c r="A3644" s="30" t="s">
        <v>22016</v>
      </c>
      <c r="B3644" s="30" t="s">
        <v>4289</v>
      </c>
      <c r="C3644" s="37">
        <v>46063</v>
      </c>
      <c r="D3644" s="30" t="s">
        <v>24151</v>
      </c>
      <c r="E3644" s="37">
        <v>46065</v>
      </c>
      <c r="F3644" s="30">
        <v>2172</v>
      </c>
      <c r="G3644" s="30" t="s">
        <v>24153</v>
      </c>
      <c r="H3644" s="38">
        <v>7085415</v>
      </c>
      <c r="I3644" s="67">
        <v>0</v>
      </c>
      <c r="J3644" s="38">
        <v>566833</v>
      </c>
      <c r="K3644" s="38">
        <v>7652248</v>
      </c>
      <c r="L3644" s="68" t="s">
        <v>22850</v>
      </c>
      <c r="M3644" s="6">
        <v>46063</v>
      </c>
      <c r="O3644" s="35">
        <f>IF(Table1[[#This Row],[Phân loại]]="Tồn đầu kỳ",Table1[[#This Row],[Tổng giá trị]],0)</f>
        <v>0</v>
      </c>
      <c r="P3644" s="7">
        <f>IF(Table1[[#This Row],[Số còn phải thu ĐK]]&lt;&gt;0,0,IF(Table1[[#This Row],[Phân loại]]="Bán hàng",Table1[[#This Row],[Tổng giá trị]],-Table1[[#This Row],[Tổng giá trị]]))</f>
        <v>-7652248</v>
      </c>
      <c r="Q3644" s="35">
        <f t="shared" ref="Q3644:Q3675" si="861">IF(M3644&lt;&gt;"",IF(O3644&lt;&gt;0,O3644,P3644),0)</f>
        <v>-7652248</v>
      </c>
      <c r="R3644" s="7">
        <f>Table1[[#This Row],[Số còn phải thu ĐK]]+Table1[[#This Row],[Giá Trị HD sau CK]]-Table1[[#This Row],[Số tiền đã thu]]</f>
        <v>0</v>
      </c>
      <c r="S3644" s="6">
        <f>IF(Table1[[#This Row],[Ngày hóa đơn]]&lt;&gt;"",Table1[[#This Row],[Ngày hóa đơn]],IF(Table1[[#This Row],[Ngày hạch toán]]&lt;&gt;"",Table1[[#This Row],[Ngày hạch toán]],""))</f>
        <v>46065</v>
      </c>
      <c r="T3644" s="7"/>
      <c r="U3644" s="6">
        <f>IF(Table1[[#This Row],[Ngày tính CN]]="","",S3644+T3644)</f>
        <v>46065</v>
      </c>
      <c r="V3644" s="35">
        <f ca="1">IF(Table1[[#This Row],[Hạn thanh toán]]="","",IF((U3644-NOW())&lt;0,0,(U3644-NOW())))</f>
        <v>0</v>
      </c>
      <c r="W3644" s="35"/>
      <c r="X3644" s="35" t="str">
        <f t="shared" ref="X3644:X3675" ca="1" si="862">IF(OR(U3644="",R3644=0),"",IF((U3644-NOW())&lt;0,-(U3644-NOW()),0))</f>
        <v/>
      </c>
      <c r="Y3644" s="2" t="str">
        <f t="shared" ref="Y3644:Y3675" si="863">IF(R3644=0,"Đã thanh toán",IF(X3644="","",IF(X3644&lt;=0,"Chưa đến hạn thanh toán",IF(X3644&lt;=30,"Nợ quá hạn 30 ngày",IF(X3644&lt;=60,"Nợ quá hạn từ 30 ngày đến 60 ngày",IF(X3644&lt;=90,"Nợ quá hạn từ 60 ngày đến 90 ngày",IF(X3644&lt;=120,"Nợ quá hạn từ 90 ngày đến 120 ngày","Nợ quá hạn hơn 120 ngày có khả năng mất thanh toán")))))))</f>
        <v>Đã thanh toán</v>
      </c>
      <c r="Z3644" s="51">
        <f t="shared" si="848"/>
        <v>46065</v>
      </c>
      <c r="AA3644" s="51">
        <f t="shared" si="849"/>
        <v>46063</v>
      </c>
      <c r="AD3644" s="2" t="str">
        <f>VLOOKUP($A3644,MA_KH!$A:$Q,MA_KH!O$1,0)</f>
        <v>LOTTE</v>
      </c>
      <c r="AE3644" s="2" t="str">
        <f>VLOOKUP($A3644,MA_KH!$A:$Q,MA_KH!P$1,0)</f>
        <v>CÔNG TY CỔ PHẦN TRUNG TÂM THƯƠNG MẠI LOTTE VIỆT NAM</v>
      </c>
    </row>
    <row r="3645" spans="1:31" ht="25.5" hidden="1" customHeight="1" x14ac:dyDescent="0.2">
      <c r="A3645" s="30" t="s">
        <v>22016</v>
      </c>
      <c r="B3645" s="30" t="s">
        <v>4289</v>
      </c>
      <c r="C3645" s="37">
        <v>46063</v>
      </c>
      <c r="D3645" s="30" t="s">
        <v>24151</v>
      </c>
      <c r="E3645" s="37">
        <v>46065</v>
      </c>
      <c r="F3645" s="30">
        <v>2172</v>
      </c>
      <c r="G3645" s="30" t="s">
        <v>24154</v>
      </c>
      <c r="H3645" s="38">
        <v>16000000</v>
      </c>
      <c r="I3645" s="67">
        <v>0</v>
      </c>
      <c r="J3645" s="38">
        <v>1280000</v>
      </c>
      <c r="K3645" s="38">
        <v>17280000</v>
      </c>
      <c r="L3645" s="68" t="s">
        <v>22850</v>
      </c>
      <c r="M3645" s="6">
        <v>46063</v>
      </c>
      <c r="O3645" s="35">
        <f>IF(Table1[[#This Row],[Phân loại]]="Tồn đầu kỳ",Table1[[#This Row],[Tổng giá trị]],0)</f>
        <v>0</v>
      </c>
      <c r="P3645" s="7">
        <f>IF(Table1[[#This Row],[Số còn phải thu ĐK]]&lt;&gt;0,0,IF(Table1[[#This Row],[Phân loại]]="Bán hàng",Table1[[#This Row],[Tổng giá trị]],-Table1[[#This Row],[Tổng giá trị]]))</f>
        <v>-17280000</v>
      </c>
      <c r="Q3645" s="35">
        <f t="shared" si="861"/>
        <v>-17280000</v>
      </c>
      <c r="R3645" s="7">
        <f>Table1[[#This Row],[Số còn phải thu ĐK]]+Table1[[#This Row],[Giá Trị HD sau CK]]-Table1[[#This Row],[Số tiền đã thu]]</f>
        <v>0</v>
      </c>
      <c r="S3645" s="6">
        <f>IF(Table1[[#This Row],[Ngày hóa đơn]]&lt;&gt;"",Table1[[#This Row],[Ngày hóa đơn]],IF(Table1[[#This Row],[Ngày hạch toán]]&lt;&gt;"",Table1[[#This Row],[Ngày hạch toán]],""))</f>
        <v>46065</v>
      </c>
      <c r="T3645" s="7"/>
      <c r="U3645" s="6">
        <f>IF(Table1[[#This Row],[Ngày tính CN]]="","",S3645+T3645)</f>
        <v>46065</v>
      </c>
      <c r="V3645" s="35">
        <f ca="1">IF(Table1[[#This Row],[Hạn thanh toán]]="","",IF((U3645-NOW())&lt;0,0,(U3645-NOW())))</f>
        <v>0</v>
      </c>
      <c r="W3645" s="35"/>
      <c r="X3645" s="35" t="str">
        <f t="shared" ca="1" si="862"/>
        <v/>
      </c>
      <c r="Y3645" s="2" t="str">
        <f t="shared" si="863"/>
        <v>Đã thanh toán</v>
      </c>
      <c r="Z3645" s="51">
        <f t="shared" si="848"/>
        <v>46065</v>
      </c>
      <c r="AA3645" s="51">
        <f t="shared" si="849"/>
        <v>46063</v>
      </c>
      <c r="AD3645" s="2" t="str">
        <f>VLOOKUP($A3645,MA_KH!$A:$Q,MA_KH!O$1,0)</f>
        <v>LOTTE</v>
      </c>
      <c r="AE3645" s="2" t="str">
        <f>VLOOKUP($A3645,MA_KH!$A:$Q,MA_KH!P$1,0)</f>
        <v>CÔNG TY CỔ PHẦN TRUNG TÂM THƯƠNG MẠI LOTTE VIỆT NAM</v>
      </c>
    </row>
    <row r="3646" spans="1:31" ht="25.5" hidden="1" customHeight="1" x14ac:dyDescent="0.2">
      <c r="A3646" s="30" t="s">
        <v>22016</v>
      </c>
      <c r="B3646" s="30" t="s">
        <v>4289</v>
      </c>
      <c r="C3646" s="37">
        <v>46064</v>
      </c>
      <c r="D3646" s="30" t="s">
        <v>23783</v>
      </c>
      <c r="E3646" s="37">
        <v>46064</v>
      </c>
      <c r="F3646" s="30">
        <v>10756</v>
      </c>
      <c r="G3646" s="30" t="s">
        <v>24169</v>
      </c>
      <c r="H3646" s="38">
        <v>1607250</v>
      </c>
      <c r="I3646" s="67">
        <v>0</v>
      </c>
      <c r="J3646" s="38">
        <v>128580</v>
      </c>
      <c r="K3646" s="38">
        <v>1735830</v>
      </c>
      <c r="L3646" s="7" t="s">
        <v>22849</v>
      </c>
      <c r="M3646" s="6">
        <v>46112</v>
      </c>
      <c r="O3646" s="35">
        <f>IF(Table1[[#This Row],[Phân loại]]="Tồn đầu kỳ",Table1[[#This Row],[Tổng giá trị]],0)</f>
        <v>0</v>
      </c>
      <c r="P3646" s="7">
        <f>IF(Table1[[#This Row],[Số còn phải thu ĐK]]&lt;&gt;0,0,IF(Table1[[#This Row],[Phân loại]]="Bán hàng",Table1[[#This Row],[Tổng giá trị]],-Table1[[#This Row],[Tổng giá trị]]))</f>
        <v>1735830</v>
      </c>
      <c r="Q3646" s="35">
        <f t="shared" si="861"/>
        <v>1735830</v>
      </c>
      <c r="R3646" s="7">
        <f>Table1[[#This Row],[Số còn phải thu ĐK]]+Table1[[#This Row],[Giá Trị HD sau CK]]-Table1[[#This Row],[Số tiền đã thu]]</f>
        <v>0</v>
      </c>
      <c r="S3646" s="6">
        <f>IF(Table1[[#This Row],[Ngày hóa đơn]]&lt;&gt;"",Table1[[#This Row],[Ngày hóa đơn]],IF(Table1[[#This Row],[Ngày hạch toán]]&lt;&gt;"",Table1[[#This Row],[Ngày hạch toán]],""))</f>
        <v>46064</v>
      </c>
      <c r="T3646" s="7"/>
      <c r="U3646" s="6">
        <f>IF(Table1[[#This Row],[Ngày tính CN]]="","",S3646+T3646)</f>
        <v>46064</v>
      </c>
      <c r="V3646" s="35">
        <f ca="1">IF(Table1[[#This Row],[Hạn thanh toán]]="","",IF((U3646-NOW())&lt;0,0,(U3646-NOW())))</f>
        <v>0</v>
      </c>
      <c r="W3646" s="35"/>
      <c r="X3646" s="35" t="str">
        <f t="shared" ca="1" si="862"/>
        <v/>
      </c>
      <c r="Y3646" s="2" t="str">
        <f t="shared" si="863"/>
        <v>Đã thanh toán</v>
      </c>
      <c r="Z3646" s="51">
        <f t="shared" si="848"/>
        <v>46064</v>
      </c>
      <c r="AA3646" s="51">
        <f t="shared" si="849"/>
        <v>46112</v>
      </c>
      <c r="AD3646" s="2" t="str">
        <f>VLOOKUP($A3646,MA_KH!$A:$Q,MA_KH!O$1,0)</f>
        <v>LOTTE</v>
      </c>
      <c r="AE3646" s="2" t="str">
        <f>VLOOKUP($A3646,MA_KH!$A:$Q,MA_KH!P$1,0)</f>
        <v>CÔNG TY CỔ PHẦN TRUNG TÂM THƯƠNG MẠI LOTTE VIỆT NAM</v>
      </c>
    </row>
    <row r="3647" spans="1:31" ht="25.5" hidden="1" customHeight="1" x14ac:dyDescent="0.2">
      <c r="A3647" s="30" t="s">
        <v>22016</v>
      </c>
      <c r="B3647" s="30" t="s">
        <v>4289</v>
      </c>
      <c r="C3647" s="37">
        <v>46064</v>
      </c>
      <c r="D3647" s="30" t="s">
        <v>23785</v>
      </c>
      <c r="E3647" s="37">
        <v>46064</v>
      </c>
      <c r="F3647" s="30">
        <v>10757</v>
      </c>
      <c r="G3647" s="30" t="s">
        <v>24170</v>
      </c>
      <c r="H3647" s="38">
        <v>1166110</v>
      </c>
      <c r="I3647" s="67">
        <v>0</v>
      </c>
      <c r="J3647" s="38">
        <v>93289</v>
      </c>
      <c r="K3647" s="38">
        <v>1259399</v>
      </c>
      <c r="L3647" s="7" t="s">
        <v>22849</v>
      </c>
      <c r="M3647" s="6">
        <v>46112</v>
      </c>
      <c r="O3647" s="35">
        <f>IF(Table1[[#This Row],[Phân loại]]="Tồn đầu kỳ",Table1[[#This Row],[Tổng giá trị]],0)</f>
        <v>0</v>
      </c>
      <c r="P3647" s="7">
        <f>IF(Table1[[#This Row],[Số còn phải thu ĐK]]&lt;&gt;0,0,IF(Table1[[#This Row],[Phân loại]]="Bán hàng",Table1[[#This Row],[Tổng giá trị]],-Table1[[#This Row],[Tổng giá trị]]))</f>
        <v>1259399</v>
      </c>
      <c r="Q3647" s="35">
        <f t="shared" si="861"/>
        <v>1259399</v>
      </c>
      <c r="R3647" s="7">
        <f>Table1[[#This Row],[Số còn phải thu ĐK]]+Table1[[#This Row],[Giá Trị HD sau CK]]-Table1[[#This Row],[Số tiền đã thu]]</f>
        <v>0</v>
      </c>
      <c r="S3647" s="6">
        <f>IF(Table1[[#This Row],[Ngày hóa đơn]]&lt;&gt;"",Table1[[#This Row],[Ngày hóa đơn]],IF(Table1[[#This Row],[Ngày hạch toán]]&lt;&gt;"",Table1[[#This Row],[Ngày hạch toán]],""))</f>
        <v>46064</v>
      </c>
      <c r="T3647" s="7"/>
      <c r="U3647" s="6">
        <f>IF(Table1[[#This Row],[Ngày tính CN]]="","",S3647+T3647)</f>
        <v>46064</v>
      </c>
      <c r="V3647" s="35">
        <f ca="1">IF(Table1[[#This Row],[Hạn thanh toán]]="","",IF((U3647-NOW())&lt;0,0,(U3647-NOW())))</f>
        <v>0</v>
      </c>
      <c r="W3647" s="35"/>
      <c r="X3647" s="35" t="str">
        <f t="shared" ca="1" si="862"/>
        <v/>
      </c>
      <c r="Y3647" s="2" t="str">
        <f t="shared" si="863"/>
        <v>Đã thanh toán</v>
      </c>
      <c r="Z3647" s="51">
        <f t="shared" si="848"/>
        <v>46064</v>
      </c>
      <c r="AA3647" s="51">
        <f t="shared" si="849"/>
        <v>46112</v>
      </c>
      <c r="AD3647" s="2" t="str">
        <f>VLOOKUP($A3647,MA_KH!$A:$Q,MA_KH!O$1,0)</f>
        <v>LOTTE</v>
      </c>
      <c r="AE3647" s="2" t="str">
        <f>VLOOKUP($A3647,MA_KH!$A:$Q,MA_KH!P$1,0)</f>
        <v>CÔNG TY CỔ PHẦN TRUNG TÂM THƯƠNG MẠI LOTTE VIỆT NAM</v>
      </c>
    </row>
    <row r="3648" spans="1:31" ht="25.5" hidden="1" customHeight="1" x14ac:dyDescent="0.2">
      <c r="A3648" s="30" t="s">
        <v>22014</v>
      </c>
      <c r="B3648" s="30" t="s">
        <v>4178</v>
      </c>
      <c r="C3648" s="37">
        <v>46064</v>
      </c>
      <c r="D3648" s="30" t="s">
        <v>24176</v>
      </c>
      <c r="E3648" s="37">
        <v>46064</v>
      </c>
      <c r="F3648" s="30">
        <v>10796</v>
      </c>
      <c r="G3648" s="30" t="s">
        <v>24177</v>
      </c>
      <c r="H3648" s="38">
        <v>6432300</v>
      </c>
      <c r="I3648" s="67">
        <v>0</v>
      </c>
      <c r="J3648" s="38">
        <v>514584</v>
      </c>
      <c r="K3648" s="38">
        <v>6946884</v>
      </c>
      <c r="L3648" s="7" t="s">
        <v>22849</v>
      </c>
      <c r="M3648" s="6">
        <v>46112</v>
      </c>
      <c r="O3648" s="35">
        <f>IF(Table1[[#This Row],[Phân loại]]="Tồn đầu kỳ",Table1[[#This Row],[Tổng giá trị]],0)</f>
        <v>0</v>
      </c>
      <c r="P3648" s="7">
        <f>IF(Table1[[#This Row],[Số còn phải thu ĐK]]&lt;&gt;0,0,IF(Table1[[#This Row],[Phân loại]]="Bán hàng",Table1[[#This Row],[Tổng giá trị]],-Table1[[#This Row],[Tổng giá trị]]))</f>
        <v>6946884</v>
      </c>
      <c r="Q3648" s="35">
        <f t="shared" si="861"/>
        <v>6946884</v>
      </c>
      <c r="R3648" s="7">
        <f>Table1[[#This Row],[Số còn phải thu ĐK]]+Table1[[#This Row],[Giá Trị HD sau CK]]-Table1[[#This Row],[Số tiền đã thu]]</f>
        <v>0</v>
      </c>
      <c r="S3648" s="6">
        <f>IF(Table1[[#This Row],[Ngày hóa đơn]]&lt;&gt;"",Table1[[#This Row],[Ngày hóa đơn]],IF(Table1[[#This Row],[Ngày hạch toán]]&lt;&gt;"",Table1[[#This Row],[Ngày hạch toán]],""))</f>
        <v>46064</v>
      </c>
      <c r="T3648" s="7"/>
      <c r="U3648" s="6">
        <f>IF(Table1[[#This Row],[Ngày tính CN]]="","",S3648+T3648)</f>
        <v>46064</v>
      </c>
      <c r="V3648" s="35">
        <f ca="1">IF(Table1[[#This Row],[Hạn thanh toán]]="","",IF((U3648-NOW())&lt;0,0,(U3648-NOW())))</f>
        <v>0</v>
      </c>
      <c r="W3648" s="35"/>
      <c r="X3648" s="35" t="str">
        <f t="shared" ca="1" si="862"/>
        <v/>
      </c>
      <c r="Y3648" s="2" t="str">
        <f t="shared" si="863"/>
        <v>Đã thanh toán</v>
      </c>
      <c r="Z3648" s="51">
        <f t="shared" si="848"/>
        <v>46064</v>
      </c>
      <c r="AA3648" s="51">
        <f t="shared" si="849"/>
        <v>46112</v>
      </c>
      <c r="AD3648" s="2" t="str">
        <f>VLOOKUP($A3648,MA_KH!$A:$Q,MA_KH!O$1,0)</f>
        <v>LOTTE</v>
      </c>
      <c r="AE3648" s="2" t="str">
        <f>VLOOKUP($A3648,MA_KH!$A:$Q,MA_KH!P$1,0)</f>
        <v>CÔNG TY CỔ PHẦN TRUNG TÂM THƯƠNG MẠI LOTTE VIỆT NAM</v>
      </c>
    </row>
    <row r="3649" spans="1:31" ht="25.5" hidden="1" customHeight="1" x14ac:dyDescent="0.2">
      <c r="A3649" s="30" t="s">
        <v>22014</v>
      </c>
      <c r="B3649" s="30" t="s">
        <v>4178</v>
      </c>
      <c r="C3649" s="37">
        <v>46064</v>
      </c>
      <c r="D3649" s="30" t="s">
        <v>24178</v>
      </c>
      <c r="E3649" s="37">
        <v>46064</v>
      </c>
      <c r="F3649" s="30">
        <v>10804</v>
      </c>
      <c r="G3649" s="30" t="s">
        <v>24179</v>
      </c>
      <c r="H3649" s="38">
        <v>9258450</v>
      </c>
      <c r="I3649" s="67">
        <v>0</v>
      </c>
      <c r="J3649" s="38">
        <v>740676</v>
      </c>
      <c r="K3649" s="38">
        <v>9999126</v>
      </c>
      <c r="L3649" s="7" t="s">
        <v>22849</v>
      </c>
      <c r="M3649" s="6">
        <v>46112</v>
      </c>
      <c r="O3649" s="35">
        <f>IF(Table1[[#This Row],[Phân loại]]="Tồn đầu kỳ",Table1[[#This Row],[Tổng giá trị]],0)</f>
        <v>0</v>
      </c>
      <c r="P3649" s="7">
        <f>IF(Table1[[#This Row],[Số còn phải thu ĐK]]&lt;&gt;0,0,IF(Table1[[#This Row],[Phân loại]]="Bán hàng",Table1[[#This Row],[Tổng giá trị]],-Table1[[#This Row],[Tổng giá trị]]))</f>
        <v>9999126</v>
      </c>
      <c r="Q3649" s="35">
        <f t="shared" si="861"/>
        <v>9999126</v>
      </c>
      <c r="R3649" s="7">
        <f>Table1[[#This Row],[Số còn phải thu ĐK]]+Table1[[#This Row],[Giá Trị HD sau CK]]-Table1[[#This Row],[Số tiền đã thu]]</f>
        <v>0</v>
      </c>
      <c r="S3649" s="6">
        <f>IF(Table1[[#This Row],[Ngày hóa đơn]]&lt;&gt;"",Table1[[#This Row],[Ngày hóa đơn]],IF(Table1[[#This Row],[Ngày hạch toán]]&lt;&gt;"",Table1[[#This Row],[Ngày hạch toán]],""))</f>
        <v>46064</v>
      </c>
      <c r="T3649" s="7"/>
      <c r="U3649" s="6">
        <f>IF(Table1[[#This Row],[Ngày tính CN]]="","",S3649+T3649)</f>
        <v>46064</v>
      </c>
      <c r="V3649" s="35">
        <f ca="1">IF(Table1[[#This Row],[Hạn thanh toán]]="","",IF((U3649-NOW())&lt;0,0,(U3649-NOW())))</f>
        <v>0</v>
      </c>
      <c r="W3649" s="35"/>
      <c r="X3649" s="35" t="str">
        <f t="shared" ca="1" si="862"/>
        <v/>
      </c>
      <c r="Y3649" s="2" t="str">
        <f t="shared" si="863"/>
        <v>Đã thanh toán</v>
      </c>
      <c r="Z3649" s="51">
        <f t="shared" si="848"/>
        <v>46064</v>
      </c>
      <c r="AA3649" s="51">
        <f t="shared" si="849"/>
        <v>46112</v>
      </c>
      <c r="AD3649" s="2" t="str">
        <f>VLOOKUP($A3649,MA_KH!$A:$Q,MA_KH!O$1,0)</f>
        <v>LOTTE</v>
      </c>
      <c r="AE3649" s="2" t="str">
        <f>VLOOKUP($A3649,MA_KH!$A:$Q,MA_KH!P$1,0)</f>
        <v>CÔNG TY CỔ PHẦN TRUNG TÂM THƯƠNG MẠI LOTTE VIỆT NAM</v>
      </c>
    </row>
    <row r="3650" spans="1:31" ht="25.5" hidden="1" customHeight="1" x14ac:dyDescent="0.2">
      <c r="A3650" s="30" t="s">
        <v>22020</v>
      </c>
      <c r="B3650" s="30" t="s">
        <v>4103</v>
      </c>
      <c r="C3650" s="37">
        <v>46064</v>
      </c>
      <c r="D3650" s="30" t="s">
        <v>24188</v>
      </c>
      <c r="E3650" s="37">
        <v>46064</v>
      </c>
      <c r="F3650" s="30">
        <v>10806</v>
      </c>
      <c r="G3650" s="30" t="s">
        <v>24189</v>
      </c>
      <c r="H3650" s="38">
        <v>22451475</v>
      </c>
      <c r="I3650" s="67">
        <v>0</v>
      </c>
      <c r="J3650" s="38">
        <v>1796118</v>
      </c>
      <c r="K3650" s="38">
        <v>24247593</v>
      </c>
      <c r="L3650" s="7" t="s">
        <v>22849</v>
      </c>
      <c r="O3650" s="35">
        <f>IF(Table1[[#This Row],[Phân loại]]="Tồn đầu kỳ",Table1[[#This Row],[Tổng giá trị]],0)</f>
        <v>0</v>
      </c>
      <c r="P3650" s="7">
        <f>IF(Table1[[#This Row],[Số còn phải thu ĐK]]&lt;&gt;0,0,IF(Table1[[#This Row],[Phân loại]]="Bán hàng",Table1[[#This Row],[Tổng giá trị]],-Table1[[#This Row],[Tổng giá trị]]))</f>
        <v>24247593</v>
      </c>
      <c r="Q3650" s="35">
        <f t="shared" si="861"/>
        <v>0</v>
      </c>
      <c r="R3650" s="7">
        <f>Table1[[#This Row],[Số còn phải thu ĐK]]+Table1[[#This Row],[Giá Trị HD sau CK]]-Table1[[#This Row],[Số tiền đã thu]]</f>
        <v>24247593</v>
      </c>
      <c r="S3650" s="6">
        <f>IF(Table1[[#This Row],[Ngày hóa đơn]]&lt;&gt;"",Table1[[#This Row],[Ngày hóa đơn]],IF(Table1[[#This Row],[Ngày hạch toán]]&lt;&gt;"",Table1[[#This Row],[Ngày hạch toán]],""))</f>
        <v>46064</v>
      </c>
      <c r="T3650" s="7"/>
      <c r="U3650" s="6">
        <f>IF(Table1[[#This Row],[Ngày tính CN]]="","",S3650+T3650)</f>
        <v>46064</v>
      </c>
      <c r="V3650" s="35">
        <f ca="1">IF(Table1[[#This Row],[Hạn thanh toán]]="","",IF((U3650-NOW())&lt;0,0,(U3650-NOW())))</f>
        <v>0</v>
      </c>
      <c r="W3650" s="35"/>
      <c r="X3650" s="35">
        <f t="shared" ca="1" si="862"/>
        <v>106.4903192129641</v>
      </c>
      <c r="Y3650" s="2" t="str">
        <f t="shared" ca="1" si="863"/>
        <v>Nợ quá hạn từ 90 ngày đến 120 ngày</v>
      </c>
      <c r="Z3650" s="51">
        <f t="shared" si="848"/>
        <v>46064</v>
      </c>
      <c r="AA3650" s="51" t="str">
        <f t="shared" si="849"/>
        <v/>
      </c>
      <c r="AD3650" s="2" t="str">
        <f>VLOOKUP($A3650,MA_KH!$A:$Q,MA_KH!O$1,0)</f>
        <v>LOTTE</v>
      </c>
      <c r="AE3650" s="2" t="str">
        <f>VLOOKUP($A3650,MA_KH!$A:$Q,MA_KH!P$1,0)</f>
        <v>CÔNG TY CỔ PHẦN TRUNG TÂM THƯƠNG MẠI LOTTE VIỆT NAM</v>
      </c>
    </row>
    <row r="3651" spans="1:31" ht="25.5" hidden="1" customHeight="1" x14ac:dyDescent="0.2">
      <c r="A3651" s="30" t="s">
        <v>22018</v>
      </c>
      <c r="B3651" s="30" t="s">
        <v>4227</v>
      </c>
      <c r="C3651" s="37">
        <v>46064</v>
      </c>
      <c r="D3651" s="30" t="s">
        <v>24190</v>
      </c>
      <c r="E3651" s="37">
        <v>46064</v>
      </c>
      <c r="F3651" s="30">
        <v>10805</v>
      </c>
      <c r="G3651" s="30" t="s">
        <v>24191</v>
      </c>
      <c r="H3651" s="38">
        <v>2798670</v>
      </c>
      <c r="I3651" s="67">
        <v>0</v>
      </c>
      <c r="J3651" s="38">
        <v>223894</v>
      </c>
      <c r="K3651" s="38">
        <v>3022564</v>
      </c>
      <c r="L3651" s="7" t="s">
        <v>22849</v>
      </c>
      <c r="M3651" s="6">
        <v>46112</v>
      </c>
      <c r="O3651" s="35">
        <f>IF(Table1[[#This Row],[Phân loại]]="Tồn đầu kỳ",Table1[[#This Row],[Tổng giá trị]],0)</f>
        <v>0</v>
      </c>
      <c r="P3651" s="7">
        <f>IF(Table1[[#This Row],[Số còn phải thu ĐK]]&lt;&gt;0,0,IF(Table1[[#This Row],[Phân loại]]="Bán hàng",Table1[[#This Row],[Tổng giá trị]],-Table1[[#This Row],[Tổng giá trị]]))</f>
        <v>3022564</v>
      </c>
      <c r="Q3651" s="35">
        <f t="shared" si="861"/>
        <v>3022564</v>
      </c>
      <c r="R3651" s="7">
        <f>Table1[[#This Row],[Số còn phải thu ĐK]]+Table1[[#This Row],[Giá Trị HD sau CK]]-Table1[[#This Row],[Số tiền đã thu]]</f>
        <v>0</v>
      </c>
      <c r="S3651" s="6">
        <f>IF(Table1[[#This Row],[Ngày hóa đơn]]&lt;&gt;"",Table1[[#This Row],[Ngày hóa đơn]],IF(Table1[[#This Row],[Ngày hạch toán]]&lt;&gt;"",Table1[[#This Row],[Ngày hạch toán]],""))</f>
        <v>46064</v>
      </c>
      <c r="T3651" s="7"/>
      <c r="U3651" s="6">
        <f>IF(Table1[[#This Row],[Ngày tính CN]]="","",S3651+T3651)</f>
        <v>46064</v>
      </c>
      <c r="V3651" s="35">
        <f ca="1">IF(Table1[[#This Row],[Hạn thanh toán]]="","",IF((U3651-NOW())&lt;0,0,(U3651-NOW())))</f>
        <v>0</v>
      </c>
      <c r="W3651" s="35"/>
      <c r="X3651" s="35" t="str">
        <f t="shared" ca="1" si="862"/>
        <v/>
      </c>
      <c r="Y3651" s="2" t="str">
        <f t="shared" si="863"/>
        <v>Đã thanh toán</v>
      </c>
      <c r="Z3651" s="51">
        <f t="shared" si="848"/>
        <v>46064</v>
      </c>
      <c r="AA3651" s="51">
        <f t="shared" si="849"/>
        <v>46112</v>
      </c>
      <c r="AD3651" s="2" t="str">
        <f>VLOOKUP($A3651,MA_KH!$A:$Q,MA_KH!O$1,0)</f>
        <v>LOTTE</v>
      </c>
      <c r="AE3651" s="2" t="str">
        <f>VLOOKUP($A3651,MA_KH!$A:$Q,MA_KH!P$1,0)</f>
        <v>CÔNG TY CỔ PHẦN TRUNG TÂM THƯƠNG MẠI LOTTE VIỆT NAM</v>
      </c>
    </row>
    <row r="3652" spans="1:31" ht="25.5" hidden="1" customHeight="1" x14ac:dyDescent="0.2">
      <c r="A3652" s="30" t="s">
        <v>22020</v>
      </c>
      <c r="B3652" s="30" t="s">
        <v>4103</v>
      </c>
      <c r="C3652" s="37">
        <v>46064</v>
      </c>
      <c r="D3652" s="30" t="s">
        <v>24192</v>
      </c>
      <c r="E3652" s="37">
        <v>46064</v>
      </c>
      <c r="F3652" s="30">
        <v>242</v>
      </c>
      <c r="G3652" s="30" t="s">
        <v>24193</v>
      </c>
      <c r="H3652" s="38">
        <v>-32214875</v>
      </c>
      <c r="I3652" s="67">
        <v>0</v>
      </c>
      <c r="J3652" s="38">
        <v>-2577190</v>
      </c>
      <c r="K3652" s="38">
        <v>-34792065</v>
      </c>
      <c r="L3652" s="7" t="s">
        <v>22849</v>
      </c>
      <c r="M3652" s="6">
        <v>46064</v>
      </c>
      <c r="O3652" s="35">
        <f>IF(Table1[[#This Row],[Phân loại]]="Tồn đầu kỳ",Table1[[#This Row],[Tổng giá trị]],0)</f>
        <v>0</v>
      </c>
      <c r="P3652" s="7">
        <f>IF(Table1[[#This Row],[Số còn phải thu ĐK]]&lt;&gt;0,0,IF(Table1[[#This Row],[Phân loại]]="Bán hàng",Table1[[#This Row],[Tổng giá trị]],-Table1[[#This Row],[Tổng giá trị]]))</f>
        <v>-34792065</v>
      </c>
      <c r="Q3652" s="35">
        <f t="shared" si="861"/>
        <v>-34792065</v>
      </c>
      <c r="R3652" s="7">
        <f>Table1[[#This Row],[Số còn phải thu ĐK]]+Table1[[#This Row],[Giá Trị HD sau CK]]-Table1[[#This Row],[Số tiền đã thu]]</f>
        <v>0</v>
      </c>
      <c r="S3652" s="6">
        <f>IF(Table1[[#This Row],[Ngày hóa đơn]]&lt;&gt;"",Table1[[#This Row],[Ngày hóa đơn]],IF(Table1[[#This Row],[Ngày hạch toán]]&lt;&gt;"",Table1[[#This Row],[Ngày hạch toán]],""))</f>
        <v>46064</v>
      </c>
      <c r="T3652" s="7"/>
      <c r="U3652" s="6">
        <f>IF(Table1[[#This Row],[Ngày tính CN]]="","",S3652+T3652)</f>
        <v>46064</v>
      </c>
      <c r="V3652" s="35">
        <f ca="1">IF(Table1[[#This Row],[Hạn thanh toán]]="","",IF((U3652-NOW())&lt;0,0,(U3652-NOW())))</f>
        <v>0</v>
      </c>
      <c r="W3652" s="35"/>
      <c r="X3652" s="35" t="str">
        <f t="shared" ca="1" si="862"/>
        <v/>
      </c>
      <c r="Y3652" s="2" t="str">
        <f t="shared" si="863"/>
        <v>Đã thanh toán</v>
      </c>
      <c r="Z3652" s="51">
        <f t="shared" ref="Z3652:Z3715" si="864">IF(S3652="","",S3652)</f>
        <v>46064</v>
      </c>
      <c r="AA3652" s="51">
        <f t="shared" ref="AA3652:AA3715" si="865">IF(M3652="","",M3652)</f>
        <v>46064</v>
      </c>
      <c r="AD3652" s="2" t="str">
        <f>VLOOKUP($A3652,MA_KH!$A:$Q,MA_KH!O$1,0)</f>
        <v>LOTTE</v>
      </c>
      <c r="AE3652" s="2" t="str">
        <f>VLOOKUP($A3652,MA_KH!$A:$Q,MA_KH!P$1,0)</f>
        <v>CÔNG TY CỔ PHẦN TRUNG TÂM THƯƠNG MẠI LOTTE VIỆT NAM</v>
      </c>
    </row>
    <row r="3653" spans="1:31" ht="25.5" hidden="1" customHeight="1" x14ac:dyDescent="0.2">
      <c r="A3653" s="30" t="s">
        <v>22017</v>
      </c>
      <c r="B3653" s="30" t="s">
        <v>4145</v>
      </c>
      <c r="C3653" s="37">
        <v>46064</v>
      </c>
      <c r="D3653" s="30" t="s">
        <v>24198</v>
      </c>
      <c r="E3653" s="37">
        <v>46064</v>
      </c>
      <c r="F3653" s="30">
        <v>1657</v>
      </c>
      <c r="G3653" s="30" t="s">
        <v>24152</v>
      </c>
      <c r="H3653" s="38">
        <v>76412</v>
      </c>
      <c r="I3653" s="67">
        <v>0</v>
      </c>
      <c r="J3653" s="38">
        <v>7641</v>
      </c>
      <c r="K3653" s="38">
        <v>84053</v>
      </c>
      <c r="L3653" s="68" t="s">
        <v>22850</v>
      </c>
      <c r="M3653" s="6">
        <v>46063</v>
      </c>
      <c r="O3653" s="35">
        <f>IF(Table1[[#This Row],[Phân loại]]="Tồn đầu kỳ",Table1[[#This Row],[Tổng giá trị]],0)</f>
        <v>0</v>
      </c>
      <c r="P3653" s="7">
        <f>IF(Table1[[#This Row],[Số còn phải thu ĐK]]&lt;&gt;0,0,IF(Table1[[#This Row],[Phân loại]]="Bán hàng",Table1[[#This Row],[Tổng giá trị]],-Table1[[#This Row],[Tổng giá trị]]))</f>
        <v>-84053</v>
      </c>
      <c r="Q3653" s="35">
        <f t="shared" si="861"/>
        <v>-84053</v>
      </c>
      <c r="R3653" s="7">
        <f>Table1[[#This Row],[Số còn phải thu ĐK]]+Table1[[#This Row],[Giá Trị HD sau CK]]-Table1[[#This Row],[Số tiền đã thu]]</f>
        <v>0</v>
      </c>
      <c r="S3653" s="6">
        <f>IF(Table1[[#This Row],[Ngày hóa đơn]]&lt;&gt;"",Table1[[#This Row],[Ngày hóa đơn]],IF(Table1[[#This Row],[Ngày hạch toán]]&lt;&gt;"",Table1[[#This Row],[Ngày hạch toán]],""))</f>
        <v>46064</v>
      </c>
      <c r="T3653" s="7"/>
      <c r="U3653" s="6">
        <f>IF(Table1[[#This Row],[Ngày tính CN]]="","",S3653+T3653)</f>
        <v>46064</v>
      </c>
      <c r="V3653" s="35">
        <f ca="1">IF(Table1[[#This Row],[Hạn thanh toán]]="","",IF((U3653-NOW())&lt;0,0,(U3653-NOW())))</f>
        <v>0</v>
      </c>
      <c r="W3653" s="35"/>
      <c r="X3653" s="35" t="str">
        <f t="shared" ca="1" si="862"/>
        <v/>
      </c>
      <c r="Y3653" s="2" t="str">
        <f t="shared" si="863"/>
        <v>Đã thanh toán</v>
      </c>
      <c r="Z3653" s="51">
        <f t="shared" si="864"/>
        <v>46064</v>
      </c>
      <c r="AA3653" s="51">
        <f t="shared" si="865"/>
        <v>46063</v>
      </c>
      <c r="AD3653" s="2" t="str">
        <f>VLOOKUP($A3653,MA_KH!$A:$Q,MA_KH!O$1,0)</f>
        <v>LOTTE</v>
      </c>
      <c r="AE3653" s="2" t="str">
        <f>VLOOKUP($A3653,MA_KH!$A:$Q,MA_KH!P$1,0)</f>
        <v>CÔNG TY CỔ PHẦN TRUNG TÂM THƯƠNG MẠI LOTTE VIỆT NAM</v>
      </c>
    </row>
    <row r="3654" spans="1:31" ht="25.5" hidden="1" customHeight="1" x14ac:dyDescent="0.2">
      <c r="A3654" s="30" t="s">
        <v>22017</v>
      </c>
      <c r="B3654" s="30" t="s">
        <v>4145</v>
      </c>
      <c r="C3654" s="37">
        <v>46064</v>
      </c>
      <c r="D3654" s="30" t="s">
        <v>24198</v>
      </c>
      <c r="E3654" s="37">
        <v>46064</v>
      </c>
      <c r="F3654" s="30">
        <v>1219</v>
      </c>
      <c r="G3654" s="30" t="s">
        <v>24153</v>
      </c>
      <c r="H3654" s="38">
        <v>254708</v>
      </c>
      <c r="I3654" s="67">
        <v>0</v>
      </c>
      <c r="J3654" s="38">
        <v>20377</v>
      </c>
      <c r="K3654" s="38">
        <v>275085</v>
      </c>
      <c r="L3654" s="68" t="s">
        <v>22850</v>
      </c>
      <c r="M3654" s="6">
        <v>46063</v>
      </c>
      <c r="O3654" s="35">
        <f>IF(Table1[[#This Row],[Phân loại]]="Tồn đầu kỳ",Table1[[#This Row],[Tổng giá trị]],0)</f>
        <v>0</v>
      </c>
      <c r="P3654" s="7">
        <f>IF(Table1[[#This Row],[Số còn phải thu ĐK]]&lt;&gt;0,0,IF(Table1[[#This Row],[Phân loại]]="Bán hàng",Table1[[#This Row],[Tổng giá trị]],-Table1[[#This Row],[Tổng giá trị]]))</f>
        <v>-275085</v>
      </c>
      <c r="Q3654" s="35">
        <f t="shared" si="861"/>
        <v>-275085</v>
      </c>
      <c r="R3654" s="7">
        <f>Table1[[#This Row],[Số còn phải thu ĐK]]+Table1[[#This Row],[Giá Trị HD sau CK]]-Table1[[#This Row],[Số tiền đã thu]]</f>
        <v>0</v>
      </c>
      <c r="S3654" s="6">
        <f>IF(Table1[[#This Row],[Ngày hóa đơn]]&lt;&gt;"",Table1[[#This Row],[Ngày hóa đơn]],IF(Table1[[#This Row],[Ngày hạch toán]]&lt;&gt;"",Table1[[#This Row],[Ngày hạch toán]],""))</f>
        <v>46064</v>
      </c>
      <c r="T3654" s="7"/>
      <c r="U3654" s="6">
        <f>IF(Table1[[#This Row],[Ngày tính CN]]="","",S3654+T3654)</f>
        <v>46064</v>
      </c>
      <c r="V3654" s="35">
        <f ca="1">IF(Table1[[#This Row],[Hạn thanh toán]]="","",IF((U3654-NOW())&lt;0,0,(U3654-NOW())))</f>
        <v>0</v>
      </c>
      <c r="W3654" s="35"/>
      <c r="X3654" s="35" t="str">
        <f t="shared" ca="1" si="862"/>
        <v/>
      </c>
      <c r="Y3654" s="2" t="str">
        <f t="shared" si="863"/>
        <v>Đã thanh toán</v>
      </c>
      <c r="Z3654" s="51">
        <f t="shared" si="864"/>
        <v>46064</v>
      </c>
      <c r="AA3654" s="51">
        <f t="shared" si="865"/>
        <v>46063</v>
      </c>
      <c r="AD3654" s="2" t="str">
        <f>VLOOKUP($A3654,MA_KH!$A:$Q,MA_KH!O$1,0)</f>
        <v>LOTTE</v>
      </c>
      <c r="AE3654" s="2" t="str">
        <f>VLOOKUP($A3654,MA_KH!$A:$Q,MA_KH!P$1,0)</f>
        <v>CÔNG TY CỔ PHẦN TRUNG TÂM THƯƠNG MẠI LOTTE VIỆT NAM</v>
      </c>
    </row>
    <row r="3655" spans="1:31" ht="25.5" hidden="1" customHeight="1" x14ac:dyDescent="0.2">
      <c r="A3655" s="30" t="s">
        <v>22013</v>
      </c>
      <c r="B3655" s="30" t="s">
        <v>4421</v>
      </c>
      <c r="C3655" s="37">
        <v>46064</v>
      </c>
      <c r="D3655" s="30" t="s">
        <v>24199</v>
      </c>
      <c r="E3655" s="37">
        <v>46064</v>
      </c>
      <c r="F3655" s="30">
        <v>1439</v>
      </c>
      <c r="G3655" s="30" t="s">
        <v>24152</v>
      </c>
      <c r="H3655" s="38">
        <v>114781</v>
      </c>
      <c r="I3655" s="67">
        <v>0</v>
      </c>
      <c r="J3655" s="38">
        <v>11478</v>
      </c>
      <c r="K3655" s="38">
        <v>126259</v>
      </c>
      <c r="L3655" s="68" t="s">
        <v>22850</v>
      </c>
      <c r="M3655" s="6">
        <v>46063</v>
      </c>
      <c r="O3655" s="35">
        <f>IF(Table1[[#This Row],[Phân loại]]="Tồn đầu kỳ",Table1[[#This Row],[Tổng giá trị]],0)</f>
        <v>0</v>
      </c>
      <c r="P3655" s="7">
        <f>IF(Table1[[#This Row],[Số còn phải thu ĐK]]&lt;&gt;0,0,IF(Table1[[#This Row],[Phân loại]]="Bán hàng",Table1[[#This Row],[Tổng giá trị]],-Table1[[#This Row],[Tổng giá trị]]))</f>
        <v>-126259</v>
      </c>
      <c r="Q3655" s="35">
        <f t="shared" si="861"/>
        <v>-126259</v>
      </c>
      <c r="R3655" s="7">
        <f>Table1[[#This Row],[Số còn phải thu ĐK]]+Table1[[#This Row],[Giá Trị HD sau CK]]-Table1[[#This Row],[Số tiền đã thu]]</f>
        <v>0</v>
      </c>
      <c r="S3655" s="6">
        <f>IF(Table1[[#This Row],[Ngày hóa đơn]]&lt;&gt;"",Table1[[#This Row],[Ngày hóa đơn]],IF(Table1[[#This Row],[Ngày hạch toán]]&lt;&gt;"",Table1[[#This Row],[Ngày hạch toán]],""))</f>
        <v>46064</v>
      </c>
      <c r="T3655" s="7"/>
      <c r="U3655" s="6">
        <f>IF(Table1[[#This Row],[Ngày tính CN]]="","",S3655+T3655)</f>
        <v>46064</v>
      </c>
      <c r="V3655" s="35">
        <f ca="1">IF(Table1[[#This Row],[Hạn thanh toán]]="","",IF((U3655-NOW())&lt;0,0,(U3655-NOW())))</f>
        <v>0</v>
      </c>
      <c r="W3655" s="35"/>
      <c r="X3655" s="35" t="str">
        <f t="shared" ca="1" si="862"/>
        <v/>
      </c>
      <c r="Y3655" s="2" t="str">
        <f t="shared" si="863"/>
        <v>Đã thanh toán</v>
      </c>
      <c r="Z3655" s="51">
        <f t="shared" si="864"/>
        <v>46064</v>
      </c>
      <c r="AA3655" s="51">
        <f t="shared" si="865"/>
        <v>46063</v>
      </c>
      <c r="AD3655" s="2" t="str">
        <f>VLOOKUP($A3655,MA_KH!$A:$Q,MA_KH!O$1,0)</f>
        <v>LOTTE</v>
      </c>
      <c r="AE3655" s="2" t="str">
        <f>VLOOKUP($A3655,MA_KH!$A:$Q,MA_KH!P$1,0)</f>
        <v>CÔNG TY CỔ PHẦN TRUNG TÂM THƯƠNG MẠI LOTTE VIỆT NAM</v>
      </c>
    </row>
    <row r="3656" spans="1:31" ht="25.5" hidden="1" customHeight="1" x14ac:dyDescent="0.2">
      <c r="A3656" s="30" t="s">
        <v>22013</v>
      </c>
      <c r="B3656" s="30" t="s">
        <v>4421</v>
      </c>
      <c r="C3656" s="37">
        <v>46064</v>
      </c>
      <c r="D3656" s="30" t="s">
        <v>24199</v>
      </c>
      <c r="E3656" s="37">
        <v>46064</v>
      </c>
      <c r="F3656" s="30">
        <v>1051</v>
      </c>
      <c r="G3656" s="30" t="s">
        <v>24153</v>
      </c>
      <c r="H3656" s="38">
        <v>382603</v>
      </c>
      <c r="I3656" s="67">
        <v>0</v>
      </c>
      <c r="J3656" s="38">
        <v>30608</v>
      </c>
      <c r="K3656" s="38">
        <v>413211</v>
      </c>
      <c r="L3656" s="68" t="s">
        <v>22850</v>
      </c>
      <c r="M3656" s="6">
        <v>46063</v>
      </c>
      <c r="O3656" s="35">
        <f>IF(Table1[[#This Row],[Phân loại]]="Tồn đầu kỳ",Table1[[#This Row],[Tổng giá trị]],0)</f>
        <v>0</v>
      </c>
      <c r="P3656" s="7">
        <f>IF(Table1[[#This Row],[Số còn phải thu ĐK]]&lt;&gt;0,0,IF(Table1[[#This Row],[Phân loại]]="Bán hàng",Table1[[#This Row],[Tổng giá trị]],-Table1[[#This Row],[Tổng giá trị]]))</f>
        <v>-413211</v>
      </c>
      <c r="Q3656" s="35">
        <f t="shared" si="861"/>
        <v>-413211</v>
      </c>
      <c r="R3656" s="7">
        <f>Table1[[#This Row],[Số còn phải thu ĐK]]+Table1[[#This Row],[Giá Trị HD sau CK]]-Table1[[#This Row],[Số tiền đã thu]]</f>
        <v>0</v>
      </c>
      <c r="S3656" s="6">
        <f>IF(Table1[[#This Row],[Ngày hóa đơn]]&lt;&gt;"",Table1[[#This Row],[Ngày hóa đơn]],IF(Table1[[#This Row],[Ngày hạch toán]]&lt;&gt;"",Table1[[#This Row],[Ngày hạch toán]],""))</f>
        <v>46064</v>
      </c>
      <c r="T3656" s="7"/>
      <c r="U3656" s="6">
        <f>IF(Table1[[#This Row],[Ngày tính CN]]="","",S3656+T3656)</f>
        <v>46064</v>
      </c>
      <c r="V3656" s="35">
        <f ca="1">IF(Table1[[#This Row],[Hạn thanh toán]]="","",IF((U3656-NOW())&lt;0,0,(U3656-NOW())))</f>
        <v>0</v>
      </c>
      <c r="W3656" s="35"/>
      <c r="X3656" s="35" t="str">
        <f t="shared" ca="1" si="862"/>
        <v/>
      </c>
      <c r="Y3656" s="2" t="str">
        <f t="shared" si="863"/>
        <v>Đã thanh toán</v>
      </c>
      <c r="Z3656" s="51">
        <f t="shared" si="864"/>
        <v>46064</v>
      </c>
      <c r="AA3656" s="51">
        <f t="shared" si="865"/>
        <v>46063</v>
      </c>
      <c r="AD3656" s="2" t="str">
        <f>VLOOKUP($A3656,MA_KH!$A:$Q,MA_KH!O$1,0)</f>
        <v>LOTTE</v>
      </c>
      <c r="AE3656" s="2" t="str">
        <f>VLOOKUP($A3656,MA_KH!$A:$Q,MA_KH!P$1,0)</f>
        <v>CÔNG TY CỔ PHẦN TRUNG TÂM THƯƠNG MẠI LOTTE VIỆT NAM</v>
      </c>
    </row>
    <row r="3657" spans="1:31" ht="25.5" hidden="1" customHeight="1" x14ac:dyDescent="0.2">
      <c r="A3657" s="30" t="s">
        <v>22024</v>
      </c>
      <c r="B3657" s="30" t="s">
        <v>4127</v>
      </c>
      <c r="C3657" s="37">
        <v>46065</v>
      </c>
      <c r="D3657" s="30" t="s">
        <v>24211</v>
      </c>
      <c r="E3657" s="37">
        <v>46065</v>
      </c>
      <c r="F3657" s="30">
        <v>10811</v>
      </c>
      <c r="G3657" s="30" t="s">
        <v>24212</v>
      </c>
      <c r="H3657" s="38">
        <v>4376750</v>
      </c>
      <c r="I3657" s="67">
        <v>0</v>
      </c>
      <c r="J3657" s="38">
        <v>350140</v>
      </c>
      <c r="K3657" s="38">
        <v>4726890</v>
      </c>
      <c r="L3657" s="7" t="s">
        <v>22849</v>
      </c>
      <c r="M3657" s="6">
        <v>46112</v>
      </c>
      <c r="O3657" s="35">
        <f>IF(Table1[[#This Row],[Phân loại]]="Tồn đầu kỳ",Table1[[#This Row],[Tổng giá trị]],0)</f>
        <v>0</v>
      </c>
      <c r="P3657" s="7">
        <f>IF(Table1[[#This Row],[Số còn phải thu ĐK]]&lt;&gt;0,0,IF(Table1[[#This Row],[Phân loại]]="Bán hàng",Table1[[#This Row],[Tổng giá trị]],-Table1[[#This Row],[Tổng giá trị]]))</f>
        <v>4726890</v>
      </c>
      <c r="Q3657" s="35">
        <f t="shared" si="861"/>
        <v>4726890</v>
      </c>
      <c r="R3657" s="7">
        <f>Table1[[#This Row],[Số còn phải thu ĐK]]+Table1[[#This Row],[Giá Trị HD sau CK]]-Table1[[#This Row],[Số tiền đã thu]]</f>
        <v>0</v>
      </c>
      <c r="S3657" s="6">
        <f>IF(Table1[[#This Row],[Ngày hóa đơn]]&lt;&gt;"",Table1[[#This Row],[Ngày hóa đơn]],IF(Table1[[#This Row],[Ngày hạch toán]]&lt;&gt;"",Table1[[#This Row],[Ngày hạch toán]],""))</f>
        <v>46065</v>
      </c>
      <c r="T3657" s="7"/>
      <c r="U3657" s="6">
        <f>IF(Table1[[#This Row],[Ngày tính CN]]="","",S3657+T3657)</f>
        <v>46065</v>
      </c>
      <c r="V3657" s="35">
        <f ca="1">IF(Table1[[#This Row],[Hạn thanh toán]]="","",IF((U3657-NOW())&lt;0,0,(U3657-NOW())))</f>
        <v>0</v>
      </c>
      <c r="W3657" s="35"/>
      <c r="X3657" s="35" t="str">
        <f t="shared" ca="1" si="862"/>
        <v/>
      </c>
      <c r="Y3657" s="2" t="str">
        <f t="shared" si="863"/>
        <v>Đã thanh toán</v>
      </c>
      <c r="Z3657" s="51">
        <f t="shared" si="864"/>
        <v>46065</v>
      </c>
      <c r="AA3657" s="51">
        <f t="shared" si="865"/>
        <v>46112</v>
      </c>
      <c r="AD3657" s="2" t="str">
        <f>VLOOKUP($A3657,MA_KH!$A:$Q,MA_KH!O$1,0)</f>
        <v>LOTTE</v>
      </c>
      <c r="AE3657" s="2" t="str">
        <f>VLOOKUP($A3657,MA_KH!$A:$Q,MA_KH!P$1,0)</f>
        <v>CÔNG TY CỔ PHẦN TRUNG TÂM THƯƠNG MẠI LOTTE VIỆT NAM</v>
      </c>
    </row>
    <row r="3658" spans="1:31" ht="25.5" hidden="1" customHeight="1" x14ac:dyDescent="0.2">
      <c r="A3658" s="30" t="s">
        <v>22022</v>
      </c>
      <c r="B3658" s="30" t="s">
        <v>4019</v>
      </c>
      <c r="C3658" s="37">
        <v>46065</v>
      </c>
      <c r="D3658" s="30" t="s">
        <v>24213</v>
      </c>
      <c r="E3658" s="37">
        <v>46065</v>
      </c>
      <c r="F3658" s="30">
        <v>10812</v>
      </c>
      <c r="G3658" s="30" t="s">
        <v>24214</v>
      </c>
      <c r="H3658" s="38">
        <v>8611325</v>
      </c>
      <c r="I3658" s="67">
        <v>0</v>
      </c>
      <c r="J3658" s="38">
        <v>688906</v>
      </c>
      <c r="K3658" s="38">
        <v>9300231</v>
      </c>
      <c r="L3658" s="7" t="s">
        <v>22849</v>
      </c>
      <c r="O3658" s="35">
        <f>IF(Table1[[#This Row],[Phân loại]]="Tồn đầu kỳ",Table1[[#This Row],[Tổng giá trị]],0)</f>
        <v>0</v>
      </c>
      <c r="P3658" s="7">
        <f>IF(Table1[[#This Row],[Số còn phải thu ĐK]]&lt;&gt;0,0,IF(Table1[[#This Row],[Phân loại]]="Bán hàng",Table1[[#This Row],[Tổng giá trị]],-Table1[[#This Row],[Tổng giá trị]]))</f>
        <v>9300231</v>
      </c>
      <c r="Q3658" s="35">
        <f t="shared" si="861"/>
        <v>0</v>
      </c>
      <c r="R3658" s="7">
        <f>Table1[[#This Row],[Số còn phải thu ĐK]]+Table1[[#This Row],[Giá Trị HD sau CK]]-Table1[[#This Row],[Số tiền đã thu]]</f>
        <v>9300231</v>
      </c>
      <c r="S3658" s="6">
        <f>IF(Table1[[#This Row],[Ngày hóa đơn]]&lt;&gt;"",Table1[[#This Row],[Ngày hóa đơn]],IF(Table1[[#This Row],[Ngày hạch toán]]&lt;&gt;"",Table1[[#This Row],[Ngày hạch toán]],""))</f>
        <v>46065</v>
      </c>
      <c r="T3658" s="7"/>
      <c r="U3658" s="6">
        <f>IF(Table1[[#This Row],[Ngày tính CN]]="","",S3658+T3658)</f>
        <v>46065</v>
      </c>
      <c r="V3658" s="35">
        <f ca="1">IF(Table1[[#This Row],[Hạn thanh toán]]="","",IF((U3658-NOW())&lt;0,0,(U3658-NOW())))</f>
        <v>0</v>
      </c>
      <c r="W3658" s="35"/>
      <c r="X3658" s="35">
        <f t="shared" ca="1" si="862"/>
        <v>105.4903192129641</v>
      </c>
      <c r="Y3658" s="2" t="str">
        <f t="shared" ca="1" si="863"/>
        <v>Nợ quá hạn từ 90 ngày đến 120 ngày</v>
      </c>
      <c r="Z3658" s="51">
        <f t="shared" si="864"/>
        <v>46065</v>
      </c>
      <c r="AA3658" s="51" t="str">
        <f t="shared" si="865"/>
        <v/>
      </c>
      <c r="AD3658" s="2" t="str">
        <f>VLOOKUP($A3658,MA_KH!$A:$Q,MA_KH!O$1,0)</f>
        <v>LOTTE</v>
      </c>
      <c r="AE3658" s="2" t="str">
        <f>VLOOKUP($A3658,MA_KH!$A:$Q,MA_KH!P$1,0)</f>
        <v>CÔNG TY CỔ PHẦN TRUNG TÂM THƯƠNG MẠI LOTTE VIỆT NAM</v>
      </c>
    </row>
    <row r="3659" spans="1:31" ht="25.5" hidden="1" customHeight="1" x14ac:dyDescent="0.2">
      <c r="A3659" s="30" t="s">
        <v>22016</v>
      </c>
      <c r="B3659" s="30" t="s">
        <v>4289</v>
      </c>
      <c r="C3659" s="37">
        <v>46065</v>
      </c>
      <c r="D3659" s="30" t="s">
        <v>24219</v>
      </c>
      <c r="E3659" s="37">
        <v>46065</v>
      </c>
      <c r="F3659" s="30">
        <v>10880</v>
      </c>
      <c r="G3659" s="30" t="s">
        <v>24220</v>
      </c>
      <c r="H3659" s="38">
        <v>10849440</v>
      </c>
      <c r="I3659" s="67">
        <v>0</v>
      </c>
      <c r="J3659" s="38">
        <v>867955</v>
      </c>
      <c r="K3659" s="38">
        <v>11717395</v>
      </c>
      <c r="L3659" s="7" t="s">
        <v>22849</v>
      </c>
      <c r="M3659" s="6">
        <v>46112</v>
      </c>
      <c r="O3659" s="35">
        <f>IF(Table1[[#This Row],[Phân loại]]="Tồn đầu kỳ",Table1[[#This Row],[Tổng giá trị]],0)</f>
        <v>0</v>
      </c>
      <c r="P3659" s="7">
        <f>IF(Table1[[#This Row],[Số còn phải thu ĐK]]&lt;&gt;0,0,IF(Table1[[#This Row],[Phân loại]]="Bán hàng",Table1[[#This Row],[Tổng giá trị]],-Table1[[#This Row],[Tổng giá trị]]))</f>
        <v>11717395</v>
      </c>
      <c r="Q3659" s="35">
        <f t="shared" si="861"/>
        <v>11717395</v>
      </c>
      <c r="R3659" s="7">
        <f>Table1[[#This Row],[Số còn phải thu ĐK]]+Table1[[#This Row],[Giá Trị HD sau CK]]-Table1[[#This Row],[Số tiền đã thu]]</f>
        <v>0</v>
      </c>
      <c r="S3659" s="6">
        <f>IF(Table1[[#This Row],[Ngày hóa đơn]]&lt;&gt;"",Table1[[#This Row],[Ngày hóa đơn]],IF(Table1[[#This Row],[Ngày hạch toán]]&lt;&gt;"",Table1[[#This Row],[Ngày hạch toán]],""))</f>
        <v>46065</v>
      </c>
      <c r="T3659" s="7"/>
      <c r="U3659" s="6">
        <f>IF(Table1[[#This Row],[Ngày tính CN]]="","",S3659+T3659)</f>
        <v>46065</v>
      </c>
      <c r="V3659" s="35">
        <f ca="1">IF(Table1[[#This Row],[Hạn thanh toán]]="","",IF((U3659-NOW())&lt;0,0,(U3659-NOW())))</f>
        <v>0</v>
      </c>
      <c r="W3659" s="35"/>
      <c r="X3659" s="35" t="str">
        <f t="shared" ca="1" si="862"/>
        <v/>
      </c>
      <c r="Y3659" s="2" t="str">
        <f t="shared" si="863"/>
        <v>Đã thanh toán</v>
      </c>
      <c r="Z3659" s="51">
        <f t="shared" si="864"/>
        <v>46065</v>
      </c>
      <c r="AA3659" s="51">
        <f t="shared" si="865"/>
        <v>46112</v>
      </c>
      <c r="AD3659" s="2" t="str">
        <f>VLOOKUP($A3659,MA_KH!$A:$Q,MA_KH!O$1,0)</f>
        <v>LOTTE</v>
      </c>
      <c r="AE3659" s="2" t="str">
        <f>VLOOKUP($A3659,MA_KH!$A:$Q,MA_KH!P$1,0)</f>
        <v>CÔNG TY CỔ PHẦN TRUNG TÂM THƯƠNG MẠI LOTTE VIỆT NAM</v>
      </c>
    </row>
    <row r="3660" spans="1:31" ht="25.5" hidden="1" customHeight="1" x14ac:dyDescent="0.2">
      <c r="A3660" s="30" t="s">
        <v>22016</v>
      </c>
      <c r="B3660" s="30" t="s">
        <v>4289</v>
      </c>
      <c r="C3660" s="37">
        <v>46065</v>
      </c>
      <c r="D3660" s="30" t="s">
        <v>24221</v>
      </c>
      <c r="E3660" s="37">
        <v>46065</v>
      </c>
      <c r="F3660" s="30">
        <v>10881</v>
      </c>
      <c r="G3660" s="30" t="s">
        <v>24222</v>
      </c>
      <c r="H3660" s="38">
        <v>9763400</v>
      </c>
      <c r="I3660" s="67">
        <v>0</v>
      </c>
      <c r="J3660" s="38">
        <v>781072</v>
      </c>
      <c r="K3660" s="38">
        <v>10544472</v>
      </c>
      <c r="L3660" s="7" t="s">
        <v>22849</v>
      </c>
      <c r="M3660" s="6">
        <v>46112</v>
      </c>
      <c r="O3660" s="35">
        <f>IF(Table1[[#This Row],[Phân loại]]="Tồn đầu kỳ",Table1[[#This Row],[Tổng giá trị]],0)</f>
        <v>0</v>
      </c>
      <c r="P3660" s="7">
        <f>IF(Table1[[#This Row],[Số còn phải thu ĐK]]&lt;&gt;0,0,IF(Table1[[#This Row],[Phân loại]]="Bán hàng",Table1[[#This Row],[Tổng giá trị]],-Table1[[#This Row],[Tổng giá trị]]))</f>
        <v>10544472</v>
      </c>
      <c r="Q3660" s="35">
        <f t="shared" si="861"/>
        <v>10544472</v>
      </c>
      <c r="R3660" s="7">
        <f>Table1[[#This Row],[Số còn phải thu ĐK]]+Table1[[#This Row],[Giá Trị HD sau CK]]-Table1[[#This Row],[Số tiền đã thu]]</f>
        <v>0</v>
      </c>
      <c r="S3660" s="6">
        <f>IF(Table1[[#This Row],[Ngày hóa đơn]]&lt;&gt;"",Table1[[#This Row],[Ngày hóa đơn]],IF(Table1[[#This Row],[Ngày hạch toán]]&lt;&gt;"",Table1[[#This Row],[Ngày hạch toán]],""))</f>
        <v>46065</v>
      </c>
      <c r="T3660" s="7"/>
      <c r="U3660" s="6">
        <f>IF(Table1[[#This Row],[Ngày tính CN]]="","",S3660+T3660)</f>
        <v>46065</v>
      </c>
      <c r="V3660" s="35">
        <f ca="1">IF(Table1[[#This Row],[Hạn thanh toán]]="","",IF((U3660-NOW())&lt;0,0,(U3660-NOW())))</f>
        <v>0</v>
      </c>
      <c r="W3660" s="35"/>
      <c r="X3660" s="35" t="str">
        <f t="shared" ca="1" si="862"/>
        <v/>
      </c>
      <c r="Y3660" s="2" t="str">
        <f t="shared" si="863"/>
        <v>Đã thanh toán</v>
      </c>
      <c r="Z3660" s="51">
        <f t="shared" si="864"/>
        <v>46065</v>
      </c>
      <c r="AA3660" s="51">
        <f t="shared" si="865"/>
        <v>46112</v>
      </c>
      <c r="AD3660" s="2" t="str">
        <f>VLOOKUP($A3660,MA_KH!$A:$Q,MA_KH!O$1,0)</f>
        <v>LOTTE</v>
      </c>
      <c r="AE3660" s="2" t="str">
        <f>VLOOKUP($A3660,MA_KH!$A:$Q,MA_KH!P$1,0)</f>
        <v>CÔNG TY CỔ PHẦN TRUNG TÂM THƯƠNG MẠI LOTTE VIỆT NAM</v>
      </c>
    </row>
    <row r="3661" spans="1:31" ht="25.5" hidden="1" customHeight="1" x14ac:dyDescent="0.2">
      <c r="A3661" s="30" t="s">
        <v>22009</v>
      </c>
      <c r="B3661" s="30" t="s">
        <v>4283</v>
      </c>
      <c r="C3661" s="37">
        <v>46065</v>
      </c>
      <c r="D3661" s="30" t="s">
        <v>24230</v>
      </c>
      <c r="E3661" s="37">
        <v>46065</v>
      </c>
      <c r="F3661" s="30">
        <v>1158</v>
      </c>
      <c r="G3661" s="30" t="s">
        <v>24152</v>
      </c>
      <c r="H3661" s="38">
        <v>95005</v>
      </c>
      <c r="I3661" s="67">
        <v>0</v>
      </c>
      <c r="J3661" s="38">
        <v>9501</v>
      </c>
      <c r="K3661" s="38">
        <v>104506</v>
      </c>
      <c r="L3661" s="68" t="s">
        <v>22850</v>
      </c>
      <c r="M3661" s="6">
        <v>46063</v>
      </c>
      <c r="O3661" s="35">
        <f>IF(Table1[[#This Row],[Phân loại]]="Tồn đầu kỳ",Table1[[#This Row],[Tổng giá trị]],0)</f>
        <v>0</v>
      </c>
      <c r="P3661" s="7">
        <f>IF(Table1[[#This Row],[Số còn phải thu ĐK]]&lt;&gt;0,0,IF(Table1[[#This Row],[Phân loại]]="Bán hàng",Table1[[#This Row],[Tổng giá trị]],-Table1[[#This Row],[Tổng giá trị]]))</f>
        <v>-104506</v>
      </c>
      <c r="Q3661" s="35">
        <f t="shared" si="861"/>
        <v>-104506</v>
      </c>
      <c r="R3661" s="7">
        <f>Table1[[#This Row],[Số còn phải thu ĐK]]+Table1[[#This Row],[Giá Trị HD sau CK]]-Table1[[#This Row],[Số tiền đã thu]]</f>
        <v>0</v>
      </c>
      <c r="S3661" s="6">
        <f>IF(Table1[[#This Row],[Ngày hóa đơn]]&lt;&gt;"",Table1[[#This Row],[Ngày hóa đơn]],IF(Table1[[#This Row],[Ngày hạch toán]]&lt;&gt;"",Table1[[#This Row],[Ngày hạch toán]],""))</f>
        <v>46065</v>
      </c>
      <c r="T3661" s="7"/>
      <c r="U3661" s="6">
        <f>IF(Table1[[#This Row],[Ngày tính CN]]="","",S3661+T3661)</f>
        <v>46065</v>
      </c>
      <c r="V3661" s="35">
        <f ca="1">IF(Table1[[#This Row],[Hạn thanh toán]]="","",IF((U3661-NOW())&lt;0,0,(U3661-NOW())))</f>
        <v>0</v>
      </c>
      <c r="W3661" s="35"/>
      <c r="X3661" s="35" t="str">
        <f t="shared" ca="1" si="862"/>
        <v/>
      </c>
      <c r="Y3661" s="2" t="str">
        <f t="shared" si="863"/>
        <v>Đã thanh toán</v>
      </c>
      <c r="Z3661" s="51">
        <f t="shared" si="864"/>
        <v>46065</v>
      </c>
      <c r="AA3661" s="51">
        <f t="shared" si="865"/>
        <v>46063</v>
      </c>
      <c r="AD3661" s="2" t="str">
        <f>VLOOKUP($A3661,MA_KH!$A:$Q,MA_KH!O$1,0)</f>
        <v>LOTTE</v>
      </c>
      <c r="AE3661" s="2" t="str">
        <f>VLOOKUP($A3661,MA_KH!$A:$Q,MA_KH!P$1,0)</f>
        <v>CÔNG TY CỔ PHẦN TRUNG TÂM THƯƠNG MẠI LOTTE VIỆT NAM</v>
      </c>
    </row>
    <row r="3662" spans="1:31" ht="25.5" hidden="1" customHeight="1" x14ac:dyDescent="0.2">
      <c r="A3662" s="30" t="s">
        <v>22009</v>
      </c>
      <c r="B3662" s="30" t="s">
        <v>4283</v>
      </c>
      <c r="C3662" s="37">
        <v>46065</v>
      </c>
      <c r="D3662" s="30" t="s">
        <v>24230</v>
      </c>
      <c r="E3662" s="37">
        <v>46065</v>
      </c>
      <c r="F3662" s="30">
        <v>1157</v>
      </c>
      <c r="G3662" s="30" t="s">
        <v>24153</v>
      </c>
      <c r="H3662" s="38">
        <v>316685</v>
      </c>
      <c r="I3662" s="67">
        <v>0</v>
      </c>
      <c r="J3662" s="38">
        <v>25335</v>
      </c>
      <c r="K3662" s="38">
        <v>342020</v>
      </c>
      <c r="L3662" s="68" t="s">
        <v>22850</v>
      </c>
      <c r="M3662" s="6">
        <v>46063</v>
      </c>
      <c r="O3662" s="35">
        <f>IF(Table1[[#This Row],[Phân loại]]="Tồn đầu kỳ",Table1[[#This Row],[Tổng giá trị]],0)</f>
        <v>0</v>
      </c>
      <c r="P3662" s="7">
        <f>IF(Table1[[#This Row],[Số còn phải thu ĐK]]&lt;&gt;0,0,IF(Table1[[#This Row],[Phân loại]]="Bán hàng",Table1[[#This Row],[Tổng giá trị]],-Table1[[#This Row],[Tổng giá trị]]))</f>
        <v>-342020</v>
      </c>
      <c r="Q3662" s="35">
        <f t="shared" si="861"/>
        <v>-342020</v>
      </c>
      <c r="R3662" s="7">
        <f>Table1[[#This Row],[Số còn phải thu ĐK]]+Table1[[#This Row],[Giá Trị HD sau CK]]-Table1[[#This Row],[Số tiền đã thu]]</f>
        <v>0</v>
      </c>
      <c r="S3662" s="6">
        <f>IF(Table1[[#This Row],[Ngày hóa đơn]]&lt;&gt;"",Table1[[#This Row],[Ngày hóa đơn]],IF(Table1[[#This Row],[Ngày hạch toán]]&lt;&gt;"",Table1[[#This Row],[Ngày hạch toán]],""))</f>
        <v>46065</v>
      </c>
      <c r="T3662" s="7"/>
      <c r="U3662" s="6">
        <f>IF(Table1[[#This Row],[Ngày tính CN]]="","",S3662+T3662)</f>
        <v>46065</v>
      </c>
      <c r="V3662" s="35">
        <f ca="1">IF(Table1[[#This Row],[Hạn thanh toán]]="","",IF((U3662-NOW())&lt;0,0,(U3662-NOW())))</f>
        <v>0</v>
      </c>
      <c r="W3662" s="35"/>
      <c r="X3662" s="35" t="str">
        <f t="shared" ca="1" si="862"/>
        <v/>
      </c>
      <c r="Y3662" s="2" t="str">
        <f t="shared" si="863"/>
        <v>Đã thanh toán</v>
      </c>
      <c r="Z3662" s="51">
        <f t="shared" si="864"/>
        <v>46065</v>
      </c>
      <c r="AA3662" s="51">
        <f t="shared" si="865"/>
        <v>46063</v>
      </c>
      <c r="AD3662" s="2" t="str">
        <f>VLOOKUP($A3662,MA_KH!$A:$Q,MA_KH!O$1,0)</f>
        <v>LOTTE</v>
      </c>
      <c r="AE3662" s="2" t="str">
        <f>VLOOKUP($A3662,MA_KH!$A:$Q,MA_KH!P$1,0)</f>
        <v>CÔNG TY CỔ PHẦN TRUNG TÂM THƯƠNG MẠI LOTTE VIỆT NAM</v>
      </c>
    </row>
    <row r="3663" spans="1:31" ht="25.5" hidden="1" customHeight="1" x14ac:dyDescent="0.2">
      <c r="A3663" s="30" t="s">
        <v>22017</v>
      </c>
      <c r="B3663" s="30" t="s">
        <v>4145</v>
      </c>
      <c r="C3663" s="37">
        <v>46066</v>
      </c>
      <c r="D3663" s="30" t="s">
        <v>24241</v>
      </c>
      <c r="E3663" s="37">
        <v>46066</v>
      </c>
      <c r="F3663" s="30">
        <v>12128</v>
      </c>
      <c r="G3663" s="30" t="s">
        <v>24242</v>
      </c>
      <c r="H3663" s="38">
        <v>1952680</v>
      </c>
      <c r="I3663" s="67">
        <v>0</v>
      </c>
      <c r="J3663" s="38">
        <v>156214</v>
      </c>
      <c r="K3663" s="38">
        <v>2108894</v>
      </c>
      <c r="L3663" s="7" t="s">
        <v>22849</v>
      </c>
      <c r="M3663" s="6">
        <v>46112</v>
      </c>
      <c r="O3663" s="35">
        <f>IF(Table1[[#This Row],[Phân loại]]="Tồn đầu kỳ",Table1[[#This Row],[Tổng giá trị]],0)</f>
        <v>0</v>
      </c>
      <c r="P3663" s="7">
        <f>IF(Table1[[#This Row],[Số còn phải thu ĐK]]&lt;&gt;0,0,IF(Table1[[#This Row],[Phân loại]]="Bán hàng",Table1[[#This Row],[Tổng giá trị]],-Table1[[#This Row],[Tổng giá trị]]))</f>
        <v>2108894</v>
      </c>
      <c r="Q3663" s="35">
        <f t="shared" si="861"/>
        <v>2108894</v>
      </c>
      <c r="R3663" s="7">
        <f>Table1[[#This Row],[Số còn phải thu ĐK]]+Table1[[#This Row],[Giá Trị HD sau CK]]-Table1[[#This Row],[Số tiền đã thu]]</f>
        <v>0</v>
      </c>
      <c r="S3663" s="6">
        <f>IF(Table1[[#This Row],[Ngày hóa đơn]]&lt;&gt;"",Table1[[#This Row],[Ngày hóa đơn]],IF(Table1[[#This Row],[Ngày hạch toán]]&lt;&gt;"",Table1[[#This Row],[Ngày hạch toán]],""))</f>
        <v>46066</v>
      </c>
      <c r="T3663" s="7"/>
      <c r="U3663" s="6">
        <f>IF(Table1[[#This Row],[Ngày tính CN]]="","",S3663+T3663)</f>
        <v>46066</v>
      </c>
      <c r="V3663" s="35">
        <f ca="1">IF(Table1[[#This Row],[Hạn thanh toán]]="","",IF((U3663-NOW())&lt;0,0,(U3663-NOW())))</f>
        <v>0</v>
      </c>
      <c r="W3663" s="35"/>
      <c r="X3663" s="35" t="str">
        <f t="shared" ca="1" si="862"/>
        <v/>
      </c>
      <c r="Y3663" s="2" t="str">
        <f t="shared" si="863"/>
        <v>Đã thanh toán</v>
      </c>
      <c r="Z3663" s="51">
        <f t="shared" si="864"/>
        <v>46066</v>
      </c>
      <c r="AA3663" s="51">
        <f t="shared" si="865"/>
        <v>46112</v>
      </c>
      <c r="AD3663" s="2" t="str">
        <f>VLOOKUP($A3663,MA_KH!$A:$Q,MA_KH!O$1,0)</f>
        <v>LOTTE</v>
      </c>
      <c r="AE3663" s="2" t="str">
        <f>VLOOKUP($A3663,MA_KH!$A:$Q,MA_KH!P$1,0)</f>
        <v>CÔNG TY CỔ PHẦN TRUNG TÂM THƯƠNG MẠI LOTTE VIỆT NAM</v>
      </c>
    </row>
    <row r="3664" spans="1:31" ht="25.5" hidden="1" customHeight="1" x14ac:dyDescent="0.2">
      <c r="A3664" s="30" t="s">
        <v>22016</v>
      </c>
      <c r="B3664" s="30" t="s">
        <v>4289</v>
      </c>
      <c r="C3664" s="37">
        <v>46066</v>
      </c>
      <c r="D3664" s="30" t="s">
        <v>24245</v>
      </c>
      <c r="E3664" s="37">
        <v>46066</v>
      </c>
      <c r="F3664" s="30">
        <v>12140</v>
      </c>
      <c r="G3664" s="30" t="s">
        <v>24246</v>
      </c>
      <c r="H3664" s="38">
        <v>39071250</v>
      </c>
      <c r="I3664" s="67">
        <v>0</v>
      </c>
      <c r="J3664" s="38">
        <v>3125700</v>
      </c>
      <c r="K3664" s="38">
        <v>42196950</v>
      </c>
      <c r="L3664" s="7" t="s">
        <v>22849</v>
      </c>
      <c r="M3664" s="6">
        <v>46112</v>
      </c>
      <c r="O3664" s="35">
        <f>IF(Table1[[#This Row],[Phân loại]]="Tồn đầu kỳ",Table1[[#This Row],[Tổng giá trị]],0)</f>
        <v>0</v>
      </c>
      <c r="P3664" s="7">
        <f>IF(Table1[[#This Row],[Số còn phải thu ĐK]]&lt;&gt;0,0,IF(Table1[[#This Row],[Phân loại]]="Bán hàng",Table1[[#This Row],[Tổng giá trị]],-Table1[[#This Row],[Tổng giá trị]]))</f>
        <v>42196950</v>
      </c>
      <c r="Q3664" s="35">
        <f t="shared" si="861"/>
        <v>42196950</v>
      </c>
      <c r="R3664" s="7">
        <f>Table1[[#This Row],[Số còn phải thu ĐK]]+Table1[[#This Row],[Giá Trị HD sau CK]]-Table1[[#This Row],[Số tiền đã thu]]</f>
        <v>0</v>
      </c>
      <c r="S3664" s="6">
        <f>IF(Table1[[#This Row],[Ngày hóa đơn]]&lt;&gt;"",Table1[[#This Row],[Ngày hóa đơn]],IF(Table1[[#This Row],[Ngày hạch toán]]&lt;&gt;"",Table1[[#This Row],[Ngày hạch toán]],""))</f>
        <v>46066</v>
      </c>
      <c r="T3664" s="7"/>
      <c r="U3664" s="6">
        <f>IF(Table1[[#This Row],[Ngày tính CN]]="","",S3664+T3664)</f>
        <v>46066</v>
      </c>
      <c r="V3664" s="35">
        <f ca="1">IF(Table1[[#This Row],[Hạn thanh toán]]="","",IF((U3664-NOW())&lt;0,0,(U3664-NOW())))</f>
        <v>0</v>
      </c>
      <c r="W3664" s="35"/>
      <c r="X3664" s="35" t="str">
        <f t="shared" ca="1" si="862"/>
        <v/>
      </c>
      <c r="Y3664" s="2" t="str">
        <f t="shared" si="863"/>
        <v>Đã thanh toán</v>
      </c>
      <c r="Z3664" s="51">
        <f t="shared" si="864"/>
        <v>46066</v>
      </c>
      <c r="AA3664" s="51">
        <f t="shared" si="865"/>
        <v>46112</v>
      </c>
      <c r="AD3664" s="2" t="str">
        <f>VLOOKUP($A3664,MA_KH!$A:$Q,MA_KH!O$1,0)</f>
        <v>LOTTE</v>
      </c>
      <c r="AE3664" s="2" t="str">
        <f>VLOOKUP($A3664,MA_KH!$A:$Q,MA_KH!P$1,0)</f>
        <v>CÔNG TY CỔ PHẦN TRUNG TÂM THƯƠNG MẠI LOTTE VIỆT NAM</v>
      </c>
    </row>
    <row r="3665" spans="1:31" ht="25.5" hidden="1" customHeight="1" x14ac:dyDescent="0.2">
      <c r="A3665" s="30" t="s">
        <v>22024</v>
      </c>
      <c r="B3665" s="30" t="s">
        <v>4127</v>
      </c>
      <c r="C3665" s="37">
        <v>46066</v>
      </c>
      <c r="D3665" s="30" t="s">
        <v>24249</v>
      </c>
      <c r="E3665" s="37">
        <v>46066</v>
      </c>
      <c r="F3665" s="30">
        <v>1135</v>
      </c>
      <c r="G3665" s="30" t="s">
        <v>24152</v>
      </c>
      <c r="H3665" s="38">
        <v>326250</v>
      </c>
      <c r="I3665" s="67">
        <v>0</v>
      </c>
      <c r="J3665" s="38">
        <v>32625</v>
      </c>
      <c r="K3665" s="38">
        <v>358875</v>
      </c>
      <c r="L3665" s="68" t="s">
        <v>22850</v>
      </c>
      <c r="M3665" s="6">
        <v>46063</v>
      </c>
      <c r="O3665" s="35">
        <f>IF(Table1[[#This Row],[Phân loại]]="Tồn đầu kỳ",Table1[[#This Row],[Tổng giá trị]],0)</f>
        <v>0</v>
      </c>
      <c r="P3665" s="7">
        <f>IF(Table1[[#This Row],[Số còn phải thu ĐK]]&lt;&gt;0,0,IF(Table1[[#This Row],[Phân loại]]="Bán hàng",Table1[[#This Row],[Tổng giá trị]],-Table1[[#This Row],[Tổng giá trị]]))</f>
        <v>-358875</v>
      </c>
      <c r="Q3665" s="35">
        <f t="shared" si="861"/>
        <v>-358875</v>
      </c>
      <c r="R3665" s="7">
        <f>Table1[[#This Row],[Số còn phải thu ĐK]]+Table1[[#This Row],[Giá Trị HD sau CK]]-Table1[[#This Row],[Số tiền đã thu]]</f>
        <v>0</v>
      </c>
      <c r="S3665" s="6">
        <f>IF(Table1[[#This Row],[Ngày hóa đơn]]&lt;&gt;"",Table1[[#This Row],[Ngày hóa đơn]],IF(Table1[[#This Row],[Ngày hạch toán]]&lt;&gt;"",Table1[[#This Row],[Ngày hạch toán]],""))</f>
        <v>46066</v>
      </c>
      <c r="T3665" s="7"/>
      <c r="U3665" s="6">
        <f>IF(Table1[[#This Row],[Ngày tính CN]]="","",S3665+T3665)</f>
        <v>46066</v>
      </c>
      <c r="V3665" s="35">
        <f ca="1">IF(Table1[[#This Row],[Hạn thanh toán]]="","",IF((U3665-NOW())&lt;0,0,(U3665-NOW())))</f>
        <v>0</v>
      </c>
      <c r="W3665" s="35"/>
      <c r="X3665" s="35" t="str">
        <f t="shared" ca="1" si="862"/>
        <v/>
      </c>
      <c r="Y3665" s="2" t="str">
        <f t="shared" si="863"/>
        <v>Đã thanh toán</v>
      </c>
      <c r="Z3665" s="51">
        <f t="shared" si="864"/>
        <v>46066</v>
      </c>
      <c r="AA3665" s="51">
        <f t="shared" si="865"/>
        <v>46063</v>
      </c>
      <c r="AD3665" s="2" t="str">
        <f>VLOOKUP($A3665,MA_KH!$A:$Q,MA_KH!O$1,0)</f>
        <v>LOTTE</v>
      </c>
      <c r="AE3665" s="2" t="str">
        <f>VLOOKUP($A3665,MA_KH!$A:$Q,MA_KH!P$1,0)</f>
        <v>CÔNG TY CỔ PHẦN TRUNG TÂM THƯƠNG MẠI LOTTE VIỆT NAM</v>
      </c>
    </row>
    <row r="3666" spans="1:31" ht="25.5" hidden="1" customHeight="1" x14ac:dyDescent="0.2">
      <c r="A3666" s="30" t="s">
        <v>22024</v>
      </c>
      <c r="B3666" s="30" t="s">
        <v>4127</v>
      </c>
      <c r="C3666" s="37">
        <v>46066</v>
      </c>
      <c r="D3666" s="30" t="s">
        <v>24249</v>
      </c>
      <c r="E3666" s="37">
        <v>46068</v>
      </c>
      <c r="F3666" s="30">
        <v>1341</v>
      </c>
      <c r="G3666" s="30" t="s">
        <v>24153</v>
      </c>
      <c r="H3666" s="38">
        <v>1087501</v>
      </c>
      <c r="I3666" s="67">
        <v>0</v>
      </c>
      <c r="J3666" s="38">
        <v>87000</v>
      </c>
      <c r="K3666" s="38">
        <v>1174501</v>
      </c>
      <c r="L3666" s="68" t="s">
        <v>22850</v>
      </c>
      <c r="M3666" s="6">
        <v>46063</v>
      </c>
      <c r="O3666" s="35">
        <f>IF(Table1[[#This Row],[Phân loại]]="Tồn đầu kỳ",Table1[[#This Row],[Tổng giá trị]],0)</f>
        <v>0</v>
      </c>
      <c r="P3666" s="7">
        <f>IF(Table1[[#This Row],[Số còn phải thu ĐK]]&lt;&gt;0,0,IF(Table1[[#This Row],[Phân loại]]="Bán hàng",Table1[[#This Row],[Tổng giá trị]],-Table1[[#This Row],[Tổng giá trị]]))</f>
        <v>-1174501</v>
      </c>
      <c r="Q3666" s="35">
        <f t="shared" si="861"/>
        <v>-1174501</v>
      </c>
      <c r="R3666" s="7">
        <f>Table1[[#This Row],[Số còn phải thu ĐK]]+Table1[[#This Row],[Giá Trị HD sau CK]]-Table1[[#This Row],[Số tiền đã thu]]</f>
        <v>0</v>
      </c>
      <c r="S3666" s="6">
        <f>IF(Table1[[#This Row],[Ngày hóa đơn]]&lt;&gt;"",Table1[[#This Row],[Ngày hóa đơn]],IF(Table1[[#This Row],[Ngày hạch toán]]&lt;&gt;"",Table1[[#This Row],[Ngày hạch toán]],""))</f>
        <v>46068</v>
      </c>
      <c r="T3666" s="7"/>
      <c r="U3666" s="6">
        <f>IF(Table1[[#This Row],[Ngày tính CN]]="","",S3666+T3666)</f>
        <v>46068</v>
      </c>
      <c r="V3666" s="35">
        <f ca="1">IF(Table1[[#This Row],[Hạn thanh toán]]="","",IF((U3666-NOW())&lt;0,0,(U3666-NOW())))</f>
        <v>0</v>
      </c>
      <c r="W3666" s="35"/>
      <c r="X3666" s="35" t="str">
        <f t="shared" ca="1" si="862"/>
        <v/>
      </c>
      <c r="Y3666" s="2" t="str">
        <f t="shared" si="863"/>
        <v>Đã thanh toán</v>
      </c>
      <c r="Z3666" s="51">
        <f t="shared" si="864"/>
        <v>46068</v>
      </c>
      <c r="AA3666" s="51">
        <f t="shared" si="865"/>
        <v>46063</v>
      </c>
      <c r="AD3666" s="2" t="str">
        <f>VLOOKUP($A3666,MA_KH!$A:$Q,MA_KH!O$1,0)</f>
        <v>LOTTE</v>
      </c>
      <c r="AE3666" s="2" t="str">
        <f>VLOOKUP($A3666,MA_KH!$A:$Q,MA_KH!P$1,0)</f>
        <v>CÔNG TY CỔ PHẦN TRUNG TÂM THƯƠNG MẠI LOTTE VIỆT NAM</v>
      </c>
    </row>
    <row r="3667" spans="1:31" ht="25.5" hidden="1" customHeight="1" x14ac:dyDescent="0.2">
      <c r="A3667" s="30" t="s">
        <v>22011</v>
      </c>
      <c r="B3667" s="30" t="s">
        <v>4351</v>
      </c>
      <c r="C3667" s="37">
        <v>46066</v>
      </c>
      <c r="D3667" s="30" t="s">
        <v>24250</v>
      </c>
      <c r="E3667" s="37">
        <v>46066</v>
      </c>
      <c r="F3667" s="30">
        <v>1637</v>
      </c>
      <c r="G3667" s="30" t="s">
        <v>24152</v>
      </c>
      <c r="H3667" s="38">
        <v>73205</v>
      </c>
      <c r="I3667" s="67">
        <v>0</v>
      </c>
      <c r="J3667" s="38">
        <v>7321</v>
      </c>
      <c r="K3667" s="38">
        <v>80526</v>
      </c>
      <c r="L3667" s="68" t="s">
        <v>22850</v>
      </c>
      <c r="M3667" s="6">
        <v>46063</v>
      </c>
      <c r="O3667" s="35">
        <f>IF(Table1[[#This Row],[Phân loại]]="Tồn đầu kỳ",Table1[[#This Row],[Tổng giá trị]],0)</f>
        <v>0</v>
      </c>
      <c r="P3667" s="7">
        <f>IF(Table1[[#This Row],[Số còn phải thu ĐK]]&lt;&gt;0,0,IF(Table1[[#This Row],[Phân loại]]="Bán hàng",Table1[[#This Row],[Tổng giá trị]],-Table1[[#This Row],[Tổng giá trị]]))</f>
        <v>-80526</v>
      </c>
      <c r="Q3667" s="35">
        <f t="shared" si="861"/>
        <v>-80526</v>
      </c>
      <c r="R3667" s="7">
        <f>Table1[[#This Row],[Số còn phải thu ĐK]]+Table1[[#This Row],[Giá Trị HD sau CK]]-Table1[[#This Row],[Số tiền đã thu]]</f>
        <v>0</v>
      </c>
      <c r="S3667" s="6">
        <f>IF(Table1[[#This Row],[Ngày hóa đơn]]&lt;&gt;"",Table1[[#This Row],[Ngày hóa đơn]],IF(Table1[[#This Row],[Ngày hạch toán]]&lt;&gt;"",Table1[[#This Row],[Ngày hạch toán]],""))</f>
        <v>46066</v>
      </c>
      <c r="T3667" s="7"/>
      <c r="U3667" s="6">
        <f>IF(Table1[[#This Row],[Ngày tính CN]]="","",S3667+T3667)</f>
        <v>46066</v>
      </c>
      <c r="V3667" s="35">
        <f ca="1">IF(Table1[[#This Row],[Hạn thanh toán]]="","",IF((U3667-NOW())&lt;0,0,(U3667-NOW())))</f>
        <v>0</v>
      </c>
      <c r="W3667" s="35"/>
      <c r="X3667" s="35" t="str">
        <f t="shared" ca="1" si="862"/>
        <v/>
      </c>
      <c r="Y3667" s="2" t="str">
        <f t="shared" si="863"/>
        <v>Đã thanh toán</v>
      </c>
      <c r="Z3667" s="51">
        <f t="shared" si="864"/>
        <v>46066</v>
      </c>
      <c r="AA3667" s="51">
        <f t="shared" si="865"/>
        <v>46063</v>
      </c>
      <c r="AD3667" s="2" t="str">
        <f>VLOOKUP($A3667,MA_KH!$A:$Q,MA_KH!O$1,0)</f>
        <v>LOTTE</v>
      </c>
      <c r="AE3667" s="2" t="str">
        <f>VLOOKUP($A3667,MA_KH!$A:$Q,MA_KH!P$1,0)</f>
        <v>CÔNG TY CỔ PHẦN TRUNG TÂM THƯƠNG MẠI LOTTE VIỆT NAM</v>
      </c>
    </row>
    <row r="3668" spans="1:31" ht="25.5" hidden="1" customHeight="1" x14ac:dyDescent="0.2">
      <c r="A3668" s="30" t="s">
        <v>22011</v>
      </c>
      <c r="B3668" s="30" t="s">
        <v>4351</v>
      </c>
      <c r="C3668" s="37">
        <v>46066</v>
      </c>
      <c r="D3668" s="30" t="s">
        <v>24250</v>
      </c>
      <c r="E3668" s="37">
        <v>46066</v>
      </c>
      <c r="F3668" s="30">
        <v>1148</v>
      </c>
      <c r="G3668" s="30" t="s">
        <v>24153</v>
      </c>
      <c r="H3668" s="38">
        <v>244017</v>
      </c>
      <c r="I3668" s="67">
        <v>0</v>
      </c>
      <c r="J3668" s="38">
        <v>19521</v>
      </c>
      <c r="K3668" s="38">
        <v>263538</v>
      </c>
      <c r="L3668" s="68" t="s">
        <v>22850</v>
      </c>
      <c r="M3668" s="6">
        <v>46063</v>
      </c>
      <c r="O3668" s="35">
        <f>IF(Table1[[#This Row],[Phân loại]]="Tồn đầu kỳ",Table1[[#This Row],[Tổng giá trị]],0)</f>
        <v>0</v>
      </c>
      <c r="P3668" s="7">
        <f>IF(Table1[[#This Row],[Số còn phải thu ĐK]]&lt;&gt;0,0,IF(Table1[[#This Row],[Phân loại]]="Bán hàng",Table1[[#This Row],[Tổng giá trị]],-Table1[[#This Row],[Tổng giá trị]]))</f>
        <v>-263538</v>
      </c>
      <c r="Q3668" s="35">
        <f t="shared" si="861"/>
        <v>-263538</v>
      </c>
      <c r="R3668" s="7">
        <f>Table1[[#This Row],[Số còn phải thu ĐK]]+Table1[[#This Row],[Giá Trị HD sau CK]]-Table1[[#This Row],[Số tiền đã thu]]</f>
        <v>0</v>
      </c>
      <c r="S3668" s="6">
        <f>IF(Table1[[#This Row],[Ngày hóa đơn]]&lt;&gt;"",Table1[[#This Row],[Ngày hóa đơn]],IF(Table1[[#This Row],[Ngày hạch toán]]&lt;&gt;"",Table1[[#This Row],[Ngày hạch toán]],""))</f>
        <v>46066</v>
      </c>
      <c r="T3668" s="7"/>
      <c r="U3668" s="6">
        <f>IF(Table1[[#This Row],[Ngày tính CN]]="","",S3668+T3668)</f>
        <v>46066</v>
      </c>
      <c r="V3668" s="35">
        <f ca="1">IF(Table1[[#This Row],[Hạn thanh toán]]="","",IF((U3668-NOW())&lt;0,0,(U3668-NOW())))</f>
        <v>0</v>
      </c>
      <c r="W3668" s="35"/>
      <c r="X3668" s="35" t="str">
        <f t="shared" ca="1" si="862"/>
        <v/>
      </c>
      <c r="Y3668" s="2" t="str">
        <f t="shared" si="863"/>
        <v>Đã thanh toán</v>
      </c>
      <c r="Z3668" s="51">
        <f t="shared" si="864"/>
        <v>46066</v>
      </c>
      <c r="AA3668" s="51">
        <f t="shared" si="865"/>
        <v>46063</v>
      </c>
      <c r="AD3668" s="2" t="str">
        <f>VLOOKUP($A3668,MA_KH!$A:$Q,MA_KH!O$1,0)</f>
        <v>LOTTE</v>
      </c>
      <c r="AE3668" s="2" t="str">
        <f>VLOOKUP($A3668,MA_KH!$A:$Q,MA_KH!P$1,0)</f>
        <v>CÔNG TY CỔ PHẦN TRUNG TÂM THƯƠNG MẠI LOTTE VIỆT NAM</v>
      </c>
    </row>
    <row r="3669" spans="1:31" ht="25.5" hidden="1" customHeight="1" x14ac:dyDescent="0.2">
      <c r="A3669" s="30" t="s">
        <v>22020</v>
      </c>
      <c r="B3669" s="30" t="s">
        <v>4103</v>
      </c>
      <c r="C3669" s="37">
        <v>46066</v>
      </c>
      <c r="D3669" s="30" t="s">
        <v>24482</v>
      </c>
      <c r="E3669" s="37">
        <f>+C3669</f>
        <v>46066</v>
      </c>
      <c r="F3669" s="30">
        <v>257</v>
      </c>
      <c r="G3669" s="30" t="s">
        <v>24483</v>
      </c>
      <c r="H3669" s="38">
        <v>941782</v>
      </c>
      <c r="I3669" s="67">
        <v>0</v>
      </c>
      <c r="J3669" s="38">
        <v>0</v>
      </c>
      <c r="K3669" s="38">
        <v>941782</v>
      </c>
      <c r="L3669" s="68" t="s">
        <v>22850</v>
      </c>
      <c r="M3669" s="6">
        <v>46063</v>
      </c>
      <c r="O3669" s="35">
        <f>IF(Table1[[#This Row],[Phân loại]]="Tồn đầu kỳ",Table1[[#This Row],[Tổng giá trị]],0)</f>
        <v>0</v>
      </c>
      <c r="P3669" s="7">
        <f>IF(Table1[[#This Row],[Số còn phải thu ĐK]]&lt;&gt;0,0,IF(Table1[[#This Row],[Phân loại]]="Bán hàng",Table1[[#This Row],[Tổng giá trị]],-Table1[[#This Row],[Tổng giá trị]]))</f>
        <v>-941782</v>
      </c>
      <c r="Q3669" s="35">
        <f t="shared" si="861"/>
        <v>-941782</v>
      </c>
      <c r="R3669" s="7">
        <f>Table1[[#This Row],[Số còn phải thu ĐK]]+Table1[[#This Row],[Giá Trị HD sau CK]]-Table1[[#This Row],[Số tiền đã thu]]</f>
        <v>0</v>
      </c>
      <c r="S3669" s="6">
        <f>IF(Table1[[#This Row],[Ngày hóa đơn]]&lt;&gt;"",Table1[[#This Row],[Ngày hóa đơn]],IF(Table1[[#This Row],[Ngày hạch toán]]&lt;&gt;"",Table1[[#This Row],[Ngày hạch toán]],""))</f>
        <v>46066</v>
      </c>
      <c r="T3669" s="7"/>
      <c r="U3669" s="6">
        <f>IF(Table1[[#This Row],[Ngày tính CN]]="","",S3669+T3669)</f>
        <v>46066</v>
      </c>
      <c r="V3669" s="35">
        <f ca="1">IF(Table1[[#This Row],[Hạn thanh toán]]="","",IF((U3669-NOW())&lt;0,0,(U3669-NOW())))</f>
        <v>0</v>
      </c>
      <c r="W3669" s="35"/>
      <c r="X3669" s="35" t="str">
        <f t="shared" ca="1" si="862"/>
        <v/>
      </c>
      <c r="Y3669" s="2" t="str">
        <f t="shared" si="863"/>
        <v>Đã thanh toán</v>
      </c>
      <c r="Z3669" s="51">
        <f t="shared" si="864"/>
        <v>46066</v>
      </c>
      <c r="AA3669" s="51">
        <f t="shared" si="865"/>
        <v>46063</v>
      </c>
      <c r="AD3669" s="2" t="str">
        <f>VLOOKUP($A3669,MA_KH!$A:$Q,MA_KH!O$1,0)</f>
        <v>LOTTE</v>
      </c>
      <c r="AE3669" s="2" t="str">
        <f>VLOOKUP($A3669,MA_KH!$A:$Q,MA_KH!P$1,0)</f>
        <v>CÔNG TY CỔ PHẦN TRUNG TÂM THƯƠNG MẠI LOTTE VIỆT NAM</v>
      </c>
    </row>
    <row r="3670" spans="1:31" ht="25.5" hidden="1" customHeight="1" x14ac:dyDescent="0.2">
      <c r="A3670" s="30" t="s">
        <v>22020</v>
      </c>
      <c r="B3670" s="30" t="s">
        <v>4103</v>
      </c>
      <c r="C3670" s="37">
        <v>46066</v>
      </c>
      <c r="D3670" s="30" t="s">
        <v>24482</v>
      </c>
      <c r="E3670" s="37">
        <f t="shared" ref="E3670:E3696" si="866">+C3670</f>
        <v>46066</v>
      </c>
      <c r="F3670" s="30">
        <v>257</v>
      </c>
      <c r="G3670" s="30" t="s">
        <v>24484</v>
      </c>
      <c r="H3670" s="38">
        <v>75343</v>
      </c>
      <c r="I3670" s="67">
        <v>0</v>
      </c>
      <c r="J3670" s="38">
        <v>0</v>
      </c>
      <c r="K3670" s="38">
        <v>75343</v>
      </c>
      <c r="L3670" s="68" t="s">
        <v>22850</v>
      </c>
      <c r="M3670" s="6">
        <v>46063</v>
      </c>
      <c r="O3670" s="35">
        <f>IF(Table1[[#This Row],[Phân loại]]="Tồn đầu kỳ",Table1[[#This Row],[Tổng giá trị]],0)</f>
        <v>0</v>
      </c>
      <c r="P3670" s="7">
        <f>IF(Table1[[#This Row],[Số còn phải thu ĐK]]&lt;&gt;0,0,IF(Table1[[#This Row],[Phân loại]]="Bán hàng",Table1[[#This Row],[Tổng giá trị]],-Table1[[#This Row],[Tổng giá trị]]))</f>
        <v>-75343</v>
      </c>
      <c r="Q3670" s="35">
        <f t="shared" si="861"/>
        <v>-75343</v>
      </c>
      <c r="R3670" s="7">
        <f>Table1[[#This Row],[Số còn phải thu ĐK]]+Table1[[#This Row],[Giá Trị HD sau CK]]-Table1[[#This Row],[Số tiền đã thu]]</f>
        <v>0</v>
      </c>
      <c r="S3670" s="6">
        <f>IF(Table1[[#This Row],[Ngày hóa đơn]]&lt;&gt;"",Table1[[#This Row],[Ngày hóa đơn]],IF(Table1[[#This Row],[Ngày hạch toán]]&lt;&gt;"",Table1[[#This Row],[Ngày hạch toán]],""))</f>
        <v>46066</v>
      </c>
      <c r="T3670" s="7"/>
      <c r="U3670" s="6">
        <f>IF(Table1[[#This Row],[Ngày tính CN]]="","",S3670+T3670)</f>
        <v>46066</v>
      </c>
      <c r="V3670" s="35">
        <f ca="1">IF(Table1[[#This Row],[Hạn thanh toán]]="","",IF((U3670-NOW())&lt;0,0,(U3670-NOW())))</f>
        <v>0</v>
      </c>
      <c r="W3670" s="35"/>
      <c r="X3670" s="35" t="str">
        <f t="shared" ca="1" si="862"/>
        <v/>
      </c>
      <c r="Y3670" s="2" t="str">
        <f t="shared" si="863"/>
        <v>Đã thanh toán</v>
      </c>
      <c r="Z3670" s="51">
        <f t="shared" si="864"/>
        <v>46066</v>
      </c>
      <c r="AA3670" s="51">
        <f t="shared" si="865"/>
        <v>46063</v>
      </c>
      <c r="AD3670" s="2" t="str">
        <f>VLOOKUP($A3670,MA_KH!$A:$Q,MA_KH!O$1,0)</f>
        <v>LOTTE</v>
      </c>
      <c r="AE3670" s="2" t="str">
        <f>VLOOKUP($A3670,MA_KH!$A:$Q,MA_KH!P$1,0)</f>
        <v>CÔNG TY CỔ PHẦN TRUNG TÂM THƯƠNG MẠI LOTTE VIỆT NAM</v>
      </c>
    </row>
    <row r="3671" spans="1:31" ht="25.5" hidden="1" customHeight="1" x14ac:dyDescent="0.2">
      <c r="A3671" s="30" t="s">
        <v>22018</v>
      </c>
      <c r="B3671" s="30" t="s">
        <v>4227</v>
      </c>
      <c r="C3671" s="37">
        <v>46066</v>
      </c>
      <c r="D3671" s="30" t="s">
        <v>24485</v>
      </c>
      <c r="E3671" s="37">
        <f t="shared" si="866"/>
        <v>46066</v>
      </c>
      <c r="F3671" s="30">
        <v>250</v>
      </c>
      <c r="G3671" s="30" t="s">
        <v>24486</v>
      </c>
      <c r="H3671" s="38">
        <v>754051</v>
      </c>
      <c r="I3671" s="67">
        <v>0</v>
      </c>
      <c r="J3671" s="38">
        <v>0</v>
      </c>
      <c r="K3671" s="38">
        <v>754051</v>
      </c>
      <c r="L3671" s="68" t="s">
        <v>22850</v>
      </c>
      <c r="M3671" s="6">
        <v>46063</v>
      </c>
      <c r="O3671" s="35">
        <f>IF(Table1[[#This Row],[Phân loại]]="Tồn đầu kỳ",Table1[[#This Row],[Tổng giá trị]],0)</f>
        <v>0</v>
      </c>
      <c r="P3671" s="7">
        <f>IF(Table1[[#This Row],[Số còn phải thu ĐK]]&lt;&gt;0,0,IF(Table1[[#This Row],[Phân loại]]="Bán hàng",Table1[[#This Row],[Tổng giá trị]],-Table1[[#This Row],[Tổng giá trị]]))</f>
        <v>-754051</v>
      </c>
      <c r="Q3671" s="35">
        <f t="shared" si="861"/>
        <v>-754051</v>
      </c>
      <c r="R3671" s="7">
        <f>Table1[[#This Row],[Số còn phải thu ĐK]]+Table1[[#This Row],[Giá Trị HD sau CK]]-Table1[[#This Row],[Số tiền đã thu]]</f>
        <v>0</v>
      </c>
      <c r="S3671" s="6">
        <f>IF(Table1[[#This Row],[Ngày hóa đơn]]&lt;&gt;"",Table1[[#This Row],[Ngày hóa đơn]],IF(Table1[[#This Row],[Ngày hạch toán]]&lt;&gt;"",Table1[[#This Row],[Ngày hạch toán]],""))</f>
        <v>46066</v>
      </c>
      <c r="T3671" s="7"/>
      <c r="U3671" s="6">
        <f>IF(Table1[[#This Row],[Ngày tính CN]]="","",S3671+T3671)</f>
        <v>46066</v>
      </c>
      <c r="V3671" s="35">
        <f ca="1">IF(Table1[[#This Row],[Hạn thanh toán]]="","",IF((U3671-NOW())&lt;0,0,(U3671-NOW())))</f>
        <v>0</v>
      </c>
      <c r="W3671" s="35"/>
      <c r="X3671" s="35" t="str">
        <f t="shared" ca="1" si="862"/>
        <v/>
      </c>
      <c r="Y3671" s="2" t="str">
        <f t="shared" si="863"/>
        <v>Đã thanh toán</v>
      </c>
      <c r="Z3671" s="51">
        <f t="shared" si="864"/>
        <v>46066</v>
      </c>
      <c r="AA3671" s="51">
        <f t="shared" si="865"/>
        <v>46063</v>
      </c>
      <c r="AD3671" s="2" t="str">
        <f>VLOOKUP($A3671,MA_KH!$A:$Q,MA_KH!O$1,0)</f>
        <v>LOTTE</v>
      </c>
      <c r="AE3671" s="2" t="str">
        <f>VLOOKUP($A3671,MA_KH!$A:$Q,MA_KH!P$1,0)</f>
        <v>CÔNG TY CỔ PHẦN TRUNG TÂM THƯƠNG MẠI LOTTE VIỆT NAM</v>
      </c>
    </row>
    <row r="3672" spans="1:31" ht="25.5" hidden="1" customHeight="1" x14ac:dyDescent="0.2">
      <c r="A3672" s="30" t="s">
        <v>22018</v>
      </c>
      <c r="B3672" s="30" t="s">
        <v>4227</v>
      </c>
      <c r="C3672" s="37">
        <v>46066</v>
      </c>
      <c r="D3672" s="30" t="s">
        <v>24485</v>
      </c>
      <c r="E3672" s="37">
        <f t="shared" si="866"/>
        <v>46066</v>
      </c>
      <c r="F3672" s="30">
        <v>250</v>
      </c>
      <c r="G3672" s="30" t="s">
        <v>24487</v>
      </c>
      <c r="H3672" s="38">
        <v>60324</v>
      </c>
      <c r="I3672" s="67">
        <v>0</v>
      </c>
      <c r="J3672" s="38">
        <v>0</v>
      </c>
      <c r="K3672" s="38">
        <v>60324</v>
      </c>
      <c r="L3672" s="68" t="s">
        <v>22850</v>
      </c>
      <c r="M3672" s="6">
        <v>46063</v>
      </c>
      <c r="O3672" s="35">
        <f>IF(Table1[[#This Row],[Phân loại]]="Tồn đầu kỳ",Table1[[#This Row],[Tổng giá trị]],0)</f>
        <v>0</v>
      </c>
      <c r="P3672" s="7">
        <f>IF(Table1[[#This Row],[Số còn phải thu ĐK]]&lt;&gt;0,0,IF(Table1[[#This Row],[Phân loại]]="Bán hàng",Table1[[#This Row],[Tổng giá trị]],-Table1[[#This Row],[Tổng giá trị]]))</f>
        <v>-60324</v>
      </c>
      <c r="Q3672" s="35">
        <f t="shared" si="861"/>
        <v>-60324</v>
      </c>
      <c r="R3672" s="7">
        <f>Table1[[#This Row],[Số còn phải thu ĐK]]+Table1[[#This Row],[Giá Trị HD sau CK]]-Table1[[#This Row],[Số tiền đã thu]]</f>
        <v>0</v>
      </c>
      <c r="S3672" s="6">
        <f>IF(Table1[[#This Row],[Ngày hóa đơn]]&lt;&gt;"",Table1[[#This Row],[Ngày hóa đơn]],IF(Table1[[#This Row],[Ngày hạch toán]]&lt;&gt;"",Table1[[#This Row],[Ngày hạch toán]],""))</f>
        <v>46066</v>
      </c>
      <c r="T3672" s="7"/>
      <c r="U3672" s="6">
        <f>IF(Table1[[#This Row],[Ngày tính CN]]="","",S3672+T3672)</f>
        <v>46066</v>
      </c>
      <c r="V3672" s="35">
        <f ca="1">IF(Table1[[#This Row],[Hạn thanh toán]]="","",IF((U3672-NOW())&lt;0,0,(U3672-NOW())))</f>
        <v>0</v>
      </c>
      <c r="W3672" s="35"/>
      <c r="X3672" s="35" t="str">
        <f t="shared" ca="1" si="862"/>
        <v/>
      </c>
      <c r="Y3672" s="2" t="str">
        <f t="shared" si="863"/>
        <v>Đã thanh toán</v>
      </c>
      <c r="Z3672" s="51">
        <f t="shared" si="864"/>
        <v>46066</v>
      </c>
      <c r="AA3672" s="51">
        <f t="shared" si="865"/>
        <v>46063</v>
      </c>
      <c r="AD3672" s="2" t="str">
        <f>VLOOKUP($A3672,MA_KH!$A:$Q,MA_KH!O$1,0)</f>
        <v>LOTTE</v>
      </c>
      <c r="AE3672" s="2" t="str">
        <f>VLOOKUP($A3672,MA_KH!$A:$Q,MA_KH!P$1,0)</f>
        <v>CÔNG TY CỔ PHẦN TRUNG TÂM THƯƠNG MẠI LOTTE VIỆT NAM</v>
      </c>
    </row>
    <row r="3673" spans="1:31" ht="25.5" hidden="1" customHeight="1" x14ac:dyDescent="0.2">
      <c r="A3673" s="30" t="s">
        <v>22023</v>
      </c>
      <c r="B3673" s="30" t="s">
        <v>4277</v>
      </c>
      <c r="C3673" s="37">
        <v>46066</v>
      </c>
      <c r="D3673" s="30" t="s">
        <v>24488</v>
      </c>
      <c r="E3673" s="37">
        <f t="shared" si="866"/>
        <v>46066</v>
      </c>
      <c r="F3673" s="30">
        <v>256</v>
      </c>
      <c r="G3673" s="30" t="s">
        <v>24489</v>
      </c>
      <c r="H3673" s="38">
        <v>4418569</v>
      </c>
      <c r="I3673" s="67">
        <v>0</v>
      </c>
      <c r="J3673" s="38">
        <v>0</v>
      </c>
      <c r="K3673" s="38">
        <v>4418569</v>
      </c>
      <c r="L3673" s="68" t="s">
        <v>22850</v>
      </c>
      <c r="M3673" s="6">
        <v>46063</v>
      </c>
      <c r="O3673" s="35">
        <f>IF(Table1[[#This Row],[Phân loại]]="Tồn đầu kỳ",Table1[[#This Row],[Tổng giá trị]],0)</f>
        <v>0</v>
      </c>
      <c r="P3673" s="7">
        <f>IF(Table1[[#This Row],[Số còn phải thu ĐK]]&lt;&gt;0,0,IF(Table1[[#This Row],[Phân loại]]="Bán hàng",Table1[[#This Row],[Tổng giá trị]],-Table1[[#This Row],[Tổng giá trị]]))</f>
        <v>-4418569</v>
      </c>
      <c r="Q3673" s="35">
        <f t="shared" si="861"/>
        <v>-4418569</v>
      </c>
      <c r="R3673" s="7">
        <f>Table1[[#This Row],[Số còn phải thu ĐK]]+Table1[[#This Row],[Giá Trị HD sau CK]]-Table1[[#This Row],[Số tiền đã thu]]</f>
        <v>0</v>
      </c>
      <c r="S3673" s="6">
        <f>IF(Table1[[#This Row],[Ngày hóa đơn]]&lt;&gt;"",Table1[[#This Row],[Ngày hóa đơn]],IF(Table1[[#This Row],[Ngày hạch toán]]&lt;&gt;"",Table1[[#This Row],[Ngày hạch toán]],""))</f>
        <v>46066</v>
      </c>
      <c r="T3673" s="7"/>
      <c r="U3673" s="6">
        <f>IF(Table1[[#This Row],[Ngày tính CN]]="","",S3673+T3673)</f>
        <v>46066</v>
      </c>
      <c r="V3673" s="35">
        <f ca="1">IF(Table1[[#This Row],[Hạn thanh toán]]="","",IF((U3673-NOW())&lt;0,0,(U3673-NOW())))</f>
        <v>0</v>
      </c>
      <c r="W3673" s="35"/>
      <c r="X3673" s="35" t="str">
        <f t="shared" ca="1" si="862"/>
        <v/>
      </c>
      <c r="Y3673" s="2" t="str">
        <f t="shared" si="863"/>
        <v>Đã thanh toán</v>
      </c>
      <c r="Z3673" s="51">
        <f t="shared" si="864"/>
        <v>46066</v>
      </c>
      <c r="AA3673" s="51">
        <f t="shared" si="865"/>
        <v>46063</v>
      </c>
      <c r="AD3673" s="2" t="str">
        <f>VLOOKUP($A3673,MA_KH!$A:$Q,MA_KH!O$1,0)</f>
        <v>LOTTE</v>
      </c>
      <c r="AE3673" s="2" t="str">
        <f>VLOOKUP($A3673,MA_KH!$A:$Q,MA_KH!P$1,0)</f>
        <v>CÔNG TY CỔ PHẦN TRUNG TÂM THƯƠNG MẠI LOTTE VIỆT NAM</v>
      </c>
    </row>
    <row r="3674" spans="1:31" ht="25.5" hidden="1" customHeight="1" x14ac:dyDescent="0.2">
      <c r="A3674" s="30" t="s">
        <v>22023</v>
      </c>
      <c r="B3674" s="30" t="s">
        <v>4277</v>
      </c>
      <c r="C3674" s="37">
        <v>46066</v>
      </c>
      <c r="D3674" s="30" t="s">
        <v>24488</v>
      </c>
      <c r="E3674" s="37">
        <f t="shared" si="866"/>
        <v>46066</v>
      </c>
      <c r="F3674" s="30">
        <v>256</v>
      </c>
      <c r="G3674" s="30" t="s">
        <v>24490</v>
      </c>
      <c r="H3674" s="38">
        <v>353486</v>
      </c>
      <c r="I3674" s="67">
        <v>0</v>
      </c>
      <c r="J3674" s="38">
        <v>0</v>
      </c>
      <c r="K3674" s="38">
        <v>353486</v>
      </c>
      <c r="L3674" s="68" t="s">
        <v>22850</v>
      </c>
      <c r="M3674" s="6">
        <v>46063</v>
      </c>
      <c r="O3674" s="35">
        <f>IF(Table1[[#This Row],[Phân loại]]="Tồn đầu kỳ",Table1[[#This Row],[Tổng giá trị]],0)</f>
        <v>0</v>
      </c>
      <c r="P3674" s="7">
        <f>IF(Table1[[#This Row],[Số còn phải thu ĐK]]&lt;&gt;0,0,IF(Table1[[#This Row],[Phân loại]]="Bán hàng",Table1[[#This Row],[Tổng giá trị]],-Table1[[#This Row],[Tổng giá trị]]))</f>
        <v>-353486</v>
      </c>
      <c r="Q3674" s="35">
        <f t="shared" si="861"/>
        <v>-353486</v>
      </c>
      <c r="R3674" s="7">
        <f>Table1[[#This Row],[Số còn phải thu ĐK]]+Table1[[#This Row],[Giá Trị HD sau CK]]-Table1[[#This Row],[Số tiền đã thu]]</f>
        <v>0</v>
      </c>
      <c r="S3674" s="6">
        <f>IF(Table1[[#This Row],[Ngày hóa đơn]]&lt;&gt;"",Table1[[#This Row],[Ngày hóa đơn]],IF(Table1[[#This Row],[Ngày hạch toán]]&lt;&gt;"",Table1[[#This Row],[Ngày hạch toán]],""))</f>
        <v>46066</v>
      </c>
      <c r="T3674" s="7"/>
      <c r="U3674" s="6">
        <f>IF(Table1[[#This Row],[Ngày tính CN]]="","",S3674+T3674)</f>
        <v>46066</v>
      </c>
      <c r="V3674" s="35">
        <f ca="1">IF(Table1[[#This Row],[Hạn thanh toán]]="","",IF((U3674-NOW())&lt;0,0,(U3674-NOW())))</f>
        <v>0</v>
      </c>
      <c r="W3674" s="35"/>
      <c r="X3674" s="35" t="str">
        <f t="shared" ca="1" si="862"/>
        <v/>
      </c>
      <c r="Y3674" s="2" t="str">
        <f t="shared" si="863"/>
        <v>Đã thanh toán</v>
      </c>
      <c r="Z3674" s="51">
        <f t="shared" si="864"/>
        <v>46066</v>
      </c>
      <c r="AA3674" s="51">
        <f t="shared" si="865"/>
        <v>46063</v>
      </c>
      <c r="AD3674" s="2" t="str">
        <f>VLOOKUP($A3674,MA_KH!$A:$Q,MA_KH!O$1,0)</f>
        <v>LOTTE</v>
      </c>
      <c r="AE3674" s="2" t="str">
        <f>VLOOKUP($A3674,MA_KH!$A:$Q,MA_KH!P$1,0)</f>
        <v>CÔNG TY CỔ PHẦN TRUNG TÂM THƯƠNG MẠI LOTTE VIỆT NAM</v>
      </c>
    </row>
    <row r="3675" spans="1:31" ht="25.5" hidden="1" customHeight="1" x14ac:dyDescent="0.2">
      <c r="A3675" s="30" t="s">
        <v>22022</v>
      </c>
      <c r="B3675" s="30" t="s">
        <v>4019</v>
      </c>
      <c r="C3675" s="37">
        <v>46066</v>
      </c>
      <c r="D3675" s="30" t="s">
        <v>24491</v>
      </c>
      <c r="E3675" s="37">
        <f t="shared" si="866"/>
        <v>46066</v>
      </c>
      <c r="F3675" s="30">
        <v>255</v>
      </c>
      <c r="G3675" s="30" t="s">
        <v>24492</v>
      </c>
      <c r="H3675" s="38">
        <v>1924558</v>
      </c>
      <c r="I3675" s="67">
        <v>0</v>
      </c>
      <c r="J3675" s="38">
        <v>0</v>
      </c>
      <c r="K3675" s="38">
        <v>1924558</v>
      </c>
      <c r="L3675" s="68" t="s">
        <v>22850</v>
      </c>
      <c r="M3675" s="6">
        <v>46063</v>
      </c>
      <c r="O3675" s="35">
        <f>IF(Table1[[#This Row],[Phân loại]]="Tồn đầu kỳ",Table1[[#This Row],[Tổng giá trị]],0)</f>
        <v>0</v>
      </c>
      <c r="P3675" s="7">
        <f>IF(Table1[[#This Row],[Số còn phải thu ĐK]]&lt;&gt;0,0,IF(Table1[[#This Row],[Phân loại]]="Bán hàng",Table1[[#This Row],[Tổng giá trị]],-Table1[[#This Row],[Tổng giá trị]]))</f>
        <v>-1924558</v>
      </c>
      <c r="Q3675" s="35">
        <f t="shared" si="861"/>
        <v>-1924558</v>
      </c>
      <c r="R3675" s="7">
        <f>Table1[[#This Row],[Số còn phải thu ĐK]]+Table1[[#This Row],[Giá Trị HD sau CK]]-Table1[[#This Row],[Số tiền đã thu]]</f>
        <v>0</v>
      </c>
      <c r="S3675" s="6">
        <f>IF(Table1[[#This Row],[Ngày hóa đơn]]&lt;&gt;"",Table1[[#This Row],[Ngày hóa đơn]],IF(Table1[[#This Row],[Ngày hạch toán]]&lt;&gt;"",Table1[[#This Row],[Ngày hạch toán]],""))</f>
        <v>46066</v>
      </c>
      <c r="T3675" s="7"/>
      <c r="U3675" s="6">
        <f>IF(Table1[[#This Row],[Ngày tính CN]]="","",S3675+T3675)</f>
        <v>46066</v>
      </c>
      <c r="V3675" s="35">
        <f ca="1">IF(Table1[[#This Row],[Hạn thanh toán]]="","",IF((U3675-NOW())&lt;0,0,(U3675-NOW())))</f>
        <v>0</v>
      </c>
      <c r="W3675" s="35"/>
      <c r="X3675" s="35" t="str">
        <f t="shared" ca="1" si="862"/>
        <v/>
      </c>
      <c r="Y3675" s="2" t="str">
        <f t="shared" si="863"/>
        <v>Đã thanh toán</v>
      </c>
      <c r="Z3675" s="51">
        <f t="shared" si="864"/>
        <v>46066</v>
      </c>
      <c r="AA3675" s="51">
        <f t="shared" si="865"/>
        <v>46063</v>
      </c>
      <c r="AD3675" s="2" t="str">
        <f>VLOOKUP($A3675,MA_KH!$A:$Q,MA_KH!O$1,0)</f>
        <v>LOTTE</v>
      </c>
      <c r="AE3675" s="2" t="str">
        <f>VLOOKUP($A3675,MA_KH!$A:$Q,MA_KH!P$1,0)</f>
        <v>CÔNG TY CỔ PHẦN TRUNG TÂM THƯƠNG MẠI LOTTE VIỆT NAM</v>
      </c>
    </row>
    <row r="3676" spans="1:31" ht="25.5" hidden="1" customHeight="1" x14ac:dyDescent="0.2">
      <c r="A3676" s="30" t="s">
        <v>22022</v>
      </c>
      <c r="B3676" s="30" t="s">
        <v>4019</v>
      </c>
      <c r="C3676" s="37">
        <v>46066</v>
      </c>
      <c r="D3676" s="30" t="s">
        <v>24491</v>
      </c>
      <c r="E3676" s="37">
        <f t="shared" si="866"/>
        <v>46066</v>
      </c>
      <c r="F3676" s="30">
        <v>255</v>
      </c>
      <c r="G3676" s="30" t="s">
        <v>24493</v>
      </c>
      <c r="H3676" s="38">
        <v>153965</v>
      </c>
      <c r="I3676" s="67">
        <v>0</v>
      </c>
      <c r="J3676" s="38">
        <v>0</v>
      </c>
      <c r="K3676" s="38">
        <v>153965</v>
      </c>
      <c r="L3676" s="68" t="s">
        <v>22850</v>
      </c>
      <c r="M3676" s="6">
        <v>46063</v>
      </c>
      <c r="O3676" s="35">
        <f>IF(Table1[[#This Row],[Phân loại]]="Tồn đầu kỳ",Table1[[#This Row],[Tổng giá trị]],0)</f>
        <v>0</v>
      </c>
      <c r="P3676" s="7">
        <f>IF(Table1[[#This Row],[Số còn phải thu ĐK]]&lt;&gt;0,0,IF(Table1[[#This Row],[Phân loại]]="Bán hàng",Table1[[#This Row],[Tổng giá trị]],-Table1[[#This Row],[Tổng giá trị]]))</f>
        <v>-153965</v>
      </c>
      <c r="Q3676" s="35">
        <f t="shared" ref="Q3676:Q3707" si="867">IF(M3676&lt;&gt;"",IF(O3676&lt;&gt;0,O3676,P3676),0)</f>
        <v>-153965</v>
      </c>
      <c r="R3676" s="7">
        <f>Table1[[#This Row],[Số còn phải thu ĐK]]+Table1[[#This Row],[Giá Trị HD sau CK]]-Table1[[#This Row],[Số tiền đã thu]]</f>
        <v>0</v>
      </c>
      <c r="S3676" s="6">
        <f>IF(Table1[[#This Row],[Ngày hóa đơn]]&lt;&gt;"",Table1[[#This Row],[Ngày hóa đơn]],IF(Table1[[#This Row],[Ngày hạch toán]]&lt;&gt;"",Table1[[#This Row],[Ngày hạch toán]],""))</f>
        <v>46066</v>
      </c>
      <c r="T3676" s="7"/>
      <c r="U3676" s="6">
        <f>IF(Table1[[#This Row],[Ngày tính CN]]="","",S3676+T3676)</f>
        <v>46066</v>
      </c>
      <c r="V3676" s="35">
        <f ca="1">IF(Table1[[#This Row],[Hạn thanh toán]]="","",IF((U3676-NOW())&lt;0,0,(U3676-NOW())))</f>
        <v>0</v>
      </c>
      <c r="W3676" s="35"/>
      <c r="X3676" s="35" t="str">
        <f t="shared" ref="X3676:X3707" ca="1" si="868">IF(OR(U3676="",R3676=0),"",IF((U3676-NOW())&lt;0,-(U3676-NOW()),0))</f>
        <v/>
      </c>
      <c r="Y3676" s="2" t="str">
        <f t="shared" ref="Y3676:Y3707" si="869">IF(R3676=0,"Đã thanh toán",IF(X3676="","",IF(X3676&lt;=0,"Chưa đến hạn thanh toán",IF(X3676&lt;=30,"Nợ quá hạn 30 ngày",IF(X3676&lt;=60,"Nợ quá hạn từ 30 ngày đến 60 ngày",IF(X3676&lt;=90,"Nợ quá hạn từ 60 ngày đến 90 ngày",IF(X3676&lt;=120,"Nợ quá hạn từ 90 ngày đến 120 ngày","Nợ quá hạn hơn 120 ngày có khả năng mất thanh toán")))))))</f>
        <v>Đã thanh toán</v>
      </c>
      <c r="Z3676" s="51">
        <f t="shared" si="864"/>
        <v>46066</v>
      </c>
      <c r="AA3676" s="51">
        <f t="shared" si="865"/>
        <v>46063</v>
      </c>
      <c r="AD3676" s="2" t="str">
        <f>VLOOKUP($A3676,MA_KH!$A:$Q,MA_KH!O$1,0)</f>
        <v>LOTTE</v>
      </c>
      <c r="AE3676" s="2" t="str">
        <f>VLOOKUP($A3676,MA_KH!$A:$Q,MA_KH!P$1,0)</f>
        <v>CÔNG TY CỔ PHẦN TRUNG TÂM THƯƠNG MẠI LOTTE VIỆT NAM</v>
      </c>
    </row>
    <row r="3677" spans="1:31" ht="25.5" hidden="1" customHeight="1" x14ac:dyDescent="0.2">
      <c r="A3677" s="30" t="s">
        <v>22014</v>
      </c>
      <c r="B3677" s="30" t="s">
        <v>4178</v>
      </c>
      <c r="C3677" s="37">
        <v>46066</v>
      </c>
      <c r="D3677" s="30" t="s">
        <v>24494</v>
      </c>
      <c r="E3677" s="37">
        <f t="shared" si="866"/>
        <v>46066</v>
      </c>
      <c r="F3677" s="30">
        <v>254</v>
      </c>
      <c r="G3677" s="30" t="s">
        <v>24495</v>
      </c>
      <c r="H3677" s="38">
        <v>4502980</v>
      </c>
      <c r="I3677" s="67">
        <v>0</v>
      </c>
      <c r="J3677" s="38">
        <v>0</v>
      </c>
      <c r="K3677" s="38">
        <v>4502980</v>
      </c>
      <c r="L3677" s="68" t="s">
        <v>22850</v>
      </c>
      <c r="M3677" s="6">
        <v>46063</v>
      </c>
      <c r="O3677" s="35">
        <f>IF(Table1[[#This Row],[Phân loại]]="Tồn đầu kỳ",Table1[[#This Row],[Tổng giá trị]],0)</f>
        <v>0</v>
      </c>
      <c r="P3677" s="7">
        <f>IF(Table1[[#This Row],[Số còn phải thu ĐK]]&lt;&gt;0,0,IF(Table1[[#This Row],[Phân loại]]="Bán hàng",Table1[[#This Row],[Tổng giá trị]],-Table1[[#This Row],[Tổng giá trị]]))</f>
        <v>-4502980</v>
      </c>
      <c r="Q3677" s="35">
        <f t="shared" si="867"/>
        <v>-4502980</v>
      </c>
      <c r="R3677" s="7">
        <f>Table1[[#This Row],[Số còn phải thu ĐK]]+Table1[[#This Row],[Giá Trị HD sau CK]]-Table1[[#This Row],[Số tiền đã thu]]</f>
        <v>0</v>
      </c>
      <c r="S3677" s="6">
        <f>IF(Table1[[#This Row],[Ngày hóa đơn]]&lt;&gt;"",Table1[[#This Row],[Ngày hóa đơn]],IF(Table1[[#This Row],[Ngày hạch toán]]&lt;&gt;"",Table1[[#This Row],[Ngày hạch toán]],""))</f>
        <v>46066</v>
      </c>
      <c r="T3677" s="7"/>
      <c r="U3677" s="6">
        <f>IF(Table1[[#This Row],[Ngày tính CN]]="","",S3677+T3677)</f>
        <v>46066</v>
      </c>
      <c r="V3677" s="35">
        <f ca="1">IF(Table1[[#This Row],[Hạn thanh toán]]="","",IF((U3677-NOW())&lt;0,0,(U3677-NOW())))</f>
        <v>0</v>
      </c>
      <c r="W3677" s="35"/>
      <c r="X3677" s="35" t="str">
        <f t="shared" ca="1" si="868"/>
        <v/>
      </c>
      <c r="Y3677" s="2" t="str">
        <f t="shared" si="869"/>
        <v>Đã thanh toán</v>
      </c>
      <c r="Z3677" s="51">
        <f t="shared" si="864"/>
        <v>46066</v>
      </c>
      <c r="AA3677" s="51">
        <f t="shared" si="865"/>
        <v>46063</v>
      </c>
      <c r="AD3677" s="2" t="str">
        <f>VLOOKUP($A3677,MA_KH!$A:$Q,MA_KH!O$1,0)</f>
        <v>LOTTE</v>
      </c>
      <c r="AE3677" s="2" t="str">
        <f>VLOOKUP($A3677,MA_KH!$A:$Q,MA_KH!P$1,0)</f>
        <v>CÔNG TY CỔ PHẦN TRUNG TÂM THƯƠNG MẠI LOTTE VIỆT NAM</v>
      </c>
    </row>
    <row r="3678" spans="1:31" ht="25.5" hidden="1" customHeight="1" x14ac:dyDescent="0.2">
      <c r="A3678" s="30" t="s">
        <v>22014</v>
      </c>
      <c r="B3678" s="30" t="s">
        <v>4178</v>
      </c>
      <c r="C3678" s="37">
        <v>46066</v>
      </c>
      <c r="D3678" s="30" t="s">
        <v>24494</v>
      </c>
      <c r="E3678" s="37">
        <f t="shared" si="866"/>
        <v>46066</v>
      </c>
      <c r="F3678" s="30">
        <v>254</v>
      </c>
      <c r="G3678" s="30" t="s">
        <v>24496</v>
      </c>
      <c r="H3678" s="38">
        <v>360238</v>
      </c>
      <c r="I3678" s="67">
        <v>0</v>
      </c>
      <c r="J3678" s="38">
        <v>0</v>
      </c>
      <c r="K3678" s="38">
        <v>360238</v>
      </c>
      <c r="L3678" s="68" t="s">
        <v>22850</v>
      </c>
      <c r="M3678" s="6">
        <v>46063</v>
      </c>
      <c r="O3678" s="35">
        <f>IF(Table1[[#This Row],[Phân loại]]="Tồn đầu kỳ",Table1[[#This Row],[Tổng giá trị]],0)</f>
        <v>0</v>
      </c>
      <c r="P3678" s="7">
        <f>IF(Table1[[#This Row],[Số còn phải thu ĐK]]&lt;&gt;0,0,IF(Table1[[#This Row],[Phân loại]]="Bán hàng",Table1[[#This Row],[Tổng giá trị]],-Table1[[#This Row],[Tổng giá trị]]))</f>
        <v>-360238</v>
      </c>
      <c r="Q3678" s="35">
        <f t="shared" si="867"/>
        <v>-360238</v>
      </c>
      <c r="R3678" s="7">
        <f>Table1[[#This Row],[Số còn phải thu ĐK]]+Table1[[#This Row],[Giá Trị HD sau CK]]-Table1[[#This Row],[Số tiền đã thu]]</f>
        <v>0</v>
      </c>
      <c r="S3678" s="6">
        <f>IF(Table1[[#This Row],[Ngày hóa đơn]]&lt;&gt;"",Table1[[#This Row],[Ngày hóa đơn]],IF(Table1[[#This Row],[Ngày hạch toán]]&lt;&gt;"",Table1[[#This Row],[Ngày hạch toán]],""))</f>
        <v>46066</v>
      </c>
      <c r="T3678" s="7"/>
      <c r="U3678" s="6">
        <f>IF(Table1[[#This Row],[Ngày tính CN]]="","",S3678+T3678)</f>
        <v>46066</v>
      </c>
      <c r="V3678" s="35">
        <f ca="1">IF(Table1[[#This Row],[Hạn thanh toán]]="","",IF((U3678-NOW())&lt;0,0,(U3678-NOW())))</f>
        <v>0</v>
      </c>
      <c r="W3678" s="35"/>
      <c r="X3678" s="35" t="str">
        <f t="shared" ca="1" si="868"/>
        <v/>
      </c>
      <c r="Y3678" s="2" t="str">
        <f t="shared" si="869"/>
        <v>Đã thanh toán</v>
      </c>
      <c r="Z3678" s="51">
        <f t="shared" si="864"/>
        <v>46066</v>
      </c>
      <c r="AA3678" s="51">
        <f t="shared" si="865"/>
        <v>46063</v>
      </c>
      <c r="AD3678" s="2" t="str">
        <f>VLOOKUP($A3678,MA_KH!$A:$Q,MA_KH!O$1,0)</f>
        <v>LOTTE</v>
      </c>
      <c r="AE3678" s="2" t="str">
        <f>VLOOKUP($A3678,MA_KH!$A:$Q,MA_KH!P$1,0)</f>
        <v>CÔNG TY CỔ PHẦN TRUNG TÂM THƯƠNG MẠI LOTTE VIỆT NAM</v>
      </c>
    </row>
    <row r="3679" spans="1:31" ht="25.5" hidden="1" customHeight="1" x14ac:dyDescent="0.2">
      <c r="A3679" s="30" t="s">
        <v>22011</v>
      </c>
      <c r="B3679" s="30" t="s">
        <v>4351</v>
      </c>
      <c r="C3679" s="37">
        <v>46066</v>
      </c>
      <c r="D3679" s="30" t="s">
        <v>24497</v>
      </c>
      <c r="E3679" s="37">
        <f t="shared" si="866"/>
        <v>46066</v>
      </c>
      <c r="F3679" s="30">
        <v>253</v>
      </c>
      <c r="G3679" s="30" t="s">
        <v>24498</v>
      </c>
      <c r="H3679" s="38">
        <v>341623</v>
      </c>
      <c r="I3679" s="67">
        <v>0</v>
      </c>
      <c r="J3679" s="38">
        <v>0</v>
      </c>
      <c r="K3679" s="38">
        <v>341623</v>
      </c>
      <c r="L3679" s="68" t="s">
        <v>22850</v>
      </c>
      <c r="M3679" s="6">
        <v>46063</v>
      </c>
      <c r="O3679" s="35">
        <f>IF(Table1[[#This Row],[Phân loại]]="Tồn đầu kỳ",Table1[[#This Row],[Tổng giá trị]],0)</f>
        <v>0</v>
      </c>
      <c r="P3679" s="7">
        <f>IF(Table1[[#This Row],[Số còn phải thu ĐK]]&lt;&gt;0,0,IF(Table1[[#This Row],[Phân loại]]="Bán hàng",Table1[[#This Row],[Tổng giá trị]],-Table1[[#This Row],[Tổng giá trị]]))</f>
        <v>-341623</v>
      </c>
      <c r="Q3679" s="35">
        <f t="shared" si="867"/>
        <v>-341623</v>
      </c>
      <c r="R3679" s="7">
        <f>Table1[[#This Row],[Số còn phải thu ĐK]]+Table1[[#This Row],[Giá Trị HD sau CK]]-Table1[[#This Row],[Số tiền đã thu]]</f>
        <v>0</v>
      </c>
      <c r="S3679" s="6">
        <f>IF(Table1[[#This Row],[Ngày hóa đơn]]&lt;&gt;"",Table1[[#This Row],[Ngày hóa đơn]],IF(Table1[[#This Row],[Ngày hạch toán]]&lt;&gt;"",Table1[[#This Row],[Ngày hạch toán]],""))</f>
        <v>46066</v>
      </c>
      <c r="T3679" s="7"/>
      <c r="U3679" s="6">
        <f>IF(Table1[[#This Row],[Ngày tính CN]]="","",S3679+T3679)</f>
        <v>46066</v>
      </c>
      <c r="V3679" s="35">
        <f ca="1">IF(Table1[[#This Row],[Hạn thanh toán]]="","",IF((U3679-NOW())&lt;0,0,(U3679-NOW())))</f>
        <v>0</v>
      </c>
      <c r="W3679" s="35"/>
      <c r="X3679" s="35" t="str">
        <f t="shared" ca="1" si="868"/>
        <v/>
      </c>
      <c r="Y3679" s="2" t="str">
        <f t="shared" si="869"/>
        <v>Đã thanh toán</v>
      </c>
      <c r="Z3679" s="51">
        <f t="shared" si="864"/>
        <v>46066</v>
      </c>
      <c r="AA3679" s="51">
        <f t="shared" si="865"/>
        <v>46063</v>
      </c>
      <c r="AD3679" s="2" t="str">
        <f>VLOOKUP($A3679,MA_KH!$A:$Q,MA_KH!O$1,0)</f>
        <v>LOTTE</v>
      </c>
      <c r="AE3679" s="2" t="str">
        <f>VLOOKUP($A3679,MA_KH!$A:$Q,MA_KH!P$1,0)</f>
        <v>CÔNG TY CỔ PHẦN TRUNG TÂM THƯƠNG MẠI LOTTE VIỆT NAM</v>
      </c>
    </row>
    <row r="3680" spans="1:31" ht="25.5" hidden="1" customHeight="1" x14ac:dyDescent="0.2">
      <c r="A3680" s="30" t="s">
        <v>22011</v>
      </c>
      <c r="B3680" s="30" t="s">
        <v>4351</v>
      </c>
      <c r="C3680" s="37">
        <v>46066</v>
      </c>
      <c r="D3680" s="30" t="s">
        <v>24497</v>
      </c>
      <c r="E3680" s="37">
        <f t="shared" si="866"/>
        <v>46066</v>
      </c>
      <c r="F3680" s="30">
        <v>253</v>
      </c>
      <c r="G3680" s="30" t="s">
        <v>24499</v>
      </c>
      <c r="H3680" s="38">
        <v>27330</v>
      </c>
      <c r="I3680" s="67">
        <v>0</v>
      </c>
      <c r="J3680" s="38">
        <v>0</v>
      </c>
      <c r="K3680" s="38">
        <v>27330</v>
      </c>
      <c r="L3680" s="68" t="s">
        <v>22850</v>
      </c>
      <c r="M3680" s="6">
        <v>46063</v>
      </c>
      <c r="O3680" s="35">
        <f>IF(Table1[[#This Row],[Phân loại]]="Tồn đầu kỳ",Table1[[#This Row],[Tổng giá trị]],0)</f>
        <v>0</v>
      </c>
      <c r="P3680" s="7">
        <f>IF(Table1[[#This Row],[Số còn phải thu ĐK]]&lt;&gt;0,0,IF(Table1[[#This Row],[Phân loại]]="Bán hàng",Table1[[#This Row],[Tổng giá trị]],-Table1[[#This Row],[Tổng giá trị]]))</f>
        <v>-27330</v>
      </c>
      <c r="Q3680" s="35">
        <f t="shared" si="867"/>
        <v>-27330</v>
      </c>
      <c r="R3680" s="7">
        <f>Table1[[#This Row],[Số còn phải thu ĐK]]+Table1[[#This Row],[Giá Trị HD sau CK]]-Table1[[#This Row],[Số tiền đã thu]]</f>
        <v>0</v>
      </c>
      <c r="S3680" s="6">
        <f>IF(Table1[[#This Row],[Ngày hóa đơn]]&lt;&gt;"",Table1[[#This Row],[Ngày hóa đơn]],IF(Table1[[#This Row],[Ngày hạch toán]]&lt;&gt;"",Table1[[#This Row],[Ngày hạch toán]],""))</f>
        <v>46066</v>
      </c>
      <c r="T3680" s="7"/>
      <c r="U3680" s="6">
        <f>IF(Table1[[#This Row],[Ngày tính CN]]="","",S3680+T3680)</f>
        <v>46066</v>
      </c>
      <c r="V3680" s="35">
        <f ca="1">IF(Table1[[#This Row],[Hạn thanh toán]]="","",IF((U3680-NOW())&lt;0,0,(U3680-NOW())))</f>
        <v>0</v>
      </c>
      <c r="W3680" s="35"/>
      <c r="X3680" s="35" t="str">
        <f t="shared" ca="1" si="868"/>
        <v/>
      </c>
      <c r="Y3680" s="2" t="str">
        <f t="shared" si="869"/>
        <v>Đã thanh toán</v>
      </c>
      <c r="Z3680" s="51">
        <f t="shared" si="864"/>
        <v>46066</v>
      </c>
      <c r="AA3680" s="51">
        <f t="shared" si="865"/>
        <v>46063</v>
      </c>
      <c r="AD3680" s="2" t="str">
        <f>VLOOKUP($A3680,MA_KH!$A:$Q,MA_KH!O$1,0)</f>
        <v>LOTTE</v>
      </c>
      <c r="AE3680" s="2" t="str">
        <f>VLOOKUP($A3680,MA_KH!$A:$Q,MA_KH!P$1,0)</f>
        <v>CÔNG TY CỔ PHẦN TRUNG TÂM THƯƠNG MẠI LOTTE VIỆT NAM</v>
      </c>
    </row>
    <row r="3681" spans="1:31" ht="25.5" hidden="1" customHeight="1" x14ac:dyDescent="0.2">
      <c r="A3681" s="30" t="s">
        <v>22017</v>
      </c>
      <c r="B3681" s="30" t="s">
        <v>4145</v>
      </c>
      <c r="C3681" s="37">
        <v>46066</v>
      </c>
      <c r="D3681" s="30" t="s">
        <v>24500</v>
      </c>
      <c r="E3681" s="37">
        <f t="shared" si="866"/>
        <v>46066</v>
      </c>
      <c r="F3681" s="30">
        <v>252</v>
      </c>
      <c r="G3681" s="30" t="s">
        <v>24501</v>
      </c>
      <c r="H3681" s="38">
        <v>356591</v>
      </c>
      <c r="I3681" s="67">
        <v>0</v>
      </c>
      <c r="J3681" s="38">
        <v>0</v>
      </c>
      <c r="K3681" s="38">
        <v>356591</v>
      </c>
      <c r="L3681" s="68" t="s">
        <v>22850</v>
      </c>
      <c r="M3681" s="6">
        <v>46063</v>
      </c>
      <c r="O3681" s="35">
        <f>IF(Table1[[#This Row],[Phân loại]]="Tồn đầu kỳ",Table1[[#This Row],[Tổng giá trị]],0)</f>
        <v>0</v>
      </c>
      <c r="P3681" s="7">
        <f>IF(Table1[[#This Row],[Số còn phải thu ĐK]]&lt;&gt;0,0,IF(Table1[[#This Row],[Phân loại]]="Bán hàng",Table1[[#This Row],[Tổng giá trị]],-Table1[[#This Row],[Tổng giá trị]]))</f>
        <v>-356591</v>
      </c>
      <c r="Q3681" s="35">
        <f t="shared" si="867"/>
        <v>-356591</v>
      </c>
      <c r="R3681" s="7">
        <f>Table1[[#This Row],[Số còn phải thu ĐK]]+Table1[[#This Row],[Giá Trị HD sau CK]]-Table1[[#This Row],[Số tiền đã thu]]</f>
        <v>0</v>
      </c>
      <c r="S3681" s="6">
        <f>IF(Table1[[#This Row],[Ngày hóa đơn]]&lt;&gt;"",Table1[[#This Row],[Ngày hóa đơn]],IF(Table1[[#This Row],[Ngày hạch toán]]&lt;&gt;"",Table1[[#This Row],[Ngày hạch toán]],""))</f>
        <v>46066</v>
      </c>
      <c r="T3681" s="7"/>
      <c r="U3681" s="6">
        <f>IF(Table1[[#This Row],[Ngày tính CN]]="","",S3681+T3681)</f>
        <v>46066</v>
      </c>
      <c r="V3681" s="35">
        <f ca="1">IF(Table1[[#This Row],[Hạn thanh toán]]="","",IF((U3681-NOW())&lt;0,0,(U3681-NOW())))</f>
        <v>0</v>
      </c>
      <c r="W3681" s="35"/>
      <c r="X3681" s="35" t="str">
        <f t="shared" ca="1" si="868"/>
        <v/>
      </c>
      <c r="Y3681" s="2" t="str">
        <f t="shared" si="869"/>
        <v>Đã thanh toán</v>
      </c>
      <c r="Z3681" s="51">
        <f t="shared" si="864"/>
        <v>46066</v>
      </c>
      <c r="AA3681" s="51">
        <f t="shared" si="865"/>
        <v>46063</v>
      </c>
      <c r="AD3681" s="2" t="str">
        <f>VLOOKUP($A3681,MA_KH!$A:$Q,MA_KH!O$1,0)</f>
        <v>LOTTE</v>
      </c>
      <c r="AE3681" s="2" t="str">
        <f>VLOOKUP($A3681,MA_KH!$A:$Q,MA_KH!P$1,0)</f>
        <v>CÔNG TY CỔ PHẦN TRUNG TÂM THƯƠNG MẠI LOTTE VIỆT NAM</v>
      </c>
    </row>
    <row r="3682" spans="1:31" ht="25.5" hidden="1" customHeight="1" x14ac:dyDescent="0.2">
      <c r="A3682" s="30" t="s">
        <v>22017</v>
      </c>
      <c r="B3682" s="30" t="s">
        <v>4145</v>
      </c>
      <c r="C3682" s="37">
        <v>46066</v>
      </c>
      <c r="D3682" s="30" t="s">
        <v>24500</v>
      </c>
      <c r="E3682" s="37">
        <f t="shared" si="866"/>
        <v>46066</v>
      </c>
      <c r="F3682" s="30">
        <v>252</v>
      </c>
      <c r="G3682" s="30" t="s">
        <v>24502</v>
      </c>
      <c r="H3682" s="38">
        <v>28527</v>
      </c>
      <c r="I3682" s="67">
        <v>0</v>
      </c>
      <c r="J3682" s="38">
        <v>0</v>
      </c>
      <c r="K3682" s="38">
        <v>28527</v>
      </c>
      <c r="L3682" s="68" t="s">
        <v>22850</v>
      </c>
      <c r="M3682" s="6">
        <v>46063</v>
      </c>
      <c r="O3682" s="35">
        <f>IF(Table1[[#This Row],[Phân loại]]="Tồn đầu kỳ",Table1[[#This Row],[Tổng giá trị]],0)</f>
        <v>0</v>
      </c>
      <c r="P3682" s="7">
        <f>IF(Table1[[#This Row],[Số còn phải thu ĐK]]&lt;&gt;0,0,IF(Table1[[#This Row],[Phân loại]]="Bán hàng",Table1[[#This Row],[Tổng giá trị]],-Table1[[#This Row],[Tổng giá trị]]))</f>
        <v>-28527</v>
      </c>
      <c r="Q3682" s="35">
        <f t="shared" si="867"/>
        <v>-28527</v>
      </c>
      <c r="R3682" s="7">
        <f>Table1[[#This Row],[Số còn phải thu ĐK]]+Table1[[#This Row],[Giá Trị HD sau CK]]-Table1[[#This Row],[Số tiền đã thu]]</f>
        <v>0</v>
      </c>
      <c r="S3682" s="6">
        <f>IF(Table1[[#This Row],[Ngày hóa đơn]]&lt;&gt;"",Table1[[#This Row],[Ngày hóa đơn]],IF(Table1[[#This Row],[Ngày hạch toán]]&lt;&gt;"",Table1[[#This Row],[Ngày hạch toán]],""))</f>
        <v>46066</v>
      </c>
      <c r="T3682" s="7"/>
      <c r="U3682" s="6">
        <f>IF(Table1[[#This Row],[Ngày tính CN]]="","",S3682+T3682)</f>
        <v>46066</v>
      </c>
      <c r="V3682" s="35">
        <f ca="1">IF(Table1[[#This Row],[Hạn thanh toán]]="","",IF((U3682-NOW())&lt;0,0,(U3682-NOW())))</f>
        <v>0</v>
      </c>
      <c r="W3682" s="35"/>
      <c r="X3682" s="35" t="str">
        <f t="shared" ca="1" si="868"/>
        <v/>
      </c>
      <c r="Y3682" s="2" t="str">
        <f t="shared" si="869"/>
        <v>Đã thanh toán</v>
      </c>
      <c r="Z3682" s="51">
        <f t="shared" si="864"/>
        <v>46066</v>
      </c>
      <c r="AA3682" s="51">
        <f t="shared" si="865"/>
        <v>46063</v>
      </c>
      <c r="AD3682" s="2" t="str">
        <f>VLOOKUP($A3682,MA_KH!$A:$Q,MA_KH!O$1,0)</f>
        <v>LOTTE</v>
      </c>
      <c r="AE3682" s="2" t="str">
        <f>VLOOKUP($A3682,MA_KH!$A:$Q,MA_KH!P$1,0)</f>
        <v>CÔNG TY CỔ PHẦN TRUNG TÂM THƯƠNG MẠI LOTTE VIỆT NAM</v>
      </c>
    </row>
    <row r="3683" spans="1:31" ht="25.5" hidden="1" customHeight="1" x14ac:dyDescent="0.2">
      <c r="A3683" s="30" t="s">
        <v>22024</v>
      </c>
      <c r="B3683" s="30" t="s">
        <v>4127</v>
      </c>
      <c r="C3683" s="37">
        <v>46066</v>
      </c>
      <c r="D3683" s="30" t="s">
        <v>24503</v>
      </c>
      <c r="E3683" s="37">
        <f t="shared" si="866"/>
        <v>46066</v>
      </c>
      <c r="F3683" s="30">
        <v>251</v>
      </c>
      <c r="G3683" s="30" t="s">
        <v>24504</v>
      </c>
      <c r="H3683" s="38">
        <v>1522501</v>
      </c>
      <c r="I3683" s="67">
        <v>0</v>
      </c>
      <c r="J3683" s="38">
        <v>0</v>
      </c>
      <c r="K3683" s="38">
        <v>1522501</v>
      </c>
      <c r="L3683" s="68" t="s">
        <v>22850</v>
      </c>
      <c r="M3683" s="6">
        <v>46063</v>
      </c>
      <c r="O3683" s="35">
        <f>IF(Table1[[#This Row],[Phân loại]]="Tồn đầu kỳ",Table1[[#This Row],[Tổng giá trị]],0)</f>
        <v>0</v>
      </c>
      <c r="P3683" s="7">
        <f>IF(Table1[[#This Row],[Số còn phải thu ĐK]]&lt;&gt;0,0,IF(Table1[[#This Row],[Phân loại]]="Bán hàng",Table1[[#This Row],[Tổng giá trị]],-Table1[[#This Row],[Tổng giá trị]]))</f>
        <v>-1522501</v>
      </c>
      <c r="Q3683" s="35">
        <f t="shared" si="867"/>
        <v>-1522501</v>
      </c>
      <c r="R3683" s="7">
        <f>Table1[[#This Row],[Số còn phải thu ĐK]]+Table1[[#This Row],[Giá Trị HD sau CK]]-Table1[[#This Row],[Số tiền đã thu]]</f>
        <v>0</v>
      </c>
      <c r="S3683" s="6">
        <f>IF(Table1[[#This Row],[Ngày hóa đơn]]&lt;&gt;"",Table1[[#This Row],[Ngày hóa đơn]],IF(Table1[[#This Row],[Ngày hạch toán]]&lt;&gt;"",Table1[[#This Row],[Ngày hạch toán]],""))</f>
        <v>46066</v>
      </c>
      <c r="T3683" s="7"/>
      <c r="U3683" s="6">
        <f>IF(Table1[[#This Row],[Ngày tính CN]]="","",S3683+T3683)</f>
        <v>46066</v>
      </c>
      <c r="V3683" s="35">
        <f ca="1">IF(Table1[[#This Row],[Hạn thanh toán]]="","",IF((U3683-NOW())&lt;0,0,(U3683-NOW())))</f>
        <v>0</v>
      </c>
      <c r="W3683" s="35"/>
      <c r="X3683" s="35" t="str">
        <f t="shared" ca="1" si="868"/>
        <v/>
      </c>
      <c r="Y3683" s="2" t="str">
        <f t="shared" si="869"/>
        <v>Đã thanh toán</v>
      </c>
      <c r="Z3683" s="51">
        <f t="shared" si="864"/>
        <v>46066</v>
      </c>
      <c r="AA3683" s="51">
        <f t="shared" si="865"/>
        <v>46063</v>
      </c>
      <c r="AD3683" s="2" t="str">
        <f>VLOOKUP($A3683,MA_KH!$A:$Q,MA_KH!O$1,0)</f>
        <v>LOTTE</v>
      </c>
      <c r="AE3683" s="2" t="str">
        <f>VLOOKUP($A3683,MA_KH!$A:$Q,MA_KH!P$1,0)</f>
        <v>CÔNG TY CỔ PHẦN TRUNG TÂM THƯƠNG MẠI LOTTE VIỆT NAM</v>
      </c>
    </row>
    <row r="3684" spans="1:31" ht="25.5" hidden="1" customHeight="1" x14ac:dyDescent="0.2">
      <c r="A3684" s="30" t="s">
        <v>22024</v>
      </c>
      <c r="B3684" s="30" t="s">
        <v>4127</v>
      </c>
      <c r="C3684" s="37">
        <v>46066</v>
      </c>
      <c r="D3684" s="30" t="s">
        <v>24503</v>
      </c>
      <c r="E3684" s="37">
        <f t="shared" si="866"/>
        <v>46066</v>
      </c>
      <c r="F3684" s="30">
        <v>251</v>
      </c>
      <c r="G3684" s="30" t="s">
        <v>24505</v>
      </c>
      <c r="H3684" s="38">
        <v>121800</v>
      </c>
      <c r="I3684" s="67">
        <v>0</v>
      </c>
      <c r="J3684" s="38">
        <v>0</v>
      </c>
      <c r="K3684" s="38">
        <v>121800</v>
      </c>
      <c r="L3684" s="68" t="s">
        <v>22850</v>
      </c>
      <c r="M3684" s="6">
        <v>46063</v>
      </c>
      <c r="O3684" s="35">
        <f>IF(Table1[[#This Row],[Phân loại]]="Tồn đầu kỳ",Table1[[#This Row],[Tổng giá trị]],0)</f>
        <v>0</v>
      </c>
      <c r="P3684" s="7">
        <f>IF(Table1[[#This Row],[Số còn phải thu ĐK]]&lt;&gt;0,0,IF(Table1[[#This Row],[Phân loại]]="Bán hàng",Table1[[#This Row],[Tổng giá trị]],-Table1[[#This Row],[Tổng giá trị]]))</f>
        <v>-121800</v>
      </c>
      <c r="Q3684" s="35">
        <f t="shared" si="867"/>
        <v>-121800</v>
      </c>
      <c r="R3684" s="7">
        <f>Table1[[#This Row],[Số còn phải thu ĐK]]+Table1[[#This Row],[Giá Trị HD sau CK]]-Table1[[#This Row],[Số tiền đã thu]]</f>
        <v>0</v>
      </c>
      <c r="S3684" s="6">
        <f>IF(Table1[[#This Row],[Ngày hóa đơn]]&lt;&gt;"",Table1[[#This Row],[Ngày hóa đơn]],IF(Table1[[#This Row],[Ngày hạch toán]]&lt;&gt;"",Table1[[#This Row],[Ngày hạch toán]],""))</f>
        <v>46066</v>
      </c>
      <c r="T3684" s="7"/>
      <c r="U3684" s="6">
        <f>IF(Table1[[#This Row],[Ngày tính CN]]="","",S3684+T3684)</f>
        <v>46066</v>
      </c>
      <c r="V3684" s="35">
        <f ca="1">IF(Table1[[#This Row],[Hạn thanh toán]]="","",IF((U3684-NOW())&lt;0,0,(U3684-NOW())))</f>
        <v>0</v>
      </c>
      <c r="W3684" s="35"/>
      <c r="X3684" s="35" t="str">
        <f t="shared" ca="1" si="868"/>
        <v/>
      </c>
      <c r="Y3684" s="2" t="str">
        <f t="shared" si="869"/>
        <v>Đã thanh toán</v>
      </c>
      <c r="Z3684" s="51">
        <f t="shared" si="864"/>
        <v>46066</v>
      </c>
      <c r="AA3684" s="51">
        <f t="shared" si="865"/>
        <v>46063</v>
      </c>
      <c r="AD3684" s="2" t="str">
        <f>VLOOKUP($A3684,MA_KH!$A:$Q,MA_KH!O$1,0)</f>
        <v>LOTTE</v>
      </c>
      <c r="AE3684" s="2" t="str">
        <f>VLOOKUP($A3684,MA_KH!$A:$Q,MA_KH!P$1,0)</f>
        <v>CÔNG TY CỔ PHẦN TRUNG TÂM THƯƠNG MẠI LOTTE VIỆT NAM</v>
      </c>
    </row>
    <row r="3685" spans="1:31" ht="25.5" hidden="1" customHeight="1" x14ac:dyDescent="0.2">
      <c r="A3685" s="30" t="s">
        <v>22010</v>
      </c>
      <c r="B3685" s="30" t="s">
        <v>4279</v>
      </c>
      <c r="C3685" s="37">
        <v>46066</v>
      </c>
      <c r="D3685" s="30" t="s">
        <v>24506</v>
      </c>
      <c r="E3685" s="37">
        <f t="shared" si="866"/>
        <v>46066</v>
      </c>
      <c r="F3685" s="30">
        <v>249</v>
      </c>
      <c r="G3685" s="30" t="s">
        <v>24507</v>
      </c>
      <c r="H3685" s="38">
        <v>820278</v>
      </c>
      <c r="I3685" s="67">
        <v>0</v>
      </c>
      <c r="J3685" s="38">
        <v>0</v>
      </c>
      <c r="K3685" s="38">
        <v>820278</v>
      </c>
      <c r="L3685" s="68" t="s">
        <v>22850</v>
      </c>
      <c r="M3685" s="6">
        <v>46063</v>
      </c>
      <c r="O3685" s="35">
        <f>IF(Table1[[#This Row],[Phân loại]]="Tồn đầu kỳ",Table1[[#This Row],[Tổng giá trị]],0)</f>
        <v>0</v>
      </c>
      <c r="P3685" s="7">
        <f>IF(Table1[[#This Row],[Số còn phải thu ĐK]]&lt;&gt;0,0,IF(Table1[[#This Row],[Phân loại]]="Bán hàng",Table1[[#This Row],[Tổng giá trị]],-Table1[[#This Row],[Tổng giá trị]]))</f>
        <v>-820278</v>
      </c>
      <c r="Q3685" s="35">
        <f t="shared" si="867"/>
        <v>-820278</v>
      </c>
      <c r="R3685" s="7">
        <f>Table1[[#This Row],[Số còn phải thu ĐK]]+Table1[[#This Row],[Giá Trị HD sau CK]]-Table1[[#This Row],[Số tiền đã thu]]</f>
        <v>0</v>
      </c>
      <c r="S3685" s="6">
        <f>IF(Table1[[#This Row],[Ngày hóa đơn]]&lt;&gt;"",Table1[[#This Row],[Ngày hóa đơn]],IF(Table1[[#This Row],[Ngày hạch toán]]&lt;&gt;"",Table1[[#This Row],[Ngày hạch toán]],""))</f>
        <v>46066</v>
      </c>
      <c r="T3685" s="7"/>
      <c r="U3685" s="6">
        <f>IF(Table1[[#This Row],[Ngày tính CN]]="","",S3685+T3685)</f>
        <v>46066</v>
      </c>
      <c r="V3685" s="35">
        <f ca="1">IF(Table1[[#This Row],[Hạn thanh toán]]="","",IF((U3685-NOW())&lt;0,0,(U3685-NOW())))</f>
        <v>0</v>
      </c>
      <c r="W3685" s="35"/>
      <c r="X3685" s="35" t="str">
        <f t="shared" ca="1" si="868"/>
        <v/>
      </c>
      <c r="Y3685" s="2" t="str">
        <f t="shared" si="869"/>
        <v>Đã thanh toán</v>
      </c>
      <c r="Z3685" s="51">
        <f t="shared" si="864"/>
        <v>46066</v>
      </c>
      <c r="AA3685" s="51">
        <f t="shared" si="865"/>
        <v>46063</v>
      </c>
      <c r="AD3685" s="2" t="str">
        <f>VLOOKUP($A3685,MA_KH!$A:$Q,MA_KH!O$1,0)</f>
        <v>LOTTE</v>
      </c>
      <c r="AE3685" s="2" t="str">
        <f>VLOOKUP($A3685,MA_KH!$A:$Q,MA_KH!P$1,0)</f>
        <v>CÔNG TY CỔ PHẦN TRUNG TÂM THƯƠNG MẠI LOTTE VIỆT NAM</v>
      </c>
    </row>
    <row r="3686" spans="1:31" ht="25.5" hidden="1" customHeight="1" x14ac:dyDescent="0.2">
      <c r="A3686" s="30" t="s">
        <v>22010</v>
      </c>
      <c r="B3686" s="30" t="s">
        <v>4279</v>
      </c>
      <c r="C3686" s="37">
        <v>46066</v>
      </c>
      <c r="D3686" s="30" t="s">
        <v>24506</v>
      </c>
      <c r="E3686" s="37">
        <f t="shared" si="866"/>
        <v>46066</v>
      </c>
      <c r="F3686" s="30">
        <v>249</v>
      </c>
      <c r="G3686" s="30" t="s">
        <v>24508</v>
      </c>
      <c r="H3686" s="38">
        <v>65622</v>
      </c>
      <c r="I3686" s="67">
        <v>0</v>
      </c>
      <c r="J3686" s="38">
        <v>0</v>
      </c>
      <c r="K3686" s="38">
        <v>65622</v>
      </c>
      <c r="L3686" s="68" t="s">
        <v>22850</v>
      </c>
      <c r="M3686" s="6">
        <v>46063</v>
      </c>
      <c r="O3686" s="35">
        <f>IF(Table1[[#This Row],[Phân loại]]="Tồn đầu kỳ",Table1[[#This Row],[Tổng giá trị]],0)</f>
        <v>0</v>
      </c>
      <c r="P3686" s="7">
        <f>IF(Table1[[#This Row],[Số còn phải thu ĐK]]&lt;&gt;0,0,IF(Table1[[#This Row],[Phân loại]]="Bán hàng",Table1[[#This Row],[Tổng giá trị]],-Table1[[#This Row],[Tổng giá trị]]))</f>
        <v>-65622</v>
      </c>
      <c r="Q3686" s="35">
        <f t="shared" si="867"/>
        <v>-65622</v>
      </c>
      <c r="R3686" s="7">
        <f>Table1[[#This Row],[Số còn phải thu ĐK]]+Table1[[#This Row],[Giá Trị HD sau CK]]-Table1[[#This Row],[Số tiền đã thu]]</f>
        <v>0</v>
      </c>
      <c r="S3686" s="6">
        <f>IF(Table1[[#This Row],[Ngày hóa đơn]]&lt;&gt;"",Table1[[#This Row],[Ngày hóa đơn]],IF(Table1[[#This Row],[Ngày hạch toán]]&lt;&gt;"",Table1[[#This Row],[Ngày hạch toán]],""))</f>
        <v>46066</v>
      </c>
      <c r="T3686" s="7"/>
      <c r="U3686" s="6">
        <f>IF(Table1[[#This Row],[Ngày tính CN]]="","",S3686+T3686)</f>
        <v>46066</v>
      </c>
      <c r="V3686" s="35">
        <f ca="1">IF(Table1[[#This Row],[Hạn thanh toán]]="","",IF((U3686-NOW())&lt;0,0,(U3686-NOW())))</f>
        <v>0</v>
      </c>
      <c r="W3686" s="35"/>
      <c r="X3686" s="35" t="str">
        <f t="shared" ca="1" si="868"/>
        <v/>
      </c>
      <c r="Y3686" s="2" t="str">
        <f t="shared" si="869"/>
        <v>Đã thanh toán</v>
      </c>
      <c r="Z3686" s="51">
        <f t="shared" si="864"/>
        <v>46066</v>
      </c>
      <c r="AA3686" s="51">
        <f t="shared" si="865"/>
        <v>46063</v>
      </c>
      <c r="AD3686" s="2" t="str">
        <f>VLOOKUP($A3686,MA_KH!$A:$Q,MA_KH!O$1,0)</f>
        <v>LOTTE</v>
      </c>
      <c r="AE3686" s="2" t="str">
        <f>VLOOKUP($A3686,MA_KH!$A:$Q,MA_KH!P$1,0)</f>
        <v>CÔNG TY CỔ PHẦN TRUNG TÂM THƯƠNG MẠI LOTTE VIỆT NAM</v>
      </c>
    </row>
    <row r="3687" spans="1:31" ht="25.5" hidden="1" customHeight="1" x14ac:dyDescent="0.2">
      <c r="A3687" s="30" t="s">
        <v>22009</v>
      </c>
      <c r="B3687" s="30" t="s">
        <v>4283</v>
      </c>
      <c r="C3687" s="37">
        <v>46066</v>
      </c>
      <c r="D3687" s="30" t="s">
        <v>24509</v>
      </c>
      <c r="E3687" s="37">
        <f t="shared" si="866"/>
        <v>46066</v>
      </c>
      <c r="F3687" s="30">
        <v>248</v>
      </c>
      <c r="G3687" s="30" t="s">
        <v>24510</v>
      </c>
      <c r="H3687" s="38">
        <v>443359</v>
      </c>
      <c r="I3687" s="67">
        <v>0</v>
      </c>
      <c r="J3687" s="38">
        <v>0</v>
      </c>
      <c r="K3687" s="38">
        <v>443359</v>
      </c>
      <c r="L3687" s="68" t="s">
        <v>22850</v>
      </c>
      <c r="M3687" s="6">
        <v>46063</v>
      </c>
      <c r="O3687" s="35">
        <f>IF(Table1[[#This Row],[Phân loại]]="Tồn đầu kỳ",Table1[[#This Row],[Tổng giá trị]],0)</f>
        <v>0</v>
      </c>
      <c r="P3687" s="7">
        <f>IF(Table1[[#This Row],[Số còn phải thu ĐK]]&lt;&gt;0,0,IF(Table1[[#This Row],[Phân loại]]="Bán hàng",Table1[[#This Row],[Tổng giá trị]],-Table1[[#This Row],[Tổng giá trị]]))</f>
        <v>-443359</v>
      </c>
      <c r="Q3687" s="35">
        <f t="shared" si="867"/>
        <v>-443359</v>
      </c>
      <c r="R3687" s="7">
        <f>Table1[[#This Row],[Số còn phải thu ĐK]]+Table1[[#This Row],[Giá Trị HD sau CK]]-Table1[[#This Row],[Số tiền đã thu]]</f>
        <v>0</v>
      </c>
      <c r="S3687" s="6">
        <f>IF(Table1[[#This Row],[Ngày hóa đơn]]&lt;&gt;"",Table1[[#This Row],[Ngày hóa đơn]],IF(Table1[[#This Row],[Ngày hạch toán]]&lt;&gt;"",Table1[[#This Row],[Ngày hạch toán]],""))</f>
        <v>46066</v>
      </c>
      <c r="T3687" s="7"/>
      <c r="U3687" s="6">
        <f>IF(Table1[[#This Row],[Ngày tính CN]]="","",S3687+T3687)</f>
        <v>46066</v>
      </c>
      <c r="V3687" s="35">
        <f ca="1">IF(Table1[[#This Row],[Hạn thanh toán]]="","",IF((U3687-NOW())&lt;0,0,(U3687-NOW())))</f>
        <v>0</v>
      </c>
      <c r="W3687" s="35"/>
      <c r="X3687" s="35" t="str">
        <f t="shared" ca="1" si="868"/>
        <v/>
      </c>
      <c r="Y3687" s="2" t="str">
        <f t="shared" si="869"/>
        <v>Đã thanh toán</v>
      </c>
      <c r="Z3687" s="51">
        <f t="shared" si="864"/>
        <v>46066</v>
      </c>
      <c r="AA3687" s="51">
        <f t="shared" si="865"/>
        <v>46063</v>
      </c>
      <c r="AD3687" s="2" t="str">
        <f>VLOOKUP($A3687,MA_KH!$A:$Q,MA_KH!O$1,0)</f>
        <v>LOTTE</v>
      </c>
      <c r="AE3687" s="2" t="str">
        <f>VLOOKUP($A3687,MA_KH!$A:$Q,MA_KH!P$1,0)</f>
        <v>CÔNG TY CỔ PHẦN TRUNG TÂM THƯƠNG MẠI LOTTE VIỆT NAM</v>
      </c>
    </row>
    <row r="3688" spans="1:31" ht="25.5" hidden="1" customHeight="1" x14ac:dyDescent="0.2">
      <c r="A3688" s="30" t="s">
        <v>22009</v>
      </c>
      <c r="B3688" s="30" t="s">
        <v>4283</v>
      </c>
      <c r="C3688" s="37">
        <v>46066</v>
      </c>
      <c r="D3688" s="30" t="s">
        <v>24509</v>
      </c>
      <c r="E3688" s="37">
        <f t="shared" si="866"/>
        <v>46066</v>
      </c>
      <c r="F3688" s="30">
        <v>248</v>
      </c>
      <c r="G3688" s="30" t="s">
        <v>24511</v>
      </c>
      <c r="H3688" s="38">
        <v>35469</v>
      </c>
      <c r="I3688" s="67">
        <v>0</v>
      </c>
      <c r="J3688" s="38">
        <v>0</v>
      </c>
      <c r="K3688" s="38">
        <v>35469</v>
      </c>
      <c r="L3688" s="68" t="s">
        <v>22850</v>
      </c>
      <c r="M3688" s="6">
        <v>46063</v>
      </c>
      <c r="O3688" s="35">
        <f>IF(Table1[[#This Row],[Phân loại]]="Tồn đầu kỳ",Table1[[#This Row],[Tổng giá trị]],0)</f>
        <v>0</v>
      </c>
      <c r="P3688" s="7">
        <f>IF(Table1[[#This Row],[Số còn phải thu ĐK]]&lt;&gt;0,0,IF(Table1[[#This Row],[Phân loại]]="Bán hàng",Table1[[#This Row],[Tổng giá trị]],-Table1[[#This Row],[Tổng giá trị]]))</f>
        <v>-35469</v>
      </c>
      <c r="Q3688" s="35">
        <f t="shared" si="867"/>
        <v>-35469</v>
      </c>
      <c r="R3688" s="7">
        <f>Table1[[#This Row],[Số còn phải thu ĐK]]+Table1[[#This Row],[Giá Trị HD sau CK]]-Table1[[#This Row],[Số tiền đã thu]]</f>
        <v>0</v>
      </c>
      <c r="S3688" s="6">
        <f>IF(Table1[[#This Row],[Ngày hóa đơn]]&lt;&gt;"",Table1[[#This Row],[Ngày hóa đơn]],IF(Table1[[#This Row],[Ngày hạch toán]]&lt;&gt;"",Table1[[#This Row],[Ngày hạch toán]],""))</f>
        <v>46066</v>
      </c>
      <c r="T3688" s="7"/>
      <c r="U3688" s="6">
        <f>IF(Table1[[#This Row],[Ngày tính CN]]="","",S3688+T3688)</f>
        <v>46066</v>
      </c>
      <c r="V3688" s="35">
        <f ca="1">IF(Table1[[#This Row],[Hạn thanh toán]]="","",IF((U3688-NOW())&lt;0,0,(U3688-NOW())))</f>
        <v>0</v>
      </c>
      <c r="W3688" s="35"/>
      <c r="X3688" s="35" t="str">
        <f t="shared" ca="1" si="868"/>
        <v/>
      </c>
      <c r="Y3688" s="2" t="str">
        <f t="shared" si="869"/>
        <v>Đã thanh toán</v>
      </c>
      <c r="Z3688" s="51">
        <f t="shared" si="864"/>
        <v>46066</v>
      </c>
      <c r="AA3688" s="51">
        <f t="shared" si="865"/>
        <v>46063</v>
      </c>
      <c r="AD3688" s="2" t="str">
        <f>VLOOKUP($A3688,MA_KH!$A:$Q,MA_KH!O$1,0)</f>
        <v>LOTTE</v>
      </c>
      <c r="AE3688" s="2" t="str">
        <f>VLOOKUP($A3688,MA_KH!$A:$Q,MA_KH!P$1,0)</f>
        <v>CÔNG TY CỔ PHẦN TRUNG TÂM THƯƠNG MẠI LOTTE VIỆT NAM</v>
      </c>
    </row>
    <row r="3689" spans="1:31" ht="25.5" hidden="1" customHeight="1" x14ac:dyDescent="0.2">
      <c r="A3689" s="30" t="s">
        <v>22012</v>
      </c>
      <c r="B3689" s="30" t="s">
        <v>4423</v>
      </c>
      <c r="C3689" s="37">
        <v>46066</v>
      </c>
      <c r="D3689" s="30" t="s">
        <v>24512</v>
      </c>
      <c r="E3689" s="37">
        <f t="shared" si="866"/>
        <v>46066</v>
      </c>
      <c r="F3689" s="30">
        <v>247</v>
      </c>
      <c r="G3689" s="30" t="s">
        <v>24513</v>
      </c>
      <c r="H3689" s="38">
        <v>741863</v>
      </c>
      <c r="I3689" s="67">
        <v>0</v>
      </c>
      <c r="J3689" s="38">
        <v>0</v>
      </c>
      <c r="K3689" s="38">
        <v>741863</v>
      </c>
      <c r="L3689" s="68" t="s">
        <v>22850</v>
      </c>
      <c r="M3689" s="6">
        <v>46063</v>
      </c>
      <c r="O3689" s="35">
        <f>IF(Table1[[#This Row],[Phân loại]]="Tồn đầu kỳ",Table1[[#This Row],[Tổng giá trị]],0)</f>
        <v>0</v>
      </c>
      <c r="P3689" s="7">
        <f>IF(Table1[[#This Row],[Số còn phải thu ĐK]]&lt;&gt;0,0,IF(Table1[[#This Row],[Phân loại]]="Bán hàng",Table1[[#This Row],[Tổng giá trị]],-Table1[[#This Row],[Tổng giá trị]]))</f>
        <v>-741863</v>
      </c>
      <c r="Q3689" s="35">
        <f t="shared" si="867"/>
        <v>-741863</v>
      </c>
      <c r="R3689" s="7">
        <f>Table1[[#This Row],[Số còn phải thu ĐK]]+Table1[[#This Row],[Giá Trị HD sau CK]]-Table1[[#This Row],[Số tiền đã thu]]</f>
        <v>0</v>
      </c>
      <c r="S3689" s="6">
        <f>IF(Table1[[#This Row],[Ngày hóa đơn]]&lt;&gt;"",Table1[[#This Row],[Ngày hóa đơn]],IF(Table1[[#This Row],[Ngày hạch toán]]&lt;&gt;"",Table1[[#This Row],[Ngày hạch toán]],""))</f>
        <v>46066</v>
      </c>
      <c r="T3689" s="7"/>
      <c r="U3689" s="6">
        <f>IF(Table1[[#This Row],[Ngày tính CN]]="","",S3689+T3689)</f>
        <v>46066</v>
      </c>
      <c r="V3689" s="35">
        <f ca="1">IF(Table1[[#This Row],[Hạn thanh toán]]="","",IF((U3689-NOW())&lt;0,0,(U3689-NOW())))</f>
        <v>0</v>
      </c>
      <c r="W3689" s="35"/>
      <c r="X3689" s="35" t="str">
        <f t="shared" ca="1" si="868"/>
        <v/>
      </c>
      <c r="Y3689" s="2" t="str">
        <f t="shared" si="869"/>
        <v>Đã thanh toán</v>
      </c>
      <c r="Z3689" s="51">
        <f t="shared" si="864"/>
        <v>46066</v>
      </c>
      <c r="AA3689" s="51">
        <f t="shared" si="865"/>
        <v>46063</v>
      </c>
      <c r="AD3689" s="2" t="str">
        <f>VLOOKUP($A3689,MA_KH!$A:$Q,MA_KH!O$1,0)</f>
        <v>LOTTE</v>
      </c>
      <c r="AE3689" s="2" t="str">
        <f>VLOOKUP($A3689,MA_KH!$A:$Q,MA_KH!P$1,0)</f>
        <v>CÔNG TY CỔ PHẦN TRUNG TÂM THƯƠNG MẠI LOTTE VIỆT NAM</v>
      </c>
    </row>
    <row r="3690" spans="1:31" ht="25.5" hidden="1" customHeight="1" x14ac:dyDescent="0.2">
      <c r="A3690" s="30" t="s">
        <v>22012</v>
      </c>
      <c r="B3690" s="30" t="s">
        <v>4423</v>
      </c>
      <c r="C3690" s="37">
        <v>46066</v>
      </c>
      <c r="D3690" s="30" t="s">
        <v>24512</v>
      </c>
      <c r="E3690" s="37">
        <f t="shared" si="866"/>
        <v>46066</v>
      </c>
      <c r="F3690" s="30">
        <v>247</v>
      </c>
      <c r="G3690" s="30" t="s">
        <v>24514</v>
      </c>
      <c r="H3690" s="38">
        <v>59349</v>
      </c>
      <c r="I3690" s="67">
        <v>0</v>
      </c>
      <c r="J3690" s="38">
        <v>0</v>
      </c>
      <c r="K3690" s="38">
        <v>59349</v>
      </c>
      <c r="L3690" s="68" t="s">
        <v>22850</v>
      </c>
      <c r="M3690" s="6">
        <v>46063</v>
      </c>
      <c r="O3690" s="35">
        <f>IF(Table1[[#This Row],[Phân loại]]="Tồn đầu kỳ",Table1[[#This Row],[Tổng giá trị]],0)</f>
        <v>0</v>
      </c>
      <c r="P3690" s="7">
        <f>IF(Table1[[#This Row],[Số còn phải thu ĐK]]&lt;&gt;0,0,IF(Table1[[#This Row],[Phân loại]]="Bán hàng",Table1[[#This Row],[Tổng giá trị]],-Table1[[#This Row],[Tổng giá trị]]))</f>
        <v>-59349</v>
      </c>
      <c r="Q3690" s="35">
        <f t="shared" si="867"/>
        <v>-59349</v>
      </c>
      <c r="R3690" s="7">
        <f>Table1[[#This Row],[Số còn phải thu ĐK]]+Table1[[#This Row],[Giá Trị HD sau CK]]-Table1[[#This Row],[Số tiền đã thu]]</f>
        <v>0</v>
      </c>
      <c r="S3690" s="6">
        <f>IF(Table1[[#This Row],[Ngày hóa đơn]]&lt;&gt;"",Table1[[#This Row],[Ngày hóa đơn]],IF(Table1[[#This Row],[Ngày hạch toán]]&lt;&gt;"",Table1[[#This Row],[Ngày hạch toán]],""))</f>
        <v>46066</v>
      </c>
      <c r="T3690" s="7"/>
      <c r="U3690" s="6">
        <f>IF(Table1[[#This Row],[Ngày tính CN]]="","",S3690+T3690)</f>
        <v>46066</v>
      </c>
      <c r="V3690" s="35">
        <f ca="1">IF(Table1[[#This Row],[Hạn thanh toán]]="","",IF((U3690-NOW())&lt;0,0,(U3690-NOW())))</f>
        <v>0</v>
      </c>
      <c r="W3690" s="35"/>
      <c r="X3690" s="35" t="str">
        <f t="shared" ca="1" si="868"/>
        <v/>
      </c>
      <c r="Y3690" s="2" t="str">
        <f t="shared" si="869"/>
        <v>Đã thanh toán</v>
      </c>
      <c r="Z3690" s="51">
        <f t="shared" si="864"/>
        <v>46066</v>
      </c>
      <c r="AA3690" s="51">
        <f t="shared" si="865"/>
        <v>46063</v>
      </c>
      <c r="AD3690" s="2" t="str">
        <f>VLOOKUP($A3690,MA_KH!$A:$Q,MA_KH!O$1,0)</f>
        <v>LOTTE</v>
      </c>
      <c r="AE3690" s="2" t="str">
        <f>VLOOKUP($A3690,MA_KH!$A:$Q,MA_KH!P$1,0)</f>
        <v>CÔNG TY CỔ PHẦN TRUNG TÂM THƯƠNG MẠI LOTTE VIỆT NAM</v>
      </c>
    </row>
    <row r="3691" spans="1:31" ht="25.5" hidden="1" customHeight="1" x14ac:dyDescent="0.2">
      <c r="A3691" s="30" t="s">
        <v>22013</v>
      </c>
      <c r="B3691" s="30" t="s">
        <v>4421</v>
      </c>
      <c r="C3691" s="37">
        <v>46066</v>
      </c>
      <c r="D3691" s="30" t="s">
        <v>24515</v>
      </c>
      <c r="E3691" s="37">
        <f t="shared" si="866"/>
        <v>46066</v>
      </c>
      <c r="F3691" s="30">
        <v>246</v>
      </c>
      <c r="G3691" s="30" t="s">
        <v>24516</v>
      </c>
      <c r="H3691" s="38">
        <v>535644</v>
      </c>
      <c r="I3691" s="67">
        <v>0</v>
      </c>
      <c r="J3691" s="38">
        <v>0</v>
      </c>
      <c r="K3691" s="38">
        <v>535644</v>
      </c>
      <c r="L3691" s="68" t="s">
        <v>22850</v>
      </c>
      <c r="M3691" s="6">
        <v>46063</v>
      </c>
      <c r="O3691" s="35">
        <f>IF(Table1[[#This Row],[Phân loại]]="Tồn đầu kỳ",Table1[[#This Row],[Tổng giá trị]],0)</f>
        <v>0</v>
      </c>
      <c r="P3691" s="7">
        <f>IF(Table1[[#This Row],[Số còn phải thu ĐK]]&lt;&gt;0,0,IF(Table1[[#This Row],[Phân loại]]="Bán hàng",Table1[[#This Row],[Tổng giá trị]],-Table1[[#This Row],[Tổng giá trị]]))</f>
        <v>-535644</v>
      </c>
      <c r="Q3691" s="35">
        <f t="shared" si="867"/>
        <v>-535644</v>
      </c>
      <c r="R3691" s="7">
        <f>Table1[[#This Row],[Số còn phải thu ĐK]]+Table1[[#This Row],[Giá Trị HD sau CK]]-Table1[[#This Row],[Số tiền đã thu]]</f>
        <v>0</v>
      </c>
      <c r="S3691" s="6">
        <f>IF(Table1[[#This Row],[Ngày hóa đơn]]&lt;&gt;"",Table1[[#This Row],[Ngày hóa đơn]],IF(Table1[[#This Row],[Ngày hạch toán]]&lt;&gt;"",Table1[[#This Row],[Ngày hạch toán]],""))</f>
        <v>46066</v>
      </c>
      <c r="T3691" s="7"/>
      <c r="U3691" s="6">
        <f>IF(Table1[[#This Row],[Ngày tính CN]]="","",S3691+T3691)</f>
        <v>46066</v>
      </c>
      <c r="V3691" s="35">
        <f ca="1">IF(Table1[[#This Row],[Hạn thanh toán]]="","",IF((U3691-NOW())&lt;0,0,(U3691-NOW())))</f>
        <v>0</v>
      </c>
      <c r="W3691" s="35"/>
      <c r="X3691" s="35" t="str">
        <f t="shared" ca="1" si="868"/>
        <v/>
      </c>
      <c r="Y3691" s="2" t="str">
        <f t="shared" si="869"/>
        <v>Đã thanh toán</v>
      </c>
      <c r="Z3691" s="51">
        <f t="shared" si="864"/>
        <v>46066</v>
      </c>
      <c r="AA3691" s="51">
        <f t="shared" si="865"/>
        <v>46063</v>
      </c>
      <c r="AD3691" s="2" t="str">
        <f>VLOOKUP($A3691,MA_KH!$A:$Q,MA_KH!O$1,0)</f>
        <v>LOTTE</v>
      </c>
      <c r="AE3691" s="2" t="str">
        <f>VLOOKUP($A3691,MA_KH!$A:$Q,MA_KH!P$1,0)</f>
        <v>CÔNG TY CỔ PHẦN TRUNG TÂM THƯƠNG MẠI LOTTE VIỆT NAM</v>
      </c>
    </row>
    <row r="3692" spans="1:31" ht="25.5" hidden="1" customHeight="1" x14ac:dyDescent="0.2">
      <c r="A3692" s="30" t="s">
        <v>22013</v>
      </c>
      <c r="B3692" s="30" t="s">
        <v>4421</v>
      </c>
      <c r="C3692" s="37">
        <v>46066</v>
      </c>
      <c r="D3692" s="30" t="s">
        <v>24515</v>
      </c>
      <c r="E3692" s="37">
        <f t="shared" si="866"/>
        <v>46066</v>
      </c>
      <c r="F3692" s="30">
        <v>246</v>
      </c>
      <c r="G3692" s="30" t="s">
        <v>24517</v>
      </c>
      <c r="H3692" s="38">
        <v>42852</v>
      </c>
      <c r="I3692" s="67">
        <v>0</v>
      </c>
      <c r="J3692" s="38">
        <v>0</v>
      </c>
      <c r="K3692" s="38">
        <v>42852</v>
      </c>
      <c r="L3692" s="68" t="s">
        <v>22850</v>
      </c>
      <c r="M3692" s="6">
        <v>46063</v>
      </c>
      <c r="O3692" s="35">
        <f>IF(Table1[[#This Row],[Phân loại]]="Tồn đầu kỳ",Table1[[#This Row],[Tổng giá trị]],0)</f>
        <v>0</v>
      </c>
      <c r="P3692" s="7">
        <f>IF(Table1[[#This Row],[Số còn phải thu ĐK]]&lt;&gt;0,0,IF(Table1[[#This Row],[Phân loại]]="Bán hàng",Table1[[#This Row],[Tổng giá trị]],-Table1[[#This Row],[Tổng giá trị]]))</f>
        <v>-42852</v>
      </c>
      <c r="Q3692" s="35">
        <f t="shared" si="867"/>
        <v>-42852</v>
      </c>
      <c r="R3692" s="7">
        <f>Table1[[#This Row],[Số còn phải thu ĐK]]+Table1[[#This Row],[Giá Trị HD sau CK]]-Table1[[#This Row],[Số tiền đã thu]]</f>
        <v>0</v>
      </c>
      <c r="S3692" s="6">
        <f>IF(Table1[[#This Row],[Ngày hóa đơn]]&lt;&gt;"",Table1[[#This Row],[Ngày hóa đơn]],IF(Table1[[#This Row],[Ngày hạch toán]]&lt;&gt;"",Table1[[#This Row],[Ngày hạch toán]],""))</f>
        <v>46066</v>
      </c>
      <c r="T3692" s="7"/>
      <c r="U3692" s="6">
        <f>IF(Table1[[#This Row],[Ngày tính CN]]="","",S3692+T3692)</f>
        <v>46066</v>
      </c>
      <c r="V3692" s="35">
        <f ca="1">IF(Table1[[#This Row],[Hạn thanh toán]]="","",IF((U3692-NOW())&lt;0,0,(U3692-NOW())))</f>
        <v>0</v>
      </c>
      <c r="W3692" s="35"/>
      <c r="X3692" s="35" t="str">
        <f t="shared" ca="1" si="868"/>
        <v/>
      </c>
      <c r="Y3692" s="2" t="str">
        <f t="shared" si="869"/>
        <v>Đã thanh toán</v>
      </c>
      <c r="Z3692" s="51">
        <f t="shared" si="864"/>
        <v>46066</v>
      </c>
      <c r="AA3692" s="51">
        <f t="shared" si="865"/>
        <v>46063</v>
      </c>
      <c r="AD3692" s="2" t="str">
        <f>VLOOKUP($A3692,MA_KH!$A:$Q,MA_KH!O$1,0)</f>
        <v>LOTTE</v>
      </c>
      <c r="AE3692" s="2" t="str">
        <f>VLOOKUP($A3692,MA_KH!$A:$Q,MA_KH!P$1,0)</f>
        <v>CÔNG TY CỔ PHẦN TRUNG TÂM THƯƠNG MẠI LOTTE VIỆT NAM</v>
      </c>
    </row>
    <row r="3693" spans="1:31" ht="25.5" hidden="1" customHeight="1" x14ac:dyDescent="0.2">
      <c r="A3693" s="30" t="s">
        <v>22016</v>
      </c>
      <c r="B3693" s="30" t="s">
        <v>4289</v>
      </c>
      <c r="C3693" s="37">
        <v>46066</v>
      </c>
      <c r="D3693" s="30" t="s">
        <v>24518</v>
      </c>
      <c r="E3693" s="37">
        <f t="shared" si="866"/>
        <v>46066</v>
      </c>
      <c r="F3693" s="30">
        <v>245</v>
      </c>
      <c r="G3693" s="30" t="s">
        <v>24519</v>
      </c>
      <c r="H3693" s="38">
        <v>497633</v>
      </c>
      <c r="I3693" s="67">
        <v>0</v>
      </c>
      <c r="J3693" s="38">
        <v>0</v>
      </c>
      <c r="K3693" s="38">
        <v>497633</v>
      </c>
      <c r="L3693" s="68" t="s">
        <v>22850</v>
      </c>
      <c r="M3693" s="6">
        <v>46063</v>
      </c>
      <c r="O3693" s="35">
        <f>IF(Table1[[#This Row],[Phân loại]]="Tồn đầu kỳ",Table1[[#This Row],[Tổng giá trị]],0)</f>
        <v>0</v>
      </c>
      <c r="P3693" s="7">
        <f>IF(Table1[[#This Row],[Số còn phải thu ĐK]]&lt;&gt;0,0,IF(Table1[[#This Row],[Phân loại]]="Bán hàng",Table1[[#This Row],[Tổng giá trị]],-Table1[[#This Row],[Tổng giá trị]]))</f>
        <v>-497633</v>
      </c>
      <c r="Q3693" s="35">
        <f t="shared" si="867"/>
        <v>-497633</v>
      </c>
      <c r="R3693" s="7">
        <f>Table1[[#This Row],[Số còn phải thu ĐK]]+Table1[[#This Row],[Giá Trị HD sau CK]]-Table1[[#This Row],[Số tiền đã thu]]</f>
        <v>0</v>
      </c>
      <c r="S3693" s="6">
        <f>IF(Table1[[#This Row],[Ngày hóa đơn]]&lt;&gt;"",Table1[[#This Row],[Ngày hóa đơn]],IF(Table1[[#This Row],[Ngày hạch toán]]&lt;&gt;"",Table1[[#This Row],[Ngày hạch toán]],""))</f>
        <v>46066</v>
      </c>
      <c r="T3693" s="7"/>
      <c r="U3693" s="6">
        <f>IF(Table1[[#This Row],[Ngày tính CN]]="","",S3693+T3693)</f>
        <v>46066</v>
      </c>
      <c r="V3693" s="35">
        <f ca="1">IF(Table1[[#This Row],[Hạn thanh toán]]="","",IF((U3693-NOW())&lt;0,0,(U3693-NOW())))</f>
        <v>0</v>
      </c>
      <c r="W3693" s="35"/>
      <c r="X3693" s="35" t="str">
        <f t="shared" ca="1" si="868"/>
        <v/>
      </c>
      <c r="Y3693" s="2" t="str">
        <f t="shared" si="869"/>
        <v>Đã thanh toán</v>
      </c>
      <c r="Z3693" s="51">
        <f t="shared" si="864"/>
        <v>46066</v>
      </c>
      <c r="AA3693" s="51">
        <f t="shared" si="865"/>
        <v>46063</v>
      </c>
      <c r="AD3693" s="2" t="str">
        <f>VLOOKUP($A3693,MA_KH!$A:$Q,MA_KH!O$1,0)</f>
        <v>LOTTE</v>
      </c>
      <c r="AE3693" s="2" t="str">
        <f>VLOOKUP($A3693,MA_KH!$A:$Q,MA_KH!P$1,0)</f>
        <v>CÔNG TY CỔ PHẦN TRUNG TÂM THƯƠNG MẠI LOTTE VIỆT NAM</v>
      </c>
    </row>
    <row r="3694" spans="1:31" ht="25.5" hidden="1" customHeight="1" x14ac:dyDescent="0.2">
      <c r="A3694" s="30" t="s">
        <v>22016</v>
      </c>
      <c r="B3694" s="30" t="s">
        <v>4289</v>
      </c>
      <c r="C3694" s="37">
        <v>46066</v>
      </c>
      <c r="D3694" s="30" t="s">
        <v>24518</v>
      </c>
      <c r="E3694" s="37">
        <f t="shared" si="866"/>
        <v>46066</v>
      </c>
      <c r="F3694" s="30">
        <v>245</v>
      </c>
      <c r="G3694" s="30" t="s">
        <v>24520</v>
      </c>
      <c r="H3694" s="38">
        <v>39811</v>
      </c>
      <c r="I3694" s="67">
        <v>0</v>
      </c>
      <c r="J3694" s="38">
        <v>0</v>
      </c>
      <c r="K3694" s="38">
        <v>39811</v>
      </c>
      <c r="L3694" s="68" t="s">
        <v>22850</v>
      </c>
      <c r="M3694" s="6">
        <v>46063</v>
      </c>
      <c r="O3694" s="35">
        <f>IF(Table1[[#This Row],[Phân loại]]="Tồn đầu kỳ",Table1[[#This Row],[Tổng giá trị]],0)</f>
        <v>0</v>
      </c>
      <c r="P3694" s="7">
        <f>IF(Table1[[#This Row],[Số còn phải thu ĐK]]&lt;&gt;0,0,IF(Table1[[#This Row],[Phân loại]]="Bán hàng",Table1[[#This Row],[Tổng giá trị]],-Table1[[#This Row],[Tổng giá trị]]))</f>
        <v>-39811</v>
      </c>
      <c r="Q3694" s="35">
        <f t="shared" si="867"/>
        <v>-39811</v>
      </c>
      <c r="R3694" s="7">
        <f>Table1[[#This Row],[Số còn phải thu ĐK]]+Table1[[#This Row],[Giá Trị HD sau CK]]-Table1[[#This Row],[Số tiền đã thu]]</f>
        <v>0</v>
      </c>
      <c r="S3694" s="6">
        <f>IF(Table1[[#This Row],[Ngày hóa đơn]]&lt;&gt;"",Table1[[#This Row],[Ngày hóa đơn]],IF(Table1[[#This Row],[Ngày hạch toán]]&lt;&gt;"",Table1[[#This Row],[Ngày hạch toán]],""))</f>
        <v>46066</v>
      </c>
      <c r="T3694" s="7"/>
      <c r="U3694" s="6">
        <f>IF(Table1[[#This Row],[Ngày tính CN]]="","",S3694+T3694)</f>
        <v>46066</v>
      </c>
      <c r="V3694" s="35">
        <f ca="1">IF(Table1[[#This Row],[Hạn thanh toán]]="","",IF((U3694-NOW())&lt;0,0,(U3694-NOW())))</f>
        <v>0</v>
      </c>
      <c r="W3694" s="35"/>
      <c r="X3694" s="35" t="str">
        <f t="shared" ca="1" si="868"/>
        <v/>
      </c>
      <c r="Y3694" s="2" t="str">
        <f t="shared" si="869"/>
        <v>Đã thanh toán</v>
      </c>
      <c r="Z3694" s="51">
        <f t="shared" si="864"/>
        <v>46066</v>
      </c>
      <c r="AA3694" s="51">
        <f t="shared" si="865"/>
        <v>46063</v>
      </c>
      <c r="AD3694" s="2" t="str">
        <f>VLOOKUP($A3694,MA_KH!$A:$Q,MA_KH!O$1,0)</f>
        <v>LOTTE</v>
      </c>
      <c r="AE3694" s="2" t="str">
        <f>VLOOKUP($A3694,MA_KH!$A:$Q,MA_KH!P$1,0)</f>
        <v>CÔNG TY CỔ PHẦN TRUNG TÂM THƯƠNG MẠI LOTTE VIỆT NAM</v>
      </c>
    </row>
    <row r="3695" spans="1:31" ht="25.5" hidden="1" customHeight="1" x14ac:dyDescent="0.2">
      <c r="A3695" s="30" t="s">
        <v>22016</v>
      </c>
      <c r="B3695" s="30" t="s">
        <v>4289</v>
      </c>
      <c r="C3695" s="37">
        <v>46066</v>
      </c>
      <c r="D3695" s="30" t="s">
        <v>24521</v>
      </c>
      <c r="E3695" s="37">
        <f t="shared" si="866"/>
        <v>46066</v>
      </c>
      <c r="F3695" s="30">
        <v>244</v>
      </c>
      <c r="G3695" s="30" t="s">
        <v>24522</v>
      </c>
      <c r="H3695" s="38">
        <v>9919582</v>
      </c>
      <c r="I3695" s="67">
        <v>0</v>
      </c>
      <c r="J3695" s="38">
        <v>0</v>
      </c>
      <c r="K3695" s="38">
        <v>9919582</v>
      </c>
      <c r="L3695" s="68" t="s">
        <v>22850</v>
      </c>
      <c r="M3695" s="6">
        <v>46063</v>
      </c>
      <c r="O3695" s="35">
        <f>IF(Table1[[#This Row],[Phân loại]]="Tồn đầu kỳ",Table1[[#This Row],[Tổng giá trị]],0)</f>
        <v>0</v>
      </c>
      <c r="P3695" s="7">
        <f>IF(Table1[[#This Row],[Số còn phải thu ĐK]]&lt;&gt;0,0,IF(Table1[[#This Row],[Phân loại]]="Bán hàng",Table1[[#This Row],[Tổng giá trị]],-Table1[[#This Row],[Tổng giá trị]]))</f>
        <v>-9919582</v>
      </c>
      <c r="Q3695" s="35">
        <f t="shared" si="867"/>
        <v>-9919582</v>
      </c>
      <c r="R3695" s="7">
        <f>Table1[[#This Row],[Số còn phải thu ĐK]]+Table1[[#This Row],[Giá Trị HD sau CK]]-Table1[[#This Row],[Số tiền đã thu]]</f>
        <v>0</v>
      </c>
      <c r="S3695" s="6">
        <f>IF(Table1[[#This Row],[Ngày hóa đơn]]&lt;&gt;"",Table1[[#This Row],[Ngày hóa đơn]],IF(Table1[[#This Row],[Ngày hạch toán]]&lt;&gt;"",Table1[[#This Row],[Ngày hạch toán]],""))</f>
        <v>46066</v>
      </c>
      <c r="T3695" s="7"/>
      <c r="U3695" s="6">
        <f>IF(Table1[[#This Row],[Ngày tính CN]]="","",S3695+T3695)</f>
        <v>46066</v>
      </c>
      <c r="V3695" s="35">
        <f ca="1">IF(Table1[[#This Row],[Hạn thanh toán]]="","",IF((U3695-NOW())&lt;0,0,(U3695-NOW())))</f>
        <v>0</v>
      </c>
      <c r="W3695" s="35"/>
      <c r="X3695" s="35" t="str">
        <f t="shared" ca="1" si="868"/>
        <v/>
      </c>
      <c r="Y3695" s="2" t="str">
        <f t="shared" si="869"/>
        <v>Đã thanh toán</v>
      </c>
      <c r="Z3695" s="51">
        <f t="shared" si="864"/>
        <v>46066</v>
      </c>
      <c r="AA3695" s="51">
        <f t="shared" si="865"/>
        <v>46063</v>
      </c>
      <c r="AD3695" s="2" t="str">
        <f>VLOOKUP($A3695,MA_KH!$A:$Q,MA_KH!O$1,0)</f>
        <v>LOTTE</v>
      </c>
      <c r="AE3695" s="2" t="str">
        <f>VLOOKUP($A3695,MA_KH!$A:$Q,MA_KH!P$1,0)</f>
        <v>CÔNG TY CỔ PHẦN TRUNG TÂM THƯƠNG MẠI LOTTE VIỆT NAM</v>
      </c>
    </row>
    <row r="3696" spans="1:31" ht="25.5" hidden="1" customHeight="1" x14ac:dyDescent="0.2">
      <c r="A3696" s="30" t="s">
        <v>22016</v>
      </c>
      <c r="B3696" s="30" t="s">
        <v>4289</v>
      </c>
      <c r="C3696" s="37">
        <v>46066</v>
      </c>
      <c r="D3696" s="30" t="s">
        <v>24521</v>
      </c>
      <c r="E3696" s="37">
        <f t="shared" si="866"/>
        <v>46066</v>
      </c>
      <c r="F3696" s="30">
        <v>244</v>
      </c>
      <c r="G3696" s="30" t="s">
        <v>24523</v>
      </c>
      <c r="H3696" s="38">
        <v>793567</v>
      </c>
      <c r="I3696" s="67">
        <v>0</v>
      </c>
      <c r="J3696" s="38">
        <v>0</v>
      </c>
      <c r="K3696" s="38">
        <v>793567</v>
      </c>
      <c r="L3696" s="68" t="s">
        <v>22850</v>
      </c>
      <c r="M3696" s="6">
        <v>46063</v>
      </c>
      <c r="O3696" s="35">
        <f>IF(Table1[[#This Row],[Phân loại]]="Tồn đầu kỳ",Table1[[#This Row],[Tổng giá trị]],0)</f>
        <v>0</v>
      </c>
      <c r="P3696" s="7">
        <f>IF(Table1[[#This Row],[Số còn phải thu ĐK]]&lt;&gt;0,0,IF(Table1[[#This Row],[Phân loại]]="Bán hàng",Table1[[#This Row],[Tổng giá trị]],-Table1[[#This Row],[Tổng giá trị]]))</f>
        <v>-793567</v>
      </c>
      <c r="Q3696" s="35">
        <f t="shared" si="867"/>
        <v>-793567</v>
      </c>
      <c r="R3696" s="7">
        <f>Table1[[#This Row],[Số còn phải thu ĐK]]+Table1[[#This Row],[Giá Trị HD sau CK]]-Table1[[#This Row],[Số tiền đã thu]]</f>
        <v>0</v>
      </c>
      <c r="S3696" s="6">
        <f>IF(Table1[[#This Row],[Ngày hóa đơn]]&lt;&gt;"",Table1[[#This Row],[Ngày hóa đơn]],IF(Table1[[#This Row],[Ngày hạch toán]]&lt;&gt;"",Table1[[#This Row],[Ngày hạch toán]],""))</f>
        <v>46066</v>
      </c>
      <c r="T3696" s="7"/>
      <c r="U3696" s="6">
        <f>IF(Table1[[#This Row],[Ngày tính CN]]="","",S3696+T3696)</f>
        <v>46066</v>
      </c>
      <c r="V3696" s="35">
        <f ca="1">IF(Table1[[#This Row],[Hạn thanh toán]]="","",IF((U3696-NOW())&lt;0,0,(U3696-NOW())))</f>
        <v>0</v>
      </c>
      <c r="W3696" s="35"/>
      <c r="X3696" s="35" t="str">
        <f t="shared" ca="1" si="868"/>
        <v/>
      </c>
      <c r="Y3696" s="2" t="str">
        <f t="shared" si="869"/>
        <v>Đã thanh toán</v>
      </c>
      <c r="Z3696" s="51">
        <f t="shared" si="864"/>
        <v>46066</v>
      </c>
      <c r="AA3696" s="51">
        <f t="shared" si="865"/>
        <v>46063</v>
      </c>
      <c r="AD3696" s="2" t="str">
        <f>VLOOKUP($A3696,MA_KH!$A:$Q,MA_KH!O$1,0)</f>
        <v>LOTTE</v>
      </c>
      <c r="AE3696" s="2" t="str">
        <f>VLOOKUP($A3696,MA_KH!$A:$Q,MA_KH!P$1,0)</f>
        <v>CÔNG TY CỔ PHẦN TRUNG TÂM THƯƠNG MẠI LOTTE VIỆT NAM</v>
      </c>
    </row>
    <row r="3697" spans="1:31" ht="25.5" hidden="1" customHeight="1" x14ac:dyDescent="0.2">
      <c r="A3697" s="30" t="s">
        <v>22014</v>
      </c>
      <c r="B3697" s="30" t="s">
        <v>4178</v>
      </c>
      <c r="C3697" s="37">
        <v>46067</v>
      </c>
      <c r="D3697" s="30" t="s">
        <v>24253</v>
      </c>
      <c r="E3697" s="37">
        <v>46067</v>
      </c>
      <c r="F3697" s="30">
        <v>12145</v>
      </c>
      <c r="G3697" s="30" t="s">
        <v>24254</v>
      </c>
      <c r="H3697" s="38">
        <v>28829300</v>
      </c>
      <c r="I3697" s="67">
        <v>0</v>
      </c>
      <c r="J3697" s="38">
        <v>2306344</v>
      </c>
      <c r="K3697" s="38">
        <v>31135644</v>
      </c>
      <c r="L3697" s="7" t="s">
        <v>22849</v>
      </c>
      <c r="M3697" s="6">
        <v>46112</v>
      </c>
      <c r="O3697" s="35">
        <f>IF(Table1[[#This Row],[Phân loại]]="Tồn đầu kỳ",Table1[[#This Row],[Tổng giá trị]],0)</f>
        <v>0</v>
      </c>
      <c r="P3697" s="7">
        <f>IF(Table1[[#This Row],[Số còn phải thu ĐK]]&lt;&gt;0,0,IF(Table1[[#This Row],[Phân loại]]="Bán hàng",Table1[[#This Row],[Tổng giá trị]],-Table1[[#This Row],[Tổng giá trị]]))</f>
        <v>31135644</v>
      </c>
      <c r="Q3697" s="35">
        <f t="shared" si="867"/>
        <v>31135644</v>
      </c>
      <c r="R3697" s="7">
        <f>Table1[[#This Row],[Số còn phải thu ĐK]]+Table1[[#This Row],[Giá Trị HD sau CK]]-Table1[[#This Row],[Số tiền đã thu]]</f>
        <v>0</v>
      </c>
      <c r="S3697" s="6">
        <f>IF(Table1[[#This Row],[Ngày hóa đơn]]&lt;&gt;"",Table1[[#This Row],[Ngày hóa đơn]],IF(Table1[[#This Row],[Ngày hạch toán]]&lt;&gt;"",Table1[[#This Row],[Ngày hạch toán]],""))</f>
        <v>46067</v>
      </c>
      <c r="T3697" s="7"/>
      <c r="U3697" s="6">
        <f>IF(Table1[[#This Row],[Ngày tính CN]]="","",S3697+T3697)</f>
        <v>46067</v>
      </c>
      <c r="V3697" s="35">
        <f ca="1">IF(Table1[[#This Row],[Hạn thanh toán]]="","",IF((U3697-NOW())&lt;0,0,(U3697-NOW())))</f>
        <v>0</v>
      </c>
      <c r="W3697" s="35"/>
      <c r="X3697" s="35" t="str">
        <f t="shared" ca="1" si="868"/>
        <v/>
      </c>
      <c r="Y3697" s="2" t="str">
        <f t="shared" si="869"/>
        <v>Đã thanh toán</v>
      </c>
      <c r="Z3697" s="51">
        <f t="shared" si="864"/>
        <v>46067</v>
      </c>
      <c r="AA3697" s="51">
        <f t="shared" si="865"/>
        <v>46112</v>
      </c>
      <c r="AD3697" s="2" t="str">
        <f>VLOOKUP($A3697,MA_KH!$A:$Q,MA_KH!O$1,0)</f>
        <v>LOTTE</v>
      </c>
      <c r="AE3697" s="2" t="str">
        <f>VLOOKUP($A3697,MA_KH!$A:$Q,MA_KH!P$1,0)</f>
        <v>CÔNG TY CỔ PHẦN TRUNG TÂM THƯƠNG MẠI LOTTE VIỆT NAM</v>
      </c>
    </row>
    <row r="3698" spans="1:31" ht="25.5" hidden="1" customHeight="1" x14ac:dyDescent="0.2">
      <c r="A3698" s="30" t="s">
        <v>22016</v>
      </c>
      <c r="B3698" s="30" t="s">
        <v>4289</v>
      </c>
      <c r="C3698" s="37">
        <v>46067</v>
      </c>
      <c r="D3698" s="30" t="s">
        <v>24259</v>
      </c>
      <c r="E3698" s="37">
        <v>46067</v>
      </c>
      <c r="F3698" s="30">
        <v>12186</v>
      </c>
      <c r="G3698" s="30" t="s">
        <v>24260</v>
      </c>
      <c r="H3698" s="38">
        <v>34189550</v>
      </c>
      <c r="I3698" s="67">
        <v>0</v>
      </c>
      <c r="J3698" s="38">
        <v>2735164</v>
      </c>
      <c r="K3698" s="38">
        <v>36924714</v>
      </c>
      <c r="L3698" s="7" t="s">
        <v>22849</v>
      </c>
      <c r="O3698" s="35">
        <f>IF(Table1[[#This Row],[Phân loại]]="Tồn đầu kỳ",Table1[[#This Row],[Tổng giá trị]],0)</f>
        <v>0</v>
      </c>
      <c r="P3698" s="7">
        <f>IF(Table1[[#This Row],[Số còn phải thu ĐK]]&lt;&gt;0,0,IF(Table1[[#This Row],[Phân loại]]="Bán hàng",Table1[[#This Row],[Tổng giá trị]],-Table1[[#This Row],[Tổng giá trị]]))</f>
        <v>36924714</v>
      </c>
      <c r="Q3698" s="35">
        <f t="shared" si="867"/>
        <v>0</v>
      </c>
      <c r="R3698" s="7">
        <f>Table1[[#This Row],[Số còn phải thu ĐK]]+Table1[[#This Row],[Giá Trị HD sau CK]]-Table1[[#This Row],[Số tiền đã thu]]</f>
        <v>36924714</v>
      </c>
      <c r="S3698" s="6">
        <f>IF(Table1[[#This Row],[Ngày hóa đơn]]&lt;&gt;"",Table1[[#This Row],[Ngày hóa đơn]],IF(Table1[[#This Row],[Ngày hạch toán]]&lt;&gt;"",Table1[[#This Row],[Ngày hạch toán]],""))</f>
        <v>46067</v>
      </c>
      <c r="T3698" s="7"/>
      <c r="U3698" s="6">
        <f>IF(Table1[[#This Row],[Ngày tính CN]]="","",S3698+T3698)</f>
        <v>46067</v>
      </c>
      <c r="V3698" s="35">
        <f ca="1">IF(Table1[[#This Row],[Hạn thanh toán]]="","",IF((U3698-NOW())&lt;0,0,(U3698-NOW())))</f>
        <v>0</v>
      </c>
      <c r="W3698" s="35"/>
      <c r="X3698" s="35">
        <f t="shared" ca="1" si="868"/>
        <v>103.4903192129641</v>
      </c>
      <c r="Y3698" s="2" t="str">
        <f t="shared" ca="1" si="869"/>
        <v>Nợ quá hạn từ 90 ngày đến 120 ngày</v>
      </c>
      <c r="Z3698" s="51">
        <f t="shared" si="864"/>
        <v>46067</v>
      </c>
      <c r="AA3698" s="51" t="str">
        <f t="shared" si="865"/>
        <v/>
      </c>
      <c r="AD3698" s="2" t="str">
        <f>VLOOKUP($A3698,MA_KH!$A:$Q,MA_KH!O$1,0)</f>
        <v>LOTTE</v>
      </c>
      <c r="AE3698" s="2" t="str">
        <f>VLOOKUP($A3698,MA_KH!$A:$Q,MA_KH!P$1,0)</f>
        <v>CÔNG TY CỔ PHẦN TRUNG TÂM THƯƠNG MẠI LOTTE VIỆT NAM</v>
      </c>
    </row>
    <row r="3699" spans="1:31" ht="25.5" hidden="1" customHeight="1" x14ac:dyDescent="0.2">
      <c r="A3699" s="30" t="s">
        <v>22022</v>
      </c>
      <c r="B3699" s="30" t="s">
        <v>4019</v>
      </c>
      <c r="C3699" s="37">
        <v>46071</v>
      </c>
      <c r="D3699" s="30" t="s">
        <v>24269</v>
      </c>
      <c r="E3699" s="37">
        <v>46071</v>
      </c>
      <c r="F3699" s="30">
        <v>1699</v>
      </c>
      <c r="G3699" s="30" t="s">
        <v>24152</v>
      </c>
      <c r="H3699" s="38">
        <v>412405</v>
      </c>
      <c r="I3699" s="67">
        <v>0</v>
      </c>
      <c r="J3699" s="38">
        <v>41241</v>
      </c>
      <c r="K3699" s="38">
        <v>453646</v>
      </c>
      <c r="L3699" s="68" t="s">
        <v>22850</v>
      </c>
      <c r="M3699" s="6">
        <v>46063</v>
      </c>
      <c r="O3699" s="35">
        <f>IF(Table1[[#This Row],[Phân loại]]="Tồn đầu kỳ",Table1[[#This Row],[Tổng giá trị]],0)</f>
        <v>0</v>
      </c>
      <c r="P3699" s="7">
        <f>IF(Table1[[#This Row],[Số còn phải thu ĐK]]&lt;&gt;0,0,IF(Table1[[#This Row],[Phân loại]]="Bán hàng",Table1[[#This Row],[Tổng giá trị]],-Table1[[#This Row],[Tổng giá trị]]))</f>
        <v>-453646</v>
      </c>
      <c r="Q3699" s="35">
        <f t="shared" si="867"/>
        <v>-453646</v>
      </c>
      <c r="R3699" s="7">
        <f>Table1[[#This Row],[Số còn phải thu ĐK]]+Table1[[#This Row],[Giá Trị HD sau CK]]-Table1[[#This Row],[Số tiền đã thu]]</f>
        <v>0</v>
      </c>
      <c r="S3699" s="6">
        <f>IF(Table1[[#This Row],[Ngày hóa đơn]]&lt;&gt;"",Table1[[#This Row],[Ngày hóa đơn]],IF(Table1[[#This Row],[Ngày hạch toán]]&lt;&gt;"",Table1[[#This Row],[Ngày hạch toán]],""))</f>
        <v>46071</v>
      </c>
      <c r="T3699" s="7"/>
      <c r="U3699" s="6">
        <f>IF(Table1[[#This Row],[Ngày tính CN]]="","",S3699+T3699)</f>
        <v>46071</v>
      </c>
      <c r="V3699" s="35">
        <f ca="1">IF(Table1[[#This Row],[Hạn thanh toán]]="","",IF((U3699-NOW())&lt;0,0,(U3699-NOW())))</f>
        <v>0</v>
      </c>
      <c r="W3699" s="35"/>
      <c r="X3699" s="35" t="str">
        <f t="shared" ca="1" si="868"/>
        <v/>
      </c>
      <c r="Y3699" s="2" t="str">
        <f t="shared" si="869"/>
        <v>Đã thanh toán</v>
      </c>
      <c r="Z3699" s="51">
        <f t="shared" si="864"/>
        <v>46071</v>
      </c>
      <c r="AA3699" s="51">
        <f t="shared" si="865"/>
        <v>46063</v>
      </c>
      <c r="AD3699" s="2" t="str">
        <f>VLOOKUP($A3699,MA_KH!$A:$Q,MA_KH!O$1,0)</f>
        <v>LOTTE</v>
      </c>
      <c r="AE3699" s="2" t="str">
        <f>VLOOKUP($A3699,MA_KH!$A:$Q,MA_KH!P$1,0)</f>
        <v>CÔNG TY CỔ PHẦN TRUNG TÂM THƯƠNG MẠI LOTTE VIỆT NAM</v>
      </c>
    </row>
    <row r="3700" spans="1:31" ht="25.5" hidden="1" customHeight="1" x14ac:dyDescent="0.2">
      <c r="A3700" s="30" t="s">
        <v>22022</v>
      </c>
      <c r="B3700" s="30" t="s">
        <v>4019</v>
      </c>
      <c r="C3700" s="37">
        <v>46071</v>
      </c>
      <c r="D3700" s="30" t="s">
        <v>24269</v>
      </c>
      <c r="E3700" s="37">
        <v>46065</v>
      </c>
      <c r="F3700" s="30">
        <v>1147</v>
      </c>
      <c r="G3700" s="30" t="s">
        <v>24153</v>
      </c>
      <c r="H3700" s="38">
        <v>1374684</v>
      </c>
      <c r="I3700" s="67">
        <v>0</v>
      </c>
      <c r="J3700" s="38">
        <v>109975</v>
      </c>
      <c r="K3700" s="38">
        <v>1484659</v>
      </c>
      <c r="L3700" s="68" t="s">
        <v>22850</v>
      </c>
      <c r="M3700" s="6">
        <v>46063</v>
      </c>
      <c r="O3700" s="35">
        <f>IF(Table1[[#This Row],[Phân loại]]="Tồn đầu kỳ",Table1[[#This Row],[Tổng giá trị]],0)</f>
        <v>0</v>
      </c>
      <c r="P3700" s="7">
        <f>IF(Table1[[#This Row],[Số còn phải thu ĐK]]&lt;&gt;0,0,IF(Table1[[#This Row],[Phân loại]]="Bán hàng",Table1[[#This Row],[Tổng giá trị]],-Table1[[#This Row],[Tổng giá trị]]))</f>
        <v>-1484659</v>
      </c>
      <c r="Q3700" s="35">
        <f t="shared" si="867"/>
        <v>-1484659</v>
      </c>
      <c r="R3700" s="7">
        <f>Table1[[#This Row],[Số còn phải thu ĐK]]+Table1[[#This Row],[Giá Trị HD sau CK]]-Table1[[#This Row],[Số tiền đã thu]]</f>
        <v>0</v>
      </c>
      <c r="S3700" s="6">
        <f>IF(Table1[[#This Row],[Ngày hóa đơn]]&lt;&gt;"",Table1[[#This Row],[Ngày hóa đơn]],IF(Table1[[#This Row],[Ngày hạch toán]]&lt;&gt;"",Table1[[#This Row],[Ngày hạch toán]],""))</f>
        <v>46065</v>
      </c>
      <c r="T3700" s="7"/>
      <c r="U3700" s="6">
        <f>IF(Table1[[#This Row],[Ngày tính CN]]="","",S3700+T3700)</f>
        <v>46065</v>
      </c>
      <c r="V3700" s="35">
        <f ca="1">IF(Table1[[#This Row],[Hạn thanh toán]]="","",IF((U3700-NOW())&lt;0,0,(U3700-NOW())))</f>
        <v>0</v>
      </c>
      <c r="W3700" s="35"/>
      <c r="X3700" s="35" t="str">
        <f t="shared" ca="1" si="868"/>
        <v/>
      </c>
      <c r="Y3700" s="2" t="str">
        <f t="shared" si="869"/>
        <v>Đã thanh toán</v>
      </c>
      <c r="Z3700" s="51">
        <f t="shared" si="864"/>
        <v>46065</v>
      </c>
      <c r="AA3700" s="51">
        <f t="shared" si="865"/>
        <v>46063</v>
      </c>
      <c r="AD3700" s="2" t="str">
        <f>VLOOKUP($A3700,MA_KH!$A:$Q,MA_KH!O$1,0)</f>
        <v>LOTTE</v>
      </c>
      <c r="AE3700" s="2" t="str">
        <f>VLOOKUP($A3700,MA_KH!$A:$Q,MA_KH!P$1,0)</f>
        <v>CÔNG TY CỔ PHẦN TRUNG TÂM THƯƠNG MẠI LOTTE VIỆT NAM</v>
      </c>
    </row>
    <row r="3701" spans="1:31" ht="25.5" hidden="1" customHeight="1" x14ac:dyDescent="0.2">
      <c r="A3701" s="30" t="s">
        <v>22010</v>
      </c>
      <c r="B3701" s="30" t="s">
        <v>4279</v>
      </c>
      <c r="C3701" s="37">
        <v>46075</v>
      </c>
      <c r="D3701" s="30" t="s">
        <v>24271</v>
      </c>
      <c r="E3701" s="37">
        <v>46075</v>
      </c>
      <c r="F3701" s="30">
        <v>1468</v>
      </c>
      <c r="G3701" s="30" t="s">
        <v>24152</v>
      </c>
      <c r="H3701" s="38">
        <v>175774</v>
      </c>
      <c r="I3701" s="67">
        <v>0</v>
      </c>
      <c r="J3701" s="38">
        <v>17577</v>
      </c>
      <c r="K3701" s="38">
        <v>193351</v>
      </c>
      <c r="L3701" s="68" t="s">
        <v>22850</v>
      </c>
      <c r="M3701" s="6">
        <v>46063</v>
      </c>
      <c r="O3701" s="35">
        <f>IF(Table1[[#This Row],[Phân loại]]="Tồn đầu kỳ",Table1[[#This Row],[Tổng giá trị]],0)</f>
        <v>0</v>
      </c>
      <c r="P3701" s="7">
        <f>IF(Table1[[#This Row],[Số còn phải thu ĐK]]&lt;&gt;0,0,IF(Table1[[#This Row],[Phân loại]]="Bán hàng",Table1[[#This Row],[Tổng giá trị]],-Table1[[#This Row],[Tổng giá trị]]))</f>
        <v>-193351</v>
      </c>
      <c r="Q3701" s="35">
        <f t="shared" si="867"/>
        <v>-193351</v>
      </c>
      <c r="R3701" s="7">
        <f>Table1[[#This Row],[Số còn phải thu ĐK]]+Table1[[#This Row],[Giá Trị HD sau CK]]-Table1[[#This Row],[Số tiền đã thu]]</f>
        <v>0</v>
      </c>
      <c r="S3701" s="6">
        <f>IF(Table1[[#This Row],[Ngày hóa đơn]]&lt;&gt;"",Table1[[#This Row],[Ngày hóa đơn]],IF(Table1[[#This Row],[Ngày hạch toán]]&lt;&gt;"",Table1[[#This Row],[Ngày hạch toán]],""))</f>
        <v>46075</v>
      </c>
      <c r="T3701" s="7"/>
      <c r="U3701" s="6">
        <f>IF(Table1[[#This Row],[Ngày tính CN]]="","",S3701+T3701)</f>
        <v>46075</v>
      </c>
      <c r="V3701" s="35">
        <f ca="1">IF(Table1[[#This Row],[Hạn thanh toán]]="","",IF((U3701-NOW())&lt;0,0,(U3701-NOW())))</f>
        <v>0</v>
      </c>
      <c r="W3701" s="35"/>
      <c r="X3701" s="35" t="str">
        <f t="shared" ca="1" si="868"/>
        <v/>
      </c>
      <c r="Y3701" s="2" t="str">
        <f t="shared" si="869"/>
        <v>Đã thanh toán</v>
      </c>
      <c r="Z3701" s="51">
        <f t="shared" si="864"/>
        <v>46075</v>
      </c>
      <c r="AA3701" s="51">
        <f t="shared" si="865"/>
        <v>46063</v>
      </c>
      <c r="AD3701" s="2" t="str">
        <f>VLOOKUP($A3701,MA_KH!$A:$Q,MA_KH!O$1,0)</f>
        <v>LOTTE</v>
      </c>
      <c r="AE3701" s="2" t="str">
        <f>VLOOKUP($A3701,MA_KH!$A:$Q,MA_KH!P$1,0)</f>
        <v>CÔNG TY CỔ PHẦN TRUNG TÂM THƯƠNG MẠI LOTTE VIỆT NAM</v>
      </c>
    </row>
    <row r="3702" spans="1:31" ht="25.5" hidden="1" customHeight="1" x14ac:dyDescent="0.2">
      <c r="A3702" s="30" t="s">
        <v>22010</v>
      </c>
      <c r="B3702" s="30" t="s">
        <v>4279</v>
      </c>
      <c r="C3702" s="37">
        <v>46075</v>
      </c>
      <c r="D3702" s="30" t="s">
        <v>24271</v>
      </c>
      <c r="E3702" s="37">
        <v>46075</v>
      </c>
      <c r="F3702" s="30">
        <v>1755</v>
      </c>
      <c r="G3702" s="30" t="s">
        <v>24153</v>
      </c>
      <c r="H3702" s="38">
        <v>585913</v>
      </c>
      <c r="I3702" s="67">
        <v>0</v>
      </c>
      <c r="J3702" s="38">
        <v>46873</v>
      </c>
      <c r="K3702" s="38">
        <v>632786</v>
      </c>
      <c r="L3702" s="68" t="s">
        <v>22850</v>
      </c>
      <c r="M3702" s="6">
        <v>46063</v>
      </c>
      <c r="O3702" s="35">
        <f>IF(Table1[[#This Row],[Phân loại]]="Tồn đầu kỳ",Table1[[#This Row],[Tổng giá trị]],0)</f>
        <v>0</v>
      </c>
      <c r="P3702" s="7">
        <f>IF(Table1[[#This Row],[Số còn phải thu ĐK]]&lt;&gt;0,0,IF(Table1[[#This Row],[Phân loại]]="Bán hàng",Table1[[#This Row],[Tổng giá trị]],-Table1[[#This Row],[Tổng giá trị]]))</f>
        <v>-632786</v>
      </c>
      <c r="Q3702" s="35">
        <f t="shared" si="867"/>
        <v>-632786</v>
      </c>
      <c r="R3702" s="7">
        <f>Table1[[#This Row],[Số còn phải thu ĐK]]+Table1[[#This Row],[Giá Trị HD sau CK]]-Table1[[#This Row],[Số tiền đã thu]]</f>
        <v>0</v>
      </c>
      <c r="S3702" s="6">
        <f>IF(Table1[[#This Row],[Ngày hóa đơn]]&lt;&gt;"",Table1[[#This Row],[Ngày hóa đơn]],IF(Table1[[#This Row],[Ngày hạch toán]]&lt;&gt;"",Table1[[#This Row],[Ngày hạch toán]],""))</f>
        <v>46075</v>
      </c>
      <c r="T3702" s="7"/>
      <c r="U3702" s="6">
        <f>IF(Table1[[#This Row],[Ngày tính CN]]="","",S3702+T3702)</f>
        <v>46075</v>
      </c>
      <c r="V3702" s="35">
        <f ca="1">IF(Table1[[#This Row],[Hạn thanh toán]]="","",IF((U3702-NOW())&lt;0,0,(U3702-NOW())))</f>
        <v>0</v>
      </c>
      <c r="W3702" s="35"/>
      <c r="X3702" s="35" t="str">
        <f t="shared" ca="1" si="868"/>
        <v/>
      </c>
      <c r="Y3702" s="2" t="str">
        <f t="shared" si="869"/>
        <v>Đã thanh toán</v>
      </c>
      <c r="Z3702" s="51">
        <f t="shared" si="864"/>
        <v>46075</v>
      </c>
      <c r="AA3702" s="51">
        <f t="shared" si="865"/>
        <v>46063</v>
      </c>
      <c r="AD3702" s="2" t="str">
        <f>VLOOKUP($A3702,MA_KH!$A:$Q,MA_KH!O$1,0)</f>
        <v>LOTTE</v>
      </c>
      <c r="AE3702" s="2" t="str">
        <f>VLOOKUP($A3702,MA_KH!$A:$Q,MA_KH!P$1,0)</f>
        <v>CÔNG TY CỔ PHẦN TRUNG TÂM THƯƠNG MẠI LOTTE VIỆT NAM</v>
      </c>
    </row>
    <row r="3703" spans="1:31" ht="25.5" hidden="1" customHeight="1" x14ac:dyDescent="0.2">
      <c r="A3703" s="30" t="s">
        <v>22018</v>
      </c>
      <c r="B3703" s="30" t="s">
        <v>4227</v>
      </c>
      <c r="C3703" s="37">
        <v>46076</v>
      </c>
      <c r="D3703" s="30" t="s">
        <v>24274</v>
      </c>
      <c r="E3703" s="37">
        <v>46076</v>
      </c>
      <c r="F3703" s="30">
        <v>844</v>
      </c>
      <c r="G3703" s="30" t="s">
        <v>22644</v>
      </c>
      <c r="H3703" s="38">
        <v>161582</v>
      </c>
      <c r="I3703" s="67">
        <v>0</v>
      </c>
      <c r="J3703" s="38">
        <v>16158</v>
      </c>
      <c r="K3703" s="38">
        <v>177740</v>
      </c>
      <c r="L3703" s="68" t="s">
        <v>22850</v>
      </c>
      <c r="M3703" s="6">
        <v>46063</v>
      </c>
      <c r="O3703" s="35">
        <f>IF(Table1[[#This Row],[Phân loại]]="Tồn đầu kỳ",Table1[[#This Row],[Tổng giá trị]],0)</f>
        <v>0</v>
      </c>
      <c r="P3703" s="7">
        <f>IF(Table1[[#This Row],[Số còn phải thu ĐK]]&lt;&gt;0,0,IF(Table1[[#This Row],[Phân loại]]="Bán hàng",Table1[[#This Row],[Tổng giá trị]],-Table1[[#This Row],[Tổng giá trị]]))</f>
        <v>-177740</v>
      </c>
      <c r="Q3703" s="35">
        <f t="shared" si="867"/>
        <v>-177740</v>
      </c>
      <c r="R3703" s="7">
        <f>Table1[[#This Row],[Số còn phải thu ĐK]]+Table1[[#This Row],[Giá Trị HD sau CK]]-Table1[[#This Row],[Số tiền đã thu]]</f>
        <v>0</v>
      </c>
      <c r="S3703" s="6">
        <f>IF(Table1[[#This Row],[Ngày hóa đơn]]&lt;&gt;"",Table1[[#This Row],[Ngày hóa đơn]],IF(Table1[[#This Row],[Ngày hạch toán]]&lt;&gt;"",Table1[[#This Row],[Ngày hạch toán]],""))</f>
        <v>46076</v>
      </c>
      <c r="T3703" s="7"/>
      <c r="U3703" s="6">
        <f>IF(Table1[[#This Row],[Ngày tính CN]]="","",S3703+T3703)</f>
        <v>46076</v>
      </c>
      <c r="V3703" s="35">
        <f ca="1">IF(Table1[[#This Row],[Hạn thanh toán]]="","",IF((U3703-NOW())&lt;0,0,(U3703-NOW())))</f>
        <v>0</v>
      </c>
      <c r="W3703" s="35"/>
      <c r="X3703" s="35" t="str">
        <f t="shared" ca="1" si="868"/>
        <v/>
      </c>
      <c r="Y3703" s="2" t="str">
        <f t="shared" si="869"/>
        <v>Đã thanh toán</v>
      </c>
      <c r="Z3703" s="51">
        <f t="shared" si="864"/>
        <v>46076</v>
      </c>
      <c r="AA3703" s="51">
        <f t="shared" si="865"/>
        <v>46063</v>
      </c>
      <c r="AD3703" s="2" t="str">
        <f>VLOOKUP($A3703,MA_KH!$A:$Q,MA_KH!O$1,0)</f>
        <v>LOTTE</v>
      </c>
      <c r="AE3703" s="2" t="str">
        <f>VLOOKUP($A3703,MA_KH!$A:$Q,MA_KH!P$1,0)</f>
        <v>CÔNG TY CỔ PHẦN TRUNG TÂM THƯƠNG MẠI LOTTE VIỆT NAM</v>
      </c>
    </row>
    <row r="3704" spans="1:31" ht="25.5" hidden="1" customHeight="1" x14ac:dyDescent="0.2">
      <c r="A3704" s="30" t="s">
        <v>22018</v>
      </c>
      <c r="B3704" s="30" t="s">
        <v>4227</v>
      </c>
      <c r="C3704" s="37">
        <v>46076</v>
      </c>
      <c r="D3704" s="30" t="s">
        <v>24274</v>
      </c>
      <c r="E3704" s="37">
        <v>46076</v>
      </c>
      <c r="F3704" s="30">
        <v>1114</v>
      </c>
      <c r="G3704" s="30" t="s">
        <v>22645</v>
      </c>
      <c r="H3704" s="38">
        <v>538608</v>
      </c>
      <c r="I3704" s="67">
        <v>0</v>
      </c>
      <c r="J3704" s="38">
        <v>43089</v>
      </c>
      <c r="K3704" s="38">
        <v>581697</v>
      </c>
      <c r="L3704" s="68" t="s">
        <v>22850</v>
      </c>
      <c r="M3704" s="6">
        <v>46063</v>
      </c>
      <c r="O3704" s="35">
        <f>IF(Table1[[#This Row],[Phân loại]]="Tồn đầu kỳ",Table1[[#This Row],[Tổng giá trị]],0)</f>
        <v>0</v>
      </c>
      <c r="P3704" s="7">
        <f>IF(Table1[[#This Row],[Số còn phải thu ĐK]]&lt;&gt;0,0,IF(Table1[[#This Row],[Phân loại]]="Bán hàng",Table1[[#This Row],[Tổng giá trị]],-Table1[[#This Row],[Tổng giá trị]]))</f>
        <v>-581697</v>
      </c>
      <c r="Q3704" s="35">
        <f t="shared" si="867"/>
        <v>-581697</v>
      </c>
      <c r="R3704" s="7">
        <f>Table1[[#This Row],[Số còn phải thu ĐK]]+Table1[[#This Row],[Giá Trị HD sau CK]]-Table1[[#This Row],[Số tiền đã thu]]</f>
        <v>0</v>
      </c>
      <c r="S3704" s="6">
        <f>IF(Table1[[#This Row],[Ngày hóa đơn]]&lt;&gt;"",Table1[[#This Row],[Ngày hóa đơn]],IF(Table1[[#This Row],[Ngày hạch toán]]&lt;&gt;"",Table1[[#This Row],[Ngày hạch toán]],""))</f>
        <v>46076</v>
      </c>
      <c r="T3704" s="7"/>
      <c r="U3704" s="6">
        <f>IF(Table1[[#This Row],[Ngày tính CN]]="","",S3704+T3704)</f>
        <v>46076</v>
      </c>
      <c r="V3704" s="35">
        <f ca="1">IF(Table1[[#This Row],[Hạn thanh toán]]="","",IF((U3704-NOW())&lt;0,0,(U3704-NOW())))</f>
        <v>0</v>
      </c>
      <c r="W3704" s="35"/>
      <c r="X3704" s="35" t="str">
        <f t="shared" ca="1" si="868"/>
        <v/>
      </c>
      <c r="Y3704" s="2" t="str">
        <f t="shared" si="869"/>
        <v>Đã thanh toán</v>
      </c>
      <c r="Z3704" s="51">
        <f t="shared" si="864"/>
        <v>46076</v>
      </c>
      <c r="AA3704" s="51">
        <f t="shared" si="865"/>
        <v>46063</v>
      </c>
      <c r="AD3704" s="2" t="str">
        <f>VLOOKUP($A3704,MA_KH!$A:$Q,MA_KH!O$1,0)</f>
        <v>LOTTE</v>
      </c>
      <c r="AE3704" s="2" t="str">
        <f>VLOOKUP($A3704,MA_KH!$A:$Q,MA_KH!P$1,0)</f>
        <v>CÔNG TY CỔ PHẦN TRUNG TÂM THƯƠNG MẠI LOTTE VIỆT NAM</v>
      </c>
    </row>
    <row r="3705" spans="1:31" ht="25.5" hidden="1" customHeight="1" x14ac:dyDescent="0.2">
      <c r="A3705" s="30" t="s">
        <v>22015</v>
      </c>
      <c r="B3705" s="30" t="s">
        <v>4453</v>
      </c>
      <c r="C3705" s="37">
        <v>46076</v>
      </c>
      <c r="D3705" s="30" t="s">
        <v>24275</v>
      </c>
      <c r="E3705" s="37">
        <v>46076</v>
      </c>
      <c r="F3705" s="30">
        <v>1591</v>
      </c>
      <c r="G3705" s="30" t="s">
        <v>24152</v>
      </c>
      <c r="H3705" s="38">
        <v>106636</v>
      </c>
      <c r="I3705" s="67">
        <v>0</v>
      </c>
      <c r="J3705" s="38">
        <v>10664</v>
      </c>
      <c r="K3705" s="38">
        <v>117300</v>
      </c>
      <c r="L3705" s="68" t="s">
        <v>22850</v>
      </c>
      <c r="M3705" s="6">
        <v>46063</v>
      </c>
      <c r="O3705" s="35">
        <f>IF(Table1[[#This Row],[Phân loại]]="Tồn đầu kỳ",Table1[[#This Row],[Tổng giá trị]],0)</f>
        <v>0</v>
      </c>
      <c r="P3705" s="7">
        <f>IF(Table1[[#This Row],[Số còn phải thu ĐK]]&lt;&gt;0,0,IF(Table1[[#This Row],[Phân loại]]="Bán hàng",Table1[[#This Row],[Tổng giá trị]],-Table1[[#This Row],[Tổng giá trị]]))</f>
        <v>-117300</v>
      </c>
      <c r="Q3705" s="35">
        <f t="shared" si="867"/>
        <v>-117300</v>
      </c>
      <c r="R3705" s="7">
        <f>Table1[[#This Row],[Số còn phải thu ĐK]]+Table1[[#This Row],[Giá Trị HD sau CK]]-Table1[[#This Row],[Số tiền đã thu]]</f>
        <v>0</v>
      </c>
      <c r="S3705" s="6">
        <f>IF(Table1[[#This Row],[Ngày hóa đơn]]&lt;&gt;"",Table1[[#This Row],[Ngày hóa đơn]],IF(Table1[[#This Row],[Ngày hạch toán]]&lt;&gt;"",Table1[[#This Row],[Ngày hạch toán]],""))</f>
        <v>46076</v>
      </c>
      <c r="T3705" s="7"/>
      <c r="U3705" s="6">
        <f>IF(Table1[[#This Row],[Ngày tính CN]]="","",S3705+T3705)</f>
        <v>46076</v>
      </c>
      <c r="V3705" s="35">
        <f ca="1">IF(Table1[[#This Row],[Hạn thanh toán]]="","",IF((U3705-NOW())&lt;0,0,(U3705-NOW())))</f>
        <v>0</v>
      </c>
      <c r="W3705" s="35"/>
      <c r="X3705" s="35" t="str">
        <f t="shared" ca="1" si="868"/>
        <v/>
      </c>
      <c r="Y3705" s="2" t="str">
        <f t="shared" si="869"/>
        <v>Đã thanh toán</v>
      </c>
      <c r="Z3705" s="51">
        <f t="shared" si="864"/>
        <v>46076</v>
      </c>
      <c r="AA3705" s="51">
        <f t="shared" si="865"/>
        <v>46063</v>
      </c>
      <c r="AD3705" s="2" t="str">
        <f>VLOOKUP($A3705,MA_KH!$A:$Q,MA_KH!O$1,0)</f>
        <v>LOTTE</v>
      </c>
      <c r="AE3705" s="2" t="str">
        <f>VLOOKUP($A3705,MA_KH!$A:$Q,MA_KH!P$1,0)</f>
        <v>CÔNG TY CỔ PHẦN TRUNG TÂM THƯƠNG MẠI LOTTE VIỆT NAM</v>
      </c>
    </row>
    <row r="3706" spans="1:31" ht="25.5" hidden="1" customHeight="1" x14ac:dyDescent="0.2">
      <c r="A3706" s="30" t="s">
        <v>22015</v>
      </c>
      <c r="B3706" s="30" t="s">
        <v>4453</v>
      </c>
      <c r="C3706" s="37">
        <v>46076</v>
      </c>
      <c r="D3706" s="30" t="s">
        <v>24275</v>
      </c>
      <c r="E3706" s="37">
        <v>46064</v>
      </c>
      <c r="F3706" s="30">
        <v>1109</v>
      </c>
      <c r="G3706" s="30" t="s">
        <v>24153</v>
      </c>
      <c r="H3706" s="38">
        <v>355452</v>
      </c>
      <c r="I3706" s="67">
        <v>0</v>
      </c>
      <c r="J3706" s="38">
        <v>28436</v>
      </c>
      <c r="K3706" s="38">
        <v>383888</v>
      </c>
      <c r="L3706" s="68" t="s">
        <v>22850</v>
      </c>
      <c r="M3706" s="6">
        <v>46063</v>
      </c>
      <c r="O3706" s="35">
        <f>IF(Table1[[#This Row],[Phân loại]]="Tồn đầu kỳ",Table1[[#This Row],[Tổng giá trị]],0)</f>
        <v>0</v>
      </c>
      <c r="P3706" s="7">
        <f>IF(Table1[[#This Row],[Số còn phải thu ĐK]]&lt;&gt;0,0,IF(Table1[[#This Row],[Phân loại]]="Bán hàng",Table1[[#This Row],[Tổng giá trị]],-Table1[[#This Row],[Tổng giá trị]]))</f>
        <v>-383888</v>
      </c>
      <c r="Q3706" s="35">
        <f t="shared" si="867"/>
        <v>-383888</v>
      </c>
      <c r="R3706" s="7">
        <f>Table1[[#This Row],[Số còn phải thu ĐK]]+Table1[[#This Row],[Giá Trị HD sau CK]]-Table1[[#This Row],[Số tiền đã thu]]</f>
        <v>0</v>
      </c>
      <c r="S3706" s="6">
        <f>IF(Table1[[#This Row],[Ngày hóa đơn]]&lt;&gt;"",Table1[[#This Row],[Ngày hóa đơn]],IF(Table1[[#This Row],[Ngày hạch toán]]&lt;&gt;"",Table1[[#This Row],[Ngày hạch toán]],""))</f>
        <v>46064</v>
      </c>
      <c r="T3706" s="7"/>
      <c r="U3706" s="6">
        <f>IF(Table1[[#This Row],[Ngày tính CN]]="","",S3706+T3706)</f>
        <v>46064</v>
      </c>
      <c r="V3706" s="35">
        <f ca="1">IF(Table1[[#This Row],[Hạn thanh toán]]="","",IF((U3706-NOW())&lt;0,0,(U3706-NOW())))</f>
        <v>0</v>
      </c>
      <c r="W3706" s="35"/>
      <c r="X3706" s="35" t="str">
        <f t="shared" ca="1" si="868"/>
        <v/>
      </c>
      <c r="Y3706" s="2" t="str">
        <f t="shared" si="869"/>
        <v>Đã thanh toán</v>
      </c>
      <c r="Z3706" s="51">
        <f t="shared" si="864"/>
        <v>46064</v>
      </c>
      <c r="AA3706" s="51">
        <f t="shared" si="865"/>
        <v>46063</v>
      </c>
      <c r="AD3706" s="2" t="str">
        <f>VLOOKUP($A3706,MA_KH!$A:$Q,MA_KH!O$1,0)</f>
        <v>LOTTE</v>
      </c>
      <c r="AE3706" s="2" t="str">
        <f>VLOOKUP($A3706,MA_KH!$A:$Q,MA_KH!P$1,0)</f>
        <v>CÔNG TY CỔ PHẦN TRUNG TÂM THƯƠNG MẠI LOTTE VIỆT NAM</v>
      </c>
    </row>
    <row r="3707" spans="1:31" ht="25.5" hidden="1" customHeight="1" x14ac:dyDescent="0.2">
      <c r="A3707" s="30" t="s">
        <v>22016</v>
      </c>
      <c r="B3707" s="30" t="s">
        <v>4289</v>
      </c>
      <c r="C3707" s="37">
        <v>46076</v>
      </c>
      <c r="D3707" s="30" t="s">
        <v>24276</v>
      </c>
      <c r="E3707" s="37">
        <v>46076</v>
      </c>
      <c r="F3707" s="30">
        <v>846</v>
      </c>
      <c r="G3707" s="30" t="s">
        <v>24277</v>
      </c>
      <c r="H3707" s="38">
        <v>3673470</v>
      </c>
      <c r="I3707" s="67">
        <v>0</v>
      </c>
      <c r="J3707" s="38">
        <v>293879</v>
      </c>
      <c r="K3707" s="38">
        <v>3967349</v>
      </c>
      <c r="L3707" s="68" t="s">
        <v>22850</v>
      </c>
      <c r="M3707" s="6">
        <v>46092</v>
      </c>
      <c r="O3707" s="35">
        <f>IF(Table1[[#This Row],[Phân loại]]="Tồn đầu kỳ",Table1[[#This Row],[Tổng giá trị]],0)</f>
        <v>0</v>
      </c>
      <c r="P3707" s="7">
        <f>IF(Table1[[#This Row],[Số còn phải thu ĐK]]&lt;&gt;0,0,IF(Table1[[#This Row],[Phân loại]]="Bán hàng",Table1[[#This Row],[Tổng giá trị]],-Table1[[#This Row],[Tổng giá trị]]))</f>
        <v>-3967349</v>
      </c>
      <c r="Q3707" s="35">
        <f t="shared" si="867"/>
        <v>-3967349</v>
      </c>
      <c r="R3707" s="7">
        <f>Table1[[#This Row],[Số còn phải thu ĐK]]+Table1[[#This Row],[Giá Trị HD sau CK]]-Table1[[#This Row],[Số tiền đã thu]]</f>
        <v>0</v>
      </c>
      <c r="S3707" s="6">
        <f>IF(Table1[[#This Row],[Ngày hóa đơn]]&lt;&gt;"",Table1[[#This Row],[Ngày hóa đơn]],IF(Table1[[#This Row],[Ngày hạch toán]]&lt;&gt;"",Table1[[#This Row],[Ngày hạch toán]],""))</f>
        <v>46076</v>
      </c>
      <c r="T3707" s="7"/>
      <c r="U3707" s="6">
        <f>IF(Table1[[#This Row],[Ngày tính CN]]="","",S3707+T3707)</f>
        <v>46076</v>
      </c>
      <c r="V3707" s="35">
        <f ca="1">IF(Table1[[#This Row],[Hạn thanh toán]]="","",IF((U3707-NOW())&lt;0,0,(U3707-NOW())))</f>
        <v>0</v>
      </c>
      <c r="W3707" s="35"/>
      <c r="X3707" s="35" t="str">
        <f t="shared" ca="1" si="868"/>
        <v/>
      </c>
      <c r="Y3707" s="2" t="str">
        <f t="shared" si="869"/>
        <v>Đã thanh toán</v>
      </c>
      <c r="Z3707" s="51">
        <f t="shared" si="864"/>
        <v>46076</v>
      </c>
      <c r="AA3707" s="51">
        <f t="shared" si="865"/>
        <v>46092</v>
      </c>
      <c r="AD3707" s="2" t="str">
        <f>VLOOKUP($A3707,MA_KH!$A:$Q,MA_KH!O$1,0)</f>
        <v>LOTTE</v>
      </c>
      <c r="AE3707" s="2" t="str">
        <f>VLOOKUP($A3707,MA_KH!$A:$Q,MA_KH!P$1,0)</f>
        <v>CÔNG TY CỔ PHẦN TRUNG TÂM THƯƠNG MẠI LOTTE VIỆT NAM</v>
      </c>
    </row>
    <row r="3708" spans="1:31" ht="25.5" hidden="1" customHeight="1" x14ac:dyDescent="0.2">
      <c r="A3708" s="30" t="s">
        <v>22024</v>
      </c>
      <c r="B3708" s="30" t="s">
        <v>4127</v>
      </c>
      <c r="C3708" s="37">
        <v>46077</v>
      </c>
      <c r="D3708" s="30" t="s">
        <v>24281</v>
      </c>
      <c r="E3708" s="37">
        <v>46077</v>
      </c>
      <c r="F3708" s="30">
        <v>13148</v>
      </c>
      <c r="G3708" s="30" t="s">
        <v>24282</v>
      </c>
      <c r="H3708" s="38">
        <v>8088505</v>
      </c>
      <c r="I3708" s="67">
        <v>0</v>
      </c>
      <c r="J3708" s="38">
        <v>647080</v>
      </c>
      <c r="K3708" s="38">
        <v>8735585</v>
      </c>
      <c r="L3708" s="7" t="s">
        <v>22849</v>
      </c>
      <c r="O3708" s="35">
        <f>IF(Table1[[#This Row],[Phân loại]]="Tồn đầu kỳ",Table1[[#This Row],[Tổng giá trị]],0)</f>
        <v>0</v>
      </c>
      <c r="P3708" s="7">
        <f>IF(Table1[[#This Row],[Số còn phải thu ĐK]]&lt;&gt;0,0,IF(Table1[[#This Row],[Phân loại]]="Bán hàng",Table1[[#This Row],[Tổng giá trị]],-Table1[[#This Row],[Tổng giá trị]]))</f>
        <v>8735585</v>
      </c>
      <c r="Q3708" s="35">
        <f t="shared" ref="Q3708:Q3736" si="870">IF(M3708&lt;&gt;"",IF(O3708&lt;&gt;0,O3708,P3708),0)</f>
        <v>0</v>
      </c>
      <c r="R3708" s="7">
        <f>Table1[[#This Row],[Số còn phải thu ĐK]]+Table1[[#This Row],[Giá Trị HD sau CK]]-Table1[[#This Row],[Số tiền đã thu]]</f>
        <v>8735585</v>
      </c>
      <c r="S3708" s="6">
        <f>IF(Table1[[#This Row],[Ngày hóa đơn]]&lt;&gt;"",Table1[[#This Row],[Ngày hóa đơn]],IF(Table1[[#This Row],[Ngày hạch toán]]&lt;&gt;"",Table1[[#This Row],[Ngày hạch toán]],""))</f>
        <v>46077</v>
      </c>
      <c r="T3708" s="7"/>
      <c r="U3708" s="6">
        <f>IF(Table1[[#This Row],[Ngày tính CN]]="","",S3708+T3708)</f>
        <v>46077</v>
      </c>
      <c r="V3708" s="35">
        <f ca="1">IF(Table1[[#This Row],[Hạn thanh toán]]="","",IF((U3708-NOW())&lt;0,0,(U3708-NOW())))</f>
        <v>0</v>
      </c>
      <c r="W3708" s="35"/>
      <c r="X3708" s="35">
        <f t="shared" ref="X3708:X3736" ca="1" si="871">IF(OR(U3708="",R3708=0),"",IF((U3708-NOW())&lt;0,-(U3708-NOW()),0))</f>
        <v>93.490319212964096</v>
      </c>
      <c r="Y3708" s="2" t="str">
        <f t="shared" ref="Y3708:Y3736" ca="1" si="872">IF(R3708=0,"Đã thanh toán",IF(X3708="","",IF(X3708&lt;=0,"Chưa đến hạn thanh toán",IF(X3708&lt;=30,"Nợ quá hạn 30 ngày",IF(X3708&lt;=60,"Nợ quá hạn từ 30 ngày đến 60 ngày",IF(X3708&lt;=90,"Nợ quá hạn từ 60 ngày đến 90 ngày",IF(X3708&lt;=120,"Nợ quá hạn từ 90 ngày đến 120 ngày","Nợ quá hạn hơn 120 ngày có khả năng mất thanh toán")))))))</f>
        <v>Nợ quá hạn từ 90 ngày đến 120 ngày</v>
      </c>
      <c r="Z3708" s="51">
        <f t="shared" si="864"/>
        <v>46077</v>
      </c>
      <c r="AA3708" s="51" t="str">
        <f t="shared" si="865"/>
        <v/>
      </c>
      <c r="AD3708" s="2" t="str">
        <f>VLOOKUP($A3708,MA_KH!$A:$Q,MA_KH!O$1,0)</f>
        <v>LOTTE</v>
      </c>
      <c r="AE3708" s="2" t="str">
        <f>VLOOKUP($A3708,MA_KH!$A:$Q,MA_KH!P$1,0)</f>
        <v>CÔNG TY CỔ PHẦN TRUNG TÂM THƯƠNG MẠI LOTTE VIỆT NAM</v>
      </c>
    </row>
    <row r="3709" spans="1:31" ht="25.5" hidden="1" customHeight="1" x14ac:dyDescent="0.2">
      <c r="A3709" s="30" t="s">
        <v>22022</v>
      </c>
      <c r="B3709" s="30" t="s">
        <v>4019</v>
      </c>
      <c r="C3709" s="37">
        <v>46077</v>
      </c>
      <c r="D3709" s="30" t="s">
        <v>24283</v>
      </c>
      <c r="E3709" s="37">
        <v>46077</v>
      </c>
      <c r="F3709" s="30">
        <v>13149</v>
      </c>
      <c r="G3709" s="30" t="s">
        <v>24284</v>
      </c>
      <c r="H3709" s="38">
        <v>2332220</v>
      </c>
      <c r="I3709" s="67">
        <v>0</v>
      </c>
      <c r="J3709" s="38">
        <v>186578</v>
      </c>
      <c r="K3709" s="38">
        <v>2518798</v>
      </c>
      <c r="L3709" s="7" t="s">
        <v>22849</v>
      </c>
      <c r="O3709" s="35">
        <f>IF(Table1[[#This Row],[Phân loại]]="Tồn đầu kỳ",Table1[[#This Row],[Tổng giá trị]],0)</f>
        <v>0</v>
      </c>
      <c r="P3709" s="7">
        <f>IF(Table1[[#This Row],[Số còn phải thu ĐK]]&lt;&gt;0,0,IF(Table1[[#This Row],[Phân loại]]="Bán hàng",Table1[[#This Row],[Tổng giá trị]],-Table1[[#This Row],[Tổng giá trị]]))</f>
        <v>2518798</v>
      </c>
      <c r="Q3709" s="35">
        <f t="shared" si="870"/>
        <v>0</v>
      </c>
      <c r="R3709" s="7">
        <f>Table1[[#This Row],[Số còn phải thu ĐK]]+Table1[[#This Row],[Giá Trị HD sau CK]]-Table1[[#This Row],[Số tiền đã thu]]</f>
        <v>2518798</v>
      </c>
      <c r="S3709" s="6">
        <f>IF(Table1[[#This Row],[Ngày hóa đơn]]&lt;&gt;"",Table1[[#This Row],[Ngày hóa đơn]],IF(Table1[[#This Row],[Ngày hạch toán]]&lt;&gt;"",Table1[[#This Row],[Ngày hạch toán]],""))</f>
        <v>46077</v>
      </c>
      <c r="T3709" s="7"/>
      <c r="U3709" s="6">
        <f>IF(Table1[[#This Row],[Ngày tính CN]]="","",S3709+T3709)</f>
        <v>46077</v>
      </c>
      <c r="V3709" s="35">
        <f ca="1">IF(Table1[[#This Row],[Hạn thanh toán]]="","",IF((U3709-NOW())&lt;0,0,(U3709-NOW())))</f>
        <v>0</v>
      </c>
      <c r="W3709" s="35"/>
      <c r="X3709" s="35">
        <f t="shared" ca="1" si="871"/>
        <v>93.490319212964096</v>
      </c>
      <c r="Y3709" s="2" t="str">
        <f t="shared" ca="1" si="872"/>
        <v>Nợ quá hạn từ 90 ngày đến 120 ngày</v>
      </c>
      <c r="Z3709" s="51">
        <f t="shared" si="864"/>
        <v>46077</v>
      </c>
      <c r="AA3709" s="51" t="str">
        <f t="shared" si="865"/>
        <v/>
      </c>
      <c r="AD3709" s="2" t="str">
        <f>VLOOKUP($A3709,MA_KH!$A:$Q,MA_KH!O$1,0)</f>
        <v>LOTTE</v>
      </c>
      <c r="AE3709" s="2" t="str">
        <f>VLOOKUP($A3709,MA_KH!$A:$Q,MA_KH!P$1,0)</f>
        <v>CÔNG TY CỔ PHẦN TRUNG TÂM THƯƠNG MẠI LOTTE VIỆT NAM</v>
      </c>
    </row>
    <row r="3710" spans="1:31" ht="25.5" hidden="1" customHeight="1" x14ac:dyDescent="0.2">
      <c r="A3710" s="30" t="s">
        <v>22023</v>
      </c>
      <c r="B3710" s="30" t="s">
        <v>4277</v>
      </c>
      <c r="C3710" s="37">
        <v>46077</v>
      </c>
      <c r="D3710" s="30" t="s">
        <v>24285</v>
      </c>
      <c r="E3710" s="37">
        <v>46077</v>
      </c>
      <c r="F3710" s="30">
        <v>13150</v>
      </c>
      <c r="G3710" s="30" t="s">
        <v>24286</v>
      </c>
      <c r="H3710" s="38">
        <v>7070310</v>
      </c>
      <c r="I3710" s="67">
        <v>0</v>
      </c>
      <c r="J3710" s="38">
        <v>565625</v>
      </c>
      <c r="K3710" s="38">
        <v>7635935</v>
      </c>
      <c r="L3710" s="7" t="s">
        <v>22849</v>
      </c>
      <c r="O3710" s="35">
        <f>IF(Table1[[#This Row],[Phân loại]]="Tồn đầu kỳ",Table1[[#This Row],[Tổng giá trị]],0)</f>
        <v>0</v>
      </c>
      <c r="P3710" s="7">
        <f>IF(Table1[[#This Row],[Số còn phải thu ĐK]]&lt;&gt;0,0,IF(Table1[[#This Row],[Phân loại]]="Bán hàng",Table1[[#This Row],[Tổng giá trị]],-Table1[[#This Row],[Tổng giá trị]]))</f>
        <v>7635935</v>
      </c>
      <c r="Q3710" s="35">
        <f t="shared" si="870"/>
        <v>0</v>
      </c>
      <c r="R3710" s="7">
        <f>Table1[[#This Row],[Số còn phải thu ĐK]]+Table1[[#This Row],[Giá Trị HD sau CK]]-Table1[[#This Row],[Số tiền đã thu]]</f>
        <v>7635935</v>
      </c>
      <c r="S3710" s="6">
        <f>IF(Table1[[#This Row],[Ngày hóa đơn]]&lt;&gt;"",Table1[[#This Row],[Ngày hóa đơn]],IF(Table1[[#This Row],[Ngày hạch toán]]&lt;&gt;"",Table1[[#This Row],[Ngày hạch toán]],""))</f>
        <v>46077</v>
      </c>
      <c r="T3710" s="7"/>
      <c r="U3710" s="6">
        <f>IF(Table1[[#This Row],[Ngày tính CN]]="","",S3710+T3710)</f>
        <v>46077</v>
      </c>
      <c r="V3710" s="35">
        <f ca="1">IF(Table1[[#This Row],[Hạn thanh toán]]="","",IF((U3710-NOW())&lt;0,0,(U3710-NOW())))</f>
        <v>0</v>
      </c>
      <c r="W3710" s="35"/>
      <c r="X3710" s="35">
        <f t="shared" ca="1" si="871"/>
        <v>93.490319212964096</v>
      </c>
      <c r="Y3710" s="2" t="str">
        <f t="shared" ca="1" si="872"/>
        <v>Nợ quá hạn từ 90 ngày đến 120 ngày</v>
      </c>
      <c r="Z3710" s="51">
        <f t="shared" si="864"/>
        <v>46077</v>
      </c>
      <c r="AA3710" s="51" t="str">
        <f t="shared" si="865"/>
        <v/>
      </c>
      <c r="AD3710" s="2" t="str">
        <f>VLOOKUP($A3710,MA_KH!$A:$Q,MA_KH!O$1,0)</f>
        <v>LOTTE</v>
      </c>
      <c r="AE3710" s="2" t="str">
        <f>VLOOKUP($A3710,MA_KH!$A:$Q,MA_KH!P$1,0)</f>
        <v>CÔNG TY CỔ PHẦN TRUNG TÂM THƯƠNG MẠI LOTTE VIỆT NAM</v>
      </c>
    </row>
    <row r="3711" spans="1:31" ht="25.5" hidden="1" customHeight="1" x14ac:dyDescent="0.2">
      <c r="A3711" s="30" t="s">
        <v>22011</v>
      </c>
      <c r="B3711" s="30" t="s">
        <v>4351</v>
      </c>
      <c r="C3711" s="37">
        <v>46077</v>
      </c>
      <c r="D3711" s="30" t="s">
        <v>24287</v>
      </c>
      <c r="E3711" s="37">
        <v>46077</v>
      </c>
      <c r="F3711" s="30">
        <v>13151</v>
      </c>
      <c r="G3711" s="30" t="s">
        <v>24288</v>
      </c>
      <c r="H3711" s="38">
        <v>4664235</v>
      </c>
      <c r="I3711" s="67">
        <v>0</v>
      </c>
      <c r="J3711" s="38">
        <v>373139</v>
      </c>
      <c r="K3711" s="38">
        <v>5037374</v>
      </c>
      <c r="L3711" s="7" t="s">
        <v>22849</v>
      </c>
      <c r="O3711" s="35">
        <f>IF(Table1[[#This Row],[Phân loại]]="Tồn đầu kỳ",Table1[[#This Row],[Tổng giá trị]],0)</f>
        <v>0</v>
      </c>
      <c r="P3711" s="7">
        <f>IF(Table1[[#This Row],[Số còn phải thu ĐK]]&lt;&gt;0,0,IF(Table1[[#This Row],[Phân loại]]="Bán hàng",Table1[[#This Row],[Tổng giá trị]],-Table1[[#This Row],[Tổng giá trị]]))</f>
        <v>5037374</v>
      </c>
      <c r="Q3711" s="35">
        <f t="shared" si="870"/>
        <v>0</v>
      </c>
      <c r="R3711" s="7">
        <f>Table1[[#This Row],[Số còn phải thu ĐK]]+Table1[[#This Row],[Giá Trị HD sau CK]]-Table1[[#This Row],[Số tiền đã thu]]</f>
        <v>5037374</v>
      </c>
      <c r="S3711" s="6">
        <f>IF(Table1[[#This Row],[Ngày hóa đơn]]&lt;&gt;"",Table1[[#This Row],[Ngày hóa đơn]],IF(Table1[[#This Row],[Ngày hạch toán]]&lt;&gt;"",Table1[[#This Row],[Ngày hạch toán]],""))</f>
        <v>46077</v>
      </c>
      <c r="T3711" s="7"/>
      <c r="U3711" s="6">
        <f>IF(Table1[[#This Row],[Ngày tính CN]]="","",S3711+T3711)</f>
        <v>46077</v>
      </c>
      <c r="V3711" s="35">
        <f ca="1">IF(Table1[[#This Row],[Hạn thanh toán]]="","",IF((U3711-NOW())&lt;0,0,(U3711-NOW())))</f>
        <v>0</v>
      </c>
      <c r="W3711" s="35"/>
      <c r="X3711" s="35">
        <f t="shared" ca="1" si="871"/>
        <v>93.490319212964096</v>
      </c>
      <c r="Y3711" s="2" t="str">
        <f t="shared" ca="1" si="872"/>
        <v>Nợ quá hạn từ 90 ngày đến 120 ngày</v>
      </c>
      <c r="Z3711" s="51">
        <f t="shared" si="864"/>
        <v>46077</v>
      </c>
      <c r="AA3711" s="51" t="str">
        <f t="shared" si="865"/>
        <v/>
      </c>
      <c r="AD3711" s="2" t="str">
        <f>VLOOKUP($A3711,MA_KH!$A:$Q,MA_KH!O$1,0)</f>
        <v>LOTTE</v>
      </c>
      <c r="AE3711" s="2" t="str">
        <f>VLOOKUP($A3711,MA_KH!$A:$Q,MA_KH!P$1,0)</f>
        <v>CÔNG TY CỔ PHẦN TRUNG TÂM THƯƠNG MẠI LOTTE VIỆT NAM</v>
      </c>
    </row>
    <row r="3712" spans="1:31" ht="25.5" hidden="1" customHeight="1" x14ac:dyDescent="0.2">
      <c r="A3712" s="30" t="s">
        <v>22009</v>
      </c>
      <c r="B3712" s="30" t="s">
        <v>4283</v>
      </c>
      <c r="C3712" s="37">
        <v>46078</v>
      </c>
      <c r="D3712" s="30" t="s">
        <v>24303</v>
      </c>
      <c r="E3712" s="37">
        <v>46078</v>
      </c>
      <c r="F3712" s="30">
        <v>13216</v>
      </c>
      <c r="G3712" s="30" t="s">
        <v>24304</v>
      </c>
      <c r="H3712" s="38">
        <v>1608075</v>
      </c>
      <c r="I3712" s="67">
        <v>0</v>
      </c>
      <c r="J3712" s="38">
        <v>128646</v>
      </c>
      <c r="K3712" s="38">
        <v>1736721</v>
      </c>
      <c r="L3712" s="7" t="s">
        <v>22849</v>
      </c>
      <c r="O3712" s="35">
        <f>IF(Table1[[#This Row],[Phân loại]]="Tồn đầu kỳ",Table1[[#This Row],[Tổng giá trị]],0)</f>
        <v>0</v>
      </c>
      <c r="P3712" s="7">
        <f>IF(Table1[[#This Row],[Số còn phải thu ĐK]]&lt;&gt;0,0,IF(Table1[[#This Row],[Phân loại]]="Bán hàng",Table1[[#This Row],[Tổng giá trị]],-Table1[[#This Row],[Tổng giá trị]]))</f>
        <v>1736721</v>
      </c>
      <c r="Q3712" s="35">
        <f t="shared" si="870"/>
        <v>0</v>
      </c>
      <c r="R3712" s="7">
        <f>Table1[[#This Row],[Số còn phải thu ĐK]]+Table1[[#This Row],[Giá Trị HD sau CK]]-Table1[[#This Row],[Số tiền đã thu]]</f>
        <v>1736721</v>
      </c>
      <c r="S3712" s="6">
        <f>IF(Table1[[#This Row],[Ngày hóa đơn]]&lt;&gt;"",Table1[[#This Row],[Ngày hóa đơn]],IF(Table1[[#This Row],[Ngày hạch toán]]&lt;&gt;"",Table1[[#This Row],[Ngày hạch toán]],""))</f>
        <v>46078</v>
      </c>
      <c r="T3712" s="7"/>
      <c r="U3712" s="6">
        <f>IF(Table1[[#This Row],[Ngày tính CN]]="","",S3712+T3712)</f>
        <v>46078</v>
      </c>
      <c r="V3712" s="35">
        <f ca="1">IF(Table1[[#This Row],[Hạn thanh toán]]="","",IF((U3712-NOW())&lt;0,0,(U3712-NOW())))</f>
        <v>0</v>
      </c>
      <c r="W3712" s="35"/>
      <c r="X3712" s="35">
        <f t="shared" ca="1" si="871"/>
        <v>92.490319212964096</v>
      </c>
      <c r="Y3712" s="2" t="str">
        <f t="shared" ca="1" si="872"/>
        <v>Nợ quá hạn từ 90 ngày đến 120 ngày</v>
      </c>
      <c r="Z3712" s="51">
        <f t="shared" si="864"/>
        <v>46078</v>
      </c>
      <c r="AA3712" s="51" t="str">
        <f t="shared" si="865"/>
        <v/>
      </c>
      <c r="AD3712" s="2" t="str">
        <f>VLOOKUP($A3712,MA_KH!$A:$Q,MA_KH!O$1,0)</f>
        <v>LOTTE</v>
      </c>
      <c r="AE3712" s="2" t="str">
        <f>VLOOKUP($A3712,MA_KH!$A:$Q,MA_KH!P$1,0)</f>
        <v>CÔNG TY CỔ PHẦN TRUNG TÂM THƯƠNG MẠI LOTTE VIỆT NAM</v>
      </c>
    </row>
    <row r="3713" spans="1:31" ht="25.5" hidden="1" customHeight="1" x14ac:dyDescent="0.2">
      <c r="A3713" s="30" t="s">
        <v>22020</v>
      </c>
      <c r="B3713" s="30" t="s">
        <v>4103</v>
      </c>
      <c r="C3713" s="37">
        <v>46078</v>
      </c>
      <c r="D3713" s="30" t="s">
        <v>24327</v>
      </c>
      <c r="E3713" s="37">
        <v>46078</v>
      </c>
      <c r="F3713" s="30">
        <v>1433</v>
      </c>
      <c r="G3713" s="30" t="s">
        <v>22644</v>
      </c>
      <c r="H3713" s="38">
        <v>201811</v>
      </c>
      <c r="I3713" s="67">
        <v>0</v>
      </c>
      <c r="J3713" s="38">
        <v>20181</v>
      </c>
      <c r="K3713" s="38">
        <v>221992</v>
      </c>
      <c r="L3713" s="68" t="s">
        <v>22850</v>
      </c>
      <c r="M3713" s="6">
        <v>46063</v>
      </c>
      <c r="O3713" s="35">
        <f>IF(Table1[[#This Row],[Phân loại]]="Tồn đầu kỳ",Table1[[#This Row],[Tổng giá trị]],0)</f>
        <v>0</v>
      </c>
      <c r="P3713" s="7">
        <f>IF(Table1[[#This Row],[Số còn phải thu ĐK]]&lt;&gt;0,0,IF(Table1[[#This Row],[Phân loại]]="Bán hàng",Table1[[#This Row],[Tổng giá trị]],-Table1[[#This Row],[Tổng giá trị]]))</f>
        <v>-221992</v>
      </c>
      <c r="Q3713" s="35">
        <f t="shared" si="870"/>
        <v>-221992</v>
      </c>
      <c r="R3713" s="7">
        <f>Table1[[#This Row],[Số còn phải thu ĐK]]+Table1[[#This Row],[Giá Trị HD sau CK]]-Table1[[#This Row],[Số tiền đã thu]]</f>
        <v>0</v>
      </c>
      <c r="S3713" s="6">
        <f>IF(Table1[[#This Row],[Ngày hóa đơn]]&lt;&gt;"",Table1[[#This Row],[Ngày hóa đơn]],IF(Table1[[#This Row],[Ngày hạch toán]]&lt;&gt;"",Table1[[#This Row],[Ngày hạch toán]],""))</f>
        <v>46078</v>
      </c>
      <c r="T3713" s="7"/>
      <c r="U3713" s="6">
        <f>IF(Table1[[#This Row],[Ngày tính CN]]="","",S3713+T3713)</f>
        <v>46078</v>
      </c>
      <c r="V3713" s="35">
        <f ca="1">IF(Table1[[#This Row],[Hạn thanh toán]]="","",IF((U3713-NOW())&lt;0,0,(U3713-NOW())))</f>
        <v>0</v>
      </c>
      <c r="W3713" s="35"/>
      <c r="X3713" s="35" t="str">
        <f t="shared" ca="1" si="871"/>
        <v/>
      </c>
      <c r="Y3713" s="2" t="str">
        <f t="shared" si="872"/>
        <v>Đã thanh toán</v>
      </c>
      <c r="Z3713" s="51">
        <f t="shared" si="864"/>
        <v>46078</v>
      </c>
      <c r="AA3713" s="51">
        <f t="shared" si="865"/>
        <v>46063</v>
      </c>
      <c r="AD3713" s="2" t="str">
        <f>VLOOKUP($A3713,MA_KH!$A:$Q,MA_KH!O$1,0)</f>
        <v>LOTTE</v>
      </c>
      <c r="AE3713" s="2" t="str">
        <f>VLOOKUP($A3713,MA_KH!$A:$Q,MA_KH!P$1,0)</f>
        <v>CÔNG TY CỔ PHẦN TRUNG TÂM THƯƠNG MẠI LOTTE VIỆT NAM</v>
      </c>
    </row>
    <row r="3714" spans="1:31" ht="25.5" hidden="1" customHeight="1" x14ac:dyDescent="0.2">
      <c r="A3714" s="30" t="s">
        <v>22020</v>
      </c>
      <c r="B3714" s="30" t="s">
        <v>4103</v>
      </c>
      <c r="C3714" s="37">
        <v>46078</v>
      </c>
      <c r="D3714" s="30" t="s">
        <v>24327</v>
      </c>
      <c r="E3714" s="37">
        <v>46078</v>
      </c>
      <c r="F3714" s="30">
        <v>1264</v>
      </c>
      <c r="G3714" s="30" t="s">
        <v>22645</v>
      </c>
      <c r="H3714" s="38">
        <v>672702</v>
      </c>
      <c r="I3714" s="67">
        <v>0</v>
      </c>
      <c r="J3714" s="38">
        <v>53816</v>
      </c>
      <c r="K3714" s="38">
        <v>726518</v>
      </c>
      <c r="L3714" s="68" t="s">
        <v>22850</v>
      </c>
      <c r="M3714" s="6">
        <v>46063</v>
      </c>
      <c r="O3714" s="35">
        <f>IF(Table1[[#This Row],[Phân loại]]="Tồn đầu kỳ",Table1[[#This Row],[Tổng giá trị]],0)</f>
        <v>0</v>
      </c>
      <c r="P3714" s="7">
        <f>IF(Table1[[#This Row],[Số còn phải thu ĐK]]&lt;&gt;0,0,IF(Table1[[#This Row],[Phân loại]]="Bán hàng",Table1[[#This Row],[Tổng giá trị]],-Table1[[#This Row],[Tổng giá trị]]))</f>
        <v>-726518</v>
      </c>
      <c r="Q3714" s="35">
        <f t="shared" si="870"/>
        <v>-726518</v>
      </c>
      <c r="R3714" s="7">
        <f>Table1[[#This Row],[Số còn phải thu ĐK]]+Table1[[#This Row],[Giá Trị HD sau CK]]-Table1[[#This Row],[Số tiền đã thu]]</f>
        <v>0</v>
      </c>
      <c r="S3714" s="6">
        <f>IF(Table1[[#This Row],[Ngày hóa đơn]]&lt;&gt;"",Table1[[#This Row],[Ngày hóa đơn]],IF(Table1[[#This Row],[Ngày hạch toán]]&lt;&gt;"",Table1[[#This Row],[Ngày hạch toán]],""))</f>
        <v>46078</v>
      </c>
      <c r="T3714" s="7"/>
      <c r="U3714" s="6">
        <f>IF(Table1[[#This Row],[Ngày tính CN]]="","",S3714+T3714)</f>
        <v>46078</v>
      </c>
      <c r="V3714" s="35">
        <f ca="1">IF(Table1[[#This Row],[Hạn thanh toán]]="","",IF((U3714-NOW())&lt;0,0,(U3714-NOW())))</f>
        <v>0</v>
      </c>
      <c r="W3714" s="35"/>
      <c r="X3714" s="35" t="str">
        <f t="shared" ca="1" si="871"/>
        <v/>
      </c>
      <c r="Y3714" s="2" t="str">
        <f t="shared" si="872"/>
        <v>Đã thanh toán</v>
      </c>
      <c r="Z3714" s="51">
        <f t="shared" si="864"/>
        <v>46078</v>
      </c>
      <c r="AA3714" s="51">
        <f t="shared" si="865"/>
        <v>46063</v>
      </c>
      <c r="AD3714" s="2" t="str">
        <f>VLOOKUP($A3714,MA_KH!$A:$Q,MA_KH!O$1,0)</f>
        <v>LOTTE</v>
      </c>
      <c r="AE3714" s="2" t="str">
        <f>VLOOKUP($A3714,MA_KH!$A:$Q,MA_KH!P$1,0)</f>
        <v>CÔNG TY CỔ PHẦN TRUNG TÂM THƯƠNG MẠI LOTTE VIỆT NAM</v>
      </c>
    </row>
    <row r="3715" spans="1:31" ht="25.5" hidden="1" customHeight="1" x14ac:dyDescent="0.2">
      <c r="A3715" s="30" t="s">
        <v>22012</v>
      </c>
      <c r="B3715" s="30" t="s">
        <v>4423</v>
      </c>
      <c r="C3715" s="37">
        <v>46078</v>
      </c>
      <c r="D3715" s="30" t="s">
        <v>24328</v>
      </c>
      <c r="E3715" s="37">
        <v>46078</v>
      </c>
      <c r="F3715" s="30">
        <v>2171</v>
      </c>
      <c r="G3715" s="30" t="s">
        <v>24152</v>
      </c>
      <c r="H3715" s="38">
        <v>158971</v>
      </c>
      <c r="I3715" s="67">
        <v>0</v>
      </c>
      <c r="J3715" s="38">
        <v>15897</v>
      </c>
      <c r="K3715" s="38">
        <v>174868</v>
      </c>
      <c r="L3715" s="68" t="s">
        <v>22850</v>
      </c>
      <c r="M3715" s="6">
        <v>46063</v>
      </c>
      <c r="O3715" s="35">
        <f>IF(Table1[[#This Row],[Phân loại]]="Tồn đầu kỳ",Table1[[#This Row],[Tổng giá trị]],0)</f>
        <v>0</v>
      </c>
      <c r="P3715" s="7">
        <f>IF(Table1[[#This Row],[Số còn phải thu ĐK]]&lt;&gt;0,0,IF(Table1[[#This Row],[Phân loại]]="Bán hàng",Table1[[#This Row],[Tổng giá trị]],-Table1[[#This Row],[Tổng giá trị]]))</f>
        <v>-174868</v>
      </c>
      <c r="Q3715" s="35">
        <f t="shared" si="870"/>
        <v>-174868</v>
      </c>
      <c r="R3715" s="7">
        <f>Table1[[#This Row],[Số còn phải thu ĐK]]+Table1[[#This Row],[Giá Trị HD sau CK]]-Table1[[#This Row],[Số tiền đã thu]]</f>
        <v>0</v>
      </c>
      <c r="S3715" s="6">
        <f>IF(Table1[[#This Row],[Ngày hóa đơn]]&lt;&gt;"",Table1[[#This Row],[Ngày hóa đơn]],IF(Table1[[#This Row],[Ngày hạch toán]]&lt;&gt;"",Table1[[#This Row],[Ngày hạch toán]],""))</f>
        <v>46078</v>
      </c>
      <c r="T3715" s="7"/>
      <c r="U3715" s="6">
        <f>IF(Table1[[#This Row],[Ngày tính CN]]="","",S3715+T3715)</f>
        <v>46078</v>
      </c>
      <c r="V3715" s="35">
        <f ca="1">IF(Table1[[#This Row],[Hạn thanh toán]]="","",IF((U3715-NOW())&lt;0,0,(U3715-NOW())))</f>
        <v>0</v>
      </c>
      <c r="W3715" s="35"/>
      <c r="X3715" s="35" t="str">
        <f t="shared" ca="1" si="871"/>
        <v/>
      </c>
      <c r="Y3715" s="2" t="str">
        <f t="shared" si="872"/>
        <v>Đã thanh toán</v>
      </c>
      <c r="Z3715" s="51">
        <f t="shared" si="864"/>
        <v>46078</v>
      </c>
      <c r="AA3715" s="51">
        <f t="shared" si="865"/>
        <v>46063</v>
      </c>
      <c r="AD3715" s="2" t="str">
        <f>VLOOKUP($A3715,MA_KH!$A:$Q,MA_KH!O$1,0)</f>
        <v>LOTTE</v>
      </c>
      <c r="AE3715" s="2" t="str">
        <f>VLOOKUP($A3715,MA_KH!$A:$Q,MA_KH!P$1,0)</f>
        <v>CÔNG TY CỔ PHẦN TRUNG TÂM THƯƠNG MẠI LOTTE VIỆT NAM</v>
      </c>
    </row>
    <row r="3716" spans="1:31" ht="25.5" hidden="1" customHeight="1" x14ac:dyDescent="0.2">
      <c r="A3716" s="30" t="s">
        <v>22012</v>
      </c>
      <c r="B3716" s="30" t="s">
        <v>4423</v>
      </c>
      <c r="C3716" s="37">
        <v>46078</v>
      </c>
      <c r="D3716" s="30" t="s">
        <v>24328</v>
      </c>
      <c r="E3716" s="37">
        <v>46064</v>
      </c>
      <c r="F3716" s="30">
        <v>1647</v>
      </c>
      <c r="G3716" s="30" t="s">
        <v>24153</v>
      </c>
      <c r="H3716" s="38">
        <v>529902</v>
      </c>
      <c r="I3716" s="67">
        <v>0</v>
      </c>
      <c r="J3716" s="38">
        <v>42392</v>
      </c>
      <c r="K3716" s="38">
        <v>572294</v>
      </c>
      <c r="L3716" s="68" t="s">
        <v>22850</v>
      </c>
      <c r="M3716" s="6">
        <v>46063</v>
      </c>
      <c r="O3716" s="35">
        <f>IF(Table1[[#This Row],[Phân loại]]="Tồn đầu kỳ",Table1[[#This Row],[Tổng giá trị]],0)</f>
        <v>0</v>
      </c>
      <c r="P3716" s="7">
        <f>IF(Table1[[#This Row],[Số còn phải thu ĐK]]&lt;&gt;0,0,IF(Table1[[#This Row],[Phân loại]]="Bán hàng",Table1[[#This Row],[Tổng giá trị]],-Table1[[#This Row],[Tổng giá trị]]))</f>
        <v>-572294</v>
      </c>
      <c r="Q3716" s="35">
        <f t="shared" si="870"/>
        <v>-572294</v>
      </c>
      <c r="R3716" s="7">
        <f>Table1[[#This Row],[Số còn phải thu ĐK]]+Table1[[#This Row],[Giá Trị HD sau CK]]-Table1[[#This Row],[Số tiền đã thu]]</f>
        <v>0</v>
      </c>
      <c r="S3716" s="6">
        <f>IF(Table1[[#This Row],[Ngày hóa đơn]]&lt;&gt;"",Table1[[#This Row],[Ngày hóa đơn]],IF(Table1[[#This Row],[Ngày hạch toán]]&lt;&gt;"",Table1[[#This Row],[Ngày hạch toán]],""))</f>
        <v>46064</v>
      </c>
      <c r="T3716" s="7"/>
      <c r="U3716" s="6">
        <f>IF(Table1[[#This Row],[Ngày tính CN]]="","",S3716+T3716)</f>
        <v>46064</v>
      </c>
      <c r="V3716" s="35">
        <f ca="1">IF(Table1[[#This Row],[Hạn thanh toán]]="","",IF((U3716-NOW())&lt;0,0,(U3716-NOW())))</f>
        <v>0</v>
      </c>
      <c r="W3716" s="35"/>
      <c r="X3716" s="35" t="str">
        <f t="shared" ca="1" si="871"/>
        <v/>
      </c>
      <c r="Y3716" s="2" t="str">
        <f t="shared" si="872"/>
        <v>Đã thanh toán</v>
      </c>
      <c r="Z3716" s="51">
        <f t="shared" ref="Z3716:Z3779" si="873">IF(S3716="","",S3716)</f>
        <v>46064</v>
      </c>
      <c r="AA3716" s="51">
        <f t="shared" ref="AA3716:AA3779" si="874">IF(M3716="","",M3716)</f>
        <v>46063</v>
      </c>
      <c r="AD3716" s="2" t="str">
        <f>VLOOKUP($A3716,MA_KH!$A:$Q,MA_KH!O$1,0)</f>
        <v>LOTTE</v>
      </c>
      <c r="AE3716" s="2" t="str">
        <f>VLOOKUP($A3716,MA_KH!$A:$Q,MA_KH!P$1,0)</f>
        <v>CÔNG TY CỔ PHẦN TRUNG TÂM THƯƠNG MẠI LOTTE VIỆT NAM</v>
      </c>
    </row>
    <row r="3717" spans="1:31" ht="25.5" hidden="1" customHeight="1" x14ac:dyDescent="0.2">
      <c r="A3717" s="30" t="s">
        <v>22014</v>
      </c>
      <c r="B3717" s="30" t="s">
        <v>4178</v>
      </c>
      <c r="C3717" s="37">
        <v>46078</v>
      </c>
      <c r="D3717" s="30" t="s">
        <v>24329</v>
      </c>
      <c r="E3717" s="37">
        <v>46078</v>
      </c>
      <c r="F3717" s="30">
        <v>2015</v>
      </c>
      <c r="G3717" s="30" t="s">
        <v>24152</v>
      </c>
      <c r="H3717" s="38">
        <v>964924</v>
      </c>
      <c r="I3717" s="67">
        <v>0</v>
      </c>
      <c r="J3717" s="38">
        <v>96492</v>
      </c>
      <c r="K3717" s="38">
        <v>1061416</v>
      </c>
      <c r="L3717" s="68" t="s">
        <v>22850</v>
      </c>
      <c r="M3717" s="6">
        <v>46063</v>
      </c>
      <c r="O3717" s="35">
        <f>IF(Table1[[#This Row],[Phân loại]]="Tồn đầu kỳ",Table1[[#This Row],[Tổng giá trị]],0)</f>
        <v>0</v>
      </c>
      <c r="P3717" s="7">
        <f>IF(Table1[[#This Row],[Số còn phải thu ĐK]]&lt;&gt;0,0,IF(Table1[[#This Row],[Phân loại]]="Bán hàng",Table1[[#This Row],[Tổng giá trị]],-Table1[[#This Row],[Tổng giá trị]]))</f>
        <v>-1061416</v>
      </c>
      <c r="Q3717" s="35">
        <f t="shared" si="870"/>
        <v>-1061416</v>
      </c>
      <c r="R3717" s="7">
        <f>Table1[[#This Row],[Số còn phải thu ĐK]]+Table1[[#This Row],[Giá Trị HD sau CK]]-Table1[[#This Row],[Số tiền đã thu]]</f>
        <v>0</v>
      </c>
      <c r="S3717" s="6">
        <f>IF(Table1[[#This Row],[Ngày hóa đơn]]&lt;&gt;"",Table1[[#This Row],[Ngày hóa đơn]],IF(Table1[[#This Row],[Ngày hạch toán]]&lt;&gt;"",Table1[[#This Row],[Ngày hạch toán]],""))</f>
        <v>46078</v>
      </c>
      <c r="T3717" s="7"/>
      <c r="U3717" s="6">
        <f>IF(Table1[[#This Row],[Ngày tính CN]]="","",S3717+T3717)</f>
        <v>46078</v>
      </c>
      <c r="V3717" s="35">
        <f ca="1">IF(Table1[[#This Row],[Hạn thanh toán]]="","",IF((U3717-NOW())&lt;0,0,(U3717-NOW())))</f>
        <v>0</v>
      </c>
      <c r="W3717" s="35"/>
      <c r="X3717" s="35" t="str">
        <f t="shared" ca="1" si="871"/>
        <v/>
      </c>
      <c r="Y3717" s="2" t="str">
        <f t="shared" si="872"/>
        <v>Đã thanh toán</v>
      </c>
      <c r="Z3717" s="51">
        <f t="shared" si="873"/>
        <v>46078</v>
      </c>
      <c r="AA3717" s="51">
        <f t="shared" si="874"/>
        <v>46063</v>
      </c>
      <c r="AD3717" s="2" t="str">
        <f>VLOOKUP($A3717,MA_KH!$A:$Q,MA_KH!O$1,0)</f>
        <v>LOTTE</v>
      </c>
      <c r="AE3717" s="2" t="str">
        <f>VLOOKUP($A3717,MA_KH!$A:$Q,MA_KH!P$1,0)</f>
        <v>CÔNG TY CỔ PHẦN TRUNG TÂM THƯƠNG MẠI LOTTE VIỆT NAM</v>
      </c>
    </row>
    <row r="3718" spans="1:31" ht="25.5" hidden="1" customHeight="1" x14ac:dyDescent="0.2">
      <c r="A3718" s="30" t="s">
        <v>22014</v>
      </c>
      <c r="B3718" s="30" t="s">
        <v>4178</v>
      </c>
      <c r="C3718" s="37">
        <v>46078</v>
      </c>
      <c r="D3718" s="30" t="s">
        <v>24329</v>
      </c>
      <c r="E3718" s="37">
        <v>46063</v>
      </c>
      <c r="F3718" s="30">
        <v>1365</v>
      </c>
      <c r="G3718" s="30" t="s">
        <v>24153</v>
      </c>
      <c r="H3718" s="38">
        <v>3216414</v>
      </c>
      <c r="I3718" s="67">
        <v>0</v>
      </c>
      <c r="J3718" s="38">
        <v>257313</v>
      </c>
      <c r="K3718" s="38">
        <v>3473727</v>
      </c>
      <c r="L3718" s="68" t="s">
        <v>22850</v>
      </c>
      <c r="M3718" s="6">
        <v>46063</v>
      </c>
      <c r="O3718" s="35">
        <f>IF(Table1[[#This Row],[Phân loại]]="Tồn đầu kỳ",Table1[[#This Row],[Tổng giá trị]],0)</f>
        <v>0</v>
      </c>
      <c r="P3718" s="7">
        <f>IF(Table1[[#This Row],[Số còn phải thu ĐK]]&lt;&gt;0,0,IF(Table1[[#This Row],[Phân loại]]="Bán hàng",Table1[[#This Row],[Tổng giá trị]],-Table1[[#This Row],[Tổng giá trị]]))</f>
        <v>-3473727</v>
      </c>
      <c r="Q3718" s="35">
        <f t="shared" si="870"/>
        <v>-3473727</v>
      </c>
      <c r="R3718" s="7">
        <f>Table1[[#This Row],[Số còn phải thu ĐK]]+Table1[[#This Row],[Giá Trị HD sau CK]]-Table1[[#This Row],[Số tiền đã thu]]</f>
        <v>0</v>
      </c>
      <c r="S3718" s="6">
        <f>IF(Table1[[#This Row],[Ngày hóa đơn]]&lt;&gt;"",Table1[[#This Row],[Ngày hóa đơn]],IF(Table1[[#This Row],[Ngày hạch toán]]&lt;&gt;"",Table1[[#This Row],[Ngày hạch toán]],""))</f>
        <v>46063</v>
      </c>
      <c r="T3718" s="7"/>
      <c r="U3718" s="6">
        <f>IF(Table1[[#This Row],[Ngày tính CN]]="","",S3718+T3718)</f>
        <v>46063</v>
      </c>
      <c r="V3718" s="35">
        <f ca="1">IF(Table1[[#This Row],[Hạn thanh toán]]="","",IF((U3718-NOW())&lt;0,0,(U3718-NOW())))</f>
        <v>0</v>
      </c>
      <c r="W3718" s="35"/>
      <c r="X3718" s="35" t="str">
        <f t="shared" ca="1" si="871"/>
        <v/>
      </c>
      <c r="Y3718" s="2" t="str">
        <f t="shared" si="872"/>
        <v>Đã thanh toán</v>
      </c>
      <c r="Z3718" s="51">
        <f t="shared" si="873"/>
        <v>46063</v>
      </c>
      <c r="AA3718" s="51">
        <f t="shared" si="874"/>
        <v>46063</v>
      </c>
      <c r="AD3718" s="2" t="str">
        <f>VLOOKUP($A3718,MA_KH!$A:$Q,MA_KH!O$1,0)</f>
        <v>LOTTE</v>
      </c>
      <c r="AE3718" s="2" t="str">
        <f>VLOOKUP($A3718,MA_KH!$A:$Q,MA_KH!P$1,0)</f>
        <v>CÔNG TY CỔ PHẦN TRUNG TÂM THƯƠNG MẠI LOTTE VIỆT NAM</v>
      </c>
    </row>
    <row r="3719" spans="1:31" ht="25.5" hidden="1" customHeight="1" x14ac:dyDescent="0.2">
      <c r="A3719" s="30" t="s">
        <v>22011</v>
      </c>
      <c r="B3719" s="30" t="s">
        <v>4351</v>
      </c>
      <c r="C3719" s="37">
        <v>46079</v>
      </c>
      <c r="D3719" s="30" t="s">
        <v>24357</v>
      </c>
      <c r="E3719" s="37">
        <v>46078</v>
      </c>
      <c r="F3719" s="30">
        <v>13237</v>
      </c>
      <c r="G3719" s="30" t="s">
        <v>24358</v>
      </c>
      <c r="H3719" s="38">
        <v>1608075</v>
      </c>
      <c r="I3719" s="67">
        <v>0</v>
      </c>
      <c r="J3719" s="38">
        <v>128646</v>
      </c>
      <c r="K3719" s="38">
        <v>1736721</v>
      </c>
      <c r="L3719" s="7" t="s">
        <v>22849</v>
      </c>
      <c r="O3719" s="35">
        <f>IF(Table1[[#This Row],[Phân loại]]="Tồn đầu kỳ",Table1[[#This Row],[Tổng giá trị]],0)</f>
        <v>0</v>
      </c>
      <c r="P3719" s="7">
        <f>IF(Table1[[#This Row],[Số còn phải thu ĐK]]&lt;&gt;0,0,IF(Table1[[#This Row],[Phân loại]]="Bán hàng",Table1[[#This Row],[Tổng giá trị]],-Table1[[#This Row],[Tổng giá trị]]))</f>
        <v>1736721</v>
      </c>
      <c r="Q3719" s="35">
        <f t="shared" si="870"/>
        <v>0</v>
      </c>
      <c r="R3719" s="7">
        <f>Table1[[#This Row],[Số còn phải thu ĐK]]+Table1[[#This Row],[Giá Trị HD sau CK]]-Table1[[#This Row],[Số tiền đã thu]]</f>
        <v>1736721</v>
      </c>
      <c r="S3719" s="6">
        <f>IF(Table1[[#This Row],[Ngày hóa đơn]]&lt;&gt;"",Table1[[#This Row],[Ngày hóa đơn]],IF(Table1[[#This Row],[Ngày hạch toán]]&lt;&gt;"",Table1[[#This Row],[Ngày hạch toán]],""))</f>
        <v>46078</v>
      </c>
      <c r="T3719" s="7"/>
      <c r="U3719" s="6">
        <f>IF(Table1[[#This Row],[Ngày tính CN]]="","",S3719+T3719)</f>
        <v>46078</v>
      </c>
      <c r="V3719" s="35">
        <f ca="1">IF(Table1[[#This Row],[Hạn thanh toán]]="","",IF((U3719-NOW())&lt;0,0,(U3719-NOW())))</f>
        <v>0</v>
      </c>
      <c r="W3719" s="35"/>
      <c r="X3719" s="35">
        <f t="shared" ca="1" si="871"/>
        <v>92.490319212964096</v>
      </c>
      <c r="Y3719" s="2" t="str">
        <f t="shared" ca="1" si="872"/>
        <v>Nợ quá hạn từ 90 ngày đến 120 ngày</v>
      </c>
      <c r="Z3719" s="51">
        <f t="shared" si="873"/>
        <v>46078</v>
      </c>
      <c r="AA3719" s="51" t="str">
        <f t="shared" si="874"/>
        <v/>
      </c>
      <c r="AD3719" s="2" t="str">
        <f>VLOOKUP($A3719,MA_KH!$A:$Q,MA_KH!O$1,0)</f>
        <v>LOTTE</v>
      </c>
      <c r="AE3719" s="2" t="str">
        <f>VLOOKUP($A3719,MA_KH!$A:$Q,MA_KH!P$1,0)</f>
        <v>CÔNG TY CỔ PHẦN TRUNG TÂM THƯƠNG MẠI LOTTE VIỆT NAM</v>
      </c>
    </row>
    <row r="3720" spans="1:31" ht="25.5" hidden="1" customHeight="1" x14ac:dyDescent="0.2">
      <c r="A3720" s="30" t="s">
        <v>22018</v>
      </c>
      <c r="B3720" s="30" t="s">
        <v>4227</v>
      </c>
      <c r="C3720" s="37">
        <v>46079</v>
      </c>
      <c r="D3720" s="30" t="s">
        <v>24375</v>
      </c>
      <c r="E3720" s="37">
        <v>46079</v>
      </c>
      <c r="F3720" s="30">
        <v>13965</v>
      </c>
      <c r="G3720" s="30" t="s">
        <v>24376</v>
      </c>
      <c r="H3720" s="38">
        <v>4590380</v>
      </c>
      <c r="I3720" s="67">
        <v>0</v>
      </c>
      <c r="J3720" s="38">
        <v>367230</v>
      </c>
      <c r="K3720" s="38">
        <v>4957610</v>
      </c>
      <c r="L3720" s="7" t="s">
        <v>22849</v>
      </c>
      <c r="O3720" s="35">
        <f>IF(Table1[[#This Row],[Phân loại]]="Tồn đầu kỳ",Table1[[#This Row],[Tổng giá trị]],0)</f>
        <v>0</v>
      </c>
      <c r="P3720" s="7">
        <f>IF(Table1[[#This Row],[Số còn phải thu ĐK]]&lt;&gt;0,0,IF(Table1[[#This Row],[Phân loại]]="Bán hàng",Table1[[#This Row],[Tổng giá trị]],-Table1[[#This Row],[Tổng giá trị]]))</f>
        <v>4957610</v>
      </c>
      <c r="Q3720" s="35">
        <f t="shared" si="870"/>
        <v>0</v>
      </c>
      <c r="R3720" s="7">
        <f>Table1[[#This Row],[Số còn phải thu ĐK]]+Table1[[#This Row],[Giá Trị HD sau CK]]-Table1[[#This Row],[Số tiền đã thu]]</f>
        <v>4957610</v>
      </c>
      <c r="S3720" s="6">
        <f>IF(Table1[[#This Row],[Ngày hóa đơn]]&lt;&gt;"",Table1[[#This Row],[Ngày hóa đơn]],IF(Table1[[#This Row],[Ngày hạch toán]]&lt;&gt;"",Table1[[#This Row],[Ngày hạch toán]],""))</f>
        <v>46079</v>
      </c>
      <c r="T3720" s="7"/>
      <c r="U3720" s="6">
        <f>IF(Table1[[#This Row],[Ngày tính CN]]="","",S3720+T3720)</f>
        <v>46079</v>
      </c>
      <c r="V3720" s="35">
        <f ca="1">IF(Table1[[#This Row],[Hạn thanh toán]]="","",IF((U3720-NOW())&lt;0,0,(U3720-NOW())))</f>
        <v>0</v>
      </c>
      <c r="W3720" s="35"/>
      <c r="X3720" s="35">
        <f t="shared" ca="1" si="871"/>
        <v>91.490319212964096</v>
      </c>
      <c r="Y3720" s="2" t="str">
        <f t="shared" ca="1" si="872"/>
        <v>Nợ quá hạn từ 90 ngày đến 120 ngày</v>
      </c>
      <c r="Z3720" s="51">
        <f t="shared" si="873"/>
        <v>46079</v>
      </c>
      <c r="AA3720" s="51" t="str">
        <f t="shared" si="874"/>
        <v/>
      </c>
      <c r="AD3720" s="2" t="str">
        <f>VLOOKUP($A3720,MA_KH!$A:$Q,MA_KH!O$1,0)</f>
        <v>LOTTE</v>
      </c>
      <c r="AE3720" s="2" t="str">
        <f>VLOOKUP($A3720,MA_KH!$A:$Q,MA_KH!P$1,0)</f>
        <v>CÔNG TY CỔ PHẦN TRUNG TÂM THƯƠNG MẠI LOTTE VIỆT NAM</v>
      </c>
    </row>
    <row r="3721" spans="1:31" ht="25.5" hidden="1" customHeight="1" x14ac:dyDescent="0.2">
      <c r="A3721" s="30" t="s">
        <v>22016</v>
      </c>
      <c r="B3721" s="30" t="s">
        <v>4289</v>
      </c>
      <c r="C3721" s="37">
        <v>46080</v>
      </c>
      <c r="D3721" s="30" t="s">
        <v>24389</v>
      </c>
      <c r="E3721" s="37">
        <v>46080</v>
      </c>
      <c r="F3721" s="30">
        <v>13969</v>
      </c>
      <c r="G3721" s="30" t="s">
        <v>24524</v>
      </c>
      <c r="H3721" s="38">
        <v>10718220</v>
      </c>
      <c r="I3721" s="67">
        <v>0</v>
      </c>
      <c r="J3721" s="38">
        <v>857458</v>
      </c>
      <c r="K3721" s="38">
        <v>11575678</v>
      </c>
      <c r="L3721" s="7" t="s">
        <v>22849</v>
      </c>
      <c r="O3721" s="35">
        <f>IF(Table1[[#This Row],[Phân loại]]="Tồn đầu kỳ",Table1[[#This Row],[Tổng giá trị]],0)</f>
        <v>0</v>
      </c>
      <c r="P3721" s="7">
        <f>IF(Table1[[#This Row],[Số còn phải thu ĐK]]&lt;&gt;0,0,IF(Table1[[#This Row],[Phân loại]]="Bán hàng",Table1[[#This Row],[Tổng giá trị]],-Table1[[#This Row],[Tổng giá trị]]))</f>
        <v>11575678</v>
      </c>
      <c r="Q3721" s="35">
        <f t="shared" si="870"/>
        <v>0</v>
      </c>
      <c r="R3721" s="7">
        <f>Table1[[#This Row],[Số còn phải thu ĐK]]+Table1[[#This Row],[Giá Trị HD sau CK]]-Table1[[#This Row],[Số tiền đã thu]]</f>
        <v>11575678</v>
      </c>
      <c r="S3721" s="6">
        <f>IF(Table1[[#This Row],[Ngày hóa đơn]]&lt;&gt;"",Table1[[#This Row],[Ngày hóa đơn]],IF(Table1[[#This Row],[Ngày hạch toán]]&lt;&gt;"",Table1[[#This Row],[Ngày hạch toán]],""))</f>
        <v>46080</v>
      </c>
      <c r="T3721" s="7"/>
      <c r="U3721" s="6">
        <f>IF(Table1[[#This Row],[Ngày tính CN]]="","",S3721+T3721)</f>
        <v>46080</v>
      </c>
      <c r="V3721" s="35">
        <f ca="1">IF(Table1[[#This Row],[Hạn thanh toán]]="","",IF((U3721-NOW())&lt;0,0,(U3721-NOW())))</f>
        <v>0</v>
      </c>
      <c r="W3721" s="35"/>
      <c r="X3721" s="35">
        <f t="shared" ca="1" si="871"/>
        <v>90.490319212964096</v>
      </c>
      <c r="Y3721" s="2" t="str">
        <f t="shared" ca="1" si="872"/>
        <v>Nợ quá hạn từ 90 ngày đến 120 ngày</v>
      </c>
      <c r="Z3721" s="51">
        <f t="shared" si="873"/>
        <v>46080</v>
      </c>
      <c r="AA3721" s="51" t="str">
        <f t="shared" si="874"/>
        <v/>
      </c>
      <c r="AD3721" s="2" t="str">
        <f>VLOOKUP($A3721,MA_KH!$A:$Q,MA_KH!O$1,0)</f>
        <v>LOTTE</v>
      </c>
      <c r="AE3721" s="2" t="str">
        <f>VLOOKUP($A3721,MA_KH!$A:$Q,MA_KH!P$1,0)</f>
        <v>CÔNG TY CỔ PHẦN TRUNG TÂM THƯƠNG MẠI LOTTE VIỆT NAM</v>
      </c>
    </row>
    <row r="3722" spans="1:31" ht="25.5" hidden="1" customHeight="1" x14ac:dyDescent="0.2">
      <c r="A3722" s="30" t="s">
        <v>22016</v>
      </c>
      <c r="B3722" s="30" t="s">
        <v>4289</v>
      </c>
      <c r="C3722" s="37">
        <v>46080</v>
      </c>
      <c r="D3722" s="30" t="s">
        <v>24390</v>
      </c>
      <c r="E3722" s="37">
        <v>46080</v>
      </c>
      <c r="F3722" s="30">
        <v>13970</v>
      </c>
      <c r="G3722" s="30" t="s">
        <v>24525</v>
      </c>
      <c r="H3722" s="38">
        <v>1072050</v>
      </c>
      <c r="I3722" s="67">
        <v>0</v>
      </c>
      <c r="J3722" s="38">
        <v>85764</v>
      </c>
      <c r="K3722" s="38">
        <v>1157814</v>
      </c>
      <c r="L3722" s="7" t="s">
        <v>22849</v>
      </c>
      <c r="O3722" s="35">
        <f>IF(Table1[[#This Row],[Phân loại]]="Tồn đầu kỳ",Table1[[#This Row],[Tổng giá trị]],0)</f>
        <v>0</v>
      </c>
      <c r="P3722" s="7">
        <f>IF(Table1[[#This Row],[Số còn phải thu ĐK]]&lt;&gt;0,0,IF(Table1[[#This Row],[Phân loại]]="Bán hàng",Table1[[#This Row],[Tổng giá trị]],-Table1[[#This Row],[Tổng giá trị]]))</f>
        <v>1157814</v>
      </c>
      <c r="Q3722" s="35">
        <f t="shared" si="870"/>
        <v>0</v>
      </c>
      <c r="R3722" s="7">
        <f>Table1[[#This Row],[Số còn phải thu ĐK]]+Table1[[#This Row],[Giá Trị HD sau CK]]-Table1[[#This Row],[Số tiền đã thu]]</f>
        <v>1157814</v>
      </c>
      <c r="S3722" s="6">
        <f>IF(Table1[[#This Row],[Ngày hóa đơn]]&lt;&gt;"",Table1[[#This Row],[Ngày hóa đơn]],IF(Table1[[#This Row],[Ngày hạch toán]]&lt;&gt;"",Table1[[#This Row],[Ngày hạch toán]],""))</f>
        <v>46080</v>
      </c>
      <c r="T3722" s="7"/>
      <c r="U3722" s="6">
        <f>IF(Table1[[#This Row],[Ngày tính CN]]="","",S3722+T3722)</f>
        <v>46080</v>
      </c>
      <c r="V3722" s="35">
        <f ca="1">IF(Table1[[#This Row],[Hạn thanh toán]]="","",IF((U3722-NOW())&lt;0,0,(U3722-NOW())))</f>
        <v>0</v>
      </c>
      <c r="W3722" s="35"/>
      <c r="X3722" s="35">
        <f t="shared" ca="1" si="871"/>
        <v>90.490319212964096</v>
      </c>
      <c r="Y3722" s="2" t="str">
        <f t="shared" ca="1" si="872"/>
        <v>Nợ quá hạn từ 90 ngày đến 120 ngày</v>
      </c>
      <c r="Z3722" s="51">
        <f t="shared" si="873"/>
        <v>46080</v>
      </c>
      <c r="AA3722" s="51" t="str">
        <f t="shared" si="874"/>
        <v/>
      </c>
      <c r="AD3722" s="2" t="str">
        <f>VLOOKUP($A3722,MA_KH!$A:$Q,MA_KH!O$1,0)</f>
        <v>LOTTE</v>
      </c>
      <c r="AE3722" s="2" t="str">
        <f>VLOOKUP($A3722,MA_KH!$A:$Q,MA_KH!P$1,0)</f>
        <v>CÔNG TY CỔ PHẦN TRUNG TÂM THƯƠNG MẠI LOTTE VIỆT NAM</v>
      </c>
    </row>
    <row r="3723" spans="1:31" ht="25.5" hidden="1" customHeight="1" x14ac:dyDescent="0.2">
      <c r="A3723" s="30" t="s">
        <v>22016</v>
      </c>
      <c r="B3723" s="30" t="s">
        <v>4289</v>
      </c>
      <c r="C3723" s="37">
        <v>46080</v>
      </c>
      <c r="D3723" s="30" t="s">
        <v>24391</v>
      </c>
      <c r="E3723" s="37">
        <v>46080</v>
      </c>
      <c r="F3723" s="30">
        <v>13971</v>
      </c>
      <c r="G3723" s="30" t="s">
        <v>24526</v>
      </c>
      <c r="H3723" s="38">
        <v>5061445</v>
      </c>
      <c r="I3723" s="67">
        <v>0</v>
      </c>
      <c r="J3723" s="38">
        <v>404916</v>
      </c>
      <c r="K3723" s="38">
        <v>5466361</v>
      </c>
      <c r="L3723" s="7" t="s">
        <v>22849</v>
      </c>
      <c r="O3723" s="35">
        <f>IF(Table1[[#This Row],[Phân loại]]="Tồn đầu kỳ",Table1[[#This Row],[Tổng giá trị]],0)</f>
        <v>0</v>
      </c>
      <c r="P3723" s="7">
        <f>IF(Table1[[#This Row],[Số còn phải thu ĐK]]&lt;&gt;0,0,IF(Table1[[#This Row],[Phân loại]]="Bán hàng",Table1[[#This Row],[Tổng giá trị]],-Table1[[#This Row],[Tổng giá trị]]))</f>
        <v>5466361</v>
      </c>
      <c r="Q3723" s="35">
        <f t="shared" si="870"/>
        <v>0</v>
      </c>
      <c r="R3723" s="7">
        <f>Table1[[#This Row],[Số còn phải thu ĐK]]+Table1[[#This Row],[Giá Trị HD sau CK]]-Table1[[#This Row],[Số tiền đã thu]]</f>
        <v>5466361</v>
      </c>
      <c r="S3723" s="6">
        <f>IF(Table1[[#This Row],[Ngày hóa đơn]]&lt;&gt;"",Table1[[#This Row],[Ngày hóa đơn]],IF(Table1[[#This Row],[Ngày hạch toán]]&lt;&gt;"",Table1[[#This Row],[Ngày hạch toán]],""))</f>
        <v>46080</v>
      </c>
      <c r="T3723" s="7"/>
      <c r="U3723" s="6">
        <f>IF(Table1[[#This Row],[Ngày tính CN]]="","",S3723+T3723)</f>
        <v>46080</v>
      </c>
      <c r="V3723" s="35">
        <f ca="1">IF(Table1[[#This Row],[Hạn thanh toán]]="","",IF((U3723-NOW())&lt;0,0,(U3723-NOW())))</f>
        <v>0</v>
      </c>
      <c r="W3723" s="35"/>
      <c r="X3723" s="35">
        <f t="shared" ca="1" si="871"/>
        <v>90.490319212964096</v>
      </c>
      <c r="Y3723" s="2" t="str">
        <f t="shared" ca="1" si="872"/>
        <v>Nợ quá hạn từ 90 ngày đến 120 ngày</v>
      </c>
      <c r="Z3723" s="51">
        <f t="shared" si="873"/>
        <v>46080</v>
      </c>
      <c r="AA3723" s="51" t="str">
        <f t="shared" si="874"/>
        <v/>
      </c>
      <c r="AD3723" s="2" t="str">
        <f>VLOOKUP($A3723,MA_KH!$A:$Q,MA_KH!O$1,0)</f>
        <v>LOTTE</v>
      </c>
      <c r="AE3723" s="2" t="str">
        <f>VLOOKUP($A3723,MA_KH!$A:$Q,MA_KH!P$1,0)</f>
        <v>CÔNG TY CỔ PHẦN TRUNG TÂM THƯƠNG MẠI LOTTE VIỆT NAM</v>
      </c>
    </row>
    <row r="3724" spans="1:31" ht="25.5" hidden="1" customHeight="1" x14ac:dyDescent="0.2">
      <c r="A3724" s="30" t="s">
        <v>22016</v>
      </c>
      <c r="B3724" s="30" t="s">
        <v>4289</v>
      </c>
      <c r="C3724" s="37">
        <v>46080</v>
      </c>
      <c r="D3724" s="30" t="s">
        <v>24396</v>
      </c>
      <c r="E3724" s="37">
        <v>46080</v>
      </c>
      <c r="F3724" s="30">
        <v>13992</v>
      </c>
      <c r="G3724" s="30" t="s">
        <v>24527</v>
      </c>
      <c r="H3724" s="38">
        <v>595330</v>
      </c>
      <c r="I3724" s="67">
        <v>0</v>
      </c>
      <c r="J3724" s="38">
        <v>47626</v>
      </c>
      <c r="K3724" s="38">
        <v>642956</v>
      </c>
      <c r="L3724" s="7" t="s">
        <v>22849</v>
      </c>
      <c r="O3724" s="35">
        <f>IF(Table1[[#This Row],[Phân loại]]="Tồn đầu kỳ",Table1[[#This Row],[Tổng giá trị]],0)</f>
        <v>0</v>
      </c>
      <c r="P3724" s="7">
        <f>IF(Table1[[#This Row],[Số còn phải thu ĐK]]&lt;&gt;0,0,IF(Table1[[#This Row],[Phân loại]]="Bán hàng",Table1[[#This Row],[Tổng giá trị]],-Table1[[#This Row],[Tổng giá trị]]))</f>
        <v>642956</v>
      </c>
      <c r="Q3724" s="35">
        <f t="shared" si="870"/>
        <v>0</v>
      </c>
      <c r="R3724" s="7">
        <f>Table1[[#This Row],[Số còn phải thu ĐK]]+Table1[[#This Row],[Giá Trị HD sau CK]]-Table1[[#This Row],[Số tiền đã thu]]</f>
        <v>642956</v>
      </c>
      <c r="S3724" s="6">
        <f>IF(Table1[[#This Row],[Ngày hóa đơn]]&lt;&gt;"",Table1[[#This Row],[Ngày hóa đơn]],IF(Table1[[#This Row],[Ngày hạch toán]]&lt;&gt;"",Table1[[#This Row],[Ngày hạch toán]],""))</f>
        <v>46080</v>
      </c>
      <c r="T3724" s="7"/>
      <c r="U3724" s="6">
        <f>IF(Table1[[#This Row],[Ngày tính CN]]="","",S3724+T3724)</f>
        <v>46080</v>
      </c>
      <c r="V3724" s="35">
        <f ca="1">IF(Table1[[#This Row],[Hạn thanh toán]]="","",IF((U3724-NOW())&lt;0,0,(U3724-NOW())))</f>
        <v>0</v>
      </c>
      <c r="W3724" s="35"/>
      <c r="X3724" s="35">
        <f t="shared" ca="1" si="871"/>
        <v>90.490319212964096</v>
      </c>
      <c r="Y3724" s="2" t="str">
        <f t="shared" ca="1" si="872"/>
        <v>Nợ quá hạn từ 90 ngày đến 120 ngày</v>
      </c>
      <c r="Z3724" s="51">
        <f t="shared" si="873"/>
        <v>46080</v>
      </c>
      <c r="AA3724" s="51" t="str">
        <f t="shared" si="874"/>
        <v/>
      </c>
      <c r="AD3724" s="2" t="str">
        <f>VLOOKUP($A3724,MA_KH!$A:$Q,MA_KH!O$1,0)</f>
        <v>LOTTE</v>
      </c>
      <c r="AE3724" s="2" t="str">
        <f>VLOOKUP($A3724,MA_KH!$A:$Q,MA_KH!P$1,0)</f>
        <v>CÔNG TY CỔ PHẦN TRUNG TÂM THƯƠNG MẠI LOTTE VIỆT NAM</v>
      </c>
    </row>
    <row r="3725" spans="1:31" ht="25.5" hidden="1" customHeight="1" x14ac:dyDescent="0.2">
      <c r="A3725" s="30" t="s">
        <v>22016</v>
      </c>
      <c r="B3725" s="30" t="s">
        <v>4289</v>
      </c>
      <c r="C3725" s="37">
        <v>46080</v>
      </c>
      <c r="D3725" s="30" t="s">
        <v>24397</v>
      </c>
      <c r="E3725" s="37">
        <v>46080</v>
      </c>
      <c r="F3725" s="30">
        <v>13993</v>
      </c>
      <c r="G3725" s="30" t="s">
        <v>24528</v>
      </c>
      <c r="H3725" s="38">
        <v>536025</v>
      </c>
      <c r="I3725" s="67">
        <v>0</v>
      </c>
      <c r="J3725" s="38">
        <v>42882</v>
      </c>
      <c r="K3725" s="38">
        <v>578907</v>
      </c>
      <c r="L3725" s="7" t="s">
        <v>22849</v>
      </c>
      <c r="O3725" s="35">
        <f>IF(Table1[[#This Row],[Phân loại]]="Tồn đầu kỳ",Table1[[#This Row],[Tổng giá trị]],0)</f>
        <v>0</v>
      </c>
      <c r="P3725" s="7">
        <f>IF(Table1[[#This Row],[Số còn phải thu ĐK]]&lt;&gt;0,0,IF(Table1[[#This Row],[Phân loại]]="Bán hàng",Table1[[#This Row],[Tổng giá trị]],-Table1[[#This Row],[Tổng giá trị]]))</f>
        <v>578907</v>
      </c>
      <c r="Q3725" s="35">
        <f t="shared" si="870"/>
        <v>0</v>
      </c>
      <c r="R3725" s="7">
        <f>Table1[[#This Row],[Số còn phải thu ĐK]]+Table1[[#This Row],[Giá Trị HD sau CK]]-Table1[[#This Row],[Số tiền đã thu]]</f>
        <v>578907</v>
      </c>
      <c r="S3725" s="6">
        <f>IF(Table1[[#This Row],[Ngày hóa đơn]]&lt;&gt;"",Table1[[#This Row],[Ngày hóa đơn]],IF(Table1[[#This Row],[Ngày hạch toán]]&lt;&gt;"",Table1[[#This Row],[Ngày hạch toán]],""))</f>
        <v>46080</v>
      </c>
      <c r="T3725" s="7"/>
      <c r="U3725" s="6">
        <f>IF(Table1[[#This Row],[Ngày tính CN]]="","",S3725+T3725)</f>
        <v>46080</v>
      </c>
      <c r="V3725" s="35">
        <f ca="1">IF(Table1[[#This Row],[Hạn thanh toán]]="","",IF((U3725-NOW())&lt;0,0,(U3725-NOW())))</f>
        <v>0</v>
      </c>
      <c r="W3725" s="35"/>
      <c r="X3725" s="35">
        <f t="shared" ca="1" si="871"/>
        <v>90.490319212964096</v>
      </c>
      <c r="Y3725" s="2" t="str">
        <f t="shared" ca="1" si="872"/>
        <v>Nợ quá hạn từ 90 ngày đến 120 ngày</v>
      </c>
      <c r="Z3725" s="51">
        <f t="shared" si="873"/>
        <v>46080</v>
      </c>
      <c r="AA3725" s="51" t="str">
        <f t="shared" si="874"/>
        <v/>
      </c>
      <c r="AD3725" s="2" t="str">
        <f>VLOOKUP($A3725,MA_KH!$A:$Q,MA_KH!O$1,0)</f>
        <v>LOTTE</v>
      </c>
      <c r="AE3725" s="2" t="str">
        <f>VLOOKUP($A3725,MA_KH!$A:$Q,MA_KH!P$1,0)</f>
        <v>CÔNG TY CỔ PHẦN TRUNG TÂM THƯƠNG MẠI LOTTE VIỆT NAM</v>
      </c>
    </row>
    <row r="3726" spans="1:31" ht="25.5" hidden="1" customHeight="1" x14ac:dyDescent="0.2">
      <c r="A3726" s="30" t="s">
        <v>22009</v>
      </c>
      <c r="B3726" s="30" t="s">
        <v>4283</v>
      </c>
      <c r="C3726" s="37">
        <v>46080</v>
      </c>
      <c r="D3726" s="30" t="s">
        <v>24400</v>
      </c>
      <c r="E3726" s="37">
        <v>46080</v>
      </c>
      <c r="F3726" s="30">
        <v>14001</v>
      </c>
      <c r="G3726" s="30" t="s">
        <v>24401</v>
      </c>
      <c r="H3726" s="38">
        <v>1773715</v>
      </c>
      <c r="I3726" s="67">
        <v>0</v>
      </c>
      <c r="J3726" s="38">
        <v>141897</v>
      </c>
      <c r="K3726" s="38">
        <v>1915612</v>
      </c>
      <c r="L3726" s="7" t="s">
        <v>22849</v>
      </c>
      <c r="O3726" s="35">
        <f>IF(Table1[[#This Row],[Phân loại]]="Tồn đầu kỳ",Table1[[#This Row],[Tổng giá trị]],0)</f>
        <v>0</v>
      </c>
      <c r="P3726" s="7">
        <f>IF(Table1[[#This Row],[Số còn phải thu ĐK]]&lt;&gt;0,0,IF(Table1[[#This Row],[Phân loại]]="Bán hàng",Table1[[#This Row],[Tổng giá trị]],-Table1[[#This Row],[Tổng giá trị]]))</f>
        <v>1915612</v>
      </c>
      <c r="Q3726" s="35">
        <f t="shared" si="870"/>
        <v>0</v>
      </c>
      <c r="R3726" s="7">
        <f>Table1[[#This Row],[Số còn phải thu ĐK]]+Table1[[#This Row],[Giá Trị HD sau CK]]-Table1[[#This Row],[Số tiền đã thu]]</f>
        <v>1915612</v>
      </c>
      <c r="S3726" s="6">
        <f>IF(Table1[[#This Row],[Ngày hóa đơn]]&lt;&gt;"",Table1[[#This Row],[Ngày hóa đơn]],IF(Table1[[#This Row],[Ngày hạch toán]]&lt;&gt;"",Table1[[#This Row],[Ngày hạch toán]],""))</f>
        <v>46080</v>
      </c>
      <c r="T3726" s="7"/>
      <c r="U3726" s="6">
        <f>IF(Table1[[#This Row],[Ngày tính CN]]="","",S3726+T3726)</f>
        <v>46080</v>
      </c>
      <c r="V3726" s="35">
        <f ca="1">IF(Table1[[#This Row],[Hạn thanh toán]]="","",IF((U3726-NOW())&lt;0,0,(U3726-NOW())))</f>
        <v>0</v>
      </c>
      <c r="W3726" s="35"/>
      <c r="X3726" s="35">
        <f t="shared" ca="1" si="871"/>
        <v>90.490319212964096</v>
      </c>
      <c r="Y3726" s="2" t="str">
        <f t="shared" ca="1" si="872"/>
        <v>Nợ quá hạn từ 90 ngày đến 120 ngày</v>
      </c>
      <c r="Z3726" s="51">
        <f t="shared" si="873"/>
        <v>46080</v>
      </c>
      <c r="AA3726" s="51" t="str">
        <f t="shared" si="874"/>
        <v/>
      </c>
      <c r="AD3726" s="2" t="str">
        <f>VLOOKUP($A3726,MA_KH!$A:$Q,MA_KH!O$1,0)</f>
        <v>LOTTE</v>
      </c>
      <c r="AE3726" s="2" t="str">
        <f>VLOOKUP($A3726,MA_KH!$A:$Q,MA_KH!P$1,0)</f>
        <v>CÔNG TY CỔ PHẦN TRUNG TÂM THƯƠNG MẠI LOTTE VIỆT NAM</v>
      </c>
    </row>
    <row r="3727" spans="1:31" ht="25.5" hidden="1" customHeight="1" x14ac:dyDescent="0.2">
      <c r="A3727" s="30" t="s">
        <v>22017</v>
      </c>
      <c r="B3727" s="30" t="s">
        <v>4145</v>
      </c>
      <c r="C3727" s="37">
        <v>46080</v>
      </c>
      <c r="D3727" s="30" t="s">
        <v>24406</v>
      </c>
      <c r="E3727" s="37">
        <v>46080</v>
      </c>
      <c r="F3727" s="30">
        <v>14028</v>
      </c>
      <c r="G3727" s="30" t="s">
        <v>24407</v>
      </c>
      <c r="H3727" s="38">
        <v>1166110</v>
      </c>
      <c r="I3727" s="67">
        <v>0</v>
      </c>
      <c r="J3727" s="38">
        <v>93289</v>
      </c>
      <c r="K3727" s="38">
        <v>1259399</v>
      </c>
      <c r="L3727" s="7" t="s">
        <v>22849</v>
      </c>
      <c r="O3727" s="35">
        <f>IF(Table1[[#This Row],[Phân loại]]="Tồn đầu kỳ",Table1[[#This Row],[Tổng giá trị]],0)</f>
        <v>0</v>
      </c>
      <c r="P3727" s="7">
        <f>IF(Table1[[#This Row],[Số còn phải thu ĐK]]&lt;&gt;0,0,IF(Table1[[#This Row],[Phân loại]]="Bán hàng",Table1[[#This Row],[Tổng giá trị]],-Table1[[#This Row],[Tổng giá trị]]))</f>
        <v>1259399</v>
      </c>
      <c r="Q3727" s="35">
        <f t="shared" si="870"/>
        <v>0</v>
      </c>
      <c r="R3727" s="7">
        <f>Table1[[#This Row],[Số còn phải thu ĐK]]+Table1[[#This Row],[Giá Trị HD sau CK]]-Table1[[#This Row],[Số tiền đã thu]]</f>
        <v>1259399</v>
      </c>
      <c r="S3727" s="6">
        <f>IF(Table1[[#This Row],[Ngày hóa đơn]]&lt;&gt;"",Table1[[#This Row],[Ngày hóa đơn]],IF(Table1[[#This Row],[Ngày hạch toán]]&lt;&gt;"",Table1[[#This Row],[Ngày hạch toán]],""))</f>
        <v>46080</v>
      </c>
      <c r="T3727" s="7"/>
      <c r="U3727" s="6">
        <f>IF(Table1[[#This Row],[Ngày tính CN]]="","",S3727+T3727)</f>
        <v>46080</v>
      </c>
      <c r="V3727" s="35">
        <f ca="1">IF(Table1[[#This Row],[Hạn thanh toán]]="","",IF((U3727-NOW())&lt;0,0,(U3727-NOW())))</f>
        <v>0</v>
      </c>
      <c r="W3727" s="35"/>
      <c r="X3727" s="35">
        <f t="shared" ca="1" si="871"/>
        <v>90.490319212964096</v>
      </c>
      <c r="Y3727" s="2" t="str">
        <f t="shared" ca="1" si="872"/>
        <v>Nợ quá hạn từ 90 ngày đến 120 ngày</v>
      </c>
      <c r="Z3727" s="51">
        <f t="shared" si="873"/>
        <v>46080</v>
      </c>
      <c r="AA3727" s="51" t="str">
        <f t="shared" si="874"/>
        <v/>
      </c>
      <c r="AD3727" s="2" t="str">
        <f>VLOOKUP($A3727,MA_KH!$A:$Q,MA_KH!O$1,0)</f>
        <v>LOTTE</v>
      </c>
      <c r="AE3727" s="2" t="str">
        <f>VLOOKUP($A3727,MA_KH!$A:$Q,MA_KH!P$1,0)</f>
        <v>CÔNG TY CỔ PHẦN TRUNG TÂM THƯƠNG MẠI LOTTE VIỆT NAM</v>
      </c>
    </row>
    <row r="3728" spans="1:31" ht="25.5" hidden="1" customHeight="1" x14ac:dyDescent="0.2">
      <c r="A3728" s="30" t="s">
        <v>22017</v>
      </c>
      <c r="B3728" s="30" t="s">
        <v>4145</v>
      </c>
      <c r="C3728" s="37">
        <v>46080</v>
      </c>
      <c r="D3728" s="30" t="s">
        <v>24408</v>
      </c>
      <c r="E3728" s="37">
        <v>46080</v>
      </c>
      <c r="F3728" s="30">
        <v>14029</v>
      </c>
      <c r="G3728" s="30" t="s">
        <v>24409</v>
      </c>
      <c r="H3728" s="38">
        <v>1131355</v>
      </c>
      <c r="I3728" s="67">
        <v>0</v>
      </c>
      <c r="J3728" s="38">
        <v>90508</v>
      </c>
      <c r="K3728" s="38">
        <v>1221863</v>
      </c>
      <c r="L3728" s="7" t="s">
        <v>22849</v>
      </c>
      <c r="O3728" s="35">
        <f>IF(Table1[[#This Row],[Phân loại]]="Tồn đầu kỳ",Table1[[#This Row],[Tổng giá trị]],0)</f>
        <v>0</v>
      </c>
      <c r="P3728" s="7">
        <f>IF(Table1[[#This Row],[Số còn phải thu ĐK]]&lt;&gt;0,0,IF(Table1[[#This Row],[Phân loại]]="Bán hàng",Table1[[#This Row],[Tổng giá trị]],-Table1[[#This Row],[Tổng giá trị]]))</f>
        <v>1221863</v>
      </c>
      <c r="Q3728" s="35">
        <f t="shared" si="870"/>
        <v>0</v>
      </c>
      <c r="R3728" s="7">
        <f>Table1[[#This Row],[Số còn phải thu ĐK]]+Table1[[#This Row],[Giá Trị HD sau CK]]-Table1[[#This Row],[Số tiền đã thu]]</f>
        <v>1221863</v>
      </c>
      <c r="S3728" s="6">
        <f>IF(Table1[[#This Row],[Ngày hóa đơn]]&lt;&gt;"",Table1[[#This Row],[Ngày hóa đơn]],IF(Table1[[#This Row],[Ngày hạch toán]]&lt;&gt;"",Table1[[#This Row],[Ngày hạch toán]],""))</f>
        <v>46080</v>
      </c>
      <c r="T3728" s="7"/>
      <c r="U3728" s="6">
        <f>IF(Table1[[#This Row],[Ngày tính CN]]="","",S3728+T3728)</f>
        <v>46080</v>
      </c>
      <c r="V3728" s="35">
        <f ca="1">IF(Table1[[#This Row],[Hạn thanh toán]]="","",IF((U3728-NOW())&lt;0,0,(U3728-NOW())))</f>
        <v>0</v>
      </c>
      <c r="W3728" s="35"/>
      <c r="X3728" s="35">
        <f t="shared" ca="1" si="871"/>
        <v>90.490319212964096</v>
      </c>
      <c r="Y3728" s="2" t="str">
        <f t="shared" ca="1" si="872"/>
        <v>Nợ quá hạn từ 90 ngày đến 120 ngày</v>
      </c>
      <c r="Z3728" s="51">
        <f t="shared" si="873"/>
        <v>46080</v>
      </c>
      <c r="AA3728" s="51" t="str">
        <f t="shared" si="874"/>
        <v/>
      </c>
      <c r="AD3728" s="2" t="str">
        <f>VLOOKUP($A3728,MA_KH!$A:$Q,MA_KH!O$1,0)</f>
        <v>LOTTE</v>
      </c>
      <c r="AE3728" s="2" t="str">
        <f>VLOOKUP($A3728,MA_KH!$A:$Q,MA_KH!P$1,0)</f>
        <v>CÔNG TY CỔ PHẦN TRUNG TÂM THƯƠNG MẠI LOTTE VIỆT NAM</v>
      </c>
    </row>
    <row r="3729" spans="1:31" ht="25.5" hidden="1" customHeight="1" x14ac:dyDescent="0.2">
      <c r="A3729" s="30" t="s">
        <v>22023</v>
      </c>
      <c r="B3729" s="30" t="s">
        <v>4277</v>
      </c>
      <c r="C3729" s="37">
        <v>46080</v>
      </c>
      <c r="D3729" s="30" t="s">
        <v>24529</v>
      </c>
      <c r="E3729" s="37">
        <v>46080</v>
      </c>
      <c r="F3729" s="63">
        <v>267</v>
      </c>
      <c r="G3729" s="30" t="s">
        <v>24530</v>
      </c>
      <c r="H3729" s="38">
        <v>1225790</v>
      </c>
      <c r="I3729" s="67">
        <v>0</v>
      </c>
      <c r="J3729" s="38">
        <v>98063</v>
      </c>
      <c r="K3729" s="38">
        <v>1323853</v>
      </c>
      <c r="L3729" s="68" t="s">
        <v>41</v>
      </c>
      <c r="M3729" s="6">
        <v>46092</v>
      </c>
      <c r="O3729" s="35">
        <f>IF(Table1[[#This Row],[Phân loại]]="Tồn đầu kỳ",Table1[[#This Row],[Tổng giá trị]],0)</f>
        <v>0</v>
      </c>
      <c r="P3729" s="7">
        <f>IF(Table1[[#This Row],[Số còn phải thu ĐK]]&lt;&gt;0,0,IF(Table1[[#This Row],[Phân loại]]="Bán hàng",Table1[[#This Row],[Tổng giá trị]],-Table1[[#This Row],[Tổng giá trị]]))</f>
        <v>-1323853</v>
      </c>
      <c r="Q3729" s="35">
        <f t="shared" si="870"/>
        <v>-1323853</v>
      </c>
      <c r="R3729" s="7">
        <f>Table1[[#This Row],[Số còn phải thu ĐK]]+Table1[[#This Row],[Giá Trị HD sau CK]]-Table1[[#This Row],[Số tiền đã thu]]</f>
        <v>0</v>
      </c>
      <c r="S3729" s="6">
        <f>IF(Table1[[#This Row],[Ngày hóa đơn]]&lt;&gt;"",Table1[[#This Row],[Ngày hóa đơn]],IF(Table1[[#This Row],[Ngày hạch toán]]&lt;&gt;"",Table1[[#This Row],[Ngày hạch toán]],""))</f>
        <v>46080</v>
      </c>
      <c r="T3729" s="7"/>
      <c r="U3729" s="6">
        <f>IF(Table1[[#This Row],[Ngày tính CN]]="","",S3729+T3729)</f>
        <v>46080</v>
      </c>
      <c r="V3729" s="35">
        <f ca="1">IF(Table1[[#This Row],[Hạn thanh toán]]="","",IF((U3729-NOW())&lt;0,0,(U3729-NOW())))</f>
        <v>0</v>
      </c>
      <c r="W3729" s="35"/>
      <c r="X3729" s="35" t="str">
        <f t="shared" ca="1" si="871"/>
        <v/>
      </c>
      <c r="Y3729" s="2" t="str">
        <f t="shared" si="872"/>
        <v>Đã thanh toán</v>
      </c>
      <c r="Z3729" s="51">
        <f t="shared" si="873"/>
        <v>46080</v>
      </c>
      <c r="AA3729" s="51">
        <f t="shared" si="874"/>
        <v>46092</v>
      </c>
      <c r="AD3729" s="2" t="str">
        <f>VLOOKUP($A3729,MA_KH!$A:$Q,MA_KH!O$1,0)</f>
        <v>LOTTE</v>
      </c>
      <c r="AE3729" s="2" t="str">
        <f>VLOOKUP($A3729,MA_KH!$A:$Q,MA_KH!P$1,0)</f>
        <v>CÔNG TY CỔ PHẦN TRUNG TÂM THƯƠNG MẠI LOTTE VIỆT NAM</v>
      </c>
    </row>
    <row r="3730" spans="1:31" ht="25.5" hidden="1" customHeight="1" x14ac:dyDescent="0.2">
      <c r="A3730" s="30" t="s">
        <v>22010</v>
      </c>
      <c r="B3730" s="30" t="s">
        <v>4279</v>
      </c>
      <c r="C3730" s="37">
        <v>46080</v>
      </c>
      <c r="D3730" s="30" t="s">
        <v>24531</v>
      </c>
      <c r="E3730" s="37">
        <v>46080</v>
      </c>
      <c r="F3730" s="63">
        <v>268</v>
      </c>
      <c r="G3730" s="30" t="s">
        <v>24532</v>
      </c>
      <c r="H3730" s="38">
        <v>286863</v>
      </c>
      <c r="I3730" s="67">
        <v>0</v>
      </c>
      <c r="J3730" s="38">
        <v>22949</v>
      </c>
      <c r="K3730" s="38">
        <v>309812</v>
      </c>
      <c r="L3730" s="68" t="s">
        <v>41</v>
      </c>
      <c r="M3730" s="6">
        <v>46092</v>
      </c>
      <c r="O3730" s="35">
        <f>IF(Table1[[#This Row],[Phân loại]]="Tồn đầu kỳ",Table1[[#This Row],[Tổng giá trị]],0)</f>
        <v>0</v>
      </c>
      <c r="P3730" s="7">
        <f>IF(Table1[[#This Row],[Số còn phải thu ĐK]]&lt;&gt;0,0,IF(Table1[[#This Row],[Phân loại]]="Bán hàng",Table1[[#This Row],[Tổng giá trị]],-Table1[[#This Row],[Tổng giá trị]]))</f>
        <v>-309812</v>
      </c>
      <c r="Q3730" s="35">
        <f t="shared" si="870"/>
        <v>-309812</v>
      </c>
      <c r="R3730" s="7">
        <f>Table1[[#This Row],[Số còn phải thu ĐK]]+Table1[[#This Row],[Giá Trị HD sau CK]]-Table1[[#This Row],[Số tiền đã thu]]</f>
        <v>0</v>
      </c>
      <c r="S3730" s="6">
        <f>IF(Table1[[#This Row],[Ngày hóa đơn]]&lt;&gt;"",Table1[[#This Row],[Ngày hóa đơn]],IF(Table1[[#This Row],[Ngày hạch toán]]&lt;&gt;"",Table1[[#This Row],[Ngày hạch toán]],""))</f>
        <v>46080</v>
      </c>
      <c r="T3730" s="7"/>
      <c r="U3730" s="6">
        <f>IF(Table1[[#This Row],[Ngày tính CN]]="","",S3730+T3730)</f>
        <v>46080</v>
      </c>
      <c r="V3730" s="35">
        <f ca="1">IF(Table1[[#This Row],[Hạn thanh toán]]="","",IF((U3730-NOW())&lt;0,0,(U3730-NOW())))</f>
        <v>0</v>
      </c>
      <c r="W3730" s="35"/>
      <c r="X3730" s="35" t="str">
        <f t="shared" ca="1" si="871"/>
        <v/>
      </c>
      <c r="Y3730" s="2" t="str">
        <f t="shared" si="872"/>
        <v>Đã thanh toán</v>
      </c>
      <c r="Z3730" s="51">
        <f t="shared" si="873"/>
        <v>46080</v>
      </c>
      <c r="AA3730" s="51">
        <f t="shared" si="874"/>
        <v>46092</v>
      </c>
      <c r="AD3730" s="2" t="str">
        <f>VLOOKUP($A3730,MA_KH!$A:$Q,MA_KH!O$1,0)</f>
        <v>LOTTE</v>
      </c>
      <c r="AE3730" s="2" t="str">
        <f>VLOOKUP($A3730,MA_KH!$A:$Q,MA_KH!P$1,0)</f>
        <v>CÔNG TY CỔ PHẦN TRUNG TÂM THƯƠNG MẠI LOTTE VIỆT NAM</v>
      </c>
    </row>
    <row r="3731" spans="1:31" ht="25.5" hidden="1" customHeight="1" x14ac:dyDescent="0.2">
      <c r="A3731" s="30" t="s">
        <v>22010</v>
      </c>
      <c r="B3731" s="30" t="s">
        <v>4279</v>
      </c>
      <c r="C3731" s="37">
        <v>46081</v>
      </c>
      <c r="D3731" s="30" t="s">
        <v>24418</v>
      </c>
      <c r="E3731" s="37">
        <v>46080</v>
      </c>
      <c r="F3731" s="30">
        <v>14451</v>
      </c>
      <c r="G3731" s="30" t="s">
        <v>24419</v>
      </c>
      <c r="H3731" s="38">
        <v>1785990</v>
      </c>
      <c r="I3731" s="67">
        <v>0</v>
      </c>
      <c r="J3731" s="38">
        <v>142879</v>
      </c>
      <c r="K3731" s="38">
        <v>1928869</v>
      </c>
      <c r="L3731" s="7" t="s">
        <v>22849</v>
      </c>
      <c r="O3731" s="35">
        <f>IF(Table1[[#This Row],[Phân loại]]="Tồn đầu kỳ",Table1[[#This Row],[Tổng giá trị]],0)</f>
        <v>0</v>
      </c>
      <c r="P3731" s="7">
        <f>IF(Table1[[#This Row],[Số còn phải thu ĐK]]&lt;&gt;0,0,IF(Table1[[#This Row],[Phân loại]]="Bán hàng",Table1[[#This Row],[Tổng giá trị]],-Table1[[#This Row],[Tổng giá trị]]))</f>
        <v>1928869</v>
      </c>
      <c r="Q3731" s="35">
        <f t="shared" si="870"/>
        <v>0</v>
      </c>
      <c r="R3731" s="7">
        <f>Table1[[#This Row],[Số còn phải thu ĐK]]+Table1[[#This Row],[Giá Trị HD sau CK]]-Table1[[#This Row],[Số tiền đã thu]]</f>
        <v>1928869</v>
      </c>
      <c r="S3731" s="6">
        <f>IF(Table1[[#This Row],[Ngày hóa đơn]]&lt;&gt;"",Table1[[#This Row],[Ngày hóa đơn]],IF(Table1[[#This Row],[Ngày hạch toán]]&lt;&gt;"",Table1[[#This Row],[Ngày hạch toán]],""))</f>
        <v>46080</v>
      </c>
      <c r="T3731" s="7"/>
      <c r="U3731" s="6">
        <f>IF(Table1[[#This Row],[Ngày tính CN]]="","",S3731+T3731)</f>
        <v>46080</v>
      </c>
      <c r="V3731" s="35">
        <f ca="1">IF(Table1[[#This Row],[Hạn thanh toán]]="","",IF((U3731-NOW())&lt;0,0,(U3731-NOW())))</f>
        <v>0</v>
      </c>
      <c r="W3731" s="35"/>
      <c r="X3731" s="35">
        <f t="shared" ca="1" si="871"/>
        <v>90.490319212964096</v>
      </c>
      <c r="Y3731" s="2" t="str">
        <f t="shared" ca="1" si="872"/>
        <v>Nợ quá hạn từ 90 ngày đến 120 ngày</v>
      </c>
      <c r="Z3731" s="51">
        <f t="shared" si="873"/>
        <v>46080</v>
      </c>
      <c r="AA3731" s="51" t="str">
        <f t="shared" si="874"/>
        <v/>
      </c>
      <c r="AD3731" s="2" t="str">
        <f>VLOOKUP($A3731,MA_KH!$A:$Q,MA_KH!O$1,0)</f>
        <v>LOTTE</v>
      </c>
      <c r="AE3731" s="2" t="str">
        <f>VLOOKUP($A3731,MA_KH!$A:$Q,MA_KH!P$1,0)</f>
        <v>CÔNG TY CỔ PHẦN TRUNG TÂM THƯƠNG MẠI LOTTE VIỆT NAM</v>
      </c>
    </row>
    <row r="3732" spans="1:31" ht="25.5" hidden="1" customHeight="1" x14ac:dyDescent="0.2">
      <c r="A3732" s="30" t="s">
        <v>22012</v>
      </c>
      <c r="B3732" s="30" t="s">
        <v>4423</v>
      </c>
      <c r="C3732" s="37">
        <v>46081</v>
      </c>
      <c r="D3732" s="30" t="s">
        <v>24420</v>
      </c>
      <c r="E3732" s="37">
        <v>46080</v>
      </c>
      <c r="F3732" s="30">
        <v>14452</v>
      </c>
      <c r="G3732" s="30" t="s">
        <v>24421</v>
      </c>
      <c r="H3732" s="38">
        <v>1190660</v>
      </c>
      <c r="I3732" s="67">
        <v>0</v>
      </c>
      <c r="J3732" s="38">
        <v>95253</v>
      </c>
      <c r="K3732" s="38">
        <v>1285913</v>
      </c>
      <c r="L3732" s="7" t="s">
        <v>22849</v>
      </c>
      <c r="O3732" s="35">
        <f>IF(Table1[[#This Row],[Phân loại]]="Tồn đầu kỳ",Table1[[#This Row],[Tổng giá trị]],0)</f>
        <v>0</v>
      </c>
      <c r="P3732" s="7">
        <f>IF(Table1[[#This Row],[Số còn phải thu ĐK]]&lt;&gt;0,0,IF(Table1[[#This Row],[Phân loại]]="Bán hàng",Table1[[#This Row],[Tổng giá trị]],-Table1[[#This Row],[Tổng giá trị]]))</f>
        <v>1285913</v>
      </c>
      <c r="Q3732" s="35">
        <f t="shared" si="870"/>
        <v>0</v>
      </c>
      <c r="R3732" s="7">
        <f>Table1[[#This Row],[Số còn phải thu ĐK]]+Table1[[#This Row],[Giá Trị HD sau CK]]-Table1[[#This Row],[Số tiền đã thu]]</f>
        <v>1285913</v>
      </c>
      <c r="S3732" s="6">
        <f>IF(Table1[[#This Row],[Ngày hóa đơn]]&lt;&gt;"",Table1[[#This Row],[Ngày hóa đơn]],IF(Table1[[#This Row],[Ngày hạch toán]]&lt;&gt;"",Table1[[#This Row],[Ngày hạch toán]],""))</f>
        <v>46080</v>
      </c>
      <c r="T3732" s="7"/>
      <c r="U3732" s="6">
        <f>IF(Table1[[#This Row],[Ngày tính CN]]="","",S3732+T3732)</f>
        <v>46080</v>
      </c>
      <c r="V3732" s="35">
        <f ca="1">IF(Table1[[#This Row],[Hạn thanh toán]]="","",IF((U3732-NOW())&lt;0,0,(U3732-NOW())))</f>
        <v>0</v>
      </c>
      <c r="W3732" s="35"/>
      <c r="X3732" s="35">
        <f t="shared" ca="1" si="871"/>
        <v>90.490319212964096</v>
      </c>
      <c r="Y3732" s="2" t="str">
        <f t="shared" ca="1" si="872"/>
        <v>Nợ quá hạn từ 90 ngày đến 120 ngày</v>
      </c>
      <c r="Z3732" s="51">
        <f t="shared" si="873"/>
        <v>46080</v>
      </c>
      <c r="AA3732" s="51" t="str">
        <f t="shared" si="874"/>
        <v/>
      </c>
      <c r="AD3732" s="2" t="str">
        <f>VLOOKUP($A3732,MA_KH!$A:$Q,MA_KH!O$1,0)</f>
        <v>LOTTE</v>
      </c>
      <c r="AE3732" s="2" t="str">
        <f>VLOOKUP($A3732,MA_KH!$A:$Q,MA_KH!P$1,0)</f>
        <v>CÔNG TY CỔ PHẦN TRUNG TÂM THƯƠNG MẠI LOTTE VIỆT NAM</v>
      </c>
    </row>
    <row r="3733" spans="1:31" ht="25.5" hidden="1" customHeight="1" x14ac:dyDescent="0.2">
      <c r="A3733" s="30" t="s">
        <v>22023</v>
      </c>
      <c r="B3733" s="30" t="s">
        <v>4277</v>
      </c>
      <c r="C3733" s="37">
        <v>46081</v>
      </c>
      <c r="D3733" s="30" t="s">
        <v>24422</v>
      </c>
      <c r="E3733" s="37">
        <v>46080</v>
      </c>
      <c r="F3733" s="30">
        <v>14453</v>
      </c>
      <c r="G3733" s="30" t="s">
        <v>24423</v>
      </c>
      <c r="H3733" s="38">
        <v>2733720</v>
      </c>
      <c r="I3733" s="67">
        <v>0</v>
      </c>
      <c r="J3733" s="38">
        <v>218698</v>
      </c>
      <c r="K3733" s="38">
        <v>2952418</v>
      </c>
      <c r="L3733" s="7" t="s">
        <v>22849</v>
      </c>
      <c r="O3733" s="35">
        <f>IF(Table1[[#This Row],[Phân loại]]="Tồn đầu kỳ",Table1[[#This Row],[Tổng giá trị]],0)</f>
        <v>0</v>
      </c>
      <c r="P3733" s="7">
        <f>IF(Table1[[#This Row],[Số còn phải thu ĐK]]&lt;&gt;0,0,IF(Table1[[#This Row],[Phân loại]]="Bán hàng",Table1[[#This Row],[Tổng giá trị]],-Table1[[#This Row],[Tổng giá trị]]))</f>
        <v>2952418</v>
      </c>
      <c r="Q3733" s="35">
        <f t="shared" si="870"/>
        <v>0</v>
      </c>
      <c r="R3733" s="7">
        <f>Table1[[#This Row],[Số còn phải thu ĐK]]+Table1[[#This Row],[Giá Trị HD sau CK]]-Table1[[#This Row],[Số tiền đã thu]]</f>
        <v>2952418</v>
      </c>
      <c r="S3733" s="6">
        <f>IF(Table1[[#This Row],[Ngày hóa đơn]]&lt;&gt;"",Table1[[#This Row],[Ngày hóa đơn]],IF(Table1[[#This Row],[Ngày hạch toán]]&lt;&gt;"",Table1[[#This Row],[Ngày hạch toán]],""))</f>
        <v>46080</v>
      </c>
      <c r="T3733" s="7"/>
      <c r="U3733" s="6">
        <f>IF(Table1[[#This Row],[Ngày tính CN]]="","",S3733+T3733)</f>
        <v>46080</v>
      </c>
      <c r="V3733" s="35">
        <f ca="1">IF(Table1[[#This Row],[Hạn thanh toán]]="","",IF((U3733-NOW())&lt;0,0,(U3733-NOW())))</f>
        <v>0</v>
      </c>
      <c r="W3733" s="35"/>
      <c r="X3733" s="35">
        <f t="shared" ca="1" si="871"/>
        <v>90.490319212964096</v>
      </c>
      <c r="Y3733" s="2" t="str">
        <f t="shared" ca="1" si="872"/>
        <v>Nợ quá hạn từ 90 ngày đến 120 ngày</v>
      </c>
      <c r="Z3733" s="51">
        <f t="shared" si="873"/>
        <v>46080</v>
      </c>
      <c r="AA3733" s="51" t="str">
        <f t="shared" si="874"/>
        <v/>
      </c>
      <c r="AD3733" s="2" t="str">
        <f>VLOOKUP($A3733,MA_KH!$A:$Q,MA_KH!O$1,0)</f>
        <v>LOTTE</v>
      </c>
      <c r="AE3733" s="2" t="str">
        <f>VLOOKUP($A3733,MA_KH!$A:$Q,MA_KH!P$1,0)</f>
        <v>CÔNG TY CỔ PHẦN TRUNG TÂM THƯƠNG MẠI LOTTE VIỆT NAM</v>
      </c>
    </row>
    <row r="3734" spans="1:31" ht="25.5" hidden="1" customHeight="1" x14ac:dyDescent="0.2">
      <c r="A3734" s="30" t="s">
        <v>22014</v>
      </c>
      <c r="B3734" s="30" t="s">
        <v>4178</v>
      </c>
      <c r="C3734" s="37">
        <v>46081</v>
      </c>
      <c r="D3734" s="30" t="s">
        <v>24435</v>
      </c>
      <c r="E3734" s="37">
        <v>46081</v>
      </c>
      <c r="F3734" s="30">
        <v>14517</v>
      </c>
      <c r="G3734" s="30" t="s">
        <v>24436</v>
      </c>
      <c r="H3734" s="38">
        <v>4525420</v>
      </c>
      <c r="I3734" s="67">
        <v>0</v>
      </c>
      <c r="J3734" s="38">
        <v>362034</v>
      </c>
      <c r="K3734" s="38">
        <v>4887454</v>
      </c>
      <c r="L3734" s="7" t="s">
        <v>22849</v>
      </c>
      <c r="O3734" s="35">
        <f>IF(Table1[[#This Row],[Phân loại]]="Tồn đầu kỳ",Table1[[#This Row],[Tổng giá trị]],0)</f>
        <v>0</v>
      </c>
      <c r="P3734" s="7">
        <f>IF(Table1[[#This Row],[Số còn phải thu ĐK]]&lt;&gt;0,0,IF(Table1[[#This Row],[Phân loại]]="Bán hàng",Table1[[#This Row],[Tổng giá trị]],-Table1[[#This Row],[Tổng giá trị]]))</f>
        <v>4887454</v>
      </c>
      <c r="Q3734" s="35">
        <f t="shared" si="870"/>
        <v>0</v>
      </c>
      <c r="R3734" s="7">
        <f>Table1[[#This Row],[Số còn phải thu ĐK]]+Table1[[#This Row],[Giá Trị HD sau CK]]-Table1[[#This Row],[Số tiền đã thu]]</f>
        <v>4887454</v>
      </c>
      <c r="S3734" s="6">
        <f>IF(Table1[[#This Row],[Ngày hóa đơn]]&lt;&gt;"",Table1[[#This Row],[Ngày hóa đơn]],IF(Table1[[#This Row],[Ngày hạch toán]]&lt;&gt;"",Table1[[#This Row],[Ngày hạch toán]],""))</f>
        <v>46081</v>
      </c>
      <c r="T3734" s="7"/>
      <c r="U3734" s="6">
        <f>IF(Table1[[#This Row],[Ngày tính CN]]="","",S3734+T3734)</f>
        <v>46081</v>
      </c>
      <c r="V3734" s="35">
        <f ca="1">IF(Table1[[#This Row],[Hạn thanh toán]]="","",IF((U3734-NOW())&lt;0,0,(U3734-NOW())))</f>
        <v>0</v>
      </c>
      <c r="W3734" s="35"/>
      <c r="X3734" s="35">
        <f t="shared" ca="1" si="871"/>
        <v>89.490319212964096</v>
      </c>
      <c r="Y3734" s="2" t="str">
        <f t="shared" ca="1" si="872"/>
        <v>Nợ quá hạn từ 60 ngày đến 90 ngày</v>
      </c>
      <c r="Z3734" s="51">
        <f t="shared" si="873"/>
        <v>46081</v>
      </c>
      <c r="AA3734" s="51" t="str">
        <f t="shared" si="874"/>
        <v/>
      </c>
      <c r="AD3734" s="2" t="str">
        <f>VLOOKUP($A3734,MA_KH!$A:$Q,MA_KH!O$1,0)</f>
        <v>LOTTE</v>
      </c>
      <c r="AE3734" s="2" t="str">
        <f>VLOOKUP($A3734,MA_KH!$A:$Q,MA_KH!P$1,0)</f>
        <v>CÔNG TY CỔ PHẦN TRUNG TÂM THƯƠNG MẠI LOTTE VIỆT NAM</v>
      </c>
    </row>
    <row r="3735" spans="1:31" ht="25.5" hidden="1" customHeight="1" x14ac:dyDescent="0.2">
      <c r="A3735" s="30" t="s">
        <v>22014</v>
      </c>
      <c r="B3735" s="30" t="s">
        <v>4178</v>
      </c>
      <c r="C3735" s="37">
        <v>46081</v>
      </c>
      <c r="D3735" s="30" t="s">
        <v>24437</v>
      </c>
      <c r="E3735" s="37">
        <v>46081</v>
      </c>
      <c r="F3735" s="30">
        <v>14518</v>
      </c>
      <c r="G3735" s="30" t="s">
        <v>24438</v>
      </c>
      <c r="H3735" s="38">
        <v>3453370</v>
      </c>
      <c r="I3735" s="67">
        <v>0</v>
      </c>
      <c r="J3735" s="38">
        <v>276270</v>
      </c>
      <c r="K3735" s="38">
        <v>3729640</v>
      </c>
      <c r="L3735" s="7" t="s">
        <v>22849</v>
      </c>
      <c r="O3735" s="35">
        <f>IF(Table1[[#This Row],[Phân loại]]="Tồn đầu kỳ",Table1[[#This Row],[Tổng giá trị]],0)</f>
        <v>0</v>
      </c>
      <c r="P3735" s="7">
        <f>IF(Table1[[#This Row],[Số còn phải thu ĐK]]&lt;&gt;0,0,IF(Table1[[#This Row],[Phân loại]]="Bán hàng",Table1[[#This Row],[Tổng giá trị]],-Table1[[#This Row],[Tổng giá trị]]))</f>
        <v>3729640</v>
      </c>
      <c r="Q3735" s="35">
        <f t="shared" si="870"/>
        <v>0</v>
      </c>
      <c r="R3735" s="7">
        <f>Table1[[#This Row],[Số còn phải thu ĐK]]+Table1[[#This Row],[Giá Trị HD sau CK]]-Table1[[#This Row],[Số tiền đã thu]]</f>
        <v>3729640</v>
      </c>
      <c r="S3735" s="6">
        <f>IF(Table1[[#This Row],[Ngày hóa đơn]]&lt;&gt;"",Table1[[#This Row],[Ngày hóa đơn]],IF(Table1[[#This Row],[Ngày hạch toán]]&lt;&gt;"",Table1[[#This Row],[Ngày hạch toán]],""))</f>
        <v>46081</v>
      </c>
      <c r="T3735" s="7"/>
      <c r="U3735" s="6">
        <f>IF(Table1[[#This Row],[Ngày tính CN]]="","",S3735+T3735)</f>
        <v>46081</v>
      </c>
      <c r="V3735" s="35">
        <f ca="1">IF(Table1[[#This Row],[Hạn thanh toán]]="","",IF((U3735-NOW())&lt;0,0,(U3735-NOW())))</f>
        <v>0</v>
      </c>
      <c r="W3735" s="35"/>
      <c r="X3735" s="35">
        <f t="shared" ca="1" si="871"/>
        <v>89.490319212964096</v>
      </c>
      <c r="Y3735" s="2" t="str">
        <f t="shared" ca="1" si="872"/>
        <v>Nợ quá hạn từ 60 ngày đến 90 ngày</v>
      </c>
      <c r="Z3735" s="51">
        <f t="shared" si="873"/>
        <v>46081</v>
      </c>
      <c r="AA3735" s="51" t="str">
        <f t="shared" si="874"/>
        <v/>
      </c>
      <c r="AD3735" s="2" t="str">
        <f>VLOOKUP($A3735,MA_KH!$A:$Q,MA_KH!O$1,0)</f>
        <v>LOTTE</v>
      </c>
      <c r="AE3735" s="2" t="str">
        <f>VLOOKUP($A3735,MA_KH!$A:$Q,MA_KH!P$1,0)</f>
        <v>CÔNG TY CỔ PHẦN TRUNG TÂM THƯƠNG MẠI LOTTE VIỆT NAM</v>
      </c>
    </row>
    <row r="3736" spans="1:31" ht="25.5" hidden="1" customHeight="1" x14ac:dyDescent="0.2">
      <c r="A3736" s="30" t="s">
        <v>22013</v>
      </c>
      <c r="B3736" s="39" t="s">
        <v>4421</v>
      </c>
      <c r="C3736" s="40">
        <v>46081</v>
      </c>
      <c r="D3736" s="39" t="s">
        <v>24441</v>
      </c>
      <c r="E3736" s="40">
        <v>46081</v>
      </c>
      <c r="F3736" s="39">
        <v>14509</v>
      </c>
      <c r="G3736" s="39" t="s">
        <v>24442</v>
      </c>
      <c r="H3736" s="41">
        <v>1131355</v>
      </c>
      <c r="I3736" s="67">
        <v>0</v>
      </c>
      <c r="J3736" s="41">
        <v>90508</v>
      </c>
      <c r="K3736" s="41">
        <v>1221863</v>
      </c>
      <c r="L3736" s="7" t="s">
        <v>22849</v>
      </c>
      <c r="O3736" s="35">
        <f>IF(Table1[[#This Row],[Phân loại]]="Tồn đầu kỳ",Table1[[#This Row],[Tổng giá trị]],0)</f>
        <v>0</v>
      </c>
      <c r="P3736" s="7">
        <f>IF(Table1[[#This Row],[Số còn phải thu ĐK]]&lt;&gt;0,0,IF(Table1[[#This Row],[Phân loại]]="Bán hàng",Table1[[#This Row],[Tổng giá trị]],-Table1[[#This Row],[Tổng giá trị]]))</f>
        <v>1221863</v>
      </c>
      <c r="Q3736" s="35">
        <f t="shared" si="870"/>
        <v>0</v>
      </c>
      <c r="R3736" s="7">
        <f>Table1[[#This Row],[Số còn phải thu ĐK]]+Table1[[#This Row],[Giá Trị HD sau CK]]-Table1[[#This Row],[Số tiền đã thu]]</f>
        <v>1221863</v>
      </c>
      <c r="S3736" s="6">
        <f>IF(Table1[[#This Row],[Ngày hóa đơn]]&lt;&gt;"",Table1[[#This Row],[Ngày hóa đơn]],IF(Table1[[#This Row],[Ngày hạch toán]]&lt;&gt;"",Table1[[#This Row],[Ngày hạch toán]],""))</f>
        <v>46081</v>
      </c>
      <c r="T3736" s="7"/>
      <c r="U3736" s="6">
        <f>IF(Table1[[#This Row],[Ngày tính CN]]="","",S3736+T3736)</f>
        <v>46081</v>
      </c>
      <c r="V3736" s="35">
        <f ca="1">IF(Table1[[#This Row],[Hạn thanh toán]]="","",IF((U3736-NOW())&lt;0,0,(U3736-NOW())))</f>
        <v>0</v>
      </c>
      <c r="W3736" s="35"/>
      <c r="X3736" s="35">
        <f t="shared" ca="1" si="871"/>
        <v>89.490319212964096</v>
      </c>
      <c r="Y3736" s="2" t="str">
        <f t="shared" ca="1" si="872"/>
        <v>Nợ quá hạn từ 60 ngày đến 90 ngày</v>
      </c>
      <c r="Z3736" s="51">
        <f t="shared" si="873"/>
        <v>46081</v>
      </c>
      <c r="AA3736" s="51" t="str">
        <f t="shared" si="874"/>
        <v/>
      </c>
      <c r="AD3736" s="2" t="str">
        <f>VLOOKUP($A3736,MA_KH!$A:$Q,MA_KH!O$1,0)</f>
        <v>LOTTE</v>
      </c>
      <c r="AE3736" s="2" t="str">
        <f>VLOOKUP($A3736,MA_KH!$A:$Q,MA_KH!P$1,0)</f>
        <v>CÔNG TY CỔ PHẦN TRUNG TÂM THƯƠNG MẠI LOTTE VIỆT NAM</v>
      </c>
    </row>
    <row r="3737" spans="1:31" ht="25.5" hidden="1" customHeight="1" x14ac:dyDescent="0.2">
      <c r="A3737" s="59" t="s">
        <v>21980</v>
      </c>
      <c r="B3737" s="59" t="s">
        <v>3963</v>
      </c>
      <c r="C3737" s="40">
        <v>46081</v>
      </c>
      <c r="D3737" s="39"/>
      <c r="E3737" s="40">
        <v>46081</v>
      </c>
      <c r="F3737" s="39"/>
      <c r="G3737" s="39" t="s">
        <v>24534</v>
      </c>
      <c r="H3737" s="41">
        <v>143832</v>
      </c>
      <c r="I3737" s="65">
        <v>0</v>
      </c>
      <c r="J3737" s="41">
        <v>0</v>
      </c>
      <c r="K3737" s="41">
        <v>143832</v>
      </c>
      <c r="L3737" s="68" t="s">
        <v>22850</v>
      </c>
      <c r="O3737" s="35">
        <f>IF(Table1[[#This Row],[Phân loại]]="Tồn đầu kỳ",Table1[[#This Row],[Tổng giá trị]],0)</f>
        <v>0</v>
      </c>
      <c r="P3737" s="7">
        <f>IF(Table1[[#This Row],[Số còn phải thu ĐK]]&lt;&gt;0,0,IF(Table1[[#This Row],[Phân loại]]="Bán hàng",Table1[[#This Row],[Tổng giá trị]],-Table1[[#This Row],[Tổng giá trị]]))</f>
        <v>-143832</v>
      </c>
      <c r="Q3737" s="35">
        <f t="shared" ref="Q3737:Q3742" si="875">IF(M3737&lt;&gt;"",IF(O3737&lt;&gt;0,O3737,P3737),0)</f>
        <v>0</v>
      </c>
      <c r="R3737" s="7">
        <f>Table1[[#This Row],[Số còn phải thu ĐK]]+Table1[[#This Row],[Giá Trị HD sau CK]]-Table1[[#This Row],[Số tiền đã thu]]</f>
        <v>-143832</v>
      </c>
      <c r="S3737" s="6">
        <f>IF(Table1[[#This Row],[Ngày hóa đơn]]&lt;&gt;"",Table1[[#This Row],[Ngày hóa đơn]],IF(Table1[[#This Row],[Ngày hạch toán]]&lt;&gt;"",Table1[[#This Row],[Ngày hạch toán]],""))</f>
        <v>46081</v>
      </c>
      <c r="T3737" s="7"/>
      <c r="U3737" s="6">
        <f>IF(Table1[[#This Row],[Ngày tính CN]]="","",S3737+T3737)</f>
        <v>46081</v>
      </c>
      <c r="V3737" s="35">
        <f ca="1">IF(Table1[[#This Row],[Hạn thanh toán]]="","",IF((U3737-NOW())&lt;0,0,(U3737-NOW())))</f>
        <v>0</v>
      </c>
      <c r="W3737" s="35"/>
      <c r="X3737" s="35">
        <f t="shared" ref="X3737:X3742" ca="1" si="876">IF(OR(U3737="",R3737=0),"",IF((U3737-NOW())&lt;0,-(U3737-NOW()),0))</f>
        <v>89.490319212964096</v>
      </c>
      <c r="Y3737" s="2" t="str">
        <f t="shared" ref="Y3737:Y3742" ca="1" si="877">IF(R3737=0,"Đã thanh toán",IF(X3737="","",IF(X3737&lt;=0,"Chưa đến hạn thanh toán",IF(X3737&lt;=30,"Nợ quá hạn 30 ngày",IF(X3737&lt;=60,"Nợ quá hạn từ 30 ngày đến 60 ngày",IF(X3737&lt;=90,"Nợ quá hạn từ 60 ngày đến 90 ngày",IF(X3737&lt;=120,"Nợ quá hạn từ 90 ngày đến 120 ngày","Nợ quá hạn hơn 120 ngày có khả năng mất thanh toán")))))))</f>
        <v>Nợ quá hạn từ 60 ngày đến 90 ngày</v>
      </c>
      <c r="Z3737" s="51">
        <f t="shared" si="873"/>
        <v>46081</v>
      </c>
      <c r="AA3737" s="51" t="str">
        <f t="shared" si="874"/>
        <v/>
      </c>
      <c r="AD3737" s="2" t="str">
        <f>VLOOKUP($A3737,MA_KH!$A:$Q,MA_KH!O$1,0)</f>
        <v>KMARKET</v>
      </c>
      <c r="AE3737" s="2" t="str">
        <f>VLOOKUP($A3737,MA_KH!$A:$Q,MA_KH!P$1,0)</f>
        <v>CÔNG TY TNHH THƯƠNG MẠI K &amp; K TOÀN CẦU</v>
      </c>
    </row>
    <row r="3738" spans="1:31" ht="25.5" hidden="1" customHeight="1" x14ac:dyDescent="0.2">
      <c r="A3738" s="39" t="s">
        <v>22099</v>
      </c>
      <c r="B3738" s="39" t="s">
        <v>3969</v>
      </c>
      <c r="C3738" s="40">
        <v>46081</v>
      </c>
      <c r="D3738" s="39"/>
      <c r="E3738" s="40">
        <v>46081</v>
      </c>
      <c r="F3738" s="39">
        <v>78</v>
      </c>
      <c r="G3738" s="39" t="s">
        <v>25843</v>
      </c>
      <c r="H3738" s="41">
        <v>1605244</v>
      </c>
      <c r="I3738" s="67">
        <v>0</v>
      </c>
      <c r="J3738" s="41">
        <v>128420</v>
      </c>
      <c r="K3738" s="41">
        <v>1733664</v>
      </c>
      <c r="L3738" s="68" t="s">
        <v>41</v>
      </c>
      <c r="M3738" s="6">
        <v>46106</v>
      </c>
      <c r="O3738" s="35">
        <f>IF(Table1[[#This Row],[Phân loại]]="Tồn đầu kỳ",Table1[[#This Row],[Tổng giá trị]],0)</f>
        <v>0</v>
      </c>
      <c r="P3738" s="7">
        <f>IF(Table1[[#This Row],[Số còn phải thu ĐK]]&lt;&gt;0,0,IF(Table1[[#This Row],[Phân loại]]="Bán hàng",Table1[[#This Row],[Tổng giá trị]],-Table1[[#This Row],[Tổng giá trị]]))</f>
        <v>-1733664</v>
      </c>
      <c r="Q3738" s="35">
        <f t="shared" si="875"/>
        <v>-1733664</v>
      </c>
      <c r="R3738" s="7">
        <f>Table1[[#This Row],[Số còn phải thu ĐK]]+Table1[[#This Row],[Giá Trị HD sau CK]]-Table1[[#This Row],[Số tiền đã thu]]</f>
        <v>0</v>
      </c>
      <c r="S3738" s="6">
        <f>IF(Table1[[#This Row],[Ngày hóa đơn]]&lt;&gt;"",Table1[[#This Row],[Ngày hóa đơn]],IF(Table1[[#This Row],[Ngày hạch toán]]&lt;&gt;"",Table1[[#This Row],[Ngày hạch toán]],""))</f>
        <v>46081</v>
      </c>
      <c r="T3738" s="7"/>
      <c r="U3738" s="6">
        <f>IF(Table1[[#This Row],[Ngày tính CN]]="","",S3738+T3738)</f>
        <v>46081</v>
      </c>
      <c r="V3738" s="35">
        <f ca="1">IF(Table1[[#This Row],[Hạn thanh toán]]="","",IF((U3738-NOW())&lt;0,0,(U3738-NOW())))</f>
        <v>0</v>
      </c>
      <c r="W3738" s="35"/>
      <c r="X3738" s="35" t="str">
        <f t="shared" ca="1" si="876"/>
        <v/>
      </c>
      <c r="Y3738" s="2" t="str">
        <f t="shared" si="877"/>
        <v>Đã thanh toán</v>
      </c>
      <c r="Z3738" s="51">
        <f t="shared" si="873"/>
        <v>46081</v>
      </c>
      <c r="AA3738" s="51">
        <f t="shared" si="874"/>
        <v>46106</v>
      </c>
      <c r="AD3738" s="2" t="str">
        <f>VLOOKUP($A3738,MA_KH!$A:$Q,MA_KH!O$1,0)</f>
        <v>OKONO</v>
      </c>
      <c r="AE3738" s="2" t="str">
        <f>VLOOKUP($A3738,MA_KH!$A:$Q,MA_KH!P$1,0)</f>
        <v>CÔNG TY TNHH OKONO VIỆT NAM</v>
      </c>
    </row>
    <row r="3739" spans="1:31" ht="25.5" hidden="1" customHeight="1" x14ac:dyDescent="0.2">
      <c r="A3739" s="39" t="s">
        <v>22099</v>
      </c>
      <c r="B3739" s="39" t="s">
        <v>3969</v>
      </c>
      <c r="C3739" s="40">
        <v>46081</v>
      </c>
      <c r="D3739" s="39"/>
      <c r="E3739" s="40">
        <v>46081</v>
      </c>
      <c r="F3739" s="39">
        <v>79</v>
      </c>
      <c r="G3739" s="39" t="s">
        <v>24452</v>
      </c>
      <c r="H3739" s="41">
        <v>1663554</v>
      </c>
      <c r="I3739" s="67">
        <v>0</v>
      </c>
      <c r="J3739" s="41">
        <v>133084</v>
      </c>
      <c r="K3739" s="41">
        <v>1796638</v>
      </c>
      <c r="L3739" s="68" t="s">
        <v>41</v>
      </c>
      <c r="M3739" s="6">
        <v>46106</v>
      </c>
      <c r="O3739" s="35">
        <f>IF(Table1[[#This Row],[Phân loại]]="Tồn đầu kỳ",Table1[[#This Row],[Tổng giá trị]],0)</f>
        <v>0</v>
      </c>
      <c r="P3739" s="7">
        <f>IF(Table1[[#This Row],[Số còn phải thu ĐK]]&lt;&gt;0,0,IF(Table1[[#This Row],[Phân loại]]="Bán hàng",Table1[[#This Row],[Tổng giá trị]],-Table1[[#This Row],[Tổng giá trị]]))</f>
        <v>-1796638</v>
      </c>
      <c r="Q3739" s="35">
        <f t="shared" si="875"/>
        <v>-1796638</v>
      </c>
      <c r="R3739" s="7">
        <f>Table1[[#This Row],[Số còn phải thu ĐK]]+Table1[[#This Row],[Giá Trị HD sau CK]]-Table1[[#This Row],[Số tiền đã thu]]</f>
        <v>0</v>
      </c>
      <c r="S3739" s="6">
        <f>IF(Table1[[#This Row],[Ngày hóa đơn]]&lt;&gt;"",Table1[[#This Row],[Ngày hóa đơn]],IF(Table1[[#This Row],[Ngày hạch toán]]&lt;&gt;"",Table1[[#This Row],[Ngày hạch toán]],""))</f>
        <v>46081</v>
      </c>
      <c r="T3739" s="7"/>
      <c r="U3739" s="6">
        <f>IF(Table1[[#This Row],[Ngày tính CN]]="","",S3739+T3739)</f>
        <v>46081</v>
      </c>
      <c r="V3739" s="35">
        <f ca="1">IF(Table1[[#This Row],[Hạn thanh toán]]="","",IF((U3739-NOW())&lt;0,0,(U3739-NOW())))</f>
        <v>0</v>
      </c>
      <c r="W3739" s="35"/>
      <c r="X3739" s="35" t="str">
        <f t="shared" ca="1" si="876"/>
        <v/>
      </c>
      <c r="Y3739" s="2" t="str">
        <f t="shared" si="877"/>
        <v>Đã thanh toán</v>
      </c>
      <c r="Z3739" s="51">
        <f t="shared" si="873"/>
        <v>46081</v>
      </c>
      <c r="AA3739" s="51">
        <f t="shared" si="874"/>
        <v>46106</v>
      </c>
      <c r="AD3739" s="2" t="str">
        <f>VLOOKUP($A3739,MA_KH!$A:$Q,MA_KH!O$1,0)</f>
        <v>OKONO</v>
      </c>
      <c r="AE3739" s="2" t="str">
        <f>VLOOKUP($A3739,MA_KH!$A:$Q,MA_KH!P$1,0)</f>
        <v>CÔNG TY TNHH OKONO VIỆT NAM</v>
      </c>
    </row>
    <row r="3740" spans="1:31" ht="25.5" hidden="1" customHeight="1" x14ac:dyDescent="0.2">
      <c r="A3740" s="39" t="s">
        <v>22099</v>
      </c>
      <c r="B3740" s="39" t="s">
        <v>3969</v>
      </c>
      <c r="C3740" s="40">
        <v>46081</v>
      </c>
      <c r="D3740" s="39"/>
      <c r="E3740" s="40">
        <v>46081</v>
      </c>
      <c r="F3740" s="39">
        <v>77</v>
      </c>
      <c r="G3740" s="39" t="s">
        <v>24535</v>
      </c>
      <c r="H3740" s="41">
        <v>563813</v>
      </c>
      <c r="I3740" s="67">
        <v>0</v>
      </c>
      <c r="J3740" s="41">
        <v>45105</v>
      </c>
      <c r="K3740" s="41">
        <v>608918</v>
      </c>
      <c r="L3740" s="68" t="s">
        <v>22850</v>
      </c>
      <c r="M3740" s="6">
        <v>46106</v>
      </c>
      <c r="O3740" s="35">
        <f>IF(Table1[[#This Row],[Phân loại]]="Tồn đầu kỳ",Table1[[#This Row],[Tổng giá trị]],0)</f>
        <v>0</v>
      </c>
      <c r="P3740" s="7">
        <f>IF(Table1[[#This Row],[Số còn phải thu ĐK]]&lt;&gt;0,0,IF(Table1[[#This Row],[Phân loại]]="Bán hàng",Table1[[#This Row],[Tổng giá trị]],-Table1[[#This Row],[Tổng giá trị]]))</f>
        <v>-608918</v>
      </c>
      <c r="Q3740" s="35">
        <f t="shared" si="875"/>
        <v>-608918</v>
      </c>
      <c r="R3740" s="7">
        <f>Table1[[#This Row],[Số còn phải thu ĐK]]+Table1[[#This Row],[Giá Trị HD sau CK]]-Table1[[#This Row],[Số tiền đã thu]]</f>
        <v>0</v>
      </c>
      <c r="S3740" s="6">
        <f>IF(Table1[[#This Row],[Ngày hóa đơn]]&lt;&gt;"",Table1[[#This Row],[Ngày hóa đơn]],IF(Table1[[#This Row],[Ngày hạch toán]]&lt;&gt;"",Table1[[#This Row],[Ngày hạch toán]],""))</f>
        <v>46081</v>
      </c>
      <c r="T3740" s="7"/>
      <c r="U3740" s="6">
        <f>IF(Table1[[#This Row],[Ngày tính CN]]="","",S3740+T3740)</f>
        <v>46081</v>
      </c>
      <c r="V3740" s="35">
        <f ca="1">IF(Table1[[#This Row],[Hạn thanh toán]]="","",IF((U3740-NOW())&lt;0,0,(U3740-NOW())))</f>
        <v>0</v>
      </c>
      <c r="W3740" s="35"/>
      <c r="X3740" s="35" t="str">
        <f t="shared" ca="1" si="876"/>
        <v/>
      </c>
      <c r="Y3740" s="2" t="str">
        <f t="shared" si="877"/>
        <v>Đã thanh toán</v>
      </c>
      <c r="Z3740" s="51">
        <f t="shared" si="873"/>
        <v>46081</v>
      </c>
      <c r="AA3740" s="51">
        <f t="shared" si="874"/>
        <v>46106</v>
      </c>
      <c r="AD3740" s="2" t="str">
        <f>VLOOKUP($A3740,MA_KH!$A:$Q,MA_KH!O$1,0)</f>
        <v>OKONO</v>
      </c>
      <c r="AE3740" s="2" t="str">
        <f>VLOOKUP($A3740,MA_KH!$A:$Q,MA_KH!P$1,0)</f>
        <v>CÔNG TY TNHH OKONO VIỆT NAM</v>
      </c>
    </row>
    <row r="3741" spans="1:31" ht="25.5" hidden="1" customHeight="1" x14ac:dyDescent="0.2">
      <c r="A3741" s="39" t="s">
        <v>22099</v>
      </c>
      <c r="B3741" s="39" t="s">
        <v>3969</v>
      </c>
      <c r="C3741" s="40">
        <v>46081</v>
      </c>
      <c r="D3741" s="39"/>
      <c r="E3741" s="40">
        <v>46081</v>
      </c>
      <c r="F3741" s="39">
        <v>80</v>
      </c>
      <c r="G3741" s="39" t="s">
        <v>24536</v>
      </c>
      <c r="H3741" s="41">
        <v>500000</v>
      </c>
      <c r="I3741" s="67">
        <v>0</v>
      </c>
      <c r="J3741" s="41">
        <v>40000</v>
      </c>
      <c r="K3741" s="41">
        <v>540000</v>
      </c>
      <c r="L3741" s="68" t="s">
        <v>22850</v>
      </c>
      <c r="M3741" s="6">
        <v>46106</v>
      </c>
      <c r="O3741" s="35">
        <f>IF(Table1[[#This Row],[Phân loại]]="Tồn đầu kỳ",Table1[[#This Row],[Tổng giá trị]],0)</f>
        <v>0</v>
      </c>
      <c r="P3741" s="7">
        <f>IF(Table1[[#This Row],[Số còn phải thu ĐK]]&lt;&gt;0,0,IF(Table1[[#This Row],[Phân loại]]="Bán hàng",Table1[[#This Row],[Tổng giá trị]],-Table1[[#This Row],[Tổng giá trị]]))</f>
        <v>-540000</v>
      </c>
      <c r="Q3741" s="35">
        <f t="shared" si="875"/>
        <v>-540000</v>
      </c>
      <c r="R3741" s="7">
        <f>Table1[[#This Row],[Số còn phải thu ĐK]]+Table1[[#This Row],[Giá Trị HD sau CK]]-Table1[[#This Row],[Số tiền đã thu]]</f>
        <v>0</v>
      </c>
      <c r="S3741" s="6">
        <f>IF(Table1[[#This Row],[Ngày hóa đơn]]&lt;&gt;"",Table1[[#This Row],[Ngày hóa đơn]],IF(Table1[[#This Row],[Ngày hạch toán]]&lt;&gt;"",Table1[[#This Row],[Ngày hạch toán]],""))</f>
        <v>46081</v>
      </c>
      <c r="T3741" s="7"/>
      <c r="U3741" s="6">
        <f>IF(Table1[[#This Row],[Ngày tính CN]]="","",S3741+T3741)</f>
        <v>46081</v>
      </c>
      <c r="V3741" s="35">
        <f ca="1">IF(Table1[[#This Row],[Hạn thanh toán]]="","",IF((U3741-NOW())&lt;0,0,(U3741-NOW())))</f>
        <v>0</v>
      </c>
      <c r="W3741" s="35"/>
      <c r="X3741" s="35" t="str">
        <f t="shared" ca="1" si="876"/>
        <v/>
      </c>
      <c r="Y3741" s="2" t="str">
        <f t="shared" si="877"/>
        <v>Đã thanh toán</v>
      </c>
      <c r="Z3741" s="51">
        <f t="shared" si="873"/>
        <v>46081</v>
      </c>
      <c r="AA3741" s="51">
        <f t="shared" si="874"/>
        <v>46106</v>
      </c>
      <c r="AD3741" s="2" t="str">
        <f>VLOOKUP($A3741,MA_KH!$A:$Q,MA_KH!O$1,0)</f>
        <v>OKONO</v>
      </c>
      <c r="AE3741" s="2" t="str">
        <f>VLOOKUP($A3741,MA_KH!$A:$Q,MA_KH!P$1,0)</f>
        <v>CÔNG TY TNHH OKONO VIỆT NAM</v>
      </c>
    </row>
    <row r="3742" spans="1:31" ht="25.5" hidden="1" customHeight="1" x14ac:dyDescent="0.2">
      <c r="A3742" s="39" t="s">
        <v>22506</v>
      </c>
      <c r="B3742" s="39" t="s">
        <v>3960</v>
      </c>
      <c r="C3742" s="37">
        <v>46076</v>
      </c>
      <c r="D3742" s="39"/>
      <c r="E3742" s="37">
        <v>46076</v>
      </c>
      <c r="F3742" s="39"/>
      <c r="G3742" s="39" t="s">
        <v>24537</v>
      </c>
      <c r="H3742" s="41">
        <v>5640459</v>
      </c>
      <c r="I3742" s="2">
        <v>0</v>
      </c>
      <c r="J3742" s="41">
        <v>0</v>
      </c>
      <c r="K3742" s="41">
        <v>5640459</v>
      </c>
      <c r="L3742" s="68" t="s">
        <v>22850</v>
      </c>
      <c r="M3742" s="6">
        <v>46076</v>
      </c>
      <c r="O3742" s="35">
        <f>IF(Table1[[#This Row],[Phân loại]]="Tồn đầu kỳ",Table1[[#This Row],[Tổng giá trị]],0)</f>
        <v>0</v>
      </c>
      <c r="P3742" s="7">
        <f>IF(Table1[[#This Row],[Số còn phải thu ĐK]]&lt;&gt;0,0,IF(Table1[[#This Row],[Phân loại]]="Bán hàng",Table1[[#This Row],[Tổng giá trị]],-Table1[[#This Row],[Tổng giá trị]]))</f>
        <v>-5640459</v>
      </c>
      <c r="Q3742" s="35">
        <f t="shared" si="875"/>
        <v>-5640459</v>
      </c>
      <c r="R3742" s="7">
        <f>Table1[[#This Row],[Số còn phải thu ĐK]]+Table1[[#This Row],[Giá Trị HD sau CK]]-Table1[[#This Row],[Số tiền đã thu]]</f>
        <v>0</v>
      </c>
      <c r="S3742" s="6">
        <f>IF(Table1[[#This Row],[Ngày hóa đơn]]&lt;&gt;"",Table1[[#This Row],[Ngày hóa đơn]],IF(Table1[[#This Row],[Ngày hạch toán]]&lt;&gt;"",Table1[[#This Row],[Ngày hạch toán]],""))</f>
        <v>46076</v>
      </c>
      <c r="T3742" s="7"/>
      <c r="U3742" s="6">
        <f>IF(Table1[[#This Row],[Ngày tính CN]]="","",S3742+T3742)</f>
        <v>46076</v>
      </c>
      <c r="V3742" s="35">
        <f ca="1">IF(Table1[[#This Row],[Hạn thanh toán]]="","",IF((U3742-NOW())&lt;0,0,(U3742-NOW())))</f>
        <v>0</v>
      </c>
      <c r="W3742" s="35"/>
      <c r="X3742" s="35" t="str">
        <f t="shared" ca="1" si="876"/>
        <v/>
      </c>
      <c r="Y3742" s="2" t="str">
        <f t="shared" si="877"/>
        <v>Đã thanh toán</v>
      </c>
      <c r="Z3742" s="51">
        <f t="shared" si="873"/>
        <v>46076</v>
      </c>
      <c r="AA3742" s="51">
        <f t="shared" si="874"/>
        <v>46076</v>
      </c>
      <c r="AD3742" s="2" t="str">
        <f>VLOOKUP($A3742,MA_KH!$A:$Q,MA_KH!O$1,0)</f>
        <v>TMART</v>
      </c>
      <c r="AE3742" s="2" t="str">
        <f>VLOOKUP($A3742,MA_KH!$A:$Q,MA_KH!P$1,0)</f>
        <v>CÔNG TY CỔ PHẦN T - MARTSTORES</v>
      </c>
    </row>
    <row r="3743" spans="1:31" ht="25.5" hidden="1" customHeight="1" x14ac:dyDescent="0.2">
      <c r="A3743" s="30" t="s">
        <v>22057</v>
      </c>
      <c r="B3743" s="30" t="s">
        <v>4088</v>
      </c>
      <c r="C3743" s="37">
        <v>46086</v>
      </c>
      <c r="D3743" s="30" t="s">
        <v>24541</v>
      </c>
      <c r="E3743" s="37">
        <v>46086</v>
      </c>
      <c r="F3743" s="30">
        <v>15589</v>
      </c>
      <c r="G3743" s="30" t="s">
        <v>22647</v>
      </c>
      <c r="H3743" s="38">
        <v>3442850</v>
      </c>
      <c r="I3743" s="67">
        <v>0</v>
      </c>
      <c r="J3743" s="38">
        <v>275428</v>
      </c>
      <c r="K3743" s="38">
        <v>3718278</v>
      </c>
      <c r="L3743" s="7" t="s">
        <v>22849</v>
      </c>
      <c r="O3743" s="35">
        <f>IF(Table1[[#This Row],[Phân loại]]="Tồn đầu kỳ",Table1[[#This Row],[Tổng giá trị]],0)</f>
        <v>0</v>
      </c>
      <c r="P3743" s="7">
        <f>IF(Table1[[#This Row],[Số còn phải thu ĐK]]&lt;&gt;0,0,IF(Table1[[#This Row],[Phân loại]]="Bán hàng",Table1[[#This Row],[Tổng giá trị]],-Table1[[#This Row],[Tổng giá trị]]))</f>
        <v>3718278</v>
      </c>
      <c r="Q3743" s="35">
        <f t="shared" ref="Q3743:Q3755" si="878">IF(M3743&lt;&gt;"",IF(O3743&lt;&gt;0,O3743,P3743),0)</f>
        <v>0</v>
      </c>
      <c r="R3743" s="7">
        <f>Table1[[#This Row],[Số còn phải thu ĐK]]+Table1[[#This Row],[Giá Trị HD sau CK]]-Table1[[#This Row],[Số tiền đã thu]]</f>
        <v>3718278</v>
      </c>
      <c r="S3743" s="6">
        <f>IF(Table1[[#This Row],[Ngày hóa đơn]]&lt;&gt;"",Table1[[#This Row],[Ngày hóa đơn]],IF(Table1[[#This Row],[Ngày hạch toán]]&lt;&gt;"",Table1[[#This Row],[Ngày hạch toán]],""))</f>
        <v>46086</v>
      </c>
      <c r="T3743" s="7"/>
      <c r="U3743" s="6">
        <f>IF(Table1[[#This Row],[Ngày tính CN]]="","",S3743+T3743)</f>
        <v>46086</v>
      </c>
      <c r="V3743" s="35">
        <f ca="1">IF(Table1[[#This Row],[Hạn thanh toán]]="","",IF((U3743-NOW())&lt;0,0,(U3743-NOW())))</f>
        <v>0</v>
      </c>
      <c r="W3743" s="35"/>
      <c r="X3743" s="35">
        <f t="shared" ref="X3743:X3755" ca="1" si="879">IF(OR(U3743="",R3743=0),"",IF((U3743-NOW())&lt;0,-(U3743-NOW()),0))</f>
        <v>84.490319212964096</v>
      </c>
      <c r="Y3743" s="2" t="str">
        <f t="shared" ref="Y3743:Y3755" ca="1" si="880">IF(R3743=0,"Đã thanh toán",IF(X3743="","",IF(X3743&lt;=0,"Chưa đến hạn thanh toán",IF(X3743&lt;=30,"Nợ quá hạn 30 ngày",IF(X3743&lt;=60,"Nợ quá hạn từ 30 ngày đến 60 ngày",IF(X3743&lt;=90,"Nợ quá hạn từ 60 ngày đến 90 ngày",IF(X3743&lt;=120,"Nợ quá hạn từ 90 ngày đến 120 ngày","Nợ quá hạn hơn 120 ngày có khả năng mất thanh toán")))))))</f>
        <v>Nợ quá hạn từ 60 ngày đến 90 ngày</v>
      </c>
      <c r="Z3743" s="51">
        <f t="shared" si="873"/>
        <v>46086</v>
      </c>
      <c r="AA3743" s="51" t="str">
        <f t="shared" si="874"/>
        <v/>
      </c>
      <c r="AD3743" s="2" t="str">
        <f>VLOOKUP($A3743,MA_KH!$A:$Q,MA_KH!O$1,0)</f>
        <v>MINHCAU</v>
      </c>
      <c r="AE3743" s="2" t="str">
        <f>VLOOKUP($A3743,MA_KH!$A:$Q,MA_KH!P$1,0)</f>
        <v>CÔNG TY CỔ PHẦN THƯƠNG MẠI VÀ DỊCH VỤ MINH CẦU</v>
      </c>
    </row>
    <row r="3744" spans="1:31" ht="25.5" hidden="1" customHeight="1" x14ac:dyDescent="0.2">
      <c r="A3744" s="30" t="s">
        <v>22057</v>
      </c>
      <c r="B3744" s="30" t="s">
        <v>4088</v>
      </c>
      <c r="C3744" s="37">
        <v>46086</v>
      </c>
      <c r="D3744" s="30" t="s">
        <v>24542</v>
      </c>
      <c r="E3744" s="37">
        <v>46086</v>
      </c>
      <c r="F3744" s="30">
        <v>16194</v>
      </c>
      <c r="G3744" s="30" t="s">
        <v>22704</v>
      </c>
      <c r="H3744" s="38">
        <v>6519170</v>
      </c>
      <c r="I3744" s="67">
        <v>0</v>
      </c>
      <c r="J3744" s="38">
        <v>521534</v>
      </c>
      <c r="K3744" s="38">
        <v>7040704</v>
      </c>
      <c r="L3744" s="7" t="s">
        <v>22849</v>
      </c>
      <c r="O3744" s="35">
        <f>IF(Table1[[#This Row],[Phân loại]]="Tồn đầu kỳ",Table1[[#This Row],[Tổng giá trị]],0)</f>
        <v>0</v>
      </c>
      <c r="P3744" s="7">
        <f>IF(Table1[[#This Row],[Số còn phải thu ĐK]]&lt;&gt;0,0,IF(Table1[[#This Row],[Phân loại]]="Bán hàng",Table1[[#This Row],[Tổng giá trị]],-Table1[[#This Row],[Tổng giá trị]]))</f>
        <v>7040704</v>
      </c>
      <c r="Q3744" s="35">
        <f t="shared" si="878"/>
        <v>0</v>
      </c>
      <c r="R3744" s="7">
        <f>Table1[[#This Row],[Số còn phải thu ĐK]]+Table1[[#This Row],[Giá Trị HD sau CK]]-Table1[[#This Row],[Số tiền đã thu]]</f>
        <v>7040704</v>
      </c>
      <c r="S3744" s="6">
        <f>IF(Table1[[#This Row],[Ngày hóa đơn]]&lt;&gt;"",Table1[[#This Row],[Ngày hóa đơn]],IF(Table1[[#This Row],[Ngày hạch toán]]&lt;&gt;"",Table1[[#This Row],[Ngày hạch toán]],""))</f>
        <v>46086</v>
      </c>
      <c r="T3744" s="7"/>
      <c r="U3744" s="6">
        <f>IF(Table1[[#This Row],[Ngày tính CN]]="","",S3744+T3744)</f>
        <v>46086</v>
      </c>
      <c r="V3744" s="35">
        <f ca="1">IF(Table1[[#This Row],[Hạn thanh toán]]="","",IF((U3744-NOW())&lt;0,0,(U3744-NOW())))</f>
        <v>0</v>
      </c>
      <c r="W3744" s="35"/>
      <c r="X3744" s="35">
        <f t="shared" ca="1" si="879"/>
        <v>84.490319212964096</v>
      </c>
      <c r="Y3744" s="2" t="str">
        <f t="shared" ca="1" si="880"/>
        <v>Nợ quá hạn từ 60 ngày đến 90 ngày</v>
      </c>
      <c r="Z3744" s="51">
        <f t="shared" si="873"/>
        <v>46086</v>
      </c>
      <c r="AA3744" s="51" t="str">
        <f t="shared" si="874"/>
        <v/>
      </c>
      <c r="AD3744" s="2" t="str">
        <f>VLOOKUP($A3744,MA_KH!$A:$Q,MA_KH!O$1,0)</f>
        <v>MINHCAU</v>
      </c>
      <c r="AE3744" s="2" t="str">
        <f>VLOOKUP($A3744,MA_KH!$A:$Q,MA_KH!P$1,0)</f>
        <v>CÔNG TY CỔ PHẦN THƯƠNG MẠI VÀ DỊCH VỤ MINH CẦU</v>
      </c>
    </row>
    <row r="3745" spans="1:31" ht="25.5" hidden="1" customHeight="1" x14ac:dyDescent="0.2">
      <c r="A3745" s="30" t="s">
        <v>22057</v>
      </c>
      <c r="B3745" s="30" t="s">
        <v>4088</v>
      </c>
      <c r="C3745" s="37">
        <v>46088</v>
      </c>
      <c r="D3745" s="30" t="s">
        <v>24543</v>
      </c>
      <c r="E3745" s="37">
        <v>46088</v>
      </c>
      <c r="F3745" s="30">
        <v>16278</v>
      </c>
      <c r="G3745" s="30" t="s">
        <v>22826</v>
      </c>
      <c r="H3745" s="38">
        <v>6497080</v>
      </c>
      <c r="I3745" s="67">
        <v>0</v>
      </c>
      <c r="J3745" s="38">
        <v>519766</v>
      </c>
      <c r="K3745" s="38">
        <v>7016846</v>
      </c>
      <c r="L3745" s="7" t="s">
        <v>22849</v>
      </c>
      <c r="O3745" s="35">
        <f>IF(Table1[[#This Row],[Phân loại]]="Tồn đầu kỳ",Table1[[#This Row],[Tổng giá trị]],0)</f>
        <v>0</v>
      </c>
      <c r="P3745" s="7">
        <f>IF(Table1[[#This Row],[Số còn phải thu ĐK]]&lt;&gt;0,0,IF(Table1[[#This Row],[Phân loại]]="Bán hàng",Table1[[#This Row],[Tổng giá trị]],-Table1[[#This Row],[Tổng giá trị]]))</f>
        <v>7016846</v>
      </c>
      <c r="Q3745" s="35">
        <f t="shared" si="878"/>
        <v>0</v>
      </c>
      <c r="R3745" s="7">
        <f>Table1[[#This Row],[Số còn phải thu ĐK]]+Table1[[#This Row],[Giá Trị HD sau CK]]-Table1[[#This Row],[Số tiền đã thu]]</f>
        <v>7016846</v>
      </c>
      <c r="S3745" s="6">
        <f>IF(Table1[[#This Row],[Ngày hóa đơn]]&lt;&gt;"",Table1[[#This Row],[Ngày hóa đơn]],IF(Table1[[#This Row],[Ngày hạch toán]]&lt;&gt;"",Table1[[#This Row],[Ngày hạch toán]],""))</f>
        <v>46088</v>
      </c>
      <c r="T3745" s="7"/>
      <c r="U3745" s="6">
        <f>IF(Table1[[#This Row],[Ngày tính CN]]="","",S3745+T3745)</f>
        <v>46088</v>
      </c>
      <c r="V3745" s="35">
        <f ca="1">IF(Table1[[#This Row],[Hạn thanh toán]]="","",IF((U3745-NOW())&lt;0,0,(U3745-NOW())))</f>
        <v>0</v>
      </c>
      <c r="W3745" s="35"/>
      <c r="X3745" s="35">
        <f t="shared" ca="1" si="879"/>
        <v>82.490319212964096</v>
      </c>
      <c r="Y3745" s="2" t="str">
        <f t="shared" ca="1" si="880"/>
        <v>Nợ quá hạn từ 60 ngày đến 90 ngày</v>
      </c>
      <c r="Z3745" s="51">
        <f t="shared" si="873"/>
        <v>46088</v>
      </c>
      <c r="AA3745" s="51" t="str">
        <f t="shared" si="874"/>
        <v/>
      </c>
      <c r="AD3745" s="2" t="str">
        <f>VLOOKUP($A3745,MA_KH!$A:$Q,MA_KH!O$1,0)</f>
        <v>MINHCAU</v>
      </c>
      <c r="AE3745" s="2" t="str">
        <f>VLOOKUP($A3745,MA_KH!$A:$Q,MA_KH!P$1,0)</f>
        <v>CÔNG TY CỔ PHẦN THƯƠNG MẠI VÀ DỊCH VỤ MINH CẦU</v>
      </c>
    </row>
    <row r="3746" spans="1:31" ht="25.5" hidden="1" customHeight="1" x14ac:dyDescent="0.2">
      <c r="A3746" s="30" t="s">
        <v>22057</v>
      </c>
      <c r="B3746" s="30" t="s">
        <v>4088</v>
      </c>
      <c r="C3746" s="37">
        <v>46090</v>
      </c>
      <c r="D3746" s="30" t="s">
        <v>24544</v>
      </c>
      <c r="E3746" s="37">
        <v>46090</v>
      </c>
      <c r="F3746" s="30">
        <v>17213</v>
      </c>
      <c r="G3746" s="30" t="s">
        <v>22782</v>
      </c>
      <c r="H3746" s="38">
        <v>3168280</v>
      </c>
      <c r="I3746" s="67">
        <v>0</v>
      </c>
      <c r="J3746" s="38">
        <v>253462</v>
      </c>
      <c r="K3746" s="38">
        <v>3421742</v>
      </c>
      <c r="L3746" s="7" t="s">
        <v>22849</v>
      </c>
      <c r="O3746" s="35">
        <f>IF(Table1[[#This Row],[Phân loại]]="Tồn đầu kỳ",Table1[[#This Row],[Tổng giá trị]],0)</f>
        <v>0</v>
      </c>
      <c r="P3746" s="7">
        <f>IF(Table1[[#This Row],[Số còn phải thu ĐK]]&lt;&gt;0,0,IF(Table1[[#This Row],[Phân loại]]="Bán hàng",Table1[[#This Row],[Tổng giá trị]],-Table1[[#This Row],[Tổng giá trị]]))</f>
        <v>3421742</v>
      </c>
      <c r="Q3746" s="35">
        <f t="shared" si="878"/>
        <v>0</v>
      </c>
      <c r="R3746" s="7">
        <f>Table1[[#This Row],[Số còn phải thu ĐK]]+Table1[[#This Row],[Giá Trị HD sau CK]]-Table1[[#This Row],[Số tiền đã thu]]</f>
        <v>3421742</v>
      </c>
      <c r="S3746" s="6">
        <f>IF(Table1[[#This Row],[Ngày hóa đơn]]&lt;&gt;"",Table1[[#This Row],[Ngày hóa đơn]],IF(Table1[[#This Row],[Ngày hạch toán]]&lt;&gt;"",Table1[[#This Row],[Ngày hạch toán]],""))</f>
        <v>46090</v>
      </c>
      <c r="T3746" s="7"/>
      <c r="U3746" s="6">
        <f>IF(Table1[[#This Row],[Ngày tính CN]]="","",S3746+T3746)</f>
        <v>46090</v>
      </c>
      <c r="V3746" s="35">
        <f ca="1">IF(Table1[[#This Row],[Hạn thanh toán]]="","",IF((U3746-NOW())&lt;0,0,(U3746-NOW())))</f>
        <v>0</v>
      </c>
      <c r="W3746" s="35"/>
      <c r="X3746" s="35">
        <f t="shared" ca="1" si="879"/>
        <v>80.490319212964096</v>
      </c>
      <c r="Y3746" s="2" t="str">
        <f t="shared" ca="1" si="880"/>
        <v>Nợ quá hạn từ 60 ngày đến 90 ngày</v>
      </c>
      <c r="Z3746" s="51">
        <f t="shared" si="873"/>
        <v>46090</v>
      </c>
      <c r="AA3746" s="51" t="str">
        <f t="shared" si="874"/>
        <v/>
      </c>
      <c r="AD3746" s="2" t="str">
        <f>VLOOKUP($A3746,MA_KH!$A:$Q,MA_KH!O$1,0)</f>
        <v>MINHCAU</v>
      </c>
      <c r="AE3746" s="2" t="str">
        <f>VLOOKUP($A3746,MA_KH!$A:$Q,MA_KH!P$1,0)</f>
        <v>CÔNG TY CỔ PHẦN THƯƠNG MẠI VÀ DỊCH VỤ MINH CẦU</v>
      </c>
    </row>
    <row r="3747" spans="1:31" ht="25.5" hidden="1" customHeight="1" x14ac:dyDescent="0.2">
      <c r="A3747" s="30" t="s">
        <v>22057</v>
      </c>
      <c r="B3747" s="30" t="s">
        <v>4088</v>
      </c>
      <c r="C3747" s="37">
        <v>46092</v>
      </c>
      <c r="D3747" s="30" t="s">
        <v>24545</v>
      </c>
      <c r="E3747" s="37">
        <v>46092</v>
      </c>
      <c r="F3747" s="30">
        <v>17315</v>
      </c>
      <c r="G3747" s="30" t="s">
        <v>11747</v>
      </c>
      <c r="H3747" s="38">
        <v>6200430</v>
      </c>
      <c r="I3747" s="67">
        <v>0</v>
      </c>
      <c r="J3747" s="38">
        <v>496034</v>
      </c>
      <c r="K3747" s="38">
        <v>6696464</v>
      </c>
      <c r="L3747" s="7" t="s">
        <v>22849</v>
      </c>
      <c r="O3747" s="35">
        <f>IF(Table1[[#This Row],[Phân loại]]="Tồn đầu kỳ",Table1[[#This Row],[Tổng giá trị]],0)</f>
        <v>0</v>
      </c>
      <c r="P3747" s="7">
        <f>IF(Table1[[#This Row],[Số còn phải thu ĐK]]&lt;&gt;0,0,IF(Table1[[#This Row],[Phân loại]]="Bán hàng",Table1[[#This Row],[Tổng giá trị]],-Table1[[#This Row],[Tổng giá trị]]))</f>
        <v>6696464</v>
      </c>
      <c r="Q3747" s="35">
        <f t="shared" si="878"/>
        <v>0</v>
      </c>
      <c r="R3747" s="7">
        <f>Table1[[#This Row],[Số còn phải thu ĐK]]+Table1[[#This Row],[Giá Trị HD sau CK]]-Table1[[#This Row],[Số tiền đã thu]]</f>
        <v>6696464</v>
      </c>
      <c r="S3747" s="6">
        <f>IF(Table1[[#This Row],[Ngày hóa đơn]]&lt;&gt;"",Table1[[#This Row],[Ngày hóa đơn]],IF(Table1[[#This Row],[Ngày hạch toán]]&lt;&gt;"",Table1[[#This Row],[Ngày hạch toán]],""))</f>
        <v>46092</v>
      </c>
      <c r="T3747" s="7"/>
      <c r="U3747" s="6">
        <f>IF(Table1[[#This Row],[Ngày tính CN]]="","",S3747+T3747)</f>
        <v>46092</v>
      </c>
      <c r="V3747" s="35">
        <f ca="1">IF(Table1[[#This Row],[Hạn thanh toán]]="","",IF((U3747-NOW())&lt;0,0,(U3747-NOW())))</f>
        <v>0</v>
      </c>
      <c r="W3747" s="35"/>
      <c r="X3747" s="35">
        <f t="shared" ca="1" si="879"/>
        <v>78.490319212964096</v>
      </c>
      <c r="Y3747" s="2" t="str">
        <f t="shared" ca="1" si="880"/>
        <v>Nợ quá hạn từ 60 ngày đến 90 ngày</v>
      </c>
      <c r="Z3747" s="51">
        <f t="shared" si="873"/>
        <v>46092</v>
      </c>
      <c r="AA3747" s="51" t="str">
        <f t="shared" si="874"/>
        <v/>
      </c>
      <c r="AD3747" s="2" t="str">
        <f>VLOOKUP($A3747,MA_KH!$A:$Q,MA_KH!O$1,0)</f>
        <v>MINHCAU</v>
      </c>
      <c r="AE3747" s="2" t="str">
        <f>VLOOKUP($A3747,MA_KH!$A:$Q,MA_KH!P$1,0)</f>
        <v>CÔNG TY CỔ PHẦN THƯƠNG MẠI VÀ DỊCH VỤ MINH CẦU</v>
      </c>
    </row>
    <row r="3748" spans="1:31" ht="25.5" hidden="1" customHeight="1" x14ac:dyDescent="0.2">
      <c r="A3748" s="30" t="s">
        <v>22057</v>
      </c>
      <c r="B3748" s="30" t="s">
        <v>4088</v>
      </c>
      <c r="C3748" s="37">
        <v>46092</v>
      </c>
      <c r="D3748" s="30" t="s">
        <v>24546</v>
      </c>
      <c r="E3748" s="37">
        <v>46092</v>
      </c>
      <c r="F3748" s="30">
        <v>17347</v>
      </c>
      <c r="G3748" s="30" t="s">
        <v>22704</v>
      </c>
      <c r="H3748" s="38">
        <v>4878650</v>
      </c>
      <c r="I3748" s="67">
        <v>0</v>
      </c>
      <c r="J3748" s="38">
        <v>390292</v>
      </c>
      <c r="K3748" s="38">
        <v>5268942</v>
      </c>
      <c r="L3748" s="7" t="s">
        <v>22849</v>
      </c>
      <c r="O3748" s="35">
        <f>IF(Table1[[#This Row],[Phân loại]]="Tồn đầu kỳ",Table1[[#This Row],[Tổng giá trị]],0)</f>
        <v>0</v>
      </c>
      <c r="P3748" s="7">
        <f>IF(Table1[[#This Row],[Số còn phải thu ĐK]]&lt;&gt;0,0,IF(Table1[[#This Row],[Phân loại]]="Bán hàng",Table1[[#This Row],[Tổng giá trị]],-Table1[[#This Row],[Tổng giá trị]]))</f>
        <v>5268942</v>
      </c>
      <c r="Q3748" s="35">
        <f t="shared" si="878"/>
        <v>0</v>
      </c>
      <c r="R3748" s="7">
        <f>Table1[[#This Row],[Số còn phải thu ĐK]]+Table1[[#This Row],[Giá Trị HD sau CK]]-Table1[[#This Row],[Số tiền đã thu]]</f>
        <v>5268942</v>
      </c>
      <c r="S3748" s="6">
        <f>IF(Table1[[#This Row],[Ngày hóa đơn]]&lt;&gt;"",Table1[[#This Row],[Ngày hóa đơn]],IF(Table1[[#This Row],[Ngày hạch toán]]&lt;&gt;"",Table1[[#This Row],[Ngày hạch toán]],""))</f>
        <v>46092</v>
      </c>
      <c r="T3748" s="7"/>
      <c r="U3748" s="6">
        <f>IF(Table1[[#This Row],[Ngày tính CN]]="","",S3748+T3748)</f>
        <v>46092</v>
      </c>
      <c r="V3748" s="35">
        <f ca="1">IF(Table1[[#This Row],[Hạn thanh toán]]="","",IF((U3748-NOW())&lt;0,0,(U3748-NOW())))</f>
        <v>0</v>
      </c>
      <c r="W3748" s="35"/>
      <c r="X3748" s="35">
        <f t="shared" ca="1" si="879"/>
        <v>78.490319212964096</v>
      </c>
      <c r="Y3748" s="2" t="str">
        <f t="shared" ca="1" si="880"/>
        <v>Nợ quá hạn từ 60 ngày đến 90 ngày</v>
      </c>
      <c r="Z3748" s="51">
        <f t="shared" si="873"/>
        <v>46092</v>
      </c>
      <c r="AA3748" s="51" t="str">
        <f t="shared" si="874"/>
        <v/>
      </c>
      <c r="AD3748" s="2" t="str">
        <f>VLOOKUP($A3748,MA_KH!$A:$Q,MA_KH!O$1,0)</f>
        <v>MINHCAU</v>
      </c>
      <c r="AE3748" s="2" t="str">
        <f>VLOOKUP($A3748,MA_KH!$A:$Q,MA_KH!P$1,0)</f>
        <v>CÔNG TY CỔ PHẦN THƯƠNG MẠI VÀ DỊCH VỤ MINH CẦU</v>
      </c>
    </row>
    <row r="3749" spans="1:31" ht="25.5" hidden="1" customHeight="1" x14ac:dyDescent="0.2">
      <c r="A3749" s="30" t="s">
        <v>22057</v>
      </c>
      <c r="B3749" s="30" t="s">
        <v>4088</v>
      </c>
      <c r="C3749" s="37">
        <v>46093</v>
      </c>
      <c r="D3749" s="30" t="s">
        <v>24547</v>
      </c>
      <c r="E3749" s="37">
        <v>46093</v>
      </c>
      <c r="F3749" s="30">
        <v>18446</v>
      </c>
      <c r="G3749" s="30" t="s">
        <v>11750</v>
      </c>
      <c r="H3749" s="38">
        <v>1982640</v>
      </c>
      <c r="I3749" s="67">
        <v>0</v>
      </c>
      <c r="J3749" s="38">
        <v>158611</v>
      </c>
      <c r="K3749" s="38">
        <v>2141251</v>
      </c>
      <c r="L3749" s="7" t="s">
        <v>22849</v>
      </c>
      <c r="O3749" s="35">
        <f>IF(Table1[[#This Row],[Phân loại]]="Tồn đầu kỳ",Table1[[#This Row],[Tổng giá trị]],0)</f>
        <v>0</v>
      </c>
      <c r="P3749" s="7">
        <f>IF(Table1[[#This Row],[Số còn phải thu ĐK]]&lt;&gt;0,0,IF(Table1[[#This Row],[Phân loại]]="Bán hàng",Table1[[#This Row],[Tổng giá trị]],-Table1[[#This Row],[Tổng giá trị]]))</f>
        <v>2141251</v>
      </c>
      <c r="Q3749" s="35">
        <f t="shared" si="878"/>
        <v>0</v>
      </c>
      <c r="R3749" s="7">
        <f>Table1[[#This Row],[Số còn phải thu ĐK]]+Table1[[#This Row],[Giá Trị HD sau CK]]-Table1[[#This Row],[Số tiền đã thu]]</f>
        <v>2141251</v>
      </c>
      <c r="S3749" s="6">
        <f>IF(Table1[[#This Row],[Ngày hóa đơn]]&lt;&gt;"",Table1[[#This Row],[Ngày hóa đơn]],IF(Table1[[#This Row],[Ngày hạch toán]]&lt;&gt;"",Table1[[#This Row],[Ngày hạch toán]],""))</f>
        <v>46093</v>
      </c>
      <c r="T3749" s="7"/>
      <c r="U3749" s="6">
        <f>IF(Table1[[#This Row],[Ngày tính CN]]="","",S3749+T3749)</f>
        <v>46093</v>
      </c>
      <c r="V3749" s="35">
        <f ca="1">IF(Table1[[#This Row],[Hạn thanh toán]]="","",IF((U3749-NOW())&lt;0,0,(U3749-NOW())))</f>
        <v>0</v>
      </c>
      <c r="W3749" s="35"/>
      <c r="X3749" s="35">
        <f t="shared" ca="1" si="879"/>
        <v>77.490319212964096</v>
      </c>
      <c r="Y3749" s="2" t="str">
        <f t="shared" ca="1" si="880"/>
        <v>Nợ quá hạn từ 60 ngày đến 90 ngày</v>
      </c>
      <c r="Z3749" s="51">
        <f t="shared" si="873"/>
        <v>46093</v>
      </c>
      <c r="AA3749" s="51" t="str">
        <f t="shared" si="874"/>
        <v/>
      </c>
      <c r="AD3749" s="2" t="str">
        <f>VLOOKUP($A3749,MA_KH!$A:$Q,MA_KH!O$1,0)</f>
        <v>MINHCAU</v>
      </c>
      <c r="AE3749" s="2" t="str">
        <f>VLOOKUP($A3749,MA_KH!$A:$Q,MA_KH!P$1,0)</f>
        <v>CÔNG TY CỔ PHẦN THƯƠNG MẠI VÀ DỊCH VỤ MINH CẦU</v>
      </c>
    </row>
    <row r="3750" spans="1:31" ht="25.5" hidden="1" customHeight="1" x14ac:dyDescent="0.2">
      <c r="A3750" s="30" t="s">
        <v>22057</v>
      </c>
      <c r="B3750" s="30" t="s">
        <v>4088</v>
      </c>
      <c r="C3750" s="37">
        <v>46097</v>
      </c>
      <c r="D3750" s="30" t="s">
        <v>24548</v>
      </c>
      <c r="E3750" s="37">
        <v>46097</v>
      </c>
      <c r="F3750" s="30">
        <v>19093</v>
      </c>
      <c r="G3750" s="30" t="s">
        <v>22744</v>
      </c>
      <c r="H3750" s="38">
        <v>5175320</v>
      </c>
      <c r="I3750" s="67">
        <v>0</v>
      </c>
      <c r="J3750" s="38">
        <v>414026</v>
      </c>
      <c r="K3750" s="38">
        <v>5589346</v>
      </c>
      <c r="L3750" s="7" t="s">
        <v>22849</v>
      </c>
      <c r="O3750" s="35">
        <f>IF(Table1[[#This Row],[Phân loại]]="Tồn đầu kỳ",Table1[[#This Row],[Tổng giá trị]],0)</f>
        <v>0</v>
      </c>
      <c r="P3750" s="7">
        <f>IF(Table1[[#This Row],[Số còn phải thu ĐK]]&lt;&gt;0,0,IF(Table1[[#This Row],[Phân loại]]="Bán hàng",Table1[[#This Row],[Tổng giá trị]],-Table1[[#This Row],[Tổng giá trị]]))</f>
        <v>5589346</v>
      </c>
      <c r="Q3750" s="35">
        <f t="shared" si="878"/>
        <v>0</v>
      </c>
      <c r="R3750" s="7">
        <f>Table1[[#This Row],[Số còn phải thu ĐK]]+Table1[[#This Row],[Giá Trị HD sau CK]]-Table1[[#This Row],[Số tiền đã thu]]</f>
        <v>5589346</v>
      </c>
      <c r="S3750" s="6">
        <f>IF(Table1[[#This Row],[Ngày hóa đơn]]&lt;&gt;"",Table1[[#This Row],[Ngày hóa đơn]],IF(Table1[[#This Row],[Ngày hạch toán]]&lt;&gt;"",Table1[[#This Row],[Ngày hạch toán]],""))</f>
        <v>46097</v>
      </c>
      <c r="T3750" s="7"/>
      <c r="U3750" s="6">
        <f>IF(Table1[[#This Row],[Ngày tính CN]]="","",S3750+T3750)</f>
        <v>46097</v>
      </c>
      <c r="V3750" s="35">
        <f ca="1">IF(Table1[[#This Row],[Hạn thanh toán]]="","",IF((U3750-NOW())&lt;0,0,(U3750-NOW())))</f>
        <v>0</v>
      </c>
      <c r="W3750" s="35"/>
      <c r="X3750" s="35">
        <f t="shared" ca="1" si="879"/>
        <v>73.490319212964096</v>
      </c>
      <c r="Y3750" s="2" t="str">
        <f t="shared" ca="1" si="880"/>
        <v>Nợ quá hạn từ 60 ngày đến 90 ngày</v>
      </c>
      <c r="Z3750" s="51">
        <f t="shared" si="873"/>
        <v>46097</v>
      </c>
      <c r="AA3750" s="51" t="str">
        <f t="shared" si="874"/>
        <v/>
      </c>
      <c r="AD3750" s="2" t="str">
        <f>VLOOKUP($A3750,MA_KH!$A:$Q,MA_KH!O$1,0)</f>
        <v>MINHCAU</v>
      </c>
      <c r="AE3750" s="2" t="str">
        <f>VLOOKUP($A3750,MA_KH!$A:$Q,MA_KH!P$1,0)</f>
        <v>CÔNG TY CỔ PHẦN THƯƠNG MẠI VÀ DỊCH VỤ MINH CẦU</v>
      </c>
    </row>
    <row r="3751" spans="1:31" ht="25.5" hidden="1" customHeight="1" x14ac:dyDescent="0.2">
      <c r="A3751" s="30" t="s">
        <v>22057</v>
      </c>
      <c r="B3751" s="30" t="s">
        <v>4088</v>
      </c>
      <c r="C3751" s="37">
        <v>46097</v>
      </c>
      <c r="D3751" s="30" t="s">
        <v>24549</v>
      </c>
      <c r="E3751" s="37">
        <v>46097</v>
      </c>
      <c r="F3751" s="30">
        <v>19117</v>
      </c>
      <c r="G3751" s="30" t="s">
        <v>22704</v>
      </c>
      <c r="H3751" s="38">
        <v>3590025</v>
      </c>
      <c r="I3751" s="67">
        <v>0</v>
      </c>
      <c r="J3751" s="38">
        <v>287202</v>
      </c>
      <c r="K3751" s="38">
        <v>3877227</v>
      </c>
      <c r="L3751" s="7" t="s">
        <v>22849</v>
      </c>
      <c r="O3751" s="35">
        <f>IF(Table1[[#This Row],[Phân loại]]="Tồn đầu kỳ",Table1[[#This Row],[Tổng giá trị]],0)</f>
        <v>0</v>
      </c>
      <c r="P3751" s="7">
        <f>IF(Table1[[#This Row],[Số còn phải thu ĐK]]&lt;&gt;0,0,IF(Table1[[#This Row],[Phân loại]]="Bán hàng",Table1[[#This Row],[Tổng giá trị]],-Table1[[#This Row],[Tổng giá trị]]))</f>
        <v>3877227</v>
      </c>
      <c r="Q3751" s="35">
        <f t="shared" si="878"/>
        <v>0</v>
      </c>
      <c r="R3751" s="7">
        <f>Table1[[#This Row],[Số còn phải thu ĐK]]+Table1[[#This Row],[Giá Trị HD sau CK]]-Table1[[#This Row],[Số tiền đã thu]]</f>
        <v>3877227</v>
      </c>
      <c r="S3751" s="6">
        <f>IF(Table1[[#This Row],[Ngày hóa đơn]]&lt;&gt;"",Table1[[#This Row],[Ngày hóa đơn]],IF(Table1[[#This Row],[Ngày hạch toán]]&lt;&gt;"",Table1[[#This Row],[Ngày hạch toán]],""))</f>
        <v>46097</v>
      </c>
      <c r="T3751" s="7"/>
      <c r="U3751" s="6">
        <f>IF(Table1[[#This Row],[Ngày tính CN]]="","",S3751+T3751)</f>
        <v>46097</v>
      </c>
      <c r="V3751" s="35">
        <f ca="1">IF(Table1[[#This Row],[Hạn thanh toán]]="","",IF((U3751-NOW())&lt;0,0,(U3751-NOW())))</f>
        <v>0</v>
      </c>
      <c r="W3751" s="35"/>
      <c r="X3751" s="35">
        <f t="shared" ca="1" si="879"/>
        <v>73.490319212964096</v>
      </c>
      <c r="Y3751" s="2" t="str">
        <f t="shared" ca="1" si="880"/>
        <v>Nợ quá hạn từ 60 ngày đến 90 ngày</v>
      </c>
      <c r="Z3751" s="51">
        <f t="shared" si="873"/>
        <v>46097</v>
      </c>
      <c r="AA3751" s="51" t="str">
        <f t="shared" si="874"/>
        <v/>
      </c>
      <c r="AD3751" s="2" t="str">
        <f>VLOOKUP($A3751,MA_KH!$A:$Q,MA_KH!O$1,0)</f>
        <v>MINHCAU</v>
      </c>
      <c r="AE3751" s="2" t="str">
        <f>VLOOKUP($A3751,MA_KH!$A:$Q,MA_KH!P$1,0)</f>
        <v>CÔNG TY CỔ PHẦN THƯƠNG MẠI VÀ DỊCH VỤ MINH CẦU</v>
      </c>
    </row>
    <row r="3752" spans="1:31" ht="25.5" hidden="1" customHeight="1" x14ac:dyDescent="0.2">
      <c r="A3752" s="30" t="s">
        <v>22057</v>
      </c>
      <c r="B3752" s="30" t="s">
        <v>4088</v>
      </c>
      <c r="C3752" s="37">
        <v>46100</v>
      </c>
      <c r="D3752" s="30" t="s">
        <v>24550</v>
      </c>
      <c r="E3752" s="37">
        <v>46100</v>
      </c>
      <c r="F3752" s="30">
        <v>20719</v>
      </c>
      <c r="G3752" s="30" t="s">
        <v>22647</v>
      </c>
      <c r="H3752" s="38">
        <v>8914840</v>
      </c>
      <c r="I3752" s="67">
        <v>0</v>
      </c>
      <c r="J3752" s="38">
        <v>713187</v>
      </c>
      <c r="K3752" s="38">
        <v>9628027</v>
      </c>
      <c r="L3752" s="7" t="s">
        <v>22849</v>
      </c>
      <c r="O3752" s="35">
        <f>IF(Table1[[#This Row],[Phân loại]]="Tồn đầu kỳ",Table1[[#This Row],[Tổng giá trị]],0)</f>
        <v>0</v>
      </c>
      <c r="P3752" s="7">
        <f>IF(Table1[[#This Row],[Số còn phải thu ĐK]]&lt;&gt;0,0,IF(Table1[[#This Row],[Phân loại]]="Bán hàng",Table1[[#This Row],[Tổng giá trị]],-Table1[[#This Row],[Tổng giá trị]]))</f>
        <v>9628027</v>
      </c>
      <c r="Q3752" s="35">
        <f t="shared" si="878"/>
        <v>0</v>
      </c>
      <c r="R3752" s="7">
        <f>Table1[[#This Row],[Số còn phải thu ĐK]]+Table1[[#This Row],[Giá Trị HD sau CK]]-Table1[[#This Row],[Số tiền đã thu]]</f>
        <v>9628027</v>
      </c>
      <c r="S3752" s="6">
        <f>IF(Table1[[#This Row],[Ngày hóa đơn]]&lt;&gt;"",Table1[[#This Row],[Ngày hóa đơn]],IF(Table1[[#This Row],[Ngày hạch toán]]&lt;&gt;"",Table1[[#This Row],[Ngày hạch toán]],""))</f>
        <v>46100</v>
      </c>
      <c r="T3752" s="7"/>
      <c r="U3752" s="6">
        <f>IF(Table1[[#This Row],[Ngày tính CN]]="","",S3752+T3752)</f>
        <v>46100</v>
      </c>
      <c r="V3752" s="35">
        <f ca="1">IF(Table1[[#This Row],[Hạn thanh toán]]="","",IF((U3752-NOW())&lt;0,0,(U3752-NOW())))</f>
        <v>0</v>
      </c>
      <c r="W3752" s="35"/>
      <c r="X3752" s="35">
        <f t="shared" ca="1" si="879"/>
        <v>70.490319212964096</v>
      </c>
      <c r="Y3752" s="2" t="str">
        <f t="shared" ca="1" si="880"/>
        <v>Nợ quá hạn từ 60 ngày đến 90 ngày</v>
      </c>
      <c r="Z3752" s="51">
        <f t="shared" si="873"/>
        <v>46100</v>
      </c>
      <c r="AA3752" s="51" t="str">
        <f t="shared" si="874"/>
        <v/>
      </c>
      <c r="AD3752" s="2" t="str">
        <f>VLOOKUP($A3752,MA_KH!$A:$Q,MA_KH!O$1,0)</f>
        <v>MINHCAU</v>
      </c>
      <c r="AE3752" s="2" t="str">
        <f>VLOOKUP($A3752,MA_KH!$A:$Q,MA_KH!P$1,0)</f>
        <v>CÔNG TY CỔ PHẦN THƯƠNG MẠI VÀ DỊCH VỤ MINH CẦU</v>
      </c>
    </row>
    <row r="3753" spans="1:31" ht="25.5" hidden="1" customHeight="1" x14ac:dyDescent="0.2">
      <c r="A3753" s="30" t="s">
        <v>22057</v>
      </c>
      <c r="B3753" s="30" t="s">
        <v>4088</v>
      </c>
      <c r="C3753" s="37">
        <v>46101</v>
      </c>
      <c r="D3753" s="30" t="s">
        <v>24551</v>
      </c>
      <c r="E3753" s="37">
        <v>46101</v>
      </c>
      <c r="F3753" s="30">
        <v>20778</v>
      </c>
      <c r="G3753" s="30" t="s">
        <v>22826</v>
      </c>
      <c r="H3753" s="38">
        <v>5175320</v>
      </c>
      <c r="I3753" s="67">
        <v>0</v>
      </c>
      <c r="J3753" s="38">
        <v>414026</v>
      </c>
      <c r="K3753" s="38">
        <v>5589346</v>
      </c>
      <c r="L3753" s="7" t="s">
        <v>22849</v>
      </c>
      <c r="O3753" s="35">
        <f>IF(Table1[[#This Row],[Phân loại]]="Tồn đầu kỳ",Table1[[#This Row],[Tổng giá trị]],0)</f>
        <v>0</v>
      </c>
      <c r="P3753" s="7">
        <f>IF(Table1[[#This Row],[Số còn phải thu ĐK]]&lt;&gt;0,0,IF(Table1[[#This Row],[Phân loại]]="Bán hàng",Table1[[#This Row],[Tổng giá trị]],-Table1[[#This Row],[Tổng giá trị]]))</f>
        <v>5589346</v>
      </c>
      <c r="Q3753" s="35">
        <f t="shared" si="878"/>
        <v>0</v>
      </c>
      <c r="R3753" s="7">
        <f>Table1[[#This Row],[Số còn phải thu ĐK]]+Table1[[#This Row],[Giá Trị HD sau CK]]-Table1[[#This Row],[Số tiền đã thu]]</f>
        <v>5589346</v>
      </c>
      <c r="S3753" s="6">
        <f>IF(Table1[[#This Row],[Ngày hóa đơn]]&lt;&gt;"",Table1[[#This Row],[Ngày hóa đơn]],IF(Table1[[#This Row],[Ngày hạch toán]]&lt;&gt;"",Table1[[#This Row],[Ngày hạch toán]],""))</f>
        <v>46101</v>
      </c>
      <c r="T3753" s="7"/>
      <c r="U3753" s="6">
        <f>IF(Table1[[#This Row],[Ngày tính CN]]="","",S3753+T3753)</f>
        <v>46101</v>
      </c>
      <c r="V3753" s="35">
        <f ca="1">IF(Table1[[#This Row],[Hạn thanh toán]]="","",IF((U3753-NOW())&lt;0,0,(U3753-NOW())))</f>
        <v>0</v>
      </c>
      <c r="W3753" s="35"/>
      <c r="X3753" s="35">
        <f t="shared" ca="1" si="879"/>
        <v>69.490319212964096</v>
      </c>
      <c r="Y3753" s="2" t="str">
        <f t="shared" ca="1" si="880"/>
        <v>Nợ quá hạn từ 60 ngày đến 90 ngày</v>
      </c>
      <c r="Z3753" s="51">
        <f t="shared" si="873"/>
        <v>46101</v>
      </c>
      <c r="AA3753" s="51" t="str">
        <f t="shared" si="874"/>
        <v/>
      </c>
      <c r="AD3753" s="2" t="str">
        <f>VLOOKUP($A3753,MA_KH!$A:$Q,MA_KH!O$1,0)</f>
        <v>MINHCAU</v>
      </c>
      <c r="AE3753" s="2" t="str">
        <f>VLOOKUP($A3753,MA_KH!$A:$Q,MA_KH!P$1,0)</f>
        <v>CÔNG TY CỔ PHẦN THƯƠNG MẠI VÀ DỊCH VỤ MINH CẦU</v>
      </c>
    </row>
    <row r="3754" spans="1:31" ht="25.5" hidden="1" customHeight="1" x14ac:dyDescent="0.2">
      <c r="A3754" s="30" t="s">
        <v>22057</v>
      </c>
      <c r="B3754" s="30" t="s">
        <v>4088</v>
      </c>
      <c r="C3754" s="37">
        <v>46106</v>
      </c>
      <c r="D3754" s="30" t="s">
        <v>24552</v>
      </c>
      <c r="E3754" s="37">
        <v>46106</v>
      </c>
      <c r="F3754" s="30">
        <v>22738</v>
      </c>
      <c r="G3754" s="30" t="s">
        <v>22704</v>
      </c>
      <c r="H3754" s="38">
        <v>5447580</v>
      </c>
      <c r="I3754" s="67">
        <v>0</v>
      </c>
      <c r="J3754" s="38">
        <v>435806</v>
      </c>
      <c r="K3754" s="38">
        <v>5883386</v>
      </c>
      <c r="L3754" s="7" t="s">
        <v>22849</v>
      </c>
      <c r="O3754" s="35">
        <f>IF(Table1[[#This Row],[Phân loại]]="Tồn đầu kỳ",Table1[[#This Row],[Tổng giá trị]],0)</f>
        <v>0</v>
      </c>
      <c r="P3754" s="7">
        <f>IF(Table1[[#This Row],[Số còn phải thu ĐK]]&lt;&gt;0,0,IF(Table1[[#This Row],[Phân loại]]="Bán hàng",Table1[[#This Row],[Tổng giá trị]],-Table1[[#This Row],[Tổng giá trị]]))</f>
        <v>5883386</v>
      </c>
      <c r="Q3754" s="35">
        <f t="shared" si="878"/>
        <v>0</v>
      </c>
      <c r="R3754" s="7">
        <f>Table1[[#This Row],[Số còn phải thu ĐK]]+Table1[[#This Row],[Giá Trị HD sau CK]]-Table1[[#This Row],[Số tiền đã thu]]</f>
        <v>5883386</v>
      </c>
      <c r="S3754" s="6">
        <f>IF(Table1[[#This Row],[Ngày hóa đơn]]&lt;&gt;"",Table1[[#This Row],[Ngày hóa đơn]],IF(Table1[[#This Row],[Ngày hạch toán]]&lt;&gt;"",Table1[[#This Row],[Ngày hạch toán]],""))</f>
        <v>46106</v>
      </c>
      <c r="T3754" s="7"/>
      <c r="U3754" s="6">
        <f>IF(Table1[[#This Row],[Ngày tính CN]]="","",S3754+T3754)</f>
        <v>46106</v>
      </c>
      <c r="V3754" s="35">
        <f ca="1">IF(Table1[[#This Row],[Hạn thanh toán]]="","",IF((U3754-NOW())&lt;0,0,(U3754-NOW())))</f>
        <v>0</v>
      </c>
      <c r="W3754" s="35"/>
      <c r="X3754" s="35">
        <f t="shared" ca="1" si="879"/>
        <v>64.490319212964096</v>
      </c>
      <c r="Y3754" s="2" t="str">
        <f t="shared" ca="1" si="880"/>
        <v>Nợ quá hạn từ 60 ngày đến 90 ngày</v>
      </c>
      <c r="Z3754" s="51">
        <f t="shared" si="873"/>
        <v>46106</v>
      </c>
      <c r="AA3754" s="51" t="str">
        <f t="shared" si="874"/>
        <v/>
      </c>
      <c r="AD3754" s="2" t="str">
        <f>VLOOKUP($A3754,MA_KH!$A:$Q,MA_KH!O$1,0)</f>
        <v>MINHCAU</v>
      </c>
      <c r="AE3754" s="2" t="str">
        <f>VLOOKUP($A3754,MA_KH!$A:$Q,MA_KH!P$1,0)</f>
        <v>CÔNG TY CỔ PHẦN THƯƠNG MẠI VÀ DỊCH VỤ MINH CẦU</v>
      </c>
    </row>
    <row r="3755" spans="1:31" ht="25.5" hidden="1" customHeight="1" x14ac:dyDescent="0.2">
      <c r="A3755" s="39" t="s">
        <v>22057</v>
      </c>
      <c r="B3755" s="39" t="s">
        <v>4088</v>
      </c>
      <c r="C3755" s="40">
        <v>46108</v>
      </c>
      <c r="D3755" s="39" t="s">
        <v>24553</v>
      </c>
      <c r="E3755" s="40">
        <v>46108</v>
      </c>
      <c r="F3755" s="39">
        <v>23069</v>
      </c>
      <c r="G3755" s="39" t="s">
        <v>22782</v>
      </c>
      <c r="H3755" s="41">
        <v>2382305</v>
      </c>
      <c r="I3755" s="67">
        <v>0</v>
      </c>
      <c r="J3755" s="41">
        <v>190584</v>
      </c>
      <c r="K3755" s="41">
        <v>2572889</v>
      </c>
      <c r="L3755" s="7" t="s">
        <v>22849</v>
      </c>
      <c r="O3755" s="35">
        <f>IF(Table1[[#This Row],[Phân loại]]="Tồn đầu kỳ",Table1[[#This Row],[Tổng giá trị]],0)</f>
        <v>0</v>
      </c>
      <c r="P3755" s="7">
        <f>IF(Table1[[#This Row],[Số còn phải thu ĐK]]&lt;&gt;0,0,IF(Table1[[#This Row],[Phân loại]]="Bán hàng",Table1[[#This Row],[Tổng giá trị]],-Table1[[#This Row],[Tổng giá trị]]))</f>
        <v>2572889</v>
      </c>
      <c r="Q3755" s="35">
        <f t="shared" si="878"/>
        <v>0</v>
      </c>
      <c r="R3755" s="7">
        <f>Table1[[#This Row],[Số còn phải thu ĐK]]+Table1[[#This Row],[Giá Trị HD sau CK]]-Table1[[#This Row],[Số tiền đã thu]]</f>
        <v>2572889</v>
      </c>
      <c r="S3755" s="6">
        <f>IF(Table1[[#This Row],[Ngày hóa đơn]]&lt;&gt;"",Table1[[#This Row],[Ngày hóa đơn]],IF(Table1[[#This Row],[Ngày hạch toán]]&lt;&gt;"",Table1[[#This Row],[Ngày hạch toán]],""))</f>
        <v>46108</v>
      </c>
      <c r="T3755" s="7"/>
      <c r="U3755" s="6">
        <f>IF(Table1[[#This Row],[Ngày tính CN]]="","",S3755+T3755)</f>
        <v>46108</v>
      </c>
      <c r="V3755" s="35">
        <f ca="1">IF(Table1[[#This Row],[Hạn thanh toán]]="","",IF((U3755-NOW())&lt;0,0,(U3755-NOW())))</f>
        <v>0</v>
      </c>
      <c r="W3755" s="35"/>
      <c r="X3755" s="35">
        <f t="shared" ca="1" si="879"/>
        <v>62.490319212964096</v>
      </c>
      <c r="Y3755" s="2" t="str">
        <f t="shared" ca="1" si="880"/>
        <v>Nợ quá hạn từ 60 ngày đến 90 ngày</v>
      </c>
      <c r="Z3755" s="51">
        <f t="shared" si="873"/>
        <v>46108</v>
      </c>
      <c r="AA3755" s="51" t="str">
        <f t="shared" si="874"/>
        <v/>
      </c>
      <c r="AD3755" s="2" t="str">
        <f>VLOOKUP($A3755,MA_KH!$A:$Q,MA_KH!O$1,0)</f>
        <v>MINHCAU</v>
      </c>
      <c r="AE3755" s="2" t="str">
        <f>VLOOKUP($A3755,MA_KH!$A:$Q,MA_KH!P$1,0)</f>
        <v>CÔNG TY CỔ PHẦN THƯƠNG MẠI VÀ DỊCH VỤ MINH CẦU</v>
      </c>
    </row>
    <row r="3756" spans="1:31" ht="25.5" hidden="1" customHeight="1" x14ac:dyDescent="0.2">
      <c r="A3756" s="30" t="s">
        <v>22426</v>
      </c>
      <c r="B3756" s="30" t="s">
        <v>4202</v>
      </c>
      <c r="C3756" s="37">
        <v>46083</v>
      </c>
      <c r="D3756" s="30" t="s">
        <v>24557</v>
      </c>
      <c r="E3756" s="37">
        <v>46083</v>
      </c>
      <c r="F3756" s="30">
        <v>14697</v>
      </c>
      <c r="G3756" s="30" t="s">
        <v>24556</v>
      </c>
      <c r="H3756" s="38">
        <v>1045889</v>
      </c>
      <c r="I3756" s="67">
        <v>0</v>
      </c>
      <c r="J3756" s="38">
        <v>83671</v>
      </c>
      <c r="K3756" s="38">
        <v>1129560</v>
      </c>
      <c r="L3756" s="7" t="s">
        <v>22849</v>
      </c>
      <c r="O3756" s="35">
        <f>IF(Table1[[#This Row],[Phân loại]]="Tồn đầu kỳ",Table1[[#This Row],[Tổng giá trị]],0)</f>
        <v>0</v>
      </c>
      <c r="P3756" s="7">
        <f>IF(Table1[[#This Row],[Số còn phải thu ĐK]]&lt;&gt;0,0,IF(Table1[[#This Row],[Phân loại]]="Bán hàng",Table1[[#This Row],[Tổng giá trị]],-Table1[[#This Row],[Tổng giá trị]]))</f>
        <v>1129560</v>
      </c>
      <c r="Q3756" s="35">
        <f t="shared" ref="Q3756:Q3768" si="881">IF(M3756&lt;&gt;"",IF(O3756&lt;&gt;0,O3756,P3756),0)</f>
        <v>0</v>
      </c>
      <c r="R3756" s="7">
        <f>Table1[[#This Row],[Số còn phải thu ĐK]]+Table1[[#This Row],[Giá Trị HD sau CK]]-Table1[[#This Row],[Số tiền đã thu]]</f>
        <v>1129560</v>
      </c>
      <c r="S3756" s="6">
        <f>IF(Table1[[#This Row],[Ngày hóa đơn]]&lt;&gt;"",Table1[[#This Row],[Ngày hóa đơn]],IF(Table1[[#This Row],[Ngày hạch toán]]&lt;&gt;"",Table1[[#This Row],[Ngày hạch toán]],""))</f>
        <v>46083</v>
      </c>
      <c r="T3756" s="7"/>
      <c r="U3756" s="6">
        <f>IF(Table1[[#This Row],[Ngày tính CN]]="","",S3756+T3756)</f>
        <v>46083</v>
      </c>
      <c r="V3756" s="35">
        <f ca="1">IF(Table1[[#This Row],[Hạn thanh toán]]="","",IF((U3756-NOW())&lt;0,0,(U3756-NOW())))</f>
        <v>0</v>
      </c>
      <c r="W3756" s="35"/>
      <c r="X3756" s="35">
        <f t="shared" ref="X3756:X3768" ca="1" si="882">IF(OR(U3756="",R3756=0),"",IF((U3756-NOW())&lt;0,-(U3756-NOW()),0))</f>
        <v>87.490319212964096</v>
      </c>
      <c r="Y3756" s="2" t="str">
        <f t="shared" ref="Y3756:Y3768" ca="1" si="883">IF(R3756=0,"Đã thanh toán",IF(X3756="","",IF(X3756&lt;=0,"Chưa đến hạn thanh toán",IF(X3756&lt;=30,"Nợ quá hạn 30 ngày",IF(X3756&lt;=60,"Nợ quá hạn từ 30 ngày đến 60 ngày",IF(X3756&lt;=90,"Nợ quá hạn từ 60 ngày đến 90 ngày",IF(X3756&lt;=120,"Nợ quá hạn từ 90 ngày đến 120 ngày","Nợ quá hạn hơn 120 ngày có khả năng mất thanh toán")))))))</f>
        <v>Nợ quá hạn từ 60 ngày đến 90 ngày</v>
      </c>
      <c r="Z3756" s="51">
        <f t="shared" si="873"/>
        <v>46083</v>
      </c>
      <c r="AA3756" s="51" t="str">
        <f t="shared" si="874"/>
        <v/>
      </c>
      <c r="AD3756" s="2" t="str">
        <f>VLOOKUP($A3756,MA_KH!$A:$Q,MA_KH!O$1,0)</f>
        <v>SIBA FOOD</v>
      </c>
      <c r="AE3756" s="2" t="str">
        <f>VLOOKUP($A3756,MA_KH!$A:$Q,MA_KH!P$1,0)</f>
        <v>CHI NHÁNH CÔNG TY CỔ PHẦN SIBA FOOD VIỆT NAM TẠI HÀ NỘI</v>
      </c>
    </row>
    <row r="3757" spans="1:31" ht="25.5" hidden="1" customHeight="1" x14ac:dyDescent="0.2">
      <c r="A3757" s="30" t="s">
        <v>22426</v>
      </c>
      <c r="B3757" s="30" t="s">
        <v>4202</v>
      </c>
      <c r="C3757" s="37">
        <v>46083</v>
      </c>
      <c r="D3757" s="30" t="s">
        <v>24558</v>
      </c>
      <c r="E3757" s="37">
        <v>46083</v>
      </c>
      <c r="F3757" s="30">
        <v>14698</v>
      </c>
      <c r="G3757" s="30" t="s">
        <v>4489</v>
      </c>
      <c r="H3757" s="38">
        <v>543987</v>
      </c>
      <c r="I3757" s="67">
        <v>0</v>
      </c>
      <c r="J3757" s="38">
        <v>43519</v>
      </c>
      <c r="K3757" s="38">
        <v>587506</v>
      </c>
      <c r="L3757" s="7" t="s">
        <v>22849</v>
      </c>
      <c r="O3757" s="35">
        <f>IF(Table1[[#This Row],[Phân loại]]="Tồn đầu kỳ",Table1[[#This Row],[Tổng giá trị]],0)</f>
        <v>0</v>
      </c>
      <c r="P3757" s="7">
        <f>IF(Table1[[#This Row],[Số còn phải thu ĐK]]&lt;&gt;0,0,IF(Table1[[#This Row],[Phân loại]]="Bán hàng",Table1[[#This Row],[Tổng giá trị]],-Table1[[#This Row],[Tổng giá trị]]))</f>
        <v>587506</v>
      </c>
      <c r="Q3757" s="35">
        <f t="shared" si="881"/>
        <v>0</v>
      </c>
      <c r="R3757" s="7">
        <f>Table1[[#This Row],[Số còn phải thu ĐK]]+Table1[[#This Row],[Giá Trị HD sau CK]]-Table1[[#This Row],[Số tiền đã thu]]</f>
        <v>587506</v>
      </c>
      <c r="S3757" s="6">
        <f>IF(Table1[[#This Row],[Ngày hóa đơn]]&lt;&gt;"",Table1[[#This Row],[Ngày hóa đơn]],IF(Table1[[#This Row],[Ngày hạch toán]]&lt;&gt;"",Table1[[#This Row],[Ngày hạch toán]],""))</f>
        <v>46083</v>
      </c>
      <c r="T3757" s="7"/>
      <c r="U3757" s="6">
        <f>IF(Table1[[#This Row],[Ngày tính CN]]="","",S3757+T3757)</f>
        <v>46083</v>
      </c>
      <c r="V3757" s="35">
        <f ca="1">IF(Table1[[#This Row],[Hạn thanh toán]]="","",IF((U3757-NOW())&lt;0,0,(U3757-NOW())))</f>
        <v>0</v>
      </c>
      <c r="W3757" s="35"/>
      <c r="X3757" s="35">
        <f t="shared" ca="1" si="882"/>
        <v>87.490319212964096</v>
      </c>
      <c r="Y3757" s="2" t="str">
        <f t="shared" ca="1" si="883"/>
        <v>Nợ quá hạn từ 60 ngày đến 90 ngày</v>
      </c>
      <c r="Z3757" s="51">
        <f t="shared" si="873"/>
        <v>46083</v>
      </c>
      <c r="AA3757" s="51" t="str">
        <f t="shared" si="874"/>
        <v/>
      </c>
      <c r="AD3757" s="2" t="str">
        <f>VLOOKUP($A3757,MA_KH!$A:$Q,MA_KH!O$1,0)</f>
        <v>SIBA FOOD</v>
      </c>
      <c r="AE3757" s="2" t="str">
        <f>VLOOKUP($A3757,MA_KH!$A:$Q,MA_KH!P$1,0)</f>
        <v>CHI NHÁNH CÔNG TY CỔ PHẦN SIBA FOOD VIỆT NAM TẠI HÀ NỘI</v>
      </c>
    </row>
    <row r="3758" spans="1:31" ht="25.5" hidden="1" customHeight="1" x14ac:dyDescent="0.2">
      <c r="A3758" s="30" t="s">
        <v>22426</v>
      </c>
      <c r="B3758" s="30" t="s">
        <v>4202</v>
      </c>
      <c r="C3758" s="37">
        <v>46083</v>
      </c>
      <c r="D3758" s="30" t="s">
        <v>24559</v>
      </c>
      <c r="E3758" s="37">
        <v>46083</v>
      </c>
      <c r="F3758" s="30">
        <v>14699</v>
      </c>
      <c r="G3758" s="30" t="s">
        <v>4203</v>
      </c>
      <c r="H3758" s="38">
        <v>564702</v>
      </c>
      <c r="I3758" s="67">
        <v>0</v>
      </c>
      <c r="J3758" s="38">
        <v>45176</v>
      </c>
      <c r="K3758" s="38">
        <v>609878</v>
      </c>
      <c r="L3758" s="7" t="s">
        <v>22849</v>
      </c>
      <c r="O3758" s="35">
        <f>IF(Table1[[#This Row],[Phân loại]]="Tồn đầu kỳ",Table1[[#This Row],[Tổng giá trị]],0)</f>
        <v>0</v>
      </c>
      <c r="P3758" s="7">
        <f>IF(Table1[[#This Row],[Số còn phải thu ĐK]]&lt;&gt;0,0,IF(Table1[[#This Row],[Phân loại]]="Bán hàng",Table1[[#This Row],[Tổng giá trị]],-Table1[[#This Row],[Tổng giá trị]]))</f>
        <v>609878</v>
      </c>
      <c r="Q3758" s="35">
        <f t="shared" si="881"/>
        <v>0</v>
      </c>
      <c r="R3758" s="7">
        <f>Table1[[#This Row],[Số còn phải thu ĐK]]+Table1[[#This Row],[Giá Trị HD sau CK]]-Table1[[#This Row],[Số tiền đã thu]]</f>
        <v>609878</v>
      </c>
      <c r="S3758" s="6">
        <f>IF(Table1[[#This Row],[Ngày hóa đơn]]&lt;&gt;"",Table1[[#This Row],[Ngày hóa đơn]],IF(Table1[[#This Row],[Ngày hạch toán]]&lt;&gt;"",Table1[[#This Row],[Ngày hạch toán]],""))</f>
        <v>46083</v>
      </c>
      <c r="T3758" s="7"/>
      <c r="U3758" s="6">
        <f>IF(Table1[[#This Row],[Ngày tính CN]]="","",S3758+T3758)</f>
        <v>46083</v>
      </c>
      <c r="V3758" s="35">
        <f ca="1">IF(Table1[[#This Row],[Hạn thanh toán]]="","",IF((U3758-NOW())&lt;0,0,(U3758-NOW())))</f>
        <v>0</v>
      </c>
      <c r="W3758" s="35"/>
      <c r="X3758" s="35">
        <f t="shared" ca="1" si="882"/>
        <v>87.490319212964096</v>
      </c>
      <c r="Y3758" s="2" t="str">
        <f t="shared" ca="1" si="883"/>
        <v>Nợ quá hạn từ 60 ngày đến 90 ngày</v>
      </c>
      <c r="Z3758" s="51">
        <f t="shared" si="873"/>
        <v>46083</v>
      </c>
      <c r="AA3758" s="51" t="str">
        <f t="shared" si="874"/>
        <v/>
      </c>
      <c r="AD3758" s="2" t="str">
        <f>VLOOKUP($A3758,MA_KH!$A:$Q,MA_KH!O$1,0)</f>
        <v>SIBA FOOD</v>
      </c>
      <c r="AE3758" s="2" t="str">
        <f>VLOOKUP($A3758,MA_KH!$A:$Q,MA_KH!P$1,0)</f>
        <v>CHI NHÁNH CÔNG TY CỔ PHẦN SIBA FOOD VIỆT NAM TẠI HÀ NỘI</v>
      </c>
    </row>
    <row r="3759" spans="1:31" ht="25.5" hidden="1" customHeight="1" x14ac:dyDescent="0.2">
      <c r="A3759" s="30" t="s">
        <v>22426</v>
      </c>
      <c r="B3759" s="30" t="s">
        <v>4202</v>
      </c>
      <c r="C3759" s="37">
        <v>46083</v>
      </c>
      <c r="D3759" s="30" t="s">
        <v>24560</v>
      </c>
      <c r="E3759" s="37">
        <v>46083</v>
      </c>
      <c r="F3759" s="30">
        <v>14700</v>
      </c>
      <c r="G3759" s="30" t="s">
        <v>4455</v>
      </c>
      <c r="H3759" s="38">
        <v>727341</v>
      </c>
      <c r="I3759" s="67">
        <v>0</v>
      </c>
      <c r="J3759" s="38">
        <v>58187</v>
      </c>
      <c r="K3759" s="38">
        <v>785528</v>
      </c>
      <c r="L3759" s="7" t="s">
        <v>22849</v>
      </c>
      <c r="O3759" s="35">
        <f>IF(Table1[[#This Row],[Phân loại]]="Tồn đầu kỳ",Table1[[#This Row],[Tổng giá trị]],0)</f>
        <v>0</v>
      </c>
      <c r="P3759" s="7">
        <f>IF(Table1[[#This Row],[Số còn phải thu ĐK]]&lt;&gt;0,0,IF(Table1[[#This Row],[Phân loại]]="Bán hàng",Table1[[#This Row],[Tổng giá trị]],-Table1[[#This Row],[Tổng giá trị]]))</f>
        <v>785528</v>
      </c>
      <c r="Q3759" s="35">
        <f t="shared" si="881"/>
        <v>0</v>
      </c>
      <c r="R3759" s="7">
        <f>Table1[[#This Row],[Số còn phải thu ĐK]]+Table1[[#This Row],[Giá Trị HD sau CK]]-Table1[[#This Row],[Số tiền đã thu]]</f>
        <v>785528</v>
      </c>
      <c r="S3759" s="6">
        <f>IF(Table1[[#This Row],[Ngày hóa đơn]]&lt;&gt;"",Table1[[#This Row],[Ngày hóa đơn]],IF(Table1[[#This Row],[Ngày hạch toán]]&lt;&gt;"",Table1[[#This Row],[Ngày hạch toán]],""))</f>
        <v>46083</v>
      </c>
      <c r="T3759" s="7"/>
      <c r="U3759" s="6">
        <f>IF(Table1[[#This Row],[Ngày tính CN]]="","",S3759+T3759)</f>
        <v>46083</v>
      </c>
      <c r="V3759" s="35">
        <f ca="1">IF(Table1[[#This Row],[Hạn thanh toán]]="","",IF((U3759-NOW())&lt;0,0,(U3759-NOW())))</f>
        <v>0</v>
      </c>
      <c r="W3759" s="35"/>
      <c r="X3759" s="35">
        <f t="shared" ca="1" si="882"/>
        <v>87.490319212964096</v>
      </c>
      <c r="Y3759" s="2" t="str">
        <f t="shared" ca="1" si="883"/>
        <v>Nợ quá hạn từ 60 ngày đến 90 ngày</v>
      </c>
      <c r="Z3759" s="51">
        <f t="shared" si="873"/>
        <v>46083</v>
      </c>
      <c r="AA3759" s="51" t="str">
        <f t="shared" si="874"/>
        <v/>
      </c>
      <c r="AD3759" s="2" t="str">
        <f>VLOOKUP($A3759,MA_KH!$A:$Q,MA_KH!O$1,0)</f>
        <v>SIBA FOOD</v>
      </c>
      <c r="AE3759" s="2" t="str">
        <f>VLOOKUP($A3759,MA_KH!$A:$Q,MA_KH!P$1,0)</f>
        <v>CHI NHÁNH CÔNG TY CỔ PHẦN SIBA FOOD VIỆT NAM TẠI HÀ NỘI</v>
      </c>
    </row>
    <row r="3760" spans="1:31" ht="25.5" hidden="1" customHeight="1" x14ac:dyDescent="0.2">
      <c r="A3760" s="30" t="s">
        <v>22421</v>
      </c>
      <c r="B3760" s="30" t="s">
        <v>5141</v>
      </c>
      <c r="C3760" s="37">
        <v>46089</v>
      </c>
      <c r="D3760" s="30" t="s">
        <v>24561</v>
      </c>
      <c r="E3760" s="37">
        <v>46101</v>
      </c>
      <c r="F3760" s="30"/>
      <c r="G3760" s="30" t="s">
        <v>24562</v>
      </c>
      <c r="H3760" s="38">
        <v>260183</v>
      </c>
      <c r="I3760" s="67">
        <v>0</v>
      </c>
      <c r="J3760" s="38">
        <v>20815</v>
      </c>
      <c r="K3760" s="38">
        <v>280998</v>
      </c>
      <c r="L3760" s="68" t="s">
        <v>41</v>
      </c>
      <c r="O3760" s="35">
        <f>IF(Table1[[#This Row],[Phân loại]]="Tồn đầu kỳ",Table1[[#This Row],[Tổng giá trị]],0)</f>
        <v>0</v>
      </c>
      <c r="P3760" s="7">
        <f>IF(Table1[[#This Row],[Số còn phải thu ĐK]]&lt;&gt;0,0,IF(Table1[[#This Row],[Phân loại]]="Bán hàng",Table1[[#This Row],[Tổng giá trị]],-Table1[[#This Row],[Tổng giá trị]]))</f>
        <v>-280998</v>
      </c>
      <c r="Q3760" s="35">
        <f t="shared" si="881"/>
        <v>0</v>
      </c>
      <c r="R3760" s="7">
        <f>Table1[[#This Row],[Số còn phải thu ĐK]]+Table1[[#This Row],[Giá Trị HD sau CK]]-Table1[[#This Row],[Số tiền đã thu]]</f>
        <v>-280998</v>
      </c>
      <c r="S3760" s="6">
        <f>IF(Table1[[#This Row],[Ngày hóa đơn]]&lt;&gt;"",Table1[[#This Row],[Ngày hóa đơn]],IF(Table1[[#This Row],[Ngày hạch toán]]&lt;&gt;"",Table1[[#This Row],[Ngày hạch toán]],""))</f>
        <v>46101</v>
      </c>
      <c r="T3760" s="7"/>
      <c r="U3760" s="6">
        <f>IF(Table1[[#This Row],[Ngày tính CN]]="","",S3760+T3760)</f>
        <v>46101</v>
      </c>
      <c r="V3760" s="35">
        <f ca="1">IF(Table1[[#This Row],[Hạn thanh toán]]="","",IF((U3760-NOW())&lt;0,0,(U3760-NOW())))</f>
        <v>0</v>
      </c>
      <c r="W3760" s="35"/>
      <c r="X3760" s="35">
        <f t="shared" ca="1" si="882"/>
        <v>69.490319212964096</v>
      </c>
      <c r="Y3760" s="2" t="str">
        <f t="shared" ca="1" si="883"/>
        <v>Nợ quá hạn từ 60 ngày đến 90 ngày</v>
      </c>
      <c r="Z3760" s="51">
        <f t="shared" si="873"/>
        <v>46101</v>
      </c>
      <c r="AA3760" s="51" t="str">
        <f t="shared" si="874"/>
        <v/>
      </c>
      <c r="AD3760" s="2" t="str">
        <f>VLOOKUP($A3760,MA_KH!$A:$Q,MA_KH!O$1,0)</f>
        <v>SIBA FOOD</v>
      </c>
      <c r="AE3760" s="2" t="str">
        <f>VLOOKUP($A3760,MA_KH!$A:$Q,MA_KH!P$1,0)</f>
        <v>CHI NHÁNH CÔNG TY CỔ PHẦN SIBA FOOD VIỆT NAM TẠI HÀ NỘI</v>
      </c>
    </row>
    <row r="3761" spans="1:31" ht="25.5" hidden="1" customHeight="1" x14ac:dyDescent="0.2">
      <c r="A3761" s="30" t="s">
        <v>22421</v>
      </c>
      <c r="B3761" s="30" t="s">
        <v>5141</v>
      </c>
      <c r="C3761" s="37">
        <v>46090</v>
      </c>
      <c r="D3761" s="30" t="s">
        <v>24563</v>
      </c>
      <c r="E3761" s="37">
        <v>46101</v>
      </c>
      <c r="F3761" s="30"/>
      <c r="G3761" s="30" t="s">
        <v>24564</v>
      </c>
      <c r="H3761" s="38">
        <v>50183</v>
      </c>
      <c r="I3761" s="67">
        <v>0</v>
      </c>
      <c r="J3761" s="38">
        <v>4015</v>
      </c>
      <c r="K3761" s="38">
        <v>54198</v>
      </c>
      <c r="L3761" s="68" t="s">
        <v>41</v>
      </c>
      <c r="O3761" s="35">
        <f>IF(Table1[[#This Row],[Phân loại]]="Tồn đầu kỳ",Table1[[#This Row],[Tổng giá trị]],0)</f>
        <v>0</v>
      </c>
      <c r="P3761" s="7">
        <f>IF(Table1[[#This Row],[Số còn phải thu ĐK]]&lt;&gt;0,0,IF(Table1[[#This Row],[Phân loại]]="Bán hàng",Table1[[#This Row],[Tổng giá trị]],-Table1[[#This Row],[Tổng giá trị]]))</f>
        <v>-54198</v>
      </c>
      <c r="Q3761" s="35">
        <f t="shared" si="881"/>
        <v>0</v>
      </c>
      <c r="R3761" s="7">
        <f>Table1[[#This Row],[Số còn phải thu ĐK]]+Table1[[#This Row],[Giá Trị HD sau CK]]-Table1[[#This Row],[Số tiền đã thu]]</f>
        <v>-54198</v>
      </c>
      <c r="S3761" s="6">
        <f>IF(Table1[[#This Row],[Ngày hóa đơn]]&lt;&gt;"",Table1[[#This Row],[Ngày hóa đơn]],IF(Table1[[#This Row],[Ngày hạch toán]]&lt;&gt;"",Table1[[#This Row],[Ngày hạch toán]],""))</f>
        <v>46101</v>
      </c>
      <c r="T3761" s="7"/>
      <c r="U3761" s="6">
        <f>IF(Table1[[#This Row],[Ngày tính CN]]="","",S3761+T3761)</f>
        <v>46101</v>
      </c>
      <c r="V3761" s="35">
        <f ca="1">IF(Table1[[#This Row],[Hạn thanh toán]]="","",IF((U3761-NOW())&lt;0,0,(U3761-NOW())))</f>
        <v>0</v>
      </c>
      <c r="W3761" s="35"/>
      <c r="X3761" s="35">
        <f t="shared" ca="1" si="882"/>
        <v>69.490319212964096</v>
      </c>
      <c r="Y3761" s="2" t="str">
        <f t="shared" ca="1" si="883"/>
        <v>Nợ quá hạn từ 60 ngày đến 90 ngày</v>
      </c>
      <c r="Z3761" s="51">
        <f t="shared" si="873"/>
        <v>46101</v>
      </c>
      <c r="AA3761" s="51" t="str">
        <f t="shared" si="874"/>
        <v/>
      </c>
      <c r="AD3761" s="2" t="str">
        <f>VLOOKUP($A3761,MA_KH!$A:$Q,MA_KH!O$1,0)</f>
        <v>SIBA FOOD</v>
      </c>
      <c r="AE3761" s="2" t="str">
        <f>VLOOKUP($A3761,MA_KH!$A:$Q,MA_KH!P$1,0)</f>
        <v>CHI NHÁNH CÔNG TY CỔ PHẦN SIBA FOOD VIỆT NAM TẠI HÀ NỘI</v>
      </c>
    </row>
    <row r="3762" spans="1:31" ht="25.5" hidden="1" customHeight="1" x14ac:dyDescent="0.2">
      <c r="A3762" s="30" t="s">
        <v>22418</v>
      </c>
      <c r="B3762" s="30" t="s">
        <v>4450</v>
      </c>
      <c r="C3762" s="37">
        <v>46092</v>
      </c>
      <c r="D3762" s="30" t="s">
        <v>24565</v>
      </c>
      <c r="E3762" s="37">
        <v>46092</v>
      </c>
      <c r="F3762" s="30"/>
      <c r="G3762" s="30" t="s">
        <v>24566</v>
      </c>
      <c r="H3762" s="38">
        <v>954641</v>
      </c>
      <c r="I3762" s="67">
        <v>0</v>
      </c>
      <c r="J3762" s="38">
        <v>76371</v>
      </c>
      <c r="K3762" s="38">
        <v>1031012</v>
      </c>
      <c r="L3762" s="68" t="s">
        <v>41</v>
      </c>
      <c r="O3762" s="35">
        <f>IF(Table1[[#This Row],[Phân loại]]="Tồn đầu kỳ",Table1[[#This Row],[Tổng giá trị]],0)</f>
        <v>0</v>
      </c>
      <c r="P3762" s="7">
        <f>IF(Table1[[#This Row],[Số còn phải thu ĐK]]&lt;&gt;0,0,IF(Table1[[#This Row],[Phân loại]]="Bán hàng",Table1[[#This Row],[Tổng giá trị]],-Table1[[#This Row],[Tổng giá trị]]))</f>
        <v>-1031012</v>
      </c>
      <c r="Q3762" s="35">
        <f t="shared" si="881"/>
        <v>0</v>
      </c>
      <c r="R3762" s="7">
        <f>Table1[[#This Row],[Số còn phải thu ĐK]]+Table1[[#This Row],[Giá Trị HD sau CK]]-Table1[[#This Row],[Số tiền đã thu]]</f>
        <v>-1031012</v>
      </c>
      <c r="S3762" s="6">
        <f>IF(Table1[[#This Row],[Ngày hóa đơn]]&lt;&gt;"",Table1[[#This Row],[Ngày hóa đơn]],IF(Table1[[#This Row],[Ngày hạch toán]]&lt;&gt;"",Table1[[#This Row],[Ngày hạch toán]],""))</f>
        <v>46092</v>
      </c>
      <c r="T3762" s="7"/>
      <c r="U3762" s="6">
        <f>IF(Table1[[#This Row],[Ngày tính CN]]="","",S3762+T3762)</f>
        <v>46092</v>
      </c>
      <c r="V3762" s="35">
        <f ca="1">IF(Table1[[#This Row],[Hạn thanh toán]]="","",IF((U3762-NOW())&lt;0,0,(U3762-NOW())))</f>
        <v>0</v>
      </c>
      <c r="W3762" s="35"/>
      <c r="X3762" s="35">
        <f t="shared" ca="1" si="882"/>
        <v>78.490319212964096</v>
      </c>
      <c r="Y3762" s="2" t="str">
        <f t="shared" ca="1" si="883"/>
        <v>Nợ quá hạn từ 60 ngày đến 90 ngày</v>
      </c>
      <c r="Z3762" s="51">
        <f t="shared" si="873"/>
        <v>46092</v>
      </c>
      <c r="AA3762" s="51" t="str">
        <f t="shared" si="874"/>
        <v/>
      </c>
      <c r="AD3762" s="2" t="str">
        <f>VLOOKUP($A3762,MA_KH!$A:$Q,MA_KH!O$1,0)</f>
        <v>SIBA FOOD</v>
      </c>
      <c r="AE3762" s="2" t="str">
        <f>VLOOKUP($A3762,MA_KH!$A:$Q,MA_KH!P$1,0)</f>
        <v>CHI NHÁNH CÔNG TY CỔ PHẦN SIBA FOOD VIỆT NAM TẠI HÀ NỘI</v>
      </c>
    </row>
    <row r="3763" spans="1:31" ht="25.5" hidden="1" customHeight="1" x14ac:dyDescent="0.2">
      <c r="A3763" s="30" t="s">
        <v>22426</v>
      </c>
      <c r="B3763" s="30" t="s">
        <v>4202</v>
      </c>
      <c r="C3763" s="37">
        <v>46094</v>
      </c>
      <c r="D3763" s="30" t="s">
        <v>24567</v>
      </c>
      <c r="E3763" s="37">
        <v>46094</v>
      </c>
      <c r="F3763" s="30">
        <v>18486</v>
      </c>
      <c r="G3763" s="30" t="s">
        <v>4489</v>
      </c>
      <c r="H3763" s="38">
        <v>414150</v>
      </c>
      <c r="I3763" s="67">
        <v>0</v>
      </c>
      <c r="J3763" s="38">
        <v>33132</v>
      </c>
      <c r="K3763" s="38">
        <v>447282</v>
      </c>
      <c r="L3763" s="7" t="s">
        <v>22849</v>
      </c>
      <c r="O3763" s="35">
        <f>IF(Table1[[#This Row],[Phân loại]]="Tồn đầu kỳ",Table1[[#This Row],[Tổng giá trị]],0)</f>
        <v>0</v>
      </c>
      <c r="P3763" s="7">
        <f>IF(Table1[[#This Row],[Số còn phải thu ĐK]]&lt;&gt;0,0,IF(Table1[[#This Row],[Phân loại]]="Bán hàng",Table1[[#This Row],[Tổng giá trị]],-Table1[[#This Row],[Tổng giá trị]]))</f>
        <v>447282</v>
      </c>
      <c r="Q3763" s="35">
        <f t="shared" si="881"/>
        <v>0</v>
      </c>
      <c r="R3763" s="7">
        <f>Table1[[#This Row],[Số còn phải thu ĐK]]+Table1[[#This Row],[Giá Trị HD sau CK]]-Table1[[#This Row],[Số tiền đã thu]]</f>
        <v>447282</v>
      </c>
      <c r="S3763" s="6">
        <f>IF(Table1[[#This Row],[Ngày hóa đơn]]&lt;&gt;"",Table1[[#This Row],[Ngày hóa đơn]],IF(Table1[[#This Row],[Ngày hạch toán]]&lt;&gt;"",Table1[[#This Row],[Ngày hạch toán]],""))</f>
        <v>46094</v>
      </c>
      <c r="T3763" s="7"/>
      <c r="U3763" s="6">
        <f>IF(Table1[[#This Row],[Ngày tính CN]]="","",S3763+T3763)</f>
        <v>46094</v>
      </c>
      <c r="V3763" s="35">
        <f ca="1">IF(Table1[[#This Row],[Hạn thanh toán]]="","",IF((U3763-NOW())&lt;0,0,(U3763-NOW())))</f>
        <v>0</v>
      </c>
      <c r="W3763" s="35"/>
      <c r="X3763" s="35">
        <f t="shared" ca="1" si="882"/>
        <v>76.490319212964096</v>
      </c>
      <c r="Y3763" s="2" t="str">
        <f t="shared" ca="1" si="883"/>
        <v>Nợ quá hạn từ 60 ngày đến 90 ngày</v>
      </c>
      <c r="Z3763" s="51">
        <f t="shared" si="873"/>
        <v>46094</v>
      </c>
      <c r="AA3763" s="51" t="str">
        <f t="shared" si="874"/>
        <v/>
      </c>
      <c r="AD3763" s="2" t="str">
        <f>VLOOKUP($A3763,MA_KH!$A:$Q,MA_KH!O$1,0)</f>
        <v>SIBA FOOD</v>
      </c>
      <c r="AE3763" s="2" t="str">
        <f>VLOOKUP($A3763,MA_KH!$A:$Q,MA_KH!P$1,0)</f>
        <v>CHI NHÁNH CÔNG TY CỔ PHẦN SIBA FOOD VIỆT NAM TẠI HÀ NỘI</v>
      </c>
    </row>
    <row r="3764" spans="1:31" ht="25.5" hidden="1" customHeight="1" x14ac:dyDescent="0.2">
      <c r="A3764" s="30" t="s">
        <v>22426</v>
      </c>
      <c r="B3764" s="30" t="s">
        <v>4202</v>
      </c>
      <c r="C3764" s="37">
        <v>46094</v>
      </c>
      <c r="D3764" s="30" t="s">
        <v>24568</v>
      </c>
      <c r="E3764" s="37">
        <v>46106</v>
      </c>
      <c r="F3764" s="30"/>
      <c r="G3764" s="30" t="s">
        <v>24569</v>
      </c>
      <c r="H3764" s="38">
        <v>50400</v>
      </c>
      <c r="I3764" s="67">
        <v>0</v>
      </c>
      <c r="J3764" s="38">
        <v>4032</v>
      </c>
      <c r="K3764" s="38">
        <v>54432</v>
      </c>
      <c r="L3764" s="68" t="s">
        <v>41</v>
      </c>
      <c r="O3764" s="35">
        <f>IF(Table1[[#This Row],[Phân loại]]="Tồn đầu kỳ",Table1[[#This Row],[Tổng giá trị]],0)</f>
        <v>0</v>
      </c>
      <c r="P3764" s="7">
        <f>IF(Table1[[#This Row],[Số còn phải thu ĐK]]&lt;&gt;0,0,IF(Table1[[#This Row],[Phân loại]]="Bán hàng",Table1[[#This Row],[Tổng giá trị]],-Table1[[#This Row],[Tổng giá trị]]))</f>
        <v>-54432</v>
      </c>
      <c r="Q3764" s="35">
        <f t="shared" si="881"/>
        <v>0</v>
      </c>
      <c r="R3764" s="7">
        <f>Table1[[#This Row],[Số còn phải thu ĐK]]+Table1[[#This Row],[Giá Trị HD sau CK]]-Table1[[#This Row],[Số tiền đã thu]]</f>
        <v>-54432</v>
      </c>
      <c r="S3764" s="6">
        <f>IF(Table1[[#This Row],[Ngày hóa đơn]]&lt;&gt;"",Table1[[#This Row],[Ngày hóa đơn]],IF(Table1[[#This Row],[Ngày hạch toán]]&lt;&gt;"",Table1[[#This Row],[Ngày hạch toán]],""))</f>
        <v>46106</v>
      </c>
      <c r="T3764" s="7"/>
      <c r="U3764" s="6">
        <f>IF(Table1[[#This Row],[Ngày tính CN]]="","",S3764+T3764)</f>
        <v>46106</v>
      </c>
      <c r="V3764" s="35">
        <f ca="1">IF(Table1[[#This Row],[Hạn thanh toán]]="","",IF((U3764-NOW())&lt;0,0,(U3764-NOW())))</f>
        <v>0</v>
      </c>
      <c r="W3764" s="35"/>
      <c r="X3764" s="35">
        <f t="shared" ca="1" si="882"/>
        <v>64.490319212964096</v>
      </c>
      <c r="Y3764" s="2" t="str">
        <f t="shared" ca="1" si="883"/>
        <v>Nợ quá hạn từ 60 ngày đến 90 ngày</v>
      </c>
      <c r="Z3764" s="51">
        <f t="shared" si="873"/>
        <v>46106</v>
      </c>
      <c r="AA3764" s="51" t="str">
        <f t="shared" si="874"/>
        <v/>
      </c>
      <c r="AD3764" s="2" t="str">
        <f>VLOOKUP($A3764,MA_KH!$A:$Q,MA_KH!O$1,0)</f>
        <v>SIBA FOOD</v>
      </c>
      <c r="AE3764" s="2" t="str">
        <f>VLOOKUP($A3764,MA_KH!$A:$Q,MA_KH!P$1,0)</f>
        <v>CHI NHÁNH CÔNG TY CỔ PHẦN SIBA FOOD VIỆT NAM TẠI HÀ NỘI</v>
      </c>
    </row>
    <row r="3765" spans="1:31" ht="25.5" hidden="1" customHeight="1" x14ac:dyDescent="0.2">
      <c r="A3765" s="30" t="s">
        <v>22426</v>
      </c>
      <c r="B3765" s="30" t="s">
        <v>4202</v>
      </c>
      <c r="C3765" s="37">
        <v>46099</v>
      </c>
      <c r="D3765" s="30" t="s">
        <v>24570</v>
      </c>
      <c r="E3765" s="37">
        <v>46099</v>
      </c>
      <c r="F3765" s="30">
        <v>20685</v>
      </c>
      <c r="G3765" s="30" t="s">
        <v>4203</v>
      </c>
      <c r="H3765" s="38">
        <v>1254603</v>
      </c>
      <c r="I3765" s="67">
        <v>0</v>
      </c>
      <c r="J3765" s="38">
        <v>100368</v>
      </c>
      <c r="K3765" s="38">
        <v>1354971</v>
      </c>
      <c r="L3765" s="7" t="s">
        <v>22849</v>
      </c>
      <c r="O3765" s="35">
        <f>IF(Table1[[#This Row],[Phân loại]]="Tồn đầu kỳ",Table1[[#This Row],[Tổng giá trị]],0)</f>
        <v>0</v>
      </c>
      <c r="P3765" s="7">
        <f>IF(Table1[[#This Row],[Số còn phải thu ĐK]]&lt;&gt;0,0,IF(Table1[[#This Row],[Phân loại]]="Bán hàng",Table1[[#This Row],[Tổng giá trị]],-Table1[[#This Row],[Tổng giá trị]]))</f>
        <v>1354971</v>
      </c>
      <c r="Q3765" s="35">
        <f t="shared" si="881"/>
        <v>0</v>
      </c>
      <c r="R3765" s="7">
        <f>Table1[[#This Row],[Số còn phải thu ĐK]]+Table1[[#This Row],[Giá Trị HD sau CK]]-Table1[[#This Row],[Số tiền đã thu]]</f>
        <v>1354971</v>
      </c>
      <c r="S3765" s="6">
        <f>IF(Table1[[#This Row],[Ngày hóa đơn]]&lt;&gt;"",Table1[[#This Row],[Ngày hóa đơn]],IF(Table1[[#This Row],[Ngày hạch toán]]&lt;&gt;"",Table1[[#This Row],[Ngày hạch toán]],""))</f>
        <v>46099</v>
      </c>
      <c r="T3765" s="7"/>
      <c r="U3765" s="6">
        <f>IF(Table1[[#This Row],[Ngày tính CN]]="","",S3765+T3765)</f>
        <v>46099</v>
      </c>
      <c r="V3765" s="35">
        <f ca="1">IF(Table1[[#This Row],[Hạn thanh toán]]="","",IF((U3765-NOW())&lt;0,0,(U3765-NOW())))</f>
        <v>0</v>
      </c>
      <c r="W3765" s="35"/>
      <c r="X3765" s="35">
        <f t="shared" ca="1" si="882"/>
        <v>71.490319212964096</v>
      </c>
      <c r="Y3765" s="2" t="str">
        <f t="shared" ca="1" si="883"/>
        <v>Nợ quá hạn từ 60 ngày đến 90 ngày</v>
      </c>
      <c r="Z3765" s="51">
        <f t="shared" si="873"/>
        <v>46099</v>
      </c>
      <c r="AA3765" s="51" t="str">
        <f t="shared" si="874"/>
        <v/>
      </c>
      <c r="AD3765" s="2" t="str">
        <f>VLOOKUP($A3765,MA_KH!$A:$Q,MA_KH!O$1,0)</f>
        <v>SIBA FOOD</v>
      </c>
      <c r="AE3765" s="2" t="str">
        <f>VLOOKUP($A3765,MA_KH!$A:$Q,MA_KH!P$1,0)</f>
        <v>CHI NHÁNH CÔNG TY CỔ PHẦN SIBA FOOD VIỆT NAM TẠI HÀ NỘI</v>
      </c>
    </row>
    <row r="3766" spans="1:31" ht="25.5" hidden="1" customHeight="1" x14ac:dyDescent="0.2">
      <c r="A3766" s="30" t="s">
        <v>22426</v>
      </c>
      <c r="B3766" s="30" t="s">
        <v>4202</v>
      </c>
      <c r="C3766" s="37">
        <v>46104</v>
      </c>
      <c r="D3766" s="30" t="s">
        <v>24571</v>
      </c>
      <c r="E3766" s="37">
        <v>46104</v>
      </c>
      <c r="F3766" s="30">
        <v>21573</v>
      </c>
      <c r="G3766" s="30" t="s">
        <v>4489</v>
      </c>
      <c r="H3766" s="38">
        <v>552200</v>
      </c>
      <c r="I3766" s="67">
        <v>0</v>
      </c>
      <c r="J3766" s="38">
        <v>44176</v>
      </c>
      <c r="K3766" s="38">
        <v>596376</v>
      </c>
      <c r="L3766" s="7" t="s">
        <v>22849</v>
      </c>
      <c r="O3766" s="35">
        <f>IF(Table1[[#This Row],[Phân loại]]="Tồn đầu kỳ",Table1[[#This Row],[Tổng giá trị]],0)</f>
        <v>0</v>
      </c>
      <c r="P3766" s="7">
        <f>IF(Table1[[#This Row],[Số còn phải thu ĐK]]&lt;&gt;0,0,IF(Table1[[#This Row],[Phân loại]]="Bán hàng",Table1[[#This Row],[Tổng giá trị]],-Table1[[#This Row],[Tổng giá trị]]))</f>
        <v>596376</v>
      </c>
      <c r="Q3766" s="35">
        <f t="shared" si="881"/>
        <v>0</v>
      </c>
      <c r="R3766" s="7">
        <f>Table1[[#This Row],[Số còn phải thu ĐK]]+Table1[[#This Row],[Giá Trị HD sau CK]]-Table1[[#This Row],[Số tiền đã thu]]</f>
        <v>596376</v>
      </c>
      <c r="S3766" s="6">
        <f>IF(Table1[[#This Row],[Ngày hóa đơn]]&lt;&gt;"",Table1[[#This Row],[Ngày hóa đơn]],IF(Table1[[#This Row],[Ngày hạch toán]]&lt;&gt;"",Table1[[#This Row],[Ngày hạch toán]],""))</f>
        <v>46104</v>
      </c>
      <c r="T3766" s="7"/>
      <c r="U3766" s="6">
        <f>IF(Table1[[#This Row],[Ngày tính CN]]="","",S3766+T3766)</f>
        <v>46104</v>
      </c>
      <c r="V3766" s="35">
        <f ca="1">IF(Table1[[#This Row],[Hạn thanh toán]]="","",IF((U3766-NOW())&lt;0,0,(U3766-NOW())))</f>
        <v>0</v>
      </c>
      <c r="W3766" s="35"/>
      <c r="X3766" s="35">
        <f t="shared" ca="1" si="882"/>
        <v>66.490319212964096</v>
      </c>
      <c r="Y3766" s="2" t="str">
        <f t="shared" ca="1" si="883"/>
        <v>Nợ quá hạn từ 60 ngày đến 90 ngày</v>
      </c>
      <c r="Z3766" s="51">
        <f t="shared" si="873"/>
        <v>46104</v>
      </c>
      <c r="AA3766" s="51" t="str">
        <f t="shared" si="874"/>
        <v/>
      </c>
      <c r="AD3766" s="2" t="str">
        <f>VLOOKUP($A3766,MA_KH!$A:$Q,MA_KH!O$1,0)</f>
        <v>SIBA FOOD</v>
      </c>
      <c r="AE3766" s="2" t="str">
        <f>VLOOKUP($A3766,MA_KH!$A:$Q,MA_KH!P$1,0)</f>
        <v>CHI NHÁNH CÔNG TY CỔ PHẦN SIBA FOOD VIỆT NAM TẠI HÀ NỘI</v>
      </c>
    </row>
    <row r="3767" spans="1:31" ht="25.5" hidden="1" customHeight="1" x14ac:dyDescent="0.2">
      <c r="A3767" s="30" t="s">
        <v>24555</v>
      </c>
      <c r="B3767" s="30" t="s">
        <v>24554</v>
      </c>
      <c r="C3767" s="37">
        <v>46104</v>
      </c>
      <c r="D3767" s="30" t="s">
        <v>24572</v>
      </c>
      <c r="E3767" s="37">
        <v>46106</v>
      </c>
      <c r="F3767" s="30"/>
      <c r="G3767" s="30" t="s">
        <v>24573</v>
      </c>
      <c r="H3767" s="38">
        <v>70000</v>
      </c>
      <c r="I3767" s="67">
        <v>0</v>
      </c>
      <c r="J3767" s="38">
        <v>5600</v>
      </c>
      <c r="K3767" s="38">
        <v>75600</v>
      </c>
      <c r="L3767" s="68" t="s">
        <v>41</v>
      </c>
      <c r="O3767" s="35">
        <f>IF(Table1[[#This Row],[Phân loại]]="Tồn đầu kỳ",Table1[[#This Row],[Tổng giá trị]],0)</f>
        <v>0</v>
      </c>
      <c r="P3767" s="7">
        <f>IF(Table1[[#This Row],[Số còn phải thu ĐK]]&lt;&gt;0,0,IF(Table1[[#This Row],[Phân loại]]="Bán hàng",Table1[[#This Row],[Tổng giá trị]],-Table1[[#This Row],[Tổng giá trị]]))</f>
        <v>-75600</v>
      </c>
      <c r="Q3767" s="35">
        <f t="shared" si="881"/>
        <v>0</v>
      </c>
      <c r="R3767" s="7">
        <f>Table1[[#This Row],[Số còn phải thu ĐK]]+Table1[[#This Row],[Giá Trị HD sau CK]]-Table1[[#This Row],[Số tiền đã thu]]</f>
        <v>-75600</v>
      </c>
      <c r="S3767" s="6">
        <f>IF(Table1[[#This Row],[Ngày hóa đơn]]&lt;&gt;"",Table1[[#This Row],[Ngày hóa đơn]],IF(Table1[[#This Row],[Ngày hạch toán]]&lt;&gt;"",Table1[[#This Row],[Ngày hạch toán]],""))</f>
        <v>46106</v>
      </c>
      <c r="T3767" s="7"/>
      <c r="U3767" s="6">
        <f>IF(Table1[[#This Row],[Ngày tính CN]]="","",S3767+T3767)</f>
        <v>46106</v>
      </c>
      <c r="V3767" s="35">
        <f ca="1">IF(Table1[[#This Row],[Hạn thanh toán]]="","",IF((U3767-NOW())&lt;0,0,(U3767-NOW())))</f>
        <v>0</v>
      </c>
      <c r="W3767" s="35"/>
      <c r="X3767" s="35">
        <f t="shared" ca="1" si="882"/>
        <v>64.490319212964096</v>
      </c>
      <c r="Y3767" s="2" t="str">
        <f t="shared" ca="1" si="883"/>
        <v>Nợ quá hạn từ 60 ngày đến 90 ngày</v>
      </c>
      <c r="Z3767" s="51">
        <f t="shared" si="873"/>
        <v>46106</v>
      </c>
      <c r="AA3767" s="51" t="str">
        <f t="shared" si="874"/>
        <v/>
      </c>
      <c r="AD3767" s="2" t="str">
        <f>VLOOKUP($A3767,MA_KH!$A:$Q,MA_KH!O$1,0)</f>
        <v>SIBA FOOD</v>
      </c>
      <c r="AE3767" s="2" t="str">
        <f>VLOOKUP($A3767,MA_KH!$A:$Q,MA_KH!P$1,0)</f>
        <v>CHI NHÁNH CÔNG TY CỔ PHẦN SIBA FOOD VIỆT NAM TẠI HÀ NỘI</v>
      </c>
    </row>
    <row r="3768" spans="1:31" ht="25.5" hidden="1" customHeight="1" x14ac:dyDescent="0.2">
      <c r="A3768" s="39" t="s">
        <v>22426</v>
      </c>
      <c r="B3768" s="39" t="s">
        <v>4202</v>
      </c>
      <c r="C3768" s="40">
        <v>46112</v>
      </c>
      <c r="D3768" s="39" t="s">
        <v>24574</v>
      </c>
      <c r="E3768" s="40">
        <v>46112</v>
      </c>
      <c r="F3768" s="39">
        <v>23287</v>
      </c>
      <c r="G3768" s="39" t="s">
        <v>4450</v>
      </c>
      <c r="H3768" s="41">
        <v>712443</v>
      </c>
      <c r="I3768" s="67">
        <v>0</v>
      </c>
      <c r="J3768" s="41">
        <v>56995</v>
      </c>
      <c r="K3768" s="41">
        <v>769438</v>
      </c>
      <c r="L3768" s="7" t="s">
        <v>22849</v>
      </c>
      <c r="O3768" s="35">
        <f>IF(Table1[[#This Row],[Phân loại]]="Tồn đầu kỳ",Table1[[#This Row],[Tổng giá trị]],0)</f>
        <v>0</v>
      </c>
      <c r="P3768" s="7">
        <f>IF(Table1[[#This Row],[Số còn phải thu ĐK]]&lt;&gt;0,0,IF(Table1[[#This Row],[Phân loại]]="Bán hàng",Table1[[#This Row],[Tổng giá trị]],-Table1[[#This Row],[Tổng giá trị]]))</f>
        <v>769438</v>
      </c>
      <c r="Q3768" s="35">
        <f t="shared" si="881"/>
        <v>0</v>
      </c>
      <c r="R3768" s="7">
        <f>Table1[[#This Row],[Số còn phải thu ĐK]]+Table1[[#This Row],[Giá Trị HD sau CK]]-Table1[[#This Row],[Số tiền đã thu]]</f>
        <v>769438</v>
      </c>
      <c r="S3768" s="6">
        <f>IF(Table1[[#This Row],[Ngày hóa đơn]]&lt;&gt;"",Table1[[#This Row],[Ngày hóa đơn]],IF(Table1[[#This Row],[Ngày hạch toán]]&lt;&gt;"",Table1[[#This Row],[Ngày hạch toán]],""))</f>
        <v>46112</v>
      </c>
      <c r="T3768" s="7"/>
      <c r="U3768" s="6">
        <f>IF(Table1[[#This Row],[Ngày tính CN]]="","",S3768+T3768)</f>
        <v>46112</v>
      </c>
      <c r="V3768" s="35">
        <f ca="1">IF(Table1[[#This Row],[Hạn thanh toán]]="","",IF((U3768-NOW())&lt;0,0,(U3768-NOW())))</f>
        <v>0</v>
      </c>
      <c r="W3768" s="35"/>
      <c r="X3768" s="35">
        <f t="shared" ca="1" si="882"/>
        <v>58.490319212964096</v>
      </c>
      <c r="Y3768" s="2" t="str">
        <f t="shared" ca="1" si="883"/>
        <v>Nợ quá hạn từ 30 ngày đến 60 ngày</v>
      </c>
      <c r="Z3768" s="51">
        <f t="shared" si="873"/>
        <v>46112</v>
      </c>
      <c r="AA3768" s="51" t="str">
        <f t="shared" si="874"/>
        <v/>
      </c>
      <c r="AD3768" s="2" t="str">
        <f>VLOOKUP($A3768,MA_KH!$A:$Q,MA_KH!O$1,0)</f>
        <v>SIBA FOOD</v>
      </c>
      <c r="AE3768" s="2" t="str">
        <f>VLOOKUP($A3768,MA_KH!$A:$Q,MA_KH!P$1,0)</f>
        <v>CHI NHÁNH CÔNG TY CỔ PHẦN SIBA FOOD VIỆT NAM TẠI HÀ NỘI</v>
      </c>
    </row>
    <row r="3769" spans="1:31" ht="25.5" hidden="1" customHeight="1" x14ac:dyDescent="0.2">
      <c r="A3769" s="30" t="s">
        <v>23533</v>
      </c>
      <c r="B3769" s="30" t="s">
        <v>4157</v>
      </c>
      <c r="C3769" s="37">
        <v>46083</v>
      </c>
      <c r="D3769" s="30" t="s">
        <v>24575</v>
      </c>
      <c r="E3769" s="37">
        <v>46083</v>
      </c>
      <c r="F3769" s="30">
        <v>14706</v>
      </c>
      <c r="G3769" s="30" t="s">
        <v>14030</v>
      </c>
      <c r="H3769" s="38">
        <v>269262</v>
      </c>
      <c r="I3769" s="67">
        <v>0</v>
      </c>
      <c r="J3769" s="38">
        <v>21541</v>
      </c>
      <c r="K3769" s="38">
        <v>290803</v>
      </c>
      <c r="L3769" s="7" t="s">
        <v>22849</v>
      </c>
      <c r="O3769" s="35">
        <f>IF(Table1[[#This Row],[Phân loại]]="Tồn đầu kỳ",Table1[[#This Row],[Tổng giá trị]],0)</f>
        <v>0</v>
      </c>
      <c r="P3769" s="7">
        <f>IF(Table1[[#This Row],[Số còn phải thu ĐK]]&lt;&gt;0,0,IF(Table1[[#This Row],[Phân loại]]="Bán hàng",Table1[[#This Row],[Tổng giá trị]],-Table1[[#This Row],[Tổng giá trị]]))</f>
        <v>290803</v>
      </c>
      <c r="Q3769" s="35">
        <f t="shared" ref="Q3769:Q3789" si="884">IF(M3769&lt;&gt;"",IF(O3769&lt;&gt;0,O3769,P3769),0)</f>
        <v>0</v>
      </c>
      <c r="R3769" s="7">
        <f>Table1[[#This Row],[Số còn phải thu ĐK]]+Table1[[#This Row],[Giá Trị HD sau CK]]-Table1[[#This Row],[Số tiền đã thu]]</f>
        <v>290803</v>
      </c>
      <c r="S3769" s="6">
        <f>IF(Table1[[#This Row],[Ngày hóa đơn]]&lt;&gt;"",Table1[[#This Row],[Ngày hóa đơn]],IF(Table1[[#This Row],[Ngày hạch toán]]&lt;&gt;"",Table1[[#This Row],[Ngày hạch toán]],""))</f>
        <v>46083</v>
      </c>
      <c r="T3769" s="7"/>
      <c r="U3769" s="6">
        <f>IF(Table1[[#This Row],[Ngày tính CN]]="","",S3769+T3769)</f>
        <v>46083</v>
      </c>
      <c r="V3769" s="35">
        <f ca="1">IF(Table1[[#This Row],[Hạn thanh toán]]="","",IF((U3769-NOW())&lt;0,0,(U3769-NOW())))</f>
        <v>0</v>
      </c>
      <c r="W3769" s="35"/>
      <c r="X3769" s="35">
        <f t="shared" ref="X3769:X3789" ca="1" si="885">IF(OR(U3769="",R3769=0),"",IF((U3769-NOW())&lt;0,-(U3769-NOW()),0))</f>
        <v>87.490319212964096</v>
      </c>
      <c r="Y3769" s="2" t="str">
        <f t="shared" ref="Y3769:Y3789" ca="1" si="886">IF(R3769=0,"Đã thanh toán",IF(X3769="","",IF(X3769&lt;=0,"Chưa đến hạn thanh toán",IF(X3769&lt;=30,"Nợ quá hạn 30 ngày",IF(X3769&lt;=60,"Nợ quá hạn từ 30 ngày đến 60 ngày",IF(X3769&lt;=90,"Nợ quá hạn từ 60 ngày đến 90 ngày",IF(X3769&lt;=120,"Nợ quá hạn từ 90 ngày đến 120 ngày","Nợ quá hạn hơn 120 ngày có khả năng mất thanh toán")))))))</f>
        <v>Nợ quá hạn từ 60 ngày đến 90 ngày</v>
      </c>
      <c r="Z3769" s="51">
        <f t="shared" si="873"/>
        <v>46083</v>
      </c>
      <c r="AA3769" s="51" t="str">
        <f t="shared" si="874"/>
        <v/>
      </c>
      <c r="AD3769" s="2" t="str">
        <f>VLOOKUP($A3769,MA_KH!$A:$Q,MA_KH!O$1,0)</f>
        <v>VITALMART</v>
      </c>
      <c r="AE3769" s="2" t="str">
        <f>VLOOKUP($A3769,MA_KH!$A:$Q,MA_KH!P$1,0)</f>
        <v>CÔNG TY CỔ PHẦN DỊCH VỤ THƯƠNG MẠI VITAL GO</v>
      </c>
    </row>
    <row r="3770" spans="1:31" ht="25.5" hidden="1" customHeight="1" x14ac:dyDescent="0.2">
      <c r="A3770" s="30" t="s">
        <v>23533</v>
      </c>
      <c r="B3770" s="30" t="s">
        <v>4157</v>
      </c>
      <c r="C3770" s="37">
        <v>46083</v>
      </c>
      <c r="D3770" s="30" t="s">
        <v>24576</v>
      </c>
      <c r="E3770" s="37">
        <v>46083</v>
      </c>
      <c r="F3770" s="30">
        <v>14730</v>
      </c>
      <c r="G3770" s="30" t="s">
        <v>24577</v>
      </c>
      <c r="H3770" s="38">
        <v>1080610</v>
      </c>
      <c r="I3770" s="67">
        <v>0</v>
      </c>
      <c r="J3770" s="38">
        <v>86449</v>
      </c>
      <c r="K3770" s="38">
        <v>1167059</v>
      </c>
      <c r="L3770" s="7" t="s">
        <v>22849</v>
      </c>
      <c r="O3770" s="35">
        <f>IF(Table1[[#This Row],[Phân loại]]="Tồn đầu kỳ",Table1[[#This Row],[Tổng giá trị]],0)</f>
        <v>0</v>
      </c>
      <c r="P3770" s="7">
        <f>IF(Table1[[#This Row],[Số còn phải thu ĐK]]&lt;&gt;0,0,IF(Table1[[#This Row],[Phân loại]]="Bán hàng",Table1[[#This Row],[Tổng giá trị]],-Table1[[#This Row],[Tổng giá trị]]))</f>
        <v>1167059</v>
      </c>
      <c r="Q3770" s="35">
        <f t="shared" si="884"/>
        <v>0</v>
      </c>
      <c r="R3770" s="7">
        <f>Table1[[#This Row],[Số còn phải thu ĐK]]+Table1[[#This Row],[Giá Trị HD sau CK]]-Table1[[#This Row],[Số tiền đã thu]]</f>
        <v>1167059</v>
      </c>
      <c r="S3770" s="6">
        <f>IF(Table1[[#This Row],[Ngày hóa đơn]]&lt;&gt;"",Table1[[#This Row],[Ngày hóa đơn]],IF(Table1[[#This Row],[Ngày hạch toán]]&lt;&gt;"",Table1[[#This Row],[Ngày hạch toán]],""))</f>
        <v>46083</v>
      </c>
      <c r="T3770" s="7"/>
      <c r="U3770" s="6">
        <f>IF(Table1[[#This Row],[Ngày tính CN]]="","",S3770+T3770)</f>
        <v>46083</v>
      </c>
      <c r="V3770" s="35">
        <f ca="1">IF(Table1[[#This Row],[Hạn thanh toán]]="","",IF((U3770-NOW())&lt;0,0,(U3770-NOW())))</f>
        <v>0</v>
      </c>
      <c r="W3770" s="35"/>
      <c r="X3770" s="35">
        <f t="shared" ca="1" si="885"/>
        <v>87.490319212964096</v>
      </c>
      <c r="Y3770" s="2" t="str">
        <f t="shared" ca="1" si="886"/>
        <v>Nợ quá hạn từ 60 ngày đến 90 ngày</v>
      </c>
      <c r="Z3770" s="51">
        <f t="shared" si="873"/>
        <v>46083</v>
      </c>
      <c r="AA3770" s="51" t="str">
        <f t="shared" si="874"/>
        <v/>
      </c>
      <c r="AD3770" s="2" t="str">
        <f>VLOOKUP($A3770,MA_KH!$A:$Q,MA_KH!O$1,0)</f>
        <v>VITALMART</v>
      </c>
      <c r="AE3770" s="2" t="str">
        <f>VLOOKUP($A3770,MA_KH!$A:$Q,MA_KH!P$1,0)</f>
        <v>CÔNG TY CỔ PHẦN DỊCH VỤ THƯƠNG MẠI VITAL GO</v>
      </c>
    </row>
    <row r="3771" spans="1:31" ht="25.5" hidden="1" customHeight="1" x14ac:dyDescent="0.2">
      <c r="A3771" s="30" t="s">
        <v>23533</v>
      </c>
      <c r="B3771" s="30" t="s">
        <v>4157</v>
      </c>
      <c r="C3771" s="37">
        <v>46083</v>
      </c>
      <c r="D3771" s="30" t="s">
        <v>24578</v>
      </c>
      <c r="E3771" s="37">
        <v>46083</v>
      </c>
      <c r="F3771" s="30">
        <v>14731</v>
      </c>
      <c r="G3771" s="30" t="s">
        <v>24579</v>
      </c>
      <c r="H3771" s="38">
        <v>825225</v>
      </c>
      <c r="I3771" s="67">
        <v>0</v>
      </c>
      <c r="J3771" s="38">
        <v>66018</v>
      </c>
      <c r="K3771" s="38">
        <v>891243</v>
      </c>
      <c r="L3771" s="7" t="s">
        <v>22849</v>
      </c>
      <c r="O3771" s="35">
        <f>IF(Table1[[#This Row],[Phân loại]]="Tồn đầu kỳ",Table1[[#This Row],[Tổng giá trị]],0)</f>
        <v>0</v>
      </c>
      <c r="P3771" s="7">
        <f>IF(Table1[[#This Row],[Số còn phải thu ĐK]]&lt;&gt;0,0,IF(Table1[[#This Row],[Phân loại]]="Bán hàng",Table1[[#This Row],[Tổng giá trị]],-Table1[[#This Row],[Tổng giá trị]]))</f>
        <v>891243</v>
      </c>
      <c r="Q3771" s="35">
        <f t="shared" si="884"/>
        <v>0</v>
      </c>
      <c r="R3771" s="7">
        <f>Table1[[#This Row],[Số còn phải thu ĐK]]+Table1[[#This Row],[Giá Trị HD sau CK]]-Table1[[#This Row],[Số tiền đã thu]]</f>
        <v>891243</v>
      </c>
      <c r="S3771" s="6">
        <f>IF(Table1[[#This Row],[Ngày hóa đơn]]&lt;&gt;"",Table1[[#This Row],[Ngày hóa đơn]],IF(Table1[[#This Row],[Ngày hạch toán]]&lt;&gt;"",Table1[[#This Row],[Ngày hạch toán]],""))</f>
        <v>46083</v>
      </c>
      <c r="T3771" s="7"/>
      <c r="U3771" s="6">
        <f>IF(Table1[[#This Row],[Ngày tính CN]]="","",S3771+T3771)</f>
        <v>46083</v>
      </c>
      <c r="V3771" s="35">
        <f ca="1">IF(Table1[[#This Row],[Hạn thanh toán]]="","",IF((U3771-NOW())&lt;0,0,(U3771-NOW())))</f>
        <v>0</v>
      </c>
      <c r="W3771" s="35"/>
      <c r="X3771" s="35">
        <f t="shared" ca="1" si="885"/>
        <v>87.490319212964096</v>
      </c>
      <c r="Y3771" s="2" t="str">
        <f t="shared" ca="1" si="886"/>
        <v>Nợ quá hạn từ 60 ngày đến 90 ngày</v>
      </c>
      <c r="Z3771" s="51">
        <f t="shared" si="873"/>
        <v>46083</v>
      </c>
      <c r="AA3771" s="51" t="str">
        <f t="shared" si="874"/>
        <v/>
      </c>
      <c r="AD3771" s="2" t="str">
        <f>VLOOKUP($A3771,MA_KH!$A:$Q,MA_KH!O$1,0)</f>
        <v>VITALMART</v>
      </c>
      <c r="AE3771" s="2" t="str">
        <f>VLOOKUP($A3771,MA_KH!$A:$Q,MA_KH!P$1,0)</f>
        <v>CÔNG TY CỔ PHẦN DỊCH VỤ THƯƠNG MẠI VITAL GO</v>
      </c>
    </row>
    <row r="3772" spans="1:31" ht="25.5" hidden="1" customHeight="1" x14ac:dyDescent="0.2">
      <c r="A3772" s="30" t="s">
        <v>23533</v>
      </c>
      <c r="B3772" s="30" t="s">
        <v>4157</v>
      </c>
      <c r="C3772" s="37">
        <v>46083</v>
      </c>
      <c r="D3772" s="30" t="s">
        <v>24580</v>
      </c>
      <c r="E3772" s="37">
        <v>46083</v>
      </c>
      <c r="F3772" s="30">
        <v>14732</v>
      </c>
      <c r="G3772" s="30" t="s">
        <v>24581</v>
      </c>
      <c r="H3772" s="38">
        <v>966460</v>
      </c>
      <c r="I3772" s="67">
        <v>0</v>
      </c>
      <c r="J3772" s="38">
        <v>77317</v>
      </c>
      <c r="K3772" s="38">
        <v>1043777</v>
      </c>
      <c r="L3772" s="7" t="s">
        <v>22849</v>
      </c>
      <c r="O3772" s="35">
        <f>IF(Table1[[#This Row],[Phân loại]]="Tồn đầu kỳ",Table1[[#This Row],[Tổng giá trị]],0)</f>
        <v>0</v>
      </c>
      <c r="P3772" s="7">
        <f>IF(Table1[[#This Row],[Số còn phải thu ĐK]]&lt;&gt;0,0,IF(Table1[[#This Row],[Phân loại]]="Bán hàng",Table1[[#This Row],[Tổng giá trị]],-Table1[[#This Row],[Tổng giá trị]]))</f>
        <v>1043777</v>
      </c>
      <c r="Q3772" s="35">
        <f t="shared" si="884"/>
        <v>0</v>
      </c>
      <c r="R3772" s="7">
        <f>Table1[[#This Row],[Số còn phải thu ĐK]]+Table1[[#This Row],[Giá Trị HD sau CK]]-Table1[[#This Row],[Số tiền đã thu]]</f>
        <v>1043777</v>
      </c>
      <c r="S3772" s="6">
        <f>IF(Table1[[#This Row],[Ngày hóa đơn]]&lt;&gt;"",Table1[[#This Row],[Ngày hóa đơn]],IF(Table1[[#This Row],[Ngày hạch toán]]&lt;&gt;"",Table1[[#This Row],[Ngày hạch toán]],""))</f>
        <v>46083</v>
      </c>
      <c r="T3772" s="7"/>
      <c r="U3772" s="6">
        <f>IF(Table1[[#This Row],[Ngày tính CN]]="","",S3772+T3772)</f>
        <v>46083</v>
      </c>
      <c r="V3772" s="35">
        <f ca="1">IF(Table1[[#This Row],[Hạn thanh toán]]="","",IF((U3772-NOW())&lt;0,0,(U3772-NOW())))</f>
        <v>0</v>
      </c>
      <c r="W3772" s="35"/>
      <c r="X3772" s="35">
        <f t="shared" ca="1" si="885"/>
        <v>87.490319212964096</v>
      </c>
      <c r="Y3772" s="2" t="str">
        <f t="shared" ca="1" si="886"/>
        <v>Nợ quá hạn từ 60 ngày đến 90 ngày</v>
      </c>
      <c r="Z3772" s="51">
        <f t="shared" si="873"/>
        <v>46083</v>
      </c>
      <c r="AA3772" s="51" t="str">
        <f t="shared" si="874"/>
        <v/>
      </c>
      <c r="AD3772" s="2" t="str">
        <f>VLOOKUP($A3772,MA_KH!$A:$Q,MA_KH!O$1,0)</f>
        <v>VITALMART</v>
      </c>
      <c r="AE3772" s="2" t="str">
        <f>VLOOKUP($A3772,MA_KH!$A:$Q,MA_KH!P$1,0)</f>
        <v>CÔNG TY CỔ PHẦN DỊCH VỤ THƯƠNG MẠI VITAL GO</v>
      </c>
    </row>
    <row r="3773" spans="1:31" ht="25.5" hidden="1" customHeight="1" x14ac:dyDescent="0.2">
      <c r="A3773" s="30" t="s">
        <v>23533</v>
      </c>
      <c r="B3773" s="30" t="s">
        <v>4157</v>
      </c>
      <c r="C3773" s="37">
        <v>46090</v>
      </c>
      <c r="D3773" s="30" t="s">
        <v>24582</v>
      </c>
      <c r="E3773" s="37">
        <v>46090</v>
      </c>
      <c r="F3773" s="30">
        <v>17184</v>
      </c>
      <c r="G3773" s="30" t="s">
        <v>24583</v>
      </c>
      <c r="H3773" s="38">
        <v>969878</v>
      </c>
      <c r="I3773" s="67">
        <v>0</v>
      </c>
      <c r="J3773" s="38">
        <v>77590</v>
      </c>
      <c r="K3773" s="38">
        <v>1047468</v>
      </c>
      <c r="L3773" s="7" t="s">
        <v>22849</v>
      </c>
      <c r="O3773" s="35">
        <f>IF(Table1[[#This Row],[Phân loại]]="Tồn đầu kỳ",Table1[[#This Row],[Tổng giá trị]],0)</f>
        <v>0</v>
      </c>
      <c r="P3773" s="7">
        <f>IF(Table1[[#This Row],[Số còn phải thu ĐK]]&lt;&gt;0,0,IF(Table1[[#This Row],[Phân loại]]="Bán hàng",Table1[[#This Row],[Tổng giá trị]],-Table1[[#This Row],[Tổng giá trị]]))</f>
        <v>1047468</v>
      </c>
      <c r="Q3773" s="35">
        <f t="shared" si="884"/>
        <v>0</v>
      </c>
      <c r="R3773" s="7">
        <f>Table1[[#This Row],[Số còn phải thu ĐK]]+Table1[[#This Row],[Giá Trị HD sau CK]]-Table1[[#This Row],[Số tiền đã thu]]</f>
        <v>1047468</v>
      </c>
      <c r="S3773" s="6">
        <f>IF(Table1[[#This Row],[Ngày hóa đơn]]&lt;&gt;"",Table1[[#This Row],[Ngày hóa đơn]],IF(Table1[[#This Row],[Ngày hạch toán]]&lt;&gt;"",Table1[[#This Row],[Ngày hạch toán]],""))</f>
        <v>46090</v>
      </c>
      <c r="T3773" s="7"/>
      <c r="U3773" s="6">
        <f>IF(Table1[[#This Row],[Ngày tính CN]]="","",S3773+T3773)</f>
        <v>46090</v>
      </c>
      <c r="V3773" s="35">
        <f ca="1">IF(Table1[[#This Row],[Hạn thanh toán]]="","",IF((U3773-NOW())&lt;0,0,(U3773-NOW())))</f>
        <v>0</v>
      </c>
      <c r="W3773" s="35"/>
      <c r="X3773" s="35">
        <f t="shared" ca="1" si="885"/>
        <v>80.490319212964096</v>
      </c>
      <c r="Y3773" s="2" t="str">
        <f t="shared" ca="1" si="886"/>
        <v>Nợ quá hạn từ 60 ngày đến 90 ngày</v>
      </c>
      <c r="Z3773" s="51">
        <f t="shared" si="873"/>
        <v>46090</v>
      </c>
      <c r="AA3773" s="51" t="str">
        <f t="shared" si="874"/>
        <v/>
      </c>
      <c r="AD3773" s="2" t="str">
        <f>VLOOKUP($A3773,MA_KH!$A:$Q,MA_KH!O$1,0)</f>
        <v>VITALMART</v>
      </c>
      <c r="AE3773" s="2" t="str">
        <f>VLOOKUP($A3773,MA_KH!$A:$Q,MA_KH!P$1,0)</f>
        <v>CÔNG TY CỔ PHẦN DỊCH VỤ THƯƠNG MẠI VITAL GO</v>
      </c>
    </row>
    <row r="3774" spans="1:31" ht="25.5" hidden="1" customHeight="1" x14ac:dyDescent="0.2">
      <c r="A3774" s="30" t="s">
        <v>23533</v>
      </c>
      <c r="B3774" s="30" t="s">
        <v>4157</v>
      </c>
      <c r="C3774" s="37">
        <v>46091</v>
      </c>
      <c r="D3774" s="30" t="s">
        <v>24584</v>
      </c>
      <c r="E3774" s="37">
        <v>46091</v>
      </c>
      <c r="F3774" s="30">
        <v>17289</v>
      </c>
      <c r="G3774" s="30" t="s">
        <v>24585</v>
      </c>
      <c r="H3774" s="38">
        <v>549147</v>
      </c>
      <c r="I3774" s="67">
        <v>0</v>
      </c>
      <c r="J3774" s="38">
        <v>43932</v>
      </c>
      <c r="K3774" s="38">
        <v>593079</v>
      </c>
      <c r="L3774" s="7" t="s">
        <v>22849</v>
      </c>
      <c r="O3774" s="35">
        <f>IF(Table1[[#This Row],[Phân loại]]="Tồn đầu kỳ",Table1[[#This Row],[Tổng giá trị]],0)</f>
        <v>0</v>
      </c>
      <c r="P3774" s="7">
        <f>IF(Table1[[#This Row],[Số còn phải thu ĐK]]&lt;&gt;0,0,IF(Table1[[#This Row],[Phân loại]]="Bán hàng",Table1[[#This Row],[Tổng giá trị]],-Table1[[#This Row],[Tổng giá trị]]))</f>
        <v>593079</v>
      </c>
      <c r="Q3774" s="35">
        <f t="shared" si="884"/>
        <v>0</v>
      </c>
      <c r="R3774" s="7">
        <f>Table1[[#This Row],[Số còn phải thu ĐK]]+Table1[[#This Row],[Giá Trị HD sau CK]]-Table1[[#This Row],[Số tiền đã thu]]</f>
        <v>593079</v>
      </c>
      <c r="S3774" s="6">
        <f>IF(Table1[[#This Row],[Ngày hóa đơn]]&lt;&gt;"",Table1[[#This Row],[Ngày hóa đơn]],IF(Table1[[#This Row],[Ngày hạch toán]]&lt;&gt;"",Table1[[#This Row],[Ngày hạch toán]],""))</f>
        <v>46091</v>
      </c>
      <c r="T3774" s="7"/>
      <c r="U3774" s="6">
        <f>IF(Table1[[#This Row],[Ngày tính CN]]="","",S3774+T3774)</f>
        <v>46091</v>
      </c>
      <c r="V3774" s="35">
        <f ca="1">IF(Table1[[#This Row],[Hạn thanh toán]]="","",IF((U3774-NOW())&lt;0,0,(U3774-NOW())))</f>
        <v>0</v>
      </c>
      <c r="W3774" s="35"/>
      <c r="X3774" s="35">
        <f t="shared" ca="1" si="885"/>
        <v>79.490319212964096</v>
      </c>
      <c r="Y3774" s="2" t="str">
        <f t="shared" ca="1" si="886"/>
        <v>Nợ quá hạn từ 60 ngày đến 90 ngày</v>
      </c>
      <c r="Z3774" s="51">
        <f t="shared" si="873"/>
        <v>46091</v>
      </c>
      <c r="AA3774" s="51" t="str">
        <f t="shared" si="874"/>
        <v/>
      </c>
      <c r="AD3774" s="2" t="str">
        <f>VLOOKUP($A3774,MA_KH!$A:$Q,MA_KH!O$1,0)</f>
        <v>VITALMART</v>
      </c>
      <c r="AE3774" s="2" t="str">
        <f>VLOOKUP($A3774,MA_KH!$A:$Q,MA_KH!P$1,0)</f>
        <v>CÔNG TY CỔ PHẦN DỊCH VỤ THƯƠNG MẠI VITAL GO</v>
      </c>
    </row>
    <row r="3775" spans="1:31" ht="25.5" hidden="1" customHeight="1" x14ac:dyDescent="0.2">
      <c r="A3775" s="30" t="s">
        <v>23533</v>
      </c>
      <c r="B3775" s="30" t="s">
        <v>4157</v>
      </c>
      <c r="C3775" s="37">
        <v>46094</v>
      </c>
      <c r="D3775" s="30" t="s">
        <v>24586</v>
      </c>
      <c r="E3775" s="37">
        <v>46094</v>
      </c>
      <c r="F3775" s="30">
        <v>19024</v>
      </c>
      <c r="G3775" s="30" t="s">
        <v>4511</v>
      </c>
      <c r="H3775" s="38">
        <v>455605</v>
      </c>
      <c r="I3775" s="67">
        <v>0</v>
      </c>
      <c r="J3775" s="38">
        <v>36448</v>
      </c>
      <c r="K3775" s="38">
        <v>492053</v>
      </c>
      <c r="L3775" s="7" t="s">
        <v>22849</v>
      </c>
      <c r="O3775" s="35">
        <f>IF(Table1[[#This Row],[Phân loại]]="Tồn đầu kỳ",Table1[[#This Row],[Tổng giá trị]],0)</f>
        <v>0</v>
      </c>
      <c r="P3775" s="7">
        <f>IF(Table1[[#This Row],[Số còn phải thu ĐK]]&lt;&gt;0,0,IF(Table1[[#This Row],[Phân loại]]="Bán hàng",Table1[[#This Row],[Tổng giá trị]],-Table1[[#This Row],[Tổng giá trị]]))</f>
        <v>492053</v>
      </c>
      <c r="Q3775" s="35">
        <f t="shared" si="884"/>
        <v>0</v>
      </c>
      <c r="R3775" s="7">
        <f>Table1[[#This Row],[Số còn phải thu ĐK]]+Table1[[#This Row],[Giá Trị HD sau CK]]-Table1[[#This Row],[Số tiền đã thu]]</f>
        <v>492053</v>
      </c>
      <c r="S3775" s="6">
        <f>IF(Table1[[#This Row],[Ngày hóa đơn]]&lt;&gt;"",Table1[[#This Row],[Ngày hóa đơn]],IF(Table1[[#This Row],[Ngày hạch toán]]&lt;&gt;"",Table1[[#This Row],[Ngày hạch toán]],""))</f>
        <v>46094</v>
      </c>
      <c r="T3775" s="7"/>
      <c r="U3775" s="6">
        <f>IF(Table1[[#This Row],[Ngày tính CN]]="","",S3775+T3775)</f>
        <v>46094</v>
      </c>
      <c r="V3775" s="35">
        <f ca="1">IF(Table1[[#This Row],[Hạn thanh toán]]="","",IF((U3775-NOW())&lt;0,0,(U3775-NOW())))</f>
        <v>0</v>
      </c>
      <c r="W3775" s="35"/>
      <c r="X3775" s="35">
        <f t="shared" ca="1" si="885"/>
        <v>76.490319212964096</v>
      </c>
      <c r="Y3775" s="2" t="str">
        <f t="shared" ca="1" si="886"/>
        <v>Nợ quá hạn từ 60 ngày đến 90 ngày</v>
      </c>
      <c r="Z3775" s="51">
        <f t="shared" si="873"/>
        <v>46094</v>
      </c>
      <c r="AA3775" s="51" t="str">
        <f t="shared" si="874"/>
        <v/>
      </c>
      <c r="AD3775" s="2" t="str">
        <f>VLOOKUP($A3775,MA_KH!$A:$Q,MA_KH!O$1,0)</f>
        <v>VITALMART</v>
      </c>
      <c r="AE3775" s="2" t="str">
        <f>VLOOKUP($A3775,MA_KH!$A:$Q,MA_KH!P$1,0)</f>
        <v>CÔNG TY CỔ PHẦN DỊCH VỤ THƯƠNG MẠI VITAL GO</v>
      </c>
    </row>
    <row r="3776" spans="1:31" ht="25.5" hidden="1" customHeight="1" x14ac:dyDescent="0.2">
      <c r="A3776" s="30" t="s">
        <v>23503</v>
      </c>
      <c r="B3776" s="30" t="s">
        <v>14024</v>
      </c>
      <c r="C3776" s="37">
        <v>46094</v>
      </c>
      <c r="D3776" s="30" t="s">
        <v>24587</v>
      </c>
      <c r="E3776" s="37">
        <v>46095</v>
      </c>
      <c r="F3776" s="30"/>
      <c r="G3776" s="30" t="s">
        <v>24588</v>
      </c>
      <c r="H3776" s="38">
        <v>201397</v>
      </c>
      <c r="I3776" s="67">
        <v>0</v>
      </c>
      <c r="J3776" s="38">
        <v>16112</v>
      </c>
      <c r="K3776" s="38">
        <v>217509</v>
      </c>
      <c r="L3776" s="68" t="s">
        <v>41</v>
      </c>
      <c r="O3776" s="35">
        <f>IF(Table1[[#This Row],[Phân loại]]="Tồn đầu kỳ",Table1[[#This Row],[Tổng giá trị]],0)</f>
        <v>0</v>
      </c>
      <c r="P3776" s="7">
        <f>IF(Table1[[#This Row],[Số còn phải thu ĐK]]&lt;&gt;0,0,IF(Table1[[#This Row],[Phân loại]]="Bán hàng",Table1[[#This Row],[Tổng giá trị]],-Table1[[#This Row],[Tổng giá trị]]))</f>
        <v>-217509</v>
      </c>
      <c r="Q3776" s="35">
        <f t="shared" si="884"/>
        <v>0</v>
      </c>
      <c r="R3776" s="7">
        <f>Table1[[#This Row],[Số còn phải thu ĐK]]+Table1[[#This Row],[Giá Trị HD sau CK]]-Table1[[#This Row],[Số tiền đã thu]]</f>
        <v>-217509</v>
      </c>
      <c r="S3776" s="6">
        <f>IF(Table1[[#This Row],[Ngày hóa đơn]]&lt;&gt;"",Table1[[#This Row],[Ngày hóa đơn]],IF(Table1[[#This Row],[Ngày hạch toán]]&lt;&gt;"",Table1[[#This Row],[Ngày hạch toán]],""))</f>
        <v>46095</v>
      </c>
      <c r="T3776" s="7"/>
      <c r="U3776" s="6">
        <f>IF(Table1[[#This Row],[Ngày tính CN]]="","",S3776+T3776)</f>
        <v>46095</v>
      </c>
      <c r="V3776" s="35">
        <f ca="1">IF(Table1[[#This Row],[Hạn thanh toán]]="","",IF((U3776-NOW())&lt;0,0,(U3776-NOW())))</f>
        <v>0</v>
      </c>
      <c r="W3776" s="35"/>
      <c r="X3776" s="35">
        <f t="shared" ca="1" si="885"/>
        <v>75.490319212964096</v>
      </c>
      <c r="Y3776" s="2" t="str">
        <f t="shared" ca="1" si="886"/>
        <v>Nợ quá hạn từ 60 ngày đến 90 ngày</v>
      </c>
      <c r="Z3776" s="51">
        <f t="shared" si="873"/>
        <v>46095</v>
      </c>
      <c r="AA3776" s="51" t="str">
        <f t="shared" si="874"/>
        <v/>
      </c>
      <c r="AD3776" s="2" t="str">
        <f>VLOOKUP($A3776,MA_KH!$A:$Q,MA_KH!O$1,0)</f>
        <v>VITALMART</v>
      </c>
      <c r="AE3776" s="2" t="str">
        <f>VLOOKUP($A3776,MA_KH!$A:$Q,MA_KH!P$1,0)</f>
        <v>CÔNG TY CỔ PHẦN DỊCH VỤ THƯƠNG MẠI VITAL GO</v>
      </c>
    </row>
    <row r="3777" spans="1:31" ht="25.5" hidden="1" customHeight="1" x14ac:dyDescent="0.2">
      <c r="A3777" s="30" t="s">
        <v>23533</v>
      </c>
      <c r="B3777" s="30" t="s">
        <v>4157</v>
      </c>
      <c r="C3777" s="37">
        <v>46097</v>
      </c>
      <c r="D3777" s="30" t="s">
        <v>24589</v>
      </c>
      <c r="E3777" s="37">
        <v>46097</v>
      </c>
      <c r="F3777" s="30">
        <v>19131</v>
      </c>
      <c r="G3777" s="30" t="s">
        <v>24590</v>
      </c>
      <c r="H3777" s="38">
        <v>1090321</v>
      </c>
      <c r="I3777" s="67">
        <v>0</v>
      </c>
      <c r="J3777" s="38">
        <v>87226</v>
      </c>
      <c r="K3777" s="38">
        <v>1177547</v>
      </c>
      <c r="L3777" s="7" t="s">
        <v>22849</v>
      </c>
      <c r="O3777" s="35">
        <f>IF(Table1[[#This Row],[Phân loại]]="Tồn đầu kỳ",Table1[[#This Row],[Tổng giá trị]],0)</f>
        <v>0</v>
      </c>
      <c r="P3777" s="7">
        <f>IF(Table1[[#This Row],[Số còn phải thu ĐK]]&lt;&gt;0,0,IF(Table1[[#This Row],[Phân loại]]="Bán hàng",Table1[[#This Row],[Tổng giá trị]],-Table1[[#This Row],[Tổng giá trị]]))</f>
        <v>1177547</v>
      </c>
      <c r="Q3777" s="35">
        <f t="shared" si="884"/>
        <v>0</v>
      </c>
      <c r="R3777" s="7">
        <f>Table1[[#This Row],[Số còn phải thu ĐK]]+Table1[[#This Row],[Giá Trị HD sau CK]]-Table1[[#This Row],[Số tiền đã thu]]</f>
        <v>1177547</v>
      </c>
      <c r="S3777" s="6">
        <f>IF(Table1[[#This Row],[Ngày hóa đơn]]&lt;&gt;"",Table1[[#This Row],[Ngày hóa đơn]],IF(Table1[[#This Row],[Ngày hạch toán]]&lt;&gt;"",Table1[[#This Row],[Ngày hạch toán]],""))</f>
        <v>46097</v>
      </c>
      <c r="T3777" s="7"/>
      <c r="U3777" s="6">
        <f>IF(Table1[[#This Row],[Ngày tính CN]]="","",S3777+T3777)</f>
        <v>46097</v>
      </c>
      <c r="V3777" s="35">
        <f ca="1">IF(Table1[[#This Row],[Hạn thanh toán]]="","",IF((U3777-NOW())&lt;0,0,(U3777-NOW())))</f>
        <v>0</v>
      </c>
      <c r="W3777" s="35"/>
      <c r="X3777" s="35">
        <f t="shared" ca="1" si="885"/>
        <v>73.490319212964096</v>
      </c>
      <c r="Y3777" s="2" t="str">
        <f t="shared" ca="1" si="886"/>
        <v>Nợ quá hạn từ 60 ngày đến 90 ngày</v>
      </c>
      <c r="Z3777" s="51">
        <f t="shared" si="873"/>
        <v>46097</v>
      </c>
      <c r="AA3777" s="51" t="str">
        <f t="shared" si="874"/>
        <v/>
      </c>
      <c r="AD3777" s="2" t="str">
        <f>VLOOKUP($A3777,MA_KH!$A:$Q,MA_KH!O$1,0)</f>
        <v>VITALMART</v>
      </c>
      <c r="AE3777" s="2" t="str">
        <f>VLOOKUP($A3777,MA_KH!$A:$Q,MA_KH!P$1,0)</f>
        <v>CÔNG TY CỔ PHẦN DỊCH VỤ THƯƠNG MẠI VITAL GO</v>
      </c>
    </row>
    <row r="3778" spans="1:31" ht="25.5" hidden="1" customHeight="1" x14ac:dyDescent="0.2">
      <c r="A3778" s="30" t="s">
        <v>23533</v>
      </c>
      <c r="B3778" s="30" t="s">
        <v>4157</v>
      </c>
      <c r="C3778" s="37">
        <v>46097</v>
      </c>
      <c r="D3778" s="30" t="s">
        <v>24591</v>
      </c>
      <c r="E3778" s="37">
        <v>46097</v>
      </c>
      <c r="F3778" s="30">
        <v>19132</v>
      </c>
      <c r="G3778" s="30" t="s">
        <v>14024</v>
      </c>
      <c r="H3778" s="38">
        <v>610717</v>
      </c>
      <c r="I3778" s="67">
        <v>0</v>
      </c>
      <c r="J3778" s="38">
        <v>48857</v>
      </c>
      <c r="K3778" s="38">
        <v>659574</v>
      </c>
      <c r="L3778" s="7" t="s">
        <v>22849</v>
      </c>
      <c r="O3778" s="35">
        <f>IF(Table1[[#This Row],[Phân loại]]="Tồn đầu kỳ",Table1[[#This Row],[Tổng giá trị]],0)</f>
        <v>0</v>
      </c>
      <c r="P3778" s="7">
        <f>IF(Table1[[#This Row],[Số còn phải thu ĐK]]&lt;&gt;0,0,IF(Table1[[#This Row],[Phân loại]]="Bán hàng",Table1[[#This Row],[Tổng giá trị]],-Table1[[#This Row],[Tổng giá trị]]))</f>
        <v>659574</v>
      </c>
      <c r="Q3778" s="35">
        <f t="shared" si="884"/>
        <v>0</v>
      </c>
      <c r="R3778" s="7">
        <f>Table1[[#This Row],[Số còn phải thu ĐK]]+Table1[[#This Row],[Giá Trị HD sau CK]]-Table1[[#This Row],[Số tiền đã thu]]</f>
        <v>659574</v>
      </c>
      <c r="S3778" s="6">
        <f>IF(Table1[[#This Row],[Ngày hóa đơn]]&lt;&gt;"",Table1[[#This Row],[Ngày hóa đơn]],IF(Table1[[#This Row],[Ngày hạch toán]]&lt;&gt;"",Table1[[#This Row],[Ngày hạch toán]],""))</f>
        <v>46097</v>
      </c>
      <c r="T3778" s="7"/>
      <c r="U3778" s="6">
        <f>IF(Table1[[#This Row],[Ngày tính CN]]="","",S3778+T3778)</f>
        <v>46097</v>
      </c>
      <c r="V3778" s="35">
        <f ca="1">IF(Table1[[#This Row],[Hạn thanh toán]]="","",IF((U3778-NOW())&lt;0,0,(U3778-NOW())))</f>
        <v>0</v>
      </c>
      <c r="W3778" s="35"/>
      <c r="X3778" s="35">
        <f t="shared" ca="1" si="885"/>
        <v>73.490319212964096</v>
      </c>
      <c r="Y3778" s="2" t="str">
        <f t="shared" ca="1" si="886"/>
        <v>Nợ quá hạn từ 60 ngày đến 90 ngày</v>
      </c>
      <c r="Z3778" s="51">
        <f t="shared" si="873"/>
        <v>46097</v>
      </c>
      <c r="AA3778" s="51" t="str">
        <f t="shared" si="874"/>
        <v/>
      </c>
      <c r="AD3778" s="2" t="str">
        <f>VLOOKUP($A3778,MA_KH!$A:$Q,MA_KH!O$1,0)</f>
        <v>VITALMART</v>
      </c>
      <c r="AE3778" s="2" t="str">
        <f>VLOOKUP($A3778,MA_KH!$A:$Q,MA_KH!P$1,0)</f>
        <v>CÔNG TY CỔ PHẦN DỊCH VỤ THƯƠNG MẠI VITAL GO</v>
      </c>
    </row>
    <row r="3779" spans="1:31" ht="25.5" hidden="1" customHeight="1" x14ac:dyDescent="0.2">
      <c r="A3779" s="30" t="s">
        <v>23533</v>
      </c>
      <c r="B3779" s="30" t="s">
        <v>4157</v>
      </c>
      <c r="C3779" s="37">
        <v>46098</v>
      </c>
      <c r="D3779" s="30" t="s">
        <v>24592</v>
      </c>
      <c r="E3779" s="37">
        <v>46098</v>
      </c>
      <c r="F3779" s="30">
        <v>19294</v>
      </c>
      <c r="G3779" s="30" t="s">
        <v>24593</v>
      </c>
      <c r="H3779" s="38">
        <v>999190</v>
      </c>
      <c r="I3779" s="67">
        <v>0</v>
      </c>
      <c r="J3779" s="38">
        <v>79935</v>
      </c>
      <c r="K3779" s="38">
        <v>1079125</v>
      </c>
      <c r="L3779" s="7" t="s">
        <v>22849</v>
      </c>
      <c r="O3779" s="35">
        <f>IF(Table1[[#This Row],[Phân loại]]="Tồn đầu kỳ",Table1[[#This Row],[Tổng giá trị]],0)</f>
        <v>0</v>
      </c>
      <c r="P3779" s="7">
        <f>IF(Table1[[#This Row],[Số còn phải thu ĐK]]&lt;&gt;0,0,IF(Table1[[#This Row],[Phân loại]]="Bán hàng",Table1[[#This Row],[Tổng giá trị]],-Table1[[#This Row],[Tổng giá trị]]))</f>
        <v>1079125</v>
      </c>
      <c r="Q3779" s="35">
        <f t="shared" si="884"/>
        <v>0</v>
      </c>
      <c r="R3779" s="7">
        <f>Table1[[#This Row],[Số còn phải thu ĐK]]+Table1[[#This Row],[Giá Trị HD sau CK]]-Table1[[#This Row],[Số tiền đã thu]]</f>
        <v>1079125</v>
      </c>
      <c r="S3779" s="6">
        <f>IF(Table1[[#This Row],[Ngày hóa đơn]]&lt;&gt;"",Table1[[#This Row],[Ngày hóa đơn]],IF(Table1[[#This Row],[Ngày hạch toán]]&lt;&gt;"",Table1[[#This Row],[Ngày hạch toán]],""))</f>
        <v>46098</v>
      </c>
      <c r="T3779" s="7"/>
      <c r="U3779" s="6">
        <f>IF(Table1[[#This Row],[Ngày tính CN]]="","",S3779+T3779)</f>
        <v>46098</v>
      </c>
      <c r="V3779" s="35">
        <f ca="1">IF(Table1[[#This Row],[Hạn thanh toán]]="","",IF((U3779-NOW())&lt;0,0,(U3779-NOW())))</f>
        <v>0</v>
      </c>
      <c r="W3779" s="35"/>
      <c r="X3779" s="35">
        <f t="shared" ca="1" si="885"/>
        <v>72.490319212964096</v>
      </c>
      <c r="Y3779" s="2" t="str">
        <f t="shared" ca="1" si="886"/>
        <v>Nợ quá hạn từ 60 ngày đến 90 ngày</v>
      </c>
      <c r="Z3779" s="51">
        <f t="shared" si="873"/>
        <v>46098</v>
      </c>
      <c r="AA3779" s="51" t="str">
        <f t="shared" si="874"/>
        <v/>
      </c>
      <c r="AD3779" s="2" t="str">
        <f>VLOOKUP($A3779,MA_KH!$A:$Q,MA_KH!O$1,0)</f>
        <v>VITALMART</v>
      </c>
      <c r="AE3779" s="2" t="str">
        <f>VLOOKUP($A3779,MA_KH!$A:$Q,MA_KH!P$1,0)</f>
        <v>CÔNG TY CỔ PHẦN DỊCH VỤ THƯƠNG MẠI VITAL GO</v>
      </c>
    </row>
    <row r="3780" spans="1:31" ht="25.5" hidden="1" customHeight="1" x14ac:dyDescent="0.2">
      <c r="A3780" s="30" t="s">
        <v>23533</v>
      </c>
      <c r="B3780" s="30" t="s">
        <v>4157</v>
      </c>
      <c r="C3780" s="37">
        <v>46098</v>
      </c>
      <c r="D3780" s="30" t="s">
        <v>24594</v>
      </c>
      <c r="E3780" s="37">
        <v>46098</v>
      </c>
      <c r="F3780" s="30">
        <v>19295</v>
      </c>
      <c r="G3780" s="30" t="s">
        <v>24585</v>
      </c>
      <c r="H3780" s="38">
        <v>514229</v>
      </c>
      <c r="I3780" s="67">
        <v>0</v>
      </c>
      <c r="J3780" s="38">
        <v>41138</v>
      </c>
      <c r="K3780" s="38">
        <v>555367</v>
      </c>
      <c r="L3780" s="7" t="s">
        <v>22849</v>
      </c>
      <c r="O3780" s="35">
        <f>IF(Table1[[#This Row],[Phân loại]]="Tồn đầu kỳ",Table1[[#This Row],[Tổng giá trị]],0)</f>
        <v>0</v>
      </c>
      <c r="P3780" s="7">
        <f>IF(Table1[[#This Row],[Số còn phải thu ĐK]]&lt;&gt;0,0,IF(Table1[[#This Row],[Phân loại]]="Bán hàng",Table1[[#This Row],[Tổng giá trị]],-Table1[[#This Row],[Tổng giá trị]]))</f>
        <v>555367</v>
      </c>
      <c r="Q3780" s="35">
        <f t="shared" si="884"/>
        <v>0</v>
      </c>
      <c r="R3780" s="7">
        <f>Table1[[#This Row],[Số còn phải thu ĐK]]+Table1[[#This Row],[Giá Trị HD sau CK]]-Table1[[#This Row],[Số tiền đã thu]]</f>
        <v>555367</v>
      </c>
      <c r="S3780" s="6">
        <f>IF(Table1[[#This Row],[Ngày hóa đơn]]&lt;&gt;"",Table1[[#This Row],[Ngày hóa đơn]],IF(Table1[[#This Row],[Ngày hạch toán]]&lt;&gt;"",Table1[[#This Row],[Ngày hạch toán]],""))</f>
        <v>46098</v>
      </c>
      <c r="T3780" s="7"/>
      <c r="U3780" s="6">
        <f>IF(Table1[[#This Row],[Ngày tính CN]]="","",S3780+T3780)</f>
        <v>46098</v>
      </c>
      <c r="V3780" s="35">
        <f ca="1">IF(Table1[[#This Row],[Hạn thanh toán]]="","",IF((U3780-NOW())&lt;0,0,(U3780-NOW())))</f>
        <v>0</v>
      </c>
      <c r="W3780" s="35"/>
      <c r="X3780" s="35">
        <f t="shared" ca="1" si="885"/>
        <v>72.490319212964096</v>
      </c>
      <c r="Y3780" s="2" t="str">
        <f t="shared" ca="1" si="886"/>
        <v>Nợ quá hạn từ 60 ngày đến 90 ngày</v>
      </c>
      <c r="Z3780" s="51">
        <f t="shared" ref="Z3780:Z3843" si="887">IF(S3780="","",S3780)</f>
        <v>46098</v>
      </c>
      <c r="AA3780" s="51" t="str">
        <f t="shared" ref="AA3780:AA3843" si="888">IF(M3780="","",M3780)</f>
        <v/>
      </c>
      <c r="AD3780" s="2" t="str">
        <f>VLOOKUP($A3780,MA_KH!$A:$Q,MA_KH!O$1,0)</f>
        <v>VITALMART</v>
      </c>
      <c r="AE3780" s="2" t="str">
        <f>VLOOKUP($A3780,MA_KH!$A:$Q,MA_KH!P$1,0)</f>
        <v>CÔNG TY CỔ PHẦN DỊCH VỤ THƯƠNG MẠI VITAL GO</v>
      </c>
    </row>
    <row r="3781" spans="1:31" ht="25.5" hidden="1" customHeight="1" x14ac:dyDescent="0.2">
      <c r="A3781" s="30" t="s">
        <v>23500</v>
      </c>
      <c r="B3781" s="30" t="s">
        <v>4511</v>
      </c>
      <c r="C3781" s="37">
        <v>46099</v>
      </c>
      <c r="D3781" s="30" t="s">
        <v>24595</v>
      </c>
      <c r="E3781" s="37">
        <v>46101</v>
      </c>
      <c r="F3781" s="30"/>
      <c r="G3781" s="30" t="s">
        <v>24596</v>
      </c>
      <c r="H3781" s="38">
        <v>155112</v>
      </c>
      <c r="I3781" s="67">
        <v>0</v>
      </c>
      <c r="J3781" s="38">
        <v>12409</v>
      </c>
      <c r="K3781" s="38">
        <v>167521</v>
      </c>
      <c r="L3781" s="68" t="s">
        <v>41</v>
      </c>
      <c r="O3781" s="35">
        <f>IF(Table1[[#This Row],[Phân loại]]="Tồn đầu kỳ",Table1[[#This Row],[Tổng giá trị]],0)</f>
        <v>0</v>
      </c>
      <c r="P3781" s="7">
        <f>IF(Table1[[#This Row],[Số còn phải thu ĐK]]&lt;&gt;0,0,IF(Table1[[#This Row],[Phân loại]]="Bán hàng",Table1[[#This Row],[Tổng giá trị]],-Table1[[#This Row],[Tổng giá trị]]))</f>
        <v>-167521</v>
      </c>
      <c r="Q3781" s="35">
        <f t="shared" si="884"/>
        <v>0</v>
      </c>
      <c r="R3781" s="7">
        <f>Table1[[#This Row],[Số còn phải thu ĐK]]+Table1[[#This Row],[Giá Trị HD sau CK]]-Table1[[#This Row],[Số tiền đã thu]]</f>
        <v>-167521</v>
      </c>
      <c r="S3781" s="6">
        <f>IF(Table1[[#This Row],[Ngày hóa đơn]]&lt;&gt;"",Table1[[#This Row],[Ngày hóa đơn]],IF(Table1[[#This Row],[Ngày hạch toán]]&lt;&gt;"",Table1[[#This Row],[Ngày hạch toán]],""))</f>
        <v>46101</v>
      </c>
      <c r="T3781" s="7"/>
      <c r="U3781" s="6">
        <f>IF(Table1[[#This Row],[Ngày tính CN]]="","",S3781+T3781)</f>
        <v>46101</v>
      </c>
      <c r="V3781" s="35">
        <f ca="1">IF(Table1[[#This Row],[Hạn thanh toán]]="","",IF((U3781-NOW())&lt;0,0,(U3781-NOW())))</f>
        <v>0</v>
      </c>
      <c r="W3781" s="35"/>
      <c r="X3781" s="35">
        <f t="shared" ca="1" si="885"/>
        <v>69.490319212964096</v>
      </c>
      <c r="Y3781" s="2" t="str">
        <f t="shared" ca="1" si="886"/>
        <v>Nợ quá hạn từ 60 ngày đến 90 ngày</v>
      </c>
      <c r="Z3781" s="51">
        <f t="shared" si="887"/>
        <v>46101</v>
      </c>
      <c r="AA3781" s="51" t="str">
        <f t="shared" si="888"/>
        <v/>
      </c>
      <c r="AD3781" s="2" t="str">
        <f>VLOOKUP($A3781,MA_KH!$A:$Q,MA_KH!O$1,0)</f>
        <v>VITALMART</v>
      </c>
      <c r="AE3781" s="2" t="str">
        <f>VLOOKUP($A3781,MA_KH!$A:$Q,MA_KH!P$1,0)</f>
        <v>CÔNG TY CỔ PHẦN DỊCH VỤ THƯƠNG MẠI VITAL GO</v>
      </c>
    </row>
    <row r="3782" spans="1:31" ht="25.5" hidden="1" customHeight="1" x14ac:dyDescent="0.2">
      <c r="A3782" s="30" t="s">
        <v>14043</v>
      </c>
      <c r="B3782" s="30" t="s">
        <v>14044</v>
      </c>
      <c r="C3782" s="37">
        <v>46100</v>
      </c>
      <c r="D3782" s="30" t="s">
        <v>24597</v>
      </c>
      <c r="E3782" s="37">
        <v>46101</v>
      </c>
      <c r="F3782" s="30"/>
      <c r="G3782" s="30" t="s">
        <v>24598</v>
      </c>
      <c r="H3782" s="38">
        <v>246910</v>
      </c>
      <c r="I3782" s="67">
        <v>0</v>
      </c>
      <c r="J3782" s="38">
        <v>19752</v>
      </c>
      <c r="K3782" s="38">
        <v>266662</v>
      </c>
      <c r="L3782" s="68" t="s">
        <v>41</v>
      </c>
      <c r="O3782" s="35">
        <f>IF(Table1[[#This Row],[Phân loại]]="Tồn đầu kỳ",Table1[[#This Row],[Tổng giá trị]],0)</f>
        <v>0</v>
      </c>
      <c r="P3782" s="7">
        <f>IF(Table1[[#This Row],[Số còn phải thu ĐK]]&lt;&gt;0,0,IF(Table1[[#This Row],[Phân loại]]="Bán hàng",Table1[[#This Row],[Tổng giá trị]],-Table1[[#This Row],[Tổng giá trị]]))</f>
        <v>-266662</v>
      </c>
      <c r="Q3782" s="35">
        <f t="shared" si="884"/>
        <v>0</v>
      </c>
      <c r="R3782" s="7">
        <f>Table1[[#This Row],[Số còn phải thu ĐK]]+Table1[[#This Row],[Giá Trị HD sau CK]]-Table1[[#This Row],[Số tiền đã thu]]</f>
        <v>-266662</v>
      </c>
      <c r="S3782" s="6">
        <f>IF(Table1[[#This Row],[Ngày hóa đơn]]&lt;&gt;"",Table1[[#This Row],[Ngày hóa đơn]],IF(Table1[[#This Row],[Ngày hạch toán]]&lt;&gt;"",Table1[[#This Row],[Ngày hạch toán]],""))</f>
        <v>46101</v>
      </c>
      <c r="T3782" s="7"/>
      <c r="U3782" s="6">
        <f>IF(Table1[[#This Row],[Ngày tính CN]]="","",S3782+T3782)</f>
        <v>46101</v>
      </c>
      <c r="V3782" s="35">
        <f ca="1">IF(Table1[[#This Row],[Hạn thanh toán]]="","",IF((U3782-NOW())&lt;0,0,(U3782-NOW())))</f>
        <v>0</v>
      </c>
      <c r="W3782" s="35"/>
      <c r="X3782" s="35">
        <f t="shared" ca="1" si="885"/>
        <v>69.490319212964096</v>
      </c>
      <c r="Y3782" s="2" t="str">
        <f t="shared" ca="1" si="886"/>
        <v>Nợ quá hạn từ 60 ngày đến 90 ngày</v>
      </c>
      <c r="Z3782" s="51">
        <f t="shared" si="887"/>
        <v>46101</v>
      </c>
      <c r="AA3782" s="51" t="str">
        <f t="shared" si="888"/>
        <v/>
      </c>
      <c r="AD3782" s="2" t="str">
        <f>VLOOKUP($A3782,MA_KH!$A:$Q,MA_KH!O$1,0)</f>
        <v>VITALMART</v>
      </c>
      <c r="AE3782" s="2" t="str">
        <f>VLOOKUP($A3782,MA_KH!$A:$Q,MA_KH!P$1,0)</f>
        <v>CÔNG TY CỔ PHẦN DỊCH VỤ THƯƠNG MẠI VITAL GO</v>
      </c>
    </row>
    <row r="3783" spans="1:31" ht="25.5" hidden="1" customHeight="1" x14ac:dyDescent="0.2">
      <c r="A3783" s="30" t="s">
        <v>14043</v>
      </c>
      <c r="B3783" s="30" t="s">
        <v>14044</v>
      </c>
      <c r="C3783" s="37">
        <v>46100</v>
      </c>
      <c r="D3783" s="30" t="s">
        <v>24599</v>
      </c>
      <c r="E3783" s="37">
        <v>46101</v>
      </c>
      <c r="F3783" s="30"/>
      <c r="G3783" s="30" t="s">
        <v>24600</v>
      </c>
      <c r="H3783" s="38">
        <v>201011</v>
      </c>
      <c r="I3783" s="67">
        <v>0</v>
      </c>
      <c r="J3783" s="38">
        <v>16081</v>
      </c>
      <c r="K3783" s="38">
        <v>217092</v>
      </c>
      <c r="L3783" s="68" t="s">
        <v>41</v>
      </c>
      <c r="O3783" s="35">
        <f>IF(Table1[[#This Row],[Phân loại]]="Tồn đầu kỳ",Table1[[#This Row],[Tổng giá trị]],0)</f>
        <v>0</v>
      </c>
      <c r="P3783" s="7">
        <f>IF(Table1[[#This Row],[Số còn phải thu ĐK]]&lt;&gt;0,0,IF(Table1[[#This Row],[Phân loại]]="Bán hàng",Table1[[#This Row],[Tổng giá trị]],-Table1[[#This Row],[Tổng giá trị]]))</f>
        <v>-217092</v>
      </c>
      <c r="Q3783" s="35">
        <f t="shared" si="884"/>
        <v>0</v>
      </c>
      <c r="R3783" s="7">
        <f>Table1[[#This Row],[Số còn phải thu ĐK]]+Table1[[#This Row],[Giá Trị HD sau CK]]-Table1[[#This Row],[Số tiền đã thu]]</f>
        <v>-217092</v>
      </c>
      <c r="S3783" s="6">
        <f>IF(Table1[[#This Row],[Ngày hóa đơn]]&lt;&gt;"",Table1[[#This Row],[Ngày hóa đơn]],IF(Table1[[#This Row],[Ngày hạch toán]]&lt;&gt;"",Table1[[#This Row],[Ngày hạch toán]],""))</f>
        <v>46101</v>
      </c>
      <c r="T3783" s="7"/>
      <c r="U3783" s="6">
        <f>IF(Table1[[#This Row],[Ngày tính CN]]="","",S3783+T3783)</f>
        <v>46101</v>
      </c>
      <c r="V3783" s="35">
        <f ca="1">IF(Table1[[#This Row],[Hạn thanh toán]]="","",IF((U3783-NOW())&lt;0,0,(U3783-NOW())))</f>
        <v>0</v>
      </c>
      <c r="W3783" s="35"/>
      <c r="X3783" s="35">
        <f t="shared" ca="1" si="885"/>
        <v>69.490319212964096</v>
      </c>
      <c r="Y3783" s="2" t="str">
        <f t="shared" ca="1" si="886"/>
        <v>Nợ quá hạn từ 60 ngày đến 90 ngày</v>
      </c>
      <c r="Z3783" s="51">
        <f t="shared" si="887"/>
        <v>46101</v>
      </c>
      <c r="AA3783" s="51" t="str">
        <f t="shared" si="888"/>
        <v/>
      </c>
      <c r="AD3783" s="2" t="str">
        <f>VLOOKUP($A3783,MA_KH!$A:$Q,MA_KH!O$1,0)</f>
        <v>VITALMART</v>
      </c>
      <c r="AE3783" s="2" t="str">
        <f>VLOOKUP($A3783,MA_KH!$A:$Q,MA_KH!P$1,0)</f>
        <v>CÔNG TY CỔ PHẦN DỊCH VỤ THƯƠNG MẠI VITAL GO</v>
      </c>
    </row>
    <row r="3784" spans="1:31" ht="25.5" hidden="1" customHeight="1" x14ac:dyDescent="0.2">
      <c r="A3784" s="30" t="s">
        <v>23533</v>
      </c>
      <c r="B3784" s="30" t="s">
        <v>4157</v>
      </c>
      <c r="C3784" s="37">
        <v>46105</v>
      </c>
      <c r="D3784" s="30" t="s">
        <v>24601</v>
      </c>
      <c r="E3784" s="37">
        <v>46105</v>
      </c>
      <c r="F3784" s="30">
        <v>21689</v>
      </c>
      <c r="G3784" s="30" t="s">
        <v>24593</v>
      </c>
      <c r="H3784" s="38">
        <v>914716</v>
      </c>
      <c r="I3784" s="67">
        <v>0</v>
      </c>
      <c r="J3784" s="38">
        <v>73177</v>
      </c>
      <c r="K3784" s="38">
        <v>987893</v>
      </c>
      <c r="L3784" s="7" t="s">
        <v>22849</v>
      </c>
      <c r="O3784" s="35">
        <f>IF(Table1[[#This Row],[Phân loại]]="Tồn đầu kỳ",Table1[[#This Row],[Tổng giá trị]],0)</f>
        <v>0</v>
      </c>
      <c r="P3784" s="7">
        <f>IF(Table1[[#This Row],[Số còn phải thu ĐK]]&lt;&gt;0,0,IF(Table1[[#This Row],[Phân loại]]="Bán hàng",Table1[[#This Row],[Tổng giá trị]],-Table1[[#This Row],[Tổng giá trị]]))</f>
        <v>987893</v>
      </c>
      <c r="Q3784" s="35">
        <f t="shared" si="884"/>
        <v>0</v>
      </c>
      <c r="R3784" s="7">
        <f>Table1[[#This Row],[Số còn phải thu ĐK]]+Table1[[#This Row],[Giá Trị HD sau CK]]-Table1[[#This Row],[Số tiền đã thu]]</f>
        <v>987893</v>
      </c>
      <c r="S3784" s="6">
        <f>IF(Table1[[#This Row],[Ngày hóa đơn]]&lt;&gt;"",Table1[[#This Row],[Ngày hóa đơn]],IF(Table1[[#This Row],[Ngày hạch toán]]&lt;&gt;"",Table1[[#This Row],[Ngày hạch toán]],""))</f>
        <v>46105</v>
      </c>
      <c r="T3784" s="7"/>
      <c r="U3784" s="6">
        <f>IF(Table1[[#This Row],[Ngày tính CN]]="","",S3784+T3784)</f>
        <v>46105</v>
      </c>
      <c r="V3784" s="35">
        <f ca="1">IF(Table1[[#This Row],[Hạn thanh toán]]="","",IF((U3784-NOW())&lt;0,0,(U3784-NOW())))</f>
        <v>0</v>
      </c>
      <c r="W3784" s="35"/>
      <c r="X3784" s="35">
        <f t="shared" ca="1" si="885"/>
        <v>65.490319212964096</v>
      </c>
      <c r="Y3784" s="2" t="str">
        <f t="shared" ca="1" si="886"/>
        <v>Nợ quá hạn từ 60 ngày đến 90 ngày</v>
      </c>
      <c r="Z3784" s="51">
        <f t="shared" si="887"/>
        <v>46105</v>
      </c>
      <c r="AA3784" s="51" t="str">
        <f t="shared" si="888"/>
        <v/>
      </c>
      <c r="AD3784" s="2" t="str">
        <f>VLOOKUP($A3784,MA_KH!$A:$Q,MA_KH!O$1,0)</f>
        <v>VITALMART</v>
      </c>
      <c r="AE3784" s="2" t="str">
        <f>VLOOKUP($A3784,MA_KH!$A:$Q,MA_KH!P$1,0)</f>
        <v>CÔNG TY CỔ PHẦN DỊCH VỤ THƯƠNG MẠI VITAL GO</v>
      </c>
    </row>
    <row r="3785" spans="1:31" ht="25.5" hidden="1" customHeight="1" x14ac:dyDescent="0.2">
      <c r="A3785" s="30" t="s">
        <v>23533</v>
      </c>
      <c r="B3785" s="30" t="s">
        <v>4157</v>
      </c>
      <c r="C3785" s="37">
        <v>46105</v>
      </c>
      <c r="D3785" s="30" t="s">
        <v>24602</v>
      </c>
      <c r="E3785" s="37">
        <v>46105</v>
      </c>
      <c r="F3785" s="30">
        <v>21690</v>
      </c>
      <c r="G3785" s="30" t="s">
        <v>24603</v>
      </c>
      <c r="H3785" s="38">
        <v>909331</v>
      </c>
      <c r="I3785" s="67">
        <v>0</v>
      </c>
      <c r="J3785" s="38">
        <v>72746</v>
      </c>
      <c r="K3785" s="38">
        <v>982077</v>
      </c>
      <c r="L3785" s="7" t="s">
        <v>22849</v>
      </c>
      <c r="O3785" s="35">
        <f>IF(Table1[[#This Row],[Phân loại]]="Tồn đầu kỳ",Table1[[#This Row],[Tổng giá trị]],0)</f>
        <v>0</v>
      </c>
      <c r="P3785" s="7">
        <f>IF(Table1[[#This Row],[Số còn phải thu ĐK]]&lt;&gt;0,0,IF(Table1[[#This Row],[Phân loại]]="Bán hàng",Table1[[#This Row],[Tổng giá trị]],-Table1[[#This Row],[Tổng giá trị]]))</f>
        <v>982077</v>
      </c>
      <c r="Q3785" s="35">
        <f t="shared" si="884"/>
        <v>0</v>
      </c>
      <c r="R3785" s="7">
        <f>Table1[[#This Row],[Số còn phải thu ĐK]]+Table1[[#This Row],[Giá Trị HD sau CK]]-Table1[[#This Row],[Số tiền đã thu]]</f>
        <v>982077</v>
      </c>
      <c r="S3785" s="6">
        <f>IF(Table1[[#This Row],[Ngày hóa đơn]]&lt;&gt;"",Table1[[#This Row],[Ngày hóa đơn]],IF(Table1[[#This Row],[Ngày hạch toán]]&lt;&gt;"",Table1[[#This Row],[Ngày hạch toán]],""))</f>
        <v>46105</v>
      </c>
      <c r="T3785" s="7"/>
      <c r="U3785" s="6">
        <f>IF(Table1[[#This Row],[Ngày tính CN]]="","",S3785+T3785)</f>
        <v>46105</v>
      </c>
      <c r="V3785" s="35">
        <f ca="1">IF(Table1[[#This Row],[Hạn thanh toán]]="","",IF((U3785-NOW())&lt;0,0,(U3785-NOW())))</f>
        <v>0</v>
      </c>
      <c r="W3785" s="35"/>
      <c r="X3785" s="35">
        <f t="shared" ca="1" si="885"/>
        <v>65.490319212964096</v>
      </c>
      <c r="Y3785" s="2" t="str">
        <f t="shared" ca="1" si="886"/>
        <v>Nợ quá hạn từ 60 ngày đến 90 ngày</v>
      </c>
      <c r="Z3785" s="51">
        <f t="shared" si="887"/>
        <v>46105</v>
      </c>
      <c r="AA3785" s="51" t="str">
        <f t="shared" si="888"/>
        <v/>
      </c>
      <c r="AD3785" s="2" t="str">
        <f>VLOOKUP($A3785,MA_KH!$A:$Q,MA_KH!O$1,0)</f>
        <v>VITALMART</v>
      </c>
      <c r="AE3785" s="2" t="str">
        <f>VLOOKUP($A3785,MA_KH!$A:$Q,MA_KH!P$1,0)</f>
        <v>CÔNG TY CỔ PHẦN DỊCH VỤ THƯƠNG MẠI VITAL GO</v>
      </c>
    </row>
    <row r="3786" spans="1:31" ht="25.5" hidden="1" customHeight="1" x14ac:dyDescent="0.2">
      <c r="A3786" s="30" t="s">
        <v>23533</v>
      </c>
      <c r="B3786" s="30" t="s">
        <v>4157</v>
      </c>
      <c r="C3786" s="37">
        <v>46105</v>
      </c>
      <c r="D3786" s="30" t="s">
        <v>24604</v>
      </c>
      <c r="E3786" s="37">
        <v>46105</v>
      </c>
      <c r="F3786" s="30">
        <v>21691</v>
      </c>
      <c r="G3786" s="30" t="s">
        <v>24605</v>
      </c>
      <c r="H3786" s="38">
        <v>344274</v>
      </c>
      <c r="I3786" s="67">
        <v>0</v>
      </c>
      <c r="J3786" s="38">
        <v>27542</v>
      </c>
      <c r="K3786" s="38">
        <v>371816</v>
      </c>
      <c r="L3786" s="7" t="s">
        <v>22849</v>
      </c>
      <c r="O3786" s="35">
        <f>IF(Table1[[#This Row],[Phân loại]]="Tồn đầu kỳ",Table1[[#This Row],[Tổng giá trị]],0)</f>
        <v>0</v>
      </c>
      <c r="P3786" s="7">
        <f>IF(Table1[[#This Row],[Số còn phải thu ĐK]]&lt;&gt;0,0,IF(Table1[[#This Row],[Phân loại]]="Bán hàng",Table1[[#This Row],[Tổng giá trị]],-Table1[[#This Row],[Tổng giá trị]]))</f>
        <v>371816</v>
      </c>
      <c r="Q3786" s="35">
        <f t="shared" si="884"/>
        <v>0</v>
      </c>
      <c r="R3786" s="7">
        <f>Table1[[#This Row],[Số còn phải thu ĐK]]+Table1[[#This Row],[Giá Trị HD sau CK]]-Table1[[#This Row],[Số tiền đã thu]]</f>
        <v>371816</v>
      </c>
      <c r="S3786" s="6">
        <f>IF(Table1[[#This Row],[Ngày hóa đơn]]&lt;&gt;"",Table1[[#This Row],[Ngày hóa đơn]],IF(Table1[[#This Row],[Ngày hạch toán]]&lt;&gt;"",Table1[[#This Row],[Ngày hạch toán]],""))</f>
        <v>46105</v>
      </c>
      <c r="T3786" s="7"/>
      <c r="U3786" s="6">
        <f>IF(Table1[[#This Row],[Ngày tính CN]]="","",S3786+T3786)</f>
        <v>46105</v>
      </c>
      <c r="V3786" s="35">
        <f ca="1">IF(Table1[[#This Row],[Hạn thanh toán]]="","",IF((U3786-NOW())&lt;0,0,(U3786-NOW())))</f>
        <v>0</v>
      </c>
      <c r="W3786" s="35"/>
      <c r="X3786" s="35">
        <f t="shared" ca="1" si="885"/>
        <v>65.490319212964096</v>
      </c>
      <c r="Y3786" s="2" t="str">
        <f t="shared" ca="1" si="886"/>
        <v>Nợ quá hạn từ 60 ngày đến 90 ngày</v>
      </c>
      <c r="Z3786" s="51">
        <f t="shared" si="887"/>
        <v>46105</v>
      </c>
      <c r="AA3786" s="51" t="str">
        <f t="shared" si="888"/>
        <v/>
      </c>
      <c r="AD3786" s="2" t="str">
        <f>VLOOKUP($A3786,MA_KH!$A:$Q,MA_KH!O$1,0)</f>
        <v>VITALMART</v>
      </c>
      <c r="AE3786" s="2" t="str">
        <f>VLOOKUP($A3786,MA_KH!$A:$Q,MA_KH!P$1,0)</f>
        <v>CÔNG TY CỔ PHẦN DỊCH VỤ THƯƠNG MẠI VITAL GO</v>
      </c>
    </row>
    <row r="3787" spans="1:31" ht="25.5" hidden="1" customHeight="1" x14ac:dyDescent="0.2">
      <c r="A3787" s="30" t="s">
        <v>23533</v>
      </c>
      <c r="B3787" s="30" t="s">
        <v>4157</v>
      </c>
      <c r="C3787" s="37">
        <v>46106</v>
      </c>
      <c r="D3787" s="30" t="s">
        <v>25838</v>
      </c>
      <c r="E3787" s="37">
        <v>46106</v>
      </c>
      <c r="F3787" s="30"/>
      <c r="G3787" s="30" t="s">
        <v>25839</v>
      </c>
      <c r="H3787" s="38">
        <v>22830</v>
      </c>
      <c r="I3787" s="67">
        <v>0</v>
      </c>
      <c r="J3787" s="38">
        <v>1826</v>
      </c>
      <c r="K3787" s="38">
        <v>24656</v>
      </c>
      <c r="L3787" s="68" t="s">
        <v>41</v>
      </c>
      <c r="O3787" s="35">
        <f>IF(Table1[[#This Row],[Phân loại]]="Tồn đầu kỳ",Table1[[#This Row],[Tổng giá trị]],0)</f>
        <v>0</v>
      </c>
      <c r="P3787" s="7">
        <f>IF(Table1[[#This Row],[Số còn phải thu ĐK]]&lt;&gt;0,0,IF(Table1[[#This Row],[Phân loại]]="Bán hàng",Table1[[#This Row],[Tổng giá trị]],-Table1[[#This Row],[Tổng giá trị]]))</f>
        <v>-24656</v>
      </c>
      <c r="Q3787" s="35">
        <f>IF(M3787&lt;&gt;"",IF(O3787&lt;&gt;0,O3787,P3787),0)</f>
        <v>0</v>
      </c>
      <c r="R3787" s="7">
        <f>Table1[[#This Row],[Số còn phải thu ĐK]]+Table1[[#This Row],[Giá Trị HD sau CK]]-Table1[[#This Row],[Số tiền đã thu]]</f>
        <v>-24656</v>
      </c>
      <c r="S3787" s="6">
        <f>IF(Table1[[#This Row],[Ngày hóa đơn]]&lt;&gt;"",Table1[[#This Row],[Ngày hóa đơn]],IF(Table1[[#This Row],[Ngày hạch toán]]&lt;&gt;"",Table1[[#This Row],[Ngày hạch toán]],""))</f>
        <v>46106</v>
      </c>
      <c r="T3787" s="7"/>
      <c r="U3787" s="6">
        <f>IF(Table1[[#This Row],[Ngày tính CN]]="","",S3787+T3787)</f>
        <v>46106</v>
      </c>
      <c r="V3787" s="35">
        <f ca="1">IF(Table1[[#This Row],[Hạn thanh toán]]="","",IF((U3787-NOW())&lt;0,0,(U3787-NOW())))</f>
        <v>0</v>
      </c>
      <c r="W3787" s="35"/>
      <c r="X3787" s="35">
        <f ca="1">IF(OR(U3787="",R3787=0),"",IF((U3787-NOW())&lt;0,-(U3787-NOW()),0))</f>
        <v>64.490319212964096</v>
      </c>
      <c r="Y3787" s="2" t="str">
        <f ca="1">IF(R3787=0,"Đã thanh toán",IF(X3787="","",IF(X3787&lt;=0,"Chưa đến hạn thanh toán",IF(X3787&lt;=30,"Nợ quá hạn 30 ngày",IF(X3787&lt;=60,"Nợ quá hạn từ 30 ngày đến 60 ngày",IF(X3787&lt;=90,"Nợ quá hạn từ 60 ngày đến 90 ngày",IF(X3787&lt;=120,"Nợ quá hạn từ 90 ngày đến 120 ngày","Nợ quá hạn hơn 120 ngày có khả năng mất thanh toán")))))))</f>
        <v>Nợ quá hạn từ 60 ngày đến 90 ngày</v>
      </c>
      <c r="Z3787" s="51">
        <f t="shared" si="887"/>
        <v>46106</v>
      </c>
      <c r="AA3787" s="51" t="str">
        <f t="shared" si="888"/>
        <v/>
      </c>
      <c r="AD3787" s="2" t="str">
        <f>VLOOKUP($A3787,MA_KH!$A:$Q,MA_KH!O$1,0)</f>
        <v>VITALMART</v>
      </c>
      <c r="AE3787" s="2" t="str">
        <f>VLOOKUP($A3787,MA_KH!$A:$Q,MA_KH!P$1,0)</f>
        <v>CÔNG TY CỔ PHẦN DỊCH VỤ THƯƠNG MẠI VITAL GO</v>
      </c>
    </row>
    <row r="3788" spans="1:31" ht="25.5" hidden="1" customHeight="1" x14ac:dyDescent="0.2">
      <c r="A3788" s="30" t="s">
        <v>23533</v>
      </c>
      <c r="B3788" s="30" t="s">
        <v>4157</v>
      </c>
      <c r="C3788" s="37">
        <v>46107</v>
      </c>
      <c r="D3788" s="30" t="s">
        <v>24606</v>
      </c>
      <c r="E3788" s="37">
        <v>46107</v>
      </c>
      <c r="F3788" s="30">
        <v>23063</v>
      </c>
      <c r="G3788" s="30" t="s">
        <v>14024</v>
      </c>
      <c r="H3788" s="38">
        <v>936847</v>
      </c>
      <c r="I3788" s="67">
        <v>0</v>
      </c>
      <c r="J3788" s="38">
        <v>74948</v>
      </c>
      <c r="K3788" s="38">
        <v>1011795</v>
      </c>
      <c r="L3788" s="7" t="s">
        <v>22849</v>
      </c>
      <c r="O3788" s="35">
        <f>IF(Table1[[#This Row],[Phân loại]]="Tồn đầu kỳ",Table1[[#This Row],[Tổng giá trị]],0)</f>
        <v>0</v>
      </c>
      <c r="P3788" s="7">
        <f>IF(Table1[[#This Row],[Số còn phải thu ĐK]]&lt;&gt;0,0,IF(Table1[[#This Row],[Phân loại]]="Bán hàng",Table1[[#This Row],[Tổng giá trị]],-Table1[[#This Row],[Tổng giá trị]]))</f>
        <v>1011795</v>
      </c>
      <c r="Q3788" s="35">
        <f t="shared" si="884"/>
        <v>0</v>
      </c>
      <c r="R3788" s="7">
        <f>Table1[[#This Row],[Số còn phải thu ĐK]]+Table1[[#This Row],[Giá Trị HD sau CK]]-Table1[[#This Row],[Số tiền đã thu]]</f>
        <v>1011795</v>
      </c>
      <c r="S3788" s="6">
        <f>IF(Table1[[#This Row],[Ngày hóa đơn]]&lt;&gt;"",Table1[[#This Row],[Ngày hóa đơn]],IF(Table1[[#This Row],[Ngày hạch toán]]&lt;&gt;"",Table1[[#This Row],[Ngày hạch toán]],""))</f>
        <v>46107</v>
      </c>
      <c r="T3788" s="7"/>
      <c r="U3788" s="6">
        <f>IF(Table1[[#This Row],[Ngày tính CN]]="","",S3788+T3788)</f>
        <v>46107</v>
      </c>
      <c r="V3788" s="35">
        <f ca="1">IF(Table1[[#This Row],[Hạn thanh toán]]="","",IF((U3788-NOW())&lt;0,0,(U3788-NOW())))</f>
        <v>0</v>
      </c>
      <c r="W3788" s="35"/>
      <c r="X3788" s="35">
        <f t="shared" ca="1" si="885"/>
        <v>63.490319212964096</v>
      </c>
      <c r="Y3788" s="2" t="str">
        <f t="shared" ca="1" si="886"/>
        <v>Nợ quá hạn từ 60 ngày đến 90 ngày</v>
      </c>
      <c r="Z3788" s="51">
        <f t="shared" si="887"/>
        <v>46107</v>
      </c>
      <c r="AA3788" s="51" t="str">
        <f t="shared" si="888"/>
        <v/>
      </c>
      <c r="AD3788" s="2" t="str">
        <f>VLOOKUP($A3788,MA_KH!$A:$Q,MA_KH!O$1,0)</f>
        <v>VITALMART</v>
      </c>
      <c r="AE3788" s="2" t="str">
        <f>VLOOKUP($A3788,MA_KH!$A:$Q,MA_KH!P$1,0)</f>
        <v>CÔNG TY CỔ PHẦN DỊCH VỤ THƯƠNG MẠI VITAL GO</v>
      </c>
    </row>
    <row r="3789" spans="1:31" ht="25.5" hidden="1" customHeight="1" x14ac:dyDescent="0.2">
      <c r="A3789" s="39" t="s">
        <v>23533</v>
      </c>
      <c r="B3789" s="39" t="s">
        <v>4157</v>
      </c>
      <c r="C3789" s="40">
        <v>46108</v>
      </c>
      <c r="D3789" s="39" t="s">
        <v>24607</v>
      </c>
      <c r="E3789" s="40">
        <v>46108</v>
      </c>
      <c r="F3789" s="39">
        <v>23097</v>
      </c>
      <c r="G3789" s="39" t="s">
        <v>4511</v>
      </c>
      <c r="H3789" s="41">
        <v>732474</v>
      </c>
      <c r="I3789" s="67">
        <v>0</v>
      </c>
      <c r="J3789" s="41">
        <v>58598</v>
      </c>
      <c r="K3789" s="41">
        <v>791072</v>
      </c>
      <c r="L3789" s="7" t="s">
        <v>22849</v>
      </c>
      <c r="O3789" s="35">
        <f>IF(Table1[[#This Row],[Phân loại]]="Tồn đầu kỳ",Table1[[#This Row],[Tổng giá trị]],0)</f>
        <v>0</v>
      </c>
      <c r="P3789" s="7">
        <f>IF(Table1[[#This Row],[Số còn phải thu ĐK]]&lt;&gt;0,0,IF(Table1[[#This Row],[Phân loại]]="Bán hàng",Table1[[#This Row],[Tổng giá trị]],-Table1[[#This Row],[Tổng giá trị]]))</f>
        <v>791072</v>
      </c>
      <c r="Q3789" s="35">
        <f t="shared" si="884"/>
        <v>0</v>
      </c>
      <c r="R3789" s="7">
        <f>Table1[[#This Row],[Số còn phải thu ĐK]]+Table1[[#This Row],[Giá Trị HD sau CK]]-Table1[[#This Row],[Số tiền đã thu]]</f>
        <v>791072</v>
      </c>
      <c r="S3789" s="6">
        <f>IF(Table1[[#This Row],[Ngày hóa đơn]]&lt;&gt;"",Table1[[#This Row],[Ngày hóa đơn]],IF(Table1[[#This Row],[Ngày hạch toán]]&lt;&gt;"",Table1[[#This Row],[Ngày hạch toán]],""))</f>
        <v>46108</v>
      </c>
      <c r="T3789" s="7"/>
      <c r="U3789" s="6">
        <f>IF(Table1[[#This Row],[Ngày tính CN]]="","",S3789+T3789)</f>
        <v>46108</v>
      </c>
      <c r="V3789" s="35">
        <f ca="1">IF(Table1[[#This Row],[Hạn thanh toán]]="","",IF((U3789-NOW())&lt;0,0,(U3789-NOW())))</f>
        <v>0</v>
      </c>
      <c r="W3789" s="35"/>
      <c r="X3789" s="35">
        <f t="shared" ca="1" si="885"/>
        <v>62.490319212964096</v>
      </c>
      <c r="Y3789" s="2" t="str">
        <f t="shared" ca="1" si="886"/>
        <v>Nợ quá hạn từ 60 ngày đến 90 ngày</v>
      </c>
      <c r="Z3789" s="51">
        <f t="shared" si="887"/>
        <v>46108</v>
      </c>
      <c r="AA3789" s="51" t="str">
        <f t="shared" si="888"/>
        <v/>
      </c>
      <c r="AD3789" s="2" t="str">
        <f>VLOOKUP($A3789,MA_KH!$A:$Q,MA_KH!O$1,0)</f>
        <v>VITALMART</v>
      </c>
      <c r="AE3789" s="2" t="str">
        <f>VLOOKUP($A3789,MA_KH!$A:$Q,MA_KH!P$1,0)</f>
        <v>CÔNG TY CỔ PHẦN DỊCH VỤ THƯƠNG MẠI VITAL GO</v>
      </c>
    </row>
    <row r="3790" spans="1:31" ht="25.5" hidden="1" customHeight="1" x14ac:dyDescent="0.2">
      <c r="A3790" s="30" t="s">
        <v>22062</v>
      </c>
      <c r="B3790" s="30" t="s">
        <v>4063</v>
      </c>
      <c r="C3790" s="37">
        <v>46083</v>
      </c>
      <c r="D3790" s="30" t="s">
        <v>24608</v>
      </c>
      <c r="E3790" s="37">
        <v>46083</v>
      </c>
      <c r="F3790" s="30">
        <v>14646</v>
      </c>
      <c r="G3790" s="30" t="s">
        <v>24609</v>
      </c>
      <c r="H3790" s="38">
        <v>596425</v>
      </c>
      <c r="I3790" s="67">
        <v>0</v>
      </c>
      <c r="J3790" s="38">
        <v>47714</v>
      </c>
      <c r="K3790" s="38">
        <v>644139</v>
      </c>
      <c r="L3790" s="7" t="s">
        <v>22849</v>
      </c>
      <c r="O3790" s="35">
        <f>IF(Table1[[#This Row],[Phân loại]]="Tồn đầu kỳ",Table1[[#This Row],[Tổng giá trị]],0)</f>
        <v>0</v>
      </c>
      <c r="P3790" s="7">
        <f>IF(Table1[[#This Row],[Số còn phải thu ĐK]]&lt;&gt;0,0,IF(Table1[[#This Row],[Phân loại]]="Bán hàng",Table1[[#This Row],[Tổng giá trị]],-Table1[[#This Row],[Tổng giá trị]]))</f>
        <v>644139</v>
      </c>
      <c r="Q3790" s="35">
        <f t="shared" ref="Q3790:Q3801" si="889">IF(M3790&lt;&gt;"",IF(O3790&lt;&gt;0,O3790,P3790),0)</f>
        <v>0</v>
      </c>
      <c r="R3790" s="7">
        <f>Table1[[#This Row],[Số còn phải thu ĐK]]+Table1[[#This Row],[Giá Trị HD sau CK]]-Table1[[#This Row],[Số tiền đã thu]]</f>
        <v>644139</v>
      </c>
      <c r="S3790" s="6">
        <f>IF(Table1[[#This Row],[Ngày hóa đơn]]&lt;&gt;"",Table1[[#This Row],[Ngày hóa đơn]],IF(Table1[[#This Row],[Ngày hạch toán]]&lt;&gt;"",Table1[[#This Row],[Ngày hạch toán]],""))</f>
        <v>46083</v>
      </c>
      <c r="T3790" s="7"/>
      <c r="U3790" s="6">
        <f>IF(Table1[[#This Row],[Ngày tính CN]]="","",S3790+T3790)</f>
        <v>46083</v>
      </c>
      <c r="V3790" s="35">
        <f ca="1">IF(Table1[[#This Row],[Hạn thanh toán]]="","",IF((U3790-NOW())&lt;0,0,(U3790-NOW())))</f>
        <v>0</v>
      </c>
      <c r="W3790" s="35"/>
      <c r="X3790" s="35">
        <f t="shared" ref="X3790:X3801" ca="1" si="890">IF(OR(U3790="",R3790=0),"",IF((U3790-NOW())&lt;0,-(U3790-NOW()),0))</f>
        <v>87.490319212964096</v>
      </c>
      <c r="Y3790" s="2" t="str">
        <f t="shared" ref="Y3790:Y3801" ca="1" si="891">IF(R3790=0,"Đã thanh toán",IF(X3790="","",IF(X3790&lt;=0,"Chưa đến hạn thanh toán",IF(X3790&lt;=30,"Nợ quá hạn 30 ngày",IF(X3790&lt;=60,"Nợ quá hạn từ 30 ngày đến 60 ngày",IF(X3790&lt;=90,"Nợ quá hạn từ 60 ngày đến 90 ngày",IF(X3790&lt;=120,"Nợ quá hạn từ 90 ngày đến 120 ngày","Nợ quá hạn hơn 120 ngày có khả năng mất thanh toán")))))))</f>
        <v>Nợ quá hạn từ 60 ngày đến 90 ngày</v>
      </c>
      <c r="Z3790" s="51">
        <f t="shared" si="887"/>
        <v>46083</v>
      </c>
      <c r="AA3790" s="51" t="str">
        <f t="shared" si="888"/>
        <v/>
      </c>
      <c r="AD3790" s="2" t="str">
        <f>VLOOKUP($A3790,MA_KH!$A:$Q,MA_KH!O$1,0)</f>
        <v>NHATMINH</v>
      </c>
      <c r="AE3790" s="2" t="str">
        <f>VLOOKUP($A3790,MA_KH!$A:$Q,MA_KH!P$1,0)</f>
        <v>CÔNG TY TNHH SẢN XUẤT THƯƠNG MẠI DỊCH VỤ NHẬT MINH BAKERY</v>
      </c>
    </row>
    <row r="3791" spans="1:31" ht="25.5" hidden="1" customHeight="1" x14ac:dyDescent="0.2">
      <c r="A3791" s="30" t="s">
        <v>22082</v>
      </c>
      <c r="B3791" s="30" t="s">
        <v>11888</v>
      </c>
      <c r="C3791" s="37">
        <v>46083</v>
      </c>
      <c r="D3791" s="30" t="s">
        <v>24610</v>
      </c>
      <c r="E3791" s="37">
        <v>46083</v>
      </c>
      <c r="F3791" s="30"/>
      <c r="G3791" s="30" t="s">
        <v>24611</v>
      </c>
      <c r="H3791" s="38">
        <v>370801</v>
      </c>
      <c r="I3791" s="67">
        <v>0</v>
      </c>
      <c r="J3791" s="38">
        <v>29664</v>
      </c>
      <c r="K3791" s="38">
        <v>400465</v>
      </c>
      <c r="L3791" s="68" t="s">
        <v>41</v>
      </c>
      <c r="O3791" s="35">
        <f>IF(Table1[[#This Row],[Phân loại]]="Tồn đầu kỳ",Table1[[#This Row],[Tổng giá trị]],0)</f>
        <v>0</v>
      </c>
      <c r="P3791" s="7">
        <f>IF(Table1[[#This Row],[Số còn phải thu ĐK]]&lt;&gt;0,0,IF(Table1[[#This Row],[Phân loại]]="Bán hàng",Table1[[#This Row],[Tổng giá trị]],-Table1[[#This Row],[Tổng giá trị]]))</f>
        <v>-400465</v>
      </c>
      <c r="Q3791" s="35">
        <f t="shared" si="889"/>
        <v>0</v>
      </c>
      <c r="R3791" s="7">
        <f>Table1[[#This Row],[Số còn phải thu ĐK]]+Table1[[#This Row],[Giá Trị HD sau CK]]-Table1[[#This Row],[Số tiền đã thu]]</f>
        <v>-400465</v>
      </c>
      <c r="S3791" s="6">
        <f>IF(Table1[[#This Row],[Ngày hóa đơn]]&lt;&gt;"",Table1[[#This Row],[Ngày hóa đơn]],IF(Table1[[#This Row],[Ngày hạch toán]]&lt;&gt;"",Table1[[#This Row],[Ngày hạch toán]],""))</f>
        <v>46083</v>
      </c>
      <c r="T3791" s="7"/>
      <c r="U3791" s="6">
        <f>IF(Table1[[#This Row],[Ngày tính CN]]="","",S3791+T3791)</f>
        <v>46083</v>
      </c>
      <c r="V3791" s="35">
        <f ca="1">IF(Table1[[#This Row],[Hạn thanh toán]]="","",IF((U3791-NOW())&lt;0,0,(U3791-NOW())))</f>
        <v>0</v>
      </c>
      <c r="W3791" s="35"/>
      <c r="X3791" s="35">
        <f t="shared" ca="1" si="890"/>
        <v>87.490319212964096</v>
      </c>
      <c r="Y3791" s="2" t="str">
        <f t="shared" ca="1" si="891"/>
        <v>Nợ quá hạn từ 60 ngày đến 90 ngày</v>
      </c>
      <c r="Z3791" s="51">
        <f t="shared" si="887"/>
        <v>46083</v>
      </c>
      <c r="AA3791" s="51" t="str">
        <f t="shared" si="888"/>
        <v/>
      </c>
      <c r="AD3791" s="2" t="str">
        <f>VLOOKUP($A3791,MA_KH!$A:$Q,MA_KH!O$1,0)</f>
        <v>NHATMINH</v>
      </c>
      <c r="AE3791" s="2" t="str">
        <f>VLOOKUP($A3791,MA_KH!$A:$Q,MA_KH!P$1,0)</f>
        <v>CÔNG TY TNHH SẢN XUẤT THƯƠNG MẠI DỊCH VỤ NHẬT MINH BAKERY</v>
      </c>
    </row>
    <row r="3792" spans="1:31" ht="25.5" hidden="1" customHeight="1" x14ac:dyDescent="0.2">
      <c r="A3792" s="30" t="s">
        <v>22068</v>
      </c>
      <c r="B3792" s="30" t="s">
        <v>11911</v>
      </c>
      <c r="C3792" s="37">
        <v>46083</v>
      </c>
      <c r="D3792" s="30" t="s">
        <v>24612</v>
      </c>
      <c r="E3792" s="37">
        <v>46083</v>
      </c>
      <c r="F3792" s="30"/>
      <c r="G3792" s="30" t="s">
        <v>24613</v>
      </c>
      <c r="H3792" s="38">
        <v>141900</v>
      </c>
      <c r="I3792" s="67">
        <v>0</v>
      </c>
      <c r="J3792" s="38">
        <v>11352</v>
      </c>
      <c r="K3792" s="38">
        <v>153252</v>
      </c>
      <c r="L3792" s="68" t="s">
        <v>41</v>
      </c>
      <c r="O3792" s="35">
        <f>IF(Table1[[#This Row],[Phân loại]]="Tồn đầu kỳ",Table1[[#This Row],[Tổng giá trị]],0)</f>
        <v>0</v>
      </c>
      <c r="P3792" s="7">
        <f>IF(Table1[[#This Row],[Số còn phải thu ĐK]]&lt;&gt;0,0,IF(Table1[[#This Row],[Phân loại]]="Bán hàng",Table1[[#This Row],[Tổng giá trị]],-Table1[[#This Row],[Tổng giá trị]]))</f>
        <v>-153252</v>
      </c>
      <c r="Q3792" s="35">
        <f t="shared" si="889"/>
        <v>0</v>
      </c>
      <c r="R3792" s="7">
        <f>Table1[[#This Row],[Số còn phải thu ĐK]]+Table1[[#This Row],[Giá Trị HD sau CK]]-Table1[[#This Row],[Số tiền đã thu]]</f>
        <v>-153252</v>
      </c>
      <c r="S3792" s="6">
        <f>IF(Table1[[#This Row],[Ngày hóa đơn]]&lt;&gt;"",Table1[[#This Row],[Ngày hóa đơn]],IF(Table1[[#This Row],[Ngày hạch toán]]&lt;&gt;"",Table1[[#This Row],[Ngày hạch toán]],""))</f>
        <v>46083</v>
      </c>
      <c r="T3792" s="7"/>
      <c r="U3792" s="6">
        <f>IF(Table1[[#This Row],[Ngày tính CN]]="","",S3792+T3792)</f>
        <v>46083</v>
      </c>
      <c r="V3792" s="35">
        <f ca="1">IF(Table1[[#This Row],[Hạn thanh toán]]="","",IF((U3792-NOW())&lt;0,0,(U3792-NOW())))</f>
        <v>0</v>
      </c>
      <c r="W3792" s="35"/>
      <c r="X3792" s="35">
        <f t="shared" ca="1" si="890"/>
        <v>87.490319212964096</v>
      </c>
      <c r="Y3792" s="2" t="str">
        <f t="shared" ca="1" si="891"/>
        <v>Nợ quá hạn từ 60 ngày đến 90 ngày</v>
      </c>
      <c r="Z3792" s="51">
        <f t="shared" si="887"/>
        <v>46083</v>
      </c>
      <c r="AA3792" s="51" t="str">
        <f t="shared" si="888"/>
        <v/>
      </c>
      <c r="AD3792" s="2" t="str">
        <f>VLOOKUP($A3792,MA_KH!$A:$Q,MA_KH!O$1,0)</f>
        <v>NHATMINH</v>
      </c>
      <c r="AE3792" s="2" t="str">
        <f>VLOOKUP($A3792,MA_KH!$A:$Q,MA_KH!P$1,0)</f>
        <v>CÔNG TY TNHH SẢN XUẤT THƯƠNG MẠI DỊCH VỤ NHẬT MINH BAKERY</v>
      </c>
    </row>
    <row r="3793" spans="1:31" ht="25.5" hidden="1" customHeight="1" x14ac:dyDescent="0.2">
      <c r="A3793" s="30" t="s">
        <v>22062</v>
      </c>
      <c r="B3793" s="30" t="s">
        <v>4063</v>
      </c>
      <c r="C3793" s="37">
        <v>46091</v>
      </c>
      <c r="D3793" s="30" t="s">
        <v>24614</v>
      </c>
      <c r="E3793" s="37">
        <v>46091</v>
      </c>
      <c r="F3793" s="30">
        <v>17267</v>
      </c>
      <c r="G3793" s="30" t="s">
        <v>24615</v>
      </c>
      <c r="H3793" s="38">
        <v>733081</v>
      </c>
      <c r="I3793" s="67">
        <v>0</v>
      </c>
      <c r="J3793" s="38">
        <v>58646</v>
      </c>
      <c r="K3793" s="38">
        <v>791727</v>
      </c>
      <c r="L3793" s="7" t="s">
        <v>22849</v>
      </c>
      <c r="O3793" s="35">
        <f>IF(Table1[[#This Row],[Phân loại]]="Tồn đầu kỳ",Table1[[#This Row],[Tổng giá trị]],0)</f>
        <v>0</v>
      </c>
      <c r="P3793" s="7">
        <f>IF(Table1[[#This Row],[Số còn phải thu ĐK]]&lt;&gt;0,0,IF(Table1[[#This Row],[Phân loại]]="Bán hàng",Table1[[#This Row],[Tổng giá trị]],-Table1[[#This Row],[Tổng giá trị]]))</f>
        <v>791727</v>
      </c>
      <c r="Q3793" s="35">
        <f t="shared" si="889"/>
        <v>0</v>
      </c>
      <c r="R3793" s="7">
        <f>Table1[[#This Row],[Số còn phải thu ĐK]]+Table1[[#This Row],[Giá Trị HD sau CK]]-Table1[[#This Row],[Số tiền đã thu]]</f>
        <v>791727</v>
      </c>
      <c r="S3793" s="6">
        <f>IF(Table1[[#This Row],[Ngày hóa đơn]]&lt;&gt;"",Table1[[#This Row],[Ngày hóa đơn]],IF(Table1[[#This Row],[Ngày hạch toán]]&lt;&gt;"",Table1[[#This Row],[Ngày hạch toán]],""))</f>
        <v>46091</v>
      </c>
      <c r="T3793" s="7"/>
      <c r="U3793" s="6">
        <f>IF(Table1[[#This Row],[Ngày tính CN]]="","",S3793+T3793)</f>
        <v>46091</v>
      </c>
      <c r="V3793" s="35">
        <f ca="1">IF(Table1[[#This Row],[Hạn thanh toán]]="","",IF((U3793-NOW())&lt;0,0,(U3793-NOW())))</f>
        <v>0</v>
      </c>
      <c r="W3793" s="35"/>
      <c r="X3793" s="35">
        <f t="shared" ca="1" si="890"/>
        <v>79.490319212964096</v>
      </c>
      <c r="Y3793" s="2" t="str">
        <f t="shared" ca="1" si="891"/>
        <v>Nợ quá hạn từ 60 ngày đến 90 ngày</v>
      </c>
      <c r="Z3793" s="51">
        <f t="shared" si="887"/>
        <v>46091</v>
      </c>
      <c r="AA3793" s="51" t="str">
        <f t="shared" si="888"/>
        <v/>
      </c>
      <c r="AD3793" s="2" t="str">
        <f>VLOOKUP($A3793,MA_KH!$A:$Q,MA_KH!O$1,0)</f>
        <v>NHATMINH</v>
      </c>
      <c r="AE3793" s="2" t="str">
        <f>VLOOKUP($A3793,MA_KH!$A:$Q,MA_KH!P$1,0)</f>
        <v>CÔNG TY TNHH SẢN XUẤT THƯƠNG MẠI DỊCH VỤ NHẬT MINH BAKERY</v>
      </c>
    </row>
    <row r="3794" spans="1:31" ht="25.5" hidden="1" customHeight="1" x14ac:dyDescent="0.2">
      <c r="A3794" s="30" t="s">
        <v>22062</v>
      </c>
      <c r="B3794" s="30" t="s">
        <v>4063</v>
      </c>
      <c r="C3794" s="37">
        <v>46093</v>
      </c>
      <c r="D3794" s="30" t="s">
        <v>24616</v>
      </c>
      <c r="E3794" s="37">
        <v>46093</v>
      </c>
      <c r="F3794" s="30">
        <v>18447</v>
      </c>
      <c r="G3794" s="30" t="s">
        <v>24617</v>
      </c>
      <c r="H3794" s="38">
        <v>842429</v>
      </c>
      <c r="I3794" s="67">
        <v>0</v>
      </c>
      <c r="J3794" s="38">
        <v>67394</v>
      </c>
      <c r="K3794" s="38">
        <v>909823</v>
      </c>
      <c r="L3794" s="7" t="s">
        <v>22849</v>
      </c>
      <c r="O3794" s="35">
        <f>IF(Table1[[#This Row],[Phân loại]]="Tồn đầu kỳ",Table1[[#This Row],[Tổng giá trị]],0)</f>
        <v>0</v>
      </c>
      <c r="P3794" s="7">
        <f>IF(Table1[[#This Row],[Số còn phải thu ĐK]]&lt;&gt;0,0,IF(Table1[[#This Row],[Phân loại]]="Bán hàng",Table1[[#This Row],[Tổng giá trị]],-Table1[[#This Row],[Tổng giá trị]]))</f>
        <v>909823</v>
      </c>
      <c r="Q3794" s="35">
        <f t="shared" si="889"/>
        <v>0</v>
      </c>
      <c r="R3794" s="7">
        <f>Table1[[#This Row],[Số còn phải thu ĐK]]+Table1[[#This Row],[Giá Trị HD sau CK]]-Table1[[#This Row],[Số tiền đã thu]]</f>
        <v>909823</v>
      </c>
      <c r="S3794" s="6">
        <f>IF(Table1[[#This Row],[Ngày hóa đơn]]&lt;&gt;"",Table1[[#This Row],[Ngày hóa đơn]],IF(Table1[[#This Row],[Ngày hạch toán]]&lt;&gt;"",Table1[[#This Row],[Ngày hạch toán]],""))</f>
        <v>46093</v>
      </c>
      <c r="T3794" s="7"/>
      <c r="U3794" s="6">
        <f>IF(Table1[[#This Row],[Ngày tính CN]]="","",S3794+T3794)</f>
        <v>46093</v>
      </c>
      <c r="V3794" s="35">
        <f ca="1">IF(Table1[[#This Row],[Hạn thanh toán]]="","",IF((U3794-NOW())&lt;0,0,(U3794-NOW())))</f>
        <v>0</v>
      </c>
      <c r="W3794" s="35"/>
      <c r="X3794" s="35">
        <f t="shared" ca="1" si="890"/>
        <v>77.490319212964096</v>
      </c>
      <c r="Y3794" s="2" t="str">
        <f t="shared" ca="1" si="891"/>
        <v>Nợ quá hạn từ 60 ngày đến 90 ngày</v>
      </c>
      <c r="Z3794" s="51">
        <f t="shared" si="887"/>
        <v>46093</v>
      </c>
      <c r="AA3794" s="51" t="str">
        <f t="shared" si="888"/>
        <v/>
      </c>
      <c r="AD3794" s="2" t="str">
        <f>VLOOKUP($A3794,MA_KH!$A:$Q,MA_KH!O$1,0)</f>
        <v>NHATMINH</v>
      </c>
      <c r="AE3794" s="2" t="str">
        <f>VLOOKUP($A3794,MA_KH!$A:$Q,MA_KH!P$1,0)</f>
        <v>CÔNG TY TNHH SẢN XUẤT THƯƠNG MẠI DỊCH VỤ NHẬT MINH BAKERY</v>
      </c>
    </row>
    <row r="3795" spans="1:31" ht="25.5" hidden="1" customHeight="1" x14ac:dyDescent="0.2">
      <c r="A3795" s="30" t="s">
        <v>22062</v>
      </c>
      <c r="B3795" s="30" t="s">
        <v>4063</v>
      </c>
      <c r="C3795" s="37">
        <v>46093</v>
      </c>
      <c r="D3795" s="30" t="s">
        <v>24618</v>
      </c>
      <c r="E3795" s="37">
        <v>46093</v>
      </c>
      <c r="F3795" s="30">
        <v>18456</v>
      </c>
      <c r="G3795" s="30" t="s">
        <v>24619</v>
      </c>
      <c r="H3795" s="38">
        <v>358418</v>
      </c>
      <c r="I3795" s="67">
        <v>0</v>
      </c>
      <c r="J3795" s="38">
        <v>28673</v>
      </c>
      <c r="K3795" s="38">
        <v>387091</v>
      </c>
      <c r="L3795" s="7" t="s">
        <v>22849</v>
      </c>
      <c r="O3795" s="35">
        <f>IF(Table1[[#This Row],[Phân loại]]="Tồn đầu kỳ",Table1[[#This Row],[Tổng giá trị]],0)</f>
        <v>0</v>
      </c>
      <c r="P3795" s="7">
        <f>IF(Table1[[#This Row],[Số còn phải thu ĐK]]&lt;&gt;0,0,IF(Table1[[#This Row],[Phân loại]]="Bán hàng",Table1[[#This Row],[Tổng giá trị]],-Table1[[#This Row],[Tổng giá trị]]))</f>
        <v>387091</v>
      </c>
      <c r="Q3795" s="35">
        <f t="shared" si="889"/>
        <v>0</v>
      </c>
      <c r="R3795" s="7">
        <f>Table1[[#This Row],[Số còn phải thu ĐK]]+Table1[[#This Row],[Giá Trị HD sau CK]]-Table1[[#This Row],[Số tiền đã thu]]</f>
        <v>387091</v>
      </c>
      <c r="S3795" s="6">
        <f>IF(Table1[[#This Row],[Ngày hóa đơn]]&lt;&gt;"",Table1[[#This Row],[Ngày hóa đơn]],IF(Table1[[#This Row],[Ngày hạch toán]]&lt;&gt;"",Table1[[#This Row],[Ngày hạch toán]],""))</f>
        <v>46093</v>
      </c>
      <c r="T3795" s="7"/>
      <c r="U3795" s="6">
        <f>IF(Table1[[#This Row],[Ngày tính CN]]="","",S3795+T3795)</f>
        <v>46093</v>
      </c>
      <c r="V3795" s="35">
        <f ca="1">IF(Table1[[#This Row],[Hạn thanh toán]]="","",IF((U3795-NOW())&lt;0,0,(U3795-NOW())))</f>
        <v>0</v>
      </c>
      <c r="W3795" s="35"/>
      <c r="X3795" s="35">
        <f t="shared" ca="1" si="890"/>
        <v>77.490319212964096</v>
      </c>
      <c r="Y3795" s="2" t="str">
        <f t="shared" ca="1" si="891"/>
        <v>Nợ quá hạn từ 60 ngày đến 90 ngày</v>
      </c>
      <c r="Z3795" s="51">
        <f t="shared" si="887"/>
        <v>46093</v>
      </c>
      <c r="AA3795" s="51" t="str">
        <f t="shared" si="888"/>
        <v/>
      </c>
      <c r="AD3795" s="2" t="str">
        <f>VLOOKUP($A3795,MA_KH!$A:$Q,MA_KH!O$1,0)</f>
        <v>NHATMINH</v>
      </c>
      <c r="AE3795" s="2" t="str">
        <f>VLOOKUP($A3795,MA_KH!$A:$Q,MA_KH!P$1,0)</f>
        <v>CÔNG TY TNHH SẢN XUẤT THƯƠNG MẠI DỊCH VỤ NHẬT MINH BAKERY</v>
      </c>
    </row>
    <row r="3796" spans="1:31" ht="25.5" hidden="1" customHeight="1" x14ac:dyDescent="0.2">
      <c r="A3796" s="30" t="s">
        <v>22062</v>
      </c>
      <c r="B3796" s="30" t="s">
        <v>4063</v>
      </c>
      <c r="C3796" s="37">
        <v>46098</v>
      </c>
      <c r="D3796" s="30" t="s">
        <v>24620</v>
      </c>
      <c r="E3796" s="37">
        <v>46098</v>
      </c>
      <c r="F3796" s="30">
        <v>19193</v>
      </c>
      <c r="G3796" s="30" t="s">
        <v>24621</v>
      </c>
      <c r="H3796" s="38">
        <v>1027053</v>
      </c>
      <c r="I3796" s="67">
        <v>0</v>
      </c>
      <c r="J3796" s="38">
        <v>82164</v>
      </c>
      <c r="K3796" s="38">
        <v>1109217</v>
      </c>
      <c r="L3796" s="7" t="s">
        <v>22849</v>
      </c>
      <c r="O3796" s="35">
        <f>IF(Table1[[#This Row],[Phân loại]]="Tồn đầu kỳ",Table1[[#This Row],[Tổng giá trị]],0)</f>
        <v>0</v>
      </c>
      <c r="P3796" s="7">
        <f>IF(Table1[[#This Row],[Số còn phải thu ĐK]]&lt;&gt;0,0,IF(Table1[[#This Row],[Phân loại]]="Bán hàng",Table1[[#This Row],[Tổng giá trị]],-Table1[[#This Row],[Tổng giá trị]]))</f>
        <v>1109217</v>
      </c>
      <c r="Q3796" s="35">
        <f t="shared" si="889"/>
        <v>0</v>
      </c>
      <c r="R3796" s="7">
        <f>Table1[[#This Row],[Số còn phải thu ĐK]]+Table1[[#This Row],[Giá Trị HD sau CK]]-Table1[[#This Row],[Số tiền đã thu]]</f>
        <v>1109217</v>
      </c>
      <c r="S3796" s="6">
        <f>IF(Table1[[#This Row],[Ngày hóa đơn]]&lt;&gt;"",Table1[[#This Row],[Ngày hóa đơn]],IF(Table1[[#This Row],[Ngày hạch toán]]&lt;&gt;"",Table1[[#This Row],[Ngày hạch toán]],""))</f>
        <v>46098</v>
      </c>
      <c r="T3796" s="7"/>
      <c r="U3796" s="6">
        <f>IF(Table1[[#This Row],[Ngày tính CN]]="","",S3796+T3796)</f>
        <v>46098</v>
      </c>
      <c r="V3796" s="35">
        <f ca="1">IF(Table1[[#This Row],[Hạn thanh toán]]="","",IF((U3796-NOW())&lt;0,0,(U3796-NOW())))</f>
        <v>0</v>
      </c>
      <c r="W3796" s="35"/>
      <c r="X3796" s="35">
        <f t="shared" ca="1" si="890"/>
        <v>72.490319212964096</v>
      </c>
      <c r="Y3796" s="2" t="str">
        <f t="shared" ca="1" si="891"/>
        <v>Nợ quá hạn từ 60 ngày đến 90 ngày</v>
      </c>
      <c r="Z3796" s="51">
        <f t="shared" si="887"/>
        <v>46098</v>
      </c>
      <c r="AA3796" s="51" t="str">
        <f t="shared" si="888"/>
        <v/>
      </c>
      <c r="AD3796" s="2" t="str">
        <f>VLOOKUP($A3796,MA_KH!$A:$Q,MA_KH!O$1,0)</f>
        <v>NHATMINH</v>
      </c>
      <c r="AE3796" s="2" t="str">
        <f>VLOOKUP($A3796,MA_KH!$A:$Q,MA_KH!P$1,0)</f>
        <v>CÔNG TY TNHH SẢN XUẤT THƯƠNG MẠI DỊCH VỤ NHẬT MINH BAKERY</v>
      </c>
    </row>
    <row r="3797" spans="1:31" ht="25.5" hidden="1" customHeight="1" x14ac:dyDescent="0.2">
      <c r="A3797" s="30" t="s">
        <v>22074</v>
      </c>
      <c r="B3797" s="30" t="s">
        <v>11872</v>
      </c>
      <c r="C3797" s="37">
        <v>46101</v>
      </c>
      <c r="D3797" s="30" t="s">
        <v>24622</v>
      </c>
      <c r="E3797" s="37">
        <v>46101</v>
      </c>
      <c r="F3797" s="30"/>
      <c r="G3797" s="30" t="s">
        <v>24623</v>
      </c>
      <c r="H3797" s="38">
        <v>760820</v>
      </c>
      <c r="I3797" s="67">
        <v>0</v>
      </c>
      <c r="J3797" s="38">
        <v>60866</v>
      </c>
      <c r="K3797" s="38">
        <v>821686</v>
      </c>
      <c r="L3797" s="68" t="s">
        <v>41</v>
      </c>
      <c r="O3797" s="35">
        <f>IF(Table1[[#This Row],[Phân loại]]="Tồn đầu kỳ",Table1[[#This Row],[Tổng giá trị]],0)</f>
        <v>0</v>
      </c>
      <c r="P3797" s="7">
        <f>IF(Table1[[#This Row],[Số còn phải thu ĐK]]&lt;&gt;0,0,IF(Table1[[#This Row],[Phân loại]]="Bán hàng",Table1[[#This Row],[Tổng giá trị]],-Table1[[#This Row],[Tổng giá trị]]))</f>
        <v>-821686</v>
      </c>
      <c r="Q3797" s="35">
        <f t="shared" si="889"/>
        <v>0</v>
      </c>
      <c r="R3797" s="7">
        <f>Table1[[#This Row],[Số còn phải thu ĐK]]+Table1[[#This Row],[Giá Trị HD sau CK]]-Table1[[#This Row],[Số tiền đã thu]]</f>
        <v>-821686</v>
      </c>
      <c r="S3797" s="6">
        <f>IF(Table1[[#This Row],[Ngày hóa đơn]]&lt;&gt;"",Table1[[#This Row],[Ngày hóa đơn]],IF(Table1[[#This Row],[Ngày hạch toán]]&lt;&gt;"",Table1[[#This Row],[Ngày hạch toán]],""))</f>
        <v>46101</v>
      </c>
      <c r="T3797" s="7"/>
      <c r="U3797" s="6">
        <f>IF(Table1[[#This Row],[Ngày tính CN]]="","",S3797+T3797)</f>
        <v>46101</v>
      </c>
      <c r="V3797" s="35">
        <f ca="1">IF(Table1[[#This Row],[Hạn thanh toán]]="","",IF((U3797-NOW())&lt;0,0,(U3797-NOW())))</f>
        <v>0</v>
      </c>
      <c r="W3797" s="35"/>
      <c r="X3797" s="35">
        <f t="shared" ca="1" si="890"/>
        <v>69.490319212964096</v>
      </c>
      <c r="Y3797" s="2" t="str">
        <f t="shared" ca="1" si="891"/>
        <v>Nợ quá hạn từ 60 ngày đến 90 ngày</v>
      </c>
      <c r="Z3797" s="51">
        <f t="shared" si="887"/>
        <v>46101</v>
      </c>
      <c r="AA3797" s="51" t="str">
        <f t="shared" si="888"/>
        <v/>
      </c>
      <c r="AD3797" s="2" t="str">
        <f>VLOOKUP($A3797,MA_KH!$A:$Q,MA_KH!O$1,0)</f>
        <v>NHATMINH</v>
      </c>
      <c r="AE3797" s="2" t="str">
        <f>VLOOKUP($A3797,MA_KH!$A:$Q,MA_KH!P$1,0)</f>
        <v>CÔNG TY TNHH SẢN XUẤT THƯƠNG MẠI DỊCH VỤ NHẬT MINH BAKERY</v>
      </c>
    </row>
    <row r="3798" spans="1:31" ht="25.5" hidden="1" customHeight="1" x14ac:dyDescent="0.2">
      <c r="A3798" s="30" t="s">
        <v>22062</v>
      </c>
      <c r="B3798" s="30" t="s">
        <v>4063</v>
      </c>
      <c r="C3798" s="37">
        <v>46102</v>
      </c>
      <c r="D3798" s="30" t="s">
        <v>24624</v>
      </c>
      <c r="E3798" s="37">
        <v>46102</v>
      </c>
      <c r="F3798" s="30">
        <v>21533</v>
      </c>
      <c r="G3798" s="30" t="s">
        <v>24625</v>
      </c>
      <c r="H3798" s="38">
        <v>651672</v>
      </c>
      <c r="I3798" s="67">
        <v>0</v>
      </c>
      <c r="J3798" s="38">
        <v>52134</v>
      </c>
      <c r="K3798" s="38">
        <v>703806</v>
      </c>
      <c r="L3798" s="7" t="s">
        <v>22849</v>
      </c>
      <c r="O3798" s="35">
        <f>IF(Table1[[#This Row],[Phân loại]]="Tồn đầu kỳ",Table1[[#This Row],[Tổng giá trị]],0)</f>
        <v>0</v>
      </c>
      <c r="P3798" s="7">
        <f>IF(Table1[[#This Row],[Số còn phải thu ĐK]]&lt;&gt;0,0,IF(Table1[[#This Row],[Phân loại]]="Bán hàng",Table1[[#This Row],[Tổng giá trị]],-Table1[[#This Row],[Tổng giá trị]]))</f>
        <v>703806</v>
      </c>
      <c r="Q3798" s="35">
        <f t="shared" si="889"/>
        <v>0</v>
      </c>
      <c r="R3798" s="7">
        <f>Table1[[#This Row],[Số còn phải thu ĐK]]+Table1[[#This Row],[Giá Trị HD sau CK]]-Table1[[#This Row],[Số tiền đã thu]]</f>
        <v>703806</v>
      </c>
      <c r="S3798" s="6">
        <f>IF(Table1[[#This Row],[Ngày hóa đơn]]&lt;&gt;"",Table1[[#This Row],[Ngày hóa đơn]],IF(Table1[[#This Row],[Ngày hạch toán]]&lt;&gt;"",Table1[[#This Row],[Ngày hạch toán]],""))</f>
        <v>46102</v>
      </c>
      <c r="T3798" s="7"/>
      <c r="U3798" s="6">
        <f>IF(Table1[[#This Row],[Ngày tính CN]]="","",S3798+T3798)</f>
        <v>46102</v>
      </c>
      <c r="V3798" s="35">
        <f ca="1">IF(Table1[[#This Row],[Hạn thanh toán]]="","",IF((U3798-NOW())&lt;0,0,(U3798-NOW())))</f>
        <v>0</v>
      </c>
      <c r="W3798" s="35"/>
      <c r="X3798" s="35">
        <f t="shared" ca="1" si="890"/>
        <v>68.490319212964096</v>
      </c>
      <c r="Y3798" s="2" t="str">
        <f t="shared" ca="1" si="891"/>
        <v>Nợ quá hạn từ 60 ngày đến 90 ngày</v>
      </c>
      <c r="Z3798" s="51">
        <f t="shared" si="887"/>
        <v>46102</v>
      </c>
      <c r="AA3798" s="51" t="str">
        <f t="shared" si="888"/>
        <v/>
      </c>
      <c r="AD3798" s="2" t="str">
        <f>VLOOKUP($A3798,MA_KH!$A:$Q,MA_KH!O$1,0)</f>
        <v>NHATMINH</v>
      </c>
      <c r="AE3798" s="2" t="str">
        <f>VLOOKUP($A3798,MA_KH!$A:$Q,MA_KH!P$1,0)</f>
        <v>CÔNG TY TNHH SẢN XUẤT THƯƠNG MẠI DỊCH VỤ NHẬT MINH BAKERY</v>
      </c>
    </row>
    <row r="3799" spans="1:31" ht="25.5" hidden="1" customHeight="1" x14ac:dyDescent="0.2">
      <c r="A3799" s="30" t="s">
        <v>22062</v>
      </c>
      <c r="B3799" s="30" t="s">
        <v>4063</v>
      </c>
      <c r="C3799" s="37">
        <v>46102</v>
      </c>
      <c r="D3799" s="30" t="s">
        <v>24626</v>
      </c>
      <c r="E3799" s="37">
        <v>46102</v>
      </c>
      <c r="F3799" s="30">
        <v>21544</v>
      </c>
      <c r="G3799" s="30" t="s">
        <v>24627</v>
      </c>
      <c r="H3799" s="38">
        <v>930389</v>
      </c>
      <c r="I3799" s="67">
        <v>0</v>
      </c>
      <c r="J3799" s="38">
        <v>74431</v>
      </c>
      <c r="K3799" s="38">
        <v>1004820</v>
      </c>
      <c r="L3799" s="7" t="s">
        <v>22849</v>
      </c>
      <c r="O3799" s="35">
        <f>IF(Table1[[#This Row],[Phân loại]]="Tồn đầu kỳ",Table1[[#This Row],[Tổng giá trị]],0)</f>
        <v>0</v>
      </c>
      <c r="P3799" s="7">
        <f>IF(Table1[[#This Row],[Số còn phải thu ĐK]]&lt;&gt;0,0,IF(Table1[[#This Row],[Phân loại]]="Bán hàng",Table1[[#This Row],[Tổng giá trị]],-Table1[[#This Row],[Tổng giá trị]]))</f>
        <v>1004820</v>
      </c>
      <c r="Q3799" s="35">
        <f t="shared" si="889"/>
        <v>0</v>
      </c>
      <c r="R3799" s="7">
        <f>Table1[[#This Row],[Số còn phải thu ĐK]]+Table1[[#This Row],[Giá Trị HD sau CK]]-Table1[[#This Row],[Số tiền đã thu]]</f>
        <v>1004820</v>
      </c>
      <c r="S3799" s="6">
        <f>IF(Table1[[#This Row],[Ngày hóa đơn]]&lt;&gt;"",Table1[[#This Row],[Ngày hóa đơn]],IF(Table1[[#This Row],[Ngày hạch toán]]&lt;&gt;"",Table1[[#This Row],[Ngày hạch toán]],""))</f>
        <v>46102</v>
      </c>
      <c r="T3799" s="7"/>
      <c r="U3799" s="6">
        <f>IF(Table1[[#This Row],[Ngày tính CN]]="","",S3799+T3799)</f>
        <v>46102</v>
      </c>
      <c r="V3799" s="35">
        <f ca="1">IF(Table1[[#This Row],[Hạn thanh toán]]="","",IF((U3799-NOW())&lt;0,0,(U3799-NOW())))</f>
        <v>0</v>
      </c>
      <c r="W3799" s="35"/>
      <c r="X3799" s="35">
        <f t="shared" ca="1" si="890"/>
        <v>68.490319212964096</v>
      </c>
      <c r="Y3799" s="2" t="str">
        <f t="shared" ca="1" si="891"/>
        <v>Nợ quá hạn từ 60 ngày đến 90 ngày</v>
      </c>
      <c r="Z3799" s="51">
        <f t="shared" si="887"/>
        <v>46102</v>
      </c>
      <c r="AA3799" s="51" t="str">
        <f t="shared" si="888"/>
        <v/>
      </c>
      <c r="AD3799" s="2" t="str">
        <f>VLOOKUP($A3799,MA_KH!$A:$Q,MA_KH!O$1,0)</f>
        <v>NHATMINH</v>
      </c>
      <c r="AE3799" s="2" t="str">
        <f>VLOOKUP($A3799,MA_KH!$A:$Q,MA_KH!P$1,0)</f>
        <v>CÔNG TY TNHH SẢN XUẤT THƯƠNG MẠI DỊCH VỤ NHẬT MINH BAKERY</v>
      </c>
    </row>
    <row r="3800" spans="1:31" ht="25.5" hidden="1" customHeight="1" x14ac:dyDescent="0.2">
      <c r="A3800" s="30" t="s">
        <v>22062</v>
      </c>
      <c r="B3800" s="30" t="s">
        <v>4063</v>
      </c>
      <c r="C3800" s="37">
        <v>46108</v>
      </c>
      <c r="D3800" s="30" t="s">
        <v>24628</v>
      </c>
      <c r="E3800" s="37">
        <v>46108</v>
      </c>
      <c r="F3800" s="30">
        <v>23083</v>
      </c>
      <c r="G3800" s="30" t="s">
        <v>24629</v>
      </c>
      <c r="H3800" s="38">
        <v>467521</v>
      </c>
      <c r="I3800" s="67">
        <v>0</v>
      </c>
      <c r="J3800" s="38">
        <v>37402</v>
      </c>
      <c r="K3800" s="38">
        <v>504923</v>
      </c>
      <c r="L3800" s="7" t="s">
        <v>22849</v>
      </c>
      <c r="O3800" s="35">
        <f>IF(Table1[[#This Row],[Phân loại]]="Tồn đầu kỳ",Table1[[#This Row],[Tổng giá trị]],0)</f>
        <v>0</v>
      </c>
      <c r="P3800" s="7">
        <f>IF(Table1[[#This Row],[Số còn phải thu ĐK]]&lt;&gt;0,0,IF(Table1[[#This Row],[Phân loại]]="Bán hàng",Table1[[#This Row],[Tổng giá trị]],-Table1[[#This Row],[Tổng giá trị]]))</f>
        <v>504923</v>
      </c>
      <c r="Q3800" s="35">
        <f t="shared" si="889"/>
        <v>0</v>
      </c>
      <c r="R3800" s="7">
        <f>Table1[[#This Row],[Số còn phải thu ĐK]]+Table1[[#This Row],[Giá Trị HD sau CK]]-Table1[[#This Row],[Số tiền đã thu]]</f>
        <v>504923</v>
      </c>
      <c r="S3800" s="6">
        <f>IF(Table1[[#This Row],[Ngày hóa đơn]]&lt;&gt;"",Table1[[#This Row],[Ngày hóa đơn]],IF(Table1[[#This Row],[Ngày hạch toán]]&lt;&gt;"",Table1[[#This Row],[Ngày hạch toán]],""))</f>
        <v>46108</v>
      </c>
      <c r="T3800" s="7"/>
      <c r="U3800" s="6">
        <f>IF(Table1[[#This Row],[Ngày tính CN]]="","",S3800+T3800)</f>
        <v>46108</v>
      </c>
      <c r="V3800" s="35">
        <f ca="1">IF(Table1[[#This Row],[Hạn thanh toán]]="","",IF((U3800-NOW())&lt;0,0,(U3800-NOW())))</f>
        <v>0</v>
      </c>
      <c r="W3800" s="35"/>
      <c r="X3800" s="35">
        <f t="shared" ca="1" si="890"/>
        <v>62.490319212964096</v>
      </c>
      <c r="Y3800" s="2" t="str">
        <f t="shared" ca="1" si="891"/>
        <v>Nợ quá hạn từ 60 ngày đến 90 ngày</v>
      </c>
      <c r="Z3800" s="51">
        <f t="shared" si="887"/>
        <v>46108</v>
      </c>
      <c r="AA3800" s="51" t="str">
        <f t="shared" si="888"/>
        <v/>
      </c>
      <c r="AD3800" s="2" t="str">
        <f>VLOOKUP($A3800,MA_KH!$A:$Q,MA_KH!O$1,0)</f>
        <v>NHATMINH</v>
      </c>
      <c r="AE3800" s="2" t="str">
        <f>VLOOKUP($A3800,MA_KH!$A:$Q,MA_KH!P$1,0)</f>
        <v>CÔNG TY TNHH SẢN XUẤT THƯƠNG MẠI DỊCH VỤ NHẬT MINH BAKERY</v>
      </c>
    </row>
    <row r="3801" spans="1:31" ht="25.5" hidden="1" customHeight="1" x14ac:dyDescent="0.2">
      <c r="A3801" s="39" t="s">
        <v>22082</v>
      </c>
      <c r="B3801" s="39" t="s">
        <v>11888</v>
      </c>
      <c r="C3801" s="40">
        <v>46108</v>
      </c>
      <c r="D3801" s="39" t="s">
        <v>24630</v>
      </c>
      <c r="E3801" s="40">
        <v>46108</v>
      </c>
      <c r="F3801" s="39"/>
      <c r="G3801" s="39" t="s">
        <v>24631</v>
      </c>
      <c r="H3801" s="41">
        <v>776312</v>
      </c>
      <c r="I3801" s="67">
        <v>0</v>
      </c>
      <c r="J3801" s="41">
        <v>62105</v>
      </c>
      <c r="K3801" s="41">
        <v>838417</v>
      </c>
      <c r="L3801" s="68" t="s">
        <v>41</v>
      </c>
      <c r="O3801" s="35">
        <f>IF(Table1[[#This Row],[Phân loại]]="Tồn đầu kỳ",Table1[[#This Row],[Tổng giá trị]],0)</f>
        <v>0</v>
      </c>
      <c r="P3801" s="7">
        <f>IF(Table1[[#This Row],[Số còn phải thu ĐK]]&lt;&gt;0,0,IF(Table1[[#This Row],[Phân loại]]="Bán hàng",Table1[[#This Row],[Tổng giá trị]],-Table1[[#This Row],[Tổng giá trị]]))</f>
        <v>-838417</v>
      </c>
      <c r="Q3801" s="35">
        <f t="shared" si="889"/>
        <v>0</v>
      </c>
      <c r="R3801" s="7">
        <f>Table1[[#This Row],[Số còn phải thu ĐK]]+Table1[[#This Row],[Giá Trị HD sau CK]]-Table1[[#This Row],[Số tiền đã thu]]</f>
        <v>-838417</v>
      </c>
      <c r="S3801" s="6">
        <f>IF(Table1[[#This Row],[Ngày hóa đơn]]&lt;&gt;"",Table1[[#This Row],[Ngày hóa đơn]],IF(Table1[[#This Row],[Ngày hạch toán]]&lt;&gt;"",Table1[[#This Row],[Ngày hạch toán]],""))</f>
        <v>46108</v>
      </c>
      <c r="T3801" s="7"/>
      <c r="U3801" s="6">
        <f>IF(Table1[[#This Row],[Ngày tính CN]]="","",S3801+T3801)</f>
        <v>46108</v>
      </c>
      <c r="V3801" s="35">
        <f ca="1">IF(Table1[[#This Row],[Hạn thanh toán]]="","",IF((U3801-NOW())&lt;0,0,(U3801-NOW())))</f>
        <v>0</v>
      </c>
      <c r="W3801" s="35"/>
      <c r="X3801" s="35">
        <f t="shared" ca="1" si="890"/>
        <v>62.490319212964096</v>
      </c>
      <c r="Y3801" s="2" t="str">
        <f t="shared" ca="1" si="891"/>
        <v>Nợ quá hạn từ 60 ngày đến 90 ngày</v>
      </c>
      <c r="Z3801" s="51">
        <f t="shared" si="887"/>
        <v>46108</v>
      </c>
      <c r="AA3801" s="51" t="str">
        <f t="shared" si="888"/>
        <v/>
      </c>
      <c r="AD3801" s="2" t="str">
        <f>VLOOKUP($A3801,MA_KH!$A:$Q,MA_KH!O$1,0)</f>
        <v>NHATMINH</v>
      </c>
      <c r="AE3801" s="2" t="str">
        <f>VLOOKUP($A3801,MA_KH!$A:$Q,MA_KH!P$1,0)</f>
        <v>CÔNG TY TNHH SẢN XUẤT THƯƠNG MẠI DỊCH VỤ NHẬT MINH BAKERY</v>
      </c>
    </row>
    <row r="3802" spans="1:31" ht="25.5" hidden="1" customHeight="1" x14ac:dyDescent="0.2">
      <c r="A3802" s="30" t="s">
        <v>22062</v>
      </c>
      <c r="B3802" s="30" t="s">
        <v>4063</v>
      </c>
      <c r="C3802" s="37">
        <v>46099</v>
      </c>
      <c r="D3802" s="30" t="s">
        <v>24632</v>
      </c>
      <c r="E3802" s="37"/>
      <c r="F3802" s="30"/>
      <c r="G3802" s="30" t="s">
        <v>24633</v>
      </c>
      <c r="H3802" s="38">
        <v>635384</v>
      </c>
      <c r="I3802" s="67">
        <v>0</v>
      </c>
      <c r="J3802" s="38">
        <v>0</v>
      </c>
      <c r="K3802" s="38">
        <v>635384</v>
      </c>
      <c r="L3802" s="68" t="s">
        <v>22850</v>
      </c>
      <c r="O3802" s="35">
        <f>IF(Table1[[#This Row],[Phân loại]]="Tồn đầu kỳ",Table1[[#This Row],[Tổng giá trị]],0)</f>
        <v>0</v>
      </c>
      <c r="P3802" s="7">
        <f>IF(Table1[[#This Row],[Số còn phải thu ĐK]]&lt;&gt;0,0,IF(Table1[[#This Row],[Phân loại]]="Bán hàng",Table1[[#This Row],[Tổng giá trị]],-Table1[[#This Row],[Tổng giá trị]]))</f>
        <v>-635384</v>
      </c>
      <c r="Q3802" s="35">
        <f t="shared" ref="Q3802:Q3803" si="892">IF(M3802&lt;&gt;"",IF(O3802&lt;&gt;0,O3802,P3802),0)</f>
        <v>0</v>
      </c>
      <c r="R3802" s="7">
        <f>Table1[[#This Row],[Số còn phải thu ĐK]]+Table1[[#This Row],[Giá Trị HD sau CK]]-Table1[[#This Row],[Số tiền đã thu]]</f>
        <v>-635384</v>
      </c>
      <c r="S3802" s="6">
        <f>IF(Table1[[#This Row],[Ngày hóa đơn]]&lt;&gt;"",Table1[[#This Row],[Ngày hóa đơn]],IF(Table1[[#This Row],[Ngày hạch toán]]&lt;&gt;"",Table1[[#This Row],[Ngày hạch toán]],""))</f>
        <v>46099</v>
      </c>
      <c r="T3802" s="7"/>
      <c r="U3802" s="6">
        <f>IF(Table1[[#This Row],[Ngày tính CN]]="","",S3802+T3802)</f>
        <v>46099</v>
      </c>
      <c r="V3802" s="35">
        <f ca="1">IF(Table1[[#This Row],[Hạn thanh toán]]="","",IF((U3802-NOW())&lt;0,0,(U3802-NOW())))</f>
        <v>0</v>
      </c>
      <c r="W3802" s="35"/>
      <c r="X3802" s="35">
        <f t="shared" ref="X3802:X3803" ca="1" si="893">IF(OR(U3802="",R3802=0),"",IF((U3802-NOW())&lt;0,-(U3802-NOW()),0))</f>
        <v>71.490319212964096</v>
      </c>
      <c r="Y3802" s="2" t="str">
        <f t="shared" ref="Y3802:Y3803" ca="1" si="894">IF(R3802=0,"Đã thanh toán",IF(X3802="","",IF(X3802&lt;=0,"Chưa đến hạn thanh toán",IF(X3802&lt;=30,"Nợ quá hạn 30 ngày",IF(X3802&lt;=60,"Nợ quá hạn từ 30 ngày đến 60 ngày",IF(X3802&lt;=90,"Nợ quá hạn từ 60 ngày đến 90 ngày",IF(X3802&lt;=120,"Nợ quá hạn từ 90 ngày đến 120 ngày","Nợ quá hạn hơn 120 ngày có khả năng mất thanh toán")))))))</f>
        <v>Nợ quá hạn từ 60 ngày đến 90 ngày</v>
      </c>
      <c r="Z3802" s="51">
        <f t="shared" si="887"/>
        <v>46099</v>
      </c>
      <c r="AA3802" s="51" t="str">
        <f t="shared" si="888"/>
        <v/>
      </c>
      <c r="AD3802" s="2" t="str">
        <f>VLOOKUP($A3802,MA_KH!$A:$Q,MA_KH!O$1,0)</f>
        <v>NHATMINH</v>
      </c>
      <c r="AE3802" s="2" t="str">
        <f>VLOOKUP($A3802,MA_KH!$A:$Q,MA_KH!P$1,0)</f>
        <v>CÔNG TY TNHH SẢN XUẤT THƯƠNG MẠI DỊCH VỤ NHẬT MINH BAKERY</v>
      </c>
    </row>
    <row r="3803" spans="1:31" ht="25.5" hidden="1" customHeight="1" x14ac:dyDescent="0.2">
      <c r="A3803" s="39" t="s">
        <v>22062</v>
      </c>
      <c r="B3803" s="39" t="s">
        <v>4063</v>
      </c>
      <c r="C3803" s="40">
        <v>46099</v>
      </c>
      <c r="D3803" s="39" t="s">
        <v>24632</v>
      </c>
      <c r="E3803" s="40"/>
      <c r="F3803" s="39"/>
      <c r="G3803" s="39" t="s">
        <v>24634</v>
      </c>
      <c r="H3803" s="41">
        <v>50831</v>
      </c>
      <c r="I3803" s="67">
        <v>0</v>
      </c>
      <c r="J3803" s="41">
        <v>0</v>
      </c>
      <c r="K3803" s="41">
        <v>50831</v>
      </c>
      <c r="L3803" s="68" t="s">
        <v>22850</v>
      </c>
      <c r="O3803" s="35">
        <f>IF(Table1[[#This Row],[Phân loại]]="Tồn đầu kỳ",Table1[[#This Row],[Tổng giá trị]],0)</f>
        <v>0</v>
      </c>
      <c r="P3803" s="7">
        <f>IF(Table1[[#This Row],[Số còn phải thu ĐK]]&lt;&gt;0,0,IF(Table1[[#This Row],[Phân loại]]="Bán hàng",Table1[[#This Row],[Tổng giá trị]],-Table1[[#This Row],[Tổng giá trị]]))</f>
        <v>-50831</v>
      </c>
      <c r="Q3803" s="35">
        <f t="shared" si="892"/>
        <v>0</v>
      </c>
      <c r="R3803" s="7">
        <f>Table1[[#This Row],[Số còn phải thu ĐK]]+Table1[[#This Row],[Giá Trị HD sau CK]]-Table1[[#This Row],[Số tiền đã thu]]</f>
        <v>-50831</v>
      </c>
      <c r="S3803" s="6">
        <f>IF(Table1[[#This Row],[Ngày hóa đơn]]&lt;&gt;"",Table1[[#This Row],[Ngày hóa đơn]],IF(Table1[[#This Row],[Ngày hạch toán]]&lt;&gt;"",Table1[[#This Row],[Ngày hạch toán]],""))</f>
        <v>46099</v>
      </c>
      <c r="T3803" s="7"/>
      <c r="U3803" s="6">
        <f>IF(Table1[[#This Row],[Ngày tính CN]]="","",S3803+T3803)</f>
        <v>46099</v>
      </c>
      <c r="V3803" s="35">
        <f ca="1">IF(Table1[[#This Row],[Hạn thanh toán]]="","",IF((U3803-NOW())&lt;0,0,(U3803-NOW())))</f>
        <v>0</v>
      </c>
      <c r="W3803" s="35"/>
      <c r="X3803" s="35">
        <f t="shared" ca="1" si="893"/>
        <v>71.490319212964096</v>
      </c>
      <c r="Y3803" s="2" t="str">
        <f t="shared" ca="1" si="894"/>
        <v>Nợ quá hạn từ 60 ngày đến 90 ngày</v>
      </c>
      <c r="Z3803" s="51">
        <f t="shared" si="887"/>
        <v>46099</v>
      </c>
      <c r="AA3803" s="51" t="str">
        <f t="shared" si="888"/>
        <v/>
      </c>
      <c r="AD3803" s="2" t="str">
        <f>VLOOKUP($A3803,MA_KH!$A:$Q,MA_KH!O$1,0)</f>
        <v>NHATMINH</v>
      </c>
      <c r="AE3803" s="2" t="str">
        <f>VLOOKUP($A3803,MA_KH!$A:$Q,MA_KH!P$1,0)</f>
        <v>CÔNG TY TNHH SẢN XUẤT THƯƠNG MẠI DỊCH VỤ NHẬT MINH BAKERY</v>
      </c>
    </row>
    <row r="3804" spans="1:31" ht="25.5" hidden="1" customHeight="1" x14ac:dyDescent="0.2">
      <c r="A3804" s="30" t="s">
        <v>21961</v>
      </c>
      <c r="B3804" s="30" t="s">
        <v>4402</v>
      </c>
      <c r="C3804" s="37">
        <v>46083</v>
      </c>
      <c r="D3804" s="30" t="s">
        <v>24635</v>
      </c>
      <c r="E3804" s="37">
        <v>46083</v>
      </c>
      <c r="F3804" s="30">
        <v>14735</v>
      </c>
      <c r="G3804" s="30" t="s">
        <v>24636</v>
      </c>
      <c r="H3804" s="38">
        <v>1876428</v>
      </c>
      <c r="I3804" s="67">
        <v>168879</v>
      </c>
      <c r="J3804" s="38">
        <v>136604</v>
      </c>
      <c r="K3804" s="38">
        <v>1844153</v>
      </c>
      <c r="L3804" s="7" t="s">
        <v>22849</v>
      </c>
      <c r="O3804" s="35">
        <f>IF(Table1[[#This Row],[Phân loại]]="Tồn đầu kỳ",Table1[[#This Row],[Tổng giá trị]],0)</f>
        <v>0</v>
      </c>
      <c r="P3804" s="7">
        <f>IF(Table1[[#This Row],[Số còn phải thu ĐK]]&lt;&gt;0,0,IF(Table1[[#This Row],[Phân loại]]="Bán hàng",Table1[[#This Row],[Tổng giá trị]],-Table1[[#This Row],[Tổng giá trị]]))</f>
        <v>1844153</v>
      </c>
      <c r="Q3804" s="35">
        <f t="shared" ref="Q3804:Q3805" si="895">IF(M3804&lt;&gt;"",IF(O3804&lt;&gt;0,O3804,P3804),0)</f>
        <v>0</v>
      </c>
      <c r="R3804" s="7">
        <f>Table1[[#This Row],[Số còn phải thu ĐK]]+Table1[[#This Row],[Giá Trị HD sau CK]]-Table1[[#This Row],[Số tiền đã thu]]</f>
        <v>1844153</v>
      </c>
      <c r="S3804" s="6">
        <f>IF(Table1[[#This Row],[Ngày hóa đơn]]&lt;&gt;"",Table1[[#This Row],[Ngày hóa đơn]],IF(Table1[[#This Row],[Ngày hạch toán]]&lt;&gt;"",Table1[[#This Row],[Ngày hạch toán]],""))</f>
        <v>46083</v>
      </c>
      <c r="T3804" s="7"/>
      <c r="U3804" s="6">
        <f>IF(Table1[[#This Row],[Ngày tính CN]]="","",S3804+T3804)</f>
        <v>46083</v>
      </c>
      <c r="V3804" s="35">
        <f ca="1">IF(Table1[[#This Row],[Hạn thanh toán]]="","",IF((U3804-NOW())&lt;0,0,(U3804-NOW())))</f>
        <v>0</v>
      </c>
      <c r="W3804" s="35"/>
      <c r="X3804" s="35">
        <f t="shared" ref="X3804:X3805" ca="1" si="896">IF(OR(U3804="",R3804=0),"",IF((U3804-NOW())&lt;0,-(U3804-NOW()),0))</f>
        <v>87.490319212964096</v>
      </c>
      <c r="Y3804" s="2" t="str">
        <f t="shared" ref="Y3804:Y3805" ca="1" si="897">IF(R3804=0,"Đã thanh toán",IF(X3804="","",IF(X3804&lt;=0,"Chưa đến hạn thanh toán",IF(X3804&lt;=30,"Nợ quá hạn 30 ngày",IF(X3804&lt;=60,"Nợ quá hạn từ 30 ngày đến 60 ngày",IF(X3804&lt;=90,"Nợ quá hạn từ 60 ngày đến 90 ngày",IF(X3804&lt;=120,"Nợ quá hạn từ 90 ngày đến 120 ngày","Nợ quá hạn hơn 120 ngày có khả năng mất thanh toán")))))))</f>
        <v>Nợ quá hạn từ 60 ngày đến 90 ngày</v>
      </c>
      <c r="Z3804" s="51">
        <f t="shared" si="887"/>
        <v>46083</v>
      </c>
      <c r="AA3804" s="51" t="str">
        <f t="shared" si="888"/>
        <v/>
      </c>
      <c r="AD3804" s="2" t="str">
        <f>VLOOKUP($A3804,MA_KH!$A:$Q,MA_KH!O$1,0)</f>
        <v>TMART ANH ĐĂNG</v>
      </c>
      <c r="AE3804" s="2" t="str">
        <f>VLOOKUP($A3804,MA_KH!$A:$Q,MA_KH!P$1,0)</f>
        <v>TRẦN HẢI ĐĂNG</v>
      </c>
    </row>
    <row r="3805" spans="1:31" ht="25.5" hidden="1" customHeight="1" x14ac:dyDescent="0.2">
      <c r="A3805" s="39" t="s">
        <v>21961</v>
      </c>
      <c r="B3805" s="39" t="s">
        <v>4402</v>
      </c>
      <c r="C3805" s="40">
        <v>46083</v>
      </c>
      <c r="D3805" s="39" t="s">
        <v>24637</v>
      </c>
      <c r="E3805" s="40">
        <v>46083</v>
      </c>
      <c r="F3805" s="39">
        <v>14736</v>
      </c>
      <c r="G3805" s="39" t="s">
        <v>24638</v>
      </c>
      <c r="H3805" s="41">
        <v>3148910</v>
      </c>
      <c r="I3805" s="67">
        <v>283402</v>
      </c>
      <c r="J3805" s="41">
        <v>229241</v>
      </c>
      <c r="K3805" s="41">
        <v>3094749</v>
      </c>
      <c r="L3805" s="7" t="s">
        <v>22849</v>
      </c>
      <c r="O3805" s="35">
        <f>IF(Table1[[#This Row],[Phân loại]]="Tồn đầu kỳ",Table1[[#This Row],[Tổng giá trị]],0)</f>
        <v>0</v>
      </c>
      <c r="P3805" s="7">
        <f>IF(Table1[[#This Row],[Số còn phải thu ĐK]]&lt;&gt;0,0,IF(Table1[[#This Row],[Phân loại]]="Bán hàng",Table1[[#This Row],[Tổng giá trị]],-Table1[[#This Row],[Tổng giá trị]]))</f>
        <v>3094749</v>
      </c>
      <c r="Q3805" s="35">
        <f t="shared" si="895"/>
        <v>0</v>
      </c>
      <c r="R3805" s="7">
        <f>Table1[[#This Row],[Số còn phải thu ĐK]]+Table1[[#This Row],[Giá Trị HD sau CK]]-Table1[[#This Row],[Số tiền đã thu]]</f>
        <v>3094749</v>
      </c>
      <c r="S3805" s="6">
        <f>IF(Table1[[#This Row],[Ngày hóa đơn]]&lt;&gt;"",Table1[[#This Row],[Ngày hóa đơn]],IF(Table1[[#This Row],[Ngày hạch toán]]&lt;&gt;"",Table1[[#This Row],[Ngày hạch toán]],""))</f>
        <v>46083</v>
      </c>
      <c r="T3805" s="7"/>
      <c r="U3805" s="6">
        <f>IF(Table1[[#This Row],[Ngày tính CN]]="","",S3805+T3805)</f>
        <v>46083</v>
      </c>
      <c r="V3805" s="35">
        <f ca="1">IF(Table1[[#This Row],[Hạn thanh toán]]="","",IF((U3805-NOW())&lt;0,0,(U3805-NOW())))</f>
        <v>0</v>
      </c>
      <c r="W3805" s="35"/>
      <c r="X3805" s="35">
        <f t="shared" ca="1" si="896"/>
        <v>87.490319212964096</v>
      </c>
      <c r="Y3805" s="2" t="str">
        <f t="shared" ca="1" si="897"/>
        <v>Nợ quá hạn từ 60 ngày đến 90 ngày</v>
      </c>
      <c r="Z3805" s="51">
        <f t="shared" si="887"/>
        <v>46083</v>
      </c>
      <c r="AA3805" s="51" t="str">
        <f t="shared" si="888"/>
        <v/>
      </c>
      <c r="AD3805" s="2" t="str">
        <f>VLOOKUP($A3805,MA_KH!$A:$Q,MA_KH!O$1,0)</f>
        <v>TMART ANH ĐĂNG</v>
      </c>
      <c r="AE3805" s="2" t="str">
        <f>VLOOKUP($A3805,MA_KH!$A:$Q,MA_KH!P$1,0)</f>
        <v>TRẦN HẢI ĐĂNG</v>
      </c>
    </row>
    <row r="3806" spans="1:31" ht="25.5" hidden="1" customHeight="1" x14ac:dyDescent="0.2">
      <c r="A3806" s="30" t="s">
        <v>22306</v>
      </c>
      <c r="B3806" s="30" t="s">
        <v>32</v>
      </c>
      <c r="C3806" s="37">
        <v>46082</v>
      </c>
      <c r="D3806" s="30" t="s">
        <v>24639</v>
      </c>
      <c r="E3806" s="37">
        <v>46105</v>
      </c>
      <c r="F3806" s="30">
        <v>1719</v>
      </c>
      <c r="G3806" s="30" t="s">
        <v>24640</v>
      </c>
      <c r="H3806" s="38">
        <v>238132</v>
      </c>
      <c r="I3806" s="67">
        <v>0</v>
      </c>
      <c r="J3806" s="38">
        <v>19051</v>
      </c>
      <c r="K3806" s="38">
        <v>257183</v>
      </c>
      <c r="L3806" s="68" t="s">
        <v>41</v>
      </c>
      <c r="O3806" s="35">
        <f>IF(Table1[[#This Row],[Phân loại]]="Tồn đầu kỳ",Table1[[#This Row],[Tổng giá trị]],0)</f>
        <v>0</v>
      </c>
      <c r="P3806" s="7">
        <f>IF(Table1[[#This Row],[Số còn phải thu ĐK]]&lt;&gt;0,0,IF(Table1[[#This Row],[Phân loại]]="Bán hàng",Table1[[#This Row],[Tổng giá trị]],-Table1[[#This Row],[Tổng giá trị]]))</f>
        <v>-257183</v>
      </c>
      <c r="Q3806" s="35">
        <f t="shared" ref="Q3806:Q3837" si="898">IF(M3806&lt;&gt;"",IF(O3806&lt;&gt;0,O3806,P3806),0)</f>
        <v>0</v>
      </c>
      <c r="R3806" s="7">
        <f>Table1[[#This Row],[Số còn phải thu ĐK]]+Table1[[#This Row],[Giá Trị HD sau CK]]-Table1[[#This Row],[Số tiền đã thu]]</f>
        <v>-257183</v>
      </c>
      <c r="S3806" s="6">
        <f>IF(Table1[[#This Row],[Ngày hóa đơn]]&lt;&gt;"",Table1[[#This Row],[Ngày hóa đơn]],IF(Table1[[#This Row],[Ngày hạch toán]]&lt;&gt;"",Table1[[#This Row],[Ngày hạch toán]],""))</f>
        <v>46105</v>
      </c>
      <c r="T3806" s="7"/>
      <c r="U3806" s="6">
        <f>IF(Table1[[#This Row],[Ngày tính CN]]="","",S3806+T3806)</f>
        <v>46105</v>
      </c>
      <c r="V3806" s="35">
        <f ca="1">IF(Table1[[#This Row],[Hạn thanh toán]]="","",IF((U3806-NOW())&lt;0,0,(U3806-NOW())))</f>
        <v>0</v>
      </c>
      <c r="W3806" s="35"/>
      <c r="X3806" s="35">
        <f t="shared" ref="X3806:X3837" ca="1" si="899">IF(OR(U3806="",R3806=0),"",IF((U3806-NOW())&lt;0,-(U3806-NOW()),0))</f>
        <v>65.490319212964096</v>
      </c>
      <c r="Y3806" s="2" t="str">
        <f t="shared" ref="Y3806:Y3837" ca="1" si="900">IF(R3806=0,"Đã thanh toán",IF(X3806="","",IF(X3806&lt;=0,"Chưa đến hạn thanh toán",IF(X3806&lt;=30,"Nợ quá hạn 30 ngày",IF(X3806&lt;=60,"Nợ quá hạn từ 30 ngày đến 60 ngày",IF(X3806&lt;=90,"Nợ quá hạn từ 60 ngày đến 90 ngày",IF(X3806&lt;=120,"Nợ quá hạn từ 90 ngày đến 120 ngày","Nợ quá hạn hơn 120 ngày có khả năng mất thanh toán")))))))</f>
        <v>Nợ quá hạn từ 60 ngày đến 90 ngày</v>
      </c>
      <c r="Z3806" s="51">
        <f t="shared" si="887"/>
        <v>46105</v>
      </c>
      <c r="AA3806" s="51" t="str">
        <f t="shared" si="888"/>
        <v/>
      </c>
      <c r="AD3806" s="2" t="str">
        <f>VLOOKUP($A3806,MA_KH!$A:$Q,MA_KH!O$1,0)</f>
        <v>SATRA TRUNG TÂM</v>
      </c>
      <c r="AE3806" s="2" t="str">
        <f>VLOOKUP($A3806,MA_KH!$A:$Q,MA_KH!P$1,0)</f>
        <v>TRUNG TÂM ĐIỀU HÀNH SATRAFOODS</v>
      </c>
    </row>
    <row r="3807" spans="1:31" ht="25.5" hidden="1" customHeight="1" x14ac:dyDescent="0.2">
      <c r="A3807" s="30" t="s">
        <v>22306</v>
      </c>
      <c r="B3807" s="30" t="s">
        <v>32</v>
      </c>
      <c r="C3807" s="37">
        <v>46082</v>
      </c>
      <c r="D3807" s="30" t="s">
        <v>24641</v>
      </c>
      <c r="E3807" s="37">
        <v>46105</v>
      </c>
      <c r="F3807" s="30">
        <v>1719</v>
      </c>
      <c r="G3807" s="30" t="s">
        <v>24642</v>
      </c>
      <c r="H3807" s="38">
        <v>108889</v>
      </c>
      <c r="I3807" s="67">
        <v>0</v>
      </c>
      <c r="J3807" s="38">
        <v>8711</v>
      </c>
      <c r="K3807" s="38">
        <v>117600</v>
      </c>
      <c r="L3807" s="68" t="s">
        <v>41</v>
      </c>
      <c r="O3807" s="35">
        <f>IF(Table1[[#This Row],[Phân loại]]="Tồn đầu kỳ",Table1[[#This Row],[Tổng giá trị]],0)</f>
        <v>0</v>
      </c>
      <c r="P3807" s="7">
        <f>IF(Table1[[#This Row],[Số còn phải thu ĐK]]&lt;&gt;0,0,IF(Table1[[#This Row],[Phân loại]]="Bán hàng",Table1[[#This Row],[Tổng giá trị]],-Table1[[#This Row],[Tổng giá trị]]))</f>
        <v>-117600</v>
      </c>
      <c r="Q3807" s="35">
        <f t="shared" si="898"/>
        <v>0</v>
      </c>
      <c r="R3807" s="7">
        <f>Table1[[#This Row],[Số còn phải thu ĐK]]+Table1[[#This Row],[Giá Trị HD sau CK]]-Table1[[#This Row],[Số tiền đã thu]]</f>
        <v>-117600</v>
      </c>
      <c r="S3807" s="6">
        <f>IF(Table1[[#This Row],[Ngày hóa đơn]]&lt;&gt;"",Table1[[#This Row],[Ngày hóa đơn]],IF(Table1[[#This Row],[Ngày hạch toán]]&lt;&gt;"",Table1[[#This Row],[Ngày hạch toán]],""))</f>
        <v>46105</v>
      </c>
      <c r="T3807" s="7"/>
      <c r="U3807" s="6">
        <f>IF(Table1[[#This Row],[Ngày tính CN]]="","",S3807+T3807)</f>
        <v>46105</v>
      </c>
      <c r="V3807" s="35">
        <f ca="1">IF(Table1[[#This Row],[Hạn thanh toán]]="","",IF((U3807-NOW())&lt;0,0,(U3807-NOW())))</f>
        <v>0</v>
      </c>
      <c r="W3807" s="35"/>
      <c r="X3807" s="35">
        <f t="shared" ca="1" si="899"/>
        <v>65.490319212964096</v>
      </c>
      <c r="Y3807" s="2" t="str">
        <f t="shared" ca="1" si="900"/>
        <v>Nợ quá hạn từ 60 ngày đến 90 ngày</v>
      </c>
      <c r="Z3807" s="51">
        <f t="shared" si="887"/>
        <v>46105</v>
      </c>
      <c r="AA3807" s="51" t="str">
        <f t="shared" si="888"/>
        <v/>
      </c>
      <c r="AD3807" s="2" t="str">
        <f>VLOOKUP($A3807,MA_KH!$A:$Q,MA_KH!O$1,0)</f>
        <v>SATRA TRUNG TÂM</v>
      </c>
      <c r="AE3807" s="2" t="str">
        <f>VLOOKUP($A3807,MA_KH!$A:$Q,MA_KH!P$1,0)</f>
        <v>TRUNG TÂM ĐIỀU HÀNH SATRAFOODS</v>
      </c>
    </row>
    <row r="3808" spans="1:31" ht="25.5" hidden="1" customHeight="1" x14ac:dyDescent="0.2">
      <c r="A3808" s="30" t="s">
        <v>22306</v>
      </c>
      <c r="B3808" s="30" t="s">
        <v>32</v>
      </c>
      <c r="C3808" s="37">
        <v>46082</v>
      </c>
      <c r="D3808" s="30" t="s">
        <v>24643</v>
      </c>
      <c r="E3808" s="37">
        <v>46105</v>
      </c>
      <c r="F3808" s="30">
        <v>1719</v>
      </c>
      <c r="G3808" s="30" t="s">
        <v>24644</v>
      </c>
      <c r="H3808" s="38">
        <v>72139</v>
      </c>
      <c r="I3808" s="67">
        <v>0</v>
      </c>
      <c r="J3808" s="38">
        <v>5771</v>
      </c>
      <c r="K3808" s="38">
        <v>77910</v>
      </c>
      <c r="L3808" s="68" t="s">
        <v>41</v>
      </c>
      <c r="O3808" s="35">
        <f>IF(Table1[[#This Row],[Phân loại]]="Tồn đầu kỳ",Table1[[#This Row],[Tổng giá trị]],0)</f>
        <v>0</v>
      </c>
      <c r="P3808" s="7">
        <f>IF(Table1[[#This Row],[Số còn phải thu ĐK]]&lt;&gt;0,0,IF(Table1[[#This Row],[Phân loại]]="Bán hàng",Table1[[#This Row],[Tổng giá trị]],-Table1[[#This Row],[Tổng giá trị]]))</f>
        <v>-77910</v>
      </c>
      <c r="Q3808" s="35">
        <f t="shared" si="898"/>
        <v>0</v>
      </c>
      <c r="R3808" s="7">
        <f>Table1[[#This Row],[Số còn phải thu ĐK]]+Table1[[#This Row],[Giá Trị HD sau CK]]-Table1[[#This Row],[Số tiền đã thu]]</f>
        <v>-77910</v>
      </c>
      <c r="S3808" s="6">
        <f>IF(Table1[[#This Row],[Ngày hóa đơn]]&lt;&gt;"",Table1[[#This Row],[Ngày hóa đơn]],IF(Table1[[#This Row],[Ngày hạch toán]]&lt;&gt;"",Table1[[#This Row],[Ngày hạch toán]],""))</f>
        <v>46105</v>
      </c>
      <c r="T3808" s="7"/>
      <c r="U3808" s="6">
        <f>IF(Table1[[#This Row],[Ngày tính CN]]="","",S3808+T3808)</f>
        <v>46105</v>
      </c>
      <c r="V3808" s="35">
        <f ca="1">IF(Table1[[#This Row],[Hạn thanh toán]]="","",IF((U3808-NOW())&lt;0,0,(U3808-NOW())))</f>
        <v>0</v>
      </c>
      <c r="W3808" s="35"/>
      <c r="X3808" s="35">
        <f t="shared" ca="1" si="899"/>
        <v>65.490319212964096</v>
      </c>
      <c r="Y3808" s="2" t="str">
        <f t="shared" ca="1" si="900"/>
        <v>Nợ quá hạn từ 60 ngày đến 90 ngày</v>
      </c>
      <c r="Z3808" s="51">
        <f t="shared" si="887"/>
        <v>46105</v>
      </c>
      <c r="AA3808" s="51" t="str">
        <f t="shared" si="888"/>
        <v/>
      </c>
      <c r="AD3808" s="2" t="str">
        <f>VLOOKUP($A3808,MA_KH!$A:$Q,MA_KH!O$1,0)</f>
        <v>SATRA TRUNG TÂM</v>
      </c>
      <c r="AE3808" s="2" t="str">
        <f>VLOOKUP($A3808,MA_KH!$A:$Q,MA_KH!P$1,0)</f>
        <v>TRUNG TÂM ĐIỀU HÀNH SATRAFOODS</v>
      </c>
    </row>
    <row r="3809" spans="1:31" ht="25.5" hidden="1" customHeight="1" x14ac:dyDescent="0.2">
      <c r="A3809" s="30" t="s">
        <v>22306</v>
      </c>
      <c r="B3809" s="30" t="s">
        <v>32</v>
      </c>
      <c r="C3809" s="37">
        <v>46082</v>
      </c>
      <c r="D3809" s="30" t="s">
        <v>24645</v>
      </c>
      <c r="E3809" s="37">
        <v>46105</v>
      </c>
      <c r="F3809" s="30">
        <v>1719</v>
      </c>
      <c r="G3809" s="30" t="s">
        <v>24646</v>
      </c>
      <c r="H3809" s="38">
        <v>114279</v>
      </c>
      <c r="I3809" s="67">
        <v>0</v>
      </c>
      <c r="J3809" s="38">
        <v>9142</v>
      </c>
      <c r="K3809" s="38">
        <v>123421</v>
      </c>
      <c r="L3809" s="68" t="s">
        <v>41</v>
      </c>
      <c r="O3809" s="35">
        <f>IF(Table1[[#This Row],[Phân loại]]="Tồn đầu kỳ",Table1[[#This Row],[Tổng giá trị]],0)</f>
        <v>0</v>
      </c>
      <c r="P3809" s="7">
        <f>IF(Table1[[#This Row],[Số còn phải thu ĐK]]&lt;&gt;0,0,IF(Table1[[#This Row],[Phân loại]]="Bán hàng",Table1[[#This Row],[Tổng giá trị]],-Table1[[#This Row],[Tổng giá trị]]))</f>
        <v>-123421</v>
      </c>
      <c r="Q3809" s="35">
        <f t="shared" si="898"/>
        <v>0</v>
      </c>
      <c r="R3809" s="7">
        <f>Table1[[#This Row],[Số còn phải thu ĐK]]+Table1[[#This Row],[Giá Trị HD sau CK]]-Table1[[#This Row],[Số tiền đã thu]]</f>
        <v>-123421</v>
      </c>
      <c r="S3809" s="6">
        <f>IF(Table1[[#This Row],[Ngày hóa đơn]]&lt;&gt;"",Table1[[#This Row],[Ngày hóa đơn]],IF(Table1[[#This Row],[Ngày hạch toán]]&lt;&gt;"",Table1[[#This Row],[Ngày hạch toán]],""))</f>
        <v>46105</v>
      </c>
      <c r="T3809" s="7"/>
      <c r="U3809" s="6">
        <f>IF(Table1[[#This Row],[Ngày tính CN]]="","",S3809+T3809)</f>
        <v>46105</v>
      </c>
      <c r="V3809" s="35">
        <f ca="1">IF(Table1[[#This Row],[Hạn thanh toán]]="","",IF((U3809-NOW())&lt;0,0,(U3809-NOW())))</f>
        <v>0</v>
      </c>
      <c r="W3809" s="35"/>
      <c r="X3809" s="35">
        <f t="shared" ca="1" si="899"/>
        <v>65.490319212964096</v>
      </c>
      <c r="Y3809" s="2" t="str">
        <f t="shared" ca="1" si="900"/>
        <v>Nợ quá hạn từ 60 ngày đến 90 ngày</v>
      </c>
      <c r="Z3809" s="51">
        <f t="shared" si="887"/>
        <v>46105</v>
      </c>
      <c r="AA3809" s="51" t="str">
        <f t="shared" si="888"/>
        <v/>
      </c>
      <c r="AD3809" s="2" t="str">
        <f>VLOOKUP($A3809,MA_KH!$A:$Q,MA_KH!O$1,0)</f>
        <v>SATRA TRUNG TÂM</v>
      </c>
      <c r="AE3809" s="2" t="str">
        <f>VLOOKUP($A3809,MA_KH!$A:$Q,MA_KH!P$1,0)</f>
        <v>TRUNG TÂM ĐIỀU HÀNH SATRAFOODS</v>
      </c>
    </row>
    <row r="3810" spans="1:31" ht="25.5" hidden="1" customHeight="1" x14ac:dyDescent="0.2">
      <c r="A3810" s="30" t="s">
        <v>22306</v>
      </c>
      <c r="B3810" s="30" t="s">
        <v>32</v>
      </c>
      <c r="C3810" s="37">
        <v>46082</v>
      </c>
      <c r="D3810" s="30" t="s">
        <v>24647</v>
      </c>
      <c r="E3810" s="37">
        <v>46105</v>
      </c>
      <c r="F3810" s="30">
        <v>1719</v>
      </c>
      <c r="G3810" s="30" t="s">
        <v>24648</v>
      </c>
      <c r="H3810" s="38">
        <v>35389</v>
      </c>
      <c r="I3810" s="67">
        <v>0</v>
      </c>
      <c r="J3810" s="38">
        <v>2831</v>
      </c>
      <c r="K3810" s="38">
        <v>38220</v>
      </c>
      <c r="L3810" s="68" t="s">
        <v>41</v>
      </c>
      <c r="O3810" s="35">
        <f>IF(Table1[[#This Row],[Phân loại]]="Tồn đầu kỳ",Table1[[#This Row],[Tổng giá trị]],0)</f>
        <v>0</v>
      </c>
      <c r="P3810" s="7">
        <f>IF(Table1[[#This Row],[Số còn phải thu ĐK]]&lt;&gt;0,0,IF(Table1[[#This Row],[Phân loại]]="Bán hàng",Table1[[#This Row],[Tổng giá trị]],-Table1[[#This Row],[Tổng giá trị]]))</f>
        <v>-38220</v>
      </c>
      <c r="Q3810" s="35">
        <f t="shared" si="898"/>
        <v>0</v>
      </c>
      <c r="R3810" s="7">
        <f>Table1[[#This Row],[Số còn phải thu ĐK]]+Table1[[#This Row],[Giá Trị HD sau CK]]-Table1[[#This Row],[Số tiền đã thu]]</f>
        <v>-38220</v>
      </c>
      <c r="S3810" s="6">
        <f>IF(Table1[[#This Row],[Ngày hóa đơn]]&lt;&gt;"",Table1[[#This Row],[Ngày hóa đơn]],IF(Table1[[#This Row],[Ngày hạch toán]]&lt;&gt;"",Table1[[#This Row],[Ngày hạch toán]],""))</f>
        <v>46105</v>
      </c>
      <c r="T3810" s="7"/>
      <c r="U3810" s="6">
        <f>IF(Table1[[#This Row],[Ngày tính CN]]="","",S3810+T3810)</f>
        <v>46105</v>
      </c>
      <c r="V3810" s="35">
        <f ca="1">IF(Table1[[#This Row],[Hạn thanh toán]]="","",IF((U3810-NOW())&lt;0,0,(U3810-NOW())))</f>
        <v>0</v>
      </c>
      <c r="W3810" s="35"/>
      <c r="X3810" s="35">
        <f t="shared" ca="1" si="899"/>
        <v>65.490319212964096</v>
      </c>
      <c r="Y3810" s="2" t="str">
        <f t="shared" ca="1" si="900"/>
        <v>Nợ quá hạn từ 60 ngày đến 90 ngày</v>
      </c>
      <c r="Z3810" s="51">
        <f t="shared" si="887"/>
        <v>46105</v>
      </c>
      <c r="AA3810" s="51" t="str">
        <f t="shared" si="888"/>
        <v/>
      </c>
      <c r="AD3810" s="2" t="str">
        <f>VLOOKUP($A3810,MA_KH!$A:$Q,MA_KH!O$1,0)</f>
        <v>SATRA TRUNG TÂM</v>
      </c>
      <c r="AE3810" s="2" t="str">
        <f>VLOOKUP($A3810,MA_KH!$A:$Q,MA_KH!P$1,0)</f>
        <v>TRUNG TÂM ĐIỀU HÀNH SATRAFOODS</v>
      </c>
    </row>
    <row r="3811" spans="1:31" ht="25.5" hidden="1" customHeight="1" x14ac:dyDescent="0.2">
      <c r="A3811" s="30" t="s">
        <v>22306</v>
      </c>
      <c r="B3811" s="30" t="s">
        <v>32</v>
      </c>
      <c r="C3811" s="37">
        <v>46082</v>
      </c>
      <c r="D3811" s="30" t="s">
        <v>24649</v>
      </c>
      <c r="E3811" s="37">
        <v>46105</v>
      </c>
      <c r="F3811" s="30">
        <v>1719</v>
      </c>
      <c r="G3811" s="30" t="s">
        <v>24650</v>
      </c>
      <c r="H3811" s="38">
        <v>326598</v>
      </c>
      <c r="I3811" s="67">
        <v>0</v>
      </c>
      <c r="J3811" s="38">
        <v>26127</v>
      </c>
      <c r="K3811" s="38">
        <v>352725</v>
      </c>
      <c r="L3811" s="68" t="s">
        <v>41</v>
      </c>
      <c r="O3811" s="35">
        <f>IF(Table1[[#This Row],[Phân loại]]="Tồn đầu kỳ",Table1[[#This Row],[Tổng giá trị]],0)</f>
        <v>0</v>
      </c>
      <c r="P3811" s="7">
        <f>IF(Table1[[#This Row],[Số còn phải thu ĐK]]&lt;&gt;0,0,IF(Table1[[#This Row],[Phân loại]]="Bán hàng",Table1[[#This Row],[Tổng giá trị]],-Table1[[#This Row],[Tổng giá trị]]))</f>
        <v>-352725</v>
      </c>
      <c r="Q3811" s="35">
        <f t="shared" si="898"/>
        <v>0</v>
      </c>
      <c r="R3811" s="7">
        <f>Table1[[#This Row],[Số còn phải thu ĐK]]+Table1[[#This Row],[Giá Trị HD sau CK]]-Table1[[#This Row],[Số tiền đã thu]]</f>
        <v>-352725</v>
      </c>
      <c r="S3811" s="6">
        <f>IF(Table1[[#This Row],[Ngày hóa đơn]]&lt;&gt;"",Table1[[#This Row],[Ngày hóa đơn]],IF(Table1[[#This Row],[Ngày hạch toán]]&lt;&gt;"",Table1[[#This Row],[Ngày hạch toán]],""))</f>
        <v>46105</v>
      </c>
      <c r="T3811" s="7"/>
      <c r="U3811" s="6">
        <f>IF(Table1[[#This Row],[Ngày tính CN]]="","",S3811+T3811)</f>
        <v>46105</v>
      </c>
      <c r="V3811" s="35">
        <f ca="1">IF(Table1[[#This Row],[Hạn thanh toán]]="","",IF((U3811-NOW())&lt;0,0,(U3811-NOW())))</f>
        <v>0</v>
      </c>
      <c r="W3811" s="35"/>
      <c r="X3811" s="35">
        <f t="shared" ca="1" si="899"/>
        <v>65.490319212964096</v>
      </c>
      <c r="Y3811" s="2" t="str">
        <f t="shared" ca="1" si="900"/>
        <v>Nợ quá hạn từ 60 ngày đến 90 ngày</v>
      </c>
      <c r="Z3811" s="51">
        <f t="shared" si="887"/>
        <v>46105</v>
      </c>
      <c r="AA3811" s="51" t="str">
        <f t="shared" si="888"/>
        <v/>
      </c>
      <c r="AD3811" s="2" t="str">
        <f>VLOOKUP($A3811,MA_KH!$A:$Q,MA_KH!O$1,0)</f>
        <v>SATRA TRUNG TÂM</v>
      </c>
      <c r="AE3811" s="2" t="str">
        <f>VLOOKUP($A3811,MA_KH!$A:$Q,MA_KH!P$1,0)</f>
        <v>TRUNG TÂM ĐIỀU HÀNH SATRAFOODS</v>
      </c>
    </row>
    <row r="3812" spans="1:31" ht="25.5" hidden="1" customHeight="1" x14ac:dyDescent="0.2">
      <c r="A3812" s="30" t="s">
        <v>22306</v>
      </c>
      <c r="B3812" s="30" t="s">
        <v>32</v>
      </c>
      <c r="C3812" s="37">
        <v>46082</v>
      </c>
      <c r="D3812" s="30" t="s">
        <v>24651</v>
      </c>
      <c r="E3812" s="37">
        <v>46105</v>
      </c>
      <c r="F3812" s="30">
        <v>1719</v>
      </c>
      <c r="G3812" s="30" t="s">
        <v>24652</v>
      </c>
      <c r="H3812" s="38">
        <v>228558</v>
      </c>
      <c r="I3812" s="67">
        <v>0</v>
      </c>
      <c r="J3812" s="38">
        <v>18285</v>
      </c>
      <c r="K3812" s="38">
        <v>246843</v>
      </c>
      <c r="L3812" s="68" t="s">
        <v>41</v>
      </c>
      <c r="O3812" s="35">
        <f>IF(Table1[[#This Row],[Phân loại]]="Tồn đầu kỳ",Table1[[#This Row],[Tổng giá trị]],0)</f>
        <v>0</v>
      </c>
      <c r="P3812" s="7">
        <f>IF(Table1[[#This Row],[Số còn phải thu ĐK]]&lt;&gt;0,0,IF(Table1[[#This Row],[Phân loại]]="Bán hàng",Table1[[#This Row],[Tổng giá trị]],-Table1[[#This Row],[Tổng giá trị]]))</f>
        <v>-246843</v>
      </c>
      <c r="Q3812" s="35">
        <f t="shared" si="898"/>
        <v>0</v>
      </c>
      <c r="R3812" s="7">
        <f>Table1[[#This Row],[Số còn phải thu ĐK]]+Table1[[#This Row],[Giá Trị HD sau CK]]-Table1[[#This Row],[Số tiền đã thu]]</f>
        <v>-246843</v>
      </c>
      <c r="S3812" s="6">
        <f>IF(Table1[[#This Row],[Ngày hóa đơn]]&lt;&gt;"",Table1[[#This Row],[Ngày hóa đơn]],IF(Table1[[#This Row],[Ngày hạch toán]]&lt;&gt;"",Table1[[#This Row],[Ngày hạch toán]],""))</f>
        <v>46105</v>
      </c>
      <c r="T3812" s="7"/>
      <c r="U3812" s="6">
        <f>IF(Table1[[#This Row],[Ngày tính CN]]="","",S3812+T3812)</f>
        <v>46105</v>
      </c>
      <c r="V3812" s="35">
        <f ca="1">IF(Table1[[#This Row],[Hạn thanh toán]]="","",IF((U3812-NOW())&lt;0,0,(U3812-NOW())))</f>
        <v>0</v>
      </c>
      <c r="W3812" s="35"/>
      <c r="X3812" s="35">
        <f t="shared" ca="1" si="899"/>
        <v>65.490319212964096</v>
      </c>
      <c r="Y3812" s="2" t="str">
        <f t="shared" ca="1" si="900"/>
        <v>Nợ quá hạn từ 60 ngày đến 90 ngày</v>
      </c>
      <c r="Z3812" s="51">
        <f t="shared" si="887"/>
        <v>46105</v>
      </c>
      <c r="AA3812" s="51" t="str">
        <f t="shared" si="888"/>
        <v/>
      </c>
      <c r="AD3812" s="2" t="str">
        <f>VLOOKUP($A3812,MA_KH!$A:$Q,MA_KH!O$1,0)</f>
        <v>SATRA TRUNG TÂM</v>
      </c>
      <c r="AE3812" s="2" t="str">
        <f>VLOOKUP($A3812,MA_KH!$A:$Q,MA_KH!P$1,0)</f>
        <v>TRUNG TÂM ĐIỀU HÀNH SATRAFOODS</v>
      </c>
    </row>
    <row r="3813" spans="1:31" ht="25.5" hidden="1" customHeight="1" x14ac:dyDescent="0.2">
      <c r="A3813" s="30" t="s">
        <v>22306</v>
      </c>
      <c r="B3813" s="30" t="s">
        <v>32</v>
      </c>
      <c r="C3813" s="37">
        <v>46082</v>
      </c>
      <c r="D3813" s="30" t="s">
        <v>24653</v>
      </c>
      <c r="E3813" s="37">
        <v>46105</v>
      </c>
      <c r="F3813" s="30">
        <v>1719</v>
      </c>
      <c r="G3813" s="30" t="s">
        <v>24654</v>
      </c>
      <c r="H3813" s="38">
        <v>145639</v>
      </c>
      <c r="I3813" s="67">
        <v>0</v>
      </c>
      <c r="J3813" s="38">
        <v>11651</v>
      </c>
      <c r="K3813" s="38">
        <v>157290</v>
      </c>
      <c r="L3813" s="68" t="s">
        <v>41</v>
      </c>
      <c r="O3813" s="35">
        <f>IF(Table1[[#This Row],[Phân loại]]="Tồn đầu kỳ",Table1[[#This Row],[Tổng giá trị]],0)</f>
        <v>0</v>
      </c>
      <c r="P3813" s="7">
        <f>IF(Table1[[#This Row],[Số còn phải thu ĐK]]&lt;&gt;0,0,IF(Table1[[#This Row],[Phân loại]]="Bán hàng",Table1[[#This Row],[Tổng giá trị]],-Table1[[#This Row],[Tổng giá trị]]))</f>
        <v>-157290</v>
      </c>
      <c r="Q3813" s="35">
        <f t="shared" si="898"/>
        <v>0</v>
      </c>
      <c r="R3813" s="7">
        <f>Table1[[#This Row],[Số còn phải thu ĐK]]+Table1[[#This Row],[Giá Trị HD sau CK]]-Table1[[#This Row],[Số tiền đã thu]]</f>
        <v>-157290</v>
      </c>
      <c r="S3813" s="6">
        <f>IF(Table1[[#This Row],[Ngày hóa đơn]]&lt;&gt;"",Table1[[#This Row],[Ngày hóa đơn]],IF(Table1[[#This Row],[Ngày hạch toán]]&lt;&gt;"",Table1[[#This Row],[Ngày hạch toán]],""))</f>
        <v>46105</v>
      </c>
      <c r="T3813" s="7"/>
      <c r="U3813" s="6">
        <f>IF(Table1[[#This Row],[Ngày tính CN]]="","",S3813+T3813)</f>
        <v>46105</v>
      </c>
      <c r="V3813" s="35">
        <f ca="1">IF(Table1[[#This Row],[Hạn thanh toán]]="","",IF((U3813-NOW())&lt;0,0,(U3813-NOW())))</f>
        <v>0</v>
      </c>
      <c r="W3813" s="35"/>
      <c r="X3813" s="35">
        <f t="shared" ca="1" si="899"/>
        <v>65.490319212964096</v>
      </c>
      <c r="Y3813" s="2" t="str">
        <f t="shared" ca="1" si="900"/>
        <v>Nợ quá hạn từ 60 ngày đến 90 ngày</v>
      </c>
      <c r="Z3813" s="51">
        <f t="shared" si="887"/>
        <v>46105</v>
      </c>
      <c r="AA3813" s="51" t="str">
        <f t="shared" si="888"/>
        <v/>
      </c>
      <c r="AD3813" s="2" t="str">
        <f>VLOOKUP($A3813,MA_KH!$A:$Q,MA_KH!O$1,0)</f>
        <v>SATRA TRUNG TÂM</v>
      </c>
      <c r="AE3813" s="2" t="str">
        <f>VLOOKUP($A3813,MA_KH!$A:$Q,MA_KH!P$1,0)</f>
        <v>TRUNG TÂM ĐIỀU HÀNH SATRAFOODS</v>
      </c>
    </row>
    <row r="3814" spans="1:31" ht="25.5" hidden="1" customHeight="1" x14ac:dyDescent="0.2">
      <c r="A3814" s="30" t="s">
        <v>22306</v>
      </c>
      <c r="B3814" s="30" t="s">
        <v>32</v>
      </c>
      <c r="C3814" s="37">
        <v>46082</v>
      </c>
      <c r="D3814" s="30" t="s">
        <v>24655</v>
      </c>
      <c r="E3814" s="37">
        <v>46105</v>
      </c>
      <c r="F3814" s="30">
        <v>1719</v>
      </c>
      <c r="G3814" s="30" t="s">
        <v>24656</v>
      </c>
      <c r="H3814" s="38">
        <v>178306</v>
      </c>
      <c r="I3814" s="67">
        <v>0</v>
      </c>
      <c r="J3814" s="38">
        <v>14264</v>
      </c>
      <c r="K3814" s="38">
        <v>192570</v>
      </c>
      <c r="L3814" s="68" t="s">
        <v>41</v>
      </c>
      <c r="O3814" s="35">
        <f>IF(Table1[[#This Row],[Phân loại]]="Tồn đầu kỳ",Table1[[#This Row],[Tổng giá trị]],0)</f>
        <v>0</v>
      </c>
      <c r="P3814" s="7">
        <f>IF(Table1[[#This Row],[Số còn phải thu ĐK]]&lt;&gt;0,0,IF(Table1[[#This Row],[Phân loại]]="Bán hàng",Table1[[#This Row],[Tổng giá trị]],-Table1[[#This Row],[Tổng giá trị]]))</f>
        <v>-192570</v>
      </c>
      <c r="Q3814" s="35">
        <f t="shared" si="898"/>
        <v>0</v>
      </c>
      <c r="R3814" s="7">
        <f>Table1[[#This Row],[Số còn phải thu ĐK]]+Table1[[#This Row],[Giá Trị HD sau CK]]-Table1[[#This Row],[Số tiền đã thu]]</f>
        <v>-192570</v>
      </c>
      <c r="S3814" s="6">
        <f>IF(Table1[[#This Row],[Ngày hóa đơn]]&lt;&gt;"",Table1[[#This Row],[Ngày hóa đơn]],IF(Table1[[#This Row],[Ngày hạch toán]]&lt;&gt;"",Table1[[#This Row],[Ngày hạch toán]],""))</f>
        <v>46105</v>
      </c>
      <c r="T3814" s="7"/>
      <c r="U3814" s="6">
        <f>IF(Table1[[#This Row],[Ngày tính CN]]="","",S3814+T3814)</f>
        <v>46105</v>
      </c>
      <c r="V3814" s="35">
        <f ca="1">IF(Table1[[#This Row],[Hạn thanh toán]]="","",IF((U3814-NOW())&lt;0,0,(U3814-NOW())))</f>
        <v>0</v>
      </c>
      <c r="W3814" s="35"/>
      <c r="X3814" s="35">
        <f t="shared" ca="1" si="899"/>
        <v>65.490319212964096</v>
      </c>
      <c r="Y3814" s="2" t="str">
        <f t="shared" ca="1" si="900"/>
        <v>Nợ quá hạn từ 60 ngày đến 90 ngày</v>
      </c>
      <c r="Z3814" s="51">
        <f t="shared" si="887"/>
        <v>46105</v>
      </c>
      <c r="AA3814" s="51" t="str">
        <f t="shared" si="888"/>
        <v/>
      </c>
      <c r="AD3814" s="2" t="str">
        <f>VLOOKUP($A3814,MA_KH!$A:$Q,MA_KH!O$1,0)</f>
        <v>SATRA TRUNG TÂM</v>
      </c>
      <c r="AE3814" s="2" t="str">
        <f>VLOOKUP($A3814,MA_KH!$A:$Q,MA_KH!P$1,0)</f>
        <v>TRUNG TÂM ĐIỀU HÀNH SATRAFOODS</v>
      </c>
    </row>
    <row r="3815" spans="1:31" ht="25.5" hidden="1" customHeight="1" x14ac:dyDescent="0.2">
      <c r="A3815" s="30" t="s">
        <v>22306</v>
      </c>
      <c r="B3815" s="30" t="s">
        <v>32</v>
      </c>
      <c r="C3815" s="37">
        <v>46082</v>
      </c>
      <c r="D3815" s="30" t="s">
        <v>24657</v>
      </c>
      <c r="E3815" s="37">
        <v>46105</v>
      </c>
      <c r="F3815" s="30">
        <v>1719</v>
      </c>
      <c r="G3815" s="30" t="s">
        <v>24658</v>
      </c>
      <c r="H3815" s="38">
        <v>438224</v>
      </c>
      <c r="I3815" s="67">
        <v>0</v>
      </c>
      <c r="J3815" s="38">
        <v>35058</v>
      </c>
      <c r="K3815" s="38">
        <v>473282</v>
      </c>
      <c r="L3815" s="68" t="s">
        <v>41</v>
      </c>
      <c r="O3815" s="35">
        <f>IF(Table1[[#This Row],[Phân loại]]="Tồn đầu kỳ",Table1[[#This Row],[Tổng giá trị]],0)</f>
        <v>0</v>
      </c>
      <c r="P3815" s="7">
        <f>IF(Table1[[#This Row],[Số còn phải thu ĐK]]&lt;&gt;0,0,IF(Table1[[#This Row],[Phân loại]]="Bán hàng",Table1[[#This Row],[Tổng giá trị]],-Table1[[#This Row],[Tổng giá trị]]))</f>
        <v>-473282</v>
      </c>
      <c r="Q3815" s="35">
        <f t="shared" si="898"/>
        <v>0</v>
      </c>
      <c r="R3815" s="7">
        <f>Table1[[#This Row],[Số còn phải thu ĐK]]+Table1[[#This Row],[Giá Trị HD sau CK]]-Table1[[#This Row],[Số tiền đã thu]]</f>
        <v>-473282</v>
      </c>
      <c r="S3815" s="6">
        <f>IF(Table1[[#This Row],[Ngày hóa đơn]]&lt;&gt;"",Table1[[#This Row],[Ngày hóa đơn]],IF(Table1[[#This Row],[Ngày hạch toán]]&lt;&gt;"",Table1[[#This Row],[Ngày hạch toán]],""))</f>
        <v>46105</v>
      </c>
      <c r="T3815" s="7"/>
      <c r="U3815" s="6">
        <f>IF(Table1[[#This Row],[Ngày tính CN]]="","",S3815+T3815)</f>
        <v>46105</v>
      </c>
      <c r="V3815" s="35">
        <f ca="1">IF(Table1[[#This Row],[Hạn thanh toán]]="","",IF((U3815-NOW())&lt;0,0,(U3815-NOW())))</f>
        <v>0</v>
      </c>
      <c r="W3815" s="35"/>
      <c r="X3815" s="35">
        <f t="shared" ca="1" si="899"/>
        <v>65.490319212964096</v>
      </c>
      <c r="Y3815" s="2" t="str">
        <f t="shared" ca="1" si="900"/>
        <v>Nợ quá hạn từ 60 ngày đến 90 ngày</v>
      </c>
      <c r="Z3815" s="51">
        <f t="shared" si="887"/>
        <v>46105</v>
      </c>
      <c r="AA3815" s="51" t="str">
        <f t="shared" si="888"/>
        <v/>
      </c>
      <c r="AD3815" s="2" t="str">
        <f>VLOOKUP($A3815,MA_KH!$A:$Q,MA_KH!O$1,0)</f>
        <v>SATRA TRUNG TÂM</v>
      </c>
      <c r="AE3815" s="2" t="str">
        <f>VLOOKUP($A3815,MA_KH!$A:$Q,MA_KH!P$1,0)</f>
        <v>TRUNG TÂM ĐIỀU HÀNH SATRAFOODS</v>
      </c>
    </row>
    <row r="3816" spans="1:31" ht="25.5" hidden="1" customHeight="1" x14ac:dyDescent="0.2">
      <c r="A3816" s="30" t="s">
        <v>22306</v>
      </c>
      <c r="B3816" s="30" t="s">
        <v>32</v>
      </c>
      <c r="C3816" s="37">
        <v>46082</v>
      </c>
      <c r="D3816" s="30" t="s">
        <v>24659</v>
      </c>
      <c r="E3816" s="37">
        <v>46105</v>
      </c>
      <c r="F3816" s="30">
        <v>1719</v>
      </c>
      <c r="G3816" s="30" t="s">
        <v>24660</v>
      </c>
      <c r="H3816" s="38">
        <v>342837</v>
      </c>
      <c r="I3816" s="67">
        <v>0</v>
      </c>
      <c r="J3816" s="38">
        <v>27427</v>
      </c>
      <c r="K3816" s="38">
        <v>370264</v>
      </c>
      <c r="L3816" s="68" t="s">
        <v>41</v>
      </c>
      <c r="O3816" s="35">
        <f>IF(Table1[[#This Row],[Phân loại]]="Tồn đầu kỳ",Table1[[#This Row],[Tổng giá trị]],0)</f>
        <v>0</v>
      </c>
      <c r="P3816" s="7">
        <f>IF(Table1[[#This Row],[Số còn phải thu ĐK]]&lt;&gt;0,0,IF(Table1[[#This Row],[Phân loại]]="Bán hàng",Table1[[#This Row],[Tổng giá trị]],-Table1[[#This Row],[Tổng giá trị]]))</f>
        <v>-370264</v>
      </c>
      <c r="Q3816" s="35">
        <f t="shared" si="898"/>
        <v>0</v>
      </c>
      <c r="R3816" s="7">
        <f>Table1[[#This Row],[Số còn phải thu ĐK]]+Table1[[#This Row],[Giá Trị HD sau CK]]-Table1[[#This Row],[Số tiền đã thu]]</f>
        <v>-370264</v>
      </c>
      <c r="S3816" s="6">
        <f>IF(Table1[[#This Row],[Ngày hóa đơn]]&lt;&gt;"",Table1[[#This Row],[Ngày hóa đơn]],IF(Table1[[#This Row],[Ngày hạch toán]]&lt;&gt;"",Table1[[#This Row],[Ngày hạch toán]],""))</f>
        <v>46105</v>
      </c>
      <c r="T3816" s="7"/>
      <c r="U3816" s="6">
        <f>IF(Table1[[#This Row],[Ngày tính CN]]="","",S3816+T3816)</f>
        <v>46105</v>
      </c>
      <c r="V3816" s="35">
        <f ca="1">IF(Table1[[#This Row],[Hạn thanh toán]]="","",IF((U3816-NOW())&lt;0,0,(U3816-NOW())))</f>
        <v>0</v>
      </c>
      <c r="W3816" s="35"/>
      <c r="X3816" s="35">
        <f t="shared" ca="1" si="899"/>
        <v>65.490319212964096</v>
      </c>
      <c r="Y3816" s="2" t="str">
        <f t="shared" ca="1" si="900"/>
        <v>Nợ quá hạn từ 60 ngày đến 90 ngày</v>
      </c>
      <c r="Z3816" s="51">
        <f t="shared" si="887"/>
        <v>46105</v>
      </c>
      <c r="AA3816" s="51" t="str">
        <f t="shared" si="888"/>
        <v/>
      </c>
      <c r="AD3816" s="2" t="str">
        <f>VLOOKUP($A3816,MA_KH!$A:$Q,MA_KH!O$1,0)</f>
        <v>SATRA TRUNG TÂM</v>
      </c>
      <c r="AE3816" s="2" t="str">
        <f>VLOOKUP($A3816,MA_KH!$A:$Q,MA_KH!P$1,0)</f>
        <v>TRUNG TÂM ĐIỀU HÀNH SATRAFOODS</v>
      </c>
    </row>
    <row r="3817" spans="1:31" ht="25.5" hidden="1" customHeight="1" x14ac:dyDescent="0.2">
      <c r="A3817" s="30" t="s">
        <v>22306</v>
      </c>
      <c r="B3817" s="30" t="s">
        <v>32</v>
      </c>
      <c r="C3817" s="37">
        <v>46082</v>
      </c>
      <c r="D3817" s="30" t="s">
        <v>24661</v>
      </c>
      <c r="E3817" s="37">
        <v>46105</v>
      </c>
      <c r="F3817" s="30">
        <v>1719</v>
      </c>
      <c r="G3817" s="30" t="s">
        <v>24662</v>
      </c>
      <c r="H3817" s="38">
        <v>187710</v>
      </c>
      <c r="I3817" s="67">
        <v>0</v>
      </c>
      <c r="J3817" s="38">
        <v>15016</v>
      </c>
      <c r="K3817" s="38">
        <v>202726</v>
      </c>
      <c r="L3817" s="68" t="s">
        <v>41</v>
      </c>
      <c r="O3817" s="35">
        <f>IF(Table1[[#This Row],[Phân loại]]="Tồn đầu kỳ",Table1[[#This Row],[Tổng giá trị]],0)</f>
        <v>0</v>
      </c>
      <c r="P3817" s="7">
        <f>IF(Table1[[#This Row],[Số còn phải thu ĐK]]&lt;&gt;0,0,IF(Table1[[#This Row],[Phân loại]]="Bán hàng",Table1[[#This Row],[Tổng giá trị]],-Table1[[#This Row],[Tổng giá trị]]))</f>
        <v>-202726</v>
      </c>
      <c r="Q3817" s="35">
        <f t="shared" si="898"/>
        <v>0</v>
      </c>
      <c r="R3817" s="7">
        <f>Table1[[#This Row],[Số còn phải thu ĐK]]+Table1[[#This Row],[Giá Trị HD sau CK]]-Table1[[#This Row],[Số tiền đã thu]]</f>
        <v>-202726</v>
      </c>
      <c r="S3817" s="6">
        <f>IF(Table1[[#This Row],[Ngày hóa đơn]]&lt;&gt;"",Table1[[#This Row],[Ngày hóa đơn]],IF(Table1[[#This Row],[Ngày hạch toán]]&lt;&gt;"",Table1[[#This Row],[Ngày hạch toán]],""))</f>
        <v>46105</v>
      </c>
      <c r="T3817" s="7"/>
      <c r="U3817" s="6">
        <f>IF(Table1[[#This Row],[Ngày tính CN]]="","",S3817+T3817)</f>
        <v>46105</v>
      </c>
      <c r="V3817" s="35">
        <f ca="1">IF(Table1[[#This Row],[Hạn thanh toán]]="","",IF((U3817-NOW())&lt;0,0,(U3817-NOW())))</f>
        <v>0</v>
      </c>
      <c r="W3817" s="35"/>
      <c r="X3817" s="35">
        <f t="shared" ca="1" si="899"/>
        <v>65.490319212964096</v>
      </c>
      <c r="Y3817" s="2" t="str">
        <f t="shared" ca="1" si="900"/>
        <v>Nợ quá hạn từ 60 ngày đến 90 ngày</v>
      </c>
      <c r="Z3817" s="51">
        <f t="shared" si="887"/>
        <v>46105</v>
      </c>
      <c r="AA3817" s="51" t="str">
        <f t="shared" si="888"/>
        <v/>
      </c>
      <c r="AD3817" s="2" t="str">
        <f>VLOOKUP($A3817,MA_KH!$A:$Q,MA_KH!O$1,0)</f>
        <v>SATRA TRUNG TÂM</v>
      </c>
      <c r="AE3817" s="2" t="str">
        <f>VLOOKUP($A3817,MA_KH!$A:$Q,MA_KH!P$1,0)</f>
        <v>TRUNG TÂM ĐIỀU HÀNH SATRAFOODS</v>
      </c>
    </row>
    <row r="3818" spans="1:31" ht="25.5" hidden="1" customHeight="1" x14ac:dyDescent="0.2">
      <c r="A3818" s="30" t="s">
        <v>22306</v>
      </c>
      <c r="B3818" s="30" t="s">
        <v>32</v>
      </c>
      <c r="C3818" s="37">
        <v>46082</v>
      </c>
      <c r="D3818" s="30" t="s">
        <v>24663</v>
      </c>
      <c r="E3818" s="37">
        <v>46105</v>
      </c>
      <c r="F3818" s="30">
        <v>1719</v>
      </c>
      <c r="G3818" s="30" t="s">
        <v>24664</v>
      </c>
      <c r="H3818" s="38">
        <v>251806</v>
      </c>
      <c r="I3818" s="67">
        <v>0</v>
      </c>
      <c r="J3818" s="38">
        <v>20144</v>
      </c>
      <c r="K3818" s="38">
        <v>271950</v>
      </c>
      <c r="L3818" s="68" t="s">
        <v>41</v>
      </c>
      <c r="O3818" s="35">
        <f>IF(Table1[[#This Row],[Phân loại]]="Tồn đầu kỳ",Table1[[#This Row],[Tổng giá trị]],0)</f>
        <v>0</v>
      </c>
      <c r="P3818" s="7">
        <f>IF(Table1[[#This Row],[Số còn phải thu ĐK]]&lt;&gt;0,0,IF(Table1[[#This Row],[Phân loại]]="Bán hàng",Table1[[#This Row],[Tổng giá trị]],-Table1[[#This Row],[Tổng giá trị]]))</f>
        <v>-271950</v>
      </c>
      <c r="Q3818" s="35">
        <f t="shared" si="898"/>
        <v>0</v>
      </c>
      <c r="R3818" s="7">
        <f>Table1[[#This Row],[Số còn phải thu ĐK]]+Table1[[#This Row],[Giá Trị HD sau CK]]-Table1[[#This Row],[Số tiền đã thu]]</f>
        <v>-271950</v>
      </c>
      <c r="S3818" s="6">
        <f>IF(Table1[[#This Row],[Ngày hóa đơn]]&lt;&gt;"",Table1[[#This Row],[Ngày hóa đơn]],IF(Table1[[#This Row],[Ngày hạch toán]]&lt;&gt;"",Table1[[#This Row],[Ngày hạch toán]],""))</f>
        <v>46105</v>
      </c>
      <c r="T3818" s="7"/>
      <c r="U3818" s="6">
        <f>IF(Table1[[#This Row],[Ngày tính CN]]="","",S3818+T3818)</f>
        <v>46105</v>
      </c>
      <c r="V3818" s="35">
        <f ca="1">IF(Table1[[#This Row],[Hạn thanh toán]]="","",IF((U3818-NOW())&lt;0,0,(U3818-NOW())))</f>
        <v>0</v>
      </c>
      <c r="W3818" s="35"/>
      <c r="X3818" s="35">
        <f t="shared" ca="1" si="899"/>
        <v>65.490319212964096</v>
      </c>
      <c r="Y3818" s="2" t="str">
        <f t="shared" ca="1" si="900"/>
        <v>Nợ quá hạn từ 60 ngày đến 90 ngày</v>
      </c>
      <c r="Z3818" s="51">
        <f t="shared" si="887"/>
        <v>46105</v>
      </c>
      <c r="AA3818" s="51" t="str">
        <f t="shared" si="888"/>
        <v/>
      </c>
      <c r="AD3818" s="2" t="str">
        <f>VLOOKUP($A3818,MA_KH!$A:$Q,MA_KH!O$1,0)</f>
        <v>SATRA TRUNG TÂM</v>
      </c>
      <c r="AE3818" s="2" t="str">
        <f>VLOOKUP($A3818,MA_KH!$A:$Q,MA_KH!P$1,0)</f>
        <v>TRUNG TÂM ĐIỀU HÀNH SATRAFOODS</v>
      </c>
    </row>
    <row r="3819" spans="1:31" ht="25.5" hidden="1" customHeight="1" x14ac:dyDescent="0.2">
      <c r="A3819" s="30" t="s">
        <v>22306</v>
      </c>
      <c r="B3819" s="30" t="s">
        <v>32</v>
      </c>
      <c r="C3819" s="37">
        <v>46082</v>
      </c>
      <c r="D3819" s="30" t="s">
        <v>24665</v>
      </c>
      <c r="E3819" s="37">
        <v>46105</v>
      </c>
      <c r="F3819" s="30">
        <v>1719</v>
      </c>
      <c r="G3819" s="30" t="s">
        <v>24666</v>
      </c>
      <c r="H3819" s="38">
        <v>111190</v>
      </c>
      <c r="I3819" s="67">
        <v>0</v>
      </c>
      <c r="J3819" s="38">
        <v>8895</v>
      </c>
      <c r="K3819" s="38">
        <v>120085</v>
      </c>
      <c r="L3819" s="68" t="s">
        <v>41</v>
      </c>
      <c r="O3819" s="35">
        <f>IF(Table1[[#This Row],[Phân loại]]="Tồn đầu kỳ",Table1[[#This Row],[Tổng giá trị]],0)</f>
        <v>0</v>
      </c>
      <c r="P3819" s="7">
        <f>IF(Table1[[#This Row],[Số còn phải thu ĐK]]&lt;&gt;0,0,IF(Table1[[#This Row],[Phân loại]]="Bán hàng",Table1[[#This Row],[Tổng giá trị]],-Table1[[#This Row],[Tổng giá trị]]))</f>
        <v>-120085</v>
      </c>
      <c r="Q3819" s="35">
        <f t="shared" si="898"/>
        <v>0</v>
      </c>
      <c r="R3819" s="7">
        <f>Table1[[#This Row],[Số còn phải thu ĐK]]+Table1[[#This Row],[Giá Trị HD sau CK]]-Table1[[#This Row],[Số tiền đã thu]]</f>
        <v>-120085</v>
      </c>
      <c r="S3819" s="6">
        <f>IF(Table1[[#This Row],[Ngày hóa đơn]]&lt;&gt;"",Table1[[#This Row],[Ngày hóa đơn]],IF(Table1[[#This Row],[Ngày hạch toán]]&lt;&gt;"",Table1[[#This Row],[Ngày hạch toán]],""))</f>
        <v>46105</v>
      </c>
      <c r="T3819" s="7"/>
      <c r="U3819" s="6">
        <f>IF(Table1[[#This Row],[Ngày tính CN]]="","",S3819+T3819)</f>
        <v>46105</v>
      </c>
      <c r="V3819" s="35">
        <f ca="1">IF(Table1[[#This Row],[Hạn thanh toán]]="","",IF((U3819-NOW())&lt;0,0,(U3819-NOW())))</f>
        <v>0</v>
      </c>
      <c r="W3819" s="35"/>
      <c r="X3819" s="35">
        <f t="shared" ca="1" si="899"/>
        <v>65.490319212964096</v>
      </c>
      <c r="Y3819" s="2" t="str">
        <f t="shared" ca="1" si="900"/>
        <v>Nợ quá hạn từ 60 ngày đến 90 ngày</v>
      </c>
      <c r="Z3819" s="51">
        <f t="shared" si="887"/>
        <v>46105</v>
      </c>
      <c r="AA3819" s="51" t="str">
        <f t="shared" si="888"/>
        <v/>
      </c>
      <c r="AD3819" s="2" t="str">
        <f>VLOOKUP($A3819,MA_KH!$A:$Q,MA_KH!O$1,0)</f>
        <v>SATRA TRUNG TÂM</v>
      </c>
      <c r="AE3819" s="2" t="str">
        <f>VLOOKUP($A3819,MA_KH!$A:$Q,MA_KH!P$1,0)</f>
        <v>TRUNG TÂM ĐIỀU HÀNH SATRAFOODS</v>
      </c>
    </row>
    <row r="3820" spans="1:31" ht="25.5" hidden="1" customHeight="1" x14ac:dyDescent="0.2">
      <c r="A3820" s="30" t="s">
        <v>22306</v>
      </c>
      <c r="B3820" s="30" t="s">
        <v>32</v>
      </c>
      <c r="C3820" s="37">
        <v>46082</v>
      </c>
      <c r="D3820" s="30" t="s">
        <v>24667</v>
      </c>
      <c r="E3820" s="37">
        <v>46105</v>
      </c>
      <c r="F3820" s="30">
        <v>1719</v>
      </c>
      <c r="G3820" s="30" t="s">
        <v>24668</v>
      </c>
      <c r="H3820" s="38">
        <v>362100</v>
      </c>
      <c r="I3820" s="67">
        <v>0</v>
      </c>
      <c r="J3820" s="38">
        <v>28968</v>
      </c>
      <c r="K3820" s="38">
        <v>391068</v>
      </c>
      <c r="L3820" s="68" t="s">
        <v>41</v>
      </c>
      <c r="O3820" s="35">
        <f>IF(Table1[[#This Row],[Phân loại]]="Tồn đầu kỳ",Table1[[#This Row],[Tổng giá trị]],0)</f>
        <v>0</v>
      </c>
      <c r="P3820" s="7">
        <f>IF(Table1[[#This Row],[Số còn phải thu ĐK]]&lt;&gt;0,0,IF(Table1[[#This Row],[Phân loại]]="Bán hàng",Table1[[#This Row],[Tổng giá trị]],-Table1[[#This Row],[Tổng giá trị]]))</f>
        <v>-391068</v>
      </c>
      <c r="Q3820" s="35">
        <f t="shared" si="898"/>
        <v>0</v>
      </c>
      <c r="R3820" s="7">
        <f>Table1[[#This Row],[Số còn phải thu ĐK]]+Table1[[#This Row],[Giá Trị HD sau CK]]-Table1[[#This Row],[Số tiền đã thu]]</f>
        <v>-391068</v>
      </c>
      <c r="S3820" s="6">
        <f>IF(Table1[[#This Row],[Ngày hóa đơn]]&lt;&gt;"",Table1[[#This Row],[Ngày hóa đơn]],IF(Table1[[#This Row],[Ngày hạch toán]]&lt;&gt;"",Table1[[#This Row],[Ngày hạch toán]],""))</f>
        <v>46105</v>
      </c>
      <c r="T3820" s="7"/>
      <c r="U3820" s="6">
        <f>IF(Table1[[#This Row],[Ngày tính CN]]="","",S3820+T3820)</f>
        <v>46105</v>
      </c>
      <c r="V3820" s="35">
        <f ca="1">IF(Table1[[#This Row],[Hạn thanh toán]]="","",IF((U3820-NOW())&lt;0,0,(U3820-NOW())))</f>
        <v>0</v>
      </c>
      <c r="W3820" s="35"/>
      <c r="X3820" s="35">
        <f t="shared" ca="1" si="899"/>
        <v>65.490319212964096</v>
      </c>
      <c r="Y3820" s="2" t="str">
        <f t="shared" ca="1" si="900"/>
        <v>Nợ quá hạn từ 60 ngày đến 90 ngày</v>
      </c>
      <c r="Z3820" s="51">
        <f t="shared" si="887"/>
        <v>46105</v>
      </c>
      <c r="AA3820" s="51" t="str">
        <f t="shared" si="888"/>
        <v/>
      </c>
      <c r="AD3820" s="2" t="str">
        <f>VLOOKUP($A3820,MA_KH!$A:$Q,MA_KH!O$1,0)</f>
        <v>SATRA TRUNG TÂM</v>
      </c>
      <c r="AE3820" s="2" t="str">
        <f>VLOOKUP($A3820,MA_KH!$A:$Q,MA_KH!P$1,0)</f>
        <v>TRUNG TÂM ĐIỀU HÀNH SATRAFOODS</v>
      </c>
    </row>
    <row r="3821" spans="1:31" ht="25.5" hidden="1" customHeight="1" x14ac:dyDescent="0.2">
      <c r="A3821" s="30" t="s">
        <v>22306</v>
      </c>
      <c r="B3821" s="30" t="s">
        <v>32</v>
      </c>
      <c r="C3821" s="37">
        <v>46082</v>
      </c>
      <c r="D3821" s="30" t="s">
        <v>24669</v>
      </c>
      <c r="E3821" s="37">
        <v>46105</v>
      </c>
      <c r="F3821" s="30">
        <v>1719</v>
      </c>
      <c r="G3821" s="30" t="s">
        <v>24670</v>
      </c>
      <c r="H3821" s="38">
        <v>149668</v>
      </c>
      <c r="I3821" s="67">
        <v>0</v>
      </c>
      <c r="J3821" s="38">
        <v>11973</v>
      </c>
      <c r="K3821" s="38">
        <v>161641</v>
      </c>
      <c r="L3821" s="68" t="s">
        <v>41</v>
      </c>
      <c r="O3821" s="35">
        <f>IF(Table1[[#This Row],[Phân loại]]="Tồn đầu kỳ",Table1[[#This Row],[Tổng giá trị]],0)</f>
        <v>0</v>
      </c>
      <c r="P3821" s="7">
        <f>IF(Table1[[#This Row],[Số còn phải thu ĐK]]&lt;&gt;0,0,IF(Table1[[#This Row],[Phân loại]]="Bán hàng",Table1[[#This Row],[Tổng giá trị]],-Table1[[#This Row],[Tổng giá trị]]))</f>
        <v>-161641</v>
      </c>
      <c r="Q3821" s="35">
        <f t="shared" si="898"/>
        <v>0</v>
      </c>
      <c r="R3821" s="7">
        <f>Table1[[#This Row],[Số còn phải thu ĐK]]+Table1[[#This Row],[Giá Trị HD sau CK]]-Table1[[#This Row],[Số tiền đã thu]]</f>
        <v>-161641</v>
      </c>
      <c r="S3821" s="6">
        <f>IF(Table1[[#This Row],[Ngày hóa đơn]]&lt;&gt;"",Table1[[#This Row],[Ngày hóa đơn]],IF(Table1[[#This Row],[Ngày hạch toán]]&lt;&gt;"",Table1[[#This Row],[Ngày hạch toán]],""))</f>
        <v>46105</v>
      </c>
      <c r="T3821" s="7"/>
      <c r="U3821" s="6">
        <f>IF(Table1[[#This Row],[Ngày tính CN]]="","",S3821+T3821)</f>
        <v>46105</v>
      </c>
      <c r="V3821" s="35">
        <f ca="1">IF(Table1[[#This Row],[Hạn thanh toán]]="","",IF((U3821-NOW())&lt;0,0,(U3821-NOW())))</f>
        <v>0</v>
      </c>
      <c r="W3821" s="35"/>
      <c r="X3821" s="35">
        <f t="shared" ca="1" si="899"/>
        <v>65.490319212964096</v>
      </c>
      <c r="Y3821" s="2" t="str">
        <f t="shared" ca="1" si="900"/>
        <v>Nợ quá hạn từ 60 ngày đến 90 ngày</v>
      </c>
      <c r="Z3821" s="51">
        <f t="shared" si="887"/>
        <v>46105</v>
      </c>
      <c r="AA3821" s="51" t="str">
        <f t="shared" si="888"/>
        <v/>
      </c>
      <c r="AD3821" s="2" t="str">
        <f>VLOOKUP($A3821,MA_KH!$A:$Q,MA_KH!O$1,0)</f>
        <v>SATRA TRUNG TÂM</v>
      </c>
      <c r="AE3821" s="2" t="str">
        <f>VLOOKUP($A3821,MA_KH!$A:$Q,MA_KH!P$1,0)</f>
        <v>TRUNG TÂM ĐIỀU HÀNH SATRAFOODS</v>
      </c>
    </row>
    <row r="3822" spans="1:31" ht="25.5" hidden="1" customHeight="1" x14ac:dyDescent="0.2">
      <c r="A3822" s="30" t="s">
        <v>22306</v>
      </c>
      <c r="B3822" s="30" t="s">
        <v>32</v>
      </c>
      <c r="C3822" s="37">
        <v>46082</v>
      </c>
      <c r="D3822" s="30" t="s">
        <v>24671</v>
      </c>
      <c r="E3822" s="37">
        <v>46105</v>
      </c>
      <c r="F3822" s="30">
        <v>1719</v>
      </c>
      <c r="G3822" s="30" t="s">
        <v>24672</v>
      </c>
      <c r="H3822" s="38">
        <v>317667</v>
      </c>
      <c r="I3822" s="67">
        <v>0</v>
      </c>
      <c r="J3822" s="38">
        <v>25413</v>
      </c>
      <c r="K3822" s="38">
        <v>343080</v>
      </c>
      <c r="L3822" s="68" t="s">
        <v>41</v>
      </c>
      <c r="O3822" s="35">
        <f>IF(Table1[[#This Row],[Phân loại]]="Tồn đầu kỳ",Table1[[#This Row],[Tổng giá trị]],0)</f>
        <v>0</v>
      </c>
      <c r="P3822" s="7">
        <f>IF(Table1[[#This Row],[Số còn phải thu ĐK]]&lt;&gt;0,0,IF(Table1[[#This Row],[Phân loại]]="Bán hàng",Table1[[#This Row],[Tổng giá trị]],-Table1[[#This Row],[Tổng giá trị]]))</f>
        <v>-343080</v>
      </c>
      <c r="Q3822" s="35">
        <f t="shared" si="898"/>
        <v>0</v>
      </c>
      <c r="R3822" s="7">
        <f>Table1[[#This Row],[Số còn phải thu ĐK]]+Table1[[#This Row],[Giá Trị HD sau CK]]-Table1[[#This Row],[Số tiền đã thu]]</f>
        <v>-343080</v>
      </c>
      <c r="S3822" s="6">
        <f>IF(Table1[[#This Row],[Ngày hóa đơn]]&lt;&gt;"",Table1[[#This Row],[Ngày hóa đơn]],IF(Table1[[#This Row],[Ngày hạch toán]]&lt;&gt;"",Table1[[#This Row],[Ngày hạch toán]],""))</f>
        <v>46105</v>
      </c>
      <c r="T3822" s="7"/>
      <c r="U3822" s="6">
        <f>IF(Table1[[#This Row],[Ngày tính CN]]="","",S3822+T3822)</f>
        <v>46105</v>
      </c>
      <c r="V3822" s="35">
        <f ca="1">IF(Table1[[#This Row],[Hạn thanh toán]]="","",IF((U3822-NOW())&lt;0,0,(U3822-NOW())))</f>
        <v>0</v>
      </c>
      <c r="W3822" s="35"/>
      <c r="X3822" s="35">
        <f t="shared" ca="1" si="899"/>
        <v>65.490319212964096</v>
      </c>
      <c r="Y3822" s="2" t="str">
        <f t="shared" ca="1" si="900"/>
        <v>Nợ quá hạn từ 60 ngày đến 90 ngày</v>
      </c>
      <c r="Z3822" s="51">
        <f t="shared" si="887"/>
        <v>46105</v>
      </c>
      <c r="AA3822" s="51" t="str">
        <f t="shared" si="888"/>
        <v/>
      </c>
      <c r="AD3822" s="2" t="str">
        <f>VLOOKUP($A3822,MA_KH!$A:$Q,MA_KH!O$1,0)</f>
        <v>SATRA TRUNG TÂM</v>
      </c>
      <c r="AE3822" s="2" t="str">
        <f>VLOOKUP($A3822,MA_KH!$A:$Q,MA_KH!P$1,0)</f>
        <v>TRUNG TÂM ĐIỀU HÀNH SATRAFOODS</v>
      </c>
    </row>
    <row r="3823" spans="1:31" ht="25.5" hidden="1" customHeight="1" x14ac:dyDescent="0.2">
      <c r="A3823" s="30" t="s">
        <v>22306</v>
      </c>
      <c r="B3823" s="30" t="s">
        <v>32</v>
      </c>
      <c r="C3823" s="37">
        <v>46082</v>
      </c>
      <c r="D3823" s="30" t="s">
        <v>24673</v>
      </c>
      <c r="E3823" s="37">
        <v>46105</v>
      </c>
      <c r="F3823" s="30">
        <v>1719</v>
      </c>
      <c r="G3823" s="30" t="s">
        <v>24674</v>
      </c>
      <c r="H3823" s="38">
        <v>150546</v>
      </c>
      <c r="I3823" s="67">
        <v>0</v>
      </c>
      <c r="J3823" s="38">
        <v>12044</v>
      </c>
      <c r="K3823" s="38">
        <v>162590</v>
      </c>
      <c r="L3823" s="68" t="s">
        <v>41</v>
      </c>
      <c r="O3823" s="35">
        <f>IF(Table1[[#This Row],[Phân loại]]="Tồn đầu kỳ",Table1[[#This Row],[Tổng giá trị]],0)</f>
        <v>0</v>
      </c>
      <c r="P3823" s="7">
        <f>IF(Table1[[#This Row],[Số còn phải thu ĐK]]&lt;&gt;0,0,IF(Table1[[#This Row],[Phân loại]]="Bán hàng",Table1[[#This Row],[Tổng giá trị]],-Table1[[#This Row],[Tổng giá trị]]))</f>
        <v>-162590</v>
      </c>
      <c r="Q3823" s="35">
        <f t="shared" si="898"/>
        <v>0</v>
      </c>
      <c r="R3823" s="7">
        <f>Table1[[#This Row],[Số còn phải thu ĐK]]+Table1[[#This Row],[Giá Trị HD sau CK]]-Table1[[#This Row],[Số tiền đã thu]]</f>
        <v>-162590</v>
      </c>
      <c r="S3823" s="6">
        <f>IF(Table1[[#This Row],[Ngày hóa đơn]]&lt;&gt;"",Table1[[#This Row],[Ngày hóa đơn]],IF(Table1[[#This Row],[Ngày hạch toán]]&lt;&gt;"",Table1[[#This Row],[Ngày hạch toán]],""))</f>
        <v>46105</v>
      </c>
      <c r="T3823" s="7"/>
      <c r="U3823" s="6">
        <f>IF(Table1[[#This Row],[Ngày tính CN]]="","",S3823+T3823)</f>
        <v>46105</v>
      </c>
      <c r="V3823" s="35">
        <f ca="1">IF(Table1[[#This Row],[Hạn thanh toán]]="","",IF((U3823-NOW())&lt;0,0,(U3823-NOW())))</f>
        <v>0</v>
      </c>
      <c r="W3823" s="35"/>
      <c r="X3823" s="35">
        <f t="shared" ca="1" si="899"/>
        <v>65.490319212964096</v>
      </c>
      <c r="Y3823" s="2" t="str">
        <f t="shared" ca="1" si="900"/>
        <v>Nợ quá hạn từ 60 ngày đến 90 ngày</v>
      </c>
      <c r="Z3823" s="51">
        <f t="shared" si="887"/>
        <v>46105</v>
      </c>
      <c r="AA3823" s="51" t="str">
        <f t="shared" si="888"/>
        <v/>
      </c>
      <c r="AD3823" s="2" t="str">
        <f>VLOOKUP($A3823,MA_KH!$A:$Q,MA_KH!O$1,0)</f>
        <v>SATRA TRUNG TÂM</v>
      </c>
      <c r="AE3823" s="2" t="str">
        <f>VLOOKUP($A3823,MA_KH!$A:$Q,MA_KH!P$1,0)</f>
        <v>TRUNG TÂM ĐIỀU HÀNH SATRAFOODS</v>
      </c>
    </row>
    <row r="3824" spans="1:31" ht="25.5" hidden="1" customHeight="1" x14ac:dyDescent="0.2">
      <c r="A3824" s="30" t="s">
        <v>22306</v>
      </c>
      <c r="B3824" s="30" t="s">
        <v>32</v>
      </c>
      <c r="C3824" s="37">
        <v>46082</v>
      </c>
      <c r="D3824" s="30" t="s">
        <v>24675</v>
      </c>
      <c r="E3824" s="37">
        <v>46105</v>
      </c>
      <c r="F3824" s="30">
        <v>1719</v>
      </c>
      <c r="G3824" s="30" t="s">
        <v>24676</v>
      </c>
      <c r="H3824" s="38">
        <v>1083647</v>
      </c>
      <c r="I3824" s="67">
        <v>0</v>
      </c>
      <c r="J3824" s="38">
        <v>86691</v>
      </c>
      <c r="K3824" s="38">
        <v>1170338</v>
      </c>
      <c r="L3824" s="68" t="s">
        <v>41</v>
      </c>
      <c r="O3824" s="35">
        <f>IF(Table1[[#This Row],[Phân loại]]="Tồn đầu kỳ",Table1[[#This Row],[Tổng giá trị]],0)</f>
        <v>0</v>
      </c>
      <c r="P3824" s="7">
        <f>IF(Table1[[#This Row],[Số còn phải thu ĐK]]&lt;&gt;0,0,IF(Table1[[#This Row],[Phân loại]]="Bán hàng",Table1[[#This Row],[Tổng giá trị]],-Table1[[#This Row],[Tổng giá trị]]))</f>
        <v>-1170338</v>
      </c>
      <c r="Q3824" s="35">
        <f t="shared" si="898"/>
        <v>0</v>
      </c>
      <c r="R3824" s="7">
        <f>Table1[[#This Row],[Số còn phải thu ĐK]]+Table1[[#This Row],[Giá Trị HD sau CK]]-Table1[[#This Row],[Số tiền đã thu]]</f>
        <v>-1170338</v>
      </c>
      <c r="S3824" s="6">
        <f>IF(Table1[[#This Row],[Ngày hóa đơn]]&lt;&gt;"",Table1[[#This Row],[Ngày hóa đơn]],IF(Table1[[#This Row],[Ngày hạch toán]]&lt;&gt;"",Table1[[#This Row],[Ngày hạch toán]],""))</f>
        <v>46105</v>
      </c>
      <c r="T3824" s="7"/>
      <c r="U3824" s="6">
        <f>IF(Table1[[#This Row],[Ngày tính CN]]="","",S3824+T3824)</f>
        <v>46105</v>
      </c>
      <c r="V3824" s="35">
        <f ca="1">IF(Table1[[#This Row],[Hạn thanh toán]]="","",IF((U3824-NOW())&lt;0,0,(U3824-NOW())))</f>
        <v>0</v>
      </c>
      <c r="W3824" s="35"/>
      <c r="X3824" s="35">
        <f t="shared" ca="1" si="899"/>
        <v>65.490319212964096</v>
      </c>
      <c r="Y3824" s="2" t="str">
        <f t="shared" ca="1" si="900"/>
        <v>Nợ quá hạn từ 60 ngày đến 90 ngày</v>
      </c>
      <c r="Z3824" s="51">
        <f t="shared" si="887"/>
        <v>46105</v>
      </c>
      <c r="AA3824" s="51" t="str">
        <f t="shared" si="888"/>
        <v/>
      </c>
      <c r="AD3824" s="2" t="str">
        <f>VLOOKUP($A3824,MA_KH!$A:$Q,MA_KH!O$1,0)</f>
        <v>SATRA TRUNG TÂM</v>
      </c>
      <c r="AE3824" s="2" t="str">
        <f>VLOOKUP($A3824,MA_KH!$A:$Q,MA_KH!P$1,0)</f>
        <v>TRUNG TÂM ĐIỀU HÀNH SATRAFOODS</v>
      </c>
    </row>
    <row r="3825" spans="1:31" ht="25.5" hidden="1" customHeight="1" x14ac:dyDescent="0.2">
      <c r="A3825" s="30" t="s">
        <v>22306</v>
      </c>
      <c r="B3825" s="30" t="s">
        <v>32</v>
      </c>
      <c r="C3825" s="37">
        <v>46082</v>
      </c>
      <c r="D3825" s="30" t="s">
        <v>24677</v>
      </c>
      <c r="E3825" s="37">
        <v>46105</v>
      </c>
      <c r="F3825" s="30">
        <v>1719</v>
      </c>
      <c r="G3825" s="30" t="s">
        <v>24678</v>
      </c>
      <c r="H3825" s="38">
        <v>36750</v>
      </c>
      <c r="I3825" s="67">
        <v>0</v>
      </c>
      <c r="J3825" s="38">
        <v>2940</v>
      </c>
      <c r="K3825" s="38">
        <v>39690</v>
      </c>
      <c r="L3825" s="68" t="s">
        <v>41</v>
      </c>
      <c r="O3825" s="35">
        <f>IF(Table1[[#This Row],[Phân loại]]="Tồn đầu kỳ",Table1[[#This Row],[Tổng giá trị]],0)</f>
        <v>0</v>
      </c>
      <c r="P3825" s="7">
        <f>IF(Table1[[#This Row],[Số còn phải thu ĐK]]&lt;&gt;0,0,IF(Table1[[#This Row],[Phân loại]]="Bán hàng",Table1[[#This Row],[Tổng giá trị]],-Table1[[#This Row],[Tổng giá trị]]))</f>
        <v>-39690</v>
      </c>
      <c r="Q3825" s="35">
        <f t="shared" si="898"/>
        <v>0</v>
      </c>
      <c r="R3825" s="7">
        <f>Table1[[#This Row],[Số còn phải thu ĐK]]+Table1[[#This Row],[Giá Trị HD sau CK]]-Table1[[#This Row],[Số tiền đã thu]]</f>
        <v>-39690</v>
      </c>
      <c r="S3825" s="6">
        <f>IF(Table1[[#This Row],[Ngày hóa đơn]]&lt;&gt;"",Table1[[#This Row],[Ngày hóa đơn]],IF(Table1[[#This Row],[Ngày hạch toán]]&lt;&gt;"",Table1[[#This Row],[Ngày hạch toán]],""))</f>
        <v>46105</v>
      </c>
      <c r="T3825" s="7"/>
      <c r="U3825" s="6">
        <f>IF(Table1[[#This Row],[Ngày tính CN]]="","",S3825+T3825)</f>
        <v>46105</v>
      </c>
      <c r="V3825" s="35">
        <f ca="1">IF(Table1[[#This Row],[Hạn thanh toán]]="","",IF((U3825-NOW())&lt;0,0,(U3825-NOW())))</f>
        <v>0</v>
      </c>
      <c r="W3825" s="35"/>
      <c r="X3825" s="35">
        <f t="shared" ca="1" si="899"/>
        <v>65.490319212964096</v>
      </c>
      <c r="Y3825" s="2" t="str">
        <f t="shared" ca="1" si="900"/>
        <v>Nợ quá hạn từ 60 ngày đến 90 ngày</v>
      </c>
      <c r="Z3825" s="51">
        <f t="shared" si="887"/>
        <v>46105</v>
      </c>
      <c r="AA3825" s="51" t="str">
        <f t="shared" si="888"/>
        <v/>
      </c>
      <c r="AD3825" s="2" t="str">
        <f>VLOOKUP($A3825,MA_KH!$A:$Q,MA_KH!O$1,0)</f>
        <v>SATRA TRUNG TÂM</v>
      </c>
      <c r="AE3825" s="2" t="str">
        <f>VLOOKUP($A3825,MA_KH!$A:$Q,MA_KH!P$1,0)</f>
        <v>TRUNG TÂM ĐIỀU HÀNH SATRAFOODS</v>
      </c>
    </row>
    <row r="3826" spans="1:31" ht="25.5" hidden="1" customHeight="1" x14ac:dyDescent="0.2">
      <c r="A3826" s="30" t="s">
        <v>22306</v>
      </c>
      <c r="B3826" s="30" t="s">
        <v>32</v>
      </c>
      <c r="C3826" s="37">
        <v>46082</v>
      </c>
      <c r="D3826" s="30" t="s">
        <v>24679</v>
      </c>
      <c r="E3826" s="37">
        <v>46105</v>
      </c>
      <c r="F3826" s="30">
        <v>1719</v>
      </c>
      <c r="G3826" s="30" t="s">
        <v>24680</v>
      </c>
      <c r="H3826" s="38">
        <v>370740</v>
      </c>
      <c r="I3826" s="67">
        <v>0</v>
      </c>
      <c r="J3826" s="38">
        <v>29660</v>
      </c>
      <c r="K3826" s="38">
        <v>400400</v>
      </c>
      <c r="L3826" s="68" t="s">
        <v>41</v>
      </c>
      <c r="O3826" s="35">
        <f>IF(Table1[[#This Row],[Phân loại]]="Tồn đầu kỳ",Table1[[#This Row],[Tổng giá trị]],0)</f>
        <v>0</v>
      </c>
      <c r="P3826" s="7">
        <f>IF(Table1[[#This Row],[Số còn phải thu ĐK]]&lt;&gt;0,0,IF(Table1[[#This Row],[Phân loại]]="Bán hàng",Table1[[#This Row],[Tổng giá trị]],-Table1[[#This Row],[Tổng giá trị]]))</f>
        <v>-400400</v>
      </c>
      <c r="Q3826" s="35">
        <f t="shared" si="898"/>
        <v>0</v>
      </c>
      <c r="R3826" s="7">
        <f>Table1[[#This Row],[Số còn phải thu ĐK]]+Table1[[#This Row],[Giá Trị HD sau CK]]-Table1[[#This Row],[Số tiền đã thu]]</f>
        <v>-400400</v>
      </c>
      <c r="S3826" s="6">
        <f>IF(Table1[[#This Row],[Ngày hóa đơn]]&lt;&gt;"",Table1[[#This Row],[Ngày hóa đơn]],IF(Table1[[#This Row],[Ngày hạch toán]]&lt;&gt;"",Table1[[#This Row],[Ngày hạch toán]],""))</f>
        <v>46105</v>
      </c>
      <c r="T3826" s="7"/>
      <c r="U3826" s="6">
        <f>IF(Table1[[#This Row],[Ngày tính CN]]="","",S3826+T3826)</f>
        <v>46105</v>
      </c>
      <c r="V3826" s="35">
        <f ca="1">IF(Table1[[#This Row],[Hạn thanh toán]]="","",IF((U3826-NOW())&lt;0,0,(U3826-NOW())))</f>
        <v>0</v>
      </c>
      <c r="W3826" s="35"/>
      <c r="X3826" s="35">
        <f t="shared" ca="1" si="899"/>
        <v>65.490319212964096</v>
      </c>
      <c r="Y3826" s="2" t="str">
        <f t="shared" ca="1" si="900"/>
        <v>Nợ quá hạn từ 60 ngày đến 90 ngày</v>
      </c>
      <c r="Z3826" s="51">
        <f t="shared" si="887"/>
        <v>46105</v>
      </c>
      <c r="AA3826" s="51" t="str">
        <f t="shared" si="888"/>
        <v/>
      </c>
      <c r="AD3826" s="2" t="str">
        <f>VLOOKUP($A3826,MA_KH!$A:$Q,MA_KH!O$1,0)</f>
        <v>SATRA TRUNG TÂM</v>
      </c>
      <c r="AE3826" s="2" t="str">
        <f>VLOOKUP($A3826,MA_KH!$A:$Q,MA_KH!P$1,0)</f>
        <v>TRUNG TÂM ĐIỀU HÀNH SATRAFOODS</v>
      </c>
    </row>
    <row r="3827" spans="1:31" ht="25.5" hidden="1" customHeight="1" x14ac:dyDescent="0.2">
      <c r="A3827" s="30" t="s">
        <v>22306</v>
      </c>
      <c r="B3827" s="30" t="s">
        <v>32</v>
      </c>
      <c r="C3827" s="37">
        <v>46082</v>
      </c>
      <c r="D3827" s="30" t="s">
        <v>24681</v>
      </c>
      <c r="E3827" s="37">
        <v>46105</v>
      </c>
      <c r="F3827" s="30">
        <v>1719</v>
      </c>
      <c r="G3827" s="30" t="s">
        <v>24682</v>
      </c>
      <c r="H3827" s="38">
        <v>108889</v>
      </c>
      <c r="I3827" s="67">
        <v>0</v>
      </c>
      <c r="J3827" s="38">
        <v>8711</v>
      </c>
      <c r="K3827" s="38">
        <v>117600</v>
      </c>
      <c r="L3827" s="68" t="s">
        <v>41</v>
      </c>
      <c r="O3827" s="35">
        <f>IF(Table1[[#This Row],[Phân loại]]="Tồn đầu kỳ",Table1[[#This Row],[Tổng giá trị]],0)</f>
        <v>0</v>
      </c>
      <c r="P3827" s="7">
        <f>IF(Table1[[#This Row],[Số còn phải thu ĐK]]&lt;&gt;0,0,IF(Table1[[#This Row],[Phân loại]]="Bán hàng",Table1[[#This Row],[Tổng giá trị]],-Table1[[#This Row],[Tổng giá trị]]))</f>
        <v>-117600</v>
      </c>
      <c r="Q3827" s="35">
        <f t="shared" si="898"/>
        <v>0</v>
      </c>
      <c r="R3827" s="7">
        <f>Table1[[#This Row],[Số còn phải thu ĐK]]+Table1[[#This Row],[Giá Trị HD sau CK]]-Table1[[#This Row],[Số tiền đã thu]]</f>
        <v>-117600</v>
      </c>
      <c r="S3827" s="6">
        <f>IF(Table1[[#This Row],[Ngày hóa đơn]]&lt;&gt;"",Table1[[#This Row],[Ngày hóa đơn]],IF(Table1[[#This Row],[Ngày hạch toán]]&lt;&gt;"",Table1[[#This Row],[Ngày hạch toán]],""))</f>
        <v>46105</v>
      </c>
      <c r="T3827" s="7"/>
      <c r="U3827" s="6">
        <f>IF(Table1[[#This Row],[Ngày tính CN]]="","",S3827+T3827)</f>
        <v>46105</v>
      </c>
      <c r="V3827" s="35">
        <f ca="1">IF(Table1[[#This Row],[Hạn thanh toán]]="","",IF((U3827-NOW())&lt;0,0,(U3827-NOW())))</f>
        <v>0</v>
      </c>
      <c r="W3827" s="35"/>
      <c r="X3827" s="35">
        <f t="shared" ca="1" si="899"/>
        <v>65.490319212964096</v>
      </c>
      <c r="Y3827" s="2" t="str">
        <f t="shared" ca="1" si="900"/>
        <v>Nợ quá hạn từ 60 ngày đến 90 ngày</v>
      </c>
      <c r="Z3827" s="51">
        <f t="shared" si="887"/>
        <v>46105</v>
      </c>
      <c r="AA3827" s="51" t="str">
        <f t="shared" si="888"/>
        <v/>
      </c>
      <c r="AD3827" s="2" t="str">
        <f>VLOOKUP($A3827,MA_KH!$A:$Q,MA_KH!O$1,0)</f>
        <v>SATRA TRUNG TÂM</v>
      </c>
      <c r="AE3827" s="2" t="str">
        <f>VLOOKUP($A3827,MA_KH!$A:$Q,MA_KH!P$1,0)</f>
        <v>TRUNG TÂM ĐIỀU HÀNH SATRAFOODS</v>
      </c>
    </row>
    <row r="3828" spans="1:31" ht="25.5" hidden="1" customHeight="1" x14ac:dyDescent="0.2">
      <c r="A3828" s="30" t="s">
        <v>22306</v>
      </c>
      <c r="B3828" s="30" t="s">
        <v>32</v>
      </c>
      <c r="C3828" s="37">
        <v>46082</v>
      </c>
      <c r="D3828" s="30" t="s">
        <v>24683</v>
      </c>
      <c r="E3828" s="37">
        <v>46105</v>
      </c>
      <c r="F3828" s="30">
        <v>1719</v>
      </c>
      <c r="G3828" s="30" t="s">
        <v>24684</v>
      </c>
      <c r="H3828" s="38">
        <v>179667</v>
      </c>
      <c r="I3828" s="67">
        <v>0</v>
      </c>
      <c r="J3828" s="38">
        <v>14373</v>
      </c>
      <c r="K3828" s="38">
        <v>194040</v>
      </c>
      <c r="L3828" s="68" t="s">
        <v>41</v>
      </c>
      <c r="O3828" s="35">
        <f>IF(Table1[[#This Row],[Phân loại]]="Tồn đầu kỳ",Table1[[#This Row],[Tổng giá trị]],0)</f>
        <v>0</v>
      </c>
      <c r="P3828" s="7">
        <f>IF(Table1[[#This Row],[Số còn phải thu ĐK]]&lt;&gt;0,0,IF(Table1[[#This Row],[Phân loại]]="Bán hàng",Table1[[#This Row],[Tổng giá trị]],-Table1[[#This Row],[Tổng giá trị]]))</f>
        <v>-194040</v>
      </c>
      <c r="Q3828" s="35">
        <f t="shared" si="898"/>
        <v>0</v>
      </c>
      <c r="R3828" s="7">
        <f>Table1[[#This Row],[Số còn phải thu ĐK]]+Table1[[#This Row],[Giá Trị HD sau CK]]-Table1[[#This Row],[Số tiền đã thu]]</f>
        <v>-194040</v>
      </c>
      <c r="S3828" s="6">
        <f>IF(Table1[[#This Row],[Ngày hóa đơn]]&lt;&gt;"",Table1[[#This Row],[Ngày hóa đơn]],IF(Table1[[#This Row],[Ngày hạch toán]]&lt;&gt;"",Table1[[#This Row],[Ngày hạch toán]],""))</f>
        <v>46105</v>
      </c>
      <c r="T3828" s="7"/>
      <c r="U3828" s="6">
        <f>IF(Table1[[#This Row],[Ngày tính CN]]="","",S3828+T3828)</f>
        <v>46105</v>
      </c>
      <c r="V3828" s="35">
        <f ca="1">IF(Table1[[#This Row],[Hạn thanh toán]]="","",IF((U3828-NOW())&lt;0,0,(U3828-NOW())))</f>
        <v>0</v>
      </c>
      <c r="W3828" s="35"/>
      <c r="X3828" s="35">
        <f t="shared" ca="1" si="899"/>
        <v>65.490319212964096</v>
      </c>
      <c r="Y3828" s="2" t="str">
        <f t="shared" ca="1" si="900"/>
        <v>Nợ quá hạn từ 60 ngày đến 90 ngày</v>
      </c>
      <c r="Z3828" s="51">
        <f t="shared" si="887"/>
        <v>46105</v>
      </c>
      <c r="AA3828" s="51" t="str">
        <f t="shared" si="888"/>
        <v/>
      </c>
      <c r="AD3828" s="2" t="str">
        <f>VLOOKUP($A3828,MA_KH!$A:$Q,MA_KH!O$1,0)</f>
        <v>SATRA TRUNG TÂM</v>
      </c>
      <c r="AE3828" s="2" t="str">
        <f>VLOOKUP($A3828,MA_KH!$A:$Q,MA_KH!P$1,0)</f>
        <v>TRUNG TÂM ĐIỀU HÀNH SATRAFOODS</v>
      </c>
    </row>
    <row r="3829" spans="1:31" ht="25.5" hidden="1" customHeight="1" x14ac:dyDescent="0.2">
      <c r="A3829" s="30" t="s">
        <v>22306</v>
      </c>
      <c r="B3829" s="30" t="s">
        <v>32</v>
      </c>
      <c r="C3829" s="37">
        <v>46082</v>
      </c>
      <c r="D3829" s="30" t="s">
        <v>24685</v>
      </c>
      <c r="E3829" s="37">
        <v>46105</v>
      </c>
      <c r="F3829" s="30">
        <v>1719</v>
      </c>
      <c r="G3829" s="30" t="s">
        <v>24686</v>
      </c>
      <c r="H3829" s="38">
        <v>357973</v>
      </c>
      <c r="I3829" s="67">
        <v>0</v>
      </c>
      <c r="J3829" s="38">
        <v>28638</v>
      </c>
      <c r="K3829" s="38">
        <v>386611</v>
      </c>
      <c r="L3829" s="68" t="s">
        <v>41</v>
      </c>
      <c r="O3829" s="35">
        <f>IF(Table1[[#This Row],[Phân loại]]="Tồn đầu kỳ",Table1[[#This Row],[Tổng giá trị]],0)</f>
        <v>0</v>
      </c>
      <c r="P3829" s="7">
        <f>IF(Table1[[#This Row],[Số còn phải thu ĐK]]&lt;&gt;0,0,IF(Table1[[#This Row],[Phân loại]]="Bán hàng",Table1[[#This Row],[Tổng giá trị]],-Table1[[#This Row],[Tổng giá trị]]))</f>
        <v>-386611</v>
      </c>
      <c r="Q3829" s="35">
        <f t="shared" si="898"/>
        <v>0</v>
      </c>
      <c r="R3829" s="7">
        <f>Table1[[#This Row],[Số còn phải thu ĐK]]+Table1[[#This Row],[Giá Trị HD sau CK]]-Table1[[#This Row],[Số tiền đã thu]]</f>
        <v>-386611</v>
      </c>
      <c r="S3829" s="6">
        <f>IF(Table1[[#This Row],[Ngày hóa đơn]]&lt;&gt;"",Table1[[#This Row],[Ngày hóa đơn]],IF(Table1[[#This Row],[Ngày hạch toán]]&lt;&gt;"",Table1[[#This Row],[Ngày hạch toán]],""))</f>
        <v>46105</v>
      </c>
      <c r="T3829" s="7"/>
      <c r="U3829" s="6">
        <f>IF(Table1[[#This Row],[Ngày tính CN]]="","",S3829+T3829)</f>
        <v>46105</v>
      </c>
      <c r="V3829" s="35">
        <f ca="1">IF(Table1[[#This Row],[Hạn thanh toán]]="","",IF((U3829-NOW())&lt;0,0,(U3829-NOW())))</f>
        <v>0</v>
      </c>
      <c r="W3829" s="35"/>
      <c r="X3829" s="35">
        <f t="shared" ca="1" si="899"/>
        <v>65.490319212964096</v>
      </c>
      <c r="Y3829" s="2" t="str">
        <f t="shared" ca="1" si="900"/>
        <v>Nợ quá hạn từ 60 ngày đến 90 ngày</v>
      </c>
      <c r="Z3829" s="51">
        <f t="shared" si="887"/>
        <v>46105</v>
      </c>
      <c r="AA3829" s="51" t="str">
        <f t="shared" si="888"/>
        <v/>
      </c>
      <c r="AD3829" s="2" t="str">
        <f>VLOOKUP($A3829,MA_KH!$A:$Q,MA_KH!O$1,0)</f>
        <v>SATRA TRUNG TÂM</v>
      </c>
      <c r="AE3829" s="2" t="str">
        <f>VLOOKUP($A3829,MA_KH!$A:$Q,MA_KH!P$1,0)</f>
        <v>TRUNG TÂM ĐIỀU HÀNH SATRAFOODS</v>
      </c>
    </row>
    <row r="3830" spans="1:31" ht="25.5" hidden="1" customHeight="1" x14ac:dyDescent="0.2">
      <c r="A3830" s="30" t="s">
        <v>22306</v>
      </c>
      <c r="B3830" s="30" t="s">
        <v>32</v>
      </c>
      <c r="C3830" s="37">
        <v>46082</v>
      </c>
      <c r="D3830" s="30" t="s">
        <v>24687</v>
      </c>
      <c r="E3830" s="37">
        <v>46105</v>
      </c>
      <c r="F3830" s="30">
        <v>1719</v>
      </c>
      <c r="G3830" s="30" t="s">
        <v>24688</v>
      </c>
      <c r="H3830" s="38">
        <v>199873</v>
      </c>
      <c r="I3830" s="67">
        <v>0</v>
      </c>
      <c r="J3830" s="38">
        <v>15990</v>
      </c>
      <c r="K3830" s="38">
        <v>215863</v>
      </c>
      <c r="L3830" s="68" t="s">
        <v>41</v>
      </c>
      <c r="O3830" s="35">
        <f>IF(Table1[[#This Row],[Phân loại]]="Tồn đầu kỳ",Table1[[#This Row],[Tổng giá trị]],0)</f>
        <v>0</v>
      </c>
      <c r="P3830" s="7">
        <f>IF(Table1[[#This Row],[Số còn phải thu ĐK]]&lt;&gt;0,0,IF(Table1[[#This Row],[Phân loại]]="Bán hàng",Table1[[#This Row],[Tổng giá trị]],-Table1[[#This Row],[Tổng giá trị]]))</f>
        <v>-215863</v>
      </c>
      <c r="Q3830" s="35">
        <f t="shared" si="898"/>
        <v>0</v>
      </c>
      <c r="R3830" s="7">
        <f>Table1[[#This Row],[Số còn phải thu ĐK]]+Table1[[#This Row],[Giá Trị HD sau CK]]-Table1[[#This Row],[Số tiền đã thu]]</f>
        <v>-215863</v>
      </c>
      <c r="S3830" s="6">
        <f>IF(Table1[[#This Row],[Ngày hóa đơn]]&lt;&gt;"",Table1[[#This Row],[Ngày hóa đơn]],IF(Table1[[#This Row],[Ngày hạch toán]]&lt;&gt;"",Table1[[#This Row],[Ngày hạch toán]],""))</f>
        <v>46105</v>
      </c>
      <c r="T3830" s="7"/>
      <c r="U3830" s="6">
        <f>IF(Table1[[#This Row],[Ngày tính CN]]="","",S3830+T3830)</f>
        <v>46105</v>
      </c>
      <c r="V3830" s="35">
        <f ca="1">IF(Table1[[#This Row],[Hạn thanh toán]]="","",IF((U3830-NOW())&lt;0,0,(U3830-NOW())))</f>
        <v>0</v>
      </c>
      <c r="W3830" s="35"/>
      <c r="X3830" s="35">
        <f t="shared" ca="1" si="899"/>
        <v>65.490319212964096</v>
      </c>
      <c r="Y3830" s="2" t="str">
        <f t="shared" ca="1" si="900"/>
        <v>Nợ quá hạn từ 60 ngày đến 90 ngày</v>
      </c>
      <c r="Z3830" s="51">
        <f t="shared" si="887"/>
        <v>46105</v>
      </c>
      <c r="AA3830" s="51" t="str">
        <f t="shared" si="888"/>
        <v/>
      </c>
      <c r="AD3830" s="2" t="str">
        <f>VLOOKUP($A3830,MA_KH!$A:$Q,MA_KH!O$1,0)</f>
        <v>SATRA TRUNG TÂM</v>
      </c>
      <c r="AE3830" s="2" t="str">
        <f>VLOOKUP($A3830,MA_KH!$A:$Q,MA_KH!P$1,0)</f>
        <v>TRUNG TÂM ĐIỀU HÀNH SATRAFOODS</v>
      </c>
    </row>
    <row r="3831" spans="1:31" ht="25.5" hidden="1" customHeight="1" x14ac:dyDescent="0.2">
      <c r="A3831" s="30" t="s">
        <v>22306</v>
      </c>
      <c r="B3831" s="30" t="s">
        <v>32</v>
      </c>
      <c r="C3831" s="37">
        <v>46082</v>
      </c>
      <c r="D3831" s="30" t="s">
        <v>24689</v>
      </c>
      <c r="E3831" s="37">
        <v>46105</v>
      </c>
      <c r="F3831" s="30">
        <v>1719</v>
      </c>
      <c r="G3831" s="30" t="s">
        <v>24690</v>
      </c>
      <c r="H3831" s="38">
        <v>251806</v>
      </c>
      <c r="I3831" s="67">
        <v>0</v>
      </c>
      <c r="J3831" s="38">
        <v>20144</v>
      </c>
      <c r="K3831" s="38">
        <v>271950</v>
      </c>
      <c r="L3831" s="68" t="s">
        <v>41</v>
      </c>
      <c r="O3831" s="35">
        <f>IF(Table1[[#This Row],[Phân loại]]="Tồn đầu kỳ",Table1[[#This Row],[Tổng giá trị]],0)</f>
        <v>0</v>
      </c>
      <c r="P3831" s="7">
        <f>IF(Table1[[#This Row],[Số còn phải thu ĐK]]&lt;&gt;0,0,IF(Table1[[#This Row],[Phân loại]]="Bán hàng",Table1[[#This Row],[Tổng giá trị]],-Table1[[#This Row],[Tổng giá trị]]))</f>
        <v>-271950</v>
      </c>
      <c r="Q3831" s="35">
        <f t="shared" si="898"/>
        <v>0</v>
      </c>
      <c r="R3831" s="7">
        <f>Table1[[#This Row],[Số còn phải thu ĐK]]+Table1[[#This Row],[Giá Trị HD sau CK]]-Table1[[#This Row],[Số tiền đã thu]]</f>
        <v>-271950</v>
      </c>
      <c r="S3831" s="6">
        <f>IF(Table1[[#This Row],[Ngày hóa đơn]]&lt;&gt;"",Table1[[#This Row],[Ngày hóa đơn]],IF(Table1[[#This Row],[Ngày hạch toán]]&lt;&gt;"",Table1[[#This Row],[Ngày hạch toán]],""))</f>
        <v>46105</v>
      </c>
      <c r="T3831" s="7"/>
      <c r="U3831" s="6">
        <f>IF(Table1[[#This Row],[Ngày tính CN]]="","",S3831+T3831)</f>
        <v>46105</v>
      </c>
      <c r="V3831" s="35">
        <f ca="1">IF(Table1[[#This Row],[Hạn thanh toán]]="","",IF((U3831-NOW())&lt;0,0,(U3831-NOW())))</f>
        <v>0</v>
      </c>
      <c r="W3831" s="35"/>
      <c r="X3831" s="35">
        <f t="shared" ca="1" si="899"/>
        <v>65.490319212964096</v>
      </c>
      <c r="Y3831" s="2" t="str">
        <f t="shared" ca="1" si="900"/>
        <v>Nợ quá hạn từ 60 ngày đến 90 ngày</v>
      </c>
      <c r="Z3831" s="51">
        <f t="shared" si="887"/>
        <v>46105</v>
      </c>
      <c r="AA3831" s="51" t="str">
        <f t="shared" si="888"/>
        <v/>
      </c>
      <c r="AD3831" s="2" t="str">
        <f>VLOOKUP($A3831,MA_KH!$A:$Q,MA_KH!O$1,0)</f>
        <v>SATRA TRUNG TÂM</v>
      </c>
      <c r="AE3831" s="2" t="str">
        <f>VLOOKUP($A3831,MA_KH!$A:$Q,MA_KH!P$1,0)</f>
        <v>TRUNG TÂM ĐIỀU HÀNH SATRAFOODS</v>
      </c>
    </row>
    <row r="3832" spans="1:31" ht="25.5" hidden="1" customHeight="1" x14ac:dyDescent="0.2">
      <c r="A3832" s="30" t="s">
        <v>22306</v>
      </c>
      <c r="B3832" s="30" t="s">
        <v>32</v>
      </c>
      <c r="C3832" s="37">
        <v>46082</v>
      </c>
      <c r="D3832" s="30" t="s">
        <v>24691</v>
      </c>
      <c r="E3832" s="37">
        <v>46105</v>
      </c>
      <c r="F3832" s="30">
        <v>1719</v>
      </c>
      <c r="G3832" s="30" t="s">
        <v>24692</v>
      </c>
      <c r="H3832" s="38">
        <v>761709</v>
      </c>
      <c r="I3832" s="67">
        <v>0</v>
      </c>
      <c r="J3832" s="38">
        <v>60937</v>
      </c>
      <c r="K3832" s="38">
        <v>822646</v>
      </c>
      <c r="L3832" s="68" t="s">
        <v>41</v>
      </c>
      <c r="O3832" s="35">
        <f>IF(Table1[[#This Row],[Phân loại]]="Tồn đầu kỳ",Table1[[#This Row],[Tổng giá trị]],0)</f>
        <v>0</v>
      </c>
      <c r="P3832" s="7">
        <f>IF(Table1[[#This Row],[Số còn phải thu ĐK]]&lt;&gt;0,0,IF(Table1[[#This Row],[Phân loại]]="Bán hàng",Table1[[#This Row],[Tổng giá trị]],-Table1[[#This Row],[Tổng giá trị]]))</f>
        <v>-822646</v>
      </c>
      <c r="Q3832" s="35">
        <f t="shared" si="898"/>
        <v>0</v>
      </c>
      <c r="R3832" s="7">
        <f>Table1[[#This Row],[Số còn phải thu ĐK]]+Table1[[#This Row],[Giá Trị HD sau CK]]-Table1[[#This Row],[Số tiền đã thu]]</f>
        <v>-822646</v>
      </c>
      <c r="S3832" s="6">
        <f>IF(Table1[[#This Row],[Ngày hóa đơn]]&lt;&gt;"",Table1[[#This Row],[Ngày hóa đơn]],IF(Table1[[#This Row],[Ngày hạch toán]]&lt;&gt;"",Table1[[#This Row],[Ngày hạch toán]],""))</f>
        <v>46105</v>
      </c>
      <c r="T3832" s="7"/>
      <c r="U3832" s="6">
        <f>IF(Table1[[#This Row],[Ngày tính CN]]="","",S3832+T3832)</f>
        <v>46105</v>
      </c>
      <c r="V3832" s="35">
        <f ca="1">IF(Table1[[#This Row],[Hạn thanh toán]]="","",IF((U3832-NOW())&lt;0,0,(U3832-NOW())))</f>
        <v>0</v>
      </c>
      <c r="W3832" s="35"/>
      <c r="X3832" s="35">
        <f t="shared" ca="1" si="899"/>
        <v>65.490319212964096</v>
      </c>
      <c r="Y3832" s="2" t="str">
        <f t="shared" ca="1" si="900"/>
        <v>Nợ quá hạn từ 60 ngày đến 90 ngày</v>
      </c>
      <c r="Z3832" s="51">
        <f t="shared" si="887"/>
        <v>46105</v>
      </c>
      <c r="AA3832" s="51" t="str">
        <f t="shared" si="888"/>
        <v/>
      </c>
      <c r="AD3832" s="2" t="str">
        <f>VLOOKUP($A3832,MA_KH!$A:$Q,MA_KH!O$1,0)</f>
        <v>SATRA TRUNG TÂM</v>
      </c>
      <c r="AE3832" s="2" t="str">
        <f>VLOOKUP($A3832,MA_KH!$A:$Q,MA_KH!P$1,0)</f>
        <v>TRUNG TÂM ĐIỀU HÀNH SATRAFOODS</v>
      </c>
    </row>
    <row r="3833" spans="1:31" ht="25.5" hidden="1" customHeight="1" x14ac:dyDescent="0.2">
      <c r="A3833" s="30" t="s">
        <v>22306</v>
      </c>
      <c r="B3833" s="30" t="s">
        <v>32</v>
      </c>
      <c r="C3833" s="37">
        <v>46082</v>
      </c>
      <c r="D3833" s="30" t="s">
        <v>24693</v>
      </c>
      <c r="E3833" s="37">
        <v>46105</v>
      </c>
      <c r="F3833" s="30">
        <v>1719</v>
      </c>
      <c r="G3833" s="30" t="s">
        <v>24694</v>
      </c>
      <c r="H3833" s="38">
        <v>36750</v>
      </c>
      <c r="I3833" s="67">
        <v>0</v>
      </c>
      <c r="J3833" s="38">
        <v>2940</v>
      </c>
      <c r="K3833" s="38">
        <v>39690</v>
      </c>
      <c r="L3833" s="68" t="s">
        <v>41</v>
      </c>
      <c r="O3833" s="35">
        <f>IF(Table1[[#This Row],[Phân loại]]="Tồn đầu kỳ",Table1[[#This Row],[Tổng giá trị]],0)</f>
        <v>0</v>
      </c>
      <c r="P3833" s="7">
        <f>IF(Table1[[#This Row],[Số còn phải thu ĐK]]&lt;&gt;0,0,IF(Table1[[#This Row],[Phân loại]]="Bán hàng",Table1[[#This Row],[Tổng giá trị]],-Table1[[#This Row],[Tổng giá trị]]))</f>
        <v>-39690</v>
      </c>
      <c r="Q3833" s="35">
        <f t="shared" si="898"/>
        <v>0</v>
      </c>
      <c r="R3833" s="7">
        <f>Table1[[#This Row],[Số còn phải thu ĐK]]+Table1[[#This Row],[Giá Trị HD sau CK]]-Table1[[#This Row],[Số tiền đã thu]]</f>
        <v>-39690</v>
      </c>
      <c r="S3833" s="6">
        <f>IF(Table1[[#This Row],[Ngày hóa đơn]]&lt;&gt;"",Table1[[#This Row],[Ngày hóa đơn]],IF(Table1[[#This Row],[Ngày hạch toán]]&lt;&gt;"",Table1[[#This Row],[Ngày hạch toán]],""))</f>
        <v>46105</v>
      </c>
      <c r="T3833" s="7"/>
      <c r="U3833" s="6">
        <f>IF(Table1[[#This Row],[Ngày tính CN]]="","",S3833+T3833)</f>
        <v>46105</v>
      </c>
      <c r="V3833" s="35">
        <f ca="1">IF(Table1[[#This Row],[Hạn thanh toán]]="","",IF((U3833-NOW())&lt;0,0,(U3833-NOW())))</f>
        <v>0</v>
      </c>
      <c r="W3833" s="35"/>
      <c r="X3833" s="35">
        <f t="shared" ca="1" si="899"/>
        <v>65.490319212964096</v>
      </c>
      <c r="Y3833" s="2" t="str">
        <f t="shared" ca="1" si="900"/>
        <v>Nợ quá hạn từ 60 ngày đến 90 ngày</v>
      </c>
      <c r="Z3833" s="51">
        <f t="shared" si="887"/>
        <v>46105</v>
      </c>
      <c r="AA3833" s="51" t="str">
        <f t="shared" si="888"/>
        <v/>
      </c>
      <c r="AD3833" s="2" t="str">
        <f>VLOOKUP($A3833,MA_KH!$A:$Q,MA_KH!O$1,0)</f>
        <v>SATRA TRUNG TÂM</v>
      </c>
      <c r="AE3833" s="2" t="str">
        <f>VLOOKUP($A3833,MA_KH!$A:$Q,MA_KH!P$1,0)</f>
        <v>TRUNG TÂM ĐIỀU HÀNH SATRAFOODS</v>
      </c>
    </row>
    <row r="3834" spans="1:31" ht="25.5" hidden="1" customHeight="1" x14ac:dyDescent="0.2">
      <c r="A3834" s="30" t="s">
        <v>22306</v>
      </c>
      <c r="B3834" s="30" t="s">
        <v>32</v>
      </c>
      <c r="C3834" s="37">
        <v>46082</v>
      </c>
      <c r="D3834" s="30" t="s">
        <v>24695</v>
      </c>
      <c r="E3834" s="37">
        <v>46105</v>
      </c>
      <c r="F3834" s="30">
        <v>1719</v>
      </c>
      <c r="G3834" s="30" t="s">
        <v>24696</v>
      </c>
      <c r="H3834" s="38">
        <v>406918</v>
      </c>
      <c r="I3834" s="67">
        <v>0</v>
      </c>
      <c r="J3834" s="38">
        <v>32553</v>
      </c>
      <c r="K3834" s="38">
        <v>439471</v>
      </c>
      <c r="L3834" s="68" t="s">
        <v>41</v>
      </c>
      <c r="O3834" s="35">
        <f>IF(Table1[[#This Row],[Phân loại]]="Tồn đầu kỳ",Table1[[#This Row],[Tổng giá trị]],0)</f>
        <v>0</v>
      </c>
      <c r="P3834" s="7">
        <f>IF(Table1[[#This Row],[Số còn phải thu ĐK]]&lt;&gt;0,0,IF(Table1[[#This Row],[Phân loại]]="Bán hàng",Table1[[#This Row],[Tổng giá trị]],-Table1[[#This Row],[Tổng giá trị]]))</f>
        <v>-439471</v>
      </c>
      <c r="Q3834" s="35">
        <f t="shared" si="898"/>
        <v>0</v>
      </c>
      <c r="R3834" s="7">
        <f>Table1[[#This Row],[Số còn phải thu ĐK]]+Table1[[#This Row],[Giá Trị HD sau CK]]-Table1[[#This Row],[Số tiền đã thu]]</f>
        <v>-439471</v>
      </c>
      <c r="S3834" s="6">
        <f>IF(Table1[[#This Row],[Ngày hóa đơn]]&lt;&gt;"",Table1[[#This Row],[Ngày hóa đơn]],IF(Table1[[#This Row],[Ngày hạch toán]]&lt;&gt;"",Table1[[#This Row],[Ngày hạch toán]],""))</f>
        <v>46105</v>
      </c>
      <c r="T3834" s="7"/>
      <c r="U3834" s="6">
        <f>IF(Table1[[#This Row],[Ngày tính CN]]="","",S3834+T3834)</f>
        <v>46105</v>
      </c>
      <c r="V3834" s="35">
        <f ca="1">IF(Table1[[#This Row],[Hạn thanh toán]]="","",IF((U3834-NOW())&lt;0,0,(U3834-NOW())))</f>
        <v>0</v>
      </c>
      <c r="W3834" s="35"/>
      <c r="X3834" s="35">
        <f t="shared" ca="1" si="899"/>
        <v>65.490319212964096</v>
      </c>
      <c r="Y3834" s="2" t="str">
        <f t="shared" ca="1" si="900"/>
        <v>Nợ quá hạn từ 60 ngày đến 90 ngày</v>
      </c>
      <c r="Z3834" s="51">
        <f t="shared" si="887"/>
        <v>46105</v>
      </c>
      <c r="AA3834" s="51" t="str">
        <f t="shared" si="888"/>
        <v/>
      </c>
      <c r="AD3834" s="2" t="str">
        <f>VLOOKUP($A3834,MA_KH!$A:$Q,MA_KH!O$1,0)</f>
        <v>SATRA TRUNG TÂM</v>
      </c>
      <c r="AE3834" s="2" t="str">
        <f>VLOOKUP($A3834,MA_KH!$A:$Q,MA_KH!P$1,0)</f>
        <v>TRUNG TÂM ĐIỀU HÀNH SATRAFOODS</v>
      </c>
    </row>
    <row r="3835" spans="1:31" ht="25.5" hidden="1" customHeight="1" x14ac:dyDescent="0.2">
      <c r="A3835" s="30" t="s">
        <v>22306</v>
      </c>
      <c r="B3835" s="30" t="s">
        <v>32</v>
      </c>
      <c r="C3835" s="37">
        <v>46082</v>
      </c>
      <c r="D3835" s="30" t="s">
        <v>24697</v>
      </c>
      <c r="E3835" s="37">
        <v>46105</v>
      </c>
      <c r="F3835" s="30">
        <v>1719</v>
      </c>
      <c r="G3835" s="30" t="s">
        <v>24698</v>
      </c>
      <c r="H3835" s="38">
        <v>126373</v>
      </c>
      <c r="I3835" s="67">
        <v>0</v>
      </c>
      <c r="J3835" s="38">
        <v>10110</v>
      </c>
      <c r="K3835" s="38">
        <v>136483</v>
      </c>
      <c r="L3835" s="68" t="s">
        <v>41</v>
      </c>
      <c r="O3835" s="35">
        <f>IF(Table1[[#This Row],[Phân loại]]="Tồn đầu kỳ",Table1[[#This Row],[Tổng giá trị]],0)</f>
        <v>0</v>
      </c>
      <c r="P3835" s="7">
        <f>IF(Table1[[#This Row],[Số còn phải thu ĐK]]&lt;&gt;0,0,IF(Table1[[#This Row],[Phân loại]]="Bán hàng",Table1[[#This Row],[Tổng giá trị]],-Table1[[#This Row],[Tổng giá trị]]))</f>
        <v>-136483</v>
      </c>
      <c r="Q3835" s="35">
        <f t="shared" si="898"/>
        <v>0</v>
      </c>
      <c r="R3835" s="7">
        <f>Table1[[#This Row],[Số còn phải thu ĐK]]+Table1[[#This Row],[Giá Trị HD sau CK]]-Table1[[#This Row],[Số tiền đã thu]]</f>
        <v>-136483</v>
      </c>
      <c r="S3835" s="6">
        <f>IF(Table1[[#This Row],[Ngày hóa đơn]]&lt;&gt;"",Table1[[#This Row],[Ngày hóa đơn]],IF(Table1[[#This Row],[Ngày hạch toán]]&lt;&gt;"",Table1[[#This Row],[Ngày hạch toán]],""))</f>
        <v>46105</v>
      </c>
      <c r="T3835" s="7"/>
      <c r="U3835" s="6">
        <f>IF(Table1[[#This Row],[Ngày tính CN]]="","",S3835+T3835)</f>
        <v>46105</v>
      </c>
      <c r="V3835" s="35">
        <f ca="1">IF(Table1[[#This Row],[Hạn thanh toán]]="","",IF((U3835-NOW())&lt;0,0,(U3835-NOW())))</f>
        <v>0</v>
      </c>
      <c r="W3835" s="35"/>
      <c r="X3835" s="35">
        <f t="shared" ca="1" si="899"/>
        <v>65.490319212964096</v>
      </c>
      <c r="Y3835" s="2" t="str">
        <f t="shared" ca="1" si="900"/>
        <v>Nợ quá hạn từ 60 ngày đến 90 ngày</v>
      </c>
      <c r="Z3835" s="51">
        <f t="shared" si="887"/>
        <v>46105</v>
      </c>
      <c r="AA3835" s="51" t="str">
        <f t="shared" si="888"/>
        <v/>
      </c>
      <c r="AD3835" s="2" t="str">
        <f>VLOOKUP($A3835,MA_KH!$A:$Q,MA_KH!O$1,0)</f>
        <v>SATRA TRUNG TÂM</v>
      </c>
      <c r="AE3835" s="2" t="str">
        <f>VLOOKUP($A3835,MA_KH!$A:$Q,MA_KH!P$1,0)</f>
        <v>TRUNG TÂM ĐIỀU HÀNH SATRAFOODS</v>
      </c>
    </row>
    <row r="3836" spans="1:31" ht="25.5" hidden="1" customHeight="1" x14ac:dyDescent="0.2">
      <c r="A3836" s="30" t="s">
        <v>22306</v>
      </c>
      <c r="B3836" s="30" t="s">
        <v>32</v>
      </c>
      <c r="C3836" s="37">
        <v>46082</v>
      </c>
      <c r="D3836" s="30" t="s">
        <v>24699</v>
      </c>
      <c r="E3836" s="37">
        <v>46105</v>
      </c>
      <c r="F3836" s="30">
        <v>1719</v>
      </c>
      <c r="G3836" s="30" t="s">
        <v>24700</v>
      </c>
      <c r="H3836" s="38">
        <v>741269</v>
      </c>
      <c r="I3836" s="67">
        <v>0</v>
      </c>
      <c r="J3836" s="38">
        <v>59302</v>
      </c>
      <c r="K3836" s="38">
        <v>800571</v>
      </c>
      <c r="L3836" s="68" t="s">
        <v>41</v>
      </c>
      <c r="O3836" s="35">
        <f>IF(Table1[[#This Row],[Phân loại]]="Tồn đầu kỳ",Table1[[#This Row],[Tổng giá trị]],0)</f>
        <v>0</v>
      </c>
      <c r="P3836" s="7">
        <f>IF(Table1[[#This Row],[Số còn phải thu ĐK]]&lt;&gt;0,0,IF(Table1[[#This Row],[Phân loại]]="Bán hàng",Table1[[#This Row],[Tổng giá trị]],-Table1[[#This Row],[Tổng giá trị]]))</f>
        <v>-800571</v>
      </c>
      <c r="Q3836" s="35">
        <f t="shared" si="898"/>
        <v>0</v>
      </c>
      <c r="R3836" s="7">
        <f>Table1[[#This Row],[Số còn phải thu ĐK]]+Table1[[#This Row],[Giá Trị HD sau CK]]-Table1[[#This Row],[Số tiền đã thu]]</f>
        <v>-800571</v>
      </c>
      <c r="S3836" s="6">
        <f>IF(Table1[[#This Row],[Ngày hóa đơn]]&lt;&gt;"",Table1[[#This Row],[Ngày hóa đơn]],IF(Table1[[#This Row],[Ngày hạch toán]]&lt;&gt;"",Table1[[#This Row],[Ngày hạch toán]],""))</f>
        <v>46105</v>
      </c>
      <c r="T3836" s="7"/>
      <c r="U3836" s="6">
        <f>IF(Table1[[#This Row],[Ngày tính CN]]="","",S3836+T3836)</f>
        <v>46105</v>
      </c>
      <c r="V3836" s="35">
        <f ca="1">IF(Table1[[#This Row],[Hạn thanh toán]]="","",IF((U3836-NOW())&lt;0,0,(U3836-NOW())))</f>
        <v>0</v>
      </c>
      <c r="W3836" s="35"/>
      <c r="X3836" s="35">
        <f t="shared" ca="1" si="899"/>
        <v>65.490319212964096</v>
      </c>
      <c r="Y3836" s="2" t="str">
        <f t="shared" ca="1" si="900"/>
        <v>Nợ quá hạn từ 60 ngày đến 90 ngày</v>
      </c>
      <c r="Z3836" s="51">
        <f t="shared" si="887"/>
        <v>46105</v>
      </c>
      <c r="AA3836" s="51" t="str">
        <f t="shared" si="888"/>
        <v/>
      </c>
      <c r="AD3836" s="2" t="str">
        <f>VLOOKUP($A3836,MA_KH!$A:$Q,MA_KH!O$1,0)</f>
        <v>SATRA TRUNG TÂM</v>
      </c>
      <c r="AE3836" s="2" t="str">
        <f>VLOOKUP($A3836,MA_KH!$A:$Q,MA_KH!P$1,0)</f>
        <v>TRUNG TÂM ĐIỀU HÀNH SATRAFOODS</v>
      </c>
    </row>
    <row r="3837" spans="1:31" ht="25.5" hidden="1" customHeight="1" x14ac:dyDescent="0.2">
      <c r="A3837" s="39" t="s">
        <v>22306</v>
      </c>
      <c r="B3837" s="39" t="s">
        <v>32</v>
      </c>
      <c r="C3837" s="40">
        <v>46082</v>
      </c>
      <c r="D3837" s="39" t="s">
        <v>24701</v>
      </c>
      <c r="E3837" s="40">
        <v>46105</v>
      </c>
      <c r="F3837" s="39">
        <v>1719</v>
      </c>
      <c r="G3837" s="39" t="s">
        <v>24702</v>
      </c>
      <c r="H3837" s="41">
        <v>1514483</v>
      </c>
      <c r="I3837" s="67">
        <v>0</v>
      </c>
      <c r="J3837" s="41">
        <v>121158</v>
      </c>
      <c r="K3837" s="41">
        <v>1635641</v>
      </c>
      <c r="L3837" s="68" t="s">
        <v>41</v>
      </c>
      <c r="O3837" s="35">
        <f>IF(Table1[[#This Row],[Phân loại]]="Tồn đầu kỳ",Table1[[#This Row],[Tổng giá trị]],0)</f>
        <v>0</v>
      </c>
      <c r="P3837" s="7">
        <f>IF(Table1[[#This Row],[Số còn phải thu ĐK]]&lt;&gt;0,0,IF(Table1[[#This Row],[Phân loại]]="Bán hàng",Table1[[#This Row],[Tổng giá trị]],-Table1[[#This Row],[Tổng giá trị]]))</f>
        <v>-1635641</v>
      </c>
      <c r="Q3837" s="35">
        <f t="shared" si="898"/>
        <v>0</v>
      </c>
      <c r="R3837" s="7">
        <f>Table1[[#This Row],[Số còn phải thu ĐK]]+Table1[[#This Row],[Giá Trị HD sau CK]]-Table1[[#This Row],[Số tiền đã thu]]</f>
        <v>-1635641</v>
      </c>
      <c r="S3837" s="6">
        <f>IF(Table1[[#This Row],[Ngày hóa đơn]]&lt;&gt;"",Table1[[#This Row],[Ngày hóa đơn]],IF(Table1[[#This Row],[Ngày hạch toán]]&lt;&gt;"",Table1[[#This Row],[Ngày hạch toán]],""))</f>
        <v>46105</v>
      </c>
      <c r="T3837" s="7"/>
      <c r="U3837" s="6">
        <f>IF(Table1[[#This Row],[Ngày tính CN]]="","",S3837+T3837)</f>
        <v>46105</v>
      </c>
      <c r="V3837" s="35">
        <f ca="1">IF(Table1[[#This Row],[Hạn thanh toán]]="","",IF((U3837-NOW())&lt;0,0,(U3837-NOW())))</f>
        <v>0</v>
      </c>
      <c r="W3837" s="35"/>
      <c r="X3837" s="35">
        <f t="shared" ca="1" si="899"/>
        <v>65.490319212964096</v>
      </c>
      <c r="Y3837" s="2" t="str">
        <f t="shared" ca="1" si="900"/>
        <v>Nợ quá hạn từ 60 ngày đến 90 ngày</v>
      </c>
      <c r="Z3837" s="51">
        <f t="shared" si="887"/>
        <v>46105</v>
      </c>
      <c r="AA3837" s="51" t="str">
        <f t="shared" si="888"/>
        <v/>
      </c>
      <c r="AD3837" s="2" t="str">
        <f>VLOOKUP($A3837,MA_KH!$A:$Q,MA_KH!O$1,0)</f>
        <v>SATRA TRUNG TÂM</v>
      </c>
      <c r="AE3837" s="2" t="str">
        <f>VLOOKUP($A3837,MA_KH!$A:$Q,MA_KH!P$1,0)</f>
        <v>TRUNG TÂM ĐIỀU HÀNH SATRAFOODS</v>
      </c>
    </row>
    <row r="3838" spans="1:31" ht="25.5" hidden="1" customHeight="1" x14ac:dyDescent="0.2">
      <c r="A3838" s="30" t="s">
        <v>22306</v>
      </c>
      <c r="B3838" s="30" t="s">
        <v>32</v>
      </c>
      <c r="C3838" s="37">
        <v>46083</v>
      </c>
      <c r="D3838" s="30" t="s">
        <v>24703</v>
      </c>
      <c r="E3838" s="37">
        <v>46083</v>
      </c>
      <c r="F3838" s="30">
        <v>14631</v>
      </c>
      <c r="G3838" s="30" t="s">
        <v>24704</v>
      </c>
      <c r="H3838" s="38">
        <v>457948</v>
      </c>
      <c r="I3838" s="67">
        <v>0</v>
      </c>
      <c r="J3838" s="38">
        <v>36636</v>
      </c>
      <c r="K3838" s="38">
        <v>494584</v>
      </c>
      <c r="L3838" s="7" t="s">
        <v>22849</v>
      </c>
      <c r="O3838" s="35">
        <f>IF(Table1[[#This Row],[Phân loại]]="Tồn đầu kỳ",Table1[[#This Row],[Tổng giá trị]],0)</f>
        <v>0</v>
      </c>
      <c r="P3838" s="7">
        <f>IF(Table1[[#This Row],[Số còn phải thu ĐK]]&lt;&gt;0,0,IF(Table1[[#This Row],[Phân loại]]="Bán hàng",Table1[[#This Row],[Tổng giá trị]],-Table1[[#This Row],[Tổng giá trị]]))</f>
        <v>494584</v>
      </c>
      <c r="Q3838" s="35">
        <f t="shared" ref="Q3838:Q3841" si="901">IF(M3838&lt;&gt;"",IF(O3838&lt;&gt;0,O3838,P3838),0)</f>
        <v>0</v>
      </c>
      <c r="R3838" s="7">
        <f>Table1[[#This Row],[Số còn phải thu ĐK]]+Table1[[#This Row],[Giá Trị HD sau CK]]-Table1[[#This Row],[Số tiền đã thu]]</f>
        <v>494584</v>
      </c>
      <c r="S3838" s="6">
        <f>IF(Table1[[#This Row],[Ngày hóa đơn]]&lt;&gt;"",Table1[[#This Row],[Ngày hóa đơn]],IF(Table1[[#This Row],[Ngày hạch toán]]&lt;&gt;"",Table1[[#This Row],[Ngày hạch toán]],""))</f>
        <v>46083</v>
      </c>
      <c r="T3838" s="7"/>
      <c r="U3838" s="6">
        <f>IF(Table1[[#This Row],[Ngày tính CN]]="","",S3838+T3838)</f>
        <v>46083</v>
      </c>
      <c r="V3838" s="35">
        <f ca="1">IF(Table1[[#This Row],[Hạn thanh toán]]="","",IF((U3838-NOW())&lt;0,0,(U3838-NOW())))</f>
        <v>0</v>
      </c>
      <c r="W3838" s="35"/>
      <c r="X3838" s="35">
        <f t="shared" ref="X3838:X3841" ca="1" si="902">IF(OR(U3838="",R3838=0),"",IF((U3838-NOW())&lt;0,-(U3838-NOW()),0))</f>
        <v>87.490319212964096</v>
      </c>
      <c r="Y3838" s="2" t="str">
        <f t="shared" ref="Y3838:Y3841" ca="1" si="903">IF(R3838=0,"Đã thanh toán",IF(X3838="","",IF(X3838&lt;=0,"Chưa đến hạn thanh toán",IF(X3838&lt;=30,"Nợ quá hạn 30 ngày",IF(X3838&lt;=60,"Nợ quá hạn từ 30 ngày đến 60 ngày",IF(X3838&lt;=90,"Nợ quá hạn từ 60 ngày đến 90 ngày",IF(X3838&lt;=120,"Nợ quá hạn từ 90 ngày đến 120 ngày","Nợ quá hạn hơn 120 ngày có khả năng mất thanh toán")))))))</f>
        <v>Nợ quá hạn từ 60 ngày đến 90 ngày</v>
      </c>
      <c r="Z3838" s="51">
        <f t="shared" si="887"/>
        <v>46083</v>
      </c>
      <c r="AA3838" s="51" t="str">
        <f t="shared" si="888"/>
        <v/>
      </c>
      <c r="AD3838" s="2" t="str">
        <f>VLOOKUP($A3838,MA_KH!$A:$Q,MA_KH!O$1,0)</f>
        <v>SATRA TRUNG TÂM</v>
      </c>
      <c r="AE3838" s="2" t="str">
        <f>VLOOKUP($A3838,MA_KH!$A:$Q,MA_KH!P$1,0)</f>
        <v>TRUNG TÂM ĐIỀU HÀNH SATRAFOODS</v>
      </c>
    </row>
    <row r="3839" spans="1:31" ht="25.5" hidden="1" customHeight="1" x14ac:dyDescent="0.2">
      <c r="A3839" s="30" t="s">
        <v>22306</v>
      </c>
      <c r="B3839" s="30" t="s">
        <v>32</v>
      </c>
      <c r="C3839" s="37">
        <v>46083</v>
      </c>
      <c r="D3839" s="30" t="s">
        <v>24705</v>
      </c>
      <c r="E3839" s="37">
        <v>46083</v>
      </c>
      <c r="F3839" s="30">
        <v>14639</v>
      </c>
      <c r="G3839" s="30" t="s">
        <v>24706</v>
      </c>
      <c r="H3839" s="38">
        <v>883554</v>
      </c>
      <c r="I3839" s="67">
        <v>0</v>
      </c>
      <c r="J3839" s="38">
        <v>70684</v>
      </c>
      <c r="K3839" s="38">
        <v>954238</v>
      </c>
      <c r="L3839" s="7" t="s">
        <v>22849</v>
      </c>
      <c r="O3839" s="35">
        <f>IF(Table1[[#This Row],[Phân loại]]="Tồn đầu kỳ",Table1[[#This Row],[Tổng giá trị]],0)</f>
        <v>0</v>
      </c>
      <c r="P3839" s="7">
        <f>IF(Table1[[#This Row],[Số còn phải thu ĐK]]&lt;&gt;0,0,IF(Table1[[#This Row],[Phân loại]]="Bán hàng",Table1[[#This Row],[Tổng giá trị]],-Table1[[#This Row],[Tổng giá trị]]))</f>
        <v>954238</v>
      </c>
      <c r="Q3839" s="35">
        <f t="shared" si="901"/>
        <v>0</v>
      </c>
      <c r="R3839" s="7">
        <f>Table1[[#This Row],[Số còn phải thu ĐK]]+Table1[[#This Row],[Giá Trị HD sau CK]]-Table1[[#This Row],[Số tiền đã thu]]</f>
        <v>954238</v>
      </c>
      <c r="S3839" s="6">
        <f>IF(Table1[[#This Row],[Ngày hóa đơn]]&lt;&gt;"",Table1[[#This Row],[Ngày hóa đơn]],IF(Table1[[#This Row],[Ngày hạch toán]]&lt;&gt;"",Table1[[#This Row],[Ngày hạch toán]],""))</f>
        <v>46083</v>
      </c>
      <c r="T3839" s="7"/>
      <c r="U3839" s="6">
        <f>IF(Table1[[#This Row],[Ngày tính CN]]="","",S3839+T3839)</f>
        <v>46083</v>
      </c>
      <c r="V3839" s="35">
        <f ca="1">IF(Table1[[#This Row],[Hạn thanh toán]]="","",IF((U3839-NOW())&lt;0,0,(U3839-NOW())))</f>
        <v>0</v>
      </c>
      <c r="W3839" s="35"/>
      <c r="X3839" s="35">
        <f t="shared" ca="1" si="902"/>
        <v>87.490319212964096</v>
      </c>
      <c r="Y3839" s="2" t="str">
        <f t="shared" ca="1" si="903"/>
        <v>Nợ quá hạn từ 60 ngày đến 90 ngày</v>
      </c>
      <c r="Z3839" s="51">
        <f t="shared" si="887"/>
        <v>46083</v>
      </c>
      <c r="AA3839" s="51" t="str">
        <f t="shared" si="888"/>
        <v/>
      </c>
      <c r="AD3839" s="2" t="str">
        <f>VLOOKUP($A3839,MA_KH!$A:$Q,MA_KH!O$1,0)</f>
        <v>SATRA TRUNG TÂM</v>
      </c>
      <c r="AE3839" s="2" t="str">
        <f>VLOOKUP($A3839,MA_KH!$A:$Q,MA_KH!P$1,0)</f>
        <v>TRUNG TÂM ĐIỀU HÀNH SATRAFOODS</v>
      </c>
    </row>
    <row r="3840" spans="1:31" ht="25.5" hidden="1" customHeight="1" x14ac:dyDescent="0.2">
      <c r="A3840" s="30" t="s">
        <v>22306</v>
      </c>
      <c r="B3840" s="30" t="s">
        <v>32</v>
      </c>
      <c r="C3840" s="37">
        <v>46083</v>
      </c>
      <c r="D3840" s="30" t="s">
        <v>24707</v>
      </c>
      <c r="E3840" s="37">
        <v>46083</v>
      </c>
      <c r="F3840" s="30">
        <v>14640</v>
      </c>
      <c r="G3840" s="30" t="s">
        <v>24708</v>
      </c>
      <c r="H3840" s="38">
        <v>2083764</v>
      </c>
      <c r="I3840" s="67">
        <v>0</v>
      </c>
      <c r="J3840" s="38">
        <v>166701</v>
      </c>
      <c r="K3840" s="38">
        <v>2250465</v>
      </c>
      <c r="L3840" s="7" t="s">
        <v>22849</v>
      </c>
      <c r="O3840" s="35">
        <f>IF(Table1[[#This Row],[Phân loại]]="Tồn đầu kỳ",Table1[[#This Row],[Tổng giá trị]],0)</f>
        <v>0</v>
      </c>
      <c r="P3840" s="7">
        <f>IF(Table1[[#This Row],[Số còn phải thu ĐK]]&lt;&gt;0,0,IF(Table1[[#This Row],[Phân loại]]="Bán hàng",Table1[[#This Row],[Tổng giá trị]],-Table1[[#This Row],[Tổng giá trị]]))</f>
        <v>2250465</v>
      </c>
      <c r="Q3840" s="35">
        <f t="shared" si="901"/>
        <v>0</v>
      </c>
      <c r="R3840" s="7">
        <f>Table1[[#This Row],[Số còn phải thu ĐK]]+Table1[[#This Row],[Giá Trị HD sau CK]]-Table1[[#This Row],[Số tiền đã thu]]</f>
        <v>2250465</v>
      </c>
      <c r="S3840" s="6">
        <f>IF(Table1[[#This Row],[Ngày hóa đơn]]&lt;&gt;"",Table1[[#This Row],[Ngày hóa đơn]],IF(Table1[[#This Row],[Ngày hạch toán]]&lt;&gt;"",Table1[[#This Row],[Ngày hạch toán]],""))</f>
        <v>46083</v>
      </c>
      <c r="T3840" s="7"/>
      <c r="U3840" s="6">
        <f>IF(Table1[[#This Row],[Ngày tính CN]]="","",S3840+T3840)</f>
        <v>46083</v>
      </c>
      <c r="V3840" s="35">
        <f ca="1">IF(Table1[[#This Row],[Hạn thanh toán]]="","",IF((U3840-NOW())&lt;0,0,(U3840-NOW())))</f>
        <v>0</v>
      </c>
      <c r="W3840" s="35"/>
      <c r="X3840" s="35">
        <f t="shared" ca="1" si="902"/>
        <v>87.490319212964096</v>
      </c>
      <c r="Y3840" s="2" t="str">
        <f t="shared" ca="1" si="903"/>
        <v>Nợ quá hạn từ 60 ngày đến 90 ngày</v>
      </c>
      <c r="Z3840" s="51">
        <f t="shared" si="887"/>
        <v>46083</v>
      </c>
      <c r="AA3840" s="51" t="str">
        <f t="shared" si="888"/>
        <v/>
      </c>
      <c r="AD3840" s="2" t="str">
        <f>VLOOKUP($A3840,MA_KH!$A:$Q,MA_KH!O$1,0)</f>
        <v>SATRA TRUNG TÂM</v>
      </c>
      <c r="AE3840" s="2" t="str">
        <f>VLOOKUP($A3840,MA_KH!$A:$Q,MA_KH!P$1,0)</f>
        <v>TRUNG TÂM ĐIỀU HÀNH SATRAFOODS</v>
      </c>
    </row>
    <row r="3841" spans="1:31" ht="25.5" hidden="1" customHeight="1" x14ac:dyDescent="0.2">
      <c r="A3841" s="39" t="s">
        <v>22306</v>
      </c>
      <c r="B3841" s="39" t="s">
        <v>32</v>
      </c>
      <c r="C3841" s="40">
        <v>46083</v>
      </c>
      <c r="D3841" s="39" t="s">
        <v>24709</v>
      </c>
      <c r="E3841" s="40">
        <v>46083</v>
      </c>
      <c r="F3841" s="39">
        <v>14647</v>
      </c>
      <c r="G3841" s="39" t="s">
        <v>24710</v>
      </c>
      <c r="H3841" s="41">
        <v>586974</v>
      </c>
      <c r="I3841" s="67">
        <v>0</v>
      </c>
      <c r="J3841" s="41">
        <v>46958</v>
      </c>
      <c r="K3841" s="41">
        <v>633932</v>
      </c>
      <c r="L3841" s="7" t="s">
        <v>22849</v>
      </c>
      <c r="O3841" s="35">
        <f>IF(Table1[[#This Row],[Phân loại]]="Tồn đầu kỳ",Table1[[#This Row],[Tổng giá trị]],0)</f>
        <v>0</v>
      </c>
      <c r="P3841" s="7">
        <f>IF(Table1[[#This Row],[Số còn phải thu ĐK]]&lt;&gt;0,0,IF(Table1[[#This Row],[Phân loại]]="Bán hàng",Table1[[#This Row],[Tổng giá trị]],-Table1[[#This Row],[Tổng giá trị]]))</f>
        <v>633932</v>
      </c>
      <c r="Q3841" s="35">
        <f t="shared" si="901"/>
        <v>0</v>
      </c>
      <c r="R3841" s="7">
        <f>Table1[[#This Row],[Số còn phải thu ĐK]]+Table1[[#This Row],[Giá Trị HD sau CK]]-Table1[[#This Row],[Số tiền đã thu]]</f>
        <v>633932</v>
      </c>
      <c r="S3841" s="6">
        <f>IF(Table1[[#This Row],[Ngày hóa đơn]]&lt;&gt;"",Table1[[#This Row],[Ngày hóa đơn]],IF(Table1[[#This Row],[Ngày hạch toán]]&lt;&gt;"",Table1[[#This Row],[Ngày hạch toán]],""))</f>
        <v>46083</v>
      </c>
      <c r="T3841" s="7"/>
      <c r="U3841" s="6">
        <f>IF(Table1[[#This Row],[Ngày tính CN]]="","",S3841+T3841)</f>
        <v>46083</v>
      </c>
      <c r="V3841" s="35">
        <f ca="1">IF(Table1[[#This Row],[Hạn thanh toán]]="","",IF((U3841-NOW())&lt;0,0,(U3841-NOW())))</f>
        <v>0</v>
      </c>
      <c r="W3841" s="35"/>
      <c r="X3841" s="35">
        <f t="shared" ca="1" si="902"/>
        <v>87.490319212964096</v>
      </c>
      <c r="Y3841" s="2" t="str">
        <f t="shared" ca="1" si="903"/>
        <v>Nợ quá hạn từ 60 ngày đến 90 ngày</v>
      </c>
      <c r="Z3841" s="51">
        <f t="shared" si="887"/>
        <v>46083</v>
      </c>
      <c r="AA3841" s="51" t="str">
        <f t="shared" si="888"/>
        <v/>
      </c>
      <c r="AD3841" s="2" t="str">
        <f>VLOOKUP($A3841,MA_KH!$A:$Q,MA_KH!O$1,0)</f>
        <v>SATRA TRUNG TÂM</v>
      </c>
      <c r="AE3841" s="2" t="str">
        <f>VLOOKUP($A3841,MA_KH!$A:$Q,MA_KH!P$1,0)</f>
        <v>TRUNG TÂM ĐIỀU HÀNH SATRAFOODS</v>
      </c>
    </row>
    <row r="3842" spans="1:31" ht="25.5" hidden="1" customHeight="1" x14ac:dyDescent="0.2">
      <c r="A3842" s="30" t="s">
        <v>22306</v>
      </c>
      <c r="B3842" s="30" t="s">
        <v>32</v>
      </c>
      <c r="C3842" s="37">
        <v>46083</v>
      </c>
      <c r="D3842" s="30" t="s">
        <v>24711</v>
      </c>
      <c r="E3842" s="37">
        <v>46105</v>
      </c>
      <c r="F3842" s="30">
        <v>1719</v>
      </c>
      <c r="G3842" s="30" t="s">
        <v>24712</v>
      </c>
      <c r="H3842" s="38">
        <v>55595</v>
      </c>
      <c r="I3842" s="67">
        <v>0</v>
      </c>
      <c r="J3842" s="38">
        <v>4448</v>
      </c>
      <c r="K3842" s="38">
        <v>60043</v>
      </c>
      <c r="L3842" s="68" t="s">
        <v>41</v>
      </c>
      <c r="O3842" s="35">
        <f>IF(Table1[[#This Row],[Phân loại]]="Tồn đầu kỳ",Table1[[#This Row],[Tổng giá trị]],0)</f>
        <v>0</v>
      </c>
      <c r="P3842" s="7">
        <f>IF(Table1[[#This Row],[Số còn phải thu ĐK]]&lt;&gt;0,0,IF(Table1[[#This Row],[Phân loại]]="Bán hàng",Table1[[#This Row],[Tổng giá trị]],-Table1[[#This Row],[Tổng giá trị]]))</f>
        <v>-60043</v>
      </c>
      <c r="Q3842" s="35">
        <f t="shared" ref="Q3842:Q3843" si="904">IF(M3842&lt;&gt;"",IF(O3842&lt;&gt;0,O3842,P3842),0)</f>
        <v>0</v>
      </c>
      <c r="R3842" s="7">
        <f>Table1[[#This Row],[Số còn phải thu ĐK]]+Table1[[#This Row],[Giá Trị HD sau CK]]-Table1[[#This Row],[Số tiền đã thu]]</f>
        <v>-60043</v>
      </c>
      <c r="S3842" s="6">
        <f>IF(Table1[[#This Row],[Ngày hóa đơn]]&lt;&gt;"",Table1[[#This Row],[Ngày hóa đơn]],IF(Table1[[#This Row],[Ngày hạch toán]]&lt;&gt;"",Table1[[#This Row],[Ngày hạch toán]],""))</f>
        <v>46105</v>
      </c>
      <c r="T3842" s="7"/>
      <c r="U3842" s="6">
        <f>IF(Table1[[#This Row],[Ngày tính CN]]="","",S3842+T3842)</f>
        <v>46105</v>
      </c>
      <c r="V3842" s="35">
        <f ca="1">IF(Table1[[#This Row],[Hạn thanh toán]]="","",IF((U3842-NOW())&lt;0,0,(U3842-NOW())))</f>
        <v>0</v>
      </c>
      <c r="W3842" s="35"/>
      <c r="X3842" s="35">
        <f t="shared" ref="X3842:X3843" ca="1" si="905">IF(OR(U3842="",R3842=0),"",IF((U3842-NOW())&lt;0,-(U3842-NOW()),0))</f>
        <v>65.490319212964096</v>
      </c>
      <c r="Y3842" s="2" t="str">
        <f t="shared" ref="Y3842:Y3843" ca="1" si="906">IF(R3842=0,"Đã thanh toán",IF(X3842="","",IF(X3842&lt;=0,"Chưa đến hạn thanh toán",IF(X3842&lt;=30,"Nợ quá hạn 30 ngày",IF(X3842&lt;=60,"Nợ quá hạn từ 30 ngày đến 60 ngày",IF(X3842&lt;=90,"Nợ quá hạn từ 60 ngày đến 90 ngày",IF(X3842&lt;=120,"Nợ quá hạn từ 90 ngày đến 120 ngày","Nợ quá hạn hơn 120 ngày có khả năng mất thanh toán")))))))</f>
        <v>Nợ quá hạn từ 60 ngày đến 90 ngày</v>
      </c>
      <c r="Z3842" s="51">
        <f t="shared" si="887"/>
        <v>46105</v>
      </c>
      <c r="AA3842" s="51" t="str">
        <f t="shared" si="888"/>
        <v/>
      </c>
      <c r="AD3842" s="2" t="str">
        <f>VLOOKUP($A3842,MA_KH!$A:$Q,MA_KH!O$1,0)</f>
        <v>SATRA TRUNG TÂM</v>
      </c>
      <c r="AE3842" s="2" t="str">
        <f>VLOOKUP($A3842,MA_KH!$A:$Q,MA_KH!P$1,0)</f>
        <v>TRUNG TÂM ĐIỀU HÀNH SATRAFOODS</v>
      </c>
    </row>
    <row r="3843" spans="1:31" ht="25.5" hidden="1" customHeight="1" x14ac:dyDescent="0.2">
      <c r="A3843" s="39" t="s">
        <v>22306</v>
      </c>
      <c r="B3843" s="39" t="s">
        <v>32</v>
      </c>
      <c r="C3843" s="40">
        <v>46083</v>
      </c>
      <c r="D3843" s="39" t="s">
        <v>24713</v>
      </c>
      <c r="E3843" s="40">
        <v>46105</v>
      </c>
      <c r="F3843" s="39">
        <v>1719</v>
      </c>
      <c r="G3843" s="39" t="s">
        <v>24714</v>
      </c>
      <c r="H3843" s="41">
        <v>149668</v>
      </c>
      <c r="I3843" s="67">
        <v>0</v>
      </c>
      <c r="J3843" s="41">
        <v>11973</v>
      </c>
      <c r="K3843" s="41">
        <v>161641</v>
      </c>
      <c r="L3843" s="68" t="s">
        <v>41</v>
      </c>
      <c r="O3843" s="35">
        <f>IF(Table1[[#This Row],[Phân loại]]="Tồn đầu kỳ",Table1[[#This Row],[Tổng giá trị]],0)</f>
        <v>0</v>
      </c>
      <c r="P3843" s="7">
        <f>IF(Table1[[#This Row],[Số còn phải thu ĐK]]&lt;&gt;0,0,IF(Table1[[#This Row],[Phân loại]]="Bán hàng",Table1[[#This Row],[Tổng giá trị]],-Table1[[#This Row],[Tổng giá trị]]))</f>
        <v>-161641</v>
      </c>
      <c r="Q3843" s="35">
        <f t="shared" si="904"/>
        <v>0</v>
      </c>
      <c r="R3843" s="7">
        <f>Table1[[#This Row],[Số còn phải thu ĐK]]+Table1[[#This Row],[Giá Trị HD sau CK]]-Table1[[#This Row],[Số tiền đã thu]]</f>
        <v>-161641</v>
      </c>
      <c r="S3843" s="6">
        <f>IF(Table1[[#This Row],[Ngày hóa đơn]]&lt;&gt;"",Table1[[#This Row],[Ngày hóa đơn]],IF(Table1[[#This Row],[Ngày hạch toán]]&lt;&gt;"",Table1[[#This Row],[Ngày hạch toán]],""))</f>
        <v>46105</v>
      </c>
      <c r="T3843" s="7"/>
      <c r="U3843" s="6">
        <f>IF(Table1[[#This Row],[Ngày tính CN]]="","",S3843+T3843)</f>
        <v>46105</v>
      </c>
      <c r="V3843" s="35">
        <f ca="1">IF(Table1[[#This Row],[Hạn thanh toán]]="","",IF((U3843-NOW())&lt;0,0,(U3843-NOW())))</f>
        <v>0</v>
      </c>
      <c r="W3843" s="35"/>
      <c r="X3843" s="35">
        <f t="shared" ca="1" si="905"/>
        <v>65.490319212964096</v>
      </c>
      <c r="Y3843" s="2" t="str">
        <f t="shared" ca="1" si="906"/>
        <v>Nợ quá hạn từ 60 ngày đến 90 ngày</v>
      </c>
      <c r="Z3843" s="51">
        <f t="shared" si="887"/>
        <v>46105</v>
      </c>
      <c r="AA3843" s="51" t="str">
        <f t="shared" si="888"/>
        <v/>
      </c>
      <c r="AD3843" s="2" t="str">
        <f>VLOOKUP($A3843,MA_KH!$A:$Q,MA_KH!O$1,0)</f>
        <v>SATRA TRUNG TÂM</v>
      </c>
      <c r="AE3843" s="2" t="str">
        <f>VLOOKUP($A3843,MA_KH!$A:$Q,MA_KH!P$1,0)</f>
        <v>TRUNG TÂM ĐIỀU HÀNH SATRAFOODS</v>
      </c>
    </row>
    <row r="3844" spans="1:31" ht="25.5" hidden="1" customHeight="1" x14ac:dyDescent="0.2">
      <c r="A3844" s="39" t="s">
        <v>22306</v>
      </c>
      <c r="B3844" s="39" t="s">
        <v>32</v>
      </c>
      <c r="C3844" s="40">
        <v>46084</v>
      </c>
      <c r="D3844" s="39" t="s">
        <v>24715</v>
      </c>
      <c r="E3844" s="40">
        <v>46084</v>
      </c>
      <c r="F3844" s="39">
        <v>14784</v>
      </c>
      <c r="G3844" s="39" t="s">
        <v>24716</v>
      </c>
      <c r="H3844" s="41">
        <v>1270242</v>
      </c>
      <c r="I3844" s="67">
        <v>0</v>
      </c>
      <c r="J3844" s="41">
        <v>101619</v>
      </c>
      <c r="K3844" s="41">
        <v>1371861</v>
      </c>
      <c r="L3844" s="7" t="s">
        <v>22849</v>
      </c>
      <c r="O3844" s="35">
        <f>IF(Table1[[#This Row],[Phân loại]]="Tồn đầu kỳ",Table1[[#This Row],[Tổng giá trị]],0)</f>
        <v>0</v>
      </c>
      <c r="P3844" s="7">
        <f>IF(Table1[[#This Row],[Số còn phải thu ĐK]]&lt;&gt;0,0,IF(Table1[[#This Row],[Phân loại]]="Bán hàng",Table1[[#This Row],[Tổng giá trị]],-Table1[[#This Row],[Tổng giá trị]]))</f>
        <v>1371861</v>
      </c>
      <c r="Q3844" s="35">
        <f>IF(M3844&lt;&gt;"",IF(O3844&lt;&gt;0,O3844,P3844),0)</f>
        <v>0</v>
      </c>
      <c r="R3844" s="7">
        <f>Table1[[#This Row],[Số còn phải thu ĐK]]+Table1[[#This Row],[Giá Trị HD sau CK]]-Table1[[#This Row],[Số tiền đã thu]]</f>
        <v>1371861</v>
      </c>
      <c r="S3844" s="6">
        <f>IF(Table1[[#This Row],[Ngày hóa đơn]]&lt;&gt;"",Table1[[#This Row],[Ngày hóa đơn]],IF(Table1[[#This Row],[Ngày hạch toán]]&lt;&gt;"",Table1[[#This Row],[Ngày hạch toán]],""))</f>
        <v>46084</v>
      </c>
      <c r="T3844" s="7"/>
      <c r="U3844" s="6">
        <f>IF(Table1[[#This Row],[Ngày tính CN]]="","",S3844+T3844)</f>
        <v>46084</v>
      </c>
      <c r="V3844" s="35">
        <f ca="1">IF(Table1[[#This Row],[Hạn thanh toán]]="","",IF((U3844-NOW())&lt;0,0,(U3844-NOW())))</f>
        <v>0</v>
      </c>
      <c r="W3844" s="35"/>
      <c r="X3844" s="35">
        <f ca="1">IF(OR(U3844="",R3844=0),"",IF((U3844-NOW())&lt;0,-(U3844-NOW()),0))</f>
        <v>86.490319212964096</v>
      </c>
      <c r="Y3844" s="2" t="str">
        <f ca="1">IF(R3844=0,"Đã thanh toán",IF(X3844="","",IF(X3844&lt;=0,"Chưa đến hạn thanh toán",IF(X3844&lt;=30,"Nợ quá hạn 30 ngày",IF(X3844&lt;=60,"Nợ quá hạn từ 30 ngày đến 60 ngày",IF(X3844&lt;=90,"Nợ quá hạn từ 60 ngày đến 90 ngày",IF(X3844&lt;=120,"Nợ quá hạn từ 90 ngày đến 120 ngày","Nợ quá hạn hơn 120 ngày có khả năng mất thanh toán")))))))</f>
        <v>Nợ quá hạn từ 60 ngày đến 90 ngày</v>
      </c>
      <c r="Z3844" s="51">
        <f t="shared" ref="Z3844:Z3907" si="907">IF(S3844="","",S3844)</f>
        <v>46084</v>
      </c>
      <c r="AA3844" s="51" t="str">
        <f t="shared" ref="AA3844:AA3907" si="908">IF(M3844="","",M3844)</f>
        <v/>
      </c>
      <c r="AD3844" s="2" t="str">
        <f>VLOOKUP($A3844,MA_KH!$A:$Q,MA_KH!O$1,0)</f>
        <v>SATRA TRUNG TÂM</v>
      </c>
      <c r="AE3844" s="2" t="str">
        <f>VLOOKUP($A3844,MA_KH!$A:$Q,MA_KH!P$1,0)</f>
        <v>TRUNG TÂM ĐIỀU HÀNH SATRAFOODS</v>
      </c>
    </row>
    <row r="3845" spans="1:31" ht="25.5" hidden="1" customHeight="1" x14ac:dyDescent="0.2">
      <c r="A3845" s="39" t="s">
        <v>22306</v>
      </c>
      <c r="B3845" s="39" t="s">
        <v>32</v>
      </c>
      <c r="C3845" s="40">
        <v>46084</v>
      </c>
      <c r="D3845" s="39" t="s">
        <v>24717</v>
      </c>
      <c r="E3845" s="40">
        <v>46105</v>
      </c>
      <c r="F3845" s="39">
        <v>1719</v>
      </c>
      <c r="G3845" s="39" t="s">
        <v>24718</v>
      </c>
      <c r="H3845" s="41">
        <v>437696</v>
      </c>
      <c r="I3845" s="67">
        <v>0</v>
      </c>
      <c r="J3845" s="41">
        <v>35016</v>
      </c>
      <c r="K3845" s="41">
        <v>472712</v>
      </c>
      <c r="L3845" s="68" t="s">
        <v>41</v>
      </c>
      <c r="O3845" s="35">
        <f>IF(Table1[[#This Row],[Phân loại]]="Tồn đầu kỳ",Table1[[#This Row],[Tổng giá trị]],0)</f>
        <v>0</v>
      </c>
      <c r="P3845" s="7">
        <f>IF(Table1[[#This Row],[Số còn phải thu ĐK]]&lt;&gt;0,0,IF(Table1[[#This Row],[Phân loại]]="Bán hàng",Table1[[#This Row],[Tổng giá trị]],-Table1[[#This Row],[Tổng giá trị]]))</f>
        <v>-472712</v>
      </c>
      <c r="Q3845" s="35">
        <f>IF(M3845&lt;&gt;"",IF(O3845&lt;&gt;0,O3845,P3845),0)</f>
        <v>0</v>
      </c>
      <c r="R3845" s="7">
        <f>Table1[[#This Row],[Số còn phải thu ĐK]]+Table1[[#This Row],[Giá Trị HD sau CK]]-Table1[[#This Row],[Số tiền đã thu]]</f>
        <v>-472712</v>
      </c>
      <c r="S3845" s="6">
        <f>IF(Table1[[#This Row],[Ngày hóa đơn]]&lt;&gt;"",Table1[[#This Row],[Ngày hóa đơn]],IF(Table1[[#This Row],[Ngày hạch toán]]&lt;&gt;"",Table1[[#This Row],[Ngày hạch toán]],""))</f>
        <v>46105</v>
      </c>
      <c r="T3845" s="7"/>
      <c r="U3845" s="6">
        <f>IF(Table1[[#This Row],[Ngày tính CN]]="","",S3845+T3845)</f>
        <v>46105</v>
      </c>
      <c r="V3845" s="35">
        <f ca="1">IF(Table1[[#This Row],[Hạn thanh toán]]="","",IF((U3845-NOW())&lt;0,0,(U3845-NOW())))</f>
        <v>0</v>
      </c>
      <c r="W3845" s="35"/>
      <c r="X3845" s="35">
        <f ca="1">IF(OR(U3845="",R3845=0),"",IF((U3845-NOW())&lt;0,-(U3845-NOW()),0))</f>
        <v>65.490319212964096</v>
      </c>
      <c r="Y3845" s="2" t="str">
        <f ca="1">IF(R3845=0,"Đã thanh toán",IF(X3845="","",IF(X3845&lt;=0,"Chưa đến hạn thanh toán",IF(X3845&lt;=30,"Nợ quá hạn 30 ngày",IF(X3845&lt;=60,"Nợ quá hạn từ 30 ngày đến 60 ngày",IF(X3845&lt;=90,"Nợ quá hạn từ 60 ngày đến 90 ngày",IF(X3845&lt;=120,"Nợ quá hạn từ 90 ngày đến 120 ngày","Nợ quá hạn hơn 120 ngày có khả năng mất thanh toán")))))))</f>
        <v>Nợ quá hạn từ 60 ngày đến 90 ngày</v>
      </c>
      <c r="Z3845" s="51">
        <f t="shared" si="907"/>
        <v>46105</v>
      </c>
      <c r="AA3845" s="51" t="str">
        <f t="shared" si="908"/>
        <v/>
      </c>
      <c r="AD3845" s="2" t="str">
        <f>VLOOKUP($A3845,MA_KH!$A:$Q,MA_KH!O$1,0)</f>
        <v>SATRA TRUNG TÂM</v>
      </c>
      <c r="AE3845" s="2" t="str">
        <f>VLOOKUP($A3845,MA_KH!$A:$Q,MA_KH!P$1,0)</f>
        <v>TRUNG TÂM ĐIỀU HÀNH SATRAFOODS</v>
      </c>
    </row>
    <row r="3846" spans="1:31" ht="25.5" hidden="1" customHeight="1" x14ac:dyDescent="0.2">
      <c r="A3846" s="39" t="s">
        <v>22306</v>
      </c>
      <c r="B3846" s="39" t="s">
        <v>32</v>
      </c>
      <c r="C3846" s="40">
        <v>46085</v>
      </c>
      <c r="D3846" s="39" t="s">
        <v>24719</v>
      </c>
      <c r="E3846" s="40">
        <v>46085</v>
      </c>
      <c r="F3846" s="39">
        <v>14868</v>
      </c>
      <c r="G3846" s="39" t="s">
        <v>24720</v>
      </c>
      <c r="H3846" s="41">
        <v>1126260</v>
      </c>
      <c r="I3846" s="67">
        <v>0</v>
      </c>
      <c r="J3846" s="41">
        <v>90101</v>
      </c>
      <c r="K3846" s="41">
        <v>1216361</v>
      </c>
      <c r="L3846" s="7" t="s">
        <v>22849</v>
      </c>
      <c r="O3846" s="35">
        <f>IF(Table1[[#This Row],[Phân loại]]="Tồn đầu kỳ",Table1[[#This Row],[Tổng giá trị]],0)</f>
        <v>0</v>
      </c>
      <c r="P3846" s="7">
        <f>IF(Table1[[#This Row],[Số còn phải thu ĐK]]&lt;&gt;0,0,IF(Table1[[#This Row],[Phân loại]]="Bán hàng",Table1[[#This Row],[Tổng giá trị]],-Table1[[#This Row],[Tổng giá trị]]))</f>
        <v>1216361</v>
      </c>
      <c r="Q3846" s="35">
        <f t="shared" ref="Q3846" si="909">IF(M3846&lt;&gt;"",IF(O3846&lt;&gt;0,O3846,P3846),0)</f>
        <v>0</v>
      </c>
      <c r="R3846" s="7">
        <f>Table1[[#This Row],[Số còn phải thu ĐK]]+Table1[[#This Row],[Giá Trị HD sau CK]]-Table1[[#This Row],[Số tiền đã thu]]</f>
        <v>1216361</v>
      </c>
      <c r="S3846" s="6">
        <f>IF(Table1[[#This Row],[Ngày hóa đơn]]&lt;&gt;"",Table1[[#This Row],[Ngày hóa đơn]],IF(Table1[[#This Row],[Ngày hạch toán]]&lt;&gt;"",Table1[[#This Row],[Ngày hạch toán]],""))</f>
        <v>46085</v>
      </c>
      <c r="T3846" s="7"/>
      <c r="U3846" s="6">
        <f>IF(Table1[[#This Row],[Ngày tính CN]]="","",S3846+T3846)</f>
        <v>46085</v>
      </c>
      <c r="V3846" s="35">
        <f ca="1">IF(Table1[[#This Row],[Hạn thanh toán]]="","",IF((U3846-NOW())&lt;0,0,(U3846-NOW())))</f>
        <v>0</v>
      </c>
      <c r="W3846" s="35"/>
      <c r="X3846" s="35">
        <f t="shared" ref="X3846" ca="1" si="910">IF(OR(U3846="",R3846=0),"",IF((U3846-NOW())&lt;0,-(U3846-NOW()),0))</f>
        <v>85.490319212964096</v>
      </c>
      <c r="Y3846" s="2" t="str">
        <f t="shared" ref="Y3846" ca="1" si="911">IF(R3846=0,"Đã thanh toán",IF(X3846="","",IF(X3846&lt;=0,"Chưa đến hạn thanh toán",IF(X3846&lt;=30,"Nợ quá hạn 30 ngày",IF(X3846&lt;=60,"Nợ quá hạn từ 30 ngày đến 60 ngày",IF(X3846&lt;=90,"Nợ quá hạn từ 60 ngày đến 90 ngày",IF(X3846&lt;=120,"Nợ quá hạn từ 90 ngày đến 120 ngày","Nợ quá hạn hơn 120 ngày có khả năng mất thanh toán")))))))</f>
        <v>Nợ quá hạn từ 60 ngày đến 90 ngày</v>
      </c>
      <c r="Z3846" s="51">
        <f t="shared" si="907"/>
        <v>46085</v>
      </c>
      <c r="AA3846" s="51" t="str">
        <f t="shared" si="908"/>
        <v/>
      </c>
      <c r="AD3846" s="2" t="str">
        <f>VLOOKUP($A3846,MA_KH!$A:$Q,MA_KH!O$1,0)</f>
        <v>SATRA TRUNG TÂM</v>
      </c>
      <c r="AE3846" s="2" t="str">
        <f>VLOOKUP($A3846,MA_KH!$A:$Q,MA_KH!P$1,0)</f>
        <v>TRUNG TÂM ĐIỀU HÀNH SATRAFOODS</v>
      </c>
    </row>
    <row r="3847" spans="1:31" ht="25.5" hidden="1" customHeight="1" x14ac:dyDescent="0.2">
      <c r="A3847" s="30" t="s">
        <v>22209</v>
      </c>
      <c r="B3847" s="30" t="s">
        <v>34</v>
      </c>
      <c r="C3847" s="37">
        <v>46085</v>
      </c>
      <c r="D3847" s="30" t="s">
        <v>24721</v>
      </c>
      <c r="E3847" s="37">
        <v>46085</v>
      </c>
      <c r="F3847" s="30">
        <v>14934</v>
      </c>
      <c r="G3847" s="30" t="s">
        <v>24722</v>
      </c>
      <c r="H3847" s="38">
        <v>1901035</v>
      </c>
      <c r="I3847" s="67">
        <v>0</v>
      </c>
      <c r="J3847" s="38">
        <v>152083</v>
      </c>
      <c r="K3847" s="38">
        <v>2053118</v>
      </c>
      <c r="L3847" s="7" t="s">
        <v>22849</v>
      </c>
      <c r="O3847" s="35">
        <f>IF(Table1[[#This Row],[Phân loại]]="Tồn đầu kỳ",Table1[[#This Row],[Tổng giá trị]],0)</f>
        <v>0</v>
      </c>
      <c r="P3847" s="7">
        <f>IF(Table1[[#This Row],[Số còn phải thu ĐK]]&lt;&gt;0,0,IF(Table1[[#This Row],[Phân loại]]="Bán hàng",Table1[[#This Row],[Tổng giá trị]],-Table1[[#This Row],[Tổng giá trị]]))</f>
        <v>2053118</v>
      </c>
      <c r="Q3847" s="35">
        <f t="shared" ref="Q3847:Q3849" si="912">IF(M3847&lt;&gt;"",IF(O3847&lt;&gt;0,O3847,P3847),0)</f>
        <v>0</v>
      </c>
      <c r="R3847" s="7">
        <f>Table1[[#This Row],[Số còn phải thu ĐK]]+Table1[[#This Row],[Giá Trị HD sau CK]]-Table1[[#This Row],[Số tiền đã thu]]</f>
        <v>2053118</v>
      </c>
      <c r="S3847" s="6">
        <f>IF(Table1[[#This Row],[Ngày hóa đơn]]&lt;&gt;"",Table1[[#This Row],[Ngày hóa đơn]],IF(Table1[[#This Row],[Ngày hạch toán]]&lt;&gt;"",Table1[[#This Row],[Ngày hạch toán]],""))</f>
        <v>46085</v>
      </c>
      <c r="T3847" s="7"/>
      <c r="U3847" s="6">
        <f>IF(Table1[[#This Row],[Ngày tính CN]]="","",S3847+T3847)</f>
        <v>46085</v>
      </c>
      <c r="V3847" s="35">
        <f ca="1">IF(Table1[[#This Row],[Hạn thanh toán]]="","",IF((U3847-NOW())&lt;0,0,(U3847-NOW())))</f>
        <v>0</v>
      </c>
      <c r="W3847" s="35"/>
      <c r="X3847" s="35">
        <f t="shared" ref="X3847:X3849" ca="1" si="913">IF(OR(U3847="",R3847=0),"",IF((U3847-NOW())&lt;0,-(U3847-NOW()),0))</f>
        <v>85.490319212964096</v>
      </c>
      <c r="Y3847" s="2" t="str">
        <f t="shared" ref="Y3847:Y3849" ca="1" si="914">IF(R3847=0,"Đã thanh toán",IF(X3847="","",IF(X3847&lt;=0,"Chưa đến hạn thanh toán",IF(X3847&lt;=30,"Nợ quá hạn 30 ngày",IF(X3847&lt;=60,"Nợ quá hạn từ 30 ngày đến 60 ngày",IF(X3847&lt;=90,"Nợ quá hạn từ 60 ngày đến 90 ngày",IF(X3847&lt;=120,"Nợ quá hạn từ 90 ngày đến 120 ngày","Nợ quá hạn hơn 120 ngày có khả năng mất thanh toán")))))))</f>
        <v>Nợ quá hạn từ 60 ngày đến 90 ngày</v>
      </c>
      <c r="Z3847" s="51">
        <f t="shared" si="907"/>
        <v>46085</v>
      </c>
      <c r="AA3847" s="51" t="str">
        <f t="shared" si="908"/>
        <v/>
      </c>
      <c r="AD3847" s="2" t="str">
        <f>VLOOKUP($A3847,MA_KH!$A:$Q,MA_KH!O$1,0)</f>
        <v>SATRA CỦ CHI</v>
      </c>
      <c r="AE3847" s="2" t="str">
        <f>VLOOKUP($A3847,MA_KH!$A:$Q,MA_KH!P$1,0)</f>
        <v>Trung Tâm Thương Mại Satra Củ Chi</v>
      </c>
    </row>
    <row r="3848" spans="1:31" ht="25.5" hidden="1" customHeight="1" x14ac:dyDescent="0.2">
      <c r="A3848" s="30" t="s">
        <v>22306</v>
      </c>
      <c r="B3848" s="30" t="s">
        <v>32</v>
      </c>
      <c r="C3848" s="37">
        <v>46085</v>
      </c>
      <c r="D3848" s="30" t="s">
        <v>24723</v>
      </c>
      <c r="E3848" s="37">
        <v>46085</v>
      </c>
      <c r="F3848" s="30">
        <v>14960</v>
      </c>
      <c r="G3848" s="30" t="s">
        <v>24724</v>
      </c>
      <c r="H3848" s="38">
        <v>880461</v>
      </c>
      <c r="I3848" s="67">
        <v>0</v>
      </c>
      <c r="J3848" s="38">
        <v>70437</v>
      </c>
      <c r="K3848" s="38">
        <v>950898</v>
      </c>
      <c r="L3848" s="7" t="s">
        <v>22849</v>
      </c>
      <c r="O3848" s="35">
        <f>IF(Table1[[#This Row],[Phân loại]]="Tồn đầu kỳ",Table1[[#This Row],[Tổng giá trị]],0)</f>
        <v>0</v>
      </c>
      <c r="P3848" s="7">
        <f>IF(Table1[[#This Row],[Số còn phải thu ĐK]]&lt;&gt;0,0,IF(Table1[[#This Row],[Phân loại]]="Bán hàng",Table1[[#This Row],[Tổng giá trị]],-Table1[[#This Row],[Tổng giá trị]]))</f>
        <v>950898</v>
      </c>
      <c r="Q3848" s="35">
        <f t="shared" si="912"/>
        <v>0</v>
      </c>
      <c r="R3848" s="7">
        <f>Table1[[#This Row],[Số còn phải thu ĐK]]+Table1[[#This Row],[Giá Trị HD sau CK]]-Table1[[#This Row],[Số tiền đã thu]]</f>
        <v>950898</v>
      </c>
      <c r="S3848" s="6">
        <f>IF(Table1[[#This Row],[Ngày hóa đơn]]&lt;&gt;"",Table1[[#This Row],[Ngày hóa đơn]],IF(Table1[[#This Row],[Ngày hạch toán]]&lt;&gt;"",Table1[[#This Row],[Ngày hạch toán]],""))</f>
        <v>46085</v>
      </c>
      <c r="T3848" s="7"/>
      <c r="U3848" s="6">
        <f>IF(Table1[[#This Row],[Ngày tính CN]]="","",S3848+T3848)</f>
        <v>46085</v>
      </c>
      <c r="V3848" s="35">
        <f ca="1">IF(Table1[[#This Row],[Hạn thanh toán]]="","",IF((U3848-NOW())&lt;0,0,(U3848-NOW())))</f>
        <v>0</v>
      </c>
      <c r="W3848" s="35"/>
      <c r="X3848" s="35">
        <f t="shared" ca="1" si="913"/>
        <v>85.490319212964096</v>
      </c>
      <c r="Y3848" s="2" t="str">
        <f t="shared" ca="1" si="914"/>
        <v>Nợ quá hạn từ 60 ngày đến 90 ngày</v>
      </c>
      <c r="Z3848" s="51">
        <f t="shared" si="907"/>
        <v>46085</v>
      </c>
      <c r="AA3848" s="51" t="str">
        <f t="shared" si="908"/>
        <v/>
      </c>
      <c r="AD3848" s="2" t="str">
        <f>VLOOKUP($A3848,MA_KH!$A:$Q,MA_KH!O$1,0)</f>
        <v>SATRA TRUNG TÂM</v>
      </c>
      <c r="AE3848" s="2" t="str">
        <f>VLOOKUP($A3848,MA_KH!$A:$Q,MA_KH!P$1,0)</f>
        <v>TRUNG TÂM ĐIỀU HÀNH SATRAFOODS</v>
      </c>
    </row>
    <row r="3849" spans="1:31" ht="25.5" hidden="1" customHeight="1" x14ac:dyDescent="0.2">
      <c r="A3849" s="39" t="s">
        <v>22306</v>
      </c>
      <c r="B3849" s="39" t="s">
        <v>32</v>
      </c>
      <c r="C3849" s="40">
        <v>46085</v>
      </c>
      <c r="D3849" s="39" t="s">
        <v>24725</v>
      </c>
      <c r="E3849" s="40">
        <v>46085</v>
      </c>
      <c r="F3849" s="39">
        <v>15561</v>
      </c>
      <c r="G3849" s="39" t="s">
        <v>24726</v>
      </c>
      <c r="H3849" s="41">
        <v>578610</v>
      </c>
      <c r="I3849" s="67">
        <v>0</v>
      </c>
      <c r="J3849" s="41">
        <v>46289</v>
      </c>
      <c r="K3849" s="41">
        <v>624899</v>
      </c>
      <c r="L3849" s="7" t="s">
        <v>22849</v>
      </c>
      <c r="O3849" s="35">
        <f>IF(Table1[[#This Row],[Phân loại]]="Tồn đầu kỳ",Table1[[#This Row],[Tổng giá trị]],0)</f>
        <v>0</v>
      </c>
      <c r="P3849" s="7">
        <f>IF(Table1[[#This Row],[Số còn phải thu ĐK]]&lt;&gt;0,0,IF(Table1[[#This Row],[Phân loại]]="Bán hàng",Table1[[#This Row],[Tổng giá trị]],-Table1[[#This Row],[Tổng giá trị]]))</f>
        <v>624899</v>
      </c>
      <c r="Q3849" s="35">
        <f t="shared" si="912"/>
        <v>0</v>
      </c>
      <c r="R3849" s="7">
        <f>Table1[[#This Row],[Số còn phải thu ĐK]]+Table1[[#This Row],[Giá Trị HD sau CK]]-Table1[[#This Row],[Số tiền đã thu]]</f>
        <v>624899</v>
      </c>
      <c r="S3849" s="6">
        <f>IF(Table1[[#This Row],[Ngày hóa đơn]]&lt;&gt;"",Table1[[#This Row],[Ngày hóa đơn]],IF(Table1[[#This Row],[Ngày hạch toán]]&lt;&gt;"",Table1[[#This Row],[Ngày hạch toán]],""))</f>
        <v>46085</v>
      </c>
      <c r="T3849" s="7"/>
      <c r="U3849" s="6">
        <f>IF(Table1[[#This Row],[Ngày tính CN]]="","",S3849+T3849)</f>
        <v>46085</v>
      </c>
      <c r="V3849" s="35">
        <f ca="1">IF(Table1[[#This Row],[Hạn thanh toán]]="","",IF((U3849-NOW())&lt;0,0,(U3849-NOW())))</f>
        <v>0</v>
      </c>
      <c r="W3849" s="35"/>
      <c r="X3849" s="35">
        <f t="shared" ca="1" si="913"/>
        <v>85.490319212964096</v>
      </c>
      <c r="Y3849" s="2" t="str">
        <f t="shared" ca="1" si="914"/>
        <v>Nợ quá hạn từ 60 ngày đến 90 ngày</v>
      </c>
      <c r="Z3849" s="51">
        <f t="shared" si="907"/>
        <v>46085</v>
      </c>
      <c r="AA3849" s="51" t="str">
        <f t="shared" si="908"/>
        <v/>
      </c>
      <c r="AD3849" s="2" t="str">
        <f>VLOOKUP($A3849,MA_KH!$A:$Q,MA_KH!O$1,0)</f>
        <v>SATRA TRUNG TÂM</v>
      </c>
      <c r="AE3849" s="2" t="str">
        <f>VLOOKUP($A3849,MA_KH!$A:$Q,MA_KH!P$1,0)</f>
        <v>TRUNG TÂM ĐIỀU HÀNH SATRAFOODS</v>
      </c>
    </row>
    <row r="3850" spans="1:31" ht="25.5" hidden="1" customHeight="1" x14ac:dyDescent="0.2">
      <c r="A3850" s="39" t="s">
        <v>22306</v>
      </c>
      <c r="B3850" s="39" t="s">
        <v>32</v>
      </c>
      <c r="C3850" s="40">
        <v>46086</v>
      </c>
      <c r="D3850" s="39" t="s">
        <v>24727</v>
      </c>
      <c r="E3850" s="40">
        <v>46086</v>
      </c>
      <c r="F3850" s="39">
        <v>15592</v>
      </c>
      <c r="G3850" s="39" t="s">
        <v>24728</v>
      </c>
      <c r="H3850" s="41">
        <v>770961</v>
      </c>
      <c r="I3850" s="67">
        <v>0</v>
      </c>
      <c r="J3850" s="41">
        <v>61677</v>
      </c>
      <c r="K3850" s="41">
        <v>832638</v>
      </c>
      <c r="L3850" s="7" t="s">
        <v>22849</v>
      </c>
      <c r="O3850" s="35">
        <f>IF(Table1[[#This Row],[Phân loại]]="Tồn đầu kỳ",Table1[[#This Row],[Tổng giá trị]],0)</f>
        <v>0</v>
      </c>
      <c r="P3850" s="7">
        <f>IF(Table1[[#This Row],[Số còn phải thu ĐK]]&lt;&gt;0,0,IF(Table1[[#This Row],[Phân loại]]="Bán hàng",Table1[[#This Row],[Tổng giá trị]],-Table1[[#This Row],[Tổng giá trị]]))</f>
        <v>832638</v>
      </c>
      <c r="Q3850" s="35">
        <f>IF(M3850&lt;&gt;"",IF(O3850&lt;&gt;0,O3850,P3850),0)</f>
        <v>0</v>
      </c>
      <c r="R3850" s="7">
        <f>Table1[[#This Row],[Số còn phải thu ĐK]]+Table1[[#This Row],[Giá Trị HD sau CK]]-Table1[[#This Row],[Số tiền đã thu]]</f>
        <v>832638</v>
      </c>
      <c r="S3850" s="6">
        <f>IF(Table1[[#This Row],[Ngày hóa đơn]]&lt;&gt;"",Table1[[#This Row],[Ngày hóa đơn]],IF(Table1[[#This Row],[Ngày hạch toán]]&lt;&gt;"",Table1[[#This Row],[Ngày hạch toán]],""))</f>
        <v>46086</v>
      </c>
      <c r="T3850" s="7"/>
      <c r="U3850" s="6">
        <f>IF(Table1[[#This Row],[Ngày tính CN]]="","",S3850+T3850)</f>
        <v>46086</v>
      </c>
      <c r="V3850" s="35">
        <f ca="1">IF(Table1[[#This Row],[Hạn thanh toán]]="","",IF((U3850-NOW())&lt;0,0,(U3850-NOW())))</f>
        <v>0</v>
      </c>
      <c r="W3850" s="35"/>
      <c r="X3850" s="35">
        <f ca="1">IF(OR(U3850="",R3850=0),"",IF((U3850-NOW())&lt;0,-(U3850-NOW()),0))</f>
        <v>84.490319212964096</v>
      </c>
      <c r="Y3850" s="2" t="str">
        <f ca="1">IF(R3850=0,"Đã thanh toán",IF(X3850="","",IF(X3850&lt;=0,"Chưa đến hạn thanh toán",IF(X3850&lt;=30,"Nợ quá hạn 30 ngày",IF(X3850&lt;=60,"Nợ quá hạn từ 30 ngày đến 60 ngày",IF(X3850&lt;=90,"Nợ quá hạn từ 60 ngày đến 90 ngày",IF(X3850&lt;=120,"Nợ quá hạn từ 90 ngày đến 120 ngày","Nợ quá hạn hơn 120 ngày có khả năng mất thanh toán")))))))</f>
        <v>Nợ quá hạn từ 60 ngày đến 90 ngày</v>
      </c>
      <c r="Z3850" s="51">
        <f t="shared" si="907"/>
        <v>46086</v>
      </c>
      <c r="AA3850" s="51" t="str">
        <f t="shared" si="908"/>
        <v/>
      </c>
      <c r="AD3850" s="2" t="str">
        <f>VLOOKUP($A3850,MA_KH!$A:$Q,MA_KH!O$1,0)</f>
        <v>SATRA TRUNG TÂM</v>
      </c>
      <c r="AE3850" s="2" t="str">
        <f>VLOOKUP($A3850,MA_KH!$A:$Q,MA_KH!P$1,0)</f>
        <v>TRUNG TÂM ĐIỀU HÀNH SATRAFOODS</v>
      </c>
    </row>
    <row r="3851" spans="1:31" ht="25.5" hidden="1" customHeight="1" x14ac:dyDescent="0.2">
      <c r="A3851" s="39" t="s">
        <v>22306</v>
      </c>
      <c r="B3851" s="39" t="s">
        <v>32</v>
      </c>
      <c r="C3851" s="40">
        <v>46086</v>
      </c>
      <c r="D3851" s="39" t="s">
        <v>24729</v>
      </c>
      <c r="E3851" s="40">
        <v>46086</v>
      </c>
      <c r="F3851" s="39">
        <v>15612</v>
      </c>
      <c r="G3851" s="39" t="s">
        <v>24730</v>
      </c>
      <c r="H3851" s="41">
        <v>679073</v>
      </c>
      <c r="I3851" s="67">
        <v>0</v>
      </c>
      <c r="J3851" s="41">
        <v>54326</v>
      </c>
      <c r="K3851" s="41">
        <v>733399</v>
      </c>
      <c r="L3851" s="7" t="s">
        <v>22849</v>
      </c>
      <c r="O3851" s="35">
        <f>IF(Table1[[#This Row],[Phân loại]]="Tồn đầu kỳ",Table1[[#This Row],[Tổng giá trị]],0)</f>
        <v>0</v>
      </c>
      <c r="P3851" s="7">
        <f>IF(Table1[[#This Row],[Số còn phải thu ĐK]]&lt;&gt;0,0,IF(Table1[[#This Row],[Phân loại]]="Bán hàng",Table1[[#This Row],[Tổng giá trị]],-Table1[[#This Row],[Tổng giá trị]]))</f>
        <v>733399</v>
      </c>
      <c r="Q3851" s="35">
        <f>IF(M3851&lt;&gt;"",IF(O3851&lt;&gt;0,O3851,P3851),0)</f>
        <v>0</v>
      </c>
      <c r="R3851" s="7">
        <f>Table1[[#This Row],[Số còn phải thu ĐK]]+Table1[[#This Row],[Giá Trị HD sau CK]]-Table1[[#This Row],[Số tiền đã thu]]</f>
        <v>733399</v>
      </c>
      <c r="S3851" s="6">
        <f>IF(Table1[[#This Row],[Ngày hóa đơn]]&lt;&gt;"",Table1[[#This Row],[Ngày hóa đơn]],IF(Table1[[#This Row],[Ngày hạch toán]]&lt;&gt;"",Table1[[#This Row],[Ngày hạch toán]],""))</f>
        <v>46086</v>
      </c>
      <c r="T3851" s="7"/>
      <c r="U3851" s="6">
        <f>IF(Table1[[#This Row],[Ngày tính CN]]="","",S3851+T3851)</f>
        <v>46086</v>
      </c>
      <c r="V3851" s="35">
        <f ca="1">IF(Table1[[#This Row],[Hạn thanh toán]]="","",IF((U3851-NOW())&lt;0,0,(U3851-NOW())))</f>
        <v>0</v>
      </c>
      <c r="W3851" s="35"/>
      <c r="X3851" s="35">
        <f ca="1">IF(OR(U3851="",R3851=0),"",IF((U3851-NOW())&lt;0,-(U3851-NOW()),0))</f>
        <v>84.490319212964096</v>
      </c>
      <c r="Y3851" s="2" t="str">
        <f ca="1">IF(R3851=0,"Đã thanh toán",IF(X3851="","",IF(X3851&lt;=0,"Chưa đến hạn thanh toán",IF(X3851&lt;=30,"Nợ quá hạn 30 ngày",IF(X3851&lt;=60,"Nợ quá hạn từ 30 ngày đến 60 ngày",IF(X3851&lt;=90,"Nợ quá hạn từ 60 ngày đến 90 ngày",IF(X3851&lt;=120,"Nợ quá hạn từ 90 ngày đến 120 ngày","Nợ quá hạn hơn 120 ngày có khả năng mất thanh toán")))))))</f>
        <v>Nợ quá hạn từ 60 ngày đến 90 ngày</v>
      </c>
      <c r="Z3851" s="51">
        <f t="shared" si="907"/>
        <v>46086</v>
      </c>
      <c r="AA3851" s="51" t="str">
        <f t="shared" si="908"/>
        <v/>
      </c>
      <c r="AD3851" s="2" t="str">
        <f>VLOOKUP($A3851,MA_KH!$A:$Q,MA_KH!O$1,0)</f>
        <v>SATRA TRUNG TÂM</v>
      </c>
      <c r="AE3851" s="2" t="str">
        <f>VLOOKUP($A3851,MA_KH!$A:$Q,MA_KH!P$1,0)</f>
        <v>TRUNG TÂM ĐIỀU HÀNH SATRAFOODS</v>
      </c>
    </row>
    <row r="3852" spans="1:31" ht="25.5" hidden="1" customHeight="1" x14ac:dyDescent="0.2">
      <c r="A3852" s="30" t="s">
        <v>22306</v>
      </c>
      <c r="B3852" s="30" t="s">
        <v>32</v>
      </c>
      <c r="C3852" s="37">
        <v>46086</v>
      </c>
      <c r="D3852" s="30" t="s">
        <v>24731</v>
      </c>
      <c r="E3852" s="37">
        <v>46105</v>
      </c>
      <c r="F3852" s="30">
        <v>1719</v>
      </c>
      <c r="G3852" s="30" t="s">
        <v>24732</v>
      </c>
      <c r="H3852" s="38">
        <v>1115028</v>
      </c>
      <c r="I3852" s="67">
        <v>0</v>
      </c>
      <c r="J3852" s="38">
        <v>89202</v>
      </c>
      <c r="K3852" s="38">
        <v>1204230</v>
      </c>
      <c r="L3852" s="68" t="s">
        <v>41</v>
      </c>
      <c r="O3852" s="35">
        <f>IF(Table1[[#This Row],[Phân loại]]="Tồn đầu kỳ",Table1[[#This Row],[Tổng giá trị]],0)</f>
        <v>0</v>
      </c>
      <c r="P3852" s="7">
        <f>IF(Table1[[#This Row],[Số còn phải thu ĐK]]&lt;&gt;0,0,IF(Table1[[#This Row],[Phân loại]]="Bán hàng",Table1[[#This Row],[Tổng giá trị]],-Table1[[#This Row],[Tổng giá trị]]))</f>
        <v>-1204230</v>
      </c>
      <c r="Q3852" s="35">
        <f t="shared" ref="Q3852:Q3855" si="915">IF(M3852&lt;&gt;"",IF(O3852&lt;&gt;0,O3852,P3852),0)</f>
        <v>0</v>
      </c>
      <c r="R3852" s="7">
        <f>Table1[[#This Row],[Số còn phải thu ĐK]]+Table1[[#This Row],[Giá Trị HD sau CK]]-Table1[[#This Row],[Số tiền đã thu]]</f>
        <v>-1204230</v>
      </c>
      <c r="S3852" s="6">
        <f>IF(Table1[[#This Row],[Ngày hóa đơn]]&lt;&gt;"",Table1[[#This Row],[Ngày hóa đơn]],IF(Table1[[#This Row],[Ngày hạch toán]]&lt;&gt;"",Table1[[#This Row],[Ngày hạch toán]],""))</f>
        <v>46105</v>
      </c>
      <c r="T3852" s="7"/>
      <c r="U3852" s="6">
        <f>IF(Table1[[#This Row],[Ngày tính CN]]="","",S3852+T3852)</f>
        <v>46105</v>
      </c>
      <c r="V3852" s="35">
        <f ca="1">IF(Table1[[#This Row],[Hạn thanh toán]]="","",IF((U3852-NOW())&lt;0,0,(U3852-NOW())))</f>
        <v>0</v>
      </c>
      <c r="W3852" s="35"/>
      <c r="X3852" s="35">
        <f t="shared" ref="X3852:X3855" ca="1" si="916">IF(OR(U3852="",R3852=0),"",IF((U3852-NOW())&lt;0,-(U3852-NOW()),0))</f>
        <v>65.490319212964096</v>
      </c>
      <c r="Y3852" s="2" t="str">
        <f t="shared" ref="Y3852:Y3855" ca="1" si="917">IF(R3852=0,"Đã thanh toán",IF(X3852="","",IF(X3852&lt;=0,"Chưa đến hạn thanh toán",IF(X3852&lt;=30,"Nợ quá hạn 30 ngày",IF(X3852&lt;=60,"Nợ quá hạn từ 30 ngày đến 60 ngày",IF(X3852&lt;=90,"Nợ quá hạn từ 60 ngày đến 90 ngày",IF(X3852&lt;=120,"Nợ quá hạn từ 90 ngày đến 120 ngày","Nợ quá hạn hơn 120 ngày có khả năng mất thanh toán")))))))</f>
        <v>Nợ quá hạn từ 60 ngày đến 90 ngày</v>
      </c>
      <c r="Z3852" s="51">
        <f t="shared" si="907"/>
        <v>46105</v>
      </c>
      <c r="AA3852" s="51" t="str">
        <f t="shared" si="908"/>
        <v/>
      </c>
      <c r="AD3852" s="2" t="str">
        <f>VLOOKUP($A3852,MA_KH!$A:$Q,MA_KH!O$1,0)</f>
        <v>SATRA TRUNG TÂM</v>
      </c>
      <c r="AE3852" s="2" t="str">
        <f>VLOOKUP($A3852,MA_KH!$A:$Q,MA_KH!P$1,0)</f>
        <v>TRUNG TÂM ĐIỀU HÀNH SATRAFOODS</v>
      </c>
    </row>
    <row r="3853" spans="1:31" ht="25.5" hidden="1" customHeight="1" x14ac:dyDescent="0.2">
      <c r="A3853" s="30" t="s">
        <v>22306</v>
      </c>
      <c r="B3853" s="30" t="s">
        <v>32</v>
      </c>
      <c r="C3853" s="37">
        <v>46087</v>
      </c>
      <c r="D3853" s="30" t="s">
        <v>24733</v>
      </c>
      <c r="E3853" s="37">
        <v>46087</v>
      </c>
      <c r="F3853" s="30">
        <v>16197</v>
      </c>
      <c r="G3853" s="30" t="s">
        <v>24734</v>
      </c>
      <c r="H3853" s="38">
        <v>1792080</v>
      </c>
      <c r="I3853" s="67">
        <v>0</v>
      </c>
      <c r="J3853" s="38">
        <v>143366</v>
      </c>
      <c r="K3853" s="38">
        <v>1935446</v>
      </c>
      <c r="L3853" s="7" t="s">
        <v>22849</v>
      </c>
      <c r="O3853" s="35">
        <f>IF(Table1[[#This Row],[Phân loại]]="Tồn đầu kỳ",Table1[[#This Row],[Tổng giá trị]],0)</f>
        <v>0</v>
      </c>
      <c r="P3853" s="7">
        <f>IF(Table1[[#This Row],[Số còn phải thu ĐK]]&lt;&gt;0,0,IF(Table1[[#This Row],[Phân loại]]="Bán hàng",Table1[[#This Row],[Tổng giá trị]],-Table1[[#This Row],[Tổng giá trị]]))</f>
        <v>1935446</v>
      </c>
      <c r="Q3853" s="35">
        <f t="shared" si="915"/>
        <v>0</v>
      </c>
      <c r="R3853" s="7">
        <f>Table1[[#This Row],[Số còn phải thu ĐK]]+Table1[[#This Row],[Giá Trị HD sau CK]]-Table1[[#This Row],[Số tiền đã thu]]</f>
        <v>1935446</v>
      </c>
      <c r="S3853" s="6">
        <f>IF(Table1[[#This Row],[Ngày hóa đơn]]&lt;&gt;"",Table1[[#This Row],[Ngày hóa đơn]],IF(Table1[[#This Row],[Ngày hạch toán]]&lt;&gt;"",Table1[[#This Row],[Ngày hạch toán]],""))</f>
        <v>46087</v>
      </c>
      <c r="T3853" s="7"/>
      <c r="U3853" s="6">
        <f>IF(Table1[[#This Row],[Ngày tính CN]]="","",S3853+T3853)</f>
        <v>46087</v>
      </c>
      <c r="V3853" s="35">
        <f ca="1">IF(Table1[[#This Row],[Hạn thanh toán]]="","",IF((U3853-NOW())&lt;0,0,(U3853-NOW())))</f>
        <v>0</v>
      </c>
      <c r="W3853" s="35"/>
      <c r="X3853" s="35">
        <f t="shared" ca="1" si="916"/>
        <v>83.490319212964096</v>
      </c>
      <c r="Y3853" s="2" t="str">
        <f t="shared" ca="1" si="917"/>
        <v>Nợ quá hạn từ 60 ngày đến 90 ngày</v>
      </c>
      <c r="Z3853" s="51">
        <f t="shared" si="907"/>
        <v>46087</v>
      </c>
      <c r="AA3853" s="51" t="str">
        <f t="shared" si="908"/>
        <v/>
      </c>
      <c r="AD3853" s="2" t="str">
        <f>VLOOKUP($A3853,MA_KH!$A:$Q,MA_KH!O$1,0)</f>
        <v>SATRA TRUNG TÂM</v>
      </c>
      <c r="AE3853" s="2" t="str">
        <f>VLOOKUP($A3853,MA_KH!$A:$Q,MA_KH!P$1,0)</f>
        <v>TRUNG TÂM ĐIỀU HÀNH SATRAFOODS</v>
      </c>
    </row>
    <row r="3854" spans="1:31" ht="25.5" hidden="1" customHeight="1" x14ac:dyDescent="0.2">
      <c r="A3854" s="30" t="s">
        <v>22306</v>
      </c>
      <c r="B3854" s="30" t="s">
        <v>32</v>
      </c>
      <c r="C3854" s="37">
        <v>46087</v>
      </c>
      <c r="D3854" s="30" t="s">
        <v>24735</v>
      </c>
      <c r="E3854" s="37">
        <v>46087</v>
      </c>
      <c r="F3854" s="30">
        <v>16201</v>
      </c>
      <c r="G3854" s="30" t="s">
        <v>24736</v>
      </c>
      <c r="H3854" s="38">
        <v>540950</v>
      </c>
      <c r="I3854" s="67">
        <v>0</v>
      </c>
      <c r="J3854" s="38">
        <v>43276</v>
      </c>
      <c r="K3854" s="38">
        <v>584226</v>
      </c>
      <c r="L3854" s="7" t="s">
        <v>22849</v>
      </c>
      <c r="O3854" s="35">
        <f>IF(Table1[[#This Row],[Phân loại]]="Tồn đầu kỳ",Table1[[#This Row],[Tổng giá trị]],0)</f>
        <v>0</v>
      </c>
      <c r="P3854" s="7">
        <f>IF(Table1[[#This Row],[Số còn phải thu ĐK]]&lt;&gt;0,0,IF(Table1[[#This Row],[Phân loại]]="Bán hàng",Table1[[#This Row],[Tổng giá trị]],-Table1[[#This Row],[Tổng giá trị]]))</f>
        <v>584226</v>
      </c>
      <c r="Q3854" s="35">
        <f t="shared" si="915"/>
        <v>0</v>
      </c>
      <c r="R3854" s="7">
        <f>Table1[[#This Row],[Số còn phải thu ĐK]]+Table1[[#This Row],[Giá Trị HD sau CK]]-Table1[[#This Row],[Số tiền đã thu]]</f>
        <v>584226</v>
      </c>
      <c r="S3854" s="6">
        <f>IF(Table1[[#This Row],[Ngày hóa đơn]]&lt;&gt;"",Table1[[#This Row],[Ngày hóa đơn]],IF(Table1[[#This Row],[Ngày hạch toán]]&lt;&gt;"",Table1[[#This Row],[Ngày hạch toán]],""))</f>
        <v>46087</v>
      </c>
      <c r="T3854" s="7"/>
      <c r="U3854" s="6">
        <f>IF(Table1[[#This Row],[Ngày tính CN]]="","",S3854+T3854)</f>
        <v>46087</v>
      </c>
      <c r="V3854" s="35">
        <f ca="1">IF(Table1[[#This Row],[Hạn thanh toán]]="","",IF((U3854-NOW())&lt;0,0,(U3854-NOW())))</f>
        <v>0</v>
      </c>
      <c r="W3854" s="35"/>
      <c r="X3854" s="35">
        <f t="shared" ca="1" si="916"/>
        <v>83.490319212964096</v>
      </c>
      <c r="Y3854" s="2" t="str">
        <f t="shared" ca="1" si="917"/>
        <v>Nợ quá hạn từ 60 ngày đến 90 ngày</v>
      </c>
      <c r="Z3854" s="51">
        <f t="shared" si="907"/>
        <v>46087</v>
      </c>
      <c r="AA3854" s="51" t="str">
        <f t="shared" si="908"/>
        <v/>
      </c>
      <c r="AD3854" s="2" t="str">
        <f>VLOOKUP($A3854,MA_KH!$A:$Q,MA_KH!O$1,0)</f>
        <v>SATRA TRUNG TÂM</v>
      </c>
      <c r="AE3854" s="2" t="str">
        <f>VLOOKUP($A3854,MA_KH!$A:$Q,MA_KH!P$1,0)</f>
        <v>TRUNG TÂM ĐIỀU HÀNH SATRAFOODS</v>
      </c>
    </row>
    <row r="3855" spans="1:31" ht="25.5" hidden="1" customHeight="1" x14ac:dyDescent="0.2">
      <c r="A3855" s="39" t="s">
        <v>22306</v>
      </c>
      <c r="B3855" s="39" t="s">
        <v>32</v>
      </c>
      <c r="C3855" s="40">
        <v>46087</v>
      </c>
      <c r="D3855" s="39" t="s">
        <v>24737</v>
      </c>
      <c r="E3855" s="40">
        <v>46087</v>
      </c>
      <c r="F3855" s="39">
        <v>16217</v>
      </c>
      <c r="G3855" s="39" t="s">
        <v>24738</v>
      </c>
      <c r="H3855" s="41">
        <v>440586</v>
      </c>
      <c r="I3855" s="67">
        <v>0</v>
      </c>
      <c r="J3855" s="41">
        <v>35247</v>
      </c>
      <c r="K3855" s="41">
        <v>475833</v>
      </c>
      <c r="L3855" s="7" t="s">
        <v>22849</v>
      </c>
      <c r="O3855" s="35">
        <f>IF(Table1[[#This Row],[Phân loại]]="Tồn đầu kỳ",Table1[[#This Row],[Tổng giá trị]],0)</f>
        <v>0</v>
      </c>
      <c r="P3855" s="7">
        <f>IF(Table1[[#This Row],[Số còn phải thu ĐK]]&lt;&gt;0,0,IF(Table1[[#This Row],[Phân loại]]="Bán hàng",Table1[[#This Row],[Tổng giá trị]],-Table1[[#This Row],[Tổng giá trị]]))</f>
        <v>475833</v>
      </c>
      <c r="Q3855" s="35">
        <f t="shared" si="915"/>
        <v>0</v>
      </c>
      <c r="R3855" s="7">
        <f>Table1[[#This Row],[Số còn phải thu ĐK]]+Table1[[#This Row],[Giá Trị HD sau CK]]-Table1[[#This Row],[Số tiền đã thu]]</f>
        <v>475833</v>
      </c>
      <c r="S3855" s="6">
        <f>IF(Table1[[#This Row],[Ngày hóa đơn]]&lt;&gt;"",Table1[[#This Row],[Ngày hóa đơn]],IF(Table1[[#This Row],[Ngày hạch toán]]&lt;&gt;"",Table1[[#This Row],[Ngày hạch toán]],""))</f>
        <v>46087</v>
      </c>
      <c r="T3855" s="7"/>
      <c r="U3855" s="6">
        <f>IF(Table1[[#This Row],[Ngày tính CN]]="","",S3855+T3855)</f>
        <v>46087</v>
      </c>
      <c r="V3855" s="35">
        <f ca="1">IF(Table1[[#This Row],[Hạn thanh toán]]="","",IF((U3855-NOW())&lt;0,0,(U3855-NOW())))</f>
        <v>0</v>
      </c>
      <c r="W3855" s="35"/>
      <c r="X3855" s="35">
        <f t="shared" ca="1" si="916"/>
        <v>83.490319212964096</v>
      </c>
      <c r="Y3855" s="2" t="str">
        <f t="shared" ca="1" si="917"/>
        <v>Nợ quá hạn từ 60 ngày đến 90 ngày</v>
      </c>
      <c r="Z3855" s="51">
        <f t="shared" si="907"/>
        <v>46087</v>
      </c>
      <c r="AA3855" s="51" t="str">
        <f t="shared" si="908"/>
        <v/>
      </c>
      <c r="AD3855" s="2" t="str">
        <f>VLOOKUP($A3855,MA_KH!$A:$Q,MA_KH!O$1,0)</f>
        <v>SATRA TRUNG TÂM</v>
      </c>
      <c r="AE3855" s="2" t="str">
        <f>VLOOKUP($A3855,MA_KH!$A:$Q,MA_KH!P$1,0)</f>
        <v>TRUNG TÂM ĐIỀU HÀNH SATRAFOODS</v>
      </c>
    </row>
    <row r="3856" spans="1:31" ht="25.5" hidden="1" customHeight="1" x14ac:dyDescent="0.2">
      <c r="A3856" s="30" t="s">
        <v>22306</v>
      </c>
      <c r="B3856" s="30" t="s">
        <v>32</v>
      </c>
      <c r="C3856" s="37">
        <v>46088</v>
      </c>
      <c r="D3856" s="30" t="s">
        <v>24739</v>
      </c>
      <c r="E3856" s="37">
        <v>46088</v>
      </c>
      <c r="F3856" s="30">
        <v>16289</v>
      </c>
      <c r="G3856" s="30" t="s">
        <v>24740</v>
      </c>
      <c r="H3856" s="38">
        <v>531856</v>
      </c>
      <c r="I3856" s="67">
        <v>0</v>
      </c>
      <c r="J3856" s="38">
        <v>42548</v>
      </c>
      <c r="K3856" s="38">
        <v>574404</v>
      </c>
      <c r="L3856" s="7" t="s">
        <v>22849</v>
      </c>
      <c r="O3856" s="35">
        <f>IF(Table1[[#This Row],[Phân loại]]="Tồn đầu kỳ",Table1[[#This Row],[Tổng giá trị]],0)</f>
        <v>0</v>
      </c>
      <c r="P3856" s="7">
        <f>IF(Table1[[#This Row],[Số còn phải thu ĐK]]&lt;&gt;0,0,IF(Table1[[#This Row],[Phân loại]]="Bán hàng",Table1[[#This Row],[Tổng giá trị]],-Table1[[#This Row],[Tổng giá trị]]))</f>
        <v>574404</v>
      </c>
      <c r="Q3856" s="35">
        <f t="shared" ref="Q3856:Q3858" si="918">IF(M3856&lt;&gt;"",IF(O3856&lt;&gt;0,O3856,P3856),0)</f>
        <v>0</v>
      </c>
      <c r="R3856" s="7">
        <f>Table1[[#This Row],[Số còn phải thu ĐK]]+Table1[[#This Row],[Giá Trị HD sau CK]]-Table1[[#This Row],[Số tiền đã thu]]</f>
        <v>574404</v>
      </c>
      <c r="S3856" s="6">
        <f>IF(Table1[[#This Row],[Ngày hóa đơn]]&lt;&gt;"",Table1[[#This Row],[Ngày hóa đơn]],IF(Table1[[#This Row],[Ngày hạch toán]]&lt;&gt;"",Table1[[#This Row],[Ngày hạch toán]],""))</f>
        <v>46088</v>
      </c>
      <c r="T3856" s="7"/>
      <c r="U3856" s="6">
        <f>IF(Table1[[#This Row],[Ngày tính CN]]="","",S3856+T3856)</f>
        <v>46088</v>
      </c>
      <c r="V3856" s="35">
        <f ca="1">IF(Table1[[#This Row],[Hạn thanh toán]]="","",IF((U3856-NOW())&lt;0,0,(U3856-NOW())))</f>
        <v>0</v>
      </c>
      <c r="W3856" s="35"/>
      <c r="X3856" s="35">
        <f t="shared" ref="X3856:X3858" ca="1" si="919">IF(OR(U3856="",R3856=0),"",IF((U3856-NOW())&lt;0,-(U3856-NOW()),0))</f>
        <v>82.490319212964096</v>
      </c>
      <c r="Y3856" s="2" t="str">
        <f t="shared" ref="Y3856:Y3858" ca="1" si="920">IF(R3856=0,"Đã thanh toán",IF(X3856="","",IF(X3856&lt;=0,"Chưa đến hạn thanh toán",IF(X3856&lt;=30,"Nợ quá hạn 30 ngày",IF(X3856&lt;=60,"Nợ quá hạn từ 30 ngày đến 60 ngày",IF(X3856&lt;=90,"Nợ quá hạn từ 60 ngày đến 90 ngày",IF(X3856&lt;=120,"Nợ quá hạn từ 90 ngày đến 120 ngày","Nợ quá hạn hơn 120 ngày có khả năng mất thanh toán")))))))</f>
        <v>Nợ quá hạn từ 60 ngày đến 90 ngày</v>
      </c>
      <c r="Z3856" s="51">
        <f t="shared" si="907"/>
        <v>46088</v>
      </c>
      <c r="AA3856" s="51" t="str">
        <f t="shared" si="908"/>
        <v/>
      </c>
      <c r="AD3856" s="2" t="str">
        <f>VLOOKUP($A3856,MA_KH!$A:$Q,MA_KH!O$1,0)</f>
        <v>SATRA TRUNG TÂM</v>
      </c>
      <c r="AE3856" s="2" t="str">
        <f>VLOOKUP($A3856,MA_KH!$A:$Q,MA_KH!P$1,0)</f>
        <v>TRUNG TÂM ĐIỀU HÀNH SATRAFOODS</v>
      </c>
    </row>
    <row r="3857" spans="1:31" ht="25.5" hidden="1" customHeight="1" x14ac:dyDescent="0.2">
      <c r="A3857" s="30" t="s">
        <v>22306</v>
      </c>
      <c r="B3857" s="30" t="s">
        <v>32</v>
      </c>
      <c r="C3857" s="37">
        <v>46088</v>
      </c>
      <c r="D3857" s="30" t="s">
        <v>24741</v>
      </c>
      <c r="E3857" s="37">
        <v>46088</v>
      </c>
      <c r="F3857" s="30">
        <v>16297</v>
      </c>
      <c r="G3857" s="30" t="s">
        <v>24742</v>
      </c>
      <c r="H3857" s="38">
        <v>1412453</v>
      </c>
      <c r="I3857" s="67">
        <v>0</v>
      </c>
      <c r="J3857" s="38">
        <v>112996</v>
      </c>
      <c r="K3857" s="38">
        <v>1525449</v>
      </c>
      <c r="L3857" s="7" t="s">
        <v>22849</v>
      </c>
      <c r="O3857" s="35">
        <f>IF(Table1[[#This Row],[Phân loại]]="Tồn đầu kỳ",Table1[[#This Row],[Tổng giá trị]],0)</f>
        <v>0</v>
      </c>
      <c r="P3857" s="7">
        <f>IF(Table1[[#This Row],[Số còn phải thu ĐK]]&lt;&gt;0,0,IF(Table1[[#This Row],[Phân loại]]="Bán hàng",Table1[[#This Row],[Tổng giá trị]],-Table1[[#This Row],[Tổng giá trị]]))</f>
        <v>1525449</v>
      </c>
      <c r="Q3857" s="35">
        <f t="shared" si="918"/>
        <v>0</v>
      </c>
      <c r="R3857" s="7">
        <f>Table1[[#This Row],[Số còn phải thu ĐK]]+Table1[[#This Row],[Giá Trị HD sau CK]]-Table1[[#This Row],[Số tiền đã thu]]</f>
        <v>1525449</v>
      </c>
      <c r="S3857" s="6">
        <f>IF(Table1[[#This Row],[Ngày hóa đơn]]&lt;&gt;"",Table1[[#This Row],[Ngày hóa đơn]],IF(Table1[[#This Row],[Ngày hạch toán]]&lt;&gt;"",Table1[[#This Row],[Ngày hạch toán]],""))</f>
        <v>46088</v>
      </c>
      <c r="T3857" s="7"/>
      <c r="U3857" s="6">
        <f>IF(Table1[[#This Row],[Ngày tính CN]]="","",S3857+T3857)</f>
        <v>46088</v>
      </c>
      <c r="V3857" s="35">
        <f ca="1">IF(Table1[[#This Row],[Hạn thanh toán]]="","",IF((U3857-NOW())&lt;0,0,(U3857-NOW())))</f>
        <v>0</v>
      </c>
      <c r="W3857" s="35"/>
      <c r="X3857" s="35">
        <f t="shared" ca="1" si="919"/>
        <v>82.490319212964096</v>
      </c>
      <c r="Y3857" s="2" t="str">
        <f t="shared" ca="1" si="920"/>
        <v>Nợ quá hạn từ 60 ngày đến 90 ngày</v>
      </c>
      <c r="Z3857" s="51">
        <f t="shared" si="907"/>
        <v>46088</v>
      </c>
      <c r="AA3857" s="51" t="str">
        <f t="shared" si="908"/>
        <v/>
      </c>
      <c r="AD3857" s="2" t="str">
        <f>VLOOKUP($A3857,MA_KH!$A:$Q,MA_KH!O$1,0)</f>
        <v>SATRA TRUNG TÂM</v>
      </c>
      <c r="AE3857" s="2" t="str">
        <f>VLOOKUP($A3857,MA_KH!$A:$Q,MA_KH!P$1,0)</f>
        <v>TRUNG TÂM ĐIỀU HÀNH SATRAFOODS</v>
      </c>
    </row>
    <row r="3858" spans="1:31" ht="25.5" hidden="1" customHeight="1" x14ac:dyDescent="0.2">
      <c r="A3858" s="39" t="s">
        <v>22306</v>
      </c>
      <c r="B3858" s="39" t="s">
        <v>32</v>
      </c>
      <c r="C3858" s="40">
        <v>46088</v>
      </c>
      <c r="D3858" s="39" t="s">
        <v>24743</v>
      </c>
      <c r="E3858" s="40">
        <v>46088</v>
      </c>
      <c r="F3858" s="39">
        <v>16300</v>
      </c>
      <c r="G3858" s="39" t="s">
        <v>24744</v>
      </c>
      <c r="H3858" s="41">
        <v>1201778</v>
      </c>
      <c r="I3858" s="67">
        <v>0</v>
      </c>
      <c r="J3858" s="41">
        <v>96142</v>
      </c>
      <c r="K3858" s="41">
        <v>1297920</v>
      </c>
      <c r="L3858" s="7" t="s">
        <v>22849</v>
      </c>
      <c r="O3858" s="35">
        <f>IF(Table1[[#This Row],[Phân loại]]="Tồn đầu kỳ",Table1[[#This Row],[Tổng giá trị]],0)</f>
        <v>0</v>
      </c>
      <c r="P3858" s="7">
        <f>IF(Table1[[#This Row],[Số còn phải thu ĐK]]&lt;&gt;0,0,IF(Table1[[#This Row],[Phân loại]]="Bán hàng",Table1[[#This Row],[Tổng giá trị]],-Table1[[#This Row],[Tổng giá trị]]))</f>
        <v>1297920</v>
      </c>
      <c r="Q3858" s="35">
        <f t="shared" si="918"/>
        <v>0</v>
      </c>
      <c r="R3858" s="7">
        <f>Table1[[#This Row],[Số còn phải thu ĐK]]+Table1[[#This Row],[Giá Trị HD sau CK]]-Table1[[#This Row],[Số tiền đã thu]]</f>
        <v>1297920</v>
      </c>
      <c r="S3858" s="6">
        <f>IF(Table1[[#This Row],[Ngày hóa đơn]]&lt;&gt;"",Table1[[#This Row],[Ngày hóa đơn]],IF(Table1[[#This Row],[Ngày hạch toán]]&lt;&gt;"",Table1[[#This Row],[Ngày hạch toán]],""))</f>
        <v>46088</v>
      </c>
      <c r="T3858" s="7"/>
      <c r="U3858" s="6">
        <f>IF(Table1[[#This Row],[Ngày tính CN]]="","",S3858+T3858)</f>
        <v>46088</v>
      </c>
      <c r="V3858" s="35">
        <f ca="1">IF(Table1[[#This Row],[Hạn thanh toán]]="","",IF((U3858-NOW())&lt;0,0,(U3858-NOW())))</f>
        <v>0</v>
      </c>
      <c r="W3858" s="35"/>
      <c r="X3858" s="35">
        <f t="shared" ca="1" si="919"/>
        <v>82.490319212964096</v>
      </c>
      <c r="Y3858" s="2" t="str">
        <f t="shared" ca="1" si="920"/>
        <v>Nợ quá hạn từ 60 ngày đến 90 ngày</v>
      </c>
      <c r="Z3858" s="51">
        <f t="shared" si="907"/>
        <v>46088</v>
      </c>
      <c r="AA3858" s="51" t="str">
        <f t="shared" si="908"/>
        <v/>
      </c>
      <c r="AD3858" s="2" t="str">
        <f>VLOOKUP($A3858,MA_KH!$A:$Q,MA_KH!O$1,0)</f>
        <v>SATRA TRUNG TÂM</v>
      </c>
      <c r="AE3858" s="2" t="str">
        <f>VLOOKUP($A3858,MA_KH!$A:$Q,MA_KH!P$1,0)</f>
        <v>TRUNG TÂM ĐIỀU HÀNH SATRAFOODS</v>
      </c>
    </row>
    <row r="3859" spans="1:31" ht="25.5" hidden="1" customHeight="1" x14ac:dyDescent="0.2">
      <c r="A3859" s="39" t="s">
        <v>22306</v>
      </c>
      <c r="B3859" s="39" t="s">
        <v>32</v>
      </c>
      <c r="C3859" s="40">
        <v>46088</v>
      </c>
      <c r="D3859" s="39" t="s">
        <v>24745</v>
      </c>
      <c r="E3859" s="40">
        <v>46105</v>
      </c>
      <c r="F3859" s="39">
        <v>1719</v>
      </c>
      <c r="G3859" s="39" t="s">
        <v>24746</v>
      </c>
      <c r="H3859" s="41">
        <v>516104</v>
      </c>
      <c r="I3859" s="67">
        <v>0</v>
      </c>
      <c r="J3859" s="41">
        <v>41288</v>
      </c>
      <c r="K3859" s="41">
        <v>557392</v>
      </c>
      <c r="L3859" s="68" t="s">
        <v>41</v>
      </c>
      <c r="O3859" s="35">
        <f>IF(Table1[[#This Row],[Phân loại]]="Tồn đầu kỳ",Table1[[#This Row],[Tổng giá trị]],0)</f>
        <v>0</v>
      </c>
      <c r="P3859" s="7">
        <f>IF(Table1[[#This Row],[Số còn phải thu ĐK]]&lt;&gt;0,0,IF(Table1[[#This Row],[Phân loại]]="Bán hàng",Table1[[#This Row],[Tổng giá trị]],-Table1[[#This Row],[Tổng giá trị]]))</f>
        <v>-557392</v>
      </c>
      <c r="Q3859" s="35">
        <f>IF(M3859&lt;&gt;"",IF(O3859&lt;&gt;0,O3859,P3859),0)</f>
        <v>0</v>
      </c>
      <c r="R3859" s="7">
        <f>Table1[[#This Row],[Số còn phải thu ĐK]]+Table1[[#This Row],[Giá Trị HD sau CK]]-Table1[[#This Row],[Số tiền đã thu]]</f>
        <v>-557392</v>
      </c>
      <c r="S3859" s="6">
        <f>IF(Table1[[#This Row],[Ngày hóa đơn]]&lt;&gt;"",Table1[[#This Row],[Ngày hóa đơn]],IF(Table1[[#This Row],[Ngày hạch toán]]&lt;&gt;"",Table1[[#This Row],[Ngày hạch toán]],""))</f>
        <v>46105</v>
      </c>
      <c r="T3859" s="7"/>
      <c r="U3859" s="6">
        <f>IF(Table1[[#This Row],[Ngày tính CN]]="","",S3859+T3859)</f>
        <v>46105</v>
      </c>
      <c r="V3859" s="35">
        <f ca="1">IF(Table1[[#This Row],[Hạn thanh toán]]="","",IF((U3859-NOW())&lt;0,0,(U3859-NOW())))</f>
        <v>0</v>
      </c>
      <c r="W3859" s="35"/>
      <c r="X3859" s="35">
        <f ca="1">IF(OR(U3859="",R3859=0),"",IF((U3859-NOW())&lt;0,-(U3859-NOW()),0))</f>
        <v>65.490319212964096</v>
      </c>
      <c r="Y3859" s="2" t="str">
        <f ca="1">IF(R3859=0,"Đã thanh toán",IF(X3859="","",IF(X3859&lt;=0,"Chưa đến hạn thanh toán",IF(X3859&lt;=30,"Nợ quá hạn 30 ngày",IF(X3859&lt;=60,"Nợ quá hạn từ 30 ngày đến 60 ngày",IF(X3859&lt;=90,"Nợ quá hạn từ 60 ngày đến 90 ngày",IF(X3859&lt;=120,"Nợ quá hạn từ 90 ngày đến 120 ngày","Nợ quá hạn hơn 120 ngày có khả năng mất thanh toán")))))))</f>
        <v>Nợ quá hạn từ 60 ngày đến 90 ngày</v>
      </c>
      <c r="Z3859" s="51">
        <f t="shared" si="907"/>
        <v>46105</v>
      </c>
      <c r="AA3859" s="51" t="str">
        <f t="shared" si="908"/>
        <v/>
      </c>
      <c r="AD3859" s="2" t="str">
        <f>VLOOKUP($A3859,MA_KH!$A:$Q,MA_KH!O$1,0)</f>
        <v>SATRA TRUNG TÂM</v>
      </c>
      <c r="AE3859" s="2" t="str">
        <f>VLOOKUP($A3859,MA_KH!$A:$Q,MA_KH!P$1,0)</f>
        <v>TRUNG TÂM ĐIỀU HÀNH SATRAFOODS</v>
      </c>
    </row>
    <row r="3860" spans="1:31" ht="25.5" hidden="1" customHeight="1" x14ac:dyDescent="0.2">
      <c r="A3860" s="39" t="s">
        <v>22306</v>
      </c>
      <c r="B3860" s="39" t="s">
        <v>32</v>
      </c>
      <c r="C3860" s="40">
        <v>46089</v>
      </c>
      <c r="D3860" s="39" t="s">
        <v>24747</v>
      </c>
      <c r="E3860" s="40">
        <v>46105</v>
      </c>
      <c r="F3860" s="39">
        <v>1719</v>
      </c>
      <c r="G3860" s="39" t="s">
        <v>24748</v>
      </c>
      <c r="H3860" s="41">
        <v>717286</v>
      </c>
      <c r="I3860" s="67">
        <v>0</v>
      </c>
      <c r="J3860" s="41">
        <v>57382</v>
      </c>
      <c r="K3860" s="41">
        <v>774668</v>
      </c>
      <c r="L3860" s="68" t="s">
        <v>41</v>
      </c>
      <c r="O3860" s="35">
        <f>IF(Table1[[#This Row],[Phân loại]]="Tồn đầu kỳ",Table1[[#This Row],[Tổng giá trị]],0)</f>
        <v>0</v>
      </c>
      <c r="P3860" s="7">
        <f>IF(Table1[[#This Row],[Số còn phải thu ĐK]]&lt;&gt;0,0,IF(Table1[[#This Row],[Phân loại]]="Bán hàng",Table1[[#This Row],[Tổng giá trị]],-Table1[[#This Row],[Tổng giá trị]]))</f>
        <v>-774668</v>
      </c>
      <c r="Q3860" s="35">
        <f>IF(M3860&lt;&gt;"",IF(O3860&lt;&gt;0,O3860,P3860),0)</f>
        <v>0</v>
      </c>
      <c r="R3860" s="7">
        <f>Table1[[#This Row],[Số còn phải thu ĐK]]+Table1[[#This Row],[Giá Trị HD sau CK]]-Table1[[#This Row],[Số tiền đã thu]]</f>
        <v>-774668</v>
      </c>
      <c r="S3860" s="6">
        <f>IF(Table1[[#This Row],[Ngày hóa đơn]]&lt;&gt;"",Table1[[#This Row],[Ngày hóa đơn]],IF(Table1[[#This Row],[Ngày hạch toán]]&lt;&gt;"",Table1[[#This Row],[Ngày hạch toán]],""))</f>
        <v>46105</v>
      </c>
      <c r="T3860" s="7"/>
      <c r="U3860" s="6">
        <f>IF(Table1[[#This Row],[Ngày tính CN]]="","",S3860+T3860)</f>
        <v>46105</v>
      </c>
      <c r="V3860" s="35">
        <f ca="1">IF(Table1[[#This Row],[Hạn thanh toán]]="","",IF((U3860-NOW())&lt;0,0,(U3860-NOW())))</f>
        <v>0</v>
      </c>
      <c r="W3860" s="35"/>
      <c r="X3860" s="35">
        <f ca="1">IF(OR(U3860="",R3860=0),"",IF((U3860-NOW())&lt;0,-(U3860-NOW()),0))</f>
        <v>65.490319212964096</v>
      </c>
      <c r="Y3860" s="2" t="str">
        <f ca="1">IF(R3860=0,"Đã thanh toán",IF(X3860="","",IF(X3860&lt;=0,"Chưa đến hạn thanh toán",IF(X3860&lt;=30,"Nợ quá hạn 30 ngày",IF(X3860&lt;=60,"Nợ quá hạn từ 30 ngày đến 60 ngày",IF(X3860&lt;=90,"Nợ quá hạn từ 60 ngày đến 90 ngày",IF(X3860&lt;=120,"Nợ quá hạn từ 90 ngày đến 120 ngày","Nợ quá hạn hơn 120 ngày có khả năng mất thanh toán")))))))</f>
        <v>Nợ quá hạn từ 60 ngày đến 90 ngày</v>
      </c>
      <c r="Z3860" s="51">
        <f t="shared" si="907"/>
        <v>46105</v>
      </c>
      <c r="AA3860" s="51" t="str">
        <f t="shared" si="908"/>
        <v/>
      </c>
      <c r="AD3860" s="2" t="str">
        <f>VLOOKUP($A3860,MA_KH!$A:$Q,MA_KH!O$1,0)</f>
        <v>SATRA TRUNG TÂM</v>
      </c>
      <c r="AE3860" s="2" t="str">
        <f>VLOOKUP($A3860,MA_KH!$A:$Q,MA_KH!P$1,0)</f>
        <v>TRUNG TÂM ĐIỀU HÀNH SATRAFOODS</v>
      </c>
    </row>
    <row r="3861" spans="1:31" ht="25.5" hidden="1" customHeight="1" x14ac:dyDescent="0.2">
      <c r="A3861" s="30" t="s">
        <v>22306</v>
      </c>
      <c r="B3861" s="30" t="s">
        <v>32</v>
      </c>
      <c r="C3861" s="37">
        <v>46090</v>
      </c>
      <c r="D3861" s="30" t="s">
        <v>24749</v>
      </c>
      <c r="E3861" s="37">
        <v>46105</v>
      </c>
      <c r="F3861" s="30">
        <v>1719</v>
      </c>
      <c r="G3861" s="30" t="s">
        <v>24750</v>
      </c>
      <c r="H3861" s="38">
        <v>342837</v>
      </c>
      <c r="I3861" s="67">
        <v>0</v>
      </c>
      <c r="J3861" s="38">
        <v>27427</v>
      </c>
      <c r="K3861" s="38">
        <v>370264</v>
      </c>
      <c r="L3861" s="68" t="s">
        <v>41</v>
      </c>
      <c r="O3861" s="35">
        <f>IF(Table1[[#This Row],[Phân loại]]="Tồn đầu kỳ",Table1[[#This Row],[Tổng giá trị]],0)</f>
        <v>0</v>
      </c>
      <c r="P3861" s="7">
        <f>IF(Table1[[#This Row],[Số còn phải thu ĐK]]&lt;&gt;0,0,IF(Table1[[#This Row],[Phân loại]]="Bán hàng",Table1[[#This Row],[Tổng giá trị]],-Table1[[#This Row],[Tổng giá trị]]))</f>
        <v>-370264</v>
      </c>
      <c r="Q3861" s="35">
        <f t="shared" ref="Q3861:Q3864" si="921">IF(M3861&lt;&gt;"",IF(O3861&lt;&gt;0,O3861,P3861),0)</f>
        <v>0</v>
      </c>
      <c r="R3861" s="7">
        <f>Table1[[#This Row],[Số còn phải thu ĐK]]+Table1[[#This Row],[Giá Trị HD sau CK]]-Table1[[#This Row],[Số tiền đã thu]]</f>
        <v>-370264</v>
      </c>
      <c r="S3861" s="6">
        <f>IF(Table1[[#This Row],[Ngày hóa đơn]]&lt;&gt;"",Table1[[#This Row],[Ngày hóa đơn]],IF(Table1[[#This Row],[Ngày hạch toán]]&lt;&gt;"",Table1[[#This Row],[Ngày hạch toán]],""))</f>
        <v>46105</v>
      </c>
      <c r="T3861" s="7"/>
      <c r="U3861" s="6">
        <f>IF(Table1[[#This Row],[Ngày tính CN]]="","",S3861+T3861)</f>
        <v>46105</v>
      </c>
      <c r="V3861" s="35">
        <f ca="1">IF(Table1[[#This Row],[Hạn thanh toán]]="","",IF((U3861-NOW())&lt;0,0,(U3861-NOW())))</f>
        <v>0</v>
      </c>
      <c r="W3861" s="35"/>
      <c r="X3861" s="35">
        <f t="shared" ref="X3861:X3864" ca="1" si="922">IF(OR(U3861="",R3861=0),"",IF((U3861-NOW())&lt;0,-(U3861-NOW()),0))</f>
        <v>65.490319212964096</v>
      </c>
      <c r="Y3861" s="2" t="str">
        <f t="shared" ref="Y3861:Y3864" ca="1" si="923">IF(R3861=0,"Đã thanh toán",IF(X3861="","",IF(X3861&lt;=0,"Chưa đến hạn thanh toán",IF(X3861&lt;=30,"Nợ quá hạn 30 ngày",IF(X3861&lt;=60,"Nợ quá hạn từ 30 ngày đến 60 ngày",IF(X3861&lt;=90,"Nợ quá hạn từ 60 ngày đến 90 ngày",IF(X3861&lt;=120,"Nợ quá hạn từ 90 ngày đến 120 ngày","Nợ quá hạn hơn 120 ngày có khả năng mất thanh toán")))))))</f>
        <v>Nợ quá hạn từ 60 ngày đến 90 ngày</v>
      </c>
      <c r="Z3861" s="51">
        <f t="shared" si="907"/>
        <v>46105</v>
      </c>
      <c r="AA3861" s="51" t="str">
        <f t="shared" si="908"/>
        <v/>
      </c>
      <c r="AD3861" s="2" t="str">
        <f>VLOOKUP($A3861,MA_KH!$A:$Q,MA_KH!O$1,0)</f>
        <v>SATRA TRUNG TÂM</v>
      </c>
      <c r="AE3861" s="2" t="str">
        <f>VLOOKUP($A3861,MA_KH!$A:$Q,MA_KH!P$1,0)</f>
        <v>TRUNG TÂM ĐIỀU HÀNH SATRAFOODS</v>
      </c>
    </row>
    <row r="3862" spans="1:31" ht="25.5" hidden="1" customHeight="1" x14ac:dyDescent="0.2">
      <c r="A3862" s="30" t="s">
        <v>22306</v>
      </c>
      <c r="B3862" s="30" t="s">
        <v>32</v>
      </c>
      <c r="C3862" s="37">
        <v>46090</v>
      </c>
      <c r="D3862" s="30" t="s">
        <v>24751</v>
      </c>
      <c r="E3862" s="37">
        <v>46105</v>
      </c>
      <c r="F3862" s="30">
        <v>1719</v>
      </c>
      <c r="G3862" s="30" t="s">
        <v>24752</v>
      </c>
      <c r="H3862" s="38">
        <v>293946</v>
      </c>
      <c r="I3862" s="67">
        <v>0</v>
      </c>
      <c r="J3862" s="38">
        <v>23516</v>
      </c>
      <c r="K3862" s="38">
        <v>317462</v>
      </c>
      <c r="L3862" s="68" t="s">
        <v>41</v>
      </c>
      <c r="O3862" s="35">
        <f>IF(Table1[[#This Row],[Phân loại]]="Tồn đầu kỳ",Table1[[#This Row],[Tổng giá trị]],0)</f>
        <v>0</v>
      </c>
      <c r="P3862" s="7">
        <f>IF(Table1[[#This Row],[Số còn phải thu ĐK]]&lt;&gt;0,0,IF(Table1[[#This Row],[Phân loại]]="Bán hàng",Table1[[#This Row],[Tổng giá trị]],-Table1[[#This Row],[Tổng giá trị]]))</f>
        <v>-317462</v>
      </c>
      <c r="Q3862" s="35">
        <f t="shared" si="921"/>
        <v>0</v>
      </c>
      <c r="R3862" s="7">
        <f>Table1[[#This Row],[Số còn phải thu ĐK]]+Table1[[#This Row],[Giá Trị HD sau CK]]-Table1[[#This Row],[Số tiền đã thu]]</f>
        <v>-317462</v>
      </c>
      <c r="S3862" s="6">
        <f>IF(Table1[[#This Row],[Ngày hóa đơn]]&lt;&gt;"",Table1[[#This Row],[Ngày hóa đơn]],IF(Table1[[#This Row],[Ngày hạch toán]]&lt;&gt;"",Table1[[#This Row],[Ngày hạch toán]],""))</f>
        <v>46105</v>
      </c>
      <c r="T3862" s="7"/>
      <c r="U3862" s="6">
        <f>IF(Table1[[#This Row],[Ngày tính CN]]="","",S3862+T3862)</f>
        <v>46105</v>
      </c>
      <c r="V3862" s="35">
        <f ca="1">IF(Table1[[#This Row],[Hạn thanh toán]]="","",IF((U3862-NOW())&lt;0,0,(U3862-NOW())))</f>
        <v>0</v>
      </c>
      <c r="W3862" s="35"/>
      <c r="X3862" s="35">
        <f t="shared" ca="1" si="922"/>
        <v>65.490319212964096</v>
      </c>
      <c r="Y3862" s="2" t="str">
        <f t="shared" ca="1" si="923"/>
        <v>Nợ quá hạn từ 60 ngày đến 90 ngày</v>
      </c>
      <c r="Z3862" s="51">
        <f t="shared" si="907"/>
        <v>46105</v>
      </c>
      <c r="AA3862" s="51" t="str">
        <f t="shared" si="908"/>
        <v/>
      </c>
      <c r="AD3862" s="2" t="str">
        <f>VLOOKUP($A3862,MA_KH!$A:$Q,MA_KH!O$1,0)</f>
        <v>SATRA TRUNG TÂM</v>
      </c>
      <c r="AE3862" s="2" t="str">
        <f>VLOOKUP($A3862,MA_KH!$A:$Q,MA_KH!P$1,0)</f>
        <v>TRUNG TÂM ĐIỀU HÀNH SATRAFOODS</v>
      </c>
    </row>
    <row r="3863" spans="1:31" ht="25.5" hidden="1" customHeight="1" x14ac:dyDescent="0.2">
      <c r="A3863" s="30" t="s">
        <v>22306</v>
      </c>
      <c r="B3863" s="30" t="s">
        <v>32</v>
      </c>
      <c r="C3863" s="37">
        <v>46090</v>
      </c>
      <c r="D3863" s="30" t="s">
        <v>24753</v>
      </c>
      <c r="E3863" s="37">
        <v>46105</v>
      </c>
      <c r="F3863" s="30">
        <v>1719</v>
      </c>
      <c r="G3863" s="30" t="s">
        <v>24754</v>
      </c>
      <c r="H3863" s="38">
        <v>225469</v>
      </c>
      <c r="I3863" s="67">
        <v>0</v>
      </c>
      <c r="J3863" s="38">
        <v>18038</v>
      </c>
      <c r="K3863" s="38">
        <v>243507</v>
      </c>
      <c r="L3863" s="68" t="s">
        <v>41</v>
      </c>
      <c r="O3863" s="35">
        <f>IF(Table1[[#This Row],[Phân loại]]="Tồn đầu kỳ",Table1[[#This Row],[Tổng giá trị]],0)</f>
        <v>0</v>
      </c>
      <c r="P3863" s="7">
        <f>IF(Table1[[#This Row],[Số còn phải thu ĐK]]&lt;&gt;0,0,IF(Table1[[#This Row],[Phân loại]]="Bán hàng",Table1[[#This Row],[Tổng giá trị]],-Table1[[#This Row],[Tổng giá trị]]))</f>
        <v>-243507</v>
      </c>
      <c r="Q3863" s="35">
        <f t="shared" si="921"/>
        <v>0</v>
      </c>
      <c r="R3863" s="7">
        <f>Table1[[#This Row],[Số còn phải thu ĐK]]+Table1[[#This Row],[Giá Trị HD sau CK]]-Table1[[#This Row],[Số tiền đã thu]]</f>
        <v>-243507</v>
      </c>
      <c r="S3863" s="6">
        <f>IF(Table1[[#This Row],[Ngày hóa đơn]]&lt;&gt;"",Table1[[#This Row],[Ngày hóa đơn]],IF(Table1[[#This Row],[Ngày hạch toán]]&lt;&gt;"",Table1[[#This Row],[Ngày hạch toán]],""))</f>
        <v>46105</v>
      </c>
      <c r="T3863" s="7"/>
      <c r="U3863" s="6">
        <f>IF(Table1[[#This Row],[Ngày tính CN]]="","",S3863+T3863)</f>
        <v>46105</v>
      </c>
      <c r="V3863" s="35">
        <f ca="1">IF(Table1[[#This Row],[Hạn thanh toán]]="","",IF((U3863-NOW())&lt;0,0,(U3863-NOW())))</f>
        <v>0</v>
      </c>
      <c r="W3863" s="35"/>
      <c r="X3863" s="35">
        <f t="shared" ca="1" si="922"/>
        <v>65.490319212964096</v>
      </c>
      <c r="Y3863" s="2" t="str">
        <f t="shared" ca="1" si="923"/>
        <v>Nợ quá hạn từ 60 ngày đến 90 ngày</v>
      </c>
      <c r="Z3863" s="51">
        <f t="shared" si="907"/>
        <v>46105</v>
      </c>
      <c r="AA3863" s="51" t="str">
        <f t="shared" si="908"/>
        <v/>
      </c>
      <c r="AD3863" s="2" t="str">
        <f>VLOOKUP($A3863,MA_KH!$A:$Q,MA_KH!O$1,0)</f>
        <v>SATRA TRUNG TÂM</v>
      </c>
      <c r="AE3863" s="2" t="str">
        <f>VLOOKUP($A3863,MA_KH!$A:$Q,MA_KH!P$1,0)</f>
        <v>TRUNG TÂM ĐIỀU HÀNH SATRAFOODS</v>
      </c>
    </row>
    <row r="3864" spans="1:31" ht="25.5" hidden="1" customHeight="1" x14ac:dyDescent="0.2">
      <c r="A3864" s="39" t="s">
        <v>22306</v>
      </c>
      <c r="B3864" s="39" t="s">
        <v>32</v>
      </c>
      <c r="C3864" s="40">
        <v>46090</v>
      </c>
      <c r="D3864" s="39" t="s">
        <v>24755</v>
      </c>
      <c r="E3864" s="40">
        <v>46105</v>
      </c>
      <c r="F3864" s="39">
        <v>1719</v>
      </c>
      <c r="G3864" s="39" t="s">
        <v>24756</v>
      </c>
      <c r="H3864" s="41">
        <v>138000</v>
      </c>
      <c r="I3864" s="67">
        <v>0</v>
      </c>
      <c r="J3864" s="41">
        <v>11040</v>
      </c>
      <c r="K3864" s="41">
        <v>149040</v>
      </c>
      <c r="L3864" s="68" t="s">
        <v>41</v>
      </c>
      <c r="O3864" s="35">
        <f>IF(Table1[[#This Row],[Phân loại]]="Tồn đầu kỳ",Table1[[#This Row],[Tổng giá trị]],0)</f>
        <v>0</v>
      </c>
      <c r="P3864" s="7">
        <f>IF(Table1[[#This Row],[Số còn phải thu ĐK]]&lt;&gt;0,0,IF(Table1[[#This Row],[Phân loại]]="Bán hàng",Table1[[#This Row],[Tổng giá trị]],-Table1[[#This Row],[Tổng giá trị]]))</f>
        <v>-149040</v>
      </c>
      <c r="Q3864" s="35">
        <f t="shared" si="921"/>
        <v>0</v>
      </c>
      <c r="R3864" s="7">
        <f>Table1[[#This Row],[Số còn phải thu ĐK]]+Table1[[#This Row],[Giá Trị HD sau CK]]-Table1[[#This Row],[Số tiền đã thu]]</f>
        <v>-149040</v>
      </c>
      <c r="S3864" s="6">
        <f>IF(Table1[[#This Row],[Ngày hóa đơn]]&lt;&gt;"",Table1[[#This Row],[Ngày hóa đơn]],IF(Table1[[#This Row],[Ngày hạch toán]]&lt;&gt;"",Table1[[#This Row],[Ngày hạch toán]],""))</f>
        <v>46105</v>
      </c>
      <c r="T3864" s="7"/>
      <c r="U3864" s="6">
        <f>IF(Table1[[#This Row],[Ngày tính CN]]="","",S3864+T3864)</f>
        <v>46105</v>
      </c>
      <c r="V3864" s="35">
        <f ca="1">IF(Table1[[#This Row],[Hạn thanh toán]]="","",IF((U3864-NOW())&lt;0,0,(U3864-NOW())))</f>
        <v>0</v>
      </c>
      <c r="W3864" s="35"/>
      <c r="X3864" s="35">
        <f t="shared" ca="1" si="922"/>
        <v>65.490319212964096</v>
      </c>
      <c r="Y3864" s="2" t="str">
        <f t="shared" ca="1" si="923"/>
        <v>Nợ quá hạn từ 60 ngày đến 90 ngày</v>
      </c>
      <c r="Z3864" s="51">
        <f t="shared" si="907"/>
        <v>46105</v>
      </c>
      <c r="AA3864" s="51" t="str">
        <f t="shared" si="908"/>
        <v/>
      </c>
      <c r="AD3864" s="2" t="str">
        <f>VLOOKUP($A3864,MA_KH!$A:$Q,MA_KH!O$1,0)</f>
        <v>SATRA TRUNG TÂM</v>
      </c>
      <c r="AE3864" s="2" t="str">
        <f>VLOOKUP($A3864,MA_KH!$A:$Q,MA_KH!P$1,0)</f>
        <v>TRUNG TÂM ĐIỀU HÀNH SATRAFOODS</v>
      </c>
    </row>
    <row r="3865" spans="1:31" ht="25.5" hidden="1" customHeight="1" x14ac:dyDescent="0.2">
      <c r="A3865" s="39" t="s">
        <v>22306</v>
      </c>
      <c r="B3865" s="39" t="s">
        <v>32</v>
      </c>
      <c r="C3865" s="40">
        <v>46091</v>
      </c>
      <c r="D3865" s="39" t="s">
        <v>24757</v>
      </c>
      <c r="E3865" s="40">
        <v>46091</v>
      </c>
      <c r="F3865" s="39">
        <v>17259</v>
      </c>
      <c r="G3865" s="39" t="s">
        <v>24758</v>
      </c>
      <c r="H3865" s="41">
        <v>1290260</v>
      </c>
      <c r="I3865" s="67">
        <v>0</v>
      </c>
      <c r="J3865" s="41">
        <v>103221</v>
      </c>
      <c r="K3865" s="41">
        <v>1393481</v>
      </c>
      <c r="L3865" s="7" t="s">
        <v>22849</v>
      </c>
      <c r="O3865" s="35">
        <f>IF(Table1[[#This Row],[Phân loại]]="Tồn đầu kỳ",Table1[[#This Row],[Tổng giá trị]],0)</f>
        <v>0</v>
      </c>
      <c r="P3865" s="7">
        <f>IF(Table1[[#This Row],[Số còn phải thu ĐK]]&lt;&gt;0,0,IF(Table1[[#This Row],[Phân loại]]="Bán hàng",Table1[[#This Row],[Tổng giá trị]],-Table1[[#This Row],[Tổng giá trị]]))</f>
        <v>1393481</v>
      </c>
      <c r="Q3865" s="35">
        <f>IF(M3865&lt;&gt;"",IF(O3865&lt;&gt;0,O3865,P3865),0)</f>
        <v>0</v>
      </c>
      <c r="R3865" s="7">
        <f>Table1[[#This Row],[Số còn phải thu ĐK]]+Table1[[#This Row],[Giá Trị HD sau CK]]-Table1[[#This Row],[Số tiền đã thu]]</f>
        <v>1393481</v>
      </c>
      <c r="S3865" s="6">
        <f>IF(Table1[[#This Row],[Ngày hóa đơn]]&lt;&gt;"",Table1[[#This Row],[Ngày hóa đơn]],IF(Table1[[#This Row],[Ngày hạch toán]]&lt;&gt;"",Table1[[#This Row],[Ngày hạch toán]],""))</f>
        <v>46091</v>
      </c>
      <c r="T3865" s="7"/>
      <c r="U3865" s="6">
        <f>IF(Table1[[#This Row],[Ngày tính CN]]="","",S3865+T3865)</f>
        <v>46091</v>
      </c>
      <c r="V3865" s="35">
        <f ca="1">IF(Table1[[#This Row],[Hạn thanh toán]]="","",IF((U3865-NOW())&lt;0,0,(U3865-NOW())))</f>
        <v>0</v>
      </c>
      <c r="W3865" s="35"/>
      <c r="X3865" s="35">
        <f ca="1">IF(OR(U3865="",R3865=0),"",IF((U3865-NOW())&lt;0,-(U3865-NOW()),0))</f>
        <v>79.490319212964096</v>
      </c>
      <c r="Y3865" s="2" t="str">
        <f ca="1">IF(R3865=0,"Đã thanh toán",IF(X3865="","",IF(X3865&lt;=0,"Chưa đến hạn thanh toán",IF(X3865&lt;=30,"Nợ quá hạn 30 ngày",IF(X3865&lt;=60,"Nợ quá hạn từ 30 ngày đến 60 ngày",IF(X3865&lt;=90,"Nợ quá hạn từ 60 ngày đến 90 ngày",IF(X3865&lt;=120,"Nợ quá hạn từ 90 ngày đến 120 ngày","Nợ quá hạn hơn 120 ngày có khả năng mất thanh toán")))))))</f>
        <v>Nợ quá hạn từ 60 ngày đến 90 ngày</v>
      </c>
      <c r="Z3865" s="51">
        <f t="shared" si="907"/>
        <v>46091</v>
      </c>
      <c r="AA3865" s="51" t="str">
        <f t="shared" si="908"/>
        <v/>
      </c>
      <c r="AD3865" s="2" t="str">
        <f>VLOOKUP($A3865,MA_KH!$A:$Q,MA_KH!O$1,0)</f>
        <v>SATRA TRUNG TÂM</v>
      </c>
      <c r="AE3865" s="2" t="str">
        <f>VLOOKUP($A3865,MA_KH!$A:$Q,MA_KH!P$1,0)</f>
        <v>TRUNG TÂM ĐIỀU HÀNH SATRAFOODS</v>
      </c>
    </row>
    <row r="3866" spans="1:31" ht="25.5" hidden="1" customHeight="1" x14ac:dyDescent="0.2">
      <c r="A3866" s="39" t="s">
        <v>22306</v>
      </c>
      <c r="B3866" s="39" t="s">
        <v>32</v>
      </c>
      <c r="C3866" s="40">
        <v>46091</v>
      </c>
      <c r="D3866" s="39" t="s">
        <v>24759</v>
      </c>
      <c r="E3866" s="40">
        <v>46105</v>
      </c>
      <c r="F3866" s="39">
        <v>1719</v>
      </c>
      <c r="G3866" s="39" t="s">
        <v>24760</v>
      </c>
      <c r="H3866" s="41">
        <v>611760</v>
      </c>
      <c r="I3866" s="67">
        <v>0</v>
      </c>
      <c r="J3866" s="41">
        <v>48941</v>
      </c>
      <c r="K3866" s="41">
        <v>660701</v>
      </c>
      <c r="L3866" s="68" t="s">
        <v>41</v>
      </c>
      <c r="O3866" s="35">
        <f>IF(Table1[[#This Row],[Phân loại]]="Tồn đầu kỳ",Table1[[#This Row],[Tổng giá trị]],0)</f>
        <v>0</v>
      </c>
      <c r="P3866" s="7">
        <f>IF(Table1[[#This Row],[Số còn phải thu ĐK]]&lt;&gt;0,0,IF(Table1[[#This Row],[Phân loại]]="Bán hàng",Table1[[#This Row],[Tổng giá trị]],-Table1[[#This Row],[Tổng giá trị]]))</f>
        <v>-660701</v>
      </c>
      <c r="Q3866" s="35">
        <f>IF(M3866&lt;&gt;"",IF(O3866&lt;&gt;0,O3866,P3866),0)</f>
        <v>0</v>
      </c>
      <c r="R3866" s="7">
        <f>Table1[[#This Row],[Số còn phải thu ĐK]]+Table1[[#This Row],[Giá Trị HD sau CK]]-Table1[[#This Row],[Số tiền đã thu]]</f>
        <v>-660701</v>
      </c>
      <c r="S3866" s="6">
        <f>IF(Table1[[#This Row],[Ngày hóa đơn]]&lt;&gt;"",Table1[[#This Row],[Ngày hóa đơn]],IF(Table1[[#This Row],[Ngày hạch toán]]&lt;&gt;"",Table1[[#This Row],[Ngày hạch toán]],""))</f>
        <v>46105</v>
      </c>
      <c r="T3866" s="7"/>
      <c r="U3866" s="6">
        <f>IF(Table1[[#This Row],[Ngày tính CN]]="","",S3866+T3866)</f>
        <v>46105</v>
      </c>
      <c r="V3866" s="35">
        <f ca="1">IF(Table1[[#This Row],[Hạn thanh toán]]="","",IF((U3866-NOW())&lt;0,0,(U3866-NOW())))</f>
        <v>0</v>
      </c>
      <c r="W3866" s="35"/>
      <c r="X3866" s="35">
        <f ca="1">IF(OR(U3866="",R3866=0),"",IF((U3866-NOW())&lt;0,-(U3866-NOW()),0))</f>
        <v>65.490319212964096</v>
      </c>
      <c r="Y3866" s="2" t="str">
        <f ca="1">IF(R3866=0,"Đã thanh toán",IF(X3866="","",IF(X3866&lt;=0,"Chưa đến hạn thanh toán",IF(X3866&lt;=30,"Nợ quá hạn 30 ngày",IF(X3866&lt;=60,"Nợ quá hạn từ 30 ngày đến 60 ngày",IF(X3866&lt;=90,"Nợ quá hạn từ 60 ngày đến 90 ngày",IF(X3866&lt;=120,"Nợ quá hạn từ 90 ngày đến 120 ngày","Nợ quá hạn hơn 120 ngày có khả năng mất thanh toán")))))))</f>
        <v>Nợ quá hạn từ 60 ngày đến 90 ngày</v>
      </c>
      <c r="Z3866" s="51">
        <f t="shared" si="907"/>
        <v>46105</v>
      </c>
      <c r="AA3866" s="51" t="str">
        <f t="shared" si="908"/>
        <v/>
      </c>
      <c r="AD3866" s="2" t="str">
        <f>VLOOKUP($A3866,MA_KH!$A:$Q,MA_KH!O$1,0)</f>
        <v>SATRA TRUNG TÂM</v>
      </c>
      <c r="AE3866" s="2" t="str">
        <f>VLOOKUP($A3866,MA_KH!$A:$Q,MA_KH!P$1,0)</f>
        <v>TRUNG TÂM ĐIỀU HÀNH SATRAFOODS</v>
      </c>
    </row>
    <row r="3867" spans="1:31" ht="25.5" hidden="1" customHeight="1" x14ac:dyDescent="0.2">
      <c r="A3867" s="30" t="s">
        <v>22306</v>
      </c>
      <c r="B3867" s="30" t="s">
        <v>32</v>
      </c>
      <c r="C3867" s="37">
        <v>46092</v>
      </c>
      <c r="D3867" s="30" t="s">
        <v>24761</v>
      </c>
      <c r="E3867" s="37">
        <v>46092</v>
      </c>
      <c r="F3867" s="30">
        <v>17372</v>
      </c>
      <c r="G3867" s="30" t="s">
        <v>24762</v>
      </c>
      <c r="H3867" s="38">
        <v>987967</v>
      </c>
      <c r="I3867" s="67">
        <v>0</v>
      </c>
      <c r="J3867" s="38">
        <v>79037</v>
      </c>
      <c r="K3867" s="38">
        <v>1067004</v>
      </c>
      <c r="L3867" s="7" t="s">
        <v>22849</v>
      </c>
      <c r="O3867" s="35">
        <f>IF(Table1[[#This Row],[Phân loại]]="Tồn đầu kỳ",Table1[[#This Row],[Tổng giá trị]],0)</f>
        <v>0</v>
      </c>
      <c r="P3867" s="7">
        <f>IF(Table1[[#This Row],[Số còn phải thu ĐK]]&lt;&gt;0,0,IF(Table1[[#This Row],[Phân loại]]="Bán hàng",Table1[[#This Row],[Tổng giá trị]],-Table1[[#This Row],[Tổng giá trị]]))</f>
        <v>1067004</v>
      </c>
      <c r="Q3867" s="35">
        <f t="shared" ref="Q3867:Q3869" si="924">IF(M3867&lt;&gt;"",IF(O3867&lt;&gt;0,O3867,P3867),0)</f>
        <v>0</v>
      </c>
      <c r="R3867" s="7">
        <f>Table1[[#This Row],[Số còn phải thu ĐK]]+Table1[[#This Row],[Giá Trị HD sau CK]]-Table1[[#This Row],[Số tiền đã thu]]</f>
        <v>1067004</v>
      </c>
      <c r="S3867" s="6">
        <f>IF(Table1[[#This Row],[Ngày hóa đơn]]&lt;&gt;"",Table1[[#This Row],[Ngày hóa đơn]],IF(Table1[[#This Row],[Ngày hạch toán]]&lt;&gt;"",Table1[[#This Row],[Ngày hạch toán]],""))</f>
        <v>46092</v>
      </c>
      <c r="T3867" s="7"/>
      <c r="U3867" s="6">
        <f>IF(Table1[[#This Row],[Ngày tính CN]]="","",S3867+T3867)</f>
        <v>46092</v>
      </c>
      <c r="V3867" s="35">
        <f ca="1">IF(Table1[[#This Row],[Hạn thanh toán]]="","",IF((U3867-NOW())&lt;0,0,(U3867-NOW())))</f>
        <v>0</v>
      </c>
      <c r="W3867" s="35"/>
      <c r="X3867" s="35">
        <f t="shared" ref="X3867:X3869" ca="1" si="925">IF(OR(U3867="",R3867=0),"",IF((U3867-NOW())&lt;0,-(U3867-NOW()),0))</f>
        <v>78.490319212964096</v>
      </c>
      <c r="Y3867" s="2" t="str">
        <f t="shared" ref="Y3867:Y3869" ca="1" si="926">IF(R3867=0,"Đã thanh toán",IF(X3867="","",IF(X3867&lt;=0,"Chưa đến hạn thanh toán",IF(X3867&lt;=30,"Nợ quá hạn 30 ngày",IF(X3867&lt;=60,"Nợ quá hạn từ 30 ngày đến 60 ngày",IF(X3867&lt;=90,"Nợ quá hạn từ 60 ngày đến 90 ngày",IF(X3867&lt;=120,"Nợ quá hạn từ 90 ngày đến 120 ngày","Nợ quá hạn hơn 120 ngày có khả năng mất thanh toán")))))))</f>
        <v>Nợ quá hạn từ 60 ngày đến 90 ngày</v>
      </c>
      <c r="Z3867" s="51">
        <f t="shared" si="907"/>
        <v>46092</v>
      </c>
      <c r="AA3867" s="51" t="str">
        <f t="shared" si="908"/>
        <v/>
      </c>
      <c r="AD3867" s="2" t="str">
        <f>VLOOKUP($A3867,MA_KH!$A:$Q,MA_KH!O$1,0)</f>
        <v>SATRA TRUNG TÂM</v>
      </c>
      <c r="AE3867" s="2" t="str">
        <f>VLOOKUP($A3867,MA_KH!$A:$Q,MA_KH!P$1,0)</f>
        <v>TRUNG TÂM ĐIỀU HÀNH SATRAFOODS</v>
      </c>
    </row>
    <row r="3868" spans="1:31" ht="25.5" hidden="1" customHeight="1" x14ac:dyDescent="0.2">
      <c r="A3868" s="30" t="s">
        <v>22306</v>
      </c>
      <c r="B3868" s="30" t="s">
        <v>32</v>
      </c>
      <c r="C3868" s="37">
        <v>46092</v>
      </c>
      <c r="D3868" s="30" t="s">
        <v>24763</v>
      </c>
      <c r="E3868" s="37">
        <v>46092</v>
      </c>
      <c r="F3868" s="30">
        <v>17370</v>
      </c>
      <c r="G3868" s="30" t="s">
        <v>24764</v>
      </c>
      <c r="H3868" s="38">
        <v>1231272</v>
      </c>
      <c r="I3868" s="67">
        <v>0</v>
      </c>
      <c r="J3868" s="38">
        <v>98502</v>
      </c>
      <c r="K3868" s="38">
        <v>1329774</v>
      </c>
      <c r="L3868" s="7" t="s">
        <v>22849</v>
      </c>
      <c r="O3868" s="35">
        <f>IF(Table1[[#This Row],[Phân loại]]="Tồn đầu kỳ",Table1[[#This Row],[Tổng giá trị]],0)</f>
        <v>0</v>
      </c>
      <c r="P3868" s="7">
        <f>IF(Table1[[#This Row],[Số còn phải thu ĐK]]&lt;&gt;0,0,IF(Table1[[#This Row],[Phân loại]]="Bán hàng",Table1[[#This Row],[Tổng giá trị]],-Table1[[#This Row],[Tổng giá trị]]))</f>
        <v>1329774</v>
      </c>
      <c r="Q3868" s="35">
        <f t="shared" si="924"/>
        <v>0</v>
      </c>
      <c r="R3868" s="7">
        <f>Table1[[#This Row],[Số còn phải thu ĐK]]+Table1[[#This Row],[Giá Trị HD sau CK]]-Table1[[#This Row],[Số tiền đã thu]]</f>
        <v>1329774</v>
      </c>
      <c r="S3868" s="6">
        <f>IF(Table1[[#This Row],[Ngày hóa đơn]]&lt;&gt;"",Table1[[#This Row],[Ngày hóa đơn]],IF(Table1[[#This Row],[Ngày hạch toán]]&lt;&gt;"",Table1[[#This Row],[Ngày hạch toán]],""))</f>
        <v>46092</v>
      </c>
      <c r="T3868" s="7"/>
      <c r="U3868" s="6">
        <f>IF(Table1[[#This Row],[Ngày tính CN]]="","",S3868+T3868)</f>
        <v>46092</v>
      </c>
      <c r="V3868" s="35">
        <f ca="1">IF(Table1[[#This Row],[Hạn thanh toán]]="","",IF((U3868-NOW())&lt;0,0,(U3868-NOW())))</f>
        <v>0</v>
      </c>
      <c r="W3868" s="35"/>
      <c r="X3868" s="35">
        <f t="shared" ca="1" si="925"/>
        <v>78.490319212964096</v>
      </c>
      <c r="Y3868" s="2" t="str">
        <f t="shared" ca="1" si="926"/>
        <v>Nợ quá hạn từ 60 ngày đến 90 ngày</v>
      </c>
      <c r="Z3868" s="51">
        <f t="shared" si="907"/>
        <v>46092</v>
      </c>
      <c r="AA3868" s="51" t="str">
        <f t="shared" si="908"/>
        <v/>
      </c>
      <c r="AD3868" s="2" t="str">
        <f>VLOOKUP($A3868,MA_KH!$A:$Q,MA_KH!O$1,0)</f>
        <v>SATRA TRUNG TÂM</v>
      </c>
      <c r="AE3868" s="2" t="str">
        <f>VLOOKUP($A3868,MA_KH!$A:$Q,MA_KH!P$1,0)</f>
        <v>TRUNG TÂM ĐIỀU HÀNH SATRAFOODS</v>
      </c>
    </row>
    <row r="3869" spans="1:31" ht="25.5" hidden="1" customHeight="1" x14ac:dyDescent="0.2">
      <c r="A3869" s="39" t="s">
        <v>22306</v>
      </c>
      <c r="B3869" s="39" t="s">
        <v>32</v>
      </c>
      <c r="C3869" s="40">
        <v>46092</v>
      </c>
      <c r="D3869" s="39" t="s">
        <v>24765</v>
      </c>
      <c r="E3869" s="40">
        <v>46092</v>
      </c>
      <c r="F3869" s="39">
        <v>17371</v>
      </c>
      <c r="G3869" s="39" t="s">
        <v>24766</v>
      </c>
      <c r="H3869" s="41">
        <v>617078</v>
      </c>
      <c r="I3869" s="67">
        <v>0</v>
      </c>
      <c r="J3869" s="41">
        <v>49366</v>
      </c>
      <c r="K3869" s="41">
        <v>666444</v>
      </c>
      <c r="L3869" s="7" t="s">
        <v>22849</v>
      </c>
      <c r="O3869" s="35">
        <f>IF(Table1[[#This Row],[Phân loại]]="Tồn đầu kỳ",Table1[[#This Row],[Tổng giá trị]],0)</f>
        <v>0</v>
      </c>
      <c r="P3869" s="7">
        <f>IF(Table1[[#This Row],[Số còn phải thu ĐK]]&lt;&gt;0,0,IF(Table1[[#This Row],[Phân loại]]="Bán hàng",Table1[[#This Row],[Tổng giá trị]],-Table1[[#This Row],[Tổng giá trị]]))</f>
        <v>666444</v>
      </c>
      <c r="Q3869" s="35">
        <f t="shared" si="924"/>
        <v>0</v>
      </c>
      <c r="R3869" s="7">
        <f>Table1[[#This Row],[Số còn phải thu ĐK]]+Table1[[#This Row],[Giá Trị HD sau CK]]-Table1[[#This Row],[Số tiền đã thu]]</f>
        <v>666444</v>
      </c>
      <c r="S3869" s="6">
        <f>IF(Table1[[#This Row],[Ngày hóa đơn]]&lt;&gt;"",Table1[[#This Row],[Ngày hóa đơn]],IF(Table1[[#This Row],[Ngày hạch toán]]&lt;&gt;"",Table1[[#This Row],[Ngày hạch toán]],""))</f>
        <v>46092</v>
      </c>
      <c r="T3869" s="7"/>
      <c r="U3869" s="6">
        <f>IF(Table1[[#This Row],[Ngày tính CN]]="","",S3869+T3869)</f>
        <v>46092</v>
      </c>
      <c r="V3869" s="35">
        <f ca="1">IF(Table1[[#This Row],[Hạn thanh toán]]="","",IF((U3869-NOW())&lt;0,0,(U3869-NOW())))</f>
        <v>0</v>
      </c>
      <c r="W3869" s="35"/>
      <c r="X3869" s="35">
        <f t="shared" ca="1" si="925"/>
        <v>78.490319212964096</v>
      </c>
      <c r="Y3869" s="2" t="str">
        <f t="shared" ca="1" si="926"/>
        <v>Nợ quá hạn từ 60 ngày đến 90 ngày</v>
      </c>
      <c r="Z3869" s="51">
        <f t="shared" si="907"/>
        <v>46092</v>
      </c>
      <c r="AA3869" s="51" t="str">
        <f t="shared" si="908"/>
        <v/>
      </c>
      <c r="AD3869" s="2" t="str">
        <f>VLOOKUP($A3869,MA_KH!$A:$Q,MA_KH!O$1,0)</f>
        <v>SATRA TRUNG TÂM</v>
      </c>
      <c r="AE3869" s="2" t="str">
        <f>VLOOKUP($A3869,MA_KH!$A:$Q,MA_KH!P$1,0)</f>
        <v>TRUNG TÂM ĐIỀU HÀNH SATRAFOODS</v>
      </c>
    </row>
    <row r="3870" spans="1:31" ht="25.5" hidden="1" customHeight="1" x14ac:dyDescent="0.2">
      <c r="A3870" s="30" t="s">
        <v>22306</v>
      </c>
      <c r="B3870" s="30" t="s">
        <v>32</v>
      </c>
      <c r="C3870" s="37">
        <v>46092</v>
      </c>
      <c r="D3870" s="30" t="s">
        <v>24767</v>
      </c>
      <c r="E3870" s="37">
        <v>46092</v>
      </c>
      <c r="F3870" s="30">
        <v>17336</v>
      </c>
      <c r="G3870" s="30" t="s">
        <v>24768</v>
      </c>
      <c r="H3870" s="38">
        <v>799392</v>
      </c>
      <c r="I3870" s="67">
        <v>0</v>
      </c>
      <c r="J3870" s="38">
        <v>63951</v>
      </c>
      <c r="K3870" s="38">
        <v>863343</v>
      </c>
      <c r="L3870" s="7" t="s">
        <v>22849</v>
      </c>
      <c r="O3870" s="35">
        <f>IF(Table1[[#This Row],[Phân loại]]="Tồn đầu kỳ",Table1[[#This Row],[Tổng giá trị]],0)</f>
        <v>0</v>
      </c>
      <c r="P3870" s="7">
        <f>IF(Table1[[#This Row],[Số còn phải thu ĐK]]&lt;&gt;0,0,IF(Table1[[#This Row],[Phân loại]]="Bán hàng",Table1[[#This Row],[Tổng giá trị]],-Table1[[#This Row],[Tổng giá trị]]))</f>
        <v>863343</v>
      </c>
      <c r="Q3870" s="35">
        <f t="shared" ref="Q3870:Q3871" si="927">IF(M3870&lt;&gt;"",IF(O3870&lt;&gt;0,O3870,P3870),0)</f>
        <v>0</v>
      </c>
      <c r="R3870" s="7">
        <f>Table1[[#This Row],[Số còn phải thu ĐK]]+Table1[[#This Row],[Giá Trị HD sau CK]]-Table1[[#This Row],[Số tiền đã thu]]</f>
        <v>863343</v>
      </c>
      <c r="S3870" s="6">
        <f>IF(Table1[[#This Row],[Ngày hóa đơn]]&lt;&gt;"",Table1[[#This Row],[Ngày hóa đơn]],IF(Table1[[#This Row],[Ngày hạch toán]]&lt;&gt;"",Table1[[#This Row],[Ngày hạch toán]],""))</f>
        <v>46092</v>
      </c>
      <c r="T3870" s="7"/>
      <c r="U3870" s="6">
        <f>IF(Table1[[#This Row],[Ngày tính CN]]="","",S3870+T3870)</f>
        <v>46092</v>
      </c>
      <c r="V3870" s="35">
        <f ca="1">IF(Table1[[#This Row],[Hạn thanh toán]]="","",IF((U3870-NOW())&lt;0,0,(U3870-NOW())))</f>
        <v>0</v>
      </c>
      <c r="W3870" s="35"/>
      <c r="X3870" s="35">
        <f t="shared" ref="X3870:X3871" ca="1" si="928">IF(OR(U3870="",R3870=0),"",IF((U3870-NOW())&lt;0,-(U3870-NOW()),0))</f>
        <v>78.490319212964096</v>
      </c>
      <c r="Y3870" s="2" t="str">
        <f t="shared" ref="Y3870:Y3871" ca="1" si="929">IF(R3870=0,"Đã thanh toán",IF(X3870="","",IF(X3870&lt;=0,"Chưa đến hạn thanh toán",IF(X3870&lt;=30,"Nợ quá hạn 30 ngày",IF(X3870&lt;=60,"Nợ quá hạn từ 30 ngày đến 60 ngày",IF(X3870&lt;=90,"Nợ quá hạn từ 60 ngày đến 90 ngày",IF(X3870&lt;=120,"Nợ quá hạn từ 90 ngày đến 120 ngày","Nợ quá hạn hơn 120 ngày có khả năng mất thanh toán")))))))</f>
        <v>Nợ quá hạn từ 60 ngày đến 90 ngày</v>
      </c>
      <c r="Z3870" s="51">
        <f t="shared" si="907"/>
        <v>46092</v>
      </c>
      <c r="AA3870" s="51" t="str">
        <f t="shared" si="908"/>
        <v/>
      </c>
      <c r="AD3870" s="2" t="str">
        <f>VLOOKUP($A3870,MA_KH!$A:$Q,MA_KH!O$1,0)</f>
        <v>SATRA TRUNG TÂM</v>
      </c>
      <c r="AE3870" s="2" t="str">
        <f>VLOOKUP($A3870,MA_KH!$A:$Q,MA_KH!P$1,0)</f>
        <v>TRUNG TÂM ĐIỀU HÀNH SATRAFOODS</v>
      </c>
    </row>
    <row r="3871" spans="1:31" ht="25.5" hidden="1" customHeight="1" x14ac:dyDescent="0.2">
      <c r="A3871" s="39" t="s">
        <v>22306</v>
      </c>
      <c r="B3871" s="39" t="s">
        <v>32</v>
      </c>
      <c r="C3871" s="40">
        <v>46092</v>
      </c>
      <c r="D3871" s="39" t="s">
        <v>24769</v>
      </c>
      <c r="E3871" s="40">
        <v>46092</v>
      </c>
      <c r="F3871" s="39">
        <v>17362</v>
      </c>
      <c r="G3871" s="39" t="s">
        <v>24770</v>
      </c>
      <c r="H3871" s="41">
        <v>367155</v>
      </c>
      <c r="I3871" s="67">
        <v>0</v>
      </c>
      <c r="J3871" s="41">
        <v>29372</v>
      </c>
      <c r="K3871" s="41">
        <v>396527</v>
      </c>
      <c r="L3871" s="7" t="s">
        <v>22849</v>
      </c>
      <c r="O3871" s="35">
        <f>IF(Table1[[#This Row],[Phân loại]]="Tồn đầu kỳ",Table1[[#This Row],[Tổng giá trị]],0)</f>
        <v>0</v>
      </c>
      <c r="P3871" s="7">
        <f>IF(Table1[[#This Row],[Số còn phải thu ĐK]]&lt;&gt;0,0,IF(Table1[[#This Row],[Phân loại]]="Bán hàng",Table1[[#This Row],[Tổng giá trị]],-Table1[[#This Row],[Tổng giá trị]]))</f>
        <v>396527</v>
      </c>
      <c r="Q3871" s="35">
        <f t="shared" si="927"/>
        <v>0</v>
      </c>
      <c r="R3871" s="7">
        <f>Table1[[#This Row],[Số còn phải thu ĐK]]+Table1[[#This Row],[Giá Trị HD sau CK]]-Table1[[#This Row],[Số tiền đã thu]]</f>
        <v>396527</v>
      </c>
      <c r="S3871" s="6">
        <f>IF(Table1[[#This Row],[Ngày hóa đơn]]&lt;&gt;"",Table1[[#This Row],[Ngày hóa đơn]],IF(Table1[[#This Row],[Ngày hạch toán]]&lt;&gt;"",Table1[[#This Row],[Ngày hạch toán]],""))</f>
        <v>46092</v>
      </c>
      <c r="T3871" s="7"/>
      <c r="U3871" s="6">
        <f>IF(Table1[[#This Row],[Ngày tính CN]]="","",S3871+T3871)</f>
        <v>46092</v>
      </c>
      <c r="V3871" s="35">
        <f ca="1">IF(Table1[[#This Row],[Hạn thanh toán]]="","",IF((U3871-NOW())&lt;0,0,(U3871-NOW())))</f>
        <v>0</v>
      </c>
      <c r="W3871" s="35"/>
      <c r="X3871" s="35">
        <f t="shared" ca="1" si="928"/>
        <v>78.490319212964096</v>
      </c>
      <c r="Y3871" s="2" t="str">
        <f t="shared" ca="1" si="929"/>
        <v>Nợ quá hạn từ 60 ngày đến 90 ngày</v>
      </c>
      <c r="Z3871" s="51">
        <f t="shared" si="907"/>
        <v>46092</v>
      </c>
      <c r="AA3871" s="51" t="str">
        <f t="shared" si="908"/>
        <v/>
      </c>
      <c r="AD3871" s="2" t="str">
        <f>VLOOKUP($A3871,MA_KH!$A:$Q,MA_KH!O$1,0)</f>
        <v>SATRA TRUNG TÂM</v>
      </c>
      <c r="AE3871" s="2" t="str">
        <f>VLOOKUP($A3871,MA_KH!$A:$Q,MA_KH!P$1,0)</f>
        <v>TRUNG TÂM ĐIỀU HÀNH SATRAFOODS</v>
      </c>
    </row>
    <row r="3872" spans="1:31" ht="25.5" hidden="1" customHeight="1" x14ac:dyDescent="0.2">
      <c r="A3872" s="39" t="s">
        <v>22306</v>
      </c>
      <c r="B3872" s="39" t="s">
        <v>32</v>
      </c>
      <c r="C3872" s="40">
        <v>46092</v>
      </c>
      <c r="D3872" s="39" t="s">
        <v>24771</v>
      </c>
      <c r="E3872" s="40">
        <v>46092</v>
      </c>
      <c r="F3872" s="39">
        <v>17367</v>
      </c>
      <c r="G3872" s="39" t="s">
        <v>24772</v>
      </c>
      <c r="H3872" s="41">
        <v>599590</v>
      </c>
      <c r="I3872" s="67">
        <v>0</v>
      </c>
      <c r="J3872" s="41">
        <v>47967</v>
      </c>
      <c r="K3872" s="41">
        <v>647557</v>
      </c>
      <c r="L3872" s="7" t="s">
        <v>22849</v>
      </c>
      <c r="O3872" s="35">
        <f>IF(Table1[[#This Row],[Phân loại]]="Tồn đầu kỳ",Table1[[#This Row],[Tổng giá trị]],0)</f>
        <v>0</v>
      </c>
      <c r="P3872" s="7">
        <f>IF(Table1[[#This Row],[Số còn phải thu ĐK]]&lt;&gt;0,0,IF(Table1[[#This Row],[Phân loại]]="Bán hàng",Table1[[#This Row],[Tổng giá trị]],-Table1[[#This Row],[Tổng giá trị]]))</f>
        <v>647557</v>
      </c>
      <c r="Q3872" s="35">
        <f>IF(M3872&lt;&gt;"",IF(O3872&lt;&gt;0,O3872,P3872),0)</f>
        <v>0</v>
      </c>
      <c r="R3872" s="7">
        <f>Table1[[#This Row],[Số còn phải thu ĐK]]+Table1[[#This Row],[Giá Trị HD sau CK]]-Table1[[#This Row],[Số tiền đã thu]]</f>
        <v>647557</v>
      </c>
      <c r="S3872" s="6">
        <f>IF(Table1[[#This Row],[Ngày hóa đơn]]&lt;&gt;"",Table1[[#This Row],[Ngày hóa đơn]],IF(Table1[[#This Row],[Ngày hạch toán]]&lt;&gt;"",Table1[[#This Row],[Ngày hạch toán]],""))</f>
        <v>46092</v>
      </c>
      <c r="T3872" s="7"/>
      <c r="U3872" s="6">
        <f>IF(Table1[[#This Row],[Ngày tính CN]]="","",S3872+T3872)</f>
        <v>46092</v>
      </c>
      <c r="V3872" s="35">
        <f ca="1">IF(Table1[[#This Row],[Hạn thanh toán]]="","",IF((U3872-NOW())&lt;0,0,(U3872-NOW())))</f>
        <v>0</v>
      </c>
      <c r="W3872" s="35"/>
      <c r="X3872" s="35">
        <f ca="1">IF(OR(U3872="",R3872=0),"",IF((U3872-NOW())&lt;0,-(U3872-NOW()),0))</f>
        <v>78.490319212964096</v>
      </c>
      <c r="Y3872" s="2" t="str">
        <f ca="1">IF(R3872=0,"Đã thanh toán",IF(X3872="","",IF(X3872&lt;=0,"Chưa đến hạn thanh toán",IF(X3872&lt;=30,"Nợ quá hạn 30 ngày",IF(X3872&lt;=60,"Nợ quá hạn từ 30 ngày đến 60 ngày",IF(X3872&lt;=90,"Nợ quá hạn từ 60 ngày đến 90 ngày",IF(X3872&lt;=120,"Nợ quá hạn từ 90 ngày đến 120 ngày","Nợ quá hạn hơn 120 ngày có khả năng mất thanh toán")))))))</f>
        <v>Nợ quá hạn từ 60 ngày đến 90 ngày</v>
      </c>
      <c r="Z3872" s="51">
        <f t="shared" si="907"/>
        <v>46092</v>
      </c>
      <c r="AA3872" s="51" t="str">
        <f t="shared" si="908"/>
        <v/>
      </c>
      <c r="AD3872" s="2" t="str">
        <f>VLOOKUP($A3872,MA_KH!$A:$Q,MA_KH!O$1,0)</f>
        <v>SATRA TRUNG TÂM</v>
      </c>
      <c r="AE3872" s="2" t="str">
        <f>VLOOKUP($A3872,MA_KH!$A:$Q,MA_KH!P$1,0)</f>
        <v>TRUNG TÂM ĐIỀU HÀNH SATRAFOODS</v>
      </c>
    </row>
    <row r="3873" spans="1:31" ht="25.5" hidden="1" customHeight="1" x14ac:dyDescent="0.2">
      <c r="A3873" s="39" t="s">
        <v>22325</v>
      </c>
      <c r="B3873" s="39" t="s">
        <v>38</v>
      </c>
      <c r="C3873" s="40">
        <v>46092</v>
      </c>
      <c r="D3873" s="39" t="s">
        <v>24773</v>
      </c>
      <c r="E3873" s="40">
        <v>46092</v>
      </c>
      <c r="F3873" s="39">
        <v>1092</v>
      </c>
      <c r="G3873" s="39" t="s">
        <v>24774</v>
      </c>
      <c r="H3873" s="41">
        <v>675571</v>
      </c>
      <c r="I3873" s="67">
        <v>0</v>
      </c>
      <c r="J3873" s="41">
        <v>54046</v>
      </c>
      <c r="K3873" s="41">
        <v>729617</v>
      </c>
      <c r="L3873" s="68" t="s">
        <v>41</v>
      </c>
      <c r="O3873" s="35">
        <f>IF(Table1[[#This Row],[Phân loại]]="Tồn đầu kỳ",Table1[[#This Row],[Tổng giá trị]],0)</f>
        <v>0</v>
      </c>
      <c r="P3873" s="7">
        <f>IF(Table1[[#This Row],[Số còn phải thu ĐK]]&lt;&gt;0,0,IF(Table1[[#This Row],[Phân loại]]="Bán hàng",Table1[[#This Row],[Tổng giá trị]],-Table1[[#This Row],[Tổng giá trị]]))</f>
        <v>-729617</v>
      </c>
      <c r="Q3873" s="35">
        <f>IF(M3873&lt;&gt;"",IF(O3873&lt;&gt;0,O3873,P3873),0)</f>
        <v>0</v>
      </c>
      <c r="R3873" s="7">
        <f>Table1[[#This Row],[Số còn phải thu ĐK]]+Table1[[#This Row],[Giá Trị HD sau CK]]-Table1[[#This Row],[Số tiền đã thu]]</f>
        <v>-729617</v>
      </c>
      <c r="S3873" s="6">
        <f>IF(Table1[[#This Row],[Ngày hóa đơn]]&lt;&gt;"",Table1[[#This Row],[Ngày hóa đơn]],IF(Table1[[#This Row],[Ngày hạch toán]]&lt;&gt;"",Table1[[#This Row],[Ngày hạch toán]],""))</f>
        <v>46092</v>
      </c>
      <c r="T3873" s="7"/>
      <c r="U3873" s="6">
        <f>IF(Table1[[#This Row],[Ngày tính CN]]="","",S3873+T3873)</f>
        <v>46092</v>
      </c>
      <c r="V3873" s="35">
        <f ca="1">IF(Table1[[#This Row],[Hạn thanh toán]]="","",IF((U3873-NOW())&lt;0,0,(U3873-NOW())))</f>
        <v>0</v>
      </c>
      <c r="W3873" s="35"/>
      <c r="X3873" s="35">
        <f ca="1">IF(OR(U3873="",R3873=0),"",IF((U3873-NOW())&lt;0,-(U3873-NOW()),0))</f>
        <v>78.490319212964096</v>
      </c>
      <c r="Y3873" s="2" t="str">
        <f ca="1">IF(R3873=0,"Đã thanh toán",IF(X3873="","",IF(X3873&lt;=0,"Chưa đến hạn thanh toán",IF(X3873&lt;=30,"Nợ quá hạn 30 ngày",IF(X3873&lt;=60,"Nợ quá hạn từ 30 ngày đến 60 ngày",IF(X3873&lt;=90,"Nợ quá hạn từ 60 ngày đến 90 ngày",IF(X3873&lt;=120,"Nợ quá hạn từ 90 ngày đến 120 ngày","Nợ quá hạn hơn 120 ngày có khả năng mất thanh toán")))))))</f>
        <v>Nợ quá hạn từ 60 ngày đến 90 ngày</v>
      </c>
      <c r="Z3873" s="51">
        <f t="shared" si="907"/>
        <v>46092</v>
      </c>
      <c r="AA3873" s="51" t="str">
        <f t="shared" si="908"/>
        <v/>
      </c>
      <c r="AD3873" s="2" t="str">
        <f>VLOOKUP($A3873,MA_KH!$A:$Q,MA_KH!O$1,0)</f>
        <v>SATRA VÕ VĂN KIỆT</v>
      </c>
      <c r="AE3873" s="2" t="str">
        <f>VLOOKUP($A3873,MA_KH!$A:$Q,MA_KH!P$1,0)</f>
        <v>CHI NHÁNH TỔNG CÔNG TY THƯƠNG MẠI SÀI GÒN- TNHH MTV- TRUNG TÂM THƯƠNG MẠI SATRA VÕ VĂN KIỆT</v>
      </c>
    </row>
    <row r="3874" spans="1:31" ht="25.5" hidden="1" customHeight="1" x14ac:dyDescent="0.2">
      <c r="A3874" s="30" t="s">
        <v>22306</v>
      </c>
      <c r="B3874" s="30" t="s">
        <v>32</v>
      </c>
      <c r="C3874" s="37">
        <v>46093</v>
      </c>
      <c r="D3874" s="30" t="s">
        <v>24775</v>
      </c>
      <c r="E3874" s="37">
        <v>46093</v>
      </c>
      <c r="F3874" s="30">
        <v>18435</v>
      </c>
      <c r="G3874" s="30" t="s">
        <v>24776</v>
      </c>
      <c r="H3874" s="38">
        <v>846623</v>
      </c>
      <c r="I3874" s="67">
        <v>0</v>
      </c>
      <c r="J3874" s="38">
        <v>67730</v>
      </c>
      <c r="K3874" s="38">
        <v>914353</v>
      </c>
      <c r="L3874" s="7" t="s">
        <v>22849</v>
      </c>
      <c r="O3874" s="35">
        <f>IF(Table1[[#This Row],[Phân loại]]="Tồn đầu kỳ",Table1[[#This Row],[Tổng giá trị]],0)</f>
        <v>0</v>
      </c>
      <c r="P3874" s="7">
        <f>IF(Table1[[#This Row],[Số còn phải thu ĐK]]&lt;&gt;0,0,IF(Table1[[#This Row],[Phân loại]]="Bán hàng",Table1[[#This Row],[Tổng giá trị]],-Table1[[#This Row],[Tổng giá trị]]))</f>
        <v>914353</v>
      </c>
      <c r="Q3874" s="35">
        <f t="shared" ref="Q3874:Q3876" si="930">IF(M3874&lt;&gt;"",IF(O3874&lt;&gt;0,O3874,P3874),0)</f>
        <v>0</v>
      </c>
      <c r="R3874" s="7">
        <f>Table1[[#This Row],[Số còn phải thu ĐK]]+Table1[[#This Row],[Giá Trị HD sau CK]]-Table1[[#This Row],[Số tiền đã thu]]</f>
        <v>914353</v>
      </c>
      <c r="S3874" s="6">
        <f>IF(Table1[[#This Row],[Ngày hóa đơn]]&lt;&gt;"",Table1[[#This Row],[Ngày hóa đơn]],IF(Table1[[#This Row],[Ngày hạch toán]]&lt;&gt;"",Table1[[#This Row],[Ngày hạch toán]],""))</f>
        <v>46093</v>
      </c>
      <c r="T3874" s="7"/>
      <c r="U3874" s="6">
        <f>IF(Table1[[#This Row],[Ngày tính CN]]="","",S3874+T3874)</f>
        <v>46093</v>
      </c>
      <c r="V3874" s="35">
        <f ca="1">IF(Table1[[#This Row],[Hạn thanh toán]]="","",IF((U3874-NOW())&lt;0,0,(U3874-NOW())))</f>
        <v>0</v>
      </c>
      <c r="W3874" s="35"/>
      <c r="X3874" s="35">
        <f t="shared" ref="X3874:X3876" ca="1" si="931">IF(OR(U3874="",R3874=0),"",IF((U3874-NOW())&lt;0,-(U3874-NOW()),0))</f>
        <v>77.490319212964096</v>
      </c>
      <c r="Y3874" s="2" t="str">
        <f t="shared" ref="Y3874:Y3876" ca="1" si="932">IF(R3874=0,"Đã thanh toán",IF(X3874="","",IF(X3874&lt;=0,"Chưa đến hạn thanh toán",IF(X3874&lt;=30,"Nợ quá hạn 30 ngày",IF(X3874&lt;=60,"Nợ quá hạn từ 30 ngày đến 60 ngày",IF(X3874&lt;=90,"Nợ quá hạn từ 60 ngày đến 90 ngày",IF(X3874&lt;=120,"Nợ quá hạn từ 90 ngày đến 120 ngày","Nợ quá hạn hơn 120 ngày có khả năng mất thanh toán")))))))</f>
        <v>Nợ quá hạn từ 60 ngày đến 90 ngày</v>
      </c>
      <c r="Z3874" s="51">
        <f t="shared" si="907"/>
        <v>46093</v>
      </c>
      <c r="AA3874" s="51" t="str">
        <f t="shared" si="908"/>
        <v/>
      </c>
      <c r="AD3874" s="2" t="str">
        <f>VLOOKUP($A3874,MA_KH!$A:$Q,MA_KH!O$1,0)</f>
        <v>SATRA TRUNG TÂM</v>
      </c>
      <c r="AE3874" s="2" t="str">
        <f>VLOOKUP($A3874,MA_KH!$A:$Q,MA_KH!P$1,0)</f>
        <v>TRUNG TÂM ĐIỀU HÀNH SATRAFOODS</v>
      </c>
    </row>
    <row r="3875" spans="1:31" ht="25.5" hidden="1" customHeight="1" x14ac:dyDescent="0.2">
      <c r="A3875" s="30" t="s">
        <v>22306</v>
      </c>
      <c r="B3875" s="30" t="s">
        <v>32</v>
      </c>
      <c r="C3875" s="37">
        <v>46093</v>
      </c>
      <c r="D3875" s="30" t="s">
        <v>24777</v>
      </c>
      <c r="E3875" s="37">
        <v>46093</v>
      </c>
      <c r="F3875" s="30">
        <v>18437</v>
      </c>
      <c r="G3875" s="30" t="s">
        <v>24778</v>
      </c>
      <c r="H3875" s="38">
        <v>801050</v>
      </c>
      <c r="I3875" s="67">
        <v>0</v>
      </c>
      <c r="J3875" s="38">
        <v>64084</v>
      </c>
      <c r="K3875" s="38">
        <v>865134</v>
      </c>
      <c r="L3875" s="7" t="s">
        <v>22849</v>
      </c>
      <c r="O3875" s="35">
        <f>IF(Table1[[#This Row],[Phân loại]]="Tồn đầu kỳ",Table1[[#This Row],[Tổng giá trị]],0)</f>
        <v>0</v>
      </c>
      <c r="P3875" s="7">
        <f>IF(Table1[[#This Row],[Số còn phải thu ĐK]]&lt;&gt;0,0,IF(Table1[[#This Row],[Phân loại]]="Bán hàng",Table1[[#This Row],[Tổng giá trị]],-Table1[[#This Row],[Tổng giá trị]]))</f>
        <v>865134</v>
      </c>
      <c r="Q3875" s="35">
        <f t="shared" si="930"/>
        <v>0</v>
      </c>
      <c r="R3875" s="7">
        <f>Table1[[#This Row],[Số còn phải thu ĐK]]+Table1[[#This Row],[Giá Trị HD sau CK]]-Table1[[#This Row],[Số tiền đã thu]]</f>
        <v>865134</v>
      </c>
      <c r="S3875" s="6">
        <f>IF(Table1[[#This Row],[Ngày hóa đơn]]&lt;&gt;"",Table1[[#This Row],[Ngày hóa đơn]],IF(Table1[[#This Row],[Ngày hạch toán]]&lt;&gt;"",Table1[[#This Row],[Ngày hạch toán]],""))</f>
        <v>46093</v>
      </c>
      <c r="T3875" s="7"/>
      <c r="U3875" s="6">
        <f>IF(Table1[[#This Row],[Ngày tính CN]]="","",S3875+T3875)</f>
        <v>46093</v>
      </c>
      <c r="V3875" s="35">
        <f ca="1">IF(Table1[[#This Row],[Hạn thanh toán]]="","",IF((U3875-NOW())&lt;0,0,(U3875-NOW())))</f>
        <v>0</v>
      </c>
      <c r="W3875" s="35"/>
      <c r="X3875" s="35">
        <f t="shared" ca="1" si="931"/>
        <v>77.490319212964096</v>
      </c>
      <c r="Y3875" s="2" t="str">
        <f t="shared" ca="1" si="932"/>
        <v>Nợ quá hạn từ 60 ngày đến 90 ngày</v>
      </c>
      <c r="Z3875" s="51">
        <f t="shared" si="907"/>
        <v>46093</v>
      </c>
      <c r="AA3875" s="51" t="str">
        <f t="shared" si="908"/>
        <v/>
      </c>
      <c r="AD3875" s="2" t="str">
        <f>VLOOKUP($A3875,MA_KH!$A:$Q,MA_KH!O$1,0)</f>
        <v>SATRA TRUNG TÂM</v>
      </c>
      <c r="AE3875" s="2" t="str">
        <f>VLOOKUP($A3875,MA_KH!$A:$Q,MA_KH!P$1,0)</f>
        <v>TRUNG TÂM ĐIỀU HÀNH SATRAFOODS</v>
      </c>
    </row>
    <row r="3876" spans="1:31" ht="25.5" hidden="1" customHeight="1" x14ac:dyDescent="0.2">
      <c r="A3876" s="39" t="s">
        <v>22306</v>
      </c>
      <c r="B3876" s="39" t="s">
        <v>32</v>
      </c>
      <c r="C3876" s="40">
        <v>46093</v>
      </c>
      <c r="D3876" s="39" t="s">
        <v>24779</v>
      </c>
      <c r="E3876" s="40">
        <v>46093</v>
      </c>
      <c r="F3876" s="39">
        <v>18438</v>
      </c>
      <c r="G3876" s="39" t="s">
        <v>24780</v>
      </c>
      <c r="H3876" s="41">
        <v>440586</v>
      </c>
      <c r="I3876" s="67">
        <v>0</v>
      </c>
      <c r="J3876" s="41">
        <v>35247</v>
      </c>
      <c r="K3876" s="41">
        <v>475833</v>
      </c>
      <c r="L3876" s="7" t="s">
        <v>22849</v>
      </c>
      <c r="O3876" s="35">
        <f>IF(Table1[[#This Row],[Phân loại]]="Tồn đầu kỳ",Table1[[#This Row],[Tổng giá trị]],0)</f>
        <v>0</v>
      </c>
      <c r="P3876" s="7">
        <f>IF(Table1[[#This Row],[Số còn phải thu ĐK]]&lt;&gt;0,0,IF(Table1[[#This Row],[Phân loại]]="Bán hàng",Table1[[#This Row],[Tổng giá trị]],-Table1[[#This Row],[Tổng giá trị]]))</f>
        <v>475833</v>
      </c>
      <c r="Q3876" s="35">
        <f t="shared" si="930"/>
        <v>0</v>
      </c>
      <c r="R3876" s="7">
        <f>Table1[[#This Row],[Số còn phải thu ĐK]]+Table1[[#This Row],[Giá Trị HD sau CK]]-Table1[[#This Row],[Số tiền đã thu]]</f>
        <v>475833</v>
      </c>
      <c r="S3876" s="6">
        <f>IF(Table1[[#This Row],[Ngày hóa đơn]]&lt;&gt;"",Table1[[#This Row],[Ngày hóa đơn]],IF(Table1[[#This Row],[Ngày hạch toán]]&lt;&gt;"",Table1[[#This Row],[Ngày hạch toán]],""))</f>
        <v>46093</v>
      </c>
      <c r="T3876" s="7"/>
      <c r="U3876" s="6">
        <f>IF(Table1[[#This Row],[Ngày tính CN]]="","",S3876+T3876)</f>
        <v>46093</v>
      </c>
      <c r="V3876" s="35">
        <f ca="1">IF(Table1[[#This Row],[Hạn thanh toán]]="","",IF((U3876-NOW())&lt;0,0,(U3876-NOW())))</f>
        <v>0</v>
      </c>
      <c r="W3876" s="35"/>
      <c r="X3876" s="35">
        <f t="shared" ca="1" si="931"/>
        <v>77.490319212964096</v>
      </c>
      <c r="Y3876" s="2" t="str">
        <f t="shared" ca="1" si="932"/>
        <v>Nợ quá hạn từ 60 ngày đến 90 ngày</v>
      </c>
      <c r="Z3876" s="51">
        <f t="shared" si="907"/>
        <v>46093</v>
      </c>
      <c r="AA3876" s="51" t="str">
        <f t="shared" si="908"/>
        <v/>
      </c>
      <c r="AD3876" s="2" t="str">
        <f>VLOOKUP($A3876,MA_KH!$A:$Q,MA_KH!O$1,0)</f>
        <v>SATRA TRUNG TÂM</v>
      </c>
      <c r="AE3876" s="2" t="str">
        <f>VLOOKUP($A3876,MA_KH!$A:$Q,MA_KH!P$1,0)</f>
        <v>TRUNG TÂM ĐIỀU HÀNH SATRAFOODS</v>
      </c>
    </row>
    <row r="3877" spans="1:31" ht="25.5" hidden="1" customHeight="1" x14ac:dyDescent="0.2">
      <c r="A3877" s="39" t="s">
        <v>22306</v>
      </c>
      <c r="B3877" s="39" t="s">
        <v>32</v>
      </c>
      <c r="C3877" s="40">
        <v>46093</v>
      </c>
      <c r="D3877" s="39" t="s">
        <v>24781</v>
      </c>
      <c r="E3877" s="40">
        <v>46105</v>
      </c>
      <c r="F3877" s="39">
        <v>1719</v>
      </c>
      <c r="G3877" s="39" t="s">
        <v>24782</v>
      </c>
      <c r="H3877" s="41">
        <v>228558</v>
      </c>
      <c r="I3877" s="67">
        <v>0</v>
      </c>
      <c r="J3877" s="41">
        <v>18285</v>
      </c>
      <c r="K3877" s="41">
        <v>246843</v>
      </c>
      <c r="L3877" s="68" t="s">
        <v>41</v>
      </c>
      <c r="O3877" s="35">
        <f>IF(Table1[[#This Row],[Phân loại]]="Tồn đầu kỳ",Table1[[#This Row],[Tổng giá trị]],0)</f>
        <v>0</v>
      </c>
      <c r="P3877" s="7">
        <f>IF(Table1[[#This Row],[Số còn phải thu ĐK]]&lt;&gt;0,0,IF(Table1[[#This Row],[Phân loại]]="Bán hàng",Table1[[#This Row],[Tổng giá trị]],-Table1[[#This Row],[Tổng giá trị]]))</f>
        <v>-246843</v>
      </c>
      <c r="Q3877" s="35">
        <f t="shared" ref="Q3877:Q3880" si="933">IF(M3877&lt;&gt;"",IF(O3877&lt;&gt;0,O3877,P3877),0)</f>
        <v>0</v>
      </c>
      <c r="R3877" s="7">
        <f>Table1[[#This Row],[Số còn phải thu ĐK]]+Table1[[#This Row],[Giá Trị HD sau CK]]-Table1[[#This Row],[Số tiền đã thu]]</f>
        <v>-246843</v>
      </c>
      <c r="S3877" s="6">
        <f>IF(Table1[[#This Row],[Ngày hóa đơn]]&lt;&gt;"",Table1[[#This Row],[Ngày hóa đơn]],IF(Table1[[#This Row],[Ngày hạch toán]]&lt;&gt;"",Table1[[#This Row],[Ngày hạch toán]],""))</f>
        <v>46105</v>
      </c>
      <c r="T3877" s="7"/>
      <c r="U3877" s="6">
        <f>IF(Table1[[#This Row],[Ngày tính CN]]="","",S3877+T3877)</f>
        <v>46105</v>
      </c>
      <c r="V3877" s="35">
        <f ca="1">IF(Table1[[#This Row],[Hạn thanh toán]]="","",IF((U3877-NOW())&lt;0,0,(U3877-NOW())))</f>
        <v>0</v>
      </c>
      <c r="W3877" s="35"/>
      <c r="X3877" s="35">
        <f t="shared" ref="X3877:X3880" ca="1" si="934">IF(OR(U3877="",R3877=0),"",IF((U3877-NOW())&lt;0,-(U3877-NOW()),0))</f>
        <v>65.490319212964096</v>
      </c>
      <c r="Y3877" s="2" t="str">
        <f t="shared" ref="Y3877:Y3880" ca="1" si="935">IF(R3877=0,"Đã thanh toán",IF(X3877="","",IF(X3877&lt;=0,"Chưa đến hạn thanh toán",IF(X3877&lt;=30,"Nợ quá hạn 30 ngày",IF(X3877&lt;=60,"Nợ quá hạn từ 30 ngày đến 60 ngày",IF(X3877&lt;=90,"Nợ quá hạn từ 60 ngày đến 90 ngày",IF(X3877&lt;=120,"Nợ quá hạn từ 90 ngày đến 120 ngày","Nợ quá hạn hơn 120 ngày có khả năng mất thanh toán")))))))</f>
        <v>Nợ quá hạn từ 60 ngày đến 90 ngày</v>
      </c>
      <c r="Z3877" s="51">
        <f t="shared" si="907"/>
        <v>46105</v>
      </c>
      <c r="AA3877" s="51" t="str">
        <f t="shared" si="908"/>
        <v/>
      </c>
      <c r="AD3877" s="2" t="str">
        <f>VLOOKUP($A3877,MA_KH!$A:$Q,MA_KH!O$1,0)</f>
        <v>SATRA TRUNG TÂM</v>
      </c>
      <c r="AE3877" s="2" t="str">
        <f>VLOOKUP($A3877,MA_KH!$A:$Q,MA_KH!P$1,0)</f>
        <v>TRUNG TÂM ĐIỀU HÀNH SATRAFOODS</v>
      </c>
    </row>
    <row r="3878" spans="1:31" ht="25.5" hidden="1" customHeight="1" x14ac:dyDescent="0.2">
      <c r="A3878" s="39" t="s">
        <v>22265</v>
      </c>
      <c r="B3878" s="39" t="s">
        <v>40</v>
      </c>
      <c r="C3878" s="40">
        <v>46094</v>
      </c>
      <c r="D3878" s="39" t="s">
        <v>24783</v>
      </c>
      <c r="E3878" s="40">
        <v>46094</v>
      </c>
      <c r="F3878" s="39">
        <v>18505</v>
      </c>
      <c r="G3878" s="39" t="s">
        <v>24784</v>
      </c>
      <c r="H3878" s="41">
        <v>1049291</v>
      </c>
      <c r="I3878" s="67">
        <v>0</v>
      </c>
      <c r="J3878" s="41">
        <v>83943</v>
      </c>
      <c r="K3878" s="41">
        <v>1133234</v>
      </c>
      <c r="L3878" s="7" t="s">
        <v>22849</v>
      </c>
      <c r="O3878" s="35">
        <f>IF(Table1[[#This Row],[Phân loại]]="Tồn đầu kỳ",Table1[[#This Row],[Tổng giá trị]],0)</f>
        <v>0</v>
      </c>
      <c r="P3878" s="7">
        <f>IF(Table1[[#This Row],[Số còn phải thu ĐK]]&lt;&gt;0,0,IF(Table1[[#This Row],[Phân loại]]="Bán hàng",Table1[[#This Row],[Tổng giá trị]],-Table1[[#This Row],[Tổng giá trị]]))</f>
        <v>1133234</v>
      </c>
      <c r="Q3878" s="35">
        <f t="shared" si="933"/>
        <v>0</v>
      </c>
      <c r="R3878" s="7">
        <f>Table1[[#This Row],[Số còn phải thu ĐK]]+Table1[[#This Row],[Giá Trị HD sau CK]]-Table1[[#This Row],[Số tiền đã thu]]</f>
        <v>1133234</v>
      </c>
      <c r="S3878" s="6">
        <f>IF(Table1[[#This Row],[Ngày hóa đơn]]&lt;&gt;"",Table1[[#This Row],[Ngày hóa đơn]],IF(Table1[[#This Row],[Ngày hạch toán]]&lt;&gt;"",Table1[[#This Row],[Ngày hạch toán]],""))</f>
        <v>46094</v>
      </c>
      <c r="T3878" s="7"/>
      <c r="U3878" s="6">
        <f>IF(Table1[[#This Row],[Ngày tính CN]]="","",S3878+T3878)</f>
        <v>46094</v>
      </c>
      <c r="V3878" s="35">
        <f ca="1">IF(Table1[[#This Row],[Hạn thanh toán]]="","",IF((U3878-NOW())&lt;0,0,(U3878-NOW())))</f>
        <v>0</v>
      </c>
      <c r="W3878" s="35"/>
      <c r="X3878" s="35">
        <f t="shared" ca="1" si="934"/>
        <v>76.490319212964096</v>
      </c>
      <c r="Y3878" s="2" t="str">
        <f t="shared" ca="1" si="935"/>
        <v>Nợ quá hạn từ 60 ngày đến 90 ngày</v>
      </c>
      <c r="Z3878" s="51">
        <f t="shared" si="907"/>
        <v>46094</v>
      </c>
      <c r="AA3878" s="51" t="str">
        <f t="shared" si="908"/>
        <v/>
      </c>
      <c r="AD3878" s="2" t="str">
        <f>VLOOKUP($A3878,MA_KH!$A:$Q,MA_KH!O$1,0)</f>
        <v>SATRA - STSG</v>
      </c>
      <c r="AE3878" s="2" t="str">
        <f>VLOOKUP($A3878,MA_KH!$A:$Q,MA_KH!P$1,0)</f>
        <v>CN TCT TM SÀI GÒN – TNHH MTV – SIÊU THỊ SÀI GÒN</v>
      </c>
    </row>
    <row r="3879" spans="1:31" ht="25.5" hidden="1" customHeight="1" x14ac:dyDescent="0.2">
      <c r="A3879" s="39" t="s">
        <v>22306</v>
      </c>
      <c r="B3879" s="39" t="s">
        <v>32</v>
      </c>
      <c r="C3879" s="40">
        <v>46095</v>
      </c>
      <c r="D3879" s="39" t="s">
        <v>24785</v>
      </c>
      <c r="E3879" s="40">
        <v>46105</v>
      </c>
      <c r="F3879" s="39">
        <v>1719</v>
      </c>
      <c r="G3879" s="39" t="s">
        <v>24786</v>
      </c>
      <c r="H3879" s="41">
        <v>427374</v>
      </c>
      <c r="I3879" s="67">
        <v>0</v>
      </c>
      <c r="J3879" s="41">
        <v>34190</v>
      </c>
      <c r="K3879" s="41">
        <v>461564</v>
      </c>
      <c r="L3879" s="68" t="s">
        <v>41</v>
      </c>
      <c r="O3879" s="35">
        <f>IF(Table1[[#This Row],[Phân loại]]="Tồn đầu kỳ",Table1[[#This Row],[Tổng giá trị]],0)</f>
        <v>0</v>
      </c>
      <c r="P3879" s="7">
        <f>IF(Table1[[#This Row],[Số còn phải thu ĐK]]&lt;&gt;0,0,IF(Table1[[#This Row],[Phân loại]]="Bán hàng",Table1[[#This Row],[Tổng giá trị]],-Table1[[#This Row],[Tổng giá trị]]))</f>
        <v>-461564</v>
      </c>
      <c r="Q3879" s="35">
        <f t="shared" si="933"/>
        <v>0</v>
      </c>
      <c r="R3879" s="7">
        <f>Table1[[#This Row],[Số còn phải thu ĐK]]+Table1[[#This Row],[Giá Trị HD sau CK]]-Table1[[#This Row],[Số tiền đã thu]]</f>
        <v>-461564</v>
      </c>
      <c r="S3879" s="6">
        <f>IF(Table1[[#This Row],[Ngày hóa đơn]]&lt;&gt;"",Table1[[#This Row],[Ngày hóa đơn]],IF(Table1[[#This Row],[Ngày hạch toán]]&lt;&gt;"",Table1[[#This Row],[Ngày hạch toán]],""))</f>
        <v>46105</v>
      </c>
      <c r="T3879" s="7"/>
      <c r="U3879" s="6">
        <f>IF(Table1[[#This Row],[Ngày tính CN]]="","",S3879+T3879)</f>
        <v>46105</v>
      </c>
      <c r="V3879" s="35">
        <f ca="1">IF(Table1[[#This Row],[Hạn thanh toán]]="","",IF((U3879-NOW())&lt;0,0,(U3879-NOW())))</f>
        <v>0</v>
      </c>
      <c r="W3879" s="35"/>
      <c r="X3879" s="35">
        <f t="shared" ca="1" si="934"/>
        <v>65.490319212964096</v>
      </c>
      <c r="Y3879" s="2" t="str">
        <f t="shared" ca="1" si="935"/>
        <v>Nợ quá hạn từ 60 ngày đến 90 ngày</v>
      </c>
      <c r="Z3879" s="51">
        <f t="shared" si="907"/>
        <v>46105</v>
      </c>
      <c r="AA3879" s="51" t="str">
        <f t="shared" si="908"/>
        <v/>
      </c>
      <c r="AD3879" s="2" t="str">
        <f>VLOOKUP($A3879,MA_KH!$A:$Q,MA_KH!O$1,0)</f>
        <v>SATRA TRUNG TÂM</v>
      </c>
      <c r="AE3879" s="2" t="str">
        <f>VLOOKUP($A3879,MA_KH!$A:$Q,MA_KH!P$1,0)</f>
        <v>TRUNG TÂM ĐIỀU HÀNH SATRAFOODS</v>
      </c>
    </row>
    <row r="3880" spans="1:31" ht="25.5" hidden="1" customHeight="1" x14ac:dyDescent="0.2">
      <c r="A3880" s="39" t="s">
        <v>22306</v>
      </c>
      <c r="B3880" s="39" t="s">
        <v>32</v>
      </c>
      <c r="C3880" s="40">
        <v>46098</v>
      </c>
      <c r="D3880" s="39" t="s">
        <v>24787</v>
      </c>
      <c r="E3880" s="40">
        <v>46098</v>
      </c>
      <c r="F3880" s="39">
        <v>19191</v>
      </c>
      <c r="G3880" s="39" t="s">
        <v>24788</v>
      </c>
      <c r="H3880" s="41">
        <v>718561</v>
      </c>
      <c r="I3880" s="67">
        <v>0</v>
      </c>
      <c r="J3880" s="41">
        <v>57485</v>
      </c>
      <c r="K3880" s="41">
        <v>776046</v>
      </c>
      <c r="L3880" s="7" t="s">
        <v>22849</v>
      </c>
      <c r="O3880" s="35">
        <f>IF(Table1[[#This Row],[Phân loại]]="Tồn đầu kỳ",Table1[[#This Row],[Tổng giá trị]],0)</f>
        <v>0</v>
      </c>
      <c r="P3880" s="7">
        <f>IF(Table1[[#This Row],[Số còn phải thu ĐK]]&lt;&gt;0,0,IF(Table1[[#This Row],[Phân loại]]="Bán hàng",Table1[[#This Row],[Tổng giá trị]],-Table1[[#This Row],[Tổng giá trị]]))</f>
        <v>776046</v>
      </c>
      <c r="Q3880" s="35">
        <f t="shared" si="933"/>
        <v>0</v>
      </c>
      <c r="R3880" s="7">
        <f>Table1[[#This Row],[Số còn phải thu ĐK]]+Table1[[#This Row],[Giá Trị HD sau CK]]-Table1[[#This Row],[Số tiền đã thu]]</f>
        <v>776046</v>
      </c>
      <c r="S3880" s="6">
        <f>IF(Table1[[#This Row],[Ngày hóa đơn]]&lt;&gt;"",Table1[[#This Row],[Ngày hóa đơn]],IF(Table1[[#This Row],[Ngày hạch toán]]&lt;&gt;"",Table1[[#This Row],[Ngày hạch toán]],""))</f>
        <v>46098</v>
      </c>
      <c r="T3880" s="7"/>
      <c r="U3880" s="6">
        <f>IF(Table1[[#This Row],[Ngày tính CN]]="","",S3880+T3880)</f>
        <v>46098</v>
      </c>
      <c r="V3880" s="35">
        <f ca="1">IF(Table1[[#This Row],[Hạn thanh toán]]="","",IF((U3880-NOW())&lt;0,0,(U3880-NOW())))</f>
        <v>0</v>
      </c>
      <c r="W3880" s="35"/>
      <c r="X3880" s="35">
        <f t="shared" ca="1" si="934"/>
        <v>72.490319212964096</v>
      </c>
      <c r="Y3880" s="2" t="str">
        <f t="shared" ca="1" si="935"/>
        <v>Nợ quá hạn từ 60 ngày đến 90 ngày</v>
      </c>
      <c r="Z3880" s="51">
        <f t="shared" si="907"/>
        <v>46098</v>
      </c>
      <c r="AA3880" s="51" t="str">
        <f t="shared" si="908"/>
        <v/>
      </c>
      <c r="AD3880" s="2" t="str">
        <f>VLOOKUP($A3880,MA_KH!$A:$Q,MA_KH!O$1,0)</f>
        <v>SATRA TRUNG TÂM</v>
      </c>
      <c r="AE3880" s="2" t="str">
        <f>VLOOKUP($A3880,MA_KH!$A:$Q,MA_KH!P$1,0)</f>
        <v>TRUNG TÂM ĐIỀU HÀNH SATRAFOODS</v>
      </c>
    </row>
    <row r="3881" spans="1:31" ht="25.5" hidden="1" customHeight="1" x14ac:dyDescent="0.2">
      <c r="A3881" s="30" t="s">
        <v>22306</v>
      </c>
      <c r="B3881" s="30" t="s">
        <v>32</v>
      </c>
      <c r="C3881" s="37">
        <v>46098</v>
      </c>
      <c r="D3881" s="30" t="s">
        <v>24789</v>
      </c>
      <c r="E3881" s="37">
        <v>46098</v>
      </c>
      <c r="F3881" s="30">
        <v>19246</v>
      </c>
      <c r="G3881" s="30" t="s">
        <v>24790</v>
      </c>
      <c r="H3881" s="38">
        <v>330612</v>
      </c>
      <c r="I3881" s="67">
        <v>0</v>
      </c>
      <c r="J3881" s="38">
        <v>26449</v>
      </c>
      <c r="K3881" s="38">
        <v>357061</v>
      </c>
      <c r="L3881" s="7" t="s">
        <v>22849</v>
      </c>
      <c r="O3881" s="35">
        <f>IF(Table1[[#This Row],[Phân loại]]="Tồn đầu kỳ",Table1[[#This Row],[Tổng giá trị]],0)</f>
        <v>0</v>
      </c>
      <c r="P3881" s="7">
        <f>IF(Table1[[#This Row],[Số còn phải thu ĐK]]&lt;&gt;0,0,IF(Table1[[#This Row],[Phân loại]]="Bán hàng",Table1[[#This Row],[Tổng giá trị]],-Table1[[#This Row],[Tổng giá trị]]))</f>
        <v>357061</v>
      </c>
      <c r="Q3881" s="35">
        <f t="shared" ref="Q3881:Q3882" si="936">IF(M3881&lt;&gt;"",IF(O3881&lt;&gt;0,O3881,P3881),0)</f>
        <v>0</v>
      </c>
      <c r="R3881" s="7">
        <f>Table1[[#This Row],[Số còn phải thu ĐK]]+Table1[[#This Row],[Giá Trị HD sau CK]]-Table1[[#This Row],[Số tiền đã thu]]</f>
        <v>357061</v>
      </c>
      <c r="S3881" s="6">
        <f>IF(Table1[[#This Row],[Ngày hóa đơn]]&lt;&gt;"",Table1[[#This Row],[Ngày hóa đơn]],IF(Table1[[#This Row],[Ngày hạch toán]]&lt;&gt;"",Table1[[#This Row],[Ngày hạch toán]],""))</f>
        <v>46098</v>
      </c>
      <c r="T3881" s="7"/>
      <c r="U3881" s="6">
        <f>IF(Table1[[#This Row],[Ngày tính CN]]="","",S3881+T3881)</f>
        <v>46098</v>
      </c>
      <c r="V3881" s="35">
        <f ca="1">IF(Table1[[#This Row],[Hạn thanh toán]]="","",IF((U3881-NOW())&lt;0,0,(U3881-NOW())))</f>
        <v>0</v>
      </c>
      <c r="W3881" s="35"/>
      <c r="X3881" s="35">
        <f t="shared" ref="X3881:X3882" ca="1" si="937">IF(OR(U3881="",R3881=0),"",IF((U3881-NOW())&lt;0,-(U3881-NOW()),0))</f>
        <v>72.490319212964096</v>
      </c>
      <c r="Y3881" s="2" t="str">
        <f t="shared" ref="Y3881:Y3882" ca="1" si="938">IF(R3881=0,"Đã thanh toán",IF(X3881="","",IF(X3881&lt;=0,"Chưa đến hạn thanh toán",IF(X3881&lt;=30,"Nợ quá hạn 30 ngày",IF(X3881&lt;=60,"Nợ quá hạn từ 30 ngày đến 60 ngày",IF(X3881&lt;=90,"Nợ quá hạn từ 60 ngày đến 90 ngày",IF(X3881&lt;=120,"Nợ quá hạn từ 90 ngày đến 120 ngày","Nợ quá hạn hơn 120 ngày có khả năng mất thanh toán")))))))</f>
        <v>Nợ quá hạn từ 60 ngày đến 90 ngày</v>
      </c>
      <c r="Z3881" s="51">
        <f t="shared" si="907"/>
        <v>46098</v>
      </c>
      <c r="AA3881" s="51" t="str">
        <f t="shared" si="908"/>
        <v/>
      </c>
      <c r="AD3881" s="2" t="str">
        <f>VLOOKUP($A3881,MA_KH!$A:$Q,MA_KH!O$1,0)</f>
        <v>SATRA TRUNG TÂM</v>
      </c>
      <c r="AE3881" s="2" t="str">
        <f>VLOOKUP($A3881,MA_KH!$A:$Q,MA_KH!P$1,0)</f>
        <v>TRUNG TÂM ĐIỀU HÀNH SATRAFOODS</v>
      </c>
    </row>
    <row r="3882" spans="1:31" ht="25.5" hidden="1" customHeight="1" x14ac:dyDescent="0.2">
      <c r="A3882" s="39" t="s">
        <v>22238</v>
      </c>
      <c r="B3882" s="39" t="s">
        <v>36</v>
      </c>
      <c r="C3882" s="40">
        <v>46098</v>
      </c>
      <c r="D3882" s="39" t="s">
        <v>24791</v>
      </c>
      <c r="E3882" s="40">
        <v>46098</v>
      </c>
      <c r="F3882" s="39">
        <v>19259</v>
      </c>
      <c r="G3882" s="39" t="s">
        <v>24792</v>
      </c>
      <c r="H3882" s="41">
        <v>734310</v>
      </c>
      <c r="I3882" s="67">
        <v>0</v>
      </c>
      <c r="J3882" s="41">
        <v>58745</v>
      </c>
      <c r="K3882" s="41">
        <v>793055</v>
      </c>
      <c r="L3882" s="7" t="s">
        <v>22849</v>
      </c>
      <c r="O3882" s="35">
        <f>IF(Table1[[#This Row],[Phân loại]]="Tồn đầu kỳ",Table1[[#This Row],[Tổng giá trị]],0)</f>
        <v>0</v>
      </c>
      <c r="P3882" s="7">
        <f>IF(Table1[[#This Row],[Số còn phải thu ĐK]]&lt;&gt;0,0,IF(Table1[[#This Row],[Phân loại]]="Bán hàng",Table1[[#This Row],[Tổng giá trị]],-Table1[[#This Row],[Tổng giá trị]]))</f>
        <v>793055</v>
      </c>
      <c r="Q3882" s="35">
        <f t="shared" si="936"/>
        <v>0</v>
      </c>
      <c r="R3882" s="7">
        <f>Table1[[#This Row],[Số còn phải thu ĐK]]+Table1[[#This Row],[Giá Trị HD sau CK]]-Table1[[#This Row],[Số tiền đã thu]]</f>
        <v>793055</v>
      </c>
      <c r="S3882" s="6">
        <f>IF(Table1[[#This Row],[Ngày hóa đơn]]&lt;&gt;"",Table1[[#This Row],[Ngày hóa đơn]],IF(Table1[[#This Row],[Ngày hạch toán]]&lt;&gt;"",Table1[[#This Row],[Ngày hạch toán]],""))</f>
        <v>46098</v>
      </c>
      <c r="T3882" s="7"/>
      <c r="U3882" s="6">
        <f>IF(Table1[[#This Row],[Ngày tính CN]]="","",S3882+T3882)</f>
        <v>46098</v>
      </c>
      <c r="V3882" s="35">
        <f ca="1">IF(Table1[[#This Row],[Hạn thanh toán]]="","",IF((U3882-NOW())&lt;0,0,(U3882-NOW())))</f>
        <v>0</v>
      </c>
      <c r="W3882" s="35"/>
      <c r="X3882" s="35">
        <f t="shared" ca="1" si="937"/>
        <v>72.490319212964096</v>
      </c>
      <c r="Y3882" s="2" t="str">
        <f t="shared" ca="1" si="938"/>
        <v>Nợ quá hạn từ 60 ngày đến 90 ngày</v>
      </c>
      <c r="Z3882" s="51">
        <f t="shared" si="907"/>
        <v>46098</v>
      </c>
      <c r="AA3882" s="51" t="str">
        <f t="shared" si="908"/>
        <v/>
      </c>
      <c r="AD3882" s="2" t="str">
        <f>VLOOKUP($A3882,MA_KH!$A:$Q,MA_KH!O$1,0)</f>
        <v>SATRA PHẠM HÙNG</v>
      </c>
      <c r="AE3882" s="2" t="str">
        <f>VLOOKUP($A3882,MA_KH!$A:$Q,MA_KH!P$1,0)</f>
        <v>TTTM Satra đường Phạm Hùng</v>
      </c>
    </row>
    <row r="3883" spans="1:31" ht="25.5" hidden="1" customHeight="1" x14ac:dyDescent="0.2">
      <c r="A3883" s="30" t="s">
        <v>22209</v>
      </c>
      <c r="B3883" s="30" t="s">
        <v>34</v>
      </c>
      <c r="C3883" s="37">
        <v>46099</v>
      </c>
      <c r="D3883" s="30" t="s">
        <v>24793</v>
      </c>
      <c r="E3883" s="37">
        <v>46099</v>
      </c>
      <c r="F3883" s="30">
        <v>19319</v>
      </c>
      <c r="G3883" s="30" t="s">
        <v>24794</v>
      </c>
      <c r="H3883" s="38">
        <v>2773820</v>
      </c>
      <c r="I3883" s="67">
        <v>0</v>
      </c>
      <c r="J3883" s="38">
        <v>221906</v>
      </c>
      <c r="K3883" s="38">
        <v>2995726</v>
      </c>
      <c r="L3883" s="7" t="s">
        <v>22849</v>
      </c>
      <c r="O3883" s="35">
        <f>IF(Table1[[#This Row],[Phân loại]]="Tồn đầu kỳ",Table1[[#This Row],[Tổng giá trị]],0)</f>
        <v>0</v>
      </c>
      <c r="P3883" s="7">
        <f>IF(Table1[[#This Row],[Số còn phải thu ĐK]]&lt;&gt;0,0,IF(Table1[[#This Row],[Phân loại]]="Bán hàng",Table1[[#This Row],[Tổng giá trị]],-Table1[[#This Row],[Tổng giá trị]]))</f>
        <v>2995726</v>
      </c>
      <c r="Q3883" s="35">
        <f t="shared" ref="Q3883:Q3885" si="939">IF(M3883&lt;&gt;"",IF(O3883&lt;&gt;0,O3883,P3883),0)</f>
        <v>0</v>
      </c>
      <c r="R3883" s="7">
        <f>Table1[[#This Row],[Số còn phải thu ĐK]]+Table1[[#This Row],[Giá Trị HD sau CK]]-Table1[[#This Row],[Số tiền đã thu]]</f>
        <v>2995726</v>
      </c>
      <c r="S3883" s="6">
        <f>IF(Table1[[#This Row],[Ngày hóa đơn]]&lt;&gt;"",Table1[[#This Row],[Ngày hóa đơn]],IF(Table1[[#This Row],[Ngày hạch toán]]&lt;&gt;"",Table1[[#This Row],[Ngày hạch toán]],""))</f>
        <v>46099</v>
      </c>
      <c r="T3883" s="7"/>
      <c r="U3883" s="6">
        <f>IF(Table1[[#This Row],[Ngày tính CN]]="","",S3883+T3883)</f>
        <v>46099</v>
      </c>
      <c r="V3883" s="35">
        <f ca="1">IF(Table1[[#This Row],[Hạn thanh toán]]="","",IF((U3883-NOW())&lt;0,0,(U3883-NOW())))</f>
        <v>0</v>
      </c>
      <c r="W3883" s="35"/>
      <c r="X3883" s="35">
        <f t="shared" ref="X3883:X3885" ca="1" si="940">IF(OR(U3883="",R3883=0),"",IF((U3883-NOW())&lt;0,-(U3883-NOW()),0))</f>
        <v>71.490319212964096</v>
      </c>
      <c r="Y3883" s="2" t="str">
        <f t="shared" ref="Y3883:Y3885" ca="1" si="941">IF(R3883=0,"Đã thanh toán",IF(X3883="","",IF(X3883&lt;=0,"Chưa đến hạn thanh toán",IF(X3883&lt;=30,"Nợ quá hạn 30 ngày",IF(X3883&lt;=60,"Nợ quá hạn từ 30 ngày đến 60 ngày",IF(X3883&lt;=90,"Nợ quá hạn từ 60 ngày đến 90 ngày",IF(X3883&lt;=120,"Nợ quá hạn từ 90 ngày đến 120 ngày","Nợ quá hạn hơn 120 ngày có khả năng mất thanh toán")))))))</f>
        <v>Nợ quá hạn từ 60 ngày đến 90 ngày</v>
      </c>
      <c r="Z3883" s="51">
        <f t="shared" si="907"/>
        <v>46099</v>
      </c>
      <c r="AA3883" s="51" t="str">
        <f t="shared" si="908"/>
        <v/>
      </c>
      <c r="AD3883" s="2" t="str">
        <f>VLOOKUP($A3883,MA_KH!$A:$Q,MA_KH!O$1,0)</f>
        <v>SATRA CỦ CHI</v>
      </c>
      <c r="AE3883" s="2" t="str">
        <f>VLOOKUP($A3883,MA_KH!$A:$Q,MA_KH!P$1,0)</f>
        <v>Trung Tâm Thương Mại Satra Củ Chi</v>
      </c>
    </row>
    <row r="3884" spans="1:31" ht="25.5" hidden="1" customHeight="1" x14ac:dyDescent="0.2">
      <c r="A3884" s="30" t="s">
        <v>22306</v>
      </c>
      <c r="B3884" s="30" t="s">
        <v>32</v>
      </c>
      <c r="C3884" s="37">
        <v>46099</v>
      </c>
      <c r="D3884" s="30" t="s">
        <v>24795</v>
      </c>
      <c r="E3884" s="37">
        <v>46099</v>
      </c>
      <c r="F3884" s="30">
        <v>19302</v>
      </c>
      <c r="G3884" s="30" t="s">
        <v>24796</v>
      </c>
      <c r="H3884" s="38">
        <v>1703094</v>
      </c>
      <c r="I3884" s="67">
        <v>0</v>
      </c>
      <c r="J3884" s="38">
        <v>136248</v>
      </c>
      <c r="K3884" s="38">
        <v>1839342</v>
      </c>
      <c r="L3884" s="7" t="s">
        <v>22849</v>
      </c>
      <c r="O3884" s="35">
        <f>IF(Table1[[#This Row],[Phân loại]]="Tồn đầu kỳ",Table1[[#This Row],[Tổng giá trị]],0)</f>
        <v>0</v>
      </c>
      <c r="P3884" s="7">
        <f>IF(Table1[[#This Row],[Số còn phải thu ĐK]]&lt;&gt;0,0,IF(Table1[[#This Row],[Phân loại]]="Bán hàng",Table1[[#This Row],[Tổng giá trị]],-Table1[[#This Row],[Tổng giá trị]]))</f>
        <v>1839342</v>
      </c>
      <c r="Q3884" s="35">
        <f t="shared" si="939"/>
        <v>0</v>
      </c>
      <c r="R3884" s="7">
        <f>Table1[[#This Row],[Số còn phải thu ĐK]]+Table1[[#This Row],[Giá Trị HD sau CK]]-Table1[[#This Row],[Số tiền đã thu]]</f>
        <v>1839342</v>
      </c>
      <c r="S3884" s="6">
        <f>IF(Table1[[#This Row],[Ngày hóa đơn]]&lt;&gt;"",Table1[[#This Row],[Ngày hóa đơn]],IF(Table1[[#This Row],[Ngày hạch toán]]&lt;&gt;"",Table1[[#This Row],[Ngày hạch toán]],""))</f>
        <v>46099</v>
      </c>
      <c r="T3884" s="7"/>
      <c r="U3884" s="6">
        <f>IF(Table1[[#This Row],[Ngày tính CN]]="","",S3884+T3884)</f>
        <v>46099</v>
      </c>
      <c r="V3884" s="35">
        <f ca="1">IF(Table1[[#This Row],[Hạn thanh toán]]="","",IF((U3884-NOW())&lt;0,0,(U3884-NOW())))</f>
        <v>0</v>
      </c>
      <c r="W3884" s="35"/>
      <c r="X3884" s="35">
        <f t="shared" ca="1" si="940"/>
        <v>71.490319212964096</v>
      </c>
      <c r="Y3884" s="2" t="str">
        <f t="shared" ca="1" si="941"/>
        <v>Nợ quá hạn từ 60 ngày đến 90 ngày</v>
      </c>
      <c r="Z3884" s="51">
        <f t="shared" si="907"/>
        <v>46099</v>
      </c>
      <c r="AA3884" s="51" t="str">
        <f t="shared" si="908"/>
        <v/>
      </c>
      <c r="AD3884" s="2" t="str">
        <f>VLOOKUP($A3884,MA_KH!$A:$Q,MA_KH!O$1,0)</f>
        <v>SATRA TRUNG TÂM</v>
      </c>
      <c r="AE3884" s="2" t="str">
        <f>VLOOKUP($A3884,MA_KH!$A:$Q,MA_KH!P$1,0)</f>
        <v>TRUNG TÂM ĐIỀU HÀNH SATRAFOODS</v>
      </c>
    </row>
    <row r="3885" spans="1:31" ht="25.5" hidden="1" customHeight="1" x14ac:dyDescent="0.2">
      <c r="A3885" s="39" t="s">
        <v>22306</v>
      </c>
      <c r="B3885" s="39" t="s">
        <v>32</v>
      </c>
      <c r="C3885" s="40">
        <v>46099</v>
      </c>
      <c r="D3885" s="39" t="s">
        <v>24797</v>
      </c>
      <c r="E3885" s="40">
        <v>46099</v>
      </c>
      <c r="F3885" s="39">
        <v>20675</v>
      </c>
      <c r="G3885" s="39" t="s">
        <v>24798</v>
      </c>
      <c r="H3885" s="41">
        <v>537693</v>
      </c>
      <c r="I3885" s="67">
        <v>0</v>
      </c>
      <c r="J3885" s="41">
        <v>43015</v>
      </c>
      <c r="K3885" s="41">
        <v>580708</v>
      </c>
      <c r="L3885" s="7" t="s">
        <v>22849</v>
      </c>
      <c r="O3885" s="35">
        <f>IF(Table1[[#This Row],[Phân loại]]="Tồn đầu kỳ",Table1[[#This Row],[Tổng giá trị]],0)</f>
        <v>0</v>
      </c>
      <c r="P3885" s="7">
        <f>IF(Table1[[#This Row],[Số còn phải thu ĐK]]&lt;&gt;0,0,IF(Table1[[#This Row],[Phân loại]]="Bán hàng",Table1[[#This Row],[Tổng giá trị]],-Table1[[#This Row],[Tổng giá trị]]))</f>
        <v>580708</v>
      </c>
      <c r="Q3885" s="35">
        <f t="shared" si="939"/>
        <v>0</v>
      </c>
      <c r="R3885" s="7">
        <f>Table1[[#This Row],[Số còn phải thu ĐK]]+Table1[[#This Row],[Giá Trị HD sau CK]]-Table1[[#This Row],[Số tiền đã thu]]</f>
        <v>580708</v>
      </c>
      <c r="S3885" s="6">
        <f>IF(Table1[[#This Row],[Ngày hóa đơn]]&lt;&gt;"",Table1[[#This Row],[Ngày hóa đơn]],IF(Table1[[#This Row],[Ngày hạch toán]]&lt;&gt;"",Table1[[#This Row],[Ngày hạch toán]],""))</f>
        <v>46099</v>
      </c>
      <c r="T3885" s="7"/>
      <c r="U3885" s="6">
        <f>IF(Table1[[#This Row],[Ngày tính CN]]="","",S3885+T3885)</f>
        <v>46099</v>
      </c>
      <c r="V3885" s="35">
        <f ca="1">IF(Table1[[#This Row],[Hạn thanh toán]]="","",IF((U3885-NOW())&lt;0,0,(U3885-NOW())))</f>
        <v>0</v>
      </c>
      <c r="W3885" s="35"/>
      <c r="X3885" s="35">
        <f t="shared" ca="1" si="940"/>
        <v>71.490319212964096</v>
      </c>
      <c r="Y3885" s="2" t="str">
        <f t="shared" ca="1" si="941"/>
        <v>Nợ quá hạn từ 60 ngày đến 90 ngày</v>
      </c>
      <c r="Z3885" s="51">
        <f t="shared" si="907"/>
        <v>46099</v>
      </c>
      <c r="AA3885" s="51" t="str">
        <f t="shared" si="908"/>
        <v/>
      </c>
      <c r="AD3885" s="2" t="str">
        <f>VLOOKUP($A3885,MA_KH!$A:$Q,MA_KH!O$1,0)</f>
        <v>SATRA TRUNG TÂM</v>
      </c>
      <c r="AE3885" s="2" t="str">
        <f>VLOOKUP($A3885,MA_KH!$A:$Q,MA_KH!P$1,0)</f>
        <v>TRUNG TÂM ĐIỀU HÀNH SATRAFOODS</v>
      </c>
    </row>
    <row r="3886" spans="1:31" ht="25.5" hidden="1" customHeight="1" x14ac:dyDescent="0.2">
      <c r="A3886" s="30" t="s">
        <v>22306</v>
      </c>
      <c r="B3886" s="30" t="s">
        <v>32</v>
      </c>
      <c r="C3886" s="37">
        <v>46100</v>
      </c>
      <c r="D3886" s="30" t="s">
        <v>24799</v>
      </c>
      <c r="E3886" s="37">
        <v>46100</v>
      </c>
      <c r="F3886" s="30">
        <v>20715</v>
      </c>
      <c r="G3886" s="30" t="s">
        <v>24800</v>
      </c>
      <c r="H3886" s="38">
        <v>563130</v>
      </c>
      <c r="I3886" s="67">
        <v>0</v>
      </c>
      <c r="J3886" s="38">
        <v>45050</v>
      </c>
      <c r="K3886" s="38">
        <v>608180</v>
      </c>
      <c r="L3886" s="7" t="s">
        <v>22849</v>
      </c>
      <c r="O3886" s="35">
        <f>IF(Table1[[#This Row],[Phân loại]]="Tồn đầu kỳ",Table1[[#This Row],[Tổng giá trị]],0)</f>
        <v>0</v>
      </c>
      <c r="P3886" s="7">
        <f>IF(Table1[[#This Row],[Số còn phải thu ĐK]]&lt;&gt;0,0,IF(Table1[[#This Row],[Phân loại]]="Bán hàng",Table1[[#This Row],[Tổng giá trị]],-Table1[[#This Row],[Tổng giá trị]]))</f>
        <v>608180</v>
      </c>
      <c r="Q3886" s="35">
        <f t="shared" ref="Q3886:Q3887" si="942">IF(M3886&lt;&gt;"",IF(O3886&lt;&gt;0,O3886,P3886),0)</f>
        <v>0</v>
      </c>
      <c r="R3886" s="7">
        <f>Table1[[#This Row],[Số còn phải thu ĐK]]+Table1[[#This Row],[Giá Trị HD sau CK]]-Table1[[#This Row],[Số tiền đã thu]]</f>
        <v>608180</v>
      </c>
      <c r="S3886" s="6">
        <f>IF(Table1[[#This Row],[Ngày hóa đơn]]&lt;&gt;"",Table1[[#This Row],[Ngày hóa đơn]],IF(Table1[[#This Row],[Ngày hạch toán]]&lt;&gt;"",Table1[[#This Row],[Ngày hạch toán]],""))</f>
        <v>46100</v>
      </c>
      <c r="T3886" s="7"/>
      <c r="U3886" s="6">
        <f>IF(Table1[[#This Row],[Ngày tính CN]]="","",S3886+T3886)</f>
        <v>46100</v>
      </c>
      <c r="V3886" s="35">
        <f ca="1">IF(Table1[[#This Row],[Hạn thanh toán]]="","",IF((U3886-NOW())&lt;0,0,(U3886-NOW())))</f>
        <v>0</v>
      </c>
      <c r="W3886" s="35"/>
      <c r="X3886" s="35">
        <f t="shared" ref="X3886:X3887" ca="1" si="943">IF(OR(U3886="",R3886=0),"",IF((U3886-NOW())&lt;0,-(U3886-NOW()),0))</f>
        <v>70.490319212964096</v>
      </c>
      <c r="Y3886" s="2" t="str">
        <f t="shared" ref="Y3886:Y3887" ca="1" si="944">IF(R3886=0,"Đã thanh toán",IF(X3886="","",IF(X3886&lt;=0,"Chưa đến hạn thanh toán",IF(X3886&lt;=30,"Nợ quá hạn 30 ngày",IF(X3886&lt;=60,"Nợ quá hạn từ 30 ngày đến 60 ngày",IF(X3886&lt;=90,"Nợ quá hạn từ 60 ngày đến 90 ngày",IF(X3886&lt;=120,"Nợ quá hạn từ 90 ngày đến 120 ngày","Nợ quá hạn hơn 120 ngày có khả năng mất thanh toán")))))))</f>
        <v>Nợ quá hạn từ 60 ngày đến 90 ngày</v>
      </c>
      <c r="Z3886" s="51">
        <f t="shared" si="907"/>
        <v>46100</v>
      </c>
      <c r="AA3886" s="51" t="str">
        <f t="shared" si="908"/>
        <v/>
      </c>
      <c r="AD3886" s="2" t="str">
        <f>VLOOKUP($A3886,MA_KH!$A:$Q,MA_KH!O$1,0)</f>
        <v>SATRA TRUNG TÂM</v>
      </c>
      <c r="AE3886" s="2" t="str">
        <f>VLOOKUP($A3886,MA_KH!$A:$Q,MA_KH!P$1,0)</f>
        <v>TRUNG TÂM ĐIỀU HÀNH SATRAFOODS</v>
      </c>
    </row>
    <row r="3887" spans="1:31" ht="25.5" hidden="1" customHeight="1" x14ac:dyDescent="0.2">
      <c r="A3887" s="39" t="s">
        <v>22306</v>
      </c>
      <c r="B3887" s="39" t="s">
        <v>32</v>
      </c>
      <c r="C3887" s="40">
        <v>46100</v>
      </c>
      <c r="D3887" s="39" t="s">
        <v>24801</v>
      </c>
      <c r="E3887" s="40">
        <v>46100</v>
      </c>
      <c r="F3887" s="39">
        <v>20716</v>
      </c>
      <c r="G3887" s="39" t="s">
        <v>24802</v>
      </c>
      <c r="H3887" s="41">
        <v>1525615</v>
      </c>
      <c r="I3887" s="67">
        <v>0</v>
      </c>
      <c r="J3887" s="41">
        <v>122049</v>
      </c>
      <c r="K3887" s="41">
        <v>1647664</v>
      </c>
      <c r="L3887" s="7" t="s">
        <v>22849</v>
      </c>
      <c r="O3887" s="35">
        <f>IF(Table1[[#This Row],[Phân loại]]="Tồn đầu kỳ",Table1[[#This Row],[Tổng giá trị]],0)</f>
        <v>0</v>
      </c>
      <c r="P3887" s="7">
        <f>IF(Table1[[#This Row],[Số còn phải thu ĐK]]&lt;&gt;0,0,IF(Table1[[#This Row],[Phân loại]]="Bán hàng",Table1[[#This Row],[Tổng giá trị]],-Table1[[#This Row],[Tổng giá trị]]))</f>
        <v>1647664</v>
      </c>
      <c r="Q3887" s="35">
        <f t="shared" si="942"/>
        <v>0</v>
      </c>
      <c r="R3887" s="7">
        <f>Table1[[#This Row],[Số còn phải thu ĐK]]+Table1[[#This Row],[Giá Trị HD sau CK]]-Table1[[#This Row],[Số tiền đã thu]]</f>
        <v>1647664</v>
      </c>
      <c r="S3887" s="6">
        <f>IF(Table1[[#This Row],[Ngày hóa đơn]]&lt;&gt;"",Table1[[#This Row],[Ngày hóa đơn]],IF(Table1[[#This Row],[Ngày hạch toán]]&lt;&gt;"",Table1[[#This Row],[Ngày hạch toán]],""))</f>
        <v>46100</v>
      </c>
      <c r="T3887" s="7"/>
      <c r="U3887" s="6">
        <f>IF(Table1[[#This Row],[Ngày tính CN]]="","",S3887+T3887)</f>
        <v>46100</v>
      </c>
      <c r="V3887" s="35">
        <f ca="1">IF(Table1[[#This Row],[Hạn thanh toán]]="","",IF((U3887-NOW())&lt;0,0,(U3887-NOW())))</f>
        <v>0</v>
      </c>
      <c r="W3887" s="35"/>
      <c r="X3887" s="35">
        <f t="shared" ca="1" si="943"/>
        <v>70.490319212964096</v>
      </c>
      <c r="Y3887" s="2" t="str">
        <f t="shared" ca="1" si="944"/>
        <v>Nợ quá hạn từ 60 ngày đến 90 ngày</v>
      </c>
      <c r="Z3887" s="51">
        <f t="shared" si="907"/>
        <v>46100</v>
      </c>
      <c r="AA3887" s="51" t="str">
        <f t="shared" si="908"/>
        <v/>
      </c>
      <c r="AD3887" s="2" t="str">
        <f>VLOOKUP($A3887,MA_KH!$A:$Q,MA_KH!O$1,0)</f>
        <v>SATRA TRUNG TÂM</v>
      </c>
      <c r="AE3887" s="2" t="str">
        <f>VLOOKUP($A3887,MA_KH!$A:$Q,MA_KH!P$1,0)</f>
        <v>TRUNG TÂM ĐIỀU HÀNH SATRAFOODS</v>
      </c>
    </row>
    <row r="3888" spans="1:31" ht="25.5" hidden="1" customHeight="1" x14ac:dyDescent="0.2">
      <c r="A3888" s="39" t="s">
        <v>22306</v>
      </c>
      <c r="B3888" s="39" t="s">
        <v>32</v>
      </c>
      <c r="C3888" s="40">
        <v>46101</v>
      </c>
      <c r="D3888" s="39" t="s">
        <v>24803</v>
      </c>
      <c r="E3888" s="40">
        <v>46101</v>
      </c>
      <c r="F3888" s="39">
        <v>20756</v>
      </c>
      <c r="G3888" s="39" t="s">
        <v>24804</v>
      </c>
      <c r="H3888" s="41">
        <v>679073</v>
      </c>
      <c r="I3888" s="67">
        <v>0</v>
      </c>
      <c r="J3888" s="41">
        <v>54326</v>
      </c>
      <c r="K3888" s="41">
        <v>733399</v>
      </c>
      <c r="L3888" s="7" t="s">
        <v>22849</v>
      </c>
      <c r="O3888" s="35">
        <f>IF(Table1[[#This Row],[Phân loại]]="Tồn đầu kỳ",Table1[[#This Row],[Tổng giá trị]],0)</f>
        <v>0</v>
      </c>
      <c r="P3888" s="7">
        <f>IF(Table1[[#This Row],[Số còn phải thu ĐK]]&lt;&gt;0,0,IF(Table1[[#This Row],[Phân loại]]="Bán hàng",Table1[[#This Row],[Tổng giá trị]],-Table1[[#This Row],[Tổng giá trị]]))</f>
        <v>733399</v>
      </c>
      <c r="Q3888" s="35">
        <f>IF(M3888&lt;&gt;"",IF(O3888&lt;&gt;0,O3888,P3888),0)</f>
        <v>0</v>
      </c>
      <c r="R3888" s="7">
        <f>Table1[[#This Row],[Số còn phải thu ĐK]]+Table1[[#This Row],[Giá Trị HD sau CK]]-Table1[[#This Row],[Số tiền đã thu]]</f>
        <v>733399</v>
      </c>
      <c r="S3888" s="6">
        <f>IF(Table1[[#This Row],[Ngày hóa đơn]]&lt;&gt;"",Table1[[#This Row],[Ngày hóa đơn]],IF(Table1[[#This Row],[Ngày hạch toán]]&lt;&gt;"",Table1[[#This Row],[Ngày hạch toán]],""))</f>
        <v>46101</v>
      </c>
      <c r="T3888" s="7"/>
      <c r="U3888" s="6">
        <f>IF(Table1[[#This Row],[Ngày tính CN]]="","",S3888+T3888)</f>
        <v>46101</v>
      </c>
      <c r="V3888" s="35">
        <f ca="1">IF(Table1[[#This Row],[Hạn thanh toán]]="","",IF((U3888-NOW())&lt;0,0,(U3888-NOW())))</f>
        <v>0</v>
      </c>
      <c r="W3888" s="35"/>
      <c r="X3888" s="35">
        <f ca="1">IF(OR(U3888="",R3888=0),"",IF((U3888-NOW())&lt;0,-(U3888-NOW()),0))</f>
        <v>69.490319212964096</v>
      </c>
      <c r="Y3888" s="2" t="str">
        <f ca="1">IF(R3888=0,"Đã thanh toán",IF(X3888="","",IF(X3888&lt;=0,"Chưa đến hạn thanh toán",IF(X3888&lt;=30,"Nợ quá hạn 30 ngày",IF(X3888&lt;=60,"Nợ quá hạn từ 30 ngày đến 60 ngày",IF(X3888&lt;=90,"Nợ quá hạn từ 60 ngày đến 90 ngày",IF(X3888&lt;=120,"Nợ quá hạn từ 90 ngày đến 120 ngày","Nợ quá hạn hơn 120 ngày có khả năng mất thanh toán")))))))</f>
        <v>Nợ quá hạn từ 60 ngày đến 90 ngày</v>
      </c>
      <c r="Z3888" s="51">
        <f t="shared" si="907"/>
        <v>46101</v>
      </c>
      <c r="AA3888" s="51" t="str">
        <f t="shared" si="908"/>
        <v/>
      </c>
      <c r="AD3888" s="2" t="str">
        <f>VLOOKUP($A3888,MA_KH!$A:$Q,MA_KH!O$1,0)</f>
        <v>SATRA TRUNG TÂM</v>
      </c>
      <c r="AE3888" s="2" t="str">
        <f>VLOOKUP($A3888,MA_KH!$A:$Q,MA_KH!P$1,0)</f>
        <v>TRUNG TÂM ĐIỀU HÀNH SATRAFOODS</v>
      </c>
    </row>
    <row r="3889" spans="1:31" ht="25.5" hidden="1" customHeight="1" x14ac:dyDescent="0.2">
      <c r="A3889" s="30" t="s">
        <v>22306</v>
      </c>
      <c r="B3889" s="30" t="s">
        <v>32</v>
      </c>
      <c r="C3889" s="37">
        <v>46102</v>
      </c>
      <c r="D3889" s="30" t="s">
        <v>24805</v>
      </c>
      <c r="E3889" s="37">
        <v>46102</v>
      </c>
      <c r="F3889" s="30">
        <v>21522</v>
      </c>
      <c r="G3889" s="30" t="s">
        <v>24806</v>
      </c>
      <c r="H3889" s="38">
        <v>734310</v>
      </c>
      <c r="I3889" s="67">
        <v>0</v>
      </c>
      <c r="J3889" s="38">
        <v>58745</v>
      </c>
      <c r="K3889" s="38">
        <v>793055</v>
      </c>
      <c r="L3889" s="7" t="s">
        <v>22849</v>
      </c>
      <c r="O3889" s="35">
        <f>IF(Table1[[#This Row],[Phân loại]]="Tồn đầu kỳ",Table1[[#This Row],[Tổng giá trị]],0)</f>
        <v>0</v>
      </c>
      <c r="P3889" s="7">
        <f>IF(Table1[[#This Row],[Số còn phải thu ĐK]]&lt;&gt;0,0,IF(Table1[[#This Row],[Phân loại]]="Bán hàng",Table1[[#This Row],[Tổng giá trị]],-Table1[[#This Row],[Tổng giá trị]]))</f>
        <v>793055</v>
      </c>
      <c r="Q3889" s="35">
        <f t="shared" ref="Q3889:Q3890" si="945">IF(M3889&lt;&gt;"",IF(O3889&lt;&gt;0,O3889,P3889),0)</f>
        <v>0</v>
      </c>
      <c r="R3889" s="7">
        <f>Table1[[#This Row],[Số còn phải thu ĐK]]+Table1[[#This Row],[Giá Trị HD sau CK]]-Table1[[#This Row],[Số tiền đã thu]]</f>
        <v>793055</v>
      </c>
      <c r="S3889" s="6">
        <f>IF(Table1[[#This Row],[Ngày hóa đơn]]&lt;&gt;"",Table1[[#This Row],[Ngày hóa đơn]],IF(Table1[[#This Row],[Ngày hạch toán]]&lt;&gt;"",Table1[[#This Row],[Ngày hạch toán]],""))</f>
        <v>46102</v>
      </c>
      <c r="T3889" s="7"/>
      <c r="U3889" s="6">
        <f>IF(Table1[[#This Row],[Ngày tính CN]]="","",S3889+T3889)</f>
        <v>46102</v>
      </c>
      <c r="V3889" s="35">
        <f ca="1">IF(Table1[[#This Row],[Hạn thanh toán]]="","",IF((U3889-NOW())&lt;0,0,(U3889-NOW())))</f>
        <v>0</v>
      </c>
      <c r="W3889" s="35"/>
      <c r="X3889" s="35">
        <f t="shared" ref="X3889:X3890" ca="1" si="946">IF(OR(U3889="",R3889=0),"",IF((U3889-NOW())&lt;0,-(U3889-NOW()),0))</f>
        <v>68.490319212964096</v>
      </c>
      <c r="Y3889" s="2" t="str">
        <f t="shared" ref="Y3889:Y3890" ca="1" si="947">IF(R3889=0,"Đã thanh toán",IF(X3889="","",IF(X3889&lt;=0,"Chưa đến hạn thanh toán",IF(X3889&lt;=30,"Nợ quá hạn 30 ngày",IF(X3889&lt;=60,"Nợ quá hạn từ 30 ngày đến 60 ngày",IF(X3889&lt;=90,"Nợ quá hạn từ 60 ngày đến 90 ngày",IF(X3889&lt;=120,"Nợ quá hạn từ 90 ngày đến 120 ngày","Nợ quá hạn hơn 120 ngày có khả năng mất thanh toán")))))))</f>
        <v>Nợ quá hạn từ 60 ngày đến 90 ngày</v>
      </c>
      <c r="Z3889" s="51">
        <f t="shared" si="907"/>
        <v>46102</v>
      </c>
      <c r="AA3889" s="51" t="str">
        <f t="shared" si="908"/>
        <v/>
      </c>
      <c r="AD3889" s="2" t="str">
        <f>VLOOKUP($A3889,MA_KH!$A:$Q,MA_KH!O$1,0)</f>
        <v>SATRA TRUNG TÂM</v>
      </c>
      <c r="AE3889" s="2" t="str">
        <f>VLOOKUP($A3889,MA_KH!$A:$Q,MA_KH!P$1,0)</f>
        <v>TRUNG TÂM ĐIỀU HÀNH SATRAFOODS</v>
      </c>
    </row>
    <row r="3890" spans="1:31" ht="25.5" hidden="1" customHeight="1" x14ac:dyDescent="0.2">
      <c r="A3890" s="39" t="s">
        <v>22306</v>
      </c>
      <c r="B3890" s="39" t="s">
        <v>32</v>
      </c>
      <c r="C3890" s="40">
        <v>46102</v>
      </c>
      <c r="D3890" s="39" t="s">
        <v>24807</v>
      </c>
      <c r="E3890" s="40">
        <v>46102</v>
      </c>
      <c r="F3890" s="39">
        <v>21526</v>
      </c>
      <c r="G3890" s="39" t="s">
        <v>24808</v>
      </c>
      <c r="H3890" s="41">
        <v>623868</v>
      </c>
      <c r="I3890" s="67">
        <v>0</v>
      </c>
      <c r="J3890" s="41">
        <v>49909</v>
      </c>
      <c r="K3890" s="41">
        <v>673777</v>
      </c>
      <c r="L3890" s="7" t="s">
        <v>22849</v>
      </c>
      <c r="O3890" s="35">
        <f>IF(Table1[[#This Row],[Phân loại]]="Tồn đầu kỳ",Table1[[#This Row],[Tổng giá trị]],0)</f>
        <v>0</v>
      </c>
      <c r="P3890" s="7">
        <f>IF(Table1[[#This Row],[Số còn phải thu ĐK]]&lt;&gt;0,0,IF(Table1[[#This Row],[Phân loại]]="Bán hàng",Table1[[#This Row],[Tổng giá trị]],-Table1[[#This Row],[Tổng giá trị]]))</f>
        <v>673777</v>
      </c>
      <c r="Q3890" s="35">
        <f t="shared" si="945"/>
        <v>0</v>
      </c>
      <c r="R3890" s="7">
        <f>Table1[[#This Row],[Số còn phải thu ĐK]]+Table1[[#This Row],[Giá Trị HD sau CK]]-Table1[[#This Row],[Số tiền đã thu]]</f>
        <v>673777</v>
      </c>
      <c r="S3890" s="6">
        <f>IF(Table1[[#This Row],[Ngày hóa đơn]]&lt;&gt;"",Table1[[#This Row],[Ngày hóa đơn]],IF(Table1[[#This Row],[Ngày hạch toán]]&lt;&gt;"",Table1[[#This Row],[Ngày hạch toán]],""))</f>
        <v>46102</v>
      </c>
      <c r="T3890" s="7"/>
      <c r="U3890" s="6">
        <f>IF(Table1[[#This Row],[Ngày tính CN]]="","",S3890+T3890)</f>
        <v>46102</v>
      </c>
      <c r="V3890" s="35">
        <f ca="1">IF(Table1[[#This Row],[Hạn thanh toán]]="","",IF((U3890-NOW())&lt;0,0,(U3890-NOW())))</f>
        <v>0</v>
      </c>
      <c r="W3890" s="35"/>
      <c r="X3890" s="35">
        <f t="shared" ca="1" si="946"/>
        <v>68.490319212964096</v>
      </c>
      <c r="Y3890" s="2" t="str">
        <f t="shared" ca="1" si="947"/>
        <v>Nợ quá hạn từ 60 ngày đến 90 ngày</v>
      </c>
      <c r="Z3890" s="51">
        <f t="shared" si="907"/>
        <v>46102</v>
      </c>
      <c r="AA3890" s="51" t="str">
        <f t="shared" si="908"/>
        <v/>
      </c>
      <c r="AD3890" s="2" t="str">
        <f>VLOOKUP($A3890,MA_KH!$A:$Q,MA_KH!O$1,0)</f>
        <v>SATRA TRUNG TÂM</v>
      </c>
      <c r="AE3890" s="2" t="str">
        <f>VLOOKUP($A3890,MA_KH!$A:$Q,MA_KH!P$1,0)</f>
        <v>TRUNG TÂM ĐIỀU HÀNH SATRAFOODS</v>
      </c>
    </row>
    <row r="3891" spans="1:31" ht="25.5" hidden="1" customHeight="1" x14ac:dyDescent="0.2">
      <c r="A3891" s="39" t="s">
        <v>22306</v>
      </c>
      <c r="B3891" s="39" t="s">
        <v>32</v>
      </c>
      <c r="C3891" s="40">
        <v>46104</v>
      </c>
      <c r="D3891" s="39" t="s">
        <v>24809</v>
      </c>
      <c r="E3891" s="40">
        <v>46104</v>
      </c>
      <c r="F3891" s="39">
        <v>21579</v>
      </c>
      <c r="G3891" s="39" t="s">
        <v>24810</v>
      </c>
      <c r="H3891" s="41">
        <v>618065</v>
      </c>
      <c r="I3891" s="67">
        <v>0</v>
      </c>
      <c r="J3891" s="41">
        <v>49445</v>
      </c>
      <c r="K3891" s="41">
        <v>667510</v>
      </c>
      <c r="L3891" s="7" t="s">
        <v>22849</v>
      </c>
      <c r="O3891" s="35">
        <f>IF(Table1[[#This Row],[Phân loại]]="Tồn đầu kỳ",Table1[[#This Row],[Tổng giá trị]],0)</f>
        <v>0</v>
      </c>
      <c r="P3891" s="7">
        <f>IF(Table1[[#This Row],[Số còn phải thu ĐK]]&lt;&gt;0,0,IF(Table1[[#This Row],[Phân loại]]="Bán hàng",Table1[[#This Row],[Tổng giá trị]],-Table1[[#This Row],[Tổng giá trị]]))</f>
        <v>667510</v>
      </c>
      <c r="Q3891" s="35">
        <f>IF(M3891&lt;&gt;"",IF(O3891&lt;&gt;0,O3891,P3891),0)</f>
        <v>0</v>
      </c>
      <c r="R3891" s="7">
        <f>Table1[[#This Row],[Số còn phải thu ĐK]]+Table1[[#This Row],[Giá Trị HD sau CK]]-Table1[[#This Row],[Số tiền đã thu]]</f>
        <v>667510</v>
      </c>
      <c r="S3891" s="6">
        <f>IF(Table1[[#This Row],[Ngày hóa đơn]]&lt;&gt;"",Table1[[#This Row],[Ngày hóa đơn]],IF(Table1[[#This Row],[Ngày hạch toán]]&lt;&gt;"",Table1[[#This Row],[Ngày hạch toán]],""))</f>
        <v>46104</v>
      </c>
      <c r="T3891" s="7"/>
      <c r="U3891" s="6">
        <f>IF(Table1[[#This Row],[Ngày tính CN]]="","",S3891+T3891)</f>
        <v>46104</v>
      </c>
      <c r="V3891" s="35">
        <f ca="1">IF(Table1[[#This Row],[Hạn thanh toán]]="","",IF((U3891-NOW())&lt;0,0,(U3891-NOW())))</f>
        <v>0</v>
      </c>
      <c r="W3891" s="35"/>
      <c r="X3891" s="35">
        <f ca="1">IF(OR(U3891="",R3891=0),"",IF((U3891-NOW())&lt;0,-(U3891-NOW()),0))</f>
        <v>66.490319212964096</v>
      </c>
      <c r="Y3891" s="2" t="str">
        <f ca="1">IF(R3891=0,"Đã thanh toán",IF(X3891="","",IF(X3891&lt;=0,"Chưa đến hạn thanh toán",IF(X3891&lt;=30,"Nợ quá hạn 30 ngày",IF(X3891&lt;=60,"Nợ quá hạn từ 30 ngày đến 60 ngày",IF(X3891&lt;=90,"Nợ quá hạn từ 60 ngày đến 90 ngày",IF(X3891&lt;=120,"Nợ quá hạn từ 90 ngày đến 120 ngày","Nợ quá hạn hơn 120 ngày có khả năng mất thanh toán")))))))</f>
        <v>Nợ quá hạn từ 60 ngày đến 90 ngày</v>
      </c>
      <c r="Z3891" s="51">
        <f t="shared" si="907"/>
        <v>46104</v>
      </c>
      <c r="AA3891" s="51" t="str">
        <f t="shared" si="908"/>
        <v/>
      </c>
      <c r="AD3891" s="2" t="str">
        <f>VLOOKUP($A3891,MA_KH!$A:$Q,MA_KH!O$1,0)</f>
        <v>SATRA TRUNG TÂM</v>
      </c>
      <c r="AE3891" s="2" t="str">
        <f>VLOOKUP($A3891,MA_KH!$A:$Q,MA_KH!P$1,0)</f>
        <v>TRUNG TÂM ĐIỀU HÀNH SATRAFOODS</v>
      </c>
    </row>
    <row r="3892" spans="1:31" ht="25.5" hidden="1" customHeight="1" x14ac:dyDescent="0.2">
      <c r="A3892" s="30" t="s">
        <v>22306</v>
      </c>
      <c r="B3892" s="30" t="s">
        <v>32</v>
      </c>
      <c r="C3892" s="37">
        <v>46105</v>
      </c>
      <c r="D3892" s="30" t="s">
        <v>24811</v>
      </c>
      <c r="E3892" s="37">
        <v>46105</v>
      </c>
      <c r="F3892" s="30">
        <v>21646</v>
      </c>
      <c r="G3892" s="30" t="s">
        <v>24812</v>
      </c>
      <c r="H3892" s="38">
        <v>1127687</v>
      </c>
      <c r="I3892" s="67">
        <v>0</v>
      </c>
      <c r="J3892" s="38">
        <v>90215</v>
      </c>
      <c r="K3892" s="38">
        <v>1217902</v>
      </c>
      <c r="L3892" s="7" t="s">
        <v>22849</v>
      </c>
      <c r="O3892" s="35">
        <f>IF(Table1[[#This Row],[Phân loại]]="Tồn đầu kỳ",Table1[[#This Row],[Tổng giá trị]],0)</f>
        <v>0</v>
      </c>
      <c r="P3892" s="7">
        <f>IF(Table1[[#This Row],[Số còn phải thu ĐK]]&lt;&gt;0,0,IF(Table1[[#This Row],[Phân loại]]="Bán hàng",Table1[[#This Row],[Tổng giá trị]],-Table1[[#This Row],[Tổng giá trị]]))</f>
        <v>1217902</v>
      </c>
      <c r="Q3892" s="35">
        <f t="shared" ref="Q3892:Q3894" si="948">IF(M3892&lt;&gt;"",IF(O3892&lt;&gt;0,O3892,P3892),0)</f>
        <v>0</v>
      </c>
      <c r="R3892" s="7">
        <f>Table1[[#This Row],[Số còn phải thu ĐK]]+Table1[[#This Row],[Giá Trị HD sau CK]]-Table1[[#This Row],[Số tiền đã thu]]</f>
        <v>1217902</v>
      </c>
      <c r="S3892" s="6">
        <f>IF(Table1[[#This Row],[Ngày hóa đơn]]&lt;&gt;"",Table1[[#This Row],[Ngày hóa đơn]],IF(Table1[[#This Row],[Ngày hạch toán]]&lt;&gt;"",Table1[[#This Row],[Ngày hạch toán]],""))</f>
        <v>46105</v>
      </c>
      <c r="T3892" s="7"/>
      <c r="U3892" s="6">
        <f>IF(Table1[[#This Row],[Ngày tính CN]]="","",S3892+T3892)</f>
        <v>46105</v>
      </c>
      <c r="V3892" s="35">
        <f ca="1">IF(Table1[[#This Row],[Hạn thanh toán]]="","",IF((U3892-NOW())&lt;0,0,(U3892-NOW())))</f>
        <v>0</v>
      </c>
      <c r="W3892" s="35"/>
      <c r="X3892" s="35">
        <f t="shared" ref="X3892:X3894" ca="1" si="949">IF(OR(U3892="",R3892=0),"",IF((U3892-NOW())&lt;0,-(U3892-NOW()),0))</f>
        <v>65.490319212964096</v>
      </c>
      <c r="Y3892" s="2" t="str">
        <f t="shared" ref="Y3892:Y3894" ca="1" si="950">IF(R3892=0,"Đã thanh toán",IF(X3892="","",IF(X3892&lt;=0,"Chưa đến hạn thanh toán",IF(X3892&lt;=30,"Nợ quá hạn 30 ngày",IF(X3892&lt;=60,"Nợ quá hạn từ 30 ngày đến 60 ngày",IF(X3892&lt;=90,"Nợ quá hạn từ 60 ngày đến 90 ngày",IF(X3892&lt;=120,"Nợ quá hạn từ 90 ngày đến 120 ngày","Nợ quá hạn hơn 120 ngày có khả năng mất thanh toán")))))))</f>
        <v>Nợ quá hạn từ 60 ngày đến 90 ngày</v>
      </c>
      <c r="Z3892" s="51">
        <f t="shared" si="907"/>
        <v>46105</v>
      </c>
      <c r="AA3892" s="51" t="str">
        <f t="shared" si="908"/>
        <v/>
      </c>
      <c r="AD3892" s="2" t="str">
        <f>VLOOKUP($A3892,MA_KH!$A:$Q,MA_KH!O$1,0)</f>
        <v>SATRA TRUNG TÂM</v>
      </c>
      <c r="AE3892" s="2" t="str">
        <f>VLOOKUP($A3892,MA_KH!$A:$Q,MA_KH!P$1,0)</f>
        <v>TRUNG TÂM ĐIỀU HÀNH SATRAFOODS</v>
      </c>
    </row>
    <row r="3893" spans="1:31" ht="25.5" hidden="1" customHeight="1" x14ac:dyDescent="0.2">
      <c r="A3893" s="30" t="s">
        <v>22306</v>
      </c>
      <c r="B3893" s="30" t="s">
        <v>32</v>
      </c>
      <c r="C3893" s="37">
        <v>46105</v>
      </c>
      <c r="D3893" s="30" t="s">
        <v>24813</v>
      </c>
      <c r="E3893" s="37">
        <v>46105</v>
      </c>
      <c r="F3893" s="30">
        <v>21649</v>
      </c>
      <c r="G3893" s="30" t="s">
        <v>24814</v>
      </c>
      <c r="H3893" s="38">
        <v>642569</v>
      </c>
      <c r="I3893" s="67">
        <v>0</v>
      </c>
      <c r="J3893" s="38">
        <v>51406</v>
      </c>
      <c r="K3893" s="38">
        <v>693975</v>
      </c>
      <c r="L3893" s="7" t="s">
        <v>22849</v>
      </c>
      <c r="O3893" s="35">
        <f>IF(Table1[[#This Row],[Phân loại]]="Tồn đầu kỳ",Table1[[#This Row],[Tổng giá trị]],0)</f>
        <v>0</v>
      </c>
      <c r="P3893" s="7">
        <f>IF(Table1[[#This Row],[Số còn phải thu ĐK]]&lt;&gt;0,0,IF(Table1[[#This Row],[Phân loại]]="Bán hàng",Table1[[#This Row],[Tổng giá trị]],-Table1[[#This Row],[Tổng giá trị]]))</f>
        <v>693975</v>
      </c>
      <c r="Q3893" s="35">
        <f t="shared" si="948"/>
        <v>0</v>
      </c>
      <c r="R3893" s="7">
        <f>Table1[[#This Row],[Số còn phải thu ĐK]]+Table1[[#This Row],[Giá Trị HD sau CK]]-Table1[[#This Row],[Số tiền đã thu]]</f>
        <v>693975</v>
      </c>
      <c r="S3893" s="6">
        <f>IF(Table1[[#This Row],[Ngày hóa đơn]]&lt;&gt;"",Table1[[#This Row],[Ngày hóa đơn]],IF(Table1[[#This Row],[Ngày hạch toán]]&lt;&gt;"",Table1[[#This Row],[Ngày hạch toán]],""))</f>
        <v>46105</v>
      </c>
      <c r="T3893" s="7"/>
      <c r="U3893" s="6">
        <f>IF(Table1[[#This Row],[Ngày tính CN]]="","",S3893+T3893)</f>
        <v>46105</v>
      </c>
      <c r="V3893" s="35">
        <f ca="1">IF(Table1[[#This Row],[Hạn thanh toán]]="","",IF((U3893-NOW())&lt;0,0,(U3893-NOW())))</f>
        <v>0</v>
      </c>
      <c r="W3893" s="35"/>
      <c r="X3893" s="35">
        <f t="shared" ca="1" si="949"/>
        <v>65.490319212964096</v>
      </c>
      <c r="Y3893" s="2" t="str">
        <f t="shared" ca="1" si="950"/>
        <v>Nợ quá hạn từ 60 ngày đến 90 ngày</v>
      </c>
      <c r="Z3893" s="51">
        <f t="shared" si="907"/>
        <v>46105</v>
      </c>
      <c r="AA3893" s="51" t="str">
        <f t="shared" si="908"/>
        <v/>
      </c>
      <c r="AD3893" s="2" t="str">
        <f>VLOOKUP($A3893,MA_KH!$A:$Q,MA_KH!O$1,0)</f>
        <v>SATRA TRUNG TÂM</v>
      </c>
      <c r="AE3893" s="2" t="str">
        <f>VLOOKUP($A3893,MA_KH!$A:$Q,MA_KH!P$1,0)</f>
        <v>TRUNG TÂM ĐIỀU HÀNH SATRAFOODS</v>
      </c>
    </row>
    <row r="3894" spans="1:31" ht="25.5" hidden="1" customHeight="1" x14ac:dyDescent="0.2">
      <c r="A3894" s="39" t="s">
        <v>22306</v>
      </c>
      <c r="B3894" s="39" t="s">
        <v>32</v>
      </c>
      <c r="C3894" s="40">
        <v>46105</v>
      </c>
      <c r="D3894" s="39" t="s">
        <v>24815</v>
      </c>
      <c r="E3894" s="40">
        <v>46105</v>
      </c>
      <c r="F3894" s="39">
        <v>21671</v>
      </c>
      <c r="G3894" s="39" t="s">
        <v>24816</v>
      </c>
      <c r="H3894" s="41">
        <v>1918394</v>
      </c>
      <c r="I3894" s="67">
        <v>0</v>
      </c>
      <c r="J3894" s="41">
        <v>153472</v>
      </c>
      <c r="K3894" s="41">
        <v>2071866</v>
      </c>
      <c r="L3894" s="7" t="s">
        <v>22849</v>
      </c>
      <c r="O3894" s="35">
        <f>IF(Table1[[#This Row],[Phân loại]]="Tồn đầu kỳ",Table1[[#This Row],[Tổng giá trị]],0)</f>
        <v>0</v>
      </c>
      <c r="P3894" s="7">
        <f>IF(Table1[[#This Row],[Số còn phải thu ĐK]]&lt;&gt;0,0,IF(Table1[[#This Row],[Phân loại]]="Bán hàng",Table1[[#This Row],[Tổng giá trị]],-Table1[[#This Row],[Tổng giá trị]]))</f>
        <v>2071866</v>
      </c>
      <c r="Q3894" s="35">
        <f t="shared" si="948"/>
        <v>0</v>
      </c>
      <c r="R3894" s="7">
        <f>Table1[[#This Row],[Số còn phải thu ĐK]]+Table1[[#This Row],[Giá Trị HD sau CK]]-Table1[[#This Row],[Số tiền đã thu]]</f>
        <v>2071866</v>
      </c>
      <c r="S3894" s="6">
        <f>IF(Table1[[#This Row],[Ngày hóa đơn]]&lt;&gt;"",Table1[[#This Row],[Ngày hóa đơn]],IF(Table1[[#This Row],[Ngày hạch toán]]&lt;&gt;"",Table1[[#This Row],[Ngày hạch toán]],""))</f>
        <v>46105</v>
      </c>
      <c r="T3894" s="7"/>
      <c r="U3894" s="6">
        <f>IF(Table1[[#This Row],[Ngày tính CN]]="","",S3894+T3894)</f>
        <v>46105</v>
      </c>
      <c r="V3894" s="35">
        <f ca="1">IF(Table1[[#This Row],[Hạn thanh toán]]="","",IF((U3894-NOW())&lt;0,0,(U3894-NOW())))</f>
        <v>0</v>
      </c>
      <c r="W3894" s="35"/>
      <c r="X3894" s="35">
        <f t="shared" ca="1" si="949"/>
        <v>65.490319212964096</v>
      </c>
      <c r="Y3894" s="2" t="str">
        <f t="shared" ca="1" si="950"/>
        <v>Nợ quá hạn từ 60 ngày đến 90 ngày</v>
      </c>
      <c r="Z3894" s="51">
        <f t="shared" si="907"/>
        <v>46105</v>
      </c>
      <c r="AA3894" s="51" t="str">
        <f t="shared" si="908"/>
        <v/>
      </c>
      <c r="AD3894" s="2" t="str">
        <f>VLOOKUP($A3894,MA_KH!$A:$Q,MA_KH!O$1,0)</f>
        <v>SATRA TRUNG TÂM</v>
      </c>
      <c r="AE3894" s="2" t="str">
        <f>VLOOKUP($A3894,MA_KH!$A:$Q,MA_KH!P$1,0)</f>
        <v>TRUNG TÂM ĐIỀU HÀNH SATRAFOODS</v>
      </c>
    </row>
    <row r="3895" spans="1:31" ht="25.5" hidden="1" customHeight="1" x14ac:dyDescent="0.2">
      <c r="A3895" s="30" t="s">
        <v>22306</v>
      </c>
      <c r="B3895" s="30" t="s">
        <v>32</v>
      </c>
      <c r="C3895" s="37">
        <v>46106</v>
      </c>
      <c r="D3895" s="30" t="s">
        <v>24817</v>
      </c>
      <c r="E3895" s="37">
        <v>46106</v>
      </c>
      <c r="F3895" s="30">
        <v>21743</v>
      </c>
      <c r="G3895" s="30" t="s">
        <v>24818</v>
      </c>
      <c r="H3895" s="38">
        <v>440586</v>
      </c>
      <c r="I3895" s="67">
        <v>0</v>
      </c>
      <c r="J3895" s="38">
        <v>35247</v>
      </c>
      <c r="K3895" s="38">
        <v>475833</v>
      </c>
      <c r="L3895" s="7" t="s">
        <v>22849</v>
      </c>
      <c r="O3895" s="35">
        <f>IF(Table1[[#This Row],[Phân loại]]="Tồn đầu kỳ",Table1[[#This Row],[Tổng giá trị]],0)</f>
        <v>0</v>
      </c>
      <c r="P3895" s="7">
        <f>IF(Table1[[#This Row],[Số còn phải thu ĐK]]&lt;&gt;0,0,IF(Table1[[#This Row],[Phân loại]]="Bán hàng",Table1[[#This Row],[Tổng giá trị]],-Table1[[#This Row],[Tổng giá trị]]))</f>
        <v>475833</v>
      </c>
      <c r="Q3895" s="35">
        <f t="shared" ref="Q3895:Q3897" si="951">IF(M3895&lt;&gt;"",IF(O3895&lt;&gt;0,O3895,P3895),0)</f>
        <v>0</v>
      </c>
      <c r="R3895" s="7">
        <f>Table1[[#This Row],[Số còn phải thu ĐK]]+Table1[[#This Row],[Giá Trị HD sau CK]]-Table1[[#This Row],[Số tiền đã thu]]</f>
        <v>475833</v>
      </c>
      <c r="S3895" s="6">
        <f>IF(Table1[[#This Row],[Ngày hóa đơn]]&lt;&gt;"",Table1[[#This Row],[Ngày hóa đơn]],IF(Table1[[#This Row],[Ngày hạch toán]]&lt;&gt;"",Table1[[#This Row],[Ngày hạch toán]],""))</f>
        <v>46106</v>
      </c>
      <c r="T3895" s="7"/>
      <c r="U3895" s="6">
        <f>IF(Table1[[#This Row],[Ngày tính CN]]="","",S3895+T3895)</f>
        <v>46106</v>
      </c>
      <c r="V3895" s="35">
        <f ca="1">IF(Table1[[#This Row],[Hạn thanh toán]]="","",IF((U3895-NOW())&lt;0,0,(U3895-NOW())))</f>
        <v>0</v>
      </c>
      <c r="W3895" s="35"/>
      <c r="X3895" s="35">
        <f t="shared" ref="X3895:X3897" ca="1" si="952">IF(OR(U3895="",R3895=0),"",IF((U3895-NOW())&lt;0,-(U3895-NOW()),0))</f>
        <v>64.490319212964096</v>
      </c>
      <c r="Y3895" s="2" t="str">
        <f t="shared" ref="Y3895:Y3897" ca="1" si="953">IF(R3895=0,"Đã thanh toán",IF(X3895="","",IF(X3895&lt;=0,"Chưa đến hạn thanh toán",IF(X3895&lt;=30,"Nợ quá hạn 30 ngày",IF(X3895&lt;=60,"Nợ quá hạn từ 30 ngày đến 60 ngày",IF(X3895&lt;=90,"Nợ quá hạn từ 60 ngày đến 90 ngày",IF(X3895&lt;=120,"Nợ quá hạn từ 90 ngày đến 120 ngày","Nợ quá hạn hơn 120 ngày có khả năng mất thanh toán")))))))</f>
        <v>Nợ quá hạn từ 60 ngày đến 90 ngày</v>
      </c>
      <c r="Z3895" s="51">
        <f t="shared" si="907"/>
        <v>46106</v>
      </c>
      <c r="AA3895" s="51" t="str">
        <f t="shared" si="908"/>
        <v/>
      </c>
      <c r="AD3895" s="2" t="str">
        <f>VLOOKUP($A3895,MA_KH!$A:$Q,MA_KH!O$1,0)</f>
        <v>SATRA TRUNG TÂM</v>
      </c>
      <c r="AE3895" s="2" t="str">
        <f>VLOOKUP($A3895,MA_KH!$A:$Q,MA_KH!P$1,0)</f>
        <v>TRUNG TÂM ĐIỀU HÀNH SATRAFOODS</v>
      </c>
    </row>
    <row r="3896" spans="1:31" ht="25.5" hidden="1" customHeight="1" x14ac:dyDescent="0.2">
      <c r="A3896" s="30" t="s">
        <v>22306</v>
      </c>
      <c r="B3896" s="30" t="s">
        <v>32</v>
      </c>
      <c r="C3896" s="37">
        <v>46106</v>
      </c>
      <c r="D3896" s="30" t="s">
        <v>24819</v>
      </c>
      <c r="E3896" s="37">
        <v>46106</v>
      </c>
      <c r="F3896" s="30">
        <v>21745</v>
      </c>
      <c r="G3896" s="30" t="s">
        <v>24820</v>
      </c>
      <c r="H3896" s="38">
        <v>444270</v>
      </c>
      <c r="I3896" s="67">
        <v>0</v>
      </c>
      <c r="J3896" s="38">
        <v>35542</v>
      </c>
      <c r="K3896" s="38">
        <v>479812</v>
      </c>
      <c r="L3896" s="7" t="s">
        <v>22849</v>
      </c>
      <c r="O3896" s="35">
        <f>IF(Table1[[#This Row],[Phân loại]]="Tồn đầu kỳ",Table1[[#This Row],[Tổng giá trị]],0)</f>
        <v>0</v>
      </c>
      <c r="P3896" s="7">
        <f>IF(Table1[[#This Row],[Số còn phải thu ĐK]]&lt;&gt;0,0,IF(Table1[[#This Row],[Phân loại]]="Bán hàng",Table1[[#This Row],[Tổng giá trị]],-Table1[[#This Row],[Tổng giá trị]]))</f>
        <v>479812</v>
      </c>
      <c r="Q3896" s="35">
        <f t="shared" si="951"/>
        <v>0</v>
      </c>
      <c r="R3896" s="7">
        <f>Table1[[#This Row],[Số còn phải thu ĐK]]+Table1[[#This Row],[Giá Trị HD sau CK]]-Table1[[#This Row],[Số tiền đã thu]]</f>
        <v>479812</v>
      </c>
      <c r="S3896" s="6">
        <f>IF(Table1[[#This Row],[Ngày hóa đơn]]&lt;&gt;"",Table1[[#This Row],[Ngày hóa đơn]],IF(Table1[[#This Row],[Ngày hạch toán]]&lt;&gt;"",Table1[[#This Row],[Ngày hạch toán]],""))</f>
        <v>46106</v>
      </c>
      <c r="T3896" s="7"/>
      <c r="U3896" s="6">
        <f>IF(Table1[[#This Row],[Ngày tính CN]]="","",S3896+T3896)</f>
        <v>46106</v>
      </c>
      <c r="V3896" s="35">
        <f ca="1">IF(Table1[[#This Row],[Hạn thanh toán]]="","",IF((U3896-NOW())&lt;0,0,(U3896-NOW())))</f>
        <v>0</v>
      </c>
      <c r="W3896" s="35"/>
      <c r="X3896" s="35">
        <f t="shared" ca="1" si="952"/>
        <v>64.490319212964096</v>
      </c>
      <c r="Y3896" s="2" t="str">
        <f t="shared" ca="1" si="953"/>
        <v>Nợ quá hạn từ 60 ngày đến 90 ngày</v>
      </c>
      <c r="Z3896" s="51">
        <f t="shared" si="907"/>
        <v>46106</v>
      </c>
      <c r="AA3896" s="51" t="str">
        <f t="shared" si="908"/>
        <v/>
      </c>
      <c r="AD3896" s="2" t="str">
        <f>VLOOKUP($A3896,MA_KH!$A:$Q,MA_KH!O$1,0)</f>
        <v>SATRA TRUNG TÂM</v>
      </c>
      <c r="AE3896" s="2" t="str">
        <f>VLOOKUP($A3896,MA_KH!$A:$Q,MA_KH!P$1,0)</f>
        <v>TRUNG TÂM ĐIỀU HÀNH SATRAFOODS</v>
      </c>
    </row>
    <row r="3897" spans="1:31" ht="25.5" hidden="1" customHeight="1" x14ac:dyDescent="0.2">
      <c r="A3897" s="39" t="s">
        <v>22306</v>
      </c>
      <c r="B3897" s="39" t="s">
        <v>32</v>
      </c>
      <c r="C3897" s="40">
        <v>46106</v>
      </c>
      <c r="D3897" s="39" t="s">
        <v>24821</v>
      </c>
      <c r="E3897" s="40">
        <v>46106</v>
      </c>
      <c r="F3897" s="39">
        <v>22686</v>
      </c>
      <c r="G3897" s="39" t="s">
        <v>24822</v>
      </c>
      <c r="H3897" s="41">
        <v>722544</v>
      </c>
      <c r="I3897" s="67">
        <v>0</v>
      </c>
      <c r="J3897" s="41">
        <v>57804</v>
      </c>
      <c r="K3897" s="41">
        <v>780348</v>
      </c>
      <c r="L3897" s="7" t="s">
        <v>22849</v>
      </c>
      <c r="O3897" s="35">
        <f>IF(Table1[[#This Row],[Phân loại]]="Tồn đầu kỳ",Table1[[#This Row],[Tổng giá trị]],0)</f>
        <v>0</v>
      </c>
      <c r="P3897" s="7">
        <f>IF(Table1[[#This Row],[Số còn phải thu ĐK]]&lt;&gt;0,0,IF(Table1[[#This Row],[Phân loại]]="Bán hàng",Table1[[#This Row],[Tổng giá trị]],-Table1[[#This Row],[Tổng giá trị]]))</f>
        <v>780348</v>
      </c>
      <c r="Q3897" s="35">
        <f t="shared" si="951"/>
        <v>0</v>
      </c>
      <c r="R3897" s="7">
        <f>Table1[[#This Row],[Số còn phải thu ĐK]]+Table1[[#This Row],[Giá Trị HD sau CK]]-Table1[[#This Row],[Số tiền đã thu]]</f>
        <v>780348</v>
      </c>
      <c r="S3897" s="6">
        <f>IF(Table1[[#This Row],[Ngày hóa đơn]]&lt;&gt;"",Table1[[#This Row],[Ngày hóa đơn]],IF(Table1[[#This Row],[Ngày hạch toán]]&lt;&gt;"",Table1[[#This Row],[Ngày hạch toán]],""))</f>
        <v>46106</v>
      </c>
      <c r="T3897" s="7"/>
      <c r="U3897" s="6">
        <f>IF(Table1[[#This Row],[Ngày tính CN]]="","",S3897+T3897)</f>
        <v>46106</v>
      </c>
      <c r="V3897" s="35">
        <f ca="1">IF(Table1[[#This Row],[Hạn thanh toán]]="","",IF((U3897-NOW())&lt;0,0,(U3897-NOW())))</f>
        <v>0</v>
      </c>
      <c r="W3897" s="35"/>
      <c r="X3897" s="35">
        <f t="shared" ca="1" si="952"/>
        <v>64.490319212964096</v>
      </c>
      <c r="Y3897" s="2" t="str">
        <f t="shared" ca="1" si="953"/>
        <v>Nợ quá hạn từ 60 ngày đến 90 ngày</v>
      </c>
      <c r="Z3897" s="51">
        <f t="shared" si="907"/>
        <v>46106</v>
      </c>
      <c r="AA3897" s="51" t="str">
        <f t="shared" si="908"/>
        <v/>
      </c>
      <c r="AD3897" s="2" t="str">
        <f>VLOOKUP($A3897,MA_KH!$A:$Q,MA_KH!O$1,0)</f>
        <v>SATRA TRUNG TÂM</v>
      </c>
      <c r="AE3897" s="2" t="str">
        <f>VLOOKUP($A3897,MA_KH!$A:$Q,MA_KH!P$1,0)</f>
        <v>TRUNG TÂM ĐIỀU HÀNH SATRAFOODS</v>
      </c>
    </row>
    <row r="3898" spans="1:31" ht="25.5" hidden="1" customHeight="1" x14ac:dyDescent="0.2">
      <c r="A3898" s="39" t="s">
        <v>22306</v>
      </c>
      <c r="B3898" s="39" t="s">
        <v>32</v>
      </c>
      <c r="C3898" s="40">
        <v>46108</v>
      </c>
      <c r="D3898" s="39" t="s">
        <v>24823</v>
      </c>
      <c r="E3898" s="40">
        <v>46108</v>
      </c>
      <c r="F3898" s="39">
        <v>23078</v>
      </c>
      <c r="G3898" s="39" t="s">
        <v>24824</v>
      </c>
      <c r="H3898" s="41">
        <v>641077</v>
      </c>
      <c r="I3898" s="67">
        <v>0</v>
      </c>
      <c r="J3898" s="41">
        <v>51286</v>
      </c>
      <c r="K3898" s="41">
        <v>692363</v>
      </c>
      <c r="L3898" s="7" t="s">
        <v>22849</v>
      </c>
      <c r="O3898" s="35">
        <f>IF(Table1[[#This Row],[Phân loại]]="Tồn đầu kỳ",Table1[[#This Row],[Tổng giá trị]],0)</f>
        <v>0</v>
      </c>
      <c r="P3898" s="7">
        <f>IF(Table1[[#This Row],[Số còn phải thu ĐK]]&lt;&gt;0,0,IF(Table1[[#This Row],[Phân loại]]="Bán hàng",Table1[[#This Row],[Tổng giá trị]],-Table1[[#This Row],[Tổng giá trị]]))</f>
        <v>692363</v>
      </c>
      <c r="Q3898" s="35">
        <f>IF(M3898&lt;&gt;"",IF(O3898&lt;&gt;0,O3898,P3898),0)</f>
        <v>0</v>
      </c>
      <c r="R3898" s="7">
        <f>Table1[[#This Row],[Số còn phải thu ĐK]]+Table1[[#This Row],[Giá Trị HD sau CK]]-Table1[[#This Row],[Số tiền đã thu]]</f>
        <v>692363</v>
      </c>
      <c r="S3898" s="6">
        <f>IF(Table1[[#This Row],[Ngày hóa đơn]]&lt;&gt;"",Table1[[#This Row],[Ngày hóa đơn]],IF(Table1[[#This Row],[Ngày hạch toán]]&lt;&gt;"",Table1[[#This Row],[Ngày hạch toán]],""))</f>
        <v>46108</v>
      </c>
      <c r="T3898" s="7"/>
      <c r="U3898" s="6">
        <f>IF(Table1[[#This Row],[Ngày tính CN]]="","",S3898+T3898)</f>
        <v>46108</v>
      </c>
      <c r="V3898" s="35">
        <f ca="1">IF(Table1[[#This Row],[Hạn thanh toán]]="","",IF((U3898-NOW())&lt;0,0,(U3898-NOW())))</f>
        <v>0</v>
      </c>
      <c r="W3898" s="35"/>
      <c r="X3898" s="35">
        <f ca="1">IF(OR(U3898="",R3898=0),"",IF((U3898-NOW())&lt;0,-(U3898-NOW()),0))</f>
        <v>62.490319212964096</v>
      </c>
      <c r="Y3898" s="2" t="str">
        <f ca="1">IF(R3898=0,"Đã thanh toán",IF(X3898="","",IF(X3898&lt;=0,"Chưa đến hạn thanh toán",IF(X3898&lt;=30,"Nợ quá hạn 30 ngày",IF(X3898&lt;=60,"Nợ quá hạn từ 30 ngày đến 60 ngày",IF(X3898&lt;=90,"Nợ quá hạn từ 60 ngày đến 90 ngày",IF(X3898&lt;=120,"Nợ quá hạn từ 90 ngày đến 120 ngày","Nợ quá hạn hơn 120 ngày có khả năng mất thanh toán")))))))</f>
        <v>Nợ quá hạn từ 60 ngày đến 90 ngày</v>
      </c>
      <c r="Z3898" s="51">
        <f t="shared" si="907"/>
        <v>46108</v>
      </c>
      <c r="AA3898" s="51" t="str">
        <f t="shared" si="908"/>
        <v/>
      </c>
      <c r="AD3898" s="2" t="str">
        <f>VLOOKUP($A3898,MA_KH!$A:$Q,MA_KH!O$1,0)</f>
        <v>SATRA TRUNG TÂM</v>
      </c>
      <c r="AE3898" s="2" t="str">
        <f>VLOOKUP($A3898,MA_KH!$A:$Q,MA_KH!P$1,0)</f>
        <v>TRUNG TÂM ĐIỀU HÀNH SATRAFOODS</v>
      </c>
    </row>
    <row r="3899" spans="1:31" ht="25.5" hidden="1" customHeight="1" x14ac:dyDescent="0.2">
      <c r="A3899" s="30" t="s">
        <v>22306</v>
      </c>
      <c r="B3899" s="30" t="s">
        <v>32</v>
      </c>
      <c r="C3899" s="37">
        <v>46109</v>
      </c>
      <c r="D3899" s="30" t="s">
        <v>24825</v>
      </c>
      <c r="E3899" s="37">
        <v>46109</v>
      </c>
      <c r="F3899" s="30">
        <v>23134</v>
      </c>
      <c r="G3899" s="30" t="s">
        <v>24826</v>
      </c>
      <c r="H3899" s="38">
        <v>780334</v>
      </c>
      <c r="I3899" s="67">
        <v>0</v>
      </c>
      <c r="J3899" s="38">
        <v>62427</v>
      </c>
      <c r="K3899" s="38">
        <v>842761</v>
      </c>
      <c r="L3899" s="7" t="s">
        <v>22849</v>
      </c>
      <c r="O3899" s="35">
        <f>IF(Table1[[#This Row],[Phân loại]]="Tồn đầu kỳ",Table1[[#This Row],[Tổng giá trị]],0)</f>
        <v>0</v>
      </c>
      <c r="P3899" s="7">
        <f>IF(Table1[[#This Row],[Số còn phải thu ĐK]]&lt;&gt;0,0,IF(Table1[[#This Row],[Phân loại]]="Bán hàng",Table1[[#This Row],[Tổng giá trị]],-Table1[[#This Row],[Tổng giá trị]]))</f>
        <v>842761</v>
      </c>
      <c r="Q3899" s="35">
        <f t="shared" ref="Q3899:Q3905" si="954">IF(M3899&lt;&gt;"",IF(O3899&lt;&gt;0,O3899,P3899),0)</f>
        <v>0</v>
      </c>
      <c r="R3899" s="7">
        <f>Table1[[#This Row],[Số còn phải thu ĐK]]+Table1[[#This Row],[Giá Trị HD sau CK]]-Table1[[#This Row],[Số tiền đã thu]]</f>
        <v>842761</v>
      </c>
      <c r="S3899" s="6">
        <f>IF(Table1[[#This Row],[Ngày hóa đơn]]&lt;&gt;"",Table1[[#This Row],[Ngày hóa đơn]],IF(Table1[[#This Row],[Ngày hạch toán]]&lt;&gt;"",Table1[[#This Row],[Ngày hạch toán]],""))</f>
        <v>46109</v>
      </c>
      <c r="T3899" s="7"/>
      <c r="U3899" s="6">
        <f>IF(Table1[[#This Row],[Ngày tính CN]]="","",S3899+T3899)</f>
        <v>46109</v>
      </c>
      <c r="V3899" s="35">
        <f ca="1">IF(Table1[[#This Row],[Hạn thanh toán]]="","",IF((U3899-NOW())&lt;0,0,(U3899-NOW())))</f>
        <v>0</v>
      </c>
      <c r="W3899" s="35"/>
      <c r="X3899" s="35">
        <f t="shared" ref="X3899:X3905" ca="1" si="955">IF(OR(U3899="",R3899=0),"",IF((U3899-NOW())&lt;0,-(U3899-NOW()),0))</f>
        <v>61.490319212964096</v>
      </c>
      <c r="Y3899" s="2" t="str">
        <f t="shared" ref="Y3899:Y3905" ca="1" si="956">IF(R3899=0,"Đã thanh toán",IF(X3899="","",IF(X3899&lt;=0,"Chưa đến hạn thanh toán",IF(X3899&lt;=30,"Nợ quá hạn 30 ngày",IF(X3899&lt;=60,"Nợ quá hạn từ 30 ngày đến 60 ngày",IF(X3899&lt;=90,"Nợ quá hạn từ 60 ngày đến 90 ngày",IF(X3899&lt;=120,"Nợ quá hạn từ 90 ngày đến 120 ngày","Nợ quá hạn hơn 120 ngày có khả năng mất thanh toán")))))))</f>
        <v>Nợ quá hạn từ 60 ngày đến 90 ngày</v>
      </c>
      <c r="Z3899" s="51">
        <f t="shared" si="907"/>
        <v>46109</v>
      </c>
      <c r="AA3899" s="51" t="str">
        <f t="shared" si="908"/>
        <v/>
      </c>
      <c r="AD3899" s="2" t="str">
        <f>VLOOKUP($A3899,MA_KH!$A:$Q,MA_KH!O$1,0)</f>
        <v>SATRA TRUNG TÂM</v>
      </c>
      <c r="AE3899" s="2" t="str">
        <f>VLOOKUP($A3899,MA_KH!$A:$Q,MA_KH!P$1,0)</f>
        <v>TRUNG TÂM ĐIỀU HÀNH SATRAFOODS</v>
      </c>
    </row>
    <row r="3900" spans="1:31" ht="25.5" hidden="1" customHeight="1" x14ac:dyDescent="0.2">
      <c r="A3900" s="30" t="s">
        <v>22306</v>
      </c>
      <c r="B3900" s="30" t="s">
        <v>32</v>
      </c>
      <c r="C3900" s="37">
        <v>46109</v>
      </c>
      <c r="D3900" s="30" t="s">
        <v>24827</v>
      </c>
      <c r="E3900" s="37">
        <v>46109</v>
      </c>
      <c r="F3900" s="30">
        <v>23136</v>
      </c>
      <c r="G3900" s="30" t="s">
        <v>24828</v>
      </c>
      <c r="H3900" s="38">
        <v>1005648</v>
      </c>
      <c r="I3900" s="67">
        <v>0</v>
      </c>
      <c r="J3900" s="38">
        <v>80452</v>
      </c>
      <c r="K3900" s="38">
        <v>1086100</v>
      </c>
      <c r="L3900" s="7" t="s">
        <v>22849</v>
      </c>
      <c r="O3900" s="35">
        <f>IF(Table1[[#This Row],[Phân loại]]="Tồn đầu kỳ",Table1[[#This Row],[Tổng giá trị]],0)</f>
        <v>0</v>
      </c>
      <c r="P3900" s="7">
        <f>IF(Table1[[#This Row],[Số còn phải thu ĐK]]&lt;&gt;0,0,IF(Table1[[#This Row],[Phân loại]]="Bán hàng",Table1[[#This Row],[Tổng giá trị]],-Table1[[#This Row],[Tổng giá trị]]))</f>
        <v>1086100</v>
      </c>
      <c r="Q3900" s="35">
        <f t="shared" si="954"/>
        <v>0</v>
      </c>
      <c r="R3900" s="7">
        <f>Table1[[#This Row],[Số còn phải thu ĐK]]+Table1[[#This Row],[Giá Trị HD sau CK]]-Table1[[#This Row],[Số tiền đã thu]]</f>
        <v>1086100</v>
      </c>
      <c r="S3900" s="6">
        <f>IF(Table1[[#This Row],[Ngày hóa đơn]]&lt;&gt;"",Table1[[#This Row],[Ngày hóa đơn]],IF(Table1[[#This Row],[Ngày hạch toán]]&lt;&gt;"",Table1[[#This Row],[Ngày hạch toán]],""))</f>
        <v>46109</v>
      </c>
      <c r="T3900" s="7"/>
      <c r="U3900" s="6">
        <f>IF(Table1[[#This Row],[Ngày tính CN]]="","",S3900+T3900)</f>
        <v>46109</v>
      </c>
      <c r="V3900" s="35">
        <f ca="1">IF(Table1[[#This Row],[Hạn thanh toán]]="","",IF((U3900-NOW())&lt;0,0,(U3900-NOW())))</f>
        <v>0</v>
      </c>
      <c r="W3900" s="35"/>
      <c r="X3900" s="35">
        <f t="shared" ca="1" si="955"/>
        <v>61.490319212964096</v>
      </c>
      <c r="Y3900" s="2" t="str">
        <f t="shared" ca="1" si="956"/>
        <v>Nợ quá hạn từ 60 ngày đến 90 ngày</v>
      </c>
      <c r="Z3900" s="51">
        <f t="shared" si="907"/>
        <v>46109</v>
      </c>
      <c r="AA3900" s="51" t="str">
        <f t="shared" si="908"/>
        <v/>
      </c>
      <c r="AD3900" s="2" t="str">
        <f>VLOOKUP($A3900,MA_KH!$A:$Q,MA_KH!O$1,0)</f>
        <v>SATRA TRUNG TÂM</v>
      </c>
      <c r="AE3900" s="2" t="str">
        <f>VLOOKUP($A3900,MA_KH!$A:$Q,MA_KH!P$1,0)</f>
        <v>TRUNG TÂM ĐIỀU HÀNH SATRAFOODS</v>
      </c>
    </row>
    <row r="3901" spans="1:31" ht="25.5" hidden="1" customHeight="1" x14ac:dyDescent="0.2">
      <c r="A3901" s="30" t="s">
        <v>22306</v>
      </c>
      <c r="B3901" s="30" t="s">
        <v>32</v>
      </c>
      <c r="C3901" s="37">
        <v>46109</v>
      </c>
      <c r="D3901" s="30" t="s">
        <v>24829</v>
      </c>
      <c r="E3901" s="37">
        <v>46109</v>
      </c>
      <c r="F3901" s="30">
        <v>23140</v>
      </c>
      <c r="G3901" s="30" t="s">
        <v>24830</v>
      </c>
      <c r="H3901" s="38">
        <v>1299245</v>
      </c>
      <c r="I3901" s="67">
        <v>0</v>
      </c>
      <c r="J3901" s="38">
        <v>103940</v>
      </c>
      <c r="K3901" s="38">
        <v>1403185</v>
      </c>
      <c r="L3901" s="7" t="s">
        <v>22849</v>
      </c>
      <c r="O3901" s="35">
        <f>IF(Table1[[#This Row],[Phân loại]]="Tồn đầu kỳ",Table1[[#This Row],[Tổng giá trị]],0)</f>
        <v>0</v>
      </c>
      <c r="P3901" s="7">
        <f>IF(Table1[[#This Row],[Số còn phải thu ĐK]]&lt;&gt;0,0,IF(Table1[[#This Row],[Phân loại]]="Bán hàng",Table1[[#This Row],[Tổng giá trị]],-Table1[[#This Row],[Tổng giá trị]]))</f>
        <v>1403185</v>
      </c>
      <c r="Q3901" s="35">
        <f t="shared" si="954"/>
        <v>0</v>
      </c>
      <c r="R3901" s="7">
        <f>Table1[[#This Row],[Số còn phải thu ĐK]]+Table1[[#This Row],[Giá Trị HD sau CK]]-Table1[[#This Row],[Số tiền đã thu]]</f>
        <v>1403185</v>
      </c>
      <c r="S3901" s="6">
        <f>IF(Table1[[#This Row],[Ngày hóa đơn]]&lt;&gt;"",Table1[[#This Row],[Ngày hóa đơn]],IF(Table1[[#This Row],[Ngày hạch toán]]&lt;&gt;"",Table1[[#This Row],[Ngày hạch toán]],""))</f>
        <v>46109</v>
      </c>
      <c r="T3901" s="7"/>
      <c r="U3901" s="6">
        <f>IF(Table1[[#This Row],[Ngày tính CN]]="","",S3901+T3901)</f>
        <v>46109</v>
      </c>
      <c r="V3901" s="35">
        <f ca="1">IF(Table1[[#This Row],[Hạn thanh toán]]="","",IF((U3901-NOW())&lt;0,0,(U3901-NOW())))</f>
        <v>0</v>
      </c>
      <c r="W3901" s="35"/>
      <c r="X3901" s="35">
        <f t="shared" ca="1" si="955"/>
        <v>61.490319212964096</v>
      </c>
      <c r="Y3901" s="2" t="str">
        <f t="shared" ca="1" si="956"/>
        <v>Nợ quá hạn từ 60 ngày đến 90 ngày</v>
      </c>
      <c r="Z3901" s="51">
        <f t="shared" si="907"/>
        <v>46109</v>
      </c>
      <c r="AA3901" s="51" t="str">
        <f t="shared" si="908"/>
        <v/>
      </c>
      <c r="AD3901" s="2" t="str">
        <f>VLOOKUP($A3901,MA_KH!$A:$Q,MA_KH!O$1,0)</f>
        <v>SATRA TRUNG TÂM</v>
      </c>
      <c r="AE3901" s="2" t="str">
        <f>VLOOKUP($A3901,MA_KH!$A:$Q,MA_KH!P$1,0)</f>
        <v>TRUNG TÂM ĐIỀU HÀNH SATRAFOODS</v>
      </c>
    </row>
    <row r="3902" spans="1:31" ht="25.5" hidden="1" customHeight="1" x14ac:dyDescent="0.2">
      <c r="A3902" s="30" t="s">
        <v>22306</v>
      </c>
      <c r="B3902" s="30" t="s">
        <v>32</v>
      </c>
      <c r="C3902" s="37">
        <v>46109</v>
      </c>
      <c r="D3902" s="30" t="s">
        <v>24831</v>
      </c>
      <c r="E3902" s="37">
        <v>46109</v>
      </c>
      <c r="F3902" s="30">
        <v>23141</v>
      </c>
      <c r="G3902" s="30" t="s">
        <v>24832</v>
      </c>
      <c r="H3902" s="38">
        <v>3202272</v>
      </c>
      <c r="I3902" s="67">
        <v>0</v>
      </c>
      <c r="J3902" s="38">
        <v>256182</v>
      </c>
      <c r="K3902" s="38">
        <v>3458454</v>
      </c>
      <c r="L3902" s="7" t="s">
        <v>22849</v>
      </c>
      <c r="O3902" s="35">
        <f>IF(Table1[[#This Row],[Phân loại]]="Tồn đầu kỳ",Table1[[#This Row],[Tổng giá trị]],0)</f>
        <v>0</v>
      </c>
      <c r="P3902" s="7">
        <f>IF(Table1[[#This Row],[Số còn phải thu ĐK]]&lt;&gt;0,0,IF(Table1[[#This Row],[Phân loại]]="Bán hàng",Table1[[#This Row],[Tổng giá trị]],-Table1[[#This Row],[Tổng giá trị]]))</f>
        <v>3458454</v>
      </c>
      <c r="Q3902" s="35">
        <f t="shared" si="954"/>
        <v>0</v>
      </c>
      <c r="R3902" s="7">
        <f>Table1[[#This Row],[Số còn phải thu ĐK]]+Table1[[#This Row],[Giá Trị HD sau CK]]-Table1[[#This Row],[Số tiền đã thu]]</f>
        <v>3458454</v>
      </c>
      <c r="S3902" s="6">
        <f>IF(Table1[[#This Row],[Ngày hóa đơn]]&lt;&gt;"",Table1[[#This Row],[Ngày hóa đơn]],IF(Table1[[#This Row],[Ngày hạch toán]]&lt;&gt;"",Table1[[#This Row],[Ngày hạch toán]],""))</f>
        <v>46109</v>
      </c>
      <c r="T3902" s="7"/>
      <c r="U3902" s="6">
        <f>IF(Table1[[#This Row],[Ngày tính CN]]="","",S3902+T3902)</f>
        <v>46109</v>
      </c>
      <c r="V3902" s="35">
        <f ca="1">IF(Table1[[#This Row],[Hạn thanh toán]]="","",IF((U3902-NOW())&lt;0,0,(U3902-NOW())))</f>
        <v>0</v>
      </c>
      <c r="W3902" s="35"/>
      <c r="X3902" s="35">
        <f t="shared" ca="1" si="955"/>
        <v>61.490319212964096</v>
      </c>
      <c r="Y3902" s="2" t="str">
        <f t="shared" ca="1" si="956"/>
        <v>Nợ quá hạn từ 60 ngày đến 90 ngày</v>
      </c>
      <c r="Z3902" s="51">
        <f t="shared" si="907"/>
        <v>46109</v>
      </c>
      <c r="AA3902" s="51" t="str">
        <f t="shared" si="908"/>
        <v/>
      </c>
      <c r="AD3902" s="2" t="str">
        <f>VLOOKUP($A3902,MA_KH!$A:$Q,MA_KH!O$1,0)</f>
        <v>SATRA TRUNG TÂM</v>
      </c>
      <c r="AE3902" s="2" t="str">
        <f>VLOOKUP($A3902,MA_KH!$A:$Q,MA_KH!P$1,0)</f>
        <v>TRUNG TÂM ĐIỀU HÀNH SATRAFOODS</v>
      </c>
    </row>
    <row r="3903" spans="1:31" ht="25.5" hidden="1" customHeight="1" x14ac:dyDescent="0.2">
      <c r="A3903" s="30" t="s">
        <v>22306</v>
      </c>
      <c r="B3903" s="30" t="s">
        <v>32</v>
      </c>
      <c r="C3903" s="37">
        <v>46109</v>
      </c>
      <c r="D3903" s="30" t="s">
        <v>24833</v>
      </c>
      <c r="E3903" s="37">
        <v>46109</v>
      </c>
      <c r="F3903" s="30">
        <v>23121</v>
      </c>
      <c r="G3903" s="30" t="s">
        <v>24834</v>
      </c>
      <c r="H3903" s="38">
        <v>763858</v>
      </c>
      <c r="I3903" s="67">
        <v>0</v>
      </c>
      <c r="J3903" s="38">
        <v>61109</v>
      </c>
      <c r="K3903" s="38">
        <v>824967</v>
      </c>
      <c r="L3903" s="7" t="s">
        <v>22849</v>
      </c>
      <c r="O3903" s="35">
        <f>IF(Table1[[#This Row],[Phân loại]]="Tồn đầu kỳ",Table1[[#This Row],[Tổng giá trị]],0)</f>
        <v>0</v>
      </c>
      <c r="P3903" s="7">
        <f>IF(Table1[[#This Row],[Số còn phải thu ĐK]]&lt;&gt;0,0,IF(Table1[[#This Row],[Phân loại]]="Bán hàng",Table1[[#This Row],[Tổng giá trị]],-Table1[[#This Row],[Tổng giá trị]]))</f>
        <v>824967</v>
      </c>
      <c r="Q3903" s="35">
        <f t="shared" si="954"/>
        <v>0</v>
      </c>
      <c r="R3903" s="7">
        <f>Table1[[#This Row],[Số còn phải thu ĐK]]+Table1[[#This Row],[Giá Trị HD sau CK]]-Table1[[#This Row],[Số tiền đã thu]]</f>
        <v>824967</v>
      </c>
      <c r="S3903" s="6">
        <f>IF(Table1[[#This Row],[Ngày hóa đơn]]&lt;&gt;"",Table1[[#This Row],[Ngày hóa đơn]],IF(Table1[[#This Row],[Ngày hạch toán]]&lt;&gt;"",Table1[[#This Row],[Ngày hạch toán]],""))</f>
        <v>46109</v>
      </c>
      <c r="T3903" s="7"/>
      <c r="U3903" s="6">
        <f>IF(Table1[[#This Row],[Ngày tính CN]]="","",S3903+T3903)</f>
        <v>46109</v>
      </c>
      <c r="V3903" s="35">
        <f ca="1">IF(Table1[[#This Row],[Hạn thanh toán]]="","",IF((U3903-NOW())&lt;0,0,(U3903-NOW())))</f>
        <v>0</v>
      </c>
      <c r="W3903" s="35"/>
      <c r="X3903" s="35">
        <f t="shared" ca="1" si="955"/>
        <v>61.490319212964096</v>
      </c>
      <c r="Y3903" s="2" t="str">
        <f t="shared" ca="1" si="956"/>
        <v>Nợ quá hạn từ 60 ngày đến 90 ngày</v>
      </c>
      <c r="Z3903" s="51">
        <f t="shared" si="907"/>
        <v>46109</v>
      </c>
      <c r="AA3903" s="51" t="str">
        <f t="shared" si="908"/>
        <v/>
      </c>
      <c r="AD3903" s="2" t="str">
        <f>VLOOKUP($A3903,MA_KH!$A:$Q,MA_KH!O$1,0)</f>
        <v>SATRA TRUNG TÂM</v>
      </c>
      <c r="AE3903" s="2" t="str">
        <f>VLOOKUP($A3903,MA_KH!$A:$Q,MA_KH!P$1,0)</f>
        <v>TRUNG TÂM ĐIỀU HÀNH SATRAFOODS</v>
      </c>
    </row>
    <row r="3904" spans="1:31" ht="25.5" hidden="1" customHeight="1" x14ac:dyDescent="0.2">
      <c r="A3904" s="30" t="s">
        <v>22306</v>
      </c>
      <c r="B3904" s="30" t="s">
        <v>32</v>
      </c>
      <c r="C3904" s="40">
        <v>46102</v>
      </c>
      <c r="D3904" s="39" t="s">
        <v>25868</v>
      </c>
      <c r="E3904" s="40">
        <v>46102</v>
      </c>
      <c r="F3904" s="39">
        <v>1557</v>
      </c>
      <c r="G3904" s="39" t="s">
        <v>41</v>
      </c>
      <c r="H3904" s="41">
        <v>670037</v>
      </c>
      <c r="I3904" s="67">
        <v>0</v>
      </c>
      <c r="J3904" s="41">
        <v>53603</v>
      </c>
      <c r="K3904" s="41">
        <v>723640</v>
      </c>
      <c r="L3904" s="7" t="s">
        <v>41</v>
      </c>
      <c r="O3904" s="35">
        <f>IF(Table1[[#This Row],[Phân loại]]="Tồn đầu kỳ",Table1[[#This Row],[Tổng giá trị]],0)</f>
        <v>0</v>
      </c>
      <c r="P3904" s="7">
        <f>IF(Table1[[#This Row],[Số còn phải thu ĐK]]&lt;&gt;0,0,IF(Table1[[#This Row],[Phân loại]]="Bán hàng",Table1[[#This Row],[Tổng giá trị]],-Table1[[#This Row],[Tổng giá trị]]))</f>
        <v>-723640</v>
      </c>
      <c r="Q3904" s="35">
        <f>IF(M3904&lt;&gt;"",IF(O3904&lt;&gt;0,O3904,P3904),0)</f>
        <v>0</v>
      </c>
      <c r="R3904" s="7">
        <f>Table1[[#This Row],[Số còn phải thu ĐK]]+Table1[[#This Row],[Giá Trị HD sau CK]]-Table1[[#This Row],[Số tiền đã thu]]</f>
        <v>-723640</v>
      </c>
      <c r="S3904" s="6">
        <f>IF(Table1[[#This Row],[Ngày hóa đơn]]&lt;&gt;"",Table1[[#This Row],[Ngày hóa đơn]],IF(Table1[[#This Row],[Ngày hạch toán]]&lt;&gt;"",Table1[[#This Row],[Ngày hạch toán]],""))</f>
        <v>46102</v>
      </c>
      <c r="T3904" s="7"/>
      <c r="U3904" s="6">
        <f>IF(Table1[[#This Row],[Ngày tính CN]]="","",S3904+T3904)</f>
        <v>46102</v>
      </c>
      <c r="V3904" s="35">
        <f ca="1">IF(Table1[[#This Row],[Hạn thanh toán]]="","",IF((U3904-NOW())&lt;0,0,(U3904-NOW())))</f>
        <v>0</v>
      </c>
      <c r="W3904" s="35"/>
      <c r="X3904" s="35">
        <f ca="1">IF(OR(U3904="",R3904=0),"",IF((U3904-NOW())&lt;0,-(U3904-NOW()),0))</f>
        <v>68.490319212964096</v>
      </c>
      <c r="Y3904" s="2" t="str">
        <f ca="1">IF(R3904=0,"Đã thanh toán",IF(X3904="","",IF(X3904&lt;=0,"Chưa đến hạn thanh toán",IF(X3904&lt;=30,"Nợ quá hạn 30 ngày",IF(X3904&lt;=60,"Nợ quá hạn từ 30 ngày đến 60 ngày",IF(X3904&lt;=90,"Nợ quá hạn từ 60 ngày đến 90 ngày",IF(X3904&lt;=120,"Nợ quá hạn từ 90 ngày đến 120 ngày","Nợ quá hạn hơn 120 ngày có khả năng mất thanh toán")))))))</f>
        <v>Nợ quá hạn từ 60 ngày đến 90 ngày</v>
      </c>
      <c r="Z3904" s="51">
        <f t="shared" si="907"/>
        <v>46102</v>
      </c>
      <c r="AA3904" s="51" t="str">
        <f t="shared" si="908"/>
        <v/>
      </c>
      <c r="AD3904" s="2" t="str">
        <f>VLOOKUP($A3904,MA_KH!$A:$Q,MA_KH!O$1,0)</f>
        <v>SATRA TRUNG TÂM</v>
      </c>
      <c r="AE3904" s="2" t="str">
        <f>VLOOKUP($A3904,MA_KH!$A:$Q,MA_KH!P$1,0)</f>
        <v>TRUNG TÂM ĐIỀU HÀNH SATRAFOODS</v>
      </c>
    </row>
    <row r="3905" spans="1:31" ht="25.5" hidden="1" customHeight="1" x14ac:dyDescent="0.2">
      <c r="A3905" s="39" t="s">
        <v>22265</v>
      </c>
      <c r="B3905" s="39" t="s">
        <v>40</v>
      </c>
      <c r="C3905" s="40">
        <v>46109</v>
      </c>
      <c r="D3905" s="39" t="s">
        <v>24835</v>
      </c>
      <c r="E3905" s="40">
        <v>46109</v>
      </c>
      <c r="F3905" s="39">
        <v>23143</v>
      </c>
      <c r="G3905" s="39" t="s">
        <v>24836</v>
      </c>
      <c r="H3905" s="41">
        <v>1777732</v>
      </c>
      <c r="I3905" s="67">
        <v>0</v>
      </c>
      <c r="J3905" s="41">
        <v>142219</v>
      </c>
      <c r="K3905" s="41">
        <v>1919951</v>
      </c>
      <c r="L3905" s="7" t="s">
        <v>22849</v>
      </c>
      <c r="O3905" s="35">
        <f>IF(Table1[[#This Row],[Phân loại]]="Tồn đầu kỳ",Table1[[#This Row],[Tổng giá trị]],0)</f>
        <v>0</v>
      </c>
      <c r="P3905" s="7">
        <f>IF(Table1[[#This Row],[Số còn phải thu ĐK]]&lt;&gt;0,0,IF(Table1[[#This Row],[Phân loại]]="Bán hàng",Table1[[#This Row],[Tổng giá trị]],-Table1[[#This Row],[Tổng giá trị]]))</f>
        <v>1919951</v>
      </c>
      <c r="Q3905" s="35">
        <f t="shared" si="954"/>
        <v>0</v>
      </c>
      <c r="R3905" s="7">
        <f>Table1[[#This Row],[Số còn phải thu ĐK]]+Table1[[#This Row],[Giá Trị HD sau CK]]-Table1[[#This Row],[Số tiền đã thu]]</f>
        <v>1919951</v>
      </c>
      <c r="S3905" s="6">
        <f>IF(Table1[[#This Row],[Ngày hóa đơn]]&lt;&gt;"",Table1[[#This Row],[Ngày hóa đơn]],IF(Table1[[#This Row],[Ngày hạch toán]]&lt;&gt;"",Table1[[#This Row],[Ngày hạch toán]],""))</f>
        <v>46109</v>
      </c>
      <c r="T3905" s="7"/>
      <c r="U3905" s="6">
        <f>IF(Table1[[#This Row],[Ngày tính CN]]="","",S3905+T3905)</f>
        <v>46109</v>
      </c>
      <c r="V3905" s="35">
        <f ca="1">IF(Table1[[#This Row],[Hạn thanh toán]]="","",IF((U3905-NOW())&lt;0,0,(U3905-NOW())))</f>
        <v>0</v>
      </c>
      <c r="W3905" s="35"/>
      <c r="X3905" s="35">
        <f t="shared" ca="1" si="955"/>
        <v>61.490319212964096</v>
      </c>
      <c r="Y3905" s="2" t="str">
        <f t="shared" ca="1" si="956"/>
        <v>Nợ quá hạn từ 60 ngày đến 90 ngày</v>
      </c>
      <c r="Z3905" s="51">
        <f t="shared" si="907"/>
        <v>46109</v>
      </c>
      <c r="AA3905" s="51" t="str">
        <f t="shared" si="908"/>
        <v/>
      </c>
      <c r="AD3905" s="2" t="str">
        <f>VLOOKUP($A3905,MA_KH!$A:$Q,MA_KH!O$1,0)</f>
        <v>SATRA - STSG</v>
      </c>
      <c r="AE3905" s="2" t="str">
        <f>VLOOKUP($A3905,MA_KH!$A:$Q,MA_KH!P$1,0)</f>
        <v>CN TCT TM SÀI GÒN – TNHH MTV – SIÊU THỊ SÀI GÒN</v>
      </c>
    </row>
    <row r="3906" spans="1:31" ht="25.5" hidden="1" customHeight="1" x14ac:dyDescent="0.2">
      <c r="A3906" s="39" t="s">
        <v>22306</v>
      </c>
      <c r="B3906" s="39" t="s">
        <v>32</v>
      </c>
      <c r="C3906" s="40">
        <v>46111</v>
      </c>
      <c r="D3906" s="39" t="s">
        <v>24837</v>
      </c>
      <c r="E3906" s="40">
        <v>46111</v>
      </c>
      <c r="F3906" s="39">
        <v>23177</v>
      </c>
      <c r="G3906" s="39" t="s">
        <v>24838</v>
      </c>
      <c r="H3906" s="41">
        <v>467519</v>
      </c>
      <c r="I3906" s="67">
        <v>0</v>
      </c>
      <c r="J3906" s="41">
        <v>37402</v>
      </c>
      <c r="K3906" s="41">
        <v>504921</v>
      </c>
      <c r="L3906" s="7" t="s">
        <v>22849</v>
      </c>
      <c r="O3906" s="35">
        <f>IF(Table1[[#This Row],[Phân loại]]="Tồn đầu kỳ",Table1[[#This Row],[Tổng giá trị]],0)</f>
        <v>0</v>
      </c>
      <c r="P3906" s="7">
        <f>IF(Table1[[#This Row],[Số còn phải thu ĐK]]&lt;&gt;0,0,IF(Table1[[#This Row],[Phân loại]]="Bán hàng",Table1[[#This Row],[Tổng giá trị]],-Table1[[#This Row],[Tổng giá trị]]))</f>
        <v>504921</v>
      </c>
      <c r="Q3906" s="35">
        <f>IF(M3906&lt;&gt;"",IF(O3906&lt;&gt;0,O3906,P3906),0)</f>
        <v>0</v>
      </c>
      <c r="R3906" s="7">
        <f>Table1[[#This Row],[Số còn phải thu ĐK]]+Table1[[#This Row],[Giá Trị HD sau CK]]-Table1[[#This Row],[Số tiền đã thu]]</f>
        <v>504921</v>
      </c>
      <c r="S3906" s="6">
        <f>IF(Table1[[#This Row],[Ngày hóa đơn]]&lt;&gt;"",Table1[[#This Row],[Ngày hóa đơn]],IF(Table1[[#This Row],[Ngày hạch toán]]&lt;&gt;"",Table1[[#This Row],[Ngày hạch toán]],""))</f>
        <v>46111</v>
      </c>
      <c r="T3906" s="7"/>
      <c r="U3906" s="6">
        <f>IF(Table1[[#This Row],[Ngày tính CN]]="","",S3906+T3906)</f>
        <v>46111</v>
      </c>
      <c r="V3906" s="35">
        <f ca="1">IF(Table1[[#This Row],[Hạn thanh toán]]="","",IF((U3906-NOW())&lt;0,0,(U3906-NOW())))</f>
        <v>0</v>
      </c>
      <c r="W3906" s="35"/>
      <c r="X3906" s="35">
        <f ca="1">IF(OR(U3906="",R3906=0),"",IF((U3906-NOW())&lt;0,-(U3906-NOW()),0))</f>
        <v>59.490319212964096</v>
      </c>
      <c r="Y3906" s="2" t="str">
        <f ca="1">IF(R3906=0,"Đã thanh toán",IF(X3906="","",IF(X3906&lt;=0,"Chưa đến hạn thanh toán",IF(X3906&lt;=30,"Nợ quá hạn 30 ngày",IF(X3906&lt;=60,"Nợ quá hạn từ 30 ngày đến 60 ngày",IF(X3906&lt;=90,"Nợ quá hạn từ 60 ngày đến 90 ngày",IF(X3906&lt;=120,"Nợ quá hạn từ 90 ngày đến 120 ngày","Nợ quá hạn hơn 120 ngày có khả năng mất thanh toán")))))))</f>
        <v>Nợ quá hạn từ 30 ngày đến 60 ngày</v>
      </c>
      <c r="Z3906" s="51">
        <f t="shared" si="907"/>
        <v>46111</v>
      </c>
      <c r="AA3906" s="51" t="str">
        <f t="shared" si="908"/>
        <v/>
      </c>
      <c r="AD3906" s="2" t="str">
        <f>VLOOKUP($A3906,MA_KH!$A:$Q,MA_KH!O$1,0)</f>
        <v>SATRA TRUNG TÂM</v>
      </c>
      <c r="AE3906" s="2" t="str">
        <f>VLOOKUP($A3906,MA_KH!$A:$Q,MA_KH!P$1,0)</f>
        <v>TRUNG TÂM ĐIỀU HÀNH SATRAFOODS</v>
      </c>
    </row>
    <row r="3907" spans="1:31" ht="25.5" hidden="1" customHeight="1" x14ac:dyDescent="0.2">
      <c r="A3907" s="30" t="s">
        <v>21956</v>
      </c>
      <c r="B3907" s="30" t="s">
        <v>4191</v>
      </c>
      <c r="C3907" s="37">
        <v>46086</v>
      </c>
      <c r="D3907" s="30" t="s">
        <v>24839</v>
      </c>
      <c r="E3907" s="37">
        <v>46086</v>
      </c>
      <c r="F3907" s="30" t="s">
        <v>24840</v>
      </c>
      <c r="G3907" s="30" t="s">
        <v>24841</v>
      </c>
      <c r="H3907" s="38">
        <v>756682</v>
      </c>
      <c r="I3907" s="67">
        <v>0</v>
      </c>
      <c r="J3907" s="38">
        <v>60535</v>
      </c>
      <c r="K3907" s="38">
        <v>817217</v>
      </c>
      <c r="L3907" s="7" t="s">
        <v>22849</v>
      </c>
      <c r="O3907" s="35">
        <f>IF(Table1[[#This Row],[Phân loại]]="Tồn đầu kỳ",Table1[[#This Row],[Tổng giá trị]],0)</f>
        <v>0</v>
      </c>
      <c r="P3907" s="7">
        <f>IF(Table1[[#This Row],[Số còn phải thu ĐK]]&lt;&gt;0,0,IF(Table1[[#This Row],[Phân loại]]="Bán hàng",Table1[[#This Row],[Tổng giá trị]],-Table1[[#This Row],[Tổng giá trị]]))</f>
        <v>817217</v>
      </c>
      <c r="Q3907" s="35">
        <f t="shared" ref="Q3907:Q3909" si="957">IF(M3907&lt;&gt;"",IF(O3907&lt;&gt;0,O3907,P3907),0)</f>
        <v>0</v>
      </c>
      <c r="R3907" s="7">
        <f>Table1[[#This Row],[Số còn phải thu ĐK]]+Table1[[#This Row],[Giá Trị HD sau CK]]-Table1[[#This Row],[Số tiền đã thu]]</f>
        <v>817217</v>
      </c>
      <c r="S3907" s="6">
        <f>IF(Table1[[#This Row],[Ngày hóa đơn]]&lt;&gt;"",Table1[[#This Row],[Ngày hóa đơn]],IF(Table1[[#This Row],[Ngày hạch toán]]&lt;&gt;"",Table1[[#This Row],[Ngày hạch toán]],""))</f>
        <v>46086</v>
      </c>
      <c r="T3907" s="7"/>
      <c r="U3907" s="6">
        <f>IF(Table1[[#This Row],[Ngày tính CN]]="","",S3907+T3907)</f>
        <v>46086</v>
      </c>
      <c r="V3907" s="35">
        <f ca="1">IF(Table1[[#This Row],[Hạn thanh toán]]="","",IF((U3907-NOW())&lt;0,0,(U3907-NOW())))</f>
        <v>0</v>
      </c>
      <c r="W3907" s="35"/>
      <c r="X3907" s="35">
        <f t="shared" ref="X3907:X3909" ca="1" si="958">IF(OR(U3907="",R3907=0),"",IF((U3907-NOW())&lt;0,-(U3907-NOW()),0))</f>
        <v>84.490319212964096</v>
      </c>
      <c r="Y3907" s="2" t="str">
        <f t="shared" ref="Y3907:Y3909" ca="1" si="959">IF(R3907=0,"Đã thanh toán",IF(X3907="","",IF(X3907&lt;=0,"Chưa đến hạn thanh toán",IF(X3907&lt;=30,"Nợ quá hạn 30 ngày",IF(X3907&lt;=60,"Nợ quá hạn từ 30 ngày đến 60 ngày",IF(X3907&lt;=90,"Nợ quá hạn từ 60 ngày đến 90 ngày",IF(X3907&lt;=120,"Nợ quá hạn từ 90 ngày đến 120 ngày","Nợ quá hạn hơn 120 ngày có khả năng mất thanh toán")))))))</f>
        <v>Nợ quá hạn từ 60 ngày đến 90 ngày</v>
      </c>
      <c r="Z3907" s="51">
        <f t="shared" si="907"/>
        <v>46086</v>
      </c>
      <c r="AA3907" s="51" t="str">
        <f t="shared" si="908"/>
        <v/>
      </c>
      <c r="AD3907" s="2" t="str">
        <f>VLOOKUP($A3907,MA_KH!$A:$Q,MA_KH!O$1,0)</f>
        <v>LARIA (FM)</v>
      </c>
      <c r="AE3907" s="2" t="str">
        <f>VLOOKUP($A3907,MA_KH!$A:$Q,MA_KH!P$1,0)</f>
        <v>CÔNG TY TNHH THƯƠNG MẠI LARIA</v>
      </c>
    </row>
    <row r="3908" spans="1:31" ht="25.5" hidden="1" customHeight="1" x14ac:dyDescent="0.2">
      <c r="A3908" s="30" t="s">
        <v>21956</v>
      </c>
      <c r="B3908" s="30" t="s">
        <v>4191</v>
      </c>
      <c r="C3908" s="37">
        <v>46086</v>
      </c>
      <c r="D3908" s="30" t="s">
        <v>24842</v>
      </c>
      <c r="E3908" s="37">
        <v>46086</v>
      </c>
      <c r="F3908" s="30" t="s">
        <v>24843</v>
      </c>
      <c r="G3908" s="30" t="s">
        <v>24844</v>
      </c>
      <c r="H3908" s="38">
        <v>571574</v>
      </c>
      <c r="I3908" s="67">
        <v>0</v>
      </c>
      <c r="J3908" s="38">
        <v>45726</v>
      </c>
      <c r="K3908" s="38">
        <v>617300</v>
      </c>
      <c r="L3908" s="7" t="s">
        <v>22849</v>
      </c>
      <c r="O3908" s="35">
        <f>IF(Table1[[#This Row],[Phân loại]]="Tồn đầu kỳ",Table1[[#This Row],[Tổng giá trị]],0)</f>
        <v>0</v>
      </c>
      <c r="P3908" s="7">
        <f>IF(Table1[[#This Row],[Số còn phải thu ĐK]]&lt;&gt;0,0,IF(Table1[[#This Row],[Phân loại]]="Bán hàng",Table1[[#This Row],[Tổng giá trị]],-Table1[[#This Row],[Tổng giá trị]]))</f>
        <v>617300</v>
      </c>
      <c r="Q3908" s="35">
        <f t="shared" si="957"/>
        <v>0</v>
      </c>
      <c r="R3908" s="7">
        <f>Table1[[#This Row],[Số còn phải thu ĐK]]+Table1[[#This Row],[Giá Trị HD sau CK]]-Table1[[#This Row],[Số tiền đã thu]]</f>
        <v>617300</v>
      </c>
      <c r="S3908" s="6">
        <f>IF(Table1[[#This Row],[Ngày hóa đơn]]&lt;&gt;"",Table1[[#This Row],[Ngày hóa đơn]],IF(Table1[[#This Row],[Ngày hạch toán]]&lt;&gt;"",Table1[[#This Row],[Ngày hạch toán]],""))</f>
        <v>46086</v>
      </c>
      <c r="T3908" s="7"/>
      <c r="U3908" s="6">
        <f>IF(Table1[[#This Row],[Ngày tính CN]]="","",S3908+T3908)</f>
        <v>46086</v>
      </c>
      <c r="V3908" s="35">
        <f ca="1">IF(Table1[[#This Row],[Hạn thanh toán]]="","",IF((U3908-NOW())&lt;0,0,(U3908-NOW())))</f>
        <v>0</v>
      </c>
      <c r="W3908" s="35"/>
      <c r="X3908" s="35">
        <f t="shared" ca="1" si="958"/>
        <v>84.490319212964096</v>
      </c>
      <c r="Y3908" s="2" t="str">
        <f t="shared" ca="1" si="959"/>
        <v>Nợ quá hạn từ 60 ngày đến 90 ngày</v>
      </c>
      <c r="Z3908" s="51">
        <f t="shared" ref="Z3908:Z3971" si="960">IF(S3908="","",S3908)</f>
        <v>46086</v>
      </c>
      <c r="AA3908" s="51" t="str">
        <f t="shared" ref="AA3908:AA3971" si="961">IF(M3908="","",M3908)</f>
        <v/>
      </c>
      <c r="AD3908" s="2" t="str">
        <f>VLOOKUP($A3908,MA_KH!$A:$Q,MA_KH!O$1,0)</f>
        <v>LARIA (FM)</v>
      </c>
      <c r="AE3908" s="2" t="str">
        <f>VLOOKUP($A3908,MA_KH!$A:$Q,MA_KH!P$1,0)</f>
        <v>CÔNG TY TNHH THƯƠNG MẠI LARIA</v>
      </c>
    </row>
    <row r="3909" spans="1:31" ht="25.5" hidden="1" customHeight="1" x14ac:dyDescent="0.2">
      <c r="A3909" s="39" t="s">
        <v>21956</v>
      </c>
      <c r="B3909" s="39" t="s">
        <v>4191</v>
      </c>
      <c r="C3909" s="40">
        <v>46086</v>
      </c>
      <c r="D3909" s="39" t="s">
        <v>24845</v>
      </c>
      <c r="E3909" s="40">
        <v>46086</v>
      </c>
      <c r="F3909" s="39" t="s">
        <v>24846</v>
      </c>
      <c r="G3909" s="39" t="s">
        <v>24847</v>
      </c>
      <c r="H3909" s="41">
        <v>768619</v>
      </c>
      <c r="I3909" s="67">
        <v>0</v>
      </c>
      <c r="J3909" s="41">
        <v>61490</v>
      </c>
      <c r="K3909" s="41">
        <v>830109</v>
      </c>
      <c r="L3909" s="7" t="s">
        <v>22849</v>
      </c>
      <c r="O3909" s="35">
        <f>IF(Table1[[#This Row],[Phân loại]]="Tồn đầu kỳ",Table1[[#This Row],[Tổng giá trị]],0)</f>
        <v>0</v>
      </c>
      <c r="P3909" s="7">
        <f>IF(Table1[[#This Row],[Số còn phải thu ĐK]]&lt;&gt;0,0,IF(Table1[[#This Row],[Phân loại]]="Bán hàng",Table1[[#This Row],[Tổng giá trị]],-Table1[[#This Row],[Tổng giá trị]]))</f>
        <v>830109</v>
      </c>
      <c r="Q3909" s="35">
        <f t="shared" si="957"/>
        <v>0</v>
      </c>
      <c r="R3909" s="7">
        <f>Table1[[#This Row],[Số còn phải thu ĐK]]+Table1[[#This Row],[Giá Trị HD sau CK]]-Table1[[#This Row],[Số tiền đã thu]]</f>
        <v>830109</v>
      </c>
      <c r="S3909" s="6">
        <f>IF(Table1[[#This Row],[Ngày hóa đơn]]&lt;&gt;"",Table1[[#This Row],[Ngày hóa đơn]],IF(Table1[[#This Row],[Ngày hạch toán]]&lt;&gt;"",Table1[[#This Row],[Ngày hạch toán]],""))</f>
        <v>46086</v>
      </c>
      <c r="T3909" s="7"/>
      <c r="U3909" s="6">
        <f>IF(Table1[[#This Row],[Ngày tính CN]]="","",S3909+T3909)</f>
        <v>46086</v>
      </c>
      <c r="V3909" s="35">
        <f ca="1">IF(Table1[[#This Row],[Hạn thanh toán]]="","",IF((U3909-NOW())&lt;0,0,(U3909-NOW())))</f>
        <v>0</v>
      </c>
      <c r="W3909" s="35"/>
      <c r="X3909" s="35">
        <f t="shared" ca="1" si="958"/>
        <v>84.490319212964096</v>
      </c>
      <c r="Y3909" s="2" t="str">
        <f t="shared" ca="1" si="959"/>
        <v>Nợ quá hạn từ 60 ngày đến 90 ngày</v>
      </c>
      <c r="Z3909" s="51">
        <f t="shared" si="960"/>
        <v>46086</v>
      </c>
      <c r="AA3909" s="51" t="str">
        <f t="shared" si="961"/>
        <v/>
      </c>
      <c r="AD3909" s="2" t="str">
        <f>VLOOKUP($A3909,MA_KH!$A:$Q,MA_KH!O$1,0)</f>
        <v>LARIA (FM)</v>
      </c>
      <c r="AE3909" s="2" t="str">
        <f>VLOOKUP($A3909,MA_KH!$A:$Q,MA_KH!P$1,0)</f>
        <v>CÔNG TY TNHH THƯƠNG MẠI LARIA</v>
      </c>
    </row>
    <row r="3910" spans="1:31" ht="25.5" hidden="1" customHeight="1" x14ac:dyDescent="0.2">
      <c r="A3910" s="39" t="s">
        <v>21956</v>
      </c>
      <c r="B3910" s="39" t="s">
        <v>4191</v>
      </c>
      <c r="C3910" s="40">
        <v>46098</v>
      </c>
      <c r="D3910" s="39" t="s">
        <v>24848</v>
      </c>
      <c r="E3910" s="40">
        <v>46098</v>
      </c>
      <c r="F3910" s="39" t="s">
        <v>24849</v>
      </c>
      <c r="G3910" s="39" t="s">
        <v>24850</v>
      </c>
      <c r="H3910" s="41">
        <v>579073</v>
      </c>
      <c r="I3910" s="67">
        <v>0</v>
      </c>
      <c r="J3910" s="41">
        <v>46326</v>
      </c>
      <c r="K3910" s="41">
        <v>625399</v>
      </c>
      <c r="L3910" s="7" t="s">
        <v>22849</v>
      </c>
      <c r="O3910" s="35">
        <f>IF(Table1[[#This Row],[Phân loại]]="Tồn đầu kỳ",Table1[[#This Row],[Tổng giá trị]],0)</f>
        <v>0</v>
      </c>
      <c r="P3910" s="7">
        <f>IF(Table1[[#This Row],[Số còn phải thu ĐK]]&lt;&gt;0,0,IF(Table1[[#This Row],[Phân loại]]="Bán hàng",Table1[[#This Row],[Tổng giá trị]],-Table1[[#This Row],[Tổng giá trị]]))</f>
        <v>625399</v>
      </c>
      <c r="Q3910" s="35">
        <f>IF(M3910&lt;&gt;"",IF(O3910&lt;&gt;0,O3910,P3910),0)</f>
        <v>0</v>
      </c>
      <c r="R3910" s="7">
        <f>Table1[[#This Row],[Số còn phải thu ĐK]]+Table1[[#This Row],[Giá Trị HD sau CK]]-Table1[[#This Row],[Số tiền đã thu]]</f>
        <v>625399</v>
      </c>
      <c r="S3910" s="6">
        <f>IF(Table1[[#This Row],[Ngày hóa đơn]]&lt;&gt;"",Table1[[#This Row],[Ngày hóa đơn]],IF(Table1[[#This Row],[Ngày hạch toán]]&lt;&gt;"",Table1[[#This Row],[Ngày hạch toán]],""))</f>
        <v>46098</v>
      </c>
      <c r="T3910" s="7"/>
      <c r="U3910" s="6">
        <f>IF(Table1[[#This Row],[Ngày tính CN]]="","",S3910+T3910)</f>
        <v>46098</v>
      </c>
      <c r="V3910" s="35">
        <f ca="1">IF(Table1[[#This Row],[Hạn thanh toán]]="","",IF((U3910-NOW())&lt;0,0,(U3910-NOW())))</f>
        <v>0</v>
      </c>
      <c r="W3910" s="35"/>
      <c r="X3910" s="35">
        <f ca="1">IF(OR(U3910="",R3910=0),"",IF((U3910-NOW())&lt;0,-(U3910-NOW()),0))</f>
        <v>72.490319212964096</v>
      </c>
      <c r="Y3910" s="2" t="str">
        <f ca="1">IF(R3910=0,"Đã thanh toán",IF(X3910="","",IF(X3910&lt;=0,"Chưa đến hạn thanh toán",IF(X3910&lt;=30,"Nợ quá hạn 30 ngày",IF(X3910&lt;=60,"Nợ quá hạn từ 30 ngày đến 60 ngày",IF(X3910&lt;=90,"Nợ quá hạn từ 60 ngày đến 90 ngày",IF(X3910&lt;=120,"Nợ quá hạn từ 90 ngày đến 120 ngày","Nợ quá hạn hơn 120 ngày có khả năng mất thanh toán")))))))</f>
        <v>Nợ quá hạn từ 60 ngày đến 90 ngày</v>
      </c>
      <c r="Z3910" s="51">
        <f t="shared" si="960"/>
        <v>46098</v>
      </c>
      <c r="AA3910" s="51" t="str">
        <f t="shared" si="961"/>
        <v/>
      </c>
      <c r="AD3910" s="2" t="str">
        <f>VLOOKUP($A3910,MA_KH!$A:$Q,MA_KH!O$1,0)</f>
        <v>LARIA (FM)</v>
      </c>
      <c r="AE3910" s="2" t="str">
        <f>VLOOKUP($A3910,MA_KH!$A:$Q,MA_KH!P$1,0)</f>
        <v>CÔNG TY TNHH THƯƠNG MẠI LARIA</v>
      </c>
    </row>
    <row r="3911" spans="1:31" ht="25.5" hidden="1" customHeight="1" x14ac:dyDescent="0.2">
      <c r="A3911" s="39" t="s">
        <v>22847</v>
      </c>
      <c r="B3911" s="39" t="s">
        <v>4575</v>
      </c>
      <c r="C3911" s="40">
        <v>46092</v>
      </c>
      <c r="D3911" s="39" t="s">
        <v>24851</v>
      </c>
      <c r="E3911" s="40">
        <v>46092</v>
      </c>
      <c r="F3911" s="39" t="s">
        <v>24852</v>
      </c>
      <c r="G3911" s="39" t="s">
        <v>24853</v>
      </c>
      <c r="H3911" s="41">
        <v>2567015</v>
      </c>
      <c r="I3911" s="67">
        <v>0</v>
      </c>
      <c r="J3911" s="41">
        <v>205361</v>
      </c>
      <c r="K3911" s="41">
        <v>2772376</v>
      </c>
      <c r="L3911" s="7" t="s">
        <v>22849</v>
      </c>
      <c r="O3911" s="35">
        <f>IF(Table1[[#This Row],[Phân loại]]="Tồn đầu kỳ",Table1[[#This Row],[Tổng giá trị]],0)</f>
        <v>0</v>
      </c>
      <c r="P3911" s="7">
        <f>IF(Table1[[#This Row],[Số còn phải thu ĐK]]&lt;&gt;0,0,IF(Table1[[#This Row],[Phân loại]]="Bán hàng",Table1[[#This Row],[Tổng giá trị]],-Table1[[#This Row],[Tổng giá trị]]))</f>
        <v>2772376</v>
      </c>
      <c r="Q3911" s="35">
        <f>IF(M3911&lt;&gt;"",IF(O3911&lt;&gt;0,O3911,P3911),0)</f>
        <v>0</v>
      </c>
      <c r="R3911" s="7">
        <f>Table1[[#This Row],[Số còn phải thu ĐK]]+Table1[[#This Row],[Giá Trị HD sau CK]]-Table1[[#This Row],[Số tiền đã thu]]</f>
        <v>2772376</v>
      </c>
      <c r="S3911" s="6">
        <f>IF(Table1[[#This Row],[Ngày hóa đơn]]&lt;&gt;"",Table1[[#This Row],[Ngày hóa đơn]],IF(Table1[[#This Row],[Ngày hạch toán]]&lt;&gt;"",Table1[[#This Row],[Ngày hạch toán]],""))</f>
        <v>46092</v>
      </c>
      <c r="T3911" s="7"/>
      <c r="U3911" s="6">
        <f>IF(Table1[[#This Row],[Ngày tính CN]]="","",S3911+T3911)</f>
        <v>46092</v>
      </c>
      <c r="V3911" s="35">
        <f ca="1">IF(Table1[[#This Row],[Hạn thanh toán]]="","",IF((U3911-NOW())&lt;0,0,(U3911-NOW())))</f>
        <v>0</v>
      </c>
      <c r="W3911" s="35"/>
      <c r="X3911" s="35">
        <f ca="1">IF(OR(U3911="",R3911=0),"",IF((U3911-NOW())&lt;0,-(U3911-NOW()),0))</f>
        <v>78.490319212964096</v>
      </c>
      <c r="Y3911" s="2" t="str">
        <f ca="1">IF(R3911=0,"Đã thanh toán",IF(X3911="","",IF(X3911&lt;=0,"Chưa đến hạn thanh toán",IF(X3911&lt;=30,"Nợ quá hạn 30 ngày",IF(X3911&lt;=60,"Nợ quá hạn từ 30 ngày đến 60 ngày",IF(X3911&lt;=90,"Nợ quá hạn từ 60 ngày đến 90 ngày",IF(X3911&lt;=120,"Nợ quá hạn từ 90 ngày đến 120 ngày","Nợ quá hạn hơn 120 ngày có khả năng mất thanh toán")))))))</f>
        <v>Nợ quá hạn từ 60 ngày đến 90 ngày</v>
      </c>
      <c r="Z3911" s="51">
        <f t="shared" si="960"/>
        <v>46092</v>
      </c>
      <c r="AA3911" s="51" t="str">
        <f t="shared" si="961"/>
        <v/>
      </c>
      <c r="AD3911" s="2" t="str">
        <f>VLOOKUP($A3911,MA_KH!$A:$Q,MA_KH!O$1,0)</f>
        <v>LONGBEACH</v>
      </c>
      <c r="AE3911" s="2" t="str">
        <f>VLOOKUP($A3911,MA_KH!$A:$Q,MA_KH!P$1,0)</f>
        <v>CÔNG TY CỔ PHẦN THƯƠNG MẠI LONG BEACH</v>
      </c>
    </row>
    <row r="3912" spans="1:31" ht="25.5" hidden="1" customHeight="1" x14ac:dyDescent="0.2">
      <c r="A3912" s="39" t="s">
        <v>22132</v>
      </c>
      <c r="B3912" s="39" t="s">
        <v>4090</v>
      </c>
      <c r="C3912" s="40">
        <v>46082</v>
      </c>
      <c r="D3912" s="39" t="s">
        <v>25319</v>
      </c>
      <c r="E3912" s="40">
        <v>46101</v>
      </c>
      <c r="F3912" s="39"/>
      <c r="G3912" s="39" t="s">
        <v>25320</v>
      </c>
      <c r="H3912" s="41">
        <v>240704</v>
      </c>
      <c r="I3912" s="67">
        <v>0</v>
      </c>
      <c r="J3912" s="41">
        <v>19256</v>
      </c>
      <c r="K3912" s="41">
        <v>259960</v>
      </c>
      <c r="L3912" s="7" t="s">
        <v>41</v>
      </c>
      <c r="O3912" s="35">
        <f>IF(Table1[[#This Row],[Phân loại]]="Tồn đầu kỳ",Table1[[#This Row],[Tổng giá trị]],0)</f>
        <v>0</v>
      </c>
      <c r="P3912" s="7">
        <f>IF(Table1[[#This Row],[Số còn phải thu ĐK]]&lt;&gt;0,0,IF(Table1[[#This Row],[Phân loại]]="Bán hàng",Table1[[#This Row],[Tổng giá trị]],-Table1[[#This Row],[Tổng giá trị]]))</f>
        <v>-259960</v>
      </c>
      <c r="Q3912" s="35">
        <f>IF(M3912&lt;&gt;"",IF(O3912&lt;&gt;0,O3912,P3912),0)</f>
        <v>0</v>
      </c>
      <c r="R3912" s="7">
        <f>Table1[[#This Row],[Số còn phải thu ĐK]]+Table1[[#This Row],[Giá Trị HD sau CK]]-Table1[[#This Row],[Số tiền đã thu]]</f>
        <v>-259960</v>
      </c>
      <c r="S3912" s="6">
        <f>IF(Table1[[#This Row],[Ngày hóa đơn]]&lt;&gt;"",Table1[[#This Row],[Ngày hóa đơn]],IF(Table1[[#This Row],[Ngày hạch toán]]&lt;&gt;"",Table1[[#This Row],[Ngày hạch toán]],""))</f>
        <v>46101</v>
      </c>
      <c r="T3912" s="7"/>
      <c r="U3912" s="6">
        <f>IF(Table1[[#This Row],[Ngày tính CN]]="","",S3912+T3912)</f>
        <v>46101</v>
      </c>
      <c r="V3912" s="35">
        <f ca="1">IF(Table1[[#This Row],[Hạn thanh toán]]="","",IF((U3912-NOW())&lt;0,0,(U3912-NOW())))</f>
        <v>0</v>
      </c>
      <c r="W3912" s="35"/>
      <c r="X3912" s="35">
        <f ca="1">IF(OR(U3912="",R3912=0),"",IF((U3912-NOW())&lt;0,-(U3912-NOW()),0))</f>
        <v>69.490319212964096</v>
      </c>
      <c r="Y3912" s="2" t="str">
        <f ca="1">IF(R3912=0,"Đã thanh toán",IF(X3912="","",IF(X3912&lt;=0,"Chưa đến hạn thanh toán",IF(X3912&lt;=30,"Nợ quá hạn 30 ngày",IF(X3912&lt;=60,"Nợ quá hạn từ 30 ngày đến 60 ngày",IF(X3912&lt;=90,"Nợ quá hạn từ 60 ngày đến 90 ngày",IF(X3912&lt;=120,"Nợ quá hạn từ 90 ngày đến 120 ngày","Nợ quá hạn hơn 120 ngày có khả năng mất thanh toán")))))))</f>
        <v>Nợ quá hạn từ 60 ngày đến 90 ngày</v>
      </c>
      <c r="Z3912" s="51">
        <f t="shared" si="960"/>
        <v>46101</v>
      </c>
      <c r="AA3912" s="51" t="str">
        <f t="shared" si="961"/>
        <v/>
      </c>
      <c r="AD3912" s="2" t="str">
        <f>VLOOKUP($A3912,MA_KH!$A:$Q,MA_KH!O$1,0)</f>
        <v>PTMART</v>
      </c>
      <c r="AE3912" s="2" t="str">
        <f>VLOOKUP($A3912,MA_KH!$A:$Q,MA_KH!P$1,0)</f>
        <v>CÔNG TY CỔ PHẦN PT</v>
      </c>
    </row>
    <row r="3913" spans="1:31" ht="25.5" hidden="1" customHeight="1" x14ac:dyDescent="0.2">
      <c r="A3913" s="39" t="s">
        <v>22132</v>
      </c>
      <c r="B3913" s="39" t="s">
        <v>4090</v>
      </c>
      <c r="C3913" s="40">
        <v>46083</v>
      </c>
      <c r="D3913" s="39" t="s">
        <v>25321</v>
      </c>
      <c r="E3913" s="40">
        <v>46083</v>
      </c>
      <c r="F3913" s="39" t="s">
        <v>25322</v>
      </c>
      <c r="G3913" s="39" t="s">
        <v>4091</v>
      </c>
      <c r="H3913" s="41">
        <v>775756</v>
      </c>
      <c r="I3913" s="67">
        <v>38788</v>
      </c>
      <c r="J3913" s="41">
        <v>58957</v>
      </c>
      <c r="K3913" s="41">
        <v>795925</v>
      </c>
      <c r="L3913" s="7" t="s">
        <v>22849</v>
      </c>
      <c r="O3913" s="35">
        <f>IF(Table1[[#This Row],[Phân loại]]="Tồn đầu kỳ",Table1[[#This Row],[Tổng giá trị]],0)</f>
        <v>0</v>
      </c>
      <c r="P3913" s="7">
        <f>IF(Table1[[#This Row],[Số còn phải thu ĐK]]&lt;&gt;0,0,IF(Table1[[#This Row],[Phân loại]]="Bán hàng",Table1[[#This Row],[Tổng giá trị]],-Table1[[#This Row],[Tổng giá trị]]))</f>
        <v>795925</v>
      </c>
      <c r="Q3913" s="35">
        <f>IF(M3913&lt;&gt;"",IF(O3913&lt;&gt;0,O3913,P3913),0)</f>
        <v>0</v>
      </c>
      <c r="R3913" s="7">
        <f>Table1[[#This Row],[Số còn phải thu ĐK]]+Table1[[#This Row],[Giá Trị HD sau CK]]-Table1[[#This Row],[Số tiền đã thu]]</f>
        <v>795925</v>
      </c>
      <c r="S3913" s="6">
        <f>IF(Table1[[#This Row],[Ngày hóa đơn]]&lt;&gt;"",Table1[[#This Row],[Ngày hóa đơn]],IF(Table1[[#This Row],[Ngày hạch toán]]&lt;&gt;"",Table1[[#This Row],[Ngày hạch toán]],""))</f>
        <v>46083</v>
      </c>
      <c r="T3913" s="7"/>
      <c r="U3913" s="6">
        <f>IF(Table1[[#This Row],[Ngày tính CN]]="","",S3913+T3913)</f>
        <v>46083</v>
      </c>
      <c r="V3913" s="35">
        <f ca="1">IF(Table1[[#This Row],[Hạn thanh toán]]="","",IF((U3913-NOW())&lt;0,0,(U3913-NOW())))</f>
        <v>0</v>
      </c>
      <c r="W3913" s="35"/>
      <c r="X3913" s="35">
        <f ca="1">IF(OR(U3913="",R3913=0),"",IF((U3913-NOW())&lt;0,-(U3913-NOW()),0))</f>
        <v>87.490319212964096</v>
      </c>
      <c r="Y3913" s="2" t="str">
        <f ca="1">IF(R3913=0,"Đã thanh toán",IF(X3913="","",IF(X3913&lt;=0,"Chưa đến hạn thanh toán",IF(X3913&lt;=30,"Nợ quá hạn 30 ngày",IF(X3913&lt;=60,"Nợ quá hạn từ 30 ngày đến 60 ngày",IF(X3913&lt;=90,"Nợ quá hạn từ 60 ngày đến 90 ngày",IF(X3913&lt;=120,"Nợ quá hạn từ 90 ngày đến 120 ngày","Nợ quá hạn hơn 120 ngày có khả năng mất thanh toán")))))))</f>
        <v>Nợ quá hạn từ 60 ngày đến 90 ngày</v>
      </c>
      <c r="Z3913" s="51">
        <f t="shared" si="960"/>
        <v>46083</v>
      </c>
      <c r="AA3913" s="51" t="str">
        <f t="shared" si="961"/>
        <v/>
      </c>
      <c r="AD3913" s="2" t="str">
        <f>VLOOKUP($A3913,MA_KH!$A:$Q,MA_KH!O$1,0)</f>
        <v>PTMART</v>
      </c>
      <c r="AE3913" s="2" t="str">
        <f>VLOOKUP($A3913,MA_KH!$A:$Q,MA_KH!P$1,0)</f>
        <v>CÔNG TY CỔ PHẦN PT</v>
      </c>
    </row>
    <row r="3914" spans="1:31" ht="25.5" hidden="1" customHeight="1" x14ac:dyDescent="0.2">
      <c r="A3914" s="30" t="s">
        <v>22132</v>
      </c>
      <c r="B3914" s="30" t="s">
        <v>4090</v>
      </c>
      <c r="C3914" s="37">
        <v>46087</v>
      </c>
      <c r="D3914" s="30" t="s">
        <v>25323</v>
      </c>
      <c r="E3914" s="37">
        <v>46109</v>
      </c>
      <c r="F3914" s="30" t="s">
        <v>25324</v>
      </c>
      <c r="G3914" s="30" t="s">
        <v>4447</v>
      </c>
      <c r="H3914" s="38">
        <v>1034322</v>
      </c>
      <c r="I3914" s="67">
        <v>51716</v>
      </c>
      <c r="J3914" s="38">
        <v>78608</v>
      </c>
      <c r="K3914" s="38">
        <v>1061214</v>
      </c>
      <c r="L3914" s="7" t="s">
        <v>22849</v>
      </c>
      <c r="O3914" s="35">
        <f>IF(Table1[[#This Row],[Phân loại]]="Tồn đầu kỳ",Table1[[#This Row],[Tổng giá trị]],0)</f>
        <v>0</v>
      </c>
      <c r="P3914" s="7">
        <f>IF(Table1[[#This Row],[Số còn phải thu ĐK]]&lt;&gt;0,0,IF(Table1[[#This Row],[Phân loại]]="Bán hàng",Table1[[#This Row],[Tổng giá trị]],-Table1[[#This Row],[Tổng giá trị]]))</f>
        <v>1061214</v>
      </c>
      <c r="Q3914" s="35">
        <f t="shared" ref="Q3914:Q3915" si="962">IF(M3914&lt;&gt;"",IF(O3914&lt;&gt;0,O3914,P3914),0)</f>
        <v>0</v>
      </c>
      <c r="R3914" s="7">
        <f>Table1[[#This Row],[Số còn phải thu ĐK]]+Table1[[#This Row],[Giá Trị HD sau CK]]-Table1[[#This Row],[Số tiền đã thu]]</f>
        <v>1061214</v>
      </c>
      <c r="S3914" s="6">
        <f>IF(Table1[[#This Row],[Ngày hóa đơn]]&lt;&gt;"",Table1[[#This Row],[Ngày hóa đơn]],IF(Table1[[#This Row],[Ngày hạch toán]]&lt;&gt;"",Table1[[#This Row],[Ngày hạch toán]],""))</f>
        <v>46109</v>
      </c>
      <c r="T3914" s="7"/>
      <c r="U3914" s="6">
        <f>IF(Table1[[#This Row],[Ngày tính CN]]="","",S3914+T3914)</f>
        <v>46109</v>
      </c>
      <c r="V3914" s="35">
        <f ca="1">IF(Table1[[#This Row],[Hạn thanh toán]]="","",IF((U3914-NOW())&lt;0,0,(U3914-NOW())))</f>
        <v>0</v>
      </c>
      <c r="W3914" s="35"/>
      <c r="X3914" s="35">
        <f t="shared" ref="X3914:X3915" ca="1" si="963">IF(OR(U3914="",R3914=0),"",IF((U3914-NOW())&lt;0,-(U3914-NOW()),0))</f>
        <v>61.490319212964096</v>
      </c>
      <c r="Y3914" s="2" t="str">
        <f t="shared" ref="Y3914:Y3915" ca="1" si="964">IF(R3914=0,"Đã thanh toán",IF(X3914="","",IF(X3914&lt;=0,"Chưa đến hạn thanh toán",IF(X3914&lt;=30,"Nợ quá hạn 30 ngày",IF(X3914&lt;=60,"Nợ quá hạn từ 30 ngày đến 60 ngày",IF(X3914&lt;=90,"Nợ quá hạn từ 60 ngày đến 90 ngày",IF(X3914&lt;=120,"Nợ quá hạn từ 90 ngày đến 120 ngày","Nợ quá hạn hơn 120 ngày có khả năng mất thanh toán")))))))</f>
        <v>Nợ quá hạn từ 60 ngày đến 90 ngày</v>
      </c>
      <c r="Z3914" s="51">
        <f t="shared" si="960"/>
        <v>46109</v>
      </c>
      <c r="AA3914" s="51" t="str">
        <f t="shared" si="961"/>
        <v/>
      </c>
      <c r="AD3914" s="2" t="str">
        <f>VLOOKUP($A3914,MA_KH!$A:$Q,MA_KH!O$1,0)</f>
        <v>PTMART</v>
      </c>
      <c r="AE3914" s="2" t="str">
        <f>VLOOKUP($A3914,MA_KH!$A:$Q,MA_KH!P$1,0)</f>
        <v>CÔNG TY CỔ PHẦN PT</v>
      </c>
    </row>
    <row r="3915" spans="1:31" ht="25.5" hidden="1" customHeight="1" x14ac:dyDescent="0.2">
      <c r="A3915" s="39" t="s">
        <v>22132</v>
      </c>
      <c r="B3915" s="39" t="s">
        <v>4090</v>
      </c>
      <c r="C3915" s="40">
        <v>46087</v>
      </c>
      <c r="D3915" s="39" t="s">
        <v>25325</v>
      </c>
      <c r="E3915" s="40">
        <v>46087</v>
      </c>
      <c r="F3915" s="39" t="s">
        <v>25326</v>
      </c>
      <c r="G3915" s="39" t="s">
        <v>4458</v>
      </c>
      <c r="H3915" s="41">
        <v>807254</v>
      </c>
      <c r="I3915" s="67">
        <v>40363</v>
      </c>
      <c r="J3915" s="41">
        <v>61351</v>
      </c>
      <c r="K3915" s="41">
        <v>828242</v>
      </c>
      <c r="L3915" s="7" t="s">
        <v>22849</v>
      </c>
      <c r="O3915" s="35">
        <f>IF(Table1[[#This Row],[Phân loại]]="Tồn đầu kỳ",Table1[[#This Row],[Tổng giá trị]],0)</f>
        <v>0</v>
      </c>
      <c r="P3915" s="7">
        <f>IF(Table1[[#This Row],[Số còn phải thu ĐK]]&lt;&gt;0,0,IF(Table1[[#This Row],[Phân loại]]="Bán hàng",Table1[[#This Row],[Tổng giá trị]],-Table1[[#This Row],[Tổng giá trị]]))</f>
        <v>828242</v>
      </c>
      <c r="Q3915" s="35">
        <f t="shared" si="962"/>
        <v>0</v>
      </c>
      <c r="R3915" s="7">
        <f>Table1[[#This Row],[Số còn phải thu ĐK]]+Table1[[#This Row],[Giá Trị HD sau CK]]-Table1[[#This Row],[Số tiền đã thu]]</f>
        <v>828242</v>
      </c>
      <c r="S3915" s="6">
        <f>IF(Table1[[#This Row],[Ngày hóa đơn]]&lt;&gt;"",Table1[[#This Row],[Ngày hóa đơn]],IF(Table1[[#This Row],[Ngày hạch toán]]&lt;&gt;"",Table1[[#This Row],[Ngày hạch toán]],""))</f>
        <v>46087</v>
      </c>
      <c r="T3915" s="7"/>
      <c r="U3915" s="6">
        <f>IF(Table1[[#This Row],[Ngày tính CN]]="","",S3915+T3915)</f>
        <v>46087</v>
      </c>
      <c r="V3915" s="35">
        <f ca="1">IF(Table1[[#This Row],[Hạn thanh toán]]="","",IF((U3915-NOW())&lt;0,0,(U3915-NOW())))</f>
        <v>0</v>
      </c>
      <c r="W3915" s="35"/>
      <c r="X3915" s="35">
        <f t="shared" ca="1" si="963"/>
        <v>83.490319212964096</v>
      </c>
      <c r="Y3915" s="2" t="str">
        <f t="shared" ca="1" si="964"/>
        <v>Nợ quá hạn từ 60 ngày đến 90 ngày</v>
      </c>
      <c r="Z3915" s="51">
        <f t="shared" si="960"/>
        <v>46087</v>
      </c>
      <c r="AA3915" s="51" t="str">
        <f t="shared" si="961"/>
        <v/>
      </c>
      <c r="AD3915" s="2" t="str">
        <f>VLOOKUP($A3915,MA_KH!$A:$Q,MA_KH!O$1,0)</f>
        <v>PTMART</v>
      </c>
      <c r="AE3915" s="2" t="str">
        <f>VLOOKUP($A3915,MA_KH!$A:$Q,MA_KH!P$1,0)</f>
        <v>CÔNG TY CỔ PHẦN PT</v>
      </c>
    </row>
    <row r="3916" spans="1:31" ht="25.5" hidden="1" customHeight="1" x14ac:dyDescent="0.2">
      <c r="A3916" s="30" t="s">
        <v>22132</v>
      </c>
      <c r="B3916" s="30" t="s">
        <v>4090</v>
      </c>
      <c r="C3916" s="37">
        <v>46088</v>
      </c>
      <c r="D3916" s="30" t="s">
        <v>25327</v>
      </c>
      <c r="E3916" s="37">
        <v>46095</v>
      </c>
      <c r="F3916" s="30"/>
      <c r="G3916" s="30" t="s">
        <v>25328</v>
      </c>
      <c r="H3916" s="38">
        <v>265260</v>
      </c>
      <c r="I3916" s="67">
        <v>0</v>
      </c>
      <c r="J3916" s="38">
        <v>21220</v>
      </c>
      <c r="K3916" s="38">
        <v>286480</v>
      </c>
      <c r="L3916" s="7" t="s">
        <v>41</v>
      </c>
      <c r="O3916" s="35">
        <f>IF(Table1[[#This Row],[Phân loại]]="Tồn đầu kỳ",Table1[[#This Row],[Tổng giá trị]],0)</f>
        <v>0</v>
      </c>
      <c r="P3916" s="7">
        <f>IF(Table1[[#This Row],[Số còn phải thu ĐK]]&lt;&gt;0,0,IF(Table1[[#This Row],[Phân loại]]="Bán hàng",Table1[[#This Row],[Tổng giá trị]],-Table1[[#This Row],[Tổng giá trị]]))</f>
        <v>-286480</v>
      </c>
      <c r="Q3916" s="35">
        <f t="shared" ref="Q3916:Q3917" si="965">IF(M3916&lt;&gt;"",IF(O3916&lt;&gt;0,O3916,P3916),0)</f>
        <v>0</v>
      </c>
      <c r="R3916" s="7">
        <f>Table1[[#This Row],[Số còn phải thu ĐK]]+Table1[[#This Row],[Giá Trị HD sau CK]]-Table1[[#This Row],[Số tiền đã thu]]</f>
        <v>-286480</v>
      </c>
      <c r="S3916" s="6">
        <f>IF(Table1[[#This Row],[Ngày hóa đơn]]&lt;&gt;"",Table1[[#This Row],[Ngày hóa đơn]],IF(Table1[[#This Row],[Ngày hạch toán]]&lt;&gt;"",Table1[[#This Row],[Ngày hạch toán]],""))</f>
        <v>46095</v>
      </c>
      <c r="T3916" s="7"/>
      <c r="U3916" s="6">
        <f>IF(Table1[[#This Row],[Ngày tính CN]]="","",S3916+T3916)</f>
        <v>46095</v>
      </c>
      <c r="V3916" s="35">
        <f ca="1">IF(Table1[[#This Row],[Hạn thanh toán]]="","",IF((U3916-NOW())&lt;0,0,(U3916-NOW())))</f>
        <v>0</v>
      </c>
      <c r="W3916" s="35"/>
      <c r="X3916" s="35">
        <f t="shared" ref="X3916:X3917" ca="1" si="966">IF(OR(U3916="",R3916=0),"",IF((U3916-NOW())&lt;0,-(U3916-NOW()),0))</f>
        <v>75.490319212964096</v>
      </c>
      <c r="Y3916" s="2" t="str">
        <f t="shared" ref="Y3916:Y3917" ca="1" si="967">IF(R3916=0,"Đã thanh toán",IF(X3916="","",IF(X3916&lt;=0,"Chưa đến hạn thanh toán",IF(X3916&lt;=30,"Nợ quá hạn 30 ngày",IF(X3916&lt;=60,"Nợ quá hạn từ 30 ngày đến 60 ngày",IF(X3916&lt;=90,"Nợ quá hạn từ 60 ngày đến 90 ngày",IF(X3916&lt;=120,"Nợ quá hạn từ 90 ngày đến 120 ngày","Nợ quá hạn hơn 120 ngày có khả năng mất thanh toán")))))))</f>
        <v>Nợ quá hạn từ 60 ngày đến 90 ngày</v>
      </c>
      <c r="Z3916" s="51">
        <f t="shared" si="960"/>
        <v>46095</v>
      </c>
      <c r="AA3916" s="51" t="str">
        <f t="shared" si="961"/>
        <v/>
      </c>
      <c r="AD3916" s="2" t="str">
        <f>VLOOKUP($A3916,MA_KH!$A:$Q,MA_KH!O$1,0)</f>
        <v>PTMART</v>
      </c>
      <c r="AE3916" s="2" t="str">
        <f>VLOOKUP($A3916,MA_KH!$A:$Q,MA_KH!P$1,0)</f>
        <v>CÔNG TY CỔ PHẦN PT</v>
      </c>
    </row>
    <row r="3917" spans="1:31" ht="25.5" hidden="1" customHeight="1" x14ac:dyDescent="0.2">
      <c r="A3917" s="39" t="s">
        <v>22132</v>
      </c>
      <c r="B3917" s="39" t="s">
        <v>4090</v>
      </c>
      <c r="C3917" s="40">
        <v>46088</v>
      </c>
      <c r="D3917" s="39" t="s">
        <v>25329</v>
      </c>
      <c r="E3917" s="40">
        <v>46088</v>
      </c>
      <c r="F3917" s="39"/>
      <c r="G3917" s="39" t="s">
        <v>25330</v>
      </c>
      <c r="H3917" s="41">
        <v>154480</v>
      </c>
      <c r="I3917" s="67">
        <v>0</v>
      </c>
      <c r="J3917" s="41">
        <v>12358</v>
      </c>
      <c r="K3917" s="41">
        <v>166838</v>
      </c>
      <c r="L3917" s="7" t="s">
        <v>41</v>
      </c>
      <c r="O3917" s="35">
        <f>IF(Table1[[#This Row],[Phân loại]]="Tồn đầu kỳ",Table1[[#This Row],[Tổng giá trị]],0)</f>
        <v>0</v>
      </c>
      <c r="P3917" s="7">
        <f>IF(Table1[[#This Row],[Số còn phải thu ĐK]]&lt;&gt;0,0,IF(Table1[[#This Row],[Phân loại]]="Bán hàng",Table1[[#This Row],[Tổng giá trị]],-Table1[[#This Row],[Tổng giá trị]]))</f>
        <v>-166838</v>
      </c>
      <c r="Q3917" s="35">
        <f t="shared" si="965"/>
        <v>0</v>
      </c>
      <c r="R3917" s="7">
        <f>Table1[[#This Row],[Số còn phải thu ĐK]]+Table1[[#This Row],[Giá Trị HD sau CK]]-Table1[[#This Row],[Số tiền đã thu]]</f>
        <v>-166838</v>
      </c>
      <c r="S3917" s="6">
        <f>IF(Table1[[#This Row],[Ngày hóa đơn]]&lt;&gt;"",Table1[[#This Row],[Ngày hóa đơn]],IF(Table1[[#This Row],[Ngày hạch toán]]&lt;&gt;"",Table1[[#This Row],[Ngày hạch toán]],""))</f>
        <v>46088</v>
      </c>
      <c r="T3917" s="7"/>
      <c r="U3917" s="6">
        <f>IF(Table1[[#This Row],[Ngày tính CN]]="","",S3917+T3917)</f>
        <v>46088</v>
      </c>
      <c r="V3917" s="35">
        <f ca="1">IF(Table1[[#This Row],[Hạn thanh toán]]="","",IF((U3917-NOW())&lt;0,0,(U3917-NOW())))</f>
        <v>0</v>
      </c>
      <c r="W3917" s="35"/>
      <c r="X3917" s="35">
        <f t="shared" ca="1" si="966"/>
        <v>82.490319212964096</v>
      </c>
      <c r="Y3917" s="2" t="str">
        <f t="shared" ca="1" si="967"/>
        <v>Nợ quá hạn từ 60 ngày đến 90 ngày</v>
      </c>
      <c r="Z3917" s="51">
        <f t="shared" si="960"/>
        <v>46088</v>
      </c>
      <c r="AA3917" s="51" t="str">
        <f t="shared" si="961"/>
        <v/>
      </c>
      <c r="AD3917" s="2" t="str">
        <f>VLOOKUP($A3917,MA_KH!$A:$Q,MA_KH!O$1,0)</f>
        <v>PTMART</v>
      </c>
      <c r="AE3917" s="2" t="str">
        <f>VLOOKUP($A3917,MA_KH!$A:$Q,MA_KH!P$1,0)</f>
        <v>CÔNG TY CỔ PHẦN PT</v>
      </c>
    </row>
    <row r="3918" spans="1:31" ht="25.5" hidden="1" customHeight="1" x14ac:dyDescent="0.2">
      <c r="A3918" s="30" t="s">
        <v>22132</v>
      </c>
      <c r="B3918" s="30" t="s">
        <v>4090</v>
      </c>
      <c r="C3918" s="37">
        <v>46098</v>
      </c>
      <c r="D3918" s="30" t="s">
        <v>25331</v>
      </c>
      <c r="E3918" s="37">
        <v>46101</v>
      </c>
      <c r="F3918" s="30"/>
      <c r="G3918" s="30" t="s">
        <v>25332</v>
      </c>
      <c r="H3918" s="38">
        <v>95348</v>
      </c>
      <c r="I3918" s="67">
        <v>0</v>
      </c>
      <c r="J3918" s="38">
        <v>7628</v>
      </c>
      <c r="K3918" s="38">
        <v>102976</v>
      </c>
      <c r="L3918" s="7" t="s">
        <v>41</v>
      </c>
      <c r="O3918" s="35">
        <f>IF(Table1[[#This Row],[Phân loại]]="Tồn đầu kỳ",Table1[[#This Row],[Tổng giá trị]],0)</f>
        <v>0</v>
      </c>
      <c r="P3918" s="7">
        <f>IF(Table1[[#This Row],[Số còn phải thu ĐK]]&lt;&gt;0,0,IF(Table1[[#This Row],[Phân loại]]="Bán hàng",Table1[[#This Row],[Tổng giá trị]],-Table1[[#This Row],[Tổng giá trị]]))</f>
        <v>-102976</v>
      </c>
      <c r="Q3918" s="35">
        <f t="shared" ref="Q3918:Q3920" si="968">IF(M3918&lt;&gt;"",IF(O3918&lt;&gt;0,O3918,P3918),0)</f>
        <v>0</v>
      </c>
      <c r="R3918" s="7">
        <f>Table1[[#This Row],[Số còn phải thu ĐK]]+Table1[[#This Row],[Giá Trị HD sau CK]]-Table1[[#This Row],[Số tiền đã thu]]</f>
        <v>-102976</v>
      </c>
      <c r="S3918" s="6">
        <f>IF(Table1[[#This Row],[Ngày hóa đơn]]&lt;&gt;"",Table1[[#This Row],[Ngày hóa đơn]],IF(Table1[[#This Row],[Ngày hạch toán]]&lt;&gt;"",Table1[[#This Row],[Ngày hạch toán]],""))</f>
        <v>46101</v>
      </c>
      <c r="T3918" s="7"/>
      <c r="U3918" s="6">
        <f>IF(Table1[[#This Row],[Ngày tính CN]]="","",S3918+T3918)</f>
        <v>46101</v>
      </c>
      <c r="V3918" s="35">
        <f ca="1">IF(Table1[[#This Row],[Hạn thanh toán]]="","",IF((U3918-NOW())&lt;0,0,(U3918-NOW())))</f>
        <v>0</v>
      </c>
      <c r="W3918" s="35"/>
      <c r="X3918" s="35">
        <f t="shared" ref="X3918:X3920" ca="1" si="969">IF(OR(U3918="",R3918=0),"",IF((U3918-NOW())&lt;0,-(U3918-NOW()),0))</f>
        <v>69.490319212964096</v>
      </c>
      <c r="Y3918" s="2" t="str">
        <f t="shared" ref="Y3918:Y3920" ca="1" si="970">IF(R3918=0,"Đã thanh toán",IF(X3918="","",IF(X3918&lt;=0,"Chưa đến hạn thanh toán",IF(X3918&lt;=30,"Nợ quá hạn 30 ngày",IF(X3918&lt;=60,"Nợ quá hạn từ 30 ngày đến 60 ngày",IF(X3918&lt;=90,"Nợ quá hạn từ 60 ngày đến 90 ngày",IF(X3918&lt;=120,"Nợ quá hạn từ 90 ngày đến 120 ngày","Nợ quá hạn hơn 120 ngày có khả năng mất thanh toán")))))))</f>
        <v>Nợ quá hạn từ 60 ngày đến 90 ngày</v>
      </c>
      <c r="Z3918" s="51">
        <f t="shared" si="960"/>
        <v>46101</v>
      </c>
      <c r="AA3918" s="51" t="str">
        <f t="shared" si="961"/>
        <v/>
      </c>
      <c r="AD3918" s="2" t="str">
        <f>VLOOKUP($A3918,MA_KH!$A:$Q,MA_KH!O$1,0)</f>
        <v>PTMART</v>
      </c>
      <c r="AE3918" s="2" t="str">
        <f>VLOOKUP($A3918,MA_KH!$A:$Q,MA_KH!P$1,0)</f>
        <v>CÔNG TY CỔ PHẦN PT</v>
      </c>
    </row>
    <row r="3919" spans="1:31" ht="25.5" hidden="1" customHeight="1" x14ac:dyDescent="0.2">
      <c r="A3919" s="30" t="s">
        <v>22132</v>
      </c>
      <c r="B3919" s="30" t="s">
        <v>4090</v>
      </c>
      <c r="C3919" s="37">
        <v>46099</v>
      </c>
      <c r="D3919" s="30" t="s">
        <v>25333</v>
      </c>
      <c r="E3919" s="37">
        <v>46099</v>
      </c>
      <c r="F3919" s="30" t="s">
        <v>25334</v>
      </c>
      <c r="G3919" s="30" t="s">
        <v>4500</v>
      </c>
      <c r="H3919" s="38">
        <v>683640</v>
      </c>
      <c r="I3919" s="67">
        <v>34182</v>
      </c>
      <c r="J3919" s="38">
        <v>51957</v>
      </c>
      <c r="K3919" s="38">
        <v>701415</v>
      </c>
      <c r="L3919" s="7" t="s">
        <v>22849</v>
      </c>
      <c r="O3919" s="35">
        <f>IF(Table1[[#This Row],[Phân loại]]="Tồn đầu kỳ",Table1[[#This Row],[Tổng giá trị]],0)</f>
        <v>0</v>
      </c>
      <c r="P3919" s="7">
        <f>IF(Table1[[#This Row],[Số còn phải thu ĐK]]&lt;&gt;0,0,IF(Table1[[#This Row],[Phân loại]]="Bán hàng",Table1[[#This Row],[Tổng giá trị]],-Table1[[#This Row],[Tổng giá trị]]))</f>
        <v>701415</v>
      </c>
      <c r="Q3919" s="35">
        <f t="shared" si="968"/>
        <v>0</v>
      </c>
      <c r="R3919" s="7">
        <f>Table1[[#This Row],[Số còn phải thu ĐK]]+Table1[[#This Row],[Giá Trị HD sau CK]]-Table1[[#This Row],[Số tiền đã thu]]</f>
        <v>701415</v>
      </c>
      <c r="S3919" s="6">
        <f>IF(Table1[[#This Row],[Ngày hóa đơn]]&lt;&gt;"",Table1[[#This Row],[Ngày hóa đơn]],IF(Table1[[#This Row],[Ngày hạch toán]]&lt;&gt;"",Table1[[#This Row],[Ngày hạch toán]],""))</f>
        <v>46099</v>
      </c>
      <c r="T3919" s="7"/>
      <c r="U3919" s="6">
        <f>IF(Table1[[#This Row],[Ngày tính CN]]="","",S3919+T3919)</f>
        <v>46099</v>
      </c>
      <c r="V3919" s="35">
        <f ca="1">IF(Table1[[#This Row],[Hạn thanh toán]]="","",IF((U3919-NOW())&lt;0,0,(U3919-NOW())))</f>
        <v>0</v>
      </c>
      <c r="W3919" s="35"/>
      <c r="X3919" s="35">
        <f t="shared" ca="1" si="969"/>
        <v>71.490319212964096</v>
      </c>
      <c r="Y3919" s="2" t="str">
        <f t="shared" ca="1" si="970"/>
        <v>Nợ quá hạn từ 60 ngày đến 90 ngày</v>
      </c>
      <c r="Z3919" s="51">
        <f t="shared" si="960"/>
        <v>46099</v>
      </c>
      <c r="AA3919" s="51" t="str">
        <f t="shared" si="961"/>
        <v/>
      </c>
      <c r="AD3919" s="2" t="str">
        <f>VLOOKUP($A3919,MA_KH!$A:$Q,MA_KH!O$1,0)</f>
        <v>PTMART</v>
      </c>
      <c r="AE3919" s="2" t="str">
        <f>VLOOKUP($A3919,MA_KH!$A:$Q,MA_KH!P$1,0)</f>
        <v>CÔNG TY CỔ PHẦN PT</v>
      </c>
    </row>
    <row r="3920" spans="1:31" ht="25.5" hidden="1" customHeight="1" x14ac:dyDescent="0.2">
      <c r="A3920" s="39" t="s">
        <v>22132</v>
      </c>
      <c r="B3920" s="39" t="s">
        <v>4090</v>
      </c>
      <c r="C3920" s="40">
        <v>46099</v>
      </c>
      <c r="D3920" s="39" t="s">
        <v>25335</v>
      </c>
      <c r="E3920" s="40">
        <v>46099</v>
      </c>
      <c r="F3920" s="39" t="s">
        <v>25336</v>
      </c>
      <c r="G3920" s="39" t="s">
        <v>4092</v>
      </c>
      <c r="H3920" s="41">
        <v>673808</v>
      </c>
      <c r="I3920" s="67">
        <v>33690</v>
      </c>
      <c r="J3920" s="41">
        <v>51209</v>
      </c>
      <c r="K3920" s="41">
        <v>691327</v>
      </c>
      <c r="L3920" s="7" t="s">
        <v>22849</v>
      </c>
      <c r="O3920" s="35">
        <f>IF(Table1[[#This Row],[Phân loại]]="Tồn đầu kỳ",Table1[[#This Row],[Tổng giá trị]],0)</f>
        <v>0</v>
      </c>
      <c r="P3920" s="7">
        <f>IF(Table1[[#This Row],[Số còn phải thu ĐK]]&lt;&gt;0,0,IF(Table1[[#This Row],[Phân loại]]="Bán hàng",Table1[[#This Row],[Tổng giá trị]],-Table1[[#This Row],[Tổng giá trị]]))</f>
        <v>691327</v>
      </c>
      <c r="Q3920" s="35">
        <f t="shared" si="968"/>
        <v>0</v>
      </c>
      <c r="R3920" s="7">
        <f>Table1[[#This Row],[Số còn phải thu ĐK]]+Table1[[#This Row],[Giá Trị HD sau CK]]-Table1[[#This Row],[Số tiền đã thu]]</f>
        <v>691327</v>
      </c>
      <c r="S3920" s="6">
        <f>IF(Table1[[#This Row],[Ngày hóa đơn]]&lt;&gt;"",Table1[[#This Row],[Ngày hóa đơn]],IF(Table1[[#This Row],[Ngày hạch toán]]&lt;&gt;"",Table1[[#This Row],[Ngày hạch toán]],""))</f>
        <v>46099</v>
      </c>
      <c r="T3920" s="7"/>
      <c r="U3920" s="6">
        <f>IF(Table1[[#This Row],[Ngày tính CN]]="","",S3920+T3920)</f>
        <v>46099</v>
      </c>
      <c r="V3920" s="35">
        <f ca="1">IF(Table1[[#This Row],[Hạn thanh toán]]="","",IF((U3920-NOW())&lt;0,0,(U3920-NOW())))</f>
        <v>0</v>
      </c>
      <c r="W3920" s="35"/>
      <c r="X3920" s="35">
        <f t="shared" ca="1" si="969"/>
        <v>71.490319212964096</v>
      </c>
      <c r="Y3920" s="2" t="str">
        <f t="shared" ca="1" si="970"/>
        <v>Nợ quá hạn từ 60 ngày đến 90 ngày</v>
      </c>
      <c r="Z3920" s="51">
        <f t="shared" si="960"/>
        <v>46099</v>
      </c>
      <c r="AA3920" s="51" t="str">
        <f t="shared" si="961"/>
        <v/>
      </c>
      <c r="AD3920" s="2" t="str">
        <f>VLOOKUP($A3920,MA_KH!$A:$Q,MA_KH!O$1,0)</f>
        <v>PTMART</v>
      </c>
      <c r="AE3920" s="2" t="str">
        <f>VLOOKUP($A3920,MA_KH!$A:$Q,MA_KH!P$1,0)</f>
        <v>CÔNG TY CỔ PHẦN PT</v>
      </c>
    </row>
    <row r="3921" spans="1:31" ht="25.5" hidden="1" customHeight="1" x14ac:dyDescent="0.2">
      <c r="A3921" s="39" t="s">
        <v>22132</v>
      </c>
      <c r="B3921" s="39" t="s">
        <v>4090</v>
      </c>
      <c r="C3921" s="40">
        <v>46099</v>
      </c>
      <c r="D3921" s="39" t="s">
        <v>25337</v>
      </c>
      <c r="E3921" s="40">
        <v>46101</v>
      </c>
      <c r="F3921" s="39"/>
      <c r="G3921" s="39" t="s">
        <v>25338</v>
      </c>
      <c r="H3921" s="41">
        <v>527352</v>
      </c>
      <c r="I3921" s="67">
        <v>0</v>
      </c>
      <c r="J3921" s="41">
        <v>42188</v>
      </c>
      <c r="K3921" s="41">
        <v>569540</v>
      </c>
      <c r="L3921" s="7" t="s">
        <v>41</v>
      </c>
      <c r="O3921" s="35">
        <f>IF(Table1[[#This Row],[Phân loại]]="Tồn đầu kỳ",Table1[[#This Row],[Tổng giá trị]],0)</f>
        <v>0</v>
      </c>
      <c r="P3921" s="7">
        <f>IF(Table1[[#This Row],[Số còn phải thu ĐK]]&lt;&gt;0,0,IF(Table1[[#This Row],[Phân loại]]="Bán hàng",Table1[[#This Row],[Tổng giá trị]],-Table1[[#This Row],[Tổng giá trị]]))</f>
        <v>-569540</v>
      </c>
      <c r="Q3921" s="35">
        <f>IF(M3921&lt;&gt;"",IF(O3921&lt;&gt;0,O3921,P3921),0)</f>
        <v>0</v>
      </c>
      <c r="R3921" s="7">
        <f>Table1[[#This Row],[Số còn phải thu ĐK]]+Table1[[#This Row],[Giá Trị HD sau CK]]-Table1[[#This Row],[Số tiền đã thu]]</f>
        <v>-569540</v>
      </c>
      <c r="S3921" s="6">
        <f>IF(Table1[[#This Row],[Ngày hóa đơn]]&lt;&gt;"",Table1[[#This Row],[Ngày hóa đơn]],IF(Table1[[#This Row],[Ngày hạch toán]]&lt;&gt;"",Table1[[#This Row],[Ngày hạch toán]],""))</f>
        <v>46101</v>
      </c>
      <c r="T3921" s="7"/>
      <c r="U3921" s="6">
        <f>IF(Table1[[#This Row],[Ngày tính CN]]="","",S3921+T3921)</f>
        <v>46101</v>
      </c>
      <c r="V3921" s="35">
        <f ca="1">IF(Table1[[#This Row],[Hạn thanh toán]]="","",IF((U3921-NOW())&lt;0,0,(U3921-NOW())))</f>
        <v>0</v>
      </c>
      <c r="W3921" s="35"/>
      <c r="X3921" s="35">
        <f ca="1">IF(OR(U3921="",R3921=0),"",IF((U3921-NOW())&lt;0,-(U3921-NOW()),0))</f>
        <v>69.490319212964096</v>
      </c>
      <c r="Y3921" s="2" t="str">
        <f ca="1">IF(R3921=0,"Đã thanh toán",IF(X3921="","",IF(X3921&lt;=0,"Chưa đến hạn thanh toán",IF(X3921&lt;=30,"Nợ quá hạn 30 ngày",IF(X3921&lt;=60,"Nợ quá hạn từ 30 ngày đến 60 ngày",IF(X3921&lt;=90,"Nợ quá hạn từ 60 ngày đến 90 ngày",IF(X3921&lt;=120,"Nợ quá hạn từ 90 ngày đến 120 ngày","Nợ quá hạn hơn 120 ngày có khả năng mất thanh toán")))))))</f>
        <v>Nợ quá hạn từ 60 ngày đến 90 ngày</v>
      </c>
      <c r="Z3921" s="51">
        <f t="shared" si="960"/>
        <v>46101</v>
      </c>
      <c r="AA3921" s="51" t="str">
        <f t="shared" si="961"/>
        <v/>
      </c>
      <c r="AD3921" s="2" t="str">
        <f>VLOOKUP($A3921,MA_KH!$A:$Q,MA_KH!O$1,0)</f>
        <v>PTMART</v>
      </c>
      <c r="AE3921" s="2" t="str">
        <f>VLOOKUP($A3921,MA_KH!$A:$Q,MA_KH!P$1,0)</f>
        <v>CÔNG TY CỔ PHẦN PT</v>
      </c>
    </row>
    <row r="3922" spans="1:31" ht="25.5" hidden="1" customHeight="1" x14ac:dyDescent="0.2">
      <c r="A3922" s="39" t="s">
        <v>22436</v>
      </c>
      <c r="B3922" s="39" t="s">
        <v>3966</v>
      </c>
      <c r="C3922" s="40">
        <v>46090</v>
      </c>
      <c r="D3922" s="39" t="s">
        <v>25339</v>
      </c>
      <c r="E3922" s="40">
        <v>46090</v>
      </c>
      <c r="F3922" s="39" t="s">
        <v>25340</v>
      </c>
      <c r="G3922" s="39" t="s">
        <v>25341</v>
      </c>
      <c r="H3922" s="41">
        <v>911064</v>
      </c>
      <c r="I3922" s="67">
        <v>0</v>
      </c>
      <c r="J3922" s="41">
        <v>72885</v>
      </c>
      <c r="K3922" s="41">
        <v>983949</v>
      </c>
      <c r="L3922" s="7" t="s">
        <v>22849</v>
      </c>
      <c r="O3922" s="35">
        <f>IF(Table1[[#This Row],[Phân loại]]="Tồn đầu kỳ",Table1[[#This Row],[Tổng giá trị]],0)</f>
        <v>0</v>
      </c>
      <c r="P3922" s="7">
        <f>IF(Table1[[#This Row],[Số còn phải thu ĐK]]&lt;&gt;0,0,IF(Table1[[#This Row],[Phân loại]]="Bán hàng",Table1[[#This Row],[Tổng giá trị]],-Table1[[#This Row],[Tổng giá trị]]))</f>
        <v>983949</v>
      </c>
      <c r="Q3922" s="35">
        <f>IF(M3922&lt;&gt;"",IF(O3922&lt;&gt;0,O3922,P3922),0)</f>
        <v>0</v>
      </c>
      <c r="R3922" s="7">
        <f>Table1[[#This Row],[Số còn phải thu ĐK]]+Table1[[#This Row],[Giá Trị HD sau CK]]-Table1[[#This Row],[Số tiền đã thu]]</f>
        <v>983949</v>
      </c>
      <c r="S3922" s="6">
        <f>IF(Table1[[#This Row],[Ngày hóa đơn]]&lt;&gt;"",Table1[[#This Row],[Ngày hóa đơn]],IF(Table1[[#This Row],[Ngày hạch toán]]&lt;&gt;"",Table1[[#This Row],[Ngày hạch toán]],""))</f>
        <v>46090</v>
      </c>
      <c r="T3922" s="7"/>
      <c r="U3922" s="6">
        <f>IF(Table1[[#This Row],[Ngày tính CN]]="","",S3922+T3922)</f>
        <v>46090</v>
      </c>
      <c r="V3922" s="35">
        <f ca="1">IF(Table1[[#This Row],[Hạn thanh toán]]="","",IF((U3922-NOW())&lt;0,0,(U3922-NOW())))</f>
        <v>0</v>
      </c>
      <c r="W3922" s="35"/>
      <c r="X3922" s="35">
        <f ca="1">IF(OR(U3922="",R3922=0),"",IF((U3922-NOW())&lt;0,-(U3922-NOW()),0))</f>
        <v>80.490319212964096</v>
      </c>
      <c r="Y3922" s="2" t="str">
        <f ca="1">IF(R3922=0,"Đã thanh toán",IF(X3922="","",IF(X3922&lt;=0,"Chưa đến hạn thanh toán",IF(X3922&lt;=30,"Nợ quá hạn 30 ngày",IF(X3922&lt;=60,"Nợ quá hạn từ 30 ngày đến 60 ngày",IF(X3922&lt;=90,"Nợ quá hạn từ 60 ngày đến 90 ngày",IF(X3922&lt;=120,"Nợ quá hạn từ 90 ngày đến 120 ngày","Nợ quá hạn hơn 120 ngày có khả năng mất thanh toán")))))))</f>
        <v>Nợ quá hạn từ 60 ngày đến 90 ngày</v>
      </c>
      <c r="Z3922" s="51">
        <f t="shared" si="960"/>
        <v>46090</v>
      </c>
      <c r="AA3922" s="51" t="str">
        <f t="shared" si="961"/>
        <v/>
      </c>
      <c r="AD3922" s="2" t="str">
        <f>VLOOKUP($A3922,MA_KH!$A:$Q,MA_KH!O$1,0)</f>
        <v>SMART</v>
      </c>
      <c r="AE3922" s="2" t="str">
        <f>VLOOKUP($A3922,MA_KH!$A:$Q,MA_KH!P$1,0)</f>
        <v>CÔNG TY TNHH KINH DOANH THƯƠNG MẠI VÀ DỊCH VỤ SUNSHINE MART</v>
      </c>
    </row>
    <row r="3923" spans="1:31" ht="25.5" hidden="1" customHeight="1" x14ac:dyDescent="0.2">
      <c r="A3923" s="30" t="s">
        <v>22436</v>
      </c>
      <c r="B3923" s="30" t="s">
        <v>3966</v>
      </c>
      <c r="C3923" s="37">
        <v>46093</v>
      </c>
      <c r="D3923" s="30" t="s">
        <v>25342</v>
      </c>
      <c r="E3923" s="37">
        <v>46093</v>
      </c>
      <c r="F3923" s="30" t="s">
        <v>25343</v>
      </c>
      <c r="G3923" s="30" t="s">
        <v>24273</v>
      </c>
      <c r="H3923" s="38">
        <v>158445</v>
      </c>
      <c r="I3923" s="67">
        <v>0</v>
      </c>
      <c r="J3923" s="38">
        <v>12676</v>
      </c>
      <c r="K3923" s="38">
        <v>171121</v>
      </c>
      <c r="L3923" s="7" t="s">
        <v>41</v>
      </c>
      <c r="O3923" s="35">
        <f>IF(Table1[[#This Row],[Phân loại]]="Tồn đầu kỳ",Table1[[#This Row],[Tổng giá trị]],0)</f>
        <v>0</v>
      </c>
      <c r="P3923" s="7">
        <f>IF(Table1[[#This Row],[Số còn phải thu ĐK]]&lt;&gt;0,0,IF(Table1[[#This Row],[Phân loại]]="Bán hàng",Table1[[#This Row],[Tổng giá trị]],-Table1[[#This Row],[Tổng giá trị]]))</f>
        <v>-171121</v>
      </c>
      <c r="Q3923" s="35">
        <f t="shared" ref="Q3923:Q3924" si="971">IF(M3923&lt;&gt;"",IF(O3923&lt;&gt;0,O3923,P3923),0)</f>
        <v>0</v>
      </c>
      <c r="R3923" s="7">
        <f>Table1[[#This Row],[Số còn phải thu ĐK]]+Table1[[#This Row],[Giá Trị HD sau CK]]-Table1[[#This Row],[Số tiền đã thu]]</f>
        <v>-171121</v>
      </c>
      <c r="S3923" s="6">
        <f>IF(Table1[[#This Row],[Ngày hóa đơn]]&lt;&gt;"",Table1[[#This Row],[Ngày hóa đơn]],IF(Table1[[#This Row],[Ngày hạch toán]]&lt;&gt;"",Table1[[#This Row],[Ngày hạch toán]],""))</f>
        <v>46093</v>
      </c>
      <c r="T3923" s="7"/>
      <c r="U3923" s="6">
        <f>IF(Table1[[#This Row],[Ngày tính CN]]="","",S3923+T3923)</f>
        <v>46093</v>
      </c>
      <c r="V3923" s="35">
        <f ca="1">IF(Table1[[#This Row],[Hạn thanh toán]]="","",IF((U3923-NOW())&lt;0,0,(U3923-NOW())))</f>
        <v>0</v>
      </c>
      <c r="W3923" s="35"/>
      <c r="X3923" s="35">
        <f t="shared" ref="X3923:X3924" ca="1" si="972">IF(OR(U3923="",R3923=0),"",IF((U3923-NOW())&lt;0,-(U3923-NOW()),0))</f>
        <v>77.490319212964096</v>
      </c>
      <c r="Y3923" s="2" t="str">
        <f t="shared" ref="Y3923:Y3924" ca="1" si="973">IF(R3923=0,"Đã thanh toán",IF(X3923="","",IF(X3923&lt;=0,"Chưa đến hạn thanh toán",IF(X3923&lt;=30,"Nợ quá hạn 30 ngày",IF(X3923&lt;=60,"Nợ quá hạn từ 30 ngày đến 60 ngày",IF(X3923&lt;=90,"Nợ quá hạn từ 60 ngày đến 90 ngày",IF(X3923&lt;=120,"Nợ quá hạn từ 90 ngày đến 120 ngày","Nợ quá hạn hơn 120 ngày có khả năng mất thanh toán")))))))</f>
        <v>Nợ quá hạn từ 60 ngày đến 90 ngày</v>
      </c>
      <c r="Z3923" s="51">
        <f t="shared" si="960"/>
        <v>46093</v>
      </c>
      <c r="AA3923" s="51" t="str">
        <f t="shared" si="961"/>
        <v/>
      </c>
      <c r="AD3923" s="2" t="str">
        <f>VLOOKUP($A3923,MA_KH!$A:$Q,MA_KH!O$1,0)</f>
        <v>SMART</v>
      </c>
      <c r="AE3923" s="2" t="str">
        <f>VLOOKUP($A3923,MA_KH!$A:$Q,MA_KH!P$1,0)</f>
        <v>CÔNG TY TNHH KINH DOANH THƯƠNG MẠI VÀ DỊCH VỤ SUNSHINE MART</v>
      </c>
    </row>
    <row r="3924" spans="1:31" ht="25.5" hidden="1" customHeight="1" x14ac:dyDescent="0.2">
      <c r="A3924" s="39" t="s">
        <v>22436</v>
      </c>
      <c r="B3924" s="39" t="s">
        <v>3966</v>
      </c>
      <c r="C3924" s="40">
        <v>46093</v>
      </c>
      <c r="D3924" s="39" t="s">
        <v>25344</v>
      </c>
      <c r="E3924" s="40">
        <v>46093</v>
      </c>
      <c r="F3924" s="39" t="s">
        <v>25345</v>
      </c>
      <c r="G3924" s="39" t="s">
        <v>25346</v>
      </c>
      <c r="H3924" s="41">
        <v>87400</v>
      </c>
      <c r="I3924" s="67">
        <v>0</v>
      </c>
      <c r="J3924" s="41">
        <v>6992</v>
      </c>
      <c r="K3924" s="41">
        <v>94392</v>
      </c>
      <c r="L3924" s="7" t="s">
        <v>41</v>
      </c>
      <c r="O3924" s="35">
        <f>IF(Table1[[#This Row],[Phân loại]]="Tồn đầu kỳ",Table1[[#This Row],[Tổng giá trị]],0)</f>
        <v>0</v>
      </c>
      <c r="P3924" s="7">
        <f>IF(Table1[[#This Row],[Số còn phải thu ĐK]]&lt;&gt;0,0,IF(Table1[[#This Row],[Phân loại]]="Bán hàng",Table1[[#This Row],[Tổng giá trị]],-Table1[[#This Row],[Tổng giá trị]]))</f>
        <v>-94392</v>
      </c>
      <c r="Q3924" s="35">
        <f t="shared" si="971"/>
        <v>0</v>
      </c>
      <c r="R3924" s="7">
        <f>Table1[[#This Row],[Số còn phải thu ĐK]]+Table1[[#This Row],[Giá Trị HD sau CK]]-Table1[[#This Row],[Số tiền đã thu]]</f>
        <v>-94392</v>
      </c>
      <c r="S3924" s="6">
        <f>IF(Table1[[#This Row],[Ngày hóa đơn]]&lt;&gt;"",Table1[[#This Row],[Ngày hóa đơn]],IF(Table1[[#This Row],[Ngày hạch toán]]&lt;&gt;"",Table1[[#This Row],[Ngày hạch toán]],""))</f>
        <v>46093</v>
      </c>
      <c r="T3924" s="7"/>
      <c r="U3924" s="6">
        <f>IF(Table1[[#This Row],[Ngày tính CN]]="","",S3924+T3924)</f>
        <v>46093</v>
      </c>
      <c r="V3924" s="35">
        <f ca="1">IF(Table1[[#This Row],[Hạn thanh toán]]="","",IF((U3924-NOW())&lt;0,0,(U3924-NOW())))</f>
        <v>0</v>
      </c>
      <c r="W3924" s="35"/>
      <c r="X3924" s="35">
        <f t="shared" ca="1" si="972"/>
        <v>77.490319212964096</v>
      </c>
      <c r="Y3924" s="2" t="str">
        <f t="shared" ca="1" si="973"/>
        <v>Nợ quá hạn từ 60 ngày đến 90 ngày</v>
      </c>
      <c r="Z3924" s="51">
        <f t="shared" si="960"/>
        <v>46093</v>
      </c>
      <c r="AA3924" s="51" t="str">
        <f t="shared" si="961"/>
        <v/>
      </c>
      <c r="AD3924" s="2" t="str">
        <f>VLOOKUP($A3924,MA_KH!$A:$Q,MA_KH!O$1,0)</f>
        <v>SMART</v>
      </c>
      <c r="AE3924" s="2" t="str">
        <f>VLOOKUP($A3924,MA_KH!$A:$Q,MA_KH!P$1,0)</f>
        <v>CÔNG TY TNHH KINH DOANH THƯƠNG MẠI VÀ DỊCH VỤ SUNSHINE MART</v>
      </c>
    </row>
    <row r="3925" spans="1:31" ht="25.5" hidden="1" customHeight="1" x14ac:dyDescent="0.2">
      <c r="A3925" s="30" t="s">
        <v>22436</v>
      </c>
      <c r="B3925" s="30" t="s">
        <v>3966</v>
      </c>
      <c r="C3925" s="37">
        <v>46100</v>
      </c>
      <c r="D3925" s="30" t="s">
        <v>25347</v>
      </c>
      <c r="E3925" s="37">
        <v>46100</v>
      </c>
      <c r="F3925" s="30" t="s">
        <v>25348</v>
      </c>
      <c r="G3925" s="30" t="s">
        <v>25349</v>
      </c>
      <c r="H3925" s="38">
        <v>401282</v>
      </c>
      <c r="I3925" s="67">
        <v>0</v>
      </c>
      <c r="J3925" s="38">
        <v>32102</v>
      </c>
      <c r="K3925" s="38">
        <v>433384</v>
      </c>
      <c r="L3925" s="7" t="s">
        <v>41</v>
      </c>
      <c r="O3925" s="35">
        <f>IF(Table1[[#This Row],[Phân loại]]="Tồn đầu kỳ",Table1[[#This Row],[Tổng giá trị]],0)</f>
        <v>0</v>
      </c>
      <c r="P3925" s="7">
        <f>IF(Table1[[#This Row],[Số còn phải thu ĐK]]&lt;&gt;0,0,IF(Table1[[#This Row],[Phân loại]]="Bán hàng",Table1[[#This Row],[Tổng giá trị]],-Table1[[#This Row],[Tổng giá trị]]))</f>
        <v>-433384</v>
      </c>
      <c r="Q3925" s="35">
        <f t="shared" ref="Q3925:Q3926" si="974">IF(M3925&lt;&gt;"",IF(O3925&lt;&gt;0,O3925,P3925),0)</f>
        <v>0</v>
      </c>
      <c r="R3925" s="7">
        <f>Table1[[#This Row],[Số còn phải thu ĐK]]+Table1[[#This Row],[Giá Trị HD sau CK]]-Table1[[#This Row],[Số tiền đã thu]]</f>
        <v>-433384</v>
      </c>
      <c r="S3925" s="6">
        <f>IF(Table1[[#This Row],[Ngày hóa đơn]]&lt;&gt;"",Table1[[#This Row],[Ngày hóa đơn]],IF(Table1[[#This Row],[Ngày hạch toán]]&lt;&gt;"",Table1[[#This Row],[Ngày hạch toán]],""))</f>
        <v>46100</v>
      </c>
      <c r="T3925" s="7"/>
      <c r="U3925" s="6">
        <f>IF(Table1[[#This Row],[Ngày tính CN]]="","",S3925+T3925)</f>
        <v>46100</v>
      </c>
      <c r="V3925" s="35">
        <f ca="1">IF(Table1[[#This Row],[Hạn thanh toán]]="","",IF((U3925-NOW())&lt;0,0,(U3925-NOW())))</f>
        <v>0</v>
      </c>
      <c r="W3925" s="35"/>
      <c r="X3925" s="35">
        <f t="shared" ref="X3925:X3926" ca="1" si="975">IF(OR(U3925="",R3925=0),"",IF((U3925-NOW())&lt;0,-(U3925-NOW()),0))</f>
        <v>70.490319212964096</v>
      </c>
      <c r="Y3925" s="2" t="str">
        <f t="shared" ref="Y3925:Y3926" ca="1" si="976">IF(R3925=0,"Đã thanh toán",IF(X3925="","",IF(X3925&lt;=0,"Chưa đến hạn thanh toán",IF(X3925&lt;=30,"Nợ quá hạn 30 ngày",IF(X3925&lt;=60,"Nợ quá hạn từ 30 ngày đến 60 ngày",IF(X3925&lt;=90,"Nợ quá hạn từ 60 ngày đến 90 ngày",IF(X3925&lt;=120,"Nợ quá hạn từ 90 ngày đến 120 ngày","Nợ quá hạn hơn 120 ngày có khả năng mất thanh toán")))))))</f>
        <v>Nợ quá hạn từ 60 ngày đến 90 ngày</v>
      </c>
      <c r="Z3925" s="51">
        <f t="shared" si="960"/>
        <v>46100</v>
      </c>
      <c r="AA3925" s="51" t="str">
        <f t="shared" si="961"/>
        <v/>
      </c>
      <c r="AD3925" s="2" t="str">
        <f>VLOOKUP($A3925,MA_KH!$A:$Q,MA_KH!O$1,0)</f>
        <v>SMART</v>
      </c>
      <c r="AE3925" s="2" t="str">
        <f>VLOOKUP($A3925,MA_KH!$A:$Q,MA_KH!P$1,0)</f>
        <v>CÔNG TY TNHH KINH DOANH THƯƠNG MẠI VÀ DỊCH VỤ SUNSHINE MART</v>
      </c>
    </row>
    <row r="3926" spans="1:31" ht="25.5" hidden="1" customHeight="1" x14ac:dyDescent="0.2">
      <c r="A3926" s="39" t="s">
        <v>22436</v>
      </c>
      <c r="B3926" s="39" t="s">
        <v>3966</v>
      </c>
      <c r="C3926" s="40">
        <v>46100</v>
      </c>
      <c r="D3926" s="39" t="s">
        <v>25350</v>
      </c>
      <c r="E3926" s="40">
        <v>46100</v>
      </c>
      <c r="F3926" s="39" t="s">
        <v>25351</v>
      </c>
      <c r="G3926" s="39" t="s">
        <v>25352</v>
      </c>
      <c r="H3926" s="41">
        <v>47672</v>
      </c>
      <c r="I3926" s="67">
        <v>0</v>
      </c>
      <c r="J3926" s="41">
        <v>3814</v>
      </c>
      <c r="K3926" s="41">
        <v>51486</v>
      </c>
      <c r="L3926" s="7" t="s">
        <v>41</v>
      </c>
      <c r="O3926" s="35">
        <f>IF(Table1[[#This Row],[Phân loại]]="Tồn đầu kỳ",Table1[[#This Row],[Tổng giá trị]],0)</f>
        <v>0</v>
      </c>
      <c r="P3926" s="7">
        <f>IF(Table1[[#This Row],[Số còn phải thu ĐK]]&lt;&gt;0,0,IF(Table1[[#This Row],[Phân loại]]="Bán hàng",Table1[[#This Row],[Tổng giá trị]],-Table1[[#This Row],[Tổng giá trị]]))</f>
        <v>-51486</v>
      </c>
      <c r="Q3926" s="35">
        <f t="shared" si="974"/>
        <v>0</v>
      </c>
      <c r="R3926" s="7">
        <f>Table1[[#This Row],[Số còn phải thu ĐK]]+Table1[[#This Row],[Giá Trị HD sau CK]]-Table1[[#This Row],[Số tiền đã thu]]</f>
        <v>-51486</v>
      </c>
      <c r="S3926" s="6">
        <f>IF(Table1[[#This Row],[Ngày hóa đơn]]&lt;&gt;"",Table1[[#This Row],[Ngày hóa đơn]],IF(Table1[[#This Row],[Ngày hạch toán]]&lt;&gt;"",Table1[[#This Row],[Ngày hạch toán]],""))</f>
        <v>46100</v>
      </c>
      <c r="T3926" s="7"/>
      <c r="U3926" s="6">
        <f>IF(Table1[[#This Row],[Ngày tính CN]]="","",S3926+T3926)</f>
        <v>46100</v>
      </c>
      <c r="V3926" s="35">
        <f ca="1">IF(Table1[[#This Row],[Hạn thanh toán]]="","",IF((U3926-NOW())&lt;0,0,(U3926-NOW())))</f>
        <v>0</v>
      </c>
      <c r="W3926" s="35"/>
      <c r="X3926" s="35">
        <f t="shared" ca="1" si="975"/>
        <v>70.490319212964096</v>
      </c>
      <c r="Y3926" s="2" t="str">
        <f t="shared" ca="1" si="976"/>
        <v>Nợ quá hạn từ 60 ngày đến 90 ngày</v>
      </c>
      <c r="Z3926" s="51">
        <f t="shared" si="960"/>
        <v>46100</v>
      </c>
      <c r="AA3926" s="51" t="str">
        <f t="shared" si="961"/>
        <v/>
      </c>
      <c r="AD3926" s="2" t="str">
        <f>VLOOKUP($A3926,MA_KH!$A:$Q,MA_KH!O$1,0)</f>
        <v>SMART</v>
      </c>
      <c r="AE3926" s="2" t="str">
        <f>VLOOKUP($A3926,MA_KH!$A:$Q,MA_KH!P$1,0)</f>
        <v>CÔNG TY TNHH KINH DOANH THƯƠNG MẠI VÀ DỊCH VỤ SUNSHINE MART</v>
      </c>
    </row>
    <row r="3927" spans="1:31" ht="25.5" hidden="1" customHeight="1" x14ac:dyDescent="0.2">
      <c r="A3927" s="39" t="s">
        <v>22436</v>
      </c>
      <c r="B3927" s="39" t="s">
        <v>3966</v>
      </c>
      <c r="C3927" s="40">
        <v>46101</v>
      </c>
      <c r="D3927" s="39" t="s">
        <v>25353</v>
      </c>
      <c r="E3927" s="40">
        <v>46104</v>
      </c>
      <c r="F3927" s="39" t="s">
        <v>25354</v>
      </c>
      <c r="G3927" s="39" t="s">
        <v>25355</v>
      </c>
      <c r="H3927" s="41">
        <v>410374</v>
      </c>
      <c r="I3927" s="67">
        <v>0</v>
      </c>
      <c r="J3927" s="41">
        <v>32830</v>
      </c>
      <c r="K3927" s="41">
        <v>443204</v>
      </c>
      <c r="L3927" s="7" t="s">
        <v>41</v>
      </c>
      <c r="O3927" s="35">
        <f>IF(Table1[[#This Row],[Phân loại]]="Tồn đầu kỳ",Table1[[#This Row],[Tổng giá trị]],0)</f>
        <v>0</v>
      </c>
      <c r="P3927" s="7">
        <f>IF(Table1[[#This Row],[Số còn phải thu ĐK]]&lt;&gt;0,0,IF(Table1[[#This Row],[Phân loại]]="Bán hàng",Table1[[#This Row],[Tổng giá trị]],-Table1[[#This Row],[Tổng giá trị]]))</f>
        <v>-443204</v>
      </c>
      <c r="Q3927" s="35">
        <f>IF(M3927&lt;&gt;"",IF(O3927&lt;&gt;0,O3927,P3927),0)</f>
        <v>0</v>
      </c>
      <c r="R3927" s="7">
        <f>Table1[[#This Row],[Số còn phải thu ĐK]]+Table1[[#This Row],[Giá Trị HD sau CK]]-Table1[[#This Row],[Số tiền đã thu]]</f>
        <v>-443204</v>
      </c>
      <c r="S3927" s="6">
        <f>IF(Table1[[#This Row],[Ngày hóa đơn]]&lt;&gt;"",Table1[[#This Row],[Ngày hóa đơn]],IF(Table1[[#This Row],[Ngày hạch toán]]&lt;&gt;"",Table1[[#This Row],[Ngày hạch toán]],""))</f>
        <v>46104</v>
      </c>
      <c r="T3927" s="7"/>
      <c r="U3927" s="6">
        <f>IF(Table1[[#This Row],[Ngày tính CN]]="","",S3927+T3927)</f>
        <v>46104</v>
      </c>
      <c r="V3927" s="35">
        <f ca="1">IF(Table1[[#This Row],[Hạn thanh toán]]="","",IF((U3927-NOW())&lt;0,0,(U3927-NOW())))</f>
        <v>0</v>
      </c>
      <c r="W3927" s="35"/>
      <c r="X3927" s="35">
        <f ca="1">IF(OR(U3927="",R3927=0),"",IF((U3927-NOW())&lt;0,-(U3927-NOW()),0))</f>
        <v>66.490319212964096</v>
      </c>
      <c r="Y3927" s="2" t="str">
        <f ca="1">IF(R3927=0,"Đã thanh toán",IF(X3927="","",IF(X3927&lt;=0,"Chưa đến hạn thanh toán",IF(X3927&lt;=30,"Nợ quá hạn 30 ngày",IF(X3927&lt;=60,"Nợ quá hạn từ 30 ngày đến 60 ngày",IF(X3927&lt;=90,"Nợ quá hạn từ 60 ngày đến 90 ngày",IF(X3927&lt;=120,"Nợ quá hạn từ 90 ngày đến 120 ngày","Nợ quá hạn hơn 120 ngày có khả năng mất thanh toán")))))))</f>
        <v>Nợ quá hạn từ 60 ngày đến 90 ngày</v>
      </c>
      <c r="Z3927" s="51">
        <f t="shared" si="960"/>
        <v>46104</v>
      </c>
      <c r="AA3927" s="51" t="str">
        <f t="shared" si="961"/>
        <v/>
      </c>
      <c r="AD3927" s="2" t="str">
        <f>VLOOKUP($A3927,MA_KH!$A:$Q,MA_KH!O$1,0)</f>
        <v>SMART</v>
      </c>
      <c r="AE3927" s="2" t="str">
        <f>VLOOKUP($A3927,MA_KH!$A:$Q,MA_KH!P$1,0)</f>
        <v>CÔNG TY TNHH KINH DOANH THƯƠNG MẠI VÀ DỊCH VỤ SUNSHINE MART</v>
      </c>
    </row>
    <row r="3928" spans="1:31" ht="25.5" hidden="1" customHeight="1" x14ac:dyDescent="0.2">
      <c r="A3928" s="30" t="s">
        <v>23536</v>
      </c>
      <c r="B3928" s="30" t="s">
        <v>4331</v>
      </c>
      <c r="C3928" s="37">
        <v>46095</v>
      </c>
      <c r="D3928" s="30" t="s">
        <v>25356</v>
      </c>
      <c r="E3928" s="37">
        <v>46095</v>
      </c>
      <c r="F3928" s="30" t="s">
        <v>25357</v>
      </c>
      <c r="G3928" s="30" t="s">
        <v>25358</v>
      </c>
      <c r="H3928" s="38">
        <v>3261250</v>
      </c>
      <c r="I3928" s="67">
        <v>0</v>
      </c>
      <c r="J3928" s="38">
        <v>260900</v>
      </c>
      <c r="K3928" s="38">
        <v>3522150</v>
      </c>
      <c r="L3928" s="7" t="s">
        <v>22849</v>
      </c>
      <c r="O3928" s="35">
        <f>IF(Table1[[#This Row],[Phân loại]]="Tồn đầu kỳ",Table1[[#This Row],[Tổng giá trị]],0)</f>
        <v>0</v>
      </c>
      <c r="P3928" s="7">
        <f>IF(Table1[[#This Row],[Số còn phải thu ĐK]]&lt;&gt;0,0,IF(Table1[[#This Row],[Phân loại]]="Bán hàng",Table1[[#This Row],[Tổng giá trị]],-Table1[[#This Row],[Tổng giá trị]]))</f>
        <v>3522150</v>
      </c>
      <c r="Q3928" s="35">
        <f t="shared" ref="Q3928:Q3930" si="977">IF(M3928&lt;&gt;"",IF(O3928&lt;&gt;0,O3928,P3928),0)</f>
        <v>0</v>
      </c>
      <c r="R3928" s="7">
        <f>Table1[[#This Row],[Số còn phải thu ĐK]]+Table1[[#This Row],[Giá Trị HD sau CK]]-Table1[[#This Row],[Số tiền đã thu]]</f>
        <v>3522150</v>
      </c>
      <c r="S3928" s="6">
        <f>IF(Table1[[#This Row],[Ngày hóa đơn]]&lt;&gt;"",Table1[[#This Row],[Ngày hóa đơn]],IF(Table1[[#This Row],[Ngày hạch toán]]&lt;&gt;"",Table1[[#This Row],[Ngày hạch toán]],""))</f>
        <v>46095</v>
      </c>
      <c r="T3928" s="7"/>
      <c r="U3928" s="6">
        <f>IF(Table1[[#This Row],[Ngày tính CN]]="","",S3928+T3928)</f>
        <v>46095</v>
      </c>
      <c r="V3928" s="35">
        <f ca="1">IF(Table1[[#This Row],[Hạn thanh toán]]="","",IF((U3928-NOW())&lt;0,0,(U3928-NOW())))</f>
        <v>0</v>
      </c>
      <c r="W3928" s="35"/>
      <c r="X3928" s="35">
        <f t="shared" ref="X3928:X3930" ca="1" si="978">IF(OR(U3928="",R3928=0),"",IF((U3928-NOW())&lt;0,-(U3928-NOW()),0))</f>
        <v>75.490319212964096</v>
      </c>
      <c r="Y3928" s="2" t="str">
        <f t="shared" ref="Y3928:Y3930" ca="1" si="979">IF(R3928=0,"Đã thanh toán",IF(X3928="","",IF(X3928&lt;=0,"Chưa đến hạn thanh toán",IF(X3928&lt;=30,"Nợ quá hạn 30 ngày",IF(X3928&lt;=60,"Nợ quá hạn từ 30 ngày đến 60 ngày",IF(X3928&lt;=90,"Nợ quá hạn từ 60 ngày đến 90 ngày",IF(X3928&lt;=120,"Nợ quá hạn từ 90 ngày đến 120 ngày","Nợ quá hạn hơn 120 ngày có khả năng mất thanh toán")))))))</f>
        <v>Nợ quá hạn từ 60 ngày đến 90 ngày</v>
      </c>
      <c r="Z3928" s="51">
        <f t="shared" si="960"/>
        <v>46095</v>
      </c>
      <c r="AA3928" s="51" t="str">
        <f t="shared" si="961"/>
        <v/>
      </c>
      <c r="AD3928" s="2" t="str">
        <f>VLOOKUP($A3928,MA_KH!$A:$Q,MA_KH!O$1,0)</f>
        <v>VIỆT Ý NHA TRANG</v>
      </c>
      <c r="AE3928" s="2" t="str">
        <f>VLOOKUP($A3928,MA_KH!$A:$Q,MA_KH!P$1,0)</f>
        <v>CHI NHÁNH NHA TRANG - CÔNG TY TNHH VIỆT Ý HÀ NỘI CENTER</v>
      </c>
    </row>
    <row r="3929" spans="1:31" ht="25.5" hidden="1" customHeight="1" x14ac:dyDescent="0.2">
      <c r="A3929" s="30" t="s">
        <v>23536</v>
      </c>
      <c r="B3929" s="30" t="s">
        <v>4331</v>
      </c>
      <c r="C3929" s="37">
        <v>46095</v>
      </c>
      <c r="D3929" s="30" t="s">
        <v>25359</v>
      </c>
      <c r="E3929" s="37">
        <v>46095</v>
      </c>
      <c r="F3929" s="30" t="s">
        <v>25360</v>
      </c>
      <c r="G3929" s="30" t="s">
        <v>25361</v>
      </c>
      <c r="H3929" s="38">
        <v>502440</v>
      </c>
      <c r="I3929" s="67">
        <v>0</v>
      </c>
      <c r="J3929" s="38">
        <v>40195</v>
      </c>
      <c r="K3929" s="38">
        <v>542635</v>
      </c>
      <c r="L3929" s="7" t="s">
        <v>22849</v>
      </c>
      <c r="O3929" s="35">
        <f>IF(Table1[[#This Row],[Phân loại]]="Tồn đầu kỳ",Table1[[#This Row],[Tổng giá trị]],0)</f>
        <v>0</v>
      </c>
      <c r="P3929" s="7">
        <f>IF(Table1[[#This Row],[Số còn phải thu ĐK]]&lt;&gt;0,0,IF(Table1[[#This Row],[Phân loại]]="Bán hàng",Table1[[#This Row],[Tổng giá trị]],-Table1[[#This Row],[Tổng giá trị]]))</f>
        <v>542635</v>
      </c>
      <c r="Q3929" s="35">
        <f t="shared" si="977"/>
        <v>0</v>
      </c>
      <c r="R3929" s="7">
        <f>Table1[[#This Row],[Số còn phải thu ĐK]]+Table1[[#This Row],[Giá Trị HD sau CK]]-Table1[[#This Row],[Số tiền đã thu]]</f>
        <v>542635</v>
      </c>
      <c r="S3929" s="6">
        <f>IF(Table1[[#This Row],[Ngày hóa đơn]]&lt;&gt;"",Table1[[#This Row],[Ngày hóa đơn]],IF(Table1[[#This Row],[Ngày hạch toán]]&lt;&gt;"",Table1[[#This Row],[Ngày hạch toán]],""))</f>
        <v>46095</v>
      </c>
      <c r="T3929" s="7"/>
      <c r="U3929" s="6">
        <f>IF(Table1[[#This Row],[Ngày tính CN]]="","",S3929+T3929)</f>
        <v>46095</v>
      </c>
      <c r="V3929" s="35">
        <f ca="1">IF(Table1[[#This Row],[Hạn thanh toán]]="","",IF((U3929-NOW())&lt;0,0,(U3929-NOW())))</f>
        <v>0</v>
      </c>
      <c r="W3929" s="35"/>
      <c r="X3929" s="35">
        <f t="shared" ca="1" si="978"/>
        <v>75.490319212964096</v>
      </c>
      <c r="Y3929" s="2" t="str">
        <f t="shared" ca="1" si="979"/>
        <v>Nợ quá hạn từ 60 ngày đến 90 ngày</v>
      </c>
      <c r="Z3929" s="51">
        <f t="shared" si="960"/>
        <v>46095</v>
      </c>
      <c r="AA3929" s="51" t="str">
        <f t="shared" si="961"/>
        <v/>
      </c>
      <c r="AD3929" s="2" t="str">
        <f>VLOOKUP($A3929,MA_KH!$A:$Q,MA_KH!O$1,0)</f>
        <v>VIỆT Ý NHA TRANG</v>
      </c>
      <c r="AE3929" s="2" t="str">
        <f>VLOOKUP($A3929,MA_KH!$A:$Q,MA_KH!P$1,0)</f>
        <v>CHI NHÁNH NHA TRANG - CÔNG TY TNHH VIỆT Ý HÀ NỘI CENTER</v>
      </c>
    </row>
    <row r="3930" spans="1:31" ht="25.5" hidden="1" customHeight="1" x14ac:dyDescent="0.2">
      <c r="A3930" s="39" t="s">
        <v>23536</v>
      </c>
      <c r="B3930" s="39" t="s">
        <v>4331</v>
      </c>
      <c r="C3930" s="40">
        <v>46095</v>
      </c>
      <c r="D3930" s="39" t="s">
        <v>25362</v>
      </c>
      <c r="E3930" s="40">
        <v>46095</v>
      </c>
      <c r="F3930" s="39" t="s">
        <v>25363</v>
      </c>
      <c r="G3930" s="39" t="s">
        <v>25364</v>
      </c>
      <c r="H3930" s="41">
        <v>3985250</v>
      </c>
      <c r="I3930" s="67">
        <v>0</v>
      </c>
      <c r="J3930" s="41">
        <v>318820</v>
      </c>
      <c r="K3930" s="41">
        <v>4304070</v>
      </c>
      <c r="L3930" s="7" t="s">
        <v>22849</v>
      </c>
      <c r="O3930" s="35">
        <f>IF(Table1[[#This Row],[Phân loại]]="Tồn đầu kỳ",Table1[[#This Row],[Tổng giá trị]],0)</f>
        <v>0</v>
      </c>
      <c r="P3930" s="7">
        <f>IF(Table1[[#This Row],[Số còn phải thu ĐK]]&lt;&gt;0,0,IF(Table1[[#This Row],[Phân loại]]="Bán hàng",Table1[[#This Row],[Tổng giá trị]],-Table1[[#This Row],[Tổng giá trị]]))</f>
        <v>4304070</v>
      </c>
      <c r="Q3930" s="35">
        <f t="shared" si="977"/>
        <v>0</v>
      </c>
      <c r="R3930" s="7">
        <f>Table1[[#This Row],[Số còn phải thu ĐK]]+Table1[[#This Row],[Giá Trị HD sau CK]]-Table1[[#This Row],[Số tiền đã thu]]</f>
        <v>4304070</v>
      </c>
      <c r="S3930" s="6">
        <f>IF(Table1[[#This Row],[Ngày hóa đơn]]&lt;&gt;"",Table1[[#This Row],[Ngày hóa đơn]],IF(Table1[[#This Row],[Ngày hạch toán]]&lt;&gt;"",Table1[[#This Row],[Ngày hạch toán]],""))</f>
        <v>46095</v>
      </c>
      <c r="T3930" s="7"/>
      <c r="U3930" s="6">
        <f>IF(Table1[[#This Row],[Ngày tính CN]]="","",S3930+T3930)</f>
        <v>46095</v>
      </c>
      <c r="V3930" s="35">
        <f ca="1">IF(Table1[[#This Row],[Hạn thanh toán]]="","",IF((U3930-NOW())&lt;0,0,(U3930-NOW())))</f>
        <v>0</v>
      </c>
      <c r="W3930" s="35"/>
      <c r="X3930" s="35">
        <f t="shared" ca="1" si="978"/>
        <v>75.490319212964096</v>
      </c>
      <c r="Y3930" s="2" t="str">
        <f t="shared" ca="1" si="979"/>
        <v>Nợ quá hạn từ 60 ngày đến 90 ngày</v>
      </c>
      <c r="Z3930" s="51">
        <f t="shared" si="960"/>
        <v>46095</v>
      </c>
      <c r="AA3930" s="51" t="str">
        <f t="shared" si="961"/>
        <v/>
      </c>
      <c r="AD3930" s="2" t="str">
        <f>VLOOKUP($A3930,MA_KH!$A:$Q,MA_KH!O$1,0)</f>
        <v>VIỆT Ý NHA TRANG</v>
      </c>
      <c r="AE3930" s="2" t="str">
        <f>VLOOKUP($A3930,MA_KH!$A:$Q,MA_KH!P$1,0)</f>
        <v>CHI NHÁNH NHA TRANG - CÔNG TY TNHH VIỆT Ý HÀ NỘI CENTER</v>
      </c>
    </row>
    <row r="3931" spans="1:31" ht="25.5" hidden="1" customHeight="1" x14ac:dyDescent="0.2">
      <c r="A3931" s="30" t="s">
        <v>23536</v>
      </c>
      <c r="B3931" s="30" t="s">
        <v>4331</v>
      </c>
      <c r="C3931" s="37">
        <v>46112</v>
      </c>
      <c r="D3931" s="30" t="s">
        <v>25365</v>
      </c>
      <c r="E3931" s="37">
        <v>46112</v>
      </c>
      <c r="F3931" s="30" t="s">
        <v>25366</v>
      </c>
      <c r="G3931" s="30" t="s">
        <v>25367</v>
      </c>
      <c r="H3931" s="38">
        <v>2970765</v>
      </c>
      <c r="I3931" s="67">
        <v>0</v>
      </c>
      <c r="J3931" s="38">
        <v>237661</v>
      </c>
      <c r="K3931" s="38">
        <v>3208426</v>
      </c>
      <c r="L3931" s="7" t="s">
        <v>22849</v>
      </c>
      <c r="O3931" s="35">
        <f>IF(Table1[[#This Row],[Phân loại]]="Tồn đầu kỳ",Table1[[#This Row],[Tổng giá trị]],0)</f>
        <v>0</v>
      </c>
      <c r="P3931" s="7">
        <f>IF(Table1[[#This Row],[Số còn phải thu ĐK]]&lt;&gt;0,0,IF(Table1[[#This Row],[Phân loại]]="Bán hàng",Table1[[#This Row],[Tổng giá trị]],-Table1[[#This Row],[Tổng giá trị]]))</f>
        <v>3208426</v>
      </c>
      <c r="Q3931" s="35">
        <f t="shared" ref="Q3931:Q3933" si="980">IF(M3931&lt;&gt;"",IF(O3931&lt;&gt;0,O3931,P3931),0)</f>
        <v>0</v>
      </c>
      <c r="R3931" s="7">
        <f>Table1[[#This Row],[Số còn phải thu ĐK]]+Table1[[#This Row],[Giá Trị HD sau CK]]-Table1[[#This Row],[Số tiền đã thu]]</f>
        <v>3208426</v>
      </c>
      <c r="S3931" s="6">
        <f>IF(Table1[[#This Row],[Ngày hóa đơn]]&lt;&gt;"",Table1[[#This Row],[Ngày hóa đơn]],IF(Table1[[#This Row],[Ngày hạch toán]]&lt;&gt;"",Table1[[#This Row],[Ngày hạch toán]],""))</f>
        <v>46112</v>
      </c>
      <c r="T3931" s="7"/>
      <c r="U3931" s="6">
        <f>IF(Table1[[#This Row],[Ngày tính CN]]="","",S3931+T3931)</f>
        <v>46112</v>
      </c>
      <c r="V3931" s="35">
        <f ca="1">IF(Table1[[#This Row],[Hạn thanh toán]]="","",IF((U3931-NOW())&lt;0,0,(U3931-NOW())))</f>
        <v>0</v>
      </c>
      <c r="W3931" s="35"/>
      <c r="X3931" s="35">
        <f t="shared" ref="X3931:X3933" ca="1" si="981">IF(OR(U3931="",R3931=0),"",IF((U3931-NOW())&lt;0,-(U3931-NOW()),0))</f>
        <v>58.490319212964096</v>
      </c>
      <c r="Y3931" s="2" t="str">
        <f t="shared" ref="Y3931:Y3933" ca="1" si="982">IF(R3931=0,"Đã thanh toán",IF(X3931="","",IF(X3931&lt;=0,"Chưa đến hạn thanh toán",IF(X3931&lt;=30,"Nợ quá hạn 30 ngày",IF(X3931&lt;=60,"Nợ quá hạn từ 30 ngày đến 60 ngày",IF(X3931&lt;=90,"Nợ quá hạn từ 60 ngày đến 90 ngày",IF(X3931&lt;=120,"Nợ quá hạn từ 90 ngày đến 120 ngày","Nợ quá hạn hơn 120 ngày có khả năng mất thanh toán")))))))</f>
        <v>Nợ quá hạn từ 30 ngày đến 60 ngày</v>
      </c>
      <c r="Z3931" s="51">
        <f t="shared" si="960"/>
        <v>46112</v>
      </c>
      <c r="AA3931" s="51" t="str">
        <f t="shared" si="961"/>
        <v/>
      </c>
      <c r="AD3931" s="2" t="str">
        <f>VLOOKUP($A3931,MA_KH!$A:$Q,MA_KH!O$1,0)</f>
        <v>VIỆT Ý NHA TRANG</v>
      </c>
      <c r="AE3931" s="2" t="str">
        <f>VLOOKUP($A3931,MA_KH!$A:$Q,MA_KH!P$1,0)</f>
        <v>CHI NHÁNH NHA TRANG - CÔNG TY TNHH VIỆT Ý HÀ NỘI CENTER</v>
      </c>
    </row>
    <row r="3932" spans="1:31" ht="25.5" hidden="1" customHeight="1" x14ac:dyDescent="0.2">
      <c r="A3932" s="30" t="s">
        <v>23536</v>
      </c>
      <c r="B3932" s="30" t="s">
        <v>4331</v>
      </c>
      <c r="C3932" s="37">
        <v>46112</v>
      </c>
      <c r="D3932" s="30" t="s">
        <v>25368</v>
      </c>
      <c r="E3932" s="37">
        <v>46112</v>
      </c>
      <c r="F3932" s="30" t="s">
        <v>25369</v>
      </c>
      <c r="G3932" s="30" t="s">
        <v>25370</v>
      </c>
      <c r="H3932" s="38">
        <v>740805</v>
      </c>
      <c r="I3932" s="67">
        <v>0</v>
      </c>
      <c r="J3932" s="38">
        <v>59264</v>
      </c>
      <c r="K3932" s="38">
        <v>800069</v>
      </c>
      <c r="L3932" s="7" t="s">
        <v>22849</v>
      </c>
      <c r="O3932" s="35">
        <f>IF(Table1[[#This Row],[Phân loại]]="Tồn đầu kỳ",Table1[[#This Row],[Tổng giá trị]],0)</f>
        <v>0</v>
      </c>
      <c r="P3932" s="7">
        <f>IF(Table1[[#This Row],[Số còn phải thu ĐK]]&lt;&gt;0,0,IF(Table1[[#This Row],[Phân loại]]="Bán hàng",Table1[[#This Row],[Tổng giá trị]],-Table1[[#This Row],[Tổng giá trị]]))</f>
        <v>800069</v>
      </c>
      <c r="Q3932" s="35">
        <f t="shared" si="980"/>
        <v>0</v>
      </c>
      <c r="R3932" s="7">
        <f>Table1[[#This Row],[Số còn phải thu ĐK]]+Table1[[#This Row],[Giá Trị HD sau CK]]-Table1[[#This Row],[Số tiền đã thu]]</f>
        <v>800069</v>
      </c>
      <c r="S3932" s="6">
        <f>IF(Table1[[#This Row],[Ngày hóa đơn]]&lt;&gt;"",Table1[[#This Row],[Ngày hóa đơn]],IF(Table1[[#This Row],[Ngày hạch toán]]&lt;&gt;"",Table1[[#This Row],[Ngày hạch toán]],""))</f>
        <v>46112</v>
      </c>
      <c r="T3932" s="7"/>
      <c r="U3932" s="6">
        <f>IF(Table1[[#This Row],[Ngày tính CN]]="","",S3932+T3932)</f>
        <v>46112</v>
      </c>
      <c r="V3932" s="35">
        <f ca="1">IF(Table1[[#This Row],[Hạn thanh toán]]="","",IF((U3932-NOW())&lt;0,0,(U3932-NOW())))</f>
        <v>0</v>
      </c>
      <c r="W3932" s="35"/>
      <c r="X3932" s="35">
        <f t="shared" ca="1" si="981"/>
        <v>58.490319212964096</v>
      </c>
      <c r="Y3932" s="2" t="str">
        <f t="shared" ca="1" si="982"/>
        <v>Nợ quá hạn từ 30 ngày đến 60 ngày</v>
      </c>
      <c r="Z3932" s="51">
        <f t="shared" si="960"/>
        <v>46112</v>
      </c>
      <c r="AA3932" s="51" t="str">
        <f t="shared" si="961"/>
        <v/>
      </c>
      <c r="AD3932" s="2" t="str">
        <f>VLOOKUP($A3932,MA_KH!$A:$Q,MA_KH!O$1,0)</f>
        <v>VIỆT Ý NHA TRANG</v>
      </c>
      <c r="AE3932" s="2" t="str">
        <f>VLOOKUP($A3932,MA_KH!$A:$Q,MA_KH!P$1,0)</f>
        <v>CHI NHÁNH NHA TRANG - CÔNG TY TNHH VIỆT Ý HÀ NỘI CENTER</v>
      </c>
    </row>
    <row r="3933" spans="1:31" ht="25.5" hidden="1" customHeight="1" x14ac:dyDescent="0.2">
      <c r="A3933" s="39" t="s">
        <v>23536</v>
      </c>
      <c r="B3933" s="39" t="s">
        <v>4331</v>
      </c>
      <c r="C3933" s="40">
        <v>46112</v>
      </c>
      <c r="D3933" s="39" t="s">
        <v>25371</v>
      </c>
      <c r="E3933" s="40">
        <v>46112</v>
      </c>
      <c r="F3933" s="39" t="s">
        <v>25372</v>
      </c>
      <c r="G3933" s="39" t="s">
        <v>25373</v>
      </c>
      <c r="H3933" s="41">
        <v>3345620</v>
      </c>
      <c r="I3933" s="67">
        <v>0</v>
      </c>
      <c r="J3933" s="41">
        <v>267650</v>
      </c>
      <c r="K3933" s="41">
        <v>3613270</v>
      </c>
      <c r="L3933" s="7" t="s">
        <v>22849</v>
      </c>
      <c r="O3933" s="35">
        <f>IF(Table1[[#This Row],[Phân loại]]="Tồn đầu kỳ",Table1[[#This Row],[Tổng giá trị]],0)</f>
        <v>0</v>
      </c>
      <c r="P3933" s="7">
        <f>IF(Table1[[#This Row],[Số còn phải thu ĐK]]&lt;&gt;0,0,IF(Table1[[#This Row],[Phân loại]]="Bán hàng",Table1[[#This Row],[Tổng giá trị]],-Table1[[#This Row],[Tổng giá trị]]))</f>
        <v>3613270</v>
      </c>
      <c r="Q3933" s="35">
        <f t="shared" si="980"/>
        <v>0</v>
      </c>
      <c r="R3933" s="7">
        <f>Table1[[#This Row],[Số còn phải thu ĐK]]+Table1[[#This Row],[Giá Trị HD sau CK]]-Table1[[#This Row],[Số tiền đã thu]]</f>
        <v>3613270</v>
      </c>
      <c r="S3933" s="6">
        <f>IF(Table1[[#This Row],[Ngày hóa đơn]]&lt;&gt;"",Table1[[#This Row],[Ngày hóa đơn]],IF(Table1[[#This Row],[Ngày hạch toán]]&lt;&gt;"",Table1[[#This Row],[Ngày hạch toán]],""))</f>
        <v>46112</v>
      </c>
      <c r="T3933" s="7"/>
      <c r="U3933" s="6">
        <f>IF(Table1[[#This Row],[Ngày tính CN]]="","",S3933+T3933)</f>
        <v>46112</v>
      </c>
      <c r="V3933" s="35">
        <f ca="1">IF(Table1[[#This Row],[Hạn thanh toán]]="","",IF((U3933-NOW())&lt;0,0,(U3933-NOW())))</f>
        <v>0</v>
      </c>
      <c r="W3933" s="35"/>
      <c r="X3933" s="35">
        <f t="shared" ca="1" si="981"/>
        <v>58.490319212964096</v>
      </c>
      <c r="Y3933" s="2" t="str">
        <f t="shared" ca="1" si="982"/>
        <v>Nợ quá hạn từ 30 ngày đến 60 ngày</v>
      </c>
      <c r="Z3933" s="51">
        <f t="shared" si="960"/>
        <v>46112</v>
      </c>
      <c r="AA3933" s="51" t="str">
        <f t="shared" si="961"/>
        <v/>
      </c>
      <c r="AD3933" s="2" t="str">
        <f>VLOOKUP($A3933,MA_KH!$A:$Q,MA_KH!O$1,0)</f>
        <v>VIỆT Ý NHA TRANG</v>
      </c>
      <c r="AE3933" s="2" t="str">
        <f>VLOOKUP($A3933,MA_KH!$A:$Q,MA_KH!P$1,0)</f>
        <v>CHI NHÁNH NHA TRANG - CÔNG TY TNHH VIỆT Ý HÀ NỘI CENTER</v>
      </c>
    </row>
    <row r="3934" spans="1:31" ht="25.5" hidden="1" customHeight="1" x14ac:dyDescent="0.2">
      <c r="A3934" s="39" t="s">
        <v>22545</v>
      </c>
      <c r="B3934" s="39" t="s">
        <v>4495</v>
      </c>
      <c r="C3934" s="40">
        <v>46083</v>
      </c>
      <c r="D3934" s="39" t="s">
        <v>25374</v>
      </c>
      <c r="E3934" s="40">
        <v>46083</v>
      </c>
      <c r="F3934" s="39" t="s">
        <v>25375</v>
      </c>
      <c r="G3934" s="39" t="s">
        <v>25376</v>
      </c>
      <c r="H3934" s="41">
        <v>1174330</v>
      </c>
      <c r="I3934" s="67">
        <v>0</v>
      </c>
      <c r="J3934" s="41">
        <v>93946</v>
      </c>
      <c r="K3934" s="41">
        <v>1268276</v>
      </c>
      <c r="L3934" s="7" t="s">
        <v>22849</v>
      </c>
      <c r="O3934" s="35">
        <f>IF(Table1[[#This Row],[Phân loại]]="Tồn đầu kỳ",Table1[[#This Row],[Tổng giá trị]],0)</f>
        <v>0</v>
      </c>
      <c r="P3934" s="7">
        <f>IF(Table1[[#This Row],[Số còn phải thu ĐK]]&lt;&gt;0,0,IF(Table1[[#This Row],[Phân loại]]="Bán hàng",Table1[[#This Row],[Tổng giá trị]],-Table1[[#This Row],[Tổng giá trị]]))</f>
        <v>1268276</v>
      </c>
      <c r="Q3934" s="35">
        <f>IF(M3934&lt;&gt;"",IF(O3934&lt;&gt;0,O3934,P3934),0)</f>
        <v>0</v>
      </c>
      <c r="R3934" s="7">
        <f>Table1[[#This Row],[Số còn phải thu ĐK]]+Table1[[#This Row],[Giá Trị HD sau CK]]-Table1[[#This Row],[Số tiền đã thu]]</f>
        <v>1268276</v>
      </c>
      <c r="S3934" s="6">
        <f>IF(Table1[[#This Row],[Ngày hóa đơn]]&lt;&gt;"",Table1[[#This Row],[Ngày hóa đơn]],IF(Table1[[#This Row],[Ngày hạch toán]]&lt;&gt;"",Table1[[#This Row],[Ngày hạch toán]],""))</f>
        <v>46083</v>
      </c>
      <c r="T3934" s="7"/>
      <c r="U3934" s="6">
        <f>IF(Table1[[#This Row],[Ngày tính CN]]="","",S3934+T3934)</f>
        <v>46083</v>
      </c>
      <c r="V3934" s="35">
        <f ca="1">IF(Table1[[#This Row],[Hạn thanh toán]]="","",IF((U3934-NOW())&lt;0,0,(U3934-NOW())))</f>
        <v>0</v>
      </c>
      <c r="W3934" s="35"/>
      <c r="X3934" s="35">
        <f ca="1">IF(OR(U3934="",R3934=0),"",IF((U3934-NOW())&lt;0,-(U3934-NOW()),0))</f>
        <v>87.490319212964096</v>
      </c>
      <c r="Y3934" s="2" t="str">
        <f ca="1">IF(R3934=0,"Đã thanh toán",IF(X3934="","",IF(X3934&lt;=0,"Chưa đến hạn thanh toán",IF(X3934&lt;=30,"Nợ quá hạn 30 ngày",IF(X3934&lt;=60,"Nợ quá hạn từ 30 ngày đến 60 ngày",IF(X3934&lt;=90,"Nợ quá hạn từ 60 ngày đến 90 ngày",IF(X3934&lt;=120,"Nợ quá hạn từ 90 ngày đến 120 ngày","Nợ quá hạn hơn 120 ngày có khả năng mất thanh toán")))))))</f>
        <v>Nợ quá hạn từ 60 ngày đến 90 ngày</v>
      </c>
      <c r="Z3934" s="51">
        <f t="shared" si="960"/>
        <v>46083</v>
      </c>
      <c r="AA3934" s="51" t="str">
        <f t="shared" si="961"/>
        <v/>
      </c>
      <c r="AD3934" s="2" t="str">
        <f>VLOOKUP($A3934,MA_KH!$A:$Q,MA_KH!O$1,0)</f>
        <v>VNPOST</v>
      </c>
      <c r="AE3934" s="2" t="str">
        <f>VLOOKUP($A3934,MA_KH!$A:$Q,MA_KH!P$1,0)</f>
        <v>TỔNG CÔNG TY BƯU ĐIỆN VIỆT NAM</v>
      </c>
    </row>
    <row r="3935" spans="1:31" ht="25.5" hidden="1" customHeight="1" x14ac:dyDescent="0.2">
      <c r="A3935" s="30" t="s">
        <v>22545</v>
      </c>
      <c r="B3935" s="30" t="s">
        <v>4495</v>
      </c>
      <c r="C3935" s="37">
        <v>46091</v>
      </c>
      <c r="D3935" s="30" t="s">
        <v>25377</v>
      </c>
      <c r="E3935" s="37">
        <v>46091</v>
      </c>
      <c r="F3935" s="30" t="s">
        <v>25378</v>
      </c>
      <c r="G3935" s="30" t="s">
        <v>25379</v>
      </c>
      <c r="H3935" s="38">
        <v>1649625</v>
      </c>
      <c r="I3935" s="67">
        <v>0</v>
      </c>
      <c r="J3935" s="38">
        <v>131970</v>
      </c>
      <c r="K3935" s="38">
        <v>1781595</v>
      </c>
      <c r="L3935" s="7" t="s">
        <v>22849</v>
      </c>
      <c r="O3935" s="35">
        <f>IF(Table1[[#This Row],[Phân loại]]="Tồn đầu kỳ",Table1[[#This Row],[Tổng giá trị]],0)</f>
        <v>0</v>
      </c>
      <c r="P3935" s="7">
        <f>IF(Table1[[#This Row],[Số còn phải thu ĐK]]&lt;&gt;0,0,IF(Table1[[#This Row],[Phân loại]]="Bán hàng",Table1[[#This Row],[Tổng giá trị]],-Table1[[#This Row],[Tổng giá trị]]))</f>
        <v>1781595</v>
      </c>
      <c r="Q3935" s="35">
        <f t="shared" ref="Q3935:Q3944" si="983">IF(M3935&lt;&gt;"",IF(O3935&lt;&gt;0,O3935,P3935),0)</f>
        <v>0</v>
      </c>
      <c r="R3935" s="7">
        <f>Table1[[#This Row],[Số còn phải thu ĐK]]+Table1[[#This Row],[Giá Trị HD sau CK]]-Table1[[#This Row],[Số tiền đã thu]]</f>
        <v>1781595</v>
      </c>
      <c r="S3935" s="6">
        <f>IF(Table1[[#This Row],[Ngày hóa đơn]]&lt;&gt;"",Table1[[#This Row],[Ngày hóa đơn]],IF(Table1[[#This Row],[Ngày hạch toán]]&lt;&gt;"",Table1[[#This Row],[Ngày hạch toán]],""))</f>
        <v>46091</v>
      </c>
      <c r="T3935" s="7"/>
      <c r="U3935" s="6">
        <f>IF(Table1[[#This Row],[Ngày tính CN]]="","",S3935+T3935)</f>
        <v>46091</v>
      </c>
      <c r="V3935" s="35">
        <f ca="1">IF(Table1[[#This Row],[Hạn thanh toán]]="","",IF((U3935-NOW())&lt;0,0,(U3935-NOW())))</f>
        <v>0</v>
      </c>
      <c r="W3935" s="35"/>
      <c r="X3935" s="35">
        <f t="shared" ref="X3935:X3944" ca="1" si="984">IF(OR(U3935="",R3935=0),"",IF((U3935-NOW())&lt;0,-(U3935-NOW()),0))</f>
        <v>79.490319212964096</v>
      </c>
      <c r="Y3935" s="2" t="str">
        <f t="shared" ref="Y3935:Y3944" ca="1" si="985">IF(R3935=0,"Đã thanh toán",IF(X3935="","",IF(X3935&lt;=0,"Chưa đến hạn thanh toán",IF(X3935&lt;=30,"Nợ quá hạn 30 ngày",IF(X3935&lt;=60,"Nợ quá hạn từ 30 ngày đến 60 ngày",IF(X3935&lt;=90,"Nợ quá hạn từ 60 ngày đến 90 ngày",IF(X3935&lt;=120,"Nợ quá hạn từ 90 ngày đến 120 ngày","Nợ quá hạn hơn 120 ngày có khả năng mất thanh toán")))))))</f>
        <v>Nợ quá hạn từ 60 ngày đến 90 ngày</v>
      </c>
      <c r="Z3935" s="51">
        <f t="shared" si="960"/>
        <v>46091</v>
      </c>
      <c r="AA3935" s="51" t="str">
        <f t="shared" si="961"/>
        <v/>
      </c>
      <c r="AD3935" s="2" t="str">
        <f>VLOOKUP($A3935,MA_KH!$A:$Q,MA_KH!O$1,0)</f>
        <v>VNPOST</v>
      </c>
      <c r="AE3935" s="2" t="str">
        <f>VLOOKUP($A3935,MA_KH!$A:$Q,MA_KH!P$1,0)</f>
        <v>TỔNG CÔNG TY BƯU ĐIỆN VIỆT NAM</v>
      </c>
    </row>
    <row r="3936" spans="1:31" ht="25.5" hidden="1" customHeight="1" x14ac:dyDescent="0.2">
      <c r="A3936" s="30" t="s">
        <v>22545</v>
      </c>
      <c r="B3936" s="30" t="s">
        <v>4495</v>
      </c>
      <c r="C3936" s="37">
        <v>46091</v>
      </c>
      <c r="D3936" s="30" t="s">
        <v>25380</v>
      </c>
      <c r="E3936" s="37">
        <v>46091</v>
      </c>
      <c r="F3936" s="30" t="s">
        <v>25381</v>
      </c>
      <c r="G3936" s="30" t="s">
        <v>25382</v>
      </c>
      <c r="H3936" s="38">
        <v>1981910</v>
      </c>
      <c r="I3936" s="67">
        <v>0</v>
      </c>
      <c r="J3936" s="38">
        <v>158553</v>
      </c>
      <c r="K3936" s="38">
        <v>2140463</v>
      </c>
      <c r="L3936" s="7" t="s">
        <v>22849</v>
      </c>
      <c r="O3936" s="35">
        <f>IF(Table1[[#This Row],[Phân loại]]="Tồn đầu kỳ",Table1[[#This Row],[Tổng giá trị]],0)</f>
        <v>0</v>
      </c>
      <c r="P3936" s="7">
        <f>IF(Table1[[#This Row],[Số còn phải thu ĐK]]&lt;&gt;0,0,IF(Table1[[#This Row],[Phân loại]]="Bán hàng",Table1[[#This Row],[Tổng giá trị]],-Table1[[#This Row],[Tổng giá trị]]))</f>
        <v>2140463</v>
      </c>
      <c r="Q3936" s="35">
        <f t="shared" si="983"/>
        <v>0</v>
      </c>
      <c r="R3936" s="7">
        <f>Table1[[#This Row],[Số còn phải thu ĐK]]+Table1[[#This Row],[Giá Trị HD sau CK]]-Table1[[#This Row],[Số tiền đã thu]]</f>
        <v>2140463</v>
      </c>
      <c r="S3936" s="6">
        <f>IF(Table1[[#This Row],[Ngày hóa đơn]]&lt;&gt;"",Table1[[#This Row],[Ngày hóa đơn]],IF(Table1[[#This Row],[Ngày hạch toán]]&lt;&gt;"",Table1[[#This Row],[Ngày hạch toán]],""))</f>
        <v>46091</v>
      </c>
      <c r="T3936" s="7"/>
      <c r="U3936" s="6">
        <f>IF(Table1[[#This Row],[Ngày tính CN]]="","",S3936+T3936)</f>
        <v>46091</v>
      </c>
      <c r="V3936" s="35">
        <f ca="1">IF(Table1[[#This Row],[Hạn thanh toán]]="","",IF((U3936-NOW())&lt;0,0,(U3936-NOW())))</f>
        <v>0</v>
      </c>
      <c r="W3936" s="35"/>
      <c r="X3936" s="35">
        <f t="shared" ca="1" si="984"/>
        <v>79.490319212964096</v>
      </c>
      <c r="Y3936" s="2" t="str">
        <f t="shared" ca="1" si="985"/>
        <v>Nợ quá hạn từ 60 ngày đến 90 ngày</v>
      </c>
      <c r="Z3936" s="51">
        <f t="shared" si="960"/>
        <v>46091</v>
      </c>
      <c r="AA3936" s="51" t="str">
        <f t="shared" si="961"/>
        <v/>
      </c>
      <c r="AD3936" s="2" t="str">
        <f>VLOOKUP($A3936,MA_KH!$A:$Q,MA_KH!O$1,0)</f>
        <v>VNPOST</v>
      </c>
      <c r="AE3936" s="2" t="str">
        <f>VLOOKUP($A3936,MA_KH!$A:$Q,MA_KH!P$1,0)</f>
        <v>TỔNG CÔNG TY BƯU ĐIỆN VIỆT NAM</v>
      </c>
    </row>
    <row r="3937" spans="1:31" ht="25.5" hidden="1" customHeight="1" x14ac:dyDescent="0.2">
      <c r="A3937" s="30" t="s">
        <v>22545</v>
      </c>
      <c r="B3937" s="30" t="s">
        <v>4495</v>
      </c>
      <c r="C3937" s="37">
        <v>46091</v>
      </c>
      <c r="D3937" s="30" t="s">
        <v>25383</v>
      </c>
      <c r="E3937" s="37">
        <v>46091</v>
      </c>
      <c r="F3937" s="30" t="s">
        <v>25384</v>
      </c>
      <c r="G3937" s="30" t="s">
        <v>25385</v>
      </c>
      <c r="H3937" s="38">
        <v>1981910</v>
      </c>
      <c r="I3937" s="67">
        <v>0</v>
      </c>
      <c r="J3937" s="38">
        <v>158553</v>
      </c>
      <c r="K3937" s="38">
        <v>2140463</v>
      </c>
      <c r="L3937" s="7" t="s">
        <v>22849</v>
      </c>
      <c r="O3937" s="35">
        <f>IF(Table1[[#This Row],[Phân loại]]="Tồn đầu kỳ",Table1[[#This Row],[Tổng giá trị]],0)</f>
        <v>0</v>
      </c>
      <c r="P3937" s="7">
        <f>IF(Table1[[#This Row],[Số còn phải thu ĐK]]&lt;&gt;0,0,IF(Table1[[#This Row],[Phân loại]]="Bán hàng",Table1[[#This Row],[Tổng giá trị]],-Table1[[#This Row],[Tổng giá trị]]))</f>
        <v>2140463</v>
      </c>
      <c r="Q3937" s="35">
        <f t="shared" si="983"/>
        <v>0</v>
      </c>
      <c r="R3937" s="7">
        <f>Table1[[#This Row],[Số còn phải thu ĐK]]+Table1[[#This Row],[Giá Trị HD sau CK]]-Table1[[#This Row],[Số tiền đã thu]]</f>
        <v>2140463</v>
      </c>
      <c r="S3937" s="6">
        <f>IF(Table1[[#This Row],[Ngày hóa đơn]]&lt;&gt;"",Table1[[#This Row],[Ngày hóa đơn]],IF(Table1[[#This Row],[Ngày hạch toán]]&lt;&gt;"",Table1[[#This Row],[Ngày hạch toán]],""))</f>
        <v>46091</v>
      </c>
      <c r="T3937" s="7"/>
      <c r="U3937" s="6">
        <f>IF(Table1[[#This Row],[Ngày tính CN]]="","",S3937+T3937)</f>
        <v>46091</v>
      </c>
      <c r="V3937" s="35">
        <f ca="1">IF(Table1[[#This Row],[Hạn thanh toán]]="","",IF((U3937-NOW())&lt;0,0,(U3937-NOW())))</f>
        <v>0</v>
      </c>
      <c r="W3937" s="35"/>
      <c r="X3937" s="35">
        <f t="shared" ca="1" si="984"/>
        <v>79.490319212964096</v>
      </c>
      <c r="Y3937" s="2" t="str">
        <f t="shared" ca="1" si="985"/>
        <v>Nợ quá hạn từ 60 ngày đến 90 ngày</v>
      </c>
      <c r="Z3937" s="51">
        <f t="shared" si="960"/>
        <v>46091</v>
      </c>
      <c r="AA3937" s="51" t="str">
        <f t="shared" si="961"/>
        <v/>
      </c>
      <c r="AD3937" s="2" t="str">
        <f>VLOOKUP($A3937,MA_KH!$A:$Q,MA_KH!O$1,0)</f>
        <v>VNPOST</v>
      </c>
      <c r="AE3937" s="2" t="str">
        <f>VLOOKUP($A3937,MA_KH!$A:$Q,MA_KH!P$1,0)</f>
        <v>TỔNG CÔNG TY BƯU ĐIỆN VIỆT NAM</v>
      </c>
    </row>
    <row r="3938" spans="1:31" ht="25.5" hidden="1" customHeight="1" x14ac:dyDescent="0.2">
      <c r="A3938" s="30" t="s">
        <v>22545</v>
      </c>
      <c r="B3938" s="30" t="s">
        <v>4495</v>
      </c>
      <c r="C3938" s="37">
        <v>46091</v>
      </c>
      <c r="D3938" s="30" t="s">
        <v>25386</v>
      </c>
      <c r="E3938" s="37">
        <v>46091</v>
      </c>
      <c r="F3938" s="30" t="s">
        <v>25387</v>
      </c>
      <c r="G3938" s="30" t="s">
        <v>25388</v>
      </c>
      <c r="H3938" s="38">
        <v>1981910</v>
      </c>
      <c r="I3938" s="67">
        <v>0</v>
      </c>
      <c r="J3938" s="38">
        <v>158553</v>
      </c>
      <c r="K3938" s="38">
        <v>2140463</v>
      </c>
      <c r="L3938" s="7" t="s">
        <v>22849</v>
      </c>
      <c r="O3938" s="35">
        <f>IF(Table1[[#This Row],[Phân loại]]="Tồn đầu kỳ",Table1[[#This Row],[Tổng giá trị]],0)</f>
        <v>0</v>
      </c>
      <c r="P3938" s="7">
        <f>IF(Table1[[#This Row],[Số còn phải thu ĐK]]&lt;&gt;0,0,IF(Table1[[#This Row],[Phân loại]]="Bán hàng",Table1[[#This Row],[Tổng giá trị]],-Table1[[#This Row],[Tổng giá trị]]))</f>
        <v>2140463</v>
      </c>
      <c r="Q3938" s="35">
        <f t="shared" si="983"/>
        <v>0</v>
      </c>
      <c r="R3938" s="7">
        <f>Table1[[#This Row],[Số còn phải thu ĐK]]+Table1[[#This Row],[Giá Trị HD sau CK]]-Table1[[#This Row],[Số tiền đã thu]]</f>
        <v>2140463</v>
      </c>
      <c r="S3938" s="6">
        <f>IF(Table1[[#This Row],[Ngày hóa đơn]]&lt;&gt;"",Table1[[#This Row],[Ngày hóa đơn]],IF(Table1[[#This Row],[Ngày hạch toán]]&lt;&gt;"",Table1[[#This Row],[Ngày hạch toán]],""))</f>
        <v>46091</v>
      </c>
      <c r="T3938" s="7"/>
      <c r="U3938" s="6">
        <f>IF(Table1[[#This Row],[Ngày tính CN]]="","",S3938+T3938)</f>
        <v>46091</v>
      </c>
      <c r="V3938" s="35">
        <f ca="1">IF(Table1[[#This Row],[Hạn thanh toán]]="","",IF((U3938-NOW())&lt;0,0,(U3938-NOW())))</f>
        <v>0</v>
      </c>
      <c r="W3938" s="35"/>
      <c r="X3938" s="35">
        <f t="shared" ca="1" si="984"/>
        <v>79.490319212964096</v>
      </c>
      <c r="Y3938" s="2" t="str">
        <f t="shared" ca="1" si="985"/>
        <v>Nợ quá hạn từ 60 ngày đến 90 ngày</v>
      </c>
      <c r="Z3938" s="51">
        <f t="shared" si="960"/>
        <v>46091</v>
      </c>
      <c r="AA3938" s="51" t="str">
        <f t="shared" si="961"/>
        <v/>
      </c>
      <c r="AD3938" s="2" t="str">
        <f>VLOOKUP($A3938,MA_KH!$A:$Q,MA_KH!O$1,0)</f>
        <v>VNPOST</v>
      </c>
      <c r="AE3938" s="2" t="str">
        <f>VLOOKUP($A3938,MA_KH!$A:$Q,MA_KH!P$1,0)</f>
        <v>TỔNG CÔNG TY BƯU ĐIỆN VIỆT NAM</v>
      </c>
    </row>
    <row r="3939" spans="1:31" ht="25.5" hidden="1" customHeight="1" x14ac:dyDescent="0.2">
      <c r="A3939" s="30" t="s">
        <v>22545</v>
      </c>
      <c r="B3939" s="30" t="s">
        <v>4495</v>
      </c>
      <c r="C3939" s="37">
        <v>46091</v>
      </c>
      <c r="D3939" s="30" t="s">
        <v>25389</v>
      </c>
      <c r="E3939" s="37">
        <v>46091</v>
      </c>
      <c r="F3939" s="30" t="s">
        <v>25390</v>
      </c>
      <c r="G3939" s="30" t="s">
        <v>25391</v>
      </c>
      <c r="H3939" s="38">
        <v>1981910</v>
      </c>
      <c r="I3939" s="67">
        <v>0</v>
      </c>
      <c r="J3939" s="38">
        <v>158553</v>
      </c>
      <c r="K3939" s="38">
        <v>2140463</v>
      </c>
      <c r="L3939" s="7" t="s">
        <v>22849</v>
      </c>
      <c r="O3939" s="35">
        <f>IF(Table1[[#This Row],[Phân loại]]="Tồn đầu kỳ",Table1[[#This Row],[Tổng giá trị]],0)</f>
        <v>0</v>
      </c>
      <c r="P3939" s="7">
        <f>IF(Table1[[#This Row],[Số còn phải thu ĐK]]&lt;&gt;0,0,IF(Table1[[#This Row],[Phân loại]]="Bán hàng",Table1[[#This Row],[Tổng giá trị]],-Table1[[#This Row],[Tổng giá trị]]))</f>
        <v>2140463</v>
      </c>
      <c r="Q3939" s="35">
        <f t="shared" si="983"/>
        <v>0</v>
      </c>
      <c r="R3939" s="7">
        <f>Table1[[#This Row],[Số còn phải thu ĐK]]+Table1[[#This Row],[Giá Trị HD sau CK]]-Table1[[#This Row],[Số tiền đã thu]]</f>
        <v>2140463</v>
      </c>
      <c r="S3939" s="6">
        <f>IF(Table1[[#This Row],[Ngày hóa đơn]]&lt;&gt;"",Table1[[#This Row],[Ngày hóa đơn]],IF(Table1[[#This Row],[Ngày hạch toán]]&lt;&gt;"",Table1[[#This Row],[Ngày hạch toán]],""))</f>
        <v>46091</v>
      </c>
      <c r="T3939" s="7"/>
      <c r="U3939" s="6">
        <f>IF(Table1[[#This Row],[Ngày tính CN]]="","",S3939+T3939)</f>
        <v>46091</v>
      </c>
      <c r="V3939" s="35">
        <f ca="1">IF(Table1[[#This Row],[Hạn thanh toán]]="","",IF((U3939-NOW())&lt;0,0,(U3939-NOW())))</f>
        <v>0</v>
      </c>
      <c r="W3939" s="35"/>
      <c r="X3939" s="35">
        <f t="shared" ca="1" si="984"/>
        <v>79.490319212964096</v>
      </c>
      <c r="Y3939" s="2" t="str">
        <f t="shared" ca="1" si="985"/>
        <v>Nợ quá hạn từ 60 ngày đến 90 ngày</v>
      </c>
      <c r="Z3939" s="51">
        <f t="shared" si="960"/>
        <v>46091</v>
      </c>
      <c r="AA3939" s="51" t="str">
        <f t="shared" si="961"/>
        <v/>
      </c>
      <c r="AD3939" s="2" t="str">
        <f>VLOOKUP($A3939,MA_KH!$A:$Q,MA_KH!O$1,0)</f>
        <v>VNPOST</v>
      </c>
      <c r="AE3939" s="2" t="str">
        <f>VLOOKUP($A3939,MA_KH!$A:$Q,MA_KH!P$1,0)</f>
        <v>TỔNG CÔNG TY BƯU ĐIỆN VIỆT NAM</v>
      </c>
    </row>
    <row r="3940" spans="1:31" ht="25.5" hidden="1" customHeight="1" x14ac:dyDescent="0.2">
      <c r="A3940" s="30" t="s">
        <v>22545</v>
      </c>
      <c r="B3940" s="30" t="s">
        <v>4495</v>
      </c>
      <c r="C3940" s="37">
        <v>46091</v>
      </c>
      <c r="D3940" s="30" t="s">
        <v>25392</v>
      </c>
      <c r="E3940" s="37">
        <v>46091</v>
      </c>
      <c r="F3940" s="30" t="s">
        <v>25393</v>
      </c>
      <c r="G3940" s="30" t="s">
        <v>25394</v>
      </c>
      <c r="H3940" s="38">
        <v>1981910</v>
      </c>
      <c r="I3940" s="67">
        <v>0</v>
      </c>
      <c r="J3940" s="38">
        <v>158553</v>
      </c>
      <c r="K3940" s="38">
        <v>2140463</v>
      </c>
      <c r="L3940" s="7" t="s">
        <v>22849</v>
      </c>
      <c r="O3940" s="35">
        <f>IF(Table1[[#This Row],[Phân loại]]="Tồn đầu kỳ",Table1[[#This Row],[Tổng giá trị]],0)</f>
        <v>0</v>
      </c>
      <c r="P3940" s="7">
        <f>IF(Table1[[#This Row],[Số còn phải thu ĐK]]&lt;&gt;0,0,IF(Table1[[#This Row],[Phân loại]]="Bán hàng",Table1[[#This Row],[Tổng giá trị]],-Table1[[#This Row],[Tổng giá trị]]))</f>
        <v>2140463</v>
      </c>
      <c r="Q3940" s="35">
        <f t="shared" si="983"/>
        <v>0</v>
      </c>
      <c r="R3940" s="7">
        <f>Table1[[#This Row],[Số còn phải thu ĐK]]+Table1[[#This Row],[Giá Trị HD sau CK]]-Table1[[#This Row],[Số tiền đã thu]]</f>
        <v>2140463</v>
      </c>
      <c r="S3940" s="6">
        <f>IF(Table1[[#This Row],[Ngày hóa đơn]]&lt;&gt;"",Table1[[#This Row],[Ngày hóa đơn]],IF(Table1[[#This Row],[Ngày hạch toán]]&lt;&gt;"",Table1[[#This Row],[Ngày hạch toán]],""))</f>
        <v>46091</v>
      </c>
      <c r="T3940" s="7"/>
      <c r="U3940" s="6">
        <f>IF(Table1[[#This Row],[Ngày tính CN]]="","",S3940+T3940)</f>
        <v>46091</v>
      </c>
      <c r="V3940" s="35">
        <f ca="1">IF(Table1[[#This Row],[Hạn thanh toán]]="","",IF((U3940-NOW())&lt;0,0,(U3940-NOW())))</f>
        <v>0</v>
      </c>
      <c r="W3940" s="35"/>
      <c r="X3940" s="35">
        <f t="shared" ca="1" si="984"/>
        <v>79.490319212964096</v>
      </c>
      <c r="Y3940" s="2" t="str">
        <f t="shared" ca="1" si="985"/>
        <v>Nợ quá hạn từ 60 ngày đến 90 ngày</v>
      </c>
      <c r="Z3940" s="51">
        <f t="shared" si="960"/>
        <v>46091</v>
      </c>
      <c r="AA3940" s="51" t="str">
        <f t="shared" si="961"/>
        <v/>
      </c>
      <c r="AD3940" s="2" t="str">
        <f>VLOOKUP($A3940,MA_KH!$A:$Q,MA_KH!O$1,0)</f>
        <v>VNPOST</v>
      </c>
      <c r="AE3940" s="2" t="str">
        <f>VLOOKUP($A3940,MA_KH!$A:$Q,MA_KH!P$1,0)</f>
        <v>TỔNG CÔNG TY BƯU ĐIỆN VIỆT NAM</v>
      </c>
    </row>
    <row r="3941" spans="1:31" ht="25.5" hidden="1" customHeight="1" x14ac:dyDescent="0.2">
      <c r="A3941" s="30" t="s">
        <v>22545</v>
      </c>
      <c r="B3941" s="30" t="s">
        <v>4495</v>
      </c>
      <c r="C3941" s="37">
        <v>46091</v>
      </c>
      <c r="D3941" s="30" t="s">
        <v>25395</v>
      </c>
      <c r="E3941" s="37">
        <v>46091</v>
      </c>
      <c r="F3941" s="30" t="s">
        <v>25396</v>
      </c>
      <c r="G3941" s="30" t="s">
        <v>25397</v>
      </c>
      <c r="H3941" s="38">
        <v>1981910</v>
      </c>
      <c r="I3941" s="67">
        <v>0</v>
      </c>
      <c r="J3941" s="38">
        <v>158553</v>
      </c>
      <c r="K3941" s="38">
        <v>2140463</v>
      </c>
      <c r="L3941" s="7" t="s">
        <v>22849</v>
      </c>
      <c r="O3941" s="35">
        <f>IF(Table1[[#This Row],[Phân loại]]="Tồn đầu kỳ",Table1[[#This Row],[Tổng giá trị]],0)</f>
        <v>0</v>
      </c>
      <c r="P3941" s="7">
        <f>IF(Table1[[#This Row],[Số còn phải thu ĐK]]&lt;&gt;0,0,IF(Table1[[#This Row],[Phân loại]]="Bán hàng",Table1[[#This Row],[Tổng giá trị]],-Table1[[#This Row],[Tổng giá trị]]))</f>
        <v>2140463</v>
      </c>
      <c r="Q3941" s="35">
        <f t="shared" si="983"/>
        <v>0</v>
      </c>
      <c r="R3941" s="7">
        <f>Table1[[#This Row],[Số còn phải thu ĐK]]+Table1[[#This Row],[Giá Trị HD sau CK]]-Table1[[#This Row],[Số tiền đã thu]]</f>
        <v>2140463</v>
      </c>
      <c r="S3941" s="6">
        <f>IF(Table1[[#This Row],[Ngày hóa đơn]]&lt;&gt;"",Table1[[#This Row],[Ngày hóa đơn]],IF(Table1[[#This Row],[Ngày hạch toán]]&lt;&gt;"",Table1[[#This Row],[Ngày hạch toán]],""))</f>
        <v>46091</v>
      </c>
      <c r="T3941" s="7"/>
      <c r="U3941" s="6">
        <f>IF(Table1[[#This Row],[Ngày tính CN]]="","",S3941+T3941)</f>
        <v>46091</v>
      </c>
      <c r="V3941" s="35">
        <f ca="1">IF(Table1[[#This Row],[Hạn thanh toán]]="","",IF((U3941-NOW())&lt;0,0,(U3941-NOW())))</f>
        <v>0</v>
      </c>
      <c r="W3941" s="35"/>
      <c r="X3941" s="35">
        <f t="shared" ca="1" si="984"/>
        <v>79.490319212964096</v>
      </c>
      <c r="Y3941" s="2" t="str">
        <f t="shared" ca="1" si="985"/>
        <v>Nợ quá hạn từ 60 ngày đến 90 ngày</v>
      </c>
      <c r="Z3941" s="51">
        <f t="shared" si="960"/>
        <v>46091</v>
      </c>
      <c r="AA3941" s="51" t="str">
        <f t="shared" si="961"/>
        <v/>
      </c>
      <c r="AD3941" s="2" t="str">
        <f>VLOOKUP($A3941,MA_KH!$A:$Q,MA_KH!O$1,0)</f>
        <v>VNPOST</v>
      </c>
      <c r="AE3941" s="2" t="str">
        <f>VLOOKUP($A3941,MA_KH!$A:$Q,MA_KH!P$1,0)</f>
        <v>TỔNG CÔNG TY BƯU ĐIỆN VIỆT NAM</v>
      </c>
    </row>
    <row r="3942" spans="1:31" ht="25.5" hidden="1" customHeight="1" x14ac:dyDescent="0.2">
      <c r="A3942" s="30" t="s">
        <v>22545</v>
      </c>
      <c r="B3942" s="30" t="s">
        <v>4495</v>
      </c>
      <c r="C3942" s="37">
        <v>46091</v>
      </c>
      <c r="D3942" s="30" t="s">
        <v>25398</v>
      </c>
      <c r="E3942" s="37">
        <v>46091</v>
      </c>
      <c r="F3942" s="30" t="s">
        <v>25399</v>
      </c>
      <c r="G3942" s="30" t="s">
        <v>25400</v>
      </c>
      <c r="H3942" s="38">
        <v>1558682</v>
      </c>
      <c r="I3942" s="67">
        <v>0</v>
      </c>
      <c r="J3942" s="38">
        <v>124695</v>
      </c>
      <c r="K3942" s="38">
        <v>1683377</v>
      </c>
      <c r="L3942" s="7" t="s">
        <v>22849</v>
      </c>
      <c r="O3942" s="35">
        <f>IF(Table1[[#This Row],[Phân loại]]="Tồn đầu kỳ",Table1[[#This Row],[Tổng giá trị]],0)</f>
        <v>0</v>
      </c>
      <c r="P3942" s="7">
        <f>IF(Table1[[#This Row],[Số còn phải thu ĐK]]&lt;&gt;0,0,IF(Table1[[#This Row],[Phân loại]]="Bán hàng",Table1[[#This Row],[Tổng giá trị]],-Table1[[#This Row],[Tổng giá trị]]))</f>
        <v>1683377</v>
      </c>
      <c r="Q3942" s="35">
        <f t="shared" si="983"/>
        <v>0</v>
      </c>
      <c r="R3942" s="7">
        <f>Table1[[#This Row],[Số còn phải thu ĐK]]+Table1[[#This Row],[Giá Trị HD sau CK]]-Table1[[#This Row],[Số tiền đã thu]]</f>
        <v>1683377</v>
      </c>
      <c r="S3942" s="6">
        <f>IF(Table1[[#This Row],[Ngày hóa đơn]]&lt;&gt;"",Table1[[#This Row],[Ngày hóa đơn]],IF(Table1[[#This Row],[Ngày hạch toán]]&lt;&gt;"",Table1[[#This Row],[Ngày hạch toán]],""))</f>
        <v>46091</v>
      </c>
      <c r="T3942" s="7"/>
      <c r="U3942" s="6">
        <f>IF(Table1[[#This Row],[Ngày tính CN]]="","",S3942+T3942)</f>
        <v>46091</v>
      </c>
      <c r="V3942" s="35">
        <f ca="1">IF(Table1[[#This Row],[Hạn thanh toán]]="","",IF((U3942-NOW())&lt;0,0,(U3942-NOW())))</f>
        <v>0</v>
      </c>
      <c r="W3942" s="35"/>
      <c r="X3942" s="35">
        <f t="shared" ca="1" si="984"/>
        <v>79.490319212964096</v>
      </c>
      <c r="Y3942" s="2" t="str">
        <f t="shared" ca="1" si="985"/>
        <v>Nợ quá hạn từ 60 ngày đến 90 ngày</v>
      </c>
      <c r="Z3942" s="51">
        <f t="shared" si="960"/>
        <v>46091</v>
      </c>
      <c r="AA3942" s="51" t="str">
        <f t="shared" si="961"/>
        <v/>
      </c>
      <c r="AD3942" s="2" t="str">
        <f>VLOOKUP($A3942,MA_KH!$A:$Q,MA_KH!O$1,0)</f>
        <v>VNPOST</v>
      </c>
      <c r="AE3942" s="2" t="str">
        <f>VLOOKUP($A3942,MA_KH!$A:$Q,MA_KH!P$1,0)</f>
        <v>TỔNG CÔNG TY BƯU ĐIỆN VIỆT NAM</v>
      </c>
    </row>
    <row r="3943" spans="1:31" ht="25.5" hidden="1" customHeight="1" x14ac:dyDescent="0.2">
      <c r="A3943" s="30" t="s">
        <v>22545</v>
      </c>
      <c r="B3943" s="30" t="s">
        <v>4495</v>
      </c>
      <c r="C3943" s="37">
        <v>46091</v>
      </c>
      <c r="D3943" s="30" t="s">
        <v>25401</v>
      </c>
      <c r="E3943" s="37">
        <v>46091</v>
      </c>
      <c r="F3943" s="30" t="s">
        <v>25402</v>
      </c>
      <c r="G3943" s="30" t="s">
        <v>25403</v>
      </c>
      <c r="H3943" s="38">
        <v>1184322</v>
      </c>
      <c r="I3943" s="67">
        <v>0</v>
      </c>
      <c r="J3943" s="38">
        <v>94746</v>
      </c>
      <c r="K3943" s="38">
        <v>1279068</v>
      </c>
      <c r="L3943" s="7" t="s">
        <v>22849</v>
      </c>
      <c r="O3943" s="35">
        <f>IF(Table1[[#This Row],[Phân loại]]="Tồn đầu kỳ",Table1[[#This Row],[Tổng giá trị]],0)</f>
        <v>0</v>
      </c>
      <c r="P3943" s="7">
        <f>IF(Table1[[#This Row],[Số còn phải thu ĐK]]&lt;&gt;0,0,IF(Table1[[#This Row],[Phân loại]]="Bán hàng",Table1[[#This Row],[Tổng giá trị]],-Table1[[#This Row],[Tổng giá trị]]))</f>
        <v>1279068</v>
      </c>
      <c r="Q3943" s="35">
        <f t="shared" si="983"/>
        <v>0</v>
      </c>
      <c r="R3943" s="7">
        <f>Table1[[#This Row],[Số còn phải thu ĐK]]+Table1[[#This Row],[Giá Trị HD sau CK]]-Table1[[#This Row],[Số tiền đã thu]]</f>
        <v>1279068</v>
      </c>
      <c r="S3943" s="6">
        <f>IF(Table1[[#This Row],[Ngày hóa đơn]]&lt;&gt;"",Table1[[#This Row],[Ngày hóa đơn]],IF(Table1[[#This Row],[Ngày hạch toán]]&lt;&gt;"",Table1[[#This Row],[Ngày hạch toán]],""))</f>
        <v>46091</v>
      </c>
      <c r="T3943" s="7"/>
      <c r="U3943" s="6">
        <f>IF(Table1[[#This Row],[Ngày tính CN]]="","",S3943+T3943)</f>
        <v>46091</v>
      </c>
      <c r="V3943" s="35">
        <f ca="1">IF(Table1[[#This Row],[Hạn thanh toán]]="","",IF((U3943-NOW())&lt;0,0,(U3943-NOW())))</f>
        <v>0</v>
      </c>
      <c r="W3943" s="35"/>
      <c r="X3943" s="35">
        <f t="shared" ca="1" si="984"/>
        <v>79.490319212964096</v>
      </c>
      <c r="Y3943" s="2" t="str">
        <f t="shared" ca="1" si="985"/>
        <v>Nợ quá hạn từ 60 ngày đến 90 ngày</v>
      </c>
      <c r="Z3943" s="51">
        <f t="shared" si="960"/>
        <v>46091</v>
      </c>
      <c r="AA3943" s="51" t="str">
        <f t="shared" si="961"/>
        <v/>
      </c>
      <c r="AD3943" s="2" t="str">
        <f>VLOOKUP($A3943,MA_KH!$A:$Q,MA_KH!O$1,0)</f>
        <v>VNPOST</v>
      </c>
      <c r="AE3943" s="2" t="str">
        <f>VLOOKUP($A3943,MA_KH!$A:$Q,MA_KH!P$1,0)</f>
        <v>TỔNG CÔNG TY BƯU ĐIỆN VIỆT NAM</v>
      </c>
    </row>
    <row r="3944" spans="1:31" ht="25.5" hidden="1" customHeight="1" x14ac:dyDescent="0.2">
      <c r="A3944" s="39" t="s">
        <v>22545</v>
      </c>
      <c r="B3944" s="39" t="s">
        <v>4495</v>
      </c>
      <c r="C3944" s="40">
        <v>46091</v>
      </c>
      <c r="D3944" s="39" t="s">
        <v>25404</v>
      </c>
      <c r="E3944" s="40">
        <v>46091</v>
      </c>
      <c r="F3944" s="39" t="s">
        <v>25405</v>
      </c>
      <c r="G3944" s="39" t="s">
        <v>25406</v>
      </c>
      <c r="H3944" s="41">
        <v>1407262</v>
      </c>
      <c r="I3944" s="67">
        <v>0</v>
      </c>
      <c r="J3944" s="41">
        <v>112581</v>
      </c>
      <c r="K3944" s="41">
        <v>1519843</v>
      </c>
      <c r="L3944" s="7" t="s">
        <v>22849</v>
      </c>
      <c r="O3944" s="35">
        <f>IF(Table1[[#This Row],[Phân loại]]="Tồn đầu kỳ",Table1[[#This Row],[Tổng giá trị]],0)</f>
        <v>0</v>
      </c>
      <c r="P3944" s="7">
        <f>IF(Table1[[#This Row],[Số còn phải thu ĐK]]&lt;&gt;0,0,IF(Table1[[#This Row],[Phân loại]]="Bán hàng",Table1[[#This Row],[Tổng giá trị]],-Table1[[#This Row],[Tổng giá trị]]))</f>
        <v>1519843</v>
      </c>
      <c r="Q3944" s="35">
        <f t="shared" si="983"/>
        <v>0</v>
      </c>
      <c r="R3944" s="7">
        <f>Table1[[#This Row],[Số còn phải thu ĐK]]+Table1[[#This Row],[Giá Trị HD sau CK]]-Table1[[#This Row],[Số tiền đã thu]]</f>
        <v>1519843</v>
      </c>
      <c r="S3944" s="6">
        <f>IF(Table1[[#This Row],[Ngày hóa đơn]]&lt;&gt;"",Table1[[#This Row],[Ngày hóa đơn]],IF(Table1[[#This Row],[Ngày hạch toán]]&lt;&gt;"",Table1[[#This Row],[Ngày hạch toán]],""))</f>
        <v>46091</v>
      </c>
      <c r="T3944" s="7"/>
      <c r="U3944" s="6">
        <f>IF(Table1[[#This Row],[Ngày tính CN]]="","",S3944+T3944)</f>
        <v>46091</v>
      </c>
      <c r="V3944" s="35">
        <f ca="1">IF(Table1[[#This Row],[Hạn thanh toán]]="","",IF((U3944-NOW())&lt;0,0,(U3944-NOW())))</f>
        <v>0</v>
      </c>
      <c r="W3944" s="35"/>
      <c r="X3944" s="35">
        <f t="shared" ca="1" si="984"/>
        <v>79.490319212964096</v>
      </c>
      <c r="Y3944" s="2" t="str">
        <f t="shared" ca="1" si="985"/>
        <v>Nợ quá hạn từ 60 ngày đến 90 ngày</v>
      </c>
      <c r="Z3944" s="51">
        <f t="shared" si="960"/>
        <v>46091</v>
      </c>
      <c r="AA3944" s="51" t="str">
        <f t="shared" si="961"/>
        <v/>
      </c>
      <c r="AD3944" s="2" t="str">
        <f>VLOOKUP($A3944,MA_KH!$A:$Q,MA_KH!O$1,0)</f>
        <v>VNPOST</v>
      </c>
      <c r="AE3944" s="2" t="str">
        <f>VLOOKUP($A3944,MA_KH!$A:$Q,MA_KH!P$1,0)</f>
        <v>TỔNG CÔNG TY BƯU ĐIỆN VIỆT NAM</v>
      </c>
    </row>
    <row r="3945" spans="1:31" ht="25.5" hidden="1" customHeight="1" x14ac:dyDescent="0.2">
      <c r="A3945" s="30" t="s">
        <v>22545</v>
      </c>
      <c r="B3945" s="30" t="s">
        <v>4495</v>
      </c>
      <c r="C3945" s="37">
        <v>46092</v>
      </c>
      <c r="D3945" s="30" t="s">
        <v>25407</v>
      </c>
      <c r="E3945" s="37">
        <v>46092</v>
      </c>
      <c r="F3945" s="30" t="s">
        <v>25408</v>
      </c>
      <c r="G3945" s="30" t="s">
        <v>25409</v>
      </c>
      <c r="H3945" s="38">
        <v>1981910</v>
      </c>
      <c r="I3945" s="67">
        <v>0</v>
      </c>
      <c r="J3945" s="38">
        <v>158553</v>
      </c>
      <c r="K3945" s="38">
        <v>2140463</v>
      </c>
      <c r="L3945" s="7" t="s">
        <v>22849</v>
      </c>
      <c r="O3945" s="35">
        <f>IF(Table1[[#This Row],[Phân loại]]="Tồn đầu kỳ",Table1[[#This Row],[Tổng giá trị]],0)</f>
        <v>0</v>
      </c>
      <c r="P3945" s="7">
        <f>IF(Table1[[#This Row],[Số còn phải thu ĐK]]&lt;&gt;0,0,IF(Table1[[#This Row],[Phân loại]]="Bán hàng",Table1[[#This Row],[Tổng giá trị]],-Table1[[#This Row],[Tổng giá trị]]))</f>
        <v>2140463</v>
      </c>
      <c r="Q3945" s="35">
        <f t="shared" ref="Q3945:Q3952" si="986">IF(M3945&lt;&gt;"",IF(O3945&lt;&gt;0,O3945,P3945),0)</f>
        <v>0</v>
      </c>
      <c r="R3945" s="7">
        <f>Table1[[#This Row],[Số còn phải thu ĐK]]+Table1[[#This Row],[Giá Trị HD sau CK]]-Table1[[#This Row],[Số tiền đã thu]]</f>
        <v>2140463</v>
      </c>
      <c r="S3945" s="6">
        <f>IF(Table1[[#This Row],[Ngày hóa đơn]]&lt;&gt;"",Table1[[#This Row],[Ngày hóa đơn]],IF(Table1[[#This Row],[Ngày hạch toán]]&lt;&gt;"",Table1[[#This Row],[Ngày hạch toán]],""))</f>
        <v>46092</v>
      </c>
      <c r="T3945" s="7"/>
      <c r="U3945" s="6">
        <f>IF(Table1[[#This Row],[Ngày tính CN]]="","",S3945+T3945)</f>
        <v>46092</v>
      </c>
      <c r="V3945" s="35">
        <f ca="1">IF(Table1[[#This Row],[Hạn thanh toán]]="","",IF((U3945-NOW())&lt;0,0,(U3945-NOW())))</f>
        <v>0</v>
      </c>
      <c r="W3945" s="35"/>
      <c r="X3945" s="35">
        <f t="shared" ref="X3945:X3952" ca="1" si="987">IF(OR(U3945="",R3945=0),"",IF((U3945-NOW())&lt;0,-(U3945-NOW()),0))</f>
        <v>78.490319212964096</v>
      </c>
      <c r="Y3945" s="2" t="str">
        <f t="shared" ref="Y3945:Y3952" ca="1" si="988">IF(R3945=0,"Đã thanh toán",IF(X3945="","",IF(X3945&lt;=0,"Chưa đến hạn thanh toán",IF(X3945&lt;=30,"Nợ quá hạn 30 ngày",IF(X3945&lt;=60,"Nợ quá hạn từ 30 ngày đến 60 ngày",IF(X3945&lt;=90,"Nợ quá hạn từ 60 ngày đến 90 ngày",IF(X3945&lt;=120,"Nợ quá hạn từ 90 ngày đến 120 ngày","Nợ quá hạn hơn 120 ngày có khả năng mất thanh toán")))))))</f>
        <v>Nợ quá hạn từ 60 ngày đến 90 ngày</v>
      </c>
      <c r="Z3945" s="51">
        <f t="shared" si="960"/>
        <v>46092</v>
      </c>
      <c r="AA3945" s="51" t="str">
        <f t="shared" si="961"/>
        <v/>
      </c>
      <c r="AD3945" s="2" t="str">
        <f>VLOOKUP($A3945,MA_KH!$A:$Q,MA_KH!O$1,0)</f>
        <v>VNPOST</v>
      </c>
      <c r="AE3945" s="2" t="str">
        <f>VLOOKUP($A3945,MA_KH!$A:$Q,MA_KH!P$1,0)</f>
        <v>TỔNG CÔNG TY BƯU ĐIỆN VIỆT NAM</v>
      </c>
    </row>
    <row r="3946" spans="1:31" ht="25.5" hidden="1" customHeight="1" x14ac:dyDescent="0.2">
      <c r="A3946" s="30" t="s">
        <v>22545</v>
      </c>
      <c r="B3946" s="30" t="s">
        <v>4495</v>
      </c>
      <c r="C3946" s="37">
        <v>46092</v>
      </c>
      <c r="D3946" s="30" t="s">
        <v>25410</v>
      </c>
      <c r="E3946" s="37">
        <v>46092</v>
      </c>
      <c r="F3946" s="30" t="s">
        <v>25411</v>
      </c>
      <c r="G3946" s="30" t="s">
        <v>25412</v>
      </c>
      <c r="H3946" s="38">
        <v>1981910</v>
      </c>
      <c r="I3946" s="67">
        <v>0</v>
      </c>
      <c r="J3946" s="38">
        <v>158553</v>
      </c>
      <c r="K3946" s="38">
        <v>2140463</v>
      </c>
      <c r="L3946" s="7" t="s">
        <v>22849</v>
      </c>
      <c r="O3946" s="35">
        <f>IF(Table1[[#This Row],[Phân loại]]="Tồn đầu kỳ",Table1[[#This Row],[Tổng giá trị]],0)</f>
        <v>0</v>
      </c>
      <c r="P3946" s="7">
        <f>IF(Table1[[#This Row],[Số còn phải thu ĐK]]&lt;&gt;0,0,IF(Table1[[#This Row],[Phân loại]]="Bán hàng",Table1[[#This Row],[Tổng giá trị]],-Table1[[#This Row],[Tổng giá trị]]))</f>
        <v>2140463</v>
      </c>
      <c r="Q3946" s="35">
        <f t="shared" si="986"/>
        <v>0</v>
      </c>
      <c r="R3946" s="7">
        <f>Table1[[#This Row],[Số còn phải thu ĐK]]+Table1[[#This Row],[Giá Trị HD sau CK]]-Table1[[#This Row],[Số tiền đã thu]]</f>
        <v>2140463</v>
      </c>
      <c r="S3946" s="6">
        <f>IF(Table1[[#This Row],[Ngày hóa đơn]]&lt;&gt;"",Table1[[#This Row],[Ngày hóa đơn]],IF(Table1[[#This Row],[Ngày hạch toán]]&lt;&gt;"",Table1[[#This Row],[Ngày hạch toán]],""))</f>
        <v>46092</v>
      </c>
      <c r="T3946" s="7"/>
      <c r="U3946" s="6">
        <f>IF(Table1[[#This Row],[Ngày tính CN]]="","",S3946+T3946)</f>
        <v>46092</v>
      </c>
      <c r="V3946" s="35">
        <f ca="1">IF(Table1[[#This Row],[Hạn thanh toán]]="","",IF((U3946-NOW())&lt;0,0,(U3946-NOW())))</f>
        <v>0</v>
      </c>
      <c r="W3946" s="35"/>
      <c r="X3946" s="35">
        <f t="shared" ca="1" si="987"/>
        <v>78.490319212964096</v>
      </c>
      <c r="Y3946" s="2" t="str">
        <f t="shared" ca="1" si="988"/>
        <v>Nợ quá hạn từ 60 ngày đến 90 ngày</v>
      </c>
      <c r="Z3946" s="51">
        <f t="shared" si="960"/>
        <v>46092</v>
      </c>
      <c r="AA3946" s="51" t="str">
        <f t="shared" si="961"/>
        <v/>
      </c>
      <c r="AD3946" s="2" t="str">
        <f>VLOOKUP($A3946,MA_KH!$A:$Q,MA_KH!O$1,0)</f>
        <v>VNPOST</v>
      </c>
      <c r="AE3946" s="2" t="str">
        <f>VLOOKUP($A3946,MA_KH!$A:$Q,MA_KH!P$1,0)</f>
        <v>TỔNG CÔNG TY BƯU ĐIỆN VIỆT NAM</v>
      </c>
    </row>
    <row r="3947" spans="1:31" ht="25.5" hidden="1" customHeight="1" x14ac:dyDescent="0.2">
      <c r="A3947" s="30" t="s">
        <v>22545</v>
      </c>
      <c r="B3947" s="30" t="s">
        <v>4495</v>
      </c>
      <c r="C3947" s="37">
        <v>46092</v>
      </c>
      <c r="D3947" s="30" t="s">
        <v>25413</v>
      </c>
      <c r="E3947" s="37">
        <v>46092</v>
      </c>
      <c r="F3947" s="30" t="s">
        <v>25414</v>
      </c>
      <c r="G3947" s="30" t="s">
        <v>25415</v>
      </c>
      <c r="H3947" s="38">
        <v>1241792</v>
      </c>
      <c r="I3947" s="67">
        <v>0</v>
      </c>
      <c r="J3947" s="38">
        <v>99343</v>
      </c>
      <c r="K3947" s="38">
        <v>1341135</v>
      </c>
      <c r="L3947" s="7" t="s">
        <v>22849</v>
      </c>
      <c r="O3947" s="35">
        <f>IF(Table1[[#This Row],[Phân loại]]="Tồn đầu kỳ",Table1[[#This Row],[Tổng giá trị]],0)</f>
        <v>0</v>
      </c>
      <c r="P3947" s="7">
        <f>IF(Table1[[#This Row],[Số còn phải thu ĐK]]&lt;&gt;0,0,IF(Table1[[#This Row],[Phân loại]]="Bán hàng",Table1[[#This Row],[Tổng giá trị]],-Table1[[#This Row],[Tổng giá trị]]))</f>
        <v>1341135</v>
      </c>
      <c r="Q3947" s="35">
        <f t="shared" si="986"/>
        <v>0</v>
      </c>
      <c r="R3947" s="7">
        <f>Table1[[#This Row],[Số còn phải thu ĐK]]+Table1[[#This Row],[Giá Trị HD sau CK]]-Table1[[#This Row],[Số tiền đã thu]]</f>
        <v>1341135</v>
      </c>
      <c r="S3947" s="6">
        <f>IF(Table1[[#This Row],[Ngày hóa đơn]]&lt;&gt;"",Table1[[#This Row],[Ngày hóa đơn]],IF(Table1[[#This Row],[Ngày hạch toán]]&lt;&gt;"",Table1[[#This Row],[Ngày hạch toán]],""))</f>
        <v>46092</v>
      </c>
      <c r="T3947" s="7"/>
      <c r="U3947" s="6">
        <f>IF(Table1[[#This Row],[Ngày tính CN]]="","",S3947+T3947)</f>
        <v>46092</v>
      </c>
      <c r="V3947" s="35">
        <f ca="1">IF(Table1[[#This Row],[Hạn thanh toán]]="","",IF((U3947-NOW())&lt;0,0,(U3947-NOW())))</f>
        <v>0</v>
      </c>
      <c r="W3947" s="35"/>
      <c r="X3947" s="35">
        <f t="shared" ca="1" si="987"/>
        <v>78.490319212964096</v>
      </c>
      <c r="Y3947" s="2" t="str">
        <f t="shared" ca="1" si="988"/>
        <v>Nợ quá hạn từ 60 ngày đến 90 ngày</v>
      </c>
      <c r="Z3947" s="51">
        <f t="shared" si="960"/>
        <v>46092</v>
      </c>
      <c r="AA3947" s="51" t="str">
        <f t="shared" si="961"/>
        <v/>
      </c>
      <c r="AD3947" s="2" t="str">
        <f>VLOOKUP($A3947,MA_KH!$A:$Q,MA_KH!O$1,0)</f>
        <v>VNPOST</v>
      </c>
      <c r="AE3947" s="2" t="str">
        <f>VLOOKUP($A3947,MA_KH!$A:$Q,MA_KH!P$1,0)</f>
        <v>TỔNG CÔNG TY BƯU ĐIỆN VIỆT NAM</v>
      </c>
    </row>
    <row r="3948" spans="1:31" ht="25.5" hidden="1" customHeight="1" x14ac:dyDescent="0.2">
      <c r="A3948" s="30" t="s">
        <v>22545</v>
      </c>
      <c r="B3948" s="30" t="s">
        <v>4495</v>
      </c>
      <c r="C3948" s="37">
        <v>46092</v>
      </c>
      <c r="D3948" s="30" t="s">
        <v>25416</v>
      </c>
      <c r="E3948" s="37">
        <v>46092</v>
      </c>
      <c r="F3948" s="30" t="s">
        <v>25417</v>
      </c>
      <c r="G3948" s="30" t="s">
        <v>25418</v>
      </c>
      <c r="H3948" s="38">
        <v>1981910</v>
      </c>
      <c r="I3948" s="67">
        <v>0</v>
      </c>
      <c r="J3948" s="38">
        <v>158553</v>
      </c>
      <c r="K3948" s="38">
        <v>2140463</v>
      </c>
      <c r="L3948" s="7" t="s">
        <v>22849</v>
      </c>
      <c r="O3948" s="35">
        <f>IF(Table1[[#This Row],[Phân loại]]="Tồn đầu kỳ",Table1[[#This Row],[Tổng giá trị]],0)</f>
        <v>0</v>
      </c>
      <c r="P3948" s="7">
        <f>IF(Table1[[#This Row],[Số còn phải thu ĐK]]&lt;&gt;0,0,IF(Table1[[#This Row],[Phân loại]]="Bán hàng",Table1[[#This Row],[Tổng giá trị]],-Table1[[#This Row],[Tổng giá trị]]))</f>
        <v>2140463</v>
      </c>
      <c r="Q3948" s="35">
        <f t="shared" si="986"/>
        <v>0</v>
      </c>
      <c r="R3948" s="7">
        <f>Table1[[#This Row],[Số còn phải thu ĐK]]+Table1[[#This Row],[Giá Trị HD sau CK]]-Table1[[#This Row],[Số tiền đã thu]]</f>
        <v>2140463</v>
      </c>
      <c r="S3948" s="6">
        <f>IF(Table1[[#This Row],[Ngày hóa đơn]]&lt;&gt;"",Table1[[#This Row],[Ngày hóa đơn]],IF(Table1[[#This Row],[Ngày hạch toán]]&lt;&gt;"",Table1[[#This Row],[Ngày hạch toán]],""))</f>
        <v>46092</v>
      </c>
      <c r="T3948" s="7"/>
      <c r="U3948" s="6">
        <f>IF(Table1[[#This Row],[Ngày tính CN]]="","",S3948+T3948)</f>
        <v>46092</v>
      </c>
      <c r="V3948" s="35">
        <f ca="1">IF(Table1[[#This Row],[Hạn thanh toán]]="","",IF((U3948-NOW())&lt;0,0,(U3948-NOW())))</f>
        <v>0</v>
      </c>
      <c r="W3948" s="35"/>
      <c r="X3948" s="35">
        <f t="shared" ca="1" si="987"/>
        <v>78.490319212964096</v>
      </c>
      <c r="Y3948" s="2" t="str">
        <f t="shared" ca="1" si="988"/>
        <v>Nợ quá hạn từ 60 ngày đến 90 ngày</v>
      </c>
      <c r="Z3948" s="51">
        <f t="shared" si="960"/>
        <v>46092</v>
      </c>
      <c r="AA3948" s="51" t="str">
        <f t="shared" si="961"/>
        <v/>
      </c>
      <c r="AD3948" s="2" t="str">
        <f>VLOOKUP($A3948,MA_KH!$A:$Q,MA_KH!O$1,0)</f>
        <v>VNPOST</v>
      </c>
      <c r="AE3948" s="2" t="str">
        <f>VLOOKUP($A3948,MA_KH!$A:$Q,MA_KH!P$1,0)</f>
        <v>TỔNG CÔNG TY BƯU ĐIỆN VIỆT NAM</v>
      </c>
    </row>
    <row r="3949" spans="1:31" ht="25.5" hidden="1" customHeight="1" x14ac:dyDescent="0.2">
      <c r="A3949" s="30" t="s">
        <v>22545</v>
      </c>
      <c r="B3949" s="30" t="s">
        <v>4495</v>
      </c>
      <c r="C3949" s="37">
        <v>46092</v>
      </c>
      <c r="D3949" s="30" t="s">
        <v>25419</v>
      </c>
      <c r="E3949" s="37">
        <v>46092</v>
      </c>
      <c r="F3949" s="30" t="s">
        <v>25420</v>
      </c>
      <c r="G3949" s="30" t="s">
        <v>25421</v>
      </c>
      <c r="H3949" s="38">
        <v>2569876</v>
      </c>
      <c r="I3949" s="67">
        <v>0</v>
      </c>
      <c r="J3949" s="38">
        <v>205590</v>
      </c>
      <c r="K3949" s="38">
        <v>2775466</v>
      </c>
      <c r="L3949" s="7" t="s">
        <v>22849</v>
      </c>
      <c r="O3949" s="35">
        <f>IF(Table1[[#This Row],[Phân loại]]="Tồn đầu kỳ",Table1[[#This Row],[Tổng giá trị]],0)</f>
        <v>0</v>
      </c>
      <c r="P3949" s="7">
        <f>IF(Table1[[#This Row],[Số còn phải thu ĐK]]&lt;&gt;0,0,IF(Table1[[#This Row],[Phân loại]]="Bán hàng",Table1[[#This Row],[Tổng giá trị]],-Table1[[#This Row],[Tổng giá trị]]))</f>
        <v>2775466</v>
      </c>
      <c r="Q3949" s="35">
        <f t="shared" si="986"/>
        <v>0</v>
      </c>
      <c r="R3949" s="7">
        <f>Table1[[#This Row],[Số còn phải thu ĐK]]+Table1[[#This Row],[Giá Trị HD sau CK]]-Table1[[#This Row],[Số tiền đã thu]]</f>
        <v>2775466</v>
      </c>
      <c r="S3949" s="6">
        <f>IF(Table1[[#This Row],[Ngày hóa đơn]]&lt;&gt;"",Table1[[#This Row],[Ngày hóa đơn]],IF(Table1[[#This Row],[Ngày hạch toán]]&lt;&gt;"",Table1[[#This Row],[Ngày hạch toán]],""))</f>
        <v>46092</v>
      </c>
      <c r="T3949" s="7"/>
      <c r="U3949" s="6">
        <f>IF(Table1[[#This Row],[Ngày tính CN]]="","",S3949+T3949)</f>
        <v>46092</v>
      </c>
      <c r="V3949" s="35">
        <f ca="1">IF(Table1[[#This Row],[Hạn thanh toán]]="","",IF((U3949-NOW())&lt;0,0,(U3949-NOW())))</f>
        <v>0</v>
      </c>
      <c r="W3949" s="35"/>
      <c r="X3949" s="35">
        <f t="shared" ca="1" si="987"/>
        <v>78.490319212964096</v>
      </c>
      <c r="Y3949" s="2" t="str">
        <f t="shared" ca="1" si="988"/>
        <v>Nợ quá hạn từ 60 ngày đến 90 ngày</v>
      </c>
      <c r="Z3949" s="51">
        <f t="shared" si="960"/>
        <v>46092</v>
      </c>
      <c r="AA3949" s="51" t="str">
        <f t="shared" si="961"/>
        <v/>
      </c>
      <c r="AD3949" s="2" t="str">
        <f>VLOOKUP($A3949,MA_KH!$A:$Q,MA_KH!O$1,0)</f>
        <v>VNPOST</v>
      </c>
      <c r="AE3949" s="2" t="str">
        <f>VLOOKUP($A3949,MA_KH!$A:$Q,MA_KH!P$1,0)</f>
        <v>TỔNG CÔNG TY BƯU ĐIỆN VIỆT NAM</v>
      </c>
    </row>
    <row r="3950" spans="1:31" ht="25.5" hidden="1" customHeight="1" x14ac:dyDescent="0.2">
      <c r="A3950" s="30" t="s">
        <v>22545</v>
      </c>
      <c r="B3950" s="30" t="s">
        <v>4495</v>
      </c>
      <c r="C3950" s="37">
        <v>46092</v>
      </c>
      <c r="D3950" s="30" t="s">
        <v>25422</v>
      </c>
      <c r="E3950" s="37">
        <v>46092</v>
      </c>
      <c r="F3950" s="30" t="s">
        <v>25423</v>
      </c>
      <c r="G3950" s="30" t="s">
        <v>25424</v>
      </c>
      <c r="H3950" s="38">
        <v>2569876</v>
      </c>
      <c r="I3950" s="67">
        <v>0</v>
      </c>
      <c r="J3950" s="38">
        <v>205590</v>
      </c>
      <c r="K3950" s="38">
        <v>2775466</v>
      </c>
      <c r="L3950" s="7" t="s">
        <v>22849</v>
      </c>
      <c r="O3950" s="35">
        <f>IF(Table1[[#This Row],[Phân loại]]="Tồn đầu kỳ",Table1[[#This Row],[Tổng giá trị]],0)</f>
        <v>0</v>
      </c>
      <c r="P3950" s="7">
        <f>IF(Table1[[#This Row],[Số còn phải thu ĐK]]&lt;&gt;0,0,IF(Table1[[#This Row],[Phân loại]]="Bán hàng",Table1[[#This Row],[Tổng giá trị]],-Table1[[#This Row],[Tổng giá trị]]))</f>
        <v>2775466</v>
      </c>
      <c r="Q3950" s="35">
        <f t="shared" si="986"/>
        <v>0</v>
      </c>
      <c r="R3950" s="7">
        <f>Table1[[#This Row],[Số còn phải thu ĐK]]+Table1[[#This Row],[Giá Trị HD sau CK]]-Table1[[#This Row],[Số tiền đã thu]]</f>
        <v>2775466</v>
      </c>
      <c r="S3950" s="6">
        <f>IF(Table1[[#This Row],[Ngày hóa đơn]]&lt;&gt;"",Table1[[#This Row],[Ngày hóa đơn]],IF(Table1[[#This Row],[Ngày hạch toán]]&lt;&gt;"",Table1[[#This Row],[Ngày hạch toán]],""))</f>
        <v>46092</v>
      </c>
      <c r="T3950" s="7"/>
      <c r="U3950" s="6">
        <f>IF(Table1[[#This Row],[Ngày tính CN]]="","",S3950+T3950)</f>
        <v>46092</v>
      </c>
      <c r="V3950" s="35">
        <f ca="1">IF(Table1[[#This Row],[Hạn thanh toán]]="","",IF((U3950-NOW())&lt;0,0,(U3950-NOW())))</f>
        <v>0</v>
      </c>
      <c r="W3950" s="35"/>
      <c r="X3950" s="35">
        <f t="shared" ca="1" si="987"/>
        <v>78.490319212964096</v>
      </c>
      <c r="Y3950" s="2" t="str">
        <f t="shared" ca="1" si="988"/>
        <v>Nợ quá hạn từ 60 ngày đến 90 ngày</v>
      </c>
      <c r="Z3950" s="51">
        <f t="shared" si="960"/>
        <v>46092</v>
      </c>
      <c r="AA3950" s="51" t="str">
        <f t="shared" si="961"/>
        <v/>
      </c>
      <c r="AD3950" s="2" t="str">
        <f>VLOOKUP($A3950,MA_KH!$A:$Q,MA_KH!O$1,0)</f>
        <v>VNPOST</v>
      </c>
      <c r="AE3950" s="2" t="str">
        <f>VLOOKUP($A3950,MA_KH!$A:$Q,MA_KH!P$1,0)</f>
        <v>TỔNG CÔNG TY BƯU ĐIỆN VIỆT NAM</v>
      </c>
    </row>
    <row r="3951" spans="1:31" ht="25.5" hidden="1" customHeight="1" x14ac:dyDescent="0.2">
      <c r="A3951" s="30" t="s">
        <v>22545</v>
      </c>
      <c r="B3951" s="30" t="s">
        <v>4495</v>
      </c>
      <c r="C3951" s="37">
        <v>46092</v>
      </c>
      <c r="D3951" s="30" t="s">
        <v>25425</v>
      </c>
      <c r="E3951" s="37">
        <v>46092</v>
      </c>
      <c r="F3951" s="30" t="s">
        <v>25426</v>
      </c>
      <c r="G3951" s="30" t="s">
        <v>25427</v>
      </c>
      <c r="H3951" s="38">
        <v>2569876</v>
      </c>
      <c r="I3951" s="67">
        <v>0</v>
      </c>
      <c r="J3951" s="38">
        <v>205590</v>
      </c>
      <c r="K3951" s="38">
        <v>2775466</v>
      </c>
      <c r="L3951" s="7" t="s">
        <v>22849</v>
      </c>
      <c r="O3951" s="35">
        <f>IF(Table1[[#This Row],[Phân loại]]="Tồn đầu kỳ",Table1[[#This Row],[Tổng giá trị]],0)</f>
        <v>0</v>
      </c>
      <c r="P3951" s="7">
        <f>IF(Table1[[#This Row],[Số còn phải thu ĐK]]&lt;&gt;0,0,IF(Table1[[#This Row],[Phân loại]]="Bán hàng",Table1[[#This Row],[Tổng giá trị]],-Table1[[#This Row],[Tổng giá trị]]))</f>
        <v>2775466</v>
      </c>
      <c r="Q3951" s="35">
        <f t="shared" si="986"/>
        <v>0</v>
      </c>
      <c r="R3951" s="7">
        <f>Table1[[#This Row],[Số còn phải thu ĐK]]+Table1[[#This Row],[Giá Trị HD sau CK]]-Table1[[#This Row],[Số tiền đã thu]]</f>
        <v>2775466</v>
      </c>
      <c r="S3951" s="6">
        <f>IF(Table1[[#This Row],[Ngày hóa đơn]]&lt;&gt;"",Table1[[#This Row],[Ngày hóa đơn]],IF(Table1[[#This Row],[Ngày hạch toán]]&lt;&gt;"",Table1[[#This Row],[Ngày hạch toán]],""))</f>
        <v>46092</v>
      </c>
      <c r="T3951" s="7"/>
      <c r="U3951" s="6">
        <f>IF(Table1[[#This Row],[Ngày tính CN]]="","",S3951+T3951)</f>
        <v>46092</v>
      </c>
      <c r="V3951" s="35">
        <f ca="1">IF(Table1[[#This Row],[Hạn thanh toán]]="","",IF((U3951-NOW())&lt;0,0,(U3951-NOW())))</f>
        <v>0</v>
      </c>
      <c r="W3951" s="35"/>
      <c r="X3951" s="35">
        <f t="shared" ca="1" si="987"/>
        <v>78.490319212964096</v>
      </c>
      <c r="Y3951" s="2" t="str">
        <f t="shared" ca="1" si="988"/>
        <v>Nợ quá hạn từ 60 ngày đến 90 ngày</v>
      </c>
      <c r="Z3951" s="51">
        <f t="shared" si="960"/>
        <v>46092</v>
      </c>
      <c r="AA3951" s="51" t="str">
        <f t="shared" si="961"/>
        <v/>
      </c>
      <c r="AD3951" s="2" t="str">
        <f>VLOOKUP($A3951,MA_KH!$A:$Q,MA_KH!O$1,0)</f>
        <v>VNPOST</v>
      </c>
      <c r="AE3951" s="2" t="str">
        <f>VLOOKUP($A3951,MA_KH!$A:$Q,MA_KH!P$1,0)</f>
        <v>TỔNG CÔNG TY BƯU ĐIỆN VIỆT NAM</v>
      </c>
    </row>
    <row r="3952" spans="1:31" ht="25.5" hidden="1" customHeight="1" x14ac:dyDescent="0.2">
      <c r="A3952" s="39" t="s">
        <v>22545</v>
      </c>
      <c r="B3952" s="39" t="s">
        <v>4495</v>
      </c>
      <c r="C3952" s="40">
        <v>46092</v>
      </c>
      <c r="D3952" s="39" t="s">
        <v>25428</v>
      </c>
      <c r="E3952" s="40">
        <v>46092</v>
      </c>
      <c r="F3952" s="39" t="s">
        <v>25429</v>
      </c>
      <c r="G3952" s="39" t="s">
        <v>25430</v>
      </c>
      <c r="H3952" s="41">
        <v>2569876</v>
      </c>
      <c r="I3952" s="67">
        <v>0</v>
      </c>
      <c r="J3952" s="41">
        <v>205590</v>
      </c>
      <c r="K3952" s="41">
        <v>2775466</v>
      </c>
      <c r="L3952" s="7" t="s">
        <v>22849</v>
      </c>
      <c r="O3952" s="35">
        <f>IF(Table1[[#This Row],[Phân loại]]="Tồn đầu kỳ",Table1[[#This Row],[Tổng giá trị]],0)</f>
        <v>0</v>
      </c>
      <c r="P3952" s="7">
        <f>IF(Table1[[#This Row],[Số còn phải thu ĐK]]&lt;&gt;0,0,IF(Table1[[#This Row],[Phân loại]]="Bán hàng",Table1[[#This Row],[Tổng giá trị]],-Table1[[#This Row],[Tổng giá trị]]))</f>
        <v>2775466</v>
      </c>
      <c r="Q3952" s="35">
        <f t="shared" si="986"/>
        <v>0</v>
      </c>
      <c r="R3952" s="7">
        <f>Table1[[#This Row],[Số còn phải thu ĐK]]+Table1[[#This Row],[Giá Trị HD sau CK]]-Table1[[#This Row],[Số tiền đã thu]]</f>
        <v>2775466</v>
      </c>
      <c r="S3952" s="6">
        <f>IF(Table1[[#This Row],[Ngày hóa đơn]]&lt;&gt;"",Table1[[#This Row],[Ngày hóa đơn]],IF(Table1[[#This Row],[Ngày hạch toán]]&lt;&gt;"",Table1[[#This Row],[Ngày hạch toán]],""))</f>
        <v>46092</v>
      </c>
      <c r="T3952" s="7"/>
      <c r="U3952" s="6">
        <f>IF(Table1[[#This Row],[Ngày tính CN]]="","",S3952+T3952)</f>
        <v>46092</v>
      </c>
      <c r="V3952" s="35">
        <f ca="1">IF(Table1[[#This Row],[Hạn thanh toán]]="","",IF((U3952-NOW())&lt;0,0,(U3952-NOW())))</f>
        <v>0</v>
      </c>
      <c r="W3952" s="35"/>
      <c r="X3952" s="35">
        <f t="shared" ca="1" si="987"/>
        <v>78.490319212964096</v>
      </c>
      <c r="Y3952" s="2" t="str">
        <f t="shared" ca="1" si="988"/>
        <v>Nợ quá hạn từ 60 ngày đến 90 ngày</v>
      </c>
      <c r="Z3952" s="51">
        <f t="shared" si="960"/>
        <v>46092</v>
      </c>
      <c r="AA3952" s="51" t="str">
        <f t="shared" si="961"/>
        <v/>
      </c>
      <c r="AD3952" s="2" t="str">
        <f>VLOOKUP($A3952,MA_KH!$A:$Q,MA_KH!O$1,0)</f>
        <v>VNPOST</v>
      </c>
      <c r="AE3952" s="2" t="str">
        <f>VLOOKUP($A3952,MA_KH!$A:$Q,MA_KH!P$1,0)</f>
        <v>TỔNG CÔNG TY BƯU ĐIỆN VIỆT NAM</v>
      </c>
    </row>
    <row r="3953" spans="1:31" ht="25.5" hidden="1" customHeight="1" x14ac:dyDescent="0.2">
      <c r="A3953" s="30" t="s">
        <v>22306</v>
      </c>
      <c r="B3953" s="30" t="s">
        <v>32</v>
      </c>
      <c r="C3953" s="37">
        <v>46102</v>
      </c>
      <c r="D3953" s="30" t="s">
        <v>25815</v>
      </c>
      <c r="E3953" s="37">
        <v>46102</v>
      </c>
      <c r="F3953" s="30">
        <v>1666</v>
      </c>
      <c r="G3953" s="30" t="s">
        <v>25816</v>
      </c>
      <c r="H3953" s="38">
        <v>475999</v>
      </c>
      <c r="I3953" s="67">
        <v>0</v>
      </c>
      <c r="J3953" s="38">
        <v>47600</v>
      </c>
      <c r="K3953" s="38">
        <v>523599</v>
      </c>
      <c r="L3953" s="7" t="s">
        <v>22850</v>
      </c>
      <c r="M3953" s="6">
        <v>46106</v>
      </c>
      <c r="O3953" s="35">
        <f>IF(Table1[[#This Row],[Phân loại]]="Tồn đầu kỳ",Table1[[#This Row],[Tổng giá trị]],0)</f>
        <v>0</v>
      </c>
      <c r="P3953" s="7">
        <f>IF(Table1[[#This Row],[Số còn phải thu ĐK]]&lt;&gt;0,0,IF(Table1[[#This Row],[Phân loại]]="Bán hàng",Table1[[#This Row],[Tổng giá trị]],-Table1[[#This Row],[Tổng giá trị]]))</f>
        <v>-523599</v>
      </c>
      <c r="Q3953" s="35">
        <f t="shared" ref="Q3953:Q3964" si="989">IF(M3953&lt;&gt;"",IF(O3953&lt;&gt;0,O3953,P3953),0)</f>
        <v>-523599</v>
      </c>
      <c r="R3953" s="7">
        <f>Table1[[#This Row],[Số còn phải thu ĐK]]+Table1[[#This Row],[Giá Trị HD sau CK]]-Table1[[#This Row],[Số tiền đã thu]]</f>
        <v>0</v>
      </c>
      <c r="S3953" s="6">
        <f>IF(Table1[[#This Row],[Ngày hóa đơn]]&lt;&gt;"",Table1[[#This Row],[Ngày hóa đơn]],IF(Table1[[#This Row],[Ngày hạch toán]]&lt;&gt;"",Table1[[#This Row],[Ngày hạch toán]],""))</f>
        <v>46102</v>
      </c>
      <c r="T3953" s="7"/>
      <c r="U3953" s="6">
        <f>IF(Table1[[#This Row],[Ngày tính CN]]="","",S3953+T3953)</f>
        <v>46102</v>
      </c>
      <c r="V3953" s="35">
        <f ca="1">IF(Table1[[#This Row],[Hạn thanh toán]]="","",IF((U3953-NOW())&lt;0,0,(U3953-NOW())))</f>
        <v>0</v>
      </c>
      <c r="W3953" s="35"/>
      <c r="X3953" s="35" t="str">
        <f t="shared" ref="X3953:X3964" ca="1" si="990">IF(OR(U3953="",R3953=0),"",IF((U3953-NOW())&lt;0,-(U3953-NOW()),0))</f>
        <v/>
      </c>
      <c r="Y3953" s="2" t="str">
        <f t="shared" ref="Y3953:Y3964" si="991">IF(R3953=0,"Đã thanh toán",IF(X3953="","",IF(X3953&lt;=0,"Chưa đến hạn thanh toán",IF(X3953&lt;=30,"Nợ quá hạn 30 ngày",IF(X3953&lt;=60,"Nợ quá hạn từ 30 ngày đến 60 ngày",IF(X3953&lt;=90,"Nợ quá hạn từ 60 ngày đến 90 ngày",IF(X3953&lt;=120,"Nợ quá hạn từ 90 ngày đến 120 ngày","Nợ quá hạn hơn 120 ngày có khả năng mất thanh toán")))))))</f>
        <v>Đã thanh toán</v>
      </c>
      <c r="Z3953" s="51">
        <f t="shared" si="960"/>
        <v>46102</v>
      </c>
      <c r="AA3953" s="51">
        <f t="shared" si="961"/>
        <v>46106</v>
      </c>
      <c r="AD3953" s="2" t="str">
        <f>VLOOKUP($A3953,MA_KH!$A:$Q,MA_KH!O$1,0)</f>
        <v>SATRA TRUNG TÂM</v>
      </c>
      <c r="AE3953" s="2" t="str">
        <f>VLOOKUP($A3953,MA_KH!$A:$Q,MA_KH!P$1,0)</f>
        <v>TRUNG TÂM ĐIỀU HÀNH SATRAFOODS</v>
      </c>
    </row>
    <row r="3954" spans="1:31" ht="25.5" hidden="1" customHeight="1" x14ac:dyDescent="0.2">
      <c r="A3954" s="30" t="s">
        <v>22306</v>
      </c>
      <c r="B3954" s="30" t="s">
        <v>32</v>
      </c>
      <c r="C3954" s="37">
        <v>46102</v>
      </c>
      <c r="D3954" s="30" t="s">
        <v>25815</v>
      </c>
      <c r="E3954" s="37">
        <v>46102</v>
      </c>
      <c r="F3954" s="30">
        <v>1666</v>
      </c>
      <c r="G3954" s="30" t="s">
        <v>25817</v>
      </c>
      <c r="H3954" s="38">
        <v>475999</v>
      </c>
      <c r="I3954" s="67">
        <v>0</v>
      </c>
      <c r="J3954" s="38">
        <v>47600</v>
      </c>
      <c r="K3954" s="38">
        <v>523599</v>
      </c>
      <c r="L3954" s="7" t="s">
        <v>22850</v>
      </c>
      <c r="M3954" s="6">
        <v>46106</v>
      </c>
      <c r="O3954" s="35">
        <f>IF(Table1[[#This Row],[Phân loại]]="Tồn đầu kỳ",Table1[[#This Row],[Tổng giá trị]],0)</f>
        <v>0</v>
      </c>
      <c r="P3954" s="7">
        <f>IF(Table1[[#This Row],[Số còn phải thu ĐK]]&lt;&gt;0,0,IF(Table1[[#This Row],[Phân loại]]="Bán hàng",Table1[[#This Row],[Tổng giá trị]],-Table1[[#This Row],[Tổng giá trị]]))</f>
        <v>-523599</v>
      </c>
      <c r="Q3954" s="35">
        <f t="shared" si="989"/>
        <v>-523599</v>
      </c>
      <c r="R3954" s="7">
        <f>Table1[[#This Row],[Số còn phải thu ĐK]]+Table1[[#This Row],[Giá Trị HD sau CK]]-Table1[[#This Row],[Số tiền đã thu]]</f>
        <v>0</v>
      </c>
      <c r="S3954" s="6">
        <f>IF(Table1[[#This Row],[Ngày hóa đơn]]&lt;&gt;"",Table1[[#This Row],[Ngày hóa đơn]],IF(Table1[[#This Row],[Ngày hạch toán]]&lt;&gt;"",Table1[[#This Row],[Ngày hạch toán]],""))</f>
        <v>46102</v>
      </c>
      <c r="T3954" s="7"/>
      <c r="U3954" s="6">
        <f>IF(Table1[[#This Row],[Ngày tính CN]]="","",S3954+T3954)</f>
        <v>46102</v>
      </c>
      <c r="V3954" s="35">
        <f ca="1">IF(Table1[[#This Row],[Hạn thanh toán]]="","",IF((U3954-NOW())&lt;0,0,(U3954-NOW())))</f>
        <v>0</v>
      </c>
      <c r="W3954" s="35"/>
      <c r="X3954" s="35" t="str">
        <f t="shared" ca="1" si="990"/>
        <v/>
      </c>
      <c r="Y3954" s="2" t="str">
        <f t="shared" si="991"/>
        <v>Đã thanh toán</v>
      </c>
      <c r="Z3954" s="51">
        <f t="shared" si="960"/>
        <v>46102</v>
      </c>
      <c r="AA3954" s="51">
        <f t="shared" si="961"/>
        <v>46106</v>
      </c>
      <c r="AD3954" s="2" t="str">
        <f>VLOOKUP($A3954,MA_KH!$A:$Q,MA_KH!O$1,0)</f>
        <v>SATRA TRUNG TÂM</v>
      </c>
      <c r="AE3954" s="2" t="str">
        <f>VLOOKUP($A3954,MA_KH!$A:$Q,MA_KH!P$1,0)</f>
        <v>TRUNG TÂM ĐIỀU HÀNH SATRAFOODS</v>
      </c>
    </row>
    <row r="3955" spans="1:31" ht="25.5" hidden="1" customHeight="1" x14ac:dyDescent="0.2">
      <c r="A3955" s="30" t="s">
        <v>22306</v>
      </c>
      <c r="B3955" s="30" t="s">
        <v>32</v>
      </c>
      <c r="C3955" s="37">
        <v>46102</v>
      </c>
      <c r="D3955" s="30" t="s">
        <v>25815</v>
      </c>
      <c r="E3955" s="37">
        <v>46102</v>
      </c>
      <c r="F3955" s="30">
        <v>1666</v>
      </c>
      <c r="G3955" s="30" t="s">
        <v>25818</v>
      </c>
      <c r="H3955" s="38">
        <v>475999</v>
      </c>
      <c r="I3955" s="67">
        <v>0</v>
      </c>
      <c r="J3955" s="38">
        <v>47600</v>
      </c>
      <c r="K3955" s="38">
        <v>523599</v>
      </c>
      <c r="L3955" s="7" t="s">
        <v>22850</v>
      </c>
      <c r="M3955" s="6">
        <v>46106</v>
      </c>
      <c r="O3955" s="35">
        <f>IF(Table1[[#This Row],[Phân loại]]="Tồn đầu kỳ",Table1[[#This Row],[Tổng giá trị]],0)</f>
        <v>0</v>
      </c>
      <c r="P3955" s="7">
        <f>IF(Table1[[#This Row],[Số còn phải thu ĐK]]&lt;&gt;0,0,IF(Table1[[#This Row],[Phân loại]]="Bán hàng",Table1[[#This Row],[Tổng giá trị]],-Table1[[#This Row],[Tổng giá trị]]))</f>
        <v>-523599</v>
      </c>
      <c r="Q3955" s="35">
        <f t="shared" si="989"/>
        <v>-523599</v>
      </c>
      <c r="R3955" s="7">
        <f>Table1[[#This Row],[Số còn phải thu ĐK]]+Table1[[#This Row],[Giá Trị HD sau CK]]-Table1[[#This Row],[Số tiền đã thu]]</f>
        <v>0</v>
      </c>
      <c r="S3955" s="6">
        <f>IF(Table1[[#This Row],[Ngày hóa đơn]]&lt;&gt;"",Table1[[#This Row],[Ngày hóa đơn]],IF(Table1[[#This Row],[Ngày hạch toán]]&lt;&gt;"",Table1[[#This Row],[Ngày hạch toán]],""))</f>
        <v>46102</v>
      </c>
      <c r="T3955" s="7"/>
      <c r="U3955" s="6">
        <f>IF(Table1[[#This Row],[Ngày tính CN]]="","",S3955+T3955)</f>
        <v>46102</v>
      </c>
      <c r="V3955" s="35">
        <f ca="1">IF(Table1[[#This Row],[Hạn thanh toán]]="","",IF((U3955-NOW())&lt;0,0,(U3955-NOW())))</f>
        <v>0</v>
      </c>
      <c r="W3955" s="35"/>
      <c r="X3955" s="35" t="str">
        <f t="shared" ca="1" si="990"/>
        <v/>
      </c>
      <c r="Y3955" s="2" t="str">
        <f t="shared" si="991"/>
        <v>Đã thanh toán</v>
      </c>
      <c r="Z3955" s="51">
        <f t="shared" si="960"/>
        <v>46102</v>
      </c>
      <c r="AA3955" s="51">
        <f t="shared" si="961"/>
        <v>46106</v>
      </c>
      <c r="AD3955" s="2" t="str">
        <f>VLOOKUP($A3955,MA_KH!$A:$Q,MA_KH!O$1,0)</f>
        <v>SATRA TRUNG TÂM</v>
      </c>
      <c r="AE3955" s="2" t="str">
        <f>VLOOKUP($A3955,MA_KH!$A:$Q,MA_KH!P$1,0)</f>
        <v>TRUNG TÂM ĐIỀU HÀNH SATRAFOODS</v>
      </c>
    </row>
    <row r="3956" spans="1:31" ht="25.5" hidden="1" customHeight="1" x14ac:dyDescent="0.2">
      <c r="A3956" s="30" t="s">
        <v>22306</v>
      </c>
      <c r="B3956" s="30" t="s">
        <v>32</v>
      </c>
      <c r="C3956" s="37">
        <v>46102</v>
      </c>
      <c r="D3956" s="30" t="s">
        <v>25815</v>
      </c>
      <c r="E3956" s="37">
        <v>46102</v>
      </c>
      <c r="F3956" s="30">
        <v>1666</v>
      </c>
      <c r="G3956" s="30" t="s">
        <v>25819</v>
      </c>
      <c r="H3956" s="38">
        <v>713998</v>
      </c>
      <c r="I3956" s="67">
        <v>0</v>
      </c>
      <c r="J3956" s="38">
        <v>71400</v>
      </c>
      <c r="K3956" s="38">
        <v>785398</v>
      </c>
      <c r="L3956" s="7" t="s">
        <v>22850</v>
      </c>
      <c r="M3956" s="6">
        <v>46106</v>
      </c>
      <c r="O3956" s="35">
        <f>IF(Table1[[#This Row],[Phân loại]]="Tồn đầu kỳ",Table1[[#This Row],[Tổng giá trị]],0)</f>
        <v>0</v>
      </c>
      <c r="P3956" s="7">
        <f>IF(Table1[[#This Row],[Số còn phải thu ĐK]]&lt;&gt;0,0,IF(Table1[[#This Row],[Phân loại]]="Bán hàng",Table1[[#This Row],[Tổng giá trị]],-Table1[[#This Row],[Tổng giá trị]]))</f>
        <v>-785398</v>
      </c>
      <c r="Q3956" s="35">
        <f t="shared" si="989"/>
        <v>-785398</v>
      </c>
      <c r="R3956" s="7">
        <f>Table1[[#This Row],[Số còn phải thu ĐK]]+Table1[[#This Row],[Giá Trị HD sau CK]]-Table1[[#This Row],[Số tiền đã thu]]</f>
        <v>0</v>
      </c>
      <c r="S3956" s="6">
        <f>IF(Table1[[#This Row],[Ngày hóa đơn]]&lt;&gt;"",Table1[[#This Row],[Ngày hóa đơn]],IF(Table1[[#This Row],[Ngày hạch toán]]&lt;&gt;"",Table1[[#This Row],[Ngày hạch toán]],""))</f>
        <v>46102</v>
      </c>
      <c r="T3956" s="7"/>
      <c r="U3956" s="6">
        <f>IF(Table1[[#This Row],[Ngày tính CN]]="","",S3956+T3956)</f>
        <v>46102</v>
      </c>
      <c r="V3956" s="35">
        <f ca="1">IF(Table1[[#This Row],[Hạn thanh toán]]="","",IF((U3956-NOW())&lt;0,0,(U3956-NOW())))</f>
        <v>0</v>
      </c>
      <c r="W3956" s="35"/>
      <c r="X3956" s="35" t="str">
        <f t="shared" ca="1" si="990"/>
        <v/>
      </c>
      <c r="Y3956" s="2" t="str">
        <f t="shared" si="991"/>
        <v>Đã thanh toán</v>
      </c>
      <c r="Z3956" s="51">
        <f t="shared" si="960"/>
        <v>46102</v>
      </c>
      <c r="AA3956" s="51">
        <f t="shared" si="961"/>
        <v>46106</v>
      </c>
      <c r="AD3956" s="2" t="str">
        <f>VLOOKUP($A3956,MA_KH!$A:$Q,MA_KH!O$1,0)</f>
        <v>SATRA TRUNG TÂM</v>
      </c>
      <c r="AE3956" s="2" t="str">
        <f>VLOOKUP($A3956,MA_KH!$A:$Q,MA_KH!P$1,0)</f>
        <v>TRUNG TÂM ĐIỀU HÀNH SATRAFOODS</v>
      </c>
    </row>
    <row r="3957" spans="1:31" ht="25.5" hidden="1" customHeight="1" x14ac:dyDescent="0.2">
      <c r="A3957" s="30" t="s">
        <v>22306</v>
      </c>
      <c r="B3957" s="30" t="s">
        <v>32</v>
      </c>
      <c r="C3957" s="37">
        <v>46102</v>
      </c>
      <c r="D3957" s="30" t="s">
        <v>25815</v>
      </c>
      <c r="E3957" s="37">
        <v>46102</v>
      </c>
      <c r="F3957" s="30">
        <v>1666</v>
      </c>
      <c r="G3957" s="30" t="s">
        <v>25820</v>
      </c>
      <c r="H3957" s="38">
        <v>951998</v>
      </c>
      <c r="I3957" s="67">
        <v>0</v>
      </c>
      <c r="J3957" s="38">
        <v>95200</v>
      </c>
      <c r="K3957" s="38">
        <v>1047198</v>
      </c>
      <c r="L3957" s="7" t="s">
        <v>22850</v>
      </c>
      <c r="M3957" s="6">
        <v>46106</v>
      </c>
      <c r="O3957" s="35">
        <f>IF(Table1[[#This Row],[Phân loại]]="Tồn đầu kỳ",Table1[[#This Row],[Tổng giá trị]],0)</f>
        <v>0</v>
      </c>
      <c r="P3957" s="7">
        <f>IF(Table1[[#This Row],[Số còn phải thu ĐK]]&lt;&gt;0,0,IF(Table1[[#This Row],[Phân loại]]="Bán hàng",Table1[[#This Row],[Tổng giá trị]],-Table1[[#This Row],[Tổng giá trị]]))</f>
        <v>-1047198</v>
      </c>
      <c r="Q3957" s="35">
        <f t="shared" si="989"/>
        <v>-1047198</v>
      </c>
      <c r="R3957" s="7">
        <f>Table1[[#This Row],[Số còn phải thu ĐK]]+Table1[[#This Row],[Giá Trị HD sau CK]]-Table1[[#This Row],[Số tiền đã thu]]</f>
        <v>0</v>
      </c>
      <c r="S3957" s="6">
        <f>IF(Table1[[#This Row],[Ngày hóa đơn]]&lt;&gt;"",Table1[[#This Row],[Ngày hóa đơn]],IF(Table1[[#This Row],[Ngày hạch toán]]&lt;&gt;"",Table1[[#This Row],[Ngày hạch toán]],""))</f>
        <v>46102</v>
      </c>
      <c r="T3957" s="7"/>
      <c r="U3957" s="6">
        <f>IF(Table1[[#This Row],[Ngày tính CN]]="","",S3957+T3957)</f>
        <v>46102</v>
      </c>
      <c r="V3957" s="35">
        <f ca="1">IF(Table1[[#This Row],[Hạn thanh toán]]="","",IF((U3957-NOW())&lt;0,0,(U3957-NOW())))</f>
        <v>0</v>
      </c>
      <c r="W3957" s="35"/>
      <c r="X3957" s="35" t="str">
        <f t="shared" ca="1" si="990"/>
        <v/>
      </c>
      <c r="Y3957" s="2" t="str">
        <f t="shared" si="991"/>
        <v>Đã thanh toán</v>
      </c>
      <c r="Z3957" s="51">
        <f t="shared" si="960"/>
        <v>46102</v>
      </c>
      <c r="AA3957" s="51">
        <f t="shared" si="961"/>
        <v>46106</v>
      </c>
      <c r="AD3957" s="2" t="str">
        <f>VLOOKUP($A3957,MA_KH!$A:$Q,MA_KH!O$1,0)</f>
        <v>SATRA TRUNG TÂM</v>
      </c>
      <c r="AE3957" s="2" t="str">
        <f>VLOOKUP($A3957,MA_KH!$A:$Q,MA_KH!P$1,0)</f>
        <v>TRUNG TÂM ĐIỀU HÀNH SATRAFOODS</v>
      </c>
    </row>
    <row r="3958" spans="1:31" ht="25.5" hidden="1" customHeight="1" x14ac:dyDescent="0.2">
      <c r="A3958" s="30" t="s">
        <v>22306</v>
      </c>
      <c r="B3958" s="30" t="s">
        <v>32</v>
      </c>
      <c r="C3958" s="37">
        <v>46102</v>
      </c>
      <c r="D3958" s="30" t="s">
        <v>25815</v>
      </c>
      <c r="E3958" s="37">
        <v>46102</v>
      </c>
      <c r="F3958" s="30">
        <v>1666</v>
      </c>
      <c r="G3958" s="30" t="s">
        <v>25821</v>
      </c>
      <c r="H3958" s="38">
        <v>594999</v>
      </c>
      <c r="I3958" s="67">
        <v>0</v>
      </c>
      <c r="J3958" s="38">
        <v>59499</v>
      </c>
      <c r="K3958" s="38">
        <v>654498</v>
      </c>
      <c r="L3958" s="7" t="s">
        <v>22850</v>
      </c>
      <c r="M3958" s="6">
        <v>46106</v>
      </c>
      <c r="O3958" s="35">
        <f>IF(Table1[[#This Row],[Phân loại]]="Tồn đầu kỳ",Table1[[#This Row],[Tổng giá trị]],0)</f>
        <v>0</v>
      </c>
      <c r="P3958" s="7">
        <f>IF(Table1[[#This Row],[Số còn phải thu ĐK]]&lt;&gt;0,0,IF(Table1[[#This Row],[Phân loại]]="Bán hàng",Table1[[#This Row],[Tổng giá trị]],-Table1[[#This Row],[Tổng giá trị]]))</f>
        <v>-654498</v>
      </c>
      <c r="Q3958" s="35">
        <f t="shared" si="989"/>
        <v>-654498</v>
      </c>
      <c r="R3958" s="7">
        <f>Table1[[#This Row],[Số còn phải thu ĐK]]+Table1[[#This Row],[Giá Trị HD sau CK]]-Table1[[#This Row],[Số tiền đã thu]]</f>
        <v>0</v>
      </c>
      <c r="S3958" s="6">
        <f>IF(Table1[[#This Row],[Ngày hóa đơn]]&lt;&gt;"",Table1[[#This Row],[Ngày hóa đơn]],IF(Table1[[#This Row],[Ngày hạch toán]]&lt;&gt;"",Table1[[#This Row],[Ngày hạch toán]],""))</f>
        <v>46102</v>
      </c>
      <c r="T3958" s="7"/>
      <c r="U3958" s="6">
        <f>IF(Table1[[#This Row],[Ngày tính CN]]="","",S3958+T3958)</f>
        <v>46102</v>
      </c>
      <c r="V3958" s="35">
        <f ca="1">IF(Table1[[#This Row],[Hạn thanh toán]]="","",IF((U3958-NOW())&lt;0,0,(U3958-NOW())))</f>
        <v>0</v>
      </c>
      <c r="W3958" s="35"/>
      <c r="X3958" s="35" t="str">
        <f t="shared" ca="1" si="990"/>
        <v/>
      </c>
      <c r="Y3958" s="2" t="str">
        <f t="shared" si="991"/>
        <v>Đã thanh toán</v>
      </c>
      <c r="Z3958" s="51">
        <f t="shared" si="960"/>
        <v>46102</v>
      </c>
      <c r="AA3958" s="51">
        <f t="shared" si="961"/>
        <v>46106</v>
      </c>
      <c r="AD3958" s="2" t="str">
        <f>VLOOKUP($A3958,MA_KH!$A:$Q,MA_KH!O$1,0)</f>
        <v>SATRA TRUNG TÂM</v>
      </c>
      <c r="AE3958" s="2" t="str">
        <f>VLOOKUP($A3958,MA_KH!$A:$Q,MA_KH!P$1,0)</f>
        <v>TRUNG TÂM ĐIỀU HÀNH SATRAFOODS</v>
      </c>
    </row>
    <row r="3959" spans="1:31" ht="25.5" hidden="1" customHeight="1" x14ac:dyDescent="0.2">
      <c r="A3959" s="30" t="s">
        <v>22306</v>
      </c>
      <c r="B3959" s="30" t="s">
        <v>32</v>
      </c>
      <c r="C3959" s="37">
        <v>46102</v>
      </c>
      <c r="D3959" s="30" t="s">
        <v>25822</v>
      </c>
      <c r="E3959" s="37">
        <v>46102</v>
      </c>
      <c r="F3959" s="30">
        <v>1667</v>
      </c>
      <c r="G3959" s="30" t="s">
        <v>23708</v>
      </c>
      <c r="H3959" s="38">
        <v>445906</v>
      </c>
      <c r="I3959" s="67">
        <v>0</v>
      </c>
      <c r="J3959" s="38">
        <v>35672</v>
      </c>
      <c r="K3959" s="38">
        <v>481578</v>
      </c>
      <c r="L3959" s="7" t="s">
        <v>22850</v>
      </c>
      <c r="M3959" s="6">
        <v>46106</v>
      </c>
      <c r="O3959" s="35">
        <f>IF(Table1[[#This Row],[Phân loại]]="Tồn đầu kỳ",Table1[[#This Row],[Tổng giá trị]],0)</f>
        <v>0</v>
      </c>
      <c r="P3959" s="7">
        <f>IF(Table1[[#This Row],[Số còn phải thu ĐK]]&lt;&gt;0,0,IF(Table1[[#This Row],[Phân loại]]="Bán hàng",Table1[[#This Row],[Tổng giá trị]],-Table1[[#This Row],[Tổng giá trị]]))</f>
        <v>-481578</v>
      </c>
      <c r="Q3959" s="35">
        <f t="shared" si="989"/>
        <v>-481578</v>
      </c>
      <c r="R3959" s="7">
        <f>Table1[[#This Row],[Số còn phải thu ĐK]]+Table1[[#This Row],[Giá Trị HD sau CK]]-Table1[[#This Row],[Số tiền đã thu]]</f>
        <v>0</v>
      </c>
      <c r="S3959" s="6">
        <f>IF(Table1[[#This Row],[Ngày hóa đơn]]&lt;&gt;"",Table1[[#This Row],[Ngày hóa đơn]],IF(Table1[[#This Row],[Ngày hạch toán]]&lt;&gt;"",Table1[[#This Row],[Ngày hạch toán]],""))</f>
        <v>46102</v>
      </c>
      <c r="T3959" s="7"/>
      <c r="U3959" s="6">
        <f>IF(Table1[[#This Row],[Ngày tính CN]]="","",S3959+T3959)</f>
        <v>46102</v>
      </c>
      <c r="V3959" s="35">
        <f ca="1">IF(Table1[[#This Row],[Hạn thanh toán]]="","",IF((U3959-NOW())&lt;0,0,(U3959-NOW())))</f>
        <v>0</v>
      </c>
      <c r="W3959" s="35"/>
      <c r="X3959" s="35" t="str">
        <f t="shared" ca="1" si="990"/>
        <v/>
      </c>
      <c r="Y3959" s="2" t="str">
        <f t="shared" si="991"/>
        <v>Đã thanh toán</v>
      </c>
      <c r="Z3959" s="51">
        <f t="shared" si="960"/>
        <v>46102</v>
      </c>
      <c r="AA3959" s="51">
        <f t="shared" si="961"/>
        <v>46106</v>
      </c>
      <c r="AD3959" s="2" t="str">
        <f>VLOOKUP($A3959,MA_KH!$A:$Q,MA_KH!O$1,0)</f>
        <v>SATRA TRUNG TÂM</v>
      </c>
      <c r="AE3959" s="2" t="str">
        <f>VLOOKUP($A3959,MA_KH!$A:$Q,MA_KH!P$1,0)</f>
        <v>TRUNG TÂM ĐIỀU HÀNH SATRAFOODS</v>
      </c>
    </row>
    <row r="3960" spans="1:31" ht="25.5" hidden="1" customHeight="1" x14ac:dyDescent="0.2">
      <c r="A3960" s="30" t="s">
        <v>22306</v>
      </c>
      <c r="B3960" s="30" t="s">
        <v>32</v>
      </c>
      <c r="C3960" s="37">
        <v>46102</v>
      </c>
      <c r="D3960" s="30" t="s">
        <v>25822</v>
      </c>
      <c r="E3960" s="37">
        <v>46102</v>
      </c>
      <c r="F3960" s="30">
        <v>1667</v>
      </c>
      <c r="G3960" s="30" t="s">
        <v>23709</v>
      </c>
      <c r="H3960" s="38">
        <v>445906</v>
      </c>
      <c r="I3960" s="67">
        <v>0</v>
      </c>
      <c r="J3960" s="38">
        <v>35672</v>
      </c>
      <c r="K3960" s="38">
        <v>481578</v>
      </c>
      <c r="L3960" s="7" t="s">
        <v>22850</v>
      </c>
      <c r="M3960" s="6">
        <v>46106</v>
      </c>
      <c r="O3960" s="35">
        <f>IF(Table1[[#This Row],[Phân loại]]="Tồn đầu kỳ",Table1[[#This Row],[Tổng giá trị]],0)</f>
        <v>0</v>
      </c>
      <c r="P3960" s="7">
        <f>IF(Table1[[#This Row],[Số còn phải thu ĐK]]&lt;&gt;0,0,IF(Table1[[#This Row],[Phân loại]]="Bán hàng",Table1[[#This Row],[Tổng giá trị]],-Table1[[#This Row],[Tổng giá trị]]))</f>
        <v>-481578</v>
      </c>
      <c r="Q3960" s="35">
        <f t="shared" si="989"/>
        <v>-481578</v>
      </c>
      <c r="R3960" s="7">
        <f>Table1[[#This Row],[Số còn phải thu ĐK]]+Table1[[#This Row],[Giá Trị HD sau CK]]-Table1[[#This Row],[Số tiền đã thu]]</f>
        <v>0</v>
      </c>
      <c r="S3960" s="6">
        <f>IF(Table1[[#This Row],[Ngày hóa đơn]]&lt;&gt;"",Table1[[#This Row],[Ngày hóa đơn]],IF(Table1[[#This Row],[Ngày hạch toán]]&lt;&gt;"",Table1[[#This Row],[Ngày hạch toán]],""))</f>
        <v>46102</v>
      </c>
      <c r="T3960" s="7"/>
      <c r="U3960" s="6">
        <f>IF(Table1[[#This Row],[Ngày tính CN]]="","",S3960+T3960)</f>
        <v>46102</v>
      </c>
      <c r="V3960" s="35">
        <f ca="1">IF(Table1[[#This Row],[Hạn thanh toán]]="","",IF((U3960-NOW())&lt;0,0,(U3960-NOW())))</f>
        <v>0</v>
      </c>
      <c r="W3960" s="35"/>
      <c r="X3960" s="35" t="str">
        <f t="shared" ca="1" si="990"/>
        <v/>
      </c>
      <c r="Y3960" s="2" t="str">
        <f t="shared" si="991"/>
        <v>Đã thanh toán</v>
      </c>
      <c r="Z3960" s="51">
        <f t="shared" si="960"/>
        <v>46102</v>
      </c>
      <c r="AA3960" s="51">
        <f t="shared" si="961"/>
        <v>46106</v>
      </c>
      <c r="AD3960" s="2" t="str">
        <f>VLOOKUP($A3960,MA_KH!$A:$Q,MA_KH!O$1,0)</f>
        <v>SATRA TRUNG TÂM</v>
      </c>
      <c r="AE3960" s="2" t="str">
        <f>VLOOKUP($A3960,MA_KH!$A:$Q,MA_KH!P$1,0)</f>
        <v>TRUNG TÂM ĐIỀU HÀNH SATRAFOODS</v>
      </c>
    </row>
    <row r="3961" spans="1:31" ht="25.5" hidden="1" customHeight="1" x14ac:dyDescent="0.2">
      <c r="A3961" s="30" t="s">
        <v>22306</v>
      </c>
      <c r="B3961" s="30" t="s">
        <v>32</v>
      </c>
      <c r="C3961" s="37">
        <v>46102</v>
      </c>
      <c r="D3961" s="30" t="s">
        <v>25822</v>
      </c>
      <c r="E3961" s="37">
        <v>46102</v>
      </c>
      <c r="F3961" s="30">
        <v>1667</v>
      </c>
      <c r="G3961" s="30" t="s">
        <v>23710</v>
      </c>
      <c r="H3961" s="38">
        <v>445906</v>
      </c>
      <c r="I3961" s="67">
        <v>0</v>
      </c>
      <c r="J3961" s="38">
        <v>35672</v>
      </c>
      <c r="K3961" s="38">
        <v>481578</v>
      </c>
      <c r="L3961" s="7" t="s">
        <v>22850</v>
      </c>
      <c r="M3961" s="6">
        <v>46106</v>
      </c>
      <c r="O3961" s="35">
        <f>IF(Table1[[#This Row],[Phân loại]]="Tồn đầu kỳ",Table1[[#This Row],[Tổng giá trị]],0)</f>
        <v>0</v>
      </c>
      <c r="P3961" s="7">
        <f>IF(Table1[[#This Row],[Số còn phải thu ĐK]]&lt;&gt;0,0,IF(Table1[[#This Row],[Phân loại]]="Bán hàng",Table1[[#This Row],[Tổng giá trị]],-Table1[[#This Row],[Tổng giá trị]]))</f>
        <v>-481578</v>
      </c>
      <c r="Q3961" s="35">
        <f t="shared" si="989"/>
        <v>-481578</v>
      </c>
      <c r="R3961" s="7">
        <f>Table1[[#This Row],[Số còn phải thu ĐK]]+Table1[[#This Row],[Giá Trị HD sau CK]]-Table1[[#This Row],[Số tiền đã thu]]</f>
        <v>0</v>
      </c>
      <c r="S3961" s="6">
        <f>IF(Table1[[#This Row],[Ngày hóa đơn]]&lt;&gt;"",Table1[[#This Row],[Ngày hóa đơn]],IF(Table1[[#This Row],[Ngày hạch toán]]&lt;&gt;"",Table1[[#This Row],[Ngày hạch toán]],""))</f>
        <v>46102</v>
      </c>
      <c r="T3961" s="7"/>
      <c r="U3961" s="6">
        <f>IF(Table1[[#This Row],[Ngày tính CN]]="","",S3961+T3961)</f>
        <v>46102</v>
      </c>
      <c r="V3961" s="35">
        <f ca="1">IF(Table1[[#This Row],[Hạn thanh toán]]="","",IF((U3961-NOW())&lt;0,0,(U3961-NOW())))</f>
        <v>0</v>
      </c>
      <c r="W3961" s="35"/>
      <c r="X3961" s="35" t="str">
        <f t="shared" ca="1" si="990"/>
        <v/>
      </c>
      <c r="Y3961" s="2" t="str">
        <f t="shared" si="991"/>
        <v>Đã thanh toán</v>
      </c>
      <c r="Z3961" s="51">
        <f t="shared" si="960"/>
        <v>46102</v>
      </c>
      <c r="AA3961" s="51">
        <f t="shared" si="961"/>
        <v>46106</v>
      </c>
      <c r="AD3961" s="2" t="str">
        <f>VLOOKUP($A3961,MA_KH!$A:$Q,MA_KH!O$1,0)</f>
        <v>SATRA TRUNG TÂM</v>
      </c>
      <c r="AE3961" s="2" t="str">
        <f>VLOOKUP($A3961,MA_KH!$A:$Q,MA_KH!P$1,0)</f>
        <v>TRUNG TÂM ĐIỀU HÀNH SATRAFOODS</v>
      </c>
    </row>
    <row r="3962" spans="1:31" ht="25.5" hidden="1" customHeight="1" x14ac:dyDescent="0.2">
      <c r="A3962" s="30" t="s">
        <v>22306</v>
      </c>
      <c r="B3962" s="30" t="s">
        <v>32</v>
      </c>
      <c r="C3962" s="37">
        <v>46102</v>
      </c>
      <c r="D3962" s="30" t="s">
        <v>25822</v>
      </c>
      <c r="E3962" s="37">
        <v>46102</v>
      </c>
      <c r="F3962" s="30">
        <v>1667</v>
      </c>
      <c r="G3962" s="30" t="s">
        <v>23711</v>
      </c>
      <c r="H3962" s="38">
        <v>668860</v>
      </c>
      <c r="I3962" s="67">
        <v>0</v>
      </c>
      <c r="J3962" s="38">
        <v>53509</v>
      </c>
      <c r="K3962" s="38">
        <v>722369</v>
      </c>
      <c r="L3962" s="7" t="s">
        <v>22850</v>
      </c>
      <c r="M3962" s="6">
        <v>46106</v>
      </c>
      <c r="O3962" s="35">
        <f>IF(Table1[[#This Row],[Phân loại]]="Tồn đầu kỳ",Table1[[#This Row],[Tổng giá trị]],0)</f>
        <v>0</v>
      </c>
      <c r="P3962" s="7">
        <f>IF(Table1[[#This Row],[Số còn phải thu ĐK]]&lt;&gt;0,0,IF(Table1[[#This Row],[Phân loại]]="Bán hàng",Table1[[#This Row],[Tổng giá trị]],-Table1[[#This Row],[Tổng giá trị]]))</f>
        <v>-722369</v>
      </c>
      <c r="Q3962" s="35">
        <f t="shared" si="989"/>
        <v>-722369</v>
      </c>
      <c r="R3962" s="7">
        <f>Table1[[#This Row],[Số còn phải thu ĐK]]+Table1[[#This Row],[Giá Trị HD sau CK]]-Table1[[#This Row],[Số tiền đã thu]]</f>
        <v>0</v>
      </c>
      <c r="S3962" s="6">
        <f>IF(Table1[[#This Row],[Ngày hóa đơn]]&lt;&gt;"",Table1[[#This Row],[Ngày hóa đơn]],IF(Table1[[#This Row],[Ngày hạch toán]]&lt;&gt;"",Table1[[#This Row],[Ngày hạch toán]],""))</f>
        <v>46102</v>
      </c>
      <c r="T3962" s="7"/>
      <c r="U3962" s="6">
        <f>IF(Table1[[#This Row],[Ngày tính CN]]="","",S3962+T3962)</f>
        <v>46102</v>
      </c>
      <c r="V3962" s="35">
        <f ca="1">IF(Table1[[#This Row],[Hạn thanh toán]]="","",IF((U3962-NOW())&lt;0,0,(U3962-NOW())))</f>
        <v>0</v>
      </c>
      <c r="W3962" s="35"/>
      <c r="X3962" s="35" t="str">
        <f t="shared" ca="1" si="990"/>
        <v/>
      </c>
      <c r="Y3962" s="2" t="str">
        <f t="shared" si="991"/>
        <v>Đã thanh toán</v>
      </c>
      <c r="Z3962" s="51">
        <f t="shared" si="960"/>
        <v>46102</v>
      </c>
      <c r="AA3962" s="51">
        <f t="shared" si="961"/>
        <v>46106</v>
      </c>
      <c r="AD3962" s="2" t="str">
        <f>VLOOKUP($A3962,MA_KH!$A:$Q,MA_KH!O$1,0)</f>
        <v>SATRA TRUNG TÂM</v>
      </c>
      <c r="AE3962" s="2" t="str">
        <f>VLOOKUP($A3962,MA_KH!$A:$Q,MA_KH!P$1,0)</f>
        <v>TRUNG TÂM ĐIỀU HÀNH SATRAFOODS</v>
      </c>
    </row>
    <row r="3963" spans="1:31" ht="25.5" hidden="1" customHeight="1" x14ac:dyDescent="0.2">
      <c r="A3963" s="30" t="s">
        <v>22306</v>
      </c>
      <c r="B3963" s="30" t="s">
        <v>32</v>
      </c>
      <c r="C3963" s="37">
        <v>46102</v>
      </c>
      <c r="D3963" s="30" t="s">
        <v>25822</v>
      </c>
      <c r="E3963" s="37">
        <v>46102</v>
      </c>
      <c r="F3963" s="30">
        <v>1667</v>
      </c>
      <c r="G3963" s="30" t="s">
        <v>23712</v>
      </c>
      <c r="H3963" s="38">
        <v>891813</v>
      </c>
      <c r="I3963" s="67">
        <v>0</v>
      </c>
      <c r="J3963" s="38">
        <v>71345</v>
      </c>
      <c r="K3963" s="38">
        <v>963158</v>
      </c>
      <c r="L3963" s="7" t="s">
        <v>22850</v>
      </c>
      <c r="M3963" s="6">
        <v>46106</v>
      </c>
      <c r="O3963" s="35">
        <f>IF(Table1[[#This Row],[Phân loại]]="Tồn đầu kỳ",Table1[[#This Row],[Tổng giá trị]],0)</f>
        <v>0</v>
      </c>
      <c r="P3963" s="7">
        <f>IF(Table1[[#This Row],[Số còn phải thu ĐK]]&lt;&gt;0,0,IF(Table1[[#This Row],[Phân loại]]="Bán hàng",Table1[[#This Row],[Tổng giá trị]],-Table1[[#This Row],[Tổng giá trị]]))</f>
        <v>-963158</v>
      </c>
      <c r="Q3963" s="35">
        <f t="shared" si="989"/>
        <v>-963158</v>
      </c>
      <c r="R3963" s="7">
        <f>Table1[[#This Row],[Số còn phải thu ĐK]]+Table1[[#This Row],[Giá Trị HD sau CK]]-Table1[[#This Row],[Số tiền đã thu]]</f>
        <v>0</v>
      </c>
      <c r="S3963" s="6">
        <f>IF(Table1[[#This Row],[Ngày hóa đơn]]&lt;&gt;"",Table1[[#This Row],[Ngày hóa đơn]],IF(Table1[[#This Row],[Ngày hạch toán]]&lt;&gt;"",Table1[[#This Row],[Ngày hạch toán]],""))</f>
        <v>46102</v>
      </c>
      <c r="T3963" s="7"/>
      <c r="U3963" s="6">
        <f>IF(Table1[[#This Row],[Ngày tính CN]]="","",S3963+T3963)</f>
        <v>46102</v>
      </c>
      <c r="V3963" s="35">
        <f ca="1">IF(Table1[[#This Row],[Hạn thanh toán]]="","",IF((U3963-NOW())&lt;0,0,(U3963-NOW())))</f>
        <v>0</v>
      </c>
      <c r="W3963" s="35"/>
      <c r="X3963" s="35" t="str">
        <f t="shared" ca="1" si="990"/>
        <v/>
      </c>
      <c r="Y3963" s="2" t="str">
        <f t="shared" si="991"/>
        <v>Đã thanh toán</v>
      </c>
      <c r="Z3963" s="51">
        <f t="shared" si="960"/>
        <v>46102</v>
      </c>
      <c r="AA3963" s="51">
        <f t="shared" si="961"/>
        <v>46106</v>
      </c>
      <c r="AD3963" s="2" t="str">
        <f>VLOOKUP($A3963,MA_KH!$A:$Q,MA_KH!O$1,0)</f>
        <v>SATRA TRUNG TÂM</v>
      </c>
      <c r="AE3963" s="2" t="str">
        <f>VLOOKUP($A3963,MA_KH!$A:$Q,MA_KH!P$1,0)</f>
        <v>TRUNG TÂM ĐIỀU HÀNH SATRAFOODS</v>
      </c>
    </row>
    <row r="3964" spans="1:31" ht="25.5" hidden="1" customHeight="1" x14ac:dyDescent="0.2">
      <c r="A3964" s="39" t="s">
        <v>22306</v>
      </c>
      <c r="B3964" s="39" t="s">
        <v>32</v>
      </c>
      <c r="C3964" s="40">
        <v>46102</v>
      </c>
      <c r="D3964" s="39" t="s">
        <v>25822</v>
      </c>
      <c r="E3964" s="40">
        <v>46102</v>
      </c>
      <c r="F3964" s="39">
        <v>1667</v>
      </c>
      <c r="G3964" s="39" t="s">
        <v>23713</v>
      </c>
      <c r="H3964" s="41">
        <v>557383</v>
      </c>
      <c r="I3964" s="67">
        <v>0</v>
      </c>
      <c r="J3964" s="41">
        <v>44592</v>
      </c>
      <c r="K3964" s="41">
        <v>601975</v>
      </c>
      <c r="L3964" s="7" t="s">
        <v>22850</v>
      </c>
      <c r="M3964" s="6">
        <v>46106</v>
      </c>
      <c r="O3964" s="35">
        <f>IF(Table1[[#This Row],[Phân loại]]="Tồn đầu kỳ",Table1[[#This Row],[Tổng giá trị]],0)</f>
        <v>0</v>
      </c>
      <c r="P3964" s="7">
        <f>IF(Table1[[#This Row],[Số còn phải thu ĐK]]&lt;&gt;0,0,IF(Table1[[#This Row],[Phân loại]]="Bán hàng",Table1[[#This Row],[Tổng giá trị]],-Table1[[#This Row],[Tổng giá trị]]))</f>
        <v>-601975</v>
      </c>
      <c r="Q3964" s="35">
        <f t="shared" si="989"/>
        <v>-601975</v>
      </c>
      <c r="R3964" s="7">
        <f>Table1[[#This Row],[Số còn phải thu ĐK]]+Table1[[#This Row],[Giá Trị HD sau CK]]-Table1[[#This Row],[Số tiền đã thu]]</f>
        <v>0</v>
      </c>
      <c r="S3964" s="6">
        <f>IF(Table1[[#This Row],[Ngày hóa đơn]]&lt;&gt;"",Table1[[#This Row],[Ngày hóa đơn]],IF(Table1[[#This Row],[Ngày hạch toán]]&lt;&gt;"",Table1[[#This Row],[Ngày hạch toán]],""))</f>
        <v>46102</v>
      </c>
      <c r="T3964" s="7"/>
      <c r="U3964" s="6">
        <f>IF(Table1[[#This Row],[Ngày tính CN]]="","",S3964+T3964)</f>
        <v>46102</v>
      </c>
      <c r="V3964" s="35">
        <f ca="1">IF(Table1[[#This Row],[Hạn thanh toán]]="","",IF((U3964-NOW())&lt;0,0,(U3964-NOW())))</f>
        <v>0</v>
      </c>
      <c r="W3964" s="35"/>
      <c r="X3964" s="35" t="str">
        <f t="shared" ca="1" si="990"/>
        <v/>
      </c>
      <c r="Y3964" s="2" t="str">
        <f t="shared" si="991"/>
        <v>Đã thanh toán</v>
      </c>
      <c r="Z3964" s="51">
        <f t="shared" si="960"/>
        <v>46102</v>
      </c>
      <c r="AA3964" s="51">
        <f t="shared" si="961"/>
        <v>46106</v>
      </c>
      <c r="AD3964" s="2" t="str">
        <f>VLOOKUP($A3964,MA_KH!$A:$Q,MA_KH!O$1,0)</f>
        <v>SATRA TRUNG TÂM</v>
      </c>
      <c r="AE3964" s="2" t="str">
        <f>VLOOKUP($A3964,MA_KH!$A:$Q,MA_KH!P$1,0)</f>
        <v>TRUNG TÂM ĐIỀU HÀNH SATRAFOODS</v>
      </c>
    </row>
    <row r="3965" spans="1:31" ht="25.5" hidden="1" customHeight="1" x14ac:dyDescent="0.2">
      <c r="A3965" s="30" t="s">
        <v>22013</v>
      </c>
      <c r="B3965" s="30" t="s">
        <v>4421</v>
      </c>
      <c r="C3965" s="37">
        <v>46082</v>
      </c>
      <c r="D3965" s="30" t="s">
        <v>24854</v>
      </c>
      <c r="E3965" s="37">
        <v>46085</v>
      </c>
      <c r="F3965" s="30">
        <v>14825</v>
      </c>
      <c r="G3965" s="30" t="s">
        <v>24855</v>
      </c>
      <c r="H3965" s="38">
        <v>1131355</v>
      </c>
      <c r="I3965" s="67">
        <v>0</v>
      </c>
      <c r="J3965" s="38">
        <v>90508</v>
      </c>
      <c r="K3965" s="38">
        <v>1221863</v>
      </c>
      <c r="L3965" s="7" t="s">
        <v>22849</v>
      </c>
      <c r="O3965" s="35">
        <f>IF(Table1[[#This Row],[Phân loại]]="Tồn đầu kỳ",Table1[[#This Row],[Tổng giá trị]],0)</f>
        <v>0</v>
      </c>
      <c r="P3965" s="7">
        <f>IF(Table1[[#This Row],[Số còn phải thu ĐK]]&lt;&gt;0,0,IF(Table1[[#This Row],[Phân loại]]="Bán hàng",Table1[[#This Row],[Tổng giá trị]],-Table1[[#This Row],[Tổng giá trị]]))</f>
        <v>1221863</v>
      </c>
      <c r="Q3965" s="35">
        <f t="shared" ref="Q3965:Q3996" si="992">IF(M3965&lt;&gt;"",IF(O3965&lt;&gt;0,O3965,P3965),0)</f>
        <v>0</v>
      </c>
      <c r="R3965" s="7">
        <f>Table1[[#This Row],[Số còn phải thu ĐK]]+Table1[[#This Row],[Giá Trị HD sau CK]]-Table1[[#This Row],[Số tiền đã thu]]</f>
        <v>1221863</v>
      </c>
      <c r="S3965" s="6">
        <f>IF(Table1[[#This Row],[Ngày hóa đơn]]&lt;&gt;"",Table1[[#This Row],[Ngày hóa đơn]],IF(Table1[[#This Row],[Ngày hạch toán]]&lt;&gt;"",Table1[[#This Row],[Ngày hạch toán]],""))</f>
        <v>46085</v>
      </c>
      <c r="T3965" s="7"/>
      <c r="U3965" s="6">
        <f>IF(Table1[[#This Row],[Ngày tính CN]]="","",S3965+T3965)</f>
        <v>46085</v>
      </c>
      <c r="V3965" s="35">
        <f ca="1">IF(Table1[[#This Row],[Hạn thanh toán]]="","",IF((U3965-NOW())&lt;0,0,(U3965-NOW())))</f>
        <v>0</v>
      </c>
      <c r="W3965" s="35"/>
      <c r="X3965" s="35">
        <f t="shared" ref="X3965:X3996" ca="1" si="993">IF(OR(U3965="",R3965=0),"",IF((U3965-NOW())&lt;0,-(U3965-NOW()),0))</f>
        <v>85.490319212964096</v>
      </c>
      <c r="Y3965" s="2" t="str">
        <f t="shared" ref="Y3965:Y3996" ca="1" si="994">IF(R3965=0,"Đã thanh toán",IF(X3965="","",IF(X3965&lt;=0,"Chưa đến hạn thanh toán",IF(X3965&lt;=30,"Nợ quá hạn 30 ngày",IF(X3965&lt;=60,"Nợ quá hạn từ 30 ngày đến 60 ngày",IF(X3965&lt;=90,"Nợ quá hạn từ 60 ngày đến 90 ngày",IF(X3965&lt;=120,"Nợ quá hạn từ 90 ngày đến 120 ngày","Nợ quá hạn hơn 120 ngày có khả năng mất thanh toán")))))))</f>
        <v>Nợ quá hạn từ 60 ngày đến 90 ngày</v>
      </c>
      <c r="Z3965" s="51">
        <f t="shared" si="960"/>
        <v>46085</v>
      </c>
      <c r="AA3965" s="51" t="str">
        <f t="shared" si="961"/>
        <v/>
      </c>
      <c r="AD3965" s="2" t="str">
        <f>VLOOKUP($A3965,MA_KH!$A:$Q,MA_KH!O$1,0)</f>
        <v>LOTTE</v>
      </c>
      <c r="AE3965" s="2" t="str">
        <f>VLOOKUP($A3965,MA_KH!$A:$Q,MA_KH!P$1,0)</f>
        <v>CÔNG TY CỔ PHẦN TRUNG TÂM THƯƠNG MẠI LOTTE VIỆT NAM</v>
      </c>
    </row>
    <row r="3966" spans="1:31" ht="25.5" hidden="1" customHeight="1" x14ac:dyDescent="0.2">
      <c r="A3966" s="30" t="s">
        <v>22020</v>
      </c>
      <c r="B3966" s="30" t="s">
        <v>4103</v>
      </c>
      <c r="C3966" s="37">
        <v>46082</v>
      </c>
      <c r="D3966" s="30" t="s">
        <v>24856</v>
      </c>
      <c r="E3966" s="37">
        <v>46082</v>
      </c>
      <c r="F3966" s="30">
        <v>14574</v>
      </c>
      <c r="G3966" s="30" t="s">
        <v>24857</v>
      </c>
      <c r="H3966" s="38">
        <v>2858040</v>
      </c>
      <c r="I3966" s="67">
        <v>0</v>
      </c>
      <c r="J3966" s="38">
        <v>228643</v>
      </c>
      <c r="K3966" s="38">
        <v>3086683</v>
      </c>
      <c r="L3966" s="7" t="s">
        <v>22849</v>
      </c>
      <c r="O3966" s="35">
        <f>IF(Table1[[#This Row],[Phân loại]]="Tồn đầu kỳ",Table1[[#This Row],[Tổng giá trị]],0)</f>
        <v>0</v>
      </c>
      <c r="P3966" s="7">
        <f>IF(Table1[[#This Row],[Số còn phải thu ĐK]]&lt;&gt;0,0,IF(Table1[[#This Row],[Phân loại]]="Bán hàng",Table1[[#This Row],[Tổng giá trị]],-Table1[[#This Row],[Tổng giá trị]]))</f>
        <v>3086683</v>
      </c>
      <c r="Q3966" s="35">
        <f t="shared" si="992"/>
        <v>0</v>
      </c>
      <c r="R3966" s="7">
        <f>Table1[[#This Row],[Số còn phải thu ĐK]]+Table1[[#This Row],[Giá Trị HD sau CK]]-Table1[[#This Row],[Số tiền đã thu]]</f>
        <v>3086683</v>
      </c>
      <c r="S3966" s="6">
        <f>IF(Table1[[#This Row],[Ngày hóa đơn]]&lt;&gt;"",Table1[[#This Row],[Ngày hóa đơn]],IF(Table1[[#This Row],[Ngày hạch toán]]&lt;&gt;"",Table1[[#This Row],[Ngày hạch toán]],""))</f>
        <v>46082</v>
      </c>
      <c r="T3966" s="7"/>
      <c r="U3966" s="6">
        <f>IF(Table1[[#This Row],[Ngày tính CN]]="","",S3966+T3966)</f>
        <v>46082</v>
      </c>
      <c r="V3966" s="35">
        <f ca="1">IF(Table1[[#This Row],[Hạn thanh toán]]="","",IF((U3966-NOW())&lt;0,0,(U3966-NOW())))</f>
        <v>0</v>
      </c>
      <c r="W3966" s="35"/>
      <c r="X3966" s="35">
        <f t="shared" ca="1" si="993"/>
        <v>88.490319212964096</v>
      </c>
      <c r="Y3966" s="2" t="str">
        <f t="shared" ca="1" si="994"/>
        <v>Nợ quá hạn từ 60 ngày đến 90 ngày</v>
      </c>
      <c r="Z3966" s="51">
        <f t="shared" si="960"/>
        <v>46082</v>
      </c>
      <c r="AA3966" s="51" t="str">
        <f t="shared" si="961"/>
        <v/>
      </c>
      <c r="AD3966" s="2" t="str">
        <f>VLOOKUP($A3966,MA_KH!$A:$Q,MA_KH!O$1,0)</f>
        <v>LOTTE</v>
      </c>
      <c r="AE3966" s="2" t="str">
        <f>VLOOKUP($A3966,MA_KH!$A:$Q,MA_KH!P$1,0)</f>
        <v>CÔNG TY CỔ PHẦN TRUNG TÂM THƯƠNG MẠI LOTTE VIỆT NAM</v>
      </c>
    </row>
    <row r="3967" spans="1:31" ht="25.5" hidden="1" customHeight="1" x14ac:dyDescent="0.2">
      <c r="A3967" s="30" t="s">
        <v>22020</v>
      </c>
      <c r="B3967" s="30" t="s">
        <v>4103</v>
      </c>
      <c r="C3967" s="37">
        <v>46082</v>
      </c>
      <c r="D3967" s="30" t="s">
        <v>24858</v>
      </c>
      <c r="E3967" s="37">
        <v>46082</v>
      </c>
      <c r="F3967" s="30">
        <v>14575</v>
      </c>
      <c r="G3967" s="30" t="s">
        <v>24859</v>
      </c>
      <c r="H3967" s="38">
        <v>2332220</v>
      </c>
      <c r="I3967" s="67">
        <v>0</v>
      </c>
      <c r="J3967" s="38">
        <v>186578</v>
      </c>
      <c r="K3967" s="38">
        <v>2518798</v>
      </c>
      <c r="L3967" s="7" t="s">
        <v>22849</v>
      </c>
      <c r="O3967" s="35">
        <f>IF(Table1[[#This Row],[Phân loại]]="Tồn đầu kỳ",Table1[[#This Row],[Tổng giá trị]],0)</f>
        <v>0</v>
      </c>
      <c r="P3967" s="7">
        <f>IF(Table1[[#This Row],[Số còn phải thu ĐK]]&lt;&gt;0,0,IF(Table1[[#This Row],[Phân loại]]="Bán hàng",Table1[[#This Row],[Tổng giá trị]],-Table1[[#This Row],[Tổng giá trị]]))</f>
        <v>2518798</v>
      </c>
      <c r="Q3967" s="35">
        <f t="shared" si="992"/>
        <v>0</v>
      </c>
      <c r="R3967" s="7">
        <f>Table1[[#This Row],[Số còn phải thu ĐK]]+Table1[[#This Row],[Giá Trị HD sau CK]]-Table1[[#This Row],[Số tiền đã thu]]</f>
        <v>2518798</v>
      </c>
      <c r="S3967" s="6">
        <f>IF(Table1[[#This Row],[Ngày hóa đơn]]&lt;&gt;"",Table1[[#This Row],[Ngày hóa đơn]],IF(Table1[[#This Row],[Ngày hạch toán]]&lt;&gt;"",Table1[[#This Row],[Ngày hạch toán]],""))</f>
        <v>46082</v>
      </c>
      <c r="T3967" s="7"/>
      <c r="U3967" s="6">
        <f>IF(Table1[[#This Row],[Ngày tính CN]]="","",S3967+T3967)</f>
        <v>46082</v>
      </c>
      <c r="V3967" s="35">
        <f ca="1">IF(Table1[[#This Row],[Hạn thanh toán]]="","",IF((U3967-NOW())&lt;0,0,(U3967-NOW())))</f>
        <v>0</v>
      </c>
      <c r="W3967" s="35"/>
      <c r="X3967" s="35">
        <f t="shared" ca="1" si="993"/>
        <v>88.490319212964096</v>
      </c>
      <c r="Y3967" s="2" t="str">
        <f t="shared" ca="1" si="994"/>
        <v>Nợ quá hạn từ 60 ngày đến 90 ngày</v>
      </c>
      <c r="Z3967" s="51">
        <f t="shared" si="960"/>
        <v>46082</v>
      </c>
      <c r="AA3967" s="51" t="str">
        <f t="shared" si="961"/>
        <v/>
      </c>
      <c r="AD3967" s="2" t="str">
        <f>VLOOKUP($A3967,MA_KH!$A:$Q,MA_KH!O$1,0)</f>
        <v>LOTTE</v>
      </c>
      <c r="AE3967" s="2" t="str">
        <f>VLOOKUP($A3967,MA_KH!$A:$Q,MA_KH!P$1,0)</f>
        <v>CÔNG TY CỔ PHẦN TRUNG TÂM THƯƠNG MẠI LOTTE VIỆT NAM</v>
      </c>
    </row>
    <row r="3968" spans="1:31" ht="25.5" hidden="1" customHeight="1" x14ac:dyDescent="0.2">
      <c r="A3968" s="30" t="s">
        <v>22020</v>
      </c>
      <c r="B3968" s="30" t="s">
        <v>4103</v>
      </c>
      <c r="C3968" s="37">
        <v>46082</v>
      </c>
      <c r="D3968" s="30" t="s">
        <v>24860</v>
      </c>
      <c r="E3968" s="37">
        <v>46082</v>
      </c>
      <c r="F3968" s="30">
        <v>14576</v>
      </c>
      <c r="G3968" s="30" t="s">
        <v>24861</v>
      </c>
      <c r="H3968" s="38">
        <v>1190660</v>
      </c>
      <c r="I3968" s="67">
        <v>0</v>
      </c>
      <c r="J3968" s="38">
        <v>95253</v>
      </c>
      <c r="K3968" s="38">
        <v>1285913</v>
      </c>
      <c r="L3968" s="7" t="s">
        <v>22849</v>
      </c>
      <c r="O3968" s="35">
        <f>IF(Table1[[#This Row],[Phân loại]]="Tồn đầu kỳ",Table1[[#This Row],[Tổng giá trị]],0)</f>
        <v>0</v>
      </c>
      <c r="P3968" s="7">
        <f>IF(Table1[[#This Row],[Số còn phải thu ĐK]]&lt;&gt;0,0,IF(Table1[[#This Row],[Phân loại]]="Bán hàng",Table1[[#This Row],[Tổng giá trị]],-Table1[[#This Row],[Tổng giá trị]]))</f>
        <v>1285913</v>
      </c>
      <c r="Q3968" s="35">
        <f t="shared" si="992"/>
        <v>0</v>
      </c>
      <c r="R3968" s="7">
        <f>Table1[[#This Row],[Số còn phải thu ĐK]]+Table1[[#This Row],[Giá Trị HD sau CK]]-Table1[[#This Row],[Số tiền đã thu]]</f>
        <v>1285913</v>
      </c>
      <c r="S3968" s="6">
        <f>IF(Table1[[#This Row],[Ngày hóa đơn]]&lt;&gt;"",Table1[[#This Row],[Ngày hóa đơn]],IF(Table1[[#This Row],[Ngày hạch toán]]&lt;&gt;"",Table1[[#This Row],[Ngày hạch toán]],""))</f>
        <v>46082</v>
      </c>
      <c r="T3968" s="7"/>
      <c r="U3968" s="6">
        <f>IF(Table1[[#This Row],[Ngày tính CN]]="","",S3968+T3968)</f>
        <v>46082</v>
      </c>
      <c r="V3968" s="35">
        <f ca="1">IF(Table1[[#This Row],[Hạn thanh toán]]="","",IF((U3968-NOW())&lt;0,0,(U3968-NOW())))</f>
        <v>0</v>
      </c>
      <c r="W3968" s="35"/>
      <c r="X3968" s="35">
        <f t="shared" ca="1" si="993"/>
        <v>88.490319212964096</v>
      </c>
      <c r="Y3968" s="2" t="str">
        <f t="shared" ca="1" si="994"/>
        <v>Nợ quá hạn từ 60 ngày đến 90 ngày</v>
      </c>
      <c r="Z3968" s="51">
        <f t="shared" si="960"/>
        <v>46082</v>
      </c>
      <c r="AA3968" s="51" t="str">
        <f t="shared" si="961"/>
        <v/>
      </c>
      <c r="AD3968" s="2" t="str">
        <f>VLOOKUP($A3968,MA_KH!$A:$Q,MA_KH!O$1,0)</f>
        <v>LOTTE</v>
      </c>
      <c r="AE3968" s="2" t="str">
        <f>VLOOKUP($A3968,MA_KH!$A:$Q,MA_KH!P$1,0)</f>
        <v>CÔNG TY CỔ PHẦN TRUNG TÂM THƯƠNG MẠI LOTTE VIỆT NAM</v>
      </c>
    </row>
    <row r="3969" spans="1:31" ht="25.5" hidden="1" customHeight="1" x14ac:dyDescent="0.2">
      <c r="A3969" s="30" t="s">
        <v>22012</v>
      </c>
      <c r="B3969" s="30" t="s">
        <v>4423</v>
      </c>
      <c r="C3969" s="37">
        <v>46084</v>
      </c>
      <c r="D3969" s="30" t="s">
        <v>24862</v>
      </c>
      <c r="E3969" s="37">
        <v>46083</v>
      </c>
      <c r="F3969" s="30">
        <v>19</v>
      </c>
      <c r="G3969" s="30" t="s">
        <v>24863</v>
      </c>
      <c r="H3969" s="38">
        <v>1822480</v>
      </c>
      <c r="I3969" s="67">
        <v>0</v>
      </c>
      <c r="J3969" s="38">
        <v>145798</v>
      </c>
      <c r="K3969" s="38">
        <v>1968278</v>
      </c>
      <c r="L3969" s="7" t="s">
        <v>22849</v>
      </c>
      <c r="O3969" s="35">
        <f>IF(Table1[[#This Row],[Phân loại]]="Tồn đầu kỳ",Table1[[#This Row],[Tổng giá trị]],0)</f>
        <v>0</v>
      </c>
      <c r="P3969" s="7">
        <f>IF(Table1[[#This Row],[Số còn phải thu ĐK]]&lt;&gt;0,0,IF(Table1[[#This Row],[Phân loại]]="Bán hàng",Table1[[#This Row],[Tổng giá trị]],-Table1[[#This Row],[Tổng giá trị]]))</f>
        <v>1968278</v>
      </c>
      <c r="Q3969" s="35">
        <f t="shared" si="992"/>
        <v>0</v>
      </c>
      <c r="R3969" s="7">
        <f>Table1[[#This Row],[Số còn phải thu ĐK]]+Table1[[#This Row],[Giá Trị HD sau CK]]-Table1[[#This Row],[Số tiền đã thu]]</f>
        <v>1968278</v>
      </c>
      <c r="S3969" s="6">
        <f>IF(Table1[[#This Row],[Ngày hóa đơn]]&lt;&gt;"",Table1[[#This Row],[Ngày hóa đơn]],IF(Table1[[#This Row],[Ngày hạch toán]]&lt;&gt;"",Table1[[#This Row],[Ngày hạch toán]],""))</f>
        <v>46083</v>
      </c>
      <c r="T3969" s="7"/>
      <c r="U3969" s="6">
        <f>IF(Table1[[#This Row],[Ngày tính CN]]="","",S3969+T3969)</f>
        <v>46083</v>
      </c>
      <c r="V3969" s="35">
        <f ca="1">IF(Table1[[#This Row],[Hạn thanh toán]]="","",IF((U3969-NOW())&lt;0,0,(U3969-NOW())))</f>
        <v>0</v>
      </c>
      <c r="W3969" s="35"/>
      <c r="X3969" s="35">
        <f t="shared" ca="1" si="993"/>
        <v>87.490319212964096</v>
      </c>
      <c r="Y3969" s="2" t="str">
        <f t="shared" ca="1" si="994"/>
        <v>Nợ quá hạn từ 60 ngày đến 90 ngày</v>
      </c>
      <c r="Z3969" s="51">
        <f t="shared" si="960"/>
        <v>46083</v>
      </c>
      <c r="AA3969" s="51" t="str">
        <f t="shared" si="961"/>
        <v/>
      </c>
      <c r="AD3969" s="2" t="str">
        <f>VLOOKUP($A3969,MA_KH!$A:$Q,MA_KH!O$1,0)</f>
        <v>LOTTE</v>
      </c>
      <c r="AE3969" s="2" t="str">
        <f>VLOOKUP($A3969,MA_KH!$A:$Q,MA_KH!P$1,0)</f>
        <v>CÔNG TY CỔ PHẦN TRUNG TÂM THƯƠNG MẠI LOTTE VIỆT NAM</v>
      </c>
    </row>
    <row r="3970" spans="1:31" ht="25.5" hidden="1" customHeight="1" x14ac:dyDescent="0.2">
      <c r="A3970" s="30" t="s">
        <v>22009</v>
      </c>
      <c r="B3970" s="30" t="s">
        <v>4283</v>
      </c>
      <c r="C3970" s="37">
        <v>46084</v>
      </c>
      <c r="D3970" s="30" t="s">
        <v>24864</v>
      </c>
      <c r="E3970" s="37">
        <v>46084</v>
      </c>
      <c r="F3970" s="30">
        <v>14770</v>
      </c>
      <c r="G3970" s="30" t="s">
        <v>24865</v>
      </c>
      <c r="H3970" s="38">
        <v>1190660</v>
      </c>
      <c r="I3970" s="67">
        <v>0</v>
      </c>
      <c r="J3970" s="38">
        <v>95253</v>
      </c>
      <c r="K3970" s="38">
        <v>1285913</v>
      </c>
      <c r="L3970" s="7" t="s">
        <v>22849</v>
      </c>
      <c r="O3970" s="35">
        <f>IF(Table1[[#This Row],[Phân loại]]="Tồn đầu kỳ",Table1[[#This Row],[Tổng giá trị]],0)</f>
        <v>0</v>
      </c>
      <c r="P3970" s="7">
        <f>IF(Table1[[#This Row],[Số còn phải thu ĐK]]&lt;&gt;0,0,IF(Table1[[#This Row],[Phân loại]]="Bán hàng",Table1[[#This Row],[Tổng giá trị]],-Table1[[#This Row],[Tổng giá trị]]))</f>
        <v>1285913</v>
      </c>
      <c r="Q3970" s="35">
        <f t="shared" si="992"/>
        <v>0</v>
      </c>
      <c r="R3970" s="7">
        <f>Table1[[#This Row],[Số còn phải thu ĐK]]+Table1[[#This Row],[Giá Trị HD sau CK]]-Table1[[#This Row],[Số tiền đã thu]]</f>
        <v>1285913</v>
      </c>
      <c r="S3970" s="6">
        <f>IF(Table1[[#This Row],[Ngày hóa đơn]]&lt;&gt;"",Table1[[#This Row],[Ngày hóa đơn]],IF(Table1[[#This Row],[Ngày hạch toán]]&lt;&gt;"",Table1[[#This Row],[Ngày hạch toán]],""))</f>
        <v>46084</v>
      </c>
      <c r="T3970" s="7"/>
      <c r="U3970" s="6">
        <f>IF(Table1[[#This Row],[Ngày tính CN]]="","",S3970+T3970)</f>
        <v>46084</v>
      </c>
      <c r="V3970" s="35">
        <f ca="1">IF(Table1[[#This Row],[Hạn thanh toán]]="","",IF((U3970-NOW())&lt;0,0,(U3970-NOW())))</f>
        <v>0</v>
      </c>
      <c r="W3970" s="35"/>
      <c r="X3970" s="35">
        <f t="shared" ca="1" si="993"/>
        <v>86.490319212964096</v>
      </c>
      <c r="Y3970" s="2" t="str">
        <f t="shared" ca="1" si="994"/>
        <v>Nợ quá hạn từ 60 ngày đến 90 ngày</v>
      </c>
      <c r="Z3970" s="51">
        <f t="shared" si="960"/>
        <v>46084</v>
      </c>
      <c r="AA3970" s="51" t="str">
        <f t="shared" si="961"/>
        <v/>
      </c>
      <c r="AD3970" s="2" t="str">
        <f>VLOOKUP($A3970,MA_KH!$A:$Q,MA_KH!O$1,0)</f>
        <v>LOTTE</v>
      </c>
      <c r="AE3970" s="2" t="str">
        <f>VLOOKUP($A3970,MA_KH!$A:$Q,MA_KH!P$1,0)</f>
        <v>CÔNG TY CỔ PHẦN TRUNG TÂM THƯƠNG MẠI LOTTE VIỆT NAM</v>
      </c>
    </row>
    <row r="3971" spans="1:31" ht="25.5" hidden="1" customHeight="1" x14ac:dyDescent="0.2">
      <c r="A3971" s="30" t="s">
        <v>22013</v>
      </c>
      <c r="B3971" s="30" t="s">
        <v>4421</v>
      </c>
      <c r="C3971" s="37">
        <v>46085</v>
      </c>
      <c r="D3971" s="30" t="s">
        <v>24866</v>
      </c>
      <c r="E3971" s="37">
        <v>46085</v>
      </c>
      <c r="F3971" s="30">
        <v>14910</v>
      </c>
      <c r="G3971" s="30" t="s">
        <v>24867</v>
      </c>
      <c r="H3971" s="38">
        <v>1178385</v>
      </c>
      <c r="I3971" s="67">
        <v>0</v>
      </c>
      <c r="J3971" s="38">
        <v>94271</v>
      </c>
      <c r="K3971" s="38">
        <v>1272656</v>
      </c>
      <c r="L3971" s="7" t="s">
        <v>22849</v>
      </c>
      <c r="O3971" s="35">
        <f>IF(Table1[[#This Row],[Phân loại]]="Tồn đầu kỳ",Table1[[#This Row],[Tổng giá trị]],0)</f>
        <v>0</v>
      </c>
      <c r="P3971" s="7">
        <f>IF(Table1[[#This Row],[Số còn phải thu ĐK]]&lt;&gt;0,0,IF(Table1[[#This Row],[Phân loại]]="Bán hàng",Table1[[#This Row],[Tổng giá trị]],-Table1[[#This Row],[Tổng giá trị]]))</f>
        <v>1272656</v>
      </c>
      <c r="Q3971" s="35">
        <f t="shared" si="992"/>
        <v>0</v>
      </c>
      <c r="R3971" s="7">
        <f>Table1[[#This Row],[Số còn phải thu ĐK]]+Table1[[#This Row],[Giá Trị HD sau CK]]-Table1[[#This Row],[Số tiền đã thu]]</f>
        <v>1272656</v>
      </c>
      <c r="S3971" s="6">
        <f>IF(Table1[[#This Row],[Ngày hóa đơn]]&lt;&gt;"",Table1[[#This Row],[Ngày hóa đơn]],IF(Table1[[#This Row],[Ngày hạch toán]]&lt;&gt;"",Table1[[#This Row],[Ngày hạch toán]],""))</f>
        <v>46085</v>
      </c>
      <c r="T3971" s="7"/>
      <c r="U3971" s="6">
        <f>IF(Table1[[#This Row],[Ngày tính CN]]="","",S3971+T3971)</f>
        <v>46085</v>
      </c>
      <c r="V3971" s="35">
        <f ca="1">IF(Table1[[#This Row],[Hạn thanh toán]]="","",IF((U3971-NOW())&lt;0,0,(U3971-NOW())))</f>
        <v>0</v>
      </c>
      <c r="W3971" s="35"/>
      <c r="X3971" s="35">
        <f t="shared" ca="1" si="993"/>
        <v>85.490319212964096</v>
      </c>
      <c r="Y3971" s="2" t="str">
        <f t="shared" ca="1" si="994"/>
        <v>Nợ quá hạn từ 60 ngày đến 90 ngày</v>
      </c>
      <c r="Z3971" s="51">
        <f t="shared" si="960"/>
        <v>46085</v>
      </c>
      <c r="AA3971" s="51" t="str">
        <f t="shared" si="961"/>
        <v/>
      </c>
      <c r="AD3971" s="2" t="str">
        <f>VLOOKUP($A3971,MA_KH!$A:$Q,MA_KH!O$1,0)</f>
        <v>LOTTE</v>
      </c>
      <c r="AE3971" s="2" t="str">
        <f>VLOOKUP($A3971,MA_KH!$A:$Q,MA_KH!P$1,0)</f>
        <v>CÔNG TY CỔ PHẦN TRUNG TÂM THƯƠNG MẠI LOTTE VIỆT NAM</v>
      </c>
    </row>
    <row r="3972" spans="1:31" ht="25.5" hidden="1" customHeight="1" x14ac:dyDescent="0.2">
      <c r="A3972" s="30" t="s">
        <v>22010</v>
      </c>
      <c r="B3972" s="30" t="s">
        <v>4279</v>
      </c>
      <c r="C3972" s="37">
        <v>46087</v>
      </c>
      <c r="D3972" s="30" t="s">
        <v>24868</v>
      </c>
      <c r="E3972" s="37">
        <v>46087</v>
      </c>
      <c r="F3972" s="30">
        <v>2455</v>
      </c>
      <c r="G3972" s="30" t="s">
        <v>24869</v>
      </c>
      <c r="H3972" s="38">
        <v>312257</v>
      </c>
      <c r="I3972" s="67">
        <v>0</v>
      </c>
      <c r="J3972" s="38">
        <v>31226</v>
      </c>
      <c r="K3972" s="38">
        <v>343483</v>
      </c>
      <c r="L3972" s="7" t="s">
        <v>22850</v>
      </c>
      <c r="M3972" s="6">
        <v>46092</v>
      </c>
      <c r="O3972" s="35">
        <f>IF(Table1[[#This Row],[Phân loại]]="Tồn đầu kỳ",Table1[[#This Row],[Tổng giá trị]],0)</f>
        <v>0</v>
      </c>
      <c r="P3972" s="7">
        <f>IF(Table1[[#This Row],[Số còn phải thu ĐK]]&lt;&gt;0,0,IF(Table1[[#This Row],[Phân loại]]="Bán hàng",Table1[[#This Row],[Tổng giá trị]],-Table1[[#This Row],[Tổng giá trị]]))</f>
        <v>-343483</v>
      </c>
      <c r="Q3972" s="35">
        <f t="shared" si="992"/>
        <v>-343483</v>
      </c>
      <c r="R3972" s="7">
        <f>Table1[[#This Row],[Số còn phải thu ĐK]]+Table1[[#This Row],[Giá Trị HD sau CK]]-Table1[[#This Row],[Số tiền đã thu]]</f>
        <v>0</v>
      </c>
      <c r="S3972" s="6">
        <f>IF(Table1[[#This Row],[Ngày hóa đơn]]&lt;&gt;"",Table1[[#This Row],[Ngày hóa đơn]],IF(Table1[[#This Row],[Ngày hạch toán]]&lt;&gt;"",Table1[[#This Row],[Ngày hạch toán]],""))</f>
        <v>46087</v>
      </c>
      <c r="T3972" s="7"/>
      <c r="U3972" s="6">
        <f>IF(Table1[[#This Row],[Ngày tính CN]]="","",S3972+T3972)</f>
        <v>46087</v>
      </c>
      <c r="V3972" s="35">
        <f ca="1">IF(Table1[[#This Row],[Hạn thanh toán]]="","",IF((U3972-NOW())&lt;0,0,(U3972-NOW())))</f>
        <v>0</v>
      </c>
      <c r="W3972" s="35"/>
      <c r="X3972" s="35" t="str">
        <f t="shared" ca="1" si="993"/>
        <v/>
      </c>
      <c r="Y3972" s="2" t="str">
        <f t="shared" si="994"/>
        <v>Đã thanh toán</v>
      </c>
      <c r="Z3972" s="51">
        <f t="shared" ref="Z3972:Z4035" si="995">IF(S3972="","",S3972)</f>
        <v>46087</v>
      </c>
      <c r="AA3972" s="51">
        <f t="shared" ref="AA3972:AA4035" si="996">IF(M3972="","",M3972)</f>
        <v>46092</v>
      </c>
      <c r="AD3972" s="2" t="str">
        <f>VLOOKUP($A3972,MA_KH!$A:$Q,MA_KH!O$1,0)</f>
        <v>LOTTE</v>
      </c>
      <c r="AE3972" s="2" t="str">
        <f>VLOOKUP($A3972,MA_KH!$A:$Q,MA_KH!P$1,0)</f>
        <v>CÔNG TY CỔ PHẦN TRUNG TÂM THƯƠNG MẠI LOTTE VIỆT NAM</v>
      </c>
    </row>
    <row r="3973" spans="1:31" ht="25.5" hidden="1" customHeight="1" x14ac:dyDescent="0.2">
      <c r="A3973" s="30" t="s">
        <v>22010</v>
      </c>
      <c r="B3973" s="30" t="s">
        <v>4279</v>
      </c>
      <c r="C3973" s="37">
        <v>46087</v>
      </c>
      <c r="D3973" s="30" t="s">
        <v>24868</v>
      </c>
      <c r="E3973" s="37">
        <v>46087</v>
      </c>
      <c r="F3973" s="30">
        <v>2725</v>
      </c>
      <c r="G3973" s="30" t="s">
        <v>24870</v>
      </c>
      <c r="H3973" s="38">
        <v>1040856</v>
      </c>
      <c r="I3973" s="67">
        <v>0</v>
      </c>
      <c r="J3973" s="38">
        <v>83268</v>
      </c>
      <c r="K3973" s="38">
        <v>1124124</v>
      </c>
      <c r="L3973" s="7" t="s">
        <v>22850</v>
      </c>
      <c r="M3973" s="6">
        <v>46092</v>
      </c>
      <c r="O3973" s="35">
        <f>IF(Table1[[#This Row],[Phân loại]]="Tồn đầu kỳ",Table1[[#This Row],[Tổng giá trị]],0)</f>
        <v>0</v>
      </c>
      <c r="P3973" s="7">
        <f>IF(Table1[[#This Row],[Số còn phải thu ĐK]]&lt;&gt;0,0,IF(Table1[[#This Row],[Phân loại]]="Bán hàng",Table1[[#This Row],[Tổng giá trị]],-Table1[[#This Row],[Tổng giá trị]]))</f>
        <v>-1124124</v>
      </c>
      <c r="Q3973" s="35">
        <f t="shared" si="992"/>
        <v>-1124124</v>
      </c>
      <c r="R3973" s="7">
        <f>Table1[[#This Row],[Số còn phải thu ĐK]]+Table1[[#This Row],[Giá Trị HD sau CK]]-Table1[[#This Row],[Số tiền đã thu]]</f>
        <v>0</v>
      </c>
      <c r="S3973" s="6">
        <f>IF(Table1[[#This Row],[Ngày hóa đơn]]&lt;&gt;"",Table1[[#This Row],[Ngày hóa đơn]],IF(Table1[[#This Row],[Ngày hạch toán]]&lt;&gt;"",Table1[[#This Row],[Ngày hạch toán]],""))</f>
        <v>46087</v>
      </c>
      <c r="T3973" s="7"/>
      <c r="U3973" s="6">
        <f>IF(Table1[[#This Row],[Ngày tính CN]]="","",S3973+T3973)</f>
        <v>46087</v>
      </c>
      <c r="V3973" s="35">
        <f ca="1">IF(Table1[[#This Row],[Hạn thanh toán]]="","",IF((U3973-NOW())&lt;0,0,(U3973-NOW())))</f>
        <v>0</v>
      </c>
      <c r="W3973" s="35"/>
      <c r="X3973" s="35" t="str">
        <f t="shared" ca="1" si="993"/>
        <v/>
      </c>
      <c r="Y3973" s="2" t="str">
        <f t="shared" si="994"/>
        <v>Đã thanh toán</v>
      </c>
      <c r="Z3973" s="51">
        <f t="shared" si="995"/>
        <v>46087</v>
      </c>
      <c r="AA3973" s="51">
        <f t="shared" si="996"/>
        <v>46092</v>
      </c>
      <c r="AD3973" s="2" t="str">
        <f>VLOOKUP($A3973,MA_KH!$A:$Q,MA_KH!O$1,0)</f>
        <v>LOTTE</v>
      </c>
      <c r="AE3973" s="2" t="str">
        <f>VLOOKUP($A3973,MA_KH!$A:$Q,MA_KH!P$1,0)</f>
        <v>CÔNG TY CỔ PHẦN TRUNG TÂM THƯƠNG MẠI LOTTE VIỆT NAM</v>
      </c>
    </row>
    <row r="3974" spans="1:31" ht="25.5" hidden="1" customHeight="1" x14ac:dyDescent="0.2">
      <c r="A3974" s="30" t="s">
        <v>22012</v>
      </c>
      <c r="B3974" s="30" t="s">
        <v>4423</v>
      </c>
      <c r="C3974" s="37">
        <v>46088</v>
      </c>
      <c r="D3974" s="30" t="s">
        <v>24871</v>
      </c>
      <c r="E3974" s="37">
        <v>46087</v>
      </c>
      <c r="F3974" s="30">
        <v>16264</v>
      </c>
      <c r="G3974" s="30" t="s">
        <v>24872</v>
      </c>
      <c r="H3974" s="38">
        <v>911240</v>
      </c>
      <c r="I3974" s="67">
        <v>0</v>
      </c>
      <c r="J3974" s="38">
        <v>72899</v>
      </c>
      <c r="K3974" s="38">
        <v>984139</v>
      </c>
      <c r="L3974" s="7" t="s">
        <v>22849</v>
      </c>
      <c r="O3974" s="35">
        <f>IF(Table1[[#This Row],[Phân loại]]="Tồn đầu kỳ",Table1[[#This Row],[Tổng giá trị]],0)</f>
        <v>0</v>
      </c>
      <c r="P3974" s="7">
        <f>IF(Table1[[#This Row],[Số còn phải thu ĐK]]&lt;&gt;0,0,IF(Table1[[#This Row],[Phân loại]]="Bán hàng",Table1[[#This Row],[Tổng giá trị]],-Table1[[#This Row],[Tổng giá trị]]))</f>
        <v>984139</v>
      </c>
      <c r="Q3974" s="35">
        <f t="shared" si="992"/>
        <v>0</v>
      </c>
      <c r="R3974" s="7">
        <f>Table1[[#This Row],[Số còn phải thu ĐK]]+Table1[[#This Row],[Giá Trị HD sau CK]]-Table1[[#This Row],[Số tiền đã thu]]</f>
        <v>984139</v>
      </c>
      <c r="S3974" s="6">
        <f>IF(Table1[[#This Row],[Ngày hóa đơn]]&lt;&gt;"",Table1[[#This Row],[Ngày hóa đơn]],IF(Table1[[#This Row],[Ngày hạch toán]]&lt;&gt;"",Table1[[#This Row],[Ngày hạch toán]],""))</f>
        <v>46087</v>
      </c>
      <c r="T3974" s="7"/>
      <c r="U3974" s="6">
        <f>IF(Table1[[#This Row],[Ngày tính CN]]="","",S3974+T3974)</f>
        <v>46087</v>
      </c>
      <c r="V3974" s="35">
        <f ca="1">IF(Table1[[#This Row],[Hạn thanh toán]]="","",IF((U3974-NOW())&lt;0,0,(U3974-NOW())))</f>
        <v>0</v>
      </c>
      <c r="W3974" s="35"/>
      <c r="X3974" s="35">
        <f t="shared" ca="1" si="993"/>
        <v>83.490319212964096</v>
      </c>
      <c r="Y3974" s="2" t="str">
        <f t="shared" ca="1" si="994"/>
        <v>Nợ quá hạn từ 60 ngày đến 90 ngày</v>
      </c>
      <c r="Z3974" s="51">
        <f t="shared" si="995"/>
        <v>46087</v>
      </c>
      <c r="AA3974" s="51" t="str">
        <f t="shared" si="996"/>
        <v/>
      </c>
      <c r="AD3974" s="2" t="str">
        <f>VLOOKUP($A3974,MA_KH!$A:$Q,MA_KH!O$1,0)</f>
        <v>LOTTE</v>
      </c>
      <c r="AE3974" s="2" t="str">
        <f>VLOOKUP($A3974,MA_KH!$A:$Q,MA_KH!P$1,0)</f>
        <v>CÔNG TY CỔ PHẦN TRUNG TÂM THƯƠNG MẠI LOTTE VIỆT NAM</v>
      </c>
    </row>
    <row r="3975" spans="1:31" ht="25.5" hidden="1" customHeight="1" x14ac:dyDescent="0.2">
      <c r="A3975" s="30" t="s">
        <v>22010</v>
      </c>
      <c r="B3975" s="30" t="s">
        <v>4279</v>
      </c>
      <c r="C3975" s="37">
        <v>46088</v>
      </c>
      <c r="D3975" s="30" t="s">
        <v>24873</v>
      </c>
      <c r="E3975" s="37">
        <v>46087</v>
      </c>
      <c r="F3975" s="30">
        <v>16265</v>
      </c>
      <c r="G3975" s="30" t="s">
        <v>24874</v>
      </c>
      <c r="H3975" s="38">
        <v>1822480</v>
      </c>
      <c r="I3975" s="67">
        <v>0</v>
      </c>
      <c r="J3975" s="38">
        <v>145798</v>
      </c>
      <c r="K3975" s="38">
        <v>1968278</v>
      </c>
      <c r="L3975" s="7" t="s">
        <v>22849</v>
      </c>
      <c r="O3975" s="35">
        <f>IF(Table1[[#This Row],[Phân loại]]="Tồn đầu kỳ",Table1[[#This Row],[Tổng giá trị]],0)</f>
        <v>0</v>
      </c>
      <c r="P3975" s="7">
        <f>IF(Table1[[#This Row],[Số còn phải thu ĐK]]&lt;&gt;0,0,IF(Table1[[#This Row],[Phân loại]]="Bán hàng",Table1[[#This Row],[Tổng giá trị]],-Table1[[#This Row],[Tổng giá trị]]))</f>
        <v>1968278</v>
      </c>
      <c r="Q3975" s="35">
        <f t="shared" si="992"/>
        <v>0</v>
      </c>
      <c r="R3975" s="7">
        <f>Table1[[#This Row],[Số còn phải thu ĐK]]+Table1[[#This Row],[Giá Trị HD sau CK]]-Table1[[#This Row],[Số tiền đã thu]]</f>
        <v>1968278</v>
      </c>
      <c r="S3975" s="6">
        <f>IF(Table1[[#This Row],[Ngày hóa đơn]]&lt;&gt;"",Table1[[#This Row],[Ngày hóa đơn]],IF(Table1[[#This Row],[Ngày hạch toán]]&lt;&gt;"",Table1[[#This Row],[Ngày hạch toán]],""))</f>
        <v>46087</v>
      </c>
      <c r="T3975" s="7"/>
      <c r="U3975" s="6">
        <f>IF(Table1[[#This Row],[Ngày tính CN]]="","",S3975+T3975)</f>
        <v>46087</v>
      </c>
      <c r="V3975" s="35">
        <f ca="1">IF(Table1[[#This Row],[Hạn thanh toán]]="","",IF((U3975-NOW())&lt;0,0,(U3975-NOW())))</f>
        <v>0</v>
      </c>
      <c r="W3975" s="35"/>
      <c r="X3975" s="35">
        <f t="shared" ca="1" si="993"/>
        <v>83.490319212964096</v>
      </c>
      <c r="Y3975" s="2" t="str">
        <f t="shared" ca="1" si="994"/>
        <v>Nợ quá hạn từ 60 ngày đến 90 ngày</v>
      </c>
      <c r="Z3975" s="51">
        <f t="shared" si="995"/>
        <v>46087</v>
      </c>
      <c r="AA3975" s="51" t="str">
        <f t="shared" si="996"/>
        <v/>
      </c>
      <c r="AD3975" s="2" t="str">
        <f>VLOOKUP($A3975,MA_KH!$A:$Q,MA_KH!O$1,0)</f>
        <v>LOTTE</v>
      </c>
      <c r="AE3975" s="2" t="str">
        <f>VLOOKUP($A3975,MA_KH!$A:$Q,MA_KH!P$1,0)</f>
        <v>CÔNG TY CỔ PHẦN TRUNG TÂM THƯƠNG MẠI LOTTE VIỆT NAM</v>
      </c>
    </row>
    <row r="3976" spans="1:31" ht="25.5" hidden="1" customHeight="1" x14ac:dyDescent="0.2">
      <c r="A3976" s="30" t="s">
        <v>22022</v>
      </c>
      <c r="B3976" s="30" t="s">
        <v>4019</v>
      </c>
      <c r="C3976" s="37">
        <v>46088</v>
      </c>
      <c r="D3976" s="30" t="s">
        <v>24875</v>
      </c>
      <c r="E3976" s="37">
        <v>46087</v>
      </c>
      <c r="F3976" s="30">
        <v>16266</v>
      </c>
      <c r="G3976" s="30" t="s">
        <v>24876</v>
      </c>
      <c r="H3976" s="38">
        <v>2976650</v>
      </c>
      <c r="I3976" s="67">
        <v>0</v>
      </c>
      <c r="J3976" s="38">
        <v>238132</v>
      </c>
      <c r="K3976" s="38">
        <v>3214782</v>
      </c>
      <c r="L3976" s="7" t="s">
        <v>22849</v>
      </c>
      <c r="O3976" s="35">
        <f>IF(Table1[[#This Row],[Phân loại]]="Tồn đầu kỳ",Table1[[#This Row],[Tổng giá trị]],0)</f>
        <v>0</v>
      </c>
      <c r="P3976" s="7">
        <f>IF(Table1[[#This Row],[Số còn phải thu ĐK]]&lt;&gt;0,0,IF(Table1[[#This Row],[Phân loại]]="Bán hàng",Table1[[#This Row],[Tổng giá trị]],-Table1[[#This Row],[Tổng giá trị]]))</f>
        <v>3214782</v>
      </c>
      <c r="Q3976" s="35">
        <f t="shared" si="992"/>
        <v>0</v>
      </c>
      <c r="R3976" s="7">
        <f>Table1[[#This Row],[Số còn phải thu ĐK]]+Table1[[#This Row],[Giá Trị HD sau CK]]-Table1[[#This Row],[Số tiền đã thu]]</f>
        <v>3214782</v>
      </c>
      <c r="S3976" s="6">
        <f>IF(Table1[[#This Row],[Ngày hóa đơn]]&lt;&gt;"",Table1[[#This Row],[Ngày hóa đơn]],IF(Table1[[#This Row],[Ngày hạch toán]]&lt;&gt;"",Table1[[#This Row],[Ngày hạch toán]],""))</f>
        <v>46087</v>
      </c>
      <c r="T3976" s="7"/>
      <c r="U3976" s="6">
        <f>IF(Table1[[#This Row],[Ngày tính CN]]="","",S3976+T3976)</f>
        <v>46087</v>
      </c>
      <c r="V3976" s="35">
        <f ca="1">IF(Table1[[#This Row],[Hạn thanh toán]]="","",IF((U3976-NOW())&lt;0,0,(U3976-NOW())))</f>
        <v>0</v>
      </c>
      <c r="W3976" s="35"/>
      <c r="X3976" s="35">
        <f t="shared" ca="1" si="993"/>
        <v>83.490319212964096</v>
      </c>
      <c r="Y3976" s="2" t="str">
        <f t="shared" ca="1" si="994"/>
        <v>Nợ quá hạn từ 60 ngày đến 90 ngày</v>
      </c>
      <c r="Z3976" s="51">
        <f t="shared" si="995"/>
        <v>46087</v>
      </c>
      <c r="AA3976" s="51" t="str">
        <f t="shared" si="996"/>
        <v/>
      </c>
      <c r="AD3976" s="2" t="str">
        <f>VLOOKUP($A3976,MA_KH!$A:$Q,MA_KH!O$1,0)</f>
        <v>LOTTE</v>
      </c>
      <c r="AE3976" s="2" t="str">
        <f>VLOOKUP($A3976,MA_KH!$A:$Q,MA_KH!P$1,0)</f>
        <v>CÔNG TY CỔ PHẦN TRUNG TÂM THƯƠNG MẠI LOTTE VIỆT NAM</v>
      </c>
    </row>
    <row r="3977" spans="1:31" ht="25.5" hidden="1" customHeight="1" x14ac:dyDescent="0.2">
      <c r="A3977" s="30" t="s">
        <v>22016</v>
      </c>
      <c r="B3977" s="30" t="s">
        <v>4289</v>
      </c>
      <c r="C3977" s="37">
        <v>46088</v>
      </c>
      <c r="D3977" s="30" t="s">
        <v>24877</v>
      </c>
      <c r="E3977" s="37">
        <v>46088</v>
      </c>
      <c r="F3977" s="30">
        <v>16283</v>
      </c>
      <c r="G3977" s="30" t="s">
        <v>24878</v>
      </c>
      <c r="H3977" s="38">
        <v>1190660</v>
      </c>
      <c r="I3977" s="67">
        <v>0</v>
      </c>
      <c r="J3977" s="38">
        <v>95253</v>
      </c>
      <c r="K3977" s="38">
        <v>1285913</v>
      </c>
      <c r="L3977" s="7" t="s">
        <v>22849</v>
      </c>
      <c r="O3977" s="35">
        <f>IF(Table1[[#This Row],[Phân loại]]="Tồn đầu kỳ",Table1[[#This Row],[Tổng giá trị]],0)</f>
        <v>0</v>
      </c>
      <c r="P3977" s="7">
        <f>IF(Table1[[#This Row],[Số còn phải thu ĐK]]&lt;&gt;0,0,IF(Table1[[#This Row],[Phân loại]]="Bán hàng",Table1[[#This Row],[Tổng giá trị]],-Table1[[#This Row],[Tổng giá trị]]))</f>
        <v>1285913</v>
      </c>
      <c r="Q3977" s="35">
        <f t="shared" si="992"/>
        <v>0</v>
      </c>
      <c r="R3977" s="7">
        <f>Table1[[#This Row],[Số còn phải thu ĐK]]+Table1[[#This Row],[Giá Trị HD sau CK]]-Table1[[#This Row],[Số tiền đã thu]]</f>
        <v>1285913</v>
      </c>
      <c r="S3977" s="6">
        <f>IF(Table1[[#This Row],[Ngày hóa đơn]]&lt;&gt;"",Table1[[#This Row],[Ngày hóa đơn]],IF(Table1[[#This Row],[Ngày hạch toán]]&lt;&gt;"",Table1[[#This Row],[Ngày hạch toán]],""))</f>
        <v>46088</v>
      </c>
      <c r="T3977" s="7"/>
      <c r="U3977" s="6">
        <f>IF(Table1[[#This Row],[Ngày tính CN]]="","",S3977+T3977)</f>
        <v>46088</v>
      </c>
      <c r="V3977" s="35">
        <f ca="1">IF(Table1[[#This Row],[Hạn thanh toán]]="","",IF((U3977-NOW())&lt;0,0,(U3977-NOW())))</f>
        <v>0</v>
      </c>
      <c r="W3977" s="35"/>
      <c r="X3977" s="35">
        <f t="shared" ca="1" si="993"/>
        <v>82.490319212964096</v>
      </c>
      <c r="Y3977" s="2" t="str">
        <f t="shared" ca="1" si="994"/>
        <v>Nợ quá hạn từ 60 ngày đến 90 ngày</v>
      </c>
      <c r="Z3977" s="51">
        <f t="shared" si="995"/>
        <v>46088</v>
      </c>
      <c r="AA3977" s="51" t="str">
        <f t="shared" si="996"/>
        <v/>
      </c>
      <c r="AD3977" s="2" t="str">
        <f>VLOOKUP($A3977,MA_KH!$A:$Q,MA_KH!O$1,0)</f>
        <v>LOTTE</v>
      </c>
      <c r="AE3977" s="2" t="str">
        <f>VLOOKUP($A3977,MA_KH!$A:$Q,MA_KH!P$1,0)</f>
        <v>CÔNG TY CỔ PHẦN TRUNG TÂM THƯƠNG MẠI LOTTE VIỆT NAM</v>
      </c>
    </row>
    <row r="3978" spans="1:31" ht="25.5" hidden="1" customHeight="1" x14ac:dyDescent="0.2">
      <c r="A3978" s="30" t="s">
        <v>22017</v>
      </c>
      <c r="B3978" s="30" t="s">
        <v>4145</v>
      </c>
      <c r="C3978" s="37">
        <v>46088</v>
      </c>
      <c r="D3978" s="30" t="s">
        <v>24879</v>
      </c>
      <c r="E3978" s="37">
        <v>46088</v>
      </c>
      <c r="F3978" s="30">
        <v>16304</v>
      </c>
      <c r="G3978" s="30" t="s">
        <v>24880</v>
      </c>
      <c r="H3978" s="38">
        <v>455620</v>
      </c>
      <c r="I3978" s="67">
        <v>0</v>
      </c>
      <c r="J3978" s="38">
        <v>36450</v>
      </c>
      <c r="K3978" s="38">
        <v>492070</v>
      </c>
      <c r="L3978" s="7" t="s">
        <v>22849</v>
      </c>
      <c r="O3978" s="35">
        <f>IF(Table1[[#This Row],[Phân loại]]="Tồn đầu kỳ",Table1[[#This Row],[Tổng giá trị]],0)</f>
        <v>0</v>
      </c>
      <c r="P3978" s="7">
        <f>IF(Table1[[#This Row],[Số còn phải thu ĐK]]&lt;&gt;0,0,IF(Table1[[#This Row],[Phân loại]]="Bán hàng",Table1[[#This Row],[Tổng giá trị]],-Table1[[#This Row],[Tổng giá trị]]))</f>
        <v>492070</v>
      </c>
      <c r="Q3978" s="35">
        <f t="shared" si="992"/>
        <v>0</v>
      </c>
      <c r="R3978" s="7">
        <f>Table1[[#This Row],[Số còn phải thu ĐK]]+Table1[[#This Row],[Giá Trị HD sau CK]]-Table1[[#This Row],[Số tiền đã thu]]</f>
        <v>492070</v>
      </c>
      <c r="S3978" s="6">
        <f>IF(Table1[[#This Row],[Ngày hóa đơn]]&lt;&gt;"",Table1[[#This Row],[Ngày hóa đơn]],IF(Table1[[#This Row],[Ngày hạch toán]]&lt;&gt;"",Table1[[#This Row],[Ngày hạch toán]],""))</f>
        <v>46088</v>
      </c>
      <c r="T3978" s="7"/>
      <c r="U3978" s="6">
        <f>IF(Table1[[#This Row],[Ngày tính CN]]="","",S3978+T3978)</f>
        <v>46088</v>
      </c>
      <c r="V3978" s="35">
        <f ca="1">IF(Table1[[#This Row],[Hạn thanh toán]]="","",IF((U3978-NOW())&lt;0,0,(U3978-NOW())))</f>
        <v>0</v>
      </c>
      <c r="W3978" s="35"/>
      <c r="X3978" s="35">
        <f t="shared" ca="1" si="993"/>
        <v>82.490319212964096</v>
      </c>
      <c r="Y3978" s="2" t="str">
        <f t="shared" ca="1" si="994"/>
        <v>Nợ quá hạn từ 60 ngày đến 90 ngày</v>
      </c>
      <c r="Z3978" s="51">
        <f t="shared" si="995"/>
        <v>46088</v>
      </c>
      <c r="AA3978" s="51" t="str">
        <f t="shared" si="996"/>
        <v/>
      </c>
      <c r="AD3978" s="2" t="str">
        <f>VLOOKUP($A3978,MA_KH!$A:$Q,MA_KH!O$1,0)</f>
        <v>LOTTE</v>
      </c>
      <c r="AE3978" s="2" t="str">
        <f>VLOOKUP($A3978,MA_KH!$A:$Q,MA_KH!P$1,0)</f>
        <v>CÔNG TY CỔ PHẦN TRUNG TÂM THƯƠNG MẠI LOTTE VIỆT NAM</v>
      </c>
    </row>
    <row r="3979" spans="1:31" ht="25.5" hidden="1" customHeight="1" x14ac:dyDescent="0.2">
      <c r="A3979" s="30" t="s">
        <v>22016</v>
      </c>
      <c r="B3979" s="30" t="s">
        <v>4289</v>
      </c>
      <c r="C3979" s="37">
        <v>46089</v>
      </c>
      <c r="D3979" s="30" t="s">
        <v>24881</v>
      </c>
      <c r="E3979" s="37">
        <v>46089</v>
      </c>
      <c r="F3979" s="30">
        <v>3086</v>
      </c>
      <c r="G3979" s="30" t="s">
        <v>24869</v>
      </c>
      <c r="H3979" s="38">
        <v>2131217</v>
      </c>
      <c r="I3979" s="67">
        <v>0</v>
      </c>
      <c r="J3979" s="38">
        <v>213122</v>
      </c>
      <c r="K3979" s="38">
        <v>2344339</v>
      </c>
      <c r="L3979" s="7" t="s">
        <v>22850</v>
      </c>
      <c r="M3979" s="6">
        <v>46092</v>
      </c>
      <c r="O3979" s="35">
        <f>IF(Table1[[#This Row],[Phân loại]]="Tồn đầu kỳ",Table1[[#This Row],[Tổng giá trị]],0)</f>
        <v>0</v>
      </c>
      <c r="P3979" s="7">
        <f>IF(Table1[[#This Row],[Số còn phải thu ĐK]]&lt;&gt;0,0,IF(Table1[[#This Row],[Phân loại]]="Bán hàng",Table1[[#This Row],[Tổng giá trị]],-Table1[[#This Row],[Tổng giá trị]]))</f>
        <v>-2344339</v>
      </c>
      <c r="Q3979" s="35">
        <f t="shared" si="992"/>
        <v>-2344339</v>
      </c>
      <c r="R3979" s="7">
        <f>Table1[[#This Row],[Số còn phải thu ĐK]]+Table1[[#This Row],[Giá Trị HD sau CK]]-Table1[[#This Row],[Số tiền đã thu]]</f>
        <v>0</v>
      </c>
      <c r="S3979" s="6">
        <f>IF(Table1[[#This Row],[Ngày hóa đơn]]&lt;&gt;"",Table1[[#This Row],[Ngày hóa đơn]],IF(Table1[[#This Row],[Ngày hạch toán]]&lt;&gt;"",Table1[[#This Row],[Ngày hạch toán]],""))</f>
        <v>46089</v>
      </c>
      <c r="T3979" s="7"/>
      <c r="U3979" s="6">
        <f>IF(Table1[[#This Row],[Ngày tính CN]]="","",S3979+T3979)</f>
        <v>46089</v>
      </c>
      <c r="V3979" s="35">
        <f ca="1">IF(Table1[[#This Row],[Hạn thanh toán]]="","",IF((U3979-NOW())&lt;0,0,(U3979-NOW())))</f>
        <v>0</v>
      </c>
      <c r="W3979" s="35"/>
      <c r="X3979" s="35" t="str">
        <f t="shared" ca="1" si="993"/>
        <v/>
      </c>
      <c r="Y3979" s="2" t="str">
        <f t="shared" si="994"/>
        <v>Đã thanh toán</v>
      </c>
      <c r="Z3979" s="51">
        <f t="shared" si="995"/>
        <v>46089</v>
      </c>
      <c r="AA3979" s="51">
        <f t="shared" si="996"/>
        <v>46092</v>
      </c>
      <c r="AD3979" s="2" t="str">
        <f>VLOOKUP($A3979,MA_KH!$A:$Q,MA_KH!O$1,0)</f>
        <v>LOTTE</v>
      </c>
      <c r="AE3979" s="2" t="str">
        <f>VLOOKUP($A3979,MA_KH!$A:$Q,MA_KH!P$1,0)</f>
        <v>CÔNG TY CỔ PHẦN TRUNG TÂM THƯƠNG MẠI LOTTE VIỆT NAM</v>
      </c>
    </row>
    <row r="3980" spans="1:31" ht="25.5" hidden="1" customHeight="1" x14ac:dyDescent="0.2">
      <c r="A3980" s="30" t="s">
        <v>22016</v>
      </c>
      <c r="B3980" s="30" t="s">
        <v>4289</v>
      </c>
      <c r="C3980" s="37">
        <v>46089</v>
      </c>
      <c r="D3980" s="30" t="s">
        <v>24881</v>
      </c>
      <c r="E3980" s="37">
        <v>46092</v>
      </c>
      <c r="F3980" s="30">
        <v>3400</v>
      </c>
      <c r="G3980" s="30" t="s">
        <v>24870</v>
      </c>
      <c r="H3980" s="38">
        <v>7104057</v>
      </c>
      <c r="I3980" s="67">
        <v>0</v>
      </c>
      <c r="J3980" s="38">
        <v>568325</v>
      </c>
      <c r="K3980" s="38">
        <v>7672382</v>
      </c>
      <c r="L3980" s="7" t="s">
        <v>22850</v>
      </c>
      <c r="M3980" s="6">
        <v>46092</v>
      </c>
      <c r="O3980" s="35">
        <f>IF(Table1[[#This Row],[Phân loại]]="Tồn đầu kỳ",Table1[[#This Row],[Tổng giá trị]],0)</f>
        <v>0</v>
      </c>
      <c r="P3980" s="7">
        <f>IF(Table1[[#This Row],[Số còn phải thu ĐK]]&lt;&gt;0,0,IF(Table1[[#This Row],[Phân loại]]="Bán hàng",Table1[[#This Row],[Tổng giá trị]],-Table1[[#This Row],[Tổng giá trị]]))</f>
        <v>-7672382</v>
      </c>
      <c r="Q3980" s="35">
        <f t="shared" si="992"/>
        <v>-7672382</v>
      </c>
      <c r="R3980" s="7">
        <f>Table1[[#This Row],[Số còn phải thu ĐK]]+Table1[[#This Row],[Giá Trị HD sau CK]]-Table1[[#This Row],[Số tiền đã thu]]</f>
        <v>0</v>
      </c>
      <c r="S3980" s="6">
        <f>IF(Table1[[#This Row],[Ngày hóa đơn]]&lt;&gt;"",Table1[[#This Row],[Ngày hóa đơn]],IF(Table1[[#This Row],[Ngày hạch toán]]&lt;&gt;"",Table1[[#This Row],[Ngày hạch toán]],""))</f>
        <v>46092</v>
      </c>
      <c r="T3980" s="7"/>
      <c r="U3980" s="6">
        <f>IF(Table1[[#This Row],[Ngày tính CN]]="","",S3980+T3980)</f>
        <v>46092</v>
      </c>
      <c r="V3980" s="35">
        <f ca="1">IF(Table1[[#This Row],[Hạn thanh toán]]="","",IF((U3980-NOW())&lt;0,0,(U3980-NOW())))</f>
        <v>0</v>
      </c>
      <c r="W3980" s="35"/>
      <c r="X3980" s="35" t="str">
        <f t="shared" ca="1" si="993"/>
        <v/>
      </c>
      <c r="Y3980" s="2" t="str">
        <f t="shared" si="994"/>
        <v>Đã thanh toán</v>
      </c>
      <c r="Z3980" s="51">
        <f t="shared" si="995"/>
        <v>46092</v>
      </c>
      <c r="AA3980" s="51">
        <f t="shared" si="996"/>
        <v>46092</v>
      </c>
      <c r="AD3980" s="2" t="str">
        <f>VLOOKUP($A3980,MA_KH!$A:$Q,MA_KH!O$1,0)</f>
        <v>LOTTE</v>
      </c>
      <c r="AE3980" s="2" t="str">
        <f>VLOOKUP($A3980,MA_KH!$A:$Q,MA_KH!P$1,0)</f>
        <v>CÔNG TY CỔ PHẦN TRUNG TÂM THƯƠNG MẠI LOTTE VIỆT NAM</v>
      </c>
    </row>
    <row r="3981" spans="1:31" ht="25.5" hidden="1" customHeight="1" x14ac:dyDescent="0.2">
      <c r="A3981" s="30" t="s">
        <v>22023</v>
      </c>
      <c r="B3981" s="30" t="s">
        <v>4277</v>
      </c>
      <c r="C3981" s="37">
        <v>46090</v>
      </c>
      <c r="D3981" s="30" t="s">
        <v>24882</v>
      </c>
      <c r="E3981" s="37">
        <v>46090</v>
      </c>
      <c r="F3981" s="30">
        <v>2051</v>
      </c>
      <c r="G3981" s="30" t="s">
        <v>22644</v>
      </c>
      <c r="H3981" s="38">
        <v>603729</v>
      </c>
      <c r="I3981" s="67">
        <v>0</v>
      </c>
      <c r="J3981" s="38">
        <v>60373</v>
      </c>
      <c r="K3981" s="38">
        <v>664102</v>
      </c>
      <c r="L3981" s="7" t="s">
        <v>22850</v>
      </c>
      <c r="M3981" s="6">
        <v>46092</v>
      </c>
      <c r="O3981" s="35">
        <f>IF(Table1[[#This Row],[Phân loại]]="Tồn đầu kỳ",Table1[[#This Row],[Tổng giá trị]],0)</f>
        <v>0</v>
      </c>
      <c r="P3981" s="7">
        <f>IF(Table1[[#This Row],[Số còn phải thu ĐK]]&lt;&gt;0,0,IF(Table1[[#This Row],[Phân loại]]="Bán hàng",Table1[[#This Row],[Tổng giá trị]],-Table1[[#This Row],[Tổng giá trị]]))</f>
        <v>-664102</v>
      </c>
      <c r="Q3981" s="35">
        <f t="shared" si="992"/>
        <v>-664102</v>
      </c>
      <c r="R3981" s="7">
        <f>Table1[[#This Row],[Số còn phải thu ĐK]]+Table1[[#This Row],[Giá Trị HD sau CK]]-Table1[[#This Row],[Số tiền đã thu]]</f>
        <v>0</v>
      </c>
      <c r="S3981" s="6">
        <f>IF(Table1[[#This Row],[Ngày hóa đơn]]&lt;&gt;"",Table1[[#This Row],[Ngày hóa đơn]],IF(Table1[[#This Row],[Ngày hạch toán]]&lt;&gt;"",Table1[[#This Row],[Ngày hạch toán]],""))</f>
        <v>46090</v>
      </c>
      <c r="T3981" s="7"/>
      <c r="U3981" s="6">
        <f>IF(Table1[[#This Row],[Ngày tính CN]]="","",S3981+T3981)</f>
        <v>46090</v>
      </c>
      <c r="V3981" s="35">
        <f ca="1">IF(Table1[[#This Row],[Hạn thanh toán]]="","",IF((U3981-NOW())&lt;0,0,(U3981-NOW())))</f>
        <v>0</v>
      </c>
      <c r="W3981" s="35"/>
      <c r="X3981" s="35" t="str">
        <f t="shared" ca="1" si="993"/>
        <v/>
      </c>
      <c r="Y3981" s="2" t="str">
        <f t="shared" si="994"/>
        <v>Đã thanh toán</v>
      </c>
      <c r="Z3981" s="51">
        <f t="shared" si="995"/>
        <v>46090</v>
      </c>
      <c r="AA3981" s="51">
        <f t="shared" si="996"/>
        <v>46092</v>
      </c>
      <c r="AD3981" s="2" t="str">
        <f>VLOOKUP($A3981,MA_KH!$A:$Q,MA_KH!O$1,0)</f>
        <v>LOTTE</v>
      </c>
      <c r="AE3981" s="2" t="str">
        <f>VLOOKUP($A3981,MA_KH!$A:$Q,MA_KH!P$1,0)</f>
        <v>CÔNG TY CỔ PHẦN TRUNG TÂM THƯƠNG MẠI LOTTE VIỆT NAM</v>
      </c>
    </row>
    <row r="3982" spans="1:31" ht="25.5" hidden="1" customHeight="1" x14ac:dyDescent="0.2">
      <c r="A3982" s="30" t="s">
        <v>22023</v>
      </c>
      <c r="B3982" s="30" t="s">
        <v>4277</v>
      </c>
      <c r="C3982" s="37">
        <v>46090</v>
      </c>
      <c r="D3982" s="30" t="s">
        <v>24882</v>
      </c>
      <c r="E3982" s="37">
        <v>46090</v>
      </c>
      <c r="F3982" s="30">
        <v>2280</v>
      </c>
      <c r="G3982" s="30" t="s">
        <v>22645</v>
      </c>
      <c r="H3982" s="38">
        <v>2012429</v>
      </c>
      <c r="I3982" s="67">
        <v>0</v>
      </c>
      <c r="J3982" s="38">
        <v>160994</v>
      </c>
      <c r="K3982" s="38">
        <v>2173423</v>
      </c>
      <c r="L3982" s="7" t="s">
        <v>22850</v>
      </c>
      <c r="M3982" s="6">
        <v>46092</v>
      </c>
      <c r="O3982" s="35">
        <f>IF(Table1[[#This Row],[Phân loại]]="Tồn đầu kỳ",Table1[[#This Row],[Tổng giá trị]],0)</f>
        <v>0</v>
      </c>
      <c r="P3982" s="7">
        <f>IF(Table1[[#This Row],[Số còn phải thu ĐK]]&lt;&gt;0,0,IF(Table1[[#This Row],[Phân loại]]="Bán hàng",Table1[[#This Row],[Tổng giá trị]],-Table1[[#This Row],[Tổng giá trị]]))</f>
        <v>-2173423</v>
      </c>
      <c r="Q3982" s="35">
        <f t="shared" si="992"/>
        <v>-2173423</v>
      </c>
      <c r="R3982" s="7">
        <f>Table1[[#This Row],[Số còn phải thu ĐK]]+Table1[[#This Row],[Giá Trị HD sau CK]]-Table1[[#This Row],[Số tiền đã thu]]</f>
        <v>0</v>
      </c>
      <c r="S3982" s="6">
        <f>IF(Table1[[#This Row],[Ngày hóa đơn]]&lt;&gt;"",Table1[[#This Row],[Ngày hóa đơn]],IF(Table1[[#This Row],[Ngày hạch toán]]&lt;&gt;"",Table1[[#This Row],[Ngày hạch toán]],""))</f>
        <v>46090</v>
      </c>
      <c r="T3982" s="7"/>
      <c r="U3982" s="6">
        <f>IF(Table1[[#This Row],[Ngày tính CN]]="","",S3982+T3982)</f>
        <v>46090</v>
      </c>
      <c r="V3982" s="35">
        <f ca="1">IF(Table1[[#This Row],[Hạn thanh toán]]="","",IF((U3982-NOW())&lt;0,0,(U3982-NOW())))</f>
        <v>0</v>
      </c>
      <c r="W3982" s="35"/>
      <c r="X3982" s="35" t="str">
        <f t="shared" ca="1" si="993"/>
        <v/>
      </c>
      <c r="Y3982" s="2" t="str">
        <f t="shared" si="994"/>
        <v>Đã thanh toán</v>
      </c>
      <c r="Z3982" s="51">
        <f t="shared" si="995"/>
        <v>46090</v>
      </c>
      <c r="AA3982" s="51">
        <f t="shared" si="996"/>
        <v>46092</v>
      </c>
      <c r="AD3982" s="2" t="str">
        <f>VLOOKUP($A3982,MA_KH!$A:$Q,MA_KH!O$1,0)</f>
        <v>LOTTE</v>
      </c>
      <c r="AE3982" s="2" t="str">
        <f>VLOOKUP($A3982,MA_KH!$A:$Q,MA_KH!P$1,0)</f>
        <v>CÔNG TY CỔ PHẦN TRUNG TÂM THƯƠNG MẠI LOTTE VIỆT NAM</v>
      </c>
    </row>
    <row r="3983" spans="1:31" ht="25.5" hidden="1" customHeight="1" x14ac:dyDescent="0.2">
      <c r="A3983" s="30" t="s">
        <v>22010</v>
      </c>
      <c r="B3983" s="30" t="s">
        <v>4279</v>
      </c>
      <c r="C3983" s="37">
        <v>46091</v>
      </c>
      <c r="D3983" s="30" t="s">
        <v>24883</v>
      </c>
      <c r="E3983" s="37">
        <v>46090</v>
      </c>
      <c r="F3983" s="30">
        <v>17215</v>
      </c>
      <c r="G3983" s="30" t="s">
        <v>24884</v>
      </c>
      <c r="H3983" s="38">
        <v>1366860</v>
      </c>
      <c r="I3983" s="67">
        <v>0</v>
      </c>
      <c r="J3983" s="38">
        <v>109349</v>
      </c>
      <c r="K3983" s="38">
        <v>1476209</v>
      </c>
      <c r="L3983" s="7" t="s">
        <v>22849</v>
      </c>
      <c r="O3983" s="35">
        <f>IF(Table1[[#This Row],[Phân loại]]="Tồn đầu kỳ",Table1[[#This Row],[Tổng giá trị]],0)</f>
        <v>0</v>
      </c>
      <c r="P3983" s="7">
        <f>IF(Table1[[#This Row],[Số còn phải thu ĐK]]&lt;&gt;0,0,IF(Table1[[#This Row],[Phân loại]]="Bán hàng",Table1[[#This Row],[Tổng giá trị]],-Table1[[#This Row],[Tổng giá trị]]))</f>
        <v>1476209</v>
      </c>
      <c r="Q3983" s="35">
        <f t="shared" si="992"/>
        <v>0</v>
      </c>
      <c r="R3983" s="7">
        <f>Table1[[#This Row],[Số còn phải thu ĐK]]+Table1[[#This Row],[Giá Trị HD sau CK]]-Table1[[#This Row],[Số tiền đã thu]]</f>
        <v>1476209</v>
      </c>
      <c r="S3983" s="6">
        <f>IF(Table1[[#This Row],[Ngày hóa đơn]]&lt;&gt;"",Table1[[#This Row],[Ngày hóa đơn]],IF(Table1[[#This Row],[Ngày hạch toán]]&lt;&gt;"",Table1[[#This Row],[Ngày hạch toán]],""))</f>
        <v>46090</v>
      </c>
      <c r="T3983" s="7"/>
      <c r="U3983" s="6">
        <f>IF(Table1[[#This Row],[Ngày tính CN]]="","",S3983+T3983)</f>
        <v>46090</v>
      </c>
      <c r="V3983" s="35">
        <f ca="1">IF(Table1[[#This Row],[Hạn thanh toán]]="","",IF((U3983-NOW())&lt;0,0,(U3983-NOW())))</f>
        <v>0</v>
      </c>
      <c r="W3983" s="35"/>
      <c r="X3983" s="35">
        <f t="shared" ca="1" si="993"/>
        <v>80.490319212964096</v>
      </c>
      <c r="Y3983" s="2" t="str">
        <f t="shared" ca="1" si="994"/>
        <v>Nợ quá hạn từ 60 ngày đến 90 ngày</v>
      </c>
      <c r="Z3983" s="51">
        <f t="shared" si="995"/>
        <v>46090</v>
      </c>
      <c r="AA3983" s="51" t="str">
        <f t="shared" si="996"/>
        <v/>
      </c>
      <c r="AD3983" s="2" t="str">
        <f>VLOOKUP($A3983,MA_KH!$A:$Q,MA_KH!O$1,0)</f>
        <v>LOTTE</v>
      </c>
      <c r="AE3983" s="2" t="str">
        <f>VLOOKUP($A3983,MA_KH!$A:$Q,MA_KH!P$1,0)</f>
        <v>CÔNG TY CỔ PHẦN TRUNG TÂM THƯƠNG MẠI LOTTE VIỆT NAM</v>
      </c>
    </row>
    <row r="3984" spans="1:31" ht="25.5" hidden="1" customHeight="1" x14ac:dyDescent="0.2">
      <c r="A3984" s="30" t="s">
        <v>22010</v>
      </c>
      <c r="B3984" s="30" t="s">
        <v>4279</v>
      </c>
      <c r="C3984" s="37">
        <v>46091</v>
      </c>
      <c r="D3984" s="30" t="s">
        <v>24885</v>
      </c>
      <c r="E3984" s="37">
        <v>46090</v>
      </c>
      <c r="F3984" s="30">
        <v>17216</v>
      </c>
      <c r="G3984" s="30" t="s">
        <v>24886</v>
      </c>
      <c r="H3984" s="38">
        <v>595330</v>
      </c>
      <c r="I3984" s="67">
        <v>0</v>
      </c>
      <c r="J3984" s="38">
        <v>47626</v>
      </c>
      <c r="K3984" s="38">
        <v>642956</v>
      </c>
      <c r="L3984" s="7" t="s">
        <v>22849</v>
      </c>
      <c r="O3984" s="35">
        <f>IF(Table1[[#This Row],[Phân loại]]="Tồn đầu kỳ",Table1[[#This Row],[Tổng giá trị]],0)</f>
        <v>0</v>
      </c>
      <c r="P3984" s="7">
        <f>IF(Table1[[#This Row],[Số còn phải thu ĐK]]&lt;&gt;0,0,IF(Table1[[#This Row],[Phân loại]]="Bán hàng",Table1[[#This Row],[Tổng giá trị]],-Table1[[#This Row],[Tổng giá trị]]))</f>
        <v>642956</v>
      </c>
      <c r="Q3984" s="35">
        <f t="shared" si="992"/>
        <v>0</v>
      </c>
      <c r="R3984" s="7">
        <f>Table1[[#This Row],[Số còn phải thu ĐK]]+Table1[[#This Row],[Giá Trị HD sau CK]]-Table1[[#This Row],[Số tiền đã thu]]</f>
        <v>642956</v>
      </c>
      <c r="S3984" s="6">
        <f>IF(Table1[[#This Row],[Ngày hóa đơn]]&lt;&gt;"",Table1[[#This Row],[Ngày hóa đơn]],IF(Table1[[#This Row],[Ngày hạch toán]]&lt;&gt;"",Table1[[#This Row],[Ngày hạch toán]],""))</f>
        <v>46090</v>
      </c>
      <c r="T3984" s="7"/>
      <c r="U3984" s="6">
        <f>IF(Table1[[#This Row],[Ngày tính CN]]="","",S3984+T3984)</f>
        <v>46090</v>
      </c>
      <c r="V3984" s="35">
        <f ca="1">IF(Table1[[#This Row],[Hạn thanh toán]]="","",IF((U3984-NOW())&lt;0,0,(U3984-NOW())))</f>
        <v>0</v>
      </c>
      <c r="W3984" s="35"/>
      <c r="X3984" s="35">
        <f t="shared" ca="1" si="993"/>
        <v>80.490319212964096</v>
      </c>
      <c r="Y3984" s="2" t="str">
        <f t="shared" ca="1" si="994"/>
        <v>Nợ quá hạn từ 60 ngày đến 90 ngày</v>
      </c>
      <c r="Z3984" s="51">
        <f t="shared" si="995"/>
        <v>46090</v>
      </c>
      <c r="AA3984" s="51" t="str">
        <f t="shared" si="996"/>
        <v/>
      </c>
      <c r="AD3984" s="2" t="str">
        <f>VLOOKUP($A3984,MA_KH!$A:$Q,MA_KH!O$1,0)</f>
        <v>LOTTE</v>
      </c>
      <c r="AE3984" s="2" t="str">
        <f>VLOOKUP($A3984,MA_KH!$A:$Q,MA_KH!P$1,0)</f>
        <v>CÔNG TY CỔ PHẦN TRUNG TÂM THƯƠNG MẠI LOTTE VIỆT NAM</v>
      </c>
    </row>
    <row r="3985" spans="1:31" ht="25.5" hidden="1" customHeight="1" x14ac:dyDescent="0.2">
      <c r="A3985" s="30" t="s">
        <v>22017</v>
      </c>
      <c r="B3985" s="30" t="s">
        <v>4145</v>
      </c>
      <c r="C3985" s="37">
        <v>46091</v>
      </c>
      <c r="D3985" s="30" t="s">
        <v>24887</v>
      </c>
      <c r="E3985" s="37">
        <v>46091</v>
      </c>
      <c r="F3985" s="30">
        <v>1890</v>
      </c>
      <c r="G3985" s="30" t="s">
        <v>24869</v>
      </c>
      <c r="H3985" s="38">
        <v>60537</v>
      </c>
      <c r="I3985" s="67">
        <v>0</v>
      </c>
      <c r="J3985" s="38">
        <v>6054</v>
      </c>
      <c r="K3985" s="38">
        <v>66591</v>
      </c>
      <c r="L3985" s="7" t="s">
        <v>22850</v>
      </c>
      <c r="M3985" s="6">
        <v>46092</v>
      </c>
      <c r="O3985" s="35">
        <f>IF(Table1[[#This Row],[Phân loại]]="Tồn đầu kỳ",Table1[[#This Row],[Tổng giá trị]],0)</f>
        <v>0</v>
      </c>
      <c r="P3985" s="7">
        <f>IF(Table1[[#This Row],[Số còn phải thu ĐK]]&lt;&gt;0,0,IF(Table1[[#This Row],[Phân loại]]="Bán hàng",Table1[[#This Row],[Tổng giá trị]],-Table1[[#This Row],[Tổng giá trị]]))</f>
        <v>-66591</v>
      </c>
      <c r="Q3985" s="35">
        <f t="shared" si="992"/>
        <v>-66591</v>
      </c>
      <c r="R3985" s="7">
        <f>Table1[[#This Row],[Số còn phải thu ĐK]]+Table1[[#This Row],[Giá Trị HD sau CK]]-Table1[[#This Row],[Số tiền đã thu]]</f>
        <v>0</v>
      </c>
      <c r="S3985" s="6">
        <f>IF(Table1[[#This Row],[Ngày hóa đơn]]&lt;&gt;"",Table1[[#This Row],[Ngày hóa đơn]],IF(Table1[[#This Row],[Ngày hạch toán]]&lt;&gt;"",Table1[[#This Row],[Ngày hạch toán]],""))</f>
        <v>46091</v>
      </c>
      <c r="T3985" s="7"/>
      <c r="U3985" s="6">
        <f>IF(Table1[[#This Row],[Ngày tính CN]]="","",S3985+T3985)</f>
        <v>46091</v>
      </c>
      <c r="V3985" s="35">
        <f ca="1">IF(Table1[[#This Row],[Hạn thanh toán]]="","",IF((U3985-NOW())&lt;0,0,(U3985-NOW())))</f>
        <v>0</v>
      </c>
      <c r="W3985" s="35"/>
      <c r="X3985" s="35" t="str">
        <f t="shared" ca="1" si="993"/>
        <v/>
      </c>
      <c r="Y3985" s="2" t="str">
        <f t="shared" si="994"/>
        <v>Đã thanh toán</v>
      </c>
      <c r="Z3985" s="51">
        <f t="shared" si="995"/>
        <v>46091</v>
      </c>
      <c r="AA3985" s="51">
        <f t="shared" si="996"/>
        <v>46092</v>
      </c>
      <c r="AD3985" s="2" t="str">
        <f>VLOOKUP($A3985,MA_KH!$A:$Q,MA_KH!O$1,0)</f>
        <v>LOTTE</v>
      </c>
      <c r="AE3985" s="2" t="str">
        <f>VLOOKUP($A3985,MA_KH!$A:$Q,MA_KH!P$1,0)</f>
        <v>CÔNG TY CỔ PHẦN TRUNG TÂM THƯƠNG MẠI LOTTE VIỆT NAM</v>
      </c>
    </row>
    <row r="3986" spans="1:31" ht="25.5" hidden="1" customHeight="1" x14ac:dyDescent="0.2">
      <c r="A3986" s="30" t="s">
        <v>22017</v>
      </c>
      <c r="B3986" s="30" t="s">
        <v>4145</v>
      </c>
      <c r="C3986" s="37">
        <v>46091</v>
      </c>
      <c r="D3986" s="30" t="s">
        <v>24887</v>
      </c>
      <c r="E3986" s="37">
        <v>46098</v>
      </c>
      <c r="F3986" s="30">
        <v>2133</v>
      </c>
      <c r="G3986" s="30" t="s">
        <v>24870</v>
      </c>
      <c r="H3986" s="38">
        <v>201791</v>
      </c>
      <c r="I3986" s="67">
        <v>0</v>
      </c>
      <c r="J3986" s="38">
        <v>16143</v>
      </c>
      <c r="K3986" s="38">
        <v>217934</v>
      </c>
      <c r="L3986" s="7" t="s">
        <v>22850</v>
      </c>
      <c r="M3986" s="6">
        <v>46092</v>
      </c>
      <c r="O3986" s="35">
        <f>IF(Table1[[#This Row],[Phân loại]]="Tồn đầu kỳ",Table1[[#This Row],[Tổng giá trị]],0)</f>
        <v>0</v>
      </c>
      <c r="P3986" s="7">
        <f>IF(Table1[[#This Row],[Số còn phải thu ĐK]]&lt;&gt;0,0,IF(Table1[[#This Row],[Phân loại]]="Bán hàng",Table1[[#This Row],[Tổng giá trị]],-Table1[[#This Row],[Tổng giá trị]]))</f>
        <v>-217934</v>
      </c>
      <c r="Q3986" s="35">
        <f t="shared" si="992"/>
        <v>-217934</v>
      </c>
      <c r="R3986" s="7">
        <f>Table1[[#This Row],[Số còn phải thu ĐK]]+Table1[[#This Row],[Giá Trị HD sau CK]]-Table1[[#This Row],[Số tiền đã thu]]</f>
        <v>0</v>
      </c>
      <c r="S3986" s="6">
        <f>IF(Table1[[#This Row],[Ngày hóa đơn]]&lt;&gt;"",Table1[[#This Row],[Ngày hóa đơn]],IF(Table1[[#This Row],[Ngày hạch toán]]&lt;&gt;"",Table1[[#This Row],[Ngày hạch toán]],""))</f>
        <v>46098</v>
      </c>
      <c r="T3986" s="7"/>
      <c r="U3986" s="6">
        <f>IF(Table1[[#This Row],[Ngày tính CN]]="","",S3986+T3986)</f>
        <v>46098</v>
      </c>
      <c r="V3986" s="35">
        <f ca="1">IF(Table1[[#This Row],[Hạn thanh toán]]="","",IF((U3986-NOW())&lt;0,0,(U3986-NOW())))</f>
        <v>0</v>
      </c>
      <c r="W3986" s="35"/>
      <c r="X3986" s="35" t="str">
        <f t="shared" ca="1" si="993"/>
        <v/>
      </c>
      <c r="Y3986" s="2" t="str">
        <f t="shared" si="994"/>
        <v>Đã thanh toán</v>
      </c>
      <c r="Z3986" s="51">
        <f t="shared" si="995"/>
        <v>46098</v>
      </c>
      <c r="AA3986" s="51">
        <f t="shared" si="996"/>
        <v>46092</v>
      </c>
      <c r="AD3986" s="2" t="str">
        <f>VLOOKUP($A3986,MA_KH!$A:$Q,MA_KH!O$1,0)</f>
        <v>LOTTE</v>
      </c>
      <c r="AE3986" s="2" t="str">
        <f>VLOOKUP($A3986,MA_KH!$A:$Q,MA_KH!P$1,0)</f>
        <v>CÔNG TY CỔ PHẦN TRUNG TÂM THƯƠNG MẠI LOTTE VIỆT NAM</v>
      </c>
    </row>
    <row r="3987" spans="1:31" ht="25.5" hidden="1" customHeight="1" x14ac:dyDescent="0.2">
      <c r="A3987" s="30" t="s">
        <v>22013</v>
      </c>
      <c r="B3987" s="30" t="s">
        <v>4421</v>
      </c>
      <c r="C3987" s="37">
        <v>46091</v>
      </c>
      <c r="D3987" s="30" t="s">
        <v>24888</v>
      </c>
      <c r="E3987" s="37">
        <v>46091</v>
      </c>
      <c r="F3987" s="30">
        <v>2142</v>
      </c>
      <c r="G3987" s="30" t="s">
        <v>24869</v>
      </c>
      <c r="H3987" s="38">
        <v>58767</v>
      </c>
      <c r="I3987" s="67">
        <v>0</v>
      </c>
      <c r="J3987" s="38">
        <v>5877</v>
      </c>
      <c r="K3987" s="38">
        <v>64644</v>
      </c>
      <c r="L3987" s="7" t="s">
        <v>22850</v>
      </c>
      <c r="M3987" s="6">
        <v>46092</v>
      </c>
      <c r="O3987" s="35">
        <f>IF(Table1[[#This Row],[Phân loại]]="Tồn đầu kỳ",Table1[[#This Row],[Tổng giá trị]],0)</f>
        <v>0</v>
      </c>
      <c r="P3987" s="7">
        <f>IF(Table1[[#This Row],[Số còn phải thu ĐK]]&lt;&gt;0,0,IF(Table1[[#This Row],[Phân loại]]="Bán hàng",Table1[[#This Row],[Tổng giá trị]],-Table1[[#This Row],[Tổng giá trị]]))</f>
        <v>-64644</v>
      </c>
      <c r="Q3987" s="35">
        <f t="shared" si="992"/>
        <v>-64644</v>
      </c>
      <c r="R3987" s="7">
        <f>Table1[[#This Row],[Số còn phải thu ĐK]]+Table1[[#This Row],[Giá Trị HD sau CK]]-Table1[[#This Row],[Số tiền đã thu]]</f>
        <v>0</v>
      </c>
      <c r="S3987" s="6">
        <f>IF(Table1[[#This Row],[Ngày hóa đơn]]&lt;&gt;"",Table1[[#This Row],[Ngày hóa đơn]],IF(Table1[[#This Row],[Ngày hạch toán]]&lt;&gt;"",Table1[[#This Row],[Ngày hạch toán]],""))</f>
        <v>46091</v>
      </c>
      <c r="T3987" s="7"/>
      <c r="U3987" s="6">
        <f>IF(Table1[[#This Row],[Ngày tính CN]]="","",S3987+T3987)</f>
        <v>46091</v>
      </c>
      <c r="V3987" s="35">
        <f ca="1">IF(Table1[[#This Row],[Hạn thanh toán]]="","",IF((U3987-NOW())&lt;0,0,(U3987-NOW())))</f>
        <v>0</v>
      </c>
      <c r="W3987" s="35"/>
      <c r="X3987" s="35" t="str">
        <f t="shared" ca="1" si="993"/>
        <v/>
      </c>
      <c r="Y3987" s="2" t="str">
        <f t="shared" si="994"/>
        <v>Đã thanh toán</v>
      </c>
      <c r="Z3987" s="51">
        <f t="shared" si="995"/>
        <v>46091</v>
      </c>
      <c r="AA3987" s="51">
        <f t="shared" si="996"/>
        <v>46092</v>
      </c>
      <c r="AD3987" s="2" t="str">
        <f>VLOOKUP($A3987,MA_KH!$A:$Q,MA_KH!O$1,0)</f>
        <v>LOTTE</v>
      </c>
      <c r="AE3987" s="2" t="str">
        <f>VLOOKUP($A3987,MA_KH!$A:$Q,MA_KH!P$1,0)</f>
        <v>CÔNG TY CỔ PHẦN TRUNG TÂM THƯƠNG MẠI LOTTE VIỆT NAM</v>
      </c>
    </row>
    <row r="3988" spans="1:31" ht="25.5" hidden="1" customHeight="1" x14ac:dyDescent="0.2">
      <c r="A3988" s="30" t="s">
        <v>22013</v>
      </c>
      <c r="B3988" s="30" t="s">
        <v>4421</v>
      </c>
      <c r="C3988" s="37">
        <v>46091</v>
      </c>
      <c r="D3988" s="30" t="s">
        <v>24888</v>
      </c>
      <c r="E3988" s="37">
        <v>46091</v>
      </c>
      <c r="F3988" s="30">
        <v>1790</v>
      </c>
      <c r="G3988" s="30" t="s">
        <v>24870</v>
      </c>
      <c r="H3988" s="38">
        <v>195891</v>
      </c>
      <c r="I3988" s="67">
        <v>0</v>
      </c>
      <c r="J3988" s="38">
        <v>15671</v>
      </c>
      <c r="K3988" s="38">
        <v>211562</v>
      </c>
      <c r="L3988" s="7" t="s">
        <v>22850</v>
      </c>
      <c r="M3988" s="6">
        <v>46092</v>
      </c>
      <c r="O3988" s="35">
        <f>IF(Table1[[#This Row],[Phân loại]]="Tồn đầu kỳ",Table1[[#This Row],[Tổng giá trị]],0)</f>
        <v>0</v>
      </c>
      <c r="P3988" s="7">
        <f>IF(Table1[[#This Row],[Số còn phải thu ĐK]]&lt;&gt;0,0,IF(Table1[[#This Row],[Phân loại]]="Bán hàng",Table1[[#This Row],[Tổng giá trị]],-Table1[[#This Row],[Tổng giá trị]]))</f>
        <v>-211562</v>
      </c>
      <c r="Q3988" s="35">
        <f t="shared" si="992"/>
        <v>-211562</v>
      </c>
      <c r="R3988" s="7">
        <f>Table1[[#This Row],[Số còn phải thu ĐK]]+Table1[[#This Row],[Giá Trị HD sau CK]]-Table1[[#This Row],[Số tiền đã thu]]</f>
        <v>0</v>
      </c>
      <c r="S3988" s="6">
        <f>IF(Table1[[#This Row],[Ngày hóa đơn]]&lt;&gt;"",Table1[[#This Row],[Ngày hóa đơn]],IF(Table1[[#This Row],[Ngày hạch toán]]&lt;&gt;"",Table1[[#This Row],[Ngày hạch toán]],""))</f>
        <v>46091</v>
      </c>
      <c r="T3988" s="7"/>
      <c r="U3988" s="6">
        <f>IF(Table1[[#This Row],[Ngày tính CN]]="","",S3988+T3988)</f>
        <v>46091</v>
      </c>
      <c r="V3988" s="35">
        <f ca="1">IF(Table1[[#This Row],[Hạn thanh toán]]="","",IF((U3988-NOW())&lt;0,0,(U3988-NOW())))</f>
        <v>0</v>
      </c>
      <c r="W3988" s="35"/>
      <c r="X3988" s="35" t="str">
        <f t="shared" ca="1" si="993"/>
        <v/>
      </c>
      <c r="Y3988" s="2" t="str">
        <f t="shared" si="994"/>
        <v>Đã thanh toán</v>
      </c>
      <c r="Z3988" s="51">
        <f t="shared" si="995"/>
        <v>46091</v>
      </c>
      <c r="AA3988" s="51">
        <f t="shared" si="996"/>
        <v>46092</v>
      </c>
      <c r="AD3988" s="2" t="str">
        <f>VLOOKUP($A3988,MA_KH!$A:$Q,MA_KH!O$1,0)</f>
        <v>LOTTE</v>
      </c>
      <c r="AE3988" s="2" t="str">
        <f>VLOOKUP($A3988,MA_KH!$A:$Q,MA_KH!P$1,0)</f>
        <v>CÔNG TY CỔ PHẦN TRUNG TÂM THƯƠNG MẠI LOTTE VIỆT NAM</v>
      </c>
    </row>
    <row r="3989" spans="1:31" ht="25.5" hidden="1" customHeight="1" x14ac:dyDescent="0.2">
      <c r="A3989" s="30" t="s">
        <v>22017</v>
      </c>
      <c r="B3989" s="30" t="s">
        <v>4145</v>
      </c>
      <c r="C3989" s="37">
        <v>46092</v>
      </c>
      <c r="D3989" s="30" t="s">
        <v>24889</v>
      </c>
      <c r="E3989" s="37">
        <v>46092</v>
      </c>
      <c r="F3989" s="30">
        <v>17364</v>
      </c>
      <c r="G3989" s="30" t="s">
        <v>24890</v>
      </c>
      <c r="H3989" s="38">
        <v>455620</v>
      </c>
      <c r="I3989" s="67">
        <v>0</v>
      </c>
      <c r="J3989" s="38">
        <v>36450</v>
      </c>
      <c r="K3989" s="38">
        <v>492070</v>
      </c>
      <c r="L3989" s="7" t="s">
        <v>22849</v>
      </c>
      <c r="O3989" s="35">
        <f>IF(Table1[[#This Row],[Phân loại]]="Tồn đầu kỳ",Table1[[#This Row],[Tổng giá trị]],0)</f>
        <v>0</v>
      </c>
      <c r="P3989" s="7">
        <f>IF(Table1[[#This Row],[Số còn phải thu ĐK]]&lt;&gt;0,0,IF(Table1[[#This Row],[Phân loại]]="Bán hàng",Table1[[#This Row],[Tổng giá trị]],-Table1[[#This Row],[Tổng giá trị]]))</f>
        <v>492070</v>
      </c>
      <c r="Q3989" s="35">
        <f t="shared" si="992"/>
        <v>0</v>
      </c>
      <c r="R3989" s="7">
        <f>Table1[[#This Row],[Số còn phải thu ĐK]]+Table1[[#This Row],[Giá Trị HD sau CK]]-Table1[[#This Row],[Số tiền đã thu]]</f>
        <v>492070</v>
      </c>
      <c r="S3989" s="6">
        <f>IF(Table1[[#This Row],[Ngày hóa đơn]]&lt;&gt;"",Table1[[#This Row],[Ngày hóa đơn]],IF(Table1[[#This Row],[Ngày hạch toán]]&lt;&gt;"",Table1[[#This Row],[Ngày hạch toán]],""))</f>
        <v>46092</v>
      </c>
      <c r="T3989" s="7"/>
      <c r="U3989" s="6">
        <f>IF(Table1[[#This Row],[Ngày tính CN]]="","",S3989+T3989)</f>
        <v>46092</v>
      </c>
      <c r="V3989" s="35">
        <f ca="1">IF(Table1[[#This Row],[Hạn thanh toán]]="","",IF((U3989-NOW())&lt;0,0,(U3989-NOW())))</f>
        <v>0</v>
      </c>
      <c r="W3989" s="35"/>
      <c r="X3989" s="35">
        <f t="shared" ca="1" si="993"/>
        <v>78.490319212964096</v>
      </c>
      <c r="Y3989" s="2" t="str">
        <f t="shared" ca="1" si="994"/>
        <v>Nợ quá hạn từ 60 ngày đến 90 ngày</v>
      </c>
      <c r="Z3989" s="51">
        <f t="shared" si="995"/>
        <v>46092</v>
      </c>
      <c r="AA3989" s="51" t="str">
        <f t="shared" si="996"/>
        <v/>
      </c>
      <c r="AD3989" s="2" t="str">
        <f>VLOOKUP($A3989,MA_KH!$A:$Q,MA_KH!O$1,0)</f>
        <v>LOTTE</v>
      </c>
      <c r="AE3989" s="2" t="str">
        <f>VLOOKUP($A3989,MA_KH!$A:$Q,MA_KH!P$1,0)</f>
        <v>CÔNG TY CỔ PHẦN TRUNG TÂM THƯƠNG MẠI LOTTE VIỆT NAM</v>
      </c>
    </row>
    <row r="3990" spans="1:31" ht="25.5" hidden="1" customHeight="1" x14ac:dyDescent="0.2">
      <c r="A3990" s="30" t="s">
        <v>22014</v>
      </c>
      <c r="B3990" s="30" t="s">
        <v>4178</v>
      </c>
      <c r="C3990" s="37">
        <v>46092</v>
      </c>
      <c r="D3990" s="30" t="s">
        <v>24891</v>
      </c>
      <c r="E3990" s="37">
        <v>46092</v>
      </c>
      <c r="F3990" s="30">
        <v>17366</v>
      </c>
      <c r="G3990" s="30" t="s">
        <v>24892</v>
      </c>
      <c r="H3990" s="38">
        <v>1190660</v>
      </c>
      <c r="I3990" s="67">
        <v>0</v>
      </c>
      <c r="J3990" s="38">
        <v>95253</v>
      </c>
      <c r="K3990" s="38">
        <v>1285913</v>
      </c>
      <c r="L3990" s="7" t="s">
        <v>22849</v>
      </c>
      <c r="O3990" s="35">
        <f>IF(Table1[[#This Row],[Phân loại]]="Tồn đầu kỳ",Table1[[#This Row],[Tổng giá trị]],0)</f>
        <v>0</v>
      </c>
      <c r="P3990" s="7">
        <f>IF(Table1[[#This Row],[Số còn phải thu ĐK]]&lt;&gt;0,0,IF(Table1[[#This Row],[Phân loại]]="Bán hàng",Table1[[#This Row],[Tổng giá trị]],-Table1[[#This Row],[Tổng giá trị]]))</f>
        <v>1285913</v>
      </c>
      <c r="Q3990" s="35">
        <f t="shared" si="992"/>
        <v>0</v>
      </c>
      <c r="R3990" s="7">
        <f>Table1[[#This Row],[Số còn phải thu ĐK]]+Table1[[#This Row],[Giá Trị HD sau CK]]-Table1[[#This Row],[Số tiền đã thu]]</f>
        <v>1285913</v>
      </c>
      <c r="S3990" s="6">
        <f>IF(Table1[[#This Row],[Ngày hóa đơn]]&lt;&gt;"",Table1[[#This Row],[Ngày hóa đơn]],IF(Table1[[#This Row],[Ngày hạch toán]]&lt;&gt;"",Table1[[#This Row],[Ngày hạch toán]],""))</f>
        <v>46092</v>
      </c>
      <c r="T3990" s="7"/>
      <c r="U3990" s="6">
        <f>IF(Table1[[#This Row],[Ngày tính CN]]="","",S3990+T3990)</f>
        <v>46092</v>
      </c>
      <c r="V3990" s="35">
        <f ca="1">IF(Table1[[#This Row],[Hạn thanh toán]]="","",IF((U3990-NOW())&lt;0,0,(U3990-NOW())))</f>
        <v>0</v>
      </c>
      <c r="W3990" s="35"/>
      <c r="X3990" s="35">
        <f t="shared" ca="1" si="993"/>
        <v>78.490319212964096</v>
      </c>
      <c r="Y3990" s="2" t="str">
        <f t="shared" ca="1" si="994"/>
        <v>Nợ quá hạn từ 60 ngày đến 90 ngày</v>
      </c>
      <c r="Z3990" s="51">
        <f t="shared" si="995"/>
        <v>46092</v>
      </c>
      <c r="AA3990" s="51" t="str">
        <f t="shared" si="996"/>
        <v/>
      </c>
      <c r="AD3990" s="2" t="str">
        <f>VLOOKUP($A3990,MA_KH!$A:$Q,MA_KH!O$1,0)</f>
        <v>LOTTE</v>
      </c>
      <c r="AE3990" s="2" t="str">
        <f>VLOOKUP($A3990,MA_KH!$A:$Q,MA_KH!P$1,0)</f>
        <v>CÔNG TY CỔ PHẦN TRUNG TÂM THƯƠNG MẠI LOTTE VIỆT NAM</v>
      </c>
    </row>
    <row r="3991" spans="1:31" ht="25.5" hidden="1" customHeight="1" x14ac:dyDescent="0.2">
      <c r="A3991" s="30" t="s">
        <v>22018</v>
      </c>
      <c r="B3991" s="30" t="s">
        <v>4227</v>
      </c>
      <c r="C3991" s="37">
        <v>46092</v>
      </c>
      <c r="D3991" s="30" t="s">
        <v>24893</v>
      </c>
      <c r="E3991" s="37">
        <v>46092</v>
      </c>
      <c r="F3991" s="30">
        <v>1622</v>
      </c>
      <c r="G3991" s="30" t="s">
        <v>22644</v>
      </c>
      <c r="H3991" s="38">
        <v>283208</v>
      </c>
      <c r="I3991" s="67">
        <v>0</v>
      </c>
      <c r="J3991" s="38">
        <v>28321</v>
      </c>
      <c r="K3991" s="38">
        <v>311529</v>
      </c>
      <c r="L3991" s="7" t="s">
        <v>22850</v>
      </c>
      <c r="M3991" s="6">
        <v>46092</v>
      </c>
      <c r="O3991" s="35">
        <f>IF(Table1[[#This Row],[Phân loại]]="Tồn đầu kỳ",Table1[[#This Row],[Tổng giá trị]],0)</f>
        <v>0</v>
      </c>
      <c r="P3991" s="7">
        <f>IF(Table1[[#This Row],[Số còn phải thu ĐK]]&lt;&gt;0,0,IF(Table1[[#This Row],[Phân loại]]="Bán hàng",Table1[[#This Row],[Tổng giá trị]],-Table1[[#This Row],[Tổng giá trị]]))</f>
        <v>-311529</v>
      </c>
      <c r="Q3991" s="35">
        <f t="shared" si="992"/>
        <v>-311529</v>
      </c>
      <c r="R3991" s="7">
        <f>Table1[[#This Row],[Số còn phải thu ĐK]]+Table1[[#This Row],[Giá Trị HD sau CK]]-Table1[[#This Row],[Số tiền đã thu]]</f>
        <v>0</v>
      </c>
      <c r="S3991" s="6">
        <f>IF(Table1[[#This Row],[Ngày hóa đơn]]&lt;&gt;"",Table1[[#This Row],[Ngày hóa đơn]],IF(Table1[[#This Row],[Ngày hạch toán]]&lt;&gt;"",Table1[[#This Row],[Ngày hạch toán]],""))</f>
        <v>46092</v>
      </c>
      <c r="T3991" s="7"/>
      <c r="U3991" s="6">
        <f>IF(Table1[[#This Row],[Ngày tính CN]]="","",S3991+T3991)</f>
        <v>46092</v>
      </c>
      <c r="V3991" s="35">
        <f ca="1">IF(Table1[[#This Row],[Hạn thanh toán]]="","",IF((U3991-NOW())&lt;0,0,(U3991-NOW())))</f>
        <v>0</v>
      </c>
      <c r="W3991" s="35"/>
      <c r="X3991" s="35" t="str">
        <f t="shared" ca="1" si="993"/>
        <v/>
      </c>
      <c r="Y3991" s="2" t="str">
        <f t="shared" si="994"/>
        <v>Đã thanh toán</v>
      </c>
      <c r="Z3991" s="51">
        <f t="shared" si="995"/>
        <v>46092</v>
      </c>
      <c r="AA3991" s="51">
        <f t="shared" si="996"/>
        <v>46092</v>
      </c>
      <c r="AD3991" s="2" t="str">
        <f>VLOOKUP($A3991,MA_KH!$A:$Q,MA_KH!O$1,0)</f>
        <v>LOTTE</v>
      </c>
      <c r="AE3991" s="2" t="str">
        <f>VLOOKUP($A3991,MA_KH!$A:$Q,MA_KH!P$1,0)</f>
        <v>CÔNG TY CỔ PHẦN TRUNG TÂM THƯƠNG MẠI LOTTE VIỆT NAM</v>
      </c>
    </row>
    <row r="3992" spans="1:31" ht="25.5" hidden="1" customHeight="1" x14ac:dyDescent="0.2">
      <c r="A3992" s="30" t="s">
        <v>22018</v>
      </c>
      <c r="B3992" s="30" t="s">
        <v>4227</v>
      </c>
      <c r="C3992" s="37">
        <v>46092</v>
      </c>
      <c r="D3992" s="30" t="s">
        <v>24893</v>
      </c>
      <c r="E3992" s="37">
        <v>46093</v>
      </c>
      <c r="F3992" s="30">
        <v>1875</v>
      </c>
      <c r="G3992" s="30" t="s">
        <v>22645</v>
      </c>
      <c r="H3992" s="38">
        <v>944026</v>
      </c>
      <c r="I3992" s="67">
        <v>0</v>
      </c>
      <c r="J3992" s="38">
        <v>75522</v>
      </c>
      <c r="K3992" s="38">
        <v>1019548</v>
      </c>
      <c r="L3992" s="7" t="s">
        <v>22850</v>
      </c>
      <c r="M3992" s="6">
        <v>46092</v>
      </c>
      <c r="O3992" s="35">
        <f>IF(Table1[[#This Row],[Phân loại]]="Tồn đầu kỳ",Table1[[#This Row],[Tổng giá trị]],0)</f>
        <v>0</v>
      </c>
      <c r="P3992" s="7">
        <f>IF(Table1[[#This Row],[Số còn phải thu ĐK]]&lt;&gt;0,0,IF(Table1[[#This Row],[Phân loại]]="Bán hàng",Table1[[#This Row],[Tổng giá trị]],-Table1[[#This Row],[Tổng giá trị]]))</f>
        <v>-1019548</v>
      </c>
      <c r="Q3992" s="35">
        <f t="shared" si="992"/>
        <v>-1019548</v>
      </c>
      <c r="R3992" s="7">
        <f>Table1[[#This Row],[Số còn phải thu ĐK]]+Table1[[#This Row],[Giá Trị HD sau CK]]-Table1[[#This Row],[Số tiền đã thu]]</f>
        <v>0</v>
      </c>
      <c r="S3992" s="6">
        <f>IF(Table1[[#This Row],[Ngày hóa đơn]]&lt;&gt;"",Table1[[#This Row],[Ngày hóa đơn]],IF(Table1[[#This Row],[Ngày hạch toán]]&lt;&gt;"",Table1[[#This Row],[Ngày hạch toán]],""))</f>
        <v>46093</v>
      </c>
      <c r="T3992" s="7"/>
      <c r="U3992" s="6">
        <f>IF(Table1[[#This Row],[Ngày tính CN]]="","",S3992+T3992)</f>
        <v>46093</v>
      </c>
      <c r="V3992" s="35">
        <f ca="1">IF(Table1[[#This Row],[Hạn thanh toán]]="","",IF((U3992-NOW())&lt;0,0,(U3992-NOW())))</f>
        <v>0</v>
      </c>
      <c r="W3992" s="35"/>
      <c r="X3992" s="35" t="str">
        <f t="shared" ca="1" si="993"/>
        <v/>
      </c>
      <c r="Y3992" s="2" t="str">
        <f t="shared" si="994"/>
        <v>Đã thanh toán</v>
      </c>
      <c r="Z3992" s="51">
        <f t="shared" si="995"/>
        <v>46093</v>
      </c>
      <c r="AA3992" s="51">
        <f t="shared" si="996"/>
        <v>46092</v>
      </c>
      <c r="AD3992" s="2" t="str">
        <f>VLOOKUP($A3992,MA_KH!$A:$Q,MA_KH!O$1,0)</f>
        <v>LOTTE</v>
      </c>
      <c r="AE3992" s="2" t="str">
        <f>VLOOKUP($A3992,MA_KH!$A:$Q,MA_KH!P$1,0)</f>
        <v>CÔNG TY CỔ PHẦN TRUNG TÂM THƯƠNG MẠI LOTTE VIỆT NAM</v>
      </c>
    </row>
    <row r="3993" spans="1:31" ht="25.5" hidden="1" customHeight="1" x14ac:dyDescent="0.2">
      <c r="A3993" s="30" t="s">
        <v>22009</v>
      </c>
      <c r="B3993" s="30" t="s">
        <v>4283</v>
      </c>
      <c r="C3993" s="37">
        <v>46092</v>
      </c>
      <c r="D3993" s="30" t="s">
        <v>24894</v>
      </c>
      <c r="E3993" s="37">
        <v>46092</v>
      </c>
      <c r="F3993" s="30">
        <v>2028</v>
      </c>
      <c r="G3993" s="30" t="s">
        <v>24869</v>
      </c>
      <c r="H3993" s="38">
        <v>64895</v>
      </c>
      <c r="I3993" s="67">
        <v>0</v>
      </c>
      <c r="J3993" s="38">
        <v>6490</v>
      </c>
      <c r="K3993" s="38">
        <v>71385</v>
      </c>
      <c r="L3993" s="7" t="s">
        <v>22850</v>
      </c>
      <c r="M3993" s="6">
        <v>46092</v>
      </c>
      <c r="O3993" s="35">
        <f>IF(Table1[[#This Row],[Phân loại]]="Tồn đầu kỳ",Table1[[#This Row],[Tổng giá trị]],0)</f>
        <v>0</v>
      </c>
      <c r="P3993" s="7">
        <f>IF(Table1[[#This Row],[Số còn phải thu ĐK]]&lt;&gt;0,0,IF(Table1[[#This Row],[Phân loại]]="Bán hàng",Table1[[#This Row],[Tổng giá trị]],-Table1[[#This Row],[Tổng giá trị]]))</f>
        <v>-71385</v>
      </c>
      <c r="Q3993" s="35">
        <f t="shared" si="992"/>
        <v>-71385</v>
      </c>
      <c r="R3993" s="7">
        <f>Table1[[#This Row],[Số còn phải thu ĐK]]+Table1[[#This Row],[Giá Trị HD sau CK]]-Table1[[#This Row],[Số tiền đã thu]]</f>
        <v>0</v>
      </c>
      <c r="S3993" s="6">
        <f>IF(Table1[[#This Row],[Ngày hóa đơn]]&lt;&gt;"",Table1[[#This Row],[Ngày hóa đơn]],IF(Table1[[#This Row],[Ngày hạch toán]]&lt;&gt;"",Table1[[#This Row],[Ngày hạch toán]],""))</f>
        <v>46092</v>
      </c>
      <c r="T3993" s="7"/>
      <c r="U3993" s="6">
        <f>IF(Table1[[#This Row],[Ngày tính CN]]="","",S3993+T3993)</f>
        <v>46092</v>
      </c>
      <c r="V3993" s="35">
        <f ca="1">IF(Table1[[#This Row],[Hạn thanh toán]]="","",IF((U3993-NOW())&lt;0,0,(U3993-NOW())))</f>
        <v>0</v>
      </c>
      <c r="W3993" s="35"/>
      <c r="X3993" s="35" t="str">
        <f t="shared" ca="1" si="993"/>
        <v/>
      </c>
      <c r="Y3993" s="2" t="str">
        <f t="shared" si="994"/>
        <v>Đã thanh toán</v>
      </c>
      <c r="Z3993" s="51">
        <f t="shared" si="995"/>
        <v>46092</v>
      </c>
      <c r="AA3993" s="51">
        <f t="shared" si="996"/>
        <v>46092</v>
      </c>
      <c r="AD3993" s="2" t="str">
        <f>VLOOKUP($A3993,MA_KH!$A:$Q,MA_KH!O$1,0)</f>
        <v>LOTTE</v>
      </c>
      <c r="AE3993" s="2" t="str">
        <f>VLOOKUP($A3993,MA_KH!$A:$Q,MA_KH!P$1,0)</f>
        <v>CÔNG TY CỔ PHẦN TRUNG TÂM THƯƠNG MẠI LOTTE VIỆT NAM</v>
      </c>
    </row>
    <row r="3994" spans="1:31" ht="25.5" hidden="1" customHeight="1" x14ac:dyDescent="0.2">
      <c r="A3994" s="30" t="s">
        <v>22009</v>
      </c>
      <c r="B3994" s="30" t="s">
        <v>4283</v>
      </c>
      <c r="C3994" s="37">
        <v>46092</v>
      </c>
      <c r="D3994" s="30" t="s">
        <v>24894</v>
      </c>
      <c r="E3994" s="37">
        <v>46092</v>
      </c>
      <c r="F3994" s="30">
        <v>2027</v>
      </c>
      <c r="G3994" s="30" t="s">
        <v>24870</v>
      </c>
      <c r="H3994" s="38">
        <v>216317</v>
      </c>
      <c r="I3994" s="67">
        <v>0</v>
      </c>
      <c r="J3994" s="38">
        <v>17305</v>
      </c>
      <c r="K3994" s="38">
        <v>233622</v>
      </c>
      <c r="L3994" s="7" t="s">
        <v>22850</v>
      </c>
      <c r="M3994" s="6">
        <v>46092</v>
      </c>
      <c r="O3994" s="35">
        <f>IF(Table1[[#This Row],[Phân loại]]="Tồn đầu kỳ",Table1[[#This Row],[Tổng giá trị]],0)</f>
        <v>0</v>
      </c>
      <c r="P3994" s="7">
        <f>IF(Table1[[#This Row],[Số còn phải thu ĐK]]&lt;&gt;0,0,IF(Table1[[#This Row],[Phân loại]]="Bán hàng",Table1[[#This Row],[Tổng giá trị]],-Table1[[#This Row],[Tổng giá trị]]))</f>
        <v>-233622</v>
      </c>
      <c r="Q3994" s="35">
        <f t="shared" si="992"/>
        <v>-233622</v>
      </c>
      <c r="R3994" s="7">
        <f>Table1[[#This Row],[Số còn phải thu ĐK]]+Table1[[#This Row],[Giá Trị HD sau CK]]-Table1[[#This Row],[Số tiền đã thu]]</f>
        <v>0</v>
      </c>
      <c r="S3994" s="6">
        <f>IF(Table1[[#This Row],[Ngày hóa đơn]]&lt;&gt;"",Table1[[#This Row],[Ngày hóa đơn]],IF(Table1[[#This Row],[Ngày hạch toán]]&lt;&gt;"",Table1[[#This Row],[Ngày hạch toán]],""))</f>
        <v>46092</v>
      </c>
      <c r="T3994" s="7"/>
      <c r="U3994" s="6">
        <f>IF(Table1[[#This Row],[Ngày tính CN]]="","",S3994+T3994)</f>
        <v>46092</v>
      </c>
      <c r="V3994" s="35">
        <f ca="1">IF(Table1[[#This Row],[Hạn thanh toán]]="","",IF((U3994-NOW())&lt;0,0,(U3994-NOW())))</f>
        <v>0</v>
      </c>
      <c r="W3994" s="35"/>
      <c r="X3994" s="35" t="str">
        <f t="shared" ca="1" si="993"/>
        <v/>
      </c>
      <c r="Y3994" s="2" t="str">
        <f t="shared" si="994"/>
        <v>Đã thanh toán</v>
      </c>
      <c r="Z3994" s="51">
        <f t="shared" si="995"/>
        <v>46092</v>
      </c>
      <c r="AA3994" s="51">
        <f t="shared" si="996"/>
        <v>46092</v>
      </c>
      <c r="AD3994" s="2" t="str">
        <f>VLOOKUP($A3994,MA_KH!$A:$Q,MA_KH!O$1,0)</f>
        <v>LOTTE</v>
      </c>
      <c r="AE3994" s="2" t="str">
        <f>VLOOKUP($A3994,MA_KH!$A:$Q,MA_KH!P$1,0)</f>
        <v>CÔNG TY CỔ PHẦN TRUNG TÂM THƯƠNG MẠI LOTTE VIỆT NAM</v>
      </c>
    </row>
    <row r="3995" spans="1:31" ht="25.5" hidden="1" customHeight="1" x14ac:dyDescent="0.2">
      <c r="A3995" s="30" t="s">
        <v>22022</v>
      </c>
      <c r="B3995" s="30" t="s">
        <v>4019</v>
      </c>
      <c r="C3995" s="37">
        <v>46092</v>
      </c>
      <c r="D3995" s="30" t="s">
        <v>24895</v>
      </c>
      <c r="E3995" s="37">
        <v>46092</v>
      </c>
      <c r="F3995" s="30">
        <v>2299</v>
      </c>
      <c r="G3995" s="30" t="s">
        <v>24869</v>
      </c>
      <c r="H3995" s="38">
        <v>638358</v>
      </c>
      <c r="I3995" s="67">
        <v>0</v>
      </c>
      <c r="J3995" s="38">
        <v>63836</v>
      </c>
      <c r="K3995" s="38">
        <v>702194</v>
      </c>
      <c r="L3995" s="7" t="s">
        <v>22850</v>
      </c>
      <c r="M3995" s="6">
        <v>46092</v>
      </c>
      <c r="O3995" s="35">
        <f>IF(Table1[[#This Row],[Phân loại]]="Tồn đầu kỳ",Table1[[#This Row],[Tổng giá trị]],0)</f>
        <v>0</v>
      </c>
      <c r="P3995" s="7">
        <f>IF(Table1[[#This Row],[Số còn phải thu ĐK]]&lt;&gt;0,0,IF(Table1[[#This Row],[Phân loại]]="Bán hàng",Table1[[#This Row],[Tổng giá trị]],-Table1[[#This Row],[Tổng giá trị]]))</f>
        <v>-702194</v>
      </c>
      <c r="Q3995" s="35">
        <f t="shared" si="992"/>
        <v>-702194</v>
      </c>
      <c r="R3995" s="7">
        <f>Table1[[#This Row],[Số còn phải thu ĐK]]+Table1[[#This Row],[Giá Trị HD sau CK]]-Table1[[#This Row],[Số tiền đã thu]]</f>
        <v>0</v>
      </c>
      <c r="S3995" s="6">
        <f>IF(Table1[[#This Row],[Ngày hóa đơn]]&lt;&gt;"",Table1[[#This Row],[Ngày hóa đơn]],IF(Table1[[#This Row],[Ngày hạch toán]]&lt;&gt;"",Table1[[#This Row],[Ngày hạch toán]],""))</f>
        <v>46092</v>
      </c>
      <c r="T3995" s="7"/>
      <c r="U3995" s="6">
        <f>IF(Table1[[#This Row],[Ngày tính CN]]="","",S3995+T3995)</f>
        <v>46092</v>
      </c>
      <c r="V3995" s="35">
        <f ca="1">IF(Table1[[#This Row],[Hạn thanh toán]]="","",IF((U3995-NOW())&lt;0,0,(U3995-NOW())))</f>
        <v>0</v>
      </c>
      <c r="W3995" s="35"/>
      <c r="X3995" s="35" t="str">
        <f t="shared" ca="1" si="993"/>
        <v/>
      </c>
      <c r="Y3995" s="2" t="str">
        <f t="shared" si="994"/>
        <v>Đã thanh toán</v>
      </c>
      <c r="Z3995" s="51">
        <f t="shared" si="995"/>
        <v>46092</v>
      </c>
      <c r="AA3995" s="51">
        <f t="shared" si="996"/>
        <v>46092</v>
      </c>
      <c r="AD3995" s="2" t="str">
        <f>VLOOKUP($A3995,MA_KH!$A:$Q,MA_KH!O$1,0)</f>
        <v>LOTTE</v>
      </c>
      <c r="AE3995" s="2" t="str">
        <f>VLOOKUP($A3995,MA_KH!$A:$Q,MA_KH!P$1,0)</f>
        <v>CÔNG TY CỔ PHẦN TRUNG TÂM THƯƠNG MẠI LOTTE VIỆT NAM</v>
      </c>
    </row>
    <row r="3996" spans="1:31" ht="25.5" hidden="1" customHeight="1" x14ac:dyDescent="0.2">
      <c r="A3996" s="30" t="s">
        <v>22022</v>
      </c>
      <c r="B3996" s="30" t="s">
        <v>4019</v>
      </c>
      <c r="C3996" s="37">
        <v>46092</v>
      </c>
      <c r="D3996" s="30" t="s">
        <v>24895</v>
      </c>
      <c r="E3996" s="37">
        <v>46090</v>
      </c>
      <c r="F3996" s="30">
        <v>2079</v>
      </c>
      <c r="G3996" s="30" t="s">
        <v>24870</v>
      </c>
      <c r="H3996" s="38">
        <v>2127859</v>
      </c>
      <c r="I3996" s="67">
        <v>0</v>
      </c>
      <c r="J3996" s="38">
        <v>170229</v>
      </c>
      <c r="K3996" s="38">
        <v>2298088</v>
      </c>
      <c r="L3996" s="7" t="s">
        <v>22850</v>
      </c>
      <c r="M3996" s="6">
        <v>46092</v>
      </c>
      <c r="O3996" s="35">
        <f>IF(Table1[[#This Row],[Phân loại]]="Tồn đầu kỳ",Table1[[#This Row],[Tổng giá trị]],0)</f>
        <v>0</v>
      </c>
      <c r="P3996" s="7">
        <f>IF(Table1[[#This Row],[Số còn phải thu ĐK]]&lt;&gt;0,0,IF(Table1[[#This Row],[Phân loại]]="Bán hàng",Table1[[#This Row],[Tổng giá trị]],-Table1[[#This Row],[Tổng giá trị]]))</f>
        <v>-2298088</v>
      </c>
      <c r="Q3996" s="35">
        <f t="shared" si="992"/>
        <v>-2298088</v>
      </c>
      <c r="R3996" s="7">
        <f>Table1[[#This Row],[Số còn phải thu ĐK]]+Table1[[#This Row],[Giá Trị HD sau CK]]-Table1[[#This Row],[Số tiền đã thu]]</f>
        <v>0</v>
      </c>
      <c r="S3996" s="6">
        <f>IF(Table1[[#This Row],[Ngày hóa đơn]]&lt;&gt;"",Table1[[#This Row],[Ngày hóa đơn]],IF(Table1[[#This Row],[Ngày hạch toán]]&lt;&gt;"",Table1[[#This Row],[Ngày hạch toán]],""))</f>
        <v>46090</v>
      </c>
      <c r="T3996" s="7"/>
      <c r="U3996" s="6">
        <f>IF(Table1[[#This Row],[Ngày tính CN]]="","",S3996+T3996)</f>
        <v>46090</v>
      </c>
      <c r="V3996" s="35">
        <f ca="1">IF(Table1[[#This Row],[Hạn thanh toán]]="","",IF((U3996-NOW())&lt;0,0,(U3996-NOW())))</f>
        <v>0</v>
      </c>
      <c r="W3996" s="35"/>
      <c r="X3996" s="35" t="str">
        <f t="shared" ca="1" si="993"/>
        <v/>
      </c>
      <c r="Y3996" s="2" t="str">
        <f t="shared" si="994"/>
        <v>Đã thanh toán</v>
      </c>
      <c r="Z3996" s="51">
        <f t="shared" si="995"/>
        <v>46090</v>
      </c>
      <c r="AA3996" s="51">
        <f t="shared" si="996"/>
        <v>46092</v>
      </c>
      <c r="AD3996" s="2" t="str">
        <f>VLOOKUP($A3996,MA_KH!$A:$Q,MA_KH!O$1,0)</f>
        <v>LOTTE</v>
      </c>
      <c r="AE3996" s="2" t="str">
        <f>VLOOKUP($A3996,MA_KH!$A:$Q,MA_KH!P$1,0)</f>
        <v>CÔNG TY CỔ PHẦN TRUNG TÂM THƯƠNG MẠI LOTTE VIỆT NAM</v>
      </c>
    </row>
    <row r="3997" spans="1:31" ht="25.5" hidden="1" customHeight="1" x14ac:dyDescent="0.2">
      <c r="A3997" s="30" t="s">
        <v>22011</v>
      </c>
      <c r="B3997" s="30" t="s">
        <v>4351</v>
      </c>
      <c r="C3997" s="37">
        <v>46093</v>
      </c>
      <c r="D3997" s="30" t="s">
        <v>24896</v>
      </c>
      <c r="E3997" s="37">
        <v>46092</v>
      </c>
      <c r="F3997" s="30">
        <v>18402</v>
      </c>
      <c r="G3997" s="30" t="s">
        <v>24897</v>
      </c>
      <c r="H3997" s="38">
        <v>2684955</v>
      </c>
      <c r="I3997" s="67">
        <v>0</v>
      </c>
      <c r="J3997" s="38">
        <v>214796</v>
      </c>
      <c r="K3997" s="38">
        <v>2899751</v>
      </c>
      <c r="L3997" s="7" t="s">
        <v>22849</v>
      </c>
      <c r="O3997" s="35">
        <f>IF(Table1[[#This Row],[Phân loại]]="Tồn đầu kỳ",Table1[[#This Row],[Tổng giá trị]],0)</f>
        <v>0</v>
      </c>
      <c r="P3997" s="7">
        <f>IF(Table1[[#This Row],[Số còn phải thu ĐK]]&lt;&gt;0,0,IF(Table1[[#This Row],[Phân loại]]="Bán hàng",Table1[[#This Row],[Tổng giá trị]],-Table1[[#This Row],[Tổng giá trị]]))</f>
        <v>2899751</v>
      </c>
      <c r="Q3997" s="35">
        <f t="shared" ref="Q3997:Q4028" si="997">IF(M3997&lt;&gt;"",IF(O3997&lt;&gt;0,O3997,P3997),0)</f>
        <v>0</v>
      </c>
      <c r="R3997" s="7">
        <f>Table1[[#This Row],[Số còn phải thu ĐK]]+Table1[[#This Row],[Giá Trị HD sau CK]]-Table1[[#This Row],[Số tiền đã thu]]</f>
        <v>2899751</v>
      </c>
      <c r="S3997" s="6">
        <f>IF(Table1[[#This Row],[Ngày hóa đơn]]&lt;&gt;"",Table1[[#This Row],[Ngày hóa đơn]],IF(Table1[[#This Row],[Ngày hạch toán]]&lt;&gt;"",Table1[[#This Row],[Ngày hạch toán]],""))</f>
        <v>46092</v>
      </c>
      <c r="T3997" s="7"/>
      <c r="U3997" s="6">
        <f>IF(Table1[[#This Row],[Ngày tính CN]]="","",S3997+T3997)</f>
        <v>46092</v>
      </c>
      <c r="V3997" s="35">
        <f ca="1">IF(Table1[[#This Row],[Hạn thanh toán]]="","",IF((U3997-NOW())&lt;0,0,(U3997-NOW())))</f>
        <v>0</v>
      </c>
      <c r="W3997" s="35"/>
      <c r="X3997" s="35">
        <f t="shared" ref="X3997:X4028" ca="1" si="998">IF(OR(U3997="",R3997=0),"",IF((U3997-NOW())&lt;0,-(U3997-NOW()),0))</f>
        <v>78.490319212964096</v>
      </c>
      <c r="Y3997" s="2" t="str">
        <f t="shared" ref="Y3997:Y4028" ca="1" si="999">IF(R3997=0,"Đã thanh toán",IF(X3997="","",IF(X3997&lt;=0,"Chưa đến hạn thanh toán",IF(X3997&lt;=30,"Nợ quá hạn 30 ngày",IF(X3997&lt;=60,"Nợ quá hạn từ 30 ngày đến 60 ngày",IF(X3997&lt;=90,"Nợ quá hạn từ 60 ngày đến 90 ngày",IF(X3997&lt;=120,"Nợ quá hạn từ 90 ngày đến 120 ngày","Nợ quá hạn hơn 120 ngày có khả năng mất thanh toán")))))))</f>
        <v>Nợ quá hạn từ 60 ngày đến 90 ngày</v>
      </c>
      <c r="Z3997" s="51">
        <f t="shared" si="995"/>
        <v>46092</v>
      </c>
      <c r="AA3997" s="51" t="str">
        <f t="shared" si="996"/>
        <v/>
      </c>
      <c r="AD3997" s="2" t="str">
        <f>VLOOKUP($A3997,MA_KH!$A:$Q,MA_KH!O$1,0)</f>
        <v>LOTTE</v>
      </c>
      <c r="AE3997" s="2" t="str">
        <f>VLOOKUP($A3997,MA_KH!$A:$Q,MA_KH!P$1,0)</f>
        <v>CÔNG TY CỔ PHẦN TRUNG TÂM THƯƠNG MẠI LOTTE VIỆT NAM</v>
      </c>
    </row>
    <row r="3998" spans="1:31" ht="25.5" hidden="1" customHeight="1" x14ac:dyDescent="0.2">
      <c r="A3998" s="30" t="s">
        <v>22022</v>
      </c>
      <c r="B3998" s="30" t="s">
        <v>4019</v>
      </c>
      <c r="C3998" s="37">
        <v>46093</v>
      </c>
      <c r="D3998" s="30" t="s">
        <v>24898</v>
      </c>
      <c r="E3998" s="37">
        <v>46092</v>
      </c>
      <c r="F3998" s="30">
        <v>18403</v>
      </c>
      <c r="G3998" s="30" t="s">
        <v>24899</v>
      </c>
      <c r="H3998" s="38">
        <v>583055</v>
      </c>
      <c r="I3998" s="67">
        <v>0</v>
      </c>
      <c r="J3998" s="38">
        <v>46644</v>
      </c>
      <c r="K3998" s="38">
        <v>629699</v>
      </c>
      <c r="L3998" s="7" t="s">
        <v>22849</v>
      </c>
      <c r="O3998" s="35">
        <f>IF(Table1[[#This Row],[Phân loại]]="Tồn đầu kỳ",Table1[[#This Row],[Tổng giá trị]],0)</f>
        <v>0</v>
      </c>
      <c r="P3998" s="7">
        <f>IF(Table1[[#This Row],[Số còn phải thu ĐK]]&lt;&gt;0,0,IF(Table1[[#This Row],[Phân loại]]="Bán hàng",Table1[[#This Row],[Tổng giá trị]],-Table1[[#This Row],[Tổng giá trị]]))</f>
        <v>629699</v>
      </c>
      <c r="Q3998" s="35">
        <f t="shared" si="997"/>
        <v>0</v>
      </c>
      <c r="R3998" s="7">
        <f>Table1[[#This Row],[Số còn phải thu ĐK]]+Table1[[#This Row],[Giá Trị HD sau CK]]-Table1[[#This Row],[Số tiền đã thu]]</f>
        <v>629699</v>
      </c>
      <c r="S3998" s="6">
        <f>IF(Table1[[#This Row],[Ngày hóa đơn]]&lt;&gt;"",Table1[[#This Row],[Ngày hóa đơn]],IF(Table1[[#This Row],[Ngày hạch toán]]&lt;&gt;"",Table1[[#This Row],[Ngày hạch toán]],""))</f>
        <v>46092</v>
      </c>
      <c r="T3998" s="7"/>
      <c r="U3998" s="6">
        <f>IF(Table1[[#This Row],[Ngày tính CN]]="","",S3998+T3998)</f>
        <v>46092</v>
      </c>
      <c r="V3998" s="35">
        <f ca="1">IF(Table1[[#This Row],[Hạn thanh toán]]="","",IF((U3998-NOW())&lt;0,0,(U3998-NOW())))</f>
        <v>0</v>
      </c>
      <c r="W3998" s="35"/>
      <c r="X3998" s="35">
        <f t="shared" ca="1" si="998"/>
        <v>78.490319212964096</v>
      </c>
      <c r="Y3998" s="2" t="str">
        <f t="shared" ca="1" si="999"/>
        <v>Nợ quá hạn từ 60 ngày đến 90 ngày</v>
      </c>
      <c r="Z3998" s="51">
        <f t="shared" si="995"/>
        <v>46092</v>
      </c>
      <c r="AA3998" s="51" t="str">
        <f t="shared" si="996"/>
        <v/>
      </c>
      <c r="AD3998" s="2" t="str">
        <f>VLOOKUP($A3998,MA_KH!$A:$Q,MA_KH!O$1,0)</f>
        <v>LOTTE</v>
      </c>
      <c r="AE3998" s="2" t="str">
        <f>VLOOKUP($A3998,MA_KH!$A:$Q,MA_KH!P$1,0)</f>
        <v>CÔNG TY CỔ PHẦN TRUNG TÂM THƯƠNG MẠI LOTTE VIỆT NAM</v>
      </c>
    </row>
    <row r="3999" spans="1:31" ht="25.5" hidden="1" customHeight="1" x14ac:dyDescent="0.2">
      <c r="A3999" s="30" t="s">
        <v>22012</v>
      </c>
      <c r="B3999" s="30" t="s">
        <v>4423</v>
      </c>
      <c r="C3999" s="37">
        <v>46093</v>
      </c>
      <c r="D3999" s="30" t="s">
        <v>24900</v>
      </c>
      <c r="E3999" s="37">
        <v>46092</v>
      </c>
      <c r="F3999" s="30">
        <v>18404</v>
      </c>
      <c r="G3999" s="30" t="s">
        <v>24901</v>
      </c>
      <c r="H3999" s="38">
        <v>2381320</v>
      </c>
      <c r="I3999" s="67">
        <v>0</v>
      </c>
      <c r="J3999" s="38">
        <v>190506</v>
      </c>
      <c r="K3999" s="38">
        <v>2571826</v>
      </c>
      <c r="L3999" s="7" t="s">
        <v>22849</v>
      </c>
      <c r="O3999" s="35">
        <f>IF(Table1[[#This Row],[Phân loại]]="Tồn đầu kỳ",Table1[[#This Row],[Tổng giá trị]],0)</f>
        <v>0</v>
      </c>
      <c r="P3999" s="7">
        <f>IF(Table1[[#This Row],[Số còn phải thu ĐK]]&lt;&gt;0,0,IF(Table1[[#This Row],[Phân loại]]="Bán hàng",Table1[[#This Row],[Tổng giá trị]],-Table1[[#This Row],[Tổng giá trị]]))</f>
        <v>2571826</v>
      </c>
      <c r="Q3999" s="35">
        <f t="shared" si="997"/>
        <v>0</v>
      </c>
      <c r="R3999" s="7">
        <f>Table1[[#This Row],[Số còn phải thu ĐK]]+Table1[[#This Row],[Giá Trị HD sau CK]]-Table1[[#This Row],[Số tiền đã thu]]</f>
        <v>2571826</v>
      </c>
      <c r="S3999" s="6">
        <f>IF(Table1[[#This Row],[Ngày hóa đơn]]&lt;&gt;"",Table1[[#This Row],[Ngày hóa đơn]],IF(Table1[[#This Row],[Ngày hạch toán]]&lt;&gt;"",Table1[[#This Row],[Ngày hạch toán]],""))</f>
        <v>46092</v>
      </c>
      <c r="T3999" s="7"/>
      <c r="U3999" s="6">
        <f>IF(Table1[[#This Row],[Ngày tính CN]]="","",S3999+T3999)</f>
        <v>46092</v>
      </c>
      <c r="V3999" s="35">
        <f ca="1">IF(Table1[[#This Row],[Hạn thanh toán]]="","",IF((U3999-NOW())&lt;0,0,(U3999-NOW())))</f>
        <v>0</v>
      </c>
      <c r="W3999" s="35"/>
      <c r="X3999" s="35">
        <f t="shared" ca="1" si="998"/>
        <v>78.490319212964096</v>
      </c>
      <c r="Y3999" s="2" t="str">
        <f t="shared" ca="1" si="999"/>
        <v>Nợ quá hạn từ 60 ngày đến 90 ngày</v>
      </c>
      <c r="Z3999" s="51">
        <f t="shared" si="995"/>
        <v>46092</v>
      </c>
      <c r="AA3999" s="51" t="str">
        <f t="shared" si="996"/>
        <v/>
      </c>
      <c r="AD3999" s="2" t="str">
        <f>VLOOKUP($A3999,MA_KH!$A:$Q,MA_KH!O$1,0)</f>
        <v>LOTTE</v>
      </c>
      <c r="AE3999" s="2" t="str">
        <f>VLOOKUP($A3999,MA_KH!$A:$Q,MA_KH!P$1,0)</f>
        <v>CÔNG TY CỔ PHẦN TRUNG TÂM THƯƠNG MẠI LOTTE VIỆT NAM</v>
      </c>
    </row>
    <row r="4000" spans="1:31" ht="25.5" hidden="1" customHeight="1" x14ac:dyDescent="0.2">
      <c r="A4000" s="30" t="s">
        <v>22009</v>
      </c>
      <c r="B4000" s="30" t="s">
        <v>4283</v>
      </c>
      <c r="C4000" s="37">
        <v>46093</v>
      </c>
      <c r="D4000" s="30" t="s">
        <v>24902</v>
      </c>
      <c r="E4000" s="37">
        <v>46093</v>
      </c>
      <c r="F4000" s="30">
        <v>18443</v>
      </c>
      <c r="G4000" s="30" t="s">
        <v>24903</v>
      </c>
      <c r="H4000" s="38">
        <v>1166110</v>
      </c>
      <c r="I4000" s="67">
        <v>0</v>
      </c>
      <c r="J4000" s="38">
        <v>93289</v>
      </c>
      <c r="K4000" s="38">
        <v>1259399</v>
      </c>
      <c r="L4000" s="7" t="s">
        <v>22849</v>
      </c>
      <c r="O4000" s="35">
        <f>IF(Table1[[#This Row],[Phân loại]]="Tồn đầu kỳ",Table1[[#This Row],[Tổng giá trị]],0)</f>
        <v>0</v>
      </c>
      <c r="P4000" s="7">
        <f>IF(Table1[[#This Row],[Số còn phải thu ĐK]]&lt;&gt;0,0,IF(Table1[[#This Row],[Phân loại]]="Bán hàng",Table1[[#This Row],[Tổng giá trị]],-Table1[[#This Row],[Tổng giá trị]]))</f>
        <v>1259399</v>
      </c>
      <c r="Q4000" s="35">
        <f t="shared" si="997"/>
        <v>0</v>
      </c>
      <c r="R4000" s="7">
        <f>Table1[[#This Row],[Số còn phải thu ĐK]]+Table1[[#This Row],[Giá Trị HD sau CK]]-Table1[[#This Row],[Số tiền đã thu]]</f>
        <v>1259399</v>
      </c>
      <c r="S4000" s="6">
        <f>IF(Table1[[#This Row],[Ngày hóa đơn]]&lt;&gt;"",Table1[[#This Row],[Ngày hóa đơn]],IF(Table1[[#This Row],[Ngày hạch toán]]&lt;&gt;"",Table1[[#This Row],[Ngày hạch toán]],""))</f>
        <v>46093</v>
      </c>
      <c r="T4000" s="7"/>
      <c r="U4000" s="6">
        <f>IF(Table1[[#This Row],[Ngày tính CN]]="","",S4000+T4000)</f>
        <v>46093</v>
      </c>
      <c r="V4000" s="35">
        <f ca="1">IF(Table1[[#This Row],[Hạn thanh toán]]="","",IF((U4000-NOW())&lt;0,0,(U4000-NOW())))</f>
        <v>0</v>
      </c>
      <c r="W4000" s="35"/>
      <c r="X4000" s="35">
        <f t="shared" ca="1" si="998"/>
        <v>77.490319212964096</v>
      </c>
      <c r="Y4000" s="2" t="str">
        <f t="shared" ca="1" si="999"/>
        <v>Nợ quá hạn từ 60 ngày đến 90 ngày</v>
      </c>
      <c r="Z4000" s="51">
        <f t="shared" si="995"/>
        <v>46093</v>
      </c>
      <c r="AA4000" s="51" t="str">
        <f t="shared" si="996"/>
        <v/>
      </c>
      <c r="AD4000" s="2" t="str">
        <f>VLOOKUP($A4000,MA_KH!$A:$Q,MA_KH!O$1,0)</f>
        <v>LOTTE</v>
      </c>
      <c r="AE4000" s="2" t="str">
        <f>VLOOKUP($A4000,MA_KH!$A:$Q,MA_KH!P$1,0)</f>
        <v>CÔNG TY CỔ PHẦN TRUNG TÂM THƯƠNG MẠI LOTTE VIỆT NAM</v>
      </c>
    </row>
    <row r="4001" spans="1:31" ht="25.5" hidden="1" customHeight="1" x14ac:dyDescent="0.2">
      <c r="A4001" s="30" t="s">
        <v>22009</v>
      </c>
      <c r="B4001" s="30" t="s">
        <v>4283</v>
      </c>
      <c r="C4001" s="37">
        <v>46093</v>
      </c>
      <c r="D4001" s="30" t="s">
        <v>24904</v>
      </c>
      <c r="E4001" s="37">
        <v>46093</v>
      </c>
      <c r="F4001" s="30">
        <v>18444</v>
      </c>
      <c r="G4001" s="30" t="s">
        <v>24905</v>
      </c>
      <c r="H4001" s="38">
        <v>595330</v>
      </c>
      <c r="I4001" s="67">
        <v>0</v>
      </c>
      <c r="J4001" s="38">
        <v>47626</v>
      </c>
      <c r="K4001" s="38">
        <v>642956</v>
      </c>
      <c r="L4001" s="7" t="s">
        <v>22849</v>
      </c>
      <c r="O4001" s="35">
        <f>IF(Table1[[#This Row],[Phân loại]]="Tồn đầu kỳ",Table1[[#This Row],[Tổng giá trị]],0)</f>
        <v>0</v>
      </c>
      <c r="P4001" s="7">
        <f>IF(Table1[[#This Row],[Số còn phải thu ĐK]]&lt;&gt;0,0,IF(Table1[[#This Row],[Phân loại]]="Bán hàng",Table1[[#This Row],[Tổng giá trị]],-Table1[[#This Row],[Tổng giá trị]]))</f>
        <v>642956</v>
      </c>
      <c r="Q4001" s="35">
        <f t="shared" si="997"/>
        <v>0</v>
      </c>
      <c r="R4001" s="7">
        <f>Table1[[#This Row],[Số còn phải thu ĐK]]+Table1[[#This Row],[Giá Trị HD sau CK]]-Table1[[#This Row],[Số tiền đã thu]]</f>
        <v>642956</v>
      </c>
      <c r="S4001" s="6">
        <f>IF(Table1[[#This Row],[Ngày hóa đơn]]&lt;&gt;"",Table1[[#This Row],[Ngày hóa đơn]],IF(Table1[[#This Row],[Ngày hạch toán]]&lt;&gt;"",Table1[[#This Row],[Ngày hạch toán]],""))</f>
        <v>46093</v>
      </c>
      <c r="T4001" s="7"/>
      <c r="U4001" s="6">
        <f>IF(Table1[[#This Row],[Ngày tính CN]]="","",S4001+T4001)</f>
        <v>46093</v>
      </c>
      <c r="V4001" s="35">
        <f ca="1">IF(Table1[[#This Row],[Hạn thanh toán]]="","",IF((U4001-NOW())&lt;0,0,(U4001-NOW())))</f>
        <v>0</v>
      </c>
      <c r="W4001" s="35"/>
      <c r="X4001" s="35">
        <f t="shared" ca="1" si="998"/>
        <v>77.490319212964096</v>
      </c>
      <c r="Y4001" s="2" t="str">
        <f t="shared" ca="1" si="999"/>
        <v>Nợ quá hạn từ 60 ngày đến 90 ngày</v>
      </c>
      <c r="Z4001" s="51">
        <f t="shared" si="995"/>
        <v>46093</v>
      </c>
      <c r="AA4001" s="51" t="str">
        <f t="shared" si="996"/>
        <v/>
      </c>
      <c r="AD4001" s="2" t="str">
        <f>VLOOKUP($A4001,MA_KH!$A:$Q,MA_KH!O$1,0)</f>
        <v>LOTTE</v>
      </c>
      <c r="AE4001" s="2" t="str">
        <f>VLOOKUP($A4001,MA_KH!$A:$Q,MA_KH!P$1,0)</f>
        <v>CÔNG TY CỔ PHẦN TRUNG TÂM THƯƠNG MẠI LOTTE VIỆT NAM</v>
      </c>
    </row>
    <row r="4002" spans="1:31" ht="25.5" hidden="1" customHeight="1" x14ac:dyDescent="0.2">
      <c r="A4002" s="30" t="s">
        <v>22024</v>
      </c>
      <c r="B4002" s="30" t="s">
        <v>4127</v>
      </c>
      <c r="C4002" s="37">
        <v>46093</v>
      </c>
      <c r="D4002" s="30" t="s">
        <v>24906</v>
      </c>
      <c r="E4002" s="37">
        <v>46093</v>
      </c>
      <c r="F4002" s="30">
        <v>2009</v>
      </c>
      <c r="G4002" s="30" t="s">
        <v>24869</v>
      </c>
      <c r="H4002" s="38">
        <v>802358</v>
      </c>
      <c r="I4002" s="67">
        <v>0</v>
      </c>
      <c r="J4002" s="38">
        <v>80236</v>
      </c>
      <c r="K4002" s="38">
        <v>882594</v>
      </c>
      <c r="L4002" s="7" t="s">
        <v>22850</v>
      </c>
      <c r="M4002" s="6">
        <v>46092</v>
      </c>
      <c r="O4002" s="35">
        <f>IF(Table1[[#This Row],[Phân loại]]="Tồn đầu kỳ",Table1[[#This Row],[Tổng giá trị]],0)</f>
        <v>0</v>
      </c>
      <c r="P4002" s="7">
        <f>IF(Table1[[#This Row],[Số còn phải thu ĐK]]&lt;&gt;0,0,IF(Table1[[#This Row],[Phân loại]]="Bán hàng",Table1[[#This Row],[Tổng giá trị]],-Table1[[#This Row],[Tổng giá trị]]))</f>
        <v>-882594</v>
      </c>
      <c r="Q4002" s="35">
        <f t="shared" si="997"/>
        <v>-882594</v>
      </c>
      <c r="R4002" s="7">
        <f>Table1[[#This Row],[Số còn phải thu ĐK]]+Table1[[#This Row],[Giá Trị HD sau CK]]-Table1[[#This Row],[Số tiền đã thu]]</f>
        <v>0</v>
      </c>
      <c r="S4002" s="6">
        <f>IF(Table1[[#This Row],[Ngày hóa đơn]]&lt;&gt;"",Table1[[#This Row],[Ngày hóa đơn]],IF(Table1[[#This Row],[Ngày hạch toán]]&lt;&gt;"",Table1[[#This Row],[Ngày hạch toán]],""))</f>
        <v>46093</v>
      </c>
      <c r="T4002" s="7"/>
      <c r="U4002" s="6">
        <f>IF(Table1[[#This Row],[Ngày tính CN]]="","",S4002+T4002)</f>
        <v>46093</v>
      </c>
      <c r="V4002" s="35">
        <f ca="1">IF(Table1[[#This Row],[Hạn thanh toán]]="","",IF((U4002-NOW())&lt;0,0,(U4002-NOW())))</f>
        <v>0</v>
      </c>
      <c r="W4002" s="35"/>
      <c r="X4002" s="35" t="str">
        <f t="shared" ca="1" si="998"/>
        <v/>
      </c>
      <c r="Y4002" s="2" t="str">
        <f t="shared" si="999"/>
        <v>Đã thanh toán</v>
      </c>
      <c r="Z4002" s="51">
        <f t="shared" si="995"/>
        <v>46093</v>
      </c>
      <c r="AA4002" s="51">
        <f t="shared" si="996"/>
        <v>46092</v>
      </c>
      <c r="AD4002" s="2" t="str">
        <f>VLOOKUP($A4002,MA_KH!$A:$Q,MA_KH!O$1,0)</f>
        <v>LOTTE</v>
      </c>
      <c r="AE4002" s="2" t="str">
        <f>VLOOKUP($A4002,MA_KH!$A:$Q,MA_KH!P$1,0)</f>
        <v>CÔNG TY CỔ PHẦN TRUNG TÂM THƯƠNG MẠI LOTTE VIỆT NAM</v>
      </c>
    </row>
    <row r="4003" spans="1:31" ht="25.5" hidden="1" customHeight="1" x14ac:dyDescent="0.2">
      <c r="A4003" s="30" t="s">
        <v>22024</v>
      </c>
      <c r="B4003" s="30" t="s">
        <v>4127</v>
      </c>
      <c r="C4003" s="37">
        <v>46093</v>
      </c>
      <c r="D4003" s="30" t="s">
        <v>24906</v>
      </c>
      <c r="E4003" s="37">
        <v>46093</v>
      </c>
      <c r="F4003" s="30">
        <v>2277</v>
      </c>
      <c r="G4003" s="30" t="s">
        <v>24870</v>
      </c>
      <c r="H4003" s="38">
        <v>2674527</v>
      </c>
      <c r="I4003" s="67">
        <v>0</v>
      </c>
      <c r="J4003" s="38">
        <v>213962</v>
      </c>
      <c r="K4003" s="38">
        <v>2888489</v>
      </c>
      <c r="L4003" s="7" t="s">
        <v>22850</v>
      </c>
      <c r="M4003" s="6">
        <v>46092</v>
      </c>
      <c r="O4003" s="35">
        <f>IF(Table1[[#This Row],[Phân loại]]="Tồn đầu kỳ",Table1[[#This Row],[Tổng giá trị]],0)</f>
        <v>0</v>
      </c>
      <c r="P4003" s="7">
        <f>IF(Table1[[#This Row],[Số còn phải thu ĐK]]&lt;&gt;0,0,IF(Table1[[#This Row],[Phân loại]]="Bán hàng",Table1[[#This Row],[Tổng giá trị]],-Table1[[#This Row],[Tổng giá trị]]))</f>
        <v>-2888489</v>
      </c>
      <c r="Q4003" s="35">
        <f t="shared" si="997"/>
        <v>-2888489</v>
      </c>
      <c r="R4003" s="7">
        <f>Table1[[#This Row],[Số còn phải thu ĐK]]+Table1[[#This Row],[Giá Trị HD sau CK]]-Table1[[#This Row],[Số tiền đã thu]]</f>
        <v>0</v>
      </c>
      <c r="S4003" s="6">
        <f>IF(Table1[[#This Row],[Ngày hóa đơn]]&lt;&gt;"",Table1[[#This Row],[Ngày hóa đơn]],IF(Table1[[#This Row],[Ngày hạch toán]]&lt;&gt;"",Table1[[#This Row],[Ngày hạch toán]],""))</f>
        <v>46093</v>
      </c>
      <c r="T4003" s="7"/>
      <c r="U4003" s="6">
        <f>IF(Table1[[#This Row],[Ngày tính CN]]="","",S4003+T4003)</f>
        <v>46093</v>
      </c>
      <c r="V4003" s="35">
        <f ca="1">IF(Table1[[#This Row],[Hạn thanh toán]]="","",IF((U4003-NOW())&lt;0,0,(U4003-NOW())))</f>
        <v>0</v>
      </c>
      <c r="W4003" s="35"/>
      <c r="X4003" s="35" t="str">
        <f t="shared" ca="1" si="998"/>
        <v/>
      </c>
      <c r="Y4003" s="2" t="str">
        <f t="shared" si="999"/>
        <v>Đã thanh toán</v>
      </c>
      <c r="Z4003" s="51">
        <f t="shared" si="995"/>
        <v>46093</v>
      </c>
      <c r="AA4003" s="51">
        <f t="shared" si="996"/>
        <v>46092</v>
      </c>
      <c r="AD4003" s="2" t="str">
        <f>VLOOKUP($A4003,MA_KH!$A:$Q,MA_KH!O$1,0)</f>
        <v>LOTTE</v>
      </c>
      <c r="AE4003" s="2" t="str">
        <f>VLOOKUP($A4003,MA_KH!$A:$Q,MA_KH!P$1,0)</f>
        <v>CÔNG TY CỔ PHẦN TRUNG TÂM THƯƠNG MẠI LOTTE VIỆT NAM</v>
      </c>
    </row>
    <row r="4004" spans="1:31" ht="25.5" hidden="1" customHeight="1" x14ac:dyDescent="0.2">
      <c r="A4004" s="30" t="s">
        <v>22011</v>
      </c>
      <c r="B4004" s="30" t="s">
        <v>4351</v>
      </c>
      <c r="C4004" s="37">
        <v>46093</v>
      </c>
      <c r="D4004" s="30" t="s">
        <v>24907</v>
      </c>
      <c r="E4004" s="37">
        <v>46093</v>
      </c>
      <c r="F4004" s="30">
        <v>2496</v>
      </c>
      <c r="G4004" s="30" t="s">
        <v>24869</v>
      </c>
      <c r="H4004" s="38">
        <v>171884</v>
      </c>
      <c r="I4004" s="67">
        <v>0</v>
      </c>
      <c r="J4004" s="38">
        <v>17188</v>
      </c>
      <c r="K4004" s="38">
        <v>189072</v>
      </c>
      <c r="L4004" s="7" t="s">
        <v>22850</v>
      </c>
      <c r="M4004" s="6">
        <v>46092</v>
      </c>
      <c r="O4004" s="35">
        <f>IF(Table1[[#This Row],[Phân loại]]="Tồn đầu kỳ",Table1[[#This Row],[Tổng giá trị]],0)</f>
        <v>0</v>
      </c>
      <c r="P4004" s="7">
        <f>IF(Table1[[#This Row],[Số còn phải thu ĐK]]&lt;&gt;0,0,IF(Table1[[#This Row],[Phân loại]]="Bán hàng",Table1[[#This Row],[Tổng giá trị]],-Table1[[#This Row],[Tổng giá trị]]))</f>
        <v>-189072</v>
      </c>
      <c r="Q4004" s="35">
        <f t="shared" si="997"/>
        <v>-189072</v>
      </c>
      <c r="R4004" s="7">
        <f>Table1[[#This Row],[Số còn phải thu ĐK]]+Table1[[#This Row],[Giá Trị HD sau CK]]-Table1[[#This Row],[Số tiền đã thu]]</f>
        <v>0</v>
      </c>
      <c r="S4004" s="6">
        <f>IF(Table1[[#This Row],[Ngày hóa đơn]]&lt;&gt;"",Table1[[#This Row],[Ngày hóa đơn]],IF(Table1[[#This Row],[Ngày hạch toán]]&lt;&gt;"",Table1[[#This Row],[Ngày hạch toán]],""))</f>
        <v>46093</v>
      </c>
      <c r="T4004" s="7"/>
      <c r="U4004" s="6">
        <f>IF(Table1[[#This Row],[Ngày tính CN]]="","",S4004+T4004)</f>
        <v>46093</v>
      </c>
      <c r="V4004" s="35">
        <f ca="1">IF(Table1[[#This Row],[Hạn thanh toán]]="","",IF((U4004-NOW())&lt;0,0,(U4004-NOW())))</f>
        <v>0</v>
      </c>
      <c r="W4004" s="35"/>
      <c r="X4004" s="35" t="str">
        <f t="shared" ca="1" si="998"/>
        <v/>
      </c>
      <c r="Y4004" s="2" t="str">
        <f t="shared" si="999"/>
        <v>Đã thanh toán</v>
      </c>
      <c r="Z4004" s="51">
        <f t="shared" si="995"/>
        <v>46093</v>
      </c>
      <c r="AA4004" s="51">
        <f t="shared" si="996"/>
        <v>46092</v>
      </c>
      <c r="AD4004" s="2" t="str">
        <f>VLOOKUP($A4004,MA_KH!$A:$Q,MA_KH!O$1,0)</f>
        <v>LOTTE</v>
      </c>
      <c r="AE4004" s="2" t="str">
        <f>VLOOKUP($A4004,MA_KH!$A:$Q,MA_KH!P$1,0)</f>
        <v>CÔNG TY CỔ PHẦN TRUNG TÂM THƯƠNG MẠI LOTTE VIỆT NAM</v>
      </c>
    </row>
    <row r="4005" spans="1:31" ht="25.5" hidden="1" customHeight="1" x14ac:dyDescent="0.2">
      <c r="A4005" s="30" t="s">
        <v>22011</v>
      </c>
      <c r="B4005" s="30" t="s">
        <v>4351</v>
      </c>
      <c r="C4005" s="37">
        <v>46093</v>
      </c>
      <c r="D4005" s="30" t="s">
        <v>24907</v>
      </c>
      <c r="E4005" s="37">
        <v>46093</v>
      </c>
      <c r="F4005" s="30">
        <v>2062</v>
      </c>
      <c r="G4005" s="30" t="s">
        <v>24870</v>
      </c>
      <c r="H4005" s="38">
        <v>572945</v>
      </c>
      <c r="I4005" s="67">
        <v>0</v>
      </c>
      <c r="J4005" s="38">
        <v>45836</v>
      </c>
      <c r="K4005" s="38">
        <v>618781</v>
      </c>
      <c r="L4005" s="7" t="s">
        <v>22850</v>
      </c>
      <c r="M4005" s="6">
        <v>46092</v>
      </c>
      <c r="O4005" s="35">
        <f>IF(Table1[[#This Row],[Phân loại]]="Tồn đầu kỳ",Table1[[#This Row],[Tổng giá trị]],0)</f>
        <v>0</v>
      </c>
      <c r="P4005" s="7">
        <f>IF(Table1[[#This Row],[Số còn phải thu ĐK]]&lt;&gt;0,0,IF(Table1[[#This Row],[Phân loại]]="Bán hàng",Table1[[#This Row],[Tổng giá trị]],-Table1[[#This Row],[Tổng giá trị]]))</f>
        <v>-618781</v>
      </c>
      <c r="Q4005" s="35">
        <f t="shared" si="997"/>
        <v>-618781</v>
      </c>
      <c r="R4005" s="7">
        <f>Table1[[#This Row],[Số còn phải thu ĐK]]+Table1[[#This Row],[Giá Trị HD sau CK]]-Table1[[#This Row],[Số tiền đã thu]]</f>
        <v>0</v>
      </c>
      <c r="S4005" s="6">
        <f>IF(Table1[[#This Row],[Ngày hóa đơn]]&lt;&gt;"",Table1[[#This Row],[Ngày hóa đơn]],IF(Table1[[#This Row],[Ngày hạch toán]]&lt;&gt;"",Table1[[#This Row],[Ngày hạch toán]],""))</f>
        <v>46093</v>
      </c>
      <c r="T4005" s="7"/>
      <c r="U4005" s="6">
        <f>IF(Table1[[#This Row],[Ngày tính CN]]="","",S4005+T4005)</f>
        <v>46093</v>
      </c>
      <c r="V4005" s="35">
        <f ca="1">IF(Table1[[#This Row],[Hạn thanh toán]]="","",IF((U4005-NOW())&lt;0,0,(U4005-NOW())))</f>
        <v>0</v>
      </c>
      <c r="W4005" s="35"/>
      <c r="X4005" s="35" t="str">
        <f t="shared" ca="1" si="998"/>
        <v/>
      </c>
      <c r="Y4005" s="2" t="str">
        <f t="shared" si="999"/>
        <v>Đã thanh toán</v>
      </c>
      <c r="Z4005" s="51">
        <f t="shared" si="995"/>
        <v>46093</v>
      </c>
      <c r="AA4005" s="51">
        <f t="shared" si="996"/>
        <v>46092</v>
      </c>
      <c r="AD4005" s="2" t="str">
        <f>VLOOKUP($A4005,MA_KH!$A:$Q,MA_KH!O$1,0)</f>
        <v>LOTTE</v>
      </c>
      <c r="AE4005" s="2" t="str">
        <f>VLOOKUP($A4005,MA_KH!$A:$Q,MA_KH!P$1,0)</f>
        <v>CÔNG TY CỔ PHẦN TRUNG TÂM THƯƠNG MẠI LOTTE VIỆT NAM</v>
      </c>
    </row>
    <row r="4006" spans="1:31" ht="25.5" hidden="1" customHeight="1" x14ac:dyDescent="0.2">
      <c r="A4006" s="30" t="s">
        <v>22013</v>
      </c>
      <c r="B4006" s="30" t="s">
        <v>4421</v>
      </c>
      <c r="C4006" s="37">
        <v>46094</v>
      </c>
      <c r="D4006" s="30" t="s">
        <v>24908</v>
      </c>
      <c r="E4006" s="37">
        <v>46094</v>
      </c>
      <c r="F4006" s="30">
        <v>18479</v>
      </c>
      <c r="G4006" s="30" t="s">
        <v>24909</v>
      </c>
      <c r="H4006" s="38">
        <v>1038675</v>
      </c>
      <c r="I4006" s="67">
        <v>0</v>
      </c>
      <c r="J4006" s="38">
        <v>83094</v>
      </c>
      <c r="K4006" s="38">
        <v>1121769</v>
      </c>
      <c r="L4006" s="7" t="s">
        <v>22849</v>
      </c>
      <c r="O4006" s="35">
        <f>IF(Table1[[#This Row],[Phân loại]]="Tồn đầu kỳ",Table1[[#This Row],[Tổng giá trị]],0)</f>
        <v>0</v>
      </c>
      <c r="P4006" s="7">
        <f>IF(Table1[[#This Row],[Số còn phải thu ĐK]]&lt;&gt;0,0,IF(Table1[[#This Row],[Phân loại]]="Bán hàng",Table1[[#This Row],[Tổng giá trị]],-Table1[[#This Row],[Tổng giá trị]]))</f>
        <v>1121769</v>
      </c>
      <c r="Q4006" s="35">
        <f t="shared" si="997"/>
        <v>0</v>
      </c>
      <c r="R4006" s="7">
        <f>Table1[[#This Row],[Số còn phải thu ĐK]]+Table1[[#This Row],[Giá Trị HD sau CK]]-Table1[[#This Row],[Số tiền đã thu]]</f>
        <v>1121769</v>
      </c>
      <c r="S4006" s="6">
        <f>IF(Table1[[#This Row],[Ngày hóa đơn]]&lt;&gt;"",Table1[[#This Row],[Ngày hóa đơn]],IF(Table1[[#This Row],[Ngày hạch toán]]&lt;&gt;"",Table1[[#This Row],[Ngày hạch toán]],""))</f>
        <v>46094</v>
      </c>
      <c r="T4006" s="7"/>
      <c r="U4006" s="6">
        <f>IF(Table1[[#This Row],[Ngày tính CN]]="","",S4006+T4006)</f>
        <v>46094</v>
      </c>
      <c r="V4006" s="35">
        <f ca="1">IF(Table1[[#This Row],[Hạn thanh toán]]="","",IF((U4006-NOW())&lt;0,0,(U4006-NOW())))</f>
        <v>0</v>
      </c>
      <c r="W4006" s="35"/>
      <c r="X4006" s="35">
        <f t="shared" ca="1" si="998"/>
        <v>76.490319212964096</v>
      </c>
      <c r="Y4006" s="2" t="str">
        <f t="shared" ca="1" si="999"/>
        <v>Nợ quá hạn từ 60 ngày đến 90 ngày</v>
      </c>
      <c r="Z4006" s="51">
        <f t="shared" si="995"/>
        <v>46094</v>
      </c>
      <c r="AA4006" s="51" t="str">
        <f t="shared" si="996"/>
        <v/>
      </c>
      <c r="AD4006" s="2" t="str">
        <f>VLOOKUP($A4006,MA_KH!$A:$Q,MA_KH!O$1,0)</f>
        <v>LOTTE</v>
      </c>
      <c r="AE4006" s="2" t="str">
        <f>VLOOKUP($A4006,MA_KH!$A:$Q,MA_KH!P$1,0)</f>
        <v>CÔNG TY CỔ PHẦN TRUNG TÂM THƯƠNG MẠI LOTTE VIỆT NAM</v>
      </c>
    </row>
    <row r="4007" spans="1:31" ht="25.5" hidden="1" customHeight="1" x14ac:dyDescent="0.2">
      <c r="A4007" s="30" t="s">
        <v>22013</v>
      </c>
      <c r="B4007" s="30" t="s">
        <v>4421</v>
      </c>
      <c r="C4007" s="37">
        <v>46094</v>
      </c>
      <c r="D4007" s="30" t="s">
        <v>24910</v>
      </c>
      <c r="E4007" s="37">
        <v>46094</v>
      </c>
      <c r="F4007" s="30">
        <v>18480</v>
      </c>
      <c r="G4007" s="30" t="s">
        <v>24911</v>
      </c>
      <c r="H4007" s="38">
        <v>1166110</v>
      </c>
      <c r="I4007" s="67">
        <v>0</v>
      </c>
      <c r="J4007" s="38">
        <v>93289</v>
      </c>
      <c r="K4007" s="38">
        <v>1259399</v>
      </c>
      <c r="L4007" s="7" t="s">
        <v>22849</v>
      </c>
      <c r="O4007" s="35">
        <f>IF(Table1[[#This Row],[Phân loại]]="Tồn đầu kỳ",Table1[[#This Row],[Tổng giá trị]],0)</f>
        <v>0</v>
      </c>
      <c r="P4007" s="7">
        <f>IF(Table1[[#This Row],[Số còn phải thu ĐK]]&lt;&gt;0,0,IF(Table1[[#This Row],[Phân loại]]="Bán hàng",Table1[[#This Row],[Tổng giá trị]],-Table1[[#This Row],[Tổng giá trị]]))</f>
        <v>1259399</v>
      </c>
      <c r="Q4007" s="35">
        <f t="shared" si="997"/>
        <v>0</v>
      </c>
      <c r="R4007" s="7">
        <f>Table1[[#This Row],[Số còn phải thu ĐK]]+Table1[[#This Row],[Giá Trị HD sau CK]]-Table1[[#This Row],[Số tiền đã thu]]</f>
        <v>1259399</v>
      </c>
      <c r="S4007" s="6">
        <f>IF(Table1[[#This Row],[Ngày hóa đơn]]&lt;&gt;"",Table1[[#This Row],[Ngày hóa đơn]],IF(Table1[[#This Row],[Ngày hạch toán]]&lt;&gt;"",Table1[[#This Row],[Ngày hạch toán]],""))</f>
        <v>46094</v>
      </c>
      <c r="T4007" s="7"/>
      <c r="U4007" s="6">
        <f>IF(Table1[[#This Row],[Ngày tính CN]]="","",S4007+T4007)</f>
        <v>46094</v>
      </c>
      <c r="V4007" s="35">
        <f ca="1">IF(Table1[[#This Row],[Hạn thanh toán]]="","",IF((U4007-NOW())&lt;0,0,(U4007-NOW())))</f>
        <v>0</v>
      </c>
      <c r="W4007" s="35"/>
      <c r="X4007" s="35">
        <f t="shared" ca="1" si="998"/>
        <v>76.490319212964096</v>
      </c>
      <c r="Y4007" s="2" t="str">
        <f t="shared" ca="1" si="999"/>
        <v>Nợ quá hạn từ 60 ngày đến 90 ngày</v>
      </c>
      <c r="Z4007" s="51">
        <f t="shared" si="995"/>
        <v>46094</v>
      </c>
      <c r="AA4007" s="51" t="str">
        <f t="shared" si="996"/>
        <v/>
      </c>
      <c r="AD4007" s="2" t="str">
        <f>VLOOKUP($A4007,MA_KH!$A:$Q,MA_KH!O$1,0)</f>
        <v>LOTTE</v>
      </c>
      <c r="AE4007" s="2" t="str">
        <f>VLOOKUP($A4007,MA_KH!$A:$Q,MA_KH!P$1,0)</f>
        <v>CÔNG TY CỔ PHẦN TRUNG TÂM THƯƠNG MẠI LOTTE VIỆT NAM</v>
      </c>
    </row>
    <row r="4008" spans="1:31" ht="25.5" hidden="1" customHeight="1" x14ac:dyDescent="0.2">
      <c r="A4008" s="30" t="s">
        <v>22017</v>
      </c>
      <c r="B4008" s="30" t="s">
        <v>4145</v>
      </c>
      <c r="C4008" s="37">
        <v>46094</v>
      </c>
      <c r="D4008" s="30" t="s">
        <v>24912</v>
      </c>
      <c r="E4008" s="37">
        <v>46094</v>
      </c>
      <c r="F4008" s="30">
        <v>18863</v>
      </c>
      <c r="G4008" s="30" t="s">
        <v>24913</v>
      </c>
      <c r="H4008" s="38">
        <v>1190660</v>
      </c>
      <c r="I4008" s="67">
        <v>0</v>
      </c>
      <c r="J4008" s="38">
        <v>95253</v>
      </c>
      <c r="K4008" s="38">
        <v>1285913</v>
      </c>
      <c r="L4008" s="7" t="s">
        <v>22849</v>
      </c>
      <c r="O4008" s="35">
        <f>IF(Table1[[#This Row],[Phân loại]]="Tồn đầu kỳ",Table1[[#This Row],[Tổng giá trị]],0)</f>
        <v>0</v>
      </c>
      <c r="P4008" s="7">
        <f>IF(Table1[[#This Row],[Số còn phải thu ĐK]]&lt;&gt;0,0,IF(Table1[[#This Row],[Phân loại]]="Bán hàng",Table1[[#This Row],[Tổng giá trị]],-Table1[[#This Row],[Tổng giá trị]]))</f>
        <v>1285913</v>
      </c>
      <c r="Q4008" s="35">
        <f t="shared" si="997"/>
        <v>0</v>
      </c>
      <c r="R4008" s="7">
        <f>Table1[[#This Row],[Số còn phải thu ĐK]]+Table1[[#This Row],[Giá Trị HD sau CK]]-Table1[[#This Row],[Số tiền đã thu]]</f>
        <v>1285913</v>
      </c>
      <c r="S4008" s="6">
        <f>IF(Table1[[#This Row],[Ngày hóa đơn]]&lt;&gt;"",Table1[[#This Row],[Ngày hóa đơn]],IF(Table1[[#This Row],[Ngày hạch toán]]&lt;&gt;"",Table1[[#This Row],[Ngày hạch toán]],""))</f>
        <v>46094</v>
      </c>
      <c r="T4008" s="7"/>
      <c r="U4008" s="6">
        <f>IF(Table1[[#This Row],[Ngày tính CN]]="","",S4008+T4008)</f>
        <v>46094</v>
      </c>
      <c r="V4008" s="35">
        <f ca="1">IF(Table1[[#This Row],[Hạn thanh toán]]="","",IF((U4008-NOW())&lt;0,0,(U4008-NOW())))</f>
        <v>0</v>
      </c>
      <c r="W4008" s="35"/>
      <c r="X4008" s="35">
        <f t="shared" ca="1" si="998"/>
        <v>76.490319212964096</v>
      </c>
      <c r="Y4008" s="2" t="str">
        <f t="shared" ca="1" si="999"/>
        <v>Nợ quá hạn từ 60 ngày đến 90 ngày</v>
      </c>
      <c r="Z4008" s="51">
        <f t="shared" si="995"/>
        <v>46094</v>
      </c>
      <c r="AA4008" s="51" t="str">
        <f t="shared" si="996"/>
        <v/>
      </c>
      <c r="AD4008" s="2" t="str">
        <f>VLOOKUP($A4008,MA_KH!$A:$Q,MA_KH!O$1,0)</f>
        <v>LOTTE</v>
      </c>
      <c r="AE4008" s="2" t="str">
        <f>VLOOKUP($A4008,MA_KH!$A:$Q,MA_KH!P$1,0)</f>
        <v>CÔNG TY CỔ PHẦN TRUNG TÂM THƯƠNG MẠI LOTTE VIỆT NAM</v>
      </c>
    </row>
    <row r="4009" spans="1:31" ht="25.5" hidden="1" customHeight="1" x14ac:dyDescent="0.2">
      <c r="A4009" s="30" t="s">
        <v>22018</v>
      </c>
      <c r="B4009" s="30" t="s">
        <v>4227</v>
      </c>
      <c r="C4009" s="37">
        <v>46094</v>
      </c>
      <c r="D4009" s="30" t="s">
        <v>24914</v>
      </c>
      <c r="E4009" s="37">
        <v>46094</v>
      </c>
      <c r="F4009" s="30">
        <v>19025</v>
      </c>
      <c r="G4009" s="30" t="s">
        <v>24915</v>
      </c>
      <c r="H4009" s="38">
        <v>1506570</v>
      </c>
      <c r="I4009" s="67">
        <v>0</v>
      </c>
      <c r="J4009" s="38">
        <v>120526</v>
      </c>
      <c r="K4009" s="38">
        <v>1627096</v>
      </c>
      <c r="L4009" s="7" t="s">
        <v>22849</v>
      </c>
      <c r="O4009" s="35">
        <f>IF(Table1[[#This Row],[Phân loại]]="Tồn đầu kỳ",Table1[[#This Row],[Tổng giá trị]],0)</f>
        <v>0</v>
      </c>
      <c r="P4009" s="7">
        <f>IF(Table1[[#This Row],[Số còn phải thu ĐK]]&lt;&gt;0,0,IF(Table1[[#This Row],[Phân loại]]="Bán hàng",Table1[[#This Row],[Tổng giá trị]],-Table1[[#This Row],[Tổng giá trị]]))</f>
        <v>1627096</v>
      </c>
      <c r="Q4009" s="35">
        <f t="shared" si="997"/>
        <v>0</v>
      </c>
      <c r="R4009" s="7">
        <f>Table1[[#This Row],[Số còn phải thu ĐK]]+Table1[[#This Row],[Giá Trị HD sau CK]]-Table1[[#This Row],[Số tiền đã thu]]</f>
        <v>1627096</v>
      </c>
      <c r="S4009" s="6">
        <f>IF(Table1[[#This Row],[Ngày hóa đơn]]&lt;&gt;"",Table1[[#This Row],[Ngày hóa đơn]],IF(Table1[[#This Row],[Ngày hạch toán]]&lt;&gt;"",Table1[[#This Row],[Ngày hạch toán]],""))</f>
        <v>46094</v>
      </c>
      <c r="T4009" s="7"/>
      <c r="U4009" s="6">
        <f>IF(Table1[[#This Row],[Ngày tính CN]]="","",S4009+T4009)</f>
        <v>46094</v>
      </c>
      <c r="V4009" s="35">
        <f ca="1">IF(Table1[[#This Row],[Hạn thanh toán]]="","",IF((U4009-NOW())&lt;0,0,(U4009-NOW())))</f>
        <v>0</v>
      </c>
      <c r="W4009" s="35"/>
      <c r="X4009" s="35">
        <f t="shared" ca="1" si="998"/>
        <v>76.490319212964096</v>
      </c>
      <c r="Y4009" s="2" t="str">
        <f t="shared" ca="1" si="999"/>
        <v>Nợ quá hạn từ 60 ngày đến 90 ngày</v>
      </c>
      <c r="Z4009" s="51">
        <f t="shared" si="995"/>
        <v>46094</v>
      </c>
      <c r="AA4009" s="51" t="str">
        <f t="shared" si="996"/>
        <v/>
      </c>
      <c r="AD4009" s="2" t="str">
        <f>VLOOKUP($A4009,MA_KH!$A:$Q,MA_KH!O$1,0)</f>
        <v>LOTTE</v>
      </c>
      <c r="AE4009" s="2" t="str">
        <f>VLOOKUP($A4009,MA_KH!$A:$Q,MA_KH!P$1,0)</f>
        <v>CÔNG TY CỔ PHẦN TRUNG TÂM THƯƠNG MẠI LOTTE VIỆT NAM</v>
      </c>
    </row>
    <row r="4010" spans="1:31" ht="25.5" hidden="1" customHeight="1" x14ac:dyDescent="0.2">
      <c r="A4010" s="30" t="s">
        <v>22020</v>
      </c>
      <c r="B4010" s="30" t="s">
        <v>4103</v>
      </c>
      <c r="C4010" s="37">
        <v>46094</v>
      </c>
      <c r="D4010" s="30" t="s">
        <v>24916</v>
      </c>
      <c r="E4010" s="37">
        <v>46094</v>
      </c>
      <c r="F4010" s="30">
        <v>19026</v>
      </c>
      <c r="G4010" s="30" t="s">
        <v>24917</v>
      </c>
      <c r="H4010" s="38">
        <v>2217060</v>
      </c>
      <c r="I4010" s="67">
        <v>0</v>
      </c>
      <c r="J4010" s="38">
        <v>177365</v>
      </c>
      <c r="K4010" s="38">
        <v>2394425</v>
      </c>
      <c r="L4010" s="7" t="s">
        <v>22849</v>
      </c>
      <c r="O4010" s="35">
        <f>IF(Table1[[#This Row],[Phân loại]]="Tồn đầu kỳ",Table1[[#This Row],[Tổng giá trị]],0)</f>
        <v>0</v>
      </c>
      <c r="P4010" s="7">
        <f>IF(Table1[[#This Row],[Số còn phải thu ĐK]]&lt;&gt;0,0,IF(Table1[[#This Row],[Phân loại]]="Bán hàng",Table1[[#This Row],[Tổng giá trị]],-Table1[[#This Row],[Tổng giá trị]]))</f>
        <v>2394425</v>
      </c>
      <c r="Q4010" s="35">
        <f t="shared" si="997"/>
        <v>0</v>
      </c>
      <c r="R4010" s="7">
        <f>Table1[[#This Row],[Số còn phải thu ĐK]]+Table1[[#This Row],[Giá Trị HD sau CK]]-Table1[[#This Row],[Số tiền đã thu]]</f>
        <v>2394425</v>
      </c>
      <c r="S4010" s="6">
        <f>IF(Table1[[#This Row],[Ngày hóa đơn]]&lt;&gt;"",Table1[[#This Row],[Ngày hóa đơn]],IF(Table1[[#This Row],[Ngày hạch toán]]&lt;&gt;"",Table1[[#This Row],[Ngày hạch toán]],""))</f>
        <v>46094</v>
      </c>
      <c r="T4010" s="7"/>
      <c r="U4010" s="6">
        <f>IF(Table1[[#This Row],[Ngày tính CN]]="","",S4010+T4010)</f>
        <v>46094</v>
      </c>
      <c r="V4010" s="35">
        <f ca="1">IF(Table1[[#This Row],[Hạn thanh toán]]="","",IF((U4010-NOW())&lt;0,0,(U4010-NOW())))</f>
        <v>0</v>
      </c>
      <c r="W4010" s="35"/>
      <c r="X4010" s="35">
        <f t="shared" ca="1" si="998"/>
        <v>76.490319212964096</v>
      </c>
      <c r="Y4010" s="2" t="str">
        <f t="shared" ca="1" si="999"/>
        <v>Nợ quá hạn từ 60 ngày đến 90 ngày</v>
      </c>
      <c r="Z4010" s="51">
        <f t="shared" si="995"/>
        <v>46094</v>
      </c>
      <c r="AA4010" s="51" t="str">
        <f t="shared" si="996"/>
        <v/>
      </c>
      <c r="AD4010" s="2" t="str">
        <f>VLOOKUP($A4010,MA_KH!$A:$Q,MA_KH!O$1,0)</f>
        <v>LOTTE</v>
      </c>
      <c r="AE4010" s="2" t="str">
        <f>VLOOKUP($A4010,MA_KH!$A:$Q,MA_KH!P$1,0)</f>
        <v>CÔNG TY CỔ PHẦN TRUNG TÂM THƯƠNG MẠI LOTTE VIỆT NAM</v>
      </c>
    </row>
    <row r="4011" spans="1:31" ht="25.5" hidden="1" customHeight="1" x14ac:dyDescent="0.2">
      <c r="A4011" s="30" t="s">
        <v>22022</v>
      </c>
      <c r="B4011" s="30" t="s">
        <v>4019</v>
      </c>
      <c r="C4011" s="37">
        <v>46095</v>
      </c>
      <c r="D4011" s="30" t="s">
        <v>24918</v>
      </c>
      <c r="E4011" s="37">
        <v>46094</v>
      </c>
      <c r="F4011" s="30">
        <v>19029</v>
      </c>
      <c r="G4011" s="30" t="s">
        <v>24919</v>
      </c>
      <c r="H4011" s="38">
        <v>1785990</v>
      </c>
      <c r="I4011" s="67">
        <v>0</v>
      </c>
      <c r="J4011" s="38">
        <v>142879</v>
      </c>
      <c r="K4011" s="38">
        <v>1928869</v>
      </c>
      <c r="L4011" s="7" t="s">
        <v>22849</v>
      </c>
      <c r="O4011" s="35">
        <f>IF(Table1[[#This Row],[Phân loại]]="Tồn đầu kỳ",Table1[[#This Row],[Tổng giá trị]],0)</f>
        <v>0</v>
      </c>
      <c r="P4011" s="7">
        <f>IF(Table1[[#This Row],[Số còn phải thu ĐK]]&lt;&gt;0,0,IF(Table1[[#This Row],[Phân loại]]="Bán hàng",Table1[[#This Row],[Tổng giá trị]],-Table1[[#This Row],[Tổng giá trị]]))</f>
        <v>1928869</v>
      </c>
      <c r="Q4011" s="35">
        <f t="shared" si="997"/>
        <v>0</v>
      </c>
      <c r="R4011" s="7">
        <f>Table1[[#This Row],[Số còn phải thu ĐK]]+Table1[[#This Row],[Giá Trị HD sau CK]]-Table1[[#This Row],[Số tiền đã thu]]</f>
        <v>1928869</v>
      </c>
      <c r="S4011" s="6">
        <f>IF(Table1[[#This Row],[Ngày hóa đơn]]&lt;&gt;"",Table1[[#This Row],[Ngày hóa đơn]],IF(Table1[[#This Row],[Ngày hạch toán]]&lt;&gt;"",Table1[[#This Row],[Ngày hạch toán]],""))</f>
        <v>46094</v>
      </c>
      <c r="T4011" s="7"/>
      <c r="U4011" s="6">
        <f>IF(Table1[[#This Row],[Ngày tính CN]]="","",S4011+T4011)</f>
        <v>46094</v>
      </c>
      <c r="V4011" s="35">
        <f ca="1">IF(Table1[[#This Row],[Hạn thanh toán]]="","",IF((U4011-NOW())&lt;0,0,(U4011-NOW())))</f>
        <v>0</v>
      </c>
      <c r="W4011" s="35"/>
      <c r="X4011" s="35">
        <f t="shared" ca="1" si="998"/>
        <v>76.490319212964096</v>
      </c>
      <c r="Y4011" s="2" t="str">
        <f t="shared" ca="1" si="999"/>
        <v>Nợ quá hạn từ 60 ngày đến 90 ngày</v>
      </c>
      <c r="Z4011" s="51">
        <f t="shared" si="995"/>
        <v>46094</v>
      </c>
      <c r="AA4011" s="51" t="str">
        <f t="shared" si="996"/>
        <v/>
      </c>
      <c r="AD4011" s="2" t="str">
        <f>VLOOKUP($A4011,MA_KH!$A:$Q,MA_KH!O$1,0)</f>
        <v>LOTTE</v>
      </c>
      <c r="AE4011" s="2" t="str">
        <f>VLOOKUP($A4011,MA_KH!$A:$Q,MA_KH!P$1,0)</f>
        <v>CÔNG TY CỔ PHẦN TRUNG TÂM THƯƠNG MẠI LOTTE VIỆT NAM</v>
      </c>
    </row>
    <row r="4012" spans="1:31" ht="25.5" hidden="1" customHeight="1" x14ac:dyDescent="0.2">
      <c r="A4012" s="30" t="s">
        <v>22016</v>
      </c>
      <c r="B4012" s="30" t="s">
        <v>4289</v>
      </c>
      <c r="C4012" s="37">
        <v>46095</v>
      </c>
      <c r="D4012" s="30" t="s">
        <v>24920</v>
      </c>
      <c r="E4012" s="37">
        <v>46095</v>
      </c>
      <c r="F4012" s="30">
        <v>19036</v>
      </c>
      <c r="G4012" s="30" t="s">
        <v>24921</v>
      </c>
      <c r="H4012" s="38">
        <v>1190660</v>
      </c>
      <c r="I4012" s="67">
        <v>0</v>
      </c>
      <c r="J4012" s="38">
        <v>95253</v>
      </c>
      <c r="K4012" s="38">
        <v>1285913</v>
      </c>
      <c r="L4012" s="7" t="s">
        <v>22849</v>
      </c>
      <c r="O4012" s="35">
        <f>IF(Table1[[#This Row],[Phân loại]]="Tồn đầu kỳ",Table1[[#This Row],[Tổng giá trị]],0)</f>
        <v>0</v>
      </c>
      <c r="P4012" s="7">
        <f>IF(Table1[[#This Row],[Số còn phải thu ĐK]]&lt;&gt;0,0,IF(Table1[[#This Row],[Phân loại]]="Bán hàng",Table1[[#This Row],[Tổng giá trị]],-Table1[[#This Row],[Tổng giá trị]]))</f>
        <v>1285913</v>
      </c>
      <c r="Q4012" s="35">
        <f t="shared" si="997"/>
        <v>0</v>
      </c>
      <c r="R4012" s="7">
        <f>Table1[[#This Row],[Số còn phải thu ĐK]]+Table1[[#This Row],[Giá Trị HD sau CK]]-Table1[[#This Row],[Số tiền đã thu]]</f>
        <v>1285913</v>
      </c>
      <c r="S4012" s="6">
        <f>IF(Table1[[#This Row],[Ngày hóa đơn]]&lt;&gt;"",Table1[[#This Row],[Ngày hóa đơn]],IF(Table1[[#This Row],[Ngày hạch toán]]&lt;&gt;"",Table1[[#This Row],[Ngày hạch toán]],""))</f>
        <v>46095</v>
      </c>
      <c r="T4012" s="7"/>
      <c r="U4012" s="6">
        <f>IF(Table1[[#This Row],[Ngày tính CN]]="","",S4012+T4012)</f>
        <v>46095</v>
      </c>
      <c r="V4012" s="35">
        <f ca="1">IF(Table1[[#This Row],[Hạn thanh toán]]="","",IF((U4012-NOW())&lt;0,0,(U4012-NOW())))</f>
        <v>0</v>
      </c>
      <c r="W4012" s="35"/>
      <c r="X4012" s="35">
        <f t="shared" ca="1" si="998"/>
        <v>75.490319212964096</v>
      </c>
      <c r="Y4012" s="2" t="str">
        <f t="shared" ca="1" si="999"/>
        <v>Nợ quá hạn từ 60 ngày đến 90 ngày</v>
      </c>
      <c r="Z4012" s="51">
        <f t="shared" si="995"/>
        <v>46095</v>
      </c>
      <c r="AA4012" s="51" t="str">
        <f t="shared" si="996"/>
        <v/>
      </c>
      <c r="AD4012" s="2" t="str">
        <f>VLOOKUP($A4012,MA_KH!$A:$Q,MA_KH!O$1,0)</f>
        <v>LOTTE</v>
      </c>
      <c r="AE4012" s="2" t="str">
        <f>VLOOKUP($A4012,MA_KH!$A:$Q,MA_KH!P$1,0)</f>
        <v>CÔNG TY CỔ PHẦN TRUNG TÂM THƯƠNG MẠI LOTTE VIỆT NAM</v>
      </c>
    </row>
    <row r="4013" spans="1:31" ht="25.5" hidden="1" customHeight="1" x14ac:dyDescent="0.2">
      <c r="A4013" s="30" t="s">
        <v>22018</v>
      </c>
      <c r="B4013" s="30" t="s">
        <v>4227</v>
      </c>
      <c r="C4013" s="37">
        <v>46095</v>
      </c>
      <c r="D4013" s="30" t="s">
        <v>24922</v>
      </c>
      <c r="E4013" s="37">
        <v>46095</v>
      </c>
      <c r="F4013" s="30">
        <v>374</v>
      </c>
      <c r="G4013" s="30" t="s">
        <v>24923</v>
      </c>
      <c r="H4013" s="38">
        <v>-1952680</v>
      </c>
      <c r="I4013" s="67">
        <v>0</v>
      </c>
      <c r="J4013" s="38">
        <v>-156214</v>
      </c>
      <c r="K4013" s="38">
        <v>-2108894</v>
      </c>
      <c r="L4013" s="7" t="s">
        <v>22849</v>
      </c>
      <c r="O4013" s="35">
        <f>IF(Table1[[#This Row],[Phân loại]]="Tồn đầu kỳ",Table1[[#This Row],[Tổng giá trị]],0)</f>
        <v>0</v>
      </c>
      <c r="P4013" s="7">
        <f>IF(Table1[[#This Row],[Số còn phải thu ĐK]]&lt;&gt;0,0,IF(Table1[[#This Row],[Phân loại]]="Bán hàng",Table1[[#This Row],[Tổng giá trị]],-Table1[[#This Row],[Tổng giá trị]]))</f>
        <v>-2108894</v>
      </c>
      <c r="Q4013" s="35">
        <f t="shared" si="997"/>
        <v>0</v>
      </c>
      <c r="R4013" s="7">
        <f>Table1[[#This Row],[Số còn phải thu ĐK]]+Table1[[#This Row],[Giá Trị HD sau CK]]-Table1[[#This Row],[Số tiền đã thu]]</f>
        <v>-2108894</v>
      </c>
      <c r="S4013" s="6">
        <f>IF(Table1[[#This Row],[Ngày hóa đơn]]&lt;&gt;"",Table1[[#This Row],[Ngày hóa đơn]],IF(Table1[[#This Row],[Ngày hạch toán]]&lt;&gt;"",Table1[[#This Row],[Ngày hạch toán]],""))</f>
        <v>46095</v>
      </c>
      <c r="T4013" s="7"/>
      <c r="U4013" s="6">
        <f>IF(Table1[[#This Row],[Ngày tính CN]]="","",S4013+T4013)</f>
        <v>46095</v>
      </c>
      <c r="V4013" s="35">
        <f ca="1">IF(Table1[[#This Row],[Hạn thanh toán]]="","",IF((U4013-NOW())&lt;0,0,(U4013-NOW())))</f>
        <v>0</v>
      </c>
      <c r="W4013" s="35"/>
      <c r="X4013" s="35">
        <f t="shared" ca="1" si="998"/>
        <v>75.490319212964096</v>
      </c>
      <c r="Y4013" s="2" t="str">
        <f t="shared" ca="1" si="999"/>
        <v>Nợ quá hạn từ 60 ngày đến 90 ngày</v>
      </c>
      <c r="Z4013" s="51">
        <f t="shared" si="995"/>
        <v>46095</v>
      </c>
      <c r="AA4013" s="51" t="str">
        <f t="shared" si="996"/>
        <v/>
      </c>
      <c r="AD4013" s="2" t="str">
        <f>VLOOKUP($A4013,MA_KH!$A:$Q,MA_KH!O$1,0)</f>
        <v>LOTTE</v>
      </c>
      <c r="AE4013" s="2" t="str">
        <f>VLOOKUP($A4013,MA_KH!$A:$Q,MA_KH!P$1,0)</f>
        <v>CÔNG TY CỔ PHẦN TRUNG TÂM THƯƠNG MẠI LOTTE VIỆT NAM</v>
      </c>
    </row>
    <row r="4014" spans="1:31" ht="25.5" hidden="1" customHeight="1" x14ac:dyDescent="0.2">
      <c r="A4014" s="30" t="s">
        <v>22014</v>
      </c>
      <c r="B4014" s="30" t="s">
        <v>4178</v>
      </c>
      <c r="C4014" s="37">
        <v>46095</v>
      </c>
      <c r="D4014" s="30" t="s">
        <v>24924</v>
      </c>
      <c r="E4014" s="37">
        <v>46095</v>
      </c>
      <c r="F4014" s="30">
        <v>3054</v>
      </c>
      <c r="G4014" s="30" t="s">
        <v>24869</v>
      </c>
      <c r="H4014" s="38">
        <v>1484271</v>
      </c>
      <c r="I4014" s="67">
        <v>0</v>
      </c>
      <c r="J4014" s="38">
        <v>148427</v>
      </c>
      <c r="K4014" s="38">
        <v>1632698</v>
      </c>
      <c r="L4014" s="7" t="s">
        <v>22850</v>
      </c>
      <c r="M4014" s="6">
        <v>46092</v>
      </c>
      <c r="O4014" s="35">
        <f>IF(Table1[[#This Row],[Phân loại]]="Tồn đầu kỳ",Table1[[#This Row],[Tổng giá trị]],0)</f>
        <v>0</v>
      </c>
      <c r="P4014" s="7">
        <f>IF(Table1[[#This Row],[Số còn phải thu ĐK]]&lt;&gt;0,0,IF(Table1[[#This Row],[Phân loại]]="Bán hàng",Table1[[#This Row],[Tổng giá trị]],-Table1[[#This Row],[Tổng giá trị]]))</f>
        <v>-1632698</v>
      </c>
      <c r="Q4014" s="35">
        <f t="shared" si="997"/>
        <v>-1632698</v>
      </c>
      <c r="R4014" s="7">
        <f>Table1[[#This Row],[Số còn phải thu ĐK]]+Table1[[#This Row],[Giá Trị HD sau CK]]-Table1[[#This Row],[Số tiền đã thu]]</f>
        <v>0</v>
      </c>
      <c r="S4014" s="6">
        <f>IF(Table1[[#This Row],[Ngày hóa đơn]]&lt;&gt;"",Table1[[#This Row],[Ngày hóa đơn]],IF(Table1[[#This Row],[Ngày hạch toán]]&lt;&gt;"",Table1[[#This Row],[Ngày hạch toán]],""))</f>
        <v>46095</v>
      </c>
      <c r="T4014" s="7"/>
      <c r="U4014" s="6">
        <f>IF(Table1[[#This Row],[Ngày tính CN]]="","",S4014+T4014)</f>
        <v>46095</v>
      </c>
      <c r="V4014" s="35">
        <f ca="1">IF(Table1[[#This Row],[Hạn thanh toán]]="","",IF((U4014-NOW())&lt;0,0,(U4014-NOW())))</f>
        <v>0</v>
      </c>
      <c r="W4014" s="35"/>
      <c r="X4014" s="35" t="str">
        <f t="shared" ca="1" si="998"/>
        <v/>
      </c>
      <c r="Y4014" s="2" t="str">
        <f t="shared" si="999"/>
        <v>Đã thanh toán</v>
      </c>
      <c r="Z4014" s="51">
        <f t="shared" si="995"/>
        <v>46095</v>
      </c>
      <c r="AA4014" s="51">
        <f t="shared" si="996"/>
        <v>46092</v>
      </c>
      <c r="AD4014" s="2" t="str">
        <f>VLOOKUP($A4014,MA_KH!$A:$Q,MA_KH!O$1,0)</f>
        <v>LOTTE</v>
      </c>
      <c r="AE4014" s="2" t="str">
        <f>VLOOKUP($A4014,MA_KH!$A:$Q,MA_KH!P$1,0)</f>
        <v>CÔNG TY CỔ PHẦN TRUNG TÂM THƯƠNG MẠI LOTTE VIỆT NAM</v>
      </c>
    </row>
    <row r="4015" spans="1:31" ht="25.5" hidden="1" customHeight="1" x14ac:dyDescent="0.2">
      <c r="A4015" s="30" t="s">
        <v>22014</v>
      </c>
      <c r="B4015" s="30" t="s">
        <v>4178</v>
      </c>
      <c r="C4015" s="37">
        <v>46095</v>
      </c>
      <c r="D4015" s="30" t="s">
        <v>24924</v>
      </c>
      <c r="E4015" s="37">
        <v>46090</v>
      </c>
      <c r="F4015" s="30">
        <v>2433</v>
      </c>
      <c r="G4015" s="30" t="s">
        <v>24870</v>
      </c>
      <c r="H4015" s="38">
        <v>4947570</v>
      </c>
      <c r="I4015" s="67">
        <v>0</v>
      </c>
      <c r="J4015" s="38">
        <v>395806</v>
      </c>
      <c r="K4015" s="38">
        <v>5343376</v>
      </c>
      <c r="L4015" s="7" t="s">
        <v>22850</v>
      </c>
      <c r="M4015" s="6">
        <v>46092</v>
      </c>
      <c r="O4015" s="35">
        <f>IF(Table1[[#This Row],[Phân loại]]="Tồn đầu kỳ",Table1[[#This Row],[Tổng giá trị]],0)</f>
        <v>0</v>
      </c>
      <c r="P4015" s="7">
        <f>IF(Table1[[#This Row],[Số còn phải thu ĐK]]&lt;&gt;0,0,IF(Table1[[#This Row],[Phân loại]]="Bán hàng",Table1[[#This Row],[Tổng giá trị]],-Table1[[#This Row],[Tổng giá trị]]))</f>
        <v>-5343376</v>
      </c>
      <c r="Q4015" s="35">
        <f t="shared" si="997"/>
        <v>-5343376</v>
      </c>
      <c r="R4015" s="7">
        <f>Table1[[#This Row],[Số còn phải thu ĐK]]+Table1[[#This Row],[Giá Trị HD sau CK]]-Table1[[#This Row],[Số tiền đã thu]]</f>
        <v>0</v>
      </c>
      <c r="S4015" s="6">
        <f>IF(Table1[[#This Row],[Ngày hóa đơn]]&lt;&gt;"",Table1[[#This Row],[Ngày hóa đơn]],IF(Table1[[#This Row],[Ngày hạch toán]]&lt;&gt;"",Table1[[#This Row],[Ngày hạch toán]],""))</f>
        <v>46090</v>
      </c>
      <c r="T4015" s="7"/>
      <c r="U4015" s="6">
        <f>IF(Table1[[#This Row],[Ngày tính CN]]="","",S4015+T4015)</f>
        <v>46090</v>
      </c>
      <c r="V4015" s="35">
        <f ca="1">IF(Table1[[#This Row],[Hạn thanh toán]]="","",IF((U4015-NOW())&lt;0,0,(U4015-NOW())))</f>
        <v>0</v>
      </c>
      <c r="W4015" s="35"/>
      <c r="X4015" s="35" t="str">
        <f t="shared" ca="1" si="998"/>
        <v/>
      </c>
      <c r="Y4015" s="2" t="str">
        <f t="shared" si="999"/>
        <v>Đã thanh toán</v>
      </c>
      <c r="Z4015" s="51">
        <f t="shared" si="995"/>
        <v>46090</v>
      </c>
      <c r="AA4015" s="51">
        <f t="shared" si="996"/>
        <v>46092</v>
      </c>
      <c r="AD4015" s="2" t="str">
        <f>VLOOKUP($A4015,MA_KH!$A:$Q,MA_KH!O$1,0)</f>
        <v>LOTTE</v>
      </c>
      <c r="AE4015" s="2" t="str">
        <f>VLOOKUP($A4015,MA_KH!$A:$Q,MA_KH!P$1,0)</f>
        <v>CÔNG TY CỔ PHẦN TRUNG TÂM THƯƠNG MẠI LOTTE VIỆT NAM</v>
      </c>
    </row>
    <row r="4016" spans="1:31" ht="25.5" hidden="1" customHeight="1" x14ac:dyDescent="0.2">
      <c r="A4016" s="30" t="s">
        <v>22015</v>
      </c>
      <c r="B4016" s="30" t="s">
        <v>4453</v>
      </c>
      <c r="C4016" s="37">
        <v>46095</v>
      </c>
      <c r="D4016" s="30" t="s">
        <v>24925</v>
      </c>
      <c r="E4016" s="37">
        <v>46095</v>
      </c>
      <c r="F4016" s="30">
        <v>2389</v>
      </c>
      <c r="G4016" s="30" t="s">
        <v>24869</v>
      </c>
      <c r="H4016" s="38">
        <v>58571</v>
      </c>
      <c r="I4016" s="67">
        <v>0</v>
      </c>
      <c r="J4016" s="38">
        <v>5857</v>
      </c>
      <c r="K4016" s="38">
        <v>64428</v>
      </c>
      <c r="L4016" s="7" t="s">
        <v>22850</v>
      </c>
      <c r="M4016" s="6">
        <v>46092</v>
      </c>
      <c r="O4016" s="35">
        <f>IF(Table1[[#This Row],[Phân loại]]="Tồn đầu kỳ",Table1[[#This Row],[Tổng giá trị]],0)</f>
        <v>0</v>
      </c>
      <c r="P4016" s="7">
        <f>IF(Table1[[#This Row],[Số còn phải thu ĐK]]&lt;&gt;0,0,IF(Table1[[#This Row],[Phân loại]]="Bán hàng",Table1[[#This Row],[Tổng giá trị]],-Table1[[#This Row],[Tổng giá trị]]))</f>
        <v>-64428</v>
      </c>
      <c r="Q4016" s="35">
        <f t="shared" si="997"/>
        <v>-64428</v>
      </c>
      <c r="R4016" s="7">
        <f>Table1[[#This Row],[Số còn phải thu ĐK]]+Table1[[#This Row],[Giá Trị HD sau CK]]-Table1[[#This Row],[Số tiền đã thu]]</f>
        <v>0</v>
      </c>
      <c r="S4016" s="6">
        <f>IF(Table1[[#This Row],[Ngày hóa đơn]]&lt;&gt;"",Table1[[#This Row],[Ngày hóa đơn]],IF(Table1[[#This Row],[Ngày hạch toán]]&lt;&gt;"",Table1[[#This Row],[Ngày hạch toán]],""))</f>
        <v>46095</v>
      </c>
      <c r="T4016" s="7"/>
      <c r="U4016" s="6">
        <f>IF(Table1[[#This Row],[Ngày tính CN]]="","",S4016+T4016)</f>
        <v>46095</v>
      </c>
      <c r="V4016" s="35">
        <f ca="1">IF(Table1[[#This Row],[Hạn thanh toán]]="","",IF((U4016-NOW())&lt;0,0,(U4016-NOW())))</f>
        <v>0</v>
      </c>
      <c r="W4016" s="35"/>
      <c r="X4016" s="35" t="str">
        <f t="shared" ca="1" si="998"/>
        <v/>
      </c>
      <c r="Y4016" s="2" t="str">
        <f t="shared" si="999"/>
        <v>Đã thanh toán</v>
      </c>
      <c r="Z4016" s="51">
        <f t="shared" si="995"/>
        <v>46095</v>
      </c>
      <c r="AA4016" s="51">
        <f t="shared" si="996"/>
        <v>46092</v>
      </c>
      <c r="AD4016" s="2" t="str">
        <f>VLOOKUP($A4016,MA_KH!$A:$Q,MA_KH!O$1,0)</f>
        <v>LOTTE</v>
      </c>
      <c r="AE4016" s="2" t="str">
        <f>VLOOKUP($A4016,MA_KH!$A:$Q,MA_KH!P$1,0)</f>
        <v>CÔNG TY CỔ PHẦN TRUNG TÂM THƯƠNG MẠI LOTTE VIỆT NAM</v>
      </c>
    </row>
    <row r="4017" spans="1:31" ht="25.5" hidden="1" customHeight="1" x14ac:dyDescent="0.2">
      <c r="A4017" s="30" t="s">
        <v>22015</v>
      </c>
      <c r="B4017" s="30" t="s">
        <v>4453</v>
      </c>
      <c r="C4017" s="37">
        <v>46095</v>
      </c>
      <c r="D4017" s="30" t="s">
        <v>24925</v>
      </c>
      <c r="E4017" s="37">
        <v>46091</v>
      </c>
      <c r="F4017" s="30">
        <v>1956</v>
      </c>
      <c r="G4017" s="30" t="s">
        <v>24870</v>
      </c>
      <c r="H4017" s="38">
        <v>195236</v>
      </c>
      <c r="I4017" s="67">
        <v>0</v>
      </c>
      <c r="J4017" s="38">
        <v>15619</v>
      </c>
      <c r="K4017" s="38">
        <v>210855</v>
      </c>
      <c r="L4017" s="7" t="s">
        <v>22850</v>
      </c>
      <c r="M4017" s="6">
        <v>46092</v>
      </c>
      <c r="O4017" s="35">
        <f>IF(Table1[[#This Row],[Phân loại]]="Tồn đầu kỳ",Table1[[#This Row],[Tổng giá trị]],0)</f>
        <v>0</v>
      </c>
      <c r="P4017" s="7">
        <f>IF(Table1[[#This Row],[Số còn phải thu ĐK]]&lt;&gt;0,0,IF(Table1[[#This Row],[Phân loại]]="Bán hàng",Table1[[#This Row],[Tổng giá trị]],-Table1[[#This Row],[Tổng giá trị]]))</f>
        <v>-210855</v>
      </c>
      <c r="Q4017" s="35">
        <f t="shared" si="997"/>
        <v>-210855</v>
      </c>
      <c r="R4017" s="7">
        <f>Table1[[#This Row],[Số còn phải thu ĐK]]+Table1[[#This Row],[Giá Trị HD sau CK]]-Table1[[#This Row],[Số tiền đã thu]]</f>
        <v>0</v>
      </c>
      <c r="S4017" s="6">
        <f>IF(Table1[[#This Row],[Ngày hóa đơn]]&lt;&gt;"",Table1[[#This Row],[Ngày hóa đơn]],IF(Table1[[#This Row],[Ngày hạch toán]]&lt;&gt;"",Table1[[#This Row],[Ngày hạch toán]],""))</f>
        <v>46091</v>
      </c>
      <c r="T4017" s="7"/>
      <c r="U4017" s="6">
        <f>IF(Table1[[#This Row],[Ngày tính CN]]="","",S4017+T4017)</f>
        <v>46091</v>
      </c>
      <c r="V4017" s="35">
        <f ca="1">IF(Table1[[#This Row],[Hạn thanh toán]]="","",IF((U4017-NOW())&lt;0,0,(U4017-NOW())))</f>
        <v>0</v>
      </c>
      <c r="W4017" s="35"/>
      <c r="X4017" s="35" t="str">
        <f t="shared" ca="1" si="998"/>
        <v/>
      </c>
      <c r="Y4017" s="2" t="str">
        <f t="shared" si="999"/>
        <v>Đã thanh toán</v>
      </c>
      <c r="Z4017" s="51">
        <f t="shared" si="995"/>
        <v>46091</v>
      </c>
      <c r="AA4017" s="51">
        <f t="shared" si="996"/>
        <v>46092</v>
      </c>
      <c r="AD4017" s="2" t="str">
        <f>VLOOKUP($A4017,MA_KH!$A:$Q,MA_KH!O$1,0)</f>
        <v>LOTTE</v>
      </c>
      <c r="AE4017" s="2" t="str">
        <f>VLOOKUP($A4017,MA_KH!$A:$Q,MA_KH!P$1,0)</f>
        <v>CÔNG TY CỔ PHẦN TRUNG TÂM THƯƠNG MẠI LOTTE VIỆT NAM</v>
      </c>
    </row>
    <row r="4018" spans="1:31" ht="25.5" hidden="1" customHeight="1" x14ac:dyDescent="0.2">
      <c r="A4018" s="30" t="s">
        <v>22020</v>
      </c>
      <c r="B4018" s="30" t="s">
        <v>4103</v>
      </c>
      <c r="C4018" s="37">
        <v>46097</v>
      </c>
      <c r="D4018" s="30" t="s">
        <v>24926</v>
      </c>
      <c r="E4018" s="37">
        <v>46097</v>
      </c>
      <c r="F4018" s="30">
        <v>2317</v>
      </c>
      <c r="G4018" s="30" t="s">
        <v>22644</v>
      </c>
      <c r="H4018" s="38">
        <v>432683</v>
      </c>
      <c r="I4018" s="67">
        <v>0</v>
      </c>
      <c r="J4018" s="38">
        <v>43268</v>
      </c>
      <c r="K4018" s="38">
        <v>475951</v>
      </c>
      <c r="L4018" s="7" t="s">
        <v>22850</v>
      </c>
      <c r="M4018" s="6">
        <v>46092</v>
      </c>
      <c r="O4018" s="35">
        <f>IF(Table1[[#This Row],[Phân loại]]="Tồn đầu kỳ",Table1[[#This Row],[Tổng giá trị]],0)</f>
        <v>0</v>
      </c>
      <c r="P4018" s="7">
        <f>IF(Table1[[#This Row],[Số còn phải thu ĐK]]&lt;&gt;0,0,IF(Table1[[#This Row],[Phân loại]]="Bán hàng",Table1[[#This Row],[Tổng giá trị]],-Table1[[#This Row],[Tổng giá trị]]))</f>
        <v>-475951</v>
      </c>
      <c r="Q4018" s="35">
        <f t="shared" si="997"/>
        <v>-475951</v>
      </c>
      <c r="R4018" s="7">
        <f>Table1[[#This Row],[Số còn phải thu ĐK]]+Table1[[#This Row],[Giá Trị HD sau CK]]-Table1[[#This Row],[Số tiền đã thu]]</f>
        <v>0</v>
      </c>
      <c r="S4018" s="6">
        <f>IF(Table1[[#This Row],[Ngày hóa đơn]]&lt;&gt;"",Table1[[#This Row],[Ngày hóa đơn]],IF(Table1[[#This Row],[Ngày hạch toán]]&lt;&gt;"",Table1[[#This Row],[Ngày hạch toán]],""))</f>
        <v>46097</v>
      </c>
      <c r="T4018" s="7"/>
      <c r="U4018" s="6">
        <f>IF(Table1[[#This Row],[Ngày tính CN]]="","",S4018+T4018)</f>
        <v>46097</v>
      </c>
      <c r="V4018" s="35">
        <f ca="1">IF(Table1[[#This Row],[Hạn thanh toán]]="","",IF((U4018-NOW())&lt;0,0,(U4018-NOW())))</f>
        <v>0</v>
      </c>
      <c r="W4018" s="35"/>
      <c r="X4018" s="35" t="str">
        <f t="shared" ca="1" si="998"/>
        <v/>
      </c>
      <c r="Y4018" s="2" t="str">
        <f t="shared" si="999"/>
        <v>Đã thanh toán</v>
      </c>
      <c r="Z4018" s="51">
        <f t="shared" si="995"/>
        <v>46097</v>
      </c>
      <c r="AA4018" s="51">
        <f t="shared" si="996"/>
        <v>46092</v>
      </c>
      <c r="AD4018" s="2" t="str">
        <f>VLOOKUP($A4018,MA_KH!$A:$Q,MA_KH!O$1,0)</f>
        <v>LOTTE</v>
      </c>
      <c r="AE4018" s="2" t="str">
        <f>VLOOKUP($A4018,MA_KH!$A:$Q,MA_KH!P$1,0)</f>
        <v>CÔNG TY CỔ PHẦN TRUNG TÂM THƯƠNG MẠI LOTTE VIỆT NAM</v>
      </c>
    </row>
    <row r="4019" spans="1:31" ht="25.5" hidden="1" customHeight="1" x14ac:dyDescent="0.2">
      <c r="A4019" s="30" t="s">
        <v>22020</v>
      </c>
      <c r="B4019" s="30" t="s">
        <v>4103</v>
      </c>
      <c r="C4019" s="37">
        <v>46097</v>
      </c>
      <c r="D4019" s="30" t="s">
        <v>24926</v>
      </c>
      <c r="E4019" s="37">
        <v>46097</v>
      </c>
      <c r="F4019" s="30">
        <v>2062</v>
      </c>
      <c r="G4019" s="30" t="s">
        <v>22645</v>
      </c>
      <c r="H4019" s="38">
        <v>1442278</v>
      </c>
      <c r="I4019" s="67">
        <v>0</v>
      </c>
      <c r="J4019" s="38">
        <v>115382</v>
      </c>
      <c r="K4019" s="38">
        <v>1557660</v>
      </c>
      <c r="L4019" s="7" t="s">
        <v>22850</v>
      </c>
      <c r="M4019" s="6">
        <v>46092</v>
      </c>
      <c r="O4019" s="35">
        <f>IF(Table1[[#This Row],[Phân loại]]="Tồn đầu kỳ",Table1[[#This Row],[Tổng giá trị]],0)</f>
        <v>0</v>
      </c>
      <c r="P4019" s="7">
        <f>IF(Table1[[#This Row],[Số còn phải thu ĐK]]&lt;&gt;0,0,IF(Table1[[#This Row],[Phân loại]]="Bán hàng",Table1[[#This Row],[Tổng giá trị]],-Table1[[#This Row],[Tổng giá trị]]))</f>
        <v>-1557660</v>
      </c>
      <c r="Q4019" s="35">
        <f t="shared" si="997"/>
        <v>-1557660</v>
      </c>
      <c r="R4019" s="7">
        <f>Table1[[#This Row],[Số còn phải thu ĐK]]+Table1[[#This Row],[Giá Trị HD sau CK]]-Table1[[#This Row],[Số tiền đã thu]]</f>
        <v>0</v>
      </c>
      <c r="S4019" s="6">
        <f>IF(Table1[[#This Row],[Ngày hóa đơn]]&lt;&gt;"",Table1[[#This Row],[Ngày hóa đơn]],IF(Table1[[#This Row],[Ngày hạch toán]]&lt;&gt;"",Table1[[#This Row],[Ngày hạch toán]],""))</f>
        <v>46097</v>
      </c>
      <c r="T4019" s="7"/>
      <c r="U4019" s="6">
        <f>IF(Table1[[#This Row],[Ngày tính CN]]="","",S4019+T4019)</f>
        <v>46097</v>
      </c>
      <c r="V4019" s="35">
        <f ca="1">IF(Table1[[#This Row],[Hạn thanh toán]]="","",IF((U4019-NOW())&lt;0,0,(U4019-NOW())))</f>
        <v>0</v>
      </c>
      <c r="W4019" s="35"/>
      <c r="X4019" s="35" t="str">
        <f t="shared" ca="1" si="998"/>
        <v/>
      </c>
      <c r="Y4019" s="2" t="str">
        <f t="shared" si="999"/>
        <v>Đã thanh toán</v>
      </c>
      <c r="Z4019" s="51">
        <f t="shared" si="995"/>
        <v>46097</v>
      </c>
      <c r="AA4019" s="51">
        <f t="shared" si="996"/>
        <v>46092</v>
      </c>
      <c r="AD4019" s="2" t="str">
        <f>VLOOKUP($A4019,MA_KH!$A:$Q,MA_KH!O$1,0)</f>
        <v>LOTTE</v>
      </c>
      <c r="AE4019" s="2" t="str">
        <f>VLOOKUP($A4019,MA_KH!$A:$Q,MA_KH!P$1,0)</f>
        <v>CÔNG TY CỔ PHẦN TRUNG TÂM THƯƠNG MẠI LOTTE VIỆT NAM</v>
      </c>
    </row>
    <row r="4020" spans="1:31" ht="25.5" hidden="1" customHeight="1" x14ac:dyDescent="0.2">
      <c r="A4020" s="30" t="s">
        <v>22012</v>
      </c>
      <c r="B4020" s="30" t="s">
        <v>4423</v>
      </c>
      <c r="C4020" s="37">
        <v>46097</v>
      </c>
      <c r="D4020" s="30" t="s">
        <v>24927</v>
      </c>
      <c r="E4020" s="37">
        <v>46097</v>
      </c>
      <c r="F4020" s="30">
        <v>3192</v>
      </c>
      <c r="G4020" s="30" t="s">
        <v>24869</v>
      </c>
      <c r="H4020" s="38">
        <v>55551</v>
      </c>
      <c r="I4020" s="67">
        <v>0</v>
      </c>
      <c r="J4020" s="38">
        <v>5555</v>
      </c>
      <c r="K4020" s="38">
        <v>61106</v>
      </c>
      <c r="L4020" s="7" t="s">
        <v>22850</v>
      </c>
      <c r="M4020" s="6">
        <v>46092</v>
      </c>
      <c r="O4020" s="35">
        <f>IF(Table1[[#This Row],[Phân loại]]="Tồn đầu kỳ",Table1[[#This Row],[Tổng giá trị]],0)</f>
        <v>0</v>
      </c>
      <c r="P4020" s="7">
        <f>IF(Table1[[#This Row],[Số còn phải thu ĐK]]&lt;&gt;0,0,IF(Table1[[#This Row],[Phân loại]]="Bán hàng",Table1[[#This Row],[Tổng giá trị]],-Table1[[#This Row],[Tổng giá trị]]))</f>
        <v>-61106</v>
      </c>
      <c r="Q4020" s="35">
        <f t="shared" si="997"/>
        <v>-61106</v>
      </c>
      <c r="R4020" s="7">
        <f>Table1[[#This Row],[Số còn phải thu ĐK]]+Table1[[#This Row],[Giá Trị HD sau CK]]-Table1[[#This Row],[Số tiền đã thu]]</f>
        <v>0</v>
      </c>
      <c r="S4020" s="6">
        <f>IF(Table1[[#This Row],[Ngày hóa đơn]]&lt;&gt;"",Table1[[#This Row],[Ngày hóa đơn]],IF(Table1[[#This Row],[Ngày hạch toán]]&lt;&gt;"",Table1[[#This Row],[Ngày hạch toán]],""))</f>
        <v>46097</v>
      </c>
      <c r="T4020" s="7"/>
      <c r="U4020" s="6">
        <f>IF(Table1[[#This Row],[Ngày tính CN]]="","",S4020+T4020)</f>
        <v>46097</v>
      </c>
      <c r="V4020" s="35">
        <f ca="1">IF(Table1[[#This Row],[Hạn thanh toán]]="","",IF((U4020-NOW())&lt;0,0,(U4020-NOW())))</f>
        <v>0</v>
      </c>
      <c r="W4020" s="35"/>
      <c r="X4020" s="35" t="str">
        <f t="shared" ca="1" si="998"/>
        <v/>
      </c>
      <c r="Y4020" s="2" t="str">
        <f t="shared" si="999"/>
        <v>Đã thanh toán</v>
      </c>
      <c r="Z4020" s="51">
        <f t="shared" si="995"/>
        <v>46097</v>
      </c>
      <c r="AA4020" s="51">
        <f t="shared" si="996"/>
        <v>46092</v>
      </c>
      <c r="AD4020" s="2" t="str">
        <f>VLOOKUP($A4020,MA_KH!$A:$Q,MA_KH!O$1,0)</f>
        <v>LOTTE</v>
      </c>
      <c r="AE4020" s="2" t="str">
        <f>VLOOKUP($A4020,MA_KH!$A:$Q,MA_KH!P$1,0)</f>
        <v>CÔNG TY CỔ PHẦN TRUNG TÂM THƯƠNG MẠI LOTTE VIỆT NAM</v>
      </c>
    </row>
    <row r="4021" spans="1:31" ht="25.5" hidden="1" customHeight="1" x14ac:dyDescent="0.2">
      <c r="A4021" s="30" t="s">
        <v>22012</v>
      </c>
      <c r="B4021" s="30" t="s">
        <v>4423</v>
      </c>
      <c r="C4021" s="37">
        <v>46097</v>
      </c>
      <c r="D4021" s="30" t="s">
        <v>24927</v>
      </c>
      <c r="E4021" s="37">
        <v>46090</v>
      </c>
      <c r="F4021" s="30">
        <v>2695</v>
      </c>
      <c r="G4021" s="30" t="s">
        <v>24870</v>
      </c>
      <c r="H4021" s="38">
        <v>185169</v>
      </c>
      <c r="I4021" s="67">
        <v>0</v>
      </c>
      <c r="J4021" s="38">
        <v>14814</v>
      </c>
      <c r="K4021" s="38">
        <v>199983</v>
      </c>
      <c r="L4021" s="7" t="s">
        <v>22850</v>
      </c>
      <c r="M4021" s="6">
        <v>46092</v>
      </c>
      <c r="O4021" s="35">
        <f>IF(Table1[[#This Row],[Phân loại]]="Tồn đầu kỳ",Table1[[#This Row],[Tổng giá trị]],0)</f>
        <v>0</v>
      </c>
      <c r="P4021" s="7">
        <f>IF(Table1[[#This Row],[Số còn phải thu ĐK]]&lt;&gt;0,0,IF(Table1[[#This Row],[Phân loại]]="Bán hàng",Table1[[#This Row],[Tổng giá trị]],-Table1[[#This Row],[Tổng giá trị]]))</f>
        <v>-199983</v>
      </c>
      <c r="Q4021" s="35">
        <f t="shared" si="997"/>
        <v>-199983</v>
      </c>
      <c r="R4021" s="7">
        <f>Table1[[#This Row],[Số còn phải thu ĐK]]+Table1[[#This Row],[Giá Trị HD sau CK]]-Table1[[#This Row],[Số tiền đã thu]]</f>
        <v>0</v>
      </c>
      <c r="S4021" s="6">
        <f>IF(Table1[[#This Row],[Ngày hóa đơn]]&lt;&gt;"",Table1[[#This Row],[Ngày hóa đơn]],IF(Table1[[#This Row],[Ngày hạch toán]]&lt;&gt;"",Table1[[#This Row],[Ngày hạch toán]],""))</f>
        <v>46090</v>
      </c>
      <c r="T4021" s="7"/>
      <c r="U4021" s="6">
        <f>IF(Table1[[#This Row],[Ngày tính CN]]="","",S4021+T4021)</f>
        <v>46090</v>
      </c>
      <c r="V4021" s="35">
        <f ca="1">IF(Table1[[#This Row],[Hạn thanh toán]]="","",IF((U4021-NOW())&lt;0,0,(U4021-NOW())))</f>
        <v>0</v>
      </c>
      <c r="W4021" s="35"/>
      <c r="X4021" s="35" t="str">
        <f t="shared" ca="1" si="998"/>
        <v/>
      </c>
      <c r="Y4021" s="2" t="str">
        <f t="shared" si="999"/>
        <v>Đã thanh toán</v>
      </c>
      <c r="Z4021" s="51">
        <f t="shared" si="995"/>
        <v>46090</v>
      </c>
      <c r="AA4021" s="51">
        <f t="shared" si="996"/>
        <v>46092</v>
      </c>
      <c r="AD4021" s="2" t="str">
        <f>VLOOKUP($A4021,MA_KH!$A:$Q,MA_KH!O$1,0)</f>
        <v>LOTTE</v>
      </c>
      <c r="AE4021" s="2" t="str">
        <f>VLOOKUP($A4021,MA_KH!$A:$Q,MA_KH!P$1,0)</f>
        <v>CÔNG TY CỔ PHẦN TRUNG TÂM THƯƠNG MẠI LOTTE VIỆT NAM</v>
      </c>
    </row>
    <row r="4022" spans="1:31" ht="25.5" hidden="1" customHeight="1" x14ac:dyDescent="0.2">
      <c r="A4022" s="30" t="s">
        <v>22016</v>
      </c>
      <c r="B4022" s="30" t="s">
        <v>4289</v>
      </c>
      <c r="C4022" s="37">
        <v>46098</v>
      </c>
      <c r="D4022" s="30" t="s">
        <v>24928</v>
      </c>
      <c r="E4022" s="37">
        <v>46098</v>
      </c>
      <c r="F4022" s="30">
        <v>375</v>
      </c>
      <c r="G4022" s="30" t="s">
        <v>24929</v>
      </c>
      <c r="H4022" s="38">
        <v>0</v>
      </c>
      <c r="I4022" s="67">
        <v>0</v>
      </c>
      <c r="J4022" s="38">
        <v>0</v>
      </c>
      <c r="K4022" s="38">
        <v>0</v>
      </c>
      <c r="L4022" s="7" t="s">
        <v>22849</v>
      </c>
      <c r="O4022" s="35">
        <f>IF(Table1[[#This Row],[Phân loại]]="Tồn đầu kỳ",Table1[[#This Row],[Tổng giá trị]],0)</f>
        <v>0</v>
      </c>
      <c r="P4022" s="7">
        <f>IF(Table1[[#This Row],[Số còn phải thu ĐK]]&lt;&gt;0,0,IF(Table1[[#This Row],[Phân loại]]="Bán hàng",Table1[[#This Row],[Tổng giá trị]],-Table1[[#This Row],[Tổng giá trị]]))</f>
        <v>0</v>
      </c>
      <c r="Q4022" s="35">
        <f t="shared" si="997"/>
        <v>0</v>
      </c>
      <c r="R4022" s="7">
        <f>Table1[[#This Row],[Số còn phải thu ĐK]]+Table1[[#This Row],[Giá Trị HD sau CK]]-Table1[[#This Row],[Số tiền đã thu]]</f>
        <v>0</v>
      </c>
      <c r="S4022" s="6">
        <f>IF(Table1[[#This Row],[Ngày hóa đơn]]&lt;&gt;"",Table1[[#This Row],[Ngày hóa đơn]],IF(Table1[[#This Row],[Ngày hạch toán]]&lt;&gt;"",Table1[[#This Row],[Ngày hạch toán]],""))</f>
        <v>46098</v>
      </c>
      <c r="T4022" s="7"/>
      <c r="U4022" s="6">
        <f>IF(Table1[[#This Row],[Ngày tính CN]]="","",S4022+T4022)</f>
        <v>46098</v>
      </c>
      <c r="V4022" s="35">
        <f ca="1">IF(Table1[[#This Row],[Hạn thanh toán]]="","",IF((U4022-NOW())&lt;0,0,(U4022-NOW())))</f>
        <v>0</v>
      </c>
      <c r="W4022" s="35"/>
      <c r="X4022" s="35" t="str">
        <f t="shared" ca="1" si="998"/>
        <v/>
      </c>
      <c r="Y4022" s="2" t="str">
        <f t="shared" si="999"/>
        <v>Đã thanh toán</v>
      </c>
      <c r="Z4022" s="51">
        <f t="shared" si="995"/>
        <v>46098</v>
      </c>
      <c r="AA4022" s="51" t="str">
        <f t="shared" si="996"/>
        <v/>
      </c>
      <c r="AD4022" s="2" t="str">
        <f>VLOOKUP($A4022,MA_KH!$A:$Q,MA_KH!O$1,0)</f>
        <v>LOTTE</v>
      </c>
      <c r="AE4022" s="2" t="str">
        <f>VLOOKUP($A4022,MA_KH!$A:$Q,MA_KH!P$1,0)</f>
        <v>CÔNG TY CỔ PHẦN TRUNG TÂM THƯƠNG MẠI LOTTE VIỆT NAM</v>
      </c>
    </row>
    <row r="4023" spans="1:31" ht="25.5" hidden="1" customHeight="1" x14ac:dyDescent="0.2">
      <c r="A4023" s="30" t="s">
        <v>22024</v>
      </c>
      <c r="B4023" s="30" t="s">
        <v>4127</v>
      </c>
      <c r="C4023" s="37">
        <v>46098</v>
      </c>
      <c r="D4023" s="30" t="s">
        <v>24930</v>
      </c>
      <c r="E4023" s="37">
        <v>46097</v>
      </c>
      <c r="F4023" s="30">
        <v>19136</v>
      </c>
      <c r="G4023" s="30" t="s">
        <v>24931</v>
      </c>
      <c r="H4023" s="38">
        <v>5394460</v>
      </c>
      <c r="I4023" s="67">
        <v>0</v>
      </c>
      <c r="J4023" s="38">
        <v>431557</v>
      </c>
      <c r="K4023" s="38">
        <v>5826017</v>
      </c>
      <c r="L4023" s="7" t="s">
        <v>22849</v>
      </c>
      <c r="O4023" s="35">
        <f>IF(Table1[[#This Row],[Phân loại]]="Tồn đầu kỳ",Table1[[#This Row],[Tổng giá trị]],0)</f>
        <v>0</v>
      </c>
      <c r="P4023" s="7">
        <f>IF(Table1[[#This Row],[Số còn phải thu ĐK]]&lt;&gt;0,0,IF(Table1[[#This Row],[Phân loại]]="Bán hàng",Table1[[#This Row],[Tổng giá trị]],-Table1[[#This Row],[Tổng giá trị]]))</f>
        <v>5826017</v>
      </c>
      <c r="Q4023" s="35">
        <f t="shared" si="997"/>
        <v>0</v>
      </c>
      <c r="R4023" s="7">
        <f>Table1[[#This Row],[Số còn phải thu ĐK]]+Table1[[#This Row],[Giá Trị HD sau CK]]-Table1[[#This Row],[Số tiền đã thu]]</f>
        <v>5826017</v>
      </c>
      <c r="S4023" s="6">
        <f>IF(Table1[[#This Row],[Ngày hóa đơn]]&lt;&gt;"",Table1[[#This Row],[Ngày hóa đơn]],IF(Table1[[#This Row],[Ngày hạch toán]]&lt;&gt;"",Table1[[#This Row],[Ngày hạch toán]],""))</f>
        <v>46097</v>
      </c>
      <c r="T4023" s="7"/>
      <c r="U4023" s="6">
        <f>IF(Table1[[#This Row],[Ngày tính CN]]="","",S4023+T4023)</f>
        <v>46097</v>
      </c>
      <c r="V4023" s="35">
        <f ca="1">IF(Table1[[#This Row],[Hạn thanh toán]]="","",IF((U4023-NOW())&lt;0,0,(U4023-NOW())))</f>
        <v>0</v>
      </c>
      <c r="W4023" s="35"/>
      <c r="X4023" s="35">
        <f t="shared" ca="1" si="998"/>
        <v>73.490319212964096</v>
      </c>
      <c r="Y4023" s="2" t="str">
        <f t="shared" ca="1" si="999"/>
        <v>Nợ quá hạn từ 60 ngày đến 90 ngày</v>
      </c>
      <c r="Z4023" s="51">
        <f t="shared" si="995"/>
        <v>46097</v>
      </c>
      <c r="AA4023" s="51" t="str">
        <f t="shared" si="996"/>
        <v/>
      </c>
      <c r="AD4023" s="2" t="str">
        <f>VLOOKUP($A4023,MA_KH!$A:$Q,MA_KH!O$1,0)</f>
        <v>LOTTE</v>
      </c>
      <c r="AE4023" s="2" t="str">
        <f>VLOOKUP($A4023,MA_KH!$A:$Q,MA_KH!P$1,0)</f>
        <v>CÔNG TY CỔ PHẦN TRUNG TÂM THƯƠNG MẠI LOTTE VIỆT NAM</v>
      </c>
    </row>
    <row r="4024" spans="1:31" ht="25.5" hidden="1" customHeight="1" x14ac:dyDescent="0.2">
      <c r="A4024" s="30" t="s">
        <v>22016</v>
      </c>
      <c r="B4024" s="30" t="s">
        <v>4289</v>
      </c>
      <c r="C4024" s="37">
        <v>46098</v>
      </c>
      <c r="D4024" s="30" t="s">
        <v>24932</v>
      </c>
      <c r="E4024" s="37">
        <v>46098</v>
      </c>
      <c r="F4024" s="30">
        <v>19182</v>
      </c>
      <c r="G4024" s="30" t="s">
        <v>24933</v>
      </c>
      <c r="H4024" s="38">
        <v>1190660</v>
      </c>
      <c r="I4024" s="67">
        <v>0</v>
      </c>
      <c r="J4024" s="38">
        <v>95253</v>
      </c>
      <c r="K4024" s="38">
        <v>1285913</v>
      </c>
      <c r="L4024" s="7" t="s">
        <v>22849</v>
      </c>
      <c r="O4024" s="35">
        <f>IF(Table1[[#This Row],[Phân loại]]="Tồn đầu kỳ",Table1[[#This Row],[Tổng giá trị]],0)</f>
        <v>0</v>
      </c>
      <c r="P4024" s="7">
        <f>IF(Table1[[#This Row],[Số còn phải thu ĐK]]&lt;&gt;0,0,IF(Table1[[#This Row],[Phân loại]]="Bán hàng",Table1[[#This Row],[Tổng giá trị]],-Table1[[#This Row],[Tổng giá trị]]))</f>
        <v>1285913</v>
      </c>
      <c r="Q4024" s="35">
        <f t="shared" si="997"/>
        <v>0</v>
      </c>
      <c r="R4024" s="7">
        <f>Table1[[#This Row],[Số còn phải thu ĐK]]+Table1[[#This Row],[Giá Trị HD sau CK]]-Table1[[#This Row],[Số tiền đã thu]]</f>
        <v>1285913</v>
      </c>
      <c r="S4024" s="6">
        <f>IF(Table1[[#This Row],[Ngày hóa đơn]]&lt;&gt;"",Table1[[#This Row],[Ngày hóa đơn]],IF(Table1[[#This Row],[Ngày hạch toán]]&lt;&gt;"",Table1[[#This Row],[Ngày hạch toán]],""))</f>
        <v>46098</v>
      </c>
      <c r="T4024" s="7"/>
      <c r="U4024" s="6">
        <f>IF(Table1[[#This Row],[Ngày tính CN]]="","",S4024+T4024)</f>
        <v>46098</v>
      </c>
      <c r="V4024" s="35">
        <f ca="1">IF(Table1[[#This Row],[Hạn thanh toán]]="","",IF((U4024-NOW())&lt;0,0,(U4024-NOW())))</f>
        <v>0</v>
      </c>
      <c r="W4024" s="35"/>
      <c r="X4024" s="35">
        <f t="shared" ca="1" si="998"/>
        <v>72.490319212964096</v>
      </c>
      <c r="Y4024" s="2" t="str">
        <f t="shared" ca="1" si="999"/>
        <v>Nợ quá hạn từ 60 ngày đến 90 ngày</v>
      </c>
      <c r="Z4024" s="51">
        <f t="shared" si="995"/>
        <v>46098</v>
      </c>
      <c r="AA4024" s="51" t="str">
        <f t="shared" si="996"/>
        <v/>
      </c>
      <c r="AD4024" s="2" t="str">
        <f>VLOOKUP($A4024,MA_KH!$A:$Q,MA_KH!O$1,0)</f>
        <v>LOTTE</v>
      </c>
      <c r="AE4024" s="2" t="str">
        <f>VLOOKUP($A4024,MA_KH!$A:$Q,MA_KH!P$1,0)</f>
        <v>CÔNG TY CỔ PHẦN TRUNG TÂM THƯƠNG MẠI LOTTE VIỆT NAM</v>
      </c>
    </row>
    <row r="4025" spans="1:31" ht="25.5" hidden="1" customHeight="1" x14ac:dyDescent="0.2">
      <c r="A4025" s="30" t="s">
        <v>22016</v>
      </c>
      <c r="B4025" s="30" t="s">
        <v>4289</v>
      </c>
      <c r="C4025" s="37">
        <v>46098</v>
      </c>
      <c r="D4025" s="30" t="s">
        <v>24934</v>
      </c>
      <c r="E4025" s="37">
        <v>46098</v>
      </c>
      <c r="F4025" s="30">
        <v>19183</v>
      </c>
      <c r="G4025" s="30" t="s">
        <v>24935</v>
      </c>
      <c r="H4025" s="38">
        <v>1190660</v>
      </c>
      <c r="I4025" s="67">
        <v>0</v>
      </c>
      <c r="J4025" s="38">
        <v>95253</v>
      </c>
      <c r="K4025" s="38">
        <v>1285913</v>
      </c>
      <c r="L4025" s="7" t="s">
        <v>22849</v>
      </c>
      <c r="O4025" s="35">
        <f>IF(Table1[[#This Row],[Phân loại]]="Tồn đầu kỳ",Table1[[#This Row],[Tổng giá trị]],0)</f>
        <v>0</v>
      </c>
      <c r="P4025" s="7">
        <f>IF(Table1[[#This Row],[Số còn phải thu ĐK]]&lt;&gt;0,0,IF(Table1[[#This Row],[Phân loại]]="Bán hàng",Table1[[#This Row],[Tổng giá trị]],-Table1[[#This Row],[Tổng giá trị]]))</f>
        <v>1285913</v>
      </c>
      <c r="Q4025" s="35">
        <f t="shared" si="997"/>
        <v>0</v>
      </c>
      <c r="R4025" s="7">
        <f>Table1[[#This Row],[Số còn phải thu ĐK]]+Table1[[#This Row],[Giá Trị HD sau CK]]-Table1[[#This Row],[Số tiền đã thu]]</f>
        <v>1285913</v>
      </c>
      <c r="S4025" s="6">
        <f>IF(Table1[[#This Row],[Ngày hóa đơn]]&lt;&gt;"",Table1[[#This Row],[Ngày hóa đơn]],IF(Table1[[#This Row],[Ngày hạch toán]]&lt;&gt;"",Table1[[#This Row],[Ngày hạch toán]],""))</f>
        <v>46098</v>
      </c>
      <c r="T4025" s="7"/>
      <c r="U4025" s="6">
        <f>IF(Table1[[#This Row],[Ngày tính CN]]="","",S4025+T4025)</f>
        <v>46098</v>
      </c>
      <c r="V4025" s="35">
        <f ca="1">IF(Table1[[#This Row],[Hạn thanh toán]]="","",IF((U4025-NOW())&lt;0,0,(U4025-NOW())))</f>
        <v>0</v>
      </c>
      <c r="W4025" s="35"/>
      <c r="X4025" s="35">
        <f t="shared" ca="1" si="998"/>
        <v>72.490319212964096</v>
      </c>
      <c r="Y4025" s="2" t="str">
        <f t="shared" ca="1" si="999"/>
        <v>Nợ quá hạn từ 60 ngày đến 90 ngày</v>
      </c>
      <c r="Z4025" s="51">
        <f t="shared" si="995"/>
        <v>46098</v>
      </c>
      <c r="AA4025" s="51" t="str">
        <f t="shared" si="996"/>
        <v/>
      </c>
      <c r="AD4025" s="2" t="str">
        <f>VLOOKUP($A4025,MA_KH!$A:$Q,MA_KH!O$1,0)</f>
        <v>LOTTE</v>
      </c>
      <c r="AE4025" s="2" t="str">
        <f>VLOOKUP($A4025,MA_KH!$A:$Q,MA_KH!P$1,0)</f>
        <v>CÔNG TY CỔ PHẦN TRUNG TÂM THƯƠNG MẠI LOTTE VIỆT NAM</v>
      </c>
    </row>
    <row r="4026" spans="1:31" ht="25.5" hidden="1" customHeight="1" x14ac:dyDescent="0.2">
      <c r="A4026" s="30" t="s">
        <v>22009</v>
      </c>
      <c r="B4026" s="30" t="s">
        <v>4283</v>
      </c>
      <c r="C4026" s="37">
        <v>46098</v>
      </c>
      <c r="D4026" s="30" t="s">
        <v>24936</v>
      </c>
      <c r="E4026" s="37">
        <v>46098</v>
      </c>
      <c r="F4026" s="30">
        <v>19189</v>
      </c>
      <c r="G4026" s="30" t="s">
        <v>24937</v>
      </c>
      <c r="H4026" s="38">
        <v>455620</v>
      </c>
      <c r="I4026" s="67">
        <v>0</v>
      </c>
      <c r="J4026" s="38">
        <v>36450</v>
      </c>
      <c r="K4026" s="38">
        <v>492070</v>
      </c>
      <c r="L4026" s="7" t="s">
        <v>22849</v>
      </c>
      <c r="O4026" s="35">
        <f>IF(Table1[[#This Row],[Phân loại]]="Tồn đầu kỳ",Table1[[#This Row],[Tổng giá trị]],0)</f>
        <v>0</v>
      </c>
      <c r="P4026" s="7">
        <f>IF(Table1[[#This Row],[Số còn phải thu ĐK]]&lt;&gt;0,0,IF(Table1[[#This Row],[Phân loại]]="Bán hàng",Table1[[#This Row],[Tổng giá trị]],-Table1[[#This Row],[Tổng giá trị]]))</f>
        <v>492070</v>
      </c>
      <c r="Q4026" s="35">
        <f t="shared" si="997"/>
        <v>0</v>
      </c>
      <c r="R4026" s="7">
        <f>Table1[[#This Row],[Số còn phải thu ĐK]]+Table1[[#This Row],[Giá Trị HD sau CK]]-Table1[[#This Row],[Số tiền đã thu]]</f>
        <v>492070</v>
      </c>
      <c r="S4026" s="6">
        <f>IF(Table1[[#This Row],[Ngày hóa đơn]]&lt;&gt;"",Table1[[#This Row],[Ngày hóa đơn]],IF(Table1[[#This Row],[Ngày hạch toán]]&lt;&gt;"",Table1[[#This Row],[Ngày hạch toán]],""))</f>
        <v>46098</v>
      </c>
      <c r="T4026" s="7"/>
      <c r="U4026" s="6">
        <f>IF(Table1[[#This Row],[Ngày tính CN]]="","",S4026+T4026)</f>
        <v>46098</v>
      </c>
      <c r="V4026" s="35">
        <f ca="1">IF(Table1[[#This Row],[Hạn thanh toán]]="","",IF((U4026-NOW())&lt;0,0,(U4026-NOW())))</f>
        <v>0</v>
      </c>
      <c r="W4026" s="35"/>
      <c r="X4026" s="35">
        <f t="shared" ca="1" si="998"/>
        <v>72.490319212964096</v>
      </c>
      <c r="Y4026" s="2" t="str">
        <f t="shared" ca="1" si="999"/>
        <v>Nợ quá hạn từ 60 ngày đến 90 ngày</v>
      </c>
      <c r="Z4026" s="51">
        <f t="shared" si="995"/>
        <v>46098</v>
      </c>
      <c r="AA4026" s="51" t="str">
        <f t="shared" si="996"/>
        <v/>
      </c>
      <c r="AD4026" s="2" t="str">
        <f>VLOOKUP($A4026,MA_KH!$A:$Q,MA_KH!O$1,0)</f>
        <v>LOTTE</v>
      </c>
      <c r="AE4026" s="2" t="str">
        <f>VLOOKUP($A4026,MA_KH!$A:$Q,MA_KH!P$1,0)</f>
        <v>CÔNG TY CỔ PHẦN TRUNG TÂM THƯƠNG MẠI LOTTE VIỆT NAM</v>
      </c>
    </row>
    <row r="4027" spans="1:31" ht="25.5" hidden="1" customHeight="1" x14ac:dyDescent="0.2">
      <c r="A4027" s="30" t="s">
        <v>22020</v>
      </c>
      <c r="B4027" s="30" t="s">
        <v>4103</v>
      </c>
      <c r="C4027" s="37">
        <v>46098</v>
      </c>
      <c r="D4027" s="30" t="s">
        <v>24938</v>
      </c>
      <c r="E4027" s="37">
        <v>46098</v>
      </c>
      <c r="F4027" s="30">
        <v>19190</v>
      </c>
      <c r="G4027" s="30" t="s">
        <v>24939</v>
      </c>
      <c r="H4027" s="38">
        <v>1984675</v>
      </c>
      <c r="I4027" s="67">
        <v>0</v>
      </c>
      <c r="J4027" s="38">
        <v>158774</v>
      </c>
      <c r="K4027" s="38">
        <v>2143449</v>
      </c>
      <c r="L4027" s="7" t="s">
        <v>22849</v>
      </c>
      <c r="O4027" s="35">
        <f>IF(Table1[[#This Row],[Phân loại]]="Tồn đầu kỳ",Table1[[#This Row],[Tổng giá trị]],0)</f>
        <v>0</v>
      </c>
      <c r="P4027" s="7">
        <f>IF(Table1[[#This Row],[Số còn phải thu ĐK]]&lt;&gt;0,0,IF(Table1[[#This Row],[Phân loại]]="Bán hàng",Table1[[#This Row],[Tổng giá trị]],-Table1[[#This Row],[Tổng giá trị]]))</f>
        <v>2143449</v>
      </c>
      <c r="Q4027" s="35">
        <f t="shared" si="997"/>
        <v>0</v>
      </c>
      <c r="R4027" s="7">
        <f>Table1[[#This Row],[Số còn phải thu ĐK]]+Table1[[#This Row],[Giá Trị HD sau CK]]-Table1[[#This Row],[Số tiền đã thu]]</f>
        <v>2143449</v>
      </c>
      <c r="S4027" s="6">
        <f>IF(Table1[[#This Row],[Ngày hóa đơn]]&lt;&gt;"",Table1[[#This Row],[Ngày hóa đơn]],IF(Table1[[#This Row],[Ngày hạch toán]]&lt;&gt;"",Table1[[#This Row],[Ngày hạch toán]],""))</f>
        <v>46098</v>
      </c>
      <c r="T4027" s="7"/>
      <c r="U4027" s="6">
        <f>IF(Table1[[#This Row],[Ngày tính CN]]="","",S4027+T4027)</f>
        <v>46098</v>
      </c>
      <c r="V4027" s="35">
        <f ca="1">IF(Table1[[#This Row],[Hạn thanh toán]]="","",IF((U4027-NOW())&lt;0,0,(U4027-NOW())))</f>
        <v>0</v>
      </c>
      <c r="W4027" s="35"/>
      <c r="X4027" s="35">
        <f t="shared" ca="1" si="998"/>
        <v>72.490319212964096</v>
      </c>
      <c r="Y4027" s="2" t="str">
        <f t="shared" ca="1" si="999"/>
        <v>Nợ quá hạn từ 60 ngày đến 90 ngày</v>
      </c>
      <c r="Z4027" s="51">
        <f t="shared" si="995"/>
        <v>46098</v>
      </c>
      <c r="AA4027" s="51" t="str">
        <f t="shared" si="996"/>
        <v/>
      </c>
      <c r="AD4027" s="2" t="str">
        <f>VLOOKUP($A4027,MA_KH!$A:$Q,MA_KH!O$1,0)</f>
        <v>LOTTE</v>
      </c>
      <c r="AE4027" s="2" t="str">
        <f>VLOOKUP($A4027,MA_KH!$A:$Q,MA_KH!P$1,0)</f>
        <v>CÔNG TY CỔ PHẦN TRUNG TÂM THƯƠNG MẠI LOTTE VIỆT NAM</v>
      </c>
    </row>
    <row r="4028" spans="1:31" ht="25.5" hidden="1" customHeight="1" x14ac:dyDescent="0.2">
      <c r="A4028" s="30" t="s">
        <v>22011</v>
      </c>
      <c r="B4028" s="30" t="s">
        <v>4351</v>
      </c>
      <c r="C4028" s="37">
        <v>46100</v>
      </c>
      <c r="D4028" s="30" t="s">
        <v>24940</v>
      </c>
      <c r="E4028" s="37">
        <v>46099</v>
      </c>
      <c r="F4028" s="30">
        <v>20690</v>
      </c>
      <c r="G4028" s="30" t="s">
        <v>24941</v>
      </c>
      <c r="H4028" s="38">
        <v>1073435</v>
      </c>
      <c r="I4028" s="67">
        <v>0</v>
      </c>
      <c r="J4028" s="38">
        <v>85875</v>
      </c>
      <c r="K4028" s="38">
        <v>1159310</v>
      </c>
      <c r="L4028" s="7" t="s">
        <v>22849</v>
      </c>
      <c r="O4028" s="35">
        <f>IF(Table1[[#This Row],[Phân loại]]="Tồn đầu kỳ",Table1[[#This Row],[Tổng giá trị]],0)</f>
        <v>0</v>
      </c>
      <c r="P4028" s="7">
        <f>IF(Table1[[#This Row],[Số còn phải thu ĐK]]&lt;&gt;0,0,IF(Table1[[#This Row],[Phân loại]]="Bán hàng",Table1[[#This Row],[Tổng giá trị]],-Table1[[#This Row],[Tổng giá trị]]))</f>
        <v>1159310</v>
      </c>
      <c r="Q4028" s="35">
        <f t="shared" si="997"/>
        <v>0</v>
      </c>
      <c r="R4028" s="7">
        <f>Table1[[#This Row],[Số còn phải thu ĐK]]+Table1[[#This Row],[Giá Trị HD sau CK]]-Table1[[#This Row],[Số tiền đã thu]]</f>
        <v>1159310</v>
      </c>
      <c r="S4028" s="6">
        <f>IF(Table1[[#This Row],[Ngày hóa đơn]]&lt;&gt;"",Table1[[#This Row],[Ngày hóa đơn]],IF(Table1[[#This Row],[Ngày hạch toán]]&lt;&gt;"",Table1[[#This Row],[Ngày hạch toán]],""))</f>
        <v>46099</v>
      </c>
      <c r="T4028" s="7"/>
      <c r="U4028" s="6">
        <f>IF(Table1[[#This Row],[Ngày tính CN]]="","",S4028+T4028)</f>
        <v>46099</v>
      </c>
      <c r="V4028" s="35">
        <f ca="1">IF(Table1[[#This Row],[Hạn thanh toán]]="","",IF((U4028-NOW())&lt;0,0,(U4028-NOW())))</f>
        <v>0</v>
      </c>
      <c r="W4028" s="35"/>
      <c r="X4028" s="35">
        <f t="shared" ca="1" si="998"/>
        <v>71.490319212964096</v>
      </c>
      <c r="Y4028" s="2" t="str">
        <f t="shared" ca="1" si="999"/>
        <v>Nợ quá hạn từ 60 ngày đến 90 ngày</v>
      </c>
      <c r="Z4028" s="51">
        <f t="shared" si="995"/>
        <v>46099</v>
      </c>
      <c r="AA4028" s="51" t="str">
        <f t="shared" si="996"/>
        <v/>
      </c>
      <c r="AD4028" s="2" t="str">
        <f>VLOOKUP($A4028,MA_KH!$A:$Q,MA_KH!O$1,0)</f>
        <v>LOTTE</v>
      </c>
      <c r="AE4028" s="2" t="str">
        <f>VLOOKUP($A4028,MA_KH!$A:$Q,MA_KH!P$1,0)</f>
        <v>CÔNG TY CỔ PHẦN TRUNG TÂM THƯƠNG MẠI LOTTE VIỆT NAM</v>
      </c>
    </row>
    <row r="4029" spans="1:31" ht="25.5" hidden="1" customHeight="1" x14ac:dyDescent="0.2">
      <c r="A4029" s="30" t="s">
        <v>22022</v>
      </c>
      <c r="B4029" s="30" t="s">
        <v>4019</v>
      </c>
      <c r="C4029" s="37">
        <v>46100</v>
      </c>
      <c r="D4029" s="30" t="s">
        <v>24942</v>
      </c>
      <c r="E4029" s="37">
        <v>46099</v>
      </c>
      <c r="F4029" s="30">
        <v>20691</v>
      </c>
      <c r="G4029" s="30" t="s">
        <v>24943</v>
      </c>
      <c r="H4029" s="38">
        <v>1785990</v>
      </c>
      <c r="I4029" s="67">
        <v>0</v>
      </c>
      <c r="J4029" s="38">
        <v>142879</v>
      </c>
      <c r="K4029" s="38">
        <v>1928869</v>
      </c>
      <c r="L4029" s="7" t="s">
        <v>22849</v>
      </c>
      <c r="O4029" s="35">
        <f>IF(Table1[[#This Row],[Phân loại]]="Tồn đầu kỳ",Table1[[#This Row],[Tổng giá trị]],0)</f>
        <v>0</v>
      </c>
      <c r="P4029" s="7">
        <f>IF(Table1[[#This Row],[Số còn phải thu ĐK]]&lt;&gt;0,0,IF(Table1[[#This Row],[Phân loại]]="Bán hàng",Table1[[#This Row],[Tổng giá trị]],-Table1[[#This Row],[Tổng giá trị]]))</f>
        <v>1928869</v>
      </c>
      <c r="Q4029" s="35">
        <f t="shared" ref="Q4029:Q4060" si="1000">IF(M4029&lt;&gt;"",IF(O4029&lt;&gt;0,O4029,P4029),0)</f>
        <v>0</v>
      </c>
      <c r="R4029" s="7">
        <f>Table1[[#This Row],[Số còn phải thu ĐK]]+Table1[[#This Row],[Giá Trị HD sau CK]]-Table1[[#This Row],[Số tiền đã thu]]</f>
        <v>1928869</v>
      </c>
      <c r="S4029" s="6">
        <f>IF(Table1[[#This Row],[Ngày hóa đơn]]&lt;&gt;"",Table1[[#This Row],[Ngày hóa đơn]],IF(Table1[[#This Row],[Ngày hạch toán]]&lt;&gt;"",Table1[[#This Row],[Ngày hạch toán]],""))</f>
        <v>46099</v>
      </c>
      <c r="T4029" s="7"/>
      <c r="U4029" s="6">
        <f>IF(Table1[[#This Row],[Ngày tính CN]]="","",S4029+T4029)</f>
        <v>46099</v>
      </c>
      <c r="V4029" s="35">
        <f ca="1">IF(Table1[[#This Row],[Hạn thanh toán]]="","",IF((U4029-NOW())&lt;0,0,(U4029-NOW())))</f>
        <v>0</v>
      </c>
      <c r="W4029" s="35"/>
      <c r="X4029" s="35">
        <f t="shared" ref="X4029:X4060" ca="1" si="1001">IF(OR(U4029="",R4029=0),"",IF((U4029-NOW())&lt;0,-(U4029-NOW()),0))</f>
        <v>71.490319212964096</v>
      </c>
      <c r="Y4029" s="2" t="str">
        <f t="shared" ref="Y4029:Y4060" ca="1" si="1002">IF(R4029=0,"Đã thanh toán",IF(X4029="","",IF(X4029&lt;=0,"Chưa đến hạn thanh toán",IF(X4029&lt;=30,"Nợ quá hạn 30 ngày",IF(X4029&lt;=60,"Nợ quá hạn từ 30 ngày đến 60 ngày",IF(X4029&lt;=90,"Nợ quá hạn từ 60 ngày đến 90 ngày",IF(X4029&lt;=120,"Nợ quá hạn từ 90 ngày đến 120 ngày","Nợ quá hạn hơn 120 ngày có khả năng mất thanh toán")))))))</f>
        <v>Nợ quá hạn từ 60 ngày đến 90 ngày</v>
      </c>
      <c r="Z4029" s="51">
        <f t="shared" si="995"/>
        <v>46099</v>
      </c>
      <c r="AA4029" s="51" t="str">
        <f t="shared" si="996"/>
        <v/>
      </c>
      <c r="AD4029" s="2" t="str">
        <f>VLOOKUP($A4029,MA_KH!$A:$Q,MA_KH!O$1,0)</f>
        <v>LOTTE</v>
      </c>
      <c r="AE4029" s="2" t="str">
        <f>VLOOKUP($A4029,MA_KH!$A:$Q,MA_KH!P$1,0)</f>
        <v>CÔNG TY CỔ PHẦN TRUNG TÂM THƯƠNG MẠI LOTTE VIỆT NAM</v>
      </c>
    </row>
    <row r="4030" spans="1:31" ht="25.5" hidden="1" customHeight="1" x14ac:dyDescent="0.2">
      <c r="A4030" s="30" t="s">
        <v>22013</v>
      </c>
      <c r="B4030" s="30" t="s">
        <v>4421</v>
      </c>
      <c r="C4030" s="37">
        <v>46100</v>
      </c>
      <c r="D4030" s="30" t="s">
        <v>24944</v>
      </c>
      <c r="E4030" s="37">
        <v>46100</v>
      </c>
      <c r="F4030" s="30">
        <v>20712</v>
      </c>
      <c r="G4030" s="30" t="s">
        <v>24945</v>
      </c>
      <c r="H4030" s="38">
        <v>1190660</v>
      </c>
      <c r="I4030" s="67">
        <v>0</v>
      </c>
      <c r="J4030" s="38">
        <v>95253</v>
      </c>
      <c r="K4030" s="38">
        <v>1285913</v>
      </c>
      <c r="L4030" s="7" t="s">
        <v>22849</v>
      </c>
      <c r="O4030" s="35">
        <f>IF(Table1[[#This Row],[Phân loại]]="Tồn đầu kỳ",Table1[[#This Row],[Tổng giá trị]],0)</f>
        <v>0</v>
      </c>
      <c r="P4030" s="7">
        <f>IF(Table1[[#This Row],[Số còn phải thu ĐK]]&lt;&gt;0,0,IF(Table1[[#This Row],[Phân loại]]="Bán hàng",Table1[[#This Row],[Tổng giá trị]],-Table1[[#This Row],[Tổng giá trị]]))</f>
        <v>1285913</v>
      </c>
      <c r="Q4030" s="35">
        <f t="shared" si="1000"/>
        <v>0</v>
      </c>
      <c r="R4030" s="7">
        <f>Table1[[#This Row],[Số còn phải thu ĐK]]+Table1[[#This Row],[Giá Trị HD sau CK]]-Table1[[#This Row],[Số tiền đã thu]]</f>
        <v>1285913</v>
      </c>
      <c r="S4030" s="6">
        <f>IF(Table1[[#This Row],[Ngày hóa đơn]]&lt;&gt;"",Table1[[#This Row],[Ngày hóa đơn]],IF(Table1[[#This Row],[Ngày hạch toán]]&lt;&gt;"",Table1[[#This Row],[Ngày hạch toán]],""))</f>
        <v>46100</v>
      </c>
      <c r="T4030" s="7"/>
      <c r="U4030" s="6">
        <f>IF(Table1[[#This Row],[Ngày tính CN]]="","",S4030+T4030)</f>
        <v>46100</v>
      </c>
      <c r="V4030" s="35">
        <f ca="1">IF(Table1[[#This Row],[Hạn thanh toán]]="","",IF((U4030-NOW())&lt;0,0,(U4030-NOW())))</f>
        <v>0</v>
      </c>
      <c r="W4030" s="35"/>
      <c r="X4030" s="35">
        <f t="shared" ca="1" si="1001"/>
        <v>70.490319212964096</v>
      </c>
      <c r="Y4030" s="2" t="str">
        <f t="shared" ca="1" si="1002"/>
        <v>Nợ quá hạn từ 60 ngày đến 90 ngày</v>
      </c>
      <c r="Z4030" s="51">
        <f t="shared" si="995"/>
        <v>46100</v>
      </c>
      <c r="AA4030" s="51" t="str">
        <f t="shared" si="996"/>
        <v/>
      </c>
      <c r="AD4030" s="2" t="str">
        <f>VLOOKUP($A4030,MA_KH!$A:$Q,MA_KH!O$1,0)</f>
        <v>LOTTE</v>
      </c>
      <c r="AE4030" s="2" t="str">
        <f>VLOOKUP($A4030,MA_KH!$A:$Q,MA_KH!P$1,0)</f>
        <v>CÔNG TY CỔ PHẦN TRUNG TÂM THƯƠNG MẠI LOTTE VIỆT NAM</v>
      </c>
    </row>
    <row r="4031" spans="1:31" ht="25.5" hidden="1" customHeight="1" x14ac:dyDescent="0.2">
      <c r="A4031" s="30" t="s">
        <v>22014</v>
      </c>
      <c r="B4031" s="30" t="s">
        <v>4178</v>
      </c>
      <c r="C4031" s="37">
        <v>46100</v>
      </c>
      <c r="D4031" s="30" t="s">
        <v>24946</v>
      </c>
      <c r="E4031" s="37">
        <v>46100</v>
      </c>
      <c r="F4031" s="30">
        <v>20731</v>
      </c>
      <c r="G4031" s="30" t="s">
        <v>24947</v>
      </c>
      <c r="H4031" s="38">
        <v>1785990</v>
      </c>
      <c r="I4031" s="67">
        <v>0</v>
      </c>
      <c r="J4031" s="38">
        <v>142879</v>
      </c>
      <c r="K4031" s="38">
        <v>1928869</v>
      </c>
      <c r="L4031" s="7" t="s">
        <v>22849</v>
      </c>
      <c r="O4031" s="35">
        <f>IF(Table1[[#This Row],[Phân loại]]="Tồn đầu kỳ",Table1[[#This Row],[Tổng giá trị]],0)</f>
        <v>0</v>
      </c>
      <c r="P4031" s="7">
        <f>IF(Table1[[#This Row],[Số còn phải thu ĐK]]&lt;&gt;0,0,IF(Table1[[#This Row],[Phân loại]]="Bán hàng",Table1[[#This Row],[Tổng giá trị]],-Table1[[#This Row],[Tổng giá trị]]))</f>
        <v>1928869</v>
      </c>
      <c r="Q4031" s="35">
        <f t="shared" si="1000"/>
        <v>0</v>
      </c>
      <c r="R4031" s="7">
        <f>Table1[[#This Row],[Số còn phải thu ĐK]]+Table1[[#This Row],[Giá Trị HD sau CK]]-Table1[[#This Row],[Số tiền đã thu]]</f>
        <v>1928869</v>
      </c>
      <c r="S4031" s="6">
        <f>IF(Table1[[#This Row],[Ngày hóa đơn]]&lt;&gt;"",Table1[[#This Row],[Ngày hóa đơn]],IF(Table1[[#This Row],[Ngày hạch toán]]&lt;&gt;"",Table1[[#This Row],[Ngày hạch toán]],""))</f>
        <v>46100</v>
      </c>
      <c r="T4031" s="7"/>
      <c r="U4031" s="6">
        <f>IF(Table1[[#This Row],[Ngày tính CN]]="","",S4031+T4031)</f>
        <v>46100</v>
      </c>
      <c r="V4031" s="35">
        <f ca="1">IF(Table1[[#This Row],[Hạn thanh toán]]="","",IF((U4031-NOW())&lt;0,0,(U4031-NOW())))</f>
        <v>0</v>
      </c>
      <c r="W4031" s="35"/>
      <c r="X4031" s="35">
        <f t="shared" ca="1" si="1001"/>
        <v>70.490319212964096</v>
      </c>
      <c r="Y4031" s="2" t="str">
        <f t="shared" ca="1" si="1002"/>
        <v>Nợ quá hạn từ 60 ngày đến 90 ngày</v>
      </c>
      <c r="Z4031" s="51">
        <f t="shared" si="995"/>
        <v>46100</v>
      </c>
      <c r="AA4031" s="51" t="str">
        <f t="shared" si="996"/>
        <v/>
      </c>
      <c r="AD4031" s="2" t="str">
        <f>VLOOKUP($A4031,MA_KH!$A:$Q,MA_KH!O$1,0)</f>
        <v>LOTTE</v>
      </c>
      <c r="AE4031" s="2" t="str">
        <f>VLOOKUP($A4031,MA_KH!$A:$Q,MA_KH!P$1,0)</f>
        <v>CÔNG TY CỔ PHẦN TRUNG TÂM THƯƠNG MẠI LOTTE VIỆT NAM</v>
      </c>
    </row>
    <row r="4032" spans="1:31" ht="25.5" hidden="1" customHeight="1" x14ac:dyDescent="0.2">
      <c r="A4032" s="30" t="s">
        <v>22010</v>
      </c>
      <c r="B4032" s="30" t="s">
        <v>4279</v>
      </c>
      <c r="C4032" s="37">
        <v>46102</v>
      </c>
      <c r="D4032" s="30" t="s">
        <v>24948</v>
      </c>
      <c r="E4032" s="37">
        <v>46101</v>
      </c>
      <c r="F4032" s="30">
        <v>21512</v>
      </c>
      <c r="G4032" s="30" t="s">
        <v>24949</v>
      </c>
      <c r="H4032" s="38">
        <v>1190660</v>
      </c>
      <c r="I4032" s="67">
        <v>0</v>
      </c>
      <c r="J4032" s="38">
        <v>95253</v>
      </c>
      <c r="K4032" s="38">
        <v>1285913</v>
      </c>
      <c r="L4032" s="7" t="s">
        <v>22849</v>
      </c>
      <c r="O4032" s="35">
        <f>IF(Table1[[#This Row],[Phân loại]]="Tồn đầu kỳ",Table1[[#This Row],[Tổng giá trị]],0)</f>
        <v>0</v>
      </c>
      <c r="P4032" s="7">
        <f>IF(Table1[[#This Row],[Số còn phải thu ĐK]]&lt;&gt;0,0,IF(Table1[[#This Row],[Phân loại]]="Bán hàng",Table1[[#This Row],[Tổng giá trị]],-Table1[[#This Row],[Tổng giá trị]]))</f>
        <v>1285913</v>
      </c>
      <c r="Q4032" s="35">
        <f t="shared" si="1000"/>
        <v>0</v>
      </c>
      <c r="R4032" s="7">
        <f>Table1[[#This Row],[Số còn phải thu ĐK]]+Table1[[#This Row],[Giá Trị HD sau CK]]-Table1[[#This Row],[Số tiền đã thu]]</f>
        <v>1285913</v>
      </c>
      <c r="S4032" s="6">
        <f>IF(Table1[[#This Row],[Ngày hóa đơn]]&lt;&gt;"",Table1[[#This Row],[Ngày hóa đơn]],IF(Table1[[#This Row],[Ngày hạch toán]]&lt;&gt;"",Table1[[#This Row],[Ngày hạch toán]],""))</f>
        <v>46101</v>
      </c>
      <c r="T4032" s="7"/>
      <c r="U4032" s="6">
        <f>IF(Table1[[#This Row],[Ngày tính CN]]="","",S4032+T4032)</f>
        <v>46101</v>
      </c>
      <c r="V4032" s="35">
        <f ca="1">IF(Table1[[#This Row],[Hạn thanh toán]]="","",IF((U4032-NOW())&lt;0,0,(U4032-NOW())))</f>
        <v>0</v>
      </c>
      <c r="W4032" s="35"/>
      <c r="X4032" s="35">
        <f t="shared" ca="1" si="1001"/>
        <v>69.490319212964096</v>
      </c>
      <c r="Y4032" s="2" t="str">
        <f t="shared" ca="1" si="1002"/>
        <v>Nợ quá hạn từ 60 ngày đến 90 ngày</v>
      </c>
      <c r="Z4032" s="51">
        <f t="shared" si="995"/>
        <v>46101</v>
      </c>
      <c r="AA4032" s="51" t="str">
        <f t="shared" si="996"/>
        <v/>
      </c>
      <c r="AD4032" s="2" t="str">
        <f>VLOOKUP($A4032,MA_KH!$A:$Q,MA_KH!O$1,0)</f>
        <v>LOTTE</v>
      </c>
      <c r="AE4032" s="2" t="str">
        <f>VLOOKUP($A4032,MA_KH!$A:$Q,MA_KH!P$1,0)</f>
        <v>CÔNG TY CỔ PHẦN TRUNG TÂM THƯƠNG MẠI LOTTE VIỆT NAM</v>
      </c>
    </row>
    <row r="4033" spans="1:31" ht="25.5" hidden="1" customHeight="1" x14ac:dyDescent="0.2">
      <c r="A4033" s="30" t="s">
        <v>22016</v>
      </c>
      <c r="B4033" s="30" t="s">
        <v>4289</v>
      </c>
      <c r="C4033" s="37">
        <v>46102</v>
      </c>
      <c r="D4033" s="30" t="s">
        <v>24950</v>
      </c>
      <c r="E4033" s="37">
        <v>46102</v>
      </c>
      <c r="F4033" s="30">
        <v>21515</v>
      </c>
      <c r="G4033" s="30" t="s">
        <v>24951</v>
      </c>
      <c r="H4033" s="38">
        <v>2976650</v>
      </c>
      <c r="I4033" s="67">
        <v>0</v>
      </c>
      <c r="J4033" s="38">
        <v>238132</v>
      </c>
      <c r="K4033" s="38">
        <v>3214782</v>
      </c>
      <c r="L4033" s="7" t="s">
        <v>22849</v>
      </c>
      <c r="O4033" s="35">
        <f>IF(Table1[[#This Row],[Phân loại]]="Tồn đầu kỳ",Table1[[#This Row],[Tổng giá trị]],0)</f>
        <v>0</v>
      </c>
      <c r="P4033" s="7">
        <f>IF(Table1[[#This Row],[Số còn phải thu ĐK]]&lt;&gt;0,0,IF(Table1[[#This Row],[Phân loại]]="Bán hàng",Table1[[#This Row],[Tổng giá trị]],-Table1[[#This Row],[Tổng giá trị]]))</f>
        <v>3214782</v>
      </c>
      <c r="Q4033" s="35">
        <f t="shared" si="1000"/>
        <v>0</v>
      </c>
      <c r="R4033" s="7">
        <f>Table1[[#This Row],[Số còn phải thu ĐK]]+Table1[[#This Row],[Giá Trị HD sau CK]]-Table1[[#This Row],[Số tiền đã thu]]</f>
        <v>3214782</v>
      </c>
      <c r="S4033" s="6">
        <f>IF(Table1[[#This Row],[Ngày hóa đơn]]&lt;&gt;"",Table1[[#This Row],[Ngày hóa đơn]],IF(Table1[[#This Row],[Ngày hạch toán]]&lt;&gt;"",Table1[[#This Row],[Ngày hạch toán]],""))</f>
        <v>46102</v>
      </c>
      <c r="T4033" s="7"/>
      <c r="U4033" s="6">
        <f>IF(Table1[[#This Row],[Ngày tính CN]]="","",S4033+T4033)</f>
        <v>46102</v>
      </c>
      <c r="V4033" s="35">
        <f ca="1">IF(Table1[[#This Row],[Hạn thanh toán]]="","",IF((U4033-NOW())&lt;0,0,(U4033-NOW())))</f>
        <v>0</v>
      </c>
      <c r="W4033" s="35"/>
      <c r="X4033" s="35">
        <f t="shared" ca="1" si="1001"/>
        <v>68.490319212964096</v>
      </c>
      <c r="Y4033" s="2" t="str">
        <f t="shared" ca="1" si="1002"/>
        <v>Nợ quá hạn từ 60 ngày đến 90 ngày</v>
      </c>
      <c r="Z4033" s="51">
        <f t="shared" si="995"/>
        <v>46102</v>
      </c>
      <c r="AA4033" s="51" t="str">
        <f t="shared" si="996"/>
        <v/>
      </c>
      <c r="AD4033" s="2" t="str">
        <f>VLOOKUP($A4033,MA_KH!$A:$Q,MA_KH!O$1,0)</f>
        <v>LOTTE</v>
      </c>
      <c r="AE4033" s="2" t="str">
        <f>VLOOKUP($A4033,MA_KH!$A:$Q,MA_KH!P$1,0)</f>
        <v>CÔNG TY CỔ PHẦN TRUNG TÂM THƯƠNG MẠI LOTTE VIỆT NAM</v>
      </c>
    </row>
    <row r="4034" spans="1:31" ht="25.5" hidden="1" customHeight="1" x14ac:dyDescent="0.2">
      <c r="A4034" s="30" t="s">
        <v>22016</v>
      </c>
      <c r="B4034" s="30" t="s">
        <v>4289</v>
      </c>
      <c r="C4034" s="37">
        <v>46102</v>
      </c>
      <c r="D4034" s="30" t="s">
        <v>24952</v>
      </c>
      <c r="E4034" s="37">
        <v>46102</v>
      </c>
      <c r="F4034" s="30">
        <v>21516</v>
      </c>
      <c r="G4034" s="30" t="s">
        <v>24953</v>
      </c>
      <c r="H4034" s="38">
        <v>1190660</v>
      </c>
      <c r="I4034" s="67">
        <v>0</v>
      </c>
      <c r="J4034" s="38">
        <v>95253</v>
      </c>
      <c r="K4034" s="38">
        <v>1285913</v>
      </c>
      <c r="L4034" s="7" t="s">
        <v>22849</v>
      </c>
      <c r="O4034" s="35">
        <f>IF(Table1[[#This Row],[Phân loại]]="Tồn đầu kỳ",Table1[[#This Row],[Tổng giá trị]],0)</f>
        <v>0</v>
      </c>
      <c r="P4034" s="7">
        <f>IF(Table1[[#This Row],[Số còn phải thu ĐK]]&lt;&gt;0,0,IF(Table1[[#This Row],[Phân loại]]="Bán hàng",Table1[[#This Row],[Tổng giá trị]],-Table1[[#This Row],[Tổng giá trị]]))</f>
        <v>1285913</v>
      </c>
      <c r="Q4034" s="35">
        <f t="shared" si="1000"/>
        <v>0</v>
      </c>
      <c r="R4034" s="7">
        <f>Table1[[#This Row],[Số còn phải thu ĐK]]+Table1[[#This Row],[Giá Trị HD sau CK]]-Table1[[#This Row],[Số tiền đã thu]]</f>
        <v>1285913</v>
      </c>
      <c r="S4034" s="6">
        <f>IF(Table1[[#This Row],[Ngày hóa đơn]]&lt;&gt;"",Table1[[#This Row],[Ngày hóa đơn]],IF(Table1[[#This Row],[Ngày hạch toán]]&lt;&gt;"",Table1[[#This Row],[Ngày hạch toán]],""))</f>
        <v>46102</v>
      </c>
      <c r="T4034" s="7"/>
      <c r="U4034" s="6">
        <f>IF(Table1[[#This Row],[Ngày tính CN]]="","",S4034+T4034)</f>
        <v>46102</v>
      </c>
      <c r="V4034" s="35">
        <f ca="1">IF(Table1[[#This Row],[Hạn thanh toán]]="","",IF((U4034-NOW())&lt;0,0,(U4034-NOW())))</f>
        <v>0</v>
      </c>
      <c r="W4034" s="35"/>
      <c r="X4034" s="35">
        <f t="shared" ca="1" si="1001"/>
        <v>68.490319212964096</v>
      </c>
      <c r="Y4034" s="2" t="str">
        <f t="shared" ca="1" si="1002"/>
        <v>Nợ quá hạn từ 60 ngày đến 90 ngày</v>
      </c>
      <c r="Z4034" s="51">
        <f t="shared" si="995"/>
        <v>46102</v>
      </c>
      <c r="AA4034" s="51" t="str">
        <f t="shared" si="996"/>
        <v/>
      </c>
      <c r="AD4034" s="2" t="str">
        <f>VLOOKUP($A4034,MA_KH!$A:$Q,MA_KH!O$1,0)</f>
        <v>LOTTE</v>
      </c>
      <c r="AE4034" s="2" t="str">
        <f>VLOOKUP($A4034,MA_KH!$A:$Q,MA_KH!P$1,0)</f>
        <v>CÔNG TY CỔ PHẦN TRUNG TÂM THƯƠNG MẠI LOTTE VIỆT NAM</v>
      </c>
    </row>
    <row r="4035" spans="1:31" ht="25.5" hidden="1" customHeight="1" x14ac:dyDescent="0.2">
      <c r="A4035" s="30" t="s">
        <v>22014</v>
      </c>
      <c r="B4035" s="30" t="s">
        <v>4178</v>
      </c>
      <c r="C4035" s="37">
        <v>46102</v>
      </c>
      <c r="D4035" s="30" t="s">
        <v>24954</v>
      </c>
      <c r="E4035" s="37">
        <v>46102</v>
      </c>
      <c r="F4035" s="30">
        <v>21555</v>
      </c>
      <c r="G4035" s="30" t="s">
        <v>24955</v>
      </c>
      <c r="H4035" s="38">
        <v>2300585</v>
      </c>
      <c r="I4035" s="67">
        <v>0</v>
      </c>
      <c r="J4035" s="38">
        <v>184047</v>
      </c>
      <c r="K4035" s="38">
        <v>2484632</v>
      </c>
      <c r="L4035" s="7" t="s">
        <v>22849</v>
      </c>
      <c r="O4035" s="35">
        <f>IF(Table1[[#This Row],[Phân loại]]="Tồn đầu kỳ",Table1[[#This Row],[Tổng giá trị]],0)</f>
        <v>0</v>
      </c>
      <c r="P4035" s="7">
        <f>IF(Table1[[#This Row],[Số còn phải thu ĐK]]&lt;&gt;0,0,IF(Table1[[#This Row],[Phân loại]]="Bán hàng",Table1[[#This Row],[Tổng giá trị]],-Table1[[#This Row],[Tổng giá trị]]))</f>
        <v>2484632</v>
      </c>
      <c r="Q4035" s="35">
        <f t="shared" si="1000"/>
        <v>0</v>
      </c>
      <c r="R4035" s="7">
        <f>Table1[[#This Row],[Số còn phải thu ĐK]]+Table1[[#This Row],[Giá Trị HD sau CK]]-Table1[[#This Row],[Số tiền đã thu]]</f>
        <v>2484632</v>
      </c>
      <c r="S4035" s="6">
        <f>IF(Table1[[#This Row],[Ngày hóa đơn]]&lt;&gt;"",Table1[[#This Row],[Ngày hóa đơn]],IF(Table1[[#This Row],[Ngày hạch toán]]&lt;&gt;"",Table1[[#This Row],[Ngày hạch toán]],""))</f>
        <v>46102</v>
      </c>
      <c r="T4035" s="7"/>
      <c r="U4035" s="6">
        <f>IF(Table1[[#This Row],[Ngày tính CN]]="","",S4035+T4035)</f>
        <v>46102</v>
      </c>
      <c r="V4035" s="35">
        <f ca="1">IF(Table1[[#This Row],[Hạn thanh toán]]="","",IF((U4035-NOW())&lt;0,0,(U4035-NOW())))</f>
        <v>0</v>
      </c>
      <c r="W4035" s="35"/>
      <c r="X4035" s="35">
        <f t="shared" ca="1" si="1001"/>
        <v>68.490319212964096</v>
      </c>
      <c r="Y4035" s="2" t="str">
        <f t="shared" ca="1" si="1002"/>
        <v>Nợ quá hạn từ 60 ngày đến 90 ngày</v>
      </c>
      <c r="Z4035" s="51">
        <f t="shared" si="995"/>
        <v>46102</v>
      </c>
      <c r="AA4035" s="51" t="str">
        <f t="shared" si="996"/>
        <v/>
      </c>
      <c r="AD4035" s="2" t="str">
        <f>VLOOKUP($A4035,MA_KH!$A:$Q,MA_KH!O$1,0)</f>
        <v>LOTTE</v>
      </c>
      <c r="AE4035" s="2" t="str">
        <f>VLOOKUP($A4035,MA_KH!$A:$Q,MA_KH!P$1,0)</f>
        <v>CÔNG TY CỔ PHẦN TRUNG TÂM THƯƠNG MẠI LOTTE VIỆT NAM</v>
      </c>
    </row>
    <row r="4036" spans="1:31" ht="25.5" hidden="1" customHeight="1" x14ac:dyDescent="0.2">
      <c r="A4036" s="30" t="s">
        <v>22018</v>
      </c>
      <c r="B4036" s="30" t="s">
        <v>4227</v>
      </c>
      <c r="C4036" s="37">
        <v>46102</v>
      </c>
      <c r="D4036" s="30" t="s">
        <v>24956</v>
      </c>
      <c r="E4036" s="37">
        <v>46102</v>
      </c>
      <c r="F4036" s="30">
        <v>21551</v>
      </c>
      <c r="G4036" s="30" t="s">
        <v>24957</v>
      </c>
      <c r="H4036" s="38">
        <v>955172</v>
      </c>
      <c r="I4036" s="67">
        <v>0</v>
      </c>
      <c r="J4036" s="38">
        <v>76414</v>
      </c>
      <c r="K4036" s="38">
        <v>1031586</v>
      </c>
      <c r="L4036" s="7" t="s">
        <v>22850</v>
      </c>
      <c r="M4036" s="6">
        <v>46092</v>
      </c>
      <c r="O4036" s="35">
        <f>IF(Table1[[#This Row],[Phân loại]]="Tồn đầu kỳ",Table1[[#This Row],[Tổng giá trị]],0)</f>
        <v>0</v>
      </c>
      <c r="P4036" s="7">
        <f>IF(Table1[[#This Row],[Số còn phải thu ĐK]]&lt;&gt;0,0,IF(Table1[[#This Row],[Phân loại]]="Bán hàng",Table1[[#This Row],[Tổng giá trị]],-Table1[[#This Row],[Tổng giá trị]]))</f>
        <v>-1031586</v>
      </c>
      <c r="Q4036" s="35">
        <f t="shared" si="1000"/>
        <v>-1031586</v>
      </c>
      <c r="R4036" s="7">
        <f>Table1[[#This Row],[Số còn phải thu ĐK]]+Table1[[#This Row],[Giá Trị HD sau CK]]-Table1[[#This Row],[Số tiền đã thu]]</f>
        <v>0</v>
      </c>
      <c r="S4036" s="6">
        <f>IF(Table1[[#This Row],[Ngày hóa đơn]]&lt;&gt;"",Table1[[#This Row],[Ngày hóa đơn]],IF(Table1[[#This Row],[Ngày hạch toán]]&lt;&gt;"",Table1[[#This Row],[Ngày hạch toán]],""))</f>
        <v>46102</v>
      </c>
      <c r="T4036" s="7"/>
      <c r="U4036" s="6">
        <f>IF(Table1[[#This Row],[Ngày tính CN]]="","",S4036+T4036)</f>
        <v>46102</v>
      </c>
      <c r="V4036" s="35">
        <f ca="1">IF(Table1[[#This Row],[Hạn thanh toán]]="","",IF((U4036-NOW())&lt;0,0,(U4036-NOW())))</f>
        <v>0</v>
      </c>
      <c r="W4036" s="35"/>
      <c r="X4036" s="35" t="str">
        <f t="shared" ca="1" si="1001"/>
        <v/>
      </c>
      <c r="Y4036" s="2" t="str">
        <f t="shared" si="1002"/>
        <v>Đã thanh toán</v>
      </c>
      <c r="Z4036" s="51">
        <f t="shared" ref="Z4036:Z4099" si="1003">IF(S4036="","",S4036)</f>
        <v>46102</v>
      </c>
      <c r="AA4036" s="51">
        <f t="shared" ref="AA4036:AA4099" si="1004">IF(M4036="","",M4036)</f>
        <v>46092</v>
      </c>
      <c r="AD4036" s="2" t="str">
        <f>VLOOKUP($A4036,MA_KH!$A:$Q,MA_KH!O$1,0)</f>
        <v>LOTTE</v>
      </c>
      <c r="AE4036" s="2" t="str">
        <f>VLOOKUP($A4036,MA_KH!$A:$Q,MA_KH!P$1,0)</f>
        <v>CÔNG TY CỔ PHẦN TRUNG TÂM THƯƠNG MẠI LOTTE VIỆT NAM</v>
      </c>
    </row>
    <row r="4037" spans="1:31" ht="25.5" hidden="1" customHeight="1" x14ac:dyDescent="0.2">
      <c r="A4037" s="30" t="s">
        <v>22020</v>
      </c>
      <c r="B4037" s="30" t="s">
        <v>4103</v>
      </c>
      <c r="C4037" s="37">
        <v>46102</v>
      </c>
      <c r="D4037" s="30" t="s">
        <v>24958</v>
      </c>
      <c r="E4037" s="37">
        <v>46102</v>
      </c>
      <c r="F4037" s="30">
        <v>21552</v>
      </c>
      <c r="G4037" s="30" t="s">
        <v>24959</v>
      </c>
      <c r="H4037" s="38">
        <v>2408836</v>
      </c>
      <c r="I4037" s="67">
        <v>0</v>
      </c>
      <c r="J4037" s="38">
        <v>192707</v>
      </c>
      <c r="K4037" s="38">
        <v>2601543</v>
      </c>
      <c r="L4037" s="7" t="s">
        <v>22850</v>
      </c>
      <c r="M4037" s="6">
        <v>46092</v>
      </c>
      <c r="O4037" s="35">
        <f>IF(Table1[[#This Row],[Phân loại]]="Tồn đầu kỳ",Table1[[#This Row],[Tổng giá trị]],0)</f>
        <v>0</v>
      </c>
      <c r="P4037" s="7">
        <f>IF(Table1[[#This Row],[Số còn phải thu ĐK]]&lt;&gt;0,0,IF(Table1[[#This Row],[Phân loại]]="Bán hàng",Table1[[#This Row],[Tổng giá trị]],-Table1[[#This Row],[Tổng giá trị]]))</f>
        <v>-2601543</v>
      </c>
      <c r="Q4037" s="35">
        <f t="shared" si="1000"/>
        <v>-2601543</v>
      </c>
      <c r="R4037" s="7">
        <f>Table1[[#This Row],[Số còn phải thu ĐK]]+Table1[[#This Row],[Giá Trị HD sau CK]]-Table1[[#This Row],[Số tiền đã thu]]</f>
        <v>0</v>
      </c>
      <c r="S4037" s="6">
        <f>IF(Table1[[#This Row],[Ngày hóa đơn]]&lt;&gt;"",Table1[[#This Row],[Ngày hóa đơn]],IF(Table1[[#This Row],[Ngày hạch toán]]&lt;&gt;"",Table1[[#This Row],[Ngày hạch toán]],""))</f>
        <v>46102</v>
      </c>
      <c r="T4037" s="7"/>
      <c r="U4037" s="6">
        <f>IF(Table1[[#This Row],[Ngày tính CN]]="","",S4037+T4037)</f>
        <v>46102</v>
      </c>
      <c r="V4037" s="35">
        <f ca="1">IF(Table1[[#This Row],[Hạn thanh toán]]="","",IF((U4037-NOW())&lt;0,0,(U4037-NOW())))</f>
        <v>0</v>
      </c>
      <c r="W4037" s="35"/>
      <c r="X4037" s="35" t="str">
        <f t="shared" ca="1" si="1001"/>
        <v/>
      </c>
      <c r="Y4037" s="2" t="str">
        <f t="shared" si="1002"/>
        <v>Đã thanh toán</v>
      </c>
      <c r="Z4037" s="51">
        <f t="shared" si="1003"/>
        <v>46102</v>
      </c>
      <c r="AA4037" s="51">
        <f t="shared" si="1004"/>
        <v>46092</v>
      </c>
      <c r="AD4037" s="2" t="str">
        <f>VLOOKUP($A4037,MA_KH!$A:$Q,MA_KH!O$1,0)</f>
        <v>LOTTE</v>
      </c>
      <c r="AE4037" s="2" t="str">
        <f>VLOOKUP($A4037,MA_KH!$A:$Q,MA_KH!P$1,0)</f>
        <v>CÔNG TY CỔ PHẦN TRUNG TÂM THƯƠNG MẠI LOTTE VIỆT NAM</v>
      </c>
    </row>
    <row r="4038" spans="1:31" ht="25.5" hidden="1" customHeight="1" x14ac:dyDescent="0.2">
      <c r="A4038" s="30" t="s">
        <v>22018</v>
      </c>
      <c r="B4038" s="30" t="s">
        <v>4227</v>
      </c>
      <c r="C4038" s="37">
        <v>46102</v>
      </c>
      <c r="D4038" s="30" t="s">
        <v>24960</v>
      </c>
      <c r="E4038" s="37">
        <v>46102</v>
      </c>
      <c r="F4038" s="30">
        <v>21553</v>
      </c>
      <c r="G4038" s="30" t="s">
        <v>24961</v>
      </c>
      <c r="H4038" s="38">
        <v>1321636</v>
      </c>
      <c r="I4038" s="67">
        <v>0</v>
      </c>
      <c r="J4038" s="38">
        <v>105731</v>
      </c>
      <c r="K4038" s="38">
        <v>1427367</v>
      </c>
      <c r="L4038" s="7" t="s">
        <v>22850</v>
      </c>
      <c r="M4038" s="6">
        <v>46092</v>
      </c>
      <c r="O4038" s="35">
        <f>IF(Table1[[#This Row],[Phân loại]]="Tồn đầu kỳ",Table1[[#This Row],[Tổng giá trị]],0)</f>
        <v>0</v>
      </c>
      <c r="P4038" s="7">
        <f>IF(Table1[[#This Row],[Số còn phải thu ĐK]]&lt;&gt;0,0,IF(Table1[[#This Row],[Phân loại]]="Bán hàng",Table1[[#This Row],[Tổng giá trị]],-Table1[[#This Row],[Tổng giá trị]]))</f>
        <v>-1427367</v>
      </c>
      <c r="Q4038" s="35">
        <f t="shared" si="1000"/>
        <v>-1427367</v>
      </c>
      <c r="R4038" s="7">
        <f>Table1[[#This Row],[Số còn phải thu ĐK]]+Table1[[#This Row],[Giá Trị HD sau CK]]-Table1[[#This Row],[Số tiền đã thu]]</f>
        <v>0</v>
      </c>
      <c r="S4038" s="6">
        <f>IF(Table1[[#This Row],[Ngày hóa đơn]]&lt;&gt;"",Table1[[#This Row],[Ngày hóa đơn]],IF(Table1[[#This Row],[Ngày hạch toán]]&lt;&gt;"",Table1[[#This Row],[Ngày hạch toán]],""))</f>
        <v>46102</v>
      </c>
      <c r="T4038" s="7"/>
      <c r="U4038" s="6">
        <f>IF(Table1[[#This Row],[Ngày tính CN]]="","",S4038+T4038)</f>
        <v>46102</v>
      </c>
      <c r="V4038" s="35">
        <f ca="1">IF(Table1[[#This Row],[Hạn thanh toán]]="","",IF((U4038-NOW())&lt;0,0,(U4038-NOW())))</f>
        <v>0</v>
      </c>
      <c r="W4038" s="35"/>
      <c r="X4038" s="35" t="str">
        <f t="shared" ca="1" si="1001"/>
        <v/>
      </c>
      <c r="Y4038" s="2" t="str">
        <f t="shared" si="1002"/>
        <v>Đã thanh toán</v>
      </c>
      <c r="Z4038" s="51">
        <f t="shared" si="1003"/>
        <v>46102</v>
      </c>
      <c r="AA4038" s="51">
        <f t="shared" si="1004"/>
        <v>46092</v>
      </c>
      <c r="AD4038" s="2" t="str">
        <f>VLOOKUP($A4038,MA_KH!$A:$Q,MA_KH!O$1,0)</f>
        <v>LOTTE</v>
      </c>
      <c r="AE4038" s="2" t="str">
        <f>VLOOKUP($A4038,MA_KH!$A:$Q,MA_KH!P$1,0)</f>
        <v>CÔNG TY CỔ PHẦN TRUNG TÂM THƯƠNG MẠI LOTTE VIỆT NAM</v>
      </c>
    </row>
    <row r="4039" spans="1:31" ht="25.5" hidden="1" customHeight="1" x14ac:dyDescent="0.2">
      <c r="A4039" s="30" t="s">
        <v>22020</v>
      </c>
      <c r="B4039" s="30" t="s">
        <v>4103</v>
      </c>
      <c r="C4039" s="37">
        <v>46102</v>
      </c>
      <c r="D4039" s="30" t="s">
        <v>24962</v>
      </c>
      <c r="E4039" s="37">
        <v>46102</v>
      </c>
      <c r="F4039" s="30">
        <v>21554</v>
      </c>
      <c r="G4039" s="30" t="s">
        <v>24963</v>
      </c>
      <c r="H4039" s="38">
        <v>2019189</v>
      </c>
      <c r="I4039" s="67">
        <v>0</v>
      </c>
      <c r="J4039" s="38">
        <v>161535</v>
      </c>
      <c r="K4039" s="38">
        <v>2180724</v>
      </c>
      <c r="L4039" s="7" t="s">
        <v>22850</v>
      </c>
      <c r="M4039" s="6">
        <v>46092</v>
      </c>
      <c r="O4039" s="35">
        <f>IF(Table1[[#This Row],[Phân loại]]="Tồn đầu kỳ",Table1[[#This Row],[Tổng giá trị]],0)</f>
        <v>0</v>
      </c>
      <c r="P4039" s="7">
        <f>IF(Table1[[#This Row],[Số còn phải thu ĐK]]&lt;&gt;0,0,IF(Table1[[#This Row],[Phân loại]]="Bán hàng",Table1[[#This Row],[Tổng giá trị]],-Table1[[#This Row],[Tổng giá trị]]))</f>
        <v>-2180724</v>
      </c>
      <c r="Q4039" s="35">
        <f t="shared" si="1000"/>
        <v>-2180724</v>
      </c>
      <c r="R4039" s="7">
        <f>Table1[[#This Row],[Số còn phải thu ĐK]]+Table1[[#This Row],[Giá Trị HD sau CK]]-Table1[[#This Row],[Số tiền đã thu]]</f>
        <v>0</v>
      </c>
      <c r="S4039" s="6">
        <f>IF(Table1[[#This Row],[Ngày hóa đơn]]&lt;&gt;"",Table1[[#This Row],[Ngày hóa đơn]],IF(Table1[[#This Row],[Ngày hạch toán]]&lt;&gt;"",Table1[[#This Row],[Ngày hạch toán]],""))</f>
        <v>46102</v>
      </c>
      <c r="T4039" s="7"/>
      <c r="U4039" s="6">
        <f>IF(Table1[[#This Row],[Ngày tính CN]]="","",S4039+T4039)</f>
        <v>46102</v>
      </c>
      <c r="V4039" s="35">
        <f ca="1">IF(Table1[[#This Row],[Hạn thanh toán]]="","",IF((U4039-NOW())&lt;0,0,(U4039-NOW())))</f>
        <v>0</v>
      </c>
      <c r="W4039" s="35"/>
      <c r="X4039" s="35" t="str">
        <f t="shared" ca="1" si="1001"/>
        <v/>
      </c>
      <c r="Y4039" s="2" t="str">
        <f t="shared" si="1002"/>
        <v>Đã thanh toán</v>
      </c>
      <c r="Z4039" s="51">
        <f t="shared" si="1003"/>
        <v>46102</v>
      </c>
      <c r="AA4039" s="51">
        <f t="shared" si="1004"/>
        <v>46092</v>
      </c>
      <c r="AD4039" s="2" t="str">
        <f>VLOOKUP($A4039,MA_KH!$A:$Q,MA_KH!O$1,0)</f>
        <v>LOTTE</v>
      </c>
      <c r="AE4039" s="2" t="str">
        <f>VLOOKUP($A4039,MA_KH!$A:$Q,MA_KH!P$1,0)</f>
        <v>CÔNG TY CỔ PHẦN TRUNG TÂM THƯƠNG MẠI LOTTE VIỆT NAM</v>
      </c>
    </row>
    <row r="4040" spans="1:31" ht="25.5" hidden="1" customHeight="1" x14ac:dyDescent="0.2">
      <c r="A4040" s="30" t="s">
        <v>22016</v>
      </c>
      <c r="B4040" s="30" t="s">
        <v>4289</v>
      </c>
      <c r="C4040" s="37">
        <v>46102</v>
      </c>
      <c r="D4040" s="30" t="s">
        <v>24964</v>
      </c>
      <c r="E4040" s="37">
        <v>46102</v>
      </c>
      <c r="F4040" s="30">
        <v>382</v>
      </c>
      <c r="G4040" s="30" t="s">
        <v>24965</v>
      </c>
      <c r="H4040" s="38">
        <v>5665776</v>
      </c>
      <c r="I4040" s="67">
        <v>0</v>
      </c>
      <c r="J4040" s="38">
        <v>453262</v>
      </c>
      <c r="K4040" s="38">
        <v>6119038</v>
      </c>
      <c r="L4040" s="7" t="s">
        <v>22850</v>
      </c>
      <c r="M4040" s="6">
        <v>46092</v>
      </c>
      <c r="O4040" s="35">
        <f>IF(Table1[[#This Row],[Phân loại]]="Tồn đầu kỳ",Table1[[#This Row],[Tổng giá trị]],0)</f>
        <v>0</v>
      </c>
      <c r="P4040" s="7">
        <f>IF(Table1[[#This Row],[Số còn phải thu ĐK]]&lt;&gt;0,0,IF(Table1[[#This Row],[Phân loại]]="Bán hàng",Table1[[#This Row],[Tổng giá trị]],-Table1[[#This Row],[Tổng giá trị]]))</f>
        <v>-6119038</v>
      </c>
      <c r="Q4040" s="35">
        <f t="shared" si="1000"/>
        <v>-6119038</v>
      </c>
      <c r="R4040" s="7">
        <f>Table1[[#This Row],[Số còn phải thu ĐK]]+Table1[[#This Row],[Giá Trị HD sau CK]]-Table1[[#This Row],[Số tiền đã thu]]</f>
        <v>0</v>
      </c>
      <c r="S4040" s="6">
        <f>IF(Table1[[#This Row],[Ngày hóa đơn]]&lt;&gt;"",Table1[[#This Row],[Ngày hóa đơn]],IF(Table1[[#This Row],[Ngày hạch toán]]&lt;&gt;"",Table1[[#This Row],[Ngày hạch toán]],""))</f>
        <v>46102</v>
      </c>
      <c r="T4040" s="7"/>
      <c r="U4040" s="6">
        <f>IF(Table1[[#This Row],[Ngày tính CN]]="","",S4040+T4040)</f>
        <v>46102</v>
      </c>
      <c r="V4040" s="35">
        <f ca="1">IF(Table1[[#This Row],[Hạn thanh toán]]="","",IF((U4040-NOW())&lt;0,0,(U4040-NOW())))</f>
        <v>0</v>
      </c>
      <c r="W4040" s="35"/>
      <c r="X4040" s="35" t="str">
        <f t="shared" ca="1" si="1001"/>
        <v/>
      </c>
      <c r="Y4040" s="2" t="str">
        <f t="shared" si="1002"/>
        <v>Đã thanh toán</v>
      </c>
      <c r="Z4040" s="51">
        <f t="shared" si="1003"/>
        <v>46102</v>
      </c>
      <c r="AA4040" s="51">
        <f t="shared" si="1004"/>
        <v>46092</v>
      </c>
      <c r="AD4040" s="2" t="str">
        <f>VLOOKUP($A4040,MA_KH!$A:$Q,MA_KH!O$1,0)</f>
        <v>LOTTE</v>
      </c>
      <c r="AE4040" s="2" t="str">
        <f>VLOOKUP($A4040,MA_KH!$A:$Q,MA_KH!P$1,0)</f>
        <v>CÔNG TY CỔ PHẦN TRUNG TÂM THƯƠNG MẠI LOTTE VIỆT NAM</v>
      </c>
    </row>
    <row r="4041" spans="1:31" ht="25.5" hidden="1" customHeight="1" x14ac:dyDescent="0.2">
      <c r="A4041" s="30" t="s">
        <v>22016</v>
      </c>
      <c r="B4041" s="30" t="s">
        <v>4289</v>
      </c>
      <c r="C4041" s="37">
        <v>46102</v>
      </c>
      <c r="D4041" s="30" t="s">
        <v>24966</v>
      </c>
      <c r="E4041" s="37">
        <v>46102</v>
      </c>
      <c r="F4041" s="30">
        <v>383</v>
      </c>
      <c r="G4041" s="30" t="s">
        <v>24967</v>
      </c>
      <c r="H4041" s="38">
        <v>222526</v>
      </c>
      <c r="I4041" s="67">
        <v>0</v>
      </c>
      <c r="J4041" s="38">
        <v>17802</v>
      </c>
      <c r="K4041" s="38">
        <v>240328</v>
      </c>
      <c r="L4041" s="7" t="s">
        <v>22850</v>
      </c>
      <c r="M4041" s="6">
        <v>46092</v>
      </c>
      <c r="O4041" s="35">
        <f>IF(Table1[[#This Row],[Phân loại]]="Tồn đầu kỳ",Table1[[#This Row],[Tổng giá trị]],0)</f>
        <v>0</v>
      </c>
      <c r="P4041" s="7">
        <f>IF(Table1[[#This Row],[Số còn phải thu ĐK]]&lt;&gt;0,0,IF(Table1[[#This Row],[Phân loại]]="Bán hàng",Table1[[#This Row],[Tổng giá trị]],-Table1[[#This Row],[Tổng giá trị]]))</f>
        <v>-240328</v>
      </c>
      <c r="Q4041" s="35">
        <f t="shared" si="1000"/>
        <v>-240328</v>
      </c>
      <c r="R4041" s="7">
        <f>Table1[[#This Row],[Số còn phải thu ĐK]]+Table1[[#This Row],[Giá Trị HD sau CK]]-Table1[[#This Row],[Số tiền đã thu]]</f>
        <v>0</v>
      </c>
      <c r="S4041" s="6">
        <f>IF(Table1[[#This Row],[Ngày hóa đơn]]&lt;&gt;"",Table1[[#This Row],[Ngày hóa đơn]],IF(Table1[[#This Row],[Ngày hạch toán]]&lt;&gt;"",Table1[[#This Row],[Ngày hạch toán]],""))</f>
        <v>46102</v>
      </c>
      <c r="T4041" s="7"/>
      <c r="U4041" s="6">
        <f>IF(Table1[[#This Row],[Ngày tính CN]]="","",S4041+T4041)</f>
        <v>46102</v>
      </c>
      <c r="V4041" s="35">
        <f ca="1">IF(Table1[[#This Row],[Hạn thanh toán]]="","",IF((U4041-NOW())&lt;0,0,(U4041-NOW())))</f>
        <v>0</v>
      </c>
      <c r="W4041" s="35"/>
      <c r="X4041" s="35" t="str">
        <f t="shared" ca="1" si="1001"/>
        <v/>
      </c>
      <c r="Y4041" s="2" t="str">
        <f t="shared" si="1002"/>
        <v>Đã thanh toán</v>
      </c>
      <c r="Z4041" s="51">
        <f t="shared" si="1003"/>
        <v>46102</v>
      </c>
      <c r="AA4041" s="51">
        <f t="shared" si="1004"/>
        <v>46092</v>
      </c>
      <c r="AD4041" s="2" t="str">
        <f>VLOOKUP($A4041,MA_KH!$A:$Q,MA_KH!O$1,0)</f>
        <v>LOTTE</v>
      </c>
      <c r="AE4041" s="2" t="str">
        <f>VLOOKUP($A4041,MA_KH!$A:$Q,MA_KH!P$1,0)</f>
        <v>CÔNG TY CỔ PHẦN TRUNG TÂM THƯƠNG MẠI LOTTE VIỆT NAM</v>
      </c>
    </row>
    <row r="4042" spans="1:31" ht="25.5" hidden="1" customHeight="1" x14ac:dyDescent="0.2">
      <c r="A4042" s="30" t="s">
        <v>22013</v>
      </c>
      <c r="B4042" s="30" t="s">
        <v>4421</v>
      </c>
      <c r="C4042" s="37">
        <v>46102</v>
      </c>
      <c r="D4042" s="30" t="s">
        <v>24968</v>
      </c>
      <c r="E4042" s="37">
        <v>46102</v>
      </c>
      <c r="F4042" s="30">
        <v>384</v>
      </c>
      <c r="G4042" s="30" t="s">
        <v>24969</v>
      </c>
      <c r="H4042" s="38">
        <v>492479</v>
      </c>
      <c r="I4042" s="67">
        <v>0</v>
      </c>
      <c r="J4042" s="38">
        <v>39398</v>
      </c>
      <c r="K4042" s="38">
        <v>531877</v>
      </c>
      <c r="L4042" s="7" t="s">
        <v>22850</v>
      </c>
      <c r="M4042" s="6">
        <v>46092</v>
      </c>
      <c r="O4042" s="35">
        <f>IF(Table1[[#This Row],[Phân loại]]="Tồn đầu kỳ",Table1[[#This Row],[Tổng giá trị]],0)</f>
        <v>0</v>
      </c>
      <c r="P4042" s="7">
        <f>IF(Table1[[#This Row],[Số còn phải thu ĐK]]&lt;&gt;0,0,IF(Table1[[#This Row],[Phân loại]]="Bán hàng",Table1[[#This Row],[Tổng giá trị]],-Table1[[#This Row],[Tổng giá trị]]))</f>
        <v>-531877</v>
      </c>
      <c r="Q4042" s="35">
        <f t="shared" si="1000"/>
        <v>-531877</v>
      </c>
      <c r="R4042" s="7">
        <f>Table1[[#This Row],[Số còn phải thu ĐK]]+Table1[[#This Row],[Giá Trị HD sau CK]]-Table1[[#This Row],[Số tiền đã thu]]</f>
        <v>0</v>
      </c>
      <c r="S4042" s="6">
        <f>IF(Table1[[#This Row],[Ngày hóa đơn]]&lt;&gt;"",Table1[[#This Row],[Ngày hóa đơn]],IF(Table1[[#This Row],[Ngày hạch toán]]&lt;&gt;"",Table1[[#This Row],[Ngày hạch toán]],""))</f>
        <v>46102</v>
      </c>
      <c r="T4042" s="7"/>
      <c r="U4042" s="6">
        <f>IF(Table1[[#This Row],[Ngày tính CN]]="","",S4042+T4042)</f>
        <v>46102</v>
      </c>
      <c r="V4042" s="35">
        <f ca="1">IF(Table1[[#This Row],[Hạn thanh toán]]="","",IF((U4042-NOW())&lt;0,0,(U4042-NOW())))</f>
        <v>0</v>
      </c>
      <c r="W4042" s="35"/>
      <c r="X4042" s="35" t="str">
        <f t="shared" ca="1" si="1001"/>
        <v/>
      </c>
      <c r="Y4042" s="2" t="str">
        <f t="shared" si="1002"/>
        <v>Đã thanh toán</v>
      </c>
      <c r="Z4042" s="51">
        <f t="shared" si="1003"/>
        <v>46102</v>
      </c>
      <c r="AA4042" s="51">
        <f t="shared" si="1004"/>
        <v>46092</v>
      </c>
      <c r="AD4042" s="2" t="str">
        <f>VLOOKUP($A4042,MA_KH!$A:$Q,MA_KH!O$1,0)</f>
        <v>LOTTE</v>
      </c>
      <c r="AE4042" s="2" t="str">
        <f>VLOOKUP($A4042,MA_KH!$A:$Q,MA_KH!P$1,0)</f>
        <v>CÔNG TY CỔ PHẦN TRUNG TÂM THƯƠNG MẠI LOTTE VIỆT NAM</v>
      </c>
    </row>
    <row r="4043" spans="1:31" ht="25.5" hidden="1" customHeight="1" x14ac:dyDescent="0.2">
      <c r="A4043" s="30" t="s">
        <v>22012</v>
      </c>
      <c r="B4043" s="30" t="s">
        <v>4423</v>
      </c>
      <c r="C4043" s="37">
        <v>46102</v>
      </c>
      <c r="D4043" s="30" t="s">
        <v>24970</v>
      </c>
      <c r="E4043" s="37">
        <v>46102</v>
      </c>
      <c r="F4043" s="30">
        <v>385</v>
      </c>
      <c r="G4043" s="30" t="s">
        <v>24971</v>
      </c>
      <c r="H4043" s="38">
        <v>437274</v>
      </c>
      <c r="I4043" s="67">
        <v>0</v>
      </c>
      <c r="J4043" s="38">
        <v>34982</v>
      </c>
      <c r="K4043" s="38">
        <v>472256</v>
      </c>
      <c r="L4043" s="7" t="s">
        <v>22850</v>
      </c>
      <c r="M4043" s="6">
        <v>46092</v>
      </c>
      <c r="O4043" s="35">
        <f>IF(Table1[[#This Row],[Phân loại]]="Tồn đầu kỳ",Table1[[#This Row],[Tổng giá trị]],0)</f>
        <v>0</v>
      </c>
      <c r="P4043" s="7">
        <f>IF(Table1[[#This Row],[Số còn phải thu ĐK]]&lt;&gt;0,0,IF(Table1[[#This Row],[Phân loại]]="Bán hàng",Table1[[#This Row],[Tổng giá trị]],-Table1[[#This Row],[Tổng giá trị]]))</f>
        <v>-472256</v>
      </c>
      <c r="Q4043" s="35">
        <f t="shared" si="1000"/>
        <v>-472256</v>
      </c>
      <c r="R4043" s="7">
        <f>Table1[[#This Row],[Số còn phải thu ĐK]]+Table1[[#This Row],[Giá Trị HD sau CK]]-Table1[[#This Row],[Số tiền đã thu]]</f>
        <v>0</v>
      </c>
      <c r="S4043" s="6">
        <f>IF(Table1[[#This Row],[Ngày hóa đơn]]&lt;&gt;"",Table1[[#This Row],[Ngày hóa đơn]],IF(Table1[[#This Row],[Ngày hạch toán]]&lt;&gt;"",Table1[[#This Row],[Ngày hạch toán]],""))</f>
        <v>46102</v>
      </c>
      <c r="T4043" s="7"/>
      <c r="U4043" s="6">
        <f>IF(Table1[[#This Row],[Ngày tính CN]]="","",S4043+T4043)</f>
        <v>46102</v>
      </c>
      <c r="V4043" s="35">
        <f ca="1">IF(Table1[[#This Row],[Hạn thanh toán]]="","",IF((U4043-NOW())&lt;0,0,(U4043-NOW())))</f>
        <v>0</v>
      </c>
      <c r="W4043" s="35"/>
      <c r="X4043" s="35" t="str">
        <f t="shared" ca="1" si="1001"/>
        <v/>
      </c>
      <c r="Y4043" s="2" t="str">
        <f t="shared" si="1002"/>
        <v>Đã thanh toán</v>
      </c>
      <c r="Z4043" s="51">
        <f t="shared" si="1003"/>
        <v>46102</v>
      </c>
      <c r="AA4043" s="51">
        <f t="shared" si="1004"/>
        <v>46092</v>
      </c>
      <c r="AD4043" s="2" t="str">
        <f>VLOOKUP($A4043,MA_KH!$A:$Q,MA_KH!O$1,0)</f>
        <v>LOTTE</v>
      </c>
      <c r="AE4043" s="2" t="str">
        <f>VLOOKUP($A4043,MA_KH!$A:$Q,MA_KH!P$1,0)</f>
        <v>CÔNG TY CỔ PHẦN TRUNG TÂM THƯƠNG MẠI LOTTE VIỆT NAM</v>
      </c>
    </row>
    <row r="4044" spans="1:31" ht="25.5" hidden="1" customHeight="1" x14ac:dyDescent="0.2">
      <c r="A4044" s="30" t="s">
        <v>22009</v>
      </c>
      <c r="B4044" s="30" t="s">
        <v>4283</v>
      </c>
      <c r="C4044" s="37">
        <v>46102</v>
      </c>
      <c r="D4044" s="30" t="s">
        <v>24972</v>
      </c>
      <c r="E4044" s="37">
        <v>46102</v>
      </c>
      <c r="F4044" s="30">
        <v>386</v>
      </c>
      <c r="G4044" s="30" t="s">
        <v>24973</v>
      </c>
      <c r="H4044" s="38">
        <v>929324</v>
      </c>
      <c r="I4044" s="67">
        <v>0</v>
      </c>
      <c r="J4044" s="38">
        <v>74346</v>
      </c>
      <c r="K4044" s="38">
        <v>1003670</v>
      </c>
      <c r="L4044" s="7" t="s">
        <v>22850</v>
      </c>
      <c r="M4044" s="6">
        <v>46092</v>
      </c>
      <c r="O4044" s="35">
        <f>IF(Table1[[#This Row],[Phân loại]]="Tồn đầu kỳ",Table1[[#This Row],[Tổng giá trị]],0)</f>
        <v>0</v>
      </c>
      <c r="P4044" s="7">
        <f>IF(Table1[[#This Row],[Số còn phải thu ĐK]]&lt;&gt;0,0,IF(Table1[[#This Row],[Phân loại]]="Bán hàng",Table1[[#This Row],[Tổng giá trị]],-Table1[[#This Row],[Tổng giá trị]]))</f>
        <v>-1003670</v>
      </c>
      <c r="Q4044" s="35">
        <f t="shared" si="1000"/>
        <v>-1003670</v>
      </c>
      <c r="R4044" s="7">
        <f>Table1[[#This Row],[Số còn phải thu ĐK]]+Table1[[#This Row],[Giá Trị HD sau CK]]-Table1[[#This Row],[Số tiền đã thu]]</f>
        <v>0</v>
      </c>
      <c r="S4044" s="6">
        <f>IF(Table1[[#This Row],[Ngày hóa đơn]]&lt;&gt;"",Table1[[#This Row],[Ngày hóa đơn]],IF(Table1[[#This Row],[Ngày hạch toán]]&lt;&gt;"",Table1[[#This Row],[Ngày hạch toán]],""))</f>
        <v>46102</v>
      </c>
      <c r="T4044" s="7"/>
      <c r="U4044" s="6">
        <f>IF(Table1[[#This Row],[Ngày tính CN]]="","",S4044+T4044)</f>
        <v>46102</v>
      </c>
      <c r="V4044" s="35">
        <f ca="1">IF(Table1[[#This Row],[Hạn thanh toán]]="","",IF((U4044-NOW())&lt;0,0,(U4044-NOW())))</f>
        <v>0</v>
      </c>
      <c r="W4044" s="35"/>
      <c r="X4044" s="35" t="str">
        <f t="shared" ca="1" si="1001"/>
        <v/>
      </c>
      <c r="Y4044" s="2" t="str">
        <f t="shared" si="1002"/>
        <v>Đã thanh toán</v>
      </c>
      <c r="Z4044" s="51">
        <f t="shared" si="1003"/>
        <v>46102</v>
      </c>
      <c r="AA4044" s="51">
        <f t="shared" si="1004"/>
        <v>46092</v>
      </c>
      <c r="AD4044" s="2" t="str">
        <f>VLOOKUP($A4044,MA_KH!$A:$Q,MA_KH!O$1,0)</f>
        <v>LOTTE</v>
      </c>
      <c r="AE4044" s="2" t="str">
        <f>VLOOKUP($A4044,MA_KH!$A:$Q,MA_KH!P$1,0)</f>
        <v>CÔNG TY CỔ PHẦN TRUNG TÂM THƯƠNG MẠI LOTTE VIỆT NAM</v>
      </c>
    </row>
    <row r="4045" spans="1:31" ht="25.5" hidden="1" customHeight="1" x14ac:dyDescent="0.2">
      <c r="A4045" s="30" t="s">
        <v>22010</v>
      </c>
      <c r="B4045" s="30" t="s">
        <v>4279</v>
      </c>
      <c r="C4045" s="37">
        <v>46102</v>
      </c>
      <c r="D4045" s="30" t="s">
        <v>24974</v>
      </c>
      <c r="E4045" s="37">
        <v>46102</v>
      </c>
      <c r="F4045" s="30">
        <v>387</v>
      </c>
      <c r="G4045" s="30" t="s">
        <v>24975</v>
      </c>
      <c r="H4045" s="38">
        <v>1295247</v>
      </c>
      <c r="I4045" s="67">
        <v>0</v>
      </c>
      <c r="J4045" s="38">
        <v>103620</v>
      </c>
      <c r="K4045" s="38">
        <v>1398867</v>
      </c>
      <c r="L4045" s="7" t="s">
        <v>22850</v>
      </c>
      <c r="M4045" s="6">
        <v>46092</v>
      </c>
      <c r="O4045" s="35">
        <f>IF(Table1[[#This Row],[Phân loại]]="Tồn đầu kỳ",Table1[[#This Row],[Tổng giá trị]],0)</f>
        <v>0</v>
      </c>
      <c r="P4045" s="7">
        <f>IF(Table1[[#This Row],[Số còn phải thu ĐK]]&lt;&gt;0,0,IF(Table1[[#This Row],[Phân loại]]="Bán hàng",Table1[[#This Row],[Tổng giá trị]],-Table1[[#This Row],[Tổng giá trị]]))</f>
        <v>-1398867</v>
      </c>
      <c r="Q4045" s="35">
        <f t="shared" si="1000"/>
        <v>-1398867</v>
      </c>
      <c r="R4045" s="7">
        <f>Table1[[#This Row],[Số còn phải thu ĐK]]+Table1[[#This Row],[Giá Trị HD sau CK]]-Table1[[#This Row],[Số tiền đã thu]]</f>
        <v>0</v>
      </c>
      <c r="S4045" s="6">
        <f>IF(Table1[[#This Row],[Ngày hóa đơn]]&lt;&gt;"",Table1[[#This Row],[Ngày hóa đơn]],IF(Table1[[#This Row],[Ngày hạch toán]]&lt;&gt;"",Table1[[#This Row],[Ngày hạch toán]],""))</f>
        <v>46102</v>
      </c>
      <c r="T4045" s="7"/>
      <c r="U4045" s="6">
        <f>IF(Table1[[#This Row],[Ngày tính CN]]="","",S4045+T4045)</f>
        <v>46102</v>
      </c>
      <c r="V4045" s="35">
        <f ca="1">IF(Table1[[#This Row],[Hạn thanh toán]]="","",IF((U4045-NOW())&lt;0,0,(U4045-NOW())))</f>
        <v>0</v>
      </c>
      <c r="W4045" s="35"/>
      <c r="X4045" s="35" t="str">
        <f t="shared" ca="1" si="1001"/>
        <v/>
      </c>
      <c r="Y4045" s="2" t="str">
        <f t="shared" si="1002"/>
        <v>Đã thanh toán</v>
      </c>
      <c r="Z4045" s="51">
        <f t="shared" si="1003"/>
        <v>46102</v>
      </c>
      <c r="AA4045" s="51">
        <f t="shared" si="1004"/>
        <v>46092</v>
      </c>
      <c r="AD4045" s="2" t="str">
        <f>VLOOKUP($A4045,MA_KH!$A:$Q,MA_KH!O$1,0)</f>
        <v>LOTTE</v>
      </c>
      <c r="AE4045" s="2" t="str">
        <f>VLOOKUP($A4045,MA_KH!$A:$Q,MA_KH!P$1,0)</f>
        <v>CÔNG TY CỔ PHẦN TRUNG TÂM THƯƠNG MẠI LOTTE VIỆT NAM</v>
      </c>
    </row>
    <row r="4046" spans="1:31" ht="25.5" hidden="1" customHeight="1" x14ac:dyDescent="0.2">
      <c r="A4046" s="30" t="s">
        <v>22024</v>
      </c>
      <c r="B4046" s="30" t="s">
        <v>4127</v>
      </c>
      <c r="C4046" s="37">
        <v>46102</v>
      </c>
      <c r="D4046" s="30" t="s">
        <v>24976</v>
      </c>
      <c r="E4046" s="37">
        <v>46102</v>
      </c>
      <c r="F4046" s="30">
        <v>388</v>
      </c>
      <c r="G4046" s="30" t="s">
        <v>24977</v>
      </c>
      <c r="H4046" s="38">
        <v>2659906</v>
      </c>
      <c r="I4046" s="67">
        <v>0</v>
      </c>
      <c r="J4046" s="38">
        <v>212792</v>
      </c>
      <c r="K4046" s="38">
        <v>2872698</v>
      </c>
      <c r="L4046" s="7" t="s">
        <v>22850</v>
      </c>
      <c r="M4046" s="6">
        <v>46092</v>
      </c>
      <c r="O4046" s="35">
        <f>IF(Table1[[#This Row],[Phân loại]]="Tồn đầu kỳ",Table1[[#This Row],[Tổng giá trị]],0)</f>
        <v>0</v>
      </c>
      <c r="P4046" s="7">
        <f>IF(Table1[[#This Row],[Số còn phải thu ĐK]]&lt;&gt;0,0,IF(Table1[[#This Row],[Phân loại]]="Bán hàng",Table1[[#This Row],[Tổng giá trị]],-Table1[[#This Row],[Tổng giá trị]]))</f>
        <v>-2872698</v>
      </c>
      <c r="Q4046" s="35">
        <f t="shared" si="1000"/>
        <v>-2872698</v>
      </c>
      <c r="R4046" s="7">
        <f>Table1[[#This Row],[Số còn phải thu ĐK]]+Table1[[#This Row],[Giá Trị HD sau CK]]-Table1[[#This Row],[Số tiền đã thu]]</f>
        <v>0</v>
      </c>
      <c r="S4046" s="6">
        <f>IF(Table1[[#This Row],[Ngày hóa đơn]]&lt;&gt;"",Table1[[#This Row],[Ngày hóa đơn]],IF(Table1[[#This Row],[Ngày hạch toán]]&lt;&gt;"",Table1[[#This Row],[Ngày hạch toán]],""))</f>
        <v>46102</v>
      </c>
      <c r="T4046" s="7"/>
      <c r="U4046" s="6">
        <f>IF(Table1[[#This Row],[Ngày tính CN]]="","",S4046+T4046)</f>
        <v>46102</v>
      </c>
      <c r="V4046" s="35">
        <f ca="1">IF(Table1[[#This Row],[Hạn thanh toán]]="","",IF((U4046-NOW())&lt;0,0,(U4046-NOW())))</f>
        <v>0</v>
      </c>
      <c r="W4046" s="35"/>
      <c r="X4046" s="35" t="str">
        <f t="shared" ca="1" si="1001"/>
        <v/>
      </c>
      <c r="Y4046" s="2" t="str">
        <f t="shared" si="1002"/>
        <v>Đã thanh toán</v>
      </c>
      <c r="Z4046" s="51">
        <f t="shared" si="1003"/>
        <v>46102</v>
      </c>
      <c r="AA4046" s="51">
        <f t="shared" si="1004"/>
        <v>46092</v>
      </c>
      <c r="AD4046" s="2" t="str">
        <f>VLOOKUP($A4046,MA_KH!$A:$Q,MA_KH!O$1,0)</f>
        <v>LOTTE</v>
      </c>
      <c r="AE4046" s="2" t="str">
        <f>VLOOKUP($A4046,MA_KH!$A:$Q,MA_KH!P$1,0)</f>
        <v>CÔNG TY CỔ PHẦN TRUNG TÂM THƯƠNG MẠI LOTTE VIỆT NAM</v>
      </c>
    </row>
    <row r="4047" spans="1:31" ht="25.5" hidden="1" customHeight="1" x14ac:dyDescent="0.2">
      <c r="A4047" s="30" t="s">
        <v>22017</v>
      </c>
      <c r="B4047" s="30" t="s">
        <v>4145</v>
      </c>
      <c r="C4047" s="37">
        <v>46102</v>
      </c>
      <c r="D4047" s="30" t="s">
        <v>24978</v>
      </c>
      <c r="E4047" s="37">
        <v>46102</v>
      </c>
      <c r="F4047" s="30">
        <v>389</v>
      </c>
      <c r="G4047" s="30" t="s">
        <v>24979</v>
      </c>
      <c r="H4047" s="38">
        <v>812614</v>
      </c>
      <c r="I4047" s="67">
        <v>0</v>
      </c>
      <c r="J4047" s="38">
        <v>65009</v>
      </c>
      <c r="K4047" s="38">
        <v>877623</v>
      </c>
      <c r="L4047" s="7" t="s">
        <v>22850</v>
      </c>
      <c r="M4047" s="6">
        <v>46092</v>
      </c>
      <c r="O4047" s="35">
        <f>IF(Table1[[#This Row],[Phân loại]]="Tồn đầu kỳ",Table1[[#This Row],[Tổng giá trị]],0)</f>
        <v>0</v>
      </c>
      <c r="P4047" s="7">
        <f>IF(Table1[[#This Row],[Số còn phải thu ĐK]]&lt;&gt;0,0,IF(Table1[[#This Row],[Phân loại]]="Bán hàng",Table1[[#This Row],[Tổng giá trị]],-Table1[[#This Row],[Tổng giá trị]]))</f>
        <v>-877623</v>
      </c>
      <c r="Q4047" s="35">
        <f t="shared" si="1000"/>
        <v>-877623</v>
      </c>
      <c r="R4047" s="7">
        <f>Table1[[#This Row],[Số còn phải thu ĐK]]+Table1[[#This Row],[Giá Trị HD sau CK]]-Table1[[#This Row],[Số tiền đã thu]]</f>
        <v>0</v>
      </c>
      <c r="S4047" s="6">
        <f>IF(Table1[[#This Row],[Ngày hóa đơn]]&lt;&gt;"",Table1[[#This Row],[Ngày hóa đơn]],IF(Table1[[#This Row],[Ngày hạch toán]]&lt;&gt;"",Table1[[#This Row],[Ngày hạch toán]],""))</f>
        <v>46102</v>
      </c>
      <c r="T4047" s="7"/>
      <c r="U4047" s="6">
        <f>IF(Table1[[#This Row],[Ngày tính CN]]="","",S4047+T4047)</f>
        <v>46102</v>
      </c>
      <c r="V4047" s="35">
        <f ca="1">IF(Table1[[#This Row],[Hạn thanh toán]]="","",IF((U4047-NOW())&lt;0,0,(U4047-NOW())))</f>
        <v>0</v>
      </c>
      <c r="W4047" s="35"/>
      <c r="X4047" s="35" t="str">
        <f t="shared" ca="1" si="1001"/>
        <v/>
      </c>
      <c r="Y4047" s="2" t="str">
        <f t="shared" si="1002"/>
        <v>Đã thanh toán</v>
      </c>
      <c r="Z4047" s="51">
        <f t="shared" si="1003"/>
        <v>46102</v>
      </c>
      <c r="AA4047" s="51">
        <f t="shared" si="1004"/>
        <v>46092</v>
      </c>
      <c r="AD4047" s="2" t="str">
        <f>VLOOKUP($A4047,MA_KH!$A:$Q,MA_KH!O$1,0)</f>
        <v>LOTTE</v>
      </c>
      <c r="AE4047" s="2" t="str">
        <f>VLOOKUP($A4047,MA_KH!$A:$Q,MA_KH!P$1,0)</f>
        <v>CÔNG TY CỔ PHẦN TRUNG TÂM THƯƠNG MẠI LOTTE VIỆT NAM</v>
      </c>
    </row>
    <row r="4048" spans="1:31" ht="25.5" hidden="1" customHeight="1" x14ac:dyDescent="0.2">
      <c r="A4048" s="30" t="s">
        <v>22011</v>
      </c>
      <c r="B4048" s="30" t="s">
        <v>4351</v>
      </c>
      <c r="C4048" s="37">
        <v>46102</v>
      </c>
      <c r="D4048" s="30" t="s">
        <v>24980</v>
      </c>
      <c r="E4048" s="37">
        <v>46102</v>
      </c>
      <c r="F4048" s="30">
        <v>390</v>
      </c>
      <c r="G4048" s="30" t="s">
        <v>24981</v>
      </c>
      <c r="H4048" s="38">
        <v>1081917</v>
      </c>
      <c r="I4048" s="67">
        <v>0</v>
      </c>
      <c r="J4048" s="38">
        <v>86553</v>
      </c>
      <c r="K4048" s="38">
        <v>1168470</v>
      </c>
      <c r="L4048" s="7" t="s">
        <v>22850</v>
      </c>
      <c r="M4048" s="6">
        <v>46092</v>
      </c>
      <c r="O4048" s="35">
        <f>IF(Table1[[#This Row],[Phân loại]]="Tồn đầu kỳ",Table1[[#This Row],[Tổng giá trị]],0)</f>
        <v>0</v>
      </c>
      <c r="P4048" s="7">
        <f>IF(Table1[[#This Row],[Số còn phải thu ĐK]]&lt;&gt;0,0,IF(Table1[[#This Row],[Phân loại]]="Bán hàng",Table1[[#This Row],[Tổng giá trị]],-Table1[[#This Row],[Tổng giá trị]]))</f>
        <v>-1168470</v>
      </c>
      <c r="Q4048" s="35">
        <f t="shared" si="1000"/>
        <v>-1168470</v>
      </c>
      <c r="R4048" s="7">
        <f>Table1[[#This Row],[Số còn phải thu ĐK]]+Table1[[#This Row],[Giá Trị HD sau CK]]-Table1[[#This Row],[Số tiền đã thu]]</f>
        <v>0</v>
      </c>
      <c r="S4048" s="6">
        <f>IF(Table1[[#This Row],[Ngày hóa đơn]]&lt;&gt;"",Table1[[#This Row],[Ngày hóa đơn]],IF(Table1[[#This Row],[Ngày hạch toán]]&lt;&gt;"",Table1[[#This Row],[Ngày hạch toán]],""))</f>
        <v>46102</v>
      </c>
      <c r="T4048" s="7"/>
      <c r="U4048" s="6">
        <f>IF(Table1[[#This Row],[Ngày tính CN]]="","",S4048+T4048)</f>
        <v>46102</v>
      </c>
      <c r="V4048" s="35">
        <f ca="1">IF(Table1[[#This Row],[Hạn thanh toán]]="","",IF((U4048-NOW())&lt;0,0,(U4048-NOW())))</f>
        <v>0</v>
      </c>
      <c r="W4048" s="35"/>
      <c r="X4048" s="35" t="str">
        <f t="shared" ca="1" si="1001"/>
        <v/>
      </c>
      <c r="Y4048" s="2" t="str">
        <f t="shared" si="1002"/>
        <v>Đã thanh toán</v>
      </c>
      <c r="Z4048" s="51">
        <f t="shared" si="1003"/>
        <v>46102</v>
      </c>
      <c r="AA4048" s="51">
        <f t="shared" si="1004"/>
        <v>46092</v>
      </c>
      <c r="AD4048" s="2" t="str">
        <f>VLOOKUP($A4048,MA_KH!$A:$Q,MA_KH!O$1,0)</f>
        <v>LOTTE</v>
      </c>
      <c r="AE4048" s="2" t="str">
        <f>VLOOKUP($A4048,MA_KH!$A:$Q,MA_KH!P$1,0)</f>
        <v>CÔNG TY CỔ PHẦN TRUNG TÂM THƯƠNG MẠI LOTTE VIỆT NAM</v>
      </c>
    </row>
    <row r="4049" spans="1:31" ht="25.5" hidden="1" customHeight="1" x14ac:dyDescent="0.2">
      <c r="A4049" s="30" t="s">
        <v>22014</v>
      </c>
      <c r="B4049" s="30" t="s">
        <v>4178</v>
      </c>
      <c r="C4049" s="37">
        <v>46102</v>
      </c>
      <c r="D4049" s="30" t="s">
        <v>24982</v>
      </c>
      <c r="E4049" s="37">
        <v>46102</v>
      </c>
      <c r="F4049" s="30">
        <v>391</v>
      </c>
      <c r="G4049" s="30" t="s">
        <v>24983</v>
      </c>
      <c r="H4049" s="38">
        <v>4807375</v>
      </c>
      <c r="I4049" s="67">
        <v>0</v>
      </c>
      <c r="J4049" s="38">
        <v>384590</v>
      </c>
      <c r="K4049" s="38">
        <v>5191965</v>
      </c>
      <c r="L4049" s="7" t="s">
        <v>22850</v>
      </c>
      <c r="M4049" s="6">
        <v>46092</v>
      </c>
      <c r="O4049" s="35">
        <f>IF(Table1[[#This Row],[Phân loại]]="Tồn đầu kỳ",Table1[[#This Row],[Tổng giá trị]],0)</f>
        <v>0</v>
      </c>
      <c r="P4049" s="7">
        <f>IF(Table1[[#This Row],[Số còn phải thu ĐK]]&lt;&gt;0,0,IF(Table1[[#This Row],[Phân loại]]="Bán hàng",Table1[[#This Row],[Tổng giá trị]],-Table1[[#This Row],[Tổng giá trị]]))</f>
        <v>-5191965</v>
      </c>
      <c r="Q4049" s="35">
        <f t="shared" si="1000"/>
        <v>-5191965</v>
      </c>
      <c r="R4049" s="7">
        <f>Table1[[#This Row],[Số còn phải thu ĐK]]+Table1[[#This Row],[Giá Trị HD sau CK]]-Table1[[#This Row],[Số tiền đã thu]]</f>
        <v>0</v>
      </c>
      <c r="S4049" s="6">
        <f>IF(Table1[[#This Row],[Ngày hóa đơn]]&lt;&gt;"",Table1[[#This Row],[Ngày hóa đơn]],IF(Table1[[#This Row],[Ngày hạch toán]]&lt;&gt;"",Table1[[#This Row],[Ngày hạch toán]],""))</f>
        <v>46102</v>
      </c>
      <c r="T4049" s="7"/>
      <c r="U4049" s="6">
        <f>IF(Table1[[#This Row],[Ngày tính CN]]="","",S4049+T4049)</f>
        <v>46102</v>
      </c>
      <c r="V4049" s="35">
        <f ca="1">IF(Table1[[#This Row],[Hạn thanh toán]]="","",IF((U4049-NOW())&lt;0,0,(U4049-NOW())))</f>
        <v>0</v>
      </c>
      <c r="W4049" s="35"/>
      <c r="X4049" s="35" t="str">
        <f t="shared" ca="1" si="1001"/>
        <v/>
      </c>
      <c r="Y4049" s="2" t="str">
        <f t="shared" si="1002"/>
        <v>Đã thanh toán</v>
      </c>
      <c r="Z4049" s="51">
        <f t="shared" si="1003"/>
        <v>46102</v>
      </c>
      <c r="AA4049" s="51">
        <f t="shared" si="1004"/>
        <v>46092</v>
      </c>
      <c r="AD4049" s="2" t="str">
        <f>VLOOKUP($A4049,MA_KH!$A:$Q,MA_KH!O$1,0)</f>
        <v>LOTTE</v>
      </c>
      <c r="AE4049" s="2" t="str">
        <f>VLOOKUP($A4049,MA_KH!$A:$Q,MA_KH!P$1,0)</f>
        <v>CÔNG TY CỔ PHẦN TRUNG TÂM THƯƠNG MẠI LOTTE VIỆT NAM</v>
      </c>
    </row>
    <row r="4050" spans="1:31" ht="25.5" hidden="1" customHeight="1" x14ac:dyDescent="0.2">
      <c r="A4050" s="30" t="s">
        <v>22022</v>
      </c>
      <c r="B4050" s="30" t="s">
        <v>4019</v>
      </c>
      <c r="C4050" s="37">
        <v>46102</v>
      </c>
      <c r="D4050" s="30" t="s">
        <v>24984</v>
      </c>
      <c r="E4050" s="37">
        <v>46102</v>
      </c>
      <c r="F4050" s="30">
        <v>392</v>
      </c>
      <c r="G4050" s="30" t="s">
        <v>24985</v>
      </c>
      <c r="H4050" s="38">
        <v>3063662</v>
      </c>
      <c r="I4050" s="67">
        <v>0</v>
      </c>
      <c r="J4050" s="38">
        <v>245093</v>
      </c>
      <c r="K4050" s="38">
        <v>3308755</v>
      </c>
      <c r="L4050" s="7" t="s">
        <v>22850</v>
      </c>
      <c r="M4050" s="6">
        <v>46092</v>
      </c>
      <c r="O4050" s="35">
        <f>IF(Table1[[#This Row],[Phân loại]]="Tồn đầu kỳ",Table1[[#This Row],[Tổng giá trị]],0)</f>
        <v>0</v>
      </c>
      <c r="P4050" s="7">
        <f>IF(Table1[[#This Row],[Số còn phải thu ĐK]]&lt;&gt;0,0,IF(Table1[[#This Row],[Phân loại]]="Bán hàng",Table1[[#This Row],[Tổng giá trị]],-Table1[[#This Row],[Tổng giá trị]]))</f>
        <v>-3308755</v>
      </c>
      <c r="Q4050" s="35">
        <f t="shared" si="1000"/>
        <v>-3308755</v>
      </c>
      <c r="R4050" s="7">
        <f>Table1[[#This Row],[Số còn phải thu ĐK]]+Table1[[#This Row],[Giá Trị HD sau CK]]-Table1[[#This Row],[Số tiền đã thu]]</f>
        <v>0</v>
      </c>
      <c r="S4050" s="6">
        <f>IF(Table1[[#This Row],[Ngày hóa đơn]]&lt;&gt;"",Table1[[#This Row],[Ngày hóa đơn]],IF(Table1[[#This Row],[Ngày hạch toán]]&lt;&gt;"",Table1[[#This Row],[Ngày hạch toán]],""))</f>
        <v>46102</v>
      </c>
      <c r="T4050" s="7"/>
      <c r="U4050" s="6">
        <f>IF(Table1[[#This Row],[Ngày tính CN]]="","",S4050+T4050)</f>
        <v>46102</v>
      </c>
      <c r="V4050" s="35">
        <f ca="1">IF(Table1[[#This Row],[Hạn thanh toán]]="","",IF((U4050-NOW())&lt;0,0,(U4050-NOW())))</f>
        <v>0</v>
      </c>
      <c r="W4050" s="35"/>
      <c r="X4050" s="35" t="str">
        <f t="shared" ca="1" si="1001"/>
        <v/>
      </c>
      <c r="Y4050" s="2" t="str">
        <f t="shared" si="1002"/>
        <v>Đã thanh toán</v>
      </c>
      <c r="Z4050" s="51">
        <f t="shared" si="1003"/>
        <v>46102</v>
      </c>
      <c r="AA4050" s="51">
        <f t="shared" si="1004"/>
        <v>46092</v>
      </c>
      <c r="AD4050" s="2" t="str">
        <f>VLOOKUP($A4050,MA_KH!$A:$Q,MA_KH!O$1,0)</f>
        <v>LOTTE</v>
      </c>
      <c r="AE4050" s="2" t="str">
        <f>VLOOKUP($A4050,MA_KH!$A:$Q,MA_KH!P$1,0)</f>
        <v>CÔNG TY CỔ PHẦN TRUNG TÂM THƯƠNG MẠI LOTTE VIỆT NAM</v>
      </c>
    </row>
    <row r="4051" spans="1:31" ht="25.5" hidden="1" customHeight="1" x14ac:dyDescent="0.2">
      <c r="A4051" s="30" t="s">
        <v>22022</v>
      </c>
      <c r="B4051" s="30" t="s">
        <v>4019</v>
      </c>
      <c r="C4051" s="37">
        <v>46102</v>
      </c>
      <c r="D4051" s="30" t="s">
        <v>24986</v>
      </c>
      <c r="E4051" s="37">
        <v>46102</v>
      </c>
      <c r="F4051" s="30">
        <v>393</v>
      </c>
      <c r="G4051" s="30" t="s">
        <v>24987</v>
      </c>
      <c r="H4051" s="38">
        <v>53308</v>
      </c>
      <c r="I4051" s="67">
        <v>0</v>
      </c>
      <c r="J4051" s="38">
        <v>4265</v>
      </c>
      <c r="K4051" s="38">
        <v>57573</v>
      </c>
      <c r="L4051" s="7" t="s">
        <v>22850</v>
      </c>
      <c r="M4051" s="6">
        <v>46092</v>
      </c>
      <c r="O4051" s="35">
        <f>IF(Table1[[#This Row],[Phân loại]]="Tồn đầu kỳ",Table1[[#This Row],[Tổng giá trị]],0)</f>
        <v>0</v>
      </c>
      <c r="P4051" s="7">
        <f>IF(Table1[[#This Row],[Số còn phải thu ĐK]]&lt;&gt;0,0,IF(Table1[[#This Row],[Phân loại]]="Bán hàng",Table1[[#This Row],[Tổng giá trị]],-Table1[[#This Row],[Tổng giá trị]]))</f>
        <v>-57573</v>
      </c>
      <c r="Q4051" s="35">
        <f t="shared" si="1000"/>
        <v>-57573</v>
      </c>
      <c r="R4051" s="7">
        <f>Table1[[#This Row],[Số còn phải thu ĐK]]+Table1[[#This Row],[Giá Trị HD sau CK]]-Table1[[#This Row],[Số tiền đã thu]]</f>
        <v>0</v>
      </c>
      <c r="S4051" s="6">
        <f>IF(Table1[[#This Row],[Ngày hóa đơn]]&lt;&gt;"",Table1[[#This Row],[Ngày hóa đơn]],IF(Table1[[#This Row],[Ngày hạch toán]]&lt;&gt;"",Table1[[#This Row],[Ngày hạch toán]],""))</f>
        <v>46102</v>
      </c>
      <c r="T4051" s="7"/>
      <c r="U4051" s="6">
        <f>IF(Table1[[#This Row],[Ngày tính CN]]="","",S4051+T4051)</f>
        <v>46102</v>
      </c>
      <c r="V4051" s="35">
        <f ca="1">IF(Table1[[#This Row],[Hạn thanh toán]]="","",IF((U4051-NOW())&lt;0,0,(U4051-NOW())))</f>
        <v>0</v>
      </c>
      <c r="W4051" s="35"/>
      <c r="X4051" s="35" t="str">
        <f t="shared" ca="1" si="1001"/>
        <v/>
      </c>
      <c r="Y4051" s="2" t="str">
        <f t="shared" si="1002"/>
        <v>Đã thanh toán</v>
      </c>
      <c r="Z4051" s="51">
        <f t="shared" si="1003"/>
        <v>46102</v>
      </c>
      <c r="AA4051" s="51">
        <f t="shared" si="1004"/>
        <v>46092</v>
      </c>
      <c r="AD4051" s="2" t="str">
        <f>VLOOKUP($A4051,MA_KH!$A:$Q,MA_KH!O$1,0)</f>
        <v>LOTTE</v>
      </c>
      <c r="AE4051" s="2" t="str">
        <f>VLOOKUP($A4051,MA_KH!$A:$Q,MA_KH!P$1,0)</f>
        <v>CÔNG TY CỔ PHẦN TRUNG TÂM THƯƠNG MẠI LOTTE VIỆT NAM</v>
      </c>
    </row>
    <row r="4052" spans="1:31" ht="25.5" hidden="1" customHeight="1" x14ac:dyDescent="0.2">
      <c r="A4052" s="30" t="s">
        <v>22023</v>
      </c>
      <c r="B4052" s="30" t="s">
        <v>4277</v>
      </c>
      <c r="C4052" s="37">
        <v>46102</v>
      </c>
      <c r="D4052" s="30" t="s">
        <v>24988</v>
      </c>
      <c r="E4052" s="37">
        <v>46102</v>
      </c>
      <c r="F4052" s="30">
        <v>394</v>
      </c>
      <c r="G4052" s="30" t="s">
        <v>24989</v>
      </c>
      <c r="H4052" s="38">
        <v>5339921</v>
      </c>
      <c r="I4052" s="67">
        <v>0</v>
      </c>
      <c r="J4052" s="38">
        <v>427194</v>
      </c>
      <c r="K4052" s="38">
        <v>5767115</v>
      </c>
      <c r="L4052" s="7" t="s">
        <v>22850</v>
      </c>
      <c r="M4052" s="6">
        <v>46092</v>
      </c>
      <c r="O4052" s="35">
        <f>IF(Table1[[#This Row],[Phân loại]]="Tồn đầu kỳ",Table1[[#This Row],[Tổng giá trị]],0)</f>
        <v>0</v>
      </c>
      <c r="P4052" s="7">
        <f>IF(Table1[[#This Row],[Số còn phải thu ĐK]]&lt;&gt;0,0,IF(Table1[[#This Row],[Phân loại]]="Bán hàng",Table1[[#This Row],[Tổng giá trị]],-Table1[[#This Row],[Tổng giá trị]]))</f>
        <v>-5767115</v>
      </c>
      <c r="Q4052" s="35">
        <f t="shared" si="1000"/>
        <v>-5767115</v>
      </c>
      <c r="R4052" s="7">
        <f>Table1[[#This Row],[Số còn phải thu ĐK]]+Table1[[#This Row],[Giá Trị HD sau CK]]-Table1[[#This Row],[Số tiền đã thu]]</f>
        <v>0</v>
      </c>
      <c r="S4052" s="6">
        <f>IF(Table1[[#This Row],[Ngày hóa đơn]]&lt;&gt;"",Table1[[#This Row],[Ngày hóa đơn]],IF(Table1[[#This Row],[Ngày hạch toán]]&lt;&gt;"",Table1[[#This Row],[Ngày hạch toán]],""))</f>
        <v>46102</v>
      </c>
      <c r="T4052" s="7"/>
      <c r="U4052" s="6">
        <f>IF(Table1[[#This Row],[Ngày tính CN]]="","",S4052+T4052)</f>
        <v>46102</v>
      </c>
      <c r="V4052" s="35">
        <f ca="1">IF(Table1[[#This Row],[Hạn thanh toán]]="","",IF((U4052-NOW())&lt;0,0,(U4052-NOW())))</f>
        <v>0</v>
      </c>
      <c r="W4052" s="35"/>
      <c r="X4052" s="35" t="str">
        <f t="shared" ca="1" si="1001"/>
        <v/>
      </c>
      <c r="Y4052" s="2" t="str">
        <f t="shared" si="1002"/>
        <v>Đã thanh toán</v>
      </c>
      <c r="Z4052" s="51">
        <f t="shared" si="1003"/>
        <v>46102</v>
      </c>
      <c r="AA4052" s="51">
        <f t="shared" si="1004"/>
        <v>46092</v>
      </c>
      <c r="AD4052" s="2" t="str">
        <f>VLOOKUP($A4052,MA_KH!$A:$Q,MA_KH!O$1,0)</f>
        <v>LOTTE</v>
      </c>
      <c r="AE4052" s="2" t="str">
        <f>VLOOKUP($A4052,MA_KH!$A:$Q,MA_KH!P$1,0)</f>
        <v>CÔNG TY CỔ PHẦN TRUNG TÂM THƯƠNG MẠI LOTTE VIỆT NAM</v>
      </c>
    </row>
    <row r="4053" spans="1:31" ht="25.5" hidden="1" customHeight="1" x14ac:dyDescent="0.2">
      <c r="A4053" s="30" t="s">
        <v>22016</v>
      </c>
      <c r="B4053" s="30" t="s">
        <v>4289</v>
      </c>
      <c r="C4053" s="37">
        <v>46102</v>
      </c>
      <c r="D4053" s="30" t="s">
        <v>24990</v>
      </c>
      <c r="E4053" s="37">
        <v>46102</v>
      </c>
      <c r="F4053" s="30">
        <v>395</v>
      </c>
      <c r="G4053" s="30" t="s">
        <v>24991</v>
      </c>
      <c r="H4053" s="38">
        <v>9945680</v>
      </c>
      <c r="I4053" s="67">
        <v>0</v>
      </c>
      <c r="J4053" s="38">
        <v>795654</v>
      </c>
      <c r="K4053" s="38">
        <v>10741334</v>
      </c>
      <c r="L4053" s="7" t="s">
        <v>22850</v>
      </c>
      <c r="M4053" s="6">
        <v>46092</v>
      </c>
      <c r="O4053" s="35">
        <f>IF(Table1[[#This Row],[Phân loại]]="Tồn đầu kỳ",Table1[[#This Row],[Tổng giá trị]],0)</f>
        <v>0</v>
      </c>
      <c r="P4053" s="7">
        <f>IF(Table1[[#This Row],[Số còn phải thu ĐK]]&lt;&gt;0,0,IF(Table1[[#This Row],[Phân loại]]="Bán hàng",Table1[[#This Row],[Tổng giá trị]],-Table1[[#This Row],[Tổng giá trị]]))</f>
        <v>-10741334</v>
      </c>
      <c r="Q4053" s="35">
        <f t="shared" si="1000"/>
        <v>-10741334</v>
      </c>
      <c r="R4053" s="7">
        <f>Table1[[#This Row],[Số còn phải thu ĐK]]+Table1[[#This Row],[Giá Trị HD sau CK]]-Table1[[#This Row],[Số tiền đã thu]]</f>
        <v>0</v>
      </c>
      <c r="S4053" s="6">
        <f>IF(Table1[[#This Row],[Ngày hóa đơn]]&lt;&gt;"",Table1[[#This Row],[Ngày hóa đơn]],IF(Table1[[#This Row],[Ngày hạch toán]]&lt;&gt;"",Table1[[#This Row],[Ngày hạch toán]],""))</f>
        <v>46102</v>
      </c>
      <c r="T4053" s="7"/>
      <c r="U4053" s="6">
        <f>IF(Table1[[#This Row],[Ngày tính CN]]="","",S4053+T4053)</f>
        <v>46102</v>
      </c>
      <c r="V4053" s="35">
        <f ca="1">IF(Table1[[#This Row],[Hạn thanh toán]]="","",IF((U4053-NOW())&lt;0,0,(U4053-NOW())))</f>
        <v>0</v>
      </c>
      <c r="W4053" s="35"/>
      <c r="X4053" s="35" t="str">
        <f t="shared" ca="1" si="1001"/>
        <v/>
      </c>
      <c r="Y4053" s="2" t="str">
        <f t="shared" si="1002"/>
        <v>Đã thanh toán</v>
      </c>
      <c r="Z4053" s="51">
        <f t="shared" si="1003"/>
        <v>46102</v>
      </c>
      <c r="AA4053" s="51">
        <f t="shared" si="1004"/>
        <v>46092</v>
      </c>
      <c r="AD4053" s="2" t="str">
        <f>VLOOKUP($A4053,MA_KH!$A:$Q,MA_KH!O$1,0)</f>
        <v>LOTTE</v>
      </c>
      <c r="AE4053" s="2" t="str">
        <f>VLOOKUP($A4053,MA_KH!$A:$Q,MA_KH!P$1,0)</f>
        <v>CÔNG TY CỔ PHẦN TRUNG TÂM THƯƠNG MẠI LOTTE VIỆT NAM</v>
      </c>
    </row>
    <row r="4054" spans="1:31" ht="25.5" hidden="1" customHeight="1" x14ac:dyDescent="0.2">
      <c r="A4054" s="30" t="s">
        <v>22016</v>
      </c>
      <c r="B4054" s="30" t="s">
        <v>4289</v>
      </c>
      <c r="C4054" s="37">
        <v>46102</v>
      </c>
      <c r="D4054" s="30" t="s">
        <v>24992</v>
      </c>
      <c r="E4054" s="37">
        <v>46102</v>
      </c>
      <c r="F4054" s="30">
        <v>396</v>
      </c>
      <c r="G4054" s="30" t="s">
        <v>24993</v>
      </c>
      <c r="H4054" s="38">
        <v>273330</v>
      </c>
      <c r="I4054" s="67">
        <v>0</v>
      </c>
      <c r="J4054" s="38">
        <v>21866</v>
      </c>
      <c r="K4054" s="38">
        <v>295196</v>
      </c>
      <c r="L4054" s="7" t="s">
        <v>22850</v>
      </c>
      <c r="M4054" s="6">
        <v>46092</v>
      </c>
      <c r="O4054" s="35">
        <f>IF(Table1[[#This Row],[Phân loại]]="Tồn đầu kỳ",Table1[[#This Row],[Tổng giá trị]],0)</f>
        <v>0</v>
      </c>
      <c r="P4054" s="7">
        <f>IF(Table1[[#This Row],[Số còn phải thu ĐK]]&lt;&gt;0,0,IF(Table1[[#This Row],[Phân loại]]="Bán hàng",Table1[[#This Row],[Tổng giá trị]],-Table1[[#This Row],[Tổng giá trị]]))</f>
        <v>-295196</v>
      </c>
      <c r="Q4054" s="35">
        <f t="shared" si="1000"/>
        <v>-295196</v>
      </c>
      <c r="R4054" s="7">
        <f>Table1[[#This Row],[Số còn phải thu ĐK]]+Table1[[#This Row],[Giá Trị HD sau CK]]-Table1[[#This Row],[Số tiền đã thu]]</f>
        <v>0</v>
      </c>
      <c r="S4054" s="6">
        <f>IF(Table1[[#This Row],[Ngày hóa đơn]]&lt;&gt;"",Table1[[#This Row],[Ngày hóa đơn]],IF(Table1[[#This Row],[Ngày hạch toán]]&lt;&gt;"",Table1[[#This Row],[Ngày hạch toán]],""))</f>
        <v>46102</v>
      </c>
      <c r="T4054" s="7"/>
      <c r="U4054" s="6">
        <f>IF(Table1[[#This Row],[Ngày tính CN]]="","",S4054+T4054)</f>
        <v>46102</v>
      </c>
      <c r="V4054" s="35">
        <f ca="1">IF(Table1[[#This Row],[Hạn thanh toán]]="","",IF((U4054-NOW())&lt;0,0,(U4054-NOW())))</f>
        <v>0</v>
      </c>
      <c r="W4054" s="35"/>
      <c r="X4054" s="35" t="str">
        <f t="shared" ca="1" si="1001"/>
        <v/>
      </c>
      <c r="Y4054" s="2" t="str">
        <f t="shared" si="1002"/>
        <v>Đã thanh toán</v>
      </c>
      <c r="Z4054" s="51">
        <f t="shared" si="1003"/>
        <v>46102</v>
      </c>
      <c r="AA4054" s="51">
        <f t="shared" si="1004"/>
        <v>46092</v>
      </c>
      <c r="AD4054" s="2" t="str">
        <f>VLOOKUP($A4054,MA_KH!$A:$Q,MA_KH!O$1,0)</f>
        <v>LOTTE</v>
      </c>
      <c r="AE4054" s="2" t="str">
        <f>VLOOKUP($A4054,MA_KH!$A:$Q,MA_KH!P$1,0)</f>
        <v>CÔNG TY CỔ PHẦN TRUNG TÂM THƯƠNG MẠI LOTTE VIỆT NAM</v>
      </c>
    </row>
    <row r="4055" spans="1:31" ht="25.5" hidden="1" customHeight="1" x14ac:dyDescent="0.2">
      <c r="A4055" s="30" t="s">
        <v>22013</v>
      </c>
      <c r="B4055" s="30" t="s">
        <v>4421</v>
      </c>
      <c r="C4055" s="37">
        <v>46102</v>
      </c>
      <c r="D4055" s="30" t="s">
        <v>24994</v>
      </c>
      <c r="E4055" s="37">
        <v>46102</v>
      </c>
      <c r="F4055" s="30">
        <v>397</v>
      </c>
      <c r="G4055" s="30" t="s">
        <v>24995</v>
      </c>
      <c r="H4055" s="38">
        <v>274247</v>
      </c>
      <c r="I4055" s="67">
        <v>0</v>
      </c>
      <c r="J4055" s="38">
        <v>21940</v>
      </c>
      <c r="K4055" s="38">
        <v>296187</v>
      </c>
      <c r="L4055" s="7" t="s">
        <v>22850</v>
      </c>
      <c r="M4055" s="6">
        <v>46092</v>
      </c>
      <c r="O4055" s="35">
        <f>IF(Table1[[#This Row],[Phân loại]]="Tồn đầu kỳ",Table1[[#This Row],[Tổng giá trị]],0)</f>
        <v>0</v>
      </c>
      <c r="P4055" s="7">
        <f>IF(Table1[[#This Row],[Số còn phải thu ĐK]]&lt;&gt;0,0,IF(Table1[[#This Row],[Phân loại]]="Bán hàng",Table1[[#This Row],[Tổng giá trị]],-Table1[[#This Row],[Tổng giá trị]]))</f>
        <v>-296187</v>
      </c>
      <c r="Q4055" s="35">
        <f t="shared" si="1000"/>
        <v>-296187</v>
      </c>
      <c r="R4055" s="7">
        <f>Table1[[#This Row],[Số còn phải thu ĐK]]+Table1[[#This Row],[Giá Trị HD sau CK]]-Table1[[#This Row],[Số tiền đã thu]]</f>
        <v>0</v>
      </c>
      <c r="S4055" s="6">
        <f>IF(Table1[[#This Row],[Ngày hóa đơn]]&lt;&gt;"",Table1[[#This Row],[Ngày hóa đơn]],IF(Table1[[#This Row],[Ngày hạch toán]]&lt;&gt;"",Table1[[#This Row],[Ngày hạch toán]],""))</f>
        <v>46102</v>
      </c>
      <c r="T4055" s="7"/>
      <c r="U4055" s="6">
        <f>IF(Table1[[#This Row],[Ngày tính CN]]="","",S4055+T4055)</f>
        <v>46102</v>
      </c>
      <c r="V4055" s="35">
        <f ca="1">IF(Table1[[#This Row],[Hạn thanh toán]]="","",IF((U4055-NOW())&lt;0,0,(U4055-NOW())))</f>
        <v>0</v>
      </c>
      <c r="W4055" s="35"/>
      <c r="X4055" s="35" t="str">
        <f t="shared" ca="1" si="1001"/>
        <v/>
      </c>
      <c r="Y4055" s="2" t="str">
        <f t="shared" si="1002"/>
        <v>Đã thanh toán</v>
      </c>
      <c r="Z4055" s="51">
        <f t="shared" si="1003"/>
        <v>46102</v>
      </c>
      <c r="AA4055" s="51">
        <f t="shared" si="1004"/>
        <v>46092</v>
      </c>
      <c r="AD4055" s="2" t="str">
        <f>VLOOKUP($A4055,MA_KH!$A:$Q,MA_KH!O$1,0)</f>
        <v>LOTTE</v>
      </c>
      <c r="AE4055" s="2" t="str">
        <f>VLOOKUP($A4055,MA_KH!$A:$Q,MA_KH!P$1,0)</f>
        <v>CÔNG TY CỔ PHẦN TRUNG TÂM THƯƠNG MẠI LOTTE VIỆT NAM</v>
      </c>
    </row>
    <row r="4056" spans="1:31" ht="25.5" hidden="1" customHeight="1" x14ac:dyDescent="0.2">
      <c r="A4056" s="30" t="s">
        <v>22012</v>
      </c>
      <c r="B4056" s="30" t="s">
        <v>4423</v>
      </c>
      <c r="C4056" s="37">
        <v>46102</v>
      </c>
      <c r="D4056" s="30" t="s">
        <v>24996</v>
      </c>
      <c r="E4056" s="37">
        <v>46102</v>
      </c>
      <c r="F4056" s="30">
        <v>398</v>
      </c>
      <c r="G4056" s="30" t="s">
        <v>24997</v>
      </c>
      <c r="H4056" s="38">
        <v>259237</v>
      </c>
      <c r="I4056" s="67">
        <v>0</v>
      </c>
      <c r="J4056" s="38">
        <v>20739</v>
      </c>
      <c r="K4056" s="38">
        <v>279976</v>
      </c>
      <c r="L4056" s="7" t="s">
        <v>22850</v>
      </c>
      <c r="M4056" s="6">
        <v>46092</v>
      </c>
      <c r="O4056" s="35">
        <f>IF(Table1[[#This Row],[Phân loại]]="Tồn đầu kỳ",Table1[[#This Row],[Tổng giá trị]],0)</f>
        <v>0</v>
      </c>
      <c r="P4056" s="7">
        <f>IF(Table1[[#This Row],[Số còn phải thu ĐK]]&lt;&gt;0,0,IF(Table1[[#This Row],[Phân loại]]="Bán hàng",Table1[[#This Row],[Tổng giá trị]],-Table1[[#This Row],[Tổng giá trị]]))</f>
        <v>-279976</v>
      </c>
      <c r="Q4056" s="35">
        <f t="shared" si="1000"/>
        <v>-279976</v>
      </c>
      <c r="R4056" s="7">
        <f>Table1[[#This Row],[Số còn phải thu ĐK]]+Table1[[#This Row],[Giá Trị HD sau CK]]-Table1[[#This Row],[Số tiền đã thu]]</f>
        <v>0</v>
      </c>
      <c r="S4056" s="6">
        <f>IF(Table1[[#This Row],[Ngày hóa đơn]]&lt;&gt;"",Table1[[#This Row],[Ngày hóa đơn]],IF(Table1[[#This Row],[Ngày hạch toán]]&lt;&gt;"",Table1[[#This Row],[Ngày hạch toán]],""))</f>
        <v>46102</v>
      </c>
      <c r="T4056" s="7"/>
      <c r="U4056" s="6">
        <f>IF(Table1[[#This Row],[Ngày tính CN]]="","",S4056+T4056)</f>
        <v>46102</v>
      </c>
      <c r="V4056" s="35">
        <f ca="1">IF(Table1[[#This Row],[Hạn thanh toán]]="","",IF((U4056-NOW())&lt;0,0,(U4056-NOW())))</f>
        <v>0</v>
      </c>
      <c r="W4056" s="35"/>
      <c r="X4056" s="35" t="str">
        <f t="shared" ca="1" si="1001"/>
        <v/>
      </c>
      <c r="Y4056" s="2" t="str">
        <f t="shared" si="1002"/>
        <v>Đã thanh toán</v>
      </c>
      <c r="Z4056" s="51">
        <f t="shared" si="1003"/>
        <v>46102</v>
      </c>
      <c r="AA4056" s="51">
        <f t="shared" si="1004"/>
        <v>46092</v>
      </c>
      <c r="AD4056" s="2" t="str">
        <f>VLOOKUP($A4056,MA_KH!$A:$Q,MA_KH!O$1,0)</f>
        <v>LOTTE</v>
      </c>
      <c r="AE4056" s="2" t="str">
        <f>VLOOKUP($A4056,MA_KH!$A:$Q,MA_KH!P$1,0)</f>
        <v>CÔNG TY CỔ PHẦN TRUNG TÂM THƯƠNG MẠI LOTTE VIỆT NAM</v>
      </c>
    </row>
    <row r="4057" spans="1:31" ht="25.5" hidden="1" customHeight="1" x14ac:dyDescent="0.2">
      <c r="A4057" s="30" t="s">
        <v>22009</v>
      </c>
      <c r="B4057" s="30" t="s">
        <v>4283</v>
      </c>
      <c r="C4057" s="37">
        <v>46102</v>
      </c>
      <c r="D4057" s="30" t="s">
        <v>24998</v>
      </c>
      <c r="E4057" s="37">
        <v>46102</v>
      </c>
      <c r="F4057" s="30">
        <v>399</v>
      </c>
      <c r="G4057" s="30" t="s">
        <v>24999</v>
      </c>
      <c r="H4057" s="38">
        <v>302844</v>
      </c>
      <c r="I4057" s="67">
        <v>0</v>
      </c>
      <c r="J4057" s="38">
        <v>24228</v>
      </c>
      <c r="K4057" s="38">
        <v>327072</v>
      </c>
      <c r="L4057" s="7" t="s">
        <v>22850</v>
      </c>
      <c r="M4057" s="6">
        <v>46092</v>
      </c>
      <c r="O4057" s="35">
        <f>IF(Table1[[#This Row],[Phân loại]]="Tồn đầu kỳ",Table1[[#This Row],[Tổng giá trị]],0)</f>
        <v>0</v>
      </c>
      <c r="P4057" s="7">
        <f>IF(Table1[[#This Row],[Số còn phải thu ĐK]]&lt;&gt;0,0,IF(Table1[[#This Row],[Phân loại]]="Bán hàng",Table1[[#This Row],[Tổng giá trị]],-Table1[[#This Row],[Tổng giá trị]]))</f>
        <v>-327072</v>
      </c>
      <c r="Q4057" s="35">
        <f t="shared" si="1000"/>
        <v>-327072</v>
      </c>
      <c r="R4057" s="7">
        <f>Table1[[#This Row],[Số còn phải thu ĐK]]+Table1[[#This Row],[Giá Trị HD sau CK]]-Table1[[#This Row],[Số tiền đã thu]]</f>
        <v>0</v>
      </c>
      <c r="S4057" s="6">
        <f>IF(Table1[[#This Row],[Ngày hóa đơn]]&lt;&gt;"",Table1[[#This Row],[Ngày hóa đơn]],IF(Table1[[#This Row],[Ngày hạch toán]]&lt;&gt;"",Table1[[#This Row],[Ngày hạch toán]],""))</f>
        <v>46102</v>
      </c>
      <c r="T4057" s="7"/>
      <c r="U4057" s="6">
        <f>IF(Table1[[#This Row],[Ngày tính CN]]="","",S4057+T4057)</f>
        <v>46102</v>
      </c>
      <c r="V4057" s="35">
        <f ca="1">IF(Table1[[#This Row],[Hạn thanh toán]]="","",IF((U4057-NOW())&lt;0,0,(U4057-NOW())))</f>
        <v>0</v>
      </c>
      <c r="W4057" s="35"/>
      <c r="X4057" s="35" t="str">
        <f t="shared" ca="1" si="1001"/>
        <v/>
      </c>
      <c r="Y4057" s="2" t="str">
        <f t="shared" si="1002"/>
        <v>Đã thanh toán</v>
      </c>
      <c r="Z4057" s="51">
        <f t="shared" si="1003"/>
        <v>46102</v>
      </c>
      <c r="AA4057" s="51">
        <f t="shared" si="1004"/>
        <v>46092</v>
      </c>
      <c r="AD4057" s="2" t="str">
        <f>VLOOKUP($A4057,MA_KH!$A:$Q,MA_KH!O$1,0)</f>
        <v>LOTTE</v>
      </c>
      <c r="AE4057" s="2" t="str">
        <f>VLOOKUP($A4057,MA_KH!$A:$Q,MA_KH!P$1,0)</f>
        <v>CÔNG TY CỔ PHẦN TRUNG TÂM THƯƠNG MẠI LOTTE VIỆT NAM</v>
      </c>
    </row>
    <row r="4058" spans="1:31" ht="25.5" hidden="1" customHeight="1" x14ac:dyDescent="0.2">
      <c r="A4058" s="30" t="s">
        <v>22010</v>
      </c>
      <c r="B4058" s="30" t="s">
        <v>4279</v>
      </c>
      <c r="C4058" s="37">
        <v>46102</v>
      </c>
      <c r="D4058" s="30" t="s">
        <v>25000</v>
      </c>
      <c r="E4058" s="37">
        <v>46102</v>
      </c>
      <c r="F4058" s="30">
        <v>400</v>
      </c>
      <c r="G4058" s="30" t="s">
        <v>25001</v>
      </c>
      <c r="H4058" s="38">
        <v>1457199</v>
      </c>
      <c r="I4058" s="67">
        <v>0</v>
      </c>
      <c r="J4058" s="38">
        <v>116576</v>
      </c>
      <c r="K4058" s="38">
        <v>1573775</v>
      </c>
      <c r="L4058" s="7" t="s">
        <v>22850</v>
      </c>
      <c r="M4058" s="6">
        <v>46092</v>
      </c>
      <c r="O4058" s="35">
        <f>IF(Table1[[#This Row],[Phân loại]]="Tồn đầu kỳ",Table1[[#This Row],[Tổng giá trị]],0)</f>
        <v>0</v>
      </c>
      <c r="P4058" s="7">
        <f>IF(Table1[[#This Row],[Số còn phải thu ĐK]]&lt;&gt;0,0,IF(Table1[[#This Row],[Phân loại]]="Bán hàng",Table1[[#This Row],[Tổng giá trị]],-Table1[[#This Row],[Tổng giá trị]]))</f>
        <v>-1573775</v>
      </c>
      <c r="Q4058" s="35">
        <f t="shared" si="1000"/>
        <v>-1573775</v>
      </c>
      <c r="R4058" s="7">
        <f>Table1[[#This Row],[Số còn phải thu ĐK]]+Table1[[#This Row],[Giá Trị HD sau CK]]-Table1[[#This Row],[Số tiền đã thu]]</f>
        <v>0</v>
      </c>
      <c r="S4058" s="6">
        <f>IF(Table1[[#This Row],[Ngày hóa đơn]]&lt;&gt;"",Table1[[#This Row],[Ngày hóa đơn]],IF(Table1[[#This Row],[Ngày hạch toán]]&lt;&gt;"",Table1[[#This Row],[Ngày hạch toán]],""))</f>
        <v>46102</v>
      </c>
      <c r="T4058" s="7"/>
      <c r="U4058" s="6">
        <f>IF(Table1[[#This Row],[Ngày tính CN]]="","",S4058+T4058)</f>
        <v>46102</v>
      </c>
      <c r="V4058" s="35">
        <f ca="1">IF(Table1[[#This Row],[Hạn thanh toán]]="","",IF((U4058-NOW())&lt;0,0,(U4058-NOW())))</f>
        <v>0</v>
      </c>
      <c r="W4058" s="35"/>
      <c r="X4058" s="35" t="str">
        <f t="shared" ca="1" si="1001"/>
        <v/>
      </c>
      <c r="Y4058" s="2" t="str">
        <f t="shared" si="1002"/>
        <v>Đã thanh toán</v>
      </c>
      <c r="Z4058" s="51">
        <f t="shared" si="1003"/>
        <v>46102</v>
      </c>
      <c r="AA4058" s="51">
        <f t="shared" si="1004"/>
        <v>46092</v>
      </c>
      <c r="AD4058" s="2" t="str">
        <f>VLOOKUP($A4058,MA_KH!$A:$Q,MA_KH!O$1,0)</f>
        <v>LOTTE</v>
      </c>
      <c r="AE4058" s="2" t="str">
        <f>VLOOKUP($A4058,MA_KH!$A:$Q,MA_KH!P$1,0)</f>
        <v>CÔNG TY CỔ PHẦN TRUNG TÂM THƯƠNG MẠI LOTTE VIỆT NAM</v>
      </c>
    </row>
    <row r="4059" spans="1:31" ht="25.5" hidden="1" customHeight="1" x14ac:dyDescent="0.2">
      <c r="A4059" s="30" t="s">
        <v>22024</v>
      </c>
      <c r="B4059" s="30" t="s">
        <v>4127</v>
      </c>
      <c r="C4059" s="37">
        <v>46102</v>
      </c>
      <c r="D4059" s="30" t="s">
        <v>25002</v>
      </c>
      <c r="E4059" s="37">
        <v>46102</v>
      </c>
      <c r="F4059" s="30">
        <v>401</v>
      </c>
      <c r="G4059" s="30" t="s">
        <v>25003</v>
      </c>
      <c r="H4059" s="38">
        <v>3744338</v>
      </c>
      <c r="I4059" s="67">
        <v>0</v>
      </c>
      <c r="J4059" s="38">
        <v>299547</v>
      </c>
      <c r="K4059" s="38">
        <v>4043885</v>
      </c>
      <c r="L4059" s="7" t="s">
        <v>22850</v>
      </c>
      <c r="M4059" s="6">
        <v>46092</v>
      </c>
      <c r="O4059" s="35">
        <f>IF(Table1[[#This Row],[Phân loại]]="Tồn đầu kỳ",Table1[[#This Row],[Tổng giá trị]],0)</f>
        <v>0</v>
      </c>
      <c r="P4059" s="7">
        <f>IF(Table1[[#This Row],[Số còn phải thu ĐK]]&lt;&gt;0,0,IF(Table1[[#This Row],[Phân loại]]="Bán hàng",Table1[[#This Row],[Tổng giá trị]],-Table1[[#This Row],[Tổng giá trị]]))</f>
        <v>-4043885</v>
      </c>
      <c r="Q4059" s="35">
        <f t="shared" si="1000"/>
        <v>-4043885</v>
      </c>
      <c r="R4059" s="7">
        <f>Table1[[#This Row],[Số còn phải thu ĐK]]+Table1[[#This Row],[Giá Trị HD sau CK]]-Table1[[#This Row],[Số tiền đã thu]]</f>
        <v>0</v>
      </c>
      <c r="S4059" s="6">
        <f>IF(Table1[[#This Row],[Ngày hóa đơn]]&lt;&gt;"",Table1[[#This Row],[Ngày hóa đơn]],IF(Table1[[#This Row],[Ngày hạch toán]]&lt;&gt;"",Table1[[#This Row],[Ngày hạch toán]],""))</f>
        <v>46102</v>
      </c>
      <c r="T4059" s="7"/>
      <c r="U4059" s="6">
        <f>IF(Table1[[#This Row],[Ngày tính CN]]="","",S4059+T4059)</f>
        <v>46102</v>
      </c>
      <c r="V4059" s="35">
        <f ca="1">IF(Table1[[#This Row],[Hạn thanh toán]]="","",IF((U4059-NOW())&lt;0,0,(U4059-NOW())))</f>
        <v>0</v>
      </c>
      <c r="W4059" s="35"/>
      <c r="X4059" s="35" t="str">
        <f t="shared" ca="1" si="1001"/>
        <v/>
      </c>
      <c r="Y4059" s="2" t="str">
        <f t="shared" si="1002"/>
        <v>Đã thanh toán</v>
      </c>
      <c r="Z4059" s="51">
        <f t="shared" si="1003"/>
        <v>46102</v>
      </c>
      <c r="AA4059" s="51">
        <f t="shared" si="1004"/>
        <v>46092</v>
      </c>
      <c r="AD4059" s="2" t="str">
        <f>VLOOKUP($A4059,MA_KH!$A:$Q,MA_KH!O$1,0)</f>
        <v>LOTTE</v>
      </c>
      <c r="AE4059" s="2" t="str">
        <f>VLOOKUP($A4059,MA_KH!$A:$Q,MA_KH!P$1,0)</f>
        <v>CÔNG TY CỔ PHẦN TRUNG TÂM THƯƠNG MẠI LOTTE VIỆT NAM</v>
      </c>
    </row>
    <row r="4060" spans="1:31" ht="25.5" hidden="1" customHeight="1" x14ac:dyDescent="0.2">
      <c r="A4060" s="30" t="s">
        <v>22017</v>
      </c>
      <c r="B4060" s="30" t="s">
        <v>4145</v>
      </c>
      <c r="C4060" s="37">
        <v>46102</v>
      </c>
      <c r="D4060" s="30" t="s">
        <v>25004</v>
      </c>
      <c r="E4060" s="37">
        <v>46102</v>
      </c>
      <c r="F4060" s="30">
        <v>402</v>
      </c>
      <c r="G4060" s="30" t="s">
        <v>25005</v>
      </c>
      <c r="H4060" s="38">
        <v>282508</v>
      </c>
      <c r="I4060" s="67">
        <v>0</v>
      </c>
      <c r="J4060" s="38">
        <v>22601</v>
      </c>
      <c r="K4060" s="38">
        <v>305109</v>
      </c>
      <c r="L4060" s="7" t="s">
        <v>22850</v>
      </c>
      <c r="M4060" s="6">
        <v>46092</v>
      </c>
      <c r="O4060" s="35">
        <f>IF(Table1[[#This Row],[Phân loại]]="Tồn đầu kỳ",Table1[[#This Row],[Tổng giá trị]],0)</f>
        <v>0</v>
      </c>
      <c r="P4060" s="7">
        <f>IF(Table1[[#This Row],[Số còn phải thu ĐK]]&lt;&gt;0,0,IF(Table1[[#This Row],[Phân loại]]="Bán hàng",Table1[[#This Row],[Tổng giá trị]],-Table1[[#This Row],[Tổng giá trị]]))</f>
        <v>-305109</v>
      </c>
      <c r="Q4060" s="35">
        <f t="shared" si="1000"/>
        <v>-305109</v>
      </c>
      <c r="R4060" s="7">
        <f>Table1[[#This Row],[Số còn phải thu ĐK]]+Table1[[#This Row],[Giá Trị HD sau CK]]-Table1[[#This Row],[Số tiền đã thu]]</f>
        <v>0</v>
      </c>
      <c r="S4060" s="6">
        <f>IF(Table1[[#This Row],[Ngày hóa đơn]]&lt;&gt;"",Table1[[#This Row],[Ngày hóa đơn]],IF(Table1[[#This Row],[Ngày hạch toán]]&lt;&gt;"",Table1[[#This Row],[Ngày hạch toán]],""))</f>
        <v>46102</v>
      </c>
      <c r="T4060" s="7"/>
      <c r="U4060" s="6">
        <f>IF(Table1[[#This Row],[Ngày tính CN]]="","",S4060+T4060)</f>
        <v>46102</v>
      </c>
      <c r="V4060" s="35">
        <f ca="1">IF(Table1[[#This Row],[Hạn thanh toán]]="","",IF((U4060-NOW())&lt;0,0,(U4060-NOW())))</f>
        <v>0</v>
      </c>
      <c r="W4060" s="35"/>
      <c r="X4060" s="35" t="str">
        <f t="shared" ca="1" si="1001"/>
        <v/>
      </c>
      <c r="Y4060" s="2" t="str">
        <f t="shared" si="1002"/>
        <v>Đã thanh toán</v>
      </c>
      <c r="Z4060" s="51">
        <f t="shared" si="1003"/>
        <v>46102</v>
      </c>
      <c r="AA4060" s="51">
        <f t="shared" si="1004"/>
        <v>46092</v>
      </c>
      <c r="AD4060" s="2" t="str">
        <f>VLOOKUP($A4060,MA_KH!$A:$Q,MA_KH!O$1,0)</f>
        <v>LOTTE</v>
      </c>
      <c r="AE4060" s="2" t="str">
        <f>VLOOKUP($A4060,MA_KH!$A:$Q,MA_KH!P$1,0)</f>
        <v>CÔNG TY CỔ PHẦN TRUNG TÂM THƯƠNG MẠI LOTTE VIỆT NAM</v>
      </c>
    </row>
    <row r="4061" spans="1:31" ht="25.5" hidden="1" customHeight="1" x14ac:dyDescent="0.2">
      <c r="A4061" s="30" t="s">
        <v>22011</v>
      </c>
      <c r="B4061" s="30" t="s">
        <v>4351</v>
      </c>
      <c r="C4061" s="37">
        <v>46102</v>
      </c>
      <c r="D4061" s="30" t="s">
        <v>25006</v>
      </c>
      <c r="E4061" s="37">
        <v>46102</v>
      </c>
      <c r="F4061" s="30">
        <v>403</v>
      </c>
      <c r="G4061" s="30" t="s">
        <v>25007</v>
      </c>
      <c r="H4061" s="38">
        <v>802123</v>
      </c>
      <c r="I4061" s="67">
        <v>0</v>
      </c>
      <c r="J4061" s="38">
        <v>64170</v>
      </c>
      <c r="K4061" s="38">
        <v>866293</v>
      </c>
      <c r="L4061" s="7" t="s">
        <v>22850</v>
      </c>
      <c r="M4061" s="6">
        <v>46092</v>
      </c>
      <c r="O4061" s="35">
        <f>IF(Table1[[#This Row],[Phân loại]]="Tồn đầu kỳ",Table1[[#This Row],[Tổng giá trị]],0)</f>
        <v>0</v>
      </c>
      <c r="P4061" s="7">
        <f>IF(Table1[[#This Row],[Số còn phải thu ĐK]]&lt;&gt;0,0,IF(Table1[[#This Row],[Phân loại]]="Bán hàng",Table1[[#This Row],[Tổng giá trị]],-Table1[[#This Row],[Tổng giá trị]]))</f>
        <v>-866293</v>
      </c>
      <c r="Q4061" s="35">
        <f t="shared" ref="Q4061:Q4089" si="1005">IF(M4061&lt;&gt;"",IF(O4061&lt;&gt;0,O4061,P4061),0)</f>
        <v>-866293</v>
      </c>
      <c r="R4061" s="7">
        <f>Table1[[#This Row],[Số còn phải thu ĐK]]+Table1[[#This Row],[Giá Trị HD sau CK]]-Table1[[#This Row],[Số tiền đã thu]]</f>
        <v>0</v>
      </c>
      <c r="S4061" s="6">
        <f>IF(Table1[[#This Row],[Ngày hóa đơn]]&lt;&gt;"",Table1[[#This Row],[Ngày hóa đơn]],IF(Table1[[#This Row],[Ngày hạch toán]]&lt;&gt;"",Table1[[#This Row],[Ngày hạch toán]],""))</f>
        <v>46102</v>
      </c>
      <c r="T4061" s="7"/>
      <c r="U4061" s="6">
        <f>IF(Table1[[#This Row],[Ngày tính CN]]="","",S4061+T4061)</f>
        <v>46102</v>
      </c>
      <c r="V4061" s="35">
        <f ca="1">IF(Table1[[#This Row],[Hạn thanh toán]]="","",IF((U4061-NOW())&lt;0,0,(U4061-NOW())))</f>
        <v>0</v>
      </c>
      <c r="W4061" s="35"/>
      <c r="X4061" s="35" t="str">
        <f t="shared" ref="X4061:X4089" ca="1" si="1006">IF(OR(U4061="",R4061=0),"",IF((U4061-NOW())&lt;0,-(U4061-NOW()),0))</f>
        <v/>
      </c>
      <c r="Y4061" s="2" t="str">
        <f t="shared" ref="Y4061:Y4089" si="1007">IF(R4061=0,"Đã thanh toán",IF(X4061="","",IF(X4061&lt;=0,"Chưa đến hạn thanh toán",IF(X4061&lt;=30,"Nợ quá hạn 30 ngày",IF(X4061&lt;=60,"Nợ quá hạn từ 30 ngày đến 60 ngày",IF(X4061&lt;=90,"Nợ quá hạn từ 60 ngày đến 90 ngày",IF(X4061&lt;=120,"Nợ quá hạn từ 90 ngày đến 120 ngày","Nợ quá hạn hơn 120 ngày có khả năng mất thanh toán")))))))</f>
        <v>Đã thanh toán</v>
      </c>
      <c r="Z4061" s="51">
        <f t="shared" si="1003"/>
        <v>46102</v>
      </c>
      <c r="AA4061" s="51">
        <f t="shared" si="1004"/>
        <v>46092</v>
      </c>
      <c r="AD4061" s="2" t="str">
        <f>VLOOKUP($A4061,MA_KH!$A:$Q,MA_KH!O$1,0)</f>
        <v>LOTTE</v>
      </c>
      <c r="AE4061" s="2" t="str">
        <f>VLOOKUP($A4061,MA_KH!$A:$Q,MA_KH!P$1,0)</f>
        <v>CÔNG TY CỔ PHẦN TRUNG TÂM THƯƠNG MẠI LOTTE VIỆT NAM</v>
      </c>
    </row>
    <row r="4062" spans="1:31" ht="25.5" hidden="1" customHeight="1" x14ac:dyDescent="0.2">
      <c r="A4062" s="30" t="s">
        <v>22014</v>
      </c>
      <c r="B4062" s="30" t="s">
        <v>4178</v>
      </c>
      <c r="C4062" s="37">
        <v>46102</v>
      </c>
      <c r="D4062" s="30" t="s">
        <v>25008</v>
      </c>
      <c r="E4062" s="37">
        <v>46102</v>
      </c>
      <c r="F4062" s="30">
        <v>404</v>
      </c>
      <c r="G4062" s="30" t="s">
        <v>25009</v>
      </c>
      <c r="H4062" s="38">
        <v>6926597</v>
      </c>
      <c r="I4062" s="67">
        <v>0</v>
      </c>
      <c r="J4062" s="38">
        <v>554128</v>
      </c>
      <c r="K4062" s="38">
        <v>7480725</v>
      </c>
      <c r="L4062" s="7" t="s">
        <v>22850</v>
      </c>
      <c r="M4062" s="6">
        <v>46092</v>
      </c>
      <c r="O4062" s="35">
        <f>IF(Table1[[#This Row],[Phân loại]]="Tồn đầu kỳ",Table1[[#This Row],[Tổng giá trị]],0)</f>
        <v>0</v>
      </c>
      <c r="P4062" s="7">
        <f>IF(Table1[[#This Row],[Số còn phải thu ĐK]]&lt;&gt;0,0,IF(Table1[[#This Row],[Phân loại]]="Bán hàng",Table1[[#This Row],[Tổng giá trị]],-Table1[[#This Row],[Tổng giá trị]]))</f>
        <v>-7480725</v>
      </c>
      <c r="Q4062" s="35">
        <f t="shared" si="1005"/>
        <v>-7480725</v>
      </c>
      <c r="R4062" s="7">
        <f>Table1[[#This Row],[Số còn phải thu ĐK]]+Table1[[#This Row],[Giá Trị HD sau CK]]-Table1[[#This Row],[Số tiền đã thu]]</f>
        <v>0</v>
      </c>
      <c r="S4062" s="6">
        <f>IF(Table1[[#This Row],[Ngày hóa đơn]]&lt;&gt;"",Table1[[#This Row],[Ngày hóa đơn]],IF(Table1[[#This Row],[Ngày hạch toán]]&lt;&gt;"",Table1[[#This Row],[Ngày hạch toán]],""))</f>
        <v>46102</v>
      </c>
      <c r="T4062" s="7"/>
      <c r="U4062" s="6">
        <f>IF(Table1[[#This Row],[Ngày tính CN]]="","",S4062+T4062)</f>
        <v>46102</v>
      </c>
      <c r="V4062" s="35">
        <f ca="1">IF(Table1[[#This Row],[Hạn thanh toán]]="","",IF((U4062-NOW())&lt;0,0,(U4062-NOW())))</f>
        <v>0</v>
      </c>
      <c r="W4062" s="35"/>
      <c r="X4062" s="35" t="str">
        <f t="shared" ca="1" si="1006"/>
        <v/>
      </c>
      <c r="Y4062" s="2" t="str">
        <f t="shared" si="1007"/>
        <v>Đã thanh toán</v>
      </c>
      <c r="Z4062" s="51">
        <f t="shared" si="1003"/>
        <v>46102</v>
      </c>
      <c r="AA4062" s="51">
        <f t="shared" si="1004"/>
        <v>46092</v>
      </c>
      <c r="AD4062" s="2" t="str">
        <f>VLOOKUP($A4062,MA_KH!$A:$Q,MA_KH!O$1,0)</f>
        <v>LOTTE</v>
      </c>
      <c r="AE4062" s="2" t="str">
        <f>VLOOKUP($A4062,MA_KH!$A:$Q,MA_KH!P$1,0)</f>
        <v>CÔNG TY CỔ PHẦN TRUNG TÂM THƯƠNG MẠI LOTTE VIỆT NAM</v>
      </c>
    </row>
    <row r="4063" spans="1:31" ht="25.5" hidden="1" customHeight="1" x14ac:dyDescent="0.2">
      <c r="A4063" s="30" t="s">
        <v>22022</v>
      </c>
      <c r="B4063" s="30" t="s">
        <v>4019</v>
      </c>
      <c r="C4063" s="37">
        <v>46102</v>
      </c>
      <c r="D4063" s="30" t="s">
        <v>25010</v>
      </c>
      <c r="E4063" s="37">
        <v>46102</v>
      </c>
      <c r="F4063" s="30">
        <v>405</v>
      </c>
      <c r="G4063" s="30" t="s">
        <v>25011</v>
      </c>
      <c r="H4063" s="38">
        <v>2979003</v>
      </c>
      <c r="I4063" s="67">
        <v>0</v>
      </c>
      <c r="J4063" s="38">
        <v>238320</v>
      </c>
      <c r="K4063" s="38">
        <v>3217323</v>
      </c>
      <c r="L4063" s="7" t="s">
        <v>22850</v>
      </c>
      <c r="M4063" s="6">
        <v>46092</v>
      </c>
      <c r="O4063" s="35">
        <f>IF(Table1[[#This Row],[Phân loại]]="Tồn đầu kỳ",Table1[[#This Row],[Tổng giá trị]],0)</f>
        <v>0</v>
      </c>
      <c r="P4063" s="7">
        <f>IF(Table1[[#This Row],[Số còn phải thu ĐK]]&lt;&gt;0,0,IF(Table1[[#This Row],[Phân loại]]="Bán hàng",Table1[[#This Row],[Tổng giá trị]],-Table1[[#This Row],[Tổng giá trị]]))</f>
        <v>-3217323</v>
      </c>
      <c r="Q4063" s="35">
        <f t="shared" si="1005"/>
        <v>-3217323</v>
      </c>
      <c r="R4063" s="7">
        <f>Table1[[#This Row],[Số còn phải thu ĐK]]+Table1[[#This Row],[Giá Trị HD sau CK]]-Table1[[#This Row],[Số tiền đã thu]]</f>
        <v>0</v>
      </c>
      <c r="S4063" s="6">
        <f>IF(Table1[[#This Row],[Ngày hóa đơn]]&lt;&gt;"",Table1[[#This Row],[Ngày hóa đơn]],IF(Table1[[#This Row],[Ngày hạch toán]]&lt;&gt;"",Table1[[#This Row],[Ngày hạch toán]],""))</f>
        <v>46102</v>
      </c>
      <c r="T4063" s="7"/>
      <c r="U4063" s="6">
        <f>IF(Table1[[#This Row],[Ngày tính CN]]="","",S4063+T4063)</f>
        <v>46102</v>
      </c>
      <c r="V4063" s="35">
        <f ca="1">IF(Table1[[#This Row],[Hạn thanh toán]]="","",IF((U4063-NOW())&lt;0,0,(U4063-NOW())))</f>
        <v>0</v>
      </c>
      <c r="W4063" s="35"/>
      <c r="X4063" s="35" t="str">
        <f t="shared" ca="1" si="1006"/>
        <v/>
      </c>
      <c r="Y4063" s="2" t="str">
        <f t="shared" si="1007"/>
        <v>Đã thanh toán</v>
      </c>
      <c r="Z4063" s="51">
        <f t="shared" si="1003"/>
        <v>46102</v>
      </c>
      <c r="AA4063" s="51">
        <f t="shared" si="1004"/>
        <v>46092</v>
      </c>
      <c r="AD4063" s="2" t="str">
        <f>VLOOKUP($A4063,MA_KH!$A:$Q,MA_KH!O$1,0)</f>
        <v>LOTTE</v>
      </c>
      <c r="AE4063" s="2" t="str">
        <f>VLOOKUP($A4063,MA_KH!$A:$Q,MA_KH!P$1,0)</f>
        <v>CÔNG TY CỔ PHẦN TRUNG TÂM THƯƠNG MẠI LOTTE VIỆT NAM</v>
      </c>
    </row>
    <row r="4064" spans="1:31" ht="25.5" hidden="1" customHeight="1" x14ac:dyDescent="0.2">
      <c r="A4064" s="30" t="s">
        <v>22023</v>
      </c>
      <c r="B4064" s="30" t="s">
        <v>4277</v>
      </c>
      <c r="C4064" s="37">
        <v>46102</v>
      </c>
      <c r="D4064" s="30" t="s">
        <v>25012</v>
      </c>
      <c r="E4064" s="37">
        <v>46102</v>
      </c>
      <c r="F4064" s="30">
        <v>406</v>
      </c>
      <c r="G4064" s="30" t="s">
        <v>25013</v>
      </c>
      <c r="H4064" s="38">
        <v>2817400</v>
      </c>
      <c r="I4064" s="67">
        <v>0</v>
      </c>
      <c r="J4064" s="38">
        <v>225392</v>
      </c>
      <c r="K4064" s="38">
        <v>3042792</v>
      </c>
      <c r="L4064" s="7" t="s">
        <v>22850</v>
      </c>
      <c r="M4064" s="6">
        <v>46092</v>
      </c>
      <c r="O4064" s="35">
        <f>IF(Table1[[#This Row],[Phân loại]]="Tồn đầu kỳ",Table1[[#This Row],[Tổng giá trị]],0)</f>
        <v>0</v>
      </c>
      <c r="P4064" s="7">
        <f>IF(Table1[[#This Row],[Số còn phải thu ĐK]]&lt;&gt;0,0,IF(Table1[[#This Row],[Phân loại]]="Bán hàng",Table1[[#This Row],[Tổng giá trị]],-Table1[[#This Row],[Tổng giá trị]]))</f>
        <v>-3042792</v>
      </c>
      <c r="Q4064" s="35">
        <f t="shared" si="1005"/>
        <v>-3042792</v>
      </c>
      <c r="R4064" s="7">
        <f>Table1[[#This Row],[Số còn phải thu ĐK]]+Table1[[#This Row],[Giá Trị HD sau CK]]-Table1[[#This Row],[Số tiền đã thu]]</f>
        <v>0</v>
      </c>
      <c r="S4064" s="6">
        <f>IF(Table1[[#This Row],[Ngày hóa đơn]]&lt;&gt;"",Table1[[#This Row],[Ngày hóa đơn]],IF(Table1[[#This Row],[Ngày hạch toán]]&lt;&gt;"",Table1[[#This Row],[Ngày hạch toán]],""))</f>
        <v>46102</v>
      </c>
      <c r="T4064" s="7"/>
      <c r="U4064" s="6">
        <f>IF(Table1[[#This Row],[Ngày tính CN]]="","",S4064+T4064)</f>
        <v>46102</v>
      </c>
      <c r="V4064" s="35">
        <f ca="1">IF(Table1[[#This Row],[Hạn thanh toán]]="","",IF((U4064-NOW())&lt;0,0,(U4064-NOW())))</f>
        <v>0</v>
      </c>
      <c r="W4064" s="35"/>
      <c r="X4064" s="35" t="str">
        <f t="shared" ca="1" si="1006"/>
        <v/>
      </c>
      <c r="Y4064" s="2" t="str">
        <f t="shared" si="1007"/>
        <v>Đã thanh toán</v>
      </c>
      <c r="Z4064" s="51">
        <f t="shared" si="1003"/>
        <v>46102</v>
      </c>
      <c r="AA4064" s="51">
        <f t="shared" si="1004"/>
        <v>46092</v>
      </c>
      <c r="AD4064" s="2" t="str">
        <f>VLOOKUP($A4064,MA_KH!$A:$Q,MA_KH!O$1,0)</f>
        <v>LOTTE</v>
      </c>
      <c r="AE4064" s="2" t="str">
        <f>VLOOKUP($A4064,MA_KH!$A:$Q,MA_KH!P$1,0)</f>
        <v>CÔNG TY CỔ PHẦN TRUNG TÂM THƯƠNG MẠI LOTTE VIỆT NAM</v>
      </c>
    </row>
    <row r="4065" spans="1:31" ht="25.5" hidden="1" customHeight="1" x14ac:dyDescent="0.2">
      <c r="A4065" s="30" t="s">
        <v>22020</v>
      </c>
      <c r="B4065" s="30" t="s">
        <v>4103</v>
      </c>
      <c r="C4065" s="37">
        <v>46104</v>
      </c>
      <c r="D4065" s="30" t="s">
        <v>25014</v>
      </c>
      <c r="E4065" s="37">
        <v>46104</v>
      </c>
      <c r="F4065" s="30">
        <v>21574</v>
      </c>
      <c r="G4065" s="30" t="s">
        <v>25015</v>
      </c>
      <c r="H4065" s="38">
        <v>2624975</v>
      </c>
      <c r="I4065" s="67">
        <v>0</v>
      </c>
      <c r="J4065" s="38">
        <v>209998</v>
      </c>
      <c r="K4065" s="38">
        <v>2834973</v>
      </c>
      <c r="L4065" s="7" t="s">
        <v>22849</v>
      </c>
      <c r="O4065" s="35">
        <f>IF(Table1[[#This Row],[Phân loại]]="Tồn đầu kỳ",Table1[[#This Row],[Tổng giá trị]],0)</f>
        <v>0</v>
      </c>
      <c r="P4065" s="7">
        <f>IF(Table1[[#This Row],[Số còn phải thu ĐK]]&lt;&gt;0,0,IF(Table1[[#This Row],[Phân loại]]="Bán hàng",Table1[[#This Row],[Tổng giá trị]],-Table1[[#This Row],[Tổng giá trị]]))</f>
        <v>2834973</v>
      </c>
      <c r="Q4065" s="35">
        <f t="shared" si="1005"/>
        <v>0</v>
      </c>
      <c r="R4065" s="7">
        <f>Table1[[#This Row],[Số còn phải thu ĐK]]+Table1[[#This Row],[Giá Trị HD sau CK]]-Table1[[#This Row],[Số tiền đã thu]]</f>
        <v>2834973</v>
      </c>
      <c r="S4065" s="6">
        <f>IF(Table1[[#This Row],[Ngày hóa đơn]]&lt;&gt;"",Table1[[#This Row],[Ngày hóa đơn]],IF(Table1[[#This Row],[Ngày hạch toán]]&lt;&gt;"",Table1[[#This Row],[Ngày hạch toán]],""))</f>
        <v>46104</v>
      </c>
      <c r="T4065" s="7"/>
      <c r="U4065" s="6">
        <f>IF(Table1[[#This Row],[Ngày tính CN]]="","",S4065+T4065)</f>
        <v>46104</v>
      </c>
      <c r="V4065" s="35">
        <f ca="1">IF(Table1[[#This Row],[Hạn thanh toán]]="","",IF((U4065-NOW())&lt;0,0,(U4065-NOW())))</f>
        <v>0</v>
      </c>
      <c r="W4065" s="35"/>
      <c r="X4065" s="35">
        <f t="shared" ca="1" si="1006"/>
        <v>66.490319212964096</v>
      </c>
      <c r="Y4065" s="2" t="str">
        <f t="shared" ca="1" si="1007"/>
        <v>Nợ quá hạn từ 60 ngày đến 90 ngày</v>
      </c>
      <c r="Z4065" s="51">
        <f t="shared" si="1003"/>
        <v>46104</v>
      </c>
      <c r="AA4065" s="51" t="str">
        <f t="shared" si="1004"/>
        <v/>
      </c>
      <c r="AD4065" s="2" t="str">
        <f>VLOOKUP($A4065,MA_KH!$A:$Q,MA_KH!O$1,0)</f>
        <v>LOTTE</v>
      </c>
      <c r="AE4065" s="2" t="str">
        <f>VLOOKUP($A4065,MA_KH!$A:$Q,MA_KH!P$1,0)</f>
        <v>CÔNG TY CỔ PHẦN TRUNG TÂM THƯƠNG MẠI LOTTE VIỆT NAM</v>
      </c>
    </row>
    <row r="4066" spans="1:31" ht="25.5" hidden="1" customHeight="1" x14ac:dyDescent="0.2">
      <c r="A4066" s="30" t="s">
        <v>22016</v>
      </c>
      <c r="B4066" s="30" t="s">
        <v>4289</v>
      </c>
      <c r="C4066" s="37">
        <v>46104</v>
      </c>
      <c r="D4066" s="30" t="s">
        <v>25016</v>
      </c>
      <c r="E4066" s="37">
        <v>46104</v>
      </c>
      <c r="F4066" s="30">
        <v>1533</v>
      </c>
      <c r="G4066" s="30" t="s">
        <v>25017</v>
      </c>
      <c r="H4066" s="38">
        <v>3382380</v>
      </c>
      <c r="I4066" s="67">
        <v>0</v>
      </c>
      <c r="J4066" s="38">
        <v>270592</v>
      </c>
      <c r="K4066" s="38">
        <v>3652972</v>
      </c>
      <c r="L4066" s="7" t="s">
        <v>22850</v>
      </c>
      <c r="O4066" s="35">
        <f>IF(Table1[[#This Row],[Phân loại]]="Tồn đầu kỳ",Table1[[#This Row],[Tổng giá trị]],0)</f>
        <v>0</v>
      </c>
      <c r="P4066" s="7">
        <f>IF(Table1[[#This Row],[Số còn phải thu ĐK]]&lt;&gt;0,0,IF(Table1[[#This Row],[Phân loại]]="Bán hàng",Table1[[#This Row],[Tổng giá trị]],-Table1[[#This Row],[Tổng giá trị]]))</f>
        <v>-3652972</v>
      </c>
      <c r="Q4066" s="35">
        <f t="shared" si="1005"/>
        <v>0</v>
      </c>
      <c r="R4066" s="7">
        <f>Table1[[#This Row],[Số còn phải thu ĐK]]+Table1[[#This Row],[Giá Trị HD sau CK]]-Table1[[#This Row],[Số tiền đã thu]]</f>
        <v>-3652972</v>
      </c>
      <c r="S4066" s="6">
        <f>IF(Table1[[#This Row],[Ngày hóa đơn]]&lt;&gt;"",Table1[[#This Row],[Ngày hóa đơn]],IF(Table1[[#This Row],[Ngày hạch toán]]&lt;&gt;"",Table1[[#This Row],[Ngày hạch toán]],""))</f>
        <v>46104</v>
      </c>
      <c r="T4066" s="7"/>
      <c r="U4066" s="6">
        <f>IF(Table1[[#This Row],[Ngày tính CN]]="","",S4066+T4066)</f>
        <v>46104</v>
      </c>
      <c r="V4066" s="35">
        <f ca="1">IF(Table1[[#This Row],[Hạn thanh toán]]="","",IF((U4066-NOW())&lt;0,0,(U4066-NOW())))</f>
        <v>0</v>
      </c>
      <c r="W4066" s="35"/>
      <c r="X4066" s="35">
        <f t="shared" ca="1" si="1006"/>
        <v>66.490319212964096</v>
      </c>
      <c r="Y4066" s="2" t="str">
        <f t="shared" ca="1" si="1007"/>
        <v>Nợ quá hạn từ 60 ngày đến 90 ngày</v>
      </c>
      <c r="Z4066" s="51">
        <f t="shared" si="1003"/>
        <v>46104</v>
      </c>
      <c r="AA4066" s="51" t="str">
        <f t="shared" si="1004"/>
        <v/>
      </c>
      <c r="AD4066" s="2" t="str">
        <f>VLOOKUP($A4066,MA_KH!$A:$Q,MA_KH!O$1,0)</f>
        <v>LOTTE</v>
      </c>
      <c r="AE4066" s="2" t="str">
        <f>VLOOKUP($A4066,MA_KH!$A:$Q,MA_KH!P$1,0)</f>
        <v>CÔNG TY CỔ PHẦN TRUNG TÂM THƯƠNG MẠI LOTTE VIỆT NAM</v>
      </c>
    </row>
    <row r="4067" spans="1:31" ht="25.5" hidden="1" customHeight="1" x14ac:dyDescent="0.2">
      <c r="A4067" s="30" t="s">
        <v>22022</v>
      </c>
      <c r="B4067" s="30" t="s">
        <v>4019</v>
      </c>
      <c r="C4067" s="37">
        <v>46105</v>
      </c>
      <c r="D4067" s="30" t="s">
        <v>25018</v>
      </c>
      <c r="E4067" s="37">
        <v>46104</v>
      </c>
      <c r="F4067" s="30">
        <v>21634</v>
      </c>
      <c r="G4067" s="30" t="s">
        <v>25019</v>
      </c>
      <c r="H4067" s="38">
        <v>1551540</v>
      </c>
      <c r="I4067" s="67">
        <v>0</v>
      </c>
      <c r="J4067" s="38">
        <v>124123</v>
      </c>
      <c r="K4067" s="38">
        <v>1675663</v>
      </c>
      <c r="L4067" s="7" t="s">
        <v>22849</v>
      </c>
      <c r="O4067" s="35">
        <f>IF(Table1[[#This Row],[Phân loại]]="Tồn đầu kỳ",Table1[[#This Row],[Tổng giá trị]],0)</f>
        <v>0</v>
      </c>
      <c r="P4067" s="7">
        <f>IF(Table1[[#This Row],[Số còn phải thu ĐK]]&lt;&gt;0,0,IF(Table1[[#This Row],[Phân loại]]="Bán hàng",Table1[[#This Row],[Tổng giá trị]],-Table1[[#This Row],[Tổng giá trị]]))</f>
        <v>1675663</v>
      </c>
      <c r="Q4067" s="35">
        <f t="shared" si="1005"/>
        <v>0</v>
      </c>
      <c r="R4067" s="7">
        <f>Table1[[#This Row],[Số còn phải thu ĐK]]+Table1[[#This Row],[Giá Trị HD sau CK]]-Table1[[#This Row],[Số tiền đã thu]]</f>
        <v>1675663</v>
      </c>
      <c r="S4067" s="6">
        <f>IF(Table1[[#This Row],[Ngày hóa đơn]]&lt;&gt;"",Table1[[#This Row],[Ngày hóa đơn]],IF(Table1[[#This Row],[Ngày hạch toán]]&lt;&gt;"",Table1[[#This Row],[Ngày hạch toán]],""))</f>
        <v>46104</v>
      </c>
      <c r="T4067" s="7"/>
      <c r="U4067" s="6">
        <f>IF(Table1[[#This Row],[Ngày tính CN]]="","",S4067+T4067)</f>
        <v>46104</v>
      </c>
      <c r="V4067" s="35">
        <f ca="1">IF(Table1[[#This Row],[Hạn thanh toán]]="","",IF((U4067-NOW())&lt;0,0,(U4067-NOW())))</f>
        <v>0</v>
      </c>
      <c r="W4067" s="35"/>
      <c r="X4067" s="35">
        <f t="shared" ca="1" si="1006"/>
        <v>66.490319212964096</v>
      </c>
      <c r="Y4067" s="2" t="str">
        <f t="shared" ca="1" si="1007"/>
        <v>Nợ quá hạn từ 60 ngày đến 90 ngày</v>
      </c>
      <c r="Z4067" s="51">
        <f t="shared" si="1003"/>
        <v>46104</v>
      </c>
      <c r="AA4067" s="51" t="str">
        <f t="shared" si="1004"/>
        <v/>
      </c>
      <c r="AD4067" s="2" t="str">
        <f>VLOOKUP($A4067,MA_KH!$A:$Q,MA_KH!O$1,0)</f>
        <v>LOTTE</v>
      </c>
      <c r="AE4067" s="2" t="str">
        <f>VLOOKUP($A4067,MA_KH!$A:$Q,MA_KH!P$1,0)</f>
        <v>CÔNG TY CỔ PHẦN TRUNG TÂM THƯƠNG MẠI LOTTE VIỆT NAM</v>
      </c>
    </row>
    <row r="4068" spans="1:31" ht="25.5" hidden="1" customHeight="1" x14ac:dyDescent="0.2">
      <c r="A4068" s="30" t="s">
        <v>22012</v>
      </c>
      <c r="B4068" s="30" t="s">
        <v>4423</v>
      </c>
      <c r="C4068" s="37">
        <v>46105</v>
      </c>
      <c r="D4068" s="30" t="s">
        <v>25020</v>
      </c>
      <c r="E4068" s="37">
        <v>46104</v>
      </c>
      <c r="F4068" s="30">
        <v>21633</v>
      </c>
      <c r="G4068" s="30" t="s">
        <v>25021</v>
      </c>
      <c r="H4068" s="38">
        <v>911240</v>
      </c>
      <c r="I4068" s="67">
        <v>0</v>
      </c>
      <c r="J4068" s="38">
        <v>72899</v>
      </c>
      <c r="K4068" s="38">
        <v>984139</v>
      </c>
      <c r="L4068" s="7" t="s">
        <v>22849</v>
      </c>
      <c r="O4068" s="35">
        <f>IF(Table1[[#This Row],[Phân loại]]="Tồn đầu kỳ",Table1[[#This Row],[Tổng giá trị]],0)</f>
        <v>0</v>
      </c>
      <c r="P4068" s="7">
        <f>IF(Table1[[#This Row],[Số còn phải thu ĐK]]&lt;&gt;0,0,IF(Table1[[#This Row],[Phân loại]]="Bán hàng",Table1[[#This Row],[Tổng giá trị]],-Table1[[#This Row],[Tổng giá trị]]))</f>
        <v>984139</v>
      </c>
      <c r="Q4068" s="35">
        <f t="shared" si="1005"/>
        <v>0</v>
      </c>
      <c r="R4068" s="7">
        <f>Table1[[#This Row],[Số còn phải thu ĐK]]+Table1[[#This Row],[Giá Trị HD sau CK]]-Table1[[#This Row],[Số tiền đã thu]]</f>
        <v>984139</v>
      </c>
      <c r="S4068" s="6">
        <f>IF(Table1[[#This Row],[Ngày hóa đơn]]&lt;&gt;"",Table1[[#This Row],[Ngày hóa đơn]],IF(Table1[[#This Row],[Ngày hạch toán]]&lt;&gt;"",Table1[[#This Row],[Ngày hạch toán]],""))</f>
        <v>46104</v>
      </c>
      <c r="T4068" s="7"/>
      <c r="U4068" s="6">
        <f>IF(Table1[[#This Row],[Ngày tính CN]]="","",S4068+T4068)</f>
        <v>46104</v>
      </c>
      <c r="V4068" s="35">
        <f ca="1">IF(Table1[[#This Row],[Hạn thanh toán]]="","",IF((U4068-NOW())&lt;0,0,(U4068-NOW())))</f>
        <v>0</v>
      </c>
      <c r="W4068" s="35"/>
      <c r="X4068" s="35">
        <f t="shared" ca="1" si="1006"/>
        <v>66.490319212964096</v>
      </c>
      <c r="Y4068" s="2" t="str">
        <f t="shared" ca="1" si="1007"/>
        <v>Nợ quá hạn từ 60 ngày đến 90 ngày</v>
      </c>
      <c r="Z4068" s="51">
        <f t="shared" si="1003"/>
        <v>46104</v>
      </c>
      <c r="AA4068" s="51" t="str">
        <f t="shared" si="1004"/>
        <v/>
      </c>
      <c r="AD4068" s="2" t="str">
        <f>VLOOKUP($A4068,MA_KH!$A:$Q,MA_KH!O$1,0)</f>
        <v>LOTTE</v>
      </c>
      <c r="AE4068" s="2" t="str">
        <f>VLOOKUP($A4068,MA_KH!$A:$Q,MA_KH!P$1,0)</f>
        <v>CÔNG TY CỔ PHẦN TRUNG TÂM THƯƠNG MẠI LOTTE VIỆT NAM</v>
      </c>
    </row>
    <row r="4069" spans="1:31" ht="25.5" hidden="1" customHeight="1" x14ac:dyDescent="0.2">
      <c r="A4069" s="30" t="s">
        <v>22009</v>
      </c>
      <c r="B4069" s="30" t="s">
        <v>4283</v>
      </c>
      <c r="C4069" s="37">
        <v>46105</v>
      </c>
      <c r="D4069" s="30" t="s">
        <v>25022</v>
      </c>
      <c r="E4069" s="37">
        <v>46105</v>
      </c>
      <c r="F4069" s="30">
        <v>21675</v>
      </c>
      <c r="G4069" s="30" t="s">
        <v>25023</v>
      </c>
      <c r="H4069" s="38">
        <v>595330</v>
      </c>
      <c r="I4069" s="67">
        <v>0</v>
      </c>
      <c r="J4069" s="38">
        <v>47626</v>
      </c>
      <c r="K4069" s="38">
        <v>642956</v>
      </c>
      <c r="L4069" s="7" t="s">
        <v>22849</v>
      </c>
      <c r="O4069" s="35">
        <f>IF(Table1[[#This Row],[Phân loại]]="Tồn đầu kỳ",Table1[[#This Row],[Tổng giá trị]],0)</f>
        <v>0</v>
      </c>
      <c r="P4069" s="7">
        <f>IF(Table1[[#This Row],[Số còn phải thu ĐK]]&lt;&gt;0,0,IF(Table1[[#This Row],[Phân loại]]="Bán hàng",Table1[[#This Row],[Tổng giá trị]],-Table1[[#This Row],[Tổng giá trị]]))</f>
        <v>642956</v>
      </c>
      <c r="Q4069" s="35">
        <f t="shared" si="1005"/>
        <v>0</v>
      </c>
      <c r="R4069" s="7">
        <f>Table1[[#This Row],[Số còn phải thu ĐK]]+Table1[[#This Row],[Giá Trị HD sau CK]]-Table1[[#This Row],[Số tiền đã thu]]</f>
        <v>642956</v>
      </c>
      <c r="S4069" s="6">
        <f>IF(Table1[[#This Row],[Ngày hóa đơn]]&lt;&gt;"",Table1[[#This Row],[Ngày hóa đơn]],IF(Table1[[#This Row],[Ngày hạch toán]]&lt;&gt;"",Table1[[#This Row],[Ngày hạch toán]],""))</f>
        <v>46105</v>
      </c>
      <c r="T4069" s="7"/>
      <c r="U4069" s="6">
        <f>IF(Table1[[#This Row],[Ngày tính CN]]="","",S4069+T4069)</f>
        <v>46105</v>
      </c>
      <c r="V4069" s="35">
        <f ca="1">IF(Table1[[#This Row],[Hạn thanh toán]]="","",IF((U4069-NOW())&lt;0,0,(U4069-NOW())))</f>
        <v>0</v>
      </c>
      <c r="W4069" s="35"/>
      <c r="X4069" s="35">
        <f t="shared" ca="1" si="1006"/>
        <v>65.490319212964096</v>
      </c>
      <c r="Y4069" s="2" t="str">
        <f t="shared" ca="1" si="1007"/>
        <v>Nợ quá hạn từ 60 ngày đến 90 ngày</v>
      </c>
      <c r="Z4069" s="51">
        <f t="shared" si="1003"/>
        <v>46105</v>
      </c>
      <c r="AA4069" s="51" t="str">
        <f t="shared" si="1004"/>
        <v/>
      </c>
      <c r="AD4069" s="2" t="str">
        <f>VLOOKUP($A4069,MA_KH!$A:$Q,MA_KH!O$1,0)</f>
        <v>LOTTE</v>
      </c>
      <c r="AE4069" s="2" t="str">
        <f>VLOOKUP($A4069,MA_KH!$A:$Q,MA_KH!P$1,0)</f>
        <v>CÔNG TY CỔ PHẦN TRUNG TÂM THƯƠNG MẠI LOTTE VIỆT NAM</v>
      </c>
    </row>
    <row r="4070" spans="1:31" ht="25.5" hidden="1" customHeight="1" x14ac:dyDescent="0.2">
      <c r="A4070" s="30" t="s">
        <v>22014</v>
      </c>
      <c r="B4070" s="30" t="s">
        <v>4178</v>
      </c>
      <c r="C4070" s="37">
        <v>46106</v>
      </c>
      <c r="D4070" s="30" t="s">
        <v>25024</v>
      </c>
      <c r="E4070" s="37">
        <v>46106</v>
      </c>
      <c r="F4070" s="30">
        <v>22729</v>
      </c>
      <c r="G4070" s="30" t="s">
        <v>25025</v>
      </c>
      <c r="H4070" s="38">
        <v>1506570</v>
      </c>
      <c r="I4070" s="67">
        <v>0</v>
      </c>
      <c r="J4070" s="38">
        <v>120526</v>
      </c>
      <c r="K4070" s="38">
        <v>1627096</v>
      </c>
      <c r="L4070" s="7" t="s">
        <v>22849</v>
      </c>
      <c r="O4070" s="35">
        <f>IF(Table1[[#This Row],[Phân loại]]="Tồn đầu kỳ",Table1[[#This Row],[Tổng giá trị]],0)</f>
        <v>0</v>
      </c>
      <c r="P4070" s="7">
        <f>IF(Table1[[#This Row],[Số còn phải thu ĐK]]&lt;&gt;0,0,IF(Table1[[#This Row],[Phân loại]]="Bán hàng",Table1[[#This Row],[Tổng giá trị]],-Table1[[#This Row],[Tổng giá trị]]))</f>
        <v>1627096</v>
      </c>
      <c r="Q4070" s="35">
        <f t="shared" si="1005"/>
        <v>0</v>
      </c>
      <c r="R4070" s="7">
        <f>Table1[[#This Row],[Số còn phải thu ĐK]]+Table1[[#This Row],[Giá Trị HD sau CK]]-Table1[[#This Row],[Số tiền đã thu]]</f>
        <v>1627096</v>
      </c>
      <c r="S4070" s="6">
        <f>IF(Table1[[#This Row],[Ngày hóa đơn]]&lt;&gt;"",Table1[[#This Row],[Ngày hóa đơn]],IF(Table1[[#This Row],[Ngày hạch toán]]&lt;&gt;"",Table1[[#This Row],[Ngày hạch toán]],""))</f>
        <v>46106</v>
      </c>
      <c r="T4070" s="7"/>
      <c r="U4070" s="6">
        <f>IF(Table1[[#This Row],[Ngày tính CN]]="","",S4070+T4070)</f>
        <v>46106</v>
      </c>
      <c r="V4070" s="35">
        <f ca="1">IF(Table1[[#This Row],[Hạn thanh toán]]="","",IF((U4070-NOW())&lt;0,0,(U4070-NOW())))</f>
        <v>0</v>
      </c>
      <c r="W4070" s="35"/>
      <c r="X4070" s="35">
        <f t="shared" ca="1" si="1006"/>
        <v>64.490319212964096</v>
      </c>
      <c r="Y4070" s="2" t="str">
        <f t="shared" ca="1" si="1007"/>
        <v>Nợ quá hạn từ 60 ngày đến 90 ngày</v>
      </c>
      <c r="Z4070" s="51">
        <f t="shared" si="1003"/>
        <v>46106</v>
      </c>
      <c r="AA4070" s="51" t="str">
        <f t="shared" si="1004"/>
        <v/>
      </c>
      <c r="AD4070" s="2" t="str">
        <f>VLOOKUP($A4070,MA_KH!$A:$Q,MA_KH!O$1,0)</f>
        <v>LOTTE</v>
      </c>
      <c r="AE4070" s="2" t="str">
        <f>VLOOKUP($A4070,MA_KH!$A:$Q,MA_KH!P$1,0)</f>
        <v>CÔNG TY CỔ PHẦN TRUNG TÂM THƯƠNG MẠI LOTTE VIỆT NAM</v>
      </c>
    </row>
    <row r="4071" spans="1:31" ht="25.5" hidden="1" customHeight="1" x14ac:dyDescent="0.2">
      <c r="A4071" s="30" t="s">
        <v>22014</v>
      </c>
      <c r="B4071" s="30" t="s">
        <v>4178</v>
      </c>
      <c r="C4071" s="37">
        <v>46106</v>
      </c>
      <c r="D4071" s="30" t="s">
        <v>25026</v>
      </c>
      <c r="E4071" s="37">
        <v>46106</v>
      </c>
      <c r="F4071" s="30">
        <v>22730</v>
      </c>
      <c r="G4071" s="30" t="s">
        <v>25027</v>
      </c>
      <c r="H4071" s="38">
        <v>1190660</v>
      </c>
      <c r="I4071" s="67">
        <v>0</v>
      </c>
      <c r="J4071" s="38">
        <v>95253</v>
      </c>
      <c r="K4071" s="38">
        <v>1285913</v>
      </c>
      <c r="L4071" s="7" t="s">
        <v>22849</v>
      </c>
      <c r="O4071" s="35">
        <f>IF(Table1[[#This Row],[Phân loại]]="Tồn đầu kỳ",Table1[[#This Row],[Tổng giá trị]],0)</f>
        <v>0</v>
      </c>
      <c r="P4071" s="7">
        <f>IF(Table1[[#This Row],[Số còn phải thu ĐK]]&lt;&gt;0,0,IF(Table1[[#This Row],[Phân loại]]="Bán hàng",Table1[[#This Row],[Tổng giá trị]],-Table1[[#This Row],[Tổng giá trị]]))</f>
        <v>1285913</v>
      </c>
      <c r="Q4071" s="35">
        <f t="shared" si="1005"/>
        <v>0</v>
      </c>
      <c r="R4071" s="7">
        <f>Table1[[#This Row],[Số còn phải thu ĐK]]+Table1[[#This Row],[Giá Trị HD sau CK]]-Table1[[#This Row],[Số tiền đã thu]]</f>
        <v>1285913</v>
      </c>
      <c r="S4071" s="6">
        <f>IF(Table1[[#This Row],[Ngày hóa đơn]]&lt;&gt;"",Table1[[#This Row],[Ngày hóa đơn]],IF(Table1[[#This Row],[Ngày hạch toán]]&lt;&gt;"",Table1[[#This Row],[Ngày hạch toán]],""))</f>
        <v>46106</v>
      </c>
      <c r="T4071" s="7"/>
      <c r="U4071" s="6">
        <f>IF(Table1[[#This Row],[Ngày tính CN]]="","",S4071+T4071)</f>
        <v>46106</v>
      </c>
      <c r="V4071" s="35">
        <f ca="1">IF(Table1[[#This Row],[Hạn thanh toán]]="","",IF((U4071-NOW())&lt;0,0,(U4071-NOW())))</f>
        <v>0</v>
      </c>
      <c r="W4071" s="35"/>
      <c r="X4071" s="35">
        <f t="shared" ca="1" si="1006"/>
        <v>64.490319212964096</v>
      </c>
      <c r="Y4071" s="2" t="str">
        <f t="shared" ca="1" si="1007"/>
        <v>Nợ quá hạn từ 60 ngày đến 90 ngày</v>
      </c>
      <c r="Z4071" s="51">
        <f t="shared" si="1003"/>
        <v>46106</v>
      </c>
      <c r="AA4071" s="51" t="str">
        <f t="shared" si="1004"/>
        <v/>
      </c>
      <c r="AD4071" s="2" t="str">
        <f>VLOOKUP($A4071,MA_KH!$A:$Q,MA_KH!O$1,0)</f>
        <v>LOTTE</v>
      </c>
      <c r="AE4071" s="2" t="str">
        <f>VLOOKUP($A4071,MA_KH!$A:$Q,MA_KH!P$1,0)</f>
        <v>CÔNG TY CỔ PHẦN TRUNG TÂM THƯƠNG MẠI LOTTE VIỆT NAM</v>
      </c>
    </row>
    <row r="4072" spans="1:31" ht="25.5" hidden="1" customHeight="1" x14ac:dyDescent="0.2">
      <c r="A4072" s="30" t="s">
        <v>22024</v>
      </c>
      <c r="B4072" s="30" t="s">
        <v>4127</v>
      </c>
      <c r="C4072" s="37">
        <v>46107</v>
      </c>
      <c r="D4072" s="30" t="s">
        <v>25028</v>
      </c>
      <c r="E4072" s="37">
        <v>46106</v>
      </c>
      <c r="F4072" s="30">
        <v>22767</v>
      </c>
      <c r="G4072" s="30" t="s">
        <v>25029</v>
      </c>
      <c r="H4072" s="38">
        <v>4828380</v>
      </c>
      <c r="I4072" s="67">
        <v>0</v>
      </c>
      <c r="J4072" s="38">
        <v>386270</v>
      </c>
      <c r="K4072" s="38">
        <v>5214650</v>
      </c>
      <c r="L4072" s="7" t="s">
        <v>22849</v>
      </c>
      <c r="O4072" s="35">
        <f>IF(Table1[[#This Row],[Phân loại]]="Tồn đầu kỳ",Table1[[#This Row],[Tổng giá trị]],0)</f>
        <v>0</v>
      </c>
      <c r="P4072" s="7">
        <f>IF(Table1[[#This Row],[Số còn phải thu ĐK]]&lt;&gt;0,0,IF(Table1[[#This Row],[Phân loại]]="Bán hàng",Table1[[#This Row],[Tổng giá trị]],-Table1[[#This Row],[Tổng giá trị]]))</f>
        <v>5214650</v>
      </c>
      <c r="Q4072" s="35">
        <f t="shared" si="1005"/>
        <v>0</v>
      </c>
      <c r="R4072" s="7">
        <f>Table1[[#This Row],[Số còn phải thu ĐK]]+Table1[[#This Row],[Giá Trị HD sau CK]]-Table1[[#This Row],[Số tiền đã thu]]</f>
        <v>5214650</v>
      </c>
      <c r="S4072" s="6">
        <f>IF(Table1[[#This Row],[Ngày hóa đơn]]&lt;&gt;"",Table1[[#This Row],[Ngày hóa đơn]],IF(Table1[[#This Row],[Ngày hạch toán]]&lt;&gt;"",Table1[[#This Row],[Ngày hạch toán]],""))</f>
        <v>46106</v>
      </c>
      <c r="T4072" s="7"/>
      <c r="U4072" s="6">
        <f>IF(Table1[[#This Row],[Ngày tính CN]]="","",S4072+T4072)</f>
        <v>46106</v>
      </c>
      <c r="V4072" s="35">
        <f ca="1">IF(Table1[[#This Row],[Hạn thanh toán]]="","",IF((U4072-NOW())&lt;0,0,(U4072-NOW())))</f>
        <v>0</v>
      </c>
      <c r="W4072" s="35"/>
      <c r="X4072" s="35">
        <f t="shared" ca="1" si="1006"/>
        <v>64.490319212964096</v>
      </c>
      <c r="Y4072" s="2" t="str">
        <f t="shared" ca="1" si="1007"/>
        <v>Nợ quá hạn từ 60 ngày đến 90 ngày</v>
      </c>
      <c r="Z4072" s="51">
        <f t="shared" si="1003"/>
        <v>46106</v>
      </c>
      <c r="AA4072" s="51" t="str">
        <f t="shared" si="1004"/>
        <v/>
      </c>
      <c r="AD4072" s="2" t="str">
        <f>VLOOKUP($A4072,MA_KH!$A:$Q,MA_KH!O$1,0)</f>
        <v>LOTTE</v>
      </c>
      <c r="AE4072" s="2" t="str">
        <f>VLOOKUP($A4072,MA_KH!$A:$Q,MA_KH!P$1,0)</f>
        <v>CÔNG TY CỔ PHẦN TRUNG TÂM THƯƠNG MẠI LOTTE VIỆT NAM</v>
      </c>
    </row>
    <row r="4073" spans="1:31" ht="25.5" hidden="1" customHeight="1" x14ac:dyDescent="0.2">
      <c r="A4073" s="30" t="s">
        <v>22011</v>
      </c>
      <c r="B4073" s="30" t="s">
        <v>4351</v>
      </c>
      <c r="C4073" s="37">
        <v>46107</v>
      </c>
      <c r="D4073" s="30" t="s">
        <v>25030</v>
      </c>
      <c r="E4073" s="37">
        <v>46106</v>
      </c>
      <c r="F4073" s="30">
        <v>22768</v>
      </c>
      <c r="G4073" s="30" t="s">
        <v>25031</v>
      </c>
      <c r="H4073" s="38">
        <v>1190660</v>
      </c>
      <c r="I4073" s="67">
        <v>0</v>
      </c>
      <c r="J4073" s="38">
        <v>95253</v>
      </c>
      <c r="K4073" s="38">
        <v>1285913</v>
      </c>
      <c r="L4073" s="7" t="s">
        <v>22849</v>
      </c>
      <c r="O4073" s="35">
        <f>IF(Table1[[#This Row],[Phân loại]]="Tồn đầu kỳ",Table1[[#This Row],[Tổng giá trị]],0)</f>
        <v>0</v>
      </c>
      <c r="P4073" s="7">
        <f>IF(Table1[[#This Row],[Số còn phải thu ĐK]]&lt;&gt;0,0,IF(Table1[[#This Row],[Phân loại]]="Bán hàng",Table1[[#This Row],[Tổng giá trị]],-Table1[[#This Row],[Tổng giá trị]]))</f>
        <v>1285913</v>
      </c>
      <c r="Q4073" s="35">
        <f t="shared" si="1005"/>
        <v>0</v>
      </c>
      <c r="R4073" s="7">
        <f>Table1[[#This Row],[Số còn phải thu ĐK]]+Table1[[#This Row],[Giá Trị HD sau CK]]-Table1[[#This Row],[Số tiền đã thu]]</f>
        <v>1285913</v>
      </c>
      <c r="S4073" s="6">
        <f>IF(Table1[[#This Row],[Ngày hóa đơn]]&lt;&gt;"",Table1[[#This Row],[Ngày hóa đơn]],IF(Table1[[#This Row],[Ngày hạch toán]]&lt;&gt;"",Table1[[#This Row],[Ngày hạch toán]],""))</f>
        <v>46106</v>
      </c>
      <c r="T4073" s="7"/>
      <c r="U4073" s="6">
        <f>IF(Table1[[#This Row],[Ngày tính CN]]="","",S4073+T4073)</f>
        <v>46106</v>
      </c>
      <c r="V4073" s="35">
        <f ca="1">IF(Table1[[#This Row],[Hạn thanh toán]]="","",IF((U4073-NOW())&lt;0,0,(U4073-NOW())))</f>
        <v>0</v>
      </c>
      <c r="W4073" s="35"/>
      <c r="X4073" s="35">
        <f t="shared" ca="1" si="1006"/>
        <v>64.490319212964096</v>
      </c>
      <c r="Y4073" s="2" t="str">
        <f t="shared" ca="1" si="1007"/>
        <v>Nợ quá hạn từ 60 ngày đến 90 ngày</v>
      </c>
      <c r="Z4073" s="51">
        <f t="shared" si="1003"/>
        <v>46106</v>
      </c>
      <c r="AA4073" s="51" t="str">
        <f t="shared" si="1004"/>
        <v/>
      </c>
      <c r="AD4073" s="2" t="str">
        <f>VLOOKUP($A4073,MA_KH!$A:$Q,MA_KH!O$1,0)</f>
        <v>LOTTE</v>
      </c>
      <c r="AE4073" s="2" t="str">
        <f>VLOOKUP($A4073,MA_KH!$A:$Q,MA_KH!P$1,0)</f>
        <v>CÔNG TY CỔ PHẦN TRUNG TÂM THƯƠNG MẠI LOTTE VIỆT NAM</v>
      </c>
    </row>
    <row r="4074" spans="1:31" ht="25.5" hidden="1" customHeight="1" x14ac:dyDescent="0.2">
      <c r="A4074" s="30" t="s">
        <v>22020</v>
      </c>
      <c r="B4074" s="30" t="s">
        <v>4103</v>
      </c>
      <c r="C4074" s="37">
        <v>46107</v>
      </c>
      <c r="D4074" s="30" t="s">
        <v>25032</v>
      </c>
      <c r="E4074" s="37">
        <v>46107</v>
      </c>
      <c r="F4074" s="30">
        <v>22804</v>
      </c>
      <c r="G4074" s="30" t="s">
        <v>25033</v>
      </c>
      <c r="H4074" s="38">
        <v>1073435</v>
      </c>
      <c r="I4074" s="67">
        <v>0</v>
      </c>
      <c r="J4074" s="38">
        <v>85875</v>
      </c>
      <c r="K4074" s="38">
        <v>1159310</v>
      </c>
      <c r="L4074" s="7" t="s">
        <v>22849</v>
      </c>
      <c r="O4074" s="35">
        <f>IF(Table1[[#This Row],[Phân loại]]="Tồn đầu kỳ",Table1[[#This Row],[Tổng giá trị]],0)</f>
        <v>0</v>
      </c>
      <c r="P4074" s="7">
        <f>IF(Table1[[#This Row],[Số còn phải thu ĐK]]&lt;&gt;0,0,IF(Table1[[#This Row],[Phân loại]]="Bán hàng",Table1[[#This Row],[Tổng giá trị]],-Table1[[#This Row],[Tổng giá trị]]))</f>
        <v>1159310</v>
      </c>
      <c r="Q4074" s="35">
        <f t="shared" si="1005"/>
        <v>0</v>
      </c>
      <c r="R4074" s="7">
        <f>Table1[[#This Row],[Số còn phải thu ĐK]]+Table1[[#This Row],[Giá Trị HD sau CK]]-Table1[[#This Row],[Số tiền đã thu]]</f>
        <v>1159310</v>
      </c>
      <c r="S4074" s="6">
        <f>IF(Table1[[#This Row],[Ngày hóa đơn]]&lt;&gt;"",Table1[[#This Row],[Ngày hóa đơn]],IF(Table1[[#This Row],[Ngày hạch toán]]&lt;&gt;"",Table1[[#This Row],[Ngày hạch toán]],""))</f>
        <v>46107</v>
      </c>
      <c r="T4074" s="7"/>
      <c r="U4074" s="6">
        <f>IF(Table1[[#This Row],[Ngày tính CN]]="","",S4074+T4074)</f>
        <v>46107</v>
      </c>
      <c r="V4074" s="35">
        <f ca="1">IF(Table1[[#This Row],[Hạn thanh toán]]="","",IF((U4074-NOW())&lt;0,0,(U4074-NOW())))</f>
        <v>0</v>
      </c>
      <c r="W4074" s="35"/>
      <c r="X4074" s="35">
        <f t="shared" ca="1" si="1006"/>
        <v>63.490319212964096</v>
      </c>
      <c r="Y4074" s="2" t="str">
        <f t="shared" ca="1" si="1007"/>
        <v>Nợ quá hạn từ 60 ngày đến 90 ngày</v>
      </c>
      <c r="Z4074" s="51">
        <f t="shared" si="1003"/>
        <v>46107</v>
      </c>
      <c r="AA4074" s="51" t="str">
        <f t="shared" si="1004"/>
        <v/>
      </c>
      <c r="AD4074" s="2" t="str">
        <f>VLOOKUP($A4074,MA_KH!$A:$Q,MA_KH!O$1,0)</f>
        <v>LOTTE</v>
      </c>
      <c r="AE4074" s="2" t="str">
        <f>VLOOKUP($A4074,MA_KH!$A:$Q,MA_KH!P$1,0)</f>
        <v>CÔNG TY CỔ PHẦN TRUNG TÂM THƯƠNG MẠI LOTTE VIỆT NAM</v>
      </c>
    </row>
    <row r="4075" spans="1:31" ht="25.5" hidden="1" customHeight="1" x14ac:dyDescent="0.2">
      <c r="A4075" s="30" t="s">
        <v>22018</v>
      </c>
      <c r="B4075" s="30" t="s">
        <v>4227</v>
      </c>
      <c r="C4075" s="37">
        <v>46107</v>
      </c>
      <c r="D4075" s="30" t="s">
        <v>25034</v>
      </c>
      <c r="E4075" s="37">
        <v>46111</v>
      </c>
      <c r="F4075" s="30">
        <v>23179</v>
      </c>
      <c r="G4075" s="30" t="s">
        <v>25035</v>
      </c>
      <c r="H4075" s="38">
        <v>1529055</v>
      </c>
      <c r="I4075" s="67">
        <v>0</v>
      </c>
      <c r="J4075" s="38">
        <v>122324</v>
      </c>
      <c r="K4075" s="38">
        <v>1651379</v>
      </c>
      <c r="L4075" s="7" t="s">
        <v>22849</v>
      </c>
      <c r="O4075" s="35">
        <f>IF(Table1[[#This Row],[Phân loại]]="Tồn đầu kỳ",Table1[[#This Row],[Tổng giá trị]],0)</f>
        <v>0</v>
      </c>
      <c r="P4075" s="7">
        <f>IF(Table1[[#This Row],[Số còn phải thu ĐK]]&lt;&gt;0,0,IF(Table1[[#This Row],[Phân loại]]="Bán hàng",Table1[[#This Row],[Tổng giá trị]],-Table1[[#This Row],[Tổng giá trị]]))</f>
        <v>1651379</v>
      </c>
      <c r="Q4075" s="35">
        <f t="shared" si="1005"/>
        <v>0</v>
      </c>
      <c r="R4075" s="7">
        <f>Table1[[#This Row],[Số còn phải thu ĐK]]+Table1[[#This Row],[Giá Trị HD sau CK]]-Table1[[#This Row],[Số tiền đã thu]]</f>
        <v>1651379</v>
      </c>
      <c r="S4075" s="6">
        <f>IF(Table1[[#This Row],[Ngày hóa đơn]]&lt;&gt;"",Table1[[#This Row],[Ngày hóa đơn]],IF(Table1[[#This Row],[Ngày hạch toán]]&lt;&gt;"",Table1[[#This Row],[Ngày hạch toán]],""))</f>
        <v>46111</v>
      </c>
      <c r="T4075" s="7"/>
      <c r="U4075" s="6">
        <f>IF(Table1[[#This Row],[Ngày tính CN]]="","",S4075+T4075)</f>
        <v>46111</v>
      </c>
      <c r="V4075" s="35">
        <f ca="1">IF(Table1[[#This Row],[Hạn thanh toán]]="","",IF((U4075-NOW())&lt;0,0,(U4075-NOW())))</f>
        <v>0</v>
      </c>
      <c r="W4075" s="35"/>
      <c r="X4075" s="35">
        <f t="shared" ca="1" si="1006"/>
        <v>59.490319212964096</v>
      </c>
      <c r="Y4075" s="2" t="str">
        <f t="shared" ca="1" si="1007"/>
        <v>Nợ quá hạn từ 30 ngày đến 60 ngày</v>
      </c>
      <c r="Z4075" s="51">
        <f t="shared" si="1003"/>
        <v>46111</v>
      </c>
      <c r="AA4075" s="51" t="str">
        <f t="shared" si="1004"/>
        <v/>
      </c>
      <c r="AD4075" s="2" t="str">
        <f>VLOOKUP($A4075,MA_KH!$A:$Q,MA_KH!O$1,0)</f>
        <v>LOTTE</v>
      </c>
      <c r="AE4075" s="2" t="str">
        <f>VLOOKUP($A4075,MA_KH!$A:$Q,MA_KH!P$1,0)</f>
        <v>CÔNG TY CỔ PHẦN TRUNG TÂM THƯƠNG MẠI LOTTE VIỆT NAM</v>
      </c>
    </row>
    <row r="4076" spans="1:31" ht="25.5" hidden="1" customHeight="1" x14ac:dyDescent="0.2">
      <c r="A4076" s="30" t="s">
        <v>22013</v>
      </c>
      <c r="B4076" s="30" t="s">
        <v>4421</v>
      </c>
      <c r="C4076" s="37">
        <v>46108</v>
      </c>
      <c r="D4076" s="30" t="s">
        <v>25036</v>
      </c>
      <c r="E4076" s="37">
        <v>46108</v>
      </c>
      <c r="F4076" s="30">
        <v>23070</v>
      </c>
      <c r="G4076" s="30" t="s">
        <v>25037</v>
      </c>
      <c r="H4076" s="38">
        <v>1072050</v>
      </c>
      <c r="I4076" s="67">
        <v>0</v>
      </c>
      <c r="J4076" s="38">
        <v>85764</v>
      </c>
      <c r="K4076" s="38">
        <v>1157814</v>
      </c>
      <c r="L4076" s="7" t="s">
        <v>22849</v>
      </c>
      <c r="O4076" s="35">
        <f>IF(Table1[[#This Row],[Phân loại]]="Tồn đầu kỳ",Table1[[#This Row],[Tổng giá trị]],0)</f>
        <v>0</v>
      </c>
      <c r="P4076" s="7">
        <f>IF(Table1[[#This Row],[Số còn phải thu ĐK]]&lt;&gt;0,0,IF(Table1[[#This Row],[Phân loại]]="Bán hàng",Table1[[#This Row],[Tổng giá trị]],-Table1[[#This Row],[Tổng giá trị]]))</f>
        <v>1157814</v>
      </c>
      <c r="Q4076" s="35">
        <f t="shared" si="1005"/>
        <v>0</v>
      </c>
      <c r="R4076" s="7">
        <f>Table1[[#This Row],[Số còn phải thu ĐK]]+Table1[[#This Row],[Giá Trị HD sau CK]]-Table1[[#This Row],[Số tiền đã thu]]</f>
        <v>1157814</v>
      </c>
      <c r="S4076" s="6">
        <f>IF(Table1[[#This Row],[Ngày hóa đơn]]&lt;&gt;"",Table1[[#This Row],[Ngày hóa đơn]],IF(Table1[[#This Row],[Ngày hạch toán]]&lt;&gt;"",Table1[[#This Row],[Ngày hạch toán]],""))</f>
        <v>46108</v>
      </c>
      <c r="T4076" s="7"/>
      <c r="U4076" s="6">
        <f>IF(Table1[[#This Row],[Ngày tính CN]]="","",S4076+T4076)</f>
        <v>46108</v>
      </c>
      <c r="V4076" s="35">
        <f ca="1">IF(Table1[[#This Row],[Hạn thanh toán]]="","",IF((U4076-NOW())&lt;0,0,(U4076-NOW())))</f>
        <v>0</v>
      </c>
      <c r="W4076" s="35"/>
      <c r="X4076" s="35">
        <f t="shared" ca="1" si="1006"/>
        <v>62.490319212964096</v>
      </c>
      <c r="Y4076" s="2" t="str">
        <f t="shared" ca="1" si="1007"/>
        <v>Nợ quá hạn từ 60 ngày đến 90 ngày</v>
      </c>
      <c r="Z4076" s="51">
        <f t="shared" si="1003"/>
        <v>46108</v>
      </c>
      <c r="AA4076" s="51" t="str">
        <f t="shared" si="1004"/>
        <v/>
      </c>
      <c r="AD4076" s="2" t="str">
        <f>VLOOKUP($A4076,MA_KH!$A:$Q,MA_KH!O$1,0)</f>
        <v>LOTTE</v>
      </c>
      <c r="AE4076" s="2" t="str">
        <f>VLOOKUP($A4076,MA_KH!$A:$Q,MA_KH!P$1,0)</f>
        <v>CÔNG TY CỔ PHẦN TRUNG TÂM THƯƠNG MẠI LOTTE VIỆT NAM</v>
      </c>
    </row>
    <row r="4077" spans="1:31" ht="25.5" hidden="1" customHeight="1" x14ac:dyDescent="0.2">
      <c r="A4077" s="30" t="s">
        <v>22016</v>
      </c>
      <c r="B4077" s="30" t="s">
        <v>4289</v>
      </c>
      <c r="C4077" s="37">
        <v>46108</v>
      </c>
      <c r="D4077" s="30" t="s">
        <v>25038</v>
      </c>
      <c r="E4077" s="37">
        <v>46108</v>
      </c>
      <c r="F4077" s="30">
        <v>23065</v>
      </c>
      <c r="G4077" s="30" t="s">
        <v>25039</v>
      </c>
      <c r="H4077" s="38">
        <v>3811480</v>
      </c>
      <c r="I4077" s="67">
        <v>0</v>
      </c>
      <c r="J4077" s="38">
        <v>304918</v>
      </c>
      <c r="K4077" s="38">
        <v>4116398</v>
      </c>
      <c r="L4077" s="7" t="s">
        <v>22849</v>
      </c>
      <c r="O4077" s="35">
        <f>IF(Table1[[#This Row],[Phân loại]]="Tồn đầu kỳ",Table1[[#This Row],[Tổng giá trị]],0)</f>
        <v>0</v>
      </c>
      <c r="P4077" s="7">
        <f>IF(Table1[[#This Row],[Số còn phải thu ĐK]]&lt;&gt;0,0,IF(Table1[[#This Row],[Phân loại]]="Bán hàng",Table1[[#This Row],[Tổng giá trị]],-Table1[[#This Row],[Tổng giá trị]]))</f>
        <v>4116398</v>
      </c>
      <c r="Q4077" s="35">
        <f t="shared" si="1005"/>
        <v>0</v>
      </c>
      <c r="R4077" s="7">
        <f>Table1[[#This Row],[Số còn phải thu ĐK]]+Table1[[#This Row],[Giá Trị HD sau CK]]-Table1[[#This Row],[Số tiền đã thu]]</f>
        <v>4116398</v>
      </c>
      <c r="S4077" s="6">
        <f>IF(Table1[[#This Row],[Ngày hóa đơn]]&lt;&gt;"",Table1[[#This Row],[Ngày hóa đơn]],IF(Table1[[#This Row],[Ngày hạch toán]]&lt;&gt;"",Table1[[#This Row],[Ngày hạch toán]],""))</f>
        <v>46108</v>
      </c>
      <c r="T4077" s="7"/>
      <c r="U4077" s="6">
        <f>IF(Table1[[#This Row],[Ngày tính CN]]="","",S4077+T4077)</f>
        <v>46108</v>
      </c>
      <c r="V4077" s="35">
        <f ca="1">IF(Table1[[#This Row],[Hạn thanh toán]]="","",IF((U4077-NOW())&lt;0,0,(U4077-NOW())))</f>
        <v>0</v>
      </c>
      <c r="W4077" s="35"/>
      <c r="X4077" s="35">
        <f t="shared" ca="1" si="1006"/>
        <v>62.490319212964096</v>
      </c>
      <c r="Y4077" s="2" t="str">
        <f t="shared" ca="1" si="1007"/>
        <v>Nợ quá hạn từ 60 ngày đến 90 ngày</v>
      </c>
      <c r="Z4077" s="51">
        <f t="shared" si="1003"/>
        <v>46108</v>
      </c>
      <c r="AA4077" s="51" t="str">
        <f t="shared" si="1004"/>
        <v/>
      </c>
      <c r="AD4077" s="2" t="str">
        <f>VLOOKUP($A4077,MA_KH!$A:$Q,MA_KH!O$1,0)</f>
        <v>LOTTE</v>
      </c>
      <c r="AE4077" s="2" t="str">
        <f>VLOOKUP($A4077,MA_KH!$A:$Q,MA_KH!P$1,0)</f>
        <v>CÔNG TY CỔ PHẦN TRUNG TÂM THƯƠNG MẠI LOTTE VIỆT NAM</v>
      </c>
    </row>
    <row r="4078" spans="1:31" ht="25.5" hidden="1" customHeight="1" x14ac:dyDescent="0.2">
      <c r="A4078" s="30" t="s">
        <v>22016</v>
      </c>
      <c r="B4078" s="30" t="s">
        <v>4289</v>
      </c>
      <c r="C4078" s="37">
        <v>46108</v>
      </c>
      <c r="D4078" s="30" t="s">
        <v>25040</v>
      </c>
      <c r="E4078" s="37">
        <v>46108</v>
      </c>
      <c r="F4078" s="30">
        <v>23066</v>
      </c>
      <c r="G4078" s="30" t="s">
        <v>25041</v>
      </c>
      <c r="H4078" s="38">
        <v>3218920</v>
      </c>
      <c r="I4078" s="67">
        <v>0</v>
      </c>
      <c r="J4078" s="38">
        <v>257514</v>
      </c>
      <c r="K4078" s="38">
        <v>3476434</v>
      </c>
      <c r="L4078" s="7" t="s">
        <v>22849</v>
      </c>
      <c r="O4078" s="35">
        <f>IF(Table1[[#This Row],[Phân loại]]="Tồn đầu kỳ",Table1[[#This Row],[Tổng giá trị]],0)</f>
        <v>0</v>
      </c>
      <c r="P4078" s="7">
        <f>IF(Table1[[#This Row],[Số còn phải thu ĐK]]&lt;&gt;0,0,IF(Table1[[#This Row],[Phân loại]]="Bán hàng",Table1[[#This Row],[Tổng giá trị]],-Table1[[#This Row],[Tổng giá trị]]))</f>
        <v>3476434</v>
      </c>
      <c r="Q4078" s="35">
        <f t="shared" si="1005"/>
        <v>0</v>
      </c>
      <c r="R4078" s="7">
        <f>Table1[[#This Row],[Số còn phải thu ĐK]]+Table1[[#This Row],[Giá Trị HD sau CK]]-Table1[[#This Row],[Số tiền đã thu]]</f>
        <v>3476434</v>
      </c>
      <c r="S4078" s="6">
        <f>IF(Table1[[#This Row],[Ngày hóa đơn]]&lt;&gt;"",Table1[[#This Row],[Ngày hóa đơn]],IF(Table1[[#This Row],[Ngày hạch toán]]&lt;&gt;"",Table1[[#This Row],[Ngày hạch toán]],""))</f>
        <v>46108</v>
      </c>
      <c r="T4078" s="7"/>
      <c r="U4078" s="6">
        <f>IF(Table1[[#This Row],[Ngày tính CN]]="","",S4078+T4078)</f>
        <v>46108</v>
      </c>
      <c r="V4078" s="35">
        <f ca="1">IF(Table1[[#This Row],[Hạn thanh toán]]="","",IF((U4078-NOW())&lt;0,0,(U4078-NOW())))</f>
        <v>0</v>
      </c>
      <c r="W4078" s="35"/>
      <c r="X4078" s="35">
        <f t="shared" ca="1" si="1006"/>
        <v>62.490319212964096</v>
      </c>
      <c r="Y4078" s="2" t="str">
        <f t="shared" ca="1" si="1007"/>
        <v>Nợ quá hạn từ 60 ngày đến 90 ngày</v>
      </c>
      <c r="Z4078" s="51">
        <f t="shared" si="1003"/>
        <v>46108</v>
      </c>
      <c r="AA4078" s="51" t="str">
        <f t="shared" si="1004"/>
        <v/>
      </c>
      <c r="AD4078" s="2" t="str">
        <f>VLOOKUP($A4078,MA_KH!$A:$Q,MA_KH!O$1,0)</f>
        <v>LOTTE</v>
      </c>
      <c r="AE4078" s="2" t="str">
        <f>VLOOKUP($A4078,MA_KH!$A:$Q,MA_KH!P$1,0)</f>
        <v>CÔNG TY CỔ PHẦN TRUNG TÂM THƯƠNG MẠI LOTTE VIỆT NAM</v>
      </c>
    </row>
    <row r="4079" spans="1:31" ht="25.5" hidden="1" customHeight="1" x14ac:dyDescent="0.2">
      <c r="A4079" s="30" t="s">
        <v>22015</v>
      </c>
      <c r="B4079" s="30" t="s">
        <v>4453</v>
      </c>
      <c r="C4079" s="37">
        <v>46108</v>
      </c>
      <c r="D4079" s="30" t="s">
        <v>25042</v>
      </c>
      <c r="E4079" s="37">
        <v>46108</v>
      </c>
      <c r="F4079" s="30">
        <v>23075</v>
      </c>
      <c r="G4079" s="30" t="s">
        <v>25043</v>
      </c>
      <c r="H4079" s="38">
        <v>1190660</v>
      </c>
      <c r="I4079" s="67">
        <v>0</v>
      </c>
      <c r="J4079" s="38">
        <v>95253</v>
      </c>
      <c r="K4079" s="38">
        <v>1285913</v>
      </c>
      <c r="L4079" s="7" t="s">
        <v>22849</v>
      </c>
      <c r="O4079" s="35">
        <f>IF(Table1[[#This Row],[Phân loại]]="Tồn đầu kỳ",Table1[[#This Row],[Tổng giá trị]],0)</f>
        <v>0</v>
      </c>
      <c r="P4079" s="7">
        <f>IF(Table1[[#This Row],[Số còn phải thu ĐK]]&lt;&gt;0,0,IF(Table1[[#This Row],[Phân loại]]="Bán hàng",Table1[[#This Row],[Tổng giá trị]],-Table1[[#This Row],[Tổng giá trị]]))</f>
        <v>1285913</v>
      </c>
      <c r="Q4079" s="35">
        <f t="shared" si="1005"/>
        <v>0</v>
      </c>
      <c r="R4079" s="7">
        <f>Table1[[#This Row],[Số còn phải thu ĐK]]+Table1[[#This Row],[Giá Trị HD sau CK]]-Table1[[#This Row],[Số tiền đã thu]]</f>
        <v>1285913</v>
      </c>
      <c r="S4079" s="6">
        <f>IF(Table1[[#This Row],[Ngày hóa đơn]]&lt;&gt;"",Table1[[#This Row],[Ngày hóa đơn]],IF(Table1[[#This Row],[Ngày hạch toán]]&lt;&gt;"",Table1[[#This Row],[Ngày hạch toán]],""))</f>
        <v>46108</v>
      </c>
      <c r="T4079" s="7"/>
      <c r="U4079" s="6">
        <f>IF(Table1[[#This Row],[Ngày tính CN]]="","",S4079+T4079)</f>
        <v>46108</v>
      </c>
      <c r="V4079" s="35">
        <f ca="1">IF(Table1[[#This Row],[Hạn thanh toán]]="","",IF((U4079-NOW())&lt;0,0,(U4079-NOW())))</f>
        <v>0</v>
      </c>
      <c r="W4079" s="35"/>
      <c r="X4079" s="35">
        <f t="shared" ca="1" si="1006"/>
        <v>62.490319212964096</v>
      </c>
      <c r="Y4079" s="2" t="str">
        <f t="shared" ca="1" si="1007"/>
        <v>Nợ quá hạn từ 60 ngày đến 90 ngày</v>
      </c>
      <c r="Z4079" s="51">
        <f t="shared" si="1003"/>
        <v>46108</v>
      </c>
      <c r="AA4079" s="51" t="str">
        <f t="shared" si="1004"/>
        <v/>
      </c>
      <c r="AD4079" s="2" t="str">
        <f>VLOOKUP($A4079,MA_KH!$A:$Q,MA_KH!O$1,0)</f>
        <v>LOTTE</v>
      </c>
      <c r="AE4079" s="2" t="str">
        <f>VLOOKUP($A4079,MA_KH!$A:$Q,MA_KH!P$1,0)</f>
        <v>CÔNG TY CỔ PHẦN TRUNG TÂM THƯƠNG MẠI LOTTE VIỆT NAM</v>
      </c>
    </row>
    <row r="4080" spans="1:31" ht="25.5" hidden="1" customHeight="1" x14ac:dyDescent="0.2">
      <c r="A4080" s="30" t="s">
        <v>22012</v>
      </c>
      <c r="B4080" s="30" t="s">
        <v>4423</v>
      </c>
      <c r="C4080" s="37">
        <v>46109</v>
      </c>
      <c r="D4080" s="30" t="s">
        <v>25044</v>
      </c>
      <c r="E4080" s="37">
        <v>46109</v>
      </c>
      <c r="F4080" s="30">
        <v>529</v>
      </c>
      <c r="G4080" s="30" t="s">
        <v>25045</v>
      </c>
      <c r="H4080" s="38">
        <v>106750</v>
      </c>
      <c r="I4080" s="67">
        <v>0</v>
      </c>
      <c r="J4080" s="38">
        <v>8540</v>
      </c>
      <c r="K4080" s="38">
        <v>115290</v>
      </c>
      <c r="L4080" s="7" t="s">
        <v>41</v>
      </c>
      <c r="M4080" s="6">
        <v>46112</v>
      </c>
      <c r="O4080" s="35">
        <f>IF(Table1[[#This Row],[Phân loại]]="Tồn đầu kỳ",Table1[[#This Row],[Tổng giá trị]],0)</f>
        <v>0</v>
      </c>
      <c r="P4080" s="7">
        <f>IF(Table1[[#This Row],[Số còn phải thu ĐK]]&lt;&gt;0,0,IF(Table1[[#This Row],[Phân loại]]="Bán hàng",Table1[[#This Row],[Tổng giá trị]],-Table1[[#This Row],[Tổng giá trị]]))</f>
        <v>-115290</v>
      </c>
      <c r="Q4080" s="35">
        <f t="shared" si="1005"/>
        <v>-115290</v>
      </c>
      <c r="R4080" s="7">
        <f>Table1[[#This Row],[Số còn phải thu ĐK]]+Table1[[#This Row],[Giá Trị HD sau CK]]-Table1[[#This Row],[Số tiền đã thu]]</f>
        <v>0</v>
      </c>
      <c r="S4080" s="6">
        <f>IF(Table1[[#This Row],[Ngày hóa đơn]]&lt;&gt;"",Table1[[#This Row],[Ngày hóa đơn]],IF(Table1[[#This Row],[Ngày hạch toán]]&lt;&gt;"",Table1[[#This Row],[Ngày hạch toán]],""))</f>
        <v>46109</v>
      </c>
      <c r="T4080" s="7"/>
      <c r="U4080" s="6">
        <f>IF(Table1[[#This Row],[Ngày tính CN]]="","",S4080+T4080)</f>
        <v>46109</v>
      </c>
      <c r="V4080" s="35">
        <f ca="1">IF(Table1[[#This Row],[Hạn thanh toán]]="","",IF((U4080-NOW())&lt;0,0,(U4080-NOW())))</f>
        <v>0</v>
      </c>
      <c r="W4080" s="35"/>
      <c r="X4080" s="35" t="str">
        <f t="shared" ca="1" si="1006"/>
        <v/>
      </c>
      <c r="Y4080" s="2" t="str">
        <f t="shared" si="1007"/>
        <v>Đã thanh toán</v>
      </c>
      <c r="Z4080" s="51">
        <f t="shared" si="1003"/>
        <v>46109</v>
      </c>
      <c r="AA4080" s="51">
        <f t="shared" si="1004"/>
        <v>46112</v>
      </c>
      <c r="AD4080" s="2" t="str">
        <f>VLOOKUP($A4080,MA_KH!$A:$Q,MA_KH!O$1,0)</f>
        <v>LOTTE</v>
      </c>
      <c r="AE4080" s="2" t="str">
        <f>VLOOKUP($A4080,MA_KH!$A:$Q,MA_KH!P$1,0)</f>
        <v>CÔNG TY CỔ PHẦN TRUNG TÂM THƯƠNG MẠI LOTTE VIỆT NAM</v>
      </c>
    </row>
    <row r="4081" spans="1:31" ht="25.5" hidden="1" customHeight="1" x14ac:dyDescent="0.2">
      <c r="A4081" s="30" t="s">
        <v>22012</v>
      </c>
      <c r="B4081" s="30" t="s">
        <v>4423</v>
      </c>
      <c r="C4081" s="37">
        <v>46109</v>
      </c>
      <c r="D4081" s="30" t="s">
        <v>25046</v>
      </c>
      <c r="E4081" s="37">
        <v>46109</v>
      </c>
      <c r="F4081" s="30">
        <v>530</v>
      </c>
      <c r="G4081" s="30" t="s">
        <v>25045</v>
      </c>
      <c r="H4081" s="38">
        <v>238132</v>
      </c>
      <c r="I4081" s="67">
        <v>0</v>
      </c>
      <c r="J4081" s="38">
        <v>19051</v>
      </c>
      <c r="K4081" s="38">
        <v>257183</v>
      </c>
      <c r="L4081" s="7" t="s">
        <v>41</v>
      </c>
      <c r="M4081" s="6">
        <v>46112</v>
      </c>
      <c r="O4081" s="35">
        <f>IF(Table1[[#This Row],[Phân loại]]="Tồn đầu kỳ",Table1[[#This Row],[Tổng giá trị]],0)</f>
        <v>0</v>
      </c>
      <c r="P4081" s="7">
        <f>IF(Table1[[#This Row],[Số còn phải thu ĐK]]&lt;&gt;0,0,IF(Table1[[#This Row],[Phân loại]]="Bán hàng",Table1[[#This Row],[Tổng giá trị]],-Table1[[#This Row],[Tổng giá trị]]))</f>
        <v>-257183</v>
      </c>
      <c r="Q4081" s="35">
        <f t="shared" si="1005"/>
        <v>-257183</v>
      </c>
      <c r="R4081" s="7">
        <f>Table1[[#This Row],[Số còn phải thu ĐK]]+Table1[[#This Row],[Giá Trị HD sau CK]]-Table1[[#This Row],[Số tiền đã thu]]</f>
        <v>0</v>
      </c>
      <c r="S4081" s="6">
        <f>IF(Table1[[#This Row],[Ngày hóa đơn]]&lt;&gt;"",Table1[[#This Row],[Ngày hóa đơn]],IF(Table1[[#This Row],[Ngày hạch toán]]&lt;&gt;"",Table1[[#This Row],[Ngày hạch toán]],""))</f>
        <v>46109</v>
      </c>
      <c r="T4081" s="7"/>
      <c r="U4081" s="6">
        <f>IF(Table1[[#This Row],[Ngày tính CN]]="","",S4081+T4081)</f>
        <v>46109</v>
      </c>
      <c r="V4081" s="35">
        <f ca="1">IF(Table1[[#This Row],[Hạn thanh toán]]="","",IF((U4081-NOW())&lt;0,0,(U4081-NOW())))</f>
        <v>0</v>
      </c>
      <c r="W4081" s="35"/>
      <c r="X4081" s="35" t="str">
        <f t="shared" ca="1" si="1006"/>
        <v/>
      </c>
      <c r="Y4081" s="2" t="str">
        <f t="shared" si="1007"/>
        <v>Đã thanh toán</v>
      </c>
      <c r="Z4081" s="51">
        <f t="shared" si="1003"/>
        <v>46109</v>
      </c>
      <c r="AA4081" s="51">
        <f t="shared" si="1004"/>
        <v>46112</v>
      </c>
      <c r="AD4081" s="2" t="str">
        <f>VLOOKUP($A4081,MA_KH!$A:$Q,MA_KH!O$1,0)</f>
        <v>LOTTE</v>
      </c>
      <c r="AE4081" s="2" t="str">
        <f>VLOOKUP($A4081,MA_KH!$A:$Q,MA_KH!P$1,0)</f>
        <v>CÔNG TY CỔ PHẦN TRUNG TÂM THƯƠNG MẠI LOTTE VIỆT NAM</v>
      </c>
    </row>
    <row r="4082" spans="1:31" ht="25.5" hidden="1" customHeight="1" x14ac:dyDescent="0.2">
      <c r="A4082" s="30" t="s">
        <v>22014</v>
      </c>
      <c r="B4082" s="30" t="s">
        <v>4178</v>
      </c>
      <c r="C4082" s="37">
        <v>46109</v>
      </c>
      <c r="D4082" s="30" t="s">
        <v>25047</v>
      </c>
      <c r="E4082" s="37">
        <v>46109</v>
      </c>
      <c r="F4082" s="30">
        <v>531</v>
      </c>
      <c r="G4082" s="30" t="s">
        <v>25048</v>
      </c>
      <c r="H4082" s="38">
        <v>2013305</v>
      </c>
      <c r="I4082" s="67">
        <v>0</v>
      </c>
      <c r="J4082" s="38">
        <v>161064</v>
      </c>
      <c r="K4082" s="38">
        <v>2174369</v>
      </c>
      <c r="L4082" s="7" t="s">
        <v>41</v>
      </c>
      <c r="M4082" s="6">
        <v>46112</v>
      </c>
      <c r="O4082" s="35">
        <f>IF(Table1[[#This Row],[Phân loại]]="Tồn đầu kỳ",Table1[[#This Row],[Tổng giá trị]],0)</f>
        <v>0</v>
      </c>
      <c r="P4082" s="7">
        <f>IF(Table1[[#This Row],[Số còn phải thu ĐK]]&lt;&gt;0,0,IF(Table1[[#This Row],[Phân loại]]="Bán hàng",Table1[[#This Row],[Tổng giá trị]],-Table1[[#This Row],[Tổng giá trị]]))</f>
        <v>-2174369</v>
      </c>
      <c r="Q4082" s="35">
        <f t="shared" si="1005"/>
        <v>-2174369</v>
      </c>
      <c r="R4082" s="7">
        <f>Table1[[#This Row],[Số còn phải thu ĐK]]+Table1[[#This Row],[Giá Trị HD sau CK]]-Table1[[#This Row],[Số tiền đã thu]]</f>
        <v>0</v>
      </c>
      <c r="S4082" s="6">
        <f>IF(Table1[[#This Row],[Ngày hóa đơn]]&lt;&gt;"",Table1[[#This Row],[Ngày hóa đơn]],IF(Table1[[#This Row],[Ngày hạch toán]]&lt;&gt;"",Table1[[#This Row],[Ngày hạch toán]],""))</f>
        <v>46109</v>
      </c>
      <c r="T4082" s="7"/>
      <c r="U4082" s="6">
        <f>IF(Table1[[#This Row],[Ngày tính CN]]="","",S4082+T4082)</f>
        <v>46109</v>
      </c>
      <c r="V4082" s="35">
        <f ca="1">IF(Table1[[#This Row],[Hạn thanh toán]]="","",IF((U4082-NOW())&lt;0,0,(U4082-NOW())))</f>
        <v>0</v>
      </c>
      <c r="W4082" s="35"/>
      <c r="X4082" s="35" t="str">
        <f t="shared" ca="1" si="1006"/>
        <v/>
      </c>
      <c r="Y4082" s="2" t="str">
        <f t="shared" si="1007"/>
        <v>Đã thanh toán</v>
      </c>
      <c r="Z4082" s="51">
        <f t="shared" si="1003"/>
        <v>46109</v>
      </c>
      <c r="AA4082" s="51">
        <f t="shared" si="1004"/>
        <v>46112</v>
      </c>
      <c r="AD4082" s="2" t="str">
        <f>VLOOKUP($A4082,MA_KH!$A:$Q,MA_KH!O$1,0)</f>
        <v>LOTTE</v>
      </c>
      <c r="AE4082" s="2" t="str">
        <f>VLOOKUP($A4082,MA_KH!$A:$Q,MA_KH!P$1,0)</f>
        <v>CÔNG TY CỔ PHẦN TRUNG TÂM THƯƠNG MẠI LOTTE VIỆT NAM</v>
      </c>
    </row>
    <row r="4083" spans="1:31" ht="25.5" hidden="1" customHeight="1" x14ac:dyDescent="0.2">
      <c r="A4083" s="30" t="s">
        <v>22014</v>
      </c>
      <c r="B4083" s="30" t="s">
        <v>4178</v>
      </c>
      <c r="C4083" s="37">
        <v>46109</v>
      </c>
      <c r="D4083" s="30" t="s">
        <v>25049</v>
      </c>
      <c r="E4083" s="37">
        <v>46109</v>
      </c>
      <c r="F4083" s="30">
        <v>532</v>
      </c>
      <c r="G4083" s="30" t="s">
        <v>25050</v>
      </c>
      <c r="H4083" s="38">
        <v>2013305</v>
      </c>
      <c r="I4083" s="67">
        <v>0</v>
      </c>
      <c r="J4083" s="38">
        <v>161064</v>
      </c>
      <c r="K4083" s="38">
        <v>2174369</v>
      </c>
      <c r="L4083" s="7" t="s">
        <v>41</v>
      </c>
      <c r="M4083" s="6">
        <v>46112</v>
      </c>
      <c r="O4083" s="35">
        <f>IF(Table1[[#This Row],[Phân loại]]="Tồn đầu kỳ",Table1[[#This Row],[Tổng giá trị]],0)</f>
        <v>0</v>
      </c>
      <c r="P4083" s="7">
        <f>IF(Table1[[#This Row],[Số còn phải thu ĐK]]&lt;&gt;0,0,IF(Table1[[#This Row],[Phân loại]]="Bán hàng",Table1[[#This Row],[Tổng giá trị]],-Table1[[#This Row],[Tổng giá trị]]))</f>
        <v>-2174369</v>
      </c>
      <c r="Q4083" s="35">
        <f t="shared" si="1005"/>
        <v>-2174369</v>
      </c>
      <c r="R4083" s="7">
        <f>Table1[[#This Row],[Số còn phải thu ĐK]]+Table1[[#This Row],[Giá Trị HD sau CK]]-Table1[[#This Row],[Số tiền đã thu]]</f>
        <v>0</v>
      </c>
      <c r="S4083" s="6">
        <f>IF(Table1[[#This Row],[Ngày hóa đơn]]&lt;&gt;"",Table1[[#This Row],[Ngày hóa đơn]],IF(Table1[[#This Row],[Ngày hạch toán]]&lt;&gt;"",Table1[[#This Row],[Ngày hạch toán]],""))</f>
        <v>46109</v>
      </c>
      <c r="T4083" s="7"/>
      <c r="U4083" s="6">
        <f>IF(Table1[[#This Row],[Ngày tính CN]]="","",S4083+T4083)</f>
        <v>46109</v>
      </c>
      <c r="V4083" s="35">
        <f ca="1">IF(Table1[[#This Row],[Hạn thanh toán]]="","",IF((U4083-NOW())&lt;0,0,(U4083-NOW())))</f>
        <v>0</v>
      </c>
      <c r="W4083" s="35"/>
      <c r="X4083" s="35" t="str">
        <f t="shared" ca="1" si="1006"/>
        <v/>
      </c>
      <c r="Y4083" s="2" t="str">
        <f t="shared" si="1007"/>
        <v>Đã thanh toán</v>
      </c>
      <c r="Z4083" s="51">
        <f t="shared" si="1003"/>
        <v>46109</v>
      </c>
      <c r="AA4083" s="51">
        <f t="shared" si="1004"/>
        <v>46112</v>
      </c>
      <c r="AD4083" s="2" t="str">
        <f>VLOOKUP($A4083,MA_KH!$A:$Q,MA_KH!O$1,0)</f>
        <v>LOTTE</v>
      </c>
      <c r="AE4083" s="2" t="str">
        <f>VLOOKUP($A4083,MA_KH!$A:$Q,MA_KH!P$1,0)</f>
        <v>CÔNG TY CỔ PHẦN TRUNG TÂM THƯƠNG MẠI LOTTE VIỆT NAM</v>
      </c>
    </row>
    <row r="4084" spans="1:31" ht="25.5" hidden="1" customHeight="1" x14ac:dyDescent="0.2">
      <c r="A4084" s="30" t="s">
        <v>22016</v>
      </c>
      <c r="B4084" s="30" t="s">
        <v>4289</v>
      </c>
      <c r="C4084" s="37">
        <v>46109</v>
      </c>
      <c r="D4084" s="30" t="s">
        <v>25051</v>
      </c>
      <c r="E4084" s="37">
        <v>46109</v>
      </c>
      <c r="F4084" s="30">
        <v>533</v>
      </c>
      <c r="G4084" s="30" t="s">
        <v>25052</v>
      </c>
      <c r="H4084" s="38">
        <v>559734</v>
      </c>
      <c r="I4084" s="67">
        <v>0</v>
      </c>
      <c r="J4084" s="38">
        <v>44779</v>
      </c>
      <c r="K4084" s="38">
        <v>604513</v>
      </c>
      <c r="L4084" s="7" t="s">
        <v>41</v>
      </c>
      <c r="O4084" s="35">
        <f>IF(Table1[[#This Row],[Phân loại]]="Tồn đầu kỳ",Table1[[#This Row],[Tổng giá trị]],0)</f>
        <v>0</v>
      </c>
      <c r="P4084" s="7">
        <f>IF(Table1[[#This Row],[Số còn phải thu ĐK]]&lt;&gt;0,0,IF(Table1[[#This Row],[Phân loại]]="Bán hàng",Table1[[#This Row],[Tổng giá trị]],-Table1[[#This Row],[Tổng giá trị]]))</f>
        <v>-604513</v>
      </c>
      <c r="Q4084" s="35">
        <f t="shared" si="1005"/>
        <v>0</v>
      </c>
      <c r="R4084" s="7">
        <f>Table1[[#This Row],[Số còn phải thu ĐK]]+Table1[[#This Row],[Giá Trị HD sau CK]]-Table1[[#This Row],[Số tiền đã thu]]</f>
        <v>-604513</v>
      </c>
      <c r="S4084" s="6">
        <f>IF(Table1[[#This Row],[Ngày hóa đơn]]&lt;&gt;"",Table1[[#This Row],[Ngày hóa đơn]],IF(Table1[[#This Row],[Ngày hạch toán]]&lt;&gt;"",Table1[[#This Row],[Ngày hạch toán]],""))</f>
        <v>46109</v>
      </c>
      <c r="T4084" s="7"/>
      <c r="U4084" s="6">
        <f>IF(Table1[[#This Row],[Ngày tính CN]]="","",S4084+T4084)</f>
        <v>46109</v>
      </c>
      <c r="V4084" s="35">
        <f ca="1">IF(Table1[[#This Row],[Hạn thanh toán]]="","",IF((U4084-NOW())&lt;0,0,(U4084-NOW())))</f>
        <v>0</v>
      </c>
      <c r="W4084" s="35"/>
      <c r="X4084" s="35">
        <f t="shared" ca="1" si="1006"/>
        <v>61.490319212964096</v>
      </c>
      <c r="Y4084" s="2" t="str">
        <f t="shared" ca="1" si="1007"/>
        <v>Nợ quá hạn từ 60 ngày đến 90 ngày</v>
      </c>
      <c r="Z4084" s="51">
        <f t="shared" si="1003"/>
        <v>46109</v>
      </c>
      <c r="AA4084" s="51" t="str">
        <f t="shared" si="1004"/>
        <v/>
      </c>
      <c r="AD4084" s="2" t="str">
        <f>VLOOKUP($A4084,MA_KH!$A:$Q,MA_KH!O$1,0)</f>
        <v>LOTTE</v>
      </c>
      <c r="AE4084" s="2" t="str">
        <f>VLOOKUP($A4084,MA_KH!$A:$Q,MA_KH!P$1,0)</f>
        <v>CÔNG TY CỔ PHẦN TRUNG TÂM THƯƠNG MẠI LOTTE VIỆT NAM</v>
      </c>
    </row>
    <row r="4085" spans="1:31" ht="25.5" hidden="1" customHeight="1" x14ac:dyDescent="0.2">
      <c r="A4085" s="30" t="s">
        <v>22016</v>
      </c>
      <c r="B4085" s="30" t="s">
        <v>4289</v>
      </c>
      <c r="C4085" s="37">
        <v>46109</v>
      </c>
      <c r="D4085" s="30" t="s">
        <v>25053</v>
      </c>
      <c r="E4085" s="37">
        <v>46109</v>
      </c>
      <c r="F4085" s="30">
        <v>534</v>
      </c>
      <c r="G4085" s="30" t="s">
        <v>25054</v>
      </c>
      <c r="H4085" s="38">
        <v>4187510</v>
      </c>
      <c r="I4085" s="67">
        <v>0</v>
      </c>
      <c r="J4085" s="38">
        <v>335001</v>
      </c>
      <c r="K4085" s="38">
        <v>4522511</v>
      </c>
      <c r="L4085" s="7" t="s">
        <v>41</v>
      </c>
      <c r="M4085" s="6">
        <v>46112</v>
      </c>
      <c r="O4085" s="35">
        <f>IF(Table1[[#This Row],[Phân loại]]="Tồn đầu kỳ",Table1[[#This Row],[Tổng giá trị]],0)</f>
        <v>0</v>
      </c>
      <c r="P4085" s="7">
        <f>IF(Table1[[#This Row],[Số còn phải thu ĐK]]&lt;&gt;0,0,IF(Table1[[#This Row],[Phân loại]]="Bán hàng",Table1[[#This Row],[Tổng giá trị]],-Table1[[#This Row],[Tổng giá trị]]))</f>
        <v>-4522511</v>
      </c>
      <c r="Q4085" s="35">
        <f t="shared" si="1005"/>
        <v>-4522511</v>
      </c>
      <c r="R4085" s="7">
        <f>Table1[[#This Row],[Số còn phải thu ĐK]]+Table1[[#This Row],[Giá Trị HD sau CK]]-Table1[[#This Row],[Số tiền đã thu]]</f>
        <v>0</v>
      </c>
      <c r="S4085" s="6">
        <f>IF(Table1[[#This Row],[Ngày hóa đơn]]&lt;&gt;"",Table1[[#This Row],[Ngày hóa đơn]],IF(Table1[[#This Row],[Ngày hạch toán]]&lt;&gt;"",Table1[[#This Row],[Ngày hạch toán]],""))</f>
        <v>46109</v>
      </c>
      <c r="T4085" s="7"/>
      <c r="U4085" s="6">
        <f>IF(Table1[[#This Row],[Ngày tính CN]]="","",S4085+T4085)</f>
        <v>46109</v>
      </c>
      <c r="V4085" s="35">
        <f ca="1">IF(Table1[[#This Row],[Hạn thanh toán]]="","",IF((U4085-NOW())&lt;0,0,(U4085-NOW())))</f>
        <v>0</v>
      </c>
      <c r="W4085" s="35"/>
      <c r="X4085" s="35" t="str">
        <f t="shared" ca="1" si="1006"/>
        <v/>
      </c>
      <c r="Y4085" s="2" t="str">
        <f t="shared" si="1007"/>
        <v>Đã thanh toán</v>
      </c>
      <c r="Z4085" s="51">
        <f t="shared" si="1003"/>
        <v>46109</v>
      </c>
      <c r="AA4085" s="51">
        <f t="shared" si="1004"/>
        <v>46112</v>
      </c>
      <c r="AD4085" s="2" t="str">
        <f>VLOOKUP($A4085,MA_KH!$A:$Q,MA_KH!O$1,0)</f>
        <v>LOTTE</v>
      </c>
      <c r="AE4085" s="2" t="str">
        <f>VLOOKUP($A4085,MA_KH!$A:$Q,MA_KH!P$1,0)</f>
        <v>CÔNG TY CỔ PHẦN TRUNG TÂM THƯƠNG MẠI LOTTE VIỆT NAM</v>
      </c>
    </row>
    <row r="4086" spans="1:31" ht="25.5" hidden="1" customHeight="1" x14ac:dyDescent="0.2">
      <c r="A4086" s="30" t="s">
        <v>22011</v>
      </c>
      <c r="B4086" s="30" t="s">
        <v>4351</v>
      </c>
      <c r="C4086" s="37">
        <v>46109</v>
      </c>
      <c r="D4086" s="30" t="s">
        <v>25055</v>
      </c>
      <c r="E4086" s="37">
        <v>46109</v>
      </c>
      <c r="F4086" s="30">
        <v>528</v>
      </c>
      <c r="G4086" s="30" t="s">
        <v>25056</v>
      </c>
      <c r="H4086" s="38">
        <v>341182</v>
      </c>
      <c r="I4086" s="67">
        <v>0</v>
      </c>
      <c r="J4086" s="38">
        <v>27294</v>
      </c>
      <c r="K4086" s="38">
        <v>368476</v>
      </c>
      <c r="L4086" s="7" t="s">
        <v>41</v>
      </c>
      <c r="M4086" s="6">
        <v>46092</v>
      </c>
      <c r="O4086" s="35">
        <f>IF(Table1[[#This Row],[Phân loại]]="Tồn đầu kỳ",Table1[[#This Row],[Tổng giá trị]],0)</f>
        <v>0</v>
      </c>
      <c r="P4086" s="7">
        <f>IF(Table1[[#This Row],[Số còn phải thu ĐK]]&lt;&gt;0,0,IF(Table1[[#This Row],[Phân loại]]="Bán hàng",Table1[[#This Row],[Tổng giá trị]],-Table1[[#This Row],[Tổng giá trị]]))</f>
        <v>-368476</v>
      </c>
      <c r="Q4086" s="35">
        <f t="shared" si="1005"/>
        <v>-368476</v>
      </c>
      <c r="R4086" s="7">
        <f>Table1[[#This Row],[Số còn phải thu ĐK]]+Table1[[#This Row],[Giá Trị HD sau CK]]-Table1[[#This Row],[Số tiền đã thu]]</f>
        <v>0</v>
      </c>
      <c r="S4086" s="6">
        <f>IF(Table1[[#This Row],[Ngày hóa đơn]]&lt;&gt;"",Table1[[#This Row],[Ngày hóa đơn]],IF(Table1[[#This Row],[Ngày hạch toán]]&lt;&gt;"",Table1[[#This Row],[Ngày hạch toán]],""))</f>
        <v>46109</v>
      </c>
      <c r="T4086" s="7"/>
      <c r="U4086" s="6">
        <f>IF(Table1[[#This Row],[Ngày tính CN]]="","",S4086+T4086)</f>
        <v>46109</v>
      </c>
      <c r="V4086" s="35">
        <f ca="1">IF(Table1[[#This Row],[Hạn thanh toán]]="","",IF((U4086-NOW())&lt;0,0,(U4086-NOW())))</f>
        <v>0</v>
      </c>
      <c r="W4086" s="35"/>
      <c r="X4086" s="35" t="str">
        <f t="shared" ca="1" si="1006"/>
        <v/>
      </c>
      <c r="Y4086" s="2" t="str">
        <f t="shared" si="1007"/>
        <v>Đã thanh toán</v>
      </c>
      <c r="Z4086" s="51">
        <f t="shared" si="1003"/>
        <v>46109</v>
      </c>
      <c r="AA4086" s="51">
        <f t="shared" si="1004"/>
        <v>46092</v>
      </c>
      <c r="AD4086" s="2" t="str">
        <f>VLOOKUP($A4086,MA_KH!$A:$Q,MA_KH!O$1,0)</f>
        <v>LOTTE</v>
      </c>
      <c r="AE4086" s="2" t="str">
        <f>VLOOKUP($A4086,MA_KH!$A:$Q,MA_KH!P$1,0)</f>
        <v>CÔNG TY CỔ PHẦN TRUNG TÂM THƯƠNG MẠI LOTTE VIỆT NAM</v>
      </c>
    </row>
    <row r="4087" spans="1:31" ht="25.5" hidden="1" customHeight="1" x14ac:dyDescent="0.2">
      <c r="A4087" s="30" t="s">
        <v>22018</v>
      </c>
      <c r="B4087" s="30" t="s">
        <v>4227</v>
      </c>
      <c r="C4087" s="37">
        <v>46111</v>
      </c>
      <c r="D4087" s="30" t="s">
        <v>25057</v>
      </c>
      <c r="E4087" s="37">
        <v>46111</v>
      </c>
      <c r="F4087" s="30">
        <v>23165</v>
      </c>
      <c r="G4087" s="30" t="s">
        <v>25058</v>
      </c>
      <c r="H4087" s="38">
        <v>1073435</v>
      </c>
      <c r="I4087" s="67">
        <v>0</v>
      </c>
      <c r="J4087" s="38">
        <v>85875</v>
      </c>
      <c r="K4087" s="38">
        <v>1159310</v>
      </c>
      <c r="L4087" s="7" t="s">
        <v>22849</v>
      </c>
      <c r="O4087" s="35">
        <f>IF(Table1[[#This Row],[Phân loại]]="Tồn đầu kỳ",Table1[[#This Row],[Tổng giá trị]],0)</f>
        <v>0</v>
      </c>
      <c r="P4087" s="7">
        <f>IF(Table1[[#This Row],[Số còn phải thu ĐK]]&lt;&gt;0,0,IF(Table1[[#This Row],[Phân loại]]="Bán hàng",Table1[[#This Row],[Tổng giá trị]],-Table1[[#This Row],[Tổng giá trị]]))</f>
        <v>1159310</v>
      </c>
      <c r="Q4087" s="35">
        <f t="shared" si="1005"/>
        <v>0</v>
      </c>
      <c r="R4087" s="7">
        <f>Table1[[#This Row],[Số còn phải thu ĐK]]+Table1[[#This Row],[Giá Trị HD sau CK]]-Table1[[#This Row],[Số tiền đã thu]]</f>
        <v>1159310</v>
      </c>
      <c r="S4087" s="6">
        <f>IF(Table1[[#This Row],[Ngày hóa đơn]]&lt;&gt;"",Table1[[#This Row],[Ngày hóa đơn]],IF(Table1[[#This Row],[Ngày hạch toán]]&lt;&gt;"",Table1[[#This Row],[Ngày hạch toán]],""))</f>
        <v>46111</v>
      </c>
      <c r="T4087" s="7"/>
      <c r="U4087" s="6">
        <f>IF(Table1[[#This Row],[Ngày tính CN]]="","",S4087+T4087)</f>
        <v>46111</v>
      </c>
      <c r="V4087" s="35">
        <f ca="1">IF(Table1[[#This Row],[Hạn thanh toán]]="","",IF((U4087-NOW())&lt;0,0,(U4087-NOW())))</f>
        <v>0</v>
      </c>
      <c r="W4087" s="35"/>
      <c r="X4087" s="35">
        <f t="shared" ca="1" si="1006"/>
        <v>59.490319212964096</v>
      </c>
      <c r="Y4087" s="2" t="str">
        <f t="shared" ca="1" si="1007"/>
        <v>Nợ quá hạn từ 30 ngày đến 60 ngày</v>
      </c>
      <c r="Z4087" s="51">
        <f t="shared" si="1003"/>
        <v>46111</v>
      </c>
      <c r="AA4087" s="51" t="str">
        <f t="shared" si="1004"/>
        <v/>
      </c>
      <c r="AD4087" s="2" t="str">
        <f>VLOOKUP($A4087,MA_KH!$A:$Q,MA_KH!O$1,0)</f>
        <v>LOTTE</v>
      </c>
      <c r="AE4087" s="2" t="str">
        <f>VLOOKUP($A4087,MA_KH!$A:$Q,MA_KH!P$1,0)</f>
        <v>CÔNG TY CỔ PHẦN TRUNG TÂM THƯƠNG MẠI LOTTE VIỆT NAM</v>
      </c>
    </row>
    <row r="4088" spans="1:31" ht="25.5" hidden="1" customHeight="1" x14ac:dyDescent="0.2">
      <c r="A4088" s="30" t="s">
        <v>22014</v>
      </c>
      <c r="B4088" s="30" t="s">
        <v>4178</v>
      </c>
      <c r="C4088" s="40">
        <v>46112</v>
      </c>
      <c r="D4088" s="39" t="s">
        <v>25836</v>
      </c>
      <c r="E4088" s="40">
        <v>46112</v>
      </c>
      <c r="F4088" s="39">
        <v>547</v>
      </c>
      <c r="G4088" s="39" t="s">
        <v>25837</v>
      </c>
      <c r="H4088" s="41">
        <v>746312</v>
      </c>
      <c r="I4088" s="67">
        <v>0</v>
      </c>
      <c r="J4088" s="41">
        <v>59705</v>
      </c>
      <c r="K4088" s="41">
        <v>806017</v>
      </c>
      <c r="L4088" s="7" t="s">
        <v>41</v>
      </c>
      <c r="O4088" s="35">
        <f>IF(Table1[[#This Row],[Phân loại]]="Tồn đầu kỳ",Table1[[#This Row],[Tổng giá trị]],0)</f>
        <v>0</v>
      </c>
      <c r="P4088" s="7">
        <f>IF(Table1[[#This Row],[Số còn phải thu ĐK]]&lt;&gt;0,0,IF(Table1[[#This Row],[Phân loại]]="Bán hàng",Table1[[#This Row],[Tổng giá trị]],-Table1[[#This Row],[Tổng giá trị]]))</f>
        <v>-806017</v>
      </c>
      <c r="Q4088" s="35">
        <f>IF(M4088&lt;&gt;"",IF(O4088&lt;&gt;0,O4088,P4088),0)</f>
        <v>0</v>
      </c>
      <c r="R4088" s="7">
        <f>Table1[[#This Row],[Số còn phải thu ĐK]]+Table1[[#This Row],[Giá Trị HD sau CK]]-Table1[[#This Row],[Số tiền đã thu]]</f>
        <v>-806017</v>
      </c>
      <c r="S4088" s="6">
        <f>IF(Table1[[#This Row],[Ngày hóa đơn]]&lt;&gt;"",Table1[[#This Row],[Ngày hóa đơn]],IF(Table1[[#This Row],[Ngày hạch toán]]&lt;&gt;"",Table1[[#This Row],[Ngày hạch toán]],""))</f>
        <v>46112</v>
      </c>
      <c r="T4088" s="7"/>
      <c r="U4088" s="6">
        <f>IF(Table1[[#This Row],[Ngày tính CN]]="","",S4088+T4088)</f>
        <v>46112</v>
      </c>
      <c r="V4088" s="35">
        <f ca="1">IF(Table1[[#This Row],[Hạn thanh toán]]="","",IF((U4088-NOW())&lt;0,0,(U4088-NOW())))</f>
        <v>0</v>
      </c>
      <c r="W4088" s="35"/>
      <c r="X4088" s="35">
        <f ca="1">IF(OR(U4088="",R4088=0),"",IF((U4088-NOW())&lt;0,-(U4088-NOW()),0))</f>
        <v>58.490319212964096</v>
      </c>
      <c r="Y4088" s="2" t="str">
        <f ca="1">IF(R4088=0,"Đã thanh toán",IF(X4088="","",IF(X4088&lt;=0,"Chưa đến hạn thanh toán",IF(X4088&lt;=30,"Nợ quá hạn 30 ngày",IF(X4088&lt;=60,"Nợ quá hạn từ 30 ngày đến 60 ngày",IF(X4088&lt;=90,"Nợ quá hạn từ 60 ngày đến 90 ngày",IF(X4088&lt;=120,"Nợ quá hạn từ 90 ngày đến 120 ngày","Nợ quá hạn hơn 120 ngày có khả năng mất thanh toán")))))))</f>
        <v>Nợ quá hạn từ 30 ngày đến 60 ngày</v>
      </c>
      <c r="Z4088" s="51">
        <f t="shared" si="1003"/>
        <v>46112</v>
      </c>
      <c r="AA4088" s="51" t="str">
        <f t="shared" si="1004"/>
        <v/>
      </c>
      <c r="AD4088" s="2" t="str">
        <f>VLOOKUP($A4088,MA_KH!$A:$Q,MA_KH!O$1,0)</f>
        <v>LOTTE</v>
      </c>
      <c r="AE4088" s="2" t="str">
        <f>VLOOKUP($A4088,MA_KH!$A:$Q,MA_KH!P$1,0)</f>
        <v>CÔNG TY CỔ PHẦN TRUNG TÂM THƯƠNG MẠI LOTTE VIỆT NAM</v>
      </c>
    </row>
    <row r="4089" spans="1:31" ht="25.5" hidden="1" customHeight="1" x14ac:dyDescent="0.2">
      <c r="A4089" s="39" t="s">
        <v>22015</v>
      </c>
      <c r="B4089" s="39" t="s">
        <v>4453</v>
      </c>
      <c r="C4089" s="40">
        <v>46112</v>
      </c>
      <c r="D4089" s="39" t="s">
        <v>25059</v>
      </c>
      <c r="E4089" s="40">
        <v>46112</v>
      </c>
      <c r="F4089" s="39">
        <v>23234</v>
      </c>
      <c r="G4089" s="39" t="s">
        <v>25060</v>
      </c>
      <c r="H4089" s="41">
        <v>1073435</v>
      </c>
      <c r="I4089" s="67">
        <v>0</v>
      </c>
      <c r="J4089" s="41">
        <v>85875</v>
      </c>
      <c r="K4089" s="41">
        <v>1159310</v>
      </c>
      <c r="L4089" s="7" t="s">
        <v>22849</v>
      </c>
      <c r="O4089" s="35">
        <f>IF(Table1[[#This Row],[Phân loại]]="Tồn đầu kỳ",Table1[[#This Row],[Tổng giá trị]],0)</f>
        <v>0</v>
      </c>
      <c r="P4089" s="7">
        <f>IF(Table1[[#This Row],[Số còn phải thu ĐK]]&lt;&gt;0,0,IF(Table1[[#This Row],[Phân loại]]="Bán hàng",Table1[[#This Row],[Tổng giá trị]],-Table1[[#This Row],[Tổng giá trị]]))</f>
        <v>1159310</v>
      </c>
      <c r="Q4089" s="35">
        <f t="shared" si="1005"/>
        <v>0</v>
      </c>
      <c r="R4089" s="7">
        <f>Table1[[#This Row],[Số còn phải thu ĐK]]+Table1[[#This Row],[Giá Trị HD sau CK]]-Table1[[#This Row],[Số tiền đã thu]]</f>
        <v>1159310</v>
      </c>
      <c r="S4089" s="6">
        <f>IF(Table1[[#This Row],[Ngày hóa đơn]]&lt;&gt;"",Table1[[#This Row],[Ngày hóa đơn]],IF(Table1[[#This Row],[Ngày hạch toán]]&lt;&gt;"",Table1[[#This Row],[Ngày hạch toán]],""))</f>
        <v>46112</v>
      </c>
      <c r="T4089" s="7"/>
      <c r="U4089" s="6">
        <f>IF(Table1[[#This Row],[Ngày tính CN]]="","",S4089+T4089)</f>
        <v>46112</v>
      </c>
      <c r="V4089" s="35">
        <f ca="1">IF(Table1[[#This Row],[Hạn thanh toán]]="","",IF((U4089-NOW())&lt;0,0,(U4089-NOW())))</f>
        <v>0</v>
      </c>
      <c r="W4089" s="35"/>
      <c r="X4089" s="35">
        <f t="shared" ca="1" si="1006"/>
        <v>58.490319212964096</v>
      </c>
      <c r="Y4089" s="2" t="str">
        <f t="shared" ca="1" si="1007"/>
        <v>Nợ quá hạn từ 30 ngày đến 60 ngày</v>
      </c>
      <c r="Z4089" s="51">
        <f t="shared" si="1003"/>
        <v>46112</v>
      </c>
      <c r="AA4089" s="51" t="str">
        <f t="shared" si="1004"/>
        <v/>
      </c>
      <c r="AD4089" s="2" t="str">
        <f>VLOOKUP($A4089,MA_KH!$A:$Q,MA_KH!O$1,0)</f>
        <v>LOTTE</v>
      </c>
      <c r="AE4089" s="2" t="str">
        <f>VLOOKUP($A4089,MA_KH!$A:$Q,MA_KH!P$1,0)</f>
        <v>CÔNG TY CỔ PHẦN TRUNG TÂM THƯƠNG MẠI LOTTE VIỆT NAM</v>
      </c>
    </row>
    <row r="4090" spans="1:31" ht="25.5" hidden="1" customHeight="1" x14ac:dyDescent="0.2">
      <c r="A4090" s="30" t="s">
        <v>22400</v>
      </c>
      <c r="B4090" s="30" t="s">
        <v>4194</v>
      </c>
      <c r="C4090" s="37">
        <v>46082</v>
      </c>
      <c r="D4090" s="30" t="s">
        <v>25075</v>
      </c>
      <c r="E4090" s="37">
        <v>46085</v>
      </c>
      <c r="F4090" s="30" t="s">
        <v>25076</v>
      </c>
      <c r="G4090" s="30" t="s">
        <v>25077</v>
      </c>
      <c r="H4090" s="38">
        <v>5251050</v>
      </c>
      <c r="I4090" s="67">
        <v>0</v>
      </c>
      <c r="J4090" s="38">
        <v>420084</v>
      </c>
      <c r="K4090" s="38">
        <v>5671134</v>
      </c>
      <c r="L4090" s="7" t="s">
        <v>22849</v>
      </c>
      <c r="O4090" s="35">
        <f>IF(Table1[[#This Row],[Phân loại]]="Tồn đầu kỳ",Table1[[#This Row],[Tổng giá trị]],0)</f>
        <v>0</v>
      </c>
      <c r="P4090" s="7">
        <f>IF(Table1[[#This Row],[Số còn phải thu ĐK]]&lt;&gt;0,0,IF(Table1[[#This Row],[Phân loại]]="Bán hàng",Table1[[#This Row],[Tổng giá trị]],-Table1[[#This Row],[Tổng giá trị]]))</f>
        <v>5671134</v>
      </c>
      <c r="Q4090" s="35">
        <f t="shared" ref="Q4090:Q4121" si="1008">IF(M4090&lt;&gt;"",IF(O4090&lt;&gt;0,O4090,P4090),0)</f>
        <v>0</v>
      </c>
      <c r="R4090" s="7">
        <f>Table1[[#This Row],[Số còn phải thu ĐK]]+Table1[[#This Row],[Giá Trị HD sau CK]]-Table1[[#This Row],[Số tiền đã thu]]</f>
        <v>5671134</v>
      </c>
      <c r="S4090" s="6">
        <f>IF(Table1[[#This Row],[Ngày hóa đơn]]&lt;&gt;"",Table1[[#This Row],[Ngày hóa đơn]],IF(Table1[[#This Row],[Ngày hạch toán]]&lt;&gt;"",Table1[[#This Row],[Ngày hạch toán]],""))</f>
        <v>46085</v>
      </c>
      <c r="T4090" s="7"/>
      <c r="U4090" s="6">
        <f>IF(Table1[[#This Row],[Ngày tính CN]]="","",S4090+T4090)</f>
        <v>46085</v>
      </c>
      <c r="V4090" s="35">
        <f ca="1">IF(Table1[[#This Row],[Hạn thanh toán]]="","",IF((U4090-NOW())&lt;0,0,(U4090-NOW())))</f>
        <v>0</v>
      </c>
      <c r="W4090" s="35"/>
      <c r="X4090" s="35">
        <f t="shared" ref="X4090:X4121" ca="1" si="1009">IF(OR(U4090="",R4090=0),"",IF((U4090-NOW())&lt;0,-(U4090-NOW()),0))</f>
        <v>85.490319212964096</v>
      </c>
      <c r="Y4090" s="2" t="str">
        <f t="shared" ref="Y4090:Y4121" ca="1" si="1010">IF(R4090=0,"Đã thanh toán",IF(X4090="","",IF(X4090&lt;=0,"Chưa đến hạn thanh toán",IF(X4090&lt;=30,"Nợ quá hạn 30 ngày",IF(X4090&lt;=60,"Nợ quá hạn từ 30 ngày đến 60 ngày",IF(X4090&lt;=90,"Nợ quá hạn từ 60 ngày đến 90 ngày",IF(X4090&lt;=120,"Nợ quá hạn từ 90 ngày đến 120 ngày","Nợ quá hạn hơn 120 ngày có khả năng mất thanh toán")))))))</f>
        <v>Nợ quá hạn từ 60 ngày đến 90 ngày</v>
      </c>
      <c r="Z4090" s="51">
        <f t="shared" si="1003"/>
        <v>46085</v>
      </c>
      <c r="AA4090" s="51" t="str">
        <f t="shared" si="1004"/>
        <v/>
      </c>
      <c r="AD4090" s="2" t="str">
        <f>VLOOKUP($A4090,MA_KH!$A:$Q,MA_KH!O$1,0)</f>
        <v>SEVEN</v>
      </c>
      <c r="AE4090" s="2" t="str">
        <f>VLOOKUP($A4090,MA_KH!$A:$Q,MA_KH!P$1,0)</f>
        <v>CÔNG TY CỔ PHẦN SEVEN SYSTEM VIỆT NAM</v>
      </c>
    </row>
    <row r="4091" spans="1:31" ht="25.5" hidden="1" customHeight="1" x14ac:dyDescent="0.2">
      <c r="A4091" s="30" t="s">
        <v>22399</v>
      </c>
      <c r="B4091" s="30" t="s">
        <v>4196</v>
      </c>
      <c r="C4091" s="37">
        <v>46082</v>
      </c>
      <c r="D4091" s="30" t="s">
        <v>25078</v>
      </c>
      <c r="E4091" s="37">
        <v>46085</v>
      </c>
      <c r="F4091" s="30" t="s">
        <v>25079</v>
      </c>
      <c r="G4091" s="30" t="s">
        <v>25080</v>
      </c>
      <c r="H4091" s="38">
        <v>1247700</v>
      </c>
      <c r="I4091" s="67">
        <v>0</v>
      </c>
      <c r="J4091" s="38">
        <v>99816</v>
      </c>
      <c r="K4091" s="38">
        <v>1347516</v>
      </c>
      <c r="L4091" s="7" t="s">
        <v>22849</v>
      </c>
      <c r="O4091" s="35">
        <f>IF(Table1[[#This Row],[Phân loại]]="Tồn đầu kỳ",Table1[[#This Row],[Tổng giá trị]],0)</f>
        <v>0</v>
      </c>
      <c r="P4091" s="7">
        <f>IF(Table1[[#This Row],[Số còn phải thu ĐK]]&lt;&gt;0,0,IF(Table1[[#This Row],[Phân loại]]="Bán hàng",Table1[[#This Row],[Tổng giá trị]],-Table1[[#This Row],[Tổng giá trị]]))</f>
        <v>1347516</v>
      </c>
      <c r="Q4091" s="35">
        <f t="shared" si="1008"/>
        <v>0</v>
      </c>
      <c r="R4091" s="7">
        <f>Table1[[#This Row],[Số còn phải thu ĐK]]+Table1[[#This Row],[Giá Trị HD sau CK]]-Table1[[#This Row],[Số tiền đã thu]]</f>
        <v>1347516</v>
      </c>
      <c r="S4091" s="6">
        <f>IF(Table1[[#This Row],[Ngày hóa đơn]]&lt;&gt;"",Table1[[#This Row],[Ngày hóa đơn]],IF(Table1[[#This Row],[Ngày hạch toán]]&lt;&gt;"",Table1[[#This Row],[Ngày hạch toán]],""))</f>
        <v>46085</v>
      </c>
      <c r="T4091" s="7"/>
      <c r="U4091" s="6">
        <f>IF(Table1[[#This Row],[Ngày tính CN]]="","",S4091+T4091)</f>
        <v>46085</v>
      </c>
      <c r="V4091" s="35">
        <f ca="1">IF(Table1[[#This Row],[Hạn thanh toán]]="","",IF((U4091-NOW())&lt;0,0,(U4091-NOW())))</f>
        <v>0</v>
      </c>
      <c r="W4091" s="35"/>
      <c r="X4091" s="35">
        <f t="shared" ca="1" si="1009"/>
        <v>85.490319212964096</v>
      </c>
      <c r="Y4091" s="2" t="str">
        <f t="shared" ca="1" si="1010"/>
        <v>Nợ quá hạn từ 60 ngày đến 90 ngày</v>
      </c>
      <c r="Z4091" s="51">
        <f t="shared" si="1003"/>
        <v>46085</v>
      </c>
      <c r="AA4091" s="51" t="str">
        <f t="shared" si="1004"/>
        <v/>
      </c>
      <c r="AD4091" s="2" t="str">
        <f>VLOOKUP($A4091,MA_KH!$A:$Q,MA_KH!O$1,0)</f>
        <v>SEVEN</v>
      </c>
      <c r="AE4091" s="2" t="str">
        <f>VLOOKUP($A4091,MA_KH!$A:$Q,MA_KH!P$1,0)</f>
        <v>CÔNG TY CỔ PHẦN SEVEN SYSTEM VIỆT NAM</v>
      </c>
    </row>
    <row r="4092" spans="1:31" ht="25.5" hidden="1" customHeight="1" x14ac:dyDescent="0.2">
      <c r="A4092" s="30" t="s">
        <v>22400</v>
      </c>
      <c r="B4092" s="30" t="s">
        <v>4194</v>
      </c>
      <c r="C4092" s="37">
        <v>46082</v>
      </c>
      <c r="D4092" s="30" t="s">
        <v>25081</v>
      </c>
      <c r="E4092" s="37">
        <v>46085</v>
      </c>
      <c r="F4092" s="30" t="s">
        <v>25082</v>
      </c>
      <c r="G4092" s="30" t="s">
        <v>25083</v>
      </c>
      <c r="H4092" s="38">
        <v>2055288</v>
      </c>
      <c r="I4092" s="67">
        <v>0</v>
      </c>
      <c r="J4092" s="38">
        <v>164423</v>
      </c>
      <c r="K4092" s="38">
        <v>2219711</v>
      </c>
      <c r="L4092" s="7" t="s">
        <v>22849</v>
      </c>
      <c r="O4092" s="35">
        <f>IF(Table1[[#This Row],[Phân loại]]="Tồn đầu kỳ",Table1[[#This Row],[Tổng giá trị]],0)</f>
        <v>0</v>
      </c>
      <c r="P4092" s="7">
        <f>IF(Table1[[#This Row],[Số còn phải thu ĐK]]&lt;&gt;0,0,IF(Table1[[#This Row],[Phân loại]]="Bán hàng",Table1[[#This Row],[Tổng giá trị]],-Table1[[#This Row],[Tổng giá trị]]))</f>
        <v>2219711</v>
      </c>
      <c r="Q4092" s="35">
        <f t="shared" si="1008"/>
        <v>0</v>
      </c>
      <c r="R4092" s="7">
        <f>Table1[[#This Row],[Số còn phải thu ĐK]]+Table1[[#This Row],[Giá Trị HD sau CK]]-Table1[[#This Row],[Số tiền đã thu]]</f>
        <v>2219711</v>
      </c>
      <c r="S4092" s="6">
        <f>IF(Table1[[#This Row],[Ngày hóa đơn]]&lt;&gt;"",Table1[[#This Row],[Ngày hóa đơn]],IF(Table1[[#This Row],[Ngày hạch toán]]&lt;&gt;"",Table1[[#This Row],[Ngày hạch toán]],""))</f>
        <v>46085</v>
      </c>
      <c r="T4092" s="7"/>
      <c r="U4092" s="6">
        <f>IF(Table1[[#This Row],[Ngày tính CN]]="","",S4092+T4092)</f>
        <v>46085</v>
      </c>
      <c r="V4092" s="35">
        <f ca="1">IF(Table1[[#This Row],[Hạn thanh toán]]="","",IF((U4092-NOW())&lt;0,0,(U4092-NOW())))</f>
        <v>0</v>
      </c>
      <c r="W4092" s="35"/>
      <c r="X4092" s="35">
        <f t="shared" ca="1" si="1009"/>
        <v>85.490319212964096</v>
      </c>
      <c r="Y4092" s="2" t="str">
        <f t="shared" ca="1" si="1010"/>
        <v>Nợ quá hạn từ 60 ngày đến 90 ngày</v>
      </c>
      <c r="Z4092" s="51">
        <f t="shared" si="1003"/>
        <v>46085</v>
      </c>
      <c r="AA4092" s="51" t="str">
        <f t="shared" si="1004"/>
        <v/>
      </c>
      <c r="AD4092" s="2" t="str">
        <f>VLOOKUP($A4092,MA_KH!$A:$Q,MA_KH!O$1,0)</f>
        <v>SEVEN</v>
      </c>
      <c r="AE4092" s="2" t="str">
        <f>VLOOKUP($A4092,MA_KH!$A:$Q,MA_KH!P$1,0)</f>
        <v>CÔNG TY CỔ PHẦN SEVEN SYSTEM VIỆT NAM</v>
      </c>
    </row>
    <row r="4093" spans="1:31" ht="25.5" hidden="1" customHeight="1" x14ac:dyDescent="0.2">
      <c r="A4093" s="30" t="s">
        <v>22399</v>
      </c>
      <c r="B4093" s="30" t="s">
        <v>4196</v>
      </c>
      <c r="C4093" s="37">
        <v>46082</v>
      </c>
      <c r="D4093" s="30" t="s">
        <v>25084</v>
      </c>
      <c r="E4093" s="37">
        <v>46085</v>
      </c>
      <c r="F4093" s="30" t="s">
        <v>25085</v>
      </c>
      <c r="G4093" s="30" t="s">
        <v>25086</v>
      </c>
      <c r="H4093" s="38">
        <v>898074</v>
      </c>
      <c r="I4093" s="67">
        <v>0</v>
      </c>
      <c r="J4093" s="38">
        <v>71846</v>
      </c>
      <c r="K4093" s="38">
        <v>969920</v>
      </c>
      <c r="L4093" s="7" t="s">
        <v>22849</v>
      </c>
      <c r="O4093" s="35">
        <f>IF(Table1[[#This Row],[Phân loại]]="Tồn đầu kỳ",Table1[[#This Row],[Tổng giá trị]],0)</f>
        <v>0</v>
      </c>
      <c r="P4093" s="7">
        <f>IF(Table1[[#This Row],[Số còn phải thu ĐK]]&lt;&gt;0,0,IF(Table1[[#This Row],[Phân loại]]="Bán hàng",Table1[[#This Row],[Tổng giá trị]],-Table1[[#This Row],[Tổng giá trị]]))</f>
        <v>969920</v>
      </c>
      <c r="Q4093" s="35">
        <f t="shared" si="1008"/>
        <v>0</v>
      </c>
      <c r="R4093" s="7">
        <f>Table1[[#This Row],[Số còn phải thu ĐK]]+Table1[[#This Row],[Giá Trị HD sau CK]]-Table1[[#This Row],[Số tiền đã thu]]</f>
        <v>969920</v>
      </c>
      <c r="S4093" s="6">
        <f>IF(Table1[[#This Row],[Ngày hóa đơn]]&lt;&gt;"",Table1[[#This Row],[Ngày hóa đơn]],IF(Table1[[#This Row],[Ngày hạch toán]]&lt;&gt;"",Table1[[#This Row],[Ngày hạch toán]],""))</f>
        <v>46085</v>
      </c>
      <c r="T4093" s="7"/>
      <c r="U4093" s="6">
        <f>IF(Table1[[#This Row],[Ngày tính CN]]="","",S4093+T4093)</f>
        <v>46085</v>
      </c>
      <c r="V4093" s="35">
        <f ca="1">IF(Table1[[#This Row],[Hạn thanh toán]]="","",IF((U4093-NOW())&lt;0,0,(U4093-NOW())))</f>
        <v>0</v>
      </c>
      <c r="W4093" s="35"/>
      <c r="X4093" s="35">
        <f t="shared" ca="1" si="1009"/>
        <v>85.490319212964096</v>
      </c>
      <c r="Y4093" s="2" t="str">
        <f t="shared" ca="1" si="1010"/>
        <v>Nợ quá hạn từ 60 ngày đến 90 ngày</v>
      </c>
      <c r="Z4093" s="51">
        <f t="shared" si="1003"/>
        <v>46085</v>
      </c>
      <c r="AA4093" s="51" t="str">
        <f t="shared" si="1004"/>
        <v/>
      </c>
      <c r="AD4093" s="2" t="str">
        <f>VLOOKUP($A4093,MA_KH!$A:$Q,MA_KH!O$1,0)</f>
        <v>SEVEN</v>
      </c>
      <c r="AE4093" s="2" t="str">
        <f>VLOOKUP($A4093,MA_KH!$A:$Q,MA_KH!P$1,0)</f>
        <v>CÔNG TY CỔ PHẦN SEVEN SYSTEM VIỆT NAM</v>
      </c>
    </row>
    <row r="4094" spans="1:31" ht="25.5" hidden="1" customHeight="1" x14ac:dyDescent="0.2">
      <c r="A4094" s="30" t="s">
        <v>22401</v>
      </c>
      <c r="B4094" s="30" t="s">
        <v>4493</v>
      </c>
      <c r="C4094" s="37">
        <v>46082</v>
      </c>
      <c r="D4094" s="30" t="s">
        <v>25087</v>
      </c>
      <c r="E4094" s="37">
        <v>46084</v>
      </c>
      <c r="F4094" s="30" t="s">
        <v>25088</v>
      </c>
      <c r="G4094" s="30" t="s">
        <v>25089</v>
      </c>
      <c r="H4094" s="38">
        <v>120636</v>
      </c>
      <c r="I4094" s="67">
        <v>0</v>
      </c>
      <c r="J4094" s="38">
        <v>9651</v>
      </c>
      <c r="K4094" s="38">
        <v>130287</v>
      </c>
      <c r="L4094" s="7" t="s">
        <v>22849</v>
      </c>
      <c r="O4094" s="35">
        <f>IF(Table1[[#This Row],[Phân loại]]="Tồn đầu kỳ",Table1[[#This Row],[Tổng giá trị]],0)</f>
        <v>0</v>
      </c>
      <c r="P4094" s="7">
        <f>IF(Table1[[#This Row],[Số còn phải thu ĐK]]&lt;&gt;0,0,IF(Table1[[#This Row],[Phân loại]]="Bán hàng",Table1[[#This Row],[Tổng giá trị]],-Table1[[#This Row],[Tổng giá trị]]))</f>
        <v>130287</v>
      </c>
      <c r="Q4094" s="35">
        <f t="shared" si="1008"/>
        <v>0</v>
      </c>
      <c r="R4094" s="7">
        <f>Table1[[#This Row],[Số còn phải thu ĐK]]+Table1[[#This Row],[Giá Trị HD sau CK]]-Table1[[#This Row],[Số tiền đã thu]]</f>
        <v>130287</v>
      </c>
      <c r="S4094" s="6">
        <f>IF(Table1[[#This Row],[Ngày hóa đơn]]&lt;&gt;"",Table1[[#This Row],[Ngày hóa đơn]],IF(Table1[[#This Row],[Ngày hạch toán]]&lt;&gt;"",Table1[[#This Row],[Ngày hạch toán]],""))</f>
        <v>46084</v>
      </c>
      <c r="T4094" s="7"/>
      <c r="U4094" s="6">
        <f>IF(Table1[[#This Row],[Ngày tính CN]]="","",S4094+T4094)</f>
        <v>46084</v>
      </c>
      <c r="V4094" s="35">
        <f ca="1">IF(Table1[[#This Row],[Hạn thanh toán]]="","",IF((U4094-NOW())&lt;0,0,(U4094-NOW())))</f>
        <v>0</v>
      </c>
      <c r="W4094" s="35"/>
      <c r="X4094" s="35">
        <f t="shared" ca="1" si="1009"/>
        <v>86.490319212964096</v>
      </c>
      <c r="Y4094" s="2" t="str">
        <f t="shared" ca="1" si="1010"/>
        <v>Nợ quá hạn từ 60 ngày đến 90 ngày</v>
      </c>
      <c r="Z4094" s="51">
        <f t="shared" si="1003"/>
        <v>46084</v>
      </c>
      <c r="AA4094" s="51" t="str">
        <f t="shared" si="1004"/>
        <v/>
      </c>
      <c r="AD4094" s="2" t="str">
        <f>VLOOKUP($A4094,MA_KH!$A:$Q,MA_KH!O$1,0)</f>
        <v>SEVEN</v>
      </c>
      <c r="AE4094" s="2" t="str">
        <f>VLOOKUP($A4094,MA_KH!$A:$Q,MA_KH!P$1,0)</f>
        <v>CÔNG TY CỔ PHẦN SEVEN SYSTEM VIỆT NAM</v>
      </c>
    </row>
    <row r="4095" spans="1:31" ht="25.5" hidden="1" customHeight="1" x14ac:dyDescent="0.2">
      <c r="A4095" s="30" t="s">
        <v>22401</v>
      </c>
      <c r="B4095" s="30" t="s">
        <v>4493</v>
      </c>
      <c r="C4095" s="37">
        <v>46082</v>
      </c>
      <c r="D4095" s="30" t="s">
        <v>25090</v>
      </c>
      <c r="E4095" s="37">
        <v>46084</v>
      </c>
      <c r="F4095" s="30" t="s">
        <v>25091</v>
      </c>
      <c r="G4095" s="30" t="s">
        <v>25092</v>
      </c>
      <c r="H4095" s="38">
        <v>318348</v>
      </c>
      <c r="I4095" s="67">
        <v>0</v>
      </c>
      <c r="J4095" s="38">
        <v>25468</v>
      </c>
      <c r="K4095" s="38">
        <v>343816</v>
      </c>
      <c r="L4095" s="7" t="s">
        <v>22849</v>
      </c>
      <c r="O4095" s="35">
        <f>IF(Table1[[#This Row],[Phân loại]]="Tồn đầu kỳ",Table1[[#This Row],[Tổng giá trị]],0)</f>
        <v>0</v>
      </c>
      <c r="P4095" s="7">
        <f>IF(Table1[[#This Row],[Số còn phải thu ĐK]]&lt;&gt;0,0,IF(Table1[[#This Row],[Phân loại]]="Bán hàng",Table1[[#This Row],[Tổng giá trị]],-Table1[[#This Row],[Tổng giá trị]]))</f>
        <v>343816</v>
      </c>
      <c r="Q4095" s="35">
        <f t="shared" si="1008"/>
        <v>0</v>
      </c>
      <c r="R4095" s="7">
        <f>Table1[[#This Row],[Số còn phải thu ĐK]]+Table1[[#This Row],[Giá Trị HD sau CK]]-Table1[[#This Row],[Số tiền đã thu]]</f>
        <v>343816</v>
      </c>
      <c r="S4095" s="6">
        <f>IF(Table1[[#This Row],[Ngày hóa đơn]]&lt;&gt;"",Table1[[#This Row],[Ngày hóa đơn]],IF(Table1[[#This Row],[Ngày hạch toán]]&lt;&gt;"",Table1[[#This Row],[Ngày hạch toán]],""))</f>
        <v>46084</v>
      </c>
      <c r="T4095" s="7"/>
      <c r="U4095" s="6">
        <f>IF(Table1[[#This Row],[Ngày tính CN]]="","",S4095+T4095)</f>
        <v>46084</v>
      </c>
      <c r="V4095" s="35">
        <f ca="1">IF(Table1[[#This Row],[Hạn thanh toán]]="","",IF((U4095-NOW())&lt;0,0,(U4095-NOW())))</f>
        <v>0</v>
      </c>
      <c r="W4095" s="35"/>
      <c r="X4095" s="35">
        <f t="shared" ca="1" si="1009"/>
        <v>86.490319212964096</v>
      </c>
      <c r="Y4095" s="2" t="str">
        <f t="shared" ca="1" si="1010"/>
        <v>Nợ quá hạn từ 60 ngày đến 90 ngày</v>
      </c>
      <c r="Z4095" s="51">
        <f t="shared" si="1003"/>
        <v>46084</v>
      </c>
      <c r="AA4095" s="51" t="str">
        <f t="shared" si="1004"/>
        <v/>
      </c>
      <c r="AD4095" s="2" t="str">
        <f>VLOOKUP($A4095,MA_KH!$A:$Q,MA_KH!O$1,0)</f>
        <v>SEVEN</v>
      </c>
      <c r="AE4095" s="2" t="str">
        <f>VLOOKUP($A4095,MA_KH!$A:$Q,MA_KH!P$1,0)</f>
        <v>CÔNG TY CỔ PHẦN SEVEN SYSTEM VIỆT NAM</v>
      </c>
    </row>
    <row r="4096" spans="1:31" ht="25.5" hidden="1" customHeight="1" x14ac:dyDescent="0.2">
      <c r="A4096" s="30" t="s">
        <v>22400</v>
      </c>
      <c r="B4096" s="30" t="s">
        <v>4194</v>
      </c>
      <c r="C4096" s="37">
        <v>46082</v>
      </c>
      <c r="D4096" s="30" t="s">
        <v>25093</v>
      </c>
      <c r="E4096" s="37">
        <v>46082</v>
      </c>
      <c r="F4096" s="30"/>
      <c r="G4096" s="30" t="s">
        <v>25094</v>
      </c>
      <c r="H4096" s="38">
        <v>30884</v>
      </c>
      <c r="I4096" s="67">
        <v>0</v>
      </c>
      <c r="J4096" s="38">
        <v>2471</v>
      </c>
      <c r="K4096" s="38">
        <v>33355</v>
      </c>
      <c r="L4096" s="7" t="s">
        <v>41</v>
      </c>
      <c r="O4096" s="35">
        <f>IF(Table1[[#This Row],[Phân loại]]="Tồn đầu kỳ",Table1[[#This Row],[Tổng giá trị]],0)</f>
        <v>0</v>
      </c>
      <c r="P4096" s="7">
        <f>IF(Table1[[#This Row],[Số còn phải thu ĐK]]&lt;&gt;0,0,IF(Table1[[#This Row],[Phân loại]]="Bán hàng",Table1[[#This Row],[Tổng giá trị]],-Table1[[#This Row],[Tổng giá trị]]))</f>
        <v>-33355</v>
      </c>
      <c r="Q4096" s="35">
        <f t="shared" si="1008"/>
        <v>0</v>
      </c>
      <c r="R4096" s="7">
        <f>Table1[[#This Row],[Số còn phải thu ĐK]]+Table1[[#This Row],[Giá Trị HD sau CK]]-Table1[[#This Row],[Số tiền đã thu]]</f>
        <v>-33355</v>
      </c>
      <c r="S4096" s="6">
        <f>IF(Table1[[#This Row],[Ngày hóa đơn]]&lt;&gt;"",Table1[[#This Row],[Ngày hóa đơn]],IF(Table1[[#This Row],[Ngày hạch toán]]&lt;&gt;"",Table1[[#This Row],[Ngày hạch toán]],""))</f>
        <v>46082</v>
      </c>
      <c r="T4096" s="7"/>
      <c r="U4096" s="6">
        <f>IF(Table1[[#This Row],[Ngày tính CN]]="","",S4096+T4096)</f>
        <v>46082</v>
      </c>
      <c r="V4096" s="35">
        <f ca="1">IF(Table1[[#This Row],[Hạn thanh toán]]="","",IF((U4096-NOW())&lt;0,0,(U4096-NOW())))</f>
        <v>0</v>
      </c>
      <c r="W4096" s="35"/>
      <c r="X4096" s="35">
        <f t="shared" ca="1" si="1009"/>
        <v>88.490319212964096</v>
      </c>
      <c r="Y4096" s="2" t="str">
        <f t="shared" ca="1" si="1010"/>
        <v>Nợ quá hạn từ 60 ngày đến 90 ngày</v>
      </c>
      <c r="Z4096" s="51">
        <f t="shared" si="1003"/>
        <v>46082</v>
      </c>
      <c r="AA4096" s="51" t="str">
        <f t="shared" si="1004"/>
        <v/>
      </c>
      <c r="AD4096" s="2" t="str">
        <f>VLOOKUP($A4096,MA_KH!$A:$Q,MA_KH!O$1,0)</f>
        <v>SEVEN</v>
      </c>
      <c r="AE4096" s="2" t="str">
        <f>VLOOKUP($A4096,MA_KH!$A:$Q,MA_KH!P$1,0)</f>
        <v>CÔNG TY CỔ PHẦN SEVEN SYSTEM VIỆT NAM</v>
      </c>
    </row>
    <row r="4097" spans="1:31" ht="25.5" hidden="1" customHeight="1" x14ac:dyDescent="0.2">
      <c r="A4097" s="30" t="s">
        <v>22400</v>
      </c>
      <c r="B4097" s="30" t="s">
        <v>4194</v>
      </c>
      <c r="C4097" s="37">
        <v>46082</v>
      </c>
      <c r="D4097" s="30" t="s">
        <v>25095</v>
      </c>
      <c r="E4097" s="37">
        <v>46082</v>
      </c>
      <c r="F4097" s="30"/>
      <c r="G4097" s="30" t="s">
        <v>25096</v>
      </c>
      <c r="H4097" s="38">
        <v>33518</v>
      </c>
      <c r="I4097" s="67">
        <v>0</v>
      </c>
      <c r="J4097" s="38">
        <v>2681</v>
      </c>
      <c r="K4097" s="38">
        <v>36199</v>
      </c>
      <c r="L4097" s="7" t="s">
        <v>41</v>
      </c>
      <c r="O4097" s="35">
        <f>IF(Table1[[#This Row],[Phân loại]]="Tồn đầu kỳ",Table1[[#This Row],[Tổng giá trị]],0)</f>
        <v>0</v>
      </c>
      <c r="P4097" s="7">
        <f>IF(Table1[[#This Row],[Số còn phải thu ĐK]]&lt;&gt;0,0,IF(Table1[[#This Row],[Phân loại]]="Bán hàng",Table1[[#This Row],[Tổng giá trị]],-Table1[[#This Row],[Tổng giá trị]]))</f>
        <v>-36199</v>
      </c>
      <c r="Q4097" s="35">
        <f t="shared" si="1008"/>
        <v>0</v>
      </c>
      <c r="R4097" s="7">
        <f>Table1[[#This Row],[Số còn phải thu ĐK]]+Table1[[#This Row],[Giá Trị HD sau CK]]-Table1[[#This Row],[Số tiền đã thu]]</f>
        <v>-36199</v>
      </c>
      <c r="S4097" s="6">
        <f>IF(Table1[[#This Row],[Ngày hóa đơn]]&lt;&gt;"",Table1[[#This Row],[Ngày hóa đơn]],IF(Table1[[#This Row],[Ngày hạch toán]]&lt;&gt;"",Table1[[#This Row],[Ngày hạch toán]],""))</f>
        <v>46082</v>
      </c>
      <c r="T4097" s="7"/>
      <c r="U4097" s="6">
        <f>IF(Table1[[#This Row],[Ngày tính CN]]="","",S4097+T4097)</f>
        <v>46082</v>
      </c>
      <c r="V4097" s="35">
        <f ca="1">IF(Table1[[#This Row],[Hạn thanh toán]]="","",IF((U4097-NOW())&lt;0,0,(U4097-NOW())))</f>
        <v>0</v>
      </c>
      <c r="W4097" s="35"/>
      <c r="X4097" s="35">
        <f t="shared" ca="1" si="1009"/>
        <v>88.490319212964096</v>
      </c>
      <c r="Y4097" s="2" t="str">
        <f t="shared" ca="1" si="1010"/>
        <v>Nợ quá hạn từ 60 ngày đến 90 ngày</v>
      </c>
      <c r="Z4097" s="51">
        <f t="shared" si="1003"/>
        <v>46082</v>
      </c>
      <c r="AA4097" s="51" t="str">
        <f t="shared" si="1004"/>
        <v/>
      </c>
      <c r="AD4097" s="2" t="str">
        <f>VLOOKUP($A4097,MA_KH!$A:$Q,MA_KH!O$1,0)</f>
        <v>SEVEN</v>
      </c>
      <c r="AE4097" s="2" t="str">
        <f>VLOOKUP($A4097,MA_KH!$A:$Q,MA_KH!P$1,0)</f>
        <v>CÔNG TY CỔ PHẦN SEVEN SYSTEM VIỆT NAM</v>
      </c>
    </row>
    <row r="4098" spans="1:31" ht="25.5" hidden="1" customHeight="1" x14ac:dyDescent="0.2">
      <c r="A4098" s="30" t="s">
        <v>22400</v>
      </c>
      <c r="B4098" s="30" t="s">
        <v>4194</v>
      </c>
      <c r="C4098" s="37">
        <v>46082</v>
      </c>
      <c r="D4098" s="30" t="s">
        <v>25097</v>
      </c>
      <c r="E4098" s="37">
        <v>46082</v>
      </c>
      <c r="F4098" s="30"/>
      <c r="G4098" s="30" t="s">
        <v>25098</v>
      </c>
      <c r="H4098" s="38">
        <v>16759</v>
      </c>
      <c r="I4098" s="67">
        <v>0</v>
      </c>
      <c r="J4098" s="38">
        <v>1341</v>
      </c>
      <c r="K4098" s="38">
        <v>18100</v>
      </c>
      <c r="L4098" s="7" t="s">
        <v>41</v>
      </c>
      <c r="O4098" s="35">
        <f>IF(Table1[[#This Row],[Phân loại]]="Tồn đầu kỳ",Table1[[#This Row],[Tổng giá trị]],0)</f>
        <v>0</v>
      </c>
      <c r="P4098" s="7">
        <f>IF(Table1[[#This Row],[Số còn phải thu ĐK]]&lt;&gt;0,0,IF(Table1[[#This Row],[Phân loại]]="Bán hàng",Table1[[#This Row],[Tổng giá trị]],-Table1[[#This Row],[Tổng giá trị]]))</f>
        <v>-18100</v>
      </c>
      <c r="Q4098" s="35">
        <f t="shared" si="1008"/>
        <v>0</v>
      </c>
      <c r="R4098" s="7">
        <f>Table1[[#This Row],[Số còn phải thu ĐK]]+Table1[[#This Row],[Giá Trị HD sau CK]]-Table1[[#This Row],[Số tiền đã thu]]</f>
        <v>-18100</v>
      </c>
      <c r="S4098" s="6">
        <f>IF(Table1[[#This Row],[Ngày hóa đơn]]&lt;&gt;"",Table1[[#This Row],[Ngày hóa đơn]],IF(Table1[[#This Row],[Ngày hạch toán]]&lt;&gt;"",Table1[[#This Row],[Ngày hạch toán]],""))</f>
        <v>46082</v>
      </c>
      <c r="T4098" s="7"/>
      <c r="U4098" s="6">
        <f>IF(Table1[[#This Row],[Ngày tính CN]]="","",S4098+T4098)</f>
        <v>46082</v>
      </c>
      <c r="V4098" s="35">
        <f ca="1">IF(Table1[[#This Row],[Hạn thanh toán]]="","",IF((U4098-NOW())&lt;0,0,(U4098-NOW())))</f>
        <v>0</v>
      </c>
      <c r="W4098" s="35"/>
      <c r="X4098" s="35">
        <f t="shared" ca="1" si="1009"/>
        <v>88.490319212964096</v>
      </c>
      <c r="Y4098" s="2" t="str">
        <f t="shared" ca="1" si="1010"/>
        <v>Nợ quá hạn từ 60 ngày đến 90 ngày</v>
      </c>
      <c r="Z4098" s="51">
        <f t="shared" si="1003"/>
        <v>46082</v>
      </c>
      <c r="AA4098" s="51" t="str">
        <f t="shared" si="1004"/>
        <v/>
      </c>
      <c r="AD4098" s="2" t="str">
        <f>VLOOKUP($A4098,MA_KH!$A:$Q,MA_KH!O$1,0)</f>
        <v>SEVEN</v>
      </c>
      <c r="AE4098" s="2" t="str">
        <f>VLOOKUP($A4098,MA_KH!$A:$Q,MA_KH!P$1,0)</f>
        <v>CÔNG TY CỔ PHẦN SEVEN SYSTEM VIỆT NAM</v>
      </c>
    </row>
    <row r="4099" spans="1:31" ht="25.5" hidden="1" customHeight="1" x14ac:dyDescent="0.2">
      <c r="A4099" s="30" t="s">
        <v>22400</v>
      </c>
      <c r="B4099" s="30" t="s">
        <v>4194</v>
      </c>
      <c r="C4099" s="37">
        <v>46082</v>
      </c>
      <c r="D4099" s="30" t="s">
        <v>25099</v>
      </c>
      <c r="E4099" s="37">
        <v>46082</v>
      </c>
      <c r="F4099" s="30"/>
      <c r="G4099" s="30" t="s">
        <v>25100</v>
      </c>
      <c r="H4099" s="38">
        <v>30884</v>
      </c>
      <c r="I4099" s="67">
        <v>0</v>
      </c>
      <c r="J4099" s="38">
        <v>2471</v>
      </c>
      <c r="K4099" s="38">
        <v>33355</v>
      </c>
      <c r="L4099" s="7" t="s">
        <v>41</v>
      </c>
      <c r="O4099" s="35">
        <f>IF(Table1[[#This Row],[Phân loại]]="Tồn đầu kỳ",Table1[[#This Row],[Tổng giá trị]],0)</f>
        <v>0</v>
      </c>
      <c r="P4099" s="7">
        <f>IF(Table1[[#This Row],[Số còn phải thu ĐK]]&lt;&gt;0,0,IF(Table1[[#This Row],[Phân loại]]="Bán hàng",Table1[[#This Row],[Tổng giá trị]],-Table1[[#This Row],[Tổng giá trị]]))</f>
        <v>-33355</v>
      </c>
      <c r="Q4099" s="35">
        <f t="shared" si="1008"/>
        <v>0</v>
      </c>
      <c r="R4099" s="7">
        <f>Table1[[#This Row],[Số còn phải thu ĐK]]+Table1[[#This Row],[Giá Trị HD sau CK]]-Table1[[#This Row],[Số tiền đã thu]]</f>
        <v>-33355</v>
      </c>
      <c r="S4099" s="6">
        <f>IF(Table1[[#This Row],[Ngày hóa đơn]]&lt;&gt;"",Table1[[#This Row],[Ngày hóa đơn]],IF(Table1[[#This Row],[Ngày hạch toán]]&lt;&gt;"",Table1[[#This Row],[Ngày hạch toán]],""))</f>
        <v>46082</v>
      </c>
      <c r="T4099" s="7"/>
      <c r="U4099" s="6">
        <f>IF(Table1[[#This Row],[Ngày tính CN]]="","",S4099+T4099)</f>
        <v>46082</v>
      </c>
      <c r="V4099" s="35">
        <f ca="1">IF(Table1[[#This Row],[Hạn thanh toán]]="","",IF((U4099-NOW())&lt;0,0,(U4099-NOW())))</f>
        <v>0</v>
      </c>
      <c r="W4099" s="35"/>
      <c r="X4099" s="35">
        <f t="shared" ca="1" si="1009"/>
        <v>88.490319212964096</v>
      </c>
      <c r="Y4099" s="2" t="str">
        <f t="shared" ca="1" si="1010"/>
        <v>Nợ quá hạn từ 60 ngày đến 90 ngày</v>
      </c>
      <c r="Z4099" s="51">
        <f t="shared" si="1003"/>
        <v>46082</v>
      </c>
      <c r="AA4099" s="51" t="str">
        <f t="shared" si="1004"/>
        <v/>
      </c>
      <c r="AD4099" s="2" t="str">
        <f>VLOOKUP($A4099,MA_KH!$A:$Q,MA_KH!O$1,0)</f>
        <v>SEVEN</v>
      </c>
      <c r="AE4099" s="2" t="str">
        <f>VLOOKUP($A4099,MA_KH!$A:$Q,MA_KH!P$1,0)</f>
        <v>CÔNG TY CỔ PHẦN SEVEN SYSTEM VIỆT NAM</v>
      </c>
    </row>
    <row r="4100" spans="1:31" ht="25.5" hidden="1" customHeight="1" x14ac:dyDescent="0.2">
      <c r="A4100" s="30" t="s">
        <v>22401</v>
      </c>
      <c r="B4100" s="30" t="s">
        <v>4493</v>
      </c>
      <c r="C4100" s="37">
        <v>46084</v>
      </c>
      <c r="D4100" s="30" t="s">
        <v>25101</v>
      </c>
      <c r="E4100" s="37">
        <v>46091</v>
      </c>
      <c r="F4100" s="30" t="s">
        <v>25102</v>
      </c>
      <c r="G4100" s="30" t="s">
        <v>25103</v>
      </c>
      <c r="H4100" s="38">
        <v>201060</v>
      </c>
      <c r="I4100" s="67">
        <v>0</v>
      </c>
      <c r="J4100" s="38">
        <v>16085</v>
      </c>
      <c r="K4100" s="38">
        <v>217145</v>
      </c>
      <c r="L4100" s="7" t="s">
        <v>22849</v>
      </c>
      <c r="O4100" s="35">
        <f>IF(Table1[[#This Row],[Phân loại]]="Tồn đầu kỳ",Table1[[#This Row],[Tổng giá trị]],0)</f>
        <v>0</v>
      </c>
      <c r="P4100" s="7">
        <f>IF(Table1[[#This Row],[Số còn phải thu ĐK]]&lt;&gt;0,0,IF(Table1[[#This Row],[Phân loại]]="Bán hàng",Table1[[#This Row],[Tổng giá trị]],-Table1[[#This Row],[Tổng giá trị]]))</f>
        <v>217145</v>
      </c>
      <c r="Q4100" s="35">
        <f t="shared" si="1008"/>
        <v>0</v>
      </c>
      <c r="R4100" s="7">
        <f>Table1[[#This Row],[Số còn phải thu ĐK]]+Table1[[#This Row],[Giá Trị HD sau CK]]-Table1[[#This Row],[Số tiền đã thu]]</f>
        <v>217145</v>
      </c>
      <c r="S4100" s="6">
        <f>IF(Table1[[#This Row],[Ngày hóa đơn]]&lt;&gt;"",Table1[[#This Row],[Ngày hóa đơn]],IF(Table1[[#This Row],[Ngày hạch toán]]&lt;&gt;"",Table1[[#This Row],[Ngày hạch toán]],""))</f>
        <v>46091</v>
      </c>
      <c r="T4100" s="7"/>
      <c r="U4100" s="6">
        <f>IF(Table1[[#This Row],[Ngày tính CN]]="","",S4100+T4100)</f>
        <v>46091</v>
      </c>
      <c r="V4100" s="35">
        <f ca="1">IF(Table1[[#This Row],[Hạn thanh toán]]="","",IF((U4100-NOW())&lt;0,0,(U4100-NOW())))</f>
        <v>0</v>
      </c>
      <c r="W4100" s="35"/>
      <c r="X4100" s="35">
        <f t="shared" ca="1" si="1009"/>
        <v>79.490319212964096</v>
      </c>
      <c r="Y4100" s="2" t="str">
        <f t="shared" ca="1" si="1010"/>
        <v>Nợ quá hạn từ 60 ngày đến 90 ngày</v>
      </c>
      <c r="Z4100" s="51">
        <f t="shared" ref="Z4100:Z4163" si="1011">IF(S4100="","",S4100)</f>
        <v>46091</v>
      </c>
      <c r="AA4100" s="51" t="str">
        <f t="shared" ref="AA4100:AA4163" si="1012">IF(M4100="","",M4100)</f>
        <v/>
      </c>
      <c r="AD4100" s="2" t="str">
        <f>VLOOKUP($A4100,MA_KH!$A:$Q,MA_KH!O$1,0)</f>
        <v>SEVEN</v>
      </c>
      <c r="AE4100" s="2" t="str">
        <f>VLOOKUP($A4100,MA_KH!$A:$Q,MA_KH!P$1,0)</f>
        <v>CÔNG TY CỔ PHẦN SEVEN SYSTEM VIỆT NAM</v>
      </c>
    </row>
    <row r="4101" spans="1:31" ht="25.5" hidden="1" customHeight="1" x14ac:dyDescent="0.2">
      <c r="A4101" s="30" t="s">
        <v>22400</v>
      </c>
      <c r="B4101" s="30" t="s">
        <v>4194</v>
      </c>
      <c r="C4101" s="37">
        <v>46084</v>
      </c>
      <c r="D4101" s="30" t="s">
        <v>25104</v>
      </c>
      <c r="E4101" s="37">
        <v>46084</v>
      </c>
      <c r="F4101" s="30"/>
      <c r="G4101" s="30" t="s">
        <v>25105</v>
      </c>
      <c r="H4101" s="38">
        <v>30884</v>
      </c>
      <c r="I4101" s="67">
        <v>0</v>
      </c>
      <c r="J4101" s="38">
        <v>2471</v>
      </c>
      <c r="K4101" s="38">
        <v>33355</v>
      </c>
      <c r="L4101" s="7" t="s">
        <v>41</v>
      </c>
      <c r="O4101" s="35">
        <f>IF(Table1[[#This Row],[Phân loại]]="Tồn đầu kỳ",Table1[[#This Row],[Tổng giá trị]],0)</f>
        <v>0</v>
      </c>
      <c r="P4101" s="7">
        <f>IF(Table1[[#This Row],[Số còn phải thu ĐK]]&lt;&gt;0,0,IF(Table1[[#This Row],[Phân loại]]="Bán hàng",Table1[[#This Row],[Tổng giá trị]],-Table1[[#This Row],[Tổng giá trị]]))</f>
        <v>-33355</v>
      </c>
      <c r="Q4101" s="35">
        <f t="shared" si="1008"/>
        <v>0</v>
      </c>
      <c r="R4101" s="7">
        <f>Table1[[#This Row],[Số còn phải thu ĐK]]+Table1[[#This Row],[Giá Trị HD sau CK]]-Table1[[#This Row],[Số tiền đã thu]]</f>
        <v>-33355</v>
      </c>
      <c r="S4101" s="6">
        <f>IF(Table1[[#This Row],[Ngày hóa đơn]]&lt;&gt;"",Table1[[#This Row],[Ngày hóa đơn]],IF(Table1[[#This Row],[Ngày hạch toán]]&lt;&gt;"",Table1[[#This Row],[Ngày hạch toán]],""))</f>
        <v>46084</v>
      </c>
      <c r="T4101" s="7"/>
      <c r="U4101" s="6">
        <f>IF(Table1[[#This Row],[Ngày tính CN]]="","",S4101+T4101)</f>
        <v>46084</v>
      </c>
      <c r="V4101" s="35">
        <f ca="1">IF(Table1[[#This Row],[Hạn thanh toán]]="","",IF((U4101-NOW())&lt;0,0,(U4101-NOW())))</f>
        <v>0</v>
      </c>
      <c r="W4101" s="35"/>
      <c r="X4101" s="35">
        <f t="shared" ca="1" si="1009"/>
        <v>86.490319212964096</v>
      </c>
      <c r="Y4101" s="2" t="str">
        <f t="shared" ca="1" si="1010"/>
        <v>Nợ quá hạn từ 60 ngày đến 90 ngày</v>
      </c>
      <c r="Z4101" s="51">
        <f t="shared" si="1011"/>
        <v>46084</v>
      </c>
      <c r="AA4101" s="51" t="str">
        <f t="shared" si="1012"/>
        <v/>
      </c>
      <c r="AD4101" s="2" t="str">
        <f>VLOOKUP($A4101,MA_KH!$A:$Q,MA_KH!O$1,0)</f>
        <v>SEVEN</v>
      </c>
      <c r="AE4101" s="2" t="str">
        <f>VLOOKUP($A4101,MA_KH!$A:$Q,MA_KH!P$1,0)</f>
        <v>CÔNG TY CỔ PHẦN SEVEN SYSTEM VIỆT NAM</v>
      </c>
    </row>
    <row r="4102" spans="1:31" ht="25.5" hidden="1" customHeight="1" x14ac:dyDescent="0.2">
      <c r="A4102" s="30" t="s">
        <v>22400</v>
      </c>
      <c r="B4102" s="30" t="s">
        <v>4194</v>
      </c>
      <c r="C4102" s="37">
        <v>46085</v>
      </c>
      <c r="D4102" s="30" t="s">
        <v>25106</v>
      </c>
      <c r="E4102" s="37">
        <v>46092</v>
      </c>
      <c r="F4102" s="30" t="s">
        <v>25107</v>
      </c>
      <c r="G4102" s="30" t="s">
        <v>25108</v>
      </c>
      <c r="H4102" s="38">
        <v>3542022</v>
      </c>
      <c r="I4102" s="67">
        <v>0</v>
      </c>
      <c r="J4102" s="38">
        <v>283362</v>
      </c>
      <c r="K4102" s="38">
        <v>3825384</v>
      </c>
      <c r="L4102" s="7" t="s">
        <v>22849</v>
      </c>
      <c r="O4102" s="35">
        <f>IF(Table1[[#This Row],[Phân loại]]="Tồn đầu kỳ",Table1[[#This Row],[Tổng giá trị]],0)</f>
        <v>0</v>
      </c>
      <c r="P4102" s="7">
        <f>IF(Table1[[#This Row],[Số còn phải thu ĐK]]&lt;&gt;0,0,IF(Table1[[#This Row],[Phân loại]]="Bán hàng",Table1[[#This Row],[Tổng giá trị]],-Table1[[#This Row],[Tổng giá trị]]))</f>
        <v>3825384</v>
      </c>
      <c r="Q4102" s="35">
        <f t="shared" si="1008"/>
        <v>0</v>
      </c>
      <c r="R4102" s="7">
        <f>Table1[[#This Row],[Số còn phải thu ĐK]]+Table1[[#This Row],[Giá Trị HD sau CK]]-Table1[[#This Row],[Số tiền đã thu]]</f>
        <v>3825384</v>
      </c>
      <c r="S4102" s="6">
        <f>IF(Table1[[#This Row],[Ngày hóa đơn]]&lt;&gt;"",Table1[[#This Row],[Ngày hóa đơn]],IF(Table1[[#This Row],[Ngày hạch toán]]&lt;&gt;"",Table1[[#This Row],[Ngày hạch toán]],""))</f>
        <v>46092</v>
      </c>
      <c r="T4102" s="7"/>
      <c r="U4102" s="6">
        <f>IF(Table1[[#This Row],[Ngày tính CN]]="","",S4102+T4102)</f>
        <v>46092</v>
      </c>
      <c r="V4102" s="35">
        <f ca="1">IF(Table1[[#This Row],[Hạn thanh toán]]="","",IF((U4102-NOW())&lt;0,0,(U4102-NOW())))</f>
        <v>0</v>
      </c>
      <c r="W4102" s="35"/>
      <c r="X4102" s="35">
        <f t="shared" ca="1" si="1009"/>
        <v>78.490319212964096</v>
      </c>
      <c r="Y4102" s="2" t="str">
        <f t="shared" ca="1" si="1010"/>
        <v>Nợ quá hạn từ 60 ngày đến 90 ngày</v>
      </c>
      <c r="Z4102" s="51">
        <f t="shared" si="1011"/>
        <v>46092</v>
      </c>
      <c r="AA4102" s="51" t="str">
        <f t="shared" si="1012"/>
        <v/>
      </c>
      <c r="AD4102" s="2" t="str">
        <f>VLOOKUP($A4102,MA_KH!$A:$Q,MA_KH!O$1,0)</f>
        <v>SEVEN</v>
      </c>
      <c r="AE4102" s="2" t="str">
        <f>VLOOKUP($A4102,MA_KH!$A:$Q,MA_KH!P$1,0)</f>
        <v>CÔNG TY CỔ PHẦN SEVEN SYSTEM VIỆT NAM</v>
      </c>
    </row>
    <row r="4103" spans="1:31" ht="25.5" hidden="1" customHeight="1" x14ac:dyDescent="0.2">
      <c r="A4103" s="30" t="s">
        <v>22399</v>
      </c>
      <c r="B4103" s="30" t="s">
        <v>4196</v>
      </c>
      <c r="C4103" s="37">
        <v>46085</v>
      </c>
      <c r="D4103" s="30" t="s">
        <v>25109</v>
      </c>
      <c r="E4103" s="37">
        <v>46092</v>
      </c>
      <c r="F4103" s="30" t="s">
        <v>25110</v>
      </c>
      <c r="G4103" s="30" t="s">
        <v>25111</v>
      </c>
      <c r="H4103" s="38">
        <v>20106</v>
      </c>
      <c r="I4103" s="67">
        <v>0</v>
      </c>
      <c r="J4103" s="38">
        <v>1608</v>
      </c>
      <c r="K4103" s="38">
        <v>21714</v>
      </c>
      <c r="L4103" s="7" t="s">
        <v>22849</v>
      </c>
      <c r="O4103" s="35">
        <f>IF(Table1[[#This Row],[Phân loại]]="Tồn đầu kỳ",Table1[[#This Row],[Tổng giá trị]],0)</f>
        <v>0</v>
      </c>
      <c r="P4103" s="7">
        <f>IF(Table1[[#This Row],[Số còn phải thu ĐK]]&lt;&gt;0,0,IF(Table1[[#This Row],[Phân loại]]="Bán hàng",Table1[[#This Row],[Tổng giá trị]],-Table1[[#This Row],[Tổng giá trị]]))</f>
        <v>21714</v>
      </c>
      <c r="Q4103" s="35">
        <f t="shared" si="1008"/>
        <v>0</v>
      </c>
      <c r="R4103" s="7">
        <f>Table1[[#This Row],[Số còn phải thu ĐK]]+Table1[[#This Row],[Giá Trị HD sau CK]]-Table1[[#This Row],[Số tiền đã thu]]</f>
        <v>21714</v>
      </c>
      <c r="S4103" s="6">
        <f>IF(Table1[[#This Row],[Ngày hóa đơn]]&lt;&gt;"",Table1[[#This Row],[Ngày hóa đơn]],IF(Table1[[#This Row],[Ngày hạch toán]]&lt;&gt;"",Table1[[#This Row],[Ngày hạch toán]],""))</f>
        <v>46092</v>
      </c>
      <c r="T4103" s="7"/>
      <c r="U4103" s="6">
        <f>IF(Table1[[#This Row],[Ngày tính CN]]="","",S4103+T4103)</f>
        <v>46092</v>
      </c>
      <c r="V4103" s="35">
        <f ca="1">IF(Table1[[#This Row],[Hạn thanh toán]]="","",IF((U4103-NOW())&lt;0,0,(U4103-NOW())))</f>
        <v>0</v>
      </c>
      <c r="W4103" s="35"/>
      <c r="X4103" s="35">
        <f t="shared" ca="1" si="1009"/>
        <v>78.490319212964096</v>
      </c>
      <c r="Y4103" s="2" t="str">
        <f t="shared" ca="1" si="1010"/>
        <v>Nợ quá hạn từ 60 ngày đến 90 ngày</v>
      </c>
      <c r="Z4103" s="51">
        <f t="shared" si="1011"/>
        <v>46092</v>
      </c>
      <c r="AA4103" s="51" t="str">
        <f t="shared" si="1012"/>
        <v/>
      </c>
      <c r="AD4103" s="2" t="str">
        <f>VLOOKUP($A4103,MA_KH!$A:$Q,MA_KH!O$1,0)</f>
        <v>SEVEN</v>
      </c>
      <c r="AE4103" s="2" t="str">
        <f>VLOOKUP($A4103,MA_KH!$A:$Q,MA_KH!P$1,0)</f>
        <v>CÔNG TY CỔ PHẦN SEVEN SYSTEM VIỆT NAM</v>
      </c>
    </row>
    <row r="4104" spans="1:31" ht="25.5" hidden="1" customHeight="1" x14ac:dyDescent="0.2">
      <c r="A4104" s="30" t="s">
        <v>22401</v>
      </c>
      <c r="B4104" s="30" t="s">
        <v>4493</v>
      </c>
      <c r="C4104" s="37">
        <v>46085</v>
      </c>
      <c r="D4104" s="30" t="s">
        <v>25112</v>
      </c>
      <c r="E4104" s="37">
        <v>46091</v>
      </c>
      <c r="F4104" s="30" t="s">
        <v>25113</v>
      </c>
      <c r="G4104" s="30" t="s">
        <v>25114</v>
      </c>
      <c r="H4104" s="38">
        <v>318348</v>
      </c>
      <c r="I4104" s="67">
        <v>0</v>
      </c>
      <c r="J4104" s="38">
        <v>25468</v>
      </c>
      <c r="K4104" s="38">
        <v>343816</v>
      </c>
      <c r="L4104" s="7" t="s">
        <v>22849</v>
      </c>
      <c r="O4104" s="35">
        <f>IF(Table1[[#This Row],[Phân loại]]="Tồn đầu kỳ",Table1[[#This Row],[Tổng giá trị]],0)</f>
        <v>0</v>
      </c>
      <c r="P4104" s="7">
        <f>IF(Table1[[#This Row],[Số còn phải thu ĐK]]&lt;&gt;0,0,IF(Table1[[#This Row],[Phân loại]]="Bán hàng",Table1[[#This Row],[Tổng giá trị]],-Table1[[#This Row],[Tổng giá trị]]))</f>
        <v>343816</v>
      </c>
      <c r="Q4104" s="35">
        <f t="shared" si="1008"/>
        <v>0</v>
      </c>
      <c r="R4104" s="7">
        <f>Table1[[#This Row],[Số còn phải thu ĐK]]+Table1[[#This Row],[Giá Trị HD sau CK]]-Table1[[#This Row],[Số tiền đã thu]]</f>
        <v>343816</v>
      </c>
      <c r="S4104" s="6">
        <f>IF(Table1[[#This Row],[Ngày hóa đơn]]&lt;&gt;"",Table1[[#This Row],[Ngày hóa đơn]],IF(Table1[[#This Row],[Ngày hạch toán]]&lt;&gt;"",Table1[[#This Row],[Ngày hạch toán]],""))</f>
        <v>46091</v>
      </c>
      <c r="T4104" s="7"/>
      <c r="U4104" s="6">
        <f>IF(Table1[[#This Row],[Ngày tính CN]]="","",S4104+T4104)</f>
        <v>46091</v>
      </c>
      <c r="V4104" s="35">
        <f ca="1">IF(Table1[[#This Row],[Hạn thanh toán]]="","",IF((U4104-NOW())&lt;0,0,(U4104-NOW())))</f>
        <v>0</v>
      </c>
      <c r="W4104" s="35"/>
      <c r="X4104" s="35">
        <f t="shared" ca="1" si="1009"/>
        <v>79.490319212964096</v>
      </c>
      <c r="Y4104" s="2" t="str">
        <f t="shared" ca="1" si="1010"/>
        <v>Nợ quá hạn từ 60 ngày đến 90 ngày</v>
      </c>
      <c r="Z4104" s="51">
        <f t="shared" si="1011"/>
        <v>46091</v>
      </c>
      <c r="AA4104" s="51" t="str">
        <f t="shared" si="1012"/>
        <v/>
      </c>
      <c r="AD4104" s="2" t="str">
        <f>VLOOKUP($A4104,MA_KH!$A:$Q,MA_KH!O$1,0)</f>
        <v>SEVEN</v>
      </c>
      <c r="AE4104" s="2" t="str">
        <f>VLOOKUP($A4104,MA_KH!$A:$Q,MA_KH!P$1,0)</f>
        <v>CÔNG TY CỔ PHẦN SEVEN SYSTEM VIỆT NAM</v>
      </c>
    </row>
    <row r="4105" spans="1:31" ht="25.5" hidden="1" customHeight="1" x14ac:dyDescent="0.2">
      <c r="A4105" s="30" t="s">
        <v>22400</v>
      </c>
      <c r="B4105" s="30" t="s">
        <v>4194</v>
      </c>
      <c r="C4105" s="37">
        <v>46085</v>
      </c>
      <c r="D4105" s="30" t="s">
        <v>25115</v>
      </c>
      <c r="E4105" s="37">
        <v>46085</v>
      </c>
      <c r="F4105" s="30"/>
      <c r="G4105" s="30" t="s">
        <v>25116</v>
      </c>
      <c r="H4105" s="38">
        <v>16759</v>
      </c>
      <c r="I4105" s="67">
        <v>0</v>
      </c>
      <c r="J4105" s="38">
        <v>1341</v>
      </c>
      <c r="K4105" s="38">
        <v>18100</v>
      </c>
      <c r="L4105" s="7" t="s">
        <v>41</v>
      </c>
      <c r="O4105" s="35">
        <f>IF(Table1[[#This Row],[Phân loại]]="Tồn đầu kỳ",Table1[[#This Row],[Tổng giá trị]],0)</f>
        <v>0</v>
      </c>
      <c r="P4105" s="7">
        <f>IF(Table1[[#This Row],[Số còn phải thu ĐK]]&lt;&gt;0,0,IF(Table1[[#This Row],[Phân loại]]="Bán hàng",Table1[[#This Row],[Tổng giá trị]],-Table1[[#This Row],[Tổng giá trị]]))</f>
        <v>-18100</v>
      </c>
      <c r="Q4105" s="35">
        <f t="shared" si="1008"/>
        <v>0</v>
      </c>
      <c r="R4105" s="7">
        <f>Table1[[#This Row],[Số còn phải thu ĐK]]+Table1[[#This Row],[Giá Trị HD sau CK]]-Table1[[#This Row],[Số tiền đã thu]]</f>
        <v>-18100</v>
      </c>
      <c r="S4105" s="6">
        <f>IF(Table1[[#This Row],[Ngày hóa đơn]]&lt;&gt;"",Table1[[#This Row],[Ngày hóa đơn]],IF(Table1[[#This Row],[Ngày hạch toán]]&lt;&gt;"",Table1[[#This Row],[Ngày hạch toán]],""))</f>
        <v>46085</v>
      </c>
      <c r="T4105" s="7"/>
      <c r="U4105" s="6">
        <f>IF(Table1[[#This Row],[Ngày tính CN]]="","",S4105+T4105)</f>
        <v>46085</v>
      </c>
      <c r="V4105" s="35">
        <f ca="1">IF(Table1[[#This Row],[Hạn thanh toán]]="","",IF((U4105-NOW())&lt;0,0,(U4105-NOW())))</f>
        <v>0</v>
      </c>
      <c r="W4105" s="35"/>
      <c r="X4105" s="35">
        <f t="shared" ca="1" si="1009"/>
        <v>85.490319212964096</v>
      </c>
      <c r="Y4105" s="2" t="str">
        <f t="shared" ca="1" si="1010"/>
        <v>Nợ quá hạn từ 60 ngày đến 90 ngày</v>
      </c>
      <c r="Z4105" s="51">
        <f t="shared" si="1011"/>
        <v>46085</v>
      </c>
      <c r="AA4105" s="51" t="str">
        <f t="shared" si="1012"/>
        <v/>
      </c>
      <c r="AD4105" s="2" t="str">
        <f>VLOOKUP($A4105,MA_KH!$A:$Q,MA_KH!O$1,0)</f>
        <v>SEVEN</v>
      </c>
      <c r="AE4105" s="2" t="str">
        <f>VLOOKUP($A4105,MA_KH!$A:$Q,MA_KH!P$1,0)</f>
        <v>CÔNG TY CỔ PHẦN SEVEN SYSTEM VIỆT NAM</v>
      </c>
    </row>
    <row r="4106" spans="1:31" ht="25.5" hidden="1" customHeight="1" x14ac:dyDescent="0.2">
      <c r="A4106" s="30" t="s">
        <v>22400</v>
      </c>
      <c r="B4106" s="30" t="s">
        <v>4194</v>
      </c>
      <c r="C4106" s="37">
        <v>46085</v>
      </c>
      <c r="D4106" s="30" t="s">
        <v>25117</v>
      </c>
      <c r="E4106" s="37">
        <v>46085</v>
      </c>
      <c r="F4106" s="30"/>
      <c r="G4106" s="30" t="s">
        <v>25118</v>
      </c>
      <c r="H4106" s="38">
        <v>212232</v>
      </c>
      <c r="I4106" s="67">
        <v>0</v>
      </c>
      <c r="J4106" s="38">
        <v>16979</v>
      </c>
      <c r="K4106" s="38">
        <v>229211</v>
      </c>
      <c r="L4106" s="7" t="s">
        <v>41</v>
      </c>
      <c r="O4106" s="35">
        <f>IF(Table1[[#This Row],[Phân loại]]="Tồn đầu kỳ",Table1[[#This Row],[Tổng giá trị]],0)</f>
        <v>0</v>
      </c>
      <c r="P4106" s="7">
        <f>IF(Table1[[#This Row],[Số còn phải thu ĐK]]&lt;&gt;0,0,IF(Table1[[#This Row],[Phân loại]]="Bán hàng",Table1[[#This Row],[Tổng giá trị]],-Table1[[#This Row],[Tổng giá trị]]))</f>
        <v>-229211</v>
      </c>
      <c r="Q4106" s="35">
        <f t="shared" si="1008"/>
        <v>0</v>
      </c>
      <c r="R4106" s="7">
        <f>Table1[[#This Row],[Số còn phải thu ĐK]]+Table1[[#This Row],[Giá Trị HD sau CK]]-Table1[[#This Row],[Số tiền đã thu]]</f>
        <v>-229211</v>
      </c>
      <c r="S4106" s="6">
        <f>IF(Table1[[#This Row],[Ngày hóa đơn]]&lt;&gt;"",Table1[[#This Row],[Ngày hóa đơn]],IF(Table1[[#This Row],[Ngày hạch toán]]&lt;&gt;"",Table1[[#This Row],[Ngày hạch toán]],""))</f>
        <v>46085</v>
      </c>
      <c r="T4106" s="7"/>
      <c r="U4106" s="6">
        <f>IF(Table1[[#This Row],[Ngày tính CN]]="","",S4106+T4106)</f>
        <v>46085</v>
      </c>
      <c r="V4106" s="35">
        <f ca="1">IF(Table1[[#This Row],[Hạn thanh toán]]="","",IF((U4106-NOW())&lt;0,0,(U4106-NOW())))</f>
        <v>0</v>
      </c>
      <c r="W4106" s="35"/>
      <c r="X4106" s="35">
        <f t="shared" ca="1" si="1009"/>
        <v>85.490319212964096</v>
      </c>
      <c r="Y4106" s="2" t="str">
        <f t="shared" ca="1" si="1010"/>
        <v>Nợ quá hạn từ 60 ngày đến 90 ngày</v>
      </c>
      <c r="Z4106" s="51">
        <f t="shared" si="1011"/>
        <v>46085</v>
      </c>
      <c r="AA4106" s="51" t="str">
        <f t="shared" si="1012"/>
        <v/>
      </c>
      <c r="AD4106" s="2" t="str">
        <f>VLOOKUP($A4106,MA_KH!$A:$Q,MA_KH!O$1,0)</f>
        <v>SEVEN</v>
      </c>
      <c r="AE4106" s="2" t="str">
        <f>VLOOKUP($A4106,MA_KH!$A:$Q,MA_KH!P$1,0)</f>
        <v>CÔNG TY CỔ PHẦN SEVEN SYSTEM VIỆT NAM</v>
      </c>
    </row>
    <row r="4107" spans="1:31" ht="25.5" hidden="1" customHeight="1" x14ac:dyDescent="0.2">
      <c r="A4107" s="30" t="s">
        <v>22400</v>
      </c>
      <c r="B4107" s="30" t="s">
        <v>4194</v>
      </c>
      <c r="C4107" s="37">
        <v>46085</v>
      </c>
      <c r="D4107" s="30" t="s">
        <v>25119</v>
      </c>
      <c r="E4107" s="37">
        <v>46085</v>
      </c>
      <c r="F4107" s="30"/>
      <c r="G4107" s="30" t="s">
        <v>25120</v>
      </c>
      <c r="H4107" s="38">
        <v>16759</v>
      </c>
      <c r="I4107" s="67">
        <v>0</v>
      </c>
      <c r="J4107" s="38">
        <v>1341</v>
      </c>
      <c r="K4107" s="38">
        <v>18100</v>
      </c>
      <c r="L4107" s="7" t="s">
        <v>41</v>
      </c>
      <c r="O4107" s="35">
        <f>IF(Table1[[#This Row],[Phân loại]]="Tồn đầu kỳ",Table1[[#This Row],[Tổng giá trị]],0)</f>
        <v>0</v>
      </c>
      <c r="P4107" s="7">
        <f>IF(Table1[[#This Row],[Số còn phải thu ĐK]]&lt;&gt;0,0,IF(Table1[[#This Row],[Phân loại]]="Bán hàng",Table1[[#This Row],[Tổng giá trị]],-Table1[[#This Row],[Tổng giá trị]]))</f>
        <v>-18100</v>
      </c>
      <c r="Q4107" s="35">
        <f t="shared" si="1008"/>
        <v>0</v>
      </c>
      <c r="R4107" s="7">
        <f>Table1[[#This Row],[Số còn phải thu ĐK]]+Table1[[#This Row],[Giá Trị HD sau CK]]-Table1[[#This Row],[Số tiền đã thu]]</f>
        <v>-18100</v>
      </c>
      <c r="S4107" s="6">
        <f>IF(Table1[[#This Row],[Ngày hóa đơn]]&lt;&gt;"",Table1[[#This Row],[Ngày hóa đơn]],IF(Table1[[#This Row],[Ngày hạch toán]]&lt;&gt;"",Table1[[#This Row],[Ngày hạch toán]],""))</f>
        <v>46085</v>
      </c>
      <c r="T4107" s="7"/>
      <c r="U4107" s="6">
        <f>IF(Table1[[#This Row],[Ngày tính CN]]="","",S4107+T4107)</f>
        <v>46085</v>
      </c>
      <c r="V4107" s="35">
        <f ca="1">IF(Table1[[#This Row],[Hạn thanh toán]]="","",IF((U4107-NOW())&lt;0,0,(U4107-NOW())))</f>
        <v>0</v>
      </c>
      <c r="W4107" s="35"/>
      <c r="X4107" s="35">
        <f t="shared" ca="1" si="1009"/>
        <v>85.490319212964096</v>
      </c>
      <c r="Y4107" s="2" t="str">
        <f t="shared" ca="1" si="1010"/>
        <v>Nợ quá hạn từ 60 ngày đến 90 ngày</v>
      </c>
      <c r="Z4107" s="51">
        <f t="shared" si="1011"/>
        <v>46085</v>
      </c>
      <c r="AA4107" s="51" t="str">
        <f t="shared" si="1012"/>
        <v/>
      </c>
      <c r="AD4107" s="2" t="str">
        <f>VLOOKUP($A4107,MA_KH!$A:$Q,MA_KH!O$1,0)</f>
        <v>SEVEN</v>
      </c>
      <c r="AE4107" s="2" t="str">
        <f>VLOOKUP($A4107,MA_KH!$A:$Q,MA_KH!P$1,0)</f>
        <v>CÔNG TY CỔ PHẦN SEVEN SYSTEM VIỆT NAM</v>
      </c>
    </row>
    <row r="4108" spans="1:31" ht="25.5" hidden="1" customHeight="1" x14ac:dyDescent="0.2">
      <c r="A4108" s="30" t="s">
        <v>22400</v>
      </c>
      <c r="B4108" s="30" t="s">
        <v>4194</v>
      </c>
      <c r="C4108" s="37">
        <v>46085</v>
      </c>
      <c r="D4108" s="30" t="s">
        <v>25121</v>
      </c>
      <c r="E4108" s="37">
        <v>46085</v>
      </c>
      <c r="F4108" s="30"/>
      <c r="G4108" s="30" t="s">
        <v>25122</v>
      </c>
      <c r="H4108" s="38">
        <v>61768</v>
      </c>
      <c r="I4108" s="67">
        <v>0</v>
      </c>
      <c r="J4108" s="38">
        <v>4941</v>
      </c>
      <c r="K4108" s="38">
        <v>66709</v>
      </c>
      <c r="L4108" s="7" t="s">
        <v>41</v>
      </c>
      <c r="O4108" s="35">
        <f>IF(Table1[[#This Row],[Phân loại]]="Tồn đầu kỳ",Table1[[#This Row],[Tổng giá trị]],0)</f>
        <v>0</v>
      </c>
      <c r="P4108" s="7">
        <f>IF(Table1[[#This Row],[Số còn phải thu ĐK]]&lt;&gt;0,0,IF(Table1[[#This Row],[Phân loại]]="Bán hàng",Table1[[#This Row],[Tổng giá trị]],-Table1[[#This Row],[Tổng giá trị]]))</f>
        <v>-66709</v>
      </c>
      <c r="Q4108" s="35">
        <f t="shared" si="1008"/>
        <v>0</v>
      </c>
      <c r="R4108" s="7">
        <f>Table1[[#This Row],[Số còn phải thu ĐK]]+Table1[[#This Row],[Giá Trị HD sau CK]]-Table1[[#This Row],[Số tiền đã thu]]</f>
        <v>-66709</v>
      </c>
      <c r="S4108" s="6">
        <f>IF(Table1[[#This Row],[Ngày hóa đơn]]&lt;&gt;"",Table1[[#This Row],[Ngày hóa đơn]],IF(Table1[[#This Row],[Ngày hạch toán]]&lt;&gt;"",Table1[[#This Row],[Ngày hạch toán]],""))</f>
        <v>46085</v>
      </c>
      <c r="T4108" s="7"/>
      <c r="U4108" s="6">
        <f>IF(Table1[[#This Row],[Ngày tính CN]]="","",S4108+T4108)</f>
        <v>46085</v>
      </c>
      <c r="V4108" s="35">
        <f ca="1">IF(Table1[[#This Row],[Hạn thanh toán]]="","",IF((U4108-NOW())&lt;0,0,(U4108-NOW())))</f>
        <v>0</v>
      </c>
      <c r="W4108" s="35"/>
      <c r="X4108" s="35">
        <f t="shared" ca="1" si="1009"/>
        <v>85.490319212964096</v>
      </c>
      <c r="Y4108" s="2" t="str">
        <f t="shared" ca="1" si="1010"/>
        <v>Nợ quá hạn từ 60 ngày đến 90 ngày</v>
      </c>
      <c r="Z4108" s="51">
        <f t="shared" si="1011"/>
        <v>46085</v>
      </c>
      <c r="AA4108" s="51" t="str">
        <f t="shared" si="1012"/>
        <v/>
      </c>
      <c r="AD4108" s="2" t="str">
        <f>VLOOKUP($A4108,MA_KH!$A:$Q,MA_KH!O$1,0)</f>
        <v>SEVEN</v>
      </c>
      <c r="AE4108" s="2" t="str">
        <f>VLOOKUP($A4108,MA_KH!$A:$Q,MA_KH!P$1,0)</f>
        <v>CÔNG TY CỔ PHẦN SEVEN SYSTEM VIỆT NAM</v>
      </c>
    </row>
    <row r="4109" spans="1:31" ht="25.5" hidden="1" customHeight="1" x14ac:dyDescent="0.2">
      <c r="A4109" s="30" t="s">
        <v>22400</v>
      </c>
      <c r="B4109" s="30" t="s">
        <v>4194</v>
      </c>
      <c r="C4109" s="37">
        <v>46085</v>
      </c>
      <c r="D4109" s="30" t="s">
        <v>25123</v>
      </c>
      <c r="E4109" s="37">
        <v>46085</v>
      </c>
      <c r="F4109" s="30"/>
      <c r="G4109" s="30" t="s">
        <v>25124</v>
      </c>
      <c r="H4109" s="38">
        <v>126170</v>
      </c>
      <c r="I4109" s="67">
        <v>0</v>
      </c>
      <c r="J4109" s="38">
        <v>10094</v>
      </c>
      <c r="K4109" s="38">
        <v>136264</v>
      </c>
      <c r="L4109" s="7" t="s">
        <v>41</v>
      </c>
      <c r="O4109" s="35">
        <f>IF(Table1[[#This Row],[Phân loại]]="Tồn đầu kỳ",Table1[[#This Row],[Tổng giá trị]],0)</f>
        <v>0</v>
      </c>
      <c r="P4109" s="7">
        <f>IF(Table1[[#This Row],[Số còn phải thu ĐK]]&lt;&gt;0,0,IF(Table1[[#This Row],[Phân loại]]="Bán hàng",Table1[[#This Row],[Tổng giá trị]],-Table1[[#This Row],[Tổng giá trị]]))</f>
        <v>-136264</v>
      </c>
      <c r="Q4109" s="35">
        <f t="shared" si="1008"/>
        <v>0</v>
      </c>
      <c r="R4109" s="7">
        <f>Table1[[#This Row],[Số còn phải thu ĐK]]+Table1[[#This Row],[Giá Trị HD sau CK]]-Table1[[#This Row],[Số tiền đã thu]]</f>
        <v>-136264</v>
      </c>
      <c r="S4109" s="6">
        <f>IF(Table1[[#This Row],[Ngày hóa đơn]]&lt;&gt;"",Table1[[#This Row],[Ngày hóa đơn]],IF(Table1[[#This Row],[Ngày hạch toán]]&lt;&gt;"",Table1[[#This Row],[Ngày hạch toán]],""))</f>
        <v>46085</v>
      </c>
      <c r="T4109" s="7"/>
      <c r="U4109" s="6">
        <f>IF(Table1[[#This Row],[Ngày tính CN]]="","",S4109+T4109)</f>
        <v>46085</v>
      </c>
      <c r="V4109" s="35">
        <f ca="1">IF(Table1[[#This Row],[Hạn thanh toán]]="","",IF((U4109-NOW())&lt;0,0,(U4109-NOW())))</f>
        <v>0</v>
      </c>
      <c r="W4109" s="35"/>
      <c r="X4109" s="35">
        <f t="shared" ca="1" si="1009"/>
        <v>85.490319212964096</v>
      </c>
      <c r="Y4109" s="2" t="str">
        <f t="shared" ca="1" si="1010"/>
        <v>Nợ quá hạn từ 60 ngày đến 90 ngày</v>
      </c>
      <c r="Z4109" s="51">
        <f t="shared" si="1011"/>
        <v>46085</v>
      </c>
      <c r="AA4109" s="51" t="str">
        <f t="shared" si="1012"/>
        <v/>
      </c>
      <c r="AD4109" s="2" t="str">
        <f>VLOOKUP($A4109,MA_KH!$A:$Q,MA_KH!O$1,0)</f>
        <v>SEVEN</v>
      </c>
      <c r="AE4109" s="2" t="str">
        <f>VLOOKUP($A4109,MA_KH!$A:$Q,MA_KH!P$1,0)</f>
        <v>CÔNG TY CỔ PHẦN SEVEN SYSTEM VIỆT NAM</v>
      </c>
    </row>
    <row r="4110" spans="1:31" ht="25.5" hidden="1" customHeight="1" x14ac:dyDescent="0.2">
      <c r="A4110" s="30" t="s">
        <v>22400</v>
      </c>
      <c r="B4110" s="30" t="s">
        <v>4194</v>
      </c>
      <c r="C4110" s="37">
        <v>46085</v>
      </c>
      <c r="D4110" s="30" t="s">
        <v>25125</v>
      </c>
      <c r="E4110" s="37">
        <v>46085</v>
      </c>
      <c r="F4110" s="30"/>
      <c r="G4110" s="30" t="s">
        <v>25126</v>
      </c>
      <c r="H4110" s="38">
        <v>30884</v>
      </c>
      <c r="I4110" s="67">
        <v>0</v>
      </c>
      <c r="J4110" s="38">
        <v>2471</v>
      </c>
      <c r="K4110" s="38">
        <v>33355</v>
      </c>
      <c r="L4110" s="7" t="s">
        <v>41</v>
      </c>
      <c r="O4110" s="35">
        <f>IF(Table1[[#This Row],[Phân loại]]="Tồn đầu kỳ",Table1[[#This Row],[Tổng giá trị]],0)</f>
        <v>0</v>
      </c>
      <c r="P4110" s="7">
        <f>IF(Table1[[#This Row],[Số còn phải thu ĐK]]&lt;&gt;0,0,IF(Table1[[#This Row],[Phân loại]]="Bán hàng",Table1[[#This Row],[Tổng giá trị]],-Table1[[#This Row],[Tổng giá trị]]))</f>
        <v>-33355</v>
      </c>
      <c r="Q4110" s="35">
        <f t="shared" si="1008"/>
        <v>0</v>
      </c>
      <c r="R4110" s="7">
        <f>Table1[[#This Row],[Số còn phải thu ĐK]]+Table1[[#This Row],[Giá Trị HD sau CK]]-Table1[[#This Row],[Số tiền đã thu]]</f>
        <v>-33355</v>
      </c>
      <c r="S4110" s="6">
        <f>IF(Table1[[#This Row],[Ngày hóa đơn]]&lt;&gt;"",Table1[[#This Row],[Ngày hóa đơn]],IF(Table1[[#This Row],[Ngày hạch toán]]&lt;&gt;"",Table1[[#This Row],[Ngày hạch toán]],""))</f>
        <v>46085</v>
      </c>
      <c r="T4110" s="7"/>
      <c r="U4110" s="6">
        <f>IF(Table1[[#This Row],[Ngày tính CN]]="","",S4110+T4110)</f>
        <v>46085</v>
      </c>
      <c r="V4110" s="35">
        <f ca="1">IF(Table1[[#This Row],[Hạn thanh toán]]="","",IF((U4110-NOW())&lt;0,0,(U4110-NOW())))</f>
        <v>0</v>
      </c>
      <c r="W4110" s="35"/>
      <c r="X4110" s="35">
        <f t="shared" ca="1" si="1009"/>
        <v>85.490319212964096</v>
      </c>
      <c r="Y4110" s="2" t="str">
        <f t="shared" ca="1" si="1010"/>
        <v>Nợ quá hạn từ 60 ngày đến 90 ngày</v>
      </c>
      <c r="Z4110" s="51">
        <f t="shared" si="1011"/>
        <v>46085</v>
      </c>
      <c r="AA4110" s="51" t="str">
        <f t="shared" si="1012"/>
        <v/>
      </c>
      <c r="AD4110" s="2" t="str">
        <f>VLOOKUP($A4110,MA_KH!$A:$Q,MA_KH!O$1,0)</f>
        <v>SEVEN</v>
      </c>
      <c r="AE4110" s="2" t="str">
        <f>VLOOKUP($A4110,MA_KH!$A:$Q,MA_KH!P$1,0)</f>
        <v>CÔNG TY CỔ PHẦN SEVEN SYSTEM VIỆT NAM</v>
      </c>
    </row>
    <row r="4111" spans="1:31" ht="25.5" hidden="1" customHeight="1" x14ac:dyDescent="0.2">
      <c r="A4111" s="30" t="s">
        <v>22400</v>
      </c>
      <c r="B4111" s="30" t="s">
        <v>4194</v>
      </c>
      <c r="C4111" s="37">
        <v>46085</v>
      </c>
      <c r="D4111" s="30" t="s">
        <v>25127</v>
      </c>
      <c r="E4111" s="37">
        <v>46085</v>
      </c>
      <c r="F4111" s="30"/>
      <c r="G4111" s="30" t="s">
        <v>25128</v>
      </c>
      <c r="H4111" s="38">
        <v>106116</v>
      </c>
      <c r="I4111" s="67">
        <v>0</v>
      </c>
      <c r="J4111" s="38">
        <v>8489</v>
      </c>
      <c r="K4111" s="38">
        <v>114605</v>
      </c>
      <c r="L4111" s="7" t="s">
        <v>41</v>
      </c>
      <c r="O4111" s="35">
        <f>IF(Table1[[#This Row],[Phân loại]]="Tồn đầu kỳ",Table1[[#This Row],[Tổng giá trị]],0)</f>
        <v>0</v>
      </c>
      <c r="P4111" s="7">
        <f>IF(Table1[[#This Row],[Số còn phải thu ĐK]]&lt;&gt;0,0,IF(Table1[[#This Row],[Phân loại]]="Bán hàng",Table1[[#This Row],[Tổng giá trị]],-Table1[[#This Row],[Tổng giá trị]]))</f>
        <v>-114605</v>
      </c>
      <c r="Q4111" s="35">
        <f t="shared" si="1008"/>
        <v>0</v>
      </c>
      <c r="R4111" s="7">
        <f>Table1[[#This Row],[Số còn phải thu ĐK]]+Table1[[#This Row],[Giá Trị HD sau CK]]-Table1[[#This Row],[Số tiền đã thu]]</f>
        <v>-114605</v>
      </c>
      <c r="S4111" s="6">
        <f>IF(Table1[[#This Row],[Ngày hóa đơn]]&lt;&gt;"",Table1[[#This Row],[Ngày hóa đơn]],IF(Table1[[#This Row],[Ngày hạch toán]]&lt;&gt;"",Table1[[#This Row],[Ngày hạch toán]],""))</f>
        <v>46085</v>
      </c>
      <c r="T4111" s="7"/>
      <c r="U4111" s="6">
        <f>IF(Table1[[#This Row],[Ngày tính CN]]="","",S4111+T4111)</f>
        <v>46085</v>
      </c>
      <c r="V4111" s="35">
        <f ca="1">IF(Table1[[#This Row],[Hạn thanh toán]]="","",IF((U4111-NOW())&lt;0,0,(U4111-NOW())))</f>
        <v>0</v>
      </c>
      <c r="W4111" s="35"/>
      <c r="X4111" s="35">
        <f t="shared" ca="1" si="1009"/>
        <v>85.490319212964096</v>
      </c>
      <c r="Y4111" s="2" t="str">
        <f t="shared" ca="1" si="1010"/>
        <v>Nợ quá hạn từ 60 ngày đến 90 ngày</v>
      </c>
      <c r="Z4111" s="51">
        <f t="shared" si="1011"/>
        <v>46085</v>
      </c>
      <c r="AA4111" s="51" t="str">
        <f t="shared" si="1012"/>
        <v/>
      </c>
      <c r="AD4111" s="2" t="str">
        <f>VLOOKUP($A4111,MA_KH!$A:$Q,MA_KH!O$1,0)</f>
        <v>SEVEN</v>
      </c>
      <c r="AE4111" s="2" t="str">
        <f>VLOOKUP($A4111,MA_KH!$A:$Q,MA_KH!P$1,0)</f>
        <v>CÔNG TY CỔ PHẦN SEVEN SYSTEM VIỆT NAM</v>
      </c>
    </row>
    <row r="4112" spans="1:31" ht="25.5" hidden="1" customHeight="1" x14ac:dyDescent="0.2">
      <c r="A4112" s="30" t="s">
        <v>22400</v>
      </c>
      <c r="B4112" s="30" t="s">
        <v>4194</v>
      </c>
      <c r="C4112" s="37">
        <v>46085</v>
      </c>
      <c r="D4112" s="30" t="s">
        <v>25129</v>
      </c>
      <c r="E4112" s="37">
        <v>46085</v>
      </c>
      <c r="F4112" s="30"/>
      <c r="G4112" s="30" t="s">
        <v>25130</v>
      </c>
      <c r="H4112" s="38">
        <v>39434</v>
      </c>
      <c r="I4112" s="67">
        <v>0</v>
      </c>
      <c r="J4112" s="38">
        <v>3155</v>
      </c>
      <c r="K4112" s="38">
        <v>42589</v>
      </c>
      <c r="L4112" s="7" t="s">
        <v>41</v>
      </c>
      <c r="O4112" s="35">
        <f>IF(Table1[[#This Row],[Phân loại]]="Tồn đầu kỳ",Table1[[#This Row],[Tổng giá trị]],0)</f>
        <v>0</v>
      </c>
      <c r="P4112" s="7">
        <f>IF(Table1[[#This Row],[Số còn phải thu ĐK]]&lt;&gt;0,0,IF(Table1[[#This Row],[Phân loại]]="Bán hàng",Table1[[#This Row],[Tổng giá trị]],-Table1[[#This Row],[Tổng giá trị]]))</f>
        <v>-42589</v>
      </c>
      <c r="Q4112" s="35">
        <f t="shared" si="1008"/>
        <v>0</v>
      </c>
      <c r="R4112" s="7">
        <f>Table1[[#This Row],[Số còn phải thu ĐK]]+Table1[[#This Row],[Giá Trị HD sau CK]]-Table1[[#This Row],[Số tiền đã thu]]</f>
        <v>-42589</v>
      </c>
      <c r="S4112" s="6">
        <f>IF(Table1[[#This Row],[Ngày hóa đơn]]&lt;&gt;"",Table1[[#This Row],[Ngày hóa đơn]],IF(Table1[[#This Row],[Ngày hạch toán]]&lt;&gt;"",Table1[[#This Row],[Ngày hạch toán]],""))</f>
        <v>46085</v>
      </c>
      <c r="T4112" s="7"/>
      <c r="U4112" s="6">
        <f>IF(Table1[[#This Row],[Ngày tính CN]]="","",S4112+T4112)</f>
        <v>46085</v>
      </c>
      <c r="V4112" s="35">
        <f ca="1">IF(Table1[[#This Row],[Hạn thanh toán]]="","",IF((U4112-NOW())&lt;0,0,(U4112-NOW())))</f>
        <v>0</v>
      </c>
      <c r="W4112" s="35"/>
      <c r="X4112" s="35">
        <f t="shared" ca="1" si="1009"/>
        <v>85.490319212964096</v>
      </c>
      <c r="Y4112" s="2" t="str">
        <f t="shared" ca="1" si="1010"/>
        <v>Nợ quá hạn từ 60 ngày đến 90 ngày</v>
      </c>
      <c r="Z4112" s="51">
        <f t="shared" si="1011"/>
        <v>46085</v>
      </c>
      <c r="AA4112" s="51" t="str">
        <f t="shared" si="1012"/>
        <v/>
      </c>
      <c r="AD4112" s="2" t="str">
        <f>VLOOKUP($A4112,MA_KH!$A:$Q,MA_KH!O$1,0)</f>
        <v>SEVEN</v>
      </c>
      <c r="AE4112" s="2" t="str">
        <f>VLOOKUP($A4112,MA_KH!$A:$Q,MA_KH!P$1,0)</f>
        <v>CÔNG TY CỔ PHẦN SEVEN SYSTEM VIỆT NAM</v>
      </c>
    </row>
    <row r="4113" spans="1:31" ht="25.5" hidden="1" customHeight="1" x14ac:dyDescent="0.2">
      <c r="A4113" s="30" t="s">
        <v>22400</v>
      </c>
      <c r="B4113" s="30" t="s">
        <v>4194</v>
      </c>
      <c r="C4113" s="37">
        <v>46085</v>
      </c>
      <c r="D4113" s="30" t="s">
        <v>25131</v>
      </c>
      <c r="E4113" s="37">
        <v>46085</v>
      </c>
      <c r="F4113" s="30"/>
      <c r="G4113" s="30" t="s">
        <v>25132</v>
      </c>
      <c r="H4113" s="38">
        <v>33518</v>
      </c>
      <c r="I4113" s="67">
        <v>0</v>
      </c>
      <c r="J4113" s="38">
        <v>2681</v>
      </c>
      <c r="K4113" s="38">
        <v>36199</v>
      </c>
      <c r="L4113" s="7" t="s">
        <v>41</v>
      </c>
      <c r="O4113" s="35">
        <f>IF(Table1[[#This Row],[Phân loại]]="Tồn đầu kỳ",Table1[[#This Row],[Tổng giá trị]],0)</f>
        <v>0</v>
      </c>
      <c r="P4113" s="7">
        <f>IF(Table1[[#This Row],[Số còn phải thu ĐK]]&lt;&gt;0,0,IF(Table1[[#This Row],[Phân loại]]="Bán hàng",Table1[[#This Row],[Tổng giá trị]],-Table1[[#This Row],[Tổng giá trị]]))</f>
        <v>-36199</v>
      </c>
      <c r="Q4113" s="35">
        <f t="shared" si="1008"/>
        <v>0</v>
      </c>
      <c r="R4113" s="7">
        <f>Table1[[#This Row],[Số còn phải thu ĐK]]+Table1[[#This Row],[Giá Trị HD sau CK]]-Table1[[#This Row],[Số tiền đã thu]]</f>
        <v>-36199</v>
      </c>
      <c r="S4113" s="6">
        <f>IF(Table1[[#This Row],[Ngày hóa đơn]]&lt;&gt;"",Table1[[#This Row],[Ngày hóa đơn]],IF(Table1[[#This Row],[Ngày hạch toán]]&lt;&gt;"",Table1[[#This Row],[Ngày hạch toán]],""))</f>
        <v>46085</v>
      </c>
      <c r="T4113" s="7"/>
      <c r="U4113" s="6">
        <f>IF(Table1[[#This Row],[Ngày tính CN]]="","",S4113+T4113)</f>
        <v>46085</v>
      </c>
      <c r="V4113" s="35">
        <f ca="1">IF(Table1[[#This Row],[Hạn thanh toán]]="","",IF((U4113-NOW())&lt;0,0,(U4113-NOW())))</f>
        <v>0</v>
      </c>
      <c r="W4113" s="35"/>
      <c r="X4113" s="35">
        <f t="shared" ca="1" si="1009"/>
        <v>85.490319212964096</v>
      </c>
      <c r="Y4113" s="2" t="str">
        <f t="shared" ca="1" si="1010"/>
        <v>Nợ quá hạn từ 60 ngày đến 90 ngày</v>
      </c>
      <c r="Z4113" s="51">
        <f t="shared" si="1011"/>
        <v>46085</v>
      </c>
      <c r="AA4113" s="51" t="str">
        <f t="shared" si="1012"/>
        <v/>
      </c>
      <c r="AD4113" s="2" t="str">
        <f>VLOOKUP($A4113,MA_KH!$A:$Q,MA_KH!O$1,0)</f>
        <v>SEVEN</v>
      </c>
      <c r="AE4113" s="2" t="str">
        <f>VLOOKUP($A4113,MA_KH!$A:$Q,MA_KH!P$1,0)</f>
        <v>CÔNG TY CỔ PHẦN SEVEN SYSTEM VIỆT NAM</v>
      </c>
    </row>
    <row r="4114" spans="1:31" ht="25.5" hidden="1" customHeight="1" x14ac:dyDescent="0.2">
      <c r="A4114" s="30" t="s">
        <v>22400</v>
      </c>
      <c r="B4114" s="30" t="s">
        <v>4194</v>
      </c>
      <c r="C4114" s="37">
        <v>46085</v>
      </c>
      <c r="D4114" s="30" t="s">
        <v>25133</v>
      </c>
      <c r="E4114" s="37">
        <v>46085</v>
      </c>
      <c r="F4114" s="30"/>
      <c r="G4114" s="30" t="s">
        <v>25134</v>
      </c>
      <c r="H4114" s="38">
        <v>33518</v>
      </c>
      <c r="I4114" s="67">
        <v>0</v>
      </c>
      <c r="J4114" s="38">
        <v>2681</v>
      </c>
      <c r="K4114" s="38">
        <v>36199</v>
      </c>
      <c r="L4114" s="7" t="s">
        <v>41</v>
      </c>
      <c r="O4114" s="35">
        <f>IF(Table1[[#This Row],[Phân loại]]="Tồn đầu kỳ",Table1[[#This Row],[Tổng giá trị]],0)</f>
        <v>0</v>
      </c>
      <c r="P4114" s="7">
        <f>IF(Table1[[#This Row],[Số còn phải thu ĐK]]&lt;&gt;0,0,IF(Table1[[#This Row],[Phân loại]]="Bán hàng",Table1[[#This Row],[Tổng giá trị]],-Table1[[#This Row],[Tổng giá trị]]))</f>
        <v>-36199</v>
      </c>
      <c r="Q4114" s="35">
        <f t="shared" si="1008"/>
        <v>0</v>
      </c>
      <c r="R4114" s="7">
        <f>Table1[[#This Row],[Số còn phải thu ĐK]]+Table1[[#This Row],[Giá Trị HD sau CK]]-Table1[[#This Row],[Số tiền đã thu]]</f>
        <v>-36199</v>
      </c>
      <c r="S4114" s="6">
        <f>IF(Table1[[#This Row],[Ngày hóa đơn]]&lt;&gt;"",Table1[[#This Row],[Ngày hóa đơn]],IF(Table1[[#This Row],[Ngày hạch toán]]&lt;&gt;"",Table1[[#This Row],[Ngày hạch toán]],""))</f>
        <v>46085</v>
      </c>
      <c r="T4114" s="7"/>
      <c r="U4114" s="6">
        <f>IF(Table1[[#This Row],[Ngày tính CN]]="","",S4114+T4114)</f>
        <v>46085</v>
      </c>
      <c r="V4114" s="35">
        <f ca="1">IF(Table1[[#This Row],[Hạn thanh toán]]="","",IF((U4114-NOW())&lt;0,0,(U4114-NOW())))</f>
        <v>0</v>
      </c>
      <c r="W4114" s="35"/>
      <c r="X4114" s="35">
        <f t="shared" ca="1" si="1009"/>
        <v>85.490319212964096</v>
      </c>
      <c r="Y4114" s="2" t="str">
        <f t="shared" ca="1" si="1010"/>
        <v>Nợ quá hạn từ 60 ngày đến 90 ngày</v>
      </c>
      <c r="Z4114" s="51">
        <f t="shared" si="1011"/>
        <v>46085</v>
      </c>
      <c r="AA4114" s="51" t="str">
        <f t="shared" si="1012"/>
        <v/>
      </c>
      <c r="AD4114" s="2" t="str">
        <f>VLOOKUP($A4114,MA_KH!$A:$Q,MA_KH!O$1,0)</f>
        <v>SEVEN</v>
      </c>
      <c r="AE4114" s="2" t="str">
        <f>VLOOKUP($A4114,MA_KH!$A:$Q,MA_KH!P$1,0)</f>
        <v>CÔNG TY CỔ PHẦN SEVEN SYSTEM VIỆT NAM</v>
      </c>
    </row>
    <row r="4115" spans="1:31" ht="25.5" hidden="1" customHeight="1" x14ac:dyDescent="0.2">
      <c r="A4115" s="30" t="s">
        <v>22400</v>
      </c>
      <c r="B4115" s="30" t="s">
        <v>4194</v>
      </c>
      <c r="C4115" s="37">
        <v>46085</v>
      </c>
      <c r="D4115" s="30" t="s">
        <v>25135</v>
      </c>
      <c r="E4115" s="37">
        <v>46085</v>
      </c>
      <c r="F4115" s="30"/>
      <c r="G4115" s="30" t="s">
        <v>25136</v>
      </c>
      <c r="H4115" s="38">
        <v>33518</v>
      </c>
      <c r="I4115" s="67">
        <v>0</v>
      </c>
      <c r="J4115" s="38">
        <v>2681</v>
      </c>
      <c r="K4115" s="38">
        <v>36199</v>
      </c>
      <c r="L4115" s="7" t="s">
        <v>41</v>
      </c>
      <c r="O4115" s="35">
        <f>IF(Table1[[#This Row],[Phân loại]]="Tồn đầu kỳ",Table1[[#This Row],[Tổng giá trị]],0)</f>
        <v>0</v>
      </c>
      <c r="P4115" s="7">
        <f>IF(Table1[[#This Row],[Số còn phải thu ĐK]]&lt;&gt;0,0,IF(Table1[[#This Row],[Phân loại]]="Bán hàng",Table1[[#This Row],[Tổng giá trị]],-Table1[[#This Row],[Tổng giá trị]]))</f>
        <v>-36199</v>
      </c>
      <c r="Q4115" s="35">
        <f t="shared" si="1008"/>
        <v>0</v>
      </c>
      <c r="R4115" s="7">
        <f>Table1[[#This Row],[Số còn phải thu ĐK]]+Table1[[#This Row],[Giá Trị HD sau CK]]-Table1[[#This Row],[Số tiền đã thu]]</f>
        <v>-36199</v>
      </c>
      <c r="S4115" s="6">
        <f>IF(Table1[[#This Row],[Ngày hóa đơn]]&lt;&gt;"",Table1[[#This Row],[Ngày hóa đơn]],IF(Table1[[#This Row],[Ngày hạch toán]]&lt;&gt;"",Table1[[#This Row],[Ngày hạch toán]],""))</f>
        <v>46085</v>
      </c>
      <c r="T4115" s="7"/>
      <c r="U4115" s="6">
        <f>IF(Table1[[#This Row],[Ngày tính CN]]="","",S4115+T4115)</f>
        <v>46085</v>
      </c>
      <c r="V4115" s="35">
        <f ca="1">IF(Table1[[#This Row],[Hạn thanh toán]]="","",IF((U4115-NOW())&lt;0,0,(U4115-NOW())))</f>
        <v>0</v>
      </c>
      <c r="W4115" s="35"/>
      <c r="X4115" s="35">
        <f t="shared" ca="1" si="1009"/>
        <v>85.490319212964096</v>
      </c>
      <c r="Y4115" s="2" t="str">
        <f t="shared" ca="1" si="1010"/>
        <v>Nợ quá hạn từ 60 ngày đến 90 ngày</v>
      </c>
      <c r="Z4115" s="51">
        <f t="shared" si="1011"/>
        <v>46085</v>
      </c>
      <c r="AA4115" s="51" t="str">
        <f t="shared" si="1012"/>
        <v/>
      </c>
      <c r="AD4115" s="2" t="str">
        <f>VLOOKUP($A4115,MA_KH!$A:$Q,MA_KH!O$1,0)</f>
        <v>SEVEN</v>
      </c>
      <c r="AE4115" s="2" t="str">
        <f>VLOOKUP($A4115,MA_KH!$A:$Q,MA_KH!P$1,0)</f>
        <v>CÔNG TY CỔ PHẦN SEVEN SYSTEM VIỆT NAM</v>
      </c>
    </row>
    <row r="4116" spans="1:31" ht="25.5" hidden="1" customHeight="1" x14ac:dyDescent="0.2">
      <c r="A4116" s="30" t="s">
        <v>22400</v>
      </c>
      <c r="B4116" s="30" t="s">
        <v>4194</v>
      </c>
      <c r="C4116" s="37">
        <v>46085</v>
      </c>
      <c r="D4116" s="30" t="s">
        <v>25137</v>
      </c>
      <c r="E4116" s="37">
        <v>46085</v>
      </c>
      <c r="F4116" s="30"/>
      <c r="G4116" s="30" t="s">
        <v>25138</v>
      </c>
      <c r="H4116" s="38">
        <v>106116</v>
      </c>
      <c r="I4116" s="67">
        <v>0</v>
      </c>
      <c r="J4116" s="38">
        <v>8489</v>
      </c>
      <c r="K4116" s="38">
        <v>114605</v>
      </c>
      <c r="L4116" s="7" t="s">
        <v>41</v>
      </c>
      <c r="O4116" s="35">
        <f>IF(Table1[[#This Row],[Phân loại]]="Tồn đầu kỳ",Table1[[#This Row],[Tổng giá trị]],0)</f>
        <v>0</v>
      </c>
      <c r="P4116" s="7">
        <f>IF(Table1[[#This Row],[Số còn phải thu ĐK]]&lt;&gt;0,0,IF(Table1[[#This Row],[Phân loại]]="Bán hàng",Table1[[#This Row],[Tổng giá trị]],-Table1[[#This Row],[Tổng giá trị]]))</f>
        <v>-114605</v>
      </c>
      <c r="Q4116" s="35">
        <f t="shared" si="1008"/>
        <v>0</v>
      </c>
      <c r="R4116" s="7">
        <f>Table1[[#This Row],[Số còn phải thu ĐK]]+Table1[[#This Row],[Giá Trị HD sau CK]]-Table1[[#This Row],[Số tiền đã thu]]</f>
        <v>-114605</v>
      </c>
      <c r="S4116" s="6">
        <f>IF(Table1[[#This Row],[Ngày hóa đơn]]&lt;&gt;"",Table1[[#This Row],[Ngày hóa đơn]],IF(Table1[[#This Row],[Ngày hạch toán]]&lt;&gt;"",Table1[[#This Row],[Ngày hạch toán]],""))</f>
        <v>46085</v>
      </c>
      <c r="T4116" s="7"/>
      <c r="U4116" s="6">
        <f>IF(Table1[[#This Row],[Ngày tính CN]]="","",S4116+T4116)</f>
        <v>46085</v>
      </c>
      <c r="V4116" s="35">
        <f ca="1">IF(Table1[[#This Row],[Hạn thanh toán]]="","",IF((U4116-NOW())&lt;0,0,(U4116-NOW())))</f>
        <v>0</v>
      </c>
      <c r="W4116" s="35"/>
      <c r="X4116" s="35">
        <f t="shared" ca="1" si="1009"/>
        <v>85.490319212964096</v>
      </c>
      <c r="Y4116" s="2" t="str">
        <f t="shared" ca="1" si="1010"/>
        <v>Nợ quá hạn từ 60 ngày đến 90 ngày</v>
      </c>
      <c r="Z4116" s="51">
        <f t="shared" si="1011"/>
        <v>46085</v>
      </c>
      <c r="AA4116" s="51" t="str">
        <f t="shared" si="1012"/>
        <v/>
      </c>
      <c r="AD4116" s="2" t="str">
        <f>VLOOKUP($A4116,MA_KH!$A:$Q,MA_KH!O$1,0)</f>
        <v>SEVEN</v>
      </c>
      <c r="AE4116" s="2" t="str">
        <f>VLOOKUP($A4116,MA_KH!$A:$Q,MA_KH!P$1,0)</f>
        <v>CÔNG TY CỔ PHẦN SEVEN SYSTEM VIỆT NAM</v>
      </c>
    </row>
    <row r="4117" spans="1:31" ht="25.5" hidden="1" customHeight="1" x14ac:dyDescent="0.2">
      <c r="A4117" s="30" t="s">
        <v>22400</v>
      </c>
      <c r="B4117" s="30" t="s">
        <v>4194</v>
      </c>
      <c r="C4117" s="37">
        <v>46085</v>
      </c>
      <c r="D4117" s="30" t="s">
        <v>25139</v>
      </c>
      <c r="E4117" s="37">
        <v>46085</v>
      </c>
      <c r="F4117" s="30"/>
      <c r="G4117" s="30" t="s">
        <v>25140</v>
      </c>
      <c r="H4117" s="38">
        <v>212232</v>
      </c>
      <c r="I4117" s="67">
        <v>0</v>
      </c>
      <c r="J4117" s="38">
        <v>16979</v>
      </c>
      <c r="K4117" s="38">
        <v>229211</v>
      </c>
      <c r="L4117" s="7" t="s">
        <v>41</v>
      </c>
      <c r="O4117" s="35">
        <f>IF(Table1[[#This Row],[Phân loại]]="Tồn đầu kỳ",Table1[[#This Row],[Tổng giá trị]],0)</f>
        <v>0</v>
      </c>
      <c r="P4117" s="7">
        <f>IF(Table1[[#This Row],[Số còn phải thu ĐK]]&lt;&gt;0,0,IF(Table1[[#This Row],[Phân loại]]="Bán hàng",Table1[[#This Row],[Tổng giá trị]],-Table1[[#This Row],[Tổng giá trị]]))</f>
        <v>-229211</v>
      </c>
      <c r="Q4117" s="35">
        <f t="shared" si="1008"/>
        <v>0</v>
      </c>
      <c r="R4117" s="7">
        <f>Table1[[#This Row],[Số còn phải thu ĐK]]+Table1[[#This Row],[Giá Trị HD sau CK]]-Table1[[#This Row],[Số tiền đã thu]]</f>
        <v>-229211</v>
      </c>
      <c r="S4117" s="6">
        <f>IF(Table1[[#This Row],[Ngày hóa đơn]]&lt;&gt;"",Table1[[#This Row],[Ngày hóa đơn]],IF(Table1[[#This Row],[Ngày hạch toán]]&lt;&gt;"",Table1[[#This Row],[Ngày hạch toán]],""))</f>
        <v>46085</v>
      </c>
      <c r="T4117" s="7"/>
      <c r="U4117" s="6">
        <f>IF(Table1[[#This Row],[Ngày tính CN]]="","",S4117+T4117)</f>
        <v>46085</v>
      </c>
      <c r="V4117" s="35">
        <f ca="1">IF(Table1[[#This Row],[Hạn thanh toán]]="","",IF((U4117-NOW())&lt;0,0,(U4117-NOW())))</f>
        <v>0</v>
      </c>
      <c r="W4117" s="35"/>
      <c r="X4117" s="35">
        <f t="shared" ca="1" si="1009"/>
        <v>85.490319212964096</v>
      </c>
      <c r="Y4117" s="2" t="str">
        <f t="shared" ca="1" si="1010"/>
        <v>Nợ quá hạn từ 60 ngày đến 90 ngày</v>
      </c>
      <c r="Z4117" s="51">
        <f t="shared" si="1011"/>
        <v>46085</v>
      </c>
      <c r="AA4117" s="51" t="str">
        <f t="shared" si="1012"/>
        <v/>
      </c>
      <c r="AD4117" s="2" t="str">
        <f>VLOOKUP($A4117,MA_KH!$A:$Q,MA_KH!O$1,0)</f>
        <v>SEVEN</v>
      </c>
      <c r="AE4117" s="2" t="str">
        <f>VLOOKUP($A4117,MA_KH!$A:$Q,MA_KH!P$1,0)</f>
        <v>CÔNG TY CỔ PHẦN SEVEN SYSTEM VIỆT NAM</v>
      </c>
    </row>
    <row r="4118" spans="1:31" ht="25.5" hidden="1" customHeight="1" x14ac:dyDescent="0.2">
      <c r="A4118" s="30" t="s">
        <v>22400</v>
      </c>
      <c r="B4118" s="30" t="s">
        <v>4194</v>
      </c>
      <c r="C4118" s="37">
        <v>46087</v>
      </c>
      <c r="D4118" s="30" t="s">
        <v>25141</v>
      </c>
      <c r="E4118" s="37">
        <v>46087</v>
      </c>
      <c r="F4118" s="30"/>
      <c r="G4118" s="30" t="s">
        <v>25142</v>
      </c>
      <c r="H4118" s="38">
        <v>61768</v>
      </c>
      <c r="I4118" s="67">
        <v>0</v>
      </c>
      <c r="J4118" s="38">
        <v>4941</v>
      </c>
      <c r="K4118" s="38">
        <v>66709</v>
      </c>
      <c r="L4118" s="7" t="s">
        <v>41</v>
      </c>
      <c r="O4118" s="35">
        <f>IF(Table1[[#This Row],[Phân loại]]="Tồn đầu kỳ",Table1[[#This Row],[Tổng giá trị]],0)</f>
        <v>0</v>
      </c>
      <c r="P4118" s="7">
        <f>IF(Table1[[#This Row],[Số còn phải thu ĐK]]&lt;&gt;0,0,IF(Table1[[#This Row],[Phân loại]]="Bán hàng",Table1[[#This Row],[Tổng giá trị]],-Table1[[#This Row],[Tổng giá trị]]))</f>
        <v>-66709</v>
      </c>
      <c r="Q4118" s="35">
        <f t="shared" si="1008"/>
        <v>0</v>
      </c>
      <c r="R4118" s="7">
        <f>Table1[[#This Row],[Số còn phải thu ĐK]]+Table1[[#This Row],[Giá Trị HD sau CK]]-Table1[[#This Row],[Số tiền đã thu]]</f>
        <v>-66709</v>
      </c>
      <c r="S4118" s="6">
        <f>IF(Table1[[#This Row],[Ngày hóa đơn]]&lt;&gt;"",Table1[[#This Row],[Ngày hóa đơn]],IF(Table1[[#This Row],[Ngày hạch toán]]&lt;&gt;"",Table1[[#This Row],[Ngày hạch toán]],""))</f>
        <v>46087</v>
      </c>
      <c r="T4118" s="7"/>
      <c r="U4118" s="6">
        <f>IF(Table1[[#This Row],[Ngày tính CN]]="","",S4118+T4118)</f>
        <v>46087</v>
      </c>
      <c r="V4118" s="35">
        <f ca="1">IF(Table1[[#This Row],[Hạn thanh toán]]="","",IF((U4118-NOW())&lt;0,0,(U4118-NOW())))</f>
        <v>0</v>
      </c>
      <c r="W4118" s="35"/>
      <c r="X4118" s="35">
        <f t="shared" ca="1" si="1009"/>
        <v>83.490319212964096</v>
      </c>
      <c r="Y4118" s="2" t="str">
        <f t="shared" ca="1" si="1010"/>
        <v>Nợ quá hạn từ 60 ngày đến 90 ngày</v>
      </c>
      <c r="Z4118" s="51">
        <f t="shared" si="1011"/>
        <v>46087</v>
      </c>
      <c r="AA4118" s="51" t="str">
        <f t="shared" si="1012"/>
        <v/>
      </c>
      <c r="AD4118" s="2" t="str">
        <f>VLOOKUP($A4118,MA_KH!$A:$Q,MA_KH!O$1,0)</f>
        <v>SEVEN</v>
      </c>
      <c r="AE4118" s="2" t="str">
        <f>VLOOKUP($A4118,MA_KH!$A:$Q,MA_KH!P$1,0)</f>
        <v>CÔNG TY CỔ PHẦN SEVEN SYSTEM VIỆT NAM</v>
      </c>
    </row>
    <row r="4119" spans="1:31" ht="25.5" hidden="1" customHeight="1" x14ac:dyDescent="0.2">
      <c r="A4119" s="30" t="s">
        <v>22400</v>
      </c>
      <c r="B4119" s="30" t="s">
        <v>4194</v>
      </c>
      <c r="C4119" s="37">
        <v>46087</v>
      </c>
      <c r="D4119" s="30" t="s">
        <v>25143</v>
      </c>
      <c r="E4119" s="37">
        <v>46087</v>
      </c>
      <c r="F4119" s="30"/>
      <c r="G4119" s="30" t="s">
        <v>25144</v>
      </c>
      <c r="H4119" s="38">
        <v>61768</v>
      </c>
      <c r="I4119" s="67">
        <v>0</v>
      </c>
      <c r="J4119" s="38">
        <v>4941</v>
      </c>
      <c r="K4119" s="38">
        <v>66709</v>
      </c>
      <c r="L4119" s="7" t="s">
        <v>41</v>
      </c>
      <c r="O4119" s="35">
        <f>IF(Table1[[#This Row],[Phân loại]]="Tồn đầu kỳ",Table1[[#This Row],[Tổng giá trị]],0)</f>
        <v>0</v>
      </c>
      <c r="P4119" s="7">
        <f>IF(Table1[[#This Row],[Số còn phải thu ĐK]]&lt;&gt;0,0,IF(Table1[[#This Row],[Phân loại]]="Bán hàng",Table1[[#This Row],[Tổng giá trị]],-Table1[[#This Row],[Tổng giá trị]]))</f>
        <v>-66709</v>
      </c>
      <c r="Q4119" s="35">
        <f t="shared" si="1008"/>
        <v>0</v>
      </c>
      <c r="R4119" s="7">
        <f>Table1[[#This Row],[Số còn phải thu ĐK]]+Table1[[#This Row],[Giá Trị HD sau CK]]-Table1[[#This Row],[Số tiền đã thu]]</f>
        <v>-66709</v>
      </c>
      <c r="S4119" s="6">
        <f>IF(Table1[[#This Row],[Ngày hóa đơn]]&lt;&gt;"",Table1[[#This Row],[Ngày hóa đơn]],IF(Table1[[#This Row],[Ngày hạch toán]]&lt;&gt;"",Table1[[#This Row],[Ngày hạch toán]],""))</f>
        <v>46087</v>
      </c>
      <c r="T4119" s="7"/>
      <c r="U4119" s="6">
        <f>IF(Table1[[#This Row],[Ngày tính CN]]="","",S4119+T4119)</f>
        <v>46087</v>
      </c>
      <c r="V4119" s="35">
        <f ca="1">IF(Table1[[#This Row],[Hạn thanh toán]]="","",IF((U4119-NOW())&lt;0,0,(U4119-NOW())))</f>
        <v>0</v>
      </c>
      <c r="W4119" s="35"/>
      <c r="X4119" s="35">
        <f t="shared" ca="1" si="1009"/>
        <v>83.490319212964096</v>
      </c>
      <c r="Y4119" s="2" t="str">
        <f t="shared" ca="1" si="1010"/>
        <v>Nợ quá hạn từ 60 ngày đến 90 ngày</v>
      </c>
      <c r="Z4119" s="51">
        <f t="shared" si="1011"/>
        <v>46087</v>
      </c>
      <c r="AA4119" s="51" t="str">
        <f t="shared" si="1012"/>
        <v/>
      </c>
      <c r="AD4119" s="2" t="str">
        <f>VLOOKUP($A4119,MA_KH!$A:$Q,MA_KH!O$1,0)</f>
        <v>SEVEN</v>
      </c>
      <c r="AE4119" s="2" t="str">
        <f>VLOOKUP($A4119,MA_KH!$A:$Q,MA_KH!P$1,0)</f>
        <v>CÔNG TY CỔ PHẦN SEVEN SYSTEM VIỆT NAM</v>
      </c>
    </row>
    <row r="4120" spans="1:31" ht="25.5" hidden="1" customHeight="1" x14ac:dyDescent="0.2">
      <c r="A4120" s="30" t="s">
        <v>22400</v>
      </c>
      <c r="B4120" s="30" t="s">
        <v>4194</v>
      </c>
      <c r="C4120" s="37">
        <v>46088</v>
      </c>
      <c r="D4120" s="30" t="s">
        <v>25145</v>
      </c>
      <c r="E4120" s="37">
        <v>46092</v>
      </c>
      <c r="F4120" s="30" t="s">
        <v>25146</v>
      </c>
      <c r="G4120" s="30" t="s">
        <v>25147</v>
      </c>
      <c r="H4120" s="38">
        <v>3563252</v>
      </c>
      <c r="I4120" s="67">
        <v>0</v>
      </c>
      <c r="J4120" s="38">
        <v>285060</v>
      </c>
      <c r="K4120" s="38">
        <v>3848312</v>
      </c>
      <c r="L4120" s="7" t="s">
        <v>22849</v>
      </c>
      <c r="O4120" s="35">
        <f>IF(Table1[[#This Row],[Phân loại]]="Tồn đầu kỳ",Table1[[#This Row],[Tổng giá trị]],0)</f>
        <v>0</v>
      </c>
      <c r="P4120" s="7">
        <f>IF(Table1[[#This Row],[Số còn phải thu ĐK]]&lt;&gt;0,0,IF(Table1[[#This Row],[Phân loại]]="Bán hàng",Table1[[#This Row],[Tổng giá trị]],-Table1[[#This Row],[Tổng giá trị]]))</f>
        <v>3848312</v>
      </c>
      <c r="Q4120" s="35">
        <f t="shared" si="1008"/>
        <v>0</v>
      </c>
      <c r="R4120" s="7">
        <f>Table1[[#This Row],[Số còn phải thu ĐK]]+Table1[[#This Row],[Giá Trị HD sau CK]]-Table1[[#This Row],[Số tiền đã thu]]</f>
        <v>3848312</v>
      </c>
      <c r="S4120" s="6">
        <f>IF(Table1[[#This Row],[Ngày hóa đơn]]&lt;&gt;"",Table1[[#This Row],[Ngày hóa đơn]],IF(Table1[[#This Row],[Ngày hạch toán]]&lt;&gt;"",Table1[[#This Row],[Ngày hạch toán]],""))</f>
        <v>46092</v>
      </c>
      <c r="T4120" s="7"/>
      <c r="U4120" s="6">
        <f>IF(Table1[[#This Row],[Ngày tính CN]]="","",S4120+T4120)</f>
        <v>46092</v>
      </c>
      <c r="V4120" s="35">
        <f ca="1">IF(Table1[[#This Row],[Hạn thanh toán]]="","",IF((U4120-NOW())&lt;0,0,(U4120-NOW())))</f>
        <v>0</v>
      </c>
      <c r="W4120" s="35"/>
      <c r="X4120" s="35">
        <f t="shared" ca="1" si="1009"/>
        <v>78.490319212964096</v>
      </c>
      <c r="Y4120" s="2" t="str">
        <f t="shared" ca="1" si="1010"/>
        <v>Nợ quá hạn từ 60 ngày đến 90 ngày</v>
      </c>
      <c r="Z4120" s="51">
        <f t="shared" si="1011"/>
        <v>46092</v>
      </c>
      <c r="AA4120" s="51" t="str">
        <f t="shared" si="1012"/>
        <v/>
      </c>
      <c r="AD4120" s="2" t="str">
        <f>VLOOKUP($A4120,MA_KH!$A:$Q,MA_KH!O$1,0)</f>
        <v>SEVEN</v>
      </c>
      <c r="AE4120" s="2" t="str">
        <f>VLOOKUP($A4120,MA_KH!$A:$Q,MA_KH!P$1,0)</f>
        <v>CÔNG TY CỔ PHẦN SEVEN SYSTEM VIỆT NAM</v>
      </c>
    </row>
    <row r="4121" spans="1:31" ht="25.5" hidden="1" customHeight="1" x14ac:dyDescent="0.2">
      <c r="A4121" s="30" t="s">
        <v>22399</v>
      </c>
      <c r="B4121" s="30" t="s">
        <v>4196</v>
      </c>
      <c r="C4121" s="37">
        <v>46088</v>
      </c>
      <c r="D4121" s="30" t="s">
        <v>25148</v>
      </c>
      <c r="E4121" s="37">
        <v>46092</v>
      </c>
      <c r="F4121" s="30" t="s">
        <v>25149</v>
      </c>
      <c r="G4121" s="30" t="s">
        <v>25150</v>
      </c>
      <c r="H4121" s="38">
        <v>318348</v>
      </c>
      <c r="I4121" s="67">
        <v>0</v>
      </c>
      <c r="J4121" s="38">
        <v>25468</v>
      </c>
      <c r="K4121" s="38">
        <v>343816</v>
      </c>
      <c r="L4121" s="7" t="s">
        <v>22849</v>
      </c>
      <c r="O4121" s="35">
        <f>IF(Table1[[#This Row],[Phân loại]]="Tồn đầu kỳ",Table1[[#This Row],[Tổng giá trị]],0)</f>
        <v>0</v>
      </c>
      <c r="P4121" s="7">
        <f>IF(Table1[[#This Row],[Số còn phải thu ĐK]]&lt;&gt;0,0,IF(Table1[[#This Row],[Phân loại]]="Bán hàng",Table1[[#This Row],[Tổng giá trị]],-Table1[[#This Row],[Tổng giá trị]]))</f>
        <v>343816</v>
      </c>
      <c r="Q4121" s="35">
        <f t="shared" si="1008"/>
        <v>0</v>
      </c>
      <c r="R4121" s="7">
        <f>Table1[[#This Row],[Số còn phải thu ĐK]]+Table1[[#This Row],[Giá Trị HD sau CK]]-Table1[[#This Row],[Số tiền đã thu]]</f>
        <v>343816</v>
      </c>
      <c r="S4121" s="6">
        <f>IF(Table1[[#This Row],[Ngày hóa đơn]]&lt;&gt;"",Table1[[#This Row],[Ngày hóa đơn]],IF(Table1[[#This Row],[Ngày hạch toán]]&lt;&gt;"",Table1[[#This Row],[Ngày hạch toán]],""))</f>
        <v>46092</v>
      </c>
      <c r="T4121" s="7"/>
      <c r="U4121" s="6">
        <f>IF(Table1[[#This Row],[Ngày tính CN]]="","",S4121+T4121)</f>
        <v>46092</v>
      </c>
      <c r="V4121" s="35">
        <f ca="1">IF(Table1[[#This Row],[Hạn thanh toán]]="","",IF((U4121-NOW())&lt;0,0,(U4121-NOW())))</f>
        <v>0</v>
      </c>
      <c r="W4121" s="35"/>
      <c r="X4121" s="35">
        <f t="shared" ca="1" si="1009"/>
        <v>78.490319212964096</v>
      </c>
      <c r="Y4121" s="2" t="str">
        <f t="shared" ca="1" si="1010"/>
        <v>Nợ quá hạn từ 60 ngày đến 90 ngày</v>
      </c>
      <c r="Z4121" s="51">
        <f t="shared" si="1011"/>
        <v>46092</v>
      </c>
      <c r="AA4121" s="51" t="str">
        <f t="shared" si="1012"/>
        <v/>
      </c>
      <c r="AD4121" s="2" t="str">
        <f>VLOOKUP($A4121,MA_KH!$A:$Q,MA_KH!O$1,0)</f>
        <v>SEVEN</v>
      </c>
      <c r="AE4121" s="2" t="str">
        <f>VLOOKUP($A4121,MA_KH!$A:$Q,MA_KH!P$1,0)</f>
        <v>CÔNG TY CỔ PHẦN SEVEN SYSTEM VIỆT NAM</v>
      </c>
    </row>
    <row r="4122" spans="1:31" ht="25.5" hidden="1" customHeight="1" x14ac:dyDescent="0.2">
      <c r="A4122" s="30" t="s">
        <v>22400</v>
      </c>
      <c r="B4122" s="30" t="s">
        <v>4194</v>
      </c>
      <c r="C4122" s="37">
        <v>46088</v>
      </c>
      <c r="D4122" s="30" t="s">
        <v>25151</v>
      </c>
      <c r="E4122" s="37">
        <v>46088</v>
      </c>
      <c r="F4122" s="30"/>
      <c r="G4122" s="30" t="s">
        <v>25152</v>
      </c>
      <c r="H4122" s="38">
        <v>106116</v>
      </c>
      <c r="I4122" s="67">
        <v>0</v>
      </c>
      <c r="J4122" s="38">
        <v>8489</v>
      </c>
      <c r="K4122" s="38">
        <v>114605</v>
      </c>
      <c r="L4122" s="7" t="s">
        <v>41</v>
      </c>
      <c r="O4122" s="35">
        <f>IF(Table1[[#This Row],[Phân loại]]="Tồn đầu kỳ",Table1[[#This Row],[Tổng giá trị]],0)</f>
        <v>0</v>
      </c>
      <c r="P4122" s="7">
        <f>IF(Table1[[#This Row],[Số còn phải thu ĐK]]&lt;&gt;0,0,IF(Table1[[#This Row],[Phân loại]]="Bán hàng",Table1[[#This Row],[Tổng giá trị]],-Table1[[#This Row],[Tổng giá trị]]))</f>
        <v>-114605</v>
      </c>
      <c r="Q4122" s="35">
        <f t="shared" ref="Q4122:Q4153" si="1013">IF(M4122&lt;&gt;"",IF(O4122&lt;&gt;0,O4122,P4122),0)</f>
        <v>0</v>
      </c>
      <c r="R4122" s="7">
        <f>Table1[[#This Row],[Số còn phải thu ĐK]]+Table1[[#This Row],[Giá Trị HD sau CK]]-Table1[[#This Row],[Số tiền đã thu]]</f>
        <v>-114605</v>
      </c>
      <c r="S4122" s="6">
        <f>IF(Table1[[#This Row],[Ngày hóa đơn]]&lt;&gt;"",Table1[[#This Row],[Ngày hóa đơn]],IF(Table1[[#This Row],[Ngày hạch toán]]&lt;&gt;"",Table1[[#This Row],[Ngày hạch toán]],""))</f>
        <v>46088</v>
      </c>
      <c r="T4122" s="7"/>
      <c r="U4122" s="6">
        <f>IF(Table1[[#This Row],[Ngày tính CN]]="","",S4122+T4122)</f>
        <v>46088</v>
      </c>
      <c r="V4122" s="35">
        <f ca="1">IF(Table1[[#This Row],[Hạn thanh toán]]="","",IF((U4122-NOW())&lt;0,0,(U4122-NOW())))</f>
        <v>0</v>
      </c>
      <c r="W4122" s="35"/>
      <c r="X4122" s="35">
        <f t="shared" ref="X4122:X4153" ca="1" si="1014">IF(OR(U4122="",R4122=0),"",IF((U4122-NOW())&lt;0,-(U4122-NOW()),0))</f>
        <v>82.490319212964096</v>
      </c>
      <c r="Y4122" s="2" t="str">
        <f t="shared" ref="Y4122:Y4153" ca="1" si="1015">IF(R4122=0,"Đã thanh toán",IF(X4122="","",IF(X4122&lt;=0,"Chưa đến hạn thanh toán",IF(X4122&lt;=30,"Nợ quá hạn 30 ngày",IF(X4122&lt;=60,"Nợ quá hạn từ 30 ngày đến 60 ngày",IF(X4122&lt;=90,"Nợ quá hạn từ 60 ngày đến 90 ngày",IF(X4122&lt;=120,"Nợ quá hạn từ 90 ngày đến 120 ngày","Nợ quá hạn hơn 120 ngày có khả năng mất thanh toán")))))))</f>
        <v>Nợ quá hạn từ 60 ngày đến 90 ngày</v>
      </c>
      <c r="Z4122" s="51">
        <f t="shared" si="1011"/>
        <v>46088</v>
      </c>
      <c r="AA4122" s="51" t="str">
        <f t="shared" si="1012"/>
        <v/>
      </c>
      <c r="AD4122" s="2" t="str">
        <f>VLOOKUP($A4122,MA_KH!$A:$Q,MA_KH!O$1,0)</f>
        <v>SEVEN</v>
      </c>
      <c r="AE4122" s="2" t="str">
        <f>VLOOKUP($A4122,MA_KH!$A:$Q,MA_KH!P$1,0)</f>
        <v>CÔNG TY CỔ PHẦN SEVEN SYSTEM VIỆT NAM</v>
      </c>
    </row>
    <row r="4123" spans="1:31" ht="25.5" hidden="1" customHeight="1" x14ac:dyDescent="0.2">
      <c r="A4123" s="30" t="s">
        <v>22400</v>
      </c>
      <c r="B4123" s="30" t="s">
        <v>4194</v>
      </c>
      <c r="C4123" s="37">
        <v>46090</v>
      </c>
      <c r="D4123" s="30" t="s">
        <v>25153</v>
      </c>
      <c r="E4123" s="37">
        <v>46090</v>
      </c>
      <c r="F4123" s="30"/>
      <c r="G4123" s="30" t="s">
        <v>25154</v>
      </c>
      <c r="H4123" s="38">
        <v>16759</v>
      </c>
      <c r="I4123" s="67">
        <v>0</v>
      </c>
      <c r="J4123" s="38">
        <v>1341</v>
      </c>
      <c r="K4123" s="38">
        <v>18100</v>
      </c>
      <c r="L4123" s="7" t="s">
        <v>41</v>
      </c>
      <c r="O4123" s="35">
        <f>IF(Table1[[#This Row],[Phân loại]]="Tồn đầu kỳ",Table1[[#This Row],[Tổng giá trị]],0)</f>
        <v>0</v>
      </c>
      <c r="P4123" s="7">
        <f>IF(Table1[[#This Row],[Số còn phải thu ĐK]]&lt;&gt;0,0,IF(Table1[[#This Row],[Phân loại]]="Bán hàng",Table1[[#This Row],[Tổng giá trị]],-Table1[[#This Row],[Tổng giá trị]]))</f>
        <v>-18100</v>
      </c>
      <c r="Q4123" s="35">
        <f t="shared" si="1013"/>
        <v>0</v>
      </c>
      <c r="R4123" s="7">
        <f>Table1[[#This Row],[Số còn phải thu ĐK]]+Table1[[#This Row],[Giá Trị HD sau CK]]-Table1[[#This Row],[Số tiền đã thu]]</f>
        <v>-18100</v>
      </c>
      <c r="S4123" s="6">
        <f>IF(Table1[[#This Row],[Ngày hóa đơn]]&lt;&gt;"",Table1[[#This Row],[Ngày hóa đơn]],IF(Table1[[#This Row],[Ngày hạch toán]]&lt;&gt;"",Table1[[#This Row],[Ngày hạch toán]],""))</f>
        <v>46090</v>
      </c>
      <c r="T4123" s="7"/>
      <c r="U4123" s="6">
        <f>IF(Table1[[#This Row],[Ngày tính CN]]="","",S4123+T4123)</f>
        <v>46090</v>
      </c>
      <c r="V4123" s="35">
        <f ca="1">IF(Table1[[#This Row],[Hạn thanh toán]]="","",IF((U4123-NOW())&lt;0,0,(U4123-NOW())))</f>
        <v>0</v>
      </c>
      <c r="W4123" s="35"/>
      <c r="X4123" s="35">
        <f t="shared" ca="1" si="1014"/>
        <v>80.490319212964096</v>
      </c>
      <c r="Y4123" s="2" t="str">
        <f t="shared" ca="1" si="1015"/>
        <v>Nợ quá hạn từ 60 ngày đến 90 ngày</v>
      </c>
      <c r="Z4123" s="51">
        <f t="shared" si="1011"/>
        <v>46090</v>
      </c>
      <c r="AA4123" s="51" t="str">
        <f t="shared" si="1012"/>
        <v/>
      </c>
      <c r="AD4123" s="2" t="str">
        <f>VLOOKUP($A4123,MA_KH!$A:$Q,MA_KH!O$1,0)</f>
        <v>SEVEN</v>
      </c>
      <c r="AE4123" s="2" t="str">
        <f>VLOOKUP($A4123,MA_KH!$A:$Q,MA_KH!P$1,0)</f>
        <v>CÔNG TY CỔ PHẦN SEVEN SYSTEM VIỆT NAM</v>
      </c>
    </row>
    <row r="4124" spans="1:31" ht="25.5" hidden="1" customHeight="1" x14ac:dyDescent="0.2">
      <c r="A4124" s="30" t="s">
        <v>22400</v>
      </c>
      <c r="B4124" s="30" t="s">
        <v>4194</v>
      </c>
      <c r="C4124" s="37">
        <v>46090</v>
      </c>
      <c r="D4124" s="30" t="s">
        <v>25155</v>
      </c>
      <c r="E4124" s="37">
        <v>46090</v>
      </c>
      <c r="F4124" s="30"/>
      <c r="G4124" s="30" t="s">
        <v>25156</v>
      </c>
      <c r="H4124" s="38">
        <v>33518</v>
      </c>
      <c r="I4124" s="67">
        <v>0</v>
      </c>
      <c r="J4124" s="38">
        <v>2681</v>
      </c>
      <c r="K4124" s="38">
        <v>36199</v>
      </c>
      <c r="L4124" s="7" t="s">
        <v>41</v>
      </c>
      <c r="O4124" s="35">
        <f>IF(Table1[[#This Row],[Phân loại]]="Tồn đầu kỳ",Table1[[#This Row],[Tổng giá trị]],0)</f>
        <v>0</v>
      </c>
      <c r="P4124" s="7">
        <f>IF(Table1[[#This Row],[Số còn phải thu ĐK]]&lt;&gt;0,0,IF(Table1[[#This Row],[Phân loại]]="Bán hàng",Table1[[#This Row],[Tổng giá trị]],-Table1[[#This Row],[Tổng giá trị]]))</f>
        <v>-36199</v>
      </c>
      <c r="Q4124" s="35">
        <f t="shared" si="1013"/>
        <v>0</v>
      </c>
      <c r="R4124" s="7">
        <f>Table1[[#This Row],[Số còn phải thu ĐK]]+Table1[[#This Row],[Giá Trị HD sau CK]]-Table1[[#This Row],[Số tiền đã thu]]</f>
        <v>-36199</v>
      </c>
      <c r="S4124" s="6">
        <f>IF(Table1[[#This Row],[Ngày hóa đơn]]&lt;&gt;"",Table1[[#This Row],[Ngày hóa đơn]],IF(Table1[[#This Row],[Ngày hạch toán]]&lt;&gt;"",Table1[[#This Row],[Ngày hạch toán]],""))</f>
        <v>46090</v>
      </c>
      <c r="T4124" s="7"/>
      <c r="U4124" s="6">
        <f>IF(Table1[[#This Row],[Ngày tính CN]]="","",S4124+T4124)</f>
        <v>46090</v>
      </c>
      <c r="V4124" s="35">
        <f ca="1">IF(Table1[[#This Row],[Hạn thanh toán]]="","",IF((U4124-NOW())&lt;0,0,(U4124-NOW())))</f>
        <v>0</v>
      </c>
      <c r="W4124" s="35"/>
      <c r="X4124" s="35">
        <f t="shared" ca="1" si="1014"/>
        <v>80.490319212964096</v>
      </c>
      <c r="Y4124" s="2" t="str">
        <f t="shared" ca="1" si="1015"/>
        <v>Nợ quá hạn từ 60 ngày đến 90 ngày</v>
      </c>
      <c r="Z4124" s="51">
        <f t="shared" si="1011"/>
        <v>46090</v>
      </c>
      <c r="AA4124" s="51" t="str">
        <f t="shared" si="1012"/>
        <v/>
      </c>
      <c r="AD4124" s="2" t="str">
        <f>VLOOKUP($A4124,MA_KH!$A:$Q,MA_KH!O$1,0)</f>
        <v>SEVEN</v>
      </c>
      <c r="AE4124" s="2" t="str">
        <f>VLOOKUP($A4124,MA_KH!$A:$Q,MA_KH!P$1,0)</f>
        <v>CÔNG TY CỔ PHẦN SEVEN SYSTEM VIỆT NAM</v>
      </c>
    </row>
    <row r="4125" spans="1:31" ht="25.5" hidden="1" customHeight="1" x14ac:dyDescent="0.2">
      <c r="A4125" s="30" t="s">
        <v>22400</v>
      </c>
      <c r="B4125" s="30" t="s">
        <v>4194</v>
      </c>
      <c r="C4125" s="37">
        <v>46090</v>
      </c>
      <c r="D4125" s="30" t="s">
        <v>25157</v>
      </c>
      <c r="E4125" s="37">
        <v>46090</v>
      </c>
      <c r="F4125" s="30"/>
      <c r="G4125" s="30" t="s">
        <v>25158</v>
      </c>
      <c r="H4125" s="38">
        <v>30884</v>
      </c>
      <c r="I4125" s="67">
        <v>0</v>
      </c>
      <c r="J4125" s="38">
        <v>2471</v>
      </c>
      <c r="K4125" s="38">
        <v>33355</v>
      </c>
      <c r="L4125" s="7" t="s">
        <v>41</v>
      </c>
      <c r="O4125" s="35">
        <f>IF(Table1[[#This Row],[Phân loại]]="Tồn đầu kỳ",Table1[[#This Row],[Tổng giá trị]],0)</f>
        <v>0</v>
      </c>
      <c r="P4125" s="7">
        <f>IF(Table1[[#This Row],[Số còn phải thu ĐK]]&lt;&gt;0,0,IF(Table1[[#This Row],[Phân loại]]="Bán hàng",Table1[[#This Row],[Tổng giá trị]],-Table1[[#This Row],[Tổng giá trị]]))</f>
        <v>-33355</v>
      </c>
      <c r="Q4125" s="35">
        <f t="shared" si="1013"/>
        <v>0</v>
      </c>
      <c r="R4125" s="7">
        <f>Table1[[#This Row],[Số còn phải thu ĐK]]+Table1[[#This Row],[Giá Trị HD sau CK]]-Table1[[#This Row],[Số tiền đã thu]]</f>
        <v>-33355</v>
      </c>
      <c r="S4125" s="6">
        <f>IF(Table1[[#This Row],[Ngày hóa đơn]]&lt;&gt;"",Table1[[#This Row],[Ngày hóa đơn]],IF(Table1[[#This Row],[Ngày hạch toán]]&lt;&gt;"",Table1[[#This Row],[Ngày hạch toán]],""))</f>
        <v>46090</v>
      </c>
      <c r="T4125" s="7"/>
      <c r="U4125" s="6">
        <f>IF(Table1[[#This Row],[Ngày tính CN]]="","",S4125+T4125)</f>
        <v>46090</v>
      </c>
      <c r="V4125" s="35">
        <f ca="1">IF(Table1[[#This Row],[Hạn thanh toán]]="","",IF((U4125-NOW())&lt;0,0,(U4125-NOW())))</f>
        <v>0</v>
      </c>
      <c r="W4125" s="35"/>
      <c r="X4125" s="35">
        <f t="shared" ca="1" si="1014"/>
        <v>80.490319212964096</v>
      </c>
      <c r="Y4125" s="2" t="str">
        <f t="shared" ca="1" si="1015"/>
        <v>Nợ quá hạn từ 60 ngày đến 90 ngày</v>
      </c>
      <c r="Z4125" s="51">
        <f t="shared" si="1011"/>
        <v>46090</v>
      </c>
      <c r="AA4125" s="51" t="str">
        <f t="shared" si="1012"/>
        <v/>
      </c>
      <c r="AD4125" s="2" t="str">
        <f>VLOOKUP($A4125,MA_KH!$A:$Q,MA_KH!O$1,0)</f>
        <v>SEVEN</v>
      </c>
      <c r="AE4125" s="2" t="str">
        <f>VLOOKUP($A4125,MA_KH!$A:$Q,MA_KH!P$1,0)</f>
        <v>CÔNG TY CỔ PHẦN SEVEN SYSTEM VIỆT NAM</v>
      </c>
    </row>
    <row r="4126" spans="1:31" ht="25.5" hidden="1" customHeight="1" x14ac:dyDescent="0.2">
      <c r="A4126" s="30" t="s">
        <v>22400</v>
      </c>
      <c r="B4126" s="30" t="s">
        <v>4194</v>
      </c>
      <c r="C4126" s="37">
        <v>46090</v>
      </c>
      <c r="D4126" s="30" t="s">
        <v>25159</v>
      </c>
      <c r="E4126" s="37">
        <v>46090</v>
      </c>
      <c r="F4126" s="30"/>
      <c r="G4126" s="30" t="s">
        <v>25160</v>
      </c>
      <c r="H4126" s="38">
        <v>16759</v>
      </c>
      <c r="I4126" s="67">
        <v>0</v>
      </c>
      <c r="J4126" s="38">
        <v>1341</v>
      </c>
      <c r="K4126" s="38">
        <v>18100</v>
      </c>
      <c r="L4126" s="7" t="s">
        <v>41</v>
      </c>
      <c r="O4126" s="35">
        <f>IF(Table1[[#This Row],[Phân loại]]="Tồn đầu kỳ",Table1[[#This Row],[Tổng giá trị]],0)</f>
        <v>0</v>
      </c>
      <c r="P4126" s="7">
        <f>IF(Table1[[#This Row],[Số còn phải thu ĐK]]&lt;&gt;0,0,IF(Table1[[#This Row],[Phân loại]]="Bán hàng",Table1[[#This Row],[Tổng giá trị]],-Table1[[#This Row],[Tổng giá trị]]))</f>
        <v>-18100</v>
      </c>
      <c r="Q4126" s="35">
        <f t="shared" si="1013"/>
        <v>0</v>
      </c>
      <c r="R4126" s="7">
        <f>Table1[[#This Row],[Số còn phải thu ĐK]]+Table1[[#This Row],[Giá Trị HD sau CK]]-Table1[[#This Row],[Số tiền đã thu]]</f>
        <v>-18100</v>
      </c>
      <c r="S4126" s="6">
        <f>IF(Table1[[#This Row],[Ngày hóa đơn]]&lt;&gt;"",Table1[[#This Row],[Ngày hóa đơn]],IF(Table1[[#This Row],[Ngày hạch toán]]&lt;&gt;"",Table1[[#This Row],[Ngày hạch toán]],""))</f>
        <v>46090</v>
      </c>
      <c r="T4126" s="7"/>
      <c r="U4126" s="6">
        <f>IF(Table1[[#This Row],[Ngày tính CN]]="","",S4126+T4126)</f>
        <v>46090</v>
      </c>
      <c r="V4126" s="35">
        <f ca="1">IF(Table1[[#This Row],[Hạn thanh toán]]="","",IF((U4126-NOW())&lt;0,0,(U4126-NOW())))</f>
        <v>0</v>
      </c>
      <c r="W4126" s="35"/>
      <c r="X4126" s="35">
        <f t="shared" ca="1" si="1014"/>
        <v>80.490319212964096</v>
      </c>
      <c r="Y4126" s="2" t="str">
        <f t="shared" ca="1" si="1015"/>
        <v>Nợ quá hạn từ 60 ngày đến 90 ngày</v>
      </c>
      <c r="Z4126" s="51">
        <f t="shared" si="1011"/>
        <v>46090</v>
      </c>
      <c r="AA4126" s="51" t="str">
        <f t="shared" si="1012"/>
        <v/>
      </c>
      <c r="AD4126" s="2" t="str">
        <f>VLOOKUP($A4126,MA_KH!$A:$Q,MA_KH!O$1,0)</f>
        <v>SEVEN</v>
      </c>
      <c r="AE4126" s="2" t="str">
        <f>VLOOKUP($A4126,MA_KH!$A:$Q,MA_KH!P$1,0)</f>
        <v>CÔNG TY CỔ PHẦN SEVEN SYSTEM VIỆT NAM</v>
      </c>
    </row>
    <row r="4127" spans="1:31" ht="25.5" hidden="1" customHeight="1" x14ac:dyDescent="0.2">
      <c r="A4127" s="30" t="s">
        <v>22400</v>
      </c>
      <c r="B4127" s="30" t="s">
        <v>4194</v>
      </c>
      <c r="C4127" s="37">
        <v>46091</v>
      </c>
      <c r="D4127" s="30" t="s">
        <v>25161</v>
      </c>
      <c r="E4127" s="37">
        <v>46091</v>
      </c>
      <c r="F4127" s="30"/>
      <c r="G4127" s="30" t="s">
        <v>25162</v>
      </c>
      <c r="H4127" s="38">
        <v>212232</v>
      </c>
      <c r="I4127" s="67">
        <v>0</v>
      </c>
      <c r="J4127" s="38">
        <v>16979</v>
      </c>
      <c r="K4127" s="38">
        <v>229211</v>
      </c>
      <c r="L4127" s="7" t="s">
        <v>41</v>
      </c>
      <c r="O4127" s="35">
        <f>IF(Table1[[#This Row],[Phân loại]]="Tồn đầu kỳ",Table1[[#This Row],[Tổng giá trị]],0)</f>
        <v>0</v>
      </c>
      <c r="P4127" s="7">
        <f>IF(Table1[[#This Row],[Số còn phải thu ĐK]]&lt;&gt;0,0,IF(Table1[[#This Row],[Phân loại]]="Bán hàng",Table1[[#This Row],[Tổng giá trị]],-Table1[[#This Row],[Tổng giá trị]]))</f>
        <v>-229211</v>
      </c>
      <c r="Q4127" s="35">
        <f t="shared" si="1013"/>
        <v>0</v>
      </c>
      <c r="R4127" s="7">
        <f>Table1[[#This Row],[Số còn phải thu ĐK]]+Table1[[#This Row],[Giá Trị HD sau CK]]-Table1[[#This Row],[Số tiền đã thu]]</f>
        <v>-229211</v>
      </c>
      <c r="S4127" s="6">
        <f>IF(Table1[[#This Row],[Ngày hóa đơn]]&lt;&gt;"",Table1[[#This Row],[Ngày hóa đơn]],IF(Table1[[#This Row],[Ngày hạch toán]]&lt;&gt;"",Table1[[#This Row],[Ngày hạch toán]],""))</f>
        <v>46091</v>
      </c>
      <c r="T4127" s="7"/>
      <c r="U4127" s="6">
        <f>IF(Table1[[#This Row],[Ngày tính CN]]="","",S4127+T4127)</f>
        <v>46091</v>
      </c>
      <c r="V4127" s="35">
        <f ca="1">IF(Table1[[#This Row],[Hạn thanh toán]]="","",IF((U4127-NOW())&lt;0,0,(U4127-NOW())))</f>
        <v>0</v>
      </c>
      <c r="W4127" s="35"/>
      <c r="X4127" s="35">
        <f t="shared" ca="1" si="1014"/>
        <v>79.490319212964096</v>
      </c>
      <c r="Y4127" s="2" t="str">
        <f t="shared" ca="1" si="1015"/>
        <v>Nợ quá hạn từ 60 ngày đến 90 ngày</v>
      </c>
      <c r="Z4127" s="51">
        <f t="shared" si="1011"/>
        <v>46091</v>
      </c>
      <c r="AA4127" s="51" t="str">
        <f t="shared" si="1012"/>
        <v/>
      </c>
      <c r="AD4127" s="2" t="str">
        <f>VLOOKUP($A4127,MA_KH!$A:$Q,MA_KH!O$1,0)</f>
        <v>SEVEN</v>
      </c>
      <c r="AE4127" s="2" t="str">
        <f>VLOOKUP($A4127,MA_KH!$A:$Q,MA_KH!P$1,0)</f>
        <v>CÔNG TY CỔ PHẦN SEVEN SYSTEM VIỆT NAM</v>
      </c>
    </row>
    <row r="4128" spans="1:31" ht="25.5" hidden="1" customHeight="1" x14ac:dyDescent="0.2">
      <c r="A4128" s="30" t="s">
        <v>22400</v>
      </c>
      <c r="B4128" s="30" t="s">
        <v>4194</v>
      </c>
      <c r="C4128" s="37">
        <v>46091</v>
      </c>
      <c r="D4128" s="30" t="s">
        <v>25163</v>
      </c>
      <c r="E4128" s="37">
        <v>46091</v>
      </c>
      <c r="F4128" s="30"/>
      <c r="G4128" s="30" t="s">
        <v>25164</v>
      </c>
      <c r="H4128" s="38">
        <v>61768</v>
      </c>
      <c r="I4128" s="67">
        <v>0</v>
      </c>
      <c r="J4128" s="38">
        <v>4941</v>
      </c>
      <c r="K4128" s="38">
        <v>66709</v>
      </c>
      <c r="L4128" s="7" t="s">
        <v>41</v>
      </c>
      <c r="O4128" s="35">
        <f>IF(Table1[[#This Row],[Phân loại]]="Tồn đầu kỳ",Table1[[#This Row],[Tổng giá trị]],0)</f>
        <v>0</v>
      </c>
      <c r="P4128" s="7">
        <f>IF(Table1[[#This Row],[Số còn phải thu ĐK]]&lt;&gt;0,0,IF(Table1[[#This Row],[Phân loại]]="Bán hàng",Table1[[#This Row],[Tổng giá trị]],-Table1[[#This Row],[Tổng giá trị]]))</f>
        <v>-66709</v>
      </c>
      <c r="Q4128" s="35">
        <f t="shared" si="1013"/>
        <v>0</v>
      </c>
      <c r="R4128" s="7">
        <f>Table1[[#This Row],[Số còn phải thu ĐK]]+Table1[[#This Row],[Giá Trị HD sau CK]]-Table1[[#This Row],[Số tiền đã thu]]</f>
        <v>-66709</v>
      </c>
      <c r="S4128" s="6">
        <f>IF(Table1[[#This Row],[Ngày hóa đơn]]&lt;&gt;"",Table1[[#This Row],[Ngày hóa đơn]],IF(Table1[[#This Row],[Ngày hạch toán]]&lt;&gt;"",Table1[[#This Row],[Ngày hạch toán]],""))</f>
        <v>46091</v>
      </c>
      <c r="T4128" s="7"/>
      <c r="U4128" s="6">
        <f>IF(Table1[[#This Row],[Ngày tính CN]]="","",S4128+T4128)</f>
        <v>46091</v>
      </c>
      <c r="V4128" s="35">
        <f ca="1">IF(Table1[[#This Row],[Hạn thanh toán]]="","",IF((U4128-NOW())&lt;0,0,(U4128-NOW())))</f>
        <v>0</v>
      </c>
      <c r="W4128" s="35"/>
      <c r="X4128" s="35">
        <f t="shared" ca="1" si="1014"/>
        <v>79.490319212964096</v>
      </c>
      <c r="Y4128" s="2" t="str">
        <f t="shared" ca="1" si="1015"/>
        <v>Nợ quá hạn từ 60 ngày đến 90 ngày</v>
      </c>
      <c r="Z4128" s="51">
        <f t="shared" si="1011"/>
        <v>46091</v>
      </c>
      <c r="AA4128" s="51" t="str">
        <f t="shared" si="1012"/>
        <v/>
      </c>
      <c r="AD4128" s="2" t="str">
        <f>VLOOKUP($A4128,MA_KH!$A:$Q,MA_KH!O$1,0)</f>
        <v>SEVEN</v>
      </c>
      <c r="AE4128" s="2" t="str">
        <f>VLOOKUP($A4128,MA_KH!$A:$Q,MA_KH!P$1,0)</f>
        <v>CÔNG TY CỔ PHẦN SEVEN SYSTEM VIỆT NAM</v>
      </c>
    </row>
    <row r="4129" spans="1:31" ht="25.5" hidden="1" customHeight="1" x14ac:dyDescent="0.2">
      <c r="A4129" s="30" t="s">
        <v>22400</v>
      </c>
      <c r="B4129" s="30" t="s">
        <v>4194</v>
      </c>
      <c r="C4129" s="37">
        <v>46091</v>
      </c>
      <c r="D4129" s="30" t="s">
        <v>25165</v>
      </c>
      <c r="E4129" s="37">
        <v>46091</v>
      </c>
      <c r="F4129" s="30"/>
      <c r="G4129" s="30" t="s">
        <v>25166</v>
      </c>
      <c r="H4129" s="38">
        <v>61768</v>
      </c>
      <c r="I4129" s="67">
        <v>0</v>
      </c>
      <c r="J4129" s="38">
        <v>4941</v>
      </c>
      <c r="K4129" s="38">
        <v>66709</v>
      </c>
      <c r="L4129" s="7" t="s">
        <v>41</v>
      </c>
      <c r="O4129" s="35">
        <f>IF(Table1[[#This Row],[Phân loại]]="Tồn đầu kỳ",Table1[[#This Row],[Tổng giá trị]],0)</f>
        <v>0</v>
      </c>
      <c r="P4129" s="7">
        <f>IF(Table1[[#This Row],[Số còn phải thu ĐK]]&lt;&gt;0,0,IF(Table1[[#This Row],[Phân loại]]="Bán hàng",Table1[[#This Row],[Tổng giá trị]],-Table1[[#This Row],[Tổng giá trị]]))</f>
        <v>-66709</v>
      </c>
      <c r="Q4129" s="35">
        <f t="shared" si="1013"/>
        <v>0</v>
      </c>
      <c r="R4129" s="7">
        <f>Table1[[#This Row],[Số còn phải thu ĐK]]+Table1[[#This Row],[Giá Trị HD sau CK]]-Table1[[#This Row],[Số tiền đã thu]]</f>
        <v>-66709</v>
      </c>
      <c r="S4129" s="6">
        <f>IF(Table1[[#This Row],[Ngày hóa đơn]]&lt;&gt;"",Table1[[#This Row],[Ngày hóa đơn]],IF(Table1[[#This Row],[Ngày hạch toán]]&lt;&gt;"",Table1[[#This Row],[Ngày hạch toán]],""))</f>
        <v>46091</v>
      </c>
      <c r="T4129" s="7"/>
      <c r="U4129" s="6">
        <f>IF(Table1[[#This Row],[Ngày tính CN]]="","",S4129+T4129)</f>
        <v>46091</v>
      </c>
      <c r="V4129" s="35">
        <f ca="1">IF(Table1[[#This Row],[Hạn thanh toán]]="","",IF((U4129-NOW())&lt;0,0,(U4129-NOW())))</f>
        <v>0</v>
      </c>
      <c r="W4129" s="35"/>
      <c r="X4129" s="35">
        <f t="shared" ca="1" si="1014"/>
        <v>79.490319212964096</v>
      </c>
      <c r="Y4129" s="2" t="str">
        <f t="shared" ca="1" si="1015"/>
        <v>Nợ quá hạn từ 60 ngày đến 90 ngày</v>
      </c>
      <c r="Z4129" s="51">
        <f t="shared" si="1011"/>
        <v>46091</v>
      </c>
      <c r="AA4129" s="51" t="str">
        <f t="shared" si="1012"/>
        <v/>
      </c>
      <c r="AD4129" s="2" t="str">
        <f>VLOOKUP($A4129,MA_KH!$A:$Q,MA_KH!O$1,0)</f>
        <v>SEVEN</v>
      </c>
      <c r="AE4129" s="2" t="str">
        <f>VLOOKUP($A4129,MA_KH!$A:$Q,MA_KH!P$1,0)</f>
        <v>CÔNG TY CỔ PHẦN SEVEN SYSTEM VIỆT NAM</v>
      </c>
    </row>
    <row r="4130" spans="1:31" ht="25.5" hidden="1" customHeight="1" x14ac:dyDescent="0.2">
      <c r="A4130" s="30" t="s">
        <v>22400</v>
      </c>
      <c r="B4130" s="30" t="s">
        <v>4194</v>
      </c>
      <c r="C4130" s="37">
        <v>46091</v>
      </c>
      <c r="D4130" s="30" t="s">
        <v>25167</v>
      </c>
      <c r="E4130" s="37">
        <v>46091</v>
      </c>
      <c r="F4130" s="30"/>
      <c r="G4130" s="30" t="s">
        <v>25168</v>
      </c>
      <c r="H4130" s="38">
        <v>61768</v>
      </c>
      <c r="I4130" s="67">
        <v>0</v>
      </c>
      <c r="J4130" s="38">
        <v>4941</v>
      </c>
      <c r="K4130" s="38">
        <v>66709</v>
      </c>
      <c r="L4130" s="7" t="s">
        <v>41</v>
      </c>
      <c r="O4130" s="35">
        <f>IF(Table1[[#This Row],[Phân loại]]="Tồn đầu kỳ",Table1[[#This Row],[Tổng giá trị]],0)</f>
        <v>0</v>
      </c>
      <c r="P4130" s="7">
        <f>IF(Table1[[#This Row],[Số còn phải thu ĐK]]&lt;&gt;0,0,IF(Table1[[#This Row],[Phân loại]]="Bán hàng",Table1[[#This Row],[Tổng giá trị]],-Table1[[#This Row],[Tổng giá trị]]))</f>
        <v>-66709</v>
      </c>
      <c r="Q4130" s="35">
        <f t="shared" si="1013"/>
        <v>0</v>
      </c>
      <c r="R4130" s="7">
        <f>Table1[[#This Row],[Số còn phải thu ĐK]]+Table1[[#This Row],[Giá Trị HD sau CK]]-Table1[[#This Row],[Số tiền đã thu]]</f>
        <v>-66709</v>
      </c>
      <c r="S4130" s="6">
        <f>IF(Table1[[#This Row],[Ngày hóa đơn]]&lt;&gt;"",Table1[[#This Row],[Ngày hóa đơn]],IF(Table1[[#This Row],[Ngày hạch toán]]&lt;&gt;"",Table1[[#This Row],[Ngày hạch toán]],""))</f>
        <v>46091</v>
      </c>
      <c r="T4130" s="7"/>
      <c r="U4130" s="6">
        <f>IF(Table1[[#This Row],[Ngày tính CN]]="","",S4130+T4130)</f>
        <v>46091</v>
      </c>
      <c r="V4130" s="35">
        <f ca="1">IF(Table1[[#This Row],[Hạn thanh toán]]="","",IF((U4130-NOW())&lt;0,0,(U4130-NOW())))</f>
        <v>0</v>
      </c>
      <c r="W4130" s="35"/>
      <c r="X4130" s="35">
        <f t="shared" ca="1" si="1014"/>
        <v>79.490319212964096</v>
      </c>
      <c r="Y4130" s="2" t="str">
        <f t="shared" ca="1" si="1015"/>
        <v>Nợ quá hạn từ 60 ngày đến 90 ngày</v>
      </c>
      <c r="Z4130" s="51">
        <f t="shared" si="1011"/>
        <v>46091</v>
      </c>
      <c r="AA4130" s="51" t="str">
        <f t="shared" si="1012"/>
        <v/>
      </c>
      <c r="AD4130" s="2" t="str">
        <f>VLOOKUP($A4130,MA_KH!$A:$Q,MA_KH!O$1,0)</f>
        <v>SEVEN</v>
      </c>
      <c r="AE4130" s="2" t="str">
        <f>VLOOKUP($A4130,MA_KH!$A:$Q,MA_KH!P$1,0)</f>
        <v>CÔNG TY CỔ PHẦN SEVEN SYSTEM VIỆT NAM</v>
      </c>
    </row>
    <row r="4131" spans="1:31" ht="25.5" hidden="1" customHeight="1" x14ac:dyDescent="0.2">
      <c r="A4131" s="30" t="s">
        <v>22400</v>
      </c>
      <c r="B4131" s="30" t="s">
        <v>4194</v>
      </c>
      <c r="C4131" s="37">
        <v>46091</v>
      </c>
      <c r="D4131" s="30" t="s">
        <v>25169</v>
      </c>
      <c r="E4131" s="37">
        <v>46091</v>
      </c>
      <c r="F4131" s="30"/>
      <c r="G4131" s="30" t="s">
        <v>25170</v>
      </c>
      <c r="H4131" s="38">
        <v>61768</v>
      </c>
      <c r="I4131" s="67">
        <v>0</v>
      </c>
      <c r="J4131" s="38">
        <v>4941</v>
      </c>
      <c r="K4131" s="38">
        <v>66709</v>
      </c>
      <c r="L4131" s="7" t="s">
        <v>41</v>
      </c>
      <c r="O4131" s="35">
        <f>IF(Table1[[#This Row],[Phân loại]]="Tồn đầu kỳ",Table1[[#This Row],[Tổng giá trị]],0)</f>
        <v>0</v>
      </c>
      <c r="P4131" s="7">
        <f>IF(Table1[[#This Row],[Số còn phải thu ĐK]]&lt;&gt;0,0,IF(Table1[[#This Row],[Phân loại]]="Bán hàng",Table1[[#This Row],[Tổng giá trị]],-Table1[[#This Row],[Tổng giá trị]]))</f>
        <v>-66709</v>
      </c>
      <c r="Q4131" s="35">
        <f t="shared" si="1013"/>
        <v>0</v>
      </c>
      <c r="R4131" s="7">
        <f>Table1[[#This Row],[Số còn phải thu ĐK]]+Table1[[#This Row],[Giá Trị HD sau CK]]-Table1[[#This Row],[Số tiền đã thu]]</f>
        <v>-66709</v>
      </c>
      <c r="S4131" s="6">
        <f>IF(Table1[[#This Row],[Ngày hóa đơn]]&lt;&gt;"",Table1[[#This Row],[Ngày hóa đơn]],IF(Table1[[#This Row],[Ngày hạch toán]]&lt;&gt;"",Table1[[#This Row],[Ngày hạch toán]],""))</f>
        <v>46091</v>
      </c>
      <c r="T4131" s="7"/>
      <c r="U4131" s="6">
        <f>IF(Table1[[#This Row],[Ngày tính CN]]="","",S4131+T4131)</f>
        <v>46091</v>
      </c>
      <c r="V4131" s="35">
        <f ca="1">IF(Table1[[#This Row],[Hạn thanh toán]]="","",IF((U4131-NOW())&lt;0,0,(U4131-NOW())))</f>
        <v>0</v>
      </c>
      <c r="W4131" s="35"/>
      <c r="X4131" s="35">
        <f t="shared" ca="1" si="1014"/>
        <v>79.490319212964096</v>
      </c>
      <c r="Y4131" s="2" t="str">
        <f t="shared" ca="1" si="1015"/>
        <v>Nợ quá hạn từ 60 ngày đến 90 ngày</v>
      </c>
      <c r="Z4131" s="51">
        <f t="shared" si="1011"/>
        <v>46091</v>
      </c>
      <c r="AA4131" s="51" t="str">
        <f t="shared" si="1012"/>
        <v/>
      </c>
      <c r="AD4131" s="2" t="str">
        <f>VLOOKUP($A4131,MA_KH!$A:$Q,MA_KH!O$1,0)</f>
        <v>SEVEN</v>
      </c>
      <c r="AE4131" s="2" t="str">
        <f>VLOOKUP($A4131,MA_KH!$A:$Q,MA_KH!P$1,0)</f>
        <v>CÔNG TY CỔ PHẦN SEVEN SYSTEM VIỆT NAM</v>
      </c>
    </row>
    <row r="4132" spans="1:31" ht="25.5" hidden="1" customHeight="1" x14ac:dyDescent="0.2">
      <c r="A4132" s="30" t="s">
        <v>22400</v>
      </c>
      <c r="B4132" s="30" t="s">
        <v>4194</v>
      </c>
      <c r="C4132" s="37">
        <v>46091</v>
      </c>
      <c r="D4132" s="30" t="s">
        <v>25171</v>
      </c>
      <c r="E4132" s="37">
        <v>46091</v>
      </c>
      <c r="F4132" s="30"/>
      <c r="G4132" s="30" t="s">
        <v>25172</v>
      </c>
      <c r="H4132" s="38">
        <v>61768</v>
      </c>
      <c r="I4132" s="67">
        <v>0</v>
      </c>
      <c r="J4132" s="38">
        <v>4941</v>
      </c>
      <c r="K4132" s="38">
        <v>66709</v>
      </c>
      <c r="L4132" s="7" t="s">
        <v>41</v>
      </c>
      <c r="O4132" s="35">
        <f>IF(Table1[[#This Row],[Phân loại]]="Tồn đầu kỳ",Table1[[#This Row],[Tổng giá trị]],0)</f>
        <v>0</v>
      </c>
      <c r="P4132" s="7">
        <f>IF(Table1[[#This Row],[Số còn phải thu ĐK]]&lt;&gt;0,0,IF(Table1[[#This Row],[Phân loại]]="Bán hàng",Table1[[#This Row],[Tổng giá trị]],-Table1[[#This Row],[Tổng giá trị]]))</f>
        <v>-66709</v>
      </c>
      <c r="Q4132" s="35">
        <f t="shared" si="1013"/>
        <v>0</v>
      </c>
      <c r="R4132" s="7">
        <f>Table1[[#This Row],[Số còn phải thu ĐK]]+Table1[[#This Row],[Giá Trị HD sau CK]]-Table1[[#This Row],[Số tiền đã thu]]</f>
        <v>-66709</v>
      </c>
      <c r="S4132" s="6">
        <f>IF(Table1[[#This Row],[Ngày hóa đơn]]&lt;&gt;"",Table1[[#This Row],[Ngày hóa đơn]],IF(Table1[[#This Row],[Ngày hạch toán]]&lt;&gt;"",Table1[[#This Row],[Ngày hạch toán]],""))</f>
        <v>46091</v>
      </c>
      <c r="T4132" s="7"/>
      <c r="U4132" s="6">
        <f>IF(Table1[[#This Row],[Ngày tính CN]]="","",S4132+T4132)</f>
        <v>46091</v>
      </c>
      <c r="V4132" s="35">
        <f ca="1">IF(Table1[[#This Row],[Hạn thanh toán]]="","",IF((U4132-NOW())&lt;0,0,(U4132-NOW())))</f>
        <v>0</v>
      </c>
      <c r="W4132" s="35"/>
      <c r="X4132" s="35">
        <f t="shared" ca="1" si="1014"/>
        <v>79.490319212964096</v>
      </c>
      <c r="Y4132" s="2" t="str">
        <f t="shared" ca="1" si="1015"/>
        <v>Nợ quá hạn từ 60 ngày đến 90 ngày</v>
      </c>
      <c r="Z4132" s="51">
        <f t="shared" si="1011"/>
        <v>46091</v>
      </c>
      <c r="AA4132" s="51" t="str">
        <f t="shared" si="1012"/>
        <v/>
      </c>
      <c r="AD4132" s="2" t="str">
        <f>VLOOKUP($A4132,MA_KH!$A:$Q,MA_KH!O$1,0)</f>
        <v>SEVEN</v>
      </c>
      <c r="AE4132" s="2" t="str">
        <f>VLOOKUP($A4132,MA_KH!$A:$Q,MA_KH!P$1,0)</f>
        <v>CÔNG TY CỔ PHẦN SEVEN SYSTEM VIỆT NAM</v>
      </c>
    </row>
    <row r="4133" spans="1:31" ht="25.5" hidden="1" customHeight="1" x14ac:dyDescent="0.2">
      <c r="A4133" s="30" t="s">
        <v>22400</v>
      </c>
      <c r="B4133" s="30" t="s">
        <v>4194</v>
      </c>
      <c r="C4133" s="37">
        <v>46092</v>
      </c>
      <c r="D4133" s="30" t="s">
        <v>25173</v>
      </c>
      <c r="E4133" s="37">
        <v>46099</v>
      </c>
      <c r="F4133" s="30" t="s">
        <v>25174</v>
      </c>
      <c r="G4133" s="30" t="s">
        <v>25175</v>
      </c>
      <c r="H4133" s="38">
        <v>6835501</v>
      </c>
      <c r="I4133" s="67">
        <v>0</v>
      </c>
      <c r="J4133" s="38">
        <v>546840</v>
      </c>
      <c r="K4133" s="38">
        <v>7382341</v>
      </c>
      <c r="L4133" s="7" t="s">
        <v>22849</v>
      </c>
      <c r="O4133" s="35">
        <f>IF(Table1[[#This Row],[Phân loại]]="Tồn đầu kỳ",Table1[[#This Row],[Tổng giá trị]],0)</f>
        <v>0</v>
      </c>
      <c r="P4133" s="7">
        <f>IF(Table1[[#This Row],[Số còn phải thu ĐK]]&lt;&gt;0,0,IF(Table1[[#This Row],[Phân loại]]="Bán hàng",Table1[[#This Row],[Tổng giá trị]],-Table1[[#This Row],[Tổng giá trị]]))</f>
        <v>7382341</v>
      </c>
      <c r="Q4133" s="35">
        <f t="shared" si="1013"/>
        <v>0</v>
      </c>
      <c r="R4133" s="7">
        <f>Table1[[#This Row],[Số còn phải thu ĐK]]+Table1[[#This Row],[Giá Trị HD sau CK]]-Table1[[#This Row],[Số tiền đã thu]]</f>
        <v>7382341</v>
      </c>
      <c r="S4133" s="6">
        <f>IF(Table1[[#This Row],[Ngày hóa đơn]]&lt;&gt;"",Table1[[#This Row],[Ngày hóa đơn]],IF(Table1[[#This Row],[Ngày hạch toán]]&lt;&gt;"",Table1[[#This Row],[Ngày hạch toán]],""))</f>
        <v>46099</v>
      </c>
      <c r="T4133" s="7"/>
      <c r="U4133" s="6">
        <f>IF(Table1[[#This Row],[Ngày tính CN]]="","",S4133+T4133)</f>
        <v>46099</v>
      </c>
      <c r="V4133" s="35">
        <f ca="1">IF(Table1[[#This Row],[Hạn thanh toán]]="","",IF((U4133-NOW())&lt;0,0,(U4133-NOW())))</f>
        <v>0</v>
      </c>
      <c r="W4133" s="35"/>
      <c r="X4133" s="35">
        <f t="shared" ca="1" si="1014"/>
        <v>71.490319212964096</v>
      </c>
      <c r="Y4133" s="2" t="str">
        <f t="shared" ca="1" si="1015"/>
        <v>Nợ quá hạn từ 60 ngày đến 90 ngày</v>
      </c>
      <c r="Z4133" s="51">
        <f t="shared" si="1011"/>
        <v>46099</v>
      </c>
      <c r="AA4133" s="51" t="str">
        <f t="shared" si="1012"/>
        <v/>
      </c>
      <c r="AD4133" s="2" t="str">
        <f>VLOOKUP($A4133,MA_KH!$A:$Q,MA_KH!O$1,0)</f>
        <v>SEVEN</v>
      </c>
      <c r="AE4133" s="2" t="str">
        <f>VLOOKUP($A4133,MA_KH!$A:$Q,MA_KH!P$1,0)</f>
        <v>CÔNG TY CỔ PHẦN SEVEN SYSTEM VIỆT NAM</v>
      </c>
    </row>
    <row r="4134" spans="1:31" ht="25.5" hidden="1" customHeight="1" x14ac:dyDescent="0.2">
      <c r="A4134" s="30" t="s">
        <v>22399</v>
      </c>
      <c r="B4134" s="30" t="s">
        <v>4196</v>
      </c>
      <c r="C4134" s="37">
        <v>46092</v>
      </c>
      <c r="D4134" s="30" t="s">
        <v>25176</v>
      </c>
      <c r="E4134" s="37">
        <v>46099</v>
      </c>
      <c r="F4134" s="30" t="s">
        <v>25177</v>
      </c>
      <c r="G4134" s="30" t="s">
        <v>25178</v>
      </c>
      <c r="H4134" s="38">
        <v>799736</v>
      </c>
      <c r="I4134" s="67">
        <v>0</v>
      </c>
      <c r="J4134" s="38">
        <v>63979</v>
      </c>
      <c r="K4134" s="38">
        <v>863715</v>
      </c>
      <c r="L4134" s="7" t="s">
        <v>22849</v>
      </c>
      <c r="O4134" s="35">
        <f>IF(Table1[[#This Row],[Phân loại]]="Tồn đầu kỳ",Table1[[#This Row],[Tổng giá trị]],0)</f>
        <v>0</v>
      </c>
      <c r="P4134" s="7">
        <f>IF(Table1[[#This Row],[Số còn phải thu ĐK]]&lt;&gt;0,0,IF(Table1[[#This Row],[Phân loại]]="Bán hàng",Table1[[#This Row],[Tổng giá trị]],-Table1[[#This Row],[Tổng giá trị]]))</f>
        <v>863715</v>
      </c>
      <c r="Q4134" s="35">
        <f t="shared" si="1013"/>
        <v>0</v>
      </c>
      <c r="R4134" s="7">
        <f>Table1[[#This Row],[Số còn phải thu ĐK]]+Table1[[#This Row],[Giá Trị HD sau CK]]-Table1[[#This Row],[Số tiền đã thu]]</f>
        <v>863715</v>
      </c>
      <c r="S4134" s="6">
        <f>IF(Table1[[#This Row],[Ngày hóa đơn]]&lt;&gt;"",Table1[[#This Row],[Ngày hóa đơn]],IF(Table1[[#This Row],[Ngày hạch toán]]&lt;&gt;"",Table1[[#This Row],[Ngày hạch toán]],""))</f>
        <v>46099</v>
      </c>
      <c r="T4134" s="7"/>
      <c r="U4134" s="6">
        <f>IF(Table1[[#This Row],[Ngày tính CN]]="","",S4134+T4134)</f>
        <v>46099</v>
      </c>
      <c r="V4134" s="35">
        <f ca="1">IF(Table1[[#This Row],[Hạn thanh toán]]="","",IF((U4134-NOW())&lt;0,0,(U4134-NOW())))</f>
        <v>0</v>
      </c>
      <c r="W4134" s="35"/>
      <c r="X4134" s="35">
        <f t="shared" ca="1" si="1014"/>
        <v>71.490319212964096</v>
      </c>
      <c r="Y4134" s="2" t="str">
        <f t="shared" ca="1" si="1015"/>
        <v>Nợ quá hạn từ 60 ngày đến 90 ngày</v>
      </c>
      <c r="Z4134" s="51">
        <f t="shared" si="1011"/>
        <v>46099</v>
      </c>
      <c r="AA4134" s="51" t="str">
        <f t="shared" si="1012"/>
        <v/>
      </c>
      <c r="AD4134" s="2" t="str">
        <f>VLOOKUP($A4134,MA_KH!$A:$Q,MA_KH!O$1,0)</f>
        <v>SEVEN</v>
      </c>
      <c r="AE4134" s="2" t="str">
        <f>VLOOKUP($A4134,MA_KH!$A:$Q,MA_KH!P$1,0)</f>
        <v>CÔNG TY CỔ PHẦN SEVEN SYSTEM VIỆT NAM</v>
      </c>
    </row>
    <row r="4135" spans="1:31" ht="25.5" hidden="1" customHeight="1" x14ac:dyDescent="0.2">
      <c r="A4135" s="30" t="s">
        <v>22400</v>
      </c>
      <c r="B4135" s="30" t="s">
        <v>4194</v>
      </c>
      <c r="C4135" s="37">
        <v>46092</v>
      </c>
      <c r="D4135" s="30" t="s">
        <v>25179</v>
      </c>
      <c r="E4135" s="37">
        <v>46092</v>
      </c>
      <c r="F4135" s="30"/>
      <c r="G4135" s="30" t="s">
        <v>25180</v>
      </c>
      <c r="H4135" s="38">
        <v>19717</v>
      </c>
      <c r="I4135" s="67">
        <v>0</v>
      </c>
      <c r="J4135" s="38">
        <v>1577</v>
      </c>
      <c r="K4135" s="38">
        <v>21294</v>
      </c>
      <c r="L4135" s="7" t="s">
        <v>41</v>
      </c>
      <c r="O4135" s="35">
        <f>IF(Table1[[#This Row],[Phân loại]]="Tồn đầu kỳ",Table1[[#This Row],[Tổng giá trị]],0)</f>
        <v>0</v>
      </c>
      <c r="P4135" s="7">
        <f>IF(Table1[[#This Row],[Số còn phải thu ĐK]]&lt;&gt;0,0,IF(Table1[[#This Row],[Phân loại]]="Bán hàng",Table1[[#This Row],[Tổng giá trị]],-Table1[[#This Row],[Tổng giá trị]]))</f>
        <v>-21294</v>
      </c>
      <c r="Q4135" s="35">
        <f t="shared" si="1013"/>
        <v>0</v>
      </c>
      <c r="R4135" s="7">
        <f>Table1[[#This Row],[Số còn phải thu ĐK]]+Table1[[#This Row],[Giá Trị HD sau CK]]-Table1[[#This Row],[Số tiền đã thu]]</f>
        <v>-21294</v>
      </c>
      <c r="S4135" s="6">
        <f>IF(Table1[[#This Row],[Ngày hóa đơn]]&lt;&gt;"",Table1[[#This Row],[Ngày hóa đơn]],IF(Table1[[#This Row],[Ngày hạch toán]]&lt;&gt;"",Table1[[#This Row],[Ngày hạch toán]],""))</f>
        <v>46092</v>
      </c>
      <c r="T4135" s="7"/>
      <c r="U4135" s="6">
        <f>IF(Table1[[#This Row],[Ngày tính CN]]="","",S4135+T4135)</f>
        <v>46092</v>
      </c>
      <c r="V4135" s="35">
        <f ca="1">IF(Table1[[#This Row],[Hạn thanh toán]]="","",IF((U4135-NOW())&lt;0,0,(U4135-NOW())))</f>
        <v>0</v>
      </c>
      <c r="W4135" s="35"/>
      <c r="X4135" s="35">
        <f t="shared" ca="1" si="1014"/>
        <v>78.490319212964096</v>
      </c>
      <c r="Y4135" s="2" t="str">
        <f t="shared" ca="1" si="1015"/>
        <v>Nợ quá hạn từ 60 ngày đến 90 ngày</v>
      </c>
      <c r="Z4135" s="51">
        <f t="shared" si="1011"/>
        <v>46092</v>
      </c>
      <c r="AA4135" s="51" t="str">
        <f t="shared" si="1012"/>
        <v/>
      </c>
      <c r="AD4135" s="2" t="str">
        <f>VLOOKUP($A4135,MA_KH!$A:$Q,MA_KH!O$1,0)</f>
        <v>SEVEN</v>
      </c>
      <c r="AE4135" s="2" t="str">
        <f>VLOOKUP($A4135,MA_KH!$A:$Q,MA_KH!P$1,0)</f>
        <v>CÔNG TY CỔ PHẦN SEVEN SYSTEM VIỆT NAM</v>
      </c>
    </row>
    <row r="4136" spans="1:31" ht="25.5" hidden="1" customHeight="1" x14ac:dyDescent="0.2">
      <c r="A4136" s="30" t="s">
        <v>22400</v>
      </c>
      <c r="B4136" s="30" t="s">
        <v>4194</v>
      </c>
      <c r="C4136" s="37">
        <v>46092</v>
      </c>
      <c r="D4136" s="30" t="s">
        <v>25181</v>
      </c>
      <c r="E4136" s="37">
        <v>46092</v>
      </c>
      <c r="F4136" s="30"/>
      <c r="G4136" s="30" t="s">
        <v>25182</v>
      </c>
      <c r="H4136" s="38">
        <v>39434</v>
      </c>
      <c r="I4136" s="67">
        <v>0</v>
      </c>
      <c r="J4136" s="38">
        <v>3155</v>
      </c>
      <c r="K4136" s="38">
        <v>42589</v>
      </c>
      <c r="L4136" s="7" t="s">
        <v>41</v>
      </c>
      <c r="O4136" s="35">
        <f>IF(Table1[[#This Row],[Phân loại]]="Tồn đầu kỳ",Table1[[#This Row],[Tổng giá trị]],0)</f>
        <v>0</v>
      </c>
      <c r="P4136" s="7">
        <f>IF(Table1[[#This Row],[Số còn phải thu ĐK]]&lt;&gt;0,0,IF(Table1[[#This Row],[Phân loại]]="Bán hàng",Table1[[#This Row],[Tổng giá trị]],-Table1[[#This Row],[Tổng giá trị]]))</f>
        <v>-42589</v>
      </c>
      <c r="Q4136" s="35">
        <f t="shared" si="1013"/>
        <v>0</v>
      </c>
      <c r="R4136" s="7">
        <f>Table1[[#This Row],[Số còn phải thu ĐK]]+Table1[[#This Row],[Giá Trị HD sau CK]]-Table1[[#This Row],[Số tiền đã thu]]</f>
        <v>-42589</v>
      </c>
      <c r="S4136" s="6">
        <f>IF(Table1[[#This Row],[Ngày hóa đơn]]&lt;&gt;"",Table1[[#This Row],[Ngày hóa đơn]],IF(Table1[[#This Row],[Ngày hạch toán]]&lt;&gt;"",Table1[[#This Row],[Ngày hạch toán]],""))</f>
        <v>46092</v>
      </c>
      <c r="T4136" s="7"/>
      <c r="U4136" s="6">
        <f>IF(Table1[[#This Row],[Ngày tính CN]]="","",S4136+T4136)</f>
        <v>46092</v>
      </c>
      <c r="V4136" s="35">
        <f ca="1">IF(Table1[[#This Row],[Hạn thanh toán]]="","",IF((U4136-NOW())&lt;0,0,(U4136-NOW())))</f>
        <v>0</v>
      </c>
      <c r="W4136" s="35"/>
      <c r="X4136" s="35">
        <f t="shared" ca="1" si="1014"/>
        <v>78.490319212964096</v>
      </c>
      <c r="Y4136" s="2" t="str">
        <f t="shared" ca="1" si="1015"/>
        <v>Nợ quá hạn từ 60 ngày đến 90 ngày</v>
      </c>
      <c r="Z4136" s="51">
        <f t="shared" si="1011"/>
        <v>46092</v>
      </c>
      <c r="AA4136" s="51" t="str">
        <f t="shared" si="1012"/>
        <v/>
      </c>
      <c r="AD4136" s="2" t="str">
        <f>VLOOKUP($A4136,MA_KH!$A:$Q,MA_KH!O$1,0)</f>
        <v>SEVEN</v>
      </c>
      <c r="AE4136" s="2" t="str">
        <f>VLOOKUP($A4136,MA_KH!$A:$Q,MA_KH!P$1,0)</f>
        <v>CÔNG TY CỔ PHẦN SEVEN SYSTEM VIỆT NAM</v>
      </c>
    </row>
    <row r="4137" spans="1:31" ht="25.5" hidden="1" customHeight="1" x14ac:dyDescent="0.2">
      <c r="A4137" s="30" t="s">
        <v>22401</v>
      </c>
      <c r="B4137" s="30" t="s">
        <v>4493</v>
      </c>
      <c r="C4137" s="37">
        <v>46093</v>
      </c>
      <c r="D4137" s="30" t="s">
        <v>25183</v>
      </c>
      <c r="E4137" s="37">
        <v>46093</v>
      </c>
      <c r="F4137" s="30"/>
      <c r="G4137" s="30" t="s">
        <v>25184</v>
      </c>
      <c r="H4137" s="38">
        <v>106116</v>
      </c>
      <c r="I4137" s="67">
        <v>0</v>
      </c>
      <c r="J4137" s="38">
        <v>8489</v>
      </c>
      <c r="K4137" s="38">
        <v>114605</v>
      </c>
      <c r="L4137" s="7" t="s">
        <v>41</v>
      </c>
      <c r="O4137" s="35">
        <f>IF(Table1[[#This Row],[Phân loại]]="Tồn đầu kỳ",Table1[[#This Row],[Tổng giá trị]],0)</f>
        <v>0</v>
      </c>
      <c r="P4137" s="7">
        <f>IF(Table1[[#This Row],[Số còn phải thu ĐK]]&lt;&gt;0,0,IF(Table1[[#This Row],[Phân loại]]="Bán hàng",Table1[[#This Row],[Tổng giá trị]],-Table1[[#This Row],[Tổng giá trị]]))</f>
        <v>-114605</v>
      </c>
      <c r="Q4137" s="35">
        <f t="shared" si="1013"/>
        <v>0</v>
      </c>
      <c r="R4137" s="7">
        <f>Table1[[#This Row],[Số còn phải thu ĐK]]+Table1[[#This Row],[Giá Trị HD sau CK]]-Table1[[#This Row],[Số tiền đã thu]]</f>
        <v>-114605</v>
      </c>
      <c r="S4137" s="6">
        <f>IF(Table1[[#This Row],[Ngày hóa đơn]]&lt;&gt;"",Table1[[#This Row],[Ngày hóa đơn]],IF(Table1[[#This Row],[Ngày hạch toán]]&lt;&gt;"",Table1[[#This Row],[Ngày hạch toán]],""))</f>
        <v>46093</v>
      </c>
      <c r="T4137" s="7"/>
      <c r="U4137" s="6">
        <f>IF(Table1[[#This Row],[Ngày tính CN]]="","",S4137+T4137)</f>
        <v>46093</v>
      </c>
      <c r="V4137" s="35">
        <f ca="1">IF(Table1[[#This Row],[Hạn thanh toán]]="","",IF((U4137-NOW())&lt;0,0,(U4137-NOW())))</f>
        <v>0</v>
      </c>
      <c r="W4137" s="35"/>
      <c r="X4137" s="35">
        <f t="shared" ca="1" si="1014"/>
        <v>77.490319212964096</v>
      </c>
      <c r="Y4137" s="2" t="str">
        <f t="shared" ca="1" si="1015"/>
        <v>Nợ quá hạn từ 60 ngày đến 90 ngày</v>
      </c>
      <c r="Z4137" s="51">
        <f t="shared" si="1011"/>
        <v>46093</v>
      </c>
      <c r="AA4137" s="51" t="str">
        <f t="shared" si="1012"/>
        <v/>
      </c>
      <c r="AD4137" s="2" t="str">
        <f>VLOOKUP($A4137,MA_KH!$A:$Q,MA_KH!O$1,0)</f>
        <v>SEVEN</v>
      </c>
      <c r="AE4137" s="2" t="str">
        <f>VLOOKUP($A4137,MA_KH!$A:$Q,MA_KH!P$1,0)</f>
        <v>CÔNG TY CỔ PHẦN SEVEN SYSTEM VIỆT NAM</v>
      </c>
    </row>
    <row r="4138" spans="1:31" ht="25.5" hidden="1" customHeight="1" x14ac:dyDescent="0.2">
      <c r="A4138" s="30" t="s">
        <v>22400</v>
      </c>
      <c r="B4138" s="30" t="s">
        <v>4194</v>
      </c>
      <c r="C4138" s="37">
        <v>46093</v>
      </c>
      <c r="D4138" s="30" t="s">
        <v>25185</v>
      </c>
      <c r="E4138" s="37">
        <v>46093</v>
      </c>
      <c r="F4138" s="30"/>
      <c r="G4138" s="30" t="s">
        <v>25186</v>
      </c>
      <c r="H4138" s="38">
        <v>30884</v>
      </c>
      <c r="I4138" s="67">
        <v>0</v>
      </c>
      <c r="J4138" s="38">
        <v>2471</v>
      </c>
      <c r="K4138" s="38">
        <v>33355</v>
      </c>
      <c r="L4138" s="7" t="s">
        <v>41</v>
      </c>
      <c r="O4138" s="35">
        <f>IF(Table1[[#This Row],[Phân loại]]="Tồn đầu kỳ",Table1[[#This Row],[Tổng giá trị]],0)</f>
        <v>0</v>
      </c>
      <c r="P4138" s="7">
        <f>IF(Table1[[#This Row],[Số còn phải thu ĐK]]&lt;&gt;0,0,IF(Table1[[#This Row],[Phân loại]]="Bán hàng",Table1[[#This Row],[Tổng giá trị]],-Table1[[#This Row],[Tổng giá trị]]))</f>
        <v>-33355</v>
      </c>
      <c r="Q4138" s="35">
        <f t="shared" si="1013"/>
        <v>0</v>
      </c>
      <c r="R4138" s="7">
        <f>Table1[[#This Row],[Số còn phải thu ĐK]]+Table1[[#This Row],[Giá Trị HD sau CK]]-Table1[[#This Row],[Số tiền đã thu]]</f>
        <v>-33355</v>
      </c>
      <c r="S4138" s="6">
        <f>IF(Table1[[#This Row],[Ngày hóa đơn]]&lt;&gt;"",Table1[[#This Row],[Ngày hóa đơn]],IF(Table1[[#This Row],[Ngày hạch toán]]&lt;&gt;"",Table1[[#This Row],[Ngày hạch toán]],""))</f>
        <v>46093</v>
      </c>
      <c r="T4138" s="7"/>
      <c r="U4138" s="6">
        <f>IF(Table1[[#This Row],[Ngày tính CN]]="","",S4138+T4138)</f>
        <v>46093</v>
      </c>
      <c r="V4138" s="35">
        <f ca="1">IF(Table1[[#This Row],[Hạn thanh toán]]="","",IF((U4138-NOW())&lt;0,0,(U4138-NOW())))</f>
        <v>0</v>
      </c>
      <c r="W4138" s="35"/>
      <c r="X4138" s="35">
        <f t="shared" ca="1" si="1014"/>
        <v>77.490319212964096</v>
      </c>
      <c r="Y4138" s="2" t="str">
        <f t="shared" ca="1" si="1015"/>
        <v>Nợ quá hạn từ 60 ngày đến 90 ngày</v>
      </c>
      <c r="Z4138" s="51">
        <f t="shared" si="1011"/>
        <v>46093</v>
      </c>
      <c r="AA4138" s="51" t="str">
        <f t="shared" si="1012"/>
        <v/>
      </c>
      <c r="AD4138" s="2" t="str">
        <f>VLOOKUP($A4138,MA_KH!$A:$Q,MA_KH!O$1,0)</f>
        <v>SEVEN</v>
      </c>
      <c r="AE4138" s="2" t="str">
        <f>VLOOKUP($A4138,MA_KH!$A:$Q,MA_KH!P$1,0)</f>
        <v>CÔNG TY CỔ PHẦN SEVEN SYSTEM VIỆT NAM</v>
      </c>
    </row>
    <row r="4139" spans="1:31" ht="25.5" hidden="1" customHeight="1" x14ac:dyDescent="0.2">
      <c r="A4139" s="30" t="s">
        <v>22400</v>
      </c>
      <c r="B4139" s="30" t="s">
        <v>4194</v>
      </c>
      <c r="C4139" s="37">
        <v>46093</v>
      </c>
      <c r="D4139" s="30" t="s">
        <v>25187</v>
      </c>
      <c r="E4139" s="37">
        <v>46093</v>
      </c>
      <c r="F4139" s="30"/>
      <c r="G4139" s="30" t="s">
        <v>25188</v>
      </c>
      <c r="H4139" s="38">
        <v>16759</v>
      </c>
      <c r="I4139" s="67">
        <v>0</v>
      </c>
      <c r="J4139" s="38">
        <v>1341</v>
      </c>
      <c r="K4139" s="38">
        <v>18100</v>
      </c>
      <c r="L4139" s="7" t="s">
        <v>41</v>
      </c>
      <c r="O4139" s="35">
        <f>IF(Table1[[#This Row],[Phân loại]]="Tồn đầu kỳ",Table1[[#This Row],[Tổng giá trị]],0)</f>
        <v>0</v>
      </c>
      <c r="P4139" s="7">
        <f>IF(Table1[[#This Row],[Số còn phải thu ĐK]]&lt;&gt;0,0,IF(Table1[[#This Row],[Phân loại]]="Bán hàng",Table1[[#This Row],[Tổng giá trị]],-Table1[[#This Row],[Tổng giá trị]]))</f>
        <v>-18100</v>
      </c>
      <c r="Q4139" s="35">
        <f t="shared" si="1013"/>
        <v>0</v>
      </c>
      <c r="R4139" s="7">
        <f>Table1[[#This Row],[Số còn phải thu ĐK]]+Table1[[#This Row],[Giá Trị HD sau CK]]-Table1[[#This Row],[Số tiền đã thu]]</f>
        <v>-18100</v>
      </c>
      <c r="S4139" s="6">
        <f>IF(Table1[[#This Row],[Ngày hóa đơn]]&lt;&gt;"",Table1[[#This Row],[Ngày hóa đơn]],IF(Table1[[#This Row],[Ngày hạch toán]]&lt;&gt;"",Table1[[#This Row],[Ngày hạch toán]],""))</f>
        <v>46093</v>
      </c>
      <c r="T4139" s="7"/>
      <c r="U4139" s="6">
        <f>IF(Table1[[#This Row],[Ngày tính CN]]="","",S4139+T4139)</f>
        <v>46093</v>
      </c>
      <c r="V4139" s="35">
        <f ca="1">IF(Table1[[#This Row],[Hạn thanh toán]]="","",IF((U4139-NOW())&lt;0,0,(U4139-NOW())))</f>
        <v>0</v>
      </c>
      <c r="W4139" s="35"/>
      <c r="X4139" s="35">
        <f t="shared" ca="1" si="1014"/>
        <v>77.490319212964096</v>
      </c>
      <c r="Y4139" s="2" t="str">
        <f t="shared" ca="1" si="1015"/>
        <v>Nợ quá hạn từ 60 ngày đến 90 ngày</v>
      </c>
      <c r="Z4139" s="51">
        <f t="shared" si="1011"/>
        <v>46093</v>
      </c>
      <c r="AA4139" s="51" t="str">
        <f t="shared" si="1012"/>
        <v/>
      </c>
      <c r="AD4139" s="2" t="str">
        <f>VLOOKUP($A4139,MA_KH!$A:$Q,MA_KH!O$1,0)</f>
        <v>SEVEN</v>
      </c>
      <c r="AE4139" s="2" t="str">
        <f>VLOOKUP($A4139,MA_KH!$A:$Q,MA_KH!P$1,0)</f>
        <v>CÔNG TY CỔ PHẦN SEVEN SYSTEM VIỆT NAM</v>
      </c>
    </row>
    <row r="4140" spans="1:31" ht="25.5" hidden="1" customHeight="1" x14ac:dyDescent="0.2">
      <c r="A4140" s="30" t="s">
        <v>22400</v>
      </c>
      <c r="B4140" s="30" t="s">
        <v>4194</v>
      </c>
      <c r="C4140" s="37">
        <v>46093</v>
      </c>
      <c r="D4140" s="30" t="s">
        <v>25189</v>
      </c>
      <c r="E4140" s="37">
        <v>46093</v>
      </c>
      <c r="F4140" s="30"/>
      <c r="G4140" s="30" t="s">
        <v>25190</v>
      </c>
      <c r="H4140" s="38">
        <v>33518</v>
      </c>
      <c r="I4140" s="67">
        <v>0</v>
      </c>
      <c r="J4140" s="38">
        <v>2681</v>
      </c>
      <c r="K4140" s="38">
        <v>36199</v>
      </c>
      <c r="L4140" s="7" t="s">
        <v>41</v>
      </c>
      <c r="O4140" s="35">
        <f>IF(Table1[[#This Row],[Phân loại]]="Tồn đầu kỳ",Table1[[#This Row],[Tổng giá trị]],0)</f>
        <v>0</v>
      </c>
      <c r="P4140" s="7">
        <f>IF(Table1[[#This Row],[Số còn phải thu ĐK]]&lt;&gt;0,0,IF(Table1[[#This Row],[Phân loại]]="Bán hàng",Table1[[#This Row],[Tổng giá trị]],-Table1[[#This Row],[Tổng giá trị]]))</f>
        <v>-36199</v>
      </c>
      <c r="Q4140" s="35">
        <f t="shared" si="1013"/>
        <v>0</v>
      </c>
      <c r="R4140" s="7">
        <f>Table1[[#This Row],[Số còn phải thu ĐK]]+Table1[[#This Row],[Giá Trị HD sau CK]]-Table1[[#This Row],[Số tiền đã thu]]</f>
        <v>-36199</v>
      </c>
      <c r="S4140" s="6">
        <f>IF(Table1[[#This Row],[Ngày hóa đơn]]&lt;&gt;"",Table1[[#This Row],[Ngày hóa đơn]],IF(Table1[[#This Row],[Ngày hạch toán]]&lt;&gt;"",Table1[[#This Row],[Ngày hạch toán]],""))</f>
        <v>46093</v>
      </c>
      <c r="T4140" s="7"/>
      <c r="U4140" s="6">
        <f>IF(Table1[[#This Row],[Ngày tính CN]]="","",S4140+T4140)</f>
        <v>46093</v>
      </c>
      <c r="V4140" s="35">
        <f ca="1">IF(Table1[[#This Row],[Hạn thanh toán]]="","",IF((U4140-NOW())&lt;0,0,(U4140-NOW())))</f>
        <v>0</v>
      </c>
      <c r="W4140" s="35"/>
      <c r="X4140" s="35">
        <f t="shared" ca="1" si="1014"/>
        <v>77.490319212964096</v>
      </c>
      <c r="Y4140" s="2" t="str">
        <f t="shared" ca="1" si="1015"/>
        <v>Nợ quá hạn từ 60 ngày đến 90 ngày</v>
      </c>
      <c r="Z4140" s="51">
        <f t="shared" si="1011"/>
        <v>46093</v>
      </c>
      <c r="AA4140" s="51" t="str">
        <f t="shared" si="1012"/>
        <v/>
      </c>
      <c r="AD4140" s="2" t="str">
        <f>VLOOKUP($A4140,MA_KH!$A:$Q,MA_KH!O$1,0)</f>
        <v>SEVEN</v>
      </c>
      <c r="AE4140" s="2" t="str">
        <f>VLOOKUP($A4140,MA_KH!$A:$Q,MA_KH!P$1,0)</f>
        <v>CÔNG TY CỔ PHẦN SEVEN SYSTEM VIỆT NAM</v>
      </c>
    </row>
    <row r="4141" spans="1:31" ht="25.5" hidden="1" customHeight="1" x14ac:dyDescent="0.2">
      <c r="A4141" s="30" t="s">
        <v>22400</v>
      </c>
      <c r="B4141" s="30" t="s">
        <v>4194</v>
      </c>
      <c r="C4141" s="37">
        <v>46093</v>
      </c>
      <c r="D4141" s="30" t="s">
        <v>25191</v>
      </c>
      <c r="E4141" s="37">
        <v>46093</v>
      </c>
      <c r="F4141" s="30"/>
      <c r="G4141" s="30" t="s">
        <v>25192</v>
      </c>
      <c r="H4141" s="38">
        <v>30884</v>
      </c>
      <c r="I4141" s="67">
        <v>0</v>
      </c>
      <c r="J4141" s="38">
        <v>2471</v>
      </c>
      <c r="K4141" s="38">
        <v>33355</v>
      </c>
      <c r="L4141" s="7" t="s">
        <v>41</v>
      </c>
      <c r="O4141" s="35">
        <f>IF(Table1[[#This Row],[Phân loại]]="Tồn đầu kỳ",Table1[[#This Row],[Tổng giá trị]],0)</f>
        <v>0</v>
      </c>
      <c r="P4141" s="7">
        <f>IF(Table1[[#This Row],[Số còn phải thu ĐK]]&lt;&gt;0,0,IF(Table1[[#This Row],[Phân loại]]="Bán hàng",Table1[[#This Row],[Tổng giá trị]],-Table1[[#This Row],[Tổng giá trị]]))</f>
        <v>-33355</v>
      </c>
      <c r="Q4141" s="35">
        <f t="shared" si="1013"/>
        <v>0</v>
      </c>
      <c r="R4141" s="7">
        <f>Table1[[#This Row],[Số còn phải thu ĐK]]+Table1[[#This Row],[Giá Trị HD sau CK]]-Table1[[#This Row],[Số tiền đã thu]]</f>
        <v>-33355</v>
      </c>
      <c r="S4141" s="6">
        <f>IF(Table1[[#This Row],[Ngày hóa đơn]]&lt;&gt;"",Table1[[#This Row],[Ngày hóa đơn]],IF(Table1[[#This Row],[Ngày hạch toán]]&lt;&gt;"",Table1[[#This Row],[Ngày hạch toán]],""))</f>
        <v>46093</v>
      </c>
      <c r="T4141" s="7"/>
      <c r="U4141" s="6">
        <f>IF(Table1[[#This Row],[Ngày tính CN]]="","",S4141+T4141)</f>
        <v>46093</v>
      </c>
      <c r="V4141" s="35">
        <f ca="1">IF(Table1[[#This Row],[Hạn thanh toán]]="","",IF((U4141-NOW())&lt;0,0,(U4141-NOW())))</f>
        <v>0</v>
      </c>
      <c r="W4141" s="35"/>
      <c r="X4141" s="35">
        <f t="shared" ca="1" si="1014"/>
        <v>77.490319212964096</v>
      </c>
      <c r="Y4141" s="2" t="str">
        <f t="shared" ca="1" si="1015"/>
        <v>Nợ quá hạn từ 60 ngày đến 90 ngày</v>
      </c>
      <c r="Z4141" s="51">
        <f t="shared" si="1011"/>
        <v>46093</v>
      </c>
      <c r="AA4141" s="51" t="str">
        <f t="shared" si="1012"/>
        <v/>
      </c>
      <c r="AD4141" s="2" t="str">
        <f>VLOOKUP($A4141,MA_KH!$A:$Q,MA_KH!O$1,0)</f>
        <v>SEVEN</v>
      </c>
      <c r="AE4141" s="2" t="str">
        <f>VLOOKUP($A4141,MA_KH!$A:$Q,MA_KH!P$1,0)</f>
        <v>CÔNG TY CỔ PHẦN SEVEN SYSTEM VIỆT NAM</v>
      </c>
    </row>
    <row r="4142" spans="1:31" ht="25.5" hidden="1" customHeight="1" x14ac:dyDescent="0.2">
      <c r="A4142" s="30" t="s">
        <v>22400</v>
      </c>
      <c r="B4142" s="30" t="s">
        <v>4194</v>
      </c>
      <c r="C4142" s="37">
        <v>46095</v>
      </c>
      <c r="D4142" s="30" t="s">
        <v>25193</v>
      </c>
      <c r="E4142" s="37">
        <v>46099</v>
      </c>
      <c r="F4142" s="30" t="s">
        <v>25194</v>
      </c>
      <c r="G4142" s="30" t="s">
        <v>25195</v>
      </c>
      <c r="H4142" s="38">
        <v>5615447</v>
      </c>
      <c r="I4142" s="67">
        <v>0</v>
      </c>
      <c r="J4142" s="38">
        <v>449236</v>
      </c>
      <c r="K4142" s="38">
        <v>6064683</v>
      </c>
      <c r="L4142" s="7" t="s">
        <v>22849</v>
      </c>
      <c r="O4142" s="35">
        <f>IF(Table1[[#This Row],[Phân loại]]="Tồn đầu kỳ",Table1[[#This Row],[Tổng giá trị]],0)</f>
        <v>0</v>
      </c>
      <c r="P4142" s="7">
        <f>IF(Table1[[#This Row],[Số còn phải thu ĐK]]&lt;&gt;0,0,IF(Table1[[#This Row],[Phân loại]]="Bán hàng",Table1[[#This Row],[Tổng giá trị]],-Table1[[#This Row],[Tổng giá trị]]))</f>
        <v>6064683</v>
      </c>
      <c r="Q4142" s="35">
        <f t="shared" si="1013"/>
        <v>0</v>
      </c>
      <c r="R4142" s="7">
        <f>Table1[[#This Row],[Số còn phải thu ĐK]]+Table1[[#This Row],[Giá Trị HD sau CK]]-Table1[[#This Row],[Số tiền đã thu]]</f>
        <v>6064683</v>
      </c>
      <c r="S4142" s="6">
        <f>IF(Table1[[#This Row],[Ngày hóa đơn]]&lt;&gt;"",Table1[[#This Row],[Ngày hóa đơn]],IF(Table1[[#This Row],[Ngày hạch toán]]&lt;&gt;"",Table1[[#This Row],[Ngày hạch toán]],""))</f>
        <v>46099</v>
      </c>
      <c r="T4142" s="7"/>
      <c r="U4142" s="6">
        <f>IF(Table1[[#This Row],[Ngày tính CN]]="","",S4142+T4142)</f>
        <v>46099</v>
      </c>
      <c r="V4142" s="35">
        <f ca="1">IF(Table1[[#This Row],[Hạn thanh toán]]="","",IF((U4142-NOW())&lt;0,0,(U4142-NOW())))</f>
        <v>0</v>
      </c>
      <c r="W4142" s="35"/>
      <c r="X4142" s="35">
        <f t="shared" ca="1" si="1014"/>
        <v>71.490319212964096</v>
      </c>
      <c r="Y4142" s="2" t="str">
        <f t="shared" ca="1" si="1015"/>
        <v>Nợ quá hạn từ 60 ngày đến 90 ngày</v>
      </c>
      <c r="Z4142" s="51">
        <f t="shared" si="1011"/>
        <v>46099</v>
      </c>
      <c r="AA4142" s="51" t="str">
        <f t="shared" si="1012"/>
        <v/>
      </c>
      <c r="AD4142" s="2" t="str">
        <f>VLOOKUP($A4142,MA_KH!$A:$Q,MA_KH!O$1,0)</f>
        <v>SEVEN</v>
      </c>
      <c r="AE4142" s="2" t="str">
        <f>VLOOKUP($A4142,MA_KH!$A:$Q,MA_KH!P$1,0)</f>
        <v>CÔNG TY CỔ PHẦN SEVEN SYSTEM VIỆT NAM</v>
      </c>
    </row>
    <row r="4143" spans="1:31" ht="25.5" hidden="1" customHeight="1" x14ac:dyDescent="0.2">
      <c r="A4143" s="30" t="s">
        <v>22399</v>
      </c>
      <c r="B4143" s="30" t="s">
        <v>4196</v>
      </c>
      <c r="C4143" s="37">
        <v>46095</v>
      </c>
      <c r="D4143" s="30" t="s">
        <v>25196</v>
      </c>
      <c r="E4143" s="37">
        <v>46099</v>
      </c>
      <c r="F4143" s="30" t="s">
        <v>25197</v>
      </c>
      <c r="G4143" s="30" t="s">
        <v>25198</v>
      </c>
      <c r="H4143" s="38">
        <v>407708</v>
      </c>
      <c r="I4143" s="67">
        <v>0</v>
      </c>
      <c r="J4143" s="38">
        <v>32617</v>
      </c>
      <c r="K4143" s="38">
        <v>440325</v>
      </c>
      <c r="L4143" s="7" t="s">
        <v>22849</v>
      </c>
      <c r="O4143" s="35">
        <f>IF(Table1[[#This Row],[Phân loại]]="Tồn đầu kỳ",Table1[[#This Row],[Tổng giá trị]],0)</f>
        <v>0</v>
      </c>
      <c r="P4143" s="7">
        <f>IF(Table1[[#This Row],[Số còn phải thu ĐK]]&lt;&gt;0,0,IF(Table1[[#This Row],[Phân loại]]="Bán hàng",Table1[[#This Row],[Tổng giá trị]],-Table1[[#This Row],[Tổng giá trị]]))</f>
        <v>440325</v>
      </c>
      <c r="Q4143" s="35">
        <f t="shared" si="1013"/>
        <v>0</v>
      </c>
      <c r="R4143" s="7">
        <f>Table1[[#This Row],[Số còn phải thu ĐK]]+Table1[[#This Row],[Giá Trị HD sau CK]]-Table1[[#This Row],[Số tiền đã thu]]</f>
        <v>440325</v>
      </c>
      <c r="S4143" s="6">
        <f>IF(Table1[[#This Row],[Ngày hóa đơn]]&lt;&gt;"",Table1[[#This Row],[Ngày hóa đơn]],IF(Table1[[#This Row],[Ngày hạch toán]]&lt;&gt;"",Table1[[#This Row],[Ngày hạch toán]],""))</f>
        <v>46099</v>
      </c>
      <c r="T4143" s="7"/>
      <c r="U4143" s="6">
        <f>IF(Table1[[#This Row],[Ngày tính CN]]="","",S4143+T4143)</f>
        <v>46099</v>
      </c>
      <c r="V4143" s="35">
        <f ca="1">IF(Table1[[#This Row],[Hạn thanh toán]]="","",IF((U4143-NOW())&lt;0,0,(U4143-NOW())))</f>
        <v>0</v>
      </c>
      <c r="W4143" s="35"/>
      <c r="X4143" s="35">
        <f t="shared" ca="1" si="1014"/>
        <v>71.490319212964096</v>
      </c>
      <c r="Y4143" s="2" t="str">
        <f t="shared" ca="1" si="1015"/>
        <v>Nợ quá hạn từ 60 ngày đến 90 ngày</v>
      </c>
      <c r="Z4143" s="51">
        <f t="shared" si="1011"/>
        <v>46099</v>
      </c>
      <c r="AA4143" s="51" t="str">
        <f t="shared" si="1012"/>
        <v/>
      </c>
      <c r="AD4143" s="2" t="str">
        <f>VLOOKUP($A4143,MA_KH!$A:$Q,MA_KH!O$1,0)</f>
        <v>SEVEN</v>
      </c>
      <c r="AE4143" s="2" t="str">
        <f>VLOOKUP($A4143,MA_KH!$A:$Q,MA_KH!P$1,0)</f>
        <v>CÔNG TY CỔ PHẦN SEVEN SYSTEM VIỆT NAM</v>
      </c>
    </row>
    <row r="4144" spans="1:31" ht="25.5" hidden="1" customHeight="1" x14ac:dyDescent="0.2">
      <c r="A4144" s="30" t="s">
        <v>22400</v>
      </c>
      <c r="B4144" s="30" t="s">
        <v>4194</v>
      </c>
      <c r="C4144" s="37">
        <v>46097</v>
      </c>
      <c r="D4144" s="30" t="s">
        <v>25199</v>
      </c>
      <c r="E4144" s="37">
        <v>46097</v>
      </c>
      <c r="F4144" s="30"/>
      <c r="G4144" s="30" t="s">
        <v>25200</v>
      </c>
      <c r="H4144" s="38">
        <v>61768</v>
      </c>
      <c r="I4144" s="67">
        <v>0</v>
      </c>
      <c r="J4144" s="38">
        <v>4941</v>
      </c>
      <c r="K4144" s="38">
        <v>66709</v>
      </c>
      <c r="L4144" s="7" t="s">
        <v>41</v>
      </c>
      <c r="O4144" s="35">
        <f>IF(Table1[[#This Row],[Phân loại]]="Tồn đầu kỳ",Table1[[#This Row],[Tổng giá trị]],0)</f>
        <v>0</v>
      </c>
      <c r="P4144" s="7">
        <f>IF(Table1[[#This Row],[Số còn phải thu ĐK]]&lt;&gt;0,0,IF(Table1[[#This Row],[Phân loại]]="Bán hàng",Table1[[#This Row],[Tổng giá trị]],-Table1[[#This Row],[Tổng giá trị]]))</f>
        <v>-66709</v>
      </c>
      <c r="Q4144" s="35">
        <f t="shared" si="1013"/>
        <v>0</v>
      </c>
      <c r="R4144" s="7">
        <f>Table1[[#This Row],[Số còn phải thu ĐK]]+Table1[[#This Row],[Giá Trị HD sau CK]]-Table1[[#This Row],[Số tiền đã thu]]</f>
        <v>-66709</v>
      </c>
      <c r="S4144" s="6">
        <f>IF(Table1[[#This Row],[Ngày hóa đơn]]&lt;&gt;"",Table1[[#This Row],[Ngày hóa đơn]],IF(Table1[[#This Row],[Ngày hạch toán]]&lt;&gt;"",Table1[[#This Row],[Ngày hạch toán]],""))</f>
        <v>46097</v>
      </c>
      <c r="T4144" s="7"/>
      <c r="U4144" s="6">
        <f>IF(Table1[[#This Row],[Ngày tính CN]]="","",S4144+T4144)</f>
        <v>46097</v>
      </c>
      <c r="V4144" s="35">
        <f ca="1">IF(Table1[[#This Row],[Hạn thanh toán]]="","",IF((U4144-NOW())&lt;0,0,(U4144-NOW())))</f>
        <v>0</v>
      </c>
      <c r="W4144" s="35"/>
      <c r="X4144" s="35">
        <f t="shared" ca="1" si="1014"/>
        <v>73.490319212964096</v>
      </c>
      <c r="Y4144" s="2" t="str">
        <f t="shared" ca="1" si="1015"/>
        <v>Nợ quá hạn từ 60 ngày đến 90 ngày</v>
      </c>
      <c r="Z4144" s="51">
        <f t="shared" si="1011"/>
        <v>46097</v>
      </c>
      <c r="AA4144" s="51" t="str">
        <f t="shared" si="1012"/>
        <v/>
      </c>
      <c r="AD4144" s="2" t="str">
        <f>VLOOKUP($A4144,MA_KH!$A:$Q,MA_KH!O$1,0)</f>
        <v>SEVEN</v>
      </c>
      <c r="AE4144" s="2" t="str">
        <f>VLOOKUP($A4144,MA_KH!$A:$Q,MA_KH!P$1,0)</f>
        <v>CÔNG TY CỔ PHẦN SEVEN SYSTEM VIỆT NAM</v>
      </c>
    </row>
    <row r="4145" spans="1:31" ht="25.5" hidden="1" customHeight="1" x14ac:dyDescent="0.2">
      <c r="A4145" s="30" t="s">
        <v>22400</v>
      </c>
      <c r="B4145" s="30" t="s">
        <v>4194</v>
      </c>
      <c r="C4145" s="37">
        <v>46097</v>
      </c>
      <c r="D4145" s="30" t="s">
        <v>25201</v>
      </c>
      <c r="E4145" s="37">
        <v>46097</v>
      </c>
      <c r="F4145" s="30"/>
      <c r="G4145" s="30" t="s">
        <v>25202</v>
      </c>
      <c r="H4145" s="38">
        <v>106116</v>
      </c>
      <c r="I4145" s="67">
        <v>0</v>
      </c>
      <c r="J4145" s="38">
        <v>8489</v>
      </c>
      <c r="K4145" s="38">
        <v>114605</v>
      </c>
      <c r="L4145" s="7" t="s">
        <v>41</v>
      </c>
      <c r="O4145" s="35">
        <f>IF(Table1[[#This Row],[Phân loại]]="Tồn đầu kỳ",Table1[[#This Row],[Tổng giá trị]],0)</f>
        <v>0</v>
      </c>
      <c r="P4145" s="7">
        <f>IF(Table1[[#This Row],[Số còn phải thu ĐK]]&lt;&gt;0,0,IF(Table1[[#This Row],[Phân loại]]="Bán hàng",Table1[[#This Row],[Tổng giá trị]],-Table1[[#This Row],[Tổng giá trị]]))</f>
        <v>-114605</v>
      </c>
      <c r="Q4145" s="35">
        <f t="shared" si="1013"/>
        <v>0</v>
      </c>
      <c r="R4145" s="7">
        <f>Table1[[#This Row],[Số còn phải thu ĐK]]+Table1[[#This Row],[Giá Trị HD sau CK]]-Table1[[#This Row],[Số tiền đã thu]]</f>
        <v>-114605</v>
      </c>
      <c r="S4145" s="6">
        <f>IF(Table1[[#This Row],[Ngày hóa đơn]]&lt;&gt;"",Table1[[#This Row],[Ngày hóa đơn]],IF(Table1[[#This Row],[Ngày hạch toán]]&lt;&gt;"",Table1[[#This Row],[Ngày hạch toán]],""))</f>
        <v>46097</v>
      </c>
      <c r="T4145" s="7"/>
      <c r="U4145" s="6">
        <f>IF(Table1[[#This Row],[Ngày tính CN]]="","",S4145+T4145)</f>
        <v>46097</v>
      </c>
      <c r="V4145" s="35">
        <f ca="1">IF(Table1[[#This Row],[Hạn thanh toán]]="","",IF((U4145-NOW())&lt;0,0,(U4145-NOW())))</f>
        <v>0</v>
      </c>
      <c r="W4145" s="35"/>
      <c r="X4145" s="35">
        <f t="shared" ca="1" si="1014"/>
        <v>73.490319212964096</v>
      </c>
      <c r="Y4145" s="2" t="str">
        <f t="shared" ca="1" si="1015"/>
        <v>Nợ quá hạn từ 60 ngày đến 90 ngày</v>
      </c>
      <c r="Z4145" s="51">
        <f t="shared" si="1011"/>
        <v>46097</v>
      </c>
      <c r="AA4145" s="51" t="str">
        <f t="shared" si="1012"/>
        <v/>
      </c>
      <c r="AD4145" s="2" t="str">
        <f>VLOOKUP($A4145,MA_KH!$A:$Q,MA_KH!O$1,0)</f>
        <v>SEVEN</v>
      </c>
      <c r="AE4145" s="2" t="str">
        <f>VLOOKUP($A4145,MA_KH!$A:$Q,MA_KH!P$1,0)</f>
        <v>CÔNG TY CỔ PHẦN SEVEN SYSTEM VIỆT NAM</v>
      </c>
    </row>
    <row r="4146" spans="1:31" ht="25.5" hidden="1" customHeight="1" x14ac:dyDescent="0.2">
      <c r="A4146" s="30" t="s">
        <v>22400</v>
      </c>
      <c r="B4146" s="30" t="s">
        <v>4194</v>
      </c>
      <c r="C4146" s="37">
        <v>46097</v>
      </c>
      <c r="D4146" s="30" t="s">
        <v>25203</v>
      </c>
      <c r="E4146" s="37">
        <v>46097</v>
      </c>
      <c r="F4146" s="30"/>
      <c r="G4146" s="30" t="s">
        <v>25204</v>
      </c>
      <c r="H4146" s="38">
        <v>106116</v>
      </c>
      <c r="I4146" s="67">
        <v>0</v>
      </c>
      <c r="J4146" s="38">
        <v>8489</v>
      </c>
      <c r="K4146" s="38">
        <v>114605</v>
      </c>
      <c r="L4146" s="7" t="s">
        <v>41</v>
      </c>
      <c r="O4146" s="35">
        <f>IF(Table1[[#This Row],[Phân loại]]="Tồn đầu kỳ",Table1[[#This Row],[Tổng giá trị]],0)</f>
        <v>0</v>
      </c>
      <c r="P4146" s="7">
        <f>IF(Table1[[#This Row],[Số còn phải thu ĐK]]&lt;&gt;0,0,IF(Table1[[#This Row],[Phân loại]]="Bán hàng",Table1[[#This Row],[Tổng giá trị]],-Table1[[#This Row],[Tổng giá trị]]))</f>
        <v>-114605</v>
      </c>
      <c r="Q4146" s="35">
        <f t="shared" si="1013"/>
        <v>0</v>
      </c>
      <c r="R4146" s="7">
        <f>Table1[[#This Row],[Số còn phải thu ĐK]]+Table1[[#This Row],[Giá Trị HD sau CK]]-Table1[[#This Row],[Số tiền đã thu]]</f>
        <v>-114605</v>
      </c>
      <c r="S4146" s="6">
        <f>IF(Table1[[#This Row],[Ngày hóa đơn]]&lt;&gt;"",Table1[[#This Row],[Ngày hóa đơn]],IF(Table1[[#This Row],[Ngày hạch toán]]&lt;&gt;"",Table1[[#This Row],[Ngày hạch toán]],""))</f>
        <v>46097</v>
      </c>
      <c r="T4146" s="7"/>
      <c r="U4146" s="6">
        <f>IF(Table1[[#This Row],[Ngày tính CN]]="","",S4146+T4146)</f>
        <v>46097</v>
      </c>
      <c r="V4146" s="35">
        <f ca="1">IF(Table1[[#This Row],[Hạn thanh toán]]="","",IF((U4146-NOW())&lt;0,0,(U4146-NOW())))</f>
        <v>0</v>
      </c>
      <c r="W4146" s="35"/>
      <c r="X4146" s="35">
        <f t="shared" ca="1" si="1014"/>
        <v>73.490319212964096</v>
      </c>
      <c r="Y4146" s="2" t="str">
        <f t="shared" ca="1" si="1015"/>
        <v>Nợ quá hạn từ 60 ngày đến 90 ngày</v>
      </c>
      <c r="Z4146" s="51">
        <f t="shared" si="1011"/>
        <v>46097</v>
      </c>
      <c r="AA4146" s="51" t="str">
        <f t="shared" si="1012"/>
        <v/>
      </c>
      <c r="AD4146" s="2" t="str">
        <f>VLOOKUP($A4146,MA_KH!$A:$Q,MA_KH!O$1,0)</f>
        <v>SEVEN</v>
      </c>
      <c r="AE4146" s="2" t="str">
        <f>VLOOKUP($A4146,MA_KH!$A:$Q,MA_KH!P$1,0)</f>
        <v>CÔNG TY CỔ PHẦN SEVEN SYSTEM VIỆT NAM</v>
      </c>
    </row>
    <row r="4147" spans="1:31" ht="25.5" hidden="1" customHeight="1" x14ac:dyDescent="0.2">
      <c r="A4147" s="30" t="s">
        <v>22400</v>
      </c>
      <c r="B4147" s="30" t="s">
        <v>4194</v>
      </c>
      <c r="C4147" s="37">
        <v>46097</v>
      </c>
      <c r="D4147" s="30" t="s">
        <v>25205</v>
      </c>
      <c r="E4147" s="37">
        <v>46097</v>
      </c>
      <c r="F4147" s="30"/>
      <c r="G4147" s="30" t="s">
        <v>25206</v>
      </c>
      <c r="H4147" s="38">
        <v>106116</v>
      </c>
      <c r="I4147" s="67">
        <v>0</v>
      </c>
      <c r="J4147" s="38">
        <v>8489</v>
      </c>
      <c r="K4147" s="38">
        <v>114605</v>
      </c>
      <c r="L4147" s="7" t="s">
        <v>41</v>
      </c>
      <c r="O4147" s="35">
        <f>IF(Table1[[#This Row],[Phân loại]]="Tồn đầu kỳ",Table1[[#This Row],[Tổng giá trị]],0)</f>
        <v>0</v>
      </c>
      <c r="P4147" s="7">
        <f>IF(Table1[[#This Row],[Số còn phải thu ĐK]]&lt;&gt;0,0,IF(Table1[[#This Row],[Phân loại]]="Bán hàng",Table1[[#This Row],[Tổng giá trị]],-Table1[[#This Row],[Tổng giá trị]]))</f>
        <v>-114605</v>
      </c>
      <c r="Q4147" s="35">
        <f t="shared" si="1013"/>
        <v>0</v>
      </c>
      <c r="R4147" s="7">
        <f>Table1[[#This Row],[Số còn phải thu ĐK]]+Table1[[#This Row],[Giá Trị HD sau CK]]-Table1[[#This Row],[Số tiền đã thu]]</f>
        <v>-114605</v>
      </c>
      <c r="S4147" s="6">
        <f>IF(Table1[[#This Row],[Ngày hóa đơn]]&lt;&gt;"",Table1[[#This Row],[Ngày hóa đơn]],IF(Table1[[#This Row],[Ngày hạch toán]]&lt;&gt;"",Table1[[#This Row],[Ngày hạch toán]],""))</f>
        <v>46097</v>
      </c>
      <c r="T4147" s="7"/>
      <c r="U4147" s="6">
        <f>IF(Table1[[#This Row],[Ngày tính CN]]="","",S4147+T4147)</f>
        <v>46097</v>
      </c>
      <c r="V4147" s="35">
        <f ca="1">IF(Table1[[#This Row],[Hạn thanh toán]]="","",IF((U4147-NOW())&lt;0,0,(U4147-NOW())))</f>
        <v>0</v>
      </c>
      <c r="W4147" s="35"/>
      <c r="X4147" s="35">
        <f t="shared" ca="1" si="1014"/>
        <v>73.490319212964096</v>
      </c>
      <c r="Y4147" s="2" t="str">
        <f t="shared" ca="1" si="1015"/>
        <v>Nợ quá hạn từ 60 ngày đến 90 ngày</v>
      </c>
      <c r="Z4147" s="51">
        <f t="shared" si="1011"/>
        <v>46097</v>
      </c>
      <c r="AA4147" s="51" t="str">
        <f t="shared" si="1012"/>
        <v/>
      </c>
      <c r="AD4147" s="2" t="str">
        <f>VLOOKUP($A4147,MA_KH!$A:$Q,MA_KH!O$1,0)</f>
        <v>SEVEN</v>
      </c>
      <c r="AE4147" s="2" t="str">
        <f>VLOOKUP($A4147,MA_KH!$A:$Q,MA_KH!P$1,0)</f>
        <v>CÔNG TY CỔ PHẦN SEVEN SYSTEM VIỆT NAM</v>
      </c>
    </row>
    <row r="4148" spans="1:31" ht="25.5" hidden="1" customHeight="1" x14ac:dyDescent="0.2">
      <c r="A4148" s="30" t="s">
        <v>22400</v>
      </c>
      <c r="B4148" s="30" t="s">
        <v>4194</v>
      </c>
      <c r="C4148" s="37">
        <v>46099</v>
      </c>
      <c r="D4148" s="30" t="s">
        <v>25207</v>
      </c>
      <c r="E4148" s="37">
        <v>46106</v>
      </c>
      <c r="F4148" s="30" t="s">
        <v>25208</v>
      </c>
      <c r="G4148" s="30" t="s">
        <v>25209</v>
      </c>
      <c r="H4148" s="38">
        <v>6126368</v>
      </c>
      <c r="I4148" s="67">
        <v>0</v>
      </c>
      <c r="J4148" s="38">
        <v>490109</v>
      </c>
      <c r="K4148" s="38">
        <v>6616477</v>
      </c>
      <c r="L4148" s="7" t="s">
        <v>22849</v>
      </c>
      <c r="O4148" s="35">
        <f>IF(Table1[[#This Row],[Phân loại]]="Tồn đầu kỳ",Table1[[#This Row],[Tổng giá trị]],0)</f>
        <v>0</v>
      </c>
      <c r="P4148" s="7">
        <f>IF(Table1[[#This Row],[Số còn phải thu ĐK]]&lt;&gt;0,0,IF(Table1[[#This Row],[Phân loại]]="Bán hàng",Table1[[#This Row],[Tổng giá trị]],-Table1[[#This Row],[Tổng giá trị]]))</f>
        <v>6616477</v>
      </c>
      <c r="Q4148" s="35">
        <f t="shared" si="1013"/>
        <v>0</v>
      </c>
      <c r="R4148" s="7">
        <f>Table1[[#This Row],[Số còn phải thu ĐK]]+Table1[[#This Row],[Giá Trị HD sau CK]]-Table1[[#This Row],[Số tiền đã thu]]</f>
        <v>6616477</v>
      </c>
      <c r="S4148" s="6">
        <f>IF(Table1[[#This Row],[Ngày hóa đơn]]&lt;&gt;"",Table1[[#This Row],[Ngày hóa đơn]],IF(Table1[[#This Row],[Ngày hạch toán]]&lt;&gt;"",Table1[[#This Row],[Ngày hạch toán]],""))</f>
        <v>46106</v>
      </c>
      <c r="T4148" s="7"/>
      <c r="U4148" s="6">
        <f>IF(Table1[[#This Row],[Ngày tính CN]]="","",S4148+T4148)</f>
        <v>46106</v>
      </c>
      <c r="V4148" s="35">
        <f ca="1">IF(Table1[[#This Row],[Hạn thanh toán]]="","",IF((U4148-NOW())&lt;0,0,(U4148-NOW())))</f>
        <v>0</v>
      </c>
      <c r="W4148" s="35"/>
      <c r="X4148" s="35">
        <f t="shared" ca="1" si="1014"/>
        <v>64.490319212964096</v>
      </c>
      <c r="Y4148" s="2" t="str">
        <f t="shared" ca="1" si="1015"/>
        <v>Nợ quá hạn từ 60 ngày đến 90 ngày</v>
      </c>
      <c r="Z4148" s="51">
        <f t="shared" si="1011"/>
        <v>46106</v>
      </c>
      <c r="AA4148" s="51" t="str">
        <f t="shared" si="1012"/>
        <v/>
      </c>
      <c r="AD4148" s="2" t="str">
        <f>VLOOKUP($A4148,MA_KH!$A:$Q,MA_KH!O$1,0)</f>
        <v>SEVEN</v>
      </c>
      <c r="AE4148" s="2" t="str">
        <f>VLOOKUP($A4148,MA_KH!$A:$Q,MA_KH!P$1,0)</f>
        <v>CÔNG TY CỔ PHẦN SEVEN SYSTEM VIỆT NAM</v>
      </c>
    </row>
    <row r="4149" spans="1:31" ht="25.5" hidden="1" customHeight="1" x14ac:dyDescent="0.2">
      <c r="A4149" s="30" t="s">
        <v>22399</v>
      </c>
      <c r="B4149" s="30" t="s">
        <v>4196</v>
      </c>
      <c r="C4149" s="37">
        <v>46099</v>
      </c>
      <c r="D4149" s="30" t="s">
        <v>25210</v>
      </c>
      <c r="E4149" s="37">
        <v>46106</v>
      </c>
      <c r="F4149" s="30" t="s">
        <v>25211</v>
      </c>
      <c r="G4149" s="30" t="s">
        <v>25212</v>
      </c>
      <c r="H4149" s="38">
        <v>240494</v>
      </c>
      <c r="I4149" s="67">
        <v>0</v>
      </c>
      <c r="J4149" s="38">
        <v>19240</v>
      </c>
      <c r="K4149" s="38">
        <v>259734</v>
      </c>
      <c r="L4149" s="7" t="s">
        <v>22849</v>
      </c>
      <c r="O4149" s="35">
        <f>IF(Table1[[#This Row],[Phân loại]]="Tồn đầu kỳ",Table1[[#This Row],[Tổng giá trị]],0)</f>
        <v>0</v>
      </c>
      <c r="P4149" s="7">
        <f>IF(Table1[[#This Row],[Số còn phải thu ĐK]]&lt;&gt;0,0,IF(Table1[[#This Row],[Phân loại]]="Bán hàng",Table1[[#This Row],[Tổng giá trị]],-Table1[[#This Row],[Tổng giá trị]]))</f>
        <v>259734</v>
      </c>
      <c r="Q4149" s="35">
        <f t="shared" si="1013"/>
        <v>0</v>
      </c>
      <c r="R4149" s="7">
        <f>Table1[[#This Row],[Số còn phải thu ĐK]]+Table1[[#This Row],[Giá Trị HD sau CK]]-Table1[[#This Row],[Số tiền đã thu]]</f>
        <v>259734</v>
      </c>
      <c r="S4149" s="6">
        <f>IF(Table1[[#This Row],[Ngày hóa đơn]]&lt;&gt;"",Table1[[#This Row],[Ngày hóa đơn]],IF(Table1[[#This Row],[Ngày hạch toán]]&lt;&gt;"",Table1[[#This Row],[Ngày hạch toán]],""))</f>
        <v>46106</v>
      </c>
      <c r="T4149" s="7"/>
      <c r="U4149" s="6">
        <f>IF(Table1[[#This Row],[Ngày tính CN]]="","",S4149+T4149)</f>
        <v>46106</v>
      </c>
      <c r="V4149" s="35">
        <f ca="1">IF(Table1[[#This Row],[Hạn thanh toán]]="","",IF((U4149-NOW())&lt;0,0,(U4149-NOW())))</f>
        <v>0</v>
      </c>
      <c r="W4149" s="35"/>
      <c r="X4149" s="35">
        <f t="shared" ca="1" si="1014"/>
        <v>64.490319212964096</v>
      </c>
      <c r="Y4149" s="2" t="str">
        <f t="shared" ca="1" si="1015"/>
        <v>Nợ quá hạn từ 60 ngày đến 90 ngày</v>
      </c>
      <c r="Z4149" s="51">
        <f t="shared" si="1011"/>
        <v>46106</v>
      </c>
      <c r="AA4149" s="51" t="str">
        <f t="shared" si="1012"/>
        <v/>
      </c>
      <c r="AD4149" s="2" t="str">
        <f>VLOOKUP($A4149,MA_KH!$A:$Q,MA_KH!O$1,0)</f>
        <v>SEVEN</v>
      </c>
      <c r="AE4149" s="2" t="str">
        <f>VLOOKUP($A4149,MA_KH!$A:$Q,MA_KH!P$1,0)</f>
        <v>CÔNG TY CỔ PHẦN SEVEN SYSTEM VIỆT NAM</v>
      </c>
    </row>
    <row r="4150" spans="1:31" ht="25.5" hidden="1" customHeight="1" x14ac:dyDescent="0.2">
      <c r="A4150" s="30" t="s">
        <v>22401</v>
      </c>
      <c r="B4150" s="30" t="s">
        <v>4493</v>
      </c>
      <c r="C4150" s="37">
        <v>46099</v>
      </c>
      <c r="D4150" s="30" t="s">
        <v>25213</v>
      </c>
      <c r="E4150" s="37">
        <v>46105</v>
      </c>
      <c r="F4150" s="30" t="s">
        <v>25214</v>
      </c>
      <c r="G4150" s="30" t="s">
        <v>25215</v>
      </c>
      <c r="H4150" s="38">
        <v>541748</v>
      </c>
      <c r="I4150" s="67">
        <v>0</v>
      </c>
      <c r="J4150" s="38">
        <v>43340</v>
      </c>
      <c r="K4150" s="38">
        <v>585088</v>
      </c>
      <c r="L4150" s="7" t="s">
        <v>22849</v>
      </c>
      <c r="O4150" s="35">
        <f>IF(Table1[[#This Row],[Phân loại]]="Tồn đầu kỳ",Table1[[#This Row],[Tổng giá trị]],0)</f>
        <v>0</v>
      </c>
      <c r="P4150" s="7">
        <f>IF(Table1[[#This Row],[Số còn phải thu ĐK]]&lt;&gt;0,0,IF(Table1[[#This Row],[Phân loại]]="Bán hàng",Table1[[#This Row],[Tổng giá trị]],-Table1[[#This Row],[Tổng giá trị]]))</f>
        <v>585088</v>
      </c>
      <c r="Q4150" s="35">
        <f t="shared" si="1013"/>
        <v>0</v>
      </c>
      <c r="R4150" s="7">
        <f>Table1[[#This Row],[Số còn phải thu ĐK]]+Table1[[#This Row],[Giá Trị HD sau CK]]-Table1[[#This Row],[Số tiền đã thu]]</f>
        <v>585088</v>
      </c>
      <c r="S4150" s="6">
        <f>IF(Table1[[#This Row],[Ngày hóa đơn]]&lt;&gt;"",Table1[[#This Row],[Ngày hóa đơn]],IF(Table1[[#This Row],[Ngày hạch toán]]&lt;&gt;"",Table1[[#This Row],[Ngày hạch toán]],""))</f>
        <v>46105</v>
      </c>
      <c r="T4150" s="7"/>
      <c r="U4150" s="6">
        <f>IF(Table1[[#This Row],[Ngày tính CN]]="","",S4150+T4150)</f>
        <v>46105</v>
      </c>
      <c r="V4150" s="35">
        <f ca="1">IF(Table1[[#This Row],[Hạn thanh toán]]="","",IF((U4150-NOW())&lt;0,0,(U4150-NOW())))</f>
        <v>0</v>
      </c>
      <c r="W4150" s="35"/>
      <c r="X4150" s="35">
        <f t="shared" ca="1" si="1014"/>
        <v>65.490319212964096</v>
      </c>
      <c r="Y4150" s="2" t="str">
        <f t="shared" ca="1" si="1015"/>
        <v>Nợ quá hạn từ 60 ngày đến 90 ngày</v>
      </c>
      <c r="Z4150" s="51">
        <f t="shared" si="1011"/>
        <v>46105</v>
      </c>
      <c r="AA4150" s="51" t="str">
        <f t="shared" si="1012"/>
        <v/>
      </c>
      <c r="AD4150" s="2" t="str">
        <f>VLOOKUP($A4150,MA_KH!$A:$Q,MA_KH!O$1,0)</f>
        <v>SEVEN</v>
      </c>
      <c r="AE4150" s="2" t="str">
        <f>VLOOKUP($A4150,MA_KH!$A:$Q,MA_KH!P$1,0)</f>
        <v>CÔNG TY CỔ PHẦN SEVEN SYSTEM VIỆT NAM</v>
      </c>
    </row>
    <row r="4151" spans="1:31" ht="25.5" hidden="1" customHeight="1" x14ac:dyDescent="0.2">
      <c r="A4151" s="30" t="s">
        <v>22400</v>
      </c>
      <c r="B4151" s="30" t="s">
        <v>4194</v>
      </c>
      <c r="C4151" s="37">
        <v>46099</v>
      </c>
      <c r="D4151" s="30" t="s">
        <v>25216</v>
      </c>
      <c r="E4151" s="37">
        <v>46099</v>
      </c>
      <c r="F4151" s="30"/>
      <c r="G4151" s="30" t="s">
        <v>25217</v>
      </c>
      <c r="H4151" s="38">
        <v>106116</v>
      </c>
      <c r="I4151" s="67">
        <v>0</v>
      </c>
      <c r="J4151" s="38">
        <v>8489</v>
      </c>
      <c r="K4151" s="38">
        <v>114605</v>
      </c>
      <c r="L4151" s="7" t="s">
        <v>41</v>
      </c>
      <c r="O4151" s="35">
        <f>IF(Table1[[#This Row],[Phân loại]]="Tồn đầu kỳ",Table1[[#This Row],[Tổng giá trị]],0)</f>
        <v>0</v>
      </c>
      <c r="P4151" s="7">
        <f>IF(Table1[[#This Row],[Số còn phải thu ĐK]]&lt;&gt;0,0,IF(Table1[[#This Row],[Phân loại]]="Bán hàng",Table1[[#This Row],[Tổng giá trị]],-Table1[[#This Row],[Tổng giá trị]]))</f>
        <v>-114605</v>
      </c>
      <c r="Q4151" s="35">
        <f t="shared" si="1013"/>
        <v>0</v>
      </c>
      <c r="R4151" s="7">
        <f>Table1[[#This Row],[Số còn phải thu ĐK]]+Table1[[#This Row],[Giá Trị HD sau CK]]-Table1[[#This Row],[Số tiền đã thu]]</f>
        <v>-114605</v>
      </c>
      <c r="S4151" s="6">
        <f>IF(Table1[[#This Row],[Ngày hóa đơn]]&lt;&gt;"",Table1[[#This Row],[Ngày hóa đơn]],IF(Table1[[#This Row],[Ngày hạch toán]]&lt;&gt;"",Table1[[#This Row],[Ngày hạch toán]],""))</f>
        <v>46099</v>
      </c>
      <c r="T4151" s="7"/>
      <c r="U4151" s="6">
        <f>IF(Table1[[#This Row],[Ngày tính CN]]="","",S4151+T4151)</f>
        <v>46099</v>
      </c>
      <c r="V4151" s="35">
        <f ca="1">IF(Table1[[#This Row],[Hạn thanh toán]]="","",IF((U4151-NOW())&lt;0,0,(U4151-NOW())))</f>
        <v>0</v>
      </c>
      <c r="W4151" s="35"/>
      <c r="X4151" s="35">
        <f t="shared" ca="1" si="1014"/>
        <v>71.490319212964096</v>
      </c>
      <c r="Y4151" s="2" t="str">
        <f t="shared" ca="1" si="1015"/>
        <v>Nợ quá hạn từ 60 ngày đến 90 ngày</v>
      </c>
      <c r="Z4151" s="51">
        <f t="shared" si="1011"/>
        <v>46099</v>
      </c>
      <c r="AA4151" s="51" t="str">
        <f t="shared" si="1012"/>
        <v/>
      </c>
      <c r="AD4151" s="2" t="str">
        <f>VLOOKUP($A4151,MA_KH!$A:$Q,MA_KH!O$1,0)</f>
        <v>SEVEN</v>
      </c>
      <c r="AE4151" s="2" t="str">
        <f>VLOOKUP($A4151,MA_KH!$A:$Q,MA_KH!P$1,0)</f>
        <v>CÔNG TY CỔ PHẦN SEVEN SYSTEM VIỆT NAM</v>
      </c>
    </row>
    <row r="4152" spans="1:31" ht="25.5" hidden="1" customHeight="1" x14ac:dyDescent="0.2">
      <c r="A4152" s="30" t="s">
        <v>22400</v>
      </c>
      <c r="B4152" s="30" t="s">
        <v>4194</v>
      </c>
      <c r="C4152" s="37">
        <v>46099</v>
      </c>
      <c r="D4152" s="30" t="s">
        <v>25218</v>
      </c>
      <c r="E4152" s="37">
        <v>46099</v>
      </c>
      <c r="F4152" s="30"/>
      <c r="G4152" s="30" t="s">
        <v>25219</v>
      </c>
      <c r="H4152" s="38">
        <v>106116</v>
      </c>
      <c r="I4152" s="67">
        <v>0</v>
      </c>
      <c r="J4152" s="38">
        <v>8489</v>
      </c>
      <c r="K4152" s="38">
        <v>114605</v>
      </c>
      <c r="L4152" s="7" t="s">
        <v>41</v>
      </c>
      <c r="O4152" s="35">
        <f>IF(Table1[[#This Row],[Phân loại]]="Tồn đầu kỳ",Table1[[#This Row],[Tổng giá trị]],0)</f>
        <v>0</v>
      </c>
      <c r="P4152" s="7">
        <f>IF(Table1[[#This Row],[Số còn phải thu ĐK]]&lt;&gt;0,0,IF(Table1[[#This Row],[Phân loại]]="Bán hàng",Table1[[#This Row],[Tổng giá trị]],-Table1[[#This Row],[Tổng giá trị]]))</f>
        <v>-114605</v>
      </c>
      <c r="Q4152" s="35">
        <f t="shared" si="1013"/>
        <v>0</v>
      </c>
      <c r="R4152" s="7">
        <f>Table1[[#This Row],[Số còn phải thu ĐK]]+Table1[[#This Row],[Giá Trị HD sau CK]]-Table1[[#This Row],[Số tiền đã thu]]</f>
        <v>-114605</v>
      </c>
      <c r="S4152" s="6">
        <f>IF(Table1[[#This Row],[Ngày hóa đơn]]&lt;&gt;"",Table1[[#This Row],[Ngày hóa đơn]],IF(Table1[[#This Row],[Ngày hạch toán]]&lt;&gt;"",Table1[[#This Row],[Ngày hạch toán]],""))</f>
        <v>46099</v>
      </c>
      <c r="T4152" s="7"/>
      <c r="U4152" s="6">
        <f>IF(Table1[[#This Row],[Ngày tính CN]]="","",S4152+T4152)</f>
        <v>46099</v>
      </c>
      <c r="V4152" s="35">
        <f ca="1">IF(Table1[[#This Row],[Hạn thanh toán]]="","",IF((U4152-NOW())&lt;0,0,(U4152-NOW())))</f>
        <v>0</v>
      </c>
      <c r="W4152" s="35"/>
      <c r="X4152" s="35">
        <f t="shared" ca="1" si="1014"/>
        <v>71.490319212964096</v>
      </c>
      <c r="Y4152" s="2" t="str">
        <f t="shared" ca="1" si="1015"/>
        <v>Nợ quá hạn từ 60 ngày đến 90 ngày</v>
      </c>
      <c r="Z4152" s="51">
        <f t="shared" si="1011"/>
        <v>46099</v>
      </c>
      <c r="AA4152" s="51" t="str">
        <f t="shared" si="1012"/>
        <v/>
      </c>
      <c r="AD4152" s="2" t="str">
        <f>VLOOKUP($A4152,MA_KH!$A:$Q,MA_KH!O$1,0)</f>
        <v>SEVEN</v>
      </c>
      <c r="AE4152" s="2" t="str">
        <f>VLOOKUP($A4152,MA_KH!$A:$Q,MA_KH!P$1,0)</f>
        <v>CÔNG TY CỔ PHẦN SEVEN SYSTEM VIỆT NAM</v>
      </c>
    </row>
    <row r="4153" spans="1:31" ht="25.5" hidden="1" customHeight="1" x14ac:dyDescent="0.2">
      <c r="A4153" s="30" t="s">
        <v>22400</v>
      </c>
      <c r="B4153" s="30" t="s">
        <v>4194</v>
      </c>
      <c r="C4153" s="37">
        <v>46099</v>
      </c>
      <c r="D4153" s="30" t="s">
        <v>25220</v>
      </c>
      <c r="E4153" s="37">
        <v>46099</v>
      </c>
      <c r="F4153" s="30"/>
      <c r="G4153" s="30" t="s">
        <v>25221</v>
      </c>
      <c r="H4153" s="38">
        <v>39434</v>
      </c>
      <c r="I4153" s="67">
        <v>0</v>
      </c>
      <c r="J4153" s="38">
        <v>3155</v>
      </c>
      <c r="K4153" s="38">
        <v>42589</v>
      </c>
      <c r="L4153" s="7" t="s">
        <v>41</v>
      </c>
      <c r="O4153" s="35">
        <f>IF(Table1[[#This Row],[Phân loại]]="Tồn đầu kỳ",Table1[[#This Row],[Tổng giá trị]],0)</f>
        <v>0</v>
      </c>
      <c r="P4153" s="7">
        <f>IF(Table1[[#This Row],[Số còn phải thu ĐK]]&lt;&gt;0,0,IF(Table1[[#This Row],[Phân loại]]="Bán hàng",Table1[[#This Row],[Tổng giá trị]],-Table1[[#This Row],[Tổng giá trị]]))</f>
        <v>-42589</v>
      </c>
      <c r="Q4153" s="35">
        <f t="shared" si="1013"/>
        <v>0</v>
      </c>
      <c r="R4153" s="7">
        <f>Table1[[#This Row],[Số còn phải thu ĐK]]+Table1[[#This Row],[Giá Trị HD sau CK]]-Table1[[#This Row],[Số tiền đã thu]]</f>
        <v>-42589</v>
      </c>
      <c r="S4153" s="6">
        <f>IF(Table1[[#This Row],[Ngày hóa đơn]]&lt;&gt;"",Table1[[#This Row],[Ngày hóa đơn]],IF(Table1[[#This Row],[Ngày hạch toán]]&lt;&gt;"",Table1[[#This Row],[Ngày hạch toán]],""))</f>
        <v>46099</v>
      </c>
      <c r="T4153" s="7"/>
      <c r="U4153" s="6">
        <f>IF(Table1[[#This Row],[Ngày tính CN]]="","",S4153+T4153)</f>
        <v>46099</v>
      </c>
      <c r="V4153" s="35">
        <f ca="1">IF(Table1[[#This Row],[Hạn thanh toán]]="","",IF((U4153-NOW())&lt;0,0,(U4153-NOW())))</f>
        <v>0</v>
      </c>
      <c r="W4153" s="35"/>
      <c r="X4153" s="35">
        <f t="shared" ca="1" si="1014"/>
        <v>71.490319212964096</v>
      </c>
      <c r="Y4153" s="2" t="str">
        <f t="shared" ca="1" si="1015"/>
        <v>Nợ quá hạn từ 60 ngày đến 90 ngày</v>
      </c>
      <c r="Z4153" s="51">
        <f t="shared" si="1011"/>
        <v>46099</v>
      </c>
      <c r="AA4153" s="51" t="str">
        <f t="shared" si="1012"/>
        <v/>
      </c>
      <c r="AD4153" s="2" t="str">
        <f>VLOOKUP($A4153,MA_KH!$A:$Q,MA_KH!O$1,0)</f>
        <v>SEVEN</v>
      </c>
      <c r="AE4153" s="2" t="str">
        <f>VLOOKUP($A4153,MA_KH!$A:$Q,MA_KH!P$1,0)</f>
        <v>CÔNG TY CỔ PHẦN SEVEN SYSTEM VIỆT NAM</v>
      </c>
    </row>
    <row r="4154" spans="1:31" ht="25.5" hidden="1" customHeight="1" x14ac:dyDescent="0.2">
      <c r="A4154" s="30" t="s">
        <v>22400</v>
      </c>
      <c r="B4154" s="30" t="s">
        <v>4194</v>
      </c>
      <c r="C4154" s="37">
        <v>46099</v>
      </c>
      <c r="D4154" s="30" t="s">
        <v>25222</v>
      </c>
      <c r="E4154" s="37">
        <v>46099</v>
      </c>
      <c r="F4154" s="30"/>
      <c r="G4154" s="30" t="s">
        <v>25223</v>
      </c>
      <c r="H4154" s="38">
        <v>16759</v>
      </c>
      <c r="I4154" s="67">
        <v>0</v>
      </c>
      <c r="J4154" s="38">
        <v>1341</v>
      </c>
      <c r="K4154" s="38">
        <v>18100</v>
      </c>
      <c r="L4154" s="7" t="s">
        <v>41</v>
      </c>
      <c r="O4154" s="35">
        <f>IF(Table1[[#This Row],[Phân loại]]="Tồn đầu kỳ",Table1[[#This Row],[Tổng giá trị]],0)</f>
        <v>0</v>
      </c>
      <c r="P4154" s="7">
        <f>IF(Table1[[#This Row],[Số còn phải thu ĐK]]&lt;&gt;0,0,IF(Table1[[#This Row],[Phân loại]]="Bán hàng",Table1[[#This Row],[Tổng giá trị]],-Table1[[#This Row],[Tổng giá trị]]))</f>
        <v>-18100</v>
      </c>
      <c r="Q4154" s="35">
        <f t="shared" ref="Q4154:Q4185" si="1016">IF(M4154&lt;&gt;"",IF(O4154&lt;&gt;0,O4154,P4154),0)</f>
        <v>0</v>
      </c>
      <c r="R4154" s="7">
        <f>Table1[[#This Row],[Số còn phải thu ĐK]]+Table1[[#This Row],[Giá Trị HD sau CK]]-Table1[[#This Row],[Số tiền đã thu]]</f>
        <v>-18100</v>
      </c>
      <c r="S4154" s="6">
        <f>IF(Table1[[#This Row],[Ngày hóa đơn]]&lt;&gt;"",Table1[[#This Row],[Ngày hóa đơn]],IF(Table1[[#This Row],[Ngày hạch toán]]&lt;&gt;"",Table1[[#This Row],[Ngày hạch toán]],""))</f>
        <v>46099</v>
      </c>
      <c r="T4154" s="7"/>
      <c r="U4154" s="6">
        <f>IF(Table1[[#This Row],[Ngày tính CN]]="","",S4154+T4154)</f>
        <v>46099</v>
      </c>
      <c r="V4154" s="35">
        <f ca="1">IF(Table1[[#This Row],[Hạn thanh toán]]="","",IF((U4154-NOW())&lt;0,0,(U4154-NOW())))</f>
        <v>0</v>
      </c>
      <c r="W4154" s="35"/>
      <c r="X4154" s="35">
        <f t="shared" ref="X4154:X4185" ca="1" si="1017">IF(OR(U4154="",R4154=0),"",IF((U4154-NOW())&lt;0,-(U4154-NOW()),0))</f>
        <v>71.490319212964096</v>
      </c>
      <c r="Y4154" s="2" t="str">
        <f t="shared" ref="Y4154:Y4185" ca="1" si="1018">IF(R4154=0,"Đã thanh toán",IF(X4154="","",IF(X4154&lt;=0,"Chưa đến hạn thanh toán",IF(X4154&lt;=30,"Nợ quá hạn 30 ngày",IF(X4154&lt;=60,"Nợ quá hạn từ 30 ngày đến 60 ngày",IF(X4154&lt;=90,"Nợ quá hạn từ 60 ngày đến 90 ngày",IF(X4154&lt;=120,"Nợ quá hạn từ 90 ngày đến 120 ngày","Nợ quá hạn hơn 120 ngày có khả năng mất thanh toán")))))))</f>
        <v>Nợ quá hạn từ 60 ngày đến 90 ngày</v>
      </c>
      <c r="Z4154" s="51">
        <f t="shared" si="1011"/>
        <v>46099</v>
      </c>
      <c r="AA4154" s="51" t="str">
        <f t="shared" si="1012"/>
        <v/>
      </c>
      <c r="AD4154" s="2" t="str">
        <f>VLOOKUP($A4154,MA_KH!$A:$Q,MA_KH!O$1,0)</f>
        <v>SEVEN</v>
      </c>
      <c r="AE4154" s="2" t="str">
        <f>VLOOKUP($A4154,MA_KH!$A:$Q,MA_KH!P$1,0)</f>
        <v>CÔNG TY CỔ PHẦN SEVEN SYSTEM VIỆT NAM</v>
      </c>
    </row>
    <row r="4155" spans="1:31" ht="25.5" hidden="1" customHeight="1" x14ac:dyDescent="0.2">
      <c r="A4155" s="30" t="s">
        <v>22400</v>
      </c>
      <c r="B4155" s="30" t="s">
        <v>4194</v>
      </c>
      <c r="C4155" s="37">
        <v>46099</v>
      </c>
      <c r="D4155" s="30" t="s">
        <v>25224</v>
      </c>
      <c r="E4155" s="37">
        <v>46099</v>
      </c>
      <c r="F4155" s="30"/>
      <c r="G4155" s="30" t="s">
        <v>25225</v>
      </c>
      <c r="H4155" s="38">
        <v>106116</v>
      </c>
      <c r="I4155" s="67">
        <v>0</v>
      </c>
      <c r="J4155" s="38">
        <v>8489</v>
      </c>
      <c r="K4155" s="38">
        <v>114605</v>
      </c>
      <c r="L4155" s="7" t="s">
        <v>41</v>
      </c>
      <c r="O4155" s="35">
        <f>IF(Table1[[#This Row],[Phân loại]]="Tồn đầu kỳ",Table1[[#This Row],[Tổng giá trị]],0)</f>
        <v>0</v>
      </c>
      <c r="P4155" s="7">
        <f>IF(Table1[[#This Row],[Số còn phải thu ĐK]]&lt;&gt;0,0,IF(Table1[[#This Row],[Phân loại]]="Bán hàng",Table1[[#This Row],[Tổng giá trị]],-Table1[[#This Row],[Tổng giá trị]]))</f>
        <v>-114605</v>
      </c>
      <c r="Q4155" s="35">
        <f t="shared" si="1016"/>
        <v>0</v>
      </c>
      <c r="R4155" s="7">
        <f>Table1[[#This Row],[Số còn phải thu ĐK]]+Table1[[#This Row],[Giá Trị HD sau CK]]-Table1[[#This Row],[Số tiền đã thu]]</f>
        <v>-114605</v>
      </c>
      <c r="S4155" s="6">
        <f>IF(Table1[[#This Row],[Ngày hóa đơn]]&lt;&gt;"",Table1[[#This Row],[Ngày hóa đơn]],IF(Table1[[#This Row],[Ngày hạch toán]]&lt;&gt;"",Table1[[#This Row],[Ngày hạch toán]],""))</f>
        <v>46099</v>
      </c>
      <c r="T4155" s="7"/>
      <c r="U4155" s="6">
        <f>IF(Table1[[#This Row],[Ngày tính CN]]="","",S4155+T4155)</f>
        <v>46099</v>
      </c>
      <c r="V4155" s="35">
        <f ca="1">IF(Table1[[#This Row],[Hạn thanh toán]]="","",IF((U4155-NOW())&lt;0,0,(U4155-NOW())))</f>
        <v>0</v>
      </c>
      <c r="W4155" s="35"/>
      <c r="X4155" s="35">
        <f t="shared" ca="1" si="1017"/>
        <v>71.490319212964096</v>
      </c>
      <c r="Y4155" s="2" t="str">
        <f t="shared" ca="1" si="1018"/>
        <v>Nợ quá hạn từ 60 ngày đến 90 ngày</v>
      </c>
      <c r="Z4155" s="51">
        <f t="shared" si="1011"/>
        <v>46099</v>
      </c>
      <c r="AA4155" s="51" t="str">
        <f t="shared" si="1012"/>
        <v/>
      </c>
      <c r="AD4155" s="2" t="str">
        <f>VLOOKUP($A4155,MA_KH!$A:$Q,MA_KH!O$1,0)</f>
        <v>SEVEN</v>
      </c>
      <c r="AE4155" s="2" t="str">
        <f>VLOOKUP($A4155,MA_KH!$A:$Q,MA_KH!P$1,0)</f>
        <v>CÔNG TY CỔ PHẦN SEVEN SYSTEM VIỆT NAM</v>
      </c>
    </row>
    <row r="4156" spans="1:31" ht="25.5" hidden="1" customHeight="1" x14ac:dyDescent="0.2">
      <c r="A4156" s="30" t="s">
        <v>22400</v>
      </c>
      <c r="B4156" s="30" t="s">
        <v>4194</v>
      </c>
      <c r="C4156" s="37">
        <v>46099</v>
      </c>
      <c r="D4156" s="30" t="s">
        <v>25226</v>
      </c>
      <c r="E4156" s="37">
        <v>46099</v>
      </c>
      <c r="F4156" s="30"/>
      <c r="G4156" s="30" t="s">
        <v>25227</v>
      </c>
      <c r="H4156" s="38">
        <v>106116</v>
      </c>
      <c r="I4156" s="67">
        <v>0</v>
      </c>
      <c r="J4156" s="38">
        <v>8489</v>
      </c>
      <c r="K4156" s="38">
        <v>114605</v>
      </c>
      <c r="L4156" s="7" t="s">
        <v>41</v>
      </c>
      <c r="O4156" s="35">
        <f>IF(Table1[[#This Row],[Phân loại]]="Tồn đầu kỳ",Table1[[#This Row],[Tổng giá trị]],0)</f>
        <v>0</v>
      </c>
      <c r="P4156" s="7">
        <f>IF(Table1[[#This Row],[Số còn phải thu ĐK]]&lt;&gt;0,0,IF(Table1[[#This Row],[Phân loại]]="Bán hàng",Table1[[#This Row],[Tổng giá trị]],-Table1[[#This Row],[Tổng giá trị]]))</f>
        <v>-114605</v>
      </c>
      <c r="Q4156" s="35">
        <f t="shared" si="1016"/>
        <v>0</v>
      </c>
      <c r="R4156" s="7">
        <f>Table1[[#This Row],[Số còn phải thu ĐK]]+Table1[[#This Row],[Giá Trị HD sau CK]]-Table1[[#This Row],[Số tiền đã thu]]</f>
        <v>-114605</v>
      </c>
      <c r="S4156" s="6">
        <f>IF(Table1[[#This Row],[Ngày hóa đơn]]&lt;&gt;"",Table1[[#This Row],[Ngày hóa đơn]],IF(Table1[[#This Row],[Ngày hạch toán]]&lt;&gt;"",Table1[[#This Row],[Ngày hạch toán]],""))</f>
        <v>46099</v>
      </c>
      <c r="T4156" s="7"/>
      <c r="U4156" s="6">
        <f>IF(Table1[[#This Row],[Ngày tính CN]]="","",S4156+T4156)</f>
        <v>46099</v>
      </c>
      <c r="V4156" s="35">
        <f ca="1">IF(Table1[[#This Row],[Hạn thanh toán]]="","",IF((U4156-NOW())&lt;0,0,(U4156-NOW())))</f>
        <v>0</v>
      </c>
      <c r="W4156" s="35"/>
      <c r="X4156" s="35">
        <f t="shared" ca="1" si="1017"/>
        <v>71.490319212964096</v>
      </c>
      <c r="Y4156" s="2" t="str">
        <f t="shared" ca="1" si="1018"/>
        <v>Nợ quá hạn từ 60 ngày đến 90 ngày</v>
      </c>
      <c r="Z4156" s="51">
        <f t="shared" si="1011"/>
        <v>46099</v>
      </c>
      <c r="AA4156" s="51" t="str">
        <f t="shared" si="1012"/>
        <v/>
      </c>
      <c r="AD4156" s="2" t="str">
        <f>VLOOKUP($A4156,MA_KH!$A:$Q,MA_KH!O$1,0)</f>
        <v>SEVEN</v>
      </c>
      <c r="AE4156" s="2" t="str">
        <f>VLOOKUP($A4156,MA_KH!$A:$Q,MA_KH!P$1,0)</f>
        <v>CÔNG TY CỔ PHẦN SEVEN SYSTEM VIỆT NAM</v>
      </c>
    </row>
    <row r="4157" spans="1:31" ht="25.5" hidden="1" customHeight="1" x14ac:dyDescent="0.2">
      <c r="A4157" s="30" t="s">
        <v>22400</v>
      </c>
      <c r="B4157" s="30" t="s">
        <v>4194</v>
      </c>
      <c r="C4157" s="37">
        <v>46099</v>
      </c>
      <c r="D4157" s="30" t="s">
        <v>25228</v>
      </c>
      <c r="E4157" s="37">
        <v>46099</v>
      </c>
      <c r="F4157" s="30"/>
      <c r="G4157" s="30" t="s">
        <v>25229</v>
      </c>
      <c r="H4157" s="38">
        <v>106116</v>
      </c>
      <c r="I4157" s="67">
        <v>0</v>
      </c>
      <c r="J4157" s="38">
        <v>8489</v>
      </c>
      <c r="K4157" s="38">
        <v>114605</v>
      </c>
      <c r="L4157" s="7" t="s">
        <v>41</v>
      </c>
      <c r="O4157" s="35">
        <f>IF(Table1[[#This Row],[Phân loại]]="Tồn đầu kỳ",Table1[[#This Row],[Tổng giá trị]],0)</f>
        <v>0</v>
      </c>
      <c r="P4157" s="7">
        <f>IF(Table1[[#This Row],[Số còn phải thu ĐK]]&lt;&gt;0,0,IF(Table1[[#This Row],[Phân loại]]="Bán hàng",Table1[[#This Row],[Tổng giá trị]],-Table1[[#This Row],[Tổng giá trị]]))</f>
        <v>-114605</v>
      </c>
      <c r="Q4157" s="35">
        <f t="shared" si="1016"/>
        <v>0</v>
      </c>
      <c r="R4157" s="7">
        <f>Table1[[#This Row],[Số còn phải thu ĐK]]+Table1[[#This Row],[Giá Trị HD sau CK]]-Table1[[#This Row],[Số tiền đã thu]]</f>
        <v>-114605</v>
      </c>
      <c r="S4157" s="6">
        <f>IF(Table1[[#This Row],[Ngày hóa đơn]]&lt;&gt;"",Table1[[#This Row],[Ngày hóa đơn]],IF(Table1[[#This Row],[Ngày hạch toán]]&lt;&gt;"",Table1[[#This Row],[Ngày hạch toán]],""))</f>
        <v>46099</v>
      </c>
      <c r="T4157" s="7"/>
      <c r="U4157" s="6">
        <f>IF(Table1[[#This Row],[Ngày tính CN]]="","",S4157+T4157)</f>
        <v>46099</v>
      </c>
      <c r="V4157" s="35">
        <f ca="1">IF(Table1[[#This Row],[Hạn thanh toán]]="","",IF((U4157-NOW())&lt;0,0,(U4157-NOW())))</f>
        <v>0</v>
      </c>
      <c r="W4157" s="35"/>
      <c r="X4157" s="35">
        <f t="shared" ca="1" si="1017"/>
        <v>71.490319212964096</v>
      </c>
      <c r="Y4157" s="2" t="str">
        <f t="shared" ca="1" si="1018"/>
        <v>Nợ quá hạn từ 60 ngày đến 90 ngày</v>
      </c>
      <c r="Z4157" s="51">
        <f t="shared" si="1011"/>
        <v>46099</v>
      </c>
      <c r="AA4157" s="51" t="str">
        <f t="shared" si="1012"/>
        <v/>
      </c>
      <c r="AD4157" s="2" t="str">
        <f>VLOOKUP($A4157,MA_KH!$A:$Q,MA_KH!O$1,0)</f>
        <v>SEVEN</v>
      </c>
      <c r="AE4157" s="2" t="str">
        <f>VLOOKUP($A4157,MA_KH!$A:$Q,MA_KH!P$1,0)</f>
        <v>CÔNG TY CỔ PHẦN SEVEN SYSTEM VIỆT NAM</v>
      </c>
    </row>
    <row r="4158" spans="1:31" ht="25.5" hidden="1" customHeight="1" x14ac:dyDescent="0.2">
      <c r="A4158" s="30" t="s">
        <v>22400</v>
      </c>
      <c r="B4158" s="30" t="s">
        <v>4194</v>
      </c>
      <c r="C4158" s="37">
        <v>46099</v>
      </c>
      <c r="D4158" s="30" t="s">
        <v>25230</v>
      </c>
      <c r="E4158" s="37">
        <v>46099</v>
      </c>
      <c r="F4158" s="30"/>
      <c r="G4158" s="30" t="s">
        <v>25231</v>
      </c>
      <c r="H4158" s="38">
        <v>106116</v>
      </c>
      <c r="I4158" s="67">
        <v>0</v>
      </c>
      <c r="J4158" s="38">
        <v>8489</v>
      </c>
      <c r="K4158" s="38">
        <v>114605</v>
      </c>
      <c r="L4158" s="7" t="s">
        <v>41</v>
      </c>
      <c r="O4158" s="35">
        <f>IF(Table1[[#This Row],[Phân loại]]="Tồn đầu kỳ",Table1[[#This Row],[Tổng giá trị]],0)</f>
        <v>0</v>
      </c>
      <c r="P4158" s="7">
        <f>IF(Table1[[#This Row],[Số còn phải thu ĐK]]&lt;&gt;0,0,IF(Table1[[#This Row],[Phân loại]]="Bán hàng",Table1[[#This Row],[Tổng giá trị]],-Table1[[#This Row],[Tổng giá trị]]))</f>
        <v>-114605</v>
      </c>
      <c r="Q4158" s="35">
        <f t="shared" si="1016"/>
        <v>0</v>
      </c>
      <c r="R4158" s="7">
        <f>Table1[[#This Row],[Số còn phải thu ĐK]]+Table1[[#This Row],[Giá Trị HD sau CK]]-Table1[[#This Row],[Số tiền đã thu]]</f>
        <v>-114605</v>
      </c>
      <c r="S4158" s="6">
        <f>IF(Table1[[#This Row],[Ngày hóa đơn]]&lt;&gt;"",Table1[[#This Row],[Ngày hóa đơn]],IF(Table1[[#This Row],[Ngày hạch toán]]&lt;&gt;"",Table1[[#This Row],[Ngày hạch toán]],""))</f>
        <v>46099</v>
      </c>
      <c r="T4158" s="7"/>
      <c r="U4158" s="6">
        <f>IF(Table1[[#This Row],[Ngày tính CN]]="","",S4158+T4158)</f>
        <v>46099</v>
      </c>
      <c r="V4158" s="35">
        <f ca="1">IF(Table1[[#This Row],[Hạn thanh toán]]="","",IF((U4158-NOW())&lt;0,0,(U4158-NOW())))</f>
        <v>0</v>
      </c>
      <c r="W4158" s="35"/>
      <c r="X4158" s="35">
        <f t="shared" ca="1" si="1017"/>
        <v>71.490319212964096</v>
      </c>
      <c r="Y4158" s="2" t="str">
        <f t="shared" ca="1" si="1018"/>
        <v>Nợ quá hạn từ 60 ngày đến 90 ngày</v>
      </c>
      <c r="Z4158" s="51">
        <f t="shared" si="1011"/>
        <v>46099</v>
      </c>
      <c r="AA4158" s="51" t="str">
        <f t="shared" si="1012"/>
        <v/>
      </c>
      <c r="AD4158" s="2" t="str">
        <f>VLOOKUP($A4158,MA_KH!$A:$Q,MA_KH!O$1,0)</f>
        <v>SEVEN</v>
      </c>
      <c r="AE4158" s="2" t="str">
        <f>VLOOKUP($A4158,MA_KH!$A:$Q,MA_KH!P$1,0)</f>
        <v>CÔNG TY CỔ PHẦN SEVEN SYSTEM VIỆT NAM</v>
      </c>
    </row>
    <row r="4159" spans="1:31" ht="25.5" hidden="1" customHeight="1" x14ac:dyDescent="0.2">
      <c r="A4159" s="30" t="s">
        <v>22400</v>
      </c>
      <c r="B4159" s="30" t="s">
        <v>4194</v>
      </c>
      <c r="C4159" s="37">
        <v>46099</v>
      </c>
      <c r="D4159" s="30" t="s">
        <v>25232</v>
      </c>
      <c r="E4159" s="37">
        <v>46099</v>
      </c>
      <c r="F4159" s="30"/>
      <c r="G4159" s="30" t="s">
        <v>25233</v>
      </c>
      <c r="H4159" s="38">
        <v>106116</v>
      </c>
      <c r="I4159" s="67">
        <v>0</v>
      </c>
      <c r="J4159" s="38">
        <v>8489</v>
      </c>
      <c r="K4159" s="38">
        <v>114605</v>
      </c>
      <c r="L4159" s="7" t="s">
        <v>41</v>
      </c>
      <c r="O4159" s="35">
        <f>IF(Table1[[#This Row],[Phân loại]]="Tồn đầu kỳ",Table1[[#This Row],[Tổng giá trị]],0)</f>
        <v>0</v>
      </c>
      <c r="P4159" s="7">
        <f>IF(Table1[[#This Row],[Số còn phải thu ĐK]]&lt;&gt;0,0,IF(Table1[[#This Row],[Phân loại]]="Bán hàng",Table1[[#This Row],[Tổng giá trị]],-Table1[[#This Row],[Tổng giá trị]]))</f>
        <v>-114605</v>
      </c>
      <c r="Q4159" s="35">
        <f t="shared" si="1016"/>
        <v>0</v>
      </c>
      <c r="R4159" s="7">
        <f>Table1[[#This Row],[Số còn phải thu ĐK]]+Table1[[#This Row],[Giá Trị HD sau CK]]-Table1[[#This Row],[Số tiền đã thu]]</f>
        <v>-114605</v>
      </c>
      <c r="S4159" s="6">
        <f>IF(Table1[[#This Row],[Ngày hóa đơn]]&lt;&gt;"",Table1[[#This Row],[Ngày hóa đơn]],IF(Table1[[#This Row],[Ngày hạch toán]]&lt;&gt;"",Table1[[#This Row],[Ngày hạch toán]],""))</f>
        <v>46099</v>
      </c>
      <c r="T4159" s="7"/>
      <c r="U4159" s="6">
        <f>IF(Table1[[#This Row],[Ngày tính CN]]="","",S4159+T4159)</f>
        <v>46099</v>
      </c>
      <c r="V4159" s="35">
        <f ca="1">IF(Table1[[#This Row],[Hạn thanh toán]]="","",IF((U4159-NOW())&lt;0,0,(U4159-NOW())))</f>
        <v>0</v>
      </c>
      <c r="W4159" s="35"/>
      <c r="X4159" s="35">
        <f t="shared" ca="1" si="1017"/>
        <v>71.490319212964096</v>
      </c>
      <c r="Y4159" s="2" t="str">
        <f t="shared" ca="1" si="1018"/>
        <v>Nợ quá hạn từ 60 ngày đến 90 ngày</v>
      </c>
      <c r="Z4159" s="51">
        <f t="shared" si="1011"/>
        <v>46099</v>
      </c>
      <c r="AA4159" s="51" t="str">
        <f t="shared" si="1012"/>
        <v/>
      </c>
      <c r="AD4159" s="2" t="str">
        <f>VLOOKUP($A4159,MA_KH!$A:$Q,MA_KH!O$1,0)</f>
        <v>SEVEN</v>
      </c>
      <c r="AE4159" s="2" t="str">
        <f>VLOOKUP($A4159,MA_KH!$A:$Q,MA_KH!P$1,0)</f>
        <v>CÔNG TY CỔ PHẦN SEVEN SYSTEM VIỆT NAM</v>
      </c>
    </row>
    <row r="4160" spans="1:31" ht="25.5" hidden="1" customHeight="1" x14ac:dyDescent="0.2">
      <c r="A4160" s="30" t="s">
        <v>22400</v>
      </c>
      <c r="B4160" s="30" t="s">
        <v>4194</v>
      </c>
      <c r="C4160" s="37">
        <v>46099</v>
      </c>
      <c r="D4160" s="30" t="s">
        <v>25234</v>
      </c>
      <c r="E4160" s="37">
        <v>46099</v>
      </c>
      <c r="F4160" s="30"/>
      <c r="G4160" s="30" t="s">
        <v>25235</v>
      </c>
      <c r="H4160" s="38">
        <v>106116</v>
      </c>
      <c r="I4160" s="67">
        <v>0</v>
      </c>
      <c r="J4160" s="38">
        <v>8489</v>
      </c>
      <c r="K4160" s="38">
        <v>114605</v>
      </c>
      <c r="L4160" s="7" t="s">
        <v>41</v>
      </c>
      <c r="O4160" s="35">
        <f>IF(Table1[[#This Row],[Phân loại]]="Tồn đầu kỳ",Table1[[#This Row],[Tổng giá trị]],0)</f>
        <v>0</v>
      </c>
      <c r="P4160" s="7">
        <f>IF(Table1[[#This Row],[Số còn phải thu ĐK]]&lt;&gt;0,0,IF(Table1[[#This Row],[Phân loại]]="Bán hàng",Table1[[#This Row],[Tổng giá trị]],-Table1[[#This Row],[Tổng giá trị]]))</f>
        <v>-114605</v>
      </c>
      <c r="Q4160" s="35">
        <f t="shared" si="1016"/>
        <v>0</v>
      </c>
      <c r="R4160" s="7">
        <f>Table1[[#This Row],[Số còn phải thu ĐK]]+Table1[[#This Row],[Giá Trị HD sau CK]]-Table1[[#This Row],[Số tiền đã thu]]</f>
        <v>-114605</v>
      </c>
      <c r="S4160" s="6">
        <f>IF(Table1[[#This Row],[Ngày hóa đơn]]&lt;&gt;"",Table1[[#This Row],[Ngày hóa đơn]],IF(Table1[[#This Row],[Ngày hạch toán]]&lt;&gt;"",Table1[[#This Row],[Ngày hạch toán]],""))</f>
        <v>46099</v>
      </c>
      <c r="T4160" s="7"/>
      <c r="U4160" s="6">
        <f>IF(Table1[[#This Row],[Ngày tính CN]]="","",S4160+T4160)</f>
        <v>46099</v>
      </c>
      <c r="V4160" s="35">
        <f ca="1">IF(Table1[[#This Row],[Hạn thanh toán]]="","",IF((U4160-NOW())&lt;0,0,(U4160-NOW())))</f>
        <v>0</v>
      </c>
      <c r="W4160" s="35"/>
      <c r="X4160" s="35">
        <f t="shared" ca="1" si="1017"/>
        <v>71.490319212964096</v>
      </c>
      <c r="Y4160" s="2" t="str">
        <f t="shared" ca="1" si="1018"/>
        <v>Nợ quá hạn từ 60 ngày đến 90 ngày</v>
      </c>
      <c r="Z4160" s="51">
        <f t="shared" si="1011"/>
        <v>46099</v>
      </c>
      <c r="AA4160" s="51" t="str">
        <f t="shared" si="1012"/>
        <v/>
      </c>
      <c r="AD4160" s="2" t="str">
        <f>VLOOKUP($A4160,MA_KH!$A:$Q,MA_KH!O$1,0)</f>
        <v>SEVEN</v>
      </c>
      <c r="AE4160" s="2" t="str">
        <f>VLOOKUP($A4160,MA_KH!$A:$Q,MA_KH!P$1,0)</f>
        <v>CÔNG TY CỔ PHẦN SEVEN SYSTEM VIỆT NAM</v>
      </c>
    </row>
    <row r="4161" spans="1:31" ht="25.5" hidden="1" customHeight="1" x14ac:dyDescent="0.2">
      <c r="A4161" s="30" t="s">
        <v>22400</v>
      </c>
      <c r="B4161" s="30" t="s">
        <v>4194</v>
      </c>
      <c r="C4161" s="37">
        <v>46099</v>
      </c>
      <c r="D4161" s="30" t="s">
        <v>25236</v>
      </c>
      <c r="E4161" s="37">
        <v>46099</v>
      </c>
      <c r="F4161" s="30"/>
      <c r="G4161" s="30" t="s">
        <v>25237</v>
      </c>
      <c r="H4161" s="38">
        <v>106116</v>
      </c>
      <c r="I4161" s="67">
        <v>0</v>
      </c>
      <c r="J4161" s="38">
        <v>8489</v>
      </c>
      <c r="K4161" s="38">
        <v>114605</v>
      </c>
      <c r="L4161" s="7" t="s">
        <v>41</v>
      </c>
      <c r="O4161" s="35">
        <f>IF(Table1[[#This Row],[Phân loại]]="Tồn đầu kỳ",Table1[[#This Row],[Tổng giá trị]],0)</f>
        <v>0</v>
      </c>
      <c r="P4161" s="7">
        <f>IF(Table1[[#This Row],[Số còn phải thu ĐK]]&lt;&gt;0,0,IF(Table1[[#This Row],[Phân loại]]="Bán hàng",Table1[[#This Row],[Tổng giá trị]],-Table1[[#This Row],[Tổng giá trị]]))</f>
        <v>-114605</v>
      </c>
      <c r="Q4161" s="35">
        <f t="shared" si="1016"/>
        <v>0</v>
      </c>
      <c r="R4161" s="7">
        <f>Table1[[#This Row],[Số còn phải thu ĐK]]+Table1[[#This Row],[Giá Trị HD sau CK]]-Table1[[#This Row],[Số tiền đã thu]]</f>
        <v>-114605</v>
      </c>
      <c r="S4161" s="6">
        <f>IF(Table1[[#This Row],[Ngày hóa đơn]]&lt;&gt;"",Table1[[#This Row],[Ngày hóa đơn]],IF(Table1[[#This Row],[Ngày hạch toán]]&lt;&gt;"",Table1[[#This Row],[Ngày hạch toán]],""))</f>
        <v>46099</v>
      </c>
      <c r="T4161" s="7"/>
      <c r="U4161" s="6">
        <f>IF(Table1[[#This Row],[Ngày tính CN]]="","",S4161+T4161)</f>
        <v>46099</v>
      </c>
      <c r="V4161" s="35">
        <f ca="1">IF(Table1[[#This Row],[Hạn thanh toán]]="","",IF((U4161-NOW())&lt;0,0,(U4161-NOW())))</f>
        <v>0</v>
      </c>
      <c r="W4161" s="35"/>
      <c r="X4161" s="35">
        <f t="shared" ca="1" si="1017"/>
        <v>71.490319212964096</v>
      </c>
      <c r="Y4161" s="2" t="str">
        <f t="shared" ca="1" si="1018"/>
        <v>Nợ quá hạn từ 60 ngày đến 90 ngày</v>
      </c>
      <c r="Z4161" s="51">
        <f t="shared" si="1011"/>
        <v>46099</v>
      </c>
      <c r="AA4161" s="51" t="str">
        <f t="shared" si="1012"/>
        <v/>
      </c>
      <c r="AD4161" s="2" t="str">
        <f>VLOOKUP($A4161,MA_KH!$A:$Q,MA_KH!O$1,0)</f>
        <v>SEVEN</v>
      </c>
      <c r="AE4161" s="2" t="str">
        <f>VLOOKUP($A4161,MA_KH!$A:$Q,MA_KH!P$1,0)</f>
        <v>CÔNG TY CỔ PHẦN SEVEN SYSTEM VIỆT NAM</v>
      </c>
    </row>
    <row r="4162" spans="1:31" ht="25.5" hidden="1" customHeight="1" x14ac:dyDescent="0.2">
      <c r="A4162" s="30" t="s">
        <v>22400</v>
      </c>
      <c r="B4162" s="30" t="s">
        <v>4194</v>
      </c>
      <c r="C4162" s="37">
        <v>46099</v>
      </c>
      <c r="D4162" s="30" t="s">
        <v>25238</v>
      </c>
      <c r="E4162" s="37">
        <v>46099</v>
      </c>
      <c r="F4162" s="30"/>
      <c r="G4162" s="30" t="s">
        <v>25239</v>
      </c>
      <c r="H4162" s="38">
        <v>22340</v>
      </c>
      <c r="I4162" s="67">
        <v>0</v>
      </c>
      <c r="J4162" s="38">
        <v>1787</v>
      </c>
      <c r="K4162" s="38">
        <v>24127</v>
      </c>
      <c r="L4162" s="7" t="s">
        <v>41</v>
      </c>
      <c r="O4162" s="35">
        <f>IF(Table1[[#This Row],[Phân loại]]="Tồn đầu kỳ",Table1[[#This Row],[Tổng giá trị]],0)</f>
        <v>0</v>
      </c>
      <c r="P4162" s="7">
        <f>IF(Table1[[#This Row],[Số còn phải thu ĐK]]&lt;&gt;0,0,IF(Table1[[#This Row],[Phân loại]]="Bán hàng",Table1[[#This Row],[Tổng giá trị]],-Table1[[#This Row],[Tổng giá trị]]))</f>
        <v>-24127</v>
      </c>
      <c r="Q4162" s="35">
        <f t="shared" si="1016"/>
        <v>0</v>
      </c>
      <c r="R4162" s="7">
        <f>Table1[[#This Row],[Số còn phải thu ĐK]]+Table1[[#This Row],[Giá Trị HD sau CK]]-Table1[[#This Row],[Số tiền đã thu]]</f>
        <v>-24127</v>
      </c>
      <c r="S4162" s="6">
        <f>IF(Table1[[#This Row],[Ngày hóa đơn]]&lt;&gt;"",Table1[[#This Row],[Ngày hóa đơn]],IF(Table1[[#This Row],[Ngày hạch toán]]&lt;&gt;"",Table1[[#This Row],[Ngày hạch toán]],""))</f>
        <v>46099</v>
      </c>
      <c r="T4162" s="7"/>
      <c r="U4162" s="6">
        <f>IF(Table1[[#This Row],[Ngày tính CN]]="","",S4162+T4162)</f>
        <v>46099</v>
      </c>
      <c r="V4162" s="35">
        <f ca="1">IF(Table1[[#This Row],[Hạn thanh toán]]="","",IF((U4162-NOW())&lt;0,0,(U4162-NOW())))</f>
        <v>0</v>
      </c>
      <c r="W4162" s="35"/>
      <c r="X4162" s="35">
        <f t="shared" ca="1" si="1017"/>
        <v>71.490319212964096</v>
      </c>
      <c r="Y4162" s="2" t="str">
        <f t="shared" ca="1" si="1018"/>
        <v>Nợ quá hạn từ 60 ngày đến 90 ngày</v>
      </c>
      <c r="Z4162" s="51">
        <f t="shared" si="1011"/>
        <v>46099</v>
      </c>
      <c r="AA4162" s="51" t="str">
        <f t="shared" si="1012"/>
        <v/>
      </c>
      <c r="AD4162" s="2" t="str">
        <f>VLOOKUP($A4162,MA_KH!$A:$Q,MA_KH!O$1,0)</f>
        <v>SEVEN</v>
      </c>
      <c r="AE4162" s="2" t="str">
        <f>VLOOKUP($A4162,MA_KH!$A:$Q,MA_KH!P$1,0)</f>
        <v>CÔNG TY CỔ PHẦN SEVEN SYSTEM VIỆT NAM</v>
      </c>
    </row>
    <row r="4163" spans="1:31" ht="25.5" hidden="1" customHeight="1" x14ac:dyDescent="0.2">
      <c r="A4163" s="30" t="s">
        <v>22400</v>
      </c>
      <c r="B4163" s="30" t="s">
        <v>4194</v>
      </c>
      <c r="C4163" s="37">
        <v>46099</v>
      </c>
      <c r="D4163" s="30" t="s">
        <v>25240</v>
      </c>
      <c r="E4163" s="37">
        <v>46099</v>
      </c>
      <c r="F4163" s="30"/>
      <c r="G4163" s="30" t="s">
        <v>25241</v>
      </c>
      <c r="H4163" s="38">
        <v>33518</v>
      </c>
      <c r="I4163" s="67">
        <v>0</v>
      </c>
      <c r="J4163" s="38">
        <v>2681</v>
      </c>
      <c r="K4163" s="38">
        <v>36199</v>
      </c>
      <c r="L4163" s="7" t="s">
        <v>41</v>
      </c>
      <c r="O4163" s="35">
        <f>IF(Table1[[#This Row],[Phân loại]]="Tồn đầu kỳ",Table1[[#This Row],[Tổng giá trị]],0)</f>
        <v>0</v>
      </c>
      <c r="P4163" s="7">
        <f>IF(Table1[[#This Row],[Số còn phải thu ĐK]]&lt;&gt;0,0,IF(Table1[[#This Row],[Phân loại]]="Bán hàng",Table1[[#This Row],[Tổng giá trị]],-Table1[[#This Row],[Tổng giá trị]]))</f>
        <v>-36199</v>
      </c>
      <c r="Q4163" s="35">
        <f t="shared" si="1016"/>
        <v>0</v>
      </c>
      <c r="R4163" s="7">
        <f>Table1[[#This Row],[Số còn phải thu ĐK]]+Table1[[#This Row],[Giá Trị HD sau CK]]-Table1[[#This Row],[Số tiền đã thu]]</f>
        <v>-36199</v>
      </c>
      <c r="S4163" s="6">
        <f>IF(Table1[[#This Row],[Ngày hóa đơn]]&lt;&gt;"",Table1[[#This Row],[Ngày hóa đơn]],IF(Table1[[#This Row],[Ngày hạch toán]]&lt;&gt;"",Table1[[#This Row],[Ngày hạch toán]],""))</f>
        <v>46099</v>
      </c>
      <c r="T4163" s="7"/>
      <c r="U4163" s="6">
        <f>IF(Table1[[#This Row],[Ngày tính CN]]="","",S4163+T4163)</f>
        <v>46099</v>
      </c>
      <c r="V4163" s="35">
        <f ca="1">IF(Table1[[#This Row],[Hạn thanh toán]]="","",IF((U4163-NOW())&lt;0,0,(U4163-NOW())))</f>
        <v>0</v>
      </c>
      <c r="W4163" s="35"/>
      <c r="X4163" s="35">
        <f t="shared" ca="1" si="1017"/>
        <v>71.490319212964096</v>
      </c>
      <c r="Y4163" s="2" t="str">
        <f t="shared" ca="1" si="1018"/>
        <v>Nợ quá hạn từ 60 ngày đến 90 ngày</v>
      </c>
      <c r="Z4163" s="51">
        <f t="shared" si="1011"/>
        <v>46099</v>
      </c>
      <c r="AA4163" s="51" t="str">
        <f t="shared" si="1012"/>
        <v/>
      </c>
      <c r="AD4163" s="2" t="str">
        <f>VLOOKUP($A4163,MA_KH!$A:$Q,MA_KH!O$1,0)</f>
        <v>SEVEN</v>
      </c>
      <c r="AE4163" s="2" t="str">
        <f>VLOOKUP($A4163,MA_KH!$A:$Q,MA_KH!P$1,0)</f>
        <v>CÔNG TY CỔ PHẦN SEVEN SYSTEM VIỆT NAM</v>
      </c>
    </row>
    <row r="4164" spans="1:31" ht="25.5" hidden="1" customHeight="1" x14ac:dyDescent="0.2">
      <c r="A4164" s="30" t="s">
        <v>22400</v>
      </c>
      <c r="B4164" s="30" t="s">
        <v>4194</v>
      </c>
      <c r="C4164" s="37">
        <v>46100</v>
      </c>
      <c r="D4164" s="30" t="s">
        <v>25242</v>
      </c>
      <c r="E4164" s="37">
        <v>46100</v>
      </c>
      <c r="F4164" s="30"/>
      <c r="G4164" s="30" t="s">
        <v>25243</v>
      </c>
      <c r="H4164" s="38">
        <v>106116</v>
      </c>
      <c r="I4164" s="67">
        <v>0</v>
      </c>
      <c r="J4164" s="38">
        <v>8489</v>
      </c>
      <c r="K4164" s="38">
        <v>114605</v>
      </c>
      <c r="L4164" s="7" t="s">
        <v>41</v>
      </c>
      <c r="O4164" s="35">
        <f>IF(Table1[[#This Row],[Phân loại]]="Tồn đầu kỳ",Table1[[#This Row],[Tổng giá trị]],0)</f>
        <v>0</v>
      </c>
      <c r="P4164" s="7">
        <f>IF(Table1[[#This Row],[Số còn phải thu ĐK]]&lt;&gt;0,0,IF(Table1[[#This Row],[Phân loại]]="Bán hàng",Table1[[#This Row],[Tổng giá trị]],-Table1[[#This Row],[Tổng giá trị]]))</f>
        <v>-114605</v>
      </c>
      <c r="Q4164" s="35">
        <f t="shared" si="1016"/>
        <v>0</v>
      </c>
      <c r="R4164" s="7">
        <f>Table1[[#This Row],[Số còn phải thu ĐK]]+Table1[[#This Row],[Giá Trị HD sau CK]]-Table1[[#This Row],[Số tiền đã thu]]</f>
        <v>-114605</v>
      </c>
      <c r="S4164" s="6">
        <f>IF(Table1[[#This Row],[Ngày hóa đơn]]&lt;&gt;"",Table1[[#This Row],[Ngày hóa đơn]],IF(Table1[[#This Row],[Ngày hạch toán]]&lt;&gt;"",Table1[[#This Row],[Ngày hạch toán]],""))</f>
        <v>46100</v>
      </c>
      <c r="T4164" s="7"/>
      <c r="U4164" s="6">
        <f>IF(Table1[[#This Row],[Ngày tính CN]]="","",S4164+T4164)</f>
        <v>46100</v>
      </c>
      <c r="V4164" s="35">
        <f ca="1">IF(Table1[[#This Row],[Hạn thanh toán]]="","",IF((U4164-NOW())&lt;0,0,(U4164-NOW())))</f>
        <v>0</v>
      </c>
      <c r="W4164" s="35"/>
      <c r="X4164" s="35">
        <f t="shared" ca="1" si="1017"/>
        <v>70.490319212964096</v>
      </c>
      <c r="Y4164" s="2" t="str">
        <f t="shared" ca="1" si="1018"/>
        <v>Nợ quá hạn từ 60 ngày đến 90 ngày</v>
      </c>
      <c r="Z4164" s="51">
        <f t="shared" ref="Z4164:Z4227" si="1019">IF(S4164="","",S4164)</f>
        <v>46100</v>
      </c>
      <c r="AA4164" s="51" t="str">
        <f t="shared" ref="AA4164:AA4227" si="1020">IF(M4164="","",M4164)</f>
        <v/>
      </c>
      <c r="AD4164" s="2" t="str">
        <f>VLOOKUP($A4164,MA_KH!$A:$Q,MA_KH!O$1,0)</f>
        <v>SEVEN</v>
      </c>
      <c r="AE4164" s="2" t="str">
        <f>VLOOKUP($A4164,MA_KH!$A:$Q,MA_KH!P$1,0)</f>
        <v>CÔNG TY CỔ PHẦN SEVEN SYSTEM VIỆT NAM</v>
      </c>
    </row>
    <row r="4165" spans="1:31" ht="25.5" hidden="1" customHeight="1" x14ac:dyDescent="0.2">
      <c r="A4165" s="30" t="s">
        <v>22400</v>
      </c>
      <c r="B4165" s="30" t="s">
        <v>4194</v>
      </c>
      <c r="C4165" s="37">
        <v>46100</v>
      </c>
      <c r="D4165" s="30" t="s">
        <v>25244</v>
      </c>
      <c r="E4165" s="37">
        <v>46100</v>
      </c>
      <c r="F4165" s="30"/>
      <c r="G4165" s="30" t="s">
        <v>25245</v>
      </c>
      <c r="H4165" s="38">
        <v>318348</v>
      </c>
      <c r="I4165" s="67">
        <v>0</v>
      </c>
      <c r="J4165" s="38">
        <v>25468</v>
      </c>
      <c r="K4165" s="38">
        <v>343816</v>
      </c>
      <c r="L4165" s="7" t="s">
        <v>41</v>
      </c>
      <c r="O4165" s="35">
        <f>IF(Table1[[#This Row],[Phân loại]]="Tồn đầu kỳ",Table1[[#This Row],[Tổng giá trị]],0)</f>
        <v>0</v>
      </c>
      <c r="P4165" s="7">
        <f>IF(Table1[[#This Row],[Số còn phải thu ĐK]]&lt;&gt;0,0,IF(Table1[[#This Row],[Phân loại]]="Bán hàng",Table1[[#This Row],[Tổng giá trị]],-Table1[[#This Row],[Tổng giá trị]]))</f>
        <v>-343816</v>
      </c>
      <c r="Q4165" s="35">
        <f t="shared" si="1016"/>
        <v>0</v>
      </c>
      <c r="R4165" s="7">
        <f>Table1[[#This Row],[Số còn phải thu ĐK]]+Table1[[#This Row],[Giá Trị HD sau CK]]-Table1[[#This Row],[Số tiền đã thu]]</f>
        <v>-343816</v>
      </c>
      <c r="S4165" s="6">
        <f>IF(Table1[[#This Row],[Ngày hóa đơn]]&lt;&gt;"",Table1[[#This Row],[Ngày hóa đơn]],IF(Table1[[#This Row],[Ngày hạch toán]]&lt;&gt;"",Table1[[#This Row],[Ngày hạch toán]],""))</f>
        <v>46100</v>
      </c>
      <c r="T4165" s="7"/>
      <c r="U4165" s="6">
        <f>IF(Table1[[#This Row],[Ngày tính CN]]="","",S4165+T4165)</f>
        <v>46100</v>
      </c>
      <c r="V4165" s="35">
        <f ca="1">IF(Table1[[#This Row],[Hạn thanh toán]]="","",IF((U4165-NOW())&lt;0,0,(U4165-NOW())))</f>
        <v>0</v>
      </c>
      <c r="W4165" s="35"/>
      <c r="X4165" s="35">
        <f t="shared" ca="1" si="1017"/>
        <v>70.490319212964096</v>
      </c>
      <c r="Y4165" s="2" t="str">
        <f t="shared" ca="1" si="1018"/>
        <v>Nợ quá hạn từ 60 ngày đến 90 ngày</v>
      </c>
      <c r="Z4165" s="51">
        <f t="shared" si="1019"/>
        <v>46100</v>
      </c>
      <c r="AA4165" s="51" t="str">
        <f t="shared" si="1020"/>
        <v/>
      </c>
      <c r="AD4165" s="2" t="str">
        <f>VLOOKUP($A4165,MA_KH!$A:$Q,MA_KH!O$1,0)</f>
        <v>SEVEN</v>
      </c>
      <c r="AE4165" s="2" t="str">
        <f>VLOOKUP($A4165,MA_KH!$A:$Q,MA_KH!P$1,0)</f>
        <v>CÔNG TY CỔ PHẦN SEVEN SYSTEM VIỆT NAM</v>
      </c>
    </row>
    <row r="4166" spans="1:31" ht="25.5" hidden="1" customHeight="1" x14ac:dyDescent="0.2">
      <c r="A4166" s="30" t="s">
        <v>22400</v>
      </c>
      <c r="B4166" s="30" t="s">
        <v>4194</v>
      </c>
      <c r="C4166" s="37">
        <v>46100</v>
      </c>
      <c r="D4166" s="30" t="s">
        <v>25246</v>
      </c>
      <c r="E4166" s="37">
        <v>46100</v>
      </c>
      <c r="F4166" s="30"/>
      <c r="G4166" s="30" t="s">
        <v>25247</v>
      </c>
      <c r="H4166" s="38">
        <v>30884</v>
      </c>
      <c r="I4166" s="67">
        <v>0</v>
      </c>
      <c r="J4166" s="38">
        <v>2471</v>
      </c>
      <c r="K4166" s="38">
        <v>33355</v>
      </c>
      <c r="L4166" s="7" t="s">
        <v>41</v>
      </c>
      <c r="O4166" s="35">
        <f>IF(Table1[[#This Row],[Phân loại]]="Tồn đầu kỳ",Table1[[#This Row],[Tổng giá trị]],0)</f>
        <v>0</v>
      </c>
      <c r="P4166" s="7">
        <f>IF(Table1[[#This Row],[Số còn phải thu ĐK]]&lt;&gt;0,0,IF(Table1[[#This Row],[Phân loại]]="Bán hàng",Table1[[#This Row],[Tổng giá trị]],-Table1[[#This Row],[Tổng giá trị]]))</f>
        <v>-33355</v>
      </c>
      <c r="Q4166" s="35">
        <f t="shared" si="1016"/>
        <v>0</v>
      </c>
      <c r="R4166" s="7">
        <f>Table1[[#This Row],[Số còn phải thu ĐK]]+Table1[[#This Row],[Giá Trị HD sau CK]]-Table1[[#This Row],[Số tiền đã thu]]</f>
        <v>-33355</v>
      </c>
      <c r="S4166" s="6">
        <f>IF(Table1[[#This Row],[Ngày hóa đơn]]&lt;&gt;"",Table1[[#This Row],[Ngày hóa đơn]],IF(Table1[[#This Row],[Ngày hạch toán]]&lt;&gt;"",Table1[[#This Row],[Ngày hạch toán]],""))</f>
        <v>46100</v>
      </c>
      <c r="T4166" s="7"/>
      <c r="U4166" s="6">
        <f>IF(Table1[[#This Row],[Ngày tính CN]]="","",S4166+T4166)</f>
        <v>46100</v>
      </c>
      <c r="V4166" s="35">
        <f ca="1">IF(Table1[[#This Row],[Hạn thanh toán]]="","",IF((U4166-NOW())&lt;0,0,(U4166-NOW())))</f>
        <v>0</v>
      </c>
      <c r="W4166" s="35"/>
      <c r="X4166" s="35">
        <f t="shared" ca="1" si="1017"/>
        <v>70.490319212964096</v>
      </c>
      <c r="Y4166" s="2" t="str">
        <f t="shared" ca="1" si="1018"/>
        <v>Nợ quá hạn từ 60 ngày đến 90 ngày</v>
      </c>
      <c r="Z4166" s="51">
        <f t="shared" si="1019"/>
        <v>46100</v>
      </c>
      <c r="AA4166" s="51" t="str">
        <f t="shared" si="1020"/>
        <v/>
      </c>
      <c r="AD4166" s="2" t="str">
        <f>VLOOKUP($A4166,MA_KH!$A:$Q,MA_KH!O$1,0)</f>
        <v>SEVEN</v>
      </c>
      <c r="AE4166" s="2" t="str">
        <f>VLOOKUP($A4166,MA_KH!$A:$Q,MA_KH!P$1,0)</f>
        <v>CÔNG TY CỔ PHẦN SEVEN SYSTEM VIỆT NAM</v>
      </c>
    </row>
    <row r="4167" spans="1:31" ht="25.5" hidden="1" customHeight="1" x14ac:dyDescent="0.2">
      <c r="A4167" s="30" t="s">
        <v>22400</v>
      </c>
      <c r="B4167" s="30" t="s">
        <v>4194</v>
      </c>
      <c r="C4167" s="37">
        <v>46102</v>
      </c>
      <c r="D4167" s="30" t="s">
        <v>25248</v>
      </c>
      <c r="E4167" s="37">
        <v>46106</v>
      </c>
      <c r="F4167" s="30" t="s">
        <v>25249</v>
      </c>
      <c r="G4167" s="30" t="s">
        <v>25250</v>
      </c>
      <c r="H4167" s="38">
        <v>4227615</v>
      </c>
      <c r="I4167" s="67">
        <v>0</v>
      </c>
      <c r="J4167" s="38">
        <v>338209</v>
      </c>
      <c r="K4167" s="38">
        <v>4565824</v>
      </c>
      <c r="L4167" s="7" t="s">
        <v>22849</v>
      </c>
      <c r="O4167" s="35">
        <f>IF(Table1[[#This Row],[Phân loại]]="Tồn đầu kỳ",Table1[[#This Row],[Tổng giá trị]],0)</f>
        <v>0</v>
      </c>
      <c r="P4167" s="7">
        <f>IF(Table1[[#This Row],[Số còn phải thu ĐK]]&lt;&gt;0,0,IF(Table1[[#This Row],[Phân loại]]="Bán hàng",Table1[[#This Row],[Tổng giá trị]],-Table1[[#This Row],[Tổng giá trị]]))</f>
        <v>4565824</v>
      </c>
      <c r="Q4167" s="35">
        <f t="shared" si="1016"/>
        <v>0</v>
      </c>
      <c r="R4167" s="7">
        <f>Table1[[#This Row],[Số còn phải thu ĐK]]+Table1[[#This Row],[Giá Trị HD sau CK]]-Table1[[#This Row],[Số tiền đã thu]]</f>
        <v>4565824</v>
      </c>
      <c r="S4167" s="6">
        <f>IF(Table1[[#This Row],[Ngày hóa đơn]]&lt;&gt;"",Table1[[#This Row],[Ngày hóa đơn]],IF(Table1[[#This Row],[Ngày hạch toán]]&lt;&gt;"",Table1[[#This Row],[Ngày hạch toán]],""))</f>
        <v>46106</v>
      </c>
      <c r="T4167" s="7"/>
      <c r="U4167" s="6">
        <f>IF(Table1[[#This Row],[Ngày tính CN]]="","",S4167+T4167)</f>
        <v>46106</v>
      </c>
      <c r="V4167" s="35">
        <f ca="1">IF(Table1[[#This Row],[Hạn thanh toán]]="","",IF((U4167-NOW())&lt;0,0,(U4167-NOW())))</f>
        <v>0</v>
      </c>
      <c r="W4167" s="35"/>
      <c r="X4167" s="35">
        <f t="shared" ca="1" si="1017"/>
        <v>64.490319212964096</v>
      </c>
      <c r="Y4167" s="2" t="str">
        <f t="shared" ca="1" si="1018"/>
        <v>Nợ quá hạn từ 60 ngày đến 90 ngày</v>
      </c>
      <c r="Z4167" s="51">
        <f t="shared" si="1019"/>
        <v>46106</v>
      </c>
      <c r="AA4167" s="51" t="str">
        <f t="shared" si="1020"/>
        <v/>
      </c>
      <c r="AD4167" s="2" t="str">
        <f>VLOOKUP($A4167,MA_KH!$A:$Q,MA_KH!O$1,0)</f>
        <v>SEVEN</v>
      </c>
      <c r="AE4167" s="2" t="str">
        <f>VLOOKUP($A4167,MA_KH!$A:$Q,MA_KH!P$1,0)</f>
        <v>CÔNG TY CỔ PHẦN SEVEN SYSTEM VIỆT NAM</v>
      </c>
    </row>
    <row r="4168" spans="1:31" ht="25.5" hidden="1" customHeight="1" x14ac:dyDescent="0.2">
      <c r="A4168" s="30" t="s">
        <v>22399</v>
      </c>
      <c r="B4168" s="30" t="s">
        <v>4196</v>
      </c>
      <c r="C4168" s="37">
        <v>46102</v>
      </c>
      <c r="D4168" s="30" t="s">
        <v>25251</v>
      </c>
      <c r="E4168" s="37">
        <v>46106</v>
      </c>
      <c r="F4168" s="30" t="s">
        <v>25252</v>
      </c>
      <c r="G4168" s="30" t="s">
        <v>25253</v>
      </c>
      <c r="H4168" s="38">
        <v>223400</v>
      </c>
      <c r="I4168" s="67">
        <v>0</v>
      </c>
      <c r="J4168" s="38">
        <v>17872</v>
      </c>
      <c r="K4168" s="38">
        <v>241272</v>
      </c>
      <c r="L4168" s="7" t="s">
        <v>22849</v>
      </c>
      <c r="O4168" s="35">
        <f>IF(Table1[[#This Row],[Phân loại]]="Tồn đầu kỳ",Table1[[#This Row],[Tổng giá trị]],0)</f>
        <v>0</v>
      </c>
      <c r="P4168" s="7">
        <f>IF(Table1[[#This Row],[Số còn phải thu ĐK]]&lt;&gt;0,0,IF(Table1[[#This Row],[Phân loại]]="Bán hàng",Table1[[#This Row],[Tổng giá trị]],-Table1[[#This Row],[Tổng giá trị]]))</f>
        <v>241272</v>
      </c>
      <c r="Q4168" s="35">
        <f t="shared" si="1016"/>
        <v>0</v>
      </c>
      <c r="R4168" s="7">
        <f>Table1[[#This Row],[Số còn phải thu ĐK]]+Table1[[#This Row],[Giá Trị HD sau CK]]-Table1[[#This Row],[Số tiền đã thu]]</f>
        <v>241272</v>
      </c>
      <c r="S4168" s="6">
        <f>IF(Table1[[#This Row],[Ngày hóa đơn]]&lt;&gt;"",Table1[[#This Row],[Ngày hóa đơn]],IF(Table1[[#This Row],[Ngày hạch toán]]&lt;&gt;"",Table1[[#This Row],[Ngày hạch toán]],""))</f>
        <v>46106</v>
      </c>
      <c r="T4168" s="7"/>
      <c r="U4168" s="6">
        <f>IF(Table1[[#This Row],[Ngày tính CN]]="","",S4168+T4168)</f>
        <v>46106</v>
      </c>
      <c r="V4168" s="35">
        <f ca="1">IF(Table1[[#This Row],[Hạn thanh toán]]="","",IF((U4168-NOW())&lt;0,0,(U4168-NOW())))</f>
        <v>0</v>
      </c>
      <c r="W4168" s="35"/>
      <c r="X4168" s="35">
        <f t="shared" ca="1" si="1017"/>
        <v>64.490319212964096</v>
      </c>
      <c r="Y4168" s="2" t="str">
        <f t="shared" ca="1" si="1018"/>
        <v>Nợ quá hạn từ 60 ngày đến 90 ngày</v>
      </c>
      <c r="Z4168" s="51">
        <f t="shared" si="1019"/>
        <v>46106</v>
      </c>
      <c r="AA4168" s="51" t="str">
        <f t="shared" si="1020"/>
        <v/>
      </c>
      <c r="AD4168" s="2" t="str">
        <f>VLOOKUP($A4168,MA_KH!$A:$Q,MA_KH!O$1,0)</f>
        <v>SEVEN</v>
      </c>
      <c r="AE4168" s="2" t="str">
        <f>VLOOKUP($A4168,MA_KH!$A:$Q,MA_KH!P$1,0)</f>
        <v>CÔNG TY CỔ PHẦN SEVEN SYSTEM VIỆT NAM</v>
      </c>
    </row>
    <row r="4169" spans="1:31" ht="25.5" hidden="1" customHeight="1" x14ac:dyDescent="0.2">
      <c r="A4169" s="30" t="s">
        <v>22400</v>
      </c>
      <c r="B4169" s="30" t="s">
        <v>4194</v>
      </c>
      <c r="C4169" s="37">
        <v>46103</v>
      </c>
      <c r="D4169" s="30" t="s">
        <v>25254</v>
      </c>
      <c r="E4169" s="37">
        <v>46103</v>
      </c>
      <c r="F4169" s="30"/>
      <c r="G4169" s="30" t="s">
        <v>25255</v>
      </c>
      <c r="H4169" s="38">
        <v>16759</v>
      </c>
      <c r="I4169" s="67">
        <v>0</v>
      </c>
      <c r="J4169" s="38">
        <v>1341</v>
      </c>
      <c r="K4169" s="38">
        <v>18100</v>
      </c>
      <c r="L4169" s="7" t="s">
        <v>41</v>
      </c>
      <c r="O4169" s="35">
        <f>IF(Table1[[#This Row],[Phân loại]]="Tồn đầu kỳ",Table1[[#This Row],[Tổng giá trị]],0)</f>
        <v>0</v>
      </c>
      <c r="P4169" s="7">
        <f>IF(Table1[[#This Row],[Số còn phải thu ĐK]]&lt;&gt;0,0,IF(Table1[[#This Row],[Phân loại]]="Bán hàng",Table1[[#This Row],[Tổng giá trị]],-Table1[[#This Row],[Tổng giá trị]]))</f>
        <v>-18100</v>
      </c>
      <c r="Q4169" s="35">
        <f t="shared" si="1016"/>
        <v>0</v>
      </c>
      <c r="R4169" s="7">
        <f>Table1[[#This Row],[Số còn phải thu ĐK]]+Table1[[#This Row],[Giá Trị HD sau CK]]-Table1[[#This Row],[Số tiền đã thu]]</f>
        <v>-18100</v>
      </c>
      <c r="S4169" s="6">
        <f>IF(Table1[[#This Row],[Ngày hóa đơn]]&lt;&gt;"",Table1[[#This Row],[Ngày hóa đơn]],IF(Table1[[#This Row],[Ngày hạch toán]]&lt;&gt;"",Table1[[#This Row],[Ngày hạch toán]],""))</f>
        <v>46103</v>
      </c>
      <c r="T4169" s="7"/>
      <c r="U4169" s="6">
        <f>IF(Table1[[#This Row],[Ngày tính CN]]="","",S4169+T4169)</f>
        <v>46103</v>
      </c>
      <c r="V4169" s="35">
        <f ca="1">IF(Table1[[#This Row],[Hạn thanh toán]]="","",IF((U4169-NOW())&lt;0,0,(U4169-NOW())))</f>
        <v>0</v>
      </c>
      <c r="W4169" s="35"/>
      <c r="X4169" s="35">
        <f t="shared" ca="1" si="1017"/>
        <v>67.490319212964096</v>
      </c>
      <c r="Y4169" s="2" t="str">
        <f t="shared" ca="1" si="1018"/>
        <v>Nợ quá hạn từ 60 ngày đến 90 ngày</v>
      </c>
      <c r="Z4169" s="51">
        <f t="shared" si="1019"/>
        <v>46103</v>
      </c>
      <c r="AA4169" s="51" t="str">
        <f t="shared" si="1020"/>
        <v/>
      </c>
      <c r="AD4169" s="2" t="str">
        <f>VLOOKUP($A4169,MA_KH!$A:$Q,MA_KH!O$1,0)</f>
        <v>SEVEN</v>
      </c>
      <c r="AE4169" s="2" t="str">
        <f>VLOOKUP($A4169,MA_KH!$A:$Q,MA_KH!P$1,0)</f>
        <v>CÔNG TY CỔ PHẦN SEVEN SYSTEM VIỆT NAM</v>
      </c>
    </row>
    <row r="4170" spans="1:31" ht="25.5" hidden="1" customHeight="1" x14ac:dyDescent="0.2">
      <c r="A4170" s="30" t="s">
        <v>22400</v>
      </c>
      <c r="B4170" s="30" t="s">
        <v>4194</v>
      </c>
      <c r="C4170" s="37">
        <v>46103</v>
      </c>
      <c r="D4170" s="30" t="s">
        <v>25256</v>
      </c>
      <c r="E4170" s="37">
        <v>46103</v>
      </c>
      <c r="F4170" s="30"/>
      <c r="G4170" s="30" t="s">
        <v>25257</v>
      </c>
      <c r="H4170" s="38">
        <v>212232</v>
      </c>
      <c r="I4170" s="67">
        <v>0</v>
      </c>
      <c r="J4170" s="38">
        <v>16979</v>
      </c>
      <c r="K4170" s="38">
        <v>229211</v>
      </c>
      <c r="L4170" s="7" t="s">
        <v>41</v>
      </c>
      <c r="O4170" s="35">
        <f>IF(Table1[[#This Row],[Phân loại]]="Tồn đầu kỳ",Table1[[#This Row],[Tổng giá trị]],0)</f>
        <v>0</v>
      </c>
      <c r="P4170" s="7">
        <f>IF(Table1[[#This Row],[Số còn phải thu ĐK]]&lt;&gt;0,0,IF(Table1[[#This Row],[Phân loại]]="Bán hàng",Table1[[#This Row],[Tổng giá trị]],-Table1[[#This Row],[Tổng giá trị]]))</f>
        <v>-229211</v>
      </c>
      <c r="Q4170" s="35">
        <f t="shared" si="1016"/>
        <v>0</v>
      </c>
      <c r="R4170" s="7">
        <f>Table1[[#This Row],[Số còn phải thu ĐK]]+Table1[[#This Row],[Giá Trị HD sau CK]]-Table1[[#This Row],[Số tiền đã thu]]</f>
        <v>-229211</v>
      </c>
      <c r="S4170" s="6">
        <f>IF(Table1[[#This Row],[Ngày hóa đơn]]&lt;&gt;"",Table1[[#This Row],[Ngày hóa đơn]],IF(Table1[[#This Row],[Ngày hạch toán]]&lt;&gt;"",Table1[[#This Row],[Ngày hạch toán]],""))</f>
        <v>46103</v>
      </c>
      <c r="T4170" s="7"/>
      <c r="U4170" s="6">
        <f>IF(Table1[[#This Row],[Ngày tính CN]]="","",S4170+T4170)</f>
        <v>46103</v>
      </c>
      <c r="V4170" s="35">
        <f ca="1">IF(Table1[[#This Row],[Hạn thanh toán]]="","",IF((U4170-NOW())&lt;0,0,(U4170-NOW())))</f>
        <v>0</v>
      </c>
      <c r="W4170" s="35"/>
      <c r="X4170" s="35">
        <f t="shared" ca="1" si="1017"/>
        <v>67.490319212964096</v>
      </c>
      <c r="Y4170" s="2" t="str">
        <f t="shared" ca="1" si="1018"/>
        <v>Nợ quá hạn từ 60 ngày đến 90 ngày</v>
      </c>
      <c r="Z4170" s="51">
        <f t="shared" si="1019"/>
        <v>46103</v>
      </c>
      <c r="AA4170" s="51" t="str">
        <f t="shared" si="1020"/>
        <v/>
      </c>
      <c r="AD4170" s="2" t="str">
        <f>VLOOKUP($A4170,MA_KH!$A:$Q,MA_KH!O$1,0)</f>
        <v>SEVEN</v>
      </c>
      <c r="AE4170" s="2" t="str">
        <f>VLOOKUP($A4170,MA_KH!$A:$Q,MA_KH!P$1,0)</f>
        <v>CÔNG TY CỔ PHẦN SEVEN SYSTEM VIỆT NAM</v>
      </c>
    </row>
    <row r="4171" spans="1:31" ht="25.5" hidden="1" customHeight="1" x14ac:dyDescent="0.2">
      <c r="A4171" s="30" t="s">
        <v>22400</v>
      </c>
      <c r="B4171" s="30" t="s">
        <v>4194</v>
      </c>
      <c r="C4171" s="37">
        <v>46104</v>
      </c>
      <c r="D4171" s="30" t="s">
        <v>25258</v>
      </c>
      <c r="E4171" s="37">
        <v>46104</v>
      </c>
      <c r="F4171" s="30" t="s">
        <v>25259</v>
      </c>
      <c r="G4171" s="30" t="s">
        <v>25260</v>
      </c>
      <c r="H4171" s="38">
        <v>200000</v>
      </c>
      <c r="I4171" s="67">
        <v>0</v>
      </c>
      <c r="J4171" s="38">
        <v>16000</v>
      </c>
      <c r="K4171" s="38">
        <v>216000</v>
      </c>
      <c r="L4171" s="7" t="s">
        <v>22850</v>
      </c>
      <c r="O4171" s="35">
        <f>IF(Table1[[#This Row],[Phân loại]]="Tồn đầu kỳ",Table1[[#This Row],[Tổng giá trị]],0)</f>
        <v>0</v>
      </c>
      <c r="P4171" s="7">
        <f>IF(Table1[[#This Row],[Số còn phải thu ĐK]]&lt;&gt;0,0,IF(Table1[[#This Row],[Phân loại]]="Bán hàng",Table1[[#This Row],[Tổng giá trị]],-Table1[[#This Row],[Tổng giá trị]]))</f>
        <v>-216000</v>
      </c>
      <c r="Q4171" s="35">
        <f t="shared" si="1016"/>
        <v>0</v>
      </c>
      <c r="R4171" s="7">
        <f>Table1[[#This Row],[Số còn phải thu ĐK]]+Table1[[#This Row],[Giá Trị HD sau CK]]-Table1[[#This Row],[Số tiền đã thu]]</f>
        <v>-216000</v>
      </c>
      <c r="S4171" s="6">
        <f>IF(Table1[[#This Row],[Ngày hóa đơn]]&lt;&gt;"",Table1[[#This Row],[Ngày hóa đơn]],IF(Table1[[#This Row],[Ngày hạch toán]]&lt;&gt;"",Table1[[#This Row],[Ngày hạch toán]],""))</f>
        <v>46104</v>
      </c>
      <c r="T4171" s="7"/>
      <c r="U4171" s="6">
        <f>IF(Table1[[#This Row],[Ngày tính CN]]="","",S4171+T4171)</f>
        <v>46104</v>
      </c>
      <c r="V4171" s="35">
        <f ca="1">IF(Table1[[#This Row],[Hạn thanh toán]]="","",IF((U4171-NOW())&lt;0,0,(U4171-NOW())))</f>
        <v>0</v>
      </c>
      <c r="W4171" s="35"/>
      <c r="X4171" s="35">
        <f t="shared" ca="1" si="1017"/>
        <v>66.490319212964096</v>
      </c>
      <c r="Y4171" s="2" t="str">
        <f t="shared" ca="1" si="1018"/>
        <v>Nợ quá hạn từ 60 ngày đến 90 ngày</v>
      </c>
      <c r="Z4171" s="51">
        <f t="shared" si="1019"/>
        <v>46104</v>
      </c>
      <c r="AA4171" s="51" t="str">
        <f t="shared" si="1020"/>
        <v/>
      </c>
      <c r="AD4171" s="2" t="str">
        <f>VLOOKUP($A4171,MA_KH!$A:$Q,MA_KH!O$1,0)</f>
        <v>SEVEN</v>
      </c>
      <c r="AE4171" s="2" t="str">
        <f>VLOOKUP($A4171,MA_KH!$A:$Q,MA_KH!P$1,0)</f>
        <v>CÔNG TY CỔ PHẦN SEVEN SYSTEM VIỆT NAM</v>
      </c>
    </row>
    <row r="4172" spans="1:31" ht="25.5" hidden="1" customHeight="1" x14ac:dyDescent="0.2">
      <c r="A4172" s="30" t="s">
        <v>22400</v>
      </c>
      <c r="B4172" s="30" t="s">
        <v>4194</v>
      </c>
      <c r="C4172" s="37">
        <v>46104</v>
      </c>
      <c r="D4172" s="30" t="s">
        <v>25261</v>
      </c>
      <c r="E4172" s="37">
        <v>46104</v>
      </c>
      <c r="F4172" s="30"/>
      <c r="G4172" s="30" t="s">
        <v>25262</v>
      </c>
      <c r="H4172" s="38">
        <v>16759</v>
      </c>
      <c r="I4172" s="67">
        <v>0</v>
      </c>
      <c r="J4172" s="38">
        <v>1341</v>
      </c>
      <c r="K4172" s="38">
        <v>18100</v>
      </c>
      <c r="L4172" s="7" t="s">
        <v>41</v>
      </c>
      <c r="O4172" s="35">
        <f>IF(Table1[[#This Row],[Phân loại]]="Tồn đầu kỳ",Table1[[#This Row],[Tổng giá trị]],0)</f>
        <v>0</v>
      </c>
      <c r="P4172" s="7">
        <f>IF(Table1[[#This Row],[Số còn phải thu ĐK]]&lt;&gt;0,0,IF(Table1[[#This Row],[Phân loại]]="Bán hàng",Table1[[#This Row],[Tổng giá trị]],-Table1[[#This Row],[Tổng giá trị]]))</f>
        <v>-18100</v>
      </c>
      <c r="Q4172" s="35">
        <f t="shared" si="1016"/>
        <v>0</v>
      </c>
      <c r="R4172" s="7">
        <f>Table1[[#This Row],[Số còn phải thu ĐK]]+Table1[[#This Row],[Giá Trị HD sau CK]]-Table1[[#This Row],[Số tiền đã thu]]</f>
        <v>-18100</v>
      </c>
      <c r="S4172" s="6">
        <f>IF(Table1[[#This Row],[Ngày hóa đơn]]&lt;&gt;"",Table1[[#This Row],[Ngày hóa đơn]],IF(Table1[[#This Row],[Ngày hạch toán]]&lt;&gt;"",Table1[[#This Row],[Ngày hạch toán]],""))</f>
        <v>46104</v>
      </c>
      <c r="T4172" s="7"/>
      <c r="U4172" s="6">
        <f>IF(Table1[[#This Row],[Ngày tính CN]]="","",S4172+T4172)</f>
        <v>46104</v>
      </c>
      <c r="V4172" s="35">
        <f ca="1">IF(Table1[[#This Row],[Hạn thanh toán]]="","",IF((U4172-NOW())&lt;0,0,(U4172-NOW())))</f>
        <v>0</v>
      </c>
      <c r="W4172" s="35"/>
      <c r="X4172" s="35">
        <f t="shared" ca="1" si="1017"/>
        <v>66.490319212964096</v>
      </c>
      <c r="Y4172" s="2" t="str">
        <f t="shared" ca="1" si="1018"/>
        <v>Nợ quá hạn từ 60 ngày đến 90 ngày</v>
      </c>
      <c r="Z4172" s="51">
        <f t="shared" si="1019"/>
        <v>46104</v>
      </c>
      <c r="AA4172" s="51" t="str">
        <f t="shared" si="1020"/>
        <v/>
      </c>
      <c r="AD4172" s="2" t="str">
        <f>VLOOKUP($A4172,MA_KH!$A:$Q,MA_KH!O$1,0)</f>
        <v>SEVEN</v>
      </c>
      <c r="AE4172" s="2" t="str">
        <f>VLOOKUP($A4172,MA_KH!$A:$Q,MA_KH!P$1,0)</f>
        <v>CÔNG TY CỔ PHẦN SEVEN SYSTEM VIỆT NAM</v>
      </c>
    </row>
    <row r="4173" spans="1:31" ht="25.5" hidden="1" customHeight="1" x14ac:dyDescent="0.2">
      <c r="A4173" s="30" t="s">
        <v>22400</v>
      </c>
      <c r="B4173" s="30" t="s">
        <v>4194</v>
      </c>
      <c r="C4173" s="37">
        <v>46104</v>
      </c>
      <c r="D4173" s="30" t="s">
        <v>25263</v>
      </c>
      <c r="E4173" s="37">
        <v>46104</v>
      </c>
      <c r="F4173" s="30"/>
      <c r="G4173" s="30" t="s">
        <v>25264</v>
      </c>
      <c r="H4173" s="38">
        <v>30884</v>
      </c>
      <c r="I4173" s="67">
        <v>0</v>
      </c>
      <c r="J4173" s="38">
        <v>2471</v>
      </c>
      <c r="K4173" s="38">
        <v>33355</v>
      </c>
      <c r="L4173" s="7" t="s">
        <v>41</v>
      </c>
      <c r="O4173" s="35">
        <f>IF(Table1[[#This Row],[Phân loại]]="Tồn đầu kỳ",Table1[[#This Row],[Tổng giá trị]],0)</f>
        <v>0</v>
      </c>
      <c r="P4173" s="7">
        <f>IF(Table1[[#This Row],[Số còn phải thu ĐK]]&lt;&gt;0,0,IF(Table1[[#This Row],[Phân loại]]="Bán hàng",Table1[[#This Row],[Tổng giá trị]],-Table1[[#This Row],[Tổng giá trị]]))</f>
        <v>-33355</v>
      </c>
      <c r="Q4173" s="35">
        <f t="shared" si="1016"/>
        <v>0</v>
      </c>
      <c r="R4173" s="7">
        <f>Table1[[#This Row],[Số còn phải thu ĐK]]+Table1[[#This Row],[Giá Trị HD sau CK]]-Table1[[#This Row],[Số tiền đã thu]]</f>
        <v>-33355</v>
      </c>
      <c r="S4173" s="6">
        <f>IF(Table1[[#This Row],[Ngày hóa đơn]]&lt;&gt;"",Table1[[#This Row],[Ngày hóa đơn]],IF(Table1[[#This Row],[Ngày hạch toán]]&lt;&gt;"",Table1[[#This Row],[Ngày hạch toán]],""))</f>
        <v>46104</v>
      </c>
      <c r="T4173" s="7"/>
      <c r="U4173" s="6">
        <f>IF(Table1[[#This Row],[Ngày tính CN]]="","",S4173+T4173)</f>
        <v>46104</v>
      </c>
      <c r="V4173" s="35">
        <f ca="1">IF(Table1[[#This Row],[Hạn thanh toán]]="","",IF((U4173-NOW())&lt;0,0,(U4173-NOW())))</f>
        <v>0</v>
      </c>
      <c r="W4173" s="35"/>
      <c r="X4173" s="35">
        <f t="shared" ca="1" si="1017"/>
        <v>66.490319212964096</v>
      </c>
      <c r="Y4173" s="2" t="str">
        <f t="shared" ca="1" si="1018"/>
        <v>Nợ quá hạn từ 60 ngày đến 90 ngày</v>
      </c>
      <c r="Z4173" s="51">
        <f t="shared" si="1019"/>
        <v>46104</v>
      </c>
      <c r="AA4173" s="51" t="str">
        <f t="shared" si="1020"/>
        <v/>
      </c>
      <c r="AD4173" s="2" t="str">
        <f>VLOOKUP($A4173,MA_KH!$A:$Q,MA_KH!O$1,0)</f>
        <v>SEVEN</v>
      </c>
      <c r="AE4173" s="2" t="str">
        <f>VLOOKUP($A4173,MA_KH!$A:$Q,MA_KH!P$1,0)</f>
        <v>CÔNG TY CỔ PHẦN SEVEN SYSTEM VIỆT NAM</v>
      </c>
    </row>
    <row r="4174" spans="1:31" ht="25.5" hidden="1" customHeight="1" x14ac:dyDescent="0.2">
      <c r="A4174" s="30" t="s">
        <v>22400</v>
      </c>
      <c r="B4174" s="30" t="s">
        <v>4194</v>
      </c>
      <c r="C4174" s="37">
        <v>46105</v>
      </c>
      <c r="D4174" s="30" t="s">
        <v>25265</v>
      </c>
      <c r="E4174" s="37">
        <v>46105</v>
      </c>
      <c r="F4174" s="30"/>
      <c r="G4174" s="30" t="s">
        <v>25266</v>
      </c>
      <c r="H4174" s="38">
        <v>106116</v>
      </c>
      <c r="I4174" s="67">
        <v>0</v>
      </c>
      <c r="J4174" s="38">
        <v>8489</v>
      </c>
      <c r="K4174" s="38">
        <v>114605</v>
      </c>
      <c r="L4174" s="7" t="s">
        <v>41</v>
      </c>
      <c r="O4174" s="35">
        <f>IF(Table1[[#This Row],[Phân loại]]="Tồn đầu kỳ",Table1[[#This Row],[Tổng giá trị]],0)</f>
        <v>0</v>
      </c>
      <c r="P4174" s="7">
        <f>IF(Table1[[#This Row],[Số còn phải thu ĐK]]&lt;&gt;0,0,IF(Table1[[#This Row],[Phân loại]]="Bán hàng",Table1[[#This Row],[Tổng giá trị]],-Table1[[#This Row],[Tổng giá trị]]))</f>
        <v>-114605</v>
      </c>
      <c r="Q4174" s="35">
        <f t="shared" si="1016"/>
        <v>0</v>
      </c>
      <c r="R4174" s="7">
        <f>Table1[[#This Row],[Số còn phải thu ĐK]]+Table1[[#This Row],[Giá Trị HD sau CK]]-Table1[[#This Row],[Số tiền đã thu]]</f>
        <v>-114605</v>
      </c>
      <c r="S4174" s="6">
        <f>IF(Table1[[#This Row],[Ngày hóa đơn]]&lt;&gt;"",Table1[[#This Row],[Ngày hóa đơn]],IF(Table1[[#This Row],[Ngày hạch toán]]&lt;&gt;"",Table1[[#This Row],[Ngày hạch toán]],""))</f>
        <v>46105</v>
      </c>
      <c r="T4174" s="7"/>
      <c r="U4174" s="6">
        <f>IF(Table1[[#This Row],[Ngày tính CN]]="","",S4174+T4174)</f>
        <v>46105</v>
      </c>
      <c r="V4174" s="35">
        <f ca="1">IF(Table1[[#This Row],[Hạn thanh toán]]="","",IF((U4174-NOW())&lt;0,0,(U4174-NOW())))</f>
        <v>0</v>
      </c>
      <c r="W4174" s="35"/>
      <c r="X4174" s="35">
        <f t="shared" ca="1" si="1017"/>
        <v>65.490319212964096</v>
      </c>
      <c r="Y4174" s="2" t="str">
        <f t="shared" ca="1" si="1018"/>
        <v>Nợ quá hạn từ 60 ngày đến 90 ngày</v>
      </c>
      <c r="Z4174" s="51">
        <f t="shared" si="1019"/>
        <v>46105</v>
      </c>
      <c r="AA4174" s="51" t="str">
        <f t="shared" si="1020"/>
        <v/>
      </c>
      <c r="AD4174" s="2" t="str">
        <f>VLOOKUP($A4174,MA_KH!$A:$Q,MA_KH!O$1,0)</f>
        <v>SEVEN</v>
      </c>
      <c r="AE4174" s="2" t="str">
        <f>VLOOKUP($A4174,MA_KH!$A:$Q,MA_KH!P$1,0)</f>
        <v>CÔNG TY CỔ PHẦN SEVEN SYSTEM VIỆT NAM</v>
      </c>
    </row>
    <row r="4175" spans="1:31" ht="25.5" hidden="1" customHeight="1" x14ac:dyDescent="0.2">
      <c r="A4175" s="30" t="s">
        <v>22400</v>
      </c>
      <c r="B4175" s="30" t="s">
        <v>4194</v>
      </c>
      <c r="C4175" s="37">
        <v>46105</v>
      </c>
      <c r="D4175" s="30" t="s">
        <v>25267</v>
      </c>
      <c r="E4175" s="37">
        <v>46105</v>
      </c>
      <c r="F4175" s="30"/>
      <c r="G4175" s="30" t="s">
        <v>25268</v>
      </c>
      <c r="H4175" s="38">
        <v>30884</v>
      </c>
      <c r="I4175" s="67">
        <v>0</v>
      </c>
      <c r="J4175" s="38">
        <v>2471</v>
      </c>
      <c r="K4175" s="38">
        <v>33355</v>
      </c>
      <c r="L4175" s="7" t="s">
        <v>41</v>
      </c>
      <c r="O4175" s="35">
        <f>IF(Table1[[#This Row],[Phân loại]]="Tồn đầu kỳ",Table1[[#This Row],[Tổng giá trị]],0)</f>
        <v>0</v>
      </c>
      <c r="P4175" s="7">
        <f>IF(Table1[[#This Row],[Số còn phải thu ĐK]]&lt;&gt;0,0,IF(Table1[[#This Row],[Phân loại]]="Bán hàng",Table1[[#This Row],[Tổng giá trị]],-Table1[[#This Row],[Tổng giá trị]]))</f>
        <v>-33355</v>
      </c>
      <c r="Q4175" s="35">
        <f t="shared" si="1016"/>
        <v>0</v>
      </c>
      <c r="R4175" s="7">
        <f>Table1[[#This Row],[Số còn phải thu ĐK]]+Table1[[#This Row],[Giá Trị HD sau CK]]-Table1[[#This Row],[Số tiền đã thu]]</f>
        <v>-33355</v>
      </c>
      <c r="S4175" s="6">
        <f>IF(Table1[[#This Row],[Ngày hóa đơn]]&lt;&gt;"",Table1[[#This Row],[Ngày hóa đơn]],IF(Table1[[#This Row],[Ngày hạch toán]]&lt;&gt;"",Table1[[#This Row],[Ngày hạch toán]],""))</f>
        <v>46105</v>
      </c>
      <c r="T4175" s="7"/>
      <c r="U4175" s="6">
        <f>IF(Table1[[#This Row],[Ngày tính CN]]="","",S4175+T4175)</f>
        <v>46105</v>
      </c>
      <c r="V4175" s="35">
        <f ca="1">IF(Table1[[#This Row],[Hạn thanh toán]]="","",IF((U4175-NOW())&lt;0,0,(U4175-NOW())))</f>
        <v>0</v>
      </c>
      <c r="W4175" s="35"/>
      <c r="X4175" s="35">
        <f t="shared" ca="1" si="1017"/>
        <v>65.490319212964096</v>
      </c>
      <c r="Y4175" s="2" t="str">
        <f t="shared" ca="1" si="1018"/>
        <v>Nợ quá hạn từ 60 ngày đến 90 ngày</v>
      </c>
      <c r="Z4175" s="51">
        <f t="shared" si="1019"/>
        <v>46105</v>
      </c>
      <c r="AA4175" s="51" t="str">
        <f t="shared" si="1020"/>
        <v/>
      </c>
      <c r="AD4175" s="2" t="str">
        <f>VLOOKUP($A4175,MA_KH!$A:$Q,MA_KH!O$1,0)</f>
        <v>SEVEN</v>
      </c>
      <c r="AE4175" s="2" t="str">
        <f>VLOOKUP($A4175,MA_KH!$A:$Q,MA_KH!P$1,0)</f>
        <v>CÔNG TY CỔ PHẦN SEVEN SYSTEM VIỆT NAM</v>
      </c>
    </row>
    <row r="4176" spans="1:31" ht="25.5" hidden="1" customHeight="1" x14ac:dyDescent="0.2">
      <c r="A4176" s="30" t="s">
        <v>22400</v>
      </c>
      <c r="B4176" s="30" t="s">
        <v>4194</v>
      </c>
      <c r="C4176" s="37">
        <v>46105</v>
      </c>
      <c r="D4176" s="30" t="s">
        <v>25269</v>
      </c>
      <c r="E4176" s="37">
        <v>46105</v>
      </c>
      <c r="F4176" s="30"/>
      <c r="G4176" s="30" t="s">
        <v>25270</v>
      </c>
      <c r="H4176" s="38">
        <v>106116</v>
      </c>
      <c r="I4176" s="67">
        <v>0</v>
      </c>
      <c r="J4176" s="38">
        <v>8489</v>
      </c>
      <c r="K4176" s="38">
        <v>114605</v>
      </c>
      <c r="L4176" s="7" t="s">
        <v>41</v>
      </c>
      <c r="O4176" s="35">
        <f>IF(Table1[[#This Row],[Phân loại]]="Tồn đầu kỳ",Table1[[#This Row],[Tổng giá trị]],0)</f>
        <v>0</v>
      </c>
      <c r="P4176" s="7">
        <f>IF(Table1[[#This Row],[Số còn phải thu ĐK]]&lt;&gt;0,0,IF(Table1[[#This Row],[Phân loại]]="Bán hàng",Table1[[#This Row],[Tổng giá trị]],-Table1[[#This Row],[Tổng giá trị]]))</f>
        <v>-114605</v>
      </c>
      <c r="Q4176" s="35">
        <f t="shared" si="1016"/>
        <v>0</v>
      </c>
      <c r="R4176" s="7">
        <f>Table1[[#This Row],[Số còn phải thu ĐK]]+Table1[[#This Row],[Giá Trị HD sau CK]]-Table1[[#This Row],[Số tiền đã thu]]</f>
        <v>-114605</v>
      </c>
      <c r="S4176" s="6">
        <f>IF(Table1[[#This Row],[Ngày hóa đơn]]&lt;&gt;"",Table1[[#This Row],[Ngày hóa đơn]],IF(Table1[[#This Row],[Ngày hạch toán]]&lt;&gt;"",Table1[[#This Row],[Ngày hạch toán]],""))</f>
        <v>46105</v>
      </c>
      <c r="T4176" s="7"/>
      <c r="U4176" s="6">
        <f>IF(Table1[[#This Row],[Ngày tính CN]]="","",S4176+T4176)</f>
        <v>46105</v>
      </c>
      <c r="V4176" s="35">
        <f ca="1">IF(Table1[[#This Row],[Hạn thanh toán]]="","",IF((U4176-NOW())&lt;0,0,(U4176-NOW())))</f>
        <v>0</v>
      </c>
      <c r="W4176" s="35"/>
      <c r="X4176" s="35">
        <f t="shared" ca="1" si="1017"/>
        <v>65.490319212964096</v>
      </c>
      <c r="Y4176" s="2" t="str">
        <f t="shared" ca="1" si="1018"/>
        <v>Nợ quá hạn từ 60 ngày đến 90 ngày</v>
      </c>
      <c r="Z4176" s="51">
        <f t="shared" si="1019"/>
        <v>46105</v>
      </c>
      <c r="AA4176" s="51" t="str">
        <f t="shared" si="1020"/>
        <v/>
      </c>
      <c r="AD4176" s="2" t="str">
        <f>VLOOKUP($A4176,MA_KH!$A:$Q,MA_KH!O$1,0)</f>
        <v>SEVEN</v>
      </c>
      <c r="AE4176" s="2" t="str">
        <f>VLOOKUP($A4176,MA_KH!$A:$Q,MA_KH!P$1,0)</f>
        <v>CÔNG TY CỔ PHẦN SEVEN SYSTEM VIỆT NAM</v>
      </c>
    </row>
    <row r="4177" spans="1:31" ht="25.5" hidden="1" customHeight="1" x14ac:dyDescent="0.2">
      <c r="A4177" s="30" t="s">
        <v>22400</v>
      </c>
      <c r="B4177" s="30" t="s">
        <v>4194</v>
      </c>
      <c r="C4177" s="37">
        <v>46105</v>
      </c>
      <c r="D4177" s="30" t="s">
        <v>25271</v>
      </c>
      <c r="E4177" s="37">
        <v>46105</v>
      </c>
      <c r="F4177" s="30"/>
      <c r="G4177" s="30" t="s">
        <v>25272</v>
      </c>
      <c r="H4177" s="38">
        <v>106116</v>
      </c>
      <c r="I4177" s="67">
        <v>0</v>
      </c>
      <c r="J4177" s="38">
        <v>8489</v>
      </c>
      <c r="K4177" s="38">
        <v>114605</v>
      </c>
      <c r="L4177" s="7" t="s">
        <v>41</v>
      </c>
      <c r="O4177" s="35">
        <f>IF(Table1[[#This Row],[Phân loại]]="Tồn đầu kỳ",Table1[[#This Row],[Tổng giá trị]],0)</f>
        <v>0</v>
      </c>
      <c r="P4177" s="7">
        <f>IF(Table1[[#This Row],[Số còn phải thu ĐK]]&lt;&gt;0,0,IF(Table1[[#This Row],[Phân loại]]="Bán hàng",Table1[[#This Row],[Tổng giá trị]],-Table1[[#This Row],[Tổng giá trị]]))</f>
        <v>-114605</v>
      </c>
      <c r="Q4177" s="35">
        <f t="shared" si="1016"/>
        <v>0</v>
      </c>
      <c r="R4177" s="7">
        <f>Table1[[#This Row],[Số còn phải thu ĐK]]+Table1[[#This Row],[Giá Trị HD sau CK]]-Table1[[#This Row],[Số tiền đã thu]]</f>
        <v>-114605</v>
      </c>
      <c r="S4177" s="6">
        <f>IF(Table1[[#This Row],[Ngày hóa đơn]]&lt;&gt;"",Table1[[#This Row],[Ngày hóa đơn]],IF(Table1[[#This Row],[Ngày hạch toán]]&lt;&gt;"",Table1[[#This Row],[Ngày hạch toán]],""))</f>
        <v>46105</v>
      </c>
      <c r="T4177" s="7"/>
      <c r="U4177" s="6">
        <f>IF(Table1[[#This Row],[Ngày tính CN]]="","",S4177+T4177)</f>
        <v>46105</v>
      </c>
      <c r="V4177" s="35">
        <f ca="1">IF(Table1[[#This Row],[Hạn thanh toán]]="","",IF((U4177-NOW())&lt;0,0,(U4177-NOW())))</f>
        <v>0</v>
      </c>
      <c r="W4177" s="35"/>
      <c r="X4177" s="35">
        <f t="shared" ca="1" si="1017"/>
        <v>65.490319212964096</v>
      </c>
      <c r="Y4177" s="2" t="str">
        <f t="shared" ca="1" si="1018"/>
        <v>Nợ quá hạn từ 60 ngày đến 90 ngày</v>
      </c>
      <c r="Z4177" s="51">
        <f t="shared" si="1019"/>
        <v>46105</v>
      </c>
      <c r="AA4177" s="51" t="str">
        <f t="shared" si="1020"/>
        <v/>
      </c>
      <c r="AD4177" s="2" t="str">
        <f>VLOOKUP($A4177,MA_KH!$A:$Q,MA_KH!O$1,0)</f>
        <v>SEVEN</v>
      </c>
      <c r="AE4177" s="2" t="str">
        <f>VLOOKUP($A4177,MA_KH!$A:$Q,MA_KH!P$1,0)</f>
        <v>CÔNG TY CỔ PHẦN SEVEN SYSTEM VIỆT NAM</v>
      </c>
    </row>
    <row r="4178" spans="1:31" ht="25.5" hidden="1" customHeight="1" x14ac:dyDescent="0.2">
      <c r="A4178" s="30" t="s">
        <v>22400</v>
      </c>
      <c r="B4178" s="30" t="s">
        <v>4194</v>
      </c>
      <c r="C4178" s="37">
        <v>46105</v>
      </c>
      <c r="D4178" s="30" t="s">
        <v>25273</v>
      </c>
      <c r="E4178" s="37">
        <v>46105</v>
      </c>
      <c r="F4178" s="30"/>
      <c r="G4178" s="30" t="s">
        <v>25274</v>
      </c>
      <c r="H4178" s="38">
        <v>106116</v>
      </c>
      <c r="I4178" s="67">
        <v>0</v>
      </c>
      <c r="J4178" s="38">
        <v>8489</v>
      </c>
      <c r="K4178" s="38">
        <v>114605</v>
      </c>
      <c r="L4178" s="7" t="s">
        <v>41</v>
      </c>
      <c r="O4178" s="35">
        <f>IF(Table1[[#This Row],[Phân loại]]="Tồn đầu kỳ",Table1[[#This Row],[Tổng giá trị]],0)</f>
        <v>0</v>
      </c>
      <c r="P4178" s="7">
        <f>IF(Table1[[#This Row],[Số còn phải thu ĐK]]&lt;&gt;0,0,IF(Table1[[#This Row],[Phân loại]]="Bán hàng",Table1[[#This Row],[Tổng giá trị]],-Table1[[#This Row],[Tổng giá trị]]))</f>
        <v>-114605</v>
      </c>
      <c r="Q4178" s="35">
        <f t="shared" si="1016"/>
        <v>0</v>
      </c>
      <c r="R4178" s="7">
        <f>Table1[[#This Row],[Số còn phải thu ĐK]]+Table1[[#This Row],[Giá Trị HD sau CK]]-Table1[[#This Row],[Số tiền đã thu]]</f>
        <v>-114605</v>
      </c>
      <c r="S4178" s="6">
        <f>IF(Table1[[#This Row],[Ngày hóa đơn]]&lt;&gt;"",Table1[[#This Row],[Ngày hóa đơn]],IF(Table1[[#This Row],[Ngày hạch toán]]&lt;&gt;"",Table1[[#This Row],[Ngày hạch toán]],""))</f>
        <v>46105</v>
      </c>
      <c r="T4178" s="7"/>
      <c r="U4178" s="6">
        <f>IF(Table1[[#This Row],[Ngày tính CN]]="","",S4178+T4178)</f>
        <v>46105</v>
      </c>
      <c r="V4178" s="35">
        <f ca="1">IF(Table1[[#This Row],[Hạn thanh toán]]="","",IF((U4178-NOW())&lt;0,0,(U4178-NOW())))</f>
        <v>0</v>
      </c>
      <c r="W4178" s="35"/>
      <c r="X4178" s="35">
        <f t="shared" ca="1" si="1017"/>
        <v>65.490319212964096</v>
      </c>
      <c r="Y4178" s="2" t="str">
        <f t="shared" ca="1" si="1018"/>
        <v>Nợ quá hạn từ 60 ngày đến 90 ngày</v>
      </c>
      <c r="Z4178" s="51">
        <f t="shared" si="1019"/>
        <v>46105</v>
      </c>
      <c r="AA4178" s="51" t="str">
        <f t="shared" si="1020"/>
        <v/>
      </c>
      <c r="AD4178" s="2" t="str">
        <f>VLOOKUP($A4178,MA_KH!$A:$Q,MA_KH!O$1,0)</f>
        <v>SEVEN</v>
      </c>
      <c r="AE4178" s="2" t="str">
        <f>VLOOKUP($A4178,MA_KH!$A:$Q,MA_KH!P$1,0)</f>
        <v>CÔNG TY CỔ PHẦN SEVEN SYSTEM VIỆT NAM</v>
      </c>
    </row>
    <row r="4179" spans="1:31" ht="25.5" hidden="1" customHeight="1" x14ac:dyDescent="0.2">
      <c r="A4179" s="30" t="s">
        <v>22400</v>
      </c>
      <c r="B4179" s="30" t="s">
        <v>4194</v>
      </c>
      <c r="C4179" s="37">
        <v>46105</v>
      </c>
      <c r="D4179" s="30" t="s">
        <v>25275</v>
      </c>
      <c r="E4179" s="37">
        <v>46105</v>
      </c>
      <c r="F4179" s="30"/>
      <c r="G4179" s="30" t="s">
        <v>25276</v>
      </c>
      <c r="H4179" s="38">
        <v>16759</v>
      </c>
      <c r="I4179" s="67">
        <v>0</v>
      </c>
      <c r="J4179" s="38">
        <v>1341</v>
      </c>
      <c r="K4179" s="38">
        <v>18100</v>
      </c>
      <c r="L4179" s="7" t="s">
        <v>41</v>
      </c>
      <c r="O4179" s="35">
        <f>IF(Table1[[#This Row],[Phân loại]]="Tồn đầu kỳ",Table1[[#This Row],[Tổng giá trị]],0)</f>
        <v>0</v>
      </c>
      <c r="P4179" s="7">
        <f>IF(Table1[[#This Row],[Số còn phải thu ĐK]]&lt;&gt;0,0,IF(Table1[[#This Row],[Phân loại]]="Bán hàng",Table1[[#This Row],[Tổng giá trị]],-Table1[[#This Row],[Tổng giá trị]]))</f>
        <v>-18100</v>
      </c>
      <c r="Q4179" s="35">
        <f t="shared" si="1016"/>
        <v>0</v>
      </c>
      <c r="R4179" s="7">
        <f>Table1[[#This Row],[Số còn phải thu ĐK]]+Table1[[#This Row],[Giá Trị HD sau CK]]-Table1[[#This Row],[Số tiền đã thu]]</f>
        <v>-18100</v>
      </c>
      <c r="S4179" s="6">
        <f>IF(Table1[[#This Row],[Ngày hóa đơn]]&lt;&gt;"",Table1[[#This Row],[Ngày hóa đơn]],IF(Table1[[#This Row],[Ngày hạch toán]]&lt;&gt;"",Table1[[#This Row],[Ngày hạch toán]],""))</f>
        <v>46105</v>
      </c>
      <c r="T4179" s="7"/>
      <c r="U4179" s="6">
        <f>IF(Table1[[#This Row],[Ngày tính CN]]="","",S4179+T4179)</f>
        <v>46105</v>
      </c>
      <c r="V4179" s="35">
        <f ca="1">IF(Table1[[#This Row],[Hạn thanh toán]]="","",IF((U4179-NOW())&lt;0,0,(U4179-NOW())))</f>
        <v>0</v>
      </c>
      <c r="W4179" s="35"/>
      <c r="X4179" s="35">
        <f t="shared" ca="1" si="1017"/>
        <v>65.490319212964096</v>
      </c>
      <c r="Y4179" s="2" t="str">
        <f t="shared" ca="1" si="1018"/>
        <v>Nợ quá hạn từ 60 ngày đến 90 ngày</v>
      </c>
      <c r="Z4179" s="51">
        <f t="shared" si="1019"/>
        <v>46105</v>
      </c>
      <c r="AA4179" s="51" t="str">
        <f t="shared" si="1020"/>
        <v/>
      </c>
      <c r="AD4179" s="2" t="str">
        <f>VLOOKUP($A4179,MA_KH!$A:$Q,MA_KH!O$1,0)</f>
        <v>SEVEN</v>
      </c>
      <c r="AE4179" s="2" t="str">
        <f>VLOOKUP($A4179,MA_KH!$A:$Q,MA_KH!P$1,0)</f>
        <v>CÔNG TY CỔ PHẦN SEVEN SYSTEM VIỆT NAM</v>
      </c>
    </row>
    <row r="4180" spans="1:31" ht="25.5" hidden="1" customHeight="1" x14ac:dyDescent="0.2">
      <c r="A4180" s="30" t="s">
        <v>22400</v>
      </c>
      <c r="B4180" s="30" t="s">
        <v>4194</v>
      </c>
      <c r="C4180" s="37">
        <v>46106</v>
      </c>
      <c r="D4180" s="30" t="s">
        <v>25277</v>
      </c>
      <c r="E4180" s="37">
        <v>46112</v>
      </c>
      <c r="F4180" s="30" t="s">
        <v>25278</v>
      </c>
      <c r="G4180" s="30" t="s">
        <v>25279</v>
      </c>
      <c r="H4180" s="38">
        <v>5212600</v>
      </c>
      <c r="I4180" s="67">
        <v>0</v>
      </c>
      <c r="J4180" s="38">
        <v>417008</v>
      </c>
      <c r="K4180" s="38">
        <v>5629608</v>
      </c>
      <c r="L4180" s="7" t="s">
        <v>22849</v>
      </c>
      <c r="O4180" s="35">
        <f>IF(Table1[[#This Row],[Phân loại]]="Tồn đầu kỳ",Table1[[#This Row],[Tổng giá trị]],0)</f>
        <v>0</v>
      </c>
      <c r="P4180" s="7">
        <f>IF(Table1[[#This Row],[Số còn phải thu ĐK]]&lt;&gt;0,0,IF(Table1[[#This Row],[Phân loại]]="Bán hàng",Table1[[#This Row],[Tổng giá trị]],-Table1[[#This Row],[Tổng giá trị]]))</f>
        <v>5629608</v>
      </c>
      <c r="Q4180" s="35">
        <f t="shared" si="1016"/>
        <v>0</v>
      </c>
      <c r="R4180" s="7">
        <f>Table1[[#This Row],[Số còn phải thu ĐK]]+Table1[[#This Row],[Giá Trị HD sau CK]]-Table1[[#This Row],[Số tiền đã thu]]</f>
        <v>5629608</v>
      </c>
      <c r="S4180" s="6">
        <f>IF(Table1[[#This Row],[Ngày hóa đơn]]&lt;&gt;"",Table1[[#This Row],[Ngày hóa đơn]],IF(Table1[[#This Row],[Ngày hạch toán]]&lt;&gt;"",Table1[[#This Row],[Ngày hạch toán]],""))</f>
        <v>46112</v>
      </c>
      <c r="T4180" s="7"/>
      <c r="U4180" s="6">
        <f>IF(Table1[[#This Row],[Ngày tính CN]]="","",S4180+T4180)</f>
        <v>46112</v>
      </c>
      <c r="V4180" s="35">
        <f ca="1">IF(Table1[[#This Row],[Hạn thanh toán]]="","",IF((U4180-NOW())&lt;0,0,(U4180-NOW())))</f>
        <v>0</v>
      </c>
      <c r="W4180" s="35"/>
      <c r="X4180" s="35">
        <f t="shared" ca="1" si="1017"/>
        <v>58.490319212964096</v>
      </c>
      <c r="Y4180" s="2" t="str">
        <f t="shared" ca="1" si="1018"/>
        <v>Nợ quá hạn từ 30 ngày đến 60 ngày</v>
      </c>
      <c r="Z4180" s="51">
        <f t="shared" si="1019"/>
        <v>46112</v>
      </c>
      <c r="AA4180" s="51" t="str">
        <f t="shared" si="1020"/>
        <v/>
      </c>
      <c r="AD4180" s="2" t="str">
        <f>VLOOKUP($A4180,MA_KH!$A:$Q,MA_KH!O$1,0)</f>
        <v>SEVEN</v>
      </c>
      <c r="AE4180" s="2" t="str">
        <f>VLOOKUP($A4180,MA_KH!$A:$Q,MA_KH!P$1,0)</f>
        <v>CÔNG TY CỔ PHẦN SEVEN SYSTEM VIỆT NAM</v>
      </c>
    </row>
    <row r="4181" spans="1:31" ht="25.5" hidden="1" customHeight="1" x14ac:dyDescent="0.2">
      <c r="A4181" s="30" t="s">
        <v>22399</v>
      </c>
      <c r="B4181" s="30" t="s">
        <v>4196</v>
      </c>
      <c r="C4181" s="37">
        <v>46106</v>
      </c>
      <c r="D4181" s="30" t="s">
        <v>25280</v>
      </c>
      <c r="E4181" s="37">
        <v>46112</v>
      </c>
      <c r="F4181" s="30" t="s">
        <v>25281</v>
      </c>
      <c r="G4181" s="30" t="s">
        <v>25282</v>
      </c>
      <c r="H4181" s="38">
        <v>104684</v>
      </c>
      <c r="I4181" s="67">
        <v>0</v>
      </c>
      <c r="J4181" s="38">
        <v>8375</v>
      </c>
      <c r="K4181" s="38">
        <v>113059</v>
      </c>
      <c r="L4181" s="7" t="s">
        <v>22849</v>
      </c>
      <c r="O4181" s="35">
        <f>IF(Table1[[#This Row],[Phân loại]]="Tồn đầu kỳ",Table1[[#This Row],[Tổng giá trị]],0)</f>
        <v>0</v>
      </c>
      <c r="P4181" s="7">
        <f>IF(Table1[[#This Row],[Số còn phải thu ĐK]]&lt;&gt;0,0,IF(Table1[[#This Row],[Phân loại]]="Bán hàng",Table1[[#This Row],[Tổng giá trị]],-Table1[[#This Row],[Tổng giá trị]]))</f>
        <v>113059</v>
      </c>
      <c r="Q4181" s="35">
        <f t="shared" si="1016"/>
        <v>0</v>
      </c>
      <c r="R4181" s="7">
        <f>Table1[[#This Row],[Số còn phải thu ĐK]]+Table1[[#This Row],[Giá Trị HD sau CK]]-Table1[[#This Row],[Số tiền đã thu]]</f>
        <v>113059</v>
      </c>
      <c r="S4181" s="6">
        <f>IF(Table1[[#This Row],[Ngày hóa đơn]]&lt;&gt;"",Table1[[#This Row],[Ngày hóa đơn]],IF(Table1[[#This Row],[Ngày hạch toán]]&lt;&gt;"",Table1[[#This Row],[Ngày hạch toán]],""))</f>
        <v>46112</v>
      </c>
      <c r="T4181" s="7"/>
      <c r="U4181" s="6">
        <f>IF(Table1[[#This Row],[Ngày tính CN]]="","",S4181+T4181)</f>
        <v>46112</v>
      </c>
      <c r="V4181" s="35">
        <f ca="1">IF(Table1[[#This Row],[Hạn thanh toán]]="","",IF((U4181-NOW())&lt;0,0,(U4181-NOW())))</f>
        <v>0</v>
      </c>
      <c r="W4181" s="35"/>
      <c r="X4181" s="35">
        <f t="shared" ca="1" si="1017"/>
        <v>58.490319212964096</v>
      </c>
      <c r="Y4181" s="2" t="str">
        <f t="shared" ca="1" si="1018"/>
        <v>Nợ quá hạn từ 30 ngày đến 60 ngày</v>
      </c>
      <c r="Z4181" s="51">
        <f t="shared" si="1019"/>
        <v>46112</v>
      </c>
      <c r="AA4181" s="51" t="str">
        <f t="shared" si="1020"/>
        <v/>
      </c>
      <c r="AD4181" s="2" t="str">
        <f>VLOOKUP($A4181,MA_KH!$A:$Q,MA_KH!O$1,0)</f>
        <v>SEVEN</v>
      </c>
      <c r="AE4181" s="2" t="str">
        <f>VLOOKUP($A4181,MA_KH!$A:$Q,MA_KH!P$1,0)</f>
        <v>CÔNG TY CỔ PHẦN SEVEN SYSTEM VIỆT NAM</v>
      </c>
    </row>
    <row r="4182" spans="1:31" ht="25.5" hidden="1" customHeight="1" x14ac:dyDescent="0.2">
      <c r="A4182" s="30" t="s">
        <v>22400</v>
      </c>
      <c r="B4182" s="30" t="s">
        <v>4194</v>
      </c>
      <c r="C4182" s="37">
        <v>46106</v>
      </c>
      <c r="D4182" s="30" t="s">
        <v>25283</v>
      </c>
      <c r="E4182" s="37">
        <v>46106</v>
      </c>
      <c r="F4182" s="30"/>
      <c r="G4182" s="30" t="s">
        <v>25284</v>
      </c>
      <c r="H4182" s="38">
        <v>22340</v>
      </c>
      <c r="I4182" s="67">
        <v>0</v>
      </c>
      <c r="J4182" s="38">
        <v>1787</v>
      </c>
      <c r="K4182" s="38">
        <v>24127</v>
      </c>
      <c r="L4182" s="7" t="s">
        <v>41</v>
      </c>
      <c r="O4182" s="35">
        <f>IF(Table1[[#This Row],[Phân loại]]="Tồn đầu kỳ",Table1[[#This Row],[Tổng giá trị]],0)</f>
        <v>0</v>
      </c>
      <c r="P4182" s="7">
        <f>IF(Table1[[#This Row],[Số còn phải thu ĐK]]&lt;&gt;0,0,IF(Table1[[#This Row],[Phân loại]]="Bán hàng",Table1[[#This Row],[Tổng giá trị]],-Table1[[#This Row],[Tổng giá trị]]))</f>
        <v>-24127</v>
      </c>
      <c r="Q4182" s="35">
        <f t="shared" si="1016"/>
        <v>0</v>
      </c>
      <c r="R4182" s="7">
        <f>Table1[[#This Row],[Số còn phải thu ĐK]]+Table1[[#This Row],[Giá Trị HD sau CK]]-Table1[[#This Row],[Số tiền đã thu]]</f>
        <v>-24127</v>
      </c>
      <c r="S4182" s="6">
        <f>IF(Table1[[#This Row],[Ngày hóa đơn]]&lt;&gt;"",Table1[[#This Row],[Ngày hóa đơn]],IF(Table1[[#This Row],[Ngày hạch toán]]&lt;&gt;"",Table1[[#This Row],[Ngày hạch toán]],""))</f>
        <v>46106</v>
      </c>
      <c r="T4182" s="7"/>
      <c r="U4182" s="6">
        <f>IF(Table1[[#This Row],[Ngày tính CN]]="","",S4182+T4182)</f>
        <v>46106</v>
      </c>
      <c r="V4182" s="35">
        <f ca="1">IF(Table1[[#This Row],[Hạn thanh toán]]="","",IF((U4182-NOW())&lt;0,0,(U4182-NOW())))</f>
        <v>0</v>
      </c>
      <c r="W4182" s="35"/>
      <c r="X4182" s="35">
        <f t="shared" ca="1" si="1017"/>
        <v>64.490319212964096</v>
      </c>
      <c r="Y4182" s="2" t="str">
        <f t="shared" ca="1" si="1018"/>
        <v>Nợ quá hạn từ 60 ngày đến 90 ngày</v>
      </c>
      <c r="Z4182" s="51">
        <f t="shared" si="1019"/>
        <v>46106</v>
      </c>
      <c r="AA4182" s="51" t="str">
        <f t="shared" si="1020"/>
        <v/>
      </c>
      <c r="AD4182" s="2" t="str">
        <f>VLOOKUP($A4182,MA_KH!$A:$Q,MA_KH!O$1,0)</f>
        <v>SEVEN</v>
      </c>
      <c r="AE4182" s="2" t="str">
        <f>VLOOKUP($A4182,MA_KH!$A:$Q,MA_KH!P$1,0)</f>
        <v>CÔNG TY CỔ PHẦN SEVEN SYSTEM VIỆT NAM</v>
      </c>
    </row>
    <row r="4183" spans="1:31" ht="25.5" hidden="1" customHeight="1" x14ac:dyDescent="0.2">
      <c r="A4183" s="30" t="s">
        <v>22400</v>
      </c>
      <c r="B4183" s="30" t="s">
        <v>4194</v>
      </c>
      <c r="C4183" s="37">
        <v>46107</v>
      </c>
      <c r="D4183" s="30" t="s">
        <v>25285</v>
      </c>
      <c r="E4183" s="37">
        <v>46107</v>
      </c>
      <c r="F4183" s="30"/>
      <c r="G4183" s="30" t="s">
        <v>25286</v>
      </c>
      <c r="H4183" s="38">
        <v>318348</v>
      </c>
      <c r="I4183" s="67">
        <v>0</v>
      </c>
      <c r="J4183" s="38">
        <v>25468</v>
      </c>
      <c r="K4183" s="38">
        <v>343816</v>
      </c>
      <c r="L4183" s="7" t="s">
        <v>41</v>
      </c>
      <c r="O4183" s="35">
        <f>IF(Table1[[#This Row],[Phân loại]]="Tồn đầu kỳ",Table1[[#This Row],[Tổng giá trị]],0)</f>
        <v>0</v>
      </c>
      <c r="P4183" s="7">
        <f>IF(Table1[[#This Row],[Số còn phải thu ĐK]]&lt;&gt;0,0,IF(Table1[[#This Row],[Phân loại]]="Bán hàng",Table1[[#This Row],[Tổng giá trị]],-Table1[[#This Row],[Tổng giá trị]]))</f>
        <v>-343816</v>
      </c>
      <c r="Q4183" s="35">
        <f t="shared" si="1016"/>
        <v>0</v>
      </c>
      <c r="R4183" s="7">
        <f>Table1[[#This Row],[Số còn phải thu ĐK]]+Table1[[#This Row],[Giá Trị HD sau CK]]-Table1[[#This Row],[Số tiền đã thu]]</f>
        <v>-343816</v>
      </c>
      <c r="S4183" s="6">
        <f>IF(Table1[[#This Row],[Ngày hóa đơn]]&lt;&gt;"",Table1[[#This Row],[Ngày hóa đơn]],IF(Table1[[#This Row],[Ngày hạch toán]]&lt;&gt;"",Table1[[#This Row],[Ngày hạch toán]],""))</f>
        <v>46107</v>
      </c>
      <c r="T4183" s="7"/>
      <c r="U4183" s="6">
        <f>IF(Table1[[#This Row],[Ngày tính CN]]="","",S4183+T4183)</f>
        <v>46107</v>
      </c>
      <c r="V4183" s="35">
        <f ca="1">IF(Table1[[#This Row],[Hạn thanh toán]]="","",IF((U4183-NOW())&lt;0,0,(U4183-NOW())))</f>
        <v>0</v>
      </c>
      <c r="W4183" s="35"/>
      <c r="X4183" s="35">
        <f t="shared" ca="1" si="1017"/>
        <v>63.490319212964096</v>
      </c>
      <c r="Y4183" s="2" t="str">
        <f t="shared" ca="1" si="1018"/>
        <v>Nợ quá hạn từ 60 ngày đến 90 ngày</v>
      </c>
      <c r="Z4183" s="51">
        <f t="shared" si="1019"/>
        <v>46107</v>
      </c>
      <c r="AA4183" s="51" t="str">
        <f t="shared" si="1020"/>
        <v/>
      </c>
      <c r="AD4183" s="2" t="str">
        <f>VLOOKUP($A4183,MA_KH!$A:$Q,MA_KH!O$1,0)</f>
        <v>SEVEN</v>
      </c>
      <c r="AE4183" s="2" t="str">
        <f>VLOOKUP($A4183,MA_KH!$A:$Q,MA_KH!P$1,0)</f>
        <v>CÔNG TY CỔ PHẦN SEVEN SYSTEM VIỆT NAM</v>
      </c>
    </row>
    <row r="4184" spans="1:31" ht="25.5" hidden="1" customHeight="1" x14ac:dyDescent="0.2">
      <c r="A4184" s="30" t="s">
        <v>22400</v>
      </c>
      <c r="B4184" s="30" t="s">
        <v>4194</v>
      </c>
      <c r="C4184" s="37">
        <v>46107</v>
      </c>
      <c r="D4184" s="30" t="s">
        <v>25287</v>
      </c>
      <c r="E4184" s="37">
        <v>46107</v>
      </c>
      <c r="F4184" s="30"/>
      <c r="G4184" s="30" t="s">
        <v>25288</v>
      </c>
      <c r="H4184" s="38">
        <v>202126</v>
      </c>
      <c r="I4184" s="67">
        <v>0</v>
      </c>
      <c r="J4184" s="38">
        <v>16170</v>
      </c>
      <c r="K4184" s="38">
        <v>218296</v>
      </c>
      <c r="L4184" s="7" t="s">
        <v>41</v>
      </c>
      <c r="O4184" s="35">
        <f>IF(Table1[[#This Row],[Phân loại]]="Tồn đầu kỳ",Table1[[#This Row],[Tổng giá trị]],0)</f>
        <v>0</v>
      </c>
      <c r="P4184" s="7">
        <f>IF(Table1[[#This Row],[Số còn phải thu ĐK]]&lt;&gt;0,0,IF(Table1[[#This Row],[Phân loại]]="Bán hàng",Table1[[#This Row],[Tổng giá trị]],-Table1[[#This Row],[Tổng giá trị]]))</f>
        <v>-218296</v>
      </c>
      <c r="Q4184" s="35">
        <f t="shared" si="1016"/>
        <v>0</v>
      </c>
      <c r="R4184" s="7">
        <f>Table1[[#This Row],[Số còn phải thu ĐK]]+Table1[[#This Row],[Giá Trị HD sau CK]]-Table1[[#This Row],[Số tiền đã thu]]</f>
        <v>-218296</v>
      </c>
      <c r="S4184" s="6">
        <f>IF(Table1[[#This Row],[Ngày hóa đơn]]&lt;&gt;"",Table1[[#This Row],[Ngày hóa đơn]],IF(Table1[[#This Row],[Ngày hạch toán]]&lt;&gt;"",Table1[[#This Row],[Ngày hạch toán]],""))</f>
        <v>46107</v>
      </c>
      <c r="T4184" s="7"/>
      <c r="U4184" s="6">
        <f>IF(Table1[[#This Row],[Ngày tính CN]]="","",S4184+T4184)</f>
        <v>46107</v>
      </c>
      <c r="V4184" s="35">
        <f ca="1">IF(Table1[[#This Row],[Hạn thanh toán]]="","",IF((U4184-NOW())&lt;0,0,(U4184-NOW())))</f>
        <v>0</v>
      </c>
      <c r="W4184" s="35"/>
      <c r="X4184" s="35">
        <f t="shared" ca="1" si="1017"/>
        <v>63.490319212964096</v>
      </c>
      <c r="Y4184" s="2" t="str">
        <f t="shared" ca="1" si="1018"/>
        <v>Nợ quá hạn từ 60 ngày đến 90 ngày</v>
      </c>
      <c r="Z4184" s="51">
        <f t="shared" si="1019"/>
        <v>46107</v>
      </c>
      <c r="AA4184" s="51" t="str">
        <f t="shared" si="1020"/>
        <v/>
      </c>
      <c r="AD4184" s="2" t="str">
        <f>VLOOKUP($A4184,MA_KH!$A:$Q,MA_KH!O$1,0)</f>
        <v>SEVEN</v>
      </c>
      <c r="AE4184" s="2" t="str">
        <f>VLOOKUP($A4184,MA_KH!$A:$Q,MA_KH!P$1,0)</f>
        <v>CÔNG TY CỔ PHẦN SEVEN SYSTEM VIỆT NAM</v>
      </c>
    </row>
    <row r="4185" spans="1:31" ht="25.5" hidden="1" customHeight="1" x14ac:dyDescent="0.2">
      <c r="A4185" s="30" t="s">
        <v>22400</v>
      </c>
      <c r="B4185" s="30" t="s">
        <v>4194</v>
      </c>
      <c r="C4185" s="37">
        <v>46107</v>
      </c>
      <c r="D4185" s="30" t="s">
        <v>25289</v>
      </c>
      <c r="E4185" s="37">
        <v>46107</v>
      </c>
      <c r="F4185" s="30"/>
      <c r="G4185" s="30" t="s">
        <v>25290</v>
      </c>
      <c r="H4185" s="38">
        <v>101063</v>
      </c>
      <c r="I4185" s="67">
        <v>0</v>
      </c>
      <c r="J4185" s="38">
        <v>8085</v>
      </c>
      <c r="K4185" s="38">
        <v>109148</v>
      </c>
      <c r="L4185" s="7" t="s">
        <v>41</v>
      </c>
      <c r="O4185" s="35">
        <f>IF(Table1[[#This Row],[Phân loại]]="Tồn đầu kỳ",Table1[[#This Row],[Tổng giá trị]],0)</f>
        <v>0</v>
      </c>
      <c r="P4185" s="7">
        <f>IF(Table1[[#This Row],[Số còn phải thu ĐK]]&lt;&gt;0,0,IF(Table1[[#This Row],[Phân loại]]="Bán hàng",Table1[[#This Row],[Tổng giá trị]],-Table1[[#This Row],[Tổng giá trị]]))</f>
        <v>-109148</v>
      </c>
      <c r="Q4185" s="35">
        <f t="shared" si="1016"/>
        <v>0</v>
      </c>
      <c r="R4185" s="7">
        <f>Table1[[#This Row],[Số còn phải thu ĐK]]+Table1[[#This Row],[Giá Trị HD sau CK]]-Table1[[#This Row],[Số tiền đã thu]]</f>
        <v>-109148</v>
      </c>
      <c r="S4185" s="6">
        <f>IF(Table1[[#This Row],[Ngày hóa đơn]]&lt;&gt;"",Table1[[#This Row],[Ngày hóa đơn]],IF(Table1[[#This Row],[Ngày hạch toán]]&lt;&gt;"",Table1[[#This Row],[Ngày hạch toán]],""))</f>
        <v>46107</v>
      </c>
      <c r="T4185" s="7"/>
      <c r="U4185" s="6">
        <f>IF(Table1[[#This Row],[Ngày tính CN]]="","",S4185+T4185)</f>
        <v>46107</v>
      </c>
      <c r="V4185" s="35">
        <f ca="1">IF(Table1[[#This Row],[Hạn thanh toán]]="","",IF((U4185-NOW())&lt;0,0,(U4185-NOW())))</f>
        <v>0</v>
      </c>
      <c r="W4185" s="35"/>
      <c r="X4185" s="35">
        <f t="shared" ca="1" si="1017"/>
        <v>63.490319212964096</v>
      </c>
      <c r="Y4185" s="2" t="str">
        <f t="shared" ca="1" si="1018"/>
        <v>Nợ quá hạn từ 60 ngày đến 90 ngày</v>
      </c>
      <c r="Z4185" s="51">
        <f t="shared" si="1019"/>
        <v>46107</v>
      </c>
      <c r="AA4185" s="51" t="str">
        <f t="shared" si="1020"/>
        <v/>
      </c>
      <c r="AD4185" s="2" t="str">
        <f>VLOOKUP($A4185,MA_KH!$A:$Q,MA_KH!O$1,0)</f>
        <v>SEVEN</v>
      </c>
      <c r="AE4185" s="2" t="str">
        <f>VLOOKUP($A4185,MA_KH!$A:$Q,MA_KH!P$1,0)</f>
        <v>CÔNG TY CỔ PHẦN SEVEN SYSTEM VIỆT NAM</v>
      </c>
    </row>
    <row r="4186" spans="1:31" ht="25.5" hidden="1" customHeight="1" x14ac:dyDescent="0.2">
      <c r="A4186" s="30" t="s">
        <v>22400</v>
      </c>
      <c r="B4186" s="30" t="s">
        <v>4194</v>
      </c>
      <c r="C4186" s="37">
        <v>46107</v>
      </c>
      <c r="D4186" s="30" t="s">
        <v>25291</v>
      </c>
      <c r="E4186" s="37">
        <v>46107</v>
      </c>
      <c r="F4186" s="30"/>
      <c r="G4186" s="30" t="s">
        <v>25292</v>
      </c>
      <c r="H4186" s="38">
        <v>33518</v>
      </c>
      <c r="I4186" s="67">
        <v>0</v>
      </c>
      <c r="J4186" s="38">
        <v>2681</v>
      </c>
      <c r="K4186" s="38">
        <v>36199</v>
      </c>
      <c r="L4186" s="7" t="s">
        <v>41</v>
      </c>
      <c r="O4186" s="35">
        <f>IF(Table1[[#This Row],[Phân loại]]="Tồn đầu kỳ",Table1[[#This Row],[Tổng giá trị]],0)</f>
        <v>0</v>
      </c>
      <c r="P4186" s="7">
        <f>IF(Table1[[#This Row],[Số còn phải thu ĐK]]&lt;&gt;0,0,IF(Table1[[#This Row],[Phân loại]]="Bán hàng",Table1[[#This Row],[Tổng giá trị]],-Table1[[#This Row],[Tổng giá trị]]))</f>
        <v>-36199</v>
      </c>
      <c r="Q4186" s="35">
        <f t="shared" ref="Q4186:Q4198" si="1021">IF(M4186&lt;&gt;"",IF(O4186&lt;&gt;0,O4186,P4186),0)</f>
        <v>0</v>
      </c>
      <c r="R4186" s="7">
        <f>Table1[[#This Row],[Số còn phải thu ĐK]]+Table1[[#This Row],[Giá Trị HD sau CK]]-Table1[[#This Row],[Số tiền đã thu]]</f>
        <v>-36199</v>
      </c>
      <c r="S4186" s="6">
        <f>IF(Table1[[#This Row],[Ngày hóa đơn]]&lt;&gt;"",Table1[[#This Row],[Ngày hóa đơn]],IF(Table1[[#This Row],[Ngày hạch toán]]&lt;&gt;"",Table1[[#This Row],[Ngày hạch toán]],""))</f>
        <v>46107</v>
      </c>
      <c r="T4186" s="7"/>
      <c r="U4186" s="6">
        <f>IF(Table1[[#This Row],[Ngày tính CN]]="","",S4186+T4186)</f>
        <v>46107</v>
      </c>
      <c r="V4186" s="35">
        <f ca="1">IF(Table1[[#This Row],[Hạn thanh toán]]="","",IF((U4186-NOW())&lt;0,0,(U4186-NOW())))</f>
        <v>0</v>
      </c>
      <c r="W4186" s="35"/>
      <c r="X4186" s="35">
        <f t="shared" ref="X4186:X4198" ca="1" si="1022">IF(OR(U4186="",R4186=0),"",IF((U4186-NOW())&lt;0,-(U4186-NOW()),0))</f>
        <v>63.490319212964096</v>
      </c>
      <c r="Y4186" s="2" t="str">
        <f t="shared" ref="Y4186:Y4198" ca="1" si="1023">IF(R4186=0,"Đã thanh toán",IF(X4186="","",IF(X4186&lt;=0,"Chưa đến hạn thanh toán",IF(X4186&lt;=30,"Nợ quá hạn 30 ngày",IF(X4186&lt;=60,"Nợ quá hạn từ 30 ngày đến 60 ngày",IF(X4186&lt;=90,"Nợ quá hạn từ 60 ngày đến 90 ngày",IF(X4186&lt;=120,"Nợ quá hạn từ 90 ngày đến 120 ngày","Nợ quá hạn hơn 120 ngày có khả năng mất thanh toán")))))))</f>
        <v>Nợ quá hạn từ 60 ngày đến 90 ngày</v>
      </c>
      <c r="Z4186" s="51">
        <f t="shared" si="1019"/>
        <v>46107</v>
      </c>
      <c r="AA4186" s="51" t="str">
        <f t="shared" si="1020"/>
        <v/>
      </c>
      <c r="AD4186" s="2" t="str">
        <f>VLOOKUP($A4186,MA_KH!$A:$Q,MA_KH!O$1,0)</f>
        <v>SEVEN</v>
      </c>
      <c r="AE4186" s="2" t="str">
        <f>VLOOKUP($A4186,MA_KH!$A:$Q,MA_KH!P$1,0)</f>
        <v>CÔNG TY CỔ PHẦN SEVEN SYSTEM VIỆT NAM</v>
      </c>
    </row>
    <row r="4187" spans="1:31" ht="25.5" hidden="1" customHeight="1" x14ac:dyDescent="0.2">
      <c r="A4187" s="30" t="s">
        <v>22400</v>
      </c>
      <c r="B4187" s="30" t="s">
        <v>4194</v>
      </c>
      <c r="C4187" s="37">
        <v>46107</v>
      </c>
      <c r="D4187" s="30" t="s">
        <v>25293</v>
      </c>
      <c r="E4187" s="37">
        <v>46107</v>
      </c>
      <c r="F4187" s="30"/>
      <c r="G4187" s="30" t="s">
        <v>25294</v>
      </c>
      <c r="H4187" s="38">
        <v>30884</v>
      </c>
      <c r="I4187" s="67">
        <v>0</v>
      </c>
      <c r="J4187" s="38">
        <v>2471</v>
      </c>
      <c r="K4187" s="38">
        <v>33355</v>
      </c>
      <c r="L4187" s="7" t="s">
        <v>41</v>
      </c>
      <c r="O4187" s="35">
        <f>IF(Table1[[#This Row],[Phân loại]]="Tồn đầu kỳ",Table1[[#This Row],[Tổng giá trị]],0)</f>
        <v>0</v>
      </c>
      <c r="P4187" s="7">
        <f>IF(Table1[[#This Row],[Số còn phải thu ĐK]]&lt;&gt;0,0,IF(Table1[[#This Row],[Phân loại]]="Bán hàng",Table1[[#This Row],[Tổng giá trị]],-Table1[[#This Row],[Tổng giá trị]]))</f>
        <v>-33355</v>
      </c>
      <c r="Q4187" s="35">
        <f t="shared" si="1021"/>
        <v>0</v>
      </c>
      <c r="R4187" s="7">
        <f>Table1[[#This Row],[Số còn phải thu ĐK]]+Table1[[#This Row],[Giá Trị HD sau CK]]-Table1[[#This Row],[Số tiền đã thu]]</f>
        <v>-33355</v>
      </c>
      <c r="S4187" s="6">
        <f>IF(Table1[[#This Row],[Ngày hóa đơn]]&lt;&gt;"",Table1[[#This Row],[Ngày hóa đơn]],IF(Table1[[#This Row],[Ngày hạch toán]]&lt;&gt;"",Table1[[#This Row],[Ngày hạch toán]],""))</f>
        <v>46107</v>
      </c>
      <c r="T4187" s="7"/>
      <c r="U4187" s="6">
        <f>IF(Table1[[#This Row],[Ngày tính CN]]="","",S4187+T4187)</f>
        <v>46107</v>
      </c>
      <c r="V4187" s="35">
        <f ca="1">IF(Table1[[#This Row],[Hạn thanh toán]]="","",IF((U4187-NOW())&lt;0,0,(U4187-NOW())))</f>
        <v>0</v>
      </c>
      <c r="W4187" s="35"/>
      <c r="X4187" s="35">
        <f t="shared" ca="1" si="1022"/>
        <v>63.490319212964096</v>
      </c>
      <c r="Y4187" s="2" t="str">
        <f t="shared" ca="1" si="1023"/>
        <v>Nợ quá hạn từ 60 ngày đến 90 ngày</v>
      </c>
      <c r="Z4187" s="51">
        <f t="shared" si="1019"/>
        <v>46107</v>
      </c>
      <c r="AA4187" s="51" t="str">
        <f t="shared" si="1020"/>
        <v/>
      </c>
      <c r="AD4187" s="2" t="str">
        <f>VLOOKUP($A4187,MA_KH!$A:$Q,MA_KH!O$1,0)</f>
        <v>SEVEN</v>
      </c>
      <c r="AE4187" s="2" t="str">
        <f>VLOOKUP($A4187,MA_KH!$A:$Q,MA_KH!P$1,0)</f>
        <v>CÔNG TY CỔ PHẦN SEVEN SYSTEM VIỆT NAM</v>
      </c>
    </row>
    <row r="4188" spans="1:31" ht="25.5" hidden="1" customHeight="1" x14ac:dyDescent="0.2">
      <c r="A4188" s="30" t="s">
        <v>22400</v>
      </c>
      <c r="B4188" s="30" t="s">
        <v>4194</v>
      </c>
      <c r="C4188" s="37">
        <v>46107</v>
      </c>
      <c r="D4188" s="30" t="s">
        <v>25295</v>
      </c>
      <c r="E4188" s="37">
        <v>46107</v>
      </c>
      <c r="F4188" s="30"/>
      <c r="G4188" s="30" t="s">
        <v>25296</v>
      </c>
      <c r="H4188" s="38">
        <v>16759</v>
      </c>
      <c r="I4188" s="67">
        <v>0</v>
      </c>
      <c r="J4188" s="38">
        <v>1341</v>
      </c>
      <c r="K4188" s="38">
        <v>18100</v>
      </c>
      <c r="L4188" s="7" t="s">
        <v>41</v>
      </c>
      <c r="O4188" s="35">
        <f>IF(Table1[[#This Row],[Phân loại]]="Tồn đầu kỳ",Table1[[#This Row],[Tổng giá trị]],0)</f>
        <v>0</v>
      </c>
      <c r="P4188" s="7">
        <f>IF(Table1[[#This Row],[Số còn phải thu ĐK]]&lt;&gt;0,0,IF(Table1[[#This Row],[Phân loại]]="Bán hàng",Table1[[#This Row],[Tổng giá trị]],-Table1[[#This Row],[Tổng giá trị]]))</f>
        <v>-18100</v>
      </c>
      <c r="Q4188" s="35">
        <f t="shared" si="1021"/>
        <v>0</v>
      </c>
      <c r="R4188" s="7">
        <f>Table1[[#This Row],[Số còn phải thu ĐK]]+Table1[[#This Row],[Giá Trị HD sau CK]]-Table1[[#This Row],[Số tiền đã thu]]</f>
        <v>-18100</v>
      </c>
      <c r="S4188" s="6">
        <f>IF(Table1[[#This Row],[Ngày hóa đơn]]&lt;&gt;"",Table1[[#This Row],[Ngày hóa đơn]],IF(Table1[[#This Row],[Ngày hạch toán]]&lt;&gt;"",Table1[[#This Row],[Ngày hạch toán]],""))</f>
        <v>46107</v>
      </c>
      <c r="T4188" s="7"/>
      <c r="U4188" s="6">
        <f>IF(Table1[[#This Row],[Ngày tính CN]]="","",S4188+T4188)</f>
        <v>46107</v>
      </c>
      <c r="V4188" s="35">
        <f ca="1">IF(Table1[[#This Row],[Hạn thanh toán]]="","",IF((U4188-NOW())&lt;0,0,(U4188-NOW())))</f>
        <v>0</v>
      </c>
      <c r="W4188" s="35"/>
      <c r="X4188" s="35">
        <f t="shared" ca="1" si="1022"/>
        <v>63.490319212964096</v>
      </c>
      <c r="Y4188" s="2" t="str">
        <f t="shared" ca="1" si="1023"/>
        <v>Nợ quá hạn từ 60 ngày đến 90 ngày</v>
      </c>
      <c r="Z4188" s="51">
        <f t="shared" si="1019"/>
        <v>46107</v>
      </c>
      <c r="AA4188" s="51" t="str">
        <f t="shared" si="1020"/>
        <v/>
      </c>
      <c r="AD4188" s="2" t="str">
        <f>VLOOKUP($A4188,MA_KH!$A:$Q,MA_KH!O$1,0)</f>
        <v>SEVEN</v>
      </c>
      <c r="AE4188" s="2" t="str">
        <f>VLOOKUP($A4188,MA_KH!$A:$Q,MA_KH!P$1,0)</f>
        <v>CÔNG TY CỔ PHẦN SEVEN SYSTEM VIỆT NAM</v>
      </c>
    </row>
    <row r="4189" spans="1:31" ht="25.5" hidden="1" customHeight="1" x14ac:dyDescent="0.2">
      <c r="A4189" s="30" t="s">
        <v>22400</v>
      </c>
      <c r="B4189" s="30" t="s">
        <v>4194</v>
      </c>
      <c r="C4189" s="37">
        <v>46108</v>
      </c>
      <c r="D4189" s="30" t="s">
        <v>25297</v>
      </c>
      <c r="E4189" s="37">
        <v>46108</v>
      </c>
      <c r="F4189" s="30"/>
      <c r="G4189" s="30" t="s">
        <v>25298</v>
      </c>
      <c r="H4189" s="38">
        <v>33518</v>
      </c>
      <c r="I4189" s="67">
        <v>0</v>
      </c>
      <c r="J4189" s="38">
        <v>2681</v>
      </c>
      <c r="K4189" s="38">
        <v>36199</v>
      </c>
      <c r="L4189" s="7" t="s">
        <v>41</v>
      </c>
      <c r="O4189" s="35">
        <f>IF(Table1[[#This Row],[Phân loại]]="Tồn đầu kỳ",Table1[[#This Row],[Tổng giá trị]],0)</f>
        <v>0</v>
      </c>
      <c r="P4189" s="7">
        <f>IF(Table1[[#This Row],[Số còn phải thu ĐK]]&lt;&gt;0,0,IF(Table1[[#This Row],[Phân loại]]="Bán hàng",Table1[[#This Row],[Tổng giá trị]],-Table1[[#This Row],[Tổng giá trị]]))</f>
        <v>-36199</v>
      </c>
      <c r="Q4189" s="35">
        <f t="shared" si="1021"/>
        <v>0</v>
      </c>
      <c r="R4189" s="7">
        <f>Table1[[#This Row],[Số còn phải thu ĐK]]+Table1[[#This Row],[Giá Trị HD sau CK]]-Table1[[#This Row],[Số tiền đã thu]]</f>
        <v>-36199</v>
      </c>
      <c r="S4189" s="6">
        <f>IF(Table1[[#This Row],[Ngày hóa đơn]]&lt;&gt;"",Table1[[#This Row],[Ngày hóa đơn]],IF(Table1[[#This Row],[Ngày hạch toán]]&lt;&gt;"",Table1[[#This Row],[Ngày hạch toán]],""))</f>
        <v>46108</v>
      </c>
      <c r="T4189" s="7"/>
      <c r="U4189" s="6">
        <f>IF(Table1[[#This Row],[Ngày tính CN]]="","",S4189+T4189)</f>
        <v>46108</v>
      </c>
      <c r="V4189" s="35">
        <f ca="1">IF(Table1[[#This Row],[Hạn thanh toán]]="","",IF((U4189-NOW())&lt;0,0,(U4189-NOW())))</f>
        <v>0</v>
      </c>
      <c r="W4189" s="35"/>
      <c r="X4189" s="35">
        <f t="shared" ca="1" si="1022"/>
        <v>62.490319212964096</v>
      </c>
      <c r="Y4189" s="2" t="str">
        <f t="shared" ca="1" si="1023"/>
        <v>Nợ quá hạn từ 60 ngày đến 90 ngày</v>
      </c>
      <c r="Z4189" s="51">
        <f t="shared" si="1019"/>
        <v>46108</v>
      </c>
      <c r="AA4189" s="51" t="str">
        <f t="shared" si="1020"/>
        <v/>
      </c>
      <c r="AD4189" s="2" t="str">
        <f>VLOOKUP($A4189,MA_KH!$A:$Q,MA_KH!O$1,0)</f>
        <v>SEVEN</v>
      </c>
      <c r="AE4189" s="2" t="str">
        <f>VLOOKUP($A4189,MA_KH!$A:$Q,MA_KH!P$1,0)</f>
        <v>CÔNG TY CỔ PHẦN SEVEN SYSTEM VIỆT NAM</v>
      </c>
    </row>
    <row r="4190" spans="1:31" ht="25.5" hidden="1" customHeight="1" x14ac:dyDescent="0.2">
      <c r="A4190" s="30" t="s">
        <v>22400</v>
      </c>
      <c r="B4190" s="30" t="s">
        <v>4194</v>
      </c>
      <c r="C4190" s="37">
        <v>46108</v>
      </c>
      <c r="D4190" s="30" t="s">
        <v>25299</v>
      </c>
      <c r="E4190" s="37">
        <v>46108</v>
      </c>
      <c r="F4190" s="30"/>
      <c r="G4190" s="30" t="s">
        <v>25300</v>
      </c>
      <c r="H4190" s="38">
        <v>33518</v>
      </c>
      <c r="I4190" s="67">
        <v>0</v>
      </c>
      <c r="J4190" s="38">
        <v>2681</v>
      </c>
      <c r="K4190" s="38">
        <v>36199</v>
      </c>
      <c r="L4190" s="7" t="s">
        <v>41</v>
      </c>
      <c r="O4190" s="35">
        <f>IF(Table1[[#This Row],[Phân loại]]="Tồn đầu kỳ",Table1[[#This Row],[Tổng giá trị]],0)</f>
        <v>0</v>
      </c>
      <c r="P4190" s="7">
        <f>IF(Table1[[#This Row],[Số còn phải thu ĐK]]&lt;&gt;0,0,IF(Table1[[#This Row],[Phân loại]]="Bán hàng",Table1[[#This Row],[Tổng giá trị]],-Table1[[#This Row],[Tổng giá trị]]))</f>
        <v>-36199</v>
      </c>
      <c r="Q4190" s="35">
        <f t="shared" si="1021"/>
        <v>0</v>
      </c>
      <c r="R4190" s="7">
        <f>Table1[[#This Row],[Số còn phải thu ĐK]]+Table1[[#This Row],[Giá Trị HD sau CK]]-Table1[[#This Row],[Số tiền đã thu]]</f>
        <v>-36199</v>
      </c>
      <c r="S4190" s="6">
        <f>IF(Table1[[#This Row],[Ngày hóa đơn]]&lt;&gt;"",Table1[[#This Row],[Ngày hóa đơn]],IF(Table1[[#This Row],[Ngày hạch toán]]&lt;&gt;"",Table1[[#This Row],[Ngày hạch toán]],""))</f>
        <v>46108</v>
      </c>
      <c r="T4190" s="7"/>
      <c r="U4190" s="6">
        <f>IF(Table1[[#This Row],[Ngày tính CN]]="","",S4190+T4190)</f>
        <v>46108</v>
      </c>
      <c r="V4190" s="35">
        <f ca="1">IF(Table1[[#This Row],[Hạn thanh toán]]="","",IF((U4190-NOW())&lt;0,0,(U4190-NOW())))</f>
        <v>0</v>
      </c>
      <c r="W4190" s="35"/>
      <c r="X4190" s="35">
        <f t="shared" ca="1" si="1022"/>
        <v>62.490319212964096</v>
      </c>
      <c r="Y4190" s="2" t="str">
        <f t="shared" ca="1" si="1023"/>
        <v>Nợ quá hạn từ 60 ngày đến 90 ngày</v>
      </c>
      <c r="Z4190" s="51">
        <f t="shared" si="1019"/>
        <v>46108</v>
      </c>
      <c r="AA4190" s="51" t="str">
        <f t="shared" si="1020"/>
        <v/>
      </c>
      <c r="AD4190" s="2" t="str">
        <f>VLOOKUP($A4190,MA_KH!$A:$Q,MA_KH!O$1,0)</f>
        <v>SEVEN</v>
      </c>
      <c r="AE4190" s="2" t="str">
        <f>VLOOKUP($A4190,MA_KH!$A:$Q,MA_KH!P$1,0)</f>
        <v>CÔNG TY CỔ PHẦN SEVEN SYSTEM VIỆT NAM</v>
      </c>
    </row>
    <row r="4191" spans="1:31" ht="25.5" hidden="1" customHeight="1" x14ac:dyDescent="0.2">
      <c r="A4191" s="30" t="s">
        <v>22400</v>
      </c>
      <c r="B4191" s="30" t="s">
        <v>4194</v>
      </c>
      <c r="C4191" s="37">
        <v>46108</v>
      </c>
      <c r="D4191" s="30" t="s">
        <v>25301</v>
      </c>
      <c r="E4191" s="37">
        <v>46108</v>
      </c>
      <c r="F4191" s="30"/>
      <c r="G4191" s="30" t="s">
        <v>25302</v>
      </c>
      <c r="H4191" s="38">
        <v>106116</v>
      </c>
      <c r="I4191" s="67">
        <v>0</v>
      </c>
      <c r="J4191" s="38">
        <v>8489</v>
      </c>
      <c r="K4191" s="38">
        <v>114605</v>
      </c>
      <c r="L4191" s="7" t="s">
        <v>41</v>
      </c>
      <c r="O4191" s="35">
        <f>IF(Table1[[#This Row],[Phân loại]]="Tồn đầu kỳ",Table1[[#This Row],[Tổng giá trị]],0)</f>
        <v>0</v>
      </c>
      <c r="P4191" s="7">
        <f>IF(Table1[[#This Row],[Số còn phải thu ĐK]]&lt;&gt;0,0,IF(Table1[[#This Row],[Phân loại]]="Bán hàng",Table1[[#This Row],[Tổng giá trị]],-Table1[[#This Row],[Tổng giá trị]]))</f>
        <v>-114605</v>
      </c>
      <c r="Q4191" s="35">
        <f t="shared" si="1021"/>
        <v>0</v>
      </c>
      <c r="R4191" s="7">
        <f>Table1[[#This Row],[Số còn phải thu ĐK]]+Table1[[#This Row],[Giá Trị HD sau CK]]-Table1[[#This Row],[Số tiền đã thu]]</f>
        <v>-114605</v>
      </c>
      <c r="S4191" s="6">
        <f>IF(Table1[[#This Row],[Ngày hóa đơn]]&lt;&gt;"",Table1[[#This Row],[Ngày hóa đơn]],IF(Table1[[#This Row],[Ngày hạch toán]]&lt;&gt;"",Table1[[#This Row],[Ngày hạch toán]],""))</f>
        <v>46108</v>
      </c>
      <c r="T4191" s="7"/>
      <c r="U4191" s="6">
        <f>IF(Table1[[#This Row],[Ngày tính CN]]="","",S4191+T4191)</f>
        <v>46108</v>
      </c>
      <c r="V4191" s="35">
        <f ca="1">IF(Table1[[#This Row],[Hạn thanh toán]]="","",IF((U4191-NOW())&lt;0,0,(U4191-NOW())))</f>
        <v>0</v>
      </c>
      <c r="W4191" s="35"/>
      <c r="X4191" s="35">
        <f t="shared" ca="1" si="1022"/>
        <v>62.490319212964096</v>
      </c>
      <c r="Y4191" s="2" t="str">
        <f t="shared" ca="1" si="1023"/>
        <v>Nợ quá hạn từ 60 ngày đến 90 ngày</v>
      </c>
      <c r="Z4191" s="51">
        <f t="shared" si="1019"/>
        <v>46108</v>
      </c>
      <c r="AA4191" s="51" t="str">
        <f t="shared" si="1020"/>
        <v/>
      </c>
      <c r="AD4191" s="2" t="str">
        <f>VLOOKUP($A4191,MA_KH!$A:$Q,MA_KH!O$1,0)</f>
        <v>SEVEN</v>
      </c>
      <c r="AE4191" s="2" t="str">
        <f>VLOOKUP($A4191,MA_KH!$A:$Q,MA_KH!P$1,0)</f>
        <v>CÔNG TY CỔ PHẦN SEVEN SYSTEM VIỆT NAM</v>
      </c>
    </row>
    <row r="4192" spans="1:31" ht="25.5" hidden="1" customHeight="1" x14ac:dyDescent="0.2">
      <c r="A4192" s="30" t="s">
        <v>22400</v>
      </c>
      <c r="B4192" s="30" t="s">
        <v>4194</v>
      </c>
      <c r="C4192" s="37">
        <v>46108</v>
      </c>
      <c r="D4192" s="30" t="s">
        <v>25303</v>
      </c>
      <c r="E4192" s="37">
        <v>46108</v>
      </c>
      <c r="F4192" s="30"/>
      <c r="G4192" s="30" t="s">
        <v>25304</v>
      </c>
      <c r="H4192" s="38">
        <v>33518</v>
      </c>
      <c r="I4192" s="67">
        <v>0</v>
      </c>
      <c r="J4192" s="38">
        <v>2681</v>
      </c>
      <c r="K4192" s="38">
        <v>36199</v>
      </c>
      <c r="L4192" s="7" t="s">
        <v>41</v>
      </c>
      <c r="O4192" s="35">
        <f>IF(Table1[[#This Row],[Phân loại]]="Tồn đầu kỳ",Table1[[#This Row],[Tổng giá trị]],0)</f>
        <v>0</v>
      </c>
      <c r="P4192" s="7">
        <f>IF(Table1[[#This Row],[Số còn phải thu ĐK]]&lt;&gt;0,0,IF(Table1[[#This Row],[Phân loại]]="Bán hàng",Table1[[#This Row],[Tổng giá trị]],-Table1[[#This Row],[Tổng giá trị]]))</f>
        <v>-36199</v>
      </c>
      <c r="Q4192" s="35">
        <f t="shared" si="1021"/>
        <v>0</v>
      </c>
      <c r="R4192" s="7">
        <f>Table1[[#This Row],[Số còn phải thu ĐK]]+Table1[[#This Row],[Giá Trị HD sau CK]]-Table1[[#This Row],[Số tiền đã thu]]</f>
        <v>-36199</v>
      </c>
      <c r="S4192" s="6">
        <f>IF(Table1[[#This Row],[Ngày hóa đơn]]&lt;&gt;"",Table1[[#This Row],[Ngày hóa đơn]],IF(Table1[[#This Row],[Ngày hạch toán]]&lt;&gt;"",Table1[[#This Row],[Ngày hạch toán]],""))</f>
        <v>46108</v>
      </c>
      <c r="T4192" s="7"/>
      <c r="U4192" s="6">
        <f>IF(Table1[[#This Row],[Ngày tính CN]]="","",S4192+T4192)</f>
        <v>46108</v>
      </c>
      <c r="V4192" s="35">
        <f ca="1">IF(Table1[[#This Row],[Hạn thanh toán]]="","",IF((U4192-NOW())&lt;0,0,(U4192-NOW())))</f>
        <v>0</v>
      </c>
      <c r="W4192" s="35"/>
      <c r="X4192" s="35">
        <f t="shared" ca="1" si="1022"/>
        <v>62.490319212964096</v>
      </c>
      <c r="Y4192" s="2" t="str">
        <f t="shared" ca="1" si="1023"/>
        <v>Nợ quá hạn từ 60 ngày đến 90 ngày</v>
      </c>
      <c r="Z4192" s="51">
        <f t="shared" si="1019"/>
        <v>46108</v>
      </c>
      <c r="AA4192" s="51" t="str">
        <f t="shared" si="1020"/>
        <v/>
      </c>
      <c r="AD4192" s="2" t="str">
        <f>VLOOKUP($A4192,MA_KH!$A:$Q,MA_KH!O$1,0)</f>
        <v>SEVEN</v>
      </c>
      <c r="AE4192" s="2" t="str">
        <f>VLOOKUP($A4192,MA_KH!$A:$Q,MA_KH!P$1,0)</f>
        <v>CÔNG TY CỔ PHẦN SEVEN SYSTEM VIỆT NAM</v>
      </c>
    </row>
    <row r="4193" spans="1:31" ht="25.5" hidden="1" customHeight="1" x14ac:dyDescent="0.2">
      <c r="A4193" s="30" t="s">
        <v>22400</v>
      </c>
      <c r="B4193" s="30" t="s">
        <v>4194</v>
      </c>
      <c r="C4193" s="37">
        <v>46108</v>
      </c>
      <c r="D4193" s="30" t="s">
        <v>25305</v>
      </c>
      <c r="E4193" s="37">
        <v>46108</v>
      </c>
      <c r="F4193" s="30"/>
      <c r="G4193" s="30" t="s">
        <v>25306</v>
      </c>
      <c r="H4193" s="38">
        <v>106116</v>
      </c>
      <c r="I4193" s="67">
        <v>0</v>
      </c>
      <c r="J4193" s="38">
        <v>8489</v>
      </c>
      <c r="K4193" s="38">
        <v>114605</v>
      </c>
      <c r="L4193" s="7" t="s">
        <v>41</v>
      </c>
      <c r="O4193" s="35">
        <f>IF(Table1[[#This Row],[Phân loại]]="Tồn đầu kỳ",Table1[[#This Row],[Tổng giá trị]],0)</f>
        <v>0</v>
      </c>
      <c r="P4193" s="7">
        <f>IF(Table1[[#This Row],[Số còn phải thu ĐK]]&lt;&gt;0,0,IF(Table1[[#This Row],[Phân loại]]="Bán hàng",Table1[[#This Row],[Tổng giá trị]],-Table1[[#This Row],[Tổng giá trị]]))</f>
        <v>-114605</v>
      </c>
      <c r="Q4193" s="35">
        <f t="shared" si="1021"/>
        <v>0</v>
      </c>
      <c r="R4193" s="7">
        <f>Table1[[#This Row],[Số còn phải thu ĐK]]+Table1[[#This Row],[Giá Trị HD sau CK]]-Table1[[#This Row],[Số tiền đã thu]]</f>
        <v>-114605</v>
      </c>
      <c r="S4193" s="6">
        <f>IF(Table1[[#This Row],[Ngày hóa đơn]]&lt;&gt;"",Table1[[#This Row],[Ngày hóa đơn]],IF(Table1[[#This Row],[Ngày hạch toán]]&lt;&gt;"",Table1[[#This Row],[Ngày hạch toán]],""))</f>
        <v>46108</v>
      </c>
      <c r="T4193" s="7"/>
      <c r="U4193" s="6">
        <f>IF(Table1[[#This Row],[Ngày tính CN]]="","",S4193+T4193)</f>
        <v>46108</v>
      </c>
      <c r="V4193" s="35">
        <f ca="1">IF(Table1[[#This Row],[Hạn thanh toán]]="","",IF((U4193-NOW())&lt;0,0,(U4193-NOW())))</f>
        <v>0</v>
      </c>
      <c r="W4193" s="35"/>
      <c r="X4193" s="35">
        <f t="shared" ca="1" si="1022"/>
        <v>62.490319212964096</v>
      </c>
      <c r="Y4193" s="2" t="str">
        <f t="shared" ca="1" si="1023"/>
        <v>Nợ quá hạn từ 60 ngày đến 90 ngày</v>
      </c>
      <c r="Z4193" s="51">
        <f t="shared" si="1019"/>
        <v>46108</v>
      </c>
      <c r="AA4193" s="51" t="str">
        <f t="shared" si="1020"/>
        <v/>
      </c>
      <c r="AD4193" s="2" t="str">
        <f>VLOOKUP($A4193,MA_KH!$A:$Q,MA_KH!O$1,0)</f>
        <v>SEVEN</v>
      </c>
      <c r="AE4193" s="2" t="str">
        <f>VLOOKUP($A4193,MA_KH!$A:$Q,MA_KH!P$1,0)</f>
        <v>CÔNG TY CỔ PHẦN SEVEN SYSTEM VIỆT NAM</v>
      </c>
    </row>
    <row r="4194" spans="1:31" ht="25.5" hidden="1" customHeight="1" x14ac:dyDescent="0.2">
      <c r="A4194" s="30" t="s">
        <v>22400</v>
      </c>
      <c r="B4194" s="30" t="s">
        <v>4194</v>
      </c>
      <c r="C4194" s="37">
        <v>46108</v>
      </c>
      <c r="D4194" s="30" t="s">
        <v>25307</v>
      </c>
      <c r="E4194" s="37">
        <v>46108</v>
      </c>
      <c r="F4194" s="30"/>
      <c r="G4194" s="30" t="s">
        <v>25308</v>
      </c>
      <c r="H4194" s="38">
        <v>106116</v>
      </c>
      <c r="I4194" s="67">
        <v>0</v>
      </c>
      <c r="J4194" s="38">
        <v>8489</v>
      </c>
      <c r="K4194" s="38">
        <v>114605</v>
      </c>
      <c r="L4194" s="7" t="s">
        <v>41</v>
      </c>
      <c r="O4194" s="35">
        <f>IF(Table1[[#This Row],[Phân loại]]="Tồn đầu kỳ",Table1[[#This Row],[Tổng giá trị]],0)</f>
        <v>0</v>
      </c>
      <c r="P4194" s="7">
        <f>IF(Table1[[#This Row],[Số còn phải thu ĐK]]&lt;&gt;0,0,IF(Table1[[#This Row],[Phân loại]]="Bán hàng",Table1[[#This Row],[Tổng giá trị]],-Table1[[#This Row],[Tổng giá trị]]))</f>
        <v>-114605</v>
      </c>
      <c r="Q4194" s="35">
        <f t="shared" si="1021"/>
        <v>0</v>
      </c>
      <c r="R4194" s="7">
        <f>Table1[[#This Row],[Số còn phải thu ĐK]]+Table1[[#This Row],[Giá Trị HD sau CK]]-Table1[[#This Row],[Số tiền đã thu]]</f>
        <v>-114605</v>
      </c>
      <c r="S4194" s="6">
        <f>IF(Table1[[#This Row],[Ngày hóa đơn]]&lt;&gt;"",Table1[[#This Row],[Ngày hóa đơn]],IF(Table1[[#This Row],[Ngày hạch toán]]&lt;&gt;"",Table1[[#This Row],[Ngày hạch toán]],""))</f>
        <v>46108</v>
      </c>
      <c r="T4194" s="7"/>
      <c r="U4194" s="6">
        <f>IF(Table1[[#This Row],[Ngày tính CN]]="","",S4194+T4194)</f>
        <v>46108</v>
      </c>
      <c r="V4194" s="35">
        <f ca="1">IF(Table1[[#This Row],[Hạn thanh toán]]="","",IF((U4194-NOW())&lt;0,0,(U4194-NOW())))</f>
        <v>0</v>
      </c>
      <c r="W4194" s="35"/>
      <c r="X4194" s="35">
        <f t="shared" ca="1" si="1022"/>
        <v>62.490319212964096</v>
      </c>
      <c r="Y4194" s="2" t="str">
        <f t="shared" ca="1" si="1023"/>
        <v>Nợ quá hạn từ 60 ngày đến 90 ngày</v>
      </c>
      <c r="Z4194" s="51">
        <f t="shared" si="1019"/>
        <v>46108</v>
      </c>
      <c r="AA4194" s="51" t="str">
        <f t="shared" si="1020"/>
        <v/>
      </c>
      <c r="AD4194" s="2" t="str">
        <f>VLOOKUP($A4194,MA_KH!$A:$Q,MA_KH!O$1,0)</f>
        <v>SEVEN</v>
      </c>
      <c r="AE4194" s="2" t="str">
        <f>VLOOKUP($A4194,MA_KH!$A:$Q,MA_KH!P$1,0)</f>
        <v>CÔNG TY CỔ PHẦN SEVEN SYSTEM VIỆT NAM</v>
      </c>
    </row>
    <row r="4195" spans="1:31" ht="25.5" hidden="1" customHeight="1" x14ac:dyDescent="0.2">
      <c r="A4195" s="30" t="s">
        <v>22400</v>
      </c>
      <c r="B4195" s="30" t="s">
        <v>4194</v>
      </c>
      <c r="C4195" s="37">
        <v>46109</v>
      </c>
      <c r="D4195" s="30" t="s">
        <v>25309</v>
      </c>
      <c r="E4195" s="37">
        <v>46112</v>
      </c>
      <c r="F4195" s="30" t="s">
        <v>25310</v>
      </c>
      <c r="G4195" s="30" t="s">
        <v>25311</v>
      </c>
      <c r="H4195" s="38">
        <v>3837134</v>
      </c>
      <c r="I4195" s="67">
        <v>0</v>
      </c>
      <c r="J4195" s="38">
        <v>306971</v>
      </c>
      <c r="K4195" s="38">
        <v>4144105</v>
      </c>
      <c r="L4195" s="7" t="s">
        <v>22849</v>
      </c>
      <c r="O4195" s="35">
        <f>IF(Table1[[#This Row],[Phân loại]]="Tồn đầu kỳ",Table1[[#This Row],[Tổng giá trị]],0)</f>
        <v>0</v>
      </c>
      <c r="P4195" s="7">
        <f>IF(Table1[[#This Row],[Số còn phải thu ĐK]]&lt;&gt;0,0,IF(Table1[[#This Row],[Phân loại]]="Bán hàng",Table1[[#This Row],[Tổng giá trị]],-Table1[[#This Row],[Tổng giá trị]]))</f>
        <v>4144105</v>
      </c>
      <c r="Q4195" s="35">
        <f t="shared" si="1021"/>
        <v>0</v>
      </c>
      <c r="R4195" s="7">
        <f>Table1[[#This Row],[Số còn phải thu ĐK]]+Table1[[#This Row],[Giá Trị HD sau CK]]-Table1[[#This Row],[Số tiền đã thu]]</f>
        <v>4144105</v>
      </c>
      <c r="S4195" s="6">
        <f>IF(Table1[[#This Row],[Ngày hóa đơn]]&lt;&gt;"",Table1[[#This Row],[Ngày hóa đơn]],IF(Table1[[#This Row],[Ngày hạch toán]]&lt;&gt;"",Table1[[#This Row],[Ngày hạch toán]],""))</f>
        <v>46112</v>
      </c>
      <c r="T4195" s="7"/>
      <c r="U4195" s="6">
        <f>IF(Table1[[#This Row],[Ngày tính CN]]="","",S4195+T4195)</f>
        <v>46112</v>
      </c>
      <c r="V4195" s="35">
        <f ca="1">IF(Table1[[#This Row],[Hạn thanh toán]]="","",IF((U4195-NOW())&lt;0,0,(U4195-NOW())))</f>
        <v>0</v>
      </c>
      <c r="W4195" s="35"/>
      <c r="X4195" s="35">
        <f t="shared" ca="1" si="1022"/>
        <v>58.490319212964096</v>
      </c>
      <c r="Y4195" s="2" t="str">
        <f t="shared" ca="1" si="1023"/>
        <v>Nợ quá hạn từ 30 ngày đến 60 ngày</v>
      </c>
      <c r="Z4195" s="51">
        <f t="shared" si="1019"/>
        <v>46112</v>
      </c>
      <c r="AA4195" s="51" t="str">
        <f t="shared" si="1020"/>
        <v/>
      </c>
      <c r="AD4195" s="2" t="str">
        <f>VLOOKUP($A4195,MA_KH!$A:$Q,MA_KH!O$1,0)</f>
        <v>SEVEN</v>
      </c>
      <c r="AE4195" s="2" t="str">
        <f>VLOOKUP($A4195,MA_KH!$A:$Q,MA_KH!P$1,0)</f>
        <v>CÔNG TY CỔ PHẦN SEVEN SYSTEM VIỆT NAM</v>
      </c>
    </row>
    <row r="4196" spans="1:31" ht="25.5" hidden="1" customHeight="1" x14ac:dyDescent="0.2">
      <c r="A4196" s="30" t="s">
        <v>22399</v>
      </c>
      <c r="B4196" s="30" t="s">
        <v>4196</v>
      </c>
      <c r="C4196" s="37">
        <v>46109</v>
      </c>
      <c r="D4196" s="30" t="s">
        <v>25312</v>
      </c>
      <c r="E4196" s="37">
        <v>46112</v>
      </c>
      <c r="F4196" s="30" t="s">
        <v>25313</v>
      </c>
      <c r="G4196" s="30" t="s">
        <v>25314</v>
      </c>
      <c r="H4196" s="38">
        <v>96815</v>
      </c>
      <c r="I4196" s="67">
        <v>0</v>
      </c>
      <c r="J4196" s="38">
        <v>7745</v>
      </c>
      <c r="K4196" s="38">
        <v>104560</v>
      </c>
      <c r="L4196" s="7" t="s">
        <v>22849</v>
      </c>
      <c r="O4196" s="35">
        <f>IF(Table1[[#This Row],[Phân loại]]="Tồn đầu kỳ",Table1[[#This Row],[Tổng giá trị]],0)</f>
        <v>0</v>
      </c>
      <c r="P4196" s="7">
        <f>IF(Table1[[#This Row],[Số còn phải thu ĐK]]&lt;&gt;0,0,IF(Table1[[#This Row],[Phân loại]]="Bán hàng",Table1[[#This Row],[Tổng giá trị]],-Table1[[#This Row],[Tổng giá trị]]))</f>
        <v>104560</v>
      </c>
      <c r="Q4196" s="35">
        <f t="shared" si="1021"/>
        <v>0</v>
      </c>
      <c r="R4196" s="7">
        <f>Table1[[#This Row],[Số còn phải thu ĐK]]+Table1[[#This Row],[Giá Trị HD sau CK]]-Table1[[#This Row],[Số tiền đã thu]]</f>
        <v>104560</v>
      </c>
      <c r="S4196" s="6">
        <f>IF(Table1[[#This Row],[Ngày hóa đơn]]&lt;&gt;"",Table1[[#This Row],[Ngày hóa đơn]],IF(Table1[[#This Row],[Ngày hạch toán]]&lt;&gt;"",Table1[[#This Row],[Ngày hạch toán]],""))</f>
        <v>46112</v>
      </c>
      <c r="T4196" s="7"/>
      <c r="U4196" s="6">
        <f>IF(Table1[[#This Row],[Ngày tính CN]]="","",S4196+T4196)</f>
        <v>46112</v>
      </c>
      <c r="V4196" s="35">
        <f ca="1">IF(Table1[[#This Row],[Hạn thanh toán]]="","",IF((U4196-NOW())&lt;0,0,(U4196-NOW())))</f>
        <v>0</v>
      </c>
      <c r="W4196" s="35"/>
      <c r="X4196" s="35">
        <f t="shared" ca="1" si="1022"/>
        <v>58.490319212964096</v>
      </c>
      <c r="Y4196" s="2" t="str">
        <f t="shared" ca="1" si="1023"/>
        <v>Nợ quá hạn từ 30 ngày đến 60 ngày</v>
      </c>
      <c r="Z4196" s="51">
        <f t="shared" si="1019"/>
        <v>46112</v>
      </c>
      <c r="AA4196" s="51" t="str">
        <f t="shared" si="1020"/>
        <v/>
      </c>
      <c r="AD4196" s="2" t="str">
        <f>VLOOKUP($A4196,MA_KH!$A:$Q,MA_KH!O$1,0)</f>
        <v>SEVEN</v>
      </c>
      <c r="AE4196" s="2" t="str">
        <f>VLOOKUP($A4196,MA_KH!$A:$Q,MA_KH!P$1,0)</f>
        <v>CÔNG TY CỔ PHẦN SEVEN SYSTEM VIỆT NAM</v>
      </c>
    </row>
    <row r="4197" spans="1:31" ht="25.5" hidden="1" customHeight="1" x14ac:dyDescent="0.2">
      <c r="A4197" s="30" t="s">
        <v>22400</v>
      </c>
      <c r="B4197" s="30" t="s">
        <v>4194</v>
      </c>
      <c r="C4197" s="37">
        <v>46110</v>
      </c>
      <c r="D4197" s="30" t="s">
        <v>25315</v>
      </c>
      <c r="E4197" s="37">
        <v>46110</v>
      </c>
      <c r="F4197" s="30"/>
      <c r="G4197" s="30" t="s">
        <v>25316</v>
      </c>
      <c r="H4197" s="38">
        <v>106116</v>
      </c>
      <c r="I4197" s="67">
        <v>0</v>
      </c>
      <c r="J4197" s="38">
        <v>8489</v>
      </c>
      <c r="K4197" s="38">
        <v>114605</v>
      </c>
      <c r="L4197" s="7" t="s">
        <v>41</v>
      </c>
      <c r="O4197" s="35">
        <f>IF(Table1[[#This Row],[Phân loại]]="Tồn đầu kỳ",Table1[[#This Row],[Tổng giá trị]],0)</f>
        <v>0</v>
      </c>
      <c r="P4197" s="7">
        <f>IF(Table1[[#This Row],[Số còn phải thu ĐK]]&lt;&gt;0,0,IF(Table1[[#This Row],[Phân loại]]="Bán hàng",Table1[[#This Row],[Tổng giá trị]],-Table1[[#This Row],[Tổng giá trị]]))</f>
        <v>-114605</v>
      </c>
      <c r="Q4197" s="35">
        <f t="shared" si="1021"/>
        <v>0</v>
      </c>
      <c r="R4197" s="7">
        <f>Table1[[#This Row],[Số còn phải thu ĐK]]+Table1[[#This Row],[Giá Trị HD sau CK]]-Table1[[#This Row],[Số tiền đã thu]]</f>
        <v>-114605</v>
      </c>
      <c r="S4197" s="6">
        <f>IF(Table1[[#This Row],[Ngày hóa đơn]]&lt;&gt;"",Table1[[#This Row],[Ngày hóa đơn]],IF(Table1[[#This Row],[Ngày hạch toán]]&lt;&gt;"",Table1[[#This Row],[Ngày hạch toán]],""))</f>
        <v>46110</v>
      </c>
      <c r="T4197" s="7"/>
      <c r="U4197" s="6">
        <f>IF(Table1[[#This Row],[Ngày tính CN]]="","",S4197+T4197)</f>
        <v>46110</v>
      </c>
      <c r="V4197" s="35">
        <f ca="1">IF(Table1[[#This Row],[Hạn thanh toán]]="","",IF((U4197-NOW())&lt;0,0,(U4197-NOW())))</f>
        <v>0</v>
      </c>
      <c r="W4197" s="35"/>
      <c r="X4197" s="35">
        <f t="shared" ca="1" si="1022"/>
        <v>60.490319212964096</v>
      </c>
      <c r="Y4197" s="2" t="str">
        <f t="shared" ca="1" si="1023"/>
        <v>Nợ quá hạn từ 60 ngày đến 90 ngày</v>
      </c>
      <c r="Z4197" s="51">
        <f t="shared" si="1019"/>
        <v>46110</v>
      </c>
      <c r="AA4197" s="51" t="str">
        <f t="shared" si="1020"/>
        <v/>
      </c>
      <c r="AD4197" s="2" t="str">
        <f>VLOOKUP($A4197,MA_KH!$A:$Q,MA_KH!O$1,0)</f>
        <v>SEVEN</v>
      </c>
      <c r="AE4197" s="2" t="str">
        <f>VLOOKUP($A4197,MA_KH!$A:$Q,MA_KH!P$1,0)</f>
        <v>CÔNG TY CỔ PHẦN SEVEN SYSTEM VIỆT NAM</v>
      </c>
    </row>
    <row r="4198" spans="1:31" ht="25.5" hidden="1" customHeight="1" x14ac:dyDescent="0.2">
      <c r="A4198" s="39" t="s">
        <v>22400</v>
      </c>
      <c r="B4198" s="39" t="s">
        <v>4194</v>
      </c>
      <c r="C4198" s="40">
        <v>46111</v>
      </c>
      <c r="D4198" s="39" t="s">
        <v>25317</v>
      </c>
      <c r="E4198" s="40">
        <v>46111</v>
      </c>
      <c r="F4198" s="39"/>
      <c r="G4198" s="39" t="s">
        <v>25318</v>
      </c>
      <c r="H4198" s="41">
        <v>212232</v>
      </c>
      <c r="I4198" s="67">
        <v>0</v>
      </c>
      <c r="J4198" s="41">
        <v>16979</v>
      </c>
      <c r="K4198" s="41">
        <v>229211</v>
      </c>
      <c r="L4198" s="7" t="s">
        <v>41</v>
      </c>
      <c r="O4198" s="35">
        <f>IF(Table1[[#This Row],[Phân loại]]="Tồn đầu kỳ",Table1[[#This Row],[Tổng giá trị]],0)</f>
        <v>0</v>
      </c>
      <c r="P4198" s="7">
        <f>IF(Table1[[#This Row],[Số còn phải thu ĐK]]&lt;&gt;0,0,IF(Table1[[#This Row],[Phân loại]]="Bán hàng",Table1[[#This Row],[Tổng giá trị]],-Table1[[#This Row],[Tổng giá trị]]))</f>
        <v>-229211</v>
      </c>
      <c r="Q4198" s="35">
        <f t="shared" si="1021"/>
        <v>0</v>
      </c>
      <c r="R4198" s="7">
        <f>Table1[[#This Row],[Số còn phải thu ĐK]]+Table1[[#This Row],[Giá Trị HD sau CK]]-Table1[[#This Row],[Số tiền đã thu]]</f>
        <v>-229211</v>
      </c>
      <c r="S4198" s="6">
        <f>IF(Table1[[#This Row],[Ngày hóa đơn]]&lt;&gt;"",Table1[[#This Row],[Ngày hóa đơn]],IF(Table1[[#This Row],[Ngày hạch toán]]&lt;&gt;"",Table1[[#This Row],[Ngày hạch toán]],""))</f>
        <v>46111</v>
      </c>
      <c r="T4198" s="7"/>
      <c r="U4198" s="6">
        <f>IF(Table1[[#This Row],[Ngày tính CN]]="","",S4198+T4198)</f>
        <v>46111</v>
      </c>
      <c r="V4198" s="35">
        <f ca="1">IF(Table1[[#This Row],[Hạn thanh toán]]="","",IF((U4198-NOW())&lt;0,0,(U4198-NOW())))</f>
        <v>0</v>
      </c>
      <c r="W4198" s="35"/>
      <c r="X4198" s="35">
        <f t="shared" ca="1" si="1022"/>
        <v>59.490319212964096</v>
      </c>
      <c r="Y4198" s="2" t="str">
        <f t="shared" ca="1" si="1023"/>
        <v>Nợ quá hạn từ 30 ngày đến 60 ngày</v>
      </c>
      <c r="Z4198" s="51">
        <f t="shared" si="1019"/>
        <v>46111</v>
      </c>
      <c r="AA4198" s="51" t="str">
        <f t="shared" si="1020"/>
        <v/>
      </c>
      <c r="AD4198" s="2" t="str">
        <f>VLOOKUP($A4198,MA_KH!$A:$Q,MA_KH!O$1,0)</f>
        <v>SEVEN</v>
      </c>
      <c r="AE4198" s="2" t="str">
        <f>VLOOKUP($A4198,MA_KH!$A:$Q,MA_KH!P$1,0)</f>
        <v>CÔNG TY CỔ PHẦN SEVEN SYSTEM VIỆT NAM</v>
      </c>
    </row>
    <row r="4199" spans="1:31" ht="25.5" hidden="1" customHeight="1" x14ac:dyDescent="0.2">
      <c r="A4199" s="39" t="s">
        <v>21956</v>
      </c>
      <c r="B4199" s="39" t="s">
        <v>4191</v>
      </c>
      <c r="C4199" s="40">
        <v>46112</v>
      </c>
      <c r="D4199" s="39"/>
      <c r="E4199" s="40">
        <v>46112</v>
      </c>
      <c r="F4199" s="39"/>
      <c r="G4199" s="39" t="s">
        <v>25840</v>
      </c>
      <c r="H4199" s="41">
        <v>26759</v>
      </c>
      <c r="I4199" s="67">
        <v>0</v>
      </c>
      <c r="J4199" s="41">
        <v>2141</v>
      </c>
      <c r="K4199" s="41">
        <v>28900</v>
      </c>
      <c r="L4199" s="7" t="s">
        <v>22850</v>
      </c>
      <c r="O4199" s="35">
        <f>IF(Table1[[#This Row],[Phân loại]]="Tồn đầu kỳ",Table1[[#This Row],[Tổng giá trị]],0)</f>
        <v>0</v>
      </c>
      <c r="P4199" s="7">
        <f>IF(Table1[[#This Row],[Số còn phải thu ĐK]]&lt;&gt;0,0,IF(Table1[[#This Row],[Phân loại]]="Bán hàng",Table1[[#This Row],[Tổng giá trị]],-Table1[[#This Row],[Tổng giá trị]]))</f>
        <v>-28900</v>
      </c>
      <c r="Q4199" s="35">
        <f>IF(M4199&lt;&gt;"",IF(O4199&lt;&gt;0,O4199,P4199),0)</f>
        <v>0</v>
      </c>
      <c r="R4199" s="7">
        <f>Table1[[#This Row],[Số còn phải thu ĐK]]+Table1[[#This Row],[Giá Trị HD sau CK]]-Table1[[#This Row],[Số tiền đã thu]]</f>
        <v>-28900</v>
      </c>
      <c r="S4199" s="6">
        <f>IF(Table1[[#This Row],[Ngày hóa đơn]]&lt;&gt;"",Table1[[#This Row],[Ngày hóa đơn]],IF(Table1[[#This Row],[Ngày hạch toán]]&lt;&gt;"",Table1[[#This Row],[Ngày hạch toán]],""))</f>
        <v>46112</v>
      </c>
      <c r="T4199" s="7"/>
      <c r="U4199" s="6">
        <f>IF(Table1[[#This Row],[Ngày tính CN]]="","",S4199+T4199)</f>
        <v>46112</v>
      </c>
      <c r="V4199" s="35">
        <f ca="1">IF(Table1[[#This Row],[Hạn thanh toán]]="","",IF((U4199-NOW())&lt;0,0,(U4199-NOW())))</f>
        <v>0</v>
      </c>
      <c r="W4199" s="35"/>
      <c r="X4199" s="35">
        <f ca="1">IF(OR(U4199="",R4199=0),"",IF((U4199-NOW())&lt;0,-(U4199-NOW()),0))</f>
        <v>58.490319212964096</v>
      </c>
      <c r="Y4199" s="2" t="str">
        <f ca="1">IF(R4199=0,"Đã thanh toán",IF(X4199="","",IF(X4199&lt;=0,"Chưa đến hạn thanh toán",IF(X4199&lt;=30,"Nợ quá hạn 30 ngày",IF(X4199&lt;=60,"Nợ quá hạn từ 30 ngày đến 60 ngày",IF(X4199&lt;=90,"Nợ quá hạn từ 60 ngày đến 90 ngày",IF(X4199&lt;=120,"Nợ quá hạn từ 90 ngày đến 120 ngày","Nợ quá hạn hơn 120 ngày có khả năng mất thanh toán")))))))</f>
        <v>Nợ quá hạn từ 30 ngày đến 60 ngày</v>
      </c>
      <c r="Z4199" s="51">
        <f t="shared" si="1019"/>
        <v>46112</v>
      </c>
      <c r="AA4199" s="51" t="str">
        <f t="shared" si="1020"/>
        <v/>
      </c>
      <c r="AD4199" s="2" t="str">
        <f>VLOOKUP($A4199,MA_KH!$A:$Q,MA_KH!O$1,0)</f>
        <v>LARIA (FM)</v>
      </c>
      <c r="AE4199" s="2" t="str">
        <f>VLOOKUP($A4199,MA_KH!$A:$Q,MA_KH!P$1,0)</f>
        <v>CÔNG TY TNHH THƯƠNG MẠI LARIA</v>
      </c>
    </row>
    <row r="4200" spans="1:31" ht="25.5" hidden="1" customHeight="1" x14ac:dyDescent="0.2">
      <c r="A4200" s="30" t="s">
        <v>22506</v>
      </c>
      <c r="B4200" s="30" t="s">
        <v>3960</v>
      </c>
      <c r="C4200" s="37">
        <v>46083</v>
      </c>
      <c r="D4200" s="30" t="s">
        <v>25431</v>
      </c>
      <c r="E4200" s="37">
        <v>46083</v>
      </c>
      <c r="F4200" s="30" t="s">
        <v>25432</v>
      </c>
      <c r="G4200" s="30" t="s">
        <v>25433</v>
      </c>
      <c r="H4200" s="38">
        <v>2021568</v>
      </c>
      <c r="I4200" s="67">
        <v>181943</v>
      </c>
      <c r="J4200" s="38">
        <v>147170</v>
      </c>
      <c r="K4200" s="38">
        <v>1986795</v>
      </c>
      <c r="L4200" s="7" t="s">
        <v>22849</v>
      </c>
      <c r="O4200" s="35">
        <f>IF(Table1[[#This Row],[Phân loại]]="Tồn đầu kỳ",Table1[[#This Row],[Tổng giá trị]],0)</f>
        <v>0</v>
      </c>
      <c r="P4200" s="7">
        <f>IF(Table1[[#This Row],[Số còn phải thu ĐK]]&lt;&gt;0,0,IF(Table1[[#This Row],[Phân loại]]="Bán hàng",Table1[[#This Row],[Tổng giá trị]],-Table1[[#This Row],[Tổng giá trị]]))</f>
        <v>1986795</v>
      </c>
      <c r="Q4200" s="35">
        <f t="shared" ref="Q4200:Q4231" si="1024">IF(M4200&lt;&gt;"",IF(O4200&lt;&gt;0,O4200,P4200),0)</f>
        <v>0</v>
      </c>
      <c r="R4200" s="7">
        <f>Table1[[#This Row],[Số còn phải thu ĐK]]+Table1[[#This Row],[Giá Trị HD sau CK]]-Table1[[#This Row],[Số tiền đã thu]]</f>
        <v>1986795</v>
      </c>
      <c r="S4200" s="6">
        <f>IF(Table1[[#This Row],[Ngày hóa đơn]]&lt;&gt;"",Table1[[#This Row],[Ngày hóa đơn]],IF(Table1[[#This Row],[Ngày hạch toán]]&lt;&gt;"",Table1[[#This Row],[Ngày hạch toán]],""))</f>
        <v>46083</v>
      </c>
      <c r="T4200" s="7"/>
      <c r="U4200" s="6">
        <f>IF(Table1[[#This Row],[Ngày tính CN]]="","",S4200+T4200)</f>
        <v>46083</v>
      </c>
      <c r="V4200" s="35">
        <f ca="1">IF(Table1[[#This Row],[Hạn thanh toán]]="","",IF((U4200-NOW())&lt;0,0,(U4200-NOW())))</f>
        <v>0</v>
      </c>
      <c r="W4200" s="35"/>
      <c r="X4200" s="35">
        <f t="shared" ref="X4200:X4231" ca="1" si="1025">IF(OR(U4200="",R4200=0),"",IF((U4200-NOW())&lt;0,-(U4200-NOW()),0))</f>
        <v>87.490319212964096</v>
      </c>
      <c r="Y4200" s="2" t="str">
        <f t="shared" ref="Y4200:Y4231" ca="1" si="1026">IF(R4200=0,"Đã thanh toán",IF(X4200="","",IF(X4200&lt;=0,"Chưa đến hạn thanh toán",IF(X4200&lt;=30,"Nợ quá hạn 30 ngày",IF(X4200&lt;=60,"Nợ quá hạn từ 30 ngày đến 60 ngày",IF(X4200&lt;=90,"Nợ quá hạn từ 60 ngày đến 90 ngày",IF(X4200&lt;=120,"Nợ quá hạn từ 90 ngày đến 120 ngày","Nợ quá hạn hơn 120 ngày có khả năng mất thanh toán")))))))</f>
        <v>Nợ quá hạn từ 60 ngày đến 90 ngày</v>
      </c>
      <c r="Z4200" s="51">
        <f t="shared" si="1019"/>
        <v>46083</v>
      </c>
      <c r="AA4200" s="51" t="str">
        <f t="shared" si="1020"/>
        <v/>
      </c>
      <c r="AD4200" s="2" t="str">
        <f>VLOOKUP($A4200,MA_KH!$A:$Q,MA_KH!O$1,0)</f>
        <v>TMART</v>
      </c>
      <c r="AE4200" s="2" t="str">
        <f>VLOOKUP($A4200,MA_KH!$A:$Q,MA_KH!P$1,0)</f>
        <v>CÔNG TY CỔ PHẦN T - MARTSTORES</v>
      </c>
    </row>
    <row r="4201" spans="1:31" ht="25.5" hidden="1" customHeight="1" x14ac:dyDescent="0.2">
      <c r="A4201" s="30" t="s">
        <v>22506</v>
      </c>
      <c r="B4201" s="30" t="s">
        <v>3960</v>
      </c>
      <c r="C4201" s="37">
        <v>46083</v>
      </c>
      <c r="D4201" s="30" t="s">
        <v>25434</v>
      </c>
      <c r="E4201" s="37">
        <v>46083</v>
      </c>
      <c r="F4201" s="30" t="s">
        <v>25435</v>
      </c>
      <c r="G4201" s="30" t="s">
        <v>25436</v>
      </c>
      <c r="H4201" s="38">
        <v>1166098</v>
      </c>
      <c r="I4201" s="67">
        <v>104950</v>
      </c>
      <c r="J4201" s="38">
        <v>84892</v>
      </c>
      <c r="K4201" s="38">
        <v>1146040</v>
      </c>
      <c r="L4201" s="7" t="s">
        <v>22849</v>
      </c>
      <c r="O4201" s="35">
        <f>IF(Table1[[#This Row],[Phân loại]]="Tồn đầu kỳ",Table1[[#This Row],[Tổng giá trị]],0)</f>
        <v>0</v>
      </c>
      <c r="P4201" s="7">
        <f>IF(Table1[[#This Row],[Số còn phải thu ĐK]]&lt;&gt;0,0,IF(Table1[[#This Row],[Phân loại]]="Bán hàng",Table1[[#This Row],[Tổng giá trị]],-Table1[[#This Row],[Tổng giá trị]]))</f>
        <v>1146040</v>
      </c>
      <c r="Q4201" s="35">
        <f t="shared" si="1024"/>
        <v>0</v>
      </c>
      <c r="R4201" s="7">
        <f>Table1[[#This Row],[Số còn phải thu ĐK]]+Table1[[#This Row],[Giá Trị HD sau CK]]-Table1[[#This Row],[Số tiền đã thu]]</f>
        <v>1146040</v>
      </c>
      <c r="S4201" s="6">
        <f>IF(Table1[[#This Row],[Ngày hóa đơn]]&lt;&gt;"",Table1[[#This Row],[Ngày hóa đơn]],IF(Table1[[#This Row],[Ngày hạch toán]]&lt;&gt;"",Table1[[#This Row],[Ngày hạch toán]],""))</f>
        <v>46083</v>
      </c>
      <c r="T4201" s="7"/>
      <c r="U4201" s="6">
        <f>IF(Table1[[#This Row],[Ngày tính CN]]="","",S4201+T4201)</f>
        <v>46083</v>
      </c>
      <c r="V4201" s="35">
        <f ca="1">IF(Table1[[#This Row],[Hạn thanh toán]]="","",IF((U4201-NOW())&lt;0,0,(U4201-NOW())))</f>
        <v>0</v>
      </c>
      <c r="W4201" s="35"/>
      <c r="X4201" s="35">
        <f t="shared" ca="1" si="1025"/>
        <v>87.490319212964096</v>
      </c>
      <c r="Y4201" s="2" t="str">
        <f t="shared" ca="1" si="1026"/>
        <v>Nợ quá hạn từ 60 ngày đến 90 ngày</v>
      </c>
      <c r="Z4201" s="51">
        <f t="shared" si="1019"/>
        <v>46083</v>
      </c>
      <c r="AA4201" s="51" t="str">
        <f t="shared" si="1020"/>
        <v/>
      </c>
      <c r="AD4201" s="2" t="str">
        <f>VLOOKUP($A4201,MA_KH!$A:$Q,MA_KH!O$1,0)</f>
        <v>TMART</v>
      </c>
      <c r="AE4201" s="2" t="str">
        <f>VLOOKUP($A4201,MA_KH!$A:$Q,MA_KH!P$1,0)</f>
        <v>CÔNG TY CỔ PHẦN T - MARTSTORES</v>
      </c>
    </row>
    <row r="4202" spans="1:31" ht="25.5" hidden="1" customHeight="1" x14ac:dyDescent="0.2">
      <c r="A4202" s="30" t="s">
        <v>22506</v>
      </c>
      <c r="B4202" s="30" t="s">
        <v>3960</v>
      </c>
      <c r="C4202" s="37">
        <v>46083</v>
      </c>
      <c r="D4202" s="30" t="s">
        <v>25437</v>
      </c>
      <c r="E4202" s="37">
        <v>46083</v>
      </c>
      <c r="F4202" s="30" t="s">
        <v>25438</v>
      </c>
      <c r="G4202" s="30" t="s">
        <v>25439</v>
      </c>
      <c r="H4202" s="38">
        <v>578296</v>
      </c>
      <c r="I4202" s="67">
        <v>52047</v>
      </c>
      <c r="J4202" s="38">
        <v>42100</v>
      </c>
      <c r="K4202" s="38">
        <v>568349</v>
      </c>
      <c r="L4202" s="7" t="s">
        <v>22849</v>
      </c>
      <c r="O4202" s="35">
        <f>IF(Table1[[#This Row],[Phân loại]]="Tồn đầu kỳ",Table1[[#This Row],[Tổng giá trị]],0)</f>
        <v>0</v>
      </c>
      <c r="P4202" s="7">
        <f>IF(Table1[[#This Row],[Số còn phải thu ĐK]]&lt;&gt;0,0,IF(Table1[[#This Row],[Phân loại]]="Bán hàng",Table1[[#This Row],[Tổng giá trị]],-Table1[[#This Row],[Tổng giá trị]]))</f>
        <v>568349</v>
      </c>
      <c r="Q4202" s="35">
        <f t="shared" si="1024"/>
        <v>0</v>
      </c>
      <c r="R4202" s="7">
        <f>Table1[[#This Row],[Số còn phải thu ĐK]]+Table1[[#This Row],[Giá Trị HD sau CK]]-Table1[[#This Row],[Số tiền đã thu]]</f>
        <v>568349</v>
      </c>
      <c r="S4202" s="6">
        <f>IF(Table1[[#This Row],[Ngày hóa đơn]]&lt;&gt;"",Table1[[#This Row],[Ngày hóa đơn]],IF(Table1[[#This Row],[Ngày hạch toán]]&lt;&gt;"",Table1[[#This Row],[Ngày hạch toán]],""))</f>
        <v>46083</v>
      </c>
      <c r="T4202" s="7"/>
      <c r="U4202" s="6">
        <f>IF(Table1[[#This Row],[Ngày tính CN]]="","",S4202+T4202)</f>
        <v>46083</v>
      </c>
      <c r="V4202" s="35">
        <f ca="1">IF(Table1[[#This Row],[Hạn thanh toán]]="","",IF((U4202-NOW())&lt;0,0,(U4202-NOW())))</f>
        <v>0</v>
      </c>
      <c r="W4202" s="35"/>
      <c r="X4202" s="35">
        <f t="shared" ca="1" si="1025"/>
        <v>87.490319212964096</v>
      </c>
      <c r="Y4202" s="2" t="str">
        <f t="shared" ca="1" si="1026"/>
        <v>Nợ quá hạn từ 60 ngày đến 90 ngày</v>
      </c>
      <c r="Z4202" s="51">
        <f t="shared" si="1019"/>
        <v>46083</v>
      </c>
      <c r="AA4202" s="51" t="str">
        <f t="shared" si="1020"/>
        <v/>
      </c>
      <c r="AD4202" s="2" t="str">
        <f>VLOOKUP($A4202,MA_KH!$A:$Q,MA_KH!O$1,0)</f>
        <v>TMART</v>
      </c>
      <c r="AE4202" s="2" t="str">
        <f>VLOOKUP($A4202,MA_KH!$A:$Q,MA_KH!P$1,0)</f>
        <v>CÔNG TY CỔ PHẦN T - MARTSTORES</v>
      </c>
    </row>
    <row r="4203" spans="1:31" ht="25.5" hidden="1" customHeight="1" x14ac:dyDescent="0.2">
      <c r="A4203" s="30" t="s">
        <v>22506</v>
      </c>
      <c r="B4203" s="30" t="s">
        <v>3960</v>
      </c>
      <c r="C4203" s="37">
        <v>46083</v>
      </c>
      <c r="D4203" s="30" t="s">
        <v>25440</v>
      </c>
      <c r="E4203" s="37">
        <v>46083</v>
      </c>
      <c r="F4203" s="30" t="s">
        <v>25441</v>
      </c>
      <c r="G4203" s="30" t="s">
        <v>25442</v>
      </c>
      <c r="H4203" s="38">
        <v>779638</v>
      </c>
      <c r="I4203" s="67">
        <v>70168</v>
      </c>
      <c r="J4203" s="38">
        <v>56758</v>
      </c>
      <c r="K4203" s="38">
        <v>766228</v>
      </c>
      <c r="L4203" s="7" t="s">
        <v>22849</v>
      </c>
      <c r="O4203" s="35">
        <f>IF(Table1[[#This Row],[Phân loại]]="Tồn đầu kỳ",Table1[[#This Row],[Tổng giá trị]],0)</f>
        <v>0</v>
      </c>
      <c r="P4203" s="7">
        <f>IF(Table1[[#This Row],[Số còn phải thu ĐK]]&lt;&gt;0,0,IF(Table1[[#This Row],[Phân loại]]="Bán hàng",Table1[[#This Row],[Tổng giá trị]],-Table1[[#This Row],[Tổng giá trị]]))</f>
        <v>766228</v>
      </c>
      <c r="Q4203" s="35">
        <f t="shared" si="1024"/>
        <v>0</v>
      </c>
      <c r="R4203" s="7">
        <f>Table1[[#This Row],[Số còn phải thu ĐK]]+Table1[[#This Row],[Giá Trị HD sau CK]]-Table1[[#This Row],[Số tiền đã thu]]</f>
        <v>766228</v>
      </c>
      <c r="S4203" s="6">
        <f>IF(Table1[[#This Row],[Ngày hóa đơn]]&lt;&gt;"",Table1[[#This Row],[Ngày hóa đơn]],IF(Table1[[#This Row],[Ngày hạch toán]]&lt;&gt;"",Table1[[#This Row],[Ngày hạch toán]],""))</f>
        <v>46083</v>
      </c>
      <c r="T4203" s="7"/>
      <c r="U4203" s="6">
        <f>IF(Table1[[#This Row],[Ngày tính CN]]="","",S4203+T4203)</f>
        <v>46083</v>
      </c>
      <c r="V4203" s="35">
        <f ca="1">IF(Table1[[#This Row],[Hạn thanh toán]]="","",IF((U4203-NOW())&lt;0,0,(U4203-NOW())))</f>
        <v>0</v>
      </c>
      <c r="W4203" s="35"/>
      <c r="X4203" s="35">
        <f t="shared" ca="1" si="1025"/>
        <v>87.490319212964096</v>
      </c>
      <c r="Y4203" s="2" t="str">
        <f t="shared" ca="1" si="1026"/>
        <v>Nợ quá hạn từ 60 ngày đến 90 ngày</v>
      </c>
      <c r="Z4203" s="51">
        <f t="shared" si="1019"/>
        <v>46083</v>
      </c>
      <c r="AA4203" s="51" t="str">
        <f t="shared" si="1020"/>
        <v/>
      </c>
      <c r="AD4203" s="2" t="str">
        <f>VLOOKUP($A4203,MA_KH!$A:$Q,MA_KH!O$1,0)</f>
        <v>TMART</v>
      </c>
      <c r="AE4203" s="2" t="str">
        <f>VLOOKUP($A4203,MA_KH!$A:$Q,MA_KH!P$1,0)</f>
        <v>CÔNG TY CỔ PHẦN T - MARTSTORES</v>
      </c>
    </row>
    <row r="4204" spans="1:31" ht="25.5" hidden="1" customHeight="1" x14ac:dyDescent="0.2">
      <c r="A4204" s="30" t="s">
        <v>22506</v>
      </c>
      <c r="B4204" s="30" t="s">
        <v>3960</v>
      </c>
      <c r="C4204" s="37">
        <v>46083</v>
      </c>
      <c r="D4204" s="30" t="s">
        <v>25443</v>
      </c>
      <c r="E4204" s="37">
        <v>46083</v>
      </c>
      <c r="F4204" s="30" t="s">
        <v>25444</v>
      </c>
      <c r="G4204" s="30" t="s">
        <v>25445</v>
      </c>
      <c r="H4204" s="38">
        <v>886851</v>
      </c>
      <c r="I4204" s="67">
        <v>79817</v>
      </c>
      <c r="J4204" s="38">
        <v>64563</v>
      </c>
      <c r="K4204" s="38">
        <v>871597</v>
      </c>
      <c r="L4204" s="7" t="s">
        <v>22849</v>
      </c>
      <c r="O4204" s="35">
        <f>IF(Table1[[#This Row],[Phân loại]]="Tồn đầu kỳ",Table1[[#This Row],[Tổng giá trị]],0)</f>
        <v>0</v>
      </c>
      <c r="P4204" s="7">
        <f>IF(Table1[[#This Row],[Số còn phải thu ĐK]]&lt;&gt;0,0,IF(Table1[[#This Row],[Phân loại]]="Bán hàng",Table1[[#This Row],[Tổng giá trị]],-Table1[[#This Row],[Tổng giá trị]]))</f>
        <v>871597</v>
      </c>
      <c r="Q4204" s="35">
        <f t="shared" si="1024"/>
        <v>0</v>
      </c>
      <c r="R4204" s="7">
        <f>Table1[[#This Row],[Số còn phải thu ĐK]]+Table1[[#This Row],[Giá Trị HD sau CK]]-Table1[[#This Row],[Số tiền đã thu]]</f>
        <v>871597</v>
      </c>
      <c r="S4204" s="6">
        <f>IF(Table1[[#This Row],[Ngày hóa đơn]]&lt;&gt;"",Table1[[#This Row],[Ngày hóa đơn]],IF(Table1[[#This Row],[Ngày hạch toán]]&lt;&gt;"",Table1[[#This Row],[Ngày hạch toán]],""))</f>
        <v>46083</v>
      </c>
      <c r="T4204" s="7"/>
      <c r="U4204" s="6">
        <f>IF(Table1[[#This Row],[Ngày tính CN]]="","",S4204+T4204)</f>
        <v>46083</v>
      </c>
      <c r="V4204" s="35">
        <f ca="1">IF(Table1[[#This Row],[Hạn thanh toán]]="","",IF((U4204-NOW())&lt;0,0,(U4204-NOW())))</f>
        <v>0</v>
      </c>
      <c r="W4204" s="35"/>
      <c r="X4204" s="35">
        <f t="shared" ca="1" si="1025"/>
        <v>87.490319212964096</v>
      </c>
      <c r="Y4204" s="2" t="str">
        <f t="shared" ca="1" si="1026"/>
        <v>Nợ quá hạn từ 60 ngày đến 90 ngày</v>
      </c>
      <c r="Z4204" s="51">
        <f t="shared" si="1019"/>
        <v>46083</v>
      </c>
      <c r="AA4204" s="51" t="str">
        <f t="shared" si="1020"/>
        <v/>
      </c>
      <c r="AD4204" s="2" t="str">
        <f>VLOOKUP($A4204,MA_KH!$A:$Q,MA_KH!O$1,0)</f>
        <v>TMART</v>
      </c>
      <c r="AE4204" s="2" t="str">
        <f>VLOOKUP($A4204,MA_KH!$A:$Q,MA_KH!P$1,0)</f>
        <v>CÔNG TY CỔ PHẦN T - MARTSTORES</v>
      </c>
    </row>
    <row r="4205" spans="1:31" ht="25.5" hidden="1" customHeight="1" x14ac:dyDescent="0.2">
      <c r="A4205" s="30" t="s">
        <v>22506</v>
      </c>
      <c r="B4205" s="30" t="s">
        <v>3960</v>
      </c>
      <c r="C4205" s="37">
        <v>46083</v>
      </c>
      <c r="D4205" s="30" t="s">
        <v>25446</v>
      </c>
      <c r="E4205" s="37">
        <v>46083</v>
      </c>
      <c r="F4205" s="30" t="s">
        <v>25447</v>
      </c>
      <c r="G4205" s="30" t="s">
        <v>25448</v>
      </c>
      <c r="H4205" s="38">
        <v>1083099</v>
      </c>
      <c r="I4205" s="67">
        <v>97480</v>
      </c>
      <c r="J4205" s="38">
        <v>78850</v>
      </c>
      <c r="K4205" s="38">
        <v>1064469</v>
      </c>
      <c r="L4205" s="7" t="s">
        <v>22849</v>
      </c>
      <c r="O4205" s="35">
        <f>IF(Table1[[#This Row],[Phân loại]]="Tồn đầu kỳ",Table1[[#This Row],[Tổng giá trị]],0)</f>
        <v>0</v>
      </c>
      <c r="P4205" s="7">
        <f>IF(Table1[[#This Row],[Số còn phải thu ĐK]]&lt;&gt;0,0,IF(Table1[[#This Row],[Phân loại]]="Bán hàng",Table1[[#This Row],[Tổng giá trị]],-Table1[[#This Row],[Tổng giá trị]]))</f>
        <v>1064469</v>
      </c>
      <c r="Q4205" s="35">
        <f t="shared" si="1024"/>
        <v>0</v>
      </c>
      <c r="R4205" s="7">
        <f>Table1[[#This Row],[Số còn phải thu ĐK]]+Table1[[#This Row],[Giá Trị HD sau CK]]-Table1[[#This Row],[Số tiền đã thu]]</f>
        <v>1064469</v>
      </c>
      <c r="S4205" s="6">
        <f>IF(Table1[[#This Row],[Ngày hóa đơn]]&lt;&gt;"",Table1[[#This Row],[Ngày hóa đơn]],IF(Table1[[#This Row],[Ngày hạch toán]]&lt;&gt;"",Table1[[#This Row],[Ngày hạch toán]],""))</f>
        <v>46083</v>
      </c>
      <c r="T4205" s="7"/>
      <c r="U4205" s="6">
        <f>IF(Table1[[#This Row],[Ngày tính CN]]="","",S4205+T4205)</f>
        <v>46083</v>
      </c>
      <c r="V4205" s="35">
        <f ca="1">IF(Table1[[#This Row],[Hạn thanh toán]]="","",IF((U4205-NOW())&lt;0,0,(U4205-NOW())))</f>
        <v>0</v>
      </c>
      <c r="W4205" s="35"/>
      <c r="X4205" s="35">
        <f t="shared" ca="1" si="1025"/>
        <v>87.490319212964096</v>
      </c>
      <c r="Y4205" s="2" t="str">
        <f t="shared" ca="1" si="1026"/>
        <v>Nợ quá hạn từ 60 ngày đến 90 ngày</v>
      </c>
      <c r="Z4205" s="51">
        <f t="shared" si="1019"/>
        <v>46083</v>
      </c>
      <c r="AA4205" s="51" t="str">
        <f t="shared" si="1020"/>
        <v/>
      </c>
      <c r="AD4205" s="2" t="str">
        <f>VLOOKUP($A4205,MA_KH!$A:$Q,MA_KH!O$1,0)</f>
        <v>TMART</v>
      </c>
      <c r="AE4205" s="2" t="str">
        <f>VLOOKUP($A4205,MA_KH!$A:$Q,MA_KH!P$1,0)</f>
        <v>CÔNG TY CỔ PHẦN T - MARTSTORES</v>
      </c>
    </row>
    <row r="4206" spans="1:31" ht="25.5" hidden="1" customHeight="1" x14ac:dyDescent="0.2">
      <c r="A4206" s="30" t="s">
        <v>22506</v>
      </c>
      <c r="B4206" s="30" t="s">
        <v>3960</v>
      </c>
      <c r="C4206" s="37">
        <v>46083</v>
      </c>
      <c r="D4206" s="30" t="s">
        <v>25449</v>
      </c>
      <c r="E4206" s="37">
        <v>46083</v>
      </c>
      <c r="F4206" s="30" t="s">
        <v>25450</v>
      </c>
      <c r="G4206" s="30" t="s">
        <v>25451</v>
      </c>
      <c r="H4206" s="38">
        <v>1282390</v>
      </c>
      <c r="I4206" s="67">
        <v>115416</v>
      </c>
      <c r="J4206" s="38">
        <v>93358</v>
      </c>
      <c r="K4206" s="38">
        <v>1260332</v>
      </c>
      <c r="L4206" s="7" t="s">
        <v>22849</v>
      </c>
      <c r="O4206" s="35">
        <f>IF(Table1[[#This Row],[Phân loại]]="Tồn đầu kỳ",Table1[[#This Row],[Tổng giá trị]],0)</f>
        <v>0</v>
      </c>
      <c r="P4206" s="7">
        <f>IF(Table1[[#This Row],[Số còn phải thu ĐK]]&lt;&gt;0,0,IF(Table1[[#This Row],[Phân loại]]="Bán hàng",Table1[[#This Row],[Tổng giá trị]],-Table1[[#This Row],[Tổng giá trị]]))</f>
        <v>1260332</v>
      </c>
      <c r="Q4206" s="35">
        <f t="shared" si="1024"/>
        <v>0</v>
      </c>
      <c r="R4206" s="7">
        <f>Table1[[#This Row],[Số còn phải thu ĐK]]+Table1[[#This Row],[Giá Trị HD sau CK]]-Table1[[#This Row],[Số tiền đã thu]]</f>
        <v>1260332</v>
      </c>
      <c r="S4206" s="6">
        <f>IF(Table1[[#This Row],[Ngày hóa đơn]]&lt;&gt;"",Table1[[#This Row],[Ngày hóa đơn]],IF(Table1[[#This Row],[Ngày hạch toán]]&lt;&gt;"",Table1[[#This Row],[Ngày hạch toán]],""))</f>
        <v>46083</v>
      </c>
      <c r="T4206" s="7"/>
      <c r="U4206" s="6">
        <f>IF(Table1[[#This Row],[Ngày tính CN]]="","",S4206+T4206)</f>
        <v>46083</v>
      </c>
      <c r="V4206" s="35">
        <f ca="1">IF(Table1[[#This Row],[Hạn thanh toán]]="","",IF((U4206-NOW())&lt;0,0,(U4206-NOW())))</f>
        <v>0</v>
      </c>
      <c r="W4206" s="35"/>
      <c r="X4206" s="35">
        <f t="shared" ca="1" si="1025"/>
        <v>87.490319212964096</v>
      </c>
      <c r="Y4206" s="2" t="str">
        <f t="shared" ca="1" si="1026"/>
        <v>Nợ quá hạn từ 60 ngày đến 90 ngày</v>
      </c>
      <c r="Z4206" s="51">
        <f t="shared" si="1019"/>
        <v>46083</v>
      </c>
      <c r="AA4206" s="51" t="str">
        <f t="shared" si="1020"/>
        <v/>
      </c>
      <c r="AD4206" s="2" t="str">
        <f>VLOOKUP($A4206,MA_KH!$A:$Q,MA_KH!O$1,0)</f>
        <v>TMART</v>
      </c>
      <c r="AE4206" s="2" t="str">
        <f>VLOOKUP($A4206,MA_KH!$A:$Q,MA_KH!P$1,0)</f>
        <v>CÔNG TY CỔ PHẦN T - MARTSTORES</v>
      </c>
    </row>
    <row r="4207" spans="1:31" ht="25.5" hidden="1" customHeight="1" x14ac:dyDescent="0.2">
      <c r="A4207" s="30" t="s">
        <v>22506</v>
      </c>
      <c r="B4207" s="30" t="s">
        <v>3960</v>
      </c>
      <c r="C4207" s="37">
        <v>46083</v>
      </c>
      <c r="D4207" s="30" t="s">
        <v>25452</v>
      </c>
      <c r="E4207" s="37">
        <v>46083</v>
      </c>
      <c r="F4207" s="30" t="s">
        <v>25453</v>
      </c>
      <c r="G4207" s="30" t="s">
        <v>25454</v>
      </c>
      <c r="H4207" s="38">
        <v>663718</v>
      </c>
      <c r="I4207" s="67">
        <v>59735</v>
      </c>
      <c r="J4207" s="38">
        <v>48319</v>
      </c>
      <c r="K4207" s="38">
        <v>652302</v>
      </c>
      <c r="L4207" s="7" t="s">
        <v>22849</v>
      </c>
      <c r="O4207" s="35">
        <f>IF(Table1[[#This Row],[Phân loại]]="Tồn đầu kỳ",Table1[[#This Row],[Tổng giá trị]],0)</f>
        <v>0</v>
      </c>
      <c r="P4207" s="7">
        <f>IF(Table1[[#This Row],[Số còn phải thu ĐK]]&lt;&gt;0,0,IF(Table1[[#This Row],[Phân loại]]="Bán hàng",Table1[[#This Row],[Tổng giá trị]],-Table1[[#This Row],[Tổng giá trị]]))</f>
        <v>652302</v>
      </c>
      <c r="Q4207" s="35">
        <f t="shared" si="1024"/>
        <v>0</v>
      </c>
      <c r="R4207" s="7">
        <f>Table1[[#This Row],[Số còn phải thu ĐK]]+Table1[[#This Row],[Giá Trị HD sau CK]]-Table1[[#This Row],[Số tiền đã thu]]</f>
        <v>652302</v>
      </c>
      <c r="S4207" s="6">
        <f>IF(Table1[[#This Row],[Ngày hóa đơn]]&lt;&gt;"",Table1[[#This Row],[Ngày hóa đơn]],IF(Table1[[#This Row],[Ngày hạch toán]]&lt;&gt;"",Table1[[#This Row],[Ngày hạch toán]],""))</f>
        <v>46083</v>
      </c>
      <c r="T4207" s="7"/>
      <c r="U4207" s="6">
        <f>IF(Table1[[#This Row],[Ngày tính CN]]="","",S4207+T4207)</f>
        <v>46083</v>
      </c>
      <c r="V4207" s="35">
        <f ca="1">IF(Table1[[#This Row],[Hạn thanh toán]]="","",IF((U4207-NOW())&lt;0,0,(U4207-NOW())))</f>
        <v>0</v>
      </c>
      <c r="W4207" s="35"/>
      <c r="X4207" s="35">
        <f t="shared" ca="1" si="1025"/>
        <v>87.490319212964096</v>
      </c>
      <c r="Y4207" s="2" t="str">
        <f t="shared" ca="1" si="1026"/>
        <v>Nợ quá hạn từ 60 ngày đến 90 ngày</v>
      </c>
      <c r="Z4207" s="51">
        <f t="shared" si="1019"/>
        <v>46083</v>
      </c>
      <c r="AA4207" s="51" t="str">
        <f t="shared" si="1020"/>
        <v/>
      </c>
      <c r="AD4207" s="2" t="str">
        <f>VLOOKUP($A4207,MA_KH!$A:$Q,MA_KH!O$1,0)</f>
        <v>TMART</v>
      </c>
      <c r="AE4207" s="2" t="str">
        <f>VLOOKUP($A4207,MA_KH!$A:$Q,MA_KH!P$1,0)</f>
        <v>CÔNG TY CỔ PHẦN T - MARTSTORES</v>
      </c>
    </row>
    <row r="4208" spans="1:31" ht="25.5" hidden="1" customHeight="1" x14ac:dyDescent="0.2">
      <c r="A4208" s="30" t="s">
        <v>22506</v>
      </c>
      <c r="B4208" s="30" t="s">
        <v>3960</v>
      </c>
      <c r="C4208" s="37">
        <v>46083</v>
      </c>
      <c r="D4208" s="30" t="s">
        <v>25455</v>
      </c>
      <c r="E4208" s="37">
        <v>46083</v>
      </c>
      <c r="F4208" s="30" t="s">
        <v>25456</v>
      </c>
      <c r="G4208" s="30" t="s">
        <v>25457</v>
      </c>
      <c r="H4208" s="38">
        <v>893794</v>
      </c>
      <c r="I4208" s="67">
        <v>80442</v>
      </c>
      <c r="J4208" s="38">
        <v>65068</v>
      </c>
      <c r="K4208" s="38">
        <v>878420</v>
      </c>
      <c r="L4208" s="7" t="s">
        <v>22849</v>
      </c>
      <c r="O4208" s="35">
        <f>IF(Table1[[#This Row],[Phân loại]]="Tồn đầu kỳ",Table1[[#This Row],[Tổng giá trị]],0)</f>
        <v>0</v>
      </c>
      <c r="P4208" s="7">
        <f>IF(Table1[[#This Row],[Số còn phải thu ĐK]]&lt;&gt;0,0,IF(Table1[[#This Row],[Phân loại]]="Bán hàng",Table1[[#This Row],[Tổng giá trị]],-Table1[[#This Row],[Tổng giá trị]]))</f>
        <v>878420</v>
      </c>
      <c r="Q4208" s="35">
        <f t="shared" si="1024"/>
        <v>0</v>
      </c>
      <c r="R4208" s="7">
        <f>Table1[[#This Row],[Số còn phải thu ĐK]]+Table1[[#This Row],[Giá Trị HD sau CK]]-Table1[[#This Row],[Số tiền đã thu]]</f>
        <v>878420</v>
      </c>
      <c r="S4208" s="6">
        <f>IF(Table1[[#This Row],[Ngày hóa đơn]]&lt;&gt;"",Table1[[#This Row],[Ngày hóa đơn]],IF(Table1[[#This Row],[Ngày hạch toán]]&lt;&gt;"",Table1[[#This Row],[Ngày hạch toán]],""))</f>
        <v>46083</v>
      </c>
      <c r="T4208" s="7"/>
      <c r="U4208" s="6">
        <f>IF(Table1[[#This Row],[Ngày tính CN]]="","",S4208+T4208)</f>
        <v>46083</v>
      </c>
      <c r="V4208" s="35">
        <f ca="1">IF(Table1[[#This Row],[Hạn thanh toán]]="","",IF((U4208-NOW())&lt;0,0,(U4208-NOW())))</f>
        <v>0</v>
      </c>
      <c r="W4208" s="35"/>
      <c r="X4208" s="35">
        <f t="shared" ca="1" si="1025"/>
        <v>87.490319212964096</v>
      </c>
      <c r="Y4208" s="2" t="str">
        <f t="shared" ca="1" si="1026"/>
        <v>Nợ quá hạn từ 60 ngày đến 90 ngày</v>
      </c>
      <c r="Z4208" s="51">
        <f t="shared" si="1019"/>
        <v>46083</v>
      </c>
      <c r="AA4208" s="51" t="str">
        <f t="shared" si="1020"/>
        <v/>
      </c>
      <c r="AD4208" s="2" t="str">
        <f>VLOOKUP($A4208,MA_KH!$A:$Q,MA_KH!O$1,0)</f>
        <v>TMART</v>
      </c>
      <c r="AE4208" s="2" t="str">
        <f>VLOOKUP($A4208,MA_KH!$A:$Q,MA_KH!P$1,0)</f>
        <v>CÔNG TY CỔ PHẦN T - MARTSTORES</v>
      </c>
    </row>
    <row r="4209" spans="1:31" ht="25.5" hidden="1" customHeight="1" x14ac:dyDescent="0.2">
      <c r="A4209" s="30" t="s">
        <v>22506</v>
      </c>
      <c r="B4209" s="30" t="s">
        <v>3960</v>
      </c>
      <c r="C4209" s="37">
        <v>46083</v>
      </c>
      <c r="D4209" s="30" t="s">
        <v>25458</v>
      </c>
      <c r="E4209" s="37">
        <v>46083</v>
      </c>
      <c r="F4209" s="30" t="s">
        <v>25459</v>
      </c>
      <c r="G4209" s="30" t="s">
        <v>25460</v>
      </c>
      <c r="H4209" s="38">
        <v>1408593</v>
      </c>
      <c r="I4209" s="67">
        <v>126775</v>
      </c>
      <c r="J4209" s="38">
        <v>102545</v>
      </c>
      <c r="K4209" s="38">
        <v>1384363</v>
      </c>
      <c r="L4209" s="7" t="s">
        <v>22849</v>
      </c>
      <c r="O4209" s="35">
        <f>IF(Table1[[#This Row],[Phân loại]]="Tồn đầu kỳ",Table1[[#This Row],[Tổng giá trị]],0)</f>
        <v>0</v>
      </c>
      <c r="P4209" s="7">
        <f>IF(Table1[[#This Row],[Số còn phải thu ĐK]]&lt;&gt;0,0,IF(Table1[[#This Row],[Phân loại]]="Bán hàng",Table1[[#This Row],[Tổng giá trị]],-Table1[[#This Row],[Tổng giá trị]]))</f>
        <v>1384363</v>
      </c>
      <c r="Q4209" s="35">
        <f t="shared" si="1024"/>
        <v>0</v>
      </c>
      <c r="R4209" s="7">
        <f>Table1[[#This Row],[Số còn phải thu ĐK]]+Table1[[#This Row],[Giá Trị HD sau CK]]-Table1[[#This Row],[Số tiền đã thu]]</f>
        <v>1384363</v>
      </c>
      <c r="S4209" s="6">
        <f>IF(Table1[[#This Row],[Ngày hóa đơn]]&lt;&gt;"",Table1[[#This Row],[Ngày hóa đơn]],IF(Table1[[#This Row],[Ngày hạch toán]]&lt;&gt;"",Table1[[#This Row],[Ngày hạch toán]],""))</f>
        <v>46083</v>
      </c>
      <c r="T4209" s="7"/>
      <c r="U4209" s="6">
        <f>IF(Table1[[#This Row],[Ngày tính CN]]="","",S4209+T4209)</f>
        <v>46083</v>
      </c>
      <c r="V4209" s="35">
        <f ca="1">IF(Table1[[#This Row],[Hạn thanh toán]]="","",IF((U4209-NOW())&lt;0,0,(U4209-NOW())))</f>
        <v>0</v>
      </c>
      <c r="W4209" s="35"/>
      <c r="X4209" s="35">
        <f t="shared" ca="1" si="1025"/>
        <v>87.490319212964096</v>
      </c>
      <c r="Y4209" s="2" t="str">
        <f t="shared" ca="1" si="1026"/>
        <v>Nợ quá hạn từ 60 ngày đến 90 ngày</v>
      </c>
      <c r="Z4209" s="51">
        <f t="shared" si="1019"/>
        <v>46083</v>
      </c>
      <c r="AA4209" s="51" t="str">
        <f t="shared" si="1020"/>
        <v/>
      </c>
      <c r="AD4209" s="2" t="str">
        <f>VLOOKUP($A4209,MA_KH!$A:$Q,MA_KH!O$1,0)</f>
        <v>TMART</v>
      </c>
      <c r="AE4209" s="2" t="str">
        <f>VLOOKUP($A4209,MA_KH!$A:$Q,MA_KH!P$1,0)</f>
        <v>CÔNG TY CỔ PHẦN T - MARTSTORES</v>
      </c>
    </row>
    <row r="4210" spans="1:31" ht="25.5" hidden="1" customHeight="1" x14ac:dyDescent="0.2">
      <c r="A4210" s="30" t="s">
        <v>22506</v>
      </c>
      <c r="B4210" s="30" t="s">
        <v>3960</v>
      </c>
      <c r="C4210" s="37">
        <v>46083</v>
      </c>
      <c r="D4210" s="30" t="s">
        <v>25461</v>
      </c>
      <c r="E4210" s="37">
        <v>46083</v>
      </c>
      <c r="F4210" s="30" t="s">
        <v>25462</v>
      </c>
      <c r="G4210" s="30" t="s">
        <v>25463</v>
      </c>
      <c r="H4210" s="38">
        <v>532072</v>
      </c>
      <c r="I4210" s="67">
        <v>47886</v>
      </c>
      <c r="J4210" s="38">
        <v>38735</v>
      </c>
      <c r="K4210" s="38">
        <v>522921</v>
      </c>
      <c r="L4210" s="7" t="s">
        <v>22849</v>
      </c>
      <c r="O4210" s="35">
        <f>IF(Table1[[#This Row],[Phân loại]]="Tồn đầu kỳ",Table1[[#This Row],[Tổng giá trị]],0)</f>
        <v>0</v>
      </c>
      <c r="P4210" s="7">
        <f>IF(Table1[[#This Row],[Số còn phải thu ĐK]]&lt;&gt;0,0,IF(Table1[[#This Row],[Phân loại]]="Bán hàng",Table1[[#This Row],[Tổng giá trị]],-Table1[[#This Row],[Tổng giá trị]]))</f>
        <v>522921</v>
      </c>
      <c r="Q4210" s="35">
        <f t="shared" si="1024"/>
        <v>0</v>
      </c>
      <c r="R4210" s="7">
        <f>Table1[[#This Row],[Số còn phải thu ĐK]]+Table1[[#This Row],[Giá Trị HD sau CK]]-Table1[[#This Row],[Số tiền đã thu]]</f>
        <v>522921</v>
      </c>
      <c r="S4210" s="6">
        <f>IF(Table1[[#This Row],[Ngày hóa đơn]]&lt;&gt;"",Table1[[#This Row],[Ngày hóa đơn]],IF(Table1[[#This Row],[Ngày hạch toán]]&lt;&gt;"",Table1[[#This Row],[Ngày hạch toán]],""))</f>
        <v>46083</v>
      </c>
      <c r="T4210" s="7"/>
      <c r="U4210" s="6">
        <f>IF(Table1[[#This Row],[Ngày tính CN]]="","",S4210+T4210)</f>
        <v>46083</v>
      </c>
      <c r="V4210" s="35">
        <f ca="1">IF(Table1[[#This Row],[Hạn thanh toán]]="","",IF((U4210-NOW())&lt;0,0,(U4210-NOW())))</f>
        <v>0</v>
      </c>
      <c r="W4210" s="35"/>
      <c r="X4210" s="35">
        <f t="shared" ca="1" si="1025"/>
        <v>87.490319212964096</v>
      </c>
      <c r="Y4210" s="2" t="str">
        <f t="shared" ca="1" si="1026"/>
        <v>Nợ quá hạn từ 60 ngày đến 90 ngày</v>
      </c>
      <c r="Z4210" s="51">
        <f t="shared" si="1019"/>
        <v>46083</v>
      </c>
      <c r="AA4210" s="51" t="str">
        <f t="shared" si="1020"/>
        <v/>
      </c>
      <c r="AD4210" s="2" t="str">
        <f>VLOOKUP($A4210,MA_KH!$A:$Q,MA_KH!O$1,0)</f>
        <v>TMART</v>
      </c>
      <c r="AE4210" s="2" t="str">
        <f>VLOOKUP($A4210,MA_KH!$A:$Q,MA_KH!P$1,0)</f>
        <v>CÔNG TY CỔ PHẦN T - MARTSTORES</v>
      </c>
    </row>
    <row r="4211" spans="1:31" ht="25.5" hidden="1" customHeight="1" x14ac:dyDescent="0.2">
      <c r="A4211" s="30" t="s">
        <v>22506</v>
      </c>
      <c r="B4211" s="30" t="s">
        <v>3960</v>
      </c>
      <c r="C4211" s="37">
        <v>46083</v>
      </c>
      <c r="D4211" s="30" t="s">
        <v>25464</v>
      </c>
      <c r="E4211" s="37">
        <v>46083</v>
      </c>
      <c r="F4211" s="30" t="s">
        <v>25465</v>
      </c>
      <c r="G4211" s="30" t="s">
        <v>25466</v>
      </c>
      <c r="H4211" s="38">
        <v>1278259</v>
      </c>
      <c r="I4211" s="67">
        <v>115044</v>
      </c>
      <c r="J4211" s="38">
        <v>93057</v>
      </c>
      <c r="K4211" s="38">
        <v>1256272</v>
      </c>
      <c r="L4211" s="7" t="s">
        <v>22849</v>
      </c>
      <c r="O4211" s="35">
        <f>IF(Table1[[#This Row],[Phân loại]]="Tồn đầu kỳ",Table1[[#This Row],[Tổng giá trị]],0)</f>
        <v>0</v>
      </c>
      <c r="P4211" s="7">
        <f>IF(Table1[[#This Row],[Số còn phải thu ĐK]]&lt;&gt;0,0,IF(Table1[[#This Row],[Phân loại]]="Bán hàng",Table1[[#This Row],[Tổng giá trị]],-Table1[[#This Row],[Tổng giá trị]]))</f>
        <v>1256272</v>
      </c>
      <c r="Q4211" s="35">
        <f t="shared" si="1024"/>
        <v>0</v>
      </c>
      <c r="R4211" s="7">
        <f>Table1[[#This Row],[Số còn phải thu ĐK]]+Table1[[#This Row],[Giá Trị HD sau CK]]-Table1[[#This Row],[Số tiền đã thu]]</f>
        <v>1256272</v>
      </c>
      <c r="S4211" s="6">
        <f>IF(Table1[[#This Row],[Ngày hóa đơn]]&lt;&gt;"",Table1[[#This Row],[Ngày hóa đơn]],IF(Table1[[#This Row],[Ngày hạch toán]]&lt;&gt;"",Table1[[#This Row],[Ngày hạch toán]],""))</f>
        <v>46083</v>
      </c>
      <c r="T4211" s="7"/>
      <c r="U4211" s="6">
        <f>IF(Table1[[#This Row],[Ngày tính CN]]="","",S4211+T4211)</f>
        <v>46083</v>
      </c>
      <c r="V4211" s="35">
        <f ca="1">IF(Table1[[#This Row],[Hạn thanh toán]]="","",IF((U4211-NOW())&lt;0,0,(U4211-NOW())))</f>
        <v>0</v>
      </c>
      <c r="W4211" s="35"/>
      <c r="X4211" s="35">
        <f t="shared" ca="1" si="1025"/>
        <v>87.490319212964096</v>
      </c>
      <c r="Y4211" s="2" t="str">
        <f t="shared" ca="1" si="1026"/>
        <v>Nợ quá hạn từ 60 ngày đến 90 ngày</v>
      </c>
      <c r="Z4211" s="51">
        <f t="shared" si="1019"/>
        <v>46083</v>
      </c>
      <c r="AA4211" s="51" t="str">
        <f t="shared" si="1020"/>
        <v/>
      </c>
      <c r="AD4211" s="2" t="str">
        <f>VLOOKUP($A4211,MA_KH!$A:$Q,MA_KH!O$1,0)</f>
        <v>TMART</v>
      </c>
      <c r="AE4211" s="2" t="str">
        <f>VLOOKUP($A4211,MA_KH!$A:$Q,MA_KH!P$1,0)</f>
        <v>CÔNG TY CỔ PHẦN T - MARTSTORES</v>
      </c>
    </row>
    <row r="4212" spans="1:31" ht="25.5" hidden="1" customHeight="1" x14ac:dyDescent="0.2">
      <c r="A4212" s="30" t="s">
        <v>22506</v>
      </c>
      <c r="B4212" s="30" t="s">
        <v>3960</v>
      </c>
      <c r="C4212" s="37">
        <v>46083</v>
      </c>
      <c r="D4212" s="30" t="s">
        <v>25467</v>
      </c>
      <c r="E4212" s="37">
        <v>46083</v>
      </c>
      <c r="F4212" s="30" t="s">
        <v>25468</v>
      </c>
      <c r="G4212" s="30" t="s">
        <v>25469</v>
      </c>
      <c r="H4212" s="38">
        <v>1399685</v>
      </c>
      <c r="I4212" s="67">
        <v>125972</v>
      </c>
      <c r="J4212" s="38">
        <v>101897</v>
      </c>
      <c r="K4212" s="38">
        <v>1375610</v>
      </c>
      <c r="L4212" s="7" t="s">
        <v>22849</v>
      </c>
      <c r="O4212" s="35">
        <f>IF(Table1[[#This Row],[Phân loại]]="Tồn đầu kỳ",Table1[[#This Row],[Tổng giá trị]],0)</f>
        <v>0</v>
      </c>
      <c r="P4212" s="7">
        <f>IF(Table1[[#This Row],[Số còn phải thu ĐK]]&lt;&gt;0,0,IF(Table1[[#This Row],[Phân loại]]="Bán hàng",Table1[[#This Row],[Tổng giá trị]],-Table1[[#This Row],[Tổng giá trị]]))</f>
        <v>1375610</v>
      </c>
      <c r="Q4212" s="35">
        <f t="shared" si="1024"/>
        <v>0</v>
      </c>
      <c r="R4212" s="7">
        <f>Table1[[#This Row],[Số còn phải thu ĐK]]+Table1[[#This Row],[Giá Trị HD sau CK]]-Table1[[#This Row],[Số tiền đã thu]]</f>
        <v>1375610</v>
      </c>
      <c r="S4212" s="6">
        <f>IF(Table1[[#This Row],[Ngày hóa đơn]]&lt;&gt;"",Table1[[#This Row],[Ngày hóa đơn]],IF(Table1[[#This Row],[Ngày hạch toán]]&lt;&gt;"",Table1[[#This Row],[Ngày hạch toán]],""))</f>
        <v>46083</v>
      </c>
      <c r="T4212" s="7"/>
      <c r="U4212" s="6">
        <f>IF(Table1[[#This Row],[Ngày tính CN]]="","",S4212+T4212)</f>
        <v>46083</v>
      </c>
      <c r="V4212" s="35">
        <f ca="1">IF(Table1[[#This Row],[Hạn thanh toán]]="","",IF((U4212-NOW())&lt;0,0,(U4212-NOW())))</f>
        <v>0</v>
      </c>
      <c r="W4212" s="35"/>
      <c r="X4212" s="35">
        <f t="shared" ca="1" si="1025"/>
        <v>87.490319212964096</v>
      </c>
      <c r="Y4212" s="2" t="str">
        <f t="shared" ca="1" si="1026"/>
        <v>Nợ quá hạn từ 60 ngày đến 90 ngày</v>
      </c>
      <c r="Z4212" s="51">
        <f t="shared" si="1019"/>
        <v>46083</v>
      </c>
      <c r="AA4212" s="51" t="str">
        <f t="shared" si="1020"/>
        <v/>
      </c>
      <c r="AD4212" s="2" t="str">
        <f>VLOOKUP($A4212,MA_KH!$A:$Q,MA_KH!O$1,0)</f>
        <v>TMART</v>
      </c>
      <c r="AE4212" s="2" t="str">
        <f>VLOOKUP($A4212,MA_KH!$A:$Q,MA_KH!P$1,0)</f>
        <v>CÔNG TY CỔ PHẦN T - MARTSTORES</v>
      </c>
    </row>
    <row r="4213" spans="1:31" ht="25.5" hidden="1" customHeight="1" x14ac:dyDescent="0.2">
      <c r="A4213" s="30" t="s">
        <v>22506</v>
      </c>
      <c r="B4213" s="30" t="s">
        <v>3960</v>
      </c>
      <c r="C4213" s="37">
        <v>46083</v>
      </c>
      <c r="D4213" s="30" t="s">
        <v>25470</v>
      </c>
      <c r="E4213" s="37">
        <v>46083</v>
      </c>
      <c r="F4213" s="30" t="s">
        <v>25471</v>
      </c>
      <c r="G4213" s="30" t="s">
        <v>25472</v>
      </c>
      <c r="H4213" s="38">
        <v>916992</v>
      </c>
      <c r="I4213" s="67">
        <v>82530</v>
      </c>
      <c r="J4213" s="38">
        <v>66757</v>
      </c>
      <c r="K4213" s="38">
        <v>901219</v>
      </c>
      <c r="L4213" s="7" t="s">
        <v>22849</v>
      </c>
      <c r="O4213" s="35">
        <f>IF(Table1[[#This Row],[Phân loại]]="Tồn đầu kỳ",Table1[[#This Row],[Tổng giá trị]],0)</f>
        <v>0</v>
      </c>
      <c r="P4213" s="7">
        <f>IF(Table1[[#This Row],[Số còn phải thu ĐK]]&lt;&gt;0,0,IF(Table1[[#This Row],[Phân loại]]="Bán hàng",Table1[[#This Row],[Tổng giá trị]],-Table1[[#This Row],[Tổng giá trị]]))</f>
        <v>901219</v>
      </c>
      <c r="Q4213" s="35">
        <f t="shared" si="1024"/>
        <v>0</v>
      </c>
      <c r="R4213" s="7">
        <f>Table1[[#This Row],[Số còn phải thu ĐK]]+Table1[[#This Row],[Giá Trị HD sau CK]]-Table1[[#This Row],[Số tiền đã thu]]</f>
        <v>901219</v>
      </c>
      <c r="S4213" s="6">
        <f>IF(Table1[[#This Row],[Ngày hóa đơn]]&lt;&gt;"",Table1[[#This Row],[Ngày hóa đơn]],IF(Table1[[#This Row],[Ngày hạch toán]]&lt;&gt;"",Table1[[#This Row],[Ngày hạch toán]],""))</f>
        <v>46083</v>
      </c>
      <c r="T4213" s="7"/>
      <c r="U4213" s="6">
        <f>IF(Table1[[#This Row],[Ngày tính CN]]="","",S4213+T4213)</f>
        <v>46083</v>
      </c>
      <c r="V4213" s="35">
        <f ca="1">IF(Table1[[#This Row],[Hạn thanh toán]]="","",IF((U4213-NOW())&lt;0,0,(U4213-NOW())))</f>
        <v>0</v>
      </c>
      <c r="W4213" s="35"/>
      <c r="X4213" s="35">
        <f t="shared" ca="1" si="1025"/>
        <v>87.490319212964096</v>
      </c>
      <c r="Y4213" s="2" t="str">
        <f t="shared" ca="1" si="1026"/>
        <v>Nợ quá hạn từ 60 ngày đến 90 ngày</v>
      </c>
      <c r="Z4213" s="51">
        <f t="shared" si="1019"/>
        <v>46083</v>
      </c>
      <c r="AA4213" s="51" t="str">
        <f t="shared" si="1020"/>
        <v/>
      </c>
      <c r="AD4213" s="2" t="str">
        <f>VLOOKUP($A4213,MA_KH!$A:$Q,MA_KH!O$1,0)</f>
        <v>TMART</v>
      </c>
      <c r="AE4213" s="2" t="str">
        <f>VLOOKUP($A4213,MA_KH!$A:$Q,MA_KH!P$1,0)</f>
        <v>CÔNG TY CỔ PHẦN T - MARTSTORES</v>
      </c>
    </row>
    <row r="4214" spans="1:31" ht="25.5" hidden="1" customHeight="1" x14ac:dyDescent="0.2">
      <c r="A4214" s="30" t="s">
        <v>22506</v>
      </c>
      <c r="B4214" s="30" t="s">
        <v>3960</v>
      </c>
      <c r="C4214" s="37">
        <v>46083</v>
      </c>
      <c r="D4214" s="30" t="s">
        <v>25473</v>
      </c>
      <c r="E4214" s="37">
        <v>46083</v>
      </c>
      <c r="F4214" s="30" t="s">
        <v>25474</v>
      </c>
      <c r="G4214" s="30" t="s">
        <v>25475</v>
      </c>
      <c r="H4214" s="38">
        <v>1495761</v>
      </c>
      <c r="I4214" s="67">
        <v>134620</v>
      </c>
      <c r="J4214" s="38">
        <v>108891</v>
      </c>
      <c r="K4214" s="38">
        <v>1470032</v>
      </c>
      <c r="L4214" s="7" t="s">
        <v>22849</v>
      </c>
      <c r="O4214" s="35">
        <f>IF(Table1[[#This Row],[Phân loại]]="Tồn đầu kỳ",Table1[[#This Row],[Tổng giá trị]],0)</f>
        <v>0</v>
      </c>
      <c r="P4214" s="7">
        <f>IF(Table1[[#This Row],[Số còn phải thu ĐK]]&lt;&gt;0,0,IF(Table1[[#This Row],[Phân loại]]="Bán hàng",Table1[[#This Row],[Tổng giá trị]],-Table1[[#This Row],[Tổng giá trị]]))</f>
        <v>1470032</v>
      </c>
      <c r="Q4214" s="35">
        <f t="shared" si="1024"/>
        <v>0</v>
      </c>
      <c r="R4214" s="7">
        <f>Table1[[#This Row],[Số còn phải thu ĐK]]+Table1[[#This Row],[Giá Trị HD sau CK]]-Table1[[#This Row],[Số tiền đã thu]]</f>
        <v>1470032</v>
      </c>
      <c r="S4214" s="6">
        <f>IF(Table1[[#This Row],[Ngày hóa đơn]]&lt;&gt;"",Table1[[#This Row],[Ngày hóa đơn]],IF(Table1[[#This Row],[Ngày hạch toán]]&lt;&gt;"",Table1[[#This Row],[Ngày hạch toán]],""))</f>
        <v>46083</v>
      </c>
      <c r="T4214" s="7"/>
      <c r="U4214" s="6">
        <f>IF(Table1[[#This Row],[Ngày tính CN]]="","",S4214+T4214)</f>
        <v>46083</v>
      </c>
      <c r="V4214" s="35">
        <f ca="1">IF(Table1[[#This Row],[Hạn thanh toán]]="","",IF((U4214-NOW())&lt;0,0,(U4214-NOW())))</f>
        <v>0</v>
      </c>
      <c r="W4214" s="35"/>
      <c r="X4214" s="35">
        <f t="shared" ca="1" si="1025"/>
        <v>87.490319212964096</v>
      </c>
      <c r="Y4214" s="2" t="str">
        <f t="shared" ca="1" si="1026"/>
        <v>Nợ quá hạn từ 60 ngày đến 90 ngày</v>
      </c>
      <c r="Z4214" s="51">
        <f t="shared" si="1019"/>
        <v>46083</v>
      </c>
      <c r="AA4214" s="51" t="str">
        <f t="shared" si="1020"/>
        <v/>
      </c>
      <c r="AD4214" s="2" t="str">
        <f>VLOOKUP($A4214,MA_KH!$A:$Q,MA_KH!O$1,0)</f>
        <v>TMART</v>
      </c>
      <c r="AE4214" s="2" t="str">
        <f>VLOOKUP($A4214,MA_KH!$A:$Q,MA_KH!P$1,0)</f>
        <v>CÔNG TY CỔ PHẦN T - MARTSTORES</v>
      </c>
    </row>
    <row r="4215" spans="1:31" ht="25.5" hidden="1" customHeight="1" x14ac:dyDescent="0.2">
      <c r="A4215" s="30" t="s">
        <v>22506</v>
      </c>
      <c r="B4215" s="30" t="s">
        <v>3960</v>
      </c>
      <c r="C4215" s="37">
        <v>46083</v>
      </c>
      <c r="D4215" s="30" t="s">
        <v>25476</v>
      </c>
      <c r="E4215" s="37">
        <v>46083</v>
      </c>
      <c r="F4215" s="30" t="s">
        <v>25477</v>
      </c>
      <c r="G4215" s="30" t="s">
        <v>25478</v>
      </c>
      <c r="H4215" s="38">
        <v>680350</v>
      </c>
      <c r="I4215" s="67">
        <v>61232</v>
      </c>
      <c r="J4215" s="38">
        <v>49529</v>
      </c>
      <c r="K4215" s="38">
        <v>668647</v>
      </c>
      <c r="L4215" s="7" t="s">
        <v>22849</v>
      </c>
      <c r="O4215" s="35">
        <f>IF(Table1[[#This Row],[Phân loại]]="Tồn đầu kỳ",Table1[[#This Row],[Tổng giá trị]],0)</f>
        <v>0</v>
      </c>
      <c r="P4215" s="7">
        <f>IF(Table1[[#This Row],[Số còn phải thu ĐK]]&lt;&gt;0,0,IF(Table1[[#This Row],[Phân loại]]="Bán hàng",Table1[[#This Row],[Tổng giá trị]],-Table1[[#This Row],[Tổng giá trị]]))</f>
        <v>668647</v>
      </c>
      <c r="Q4215" s="35">
        <f t="shared" si="1024"/>
        <v>0</v>
      </c>
      <c r="R4215" s="7">
        <f>Table1[[#This Row],[Số còn phải thu ĐK]]+Table1[[#This Row],[Giá Trị HD sau CK]]-Table1[[#This Row],[Số tiền đã thu]]</f>
        <v>668647</v>
      </c>
      <c r="S4215" s="6">
        <f>IF(Table1[[#This Row],[Ngày hóa đơn]]&lt;&gt;"",Table1[[#This Row],[Ngày hóa đơn]],IF(Table1[[#This Row],[Ngày hạch toán]]&lt;&gt;"",Table1[[#This Row],[Ngày hạch toán]],""))</f>
        <v>46083</v>
      </c>
      <c r="T4215" s="7"/>
      <c r="U4215" s="6">
        <f>IF(Table1[[#This Row],[Ngày tính CN]]="","",S4215+T4215)</f>
        <v>46083</v>
      </c>
      <c r="V4215" s="35">
        <f ca="1">IF(Table1[[#This Row],[Hạn thanh toán]]="","",IF((U4215-NOW())&lt;0,0,(U4215-NOW())))</f>
        <v>0</v>
      </c>
      <c r="W4215" s="35"/>
      <c r="X4215" s="35">
        <f t="shared" ca="1" si="1025"/>
        <v>87.490319212964096</v>
      </c>
      <c r="Y4215" s="2" t="str">
        <f t="shared" ca="1" si="1026"/>
        <v>Nợ quá hạn từ 60 ngày đến 90 ngày</v>
      </c>
      <c r="Z4215" s="51">
        <f t="shared" si="1019"/>
        <v>46083</v>
      </c>
      <c r="AA4215" s="51" t="str">
        <f t="shared" si="1020"/>
        <v/>
      </c>
      <c r="AD4215" s="2" t="str">
        <f>VLOOKUP($A4215,MA_KH!$A:$Q,MA_KH!O$1,0)</f>
        <v>TMART</v>
      </c>
      <c r="AE4215" s="2" t="str">
        <f>VLOOKUP($A4215,MA_KH!$A:$Q,MA_KH!P$1,0)</f>
        <v>CÔNG TY CỔ PHẦN T - MARTSTORES</v>
      </c>
    </row>
    <row r="4216" spans="1:31" ht="25.5" hidden="1" customHeight="1" x14ac:dyDescent="0.2">
      <c r="A4216" s="30" t="s">
        <v>22506</v>
      </c>
      <c r="B4216" s="30" t="s">
        <v>3960</v>
      </c>
      <c r="C4216" s="37">
        <v>46083</v>
      </c>
      <c r="D4216" s="30" t="s">
        <v>25479</v>
      </c>
      <c r="E4216" s="37">
        <v>46083</v>
      </c>
      <c r="F4216" s="30" t="s">
        <v>25480</v>
      </c>
      <c r="G4216" s="30" t="s">
        <v>25481</v>
      </c>
      <c r="H4216" s="38">
        <v>1997615</v>
      </c>
      <c r="I4216" s="67">
        <v>179786</v>
      </c>
      <c r="J4216" s="38">
        <v>145426</v>
      </c>
      <c r="K4216" s="38">
        <v>1963255</v>
      </c>
      <c r="L4216" s="7" t="s">
        <v>22849</v>
      </c>
      <c r="O4216" s="35">
        <f>IF(Table1[[#This Row],[Phân loại]]="Tồn đầu kỳ",Table1[[#This Row],[Tổng giá trị]],0)</f>
        <v>0</v>
      </c>
      <c r="P4216" s="7">
        <f>IF(Table1[[#This Row],[Số còn phải thu ĐK]]&lt;&gt;0,0,IF(Table1[[#This Row],[Phân loại]]="Bán hàng",Table1[[#This Row],[Tổng giá trị]],-Table1[[#This Row],[Tổng giá trị]]))</f>
        <v>1963255</v>
      </c>
      <c r="Q4216" s="35">
        <f t="shared" si="1024"/>
        <v>0</v>
      </c>
      <c r="R4216" s="7">
        <f>Table1[[#This Row],[Số còn phải thu ĐK]]+Table1[[#This Row],[Giá Trị HD sau CK]]-Table1[[#This Row],[Số tiền đã thu]]</f>
        <v>1963255</v>
      </c>
      <c r="S4216" s="6">
        <f>IF(Table1[[#This Row],[Ngày hóa đơn]]&lt;&gt;"",Table1[[#This Row],[Ngày hóa đơn]],IF(Table1[[#This Row],[Ngày hạch toán]]&lt;&gt;"",Table1[[#This Row],[Ngày hạch toán]],""))</f>
        <v>46083</v>
      </c>
      <c r="T4216" s="7"/>
      <c r="U4216" s="6">
        <f>IF(Table1[[#This Row],[Ngày tính CN]]="","",S4216+T4216)</f>
        <v>46083</v>
      </c>
      <c r="V4216" s="35">
        <f ca="1">IF(Table1[[#This Row],[Hạn thanh toán]]="","",IF((U4216-NOW())&lt;0,0,(U4216-NOW())))</f>
        <v>0</v>
      </c>
      <c r="W4216" s="35"/>
      <c r="X4216" s="35">
        <f t="shared" ca="1" si="1025"/>
        <v>87.490319212964096</v>
      </c>
      <c r="Y4216" s="2" t="str">
        <f t="shared" ca="1" si="1026"/>
        <v>Nợ quá hạn từ 60 ngày đến 90 ngày</v>
      </c>
      <c r="Z4216" s="51">
        <f t="shared" si="1019"/>
        <v>46083</v>
      </c>
      <c r="AA4216" s="51" t="str">
        <f t="shared" si="1020"/>
        <v/>
      </c>
      <c r="AD4216" s="2" t="str">
        <f>VLOOKUP($A4216,MA_KH!$A:$Q,MA_KH!O$1,0)</f>
        <v>TMART</v>
      </c>
      <c r="AE4216" s="2" t="str">
        <f>VLOOKUP($A4216,MA_KH!$A:$Q,MA_KH!P$1,0)</f>
        <v>CÔNG TY CỔ PHẦN T - MARTSTORES</v>
      </c>
    </row>
    <row r="4217" spans="1:31" ht="25.5" hidden="1" customHeight="1" x14ac:dyDescent="0.2">
      <c r="A4217" s="30" t="s">
        <v>22506</v>
      </c>
      <c r="B4217" s="30" t="s">
        <v>3960</v>
      </c>
      <c r="C4217" s="37">
        <v>46083</v>
      </c>
      <c r="D4217" s="30" t="s">
        <v>25482</v>
      </c>
      <c r="E4217" s="37">
        <v>46083</v>
      </c>
      <c r="F4217" s="30" t="s">
        <v>25483</v>
      </c>
      <c r="G4217" s="30" t="s">
        <v>25484</v>
      </c>
      <c r="H4217" s="38">
        <v>1481612</v>
      </c>
      <c r="I4217" s="67">
        <v>133346</v>
      </c>
      <c r="J4217" s="38">
        <v>107861</v>
      </c>
      <c r="K4217" s="38">
        <v>1456127</v>
      </c>
      <c r="L4217" s="7" t="s">
        <v>22849</v>
      </c>
      <c r="O4217" s="35">
        <f>IF(Table1[[#This Row],[Phân loại]]="Tồn đầu kỳ",Table1[[#This Row],[Tổng giá trị]],0)</f>
        <v>0</v>
      </c>
      <c r="P4217" s="7">
        <f>IF(Table1[[#This Row],[Số còn phải thu ĐK]]&lt;&gt;0,0,IF(Table1[[#This Row],[Phân loại]]="Bán hàng",Table1[[#This Row],[Tổng giá trị]],-Table1[[#This Row],[Tổng giá trị]]))</f>
        <v>1456127</v>
      </c>
      <c r="Q4217" s="35">
        <f t="shared" si="1024"/>
        <v>0</v>
      </c>
      <c r="R4217" s="7">
        <f>Table1[[#This Row],[Số còn phải thu ĐK]]+Table1[[#This Row],[Giá Trị HD sau CK]]-Table1[[#This Row],[Số tiền đã thu]]</f>
        <v>1456127</v>
      </c>
      <c r="S4217" s="6">
        <f>IF(Table1[[#This Row],[Ngày hóa đơn]]&lt;&gt;"",Table1[[#This Row],[Ngày hóa đơn]],IF(Table1[[#This Row],[Ngày hạch toán]]&lt;&gt;"",Table1[[#This Row],[Ngày hạch toán]],""))</f>
        <v>46083</v>
      </c>
      <c r="T4217" s="7"/>
      <c r="U4217" s="6">
        <f>IF(Table1[[#This Row],[Ngày tính CN]]="","",S4217+T4217)</f>
        <v>46083</v>
      </c>
      <c r="V4217" s="35">
        <f ca="1">IF(Table1[[#This Row],[Hạn thanh toán]]="","",IF((U4217-NOW())&lt;0,0,(U4217-NOW())))</f>
        <v>0</v>
      </c>
      <c r="W4217" s="35"/>
      <c r="X4217" s="35">
        <f t="shared" ca="1" si="1025"/>
        <v>87.490319212964096</v>
      </c>
      <c r="Y4217" s="2" t="str">
        <f t="shared" ca="1" si="1026"/>
        <v>Nợ quá hạn từ 60 ngày đến 90 ngày</v>
      </c>
      <c r="Z4217" s="51">
        <f t="shared" si="1019"/>
        <v>46083</v>
      </c>
      <c r="AA4217" s="51" t="str">
        <f t="shared" si="1020"/>
        <v/>
      </c>
      <c r="AD4217" s="2" t="str">
        <f>VLOOKUP($A4217,MA_KH!$A:$Q,MA_KH!O$1,0)</f>
        <v>TMART</v>
      </c>
      <c r="AE4217" s="2" t="str">
        <f>VLOOKUP($A4217,MA_KH!$A:$Q,MA_KH!P$1,0)</f>
        <v>CÔNG TY CỔ PHẦN T - MARTSTORES</v>
      </c>
    </row>
    <row r="4218" spans="1:31" ht="25.5" hidden="1" customHeight="1" x14ac:dyDescent="0.2">
      <c r="A4218" s="30" t="s">
        <v>22506</v>
      </c>
      <c r="B4218" s="30" t="s">
        <v>3960</v>
      </c>
      <c r="C4218" s="37">
        <v>46083</v>
      </c>
      <c r="D4218" s="30" t="s">
        <v>25485</v>
      </c>
      <c r="E4218" s="37">
        <v>46083</v>
      </c>
      <c r="F4218" s="30" t="s">
        <v>25486</v>
      </c>
      <c r="G4218" s="30" t="s">
        <v>25487</v>
      </c>
      <c r="H4218" s="38">
        <v>1204816</v>
      </c>
      <c r="I4218" s="67">
        <v>108434</v>
      </c>
      <c r="J4218" s="38">
        <v>87711</v>
      </c>
      <c r="K4218" s="38">
        <v>1184093</v>
      </c>
      <c r="L4218" s="7" t="s">
        <v>22849</v>
      </c>
      <c r="O4218" s="35">
        <f>IF(Table1[[#This Row],[Phân loại]]="Tồn đầu kỳ",Table1[[#This Row],[Tổng giá trị]],0)</f>
        <v>0</v>
      </c>
      <c r="P4218" s="7">
        <f>IF(Table1[[#This Row],[Số còn phải thu ĐK]]&lt;&gt;0,0,IF(Table1[[#This Row],[Phân loại]]="Bán hàng",Table1[[#This Row],[Tổng giá trị]],-Table1[[#This Row],[Tổng giá trị]]))</f>
        <v>1184093</v>
      </c>
      <c r="Q4218" s="35">
        <f t="shared" si="1024"/>
        <v>0</v>
      </c>
      <c r="R4218" s="7">
        <f>Table1[[#This Row],[Số còn phải thu ĐK]]+Table1[[#This Row],[Giá Trị HD sau CK]]-Table1[[#This Row],[Số tiền đã thu]]</f>
        <v>1184093</v>
      </c>
      <c r="S4218" s="6">
        <f>IF(Table1[[#This Row],[Ngày hóa đơn]]&lt;&gt;"",Table1[[#This Row],[Ngày hóa đơn]],IF(Table1[[#This Row],[Ngày hạch toán]]&lt;&gt;"",Table1[[#This Row],[Ngày hạch toán]],""))</f>
        <v>46083</v>
      </c>
      <c r="T4218" s="7"/>
      <c r="U4218" s="6">
        <f>IF(Table1[[#This Row],[Ngày tính CN]]="","",S4218+T4218)</f>
        <v>46083</v>
      </c>
      <c r="V4218" s="35">
        <f ca="1">IF(Table1[[#This Row],[Hạn thanh toán]]="","",IF((U4218-NOW())&lt;0,0,(U4218-NOW())))</f>
        <v>0</v>
      </c>
      <c r="W4218" s="35"/>
      <c r="X4218" s="35">
        <f t="shared" ca="1" si="1025"/>
        <v>87.490319212964096</v>
      </c>
      <c r="Y4218" s="2" t="str">
        <f t="shared" ca="1" si="1026"/>
        <v>Nợ quá hạn từ 60 ngày đến 90 ngày</v>
      </c>
      <c r="Z4218" s="51">
        <f t="shared" si="1019"/>
        <v>46083</v>
      </c>
      <c r="AA4218" s="51" t="str">
        <f t="shared" si="1020"/>
        <v/>
      </c>
      <c r="AD4218" s="2" t="str">
        <f>VLOOKUP($A4218,MA_KH!$A:$Q,MA_KH!O$1,0)</f>
        <v>TMART</v>
      </c>
      <c r="AE4218" s="2" t="str">
        <f>VLOOKUP($A4218,MA_KH!$A:$Q,MA_KH!P$1,0)</f>
        <v>CÔNG TY CỔ PHẦN T - MARTSTORES</v>
      </c>
    </row>
    <row r="4219" spans="1:31" ht="25.5" hidden="1" customHeight="1" x14ac:dyDescent="0.2">
      <c r="A4219" s="30" t="s">
        <v>22506</v>
      </c>
      <c r="B4219" s="30" t="s">
        <v>3960</v>
      </c>
      <c r="C4219" s="37">
        <v>46083</v>
      </c>
      <c r="D4219" s="30" t="s">
        <v>25488</v>
      </c>
      <c r="E4219" s="37">
        <v>46083</v>
      </c>
      <c r="F4219" s="30" t="s">
        <v>25489</v>
      </c>
      <c r="G4219" s="30" t="s">
        <v>25490</v>
      </c>
      <c r="H4219" s="38">
        <v>2026882</v>
      </c>
      <c r="I4219" s="67">
        <v>182420</v>
      </c>
      <c r="J4219" s="38">
        <v>147557</v>
      </c>
      <c r="K4219" s="38">
        <v>1992019</v>
      </c>
      <c r="L4219" s="7" t="s">
        <v>22849</v>
      </c>
      <c r="O4219" s="35">
        <f>IF(Table1[[#This Row],[Phân loại]]="Tồn đầu kỳ",Table1[[#This Row],[Tổng giá trị]],0)</f>
        <v>0</v>
      </c>
      <c r="P4219" s="7">
        <f>IF(Table1[[#This Row],[Số còn phải thu ĐK]]&lt;&gt;0,0,IF(Table1[[#This Row],[Phân loại]]="Bán hàng",Table1[[#This Row],[Tổng giá trị]],-Table1[[#This Row],[Tổng giá trị]]))</f>
        <v>1992019</v>
      </c>
      <c r="Q4219" s="35">
        <f t="shared" si="1024"/>
        <v>0</v>
      </c>
      <c r="R4219" s="7">
        <f>Table1[[#This Row],[Số còn phải thu ĐK]]+Table1[[#This Row],[Giá Trị HD sau CK]]-Table1[[#This Row],[Số tiền đã thu]]</f>
        <v>1992019</v>
      </c>
      <c r="S4219" s="6">
        <f>IF(Table1[[#This Row],[Ngày hóa đơn]]&lt;&gt;"",Table1[[#This Row],[Ngày hóa đơn]],IF(Table1[[#This Row],[Ngày hạch toán]]&lt;&gt;"",Table1[[#This Row],[Ngày hạch toán]],""))</f>
        <v>46083</v>
      </c>
      <c r="T4219" s="7"/>
      <c r="U4219" s="6">
        <f>IF(Table1[[#This Row],[Ngày tính CN]]="","",S4219+T4219)</f>
        <v>46083</v>
      </c>
      <c r="V4219" s="35">
        <f ca="1">IF(Table1[[#This Row],[Hạn thanh toán]]="","",IF((U4219-NOW())&lt;0,0,(U4219-NOW())))</f>
        <v>0</v>
      </c>
      <c r="W4219" s="35"/>
      <c r="X4219" s="35">
        <f t="shared" ca="1" si="1025"/>
        <v>87.490319212964096</v>
      </c>
      <c r="Y4219" s="2" t="str">
        <f t="shared" ca="1" si="1026"/>
        <v>Nợ quá hạn từ 60 ngày đến 90 ngày</v>
      </c>
      <c r="Z4219" s="51">
        <f t="shared" si="1019"/>
        <v>46083</v>
      </c>
      <c r="AA4219" s="51" t="str">
        <f t="shared" si="1020"/>
        <v/>
      </c>
      <c r="AD4219" s="2" t="str">
        <f>VLOOKUP($A4219,MA_KH!$A:$Q,MA_KH!O$1,0)</f>
        <v>TMART</v>
      </c>
      <c r="AE4219" s="2" t="str">
        <f>VLOOKUP($A4219,MA_KH!$A:$Q,MA_KH!P$1,0)</f>
        <v>CÔNG TY CỔ PHẦN T - MARTSTORES</v>
      </c>
    </row>
    <row r="4220" spans="1:31" ht="25.5" hidden="1" customHeight="1" x14ac:dyDescent="0.2">
      <c r="A4220" s="30" t="s">
        <v>22506</v>
      </c>
      <c r="B4220" s="30" t="s">
        <v>3960</v>
      </c>
      <c r="C4220" s="37">
        <v>46083</v>
      </c>
      <c r="D4220" s="30" t="s">
        <v>25491</v>
      </c>
      <c r="E4220" s="37">
        <v>46083</v>
      </c>
      <c r="F4220" s="30" t="s">
        <v>25492</v>
      </c>
      <c r="G4220" s="30" t="s">
        <v>25493</v>
      </c>
      <c r="H4220" s="38">
        <v>2080849</v>
      </c>
      <c r="I4220" s="67">
        <v>187278</v>
      </c>
      <c r="J4220" s="38">
        <v>151486</v>
      </c>
      <c r="K4220" s="38">
        <v>2045057</v>
      </c>
      <c r="L4220" s="7" t="s">
        <v>22849</v>
      </c>
      <c r="O4220" s="35">
        <f>IF(Table1[[#This Row],[Phân loại]]="Tồn đầu kỳ",Table1[[#This Row],[Tổng giá trị]],0)</f>
        <v>0</v>
      </c>
      <c r="P4220" s="7">
        <f>IF(Table1[[#This Row],[Số còn phải thu ĐK]]&lt;&gt;0,0,IF(Table1[[#This Row],[Phân loại]]="Bán hàng",Table1[[#This Row],[Tổng giá trị]],-Table1[[#This Row],[Tổng giá trị]]))</f>
        <v>2045057</v>
      </c>
      <c r="Q4220" s="35">
        <f t="shared" si="1024"/>
        <v>0</v>
      </c>
      <c r="R4220" s="7">
        <f>Table1[[#This Row],[Số còn phải thu ĐK]]+Table1[[#This Row],[Giá Trị HD sau CK]]-Table1[[#This Row],[Số tiền đã thu]]</f>
        <v>2045057</v>
      </c>
      <c r="S4220" s="6">
        <f>IF(Table1[[#This Row],[Ngày hóa đơn]]&lt;&gt;"",Table1[[#This Row],[Ngày hóa đơn]],IF(Table1[[#This Row],[Ngày hạch toán]]&lt;&gt;"",Table1[[#This Row],[Ngày hạch toán]],""))</f>
        <v>46083</v>
      </c>
      <c r="T4220" s="7"/>
      <c r="U4220" s="6">
        <f>IF(Table1[[#This Row],[Ngày tính CN]]="","",S4220+T4220)</f>
        <v>46083</v>
      </c>
      <c r="V4220" s="35">
        <f ca="1">IF(Table1[[#This Row],[Hạn thanh toán]]="","",IF((U4220-NOW())&lt;0,0,(U4220-NOW())))</f>
        <v>0</v>
      </c>
      <c r="W4220" s="35"/>
      <c r="X4220" s="35">
        <f t="shared" ca="1" si="1025"/>
        <v>87.490319212964096</v>
      </c>
      <c r="Y4220" s="2" t="str">
        <f t="shared" ca="1" si="1026"/>
        <v>Nợ quá hạn từ 60 ngày đến 90 ngày</v>
      </c>
      <c r="Z4220" s="51">
        <f t="shared" si="1019"/>
        <v>46083</v>
      </c>
      <c r="AA4220" s="51" t="str">
        <f t="shared" si="1020"/>
        <v/>
      </c>
      <c r="AD4220" s="2" t="str">
        <f>VLOOKUP($A4220,MA_KH!$A:$Q,MA_KH!O$1,0)</f>
        <v>TMART</v>
      </c>
      <c r="AE4220" s="2" t="str">
        <f>VLOOKUP($A4220,MA_KH!$A:$Q,MA_KH!P$1,0)</f>
        <v>CÔNG TY CỔ PHẦN T - MARTSTORES</v>
      </c>
    </row>
    <row r="4221" spans="1:31" ht="25.5" hidden="1" customHeight="1" x14ac:dyDescent="0.2">
      <c r="A4221" s="30" t="s">
        <v>22506</v>
      </c>
      <c r="B4221" s="30" t="s">
        <v>3960</v>
      </c>
      <c r="C4221" s="37">
        <v>46083</v>
      </c>
      <c r="D4221" s="30" t="s">
        <v>25494</v>
      </c>
      <c r="E4221" s="37">
        <v>46083</v>
      </c>
      <c r="F4221" s="30" t="s">
        <v>25495</v>
      </c>
      <c r="G4221" s="30" t="s">
        <v>25496</v>
      </c>
      <c r="H4221" s="38">
        <v>2111221</v>
      </c>
      <c r="I4221" s="67">
        <v>190011</v>
      </c>
      <c r="J4221" s="38">
        <v>153697</v>
      </c>
      <c r="K4221" s="38">
        <v>2074907</v>
      </c>
      <c r="L4221" s="7" t="s">
        <v>22849</v>
      </c>
      <c r="O4221" s="35">
        <f>IF(Table1[[#This Row],[Phân loại]]="Tồn đầu kỳ",Table1[[#This Row],[Tổng giá trị]],0)</f>
        <v>0</v>
      </c>
      <c r="P4221" s="7">
        <f>IF(Table1[[#This Row],[Số còn phải thu ĐK]]&lt;&gt;0,0,IF(Table1[[#This Row],[Phân loại]]="Bán hàng",Table1[[#This Row],[Tổng giá trị]],-Table1[[#This Row],[Tổng giá trị]]))</f>
        <v>2074907</v>
      </c>
      <c r="Q4221" s="35">
        <f t="shared" si="1024"/>
        <v>0</v>
      </c>
      <c r="R4221" s="7">
        <f>Table1[[#This Row],[Số còn phải thu ĐK]]+Table1[[#This Row],[Giá Trị HD sau CK]]-Table1[[#This Row],[Số tiền đã thu]]</f>
        <v>2074907</v>
      </c>
      <c r="S4221" s="6">
        <f>IF(Table1[[#This Row],[Ngày hóa đơn]]&lt;&gt;"",Table1[[#This Row],[Ngày hóa đơn]],IF(Table1[[#This Row],[Ngày hạch toán]]&lt;&gt;"",Table1[[#This Row],[Ngày hạch toán]],""))</f>
        <v>46083</v>
      </c>
      <c r="T4221" s="7"/>
      <c r="U4221" s="6">
        <f>IF(Table1[[#This Row],[Ngày tính CN]]="","",S4221+T4221)</f>
        <v>46083</v>
      </c>
      <c r="V4221" s="35">
        <f ca="1">IF(Table1[[#This Row],[Hạn thanh toán]]="","",IF((U4221-NOW())&lt;0,0,(U4221-NOW())))</f>
        <v>0</v>
      </c>
      <c r="W4221" s="35"/>
      <c r="X4221" s="35">
        <f t="shared" ca="1" si="1025"/>
        <v>87.490319212964096</v>
      </c>
      <c r="Y4221" s="2" t="str">
        <f t="shared" ca="1" si="1026"/>
        <v>Nợ quá hạn từ 60 ngày đến 90 ngày</v>
      </c>
      <c r="Z4221" s="51">
        <f t="shared" si="1019"/>
        <v>46083</v>
      </c>
      <c r="AA4221" s="51" t="str">
        <f t="shared" si="1020"/>
        <v/>
      </c>
      <c r="AD4221" s="2" t="str">
        <f>VLOOKUP($A4221,MA_KH!$A:$Q,MA_KH!O$1,0)</f>
        <v>TMART</v>
      </c>
      <c r="AE4221" s="2" t="str">
        <f>VLOOKUP($A4221,MA_KH!$A:$Q,MA_KH!P$1,0)</f>
        <v>CÔNG TY CỔ PHẦN T - MARTSTORES</v>
      </c>
    </row>
    <row r="4222" spans="1:31" ht="25.5" hidden="1" customHeight="1" x14ac:dyDescent="0.2">
      <c r="A4222" s="30" t="s">
        <v>22506</v>
      </c>
      <c r="B4222" s="30" t="s">
        <v>3960</v>
      </c>
      <c r="C4222" s="37">
        <v>46083</v>
      </c>
      <c r="D4222" s="30" t="s">
        <v>25497</v>
      </c>
      <c r="E4222" s="37">
        <v>46083</v>
      </c>
      <c r="F4222" s="30" t="s">
        <v>25498</v>
      </c>
      <c r="G4222" s="30" t="s">
        <v>25499</v>
      </c>
      <c r="H4222" s="38">
        <v>1799195</v>
      </c>
      <c r="I4222" s="67">
        <v>161928</v>
      </c>
      <c r="J4222" s="38">
        <v>130981</v>
      </c>
      <c r="K4222" s="38">
        <v>1768248</v>
      </c>
      <c r="L4222" s="7" t="s">
        <v>22849</v>
      </c>
      <c r="O4222" s="35">
        <f>IF(Table1[[#This Row],[Phân loại]]="Tồn đầu kỳ",Table1[[#This Row],[Tổng giá trị]],0)</f>
        <v>0</v>
      </c>
      <c r="P4222" s="7">
        <f>IF(Table1[[#This Row],[Số còn phải thu ĐK]]&lt;&gt;0,0,IF(Table1[[#This Row],[Phân loại]]="Bán hàng",Table1[[#This Row],[Tổng giá trị]],-Table1[[#This Row],[Tổng giá trị]]))</f>
        <v>1768248</v>
      </c>
      <c r="Q4222" s="35">
        <f t="shared" si="1024"/>
        <v>0</v>
      </c>
      <c r="R4222" s="7">
        <f>Table1[[#This Row],[Số còn phải thu ĐK]]+Table1[[#This Row],[Giá Trị HD sau CK]]-Table1[[#This Row],[Số tiền đã thu]]</f>
        <v>1768248</v>
      </c>
      <c r="S4222" s="6">
        <f>IF(Table1[[#This Row],[Ngày hóa đơn]]&lt;&gt;"",Table1[[#This Row],[Ngày hóa đơn]],IF(Table1[[#This Row],[Ngày hạch toán]]&lt;&gt;"",Table1[[#This Row],[Ngày hạch toán]],""))</f>
        <v>46083</v>
      </c>
      <c r="T4222" s="7"/>
      <c r="U4222" s="6">
        <f>IF(Table1[[#This Row],[Ngày tính CN]]="","",S4222+T4222)</f>
        <v>46083</v>
      </c>
      <c r="V4222" s="35">
        <f ca="1">IF(Table1[[#This Row],[Hạn thanh toán]]="","",IF((U4222-NOW())&lt;0,0,(U4222-NOW())))</f>
        <v>0</v>
      </c>
      <c r="W4222" s="35"/>
      <c r="X4222" s="35">
        <f t="shared" ca="1" si="1025"/>
        <v>87.490319212964096</v>
      </c>
      <c r="Y4222" s="2" t="str">
        <f t="shared" ca="1" si="1026"/>
        <v>Nợ quá hạn từ 60 ngày đến 90 ngày</v>
      </c>
      <c r="Z4222" s="51">
        <f t="shared" si="1019"/>
        <v>46083</v>
      </c>
      <c r="AA4222" s="51" t="str">
        <f t="shared" si="1020"/>
        <v/>
      </c>
      <c r="AD4222" s="2" t="str">
        <f>VLOOKUP($A4222,MA_KH!$A:$Q,MA_KH!O$1,0)</f>
        <v>TMART</v>
      </c>
      <c r="AE4222" s="2" t="str">
        <f>VLOOKUP($A4222,MA_KH!$A:$Q,MA_KH!P$1,0)</f>
        <v>CÔNG TY CỔ PHẦN T - MARTSTORES</v>
      </c>
    </row>
    <row r="4223" spans="1:31" ht="25.5" hidden="1" customHeight="1" x14ac:dyDescent="0.2">
      <c r="A4223" s="30" t="s">
        <v>22506</v>
      </c>
      <c r="B4223" s="30" t="s">
        <v>3960</v>
      </c>
      <c r="C4223" s="37">
        <v>46083</v>
      </c>
      <c r="D4223" s="30" t="s">
        <v>25500</v>
      </c>
      <c r="E4223" s="37">
        <v>46083</v>
      </c>
      <c r="F4223" s="30" t="s">
        <v>25501</v>
      </c>
      <c r="G4223" s="30" t="s">
        <v>25502</v>
      </c>
      <c r="H4223" s="38">
        <v>487322</v>
      </c>
      <c r="I4223" s="67">
        <v>43859</v>
      </c>
      <c r="J4223" s="38">
        <v>35477</v>
      </c>
      <c r="K4223" s="38">
        <v>478940</v>
      </c>
      <c r="L4223" s="7" t="s">
        <v>22849</v>
      </c>
      <c r="O4223" s="35">
        <f>IF(Table1[[#This Row],[Phân loại]]="Tồn đầu kỳ",Table1[[#This Row],[Tổng giá trị]],0)</f>
        <v>0</v>
      </c>
      <c r="P4223" s="7">
        <f>IF(Table1[[#This Row],[Số còn phải thu ĐK]]&lt;&gt;0,0,IF(Table1[[#This Row],[Phân loại]]="Bán hàng",Table1[[#This Row],[Tổng giá trị]],-Table1[[#This Row],[Tổng giá trị]]))</f>
        <v>478940</v>
      </c>
      <c r="Q4223" s="35">
        <f t="shared" si="1024"/>
        <v>0</v>
      </c>
      <c r="R4223" s="7">
        <f>Table1[[#This Row],[Số còn phải thu ĐK]]+Table1[[#This Row],[Giá Trị HD sau CK]]-Table1[[#This Row],[Số tiền đã thu]]</f>
        <v>478940</v>
      </c>
      <c r="S4223" s="6">
        <f>IF(Table1[[#This Row],[Ngày hóa đơn]]&lt;&gt;"",Table1[[#This Row],[Ngày hóa đơn]],IF(Table1[[#This Row],[Ngày hạch toán]]&lt;&gt;"",Table1[[#This Row],[Ngày hạch toán]],""))</f>
        <v>46083</v>
      </c>
      <c r="T4223" s="7"/>
      <c r="U4223" s="6">
        <f>IF(Table1[[#This Row],[Ngày tính CN]]="","",S4223+T4223)</f>
        <v>46083</v>
      </c>
      <c r="V4223" s="35">
        <f ca="1">IF(Table1[[#This Row],[Hạn thanh toán]]="","",IF((U4223-NOW())&lt;0,0,(U4223-NOW())))</f>
        <v>0</v>
      </c>
      <c r="W4223" s="35"/>
      <c r="X4223" s="35">
        <f t="shared" ca="1" si="1025"/>
        <v>87.490319212964096</v>
      </c>
      <c r="Y4223" s="2" t="str">
        <f t="shared" ca="1" si="1026"/>
        <v>Nợ quá hạn từ 60 ngày đến 90 ngày</v>
      </c>
      <c r="Z4223" s="51">
        <f t="shared" si="1019"/>
        <v>46083</v>
      </c>
      <c r="AA4223" s="51" t="str">
        <f t="shared" si="1020"/>
        <v/>
      </c>
      <c r="AD4223" s="2" t="str">
        <f>VLOOKUP($A4223,MA_KH!$A:$Q,MA_KH!O$1,0)</f>
        <v>TMART</v>
      </c>
      <c r="AE4223" s="2" t="str">
        <f>VLOOKUP($A4223,MA_KH!$A:$Q,MA_KH!P$1,0)</f>
        <v>CÔNG TY CỔ PHẦN T - MARTSTORES</v>
      </c>
    </row>
    <row r="4224" spans="1:31" ht="25.5" hidden="1" customHeight="1" x14ac:dyDescent="0.2">
      <c r="A4224" s="30" t="s">
        <v>22506</v>
      </c>
      <c r="B4224" s="30" t="s">
        <v>3960</v>
      </c>
      <c r="C4224" s="37">
        <v>46083</v>
      </c>
      <c r="D4224" s="30" t="s">
        <v>25503</v>
      </c>
      <c r="E4224" s="37">
        <v>46083</v>
      </c>
      <c r="F4224" s="30" t="s">
        <v>25504</v>
      </c>
      <c r="G4224" s="30" t="s">
        <v>25505</v>
      </c>
      <c r="H4224" s="38">
        <v>2937986</v>
      </c>
      <c r="I4224" s="67">
        <v>264420</v>
      </c>
      <c r="J4224" s="38">
        <v>213885</v>
      </c>
      <c r="K4224" s="38">
        <v>2887451</v>
      </c>
      <c r="L4224" s="7" t="s">
        <v>22849</v>
      </c>
      <c r="O4224" s="35">
        <f>IF(Table1[[#This Row],[Phân loại]]="Tồn đầu kỳ",Table1[[#This Row],[Tổng giá trị]],0)</f>
        <v>0</v>
      </c>
      <c r="P4224" s="7">
        <f>IF(Table1[[#This Row],[Số còn phải thu ĐK]]&lt;&gt;0,0,IF(Table1[[#This Row],[Phân loại]]="Bán hàng",Table1[[#This Row],[Tổng giá trị]],-Table1[[#This Row],[Tổng giá trị]]))</f>
        <v>2887451</v>
      </c>
      <c r="Q4224" s="35">
        <f t="shared" si="1024"/>
        <v>0</v>
      </c>
      <c r="R4224" s="7">
        <f>Table1[[#This Row],[Số còn phải thu ĐK]]+Table1[[#This Row],[Giá Trị HD sau CK]]-Table1[[#This Row],[Số tiền đã thu]]</f>
        <v>2887451</v>
      </c>
      <c r="S4224" s="6">
        <f>IF(Table1[[#This Row],[Ngày hóa đơn]]&lt;&gt;"",Table1[[#This Row],[Ngày hóa đơn]],IF(Table1[[#This Row],[Ngày hạch toán]]&lt;&gt;"",Table1[[#This Row],[Ngày hạch toán]],""))</f>
        <v>46083</v>
      </c>
      <c r="T4224" s="7"/>
      <c r="U4224" s="6">
        <f>IF(Table1[[#This Row],[Ngày tính CN]]="","",S4224+T4224)</f>
        <v>46083</v>
      </c>
      <c r="V4224" s="35">
        <f ca="1">IF(Table1[[#This Row],[Hạn thanh toán]]="","",IF((U4224-NOW())&lt;0,0,(U4224-NOW())))</f>
        <v>0</v>
      </c>
      <c r="W4224" s="35"/>
      <c r="X4224" s="35">
        <f t="shared" ca="1" si="1025"/>
        <v>87.490319212964096</v>
      </c>
      <c r="Y4224" s="2" t="str">
        <f t="shared" ca="1" si="1026"/>
        <v>Nợ quá hạn từ 60 ngày đến 90 ngày</v>
      </c>
      <c r="Z4224" s="51">
        <f t="shared" si="1019"/>
        <v>46083</v>
      </c>
      <c r="AA4224" s="51" t="str">
        <f t="shared" si="1020"/>
        <v/>
      </c>
      <c r="AD4224" s="2" t="str">
        <f>VLOOKUP($A4224,MA_KH!$A:$Q,MA_KH!O$1,0)</f>
        <v>TMART</v>
      </c>
      <c r="AE4224" s="2" t="str">
        <f>VLOOKUP($A4224,MA_KH!$A:$Q,MA_KH!P$1,0)</f>
        <v>CÔNG TY CỔ PHẦN T - MARTSTORES</v>
      </c>
    </row>
    <row r="4225" spans="1:31" ht="25.5" hidden="1" customHeight="1" x14ac:dyDescent="0.2">
      <c r="A4225" s="30" t="s">
        <v>22506</v>
      </c>
      <c r="B4225" s="30" t="s">
        <v>3960</v>
      </c>
      <c r="C4225" s="37">
        <v>46083</v>
      </c>
      <c r="D4225" s="30" t="s">
        <v>25506</v>
      </c>
      <c r="E4225" s="37">
        <v>46083</v>
      </c>
      <c r="F4225" s="30" t="s">
        <v>25507</v>
      </c>
      <c r="G4225" s="30" t="s">
        <v>25508</v>
      </c>
      <c r="H4225" s="38">
        <v>2639764</v>
      </c>
      <c r="I4225" s="67">
        <v>237579</v>
      </c>
      <c r="J4225" s="38">
        <v>192175</v>
      </c>
      <c r="K4225" s="38">
        <v>2594360</v>
      </c>
      <c r="L4225" s="7" t="s">
        <v>22849</v>
      </c>
      <c r="O4225" s="35">
        <f>IF(Table1[[#This Row],[Phân loại]]="Tồn đầu kỳ",Table1[[#This Row],[Tổng giá trị]],0)</f>
        <v>0</v>
      </c>
      <c r="P4225" s="7">
        <f>IF(Table1[[#This Row],[Số còn phải thu ĐK]]&lt;&gt;0,0,IF(Table1[[#This Row],[Phân loại]]="Bán hàng",Table1[[#This Row],[Tổng giá trị]],-Table1[[#This Row],[Tổng giá trị]]))</f>
        <v>2594360</v>
      </c>
      <c r="Q4225" s="35">
        <f t="shared" si="1024"/>
        <v>0</v>
      </c>
      <c r="R4225" s="7">
        <f>Table1[[#This Row],[Số còn phải thu ĐK]]+Table1[[#This Row],[Giá Trị HD sau CK]]-Table1[[#This Row],[Số tiền đã thu]]</f>
        <v>2594360</v>
      </c>
      <c r="S4225" s="6">
        <f>IF(Table1[[#This Row],[Ngày hóa đơn]]&lt;&gt;"",Table1[[#This Row],[Ngày hóa đơn]],IF(Table1[[#This Row],[Ngày hạch toán]]&lt;&gt;"",Table1[[#This Row],[Ngày hạch toán]],""))</f>
        <v>46083</v>
      </c>
      <c r="T4225" s="7"/>
      <c r="U4225" s="6">
        <f>IF(Table1[[#This Row],[Ngày tính CN]]="","",S4225+T4225)</f>
        <v>46083</v>
      </c>
      <c r="V4225" s="35">
        <f ca="1">IF(Table1[[#This Row],[Hạn thanh toán]]="","",IF((U4225-NOW())&lt;0,0,(U4225-NOW())))</f>
        <v>0</v>
      </c>
      <c r="W4225" s="35"/>
      <c r="X4225" s="35">
        <f t="shared" ca="1" si="1025"/>
        <v>87.490319212964096</v>
      </c>
      <c r="Y4225" s="2" t="str">
        <f t="shared" ca="1" si="1026"/>
        <v>Nợ quá hạn từ 60 ngày đến 90 ngày</v>
      </c>
      <c r="Z4225" s="51">
        <f t="shared" si="1019"/>
        <v>46083</v>
      </c>
      <c r="AA4225" s="51" t="str">
        <f t="shared" si="1020"/>
        <v/>
      </c>
      <c r="AD4225" s="2" t="str">
        <f>VLOOKUP($A4225,MA_KH!$A:$Q,MA_KH!O$1,0)</f>
        <v>TMART</v>
      </c>
      <c r="AE4225" s="2" t="str">
        <f>VLOOKUP($A4225,MA_KH!$A:$Q,MA_KH!P$1,0)</f>
        <v>CÔNG TY CỔ PHẦN T - MARTSTORES</v>
      </c>
    </row>
    <row r="4226" spans="1:31" ht="25.5" hidden="1" customHeight="1" x14ac:dyDescent="0.2">
      <c r="A4226" s="30" t="s">
        <v>22506</v>
      </c>
      <c r="B4226" s="30" t="s">
        <v>3960</v>
      </c>
      <c r="C4226" s="37">
        <v>46083</v>
      </c>
      <c r="D4226" s="30" t="s">
        <v>25509</v>
      </c>
      <c r="E4226" s="37">
        <v>46083</v>
      </c>
      <c r="F4226" s="30" t="s">
        <v>25510</v>
      </c>
      <c r="G4226" s="30" t="s">
        <v>25511</v>
      </c>
      <c r="H4226" s="38">
        <v>1831948</v>
      </c>
      <c r="I4226" s="67">
        <v>164876</v>
      </c>
      <c r="J4226" s="38">
        <v>133366</v>
      </c>
      <c r="K4226" s="38">
        <v>1800438</v>
      </c>
      <c r="L4226" s="7" t="s">
        <v>22849</v>
      </c>
      <c r="O4226" s="35">
        <f>IF(Table1[[#This Row],[Phân loại]]="Tồn đầu kỳ",Table1[[#This Row],[Tổng giá trị]],0)</f>
        <v>0</v>
      </c>
      <c r="P4226" s="7">
        <f>IF(Table1[[#This Row],[Số còn phải thu ĐK]]&lt;&gt;0,0,IF(Table1[[#This Row],[Phân loại]]="Bán hàng",Table1[[#This Row],[Tổng giá trị]],-Table1[[#This Row],[Tổng giá trị]]))</f>
        <v>1800438</v>
      </c>
      <c r="Q4226" s="35">
        <f t="shared" si="1024"/>
        <v>0</v>
      </c>
      <c r="R4226" s="7">
        <f>Table1[[#This Row],[Số còn phải thu ĐK]]+Table1[[#This Row],[Giá Trị HD sau CK]]-Table1[[#This Row],[Số tiền đã thu]]</f>
        <v>1800438</v>
      </c>
      <c r="S4226" s="6">
        <f>IF(Table1[[#This Row],[Ngày hóa đơn]]&lt;&gt;"",Table1[[#This Row],[Ngày hóa đơn]],IF(Table1[[#This Row],[Ngày hạch toán]]&lt;&gt;"",Table1[[#This Row],[Ngày hạch toán]],""))</f>
        <v>46083</v>
      </c>
      <c r="T4226" s="7"/>
      <c r="U4226" s="6">
        <f>IF(Table1[[#This Row],[Ngày tính CN]]="","",S4226+T4226)</f>
        <v>46083</v>
      </c>
      <c r="V4226" s="35">
        <f ca="1">IF(Table1[[#This Row],[Hạn thanh toán]]="","",IF((U4226-NOW())&lt;0,0,(U4226-NOW())))</f>
        <v>0</v>
      </c>
      <c r="W4226" s="35"/>
      <c r="X4226" s="35">
        <f t="shared" ca="1" si="1025"/>
        <v>87.490319212964096</v>
      </c>
      <c r="Y4226" s="2" t="str">
        <f t="shared" ca="1" si="1026"/>
        <v>Nợ quá hạn từ 60 ngày đến 90 ngày</v>
      </c>
      <c r="Z4226" s="51">
        <f t="shared" si="1019"/>
        <v>46083</v>
      </c>
      <c r="AA4226" s="51" t="str">
        <f t="shared" si="1020"/>
        <v/>
      </c>
      <c r="AD4226" s="2" t="str">
        <f>VLOOKUP($A4226,MA_KH!$A:$Q,MA_KH!O$1,0)</f>
        <v>TMART</v>
      </c>
      <c r="AE4226" s="2" t="str">
        <f>VLOOKUP($A4226,MA_KH!$A:$Q,MA_KH!P$1,0)</f>
        <v>CÔNG TY CỔ PHẦN T - MARTSTORES</v>
      </c>
    </row>
    <row r="4227" spans="1:31" ht="25.5" hidden="1" customHeight="1" x14ac:dyDescent="0.2">
      <c r="A4227" s="30" t="s">
        <v>22506</v>
      </c>
      <c r="B4227" s="30" t="s">
        <v>3960</v>
      </c>
      <c r="C4227" s="37">
        <v>46083</v>
      </c>
      <c r="D4227" s="30" t="s">
        <v>25512</v>
      </c>
      <c r="E4227" s="37">
        <v>46083</v>
      </c>
      <c r="F4227" s="30" t="s">
        <v>25513</v>
      </c>
      <c r="G4227" s="30" t="s">
        <v>25514</v>
      </c>
      <c r="H4227" s="38">
        <v>2311245</v>
      </c>
      <c r="I4227" s="67">
        <v>208013</v>
      </c>
      <c r="J4227" s="38">
        <v>168259</v>
      </c>
      <c r="K4227" s="38">
        <v>2271491</v>
      </c>
      <c r="L4227" s="7" t="s">
        <v>22849</v>
      </c>
      <c r="O4227" s="35">
        <f>IF(Table1[[#This Row],[Phân loại]]="Tồn đầu kỳ",Table1[[#This Row],[Tổng giá trị]],0)</f>
        <v>0</v>
      </c>
      <c r="P4227" s="7">
        <f>IF(Table1[[#This Row],[Số còn phải thu ĐK]]&lt;&gt;0,0,IF(Table1[[#This Row],[Phân loại]]="Bán hàng",Table1[[#This Row],[Tổng giá trị]],-Table1[[#This Row],[Tổng giá trị]]))</f>
        <v>2271491</v>
      </c>
      <c r="Q4227" s="35">
        <f t="shared" si="1024"/>
        <v>0</v>
      </c>
      <c r="R4227" s="7">
        <f>Table1[[#This Row],[Số còn phải thu ĐK]]+Table1[[#This Row],[Giá Trị HD sau CK]]-Table1[[#This Row],[Số tiền đã thu]]</f>
        <v>2271491</v>
      </c>
      <c r="S4227" s="6">
        <f>IF(Table1[[#This Row],[Ngày hóa đơn]]&lt;&gt;"",Table1[[#This Row],[Ngày hóa đơn]],IF(Table1[[#This Row],[Ngày hạch toán]]&lt;&gt;"",Table1[[#This Row],[Ngày hạch toán]],""))</f>
        <v>46083</v>
      </c>
      <c r="T4227" s="7"/>
      <c r="U4227" s="6">
        <f>IF(Table1[[#This Row],[Ngày tính CN]]="","",S4227+T4227)</f>
        <v>46083</v>
      </c>
      <c r="V4227" s="35">
        <f ca="1">IF(Table1[[#This Row],[Hạn thanh toán]]="","",IF((U4227-NOW())&lt;0,0,(U4227-NOW())))</f>
        <v>0</v>
      </c>
      <c r="W4227" s="35"/>
      <c r="X4227" s="35">
        <f t="shared" ca="1" si="1025"/>
        <v>87.490319212964096</v>
      </c>
      <c r="Y4227" s="2" t="str">
        <f t="shared" ca="1" si="1026"/>
        <v>Nợ quá hạn từ 60 ngày đến 90 ngày</v>
      </c>
      <c r="Z4227" s="51">
        <f t="shared" si="1019"/>
        <v>46083</v>
      </c>
      <c r="AA4227" s="51" t="str">
        <f t="shared" si="1020"/>
        <v/>
      </c>
      <c r="AD4227" s="2" t="str">
        <f>VLOOKUP($A4227,MA_KH!$A:$Q,MA_KH!O$1,0)</f>
        <v>TMART</v>
      </c>
      <c r="AE4227" s="2" t="str">
        <f>VLOOKUP($A4227,MA_KH!$A:$Q,MA_KH!P$1,0)</f>
        <v>CÔNG TY CỔ PHẦN T - MARTSTORES</v>
      </c>
    </row>
    <row r="4228" spans="1:31" ht="25.5" hidden="1" customHeight="1" x14ac:dyDescent="0.2">
      <c r="A4228" s="30" t="s">
        <v>22506</v>
      </c>
      <c r="B4228" s="30" t="s">
        <v>3960</v>
      </c>
      <c r="C4228" s="37">
        <v>46083</v>
      </c>
      <c r="D4228" s="30" t="s">
        <v>25515</v>
      </c>
      <c r="E4228" s="37">
        <v>46083</v>
      </c>
      <c r="F4228" s="30" t="s">
        <v>25516</v>
      </c>
      <c r="G4228" s="30" t="s">
        <v>25517</v>
      </c>
      <c r="H4228" s="38">
        <v>681290</v>
      </c>
      <c r="I4228" s="67">
        <v>61317</v>
      </c>
      <c r="J4228" s="38">
        <v>49598</v>
      </c>
      <c r="K4228" s="38">
        <v>669571</v>
      </c>
      <c r="L4228" s="7" t="s">
        <v>22849</v>
      </c>
      <c r="O4228" s="35">
        <f>IF(Table1[[#This Row],[Phân loại]]="Tồn đầu kỳ",Table1[[#This Row],[Tổng giá trị]],0)</f>
        <v>0</v>
      </c>
      <c r="P4228" s="7">
        <f>IF(Table1[[#This Row],[Số còn phải thu ĐK]]&lt;&gt;0,0,IF(Table1[[#This Row],[Phân loại]]="Bán hàng",Table1[[#This Row],[Tổng giá trị]],-Table1[[#This Row],[Tổng giá trị]]))</f>
        <v>669571</v>
      </c>
      <c r="Q4228" s="35">
        <f t="shared" si="1024"/>
        <v>0</v>
      </c>
      <c r="R4228" s="7">
        <f>Table1[[#This Row],[Số còn phải thu ĐK]]+Table1[[#This Row],[Giá Trị HD sau CK]]-Table1[[#This Row],[Số tiền đã thu]]</f>
        <v>669571</v>
      </c>
      <c r="S4228" s="6">
        <f>IF(Table1[[#This Row],[Ngày hóa đơn]]&lt;&gt;"",Table1[[#This Row],[Ngày hóa đơn]],IF(Table1[[#This Row],[Ngày hạch toán]]&lt;&gt;"",Table1[[#This Row],[Ngày hạch toán]],""))</f>
        <v>46083</v>
      </c>
      <c r="T4228" s="7"/>
      <c r="U4228" s="6">
        <f>IF(Table1[[#This Row],[Ngày tính CN]]="","",S4228+T4228)</f>
        <v>46083</v>
      </c>
      <c r="V4228" s="35">
        <f ca="1">IF(Table1[[#This Row],[Hạn thanh toán]]="","",IF((U4228-NOW())&lt;0,0,(U4228-NOW())))</f>
        <v>0</v>
      </c>
      <c r="W4228" s="35"/>
      <c r="X4228" s="35">
        <f t="shared" ca="1" si="1025"/>
        <v>87.490319212964096</v>
      </c>
      <c r="Y4228" s="2" t="str">
        <f t="shared" ca="1" si="1026"/>
        <v>Nợ quá hạn từ 60 ngày đến 90 ngày</v>
      </c>
      <c r="Z4228" s="51">
        <f t="shared" ref="Z4228:Z4291" si="1027">IF(S4228="","",S4228)</f>
        <v>46083</v>
      </c>
      <c r="AA4228" s="51" t="str">
        <f t="shared" ref="AA4228:AA4291" si="1028">IF(M4228="","",M4228)</f>
        <v/>
      </c>
      <c r="AD4228" s="2" t="str">
        <f>VLOOKUP($A4228,MA_KH!$A:$Q,MA_KH!O$1,0)</f>
        <v>TMART</v>
      </c>
      <c r="AE4228" s="2" t="str">
        <f>VLOOKUP($A4228,MA_KH!$A:$Q,MA_KH!P$1,0)</f>
        <v>CÔNG TY CỔ PHẦN T - MARTSTORES</v>
      </c>
    </row>
    <row r="4229" spans="1:31" ht="25.5" hidden="1" customHeight="1" x14ac:dyDescent="0.2">
      <c r="A4229" s="30" t="s">
        <v>22506</v>
      </c>
      <c r="B4229" s="30" t="s">
        <v>3960</v>
      </c>
      <c r="C4229" s="37">
        <v>46083</v>
      </c>
      <c r="D4229" s="30" t="s">
        <v>25518</v>
      </c>
      <c r="E4229" s="37">
        <v>46083</v>
      </c>
      <c r="F4229" s="30" t="s">
        <v>25519</v>
      </c>
      <c r="G4229" s="30" t="s">
        <v>25520</v>
      </c>
      <c r="H4229" s="38">
        <v>4688684</v>
      </c>
      <c r="I4229" s="67">
        <v>421983</v>
      </c>
      <c r="J4229" s="38">
        <v>341336</v>
      </c>
      <c r="K4229" s="38">
        <v>4608037</v>
      </c>
      <c r="L4229" s="7" t="s">
        <v>22849</v>
      </c>
      <c r="O4229" s="35">
        <f>IF(Table1[[#This Row],[Phân loại]]="Tồn đầu kỳ",Table1[[#This Row],[Tổng giá trị]],0)</f>
        <v>0</v>
      </c>
      <c r="P4229" s="7">
        <f>IF(Table1[[#This Row],[Số còn phải thu ĐK]]&lt;&gt;0,0,IF(Table1[[#This Row],[Phân loại]]="Bán hàng",Table1[[#This Row],[Tổng giá trị]],-Table1[[#This Row],[Tổng giá trị]]))</f>
        <v>4608037</v>
      </c>
      <c r="Q4229" s="35">
        <f t="shared" si="1024"/>
        <v>0</v>
      </c>
      <c r="R4229" s="7">
        <f>Table1[[#This Row],[Số còn phải thu ĐK]]+Table1[[#This Row],[Giá Trị HD sau CK]]-Table1[[#This Row],[Số tiền đã thu]]</f>
        <v>4608037</v>
      </c>
      <c r="S4229" s="6">
        <f>IF(Table1[[#This Row],[Ngày hóa đơn]]&lt;&gt;"",Table1[[#This Row],[Ngày hóa đơn]],IF(Table1[[#This Row],[Ngày hạch toán]]&lt;&gt;"",Table1[[#This Row],[Ngày hạch toán]],""))</f>
        <v>46083</v>
      </c>
      <c r="T4229" s="7"/>
      <c r="U4229" s="6">
        <f>IF(Table1[[#This Row],[Ngày tính CN]]="","",S4229+T4229)</f>
        <v>46083</v>
      </c>
      <c r="V4229" s="35">
        <f ca="1">IF(Table1[[#This Row],[Hạn thanh toán]]="","",IF((U4229-NOW())&lt;0,0,(U4229-NOW())))</f>
        <v>0</v>
      </c>
      <c r="W4229" s="35"/>
      <c r="X4229" s="35">
        <f t="shared" ca="1" si="1025"/>
        <v>87.490319212964096</v>
      </c>
      <c r="Y4229" s="2" t="str">
        <f t="shared" ca="1" si="1026"/>
        <v>Nợ quá hạn từ 60 ngày đến 90 ngày</v>
      </c>
      <c r="Z4229" s="51">
        <f t="shared" si="1027"/>
        <v>46083</v>
      </c>
      <c r="AA4229" s="51" t="str">
        <f t="shared" si="1028"/>
        <v/>
      </c>
      <c r="AD4229" s="2" t="str">
        <f>VLOOKUP($A4229,MA_KH!$A:$Q,MA_KH!O$1,0)</f>
        <v>TMART</v>
      </c>
      <c r="AE4229" s="2" t="str">
        <f>VLOOKUP($A4229,MA_KH!$A:$Q,MA_KH!P$1,0)</f>
        <v>CÔNG TY CỔ PHẦN T - MARTSTORES</v>
      </c>
    </row>
    <row r="4230" spans="1:31" ht="25.5" hidden="1" customHeight="1" x14ac:dyDescent="0.2">
      <c r="A4230" s="30" t="s">
        <v>22506</v>
      </c>
      <c r="B4230" s="30" t="s">
        <v>3960</v>
      </c>
      <c r="C4230" s="37">
        <v>46083</v>
      </c>
      <c r="D4230" s="30" t="s">
        <v>25521</v>
      </c>
      <c r="E4230" s="37">
        <v>46083</v>
      </c>
      <c r="F4230" s="30" t="s">
        <v>25522</v>
      </c>
      <c r="G4230" s="30" t="s">
        <v>25523</v>
      </c>
      <c r="H4230" s="38">
        <v>1650454</v>
      </c>
      <c r="I4230" s="67">
        <v>148542</v>
      </c>
      <c r="J4230" s="38">
        <v>120153</v>
      </c>
      <c r="K4230" s="38">
        <v>1622065</v>
      </c>
      <c r="L4230" s="7" t="s">
        <v>22849</v>
      </c>
      <c r="O4230" s="35">
        <f>IF(Table1[[#This Row],[Phân loại]]="Tồn đầu kỳ",Table1[[#This Row],[Tổng giá trị]],0)</f>
        <v>0</v>
      </c>
      <c r="P4230" s="7">
        <f>IF(Table1[[#This Row],[Số còn phải thu ĐK]]&lt;&gt;0,0,IF(Table1[[#This Row],[Phân loại]]="Bán hàng",Table1[[#This Row],[Tổng giá trị]],-Table1[[#This Row],[Tổng giá trị]]))</f>
        <v>1622065</v>
      </c>
      <c r="Q4230" s="35">
        <f t="shared" si="1024"/>
        <v>0</v>
      </c>
      <c r="R4230" s="7">
        <f>Table1[[#This Row],[Số còn phải thu ĐK]]+Table1[[#This Row],[Giá Trị HD sau CK]]-Table1[[#This Row],[Số tiền đã thu]]</f>
        <v>1622065</v>
      </c>
      <c r="S4230" s="6">
        <f>IF(Table1[[#This Row],[Ngày hóa đơn]]&lt;&gt;"",Table1[[#This Row],[Ngày hóa đơn]],IF(Table1[[#This Row],[Ngày hạch toán]]&lt;&gt;"",Table1[[#This Row],[Ngày hạch toán]],""))</f>
        <v>46083</v>
      </c>
      <c r="T4230" s="7"/>
      <c r="U4230" s="6">
        <f>IF(Table1[[#This Row],[Ngày tính CN]]="","",S4230+T4230)</f>
        <v>46083</v>
      </c>
      <c r="V4230" s="35">
        <f ca="1">IF(Table1[[#This Row],[Hạn thanh toán]]="","",IF((U4230-NOW())&lt;0,0,(U4230-NOW())))</f>
        <v>0</v>
      </c>
      <c r="W4230" s="35"/>
      <c r="X4230" s="35">
        <f t="shared" ca="1" si="1025"/>
        <v>87.490319212964096</v>
      </c>
      <c r="Y4230" s="2" t="str">
        <f t="shared" ca="1" si="1026"/>
        <v>Nợ quá hạn từ 60 ngày đến 90 ngày</v>
      </c>
      <c r="Z4230" s="51">
        <f t="shared" si="1027"/>
        <v>46083</v>
      </c>
      <c r="AA4230" s="51" t="str">
        <f t="shared" si="1028"/>
        <v/>
      </c>
      <c r="AD4230" s="2" t="str">
        <f>VLOOKUP($A4230,MA_KH!$A:$Q,MA_KH!O$1,0)</f>
        <v>TMART</v>
      </c>
      <c r="AE4230" s="2" t="str">
        <f>VLOOKUP($A4230,MA_KH!$A:$Q,MA_KH!P$1,0)</f>
        <v>CÔNG TY CỔ PHẦN T - MARTSTORES</v>
      </c>
    </row>
    <row r="4231" spans="1:31" ht="25.5" hidden="1" customHeight="1" x14ac:dyDescent="0.2">
      <c r="A4231" s="30" t="s">
        <v>22506</v>
      </c>
      <c r="B4231" s="30" t="s">
        <v>3960</v>
      </c>
      <c r="C4231" s="37">
        <v>46083</v>
      </c>
      <c r="D4231" s="30" t="s">
        <v>25524</v>
      </c>
      <c r="E4231" s="37">
        <v>46083</v>
      </c>
      <c r="F4231" s="30" t="s">
        <v>25525</v>
      </c>
      <c r="G4231" s="30" t="s">
        <v>25526</v>
      </c>
      <c r="H4231" s="38">
        <v>1307212</v>
      </c>
      <c r="I4231" s="67">
        <v>117650</v>
      </c>
      <c r="J4231" s="38">
        <v>95165</v>
      </c>
      <c r="K4231" s="38">
        <v>1284727</v>
      </c>
      <c r="L4231" s="7" t="s">
        <v>22849</v>
      </c>
      <c r="O4231" s="35">
        <f>IF(Table1[[#This Row],[Phân loại]]="Tồn đầu kỳ",Table1[[#This Row],[Tổng giá trị]],0)</f>
        <v>0</v>
      </c>
      <c r="P4231" s="7">
        <f>IF(Table1[[#This Row],[Số còn phải thu ĐK]]&lt;&gt;0,0,IF(Table1[[#This Row],[Phân loại]]="Bán hàng",Table1[[#This Row],[Tổng giá trị]],-Table1[[#This Row],[Tổng giá trị]]))</f>
        <v>1284727</v>
      </c>
      <c r="Q4231" s="35">
        <f t="shared" si="1024"/>
        <v>0</v>
      </c>
      <c r="R4231" s="7">
        <f>Table1[[#This Row],[Số còn phải thu ĐK]]+Table1[[#This Row],[Giá Trị HD sau CK]]-Table1[[#This Row],[Số tiền đã thu]]</f>
        <v>1284727</v>
      </c>
      <c r="S4231" s="6">
        <f>IF(Table1[[#This Row],[Ngày hóa đơn]]&lt;&gt;"",Table1[[#This Row],[Ngày hóa đơn]],IF(Table1[[#This Row],[Ngày hạch toán]]&lt;&gt;"",Table1[[#This Row],[Ngày hạch toán]],""))</f>
        <v>46083</v>
      </c>
      <c r="T4231" s="7"/>
      <c r="U4231" s="6">
        <f>IF(Table1[[#This Row],[Ngày tính CN]]="","",S4231+T4231)</f>
        <v>46083</v>
      </c>
      <c r="V4231" s="35">
        <f ca="1">IF(Table1[[#This Row],[Hạn thanh toán]]="","",IF((U4231-NOW())&lt;0,0,(U4231-NOW())))</f>
        <v>0</v>
      </c>
      <c r="W4231" s="35"/>
      <c r="X4231" s="35">
        <f t="shared" ca="1" si="1025"/>
        <v>87.490319212964096</v>
      </c>
      <c r="Y4231" s="2" t="str">
        <f t="shared" ca="1" si="1026"/>
        <v>Nợ quá hạn từ 60 ngày đến 90 ngày</v>
      </c>
      <c r="Z4231" s="51">
        <f t="shared" si="1027"/>
        <v>46083</v>
      </c>
      <c r="AA4231" s="51" t="str">
        <f t="shared" si="1028"/>
        <v/>
      </c>
      <c r="AD4231" s="2" t="str">
        <f>VLOOKUP($A4231,MA_KH!$A:$Q,MA_KH!O$1,0)</f>
        <v>TMART</v>
      </c>
      <c r="AE4231" s="2" t="str">
        <f>VLOOKUP($A4231,MA_KH!$A:$Q,MA_KH!P$1,0)</f>
        <v>CÔNG TY CỔ PHẦN T - MARTSTORES</v>
      </c>
    </row>
    <row r="4232" spans="1:31" ht="25.5" hidden="1" customHeight="1" x14ac:dyDescent="0.2">
      <c r="A4232" s="30" t="s">
        <v>22506</v>
      </c>
      <c r="B4232" s="30" t="s">
        <v>3960</v>
      </c>
      <c r="C4232" s="37">
        <v>46083</v>
      </c>
      <c r="D4232" s="30" t="s">
        <v>25527</v>
      </c>
      <c r="E4232" s="37">
        <v>46083</v>
      </c>
      <c r="F4232" s="30" t="s">
        <v>25528</v>
      </c>
      <c r="G4232" s="30" t="s">
        <v>25529</v>
      </c>
      <c r="H4232" s="38">
        <v>919378</v>
      </c>
      <c r="I4232" s="67">
        <v>82745</v>
      </c>
      <c r="J4232" s="38">
        <v>66931</v>
      </c>
      <c r="K4232" s="38">
        <v>903564</v>
      </c>
      <c r="L4232" s="7" t="s">
        <v>22849</v>
      </c>
      <c r="O4232" s="35">
        <f>IF(Table1[[#This Row],[Phân loại]]="Tồn đầu kỳ",Table1[[#This Row],[Tổng giá trị]],0)</f>
        <v>0</v>
      </c>
      <c r="P4232" s="7">
        <f>IF(Table1[[#This Row],[Số còn phải thu ĐK]]&lt;&gt;0,0,IF(Table1[[#This Row],[Phân loại]]="Bán hàng",Table1[[#This Row],[Tổng giá trị]],-Table1[[#This Row],[Tổng giá trị]]))</f>
        <v>903564</v>
      </c>
      <c r="Q4232" s="35">
        <f t="shared" ref="Q4232:Q4263" si="1029">IF(M4232&lt;&gt;"",IF(O4232&lt;&gt;0,O4232,P4232),0)</f>
        <v>0</v>
      </c>
      <c r="R4232" s="7">
        <f>Table1[[#This Row],[Số còn phải thu ĐK]]+Table1[[#This Row],[Giá Trị HD sau CK]]-Table1[[#This Row],[Số tiền đã thu]]</f>
        <v>903564</v>
      </c>
      <c r="S4232" s="6">
        <f>IF(Table1[[#This Row],[Ngày hóa đơn]]&lt;&gt;"",Table1[[#This Row],[Ngày hóa đơn]],IF(Table1[[#This Row],[Ngày hạch toán]]&lt;&gt;"",Table1[[#This Row],[Ngày hạch toán]],""))</f>
        <v>46083</v>
      </c>
      <c r="T4232" s="7"/>
      <c r="U4232" s="6">
        <f>IF(Table1[[#This Row],[Ngày tính CN]]="","",S4232+T4232)</f>
        <v>46083</v>
      </c>
      <c r="V4232" s="35">
        <f ca="1">IF(Table1[[#This Row],[Hạn thanh toán]]="","",IF((U4232-NOW())&lt;0,0,(U4232-NOW())))</f>
        <v>0</v>
      </c>
      <c r="W4232" s="35"/>
      <c r="X4232" s="35">
        <f t="shared" ref="X4232:X4263" ca="1" si="1030">IF(OR(U4232="",R4232=0),"",IF((U4232-NOW())&lt;0,-(U4232-NOW()),0))</f>
        <v>87.490319212964096</v>
      </c>
      <c r="Y4232" s="2" t="str">
        <f t="shared" ref="Y4232:Y4263" ca="1" si="1031">IF(R4232=0,"Đã thanh toán",IF(X4232="","",IF(X4232&lt;=0,"Chưa đến hạn thanh toán",IF(X4232&lt;=30,"Nợ quá hạn 30 ngày",IF(X4232&lt;=60,"Nợ quá hạn từ 30 ngày đến 60 ngày",IF(X4232&lt;=90,"Nợ quá hạn từ 60 ngày đến 90 ngày",IF(X4232&lt;=120,"Nợ quá hạn từ 90 ngày đến 120 ngày","Nợ quá hạn hơn 120 ngày có khả năng mất thanh toán")))))))</f>
        <v>Nợ quá hạn từ 60 ngày đến 90 ngày</v>
      </c>
      <c r="Z4232" s="51">
        <f t="shared" si="1027"/>
        <v>46083</v>
      </c>
      <c r="AA4232" s="51" t="str">
        <f t="shared" si="1028"/>
        <v/>
      </c>
      <c r="AD4232" s="2" t="str">
        <f>VLOOKUP($A4232,MA_KH!$A:$Q,MA_KH!O$1,0)</f>
        <v>TMART</v>
      </c>
      <c r="AE4232" s="2" t="str">
        <f>VLOOKUP($A4232,MA_KH!$A:$Q,MA_KH!P$1,0)</f>
        <v>CÔNG TY CỔ PHẦN T - MARTSTORES</v>
      </c>
    </row>
    <row r="4233" spans="1:31" ht="25.5" hidden="1" customHeight="1" x14ac:dyDescent="0.2">
      <c r="A4233" s="30" t="s">
        <v>22506</v>
      </c>
      <c r="B4233" s="30" t="s">
        <v>3960</v>
      </c>
      <c r="C4233" s="37">
        <v>46083</v>
      </c>
      <c r="D4233" s="30" t="s">
        <v>25530</v>
      </c>
      <c r="E4233" s="37">
        <v>46083</v>
      </c>
      <c r="F4233" s="30" t="s">
        <v>25531</v>
      </c>
      <c r="G4233" s="30" t="s">
        <v>25532</v>
      </c>
      <c r="H4233" s="38">
        <v>1674888</v>
      </c>
      <c r="I4233" s="67">
        <v>150740</v>
      </c>
      <c r="J4233" s="38">
        <v>121932</v>
      </c>
      <c r="K4233" s="38">
        <v>1646080</v>
      </c>
      <c r="L4233" s="7" t="s">
        <v>22849</v>
      </c>
      <c r="O4233" s="35">
        <f>IF(Table1[[#This Row],[Phân loại]]="Tồn đầu kỳ",Table1[[#This Row],[Tổng giá trị]],0)</f>
        <v>0</v>
      </c>
      <c r="P4233" s="7">
        <f>IF(Table1[[#This Row],[Số còn phải thu ĐK]]&lt;&gt;0,0,IF(Table1[[#This Row],[Phân loại]]="Bán hàng",Table1[[#This Row],[Tổng giá trị]],-Table1[[#This Row],[Tổng giá trị]]))</f>
        <v>1646080</v>
      </c>
      <c r="Q4233" s="35">
        <f t="shared" si="1029"/>
        <v>0</v>
      </c>
      <c r="R4233" s="7">
        <f>Table1[[#This Row],[Số còn phải thu ĐK]]+Table1[[#This Row],[Giá Trị HD sau CK]]-Table1[[#This Row],[Số tiền đã thu]]</f>
        <v>1646080</v>
      </c>
      <c r="S4233" s="6">
        <f>IF(Table1[[#This Row],[Ngày hóa đơn]]&lt;&gt;"",Table1[[#This Row],[Ngày hóa đơn]],IF(Table1[[#This Row],[Ngày hạch toán]]&lt;&gt;"",Table1[[#This Row],[Ngày hạch toán]],""))</f>
        <v>46083</v>
      </c>
      <c r="T4233" s="7"/>
      <c r="U4233" s="6">
        <f>IF(Table1[[#This Row],[Ngày tính CN]]="","",S4233+T4233)</f>
        <v>46083</v>
      </c>
      <c r="V4233" s="35">
        <f ca="1">IF(Table1[[#This Row],[Hạn thanh toán]]="","",IF((U4233-NOW())&lt;0,0,(U4233-NOW())))</f>
        <v>0</v>
      </c>
      <c r="W4233" s="35"/>
      <c r="X4233" s="35">
        <f t="shared" ca="1" si="1030"/>
        <v>87.490319212964096</v>
      </c>
      <c r="Y4233" s="2" t="str">
        <f t="shared" ca="1" si="1031"/>
        <v>Nợ quá hạn từ 60 ngày đến 90 ngày</v>
      </c>
      <c r="Z4233" s="51">
        <f t="shared" si="1027"/>
        <v>46083</v>
      </c>
      <c r="AA4233" s="51" t="str">
        <f t="shared" si="1028"/>
        <v/>
      </c>
      <c r="AD4233" s="2" t="str">
        <f>VLOOKUP($A4233,MA_KH!$A:$Q,MA_KH!O$1,0)</f>
        <v>TMART</v>
      </c>
      <c r="AE4233" s="2" t="str">
        <f>VLOOKUP($A4233,MA_KH!$A:$Q,MA_KH!P$1,0)</f>
        <v>CÔNG TY CỔ PHẦN T - MARTSTORES</v>
      </c>
    </row>
    <row r="4234" spans="1:31" ht="25.5" hidden="1" customHeight="1" x14ac:dyDescent="0.2">
      <c r="A4234" s="30" t="s">
        <v>22506</v>
      </c>
      <c r="B4234" s="30" t="s">
        <v>3960</v>
      </c>
      <c r="C4234" s="37">
        <v>46083</v>
      </c>
      <c r="D4234" s="30" t="s">
        <v>25533</v>
      </c>
      <c r="E4234" s="37">
        <v>46083</v>
      </c>
      <c r="F4234" s="30" t="s">
        <v>25534</v>
      </c>
      <c r="G4234" s="30" t="s">
        <v>25535</v>
      </c>
      <c r="H4234" s="38">
        <v>1141802</v>
      </c>
      <c r="I4234" s="67">
        <v>102763</v>
      </c>
      <c r="J4234" s="38">
        <v>83123</v>
      </c>
      <c r="K4234" s="38">
        <v>1122162</v>
      </c>
      <c r="L4234" s="7" t="s">
        <v>22849</v>
      </c>
      <c r="O4234" s="35">
        <f>IF(Table1[[#This Row],[Phân loại]]="Tồn đầu kỳ",Table1[[#This Row],[Tổng giá trị]],0)</f>
        <v>0</v>
      </c>
      <c r="P4234" s="7">
        <f>IF(Table1[[#This Row],[Số còn phải thu ĐK]]&lt;&gt;0,0,IF(Table1[[#This Row],[Phân loại]]="Bán hàng",Table1[[#This Row],[Tổng giá trị]],-Table1[[#This Row],[Tổng giá trị]]))</f>
        <v>1122162</v>
      </c>
      <c r="Q4234" s="35">
        <f t="shared" si="1029"/>
        <v>0</v>
      </c>
      <c r="R4234" s="7">
        <f>Table1[[#This Row],[Số còn phải thu ĐK]]+Table1[[#This Row],[Giá Trị HD sau CK]]-Table1[[#This Row],[Số tiền đã thu]]</f>
        <v>1122162</v>
      </c>
      <c r="S4234" s="6">
        <f>IF(Table1[[#This Row],[Ngày hóa đơn]]&lt;&gt;"",Table1[[#This Row],[Ngày hóa đơn]],IF(Table1[[#This Row],[Ngày hạch toán]]&lt;&gt;"",Table1[[#This Row],[Ngày hạch toán]],""))</f>
        <v>46083</v>
      </c>
      <c r="T4234" s="7"/>
      <c r="U4234" s="6">
        <f>IF(Table1[[#This Row],[Ngày tính CN]]="","",S4234+T4234)</f>
        <v>46083</v>
      </c>
      <c r="V4234" s="35">
        <f ca="1">IF(Table1[[#This Row],[Hạn thanh toán]]="","",IF((U4234-NOW())&lt;0,0,(U4234-NOW())))</f>
        <v>0</v>
      </c>
      <c r="W4234" s="35"/>
      <c r="X4234" s="35">
        <f t="shared" ca="1" si="1030"/>
        <v>87.490319212964096</v>
      </c>
      <c r="Y4234" s="2" t="str">
        <f t="shared" ca="1" si="1031"/>
        <v>Nợ quá hạn từ 60 ngày đến 90 ngày</v>
      </c>
      <c r="Z4234" s="51">
        <f t="shared" si="1027"/>
        <v>46083</v>
      </c>
      <c r="AA4234" s="51" t="str">
        <f t="shared" si="1028"/>
        <v/>
      </c>
      <c r="AD4234" s="2" t="str">
        <f>VLOOKUP($A4234,MA_KH!$A:$Q,MA_KH!O$1,0)</f>
        <v>TMART</v>
      </c>
      <c r="AE4234" s="2" t="str">
        <f>VLOOKUP($A4234,MA_KH!$A:$Q,MA_KH!P$1,0)</f>
        <v>CÔNG TY CỔ PHẦN T - MARTSTORES</v>
      </c>
    </row>
    <row r="4235" spans="1:31" ht="25.5" hidden="1" customHeight="1" x14ac:dyDescent="0.2">
      <c r="A4235" s="30" t="s">
        <v>22506</v>
      </c>
      <c r="B4235" s="30" t="s">
        <v>3960</v>
      </c>
      <c r="C4235" s="37">
        <v>46083</v>
      </c>
      <c r="D4235" s="30" t="s">
        <v>25536</v>
      </c>
      <c r="E4235" s="37">
        <v>46083</v>
      </c>
      <c r="F4235" s="30" t="s">
        <v>25537</v>
      </c>
      <c r="G4235" s="30" t="s">
        <v>25538</v>
      </c>
      <c r="H4235" s="38">
        <v>950660</v>
      </c>
      <c r="I4235" s="67">
        <v>85560</v>
      </c>
      <c r="J4235" s="38">
        <v>69208</v>
      </c>
      <c r="K4235" s="38">
        <v>934308</v>
      </c>
      <c r="L4235" s="7" t="s">
        <v>22849</v>
      </c>
      <c r="O4235" s="35">
        <f>IF(Table1[[#This Row],[Phân loại]]="Tồn đầu kỳ",Table1[[#This Row],[Tổng giá trị]],0)</f>
        <v>0</v>
      </c>
      <c r="P4235" s="7">
        <f>IF(Table1[[#This Row],[Số còn phải thu ĐK]]&lt;&gt;0,0,IF(Table1[[#This Row],[Phân loại]]="Bán hàng",Table1[[#This Row],[Tổng giá trị]],-Table1[[#This Row],[Tổng giá trị]]))</f>
        <v>934308</v>
      </c>
      <c r="Q4235" s="35">
        <f t="shared" si="1029"/>
        <v>0</v>
      </c>
      <c r="R4235" s="7">
        <f>Table1[[#This Row],[Số còn phải thu ĐK]]+Table1[[#This Row],[Giá Trị HD sau CK]]-Table1[[#This Row],[Số tiền đã thu]]</f>
        <v>934308</v>
      </c>
      <c r="S4235" s="6">
        <f>IF(Table1[[#This Row],[Ngày hóa đơn]]&lt;&gt;"",Table1[[#This Row],[Ngày hóa đơn]],IF(Table1[[#This Row],[Ngày hạch toán]]&lt;&gt;"",Table1[[#This Row],[Ngày hạch toán]],""))</f>
        <v>46083</v>
      </c>
      <c r="T4235" s="7"/>
      <c r="U4235" s="6">
        <f>IF(Table1[[#This Row],[Ngày tính CN]]="","",S4235+T4235)</f>
        <v>46083</v>
      </c>
      <c r="V4235" s="35">
        <f ca="1">IF(Table1[[#This Row],[Hạn thanh toán]]="","",IF((U4235-NOW())&lt;0,0,(U4235-NOW())))</f>
        <v>0</v>
      </c>
      <c r="W4235" s="35"/>
      <c r="X4235" s="35">
        <f t="shared" ca="1" si="1030"/>
        <v>87.490319212964096</v>
      </c>
      <c r="Y4235" s="2" t="str">
        <f t="shared" ca="1" si="1031"/>
        <v>Nợ quá hạn từ 60 ngày đến 90 ngày</v>
      </c>
      <c r="Z4235" s="51">
        <f t="shared" si="1027"/>
        <v>46083</v>
      </c>
      <c r="AA4235" s="51" t="str">
        <f t="shared" si="1028"/>
        <v/>
      </c>
      <c r="AD4235" s="2" t="str">
        <f>VLOOKUP($A4235,MA_KH!$A:$Q,MA_KH!O$1,0)</f>
        <v>TMART</v>
      </c>
      <c r="AE4235" s="2" t="str">
        <f>VLOOKUP($A4235,MA_KH!$A:$Q,MA_KH!P$1,0)</f>
        <v>CÔNG TY CỔ PHẦN T - MARTSTORES</v>
      </c>
    </row>
    <row r="4236" spans="1:31" ht="25.5" hidden="1" customHeight="1" x14ac:dyDescent="0.2">
      <c r="A4236" s="30" t="s">
        <v>22506</v>
      </c>
      <c r="B4236" s="30" t="s">
        <v>3960</v>
      </c>
      <c r="C4236" s="37">
        <v>46083</v>
      </c>
      <c r="D4236" s="30" t="s">
        <v>25539</v>
      </c>
      <c r="E4236" s="37">
        <v>46083</v>
      </c>
      <c r="F4236" s="30" t="s">
        <v>25540</v>
      </c>
      <c r="G4236" s="30" t="s">
        <v>25541</v>
      </c>
      <c r="H4236" s="38">
        <v>1258584</v>
      </c>
      <c r="I4236" s="67">
        <v>113273</v>
      </c>
      <c r="J4236" s="38">
        <v>91625</v>
      </c>
      <c r="K4236" s="38">
        <v>1236936</v>
      </c>
      <c r="L4236" s="7" t="s">
        <v>22849</v>
      </c>
      <c r="O4236" s="35">
        <f>IF(Table1[[#This Row],[Phân loại]]="Tồn đầu kỳ",Table1[[#This Row],[Tổng giá trị]],0)</f>
        <v>0</v>
      </c>
      <c r="P4236" s="7">
        <f>IF(Table1[[#This Row],[Số còn phải thu ĐK]]&lt;&gt;0,0,IF(Table1[[#This Row],[Phân loại]]="Bán hàng",Table1[[#This Row],[Tổng giá trị]],-Table1[[#This Row],[Tổng giá trị]]))</f>
        <v>1236936</v>
      </c>
      <c r="Q4236" s="35">
        <f t="shared" si="1029"/>
        <v>0</v>
      </c>
      <c r="R4236" s="7">
        <f>Table1[[#This Row],[Số còn phải thu ĐK]]+Table1[[#This Row],[Giá Trị HD sau CK]]-Table1[[#This Row],[Số tiền đã thu]]</f>
        <v>1236936</v>
      </c>
      <c r="S4236" s="6">
        <f>IF(Table1[[#This Row],[Ngày hóa đơn]]&lt;&gt;"",Table1[[#This Row],[Ngày hóa đơn]],IF(Table1[[#This Row],[Ngày hạch toán]]&lt;&gt;"",Table1[[#This Row],[Ngày hạch toán]],""))</f>
        <v>46083</v>
      </c>
      <c r="T4236" s="7"/>
      <c r="U4236" s="6">
        <f>IF(Table1[[#This Row],[Ngày tính CN]]="","",S4236+T4236)</f>
        <v>46083</v>
      </c>
      <c r="V4236" s="35">
        <f ca="1">IF(Table1[[#This Row],[Hạn thanh toán]]="","",IF((U4236-NOW())&lt;0,0,(U4236-NOW())))</f>
        <v>0</v>
      </c>
      <c r="W4236" s="35"/>
      <c r="X4236" s="35">
        <f t="shared" ca="1" si="1030"/>
        <v>87.490319212964096</v>
      </c>
      <c r="Y4236" s="2" t="str">
        <f t="shared" ca="1" si="1031"/>
        <v>Nợ quá hạn từ 60 ngày đến 90 ngày</v>
      </c>
      <c r="Z4236" s="51">
        <f t="shared" si="1027"/>
        <v>46083</v>
      </c>
      <c r="AA4236" s="51" t="str">
        <f t="shared" si="1028"/>
        <v/>
      </c>
      <c r="AD4236" s="2" t="str">
        <f>VLOOKUP($A4236,MA_KH!$A:$Q,MA_KH!O$1,0)</f>
        <v>TMART</v>
      </c>
      <c r="AE4236" s="2" t="str">
        <f>VLOOKUP($A4236,MA_KH!$A:$Q,MA_KH!P$1,0)</f>
        <v>CÔNG TY CỔ PHẦN T - MARTSTORES</v>
      </c>
    </row>
    <row r="4237" spans="1:31" ht="25.5" hidden="1" customHeight="1" x14ac:dyDescent="0.2">
      <c r="A4237" s="30" t="s">
        <v>22506</v>
      </c>
      <c r="B4237" s="30" t="s">
        <v>3960</v>
      </c>
      <c r="C4237" s="37">
        <v>46083</v>
      </c>
      <c r="D4237" s="30" t="s">
        <v>25542</v>
      </c>
      <c r="E4237" s="37">
        <v>46083</v>
      </c>
      <c r="F4237" s="30" t="s">
        <v>25543</v>
      </c>
      <c r="G4237" s="30" t="s">
        <v>25544</v>
      </c>
      <c r="H4237" s="38">
        <v>1572924</v>
      </c>
      <c r="I4237" s="67">
        <v>141564</v>
      </c>
      <c r="J4237" s="38">
        <v>114509</v>
      </c>
      <c r="K4237" s="38">
        <v>1545869</v>
      </c>
      <c r="L4237" s="7" t="s">
        <v>22849</v>
      </c>
      <c r="O4237" s="35">
        <f>IF(Table1[[#This Row],[Phân loại]]="Tồn đầu kỳ",Table1[[#This Row],[Tổng giá trị]],0)</f>
        <v>0</v>
      </c>
      <c r="P4237" s="7">
        <f>IF(Table1[[#This Row],[Số còn phải thu ĐK]]&lt;&gt;0,0,IF(Table1[[#This Row],[Phân loại]]="Bán hàng",Table1[[#This Row],[Tổng giá trị]],-Table1[[#This Row],[Tổng giá trị]]))</f>
        <v>1545869</v>
      </c>
      <c r="Q4237" s="35">
        <f t="shared" si="1029"/>
        <v>0</v>
      </c>
      <c r="R4237" s="7">
        <f>Table1[[#This Row],[Số còn phải thu ĐK]]+Table1[[#This Row],[Giá Trị HD sau CK]]-Table1[[#This Row],[Số tiền đã thu]]</f>
        <v>1545869</v>
      </c>
      <c r="S4237" s="6">
        <f>IF(Table1[[#This Row],[Ngày hóa đơn]]&lt;&gt;"",Table1[[#This Row],[Ngày hóa đơn]],IF(Table1[[#This Row],[Ngày hạch toán]]&lt;&gt;"",Table1[[#This Row],[Ngày hạch toán]],""))</f>
        <v>46083</v>
      </c>
      <c r="T4237" s="7"/>
      <c r="U4237" s="6">
        <f>IF(Table1[[#This Row],[Ngày tính CN]]="","",S4237+T4237)</f>
        <v>46083</v>
      </c>
      <c r="V4237" s="35">
        <f ca="1">IF(Table1[[#This Row],[Hạn thanh toán]]="","",IF((U4237-NOW())&lt;0,0,(U4237-NOW())))</f>
        <v>0</v>
      </c>
      <c r="W4237" s="35"/>
      <c r="X4237" s="35">
        <f t="shared" ca="1" si="1030"/>
        <v>87.490319212964096</v>
      </c>
      <c r="Y4237" s="2" t="str">
        <f t="shared" ca="1" si="1031"/>
        <v>Nợ quá hạn từ 60 ngày đến 90 ngày</v>
      </c>
      <c r="Z4237" s="51">
        <f t="shared" si="1027"/>
        <v>46083</v>
      </c>
      <c r="AA4237" s="51" t="str">
        <f t="shared" si="1028"/>
        <v/>
      </c>
      <c r="AD4237" s="2" t="str">
        <f>VLOOKUP($A4237,MA_KH!$A:$Q,MA_KH!O$1,0)</f>
        <v>TMART</v>
      </c>
      <c r="AE4237" s="2" t="str">
        <f>VLOOKUP($A4237,MA_KH!$A:$Q,MA_KH!P$1,0)</f>
        <v>CÔNG TY CỔ PHẦN T - MARTSTORES</v>
      </c>
    </row>
    <row r="4238" spans="1:31" ht="25.5" hidden="1" customHeight="1" x14ac:dyDescent="0.2">
      <c r="A4238" s="30" t="s">
        <v>22506</v>
      </c>
      <c r="B4238" s="30" t="s">
        <v>3960</v>
      </c>
      <c r="C4238" s="37">
        <v>46083</v>
      </c>
      <c r="D4238" s="30" t="s">
        <v>25545</v>
      </c>
      <c r="E4238" s="37">
        <v>46083</v>
      </c>
      <c r="F4238" s="30" t="s">
        <v>25546</v>
      </c>
      <c r="G4238" s="30" t="s">
        <v>25547</v>
      </c>
      <c r="H4238" s="38">
        <v>2462417</v>
      </c>
      <c r="I4238" s="67">
        <v>221619</v>
      </c>
      <c r="J4238" s="38">
        <v>179264</v>
      </c>
      <c r="K4238" s="38">
        <v>2420062</v>
      </c>
      <c r="L4238" s="7" t="s">
        <v>22849</v>
      </c>
      <c r="O4238" s="35">
        <f>IF(Table1[[#This Row],[Phân loại]]="Tồn đầu kỳ",Table1[[#This Row],[Tổng giá trị]],0)</f>
        <v>0</v>
      </c>
      <c r="P4238" s="7">
        <f>IF(Table1[[#This Row],[Số còn phải thu ĐK]]&lt;&gt;0,0,IF(Table1[[#This Row],[Phân loại]]="Bán hàng",Table1[[#This Row],[Tổng giá trị]],-Table1[[#This Row],[Tổng giá trị]]))</f>
        <v>2420062</v>
      </c>
      <c r="Q4238" s="35">
        <f t="shared" si="1029"/>
        <v>0</v>
      </c>
      <c r="R4238" s="7">
        <f>Table1[[#This Row],[Số còn phải thu ĐK]]+Table1[[#This Row],[Giá Trị HD sau CK]]-Table1[[#This Row],[Số tiền đã thu]]</f>
        <v>2420062</v>
      </c>
      <c r="S4238" s="6">
        <f>IF(Table1[[#This Row],[Ngày hóa đơn]]&lt;&gt;"",Table1[[#This Row],[Ngày hóa đơn]],IF(Table1[[#This Row],[Ngày hạch toán]]&lt;&gt;"",Table1[[#This Row],[Ngày hạch toán]],""))</f>
        <v>46083</v>
      </c>
      <c r="T4238" s="7"/>
      <c r="U4238" s="6">
        <f>IF(Table1[[#This Row],[Ngày tính CN]]="","",S4238+T4238)</f>
        <v>46083</v>
      </c>
      <c r="V4238" s="35">
        <f ca="1">IF(Table1[[#This Row],[Hạn thanh toán]]="","",IF((U4238-NOW())&lt;0,0,(U4238-NOW())))</f>
        <v>0</v>
      </c>
      <c r="W4238" s="35"/>
      <c r="X4238" s="35">
        <f t="shared" ca="1" si="1030"/>
        <v>87.490319212964096</v>
      </c>
      <c r="Y4238" s="2" t="str">
        <f t="shared" ca="1" si="1031"/>
        <v>Nợ quá hạn từ 60 ngày đến 90 ngày</v>
      </c>
      <c r="Z4238" s="51">
        <f t="shared" si="1027"/>
        <v>46083</v>
      </c>
      <c r="AA4238" s="51" t="str">
        <f t="shared" si="1028"/>
        <v/>
      </c>
      <c r="AD4238" s="2" t="str">
        <f>VLOOKUP($A4238,MA_KH!$A:$Q,MA_KH!O$1,0)</f>
        <v>TMART</v>
      </c>
      <c r="AE4238" s="2" t="str">
        <f>VLOOKUP($A4238,MA_KH!$A:$Q,MA_KH!P$1,0)</f>
        <v>CÔNG TY CỔ PHẦN T - MARTSTORES</v>
      </c>
    </row>
    <row r="4239" spans="1:31" ht="25.5" hidden="1" customHeight="1" x14ac:dyDescent="0.2">
      <c r="A4239" s="30" t="s">
        <v>22506</v>
      </c>
      <c r="B4239" s="30" t="s">
        <v>3960</v>
      </c>
      <c r="C4239" s="37">
        <v>46083</v>
      </c>
      <c r="D4239" s="30" t="s">
        <v>25548</v>
      </c>
      <c r="E4239" s="37">
        <v>46083</v>
      </c>
      <c r="F4239" s="30" t="s">
        <v>25549</v>
      </c>
      <c r="G4239" s="30" t="s">
        <v>25550</v>
      </c>
      <c r="H4239" s="38">
        <v>2188637</v>
      </c>
      <c r="I4239" s="67">
        <v>196979</v>
      </c>
      <c r="J4239" s="38">
        <v>159333</v>
      </c>
      <c r="K4239" s="38">
        <v>2150991</v>
      </c>
      <c r="L4239" s="7" t="s">
        <v>22849</v>
      </c>
      <c r="O4239" s="35">
        <f>IF(Table1[[#This Row],[Phân loại]]="Tồn đầu kỳ",Table1[[#This Row],[Tổng giá trị]],0)</f>
        <v>0</v>
      </c>
      <c r="P4239" s="7">
        <f>IF(Table1[[#This Row],[Số còn phải thu ĐK]]&lt;&gt;0,0,IF(Table1[[#This Row],[Phân loại]]="Bán hàng",Table1[[#This Row],[Tổng giá trị]],-Table1[[#This Row],[Tổng giá trị]]))</f>
        <v>2150991</v>
      </c>
      <c r="Q4239" s="35">
        <f t="shared" si="1029"/>
        <v>0</v>
      </c>
      <c r="R4239" s="7">
        <f>Table1[[#This Row],[Số còn phải thu ĐK]]+Table1[[#This Row],[Giá Trị HD sau CK]]-Table1[[#This Row],[Số tiền đã thu]]</f>
        <v>2150991</v>
      </c>
      <c r="S4239" s="6">
        <f>IF(Table1[[#This Row],[Ngày hóa đơn]]&lt;&gt;"",Table1[[#This Row],[Ngày hóa đơn]],IF(Table1[[#This Row],[Ngày hạch toán]]&lt;&gt;"",Table1[[#This Row],[Ngày hạch toán]],""))</f>
        <v>46083</v>
      </c>
      <c r="T4239" s="7"/>
      <c r="U4239" s="6">
        <f>IF(Table1[[#This Row],[Ngày tính CN]]="","",S4239+T4239)</f>
        <v>46083</v>
      </c>
      <c r="V4239" s="35">
        <f ca="1">IF(Table1[[#This Row],[Hạn thanh toán]]="","",IF((U4239-NOW())&lt;0,0,(U4239-NOW())))</f>
        <v>0</v>
      </c>
      <c r="W4239" s="35"/>
      <c r="X4239" s="35">
        <f t="shared" ca="1" si="1030"/>
        <v>87.490319212964096</v>
      </c>
      <c r="Y4239" s="2" t="str">
        <f t="shared" ca="1" si="1031"/>
        <v>Nợ quá hạn từ 60 ngày đến 90 ngày</v>
      </c>
      <c r="Z4239" s="51">
        <f t="shared" si="1027"/>
        <v>46083</v>
      </c>
      <c r="AA4239" s="51" t="str">
        <f t="shared" si="1028"/>
        <v/>
      </c>
      <c r="AD4239" s="2" t="str">
        <f>VLOOKUP($A4239,MA_KH!$A:$Q,MA_KH!O$1,0)</f>
        <v>TMART</v>
      </c>
      <c r="AE4239" s="2" t="str">
        <f>VLOOKUP($A4239,MA_KH!$A:$Q,MA_KH!P$1,0)</f>
        <v>CÔNG TY CỔ PHẦN T - MARTSTORES</v>
      </c>
    </row>
    <row r="4240" spans="1:31" ht="25.5" hidden="1" customHeight="1" x14ac:dyDescent="0.2">
      <c r="A4240" s="30" t="s">
        <v>22506</v>
      </c>
      <c r="B4240" s="30" t="s">
        <v>3960</v>
      </c>
      <c r="C4240" s="37">
        <v>46083</v>
      </c>
      <c r="D4240" s="30" t="s">
        <v>25551</v>
      </c>
      <c r="E4240" s="37">
        <v>46083</v>
      </c>
      <c r="F4240" s="30" t="s">
        <v>25552</v>
      </c>
      <c r="G4240" s="30" t="s">
        <v>25553</v>
      </c>
      <c r="H4240" s="38">
        <v>1310079</v>
      </c>
      <c r="I4240" s="67">
        <v>117908</v>
      </c>
      <c r="J4240" s="38">
        <v>95374</v>
      </c>
      <c r="K4240" s="38">
        <v>1287545</v>
      </c>
      <c r="L4240" s="7" t="s">
        <v>22849</v>
      </c>
      <c r="O4240" s="35">
        <f>IF(Table1[[#This Row],[Phân loại]]="Tồn đầu kỳ",Table1[[#This Row],[Tổng giá trị]],0)</f>
        <v>0</v>
      </c>
      <c r="P4240" s="7">
        <f>IF(Table1[[#This Row],[Số còn phải thu ĐK]]&lt;&gt;0,0,IF(Table1[[#This Row],[Phân loại]]="Bán hàng",Table1[[#This Row],[Tổng giá trị]],-Table1[[#This Row],[Tổng giá trị]]))</f>
        <v>1287545</v>
      </c>
      <c r="Q4240" s="35">
        <f t="shared" si="1029"/>
        <v>0</v>
      </c>
      <c r="R4240" s="7">
        <f>Table1[[#This Row],[Số còn phải thu ĐK]]+Table1[[#This Row],[Giá Trị HD sau CK]]-Table1[[#This Row],[Số tiền đã thu]]</f>
        <v>1287545</v>
      </c>
      <c r="S4240" s="6">
        <f>IF(Table1[[#This Row],[Ngày hóa đơn]]&lt;&gt;"",Table1[[#This Row],[Ngày hóa đơn]],IF(Table1[[#This Row],[Ngày hạch toán]]&lt;&gt;"",Table1[[#This Row],[Ngày hạch toán]],""))</f>
        <v>46083</v>
      </c>
      <c r="T4240" s="7"/>
      <c r="U4240" s="6">
        <f>IF(Table1[[#This Row],[Ngày tính CN]]="","",S4240+T4240)</f>
        <v>46083</v>
      </c>
      <c r="V4240" s="35">
        <f ca="1">IF(Table1[[#This Row],[Hạn thanh toán]]="","",IF((U4240-NOW())&lt;0,0,(U4240-NOW())))</f>
        <v>0</v>
      </c>
      <c r="W4240" s="35"/>
      <c r="X4240" s="35">
        <f t="shared" ca="1" si="1030"/>
        <v>87.490319212964096</v>
      </c>
      <c r="Y4240" s="2" t="str">
        <f t="shared" ca="1" si="1031"/>
        <v>Nợ quá hạn từ 60 ngày đến 90 ngày</v>
      </c>
      <c r="Z4240" s="51">
        <f t="shared" si="1027"/>
        <v>46083</v>
      </c>
      <c r="AA4240" s="51" t="str">
        <f t="shared" si="1028"/>
        <v/>
      </c>
      <c r="AD4240" s="2" t="str">
        <f>VLOOKUP($A4240,MA_KH!$A:$Q,MA_KH!O$1,0)</f>
        <v>TMART</v>
      </c>
      <c r="AE4240" s="2" t="str">
        <f>VLOOKUP($A4240,MA_KH!$A:$Q,MA_KH!P$1,0)</f>
        <v>CÔNG TY CỔ PHẦN T - MARTSTORES</v>
      </c>
    </row>
    <row r="4241" spans="1:31" ht="25.5" hidden="1" customHeight="1" x14ac:dyDescent="0.2">
      <c r="A4241" s="30" t="s">
        <v>22506</v>
      </c>
      <c r="B4241" s="30" t="s">
        <v>3960</v>
      </c>
      <c r="C4241" s="37">
        <v>46083</v>
      </c>
      <c r="D4241" s="30" t="s">
        <v>25554</v>
      </c>
      <c r="E4241" s="37">
        <v>46083</v>
      </c>
      <c r="F4241" s="30" t="s">
        <v>25555</v>
      </c>
      <c r="G4241" s="30" t="s">
        <v>25556</v>
      </c>
      <c r="H4241" s="38">
        <v>1612361</v>
      </c>
      <c r="I4241" s="67">
        <v>145113</v>
      </c>
      <c r="J4241" s="38">
        <v>117380</v>
      </c>
      <c r="K4241" s="38">
        <v>1584628</v>
      </c>
      <c r="L4241" s="7" t="s">
        <v>22849</v>
      </c>
      <c r="O4241" s="35">
        <f>IF(Table1[[#This Row],[Phân loại]]="Tồn đầu kỳ",Table1[[#This Row],[Tổng giá trị]],0)</f>
        <v>0</v>
      </c>
      <c r="P4241" s="7">
        <f>IF(Table1[[#This Row],[Số còn phải thu ĐK]]&lt;&gt;0,0,IF(Table1[[#This Row],[Phân loại]]="Bán hàng",Table1[[#This Row],[Tổng giá trị]],-Table1[[#This Row],[Tổng giá trị]]))</f>
        <v>1584628</v>
      </c>
      <c r="Q4241" s="35">
        <f t="shared" si="1029"/>
        <v>0</v>
      </c>
      <c r="R4241" s="7">
        <f>Table1[[#This Row],[Số còn phải thu ĐK]]+Table1[[#This Row],[Giá Trị HD sau CK]]-Table1[[#This Row],[Số tiền đã thu]]</f>
        <v>1584628</v>
      </c>
      <c r="S4241" s="6">
        <f>IF(Table1[[#This Row],[Ngày hóa đơn]]&lt;&gt;"",Table1[[#This Row],[Ngày hóa đơn]],IF(Table1[[#This Row],[Ngày hạch toán]]&lt;&gt;"",Table1[[#This Row],[Ngày hạch toán]],""))</f>
        <v>46083</v>
      </c>
      <c r="T4241" s="7"/>
      <c r="U4241" s="6">
        <f>IF(Table1[[#This Row],[Ngày tính CN]]="","",S4241+T4241)</f>
        <v>46083</v>
      </c>
      <c r="V4241" s="35">
        <f ca="1">IF(Table1[[#This Row],[Hạn thanh toán]]="","",IF((U4241-NOW())&lt;0,0,(U4241-NOW())))</f>
        <v>0</v>
      </c>
      <c r="W4241" s="35"/>
      <c r="X4241" s="35">
        <f t="shared" ca="1" si="1030"/>
        <v>87.490319212964096</v>
      </c>
      <c r="Y4241" s="2" t="str">
        <f t="shared" ca="1" si="1031"/>
        <v>Nợ quá hạn từ 60 ngày đến 90 ngày</v>
      </c>
      <c r="Z4241" s="51">
        <f t="shared" si="1027"/>
        <v>46083</v>
      </c>
      <c r="AA4241" s="51" t="str">
        <f t="shared" si="1028"/>
        <v/>
      </c>
      <c r="AD4241" s="2" t="str">
        <f>VLOOKUP($A4241,MA_KH!$A:$Q,MA_KH!O$1,0)</f>
        <v>TMART</v>
      </c>
      <c r="AE4241" s="2" t="str">
        <f>VLOOKUP($A4241,MA_KH!$A:$Q,MA_KH!P$1,0)</f>
        <v>CÔNG TY CỔ PHẦN T - MARTSTORES</v>
      </c>
    </row>
    <row r="4242" spans="1:31" ht="25.5" hidden="1" customHeight="1" x14ac:dyDescent="0.2">
      <c r="A4242" s="30" t="s">
        <v>22506</v>
      </c>
      <c r="B4242" s="30" t="s">
        <v>3960</v>
      </c>
      <c r="C4242" s="37">
        <v>46083</v>
      </c>
      <c r="D4242" s="30" t="s">
        <v>25557</v>
      </c>
      <c r="E4242" s="37">
        <v>46083</v>
      </c>
      <c r="F4242" s="30" t="s">
        <v>25558</v>
      </c>
      <c r="G4242" s="30" t="s">
        <v>25559</v>
      </c>
      <c r="H4242" s="38">
        <v>1253298</v>
      </c>
      <c r="I4242" s="67">
        <v>112797</v>
      </c>
      <c r="J4242" s="38">
        <v>91240</v>
      </c>
      <c r="K4242" s="38">
        <v>1231741</v>
      </c>
      <c r="L4242" s="7" t="s">
        <v>22849</v>
      </c>
      <c r="O4242" s="35">
        <f>IF(Table1[[#This Row],[Phân loại]]="Tồn đầu kỳ",Table1[[#This Row],[Tổng giá trị]],0)</f>
        <v>0</v>
      </c>
      <c r="P4242" s="7">
        <f>IF(Table1[[#This Row],[Số còn phải thu ĐK]]&lt;&gt;0,0,IF(Table1[[#This Row],[Phân loại]]="Bán hàng",Table1[[#This Row],[Tổng giá trị]],-Table1[[#This Row],[Tổng giá trị]]))</f>
        <v>1231741</v>
      </c>
      <c r="Q4242" s="35">
        <f t="shared" si="1029"/>
        <v>0</v>
      </c>
      <c r="R4242" s="7">
        <f>Table1[[#This Row],[Số còn phải thu ĐK]]+Table1[[#This Row],[Giá Trị HD sau CK]]-Table1[[#This Row],[Số tiền đã thu]]</f>
        <v>1231741</v>
      </c>
      <c r="S4242" s="6">
        <f>IF(Table1[[#This Row],[Ngày hóa đơn]]&lt;&gt;"",Table1[[#This Row],[Ngày hóa đơn]],IF(Table1[[#This Row],[Ngày hạch toán]]&lt;&gt;"",Table1[[#This Row],[Ngày hạch toán]],""))</f>
        <v>46083</v>
      </c>
      <c r="T4242" s="7"/>
      <c r="U4242" s="6">
        <f>IF(Table1[[#This Row],[Ngày tính CN]]="","",S4242+T4242)</f>
        <v>46083</v>
      </c>
      <c r="V4242" s="35">
        <f ca="1">IF(Table1[[#This Row],[Hạn thanh toán]]="","",IF((U4242-NOW())&lt;0,0,(U4242-NOW())))</f>
        <v>0</v>
      </c>
      <c r="W4242" s="35"/>
      <c r="X4242" s="35">
        <f t="shared" ca="1" si="1030"/>
        <v>87.490319212964096</v>
      </c>
      <c r="Y4242" s="2" t="str">
        <f t="shared" ca="1" si="1031"/>
        <v>Nợ quá hạn từ 60 ngày đến 90 ngày</v>
      </c>
      <c r="Z4242" s="51">
        <f t="shared" si="1027"/>
        <v>46083</v>
      </c>
      <c r="AA4242" s="51" t="str">
        <f t="shared" si="1028"/>
        <v/>
      </c>
      <c r="AD4242" s="2" t="str">
        <f>VLOOKUP($A4242,MA_KH!$A:$Q,MA_KH!O$1,0)</f>
        <v>TMART</v>
      </c>
      <c r="AE4242" s="2" t="str">
        <f>VLOOKUP($A4242,MA_KH!$A:$Q,MA_KH!P$1,0)</f>
        <v>CÔNG TY CỔ PHẦN T - MARTSTORES</v>
      </c>
    </row>
    <row r="4243" spans="1:31" ht="25.5" hidden="1" customHeight="1" x14ac:dyDescent="0.2">
      <c r="A4243" s="30" t="s">
        <v>22506</v>
      </c>
      <c r="B4243" s="30" t="s">
        <v>3960</v>
      </c>
      <c r="C4243" s="37">
        <v>46083</v>
      </c>
      <c r="D4243" s="30" t="s">
        <v>25560</v>
      </c>
      <c r="E4243" s="37">
        <v>46083</v>
      </c>
      <c r="F4243" s="30" t="s">
        <v>25561</v>
      </c>
      <c r="G4243" s="30" t="s">
        <v>25562</v>
      </c>
      <c r="H4243" s="38">
        <v>1441978</v>
      </c>
      <c r="I4243" s="67">
        <v>129779</v>
      </c>
      <c r="J4243" s="38">
        <v>104976</v>
      </c>
      <c r="K4243" s="38">
        <v>1417175</v>
      </c>
      <c r="L4243" s="7" t="s">
        <v>22849</v>
      </c>
      <c r="O4243" s="35">
        <f>IF(Table1[[#This Row],[Phân loại]]="Tồn đầu kỳ",Table1[[#This Row],[Tổng giá trị]],0)</f>
        <v>0</v>
      </c>
      <c r="P4243" s="7">
        <f>IF(Table1[[#This Row],[Số còn phải thu ĐK]]&lt;&gt;0,0,IF(Table1[[#This Row],[Phân loại]]="Bán hàng",Table1[[#This Row],[Tổng giá trị]],-Table1[[#This Row],[Tổng giá trị]]))</f>
        <v>1417175</v>
      </c>
      <c r="Q4243" s="35">
        <f t="shared" si="1029"/>
        <v>0</v>
      </c>
      <c r="R4243" s="7">
        <f>Table1[[#This Row],[Số còn phải thu ĐK]]+Table1[[#This Row],[Giá Trị HD sau CK]]-Table1[[#This Row],[Số tiền đã thu]]</f>
        <v>1417175</v>
      </c>
      <c r="S4243" s="6">
        <f>IF(Table1[[#This Row],[Ngày hóa đơn]]&lt;&gt;"",Table1[[#This Row],[Ngày hóa đơn]],IF(Table1[[#This Row],[Ngày hạch toán]]&lt;&gt;"",Table1[[#This Row],[Ngày hạch toán]],""))</f>
        <v>46083</v>
      </c>
      <c r="T4243" s="7"/>
      <c r="U4243" s="6">
        <f>IF(Table1[[#This Row],[Ngày tính CN]]="","",S4243+T4243)</f>
        <v>46083</v>
      </c>
      <c r="V4243" s="35">
        <f ca="1">IF(Table1[[#This Row],[Hạn thanh toán]]="","",IF((U4243-NOW())&lt;0,0,(U4243-NOW())))</f>
        <v>0</v>
      </c>
      <c r="W4243" s="35"/>
      <c r="X4243" s="35">
        <f t="shared" ca="1" si="1030"/>
        <v>87.490319212964096</v>
      </c>
      <c r="Y4243" s="2" t="str">
        <f t="shared" ca="1" si="1031"/>
        <v>Nợ quá hạn từ 60 ngày đến 90 ngày</v>
      </c>
      <c r="Z4243" s="51">
        <f t="shared" si="1027"/>
        <v>46083</v>
      </c>
      <c r="AA4243" s="51" t="str">
        <f t="shared" si="1028"/>
        <v/>
      </c>
      <c r="AD4243" s="2" t="str">
        <f>VLOOKUP($A4243,MA_KH!$A:$Q,MA_KH!O$1,0)</f>
        <v>TMART</v>
      </c>
      <c r="AE4243" s="2" t="str">
        <f>VLOOKUP($A4243,MA_KH!$A:$Q,MA_KH!P$1,0)</f>
        <v>CÔNG TY CỔ PHẦN T - MARTSTORES</v>
      </c>
    </row>
    <row r="4244" spans="1:31" ht="25.5" hidden="1" customHeight="1" x14ac:dyDescent="0.2">
      <c r="A4244" s="30" t="s">
        <v>22506</v>
      </c>
      <c r="B4244" s="30" t="s">
        <v>3960</v>
      </c>
      <c r="C4244" s="37">
        <v>46083</v>
      </c>
      <c r="D4244" s="30" t="s">
        <v>25563</v>
      </c>
      <c r="E4244" s="37">
        <v>46083</v>
      </c>
      <c r="F4244" s="30" t="s">
        <v>25564</v>
      </c>
      <c r="G4244" s="30" t="s">
        <v>25565</v>
      </c>
      <c r="H4244" s="38">
        <v>1317878</v>
      </c>
      <c r="I4244" s="67">
        <v>118610</v>
      </c>
      <c r="J4244" s="38">
        <v>95941</v>
      </c>
      <c r="K4244" s="38">
        <v>1295209</v>
      </c>
      <c r="L4244" s="7" t="s">
        <v>22849</v>
      </c>
      <c r="O4244" s="35">
        <f>IF(Table1[[#This Row],[Phân loại]]="Tồn đầu kỳ",Table1[[#This Row],[Tổng giá trị]],0)</f>
        <v>0</v>
      </c>
      <c r="P4244" s="7">
        <f>IF(Table1[[#This Row],[Số còn phải thu ĐK]]&lt;&gt;0,0,IF(Table1[[#This Row],[Phân loại]]="Bán hàng",Table1[[#This Row],[Tổng giá trị]],-Table1[[#This Row],[Tổng giá trị]]))</f>
        <v>1295209</v>
      </c>
      <c r="Q4244" s="35">
        <f t="shared" si="1029"/>
        <v>0</v>
      </c>
      <c r="R4244" s="7">
        <f>Table1[[#This Row],[Số còn phải thu ĐK]]+Table1[[#This Row],[Giá Trị HD sau CK]]-Table1[[#This Row],[Số tiền đã thu]]</f>
        <v>1295209</v>
      </c>
      <c r="S4244" s="6">
        <f>IF(Table1[[#This Row],[Ngày hóa đơn]]&lt;&gt;"",Table1[[#This Row],[Ngày hóa đơn]],IF(Table1[[#This Row],[Ngày hạch toán]]&lt;&gt;"",Table1[[#This Row],[Ngày hạch toán]],""))</f>
        <v>46083</v>
      </c>
      <c r="T4244" s="7"/>
      <c r="U4244" s="6">
        <f>IF(Table1[[#This Row],[Ngày tính CN]]="","",S4244+T4244)</f>
        <v>46083</v>
      </c>
      <c r="V4244" s="35">
        <f ca="1">IF(Table1[[#This Row],[Hạn thanh toán]]="","",IF((U4244-NOW())&lt;0,0,(U4244-NOW())))</f>
        <v>0</v>
      </c>
      <c r="W4244" s="35"/>
      <c r="X4244" s="35">
        <f t="shared" ca="1" si="1030"/>
        <v>87.490319212964096</v>
      </c>
      <c r="Y4244" s="2" t="str">
        <f t="shared" ca="1" si="1031"/>
        <v>Nợ quá hạn từ 60 ngày đến 90 ngày</v>
      </c>
      <c r="Z4244" s="51">
        <f t="shared" si="1027"/>
        <v>46083</v>
      </c>
      <c r="AA4244" s="51" t="str">
        <f t="shared" si="1028"/>
        <v/>
      </c>
      <c r="AD4244" s="2" t="str">
        <f>VLOOKUP($A4244,MA_KH!$A:$Q,MA_KH!O$1,0)</f>
        <v>TMART</v>
      </c>
      <c r="AE4244" s="2" t="str">
        <f>VLOOKUP($A4244,MA_KH!$A:$Q,MA_KH!P$1,0)</f>
        <v>CÔNG TY CỔ PHẦN T - MARTSTORES</v>
      </c>
    </row>
    <row r="4245" spans="1:31" ht="25.5" hidden="1" customHeight="1" x14ac:dyDescent="0.2">
      <c r="A4245" s="30" t="s">
        <v>22506</v>
      </c>
      <c r="B4245" s="30" t="s">
        <v>3960</v>
      </c>
      <c r="C4245" s="37">
        <v>46083</v>
      </c>
      <c r="D4245" s="30" t="s">
        <v>25566</v>
      </c>
      <c r="E4245" s="37">
        <v>46083</v>
      </c>
      <c r="F4245" s="30" t="s">
        <v>25567</v>
      </c>
      <c r="G4245" s="30" t="s">
        <v>25568</v>
      </c>
      <c r="H4245" s="38">
        <v>334264</v>
      </c>
      <c r="I4245" s="67">
        <v>30084</v>
      </c>
      <c r="J4245" s="38">
        <v>24334</v>
      </c>
      <c r="K4245" s="38">
        <v>328514</v>
      </c>
      <c r="L4245" s="7" t="s">
        <v>22849</v>
      </c>
      <c r="O4245" s="35">
        <f>IF(Table1[[#This Row],[Phân loại]]="Tồn đầu kỳ",Table1[[#This Row],[Tổng giá trị]],0)</f>
        <v>0</v>
      </c>
      <c r="P4245" s="7">
        <f>IF(Table1[[#This Row],[Số còn phải thu ĐK]]&lt;&gt;0,0,IF(Table1[[#This Row],[Phân loại]]="Bán hàng",Table1[[#This Row],[Tổng giá trị]],-Table1[[#This Row],[Tổng giá trị]]))</f>
        <v>328514</v>
      </c>
      <c r="Q4245" s="35">
        <f t="shared" si="1029"/>
        <v>0</v>
      </c>
      <c r="R4245" s="7">
        <f>Table1[[#This Row],[Số còn phải thu ĐK]]+Table1[[#This Row],[Giá Trị HD sau CK]]-Table1[[#This Row],[Số tiền đã thu]]</f>
        <v>328514</v>
      </c>
      <c r="S4245" s="6">
        <f>IF(Table1[[#This Row],[Ngày hóa đơn]]&lt;&gt;"",Table1[[#This Row],[Ngày hóa đơn]],IF(Table1[[#This Row],[Ngày hạch toán]]&lt;&gt;"",Table1[[#This Row],[Ngày hạch toán]],""))</f>
        <v>46083</v>
      </c>
      <c r="T4245" s="7"/>
      <c r="U4245" s="6">
        <f>IF(Table1[[#This Row],[Ngày tính CN]]="","",S4245+T4245)</f>
        <v>46083</v>
      </c>
      <c r="V4245" s="35">
        <f ca="1">IF(Table1[[#This Row],[Hạn thanh toán]]="","",IF((U4245-NOW())&lt;0,0,(U4245-NOW())))</f>
        <v>0</v>
      </c>
      <c r="W4245" s="35"/>
      <c r="X4245" s="35">
        <f t="shared" ca="1" si="1030"/>
        <v>87.490319212964096</v>
      </c>
      <c r="Y4245" s="2" t="str">
        <f t="shared" ca="1" si="1031"/>
        <v>Nợ quá hạn từ 60 ngày đến 90 ngày</v>
      </c>
      <c r="Z4245" s="51">
        <f t="shared" si="1027"/>
        <v>46083</v>
      </c>
      <c r="AA4245" s="51" t="str">
        <f t="shared" si="1028"/>
        <v/>
      </c>
      <c r="AD4245" s="2" t="str">
        <f>VLOOKUP($A4245,MA_KH!$A:$Q,MA_KH!O$1,0)</f>
        <v>TMART</v>
      </c>
      <c r="AE4245" s="2" t="str">
        <f>VLOOKUP($A4245,MA_KH!$A:$Q,MA_KH!P$1,0)</f>
        <v>CÔNG TY CỔ PHẦN T - MARTSTORES</v>
      </c>
    </row>
    <row r="4246" spans="1:31" ht="25.5" hidden="1" customHeight="1" x14ac:dyDescent="0.2">
      <c r="A4246" s="30" t="s">
        <v>22506</v>
      </c>
      <c r="B4246" s="30" t="s">
        <v>3960</v>
      </c>
      <c r="C4246" s="37">
        <v>46083</v>
      </c>
      <c r="D4246" s="30" t="s">
        <v>25569</v>
      </c>
      <c r="E4246" s="37">
        <v>46083</v>
      </c>
      <c r="F4246" s="30" t="s">
        <v>25570</v>
      </c>
      <c r="G4246" s="30" t="s">
        <v>25571</v>
      </c>
      <c r="H4246" s="38">
        <v>1940115</v>
      </c>
      <c r="I4246" s="67">
        <v>174612</v>
      </c>
      <c r="J4246" s="38">
        <v>141240</v>
      </c>
      <c r="K4246" s="38">
        <v>1906743</v>
      </c>
      <c r="L4246" s="7" t="s">
        <v>22849</v>
      </c>
      <c r="O4246" s="35">
        <f>IF(Table1[[#This Row],[Phân loại]]="Tồn đầu kỳ",Table1[[#This Row],[Tổng giá trị]],0)</f>
        <v>0</v>
      </c>
      <c r="P4246" s="7">
        <f>IF(Table1[[#This Row],[Số còn phải thu ĐK]]&lt;&gt;0,0,IF(Table1[[#This Row],[Phân loại]]="Bán hàng",Table1[[#This Row],[Tổng giá trị]],-Table1[[#This Row],[Tổng giá trị]]))</f>
        <v>1906743</v>
      </c>
      <c r="Q4246" s="35">
        <f t="shared" si="1029"/>
        <v>0</v>
      </c>
      <c r="R4246" s="7">
        <f>Table1[[#This Row],[Số còn phải thu ĐK]]+Table1[[#This Row],[Giá Trị HD sau CK]]-Table1[[#This Row],[Số tiền đã thu]]</f>
        <v>1906743</v>
      </c>
      <c r="S4246" s="6">
        <f>IF(Table1[[#This Row],[Ngày hóa đơn]]&lt;&gt;"",Table1[[#This Row],[Ngày hóa đơn]],IF(Table1[[#This Row],[Ngày hạch toán]]&lt;&gt;"",Table1[[#This Row],[Ngày hạch toán]],""))</f>
        <v>46083</v>
      </c>
      <c r="T4246" s="7"/>
      <c r="U4246" s="6">
        <f>IF(Table1[[#This Row],[Ngày tính CN]]="","",S4246+T4246)</f>
        <v>46083</v>
      </c>
      <c r="V4246" s="35">
        <f ca="1">IF(Table1[[#This Row],[Hạn thanh toán]]="","",IF((U4246-NOW())&lt;0,0,(U4246-NOW())))</f>
        <v>0</v>
      </c>
      <c r="W4246" s="35"/>
      <c r="X4246" s="35">
        <f t="shared" ca="1" si="1030"/>
        <v>87.490319212964096</v>
      </c>
      <c r="Y4246" s="2" t="str">
        <f t="shared" ca="1" si="1031"/>
        <v>Nợ quá hạn từ 60 ngày đến 90 ngày</v>
      </c>
      <c r="Z4246" s="51">
        <f t="shared" si="1027"/>
        <v>46083</v>
      </c>
      <c r="AA4246" s="51" t="str">
        <f t="shared" si="1028"/>
        <v/>
      </c>
      <c r="AD4246" s="2" t="str">
        <f>VLOOKUP($A4246,MA_KH!$A:$Q,MA_KH!O$1,0)</f>
        <v>TMART</v>
      </c>
      <c r="AE4246" s="2" t="str">
        <f>VLOOKUP($A4246,MA_KH!$A:$Q,MA_KH!P$1,0)</f>
        <v>CÔNG TY CỔ PHẦN T - MARTSTORES</v>
      </c>
    </row>
    <row r="4247" spans="1:31" ht="25.5" hidden="1" customHeight="1" x14ac:dyDescent="0.2">
      <c r="A4247" s="30" t="s">
        <v>22506</v>
      </c>
      <c r="B4247" s="30" t="s">
        <v>3960</v>
      </c>
      <c r="C4247" s="37">
        <v>46083</v>
      </c>
      <c r="D4247" s="30" t="s">
        <v>25572</v>
      </c>
      <c r="E4247" s="37">
        <v>46083</v>
      </c>
      <c r="F4247" s="30" t="s">
        <v>25573</v>
      </c>
      <c r="G4247" s="30" t="s">
        <v>25574</v>
      </c>
      <c r="H4247" s="38">
        <v>1602654</v>
      </c>
      <c r="I4247" s="67">
        <v>144240</v>
      </c>
      <c r="J4247" s="38">
        <v>116673</v>
      </c>
      <c r="K4247" s="38">
        <v>1575087</v>
      </c>
      <c r="L4247" s="7" t="s">
        <v>22849</v>
      </c>
      <c r="O4247" s="35">
        <f>IF(Table1[[#This Row],[Phân loại]]="Tồn đầu kỳ",Table1[[#This Row],[Tổng giá trị]],0)</f>
        <v>0</v>
      </c>
      <c r="P4247" s="7">
        <f>IF(Table1[[#This Row],[Số còn phải thu ĐK]]&lt;&gt;0,0,IF(Table1[[#This Row],[Phân loại]]="Bán hàng",Table1[[#This Row],[Tổng giá trị]],-Table1[[#This Row],[Tổng giá trị]]))</f>
        <v>1575087</v>
      </c>
      <c r="Q4247" s="35">
        <f t="shared" si="1029"/>
        <v>0</v>
      </c>
      <c r="R4247" s="7">
        <f>Table1[[#This Row],[Số còn phải thu ĐK]]+Table1[[#This Row],[Giá Trị HD sau CK]]-Table1[[#This Row],[Số tiền đã thu]]</f>
        <v>1575087</v>
      </c>
      <c r="S4247" s="6">
        <f>IF(Table1[[#This Row],[Ngày hóa đơn]]&lt;&gt;"",Table1[[#This Row],[Ngày hóa đơn]],IF(Table1[[#This Row],[Ngày hạch toán]]&lt;&gt;"",Table1[[#This Row],[Ngày hạch toán]],""))</f>
        <v>46083</v>
      </c>
      <c r="T4247" s="7"/>
      <c r="U4247" s="6">
        <f>IF(Table1[[#This Row],[Ngày tính CN]]="","",S4247+T4247)</f>
        <v>46083</v>
      </c>
      <c r="V4247" s="35">
        <f ca="1">IF(Table1[[#This Row],[Hạn thanh toán]]="","",IF((U4247-NOW())&lt;0,0,(U4247-NOW())))</f>
        <v>0</v>
      </c>
      <c r="W4247" s="35"/>
      <c r="X4247" s="35">
        <f t="shared" ca="1" si="1030"/>
        <v>87.490319212964096</v>
      </c>
      <c r="Y4247" s="2" t="str">
        <f t="shared" ca="1" si="1031"/>
        <v>Nợ quá hạn từ 60 ngày đến 90 ngày</v>
      </c>
      <c r="Z4247" s="51">
        <f t="shared" si="1027"/>
        <v>46083</v>
      </c>
      <c r="AA4247" s="51" t="str">
        <f t="shared" si="1028"/>
        <v/>
      </c>
      <c r="AD4247" s="2" t="str">
        <f>VLOOKUP($A4247,MA_KH!$A:$Q,MA_KH!O$1,0)</f>
        <v>TMART</v>
      </c>
      <c r="AE4247" s="2" t="str">
        <f>VLOOKUP($A4247,MA_KH!$A:$Q,MA_KH!P$1,0)</f>
        <v>CÔNG TY CỔ PHẦN T - MARTSTORES</v>
      </c>
    </row>
    <row r="4248" spans="1:31" ht="25.5" hidden="1" customHeight="1" x14ac:dyDescent="0.2">
      <c r="A4248" s="30" t="s">
        <v>22506</v>
      </c>
      <c r="B4248" s="30" t="s">
        <v>3960</v>
      </c>
      <c r="C4248" s="37">
        <v>46083</v>
      </c>
      <c r="D4248" s="30" t="s">
        <v>25575</v>
      </c>
      <c r="E4248" s="37">
        <v>46083</v>
      </c>
      <c r="F4248" s="30" t="s">
        <v>25576</v>
      </c>
      <c r="G4248" s="30" t="s">
        <v>25577</v>
      </c>
      <c r="H4248" s="38">
        <v>2104215</v>
      </c>
      <c r="I4248" s="67">
        <v>189380</v>
      </c>
      <c r="J4248" s="38">
        <v>153187</v>
      </c>
      <c r="K4248" s="38">
        <v>2068022</v>
      </c>
      <c r="L4248" s="7" t="s">
        <v>22849</v>
      </c>
      <c r="O4248" s="35">
        <f>IF(Table1[[#This Row],[Phân loại]]="Tồn đầu kỳ",Table1[[#This Row],[Tổng giá trị]],0)</f>
        <v>0</v>
      </c>
      <c r="P4248" s="7">
        <f>IF(Table1[[#This Row],[Số còn phải thu ĐK]]&lt;&gt;0,0,IF(Table1[[#This Row],[Phân loại]]="Bán hàng",Table1[[#This Row],[Tổng giá trị]],-Table1[[#This Row],[Tổng giá trị]]))</f>
        <v>2068022</v>
      </c>
      <c r="Q4248" s="35">
        <f t="shared" si="1029"/>
        <v>0</v>
      </c>
      <c r="R4248" s="7">
        <f>Table1[[#This Row],[Số còn phải thu ĐK]]+Table1[[#This Row],[Giá Trị HD sau CK]]-Table1[[#This Row],[Số tiền đã thu]]</f>
        <v>2068022</v>
      </c>
      <c r="S4248" s="6">
        <f>IF(Table1[[#This Row],[Ngày hóa đơn]]&lt;&gt;"",Table1[[#This Row],[Ngày hóa đơn]],IF(Table1[[#This Row],[Ngày hạch toán]]&lt;&gt;"",Table1[[#This Row],[Ngày hạch toán]],""))</f>
        <v>46083</v>
      </c>
      <c r="T4248" s="7"/>
      <c r="U4248" s="6">
        <f>IF(Table1[[#This Row],[Ngày tính CN]]="","",S4248+T4248)</f>
        <v>46083</v>
      </c>
      <c r="V4248" s="35">
        <f ca="1">IF(Table1[[#This Row],[Hạn thanh toán]]="","",IF((U4248-NOW())&lt;0,0,(U4248-NOW())))</f>
        <v>0</v>
      </c>
      <c r="W4248" s="35"/>
      <c r="X4248" s="35">
        <f t="shared" ca="1" si="1030"/>
        <v>87.490319212964096</v>
      </c>
      <c r="Y4248" s="2" t="str">
        <f t="shared" ca="1" si="1031"/>
        <v>Nợ quá hạn từ 60 ngày đến 90 ngày</v>
      </c>
      <c r="Z4248" s="51">
        <f t="shared" si="1027"/>
        <v>46083</v>
      </c>
      <c r="AA4248" s="51" t="str">
        <f t="shared" si="1028"/>
        <v/>
      </c>
      <c r="AD4248" s="2" t="str">
        <f>VLOOKUP($A4248,MA_KH!$A:$Q,MA_KH!O$1,0)</f>
        <v>TMART</v>
      </c>
      <c r="AE4248" s="2" t="str">
        <f>VLOOKUP($A4248,MA_KH!$A:$Q,MA_KH!P$1,0)</f>
        <v>CÔNG TY CỔ PHẦN T - MARTSTORES</v>
      </c>
    </row>
    <row r="4249" spans="1:31" ht="25.5" hidden="1" customHeight="1" x14ac:dyDescent="0.2">
      <c r="A4249" s="30" t="s">
        <v>22506</v>
      </c>
      <c r="B4249" s="30" t="s">
        <v>3960</v>
      </c>
      <c r="C4249" s="37">
        <v>46083</v>
      </c>
      <c r="D4249" s="30" t="s">
        <v>25578</v>
      </c>
      <c r="E4249" s="37">
        <v>46083</v>
      </c>
      <c r="F4249" s="30" t="s">
        <v>25579</v>
      </c>
      <c r="G4249" s="30" t="s">
        <v>25580</v>
      </c>
      <c r="H4249" s="38">
        <v>870680</v>
      </c>
      <c r="I4249" s="67">
        <v>78362</v>
      </c>
      <c r="J4249" s="38">
        <v>63385</v>
      </c>
      <c r="K4249" s="38">
        <v>855703</v>
      </c>
      <c r="L4249" s="7" t="s">
        <v>22849</v>
      </c>
      <c r="O4249" s="35">
        <f>IF(Table1[[#This Row],[Phân loại]]="Tồn đầu kỳ",Table1[[#This Row],[Tổng giá trị]],0)</f>
        <v>0</v>
      </c>
      <c r="P4249" s="7">
        <f>IF(Table1[[#This Row],[Số còn phải thu ĐK]]&lt;&gt;0,0,IF(Table1[[#This Row],[Phân loại]]="Bán hàng",Table1[[#This Row],[Tổng giá trị]],-Table1[[#This Row],[Tổng giá trị]]))</f>
        <v>855703</v>
      </c>
      <c r="Q4249" s="35">
        <f t="shared" si="1029"/>
        <v>0</v>
      </c>
      <c r="R4249" s="7">
        <f>Table1[[#This Row],[Số còn phải thu ĐK]]+Table1[[#This Row],[Giá Trị HD sau CK]]-Table1[[#This Row],[Số tiền đã thu]]</f>
        <v>855703</v>
      </c>
      <c r="S4249" s="6">
        <f>IF(Table1[[#This Row],[Ngày hóa đơn]]&lt;&gt;"",Table1[[#This Row],[Ngày hóa đơn]],IF(Table1[[#This Row],[Ngày hạch toán]]&lt;&gt;"",Table1[[#This Row],[Ngày hạch toán]],""))</f>
        <v>46083</v>
      </c>
      <c r="T4249" s="7"/>
      <c r="U4249" s="6">
        <f>IF(Table1[[#This Row],[Ngày tính CN]]="","",S4249+T4249)</f>
        <v>46083</v>
      </c>
      <c r="V4249" s="35">
        <f ca="1">IF(Table1[[#This Row],[Hạn thanh toán]]="","",IF((U4249-NOW())&lt;0,0,(U4249-NOW())))</f>
        <v>0</v>
      </c>
      <c r="W4249" s="35"/>
      <c r="X4249" s="35">
        <f t="shared" ca="1" si="1030"/>
        <v>87.490319212964096</v>
      </c>
      <c r="Y4249" s="2" t="str">
        <f t="shared" ca="1" si="1031"/>
        <v>Nợ quá hạn từ 60 ngày đến 90 ngày</v>
      </c>
      <c r="Z4249" s="51">
        <f t="shared" si="1027"/>
        <v>46083</v>
      </c>
      <c r="AA4249" s="51" t="str">
        <f t="shared" si="1028"/>
        <v/>
      </c>
      <c r="AD4249" s="2" t="str">
        <f>VLOOKUP($A4249,MA_KH!$A:$Q,MA_KH!O$1,0)</f>
        <v>TMART</v>
      </c>
      <c r="AE4249" s="2" t="str">
        <f>VLOOKUP($A4249,MA_KH!$A:$Q,MA_KH!P$1,0)</f>
        <v>CÔNG TY CỔ PHẦN T - MARTSTORES</v>
      </c>
    </row>
    <row r="4250" spans="1:31" ht="25.5" hidden="1" customHeight="1" x14ac:dyDescent="0.2">
      <c r="A4250" s="30" t="s">
        <v>22506</v>
      </c>
      <c r="B4250" s="30" t="s">
        <v>3960</v>
      </c>
      <c r="C4250" s="37">
        <v>46083</v>
      </c>
      <c r="D4250" s="30" t="s">
        <v>25581</v>
      </c>
      <c r="E4250" s="37">
        <v>46083</v>
      </c>
      <c r="F4250" s="30" t="s">
        <v>25582</v>
      </c>
      <c r="G4250" s="30" t="s">
        <v>25583</v>
      </c>
      <c r="H4250" s="38">
        <v>1060516</v>
      </c>
      <c r="I4250" s="67">
        <v>95447</v>
      </c>
      <c r="J4250" s="38">
        <v>77206</v>
      </c>
      <c r="K4250" s="38">
        <v>1042275</v>
      </c>
      <c r="L4250" s="7" t="s">
        <v>22849</v>
      </c>
      <c r="O4250" s="35">
        <f>IF(Table1[[#This Row],[Phân loại]]="Tồn đầu kỳ",Table1[[#This Row],[Tổng giá trị]],0)</f>
        <v>0</v>
      </c>
      <c r="P4250" s="7">
        <f>IF(Table1[[#This Row],[Số còn phải thu ĐK]]&lt;&gt;0,0,IF(Table1[[#This Row],[Phân loại]]="Bán hàng",Table1[[#This Row],[Tổng giá trị]],-Table1[[#This Row],[Tổng giá trị]]))</f>
        <v>1042275</v>
      </c>
      <c r="Q4250" s="35">
        <f t="shared" si="1029"/>
        <v>0</v>
      </c>
      <c r="R4250" s="7">
        <f>Table1[[#This Row],[Số còn phải thu ĐK]]+Table1[[#This Row],[Giá Trị HD sau CK]]-Table1[[#This Row],[Số tiền đã thu]]</f>
        <v>1042275</v>
      </c>
      <c r="S4250" s="6">
        <f>IF(Table1[[#This Row],[Ngày hóa đơn]]&lt;&gt;"",Table1[[#This Row],[Ngày hóa đơn]],IF(Table1[[#This Row],[Ngày hạch toán]]&lt;&gt;"",Table1[[#This Row],[Ngày hạch toán]],""))</f>
        <v>46083</v>
      </c>
      <c r="T4250" s="7"/>
      <c r="U4250" s="6">
        <f>IF(Table1[[#This Row],[Ngày tính CN]]="","",S4250+T4250)</f>
        <v>46083</v>
      </c>
      <c r="V4250" s="35">
        <f ca="1">IF(Table1[[#This Row],[Hạn thanh toán]]="","",IF((U4250-NOW())&lt;0,0,(U4250-NOW())))</f>
        <v>0</v>
      </c>
      <c r="W4250" s="35"/>
      <c r="X4250" s="35">
        <f t="shared" ca="1" si="1030"/>
        <v>87.490319212964096</v>
      </c>
      <c r="Y4250" s="2" t="str">
        <f t="shared" ca="1" si="1031"/>
        <v>Nợ quá hạn từ 60 ngày đến 90 ngày</v>
      </c>
      <c r="Z4250" s="51">
        <f t="shared" si="1027"/>
        <v>46083</v>
      </c>
      <c r="AA4250" s="51" t="str">
        <f t="shared" si="1028"/>
        <v/>
      </c>
      <c r="AD4250" s="2" t="str">
        <f>VLOOKUP($A4250,MA_KH!$A:$Q,MA_KH!O$1,0)</f>
        <v>TMART</v>
      </c>
      <c r="AE4250" s="2" t="str">
        <f>VLOOKUP($A4250,MA_KH!$A:$Q,MA_KH!P$1,0)</f>
        <v>CÔNG TY CỔ PHẦN T - MARTSTORES</v>
      </c>
    </row>
    <row r="4251" spans="1:31" ht="25.5" hidden="1" customHeight="1" x14ac:dyDescent="0.2">
      <c r="A4251" s="30" t="s">
        <v>22506</v>
      </c>
      <c r="B4251" s="30" t="s">
        <v>3960</v>
      </c>
      <c r="C4251" s="37">
        <v>46083</v>
      </c>
      <c r="D4251" s="30" t="s">
        <v>25584</v>
      </c>
      <c r="E4251" s="37">
        <v>46083</v>
      </c>
      <c r="F4251" s="30" t="s">
        <v>25585</v>
      </c>
      <c r="G4251" s="30" t="s">
        <v>25586</v>
      </c>
      <c r="H4251" s="38">
        <v>1682980</v>
      </c>
      <c r="I4251" s="67">
        <v>151469</v>
      </c>
      <c r="J4251" s="38">
        <v>122521</v>
      </c>
      <c r="K4251" s="38">
        <v>1654032</v>
      </c>
      <c r="L4251" s="7" t="s">
        <v>22849</v>
      </c>
      <c r="O4251" s="35">
        <f>IF(Table1[[#This Row],[Phân loại]]="Tồn đầu kỳ",Table1[[#This Row],[Tổng giá trị]],0)</f>
        <v>0</v>
      </c>
      <c r="P4251" s="7">
        <f>IF(Table1[[#This Row],[Số còn phải thu ĐK]]&lt;&gt;0,0,IF(Table1[[#This Row],[Phân loại]]="Bán hàng",Table1[[#This Row],[Tổng giá trị]],-Table1[[#This Row],[Tổng giá trị]]))</f>
        <v>1654032</v>
      </c>
      <c r="Q4251" s="35">
        <f t="shared" si="1029"/>
        <v>0</v>
      </c>
      <c r="R4251" s="7">
        <f>Table1[[#This Row],[Số còn phải thu ĐK]]+Table1[[#This Row],[Giá Trị HD sau CK]]-Table1[[#This Row],[Số tiền đã thu]]</f>
        <v>1654032</v>
      </c>
      <c r="S4251" s="6">
        <f>IF(Table1[[#This Row],[Ngày hóa đơn]]&lt;&gt;"",Table1[[#This Row],[Ngày hóa đơn]],IF(Table1[[#This Row],[Ngày hạch toán]]&lt;&gt;"",Table1[[#This Row],[Ngày hạch toán]],""))</f>
        <v>46083</v>
      </c>
      <c r="T4251" s="7"/>
      <c r="U4251" s="6">
        <f>IF(Table1[[#This Row],[Ngày tính CN]]="","",S4251+T4251)</f>
        <v>46083</v>
      </c>
      <c r="V4251" s="35">
        <f ca="1">IF(Table1[[#This Row],[Hạn thanh toán]]="","",IF((U4251-NOW())&lt;0,0,(U4251-NOW())))</f>
        <v>0</v>
      </c>
      <c r="W4251" s="35"/>
      <c r="X4251" s="35">
        <f t="shared" ca="1" si="1030"/>
        <v>87.490319212964096</v>
      </c>
      <c r="Y4251" s="2" t="str">
        <f t="shared" ca="1" si="1031"/>
        <v>Nợ quá hạn từ 60 ngày đến 90 ngày</v>
      </c>
      <c r="Z4251" s="51">
        <f t="shared" si="1027"/>
        <v>46083</v>
      </c>
      <c r="AA4251" s="51" t="str">
        <f t="shared" si="1028"/>
        <v/>
      </c>
      <c r="AD4251" s="2" t="str">
        <f>VLOOKUP($A4251,MA_KH!$A:$Q,MA_KH!O$1,0)</f>
        <v>TMART</v>
      </c>
      <c r="AE4251" s="2" t="str">
        <f>VLOOKUP($A4251,MA_KH!$A:$Q,MA_KH!P$1,0)</f>
        <v>CÔNG TY CỔ PHẦN T - MARTSTORES</v>
      </c>
    </row>
    <row r="4252" spans="1:31" ht="25.5" hidden="1" customHeight="1" x14ac:dyDescent="0.2">
      <c r="A4252" s="30" t="s">
        <v>22506</v>
      </c>
      <c r="B4252" s="30" t="s">
        <v>3960</v>
      </c>
      <c r="C4252" s="37">
        <v>46085</v>
      </c>
      <c r="D4252" s="30" t="s">
        <v>25587</v>
      </c>
      <c r="E4252" s="37">
        <v>46085</v>
      </c>
      <c r="F4252" s="30" t="s">
        <v>25588</v>
      </c>
      <c r="G4252" s="30" t="s">
        <v>25589</v>
      </c>
      <c r="H4252" s="38">
        <v>4323235</v>
      </c>
      <c r="I4252" s="67">
        <v>389091</v>
      </c>
      <c r="J4252" s="38">
        <v>314732</v>
      </c>
      <c r="K4252" s="38">
        <v>4248876</v>
      </c>
      <c r="L4252" s="7" t="s">
        <v>22849</v>
      </c>
      <c r="O4252" s="35">
        <f>IF(Table1[[#This Row],[Phân loại]]="Tồn đầu kỳ",Table1[[#This Row],[Tổng giá trị]],0)</f>
        <v>0</v>
      </c>
      <c r="P4252" s="7">
        <f>IF(Table1[[#This Row],[Số còn phải thu ĐK]]&lt;&gt;0,0,IF(Table1[[#This Row],[Phân loại]]="Bán hàng",Table1[[#This Row],[Tổng giá trị]],-Table1[[#This Row],[Tổng giá trị]]))</f>
        <v>4248876</v>
      </c>
      <c r="Q4252" s="35">
        <f t="shared" si="1029"/>
        <v>0</v>
      </c>
      <c r="R4252" s="7">
        <f>Table1[[#This Row],[Số còn phải thu ĐK]]+Table1[[#This Row],[Giá Trị HD sau CK]]-Table1[[#This Row],[Số tiền đã thu]]</f>
        <v>4248876</v>
      </c>
      <c r="S4252" s="6">
        <f>IF(Table1[[#This Row],[Ngày hóa đơn]]&lt;&gt;"",Table1[[#This Row],[Ngày hóa đơn]],IF(Table1[[#This Row],[Ngày hạch toán]]&lt;&gt;"",Table1[[#This Row],[Ngày hạch toán]],""))</f>
        <v>46085</v>
      </c>
      <c r="T4252" s="7"/>
      <c r="U4252" s="6">
        <f>IF(Table1[[#This Row],[Ngày tính CN]]="","",S4252+T4252)</f>
        <v>46085</v>
      </c>
      <c r="V4252" s="35">
        <f ca="1">IF(Table1[[#This Row],[Hạn thanh toán]]="","",IF((U4252-NOW())&lt;0,0,(U4252-NOW())))</f>
        <v>0</v>
      </c>
      <c r="W4252" s="35"/>
      <c r="X4252" s="35">
        <f t="shared" ca="1" si="1030"/>
        <v>85.490319212964096</v>
      </c>
      <c r="Y4252" s="2" t="str">
        <f t="shared" ca="1" si="1031"/>
        <v>Nợ quá hạn từ 60 ngày đến 90 ngày</v>
      </c>
      <c r="Z4252" s="51">
        <f t="shared" si="1027"/>
        <v>46085</v>
      </c>
      <c r="AA4252" s="51" t="str">
        <f t="shared" si="1028"/>
        <v/>
      </c>
      <c r="AD4252" s="2" t="str">
        <f>VLOOKUP($A4252,MA_KH!$A:$Q,MA_KH!O$1,0)</f>
        <v>TMART</v>
      </c>
      <c r="AE4252" s="2" t="str">
        <f>VLOOKUP($A4252,MA_KH!$A:$Q,MA_KH!P$1,0)</f>
        <v>CÔNG TY CỔ PHẦN T - MARTSTORES</v>
      </c>
    </row>
    <row r="4253" spans="1:31" ht="25.5" hidden="1" customHeight="1" x14ac:dyDescent="0.2">
      <c r="A4253" s="30" t="s">
        <v>22506</v>
      </c>
      <c r="B4253" s="30" t="s">
        <v>3960</v>
      </c>
      <c r="C4253" s="37">
        <v>46086</v>
      </c>
      <c r="D4253" s="30" t="s">
        <v>25590</v>
      </c>
      <c r="E4253" s="37">
        <v>46086</v>
      </c>
      <c r="F4253" s="30" t="s">
        <v>25591</v>
      </c>
      <c r="G4253" s="30" t="s">
        <v>25592</v>
      </c>
      <c r="H4253" s="38">
        <v>2526358</v>
      </c>
      <c r="I4253" s="67">
        <v>227373</v>
      </c>
      <c r="J4253" s="38">
        <v>183919</v>
      </c>
      <c r="K4253" s="38">
        <v>2482904</v>
      </c>
      <c r="L4253" s="7" t="s">
        <v>22849</v>
      </c>
      <c r="O4253" s="35">
        <f>IF(Table1[[#This Row],[Phân loại]]="Tồn đầu kỳ",Table1[[#This Row],[Tổng giá trị]],0)</f>
        <v>0</v>
      </c>
      <c r="P4253" s="7">
        <f>IF(Table1[[#This Row],[Số còn phải thu ĐK]]&lt;&gt;0,0,IF(Table1[[#This Row],[Phân loại]]="Bán hàng",Table1[[#This Row],[Tổng giá trị]],-Table1[[#This Row],[Tổng giá trị]]))</f>
        <v>2482904</v>
      </c>
      <c r="Q4253" s="35">
        <f t="shared" si="1029"/>
        <v>0</v>
      </c>
      <c r="R4253" s="7">
        <f>Table1[[#This Row],[Số còn phải thu ĐK]]+Table1[[#This Row],[Giá Trị HD sau CK]]-Table1[[#This Row],[Số tiền đã thu]]</f>
        <v>2482904</v>
      </c>
      <c r="S4253" s="6">
        <f>IF(Table1[[#This Row],[Ngày hóa đơn]]&lt;&gt;"",Table1[[#This Row],[Ngày hóa đơn]],IF(Table1[[#This Row],[Ngày hạch toán]]&lt;&gt;"",Table1[[#This Row],[Ngày hạch toán]],""))</f>
        <v>46086</v>
      </c>
      <c r="T4253" s="7"/>
      <c r="U4253" s="6">
        <f>IF(Table1[[#This Row],[Ngày tính CN]]="","",S4253+T4253)</f>
        <v>46086</v>
      </c>
      <c r="V4253" s="35">
        <f ca="1">IF(Table1[[#This Row],[Hạn thanh toán]]="","",IF((U4253-NOW())&lt;0,0,(U4253-NOW())))</f>
        <v>0</v>
      </c>
      <c r="W4253" s="35"/>
      <c r="X4253" s="35">
        <f t="shared" ca="1" si="1030"/>
        <v>84.490319212964096</v>
      </c>
      <c r="Y4253" s="2" t="str">
        <f t="shared" ca="1" si="1031"/>
        <v>Nợ quá hạn từ 60 ngày đến 90 ngày</v>
      </c>
      <c r="Z4253" s="51">
        <f t="shared" si="1027"/>
        <v>46086</v>
      </c>
      <c r="AA4253" s="51" t="str">
        <f t="shared" si="1028"/>
        <v/>
      </c>
      <c r="AD4253" s="2" t="str">
        <f>VLOOKUP($A4253,MA_KH!$A:$Q,MA_KH!O$1,0)</f>
        <v>TMART</v>
      </c>
      <c r="AE4253" s="2" t="str">
        <f>VLOOKUP($A4253,MA_KH!$A:$Q,MA_KH!P$1,0)</f>
        <v>CÔNG TY CỔ PHẦN T - MARTSTORES</v>
      </c>
    </row>
    <row r="4254" spans="1:31" ht="25.5" hidden="1" customHeight="1" x14ac:dyDescent="0.2">
      <c r="A4254" s="30" t="s">
        <v>22506</v>
      </c>
      <c r="B4254" s="30" t="s">
        <v>3960</v>
      </c>
      <c r="C4254" s="37">
        <v>46086</v>
      </c>
      <c r="D4254" s="30" t="s">
        <v>25593</v>
      </c>
      <c r="E4254" s="37">
        <v>46086</v>
      </c>
      <c r="F4254" s="30" t="s">
        <v>25594</v>
      </c>
      <c r="G4254" s="30" t="s">
        <v>25595</v>
      </c>
      <c r="H4254" s="38">
        <v>2278925</v>
      </c>
      <c r="I4254" s="67">
        <v>205104</v>
      </c>
      <c r="J4254" s="38">
        <v>165906</v>
      </c>
      <c r="K4254" s="38">
        <v>2239727</v>
      </c>
      <c r="L4254" s="7" t="s">
        <v>22849</v>
      </c>
      <c r="O4254" s="35">
        <f>IF(Table1[[#This Row],[Phân loại]]="Tồn đầu kỳ",Table1[[#This Row],[Tổng giá trị]],0)</f>
        <v>0</v>
      </c>
      <c r="P4254" s="7">
        <f>IF(Table1[[#This Row],[Số còn phải thu ĐK]]&lt;&gt;0,0,IF(Table1[[#This Row],[Phân loại]]="Bán hàng",Table1[[#This Row],[Tổng giá trị]],-Table1[[#This Row],[Tổng giá trị]]))</f>
        <v>2239727</v>
      </c>
      <c r="Q4254" s="35">
        <f t="shared" si="1029"/>
        <v>0</v>
      </c>
      <c r="R4254" s="7">
        <f>Table1[[#This Row],[Số còn phải thu ĐK]]+Table1[[#This Row],[Giá Trị HD sau CK]]-Table1[[#This Row],[Số tiền đã thu]]</f>
        <v>2239727</v>
      </c>
      <c r="S4254" s="6">
        <f>IF(Table1[[#This Row],[Ngày hóa đơn]]&lt;&gt;"",Table1[[#This Row],[Ngày hóa đơn]],IF(Table1[[#This Row],[Ngày hạch toán]]&lt;&gt;"",Table1[[#This Row],[Ngày hạch toán]],""))</f>
        <v>46086</v>
      </c>
      <c r="T4254" s="7"/>
      <c r="U4254" s="6">
        <f>IF(Table1[[#This Row],[Ngày tính CN]]="","",S4254+T4254)</f>
        <v>46086</v>
      </c>
      <c r="V4254" s="35">
        <f ca="1">IF(Table1[[#This Row],[Hạn thanh toán]]="","",IF((U4254-NOW())&lt;0,0,(U4254-NOW())))</f>
        <v>0</v>
      </c>
      <c r="W4254" s="35"/>
      <c r="X4254" s="35">
        <f t="shared" ca="1" si="1030"/>
        <v>84.490319212964096</v>
      </c>
      <c r="Y4254" s="2" t="str">
        <f t="shared" ca="1" si="1031"/>
        <v>Nợ quá hạn từ 60 ngày đến 90 ngày</v>
      </c>
      <c r="Z4254" s="51">
        <f t="shared" si="1027"/>
        <v>46086</v>
      </c>
      <c r="AA4254" s="51" t="str">
        <f t="shared" si="1028"/>
        <v/>
      </c>
      <c r="AD4254" s="2" t="str">
        <f>VLOOKUP($A4254,MA_KH!$A:$Q,MA_KH!O$1,0)</f>
        <v>TMART</v>
      </c>
      <c r="AE4254" s="2" t="str">
        <f>VLOOKUP($A4254,MA_KH!$A:$Q,MA_KH!P$1,0)</f>
        <v>CÔNG TY CỔ PHẦN T - MARTSTORES</v>
      </c>
    </row>
    <row r="4255" spans="1:31" ht="25.5" hidden="1" customHeight="1" x14ac:dyDescent="0.2">
      <c r="A4255" s="30" t="s">
        <v>22506</v>
      </c>
      <c r="B4255" s="30" t="s">
        <v>3960</v>
      </c>
      <c r="C4255" s="37">
        <v>46086</v>
      </c>
      <c r="D4255" s="30" t="s">
        <v>25596</v>
      </c>
      <c r="E4255" s="37">
        <v>46086</v>
      </c>
      <c r="F4255" s="30" t="s">
        <v>25597</v>
      </c>
      <c r="G4255" s="30" t="s">
        <v>25598</v>
      </c>
      <c r="H4255" s="38">
        <v>4416907</v>
      </c>
      <c r="I4255" s="67">
        <v>397523</v>
      </c>
      <c r="J4255" s="38">
        <v>321551</v>
      </c>
      <c r="K4255" s="38">
        <v>4340935</v>
      </c>
      <c r="L4255" s="7" t="s">
        <v>22849</v>
      </c>
      <c r="O4255" s="35">
        <f>IF(Table1[[#This Row],[Phân loại]]="Tồn đầu kỳ",Table1[[#This Row],[Tổng giá trị]],0)</f>
        <v>0</v>
      </c>
      <c r="P4255" s="7">
        <f>IF(Table1[[#This Row],[Số còn phải thu ĐK]]&lt;&gt;0,0,IF(Table1[[#This Row],[Phân loại]]="Bán hàng",Table1[[#This Row],[Tổng giá trị]],-Table1[[#This Row],[Tổng giá trị]]))</f>
        <v>4340935</v>
      </c>
      <c r="Q4255" s="35">
        <f t="shared" si="1029"/>
        <v>0</v>
      </c>
      <c r="R4255" s="7">
        <f>Table1[[#This Row],[Số còn phải thu ĐK]]+Table1[[#This Row],[Giá Trị HD sau CK]]-Table1[[#This Row],[Số tiền đã thu]]</f>
        <v>4340935</v>
      </c>
      <c r="S4255" s="6">
        <f>IF(Table1[[#This Row],[Ngày hóa đơn]]&lt;&gt;"",Table1[[#This Row],[Ngày hóa đơn]],IF(Table1[[#This Row],[Ngày hạch toán]]&lt;&gt;"",Table1[[#This Row],[Ngày hạch toán]],""))</f>
        <v>46086</v>
      </c>
      <c r="T4255" s="7"/>
      <c r="U4255" s="6">
        <f>IF(Table1[[#This Row],[Ngày tính CN]]="","",S4255+T4255)</f>
        <v>46086</v>
      </c>
      <c r="V4255" s="35">
        <f ca="1">IF(Table1[[#This Row],[Hạn thanh toán]]="","",IF((U4255-NOW())&lt;0,0,(U4255-NOW())))</f>
        <v>0</v>
      </c>
      <c r="W4255" s="35"/>
      <c r="X4255" s="35">
        <f t="shared" ca="1" si="1030"/>
        <v>84.490319212964096</v>
      </c>
      <c r="Y4255" s="2" t="str">
        <f t="shared" ca="1" si="1031"/>
        <v>Nợ quá hạn từ 60 ngày đến 90 ngày</v>
      </c>
      <c r="Z4255" s="51">
        <f t="shared" si="1027"/>
        <v>46086</v>
      </c>
      <c r="AA4255" s="51" t="str">
        <f t="shared" si="1028"/>
        <v/>
      </c>
      <c r="AD4255" s="2" t="str">
        <f>VLOOKUP($A4255,MA_KH!$A:$Q,MA_KH!O$1,0)</f>
        <v>TMART</v>
      </c>
      <c r="AE4255" s="2" t="str">
        <f>VLOOKUP($A4255,MA_KH!$A:$Q,MA_KH!P$1,0)</f>
        <v>CÔNG TY CỔ PHẦN T - MARTSTORES</v>
      </c>
    </row>
    <row r="4256" spans="1:31" ht="25.5" hidden="1" customHeight="1" x14ac:dyDescent="0.2">
      <c r="A4256" s="30" t="s">
        <v>22506</v>
      </c>
      <c r="B4256" s="30" t="s">
        <v>3960</v>
      </c>
      <c r="C4256" s="37">
        <v>46087</v>
      </c>
      <c r="D4256" s="30" t="s">
        <v>25599</v>
      </c>
      <c r="E4256" s="37">
        <v>46087</v>
      </c>
      <c r="F4256" s="30" t="s">
        <v>25600</v>
      </c>
      <c r="G4256" s="30" t="s">
        <v>4225</v>
      </c>
      <c r="H4256" s="38">
        <v>2861105</v>
      </c>
      <c r="I4256" s="67">
        <v>257500</v>
      </c>
      <c r="J4256" s="38">
        <v>208288</v>
      </c>
      <c r="K4256" s="38">
        <v>2811893</v>
      </c>
      <c r="L4256" s="7" t="s">
        <v>22849</v>
      </c>
      <c r="O4256" s="35">
        <f>IF(Table1[[#This Row],[Phân loại]]="Tồn đầu kỳ",Table1[[#This Row],[Tổng giá trị]],0)</f>
        <v>0</v>
      </c>
      <c r="P4256" s="7">
        <f>IF(Table1[[#This Row],[Số còn phải thu ĐK]]&lt;&gt;0,0,IF(Table1[[#This Row],[Phân loại]]="Bán hàng",Table1[[#This Row],[Tổng giá trị]],-Table1[[#This Row],[Tổng giá trị]]))</f>
        <v>2811893</v>
      </c>
      <c r="Q4256" s="35">
        <f t="shared" si="1029"/>
        <v>0</v>
      </c>
      <c r="R4256" s="7">
        <f>Table1[[#This Row],[Số còn phải thu ĐK]]+Table1[[#This Row],[Giá Trị HD sau CK]]-Table1[[#This Row],[Số tiền đã thu]]</f>
        <v>2811893</v>
      </c>
      <c r="S4256" s="6">
        <f>IF(Table1[[#This Row],[Ngày hóa đơn]]&lt;&gt;"",Table1[[#This Row],[Ngày hóa đơn]],IF(Table1[[#This Row],[Ngày hạch toán]]&lt;&gt;"",Table1[[#This Row],[Ngày hạch toán]],""))</f>
        <v>46087</v>
      </c>
      <c r="T4256" s="7"/>
      <c r="U4256" s="6">
        <f>IF(Table1[[#This Row],[Ngày tính CN]]="","",S4256+T4256)</f>
        <v>46087</v>
      </c>
      <c r="V4256" s="35">
        <f ca="1">IF(Table1[[#This Row],[Hạn thanh toán]]="","",IF((U4256-NOW())&lt;0,0,(U4256-NOW())))</f>
        <v>0</v>
      </c>
      <c r="W4256" s="35"/>
      <c r="X4256" s="35">
        <f t="shared" ca="1" si="1030"/>
        <v>83.490319212964096</v>
      </c>
      <c r="Y4256" s="2" t="str">
        <f t="shared" ca="1" si="1031"/>
        <v>Nợ quá hạn từ 60 ngày đến 90 ngày</v>
      </c>
      <c r="Z4256" s="51">
        <f t="shared" si="1027"/>
        <v>46087</v>
      </c>
      <c r="AA4256" s="51" t="str">
        <f t="shared" si="1028"/>
        <v/>
      </c>
      <c r="AD4256" s="2" t="str">
        <f>VLOOKUP($A4256,MA_KH!$A:$Q,MA_KH!O$1,0)</f>
        <v>TMART</v>
      </c>
      <c r="AE4256" s="2" t="str">
        <f>VLOOKUP($A4256,MA_KH!$A:$Q,MA_KH!P$1,0)</f>
        <v>CÔNG TY CỔ PHẦN T - MARTSTORES</v>
      </c>
    </row>
    <row r="4257" spans="1:31" ht="25.5" hidden="1" customHeight="1" x14ac:dyDescent="0.2">
      <c r="A4257" s="30" t="s">
        <v>22506</v>
      </c>
      <c r="B4257" s="30" t="s">
        <v>3960</v>
      </c>
      <c r="C4257" s="37">
        <v>46090</v>
      </c>
      <c r="D4257" s="30" t="s">
        <v>25601</v>
      </c>
      <c r="E4257" s="37">
        <v>46090</v>
      </c>
      <c r="F4257" s="30" t="s">
        <v>25602</v>
      </c>
      <c r="G4257" s="30" t="s">
        <v>4093</v>
      </c>
      <c r="H4257" s="38">
        <v>903305</v>
      </c>
      <c r="I4257" s="67">
        <v>81298</v>
      </c>
      <c r="J4257" s="38">
        <v>65761</v>
      </c>
      <c r="K4257" s="38">
        <v>887768</v>
      </c>
      <c r="L4257" s="7" t="s">
        <v>22849</v>
      </c>
      <c r="O4257" s="35">
        <f>IF(Table1[[#This Row],[Phân loại]]="Tồn đầu kỳ",Table1[[#This Row],[Tổng giá trị]],0)</f>
        <v>0</v>
      </c>
      <c r="P4257" s="7">
        <f>IF(Table1[[#This Row],[Số còn phải thu ĐK]]&lt;&gt;0,0,IF(Table1[[#This Row],[Phân loại]]="Bán hàng",Table1[[#This Row],[Tổng giá trị]],-Table1[[#This Row],[Tổng giá trị]]))</f>
        <v>887768</v>
      </c>
      <c r="Q4257" s="35">
        <f t="shared" si="1029"/>
        <v>0</v>
      </c>
      <c r="R4257" s="7">
        <f>Table1[[#This Row],[Số còn phải thu ĐK]]+Table1[[#This Row],[Giá Trị HD sau CK]]-Table1[[#This Row],[Số tiền đã thu]]</f>
        <v>887768</v>
      </c>
      <c r="S4257" s="6">
        <f>IF(Table1[[#This Row],[Ngày hóa đơn]]&lt;&gt;"",Table1[[#This Row],[Ngày hóa đơn]],IF(Table1[[#This Row],[Ngày hạch toán]]&lt;&gt;"",Table1[[#This Row],[Ngày hạch toán]],""))</f>
        <v>46090</v>
      </c>
      <c r="T4257" s="7"/>
      <c r="U4257" s="6">
        <f>IF(Table1[[#This Row],[Ngày tính CN]]="","",S4257+T4257)</f>
        <v>46090</v>
      </c>
      <c r="V4257" s="35">
        <f ca="1">IF(Table1[[#This Row],[Hạn thanh toán]]="","",IF((U4257-NOW())&lt;0,0,(U4257-NOW())))</f>
        <v>0</v>
      </c>
      <c r="W4257" s="35"/>
      <c r="X4257" s="35">
        <f t="shared" ca="1" si="1030"/>
        <v>80.490319212964096</v>
      </c>
      <c r="Y4257" s="2" t="str">
        <f t="shared" ca="1" si="1031"/>
        <v>Nợ quá hạn từ 60 ngày đến 90 ngày</v>
      </c>
      <c r="Z4257" s="51">
        <f t="shared" si="1027"/>
        <v>46090</v>
      </c>
      <c r="AA4257" s="51" t="str">
        <f t="shared" si="1028"/>
        <v/>
      </c>
      <c r="AD4257" s="2" t="str">
        <f>VLOOKUP($A4257,MA_KH!$A:$Q,MA_KH!O$1,0)</f>
        <v>TMART</v>
      </c>
      <c r="AE4257" s="2" t="str">
        <f>VLOOKUP($A4257,MA_KH!$A:$Q,MA_KH!P$1,0)</f>
        <v>CÔNG TY CỔ PHẦN T - MARTSTORES</v>
      </c>
    </row>
    <row r="4258" spans="1:31" ht="25.5" hidden="1" customHeight="1" x14ac:dyDescent="0.2">
      <c r="A4258" s="30" t="s">
        <v>22506</v>
      </c>
      <c r="B4258" s="30" t="s">
        <v>3960</v>
      </c>
      <c r="C4258" s="37">
        <v>46091</v>
      </c>
      <c r="D4258" s="30" t="s">
        <v>25603</v>
      </c>
      <c r="E4258" s="37">
        <v>46091</v>
      </c>
      <c r="F4258" s="30" t="s">
        <v>25604</v>
      </c>
      <c r="G4258" s="30" t="s">
        <v>25605</v>
      </c>
      <c r="H4258" s="38">
        <v>1881755</v>
      </c>
      <c r="I4258" s="67">
        <v>169359</v>
      </c>
      <c r="J4258" s="38">
        <v>136992</v>
      </c>
      <c r="K4258" s="38">
        <v>1849388</v>
      </c>
      <c r="L4258" s="7" t="s">
        <v>22849</v>
      </c>
      <c r="O4258" s="35">
        <f>IF(Table1[[#This Row],[Phân loại]]="Tồn đầu kỳ",Table1[[#This Row],[Tổng giá trị]],0)</f>
        <v>0</v>
      </c>
      <c r="P4258" s="7">
        <f>IF(Table1[[#This Row],[Số còn phải thu ĐK]]&lt;&gt;0,0,IF(Table1[[#This Row],[Phân loại]]="Bán hàng",Table1[[#This Row],[Tổng giá trị]],-Table1[[#This Row],[Tổng giá trị]]))</f>
        <v>1849388</v>
      </c>
      <c r="Q4258" s="35">
        <f t="shared" si="1029"/>
        <v>0</v>
      </c>
      <c r="R4258" s="7">
        <f>Table1[[#This Row],[Số còn phải thu ĐK]]+Table1[[#This Row],[Giá Trị HD sau CK]]-Table1[[#This Row],[Số tiền đã thu]]</f>
        <v>1849388</v>
      </c>
      <c r="S4258" s="6">
        <f>IF(Table1[[#This Row],[Ngày hóa đơn]]&lt;&gt;"",Table1[[#This Row],[Ngày hóa đơn]],IF(Table1[[#This Row],[Ngày hạch toán]]&lt;&gt;"",Table1[[#This Row],[Ngày hạch toán]],""))</f>
        <v>46091</v>
      </c>
      <c r="T4258" s="7"/>
      <c r="U4258" s="6">
        <f>IF(Table1[[#This Row],[Ngày tính CN]]="","",S4258+T4258)</f>
        <v>46091</v>
      </c>
      <c r="V4258" s="35">
        <f ca="1">IF(Table1[[#This Row],[Hạn thanh toán]]="","",IF((U4258-NOW())&lt;0,0,(U4258-NOW())))</f>
        <v>0</v>
      </c>
      <c r="W4258" s="35"/>
      <c r="X4258" s="35">
        <f t="shared" ca="1" si="1030"/>
        <v>79.490319212964096</v>
      </c>
      <c r="Y4258" s="2" t="str">
        <f t="shared" ca="1" si="1031"/>
        <v>Nợ quá hạn từ 60 ngày đến 90 ngày</v>
      </c>
      <c r="Z4258" s="51">
        <f t="shared" si="1027"/>
        <v>46091</v>
      </c>
      <c r="AA4258" s="51" t="str">
        <f t="shared" si="1028"/>
        <v/>
      </c>
      <c r="AD4258" s="2" t="str">
        <f>VLOOKUP($A4258,MA_KH!$A:$Q,MA_KH!O$1,0)</f>
        <v>TMART</v>
      </c>
      <c r="AE4258" s="2" t="str">
        <f>VLOOKUP($A4258,MA_KH!$A:$Q,MA_KH!P$1,0)</f>
        <v>CÔNG TY CỔ PHẦN T - MARTSTORES</v>
      </c>
    </row>
    <row r="4259" spans="1:31" ht="25.5" hidden="1" customHeight="1" x14ac:dyDescent="0.2">
      <c r="A4259" s="30" t="s">
        <v>22506</v>
      </c>
      <c r="B4259" s="30" t="s">
        <v>3960</v>
      </c>
      <c r="C4259" s="37">
        <v>46091</v>
      </c>
      <c r="D4259" s="30" t="s">
        <v>25606</v>
      </c>
      <c r="E4259" s="37">
        <v>46091</v>
      </c>
      <c r="F4259" s="30" t="s">
        <v>25607</v>
      </c>
      <c r="G4259" s="30" t="s">
        <v>25608</v>
      </c>
      <c r="H4259" s="38">
        <v>3896602</v>
      </c>
      <c r="I4259" s="67">
        <v>350695</v>
      </c>
      <c r="J4259" s="38">
        <v>283673</v>
      </c>
      <c r="K4259" s="38">
        <v>3829580</v>
      </c>
      <c r="L4259" s="7" t="s">
        <v>22849</v>
      </c>
      <c r="O4259" s="35">
        <f>IF(Table1[[#This Row],[Phân loại]]="Tồn đầu kỳ",Table1[[#This Row],[Tổng giá trị]],0)</f>
        <v>0</v>
      </c>
      <c r="P4259" s="7">
        <f>IF(Table1[[#This Row],[Số còn phải thu ĐK]]&lt;&gt;0,0,IF(Table1[[#This Row],[Phân loại]]="Bán hàng",Table1[[#This Row],[Tổng giá trị]],-Table1[[#This Row],[Tổng giá trị]]))</f>
        <v>3829580</v>
      </c>
      <c r="Q4259" s="35">
        <f t="shared" si="1029"/>
        <v>0</v>
      </c>
      <c r="R4259" s="7">
        <f>Table1[[#This Row],[Số còn phải thu ĐK]]+Table1[[#This Row],[Giá Trị HD sau CK]]-Table1[[#This Row],[Số tiền đã thu]]</f>
        <v>3829580</v>
      </c>
      <c r="S4259" s="6">
        <f>IF(Table1[[#This Row],[Ngày hóa đơn]]&lt;&gt;"",Table1[[#This Row],[Ngày hóa đơn]],IF(Table1[[#This Row],[Ngày hạch toán]]&lt;&gt;"",Table1[[#This Row],[Ngày hạch toán]],""))</f>
        <v>46091</v>
      </c>
      <c r="T4259" s="7"/>
      <c r="U4259" s="6">
        <f>IF(Table1[[#This Row],[Ngày tính CN]]="","",S4259+T4259)</f>
        <v>46091</v>
      </c>
      <c r="V4259" s="35">
        <f ca="1">IF(Table1[[#This Row],[Hạn thanh toán]]="","",IF((U4259-NOW())&lt;0,0,(U4259-NOW())))</f>
        <v>0</v>
      </c>
      <c r="W4259" s="35"/>
      <c r="X4259" s="35">
        <f t="shared" ca="1" si="1030"/>
        <v>79.490319212964096</v>
      </c>
      <c r="Y4259" s="2" t="str">
        <f t="shared" ca="1" si="1031"/>
        <v>Nợ quá hạn từ 60 ngày đến 90 ngày</v>
      </c>
      <c r="Z4259" s="51">
        <f t="shared" si="1027"/>
        <v>46091</v>
      </c>
      <c r="AA4259" s="51" t="str">
        <f t="shared" si="1028"/>
        <v/>
      </c>
      <c r="AD4259" s="2" t="str">
        <f>VLOOKUP($A4259,MA_KH!$A:$Q,MA_KH!O$1,0)</f>
        <v>TMART</v>
      </c>
      <c r="AE4259" s="2" t="str">
        <f>VLOOKUP($A4259,MA_KH!$A:$Q,MA_KH!P$1,0)</f>
        <v>CÔNG TY CỔ PHẦN T - MARTSTORES</v>
      </c>
    </row>
    <row r="4260" spans="1:31" ht="25.5" hidden="1" customHeight="1" x14ac:dyDescent="0.2">
      <c r="A4260" s="30" t="s">
        <v>22506</v>
      </c>
      <c r="B4260" s="30" t="s">
        <v>3960</v>
      </c>
      <c r="C4260" s="37">
        <v>46091</v>
      </c>
      <c r="D4260" s="30" t="s">
        <v>25609</v>
      </c>
      <c r="E4260" s="37">
        <v>46091</v>
      </c>
      <c r="F4260" s="30" t="s">
        <v>25610</v>
      </c>
      <c r="G4260" s="30" t="s">
        <v>25611</v>
      </c>
      <c r="H4260" s="38">
        <v>1498245</v>
      </c>
      <c r="I4260" s="67">
        <v>134843</v>
      </c>
      <c r="J4260" s="38">
        <v>109072</v>
      </c>
      <c r="K4260" s="38">
        <v>1472474</v>
      </c>
      <c r="L4260" s="7" t="s">
        <v>22849</v>
      </c>
      <c r="O4260" s="35">
        <f>IF(Table1[[#This Row],[Phân loại]]="Tồn đầu kỳ",Table1[[#This Row],[Tổng giá trị]],0)</f>
        <v>0</v>
      </c>
      <c r="P4260" s="7">
        <f>IF(Table1[[#This Row],[Số còn phải thu ĐK]]&lt;&gt;0,0,IF(Table1[[#This Row],[Phân loại]]="Bán hàng",Table1[[#This Row],[Tổng giá trị]],-Table1[[#This Row],[Tổng giá trị]]))</f>
        <v>1472474</v>
      </c>
      <c r="Q4260" s="35">
        <f t="shared" si="1029"/>
        <v>0</v>
      </c>
      <c r="R4260" s="7">
        <f>Table1[[#This Row],[Số còn phải thu ĐK]]+Table1[[#This Row],[Giá Trị HD sau CK]]-Table1[[#This Row],[Số tiền đã thu]]</f>
        <v>1472474</v>
      </c>
      <c r="S4260" s="6">
        <f>IF(Table1[[#This Row],[Ngày hóa đơn]]&lt;&gt;"",Table1[[#This Row],[Ngày hóa đơn]],IF(Table1[[#This Row],[Ngày hạch toán]]&lt;&gt;"",Table1[[#This Row],[Ngày hạch toán]],""))</f>
        <v>46091</v>
      </c>
      <c r="T4260" s="7"/>
      <c r="U4260" s="6">
        <f>IF(Table1[[#This Row],[Ngày tính CN]]="","",S4260+T4260)</f>
        <v>46091</v>
      </c>
      <c r="V4260" s="35">
        <f ca="1">IF(Table1[[#This Row],[Hạn thanh toán]]="","",IF((U4260-NOW())&lt;0,0,(U4260-NOW())))</f>
        <v>0</v>
      </c>
      <c r="W4260" s="35"/>
      <c r="X4260" s="35">
        <f t="shared" ca="1" si="1030"/>
        <v>79.490319212964096</v>
      </c>
      <c r="Y4260" s="2" t="str">
        <f t="shared" ca="1" si="1031"/>
        <v>Nợ quá hạn từ 60 ngày đến 90 ngày</v>
      </c>
      <c r="Z4260" s="51">
        <f t="shared" si="1027"/>
        <v>46091</v>
      </c>
      <c r="AA4260" s="51" t="str">
        <f t="shared" si="1028"/>
        <v/>
      </c>
      <c r="AD4260" s="2" t="str">
        <f>VLOOKUP($A4260,MA_KH!$A:$Q,MA_KH!O$1,0)</f>
        <v>TMART</v>
      </c>
      <c r="AE4260" s="2" t="str">
        <f>VLOOKUP($A4260,MA_KH!$A:$Q,MA_KH!P$1,0)</f>
        <v>CÔNG TY CỔ PHẦN T - MARTSTORES</v>
      </c>
    </row>
    <row r="4261" spans="1:31" ht="25.5" hidden="1" customHeight="1" x14ac:dyDescent="0.2">
      <c r="A4261" s="30" t="s">
        <v>22506</v>
      </c>
      <c r="B4261" s="30" t="s">
        <v>3960</v>
      </c>
      <c r="C4261" s="37">
        <v>46092</v>
      </c>
      <c r="D4261" s="30" t="s">
        <v>25612</v>
      </c>
      <c r="E4261" s="37">
        <v>46092</v>
      </c>
      <c r="F4261" s="30" t="s">
        <v>25613</v>
      </c>
      <c r="G4261" s="30" t="s">
        <v>4228</v>
      </c>
      <c r="H4261" s="38">
        <v>1031634</v>
      </c>
      <c r="I4261" s="67">
        <v>92847</v>
      </c>
      <c r="J4261" s="38">
        <v>75103</v>
      </c>
      <c r="K4261" s="38">
        <v>1013890</v>
      </c>
      <c r="L4261" s="7" t="s">
        <v>22849</v>
      </c>
      <c r="O4261" s="35">
        <f>IF(Table1[[#This Row],[Phân loại]]="Tồn đầu kỳ",Table1[[#This Row],[Tổng giá trị]],0)</f>
        <v>0</v>
      </c>
      <c r="P4261" s="7">
        <f>IF(Table1[[#This Row],[Số còn phải thu ĐK]]&lt;&gt;0,0,IF(Table1[[#This Row],[Phân loại]]="Bán hàng",Table1[[#This Row],[Tổng giá trị]],-Table1[[#This Row],[Tổng giá trị]]))</f>
        <v>1013890</v>
      </c>
      <c r="Q4261" s="35">
        <f t="shared" si="1029"/>
        <v>0</v>
      </c>
      <c r="R4261" s="7">
        <f>Table1[[#This Row],[Số còn phải thu ĐK]]+Table1[[#This Row],[Giá Trị HD sau CK]]-Table1[[#This Row],[Số tiền đã thu]]</f>
        <v>1013890</v>
      </c>
      <c r="S4261" s="6">
        <f>IF(Table1[[#This Row],[Ngày hóa đơn]]&lt;&gt;"",Table1[[#This Row],[Ngày hóa đơn]],IF(Table1[[#This Row],[Ngày hạch toán]]&lt;&gt;"",Table1[[#This Row],[Ngày hạch toán]],""))</f>
        <v>46092</v>
      </c>
      <c r="T4261" s="7"/>
      <c r="U4261" s="6">
        <f>IF(Table1[[#This Row],[Ngày tính CN]]="","",S4261+T4261)</f>
        <v>46092</v>
      </c>
      <c r="V4261" s="35">
        <f ca="1">IF(Table1[[#This Row],[Hạn thanh toán]]="","",IF((U4261-NOW())&lt;0,0,(U4261-NOW())))</f>
        <v>0</v>
      </c>
      <c r="W4261" s="35"/>
      <c r="X4261" s="35">
        <f t="shared" ca="1" si="1030"/>
        <v>78.490319212964096</v>
      </c>
      <c r="Y4261" s="2" t="str">
        <f t="shared" ca="1" si="1031"/>
        <v>Nợ quá hạn từ 60 ngày đến 90 ngày</v>
      </c>
      <c r="Z4261" s="51">
        <f t="shared" si="1027"/>
        <v>46092</v>
      </c>
      <c r="AA4261" s="51" t="str">
        <f t="shared" si="1028"/>
        <v/>
      </c>
      <c r="AD4261" s="2" t="str">
        <f>VLOOKUP($A4261,MA_KH!$A:$Q,MA_KH!O$1,0)</f>
        <v>TMART</v>
      </c>
      <c r="AE4261" s="2" t="str">
        <f>VLOOKUP($A4261,MA_KH!$A:$Q,MA_KH!P$1,0)</f>
        <v>CÔNG TY CỔ PHẦN T - MARTSTORES</v>
      </c>
    </row>
    <row r="4262" spans="1:31" ht="25.5" hidden="1" customHeight="1" x14ac:dyDescent="0.2">
      <c r="A4262" s="30" t="s">
        <v>22506</v>
      </c>
      <c r="B4262" s="30" t="s">
        <v>3960</v>
      </c>
      <c r="C4262" s="37">
        <v>46092</v>
      </c>
      <c r="D4262" s="30" t="s">
        <v>25614</v>
      </c>
      <c r="E4262" s="37">
        <v>46092</v>
      </c>
      <c r="F4262" s="30" t="s">
        <v>25615</v>
      </c>
      <c r="G4262" s="30" t="s">
        <v>4164</v>
      </c>
      <c r="H4262" s="38">
        <v>1145365</v>
      </c>
      <c r="I4262" s="67">
        <v>103083</v>
      </c>
      <c r="J4262" s="38">
        <v>83383</v>
      </c>
      <c r="K4262" s="38">
        <v>1125665</v>
      </c>
      <c r="L4262" s="7" t="s">
        <v>22849</v>
      </c>
      <c r="O4262" s="35">
        <f>IF(Table1[[#This Row],[Phân loại]]="Tồn đầu kỳ",Table1[[#This Row],[Tổng giá trị]],0)</f>
        <v>0</v>
      </c>
      <c r="P4262" s="7">
        <f>IF(Table1[[#This Row],[Số còn phải thu ĐK]]&lt;&gt;0,0,IF(Table1[[#This Row],[Phân loại]]="Bán hàng",Table1[[#This Row],[Tổng giá trị]],-Table1[[#This Row],[Tổng giá trị]]))</f>
        <v>1125665</v>
      </c>
      <c r="Q4262" s="35">
        <f t="shared" si="1029"/>
        <v>0</v>
      </c>
      <c r="R4262" s="7">
        <f>Table1[[#This Row],[Số còn phải thu ĐK]]+Table1[[#This Row],[Giá Trị HD sau CK]]-Table1[[#This Row],[Số tiền đã thu]]</f>
        <v>1125665</v>
      </c>
      <c r="S4262" s="6">
        <f>IF(Table1[[#This Row],[Ngày hóa đơn]]&lt;&gt;"",Table1[[#This Row],[Ngày hóa đơn]],IF(Table1[[#This Row],[Ngày hạch toán]]&lt;&gt;"",Table1[[#This Row],[Ngày hạch toán]],""))</f>
        <v>46092</v>
      </c>
      <c r="T4262" s="7"/>
      <c r="U4262" s="6">
        <f>IF(Table1[[#This Row],[Ngày tính CN]]="","",S4262+T4262)</f>
        <v>46092</v>
      </c>
      <c r="V4262" s="35">
        <f ca="1">IF(Table1[[#This Row],[Hạn thanh toán]]="","",IF((U4262-NOW())&lt;0,0,(U4262-NOW())))</f>
        <v>0</v>
      </c>
      <c r="W4262" s="35"/>
      <c r="X4262" s="35">
        <f t="shared" ca="1" si="1030"/>
        <v>78.490319212964096</v>
      </c>
      <c r="Y4262" s="2" t="str">
        <f t="shared" ca="1" si="1031"/>
        <v>Nợ quá hạn từ 60 ngày đến 90 ngày</v>
      </c>
      <c r="Z4262" s="51">
        <f t="shared" si="1027"/>
        <v>46092</v>
      </c>
      <c r="AA4262" s="51" t="str">
        <f t="shared" si="1028"/>
        <v/>
      </c>
      <c r="AD4262" s="2" t="str">
        <f>VLOOKUP($A4262,MA_KH!$A:$Q,MA_KH!O$1,0)</f>
        <v>TMART</v>
      </c>
      <c r="AE4262" s="2" t="str">
        <f>VLOOKUP($A4262,MA_KH!$A:$Q,MA_KH!P$1,0)</f>
        <v>CÔNG TY CỔ PHẦN T - MARTSTORES</v>
      </c>
    </row>
    <row r="4263" spans="1:31" ht="25.5" hidden="1" customHeight="1" x14ac:dyDescent="0.2">
      <c r="A4263" s="30" t="s">
        <v>22506</v>
      </c>
      <c r="B4263" s="30" t="s">
        <v>3960</v>
      </c>
      <c r="C4263" s="37">
        <v>46094</v>
      </c>
      <c r="D4263" s="30" t="s">
        <v>25616</v>
      </c>
      <c r="E4263" s="37">
        <v>46094</v>
      </c>
      <c r="F4263" s="30" t="s">
        <v>25617</v>
      </c>
      <c r="G4263" s="30" t="s">
        <v>25618</v>
      </c>
      <c r="H4263" s="38">
        <v>1856395</v>
      </c>
      <c r="I4263" s="67">
        <v>167077</v>
      </c>
      <c r="J4263" s="38">
        <v>135145</v>
      </c>
      <c r="K4263" s="38">
        <v>1824463</v>
      </c>
      <c r="L4263" s="7" t="s">
        <v>22849</v>
      </c>
      <c r="O4263" s="35">
        <f>IF(Table1[[#This Row],[Phân loại]]="Tồn đầu kỳ",Table1[[#This Row],[Tổng giá trị]],0)</f>
        <v>0</v>
      </c>
      <c r="P4263" s="7">
        <f>IF(Table1[[#This Row],[Số còn phải thu ĐK]]&lt;&gt;0,0,IF(Table1[[#This Row],[Phân loại]]="Bán hàng",Table1[[#This Row],[Tổng giá trị]],-Table1[[#This Row],[Tổng giá trị]]))</f>
        <v>1824463</v>
      </c>
      <c r="Q4263" s="35">
        <f t="shared" si="1029"/>
        <v>0</v>
      </c>
      <c r="R4263" s="7">
        <f>Table1[[#This Row],[Số còn phải thu ĐK]]+Table1[[#This Row],[Giá Trị HD sau CK]]-Table1[[#This Row],[Số tiền đã thu]]</f>
        <v>1824463</v>
      </c>
      <c r="S4263" s="6">
        <f>IF(Table1[[#This Row],[Ngày hóa đơn]]&lt;&gt;"",Table1[[#This Row],[Ngày hóa đơn]],IF(Table1[[#This Row],[Ngày hạch toán]]&lt;&gt;"",Table1[[#This Row],[Ngày hạch toán]],""))</f>
        <v>46094</v>
      </c>
      <c r="T4263" s="7"/>
      <c r="U4263" s="6">
        <f>IF(Table1[[#This Row],[Ngày tính CN]]="","",S4263+T4263)</f>
        <v>46094</v>
      </c>
      <c r="V4263" s="35">
        <f ca="1">IF(Table1[[#This Row],[Hạn thanh toán]]="","",IF((U4263-NOW())&lt;0,0,(U4263-NOW())))</f>
        <v>0</v>
      </c>
      <c r="W4263" s="35"/>
      <c r="X4263" s="35">
        <f t="shared" ca="1" si="1030"/>
        <v>76.490319212964096</v>
      </c>
      <c r="Y4263" s="2" t="str">
        <f t="shared" ca="1" si="1031"/>
        <v>Nợ quá hạn từ 60 ngày đến 90 ngày</v>
      </c>
      <c r="Z4263" s="51">
        <f t="shared" si="1027"/>
        <v>46094</v>
      </c>
      <c r="AA4263" s="51" t="str">
        <f t="shared" si="1028"/>
        <v/>
      </c>
      <c r="AD4263" s="2" t="str">
        <f>VLOOKUP($A4263,MA_KH!$A:$Q,MA_KH!O$1,0)</f>
        <v>TMART</v>
      </c>
      <c r="AE4263" s="2" t="str">
        <f>VLOOKUP($A4263,MA_KH!$A:$Q,MA_KH!P$1,0)</f>
        <v>CÔNG TY CỔ PHẦN T - MARTSTORES</v>
      </c>
    </row>
    <row r="4264" spans="1:31" ht="25.5" hidden="1" customHeight="1" x14ac:dyDescent="0.2">
      <c r="A4264" s="30" t="s">
        <v>22506</v>
      </c>
      <c r="B4264" s="30" t="s">
        <v>3960</v>
      </c>
      <c r="C4264" s="37">
        <v>46094</v>
      </c>
      <c r="D4264" s="30" t="s">
        <v>25619</v>
      </c>
      <c r="E4264" s="37">
        <v>46094</v>
      </c>
      <c r="F4264" s="30" t="s">
        <v>25620</v>
      </c>
      <c r="G4264" s="30" t="s">
        <v>25621</v>
      </c>
      <c r="H4264" s="38">
        <v>1092340</v>
      </c>
      <c r="I4264" s="67">
        <v>98311</v>
      </c>
      <c r="J4264" s="38">
        <v>79522</v>
      </c>
      <c r="K4264" s="38">
        <v>1073551</v>
      </c>
      <c r="L4264" s="7" t="s">
        <v>22849</v>
      </c>
      <c r="O4264" s="35">
        <f>IF(Table1[[#This Row],[Phân loại]]="Tồn đầu kỳ",Table1[[#This Row],[Tổng giá trị]],0)</f>
        <v>0</v>
      </c>
      <c r="P4264" s="7">
        <f>IF(Table1[[#This Row],[Số còn phải thu ĐK]]&lt;&gt;0,0,IF(Table1[[#This Row],[Phân loại]]="Bán hàng",Table1[[#This Row],[Tổng giá trị]],-Table1[[#This Row],[Tổng giá trị]]))</f>
        <v>1073551</v>
      </c>
      <c r="Q4264" s="35">
        <f t="shared" ref="Q4264:Q4295" si="1032">IF(M4264&lt;&gt;"",IF(O4264&lt;&gt;0,O4264,P4264),0)</f>
        <v>0</v>
      </c>
      <c r="R4264" s="7">
        <f>Table1[[#This Row],[Số còn phải thu ĐK]]+Table1[[#This Row],[Giá Trị HD sau CK]]-Table1[[#This Row],[Số tiền đã thu]]</f>
        <v>1073551</v>
      </c>
      <c r="S4264" s="6">
        <f>IF(Table1[[#This Row],[Ngày hóa đơn]]&lt;&gt;"",Table1[[#This Row],[Ngày hóa đơn]],IF(Table1[[#This Row],[Ngày hạch toán]]&lt;&gt;"",Table1[[#This Row],[Ngày hạch toán]],""))</f>
        <v>46094</v>
      </c>
      <c r="T4264" s="7"/>
      <c r="U4264" s="6">
        <f>IF(Table1[[#This Row],[Ngày tính CN]]="","",S4264+T4264)</f>
        <v>46094</v>
      </c>
      <c r="V4264" s="35">
        <f ca="1">IF(Table1[[#This Row],[Hạn thanh toán]]="","",IF((U4264-NOW())&lt;0,0,(U4264-NOW())))</f>
        <v>0</v>
      </c>
      <c r="W4264" s="35"/>
      <c r="X4264" s="35">
        <f t="shared" ref="X4264:X4295" ca="1" si="1033">IF(OR(U4264="",R4264=0),"",IF((U4264-NOW())&lt;0,-(U4264-NOW()),0))</f>
        <v>76.490319212964096</v>
      </c>
      <c r="Y4264" s="2" t="str">
        <f t="shared" ref="Y4264:Y4295" ca="1" si="1034">IF(R4264=0,"Đã thanh toán",IF(X4264="","",IF(X4264&lt;=0,"Chưa đến hạn thanh toán",IF(X4264&lt;=30,"Nợ quá hạn 30 ngày",IF(X4264&lt;=60,"Nợ quá hạn từ 30 ngày đến 60 ngày",IF(X4264&lt;=90,"Nợ quá hạn từ 60 ngày đến 90 ngày",IF(X4264&lt;=120,"Nợ quá hạn từ 90 ngày đến 120 ngày","Nợ quá hạn hơn 120 ngày có khả năng mất thanh toán")))))))</f>
        <v>Nợ quá hạn từ 60 ngày đến 90 ngày</v>
      </c>
      <c r="Z4264" s="51">
        <f t="shared" si="1027"/>
        <v>46094</v>
      </c>
      <c r="AA4264" s="51" t="str">
        <f t="shared" si="1028"/>
        <v/>
      </c>
      <c r="AD4264" s="2" t="str">
        <f>VLOOKUP($A4264,MA_KH!$A:$Q,MA_KH!O$1,0)</f>
        <v>TMART</v>
      </c>
      <c r="AE4264" s="2" t="str">
        <f>VLOOKUP($A4264,MA_KH!$A:$Q,MA_KH!P$1,0)</f>
        <v>CÔNG TY CỔ PHẦN T - MARTSTORES</v>
      </c>
    </row>
    <row r="4265" spans="1:31" ht="25.5" hidden="1" customHeight="1" x14ac:dyDescent="0.2">
      <c r="A4265" s="30" t="s">
        <v>22506</v>
      </c>
      <c r="B4265" s="30" t="s">
        <v>3960</v>
      </c>
      <c r="C4265" s="37">
        <v>46094</v>
      </c>
      <c r="D4265" s="30" t="s">
        <v>25622</v>
      </c>
      <c r="E4265" s="37">
        <v>46094</v>
      </c>
      <c r="F4265" s="30" t="s">
        <v>25623</v>
      </c>
      <c r="G4265" s="30" t="s">
        <v>25624</v>
      </c>
      <c r="H4265" s="38">
        <v>756095</v>
      </c>
      <c r="I4265" s="67">
        <v>68049</v>
      </c>
      <c r="J4265" s="38">
        <v>55044</v>
      </c>
      <c r="K4265" s="38">
        <v>743090</v>
      </c>
      <c r="L4265" s="7" t="s">
        <v>22849</v>
      </c>
      <c r="O4265" s="35">
        <f>IF(Table1[[#This Row],[Phân loại]]="Tồn đầu kỳ",Table1[[#This Row],[Tổng giá trị]],0)</f>
        <v>0</v>
      </c>
      <c r="P4265" s="7">
        <f>IF(Table1[[#This Row],[Số còn phải thu ĐK]]&lt;&gt;0,0,IF(Table1[[#This Row],[Phân loại]]="Bán hàng",Table1[[#This Row],[Tổng giá trị]],-Table1[[#This Row],[Tổng giá trị]]))</f>
        <v>743090</v>
      </c>
      <c r="Q4265" s="35">
        <f t="shared" si="1032"/>
        <v>0</v>
      </c>
      <c r="R4265" s="7">
        <f>Table1[[#This Row],[Số còn phải thu ĐK]]+Table1[[#This Row],[Giá Trị HD sau CK]]-Table1[[#This Row],[Số tiền đã thu]]</f>
        <v>743090</v>
      </c>
      <c r="S4265" s="6">
        <f>IF(Table1[[#This Row],[Ngày hóa đơn]]&lt;&gt;"",Table1[[#This Row],[Ngày hóa đơn]],IF(Table1[[#This Row],[Ngày hạch toán]]&lt;&gt;"",Table1[[#This Row],[Ngày hạch toán]],""))</f>
        <v>46094</v>
      </c>
      <c r="T4265" s="7"/>
      <c r="U4265" s="6">
        <f>IF(Table1[[#This Row],[Ngày tính CN]]="","",S4265+T4265)</f>
        <v>46094</v>
      </c>
      <c r="V4265" s="35">
        <f ca="1">IF(Table1[[#This Row],[Hạn thanh toán]]="","",IF((U4265-NOW())&lt;0,0,(U4265-NOW())))</f>
        <v>0</v>
      </c>
      <c r="W4265" s="35"/>
      <c r="X4265" s="35">
        <f t="shared" ca="1" si="1033"/>
        <v>76.490319212964096</v>
      </c>
      <c r="Y4265" s="2" t="str">
        <f t="shared" ca="1" si="1034"/>
        <v>Nợ quá hạn từ 60 ngày đến 90 ngày</v>
      </c>
      <c r="Z4265" s="51">
        <f t="shared" si="1027"/>
        <v>46094</v>
      </c>
      <c r="AA4265" s="51" t="str">
        <f t="shared" si="1028"/>
        <v/>
      </c>
      <c r="AD4265" s="2" t="str">
        <f>VLOOKUP($A4265,MA_KH!$A:$Q,MA_KH!O$1,0)</f>
        <v>TMART</v>
      </c>
      <c r="AE4265" s="2" t="str">
        <f>VLOOKUP($A4265,MA_KH!$A:$Q,MA_KH!P$1,0)</f>
        <v>CÔNG TY CỔ PHẦN T - MARTSTORES</v>
      </c>
    </row>
    <row r="4266" spans="1:31" ht="25.5" hidden="1" customHeight="1" x14ac:dyDescent="0.2">
      <c r="A4266" s="30" t="s">
        <v>22506</v>
      </c>
      <c r="B4266" s="30" t="s">
        <v>3960</v>
      </c>
      <c r="C4266" s="37">
        <v>46094</v>
      </c>
      <c r="D4266" s="30" t="s">
        <v>25625</v>
      </c>
      <c r="E4266" s="37">
        <v>46094</v>
      </c>
      <c r="F4266" s="30" t="s">
        <v>25626</v>
      </c>
      <c r="G4266" s="30" t="s">
        <v>25627</v>
      </c>
      <c r="H4266" s="38">
        <v>696965</v>
      </c>
      <c r="I4266" s="67">
        <v>62727</v>
      </c>
      <c r="J4266" s="38">
        <v>50739</v>
      </c>
      <c r="K4266" s="38">
        <v>684977</v>
      </c>
      <c r="L4266" s="7" t="s">
        <v>22849</v>
      </c>
      <c r="O4266" s="35">
        <f>IF(Table1[[#This Row],[Phân loại]]="Tồn đầu kỳ",Table1[[#This Row],[Tổng giá trị]],0)</f>
        <v>0</v>
      </c>
      <c r="P4266" s="7">
        <f>IF(Table1[[#This Row],[Số còn phải thu ĐK]]&lt;&gt;0,0,IF(Table1[[#This Row],[Phân loại]]="Bán hàng",Table1[[#This Row],[Tổng giá trị]],-Table1[[#This Row],[Tổng giá trị]]))</f>
        <v>684977</v>
      </c>
      <c r="Q4266" s="35">
        <f t="shared" si="1032"/>
        <v>0</v>
      </c>
      <c r="R4266" s="7">
        <f>Table1[[#This Row],[Số còn phải thu ĐK]]+Table1[[#This Row],[Giá Trị HD sau CK]]-Table1[[#This Row],[Số tiền đã thu]]</f>
        <v>684977</v>
      </c>
      <c r="S4266" s="6">
        <f>IF(Table1[[#This Row],[Ngày hóa đơn]]&lt;&gt;"",Table1[[#This Row],[Ngày hóa đơn]],IF(Table1[[#This Row],[Ngày hạch toán]]&lt;&gt;"",Table1[[#This Row],[Ngày hạch toán]],""))</f>
        <v>46094</v>
      </c>
      <c r="T4266" s="7"/>
      <c r="U4266" s="6">
        <f>IF(Table1[[#This Row],[Ngày tính CN]]="","",S4266+T4266)</f>
        <v>46094</v>
      </c>
      <c r="V4266" s="35">
        <f ca="1">IF(Table1[[#This Row],[Hạn thanh toán]]="","",IF((U4266-NOW())&lt;0,0,(U4266-NOW())))</f>
        <v>0</v>
      </c>
      <c r="W4266" s="35"/>
      <c r="X4266" s="35">
        <f t="shared" ca="1" si="1033"/>
        <v>76.490319212964096</v>
      </c>
      <c r="Y4266" s="2" t="str">
        <f t="shared" ca="1" si="1034"/>
        <v>Nợ quá hạn từ 60 ngày đến 90 ngày</v>
      </c>
      <c r="Z4266" s="51">
        <f t="shared" si="1027"/>
        <v>46094</v>
      </c>
      <c r="AA4266" s="51" t="str">
        <f t="shared" si="1028"/>
        <v/>
      </c>
      <c r="AD4266" s="2" t="str">
        <f>VLOOKUP($A4266,MA_KH!$A:$Q,MA_KH!O$1,0)</f>
        <v>TMART</v>
      </c>
      <c r="AE4266" s="2" t="str">
        <f>VLOOKUP($A4266,MA_KH!$A:$Q,MA_KH!P$1,0)</f>
        <v>CÔNG TY CỔ PHẦN T - MARTSTORES</v>
      </c>
    </row>
    <row r="4267" spans="1:31" ht="25.5" hidden="1" customHeight="1" x14ac:dyDescent="0.2">
      <c r="A4267" s="30" t="s">
        <v>22506</v>
      </c>
      <c r="B4267" s="30" t="s">
        <v>3960</v>
      </c>
      <c r="C4267" s="37">
        <v>46094</v>
      </c>
      <c r="D4267" s="30" t="s">
        <v>25628</v>
      </c>
      <c r="E4267" s="37">
        <v>46094</v>
      </c>
      <c r="F4267" s="30" t="s">
        <v>25629</v>
      </c>
      <c r="G4267" s="30" t="s">
        <v>25630</v>
      </c>
      <c r="H4267" s="38">
        <v>1889308</v>
      </c>
      <c r="I4267" s="67">
        <v>170039</v>
      </c>
      <c r="J4267" s="38">
        <v>137542</v>
      </c>
      <c r="K4267" s="38">
        <v>1856811</v>
      </c>
      <c r="L4267" s="7" t="s">
        <v>22849</v>
      </c>
      <c r="O4267" s="35">
        <f>IF(Table1[[#This Row],[Phân loại]]="Tồn đầu kỳ",Table1[[#This Row],[Tổng giá trị]],0)</f>
        <v>0</v>
      </c>
      <c r="P4267" s="7">
        <f>IF(Table1[[#This Row],[Số còn phải thu ĐK]]&lt;&gt;0,0,IF(Table1[[#This Row],[Phân loại]]="Bán hàng",Table1[[#This Row],[Tổng giá trị]],-Table1[[#This Row],[Tổng giá trị]]))</f>
        <v>1856811</v>
      </c>
      <c r="Q4267" s="35">
        <f t="shared" si="1032"/>
        <v>0</v>
      </c>
      <c r="R4267" s="7">
        <f>Table1[[#This Row],[Số còn phải thu ĐK]]+Table1[[#This Row],[Giá Trị HD sau CK]]-Table1[[#This Row],[Số tiền đã thu]]</f>
        <v>1856811</v>
      </c>
      <c r="S4267" s="6">
        <f>IF(Table1[[#This Row],[Ngày hóa đơn]]&lt;&gt;"",Table1[[#This Row],[Ngày hóa đơn]],IF(Table1[[#This Row],[Ngày hạch toán]]&lt;&gt;"",Table1[[#This Row],[Ngày hạch toán]],""))</f>
        <v>46094</v>
      </c>
      <c r="T4267" s="7"/>
      <c r="U4267" s="6">
        <f>IF(Table1[[#This Row],[Ngày tính CN]]="","",S4267+T4267)</f>
        <v>46094</v>
      </c>
      <c r="V4267" s="35">
        <f ca="1">IF(Table1[[#This Row],[Hạn thanh toán]]="","",IF((U4267-NOW())&lt;0,0,(U4267-NOW())))</f>
        <v>0</v>
      </c>
      <c r="W4267" s="35"/>
      <c r="X4267" s="35">
        <f t="shared" ca="1" si="1033"/>
        <v>76.490319212964096</v>
      </c>
      <c r="Y4267" s="2" t="str">
        <f t="shared" ca="1" si="1034"/>
        <v>Nợ quá hạn từ 60 ngày đến 90 ngày</v>
      </c>
      <c r="Z4267" s="51">
        <f t="shared" si="1027"/>
        <v>46094</v>
      </c>
      <c r="AA4267" s="51" t="str">
        <f t="shared" si="1028"/>
        <v/>
      </c>
      <c r="AD4267" s="2" t="str">
        <f>VLOOKUP($A4267,MA_KH!$A:$Q,MA_KH!O$1,0)</f>
        <v>TMART</v>
      </c>
      <c r="AE4267" s="2" t="str">
        <f>VLOOKUP($A4267,MA_KH!$A:$Q,MA_KH!P$1,0)</f>
        <v>CÔNG TY CỔ PHẦN T - MARTSTORES</v>
      </c>
    </row>
    <row r="4268" spans="1:31" ht="25.5" hidden="1" customHeight="1" x14ac:dyDescent="0.2">
      <c r="A4268" s="30" t="s">
        <v>22506</v>
      </c>
      <c r="B4268" s="30" t="s">
        <v>3960</v>
      </c>
      <c r="C4268" s="37">
        <v>46094</v>
      </c>
      <c r="D4268" s="30" t="s">
        <v>25631</v>
      </c>
      <c r="E4268" s="37">
        <v>46094</v>
      </c>
      <c r="F4268" s="30" t="s">
        <v>25632</v>
      </c>
      <c r="G4268" s="30" t="s">
        <v>25633</v>
      </c>
      <c r="H4268" s="38">
        <v>2273076</v>
      </c>
      <c r="I4268" s="67">
        <v>204578</v>
      </c>
      <c r="J4268" s="38">
        <v>165480</v>
      </c>
      <c r="K4268" s="38">
        <v>2233978</v>
      </c>
      <c r="L4268" s="7" t="s">
        <v>22849</v>
      </c>
      <c r="O4268" s="35">
        <f>IF(Table1[[#This Row],[Phân loại]]="Tồn đầu kỳ",Table1[[#This Row],[Tổng giá trị]],0)</f>
        <v>0</v>
      </c>
      <c r="P4268" s="7">
        <f>IF(Table1[[#This Row],[Số còn phải thu ĐK]]&lt;&gt;0,0,IF(Table1[[#This Row],[Phân loại]]="Bán hàng",Table1[[#This Row],[Tổng giá trị]],-Table1[[#This Row],[Tổng giá trị]]))</f>
        <v>2233978</v>
      </c>
      <c r="Q4268" s="35">
        <f t="shared" si="1032"/>
        <v>0</v>
      </c>
      <c r="R4268" s="7">
        <f>Table1[[#This Row],[Số còn phải thu ĐK]]+Table1[[#This Row],[Giá Trị HD sau CK]]-Table1[[#This Row],[Số tiền đã thu]]</f>
        <v>2233978</v>
      </c>
      <c r="S4268" s="6">
        <f>IF(Table1[[#This Row],[Ngày hóa đơn]]&lt;&gt;"",Table1[[#This Row],[Ngày hóa đơn]],IF(Table1[[#This Row],[Ngày hạch toán]]&lt;&gt;"",Table1[[#This Row],[Ngày hạch toán]],""))</f>
        <v>46094</v>
      </c>
      <c r="T4268" s="7"/>
      <c r="U4268" s="6">
        <f>IF(Table1[[#This Row],[Ngày tính CN]]="","",S4268+T4268)</f>
        <v>46094</v>
      </c>
      <c r="V4268" s="35">
        <f ca="1">IF(Table1[[#This Row],[Hạn thanh toán]]="","",IF((U4268-NOW())&lt;0,0,(U4268-NOW())))</f>
        <v>0</v>
      </c>
      <c r="W4268" s="35"/>
      <c r="X4268" s="35">
        <f t="shared" ca="1" si="1033"/>
        <v>76.490319212964096</v>
      </c>
      <c r="Y4268" s="2" t="str">
        <f t="shared" ca="1" si="1034"/>
        <v>Nợ quá hạn từ 60 ngày đến 90 ngày</v>
      </c>
      <c r="Z4268" s="51">
        <f t="shared" si="1027"/>
        <v>46094</v>
      </c>
      <c r="AA4268" s="51" t="str">
        <f t="shared" si="1028"/>
        <v/>
      </c>
      <c r="AD4268" s="2" t="str">
        <f>VLOOKUP($A4268,MA_KH!$A:$Q,MA_KH!O$1,0)</f>
        <v>TMART</v>
      </c>
      <c r="AE4268" s="2" t="str">
        <f>VLOOKUP($A4268,MA_KH!$A:$Q,MA_KH!P$1,0)</f>
        <v>CÔNG TY CỔ PHẦN T - MARTSTORES</v>
      </c>
    </row>
    <row r="4269" spans="1:31" ht="25.5" hidden="1" customHeight="1" x14ac:dyDescent="0.2">
      <c r="A4269" s="30" t="s">
        <v>22506</v>
      </c>
      <c r="B4269" s="30" t="s">
        <v>3960</v>
      </c>
      <c r="C4269" s="37">
        <v>46094</v>
      </c>
      <c r="D4269" s="30" t="s">
        <v>25634</v>
      </c>
      <c r="E4269" s="37">
        <v>46094</v>
      </c>
      <c r="F4269" s="30" t="s">
        <v>25635</v>
      </c>
      <c r="G4269" s="30" t="s">
        <v>25636</v>
      </c>
      <c r="H4269" s="38">
        <v>2852890</v>
      </c>
      <c r="I4269" s="67">
        <v>256760</v>
      </c>
      <c r="J4269" s="38">
        <v>207690</v>
      </c>
      <c r="K4269" s="38">
        <v>2803820</v>
      </c>
      <c r="L4269" s="7" t="s">
        <v>22849</v>
      </c>
      <c r="O4269" s="35">
        <f>IF(Table1[[#This Row],[Phân loại]]="Tồn đầu kỳ",Table1[[#This Row],[Tổng giá trị]],0)</f>
        <v>0</v>
      </c>
      <c r="P4269" s="7">
        <f>IF(Table1[[#This Row],[Số còn phải thu ĐK]]&lt;&gt;0,0,IF(Table1[[#This Row],[Phân loại]]="Bán hàng",Table1[[#This Row],[Tổng giá trị]],-Table1[[#This Row],[Tổng giá trị]]))</f>
        <v>2803820</v>
      </c>
      <c r="Q4269" s="35">
        <f t="shared" si="1032"/>
        <v>0</v>
      </c>
      <c r="R4269" s="7">
        <f>Table1[[#This Row],[Số còn phải thu ĐK]]+Table1[[#This Row],[Giá Trị HD sau CK]]-Table1[[#This Row],[Số tiền đã thu]]</f>
        <v>2803820</v>
      </c>
      <c r="S4269" s="6">
        <f>IF(Table1[[#This Row],[Ngày hóa đơn]]&lt;&gt;"",Table1[[#This Row],[Ngày hóa đơn]],IF(Table1[[#This Row],[Ngày hạch toán]]&lt;&gt;"",Table1[[#This Row],[Ngày hạch toán]],""))</f>
        <v>46094</v>
      </c>
      <c r="T4269" s="7"/>
      <c r="U4269" s="6">
        <f>IF(Table1[[#This Row],[Ngày tính CN]]="","",S4269+T4269)</f>
        <v>46094</v>
      </c>
      <c r="V4269" s="35">
        <f ca="1">IF(Table1[[#This Row],[Hạn thanh toán]]="","",IF((U4269-NOW())&lt;0,0,(U4269-NOW())))</f>
        <v>0</v>
      </c>
      <c r="W4269" s="35"/>
      <c r="X4269" s="35">
        <f t="shared" ca="1" si="1033"/>
        <v>76.490319212964096</v>
      </c>
      <c r="Y4269" s="2" t="str">
        <f t="shared" ca="1" si="1034"/>
        <v>Nợ quá hạn từ 60 ngày đến 90 ngày</v>
      </c>
      <c r="Z4269" s="51">
        <f t="shared" si="1027"/>
        <v>46094</v>
      </c>
      <c r="AA4269" s="51" t="str">
        <f t="shared" si="1028"/>
        <v/>
      </c>
      <c r="AD4269" s="2" t="str">
        <f>VLOOKUP($A4269,MA_KH!$A:$Q,MA_KH!O$1,0)</f>
        <v>TMART</v>
      </c>
      <c r="AE4269" s="2" t="str">
        <f>VLOOKUP($A4269,MA_KH!$A:$Q,MA_KH!P$1,0)</f>
        <v>CÔNG TY CỔ PHẦN T - MARTSTORES</v>
      </c>
    </row>
    <row r="4270" spans="1:31" ht="25.5" hidden="1" customHeight="1" x14ac:dyDescent="0.2">
      <c r="A4270" s="30" t="s">
        <v>22506</v>
      </c>
      <c r="B4270" s="30" t="s">
        <v>3960</v>
      </c>
      <c r="C4270" s="37">
        <v>46095</v>
      </c>
      <c r="D4270" s="30" t="s">
        <v>25637</v>
      </c>
      <c r="E4270" s="37">
        <v>46095</v>
      </c>
      <c r="F4270" s="30" t="s">
        <v>25638</v>
      </c>
      <c r="G4270" s="30" t="s">
        <v>25639</v>
      </c>
      <c r="H4270" s="38">
        <v>2227011</v>
      </c>
      <c r="I4270" s="67">
        <v>200432</v>
      </c>
      <c r="J4270" s="38">
        <v>162126</v>
      </c>
      <c r="K4270" s="38">
        <v>2188705</v>
      </c>
      <c r="L4270" s="7" t="s">
        <v>22849</v>
      </c>
      <c r="O4270" s="35">
        <f>IF(Table1[[#This Row],[Phân loại]]="Tồn đầu kỳ",Table1[[#This Row],[Tổng giá trị]],0)</f>
        <v>0</v>
      </c>
      <c r="P4270" s="7">
        <f>IF(Table1[[#This Row],[Số còn phải thu ĐK]]&lt;&gt;0,0,IF(Table1[[#This Row],[Phân loại]]="Bán hàng",Table1[[#This Row],[Tổng giá trị]],-Table1[[#This Row],[Tổng giá trị]]))</f>
        <v>2188705</v>
      </c>
      <c r="Q4270" s="35">
        <f t="shared" si="1032"/>
        <v>0</v>
      </c>
      <c r="R4270" s="7">
        <f>Table1[[#This Row],[Số còn phải thu ĐK]]+Table1[[#This Row],[Giá Trị HD sau CK]]-Table1[[#This Row],[Số tiền đã thu]]</f>
        <v>2188705</v>
      </c>
      <c r="S4270" s="6">
        <f>IF(Table1[[#This Row],[Ngày hóa đơn]]&lt;&gt;"",Table1[[#This Row],[Ngày hóa đơn]],IF(Table1[[#This Row],[Ngày hạch toán]]&lt;&gt;"",Table1[[#This Row],[Ngày hạch toán]],""))</f>
        <v>46095</v>
      </c>
      <c r="T4270" s="7"/>
      <c r="U4270" s="6">
        <f>IF(Table1[[#This Row],[Ngày tính CN]]="","",S4270+T4270)</f>
        <v>46095</v>
      </c>
      <c r="V4270" s="35">
        <f ca="1">IF(Table1[[#This Row],[Hạn thanh toán]]="","",IF((U4270-NOW())&lt;0,0,(U4270-NOW())))</f>
        <v>0</v>
      </c>
      <c r="W4270" s="35"/>
      <c r="X4270" s="35">
        <f t="shared" ca="1" si="1033"/>
        <v>75.490319212964096</v>
      </c>
      <c r="Y4270" s="2" t="str">
        <f t="shared" ca="1" si="1034"/>
        <v>Nợ quá hạn từ 60 ngày đến 90 ngày</v>
      </c>
      <c r="Z4270" s="51">
        <f t="shared" si="1027"/>
        <v>46095</v>
      </c>
      <c r="AA4270" s="51" t="str">
        <f t="shared" si="1028"/>
        <v/>
      </c>
      <c r="AD4270" s="2" t="str">
        <f>VLOOKUP($A4270,MA_KH!$A:$Q,MA_KH!O$1,0)</f>
        <v>TMART</v>
      </c>
      <c r="AE4270" s="2" t="str">
        <f>VLOOKUP($A4270,MA_KH!$A:$Q,MA_KH!P$1,0)</f>
        <v>CÔNG TY CỔ PHẦN T - MARTSTORES</v>
      </c>
    </row>
    <row r="4271" spans="1:31" ht="25.5" hidden="1" customHeight="1" x14ac:dyDescent="0.2">
      <c r="A4271" s="30" t="s">
        <v>22506</v>
      </c>
      <c r="B4271" s="30" t="s">
        <v>3960</v>
      </c>
      <c r="C4271" s="37">
        <v>46097</v>
      </c>
      <c r="D4271" s="30" t="s">
        <v>25640</v>
      </c>
      <c r="E4271" s="37">
        <v>46097</v>
      </c>
      <c r="F4271" s="30" t="s">
        <v>25641</v>
      </c>
      <c r="G4271" s="30" t="s">
        <v>4407</v>
      </c>
      <c r="H4271" s="38">
        <v>2205625</v>
      </c>
      <c r="I4271" s="67">
        <v>198507</v>
      </c>
      <c r="J4271" s="38">
        <v>160569</v>
      </c>
      <c r="K4271" s="38">
        <v>2167687</v>
      </c>
      <c r="L4271" s="7" t="s">
        <v>22849</v>
      </c>
      <c r="O4271" s="35">
        <f>IF(Table1[[#This Row],[Phân loại]]="Tồn đầu kỳ",Table1[[#This Row],[Tổng giá trị]],0)</f>
        <v>0</v>
      </c>
      <c r="P4271" s="7">
        <f>IF(Table1[[#This Row],[Số còn phải thu ĐK]]&lt;&gt;0,0,IF(Table1[[#This Row],[Phân loại]]="Bán hàng",Table1[[#This Row],[Tổng giá trị]],-Table1[[#This Row],[Tổng giá trị]]))</f>
        <v>2167687</v>
      </c>
      <c r="Q4271" s="35">
        <f t="shared" si="1032"/>
        <v>0</v>
      </c>
      <c r="R4271" s="7">
        <f>Table1[[#This Row],[Số còn phải thu ĐK]]+Table1[[#This Row],[Giá Trị HD sau CK]]-Table1[[#This Row],[Số tiền đã thu]]</f>
        <v>2167687</v>
      </c>
      <c r="S4271" s="6">
        <f>IF(Table1[[#This Row],[Ngày hóa đơn]]&lt;&gt;"",Table1[[#This Row],[Ngày hóa đơn]],IF(Table1[[#This Row],[Ngày hạch toán]]&lt;&gt;"",Table1[[#This Row],[Ngày hạch toán]],""))</f>
        <v>46097</v>
      </c>
      <c r="T4271" s="7"/>
      <c r="U4271" s="6">
        <f>IF(Table1[[#This Row],[Ngày tính CN]]="","",S4271+T4271)</f>
        <v>46097</v>
      </c>
      <c r="V4271" s="35">
        <f ca="1">IF(Table1[[#This Row],[Hạn thanh toán]]="","",IF((U4271-NOW())&lt;0,0,(U4271-NOW())))</f>
        <v>0</v>
      </c>
      <c r="W4271" s="35"/>
      <c r="X4271" s="35">
        <f t="shared" ca="1" si="1033"/>
        <v>73.490319212964096</v>
      </c>
      <c r="Y4271" s="2" t="str">
        <f t="shared" ca="1" si="1034"/>
        <v>Nợ quá hạn từ 60 ngày đến 90 ngày</v>
      </c>
      <c r="Z4271" s="51">
        <f t="shared" si="1027"/>
        <v>46097</v>
      </c>
      <c r="AA4271" s="51" t="str">
        <f t="shared" si="1028"/>
        <v/>
      </c>
      <c r="AD4271" s="2" t="str">
        <f>VLOOKUP($A4271,MA_KH!$A:$Q,MA_KH!O$1,0)</f>
        <v>TMART</v>
      </c>
      <c r="AE4271" s="2" t="str">
        <f>VLOOKUP($A4271,MA_KH!$A:$Q,MA_KH!P$1,0)</f>
        <v>CÔNG TY CỔ PHẦN T - MARTSTORES</v>
      </c>
    </row>
    <row r="4272" spans="1:31" ht="25.5" hidden="1" customHeight="1" x14ac:dyDescent="0.2">
      <c r="A4272" s="30" t="s">
        <v>22506</v>
      </c>
      <c r="B4272" s="30" t="s">
        <v>3960</v>
      </c>
      <c r="C4272" s="37">
        <v>46097</v>
      </c>
      <c r="D4272" s="30" t="s">
        <v>25642</v>
      </c>
      <c r="E4272" s="37">
        <v>46097</v>
      </c>
      <c r="F4272" s="30" t="s">
        <v>25643</v>
      </c>
      <c r="G4272" s="30" t="s">
        <v>4213</v>
      </c>
      <c r="H4272" s="38">
        <v>1694115</v>
      </c>
      <c r="I4272" s="67">
        <v>152470</v>
      </c>
      <c r="J4272" s="38">
        <v>123332</v>
      </c>
      <c r="K4272" s="38">
        <v>1664977</v>
      </c>
      <c r="L4272" s="7" t="s">
        <v>22849</v>
      </c>
      <c r="O4272" s="35">
        <f>IF(Table1[[#This Row],[Phân loại]]="Tồn đầu kỳ",Table1[[#This Row],[Tổng giá trị]],0)</f>
        <v>0</v>
      </c>
      <c r="P4272" s="7">
        <f>IF(Table1[[#This Row],[Số còn phải thu ĐK]]&lt;&gt;0,0,IF(Table1[[#This Row],[Phân loại]]="Bán hàng",Table1[[#This Row],[Tổng giá trị]],-Table1[[#This Row],[Tổng giá trị]]))</f>
        <v>1664977</v>
      </c>
      <c r="Q4272" s="35">
        <f t="shared" si="1032"/>
        <v>0</v>
      </c>
      <c r="R4272" s="7">
        <f>Table1[[#This Row],[Số còn phải thu ĐK]]+Table1[[#This Row],[Giá Trị HD sau CK]]-Table1[[#This Row],[Số tiền đã thu]]</f>
        <v>1664977</v>
      </c>
      <c r="S4272" s="6">
        <f>IF(Table1[[#This Row],[Ngày hóa đơn]]&lt;&gt;"",Table1[[#This Row],[Ngày hóa đơn]],IF(Table1[[#This Row],[Ngày hạch toán]]&lt;&gt;"",Table1[[#This Row],[Ngày hạch toán]],""))</f>
        <v>46097</v>
      </c>
      <c r="T4272" s="7"/>
      <c r="U4272" s="6">
        <f>IF(Table1[[#This Row],[Ngày tính CN]]="","",S4272+T4272)</f>
        <v>46097</v>
      </c>
      <c r="V4272" s="35">
        <f ca="1">IF(Table1[[#This Row],[Hạn thanh toán]]="","",IF((U4272-NOW())&lt;0,0,(U4272-NOW())))</f>
        <v>0</v>
      </c>
      <c r="W4272" s="35"/>
      <c r="X4272" s="35">
        <f t="shared" ca="1" si="1033"/>
        <v>73.490319212964096</v>
      </c>
      <c r="Y4272" s="2" t="str">
        <f t="shared" ca="1" si="1034"/>
        <v>Nợ quá hạn từ 60 ngày đến 90 ngày</v>
      </c>
      <c r="Z4272" s="51">
        <f t="shared" si="1027"/>
        <v>46097</v>
      </c>
      <c r="AA4272" s="51" t="str">
        <f t="shared" si="1028"/>
        <v/>
      </c>
      <c r="AD4272" s="2" t="str">
        <f>VLOOKUP($A4272,MA_KH!$A:$Q,MA_KH!O$1,0)</f>
        <v>TMART</v>
      </c>
      <c r="AE4272" s="2" t="str">
        <f>VLOOKUP($A4272,MA_KH!$A:$Q,MA_KH!P$1,0)</f>
        <v>CÔNG TY CỔ PHẦN T - MARTSTORES</v>
      </c>
    </row>
    <row r="4273" spans="1:31" ht="25.5" hidden="1" customHeight="1" x14ac:dyDescent="0.2">
      <c r="A4273" s="30" t="s">
        <v>22506</v>
      </c>
      <c r="B4273" s="30" t="s">
        <v>3960</v>
      </c>
      <c r="C4273" s="37">
        <v>46097</v>
      </c>
      <c r="D4273" s="30" t="s">
        <v>25644</v>
      </c>
      <c r="E4273" s="37">
        <v>46097</v>
      </c>
      <c r="F4273" s="30" t="s">
        <v>25645</v>
      </c>
      <c r="G4273" s="30" t="s">
        <v>4335</v>
      </c>
      <c r="H4273" s="38">
        <v>2431150</v>
      </c>
      <c r="I4273" s="67">
        <v>218805</v>
      </c>
      <c r="J4273" s="38">
        <v>176988</v>
      </c>
      <c r="K4273" s="38">
        <v>2389333</v>
      </c>
      <c r="L4273" s="7" t="s">
        <v>22849</v>
      </c>
      <c r="O4273" s="35">
        <f>IF(Table1[[#This Row],[Phân loại]]="Tồn đầu kỳ",Table1[[#This Row],[Tổng giá trị]],0)</f>
        <v>0</v>
      </c>
      <c r="P4273" s="7">
        <f>IF(Table1[[#This Row],[Số còn phải thu ĐK]]&lt;&gt;0,0,IF(Table1[[#This Row],[Phân loại]]="Bán hàng",Table1[[#This Row],[Tổng giá trị]],-Table1[[#This Row],[Tổng giá trị]]))</f>
        <v>2389333</v>
      </c>
      <c r="Q4273" s="35">
        <f t="shared" si="1032"/>
        <v>0</v>
      </c>
      <c r="R4273" s="7">
        <f>Table1[[#This Row],[Số còn phải thu ĐK]]+Table1[[#This Row],[Giá Trị HD sau CK]]-Table1[[#This Row],[Số tiền đã thu]]</f>
        <v>2389333</v>
      </c>
      <c r="S4273" s="6">
        <f>IF(Table1[[#This Row],[Ngày hóa đơn]]&lt;&gt;"",Table1[[#This Row],[Ngày hóa đơn]],IF(Table1[[#This Row],[Ngày hạch toán]]&lt;&gt;"",Table1[[#This Row],[Ngày hạch toán]],""))</f>
        <v>46097</v>
      </c>
      <c r="T4273" s="7"/>
      <c r="U4273" s="6">
        <f>IF(Table1[[#This Row],[Ngày tính CN]]="","",S4273+T4273)</f>
        <v>46097</v>
      </c>
      <c r="V4273" s="35">
        <f ca="1">IF(Table1[[#This Row],[Hạn thanh toán]]="","",IF((U4273-NOW())&lt;0,0,(U4273-NOW())))</f>
        <v>0</v>
      </c>
      <c r="W4273" s="35"/>
      <c r="X4273" s="35">
        <f t="shared" ca="1" si="1033"/>
        <v>73.490319212964096</v>
      </c>
      <c r="Y4273" s="2" t="str">
        <f t="shared" ca="1" si="1034"/>
        <v>Nợ quá hạn từ 60 ngày đến 90 ngày</v>
      </c>
      <c r="Z4273" s="51">
        <f t="shared" si="1027"/>
        <v>46097</v>
      </c>
      <c r="AA4273" s="51" t="str">
        <f t="shared" si="1028"/>
        <v/>
      </c>
      <c r="AD4273" s="2" t="str">
        <f>VLOOKUP($A4273,MA_KH!$A:$Q,MA_KH!O$1,0)</f>
        <v>TMART</v>
      </c>
      <c r="AE4273" s="2" t="str">
        <f>VLOOKUP($A4273,MA_KH!$A:$Q,MA_KH!P$1,0)</f>
        <v>CÔNG TY CỔ PHẦN T - MARTSTORES</v>
      </c>
    </row>
    <row r="4274" spans="1:31" ht="25.5" hidden="1" customHeight="1" x14ac:dyDescent="0.2">
      <c r="A4274" s="30" t="s">
        <v>22506</v>
      </c>
      <c r="B4274" s="30" t="s">
        <v>3960</v>
      </c>
      <c r="C4274" s="37">
        <v>46097</v>
      </c>
      <c r="D4274" s="30" t="s">
        <v>25646</v>
      </c>
      <c r="E4274" s="37">
        <v>46097</v>
      </c>
      <c r="F4274" s="30" t="s">
        <v>25647</v>
      </c>
      <c r="G4274" s="30" t="s">
        <v>4435</v>
      </c>
      <c r="H4274" s="38">
        <v>1769136</v>
      </c>
      <c r="I4274" s="67">
        <v>159224</v>
      </c>
      <c r="J4274" s="38">
        <v>128793</v>
      </c>
      <c r="K4274" s="38">
        <v>1738705</v>
      </c>
      <c r="L4274" s="7" t="s">
        <v>22849</v>
      </c>
      <c r="O4274" s="35">
        <f>IF(Table1[[#This Row],[Phân loại]]="Tồn đầu kỳ",Table1[[#This Row],[Tổng giá trị]],0)</f>
        <v>0</v>
      </c>
      <c r="P4274" s="7">
        <f>IF(Table1[[#This Row],[Số còn phải thu ĐK]]&lt;&gt;0,0,IF(Table1[[#This Row],[Phân loại]]="Bán hàng",Table1[[#This Row],[Tổng giá trị]],-Table1[[#This Row],[Tổng giá trị]]))</f>
        <v>1738705</v>
      </c>
      <c r="Q4274" s="35">
        <f t="shared" si="1032"/>
        <v>0</v>
      </c>
      <c r="R4274" s="7">
        <f>Table1[[#This Row],[Số còn phải thu ĐK]]+Table1[[#This Row],[Giá Trị HD sau CK]]-Table1[[#This Row],[Số tiền đã thu]]</f>
        <v>1738705</v>
      </c>
      <c r="S4274" s="6">
        <f>IF(Table1[[#This Row],[Ngày hóa đơn]]&lt;&gt;"",Table1[[#This Row],[Ngày hóa đơn]],IF(Table1[[#This Row],[Ngày hạch toán]]&lt;&gt;"",Table1[[#This Row],[Ngày hạch toán]],""))</f>
        <v>46097</v>
      </c>
      <c r="T4274" s="7"/>
      <c r="U4274" s="6">
        <f>IF(Table1[[#This Row],[Ngày tính CN]]="","",S4274+T4274)</f>
        <v>46097</v>
      </c>
      <c r="V4274" s="35">
        <f ca="1">IF(Table1[[#This Row],[Hạn thanh toán]]="","",IF((U4274-NOW())&lt;0,0,(U4274-NOW())))</f>
        <v>0</v>
      </c>
      <c r="W4274" s="35"/>
      <c r="X4274" s="35">
        <f t="shared" ca="1" si="1033"/>
        <v>73.490319212964096</v>
      </c>
      <c r="Y4274" s="2" t="str">
        <f t="shared" ca="1" si="1034"/>
        <v>Nợ quá hạn từ 60 ngày đến 90 ngày</v>
      </c>
      <c r="Z4274" s="51">
        <f t="shared" si="1027"/>
        <v>46097</v>
      </c>
      <c r="AA4274" s="51" t="str">
        <f t="shared" si="1028"/>
        <v/>
      </c>
      <c r="AD4274" s="2" t="str">
        <f>VLOOKUP($A4274,MA_KH!$A:$Q,MA_KH!O$1,0)</f>
        <v>TMART</v>
      </c>
      <c r="AE4274" s="2" t="str">
        <f>VLOOKUP($A4274,MA_KH!$A:$Q,MA_KH!P$1,0)</f>
        <v>CÔNG TY CỔ PHẦN T - MARTSTORES</v>
      </c>
    </row>
    <row r="4275" spans="1:31" ht="25.5" hidden="1" customHeight="1" x14ac:dyDescent="0.2">
      <c r="A4275" s="30" t="s">
        <v>22506</v>
      </c>
      <c r="B4275" s="30" t="s">
        <v>3960</v>
      </c>
      <c r="C4275" s="37">
        <v>46097</v>
      </c>
      <c r="D4275" s="30" t="s">
        <v>25648</v>
      </c>
      <c r="E4275" s="37">
        <v>46097</v>
      </c>
      <c r="F4275" s="30" t="s">
        <v>25649</v>
      </c>
      <c r="G4275" s="30" t="s">
        <v>4292</v>
      </c>
      <c r="H4275" s="38">
        <v>3200789</v>
      </c>
      <c r="I4275" s="67">
        <v>288073</v>
      </c>
      <c r="J4275" s="38">
        <v>233017</v>
      </c>
      <c r="K4275" s="38">
        <v>3145733</v>
      </c>
      <c r="L4275" s="7" t="s">
        <v>22849</v>
      </c>
      <c r="O4275" s="35">
        <f>IF(Table1[[#This Row],[Phân loại]]="Tồn đầu kỳ",Table1[[#This Row],[Tổng giá trị]],0)</f>
        <v>0</v>
      </c>
      <c r="P4275" s="7">
        <f>IF(Table1[[#This Row],[Số còn phải thu ĐK]]&lt;&gt;0,0,IF(Table1[[#This Row],[Phân loại]]="Bán hàng",Table1[[#This Row],[Tổng giá trị]],-Table1[[#This Row],[Tổng giá trị]]))</f>
        <v>3145733</v>
      </c>
      <c r="Q4275" s="35">
        <f t="shared" si="1032"/>
        <v>0</v>
      </c>
      <c r="R4275" s="7">
        <f>Table1[[#This Row],[Số còn phải thu ĐK]]+Table1[[#This Row],[Giá Trị HD sau CK]]-Table1[[#This Row],[Số tiền đã thu]]</f>
        <v>3145733</v>
      </c>
      <c r="S4275" s="6">
        <f>IF(Table1[[#This Row],[Ngày hóa đơn]]&lt;&gt;"",Table1[[#This Row],[Ngày hóa đơn]],IF(Table1[[#This Row],[Ngày hạch toán]]&lt;&gt;"",Table1[[#This Row],[Ngày hạch toán]],""))</f>
        <v>46097</v>
      </c>
      <c r="T4275" s="7"/>
      <c r="U4275" s="6">
        <f>IF(Table1[[#This Row],[Ngày tính CN]]="","",S4275+T4275)</f>
        <v>46097</v>
      </c>
      <c r="V4275" s="35">
        <f ca="1">IF(Table1[[#This Row],[Hạn thanh toán]]="","",IF((U4275-NOW())&lt;0,0,(U4275-NOW())))</f>
        <v>0</v>
      </c>
      <c r="W4275" s="35"/>
      <c r="X4275" s="35">
        <f t="shared" ca="1" si="1033"/>
        <v>73.490319212964096</v>
      </c>
      <c r="Y4275" s="2" t="str">
        <f t="shared" ca="1" si="1034"/>
        <v>Nợ quá hạn từ 60 ngày đến 90 ngày</v>
      </c>
      <c r="Z4275" s="51">
        <f t="shared" si="1027"/>
        <v>46097</v>
      </c>
      <c r="AA4275" s="51" t="str">
        <f t="shared" si="1028"/>
        <v/>
      </c>
      <c r="AD4275" s="2" t="str">
        <f>VLOOKUP($A4275,MA_KH!$A:$Q,MA_KH!O$1,0)</f>
        <v>TMART</v>
      </c>
      <c r="AE4275" s="2" t="str">
        <f>VLOOKUP($A4275,MA_KH!$A:$Q,MA_KH!P$1,0)</f>
        <v>CÔNG TY CỔ PHẦN T - MARTSTORES</v>
      </c>
    </row>
    <row r="4276" spans="1:31" ht="25.5" hidden="1" customHeight="1" x14ac:dyDescent="0.2">
      <c r="A4276" s="30" t="s">
        <v>22506</v>
      </c>
      <c r="B4276" s="30" t="s">
        <v>3960</v>
      </c>
      <c r="C4276" s="37">
        <v>46097</v>
      </c>
      <c r="D4276" s="30" t="s">
        <v>25650</v>
      </c>
      <c r="E4276" s="37">
        <v>46097</v>
      </c>
      <c r="F4276" s="30" t="s">
        <v>25651</v>
      </c>
      <c r="G4276" s="30" t="s">
        <v>4219</v>
      </c>
      <c r="H4276" s="38">
        <v>3586329</v>
      </c>
      <c r="I4276" s="67">
        <v>322770</v>
      </c>
      <c r="J4276" s="38">
        <v>261085</v>
      </c>
      <c r="K4276" s="38">
        <v>3524644</v>
      </c>
      <c r="L4276" s="7" t="s">
        <v>22849</v>
      </c>
      <c r="O4276" s="35">
        <f>IF(Table1[[#This Row],[Phân loại]]="Tồn đầu kỳ",Table1[[#This Row],[Tổng giá trị]],0)</f>
        <v>0</v>
      </c>
      <c r="P4276" s="7">
        <f>IF(Table1[[#This Row],[Số còn phải thu ĐK]]&lt;&gt;0,0,IF(Table1[[#This Row],[Phân loại]]="Bán hàng",Table1[[#This Row],[Tổng giá trị]],-Table1[[#This Row],[Tổng giá trị]]))</f>
        <v>3524644</v>
      </c>
      <c r="Q4276" s="35">
        <f t="shared" si="1032"/>
        <v>0</v>
      </c>
      <c r="R4276" s="7">
        <f>Table1[[#This Row],[Số còn phải thu ĐK]]+Table1[[#This Row],[Giá Trị HD sau CK]]-Table1[[#This Row],[Số tiền đã thu]]</f>
        <v>3524644</v>
      </c>
      <c r="S4276" s="6">
        <f>IF(Table1[[#This Row],[Ngày hóa đơn]]&lt;&gt;"",Table1[[#This Row],[Ngày hóa đơn]],IF(Table1[[#This Row],[Ngày hạch toán]]&lt;&gt;"",Table1[[#This Row],[Ngày hạch toán]],""))</f>
        <v>46097</v>
      </c>
      <c r="T4276" s="7"/>
      <c r="U4276" s="6">
        <f>IF(Table1[[#This Row],[Ngày tính CN]]="","",S4276+T4276)</f>
        <v>46097</v>
      </c>
      <c r="V4276" s="35">
        <f ca="1">IF(Table1[[#This Row],[Hạn thanh toán]]="","",IF((U4276-NOW())&lt;0,0,(U4276-NOW())))</f>
        <v>0</v>
      </c>
      <c r="W4276" s="35"/>
      <c r="X4276" s="35">
        <f t="shared" ca="1" si="1033"/>
        <v>73.490319212964096</v>
      </c>
      <c r="Y4276" s="2" t="str">
        <f t="shared" ca="1" si="1034"/>
        <v>Nợ quá hạn từ 60 ngày đến 90 ngày</v>
      </c>
      <c r="Z4276" s="51">
        <f t="shared" si="1027"/>
        <v>46097</v>
      </c>
      <c r="AA4276" s="51" t="str">
        <f t="shared" si="1028"/>
        <v/>
      </c>
      <c r="AD4276" s="2" t="str">
        <f>VLOOKUP($A4276,MA_KH!$A:$Q,MA_KH!O$1,0)</f>
        <v>TMART</v>
      </c>
      <c r="AE4276" s="2" t="str">
        <f>VLOOKUP($A4276,MA_KH!$A:$Q,MA_KH!P$1,0)</f>
        <v>CÔNG TY CỔ PHẦN T - MARTSTORES</v>
      </c>
    </row>
    <row r="4277" spans="1:31" ht="25.5" hidden="1" customHeight="1" x14ac:dyDescent="0.2">
      <c r="A4277" s="30" t="s">
        <v>22506</v>
      </c>
      <c r="B4277" s="30" t="s">
        <v>3960</v>
      </c>
      <c r="C4277" s="37">
        <v>46097</v>
      </c>
      <c r="D4277" s="30" t="s">
        <v>25652</v>
      </c>
      <c r="E4277" s="37">
        <v>46097</v>
      </c>
      <c r="F4277" s="30" t="s">
        <v>25653</v>
      </c>
      <c r="G4277" s="30" t="s">
        <v>4376</v>
      </c>
      <c r="H4277" s="38">
        <v>2296933</v>
      </c>
      <c r="I4277" s="67">
        <v>206725</v>
      </c>
      <c r="J4277" s="38">
        <v>167217</v>
      </c>
      <c r="K4277" s="38">
        <v>2257425</v>
      </c>
      <c r="L4277" s="7" t="s">
        <v>22849</v>
      </c>
      <c r="O4277" s="35">
        <f>IF(Table1[[#This Row],[Phân loại]]="Tồn đầu kỳ",Table1[[#This Row],[Tổng giá trị]],0)</f>
        <v>0</v>
      </c>
      <c r="P4277" s="7">
        <f>IF(Table1[[#This Row],[Số còn phải thu ĐK]]&lt;&gt;0,0,IF(Table1[[#This Row],[Phân loại]]="Bán hàng",Table1[[#This Row],[Tổng giá trị]],-Table1[[#This Row],[Tổng giá trị]]))</f>
        <v>2257425</v>
      </c>
      <c r="Q4277" s="35">
        <f t="shared" si="1032"/>
        <v>0</v>
      </c>
      <c r="R4277" s="7">
        <f>Table1[[#This Row],[Số còn phải thu ĐK]]+Table1[[#This Row],[Giá Trị HD sau CK]]-Table1[[#This Row],[Số tiền đã thu]]</f>
        <v>2257425</v>
      </c>
      <c r="S4277" s="6">
        <f>IF(Table1[[#This Row],[Ngày hóa đơn]]&lt;&gt;"",Table1[[#This Row],[Ngày hóa đơn]],IF(Table1[[#This Row],[Ngày hạch toán]]&lt;&gt;"",Table1[[#This Row],[Ngày hạch toán]],""))</f>
        <v>46097</v>
      </c>
      <c r="T4277" s="7"/>
      <c r="U4277" s="6">
        <f>IF(Table1[[#This Row],[Ngày tính CN]]="","",S4277+T4277)</f>
        <v>46097</v>
      </c>
      <c r="V4277" s="35">
        <f ca="1">IF(Table1[[#This Row],[Hạn thanh toán]]="","",IF((U4277-NOW())&lt;0,0,(U4277-NOW())))</f>
        <v>0</v>
      </c>
      <c r="W4277" s="35"/>
      <c r="X4277" s="35">
        <f t="shared" ca="1" si="1033"/>
        <v>73.490319212964096</v>
      </c>
      <c r="Y4277" s="2" t="str">
        <f t="shared" ca="1" si="1034"/>
        <v>Nợ quá hạn từ 60 ngày đến 90 ngày</v>
      </c>
      <c r="Z4277" s="51">
        <f t="shared" si="1027"/>
        <v>46097</v>
      </c>
      <c r="AA4277" s="51" t="str">
        <f t="shared" si="1028"/>
        <v/>
      </c>
      <c r="AD4277" s="2" t="str">
        <f>VLOOKUP($A4277,MA_KH!$A:$Q,MA_KH!O$1,0)</f>
        <v>TMART</v>
      </c>
      <c r="AE4277" s="2" t="str">
        <f>VLOOKUP($A4277,MA_KH!$A:$Q,MA_KH!P$1,0)</f>
        <v>CÔNG TY CỔ PHẦN T - MARTSTORES</v>
      </c>
    </row>
    <row r="4278" spans="1:31" ht="25.5" hidden="1" customHeight="1" x14ac:dyDescent="0.2">
      <c r="A4278" s="30" t="s">
        <v>22506</v>
      </c>
      <c r="B4278" s="30" t="s">
        <v>3960</v>
      </c>
      <c r="C4278" s="37">
        <v>46097</v>
      </c>
      <c r="D4278" s="30" t="s">
        <v>25654</v>
      </c>
      <c r="E4278" s="37">
        <v>46097</v>
      </c>
      <c r="F4278" s="30" t="s">
        <v>25655</v>
      </c>
      <c r="G4278" s="30" t="s">
        <v>4225</v>
      </c>
      <c r="H4278" s="38">
        <v>2944888</v>
      </c>
      <c r="I4278" s="67">
        <v>265040</v>
      </c>
      <c r="J4278" s="38">
        <v>214388</v>
      </c>
      <c r="K4278" s="38">
        <v>2894236</v>
      </c>
      <c r="L4278" s="7" t="s">
        <v>22849</v>
      </c>
      <c r="O4278" s="35">
        <f>IF(Table1[[#This Row],[Phân loại]]="Tồn đầu kỳ",Table1[[#This Row],[Tổng giá trị]],0)</f>
        <v>0</v>
      </c>
      <c r="P4278" s="7">
        <f>IF(Table1[[#This Row],[Số còn phải thu ĐK]]&lt;&gt;0,0,IF(Table1[[#This Row],[Phân loại]]="Bán hàng",Table1[[#This Row],[Tổng giá trị]],-Table1[[#This Row],[Tổng giá trị]]))</f>
        <v>2894236</v>
      </c>
      <c r="Q4278" s="35">
        <f t="shared" si="1032"/>
        <v>0</v>
      </c>
      <c r="R4278" s="7">
        <f>Table1[[#This Row],[Số còn phải thu ĐK]]+Table1[[#This Row],[Giá Trị HD sau CK]]-Table1[[#This Row],[Số tiền đã thu]]</f>
        <v>2894236</v>
      </c>
      <c r="S4278" s="6">
        <f>IF(Table1[[#This Row],[Ngày hóa đơn]]&lt;&gt;"",Table1[[#This Row],[Ngày hóa đơn]],IF(Table1[[#This Row],[Ngày hạch toán]]&lt;&gt;"",Table1[[#This Row],[Ngày hạch toán]],""))</f>
        <v>46097</v>
      </c>
      <c r="T4278" s="7"/>
      <c r="U4278" s="6">
        <f>IF(Table1[[#This Row],[Ngày tính CN]]="","",S4278+T4278)</f>
        <v>46097</v>
      </c>
      <c r="V4278" s="35">
        <f ca="1">IF(Table1[[#This Row],[Hạn thanh toán]]="","",IF((U4278-NOW())&lt;0,0,(U4278-NOW())))</f>
        <v>0</v>
      </c>
      <c r="W4278" s="35"/>
      <c r="X4278" s="35">
        <f t="shared" ca="1" si="1033"/>
        <v>73.490319212964096</v>
      </c>
      <c r="Y4278" s="2" t="str">
        <f t="shared" ca="1" si="1034"/>
        <v>Nợ quá hạn từ 60 ngày đến 90 ngày</v>
      </c>
      <c r="Z4278" s="51">
        <f t="shared" si="1027"/>
        <v>46097</v>
      </c>
      <c r="AA4278" s="51" t="str">
        <f t="shared" si="1028"/>
        <v/>
      </c>
      <c r="AD4278" s="2" t="str">
        <f>VLOOKUP($A4278,MA_KH!$A:$Q,MA_KH!O$1,0)</f>
        <v>TMART</v>
      </c>
      <c r="AE4278" s="2" t="str">
        <f>VLOOKUP($A4278,MA_KH!$A:$Q,MA_KH!P$1,0)</f>
        <v>CÔNG TY CỔ PHẦN T - MARTSTORES</v>
      </c>
    </row>
    <row r="4279" spans="1:31" ht="25.5" hidden="1" customHeight="1" x14ac:dyDescent="0.2">
      <c r="A4279" s="30" t="s">
        <v>22506</v>
      </c>
      <c r="B4279" s="30" t="s">
        <v>3960</v>
      </c>
      <c r="C4279" s="37">
        <v>46097</v>
      </c>
      <c r="D4279" s="30" t="s">
        <v>25656</v>
      </c>
      <c r="E4279" s="37">
        <v>46097</v>
      </c>
      <c r="F4279" s="30" t="s">
        <v>25657</v>
      </c>
      <c r="G4279" s="30" t="s">
        <v>3979</v>
      </c>
      <c r="H4279" s="38">
        <v>4005974</v>
      </c>
      <c r="I4279" s="67">
        <v>360539</v>
      </c>
      <c r="J4279" s="38">
        <v>291635</v>
      </c>
      <c r="K4279" s="38">
        <v>3937070</v>
      </c>
      <c r="L4279" s="7" t="s">
        <v>22849</v>
      </c>
      <c r="O4279" s="35">
        <f>IF(Table1[[#This Row],[Phân loại]]="Tồn đầu kỳ",Table1[[#This Row],[Tổng giá trị]],0)</f>
        <v>0</v>
      </c>
      <c r="P4279" s="7">
        <f>IF(Table1[[#This Row],[Số còn phải thu ĐK]]&lt;&gt;0,0,IF(Table1[[#This Row],[Phân loại]]="Bán hàng",Table1[[#This Row],[Tổng giá trị]],-Table1[[#This Row],[Tổng giá trị]]))</f>
        <v>3937070</v>
      </c>
      <c r="Q4279" s="35">
        <f t="shared" si="1032"/>
        <v>0</v>
      </c>
      <c r="R4279" s="7">
        <f>Table1[[#This Row],[Số còn phải thu ĐK]]+Table1[[#This Row],[Giá Trị HD sau CK]]-Table1[[#This Row],[Số tiền đã thu]]</f>
        <v>3937070</v>
      </c>
      <c r="S4279" s="6">
        <f>IF(Table1[[#This Row],[Ngày hóa đơn]]&lt;&gt;"",Table1[[#This Row],[Ngày hóa đơn]],IF(Table1[[#This Row],[Ngày hạch toán]]&lt;&gt;"",Table1[[#This Row],[Ngày hạch toán]],""))</f>
        <v>46097</v>
      </c>
      <c r="T4279" s="7"/>
      <c r="U4279" s="6">
        <f>IF(Table1[[#This Row],[Ngày tính CN]]="","",S4279+T4279)</f>
        <v>46097</v>
      </c>
      <c r="V4279" s="35">
        <f ca="1">IF(Table1[[#This Row],[Hạn thanh toán]]="","",IF((U4279-NOW())&lt;0,0,(U4279-NOW())))</f>
        <v>0</v>
      </c>
      <c r="W4279" s="35"/>
      <c r="X4279" s="35">
        <f t="shared" ca="1" si="1033"/>
        <v>73.490319212964096</v>
      </c>
      <c r="Y4279" s="2" t="str">
        <f t="shared" ca="1" si="1034"/>
        <v>Nợ quá hạn từ 60 ngày đến 90 ngày</v>
      </c>
      <c r="Z4279" s="51">
        <f t="shared" si="1027"/>
        <v>46097</v>
      </c>
      <c r="AA4279" s="51" t="str">
        <f t="shared" si="1028"/>
        <v/>
      </c>
      <c r="AD4279" s="2" t="str">
        <f>VLOOKUP($A4279,MA_KH!$A:$Q,MA_KH!O$1,0)</f>
        <v>TMART</v>
      </c>
      <c r="AE4279" s="2" t="str">
        <f>VLOOKUP($A4279,MA_KH!$A:$Q,MA_KH!P$1,0)</f>
        <v>CÔNG TY CỔ PHẦN T - MARTSTORES</v>
      </c>
    </row>
    <row r="4280" spans="1:31" ht="25.5" hidden="1" customHeight="1" x14ac:dyDescent="0.2">
      <c r="A4280" s="30" t="s">
        <v>22506</v>
      </c>
      <c r="B4280" s="30" t="s">
        <v>3960</v>
      </c>
      <c r="C4280" s="37">
        <v>46097</v>
      </c>
      <c r="D4280" s="30" t="s">
        <v>25658</v>
      </c>
      <c r="E4280" s="37">
        <v>46097</v>
      </c>
      <c r="F4280" s="30" t="s">
        <v>25659</v>
      </c>
      <c r="G4280" s="30" t="s">
        <v>4164</v>
      </c>
      <c r="H4280" s="38">
        <v>3576458</v>
      </c>
      <c r="I4280" s="67">
        <v>321882</v>
      </c>
      <c r="J4280" s="38">
        <v>260366</v>
      </c>
      <c r="K4280" s="38">
        <v>3514942</v>
      </c>
      <c r="L4280" s="7" t="s">
        <v>22849</v>
      </c>
      <c r="O4280" s="35">
        <f>IF(Table1[[#This Row],[Phân loại]]="Tồn đầu kỳ",Table1[[#This Row],[Tổng giá trị]],0)</f>
        <v>0</v>
      </c>
      <c r="P4280" s="7">
        <f>IF(Table1[[#This Row],[Số còn phải thu ĐK]]&lt;&gt;0,0,IF(Table1[[#This Row],[Phân loại]]="Bán hàng",Table1[[#This Row],[Tổng giá trị]],-Table1[[#This Row],[Tổng giá trị]]))</f>
        <v>3514942</v>
      </c>
      <c r="Q4280" s="35">
        <f t="shared" si="1032"/>
        <v>0</v>
      </c>
      <c r="R4280" s="7">
        <f>Table1[[#This Row],[Số còn phải thu ĐK]]+Table1[[#This Row],[Giá Trị HD sau CK]]-Table1[[#This Row],[Số tiền đã thu]]</f>
        <v>3514942</v>
      </c>
      <c r="S4280" s="6">
        <f>IF(Table1[[#This Row],[Ngày hóa đơn]]&lt;&gt;"",Table1[[#This Row],[Ngày hóa đơn]],IF(Table1[[#This Row],[Ngày hạch toán]]&lt;&gt;"",Table1[[#This Row],[Ngày hạch toán]],""))</f>
        <v>46097</v>
      </c>
      <c r="T4280" s="7"/>
      <c r="U4280" s="6">
        <f>IF(Table1[[#This Row],[Ngày tính CN]]="","",S4280+T4280)</f>
        <v>46097</v>
      </c>
      <c r="V4280" s="35">
        <f ca="1">IF(Table1[[#This Row],[Hạn thanh toán]]="","",IF((U4280-NOW())&lt;0,0,(U4280-NOW())))</f>
        <v>0</v>
      </c>
      <c r="W4280" s="35"/>
      <c r="X4280" s="35">
        <f t="shared" ca="1" si="1033"/>
        <v>73.490319212964096</v>
      </c>
      <c r="Y4280" s="2" t="str">
        <f t="shared" ca="1" si="1034"/>
        <v>Nợ quá hạn từ 60 ngày đến 90 ngày</v>
      </c>
      <c r="Z4280" s="51">
        <f t="shared" si="1027"/>
        <v>46097</v>
      </c>
      <c r="AA4280" s="51" t="str">
        <f t="shared" si="1028"/>
        <v/>
      </c>
      <c r="AD4280" s="2" t="str">
        <f>VLOOKUP($A4280,MA_KH!$A:$Q,MA_KH!O$1,0)</f>
        <v>TMART</v>
      </c>
      <c r="AE4280" s="2" t="str">
        <f>VLOOKUP($A4280,MA_KH!$A:$Q,MA_KH!P$1,0)</f>
        <v>CÔNG TY CỔ PHẦN T - MARTSTORES</v>
      </c>
    </row>
    <row r="4281" spans="1:31" ht="25.5" hidden="1" customHeight="1" x14ac:dyDescent="0.2">
      <c r="A4281" s="30" t="s">
        <v>22506</v>
      </c>
      <c r="B4281" s="30" t="s">
        <v>3960</v>
      </c>
      <c r="C4281" s="37">
        <v>46097</v>
      </c>
      <c r="D4281" s="30" t="s">
        <v>25660</v>
      </c>
      <c r="E4281" s="37">
        <v>46097</v>
      </c>
      <c r="F4281" s="30" t="s">
        <v>25661</v>
      </c>
      <c r="G4281" s="30" t="s">
        <v>4336</v>
      </c>
      <c r="H4281" s="38">
        <v>1541258</v>
      </c>
      <c r="I4281" s="67">
        <v>138714</v>
      </c>
      <c r="J4281" s="38">
        <v>112204</v>
      </c>
      <c r="K4281" s="38">
        <v>1514748</v>
      </c>
      <c r="L4281" s="7" t="s">
        <v>22849</v>
      </c>
      <c r="O4281" s="35">
        <f>IF(Table1[[#This Row],[Phân loại]]="Tồn đầu kỳ",Table1[[#This Row],[Tổng giá trị]],0)</f>
        <v>0</v>
      </c>
      <c r="P4281" s="7">
        <f>IF(Table1[[#This Row],[Số còn phải thu ĐK]]&lt;&gt;0,0,IF(Table1[[#This Row],[Phân loại]]="Bán hàng",Table1[[#This Row],[Tổng giá trị]],-Table1[[#This Row],[Tổng giá trị]]))</f>
        <v>1514748</v>
      </c>
      <c r="Q4281" s="35">
        <f t="shared" si="1032"/>
        <v>0</v>
      </c>
      <c r="R4281" s="7">
        <f>Table1[[#This Row],[Số còn phải thu ĐK]]+Table1[[#This Row],[Giá Trị HD sau CK]]-Table1[[#This Row],[Số tiền đã thu]]</f>
        <v>1514748</v>
      </c>
      <c r="S4281" s="6">
        <f>IF(Table1[[#This Row],[Ngày hóa đơn]]&lt;&gt;"",Table1[[#This Row],[Ngày hóa đơn]],IF(Table1[[#This Row],[Ngày hạch toán]]&lt;&gt;"",Table1[[#This Row],[Ngày hạch toán]],""))</f>
        <v>46097</v>
      </c>
      <c r="T4281" s="7"/>
      <c r="U4281" s="6">
        <f>IF(Table1[[#This Row],[Ngày tính CN]]="","",S4281+T4281)</f>
        <v>46097</v>
      </c>
      <c r="V4281" s="35">
        <f ca="1">IF(Table1[[#This Row],[Hạn thanh toán]]="","",IF((U4281-NOW())&lt;0,0,(U4281-NOW())))</f>
        <v>0</v>
      </c>
      <c r="W4281" s="35"/>
      <c r="X4281" s="35">
        <f t="shared" ca="1" si="1033"/>
        <v>73.490319212964096</v>
      </c>
      <c r="Y4281" s="2" t="str">
        <f t="shared" ca="1" si="1034"/>
        <v>Nợ quá hạn từ 60 ngày đến 90 ngày</v>
      </c>
      <c r="Z4281" s="51">
        <f t="shared" si="1027"/>
        <v>46097</v>
      </c>
      <c r="AA4281" s="51" t="str">
        <f t="shared" si="1028"/>
        <v/>
      </c>
      <c r="AD4281" s="2" t="str">
        <f>VLOOKUP($A4281,MA_KH!$A:$Q,MA_KH!O$1,0)</f>
        <v>TMART</v>
      </c>
      <c r="AE4281" s="2" t="str">
        <f>VLOOKUP($A4281,MA_KH!$A:$Q,MA_KH!P$1,0)</f>
        <v>CÔNG TY CỔ PHẦN T - MARTSTORES</v>
      </c>
    </row>
    <row r="4282" spans="1:31" ht="25.5" hidden="1" customHeight="1" x14ac:dyDescent="0.2">
      <c r="A4282" s="30" t="s">
        <v>22506</v>
      </c>
      <c r="B4282" s="30" t="s">
        <v>3960</v>
      </c>
      <c r="C4282" s="37">
        <v>46097</v>
      </c>
      <c r="D4282" s="30" t="s">
        <v>25662</v>
      </c>
      <c r="E4282" s="37">
        <v>46097</v>
      </c>
      <c r="F4282" s="30" t="s">
        <v>25663</v>
      </c>
      <c r="G4282" s="30" t="s">
        <v>4293</v>
      </c>
      <c r="H4282" s="38">
        <v>2096433</v>
      </c>
      <c r="I4282" s="67">
        <v>188680</v>
      </c>
      <c r="J4282" s="38">
        <v>152620</v>
      </c>
      <c r="K4282" s="38">
        <v>2060373</v>
      </c>
      <c r="L4282" s="7" t="s">
        <v>22849</v>
      </c>
      <c r="O4282" s="35">
        <f>IF(Table1[[#This Row],[Phân loại]]="Tồn đầu kỳ",Table1[[#This Row],[Tổng giá trị]],0)</f>
        <v>0</v>
      </c>
      <c r="P4282" s="7">
        <f>IF(Table1[[#This Row],[Số còn phải thu ĐK]]&lt;&gt;0,0,IF(Table1[[#This Row],[Phân loại]]="Bán hàng",Table1[[#This Row],[Tổng giá trị]],-Table1[[#This Row],[Tổng giá trị]]))</f>
        <v>2060373</v>
      </c>
      <c r="Q4282" s="35">
        <f t="shared" si="1032"/>
        <v>0</v>
      </c>
      <c r="R4282" s="7">
        <f>Table1[[#This Row],[Số còn phải thu ĐK]]+Table1[[#This Row],[Giá Trị HD sau CK]]-Table1[[#This Row],[Số tiền đã thu]]</f>
        <v>2060373</v>
      </c>
      <c r="S4282" s="6">
        <f>IF(Table1[[#This Row],[Ngày hóa đơn]]&lt;&gt;"",Table1[[#This Row],[Ngày hóa đơn]],IF(Table1[[#This Row],[Ngày hạch toán]]&lt;&gt;"",Table1[[#This Row],[Ngày hạch toán]],""))</f>
        <v>46097</v>
      </c>
      <c r="T4282" s="7"/>
      <c r="U4282" s="6">
        <f>IF(Table1[[#This Row],[Ngày tính CN]]="","",S4282+T4282)</f>
        <v>46097</v>
      </c>
      <c r="V4282" s="35">
        <f ca="1">IF(Table1[[#This Row],[Hạn thanh toán]]="","",IF((U4282-NOW())&lt;0,0,(U4282-NOW())))</f>
        <v>0</v>
      </c>
      <c r="W4282" s="35"/>
      <c r="X4282" s="35">
        <f t="shared" ca="1" si="1033"/>
        <v>73.490319212964096</v>
      </c>
      <c r="Y4282" s="2" t="str">
        <f t="shared" ca="1" si="1034"/>
        <v>Nợ quá hạn từ 60 ngày đến 90 ngày</v>
      </c>
      <c r="Z4282" s="51">
        <f t="shared" si="1027"/>
        <v>46097</v>
      </c>
      <c r="AA4282" s="51" t="str">
        <f t="shared" si="1028"/>
        <v/>
      </c>
      <c r="AD4282" s="2" t="str">
        <f>VLOOKUP($A4282,MA_KH!$A:$Q,MA_KH!O$1,0)</f>
        <v>TMART</v>
      </c>
      <c r="AE4282" s="2" t="str">
        <f>VLOOKUP($A4282,MA_KH!$A:$Q,MA_KH!P$1,0)</f>
        <v>CÔNG TY CỔ PHẦN T - MARTSTORES</v>
      </c>
    </row>
    <row r="4283" spans="1:31" ht="25.5" hidden="1" customHeight="1" x14ac:dyDescent="0.2">
      <c r="A4283" s="30" t="s">
        <v>22506</v>
      </c>
      <c r="B4283" s="30" t="s">
        <v>3960</v>
      </c>
      <c r="C4283" s="37">
        <v>46097</v>
      </c>
      <c r="D4283" s="30" t="s">
        <v>25664</v>
      </c>
      <c r="E4283" s="37">
        <v>46097</v>
      </c>
      <c r="F4283" s="30" t="s">
        <v>25665</v>
      </c>
      <c r="G4283" s="30" t="s">
        <v>4228</v>
      </c>
      <c r="H4283" s="38">
        <v>2635565</v>
      </c>
      <c r="I4283" s="67">
        <v>237202</v>
      </c>
      <c r="J4283" s="38">
        <v>191869</v>
      </c>
      <c r="K4283" s="38">
        <v>2590232</v>
      </c>
      <c r="L4283" s="7" t="s">
        <v>22849</v>
      </c>
      <c r="O4283" s="35">
        <f>IF(Table1[[#This Row],[Phân loại]]="Tồn đầu kỳ",Table1[[#This Row],[Tổng giá trị]],0)</f>
        <v>0</v>
      </c>
      <c r="P4283" s="7">
        <f>IF(Table1[[#This Row],[Số còn phải thu ĐK]]&lt;&gt;0,0,IF(Table1[[#This Row],[Phân loại]]="Bán hàng",Table1[[#This Row],[Tổng giá trị]],-Table1[[#This Row],[Tổng giá trị]]))</f>
        <v>2590232</v>
      </c>
      <c r="Q4283" s="35">
        <f t="shared" si="1032"/>
        <v>0</v>
      </c>
      <c r="R4283" s="7">
        <f>Table1[[#This Row],[Số còn phải thu ĐK]]+Table1[[#This Row],[Giá Trị HD sau CK]]-Table1[[#This Row],[Số tiền đã thu]]</f>
        <v>2590232</v>
      </c>
      <c r="S4283" s="6">
        <f>IF(Table1[[#This Row],[Ngày hóa đơn]]&lt;&gt;"",Table1[[#This Row],[Ngày hóa đơn]],IF(Table1[[#This Row],[Ngày hạch toán]]&lt;&gt;"",Table1[[#This Row],[Ngày hạch toán]],""))</f>
        <v>46097</v>
      </c>
      <c r="T4283" s="7"/>
      <c r="U4283" s="6">
        <f>IF(Table1[[#This Row],[Ngày tính CN]]="","",S4283+T4283)</f>
        <v>46097</v>
      </c>
      <c r="V4283" s="35">
        <f ca="1">IF(Table1[[#This Row],[Hạn thanh toán]]="","",IF((U4283-NOW())&lt;0,0,(U4283-NOW())))</f>
        <v>0</v>
      </c>
      <c r="W4283" s="35"/>
      <c r="X4283" s="35">
        <f t="shared" ca="1" si="1033"/>
        <v>73.490319212964096</v>
      </c>
      <c r="Y4283" s="2" t="str">
        <f t="shared" ca="1" si="1034"/>
        <v>Nợ quá hạn từ 60 ngày đến 90 ngày</v>
      </c>
      <c r="Z4283" s="51">
        <f t="shared" si="1027"/>
        <v>46097</v>
      </c>
      <c r="AA4283" s="51" t="str">
        <f t="shared" si="1028"/>
        <v/>
      </c>
      <c r="AD4283" s="2" t="str">
        <f>VLOOKUP($A4283,MA_KH!$A:$Q,MA_KH!O$1,0)</f>
        <v>TMART</v>
      </c>
      <c r="AE4283" s="2" t="str">
        <f>VLOOKUP($A4283,MA_KH!$A:$Q,MA_KH!P$1,0)</f>
        <v>CÔNG TY CỔ PHẦN T - MARTSTORES</v>
      </c>
    </row>
    <row r="4284" spans="1:31" ht="25.5" hidden="1" customHeight="1" x14ac:dyDescent="0.2">
      <c r="A4284" s="30" t="s">
        <v>22506</v>
      </c>
      <c r="B4284" s="30" t="s">
        <v>3960</v>
      </c>
      <c r="C4284" s="37">
        <v>46097</v>
      </c>
      <c r="D4284" s="30" t="s">
        <v>25666</v>
      </c>
      <c r="E4284" s="37">
        <v>46097</v>
      </c>
      <c r="F4284" s="30" t="s">
        <v>25667</v>
      </c>
      <c r="G4284" s="30" t="s">
        <v>4101</v>
      </c>
      <c r="H4284" s="38">
        <v>1898957</v>
      </c>
      <c r="I4284" s="67">
        <v>170907</v>
      </c>
      <c r="J4284" s="38">
        <v>138244</v>
      </c>
      <c r="K4284" s="38">
        <v>1866294</v>
      </c>
      <c r="L4284" s="7" t="s">
        <v>22849</v>
      </c>
      <c r="O4284" s="35">
        <f>IF(Table1[[#This Row],[Phân loại]]="Tồn đầu kỳ",Table1[[#This Row],[Tổng giá trị]],0)</f>
        <v>0</v>
      </c>
      <c r="P4284" s="7">
        <f>IF(Table1[[#This Row],[Số còn phải thu ĐK]]&lt;&gt;0,0,IF(Table1[[#This Row],[Phân loại]]="Bán hàng",Table1[[#This Row],[Tổng giá trị]],-Table1[[#This Row],[Tổng giá trị]]))</f>
        <v>1866294</v>
      </c>
      <c r="Q4284" s="35">
        <f t="shared" si="1032"/>
        <v>0</v>
      </c>
      <c r="R4284" s="7">
        <f>Table1[[#This Row],[Số còn phải thu ĐK]]+Table1[[#This Row],[Giá Trị HD sau CK]]-Table1[[#This Row],[Số tiền đã thu]]</f>
        <v>1866294</v>
      </c>
      <c r="S4284" s="6">
        <f>IF(Table1[[#This Row],[Ngày hóa đơn]]&lt;&gt;"",Table1[[#This Row],[Ngày hóa đơn]],IF(Table1[[#This Row],[Ngày hạch toán]]&lt;&gt;"",Table1[[#This Row],[Ngày hạch toán]],""))</f>
        <v>46097</v>
      </c>
      <c r="T4284" s="7"/>
      <c r="U4284" s="6">
        <f>IF(Table1[[#This Row],[Ngày tính CN]]="","",S4284+T4284)</f>
        <v>46097</v>
      </c>
      <c r="V4284" s="35">
        <f ca="1">IF(Table1[[#This Row],[Hạn thanh toán]]="","",IF((U4284-NOW())&lt;0,0,(U4284-NOW())))</f>
        <v>0</v>
      </c>
      <c r="W4284" s="35"/>
      <c r="X4284" s="35">
        <f t="shared" ca="1" si="1033"/>
        <v>73.490319212964096</v>
      </c>
      <c r="Y4284" s="2" t="str">
        <f t="shared" ca="1" si="1034"/>
        <v>Nợ quá hạn từ 60 ngày đến 90 ngày</v>
      </c>
      <c r="Z4284" s="51">
        <f t="shared" si="1027"/>
        <v>46097</v>
      </c>
      <c r="AA4284" s="51" t="str">
        <f t="shared" si="1028"/>
        <v/>
      </c>
      <c r="AD4284" s="2" t="str">
        <f>VLOOKUP($A4284,MA_KH!$A:$Q,MA_KH!O$1,0)</f>
        <v>TMART</v>
      </c>
      <c r="AE4284" s="2" t="str">
        <f>VLOOKUP($A4284,MA_KH!$A:$Q,MA_KH!P$1,0)</f>
        <v>CÔNG TY CỔ PHẦN T - MARTSTORES</v>
      </c>
    </row>
    <row r="4285" spans="1:31" ht="25.5" hidden="1" customHeight="1" x14ac:dyDescent="0.2">
      <c r="A4285" s="30" t="s">
        <v>22506</v>
      </c>
      <c r="B4285" s="30" t="s">
        <v>3960</v>
      </c>
      <c r="C4285" s="37">
        <v>46097</v>
      </c>
      <c r="D4285" s="30" t="s">
        <v>25668</v>
      </c>
      <c r="E4285" s="37">
        <v>46097</v>
      </c>
      <c r="F4285" s="30" t="s">
        <v>25669</v>
      </c>
      <c r="G4285" s="30" t="s">
        <v>4093</v>
      </c>
      <c r="H4285" s="38">
        <v>2303560</v>
      </c>
      <c r="I4285" s="67">
        <v>207321</v>
      </c>
      <c r="J4285" s="38">
        <v>167699</v>
      </c>
      <c r="K4285" s="38">
        <v>2263938</v>
      </c>
      <c r="L4285" s="7" t="s">
        <v>22849</v>
      </c>
      <c r="O4285" s="35">
        <f>IF(Table1[[#This Row],[Phân loại]]="Tồn đầu kỳ",Table1[[#This Row],[Tổng giá trị]],0)</f>
        <v>0</v>
      </c>
      <c r="P4285" s="7">
        <f>IF(Table1[[#This Row],[Số còn phải thu ĐK]]&lt;&gt;0,0,IF(Table1[[#This Row],[Phân loại]]="Bán hàng",Table1[[#This Row],[Tổng giá trị]],-Table1[[#This Row],[Tổng giá trị]]))</f>
        <v>2263938</v>
      </c>
      <c r="Q4285" s="35">
        <f t="shared" si="1032"/>
        <v>0</v>
      </c>
      <c r="R4285" s="7">
        <f>Table1[[#This Row],[Số còn phải thu ĐK]]+Table1[[#This Row],[Giá Trị HD sau CK]]-Table1[[#This Row],[Số tiền đã thu]]</f>
        <v>2263938</v>
      </c>
      <c r="S4285" s="6">
        <f>IF(Table1[[#This Row],[Ngày hóa đơn]]&lt;&gt;"",Table1[[#This Row],[Ngày hóa đơn]],IF(Table1[[#This Row],[Ngày hạch toán]]&lt;&gt;"",Table1[[#This Row],[Ngày hạch toán]],""))</f>
        <v>46097</v>
      </c>
      <c r="T4285" s="7"/>
      <c r="U4285" s="6">
        <f>IF(Table1[[#This Row],[Ngày tính CN]]="","",S4285+T4285)</f>
        <v>46097</v>
      </c>
      <c r="V4285" s="35">
        <f ca="1">IF(Table1[[#This Row],[Hạn thanh toán]]="","",IF((U4285-NOW())&lt;0,0,(U4285-NOW())))</f>
        <v>0</v>
      </c>
      <c r="W4285" s="35"/>
      <c r="X4285" s="35">
        <f t="shared" ca="1" si="1033"/>
        <v>73.490319212964096</v>
      </c>
      <c r="Y4285" s="2" t="str">
        <f t="shared" ca="1" si="1034"/>
        <v>Nợ quá hạn từ 60 ngày đến 90 ngày</v>
      </c>
      <c r="Z4285" s="51">
        <f t="shared" si="1027"/>
        <v>46097</v>
      </c>
      <c r="AA4285" s="51" t="str">
        <f t="shared" si="1028"/>
        <v/>
      </c>
      <c r="AD4285" s="2" t="str">
        <f>VLOOKUP($A4285,MA_KH!$A:$Q,MA_KH!O$1,0)</f>
        <v>TMART</v>
      </c>
      <c r="AE4285" s="2" t="str">
        <f>VLOOKUP($A4285,MA_KH!$A:$Q,MA_KH!P$1,0)</f>
        <v>CÔNG TY CỔ PHẦN T - MARTSTORES</v>
      </c>
    </row>
    <row r="4286" spans="1:31" ht="25.5" hidden="1" customHeight="1" x14ac:dyDescent="0.2">
      <c r="A4286" s="30" t="s">
        <v>22506</v>
      </c>
      <c r="B4286" s="30" t="s">
        <v>3960</v>
      </c>
      <c r="C4286" s="37">
        <v>46097</v>
      </c>
      <c r="D4286" s="30" t="s">
        <v>25670</v>
      </c>
      <c r="E4286" s="37">
        <v>46097</v>
      </c>
      <c r="F4286" s="30" t="s">
        <v>25671</v>
      </c>
      <c r="G4286" s="30" t="s">
        <v>4161</v>
      </c>
      <c r="H4286" s="38">
        <v>2808168</v>
      </c>
      <c r="I4286" s="67">
        <v>252736</v>
      </c>
      <c r="J4286" s="38">
        <v>204435</v>
      </c>
      <c r="K4286" s="38">
        <v>2759867</v>
      </c>
      <c r="L4286" s="7" t="s">
        <v>22849</v>
      </c>
      <c r="O4286" s="35">
        <f>IF(Table1[[#This Row],[Phân loại]]="Tồn đầu kỳ",Table1[[#This Row],[Tổng giá trị]],0)</f>
        <v>0</v>
      </c>
      <c r="P4286" s="7">
        <f>IF(Table1[[#This Row],[Số còn phải thu ĐK]]&lt;&gt;0,0,IF(Table1[[#This Row],[Phân loại]]="Bán hàng",Table1[[#This Row],[Tổng giá trị]],-Table1[[#This Row],[Tổng giá trị]]))</f>
        <v>2759867</v>
      </c>
      <c r="Q4286" s="35">
        <f t="shared" si="1032"/>
        <v>0</v>
      </c>
      <c r="R4286" s="7">
        <f>Table1[[#This Row],[Số còn phải thu ĐK]]+Table1[[#This Row],[Giá Trị HD sau CK]]-Table1[[#This Row],[Số tiền đã thu]]</f>
        <v>2759867</v>
      </c>
      <c r="S4286" s="6">
        <f>IF(Table1[[#This Row],[Ngày hóa đơn]]&lt;&gt;"",Table1[[#This Row],[Ngày hóa đơn]],IF(Table1[[#This Row],[Ngày hạch toán]]&lt;&gt;"",Table1[[#This Row],[Ngày hạch toán]],""))</f>
        <v>46097</v>
      </c>
      <c r="T4286" s="7"/>
      <c r="U4286" s="6">
        <f>IF(Table1[[#This Row],[Ngày tính CN]]="","",S4286+T4286)</f>
        <v>46097</v>
      </c>
      <c r="V4286" s="35">
        <f ca="1">IF(Table1[[#This Row],[Hạn thanh toán]]="","",IF((U4286-NOW())&lt;0,0,(U4286-NOW())))</f>
        <v>0</v>
      </c>
      <c r="W4286" s="35"/>
      <c r="X4286" s="35">
        <f t="shared" ca="1" si="1033"/>
        <v>73.490319212964096</v>
      </c>
      <c r="Y4286" s="2" t="str">
        <f t="shared" ca="1" si="1034"/>
        <v>Nợ quá hạn từ 60 ngày đến 90 ngày</v>
      </c>
      <c r="Z4286" s="51">
        <f t="shared" si="1027"/>
        <v>46097</v>
      </c>
      <c r="AA4286" s="51" t="str">
        <f t="shared" si="1028"/>
        <v/>
      </c>
      <c r="AD4286" s="2" t="str">
        <f>VLOOKUP($A4286,MA_KH!$A:$Q,MA_KH!O$1,0)</f>
        <v>TMART</v>
      </c>
      <c r="AE4286" s="2" t="str">
        <f>VLOOKUP($A4286,MA_KH!$A:$Q,MA_KH!P$1,0)</f>
        <v>CÔNG TY CỔ PHẦN T - MARTSTORES</v>
      </c>
    </row>
    <row r="4287" spans="1:31" ht="25.5" hidden="1" customHeight="1" x14ac:dyDescent="0.2">
      <c r="A4287" s="30" t="s">
        <v>22506</v>
      </c>
      <c r="B4287" s="30" t="s">
        <v>3960</v>
      </c>
      <c r="C4287" s="37">
        <v>46097</v>
      </c>
      <c r="D4287" s="30" t="s">
        <v>25672</v>
      </c>
      <c r="E4287" s="37">
        <v>46097</v>
      </c>
      <c r="F4287" s="30" t="s">
        <v>25673</v>
      </c>
      <c r="G4287" s="30" t="s">
        <v>4223</v>
      </c>
      <c r="H4287" s="38">
        <v>4467241</v>
      </c>
      <c r="I4287" s="67">
        <v>402053</v>
      </c>
      <c r="J4287" s="38">
        <v>325215</v>
      </c>
      <c r="K4287" s="38">
        <v>4390403</v>
      </c>
      <c r="L4287" s="7" t="s">
        <v>22849</v>
      </c>
      <c r="O4287" s="35">
        <f>IF(Table1[[#This Row],[Phân loại]]="Tồn đầu kỳ",Table1[[#This Row],[Tổng giá trị]],0)</f>
        <v>0</v>
      </c>
      <c r="P4287" s="7">
        <f>IF(Table1[[#This Row],[Số còn phải thu ĐK]]&lt;&gt;0,0,IF(Table1[[#This Row],[Phân loại]]="Bán hàng",Table1[[#This Row],[Tổng giá trị]],-Table1[[#This Row],[Tổng giá trị]]))</f>
        <v>4390403</v>
      </c>
      <c r="Q4287" s="35">
        <f t="shared" si="1032"/>
        <v>0</v>
      </c>
      <c r="R4287" s="7">
        <f>Table1[[#This Row],[Số còn phải thu ĐK]]+Table1[[#This Row],[Giá Trị HD sau CK]]-Table1[[#This Row],[Số tiền đã thu]]</f>
        <v>4390403</v>
      </c>
      <c r="S4287" s="6">
        <f>IF(Table1[[#This Row],[Ngày hóa đơn]]&lt;&gt;"",Table1[[#This Row],[Ngày hóa đơn]],IF(Table1[[#This Row],[Ngày hạch toán]]&lt;&gt;"",Table1[[#This Row],[Ngày hạch toán]],""))</f>
        <v>46097</v>
      </c>
      <c r="T4287" s="7"/>
      <c r="U4287" s="6">
        <f>IF(Table1[[#This Row],[Ngày tính CN]]="","",S4287+T4287)</f>
        <v>46097</v>
      </c>
      <c r="V4287" s="35">
        <f ca="1">IF(Table1[[#This Row],[Hạn thanh toán]]="","",IF((U4287-NOW())&lt;0,0,(U4287-NOW())))</f>
        <v>0</v>
      </c>
      <c r="W4287" s="35"/>
      <c r="X4287" s="35">
        <f t="shared" ca="1" si="1033"/>
        <v>73.490319212964096</v>
      </c>
      <c r="Y4287" s="2" t="str">
        <f t="shared" ca="1" si="1034"/>
        <v>Nợ quá hạn từ 60 ngày đến 90 ngày</v>
      </c>
      <c r="Z4287" s="51">
        <f t="shared" si="1027"/>
        <v>46097</v>
      </c>
      <c r="AA4287" s="51" t="str">
        <f t="shared" si="1028"/>
        <v/>
      </c>
      <c r="AD4287" s="2" t="str">
        <f>VLOOKUP($A4287,MA_KH!$A:$Q,MA_KH!O$1,0)</f>
        <v>TMART</v>
      </c>
      <c r="AE4287" s="2" t="str">
        <f>VLOOKUP($A4287,MA_KH!$A:$Q,MA_KH!P$1,0)</f>
        <v>CÔNG TY CỔ PHẦN T - MARTSTORES</v>
      </c>
    </row>
    <row r="4288" spans="1:31" ht="25.5" hidden="1" customHeight="1" x14ac:dyDescent="0.2">
      <c r="A4288" s="30" t="s">
        <v>22506</v>
      </c>
      <c r="B4288" s="30" t="s">
        <v>3960</v>
      </c>
      <c r="C4288" s="37">
        <v>46097</v>
      </c>
      <c r="D4288" s="30" t="s">
        <v>25674</v>
      </c>
      <c r="E4288" s="37">
        <v>46097</v>
      </c>
      <c r="F4288" s="30" t="s">
        <v>25675</v>
      </c>
      <c r="G4288" s="30" t="s">
        <v>4411</v>
      </c>
      <c r="H4288" s="38">
        <v>3926513</v>
      </c>
      <c r="I4288" s="67">
        <v>353388</v>
      </c>
      <c r="J4288" s="38">
        <v>285850</v>
      </c>
      <c r="K4288" s="38">
        <v>3858975</v>
      </c>
      <c r="L4288" s="7" t="s">
        <v>22849</v>
      </c>
      <c r="O4288" s="35">
        <f>IF(Table1[[#This Row],[Phân loại]]="Tồn đầu kỳ",Table1[[#This Row],[Tổng giá trị]],0)</f>
        <v>0</v>
      </c>
      <c r="P4288" s="7">
        <f>IF(Table1[[#This Row],[Số còn phải thu ĐK]]&lt;&gt;0,0,IF(Table1[[#This Row],[Phân loại]]="Bán hàng",Table1[[#This Row],[Tổng giá trị]],-Table1[[#This Row],[Tổng giá trị]]))</f>
        <v>3858975</v>
      </c>
      <c r="Q4288" s="35">
        <f t="shared" si="1032"/>
        <v>0</v>
      </c>
      <c r="R4288" s="7">
        <f>Table1[[#This Row],[Số còn phải thu ĐK]]+Table1[[#This Row],[Giá Trị HD sau CK]]-Table1[[#This Row],[Số tiền đã thu]]</f>
        <v>3858975</v>
      </c>
      <c r="S4288" s="6">
        <f>IF(Table1[[#This Row],[Ngày hóa đơn]]&lt;&gt;"",Table1[[#This Row],[Ngày hóa đơn]],IF(Table1[[#This Row],[Ngày hạch toán]]&lt;&gt;"",Table1[[#This Row],[Ngày hạch toán]],""))</f>
        <v>46097</v>
      </c>
      <c r="T4288" s="7"/>
      <c r="U4288" s="6">
        <f>IF(Table1[[#This Row],[Ngày tính CN]]="","",S4288+T4288)</f>
        <v>46097</v>
      </c>
      <c r="V4288" s="35">
        <f ca="1">IF(Table1[[#This Row],[Hạn thanh toán]]="","",IF((U4288-NOW())&lt;0,0,(U4288-NOW())))</f>
        <v>0</v>
      </c>
      <c r="W4288" s="35"/>
      <c r="X4288" s="35">
        <f t="shared" ca="1" si="1033"/>
        <v>73.490319212964096</v>
      </c>
      <c r="Y4288" s="2" t="str">
        <f t="shared" ca="1" si="1034"/>
        <v>Nợ quá hạn từ 60 ngày đến 90 ngày</v>
      </c>
      <c r="Z4288" s="51">
        <f t="shared" si="1027"/>
        <v>46097</v>
      </c>
      <c r="AA4288" s="51" t="str">
        <f t="shared" si="1028"/>
        <v/>
      </c>
      <c r="AD4288" s="2" t="str">
        <f>VLOOKUP($A4288,MA_KH!$A:$Q,MA_KH!O$1,0)</f>
        <v>TMART</v>
      </c>
      <c r="AE4288" s="2" t="str">
        <f>VLOOKUP($A4288,MA_KH!$A:$Q,MA_KH!P$1,0)</f>
        <v>CÔNG TY CỔ PHẦN T - MARTSTORES</v>
      </c>
    </row>
    <row r="4289" spans="1:31" ht="25.5" hidden="1" customHeight="1" x14ac:dyDescent="0.2">
      <c r="A4289" s="30" t="s">
        <v>22506</v>
      </c>
      <c r="B4289" s="30" t="s">
        <v>3960</v>
      </c>
      <c r="C4289" s="37">
        <v>46097</v>
      </c>
      <c r="D4289" s="30" t="s">
        <v>25676</v>
      </c>
      <c r="E4289" s="37">
        <v>46097</v>
      </c>
      <c r="F4289" s="30" t="s">
        <v>25677</v>
      </c>
      <c r="G4289" s="30" t="s">
        <v>4406</v>
      </c>
      <c r="H4289" s="38">
        <v>2019697</v>
      </c>
      <c r="I4289" s="67">
        <v>181774</v>
      </c>
      <c r="J4289" s="38">
        <v>147034</v>
      </c>
      <c r="K4289" s="38">
        <v>1984957</v>
      </c>
      <c r="L4289" s="7" t="s">
        <v>22849</v>
      </c>
      <c r="O4289" s="35">
        <f>IF(Table1[[#This Row],[Phân loại]]="Tồn đầu kỳ",Table1[[#This Row],[Tổng giá trị]],0)</f>
        <v>0</v>
      </c>
      <c r="P4289" s="7">
        <f>IF(Table1[[#This Row],[Số còn phải thu ĐK]]&lt;&gt;0,0,IF(Table1[[#This Row],[Phân loại]]="Bán hàng",Table1[[#This Row],[Tổng giá trị]],-Table1[[#This Row],[Tổng giá trị]]))</f>
        <v>1984957</v>
      </c>
      <c r="Q4289" s="35">
        <f t="shared" si="1032"/>
        <v>0</v>
      </c>
      <c r="R4289" s="7">
        <f>Table1[[#This Row],[Số còn phải thu ĐK]]+Table1[[#This Row],[Giá Trị HD sau CK]]-Table1[[#This Row],[Số tiền đã thu]]</f>
        <v>1984957</v>
      </c>
      <c r="S4289" s="6">
        <f>IF(Table1[[#This Row],[Ngày hóa đơn]]&lt;&gt;"",Table1[[#This Row],[Ngày hóa đơn]],IF(Table1[[#This Row],[Ngày hạch toán]]&lt;&gt;"",Table1[[#This Row],[Ngày hạch toán]],""))</f>
        <v>46097</v>
      </c>
      <c r="T4289" s="7"/>
      <c r="U4289" s="6">
        <f>IF(Table1[[#This Row],[Ngày tính CN]]="","",S4289+T4289)</f>
        <v>46097</v>
      </c>
      <c r="V4289" s="35">
        <f ca="1">IF(Table1[[#This Row],[Hạn thanh toán]]="","",IF((U4289-NOW())&lt;0,0,(U4289-NOW())))</f>
        <v>0</v>
      </c>
      <c r="W4289" s="35"/>
      <c r="X4289" s="35">
        <f t="shared" ca="1" si="1033"/>
        <v>73.490319212964096</v>
      </c>
      <c r="Y4289" s="2" t="str">
        <f t="shared" ca="1" si="1034"/>
        <v>Nợ quá hạn từ 60 ngày đến 90 ngày</v>
      </c>
      <c r="Z4289" s="51">
        <f t="shared" si="1027"/>
        <v>46097</v>
      </c>
      <c r="AA4289" s="51" t="str">
        <f t="shared" si="1028"/>
        <v/>
      </c>
      <c r="AD4289" s="2" t="str">
        <f>VLOOKUP($A4289,MA_KH!$A:$Q,MA_KH!O$1,0)</f>
        <v>TMART</v>
      </c>
      <c r="AE4289" s="2" t="str">
        <f>VLOOKUP($A4289,MA_KH!$A:$Q,MA_KH!P$1,0)</f>
        <v>CÔNG TY CỔ PHẦN T - MARTSTORES</v>
      </c>
    </row>
    <row r="4290" spans="1:31" ht="25.5" hidden="1" customHeight="1" x14ac:dyDescent="0.2">
      <c r="A4290" s="30" t="s">
        <v>22506</v>
      </c>
      <c r="B4290" s="30" t="s">
        <v>3960</v>
      </c>
      <c r="C4290" s="37">
        <v>46097</v>
      </c>
      <c r="D4290" s="30" t="s">
        <v>25678</v>
      </c>
      <c r="E4290" s="37">
        <v>46097</v>
      </c>
      <c r="F4290" s="30" t="s">
        <v>25679</v>
      </c>
      <c r="G4290" s="30" t="s">
        <v>4095</v>
      </c>
      <c r="H4290" s="38">
        <v>1949171</v>
      </c>
      <c r="I4290" s="67">
        <v>175427</v>
      </c>
      <c r="J4290" s="38">
        <v>141900</v>
      </c>
      <c r="K4290" s="38">
        <v>1915644</v>
      </c>
      <c r="L4290" s="7" t="s">
        <v>22849</v>
      </c>
      <c r="O4290" s="35">
        <f>IF(Table1[[#This Row],[Phân loại]]="Tồn đầu kỳ",Table1[[#This Row],[Tổng giá trị]],0)</f>
        <v>0</v>
      </c>
      <c r="P4290" s="7">
        <f>IF(Table1[[#This Row],[Số còn phải thu ĐK]]&lt;&gt;0,0,IF(Table1[[#This Row],[Phân loại]]="Bán hàng",Table1[[#This Row],[Tổng giá trị]],-Table1[[#This Row],[Tổng giá trị]]))</f>
        <v>1915644</v>
      </c>
      <c r="Q4290" s="35">
        <f t="shared" si="1032"/>
        <v>0</v>
      </c>
      <c r="R4290" s="7">
        <f>Table1[[#This Row],[Số còn phải thu ĐK]]+Table1[[#This Row],[Giá Trị HD sau CK]]-Table1[[#This Row],[Số tiền đã thu]]</f>
        <v>1915644</v>
      </c>
      <c r="S4290" s="6">
        <f>IF(Table1[[#This Row],[Ngày hóa đơn]]&lt;&gt;"",Table1[[#This Row],[Ngày hóa đơn]],IF(Table1[[#This Row],[Ngày hạch toán]]&lt;&gt;"",Table1[[#This Row],[Ngày hạch toán]],""))</f>
        <v>46097</v>
      </c>
      <c r="T4290" s="7"/>
      <c r="U4290" s="6">
        <f>IF(Table1[[#This Row],[Ngày tính CN]]="","",S4290+T4290)</f>
        <v>46097</v>
      </c>
      <c r="V4290" s="35">
        <f ca="1">IF(Table1[[#This Row],[Hạn thanh toán]]="","",IF((U4290-NOW())&lt;0,0,(U4290-NOW())))</f>
        <v>0</v>
      </c>
      <c r="W4290" s="35"/>
      <c r="X4290" s="35">
        <f t="shared" ca="1" si="1033"/>
        <v>73.490319212964096</v>
      </c>
      <c r="Y4290" s="2" t="str">
        <f t="shared" ca="1" si="1034"/>
        <v>Nợ quá hạn từ 60 ngày đến 90 ngày</v>
      </c>
      <c r="Z4290" s="51">
        <f t="shared" si="1027"/>
        <v>46097</v>
      </c>
      <c r="AA4290" s="51" t="str">
        <f t="shared" si="1028"/>
        <v/>
      </c>
      <c r="AD4290" s="2" t="str">
        <f>VLOOKUP($A4290,MA_KH!$A:$Q,MA_KH!O$1,0)</f>
        <v>TMART</v>
      </c>
      <c r="AE4290" s="2" t="str">
        <f>VLOOKUP($A4290,MA_KH!$A:$Q,MA_KH!P$1,0)</f>
        <v>CÔNG TY CỔ PHẦN T - MARTSTORES</v>
      </c>
    </row>
    <row r="4291" spans="1:31" ht="25.5" hidden="1" customHeight="1" x14ac:dyDescent="0.2">
      <c r="A4291" s="30" t="s">
        <v>22506</v>
      </c>
      <c r="B4291" s="30" t="s">
        <v>3960</v>
      </c>
      <c r="C4291" s="37">
        <v>46097</v>
      </c>
      <c r="D4291" s="30" t="s">
        <v>25680</v>
      </c>
      <c r="E4291" s="37">
        <v>46097</v>
      </c>
      <c r="F4291" s="30" t="s">
        <v>25681</v>
      </c>
      <c r="G4291" s="30" t="s">
        <v>3979</v>
      </c>
      <c r="H4291" s="38">
        <v>536025</v>
      </c>
      <c r="I4291" s="67">
        <v>48242</v>
      </c>
      <c r="J4291" s="38">
        <v>39023</v>
      </c>
      <c r="K4291" s="38">
        <v>526806</v>
      </c>
      <c r="L4291" s="7" t="s">
        <v>22849</v>
      </c>
      <c r="O4291" s="35">
        <f>IF(Table1[[#This Row],[Phân loại]]="Tồn đầu kỳ",Table1[[#This Row],[Tổng giá trị]],0)</f>
        <v>0</v>
      </c>
      <c r="P4291" s="7">
        <f>IF(Table1[[#This Row],[Số còn phải thu ĐK]]&lt;&gt;0,0,IF(Table1[[#This Row],[Phân loại]]="Bán hàng",Table1[[#This Row],[Tổng giá trị]],-Table1[[#This Row],[Tổng giá trị]]))</f>
        <v>526806</v>
      </c>
      <c r="Q4291" s="35">
        <f t="shared" si="1032"/>
        <v>0</v>
      </c>
      <c r="R4291" s="7">
        <f>Table1[[#This Row],[Số còn phải thu ĐK]]+Table1[[#This Row],[Giá Trị HD sau CK]]-Table1[[#This Row],[Số tiền đã thu]]</f>
        <v>526806</v>
      </c>
      <c r="S4291" s="6">
        <f>IF(Table1[[#This Row],[Ngày hóa đơn]]&lt;&gt;"",Table1[[#This Row],[Ngày hóa đơn]],IF(Table1[[#This Row],[Ngày hạch toán]]&lt;&gt;"",Table1[[#This Row],[Ngày hạch toán]],""))</f>
        <v>46097</v>
      </c>
      <c r="T4291" s="7"/>
      <c r="U4291" s="6">
        <f>IF(Table1[[#This Row],[Ngày tính CN]]="","",S4291+T4291)</f>
        <v>46097</v>
      </c>
      <c r="V4291" s="35">
        <f ca="1">IF(Table1[[#This Row],[Hạn thanh toán]]="","",IF((U4291-NOW())&lt;0,0,(U4291-NOW())))</f>
        <v>0</v>
      </c>
      <c r="W4291" s="35"/>
      <c r="X4291" s="35">
        <f t="shared" ca="1" si="1033"/>
        <v>73.490319212964096</v>
      </c>
      <c r="Y4291" s="2" t="str">
        <f t="shared" ca="1" si="1034"/>
        <v>Nợ quá hạn từ 60 ngày đến 90 ngày</v>
      </c>
      <c r="Z4291" s="51">
        <f t="shared" si="1027"/>
        <v>46097</v>
      </c>
      <c r="AA4291" s="51" t="str">
        <f t="shared" si="1028"/>
        <v/>
      </c>
      <c r="AD4291" s="2" t="str">
        <f>VLOOKUP($A4291,MA_KH!$A:$Q,MA_KH!O$1,0)</f>
        <v>TMART</v>
      </c>
      <c r="AE4291" s="2" t="str">
        <f>VLOOKUP($A4291,MA_KH!$A:$Q,MA_KH!P$1,0)</f>
        <v>CÔNG TY CỔ PHẦN T - MARTSTORES</v>
      </c>
    </row>
    <row r="4292" spans="1:31" ht="25.5" hidden="1" customHeight="1" x14ac:dyDescent="0.2">
      <c r="A4292" s="30" t="s">
        <v>22506</v>
      </c>
      <c r="B4292" s="30" t="s">
        <v>3960</v>
      </c>
      <c r="C4292" s="37">
        <v>46097</v>
      </c>
      <c r="D4292" s="30" t="s">
        <v>25682</v>
      </c>
      <c r="E4292" s="37">
        <v>46097</v>
      </c>
      <c r="F4292" s="30" t="s">
        <v>25683</v>
      </c>
      <c r="G4292" s="30" t="s">
        <v>4225</v>
      </c>
      <c r="H4292" s="38">
        <v>536025</v>
      </c>
      <c r="I4292" s="67">
        <v>48242</v>
      </c>
      <c r="J4292" s="38">
        <v>39023</v>
      </c>
      <c r="K4292" s="38">
        <v>526806</v>
      </c>
      <c r="L4292" s="7" t="s">
        <v>22849</v>
      </c>
      <c r="O4292" s="35">
        <f>IF(Table1[[#This Row],[Phân loại]]="Tồn đầu kỳ",Table1[[#This Row],[Tổng giá trị]],0)</f>
        <v>0</v>
      </c>
      <c r="P4292" s="7">
        <f>IF(Table1[[#This Row],[Số còn phải thu ĐK]]&lt;&gt;0,0,IF(Table1[[#This Row],[Phân loại]]="Bán hàng",Table1[[#This Row],[Tổng giá trị]],-Table1[[#This Row],[Tổng giá trị]]))</f>
        <v>526806</v>
      </c>
      <c r="Q4292" s="35">
        <f t="shared" si="1032"/>
        <v>0</v>
      </c>
      <c r="R4292" s="7">
        <f>Table1[[#This Row],[Số còn phải thu ĐK]]+Table1[[#This Row],[Giá Trị HD sau CK]]-Table1[[#This Row],[Số tiền đã thu]]</f>
        <v>526806</v>
      </c>
      <c r="S4292" s="6">
        <f>IF(Table1[[#This Row],[Ngày hóa đơn]]&lt;&gt;"",Table1[[#This Row],[Ngày hóa đơn]],IF(Table1[[#This Row],[Ngày hạch toán]]&lt;&gt;"",Table1[[#This Row],[Ngày hạch toán]],""))</f>
        <v>46097</v>
      </c>
      <c r="T4292" s="7"/>
      <c r="U4292" s="6">
        <f>IF(Table1[[#This Row],[Ngày tính CN]]="","",S4292+T4292)</f>
        <v>46097</v>
      </c>
      <c r="V4292" s="35">
        <f ca="1">IF(Table1[[#This Row],[Hạn thanh toán]]="","",IF((U4292-NOW())&lt;0,0,(U4292-NOW())))</f>
        <v>0</v>
      </c>
      <c r="W4292" s="35"/>
      <c r="X4292" s="35">
        <f t="shared" ca="1" si="1033"/>
        <v>73.490319212964096</v>
      </c>
      <c r="Y4292" s="2" t="str">
        <f t="shared" ca="1" si="1034"/>
        <v>Nợ quá hạn từ 60 ngày đến 90 ngày</v>
      </c>
      <c r="Z4292" s="51">
        <f t="shared" ref="Z4292:Z4355" si="1035">IF(S4292="","",S4292)</f>
        <v>46097</v>
      </c>
      <c r="AA4292" s="51" t="str">
        <f t="shared" ref="AA4292:AA4355" si="1036">IF(M4292="","",M4292)</f>
        <v/>
      </c>
      <c r="AD4292" s="2" t="str">
        <f>VLOOKUP($A4292,MA_KH!$A:$Q,MA_KH!O$1,0)</f>
        <v>TMART</v>
      </c>
      <c r="AE4292" s="2" t="str">
        <f>VLOOKUP($A4292,MA_KH!$A:$Q,MA_KH!P$1,0)</f>
        <v>CÔNG TY CỔ PHẦN T - MARTSTORES</v>
      </c>
    </row>
    <row r="4293" spans="1:31" ht="25.5" hidden="1" customHeight="1" x14ac:dyDescent="0.2">
      <c r="A4293" s="30" t="s">
        <v>22506</v>
      </c>
      <c r="B4293" s="30" t="s">
        <v>3960</v>
      </c>
      <c r="C4293" s="37">
        <v>46098</v>
      </c>
      <c r="D4293" s="30" t="s">
        <v>25684</v>
      </c>
      <c r="E4293" s="37">
        <v>46098</v>
      </c>
      <c r="F4293" s="30" t="s">
        <v>25685</v>
      </c>
      <c r="G4293" s="30" t="s">
        <v>4261</v>
      </c>
      <c r="H4293" s="38">
        <v>1789856</v>
      </c>
      <c r="I4293" s="67">
        <v>161088</v>
      </c>
      <c r="J4293" s="38">
        <v>130301</v>
      </c>
      <c r="K4293" s="38">
        <v>1759069</v>
      </c>
      <c r="L4293" s="7" t="s">
        <v>22849</v>
      </c>
      <c r="O4293" s="35">
        <f>IF(Table1[[#This Row],[Phân loại]]="Tồn đầu kỳ",Table1[[#This Row],[Tổng giá trị]],0)</f>
        <v>0</v>
      </c>
      <c r="P4293" s="7">
        <f>IF(Table1[[#This Row],[Số còn phải thu ĐK]]&lt;&gt;0,0,IF(Table1[[#This Row],[Phân loại]]="Bán hàng",Table1[[#This Row],[Tổng giá trị]],-Table1[[#This Row],[Tổng giá trị]]))</f>
        <v>1759069</v>
      </c>
      <c r="Q4293" s="35">
        <f t="shared" si="1032"/>
        <v>0</v>
      </c>
      <c r="R4293" s="7">
        <f>Table1[[#This Row],[Số còn phải thu ĐK]]+Table1[[#This Row],[Giá Trị HD sau CK]]-Table1[[#This Row],[Số tiền đã thu]]</f>
        <v>1759069</v>
      </c>
      <c r="S4293" s="6">
        <f>IF(Table1[[#This Row],[Ngày hóa đơn]]&lt;&gt;"",Table1[[#This Row],[Ngày hóa đơn]],IF(Table1[[#This Row],[Ngày hạch toán]]&lt;&gt;"",Table1[[#This Row],[Ngày hạch toán]],""))</f>
        <v>46098</v>
      </c>
      <c r="T4293" s="7"/>
      <c r="U4293" s="6">
        <f>IF(Table1[[#This Row],[Ngày tính CN]]="","",S4293+T4293)</f>
        <v>46098</v>
      </c>
      <c r="V4293" s="35">
        <f ca="1">IF(Table1[[#This Row],[Hạn thanh toán]]="","",IF((U4293-NOW())&lt;0,0,(U4293-NOW())))</f>
        <v>0</v>
      </c>
      <c r="W4293" s="35"/>
      <c r="X4293" s="35">
        <f t="shared" ca="1" si="1033"/>
        <v>72.490319212964096</v>
      </c>
      <c r="Y4293" s="2" t="str">
        <f t="shared" ca="1" si="1034"/>
        <v>Nợ quá hạn từ 60 ngày đến 90 ngày</v>
      </c>
      <c r="Z4293" s="51">
        <f t="shared" si="1035"/>
        <v>46098</v>
      </c>
      <c r="AA4293" s="51" t="str">
        <f t="shared" si="1036"/>
        <v/>
      </c>
      <c r="AD4293" s="2" t="str">
        <f>VLOOKUP($A4293,MA_KH!$A:$Q,MA_KH!O$1,0)</f>
        <v>TMART</v>
      </c>
      <c r="AE4293" s="2" t="str">
        <f>VLOOKUP($A4293,MA_KH!$A:$Q,MA_KH!P$1,0)</f>
        <v>CÔNG TY CỔ PHẦN T - MARTSTORES</v>
      </c>
    </row>
    <row r="4294" spans="1:31" ht="25.5" hidden="1" customHeight="1" x14ac:dyDescent="0.2">
      <c r="A4294" s="30" t="s">
        <v>22506</v>
      </c>
      <c r="B4294" s="30" t="s">
        <v>3960</v>
      </c>
      <c r="C4294" s="37">
        <v>46098</v>
      </c>
      <c r="D4294" s="30" t="s">
        <v>25686</v>
      </c>
      <c r="E4294" s="37">
        <v>46098</v>
      </c>
      <c r="F4294" s="30" t="s">
        <v>25687</v>
      </c>
      <c r="G4294" s="30" t="s">
        <v>4429</v>
      </c>
      <c r="H4294" s="38">
        <v>2208811</v>
      </c>
      <c r="I4294" s="67">
        <v>198793</v>
      </c>
      <c r="J4294" s="38">
        <v>160801</v>
      </c>
      <c r="K4294" s="38">
        <v>2170819</v>
      </c>
      <c r="L4294" s="7" t="s">
        <v>22849</v>
      </c>
      <c r="O4294" s="35">
        <f>IF(Table1[[#This Row],[Phân loại]]="Tồn đầu kỳ",Table1[[#This Row],[Tổng giá trị]],0)</f>
        <v>0</v>
      </c>
      <c r="P4294" s="7">
        <f>IF(Table1[[#This Row],[Số còn phải thu ĐK]]&lt;&gt;0,0,IF(Table1[[#This Row],[Phân loại]]="Bán hàng",Table1[[#This Row],[Tổng giá trị]],-Table1[[#This Row],[Tổng giá trị]]))</f>
        <v>2170819</v>
      </c>
      <c r="Q4294" s="35">
        <f t="shared" si="1032"/>
        <v>0</v>
      </c>
      <c r="R4294" s="7">
        <f>Table1[[#This Row],[Số còn phải thu ĐK]]+Table1[[#This Row],[Giá Trị HD sau CK]]-Table1[[#This Row],[Số tiền đã thu]]</f>
        <v>2170819</v>
      </c>
      <c r="S4294" s="6">
        <f>IF(Table1[[#This Row],[Ngày hóa đơn]]&lt;&gt;"",Table1[[#This Row],[Ngày hóa đơn]],IF(Table1[[#This Row],[Ngày hạch toán]]&lt;&gt;"",Table1[[#This Row],[Ngày hạch toán]],""))</f>
        <v>46098</v>
      </c>
      <c r="T4294" s="7"/>
      <c r="U4294" s="6">
        <f>IF(Table1[[#This Row],[Ngày tính CN]]="","",S4294+T4294)</f>
        <v>46098</v>
      </c>
      <c r="V4294" s="35">
        <f ca="1">IF(Table1[[#This Row],[Hạn thanh toán]]="","",IF((U4294-NOW())&lt;0,0,(U4294-NOW())))</f>
        <v>0</v>
      </c>
      <c r="W4294" s="35"/>
      <c r="X4294" s="35">
        <f t="shared" ca="1" si="1033"/>
        <v>72.490319212964096</v>
      </c>
      <c r="Y4294" s="2" t="str">
        <f t="shared" ca="1" si="1034"/>
        <v>Nợ quá hạn từ 60 ngày đến 90 ngày</v>
      </c>
      <c r="Z4294" s="51">
        <f t="shared" si="1035"/>
        <v>46098</v>
      </c>
      <c r="AA4294" s="51" t="str">
        <f t="shared" si="1036"/>
        <v/>
      </c>
      <c r="AD4294" s="2" t="str">
        <f>VLOOKUP($A4294,MA_KH!$A:$Q,MA_KH!O$1,0)</f>
        <v>TMART</v>
      </c>
      <c r="AE4294" s="2" t="str">
        <f>VLOOKUP($A4294,MA_KH!$A:$Q,MA_KH!P$1,0)</f>
        <v>CÔNG TY CỔ PHẦN T - MARTSTORES</v>
      </c>
    </row>
    <row r="4295" spans="1:31" ht="25.5" hidden="1" customHeight="1" x14ac:dyDescent="0.2">
      <c r="A4295" s="30" t="s">
        <v>22506</v>
      </c>
      <c r="B4295" s="30" t="s">
        <v>3960</v>
      </c>
      <c r="C4295" s="37">
        <v>46098</v>
      </c>
      <c r="D4295" s="30" t="s">
        <v>25688</v>
      </c>
      <c r="E4295" s="37">
        <v>46098</v>
      </c>
      <c r="F4295" s="30" t="s">
        <v>25689</v>
      </c>
      <c r="G4295" s="30" t="s">
        <v>4334</v>
      </c>
      <c r="H4295" s="38">
        <v>3161810</v>
      </c>
      <c r="I4295" s="67">
        <v>284565</v>
      </c>
      <c r="J4295" s="38">
        <v>230180</v>
      </c>
      <c r="K4295" s="38">
        <v>3107425</v>
      </c>
      <c r="L4295" s="7" t="s">
        <v>22849</v>
      </c>
      <c r="O4295" s="35">
        <f>IF(Table1[[#This Row],[Phân loại]]="Tồn đầu kỳ",Table1[[#This Row],[Tổng giá trị]],0)</f>
        <v>0</v>
      </c>
      <c r="P4295" s="7">
        <f>IF(Table1[[#This Row],[Số còn phải thu ĐK]]&lt;&gt;0,0,IF(Table1[[#This Row],[Phân loại]]="Bán hàng",Table1[[#This Row],[Tổng giá trị]],-Table1[[#This Row],[Tổng giá trị]]))</f>
        <v>3107425</v>
      </c>
      <c r="Q4295" s="35">
        <f t="shared" si="1032"/>
        <v>0</v>
      </c>
      <c r="R4295" s="7">
        <f>Table1[[#This Row],[Số còn phải thu ĐK]]+Table1[[#This Row],[Giá Trị HD sau CK]]-Table1[[#This Row],[Số tiền đã thu]]</f>
        <v>3107425</v>
      </c>
      <c r="S4295" s="6">
        <f>IF(Table1[[#This Row],[Ngày hóa đơn]]&lt;&gt;"",Table1[[#This Row],[Ngày hóa đơn]],IF(Table1[[#This Row],[Ngày hạch toán]]&lt;&gt;"",Table1[[#This Row],[Ngày hạch toán]],""))</f>
        <v>46098</v>
      </c>
      <c r="T4295" s="7"/>
      <c r="U4295" s="6">
        <f>IF(Table1[[#This Row],[Ngày tính CN]]="","",S4295+T4295)</f>
        <v>46098</v>
      </c>
      <c r="V4295" s="35">
        <f ca="1">IF(Table1[[#This Row],[Hạn thanh toán]]="","",IF((U4295-NOW())&lt;0,0,(U4295-NOW())))</f>
        <v>0</v>
      </c>
      <c r="W4295" s="35"/>
      <c r="X4295" s="35">
        <f t="shared" ca="1" si="1033"/>
        <v>72.490319212964096</v>
      </c>
      <c r="Y4295" s="2" t="str">
        <f t="shared" ca="1" si="1034"/>
        <v>Nợ quá hạn từ 60 ngày đến 90 ngày</v>
      </c>
      <c r="Z4295" s="51">
        <f t="shared" si="1035"/>
        <v>46098</v>
      </c>
      <c r="AA4295" s="51" t="str">
        <f t="shared" si="1036"/>
        <v/>
      </c>
      <c r="AD4295" s="2" t="str">
        <f>VLOOKUP($A4295,MA_KH!$A:$Q,MA_KH!O$1,0)</f>
        <v>TMART</v>
      </c>
      <c r="AE4295" s="2" t="str">
        <f>VLOOKUP($A4295,MA_KH!$A:$Q,MA_KH!P$1,0)</f>
        <v>CÔNG TY CỔ PHẦN T - MARTSTORES</v>
      </c>
    </row>
    <row r="4296" spans="1:31" ht="25.5" hidden="1" customHeight="1" x14ac:dyDescent="0.2">
      <c r="A4296" s="30" t="s">
        <v>22506</v>
      </c>
      <c r="B4296" s="30" t="s">
        <v>3960</v>
      </c>
      <c r="C4296" s="37">
        <v>46098</v>
      </c>
      <c r="D4296" s="30" t="s">
        <v>25690</v>
      </c>
      <c r="E4296" s="37">
        <v>46098</v>
      </c>
      <c r="F4296" s="30" t="s">
        <v>25691</v>
      </c>
      <c r="G4296" s="30" t="s">
        <v>4253</v>
      </c>
      <c r="H4296" s="38">
        <v>1921980</v>
      </c>
      <c r="I4296" s="67">
        <v>172980</v>
      </c>
      <c r="J4296" s="38">
        <v>139920</v>
      </c>
      <c r="K4296" s="38">
        <v>1888920</v>
      </c>
      <c r="L4296" s="7" t="s">
        <v>22849</v>
      </c>
      <c r="O4296" s="35">
        <f>IF(Table1[[#This Row],[Phân loại]]="Tồn đầu kỳ",Table1[[#This Row],[Tổng giá trị]],0)</f>
        <v>0</v>
      </c>
      <c r="P4296" s="7">
        <f>IF(Table1[[#This Row],[Số còn phải thu ĐK]]&lt;&gt;0,0,IF(Table1[[#This Row],[Phân loại]]="Bán hàng",Table1[[#This Row],[Tổng giá trị]],-Table1[[#This Row],[Tổng giá trị]]))</f>
        <v>1888920</v>
      </c>
      <c r="Q4296" s="35">
        <f t="shared" ref="Q4296:Q4327" si="1037">IF(M4296&lt;&gt;"",IF(O4296&lt;&gt;0,O4296,P4296),0)</f>
        <v>0</v>
      </c>
      <c r="R4296" s="7">
        <f>Table1[[#This Row],[Số còn phải thu ĐK]]+Table1[[#This Row],[Giá Trị HD sau CK]]-Table1[[#This Row],[Số tiền đã thu]]</f>
        <v>1888920</v>
      </c>
      <c r="S4296" s="6">
        <f>IF(Table1[[#This Row],[Ngày hóa đơn]]&lt;&gt;"",Table1[[#This Row],[Ngày hóa đơn]],IF(Table1[[#This Row],[Ngày hạch toán]]&lt;&gt;"",Table1[[#This Row],[Ngày hạch toán]],""))</f>
        <v>46098</v>
      </c>
      <c r="T4296" s="7"/>
      <c r="U4296" s="6">
        <f>IF(Table1[[#This Row],[Ngày tính CN]]="","",S4296+T4296)</f>
        <v>46098</v>
      </c>
      <c r="V4296" s="35">
        <f ca="1">IF(Table1[[#This Row],[Hạn thanh toán]]="","",IF((U4296-NOW())&lt;0,0,(U4296-NOW())))</f>
        <v>0</v>
      </c>
      <c r="W4296" s="35"/>
      <c r="X4296" s="35">
        <f t="shared" ref="X4296:X4327" ca="1" si="1038">IF(OR(U4296="",R4296=0),"",IF((U4296-NOW())&lt;0,-(U4296-NOW()),0))</f>
        <v>72.490319212964096</v>
      </c>
      <c r="Y4296" s="2" t="str">
        <f t="shared" ref="Y4296:Y4327" ca="1" si="1039">IF(R4296=0,"Đã thanh toán",IF(X4296="","",IF(X4296&lt;=0,"Chưa đến hạn thanh toán",IF(X4296&lt;=30,"Nợ quá hạn 30 ngày",IF(X4296&lt;=60,"Nợ quá hạn từ 30 ngày đến 60 ngày",IF(X4296&lt;=90,"Nợ quá hạn từ 60 ngày đến 90 ngày",IF(X4296&lt;=120,"Nợ quá hạn từ 90 ngày đến 120 ngày","Nợ quá hạn hơn 120 ngày có khả năng mất thanh toán")))))))</f>
        <v>Nợ quá hạn từ 60 ngày đến 90 ngày</v>
      </c>
      <c r="Z4296" s="51">
        <f t="shared" si="1035"/>
        <v>46098</v>
      </c>
      <c r="AA4296" s="51" t="str">
        <f t="shared" si="1036"/>
        <v/>
      </c>
      <c r="AD4296" s="2" t="str">
        <f>VLOOKUP($A4296,MA_KH!$A:$Q,MA_KH!O$1,0)</f>
        <v>TMART</v>
      </c>
      <c r="AE4296" s="2" t="str">
        <f>VLOOKUP($A4296,MA_KH!$A:$Q,MA_KH!P$1,0)</f>
        <v>CÔNG TY CỔ PHẦN T - MARTSTORES</v>
      </c>
    </row>
    <row r="4297" spans="1:31" ht="25.5" hidden="1" customHeight="1" x14ac:dyDescent="0.2">
      <c r="A4297" s="30" t="s">
        <v>22506</v>
      </c>
      <c r="B4297" s="30" t="s">
        <v>3960</v>
      </c>
      <c r="C4297" s="37">
        <v>46098</v>
      </c>
      <c r="D4297" s="30" t="s">
        <v>25692</v>
      </c>
      <c r="E4297" s="37">
        <v>46098</v>
      </c>
      <c r="F4297" s="30" t="s">
        <v>25693</v>
      </c>
      <c r="G4297" s="30" t="s">
        <v>4212</v>
      </c>
      <c r="H4297" s="38">
        <v>2526209</v>
      </c>
      <c r="I4297" s="67">
        <v>227360</v>
      </c>
      <c r="J4297" s="38">
        <v>183908</v>
      </c>
      <c r="K4297" s="38">
        <v>2482757</v>
      </c>
      <c r="L4297" s="7" t="s">
        <v>22849</v>
      </c>
      <c r="O4297" s="35">
        <f>IF(Table1[[#This Row],[Phân loại]]="Tồn đầu kỳ",Table1[[#This Row],[Tổng giá trị]],0)</f>
        <v>0</v>
      </c>
      <c r="P4297" s="7">
        <f>IF(Table1[[#This Row],[Số còn phải thu ĐK]]&lt;&gt;0,0,IF(Table1[[#This Row],[Phân loại]]="Bán hàng",Table1[[#This Row],[Tổng giá trị]],-Table1[[#This Row],[Tổng giá trị]]))</f>
        <v>2482757</v>
      </c>
      <c r="Q4297" s="35">
        <f t="shared" si="1037"/>
        <v>0</v>
      </c>
      <c r="R4297" s="7">
        <f>Table1[[#This Row],[Số còn phải thu ĐK]]+Table1[[#This Row],[Giá Trị HD sau CK]]-Table1[[#This Row],[Số tiền đã thu]]</f>
        <v>2482757</v>
      </c>
      <c r="S4297" s="6">
        <f>IF(Table1[[#This Row],[Ngày hóa đơn]]&lt;&gt;"",Table1[[#This Row],[Ngày hóa đơn]],IF(Table1[[#This Row],[Ngày hạch toán]]&lt;&gt;"",Table1[[#This Row],[Ngày hạch toán]],""))</f>
        <v>46098</v>
      </c>
      <c r="T4297" s="7"/>
      <c r="U4297" s="6">
        <f>IF(Table1[[#This Row],[Ngày tính CN]]="","",S4297+T4297)</f>
        <v>46098</v>
      </c>
      <c r="V4297" s="35">
        <f ca="1">IF(Table1[[#This Row],[Hạn thanh toán]]="","",IF((U4297-NOW())&lt;0,0,(U4297-NOW())))</f>
        <v>0</v>
      </c>
      <c r="W4297" s="35"/>
      <c r="X4297" s="35">
        <f t="shared" ca="1" si="1038"/>
        <v>72.490319212964096</v>
      </c>
      <c r="Y4297" s="2" t="str">
        <f t="shared" ca="1" si="1039"/>
        <v>Nợ quá hạn từ 60 ngày đến 90 ngày</v>
      </c>
      <c r="Z4297" s="51">
        <f t="shared" si="1035"/>
        <v>46098</v>
      </c>
      <c r="AA4297" s="51" t="str">
        <f t="shared" si="1036"/>
        <v/>
      </c>
      <c r="AD4297" s="2" t="str">
        <f>VLOOKUP($A4297,MA_KH!$A:$Q,MA_KH!O$1,0)</f>
        <v>TMART</v>
      </c>
      <c r="AE4297" s="2" t="str">
        <f>VLOOKUP($A4297,MA_KH!$A:$Q,MA_KH!P$1,0)</f>
        <v>CÔNG TY CỔ PHẦN T - MARTSTORES</v>
      </c>
    </row>
    <row r="4298" spans="1:31" ht="25.5" hidden="1" customHeight="1" x14ac:dyDescent="0.2">
      <c r="A4298" s="30" t="s">
        <v>22506</v>
      </c>
      <c r="B4298" s="30" t="s">
        <v>3960</v>
      </c>
      <c r="C4298" s="37">
        <v>46098</v>
      </c>
      <c r="D4298" s="30" t="s">
        <v>25694</v>
      </c>
      <c r="E4298" s="37">
        <v>46098</v>
      </c>
      <c r="F4298" s="30" t="s">
        <v>25695</v>
      </c>
      <c r="G4298" s="30" t="s">
        <v>4211</v>
      </c>
      <c r="H4298" s="38">
        <v>1704383</v>
      </c>
      <c r="I4298" s="67">
        <v>153396</v>
      </c>
      <c r="J4298" s="38">
        <v>124079</v>
      </c>
      <c r="K4298" s="38">
        <v>1675066</v>
      </c>
      <c r="L4298" s="7" t="s">
        <v>22849</v>
      </c>
      <c r="O4298" s="35">
        <f>IF(Table1[[#This Row],[Phân loại]]="Tồn đầu kỳ",Table1[[#This Row],[Tổng giá trị]],0)</f>
        <v>0</v>
      </c>
      <c r="P4298" s="7">
        <f>IF(Table1[[#This Row],[Số còn phải thu ĐK]]&lt;&gt;0,0,IF(Table1[[#This Row],[Phân loại]]="Bán hàng",Table1[[#This Row],[Tổng giá trị]],-Table1[[#This Row],[Tổng giá trị]]))</f>
        <v>1675066</v>
      </c>
      <c r="Q4298" s="35">
        <f t="shared" si="1037"/>
        <v>0</v>
      </c>
      <c r="R4298" s="7">
        <f>Table1[[#This Row],[Số còn phải thu ĐK]]+Table1[[#This Row],[Giá Trị HD sau CK]]-Table1[[#This Row],[Số tiền đã thu]]</f>
        <v>1675066</v>
      </c>
      <c r="S4298" s="6">
        <f>IF(Table1[[#This Row],[Ngày hóa đơn]]&lt;&gt;"",Table1[[#This Row],[Ngày hóa đơn]],IF(Table1[[#This Row],[Ngày hạch toán]]&lt;&gt;"",Table1[[#This Row],[Ngày hạch toán]],""))</f>
        <v>46098</v>
      </c>
      <c r="T4298" s="7"/>
      <c r="U4298" s="6">
        <f>IF(Table1[[#This Row],[Ngày tính CN]]="","",S4298+T4298)</f>
        <v>46098</v>
      </c>
      <c r="V4298" s="35">
        <f ca="1">IF(Table1[[#This Row],[Hạn thanh toán]]="","",IF((U4298-NOW())&lt;0,0,(U4298-NOW())))</f>
        <v>0</v>
      </c>
      <c r="W4298" s="35"/>
      <c r="X4298" s="35">
        <f t="shared" ca="1" si="1038"/>
        <v>72.490319212964096</v>
      </c>
      <c r="Y4298" s="2" t="str">
        <f t="shared" ca="1" si="1039"/>
        <v>Nợ quá hạn từ 60 ngày đến 90 ngày</v>
      </c>
      <c r="Z4298" s="51">
        <f t="shared" si="1035"/>
        <v>46098</v>
      </c>
      <c r="AA4298" s="51" t="str">
        <f t="shared" si="1036"/>
        <v/>
      </c>
      <c r="AD4298" s="2" t="str">
        <f>VLOOKUP($A4298,MA_KH!$A:$Q,MA_KH!O$1,0)</f>
        <v>TMART</v>
      </c>
      <c r="AE4298" s="2" t="str">
        <f>VLOOKUP($A4298,MA_KH!$A:$Q,MA_KH!P$1,0)</f>
        <v>CÔNG TY CỔ PHẦN T - MARTSTORES</v>
      </c>
    </row>
    <row r="4299" spans="1:31" ht="25.5" hidden="1" customHeight="1" x14ac:dyDescent="0.2">
      <c r="A4299" s="30" t="s">
        <v>22506</v>
      </c>
      <c r="B4299" s="30" t="s">
        <v>3960</v>
      </c>
      <c r="C4299" s="37">
        <v>46098</v>
      </c>
      <c r="D4299" s="30" t="s">
        <v>25696</v>
      </c>
      <c r="E4299" s="37">
        <v>46098</v>
      </c>
      <c r="F4299" s="30" t="s">
        <v>25697</v>
      </c>
      <c r="G4299" s="30" t="s">
        <v>4256</v>
      </c>
      <c r="H4299" s="38">
        <v>742977</v>
      </c>
      <c r="I4299" s="67">
        <v>66868</v>
      </c>
      <c r="J4299" s="38">
        <v>54089</v>
      </c>
      <c r="K4299" s="38">
        <v>730198</v>
      </c>
      <c r="L4299" s="7" t="s">
        <v>22849</v>
      </c>
      <c r="O4299" s="35">
        <f>IF(Table1[[#This Row],[Phân loại]]="Tồn đầu kỳ",Table1[[#This Row],[Tổng giá trị]],0)</f>
        <v>0</v>
      </c>
      <c r="P4299" s="7">
        <f>IF(Table1[[#This Row],[Số còn phải thu ĐK]]&lt;&gt;0,0,IF(Table1[[#This Row],[Phân loại]]="Bán hàng",Table1[[#This Row],[Tổng giá trị]],-Table1[[#This Row],[Tổng giá trị]]))</f>
        <v>730198</v>
      </c>
      <c r="Q4299" s="35">
        <f t="shared" si="1037"/>
        <v>0</v>
      </c>
      <c r="R4299" s="7">
        <f>Table1[[#This Row],[Số còn phải thu ĐK]]+Table1[[#This Row],[Giá Trị HD sau CK]]-Table1[[#This Row],[Số tiền đã thu]]</f>
        <v>730198</v>
      </c>
      <c r="S4299" s="6">
        <f>IF(Table1[[#This Row],[Ngày hóa đơn]]&lt;&gt;"",Table1[[#This Row],[Ngày hóa đơn]],IF(Table1[[#This Row],[Ngày hạch toán]]&lt;&gt;"",Table1[[#This Row],[Ngày hạch toán]],""))</f>
        <v>46098</v>
      </c>
      <c r="T4299" s="7"/>
      <c r="U4299" s="6">
        <f>IF(Table1[[#This Row],[Ngày tính CN]]="","",S4299+T4299)</f>
        <v>46098</v>
      </c>
      <c r="V4299" s="35">
        <f ca="1">IF(Table1[[#This Row],[Hạn thanh toán]]="","",IF((U4299-NOW())&lt;0,0,(U4299-NOW())))</f>
        <v>0</v>
      </c>
      <c r="W4299" s="35"/>
      <c r="X4299" s="35">
        <f t="shared" ca="1" si="1038"/>
        <v>72.490319212964096</v>
      </c>
      <c r="Y4299" s="2" t="str">
        <f t="shared" ca="1" si="1039"/>
        <v>Nợ quá hạn từ 60 ngày đến 90 ngày</v>
      </c>
      <c r="Z4299" s="51">
        <f t="shared" si="1035"/>
        <v>46098</v>
      </c>
      <c r="AA4299" s="51" t="str">
        <f t="shared" si="1036"/>
        <v/>
      </c>
      <c r="AD4299" s="2" t="str">
        <f>VLOOKUP($A4299,MA_KH!$A:$Q,MA_KH!O$1,0)</f>
        <v>TMART</v>
      </c>
      <c r="AE4299" s="2" t="str">
        <f>VLOOKUP($A4299,MA_KH!$A:$Q,MA_KH!P$1,0)</f>
        <v>CÔNG TY CỔ PHẦN T - MARTSTORES</v>
      </c>
    </row>
    <row r="4300" spans="1:31" ht="25.5" hidden="1" customHeight="1" x14ac:dyDescent="0.2">
      <c r="A4300" s="30" t="s">
        <v>22506</v>
      </c>
      <c r="B4300" s="30" t="s">
        <v>3960</v>
      </c>
      <c r="C4300" s="37">
        <v>46098</v>
      </c>
      <c r="D4300" s="30" t="s">
        <v>25698</v>
      </c>
      <c r="E4300" s="37">
        <v>46098</v>
      </c>
      <c r="F4300" s="30" t="s">
        <v>25699</v>
      </c>
      <c r="G4300" s="30" t="s">
        <v>4248</v>
      </c>
      <c r="H4300" s="38">
        <v>1780918</v>
      </c>
      <c r="I4300" s="67">
        <v>160283</v>
      </c>
      <c r="J4300" s="38">
        <v>129651</v>
      </c>
      <c r="K4300" s="38">
        <v>1750286</v>
      </c>
      <c r="L4300" s="7" t="s">
        <v>22849</v>
      </c>
      <c r="O4300" s="35">
        <f>IF(Table1[[#This Row],[Phân loại]]="Tồn đầu kỳ",Table1[[#This Row],[Tổng giá trị]],0)</f>
        <v>0</v>
      </c>
      <c r="P4300" s="7">
        <f>IF(Table1[[#This Row],[Số còn phải thu ĐK]]&lt;&gt;0,0,IF(Table1[[#This Row],[Phân loại]]="Bán hàng",Table1[[#This Row],[Tổng giá trị]],-Table1[[#This Row],[Tổng giá trị]]))</f>
        <v>1750286</v>
      </c>
      <c r="Q4300" s="35">
        <f t="shared" si="1037"/>
        <v>0</v>
      </c>
      <c r="R4300" s="7">
        <f>Table1[[#This Row],[Số còn phải thu ĐK]]+Table1[[#This Row],[Giá Trị HD sau CK]]-Table1[[#This Row],[Số tiền đã thu]]</f>
        <v>1750286</v>
      </c>
      <c r="S4300" s="6">
        <f>IF(Table1[[#This Row],[Ngày hóa đơn]]&lt;&gt;"",Table1[[#This Row],[Ngày hóa đơn]],IF(Table1[[#This Row],[Ngày hạch toán]]&lt;&gt;"",Table1[[#This Row],[Ngày hạch toán]],""))</f>
        <v>46098</v>
      </c>
      <c r="T4300" s="7"/>
      <c r="U4300" s="6">
        <f>IF(Table1[[#This Row],[Ngày tính CN]]="","",S4300+T4300)</f>
        <v>46098</v>
      </c>
      <c r="V4300" s="35">
        <f ca="1">IF(Table1[[#This Row],[Hạn thanh toán]]="","",IF((U4300-NOW())&lt;0,0,(U4300-NOW())))</f>
        <v>0</v>
      </c>
      <c r="W4300" s="35"/>
      <c r="X4300" s="35">
        <f t="shared" ca="1" si="1038"/>
        <v>72.490319212964096</v>
      </c>
      <c r="Y4300" s="2" t="str">
        <f t="shared" ca="1" si="1039"/>
        <v>Nợ quá hạn từ 60 ngày đến 90 ngày</v>
      </c>
      <c r="Z4300" s="51">
        <f t="shared" si="1035"/>
        <v>46098</v>
      </c>
      <c r="AA4300" s="51" t="str">
        <f t="shared" si="1036"/>
        <v/>
      </c>
      <c r="AD4300" s="2" t="str">
        <f>VLOOKUP($A4300,MA_KH!$A:$Q,MA_KH!O$1,0)</f>
        <v>TMART</v>
      </c>
      <c r="AE4300" s="2" t="str">
        <f>VLOOKUP($A4300,MA_KH!$A:$Q,MA_KH!P$1,0)</f>
        <v>CÔNG TY CỔ PHẦN T - MARTSTORES</v>
      </c>
    </row>
    <row r="4301" spans="1:31" ht="25.5" hidden="1" customHeight="1" x14ac:dyDescent="0.2">
      <c r="A4301" s="30" t="s">
        <v>22506</v>
      </c>
      <c r="B4301" s="30" t="s">
        <v>3960</v>
      </c>
      <c r="C4301" s="37">
        <v>46098</v>
      </c>
      <c r="D4301" s="30" t="s">
        <v>25700</v>
      </c>
      <c r="E4301" s="37">
        <v>46098</v>
      </c>
      <c r="F4301" s="30" t="s">
        <v>25701</v>
      </c>
      <c r="G4301" s="30" t="s">
        <v>4430</v>
      </c>
      <c r="H4301" s="38">
        <v>3327524</v>
      </c>
      <c r="I4301" s="67">
        <v>299478</v>
      </c>
      <c r="J4301" s="38">
        <v>242244</v>
      </c>
      <c r="K4301" s="38">
        <v>3270290</v>
      </c>
      <c r="L4301" s="7" t="s">
        <v>22849</v>
      </c>
      <c r="O4301" s="35">
        <f>IF(Table1[[#This Row],[Phân loại]]="Tồn đầu kỳ",Table1[[#This Row],[Tổng giá trị]],0)</f>
        <v>0</v>
      </c>
      <c r="P4301" s="7">
        <f>IF(Table1[[#This Row],[Số còn phải thu ĐK]]&lt;&gt;0,0,IF(Table1[[#This Row],[Phân loại]]="Bán hàng",Table1[[#This Row],[Tổng giá trị]],-Table1[[#This Row],[Tổng giá trị]]))</f>
        <v>3270290</v>
      </c>
      <c r="Q4301" s="35">
        <f t="shared" si="1037"/>
        <v>0</v>
      </c>
      <c r="R4301" s="7">
        <f>Table1[[#This Row],[Số còn phải thu ĐK]]+Table1[[#This Row],[Giá Trị HD sau CK]]-Table1[[#This Row],[Số tiền đã thu]]</f>
        <v>3270290</v>
      </c>
      <c r="S4301" s="6">
        <f>IF(Table1[[#This Row],[Ngày hóa đơn]]&lt;&gt;"",Table1[[#This Row],[Ngày hóa đơn]],IF(Table1[[#This Row],[Ngày hạch toán]]&lt;&gt;"",Table1[[#This Row],[Ngày hạch toán]],""))</f>
        <v>46098</v>
      </c>
      <c r="T4301" s="7"/>
      <c r="U4301" s="6">
        <f>IF(Table1[[#This Row],[Ngày tính CN]]="","",S4301+T4301)</f>
        <v>46098</v>
      </c>
      <c r="V4301" s="35">
        <f ca="1">IF(Table1[[#This Row],[Hạn thanh toán]]="","",IF((U4301-NOW())&lt;0,0,(U4301-NOW())))</f>
        <v>0</v>
      </c>
      <c r="W4301" s="35"/>
      <c r="X4301" s="35">
        <f t="shared" ca="1" si="1038"/>
        <v>72.490319212964096</v>
      </c>
      <c r="Y4301" s="2" t="str">
        <f t="shared" ca="1" si="1039"/>
        <v>Nợ quá hạn từ 60 ngày đến 90 ngày</v>
      </c>
      <c r="Z4301" s="51">
        <f t="shared" si="1035"/>
        <v>46098</v>
      </c>
      <c r="AA4301" s="51" t="str">
        <f t="shared" si="1036"/>
        <v/>
      </c>
      <c r="AD4301" s="2" t="str">
        <f>VLOOKUP($A4301,MA_KH!$A:$Q,MA_KH!O$1,0)</f>
        <v>TMART</v>
      </c>
      <c r="AE4301" s="2" t="str">
        <f>VLOOKUP($A4301,MA_KH!$A:$Q,MA_KH!P$1,0)</f>
        <v>CÔNG TY CỔ PHẦN T - MARTSTORES</v>
      </c>
    </row>
    <row r="4302" spans="1:31" ht="25.5" hidden="1" customHeight="1" x14ac:dyDescent="0.2">
      <c r="A4302" s="30" t="s">
        <v>22506</v>
      </c>
      <c r="B4302" s="30" t="s">
        <v>3960</v>
      </c>
      <c r="C4302" s="37">
        <v>46098</v>
      </c>
      <c r="D4302" s="30" t="s">
        <v>25702</v>
      </c>
      <c r="E4302" s="37">
        <v>46098</v>
      </c>
      <c r="F4302" s="30" t="s">
        <v>25703</v>
      </c>
      <c r="G4302" s="30" t="s">
        <v>4094</v>
      </c>
      <c r="H4302" s="38">
        <v>2994187</v>
      </c>
      <c r="I4302" s="67">
        <v>269478</v>
      </c>
      <c r="J4302" s="38">
        <v>217977</v>
      </c>
      <c r="K4302" s="38">
        <v>2942686</v>
      </c>
      <c r="L4302" s="7" t="s">
        <v>22849</v>
      </c>
      <c r="O4302" s="35">
        <f>IF(Table1[[#This Row],[Phân loại]]="Tồn đầu kỳ",Table1[[#This Row],[Tổng giá trị]],0)</f>
        <v>0</v>
      </c>
      <c r="P4302" s="7">
        <f>IF(Table1[[#This Row],[Số còn phải thu ĐK]]&lt;&gt;0,0,IF(Table1[[#This Row],[Phân loại]]="Bán hàng",Table1[[#This Row],[Tổng giá trị]],-Table1[[#This Row],[Tổng giá trị]]))</f>
        <v>2942686</v>
      </c>
      <c r="Q4302" s="35">
        <f t="shared" si="1037"/>
        <v>0</v>
      </c>
      <c r="R4302" s="7">
        <f>Table1[[#This Row],[Số còn phải thu ĐK]]+Table1[[#This Row],[Giá Trị HD sau CK]]-Table1[[#This Row],[Số tiền đã thu]]</f>
        <v>2942686</v>
      </c>
      <c r="S4302" s="6">
        <f>IF(Table1[[#This Row],[Ngày hóa đơn]]&lt;&gt;"",Table1[[#This Row],[Ngày hóa đơn]],IF(Table1[[#This Row],[Ngày hạch toán]]&lt;&gt;"",Table1[[#This Row],[Ngày hạch toán]],""))</f>
        <v>46098</v>
      </c>
      <c r="T4302" s="7"/>
      <c r="U4302" s="6">
        <f>IF(Table1[[#This Row],[Ngày tính CN]]="","",S4302+T4302)</f>
        <v>46098</v>
      </c>
      <c r="V4302" s="35">
        <f ca="1">IF(Table1[[#This Row],[Hạn thanh toán]]="","",IF((U4302-NOW())&lt;0,0,(U4302-NOW())))</f>
        <v>0</v>
      </c>
      <c r="W4302" s="35"/>
      <c r="X4302" s="35">
        <f t="shared" ca="1" si="1038"/>
        <v>72.490319212964096</v>
      </c>
      <c r="Y4302" s="2" t="str">
        <f t="shared" ca="1" si="1039"/>
        <v>Nợ quá hạn từ 60 ngày đến 90 ngày</v>
      </c>
      <c r="Z4302" s="51">
        <f t="shared" si="1035"/>
        <v>46098</v>
      </c>
      <c r="AA4302" s="51" t="str">
        <f t="shared" si="1036"/>
        <v/>
      </c>
      <c r="AD4302" s="2" t="str">
        <f>VLOOKUP($A4302,MA_KH!$A:$Q,MA_KH!O$1,0)</f>
        <v>TMART</v>
      </c>
      <c r="AE4302" s="2" t="str">
        <f>VLOOKUP($A4302,MA_KH!$A:$Q,MA_KH!P$1,0)</f>
        <v>CÔNG TY CỔ PHẦN T - MARTSTORES</v>
      </c>
    </row>
    <row r="4303" spans="1:31" ht="25.5" hidden="1" customHeight="1" x14ac:dyDescent="0.2">
      <c r="A4303" s="30" t="s">
        <v>22506</v>
      </c>
      <c r="B4303" s="30" t="s">
        <v>3960</v>
      </c>
      <c r="C4303" s="37">
        <v>46098</v>
      </c>
      <c r="D4303" s="30" t="s">
        <v>25704</v>
      </c>
      <c r="E4303" s="37">
        <v>46098</v>
      </c>
      <c r="F4303" s="30" t="s">
        <v>25705</v>
      </c>
      <c r="G4303" s="30" t="s">
        <v>4255</v>
      </c>
      <c r="H4303" s="38">
        <v>1704383</v>
      </c>
      <c r="I4303" s="67">
        <v>153396</v>
      </c>
      <c r="J4303" s="38">
        <v>124079</v>
      </c>
      <c r="K4303" s="38">
        <v>1675066</v>
      </c>
      <c r="L4303" s="7" t="s">
        <v>22849</v>
      </c>
      <c r="O4303" s="35">
        <f>IF(Table1[[#This Row],[Phân loại]]="Tồn đầu kỳ",Table1[[#This Row],[Tổng giá trị]],0)</f>
        <v>0</v>
      </c>
      <c r="P4303" s="7">
        <f>IF(Table1[[#This Row],[Số còn phải thu ĐK]]&lt;&gt;0,0,IF(Table1[[#This Row],[Phân loại]]="Bán hàng",Table1[[#This Row],[Tổng giá trị]],-Table1[[#This Row],[Tổng giá trị]]))</f>
        <v>1675066</v>
      </c>
      <c r="Q4303" s="35">
        <f t="shared" si="1037"/>
        <v>0</v>
      </c>
      <c r="R4303" s="7">
        <f>Table1[[#This Row],[Số còn phải thu ĐK]]+Table1[[#This Row],[Giá Trị HD sau CK]]-Table1[[#This Row],[Số tiền đã thu]]</f>
        <v>1675066</v>
      </c>
      <c r="S4303" s="6">
        <f>IF(Table1[[#This Row],[Ngày hóa đơn]]&lt;&gt;"",Table1[[#This Row],[Ngày hóa đơn]],IF(Table1[[#This Row],[Ngày hạch toán]]&lt;&gt;"",Table1[[#This Row],[Ngày hạch toán]],""))</f>
        <v>46098</v>
      </c>
      <c r="T4303" s="7"/>
      <c r="U4303" s="6">
        <f>IF(Table1[[#This Row],[Ngày tính CN]]="","",S4303+T4303)</f>
        <v>46098</v>
      </c>
      <c r="V4303" s="35">
        <f ca="1">IF(Table1[[#This Row],[Hạn thanh toán]]="","",IF((U4303-NOW())&lt;0,0,(U4303-NOW())))</f>
        <v>0</v>
      </c>
      <c r="W4303" s="35"/>
      <c r="X4303" s="35">
        <f t="shared" ca="1" si="1038"/>
        <v>72.490319212964096</v>
      </c>
      <c r="Y4303" s="2" t="str">
        <f t="shared" ca="1" si="1039"/>
        <v>Nợ quá hạn từ 60 ngày đến 90 ngày</v>
      </c>
      <c r="Z4303" s="51">
        <f t="shared" si="1035"/>
        <v>46098</v>
      </c>
      <c r="AA4303" s="51" t="str">
        <f t="shared" si="1036"/>
        <v/>
      </c>
      <c r="AD4303" s="2" t="str">
        <f>VLOOKUP($A4303,MA_KH!$A:$Q,MA_KH!O$1,0)</f>
        <v>TMART</v>
      </c>
      <c r="AE4303" s="2" t="str">
        <f>VLOOKUP($A4303,MA_KH!$A:$Q,MA_KH!P$1,0)</f>
        <v>CÔNG TY CỔ PHẦN T - MARTSTORES</v>
      </c>
    </row>
    <row r="4304" spans="1:31" ht="25.5" hidden="1" customHeight="1" x14ac:dyDescent="0.2">
      <c r="A4304" s="30" t="s">
        <v>22506</v>
      </c>
      <c r="B4304" s="30" t="s">
        <v>3960</v>
      </c>
      <c r="C4304" s="37">
        <v>46098</v>
      </c>
      <c r="D4304" s="30" t="s">
        <v>25706</v>
      </c>
      <c r="E4304" s="37">
        <v>46098</v>
      </c>
      <c r="F4304" s="30" t="s">
        <v>25707</v>
      </c>
      <c r="G4304" s="30" t="s">
        <v>4222</v>
      </c>
      <c r="H4304" s="38">
        <v>2139421</v>
      </c>
      <c r="I4304" s="67">
        <v>192549</v>
      </c>
      <c r="J4304" s="38">
        <v>155750</v>
      </c>
      <c r="K4304" s="38">
        <v>2102622</v>
      </c>
      <c r="L4304" s="7" t="s">
        <v>22849</v>
      </c>
      <c r="O4304" s="35">
        <f>IF(Table1[[#This Row],[Phân loại]]="Tồn đầu kỳ",Table1[[#This Row],[Tổng giá trị]],0)</f>
        <v>0</v>
      </c>
      <c r="P4304" s="7">
        <f>IF(Table1[[#This Row],[Số còn phải thu ĐK]]&lt;&gt;0,0,IF(Table1[[#This Row],[Phân loại]]="Bán hàng",Table1[[#This Row],[Tổng giá trị]],-Table1[[#This Row],[Tổng giá trị]]))</f>
        <v>2102622</v>
      </c>
      <c r="Q4304" s="35">
        <f t="shared" si="1037"/>
        <v>0</v>
      </c>
      <c r="R4304" s="7">
        <f>Table1[[#This Row],[Số còn phải thu ĐK]]+Table1[[#This Row],[Giá Trị HD sau CK]]-Table1[[#This Row],[Số tiền đã thu]]</f>
        <v>2102622</v>
      </c>
      <c r="S4304" s="6">
        <f>IF(Table1[[#This Row],[Ngày hóa đơn]]&lt;&gt;"",Table1[[#This Row],[Ngày hóa đơn]],IF(Table1[[#This Row],[Ngày hạch toán]]&lt;&gt;"",Table1[[#This Row],[Ngày hạch toán]],""))</f>
        <v>46098</v>
      </c>
      <c r="T4304" s="7"/>
      <c r="U4304" s="6">
        <f>IF(Table1[[#This Row],[Ngày tính CN]]="","",S4304+T4304)</f>
        <v>46098</v>
      </c>
      <c r="V4304" s="35">
        <f ca="1">IF(Table1[[#This Row],[Hạn thanh toán]]="","",IF((U4304-NOW())&lt;0,0,(U4304-NOW())))</f>
        <v>0</v>
      </c>
      <c r="W4304" s="35"/>
      <c r="X4304" s="35">
        <f t="shared" ca="1" si="1038"/>
        <v>72.490319212964096</v>
      </c>
      <c r="Y4304" s="2" t="str">
        <f t="shared" ca="1" si="1039"/>
        <v>Nợ quá hạn từ 60 ngày đến 90 ngày</v>
      </c>
      <c r="Z4304" s="51">
        <f t="shared" si="1035"/>
        <v>46098</v>
      </c>
      <c r="AA4304" s="51" t="str">
        <f t="shared" si="1036"/>
        <v/>
      </c>
      <c r="AD4304" s="2" t="str">
        <f>VLOOKUP($A4304,MA_KH!$A:$Q,MA_KH!O$1,0)</f>
        <v>TMART</v>
      </c>
      <c r="AE4304" s="2" t="str">
        <f>VLOOKUP($A4304,MA_KH!$A:$Q,MA_KH!P$1,0)</f>
        <v>CÔNG TY CỔ PHẦN T - MARTSTORES</v>
      </c>
    </row>
    <row r="4305" spans="1:31" ht="25.5" hidden="1" customHeight="1" x14ac:dyDescent="0.2">
      <c r="A4305" s="30" t="s">
        <v>22506</v>
      </c>
      <c r="B4305" s="30" t="s">
        <v>3960</v>
      </c>
      <c r="C4305" s="37">
        <v>46098</v>
      </c>
      <c r="D4305" s="30" t="s">
        <v>25708</v>
      </c>
      <c r="E4305" s="37">
        <v>46098</v>
      </c>
      <c r="F4305" s="30" t="s">
        <v>25709</v>
      </c>
      <c r="G4305" s="30" t="s">
        <v>4426</v>
      </c>
      <c r="H4305" s="38">
        <v>2220394</v>
      </c>
      <c r="I4305" s="67">
        <v>199837</v>
      </c>
      <c r="J4305" s="38">
        <v>161645</v>
      </c>
      <c r="K4305" s="38">
        <v>2182202</v>
      </c>
      <c r="L4305" s="7" t="s">
        <v>22849</v>
      </c>
      <c r="O4305" s="35">
        <f>IF(Table1[[#This Row],[Phân loại]]="Tồn đầu kỳ",Table1[[#This Row],[Tổng giá trị]],0)</f>
        <v>0</v>
      </c>
      <c r="P4305" s="7">
        <f>IF(Table1[[#This Row],[Số còn phải thu ĐK]]&lt;&gt;0,0,IF(Table1[[#This Row],[Phân loại]]="Bán hàng",Table1[[#This Row],[Tổng giá trị]],-Table1[[#This Row],[Tổng giá trị]]))</f>
        <v>2182202</v>
      </c>
      <c r="Q4305" s="35">
        <f t="shared" si="1037"/>
        <v>0</v>
      </c>
      <c r="R4305" s="7">
        <f>Table1[[#This Row],[Số còn phải thu ĐK]]+Table1[[#This Row],[Giá Trị HD sau CK]]-Table1[[#This Row],[Số tiền đã thu]]</f>
        <v>2182202</v>
      </c>
      <c r="S4305" s="6">
        <f>IF(Table1[[#This Row],[Ngày hóa đơn]]&lt;&gt;"",Table1[[#This Row],[Ngày hóa đơn]],IF(Table1[[#This Row],[Ngày hạch toán]]&lt;&gt;"",Table1[[#This Row],[Ngày hạch toán]],""))</f>
        <v>46098</v>
      </c>
      <c r="T4305" s="7"/>
      <c r="U4305" s="6">
        <f>IF(Table1[[#This Row],[Ngày tính CN]]="","",S4305+T4305)</f>
        <v>46098</v>
      </c>
      <c r="V4305" s="35">
        <f ca="1">IF(Table1[[#This Row],[Hạn thanh toán]]="","",IF((U4305-NOW())&lt;0,0,(U4305-NOW())))</f>
        <v>0</v>
      </c>
      <c r="W4305" s="35"/>
      <c r="X4305" s="35">
        <f t="shared" ca="1" si="1038"/>
        <v>72.490319212964096</v>
      </c>
      <c r="Y4305" s="2" t="str">
        <f t="shared" ca="1" si="1039"/>
        <v>Nợ quá hạn từ 60 ngày đến 90 ngày</v>
      </c>
      <c r="Z4305" s="51">
        <f t="shared" si="1035"/>
        <v>46098</v>
      </c>
      <c r="AA4305" s="51" t="str">
        <f t="shared" si="1036"/>
        <v/>
      </c>
      <c r="AD4305" s="2" t="str">
        <f>VLOOKUP($A4305,MA_KH!$A:$Q,MA_KH!O$1,0)</f>
        <v>TMART</v>
      </c>
      <c r="AE4305" s="2" t="str">
        <f>VLOOKUP($A4305,MA_KH!$A:$Q,MA_KH!P$1,0)</f>
        <v>CÔNG TY CỔ PHẦN T - MARTSTORES</v>
      </c>
    </row>
    <row r="4306" spans="1:31" ht="25.5" hidden="1" customHeight="1" x14ac:dyDescent="0.2">
      <c r="A4306" s="30" t="s">
        <v>22506</v>
      </c>
      <c r="B4306" s="30" t="s">
        <v>3960</v>
      </c>
      <c r="C4306" s="37">
        <v>46098</v>
      </c>
      <c r="D4306" s="30" t="s">
        <v>25710</v>
      </c>
      <c r="E4306" s="37">
        <v>46098</v>
      </c>
      <c r="F4306" s="30" t="s">
        <v>25711</v>
      </c>
      <c r="G4306" s="30" t="s">
        <v>4291</v>
      </c>
      <c r="H4306" s="38">
        <v>1441305</v>
      </c>
      <c r="I4306" s="67">
        <v>129718</v>
      </c>
      <c r="J4306" s="38">
        <v>104927</v>
      </c>
      <c r="K4306" s="38">
        <v>1416514</v>
      </c>
      <c r="L4306" s="7" t="s">
        <v>22849</v>
      </c>
      <c r="O4306" s="35">
        <f>IF(Table1[[#This Row],[Phân loại]]="Tồn đầu kỳ",Table1[[#This Row],[Tổng giá trị]],0)</f>
        <v>0</v>
      </c>
      <c r="P4306" s="7">
        <f>IF(Table1[[#This Row],[Số còn phải thu ĐK]]&lt;&gt;0,0,IF(Table1[[#This Row],[Phân loại]]="Bán hàng",Table1[[#This Row],[Tổng giá trị]],-Table1[[#This Row],[Tổng giá trị]]))</f>
        <v>1416514</v>
      </c>
      <c r="Q4306" s="35">
        <f t="shared" si="1037"/>
        <v>0</v>
      </c>
      <c r="R4306" s="7">
        <f>Table1[[#This Row],[Số còn phải thu ĐK]]+Table1[[#This Row],[Giá Trị HD sau CK]]-Table1[[#This Row],[Số tiền đã thu]]</f>
        <v>1416514</v>
      </c>
      <c r="S4306" s="6">
        <f>IF(Table1[[#This Row],[Ngày hóa đơn]]&lt;&gt;"",Table1[[#This Row],[Ngày hóa đơn]],IF(Table1[[#This Row],[Ngày hạch toán]]&lt;&gt;"",Table1[[#This Row],[Ngày hạch toán]],""))</f>
        <v>46098</v>
      </c>
      <c r="T4306" s="7"/>
      <c r="U4306" s="6">
        <f>IF(Table1[[#This Row],[Ngày tính CN]]="","",S4306+T4306)</f>
        <v>46098</v>
      </c>
      <c r="V4306" s="35">
        <f ca="1">IF(Table1[[#This Row],[Hạn thanh toán]]="","",IF((U4306-NOW())&lt;0,0,(U4306-NOW())))</f>
        <v>0</v>
      </c>
      <c r="W4306" s="35"/>
      <c r="X4306" s="35">
        <f t="shared" ca="1" si="1038"/>
        <v>72.490319212964096</v>
      </c>
      <c r="Y4306" s="2" t="str">
        <f t="shared" ca="1" si="1039"/>
        <v>Nợ quá hạn từ 60 ngày đến 90 ngày</v>
      </c>
      <c r="Z4306" s="51">
        <f t="shared" si="1035"/>
        <v>46098</v>
      </c>
      <c r="AA4306" s="51" t="str">
        <f t="shared" si="1036"/>
        <v/>
      </c>
      <c r="AD4306" s="2" t="str">
        <f>VLOOKUP($A4306,MA_KH!$A:$Q,MA_KH!O$1,0)</f>
        <v>TMART</v>
      </c>
      <c r="AE4306" s="2" t="str">
        <f>VLOOKUP($A4306,MA_KH!$A:$Q,MA_KH!P$1,0)</f>
        <v>CÔNG TY CỔ PHẦN T - MARTSTORES</v>
      </c>
    </row>
    <row r="4307" spans="1:31" ht="25.5" hidden="1" customHeight="1" x14ac:dyDescent="0.2">
      <c r="A4307" s="30" t="s">
        <v>22506</v>
      </c>
      <c r="B4307" s="30" t="s">
        <v>3960</v>
      </c>
      <c r="C4307" s="37">
        <v>46098</v>
      </c>
      <c r="D4307" s="30" t="s">
        <v>25712</v>
      </c>
      <c r="E4307" s="37">
        <v>46098</v>
      </c>
      <c r="F4307" s="30" t="s">
        <v>25713</v>
      </c>
      <c r="G4307" s="30" t="s">
        <v>4254</v>
      </c>
      <c r="H4307" s="38">
        <v>656155</v>
      </c>
      <c r="I4307" s="67">
        <v>59054</v>
      </c>
      <c r="J4307" s="38">
        <v>47768</v>
      </c>
      <c r="K4307" s="38">
        <v>644869</v>
      </c>
      <c r="L4307" s="7" t="s">
        <v>22849</v>
      </c>
      <c r="O4307" s="35">
        <f>IF(Table1[[#This Row],[Phân loại]]="Tồn đầu kỳ",Table1[[#This Row],[Tổng giá trị]],0)</f>
        <v>0</v>
      </c>
      <c r="P4307" s="7">
        <f>IF(Table1[[#This Row],[Số còn phải thu ĐK]]&lt;&gt;0,0,IF(Table1[[#This Row],[Phân loại]]="Bán hàng",Table1[[#This Row],[Tổng giá trị]],-Table1[[#This Row],[Tổng giá trị]]))</f>
        <v>644869</v>
      </c>
      <c r="Q4307" s="35">
        <f t="shared" si="1037"/>
        <v>0</v>
      </c>
      <c r="R4307" s="7">
        <f>Table1[[#This Row],[Số còn phải thu ĐK]]+Table1[[#This Row],[Giá Trị HD sau CK]]-Table1[[#This Row],[Số tiền đã thu]]</f>
        <v>644869</v>
      </c>
      <c r="S4307" s="6">
        <f>IF(Table1[[#This Row],[Ngày hóa đơn]]&lt;&gt;"",Table1[[#This Row],[Ngày hóa đơn]],IF(Table1[[#This Row],[Ngày hạch toán]]&lt;&gt;"",Table1[[#This Row],[Ngày hạch toán]],""))</f>
        <v>46098</v>
      </c>
      <c r="T4307" s="7"/>
      <c r="U4307" s="6">
        <f>IF(Table1[[#This Row],[Ngày tính CN]]="","",S4307+T4307)</f>
        <v>46098</v>
      </c>
      <c r="V4307" s="35">
        <f ca="1">IF(Table1[[#This Row],[Hạn thanh toán]]="","",IF((U4307-NOW())&lt;0,0,(U4307-NOW())))</f>
        <v>0</v>
      </c>
      <c r="W4307" s="35"/>
      <c r="X4307" s="35">
        <f t="shared" ca="1" si="1038"/>
        <v>72.490319212964096</v>
      </c>
      <c r="Y4307" s="2" t="str">
        <f t="shared" ca="1" si="1039"/>
        <v>Nợ quá hạn từ 60 ngày đến 90 ngày</v>
      </c>
      <c r="Z4307" s="51">
        <f t="shared" si="1035"/>
        <v>46098</v>
      </c>
      <c r="AA4307" s="51" t="str">
        <f t="shared" si="1036"/>
        <v/>
      </c>
      <c r="AD4307" s="2" t="str">
        <f>VLOOKUP($A4307,MA_KH!$A:$Q,MA_KH!O$1,0)</f>
        <v>TMART</v>
      </c>
      <c r="AE4307" s="2" t="str">
        <f>VLOOKUP($A4307,MA_KH!$A:$Q,MA_KH!P$1,0)</f>
        <v>CÔNG TY CỔ PHẦN T - MARTSTORES</v>
      </c>
    </row>
    <row r="4308" spans="1:31" ht="25.5" hidden="1" customHeight="1" x14ac:dyDescent="0.2">
      <c r="A4308" s="30" t="s">
        <v>22506</v>
      </c>
      <c r="B4308" s="30" t="s">
        <v>3960</v>
      </c>
      <c r="C4308" s="37">
        <v>46098</v>
      </c>
      <c r="D4308" s="30" t="s">
        <v>25714</v>
      </c>
      <c r="E4308" s="37">
        <v>46098</v>
      </c>
      <c r="F4308" s="30" t="s">
        <v>25715</v>
      </c>
      <c r="G4308" s="30" t="s">
        <v>4252</v>
      </c>
      <c r="H4308" s="38">
        <v>2403055</v>
      </c>
      <c r="I4308" s="67">
        <v>202911</v>
      </c>
      <c r="J4308" s="38">
        <v>176012</v>
      </c>
      <c r="K4308" s="38">
        <v>2376156</v>
      </c>
      <c r="L4308" s="7" t="s">
        <v>22849</v>
      </c>
      <c r="O4308" s="35">
        <f>IF(Table1[[#This Row],[Phân loại]]="Tồn đầu kỳ",Table1[[#This Row],[Tổng giá trị]],0)</f>
        <v>0</v>
      </c>
      <c r="P4308" s="7">
        <f>IF(Table1[[#This Row],[Số còn phải thu ĐK]]&lt;&gt;0,0,IF(Table1[[#This Row],[Phân loại]]="Bán hàng",Table1[[#This Row],[Tổng giá trị]],-Table1[[#This Row],[Tổng giá trị]]))</f>
        <v>2376156</v>
      </c>
      <c r="Q4308" s="35">
        <f t="shared" si="1037"/>
        <v>0</v>
      </c>
      <c r="R4308" s="7">
        <f>Table1[[#This Row],[Số còn phải thu ĐK]]+Table1[[#This Row],[Giá Trị HD sau CK]]-Table1[[#This Row],[Số tiền đã thu]]</f>
        <v>2376156</v>
      </c>
      <c r="S4308" s="6">
        <f>IF(Table1[[#This Row],[Ngày hóa đơn]]&lt;&gt;"",Table1[[#This Row],[Ngày hóa đơn]],IF(Table1[[#This Row],[Ngày hạch toán]]&lt;&gt;"",Table1[[#This Row],[Ngày hạch toán]],""))</f>
        <v>46098</v>
      </c>
      <c r="T4308" s="7"/>
      <c r="U4308" s="6">
        <f>IF(Table1[[#This Row],[Ngày tính CN]]="","",S4308+T4308)</f>
        <v>46098</v>
      </c>
      <c r="V4308" s="35">
        <f ca="1">IF(Table1[[#This Row],[Hạn thanh toán]]="","",IF((U4308-NOW())&lt;0,0,(U4308-NOW())))</f>
        <v>0</v>
      </c>
      <c r="W4308" s="35"/>
      <c r="X4308" s="35">
        <f t="shared" ca="1" si="1038"/>
        <v>72.490319212964096</v>
      </c>
      <c r="Y4308" s="2" t="str">
        <f t="shared" ca="1" si="1039"/>
        <v>Nợ quá hạn từ 60 ngày đến 90 ngày</v>
      </c>
      <c r="Z4308" s="51">
        <f t="shared" si="1035"/>
        <v>46098</v>
      </c>
      <c r="AA4308" s="51" t="str">
        <f t="shared" si="1036"/>
        <v/>
      </c>
      <c r="AD4308" s="2" t="str">
        <f>VLOOKUP($A4308,MA_KH!$A:$Q,MA_KH!O$1,0)</f>
        <v>TMART</v>
      </c>
      <c r="AE4308" s="2" t="str">
        <f>VLOOKUP($A4308,MA_KH!$A:$Q,MA_KH!P$1,0)</f>
        <v>CÔNG TY CỔ PHẦN T - MARTSTORES</v>
      </c>
    </row>
    <row r="4309" spans="1:31" ht="25.5" hidden="1" customHeight="1" x14ac:dyDescent="0.2">
      <c r="A4309" s="30" t="s">
        <v>22506</v>
      </c>
      <c r="B4309" s="30" t="s">
        <v>3960</v>
      </c>
      <c r="C4309" s="37">
        <v>46098</v>
      </c>
      <c r="D4309" s="30" t="s">
        <v>25716</v>
      </c>
      <c r="E4309" s="37">
        <v>46098</v>
      </c>
      <c r="F4309" s="30" t="s">
        <v>25717</v>
      </c>
      <c r="G4309" s="30" t="s">
        <v>4290</v>
      </c>
      <c r="H4309" s="38">
        <v>2806960</v>
      </c>
      <c r="I4309" s="67">
        <v>252627</v>
      </c>
      <c r="J4309" s="38">
        <v>204347</v>
      </c>
      <c r="K4309" s="38">
        <v>2758680</v>
      </c>
      <c r="L4309" s="7" t="s">
        <v>22849</v>
      </c>
      <c r="O4309" s="35">
        <f>IF(Table1[[#This Row],[Phân loại]]="Tồn đầu kỳ",Table1[[#This Row],[Tổng giá trị]],0)</f>
        <v>0</v>
      </c>
      <c r="P4309" s="7">
        <f>IF(Table1[[#This Row],[Số còn phải thu ĐK]]&lt;&gt;0,0,IF(Table1[[#This Row],[Phân loại]]="Bán hàng",Table1[[#This Row],[Tổng giá trị]],-Table1[[#This Row],[Tổng giá trị]]))</f>
        <v>2758680</v>
      </c>
      <c r="Q4309" s="35">
        <f t="shared" si="1037"/>
        <v>0</v>
      </c>
      <c r="R4309" s="7">
        <f>Table1[[#This Row],[Số còn phải thu ĐK]]+Table1[[#This Row],[Giá Trị HD sau CK]]-Table1[[#This Row],[Số tiền đã thu]]</f>
        <v>2758680</v>
      </c>
      <c r="S4309" s="6">
        <f>IF(Table1[[#This Row],[Ngày hóa đơn]]&lt;&gt;"",Table1[[#This Row],[Ngày hóa đơn]],IF(Table1[[#This Row],[Ngày hạch toán]]&lt;&gt;"",Table1[[#This Row],[Ngày hạch toán]],""))</f>
        <v>46098</v>
      </c>
      <c r="T4309" s="7"/>
      <c r="U4309" s="6">
        <f>IF(Table1[[#This Row],[Ngày tính CN]]="","",S4309+T4309)</f>
        <v>46098</v>
      </c>
      <c r="V4309" s="35">
        <f ca="1">IF(Table1[[#This Row],[Hạn thanh toán]]="","",IF((U4309-NOW())&lt;0,0,(U4309-NOW())))</f>
        <v>0</v>
      </c>
      <c r="W4309" s="35"/>
      <c r="X4309" s="35">
        <f t="shared" ca="1" si="1038"/>
        <v>72.490319212964096</v>
      </c>
      <c r="Y4309" s="2" t="str">
        <f t="shared" ca="1" si="1039"/>
        <v>Nợ quá hạn từ 60 ngày đến 90 ngày</v>
      </c>
      <c r="Z4309" s="51">
        <f t="shared" si="1035"/>
        <v>46098</v>
      </c>
      <c r="AA4309" s="51" t="str">
        <f t="shared" si="1036"/>
        <v/>
      </c>
      <c r="AD4309" s="2" t="str">
        <f>VLOOKUP($A4309,MA_KH!$A:$Q,MA_KH!O$1,0)</f>
        <v>TMART</v>
      </c>
      <c r="AE4309" s="2" t="str">
        <f>VLOOKUP($A4309,MA_KH!$A:$Q,MA_KH!P$1,0)</f>
        <v>CÔNG TY CỔ PHẦN T - MARTSTORES</v>
      </c>
    </row>
    <row r="4310" spans="1:31" ht="25.5" hidden="1" customHeight="1" x14ac:dyDescent="0.2">
      <c r="A4310" s="30" t="s">
        <v>22506</v>
      </c>
      <c r="B4310" s="30" t="s">
        <v>3960</v>
      </c>
      <c r="C4310" s="37">
        <v>46098</v>
      </c>
      <c r="D4310" s="30" t="s">
        <v>25718</v>
      </c>
      <c r="E4310" s="37">
        <v>46098</v>
      </c>
      <c r="F4310" s="30" t="s">
        <v>25719</v>
      </c>
      <c r="G4310" s="30" t="s">
        <v>4221</v>
      </c>
      <c r="H4310" s="38">
        <v>2080414</v>
      </c>
      <c r="I4310" s="67">
        <v>187238</v>
      </c>
      <c r="J4310" s="38">
        <v>151454</v>
      </c>
      <c r="K4310" s="38">
        <v>2044630</v>
      </c>
      <c r="L4310" s="7" t="s">
        <v>22849</v>
      </c>
      <c r="O4310" s="35">
        <f>IF(Table1[[#This Row],[Phân loại]]="Tồn đầu kỳ",Table1[[#This Row],[Tổng giá trị]],0)</f>
        <v>0</v>
      </c>
      <c r="P4310" s="7">
        <f>IF(Table1[[#This Row],[Số còn phải thu ĐK]]&lt;&gt;0,0,IF(Table1[[#This Row],[Phân loại]]="Bán hàng",Table1[[#This Row],[Tổng giá trị]],-Table1[[#This Row],[Tổng giá trị]]))</f>
        <v>2044630</v>
      </c>
      <c r="Q4310" s="35">
        <f t="shared" si="1037"/>
        <v>0</v>
      </c>
      <c r="R4310" s="7">
        <f>Table1[[#This Row],[Số còn phải thu ĐK]]+Table1[[#This Row],[Giá Trị HD sau CK]]-Table1[[#This Row],[Số tiền đã thu]]</f>
        <v>2044630</v>
      </c>
      <c r="S4310" s="6">
        <f>IF(Table1[[#This Row],[Ngày hóa đơn]]&lt;&gt;"",Table1[[#This Row],[Ngày hóa đơn]],IF(Table1[[#This Row],[Ngày hạch toán]]&lt;&gt;"",Table1[[#This Row],[Ngày hạch toán]],""))</f>
        <v>46098</v>
      </c>
      <c r="T4310" s="7"/>
      <c r="U4310" s="6">
        <f>IF(Table1[[#This Row],[Ngày tính CN]]="","",S4310+T4310)</f>
        <v>46098</v>
      </c>
      <c r="V4310" s="35">
        <f ca="1">IF(Table1[[#This Row],[Hạn thanh toán]]="","",IF((U4310-NOW())&lt;0,0,(U4310-NOW())))</f>
        <v>0</v>
      </c>
      <c r="W4310" s="35"/>
      <c r="X4310" s="35">
        <f t="shared" ca="1" si="1038"/>
        <v>72.490319212964096</v>
      </c>
      <c r="Y4310" s="2" t="str">
        <f t="shared" ca="1" si="1039"/>
        <v>Nợ quá hạn từ 60 ngày đến 90 ngày</v>
      </c>
      <c r="Z4310" s="51">
        <f t="shared" si="1035"/>
        <v>46098</v>
      </c>
      <c r="AA4310" s="51" t="str">
        <f t="shared" si="1036"/>
        <v/>
      </c>
      <c r="AD4310" s="2" t="str">
        <f>VLOOKUP($A4310,MA_KH!$A:$Q,MA_KH!O$1,0)</f>
        <v>TMART</v>
      </c>
      <c r="AE4310" s="2" t="str">
        <f>VLOOKUP($A4310,MA_KH!$A:$Q,MA_KH!P$1,0)</f>
        <v>CÔNG TY CỔ PHẦN T - MARTSTORES</v>
      </c>
    </row>
    <row r="4311" spans="1:31" ht="25.5" hidden="1" customHeight="1" x14ac:dyDescent="0.2">
      <c r="A4311" s="30" t="s">
        <v>22506</v>
      </c>
      <c r="B4311" s="30" t="s">
        <v>3960</v>
      </c>
      <c r="C4311" s="37">
        <v>46098</v>
      </c>
      <c r="D4311" s="30" t="s">
        <v>25720</v>
      </c>
      <c r="E4311" s="37">
        <v>46098</v>
      </c>
      <c r="F4311" s="30" t="s">
        <v>25721</v>
      </c>
      <c r="G4311" s="30" t="s">
        <v>4220</v>
      </c>
      <c r="H4311" s="38">
        <v>2361917</v>
      </c>
      <c r="I4311" s="67">
        <v>212573</v>
      </c>
      <c r="J4311" s="38">
        <v>171948</v>
      </c>
      <c r="K4311" s="38">
        <v>2321292</v>
      </c>
      <c r="L4311" s="7" t="s">
        <v>22849</v>
      </c>
      <c r="O4311" s="35">
        <f>IF(Table1[[#This Row],[Phân loại]]="Tồn đầu kỳ",Table1[[#This Row],[Tổng giá trị]],0)</f>
        <v>0</v>
      </c>
      <c r="P4311" s="7">
        <f>IF(Table1[[#This Row],[Số còn phải thu ĐK]]&lt;&gt;0,0,IF(Table1[[#This Row],[Phân loại]]="Bán hàng",Table1[[#This Row],[Tổng giá trị]],-Table1[[#This Row],[Tổng giá trị]]))</f>
        <v>2321292</v>
      </c>
      <c r="Q4311" s="35">
        <f t="shared" si="1037"/>
        <v>0</v>
      </c>
      <c r="R4311" s="7">
        <f>Table1[[#This Row],[Số còn phải thu ĐK]]+Table1[[#This Row],[Giá Trị HD sau CK]]-Table1[[#This Row],[Số tiền đã thu]]</f>
        <v>2321292</v>
      </c>
      <c r="S4311" s="6">
        <f>IF(Table1[[#This Row],[Ngày hóa đơn]]&lt;&gt;"",Table1[[#This Row],[Ngày hóa đơn]],IF(Table1[[#This Row],[Ngày hạch toán]]&lt;&gt;"",Table1[[#This Row],[Ngày hạch toán]],""))</f>
        <v>46098</v>
      </c>
      <c r="T4311" s="7"/>
      <c r="U4311" s="6">
        <f>IF(Table1[[#This Row],[Ngày tính CN]]="","",S4311+T4311)</f>
        <v>46098</v>
      </c>
      <c r="V4311" s="35">
        <f ca="1">IF(Table1[[#This Row],[Hạn thanh toán]]="","",IF((U4311-NOW())&lt;0,0,(U4311-NOW())))</f>
        <v>0</v>
      </c>
      <c r="W4311" s="35"/>
      <c r="X4311" s="35">
        <f t="shared" ca="1" si="1038"/>
        <v>72.490319212964096</v>
      </c>
      <c r="Y4311" s="2" t="str">
        <f t="shared" ca="1" si="1039"/>
        <v>Nợ quá hạn từ 60 ngày đến 90 ngày</v>
      </c>
      <c r="Z4311" s="51">
        <f t="shared" si="1035"/>
        <v>46098</v>
      </c>
      <c r="AA4311" s="51" t="str">
        <f t="shared" si="1036"/>
        <v/>
      </c>
      <c r="AD4311" s="2" t="str">
        <f>VLOOKUP($A4311,MA_KH!$A:$Q,MA_KH!O$1,0)</f>
        <v>TMART</v>
      </c>
      <c r="AE4311" s="2" t="str">
        <f>VLOOKUP($A4311,MA_KH!$A:$Q,MA_KH!P$1,0)</f>
        <v>CÔNG TY CỔ PHẦN T - MARTSTORES</v>
      </c>
    </row>
    <row r="4312" spans="1:31" ht="25.5" hidden="1" customHeight="1" x14ac:dyDescent="0.2">
      <c r="A4312" s="30" t="s">
        <v>22506</v>
      </c>
      <c r="B4312" s="30" t="s">
        <v>3960</v>
      </c>
      <c r="C4312" s="37">
        <v>46098</v>
      </c>
      <c r="D4312" s="30" t="s">
        <v>25722</v>
      </c>
      <c r="E4312" s="37">
        <v>46098</v>
      </c>
      <c r="F4312" s="30" t="s">
        <v>25723</v>
      </c>
      <c r="G4312" s="30" t="s">
        <v>4365</v>
      </c>
      <c r="H4312" s="38">
        <v>1949514</v>
      </c>
      <c r="I4312" s="67">
        <v>175457</v>
      </c>
      <c r="J4312" s="38">
        <v>141925</v>
      </c>
      <c r="K4312" s="38">
        <v>1915982</v>
      </c>
      <c r="L4312" s="7" t="s">
        <v>22849</v>
      </c>
      <c r="O4312" s="35">
        <f>IF(Table1[[#This Row],[Phân loại]]="Tồn đầu kỳ",Table1[[#This Row],[Tổng giá trị]],0)</f>
        <v>0</v>
      </c>
      <c r="P4312" s="7">
        <f>IF(Table1[[#This Row],[Số còn phải thu ĐK]]&lt;&gt;0,0,IF(Table1[[#This Row],[Phân loại]]="Bán hàng",Table1[[#This Row],[Tổng giá trị]],-Table1[[#This Row],[Tổng giá trị]]))</f>
        <v>1915982</v>
      </c>
      <c r="Q4312" s="35">
        <f t="shared" si="1037"/>
        <v>0</v>
      </c>
      <c r="R4312" s="7">
        <f>Table1[[#This Row],[Số còn phải thu ĐK]]+Table1[[#This Row],[Giá Trị HD sau CK]]-Table1[[#This Row],[Số tiền đã thu]]</f>
        <v>1915982</v>
      </c>
      <c r="S4312" s="6">
        <f>IF(Table1[[#This Row],[Ngày hóa đơn]]&lt;&gt;"",Table1[[#This Row],[Ngày hóa đơn]],IF(Table1[[#This Row],[Ngày hạch toán]]&lt;&gt;"",Table1[[#This Row],[Ngày hạch toán]],""))</f>
        <v>46098</v>
      </c>
      <c r="T4312" s="7"/>
      <c r="U4312" s="6">
        <f>IF(Table1[[#This Row],[Ngày tính CN]]="","",S4312+T4312)</f>
        <v>46098</v>
      </c>
      <c r="V4312" s="35">
        <f ca="1">IF(Table1[[#This Row],[Hạn thanh toán]]="","",IF((U4312-NOW())&lt;0,0,(U4312-NOW())))</f>
        <v>0</v>
      </c>
      <c r="W4312" s="35"/>
      <c r="X4312" s="35">
        <f t="shared" ca="1" si="1038"/>
        <v>72.490319212964096</v>
      </c>
      <c r="Y4312" s="2" t="str">
        <f t="shared" ca="1" si="1039"/>
        <v>Nợ quá hạn từ 60 ngày đến 90 ngày</v>
      </c>
      <c r="Z4312" s="51">
        <f t="shared" si="1035"/>
        <v>46098</v>
      </c>
      <c r="AA4312" s="51" t="str">
        <f t="shared" si="1036"/>
        <v/>
      </c>
      <c r="AD4312" s="2" t="str">
        <f>VLOOKUP($A4312,MA_KH!$A:$Q,MA_KH!O$1,0)</f>
        <v>TMART</v>
      </c>
      <c r="AE4312" s="2" t="str">
        <f>VLOOKUP($A4312,MA_KH!$A:$Q,MA_KH!P$1,0)</f>
        <v>CÔNG TY CỔ PHẦN T - MARTSTORES</v>
      </c>
    </row>
    <row r="4313" spans="1:31" ht="25.5" hidden="1" customHeight="1" x14ac:dyDescent="0.2">
      <c r="A4313" s="30" t="s">
        <v>22506</v>
      </c>
      <c r="B4313" s="30" t="s">
        <v>3960</v>
      </c>
      <c r="C4313" s="37">
        <v>46098</v>
      </c>
      <c r="D4313" s="30" t="s">
        <v>25724</v>
      </c>
      <c r="E4313" s="37">
        <v>46098</v>
      </c>
      <c r="F4313" s="30" t="s">
        <v>25725</v>
      </c>
      <c r="G4313" s="30" t="s">
        <v>4218</v>
      </c>
      <c r="H4313" s="38">
        <v>1946125</v>
      </c>
      <c r="I4313" s="67">
        <v>175152</v>
      </c>
      <c r="J4313" s="38">
        <v>141678</v>
      </c>
      <c r="K4313" s="38">
        <v>1912651</v>
      </c>
      <c r="L4313" s="7" t="s">
        <v>22849</v>
      </c>
      <c r="O4313" s="35">
        <f>IF(Table1[[#This Row],[Phân loại]]="Tồn đầu kỳ",Table1[[#This Row],[Tổng giá trị]],0)</f>
        <v>0</v>
      </c>
      <c r="P4313" s="7">
        <f>IF(Table1[[#This Row],[Số còn phải thu ĐK]]&lt;&gt;0,0,IF(Table1[[#This Row],[Phân loại]]="Bán hàng",Table1[[#This Row],[Tổng giá trị]],-Table1[[#This Row],[Tổng giá trị]]))</f>
        <v>1912651</v>
      </c>
      <c r="Q4313" s="35">
        <f t="shared" si="1037"/>
        <v>0</v>
      </c>
      <c r="R4313" s="7">
        <f>Table1[[#This Row],[Số còn phải thu ĐK]]+Table1[[#This Row],[Giá Trị HD sau CK]]-Table1[[#This Row],[Số tiền đã thu]]</f>
        <v>1912651</v>
      </c>
      <c r="S4313" s="6">
        <f>IF(Table1[[#This Row],[Ngày hóa đơn]]&lt;&gt;"",Table1[[#This Row],[Ngày hóa đơn]],IF(Table1[[#This Row],[Ngày hạch toán]]&lt;&gt;"",Table1[[#This Row],[Ngày hạch toán]],""))</f>
        <v>46098</v>
      </c>
      <c r="T4313" s="7"/>
      <c r="U4313" s="6">
        <f>IF(Table1[[#This Row],[Ngày tính CN]]="","",S4313+T4313)</f>
        <v>46098</v>
      </c>
      <c r="V4313" s="35">
        <f ca="1">IF(Table1[[#This Row],[Hạn thanh toán]]="","",IF((U4313-NOW())&lt;0,0,(U4313-NOW())))</f>
        <v>0</v>
      </c>
      <c r="W4313" s="35"/>
      <c r="X4313" s="35">
        <f t="shared" ca="1" si="1038"/>
        <v>72.490319212964096</v>
      </c>
      <c r="Y4313" s="2" t="str">
        <f t="shared" ca="1" si="1039"/>
        <v>Nợ quá hạn từ 60 ngày đến 90 ngày</v>
      </c>
      <c r="Z4313" s="51">
        <f t="shared" si="1035"/>
        <v>46098</v>
      </c>
      <c r="AA4313" s="51" t="str">
        <f t="shared" si="1036"/>
        <v/>
      </c>
      <c r="AD4313" s="2" t="str">
        <f>VLOOKUP($A4313,MA_KH!$A:$Q,MA_KH!O$1,0)</f>
        <v>TMART</v>
      </c>
      <c r="AE4313" s="2" t="str">
        <f>VLOOKUP($A4313,MA_KH!$A:$Q,MA_KH!P$1,0)</f>
        <v>CÔNG TY CỔ PHẦN T - MARTSTORES</v>
      </c>
    </row>
    <row r="4314" spans="1:31" ht="25.5" hidden="1" customHeight="1" x14ac:dyDescent="0.2">
      <c r="A4314" s="30" t="s">
        <v>22506</v>
      </c>
      <c r="B4314" s="30" t="s">
        <v>3960</v>
      </c>
      <c r="C4314" s="37">
        <v>46098</v>
      </c>
      <c r="D4314" s="30" t="s">
        <v>25726</v>
      </c>
      <c r="E4314" s="37">
        <v>46098</v>
      </c>
      <c r="F4314" s="30" t="s">
        <v>25727</v>
      </c>
      <c r="G4314" s="30" t="s">
        <v>4217</v>
      </c>
      <c r="H4314" s="38">
        <v>1828196</v>
      </c>
      <c r="I4314" s="67">
        <v>164538</v>
      </c>
      <c r="J4314" s="38">
        <v>133093</v>
      </c>
      <c r="K4314" s="38">
        <v>1796751</v>
      </c>
      <c r="L4314" s="7" t="s">
        <v>22849</v>
      </c>
      <c r="O4314" s="35">
        <f>IF(Table1[[#This Row],[Phân loại]]="Tồn đầu kỳ",Table1[[#This Row],[Tổng giá trị]],0)</f>
        <v>0</v>
      </c>
      <c r="P4314" s="7">
        <f>IF(Table1[[#This Row],[Số còn phải thu ĐK]]&lt;&gt;0,0,IF(Table1[[#This Row],[Phân loại]]="Bán hàng",Table1[[#This Row],[Tổng giá trị]],-Table1[[#This Row],[Tổng giá trị]]))</f>
        <v>1796751</v>
      </c>
      <c r="Q4314" s="35">
        <f t="shared" si="1037"/>
        <v>0</v>
      </c>
      <c r="R4314" s="7">
        <f>Table1[[#This Row],[Số còn phải thu ĐK]]+Table1[[#This Row],[Giá Trị HD sau CK]]-Table1[[#This Row],[Số tiền đã thu]]</f>
        <v>1796751</v>
      </c>
      <c r="S4314" s="6">
        <f>IF(Table1[[#This Row],[Ngày hóa đơn]]&lt;&gt;"",Table1[[#This Row],[Ngày hóa đơn]],IF(Table1[[#This Row],[Ngày hạch toán]]&lt;&gt;"",Table1[[#This Row],[Ngày hạch toán]],""))</f>
        <v>46098</v>
      </c>
      <c r="T4314" s="7"/>
      <c r="U4314" s="6">
        <f>IF(Table1[[#This Row],[Ngày tính CN]]="","",S4314+T4314)</f>
        <v>46098</v>
      </c>
      <c r="V4314" s="35">
        <f ca="1">IF(Table1[[#This Row],[Hạn thanh toán]]="","",IF((U4314-NOW())&lt;0,0,(U4314-NOW())))</f>
        <v>0</v>
      </c>
      <c r="W4314" s="35"/>
      <c r="X4314" s="35">
        <f t="shared" ca="1" si="1038"/>
        <v>72.490319212964096</v>
      </c>
      <c r="Y4314" s="2" t="str">
        <f t="shared" ca="1" si="1039"/>
        <v>Nợ quá hạn từ 60 ngày đến 90 ngày</v>
      </c>
      <c r="Z4314" s="51">
        <f t="shared" si="1035"/>
        <v>46098</v>
      </c>
      <c r="AA4314" s="51" t="str">
        <f t="shared" si="1036"/>
        <v/>
      </c>
      <c r="AD4314" s="2" t="str">
        <f>VLOOKUP($A4314,MA_KH!$A:$Q,MA_KH!O$1,0)</f>
        <v>TMART</v>
      </c>
      <c r="AE4314" s="2" t="str">
        <f>VLOOKUP($A4314,MA_KH!$A:$Q,MA_KH!P$1,0)</f>
        <v>CÔNG TY CỔ PHẦN T - MARTSTORES</v>
      </c>
    </row>
    <row r="4315" spans="1:31" ht="25.5" hidden="1" customHeight="1" x14ac:dyDescent="0.2">
      <c r="A4315" s="30" t="s">
        <v>22506</v>
      </c>
      <c r="B4315" s="30" t="s">
        <v>3960</v>
      </c>
      <c r="C4315" s="37">
        <v>46098</v>
      </c>
      <c r="D4315" s="30" t="s">
        <v>25728</v>
      </c>
      <c r="E4315" s="37">
        <v>46098</v>
      </c>
      <c r="F4315" s="30" t="s">
        <v>25729</v>
      </c>
      <c r="G4315" s="30" t="s">
        <v>4416</v>
      </c>
      <c r="H4315" s="38">
        <v>1936246</v>
      </c>
      <c r="I4315" s="67">
        <v>174263</v>
      </c>
      <c r="J4315" s="38">
        <v>140959</v>
      </c>
      <c r="K4315" s="38">
        <v>1902942</v>
      </c>
      <c r="L4315" s="7" t="s">
        <v>22849</v>
      </c>
      <c r="O4315" s="35">
        <f>IF(Table1[[#This Row],[Phân loại]]="Tồn đầu kỳ",Table1[[#This Row],[Tổng giá trị]],0)</f>
        <v>0</v>
      </c>
      <c r="P4315" s="7">
        <f>IF(Table1[[#This Row],[Số còn phải thu ĐK]]&lt;&gt;0,0,IF(Table1[[#This Row],[Phân loại]]="Bán hàng",Table1[[#This Row],[Tổng giá trị]],-Table1[[#This Row],[Tổng giá trị]]))</f>
        <v>1902942</v>
      </c>
      <c r="Q4315" s="35">
        <f t="shared" si="1037"/>
        <v>0</v>
      </c>
      <c r="R4315" s="7">
        <f>Table1[[#This Row],[Số còn phải thu ĐK]]+Table1[[#This Row],[Giá Trị HD sau CK]]-Table1[[#This Row],[Số tiền đã thu]]</f>
        <v>1902942</v>
      </c>
      <c r="S4315" s="6">
        <f>IF(Table1[[#This Row],[Ngày hóa đơn]]&lt;&gt;"",Table1[[#This Row],[Ngày hóa đơn]],IF(Table1[[#This Row],[Ngày hạch toán]]&lt;&gt;"",Table1[[#This Row],[Ngày hạch toán]],""))</f>
        <v>46098</v>
      </c>
      <c r="T4315" s="7"/>
      <c r="U4315" s="6">
        <f>IF(Table1[[#This Row],[Ngày tính CN]]="","",S4315+T4315)</f>
        <v>46098</v>
      </c>
      <c r="V4315" s="35">
        <f ca="1">IF(Table1[[#This Row],[Hạn thanh toán]]="","",IF((U4315-NOW())&lt;0,0,(U4315-NOW())))</f>
        <v>0</v>
      </c>
      <c r="W4315" s="35"/>
      <c r="X4315" s="35">
        <f t="shared" ca="1" si="1038"/>
        <v>72.490319212964096</v>
      </c>
      <c r="Y4315" s="2" t="str">
        <f t="shared" ca="1" si="1039"/>
        <v>Nợ quá hạn từ 60 ngày đến 90 ngày</v>
      </c>
      <c r="Z4315" s="51">
        <f t="shared" si="1035"/>
        <v>46098</v>
      </c>
      <c r="AA4315" s="51" t="str">
        <f t="shared" si="1036"/>
        <v/>
      </c>
      <c r="AD4315" s="2" t="str">
        <f>VLOOKUP($A4315,MA_KH!$A:$Q,MA_KH!O$1,0)</f>
        <v>TMART</v>
      </c>
      <c r="AE4315" s="2" t="str">
        <f>VLOOKUP($A4315,MA_KH!$A:$Q,MA_KH!P$1,0)</f>
        <v>CÔNG TY CỔ PHẦN T - MARTSTORES</v>
      </c>
    </row>
    <row r="4316" spans="1:31" ht="25.5" hidden="1" customHeight="1" x14ac:dyDescent="0.2">
      <c r="A4316" s="30" t="s">
        <v>22506</v>
      </c>
      <c r="B4316" s="30" t="s">
        <v>3960</v>
      </c>
      <c r="C4316" s="37">
        <v>46098</v>
      </c>
      <c r="D4316" s="30" t="s">
        <v>25730</v>
      </c>
      <c r="E4316" s="37">
        <v>46098</v>
      </c>
      <c r="F4316" s="30" t="s">
        <v>25731</v>
      </c>
      <c r="G4316" s="30" t="s">
        <v>4097</v>
      </c>
      <c r="H4316" s="38">
        <v>1912028</v>
      </c>
      <c r="I4316" s="67">
        <v>172084</v>
      </c>
      <c r="J4316" s="38">
        <v>139196</v>
      </c>
      <c r="K4316" s="38">
        <v>1879140</v>
      </c>
      <c r="L4316" s="7" t="s">
        <v>22849</v>
      </c>
      <c r="O4316" s="35">
        <f>IF(Table1[[#This Row],[Phân loại]]="Tồn đầu kỳ",Table1[[#This Row],[Tổng giá trị]],0)</f>
        <v>0</v>
      </c>
      <c r="P4316" s="7">
        <f>IF(Table1[[#This Row],[Số còn phải thu ĐK]]&lt;&gt;0,0,IF(Table1[[#This Row],[Phân loại]]="Bán hàng",Table1[[#This Row],[Tổng giá trị]],-Table1[[#This Row],[Tổng giá trị]]))</f>
        <v>1879140</v>
      </c>
      <c r="Q4316" s="35">
        <f t="shared" si="1037"/>
        <v>0</v>
      </c>
      <c r="R4316" s="7">
        <f>Table1[[#This Row],[Số còn phải thu ĐK]]+Table1[[#This Row],[Giá Trị HD sau CK]]-Table1[[#This Row],[Số tiền đã thu]]</f>
        <v>1879140</v>
      </c>
      <c r="S4316" s="6">
        <f>IF(Table1[[#This Row],[Ngày hóa đơn]]&lt;&gt;"",Table1[[#This Row],[Ngày hóa đơn]],IF(Table1[[#This Row],[Ngày hạch toán]]&lt;&gt;"",Table1[[#This Row],[Ngày hạch toán]],""))</f>
        <v>46098</v>
      </c>
      <c r="T4316" s="7"/>
      <c r="U4316" s="6">
        <f>IF(Table1[[#This Row],[Ngày tính CN]]="","",S4316+T4316)</f>
        <v>46098</v>
      </c>
      <c r="V4316" s="35">
        <f ca="1">IF(Table1[[#This Row],[Hạn thanh toán]]="","",IF((U4316-NOW())&lt;0,0,(U4316-NOW())))</f>
        <v>0</v>
      </c>
      <c r="W4316" s="35"/>
      <c r="X4316" s="35">
        <f t="shared" ca="1" si="1038"/>
        <v>72.490319212964096</v>
      </c>
      <c r="Y4316" s="2" t="str">
        <f t="shared" ca="1" si="1039"/>
        <v>Nợ quá hạn từ 60 ngày đến 90 ngày</v>
      </c>
      <c r="Z4316" s="51">
        <f t="shared" si="1035"/>
        <v>46098</v>
      </c>
      <c r="AA4316" s="51" t="str">
        <f t="shared" si="1036"/>
        <v/>
      </c>
      <c r="AD4316" s="2" t="str">
        <f>VLOOKUP($A4316,MA_KH!$A:$Q,MA_KH!O$1,0)</f>
        <v>TMART</v>
      </c>
      <c r="AE4316" s="2" t="str">
        <f>VLOOKUP($A4316,MA_KH!$A:$Q,MA_KH!P$1,0)</f>
        <v>CÔNG TY CỔ PHẦN T - MARTSTORES</v>
      </c>
    </row>
    <row r="4317" spans="1:31" ht="25.5" hidden="1" customHeight="1" x14ac:dyDescent="0.2">
      <c r="A4317" s="30" t="s">
        <v>22506</v>
      </c>
      <c r="B4317" s="30" t="s">
        <v>3960</v>
      </c>
      <c r="C4317" s="37">
        <v>46098</v>
      </c>
      <c r="D4317" s="30" t="s">
        <v>25732</v>
      </c>
      <c r="E4317" s="37">
        <v>46098</v>
      </c>
      <c r="F4317" s="30" t="s">
        <v>25733</v>
      </c>
      <c r="G4317" s="30" t="s">
        <v>4216</v>
      </c>
      <c r="H4317" s="38">
        <v>2442969</v>
      </c>
      <c r="I4317" s="67">
        <v>219868</v>
      </c>
      <c r="J4317" s="38">
        <v>177848</v>
      </c>
      <c r="K4317" s="38">
        <v>2400949</v>
      </c>
      <c r="L4317" s="7" t="s">
        <v>22849</v>
      </c>
      <c r="O4317" s="35">
        <f>IF(Table1[[#This Row],[Phân loại]]="Tồn đầu kỳ",Table1[[#This Row],[Tổng giá trị]],0)</f>
        <v>0</v>
      </c>
      <c r="P4317" s="7">
        <f>IF(Table1[[#This Row],[Số còn phải thu ĐK]]&lt;&gt;0,0,IF(Table1[[#This Row],[Phân loại]]="Bán hàng",Table1[[#This Row],[Tổng giá trị]],-Table1[[#This Row],[Tổng giá trị]]))</f>
        <v>2400949</v>
      </c>
      <c r="Q4317" s="35">
        <f t="shared" si="1037"/>
        <v>0</v>
      </c>
      <c r="R4317" s="7">
        <f>Table1[[#This Row],[Số còn phải thu ĐK]]+Table1[[#This Row],[Giá Trị HD sau CK]]-Table1[[#This Row],[Số tiền đã thu]]</f>
        <v>2400949</v>
      </c>
      <c r="S4317" s="6">
        <f>IF(Table1[[#This Row],[Ngày hóa đơn]]&lt;&gt;"",Table1[[#This Row],[Ngày hóa đơn]],IF(Table1[[#This Row],[Ngày hạch toán]]&lt;&gt;"",Table1[[#This Row],[Ngày hạch toán]],""))</f>
        <v>46098</v>
      </c>
      <c r="T4317" s="7"/>
      <c r="U4317" s="6">
        <f>IF(Table1[[#This Row],[Ngày tính CN]]="","",S4317+T4317)</f>
        <v>46098</v>
      </c>
      <c r="V4317" s="35">
        <f ca="1">IF(Table1[[#This Row],[Hạn thanh toán]]="","",IF((U4317-NOW())&lt;0,0,(U4317-NOW())))</f>
        <v>0</v>
      </c>
      <c r="W4317" s="35"/>
      <c r="X4317" s="35">
        <f t="shared" ca="1" si="1038"/>
        <v>72.490319212964096</v>
      </c>
      <c r="Y4317" s="2" t="str">
        <f t="shared" ca="1" si="1039"/>
        <v>Nợ quá hạn từ 60 ngày đến 90 ngày</v>
      </c>
      <c r="Z4317" s="51">
        <f t="shared" si="1035"/>
        <v>46098</v>
      </c>
      <c r="AA4317" s="51" t="str">
        <f t="shared" si="1036"/>
        <v/>
      </c>
      <c r="AD4317" s="2" t="str">
        <f>VLOOKUP($A4317,MA_KH!$A:$Q,MA_KH!O$1,0)</f>
        <v>TMART</v>
      </c>
      <c r="AE4317" s="2" t="str">
        <f>VLOOKUP($A4317,MA_KH!$A:$Q,MA_KH!P$1,0)</f>
        <v>CÔNG TY CỔ PHẦN T - MARTSTORES</v>
      </c>
    </row>
    <row r="4318" spans="1:31" ht="25.5" hidden="1" customHeight="1" x14ac:dyDescent="0.2">
      <c r="A4318" s="30" t="s">
        <v>22506</v>
      </c>
      <c r="B4318" s="30" t="s">
        <v>3960</v>
      </c>
      <c r="C4318" s="37">
        <v>46098</v>
      </c>
      <c r="D4318" s="30" t="s">
        <v>25734</v>
      </c>
      <c r="E4318" s="37">
        <v>46098</v>
      </c>
      <c r="F4318" s="30" t="s">
        <v>25735</v>
      </c>
      <c r="G4318" s="30" t="s">
        <v>4224</v>
      </c>
      <c r="H4318" s="38">
        <v>2099549</v>
      </c>
      <c r="I4318" s="67">
        <v>188960</v>
      </c>
      <c r="J4318" s="38">
        <v>152847</v>
      </c>
      <c r="K4318" s="38">
        <v>2063436</v>
      </c>
      <c r="L4318" s="7" t="s">
        <v>22849</v>
      </c>
      <c r="O4318" s="35">
        <f>IF(Table1[[#This Row],[Phân loại]]="Tồn đầu kỳ",Table1[[#This Row],[Tổng giá trị]],0)</f>
        <v>0</v>
      </c>
      <c r="P4318" s="7">
        <f>IF(Table1[[#This Row],[Số còn phải thu ĐK]]&lt;&gt;0,0,IF(Table1[[#This Row],[Phân loại]]="Bán hàng",Table1[[#This Row],[Tổng giá trị]],-Table1[[#This Row],[Tổng giá trị]]))</f>
        <v>2063436</v>
      </c>
      <c r="Q4318" s="35">
        <f t="shared" si="1037"/>
        <v>0</v>
      </c>
      <c r="R4318" s="7">
        <f>Table1[[#This Row],[Số còn phải thu ĐK]]+Table1[[#This Row],[Giá Trị HD sau CK]]-Table1[[#This Row],[Số tiền đã thu]]</f>
        <v>2063436</v>
      </c>
      <c r="S4318" s="6">
        <f>IF(Table1[[#This Row],[Ngày hóa đơn]]&lt;&gt;"",Table1[[#This Row],[Ngày hóa đơn]],IF(Table1[[#This Row],[Ngày hạch toán]]&lt;&gt;"",Table1[[#This Row],[Ngày hạch toán]],""))</f>
        <v>46098</v>
      </c>
      <c r="T4318" s="7"/>
      <c r="U4318" s="6">
        <f>IF(Table1[[#This Row],[Ngày tính CN]]="","",S4318+T4318)</f>
        <v>46098</v>
      </c>
      <c r="V4318" s="35">
        <f ca="1">IF(Table1[[#This Row],[Hạn thanh toán]]="","",IF((U4318-NOW())&lt;0,0,(U4318-NOW())))</f>
        <v>0</v>
      </c>
      <c r="W4318" s="35"/>
      <c r="X4318" s="35">
        <f t="shared" ca="1" si="1038"/>
        <v>72.490319212964096</v>
      </c>
      <c r="Y4318" s="2" t="str">
        <f t="shared" ca="1" si="1039"/>
        <v>Nợ quá hạn từ 60 ngày đến 90 ngày</v>
      </c>
      <c r="Z4318" s="51">
        <f t="shared" si="1035"/>
        <v>46098</v>
      </c>
      <c r="AA4318" s="51" t="str">
        <f t="shared" si="1036"/>
        <v/>
      </c>
      <c r="AD4318" s="2" t="str">
        <f>VLOOKUP($A4318,MA_KH!$A:$Q,MA_KH!O$1,0)</f>
        <v>TMART</v>
      </c>
      <c r="AE4318" s="2" t="str">
        <f>VLOOKUP($A4318,MA_KH!$A:$Q,MA_KH!P$1,0)</f>
        <v>CÔNG TY CỔ PHẦN T - MARTSTORES</v>
      </c>
    </row>
    <row r="4319" spans="1:31" ht="25.5" hidden="1" customHeight="1" x14ac:dyDescent="0.2">
      <c r="A4319" s="30" t="s">
        <v>22506</v>
      </c>
      <c r="B4319" s="30" t="s">
        <v>3960</v>
      </c>
      <c r="C4319" s="37">
        <v>46098</v>
      </c>
      <c r="D4319" s="30" t="s">
        <v>25736</v>
      </c>
      <c r="E4319" s="37">
        <v>46098</v>
      </c>
      <c r="F4319" s="30" t="s">
        <v>25737</v>
      </c>
      <c r="G4319" s="30" t="s">
        <v>4366</v>
      </c>
      <c r="H4319" s="38">
        <v>1318929</v>
      </c>
      <c r="I4319" s="67">
        <v>118703</v>
      </c>
      <c r="J4319" s="38">
        <v>96018</v>
      </c>
      <c r="K4319" s="38">
        <v>1296244</v>
      </c>
      <c r="L4319" s="7" t="s">
        <v>22849</v>
      </c>
      <c r="O4319" s="35">
        <f>IF(Table1[[#This Row],[Phân loại]]="Tồn đầu kỳ",Table1[[#This Row],[Tổng giá trị]],0)</f>
        <v>0</v>
      </c>
      <c r="P4319" s="7">
        <f>IF(Table1[[#This Row],[Số còn phải thu ĐK]]&lt;&gt;0,0,IF(Table1[[#This Row],[Phân loại]]="Bán hàng",Table1[[#This Row],[Tổng giá trị]],-Table1[[#This Row],[Tổng giá trị]]))</f>
        <v>1296244</v>
      </c>
      <c r="Q4319" s="35">
        <f t="shared" si="1037"/>
        <v>0</v>
      </c>
      <c r="R4319" s="7">
        <f>Table1[[#This Row],[Số còn phải thu ĐK]]+Table1[[#This Row],[Giá Trị HD sau CK]]-Table1[[#This Row],[Số tiền đã thu]]</f>
        <v>1296244</v>
      </c>
      <c r="S4319" s="6">
        <f>IF(Table1[[#This Row],[Ngày hóa đơn]]&lt;&gt;"",Table1[[#This Row],[Ngày hóa đơn]],IF(Table1[[#This Row],[Ngày hạch toán]]&lt;&gt;"",Table1[[#This Row],[Ngày hạch toán]],""))</f>
        <v>46098</v>
      </c>
      <c r="T4319" s="7"/>
      <c r="U4319" s="6">
        <f>IF(Table1[[#This Row],[Ngày tính CN]]="","",S4319+T4319)</f>
        <v>46098</v>
      </c>
      <c r="V4319" s="35">
        <f ca="1">IF(Table1[[#This Row],[Hạn thanh toán]]="","",IF((U4319-NOW())&lt;0,0,(U4319-NOW())))</f>
        <v>0</v>
      </c>
      <c r="W4319" s="35"/>
      <c r="X4319" s="35">
        <f t="shared" ca="1" si="1038"/>
        <v>72.490319212964096</v>
      </c>
      <c r="Y4319" s="2" t="str">
        <f t="shared" ca="1" si="1039"/>
        <v>Nợ quá hạn từ 60 ngày đến 90 ngày</v>
      </c>
      <c r="Z4319" s="51">
        <f t="shared" si="1035"/>
        <v>46098</v>
      </c>
      <c r="AA4319" s="51" t="str">
        <f t="shared" si="1036"/>
        <v/>
      </c>
      <c r="AD4319" s="2" t="str">
        <f>VLOOKUP($A4319,MA_KH!$A:$Q,MA_KH!O$1,0)</f>
        <v>TMART</v>
      </c>
      <c r="AE4319" s="2" t="str">
        <f>VLOOKUP($A4319,MA_KH!$A:$Q,MA_KH!P$1,0)</f>
        <v>CÔNG TY CỔ PHẦN T - MARTSTORES</v>
      </c>
    </row>
    <row r="4320" spans="1:31" ht="25.5" hidden="1" customHeight="1" x14ac:dyDescent="0.2">
      <c r="A4320" s="30" t="s">
        <v>22506</v>
      </c>
      <c r="B4320" s="30" t="s">
        <v>3960</v>
      </c>
      <c r="C4320" s="37">
        <v>46098</v>
      </c>
      <c r="D4320" s="30" t="s">
        <v>25738</v>
      </c>
      <c r="E4320" s="37">
        <v>46098</v>
      </c>
      <c r="F4320" s="30" t="s">
        <v>25739</v>
      </c>
      <c r="G4320" s="30" t="s">
        <v>4258</v>
      </c>
      <c r="H4320" s="38">
        <v>2038478</v>
      </c>
      <c r="I4320" s="67">
        <v>183463</v>
      </c>
      <c r="J4320" s="38">
        <v>148401</v>
      </c>
      <c r="K4320" s="38">
        <v>2003416</v>
      </c>
      <c r="L4320" s="7" t="s">
        <v>22849</v>
      </c>
      <c r="O4320" s="35">
        <f>IF(Table1[[#This Row],[Phân loại]]="Tồn đầu kỳ",Table1[[#This Row],[Tổng giá trị]],0)</f>
        <v>0</v>
      </c>
      <c r="P4320" s="7">
        <f>IF(Table1[[#This Row],[Số còn phải thu ĐK]]&lt;&gt;0,0,IF(Table1[[#This Row],[Phân loại]]="Bán hàng",Table1[[#This Row],[Tổng giá trị]],-Table1[[#This Row],[Tổng giá trị]]))</f>
        <v>2003416</v>
      </c>
      <c r="Q4320" s="35">
        <f t="shared" si="1037"/>
        <v>0</v>
      </c>
      <c r="R4320" s="7">
        <f>Table1[[#This Row],[Số còn phải thu ĐK]]+Table1[[#This Row],[Giá Trị HD sau CK]]-Table1[[#This Row],[Số tiền đã thu]]</f>
        <v>2003416</v>
      </c>
      <c r="S4320" s="6">
        <f>IF(Table1[[#This Row],[Ngày hóa đơn]]&lt;&gt;"",Table1[[#This Row],[Ngày hóa đơn]],IF(Table1[[#This Row],[Ngày hạch toán]]&lt;&gt;"",Table1[[#This Row],[Ngày hạch toán]],""))</f>
        <v>46098</v>
      </c>
      <c r="T4320" s="7"/>
      <c r="U4320" s="6">
        <f>IF(Table1[[#This Row],[Ngày tính CN]]="","",S4320+T4320)</f>
        <v>46098</v>
      </c>
      <c r="V4320" s="35">
        <f ca="1">IF(Table1[[#This Row],[Hạn thanh toán]]="","",IF((U4320-NOW())&lt;0,0,(U4320-NOW())))</f>
        <v>0</v>
      </c>
      <c r="W4320" s="35"/>
      <c r="X4320" s="35">
        <f t="shared" ca="1" si="1038"/>
        <v>72.490319212964096</v>
      </c>
      <c r="Y4320" s="2" t="str">
        <f t="shared" ca="1" si="1039"/>
        <v>Nợ quá hạn từ 60 ngày đến 90 ngày</v>
      </c>
      <c r="Z4320" s="51">
        <f t="shared" si="1035"/>
        <v>46098</v>
      </c>
      <c r="AA4320" s="51" t="str">
        <f t="shared" si="1036"/>
        <v/>
      </c>
      <c r="AD4320" s="2" t="str">
        <f>VLOOKUP($A4320,MA_KH!$A:$Q,MA_KH!O$1,0)</f>
        <v>TMART</v>
      </c>
      <c r="AE4320" s="2" t="str">
        <f>VLOOKUP($A4320,MA_KH!$A:$Q,MA_KH!P$1,0)</f>
        <v>CÔNG TY CỔ PHẦN T - MARTSTORES</v>
      </c>
    </row>
    <row r="4321" spans="1:31" ht="25.5" hidden="1" customHeight="1" x14ac:dyDescent="0.2">
      <c r="A4321" s="30" t="s">
        <v>22506</v>
      </c>
      <c r="B4321" s="30" t="s">
        <v>3960</v>
      </c>
      <c r="C4321" s="37">
        <v>46098</v>
      </c>
      <c r="D4321" s="30" t="s">
        <v>25740</v>
      </c>
      <c r="E4321" s="37">
        <v>46098</v>
      </c>
      <c r="F4321" s="30" t="s">
        <v>25741</v>
      </c>
      <c r="G4321" s="30" t="s">
        <v>4297</v>
      </c>
      <c r="H4321" s="38">
        <v>1552072</v>
      </c>
      <c r="I4321" s="67">
        <v>139687</v>
      </c>
      <c r="J4321" s="38">
        <v>112991</v>
      </c>
      <c r="K4321" s="38">
        <v>1525376</v>
      </c>
      <c r="L4321" s="7" t="s">
        <v>22849</v>
      </c>
      <c r="O4321" s="35">
        <f>IF(Table1[[#This Row],[Phân loại]]="Tồn đầu kỳ",Table1[[#This Row],[Tổng giá trị]],0)</f>
        <v>0</v>
      </c>
      <c r="P4321" s="7">
        <f>IF(Table1[[#This Row],[Số còn phải thu ĐK]]&lt;&gt;0,0,IF(Table1[[#This Row],[Phân loại]]="Bán hàng",Table1[[#This Row],[Tổng giá trị]],-Table1[[#This Row],[Tổng giá trị]]))</f>
        <v>1525376</v>
      </c>
      <c r="Q4321" s="35">
        <f t="shared" si="1037"/>
        <v>0</v>
      </c>
      <c r="R4321" s="7">
        <f>Table1[[#This Row],[Số còn phải thu ĐK]]+Table1[[#This Row],[Giá Trị HD sau CK]]-Table1[[#This Row],[Số tiền đã thu]]</f>
        <v>1525376</v>
      </c>
      <c r="S4321" s="6">
        <f>IF(Table1[[#This Row],[Ngày hóa đơn]]&lt;&gt;"",Table1[[#This Row],[Ngày hóa đơn]],IF(Table1[[#This Row],[Ngày hạch toán]]&lt;&gt;"",Table1[[#This Row],[Ngày hạch toán]],""))</f>
        <v>46098</v>
      </c>
      <c r="T4321" s="7"/>
      <c r="U4321" s="6">
        <f>IF(Table1[[#This Row],[Ngày tính CN]]="","",S4321+T4321)</f>
        <v>46098</v>
      </c>
      <c r="V4321" s="35">
        <f ca="1">IF(Table1[[#This Row],[Hạn thanh toán]]="","",IF((U4321-NOW())&lt;0,0,(U4321-NOW())))</f>
        <v>0</v>
      </c>
      <c r="W4321" s="35"/>
      <c r="X4321" s="35">
        <f t="shared" ca="1" si="1038"/>
        <v>72.490319212964096</v>
      </c>
      <c r="Y4321" s="2" t="str">
        <f t="shared" ca="1" si="1039"/>
        <v>Nợ quá hạn từ 60 ngày đến 90 ngày</v>
      </c>
      <c r="Z4321" s="51">
        <f t="shared" si="1035"/>
        <v>46098</v>
      </c>
      <c r="AA4321" s="51" t="str">
        <f t="shared" si="1036"/>
        <v/>
      </c>
      <c r="AD4321" s="2" t="str">
        <f>VLOOKUP($A4321,MA_KH!$A:$Q,MA_KH!O$1,0)</f>
        <v>TMART</v>
      </c>
      <c r="AE4321" s="2" t="str">
        <f>VLOOKUP($A4321,MA_KH!$A:$Q,MA_KH!P$1,0)</f>
        <v>CÔNG TY CỔ PHẦN T - MARTSTORES</v>
      </c>
    </row>
    <row r="4322" spans="1:31" ht="25.5" hidden="1" customHeight="1" x14ac:dyDescent="0.2">
      <c r="A4322" s="30" t="s">
        <v>22506</v>
      </c>
      <c r="B4322" s="30" t="s">
        <v>3960</v>
      </c>
      <c r="C4322" s="37">
        <v>46098</v>
      </c>
      <c r="D4322" s="30" t="s">
        <v>25742</v>
      </c>
      <c r="E4322" s="37">
        <v>46098</v>
      </c>
      <c r="F4322" s="30" t="s">
        <v>25743</v>
      </c>
      <c r="G4322" s="30" t="s">
        <v>4257</v>
      </c>
      <c r="H4322" s="38">
        <v>1929468</v>
      </c>
      <c r="I4322" s="67">
        <v>173653</v>
      </c>
      <c r="J4322" s="38">
        <v>140465</v>
      </c>
      <c r="K4322" s="38">
        <v>1896280</v>
      </c>
      <c r="L4322" s="7" t="s">
        <v>22849</v>
      </c>
      <c r="O4322" s="35">
        <f>IF(Table1[[#This Row],[Phân loại]]="Tồn đầu kỳ",Table1[[#This Row],[Tổng giá trị]],0)</f>
        <v>0</v>
      </c>
      <c r="P4322" s="7">
        <f>IF(Table1[[#This Row],[Số còn phải thu ĐK]]&lt;&gt;0,0,IF(Table1[[#This Row],[Phân loại]]="Bán hàng",Table1[[#This Row],[Tổng giá trị]],-Table1[[#This Row],[Tổng giá trị]]))</f>
        <v>1896280</v>
      </c>
      <c r="Q4322" s="35">
        <f t="shared" si="1037"/>
        <v>0</v>
      </c>
      <c r="R4322" s="7">
        <f>Table1[[#This Row],[Số còn phải thu ĐK]]+Table1[[#This Row],[Giá Trị HD sau CK]]-Table1[[#This Row],[Số tiền đã thu]]</f>
        <v>1896280</v>
      </c>
      <c r="S4322" s="6">
        <f>IF(Table1[[#This Row],[Ngày hóa đơn]]&lt;&gt;"",Table1[[#This Row],[Ngày hóa đơn]],IF(Table1[[#This Row],[Ngày hạch toán]]&lt;&gt;"",Table1[[#This Row],[Ngày hạch toán]],""))</f>
        <v>46098</v>
      </c>
      <c r="T4322" s="7"/>
      <c r="U4322" s="6">
        <f>IF(Table1[[#This Row],[Ngày tính CN]]="","",S4322+T4322)</f>
        <v>46098</v>
      </c>
      <c r="V4322" s="35">
        <f ca="1">IF(Table1[[#This Row],[Hạn thanh toán]]="","",IF((U4322-NOW())&lt;0,0,(U4322-NOW())))</f>
        <v>0</v>
      </c>
      <c r="W4322" s="35"/>
      <c r="X4322" s="35">
        <f t="shared" ca="1" si="1038"/>
        <v>72.490319212964096</v>
      </c>
      <c r="Y4322" s="2" t="str">
        <f t="shared" ca="1" si="1039"/>
        <v>Nợ quá hạn từ 60 ngày đến 90 ngày</v>
      </c>
      <c r="Z4322" s="51">
        <f t="shared" si="1035"/>
        <v>46098</v>
      </c>
      <c r="AA4322" s="51" t="str">
        <f t="shared" si="1036"/>
        <v/>
      </c>
      <c r="AD4322" s="2" t="str">
        <f>VLOOKUP($A4322,MA_KH!$A:$Q,MA_KH!O$1,0)</f>
        <v>TMART</v>
      </c>
      <c r="AE4322" s="2" t="str">
        <f>VLOOKUP($A4322,MA_KH!$A:$Q,MA_KH!P$1,0)</f>
        <v>CÔNG TY CỔ PHẦN T - MARTSTORES</v>
      </c>
    </row>
    <row r="4323" spans="1:31" ht="25.5" hidden="1" customHeight="1" x14ac:dyDescent="0.2">
      <c r="A4323" s="30" t="s">
        <v>22506</v>
      </c>
      <c r="B4323" s="30" t="s">
        <v>3960</v>
      </c>
      <c r="C4323" s="37">
        <v>46098</v>
      </c>
      <c r="D4323" s="30" t="s">
        <v>25744</v>
      </c>
      <c r="E4323" s="37">
        <v>46098</v>
      </c>
      <c r="F4323" s="30" t="s">
        <v>25745</v>
      </c>
      <c r="G4323" s="30" t="s">
        <v>4427</v>
      </c>
      <c r="H4323" s="38">
        <v>2340038</v>
      </c>
      <c r="I4323" s="67">
        <v>210604</v>
      </c>
      <c r="J4323" s="38">
        <v>170355</v>
      </c>
      <c r="K4323" s="38">
        <v>2299789</v>
      </c>
      <c r="L4323" s="7" t="s">
        <v>22849</v>
      </c>
      <c r="O4323" s="35">
        <f>IF(Table1[[#This Row],[Phân loại]]="Tồn đầu kỳ",Table1[[#This Row],[Tổng giá trị]],0)</f>
        <v>0</v>
      </c>
      <c r="P4323" s="7">
        <f>IF(Table1[[#This Row],[Số còn phải thu ĐK]]&lt;&gt;0,0,IF(Table1[[#This Row],[Phân loại]]="Bán hàng",Table1[[#This Row],[Tổng giá trị]],-Table1[[#This Row],[Tổng giá trị]]))</f>
        <v>2299789</v>
      </c>
      <c r="Q4323" s="35">
        <f t="shared" si="1037"/>
        <v>0</v>
      </c>
      <c r="R4323" s="7">
        <f>Table1[[#This Row],[Số còn phải thu ĐK]]+Table1[[#This Row],[Giá Trị HD sau CK]]-Table1[[#This Row],[Số tiền đã thu]]</f>
        <v>2299789</v>
      </c>
      <c r="S4323" s="6">
        <f>IF(Table1[[#This Row],[Ngày hóa đơn]]&lt;&gt;"",Table1[[#This Row],[Ngày hóa đơn]],IF(Table1[[#This Row],[Ngày hạch toán]]&lt;&gt;"",Table1[[#This Row],[Ngày hạch toán]],""))</f>
        <v>46098</v>
      </c>
      <c r="T4323" s="7"/>
      <c r="U4323" s="6">
        <f>IF(Table1[[#This Row],[Ngày tính CN]]="","",S4323+T4323)</f>
        <v>46098</v>
      </c>
      <c r="V4323" s="35">
        <f ca="1">IF(Table1[[#This Row],[Hạn thanh toán]]="","",IF((U4323-NOW())&lt;0,0,(U4323-NOW())))</f>
        <v>0</v>
      </c>
      <c r="W4323" s="35"/>
      <c r="X4323" s="35">
        <f t="shared" ca="1" si="1038"/>
        <v>72.490319212964096</v>
      </c>
      <c r="Y4323" s="2" t="str">
        <f t="shared" ca="1" si="1039"/>
        <v>Nợ quá hạn từ 60 ngày đến 90 ngày</v>
      </c>
      <c r="Z4323" s="51">
        <f t="shared" si="1035"/>
        <v>46098</v>
      </c>
      <c r="AA4323" s="51" t="str">
        <f t="shared" si="1036"/>
        <v/>
      </c>
      <c r="AD4323" s="2" t="str">
        <f>VLOOKUP($A4323,MA_KH!$A:$Q,MA_KH!O$1,0)</f>
        <v>TMART</v>
      </c>
      <c r="AE4323" s="2" t="str">
        <f>VLOOKUP($A4323,MA_KH!$A:$Q,MA_KH!P$1,0)</f>
        <v>CÔNG TY CỔ PHẦN T - MARTSTORES</v>
      </c>
    </row>
    <row r="4324" spans="1:31" ht="25.5" hidden="1" customHeight="1" x14ac:dyDescent="0.2">
      <c r="A4324" s="30" t="s">
        <v>22506</v>
      </c>
      <c r="B4324" s="30" t="s">
        <v>3960</v>
      </c>
      <c r="C4324" s="37">
        <v>46098</v>
      </c>
      <c r="D4324" s="30" t="s">
        <v>25746</v>
      </c>
      <c r="E4324" s="37">
        <v>46098</v>
      </c>
      <c r="F4324" s="30" t="s">
        <v>25747</v>
      </c>
      <c r="G4324" s="30" t="s">
        <v>4364</v>
      </c>
      <c r="H4324" s="38">
        <v>1053983</v>
      </c>
      <c r="I4324" s="67">
        <v>94859</v>
      </c>
      <c r="J4324" s="38">
        <v>76730</v>
      </c>
      <c r="K4324" s="38">
        <v>1035854</v>
      </c>
      <c r="L4324" s="7" t="s">
        <v>22849</v>
      </c>
      <c r="O4324" s="35">
        <f>IF(Table1[[#This Row],[Phân loại]]="Tồn đầu kỳ",Table1[[#This Row],[Tổng giá trị]],0)</f>
        <v>0</v>
      </c>
      <c r="P4324" s="7">
        <f>IF(Table1[[#This Row],[Số còn phải thu ĐK]]&lt;&gt;0,0,IF(Table1[[#This Row],[Phân loại]]="Bán hàng",Table1[[#This Row],[Tổng giá trị]],-Table1[[#This Row],[Tổng giá trị]]))</f>
        <v>1035854</v>
      </c>
      <c r="Q4324" s="35">
        <f t="shared" si="1037"/>
        <v>0</v>
      </c>
      <c r="R4324" s="7">
        <f>Table1[[#This Row],[Số còn phải thu ĐK]]+Table1[[#This Row],[Giá Trị HD sau CK]]-Table1[[#This Row],[Số tiền đã thu]]</f>
        <v>1035854</v>
      </c>
      <c r="S4324" s="6">
        <f>IF(Table1[[#This Row],[Ngày hóa đơn]]&lt;&gt;"",Table1[[#This Row],[Ngày hóa đơn]],IF(Table1[[#This Row],[Ngày hạch toán]]&lt;&gt;"",Table1[[#This Row],[Ngày hạch toán]],""))</f>
        <v>46098</v>
      </c>
      <c r="T4324" s="7"/>
      <c r="U4324" s="6">
        <f>IF(Table1[[#This Row],[Ngày tính CN]]="","",S4324+T4324)</f>
        <v>46098</v>
      </c>
      <c r="V4324" s="35">
        <f ca="1">IF(Table1[[#This Row],[Hạn thanh toán]]="","",IF((U4324-NOW())&lt;0,0,(U4324-NOW())))</f>
        <v>0</v>
      </c>
      <c r="W4324" s="35"/>
      <c r="X4324" s="35">
        <f t="shared" ca="1" si="1038"/>
        <v>72.490319212964096</v>
      </c>
      <c r="Y4324" s="2" t="str">
        <f t="shared" ca="1" si="1039"/>
        <v>Nợ quá hạn từ 60 ngày đến 90 ngày</v>
      </c>
      <c r="Z4324" s="51">
        <f t="shared" si="1035"/>
        <v>46098</v>
      </c>
      <c r="AA4324" s="51" t="str">
        <f t="shared" si="1036"/>
        <v/>
      </c>
      <c r="AD4324" s="2" t="str">
        <f>VLOOKUP($A4324,MA_KH!$A:$Q,MA_KH!O$1,0)</f>
        <v>TMART</v>
      </c>
      <c r="AE4324" s="2" t="str">
        <f>VLOOKUP($A4324,MA_KH!$A:$Q,MA_KH!P$1,0)</f>
        <v>CÔNG TY CỔ PHẦN T - MARTSTORES</v>
      </c>
    </row>
    <row r="4325" spans="1:31" ht="25.5" hidden="1" customHeight="1" x14ac:dyDescent="0.2">
      <c r="A4325" s="30" t="s">
        <v>22506</v>
      </c>
      <c r="B4325" s="30" t="s">
        <v>3960</v>
      </c>
      <c r="C4325" s="37">
        <v>46098</v>
      </c>
      <c r="D4325" s="30" t="s">
        <v>25748</v>
      </c>
      <c r="E4325" s="37">
        <v>46098</v>
      </c>
      <c r="F4325" s="30" t="s">
        <v>25749</v>
      </c>
      <c r="G4325" s="30" t="s">
        <v>4389</v>
      </c>
      <c r="H4325" s="38">
        <v>1217780</v>
      </c>
      <c r="I4325" s="67">
        <v>109601</v>
      </c>
      <c r="J4325" s="38">
        <v>88654</v>
      </c>
      <c r="K4325" s="38">
        <v>1196833</v>
      </c>
      <c r="L4325" s="7" t="s">
        <v>22849</v>
      </c>
      <c r="O4325" s="35">
        <f>IF(Table1[[#This Row],[Phân loại]]="Tồn đầu kỳ",Table1[[#This Row],[Tổng giá trị]],0)</f>
        <v>0</v>
      </c>
      <c r="P4325" s="7">
        <f>IF(Table1[[#This Row],[Số còn phải thu ĐK]]&lt;&gt;0,0,IF(Table1[[#This Row],[Phân loại]]="Bán hàng",Table1[[#This Row],[Tổng giá trị]],-Table1[[#This Row],[Tổng giá trị]]))</f>
        <v>1196833</v>
      </c>
      <c r="Q4325" s="35">
        <f t="shared" si="1037"/>
        <v>0</v>
      </c>
      <c r="R4325" s="7">
        <f>Table1[[#This Row],[Số còn phải thu ĐK]]+Table1[[#This Row],[Giá Trị HD sau CK]]-Table1[[#This Row],[Số tiền đã thu]]</f>
        <v>1196833</v>
      </c>
      <c r="S4325" s="6">
        <f>IF(Table1[[#This Row],[Ngày hóa đơn]]&lt;&gt;"",Table1[[#This Row],[Ngày hóa đơn]],IF(Table1[[#This Row],[Ngày hạch toán]]&lt;&gt;"",Table1[[#This Row],[Ngày hạch toán]],""))</f>
        <v>46098</v>
      </c>
      <c r="T4325" s="7"/>
      <c r="U4325" s="6">
        <f>IF(Table1[[#This Row],[Ngày tính CN]]="","",S4325+T4325)</f>
        <v>46098</v>
      </c>
      <c r="V4325" s="35">
        <f ca="1">IF(Table1[[#This Row],[Hạn thanh toán]]="","",IF((U4325-NOW())&lt;0,0,(U4325-NOW())))</f>
        <v>0</v>
      </c>
      <c r="W4325" s="35"/>
      <c r="X4325" s="35">
        <f t="shared" ca="1" si="1038"/>
        <v>72.490319212964096</v>
      </c>
      <c r="Y4325" s="2" t="str">
        <f t="shared" ca="1" si="1039"/>
        <v>Nợ quá hạn từ 60 ngày đến 90 ngày</v>
      </c>
      <c r="Z4325" s="51">
        <f t="shared" si="1035"/>
        <v>46098</v>
      </c>
      <c r="AA4325" s="51" t="str">
        <f t="shared" si="1036"/>
        <v/>
      </c>
      <c r="AD4325" s="2" t="str">
        <f>VLOOKUP($A4325,MA_KH!$A:$Q,MA_KH!O$1,0)</f>
        <v>TMART</v>
      </c>
      <c r="AE4325" s="2" t="str">
        <f>VLOOKUP($A4325,MA_KH!$A:$Q,MA_KH!P$1,0)</f>
        <v>CÔNG TY CỔ PHẦN T - MARTSTORES</v>
      </c>
    </row>
    <row r="4326" spans="1:31" ht="25.5" hidden="1" customHeight="1" x14ac:dyDescent="0.2">
      <c r="A4326" s="30" t="s">
        <v>22506</v>
      </c>
      <c r="B4326" s="30" t="s">
        <v>3960</v>
      </c>
      <c r="C4326" s="37">
        <v>46098</v>
      </c>
      <c r="D4326" s="30" t="s">
        <v>25750</v>
      </c>
      <c r="E4326" s="37">
        <v>46098</v>
      </c>
      <c r="F4326" s="30" t="s">
        <v>25751</v>
      </c>
      <c r="G4326" s="30" t="s">
        <v>4250</v>
      </c>
      <c r="H4326" s="38">
        <v>1642861</v>
      </c>
      <c r="I4326" s="67">
        <v>147859</v>
      </c>
      <c r="J4326" s="38">
        <v>119600</v>
      </c>
      <c r="K4326" s="38">
        <v>1614602</v>
      </c>
      <c r="L4326" s="7" t="s">
        <v>22849</v>
      </c>
      <c r="O4326" s="35">
        <f>IF(Table1[[#This Row],[Phân loại]]="Tồn đầu kỳ",Table1[[#This Row],[Tổng giá trị]],0)</f>
        <v>0</v>
      </c>
      <c r="P4326" s="7">
        <f>IF(Table1[[#This Row],[Số còn phải thu ĐK]]&lt;&gt;0,0,IF(Table1[[#This Row],[Phân loại]]="Bán hàng",Table1[[#This Row],[Tổng giá trị]],-Table1[[#This Row],[Tổng giá trị]]))</f>
        <v>1614602</v>
      </c>
      <c r="Q4326" s="35">
        <f t="shared" si="1037"/>
        <v>0</v>
      </c>
      <c r="R4326" s="7">
        <f>Table1[[#This Row],[Số còn phải thu ĐK]]+Table1[[#This Row],[Giá Trị HD sau CK]]-Table1[[#This Row],[Số tiền đã thu]]</f>
        <v>1614602</v>
      </c>
      <c r="S4326" s="6">
        <f>IF(Table1[[#This Row],[Ngày hóa đơn]]&lt;&gt;"",Table1[[#This Row],[Ngày hóa đơn]],IF(Table1[[#This Row],[Ngày hạch toán]]&lt;&gt;"",Table1[[#This Row],[Ngày hạch toán]],""))</f>
        <v>46098</v>
      </c>
      <c r="T4326" s="7"/>
      <c r="U4326" s="6">
        <f>IF(Table1[[#This Row],[Ngày tính CN]]="","",S4326+T4326)</f>
        <v>46098</v>
      </c>
      <c r="V4326" s="35">
        <f ca="1">IF(Table1[[#This Row],[Hạn thanh toán]]="","",IF((U4326-NOW())&lt;0,0,(U4326-NOW())))</f>
        <v>0</v>
      </c>
      <c r="W4326" s="35"/>
      <c r="X4326" s="35">
        <f t="shared" ca="1" si="1038"/>
        <v>72.490319212964096</v>
      </c>
      <c r="Y4326" s="2" t="str">
        <f t="shared" ca="1" si="1039"/>
        <v>Nợ quá hạn từ 60 ngày đến 90 ngày</v>
      </c>
      <c r="Z4326" s="51">
        <f t="shared" si="1035"/>
        <v>46098</v>
      </c>
      <c r="AA4326" s="51" t="str">
        <f t="shared" si="1036"/>
        <v/>
      </c>
      <c r="AD4326" s="2" t="str">
        <f>VLOOKUP($A4326,MA_KH!$A:$Q,MA_KH!O$1,0)</f>
        <v>TMART</v>
      </c>
      <c r="AE4326" s="2" t="str">
        <f>VLOOKUP($A4326,MA_KH!$A:$Q,MA_KH!P$1,0)</f>
        <v>CÔNG TY CỔ PHẦN T - MARTSTORES</v>
      </c>
    </row>
    <row r="4327" spans="1:31" ht="25.5" hidden="1" customHeight="1" x14ac:dyDescent="0.2">
      <c r="A4327" s="30" t="s">
        <v>22506</v>
      </c>
      <c r="B4327" s="30" t="s">
        <v>3960</v>
      </c>
      <c r="C4327" s="37">
        <v>46098</v>
      </c>
      <c r="D4327" s="30" t="s">
        <v>25752</v>
      </c>
      <c r="E4327" s="37">
        <v>46098</v>
      </c>
      <c r="F4327" s="30" t="s">
        <v>25753</v>
      </c>
      <c r="G4327" s="30" t="s">
        <v>4215</v>
      </c>
      <c r="H4327" s="38">
        <v>1885683</v>
      </c>
      <c r="I4327" s="67">
        <v>169712</v>
      </c>
      <c r="J4327" s="38">
        <v>137278</v>
      </c>
      <c r="K4327" s="38">
        <v>1853249</v>
      </c>
      <c r="L4327" s="7" t="s">
        <v>22849</v>
      </c>
      <c r="O4327" s="35">
        <f>IF(Table1[[#This Row],[Phân loại]]="Tồn đầu kỳ",Table1[[#This Row],[Tổng giá trị]],0)</f>
        <v>0</v>
      </c>
      <c r="P4327" s="7">
        <f>IF(Table1[[#This Row],[Số còn phải thu ĐK]]&lt;&gt;0,0,IF(Table1[[#This Row],[Phân loại]]="Bán hàng",Table1[[#This Row],[Tổng giá trị]],-Table1[[#This Row],[Tổng giá trị]]))</f>
        <v>1853249</v>
      </c>
      <c r="Q4327" s="35">
        <f t="shared" si="1037"/>
        <v>0</v>
      </c>
      <c r="R4327" s="7">
        <f>Table1[[#This Row],[Số còn phải thu ĐK]]+Table1[[#This Row],[Giá Trị HD sau CK]]-Table1[[#This Row],[Số tiền đã thu]]</f>
        <v>1853249</v>
      </c>
      <c r="S4327" s="6">
        <f>IF(Table1[[#This Row],[Ngày hóa đơn]]&lt;&gt;"",Table1[[#This Row],[Ngày hóa đơn]],IF(Table1[[#This Row],[Ngày hạch toán]]&lt;&gt;"",Table1[[#This Row],[Ngày hạch toán]],""))</f>
        <v>46098</v>
      </c>
      <c r="T4327" s="7"/>
      <c r="U4327" s="6">
        <f>IF(Table1[[#This Row],[Ngày tính CN]]="","",S4327+T4327)</f>
        <v>46098</v>
      </c>
      <c r="V4327" s="35">
        <f ca="1">IF(Table1[[#This Row],[Hạn thanh toán]]="","",IF((U4327-NOW())&lt;0,0,(U4327-NOW())))</f>
        <v>0</v>
      </c>
      <c r="W4327" s="35"/>
      <c r="X4327" s="35">
        <f t="shared" ca="1" si="1038"/>
        <v>72.490319212964096</v>
      </c>
      <c r="Y4327" s="2" t="str">
        <f t="shared" ca="1" si="1039"/>
        <v>Nợ quá hạn từ 60 ngày đến 90 ngày</v>
      </c>
      <c r="Z4327" s="51">
        <f t="shared" si="1035"/>
        <v>46098</v>
      </c>
      <c r="AA4327" s="51" t="str">
        <f t="shared" si="1036"/>
        <v/>
      </c>
      <c r="AD4327" s="2" t="str">
        <f>VLOOKUP($A4327,MA_KH!$A:$Q,MA_KH!O$1,0)</f>
        <v>TMART</v>
      </c>
      <c r="AE4327" s="2" t="str">
        <f>VLOOKUP($A4327,MA_KH!$A:$Q,MA_KH!P$1,0)</f>
        <v>CÔNG TY CỔ PHẦN T - MARTSTORES</v>
      </c>
    </row>
    <row r="4328" spans="1:31" ht="25.5" hidden="1" customHeight="1" x14ac:dyDescent="0.2">
      <c r="A4328" s="30" t="s">
        <v>22506</v>
      </c>
      <c r="B4328" s="30" t="s">
        <v>3960</v>
      </c>
      <c r="C4328" s="37">
        <v>46098</v>
      </c>
      <c r="D4328" s="30" t="s">
        <v>25754</v>
      </c>
      <c r="E4328" s="37">
        <v>46098</v>
      </c>
      <c r="F4328" s="30" t="s">
        <v>25755</v>
      </c>
      <c r="G4328" s="30" t="s">
        <v>4441</v>
      </c>
      <c r="H4328" s="38">
        <v>2430831</v>
      </c>
      <c r="I4328" s="67">
        <v>218776</v>
      </c>
      <c r="J4328" s="38">
        <v>176964</v>
      </c>
      <c r="K4328" s="38">
        <v>2389019</v>
      </c>
      <c r="L4328" s="7" t="s">
        <v>22849</v>
      </c>
      <c r="O4328" s="35">
        <f>IF(Table1[[#This Row],[Phân loại]]="Tồn đầu kỳ",Table1[[#This Row],[Tổng giá trị]],0)</f>
        <v>0</v>
      </c>
      <c r="P4328" s="7">
        <f>IF(Table1[[#This Row],[Số còn phải thu ĐK]]&lt;&gt;0,0,IF(Table1[[#This Row],[Phân loại]]="Bán hàng",Table1[[#This Row],[Tổng giá trị]],-Table1[[#This Row],[Tổng giá trị]]))</f>
        <v>2389019</v>
      </c>
      <c r="Q4328" s="35">
        <f t="shared" ref="Q4328:Q4334" si="1040">IF(M4328&lt;&gt;"",IF(O4328&lt;&gt;0,O4328,P4328),0)</f>
        <v>0</v>
      </c>
      <c r="R4328" s="7">
        <f>Table1[[#This Row],[Số còn phải thu ĐK]]+Table1[[#This Row],[Giá Trị HD sau CK]]-Table1[[#This Row],[Số tiền đã thu]]</f>
        <v>2389019</v>
      </c>
      <c r="S4328" s="6">
        <f>IF(Table1[[#This Row],[Ngày hóa đơn]]&lt;&gt;"",Table1[[#This Row],[Ngày hóa đơn]],IF(Table1[[#This Row],[Ngày hạch toán]]&lt;&gt;"",Table1[[#This Row],[Ngày hạch toán]],""))</f>
        <v>46098</v>
      </c>
      <c r="T4328" s="7"/>
      <c r="U4328" s="6">
        <f>IF(Table1[[#This Row],[Ngày tính CN]]="","",S4328+T4328)</f>
        <v>46098</v>
      </c>
      <c r="V4328" s="35">
        <f ca="1">IF(Table1[[#This Row],[Hạn thanh toán]]="","",IF((U4328-NOW())&lt;0,0,(U4328-NOW())))</f>
        <v>0</v>
      </c>
      <c r="W4328" s="35"/>
      <c r="X4328" s="35">
        <f t="shared" ref="X4328:X4334" ca="1" si="1041">IF(OR(U4328="",R4328=0),"",IF((U4328-NOW())&lt;0,-(U4328-NOW()),0))</f>
        <v>72.490319212964096</v>
      </c>
      <c r="Y4328" s="2" t="str">
        <f t="shared" ref="Y4328:Y4334" ca="1" si="1042">IF(R4328=0,"Đã thanh toán",IF(X4328="","",IF(X4328&lt;=0,"Chưa đến hạn thanh toán",IF(X4328&lt;=30,"Nợ quá hạn 30 ngày",IF(X4328&lt;=60,"Nợ quá hạn từ 30 ngày đến 60 ngày",IF(X4328&lt;=90,"Nợ quá hạn từ 60 ngày đến 90 ngày",IF(X4328&lt;=120,"Nợ quá hạn từ 90 ngày đến 120 ngày","Nợ quá hạn hơn 120 ngày có khả năng mất thanh toán")))))))</f>
        <v>Nợ quá hạn từ 60 ngày đến 90 ngày</v>
      </c>
      <c r="Z4328" s="51">
        <f t="shared" si="1035"/>
        <v>46098</v>
      </c>
      <c r="AA4328" s="51" t="str">
        <f t="shared" si="1036"/>
        <v/>
      </c>
      <c r="AD4328" s="2" t="str">
        <f>VLOOKUP($A4328,MA_KH!$A:$Q,MA_KH!O$1,0)</f>
        <v>TMART</v>
      </c>
      <c r="AE4328" s="2" t="str">
        <f>VLOOKUP($A4328,MA_KH!$A:$Q,MA_KH!P$1,0)</f>
        <v>CÔNG TY CỔ PHẦN T - MARTSTORES</v>
      </c>
    </row>
    <row r="4329" spans="1:31" ht="25.5" hidden="1" customHeight="1" x14ac:dyDescent="0.2">
      <c r="A4329" s="30" t="s">
        <v>22506</v>
      </c>
      <c r="B4329" s="30" t="s">
        <v>3960</v>
      </c>
      <c r="C4329" s="37">
        <v>46098</v>
      </c>
      <c r="D4329" s="30" t="s">
        <v>25756</v>
      </c>
      <c r="E4329" s="37">
        <v>46098</v>
      </c>
      <c r="F4329" s="30" t="s">
        <v>25757</v>
      </c>
      <c r="G4329" s="30" t="s">
        <v>4296</v>
      </c>
      <c r="H4329" s="38">
        <v>2050526</v>
      </c>
      <c r="I4329" s="67">
        <v>184549</v>
      </c>
      <c r="J4329" s="38">
        <v>149278</v>
      </c>
      <c r="K4329" s="38">
        <v>2015255</v>
      </c>
      <c r="L4329" s="7" t="s">
        <v>22849</v>
      </c>
      <c r="O4329" s="35">
        <f>IF(Table1[[#This Row],[Phân loại]]="Tồn đầu kỳ",Table1[[#This Row],[Tổng giá trị]],0)</f>
        <v>0</v>
      </c>
      <c r="P4329" s="7">
        <f>IF(Table1[[#This Row],[Số còn phải thu ĐK]]&lt;&gt;0,0,IF(Table1[[#This Row],[Phân loại]]="Bán hàng",Table1[[#This Row],[Tổng giá trị]],-Table1[[#This Row],[Tổng giá trị]]))</f>
        <v>2015255</v>
      </c>
      <c r="Q4329" s="35">
        <f t="shared" si="1040"/>
        <v>0</v>
      </c>
      <c r="R4329" s="7">
        <f>Table1[[#This Row],[Số còn phải thu ĐK]]+Table1[[#This Row],[Giá Trị HD sau CK]]-Table1[[#This Row],[Số tiền đã thu]]</f>
        <v>2015255</v>
      </c>
      <c r="S4329" s="6">
        <f>IF(Table1[[#This Row],[Ngày hóa đơn]]&lt;&gt;"",Table1[[#This Row],[Ngày hóa đơn]],IF(Table1[[#This Row],[Ngày hạch toán]]&lt;&gt;"",Table1[[#This Row],[Ngày hạch toán]],""))</f>
        <v>46098</v>
      </c>
      <c r="T4329" s="7"/>
      <c r="U4329" s="6">
        <f>IF(Table1[[#This Row],[Ngày tính CN]]="","",S4329+T4329)</f>
        <v>46098</v>
      </c>
      <c r="V4329" s="35">
        <f ca="1">IF(Table1[[#This Row],[Hạn thanh toán]]="","",IF((U4329-NOW())&lt;0,0,(U4329-NOW())))</f>
        <v>0</v>
      </c>
      <c r="W4329" s="35"/>
      <c r="X4329" s="35">
        <f t="shared" ca="1" si="1041"/>
        <v>72.490319212964096</v>
      </c>
      <c r="Y4329" s="2" t="str">
        <f t="shared" ca="1" si="1042"/>
        <v>Nợ quá hạn từ 60 ngày đến 90 ngày</v>
      </c>
      <c r="Z4329" s="51">
        <f t="shared" si="1035"/>
        <v>46098</v>
      </c>
      <c r="AA4329" s="51" t="str">
        <f t="shared" si="1036"/>
        <v/>
      </c>
      <c r="AD4329" s="2" t="str">
        <f>VLOOKUP($A4329,MA_KH!$A:$Q,MA_KH!O$1,0)</f>
        <v>TMART</v>
      </c>
      <c r="AE4329" s="2" t="str">
        <f>VLOOKUP($A4329,MA_KH!$A:$Q,MA_KH!P$1,0)</f>
        <v>CÔNG TY CỔ PHẦN T - MARTSTORES</v>
      </c>
    </row>
    <row r="4330" spans="1:31" ht="25.5" hidden="1" customHeight="1" x14ac:dyDescent="0.2">
      <c r="A4330" s="30" t="s">
        <v>22506</v>
      </c>
      <c r="B4330" s="30" t="s">
        <v>3960</v>
      </c>
      <c r="C4330" s="37">
        <v>46098</v>
      </c>
      <c r="D4330" s="30" t="s">
        <v>25758</v>
      </c>
      <c r="E4330" s="37">
        <v>46098</v>
      </c>
      <c r="F4330" s="30" t="s">
        <v>25759</v>
      </c>
      <c r="G4330" s="30" t="s">
        <v>4457</v>
      </c>
      <c r="H4330" s="38">
        <v>1647835</v>
      </c>
      <c r="I4330" s="67">
        <v>148305</v>
      </c>
      <c r="J4330" s="38">
        <v>119962</v>
      </c>
      <c r="K4330" s="38">
        <v>1619492</v>
      </c>
      <c r="L4330" s="7" t="s">
        <v>22849</v>
      </c>
      <c r="O4330" s="35">
        <f>IF(Table1[[#This Row],[Phân loại]]="Tồn đầu kỳ",Table1[[#This Row],[Tổng giá trị]],0)</f>
        <v>0</v>
      </c>
      <c r="P4330" s="7">
        <f>IF(Table1[[#This Row],[Số còn phải thu ĐK]]&lt;&gt;0,0,IF(Table1[[#This Row],[Phân loại]]="Bán hàng",Table1[[#This Row],[Tổng giá trị]],-Table1[[#This Row],[Tổng giá trị]]))</f>
        <v>1619492</v>
      </c>
      <c r="Q4330" s="35">
        <f t="shared" si="1040"/>
        <v>0</v>
      </c>
      <c r="R4330" s="7">
        <f>Table1[[#This Row],[Số còn phải thu ĐK]]+Table1[[#This Row],[Giá Trị HD sau CK]]-Table1[[#This Row],[Số tiền đã thu]]</f>
        <v>1619492</v>
      </c>
      <c r="S4330" s="6">
        <f>IF(Table1[[#This Row],[Ngày hóa đơn]]&lt;&gt;"",Table1[[#This Row],[Ngày hóa đơn]],IF(Table1[[#This Row],[Ngày hạch toán]]&lt;&gt;"",Table1[[#This Row],[Ngày hạch toán]],""))</f>
        <v>46098</v>
      </c>
      <c r="T4330" s="7"/>
      <c r="U4330" s="6">
        <f>IF(Table1[[#This Row],[Ngày tính CN]]="","",S4330+T4330)</f>
        <v>46098</v>
      </c>
      <c r="V4330" s="35">
        <f ca="1">IF(Table1[[#This Row],[Hạn thanh toán]]="","",IF((U4330-NOW())&lt;0,0,(U4330-NOW())))</f>
        <v>0</v>
      </c>
      <c r="W4330" s="35"/>
      <c r="X4330" s="35">
        <f t="shared" ca="1" si="1041"/>
        <v>72.490319212964096</v>
      </c>
      <c r="Y4330" s="2" t="str">
        <f t="shared" ca="1" si="1042"/>
        <v>Nợ quá hạn từ 60 ngày đến 90 ngày</v>
      </c>
      <c r="Z4330" s="51">
        <f t="shared" si="1035"/>
        <v>46098</v>
      </c>
      <c r="AA4330" s="51" t="str">
        <f t="shared" si="1036"/>
        <v/>
      </c>
      <c r="AD4330" s="2" t="str">
        <f>VLOOKUP($A4330,MA_KH!$A:$Q,MA_KH!O$1,0)</f>
        <v>TMART</v>
      </c>
      <c r="AE4330" s="2" t="str">
        <f>VLOOKUP($A4330,MA_KH!$A:$Q,MA_KH!P$1,0)</f>
        <v>CÔNG TY CỔ PHẦN T - MARTSTORES</v>
      </c>
    </row>
    <row r="4331" spans="1:31" ht="25.5" hidden="1" customHeight="1" x14ac:dyDescent="0.2">
      <c r="A4331" s="30" t="s">
        <v>22506</v>
      </c>
      <c r="B4331" s="30" t="s">
        <v>3960</v>
      </c>
      <c r="C4331" s="37">
        <v>46098</v>
      </c>
      <c r="D4331" s="30" t="s">
        <v>25760</v>
      </c>
      <c r="E4331" s="37">
        <v>46098</v>
      </c>
      <c r="F4331" s="30" t="s">
        <v>25761</v>
      </c>
      <c r="G4331" s="30" t="s">
        <v>4517</v>
      </c>
      <c r="H4331" s="38">
        <v>2894225</v>
      </c>
      <c r="I4331" s="67">
        <v>260482</v>
      </c>
      <c r="J4331" s="38">
        <v>210699</v>
      </c>
      <c r="K4331" s="38">
        <v>2844442</v>
      </c>
      <c r="L4331" s="7" t="s">
        <v>22849</v>
      </c>
      <c r="O4331" s="35">
        <f>IF(Table1[[#This Row],[Phân loại]]="Tồn đầu kỳ",Table1[[#This Row],[Tổng giá trị]],0)</f>
        <v>0</v>
      </c>
      <c r="P4331" s="7">
        <f>IF(Table1[[#This Row],[Số còn phải thu ĐK]]&lt;&gt;0,0,IF(Table1[[#This Row],[Phân loại]]="Bán hàng",Table1[[#This Row],[Tổng giá trị]],-Table1[[#This Row],[Tổng giá trị]]))</f>
        <v>2844442</v>
      </c>
      <c r="Q4331" s="35">
        <f t="shared" si="1040"/>
        <v>0</v>
      </c>
      <c r="R4331" s="7">
        <f>Table1[[#This Row],[Số còn phải thu ĐK]]+Table1[[#This Row],[Giá Trị HD sau CK]]-Table1[[#This Row],[Số tiền đã thu]]</f>
        <v>2844442</v>
      </c>
      <c r="S4331" s="6">
        <f>IF(Table1[[#This Row],[Ngày hóa đơn]]&lt;&gt;"",Table1[[#This Row],[Ngày hóa đơn]],IF(Table1[[#This Row],[Ngày hạch toán]]&lt;&gt;"",Table1[[#This Row],[Ngày hạch toán]],""))</f>
        <v>46098</v>
      </c>
      <c r="T4331" s="7"/>
      <c r="U4331" s="6">
        <f>IF(Table1[[#This Row],[Ngày tính CN]]="","",S4331+T4331)</f>
        <v>46098</v>
      </c>
      <c r="V4331" s="35">
        <f ca="1">IF(Table1[[#This Row],[Hạn thanh toán]]="","",IF((U4331-NOW())&lt;0,0,(U4331-NOW())))</f>
        <v>0</v>
      </c>
      <c r="W4331" s="35"/>
      <c r="X4331" s="35">
        <f t="shared" ca="1" si="1041"/>
        <v>72.490319212964096</v>
      </c>
      <c r="Y4331" s="2" t="str">
        <f t="shared" ca="1" si="1042"/>
        <v>Nợ quá hạn từ 60 ngày đến 90 ngày</v>
      </c>
      <c r="Z4331" s="51">
        <f t="shared" si="1035"/>
        <v>46098</v>
      </c>
      <c r="AA4331" s="51" t="str">
        <f t="shared" si="1036"/>
        <v/>
      </c>
      <c r="AD4331" s="2" t="str">
        <f>VLOOKUP($A4331,MA_KH!$A:$Q,MA_KH!O$1,0)</f>
        <v>TMART</v>
      </c>
      <c r="AE4331" s="2" t="str">
        <f>VLOOKUP($A4331,MA_KH!$A:$Q,MA_KH!P$1,0)</f>
        <v>CÔNG TY CỔ PHẦN T - MARTSTORES</v>
      </c>
    </row>
    <row r="4332" spans="1:31" ht="25.5" hidden="1" customHeight="1" x14ac:dyDescent="0.2">
      <c r="A4332" s="30" t="s">
        <v>22506</v>
      </c>
      <c r="B4332" s="30" t="s">
        <v>3960</v>
      </c>
      <c r="C4332" s="37">
        <v>46098</v>
      </c>
      <c r="D4332" s="30" t="s">
        <v>25762</v>
      </c>
      <c r="E4332" s="37">
        <v>46098</v>
      </c>
      <c r="F4332" s="30" t="s">
        <v>25763</v>
      </c>
      <c r="G4332" s="30" t="s">
        <v>22531</v>
      </c>
      <c r="H4332" s="38">
        <v>1871898</v>
      </c>
      <c r="I4332" s="67">
        <v>168471</v>
      </c>
      <c r="J4332" s="38">
        <v>136274</v>
      </c>
      <c r="K4332" s="38">
        <v>1839701</v>
      </c>
      <c r="L4332" s="7" t="s">
        <v>22849</v>
      </c>
      <c r="O4332" s="35">
        <f>IF(Table1[[#This Row],[Phân loại]]="Tồn đầu kỳ",Table1[[#This Row],[Tổng giá trị]],0)</f>
        <v>0</v>
      </c>
      <c r="P4332" s="7">
        <f>IF(Table1[[#This Row],[Số còn phải thu ĐK]]&lt;&gt;0,0,IF(Table1[[#This Row],[Phân loại]]="Bán hàng",Table1[[#This Row],[Tổng giá trị]],-Table1[[#This Row],[Tổng giá trị]]))</f>
        <v>1839701</v>
      </c>
      <c r="Q4332" s="35">
        <f t="shared" si="1040"/>
        <v>0</v>
      </c>
      <c r="R4332" s="7">
        <f>Table1[[#This Row],[Số còn phải thu ĐK]]+Table1[[#This Row],[Giá Trị HD sau CK]]-Table1[[#This Row],[Số tiền đã thu]]</f>
        <v>1839701</v>
      </c>
      <c r="S4332" s="6">
        <f>IF(Table1[[#This Row],[Ngày hóa đơn]]&lt;&gt;"",Table1[[#This Row],[Ngày hóa đơn]],IF(Table1[[#This Row],[Ngày hạch toán]]&lt;&gt;"",Table1[[#This Row],[Ngày hạch toán]],""))</f>
        <v>46098</v>
      </c>
      <c r="T4332" s="7"/>
      <c r="U4332" s="6">
        <f>IF(Table1[[#This Row],[Ngày tính CN]]="","",S4332+T4332)</f>
        <v>46098</v>
      </c>
      <c r="V4332" s="35">
        <f ca="1">IF(Table1[[#This Row],[Hạn thanh toán]]="","",IF((U4332-NOW())&lt;0,0,(U4332-NOW())))</f>
        <v>0</v>
      </c>
      <c r="W4332" s="35"/>
      <c r="X4332" s="35">
        <f t="shared" ca="1" si="1041"/>
        <v>72.490319212964096</v>
      </c>
      <c r="Y4332" s="2" t="str">
        <f t="shared" ca="1" si="1042"/>
        <v>Nợ quá hạn từ 60 ngày đến 90 ngày</v>
      </c>
      <c r="Z4332" s="51">
        <f t="shared" si="1035"/>
        <v>46098</v>
      </c>
      <c r="AA4332" s="51" t="str">
        <f t="shared" si="1036"/>
        <v/>
      </c>
      <c r="AD4332" s="2" t="str">
        <f>VLOOKUP($A4332,MA_KH!$A:$Q,MA_KH!O$1,0)</f>
        <v>TMART</v>
      </c>
      <c r="AE4332" s="2" t="str">
        <f>VLOOKUP($A4332,MA_KH!$A:$Q,MA_KH!P$1,0)</f>
        <v>CÔNG TY CỔ PHẦN T - MARTSTORES</v>
      </c>
    </row>
    <row r="4333" spans="1:31" ht="25.5" hidden="1" customHeight="1" x14ac:dyDescent="0.2">
      <c r="A4333" s="30" t="s">
        <v>22506</v>
      </c>
      <c r="B4333" s="30" t="s">
        <v>3960</v>
      </c>
      <c r="C4333" s="37">
        <v>46098</v>
      </c>
      <c r="D4333" s="30" t="s">
        <v>25764</v>
      </c>
      <c r="E4333" s="37">
        <v>46098</v>
      </c>
      <c r="F4333" s="30" t="s">
        <v>25765</v>
      </c>
      <c r="G4333" s="30" t="s">
        <v>4214</v>
      </c>
      <c r="H4333" s="38">
        <v>2654901</v>
      </c>
      <c r="I4333" s="67">
        <v>238942</v>
      </c>
      <c r="J4333" s="38">
        <v>193277</v>
      </c>
      <c r="K4333" s="38">
        <v>2609236</v>
      </c>
      <c r="L4333" s="7" t="s">
        <v>22849</v>
      </c>
      <c r="O4333" s="35">
        <f>IF(Table1[[#This Row],[Phân loại]]="Tồn đầu kỳ",Table1[[#This Row],[Tổng giá trị]],0)</f>
        <v>0</v>
      </c>
      <c r="P4333" s="7">
        <f>IF(Table1[[#This Row],[Số còn phải thu ĐK]]&lt;&gt;0,0,IF(Table1[[#This Row],[Phân loại]]="Bán hàng",Table1[[#This Row],[Tổng giá trị]],-Table1[[#This Row],[Tổng giá trị]]))</f>
        <v>2609236</v>
      </c>
      <c r="Q4333" s="35">
        <f t="shared" si="1040"/>
        <v>0</v>
      </c>
      <c r="R4333" s="7">
        <f>Table1[[#This Row],[Số còn phải thu ĐK]]+Table1[[#This Row],[Giá Trị HD sau CK]]-Table1[[#This Row],[Số tiền đã thu]]</f>
        <v>2609236</v>
      </c>
      <c r="S4333" s="6">
        <f>IF(Table1[[#This Row],[Ngày hóa đơn]]&lt;&gt;"",Table1[[#This Row],[Ngày hóa đơn]],IF(Table1[[#This Row],[Ngày hạch toán]]&lt;&gt;"",Table1[[#This Row],[Ngày hạch toán]],""))</f>
        <v>46098</v>
      </c>
      <c r="T4333" s="7"/>
      <c r="U4333" s="6">
        <f>IF(Table1[[#This Row],[Ngày tính CN]]="","",S4333+T4333)</f>
        <v>46098</v>
      </c>
      <c r="V4333" s="35">
        <f ca="1">IF(Table1[[#This Row],[Hạn thanh toán]]="","",IF((U4333-NOW())&lt;0,0,(U4333-NOW())))</f>
        <v>0</v>
      </c>
      <c r="W4333" s="35"/>
      <c r="X4333" s="35">
        <f t="shared" ca="1" si="1041"/>
        <v>72.490319212964096</v>
      </c>
      <c r="Y4333" s="2" t="str">
        <f t="shared" ca="1" si="1042"/>
        <v>Nợ quá hạn từ 60 ngày đến 90 ngày</v>
      </c>
      <c r="Z4333" s="51">
        <f t="shared" si="1035"/>
        <v>46098</v>
      </c>
      <c r="AA4333" s="51" t="str">
        <f t="shared" si="1036"/>
        <v/>
      </c>
      <c r="AD4333" s="2" t="str">
        <f>VLOOKUP($A4333,MA_KH!$A:$Q,MA_KH!O$1,0)</f>
        <v>TMART</v>
      </c>
      <c r="AE4333" s="2" t="str">
        <f>VLOOKUP($A4333,MA_KH!$A:$Q,MA_KH!P$1,0)</f>
        <v>CÔNG TY CỔ PHẦN T - MARTSTORES</v>
      </c>
    </row>
    <row r="4334" spans="1:31" ht="25.5" hidden="1" customHeight="1" x14ac:dyDescent="0.2">
      <c r="A4334" s="39" t="s">
        <v>22506</v>
      </c>
      <c r="B4334" s="39" t="s">
        <v>3960</v>
      </c>
      <c r="C4334" s="40">
        <v>46098</v>
      </c>
      <c r="D4334" s="39" t="s">
        <v>25766</v>
      </c>
      <c r="E4334" s="40">
        <v>46098</v>
      </c>
      <c r="F4334" s="39" t="s">
        <v>25767</v>
      </c>
      <c r="G4334" s="39" t="s">
        <v>4386</v>
      </c>
      <c r="H4334" s="41">
        <v>1353461</v>
      </c>
      <c r="I4334" s="67">
        <v>121812</v>
      </c>
      <c r="J4334" s="41">
        <v>98532</v>
      </c>
      <c r="K4334" s="41">
        <v>1330181</v>
      </c>
      <c r="L4334" s="7" t="s">
        <v>22849</v>
      </c>
      <c r="O4334" s="35">
        <f>IF(Table1[[#This Row],[Phân loại]]="Tồn đầu kỳ",Table1[[#This Row],[Tổng giá trị]],0)</f>
        <v>0</v>
      </c>
      <c r="P4334" s="7">
        <f>IF(Table1[[#This Row],[Số còn phải thu ĐK]]&lt;&gt;0,0,IF(Table1[[#This Row],[Phân loại]]="Bán hàng",Table1[[#This Row],[Tổng giá trị]],-Table1[[#This Row],[Tổng giá trị]]))</f>
        <v>1330181</v>
      </c>
      <c r="Q4334" s="35">
        <f t="shared" si="1040"/>
        <v>0</v>
      </c>
      <c r="R4334" s="7">
        <f>Table1[[#This Row],[Số còn phải thu ĐK]]+Table1[[#This Row],[Giá Trị HD sau CK]]-Table1[[#This Row],[Số tiền đã thu]]</f>
        <v>1330181</v>
      </c>
      <c r="S4334" s="6">
        <f>IF(Table1[[#This Row],[Ngày hóa đơn]]&lt;&gt;"",Table1[[#This Row],[Ngày hóa đơn]],IF(Table1[[#This Row],[Ngày hạch toán]]&lt;&gt;"",Table1[[#This Row],[Ngày hạch toán]],""))</f>
        <v>46098</v>
      </c>
      <c r="T4334" s="7"/>
      <c r="U4334" s="6">
        <f>IF(Table1[[#This Row],[Ngày tính CN]]="","",S4334+T4334)</f>
        <v>46098</v>
      </c>
      <c r="V4334" s="35">
        <f ca="1">IF(Table1[[#This Row],[Hạn thanh toán]]="","",IF((U4334-NOW())&lt;0,0,(U4334-NOW())))</f>
        <v>0</v>
      </c>
      <c r="W4334" s="35"/>
      <c r="X4334" s="35">
        <f t="shared" ca="1" si="1041"/>
        <v>72.490319212964096</v>
      </c>
      <c r="Y4334" s="2" t="str">
        <f t="shared" ca="1" si="1042"/>
        <v>Nợ quá hạn từ 60 ngày đến 90 ngày</v>
      </c>
      <c r="Z4334" s="51">
        <f t="shared" si="1035"/>
        <v>46098</v>
      </c>
      <c r="AA4334" s="51" t="str">
        <f t="shared" si="1036"/>
        <v/>
      </c>
      <c r="AD4334" s="2" t="str">
        <f>VLOOKUP($A4334,MA_KH!$A:$Q,MA_KH!O$1,0)</f>
        <v>TMART</v>
      </c>
      <c r="AE4334" s="2" t="str">
        <f>VLOOKUP($A4334,MA_KH!$A:$Q,MA_KH!P$1,0)</f>
        <v>CÔNG TY CỔ PHẦN T - MARTSTORES</v>
      </c>
    </row>
    <row r="4335" spans="1:31" ht="25.5" hidden="1" customHeight="1" x14ac:dyDescent="0.2">
      <c r="A4335" s="30" t="s">
        <v>22506</v>
      </c>
      <c r="B4335" s="30" t="s">
        <v>3960</v>
      </c>
      <c r="C4335" s="37">
        <v>46101</v>
      </c>
      <c r="D4335" s="30" t="s">
        <v>25768</v>
      </c>
      <c r="E4335" s="37">
        <v>46101</v>
      </c>
      <c r="F4335" s="30" t="s">
        <v>25769</v>
      </c>
      <c r="G4335" s="30" t="s">
        <v>25770</v>
      </c>
      <c r="H4335" s="38">
        <v>3079978</v>
      </c>
      <c r="I4335" s="67">
        <v>277199</v>
      </c>
      <c r="J4335" s="38">
        <v>224222</v>
      </c>
      <c r="K4335" s="38">
        <v>3027001</v>
      </c>
      <c r="L4335" s="7" t="s">
        <v>22849</v>
      </c>
      <c r="O4335" s="35">
        <f>IF(Table1[[#This Row],[Phân loại]]="Tồn đầu kỳ",Table1[[#This Row],[Tổng giá trị]],0)</f>
        <v>0</v>
      </c>
      <c r="P4335" s="7">
        <f>IF(Table1[[#This Row],[Số còn phải thu ĐK]]&lt;&gt;0,0,IF(Table1[[#This Row],[Phân loại]]="Bán hàng",Table1[[#This Row],[Tổng giá trị]],-Table1[[#This Row],[Tổng giá trị]]))</f>
        <v>3027001</v>
      </c>
      <c r="Q4335" s="35">
        <f t="shared" ref="Q4335:Q4357" si="1043">IF(M4335&lt;&gt;"",IF(O4335&lt;&gt;0,O4335,P4335),0)</f>
        <v>0</v>
      </c>
      <c r="R4335" s="7">
        <f>Table1[[#This Row],[Số còn phải thu ĐK]]+Table1[[#This Row],[Giá Trị HD sau CK]]-Table1[[#This Row],[Số tiền đã thu]]</f>
        <v>3027001</v>
      </c>
      <c r="S4335" s="6">
        <f>IF(Table1[[#This Row],[Ngày hóa đơn]]&lt;&gt;"",Table1[[#This Row],[Ngày hóa đơn]],IF(Table1[[#This Row],[Ngày hạch toán]]&lt;&gt;"",Table1[[#This Row],[Ngày hạch toán]],""))</f>
        <v>46101</v>
      </c>
      <c r="T4335" s="7"/>
      <c r="U4335" s="6">
        <f>IF(Table1[[#This Row],[Ngày tính CN]]="","",S4335+T4335)</f>
        <v>46101</v>
      </c>
      <c r="V4335" s="35">
        <f ca="1">IF(Table1[[#This Row],[Hạn thanh toán]]="","",IF((U4335-NOW())&lt;0,0,(U4335-NOW())))</f>
        <v>0</v>
      </c>
      <c r="W4335" s="35"/>
      <c r="X4335" s="35">
        <f t="shared" ref="X4335:X4357" ca="1" si="1044">IF(OR(U4335="",R4335=0),"",IF((U4335-NOW())&lt;0,-(U4335-NOW()),0))</f>
        <v>69.490319212964096</v>
      </c>
      <c r="Y4335" s="2" t="str">
        <f t="shared" ref="Y4335:Y4357" ca="1" si="1045">IF(R4335=0,"Đã thanh toán",IF(X4335="","",IF(X4335&lt;=0,"Chưa đến hạn thanh toán",IF(X4335&lt;=30,"Nợ quá hạn 30 ngày",IF(X4335&lt;=60,"Nợ quá hạn từ 30 ngày đến 60 ngày",IF(X4335&lt;=90,"Nợ quá hạn từ 60 ngày đến 90 ngày",IF(X4335&lt;=120,"Nợ quá hạn từ 90 ngày đến 120 ngày","Nợ quá hạn hơn 120 ngày có khả năng mất thanh toán")))))))</f>
        <v>Nợ quá hạn từ 60 ngày đến 90 ngày</v>
      </c>
      <c r="Z4335" s="51">
        <f t="shared" si="1035"/>
        <v>46101</v>
      </c>
      <c r="AA4335" s="51" t="str">
        <f t="shared" si="1036"/>
        <v/>
      </c>
      <c r="AD4335" s="2" t="str">
        <f>VLOOKUP($A4335,MA_KH!$A:$Q,MA_KH!O$1,0)</f>
        <v>TMART</v>
      </c>
      <c r="AE4335" s="2" t="str">
        <f>VLOOKUP($A4335,MA_KH!$A:$Q,MA_KH!P$1,0)</f>
        <v>CÔNG TY CỔ PHẦN T - MARTSTORES</v>
      </c>
    </row>
    <row r="4336" spans="1:31" ht="25.5" hidden="1" customHeight="1" x14ac:dyDescent="0.2">
      <c r="A4336" s="30" t="s">
        <v>22506</v>
      </c>
      <c r="B4336" s="30" t="s">
        <v>3960</v>
      </c>
      <c r="C4336" s="37">
        <v>46105</v>
      </c>
      <c r="D4336" s="30" t="s">
        <v>25771</v>
      </c>
      <c r="E4336" s="37">
        <v>46105</v>
      </c>
      <c r="F4336" s="30" t="s">
        <v>25772</v>
      </c>
      <c r="G4336" s="30" t="s">
        <v>4257</v>
      </c>
      <c r="H4336" s="38">
        <v>1996625</v>
      </c>
      <c r="I4336" s="67">
        <v>179697</v>
      </c>
      <c r="J4336" s="38">
        <v>145354</v>
      </c>
      <c r="K4336" s="38">
        <v>1962282</v>
      </c>
      <c r="L4336" s="7" t="s">
        <v>22849</v>
      </c>
      <c r="O4336" s="35">
        <f>IF(Table1[[#This Row],[Phân loại]]="Tồn đầu kỳ",Table1[[#This Row],[Tổng giá trị]],0)</f>
        <v>0</v>
      </c>
      <c r="P4336" s="7">
        <f>IF(Table1[[#This Row],[Số còn phải thu ĐK]]&lt;&gt;0,0,IF(Table1[[#This Row],[Phân loại]]="Bán hàng",Table1[[#This Row],[Tổng giá trị]],-Table1[[#This Row],[Tổng giá trị]]))</f>
        <v>1962282</v>
      </c>
      <c r="Q4336" s="35">
        <f t="shared" si="1043"/>
        <v>0</v>
      </c>
      <c r="R4336" s="7">
        <f>Table1[[#This Row],[Số còn phải thu ĐK]]+Table1[[#This Row],[Giá Trị HD sau CK]]-Table1[[#This Row],[Số tiền đã thu]]</f>
        <v>1962282</v>
      </c>
      <c r="S4336" s="6">
        <f>IF(Table1[[#This Row],[Ngày hóa đơn]]&lt;&gt;"",Table1[[#This Row],[Ngày hóa đơn]],IF(Table1[[#This Row],[Ngày hạch toán]]&lt;&gt;"",Table1[[#This Row],[Ngày hạch toán]],""))</f>
        <v>46105</v>
      </c>
      <c r="T4336" s="7"/>
      <c r="U4336" s="6">
        <f>IF(Table1[[#This Row],[Ngày tính CN]]="","",S4336+T4336)</f>
        <v>46105</v>
      </c>
      <c r="V4336" s="35">
        <f ca="1">IF(Table1[[#This Row],[Hạn thanh toán]]="","",IF((U4336-NOW())&lt;0,0,(U4336-NOW())))</f>
        <v>0</v>
      </c>
      <c r="W4336" s="35"/>
      <c r="X4336" s="35">
        <f t="shared" ca="1" si="1044"/>
        <v>65.490319212964096</v>
      </c>
      <c r="Y4336" s="2" t="str">
        <f t="shared" ca="1" si="1045"/>
        <v>Nợ quá hạn từ 60 ngày đến 90 ngày</v>
      </c>
      <c r="Z4336" s="51">
        <f t="shared" si="1035"/>
        <v>46105</v>
      </c>
      <c r="AA4336" s="51" t="str">
        <f t="shared" si="1036"/>
        <v/>
      </c>
      <c r="AD4336" s="2" t="str">
        <f>VLOOKUP($A4336,MA_KH!$A:$Q,MA_KH!O$1,0)</f>
        <v>TMART</v>
      </c>
      <c r="AE4336" s="2" t="str">
        <f>VLOOKUP($A4336,MA_KH!$A:$Q,MA_KH!P$1,0)</f>
        <v>CÔNG TY CỔ PHẦN T - MARTSTORES</v>
      </c>
    </row>
    <row r="4337" spans="1:31" ht="25.5" hidden="1" customHeight="1" x14ac:dyDescent="0.2">
      <c r="A4337" s="30" t="s">
        <v>22506</v>
      </c>
      <c r="B4337" s="30" t="s">
        <v>3960</v>
      </c>
      <c r="C4337" s="37">
        <v>46105</v>
      </c>
      <c r="D4337" s="30" t="s">
        <v>25773</v>
      </c>
      <c r="E4337" s="37">
        <v>46105</v>
      </c>
      <c r="F4337" s="30" t="s">
        <v>25774</v>
      </c>
      <c r="G4337" s="30" t="s">
        <v>4429</v>
      </c>
      <c r="H4337" s="38">
        <v>349228</v>
      </c>
      <c r="I4337" s="67">
        <v>31431</v>
      </c>
      <c r="J4337" s="38">
        <v>25424</v>
      </c>
      <c r="K4337" s="38">
        <v>343221</v>
      </c>
      <c r="L4337" s="7" t="s">
        <v>22849</v>
      </c>
      <c r="O4337" s="35">
        <f>IF(Table1[[#This Row],[Phân loại]]="Tồn đầu kỳ",Table1[[#This Row],[Tổng giá trị]],0)</f>
        <v>0</v>
      </c>
      <c r="P4337" s="7">
        <f>IF(Table1[[#This Row],[Số còn phải thu ĐK]]&lt;&gt;0,0,IF(Table1[[#This Row],[Phân loại]]="Bán hàng",Table1[[#This Row],[Tổng giá trị]],-Table1[[#This Row],[Tổng giá trị]]))</f>
        <v>343221</v>
      </c>
      <c r="Q4337" s="35">
        <f t="shared" si="1043"/>
        <v>0</v>
      </c>
      <c r="R4337" s="7">
        <f>Table1[[#This Row],[Số còn phải thu ĐK]]+Table1[[#This Row],[Giá Trị HD sau CK]]-Table1[[#This Row],[Số tiền đã thu]]</f>
        <v>343221</v>
      </c>
      <c r="S4337" s="6">
        <f>IF(Table1[[#This Row],[Ngày hóa đơn]]&lt;&gt;"",Table1[[#This Row],[Ngày hóa đơn]],IF(Table1[[#This Row],[Ngày hạch toán]]&lt;&gt;"",Table1[[#This Row],[Ngày hạch toán]],""))</f>
        <v>46105</v>
      </c>
      <c r="T4337" s="7"/>
      <c r="U4337" s="6">
        <f>IF(Table1[[#This Row],[Ngày tính CN]]="","",S4337+T4337)</f>
        <v>46105</v>
      </c>
      <c r="V4337" s="35">
        <f ca="1">IF(Table1[[#This Row],[Hạn thanh toán]]="","",IF((U4337-NOW())&lt;0,0,(U4337-NOW())))</f>
        <v>0</v>
      </c>
      <c r="W4337" s="35"/>
      <c r="X4337" s="35">
        <f t="shared" ca="1" si="1044"/>
        <v>65.490319212964096</v>
      </c>
      <c r="Y4337" s="2" t="str">
        <f t="shared" ca="1" si="1045"/>
        <v>Nợ quá hạn từ 60 ngày đến 90 ngày</v>
      </c>
      <c r="Z4337" s="51">
        <f t="shared" si="1035"/>
        <v>46105</v>
      </c>
      <c r="AA4337" s="51" t="str">
        <f t="shared" si="1036"/>
        <v/>
      </c>
      <c r="AD4337" s="2" t="str">
        <f>VLOOKUP($A4337,MA_KH!$A:$Q,MA_KH!O$1,0)</f>
        <v>TMART</v>
      </c>
      <c r="AE4337" s="2" t="str">
        <f>VLOOKUP($A4337,MA_KH!$A:$Q,MA_KH!P$1,0)</f>
        <v>CÔNG TY CỔ PHẦN T - MARTSTORES</v>
      </c>
    </row>
    <row r="4338" spans="1:31" ht="25.5" hidden="1" customHeight="1" x14ac:dyDescent="0.2">
      <c r="A4338" s="30" t="s">
        <v>22506</v>
      </c>
      <c r="B4338" s="30" t="s">
        <v>3960</v>
      </c>
      <c r="C4338" s="37">
        <v>46105</v>
      </c>
      <c r="D4338" s="30" t="s">
        <v>25775</v>
      </c>
      <c r="E4338" s="37">
        <v>46105</v>
      </c>
      <c r="F4338" s="30" t="s">
        <v>25776</v>
      </c>
      <c r="G4338" s="30" t="s">
        <v>4261</v>
      </c>
      <c r="H4338" s="38">
        <v>604444</v>
      </c>
      <c r="I4338" s="67">
        <v>54400</v>
      </c>
      <c r="J4338" s="38">
        <v>44004</v>
      </c>
      <c r="K4338" s="38">
        <v>594048</v>
      </c>
      <c r="L4338" s="7" t="s">
        <v>22849</v>
      </c>
      <c r="O4338" s="35">
        <f>IF(Table1[[#This Row],[Phân loại]]="Tồn đầu kỳ",Table1[[#This Row],[Tổng giá trị]],0)</f>
        <v>0</v>
      </c>
      <c r="P4338" s="7">
        <f>IF(Table1[[#This Row],[Số còn phải thu ĐK]]&lt;&gt;0,0,IF(Table1[[#This Row],[Phân loại]]="Bán hàng",Table1[[#This Row],[Tổng giá trị]],-Table1[[#This Row],[Tổng giá trị]]))</f>
        <v>594048</v>
      </c>
      <c r="Q4338" s="35">
        <f t="shared" si="1043"/>
        <v>0</v>
      </c>
      <c r="R4338" s="7">
        <f>Table1[[#This Row],[Số còn phải thu ĐK]]+Table1[[#This Row],[Giá Trị HD sau CK]]-Table1[[#This Row],[Số tiền đã thu]]</f>
        <v>594048</v>
      </c>
      <c r="S4338" s="6">
        <f>IF(Table1[[#This Row],[Ngày hóa đơn]]&lt;&gt;"",Table1[[#This Row],[Ngày hóa đơn]],IF(Table1[[#This Row],[Ngày hạch toán]]&lt;&gt;"",Table1[[#This Row],[Ngày hạch toán]],""))</f>
        <v>46105</v>
      </c>
      <c r="T4338" s="7"/>
      <c r="U4338" s="6">
        <f>IF(Table1[[#This Row],[Ngày tính CN]]="","",S4338+T4338)</f>
        <v>46105</v>
      </c>
      <c r="V4338" s="35">
        <f ca="1">IF(Table1[[#This Row],[Hạn thanh toán]]="","",IF((U4338-NOW())&lt;0,0,(U4338-NOW())))</f>
        <v>0</v>
      </c>
      <c r="W4338" s="35"/>
      <c r="X4338" s="35">
        <f t="shared" ca="1" si="1044"/>
        <v>65.490319212964096</v>
      </c>
      <c r="Y4338" s="2" t="str">
        <f t="shared" ca="1" si="1045"/>
        <v>Nợ quá hạn từ 60 ngày đến 90 ngày</v>
      </c>
      <c r="Z4338" s="51">
        <f t="shared" si="1035"/>
        <v>46105</v>
      </c>
      <c r="AA4338" s="51" t="str">
        <f t="shared" si="1036"/>
        <v/>
      </c>
      <c r="AD4338" s="2" t="str">
        <f>VLOOKUP($A4338,MA_KH!$A:$Q,MA_KH!O$1,0)</f>
        <v>TMART</v>
      </c>
      <c r="AE4338" s="2" t="str">
        <f>VLOOKUP($A4338,MA_KH!$A:$Q,MA_KH!P$1,0)</f>
        <v>CÔNG TY CỔ PHẦN T - MARTSTORES</v>
      </c>
    </row>
    <row r="4339" spans="1:31" ht="25.5" hidden="1" customHeight="1" x14ac:dyDescent="0.2">
      <c r="A4339" s="30" t="s">
        <v>22506</v>
      </c>
      <c r="B4339" s="30" t="s">
        <v>3960</v>
      </c>
      <c r="C4339" s="37">
        <v>46105</v>
      </c>
      <c r="D4339" s="30" t="s">
        <v>25777</v>
      </c>
      <c r="E4339" s="37">
        <v>46105</v>
      </c>
      <c r="F4339" s="30" t="s">
        <v>25778</v>
      </c>
      <c r="G4339" s="30" t="s">
        <v>4214</v>
      </c>
      <c r="H4339" s="38">
        <v>797287</v>
      </c>
      <c r="I4339" s="67">
        <v>71756</v>
      </c>
      <c r="J4339" s="38">
        <v>58042</v>
      </c>
      <c r="K4339" s="38">
        <v>783573</v>
      </c>
      <c r="L4339" s="7" t="s">
        <v>22849</v>
      </c>
      <c r="O4339" s="35">
        <f>IF(Table1[[#This Row],[Phân loại]]="Tồn đầu kỳ",Table1[[#This Row],[Tổng giá trị]],0)</f>
        <v>0</v>
      </c>
      <c r="P4339" s="7">
        <f>IF(Table1[[#This Row],[Số còn phải thu ĐK]]&lt;&gt;0,0,IF(Table1[[#This Row],[Phân loại]]="Bán hàng",Table1[[#This Row],[Tổng giá trị]],-Table1[[#This Row],[Tổng giá trị]]))</f>
        <v>783573</v>
      </c>
      <c r="Q4339" s="35">
        <f t="shared" si="1043"/>
        <v>0</v>
      </c>
      <c r="R4339" s="7">
        <f>Table1[[#This Row],[Số còn phải thu ĐK]]+Table1[[#This Row],[Giá Trị HD sau CK]]-Table1[[#This Row],[Số tiền đã thu]]</f>
        <v>783573</v>
      </c>
      <c r="S4339" s="6">
        <f>IF(Table1[[#This Row],[Ngày hóa đơn]]&lt;&gt;"",Table1[[#This Row],[Ngày hóa đơn]],IF(Table1[[#This Row],[Ngày hạch toán]]&lt;&gt;"",Table1[[#This Row],[Ngày hạch toán]],""))</f>
        <v>46105</v>
      </c>
      <c r="T4339" s="7"/>
      <c r="U4339" s="6">
        <f>IF(Table1[[#This Row],[Ngày tính CN]]="","",S4339+T4339)</f>
        <v>46105</v>
      </c>
      <c r="V4339" s="35">
        <f ca="1">IF(Table1[[#This Row],[Hạn thanh toán]]="","",IF((U4339-NOW())&lt;0,0,(U4339-NOW())))</f>
        <v>0</v>
      </c>
      <c r="W4339" s="35"/>
      <c r="X4339" s="35">
        <f t="shared" ca="1" si="1044"/>
        <v>65.490319212964096</v>
      </c>
      <c r="Y4339" s="2" t="str">
        <f t="shared" ca="1" si="1045"/>
        <v>Nợ quá hạn từ 60 ngày đến 90 ngày</v>
      </c>
      <c r="Z4339" s="51">
        <f t="shared" si="1035"/>
        <v>46105</v>
      </c>
      <c r="AA4339" s="51" t="str">
        <f t="shared" si="1036"/>
        <v/>
      </c>
      <c r="AD4339" s="2" t="str">
        <f>VLOOKUP($A4339,MA_KH!$A:$Q,MA_KH!O$1,0)</f>
        <v>TMART</v>
      </c>
      <c r="AE4339" s="2" t="str">
        <f>VLOOKUP($A4339,MA_KH!$A:$Q,MA_KH!P$1,0)</f>
        <v>CÔNG TY CỔ PHẦN T - MARTSTORES</v>
      </c>
    </row>
    <row r="4340" spans="1:31" ht="25.5" hidden="1" customHeight="1" x14ac:dyDescent="0.2">
      <c r="A4340" s="30" t="s">
        <v>22506</v>
      </c>
      <c r="B4340" s="30" t="s">
        <v>3960</v>
      </c>
      <c r="C4340" s="37">
        <v>46105</v>
      </c>
      <c r="D4340" s="30" t="s">
        <v>25779</v>
      </c>
      <c r="E4340" s="37">
        <v>46105</v>
      </c>
      <c r="F4340" s="30" t="s">
        <v>25780</v>
      </c>
      <c r="G4340" s="30" t="s">
        <v>4457</v>
      </c>
      <c r="H4340" s="38">
        <v>311046</v>
      </c>
      <c r="I4340" s="67">
        <v>27995</v>
      </c>
      <c r="J4340" s="38">
        <v>22644</v>
      </c>
      <c r="K4340" s="38">
        <v>305695</v>
      </c>
      <c r="L4340" s="7" t="s">
        <v>22849</v>
      </c>
      <c r="O4340" s="35">
        <f>IF(Table1[[#This Row],[Phân loại]]="Tồn đầu kỳ",Table1[[#This Row],[Tổng giá trị]],0)</f>
        <v>0</v>
      </c>
      <c r="P4340" s="7">
        <f>IF(Table1[[#This Row],[Số còn phải thu ĐK]]&lt;&gt;0,0,IF(Table1[[#This Row],[Phân loại]]="Bán hàng",Table1[[#This Row],[Tổng giá trị]],-Table1[[#This Row],[Tổng giá trị]]))</f>
        <v>305695</v>
      </c>
      <c r="Q4340" s="35">
        <f t="shared" si="1043"/>
        <v>0</v>
      </c>
      <c r="R4340" s="7">
        <f>Table1[[#This Row],[Số còn phải thu ĐK]]+Table1[[#This Row],[Giá Trị HD sau CK]]-Table1[[#This Row],[Số tiền đã thu]]</f>
        <v>305695</v>
      </c>
      <c r="S4340" s="6">
        <f>IF(Table1[[#This Row],[Ngày hóa đơn]]&lt;&gt;"",Table1[[#This Row],[Ngày hóa đơn]],IF(Table1[[#This Row],[Ngày hạch toán]]&lt;&gt;"",Table1[[#This Row],[Ngày hạch toán]],""))</f>
        <v>46105</v>
      </c>
      <c r="T4340" s="7"/>
      <c r="U4340" s="6">
        <f>IF(Table1[[#This Row],[Ngày tính CN]]="","",S4340+T4340)</f>
        <v>46105</v>
      </c>
      <c r="V4340" s="35">
        <f ca="1">IF(Table1[[#This Row],[Hạn thanh toán]]="","",IF((U4340-NOW())&lt;0,0,(U4340-NOW())))</f>
        <v>0</v>
      </c>
      <c r="W4340" s="35"/>
      <c r="X4340" s="35">
        <f t="shared" ca="1" si="1044"/>
        <v>65.490319212964096</v>
      </c>
      <c r="Y4340" s="2" t="str">
        <f t="shared" ca="1" si="1045"/>
        <v>Nợ quá hạn từ 60 ngày đến 90 ngày</v>
      </c>
      <c r="Z4340" s="51">
        <f t="shared" si="1035"/>
        <v>46105</v>
      </c>
      <c r="AA4340" s="51" t="str">
        <f t="shared" si="1036"/>
        <v/>
      </c>
      <c r="AD4340" s="2" t="str">
        <f>VLOOKUP($A4340,MA_KH!$A:$Q,MA_KH!O$1,0)</f>
        <v>TMART</v>
      </c>
      <c r="AE4340" s="2" t="str">
        <f>VLOOKUP($A4340,MA_KH!$A:$Q,MA_KH!P$1,0)</f>
        <v>CÔNG TY CỔ PHẦN T - MARTSTORES</v>
      </c>
    </row>
    <row r="4341" spans="1:31" ht="25.5" hidden="1" customHeight="1" x14ac:dyDescent="0.2">
      <c r="A4341" s="30" t="s">
        <v>22506</v>
      </c>
      <c r="B4341" s="30" t="s">
        <v>3960</v>
      </c>
      <c r="C4341" s="37">
        <v>46105</v>
      </c>
      <c r="D4341" s="30" t="s">
        <v>25781</v>
      </c>
      <c r="E4341" s="37">
        <v>46105</v>
      </c>
      <c r="F4341" s="30" t="s">
        <v>25782</v>
      </c>
      <c r="G4341" s="30" t="s">
        <v>4389</v>
      </c>
      <c r="H4341" s="38">
        <v>651946</v>
      </c>
      <c r="I4341" s="67">
        <v>58676</v>
      </c>
      <c r="J4341" s="38">
        <v>47462</v>
      </c>
      <c r="K4341" s="38">
        <v>640732</v>
      </c>
      <c r="L4341" s="7" t="s">
        <v>22849</v>
      </c>
      <c r="O4341" s="35">
        <f>IF(Table1[[#This Row],[Phân loại]]="Tồn đầu kỳ",Table1[[#This Row],[Tổng giá trị]],0)</f>
        <v>0</v>
      </c>
      <c r="P4341" s="7">
        <f>IF(Table1[[#This Row],[Số còn phải thu ĐK]]&lt;&gt;0,0,IF(Table1[[#This Row],[Phân loại]]="Bán hàng",Table1[[#This Row],[Tổng giá trị]],-Table1[[#This Row],[Tổng giá trị]]))</f>
        <v>640732</v>
      </c>
      <c r="Q4341" s="35">
        <f t="shared" si="1043"/>
        <v>0</v>
      </c>
      <c r="R4341" s="7">
        <f>Table1[[#This Row],[Số còn phải thu ĐK]]+Table1[[#This Row],[Giá Trị HD sau CK]]-Table1[[#This Row],[Số tiền đã thu]]</f>
        <v>640732</v>
      </c>
      <c r="S4341" s="6">
        <f>IF(Table1[[#This Row],[Ngày hóa đơn]]&lt;&gt;"",Table1[[#This Row],[Ngày hóa đơn]],IF(Table1[[#This Row],[Ngày hạch toán]]&lt;&gt;"",Table1[[#This Row],[Ngày hạch toán]],""))</f>
        <v>46105</v>
      </c>
      <c r="T4341" s="7"/>
      <c r="U4341" s="6">
        <f>IF(Table1[[#This Row],[Ngày tính CN]]="","",S4341+T4341)</f>
        <v>46105</v>
      </c>
      <c r="V4341" s="35">
        <f ca="1">IF(Table1[[#This Row],[Hạn thanh toán]]="","",IF((U4341-NOW())&lt;0,0,(U4341-NOW())))</f>
        <v>0</v>
      </c>
      <c r="W4341" s="35"/>
      <c r="X4341" s="35">
        <f t="shared" ca="1" si="1044"/>
        <v>65.490319212964096</v>
      </c>
      <c r="Y4341" s="2" t="str">
        <f t="shared" ca="1" si="1045"/>
        <v>Nợ quá hạn từ 60 ngày đến 90 ngày</v>
      </c>
      <c r="Z4341" s="51">
        <f t="shared" si="1035"/>
        <v>46105</v>
      </c>
      <c r="AA4341" s="51" t="str">
        <f t="shared" si="1036"/>
        <v/>
      </c>
      <c r="AD4341" s="2" t="str">
        <f>VLOOKUP($A4341,MA_KH!$A:$Q,MA_KH!O$1,0)</f>
        <v>TMART</v>
      </c>
      <c r="AE4341" s="2" t="str">
        <f>VLOOKUP($A4341,MA_KH!$A:$Q,MA_KH!P$1,0)</f>
        <v>CÔNG TY CỔ PHẦN T - MARTSTORES</v>
      </c>
    </row>
    <row r="4342" spans="1:31" ht="25.5" hidden="1" customHeight="1" x14ac:dyDescent="0.2">
      <c r="A4342" s="30" t="s">
        <v>22506</v>
      </c>
      <c r="B4342" s="30" t="s">
        <v>3960</v>
      </c>
      <c r="C4342" s="37">
        <v>46105</v>
      </c>
      <c r="D4342" s="30" t="s">
        <v>25783</v>
      </c>
      <c r="E4342" s="37">
        <v>46105</v>
      </c>
      <c r="F4342" s="30" t="s">
        <v>25784</v>
      </c>
      <c r="G4342" s="30" t="s">
        <v>4297</v>
      </c>
      <c r="H4342" s="38">
        <v>1244169</v>
      </c>
      <c r="I4342" s="67">
        <v>111976</v>
      </c>
      <c r="J4342" s="38">
        <v>90575</v>
      </c>
      <c r="K4342" s="38">
        <v>1222768</v>
      </c>
      <c r="L4342" s="7" t="s">
        <v>22849</v>
      </c>
      <c r="O4342" s="35">
        <f>IF(Table1[[#This Row],[Phân loại]]="Tồn đầu kỳ",Table1[[#This Row],[Tổng giá trị]],0)</f>
        <v>0</v>
      </c>
      <c r="P4342" s="7">
        <f>IF(Table1[[#This Row],[Số còn phải thu ĐK]]&lt;&gt;0,0,IF(Table1[[#This Row],[Phân loại]]="Bán hàng",Table1[[#This Row],[Tổng giá trị]],-Table1[[#This Row],[Tổng giá trị]]))</f>
        <v>1222768</v>
      </c>
      <c r="Q4342" s="35">
        <f t="shared" si="1043"/>
        <v>0</v>
      </c>
      <c r="R4342" s="7">
        <f>Table1[[#This Row],[Số còn phải thu ĐK]]+Table1[[#This Row],[Giá Trị HD sau CK]]-Table1[[#This Row],[Số tiền đã thu]]</f>
        <v>1222768</v>
      </c>
      <c r="S4342" s="6">
        <f>IF(Table1[[#This Row],[Ngày hóa đơn]]&lt;&gt;"",Table1[[#This Row],[Ngày hóa đơn]],IF(Table1[[#This Row],[Ngày hạch toán]]&lt;&gt;"",Table1[[#This Row],[Ngày hạch toán]],""))</f>
        <v>46105</v>
      </c>
      <c r="T4342" s="7"/>
      <c r="U4342" s="6">
        <f>IF(Table1[[#This Row],[Ngày tính CN]]="","",S4342+T4342)</f>
        <v>46105</v>
      </c>
      <c r="V4342" s="35">
        <f ca="1">IF(Table1[[#This Row],[Hạn thanh toán]]="","",IF((U4342-NOW())&lt;0,0,(U4342-NOW())))</f>
        <v>0</v>
      </c>
      <c r="W4342" s="35"/>
      <c r="X4342" s="35">
        <f t="shared" ca="1" si="1044"/>
        <v>65.490319212964096</v>
      </c>
      <c r="Y4342" s="2" t="str">
        <f t="shared" ca="1" si="1045"/>
        <v>Nợ quá hạn từ 60 ngày đến 90 ngày</v>
      </c>
      <c r="Z4342" s="51">
        <f t="shared" si="1035"/>
        <v>46105</v>
      </c>
      <c r="AA4342" s="51" t="str">
        <f t="shared" si="1036"/>
        <v/>
      </c>
      <c r="AD4342" s="2" t="str">
        <f>VLOOKUP($A4342,MA_KH!$A:$Q,MA_KH!O$1,0)</f>
        <v>TMART</v>
      </c>
      <c r="AE4342" s="2" t="str">
        <f>VLOOKUP($A4342,MA_KH!$A:$Q,MA_KH!P$1,0)</f>
        <v>CÔNG TY CỔ PHẦN T - MARTSTORES</v>
      </c>
    </row>
    <row r="4343" spans="1:31" ht="25.5" hidden="1" customHeight="1" x14ac:dyDescent="0.2">
      <c r="A4343" s="30" t="s">
        <v>22506</v>
      </c>
      <c r="B4343" s="30" t="s">
        <v>3960</v>
      </c>
      <c r="C4343" s="37">
        <v>46105</v>
      </c>
      <c r="D4343" s="30" t="s">
        <v>25785</v>
      </c>
      <c r="E4343" s="37">
        <v>46105</v>
      </c>
      <c r="F4343" s="30" t="s">
        <v>25786</v>
      </c>
      <c r="G4343" s="30" t="s">
        <v>4215</v>
      </c>
      <c r="H4343" s="38">
        <v>1107471</v>
      </c>
      <c r="I4343" s="67">
        <v>99673</v>
      </c>
      <c r="J4343" s="38">
        <v>80624</v>
      </c>
      <c r="K4343" s="38">
        <v>1088422</v>
      </c>
      <c r="L4343" s="7" t="s">
        <v>22849</v>
      </c>
      <c r="O4343" s="35">
        <f>IF(Table1[[#This Row],[Phân loại]]="Tồn đầu kỳ",Table1[[#This Row],[Tổng giá trị]],0)</f>
        <v>0</v>
      </c>
      <c r="P4343" s="7">
        <f>IF(Table1[[#This Row],[Số còn phải thu ĐK]]&lt;&gt;0,0,IF(Table1[[#This Row],[Phân loại]]="Bán hàng",Table1[[#This Row],[Tổng giá trị]],-Table1[[#This Row],[Tổng giá trị]]))</f>
        <v>1088422</v>
      </c>
      <c r="Q4343" s="35">
        <f t="shared" si="1043"/>
        <v>0</v>
      </c>
      <c r="R4343" s="7">
        <f>Table1[[#This Row],[Số còn phải thu ĐK]]+Table1[[#This Row],[Giá Trị HD sau CK]]-Table1[[#This Row],[Số tiền đã thu]]</f>
        <v>1088422</v>
      </c>
      <c r="S4343" s="6">
        <f>IF(Table1[[#This Row],[Ngày hóa đơn]]&lt;&gt;"",Table1[[#This Row],[Ngày hóa đơn]],IF(Table1[[#This Row],[Ngày hạch toán]]&lt;&gt;"",Table1[[#This Row],[Ngày hạch toán]],""))</f>
        <v>46105</v>
      </c>
      <c r="T4343" s="7"/>
      <c r="U4343" s="6">
        <f>IF(Table1[[#This Row],[Ngày tính CN]]="","",S4343+T4343)</f>
        <v>46105</v>
      </c>
      <c r="V4343" s="35">
        <f ca="1">IF(Table1[[#This Row],[Hạn thanh toán]]="","",IF((U4343-NOW())&lt;0,0,(U4343-NOW())))</f>
        <v>0</v>
      </c>
      <c r="W4343" s="35"/>
      <c r="X4343" s="35">
        <f t="shared" ca="1" si="1044"/>
        <v>65.490319212964096</v>
      </c>
      <c r="Y4343" s="2" t="str">
        <f t="shared" ca="1" si="1045"/>
        <v>Nợ quá hạn từ 60 ngày đến 90 ngày</v>
      </c>
      <c r="Z4343" s="51">
        <f t="shared" si="1035"/>
        <v>46105</v>
      </c>
      <c r="AA4343" s="51" t="str">
        <f t="shared" si="1036"/>
        <v/>
      </c>
      <c r="AD4343" s="2" t="str">
        <f>VLOOKUP($A4343,MA_KH!$A:$Q,MA_KH!O$1,0)</f>
        <v>TMART</v>
      </c>
      <c r="AE4343" s="2" t="str">
        <f>VLOOKUP($A4343,MA_KH!$A:$Q,MA_KH!P$1,0)</f>
        <v>CÔNG TY CỔ PHẦN T - MARTSTORES</v>
      </c>
    </row>
    <row r="4344" spans="1:31" ht="25.5" hidden="1" customHeight="1" x14ac:dyDescent="0.2">
      <c r="A4344" s="30" t="s">
        <v>22506</v>
      </c>
      <c r="B4344" s="30" t="s">
        <v>3960</v>
      </c>
      <c r="C4344" s="37">
        <v>46105</v>
      </c>
      <c r="D4344" s="30" t="s">
        <v>25787</v>
      </c>
      <c r="E4344" s="37">
        <v>46105</v>
      </c>
      <c r="F4344" s="30" t="s">
        <v>25788</v>
      </c>
      <c r="G4344" s="30" t="s">
        <v>4097</v>
      </c>
      <c r="H4344" s="38">
        <v>1665517</v>
      </c>
      <c r="I4344" s="67">
        <v>149898</v>
      </c>
      <c r="J4344" s="38">
        <v>121250</v>
      </c>
      <c r="K4344" s="38">
        <v>1636869</v>
      </c>
      <c r="L4344" s="7" t="s">
        <v>22849</v>
      </c>
      <c r="O4344" s="35">
        <f>IF(Table1[[#This Row],[Phân loại]]="Tồn đầu kỳ",Table1[[#This Row],[Tổng giá trị]],0)</f>
        <v>0</v>
      </c>
      <c r="P4344" s="7">
        <f>IF(Table1[[#This Row],[Số còn phải thu ĐK]]&lt;&gt;0,0,IF(Table1[[#This Row],[Phân loại]]="Bán hàng",Table1[[#This Row],[Tổng giá trị]],-Table1[[#This Row],[Tổng giá trị]]))</f>
        <v>1636869</v>
      </c>
      <c r="Q4344" s="35">
        <f t="shared" si="1043"/>
        <v>0</v>
      </c>
      <c r="R4344" s="7">
        <f>Table1[[#This Row],[Số còn phải thu ĐK]]+Table1[[#This Row],[Giá Trị HD sau CK]]-Table1[[#This Row],[Số tiền đã thu]]</f>
        <v>1636869</v>
      </c>
      <c r="S4344" s="6">
        <f>IF(Table1[[#This Row],[Ngày hóa đơn]]&lt;&gt;"",Table1[[#This Row],[Ngày hóa đơn]],IF(Table1[[#This Row],[Ngày hạch toán]]&lt;&gt;"",Table1[[#This Row],[Ngày hạch toán]],""))</f>
        <v>46105</v>
      </c>
      <c r="T4344" s="7"/>
      <c r="U4344" s="6">
        <f>IF(Table1[[#This Row],[Ngày tính CN]]="","",S4344+T4344)</f>
        <v>46105</v>
      </c>
      <c r="V4344" s="35">
        <f ca="1">IF(Table1[[#This Row],[Hạn thanh toán]]="","",IF((U4344-NOW())&lt;0,0,(U4344-NOW())))</f>
        <v>0</v>
      </c>
      <c r="W4344" s="35"/>
      <c r="X4344" s="35">
        <f t="shared" ca="1" si="1044"/>
        <v>65.490319212964096</v>
      </c>
      <c r="Y4344" s="2" t="str">
        <f t="shared" ca="1" si="1045"/>
        <v>Nợ quá hạn từ 60 ngày đến 90 ngày</v>
      </c>
      <c r="Z4344" s="51">
        <f t="shared" si="1035"/>
        <v>46105</v>
      </c>
      <c r="AA4344" s="51" t="str">
        <f t="shared" si="1036"/>
        <v/>
      </c>
      <c r="AD4344" s="2" t="str">
        <f>VLOOKUP($A4344,MA_KH!$A:$Q,MA_KH!O$1,0)</f>
        <v>TMART</v>
      </c>
      <c r="AE4344" s="2" t="str">
        <f>VLOOKUP($A4344,MA_KH!$A:$Q,MA_KH!P$1,0)</f>
        <v>CÔNG TY CỔ PHẦN T - MARTSTORES</v>
      </c>
    </row>
    <row r="4345" spans="1:31" ht="25.5" hidden="1" customHeight="1" x14ac:dyDescent="0.2">
      <c r="A4345" s="30" t="s">
        <v>22506</v>
      </c>
      <c r="B4345" s="30" t="s">
        <v>3960</v>
      </c>
      <c r="C4345" s="37">
        <v>46105</v>
      </c>
      <c r="D4345" s="30" t="s">
        <v>25789</v>
      </c>
      <c r="E4345" s="37">
        <v>46105</v>
      </c>
      <c r="F4345" s="30" t="s">
        <v>25790</v>
      </c>
      <c r="G4345" s="30" t="s">
        <v>4218</v>
      </c>
      <c r="H4345" s="38">
        <v>768963</v>
      </c>
      <c r="I4345" s="67">
        <v>69207</v>
      </c>
      <c r="J4345" s="38">
        <v>55980</v>
      </c>
      <c r="K4345" s="38">
        <v>755736</v>
      </c>
      <c r="L4345" s="7" t="s">
        <v>22849</v>
      </c>
      <c r="O4345" s="35">
        <f>IF(Table1[[#This Row],[Phân loại]]="Tồn đầu kỳ",Table1[[#This Row],[Tổng giá trị]],0)</f>
        <v>0</v>
      </c>
      <c r="P4345" s="7">
        <f>IF(Table1[[#This Row],[Số còn phải thu ĐK]]&lt;&gt;0,0,IF(Table1[[#This Row],[Phân loại]]="Bán hàng",Table1[[#This Row],[Tổng giá trị]],-Table1[[#This Row],[Tổng giá trị]]))</f>
        <v>755736</v>
      </c>
      <c r="Q4345" s="35">
        <f t="shared" si="1043"/>
        <v>0</v>
      </c>
      <c r="R4345" s="7">
        <f>Table1[[#This Row],[Số còn phải thu ĐK]]+Table1[[#This Row],[Giá Trị HD sau CK]]-Table1[[#This Row],[Số tiền đã thu]]</f>
        <v>755736</v>
      </c>
      <c r="S4345" s="6">
        <f>IF(Table1[[#This Row],[Ngày hóa đơn]]&lt;&gt;"",Table1[[#This Row],[Ngày hóa đơn]],IF(Table1[[#This Row],[Ngày hạch toán]]&lt;&gt;"",Table1[[#This Row],[Ngày hạch toán]],""))</f>
        <v>46105</v>
      </c>
      <c r="T4345" s="7"/>
      <c r="U4345" s="6">
        <f>IF(Table1[[#This Row],[Ngày tính CN]]="","",S4345+T4345)</f>
        <v>46105</v>
      </c>
      <c r="V4345" s="35">
        <f ca="1">IF(Table1[[#This Row],[Hạn thanh toán]]="","",IF((U4345-NOW())&lt;0,0,(U4345-NOW())))</f>
        <v>0</v>
      </c>
      <c r="W4345" s="35"/>
      <c r="X4345" s="35">
        <f t="shared" ca="1" si="1044"/>
        <v>65.490319212964096</v>
      </c>
      <c r="Y4345" s="2" t="str">
        <f t="shared" ca="1" si="1045"/>
        <v>Nợ quá hạn từ 60 ngày đến 90 ngày</v>
      </c>
      <c r="Z4345" s="51">
        <f t="shared" si="1035"/>
        <v>46105</v>
      </c>
      <c r="AA4345" s="51" t="str">
        <f t="shared" si="1036"/>
        <v/>
      </c>
      <c r="AD4345" s="2" t="str">
        <f>VLOOKUP($A4345,MA_KH!$A:$Q,MA_KH!O$1,0)</f>
        <v>TMART</v>
      </c>
      <c r="AE4345" s="2" t="str">
        <f>VLOOKUP($A4345,MA_KH!$A:$Q,MA_KH!P$1,0)</f>
        <v>CÔNG TY CỔ PHẦN T - MARTSTORES</v>
      </c>
    </row>
    <row r="4346" spans="1:31" ht="25.5" hidden="1" customHeight="1" x14ac:dyDescent="0.2">
      <c r="A4346" s="30" t="s">
        <v>22506</v>
      </c>
      <c r="B4346" s="30" t="s">
        <v>3960</v>
      </c>
      <c r="C4346" s="37">
        <v>46105</v>
      </c>
      <c r="D4346" s="30" t="s">
        <v>25791</v>
      </c>
      <c r="E4346" s="37">
        <v>46105</v>
      </c>
      <c r="F4346" s="30" t="s">
        <v>25792</v>
      </c>
      <c r="G4346" s="30" t="s">
        <v>4426</v>
      </c>
      <c r="H4346" s="38">
        <v>706008</v>
      </c>
      <c r="I4346" s="67">
        <v>63541</v>
      </c>
      <c r="J4346" s="38">
        <v>51397</v>
      </c>
      <c r="K4346" s="38">
        <v>693864</v>
      </c>
      <c r="L4346" s="7" t="s">
        <v>22849</v>
      </c>
      <c r="O4346" s="35">
        <f>IF(Table1[[#This Row],[Phân loại]]="Tồn đầu kỳ",Table1[[#This Row],[Tổng giá trị]],0)</f>
        <v>0</v>
      </c>
      <c r="P4346" s="7">
        <f>IF(Table1[[#This Row],[Số còn phải thu ĐK]]&lt;&gt;0,0,IF(Table1[[#This Row],[Phân loại]]="Bán hàng",Table1[[#This Row],[Tổng giá trị]],-Table1[[#This Row],[Tổng giá trị]]))</f>
        <v>693864</v>
      </c>
      <c r="Q4346" s="35">
        <f t="shared" si="1043"/>
        <v>0</v>
      </c>
      <c r="R4346" s="7">
        <f>Table1[[#This Row],[Số còn phải thu ĐK]]+Table1[[#This Row],[Giá Trị HD sau CK]]-Table1[[#This Row],[Số tiền đã thu]]</f>
        <v>693864</v>
      </c>
      <c r="S4346" s="6">
        <f>IF(Table1[[#This Row],[Ngày hóa đơn]]&lt;&gt;"",Table1[[#This Row],[Ngày hóa đơn]],IF(Table1[[#This Row],[Ngày hạch toán]]&lt;&gt;"",Table1[[#This Row],[Ngày hạch toán]],""))</f>
        <v>46105</v>
      </c>
      <c r="T4346" s="7"/>
      <c r="U4346" s="6">
        <f>IF(Table1[[#This Row],[Ngày tính CN]]="","",S4346+T4346)</f>
        <v>46105</v>
      </c>
      <c r="V4346" s="35">
        <f ca="1">IF(Table1[[#This Row],[Hạn thanh toán]]="","",IF((U4346-NOW())&lt;0,0,(U4346-NOW())))</f>
        <v>0</v>
      </c>
      <c r="W4346" s="35"/>
      <c r="X4346" s="35">
        <f t="shared" ca="1" si="1044"/>
        <v>65.490319212964096</v>
      </c>
      <c r="Y4346" s="2" t="str">
        <f t="shared" ca="1" si="1045"/>
        <v>Nợ quá hạn từ 60 ngày đến 90 ngày</v>
      </c>
      <c r="Z4346" s="51">
        <f t="shared" si="1035"/>
        <v>46105</v>
      </c>
      <c r="AA4346" s="51" t="str">
        <f t="shared" si="1036"/>
        <v/>
      </c>
      <c r="AD4346" s="2" t="str">
        <f>VLOOKUP($A4346,MA_KH!$A:$Q,MA_KH!O$1,0)</f>
        <v>TMART</v>
      </c>
      <c r="AE4346" s="2" t="str">
        <f>VLOOKUP($A4346,MA_KH!$A:$Q,MA_KH!P$1,0)</f>
        <v>CÔNG TY CỔ PHẦN T - MARTSTORES</v>
      </c>
    </row>
    <row r="4347" spans="1:31" ht="25.5" hidden="1" customHeight="1" x14ac:dyDescent="0.2">
      <c r="A4347" s="30" t="s">
        <v>22506</v>
      </c>
      <c r="B4347" s="30" t="s">
        <v>3960</v>
      </c>
      <c r="C4347" s="37">
        <v>46105</v>
      </c>
      <c r="D4347" s="30" t="s">
        <v>25793</v>
      </c>
      <c r="E4347" s="37">
        <v>46105</v>
      </c>
      <c r="F4347" s="30" t="s">
        <v>25794</v>
      </c>
      <c r="G4347" s="30" t="s">
        <v>4291</v>
      </c>
      <c r="H4347" s="38">
        <v>436396</v>
      </c>
      <c r="I4347" s="67">
        <v>39276</v>
      </c>
      <c r="J4347" s="38">
        <v>31770</v>
      </c>
      <c r="K4347" s="38">
        <v>428890</v>
      </c>
      <c r="L4347" s="7" t="s">
        <v>22849</v>
      </c>
      <c r="O4347" s="35">
        <f>IF(Table1[[#This Row],[Phân loại]]="Tồn đầu kỳ",Table1[[#This Row],[Tổng giá trị]],0)</f>
        <v>0</v>
      </c>
      <c r="P4347" s="7">
        <f>IF(Table1[[#This Row],[Số còn phải thu ĐK]]&lt;&gt;0,0,IF(Table1[[#This Row],[Phân loại]]="Bán hàng",Table1[[#This Row],[Tổng giá trị]],-Table1[[#This Row],[Tổng giá trị]]))</f>
        <v>428890</v>
      </c>
      <c r="Q4347" s="35">
        <f t="shared" si="1043"/>
        <v>0</v>
      </c>
      <c r="R4347" s="7">
        <f>Table1[[#This Row],[Số còn phải thu ĐK]]+Table1[[#This Row],[Giá Trị HD sau CK]]-Table1[[#This Row],[Số tiền đã thu]]</f>
        <v>428890</v>
      </c>
      <c r="S4347" s="6">
        <f>IF(Table1[[#This Row],[Ngày hóa đơn]]&lt;&gt;"",Table1[[#This Row],[Ngày hóa đơn]],IF(Table1[[#This Row],[Ngày hạch toán]]&lt;&gt;"",Table1[[#This Row],[Ngày hạch toán]],""))</f>
        <v>46105</v>
      </c>
      <c r="T4347" s="7"/>
      <c r="U4347" s="6">
        <f>IF(Table1[[#This Row],[Ngày tính CN]]="","",S4347+T4347)</f>
        <v>46105</v>
      </c>
      <c r="V4347" s="35">
        <f ca="1">IF(Table1[[#This Row],[Hạn thanh toán]]="","",IF((U4347-NOW())&lt;0,0,(U4347-NOW())))</f>
        <v>0</v>
      </c>
      <c r="W4347" s="35"/>
      <c r="X4347" s="35">
        <f t="shared" ca="1" si="1044"/>
        <v>65.490319212964096</v>
      </c>
      <c r="Y4347" s="2" t="str">
        <f t="shared" ca="1" si="1045"/>
        <v>Nợ quá hạn từ 60 ngày đến 90 ngày</v>
      </c>
      <c r="Z4347" s="51">
        <f t="shared" si="1035"/>
        <v>46105</v>
      </c>
      <c r="AA4347" s="51" t="str">
        <f t="shared" si="1036"/>
        <v/>
      </c>
      <c r="AD4347" s="2" t="str">
        <f>VLOOKUP($A4347,MA_KH!$A:$Q,MA_KH!O$1,0)</f>
        <v>TMART</v>
      </c>
      <c r="AE4347" s="2" t="str">
        <f>VLOOKUP($A4347,MA_KH!$A:$Q,MA_KH!P$1,0)</f>
        <v>CÔNG TY CỔ PHẦN T - MARTSTORES</v>
      </c>
    </row>
    <row r="4348" spans="1:31" ht="25.5" hidden="1" customHeight="1" x14ac:dyDescent="0.2">
      <c r="A4348" s="30" t="s">
        <v>22506</v>
      </c>
      <c r="B4348" s="30" t="s">
        <v>3960</v>
      </c>
      <c r="C4348" s="37">
        <v>46105</v>
      </c>
      <c r="D4348" s="30" t="s">
        <v>25795</v>
      </c>
      <c r="E4348" s="37">
        <v>46105</v>
      </c>
      <c r="F4348" s="30" t="s">
        <v>25796</v>
      </c>
      <c r="G4348" s="30" t="s">
        <v>4256</v>
      </c>
      <c r="H4348" s="38">
        <v>588622</v>
      </c>
      <c r="I4348" s="67">
        <v>52976</v>
      </c>
      <c r="J4348" s="38">
        <v>42852</v>
      </c>
      <c r="K4348" s="38">
        <v>578498</v>
      </c>
      <c r="L4348" s="7" t="s">
        <v>22849</v>
      </c>
      <c r="O4348" s="35">
        <f>IF(Table1[[#This Row],[Phân loại]]="Tồn đầu kỳ",Table1[[#This Row],[Tổng giá trị]],0)</f>
        <v>0</v>
      </c>
      <c r="P4348" s="7">
        <f>IF(Table1[[#This Row],[Số còn phải thu ĐK]]&lt;&gt;0,0,IF(Table1[[#This Row],[Phân loại]]="Bán hàng",Table1[[#This Row],[Tổng giá trị]],-Table1[[#This Row],[Tổng giá trị]]))</f>
        <v>578498</v>
      </c>
      <c r="Q4348" s="35">
        <f t="shared" si="1043"/>
        <v>0</v>
      </c>
      <c r="R4348" s="7">
        <f>Table1[[#This Row],[Số còn phải thu ĐK]]+Table1[[#This Row],[Giá Trị HD sau CK]]-Table1[[#This Row],[Số tiền đã thu]]</f>
        <v>578498</v>
      </c>
      <c r="S4348" s="6">
        <f>IF(Table1[[#This Row],[Ngày hóa đơn]]&lt;&gt;"",Table1[[#This Row],[Ngày hóa đơn]],IF(Table1[[#This Row],[Ngày hạch toán]]&lt;&gt;"",Table1[[#This Row],[Ngày hạch toán]],""))</f>
        <v>46105</v>
      </c>
      <c r="T4348" s="7"/>
      <c r="U4348" s="6">
        <f>IF(Table1[[#This Row],[Ngày tính CN]]="","",S4348+T4348)</f>
        <v>46105</v>
      </c>
      <c r="V4348" s="35">
        <f ca="1">IF(Table1[[#This Row],[Hạn thanh toán]]="","",IF((U4348-NOW())&lt;0,0,(U4348-NOW())))</f>
        <v>0</v>
      </c>
      <c r="W4348" s="35"/>
      <c r="X4348" s="35">
        <f t="shared" ca="1" si="1044"/>
        <v>65.490319212964096</v>
      </c>
      <c r="Y4348" s="2" t="str">
        <f t="shared" ca="1" si="1045"/>
        <v>Nợ quá hạn từ 60 ngày đến 90 ngày</v>
      </c>
      <c r="Z4348" s="51">
        <f t="shared" si="1035"/>
        <v>46105</v>
      </c>
      <c r="AA4348" s="51" t="str">
        <f t="shared" si="1036"/>
        <v/>
      </c>
      <c r="AD4348" s="2" t="str">
        <f>VLOOKUP($A4348,MA_KH!$A:$Q,MA_KH!O$1,0)</f>
        <v>TMART</v>
      </c>
      <c r="AE4348" s="2" t="str">
        <f>VLOOKUP($A4348,MA_KH!$A:$Q,MA_KH!P$1,0)</f>
        <v>CÔNG TY CỔ PHẦN T - MARTSTORES</v>
      </c>
    </row>
    <row r="4349" spans="1:31" ht="25.5" hidden="1" customHeight="1" x14ac:dyDescent="0.2">
      <c r="A4349" s="30" t="s">
        <v>22506</v>
      </c>
      <c r="B4349" s="30" t="s">
        <v>3960</v>
      </c>
      <c r="C4349" s="37">
        <v>46105</v>
      </c>
      <c r="D4349" s="30" t="s">
        <v>25797</v>
      </c>
      <c r="E4349" s="37">
        <v>46105</v>
      </c>
      <c r="F4349" s="30" t="s">
        <v>25798</v>
      </c>
      <c r="G4349" s="30" t="s">
        <v>4211</v>
      </c>
      <c r="H4349" s="38">
        <v>1139558</v>
      </c>
      <c r="I4349" s="67">
        <v>102561</v>
      </c>
      <c r="J4349" s="38">
        <v>82960</v>
      </c>
      <c r="K4349" s="38">
        <v>1119957</v>
      </c>
      <c r="L4349" s="7" t="s">
        <v>22849</v>
      </c>
      <c r="O4349" s="35">
        <f>IF(Table1[[#This Row],[Phân loại]]="Tồn đầu kỳ",Table1[[#This Row],[Tổng giá trị]],0)</f>
        <v>0</v>
      </c>
      <c r="P4349" s="7">
        <f>IF(Table1[[#This Row],[Số còn phải thu ĐK]]&lt;&gt;0,0,IF(Table1[[#This Row],[Phân loại]]="Bán hàng",Table1[[#This Row],[Tổng giá trị]],-Table1[[#This Row],[Tổng giá trị]]))</f>
        <v>1119957</v>
      </c>
      <c r="Q4349" s="35">
        <f t="shared" si="1043"/>
        <v>0</v>
      </c>
      <c r="R4349" s="7">
        <f>Table1[[#This Row],[Số còn phải thu ĐK]]+Table1[[#This Row],[Giá Trị HD sau CK]]-Table1[[#This Row],[Số tiền đã thu]]</f>
        <v>1119957</v>
      </c>
      <c r="S4349" s="6">
        <f>IF(Table1[[#This Row],[Ngày hóa đơn]]&lt;&gt;"",Table1[[#This Row],[Ngày hóa đơn]],IF(Table1[[#This Row],[Ngày hạch toán]]&lt;&gt;"",Table1[[#This Row],[Ngày hạch toán]],""))</f>
        <v>46105</v>
      </c>
      <c r="T4349" s="7"/>
      <c r="U4349" s="6">
        <f>IF(Table1[[#This Row],[Ngày tính CN]]="","",S4349+T4349)</f>
        <v>46105</v>
      </c>
      <c r="V4349" s="35">
        <f ca="1">IF(Table1[[#This Row],[Hạn thanh toán]]="","",IF((U4349-NOW())&lt;0,0,(U4349-NOW())))</f>
        <v>0</v>
      </c>
      <c r="W4349" s="35"/>
      <c r="X4349" s="35">
        <f t="shared" ca="1" si="1044"/>
        <v>65.490319212964096</v>
      </c>
      <c r="Y4349" s="2" t="str">
        <f t="shared" ca="1" si="1045"/>
        <v>Nợ quá hạn từ 60 ngày đến 90 ngày</v>
      </c>
      <c r="Z4349" s="51">
        <f t="shared" si="1035"/>
        <v>46105</v>
      </c>
      <c r="AA4349" s="51" t="str">
        <f t="shared" si="1036"/>
        <v/>
      </c>
      <c r="AD4349" s="2" t="str">
        <f>VLOOKUP($A4349,MA_KH!$A:$Q,MA_KH!O$1,0)</f>
        <v>TMART</v>
      </c>
      <c r="AE4349" s="2" t="str">
        <f>VLOOKUP($A4349,MA_KH!$A:$Q,MA_KH!P$1,0)</f>
        <v>CÔNG TY CỔ PHẦN T - MARTSTORES</v>
      </c>
    </row>
    <row r="4350" spans="1:31" ht="25.5" hidden="1" customHeight="1" x14ac:dyDescent="0.2">
      <c r="A4350" s="30" t="s">
        <v>22506</v>
      </c>
      <c r="B4350" s="30" t="s">
        <v>3960</v>
      </c>
      <c r="C4350" s="37">
        <v>46105</v>
      </c>
      <c r="D4350" s="30" t="s">
        <v>25799</v>
      </c>
      <c r="E4350" s="37">
        <v>46105</v>
      </c>
      <c r="F4350" s="30" t="s">
        <v>25800</v>
      </c>
      <c r="G4350" s="30" t="s">
        <v>4441</v>
      </c>
      <c r="H4350" s="38">
        <v>1854395</v>
      </c>
      <c r="I4350" s="67">
        <v>166896</v>
      </c>
      <c r="J4350" s="38">
        <v>135000</v>
      </c>
      <c r="K4350" s="38">
        <v>1822499</v>
      </c>
      <c r="L4350" s="7" t="s">
        <v>22849</v>
      </c>
      <c r="O4350" s="35">
        <f>IF(Table1[[#This Row],[Phân loại]]="Tồn đầu kỳ",Table1[[#This Row],[Tổng giá trị]],0)</f>
        <v>0</v>
      </c>
      <c r="P4350" s="7">
        <f>IF(Table1[[#This Row],[Số còn phải thu ĐK]]&lt;&gt;0,0,IF(Table1[[#This Row],[Phân loại]]="Bán hàng",Table1[[#This Row],[Tổng giá trị]],-Table1[[#This Row],[Tổng giá trị]]))</f>
        <v>1822499</v>
      </c>
      <c r="Q4350" s="35">
        <f t="shared" si="1043"/>
        <v>0</v>
      </c>
      <c r="R4350" s="7">
        <f>Table1[[#This Row],[Số còn phải thu ĐK]]+Table1[[#This Row],[Giá Trị HD sau CK]]-Table1[[#This Row],[Số tiền đã thu]]</f>
        <v>1822499</v>
      </c>
      <c r="S4350" s="6">
        <f>IF(Table1[[#This Row],[Ngày hóa đơn]]&lt;&gt;"",Table1[[#This Row],[Ngày hóa đơn]],IF(Table1[[#This Row],[Ngày hạch toán]]&lt;&gt;"",Table1[[#This Row],[Ngày hạch toán]],""))</f>
        <v>46105</v>
      </c>
      <c r="T4350" s="7"/>
      <c r="U4350" s="6">
        <f>IF(Table1[[#This Row],[Ngày tính CN]]="","",S4350+T4350)</f>
        <v>46105</v>
      </c>
      <c r="V4350" s="35">
        <f ca="1">IF(Table1[[#This Row],[Hạn thanh toán]]="","",IF((U4350-NOW())&lt;0,0,(U4350-NOW())))</f>
        <v>0</v>
      </c>
      <c r="W4350" s="35"/>
      <c r="X4350" s="35">
        <f t="shared" ca="1" si="1044"/>
        <v>65.490319212964096</v>
      </c>
      <c r="Y4350" s="2" t="str">
        <f t="shared" ca="1" si="1045"/>
        <v>Nợ quá hạn từ 60 ngày đến 90 ngày</v>
      </c>
      <c r="Z4350" s="51">
        <f t="shared" si="1035"/>
        <v>46105</v>
      </c>
      <c r="AA4350" s="51" t="str">
        <f t="shared" si="1036"/>
        <v/>
      </c>
      <c r="AD4350" s="2" t="str">
        <f>VLOOKUP($A4350,MA_KH!$A:$Q,MA_KH!O$1,0)</f>
        <v>TMART</v>
      </c>
      <c r="AE4350" s="2" t="str">
        <f>VLOOKUP($A4350,MA_KH!$A:$Q,MA_KH!P$1,0)</f>
        <v>CÔNG TY CỔ PHẦN T - MARTSTORES</v>
      </c>
    </row>
    <row r="4351" spans="1:31" ht="25.5" hidden="1" customHeight="1" x14ac:dyDescent="0.2">
      <c r="A4351" s="30" t="s">
        <v>22506</v>
      </c>
      <c r="B4351" s="30" t="s">
        <v>3960</v>
      </c>
      <c r="C4351" s="37">
        <v>46105</v>
      </c>
      <c r="D4351" s="30" t="s">
        <v>25801</v>
      </c>
      <c r="E4351" s="37">
        <v>46105</v>
      </c>
      <c r="F4351" s="30" t="s">
        <v>25802</v>
      </c>
      <c r="G4351" s="30" t="s">
        <v>4427</v>
      </c>
      <c r="H4351" s="38">
        <v>426546</v>
      </c>
      <c r="I4351" s="67">
        <v>38389</v>
      </c>
      <c r="J4351" s="38">
        <v>31053</v>
      </c>
      <c r="K4351" s="38">
        <v>419210</v>
      </c>
      <c r="L4351" s="7" t="s">
        <v>22849</v>
      </c>
      <c r="O4351" s="35">
        <f>IF(Table1[[#This Row],[Phân loại]]="Tồn đầu kỳ",Table1[[#This Row],[Tổng giá trị]],0)</f>
        <v>0</v>
      </c>
      <c r="P4351" s="7">
        <f>IF(Table1[[#This Row],[Số còn phải thu ĐK]]&lt;&gt;0,0,IF(Table1[[#This Row],[Phân loại]]="Bán hàng",Table1[[#This Row],[Tổng giá trị]],-Table1[[#This Row],[Tổng giá trị]]))</f>
        <v>419210</v>
      </c>
      <c r="Q4351" s="35">
        <f t="shared" si="1043"/>
        <v>0</v>
      </c>
      <c r="R4351" s="7">
        <f>Table1[[#This Row],[Số còn phải thu ĐK]]+Table1[[#This Row],[Giá Trị HD sau CK]]-Table1[[#This Row],[Số tiền đã thu]]</f>
        <v>419210</v>
      </c>
      <c r="S4351" s="6">
        <f>IF(Table1[[#This Row],[Ngày hóa đơn]]&lt;&gt;"",Table1[[#This Row],[Ngày hóa đơn]],IF(Table1[[#This Row],[Ngày hạch toán]]&lt;&gt;"",Table1[[#This Row],[Ngày hạch toán]],""))</f>
        <v>46105</v>
      </c>
      <c r="T4351" s="7"/>
      <c r="U4351" s="6">
        <f>IF(Table1[[#This Row],[Ngày tính CN]]="","",S4351+T4351)</f>
        <v>46105</v>
      </c>
      <c r="V4351" s="35">
        <f ca="1">IF(Table1[[#This Row],[Hạn thanh toán]]="","",IF((U4351-NOW())&lt;0,0,(U4351-NOW())))</f>
        <v>0</v>
      </c>
      <c r="W4351" s="35"/>
      <c r="X4351" s="35">
        <f t="shared" ca="1" si="1044"/>
        <v>65.490319212964096</v>
      </c>
      <c r="Y4351" s="2" t="str">
        <f t="shared" ca="1" si="1045"/>
        <v>Nợ quá hạn từ 60 ngày đến 90 ngày</v>
      </c>
      <c r="Z4351" s="51">
        <f t="shared" si="1035"/>
        <v>46105</v>
      </c>
      <c r="AA4351" s="51" t="str">
        <f t="shared" si="1036"/>
        <v/>
      </c>
      <c r="AD4351" s="2" t="str">
        <f>VLOOKUP($A4351,MA_KH!$A:$Q,MA_KH!O$1,0)</f>
        <v>TMART</v>
      </c>
      <c r="AE4351" s="2" t="str">
        <f>VLOOKUP($A4351,MA_KH!$A:$Q,MA_KH!P$1,0)</f>
        <v>CÔNG TY CỔ PHẦN T - MARTSTORES</v>
      </c>
    </row>
    <row r="4352" spans="1:31" ht="25.5" hidden="1" customHeight="1" x14ac:dyDescent="0.2">
      <c r="A4352" s="30" t="s">
        <v>22506</v>
      </c>
      <c r="B4352" s="30" t="s">
        <v>3960</v>
      </c>
      <c r="C4352" s="37">
        <v>46105</v>
      </c>
      <c r="D4352" s="30" t="s">
        <v>25803</v>
      </c>
      <c r="E4352" s="37">
        <v>46105</v>
      </c>
      <c r="F4352" s="30" t="s">
        <v>25804</v>
      </c>
      <c r="G4352" s="30" t="s">
        <v>4517</v>
      </c>
      <c r="H4352" s="38">
        <v>756839</v>
      </c>
      <c r="I4352" s="67">
        <v>68116</v>
      </c>
      <c r="J4352" s="38">
        <v>55098</v>
      </c>
      <c r="K4352" s="38">
        <v>743821</v>
      </c>
      <c r="L4352" s="7" t="s">
        <v>22849</v>
      </c>
      <c r="O4352" s="35">
        <f>IF(Table1[[#This Row],[Phân loại]]="Tồn đầu kỳ",Table1[[#This Row],[Tổng giá trị]],0)</f>
        <v>0</v>
      </c>
      <c r="P4352" s="7">
        <f>IF(Table1[[#This Row],[Số còn phải thu ĐK]]&lt;&gt;0,0,IF(Table1[[#This Row],[Phân loại]]="Bán hàng",Table1[[#This Row],[Tổng giá trị]],-Table1[[#This Row],[Tổng giá trị]]))</f>
        <v>743821</v>
      </c>
      <c r="Q4352" s="35">
        <f t="shared" si="1043"/>
        <v>0</v>
      </c>
      <c r="R4352" s="7">
        <f>Table1[[#This Row],[Số còn phải thu ĐK]]+Table1[[#This Row],[Giá Trị HD sau CK]]-Table1[[#This Row],[Số tiền đã thu]]</f>
        <v>743821</v>
      </c>
      <c r="S4352" s="6">
        <f>IF(Table1[[#This Row],[Ngày hóa đơn]]&lt;&gt;"",Table1[[#This Row],[Ngày hóa đơn]],IF(Table1[[#This Row],[Ngày hạch toán]]&lt;&gt;"",Table1[[#This Row],[Ngày hạch toán]],""))</f>
        <v>46105</v>
      </c>
      <c r="T4352" s="7"/>
      <c r="U4352" s="6">
        <f>IF(Table1[[#This Row],[Ngày tính CN]]="","",S4352+T4352)</f>
        <v>46105</v>
      </c>
      <c r="V4352" s="35">
        <f ca="1">IF(Table1[[#This Row],[Hạn thanh toán]]="","",IF((U4352-NOW())&lt;0,0,(U4352-NOW())))</f>
        <v>0</v>
      </c>
      <c r="W4352" s="35"/>
      <c r="X4352" s="35">
        <f t="shared" ca="1" si="1044"/>
        <v>65.490319212964096</v>
      </c>
      <c r="Y4352" s="2" t="str">
        <f t="shared" ca="1" si="1045"/>
        <v>Nợ quá hạn từ 60 ngày đến 90 ngày</v>
      </c>
      <c r="Z4352" s="51">
        <f t="shared" si="1035"/>
        <v>46105</v>
      </c>
      <c r="AA4352" s="51" t="str">
        <f t="shared" si="1036"/>
        <v/>
      </c>
      <c r="AD4352" s="2" t="str">
        <f>VLOOKUP($A4352,MA_KH!$A:$Q,MA_KH!O$1,0)</f>
        <v>TMART</v>
      </c>
      <c r="AE4352" s="2" t="str">
        <f>VLOOKUP($A4352,MA_KH!$A:$Q,MA_KH!P$1,0)</f>
        <v>CÔNG TY CỔ PHẦN T - MARTSTORES</v>
      </c>
    </row>
    <row r="4353" spans="1:31" ht="25.5" hidden="1" customHeight="1" x14ac:dyDescent="0.2">
      <c r="A4353" s="30" t="s">
        <v>22506</v>
      </c>
      <c r="B4353" s="30" t="s">
        <v>3960</v>
      </c>
      <c r="C4353" s="37">
        <v>46105</v>
      </c>
      <c r="D4353" s="30" t="s">
        <v>25805</v>
      </c>
      <c r="E4353" s="37">
        <v>46105</v>
      </c>
      <c r="F4353" s="30" t="s">
        <v>25806</v>
      </c>
      <c r="G4353" s="30" t="s">
        <v>4258</v>
      </c>
      <c r="H4353" s="38">
        <v>1583014</v>
      </c>
      <c r="I4353" s="67">
        <v>142472</v>
      </c>
      <c r="J4353" s="38">
        <v>115243</v>
      </c>
      <c r="K4353" s="38">
        <v>1555785</v>
      </c>
      <c r="L4353" s="7" t="s">
        <v>22849</v>
      </c>
      <c r="O4353" s="35">
        <f>IF(Table1[[#This Row],[Phân loại]]="Tồn đầu kỳ",Table1[[#This Row],[Tổng giá trị]],0)</f>
        <v>0</v>
      </c>
      <c r="P4353" s="7">
        <f>IF(Table1[[#This Row],[Số còn phải thu ĐK]]&lt;&gt;0,0,IF(Table1[[#This Row],[Phân loại]]="Bán hàng",Table1[[#This Row],[Tổng giá trị]],-Table1[[#This Row],[Tổng giá trị]]))</f>
        <v>1555785</v>
      </c>
      <c r="Q4353" s="35">
        <f t="shared" si="1043"/>
        <v>0</v>
      </c>
      <c r="R4353" s="7">
        <f>Table1[[#This Row],[Số còn phải thu ĐK]]+Table1[[#This Row],[Giá Trị HD sau CK]]-Table1[[#This Row],[Số tiền đã thu]]</f>
        <v>1555785</v>
      </c>
      <c r="S4353" s="6">
        <f>IF(Table1[[#This Row],[Ngày hóa đơn]]&lt;&gt;"",Table1[[#This Row],[Ngày hóa đơn]],IF(Table1[[#This Row],[Ngày hạch toán]]&lt;&gt;"",Table1[[#This Row],[Ngày hạch toán]],""))</f>
        <v>46105</v>
      </c>
      <c r="T4353" s="7"/>
      <c r="U4353" s="6">
        <f>IF(Table1[[#This Row],[Ngày tính CN]]="","",S4353+T4353)</f>
        <v>46105</v>
      </c>
      <c r="V4353" s="35">
        <f ca="1">IF(Table1[[#This Row],[Hạn thanh toán]]="","",IF((U4353-NOW())&lt;0,0,(U4353-NOW())))</f>
        <v>0</v>
      </c>
      <c r="W4353" s="35"/>
      <c r="X4353" s="35">
        <f t="shared" ca="1" si="1044"/>
        <v>65.490319212964096</v>
      </c>
      <c r="Y4353" s="2" t="str">
        <f t="shared" ca="1" si="1045"/>
        <v>Nợ quá hạn từ 60 ngày đến 90 ngày</v>
      </c>
      <c r="Z4353" s="51">
        <f t="shared" si="1035"/>
        <v>46105</v>
      </c>
      <c r="AA4353" s="51" t="str">
        <f t="shared" si="1036"/>
        <v/>
      </c>
      <c r="AD4353" s="2" t="str">
        <f>VLOOKUP($A4353,MA_KH!$A:$Q,MA_KH!O$1,0)</f>
        <v>TMART</v>
      </c>
      <c r="AE4353" s="2" t="str">
        <f>VLOOKUP($A4353,MA_KH!$A:$Q,MA_KH!P$1,0)</f>
        <v>CÔNG TY CỔ PHẦN T - MARTSTORES</v>
      </c>
    </row>
    <row r="4354" spans="1:31" ht="25.5" hidden="1" customHeight="1" x14ac:dyDescent="0.2">
      <c r="A4354" s="30" t="s">
        <v>22506</v>
      </c>
      <c r="B4354" s="30" t="s">
        <v>3960</v>
      </c>
      <c r="C4354" s="37">
        <v>46105</v>
      </c>
      <c r="D4354" s="30" t="s">
        <v>25807</v>
      </c>
      <c r="E4354" s="37">
        <v>46105</v>
      </c>
      <c r="F4354" s="30" t="s">
        <v>25808</v>
      </c>
      <c r="G4354" s="30" t="s">
        <v>4224</v>
      </c>
      <c r="H4354" s="38">
        <v>651014</v>
      </c>
      <c r="I4354" s="67">
        <v>58592</v>
      </c>
      <c r="J4354" s="38">
        <v>47394</v>
      </c>
      <c r="K4354" s="38">
        <v>639816</v>
      </c>
      <c r="L4354" s="7" t="s">
        <v>22849</v>
      </c>
      <c r="O4354" s="35">
        <f>IF(Table1[[#This Row],[Phân loại]]="Tồn đầu kỳ",Table1[[#This Row],[Tổng giá trị]],0)</f>
        <v>0</v>
      </c>
      <c r="P4354" s="7">
        <f>IF(Table1[[#This Row],[Số còn phải thu ĐK]]&lt;&gt;0,0,IF(Table1[[#This Row],[Phân loại]]="Bán hàng",Table1[[#This Row],[Tổng giá trị]],-Table1[[#This Row],[Tổng giá trị]]))</f>
        <v>639816</v>
      </c>
      <c r="Q4354" s="35">
        <f t="shared" si="1043"/>
        <v>0</v>
      </c>
      <c r="R4354" s="7">
        <f>Table1[[#This Row],[Số còn phải thu ĐK]]+Table1[[#This Row],[Giá Trị HD sau CK]]-Table1[[#This Row],[Số tiền đã thu]]</f>
        <v>639816</v>
      </c>
      <c r="S4354" s="6">
        <f>IF(Table1[[#This Row],[Ngày hóa đơn]]&lt;&gt;"",Table1[[#This Row],[Ngày hóa đơn]],IF(Table1[[#This Row],[Ngày hạch toán]]&lt;&gt;"",Table1[[#This Row],[Ngày hạch toán]],""))</f>
        <v>46105</v>
      </c>
      <c r="T4354" s="7"/>
      <c r="U4354" s="6">
        <f>IF(Table1[[#This Row],[Ngày tính CN]]="","",S4354+T4354)</f>
        <v>46105</v>
      </c>
      <c r="V4354" s="35">
        <f ca="1">IF(Table1[[#This Row],[Hạn thanh toán]]="","",IF((U4354-NOW())&lt;0,0,(U4354-NOW())))</f>
        <v>0</v>
      </c>
      <c r="W4354" s="35"/>
      <c r="X4354" s="35">
        <f t="shared" ca="1" si="1044"/>
        <v>65.490319212964096</v>
      </c>
      <c r="Y4354" s="2" t="str">
        <f t="shared" ca="1" si="1045"/>
        <v>Nợ quá hạn từ 60 ngày đến 90 ngày</v>
      </c>
      <c r="Z4354" s="51">
        <f t="shared" si="1035"/>
        <v>46105</v>
      </c>
      <c r="AA4354" s="51" t="str">
        <f t="shared" si="1036"/>
        <v/>
      </c>
      <c r="AD4354" s="2" t="str">
        <f>VLOOKUP($A4354,MA_KH!$A:$Q,MA_KH!O$1,0)</f>
        <v>TMART</v>
      </c>
      <c r="AE4354" s="2" t="str">
        <f>VLOOKUP($A4354,MA_KH!$A:$Q,MA_KH!P$1,0)</f>
        <v>CÔNG TY CỔ PHẦN T - MARTSTORES</v>
      </c>
    </row>
    <row r="4355" spans="1:31" ht="25.5" hidden="1" customHeight="1" x14ac:dyDescent="0.2">
      <c r="A4355" s="30" t="s">
        <v>22506</v>
      </c>
      <c r="B4355" s="30" t="s">
        <v>3960</v>
      </c>
      <c r="C4355" s="37">
        <v>46105</v>
      </c>
      <c r="D4355" s="30" t="s">
        <v>25809</v>
      </c>
      <c r="E4355" s="37">
        <v>46105</v>
      </c>
      <c r="F4355" s="30" t="s">
        <v>25810</v>
      </c>
      <c r="G4355" s="30" t="s">
        <v>4416</v>
      </c>
      <c r="H4355" s="38">
        <v>563354</v>
      </c>
      <c r="I4355" s="67">
        <v>50702</v>
      </c>
      <c r="J4355" s="38">
        <v>41012</v>
      </c>
      <c r="K4355" s="38">
        <v>553664</v>
      </c>
      <c r="L4355" s="7" t="s">
        <v>22849</v>
      </c>
      <c r="O4355" s="35">
        <f>IF(Table1[[#This Row],[Phân loại]]="Tồn đầu kỳ",Table1[[#This Row],[Tổng giá trị]],0)</f>
        <v>0</v>
      </c>
      <c r="P4355" s="7">
        <f>IF(Table1[[#This Row],[Số còn phải thu ĐK]]&lt;&gt;0,0,IF(Table1[[#This Row],[Phân loại]]="Bán hàng",Table1[[#This Row],[Tổng giá trị]],-Table1[[#This Row],[Tổng giá trị]]))</f>
        <v>553664</v>
      </c>
      <c r="Q4355" s="35">
        <f t="shared" si="1043"/>
        <v>0</v>
      </c>
      <c r="R4355" s="7">
        <f>Table1[[#This Row],[Số còn phải thu ĐK]]+Table1[[#This Row],[Giá Trị HD sau CK]]-Table1[[#This Row],[Số tiền đã thu]]</f>
        <v>553664</v>
      </c>
      <c r="S4355" s="6">
        <f>IF(Table1[[#This Row],[Ngày hóa đơn]]&lt;&gt;"",Table1[[#This Row],[Ngày hóa đơn]],IF(Table1[[#This Row],[Ngày hạch toán]]&lt;&gt;"",Table1[[#This Row],[Ngày hạch toán]],""))</f>
        <v>46105</v>
      </c>
      <c r="T4355" s="7"/>
      <c r="U4355" s="6">
        <f>IF(Table1[[#This Row],[Ngày tính CN]]="","",S4355+T4355)</f>
        <v>46105</v>
      </c>
      <c r="V4355" s="35">
        <f ca="1">IF(Table1[[#This Row],[Hạn thanh toán]]="","",IF((U4355-NOW())&lt;0,0,(U4355-NOW())))</f>
        <v>0</v>
      </c>
      <c r="W4355" s="35"/>
      <c r="X4355" s="35">
        <f t="shared" ca="1" si="1044"/>
        <v>65.490319212964096</v>
      </c>
      <c r="Y4355" s="2" t="str">
        <f t="shared" ca="1" si="1045"/>
        <v>Nợ quá hạn từ 60 ngày đến 90 ngày</v>
      </c>
      <c r="Z4355" s="51">
        <f t="shared" si="1035"/>
        <v>46105</v>
      </c>
      <c r="AA4355" s="51" t="str">
        <f t="shared" si="1036"/>
        <v/>
      </c>
      <c r="AD4355" s="2" t="str">
        <f>VLOOKUP($A4355,MA_KH!$A:$Q,MA_KH!O$1,0)</f>
        <v>TMART</v>
      </c>
      <c r="AE4355" s="2" t="str">
        <f>VLOOKUP($A4355,MA_KH!$A:$Q,MA_KH!P$1,0)</f>
        <v>CÔNG TY CỔ PHẦN T - MARTSTORES</v>
      </c>
    </row>
    <row r="4356" spans="1:31" ht="25.5" hidden="1" customHeight="1" x14ac:dyDescent="0.2">
      <c r="A4356" s="30" t="s">
        <v>22506</v>
      </c>
      <c r="B4356" s="30" t="s">
        <v>3960</v>
      </c>
      <c r="C4356" s="37">
        <v>46105</v>
      </c>
      <c r="D4356" s="30" t="s">
        <v>25811</v>
      </c>
      <c r="E4356" s="37">
        <v>46105</v>
      </c>
      <c r="F4356" s="30" t="s">
        <v>25812</v>
      </c>
      <c r="G4356" s="30" t="s">
        <v>4255</v>
      </c>
      <c r="H4356" s="38">
        <v>1181919</v>
      </c>
      <c r="I4356" s="67">
        <v>106373</v>
      </c>
      <c r="J4356" s="38">
        <v>86044</v>
      </c>
      <c r="K4356" s="38">
        <v>1161590</v>
      </c>
      <c r="L4356" s="7" t="s">
        <v>22849</v>
      </c>
      <c r="O4356" s="35">
        <f>IF(Table1[[#This Row],[Phân loại]]="Tồn đầu kỳ",Table1[[#This Row],[Tổng giá trị]],0)</f>
        <v>0</v>
      </c>
      <c r="P4356" s="7">
        <f>IF(Table1[[#This Row],[Số còn phải thu ĐK]]&lt;&gt;0,0,IF(Table1[[#This Row],[Phân loại]]="Bán hàng",Table1[[#This Row],[Tổng giá trị]],-Table1[[#This Row],[Tổng giá trị]]))</f>
        <v>1161590</v>
      </c>
      <c r="Q4356" s="35">
        <f t="shared" si="1043"/>
        <v>0</v>
      </c>
      <c r="R4356" s="7">
        <f>Table1[[#This Row],[Số còn phải thu ĐK]]+Table1[[#This Row],[Giá Trị HD sau CK]]-Table1[[#This Row],[Số tiền đã thu]]</f>
        <v>1161590</v>
      </c>
      <c r="S4356" s="6">
        <f>IF(Table1[[#This Row],[Ngày hóa đơn]]&lt;&gt;"",Table1[[#This Row],[Ngày hóa đơn]],IF(Table1[[#This Row],[Ngày hạch toán]]&lt;&gt;"",Table1[[#This Row],[Ngày hạch toán]],""))</f>
        <v>46105</v>
      </c>
      <c r="T4356" s="7"/>
      <c r="U4356" s="6">
        <f>IF(Table1[[#This Row],[Ngày tính CN]]="","",S4356+T4356)</f>
        <v>46105</v>
      </c>
      <c r="V4356" s="35">
        <f ca="1">IF(Table1[[#This Row],[Hạn thanh toán]]="","",IF((U4356-NOW())&lt;0,0,(U4356-NOW())))</f>
        <v>0</v>
      </c>
      <c r="W4356" s="35"/>
      <c r="X4356" s="35">
        <f t="shared" ca="1" si="1044"/>
        <v>65.490319212964096</v>
      </c>
      <c r="Y4356" s="2" t="str">
        <f t="shared" ca="1" si="1045"/>
        <v>Nợ quá hạn từ 60 ngày đến 90 ngày</v>
      </c>
      <c r="Z4356" s="51">
        <f t="shared" ref="Z4356:Z4381" si="1046">IF(S4356="","",S4356)</f>
        <v>46105</v>
      </c>
      <c r="AA4356" s="51" t="str">
        <f t="shared" ref="AA4356:AA4381" si="1047">IF(M4356="","",M4356)</f>
        <v/>
      </c>
      <c r="AD4356" s="2" t="str">
        <f>VLOOKUP($A4356,MA_KH!$A:$Q,MA_KH!O$1,0)</f>
        <v>TMART</v>
      </c>
      <c r="AE4356" s="2" t="str">
        <f>VLOOKUP($A4356,MA_KH!$A:$Q,MA_KH!P$1,0)</f>
        <v>CÔNG TY CỔ PHẦN T - MARTSTORES</v>
      </c>
    </row>
    <row r="4357" spans="1:31" ht="25.5" hidden="1" customHeight="1" x14ac:dyDescent="0.2">
      <c r="A4357" s="39" t="s">
        <v>22506</v>
      </c>
      <c r="B4357" s="39" t="s">
        <v>3960</v>
      </c>
      <c r="C4357" s="40">
        <v>46105</v>
      </c>
      <c r="D4357" s="39" t="s">
        <v>25813</v>
      </c>
      <c r="E4357" s="40">
        <v>46105</v>
      </c>
      <c r="F4357" s="39" t="s">
        <v>25814</v>
      </c>
      <c r="G4357" s="39" t="s">
        <v>4430</v>
      </c>
      <c r="H4357" s="41">
        <v>2056994</v>
      </c>
      <c r="I4357" s="67">
        <v>185131</v>
      </c>
      <c r="J4357" s="41">
        <v>149749</v>
      </c>
      <c r="K4357" s="41">
        <v>2021612</v>
      </c>
      <c r="L4357" s="7" t="s">
        <v>22849</v>
      </c>
      <c r="O4357" s="35">
        <f>IF(Table1[[#This Row],[Phân loại]]="Tồn đầu kỳ",Table1[[#This Row],[Tổng giá trị]],0)</f>
        <v>0</v>
      </c>
      <c r="P4357" s="7">
        <f>IF(Table1[[#This Row],[Số còn phải thu ĐK]]&lt;&gt;0,0,IF(Table1[[#This Row],[Phân loại]]="Bán hàng",Table1[[#This Row],[Tổng giá trị]],-Table1[[#This Row],[Tổng giá trị]]))</f>
        <v>2021612</v>
      </c>
      <c r="Q4357" s="35">
        <f t="shared" si="1043"/>
        <v>0</v>
      </c>
      <c r="R4357" s="7">
        <f>Table1[[#This Row],[Số còn phải thu ĐK]]+Table1[[#This Row],[Giá Trị HD sau CK]]-Table1[[#This Row],[Số tiền đã thu]]</f>
        <v>2021612</v>
      </c>
      <c r="S4357" s="6">
        <f>IF(Table1[[#This Row],[Ngày hóa đơn]]&lt;&gt;"",Table1[[#This Row],[Ngày hóa đơn]],IF(Table1[[#This Row],[Ngày hạch toán]]&lt;&gt;"",Table1[[#This Row],[Ngày hạch toán]],""))</f>
        <v>46105</v>
      </c>
      <c r="T4357" s="7"/>
      <c r="U4357" s="6">
        <f>IF(Table1[[#This Row],[Ngày tính CN]]="","",S4357+T4357)</f>
        <v>46105</v>
      </c>
      <c r="V4357" s="35">
        <f ca="1">IF(Table1[[#This Row],[Hạn thanh toán]]="","",IF((U4357-NOW())&lt;0,0,(U4357-NOW())))</f>
        <v>0</v>
      </c>
      <c r="W4357" s="35"/>
      <c r="X4357" s="35">
        <f t="shared" ca="1" si="1044"/>
        <v>65.490319212964096</v>
      </c>
      <c r="Y4357" s="2" t="str">
        <f t="shared" ca="1" si="1045"/>
        <v>Nợ quá hạn từ 60 ngày đến 90 ngày</v>
      </c>
      <c r="Z4357" s="51">
        <f t="shared" si="1046"/>
        <v>46105</v>
      </c>
      <c r="AA4357" s="51" t="str">
        <f t="shared" si="1047"/>
        <v/>
      </c>
      <c r="AD4357" s="2" t="str">
        <f>VLOOKUP($A4357,MA_KH!$A:$Q,MA_KH!O$1,0)</f>
        <v>TMART</v>
      </c>
      <c r="AE4357" s="2" t="str">
        <f>VLOOKUP($A4357,MA_KH!$A:$Q,MA_KH!P$1,0)</f>
        <v>CÔNG TY CỔ PHẦN T - MARTSTORES</v>
      </c>
    </row>
    <row r="4358" spans="1:31" ht="25.5" hidden="1" customHeight="1" x14ac:dyDescent="0.2">
      <c r="A4358" s="39" t="s">
        <v>22506</v>
      </c>
      <c r="B4358" s="39" t="s">
        <v>3960</v>
      </c>
      <c r="C4358" s="40">
        <v>46101</v>
      </c>
      <c r="D4358" s="39"/>
      <c r="E4358" s="40">
        <v>46101</v>
      </c>
      <c r="F4358" s="39">
        <v>460</v>
      </c>
      <c r="G4358" s="39" t="s">
        <v>25841</v>
      </c>
      <c r="H4358" s="41">
        <v>34229872</v>
      </c>
      <c r="I4358" s="2">
        <v>0</v>
      </c>
      <c r="J4358" s="41">
        <v>2738390</v>
      </c>
      <c r="K4358" s="41">
        <v>36968262</v>
      </c>
      <c r="L4358" s="7" t="s">
        <v>41</v>
      </c>
      <c r="M4358" s="6">
        <v>46101</v>
      </c>
      <c r="O4358" s="35">
        <f>IF(Table1[[#This Row],[Phân loại]]="Tồn đầu kỳ",Table1[[#This Row],[Tổng giá trị]],0)</f>
        <v>0</v>
      </c>
      <c r="P4358" s="7">
        <f>IF(Table1[[#This Row],[Số còn phải thu ĐK]]&lt;&gt;0,0,IF(Table1[[#This Row],[Phân loại]]="Bán hàng",Table1[[#This Row],[Tổng giá trị]],-Table1[[#This Row],[Tổng giá trị]]))</f>
        <v>-36968262</v>
      </c>
      <c r="Q4358" s="35">
        <f t="shared" ref="Q4358:Q4363" si="1048">IF(M4358&lt;&gt;"",IF(O4358&lt;&gt;0,O4358,P4358),0)</f>
        <v>-36968262</v>
      </c>
      <c r="R4358" s="7">
        <f>Table1[[#This Row],[Số còn phải thu ĐK]]+Table1[[#This Row],[Giá Trị HD sau CK]]-Table1[[#This Row],[Số tiền đã thu]]</f>
        <v>0</v>
      </c>
      <c r="S4358" s="6">
        <f>IF(Table1[[#This Row],[Ngày hóa đơn]]&lt;&gt;"",Table1[[#This Row],[Ngày hóa đơn]],IF(Table1[[#This Row],[Ngày hạch toán]]&lt;&gt;"",Table1[[#This Row],[Ngày hạch toán]],""))</f>
        <v>46101</v>
      </c>
      <c r="T4358" s="7"/>
      <c r="U4358" s="6">
        <f>IF(Table1[[#This Row],[Ngày tính CN]]="","",S4358+T4358)</f>
        <v>46101</v>
      </c>
      <c r="V4358" s="35">
        <f ca="1">IF(Table1[[#This Row],[Hạn thanh toán]]="","",IF((U4358-NOW())&lt;0,0,(U4358-NOW())))</f>
        <v>0</v>
      </c>
      <c r="W4358" s="35"/>
      <c r="X4358" s="35" t="str">
        <f t="shared" ref="X4358:X4363" ca="1" si="1049">IF(OR(U4358="",R4358=0),"",IF((U4358-NOW())&lt;0,-(U4358-NOW()),0))</f>
        <v/>
      </c>
      <c r="Y4358" s="2" t="str">
        <f t="shared" ref="Y4358:Y4363" si="1050">IF(R4358=0,"Đã thanh toán",IF(X4358="","",IF(X4358&lt;=0,"Chưa đến hạn thanh toán",IF(X4358&lt;=30,"Nợ quá hạn 30 ngày",IF(X4358&lt;=60,"Nợ quá hạn từ 30 ngày đến 60 ngày",IF(X4358&lt;=90,"Nợ quá hạn từ 60 ngày đến 90 ngày",IF(X4358&lt;=120,"Nợ quá hạn từ 90 ngày đến 120 ngày","Nợ quá hạn hơn 120 ngày có khả năng mất thanh toán")))))))</f>
        <v>Đã thanh toán</v>
      </c>
      <c r="Z4358" s="51">
        <f t="shared" si="1046"/>
        <v>46101</v>
      </c>
      <c r="AA4358" s="51">
        <f t="shared" si="1047"/>
        <v>46101</v>
      </c>
      <c r="AD4358" s="2" t="str">
        <f>VLOOKUP($A4358,MA_KH!$A:$Q,MA_KH!O$1,0)</f>
        <v>TMART</v>
      </c>
      <c r="AE4358" s="2" t="str">
        <f>VLOOKUP($A4358,MA_KH!$A:$Q,MA_KH!P$1,0)</f>
        <v>CÔNG TY CỔ PHẦN T - MARTSTORES</v>
      </c>
    </row>
    <row r="4359" spans="1:31" ht="25.5" hidden="1" customHeight="1" x14ac:dyDescent="0.2">
      <c r="A4359" s="39" t="s">
        <v>22506</v>
      </c>
      <c r="B4359" s="39" t="s">
        <v>3960</v>
      </c>
      <c r="C4359" s="40">
        <v>46101</v>
      </c>
      <c r="D4359" s="39"/>
      <c r="E4359" s="40">
        <v>46101</v>
      </c>
      <c r="F4359" s="39"/>
      <c r="G4359" s="39" t="s">
        <v>25842</v>
      </c>
      <c r="H4359" s="41">
        <v>2506735</v>
      </c>
      <c r="I4359" s="2">
        <v>0</v>
      </c>
      <c r="J4359" s="2">
        <v>0</v>
      </c>
      <c r="K4359" s="41">
        <v>2506735</v>
      </c>
      <c r="L4359" s="7" t="s">
        <v>22850</v>
      </c>
      <c r="M4359" s="6">
        <v>46101</v>
      </c>
      <c r="O4359" s="35">
        <f>IF(Table1[[#This Row],[Phân loại]]="Tồn đầu kỳ",Table1[[#This Row],[Tổng giá trị]],0)</f>
        <v>0</v>
      </c>
      <c r="P4359" s="7">
        <f>IF(Table1[[#This Row],[Số còn phải thu ĐK]]&lt;&gt;0,0,IF(Table1[[#This Row],[Phân loại]]="Bán hàng",Table1[[#This Row],[Tổng giá trị]],-Table1[[#This Row],[Tổng giá trị]]))</f>
        <v>-2506735</v>
      </c>
      <c r="Q4359" s="35">
        <f t="shared" si="1048"/>
        <v>-2506735</v>
      </c>
      <c r="R4359" s="7">
        <f>Table1[[#This Row],[Số còn phải thu ĐK]]+Table1[[#This Row],[Giá Trị HD sau CK]]-Table1[[#This Row],[Số tiền đã thu]]</f>
        <v>0</v>
      </c>
      <c r="S4359" s="6">
        <f>IF(Table1[[#This Row],[Ngày hóa đơn]]&lt;&gt;"",Table1[[#This Row],[Ngày hóa đơn]],IF(Table1[[#This Row],[Ngày hạch toán]]&lt;&gt;"",Table1[[#This Row],[Ngày hạch toán]],""))</f>
        <v>46101</v>
      </c>
      <c r="T4359" s="7"/>
      <c r="U4359" s="6">
        <f>IF(Table1[[#This Row],[Ngày tính CN]]="","",S4359+T4359)</f>
        <v>46101</v>
      </c>
      <c r="V4359" s="35">
        <f ca="1">IF(Table1[[#This Row],[Hạn thanh toán]]="","",IF((U4359-NOW())&lt;0,0,(U4359-NOW())))</f>
        <v>0</v>
      </c>
      <c r="W4359" s="35"/>
      <c r="X4359" s="35" t="str">
        <f t="shared" ca="1" si="1049"/>
        <v/>
      </c>
      <c r="Y4359" s="2" t="str">
        <f t="shared" si="1050"/>
        <v>Đã thanh toán</v>
      </c>
      <c r="Z4359" s="51">
        <f t="shared" si="1046"/>
        <v>46101</v>
      </c>
      <c r="AA4359" s="51">
        <f t="shared" si="1047"/>
        <v>46101</v>
      </c>
      <c r="AD4359" s="2" t="str">
        <f>VLOOKUP($A4359,MA_KH!$A:$Q,MA_KH!O$1,0)</f>
        <v>TMART</v>
      </c>
      <c r="AE4359" s="2" t="str">
        <f>VLOOKUP($A4359,MA_KH!$A:$Q,MA_KH!P$1,0)</f>
        <v>CÔNG TY CỔ PHẦN T - MARTSTORES</v>
      </c>
    </row>
    <row r="4360" spans="1:31" ht="25.5" hidden="1" customHeight="1" x14ac:dyDescent="0.2">
      <c r="A4360" s="30" t="s">
        <v>22099</v>
      </c>
      <c r="B4360" s="30" t="s">
        <v>3969</v>
      </c>
      <c r="C4360" s="37">
        <v>46053</v>
      </c>
      <c r="D4360" s="39"/>
      <c r="E4360" s="37">
        <v>46053</v>
      </c>
      <c r="F4360" s="39"/>
      <c r="G4360" s="39" t="s">
        <v>24453</v>
      </c>
      <c r="H4360" s="38">
        <v>-856529</v>
      </c>
      <c r="I4360" s="67">
        <v>0</v>
      </c>
      <c r="J4360" s="38">
        <v>-68522</v>
      </c>
      <c r="K4360" s="41">
        <f>-Table1[[#This Row],[Tiền hàng]]-Table1[[#This Row],[Tiền VAT]]</f>
        <v>925051</v>
      </c>
      <c r="L4360" s="7" t="s">
        <v>41</v>
      </c>
      <c r="O4360" s="35">
        <f>IF(Table1[[#This Row],[Phân loại]]="Tồn đầu kỳ",Table1[[#This Row],[Tổng giá trị]],0)</f>
        <v>0</v>
      </c>
      <c r="P4360" s="7">
        <f>IF(Table1[[#This Row],[Số còn phải thu ĐK]]&lt;&gt;0,0,IF(Table1[[#This Row],[Phân loại]]="Bán hàng",Table1[[#This Row],[Tổng giá trị]],-Table1[[#This Row],[Tổng giá trị]]))</f>
        <v>-925051</v>
      </c>
      <c r="Q4360" s="35">
        <f t="shared" si="1048"/>
        <v>0</v>
      </c>
      <c r="R4360" s="7">
        <f>Table1[[#This Row],[Số còn phải thu ĐK]]+Table1[[#This Row],[Giá Trị HD sau CK]]-Table1[[#This Row],[Số tiền đã thu]]</f>
        <v>-925051</v>
      </c>
      <c r="S4360" s="6">
        <f>IF(Table1[[#This Row],[Ngày hóa đơn]]&lt;&gt;"",Table1[[#This Row],[Ngày hóa đơn]],IF(Table1[[#This Row],[Ngày hạch toán]]&lt;&gt;"",Table1[[#This Row],[Ngày hạch toán]],""))</f>
        <v>46053</v>
      </c>
      <c r="T4360" s="7"/>
      <c r="U4360" s="6">
        <f>IF(Table1[[#This Row],[Ngày tính CN]]="","",S4360+T4360)</f>
        <v>46053</v>
      </c>
      <c r="V4360" s="35">
        <f ca="1">IF(Table1[[#This Row],[Hạn thanh toán]]="","",IF((U4360-NOW())&lt;0,0,(U4360-NOW())))</f>
        <v>0</v>
      </c>
      <c r="W4360" s="35"/>
      <c r="X4360" s="35">
        <f t="shared" ca="1" si="1049"/>
        <v>117.4903192129641</v>
      </c>
      <c r="Y4360" s="2" t="str">
        <f t="shared" ca="1" si="1050"/>
        <v>Nợ quá hạn từ 90 ngày đến 120 ngày</v>
      </c>
      <c r="Z4360" s="51">
        <f t="shared" si="1046"/>
        <v>46053</v>
      </c>
      <c r="AA4360" s="51" t="str">
        <f t="shared" si="1047"/>
        <v/>
      </c>
      <c r="AD4360" s="2" t="str">
        <f>VLOOKUP($A4360,MA_KH!$A:$Q,MA_KH!O$1,0)</f>
        <v>OKONO</v>
      </c>
      <c r="AE4360" s="2" t="str">
        <f>VLOOKUP($A4360,MA_KH!$A:$Q,MA_KH!P$1,0)</f>
        <v>CÔNG TY TNHH OKONO VIỆT NAM</v>
      </c>
    </row>
    <row r="4361" spans="1:31" ht="25.5" hidden="1" customHeight="1" x14ac:dyDescent="0.2">
      <c r="A4361" s="30" t="s">
        <v>22099</v>
      </c>
      <c r="B4361" s="30" t="s">
        <v>3969</v>
      </c>
      <c r="C4361" s="37">
        <v>46053</v>
      </c>
      <c r="D4361" s="39"/>
      <c r="E4361" s="37">
        <v>46053</v>
      </c>
      <c r="F4361" s="39"/>
      <c r="G4361" s="39" t="s">
        <v>25844</v>
      </c>
      <c r="H4361" s="38">
        <v>-373408</v>
      </c>
      <c r="I4361" s="67">
        <v>0</v>
      </c>
      <c r="J4361" s="38">
        <v>-29872</v>
      </c>
      <c r="K4361" s="41">
        <f>-Table1[[#This Row],[Tiền hàng]]-Table1[[#This Row],[Tiền VAT]]</f>
        <v>403280</v>
      </c>
      <c r="L4361" s="7" t="s">
        <v>41</v>
      </c>
      <c r="O4361" s="35">
        <f>IF(Table1[[#This Row],[Phân loại]]="Tồn đầu kỳ",Table1[[#This Row],[Tổng giá trị]],0)</f>
        <v>0</v>
      </c>
      <c r="P4361" s="7">
        <f>IF(Table1[[#This Row],[Số còn phải thu ĐK]]&lt;&gt;0,0,IF(Table1[[#This Row],[Phân loại]]="Bán hàng",Table1[[#This Row],[Tổng giá trị]],-Table1[[#This Row],[Tổng giá trị]]))</f>
        <v>-403280</v>
      </c>
      <c r="Q4361" s="35">
        <f t="shared" si="1048"/>
        <v>0</v>
      </c>
      <c r="R4361" s="7">
        <f>Table1[[#This Row],[Số còn phải thu ĐK]]+Table1[[#This Row],[Giá Trị HD sau CK]]-Table1[[#This Row],[Số tiền đã thu]]</f>
        <v>-403280</v>
      </c>
      <c r="S4361" s="6">
        <f>IF(Table1[[#This Row],[Ngày hóa đơn]]&lt;&gt;"",Table1[[#This Row],[Ngày hóa đơn]],IF(Table1[[#This Row],[Ngày hạch toán]]&lt;&gt;"",Table1[[#This Row],[Ngày hạch toán]],""))</f>
        <v>46053</v>
      </c>
      <c r="T4361" s="7"/>
      <c r="U4361" s="6">
        <f>IF(Table1[[#This Row],[Ngày tính CN]]="","",S4361+T4361)</f>
        <v>46053</v>
      </c>
      <c r="V4361" s="35">
        <f ca="1">IF(Table1[[#This Row],[Hạn thanh toán]]="","",IF((U4361-NOW())&lt;0,0,(U4361-NOW())))</f>
        <v>0</v>
      </c>
      <c r="W4361" s="35"/>
      <c r="X4361" s="35">
        <f t="shared" ca="1" si="1049"/>
        <v>117.4903192129641</v>
      </c>
      <c r="Y4361" s="2" t="str">
        <f t="shared" ca="1" si="1050"/>
        <v>Nợ quá hạn từ 90 ngày đến 120 ngày</v>
      </c>
      <c r="Z4361" s="51">
        <f t="shared" si="1046"/>
        <v>46053</v>
      </c>
      <c r="AA4361" s="51" t="str">
        <f t="shared" si="1047"/>
        <v/>
      </c>
      <c r="AD4361" s="2" t="str">
        <f>VLOOKUP($A4361,MA_KH!$A:$Q,MA_KH!O$1,0)</f>
        <v>OKONO</v>
      </c>
      <c r="AE4361" s="2" t="str">
        <f>VLOOKUP($A4361,MA_KH!$A:$Q,MA_KH!P$1,0)</f>
        <v>CÔNG TY TNHH OKONO VIỆT NAM</v>
      </c>
    </row>
    <row r="4362" spans="1:31" ht="25.5" hidden="1" customHeight="1" x14ac:dyDescent="0.2">
      <c r="A4362" s="30" t="s">
        <v>22099</v>
      </c>
      <c r="B4362" s="30" t="s">
        <v>3969</v>
      </c>
      <c r="C4362" s="37">
        <v>46079</v>
      </c>
      <c r="D4362" s="39"/>
      <c r="E4362" s="37">
        <v>46079</v>
      </c>
      <c r="F4362" s="39"/>
      <c r="G4362" s="39" t="s">
        <v>25845</v>
      </c>
      <c r="H4362" s="38">
        <v>-814483</v>
      </c>
      <c r="I4362" s="67">
        <v>0</v>
      </c>
      <c r="J4362" s="38">
        <v>-65159</v>
      </c>
      <c r="K4362" s="41">
        <f>-Table1[[#This Row],[Tiền hàng]]-Table1[[#This Row],[Tiền VAT]]</f>
        <v>879642</v>
      </c>
      <c r="L4362" s="7" t="s">
        <v>41</v>
      </c>
      <c r="O4362" s="35">
        <f>IF(Table1[[#This Row],[Phân loại]]="Tồn đầu kỳ",Table1[[#This Row],[Tổng giá trị]],0)</f>
        <v>0</v>
      </c>
      <c r="P4362" s="7">
        <f>IF(Table1[[#This Row],[Số còn phải thu ĐK]]&lt;&gt;0,0,IF(Table1[[#This Row],[Phân loại]]="Bán hàng",Table1[[#This Row],[Tổng giá trị]],-Table1[[#This Row],[Tổng giá trị]]))</f>
        <v>-879642</v>
      </c>
      <c r="Q4362" s="35">
        <f t="shared" si="1048"/>
        <v>0</v>
      </c>
      <c r="R4362" s="7">
        <f>Table1[[#This Row],[Số còn phải thu ĐK]]+Table1[[#This Row],[Giá Trị HD sau CK]]-Table1[[#This Row],[Số tiền đã thu]]</f>
        <v>-879642</v>
      </c>
      <c r="S4362" s="6">
        <f>IF(Table1[[#This Row],[Ngày hóa đơn]]&lt;&gt;"",Table1[[#This Row],[Ngày hóa đơn]],IF(Table1[[#This Row],[Ngày hạch toán]]&lt;&gt;"",Table1[[#This Row],[Ngày hạch toán]],""))</f>
        <v>46079</v>
      </c>
      <c r="T4362" s="7"/>
      <c r="U4362" s="6">
        <f>IF(Table1[[#This Row],[Ngày tính CN]]="","",S4362+T4362)</f>
        <v>46079</v>
      </c>
      <c r="V4362" s="35">
        <f ca="1">IF(Table1[[#This Row],[Hạn thanh toán]]="","",IF((U4362-NOW())&lt;0,0,(U4362-NOW())))</f>
        <v>0</v>
      </c>
      <c r="W4362" s="35"/>
      <c r="X4362" s="35">
        <f t="shared" ca="1" si="1049"/>
        <v>91.490319212964096</v>
      </c>
      <c r="Y4362" s="2" t="str">
        <f t="shared" ca="1" si="1050"/>
        <v>Nợ quá hạn từ 90 ngày đến 120 ngày</v>
      </c>
      <c r="Z4362" s="51">
        <f t="shared" si="1046"/>
        <v>46079</v>
      </c>
      <c r="AA4362" s="51" t="str">
        <f t="shared" si="1047"/>
        <v/>
      </c>
      <c r="AD4362" s="2" t="str">
        <f>VLOOKUP($A4362,MA_KH!$A:$Q,MA_KH!O$1,0)</f>
        <v>OKONO</v>
      </c>
      <c r="AE4362" s="2" t="str">
        <f>VLOOKUP($A4362,MA_KH!$A:$Q,MA_KH!P$1,0)</f>
        <v>CÔNG TY TNHH OKONO VIỆT NAM</v>
      </c>
    </row>
    <row r="4363" spans="1:31" ht="25.5" hidden="1" customHeight="1" x14ac:dyDescent="0.2">
      <c r="A4363" s="30" t="s">
        <v>22099</v>
      </c>
      <c r="B4363" s="30" t="s">
        <v>3969</v>
      </c>
      <c r="C4363" s="37">
        <v>46079</v>
      </c>
      <c r="D4363" s="39"/>
      <c r="E4363" s="37">
        <v>46079</v>
      </c>
      <c r="F4363" s="39"/>
      <c r="G4363" s="39" t="s">
        <v>25846</v>
      </c>
      <c r="H4363" s="38">
        <v>-348096</v>
      </c>
      <c r="I4363" s="67">
        <v>0</v>
      </c>
      <c r="J4363" s="38">
        <v>-27848</v>
      </c>
      <c r="K4363" s="41">
        <f>-Table1[[#This Row],[Tiền hàng]]-Table1[[#This Row],[Tiền VAT]]</f>
        <v>375944</v>
      </c>
      <c r="L4363" s="7" t="s">
        <v>41</v>
      </c>
      <c r="O4363" s="35">
        <f>IF(Table1[[#This Row],[Phân loại]]="Tồn đầu kỳ",Table1[[#This Row],[Tổng giá trị]],0)</f>
        <v>0</v>
      </c>
      <c r="P4363" s="7">
        <f>IF(Table1[[#This Row],[Số còn phải thu ĐK]]&lt;&gt;0,0,IF(Table1[[#This Row],[Phân loại]]="Bán hàng",Table1[[#This Row],[Tổng giá trị]],-Table1[[#This Row],[Tổng giá trị]]))</f>
        <v>-375944</v>
      </c>
      <c r="Q4363" s="35">
        <f t="shared" si="1048"/>
        <v>0</v>
      </c>
      <c r="R4363" s="7">
        <f>Table1[[#This Row],[Số còn phải thu ĐK]]+Table1[[#This Row],[Giá Trị HD sau CK]]-Table1[[#This Row],[Số tiền đã thu]]</f>
        <v>-375944</v>
      </c>
      <c r="S4363" s="6">
        <f>IF(Table1[[#This Row],[Ngày hóa đơn]]&lt;&gt;"",Table1[[#This Row],[Ngày hóa đơn]],IF(Table1[[#This Row],[Ngày hạch toán]]&lt;&gt;"",Table1[[#This Row],[Ngày hạch toán]],""))</f>
        <v>46079</v>
      </c>
      <c r="T4363" s="7"/>
      <c r="U4363" s="6">
        <f>IF(Table1[[#This Row],[Ngày tính CN]]="","",S4363+T4363)</f>
        <v>46079</v>
      </c>
      <c r="V4363" s="35">
        <f ca="1">IF(Table1[[#This Row],[Hạn thanh toán]]="","",IF((U4363-NOW())&lt;0,0,(U4363-NOW())))</f>
        <v>0</v>
      </c>
      <c r="W4363" s="35"/>
      <c r="X4363" s="35">
        <f t="shared" ca="1" si="1049"/>
        <v>91.490319212964096</v>
      </c>
      <c r="Y4363" s="2" t="str">
        <f t="shared" ca="1" si="1050"/>
        <v>Nợ quá hạn từ 90 ngày đến 120 ngày</v>
      </c>
      <c r="Z4363" s="51">
        <f t="shared" si="1046"/>
        <v>46079</v>
      </c>
      <c r="AA4363" s="51" t="str">
        <f t="shared" si="1047"/>
        <v/>
      </c>
      <c r="AD4363" s="2" t="str">
        <f>VLOOKUP($A4363,MA_KH!$A:$Q,MA_KH!O$1,0)</f>
        <v>OKONO</v>
      </c>
      <c r="AE4363" s="2" t="str">
        <f>VLOOKUP($A4363,MA_KH!$A:$Q,MA_KH!P$1,0)</f>
        <v>CÔNG TY TNHH OKONO VIỆT NAM</v>
      </c>
    </row>
    <row r="4364" spans="1:31" ht="25.5" hidden="1" customHeight="1" x14ac:dyDescent="0.2">
      <c r="A4364" s="30" t="s">
        <v>22099</v>
      </c>
      <c r="B4364" s="30" t="s">
        <v>3969</v>
      </c>
      <c r="C4364" s="37">
        <v>46083</v>
      </c>
      <c r="D4364" s="30" t="s">
        <v>25061</v>
      </c>
      <c r="E4364" s="37">
        <v>46083</v>
      </c>
      <c r="F4364" s="30" t="s">
        <v>25062</v>
      </c>
      <c r="G4364" s="30" t="s">
        <v>4348</v>
      </c>
      <c r="H4364" s="38">
        <v>750894</v>
      </c>
      <c r="I4364" s="67">
        <v>0</v>
      </c>
      <c r="J4364" s="38">
        <v>60072</v>
      </c>
      <c r="K4364" s="38">
        <v>810966</v>
      </c>
      <c r="L4364" s="7" t="s">
        <v>22849</v>
      </c>
      <c r="O4364" s="35">
        <f>IF(Table1[[#This Row],[Phân loại]]="Tồn đầu kỳ",Table1[[#This Row],[Tổng giá trị]],0)</f>
        <v>0</v>
      </c>
      <c r="P4364" s="7">
        <f>IF(Table1[[#This Row],[Số còn phải thu ĐK]]&lt;&gt;0,0,IF(Table1[[#This Row],[Phân loại]]="Bán hàng",Table1[[#This Row],[Tổng giá trị]],-Table1[[#This Row],[Tổng giá trị]]))</f>
        <v>810966</v>
      </c>
      <c r="Q4364" s="35">
        <f t="shared" ref="Q4364:Q4370" si="1051">IF(M4364&lt;&gt;"",IF(O4364&lt;&gt;0,O4364,P4364),0)</f>
        <v>0</v>
      </c>
      <c r="R4364" s="7">
        <f>Table1[[#This Row],[Số còn phải thu ĐK]]+Table1[[#This Row],[Giá Trị HD sau CK]]-Table1[[#This Row],[Số tiền đã thu]]</f>
        <v>810966</v>
      </c>
      <c r="S4364" s="6">
        <f>IF(Table1[[#This Row],[Ngày hóa đơn]]&lt;&gt;"",Table1[[#This Row],[Ngày hóa đơn]],IF(Table1[[#This Row],[Ngày hạch toán]]&lt;&gt;"",Table1[[#This Row],[Ngày hạch toán]],""))</f>
        <v>46083</v>
      </c>
      <c r="T4364" s="7"/>
      <c r="U4364" s="6">
        <f>IF(Table1[[#This Row],[Ngày tính CN]]="","",S4364+T4364)</f>
        <v>46083</v>
      </c>
      <c r="V4364" s="35">
        <f ca="1">IF(Table1[[#This Row],[Hạn thanh toán]]="","",IF((U4364-NOW())&lt;0,0,(U4364-NOW())))</f>
        <v>0</v>
      </c>
      <c r="W4364" s="35"/>
      <c r="X4364" s="35">
        <f t="shared" ref="X4364:X4370" ca="1" si="1052">IF(OR(U4364="",R4364=0),"",IF((U4364-NOW())&lt;0,-(U4364-NOW()),0))</f>
        <v>87.490319212964096</v>
      </c>
      <c r="Y4364" s="2" t="str">
        <f t="shared" ref="Y4364:Y4370" ca="1" si="1053">IF(R4364=0,"Đã thanh toán",IF(X4364="","",IF(X4364&lt;=0,"Chưa đến hạn thanh toán",IF(X4364&lt;=30,"Nợ quá hạn 30 ngày",IF(X4364&lt;=60,"Nợ quá hạn từ 30 ngày đến 60 ngày",IF(X4364&lt;=90,"Nợ quá hạn từ 60 ngày đến 90 ngày",IF(X4364&lt;=120,"Nợ quá hạn từ 90 ngày đến 120 ngày","Nợ quá hạn hơn 120 ngày có khả năng mất thanh toán")))))))</f>
        <v>Nợ quá hạn từ 60 ngày đến 90 ngày</v>
      </c>
      <c r="Z4364" s="51">
        <f t="shared" si="1046"/>
        <v>46083</v>
      </c>
      <c r="AA4364" s="51" t="str">
        <f t="shared" si="1047"/>
        <v/>
      </c>
      <c r="AD4364" s="2" t="str">
        <f>VLOOKUP($A4364,MA_KH!$A:$Q,MA_KH!O$1,0)</f>
        <v>OKONO</v>
      </c>
      <c r="AE4364" s="2" t="str">
        <f>VLOOKUP($A4364,MA_KH!$A:$Q,MA_KH!P$1,0)</f>
        <v>CÔNG TY TNHH OKONO VIỆT NAM</v>
      </c>
    </row>
    <row r="4365" spans="1:31" ht="25.5" hidden="1" customHeight="1" x14ac:dyDescent="0.2">
      <c r="A4365" s="30" t="s">
        <v>22099</v>
      </c>
      <c r="B4365" s="30" t="s">
        <v>3969</v>
      </c>
      <c r="C4365" s="37">
        <v>46083</v>
      </c>
      <c r="D4365" s="30" t="s">
        <v>25063</v>
      </c>
      <c r="E4365" s="37">
        <v>46083</v>
      </c>
      <c r="F4365" s="30" t="s">
        <v>25064</v>
      </c>
      <c r="G4365" s="30" t="s">
        <v>4337</v>
      </c>
      <c r="H4365" s="38">
        <v>969531</v>
      </c>
      <c r="I4365" s="67">
        <v>0</v>
      </c>
      <c r="J4365" s="38">
        <v>77562</v>
      </c>
      <c r="K4365" s="38">
        <v>1047093</v>
      </c>
      <c r="L4365" s="7" t="s">
        <v>22849</v>
      </c>
      <c r="O4365" s="35">
        <f>IF(Table1[[#This Row],[Phân loại]]="Tồn đầu kỳ",Table1[[#This Row],[Tổng giá trị]],0)</f>
        <v>0</v>
      </c>
      <c r="P4365" s="7">
        <f>IF(Table1[[#This Row],[Số còn phải thu ĐK]]&lt;&gt;0,0,IF(Table1[[#This Row],[Phân loại]]="Bán hàng",Table1[[#This Row],[Tổng giá trị]],-Table1[[#This Row],[Tổng giá trị]]))</f>
        <v>1047093</v>
      </c>
      <c r="Q4365" s="35">
        <f t="shared" si="1051"/>
        <v>0</v>
      </c>
      <c r="R4365" s="7">
        <f>Table1[[#This Row],[Số còn phải thu ĐK]]+Table1[[#This Row],[Giá Trị HD sau CK]]-Table1[[#This Row],[Số tiền đã thu]]</f>
        <v>1047093</v>
      </c>
      <c r="S4365" s="6">
        <f>IF(Table1[[#This Row],[Ngày hóa đơn]]&lt;&gt;"",Table1[[#This Row],[Ngày hóa đơn]],IF(Table1[[#This Row],[Ngày hạch toán]]&lt;&gt;"",Table1[[#This Row],[Ngày hạch toán]],""))</f>
        <v>46083</v>
      </c>
      <c r="T4365" s="7"/>
      <c r="U4365" s="6">
        <f>IF(Table1[[#This Row],[Ngày tính CN]]="","",S4365+T4365)</f>
        <v>46083</v>
      </c>
      <c r="V4365" s="35">
        <f ca="1">IF(Table1[[#This Row],[Hạn thanh toán]]="","",IF((U4365-NOW())&lt;0,0,(U4365-NOW())))</f>
        <v>0</v>
      </c>
      <c r="W4365" s="35"/>
      <c r="X4365" s="35">
        <f t="shared" ca="1" si="1052"/>
        <v>87.490319212964096</v>
      </c>
      <c r="Y4365" s="2" t="str">
        <f t="shared" ca="1" si="1053"/>
        <v>Nợ quá hạn từ 60 ngày đến 90 ngày</v>
      </c>
      <c r="Z4365" s="51">
        <f t="shared" si="1046"/>
        <v>46083</v>
      </c>
      <c r="AA4365" s="51" t="str">
        <f t="shared" si="1047"/>
        <v/>
      </c>
      <c r="AD4365" s="2" t="str">
        <f>VLOOKUP($A4365,MA_KH!$A:$Q,MA_KH!O$1,0)</f>
        <v>OKONO</v>
      </c>
      <c r="AE4365" s="2" t="str">
        <f>VLOOKUP($A4365,MA_KH!$A:$Q,MA_KH!P$1,0)</f>
        <v>CÔNG TY TNHH OKONO VIỆT NAM</v>
      </c>
    </row>
    <row r="4366" spans="1:31" ht="25.5" hidden="1" customHeight="1" x14ac:dyDescent="0.2">
      <c r="A4366" s="30" t="s">
        <v>22099</v>
      </c>
      <c r="B4366" s="30" t="s">
        <v>3969</v>
      </c>
      <c r="C4366" s="37">
        <v>46083</v>
      </c>
      <c r="D4366" s="30" t="s">
        <v>25065</v>
      </c>
      <c r="E4366" s="37">
        <v>46083</v>
      </c>
      <c r="F4366" s="30" t="s">
        <v>25066</v>
      </c>
      <c r="G4366" s="30" t="s">
        <v>3970</v>
      </c>
      <c r="H4366" s="38">
        <v>1701635</v>
      </c>
      <c r="I4366" s="67">
        <v>0</v>
      </c>
      <c r="J4366" s="38">
        <v>136131</v>
      </c>
      <c r="K4366" s="38">
        <v>1837766</v>
      </c>
      <c r="L4366" s="7" t="s">
        <v>22849</v>
      </c>
      <c r="O4366" s="35">
        <f>IF(Table1[[#This Row],[Phân loại]]="Tồn đầu kỳ",Table1[[#This Row],[Tổng giá trị]],0)</f>
        <v>0</v>
      </c>
      <c r="P4366" s="7">
        <f>IF(Table1[[#This Row],[Số còn phải thu ĐK]]&lt;&gt;0,0,IF(Table1[[#This Row],[Phân loại]]="Bán hàng",Table1[[#This Row],[Tổng giá trị]],-Table1[[#This Row],[Tổng giá trị]]))</f>
        <v>1837766</v>
      </c>
      <c r="Q4366" s="35">
        <f t="shared" si="1051"/>
        <v>0</v>
      </c>
      <c r="R4366" s="7">
        <f>Table1[[#This Row],[Số còn phải thu ĐK]]+Table1[[#This Row],[Giá Trị HD sau CK]]-Table1[[#This Row],[Số tiền đã thu]]</f>
        <v>1837766</v>
      </c>
      <c r="S4366" s="6">
        <f>IF(Table1[[#This Row],[Ngày hóa đơn]]&lt;&gt;"",Table1[[#This Row],[Ngày hóa đơn]],IF(Table1[[#This Row],[Ngày hạch toán]]&lt;&gt;"",Table1[[#This Row],[Ngày hạch toán]],""))</f>
        <v>46083</v>
      </c>
      <c r="T4366" s="7"/>
      <c r="U4366" s="6">
        <f>IF(Table1[[#This Row],[Ngày tính CN]]="","",S4366+T4366)</f>
        <v>46083</v>
      </c>
      <c r="V4366" s="35">
        <f ca="1">IF(Table1[[#This Row],[Hạn thanh toán]]="","",IF((U4366-NOW())&lt;0,0,(U4366-NOW())))</f>
        <v>0</v>
      </c>
      <c r="W4366" s="35"/>
      <c r="X4366" s="35">
        <f t="shared" ca="1" si="1052"/>
        <v>87.490319212964096</v>
      </c>
      <c r="Y4366" s="2" t="str">
        <f t="shared" ca="1" si="1053"/>
        <v>Nợ quá hạn từ 60 ngày đến 90 ngày</v>
      </c>
      <c r="Z4366" s="51">
        <f t="shared" si="1046"/>
        <v>46083</v>
      </c>
      <c r="AA4366" s="51" t="str">
        <f t="shared" si="1047"/>
        <v/>
      </c>
      <c r="AD4366" s="2" t="str">
        <f>VLOOKUP($A4366,MA_KH!$A:$Q,MA_KH!O$1,0)</f>
        <v>OKONO</v>
      </c>
      <c r="AE4366" s="2" t="str">
        <f>VLOOKUP($A4366,MA_KH!$A:$Q,MA_KH!P$1,0)</f>
        <v>CÔNG TY TNHH OKONO VIỆT NAM</v>
      </c>
    </row>
    <row r="4367" spans="1:31" ht="25.5" hidden="1" customHeight="1" x14ac:dyDescent="0.2">
      <c r="A4367" s="30" t="s">
        <v>22099</v>
      </c>
      <c r="B4367" s="30" t="s">
        <v>3969</v>
      </c>
      <c r="C4367" s="37">
        <v>46083</v>
      </c>
      <c r="D4367" s="30" t="s">
        <v>25067</v>
      </c>
      <c r="E4367" s="37">
        <v>46083</v>
      </c>
      <c r="F4367" s="30" t="s">
        <v>25068</v>
      </c>
      <c r="G4367" s="30" t="s">
        <v>4379</v>
      </c>
      <c r="H4367" s="38">
        <v>426926</v>
      </c>
      <c r="I4367" s="67">
        <v>0</v>
      </c>
      <c r="J4367" s="38">
        <v>34154</v>
      </c>
      <c r="K4367" s="38">
        <v>461080</v>
      </c>
      <c r="L4367" s="7" t="s">
        <v>22849</v>
      </c>
      <c r="O4367" s="35">
        <f>IF(Table1[[#This Row],[Phân loại]]="Tồn đầu kỳ",Table1[[#This Row],[Tổng giá trị]],0)</f>
        <v>0</v>
      </c>
      <c r="P4367" s="7">
        <f>IF(Table1[[#This Row],[Số còn phải thu ĐK]]&lt;&gt;0,0,IF(Table1[[#This Row],[Phân loại]]="Bán hàng",Table1[[#This Row],[Tổng giá trị]],-Table1[[#This Row],[Tổng giá trị]]))</f>
        <v>461080</v>
      </c>
      <c r="Q4367" s="35">
        <f t="shared" si="1051"/>
        <v>0</v>
      </c>
      <c r="R4367" s="7">
        <f>Table1[[#This Row],[Số còn phải thu ĐK]]+Table1[[#This Row],[Giá Trị HD sau CK]]-Table1[[#This Row],[Số tiền đã thu]]</f>
        <v>461080</v>
      </c>
      <c r="S4367" s="6">
        <f>IF(Table1[[#This Row],[Ngày hóa đơn]]&lt;&gt;"",Table1[[#This Row],[Ngày hóa đơn]],IF(Table1[[#This Row],[Ngày hạch toán]]&lt;&gt;"",Table1[[#This Row],[Ngày hạch toán]],""))</f>
        <v>46083</v>
      </c>
      <c r="T4367" s="7"/>
      <c r="U4367" s="6">
        <f>IF(Table1[[#This Row],[Ngày tính CN]]="","",S4367+T4367)</f>
        <v>46083</v>
      </c>
      <c r="V4367" s="35">
        <f ca="1">IF(Table1[[#This Row],[Hạn thanh toán]]="","",IF((U4367-NOW())&lt;0,0,(U4367-NOW())))</f>
        <v>0</v>
      </c>
      <c r="W4367" s="35"/>
      <c r="X4367" s="35">
        <f t="shared" ca="1" si="1052"/>
        <v>87.490319212964096</v>
      </c>
      <c r="Y4367" s="2" t="str">
        <f t="shared" ca="1" si="1053"/>
        <v>Nợ quá hạn từ 60 ngày đến 90 ngày</v>
      </c>
      <c r="Z4367" s="51">
        <f t="shared" si="1046"/>
        <v>46083</v>
      </c>
      <c r="AA4367" s="51" t="str">
        <f t="shared" si="1047"/>
        <v/>
      </c>
      <c r="AD4367" s="2" t="str">
        <f>VLOOKUP($A4367,MA_KH!$A:$Q,MA_KH!O$1,0)</f>
        <v>OKONO</v>
      </c>
      <c r="AE4367" s="2" t="str">
        <f>VLOOKUP($A4367,MA_KH!$A:$Q,MA_KH!P$1,0)</f>
        <v>CÔNG TY TNHH OKONO VIỆT NAM</v>
      </c>
    </row>
    <row r="4368" spans="1:31" ht="25.5" hidden="1" customHeight="1" x14ac:dyDescent="0.2">
      <c r="A4368" s="30" t="s">
        <v>22099</v>
      </c>
      <c r="B4368" s="30" t="s">
        <v>3969</v>
      </c>
      <c r="C4368" s="37">
        <v>46086</v>
      </c>
      <c r="D4368" s="30" t="s">
        <v>25069</v>
      </c>
      <c r="E4368" s="37">
        <v>46086</v>
      </c>
      <c r="F4368" s="30" t="s">
        <v>25070</v>
      </c>
      <c r="G4368" s="30" t="s">
        <v>3971</v>
      </c>
      <c r="H4368" s="38">
        <v>950940</v>
      </c>
      <c r="I4368" s="67">
        <v>0</v>
      </c>
      <c r="J4368" s="38">
        <v>76075</v>
      </c>
      <c r="K4368" s="38">
        <v>1027015</v>
      </c>
      <c r="L4368" s="7" t="s">
        <v>22849</v>
      </c>
      <c r="O4368" s="35">
        <f>IF(Table1[[#This Row],[Phân loại]]="Tồn đầu kỳ",Table1[[#This Row],[Tổng giá trị]],0)</f>
        <v>0</v>
      </c>
      <c r="P4368" s="7">
        <f>IF(Table1[[#This Row],[Số còn phải thu ĐK]]&lt;&gt;0,0,IF(Table1[[#This Row],[Phân loại]]="Bán hàng",Table1[[#This Row],[Tổng giá trị]],-Table1[[#This Row],[Tổng giá trị]]))</f>
        <v>1027015</v>
      </c>
      <c r="Q4368" s="35">
        <f t="shared" si="1051"/>
        <v>0</v>
      </c>
      <c r="R4368" s="7">
        <f>Table1[[#This Row],[Số còn phải thu ĐK]]+Table1[[#This Row],[Giá Trị HD sau CK]]-Table1[[#This Row],[Số tiền đã thu]]</f>
        <v>1027015</v>
      </c>
      <c r="S4368" s="6">
        <f>IF(Table1[[#This Row],[Ngày hóa đơn]]&lt;&gt;"",Table1[[#This Row],[Ngày hóa đơn]],IF(Table1[[#This Row],[Ngày hạch toán]]&lt;&gt;"",Table1[[#This Row],[Ngày hạch toán]],""))</f>
        <v>46086</v>
      </c>
      <c r="T4368" s="7"/>
      <c r="U4368" s="6">
        <f>IF(Table1[[#This Row],[Ngày tính CN]]="","",S4368+T4368)</f>
        <v>46086</v>
      </c>
      <c r="V4368" s="35">
        <f ca="1">IF(Table1[[#This Row],[Hạn thanh toán]]="","",IF((U4368-NOW())&lt;0,0,(U4368-NOW())))</f>
        <v>0</v>
      </c>
      <c r="W4368" s="35"/>
      <c r="X4368" s="35">
        <f t="shared" ca="1" si="1052"/>
        <v>84.490319212964096</v>
      </c>
      <c r="Y4368" s="2" t="str">
        <f t="shared" ca="1" si="1053"/>
        <v>Nợ quá hạn từ 60 ngày đến 90 ngày</v>
      </c>
      <c r="Z4368" s="51">
        <f t="shared" si="1046"/>
        <v>46086</v>
      </c>
      <c r="AA4368" s="51" t="str">
        <f t="shared" si="1047"/>
        <v/>
      </c>
      <c r="AD4368" s="2" t="str">
        <f>VLOOKUP($A4368,MA_KH!$A:$Q,MA_KH!O$1,0)</f>
        <v>OKONO</v>
      </c>
      <c r="AE4368" s="2" t="str">
        <f>VLOOKUP($A4368,MA_KH!$A:$Q,MA_KH!P$1,0)</f>
        <v>CÔNG TY TNHH OKONO VIỆT NAM</v>
      </c>
    </row>
    <row r="4369" spans="1:31" ht="25.5" hidden="1" customHeight="1" x14ac:dyDescent="0.2">
      <c r="A4369" s="30" t="s">
        <v>22099</v>
      </c>
      <c r="B4369" s="30" t="s">
        <v>3969</v>
      </c>
      <c r="C4369" s="37">
        <v>46086</v>
      </c>
      <c r="D4369" s="30" t="s">
        <v>25071</v>
      </c>
      <c r="E4369" s="37">
        <v>46086</v>
      </c>
      <c r="F4369" s="30" t="s">
        <v>25072</v>
      </c>
      <c r="G4369" s="30" t="s">
        <v>4438</v>
      </c>
      <c r="H4369" s="38">
        <v>940079</v>
      </c>
      <c r="I4369" s="67">
        <v>0</v>
      </c>
      <c r="J4369" s="38">
        <v>75206</v>
      </c>
      <c r="K4369" s="38">
        <v>1015285</v>
      </c>
      <c r="L4369" s="7" t="s">
        <v>22849</v>
      </c>
      <c r="O4369" s="35">
        <f>IF(Table1[[#This Row],[Phân loại]]="Tồn đầu kỳ",Table1[[#This Row],[Tổng giá trị]],0)</f>
        <v>0</v>
      </c>
      <c r="P4369" s="7">
        <f>IF(Table1[[#This Row],[Số còn phải thu ĐK]]&lt;&gt;0,0,IF(Table1[[#This Row],[Phân loại]]="Bán hàng",Table1[[#This Row],[Tổng giá trị]],-Table1[[#This Row],[Tổng giá trị]]))</f>
        <v>1015285</v>
      </c>
      <c r="Q4369" s="35">
        <f t="shared" si="1051"/>
        <v>0</v>
      </c>
      <c r="R4369" s="7">
        <f>Table1[[#This Row],[Số còn phải thu ĐK]]+Table1[[#This Row],[Giá Trị HD sau CK]]-Table1[[#This Row],[Số tiền đã thu]]</f>
        <v>1015285</v>
      </c>
      <c r="S4369" s="6">
        <f>IF(Table1[[#This Row],[Ngày hóa đơn]]&lt;&gt;"",Table1[[#This Row],[Ngày hóa đơn]],IF(Table1[[#This Row],[Ngày hạch toán]]&lt;&gt;"",Table1[[#This Row],[Ngày hạch toán]],""))</f>
        <v>46086</v>
      </c>
      <c r="T4369" s="7"/>
      <c r="U4369" s="6">
        <f>IF(Table1[[#This Row],[Ngày tính CN]]="","",S4369+T4369)</f>
        <v>46086</v>
      </c>
      <c r="V4369" s="35">
        <f ca="1">IF(Table1[[#This Row],[Hạn thanh toán]]="","",IF((U4369-NOW())&lt;0,0,(U4369-NOW())))</f>
        <v>0</v>
      </c>
      <c r="W4369" s="35"/>
      <c r="X4369" s="35">
        <f t="shared" ca="1" si="1052"/>
        <v>84.490319212964096</v>
      </c>
      <c r="Y4369" s="2" t="str">
        <f t="shared" ca="1" si="1053"/>
        <v>Nợ quá hạn từ 60 ngày đến 90 ngày</v>
      </c>
      <c r="Z4369" s="51">
        <f t="shared" si="1046"/>
        <v>46086</v>
      </c>
      <c r="AA4369" s="51" t="str">
        <f t="shared" si="1047"/>
        <v/>
      </c>
      <c r="AD4369" s="2" t="str">
        <f>VLOOKUP($A4369,MA_KH!$A:$Q,MA_KH!O$1,0)</f>
        <v>OKONO</v>
      </c>
      <c r="AE4369" s="2" t="str">
        <f>VLOOKUP($A4369,MA_KH!$A:$Q,MA_KH!P$1,0)</f>
        <v>CÔNG TY TNHH OKONO VIỆT NAM</v>
      </c>
    </row>
    <row r="4370" spans="1:31" ht="25.5" hidden="1" customHeight="1" x14ac:dyDescent="0.2">
      <c r="A4370" s="30" t="s">
        <v>22099</v>
      </c>
      <c r="B4370" s="30" t="s">
        <v>3969</v>
      </c>
      <c r="C4370" s="37">
        <v>46086</v>
      </c>
      <c r="D4370" s="30" t="s">
        <v>25073</v>
      </c>
      <c r="E4370" s="37">
        <v>46086</v>
      </c>
      <c r="F4370" s="30" t="s">
        <v>25074</v>
      </c>
      <c r="G4370" s="30" t="s">
        <v>4379</v>
      </c>
      <c r="H4370" s="38">
        <v>4209070</v>
      </c>
      <c r="I4370" s="67">
        <v>0</v>
      </c>
      <c r="J4370" s="38">
        <v>336726</v>
      </c>
      <c r="K4370" s="38">
        <v>4545796</v>
      </c>
      <c r="L4370" s="7" t="s">
        <v>22849</v>
      </c>
      <c r="O4370" s="35">
        <f>IF(Table1[[#This Row],[Phân loại]]="Tồn đầu kỳ",Table1[[#This Row],[Tổng giá trị]],0)</f>
        <v>0</v>
      </c>
      <c r="P4370" s="7">
        <f>IF(Table1[[#This Row],[Số còn phải thu ĐK]]&lt;&gt;0,0,IF(Table1[[#This Row],[Phân loại]]="Bán hàng",Table1[[#This Row],[Tổng giá trị]],-Table1[[#This Row],[Tổng giá trị]]))</f>
        <v>4545796</v>
      </c>
      <c r="Q4370" s="35">
        <f t="shared" si="1051"/>
        <v>0</v>
      </c>
      <c r="R4370" s="7">
        <f>Table1[[#This Row],[Số còn phải thu ĐK]]+Table1[[#This Row],[Giá Trị HD sau CK]]-Table1[[#This Row],[Số tiền đã thu]]</f>
        <v>4545796</v>
      </c>
      <c r="S4370" s="6">
        <f>IF(Table1[[#This Row],[Ngày hóa đơn]]&lt;&gt;"",Table1[[#This Row],[Ngày hóa đơn]],IF(Table1[[#This Row],[Ngày hạch toán]]&lt;&gt;"",Table1[[#This Row],[Ngày hạch toán]],""))</f>
        <v>46086</v>
      </c>
      <c r="T4370" s="7"/>
      <c r="U4370" s="6">
        <f>IF(Table1[[#This Row],[Ngày tính CN]]="","",S4370+T4370)</f>
        <v>46086</v>
      </c>
      <c r="V4370" s="35">
        <f ca="1">IF(Table1[[#This Row],[Hạn thanh toán]]="","",IF((U4370-NOW())&lt;0,0,(U4370-NOW())))</f>
        <v>0</v>
      </c>
      <c r="W4370" s="35"/>
      <c r="X4370" s="35">
        <f t="shared" ca="1" si="1052"/>
        <v>84.490319212964096</v>
      </c>
      <c r="Y4370" s="2" t="str">
        <f t="shared" ca="1" si="1053"/>
        <v>Nợ quá hạn từ 60 ngày đến 90 ngày</v>
      </c>
      <c r="Z4370" s="51">
        <f t="shared" si="1046"/>
        <v>46086</v>
      </c>
      <c r="AA4370" s="51" t="str">
        <f t="shared" si="1047"/>
        <v/>
      </c>
      <c r="AD4370" s="2" t="str">
        <f>VLOOKUP($A4370,MA_KH!$A:$Q,MA_KH!O$1,0)</f>
        <v>OKONO</v>
      </c>
      <c r="AE4370" s="2" t="str">
        <f>VLOOKUP($A4370,MA_KH!$A:$Q,MA_KH!P$1,0)</f>
        <v>CÔNG TY TNHH OKONO VIỆT NAM</v>
      </c>
    </row>
    <row r="4371" spans="1:31" ht="25.5" hidden="1" customHeight="1" x14ac:dyDescent="0.2">
      <c r="A4371" s="30" t="s">
        <v>21980</v>
      </c>
      <c r="B4371" s="30" t="s">
        <v>3963</v>
      </c>
      <c r="C4371" s="37">
        <v>46090</v>
      </c>
      <c r="D4371" s="30" t="s">
        <v>25847</v>
      </c>
      <c r="E4371" s="37">
        <v>46095</v>
      </c>
      <c r="F4371" s="30"/>
      <c r="G4371" s="30" t="s">
        <v>25848</v>
      </c>
      <c r="H4371" s="38">
        <v>67403</v>
      </c>
      <c r="I4371" s="67">
        <v>0</v>
      </c>
      <c r="J4371" s="38">
        <v>5392</v>
      </c>
      <c r="K4371" s="38">
        <v>72795</v>
      </c>
      <c r="L4371" s="7" t="s">
        <v>41</v>
      </c>
      <c r="O4371" s="35">
        <f>IF(Table1[[#This Row],[Phân loại]]="Tồn đầu kỳ",Table1[[#This Row],[Tổng giá trị]],0)</f>
        <v>0</v>
      </c>
      <c r="P4371" s="7">
        <f>IF(Table1[[#This Row],[Số còn phải thu ĐK]]&lt;&gt;0,0,IF(Table1[[#This Row],[Phân loại]]="Bán hàng",Table1[[#This Row],[Tổng giá trị]],-Table1[[#This Row],[Tổng giá trị]]))</f>
        <v>-72795</v>
      </c>
      <c r="Q4371" s="35">
        <f t="shared" ref="Q4371:Q4380" si="1054">IF(M4371&lt;&gt;"",IF(O4371&lt;&gt;0,O4371,P4371),0)</f>
        <v>0</v>
      </c>
      <c r="R4371" s="7">
        <f>Table1[[#This Row],[Số còn phải thu ĐK]]+Table1[[#This Row],[Giá Trị HD sau CK]]-Table1[[#This Row],[Số tiền đã thu]]</f>
        <v>-72795</v>
      </c>
      <c r="S4371" s="6">
        <f>IF(Table1[[#This Row],[Ngày hóa đơn]]&lt;&gt;"",Table1[[#This Row],[Ngày hóa đơn]],IF(Table1[[#This Row],[Ngày hạch toán]]&lt;&gt;"",Table1[[#This Row],[Ngày hạch toán]],""))</f>
        <v>46095</v>
      </c>
      <c r="T4371" s="7"/>
      <c r="U4371" s="6">
        <f>IF(Table1[[#This Row],[Ngày tính CN]]="","",S4371+T4371)</f>
        <v>46095</v>
      </c>
      <c r="V4371" s="35">
        <f ca="1">IF(Table1[[#This Row],[Hạn thanh toán]]="","",IF((U4371-NOW())&lt;0,0,(U4371-NOW())))</f>
        <v>0</v>
      </c>
      <c r="W4371" s="35"/>
      <c r="X4371" s="35">
        <f t="shared" ref="X4371:X4380" ca="1" si="1055">IF(OR(U4371="",R4371=0),"",IF((U4371-NOW())&lt;0,-(U4371-NOW()),0))</f>
        <v>75.490319212964096</v>
      </c>
      <c r="Y4371" s="2" t="str">
        <f t="shared" ref="Y4371:Y4380" ca="1" si="1056">IF(R4371=0,"Đã thanh toán",IF(X4371="","",IF(X4371&lt;=0,"Chưa đến hạn thanh toán",IF(X4371&lt;=30,"Nợ quá hạn 30 ngày",IF(X4371&lt;=60,"Nợ quá hạn từ 30 ngày đến 60 ngày",IF(X4371&lt;=90,"Nợ quá hạn từ 60 ngày đến 90 ngày",IF(X4371&lt;=120,"Nợ quá hạn từ 90 ngày đến 120 ngày","Nợ quá hạn hơn 120 ngày có khả năng mất thanh toán")))))))</f>
        <v>Nợ quá hạn từ 60 ngày đến 90 ngày</v>
      </c>
      <c r="Z4371" s="51">
        <f t="shared" si="1046"/>
        <v>46095</v>
      </c>
      <c r="AA4371" s="51" t="str">
        <f t="shared" si="1047"/>
        <v/>
      </c>
      <c r="AD4371" s="2" t="str">
        <f>VLOOKUP($A4371,MA_KH!$A:$Q,MA_KH!O$1,0)</f>
        <v>KMARKET</v>
      </c>
      <c r="AE4371" s="2" t="str">
        <f>VLOOKUP($A4371,MA_KH!$A:$Q,MA_KH!P$1,0)</f>
        <v>CÔNG TY TNHH THƯƠNG MẠI K &amp; K TOÀN CẦU</v>
      </c>
    </row>
    <row r="4372" spans="1:31" ht="25.5" hidden="1" customHeight="1" x14ac:dyDescent="0.2">
      <c r="A4372" s="30" t="s">
        <v>21980</v>
      </c>
      <c r="B4372" s="30" t="s">
        <v>3963</v>
      </c>
      <c r="C4372" s="37">
        <v>46090</v>
      </c>
      <c r="D4372" s="30" t="s">
        <v>25849</v>
      </c>
      <c r="E4372" s="37">
        <v>46095</v>
      </c>
      <c r="F4372" s="30"/>
      <c r="G4372" s="30" t="s">
        <v>25850</v>
      </c>
      <c r="H4372" s="38">
        <v>363662</v>
      </c>
      <c r="I4372" s="67">
        <v>0</v>
      </c>
      <c r="J4372" s="38">
        <v>29093</v>
      </c>
      <c r="K4372" s="38">
        <v>392755</v>
      </c>
      <c r="L4372" s="7" t="s">
        <v>41</v>
      </c>
      <c r="O4372" s="35">
        <f>IF(Table1[[#This Row],[Phân loại]]="Tồn đầu kỳ",Table1[[#This Row],[Tổng giá trị]],0)</f>
        <v>0</v>
      </c>
      <c r="P4372" s="7">
        <f>IF(Table1[[#This Row],[Số còn phải thu ĐK]]&lt;&gt;0,0,IF(Table1[[#This Row],[Phân loại]]="Bán hàng",Table1[[#This Row],[Tổng giá trị]],-Table1[[#This Row],[Tổng giá trị]]))</f>
        <v>-392755</v>
      </c>
      <c r="Q4372" s="35">
        <f t="shared" si="1054"/>
        <v>0</v>
      </c>
      <c r="R4372" s="7">
        <f>Table1[[#This Row],[Số còn phải thu ĐK]]+Table1[[#This Row],[Giá Trị HD sau CK]]-Table1[[#This Row],[Số tiền đã thu]]</f>
        <v>-392755</v>
      </c>
      <c r="S4372" s="6">
        <f>IF(Table1[[#This Row],[Ngày hóa đơn]]&lt;&gt;"",Table1[[#This Row],[Ngày hóa đơn]],IF(Table1[[#This Row],[Ngày hạch toán]]&lt;&gt;"",Table1[[#This Row],[Ngày hạch toán]],""))</f>
        <v>46095</v>
      </c>
      <c r="T4372" s="7"/>
      <c r="U4372" s="6">
        <f>IF(Table1[[#This Row],[Ngày tính CN]]="","",S4372+T4372)</f>
        <v>46095</v>
      </c>
      <c r="V4372" s="35">
        <f ca="1">IF(Table1[[#This Row],[Hạn thanh toán]]="","",IF((U4372-NOW())&lt;0,0,(U4372-NOW())))</f>
        <v>0</v>
      </c>
      <c r="W4372" s="35"/>
      <c r="X4372" s="35">
        <f t="shared" ca="1" si="1055"/>
        <v>75.490319212964096</v>
      </c>
      <c r="Y4372" s="2" t="str">
        <f t="shared" ca="1" si="1056"/>
        <v>Nợ quá hạn từ 60 ngày đến 90 ngày</v>
      </c>
      <c r="Z4372" s="51">
        <f t="shared" si="1046"/>
        <v>46095</v>
      </c>
      <c r="AA4372" s="51" t="str">
        <f t="shared" si="1047"/>
        <v/>
      </c>
      <c r="AD4372" s="2" t="str">
        <f>VLOOKUP($A4372,MA_KH!$A:$Q,MA_KH!O$1,0)</f>
        <v>KMARKET</v>
      </c>
      <c r="AE4372" s="2" t="str">
        <f>VLOOKUP($A4372,MA_KH!$A:$Q,MA_KH!P$1,0)</f>
        <v>CÔNG TY TNHH THƯƠNG MẠI K &amp; K TOÀN CẦU</v>
      </c>
    </row>
    <row r="4373" spans="1:31" ht="25.5" hidden="1" customHeight="1" x14ac:dyDescent="0.2">
      <c r="A4373" s="30" t="s">
        <v>21980</v>
      </c>
      <c r="B4373" s="30" t="s">
        <v>3963</v>
      </c>
      <c r="C4373" s="37">
        <v>46090</v>
      </c>
      <c r="D4373" s="30" t="s">
        <v>25851</v>
      </c>
      <c r="E4373" s="37">
        <v>46090</v>
      </c>
      <c r="F4373" s="30"/>
      <c r="G4373" s="30" t="s">
        <v>25852</v>
      </c>
      <c r="H4373" s="38">
        <v>250802</v>
      </c>
      <c r="I4373" s="67">
        <v>0</v>
      </c>
      <c r="J4373" s="38">
        <v>20064</v>
      </c>
      <c r="K4373" s="38">
        <v>270866</v>
      </c>
      <c r="L4373" s="7" t="s">
        <v>41</v>
      </c>
      <c r="O4373" s="35">
        <f>IF(Table1[[#This Row],[Phân loại]]="Tồn đầu kỳ",Table1[[#This Row],[Tổng giá trị]],0)</f>
        <v>0</v>
      </c>
      <c r="P4373" s="7">
        <f>IF(Table1[[#This Row],[Số còn phải thu ĐK]]&lt;&gt;0,0,IF(Table1[[#This Row],[Phân loại]]="Bán hàng",Table1[[#This Row],[Tổng giá trị]],-Table1[[#This Row],[Tổng giá trị]]))</f>
        <v>-270866</v>
      </c>
      <c r="Q4373" s="35">
        <f t="shared" si="1054"/>
        <v>0</v>
      </c>
      <c r="R4373" s="7">
        <f>Table1[[#This Row],[Số còn phải thu ĐK]]+Table1[[#This Row],[Giá Trị HD sau CK]]-Table1[[#This Row],[Số tiền đã thu]]</f>
        <v>-270866</v>
      </c>
      <c r="S4373" s="6">
        <f>IF(Table1[[#This Row],[Ngày hóa đơn]]&lt;&gt;"",Table1[[#This Row],[Ngày hóa đơn]],IF(Table1[[#This Row],[Ngày hạch toán]]&lt;&gt;"",Table1[[#This Row],[Ngày hạch toán]],""))</f>
        <v>46090</v>
      </c>
      <c r="T4373" s="7"/>
      <c r="U4373" s="6">
        <f>IF(Table1[[#This Row],[Ngày tính CN]]="","",S4373+T4373)</f>
        <v>46090</v>
      </c>
      <c r="V4373" s="35">
        <f ca="1">IF(Table1[[#This Row],[Hạn thanh toán]]="","",IF((U4373-NOW())&lt;0,0,(U4373-NOW())))</f>
        <v>0</v>
      </c>
      <c r="W4373" s="35"/>
      <c r="X4373" s="35">
        <f t="shared" ca="1" si="1055"/>
        <v>80.490319212964096</v>
      </c>
      <c r="Y4373" s="2" t="str">
        <f t="shared" ca="1" si="1056"/>
        <v>Nợ quá hạn từ 60 ngày đến 90 ngày</v>
      </c>
      <c r="Z4373" s="51">
        <f t="shared" si="1046"/>
        <v>46090</v>
      </c>
      <c r="AA4373" s="51" t="str">
        <f t="shared" si="1047"/>
        <v/>
      </c>
      <c r="AD4373" s="2" t="str">
        <f>VLOOKUP($A4373,MA_KH!$A:$Q,MA_KH!O$1,0)</f>
        <v>KMARKET</v>
      </c>
      <c r="AE4373" s="2" t="str">
        <f>VLOOKUP($A4373,MA_KH!$A:$Q,MA_KH!P$1,0)</f>
        <v>CÔNG TY TNHH THƯƠNG MẠI K &amp; K TOÀN CẦU</v>
      </c>
    </row>
    <row r="4374" spans="1:31" ht="25.5" hidden="1" customHeight="1" x14ac:dyDescent="0.2">
      <c r="A4374" s="30" t="s">
        <v>21980</v>
      </c>
      <c r="B4374" s="30" t="s">
        <v>3963</v>
      </c>
      <c r="C4374" s="37">
        <v>46091</v>
      </c>
      <c r="D4374" s="30" t="s">
        <v>25853</v>
      </c>
      <c r="E4374" s="37">
        <v>46095</v>
      </c>
      <c r="F4374" s="30"/>
      <c r="G4374" s="30" t="s">
        <v>25854</v>
      </c>
      <c r="H4374" s="38">
        <v>356434</v>
      </c>
      <c r="I4374" s="67">
        <v>0</v>
      </c>
      <c r="J4374" s="38">
        <v>28515</v>
      </c>
      <c r="K4374" s="38">
        <v>384949</v>
      </c>
      <c r="L4374" s="7" t="s">
        <v>41</v>
      </c>
      <c r="O4374" s="35">
        <f>IF(Table1[[#This Row],[Phân loại]]="Tồn đầu kỳ",Table1[[#This Row],[Tổng giá trị]],0)</f>
        <v>0</v>
      </c>
      <c r="P4374" s="7">
        <f>IF(Table1[[#This Row],[Số còn phải thu ĐK]]&lt;&gt;0,0,IF(Table1[[#This Row],[Phân loại]]="Bán hàng",Table1[[#This Row],[Tổng giá trị]],-Table1[[#This Row],[Tổng giá trị]]))</f>
        <v>-384949</v>
      </c>
      <c r="Q4374" s="35">
        <f t="shared" si="1054"/>
        <v>0</v>
      </c>
      <c r="R4374" s="7">
        <f>Table1[[#This Row],[Số còn phải thu ĐK]]+Table1[[#This Row],[Giá Trị HD sau CK]]-Table1[[#This Row],[Số tiền đã thu]]</f>
        <v>-384949</v>
      </c>
      <c r="S4374" s="6">
        <f>IF(Table1[[#This Row],[Ngày hóa đơn]]&lt;&gt;"",Table1[[#This Row],[Ngày hóa đơn]],IF(Table1[[#This Row],[Ngày hạch toán]]&lt;&gt;"",Table1[[#This Row],[Ngày hạch toán]],""))</f>
        <v>46095</v>
      </c>
      <c r="T4374" s="7"/>
      <c r="U4374" s="6">
        <f>IF(Table1[[#This Row],[Ngày tính CN]]="","",S4374+T4374)</f>
        <v>46095</v>
      </c>
      <c r="V4374" s="35">
        <f ca="1">IF(Table1[[#This Row],[Hạn thanh toán]]="","",IF((U4374-NOW())&lt;0,0,(U4374-NOW())))</f>
        <v>0</v>
      </c>
      <c r="W4374" s="35"/>
      <c r="X4374" s="35">
        <f t="shared" ca="1" si="1055"/>
        <v>75.490319212964096</v>
      </c>
      <c r="Y4374" s="2" t="str">
        <f t="shared" ca="1" si="1056"/>
        <v>Nợ quá hạn từ 60 ngày đến 90 ngày</v>
      </c>
      <c r="Z4374" s="51">
        <f t="shared" si="1046"/>
        <v>46095</v>
      </c>
      <c r="AA4374" s="51" t="str">
        <f t="shared" si="1047"/>
        <v/>
      </c>
      <c r="AD4374" s="2" t="str">
        <f>VLOOKUP($A4374,MA_KH!$A:$Q,MA_KH!O$1,0)</f>
        <v>KMARKET</v>
      </c>
      <c r="AE4374" s="2" t="str">
        <f>VLOOKUP($A4374,MA_KH!$A:$Q,MA_KH!P$1,0)</f>
        <v>CÔNG TY TNHH THƯƠNG MẠI K &amp; K TOÀN CẦU</v>
      </c>
    </row>
    <row r="4375" spans="1:31" ht="25.5" hidden="1" customHeight="1" x14ac:dyDescent="0.2">
      <c r="A4375" s="30" t="s">
        <v>21980</v>
      </c>
      <c r="B4375" s="30" t="s">
        <v>3963</v>
      </c>
      <c r="C4375" s="37">
        <v>46091</v>
      </c>
      <c r="D4375" s="30" t="s">
        <v>25855</v>
      </c>
      <c r="E4375" s="37">
        <v>46095</v>
      </c>
      <c r="F4375" s="30"/>
      <c r="G4375" s="30" t="s">
        <v>25856</v>
      </c>
      <c r="H4375" s="38">
        <v>134806</v>
      </c>
      <c r="I4375" s="67">
        <v>0</v>
      </c>
      <c r="J4375" s="38">
        <v>10784</v>
      </c>
      <c r="K4375" s="38">
        <v>145590</v>
      </c>
      <c r="L4375" s="7" t="s">
        <v>41</v>
      </c>
      <c r="O4375" s="35">
        <f>IF(Table1[[#This Row],[Phân loại]]="Tồn đầu kỳ",Table1[[#This Row],[Tổng giá trị]],0)</f>
        <v>0</v>
      </c>
      <c r="P4375" s="7">
        <f>IF(Table1[[#This Row],[Số còn phải thu ĐK]]&lt;&gt;0,0,IF(Table1[[#This Row],[Phân loại]]="Bán hàng",Table1[[#This Row],[Tổng giá trị]],-Table1[[#This Row],[Tổng giá trị]]))</f>
        <v>-145590</v>
      </c>
      <c r="Q4375" s="35">
        <f t="shared" si="1054"/>
        <v>0</v>
      </c>
      <c r="R4375" s="7">
        <f>Table1[[#This Row],[Số còn phải thu ĐK]]+Table1[[#This Row],[Giá Trị HD sau CK]]-Table1[[#This Row],[Số tiền đã thu]]</f>
        <v>-145590</v>
      </c>
      <c r="S4375" s="6">
        <f>IF(Table1[[#This Row],[Ngày hóa đơn]]&lt;&gt;"",Table1[[#This Row],[Ngày hóa đơn]],IF(Table1[[#This Row],[Ngày hạch toán]]&lt;&gt;"",Table1[[#This Row],[Ngày hạch toán]],""))</f>
        <v>46095</v>
      </c>
      <c r="T4375" s="7"/>
      <c r="U4375" s="6">
        <f>IF(Table1[[#This Row],[Ngày tính CN]]="","",S4375+T4375)</f>
        <v>46095</v>
      </c>
      <c r="V4375" s="35">
        <f ca="1">IF(Table1[[#This Row],[Hạn thanh toán]]="","",IF((U4375-NOW())&lt;0,0,(U4375-NOW())))</f>
        <v>0</v>
      </c>
      <c r="W4375" s="35"/>
      <c r="X4375" s="35">
        <f t="shared" ca="1" si="1055"/>
        <v>75.490319212964096</v>
      </c>
      <c r="Y4375" s="2" t="str">
        <f t="shared" ca="1" si="1056"/>
        <v>Nợ quá hạn từ 60 ngày đến 90 ngày</v>
      </c>
      <c r="Z4375" s="51">
        <f t="shared" si="1046"/>
        <v>46095</v>
      </c>
      <c r="AA4375" s="51" t="str">
        <f t="shared" si="1047"/>
        <v/>
      </c>
      <c r="AD4375" s="2" t="str">
        <f>VLOOKUP($A4375,MA_KH!$A:$Q,MA_KH!O$1,0)</f>
        <v>KMARKET</v>
      </c>
      <c r="AE4375" s="2" t="str">
        <f>VLOOKUP($A4375,MA_KH!$A:$Q,MA_KH!P$1,0)</f>
        <v>CÔNG TY TNHH THƯƠNG MẠI K &amp; K TOÀN CẦU</v>
      </c>
    </row>
    <row r="4376" spans="1:31" ht="25.5" hidden="1" customHeight="1" x14ac:dyDescent="0.2">
      <c r="A4376" s="30" t="s">
        <v>21980</v>
      </c>
      <c r="B4376" s="30" t="s">
        <v>3963</v>
      </c>
      <c r="C4376" s="37">
        <v>46091</v>
      </c>
      <c r="D4376" s="30" t="s">
        <v>25857</v>
      </c>
      <c r="E4376" s="37">
        <v>46095</v>
      </c>
      <c r="F4376" s="30"/>
      <c r="G4376" s="30" t="s">
        <v>25858</v>
      </c>
      <c r="H4376" s="38">
        <v>134806</v>
      </c>
      <c r="I4376" s="67">
        <v>0</v>
      </c>
      <c r="J4376" s="38">
        <v>10784</v>
      </c>
      <c r="K4376" s="38">
        <v>145590</v>
      </c>
      <c r="L4376" s="7" t="s">
        <v>41</v>
      </c>
      <c r="O4376" s="35">
        <f>IF(Table1[[#This Row],[Phân loại]]="Tồn đầu kỳ",Table1[[#This Row],[Tổng giá trị]],0)</f>
        <v>0</v>
      </c>
      <c r="P4376" s="7">
        <f>IF(Table1[[#This Row],[Số còn phải thu ĐK]]&lt;&gt;0,0,IF(Table1[[#This Row],[Phân loại]]="Bán hàng",Table1[[#This Row],[Tổng giá trị]],-Table1[[#This Row],[Tổng giá trị]]))</f>
        <v>-145590</v>
      </c>
      <c r="Q4376" s="35">
        <f t="shared" si="1054"/>
        <v>0</v>
      </c>
      <c r="R4376" s="7">
        <f>Table1[[#This Row],[Số còn phải thu ĐK]]+Table1[[#This Row],[Giá Trị HD sau CK]]-Table1[[#This Row],[Số tiền đã thu]]</f>
        <v>-145590</v>
      </c>
      <c r="S4376" s="6">
        <f>IF(Table1[[#This Row],[Ngày hóa đơn]]&lt;&gt;"",Table1[[#This Row],[Ngày hóa đơn]],IF(Table1[[#This Row],[Ngày hạch toán]]&lt;&gt;"",Table1[[#This Row],[Ngày hạch toán]],""))</f>
        <v>46095</v>
      </c>
      <c r="T4376" s="7"/>
      <c r="U4376" s="6">
        <f>IF(Table1[[#This Row],[Ngày tính CN]]="","",S4376+T4376)</f>
        <v>46095</v>
      </c>
      <c r="V4376" s="35">
        <f ca="1">IF(Table1[[#This Row],[Hạn thanh toán]]="","",IF((U4376-NOW())&lt;0,0,(U4376-NOW())))</f>
        <v>0</v>
      </c>
      <c r="W4376" s="35"/>
      <c r="X4376" s="35">
        <f t="shared" ca="1" si="1055"/>
        <v>75.490319212964096</v>
      </c>
      <c r="Y4376" s="2" t="str">
        <f t="shared" ca="1" si="1056"/>
        <v>Nợ quá hạn từ 60 ngày đến 90 ngày</v>
      </c>
      <c r="Z4376" s="51">
        <f t="shared" si="1046"/>
        <v>46095</v>
      </c>
      <c r="AA4376" s="51" t="str">
        <f t="shared" si="1047"/>
        <v/>
      </c>
      <c r="AD4376" s="2" t="str">
        <f>VLOOKUP($A4376,MA_KH!$A:$Q,MA_KH!O$1,0)</f>
        <v>KMARKET</v>
      </c>
      <c r="AE4376" s="2" t="str">
        <f>VLOOKUP($A4376,MA_KH!$A:$Q,MA_KH!P$1,0)</f>
        <v>CÔNG TY TNHH THƯƠNG MẠI K &amp; K TOÀN CẦU</v>
      </c>
    </row>
    <row r="4377" spans="1:31" ht="25.5" hidden="1" customHeight="1" x14ac:dyDescent="0.2">
      <c r="A4377" s="30" t="s">
        <v>21980</v>
      </c>
      <c r="B4377" s="30" t="s">
        <v>3963</v>
      </c>
      <c r="C4377" s="37">
        <v>46091</v>
      </c>
      <c r="D4377" s="30" t="s">
        <v>25859</v>
      </c>
      <c r="E4377" s="37">
        <v>46095</v>
      </c>
      <c r="F4377" s="30"/>
      <c r="G4377" s="30" t="s">
        <v>25860</v>
      </c>
      <c r="H4377" s="38">
        <v>351218</v>
      </c>
      <c r="I4377" s="67">
        <v>0</v>
      </c>
      <c r="J4377" s="38">
        <v>28097</v>
      </c>
      <c r="K4377" s="38">
        <v>379315</v>
      </c>
      <c r="L4377" s="7" t="s">
        <v>41</v>
      </c>
      <c r="O4377" s="35">
        <f>IF(Table1[[#This Row],[Phân loại]]="Tồn đầu kỳ",Table1[[#This Row],[Tổng giá trị]],0)</f>
        <v>0</v>
      </c>
      <c r="P4377" s="7">
        <f>IF(Table1[[#This Row],[Số còn phải thu ĐK]]&lt;&gt;0,0,IF(Table1[[#This Row],[Phân loại]]="Bán hàng",Table1[[#This Row],[Tổng giá trị]],-Table1[[#This Row],[Tổng giá trị]]))</f>
        <v>-379315</v>
      </c>
      <c r="Q4377" s="35">
        <f t="shared" si="1054"/>
        <v>0</v>
      </c>
      <c r="R4377" s="7">
        <f>Table1[[#This Row],[Số còn phải thu ĐK]]+Table1[[#This Row],[Giá Trị HD sau CK]]-Table1[[#This Row],[Số tiền đã thu]]</f>
        <v>-379315</v>
      </c>
      <c r="S4377" s="6">
        <f>IF(Table1[[#This Row],[Ngày hóa đơn]]&lt;&gt;"",Table1[[#This Row],[Ngày hóa đơn]],IF(Table1[[#This Row],[Ngày hạch toán]]&lt;&gt;"",Table1[[#This Row],[Ngày hạch toán]],""))</f>
        <v>46095</v>
      </c>
      <c r="T4377" s="7"/>
      <c r="U4377" s="6">
        <f>IF(Table1[[#This Row],[Ngày tính CN]]="","",S4377+T4377)</f>
        <v>46095</v>
      </c>
      <c r="V4377" s="35">
        <f ca="1">IF(Table1[[#This Row],[Hạn thanh toán]]="","",IF((U4377-NOW())&lt;0,0,(U4377-NOW())))</f>
        <v>0</v>
      </c>
      <c r="W4377" s="35"/>
      <c r="X4377" s="35">
        <f t="shared" ca="1" si="1055"/>
        <v>75.490319212964096</v>
      </c>
      <c r="Y4377" s="2" t="str">
        <f t="shared" ca="1" si="1056"/>
        <v>Nợ quá hạn từ 60 ngày đến 90 ngày</v>
      </c>
      <c r="Z4377" s="51">
        <f t="shared" si="1046"/>
        <v>46095</v>
      </c>
      <c r="AA4377" s="51" t="str">
        <f t="shared" si="1047"/>
        <v/>
      </c>
      <c r="AD4377" s="2" t="str">
        <f>VLOOKUP($A4377,MA_KH!$A:$Q,MA_KH!O$1,0)</f>
        <v>KMARKET</v>
      </c>
      <c r="AE4377" s="2" t="str">
        <f>VLOOKUP($A4377,MA_KH!$A:$Q,MA_KH!P$1,0)</f>
        <v>CÔNG TY TNHH THƯƠNG MẠI K &amp; K TOÀN CẦU</v>
      </c>
    </row>
    <row r="4378" spans="1:31" ht="25.5" hidden="1" customHeight="1" x14ac:dyDescent="0.2">
      <c r="A4378" s="30" t="s">
        <v>21980</v>
      </c>
      <c r="B4378" s="30" t="s">
        <v>3963</v>
      </c>
      <c r="C4378" s="37">
        <v>46091</v>
      </c>
      <c r="D4378" s="30" t="s">
        <v>25861</v>
      </c>
      <c r="E4378" s="37">
        <v>46095</v>
      </c>
      <c r="F4378" s="30"/>
      <c r="G4378" s="30" t="s">
        <v>25862</v>
      </c>
      <c r="H4378" s="38">
        <v>418524</v>
      </c>
      <c r="I4378" s="67">
        <v>0</v>
      </c>
      <c r="J4378" s="38">
        <v>33482</v>
      </c>
      <c r="K4378" s="38">
        <v>452006</v>
      </c>
      <c r="L4378" s="7" t="s">
        <v>41</v>
      </c>
      <c r="O4378" s="35">
        <f>IF(Table1[[#This Row],[Phân loại]]="Tồn đầu kỳ",Table1[[#This Row],[Tổng giá trị]],0)</f>
        <v>0</v>
      </c>
      <c r="P4378" s="7">
        <f>IF(Table1[[#This Row],[Số còn phải thu ĐK]]&lt;&gt;0,0,IF(Table1[[#This Row],[Phân loại]]="Bán hàng",Table1[[#This Row],[Tổng giá trị]],-Table1[[#This Row],[Tổng giá trị]]))</f>
        <v>-452006</v>
      </c>
      <c r="Q4378" s="35">
        <f t="shared" si="1054"/>
        <v>0</v>
      </c>
      <c r="R4378" s="7">
        <f>Table1[[#This Row],[Số còn phải thu ĐK]]+Table1[[#This Row],[Giá Trị HD sau CK]]-Table1[[#This Row],[Số tiền đã thu]]</f>
        <v>-452006</v>
      </c>
      <c r="S4378" s="6">
        <f>IF(Table1[[#This Row],[Ngày hóa đơn]]&lt;&gt;"",Table1[[#This Row],[Ngày hóa đơn]],IF(Table1[[#This Row],[Ngày hạch toán]]&lt;&gt;"",Table1[[#This Row],[Ngày hạch toán]],""))</f>
        <v>46095</v>
      </c>
      <c r="T4378" s="7"/>
      <c r="U4378" s="6">
        <f>IF(Table1[[#This Row],[Ngày tính CN]]="","",S4378+T4378)</f>
        <v>46095</v>
      </c>
      <c r="V4378" s="35">
        <f ca="1">IF(Table1[[#This Row],[Hạn thanh toán]]="","",IF((U4378-NOW())&lt;0,0,(U4378-NOW())))</f>
        <v>0</v>
      </c>
      <c r="W4378" s="35"/>
      <c r="X4378" s="35">
        <f t="shared" ca="1" si="1055"/>
        <v>75.490319212964096</v>
      </c>
      <c r="Y4378" s="2" t="str">
        <f t="shared" ca="1" si="1056"/>
        <v>Nợ quá hạn từ 60 ngày đến 90 ngày</v>
      </c>
      <c r="Z4378" s="51">
        <f t="shared" si="1046"/>
        <v>46095</v>
      </c>
      <c r="AA4378" s="51" t="str">
        <f t="shared" si="1047"/>
        <v/>
      </c>
      <c r="AD4378" s="2" t="str">
        <f>VLOOKUP($A4378,MA_KH!$A:$Q,MA_KH!O$1,0)</f>
        <v>KMARKET</v>
      </c>
      <c r="AE4378" s="2" t="str">
        <f>VLOOKUP($A4378,MA_KH!$A:$Q,MA_KH!P$1,0)</f>
        <v>CÔNG TY TNHH THƯƠNG MẠI K &amp; K TOÀN CẦU</v>
      </c>
    </row>
    <row r="4379" spans="1:31" ht="25.5" hidden="1" customHeight="1" x14ac:dyDescent="0.2">
      <c r="A4379" s="30" t="s">
        <v>21980</v>
      </c>
      <c r="B4379" s="30" t="s">
        <v>3963</v>
      </c>
      <c r="C4379" s="37">
        <v>46095</v>
      </c>
      <c r="D4379" s="30" t="s">
        <v>25863</v>
      </c>
      <c r="E4379" s="37">
        <v>46101</v>
      </c>
      <c r="F4379" s="30"/>
      <c r="G4379" s="30" t="s">
        <v>25864</v>
      </c>
      <c r="H4379" s="38">
        <v>316637</v>
      </c>
      <c r="I4379" s="67">
        <v>0</v>
      </c>
      <c r="J4379" s="38">
        <v>25331</v>
      </c>
      <c r="K4379" s="38">
        <v>341968</v>
      </c>
      <c r="L4379" s="7" t="s">
        <v>41</v>
      </c>
      <c r="O4379" s="35">
        <f>IF(Table1[[#This Row],[Phân loại]]="Tồn đầu kỳ",Table1[[#This Row],[Tổng giá trị]],0)</f>
        <v>0</v>
      </c>
      <c r="P4379" s="7">
        <f>IF(Table1[[#This Row],[Số còn phải thu ĐK]]&lt;&gt;0,0,IF(Table1[[#This Row],[Phân loại]]="Bán hàng",Table1[[#This Row],[Tổng giá trị]],-Table1[[#This Row],[Tổng giá trị]]))</f>
        <v>-341968</v>
      </c>
      <c r="Q4379" s="35">
        <f t="shared" si="1054"/>
        <v>0</v>
      </c>
      <c r="R4379" s="7">
        <f>Table1[[#This Row],[Số còn phải thu ĐK]]+Table1[[#This Row],[Giá Trị HD sau CK]]-Table1[[#This Row],[Số tiền đã thu]]</f>
        <v>-341968</v>
      </c>
      <c r="S4379" s="6">
        <f>IF(Table1[[#This Row],[Ngày hóa đơn]]&lt;&gt;"",Table1[[#This Row],[Ngày hóa đơn]],IF(Table1[[#This Row],[Ngày hạch toán]]&lt;&gt;"",Table1[[#This Row],[Ngày hạch toán]],""))</f>
        <v>46101</v>
      </c>
      <c r="T4379" s="7"/>
      <c r="U4379" s="6">
        <f>IF(Table1[[#This Row],[Ngày tính CN]]="","",S4379+T4379)</f>
        <v>46101</v>
      </c>
      <c r="V4379" s="35">
        <f ca="1">IF(Table1[[#This Row],[Hạn thanh toán]]="","",IF((U4379-NOW())&lt;0,0,(U4379-NOW())))</f>
        <v>0</v>
      </c>
      <c r="W4379" s="35"/>
      <c r="X4379" s="35">
        <f t="shared" ca="1" si="1055"/>
        <v>69.490319212964096</v>
      </c>
      <c r="Y4379" s="2" t="str">
        <f t="shared" ca="1" si="1056"/>
        <v>Nợ quá hạn từ 60 ngày đến 90 ngày</v>
      </c>
      <c r="Z4379" s="51">
        <f t="shared" si="1046"/>
        <v>46101</v>
      </c>
      <c r="AA4379" s="51" t="str">
        <f t="shared" si="1047"/>
        <v/>
      </c>
      <c r="AD4379" s="2" t="str">
        <f>VLOOKUP($A4379,MA_KH!$A:$Q,MA_KH!O$1,0)</f>
        <v>KMARKET</v>
      </c>
      <c r="AE4379" s="2" t="str">
        <f>VLOOKUP($A4379,MA_KH!$A:$Q,MA_KH!P$1,0)</f>
        <v>CÔNG TY TNHH THƯƠNG MẠI K &amp; K TOÀN CẦU</v>
      </c>
    </row>
    <row r="4380" spans="1:31" ht="25.5" hidden="1" customHeight="1" x14ac:dyDescent="0.2">
      <c r="A4380" s="39" t="s">
        <v>21980</v>
      </c>
      <c r="B4380" s="39" t="s">
        <v>3963</v>
      </c>
      <c r="C4380" s="40">
        <v>46100</v>
      </c>
      <c r="D4380" s="39" t="s">
        <v>25865</v>
      </c>
      <c r="E4380" s="40">
        <v>46100</v>
      </c>
      <c r="F4380" s="39"/>
      <c r="G4380" s="39" t="s">
        <v>25866</v>
      </c>
      <c r="H4380" s="41">
        <v>112860</v>
      </c>
      <c r="I4380" s="67">
        <v>0</v>
      </c>
      <c r="J4380" s="41">
        <v>9029</v>
      </c>
      <c r="K4380" s="41">
        <v>121889</v>
      </c>
      <c r="L4380" s="7" t="s">
        <v>41</v>
      </c>
      <c r="O4380" s="35">
        <f>IF(Table1[[#This Row],[Phân loại]]="Tồn đầu kỳ",Table1[[#This Row],[Tổng giá trị]],0)</f>
        <v>0</v>
      </c>
      <c r="P4380" s="7">
        <f>IF(Table1[[#This Row],[Số còn phải thu ĐK]]&lt;&gt;0,0,IF(Table1[[#This Row],[Phân loại]]="Bán hàng",Table1[[#This Row],[Tổng giá trị]],-Table1[[#This Row],[Tổng giá trị]]))</f>
        <v>-121889</v>
      </c>
      <c r="Q4380" s="35">
        <f t="shared" si="1054"/>
        <v>0</v>
      </c>
      <c r="R4380" s="7">
        <f>Table1[[#This Row],[Số còn phải thu ĐK]]+Table1[[#This Row],[Giá Trị HD sau CK]]-Table1[[#This Row],[Số tiền đã thu]]</f>
        <v>-121889</v>
      </c>
      <c r="S4380" s="6">
        <f>IF(Table1[[#This Row],[Ngày hóa đơn]]&lt;&gt;"",Table1[[#This Row],[Ngày hóa đơn]],IF(Table1[[#This Row],[Ngày hạch toán]]&lt;&gt;"",Table1[[#This Row],[Ngày hạch toán]],""))</f>
        <v>46100</v>
      </c>
      <c r="T4380" s="7"/>
      <c r="U4380" s="6">
        <f>IF(Table1[[#This Row],[Ngày tính CN]]="","",S4380+T4380)</f>
        <v>46100</v>
      </c>
      <c r="V4380" s="35">
        <f ca="1">IF(Table1[[#This Row],[Hạn thanh toán]]="","",IF((U4380-NOW())&lt;0,0,(U4380-NOW())))</f>
        <v>0</v>
      </c>
      <c r="W4380" s="35"/>
      <c r="X4380" s="35">
        <f t="shared" ca="1" si="1055"/>
        <v>70.490319212964096</v>
      </c>
      <c r="Y4380" s="2" t="str">
        <f t="shared" ca="1" si="1056"/>
        <v>Nợ quá hạn từ 60 ngày đến 90 ngày</v>
      </c>
      <c r="Z4380" s="51">
        <f t="shared" si="1046"/>
        <v>46100</v>
      </c>
      <c r="AA4380" s="51" t="str">
        <f t="shared" si="1047"/>
        <v/>
      </c>
      <c r="AD4380" s="2" t="str">
        <f>VLOOKUP($A4380,MA_KH!$A:$Q,MA_KH!O$1,0)</f>
        <v>KMARKET</v>
      </c>
      <c r="AE4380" s="2" t="str">
        <f>VLOOKUP($A4380,MA_KH!$A:$Q,MA_KH!P$1,0)</f>
        <v>CÔNG TY TNHH THƯƠNG MẠI K &amp; K TOÀN CẦU</v>
      </c>
    </row>
    <row r="4381" spans="1:31" ht="25.5" hidden="1" customHeight="1" x14ac:dyDescent="0.2">
      <c r="A4381" s="59" t="s">
        <v>21980</v>
      </c>
      <c r="B4381" s="59" t="s">
        <v>3963</v>
      </c>
      <c r="C4381" s="40">
        <v>46112</v>
      </c>
      <c r="D4381" s="39"/>
      <c r="E4381" s="40">
        <v>46112</v>
      </c>
      <c r="F4381" s="39"/>
      <c r="G4381" s="39" t="s">
        <v>25867</v>
      </c>
      <c r="H4381" s="41">
        <v>-67693</v>
      </c>
      <c r="I4381" s="65">
        <v>0</v>
      </c>
      <c r="J4381" s="41">
        <v>0</v>
      </c>
      <c r="K4381" s="41">
        <v>-67693</v>
      </c>
      <c r="L4381" s="68" t="s">
        <v>22850</v>
      </c>
      <c r="O4381" s="35">
        <f>IF(Table1[[#This Row],[Phân loại]]="Tồn đầu kỳ",Table1[[#This Row],[Tổng giá trị]],0)</f>
        <v>0</v>
      </c>
      <c r="P4381" s="7">
        <f>IF(Table1[[#This Row],[Số còn phải thu ĐK]]&lt;&gt;0,0,IF(Table1[[#This Row],[Phân loại]]="Bán hàng",Table1[[#This Row],[Tổng giá trị]],-Table1[[#This Row],[Tổng giá trị]]))</f>
        <v>67693</v>
      </c>
      <c r="Q4381" s="35">
        <f>IF(M4381&lt;&gt;"",IF(O4381&lt;&gt;0,O4381,P4381),0)</f>
        <v>0</v>
      </c>
      <c r="R4381" s="7">
        <f>Table1[[#This Row],[Số còn phải thu ĐK]]+Table1[[#This Row],[Giá Trị HD sau CK]]-Table1[[#This Row],[Số tiền đã thu]]</f>
        <v>67693</v>
      </c>
      <c r="S4381" s="6">
        <f>IF(Table1[[#This Row],[Ngày hóa đơn]]&lt;&gt;"",Table1[[#This Row],[Ngày hóa đơn]],IF(Table1[[#This Row],[Ngày hạch toán]]&lt;&gt;"",Table1[[#This Row],[Ngày hạch toán]],""))</f>
        <v>46112</v>
      </c>
      <c r="T4381" s="7"/>
      <c r="U4381" s="6">
        <f>IF(Table1[[#This Row],[Ngày tính CN]]="","",S4381+T4381)</f>
        <v>46112</v>
      </c>
      <c r="V4381" s="35">
        <f ca="1">IF(Table1[[#This Row],[Hạn thanh toán]]="","",IF((U4381-NOW())&lt;0,0,(U4381-NOW())))</f>
        <v>0</v>
      </c>
      <c r="W4381" s="35"/>
      <c r="X4381" s="35">
        <f ca="1">IF(OR(U4381="",R4381=0),"",IF((U4381-NOW())&lt;0,-(U4381-NOW()),0))</f>
        <v>58.490319212964096</v>
      </c>
      <c r="Y4381" s="2" t="str">
        <f ca="1">IF(R4381=0,"Đã thanh toán",IF(X4381="","",IF(X4381&lt;=0,"Chưa đến hạn thanh toán",IF(X4381&lt;=30,"Nợ quá hạn 30 ngày",IF(X4381&lt;=60,"Nợ quá hạn từ 30 ngày đến 60 ngày",IF(X4381&lt;=90,"Nợ quá hạn từ 60 ngày đến 90 ngày",IF(X4381&lt;=120,"Nợ quá hạn từ 90 ngày đến 120 ngày","Nợ quá hạn hơn 120 ngày có khả năng mất thanh toán")))))))</f>
        <v>Nợ quá hạn từ 30 ngày đến 60 ngày</v>
      </c>
      <c r="Z4381" s="51">
        <f t="shared" si="1046"/>
        <v>46112</v>
      </c>
      <c r="AA4381" s="51" t="str">
        <f t="shared" si="1047"/>
        <v/>
      </c>
      <c r="AD4381" s="2" t="str">
        <f>VLOOKUP($A4381,MA_KH!$A:$Q,MA_KH!O$1,0)</f>
        <v>KMARKET</v>
      </c>
      <c r="AE4381" s="2" t="str">
        <f>VLOOKUP($A4381,MA_KH!$A:$Q,MA_KH!P$1,0)</f>
        <v>CÔNG TY TNHH THƯƠNG MẠI K &amp; K TOÀN CẦU</v>
      </c>
    </row>
  </sheetData>
  <conditionalFormatting sqref="D2442:D2445">
    <cfRule type="duplicateValues" dxfId="24" priority="8"/>
  </conditionalFormatting>
  <conditionalFormatting sqref="D2450:D2459">
    <cfRule type="duplicateValues" dxfId="23" priority="7"/>
  </conditionalFormatting>
  <conditionalFormatting sqref="D2487:D2491">
    <cfRule type="duplicateValues" dxfId="22" priority="6"/>
  </conditionalFormatting>
  <conditionalFormatting sqref="D2492:D2499">
    <cfRule type="duplicateValues" dxfId="21" priority="5"/>
  </conditionalFormatting>
  <conditionalFormatting sqref="D2500:D2502">
    <cfRule type="duplicateValues" dxfId="20" priority="4"/>
  </conditionalFormatting>
  <conditionalFormatting sqref="D2503:D2505">
    <cfRule type="duplicateValues" dxfId="19" priority="3"/>
  </conditionalFormatting>
  <conditionalFormatting sqref="D2506:D2509">
    <cfRule type="duplicateValues" dxfId="18" priority="2"/>
  </conditionalFormatting>
  <conditionalFormatting sqref="F4:F342">
    <cfRule type="duplicateValues" dxfId="17" priority="111"/>
    <cfRule type="duplicateValues" dxfId="16" priority="112"/>
    <cfRule type="duplicateValues" dxfId="15" priority="113"/>
  </conditionalFormatting>
  <conditionalFormatting sqref="F1935:F2016">
    <cfRule type="duplicateValues" dxfId="14" priority="110"/>
  </conditionalFormatting>
  <conditionalFormatting sqref="F2005:F2016">
    <cfRule type="duplicateValues" dxfId="13" priority="29"/>
    <cfRule type="duplicateValues" dxfId="12" priority="30"/>
  </conditionalFormatting>
  <conditionalFormatting sqref="F2083:F2087">
    <cfRule type="duplicateValues" dxfId="11" priority="26"/>
  </conditionalFormatting>
  <conditionalFormatting sqref="F2088:F2095">
    <cfRule type="duplicateValues" dxfId="10" priority="61"/>
  </conditionalFormatting>
  <conditionalFormatting sqref="F2096:F2100">
    <cfRule type="duplicateValues" dxfId="9" priority="22"/>
  </conditionalFormatting>
  <conditionalFormatting sqref="F2101:F2111">
    <cfRule type="duplicateValues" dxfId="8" priority="20"/>
  </conditionalFormatting>
  <conditionalFormatting sqref="F2112:F2136">
    <cfRule type="duplicateValues" dxfId="7" priority="17"/>
  </conditionalFormatting>
  <conditionalFormatting sqref="F2137:F2149">
    <cfRule type="duplicateValues" dxfId="6" priority="14"/>
  </conditionalFormatting>
  <conditionalFormatting sqref="F2150:F2152">
    <cfRule type="duplicateValues" dxfId="5" priority="13"/>
  </conditionalFormatting>
  <conditionalFormatting sqref="F2153:F2162">
    <cfRule type="duplicateValues" dxfId="4" priority="10"/>
    <cfRule type="duplicateValues" dxfId="3" priority="11"/>
    <cfRule type="duplicateValues" dxfId="2" priority="12"/>
  </conditionalFormatting>
  <conditionalFormatting sqref="F2400:F2441">
    <cfRule type="duplicateValues" dxfId="1" priority="9"/>
  </conditionalFormatting>
  <conditionalFormatting sqref="F2955">
    <cfRule type="duplicateValues" dxfId="0" priority="1"/>
  </conditionalFormatting>
  <dataValidations count="1">
    <dataValidation type="list" allowBlank="1" showInputMessage="1" showErrorMessage="1" promptTitle="Chọn đúng mục" sqref="L4:L4381" xr:uid="{AFA643F7-0E49-47A7-9080-DE4AC89E02D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C1A7-758B-4684-AF40-6A8ADCDA2AD7}">
  <sheetPr codeName="Sheet3" filterMode="1"/>
  <dimension ref="A1:Q6858"/>
  <sheetViews>
    <sheetView workbookViewId="0">
      <pane ySplit="2" topLeftCell="A6710" activePane="bottomLeft" state="frozen"/>
      <selection pane="bottomLeft" activeCell="A6858" sqref="A6858"/>
    </sheetView>
  </sheetViews>
  <sheetFormatPr defaultRowHeight="14.25" x14ac:dyDescent="0.2"/>
  <cols>
    <col min="1" max="1" width="28" customWidth="1"/>
    <col min="2" max="2" width="68" customWidth="1"/>
  </cols>
  <sheetData>
    <row r="1" spans="1:17" x14ac:dyDescent="0.2">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
      <c r="A2" s="44" t="s">
        <v>8</v>
      </c>
      <c r="B2" s="44" t="s">
        <v>5147</v>
      </c>
      <c r="C2" s="44" t="s">
        <v>5148</v>
      </c>
      <c r="D2" s="44" t="s">
        <v>14</v>
      </c>
      <c r="E2" s="44" t="s">
        <v>5149</v>
      </c>
      <c r="F2" s="44" t="s">
        <v>5150</v>
      </c>
      <c r="G2" s="45" t="s">
        <v>2</v>
      </c>
      <c r="H2" s="46" t="s">
        <v>5151</v>
      </c>
      <c r="I2" s="44" t="s">
        <v>5152</v>
      </c>
      <c r="J2" s="44" t="s">
        <v>5153</v>
      </c>
      <c r="K2" s="44" t="s">
        <v>5154</v>
      </c>
      <c r="L2" s="44" t="s">
        <v>5155</v>
      </c>
      <c r="M2" s="44" t="s">
        <v>5156</v>
      </c>
      <c r="N2" s="44" t="s">
        <v>5157</v>
      </c>
      <c r="O2" s="44" t="s">
        <v>5158</v>
      </c>
      <c r="P2" s="44" t="s">
        <v>5159</v>
      </c>
      <c r="Q2" s="44" t="s">
        <v>5160</v>
      </c>
    </row>
    <row r="3" spans="1:17" hidden="1" x14ac:dyDescent="0.2">
      <c r="A3" s="31" t="s">
        <v>4461</v>
      </c>
      <c r="B3" s="31" t="s">
        <v>4462</v>
      </c>
      <c r="C3" s="31" t="s">
        <v>5161</v>
      </c>
      <c r="D3" s="31"/>
      <c r="E3" s="31" t="s">
        <v>5162</v>
      </c>
      <c r="F3" s="31" t="s">
        <v>5163</v>
      </c>
      <c r="G3" s="47"/>
      <c r="H3" s="33">
        <v>0</v>
      </c>
      <c r="I3" s="31"/>
      <c r="J3" s="31"/>
      <c r="K3" s="31" t="s">
        <v>5164</v>
      </c>
      <c r="L3" s="31" t="s">
        <v>5165</v>
      </c>
      <c r="M3" s="31" t="s">
        <v>5166</v>
      </c>
      <c r="N3" s="31" t="s">
        <v>5167</v>
      </c>
      <c r="O3" s="31" t="s">
        <v>4461</v>
      </c>
      <c r="P3" s="31" t="s">
        <v>4462</v>
      </c>
      <c r="Q3" s="31" t="s">
        <v>5168</v>
      </c>
    </row>
    <row r="4" spans="1:17" hidden="1" x14ac:dyDescent="0.2">
      <c r="A4" s="31" t="s">
        <v>5169</v>
      </c>
      <c r="B4" s="31" t="s">
        <v>4468</v>
      </c>
      <c r="C4" s="31" t="s">
        <v>5170</v>
      </c>
      <c r="D4" s="31"/>
      <c r="E4" s="31" t="s">
        <v>5171</v>
      </c>
      <c r="F4" s="31"/>
      <c r="G4" s="47"/>
      <c r="H4" s="33">
        <v>0</v>
      </c>
      <c r="I4" s="31" t="s">
        <v>5172</v>
      </c>
      <c r="J4" s="31" t="s">
        <v>5173</v>
      </c>
      <c r="K4" s="31" t="s">
        <v>5164</v>
      </c>
      <c r="L4" s="31" t="s">
        <v>5165</v>
      </c>
      <c r="M4" s="31" t="s">
        <v>5174</v>
      </c>
      <c r="N4" s="31" t="s">
        <v>5175</v>
      </c>
      <c r="O4" s="31" t="s">
        <v>4461</v>
      </c>
      <c r="P4" s="31" t="s">
        <v>4462</v>
      </c>
      <c r="Q4" s="31" t="s">
        <v>5168</v>
      </c>
    </row>
    <row r="5" spans="1:17" hidden="1" x14ac:dyDescent="0.2">
      <c r="A5" s="31" t="s">
        <v>5176</v>
      </c>
      <c r="B5" s="31" t="s">
        <v>4465</v>
      </c>
      <c r="C5" s="31" t="s">
        <v>5177</v>
      </c>
      <c r="D5" s="31" t="s">
        <v>5178</v>
      </c>
      <c r="E5" s="31" t="s">
        <v>5171</v>
      </c>
      <c r="F5" s="31"/>
      <c r="G5" s="47"/>
      <c r="H5" s="33">
        <v>0</v>
      </c>
      <c r="I5" s="31" t="s">
        <v>5179</v>
      </c>
      <c r="J5" s="31" t="s">
        <v>5180</v>
      </c>
      <c r="K5" s="31" t="s">
        <v>5164</v>
      </c>
      <c r="L5" s="31" t="s">
        <v>5165</v>
      </c>
      <c r="M5" s="31" t="s">
        <v>5181</v>
      </c>
      <c r="N5" s="31" t="s">
        <v>5182</v>
      </c>
      <c r="O5" s="31" t="s">
        <v>4461</v>
      </c>
      <c r="P5" s="31" t="s">
        <v>4462</v>
      </c>
      <c r="Q5" s="31" t="s">
        <v>5168</v>
      </c>
    </row>
    <row r="6" spans="1:17" hidden="1" x14ac:dyDescent="0.2">
      <c r="A6" s="31" t="s">
        <v>5183</v>
      </c>
      <c r="B6" s="31" t="s">
        <v>4480</v>
      </c>
      <c r="C6" s="31" t="s">
        <v>5184</v>
      </c>
      <c r="D6" s="31" t="s">
        <v>5185</v>
      </c>
      <c r="E6" s="31" t="s">
        <v>5171</v>
      </c>
      <c r="F6" s="31" t="s">
        <v>5185</v>
      </c>
      <c r="G6" s="47"/>
      <c r="H6" s="33">
        <v>0</v>
      </c>
      <c r="I6" s="31" t="s">
        <v>5172</v>
      </c>
      <c r="J6" s="31" t="s">
        <v>5173</v>
      </c>
      <c r="K6" s="31" t="s">
        <v>5164</v>
      </c>
      <c r="L6" s="31" t="s">
        <v>5165</v>
      </c>
      <c r="M6" s="31" t="s">
        <v>5174</v>
      </c>
      <c r="N6" s="31" t="s">
        <v>5186</v>
      </c>
      <c r="O6" s="31" t="s">
        <v>4461</v>
      </c>
      <c r="P6" s="31" t="s">
        <v>4462</v>
      </c>
      <c r="Q6" s="31" t="s">
        <v>5168</v>
      </c>
    </row>
    <row r="7" spans="1:17" hidden="1" x14ac:dyDescent="0.2">
      <c r="A7" s="31" t="s">
        <v>5187</v>
      </c>
      <c r="B7" s="31" t="s">
        <v>5188</v>
      </c>
      <c r="C7" s="31" t="s">
        <v>5189</v>
      </c>
      <c r="D7" s="31"/>
      <c r="E7" s="31" t="s">
        <v>5190</v>
      </c>
      <c r="F7" s="31" t="s">
        <v>5191</v>
      </c>
      <c r="G7" s="47">
        <v>60</v>
      </c>
      <c r="H7" s="33">
        <v>0</v>
      </c>
      <c r="I7" s="31"/>
      <c r="J7" s="31"/>
      <c r="K7" s="31" t="s">
        <v>5164</v>
      </c>
      <c r="L7" s="31" t="s">
        <v>5165</v>
      </c>
      <c r="M7" s="31" t="s">
        <v>5192</v>
      </c>
      <c r="N7" s="31"/>
      <c r="O7" s="31" t="s">
        <v>5193</v>
      </c>
      <c r="P7" s="31" t="s">
        <v>5188</v>
      </c>
      <c r="Q7" s="31" t="s">
        <v>5168</v>
      </c>
    </row>
    <row r="8" spans="1:17" hidden="1" x14ac:dyDescent="0.2">
      <c r="A8" s="31" t="s">
        <v>5194</v>
      </c>
      <c r="B8" s="31" t="s">
        <v>5195</v>
      </c>
      <c r="C8" s="31" t="s">
        <v>5196</v>
      </c>
      <c r="D8" s="31" t="s">
        <v>3948</v>
      </c>
      <c r="E8" s="31" t="s">
        <v>5197</v>
      </c>
      <c r="F8" s="31" t="s">
        <v>3948</v>
      </c>
      <c r="G8" s="47">
        <v>60</v>
      </c>
      <c r="H8" s="33">
        <v>0</v>
      </c>
      <c r="I8" s="31" t="s">
        <v>5179</v>
      </c>
      <c r="J8" s="31" t="s">
        <v>5180</v>
      </c>
      <c r="K8" s="31" t="s">
        <v>5164</v>
      </c>
      <c r="L8" s="31" t="s">
        <v>5165</v>
      </c>
      <c r="M8" s="31" t="s">
        <v>5181</v>
      </c>
      <c r="N8" s="31"/>
      <c r="O8" s="31" t="s">
        <v>5193</v>
      </c>
      <c r="P8" s="31" t="s">
        <v>5188</v>
      </c>
      <c r="Q8" s="31" t="s">
        <v>5168</v>
      </c>
    </row>
    <row r="9" spans="1:17" hidden="1" x14ac:dyDescent="0.2">
      <c r="A9" s="31" t="s">
        <v>5198</v>
      </c>
      <c r="B9" s="31" t="s">
        <v>5199</v>
      </c>
      <c r="C9" s="31" t="s">
        <v>5200</v>
      </c>
      <c r="D9" s="31" t="s">
        <v>3948</v>
      </c>
      <c r="E9" s="31" t="s">
        <v>5197</v>
      </c>
      <c r="F9" s="31" t="s">
        <v>3948</v>
      </c>
      <c r="G9" s="47">
        <v>60</v>
      </c>
      <c r="H9" s="33">
        <v>0</v>
      </c>
      <c r="I9" s="31" t="s">
        <v>5172</v>
      </c>
      <c r="J9" s="31" t="s">
        <v>5173</v>
      </c>
      <c r="K9" s="31" t="s">
        <v>5164</v>
      </c>
      <c r="L9" s="31" t="s">
        <v>5165</v>
      </c>
      <c r="M9" s="31" t="s">
        <v>5174</v>
      </c>
      <c r="N9" s="31" t="s">
        <v>5201</v>
      </c>
      <c r="O9" s="31" t="s">
        <v>5193</v>
      </c>
      <c r="P9" s="31" t="s">
        <v>5188</v>
      </c>
      <c r="Q9" s="31" t="s">
        <v>5168</v>
      </c>
    </row>
    <row r="10" spans="1:17" hidden="1" x14ac:dyDescent="0.2">
      <c r="A10" s="31" t="s">
        <v>5202</v>
      </c>
      <c r="B10" s="31" t="s">
        <v>5203</v>
      </c>
      <c r="C10" s="31" t="s">
        <v>5204</v>
      </c>
      <c r="D10" s="31" t="s">
        <v>3948</v>
      </c>
      <c r="E10" s="31" t="s">
        <v>5197</v>
      </c>
      <c r="F10" s="31" t="s">
        <v>3948</v>
      </c>
      <c r="G10" s="47">
        <v>60</v>
      </c>
      <c r="H10" s="33">
        <v>0</v>
      </c>
      <c r="I10" s="31" t="s">
        <v>5172</v>
      </c>
      <c r="J10" s="31" t="s">
        <v>5173</v>
      </c>
      <c r="K10" s="31" t="s">
        <v>5164</v>
      </c>
      <c r="L10" s="31" t="s">
        <v>5165</v>
      </c>
      <c r="M10" s="31" t="s">
        <v>5174</v>
      </c>
      <c r="N10" s="31" t="s">
        <v>5205</v>
      </c>
      <c r="O10" s="31" t="s">
        <v>5193</v>
      </c>
      <c r="P10" s="31" t="s">
        <v>5188</v>
      </c>
      <c r="Q10" s="31" t="s">
        <v>5168</v>
      </c>
    </row>
    <row r="11" spans="1:17" hidden="1" x14ac:dyDescent="0.2">
      <c r="A11" s="31" t="s">
        <v>5206</v>
      </c>
      <c r="B11" s="31" t="s">
        <v>5207</v>
      </c>
      <c r="C11" s="31" t="s">
        <v>5208</v>
      </c>
      <c r="D11" s="31" t="s">
        <v>3948</v>
      </c>
      <c r="E11" s="31" t="s">
        <v>5197</v>
      </c>
      <c r="F11" s="31" t="s">
        <v>3948</v>
      </c>
      <c r="G11" s="47">
        <v>60</v>
      </c>
      <c r="H11" s="33">
        <v>0</v>
      </c>
      <c r="I11" s="31" t="s">
        <v>5179</v>
      </c>
      <c r="J11" s="31" t="s">
        <v>5180</v>
      </c>
      <c r="K11" s="31" t="s">
        <v>5164</v>
      </c>
      <c r="L11" s="31" t="s">
        <v>5165</v>
      </c>
      <c r="M11" s="31" t="s">
        <v>5192</v>
      </c>
      <c r="N11" s="31"/>
      <c r="O11" s="31" t="s">
        <v>5193</v>
      </c>
      <c r="P11" s="31" t="s">
        <v>5188</v>
      </c>
      <c r="Q11" s="31" t="s">
        <v>5168</v>
      </c>
    </row>
    <row r="12" spans="1:17" hidden="1" x14ac:dyDescent="0.2">
      <c r="A12" s="31" t="s">
        <v>5209</v>
      </c>
      <c r="B12" s="31" t="s">
        <v>5210</v>
      </c>
      <c r="C12" s="31" t="s">
        <v>5211</v>
      </c>
      <c r="D12" s="31" t="s">
        <v>3948</v>
      </c>
      <c r="E12" s="31" t="s">
        <v>5197</v>
      </c>
      <c r="F12" s="31" t="s">
        <v>3948</v>
      </c>
      <c r="G12" s="47">
        <v>60</v>
      </c>
      <c r="H12" s="33">
        <v>0</v>
      </c>
      <c r="I12" s="31" t="s">
        <v>5212</v>
      </c>
      <c r="J12" s="31" t="s">
        <v>5213</v>
      </c>
      <c r="K12" s="31" t="s">
        <v>5164</v>
      </c>
      <c r="L12" s="31" t="s">
        <v>5165</v>
      </c>
      <c r="M12" s="31" t="s">
        <v>5214</v>
      </c>
      <c r="N12" s="31"/>
      <c r="O12" s="31" t="s">
        <v>5193</v>
      </c>
      <c r="P12" s="31" t="s">
        <v>5188</v>
      </c>
      <c r="Q12" s="31" t="s">
        <v>5168</v>
      </c>
    </row>
    <row r="13" spans="1:17" hidden="1" x14ac:dyDescent="0.2">
      <c r="A13" s="31" t="s">
        <v>5215</v>
      </c>
      <c r="B13" s="31" t="s">
        <v>5216</v>
      </c>
      <c r="C13" s="31" t="s">
        <v>5217</v>
      </c>
      <c r="D13" s="31" t="s">
        <v>3948</v>
      </c>
      <c r="E13" s="31" t="s">
        <v>5197</v>
      </c>
      <c r="F13" s="31" t="s">
        <v>3948</v>
      </c>
      <c r="G13" s="47">
        <v>60</v>
      </c>
      <c r="H13" s="33">
        <v>0</v>
      </c>
      <c r="I13" s="31" t="s">
        <v>5218</v>
      </c>
      <c r="J13" s="31" t="s">
        <v>5219</v>
      </c>
      <c r="K13" s="31" t="s">
        <v>5164</v>
      </c>
      <c r="L13" s="31" t="s">
        <v>5165</v>
      </c>
      <c r="M13" s="31" t="s">
        <v>5220</v>
      </c>
      <c r="N13" s="31"/>
      <c r="O13" s="31" t="s">
        <v>5193</v>
      </c>
      <c r="P13" s="31" t="s">
        <v>5188</v>
      </c>
      <c r="Q13" s="31" t="s">
        <v>5168</v>
      </c>
    </row>
    <row r="14" spans="1:17" hidden="1" x14ac:dyDescent="0.2">
      <c r="A14" s="31" t="s">
        <v>5221</v>
      </c>
      <c r="B14" s="31" t="s">
        <v>5222</v>
      </c>
      <c r="C14" s="31" t="s">
        <v>5223</v>
      </c>
      <c r="D14" s="31" t="s">
        <v>3948</v>
      </c>
      <c r="E14" s="31" t="s">
        <v>5197</v>
      </c>
      <c r="F14" s="31" t="s">
        <v>3948</v>
      </c>
      <c r="G14" s="47">
        <v>60</v>
      </c>
      <c r="H14" s="33">
        <v>0</v>
      </c>
      <c r="I14" s="31" t="s">
        <v>5172</v>
      </c>
      <c r="J14" s="31" t="s">
        <v>5173</v>
      </c>
      <c r="K14" s="31" t="s">
        <v>5164</v>
      </c>
      <c r="L14" s="31" t="s">
        <v>5165</v>
      </c>
      <c r="M14" s="31" t="s">
        <v>5224</v>
      </c>
      <c r="N14" s="31"/>
      <c r="O14" s="31" t="s">
        <v>5193</v>
      </c>
      <c r="P14" s="31" t="s">
        <v>5188</v>
      </c>
      <c r="Q14" s="31" t="s">
        <v>5168</v>
      </c>
    </row>
    <row r="15" spans="1:17" hidden="1" x14ac:dyDescent="0.2">
      <c r="A15" s="31" t="s">
        <v>5225</v>
      </c>
      <c r="B15" s="31" t="s">
        <v>5226</v>
      </c>
      <c r="C15" s="31" t="s">
        <v>5227</v>
      </c>
      <c r="D15" s="31" t="s">
        <v>3948</v>
      </c>
      <c r="E15" s="31" t="s">
        <v>5197</v>
      </c>
      <c r="F15" s="31" t="s">
        <v>3948</v>
      </c>
      <c r="G15" s="47">
        <v>60</v>
      </c>
      <c r="H15" s="33">
        <v>0</v>
      </c>
      <c r="I15" s="31" t="s">
        <v>5172</v>
      </c>
      <c r="J15" s="31" t="s">
        <v>5173</v>
      </c>
      <c r="K15" s="31" t="s">
        <v>5164</v>
      </c>
      <c r="L15" s="31" t="s">
        <v>5165</v>
      </c>
      <c r="M15" s="31" t="s">
        <v>5224</v>
      </c>
      <c r="N15" s="31"/>
      <c r="O15" s="31" t="s">
        <v>5193</v>
      </c>
      <c r="P15" s="31" t="s">
        <v>5188</v>
      </c>
      <c r="Q15" s="31" t="s">
        <v>5168</v>
      </c>
    </row>
    <row r="16" spans="1:17" hidden="1" x14ac:dyDescent="0.2">
      <c r="A16" s="31" t="s">
        <v>5228</v>
      </c>
      <c r="B16" s="31" t="s">
        <v>5229</v>
      </c>
      <c r="C16" s="31" t="s">
        <v>5230</v>
      </c>
      <c r="D16" s="31" t="s">
        <v>3948</v>
      </c>
      <c r="E16" s="31" t="s">
        <v>5197</v>
      </c>
      <c r="F16" s="31" t="s">
        <v>3948</v>
      </c>
      <c r="G16" s="47">
        <v>60</v>
      </c>
      <c r="H16" s="33">
        <v>0</v>
      </c>
      <c r="I16" s="31" t="s">
        <v>5172</v>
      </c>
      <c r="J16" s="31" t="s">
        <v>5173</v>
      </c>
      <c r="K16" s="31" t="s">
        <v>5164</v>
      </c>
      <c r="L16" s="31" t="s">
        <v>5165</v>
      </c>
      <c r="M16" s="31" t="s">
        <v>5224</v>
      </c>
      <c r="N16" s="31"/>
      <c r="O16" s="31" t="s">
        <v>5193</v>
      </c>
      <c r="P16" s="31" t="s">
        <v>5188</v>
      </c>
      <c r="Q16" s="31" t="s">
        <v>5168</v>
      </c>
    </row>
    <row r="17" spans="1:17" hidden="1" x14ac:dyDescent="0.2">
      <c r="A17" s="31" t="s">
        <v>5231</v>
      </c>
      <c r="B17" s="31" t="s">
        <v>5232</v>
      </c>
      <c r="C17" s="31" t="s">
        <v>5233</v>
      </c>
      <c r="D17" s="31"/>
      <c r="E17" s="31" t="s">
        <v>5234</v>
      </c>
      <c r="F17" s="31" t="s">
        <v>5235</v>
      </c>
      <c r="G17" s="47">
        <v>60</v>
      </c>
      <c r="H17" s="33">
        <v>0</v>
      </c>
      <c r="I17" s="31" t="s">
        <v>5236</v>
      </c>
      <c r="J17" s="31" t="s">
        <v>5237</v>
      </c>
      <c r="K17" s="31" t="s">
        <v>5164</v>
      </c>
      <c r="L17" s="31" t="s">
        <v>5238</v>
      </c>
      <c r="M17" s="31" t="s">
        <v>5239</v>
      </c>
      <c r="N17" s="31"/>
      <c r="O17" s="31" t="s">
        <v>5193</v>
      </c>
      <c r="P17" s="31" t="s">
        <v>5188</v>
      </c>
      <c r="Q17" s="31" t="s">
        <v>5168</v>
      </c>
    </row>
    <row r="18" spans="1:17" hidden="1" x14ac:dyDescent="0.2">
      <c r="A18" s="31" t="s">
        <v>5240</v>
      </c>
      <c r="B18" s="31" t="s">
        <v>5241</v>
      </c>
      <c r="C18" s="31" t="s">
        <v>5242</v>
      </c>
      <c r="D18" s="31" t="s">
        <v>3948</v>
      </c>
      <c r="E18" s="31" t="s">
        <v>5197</v>
      </c>
      <c r="F18" s="31" t="s">
        <v>3948</v>
      </c>
      <c r="G18" s="47">
        <v>60</v>
      </c>
      <c r="H18" s="33">
        <v>0</v>
      </c>
      <c r="I18" s="31" t="s">
        <v>5172</v>
      </c>
      <c r="J18" s="31" t="s">
        <v>5173</v>
      </c>
      <c r="K18" s="31" t="s">
        <v>5164</v>
      </c>
      <c r="L18" s="31" t="s">
        <v>5165</v>
      </c>
      <c r="M18" s="31" t="s">
        <v>5224</v>
      </c>
      <c r="N18" s="31"/>
      <c r="O18" s="31" t="s">
        <v>5193</v>
      </c>
      <c r="P18" s="31" t="s">
        <v>5188</v>
      </c>
      <c r="Q18" s="31" t="s">
        <v>5168</v>
      </c>
    </row>
    <row r="19" spans="1:17" hidden="1" x14ac:dyDescent="0.2">
      <c r="A19" s="31" t="s">
        <v>5243</v>
      </c>
      <c r="B19" s="31" t="s">
        <v>5244</v>
      </c>
      <c r="C19" s="31" t="s">
        <v>5245</v>
      </c>
      <c r="D19" s="31" t="s">
        <v>3948</v>
      </c>
      <c r="E19" s="31" t="s">
        <v>5197</v>
      </c>
      <c r="F19" s="31" t="s">
        <v>3948</v>
      </c>
      <c r="G19" s="47">
        <v>60</v>
      </c>
      <c r="H19" s="33">
        <v>0</v>
      </c>
      <c r="I19" s="31" t="s">
        <v>5172</v>
      </c>
      <c r="J19" s="31" t="s">
        <v>5173</v>
      </c>
      <c r="K19" s="31" t="s">
        <v>5164</v>
      </c>
      <c r="L19" s="31" t="s">
        <v>5165</v>
      </c>
      <c r="M19" s="31" t="s">
        <v>5224</v>
      </c>
      <c r="N19" s="31"/>
      <c r="O19" s="31" t="s">
        <v>5193</v>
      </c>
      <c r="P19" s="31" t="s">
        <v>5188</v>
      </c>
      <c r="Q19" s="31" t="s">
        <v>5168</v>
      </c>
    </row>
    <row r="20" spans="1:17" hidden="1" x14ac:dyDescent="0.2">
      <c r="A20" s="31" t="s">
        <v>5246</v>
      </c>
      <c r="B20" s="31" t="s">
        <v>5247</v>
      </c>
      <c r="C20" s="31" t="s">
        <v>5248</v>
      </c>
      <c r="D20" s="31" t="s">
        <v>3948</v>
      </c>
      <c r="E20" s="31" t="s">
        <v>5197</v>
      </c>
      <c r="F20" s="31" t="s">
        <v>3948</v>
      </c>
      <c r="G20" s="47">
        <v>60</v>
      </c>
      <c r="H20" s="33">
        <v>0</v>
      </c>
      <c r="I20" s="31" t="s">
        <v>5172</v>
      </c>
      <c r="J20" s="31" t="s">
        <v>5173</v>
      </c>
      <c r="K20" s="31" t="s">
        <v>5164</v>
      </c>
      <c r="L20" s="31" t="s">
        <v>5165</v>
      </c>
      <c r="M20" s="31" t="s">
        <v>5224</v>
      </c>
      <c r="N20" s="31"/>
      <c r="O20" s="31" t="s">
        <v>5193</v>
      </c>
      <c r="P20" s="31" t="s">
        <v>5188</v>
      </c>
      <c r="Q20" s="31" t="s">
        <v>5168</v>
      </c>
    </row>
    <row r="21" spans="1:17" hidden="1" x14ac:dyDescent="0.2">
      <c r="A21" s="31" t="s">
        <v>5249</v>
      </c>
      <c r="B21" s="31" t="s">
        <v>5250</v>
      </c>
      <c r="C21" s="31" t="s">
        <v>5251</v>
      </c>
      <c r="D21" s="31" t="s">
        <v>3948</v>
      </c>
      <c r="E21" s="31" t="s">
        <v>5197</v>
      </c>
      <c r="F21" s="31" t="s">
        <v>3948</v>
      </c>
      <c r="G21" s="47">
        <v>60</v>
      </c>
      <c r="H21" s="33">
        <v>0</v>
      </c>
      <c r="I21" s="31" t="s">
        <v>5252</v>
      </c>
      <c r="J21" s="31" t="s">
        <v>5253</v>
      </c>
      <c r="K21" s="31" t="s">
        <v>5164</v>
      </c>
      <c r="L21" s="31" t="s">
        <v>5165</v>
      </c>
      <c r="M21" s="31" t="s">
        <v>5254</v>
      </c>
      <c r="N21" s="31"/>
      <c r="O21" s="31" t="s">
        <v>5193</v>
      </c>
      <c r="P21" s="31" t="s">
        <v>5188</v>
      </c>
      <c r="Q21" s="31" t="s">
        <v>5168</v>
      </c>
    </row>
    <row r="22" spans="1:17" hidden="1" x14ac:dyDescent="0.2">
      <c r="A22" s="31" t="s">
        <v>5255</v>
      </c>
      <c r="B22" s="31" t="s">
        <v>5256</v>
      </c>
      <c r="C22" s="31" t="s">
        <v>5257</v>
      </c>
      <c r="D22" s="31" t="s">
        <v>3948</v>
      </c>
      <c r="E22" s="31" t="s">
        <v>5197</v>
      </c>
      <c r="F22" s="31" t="s">
        <v>3948</v>
      </c>
      <c r="G22" s="47">
        <v>60</v>
      </c>
      <c r="H22" s="33">
        <v>0</v>
      </c>
      <c r="I22" s="31" t="s">
        <v>5172</v>
      </c>
      <c r="J22" s="31" t="s">
        <v>5173</v>
      </c>
      <c r="K22" s="31" t="s">
        <v>5164</v>
      </c>
      <c r="L22" s="31" t="s">
        <v>5165</v>
      </c>
      <c r="M22" s="31" t="s">
        <v>5258</v>
      </c>
      <c r="N22" s="31"/>
      <c r="O22" s="31" t="s">
        <v>5193</v>
      </c>
      <c r="P22" s="31" t="s">
        <v>5188</v>
      </c>
      <c r="Q22" s="31" t="s">
        <v>5168</v>
      </c>
    </row>
    <row r="23" spans="1:17" hidden="1" x14ac:dyDescent="0.2">
      <c r="A23" s="31" t="s">
        <v>5259</v>
      </c>
      <c r="B23" s="31" t="s">
        <v>5260</v>
      </c>
      <c r="C23" s="31" t="s">
        <v>5261</v>
      </c>
      <c r="D23" s="31" t="s">
        <v>3948</v>
      </c>
      <c r="E23" s="31" t="s">
        <v>5197</v>
      </c>
      <c r="F23" s="31" t="s">
        <v>3948</v>
      </c>
      <c r="G23" s="47">
        <v>60</v>
      </c>
      <c r="H23" s="33">
        <v>0</v>
      </c>
      <c r="I23" s="31" t="s">
        <v>5218</v>
      </c>
      <c r="J23" s="31" t="s">
        <v>5219</v>
      </c>
      <c r="K23" s="31" t="s">
        <v>5164</v>
      </c>
      <c r="L23" s="31" t="s">
        <v>5165</v>
      </c>
      <c r="M23" s="31" t="s">
        <v>5262</v>
      </c>
      <c r="N23" s="31"/>
      <c r="O23" s="31" t="s">
        <v>5193</v>
      </c>
      <c r="P23" s="31" t="s">
        <v>5188</v>
      </c>
      <c r="Q23" s="31" t="s">
        <v>5168</v>
      </c>
    </row>
    <row r="24" spans="1:17" hidden="1" x14ac:dyDescent="0.2">
      <c r="A24" s="31" t="s">
        <v>5263</v>
      </c>
      <c r="B24" s="31" t="s">
        <v>5264</v>
      </c>
      <c r="C24" s="31" t="s">
        <v>5265</v>
      </c>
      <c r="D24" s="31" t="s">
        <v>3948</v>
      </c>
      <c r="E24" s="31" t="s">
        <v>5197</v>
      </c>
      <c r="F24" s="31" t="s">
        <v>3948</v>
      </c>
      <c r="G24" s="47">
        <v>60</v>
      </c>
      <c r="H24" s="33">
        <v>0</v>
      </c>
      <c r="I24" s="31" t="s">
        <v>5266</v>
      </c>
      <c r="J24" s="31" t="s">
        <v>5267</v>
      </c>
      <c r="K24" s="31" t="s">
        <v>5164</v>
      </c>
      <c r="L24" s="31" t="s">
        <v>5165</v>
      </c>
      <c r="M24" s="31" t="s">
        <v>5268</v>
      </c>
      <c r="N24" s="31"/>
      <c r="O24" s="31" t="s">
        <v>5193</v>
      </c>
      <c r="P24" s="31" t="s">
        <v>5188</v>
      </c>
      <c r="Q24" s="31" t="s">
        <v>5168</v>
      </c>
    </row>
    <row r="25" spans="1:17" hidden="1" x14ac:dyDescent="0.2">
      <c r="A25" s="31" t="s">
        <v>5269</v>
      </c>
      <c r="B25" s="31" t="s">
        <v>5270</v>
      </c>
      <c r="C25" s="31" t="s">
        <v>5271</v>
      </c>
      <c r="D25" s="31" t="s">
        <v>3948</v>
      </c>
      <c r="E25" s="31" t="s">
        <v>5197</v>
      </c>
      <c r="F25" s="31" t="s">
        <v>3948</v>
      </c>
      <c r="G25" s="47">
        <v>60</v>
      </c>
      <c r="H25" s="33">
        <v>0</v>
      </c>
      <c r="I25" s="31" t="s">
        <v>5236</v>
      </c>
      <c r="J25" s="31" t="s">
        <v>5237</v>
      </c>
      <c r="K25" s="31" t="s">
        <v>5164</v>
      </c>
      <c r="L25" s="31" t="s">
        <v>5238</v>
      </c>
      <c r="M25" s="31" t="s">
        <v>5239</v>
      </c>
      <c r="N25" s="31"/>
      <c r="O25" s="31" t="s">
        <v>5193</v>
      </c>
      <c r="P25" s="31" t="s">
        <v>5188</v>
      </c>
      <c r="Q25" s="31" t="s">
        <v>5168</v>
      </c>
    </row>
    <row r="26" spans="1:17" hidden="1" x14ac:dyDescent="0.2">
      <c r="A26" s="31" t="s">
        <v>5272</v>
      </c>
      <c r="B26" s="31" t="s">
        <v>5273</v>
      </c>
      <c r="C26" s="31" t="s">
        <v>5274</v>
      </c>
      <c r="D26" s="31" t="s">
        <v>3948</v>
      </c>
      <c r="E26" s="31" t="s">
        <v>5275</v>
      </c>
      <c r="F26" s="31" t="s">
        <v>3948</v>
      </c>
      <c r="G26" s="47">
        <v>60</v>
      </c>
      <c r="H26" s="33">
        <v>0</v>
      </c>
      <c r="I26" s="31" t="s">
        <v>5276</v>
      </c>
      <c r="J26" s="31" t="s">
        <v>5277</v>
      </c>
      <c r="K26" s="31" t="s">
        <v>5164</v>
      </c>
      <c r="L26" s="31" t="s">
        <v>5278</v>
      </c>
      <c r="M26" s="31" t="s">
        <v>5279</v>
      </c>
      <c r="N26" s="31"/>
      <c r="O26" s="31" t="s">
        <v>5193</v>
      </c>
      <c r="P26" s="31" t="s">
        <v>5188</v>
      </c>
      <c r="Q26" s="31" t="s">
        <v>5168</v>
      </c>
    </row>
    <row r="27" spans="1:17" hidden="1" x14ac:dyDescent="0.2">
      <c r="A27" s="31" t="s">
        <v>5280</v>
      </c>
      <c r="B27" s="31" t="s">
        <v>5281</v>
      </c>
      <c r="C27" s="31" t="s">
        <v>5282</v>
      </c>
      <c r="D27" s="31"/>
      <c r="E27" s="31" t="s">
        <v>5283</v>
      </c>
      <c r="F27" s="31" t="s">
        <v>5284</v>
      </c>
      <c r="G27" s="47">
        <v>60</v>
      </c>
      <c r="H27" s="33">
        <v>0</v>
      </c>
      <c r="I27" s="31" t="s">
        <v>5276</v>
      </c>
      <c r="J27" s="31" t="s">
        <v>5277</v>
      </c>
      <c r="K27" s="31" t="s">
        <v>5164</v>
      </c>
      <c r="L27" s="31" t="s">
        <v>5278</v>
      </c>
      <c r="M27" s="31" t="s">
        <v>5279</v>
      </c>
      <c r="N27" s="31"/>
      <c r="O27" s="31" t="s">
        <v>5193</v>
      </c>
      <c r="P27" s="31" t="s">
        <v>5188</v>
      </c>
      <c r="Q27" s="31" t="s">
        <v>5168</v>
      </c>
    </row>
    <row r="28" spans="1:17" hidden="1" x14ac:dyDescent="0.2">
      <c r="A28" s="31" t="s">
        <v>5285</v>
      </c>
      <c r="B28" s="31" t="s">
        <v>5286</v>
      </c>
      <c r="C28" s="31" t="s">
        <v>5287</v>
      </c>
      <c r="D28" s="31" t="s">
        <v>3948</v>
      </c>
      <c r="E28" s="31" t="s">
        <v>5275</v>
      </c>
      <c r="F28" s="31" t="s">
        <v>3948</v>
      </c>
      <c r="G28" s="47">
        <v>60</v>
      </c>
      <c r="H28" s="33">
        <v>0</v>
      </c>
      <c r="I28" s="31" t="s">
        <v>5288</v>
      </c>
      <c r="J28" s="31" t="s">
        <v>5289</v>
      </c>
      <c r="K28" s="31" t="s">
        <v>5164</v>
      </c>
      <c r="L28" s="31" t="s">
        <v>5278</v>
      </c>
      <c r="M28" s="31" t="s">
        <v>5290</v>
      </c>
      <c r="N28" s="31"/>
      <c r="O28" s="31" t="s">
        <v>5193</v>
      </c>
      <c r="P28" s="31" t="s">
        <v>5188</v>
      </c>
      <c r="Q28" s="31" t="s">
        <v>5168</v>
      </c>
    </row>
    <row r="29" spans="1:17" hidden="1" x14ac:dyDescent="0.2">
      <c r="A29" s="31" t="s">
        <v>5291</v>
      </c>
      <c r="B29" s="31" t="s">
        <v>5292</v>
      </c>
      <c r="C29" s="31" t="s">
        <v>5293</v>
      </c>
      <c r="D29" s="31" t="s">
        <v>3948</v>
      </c>
      <c r="E29" s="31" t="s">
        <v>5275</v>
      </c>
      <c r="F29" s="31" t="s">
        <v>3948</v>
      </c>
      <c r="G29" s="47">
        <v>60</v>
      </c>
      <c r="H29" s="33">
        <v>0</v>
      </c>
      <c r="I29" s="31" t="s">
        <v>5294</v>
      </c>
      <c r="J29" s="31" t="s">
        <v>5295</v>
      </c>
      <c r="K29" s="31" t="s">
        <v>5164</v>
      </c>
      <c r="L29" s="31" t="s">
        <v>5296</v>
      </c>
      <c r="M29" s="31" t="s">
        <v>5297</v>
      </c>
      <c r="N29" s="31"/>
      <c r="O29" s="31" t="s">
        <v>5193</v>
      </c>
      <c r="P29" s="31" t="s">
        <v>5188</v>
      </c>
      <c r="Q29" s="31" t="s">
        <v>5168</v>
      </c>
    </row>
    <row r="30" spans="1:17" hidden="1" x14ac:dyDescent="0.2">
      <c r="A30" s="31" t="s">
        <v>5298</v>
      </c>
      <c r="B30" s="31" t="s">
        <v>5299</v>
      </c>
      <c r="C30" s="31" t="s">
        <v>5300</v>
      </c>
      <c r="D30" s="31" t="s">
        <v>3948</v>
      </c>
      <c r="E30" s="31" t="s">
        <v>5301</v>
      </c>
      <c r="F30" s="31" t="s">
        <v>3948</v>
      </c>
      <c r="G30" s="47">
        <v>60</v>
      </c>
      <c r="H30" s="33">
        <v>0</v>
      </c>
      <c r="I30" s="31" t="s">
        <v>5172</v>
      </c>
      <c r="J30" s="31" t="s">
        <v>5173</v>
      </c>
      <c r="K30" s="31" t="s">
        <v>5164</v>
      </c>
      <c r="L30" s="31" t="s">
        <v>5165</v>
      </c>
      <c r="M30" s="31" t="s">
        <v>5224</v>
      </c>
      <c r="N30" s="31"/>
      <c r="O30" s="31" t="s">
        <v>5193</v>
      </c>
      <c r="P30" s="31" t="s">
        <v>5188</v>
      </c>
      <c r="Q30" s="31" t="s">
        <v>5168</v>
      </c>
    </row>
    <row r="31" spans="1:17" hidden="1" x14ac:dyDescent="0.2">
      <c r="A31" s="31" t="s">
        <v>5302</v>
      </c>
      <c r="B31" s="31" t="s">
        <v>5303</v>
      </c>
      <c r="C31" s="31" t="s">
        <v>5304</v>
      </c>
      <c r="D31" s="31" t="s">
        <v>3948</v>
      </c>
      <c r="E31" s="31" t="s">
        <v>5197</v>
      </c>
      <c r="F31" s="31" t="s">
        <v>3948</v>
      </c>
      <c r="G31" s="47">
        <v>60</v>
      </c>
      <c r="H31" s="33">
        <v>0</v>
      </c>
      <c r="I31" s="31" t="s">
        <v>5179</v>
      </c>
      <c r="J31" s="31" t="s">
        <v>5180</v>
      </c>
      <c r="K31" s="31" t="s">
        <v>5164</v>
      </c>
      <c r="L31" s="31" t="s">
        <v>5165</v>
      </c>
      <c r="M31" s="31" t="s">
        <v>5305</v>
      </c>
      <c r="N31" s="31"/>
      <c r="O31" s="31" t="s">
        <v>5193</v>
      </c>
      <c r="P31" s="31" t="s">
        <v>5306</v>
      </c>
      <c r="Q31" s="31" t="s">
        <v>5168</v>
      </c>
    </row>
    <row r="32" spans="1:17" hidden="1" x14ac:dyDescent="0.2">
      <c r="A32" s="31" t="s">
        <v>5307</v>
      </c>
      <c r="B32" s="31" t="s">
        <v>5306</v>
      </c>
      <c r="C32" s="31" t="s">
        <v>5308</v>
      </c>
      <c r="D32" s="31"/>
      <c r="E32" s="31" t="s">
        <v>5234</v>
      </c>
      <c r="F32" s="31" t="s">
        <v>5309</v>
      </c>
      <c r="G32" s="47">
        <v>60</v>
      </c>
      <c r="H32" s="33">
        <v>0</v>
      </c>
      <c r="I32" s="31" t="s">
        <v>5236</v>
      </c>
      <c r="J32" s="31" t="s">
        <v>5237</v>
      </c>
      <c r="K32" s="31" t="s">
        <v>5164</v>
      </c>
      <c r="L32" s="31" t="s">
        <v>5310</v>
      </c>
      <c r="M32" s="31" t="s">
        <v>5239</v>
      </c>
      <c r="N32" s="31"/>
      <c r="O32" s="31" t="s">
        <v>5193</v>
      </c>
      <c r="P32" s="31" t="s">
        <v>5306</v>
      </c>
      <c r="Q32" s="31" t="s">
        <v>5168</v>
      </c>
    </row>
    <row r="33" spans="1:17" hidden="1" x14ac:dyDescent="0.2">
      <c r="A33" s="31" t="s">
        <v>5311</v>
      </c>
      <c r="B33" s="31" t="s">
        <v>5312</v>
      </c>
      <c r="C33" s="31" t="s">
        <v>5313</v>
      </c>
      <c r="D33" s="31"/>
      <c r="E33" s="31" t="s">
        <v>5314</v>
      </c>
      <c r="F33" s="31" t="s">
        <v>5315</v>
      </c>
      <c r="G33" s="47">
        <v>60</v>
      </c>
      <c r="H33" s="33">
        <v>0</v>
      </c>
      <c r="I33" s="31" t="s">
        <v>5294</v>
      </c>
      <c r="J33" s="31" t="s">
        <v>5295</v>
      </c>
      <c r="K33" s="31" t="s">
        <v>5164</v>
      </c>
      <c r="L33" s="31" t="s">
        <v>5296</v>
      </c>
      <c r="M33" s="31" t="s">
        <v>5297</v>
      </c>
      <c r="N33" s="31"/>
      <c r="O33" s="31" t="s">
        <v>5193</v>
      </c>
      <c r="P33" s="31" t="s">
        <v>5306</v>
      </c>
      <c r="Q33" s="31" t="s">
        <v>5168</v>
      </c>
    </row>
    <row r="34" spans="1:17" hidden="1" x14ac:dyDescent="0.2">
      <c r="A34" s="31" t="s">
        <v>5316</v>
      </c>
      <c r="B34" s="31" t="s">
        <v>5317</v>
      </c>
      <c r="C34" s="31" t="s">
        <v>5318</v>
      </c>
      <c r="D34" s="31"/>
      <c r="E34" s="31" t="s">
        <v>5234</v>
      </c>
      <c r="F34" s="31" t="s">
        <v>5319</v>
      </c>
      <c r="G34" s="47">
        <v>60</v>
      </c>
      <c r="H34" s="33">
        <v>0</v>
      </c>
      <c r="I34" s="31" t="s">
        <v>5266</v>
      </c>
      <c r="J34" s="31" t="s">
        <v>5267</v>
      </c>
      <c r="K34" s="31" t="s">
        <v>5164</v>
      </c>
      <c r="L34" s="31" t="s">
        <v>5165</v>
      </c>
      <c r="M34" s="31" t="s">
        <v>5320</v>
      </c>
      <c r="N34" s="31"/>
      <c r="O34" s="31" t="s">
        <v>5193</v>
      </c>
      <c r="P34" s="31" t="s">
        <v>5306</v>
      </c>
      <c r="Q34" s="31" t="s">
        <v>5168</v>
      </c>
    </row>
    <row r="35" spans="1:17" hidden="1" x14ac:dyDescent="0.2">
      <c r="A35" s="31" t="s">
        <v>5321</v>
      </c>
      <c r="B35" s="31" t="s">
        <v>5317</v>
      </c>
      <c r="C35" s="31" t="s">
        <v>5322</v>
      </c>
      <c r="D35" s="31"/>
      <c r="E35" s="31" t="s">
        <v>5234</v>
      </c>
      <c r="F35" s="31" t="s">
        <v>5323</v>
      </c>
      <c r="G35" s="47">
        <v>60</v>
      </c>
      <c r="H35" s="33">
        <v>0</v>
      </c>
      <c r="I35" s="31" t="s">
        <v>5212</v>
      </c>
      <c r="J35" s="31" t="s">
        <v>5213</v>
      </c>
      <c r="K35" s="31" t="s">
        <v>5164</v>
      </c>
      <c r="L35" s="31" t="s">
        <v>5165</v>
      </c>
      <c r="M35" s="31" t="s">
        <v>5174</v>
      </c>
      <c r="N35" s="31" t="s">
        <v>5205</v>
      </c>
      <c r="O35" s="31" t="s">
        <v>5193</v>
      </c>
      <c r="P35" s="31" t="s">
        <v>5306</v>
      </c>
      <c r="Q35" s="31" t="s">
        <v>5168</v>
      </c>
    </row>
    <row r="36" spans="1:17" hidden="1" x14ac:dyDescent="0.2">
      <c r="A36" s="31" t="s">
        <v>5324</v>
      </c>
      <c r="B36" s="31" t="s">
        <v>5317</v>
      </c>
      <c r="C36" s="31" t="s">
        <v>5325</v>
      </c>
      <c r="D36" s="31"/>
      <c r="E36" s="31" t="s">
        <v>5234</v>
      </c>
      <c r="F36" s="31" t="s">
        <v>5326</v>
      </c>
      <c r="G36" s="47">
        <v>60</v>
      </c>
      <c r="H36" s="33">
        <v>0</v>
      </c>
      <c r="I36" s="31" t="s">
        <v>5266</v>
      </c>
      <c r="J36" s="31" t="s">
        <v>5267</v>
      </c>
      <c r="K36" s="31" t="s">
        <v>5164</v>
      </c>
      <c r="L36" s="31" t="s">
        <v>5165</v>
      </c>
      <c r="M36" s="31" t="s">
        <v>5220</v>
      </c>
      <c r="N36" s="31"/>
      <c r="O36" s="31" t="s">
        <v>5193</v>
      </c>
      <c r="P36" s="31" t="s">
        <v>5306</v>
      </c>
      <c r="Q36" s="31" t="s">
        <v>5168</v>
      </c>
    </row>
    <row r="37" spans="1:17" hidden="1" x14ac:dyDescent="0.2">
      <c r="A37" s="31" t="s">
        <v>5327</v>
      </c>
      <c r="B37" s="31" t="s">
        <v>5328</v>
      </c>
      <c r="C37" s="31" t="s">
        <v>5329</v>
      </c>
      <c r="D37" s="31"/>
      <c r="E37" s="31" t="s">
        <v>5330</v>
      </c>
      <c r="F37" s="31" t="s">
        <v>5331</v>
      </c>
      <c r="G37" s="47">
        <v>60</v>
      </c>
      <c r="H37" s="33">
        <v>0</v>
      </c>
      <c r="I37" s="31" t="s">
        <v>5252</v>
      </c>
      <c r="J37" s="31" t="s">
        <v>5253</v>
      </c>
      <c r="K37" s="31" t="s">
        <v>5164</v>
      </c>
      <c r="L37" s="31" t="s">
        <v>5165</v>
      </c>
      <c r="M37" s="31" t="s">
        <v>5166</v>
      </c>
      <c r="N37" s="31" t="s">
        <v>5332</v>
      </c>
      <c r="O37" s="31" t="s">
        <v>5333</v>
      </c>
      <c r="P37" s="31" t="s">
        <v>5328</v>
      </c>
      <c r="Q37" s="31" t="s">
        <v>5168</v>
      </c>
    </row>
    <row r="38" spans="1:17" hidden="1" x14ac:dyDescent="0.2">
      <c r="A38" s="31" t="s">
        <v>5334</v>
      </c>
      <c r="B38" s="31" t="s">
        <v>5335</v>
      </c>
      <c r="C38" s="31" t="s">
        <v>5336</v>
      </c>
      <c r="D38" s="31"/>
      <c r="E38" s="31" t="s">
        <v>5330</v>
      </c>
      <c r="F38" s="31" t="s">
        <v>3948</v>
      </c>
      <c r="G38" s="47">
        <v>60</v>
      </c>
      <c r="H38" s="33">
        <v>0</v>
      </c>
      <c r="I38" s="31" t="s">
        <v>5236</v>
      </c>
      <c r="J38" s="31" t="s">
        <v>5237</v>
      </c>
      <c r="K38" s="31" t="s">
        <v>5164</v>
      </c>
      <c r="L38" s="31" t="s">
        <v>5238</v>
      </c>
      <c r="M38" s="31" t="s">
        <v>5239</v>
      </c>
      <c r="N38" s="31"/>
      <c r="O38" s="31" t="s">
        <v>5333</v>
      </c>
      <c r="P38" s="31" t="s">
        <v>5328</v>
      </c>
      <c r="Q38" s="31" t="s">
        <v>5168</v>
      </c>
    </row>
    <row r="39" spans="1:17" hidden="1" x14ac:dyDescent="0.2">
      <c r="A39" s="31" t="s">
        <v>5337</v>
      </c>
      <c r="B39" s="31" t="s">
        <v>5338</v>
      </c>
      <c r="C39" s="31" t="s">
        <v>5339</v>
      </c>
      <c r="D39" s="31"/>
      <c r="E39" s="31" t="s">
        <v>5330</v>
      </c>
      <c r="F39" s="31" t="s">
        <v>3948</v>
      </c>
      <c r="G39" s="47">
        <v>60</v>
      </c>
      <c r="H39" s="33">
        <v>0</v>
      </c>
      <c r="I39" s="31" t="s">
        <v>5172</v>
      </c>
      <c r="J39" s="31" t="s">
        <v>5173</v>
      </c>
      <c r="K39" s="31" t="s">
        <v>5164</v>
      </c>
      <c r="L39" s="31" t="s">
        <v>5165</v>
      </c>
      <c r="M39" s="31" t="s">
        <v>5224</v>
      </c>
      <c r="N39" s="31"/>
      <c r="O39" s="31" t="s">
        <v>5333</v>
      </c>
      <c r="P39" s="31" t="s">
        <v>5328</v>
      </c>
      <c r="Q39" s="31" t="s">
        <v>5168</v>
      </c>
    </row>
    <row r="40" spans="1:17" hidden="1" x14ac:dyDescent="0.2">
      <c r="A40" s="31" t="s">
        <v>5340</v>
      </c>
      <c r="B40" s="31" t="s">
        <v>5341</v>
      </c>
      <c r="C40" s="31" t="s">
        <v>5342</v>
      </c>
      <c r="D40" s="31"/>
      <c r="E40" s="31" t="s">
        <v>5301</v>
      </c>
      <c r="F40" s="31" t="s">
        <v>5343</v>
      </c>
      <c r="G40" s="47">
        <v>60</v>
      </c>
      <c r="H40" s="33">
        <v>0</v>
      </c>
      <c r="I40" s="31" t="s">
        <v>5236</v>
      </c>
      <c r="J40" s="31" t="s">
        <v>5237</v>
      </c>
      <c r="K40" s="31" t="s">
        <v>5164</v>
      </c>
      <c r="L40" s="31" t="s">
        <v>5238</v>
      </c>
      <c r="M40" s="31" t="s">
        <v>5239</v>
      </c>
      <c r="N40" s="31"/>
      <c r="O40" s="31" t="s">
        <v>5333</v>
      </c>
      <c r="P40" s="31" t="s">
        <v>5328</v>
      </c>
      <c r="Q40" s="31" t="s">
        <v>5168</v>
      </c>
    </row>
    <row r="41" spans="1:17" hidden="1" x14ac:dyDescent="0.2">
      <c r="A41" s="31" t="s">
        <v>5344</v>
      </c>
      <c r="B41" s="31" t="s">
        <v>5345</v>
      </c>
      <c r="C41" s="31" t="s">
        <v>5346</v>
      </c>
      <c r="D41" s="31"/>
      <c r="E41" s="31" t="s">
        <v>5301</v>
      </c>
      <c r="F41" s="31" t="s">
        <v>5347</v>
      </c>
      <c r="G41" s="47">
        <v>60</v>
      </c>
      <c r="H41" s="33">
        <v>0</v>
      </c>
      <c r="I41" s="31" t="s">
        <v>5218</v>
      </c>
      <c r="J41" s="31" t="s">
        <v>5219</v>
      </c>
      <c r="K41" s="31" t="s">
        <v>5164</v>
      </c>
      <c r="L41" s="31" t="s">
        <v>5165</v>
      </c>
      <c r="M41" s="31" t="s">
        <v>5320</v>
      </c>
      <c r="N41" s="31" t="s">
        <v>5348</v>
      </c>
      <c r="O41" s="31" t="s">
        <v>5333</v>
      </c>
      <c r="P41" s="31" t="s">
        <v>5328</v>
      </c>
      <c r="Q41" s="31" t="s">
        <v>5168</v>
      </c>
    </row>
    <row r="42" spans="1:17" hidden="1" x14ac:dyDescent="0.2">
      <c r="A42" s="31" t="s">
        <v>5349</v>
      </c>
      <c r="B42" s="31" t="s">
        <v>5350</v>
      </c>
      <c r="C42" s="31" t="s">
        <v>5351</v>
      </c>
      <c r="D42" s="31"/>
      <c r="E42" s="31" t="s">
        <v>5352</v>
      </c>
      <c r="F42" s="31" t="s">
        <v>5353</v>
      </c>
      <c r="G42" s="47">
        <v>60</v>
      </c>
      <c r="H42" s="33">
        <v>0</v>
      </c>
      <c r="I42" s="31" t="s">
        <v>5276</v>
      </c>
      <c r="J42" s="31" t="s">
        <v>5277</v>
      </c>
      <c r="K42" s="31" t="s">
        <v>5164</v>
      </c>
      <c r="L42" s="31" t="s">
        <v>5278</v>
      </c>
      <c r="M42" s="31" t="s">
        <v>5354</v>
      </c>
      <c r="N42" s="31" t="s">
        <v>5355</v>
      </c>
      <c r="O42" s="31" t="s">
        <v>5333</v>
      </c>
      <c r="P42" s="31" t="s">
        <v>5328</v>
      </c>
      <c r="Q42" s="31" t="s">
        <v>5168</v>
      </c>
    </row>
    <row r="43" spans="1:17" hidden="1" x14ac:dyDescent="0.2">
      <c r="A43" s="31" t="s">
        <v>5356</v>
      </c>
      <c r="B43" s="31" t="s">
        <v>5357</v>
      </c>
      <c r="C43" s="31" t="s">
        <v>5358</v>
      </c>
      <c r="D43" s="31" t="s">
        <v>5359</v>
      </c>
      <c r="E43" s="31" t="s">
        <v>5162</v>
      </c>
      <c r="F43" s="31" t="s">
        <v>5360</v>
      </c>
      <c r="G43" s="47"/>
      <c r="H43" s="33">
        <v>0</v>
      </c>
      <c r="I43" s="31"/>
      <c r="J43" s="31"/>
      <c r="K43" s="31" t="s">
        <v>5164</v>
      </c>
      <c r="L43" s="31" t="s">
        <v>5165</v>
      </c>
      <c r="M43" s="31" t="s">
        <v>5361</v>
      </c>
      <c r="N43" s="31" t="s">
        <v>5362</v>
      </c>
      <c r="O43" s="31" t="s">
        <v>5356</v>
      </c>
      <c r="P43" s="31" t="s">
        <v>5357</v>
      </c>
      <c r="Q43" s="31" t="s">
        <v>5168</v>
      </c>
    </row>
    <row r="44" spans="1:17" hidden="1" x14ac:dyDescent="0.2">
      <c r="A44" s="31" t="s">
        <v>5363</v>
      </c>
      <c r="B44" s="31" t="s">
        <v>5364</v>
      </c>
      <c r="C44" s="31" t="s">
        <v>5365</v>
      </c>
      <c r="D44" s="31"/>
      <c r="E44" s="31" t="s">
        <v>5162</v>
      </c>
      <c r="F44" s="31" t="s">
        <v>5366</v>
      </c>
      <c r="G44" s="47"/>
      <c r="H44" s="33">
        <v>0</v>
      </c>
      <c r="I44" s="31" t="s">
        <v>5236</v>
      </c>
      <c r="J44" s="31" t="s">
        <v>5237</v>
      </c>
      <c r="K44" s="31" t="s">
        <v>5164</v>
      </c>
      <c r="L44" s="31" t="s">
        <v>5238</v>
      </c>
      <c r="M44" s="31" t="s">
        <v>5239</v>
      </c>
      <c r="N44" s="31" t="s">
        <v>5367</v>
      </c>
      <c r="O44" s="31" t="s">
        <v>5356</v>
      </c>
      <c r="P44" s="31" t="s">
        <v>5357</v>
      </c>
      <c r="Q44" s="31" t="s">
        <v>5168</v>
      </c>
    </row>
    <row r="45" spans="1:17" hidden="1" x14ac:dyDescent="0.2">
      <c r="A45" s="31" t="s">
        <v>5368</v>
      </c>
      <c r="B45" s="31" t="s">
        <v>5369</v>
      </c>
      <c r="C45" s="31" t="s">
        <v>5370</v>
      </c>
      <c r="D45" s="31" t="s">
        <v>5359</v>
      </c>
      <c r="E45" s="31" t="s">
        <v>5162</v>
      </c>
      <c r="F45" s="31" t="s">
        <v>5359</v>
      </c>
      <c r="G45" s="47"/>
      <c r="H45" s="33">
        <v>0</v>
      </c>
      <c r="I45" s="31" t="s">
        <v>5236</v>
      </c>
      <c r="J45" s="31" t="s">
        <v>5237</v>
      </c>
      <c r="K45" s="31" t="s">
        <v>5164</v>
      </c>
      <c r="L45" s="31" t="s">
        <v>5238</v>
      </c>
      <c r="M45" s="31" t="s">
        <v>5239</v>
      </c>
      <c r="N45" s="31"/>
      <c r="O45" s="31" t="s">
        <v>5356</v>
      </c>
      <c r="P45" s="31" t="s">
        <v>5357</v>
      </c>
      <c r="Q45" s="31" t="s">
        <v>5168</v>
      </c>
    </row>
    <row r="46" spans="1:17" hidden="1" x14ac:dyDescent="0.2">
      <c r="A46" s="31" t="s">
        <v>5371</v>
      </c>
      <c r="B46" s="31" t="s">
        <v>5372</v>
      </c>
      <c r="C46" s="31" t="s">
        <v>5373</v>
      </c>
      <c r="D46" s="31"/>
      <c r="E46" s="31" t="s">
        <v>5171</v>
      </c>
      <c r="F46" s="31" t="s">
        <v>5374</v>
      </c>
      <c r="G46" s="47"/>
      <c r="H46" s="33">
        <v>0</v>
      </c>
      <c r="I46" s="31" t="s">
        <v>5266</v>
      </c>
      <c r="J46" s="31" t="s">
        <v>5267</v>
      </c>
      <c r="K46" s="31" t="s">
        <v>5164</v>
      </c>
      <c r="L46" s="31" t="s">
        <v>5165</v>
      </c>
      <c r="M46" s="31" t="s">
        <v>5254</v>
      </c>
      <c r="N46" s="31"/>
      <c r="O46" s="31" t="s">
        <v>5371</v>
      </c>
      <c r="P46" s="31" t="s">
        <v>5372</v>
      </c>
      <c r="Q46" s="31" t="s">
        <v>5168</v>
      </c>
    </row>
    <row r="47" spans="1:17" hidden="1" x14ac:dyDescent="0.2">
      <c r="A47" s="31" t="s">
        <v>5375</v>
      </c>
      <c r="B47" s="31" t="s">
        <v>5376</v>
      </c>
      <c r="C47" s="31" t="s">
        <v>5377</v>
      </c>
      <c r="D47" s="31"/>
      <c r="E47" s="31" t="s">
        <v>5171</v>
      </c>
      <c r="F47" s="31" t="s">
        <v>5378</v>
      </c>
      <c r="G47" s="47"/>
      <c r="H47" s="33">
        <v>0</v>
      </c>
      <c r="I47" s="31" t="s">
        <v>5212</v>
      </c>
      <c r="J47" s="31" t="s">
        <v>5213</v>
      </c>
      <c r="K47" s="31" t="s">
        <v>5164</v>
      </c>
      <c r="L47" s="31" t="s">
        <v>5165</v>
      </c>
      <c r="M47" s="31" t="s">
        <v>5379</v>
      </c>
      <c r="N47" s="31"/>
      <c r="O47" s="31" t="s">
        <v>5375</v>
      </c>
      <c r="P47" s="31" t="s">
        <v>5376</v>
      </c>
      <c r="Q47" s="31" t="s">
        <v>5168</v>
      </c>
    </row>
    <row r="48" spans="1:17" hidden="1" x14ac:dyDescent="0.2">
      <c r="A48" s="31" t="s">
        <v>5380</v>
      </c>
      <c r="B48" s="31" t="s">
        <v>5381</v>
      </c>
      <c r="C48" s="31" t="s">
        <v>5382</v>
      </c>
      <c r="D48" s="31"/>
      <c r="E48" s="31" t="s">
        <v>5171</v>
      </c>
      <c r="F48" s="31" t="s">
        <v>5383</v>
      </c>
      <c r="G48" s="47"/>
      <c r="H48" s="33">
        <v>0</v>
      </c>
      <c r="I48" s="31" t="s">
        <v>5384</v>
      </c>
      <c r="J48" s="31" t="s">
        <v>5385</v>
      </c>
      <c r="K48" s="31" t="s">
        <v>5164</v>
      </c>
      <c r="L48" s="31" t="s">
        <v>5165</v>
      </c>
      <c r="M48" s="31" t="s">
        <v>5254</v>
      </c>
      <c r="N48" s="31"/>
      <c r="O48" s="31" t="s">
        <v>5380</v>
      </c>
      <c r="P48" s="31" t="s">
        <v>5381</v>
      </c>
      <c r="Q48" s="31" t="s">
        <v>5168</v>
      </c>
    </row>
    <row r="49" spans="1:17" hidden="1" x14ac:dyDescent="0.2">
      <c r="A49" s="31" t="s">
        <v>5386</v>
      </c>
      <c r="B49" s="31" t="s">
        <v>5387</v>
      </c>
      <c r="C49" s="31" t="s">
        <v>5388</v>
      </c>
      <c r="D49" s="31"/>
      <c r="E49" s="31" t="s">
        <v>5171</v>
      </c>
      <c r="F49" s="31" t="s">
        <v>5389</v>
      </c>
      <c r="G49" s="47"/>
      <c r="H49" s="33">
        <v>0</v>
      </c>
      <c r="I49" s="31" t="s">
        <v>5384</v>
      </c>
      <c r="J49" s="31" t="s">
        <v>5385</v>
      </c>
      <c r="K49" s="31" t="s">
        <v>5164</v>
      </c>
      <c r="L49" s="31" t="s">
        <v>5165</v>
      </c>
      <c r="M49" s="31" t="s">
        <v>5390</v>
      </c>
      <c r="N49" s="31"/>
      <c r="O49" s="31" t="s">
        <v>5391</v>
      </c>
      <c r="P49" s="31" t="s">
        <v>5387</v>
      </c>
      <c r="Q49" s="31" t="s">
        <v>5168</v>
      </c>
    </row>
    <row r="50" spans="1:17" hidden="1" x14ac:dyDescent="0.2">
      <c r="A50" s="31" t="s">
        <v>5392</v>
      </c>
      <c r="B50" s="31" t="s">
        <v>5393</v>
      </c>
      <c r="C50" s="31" t="s">
        <v>5394</v>
      </c>
      <c r="D50" s="31"/>
      <c r="E50" s="31"/>
      <c r="F50" s="31" t="s">
        <v>5395</v>
      </c>
      <c r="G50" s="47"/>
      <c r="H50" s="33">
        <v>0</v>
      </c>
      <c r="I50" s="31" t="s">
        <v>5236</v>
      </c>
      <c r="J50" s="31" t="s">
        <v>5237</v>
      </c>
      <c r="K50" s="31" t="s">
        <v>5164</v>
      </c>
      <c r="L50" s="31" t="s">
        <v>5396</v>
      </c>
      <c r="M50" s="31" t="s">
        <v>5239</v>
      </c>
      <c r="N50" s="31" t="s">
        <v>5397</v>
      </c>
      <c r="O50" s="31" t="s">
        <v>5392</v>
      </c>
      <c r="P50" s="31" t="s">
        <v>5393</v>
      </c>
      <c r="Q50" s="31" t="s">
        <v>5168</v>
      </c>
    </row>
    <row r="51" spans="1:17" hidden="1" x14ac:dyDescent="0.2">
      <c r="A51" s="31" t="s">
        <v>5398</v>
      </c>
      <c r="B51" s="31" t="s">
        <v>5399</v>
      </c>
      <c r="C51" s="31" t="s">
        <v>5400</v>
      </c>
      <c r="D51" s="31"/>
      <c r="E51" s="31" t="s">
        <v>5171</v>
      </c>
      <c r="F51" s="31"/>
      <c r="G51" s="47"/>
      <c r="H51" s="33">
        <v>0</v>
      </c>
      <c r="I51" s="31" t="s">
        <v>5266</v>
      </c>
      <c r="J51" s="31" t="s">
        <v>5267</v>
      </c>
      <c r="K51" s="31" t="s">
        <v>5164</v>
      </c>
      <c r="L51" s="31" t="s">
        <v>5165</v>
      </c>
      <c r="M51" s="31" t="s">
        <v>5262</v>
      </c>
      <c r="N51" s="31"/>
      <c r="O51" s="31" t="s">
        <v>5392</v>
      </c>
      <c r="P51" s="31" t="s">
        <v>5399</v>
      </c>
      <c r="Q51" s="31" t="s">
        <v>5168</v>
      </c>
    </row>
    <row r="52" spans="1:17" hidden="1" x14ac:dyDescent="0.2">
      <c r="A52" s="31" t="s">
        <v>5401</v>
      </c>
      <c r="B52" s="31" t="s">
        <v>5402</v>
      </c>
      <c r="C52" s="31" t="s">
        <v>5403</v>
      </c>
      <c r="D52" s="31"/>
      <c r="E52" s="31"/>
      <c r="F52" s="31" t="s">
        <v>5404</v>
      </c>
      <c r="G52" s="47"/>
      <c r="H52" s="33">
        <v>0</v>
      </c>
      <c r="I52" s="31"/>
      <c r="J52" s="31"/>
      <c r="K52" s="31" t="s">
        <v>5164</v>
      </c>
      <c r="L52" s="31" t="s">
        <v>5165</v>
      </c>
      <c r="M52" s="31" t="s">
        <v>5262</v>
      </c>
      <c r="N52" s="31" t="s">
        <v>5405</v>
      </c>
      <c r="O52" s="31" t="s">
        <v>5392</v>
      </c>
      <c r="P52" s="31" t="s">
        <v>5402</v>
      </c>
      <c r="Q52" s="31" t="s">
        <v>5168</v>
      </c>
    </row>
    <row r="53" spans="1:17" hidden="1" x14ac:dyDescent="0.2">
      <c r="A53" s="31" t="s">
        <v>5406</v>
      </c>
      <c r="B53" s="31" t="s">
        <v>5407</v>
      </c>
      <c r="C53" s="31" t="s">
        <v>5408</v>
      </c>
      <c r="D53" s="31"/>
      <c r="E53" s="31" t="s">
        <v>5171</v>
      </c>
      <c r="F53" s="31" t="s">
        <v>5409</v>
      </c>
      <c r="G53" s="47"/>
      <c r="H53" s="33">
        <v>0</v>
      </c>
      <c r="I53" s="31" t="s">
        <v>5172</v>
      </c>
      <c r="J53" s="31" t="s">
        <v>5173</v>
      </c>
      <c r="K53" s="31" t="s">
        <v>5164</v>
      </c>
      <c r="L53" s="31" t="s">
        <v>5165</v>
      </c>
      <c r="M53" s="31" t="s">
        <v>5410</v>
      </c>
      <c r="N53" s="31"/>
      <c r="O53" s="31" t="s">
        <v>5406</v>
      </c>
      <c r="P53" s="31" t="s">
        <v>5407</v>
      </c>
      <c r="Q53" s="31" t="s">
        <v>5168</v>
      </c>
    </row>
    <row r="54" spans="1:17" hidden="1" x14ac:dyDescent="0.2">
      <c r="A54" s="31" t="s">
        <v>5411</v>
      </c>
      <c r="B54" s="31" t="s">
        <v>5412</v>
      </c>
      <c r="C54" s="31" t="s">
        <v>5413</v>
      </c>
      <c r="D54" s="31"/>
      <c r="E54" s="31" t="s">
        <v>5171</v>
      </c>
      <c r="F54" s="31" t="s">
        <v>5414</v>
      </c>
      <c r="G54" s="47"/>
      <c r="H54" s="33">
        <v>0</v>
      </c>
      <c r="I54" s="31" t="s">
        <v>5172</v>
      </c>
      <c r="J54" s="31" t="s">
        <v>5173</v>
      </c>
      <c r="K54" s="31" t="s">
        <v>5164</v>
      </c>
      <c r="L54" s="31" t="s">
        <v>5165</v>
      </c>
      <c r="M54" s="31" t="s">
        <v>5415</v>
      </c>
      <c r="N54" s="31"/>
      <c r="O54" s="31" t="s">
        <v>5411</v>
      </c>
      <c r="P54" s="31" t="s">
        <v>5412</v>
      </c>
      <c r="Q54" s="31" t="s">
        <v>5168</v>
      </c>
    </row>
    <row r="55" spans="1:17" hidden="1" x14ac:dyDescent="0.2">
      <c r="A55" s="31" t="s">
        <v>5416</v>
      </c>
      <c r="B55" s="31" t="s">
        <v>5417</v>
      </c>
      <c r="C55" s="31" t="s">
        <v>5418</v>
      </c>
      <c r="D55" s="31"/>
      <c r="E55" s="31" t="s">
        <v>5419</v>
      </c>
      <c r="F55" s="31" t="s">
        <v>5420</v>
      </c>
      <c r="G55" s="47"/>
      <c r="H55" s="33">
        <v>0</v>
      </c>
      <c r="I55" s="31" t="s">
        <v>5421</v>
      </c>
      <c r="J55" s="31" t="s">
        <v>5422</v>
      </c>
      <c r="K55" s="31" t="s">
        <v>5164</v>
      </c>
      <c r="L55" s="31" t="s">
        <v>5278</v>
      </c>
      <c r="M55" s="31" t="s">
        <v>5354</v>
      </c>
      <c r="N55" s="31" t="s">
        <v>5355</v>
      </c>
      <c r="O55" s="31" t="s">
        <v>5416</v>
      </c>
      <c r="P55" s="31" t="s">
        <v>5417</v>
      </c>
      <c r="Q55" s="31" t="s">
        <v>5168</v>
      </c>
    </row>
    <row r="56" spans="1:17" hidden="1" x14ac:dyDescent="0.2">
      <c r="A56" s="31" t="s">
        <v>5423</v>
      </c>
      <c r="B56" s="31" t="s">
        <v>5424</v>
      </c>
      <c r="C56" s="31" t="s">
        <v>5425</v>
      </c>
      <c r="D56" s="31"/>
      <c r="E56" s="31" t="s">
        <v>5171</v>
      </c>
      <c r="F56" s="31" t="s">
        <v>5426</v>
      </c>
      <c r="G56" s="47"/>
      <c r="H56" s="33">
        <v>0</v>
      </c>
      <c r="I56" s="31" t="s">
        <v>5236</v>
      </c>
      <c r="J56" s="31" t="s">
        <v>5237</v>
      </c>
      <c r="K56" s="31" t="s">
        <v>5164</v>
      </c>
      <c r="L56" s="31" t="s">
        <v>5427</v>
      </c>
      <c r="M56" s="31" t="s">
        <v>5239</v>
      </c>
      <c r="N56" s="31"/>
      <c r="O56" s="31" t="s">
        <v>5423</v>
      </c>
      <c r="P56" s="31" t="s">
        <v>5424</v>
      </c>
      <c r="Q56" s="31" t="s">
        <v>5168</v>
      </c>
    </row>
    <row r="57" spans="1:17" hidden="1" x14ac:dyDescent="0.2">
      <c r="A57" s="31" t="s">
        <v>5428</v>
      </c>
      <c r="B57" s="31" t="s">
        <v>5429</v>
      </c>
      <c r="C57" s="31" t="s">
        <v>5430</v>
      </c>
      <c r="D57" s="31"/>
      <c r="E57" s="31" t="s">
        <v>5171</v>
      </c>
      <c r="F57" s="31" t="s">
        <v>5431</v>
      </c>
      <c r="G57" s="47"/>
      <c r="H57" s="33">
        <v>0</v>
      </c>
      <c r="I57" s="31" t="s">
        <v>5236</v>
      </c>
      <c r="J57" s="31" t="s">
        <v>5237</v>
      </c>
      <c r="K57" s="31" t="s">
        <v>5164</v>
      </c>
      <c r="L57" s="31" t="s">
        <v>5432</v>
      </c>
      <c r="M57" s="31" t="s">
        <v>5239</v>
      </c>
      <c r="N57" s="31"/>
      <c r="O57" s="31" t="s">
        <v>5428</v>
      </c>
      <c r="P57" s="31" t="s">
        <v>5429</v>
      </c>
      <c r="Q57" s="31" t="s">
        <v>5168</v>
      </c>
    </row>
    <row r="58" spans="1:17" hidden="1" x14ac:dyDescent="0.2">
      <c r="A58" s="31" t="s">
        <v>5433</v>
      </c>
      <c r="B58" s="31" t="s">
        <v>5434</v>
      </c>
      <c r="C58" s="31" t="s">
        <v>5435</v>
      </c>
      <c r="D58" s="31"/>
      <c r="E58" s="31" t="s">
        <v>5171</v>
      </c>
      <c r="F58" s="31" t="s">
        <v>3948</v>
      </c>
      <c r="G58" s="47"/>
      <c r="H58" s="33">
        <v>0</v>
      </c>
      <c r="I58" s="31" t="s">
        <v>5236</v>
      </c>
      <c r="J58" s="31" t="s">
        <v>5237</v>
      </c>
      <c r="K58" s="31" t="s">
        <v>5164</v>
      </c>
      <c r="L58" s="31" t="s">
        <v>5238</v>
      </c>
      <c r="M58" s="31" t="s">
        <v>5239</v>
      </c>
      <c r="N58" s="31" t="s">
        <v>5436</v>
      </c>
      <c r="O58" s="31" t="s">
        <v>5433</v>
      </c>
      <c r="P58" s="31" t="s">
        <v>5434</v>
      </c>
      <c r="Q58" s="31" t="s">
        <v>5168</v>
      </c>
    </row>
    <row r="59" spans="1:17" hidden="1" x14ac:dyDescent="0.2">
      <c r="A59" s="31" t="s">
        <v>5437</v>
      </c>
      <c r="B59" s="31" t="s">
        <v>5438</v>
      </c>
      <c r="C59" s="31" t="s">
        <v>5439</v>
      </c>
      <c r="D59" s="31"/>
      <c r="E59" s="31" t="s">
        <v>5171</v>
      </c>
      <c r="F59" s="31" t="s">
        <v>5440</v>
      </c>
      <c r="G59" s="47">
        <v>60</v>
      </c>
      <c r="H59" s="33">
        <v>0</v>
      </c>
      <c r="I59" s="31"/>
      <c r="J59" s="31"/>
      <c r="K59" s="31" t="s">
        <v>5164</v>
      </c>
      <c r="L59" s="31" t="s">
        <v>5165</v>
      </c>
      <c r="M59" s="31" t="s">
        <v>5181</v>
      </c>
      <c r="N59" s="31"/>
      <c r="O59" s="31" t="s">
        <v>5441</v>
      </c>
      <c r="P59" s="31" t="s">
        <v>5438</v>
      </c>
      <c r="Q59" s="31" t="s">
        <v>5168</v>
      </c>
    </row>
    <row r="60" spans="1:17" hidden="1" x14ac:dyDescent="0.2">
      <c r="A60" s="31" t="s">
        <v>5442</v>
      </c>
      <c r="B60" s="31" t="s">
        <v>5443</v>
      </c>
      <c r="C60" s="31" t="s">
        <v>5444</v>
      </c>
      <c r="D60" s="31" t="s">
        <v>5445</v>
      </c>
      <c r="E60" s="31" t="s">
        <v>5419</v>
      </c>
      <c r="F60" s="31" t="s">
        <v>5445</v>
      </c>
      <c r="G60" s="47"/>
      <c r="H60" s="33">
        <v>0</v>
      </c>
      <c r="I60" s="31" t="s">
        <v>5276</v>
      </c>
      <c r="J60" s="31" t="s">
        <v>5277</v>
      </c>
      <c r="K60" s="31" t="s">
        <v>5164</v>
      </c>
      <c r="L60" s="31" t="s">
        <v>5278</v>
      </c>
      <c r="M60" s="31" t="s">
        <v>5446</v>
      </c>
      <c r="N60" s="31"/>
      <c r="O60" s="31" t="s">
        <v>5442</v>
      </c>
      <c r="P60" s="31" t="s">
        <v>5443</v>
      </c>
      <c r="Q60" s="31" t="s">
        <v>5168</v>
      </c>
    </row>
    <row r="61" spans="1:17" hidden="1" x14ac:dyDescent="0.2">
      <c r="A61" s="31" t="s">
        <v>5447</v>
      </c>
      <c r="B61" s="31" t="s">
        <v>5448</v>
      </c>
      <c r="C61" s="31"/>
      <c r="D61" s="31"/>
      <c r="E61" s="31"/>
      <c r="F61" s="31"/>
      <c r="G61" s="47"/>
      <c r="H61" s="33">
        <v>0</v>
      </c>
      <c r="I61" s="31" t="s">
        <v>5236</v>
      </c>
      <c r="J61" s="31" t="s">
        <v>5237</v>
      </c>
      <c r="K61" s="31" t="s">
        <v>5164</v>
      </c>
      <c r="L61" s="31" t="s">
        <v>5449</v>
      </c>
      <c r="M61" s="31" t="s">
        <v>5239</v>
      </c>
      <c r="N61" s="31"/>
      <c r="O61" s="31" t="s">
        <v>5447</v>
      </c>
      <c r="P61" s="31" t="s">
        <v>5448</v>
      </c>
      <c r="Q61" s="31" t="s">
        <v>5168</v>
      </c>
    </row>
    <row r="62" spans="1:17" hidden="1" x14ac:dyDescent="0.2">
      <c r="A62" s="31" t="s">
        <v>5450</v>
      </c>
      <c r="B62" s="31" t="s">
        <v>5451</v>
      </c>
      <c r="C62" s="31" t="s">
        <v>5452</v>
      </c>
      <c r="D62" s="31"/>
      <c r="E62" s="31" t="s">
        <v>5171</v>
      </c>
      <c r="F62" s="31" t="s">
        <v>5453</v>
      </c>
      <c r="G62" s="47"/>
      <c r="H62" s="33">
        <v>0</v>
      </c>
      <c r="I62" s="31" t="s">
        <v>5212</v>
      </c>
      <c r="J62" s="31" t="s">
        <v>5213</v>
      </c>
      <c r="K62" s="31" t="s">
        <v>5164</v>
      </c>
      <c r="L62" s="31" t="s">
        <v>5165</v>
      </c>
      <c r="M62" s="31" t="s">
        <v>5361</v>
      </c>
      <c r="N62" s="31" t="s">
        <v>5454</v>
      </c>
      <c r="O62" s="31" t="s">
        <v>5450</v>
      </c>
      <c r="P62" s="31" t="s">
        <v>5451</v>
      </c>
      <c r="Q62" s="31" t="s">
        <v>5168</v>
      </c>
    </row>
    <row r="63" spans="1:17" hidden="1" x14ac:dyDescent="0.2">
      <c r="A63" s="31" t="s">
        <v>5455</v>
      </c>
      <c r="B63" s="31" t="s">
        <v>5456</v>
      </c>
      <c r="C63" s="31" t="s">
        <v>5457</v>
      </c>
      <c r="D63" s="31"/>
      <c r="E63" s="31" t="s">
        <v>5171</v>
      </c>
      <c r="F63" s="31" t="s">
        <v>5458</v>
      </c>
      <c r="G63" s="47">
        <v>60</v>
      </c>
      <c r="H63" s="33">
        <v>0</v>
      </c>
      <c r="I63" s="31" t="s">
        <v>5212</v>
      </c>
      <c r="J63" s="31" t="s">
        <v>5213</v>
      </c>
      <c r="K63" s="31" t="s">
        <v>5164</v>
      </c>
      <c r="L63" s="31" t="s">
        <v>5165</v>
      </c>
      <c r="M63" s="31" t="s">
        <v>5305</v>
      </c>
      <c r="N63" s="31"/>
      <c r="O63" s="31" t="s">
        <v>5455</v>
      </c>
      <c r="P63" s="31" t="s">
        <v>5456</v>
      </c>
      <c r="Q63" s="31" t="s">
        <v>5168</v>
      </c>
    </row>
    <row r="64" spans="1:17" hidden="1" x14ac:dyDescent="0.2">
      <c r="A64" s="31" t="s">
        <v>5459</v>
      </c>
      <c r="B64" s="31" t="s">
        <v>5460</v>
      </c>
      <c r="C64" s="31"/>
      <c r="D64" s="31"/>
      <c r="E64" s="31"/>
      <c r="F64" s="31"/>
      <c r="G64" s="47"/>
      <c r="H64" s="33">
        <v>0</v>
      </c>
      <c r="I64" s="31"/>
      <c r="J64" s="31"/>
      <c r="K64" s="31" t="s">
        <v>5164</v>
      </c>
      <c r="L64" s="31" t="s">
        <v>5165</v>
      </c>
      <c r="M64" s="31" t="s">
        <v>5379</v>
      </c>
      <c r="N64" s="31"/>
      <c r="O64" s="31" t="s">
        <v>5459</v>
      </c>
      <c r="P64" s="31" t="s">
        <v>5460</v>
      </c>
      <c r="Q64" s="31" t="s">
        <v>5168</v>
      </c>
    </row>
    <row r="65" spans="1:17" hidden="1" x14ac:dyDescent="0.2">
      <c r="A65" s="31" t="s">
        <v>5461</v>
      </c>
      <c r="B65" s="31" t="s">
        <v>5462</v>
      </c>
      <c r="C65" s="31" t="s">
        <v>5463</v>
      </c>
      <c r="D65" s="31"/>
      <c r="E65" s="31" t="s">
        <v>5171</v>
      </c>
      <c r="F65" s="31" t="s">
        <v>5464</v>
      </c>
      <c r="G65" s="47"/>
      <c r="H65" s="33">
        <v>0</v>
      </c>
      <c r="I65" s="31" t="s">
        <v>5212</v>
      </c>
      <c r="J65" s="31" t="s">
        <v>5213</v>
      </c>
      <c r="K65" s="31" t="s">
        <v>5164</v>
      </c>
      <c r="L65" s="31" t="s">
        <v>5165</v>
      </c>
      <c r="M65" s="31" t="s">
        <v>5181</v>
      </c>
      <c r="N65" s="31"/>
      <c r="O65" s="31" t="s">
        <v>5461</v>
      </c>
      <c r="P65" s="31" t="s">
        <v>5462</v>
      </c>
      <c r="Q65" s="31" t="s">
        <v>5168</v>
      </c>
    </row>
    <row r="66" spans="1:17" hidden="1" x14ac:dyDescent="0.2">
      <c r="A66" s="31" t="s">
        <v>5465</v>
      </c>
      <c r="B66" s="31" t="s">
        <v>5466</v>
      </c>
      <c r="C66" s="31" t="s">
        <v>5467</v>
      </c>
      <c r="D66" s="31" t="s">
        <v>3948</v>
      </c>
      <c r="E66" s="31" t="s">
        <v>5171</v>
      </c>
      <c r="F66" s="31" t="s">
        <v>3948</v>
      </c>
      <c r="G66" s="47">
        <v>60</v>
      </c>
      <c r="H66" s="33">
        <v>0</v>
      </c>
      <c r="I66" s="31" t="s">
        <v>5236</v>
      </c>
      <c r="J66" s="31" t="s">
        <v>5237</v>
      </c>
      <c r="K66" s="31" t="s">
        <v>5164</v>
      </c>
      <c r="L66" s="31" t="s">
        <v>5468</v>
      </c>
      <c r="M66" s="31" t="s">
        <v>5239</v>
      </c>
      <c r="N66" s="31"/>
      <c r="O66" s="31" t="s">
        <v>5441</v>
      </c>
      <c r="P66" s="31" t="s">
        <v>5438</v>
      </c>
      <c r="Q66" s="31" t="s">
        <v>5168</v>
      </c>
    </row>
    <row r="67" spans="1:17" hidden="1" x14ac:dyDescent="0.2">
      <c r="A67" s="31" t="s">
        <v>5469</v>
      </c>
      <c r="B67" s="31" t="s">
        <v>5470</v>
      </c>
      <c r="C67" s="31" t="s">
        <v>5471</v>
      </c>
      <c r="D67" s="31" t="s">
        <v>3948</v>
      </c>
      <c r="E67" s="31" t="s">
        <v>5171</v>
      </c>
      <c r="F67" s="31" t="s">
        <v>3948</v>
      </c>
      <c r="G67" s="47">
        <v>60</v>
      </c>
      <c r="H67" s="33">
        <v>0</v>
      </c>
      <c r="I67" s="31" t="s">
        <v>5236</v>
      </c>
      <c r="J67" s="31" t="s">
        <v>5237</v>
      </c>
      <c r="K67" s="31" t="s">
        <v>5164</v>
      </c>
      <c r="L67" s="31" t="s">
        <v>5472</v>
      </c>
      <c r="M67" s="31" t="s">
        <v>5239</v>
      </c>
      <c r="N67" s="31"/>
      <c r="O67" s="31" t="s">
        <v>5441</v>
      </c>
      <c r="P67" s="31" t="s">
        <v>5438</v>
      </c>
      <c r="Q67" s="31" t="s">
        <v>5168</v>
      </c>
    </row>
    <row r="68" spans="1:17" hidden="1" x14ac:dyDescent="0.2">
      <c r="A68" s="31" t="s">
        <v>5473</v>
      </c>
      <c r="B68" s="31" t="s">
        <v>5474</v>
      </c>
      <c r="C68" s="31" t="s">
        <v>5475</v>
      </c>
      <c r="D68" s="31" t="s">
        <v>3948</v>
      </c>
      <c r="E68" s="31" t="s">
        <v>5171</v>
      </c>
      <c r="F68" s="31" t="s">
        <v>3948</v>
      </c>
      <c r="G68" s="47">
        <v>60</v>
      </c>
      <c r="H68" s="33">
        <v>0</v>
      </c>
      <c r="I68" s="31" t="s">
        <v>5236</v>
      </c>
      <c r="J68" s="31" t="s">
        <v>5237</v>
      </c>
      <c r="K68" s="31" t="s">
        <v>5164</v>
      </c>
      <c r="L68" s="31" t="s">
        <v>5476</v>
      </c>
      <c r="M68" s="31" t="s">
        <v>5239</v>
      </c>
      <c r="N68" s="31"/>
      <c r="O68" s="31" t="s">
        <v>5441</v>
      </c>
      <c r="P68" s="31" t="s">
        <v>5438</v>
      </c>
      <c r="Q68" s="31" t="s">
        <v>5168</v>
      </c>
    </row>
    <row r="69" spans="1:17" hidden="1" x14ac:dyDescent="0.2">
      <c r="A69" s="31" t="s">
        <v>5477</v>
      </c>
      <c r="B69" s="31" t="s">
        <v>5478</v>
      </c>
      <c r="C69" s="31" t="s">
        <v>5479</v>
      </c>
      <c r="D69" s="31" t="s">
        <v>3948</v>
      </c>
      <c r="E69" s="31" t="s">
        <v>5171</v>
      </c>
      <c r="F69" s="31" t="s">
        <v>3948</v>
      </c>
      <c r="G69" s="47">
        <v>60</v>
      </c>
      <c r="H69" s="33">
        <v>0</v>
      </c>
      <c r="I69" s="31" t="s">
        <v>5236</v>
      </c>
      <c r="J69" s="31" t="s">
        <v>5237</v>
      </c>
      <c r="K69" s="31" t="s">
        <v>5164</v>
      </c>
      <c r="L69" s="31" t="s">
        <v>5480</v>
      </c>
      <c r="M69" s="31" t="s">
        <v>5239</v>
      </c>
      <c r="N69" s="31"/>
      <c r="O69" s="31" t="s">
        <v>5441</v>
      </c>
      <c r="P69" s="31" t="s">
        <v>5438</v>
      </c>
      <c r="Q69" s="31" t="s">
        <v>5168</v>
      </c>
    </row>
    <row r="70" spans="1:17" hidden="1" x14ac:dyDescent="0.2">
      <c r="A70" s="31" t="s">
        <v>5481</v>
      </c>
      <c r="B70" s="31" t="s">
        <v>5482</v>
      </c>
      <c r="C70" s="31" t="s">
        <v>5483</v>
      </c>
      <c r="D70" s="31" t="s">
        <v>3948</v>
      </c>
      <c r="E70" s="31" t="s">
        <v>5171</v>
      </c>
      <c r="F70" s="31" t="s">
        <v>3948</v>
      </c>
      <c r="G70" s="47">
        <v>60</v>
      </c>
      <c r="H70" s="33">
        <v>0</v>
      </c>
      <c r="I70" s="31" t="s">
        <v>5236</v>
      </c>
      <c r="J70" s="31" t="s">
        <v>5237</v>
      </c>
      <c r="K70" s="31" t="s">
        <v>5164</v>
      </c>
      <c r="L70" s="31" t="s">
        <v>5484</v>
      </c>
      <c r="M70" s="31" t="s">
        <v>5239</v>
      </c>
      <c r="N70" s="31"/>
      <c r="O70" s="31" t="s">
        <v>5441</v>
      </c>
      <c r="P70" s="31" t="s">
        <v>5438</v>
      </c>
      <c r="Q70" s="31" t="s">
        <v>5168</v>
      </c>
    </row>
    <row r="71" spans="1:17" hidden="1" x14ac:dyDescent="0.2">
      <c r="A71" s="31" t="s">
        <v>5485</v>
      </c>
      <c r="B71" s="31" t="s">
        <v>5486</v>
      </c>
      <c r="C71" s="31" t="s">
        <v>5487</v>
      </c>
      <c r="D71" s="31" t="s">
        <v>3948</v>
      </c>
      <c r="E71" s="31" t="s">
        <v>5171</v>
      </c>
      <c r="F71" s="31" t="s">
        <v>3948</v>
      </c>
      <c r="G71" s="47">
        <v>60</v>
      </c>
      <c r="H71" s="33">
        <v>0</v>
      </c>
      <c r="I71" s="31" t="s">
        <v>5218</v>
      </c>
      <c r="J71" s="31" t="s">
        <v>5219</v>
      </c>
      <c r="K71" s="31" t="s">
        <v>5164</v>
      </c>
      <c r="L71" s="31" t="s">
        <v>5165</v>
      </c>
      <c r="M71" s="31" t="s">
        <v>5320</v>
      </c>
      <c r="N71" s="31"/>
      <c r="O71" s="31" t="s">
        <v>5441</v>
      </c>
      <c r="P71" s="31" t="s">
        <v>5438</v>
      </c>
      <c r="Q71" s="31" t="s">
        <v>5168</v>
      </c>
    </row>
    <row r="72" spans="1:17" hidden="1" x14ac:dyDescent="0.2">
      <c r="A72" s="31" t="s">
        <v>5488</v>
      </c>
      <c r="B72" s="31" t="s">
        <v>5489</v>
      </c>
      <c r="C72" s="31" t="s">
        <v>5490</v>
      </c>
      <c r="D72" s="31" t="s">
        <v>3948</v>
      </c>
      <c r="E72" s="31" t="s">
        <v>5171</v>
      </c>
      <c r="F72" s="31" t="s">
        <v>3948</v>
      </c>
      <c r="G72" s="47">
        <v>60</v>
      </c>
      <c r="H72" s="33">
        <v>0</v>
      </c>
      <c r="I72" s="31" t="s">
        <v>5236</v>
      </c>
      <c r="J72" s="31" t="s">
        <v>5237</v>
      </c>
      <c r="K72" s="31" t="s">
        <v>5164</v>
      </c>
      <c r="L72" s="31" t="s">
        <v>5432</v>
      </c>
      <c r="M72" s="31" t="s">
        <v>5239</v>
      </c>
      <c r="N72" s="31"/>
      <c r="O72" s="31" t="s">
        <v>5441</v>
      </c>
      <c r="P72" s="31" t="s">
        <v>5438</v>
      </c>
      <c r="Q72" s="31" t="s">
        <v>5168</v>
      </c>
    </row>
    <row r="73" spans="1:17" hidden="1" x14ac:dyDescent="0.2">
      <c r="A73" s="31" t="s">
        <v>5491</v>
      </c>
      <c r="B73" s="31" t="s">
        <v>5492</v>
      </c>
      <c r="C73" s="31" t="s">
        <v>5493</v>
      </c>
      <c r="D73" s="31" t="s">
        <v>3948</v>
      </c>
      <c r="E73" s="31" t="s">
        <v>5171</v>
      </c>
      <c r="F73" s="31" t="s">
        <v>3948</v>
      </c>
      <c r="G73" s="47">
        <v>60</v>
      </c>
      <c r="H73" s="33">
        <v>0</v>
      </c>
      <c r="I73" s="31" t="s">
        <v>5236</v>
      </c>
      <c r="J73" s="31" t="s">
        <v>5237</v>
      </c>
      <c r="K73" s="31" t="s">
        <v>5164</v>
      </c>
      <c r="L73" s="31" t="s">
        <v>5494</v>
      </c>
      <c r="M73" s="31" t="s">
        <v>5239</v>
      </c>
      <c r="N73" s="31"/>
      <c r="O73" s="31" t="s">
        <v>5441</v>
      </c>
      <c r="P73" s="31" t="s">
        <v>5438</v>
      </c>
      <c r="Q73" s="31" t="s">
        <v>5168</v>
      </c>
    </row>
    <row r="74" spans="1:17" hidden="1" x14ac:dyDescent="0.2">
      <c r="A74" s="31" t="s">
        <v>5495</v>
      </c>
      <c r="B74" s="31" t="s">
        <v>5496</v>
      </c>
      <c r="C74" s="31" t="s">
        <v>5497</v>
      </c>
      <c r="D74" s="31" t="s">
        <v>3948</v>
      </c>
      <c r="E74" s="31" t="s">
        <v>5171</v>
      </c>
      <c r="F74" s="31" t="s">
        <v>3948</v>
      </c>
      <c r="G74" s="47">
        <v>60</v>
      </c>
      <c r="H74" s="33">
        <v>0</v>
      </c>
      <c r="I74" s="31" t="s">
        <v>5236</v>
      </c>
      <c r="J74" s="31" t="s">
        <v>5237</v>
      </c>
      <c r="K74" s="31" t="s">
        <v>5164</v>
      </c>
      <c r="L74" s="31" t="s">
        <v>5498</v>
      </c>
      <c r="M74" s="31" t="s">
        <v>5239</v>
      </c>
      <c r="N74" s="31"/>
      <c r="O74" s="31" t="s">
        <v>5441</v>
      </c>
      <c r="P74" s="31" t="s">
        <v>5438</v>
      </c>
      <c r="Q74" s="31" t="s">
        <v>5168</v>
      </c>
    </row>
    <row r="75" spans="1:17" hidden="1" x14ac:dyDescent="0.2">
      <c r="A75" s="31" t="s">
        <v>5499</v>
      </c>
      <c r="B75" s="31" t="s">
        <v>5500</v>
      </c>
      <c r="C75" s="31" t="s">
        <v>5501</v>
      </c>
      <c r="D75" s="31" t="s">
        <v>3948</v>
      </c>
      <c r="E75" s="31" t="s">
        <v>5171</v>
      </c>
      <c r="F75" s="31" t="s">
        <v>3948</v>
      </c>
      <c r="G75" s="47">
        <v>60</v>
      </c>
      <c r="H75" s="33">
        <v>0</v>
      </c>
      <c r="I75" s="31" t="s">
        <v>5236</v>
      </c>
      <c r="J75" s="31" t="s">
        <v>5237</v>
      </c>
      <c r="K75" s="31" t="s">
        <v>5164</v>
      </c>
      <c r="L75" s="31" t="s">
        <v>5238</v>
      </c>
      <c r="M75" s="31" t="s">
        <v>5239</v>
      </c>
      <c r="N75" s="31"/>
      <c r="O75" s="31" t="s">
        <v>5441</v>
      </c>
      <c r="P75" s="31" t="s">
        <v>5438</v>
      </c>
      <c r="Q75" s="31" t="s">
        <v>5168</v>
      </c>
    </row>
    <row r="76" spans="1:17" hidden="1" x14ac:dyDescent="0.2">
      <c r="A76" s="31" t="s">
        <v>5502</v>
      </c>
      <c r="B76" s="31" t="s">
        <v>5503</v>
      </c>
      <c r="C76" s="31" t="s">
        <v>5504</v>
      </c>
      <c r="D76" s="31" t="s">
        <v>3948</v>
      </c>
      <c r="E76" s="31" t="s">
        <v>5171</v>
      </c>
      <c r="F76" s="31" t="s">
        <v>3948</v>
      </c>
      <c r="G76" s="47">
        <v>60</v>
      </c>
      <c r="H76" s="33">
        <v>0</v>
      </c>
      <c r="I76" s="31" t="s">
        <v>5236</v>
      </c>
      <c r="J76" s="31" t="s">
        <v>5237</v>
      </c>
      <c r="K76" s="31" t="s">
        <v>5164</v>
      </c>
      <c r="L76" s="31" t="s">
        <v>5238</v>
      </c>
      <c r="M76" s="31" t="s">
        <v>5239</v>
      </c>
      <c r="N76" s="31"/>
      <c r="O76" s="31" t="s">
        <v>5441</v>
      </c>
      <c r="P76" s="31" t="s">
        <v>5438</v>
      </c>
      <c r="Q76" s="31" t="s">
        <v>5168</v>
      </c>
    </row>
    <row r="77" spans="1:17" hidden="1" x14ac:dyDescent="0.2">
      <c r="A77" s="31" t="s">
        <v>5505</v>
      </c>
      <c r="B77" s="31" t="s">
        <v>5506</v>
      </c>
      <c r="C77" s="31" t="s">
        <v>5507</v>
      </c>
      <c r="D77" s="31" t="s">
        <v>3948</v>
      </c>
      <c r="E77" s="31" t="s">
        <v>5171</v>
      </c>
      <c r="F77" s="31" t="s">
        <v>3948</v>
      </c>
      <c r="G77" s="47">
        <v>60</v>
      </c>
      <c r="H77" s="33">
        <v>0</v>
      </c>
      <c r="I77" s="31" t="s">
        <v>5236</v>
      </c>
      <c r="J77" s="31" t="s">
        <v>5237</v>
      </c>
      <c r="K77" s="31" t="s">
        <v>5164</v>
      </c>
      <c r="L77" s="31" t="s">
        <v>5498</v>
      </c>
      <c r="M77" s="31" t="s">
        <v>5239</v>
      </c>
      <c r="N77" s="31"/>
      <c r="O77" s="31" t="s">
        <v>5441</v>
      </c>
      <c r="P77" s="31" t="s">
        <v>5438</v>
      </c>
      <c r="Q77" s="31" t="s">
        <v>5168</v>
      </c>
    </row>
    <row r="78" spans="1:17" hidden="1" x14ac:dyDescent="0.2">
      <c r="A78" s="31" t="s">
        <v>5508</v>
      </c>
      <c r="B78" s="31" t="s">
        <v>5509</v>
      </c>
      <c r="C78" s="31" t="s">
        <v>5510</v>
      </c>
      <c r="D78" s="31" t="s">
        <v>3948</v>
      </c>
      <c r="E78" s="31" t="s">
        <v>5171</v>
      </c>
      <c r="F78" s="31" t="s">
        <v>3948</v>
      </c>
      <c r="G78" s="47">
        <v>60</v>
      </c>
      <c r="H78" s="33">
        <v>0</v>
      </c>
      <c r="I78" s="31" t="s">
        <v>5236</v>
      </c>
      <c r="J78" s="31" t="s">
        <v>5237</v>
      </c>
      <c r="K78" s="31" t="s">
        <v>5164</v>
      </c>
      <c r="L78" s="31" t="s">
        <v>5494</v>
      </c>
      <c r="M78" s="31" t="s">
        <v>5239</v>
      </c>
      <c r="N78" s="31"/>
      <c r="O78" s="31" t="s">
        <v>5441</v>
      </c>
      <c r="P78" s="31" t="s">
        <v>5438</v>
      </c>
      <c r="Q78" s="31" t="s">
        <v>5168</v>
      </c>
    </row>
    <row r="79" spans="1:17" hidden="1" x14ac:dyDescent="0.2">
      <c r="A79" s="31" t="s">
        <v>5511</v>
      </c>
      <c r="B79" s="31" t="s">
        <v>5512</v>
      </c>
      <c r="C79" s="31" t="s">
        <v>5513</v>
      </c>
      <c r="D79" s="31" t="s">
        <v>3948</v>
      </c>
      <c r="E79" s="31" t="s">
        <v>5171</v>
      </c>
      <c r="F79" s="31" t="s">
        <v>3948</v>
      </c>
      <c r="G79" s="47">
        <v>60</v>
      </c>
      <c r="H79" s="33">
        <v>0</v>
      </c>
      <c r="I79" s="31" t="s">
        <v>5514</v>
      </c>
      <c r="J79" s="31" t="s">
        <v>5515</v>
      </c>
      <c r="K79" s="31" t="s">
        <v>5164</v>
      </c>
      <c r="L79" s="31" t="s">
        <v>5165</v>
      </c>
      <c r="M79" s="31" t="s">
        <v>5262</v>
      </c>
      <c r="N79" s="31"/>
      <c r="O79" s="31" t="s">
        <v>5441</v>
      </c>
      <c r="P79" s="31" t="s">
        <v>5438</v>
      </c>
      <c r="Q79" s="31" t="s">
        <v>5168</v>
      </c>
    </row>
    <row r="80" spans="1:17" hidden="1" x14ac:dyDescent="0.2">
      <c r="A80" s="31" t="s">
        <v>5516</v>
      </c>
      <c r="B80" s="31" t="s">
        <v>5517</v>
      </c>
      <c r="C80" s="31" t="s">
        <v>5497</v>
      </c>
      <c r="D80" s="31" t="s">
        <v>3948</v>
      </c>
      <c r="E80" s="31" t="s">
        <v>5171</v>
      </c>
      <c r="F80" s="31" t="s">
        <v>3948</v>
      </c>
      <c r="G80" s="47">
        <v>60</v>
      </c>
      <c r="H80" s="33">
        <v>0</v>
      </c>
      <c r="I80" s="31" t="s">
        <v>5236</v>
      </c>
      <c r="J80" s="31" t="s">
        <v>5237</v>
      </c>
      <c r="K80" s="31" t="s">
        <v>5164</v>
      </c>
      <c r="L80" s="31" t="s">
        <v>5498</v>
      </c>
      <c r="M80" s="31" t="s">
        <v>5239</v>
      </c>
      <c r="N80" s="31"/>
      <c r="O80" s="31" t="s">
        <v>5441</v>
      </c>
      <c r="P80" s="31" t="s">
        <v>5438</v>
      </c>
      <c r="Q80" s="31" t="s">
        <v>5168</v>
      </c>
    </row>
    <row r="81" spans="1:17" hidden="1" x14ac:dyDescent="0.2">
      <c r="A81" s="31" t="s">
        <v>5518</v>
      </c>
      <c r="B81" s="31" t="s">
        <v>5519</v>
      </c>
      <c r="C81" s="31" t="s">
        <v>5520</v>
      </c>
      <c r="D81" s="31" t="s">
        <v>3948</v>
      </c>
      <c r="E81" s="31" t="s">
        <v>5171</v>
      </c>
      <c r="F81" s="31" t="s">
        <v>3948</v>
      </c>
      <c r="G81" s="47">
        <v>60</v>
      </c>
      <c r="H81" s="33">
        <v>0</v>
      </c>
      <c r="I81" s="31" t="s">
        <v>5236</v>
      </c>
      <c r="J81" s="31" t="s">
        <v>5237</v>
      </c>
      <c r="K81" s="31" t="s">
        <v>5164</v>
      </c>
      <c r="L81" s="31" t="s">
        <v>5521</v>
      </c>
      <c r="M81" s="31" t="s">
        <v>5239</v>
      </c>
      <c r="N81" s="31"/>
      <c r="O81" s="31" t="s">
        <v>5441</v>
      </c>
      <c r="P81" s="31" t="s">
        <v>5438</v>
      </c>
      <c r="Q81" s="31" t="s">
        <v>5168</v>
      </c>
    </row>
    <row r="82" spans="1:17" hidden="1" x14ac:dyDescent="0.2">
      <c r="A82" s="31" t="s">
        <v>5522</v>
      </c>
      <c r="B82" s="31" t="s">
        <v>5523</v>
      </c>
      <c r="C82" s="31" t="s">
        <v>5524</v>
      </c>
      <c r="D82" s="31" t="s">
        <v>3948</v>
      </c>
      <c r="E82" s="31" t="s">
        <v>5171</v>
      </c>
      <c r="F82" s="31" t="s">
        <v>3948</v>
      </c>
      <c r="G82" s="47">
        <v>60</v>
      </c>
      <c r="H82" s="33">
        <v>0</v>
      </c>
      <c r="I82" s="31" t="s">
        <v>5236</v>
      </c>
      <c r="J82" s="31" t="s">
        <v>5237</v>
      </c>
      <c r="K82" s="31" t="s">
        <v>5164</v>
      </c>
      <c r="L82" s="31" t="s">
        <v>5396</v>
      </c>
      <c r="M82" s="31" t="s">
        <v>5239</v>
      </c>
      <c r="N82" s="31"/>
      <c r="O82" s="31" t="s">
        <v>5441</v>
      </c>
      <c r="P82" s="31" t="s">
        <v>5438</v>
      </c>
      <c r="Q82" s="31" t="s">
        <v>5168</v>
      </c>
    </row>
    <row r="83" spans="1:17" hidden="1" x14ac:dyDescent="0.2">
      <c r="A83" s="31" t="s">
        <v>5525</v>
      </c>
      <c r="B83" s="31" t="s">
        <v>5526</v>
      </c>
      <c r="C83" s="31" t="s">
        <v>5479</v>
      </c>
      <c r="D83" s="31" t="s">
        <v>3948</v>
      </c>
      <c r="E83" s="31" t="s">
        <v>5171</v>
      </c>
      <c r="F83" s="31" t="s">
        <v>3948</v>
      </c>
      <c r="G83" s="47">
        <v>60</v>
      </c>
      <c r="H83" s="33">
        <v>0</v>
      </c>
      <c r="I83" s="31" t="s">
        <v>5236</v>
      </c>
      <c r="J83" s="31" t="s">
        <v>5237</v>
      </c>
      <c r="K83" s="31" t="s">
        <v>5164</v>
      </c>
      <c r="L83" s="31" t="s">
        <v>5480</v>
      </c>
      <c r="M83" s="31" t="s">
        <v>5239</v>
      </c>
      <c r="N83" s="31"/>
      <c r="O83" s="31" t="s">
        <v>5441</v>
      </c>
      <c r="P83" s="31" t="s">
        <v>5438</v>
      </c>
      <c r="Q83" s="31" t="s">
        <v>5168</v>
      </c>
    </row>
    <row r="84" spans="1:17" hidden="1" x14ac:dyDescent="0.2">
      <c r="A84" s="31" t="s">
        <v>5527</v>
      </c>
      <c r="B84" s="31" t="s">
        <v>5528</v>
      </c>
      <c r="C84" s="31" t="s">
        <v>5529</v>
      </c>
      <c r="D84" s="31" t="s">
        <v>3948</v>
      </c>
      <c r="E84" s="31" t="s">
        <v>5171</v>
      </c>
      <c r="F84" s="31" t="s">
        <v>3948</v>
      </c>
      <c r="G84" s="47">
        <v>60</v>
      </c>
      <c r="H84" s="33">
        <v>0</v>
      </c>
      <c r="I84" s="31" t="s">
        <v>5218</v>
      </c>
      <c r="J84" s="31" t="s">
        <v>5219</v>
      </c>
      <c r="K84" s="31" t="s">
        <v>5164</v>
      </c>
      <c r="L84" s="31" t="s">
        <v>5165</v>
      </c>
      <c r="M84" s="31" t="s">
        <v>5262</v>
      </c>
      <c r="N84" s="31"/>
      <c r="O84" s="31" t="s">
        <v>5441</v>
      </c>
      <c r="P84" s="31" t="s">
        <v>5438</v>
      </c>
      <c r="Q84" s="31" t="s">
        <v>5168</v>
      </c>
    </row>
    <row r="85" spans="1:17" hidden="1" x14ac:dyDescent="0.2">
      <c r="A85" s="31" t="s">
        <v>5530</v>
      </c>
      <c r="B85" s="31" t="s">
        <v>5531</v>
      </c>
      <c r="C85" s="31" t="s">
        <v>5493</v>
      </c>
      <c r="D85" s="31" t="s">
        <v>3948</v>
      </c>
      <c r="E85" s="31" t="s">
        <v>5171</v>
      </c>
      <c r="F85" s="31" t="s">
        <v>3948</v>
      </c>
      <c r="G85" s="47">
        <v>60</v>
      </c>
      <c r="H85" s="33">
        <v>0</v>
      </c>
      <c r="I85" s="31" t="s">
        <v>5236</v>
      </c>
      <c r="J85" s="31" t="s">
        <v>5237</v>
      </c>
      <c r="K85" s="31" t="s">
        <v>5164</v>
      </c>
      <c r="L85" s="31" t="s">
        <v>5494</v>
      </c>
      <c r="M85" s="31" t="s">
        <v>5239</v>
      </c>
      <c r="N85" s="31"/>
      <c r="O85" s="31" t="s">
        <v>5441</v>
      </c>
      <c r="P85" s="31" t="s">
        <v>5438</v>
      </c>
      <c r="Q85" s="31" t="s">
        <v>5168</v>
      </c>
    </row>
    <row r="86" spans="1:17" hidden="1" x14ac:dyDescent="0.2">
      <c r="A86" s="31" t="s">
        <v>5532</v>
      </c>
      <c r="B86" s="31" t="s">
        <v>5533</v>
      </c>
      <c r="C86" s="31" t="s">
        <v>5534</v>
      </c>
      <c r="D86" s="31" t="s">
        <v>3948</v>
      </c>
      <c r="E86" s="31" t="s">
        <v>5171</v>
      </c>
      <c r="F86" s="31" t="s">
        <v>3948</v>
      </c>
      <c r="G86" s="47">
        <v>60</v>
      </c>
      <c r="H86" s="33">
        <v>0</v>
      </c>
      <c r="I86" s="31" t="s">
        <v>5236</v>
      </c>
      <c r="J86" s="31" t="s">
        <v>5237</v>
      </c>
      <c r="K86" s="31" t="s">
        <v>5164</v>
      </c>
      <c r="L86" s="31" t="s">
        <v>5535</v>
      </c>
      <c r="M86" s="31" t="s">
        <v>5239</v>
      </c>
      <c r="N86" s="31"/>
      <c r="O86" s="31" t="s">
        <v>5441</v>
      </c>
      <c r="P86" s="31" t="s">
        <v>5438</v>
      </c>
      <c r="Q86" s="31" t="s">
        <v>5168</v>
      </c>
    </row>
    <row r="87" spans="1:17" hidden="1" x14ac:dyDescent="0.2">
      <c r="A87" s="31" t="s">
        <v>5536</v>
      </c>
      <c r="B87" s="31" t="s">
        <v>5537</v>
      </c>
      <c r="C87" s="31" t="s">
        <v>5538</v>
      </c>
      <c r="D87" s="31" t="s">
        <v>3948</v>
      </c>
      <c r="E87" s="31" t="s">
        <v>5171</v>
      </c>
      <c r="F87" s="31" t="s">
        <v>3948</v>
      </c>
      <c r="G87" s="47">
        <v>60</v>
      </c>
      <c r="H87" s="33">
        <v>0</v>
      </c>
      <c r="I87" s="31" t="s">
        <v>5236</v>
      </c>
      <c r="J87" s="31" t="s">
        <v>5237</v>
      </c>
      <c r="K87" s="31" t="s">
        <v>5164</v>
      </c>
      <c r="L87" s="31" t="s">
        <v>5539</v>
      </c>
      <c r="M87" s="31" t="s">
        <v>5239</v>
      </c>
      <c r="N87" s="31"/>
      <c r="O87" s="31" t="s">
        <v>5441</v>
      </c>
      <c r="P87" s="31" t="s">
        <v>5438</v>
      </c>
      <c r="Q87" s="31" t="s">
        <v>5168</v>
      </c>
    </row>
    <row r="88" spans="1:17" hidden="1" x14ac:dyDescent="0.2">
      <c r="A88" s="31" t="s">
        <v>5540</v>
      </c>
      <c r="B88" s="31" t="s">
        <v>5541</v>
      </c>
      <c r="C88" s="31" t="s">
        <v>5542</v>
      </c>
      <c r="D88" s="31" t="s">
        <v>3948</v>
      </c>
      <c r="E88" s="31" t="s">
        <v>5171</v>
      </c>
      <c r="F88" s="31" t="s">
        <v>3948</v>
      </c>
      <c r="G88" s="47">
        <v>60</v>
      </c>
      <c r="H88" s="33">
        <v>0</v>
      </c>
      <c r="I88" s="31" t="s">
        <v>5252</v>
      </c>
      <c r="J88" s="31" t="s">
        <v>5253</v>
      </c>
      <c r="K88" s="31" t="s">
        <v>5164</v>
      </c>
      <c r="L88" s="31" t="s">
        <v>5165</v>
      </c>
      <c r="M88" s="31" t="s">
        <v>5543</v>
      </c>
      <c r="N88" s="31"/>
      <c r="O88" s="31" t="s">
        <v>5441</v>
      </c>
      <c r="P88" s="31" t="s">
        <v>5438</v>
      </c>
      <c r="Q88" s="31" t="s">
        <v>5168</v>
      </c>
    </row>
    <row r="89" spans="1:17" hidden="1" x14ac:dyDescent="0.2">
      <c r="A89" s="31" t="s">
        <v>5544</v>
      </c>
      <c r="B89" s="31" t="s">
        <v>5545</v>
      </c>
      <c r="C89" s="31" t="s">
        <v>5546</v>
      </c>
      <c r="D89" s="31" t="s">
        <v>3948</v>
      </c>
      <c r="E89" s="31" t="s">
        <v>5171</v>
      </c>
      <c r="F89" s="31" t="s">
        <v>3948</v>
      </c>
      <c r="G89" s="47">
        <v>60</v>
      </c>
      <c r="H89" s="33">
        <v>0</v>
      </c>
      <c r="I89" s="31" t="s">
        <v>5236</v>
      </c>
      <c r="J89" s="31" t="s">
        <v>5237</v>
      </c>
      <c r="K89" s="31" t="s">
        <v>5164</v>
      </c>
      <c r="L89" s="31" t="s">
        <v>5547</v>
      </c>
      <c r="M89" s="31" t="s">
        <v>5239</v>
      </c>
      <c r="N89" s="31"/>
      <c r="O89" s="31" t="s">
        <v>5441</v>
      </c>
      <c r="P89" s="31" t="s">
        <v>5438</v>
      </c>
      <c r="Q89" s="31" t="s">
        <v>5168</v>
      </c>
    </row>
    <row r="90" spans="1:17" hidden="1" x14ac:dyDescent="0.2">
      <c r="A90" s="31" t="s">
        <v>5548</v>
      </c>
      <c r="B90" s="31" t="s">
        <v>5549</v>
      </c>
      <c r="C90" s="31" t="s">
        <v>5550</v>
      </c>
      <c r="D90" s="31" t="s">
        <v>3948</v>
      </c>
      <c r="E90" s="31" t="s">
        <v>5171</v>
      </c>
      <c r="F90" s="31" t="s">
        <v>3948</v>
      </c>
      <c r="G90" s="47">
        <v>60</v>
      </c>
      <c r="H90" s="33">
        <v>0</v>
      </c>
      <c r="I90" s="31" t="s">
        <v>5218</v>
      </c>
      <c r="J90" s="31" t="s">
        <v>5219</v>
      </c>
      <c r="K90" s="31" t="s">
        <v>5164</v>
      </c>
      <c r="L90" s="31" t="s">
        <v>5165</v>
      </c>
      <c r="M90" s="31" t="s">
        <v>5262</v>
      </c>
      <c r="N90" s="31"/>
      <c r="O90" s="31" t="s">
        <v>5441</v>
      </c>
      <c r="P90" s="31" t="s">
        <v>5438</v>
      </c>
      <c r="Q90" s="31" t="s">
        <v>5168</v>
      </c>
    </row>
    <row r="91" spans="1:17" hidden="1" x14ac:dyDescent="0.2">
      <c r="A91" s="31" t="s">
        <v>5551</v>
      </c>
      <c r="B91" s="31" t="s">
        <v>5552</v>
      </c>
      <c r="C91" s="31" t="s">
        <v>5538</v>
      </c>
      <c r="D91" s="31" t="s">
        <v>3948</v>
      </c>
      <c r="E91" s="31" t="s">
        <v>5171</v>
      </c>
      <c r="F91" s="31" t="s">
        <v>3948</v>
      </c>
      <c r="G91" s="47">
        <v>60</v>
      </c>
      <c r="H91" s="33">
        <v>0</v>
      </c>
      <c r="I91" s="31" t="s">
        <v>5236</v>
      </c>
      <c r="J91" s="31" t="s">
        <v>5237</v>
      </c>
      <c r="K91" s="31" t="s">
        <v>5164</v>
      </c>
      <c r="L91" s="31" t="s">
        <v>5539</v>
      </c>
      <c r="M91" s="31" t="s">
        <v>5239</v>
      </c>
      <c r="N91" s="31"/>
      <c r="O91" s="31" t="s">
        <v>5441</v>
      </c>
      <c r="P91" s="31" t="s">
        <v>5438</v>
      </c>
      <c r="Q91" s="31" t="s">
        <v>5168</v>
      </c>
    </row>
    <row r="92" spans="1:17" hidden="1" x14ac:dyDescent="0.2">
      <c r="A92" s="31" t="s">
        <v>5553</v>
      </c>
      <c r="B92" s="31" t="s">
        <v>5554</v>
      </c>
      <c r="C92" s="31" t="s">
        <v>5555</v>
      </c>
      <c r="D92" s="31" t="s">
        <v>3948</v>
      </c>
      <c r="E92" s="31" t="s">
        <v>5171</v>
      </c>
      <c r="F92" s="31" t="s">
        <v>3948</v>
      </c>
      <c r="G92" s="47">
        <v>60</v>
      </c>
      <c r="H92" s="33">
        <v>0</v>
      </c>
      <c r="I92" s="31" t="s">
        <v>5236</v>
      </c>
      <c r="J92" s="31" t="s">
        <v>5237</v>
      </c>
      <c r="K92" s="31" t="s">
        <v>5164</v>
      </c>
      <c r="L92" s="31" t="s">
        <v>5547</v>
      </c>
      <c r="M92" s="31" t="s">
        <v>5239</v>
      </c>
      <c r="N92" s="31"/>
      <c r="O92" s="31" t="s">
        <v>5441</v>
      </c>
      <c r="P92" s="31" t="s">
        <v>5438</v>
      </c>
      <c r="Q92" s="31" t="s">
        <v>5168</v>
      </c>
    </row>
    <row r="93" spans="1:17" hidden="1" x14ac:dyDescent="0.2">
      <c r="A93" s="31" t="s">
        <v>5556</v>
      </c>
      <c r="B93" s="31" t="s">
        <v>5557</v>
      </c>
      <c r="C93" s="31" t="s">
        <v>5558</v>
      </c>
      <c r="D93" s="31" t="s">
        <v>3948</v>
      </c>
      <c r="E93" s="31" t="s">
        <v>5171</v>
      </c>
      <c r="F93" s="31" t="s">
        <v>3948</v>
      </c>
      <c r="G93" s="47">
        <v>60</v>
      </c>
      <c r="H93" s="33">
        <v>0</v>
      </c>
      <c r="I93" s="31" t="s">
        <v>5179</v>
      </c>
      <c r="J93" s="31" t="s">
        <v>5180</v>
      </c>
      <c r="K93" s="31" t="s">
        <v>5164</v>
      </c>
      <c r="L93" s="31" t="s">
        <v>5165</v>
      </c>
      <c r="M93" s="31" t="s">
        <v>5361</v>
      </c>
      <c r="N93" s="31"/>
      <c r="O93" s="31" t="s">
        <v>5441</v>
      </c>
      <c r="P93" s="31" t="s">
        <v>5438</v>
      </c>
      <c r="Q93" s="31" t="s">
        <v>5168</v>
      </c>
    </row>
    <row r="94" spans="1:17" hidden="1" x14ac:dyDescent="0.2">
      <c r="A94" s="31" t="s">
        <v>5559</v>
      </c>
      <c r="B94" s="31" t="s">
        <v>5560</v>
      </c>
      <c r="C94" s="31" t="s">
        <v>5561</v>
      </c>
      <c r="D94" s="31" t="s">
        <v>3948</v>
      </c>
      <c r="E94" s="31" t="s">
        <v>5171</v>
      </c>
      <c r="F94" s="31" t="s">
        <v>3948</v>
      </c>
      <c r="G94" s="47">
        <v>60</v>
      </c>
      <c r="H94" s="33">
        <v>0</v>
      </c>
      <c r="I94" s="31" t="s">
        <v>5172</v>
      </c>
      <c r="J94" s="31" t="s">
        <v>5173</v>
      </c>
      <c r="K94" s="31" t="s">
        <v>5164</v>
      </c>
      <c r="L94" s="31" t="s">
        <v>5165</v>
      </c>
      <c r="M94" s="31" t="s">
        <v>5258</v>
      </c>
      <c r="N94" s="31"/>
      <c r="O94" s="31" t="s">
        <v>5441</v>
      </c>
      <c r="P94" s="31" t="s">
        <v>5438</v>
      </c>
      <c r="Q94" s="31" t="s">
        <v>5168</v>
      </c>
    </row>
    <row r="95" spans="1:17" hidden="1" x14ac:dyDescent="0.2">
      <c r="A95" s="31" t="s">
        <v>5562</v>
      </c>
      <c r="B95" s="31" t="s">
        <v>5563</v>
      </c>
      <c r="C95" s="31" t="s">
        <v>5564</v>
      </c>
      <c r="D95" s="31" t="s">
        <v>3948</v>
      </c>
      <c r="E95" s="31" t="s">
        <v>5171</v>
      </c>
      <c r="F95" s="31" t="s">
        <v>3948</v>
      </c>
      <c r="G95" s="47">
        <v>60</v>
      </c>
      <c r="H95" s="33">
        <v>0</v>
      </c>
      <c r="I95" s="31" t="s">
        <v>5236</v>
      </c>
      <c r="J95" s="31" t="s">
        <v>5237</v>
      </c>
      <c r="K95" s="31" t="s">
        <v>5164</v>
      </c>
      <c r="L95" s="31" t="s">
        <v>5565</v>
      </c>
      <c r="M95" s="31" t="s">
        <v>5239</v>
      </c>
      <c r="N95" s="31"/>
      <c r="O95" s="31" t="s">
        <v>5441</v>
      </c>
      <c r="P95" s="31" t="s">
        <v>5438</v>
      </c>
      <c r="Q95" s="31" t="s">
        <v>5168</v>
      </c>
    </row>
    <row r="96" spans="1:17" hidden="1" x14ac:dyDescent="0.2">
      <c r="A96" s="31" t="s">
        <v>5566</v>
      </c>
      <c r="B96" s="31" t="s">
        <v>5567</v>
      </c>
      <c r="C96" s="31" t="s">
        <v>5568</v>
      </c>
      <c r="D96" s="31" t="s">
        <v>3948</v>
      </c>
      <c r="E96" s="31" t="s">
        <v>5171</v>
      </c>
      <c r="F96" s="31" t="s">
        <v>3948</v>
      </c>
      <c r="G96" s="47">
        <v>60</v>
      </c>
      <c r="H96" s="33">
        <v>0</v>
      </c>
      <c r="I96" s="31" t="s">
        <v>5252</v>
      </c>
      <c r="J96" s="31" t="s">
        <v>5253</v>
      </c>
      <c r="K96" s="31" t="s">
        <v>5164</v>
      </c>
      <c r="L96" s="31" t="s">
        <v>5165</v>
      </c>
      <c r="M96" s="31" t="s">
        <v>5569</v>
      </c>
      <c r="N96" s="31"/>
      <c r="O96" s="31" t="s">
        <v>5441</v>
      </c>
      <c r="P96" s="31" t="s">
        <v>5438</v>
      </c>
      <c r="Q96" s="31" t="s">
        <v>5168</v>
      </c>
    </row>
    <row r="97" spans="1:17" hidden="1" x14ac:dyDescent="0.2">
      <c r="A97" s="31" t="s">
        <v>5570</v>
      </c>
      <c r="B97" s="31" t="s">
        <v>5571</v>
      </c>
      <c r="C97" s="31" t="s">
        <v>5572</v>
      </c>
      <c r="D97" s="31" t="s">
        <v>3948</v>
      </c>
      <c r="E97" s="31" t="s">
        <v>5171</v>
      </c>
      <c r="F97" s="31" t="s">
        <v>3948</v>
      </c>
      <c r="G97" s="47">
        <v>60</v>
      </c>
      <c r="H97" s="33">
        <v>0</v>
      </c>
      <c r="I97" s="31" t="s">
        <v>5236</v>
      </c>
      <c r="J97" s="31" t="s">
        <v>5237</v>
      </c>
      <c r="K97" s="31" t="s">
        <v>5164</v>
      </c>
      <c r="L97" s="31" t="s">
        <v>5573</v>
      </c>
      <c r="M97" s="31" t="s">
        <v>5239</v>
      </c>
      <c r="N97" s="31"/>
      <c r="O97" s="31" t="s">
        <v>5441</v>
      </c>
      <c r="P97" s="31" t="s">
        <v>5438</v>
      </c>
      <c r="Q97" s="31" t="s">
        <v>5168</v>
      </c>
    </row>
    <row r="98" spans="1:17" hidden="1" x14ac:dyDescent="0.2">
      <c r="A98" s="31" t="s">
        <v>5574</v>
      </c>
      <c r="B98" s="31" t="s">
        <v>5575</v>
      </c>
      <c r="C98" s="31" t="s">
        <v>5576</v>
      </c>
      <c r="D98" s="31" t="s">
        <v>3948</v>
      </c>
      <c r="E98" s="31" t="s">
        <v>5171</v>
      </c>
      <c r="F98" s="31" t="s">
        <v>3948</v>
      </c>
      <c r="G98" s="47">
        <v>60</v>
      </c>
      <c r="H98" s="33">
        <v>0</v>
      </c>
      <c r="I98" s="31" t="s">
        <v>5236</v>
      </c>
      <c r="J98" s="31" t="s">
        <v>5237</v>
      </c>
      <c r="K98" s="31" t="s">
        <v>5164</v>
      </c>
      <c r="L98" s="31" t="s">
        <v>5310</v>
      </c>
      <c r="M98" s="31" t="s">
        <v>5239</v>
      </c>
      <c r="N98" s="31"/>
      <c r="O98" s="31" t="s">
        <v>5441</v>
      </c>
      <c r="P98" s="31" t="s">
        <v>5438</v>
      </c>
      <c r="Q98" s="31" t="s">
        <v>5168</v>
      </c>
    </row>
    <row r="99" spans="1:17" hidden="1" x14ac:dyDescent="0.2">
      <c r="A99" s="31" t="s">
        <v>5577</v>
      </c>
      <c r="B99" s="31" t="s">
        <v>5578</v>
      </c>
      <c r="C99" s="31" t="s">
        <v>5529</v>
      </c>
      <c r="D99" s="31" t="s">
        <v>3948</v>
      </c>
      <c r="E99" s="31" t="s">
        <v>5171</v>
      </c>
      <c r="F99" s="31" t="s">
        <v>3948</v>
      </c>
      <c r="G99" s="47">
        <v>60</v>
      </c>
      <c r="H99" s="33">
        <v>0</v>
      </c>
      <c r="I99" s="31" t="s">
        <v>5218</v>
      </c>
      <c r="J99" s="31" t="s">
        <v>5219</v>
      </c>
      <c r="K99" s="31" t="s">
        <v>5164</v>
      </c>
      <c r="L99" s="31" t="s">
        <v>5165</v>
      </c>
      <c r="M99" s="31" t="s">
        <v>5262</v>
      </c>
      <c r="N99" s="31"/>
      <c r="O99" s="31" t="s">
        <v>5441</v>
      </c>
      <c r="P99" s="31" t="s">
        <v>5438</v>
      </c>
      <c r="Q99" s="31" t="s">
        <v>5168</v>
      </c>
    </row>
    <row r="100" spans="1:17" hidden="1" x14ac:dyDescent="0.2">
      <c r="A100" s="31" t="s">
        <v>5579</v>
      </c>
      <c r="B100" s="31" t="s">
        <v>5580</v>
      </c>
      <c r="C100" s="31" t="s">
        <v>5581</v>
      </c>
      <c r="D100" s="31"/>
      <c r="E100" s="31" t="s">
        <v>5171</v>
      </c>
      <c r="F100" s="31" t="s">
        <v>5582</v>
      </c>
      <c r="G100" s="47"/>
      <c r="H100" s="33">
        <v>0</v>
      </c>
      <c r="I100" s="31" t="s">
        <v>5236</v>
      </c>
      <c r="J100" s="31" t="s">
        <v>5237</v>
      </c>
      <c r="K100" s="31" t="s">
        <v>5164</v>
      </c>
      <c r="L100" s="31" t="s">
        <v>5573</v>
      </c>
      <c r="M100" s="31" t="s">
        <v>5239</v>
      </c>
      <c r="N100" s="31"/>
      <c r="O100" s="31" t="s">
        <v>5579</v>
      </c>
      <c r="P100" s="31" t="s">
        <v>5580</v>
      </c>
      <c r="Q100" s="31" t="s">
        <v>5168</v>
      </c>
    </row>
    <row r="101" spans="1:17" hidden="1" x14ac:dyDescent="0.2">
      <c r="A101" s="31" t="s">
        <v>5583</v>
      </c>
      <c r="B101" s="31" t="s">
        <v>5584</v>
      </c>
      <c r="C101" s="31" t="s">
        <v>5585</v>
      </c>
      <c r="D101" s="31"/>
      <c r="E101" s="31" t="s">
        <v>5171</v>
      </c>
      <c r="F101" s="31" t="s">
        <v>5586</v>
      </c>
      <c r="G101" s="47"/>
      <c r="H101" s="33">
        <v>0</v>
      </c>
      <c r="I101" s="31" t="s">
        <v>5236</v>
      </c>
      <c r="J101" s="31" t="s">
        <v>5237</v>
      </c>
      <c r="K101" s="31" t="s">
        <v>5164</v>
      </c>
      <c r="L101" s="31" t="s">
        <v>5432</v>
      </c>
      <c r="M101" s="31" t="s">
        <v>5239</v>
      </c>
      <c r="N101" s="31"/>
      <c r="O101" s="31" t="s">
        <v>5583</v>
      </c>
      <c r="P101" s="31" t="s">
        <v>5584</v>
      </c>
      <c r="Q101" s="31" t="s">
        <v>5168</v>
      </c>
    </row>
    <row r="102" spans="1:17" hidden="1" x14ac:dyDescent="0.2">
      <c r="A102" s="31" t="s">
        <v>5587</v>
      </c>
      <c r="B102" s="31" t="s">
        <v>5588</v>
      </c>
      <c r="C102" s="31" t="s">
        <v>5589</v>
      </c>
      <c r="D102" s="31"/>
      <c r="E102" s="31" t="s">
        <v>5419</v>
      </c>
      <c r="F102" s="31" t="s">
        <v>5590</v>
      </c>
      <c r="G102" s="47"/>
      <c r="H102" s="33">
        <v>0</v>
      </c>
      <c r="I102" s="31" t="s">
        <v>5294</v>
      </c>
      <c r="J102" s="31" t="s">
        <v>5295</v>
      </c>
      <c r="K102" s="31" t="s">
        <v>5164</v>
      </c>
      <c r="L102" s="31" t="s">
        <v>5591</v>
      </c>
      <c r="M102" s="31" t="s">
        <v>5297</v>
      </c>
      <c r="N102" s="31" t="s">
        <v>5592</v>
      </c>
      <c r="O102" s="31" t="s">
        <v>5587</v>
      </c>
      <c r="P102" s="31" t="s">
        <v>5588</v>
      </c>
      <c r="Q102" s="31" t="s">
        <v>5168</v>
      </c>
    </row>
    <row r="103" spans="1:17" hidden="1" x14ac:dyDescent="0.2">
      <c r="A103" s="31" t="s">
        <v>5593</v>
      </c>
      <c r="B103" s="31" t="s">
        <v>5594</v>
      </c>
      <c r="C103" s="31" t="s">
        <v>5595</v>
      </c>
      <c r="D103" s="31" t="s">
        <v>5596</v>
      </c>
      <c r="E103" s="31" t="s">
        <v>5171</v>
      </c>
      <c r="F103" s="31" t="s">
        <v>5596</v>
      </c>
      <c r="G103" s="47"/>
      <c r="H103" s="33">
        <v>0</v>
      </c>
      <c r="I103" s="31" t="s">
        <v>5597</v>
      </c>
      <c r="J103" s="31" t="s">
        <v>5598</v>
      </c>
      <c r="K103" s="31" t="s">
        <v>5164</v>
      </c>
      <c r="L103" s="31" t="s">
        <v>5599</v>
      </c>
      <c r="M103" s="31" t="s">
        <v>5239</v>
      </c>
      <c r="N103" s="31"/>
      <c r="O103" s="31" t="s">
        <v>5593</v>
      </c>
      <c r="P103" s="31" t="s">
        <v>5594</v>
      </c>
      <c r="Q103" s="31" t="s">
        <v>5168</v>
      </c>
    </row>
    <row r="104" spans="1:17" hidden="1" x14ac:dyDescent="0.2">
      <c r="A104" s="31" t="s">
        <v>5600</v>
      </c>
      <c r="B104" s="31" t="s">
        <v>5601</v>
      </c>
      <c r="C104" s="31" t="s">
        <v>5602</v>
      </c>
      <c r="D104" s="31"/>
      <c r="E104" s="31" t="s">
        <v>5171</v>
      </c>
      <c r="F104" s="31" t="s">
        <v>5603</v>
      </c>
      <c r="G104" s="47"/>
      <c r="H104" s="33">
        <v>0</v>
      </c>
      <c r="I104" s="31" t="s">
        <v>5212</v>
      </c>
      <c r="J104" s="31" t="s">
        <v>5213</v>
      </c>
      <c r="K104" s="31" t="s">
        <v>5164</v>
      </c>
      <c r="L104" s="31" t="s">
        <v>5165</v>
      </c>
      <c r="M104" s="31" t="s">
        <v>5361</v>
      </c>
      <c r="N104" s="31"/>
      <c r="O104" s="31" t="s">
        <v>5600</v>
      </c>
      <c r="P104" s="31" t="s">
        <v>5601</v>
      </c>
      <c r="Q104" s="31" t="s">
        <v>5168</v>
      </c>
    </row>
    <row r="105" spans="1:17" hidden="1" x14ac:dyDescent="0.2">
      <c r="A105" s="31" t="s">
        <v>5604</v>
      </c>
      <c r="B105" s="31" t="s">
        <v>5605</v>
      </c>
      <c r="C105" s="31" t="s">
        <v>5606</v>
      </c>
      <c r="D105" s="31"/>
      <c r="E105" s="31" t="s">
        <v>5607</v>
      </c>
      <c r="F105" s="31" t="s">
        <v>5608</v>
      </c>
      <c r="G105" s="47">
        <v>60</v>
      </c>
      <c r="H105" s="33">
        <v>0</v>
      </c>
      <c r="I105" s="31" t="s">
        <v>5421</v>
      </c>
      <c r="J105" s="31" t="s">
        <v>5422</v>
      </c>
      <c r="K105" s="31" t="s">
        <v>5164</v>
      </c>
      <c r="L105" s="31" t="s">
        <v>5278</v>
      </c>
      <c r="M105" s="31" t="s">
        <v>5609</v>
      </c>
      <c r="N105" s="31" t="s">
        <v>5610</v>
      </c>
      <c r="O105" s="31" t="s">
        <v>5611</v>
      </c>
      <c r="P105" s="31" t="s">
        <v>5605</v>
      </c>
      <c r="Q105" s="31" t="s">
        <v>5168</v>
      </c>
    </row>
    <row r="106" spans="1:17" hidden="1" x14ac:dyDescent="0.2">
      <c r="A106" s="31" t="s">
        <v>5612</v>
      </c>
      <c r="B106" s="31" t="s">
        <v>5613</v>
      </c>
      <c r="C106" s="31" t="s">
        <v>5614</v>
      </c>
      <c r="D106" s="31"/>
      <c r="E106" s="31" t="s">
        <v>5607</v>
      </c>
      <c r="F106" s="31" t="s">
        <v>5615</v>
      </c>
      <c r="G106" s="47">
        <v>60</v>
      </c>
      <c r="H106" s="33">
        <v>0</v>
      </c>
      <c r="I106" s="31" t="s">
        <v>5421</v>
      </c>
      <c r="J106" s="31" t="s">
        <v>5422</v>
      </c>
      <c r="K106" s="31" t="s">
        <v>5164</v>
      </c>
      <c r="L106" s="31" t="s">
        <v>5278</v>
      </c>
      <c r="M106" s="31" t="s">
        <v>5616</v>
      </c>
      <c r="N106" s="31" t="s">
        <v>5617</v>
      </c>
      <c r="O106" s="31" t="s">
        <v>5611</v>
      </c>
      <c r="P106" s="31" t="s">
        <v>5613</v>
      </c>
      <c r="Q106" s="31" t="s">
        <v>5168</v>
      </c>
    </row>
    <row r="107" spans="1:17" hidden="1" x14ac:dyDescent="0.2">
      <c r="A107" s="31" t="s">
        <v>5618</v>
      </c>
      <c r="B107" s="31" t="s">
        <v>5619</v>
      </c>
      <c r="C107" s="31" t="s">
        <v>5620</v>
      </c>
      <c r="D107" s="31" t="s">
        <v>3948</v>
      </c>
      <c r="E107" s="31" t="s">
        <v>5607</v>
      </c>
      <c r="F107" s="31" t="s">
        <v>3948</v>
      </c>
      <c r="G107" s="47">
        <v>60</v>
      </c>
      <c r="H107" s="33">
        <v>0</v>
      </c>
      <c r="I107" s="31" t="s">
        <v>5421</v>
      </c>
      <c r="J107" s="31" t="s">
        <v>5422</v>
      </c>
      <c r="K107" s="31" t="s">
        <v>5164</v>
      </c>
      <c r="L107" s="31" t="s">
        <v>5278</v>
      </c>
      <c r="M107" s="31" t="s">
        <v>5279</v>
      </c>
      <c r="N107" s="31"/>
      <c r="O107" s="31" t="s">
        <v>5611</v>
      </c>
      <c r="P107" s="31" t="s">
        <v>5613</v>
      </c>
      <c r="Q107" s="31" t="s">
        <v>5168</v>
      </c>
    </row>
    <row r="108" spans="1:17" hidden="1" x14ac:dyDescent="0.2">
      <c r="A108" s="31" t="s">
        <v>5621</v>
      </c>
      <c r="B108" s="31" t="s">
        <v>5622</v>
      </c>
      <c r="C108" s="31" t="s">
        <v>5623</v>
      </c>
      <c r="D108" s="31" t="s">
        <v>3948</v>
      </c>
      <c r="E108" s="31" t="s">
        <v>5607</v>
      </c>
      <c r="F108" s="31" t="s">
        <v>3948</v>
      </c>
      <c r="G108" s="47">
        <v>60</v>
      </c>
      <c r="H108" s="33">
        <v>0</v>
      </c>
      <c r="I108" s="31" t="s">
        <v>5421</v>
      </c>
      <c r="J108" s="31" t="s">
        <v>5422</v>
      </c>
      <c r="K108" s="31" t="s">
        <v>5164</v>
      </c>
      <c r="L108" s="31" t="s">
        <v>5278</v>
      </c>
      <c r="M108" s="31" t="s">
        <v>5354</v>
      </c>
      <c r="N108" s="31"/>
      <c r="O108" s="31" t="s">
        <v>5611</v>
      </c>
      <c r="P108" s="31" t="s">
        <v>5613</v>
      </c>
      <c r="Q108" s="31" t="s">
        <v>5168</v>
      </c>
    </row>
    <row r="109" spans="1:17" hidden="1" x14ac:dyDescent="0.2">
      <c r="A109" s="31" t="s">
        <v>5624</v>
      </c>
      <c r="B109" s="31" t="s">
        <v>5625</v>
      </c>
      <c r="C109" s="31" t="s">
        <v>5626</v>
      </c>
      <c r="D109" s="31" t="s">
        <v>3948</v>
      </c>
      <c r="E109" s="31" t="s">
        <v>5607</v>
      </c>
      <c r="F109" s="31" t="s">
        <v>3948</v>
      </c>
      <c r="G109" s="47">
        <v>60</v>
      </c>
      <c r="H109" s="33">
        <v>0</v>
      </c>
      <c r="I109" s="31" t="s">
        <v>5421</v>
      </c>
      <c r="J109" s="31" t="s">
        <v>5422</v>
      </c>
      <c r="K109" s="31" t="s">
        <v>5164</v>
      </c>
      <c r="L109" s="31" t="s">
        <v>5278</v>
      </c>
      <c r="M109" s="31" t="s">
        <v>5627</v>
      </c>
      <c r="N109" s="31"/>
      <c r="O109" s="31" t="s">
        <v>5611</v>
      </c>
      <c r="P109" s="31" t="s">
        <v>5613</v>
      </c>
      <c r="Q109" s="31" t="s">
        <v>5168</v>
      </c>
    </row>
    <row r="110" spans="1:17" hidden="1" x14ac:dyDescent="0.2">
      <c r="A110" s="31" t="s">
        <v>5628</v>
      </c>
      <c r="B110" s="31" t="s">
        <v>5629</v>
      </c>
      <c r="C110" s="31" t="s">
        <v>5630</v>
      </c>
      <c r="D110" s="31"/>
      <c r="E110" s="31" t="s">
        <v>5607</v>
      </c>
      <c r="F110" s="31" t="s">
        <v>3948</v>
      </c>
      <c r="G110" s="47">
        <v>60</v>
      </c>
      <c r="H110" s="33">
        <v>0</v>
      </c>
      <c r="I110" s="31" t="s">
        <v>5294</v>
      </c>
      <c r="J110" s="31" t="s">
        <v>5295</v>
      </c>
      <c r="K110" s="31" t="s">
        <v>5164</v>
      </c>
      <c r="L110" s="31" t="s">
        <v>5631</v>
      </c>
      <c r="M110" s="31" t="s">
        <v>5297</v>
      </c>
      <c r="N110" s="31"/>
      <c r="O110" s="31" t="s">
        <v>5611</v>
      </c>
      <c r="P110" s="31" t="s">
        <v>5613</v>
      </c>
      <c r="Q110" s="31" t="s">
        <v>5168</v>
      </c>
    </row>
    <row r="111" spans="1:17" hidden="1" x14ac:dyDescent="0.2">
      <c r="A111" s="31" t="s">
        <v>5632</v>
      </c>
      <c r="B111" s="31" t="s">
        <v>5633</v>
      </c>
      <c r="C111" s="31" t="s">
        <v>5634</v>
      </c>
      <c r="D111" s="31" t="s">
        <v>3948</v>
      </c>
      <c r="E111" s="31" t="s">
        <v>5607</v>
      </c>
      <c r="F111" s="31" t="s">
        <v>3948</v>
      </c>
      <c r="G111" s="47">
        <v>60</v>
      </c>
      <c r="H111" s="33">
        <v>0</v>
      </c>
      <c r="I111" s="31" t="s">
        <v>5421</v>
      </c>
      <c r="J111" s="31" t="s">
        <v>5422</v>
      </c>
      <c r="K111" s="31" t="s">
        <v>5164</v>
      </c>
      <c r="L111" s="31" t="s">
        <v>5278</v>
      </c>
      <c r="M111" s="31" t="s">
        <v>5446</v>
      </c>
      <c r="N111" s="31"/>
      <c r="O111" s="31" t="s">
        <v>5611</v>
      </c>
      <c r="P111" s="31" t="s">
        <v>5613</v>
      </c>
      <c r="Q111" s="31" t="s">
        <v>5168</v>
      </c>
    </row>
    <row r="112" spans="1:17" hidden="1" x14ac:dyDescent="0.2">
      <c r="A112" s="31" t="s">
        <v>5635</v>
      </c>
      <c r="B112" s="31" t="s">
        <v>5636</v>
      </c>
      <c r="C112" s="31" t="s">
        <v>5637</v>
      </c>
      <c r="D112" s="31"/>
      <c r="E112" s="31" t="s">
        <v>5607</v>
      </c>
      <c r="F112" s="31" t="s">
        <v>3948</v>
      </c>
      <c r="G112" s="47">
        <v>60</v>
      </c>
      <c r="H112" s="33">
        <v>0</v>
      </c>
      <c r="I112" s="31" t="s">
        <v>5294</v>
      </c>
      <c r="J112" s="31" t="s">
        <v>5295</v>
      </c>
      <c r="K112" s="31" t="s">
        <v>5164</v>
      </c>
      <c r="L112" s="31" t="s">
        <v>5296</v>
      </c>
      <c r="M112" s="31" t="s">
        <v>5297</v>
      </c>
      <c r="N112" s="31"/>
      <c r="O112" s="31" t="s">
        <v>5611</v>
      </c>
      <c r="P112" s="31" t="s">
        <v>5613</v>
      </c>
      <c r="Q112" s="31" t="s">
        <v>5168</v>
      </c>
    </row>
    <row r="113" spans="1:17" hidden="1" x14ac:dyDescent="0.2">
      <c r="A113" s="31" t="s">
        <v>5638</v>
      </c>
      <c r="B113" s="31" t="s">
        <v>5639</v>
      </c>
      <c r="C113" s="31" t="s">
        <v>5640</v>
      </c>
      <c r="D113" s="31"/>
      <c r="E113" s="31" t="s">
        <v>5607</v>
      </c>
      <c r="F113" s="31" t="s">
        <v>3948</v>
      </c>
      <c r="G113" s="47">
        <v>60</v>
      </c>
      <c r="H113" s="33">
        <v>0</v>
      </c>
      <c r="I113" s="31" t="s">
        <v>5294</v>
      </c>
      <c r="J113" s="31" t="s">
        <v>5295</v>
      </c>
      <c r="K113" s="31" t="s">
        <v>5164</v>
      </c>
      <c r="L113" s="31" t="s">
        <v>5641</v>
      </c>
      <c r="M113" s="31" t="s">
        <v>5297</v>
      </c>
      <c r="N113" s="31"/>
      <c r="O113" s="31" t="s">
        <v>5611</v>
      </c>
      <c r="P113" s="31" t="s">
        <v>5613</v>
      </c>
      <c r="Q113" s="31" t="s">
        <v>5168</v>
      </c>
    </row>
    <row r="114" spans="1:17" hidden="1" x14ac:dyDescent="0.2">
      <c r="A114" s="31" t="s">
        <v>5642</v>
      </c>
      <c r="B114" s="31" t="s">
        <v>5643</v>
      </c>
      <c r="C114" s="31" t="s">
        <v>5644</v>
      </c>
      <c r="D114" s="31" t="s">
        <v>5645</v>
      </c>
      <c r="E114" s="31" t="s">
        <v>5607</v>
      </c>
      <c r="F114" s="31" t="s">
        <v>5645</v>
      </c>
      <c r="G114" s="47">
        <v>60</v>
      </c>
      <c r="H114" s="33">
        <v>0</v>
      </c>
      <c r="I114" s="31" t="s">
        <v>5294</v>
      </c>
      <c r="J114" s="31" t="s">
        <v>5295</v>
      </c>
      <c r="K114" s="31" t="s">
        <v>5164</v>
      </c>
      <c r="L114" s="31" t="s">
        <v>5296</v>
      </c>
      <c r="M114" s="31" t="s">
        <v>5297</v>
      </c>
      <c r="N114" s="31"/>
      <c r="O114" s="31" t="s">
        <v>5611</v>
      </c>
      <c r="P114" s="31" t="s">
        <v>5613</v>
      </c>
      <c r="Q114" s="31" t="s">
        <v>5168</v>
      </c>
    </row>
    <row r="115" spans="1:17" hidden="1" x14ac:dyDescent="0.2">
      <c r="A115" s="31" t="s">
        <v>5646</v>
      </c>
      <c r="B115" s="31" t="s">
        <v>5647</v>
      </c>
      <c r="C115" s="31" t="s">
        <v>5648</v>
      </c>
      <c r="D115" s="31"/>
      <c r="E115" s="31" t="s">
        <v>5607</v>
      </c>
      <c r="F115" s="31" t="s">
        <v>3948</v>
      </c>
      <c r="G115" s="47">
        <v>60</v>
      </c>
      <c r="H115" s="33">
        <v>0</v>
      </c>
      <c r="I115" s="31" t="s">
        <v>5421</v>
      </c>
      <c r="J115" s="31" t="s">
        <v>5422</v>
      </c>
      <c r="K115" s="31" t="s">
        <v>5164</v>
      </c>
      <c r="L115" s="31" t="s">
        <v>5278</v>
      </c>
      <c r="M115" s="31" t="s">
        <v>5616</v>
      </c>
      <c r="N115" s="31"/>
      <c r="O115" s="31" t="s">
        <v>5611</v>
      </c>
      <c r="P115" s="31" t="s">
        <v>5613</v>
      </c>
      <c r="Q115" s="31" t="s">
        <v>5168</v>
      </c>
    </row>
    <row r="116" spans="1:17" hidden="1" x14ac:dyDescent="0.2">
      <c r="A116" s="31" t="s">
        <v>5649</v>
      </c>
      <c r="B116" s="31" t="s">
        <v>5650</v>
      </c>
      <c r="C116" s="31" t="s">
        <v>5651</v>
      </c>
      <c r="D116" s="31" t="s">
        <v>3948</v>
      </c>
      <c r="E116" s="31" t="s">
        <v>5607</v>
      </c>
      <c r="F116" s="31" t="s">
        <v>3948</v>
      </c>
      <c r="G116" s="47">
        <v>60</v>
      </c>
      <c r="H116" s="33">
        <v>0</v>
      </c>
      <c r="I116" s="31" t="s">
        <v>5421</v>
      </c>
      <c r="J116" s="31" t="s">
        <v>5422</v>
      </c>
      <c r="K116" s="31" t="s">
        <v>5164</v>
      </c>
      <c r="L116" s="31" t="s">
        <v>5278</v>
      </c>
      <c r="M116" s="31" t="s">
        <v>5616</v>
      </c>
      <c r="N116" s="31"/>
      <c r="O116" s="31" t="s">
        <v>5611</v>
      </c>
      <c r="P116" s="31" t="s">
        <v>5613</v>
      </c>
      <c r="Q116" s="31" t="s">
        <v>5168</v>
      </c>
    </row>
    <row r="117" spans="1:17" hidden="1" x14ac:dyDescent="0.2">
      <c r="A117" s="31" t="s">
        <v>5652</v>
      </c>
      <c r="B117" s="31" t="s">
        <v>5653</v>
      </c>
      <c r="C117" s="31" t="s">
        <v>5654</v>
      </c>
      <c r="D117" s="31" t="s">
        <v>3948</v>
      </c>
      <c r="E117" s="31" t="s">
        <v>5607</v>
      </c>
      <c r="F117" s="31" t="s">
        <v>3948</v>
      </c>
      <c r="G117" s="47">
        <v>60</v>
      </c>
      <c r="H117" s="33">
        <v>0</v>
      </c>
      <c r="I117" s="31" t="s">
        <v>5421</v>
      </c>
      <c r="J117" s="31" t="s">
        <v>5422</v>
      </c>
      <c r="K117" s="31" t="s">
        <v>5164</v>
      </c>
      <c r="L117" s="31" t="s">
        <v>5278</v>
      </c>
      <c r="M117" s="31" t="s">
        <v>5616</v>
      </c>
      <c r="N117" s="31"/>
      <c r="O117" s="31" t="s">
        <v>5611</v>
      </c>
      <c r="P117" s="31" t="s">
        <v>5613</v>
      </c>
      <c r="Q117" s="31" t="s">
        <v>5168</v>
      </c>
    </row>
    <row r="118" spans="1:17" hidden="1" x14ac:dyDescent="0.2">
      <c r="A118" s="31" t="s">
        <v>5655</v>
      </c>
      <c r="B118" s="31" t="s">
        <v>5656</v>
      </c>
      <c r="C118" s="31" t="s">
        <v>5657</v>
      </c>
      <c r="D118" s="31" t="s">
        <v>3948</v>
      </c>
      <c r="E118" s="31" t="s">
        <v>5607</v>
      </c>
      <c r="F118" s="31" t="s">
        <v>3948</v>
      </c>
      <c r="G118" s="47">
        <v>60</v>
      </c>
      <c r="H118" s="33">
        <v>0</v>
      </c>
      <c r="I118" s="31" t="s">
        <v>5421</v>
      </c>
      <c r="J118" s="31" t="s">
        <v>5422</v>
      </c>
      <c r="K118" s="31" t="s">
        <v>5164</v>
      </c>
      <c r="L118" s="31" t="s">
        <v>5278</v>
      </c>
      <c r="M118" s="31" t="s">
        <v>5616</v>
      </c>
      <c r="N118" s="31"/>
      <c r="O118" s="31" t="s">
        <v>5611</v>
      </c>
      <c r="P118" s="31" t="s">
        <v>5613</v>
      </c>
      <c r="Q118" s="31" t="s">
        <v>5168</v>
      </c>
    </row>
    <row r="119" spans="1:17" hidden="1" x14ac:dyDescent="0.2">
      <c r="A119" s="31" t="s">
        <v>5658</v>
      </c>
      <c r="B119" s="31" t="s">
        <v>5659</v>
      </c>
      <c r="C119" s="31" t="s">
        <v>5660</v>
      </c>
      <c r="D119" s="31" t="s">
        <v>3948</v>
      </c>
      <c r="E119" s="31" t="s">
        <v>5607</v>
      </c>
      <c r="F119" s="31" t="s">
        <v>3948</v>
      </c>
      <c r="G119" s="47">
        <v>60</v>
      </c>
      <c r="H119" s="33">
        <v>0</v>
      </c>
      <c r="I119" s="31" t="s">
        <v>5661</v>
      </c>
      <c r="J119" s="31" t="s">
        <v>5662</v>
      </c>
      <c r="K119" s="31" t="s">
        <v>5164</v>
      </c>
      <c r="L119" s="31" t="s">
        <v>5278</v>
      </c>
      <c r="M119" s="31" t="s">
        <v>5663</v>
      </c>
      <c r="N119" s="31"/>
      <c r="O119" s="31" t="s">
        <v>5611</v>
      </c>
      <c r="P119" s="31" t="s">
        <v>5613</v>
      </c>
      <c r="Q119" s="31" t="s">
        <v>5168</v>
      </c>
    </row>
    <row r="120" spans="1:17" hidden="1" x14ac:dyDescent="0.2">
      <c r="A120" s="31" t="s">
        <v>5664</v>
      </c>
      <c r="B120" s="31" t="s">
        <v>5665</v>
      </c>
      <c r="C120" s="31" t="s">
        <v>5666</v>
      </c>
      <c r="D120" s="31" t="s">
        <v>3948</v>
      </c>
      <c r="E120" s="31" t="s">
        <v>5607</v>
      </c>
      <c r="F120" s="31" t="s">
        <v>3948</v>
      </c>
      <c r="G120" s="47">
        <v>60</v>
      </c>
      <c r="H120" s="33">
        <v>0</v>
      </c>
      <c r="I120" s="31" t="s">
        <v>5421</v>
      </c>
      <c r="J120" s="31" t="s">
        <v>5422</v>
      </c>
      <c r="K120" s="31" t="s">
        <v>5164</v>
      </c>
      <c r="L120" s="31" t="s">
        <v>5278</v>
      </c>
      <c r="M120" s="31" t="s">
        <v>5609</v>
      </c>
      <c r="N120" s="31"/>
      <c r="O120" s="31" t="s">
        <v>5611</v>
      </c>
      <c r="P120" s="31" t="s">
        <v>5613</v>
      </c>
      <c r="Q120" s="31" t="s">
        <v>5168</v>
      </c>
    </row>
    <row r="121" spans="1:17" hidden="1" x14ac:dyDescent="0.2">
      <c r="A121" s="31" t="s">
        <v>5667</v>
      </c>
      <c r="B121" s="31" t="s">
        <v>5668</v>
      </c>
      <c r="C121" s="31" t="s">
        <v>5669</v>
      </c>
      <c r="D121" s="31" t="s">
        <v>3948</v>
      </c>
      <c r="E121" s="31" t="s">
        <v>5607</v>
      </c>
      <c r="F121" s="31" t="s">
        <v>3948</v>
      </c>
      <c r="G121" s="47">
        <v>60</v>
      </c>
      <c r="H121" s="33">
        <v>0</v>
      </c>
      <c r="I121" s="31" t="s">
        <v>5421</v>
      </c>
      <c r="J121" s="31" t="s">
        <v>5422</v>
      </c>
      <c r="K121" s="31" t="s">
        <v>5164</v>
      </c>
      <c r="L121" s="31" t="s">
        <v>5278</v>
      </c>
      <c r="M121" s="31" t="s">
        <v>5627</v>
      </c>
      <c r="N121" s="31"/>
      <c r="O121" s="31" t="s">
        <v>5611</v>
      </c>
      <c r="P121" s="31" t="s">
        <v>5613</v>
      </c>
      <c r="Q121" s="31" t="s">
        <v>5168</v>
      </c>
    </row>
    <row r="122" spans="1:17" hidden="1" x14ac:dyDescent="0.2">
      <c r="A122" s="31" t="s">
        <v>5670</v>
      </c>
      <c r="B122" s="31" t="s">
        <v>5671</v>
      </c>
      <c r="C122" s="31" t="s">
        <v>5672</v>
      </c>
      <c r="D122" s="31" t="s">
        <v>3948</v>
      </c>
      <c r="E122" s="31" t="s">
        <v>5607</v>
      </c>
      <c r="F122" s="31" t="s">
        <v>3948</v>
      </c>
      <c r="G122" s="47">
        <v>60</v>
      </c>
      <c r="H122" s="33">
        <v>0</v>
      </c>
      <c r="I122" s="31" t="s">
        <v>5661</v>
      </c>
      <c r="J122" s="31" t="s">
        <v>5662</v>
      </c>
      <c r="K122" s="31" t="s">
        <v>5164</v>
      </c>
      <c r="L122" s="31" t="s">
        <v>5278</v>
      </c>
      <c r="M122" s="31" t="s">
        <v>5673</v>
      </c>
      <c r="N122" s="31"/>
      <c r="O122" s="31" t="s">
        <v>5611</v>
      </c>
      <c r="P122" s="31" t="s">
        <v>5613</v>
      </c>
      <c r="Q122" s="31" t="s">
        <v>5168</v>
      </c>
    </row>
    <row r="123" spans="1:17" hidden="1" x14ac:dyDescent="0.2">
      <c r="A123" s="31" t="s">
        <v>5674</v>
      </c>
      <c r="B123" s="31" t="s">
        <v>5675</v>
      </c>
      <c r="C123" s="31" t="s">
        <v>5676</v>
      </c>
      <c r="D123" s="31" t="s">
        <v>3948</v>
      </c>
      <c r="E123" s="31" t="s">
        <v>5607</v>
      </c>
      <c r="F123" s="31" t="s">
        <v>3948</v>
      </c>
      <c r="G123" s="47">
        <v>60</v>
      </c>
      <c r="H123" s="33">
        <v>0</v>
      </c>
      <c r="I123" s="31" t="s">
        <v>5661</v>
      </c>
      <c r="J123" s="31" t="s">
        <v>5662</v>
      </c>
      <c r="K123" s="31" t="s">
        <v>5164</v>
      </c>
      <c r="L123" s="31" t="s">
        <v>5278</v>
      </c>
      <c r="M123" s="31" t="s">
        <v>5673</v>
      </c>
      <c r="N123" s="31"/>
      <c r="O123" s="31" t="s">
        <v>5611</v>
      </c>
      <c r="P123" s="31" t="s">
        <v>5613</v>
      </c>
      <c r="Q123" s="31" t="s">
        <v>5168</v>
      </c>
    </row>
    <row r="124" spans="1:17" hidden="1" x14ac:dyDescent="0.2">
      <c r="A124" s="31" t="s">
        <v>5677</v>
      </c>
      <c r="B124" s="31" t="s">
        <v>5678</v>
      </c>
      <c r="C124" s="31" t="s">
        <v>5679</v>
      </c>
      <c r="D124" s="31" t="s">
        <v>3948</v>
      </c>
      <c r="E124" s="31" t="s">
        <v>5607</v>
      </c>
      <c r="F124" s="31" t="s">
        <v>3948</v>
      </c>
      <c r="G124" s="47">
        <v>60</v>
      </c>
      <c r="H124" s="33">
        <v>0</v>
      </c>
      <c r="I124" s="31" t="s">
        <v>5421</v>
      </c>
      <c r="J124" s="31" t="s">
        <v>5422</v>
      </c>
      <c r="K124" s="31" t="s">
        <v>5164</v>
      </c>
      <c r="L124" s="31" t="s">
        <v>5278</v>
      </c>
      <c r="M124" s="31" t="s">
        <v>5446</v>
      </c>
      <c r="N124" s="31"/>
      <c r="O124" s="31" t="s">
        <v>5611</v>
      </c>
      <c r="P124" s="31" t="s">
        <v>5613</v>
      </c>
      <c r="Q124" s="31" t="s">
        <v>5168</v>
      </c>
    </row>
    <row r="125" spans="1:17" hidden="1" x14ac:dyDescent="0.2">
      <c r="A125" s="31" t="s">
        <v>5680</v>
      </c>
      <c r="B125" s="31" t="s">
        <v>5681</v>
      </c>
      <c r="C125" s="31" t="s">
        <v>5682</v>
      </c>
      <c r="D125" s="31"/>
      <c r="E125" s="31" t="s">
        <v>5607</v>
      </c>
      <c r="F125" s="31" t="s">
        <v>3948</v>
      </c>
      <c r="G125" s="47">
        <v>60</v>
      </c>
      <c r="H125" s="33">
        <v>0</v>
      </c>
      <c r="I125" s="31" t="s">
        <v>5661</v>
      </c>
      <c r="J125" s="31" t="s">
        <v>5662</v>
      </c>
      <c r="K125" s="31" t="s">
        <v>5164</v>
      </c>
      <c r="L125" s="31" t="s">
        <v>5278</v>
      </c>
      <c r="M125" s="31" t="s">
        <v>5290</v>
      </c>
      <c r="N125" s="31" t="s">
        <v>5683</v>
      </c>
      <c r="O125" s="31" t="s">
        <v>5611</v>
      </c>
      <c r="P125" s="31" t="s">
        <v>5613</v>
      </c>
      <c r="Q125" s="31" t="s">
        <v>5168</v>
      </c>
    </row>
    <row r="126" spans="1:17" hidden="1" x14ac:dyDescent="0.2">
      <c r="A126" s="31" t="s">
        <v>5684</v>
      </c>
      <c r="B126" s="31" t="s">
        <v>5685</v>
      </c>
      <c r="C126" s="31" t="s">
        <v>5686</v>
      </c>
      <c r="D126" s="31" t="s">
        <v>3948</v>
      </c>
      <c r="E126" s="31" t="s">
        <v>5607</v>
      </c>
      <c r="F126" s="31" t="s">
        <v>3948</v>
      </c>
      <c r="G126" s="47">
        <v>60</v>
      </c>
      <c r="H126" s="33">
        <v>0</v>
      </c>
      <c r="I126" s="31" t="s">
        <v>5661</v>
      </c>
      <c r="J126" s="31" t="s">
        <v>5662</v>
      </c>
      <c r="K126" s="31" t="s">
        <v>5164</v>
      </c>
      <c r="L126" s="31" t="s">
        <v>5278</v>
      </c>
      <c r="M126" s="31" t="s">
        <v>5687</v>
      </c>
      <c r="N126" s="31"/>
      <c r="O126" s="31" t="s">
        <v>5611</v>
      </c>
      <c r="P126" s="31" t="s">
        <v>5613</v>
      </c>
      <c r="Q126" s="31" t="s">
        <v>5168</v>
      </c>
    </row>
    <row r="127" spans="1:17" hidden="1" x14ac:dyDescent="0.2">
      <c r="A127" s="31" t="s">
        <v>5688</v>
      </c>
      <c r="B127" s="31" t="s">
        <v>5689</v>
      </c>
      <c r="C127" s="31" t="s">
        <v>5690</v>
      </c>
      <c r="D127" s="31" t="s">
        <v>3948</v>
      </c>
      <c r="E127" s="31" t="s">
        <v>5607</v>
      </c>
      <c r="F127" s="31" t="s">
        <v>3948</v>
      </c>
      <c r="G127" s="47">
        <v>60</v>
      </c>
      <c r="H127" s="33">
        <v>0</v>
      </c>
      <c r="I127" s="31" t="s">
        <v>5661</v>
      </c>
      <c r="J127" s="31" t="s">
        <v>5662</v>
      </c>
      <c r="K127" s="31" t="s">
        <v>5164</v>
      </c>
      <c r="L127" s="31" t="s">
        <v>5278</v>
      </c>
      <c r="M127" s="31" t="s">
        <v>5687</v>
      </c>
      <c r="N127" s="31"/>
      <c r="O127" s="31" t="s">
        <v>5611</v>
      </c>
      <c r="P127" s="31" t="s">
        <v>5613</v>
      </c>
      <c r="Q127" s="31" t="s">
        <v>5168</v>
      </c>
    </row>
    <row r="128" spans="1:17" hidden="1" x14ac:dyDescent="0.2">
      <c r="A128" s="31" t="s">
        <v>5691</v>
      </c>
      <c r="B128" s="31" t="s">
        <v>5692</v>
      </c>
      <c r="C128" s="31" t="s">
        <v>5693</v>
      </c>
      <c r="D128" s="31"/>
      <c r="E128" s="31" t="s">
        <v>5607</v>
      </c>
      <c r="F128" s="31" t="s">
        <v>3948</v>
      </c>
      <c r="G128" s="47">
        <v>60</v>
      </c>
      <c r="H128" s="33">
        <v>0</v>
      </c>
      <c r="I128" s="31" t="s">
        <v>5661</v>
      </c>
      <c r="J128" s="31" t="s">
        <v>5662</v>
      </c>
      <c r="K128" s="31" t="s">
        <v>5164</v>
      </c>
      <c r="L128" s="31" t="s">
        <v>5278</v>
      </c>
      <c r="M128" s="31" t="s">
        <v>5290</v>
      </c>
      <c r="N128" s="31" t="s">
        <v>5694</v>
      </c>
      <c r="O128" s="31" t="s">
        <v>5611</v>
      </c>
      <c r="P128" s="31" t="s">
        <v>5613</v>
      </c>
      <c r="Q128" s="31" t="s">
        <v>5168</v>
      </c>
    </row>
    <row r="129" spans="1:17" hidden="1" x14ac:dyDescent="0.2">
      <c r="A129" s="31" t="s">
        <v>5695</v>
      </c>
      <c r="B129" s="31" t="s">
        <v>5696</v>
      </c>
      <c r="C129" s="31" t="s">
        <v>5697</v>
      </c>
      <c r="D129" s="31" t="s">
        <v>3948</v>
      </c>
      <c r="E129" s="31" t="s">
        <v>5607</v>
      </c>
      <c r="F129" s="31" t="s">
        <v>3948</v>
      </c>
      <c r="G129" s="47">
        <v>60</v>
      </c>
      <c r="H129" s="33">
        <v>0</v>
      </c>
      <c r="I129" s="31" t="s">
        <v>5421</v>
      </c>
      <c r="J129" s="31" t="s">
        <v>5422</v>
      </c>
      <c r="K129" s="31" t="s">
        <v>5164</v>
      </c>
      <c r="L129" s="31" t="s">
        <v>5278</v>
      </c>
      <c r="M129" s="31" t="s">
        <v>5627</v>
      </c>
      <c r="N129" s="31"/>
      <c r="O129" s="31" t="s">
        <v>5611</v>
      </c>
      <c r="P129" s="31" t="s">
        <v>5613</v>
      </c>
      <c r="Q129" s="31" t="s">
        <v>5168</v>
      </c>
    </row>
    <row r="130" spans="1:17" hidden="1" x14ac:dyDescent="0.2">
      <c r="A130" s="31" t="s">
        <v>5698</v>
      </c>
      <c r="B130" s="31" t="s">
        <v>5699</v>
      </c>
      <c r="C130" s="31" t="s">
        <v>5700</v>
      </c>
      <c r="D130" s="31" t="s">
        <v>3948</v>
      </c>
      <c r="E130" s="31" t="s">
        <v>5607</v>
      </c>
      <c r="F130" s="31" t="s">
        <v>3948</v>
      </c>
      <c r="G130" s="47">
        <v>60</v>
      </c>
      <c r="H130" s="33">
        <v>0</v>
      </c>
      <c r="I130" s="31" t="s">
        <v>5421</v>
      </c>
      <c r="J130" s="31" t="s">
        <v>5422</v>
      </c>
      <c r="K130" s="31" t="s">
        <v>5164</v>
      </c>
      <c r="L130" s="31" t="s">
        <v>5278</v>
      </c>
      <c r="M130" s="31" t="s">
        <v>5701</v>
      </c>
      <c r="N130" s="31"/>
      <c r="O130" s="31" t="s">
        <v>5611</v>
      </c>
      <c r="P130" s="31" t="s">
        <v>5613</v>
      </c>
      <c r="Q130" s="31" t="s">
        <v>5168</v>
      </c>
    </row>
    <row r="131" spans="1:17" hidden="1" x14ac:dyDescent="0.2">
      <c r="A131" s="31" t="s">
        <v>5702</v>
      </c>
      <c r="B131" s="31" t="s">
        <v>5703</v>
      </c>
      <c r="C131" s="31" t="s">
        <v>5704</v>
      </c>
      <c r="D131" s="31" t="s">
        <v>3948</v>
      </c>
      <c r="E131" s="31" t="s">
        <v>5607</v>
      </c>
      <c r="F131" s="31" t="s">
        <v>3948</v>
      </c>
      <c r="G131" s="47">
        <v>60</v>
      </c>
      <c r="H131" s="33">
        <v>0</v>
      </c>
      <c r="I131" s="31" t="s">
        <v>5421</v>
      </c>
      <c r="J131" s="31" t="s">
        <v>5422</v>
      </c>
      <c r="K131" s="31" t="s">
        <v>5164</v>
      </c>
      <c r="L131" s="31" t="s">
        <v>5278</v>
      </c>
      <c r="M131" s="31" t="s">
        <v>5701</v>
      </c>
      <c r="N131" s="31"/>
      <c r="O131" s="31" t="s">
        <v>5611</v>
      </c>
      <c r="P131" s="31" t="s">
        <v>5613</v>
      </c>
      <c r="Q131" s="31" t="s">
        <v>5168</v>
      </c>
    </row>
    <row r="132" spans="1:17" hidden="1" x14ac:dyDescent="0.2">
      <c r="A132" s="31" t="s">
        <v>5705</v>
      </c>
      <c r="B132" s="31" t="s">
        <v>5706</v>
      </c>
      <c r="C132" s="31" t="s">
        <v>5707</v>
      </c>
      <c r="D132" s="31" t="s">
        <v>3948</v>
      </c>
      <c r="E132" s="31" t="s">
        <v>5607</v>
      </c>
      <c r="F132" s="31" t="s">
        <v>3948</v>
      </c>
      <c r="G132" s="47">
        <v>60</v>
      </c>
      <c r="H132" s="33">
        <v>0</v>
      </c>
      <c r="I132" s="31" t="s">
        <v>5421</v>
      </c>
      <c r="J132" s="31" t="s">
        <v>5422</v>
      </c>
      <c r="K132" s="31" t="s">
        <v>5164</v>
      </c>
      <c r="L132" s="31" t="s">
        <v>5278</v>
      </c>
      <c r="M132" s="31" t="s">
        <v>5609</v>
      </c>
      <c r="N132" s="31"/>
      <c r="O132" s="31" t="s">
        <v>5611</v>
      </c>
      <c r="P132" s="31" t="s">
        <v>5613</v>
      </c>
      <c r="Q132" s="31" t="s">
        <v>5168</v>
      </c>
    </row>
    <row r="133" spans="1:17" hidden="1" x14ac:dyDescent="0.2">
      <c r="A133" s="31" t="s">
        <v>5708</v>
      </c>
      <c r="B133" s="31" t="s">
        <v>5709</v>
      </c>
      <c r="C133" s="31" t="s">
        <v>5710</v>
      </c>
      <c r="D133" s="31" t="s">
        <v>3948</v>
      </c>
      <c r="E133" s="31" t="s">
        <v>5607</v>
      </c>
      <c r="F133" s="31" t="s">
        <v>3948</v>
      </c>
      <c r="G133" s="47">
        <v>60</v>
      </c>
      <c r="H133" s="33">
        <v>0</v>
      </c>
      <c r="I133" s="31" t="s">
        <v>5661</v>
      </c>
      <c r="J133" s="31" t="s">
        <v>5662</v>
      </c>
      <c r="K133" s="31" t="s">
        <v>5164</v>
      </c>
      <c r="L133" s="31" t="s">
        <v>5278</v>
      </c>
      <c r="M133" s="31" t="s">
        <v>5687</v>
      </c>
      <c r="N133" s="31"/>
      <c r="O133" s="31" t="s">
        <v>5611</v>
      </c>
      <c r="P133" s="31" t="s">
        <v>5613</v>
      </c>
      <c r="Q133" s="31" t="s">
        <v>5168</v>
      </c>
    </row>
    <row r="134" spans="1:17" hidden="1" x14ac:dyDescent="0.2">
      <c r="A134" s="31" t="s">
        <v>5711</v>
      </c>
      <c r="B134" s="31" t="s">
        <v>5712</v>
      </c>
      <c r="C134" s="31" t="s">
        <v>5713</v>
      </c>
      <c r="D134" s="31" t="s">
        <v>3948</v>
      </c>
      <c r="E134" s="31" t="s">
        <v>5607</v>
      </c>
      <c r="F134" s="31" t="s">
        <v>3948</v>
      </c>
      <c r="G134" s="47">
        <v>60</v>
      </c>
      <c r="H134" s="33">
        <v>0</v>
      </c>
      <c r="I134" s="31" t="s">
        <v>5421</v>
      </c>
      <c r="J134" s="31" t="s">
        <v>5422</v>
      </c>
      <c r="K134" s="31" t="s">
        <v>5164</v>
      </c>
      <c r="L134" s="31" t="s">
        <v>5278</v>
      </c>
      <c r="M134" s="31" t="s">
        <v>5354</v>
      </c>
      <c r="N134" s="31"/>
      <c r="O134" s="31" t="s">
        <v>5611</v>
      </c>
      <c r="P134" s="31" t="s">
        <v>5613</v>
      </c>
      <c r="Q134" s="31" t="s">
        <v>5168</v>
      </c>
    </row>
    <row r="135" spans="1:17" hidden="1" x14ac:dyDescent="0.2">
      <c r="A135" s="31" t="s">
        <v>5714</v>
      </c>
      <c r="B135" s="31" t="s">
        <v>5715</v>
      </c>
      <c r="C135" s="31" t="s">
        <v>5716</v>
      </c>
      <c r="D135" s="31" t="s">
        <v>3948</v>
      </c>
      <c r="E135" s="31" t="s">
        <v>5607</v>
      </c>
      <c r="F135" s="31" t="s">
        <v>3948</v>
      </c>
      <c r="G135" s="47">
        <v>60</v>
      </c>
      <c r="H135" s="33">
        <v>0</v>
      </c>
      <c r="I135" s="31" t="s">
        <v>5421</v>
      </c>
      <c r="J135" s="31" t="s">
        <v>5422</v>
      </c>
      <c r="K135" s="31" t="s">
        <v>5164</v>
      </c>
      <c r="L135" s="31" t="s">
        <v>5278</v>
      </c>
      <c r="M135" s="31" t="s">
        <v>5627</v>
      </c>
      <c r="N135" s="31"/>
      <c r="O135" s="31" t="s">
        <v>5611</v>
      </c>
      <c r="P135" s="31" t="s">
        <v>5613</v>
      </c>
      <c r="Q135" s="31" t="s">
        <v>5168</v>
      </c>
    </row>
    <row r="136" spans="1:17" hidden="1" x14ac:dyDescent="0.2">
      <c r="A136" s="31" t="s">
        <v>5717</v>
      </c>
      <c r="B136" s="31" t="s">
        <v>5718</v>
      </c>
      <c r="C136" s="31" t="s">
        <v>5719</v>
      </c>
      <c r="D136" s="31" t="s">
        <v>3948</v>
      </c>
      <c r="E136" s="31" t="s">
        <v>5607</v>
      </c>
      <c r="F136" s="31" t="s">
        <v>3948</v>
      </c>
      <c r="G136" s="47">
        <v>60</v>
      </c>
      <c r="H136" s="33">
        <v>0</v>
      </c>
      <c r="I136" s="31" t="s">
        <v>5421</v>
      </c>
      <c r="J136" s="31" t="s">
        <v>5422</v>
      </c>
      <c r="K136" s="31" t="s">
        <v>5164</v>
      </c>
      <c r="L136" s="31" t="s">
        <v>5278</v>
      </c>
      <c r="M136" s="31" t="s">
        <v>5616</v>
      </c>
      <c r="N136" s="31"/>
      <c r="O136" s="31" t="s">
        <v>5611</v>
      </c>
      <c r="P136" s="31" t="s">
        <v>5613</v>
      </c>
      <c r="Q136" s="31" t="s">
        <v>5168</v>
      </c>
    </row>
    <row r="137" spans="1:17" hidden="1" x14ac:dyDescent="0.2">
      <c r="A137" s="31" t="s">
        <v>5720</v>
      </c>
      <c r="B137" s="31" t="s">
        <v>5721</v>
      </c>
      <c r="C137" s="31" t="s">
        <v>5722</v>
      </c>
      <c r="D137" s="31" t="s">
        <v>3948</v>
      </c>
      <c r="E137" s="31" t="s">
        <v>5607</v>
      </c>
      <c r="F137" s="31" t="s">
        <v>3948</v>
      </c>
      <c r="G137" s="47">
        <v>60</v>
      </c>
      <c r="H137" s="33">
        <v>0</v>
      </c>
      <c r="I137" s="31" t="s">
        <v>5421</v>
      </c>
      <c r="J137" s="31" t="s">
        <v>5422</v>
      </c>
      <c r="K137" s="31" t="s">
        <v>5164</v>
      </c>
      <c r="L137" s="31" t="s">
        <v>5278</v>
      </c>
      <c r="M137" s="31" t="s">
        <v>5627</v>
      </c>
      <c r="N137" s="31"/>
      <c r="O137" s="31" t="s">
        <v>5611</v>
      </c>
      <c r="P137" s="31" t="s">
        <v>5613</v>
      </c>
      <c r="Q137" s="31" t="s">
        <v>5168</v>
      </c>
    </row>
    <row r="138" spans="1:17" hidden="1" x14ac:dyDescent="0.2">
      <c r="A138" s="31" t="s">
        <v>5723</v>
      </c>
      <c r="B138" s="31" t="s">
        <v>5724</v>
      </c>
      <c r="C138" s="31" t="s">
        <v>5724</v>
      </c>
      <c r="D138" s="31" t="s">
        <v>3948</v>
      </c>
      <c r="E138" s="31" t="s">
        <v>5607</v>
      </c>
      <c r="F138" s="31" t="s">
        <v>3948</v>
      </c>
      <c r="G138" s="47">
        <v>60</v>
      </c>
      <c r="H138" s="33">
        <v>0</v>
      </c>
      <c r="I138" s="31" t="s">
        <v>5421</v>
      </c>
      <c r="J138" s="31" t="s">
        <v>5422</v>
      </c>
      <c r="K138" s="31" t="s">
        <v>5164</v>
      </c>
      <c r="L138" s="31" t="s">
        <v>5278</v>
      </c>
      <c r="M138" s="31" t="s">
        <v>5609</v>
      </c>
      <c r="N138" s="31"/>
      <c r="O138" s="31" t="s">
        <v>5611</v>
      </c>
      <c r="P138" s="31" t="s">
        <v>5613</v>
      </c>
      <c r="Q138" s="31" t="s">
        <v>5168</v>
      </c>
    </row>
    <row r="139" spans="1:17" hidden="1" x14ac:dyDescent="0.2">
      <c r="A139" s="31" t="s">
        <v>5725</v>
      </c>
      <c r="B139" s="31" t="s">
        <v>5726</v>
      </c>
      <c r="C139" s="31" t="s">
        <v>5726</v>
      </c>
      <c r="D139" s="31" t="s">
        <v>3948</v>
      </c>
      <c r="E139" s="31" t="s">
        <v>5607</v>
      </c>
      <c r="F139" s="31" t="s">
        <v>3948</v>
      </c>
      <c r="G139" s="47">
        <v>60</v>
      </c>
      <c r="H139" s="33">
        <v>0</v>
      </c>
      <c r="I139" s="31" t="s">
        <v>5421</v>
      </c>
      <c r="J139" s="31" t="s">
        <v>5422</v>
      </c>
      <c r="K139" s="31" t="s">
        <v>5164</v>
      </c>
      <c r="L139" s="31" t="s">
        <v>5278</v>
      </c>
      <c r="M139" s="31" t="s">
        <v>5279</v>
      </c>
      <c r="N139" s="31"/>
      <c r="O139" s="31" t="s">
        <v>5611</v>
      </c>
      <c r="P139" s="31" t="s">
        <v>5613</v>
      </c>
      <c r="Q139" s="31" t="s">
        <v>5168</v>
      </c>
    </row>
    <row r="140" spans="1:17" hidden="1" x14ac:dyDescent="0.2">
      <c r="A140" s="31" t="s">
        <v>5727</v>
      </c>
      <c r="B140" s="31" t="s">
        <v>5728</v>
      </c>
      <c r="C140" s="31" t="s">
        <v>5729</v>
      </c>
      <c r="D140" s="31" t="s">
        <v>3948</v>
      </c>
      <c r="E140" s="31" t="s">
        <v>5607</v>
      </c>
      <c r="F140" s="31" t="s">
        <v>3948</v>
      </c>
      <c r="G140" s="47">
        <v>60</v>
      </c>
      <c r="H140" s="33">
        <v>0</v>
      </c>
      <c r="I140" s="31" t="s">
        <v>5421</v>
      </c>
      <c r="J140" s="31" t="s">
        <v>5422</v>
      </c>
      <c r="K140" s="31" t="s">
        <v>5164</v>
      </c>
      <c r="L140" s="31" t="s">
        <v>5278</v>
      </c>
      <c r="M140" s="31" t="s">
        <v>5609</v>
      </c>
      <c r="N140" s="31"/>
      <c r="O140" s="31" t="s">
        <v>5611</v>
      </c>
      <c r="P140" s="31" t="s">
        <v>5613</v>
      </c>
      <c r="Q140" s="31" t="s">
        <v>5168</v>
      </c>
    </row>
    <row r="141" spans="1:17" hidden="1" x14ac:dyDescent="0.2">
      <c r="A141" s="31" t="s">
        <v>5730</v>
      </c>
      <c r="B141" s="31" t="s">
        <v>5731</v>
      </c>
      <c r="C141" s="31" t="s">
        <v>5732</v>
      </c>
      <c r="D141" s="31" t="s">
        <v>3948</v>
      </c>
      <c r="E141" s="31" t="s">
        <v>5607</v>
      </c>
      <c r="F141" s="31" t="s">
        <v>3948</v>
      </c>
      <c r="G141" s="47">
        <v>60</v>
      </c>
      <c r="H141" s="33">
        <v>0</v>
      </c>
      <c r="I141" s="31" t="s">
        <v>5421</v>
      </c>
      <c r="J141" s="31" t="s">
        <v>5422</v>
      </c>
      <c r="K141" s="31" t="s">
        <v>5164</v>
      </c>
      <c r="L141" s="31" t="s">
        <v>5278</v>
      </c>
      <c r="M141" s="31" t="s">
        <v>5627</v>
      </c>
      <c r="N141" s="31"/>
      <c r="O141" s="31" t="s">
        <v>5611</v>
      </c>
      <c r="P141" s="31" t="s">
        <v>5613</v>
      </c>
      <c r="Q141" s="31" t="s">
        <v>5168</v>
      </c>
    </row>
    <row r="142" spans="1:17" hidden="1" x14ac:dyDescent="0.2">
      <c r="A142" s="31" t="s">
        <v>5733</v>
      </c>
      <c r="B142" s="31" t="s">
        <v>5734</v>
      </c>
      <c r="C142" s="31" t="s">
        <v>5735</v>
      </c>
      <c r="D142" s="31" t="s">
        <v>3948</v>
      </c>
      <c r="E142" s="31" t="s">
        <v>5607</v>
      </c>
      <c r="F142" s="31" t="s">
        <v>3948</v>
      </c>
      <c r="G142" s="47">
        <v>60</v>
      </c>
      <c r="H142" s="33">
        <v>0</v>
      </c>
      <c r="I142" s="31" t="s">
        <v>5421</v>
      </c>
      <c r="J142" s="31" t="s">
        <v>5422</v>
      </c>
      <c r="K142" s="31" t="s">
        <v>5164</v>
      </c>
      <c r="L142" s="31" t="s">
        <v>5278</v>
      </c>
      <c r="M142" s="31" t="s">
        <v>5609</v>
      </c>
      <c r="N142" s="31"/>
      <c r="O142" s="31" t="s">
        <v>5611</v>
      </c>
      <c r="P142" s="31" t="s">
        <v>5613</v>
      </c>
      <c r="Q142" s="31" t="s">
        <v>5168</v>
      </c>
    </row>
    <row r="143" spans="1:17" hidden="1" x14ac:dyDescent="0.2">
      <c r="A143" s="31" t="s">
        <v>5736</v>
      </c>
      <c r="B143" s="31" t="s">
        <v>5737</v>
      </c>
      <c r="C143" s="31" t="s">
        <v>5738</v>
      </c>
      <c r="D143" s="31" t="s">
        <v>3948</v>
      </c>
      <c r="E143" s="31" t="s">
        <v>5607</v>
      </c>
      <c r="F143" s="31" t="s">
        <v>3948</v>
      </c>
      <c r="G143" s="47">
        <v>60</v>
      </c>
      <c r="H143" s="33">
        <v>0</v>
      </c>
      <c r="I143" s="31" t="s">
        <v>5661</v>
      </c>
      <c r="J143" s="31" t="s">
        <v>5662</v>
      </c>
      <c r="K143" s="31" t="s">
        <v>5164</v>
      </c>
      <c r="L143" s="31" t="s">
        <v>5278</v>
      </c>
      <c r="M143" s="31" t="s">
        <v>5687</v>
      </c>
      <c r="N143" s="31"/>
      <c r="O143" s="31" t="s">
        <v>5611</v>
      </c>
      <c r="P143" s="31" t="s">
        <v>5613</v>
      </c>
      <c r="Q143" s="31" t="s">
        <v>5168</v>
      </c>
    </row>
    <row r="144" spans="1:17" hidden="1" x14ac:dyDescent="0.2">
      <c r="A144" s="31" t="s">
        <v>5739</v>
      </c>
      <c r="B144" s="31" t="s">
        <v>5740</v>
      </c>
      <c r="C144" s="31" t="s">
        <v>5741</v>
      </c>
      <c r="D144" s="31" t="s">
        <v>3948</v>
      </c>
      <c r="E144" s="31" t="s">
        <v>5607</v>
      </c>
      <c r="F144" s="31" t="s">
        <v>3948</v>
      </c>
      <c r="G144" s="47">
        <v>60</v>
      </c>
      <c r="H144" s="33">
        <v>0</v>
      </c>
      <c r="I144" s="31" t="s">
        <v>5421</v>
      </c>
      <c r="J144" s="31" t="s">
        <v>5422</v>
      </c>
      <c r="K144" s="31" t="s">
        <v>5164</v>
      </c>
      <c r="L144" s="31" t="s">
        <v>5278</v>
      </c>
      <c r="M144" s="31" t="s">
        <v>5627</v>
      </c>
      <c r="N144" s="31"/>
      <c r="O144" s="31" t="s">
        <v>5611</v>
      </c>
      <c r="P144" s="31" t="s">
        <v>5613</v>
      </c>
      <c r="Q144" s="31" t="s">
        <v>5168</v>
      </c>
    </row>
    <row r="145" spans="1:17" hidden="1" x14ac:dyDescent="0.2">
      <c r="A145" s="31" t="s">
        <v>5742</v>
      </c>
      <c r="B145" s="31" t="s">
        <v>5743</v>
      </c>
      <c r="C145" s="31" t="s">
        <v>5744</v>
      </c>
      <c r="D145" s="31" t="s">
        <v>3948</v>
      </c>
      <c r="E145" s="31" t="s">
        <v>5607</v>
      </c>
      <c r="F145" s="31" t="s">
        <v>3948</v>
      </c>
      <c r="G145" s="47">
        <v>60</v>
      </c>
      <c r="H145" s="33">
        <v>0</v>
      </c>
      <c r="I145" s="31" t="s">
        <v>5421</v>
      </c>
      <c r="J145" s="31" t="s">
        <v>5422</v>
      </c>
      <c r="K145" s="31" t="s">
        <v>5164</v>
      </c>
      <c r="L145" s="31" t="s">
        <v>5278</v>
      </c>
      <c r="M145" s="31" t="s">
        <v>5616</v>
      </c>
      <c r="N145" s="31"/>
      <c r="O145" s="31" t="s">
        <v>5611</v>
      </c>
      <c r="P145" s="31" t="s">
        <v>5613</v>
      </c>
      <c r="Q145" s="31" t="s">
        <v>5168</v>
      </c>
    </row>
    <row r="146" spans="1:17" hidden="1" x14ac:dyDescent="0.2">
      <c r="A146" s="31" t="s">
        <v>5745</v>
      </c>
      <c r="B146" s="31" t="s">
        <v>5746</v>
      </c>
      <c r="C146" s="31" t="s">
        <v>5747</v>
      </c>
      <c r="D146" s="31" t="s">
        <v>3948</v>
      </c>
      <c r="E146" s="31" t="s">
        <v>5607</v>
      </c>
      <c r="F146" s="31" t="s">
        <v>3948</v>
      </c>
      <c r="G146" s="47">
        <v>60</v>
      </c>
      <c r="H146" s="33">
        <v>0</v>
      </c>
      <c r="I146" s="31" t="s">
        <v>5421</v>
      </c>
      <c r="J146" s="31" t="s">
        <v>5422</v>
      </c>
      <c r="K146" s="31" t="s">
        <v>5164</v>
      </c>
      <c r="L146" s="31" t="s">
        <v>5278</v>
      </c>
      <c r="M146" s="31" t="s">
        <v>5616</v>
      </c>
      <c r="N146" s="31"/>
      <c r="O146" s="31" t="s">
        <v>5611</v>
      </c>
      <c r="P146" s="31" t="s">
        <v>5613</v>
      </c>
      <c r="Q146" s="31" t="s">
        <v>5168</v>
      </c>
    </row>
    <row r="147" spans="1:17" hidden="1" x14ac:dyDescent="0.2">
      <c r="A147" s="31" t="s">
        <v>5748</v>
      </c>
      <c r="B147" s="31" t="s">
        <v>5749</v>
      </c>
      <c r="C147" s="31" t="s">
        <v>5750</v>
      </c>
      <c r="D147" s="31" t="s">
        <v>3948</v>
      </c>
      <c r="E147" s="31" t="s">
        <v>5607</v>
      </c>
      <c r="F147" s="31" t="s">
        <v>3948</v>
      </c>
      <c r="G147" s="47">
        <v>60</v>
      </c>
      <c r="H147" s="33">
        <v>0</v>
      </c>
      <c r="I147" s="31" t="s">
        <v>5421</v>
      </c>
      <c r="J147" s="31" t="s">
        <v>5422</v>
      </c>
      <c r="K147" s="31" t="s">
        <v>5164</v>
      </c>
      <c r="L147" s="31" t="s">
        <v>5278</v>
      </c>
      <c r="M147" s="31" t="s">
        <v>5616</v>
      </c>
      <c r="N147" s="31"/>
      <c r="O147" s="31" t="s">
        <v>5611</v>
      </c>
      <c r="P147" s="31" t="s">
        <v>5613</v>
      </c>
      <c r="Q147" s="31" t="s">
        <v>5168</v>
      </c>
    </row>
    <row r="148" spans="1:17" hidden="1" x14ac:dyDescent="0.2">
      <c r="A148" s="31" t="s">
        <v>5751</v>
      </c>
      <c r="B148" s="31" t="s">
        <v>5752</v>
      </c>
      <c r="C148" s="31" t="s">
        <v>5753</v>
      </c>
      <c r="D148" s="31" t="s">
        <v>3948</v>
      </c>
      <c r="E148" s="31" t="s">
        <v>5607</v>
      </c>
      <c r="F148" s="31" t="s">
        <v>3948</v>
      </c>
      <c r="G148" s="47">
        <v>60</v>
      </c>
      <c r="H148" s="33">
        <v>0</v>
      </c>
      <c r="I148" s="31" t="s">
        <v>5661</v>
      </c>
      <c r="J148" s="31" t="s">
        <v>5662</v>
      </c>
      <c r="K148" s="31" t="s">
        <v>5164</v>
      </c>
      <c r="L148" s="31" t="s">
        <v>5278</v>
      </c>
      <c r="M148" s="31" t="s">
        <v>5754</v>
      </c>
      <c r="N148" s="31" t="s">
        <v>5755</v>
      </c>
      <c r="O148" s="31" t="s">
        <v>5611</v>
      </c>
      <c r="P148" s="31" t="s">
        <v>5613</v>
      </c>
      <c r="Q148" s="31" t="s">
        <v>5168</v>
      </c>
    </row>
    <row r="149" spans="1:17" hidden="1" x14ac:dyDescent="0.2">
      <c r="A149" s="31" t="s">
        <v>5756</v>
      </c>
      <c r="B149" s="31" t="s">
        <v>5757</v>
      </c>
      <c r="C149" s="31" t="s">
        <v>5758</v>
      </c>
      <c r="D149" s="31" t="s">
        <v>3948</v>
      </c>
      <c r="E149" s="31" t="s">
        <v>5607</v>
      </c>
      <c r="F149" s="31" t="s">
        <v>3948</v>
      </c>
      <c r="G149" s="47">
        <v>60</v>
      </c>
      <c r="H149" s="33">
        <v>0</v>
      </c>
      <c r="I149" s="31" t="s">
        <v>5421</v>
      </c>
      <c r="J149" s="31" t="s">
        <v>5422</v>
      </c>
      <c r="K149" s="31" t="s">
        <v>5164</v>
      </c>
      <c r="L149" s="31" t="s">
        <v>5278</v>
      </c>
      <c r="M149" s="31" t="s">
        <v>5701</v>
      </c>
      <c r="N149" s="31"/>
      <c r="O149" s="31" t="s">
        <v>5611</v>
      </c>
      <c r="P149" s="31" t="s">
        <v>5613</v>
      </c>
      <c r="Q149" s="31" t="s">
        <v>5168</v>
      </c>
    </row>
    <row r="150" spans="1:17" hidden="1" x14ac:dyDescent="0.2">
      <c r="A150" s="31" t="s">
        <v>5759</v>
      </c>
      <c r="B150" s="31" t="s">
        <v>5760</v>
      </c>
      <c r="C150" s="31" t="s">
        <v>5761</v>
      </c>
      <c r="D150" s="31" t="s">
        <v>3948</v>
      </c>
      <c r="E150" s="31" t="s">
        <v>5607</v>
      </c>
      <c r="F150" s="31" t="s">
        <v>3948</v>
      </c>
      <c r="G150" s="47">
        <v>60</v>
      </c>
      <c r="H150" s="33">
        <v>0</v>
      </c>
      <c r="I150" s="31" t="s">
        <v>5421</v>
      </c>
      <c r="J150" s="31" t="s">
        <v>5422</v>
      </c>
      <c r="K150" s="31" t="s">
        <v>5164</v>
      </c>
      <c r="L150" s="31" t="s">
        <v>5278</v>
      </c>
      <c r="M150" s="31" t="s">
        <v>5627</v>
      </c>
      <c r="N150" s="31"/>
      <c r="O150" s="31" t="s">
        <v>5611</v>
      </c>
      <c r="P150" s="31" t="s">
        <v>5613</v>
      </c>
      <c r="Q150" s="31" t="s">
        <v>5168</v>
      </c>
    </row>
    <row r="151" spans="1:17" hidden="1" x14ac:dyDescent="0.2">
      <c r="A151" s="31" t="s">
        <v>5762</v>
      </c>
      <c r="B151" s="31" t="s">
        <v>5763</v>
      </c>
      <c r="C151" s="31" t="s">
        <v>5764</v>
      </c>
      <c r="D151" s="31"/>
      <c r="E151" s="31" t="s">
        <v>5607</v>
      </c>
      <c r="F151" s="31" t="s">
        <v>3948</v>
      </c>
      <c r="G151" s="47">
        <v>60</v>
      </c>
      <c r="H151" s="33">
        <v>0</v>
      </c>
      <c r="I151" s="31" t="s">
        <v>5421</v>
      </c>
      <c r="J151" s="31" t="s">
        <v>5422</v>
      </c>
      <c r="K151" s="31" t="s">
        <v>5164</v>
      </c>
      <c r="L151" s="31" t="s">
        <v>5278</v>
      </c>
      <c r="M151" s="31" t="s">
        <v>5279</v>
      </c>
      <c r="N151" s="31"/>
      <c r="O151" s="31" t="s">
        <v>5611</v>
      </c>
      <c r="P151" s="31" t="s">
        <v>5613</v>
      </c>
      <c r="Q151" s="31" t="s">
        <v>5168</v>
      </c>
    </row>
    <row r="152" spans="1:17" hidden="1" x14ac:dyDescent="0.2">
      <c r="A152" s="31" t="s">
        <v>5765</v>
      </c>
      <c r="B152" s="31" t="s">
        <v>5766</v>
      </c>
      <c r="C152" s="31" t="s">
        <v>5767</v>
      </c>
      <c r="D152" s="31" t="s">
        <v>3948</v>
      </c>
      <c r="E152" s="31" t="s">
        <v>5607</v>
      </c>
      <c r="F152" s="31" t="s">
        <v>3948</v>
      </c>
      <c r="G152" s="47">
        <v>60</v>
      </c>
      <c r="H152" s="33">
        <v>0</v>
      </c>
      <c r="I152" s="31" t="s">
        <v>5421</v>
      </c>
      <c r="J152" s="31" t="s">
        <v>5422</v>
      </c>
      <c r="K152" s="31" t="s">
        <v>5164</v>
      </c>
      <c r="L152" s="31" t="s">
        <v>5278</v>
      </c>
      <c r="M152" s="31" t="s">
        <v>5616</v>
      </c>
      <c r="N152" s="31"/>
      <c r="O152" s="31" t="s">
        <v>5611</v>
      </c>
      <c r="P152" s="31" t="s">
        <v>5613</v>
      </c>
      <c r="Q152" s="31" t="s">
        <v>5168</v>
      </c>
    </row>
    <row r="153" spans="1:17" hidden="1" x14ac:dyDescent="0.2">
      <c r="A153" s="31" t="s">
        <v>5768</v>
      </c>
      <c r="B153" s="31" t="s">
        <v>5769</v>
      </c>
      <c r="C153" s="31" t="s">
        <v>5770</v>
      </c>
      <c r="D153" s="31"/>
      <c r="E153" s="31" t="s">
        <v>5607</v>
      </c>
      <c r="F153" s="31"/>
      <c r="G153" s="47"/>
      <c r="H153" s="33">
        <v>0</v>
      </c>
      <c r="I153" s="31" t="s">
        <v>5421</v>
      </c>
      <c r="J153" s="31" t="s">
        <v>5422</v>
      </c>
      <c r="K153" s="31" t="s">
        <v>5164</v>
      </c>
      <c r="L153" s="31" t="s">
        <v>5278</v>
      </c>
      <c r="M153" s="31" t="s">
        <v>5354</v>
      </c>
      <c r="N153" s="31" t="s">
        <v>5771</v>
      </c>
      <c r="O153" s="31" t="s">
        <v>5611</v>
      </c>
      <c r="P153" s="31" t="s">
        <v>5613</v>
      </c>
      <c r="Q153" s="31" t="s">
        <v>5168</v>
      </c>
    </row>
    <row r="154" spans="1:17" hidden="1" x14ac:dyDescent="0.2">
      <c r="A154" s="31" t="s">
        <v>5772</v>
      </c>
      <c r="B154" s="31" t="s">
        <v>5773</v>
      </c>
      <c r="C154" s="31" t="s">
        <v>5773</v>
      </c>
      <c r="D154" s="31" t="s">
        <v>3948</v>
      </c>
      <c r="E154" s="31" t="s">
        <v>5607</v>
      </c>
      <c r="F154" s="31" t="s">
        <v>3948</v>
      </c>
      <c r="G154" s="47">
        <v>60</v>
      </c>
      <c r="H154" s="33">
        <v>0</v>
      </c>
      <c r="I154" s="31" t="s">
        <v>5661</v>
      </c>
      <c r="J154" s="31" t="s">
        <v>5662</v>
      </c>
      <c r="K154" s="31" t="s">
        <v>5164</v>
      </c>
      <c r="L154" s="31" t="s">
        <v>5278</v>
      </c>
      <c r="M154" s="31" t="s">
        <v>5774</v>
      </c>
      <c r="N154" s="31"/>
      <c r="O154" s="31" t="s">
        <v>5611</v>
      </c>
      <c r="P154" s="31" t="s">
        <v>5613</v>
      </c>
      <c r="Q154" s="31" t="s">
        <v>5168</v>
      </c>
    </row>
    <row r="155" spans="1:17" hidden="1" x14ac:dyDescent="0.2">
      <c r="A155" s="31" t="s">
        <v>5775</v>
      </c>
      <c r="B155" s="31" t="s">
        <v>5776</v>
      </c>
      <c r="C155" s="31" t="s">
        <v>5777</v>
      </c>
      <c r="D155" s="31" t="s">
        <v>3948</v>
      </c>
      <c r="E155" s="31" t="s">
        <v>5607</v>
      </c>
      <c r="F155" s="31" t="s">
        <v>3948</v>
      </c>
      <c r="G155" s="47">
        <v>60</v>
      </c>
      <c r="H155" s="33">
        <v>0</v>
      </c>
      <c r="I155" s="31" t="s">
        <v>5421</v>
      </c>
      <c r="J155" s="31" t="s">
        <v>5422</v>
      </c>
      <c r="K155" s="31" t="s">
        <v>5164</v>
      </c>
      <c r="L155" s="31" t="s">
        <v>5278</v>
      </c>
      <c r="M155" s="31" t="s">
        <v>5279</v>
      </c>
      <c r="N155" s="31"/>
      <c r="O155" s="31" t="s">
        <v>5611</v>
      </c>
      <c r="P155" s="31" t="s">
        <v>5613</v>
      </c>
      <c r="Q155" s="31" t="s">
        <v>5168</v>
      </c>
    </row>
    <row r="156" spans="1:17" hidden="1" x14ac:dyDescent="0.2">
      <c r="A156" s="31" t="s">
        <v>5778</v>
      </c>
      <c r="B156" s="31" t="s">
        <v>5779</v>
      </c>
      <c r="C156" s="31" t="s">
        <v>5779</v>
      </c>
      <c r="D156" s="31" t="s">
        <v>3948</v>
      </c>
      <c r="E156" s="31" t="s">
        <v>5607</v>
      </c>
      <c r="F156" s="31" t="s">
        <v>3948</v>
      </c>
      <c r="G156" s="47">
        <v>60</v>
      </c>
      <c r="H156" s="33">
        <v>0</v>
      </c>
      <c r="I156" s="31" t="s">
        <v>5661</v>
      </c>
      <c r="J156" s="31" t="s">
        <v>5662</v>
      </c>
      <c r="K156" s="31" t="s">
        <v>5164</v>
      </c>
      <c r="L156" s="31" t="s">
        <v>5278</v>
      </c>
      <c r="M156" s="31" t="s">
        <v>5774</v>
      </c>
      <c r="N156" s="31"/>
      <c r="O156" s="31" t="s">
        <v>5611</v>
      </c>
      <c r="P156" s="31" t="s">
        <v>5613</v>
      </c>
      <c r="Q156" s="31" t="s">
        <v>5168</v>
      </c>
    </row>
    <row r="157" spans="1:17" hidden="1" x14ac:dyDescent="0.2">
      <c r="A157" s="31" t="s">
        <v>5780</v>
      </c>
      <c r="B157" s="31" t="s">
        <v>5781</v>
      </c>
      <c r="C157" s="31" t="s">
        <v>5782</v>
      </c>
      <c r="D157" s="31" t="s">
        <v>3948</v>
      </c>
      <c r="E157" s="31" t="s">
        <v>5607</v>
      </c>
      <c r="F157" s="31" t="s">
        <v>3948</v>
      </c>
      <c r="G157" s="47">
        <v>60</v>
      </c>
      <c r="H157" s="33">
        <v>0</v>
      </c>
      <c r="I157" s="31" t="s">
        <v>5421</v>
      </c>
      <c r="J157" s="31" t="s">
        <v>5422</v>
      </c>
      <c r="K157" s="31" t="s">
        <v>5164</v>
      </c>
      <c r="L157" s="31" t="s">
        <v>5278</v>
      </c>
      <c r="M157" s="31" t="s">
        <v>5616</v>
      </c>
      <c r="N157" s="31"/>
      <c r="O157" s="31" t="s">
        <v>5611</v>
      </c>
      <c r="P157" s="31" t="s">
        <v>5613</v>
      </c>
      <c r="Q157" s="31" t="s">
        <v>5168</v>
      </c>
    </row>
    <row r="158" spans="1:17" hidden="1" x14ac:dyDescent="0.2">
      <c r="A158" s="31" t="s">
        <v>5783</v>
      </c>
      <c r="B158" s="31" t="s">
        <v>5784</v>
      </c>
      <c r="C158" s="31" t="s">
        <v>5784</v>
      </c>
      <c r="D158" s="31" t="s">
        <v>3948</v>
      </c>
      <c r="E158" s="31" t="s">
        <v>5607</v>
      </c>
      <c r="F158" s="31" t="s">
        <v>3948</v>
      </c>
      <c r="G158" s="47">
        <v>60</v>
      </c>
      <c r="H158" s="33">
        <v>0</v>
      </c>
      <c r="I158" s="31" t="s">
        <v>5661</v>
      </c>
      <c r="J158" s="31" t="s">
        <v>5662</v>
      </c>
      <c r="K158" s="31" t="s">
        <v>5164</v>
      </c>
      <c r="L158" s="31" t="s">
        <v>5278</v>
      </c>
      <c r="M158" s="31" t="s">
        <v>5663</v>
      </c>
      <c r="N158" s="31"/>
      <c r="O158" s="31" t="s">
        <v>5611</v>
      </c>
      <c r="P158" s="31" t="s">
        <v>5613</v>
      </c>
      <c r="Q158" s="31" t="s">
        <v>5168</v>
      </c>
    </row>
    <row r="159" spans="1:17" hidden="1" x14ac:dyDescent="0.2">
      <c r="A159" s="31" t="s">
        <v>5785</v>
      </c>
      <c r="B159" s="31" t="s">
        <v>5786</v>
      </c>
      <c r="C159" s="31" t="s">
        <v>5787</v>
      </c>
      <c r="D159" s="31" t="s">
        <v>3948</v>
      </c>
      <c r="E159" s="31" t="s">
        <v>5607</v>
      </c>
      <c r="F159" s="31" t="s">
        <v>3948</v>
      </c>
      <c r="G159" s="47">
        <v>60</v>
      </c>
      <c r="H159" s="33">
        <v>0</v>
      </c>
      <c r="I159" s="31" t="s">
        <v>5421</v>
      </c>
      <c r="J159" s="31" t="s">
        <v>5422</v>
      </c>
      <c r="K159" s="31" t="s">
        <v>5164</v>
      </c>
      <c r="L159" s="31" t="s">
        <v>5278</v>
      </c>
      <c r="M159" s="31" t="s">
        <v>5627</v>
      </c>
      <c r="N159" s="31"/>
      <c r="O159" s="31" t="s">
        <v>5611</v>
      </c>
      <c r="P159" s="31" t="s">
        <v>5613</v>
      </c>
      <c r="Q159" s="31" t="s">
        <v>5168</v>
      </c>
    </row>
    <row r="160" spans="1:17" hidden="1" x14ac:dyDescent="0.2">
      <c r="A160" s="31" t="s">
        <v>5788</v>
      </c>
      <c r="B160" s="31" t="s">
        <v>5789</v>
      </c>
      <c r="C160" s="31" t="s">
        <v>5790</v>
      </c>
      <c r="D160" s="31" t="s">
        <v>3948</v>
      </c>
      <c r="E160" s="31" t="s">
        <v>5607</v>
      </c>
      <c r="F160" s="31" t="s">
        <v>3948</v>
      </c>
      <c r="G160" s="47">
        <v>60</v>
      </c>
      <c r="H160" s="33">
        <v>0</v>
      </c>
      <c r="I160" s="31" t="s">
        <v>5421</v>
      </c>
      <c r="J160" s="31" t="s">
        <v>5422</v>
      </c>
      <c r="K160" s="31" t="s">
        <v>5164</v>
      </c>
      <c r="L160" s="31" t="s">
        <v>5278</v>
      </c>
      <c r="M160" s="31" t="s">
        <v>5616</v>
      </c>
      <c r="N160" s="31"/>
      <c r="O160" s="31" t="s">
        <v>5611</v>
      </c>
      <c r="P160" s="31" t="s">
        <v>5613</v>
      </c>
      <c r="Q160" s="31" t="s">
        <v>5168</v>
      </c>
    </row>
    <row r="161" spans="1:17" hidden="1" x14ac:dyDescent="0.2">
      <c r="A161" s="31" t="s">
        <v>5791</v>
      </c>
      <c r="B161" s="31" t="s">
        <v>5792</v>
      </c>
      <c r="C161" s="31" t="s">
        <v>5793</v>
      </c>
      <c r="D161" s="31" t="s">
        <v>3948</v>
      </c>
      <c r="E161" s="31" t="s">
        <v>5607</v>
      </c>
      <c r="F161" s="31" t="s">
        <v>3948</v>
      </c>
      <c r="G161" s="47">
        <v>60</v>
      </c>
      <c r="H161" s="33">
        <v>0</v>
      </c>
      <c r="I161" s="31" t="s">
        <v>5421</v>
      </c>
      <c r="J161" s="31" t="s">
        <v>5422</v>
      </c>
      <c r="K161" s="31" t="s">
        <v>5164</v>
      </c>
      <c r="L161" s="31" t="s">
        <v>5278</v>
      </c>
      <c r="M161" s="31" t="s">
        <v>5794</v>
      </c>
      <c r="N161" s="31"/>
      <c r="O161" s="31" t="s">
        <v>5611</v>
      </c>
      <c r="P161" s="31" t="s">
        <v>5613</v>
      </c>
      <c r="Q161" s="31" t="s">
        <v>5168</v>
      </c>
    </row>
    <row r="162" spans="1:17" hidden="1" x14ac:dyDescent="0.2">
      <c r="A162" s="31" t="s">
        <v>5795</v>
      </c>
      <c r="B162" s="31" t="s">
        <v>5796</v>
      </c>
      <c r="C162" s="31" t="s">
        <v>5797</v>
      </c>
      <c r="D162" s="31" t="s">
        <v>3948</v>
      </c>
      <c r="E162" s="31" t="s">
        <v>5607</v>
      </c>
      <c r="F162" s="31" t="s">
        <v>3948</v>
      </c>
      <c r="G162" s="47">
        <v>60</v>
      </c>
      <c r="H162" s="33">
        <v>0</v>
      </c>
      <c r="I162" s="31" t="s">
        <v>5294</v>
      </c>
      <c r="J162" s="31" t="s">
        <v>5295</v>
      </c>
      <c r="K162" s="31" t="s">
        <v>5164</v>
      </c>
      <c r="L162" s="31" t="s">
        <v>5798</v>
      </c>
      <c r="M162" s="31" t="s">
        <v>5297</v>
      </c>
      <c r="N162" s="31"/>
      <c r="O162" s="31" t="s">
        <v>5611</v>
      </c>
      <c r="P162" s="31" t="s">
        <v>5613</v>
      </c>
      <c r="Q162" s="31" t="s">
        <v>5168</v>
      </c>
    </row>
    <row r="163" spans="1:17" hidden="1" x14ac:dyDescent="0.2">
      <c r="A163" s="31" t="s">
        <v>5799</v>
      </c>
      <c r="B163" s="31" t="s">
        <v>5800</v>
      </c>
      <c r="C163" s="31" t="s">
        <v>5801</v>
      </c>
      <c r="D163" s="31" t="s">
        <v>3948</v>
      </c>
      <c r="E163" s="31" t="s">
        <v>5802</v>
      </c>
      <c r="F163" s="31" t="s">
        <v>3948</v>
      </c>
      <c r="G163" s="47">
        <v>60</v>
      </c>
      <c r="H163" s="33">
        <v>0</v>
      </c>
      <c r="I163" s="31" t="s">
        <v>5236</v>
      </c>
      <c r="J163" s="31" t="s">
        <v>5237</v>
      </c>
      <c r="K163" s="31" t="s">
        <v>5164</v>
      </c>
      <c r="L163" s="31" t="s">
        <v>5432</v>
      </c>
      <c r="M163" s="31" t="s">
        <v>5239</v>
      </c>
      <c r="N163" s="31"/>
      <c r="O163" s="31" t="s">
        <v>5611</v>
      </c>
      <c r="P163" s="31" t="s">
        <v>5613</v>
      </c>
      <c r="Q163" s="31" t="s">
        <v>5168</v>
      </c>
    </row>
    <row r="164" spans="1:17" hidden="1" x14ac:dyDescent="0.2">
      <c r="A164" s="31" t="s">
        <v>5803</v>
      </c>
      <c r="B164" s="31" t="s">
        <v>5804</v>
      </c>
      <c r="C164" s="31" t="s">
        <v>5805</v>
      </c>
      <c r="D164" s="31"/>
      <c r="E164" s="31" t="s">
        <v>5802</v>
      </c>
      <c r="F164" s="31" t="s">
        <v>3948</v>
      </c>
      <c r="G164" s="47">
        <v>60</v>
      </c>
      <c r="H164" s="33">
        <v>0</v>
      </c>
      <c r="I164" s="31" t="s">
        <v>5179</v>
      </c>
      <c r="J164" s="31" t="s">
        <v>5180</v>
      </c>
      <c r="K164" s="31" t="s">
        <v>5164</v>
      </c>
      <c r="L164" s="31" t="s">
        <v>5165</v>
      </c>
      <c r="M164" s="31" t="s">
        <v>5181</v>
      </c>
      <c r="N164" s="31"/>
      <c r="O164" s="31" t="s">
        <v>5611</v>
      </c>
      <c r="P164" s="31" t="s">
        <v>5613</v>
      </c>
      <c r="Q164" s="31" t="s">
        <v>5168</v>
      </c>
    </row>
    <row r="165" spans="1:17" hidden="1" x14ac:dyDescent="0.2">
      <c r="A165" s="31" t="s">
        <v>5806</v>
      </c>
      <c r="B165" s="31" t="s">
        <v>5807</v>
      </c>
      <c r="C165" s="31" t="s">
        <v>5808</v>
      </c>
      <c r="D165" s="31"/>
      <c r="E165" s="31" t="s">
        <v>5802</v>
      </c>
      <c r="F165" s="31" t="s">
        <v>3948</v>
      </c>
      <c r="G165" s="47">
        <v>60</v>
      </c>
      <c r="H165" s="33">
        <v>0</v>
      </c>
      <c r="I165" s="31" t="s">
        <v>5179</v>
      </c>
      <c r="J165" s="31" t="s">
        <v>5180</v>
      </c>
      <c r="K165" s="31" t="s">
        <v>5164</v>
      </c>
      <c r="L165" s="31" t="s">
        <v>5165</v>
      </c>
      <c r="M165" s="31" t="s">
        <v>5192</v>
      </c>
      <c r="N165" s="31"/>
      <c r="O165" s="31" t="s">
        <v>5611</v>
      </c>
      <c r="P165" s="31" t="s">
        <v>5613</v>
      </c>
      <c r="Q165" s="31" t="s">
        <v>5168</v>
      </c>
    </row>
    <row r="166" spans="1:17" hidden="1" x14ac:dyDescent="0.2">
      <c r="A166" s="31" t="s">
        <v>5809</v>
      </c>
      <c r="B166" s="31" t="s">
        <v>5810</v>
      </c>
      <c r="C166" s="31" t="s">
        <v>5811</v>
      </c>
      <c r="D166" s="31"/>
      <c r="E166" s="31" t="s">
        <v>5802</v>
      </c>
      <c r="F166" s="31" t="s">
        <v>3948</v>
      </c>
      <c r="G166" s="47">
        <v>60</v>
      </c>
      <c r="H166" s="33">
        <v>0</v>
      </c>
      <c r="I166" s="31" t="s">
        <v>5172</v>
      </c>
      <c r="J166" s="31" t="s">
        <v>5173</v>
      </c>
      <c r="K166" s="31" t="s">
        <v>5164</v>
      </c>
      <c r="L166" s="31" t="s">
        <v>5165</v>
      </c>
      <c r="M166" s="31" t="s">
        <v>5812</v>
      </c>
      <c r="N166" s="31"/>
      <c r="O166" s="31" t="s">
        <v>5611</v>
      </c>
      <c r="P166" s="31" t="s">
        <v>5613</v>
      </c>
      <c r="Q166" s="31" t="s">
        <v>5168</v>
      </c>
    </row>
    <row r="167" spans="1:17" hidden="1" x14ac:dyDescent="0.2">
      <c r="A167" s="31" t="s">
        <v>5813</v>
      </c>
      <c r="B167" s="31" t="s">
        <v>5814</v>
      </c>
      <c r="C167" s="31" t="s">
        <v>5815</v>
      </c>
      <c r="D167" s="31" t="s">
        <v>3948</v>
      </c>
      <c r="E167" s="31" t="s">
        <v>5607</v>
      </c>
      <c r="F167" s="31" t="s">
        <v>3948</v>
      </c>
      <c r="G167" s="47">
        <v>60</v>
      </c>
      <c r="H167" s="33">
        <v>0</v>
      </c>
      <c r="I167" s="31" t="s">
        <v>5421</v>
      </c>
      <c r="J167" s="31" t="s">
        <v>5422</v>
      </c>
      <c r="K167" s="31" t="s">
        <v>5164</v>
      </c>
      <c r="L167" s="31" t="s">
        <v>5278</v>
      </c>
      <c r="M167" s="31" t="s">
        <v>5354</v>
      </c>
      <c r="N167" s="31"/>
      <c r="O167" s="31" t="s">
        <v>5611</v>
      </c>
      <c r="P167" s="31" t="s">
        <v>5613</v>
      </c>
      <c r="Q167" s="31" t="s">
        <v>5168</v>
      </c>
    </row>
    <row r="168" spans="1:17" hidden="1" x14ac:dyDescent="0.2">
      <c r="A168" s="31" t="s">
        <v>5816</v>
      </c>
      <c r="B168" s="31" t="s">
        <v>5817</v>
      </c>
      <c r="C168" s="31" t="s">
        <v>5818</v>
      </c>
      <c r="D168" s="31" t="s">
        <v>3948</v>
      </c>
      <c r="E168" s="31" t="s">
        <v>5607</v>
      </c>
      <c r="F168" s="31" t="s">
        <v>3948</v>
      </c>
      <c r="G168" s="47">
        <v>60</v>
      </c>
      <c r="H168" s="33">
        <v>0</v>
      </c>
      <c r="I168" s="31" t="s">
        <v>5661</v>
      </c>
      <c r="J168" s="31" t="s">
        <v>5662</v>
      </c>
      <c r="K168" s="31" t="s">
        <v>5164</v>
      </c>
      <c r="L168" s="31" t="s">
        <v>5278</v>
      </c>
      <c r="M168" s="31" t="s">
        <v>5819</v>
      </c>
      <c r="N168" s="31"/>
      <c r="O168" s="31" t="s">
        <v>5611</v>
      </c>
      <c r="P168" s="31" t="s">
        <v>5613</v>
      </c>
      <c r="Q168" s="31" t="s">
        <v>5168</v>
      </c>
    </row>
    <row r="169" spans="1:17" hidden="1" x14ac:dyDescent="0.2">
      <c r="A169" s="31" t="s">
        <v>5820</v>
      </c>
      <c r="B169" s="31" t="s">
        <v>5821</v>
      </c>
      <c r="C169" s="31" t="s">
        <v>5822</v>
      </c>
      <c r="D169" s="31" t="s">
        <v>3948</v>
      </c>
      <c r="E169" s="31" t="s">
        <v>5607</v>
      </c>
      <c r="F169" s="31" t="s">
        <v>3948</v>
      </c>
      <c r="G169" s="47">
        <v>60</v>
      </c>
      <c r="H169" s="33">
        <v>0</v>
      </c>
      <c r="I169" s="31" t="s">
        <v>5421</v>
      </c>
      <c r="J169" s="31" t="s">
        <v>5422</v>
      </c>
      <c r="K169" s="31" t="s">
        <v>5164</v>
      </c>
      <c r="L169" s="31" t="s">
        <v>5278</v>
      </c>
      <c r="M169" s="31" t="s">
        <v>5354</v>
      </c>
      <c r="N169" s="31"/>
      <c r="O169" s="31" t="s">
        <v>5611</v>
      </c>
      <c r="P169" s="31" t="s">
        <v>5613</v>
      </c>
      <c r="Q169" s="31" t="s">
        <v>5168</v>
      </c>
    </row>
    <row r="170" spans="1:17" hidden="1" x14ac:dyDescent="0.2">
      <c r="A170" s="31" t="s">
        <v>5823</v>
      </c>
      <c r="B170" s="31" t="s">
        <v>5824</v>
      </c>
      <c r="C170" s="31" t="s">
        <v>5825</v>
      </c>
      <c r="D170" s="31" t="s">
        <v>3948</v>
      </c>
      <c r="E170" s="31" t="s">
        <v>5607</v>
      </c>
      <c r="F170" s="31" t="s">
        <v>3948</v>
      </c>
      <c r="G170" s="47">
        <v>60</v>
      </c>
      <c r="H170" s="33">
        <v>0</v>
      </c>
      <c r="I170" s="31" t="s">
        <v>5661</v>
      </c>
      <c r="J170" s="31" t="s">
        <v>5662</v>
      </c>
      <c r="K170" s="31" t="s">
        <v>5164</v>
      </c>
      <c r="L170" s="31" t="s">
        <v>5278</v>
      </c>
      <c r="M170" s="31" t="s">
        <v>5774</v>
      </c>
      <c r="N170" s="31"/>
      <c r="O170" s="31" t="s">
        <v>5611</v>
      </c>
      <c r="P170" s="31" t="s">
        <v>5613</v>
      </c>
      <c r="Q170" s="31" t="s">
        <v>5168</v>
      </c>
    </row>
    <row r="171" spans="1:17" hidden="1" x14ac:dyDescent="0.2">
      <c r="A171" s="31" t="s">
        <v>5826</v>
      </c>
      <c r="B171" s="31" t="s">
        <v>5827</v>
      </c>
      <c r="C171" s="31" t="s">
        <v>5828</v>
      </c>
      <c r="D171" s="31" t="s">
        <v>3948</v>
      </c>
      <c r="E171" s="31" t="s">
        <v>5607</v>
      </c>
      <c r="F171" s="31" t="s">
        <v>3948</v>
      </c>
      <c r="G171" s="47">
        <v>60</v>
      </c>
      <c r="H171" s="33">
        <v>0</v>
      </c>
      <c r="I171" s="31" t="s">
        <v>5661</v>
      </c>
      <c r="J171" s="31" t="s">
        <v>5662</v>
      </c>
      <c r="K171" s="31" t="s">
        <v>5164</v>
      </c>
      <c r="L171" s="31" t="s">
        <v>5278</v>
      </c>
      <c r="M171" s="31" t="s">
        <v>5673</v>
      </c>
      <c r="N171" s="31"/>
      <c r="O171" s="31" t="s">
        <v>5611</v>
      </c>
      <c r="P171" s="31" t="s">
        <v>5613</v>
      </c>
      <c r="Q171" s="31" t="s">
        <v>5168</v>
      </c>
    </row>
    <row r="172" spans="1:17" hidden="1" x14ac:dyDescent="0.2">
      <c r="A172" s="31" t="s">
        <v>5829</v>
      </c>
      <c r="B172" s="31" t="s">
        <v>5830</v>
      </c>
      <c r="C172" s="31" t="s">
        <v>5831</v>
      </c>
      <c r="D172" s="31" t="s">
        <v>3948</v>
      </c>
      <c r="E172" s="31" t="s">
        <v>5607</v>
      </c>
      <c r="F172" s="31" t="s">
        <v>3948</v>
      </c>
      <c r="G172" s="47">
        <v>60</v>
      </c>
      <c r="H172" s="33">
        <v>0</v>
      </c>
      <c r="I172" s="31" t="s">
        <v>5661</v>
      </c>
      <c r="J172" s="31" t="s">
        <v>5662</v>
      </c>
      <c r="K172" s="31" t="s">
        <v>5164</v>
      </c>
      <c r="L172" s="31" t="s">
        <v>5278</v>
      </c>
      <c r="M172" s="31" t="s">
        <v>5832</v>
      </c>
      <c r="N172" s="31"/>
      <c r="O172" s="31" t="s">
        <v>5611</v>
      </c>
      <c r="P172" s="31" t="s">
        <v>5613</v>
      </c>
      <c r="Q172" s="31" t="s">
        <v>5168</v>
      </c>
    </row>
    <row r="173" spans="1:17" hidden="1" x14ac:dyDescent="0.2">
      <c r="A173" s="31" t="s">
        <v>5833</v>
      </c>
      <c r="B173" s="31" t="s">
        <v>5834</v>
      </c>
      <c r="C173" s="31" t="s">
        <v>5834</v>
      </c>
      <c r="D173" s="31" t="s">
        <v>3948</v>
      </c>
      <c r="E173" s="31" t="s">
        <v>5607</v>
      </c>
      <c r="F173" s="31" t="s">
        <v>3948</v>
      </c>
      <c r="G173" s="47">
        <v>60</v>
      </c>
      <c r="H173" s="33">
        <v>0</v>
      </c>
      <c r="I173" s="31" t="s">
        <v>5421</v>
      </c>
      <c r="J173" s="31" t="s">
        <v>5422</v>
      </c>
      <c r="K173" s="31" t="s">
        <v>5164</v>
      </c>
      <c r="L173" s="31" t="s">
        <v>5278</v>
      </c>
      <c r="M173" s="31" t="s">
        <v>5609</v>
      </c>
      <c r="N173" s="31"/>
      <c r="O173" s="31" t="s">
        <v>5611</v>
      </c>
      <c r="P173" s="31" t="s">
        <v>5613</v>
      </c>
      <c r="Q173" s="31" t="s">
        <v>5168</v>
      </c>
    </row>
    <row r="174" spans="1:17" hidden="1" x14ac:dyDescent="0.2">
      <c r="A174" s="31" t="s">
        <v>5835</v>
      </c>
      <c r="B174" s="31" t="s">
        <v>5836</v>
      </c>
      <c r="C174" s="31" t="s">
        <v>5837</v>
      </c>
      <c r="D174" s="31" t="s">
        <v>3948</v>
      </c>
      <c r="E174" s="31" t="s">
        <v>5607</v>
      </c>
      <c r="F174" s="31" t="s">
        <v>3948</v>
      </c>
      <c r="G174" s="47">
        <v>60</v>
      </c>
      <c r="H174" s="33">
        <v>0</v>
      </c>
      <c r="I174" s="31" t="s">
        <v>5421</v>
      </c>
      <c r="J174" s="31" t="s">
        <v>5422</v>
      </c>
      <c r="K174" s="31" t="s">
        <v>5164</v>
      </c>
      <c r="L174" s="31" t="s">
        <v>5278</v>
      </c>
      <c r="M174" s="31" t="s">
        <v>5616</v>
      </c>
      <c r="N174" s="31"/>
      <c r="O174" s="31" t="s">
        <v>5611</v>
      </c>
      <c r="P174" s="31" t="s">
        <v>5613</v>
      </c>
      <c r="Q174" s="31" t="s">
        <v>5168</v>
      </c>
    </row>
    <row r="175" spans="1:17" hidden="1" x14ac:dyDescent="0.2">
      <c r="A175" s="31" t="s">
        <v>5838</v>
      </c>
      <c r="B175" s="31" t="s">
        <v>5839</v>
      </c>
      <c r="C175" s="31" t="s">
        <v>5840</v>
      </c>
      <c r="D175" s="31" t="s">
        <v>3948</v>
      </c>
      <c r="E175" s="31" t="s">
        <v>5607</v>
      </c>
      <c r="F175" s="31" t="s">
        <v>3948</v>
      </c>
      <c r="G175" s="47">
        <v>60</v>
      </c>
      <c r="H175" s="33">
        <v>0</v>
      </c>
      <c r="I175" s="31" t="s">
        <v>5421</v>
      </c>
      <c r="J175" s="31" t="s">
        <v>5422</v>
      </c>
      <c r="K175" s="31" t="s">
        <v>5164</v>
      </c>
      <c r="L175" s="31" t="s">
        <v>5278</v>
      </c>
      <c r="M175" s="31" t="s">
        <v>5609</v>
      </c>
      <c r="N175" s="31"/>
      <c r="O175" s="31" t="s">
        <v>5611</v>
      </c>
      <c r="P175" s="31" t="s">
        <v>5613</v>
      </c>
      <c r="Q175" s="31" t="s">
        <v>5168</v>
      </c>
    </row>
    <row r="176" spans="1:17" hidden="1" x14ac:dyDescent="0.2">
      <c r="A176" s="31" t="s">
        <v>5841</v>
      </c>
      <c r="B176" s="31" t="s">
        <v>5842</v>
      </c>
      <c r="C176" s="31" t="s">
        <v>5843</v>
      </c>
      <c r="D176" s="31" t="s">
        <v>3948</v>
      </c>
      <c r="E176" s="31" t="s">
        <v>5607</v>
      </c>
      <c r="F176" s="31" t="s">
        <v>3948</v>
      </c>
      <c r="G176" s="47">
        <v>60</v>
      </c>
      <c r="H176" s="33">
        <v>0</v>
      </c>
      <c r="I176" s="31" t="s">
        <v>5421</v>
      </c>
      <c r="J176" s="31" t="s">
        <v>5422</v>
      </c>
      <c r="K176" s="31" t="s">
        <v>5164</v>
      </c>
      <c r="L176" s="31" t="s">
        <v>5278</v>
      </c>
      <c r="M176" s="31" t="s">
        <v>5279</v>
      </c>
      <c r="N176" s="31"/>
      <c r="O176" s="31" t="s">
        <v>5611</v>
      </c>
      <c r="P176" s="31" t="s">
        <v>5613</v>
      </c>
      <c r="Q176" s="31" t="s">
        <v>5168</v>
      </c>
    </row>
    <row r="177" spans="1:17" hidden="1" x14ac:dyDescent="0.2">
      <c r="A177" s="31" t="s">
        <v>5844</v>
      </c>
      <c r="B177" s="31" t="s">
        <v>5845</v>
      </c>
      <c r="C177" s="31" t="s">
        <v>5846</v>
      </c>
      <c r="D177" s="31" t="s">
        <v>3948</v>
      </c>
      <c r="E177" s="31" t="s">
        <v>5607</v>
      </c>
      <c r="F177" s="31" t="s">
        <v>3948</v>
      </c>
      <c r="G177" s="47">
        <v>60</v>
      </c>
      <c r="H177" s="33">
        <v>0</v>
      </c>
      <c r="I177" s="31" t="s">
        <v>5421</v>
      </c>
      <c r="J177" s="31" t="s">
        <v>5422</v>
      </c>
      <c r="K177" s="31" t="s">
        <v>5164</v>
      </c>
      <c r="L177" s="31" t="s">
        <v>5278</v>
      </c>
      <c r="M177" s="31" t="s">
        <v>5609</v>
      </c>
      <c r="N177" s="31" t="s">
        <v>5847</v>
      </c>
      <c r="O177" s="31" t="s">
        <v>5611</v>
      </c>
      <c r="P177" s="31" t="s">
        <v>5613</v>
      </c>
      <c r="Q177" s="31" t="s">
        <v>5168</v>
      </c>
    </row>
    <row r="178" spans="1:17" hidden="1" x14ac:dyDescent="0.2">
      <c r="A178" s="31" t="s">
        <v>5848</v>
      </c>
      <c r="B178" s="31" t="s">
        <v>5849</v>
      </c>
      <c r="C178" s="31" t="s">
        <v>5850</v>
      </c>
      <c r="D178" s="31" t="s">
        <v>3948</v>
      </c>
      <c r="E178" s="31" t="s">
        <v>5607</v>
      </c>
      <c r="F178" s="31" t="s">
        <v>3948</v>
      </c>
      <c r="G178" s="47">
        <v>60</v>
      </c>
      <c r="H178" s="33">
        <v>0</v>
      </c>
      <c r="I178" s="31" t="s">
        <v>5294</v>
      </c>
      <c r="J178" s="31" t="s">
        <v>5295</v>
      </c>
      <c r="K178" s="31" t="s">
        <v>5164</v>
      </c>
      <c r="L178" s="31" t="s">
        <v>5641</v>
      </c>
      <c r="M178" s="31" t="s">
        <v>5297</v>
      </c>
      <c r="N178" s="31"/>
      <c r="O178" s="31" t="s">
        <v>5611</v>
      </c>
      <c r="P178" s="31" t="s">
        <v>5613</v>
      </c>
      <c r="Q178" s="31" t="s">
        <v>5168</v>
      </c>
    </row>
    <row r="179" spans="1:17" hidden="1" x14ac:dyDescent="0.2">
      <c r="A179" s="31" t="s">
        <v>5851</v>
      </c>
      <c r="B179" s="31" t="s">
        <v>5852</v>
      </c>
      <c r="C179" s="31" t="s">
        <v>5853</v>
      </c>
      <c r="D179" s="31" t="s">
        <v>3948</v>
      </c>
      <c r="E179" s="31" t="s">
        <v>5854</v>
      </c>
      <c r="F179" s="31" t="s">
        <v>3948</v>
      </c>
      <c r="G179" s="47">
        <v>60</v>
      </c>
      <c r="H179" s="33">
        <v>0</v>
      </c>
      <c r="I179" s="31" t="s">
        <v>5421</v>
      </c>
      <c r="J179" s="31" t="s">
        <v>5422</v>
      </c>
      <c r="K179" s="31" t="s">
        <v>5164</v>
      </c>
      <c r="L179" s="31" t="s">
        <v>5278</v>
      </c>
      <c r="M179" s="31" t="s">
        <v>5616</v>
      </c>
      <c r="N179" s="31"/>
      <c r="O179" s="31" t="s">
        <v>5611</v>
      </c>
      <c r="P179" s="31" t="s">
        <v>5613</v>
      </c>
      <c r="Q179" s="31" t="s">
        <v>5168</v>
      </c>
    </row>
    <row r="180" spans="1:17" hidden="1" x14ac:dyDescent="0.2">
      <c r="A180" s="31" t="s">
        <v>5855</v>
      </c>
      <c r="B180" s="31" t="s">
        <v>5856</v>
      </c>
      <c r="C180" s="31" t="s">
        <v>5856</v>
      </c>
      <c r="D180" s="31" t="s">
        <v>3948</v>
      </c>
      <c r="E180" s="31" t="s">
        <v>5854</v>
      </c>
      <c r="F180" s="31" t="s">
        <v>3948</v>
      </c>
      <c r="G180" s="47">
        <v>60</v>
      </c>
      <c r="H180" s="33">
        <v>0</v>
      </c>
      <c r="I180" s="31" t="s">
        <v>5421</v>
      </c>
      <c r="J180" s="31" t="s">
        <v>5422</v>
      </c>
      <c r="K180" s="31" t="s">
        <v>5164</v>
      </c>
      <c r="L180" s="31" t="s">
        <v>5278</v>
      </c>
      <c r="M180" s="31" t="s">
        <v>5279</v>
      </c>
      <c r="N180" s="31"/>
      <c r="O180" s="31" t="s">
        <v>5611</v>
      </c>
      <c r="P180" s="31" t="s">
        <v>5613</v>
      </c>
      <c r="Q180" s="31" t="s">
        <v>5168</v>
      </c>
    </row>
    <row r="181" spans="1:17" hidden="1" x14ac:dyDescent="0.2">
      <c r="A181" s="31" t="s">
        <v>5857</v>
      </c>
      <c r="B181" s="31" t="s">
        <v>5858</v>
      </c>
      <c r="C181" s="31" t="s">
        <v>5859</v>
      </c>
      <c r="D181" s="31" t="s">
        <v>3948</v>
      </c>
      <c r="E181" s="31" t="s">
        <v>5854</v>
      </c>
      <c r="F181" s="31" t="s">
        <v>3948</v>
      </c>
      <c r="G181" s="47">
        <v>60</v>
      </c>
      <c r="H181" s="33">
        <v>0</v>
      </c>
      <c r="I181" s="31" t="s">
        <v>5661</v>
      </c>
      <c r="J181" s="31" t="s">
        <v>5662</v>
      </c>
      <c r="K181" s="31" t="s">
        <v>5164</v>
      </c>
      <c r="L181" s="31" t="s">
        <v>5278</v>
      </c>
      <c r="M181" s="31" t="s">
        <v>5687</v>
      </c>
      <c r="N181" s="31"/>
      <c r="O181" s="31" t="s">
        <v>5611</v>
      </c>
      <c r="P181" s="31" t="s">
        <v>5613</v>
      </c>
      <c r="Q181" s="31" t="s">
        <v>5168</v>
      </c>
    </row>
    <row r="182" spans="1:17" hidden="1" x14ac:dyDescent="0.2">
      <c r="A182" s="31" t="s">
        <v>5860</v>
      </c>
      <c r="B182" s="31" t="s">
        <v>5861</v>
      </c>
      <c r="C182" s="31" t="s">
        <v>5862</v>
      </c>
      <c r="D182" s="31" t="s">
        <v>3948</v>
      </c>
      <c r="E182" s="31" t="s">
        <v>5854</v>
      </c>
      <c r="F182" s="31" t="s">
        <v>3948</v>
      </c>
      <c r="G182" s="47">
        <v>60</v>
      </c>
      <c r="H182" s="33">
        <v>0</v>
      </c>
      <c r="I182" s="31" t="s">
        <v>5421</v>
      </c>
      <c r="J182" s="31" t="s">
        <v>5422</v>
      </c>
      <c r="K182" s="31" t="s">
        <v>5164</v>
      </c>
      <c r="L182" s="31" t="s">
        <v>5278</v>
      </c>
      <c r="M182" s="31" t="s">
        <v>5446</v>
      </c>
      <c r="N182" s="31"/>
      <c r="O182" s="31" t="s">
        <v>5611</v>
      </c>
      <c r="P182" s="31" t="s">
        <v>5613</v>
      </c>
      <c r="Q182" s="31" t="s">
        <v>5168</v>
      </c>
    </row>
    <row r="183" spans="1:17" hidden="1" x14ac:dyDescent="0.2">
      <c r="A183" s="31" t="s">
        <v>5863</v>
      </c>
      <c r="B183" s="31" t="s">
        <v>5864</v>
      </c>
      <c r="C183" s="31" t="s">
        <v>5865</v>
      </c>
      <c r="D183" s="31"/>
      <c r="E183" s="31" t="s">
        <v>5171</v>
      </c>
      <c r="F183" s="31" t="s">
        <v>5866</v>
      </c>
      <c r="G183" s="47"/>
      <c r="H183" s="33">
        <v>0</v>
      </c>
      <c r="I183" s="31" t="s">
        <v>5212</v>
      </c>
      <c r="J183" s="31" t="s">
        <v>5213</v>
      </c>
      <c r="K183" s="31" t="s">
        <v>5164</v>
      </c>
      <c r="L183" s="31" t="s">
        <v>5165</v>
      </c>
      <c r="M183" s="31" t="s">
        <v>5181</v>
      </c>
      <c r="N183" s="31"/>
      <c r="O183" s="31" t="s">
        <v>5863</v>
      </c>
      <c r="P183" s="31" t="s">
        <v>5864</v>
      </c>
      <c r="Q183" s="31" t="s">
        <v>5168</v>
      </c>
    </row>
    <row r="184" spans="1:17" hidden="1" x14ac:dyDescent="0.2">
      <c r="A184" s="31" t="s">
        <v>5867</v>
      </c>
      <c r="B184" s="31" t="s">
        <v>5868</v>
      </c>
      <c r="C184" s="31" t="s">
        <v>5869</v>
      </c>
      <c r="D184" s="31" t="s">
        <v>5870</v>
      </c>
      <c r="E184" s="31" t="s">
        <v>5419</v>
      </c>
      <c r="F184" s="31" t="s">
        <v>5870</v>
      </c>
      <c r="G184" s="47"/>
      <c r="H184" s="33">
        <v>0</v>
      </c>
      <c r="I184" s="31" t="s">
        <v>5421</v>
      </c>
      <c r="J184" s="31" t="s">
        <v>5422</v>
      </c>
      <c r="K184" s="31" t="s">
        <v>5164</v>
      </c>
      <c r="L184" s="31" t="s">
        <v>5278</v>
      </c>
      <c r="M184" s="31" t="s">
        <v>5794</v>
      </c>
      <c r="N184" s="31" t="s">
        <v>5871</v>
      </c>
      <c r="O184" s="31" t="s">
        <v>5867</v>
      </c>
      <c r="P184" s="31" t="s">
        <v>5868</v>
      </c>
      <c r="Q184" s="31" t="s">
        <v>5168</v>
      </c>
    </row>
    <row r="185" spans="1:17" hidden="1" x14ac:dyDescent="0.2">
      <c r="A185" s="31" t="s">
        <v>5872</v>
      </c>
      <c r="B185" s="31" t="s">
        <v>5873</v>
      </c>
      <c r="C185" s="31" t="s">
        <v>5874</v>
      </c>
      <c r="D185" s="31"/>
      <c r="E185" s="31" t="s">
        <v>5171</v>
      </c>
      <c r="F185" s="31" t="s">
        <v>5875</v>
      </c>
      <c r="G185" s="47"/>
      <c r="H185" s="33">
        <v>0</v>
      </c>
      <c r="I185" s="31"/>
      <c r="J185" s="31"/>
      <c r="K185" s="31" t="s">
        <v>5164</v>
      </c>
      <c r="L185" s="31" t="s">
        <v>5165</v>
      </c>
      <c r="M185" s="31" t="s">
        <v>5181</v>
      </c>
      <c r="N185" s="31"/>
      <c r="O185" s="31" t="s">
        <v>5872</v>
      </c>
      <c r="P185" s="31" t="s">
        <v>5873</v>
      </c>
      <c r="Q185" s="31" t="s">
        <v>5168</v>
      </c>
    </row>
    <row r="186" spans="1:17" hidden="1" x14ac:dyDescent="0.2">
      <c r="A186" s="31" t="s">
        <v>5876</v>
      </c>
      <c r="B186" s="31" t="s">
        <v>5877</v>
      </c>
      <c r="C186" s="31" t="s">
        <v>5878</v>
      </c>
      <c r="D186" s="31"/>
      <c r="E186" s="31" t="s">
        <v>5171</v>
      </c>
      <c r="F186" s="31" t="s">
        <v>5879</v>
      </c>
      <c r="G186" s="47"/>
      <c r="H186" s="33">
        <v>0</v>
      </c>
      <c r="I186" s="31" t="s">
        <v>5384</v>
      </c>
      <c r="J186" s="31" t="s">
        <v>5385</v>
      </c>
      <c r="K186" s="31" t="s">
        <v>5164</v>
      </c>
      <c r="L186" s="31" t="s">
        <v>5165</v>
      </c>
      <c r="M186" s="31" t="s">
        <v>5254</v>
      </c>
      <c r="N186" s="31"/>
      <c r="O186" s="31" t="s">
        <v>5876</v>
      </c>
      <c r="P186" s="31" t="s">
        <v>5877</v>
      </c>
      <c r="Q186" s="31" t="s">
        <v>5168</v>
      </c>
    </row>
    <row r="187" spans="1:17" hidden="1" x14ac:dyDescent="0.2">
      <c r="A187" s="31" t="s">
        <v>5880</v>
      </c>
      <c r="B187" s="31" t="s">
        <v>5881</v>
      </c>
      <c r="C187" s="31" t="s">
        <v>5882</v>
      </c>
      <c r="D187" s="31"/>
      <c r="E187" s="31" t="s">
        <v>5171</v>
      </c>
      <c r="F187" s="31" t="s">
        <v>5883</v>
      </c>
      <c r="G187" s="47">
        <v>60</v>
      </c>
      <c r="H187" s="33">
        <v>0</v>
      </c>
      <c r="I187" s="31" t="s">
        <v>5172</v>
      </c>
      <c r="J187" s="31" t="s">
        <v>5173</v>
      </c>
      <c r="K187" s="31" t="s">
        <v>5164</v>
      </c>
      <c r="L187" s="31" t="s">
        <v>5165</v>
      </c>
      <c r="M187" s="31" t="s">
        <v>5174</v>
      </c>
      <c r="N187" s="31"/>
      <c r="O187" s="31" t="s">
        <v>5880</v>
      </c>
      <c r="P187" s="31" t="s">
        <v>5881</v>
      </c>
      <c r="Q187" s="31" t="s">
        <v>5168</v>
      </c>
    </row>
    <row r="188" spans="1:17" hidden="1" x14ac:dyDescent="0.2">
      <c r="A188" s="31" t="s">
        <v>5884</v>
      </c>
      <c r="B188" s="31" t="s">
        <v>5885</v>
      </c>
      <c r="C188" s="31" t="s">
        <v>5886</v>
      </c>
      <c r="D188" s="31"/>
      <c r="E188" s="31" t="s">
        <v>5171</v>
      </c>
      <c r="F188" s="31" t="s">
        <v>5887</v>
      </c>
      <c r="G188" s="47"/>
      <c r="H188" s="33">
        <v>0</v>
      </c>
      <c r="I188" s="31" t="s">
        <v>5212</v>
      </c>
      <c r="J188" s="31" t="s">
        <v>5213</v>
      </c>
      <c r="K188" s="31" t="s">
        <v>5164</v>
      </c>
      <c r="L188" s="31" t="s">
        <v>5165</v>
      </c>
      <c r="M188" s="31" t="s">
        <v>5192</v>
      </c>
      <c r="N188" s="31"/>
      <c r="O188" s="31" t="s">
        <v>5884</v>
      </c>
      <c r="P188" s="31" t="s">
        <v>5885</v>
      </c>
      <c r="Q188" s="31" t="s">
        <v>5168</v>
      </c>
    </row>
    <row r="189" spans="1:17" hidden="1" x14ac:dyDescent="0.2">
      <c r="A189" s="31" t="s">
        <v>5888</v>
      </c>
      <c r="B189" s="31" t="s">
        <v>5889</v>
      </c>
      <c r="C189" s="31" t="s">
        <v>5278</v>
      </c>
      <c r="D189" s="31"/>
      <c r="E189" s="31" t="s">
        <v>5419</v>
      </c>
      <c r="F189" s="31"/>
      <c r="G189" s="47"/>
      <c r="H189" s="33">
        <v>0</v>
      </c>
      <c r="I189" s="31" t="s">
        <v>5421</v>
      </c>
      <c r="J189" s="31" t="s">
        <v>5422</v>
      </c>
      <c r="K189" s="31" t="s">
        <v>5164</v>
      </c>
      <c r="L189" s="31" t="s">
        <v>5278</v>
      </c>
      <c r="M189" s="31" t="s">
        <v>5627</v>
      </c>
      <c r="N189" s="31" t="s">
        <v>5890</v>
      </c>
      <c r="O189" s="31" t="s">
        <v>5888</v>
      </c>
      <c r="P189" s="31" t="s">
        <v>5889</v>
      </c>
      <c r="Q189" s="31" t="s">
        <v>5168</v>
      </c>
    </row>
    <row r="190" spans="1:17" hidden="1" x14ac:dyDescent="0.2">
      <c r="A190" s="31" t="s">
        <v>5891</v>
      </c>
      <c r="B190" s="31" t="s">
        <v>5892</v>
      </c>
      <c r="C190" s="31" t="s">
        <v>5893</v>
      </c>
      <c r="D190" s="31"/>
      <c r="E190" s="31" t="s">
        <v>5419</v>
      </c>
      <c r="F190" s="31"/>
      <c r="G190" s="47"/>
      <c r="H190" s="33">
        <v>0</v>
      </c>
      <c r="I190" s="31" t="s">
        <v>5294</v>
      </c>
      <c r="J190" s="31" t="s">
        <v>5295</v>
      </c>
      <c r="K190" s="31" t="s">
        <v>5164</v>
      </c>
      <c r="L190" s="31" t="s">
        <v>5894</v>
      </c>
      <c r="M190" s="31" t="s">
        <v>5297</v>
      </c>
      <c r="N190" s="31"/>
      <c r="O190" s="31" t="s">
        <v>5891</v>
      </c>
      <c r="P190" s="31" t="s">
        <v>5892</v>
      </c>
      <c r="Q190" s="31" t="s">
        <v>5168</v>
      </c>
    </row>
    <row r="191" spans="1:17" hidden="1" x14ac:dyDescent="0.2">
      <c r="A191" s="31" t="s">
        <v>5895</v>
      </c>
      <c r="B191" s="31" t="s">
        <v>5896</v>
      </c>
      <c r="C191" s="31" t="s">
        <v>5897</v>
      </c>
      <c r="D191" s="31" t="s">
        <v>3948</v>
      </c>
      <c r="E191" s="31" t="s">
        <v>5898</v>
      </c>
      <c r="F191" s="31" t="s">
        <v>5899</v>
      </c>
      <c r="G191" s="47"/>
      <c r="H191" s="33">
        <v>0</v>
      </c>
      <c r="I191" s="31" t="s">
        <v>5294</v>
      </c>
      <c r="J191" s="31" t="s">
        <v>5295</v>
      </c>
      <c r="K191" s="31" t="s">
        <v>5164</v>
      </c>
      <c r="L191" s="31" t="s">
        <v>5641</v>
      </c>
      <c r="M191" s="31" t="s">
        <v>5297</v>
      </c>
      <c r="N191" s="31" t="s">
        <v>5900</v>
      </c>
      <c r="O191" s="31" t="s">
        <v>5895</v>
      </c>
      <c r="P191" s="31" t="s">
        <v>5896</v>
      </c>
      <c r="Q191" s="31" t="s">
        <v>5168</v>
      </c>
    </row>
    <row r="192" spans="1:17" hidden="1" x14ac:dyDescent="0.2">
      <c r="A192" s="31" t="s">
        <v>5901</v>
      </c>
      <c r="B192" s="31" t="s">
        <v>5902</v>
      </c>
      <c r="C192" s="31" t="s">
        <v>5903</v>
      </c>
      <c r="D192" s="31"/>
      <c r="E192" s="31" t="s">
        <v>5171</v>
      </c>
      <c r="F192" s="31" t="s">
        <v>5904</v>
      </c>
      <c r="G192" s="47">
        <v>60</v>
      </c>
      <c r="H192" s="33">
        <v>0</v>
      </c>
      <c r="I192" s="31" t="s">
        <v>5236</v>
      </c>
      <c r="J192" s="31" t="s">
        <v>5237</v>
      </c>
      <c r="K192" s="31" t="s">
        <v>5164</v>
      </c>
      <c r="L192" s="31" t="s">
        <v>5494</v>
      </c>
      <c r="M192" s="31" t="s">
        <v>5239</v>
      </c>
      <c r="N192" s="31"/>
      <c r="O192" s="31" t="s">
        <v>5901</v>
      </c>
      <c r="P192" s="31" t="s">
        <v>5902</v>
      </c>
      <c r="Q192" s="31" t="s">
        <v>5168</v>
      </c>
    </row>
    <row r="193" spans="1:17" hidden="1" x14ac:dyDescent="0.2">
      <c r="A193" s="31" t="s">
        <v>62</v>
      </c>
      <c r="B193" s="31" t="s">
        <v>63</v>
      </c>
      <c r="C193" s="31" t="s">
        <v>5905</v>
      </c>
      <c r="D193" s="31"/>
      <c r="E193" s="31" t="s">
        <v>5906</v>
      </c>
      <c r="F193" s="31" t="s">
        <v>5907</v>
      </c>
      <c r="G193" s="47"/>
      <c r="H193" s="33">
        <v>0</v>
      </c>
      <c r="I193" s="31"/>
      <c r="J193" s="31"/>
      <c r="K193" s="31" t="s">
        <v>5164</v>
      </c>
      <c r="L193" s="31" t="s">
        <v>5165</v>
      </c>
      <c r="M193" s="31" t="s">
        <v>5181</v>
      </c>
      <c r="N193" s="31"/>
      <c r="O193" t="s">
        <v>22546</v>
      </c>
      <c r="P193" s="31" t="s">
        <v>63</v>
      </c>
      <c r="Q193" s="31" t="s">
        <v>5168</v>
      </c>
    </row>
    <row r="194" spans="1:17" hidden="1" x14ac:dyDescent="0.2">
      <c r="A194" s="31" t="s">
        <v>1330</v>
      </c>
      <c r="B194" s="31" t="s">
        <v>1331</v>
      </c>
      <c r="C194" s="31" t="s">
        <v>5908</v>
      </c>
      <c r="D194" s="31"/>
      <c r="E194" s="31" t="s">
        <v>5909</v>
      </c>
      <c r="F194" s="31" t="s">
        <v>5910</v>
      </c>
      <c r="G194" s="47"/>
      <c r="H194" s="33">
        <v>0</v>
      </c>
      <c r="I194" s="31" t="s">
        <v>5421</v>
      </c>
      <c r="J194" s="31" t="s">
        <v>5422</v>
      </c>
      <c r="K194" s="31" t="s">
        <v>5164</v>
      </c>
      <c r="L194" s="31" t="s">
        <v>5278</v>
      </c>
      <c r="M194" s="31" t="s">
        <v>5446</v>
      </c>
      <c r="N194" s="31" t="s">
        <v>5911</v>
      </c>
      <c r="O194" t="s">
        <v>22547</v>
      </c>
      <c r="P194" s="31" t="s">
        <v>1331</v>
      </c>
      <c r="Q194" s="31" t="s">
        <v>5168</v>
      </c>
    </row>
    <row r="195" spans="1:17" hidden="1" x14ac:dyDescent="0.2">
      <c r="A195" s="31" t="s">
        <v>143</v>
      </c>
      <c r="B195" s="31" t="s">
        <v>144</v>
      </c>
      <c r="C195" s="31" t="s">
        <v>5912</v>
      </c>
      <c r="D195" s="31"/>
      <c r="E195" s="31" t="s">
        <v>5906</v>
      </c>
      <c r="F195" s="31" t="s">
        <v>5913</v>
      </c>
      <c r="G195" s="47"/>
      <c r="H195" s="33">
        <v>0</v>
      </c>
      <c r="I195" s="31" t="s">
        <v>5236</v>
      </c>
      <c r="J195" s="31" t="s">
        <v>5237</v>
      </c>
      <c r="K195" s="31" t="s">
        <v>5164</v>
      </c>
      <c r="L195" s="31" t="s">
        <v>5238</v>
      </c>
      <c r="M195" s="31" t="s">
        <v>5239</v>
      </c>
      <c r="N195" s="31"/>
      <c r="O195" t="s">
        <v>22546</v>
      </c>
      <c r="P195" s="31" t="s">
        <v>63</v>
      </c>
      <c r="Q195" s="31" t="s">
        <v>5168</v>
      </c>
    </row>
    <row r="196" spans="1:17" hidden="1" x14ac:dyDescent="0.2">
      <c r="A196" s="31" t="s">
        <v>126</v>
      </c>
      <c r="B196" s="31" t="s">
        <v>127</v>
      </c>
      <c r="C196" s="31" t="s">
        <v>5914</v>
      </c>
      <c r="D196" s="31"/>
      <c r="E196" s="31" t="s">
        <v>5906</v>
      </c>
      <c r="F196" s="31" t="s">
        <v>5915</v>
      </c>
      <c r="G196" s="47"/>
      <c r="H196" s="33">
        <v>0</v>
      </c>
      <c r="I196" s="31" t="s">
        <v>5236</v>
      </c>
      <c r="J196" s="31" t="s">
        <v>5237</v>
      </c>
      <c r="K196" s="31" t="s">
        <v>5164</v>
      </c>
      <c r="L196" s="31" t="s">
        <v>5432</v>
      </c>
      <c r="M196" s="31" t="s">
        <v>5239</v>
      </c>
      <c r="N196" s="31"/>
      <c r="O196" t="s">
        <v>22546</v>
      </c>
      <c r="P196" s="31" t="s">
        <v>63</v>
      </c>
      <c r="Q196" s="31" t="s">
        <v>5168</v>
      </c>
    </row>
    <row r="197" spans="1:17" hidden="1" x14ac:dyDescent="0.2">
      <c r="A197" s="31" t="s">
        <v>1324</v>
      </c>
      <c r="B197" s="31" t="s">
        <v>1325</v>
      </c>
      <c r="C197" s="31" t="s">
        <v>5916</v>
      </c>
      <c r="D197" s="31"/>
      <c r="E197" s="31" t="s">
        <v>5909</v>
      </c>
      <c r="F197" s="31" t="s">
        <v>5917</v>
      </c>
      <c r="G197" s="47"/>
      <c r="H197" s="33">
        <v>0</v>
      </c>
      <c r="I197" s="31" t="s">
        <v>5294</v>
      </c>
      <c r="J197" s="31" t="s">
        <v>5295</v>
      </c>
      <c r="K197" s="31" t="s">
        <v>5164</v>
      </c>
      <c r="L197" s="31" t="s">
        <v>5798</v>
      </c>
      <c r="M197" s="31" t="s">
        <v>5297</v>
      </c>
      <c r="N197" s="31"/>
      <c r="O197" t="s">
        <v>22547</v>
      </c>
      <c r="P197" s="31" t="s">
        <v>1331</v>
      </c>
      <c r="Q197" s="31" t="s">
        <v>5168</v>
      </c>
    </row>
    <row r="198" spans="1:17" hidden="1" x14ac:dyDescent="0.2">
      <c r="A198" s="31" t="s">
        <v>77</v>
      </c>
      <c r="B198" s="31" t="s">
        <v>78</v>
      </c>
      <c r="C198" s="31" t="s">
        <v>5918</v>
      </c>
      <c r="D198" s="31"/>
      <c r="E198" s="31" t="s">
        <v>5906</v>
      </c>
      <c r="F198" s="31" t="s">
        <v>5919</v>
      </c>
      <c r="G198" s="47"/>
      <c r="H198" s="33">
        <v>0</v>
      </c>
      <c r="I198" s="31" t="s">
        <v>5236</v>
      </c>
      <c r="J198" s="31" t="s">
        <v>5237</v>
      </c>
      <c r="K198" s="31" t="s">
        <v>5164</v>
      </c>
      <c r="L198" s="31" t="s">
        <v>5498</v>
      </c>
      <c r="M198" s="31" t="s">
        <v>5239</v>
      </c>
      <c r="N198" s="31"/>
      <c r="O198" t="s">
        <v>22546</v>
      </c>
      <c r="P198" s="31" t="s">
        <v>63</v>
      </c>
      <c r="Q198" s="31" t="s">
        <v>5168</v>
      </c>
    </row>
    <row r="199" spans="1:17" hidden="1" x14ac:dyDescent="0.2">
      <c r="A199" s="31" t="s">
        <v>1326</v>
      </c>
      <c r="B199" s="31" t="s">
        <v>1327</v>
      </c>
      <c r="C199" s="31" t="s">
        <v>5920</v>
      </c>
      <c r="D199" s="31"/>
      <c r="E199" s="31" t="s">
        <v>5909</v>
      </c>
      <c r="F199" s="31" t="s">
        <v>5921</v>
      </c>
      <c r="G199" s="47"/>
      <c r="H199" s="33">
        <v>0</v>
      </c>
      <c r="I199" s="31" t="s">
        <v>5294</v>
      </c>
      <c r="J199" s="31" t="s">
        <v>5295</v>
      </c>
      <c r="K199" s="31" t="s">
        <v>5164</v>
      </c>
      <c r="L199" s="31" t="s">
        <v>5641</v>
      </c>
      <c r="M199" s="31" t="s">
        <v>5297</v>
      </c>
      <c r="N199" s="31"/>
      <c r="O199" t="s">
        <v>22547</v>
      </c>
      <c r="P199" s="31" t="s">
        <v>1331</v>
      </c>
      <c r="Q199" s="31" t="s">
        <v>5168</v>
      </c>
    </row>
    <row r="200" spans="1:17" hidden="1" x14ac:dyDescent="0.2">
      <c r="A200" s="31" t="s">
        <v>203</v>
      </c>
      <c r="B200" s="31" t="s">
        <v>204</v>
      </c>
      <c r="C200" s="31" t="s">
        <v>5922</v>
      </c>
      <c r="D200" s="31"/>
      <c r="E200" s="31" t="s">
        <v>5906</v>
      </c>
      <c r="F200" s="31" t="s">
        <v>5923</v>
      </c>
      <c r="G200" s="47"/>
      <c r="H200" s="33">
        <v>0</v>
      </c>
      <c r="I200" s="31" t="s">
        <v>5236</v>
      </c>
      <c r="J200" s="31" t="s">
        <v>5237</v>
      </c>
      <c r="K200" s="31" t="s">
        <v>5164</v>
      </c>
      <c r="L200" s="31" t="s">
        <v>5535</v>
      </c>
      <c r="M200" s="31" t="s">
        <v>5239</v>
      </c>
      <c r="N200" s="31"/>
      <c r="O200" t="s">
        <v>22546</v>
      </c>
      <c r="P200" s="31" t="s">
        <v>63</v>
      </c>
      <c r="Q200" s="31" t="s">
        <v>5168</v>
      </c>
    </row>
    <row r="201" spans="1:17" hidden="1" x14ac:dyDescent="0.2">
      <c r="A201" s="31" t="s">
        <v>255</v>
      </c>
      <c r="B201" s="31" t="s">
        <v>256</v>
      </c>
      <c r="C201" s="31" t="s">
        <v>5924</v>
      </c>
      <c r="D201" s="31"/>
      <c r="E201" s="31" t="s">
        <v>5906</v>
      </c>
      <c r="F201" s="31" t="s">
        <v>5925</v>
      </c>
      <c r="G201" s="47"/>
      <c r="H201" s="33">
        <v>0</v>
      </c>
      <c r="I201" s="31" t="s">
        <v>5236</v>
      </c>
      <c r="J201" s="31" t="s">
        <v>5237</v>
      </c>
      <c r="K201" s="31" t="s">
        <v>5164</v>
      </c>
      <c r="L201" s="31" t="s">
        <v>5494</v>
      </c>
      <c r="M201" s="31" t="s">
        <v>5239</v>
      </c>
      <c r="N201" s="31"/>
      <c r="O201" t="s">
        <v>22546</v>
      </c>
      <c r="P201" s="31" t="s">
        <v>63</v>
      </c>
      <c r="Q201" s="31" t="s">
        <v>5168</v>
      </c>
    </row>
    <row r="202" spans="1:17" hidden="1" x14ac:dyDescent="0.2">
      <c r="A202" s="31" t="s">
        <v>179</v>
      </c>
      <c r="B202" s="31" t="s">
        <v>180</v>
      </c>
      <c r="C202" s="31" t="s">
        <v>5926</v>
      </c>
      <c r="D202" s="31"/>
      <c r="E202" s="31" t="s">
        <v>5906</v>
      </c>
      <c r="F202" s="31" t="s">
        <v>5927</v>
      </c>
      <c r="G202" s="47"/>
      <c r="H202" s="33">
        <v>0</v>
      </c>
      <c r="I202" s="31" t="s">
        <v>5236</v>
      </c>
      <c r="J202" s="31" t="s">
        <v>5237</v>
      </c>
      <c r="K202" s="31" t="s">
        <v>5164</v>
      </c>
      <c r="L202" s="31" t="s">
        <v>5472</v>
      </c>
      <c r="M202" s="31" t="s">
        <v>5239</v>
      </c>
      <c r="N202" s="31"/>
      <c r="O202" t="s">
        <v>22546</v>
      </c>
      <c r="P202" s="31" t="s">
        <v>63</v>
      </c>
      <c r="Q202" s="31" t="s">
        <v>5168</v>
      </c>
    </row>
    <row r="203" spans="1:17" hidden="1" x14ac:dyDescent="0.2">
      <c r="A203" s="31" t="s">
        <v>1328</v>
      </c>
      <c r="B203" s="31" t="s">
        <v>1329</v>
      </c>
      <c r="C203" s="31" t="s">
        <v>5928</v>
      </c>
      <c r="D203" s="31"/>
      <c r="E203" s="31" t="s">
        <v>5909</v>
      </c>
      <c r="F203" s="31" t="s">
        <v>5929</v>
      </c>
      <c r="G203" s="47"/>
      <c r="H203" s="33">
        <v>0</v>
      </c>
      <c r="I203" s="31" t="s">
        <v>5294</v>
      </c>
      <c r="J203" s="31" t="s">
        <v>5295</v>
      </c>
      <c r="K203" s="31" t="s">
        <v>5164</v>
      </c>
      <c r="L203" s="31" t="s">
        <v>5296</v>
      </c>
      <c r="M203" s="31" t="s">
        <v>5297</v>
      </c>
      <c r="N203" s="31"/>
      <c r="O203" t="s">
        <v>22547</v>
      </c>
      <c r="P203" s="31" t="s">
        <v>1331</v>
      </c>
      <c r="Q203" s="31" t="s">
        <v>5168</v>
      </c>
    </row>
    <row r="204" spans="1:17" hidden="1" x14ac:dyDescent="0.2">
      <c r="A204" s="31" t="s">
        <v>1332</v>
      </c>
      <c r="B204" s="31" t="s">
        <v>1333</v>
      </c>
      <c r="C204" s="31" t="s">
        <v>5930</v>
      </c>
      <c r="D204" s="31"/>
      <c r="E204" s="31" t="s">
        <v>5909</v>
      </c>
      <c r="F204" s="31" t="s">
        <v>5931</v>
      </c>
      <c r="G204" s="47"/>
      <c r="H204" s="33">
        <v>0</v>
      </c>
      <c r="I204" s="31" t="s">
        <v>5294</v>
      </c>
      <c r="J204" s="31" t="s">
        <v>5295</v>
      </c>
      <c r="K204" s="31" t="s">
        <v>5164</v>
      </c>
      <c r="L204" s="31" t="s">
        <v>5932</v>
      </c>
      <c r="M204" s="31" t="s">
        <v>5297</v>
      </c>
      <c r="N204" s="31"/>
      <c r="O204" t="s">
        <v>22547</v>
      </c>
      <c r="P204" s="31" t="s">
        <v>1331</v>
      </c>
      <c r="Q204" s="31" t="s">
        <v>5168</v>
      </c>
    </row>
    <row r="205" spans="1:17" hidden="1" x14ac:dyDescent="0.2">
      <c r="A205" s="31" t="s">
        <v>81</v>
      </c>
      <c r="B205" s="31" t="s">
        <v>82</v>
      </c>
      <c r="C205" s="31" t="s">
        <v>5933</v>
      </c>
      <c r="D205" s="31"/>
      <c r="E205" s="31" t="s">
        <v>5906</v>
      </c>
      <c r="F205" s="31" t="s">
        <v>5934</v>
      </c>
      <c r="G205" s="47"/>
      <c r="H205" s="33">
        <v>0</v>
      </c>
      <c r="I205" s="31" t="s">
        <v>5236</v>
      </c>
      <c r="J205" s="31" t="s">
        <v>5237</v>
      </c>
      <c r="K205" s="31" t="s">
        <v>5164</v>
      </c>
      <c r="L205" s="31" t="s">
        <v>5535</v>
      </c>
      <c r="M205" s="31" t="s">
        <v>5239</v>
      </c>
      <c r="N205" s="31"/>
      <c r="O205" t="s">
        <v>22546</v>
      </c>
      <c r="P205" s="31" t="s">
        <v>63</v>
      </c>
      <c r="Q205" s="31" t="s">
        <v>5168</v>
      </c>
    </row>
    <row r="206" spans="1:17" hidden="1" x14ac:dyDescent="0.2">
      <c r="A206" s="31" t="s">
        <v>99</v>
      </c>
      <c r="B206" s="31" t="s">
        <v>100</v>
      </c>
      <c r="C206" s="31" t="s">
        <v>5935</v>
      </c>
      <c r="D206" s="31"/>
      <c r="E206" s="31" t="s">
        <v>5906</v>
      </c>
      <c r="F206" s="31" t="s">
        <v>5936</v>
      </c>
      <c r="G206" s="47"/>
      <c r="H206" s="33">
        <v>0</v>
      </c>
      <c r="I206" s="31" t="s">
        <v>5236</v>
      </c>
      <c r="J206" s="31" t="s">
        <v>5237</v>
      </c>
      <c r="K206" s="31" t="s">
        <v>5164</v>
      </c>
      <c r="L206" s="31" t="s">
        <v>5310</v>
      </c>
      <c r="M206" s="31" t="s">
        <v>5239</v>
      </c>
      <c r="N206" s="31"/>
      <c r="O206" t="s">
        <v>22546</v>
      </c>
      <c r="P206" s="31" t="s">
        <v>63</v>
      </c>
      <c r="Q206" s="31" t="s">
        <v>5168</v>
      </c>
    </row>
    <row r="207" spans="1:17" hidden="1" x14ac:dyDescent="0.2">
      <c r="A207" s="31" t="s">
        <v>1339</v>
      </c>
      <c r="B207" s="31" t="s">
        <v>1340</v>
      </c>
      <c r="C207" s="31" t="s">
        <v>5937</v>
      </c>
      <c r="D207" s="31"/>
      <c r="E207" s="31" t="s">
        <v>5909</v>
      </c>
      <c r="F207" s="31" t="s">
        <v>5938</v>
      </c>
      <c r="G207" s="47"/>
      <c r="H207" s="33">
        <v>0</v>
      </c>
      <c r="I207" s="31" t="s">
        <v>5294</v>
      </c>
      <c r="J207" s="31" t="s">
        <v>5295</v>
      </c>
      <c r="K207" s="31" t="s">
        <v>5164</v>
      </c>
      <c r="L207" s="31" t="s">
        <v>5939</v>
      </c>
      <c r="M207" s="31" t="s">
        <v>5297</v>
      </c>
      <c r="N207" s="31"/>
      <c r="O207" t="s">
        <v>22547</v>
      </c>
      <c r="P207" s="31" t="s">
        <v>1331</v>
      </c>
      <c r="Q207" s="31" t="s">
        <v>5168</v>
      </c>
    </row>
    <row r="208" spans="1:17" hidden="1" x14ac:dyDescent="0.2">
      <c r="A208" s="31" t="s">
        <v>5940</v>
      </c>
      <c r="B208" s="31" t="s">
        <v>284</v>
      </c>
      <c r="C208" s="31" t="s">
        <v>5941</v>
      </c>
      <c r="D208" s="31"/>
      <c r="E208" s="31" t="s">
        <v>5906</v>
      </c>
      <c r="F208" s="31"/>
      <c r="G208" s="47"/>
      <c r="H208" s="33">
        <v>0</v>
      </c>
      <c r="I208" s="31" t="s">
        <v>5236</v>
      </c>
      <c r="J208" s="31" t="s">
        <v>5237</v>
      </c>
      <c r="K208" s="31" t="s">
        <v>5164</v>
      </c>
      <c r="L208" s="31" t="s">
        <v>5238</v>
      </c>
      <c r="M208" s="31" t="s">
        <v>5239</v>
      </c>
      <c r="N208" s="31"/>
      <c r="O208" t="s">
        <v>22546</v>
      </c>
      <c r="P208" s="31" t="s">
        <v>63</v>
      </c>
      <c r="Q208" s="31" t="s">
        <v>5168</v>
      </c>
    </row>
    <row r="209" spans="1:17" hidden="1" x14ac:dyDescent="0.2">
      <c r="A209" s="31" t="s">
        <v>5942</v>
      </c>
      <c r="B209" s="31" t="s">
        <v>275</v>
      </c>
      <c r="C209" s="31" t="s">
        <v>5943</v>
      </c>
      <c r="D209" s="31"/>
      <c r="E209" s="31" t="s">
        <v>5906</v>
      </c>
      <c r="F209" s="31"/>
      <c r="G209" s="47"/>
      <c r="H209" s="33">
        <v>0</v>
      </c>
      <c r="I209" s="31" t="s">
        <v>5236</v>
      </c>
      <c r="J209" s="31" t="s">
        <v>5237</v>
      </c>
      <c r="K209" s="31" t="s">
        <v>5164</v>
      </c>
      <c r="L209" s="31" t="s">
        <v>5238</v>
      </c>
      <c r="M209" s="31" t="s">
        <v>5239</v>
      </c>
      <c r="N209" s="31"/>
      <c r="O209" t="s">
        <v>22546</v>
      </c>
      <c r="P209" s="31" t="s">
        <v>63</v>
      </c>
      <c r="Q209" s="31" t="s">
        <v>5168</v>
      </c>
    </row>
    <row r="210" spans="1:17" hidden="1" x14ac:dyDescent="0.2">
      <c r="A210" s="31" t="s">
        <v>5944</v>
      </c>
      <c r="B210" s="31" t="s">
        <v>279</v>
      </c>
      <c r="C210" s="31" t="s">
        <v>5945</v>
      </c>
      <c r="D210" s="31"/>
      <c r="E210" s="31" t="s">
        <v>5906</v>
      </c>
      <c r="F210" s="31"/>
      <c r="G210" s="47"/>
      <c r="H210" s="33">
        <v>0</v>
      </c>
      <c r="I210" s="31" t="s">
        <v>5236</v>
      </c>
      <c r="J210" s="31" t="s">
        <v>5237</v>
      </c>
      <c r="K210" s="31" t="s">
        <v>5164</v>
      </c>
      <c r="L210" s="31" t="s">
        <v>5494</v>
      </c>
      <c r="M210" s="31" t="s">
        <v>5239</v>
      </c>
      <c r="N210" s="31"/>
      <c r="O210" t="s">
        <v>22546</v>
      </c>
      <c r="P210" s="31" t="s">
        <v>63</v>
      </c>
      <c r="Q210" s="31" t="s">
        <v>5168</v>
      </c>
    </row>
    <row r="211" spans="1:17" hidden="1" x14ac:dyDescent="0.2">
      <c r="A211" s="31" t="s">
        <v>5946</v>
      </c>
      <c r="B211" s="31" t="s">
        <v>145</v>
      </c>
      <c r="C211" s="31" t="s">
        <v>5947</v>
      </c>
      <c r="D211" s="31"/>
      <c r="E211" s="31" t="s">
        <v>5906</v>
      </c>
      <c r="F211" s="31"/>
      <c r="G211" s="47"/>
      <c r="H211" s="33">
        <v>0</v>
      </c>
      <c r="I211" s="31" t="s">
        <v>5236</v>
      </c>
      <c r="J211" s="31" t="s">
        <v>5237</v>
      </c>
      <c r="K211" s="31" t="s">
        <v>5164</v>
      </c>
      <c r="L211" s="31" t="s">
        <v>5238</v>
      </c>
      <c r="M211" s="31" t="s">
        <v>5239</v>
      </c>
      <c r="N211" s="31"/>
      <c r="O211" t="s">
        <v>22546</v>
      </c>
      <c r="P211" s="31" t="s">
        <v>63</v>
      </c>
      <c r="Q211" s="31" t="s">
        <v>5168</v>
      </c>
    </row>
    <row r="212" spans="1:17" hidden="1" x14ac:dyDescent="0.2">
      <c r="A212" s="31" t="s">
        <v>5948</v>
      </c>
      <c r="B212" s="31" t="s">
        <v>5114</v>
      </c>
      <c r="C212" s="31" t="s">
        <v>5949</v>
      </c>
      <c r="D212" s="31"/>
      <c r="E212" s="31" t="s">
        <v>5906</v>
      </c>
      <c r="F212" s="31"/>
      <c r="G212" s="47"/>
      <c r="H212" s="33">
        <v>0</v>
      </c>
      <c r="I212" s="31" t="s">
        <v>5236</v>
      </c>
      <c r="J212" s="31" t="s">
        <v>5237</v>
      </c>
      <c r="K212" s="31" t="s">
        <v>5164</v>
      </c>
      <c r="L212" s="31" t="s">
        <v>5238</v>
      </c>
      <c r="M212" s="31" t="s">
        <v>5239</v>
      </c>
      <c r="N212" s="31"/>
      <c r="O212" t="s">
        <v>22546</v>
      </c>
      <c r="P212" s="31" t="s">
        <v>63</v>
      </c>
      <c r="Q212" s="31" t="s">
        <v>5168</v>
      </c>
    </row>
    <row r="213" spans="1:17" hidden="1" x14ac:dyDescent="0.2">
      <c r="A213" s="31" t="s">
        <v>5950</v>
      </c>
      <c r="B213" s="31" t="s">
        <v>257</v>
      </c>
      <c r="C213" s="31" t="s">
        <v>5951</v>
      </c>
      <c r="D213" s="31"/>
      <c r="E213" s="31" t="s">
        <v>5906</v>
      </c>
      <c r="F213" s="31"/>
      <c r="G213" s="47"/>
      <c r="H213" s="33">
        <v>0</v>
      </c>
      <c r="I213" s="31" t="s">
        <v>5236</v>
      </c>
      <c r="J213" s="31" t="s">
        <v>5237</v>
      </c>
      <c r="K213" s="31" t="s">
        <v>5164</v>
      </c>
      <c r="L213" s="31" t="s">
        <v>5494</v>
      </c>
      <c r="M213" s="31" t="s">
        <v>5239</v>
      </c>
      <c r="N213" s="31"/>
      <c r="O213" t="s">
        <v>22546</v>
      </c>
      <c r="P213" s="31" t="s">
        <v>63</v>
      </c>
      <c r="Q213" s="31" t="s">
        <v>5168</v>
      </c>
    </row>
    <row r="214" spans="1:17" hidden="1" x14ac:dyDescent="0.2">
      <c r="A214" s="31" t="s">
        <v>5952</v>
      </c>
      <c r="B214" s="31" t="s">
        <v>5953</v>
      </c>
      <c r="C214" s="31" t="s">
        <v>5954</v>
      </c>
      <c r="D214" s="31"/>
      <c r="E214" s="31" t="s">
        <v>5906</v>
      </c>
      <c r="F214" s="31"/>
      <c r="G214" s="47"/>
      <c r="H214" s="33">
        <v>0</v>
      </c>
      <c r="I214" s="31" t="s">
        <v>5236</v>
      </c>
      <c r="J214" s="31" t="s">
        <v>5237</v>
      </c>
      <c r="K214" s="31" t="s">
        <v>5164</v>
      </c>
      <c r="L214" s="31" t="s">
        <v>5494</v>
      </c>
      <c r="M214" s="31" t="s">
        <v>5239</v>
      </c>
      <c r="N214" s="31"/>
      <c r="O214" t="s">
        <v>22546</v>
      </c>
      <c r="P214" s="31" t="s">
        <v>63</v>
      </c>
      <c r="Q214" s="31" t="s">
        <v>5168</v>
      </c>
    </row>
    <row r="215" spans="1:17" hidden="1" x14ac:dyDescent="0.2">
      <c r="A215" s="31" t="s">
        <v>5955</v>
      </c>
      <c r="B215" s="31" t="s">
        <v>5956</v>
      </c>
      <c r="C215" s="31" t="s">
        <v>5957</v>
      </c>
      <c r="D215" s="31"/>
      <c r="E215" s="31" t="s">
        <v>5906</v>
      </c>
      <c r="F215" s="31"/>
      <c r="G215" s="47"/>
      <c r="H215" s="33">
        <v>0</v>
      </c>
      <c r="I215" s="31" t="s">
        <v>5236</v>
      </c>
      <c r="J215" s="31" t="s">
        <v>5237</v>
      </c>
      <c r="K215" s="31" t="s">
        <v>5164</v>
      </c>
      <c r="L215" s="31" t="s">
        <v>5494</v>
      </c>
      <c r="M215" s="31" t="s">
        <v>5239</v>
      </c>
      <c r="N215" s="31"/>
      <c r="O215" t="s">
        <v>22546</v>
      </c>
      <c r="P215" s="31" t="s">
        <v>63</v>
      </c>
      <c r="Q215" s="31" t="s">
        <v>5168</v>
      </c>
    </row>
    <row r="216" spans="1:17" hidden="1" x14ac:dyDescent="0.2">
      <c r="A216" s="31" t="s">
        <v>5958</v>
      </c>
      <c r="B216" s="31" t="s">
        <v>5959</v>
      </c>
      <c r="C216" s="31" t="s">
        <v>5960</v>
      </c>
      <c r="D216" s="31"/>
      <c r="E216" s="31" t="s">
        <v>5906</v>
      </c>
      <c r="F216" s="31"/>
      <c r="G216" s="47"/>
      <c r="H216" s="33">
        <v>0</v>
      </c>
      <c r="I216" s="31" t="s">
        <v>5236</v>
      </c>
      <c r="J216" s="31" t="s">
        <v>5237</v>
      </c>
      <c r="K216" s="31" t="s">
        <v>5164</v>
      </c>
      <c r="L216" s="31" t="s">
        <v>5238</v>
      </c>
      <c r="M216" s="31" t="s">
        <v>5239</v>
      </c>
      <c r="N216" s="31"/>
      <c r="O216" t="s">
        <v>22546</v>
      </c>
      <c r="P216" s="31" t="s">
        <v>63</v>
      </c>
      <c r="Q216" s="31" t="s">
        <v>5168</v>
      </c>
    </row>
    <row r="217" spans="1:17" hidden="1" x14ac:dyDescent="0.2">
      <c r="A217" s="31" t="s">
        <v>5961</v>
      </c>
      <c r="B217" s="31" t="s">
        <v>5118</v>
      </c>
      <c r="C217" s="31" t="s">
        <v>5962</v>
      </c>
      <c r="D217" s="31"/>
      <c r="E217" s="31" t="s">
        <v>5906</v>
      </c>
      <c r="F217" s="31"/>
      <c r="G217" s="47"/>
      <c r="H217" s="33">
        <v>0</v>
      </c>
      <c r="I217" s="31" t="s">
        <v>5236</v>
      </c>
      <c r="J217" s="31" t="s">
        <v>5237</v>
      </c>
      <c r="K217" s="31" t="s">
        <v>5164</v>
      </c>
      <c r="L217" s="31" t="s">
        <v>5238</v>
      </c>
      <c r="M217" s="31" t="s">
        <v>5239</v>
      </c>
      <c r="N217" s="31" t="s">
        <v>5963</v>
      </c>
      <c r="O217" t="s">
        <v>22546</v>
      </c>
      <c r="P217" s="31" t="s">
        <v>63</v>
      </c>
      <c r="Q217" s="31" t="s">
        <v>5168</v>
      </c>
    </row>
    <row r="218" spans="1:17" hidden="1" x14ac:dyDescent="0.2">
      <c r="A218" s="31" t="s">
        <v>5964</v>
      </c>
      <c r="B218" s="31" t="s">
        <v>5965</v>
      </c>
      <c r="C218" s="31" t="s">
        <v>5966</v>
      </c>
      <c r="D218" s="31"/>
      <c r="E218" s="31" t="s">
        <v>5906</v>
      </c>
      <c r="F218" s="31"/>
      <c r="G218" s="47"/>
      <c r="H218" s="33">
        <v>0</v>
      </c>
      <c r="I218" s="31" t="s">
        <v>5236</v>
      </c>
      <c r="J218" s="31" t="s">
        <v>5237</v>
      </c>
      <c r="K218" s="31" t="s">
        <v>5164</v>
      </c>
      <c r="L218" s="31" t="s">
        <v>5494</v>
      </c>
      <c r="M218" s="31" t="s">
        <v>5239</v>
      </c>
      <c r="N218" s="31"/>
      <c r="O218" t="s">
        <v>22546</v>
      </c>
      <c r="P218" s="31" t="s">
        <v>63</v>
      </c>
      <c r="Q218" s="31" t="s">
        <v>5168</v>
      </c>
    </row>
    <row r="219" spans="1:17" hidden="1" x14ac:dyDescent="0.2">
      <c r="A219" s="31" t="s">
        <v>5967</v>
      </c>
      <c r="B219" s="31" t="s">
        <v>5968</v>
      </c>
      <c r="C219" s="31" t="s">
        <v>5969</v>
      </c>
      <c r="D219" s="31"/>
      <c r="E219" s="31" t="s">
        <v>5906</v>
      </c>
      <c r="F219" s="31"/>
      <c r="G219" s="47"/>
      <c r="H219" s="33">
        <v>0</v>
      </c>
      <c r="I219" s="31" t="s">
        <v>5236</v>
      </c>
      <c r="J219" s="31" t="s">
        <v>5237</v>
      </c>
      <c r="K219" s="31" t="s">
        <v>5164</v>
      </c>
      <c r="L219" s="31" t="s">
        <v>5494</v>
      </c>
      <c r="M219" s="31" t="s">
        <v>5239</v>
      </c>
      <c r="N219" s="31" t="s">
        <v>5970</v>
      </c>
      <c r="O219" t="s">
        <v>22546</v>
      </c>
      <c r="P219" s="31" t="s">
        <v>63</v>
      </c>
      <c r="Q219" s="31" t="s">
        <v>5168</v>
      </c>
    </row>
    <row r="220" spans="1:17" hidden="1" x14ac:dyDescent="0.2">
      <c r="A220" s="31" t="s">
        <v>5971</v>
      </c>
      <c r="B220" s="31" t="s">
        <v>224</v>
      </c>
      <c r="C220" s="31" t="s">
        <v>5972</v>
      </c>
      <c r="D220" s="31"/>
      <c r="E220" s="31" t="s">
        <v>5906</v>
      </c>
      <c r="F220" s="31"/>
      <c r="G220" s="47"/>
      <c r="H220" s="33">
        <v>0</v>
      </c>
      <c r="I220" s="31" t="s">
        <v>5236</v>
      </c>
      <c r="J220" s="31" t="s">
        <v>5237</v>
      </c>
      <c r="K220" s="31" t="s">
        <v>5164</v>
      </c>
      <c r="L220" s="31" t="s">
        <v>5238</v>
      </c>
      <c r="M220" s="31" t="s">
        <v>5239</v>
      </c>
      <c r="N220" s="31" t="s">
        <v>5973</v>
      </c>
      <c r="O220" t="s">
        <v>22546</v>
      </c>
      <c r="P220" s="31" t="s">
        <v>63</v>
      </c>
      <c r="Q220" s="31" t="s">
        <v>5168</v>
      </c>
    </row>
    <row r="221" spans="1:17" hidden="1" x14ac:dyDescent="0.2">
      <c r="A221" s="31" t="s">
        <v>5974</v>
      </c>
      <c r="B221" s="31" t="s">
        <v>5975</v>
      </c>
      <c r="C221" s="31" t="s">
        <v>5976</v>
      </c>
      <c r="D221" s="31"/>
      <c r="E221" s="31" t="s">
        <v>5906</v>
      </c>
      <c r="F221" s="31"/>
      <c r="G221" s="47"/>
      <c r="H221" s="33">
        <v>0</v>
      </c>
      <c r="I221" s="31" t="s">
        <v>5236</v>
      </c>
      <c r="J221" s="31" t="s">
        <v>5237</v>
      </c>
      <c r="K221" s="31" t="s">
        <v>5164</v>
      </c>
      <c r="L221" s="31" t="s">
        <v>5494</v>
      </c>
      <c r="M221" s="31" t="s">
        <v>5239</v>
      </c>
      <c r="N221" s="31"/>
      <c r="O221" t="s">
        <v>22546</v>
      </c>
      <c r="P221" s="31" t="s">
        <v>63</v>
      </c>
      <c r="Q221" s="31" t="s">
        <v>5168</v>
      </c>
    </row>
    <row r="222" spans="1:17" hidden="1" x14ac:dyDescent="0.2">
      <c r="A222" s="31" t="s">
        <v>5977</v>
      </c>
      <c r="B222" s="31" t="s">
        <v>5978</v>
      </c>
      <c r="C222" s="31" t="s">
        <v>5979</v>
      </c>
      <c r="D222" s="31"/>
      <c r="E222" s="31" t="s">
        <v>5906</v>
      </c>
      <c r="F222" s="31"/>
      <c r="G222" s="47"/>
      <c r="H222" s="33">
        <v>0</v>
      </c>
      <c r="I222" s="31" t="s">
        <v>5236</v>
      </c>
      <c r="J222" s="31" t="s">
        <v>5237</v>
      </c>
      <c r="K222" s="31" t="s">
        <v>5164</v>
      </c>
      <c r="L222" s="31" t="s">
        <v>5494</v>
      </c>
      <c r="M222" s="31" t="s">
        <v>5239</v>
      </c>
      <c r="N222" s="31"/>
      <c r="O222" t="s">
        <v>22546</v>
      </c>
      <c r="P222" s="31" t="s">
        <v>63</v>
      </c>
      <c r="Q222" s="31" t="s">
        <v>5168</v>
      </c>
    </row>
    <row r="223" spans="1:17" hidden="1" x14ac:dyDescent="0.2">
      <c r="A223" s="31" t="s">
        <v>5980</v>
      </c>
      <c r="B223" s="31" t="s">
        <v>113</v>
      </c>
      <c r="C223" s="31" t="s">
        <v>5981</v>
      </c>
      <c r="D223" s="31"/>
      <c r="E223" s="31" t="s">
        <v>5906</v>
      </c>
      <c r="F223" s="31"/>
      <c r="G223" s="47"/>
      <c r="H223" s="33">
        <v>0</v>
      </c>
      <c r="I223" s="31" t="s">
        <v>5236</v>
      </c>
      <c r="J223" s="31" t="s">
        <v>5237</v>
      </c>
      <c r="K223" s="31" t="s">
        <v>5164</v>
      </c>
      <c r="L223" s="31" t="s">
        <v>5498</v>
      </c>
      <c r="M223" s="31" t="s">
        <v>5239</v>
      </c>
      <c r="N223" s="31"/>
      <c r="O223" t="s">
        <v>22546</v>
      </c>
      <c r="P223" s="31" t="s">
        <v>63</v>
      </c>
      <c r="Q223" s="31" t="s">
        <v>5168</v>
      </c>
    </row>
    <row r="224" spans="1:17" hidden="1" x14ac:dyDescent="0.2">
      <c r="A224" s="31" t="s">
        <v>5982</v>
      </c>
      <c r="B224" s="31" t="s">
        <v>97</v>
      </c>
      <c r="C224" s="31" t="s">
        <v>5983</v>
      </c>
      <c r="D224" s="31"/>
      <c r="E224" s="31" t="s">
        <v>5906</v>
      </c>
      <c r="F224" s="31"/>
      <c r="G224" s="47"/>
      <c r="H224" s="33">
        <v>0</v>
      </c>
      <c r="I224" s="31" t="s">
        <v>5236</v>
      </c>
      <c r="J224" s="31" t="s">
        <v>5237</v>
      </c>
      <c r="K224" s="31" t="s">
        <v>5164</v>
      </c>
      <c r="L224" s="31" t="s">
        <v>5498</v>
      </c>
      <c r="M224" s="31" t="s">
        <v>5239</v>
      </c>
      <c r="N224" s="31"/>
      <c r="O224" t="s">
        <v>22546</v>
      </c>
      <c r="P224" s="31" t="s">
        <v>63</v>
      </c>
      <c r="Q224" s="31" t="s">
        <v>5168</v>
      </c>
    </row>
    <row r="225" spans="1:17" hidden="1" x14ac:dyDescent="0.2">
      <c r="A225" s="31" t="s">
        <v>5984</v>
      </c>
      <c r="B225" s="31" t="s">
        <v>178</v>
      </c>
      <c r="C225" s="31" t="s">
        <v>5985</v>
      </c>
      <c r="D225" s="31"/>
      <c r="E225" s="31" t="s">
        <v>5906</v>
      </c>
      <c r="F225" s="31"/>
      <c r="G225" s="47"/>
      <c r="H225" s="33">
        <v>0</v>
      </c>
      <c r="I225" s="31" t="s">
        <v>5236</v>
      </c>
      <c r="J225" s="31" t="s">
        <v>5237</v>
      </c>
      <c r="K225" s="31" t="s">
        <v>5164</v>
      </c>
      <c r="L225" s="31" t="s">
        <v>5498</v>
      </c>
      <c r="M225" s="31" t="s">
        <v>5239</v>
      </c>
      <c r="N225" s="31"/>
      <c r="O225" t="s">
        <v>22546</v>
      </c>
      <c r="P225" s="31" t="s">
        <v>63</v>
      </c>
      <c r="Q225" s="31" t="s">
        <v>5168</v>
      </c>
    </row>
    <row r="226" spans="1:17" hidden="1" x14ac:dyDescent="0.2">
      <c r="A226" s="31" t="s">
        <v>5986</v>
      </c>
      <c r="B226" s="31" t="s">
        <v>182</v>
      </c>
      <c r="C226" s="31" t="s">
        <v>5987</v>
      </c>
      <c r="D226" s="31"/>
      <c r="E226" s="31" t="s">
        <v>5906</v>
      </c>
      <c r="F226" s="31"/>
      <c r="G226" s="47"/>
      <c r="H226" s="33">
        <v>0</v>
      </c>
      <c r="I226" s="31" t="s">
        <v>5236</v>
      </c>
      <c r="J226" s="31" t="s">
        <v>5237</v>
      </c>
      <c r="K226" s="31" t="s">
        <v>5164</v>
      </c>
      <c r="L226" s="31" t="s">
        <v>5498</v>
      </c>
      <c r="M226" s="31" t="s">
        <v>5239</v>
      </c>
      <c r="N226" s="31"/>
      <c r="O226" t="s">
        <v>22546</v>
      </c>
      <c r="P226" s="31" t="s">
        <v>63</v>
      </c>
      <c r="Q226" s="31" t="s">
        <v>5168</v>
      </c>
    </row>
    <row r="227" spans="1:17" hidden="1" x14ac:dyDescent="0.2">
      <c r="A227" s="31" t="s">
        <v>5988</v>
      </c>
      <c r="B227" s="31" t="s">
        <v>5989</v>
      </c>
      <c r="C227" s="31" t="s">
        <v>5990</v>
      </c>
      <c r="D227" s="31"/>
      <c r="E227" s="31" t="s">
        <v>5906</v>
      </c>
      <c r="F227" s="31"/>
      <c r="G227" s="47"/>
      <c r="H227" s="33">
        <v>0</v>
      </c>
      <c r="I227" s="31" t="s">
        <v>5236</v>
      </c>
      <c r="J227" s="31" t="s">
        <v>5237</v>
      </c>
      <c r="K227" s="31" t="s">
        <v>5164</v>
      </c>
      <c r="L227" s="31" t="s">
        <v>5498</v>
      </c>
      <c r="M227" s="31" t="s">
        <v>5239</v>
      </c>
      <c r="N227" s="31"/>
      <c r="O227" t="s">
        <v>22546</v>
      </c>
      <c r="P227" s="31" t="s">
        <v>63</v>
      </c>
      <c r="Q227" s="31" t="s">
        <v>5168</v>
      </c>
    </row>
    <row r="228" spans="1:17" hidden="1" x14ac:dyDescent="0.2">
      <c r="A228" s="31" t="s">
        <v>5991</v>
      </c>
      <c r="B228" s="31" t="s">
        <v>79</v>
      </c>
      <c r="C228" s="31" t="s">
        <v>5992</v>
      </c>
      <c r="D228" s="31"/>
      <c r="E228" s="31" t="s">
        <v>5906</v>
      </c>
      <c r="F228" s="31"/>
      <c r="G228" s="47"/>
      <c r="H228" s="33">
        <v>0</v>
      </c>
      <c r="I228" s="31" t="s">
        <v>5236</v>
      </c>
      <c r="J228" s="31" t="s">
        <v>5237</v>
      </c>
      <c r="K228" s="31" t="s">
        <v>5164</v>
      </c>
      <c r="L228" s="31" t="s">
        <v>5498</v>
      </c>
      <c r="M228" s="31" t="s">
        <v>5239</v>
      </c>
      <c r="N228" s="31"/>
      <c r="O228" t="s">
        <v>22546</v>
      </c>
      <c r="P228" s="31" t="s">
        <v>63</v>
      </c>
      <c r="Q228" s="31" t="s">
        <v>5168</v>
      </c>
    </row>
    <row r="229" spans="1:17" hidden="1" x14ac:dyDescent="0.2">
      <c r="A229" s="31" t="s">
        <v>5993</v>
      </c>
      <c r="B229" s="31" t="s">
        <v>5994</v>
      </c>
      <c r="C229" s="31" t="s">
        <v>5995</v>
      </c>
      <c r="D229" s="31"/>
      <c r="E229" s="31" t="s">
        <v>5906</v>
      </c>
      <c r="F229" s="31"/>
      <c r="G229" s="47"/>
      <c r="H229" s="33">
        <v>0</v>
      </c>
      <c r="I229" s="31" t="s">
        <v>5236</v>
      </c>
      <c r="J229" s="31" t="s">
        <v>5237</v>
      </c>
      <c r="K229" s="31" t="s">
        <v>5164</v>
      </c>
      <c r="L229" s="31" t="s">
        <v>5498</v>
      </c>
      <c r="M229" s="31" t="s">
        <v>5239</v>
      </c>
      <c r="N229" s="31"/>
      <c r="O229" t="s">
        <v>22546</v>
      </c>
      <c r="P229" s="31" t="s">
        <v>63</v>
      </c>
      <c r="Q229" s="31" t="s">
        <v>5168</v>
      </c>
    </row>
    <row r="230" spans="1:17" hidden="1" x14ac:dyDescent="0.2">
      <c r="A230" s="31" t="s">
        <v>5996</v>
      </c>
      <c r="B230" s="31" t="s">
        <v>80</v>
      </c>
      <c r="C230" s="31" t="s">
        <v>5997</v>
      </c>
      <c r="D230" s="31"/>
      <c r="E230" s="31" t="s">
        <v>5906</v>
      </c>
      <c r="F230" s="31"/>
      <c r="G230" s="47"/>
      <c r="H230" s="33">
        <v>0</v>
      </c>
      <c r="I230" s="31" t="s">
        <v>5236</v>
      </c>
      <c r="J230" s="31" t="s">
        <v>5237</v>
      </c>
      <c r="K230" s="31" t="s">
        <v>5164</v>
      </c>
      <c r="L230" s="31" t="s">
        <v>5498</v>
      </c>
      <c r="M230" s="31" t="s">
        <v>5239</v>
      </c>
      <c r="N230" s="31"/>
      <c r="O230" t="s">
        <v>22546</v>
      </c>
      <c r="P230" s="31" t="s">
        <v>63</v>
      </c>
      <c r="Q230" s="31" t="s">
        <v>5168</v>
      </c>
    </row>
    <row r="231" spans="1:17" hidden="1" x14ac:dyDescent="0.2">
      <c r="A231" s="31" t="s">
        <v>5998</v>
      </c>
      <c r="B231" s="31" t="s">
        <v>225</v>
      </c>
      <c r="C231" s="31" t="s">
        <v>5999</v>
      </c>
      <c r="D231" s="31"/>
      <c r="E231" s="31" t="s">
        <v>5906</v>
      </c>
      <c r="F231" s="31"/>
      <c r="G231" s="47"/>
      <c r="H231" s="33">
        <v>0</v>
      </c>
      <c r="I231" s="31" t="s">
        <v>5236</v>
      </c>
      <c r="J231" s="31" t="s">
        <v>5237</v>
      </c>
      <c r="K231" s="31" t="s">
        <v>5164</v>
      </c>
      <c r="L231" s="31" t="s">
        <v>5498</v>
      </c>
      <c r="M231" s="31" t="s">
        <v>5239</v>
      </c>
      <c r="N231" s="31"/>
      <c r="O231" t="s">
        <v>22546</v>
      </c>
      <c r="P231" s="31" t="s">
        <v>63</v>
      </c>
      <c r="Q231" s="31" t="s">
        <v>5168</v>
      </c>
    </row>
    <row r="232" spans="1:17" hidden="1" x14ac:dyDescent="0.2">
      <c r="A232" s="31" t="s">
        <v>6000</v>
      </c>
      <c r="B232" s="31" t="s">
        <v>231</v>
      </c>
      <c r="C232" s="31" t="s">
        <v>6001</v>
      </c>
      <c r="D232" s="31"/>
      <c r="E232" s="31" t="s">
        <v>5906</v>
      </c>
      <c r="F232" s="31"/>
      <c r="G232" s="47"/>
      <c r="H232" s="33">
        <v>0</v>
      </c>
      <c r="I232" s="31" t="s">
        <v>5236</v>
      </c>
      <c r="J232" s="31" t="s">
        <v>5237</v>
      </c>
      <c r="K232" s="31" t="s">
        <v>5164</v>
      </c>
      <c r="L232" s="31" t="s">
        <v>5535</v>
      </c>
      <c r="M232" s="31" t="s">
        <v>5239</v>
      </c>
      <c r="N232" s="31"/>
      <c r="O232" t="s">
        <v>22546</v>
      </c>
      <c r="P232" s="31" t="s">
        <v>63</v>
      </c>
      <c r="Q232" s="31" t="s">
        <v>5168</v>
      </c>
    </row>
    <row r="233" spans="1:17" hidden="1" x14ac:dyDescent="0.2">
      <c r="A233" s="31" t="s">
        <v>6002</v>
      </c>
      <c r="B233" s="31" t="s">
        <v>6003</v>
      </c>
      <c r="C233" s="31" t="s">
        <v>6004</v>
      </c>
      <c r="D233" s="31"/>
      <c r="E233" s="31" t="s">
        <v>5906</v>
      </c>
      <c r="F233" s="31"/>
      <c r="G233" s="47"/>
      <c r="H233" s="33">
        <v>0</v>
      </c>
      <c r="I233" s="31" t="s">
        <v>5236</v>
      </c>
      <c r="J233" s="31" t="s">
        <v>5237</v>
      </c>
      <c r="K233" s="31" t="s">
        <v>5164</v>
      </c>
      <c r="L233" s="31" t="s">
        <v>5535</v>
      </c>
      <c r="M233" s="31" t="s">
        <v>5239</v>
      </c>
      <c r="N233" s="31"/>
      <c r="O233" t="s">
        <v>22546</v>
      </c>
      <c r="P233" s="31" t="s">
        <v>63</v>
      </c>
      <c r="Q233" s="31" t="s">
        <v>5168</v>
      </c>
    </row>
    <row r="234" spans="1:17" hidden="1" x14ac:dyDescent="0.2">
      <c r="A234" s="31" t="s">
        <v>6005</v>
      </c>
      <c r="B234" s="31" t="s">
        <v>205</v>
      </c>
      <c r="C234" s="31" t="s">
        <v>6006</v>
      </c>
      <c r="D234" s="31"/>
      <c r="E234" s="31" t="s">
        <v>5906</v>
      </c>
      <c r="F234" s="31"/>
      <c r="G234" s="47"/>
      <c r="H234" s="33">
        <v>0</v>
      </c>
      <c r="I234" s="31" t="s">
        <v>5236</v>
      </c>
      <c r="J234" s="31" t="s">
        <v>5237</v>
      </c>
      <c r="K234" s="31" t="s">
        <v>5164</v>
      </c>
      <c r="L234" s="31" t="s">
        <v>5535</v>
      </c>
      <c r="M234" s="31" t="s">
        <v>5239</v>
      </c>
      <c r="N234" s="31"/>
      <c r="O234" t="s">
        <v>22546</v>
      </c>
      <c r="P234" s="31" t="s">
        <v>63</v>
      </c>
      <c r="Q234" s="31" t="s">
        <v>5168</v>
      </c>
    </row>
    <row r="235" spans="1:17" hidden="1" x14ac:dyDescent="0.2">
      <c r="A235" s="31" t="s">
        <v>6007</v>
      </c>
      <c r="B235" s="31" t="s">
        <v>6008</v>
      </c>
      <c r="C235" s="31" t="s">
        <v>6009</v>
      </c>
      <c r="D235" s="31"/>
      <c r="E235" s="31" t="s">
        <v>5906</v>
      </c>
      <c r="F235" s="31"/>
      <c r="G235" s="47"/>
      <c r="H235" s="33">
        <v>0</v>
      </c>
      <c r="I235" s="31" t="s">
        <v>5236</v>
      </c>
      <c r="J235" s="31" t="s">
        <v>5237</v>
      </c>
      <c r="K235" s="31" t="s">
        <v>5164</v>
      </c>
      <c r="L235" s="31" t="s">
        <v>5498</v>
      </c>
      <c r="M235" s="31" t="s">
        <v>5239</v>
      </c>
      <c r="N235" s="31"/>
      <c r="O235" t="s">
        <v>22546</v>
      </c>
      <c r="P235" s="31" t="s">
        <v>63</v>
      </c>
      <c r="Q235" s="31" t="s">
        <v>5168</v>
      </c>
    </row>
    <row r="236" spans="1:17" hidden="1" x14ac:dyDescent="0.2">
      <c r="A236" s="31" t="s">
        <v>6010</v>
      </c>
      <c r="B236" s="31" t="s">
        <v>202</v>
      </c>
      <c r="C236" s="31" t="s">
        <v>6011</v>
      </c>
      <c r="D236" s="31"/>
      <c r="E236" s="31" t="s">
        <v>5906</v>
      </c>
      <c r="F236" s="31"/>
      <c r="G236" s="47"/>
      <c r="H236" s="33">
        <v>0</v>
      </c>
      <c r="I236" s="31" t="s">
        <v>5236</v>
      </c>
      <c r="J236" s="31" t="s">
        <v>5237</v>
      </c>
      <c r="K236" s="31" t="s">
        <v>5164</v>
      </c>
      <c r="L236" s="31" t="s">
        <v>5498</v>
      </c>
      <c r="M236" s="31" t="s">
        <v>5239</v>
      </c>
      <c r="N236" s="31"/>
      <c r="O236" t="s">
        <v>22546</v>
      </c>
      <c r="P236" s="31" t="s">
        <v>63</v>
      </c>
      <c r="Q236" s="31" t="s">
        <v>5168</v>
      </c>
    </row>
    <row r="237" spans="1:17" hidden="1" x14ac:dyDescent="0.2">
      <c r="A237" s="31" t="s">
        <v>6012</v>
      </c>
      <c r="B237" s="31" t="s">
        <v>5119</v>
      </c>
      <c r="C237" s="31" t="s">
        <v>6013</v>
      </c>
      <c r="D237" s="31"/>
      <c r="E237" s="31" t="s">
        <v>5906</v>
      </c>
      <c r="F237" s="31"/>
      <c r="G237" s="47"/>
      <c r="H237" s="33">
        <v>0</v>
      </c>
      <c r="I237" s="31" t="s">
        <v>5236</v>
      </c>
      <c r="J237" s="31" t="s">
        <v>5237</v>
      </c>
      <c r="K237" s="31" t="s">
        <v>5164</v>
      </c>
      <c r="L237" s="31" t="s">
        <v>5498</v>
      </c>
      <c r="M237" s="31" t="s">
        <v>5239</v>
      </c>
      <c r="N237" s="31"/>
      <c r="O237" t="s">
        <v>22546</v>
      </c>
      <c r="P237" s="31" t="s">
        <v>63</v>
      </c>
      <c r="Q237" s="31" t="s">
        <v>5168</v>
      </c>
    </row>
    <row r="238" spans="1:17" hidden="1" x14ac:dyDescent="0.2">
      <c r="A238" s="31" t="s">
        <v>6014</v>
      </c>
      <c r="B238" s="31" t="s">
        <v>5122</v>
      </c>
      <c r="C238" s="31" t="s">
        <v>6015</v>
      </c>
      <c r="D238" s="31"/>
      <c r="E238" s="31" t="s">
        <v>5906</v>
      </c>
      <c r="F238" s="31"/>
      <c r="G238" s="47"/>
      <c r="H238" s="33">
        <v>0</v>
      </c>
      <c r="I238" s="31" t="s">
        <v>5236</v>
      </c>
      <c r="J238" s="31" t="s">
        <v>5237</v>
      </c>
      <c r="K238" s="31" t="s">
        <v>5164</v>
      </c>
      <c r="L238" s="31" t="s">
        <v>5498</v>
      </c>
      <c r="M238" s="31" t="s">
        <v>5239</v>
      </c>
      <c r="N238" s="31"/>
      <c r="O238" t="s">
        <v>22546</v>
      </c>
      <c r="P238" s="31" t="s">
        <v>63</v>
      </c>
      <c r="Q238" s="31" t="s">
        <v>5168</v>
      </c>
    </row>
    <row r="239" spans="1:17" hidden="1" x14ac:dyDescent="0.2">
      <c r="A239" s="31" t="s">
        <v>6016</v>
      </c>
      <c r="B239" s="31" t="s">
        <v>163</v>
      </c>
      <c r="C239" s="31" t="s">
        <v>6017</v>
      </c>
      <c r="D239" s="31"/>
      <c r="E239" s="31" t="s">
        <v>5906</v>
      </c>
      <c r="F239" s="31"/>
      <c r="G239" s="47"/>
      <c r="H239" s="33">
        <v>0</v>
      </c>
      <c r="I239" s="31" t="s">
        <v>5236</v>
      </c>
      <c r="J239" s="31" t="s">
        <v>5237</v>
      </c>
      <c r="K239" s="31" t="s">
        <v>5164</v>
      </c>
      <c r="L239" s="31" t="s">
        <v>5498</v>
      </c>
      <c r="M239" s="31" t="s">
        <v>5239</v>
      </c>
      <c r="N239" s="31"/>
      <c r="O239" t="s">
        <v>22546</v>
      </c>
      <c r="P239" s="31" t="s">
        <v>63</v>
      </c>
      <c r="Q239" s="31" t="s">
        <v>5168</v>
      </c>
    </row>
    <row r="240" spans="1:17" hidden="1" x14ac:dyDescent="0.2">
      <c r="A240" s="31" t="s">
        <v>6018</v>
      </c>
      <c r="B240" s="31" t="s">
        <v>183</v>
      </c>
      <c r="C240" s="31" t="s">
        <v>6019</v>
      </c>
      <c r="D240" s="31"/>
      <c r="E240" s="31" t="s">
        <v>5906</v>
      </c>
      <c r="F240" s="31"/>
      <c r="G240" s="47"/>
      <c r="H240" s="33">
        <v>0</v>
      </c>
      <c r="I240" s="31" t="s">
        <v>5236</v>
      </c>
      <c r="J240" s="31" t="s">
        <v>5237</v>
      </c>
      <c r="K240" s="31" t="s">
        <v>5164</v>
      </c>
      <c r="L240" s="31" t="s">
        <v>5498</v>
      </c>
      <c r="M240" s="31" t="s">
        <v>5239</v>
      </c>
      <c r="N240" s="31"/>
      <c r="O240" t="s">
        <v>22546</v>
      </c>
      <c r="P240" s="31" t="s">
        <v>63</v>
      </c>
      <c r="Q240" s="31" t="s">
        <v>5168</v>
      </c>
    </row>
    <row r="241" spans="1:17" hidden="1" x14ac:dyDescent="0.2">
      <c r="A241" s="31" t="s">
        <v>6020</v>
      </c>
      <c r="B241" s="31" t="s">
        <v>6021</v>
      </c>
      <c r="C241" s="31" t="s">
        <v>6022</v>
      </c>
      <c r="D241" s="31"/>
      <c r="E241" s="31" t="s">
        <v>5906</v>
      </c>
      <c r="F241" s="31"/>
      <c r="G241" s="47"/>
      <c r="H241" s="33">
        <v>0</v>
      </c>
      <c r="I241" s="31" t="s">
        <v>5236</v>
      </c>
      <c r="J241" s="31" t="s">
        <v>5237</v>
      </c>
      <c r="K241" s="31" t="s">
        <v>5164</v>
      </c>
      <c r="L241" s="31" t="s">
        <v>5498</v>
      </c>
      <c r="M241" s="31" t="s">
        <v>5239</v>
      </c>
      <c r="N241" s="31"/>
      <c r="O241" t="s">
        <v>22546</v>
      </c>
      <c r="P241" s="31" t="s">
        <v>63</v>
      </c>
      <c r="Q241" s="31" t="s">
        <v>5168</v>
      </c>
    </row>
    <row r="242" spans="1:17" hidden="1" x14ac:dyDescent="0.2">
      <c r="A242" s="31" t="s">
        <v>6023</v>
      </c>
      <c r="B242" s="31" t="s">
        <v>6024</v>
      </c>
      <c r="C242" s="31" t="s">
        <v>6025</v>
      </c>
      <c r="D242" s="31"/>
      <c r="E242" s="31" t="s">
        <v>5906</v>
      </c>
      <c r="F242" s="31"/>
      <c r="G242" s="47"/>
      <c r="H242" s="33">
        <v>0</v>
      </c>
      <c r="I242" s="31" t="s">
        <v>5236</v>
      </c>
      <c r="J242" s="31" t="s">
        <v>5237</v>
      </c>
      <c r="K242" s="31" t="s">
        <v>5164</v>
      </c>
      <c r="L242" s="31" t="s">
        <v>6026</v>
      </c>
      <c r="M242" s="31" t="s">
        <v>5239</v>
      </c>
      <c r="N242" s="31"/>
      <c r="O242" t="s">
        <v>22546</v>
      </c>
      <c r="P242" s="31" t="s">
        <v>63</v>
      </c>
      <c r="Q242" s="31" t="s">
        <v>5168</v>
      </c>
    </row>
    <row r="243" spans="1:17" hidden="1" x14ac:dyDescent="0.2">
      <c r="A243" s="31" t="s">
        <v>6027</v>
      </c>
      <c r="B243" s="31" t="s">
        <v>181</v>
      </c>
      <c r="C243" s="31" t="s">
        <v>6028</v>
      </c>
      <c r="D243" s="31"/>
      <c r="E243" s="31" t="s">
        <v>5906</v>
      </c>
      <c r="F243" s="31"/>
      <c r="G243" s="47"/>
      <c r="H243" s="33">
        <v>0</v>
      </c>
      <c r="I243" s="31" t="s">
        <v>5236</v>
      </c>
      <c r="J243" s="31" t="s">
        <v>5237</v>
      </c>
      <c r="K243" s="31" t="s">
        <v>5164</v>
      </c>
      <c r="L243" s="31" t="s">
        <v>6026</v>
      </c>
      <c r="M243" s="31" t="s">
        <v>5239</v>
      </c>
      <c r="N243" s="31"/>
      <c r="O243" t="s">
        <v>22546</v>
      </c>
      <c r="P243" s="31" t="s">
        <v>63</v>
      </c>
      <c r="Q243" s="31" t="s">
        <v>5168</v>
      </c>
    </row>
    <row r="244" spans="1:17" hidden="1" x14ac:dyDescent="0.2">
      <c r="A244" s="31" t="s">
        <v>6029</v>
      </c>
      <c r="B244" s="31" t="s">
        <v>258</v>
      </c>
      <c r="C244" s="31" t="s">
        <v>6030</v>
      </c>
      <c r="D244" s="31"/>
      <c r="E244" s="31" t="s">
        <v>5906</v>
      </c>
      <c r="F244" s="31"/>
      <c r="G244" s="47"/>
      <c r="H244" s="33">
        <v>0</v>
      </c>
      <c r="I244" s="31" t="s">
        <v>5236</v>
      </c>
      <c r="J244" s="31" t="s">
        <v>5237</v>
      </c>
      <c r="K244" s="31" t="s">
        <v>5164</v>
      </c>
      <c r="L244" s="31" t="s">
        <v>5476</v>
      </c>
      <c r="M244" s="31" t="s">
        <v>5239</v>
      </c>
      <c r="N244" s="31"/>
      <c r="O244" t="s">
        <v>22546</v>
      </c>
      <c r="P244" s="31" t="s">
        <v>63</v>
      </c>
      <c r="Q244" s="31" t="s">
        <v>5168</v>
      </c>
    </row>
    <row r="245" spans="1:17" hidden="1" x14ac:dyDescent="0.2">
      <c r="A245" s="31" t="s">
        <v>6031</v>
      </c>
      <c r="B245" s="31" t="s">
        <v>201</v>
      </c>
      <c r="C245" s="31" t="s">
        <v>6032</v>
      </c>
      <c r="D245" s="31"/>
      <c r="E245" s="31" t="s">
        <v>5906</v>
      </c>
      <c r="F245" s="31"/>
      <c r="G245" s="47"/>
      <c r="H245" s="33">
        <v>0</v>
      </c>
      <c r="I245" s="31" t="s">
        <v>5236</v>
      </c>
      <c r="J245" s="31" t="s">
        <v>5237</v>
      </c>
      <c r="K245" s="31" t="s">
        <v>5164</v>
      </c>
      <c r="L245" s="31" t="s">
        <v>5476</v>
      </c>
      <c r="M245" s="31" t="s">
        <v>5239</v>
      </c>
      <c r="N245" s="31"/>
      <c r="O245" t="s">
        <v>22546</v>
      </c>
      <c r="P245" s="31" t="s">
        <v>63</v>
      </c>
      <c r="Q245" s="31" t="s">
        <v>5168</v>
      </c>
    </row>
    <row r="246" spans="1:17" hidden="1" x14ac:dyDescent="0.2">
      <c r="A246" s="31" t="s">
        <v>6033</v>
      </c>
      <c r="B246" s="31" t="s">
        <v>206</v>
      </c>
      <c r="C246" s="31" t="s">
        <v>6034</v>
      </c>
      <c r="D246" s="31"/>
      <c r="E246" s="31" t="s">
        <v>5906</v>
      </c>
      <c r="F246" s="31"/>
      <c r="G246" s="47"/>
      <c r="H246" s="33">
        <v>0</v>
      </c>
      <c r="I246" s="31" t="s">
        <v>5236</v>
      </c>
      <c r="J246" s="31" t="s">
        <v>5237</v>
      </c>
      <c r="K246" s="31" t="s">
        <v>5164</v>
      </c>
      <c r="L246" s="31" t="s">
        <v>5476</v>
      </c>
      <c r="M246" s="31" t="s">
        <v>5239</v>
      </c>
      <c r="N246" s="31" t="s">
        <v>6035</v>
      </c>
      <c r="O246" t="s">
        <v>22546</v>
      </c>
      <c r="P246" s="31" t="s">
        <v>63</v>
      </c>
      <c r="Q246" s="31" t="s">
        <v>5168</v>
      </c>
    </row>
    <row r="247" spans="1:17" hidden="1" x14ac:dyDescent="0.2">
      <c r="A247" s="31" t="s">
        <v>6036</v>
      </c>
      <c r="B247" s="31" t="s">
        <v>239</v>
      </c>
      <c r="C247" s="31" t="s">
        <v>6037</v>
      </c>
      <c r="D247" s="31"/>
      <c r="E247" s="31" t="s">
        <v>5906</v>
      </c>
      <c r="F247" s="31"/>
      <c r="G247" s="47"/>
      <c r="H247" s="33">
        <v>0</v>
      </c>
      <c r="I247" s="31" t="s">
        <v>5236</v>
      </c>
      <c r="J247" s="31" t="s">
        <v>5237</v>
      </c>
      <c r="K247" s="31" t="s">
        <v>5164</v>
      </c>
      <c r="L247" s="31" t="s">
        <v>6026</v>
      </c>
      <c r="M247" s="31" t="s">
        <v>5239</v>
      </c>
      <c r="N247" s="31"/>
      <c r="O247" t="s">
        <v>22546</v>
      </c>
      <c r="P247" s="31" t="s">
        <v>63</v>
      </c>
      <c r="Q247" s="31" t="s">
        <v>5168</v>
      </c>
    </row>
    <row r="248" spans="1:17" hidden="1" x14ac:dyDescent="0.2">
      <c r="A248" s="31" t="s">
        <v>6038</v>
      </c>
      <c r="B248" s="31" t="s">
        <v>6039</v>
      </c>
      <c r="C248" s="31" t="s">
        <v>6040</v>
      </c>
      <c r="D248" s="31"/>
      <c r="E248" s="31" t="s">
        <v>5909</v>
      </c>
      <c r="F248" s="31"/>
      <c r="G248" s="47"/>
      <c r="H248" s="33">
        <v>0</v>
      </c>
      <c r="I248" s="31" t="s">
        <v>5294</v>
      </c>
      <c r="J248" s="31" t="s">
        <v>5295</v>
      </c>
      <c r="K248" s="31" t="s">
        <v>5164</v>
      </c>
      <c r="L248" s="31" t="s">
        <v>5798</v>
      </c>
      <c r="M248" s="31" t="s">
        <v>5297</v>
      </c>
      <c r="N248" s="31"/>
      <c r="O248" t="s">
        <v>22547</v>
      </c>
      <c r="P248" s="31" t="s">
        <v>1331</v>
      </c>
      <c r="Q248" s="31" t="s">
        <v>5168</v>
      </c>
    </row>
    <row r="249" spans="1:17" hidden="1" x14ac:dyDescent="0.2">
      <c r="A249" s="31" t="s">
        <v>6041</v>
      </c>
      <c r="B249" s="31" t="s">
        <v>6042</v>
      </c>
      <c r="C249" s="31" t="s">
        <v>6043</v>
      </c>
      <c r="D249" s="31"/>
      <c r="E249" s="31" t="s">
        <v>5909</v>
      </c>
      <c r="F249" s="31"/>
      <c r="G249" s="47"/>
      <c r="H249" s="33">
        <v>0</v>
      </c>
      <c r="I249" s="31" t="s">
        <v>5294</v>
      </c>
      <c r="J249" s="31" t="s">
        <v>5295</v>
      </c>
      <c r="K249" s="31" t="s">
        <v>5164</v>
      </c>
      <c r="L249" s="31" t="s">
        <v>5798</v>
      </c>
      <c r="M249" s="31" t="s">
        <v>5297</v>
      </c>
      <c r="N249" s="31"/>
      <c r="O249" t="s">
        <v>22547</v>
      </c>
      <c r="P249" s="31" t="s">
        <v>1331</v>
      </c>
      <c r="Q249" s="31" t="s">
        <v>5168</v>
      </c>
    </row>
    <row r="250" spans="1:17" hidden="1" x14ac:dyDescent="0.2">
      <c r="A250" s="31" t="s">
        <v>6044</v>
      </c>
      <c r="B250" s="31" t="s">
        <v>6045</v>
      </c>
      <c r="C250" s="31" t="s">
        <v>6046</v>
      </c>
      <c r="D250" s="31"/>
      <c r="E250" s="31" t="s">
        <v>5909</v>
      </c>
      <c r="F250" s="31"/>
      <c r="G250" s="47"/>
      <c r="H250" s="33">
        <v>0</v>
      </c>
      <c r="I250" s="31" t="s">
        <v>5294</v>
      </c>
      <c r="J250" s="31" t="s">
        <v>5295</v>
      </c>
      <c r="K250" s="31" t="s">
        <v>5164</v>
      </c>
      <c r="L250" s="31" t="s">
        <v>5798</v>
      </c>
      <c r="M250" s="31" t="s">
        <v>5297</v>
      </c>
      <c r="N250" s="31" t="s">
        <v>6047</v>
      </c>
      <c r="O250" t="s">
        <v>22547</v>
      </c>
      <c r="P250" s="31" t="s">
        <v>1331</v>
      </c>
      <c r="Q250" s="31" t="s">
        <v>5168</v>
      </c>
    </row>
    <row r="251" spans="1:17" hidden="1" x14ac:dyDescent="0.2">
      <c r="A251" s="31" t="s">
        <v>6048</v>
      </c>
      <c r="B251" s="31" t="s">
        <v>6049</v>
      </c>
      <c r="C251" s="31" t="s">
        <v>6050</v>
      </c>
      <c r="D251" s="31"/>
      <c r="E251" s="31" t="s">
        <v>5909</v>
      </c>
      <c r="F251" s="31"/>
      <c r="G251" s="47"/>
      <c r="H251" s="33">
        <v>0</v>
      </c>
      <c r="I251" s="31" t="s">
        <v>5294</v>
      </c>
      <c r="J251" s="31" t="s">
        <v>5295</v>
      </c>
      <c r="K251" s="31" t="s">
        <v>5164</v>
      </c>
      <c r="L251" s="31" t="s">
        <v>5798</v>
      </c>
      <c r="M251" s="31" t="s">
        <v>5297</v>
      </c>
      <c r="N251" s="31" t="s">
        <v>6051</v>
      </c>
      <c r="O251" t="s">
        <v>22547</v>
      </c>
      <c r="P251" s="31" t="s">
        <v>1331</v>
      </c>
      <c r="Q251" s="31" t="s">
        <v>5168</v>
      </c>
    </row>
    <row r="252" spans="1:17" hidden="1" x14ac:dyDescent="0.2">
      <c r="A252" s="31" t="s">
        <v>6052</v>
      </c>
      <c r="B252" s="31" t="s">
        <v>6053</v>
      </c>
      <c r="C252" s="31" t="s">
        <v>6054</v>
      </c>
      <c r="D252" s="31"/>
      <c r="E252" s="31" t="s">
        <v>5909</v>
      </c>
      <c r="F252" s="31"/>
      <c r="G252" s="47"/>
      <c r="H252" s="33">
        <v>0</v>
      </c>
      <c r="I252" s="31" t="s">
        <v>5294</v>
      </c>
      <c r="J252" s="31" t="s">
        <v>5295</v>
      </c>
      <c r="K252" s="31" t="s">
        <v>5164</v>
      </c>
      <c r="L252" s="31" t="s">
        <v>5798</v>
      </c>
      <c r="M252" s="31" t="s">
        <v>5297</v>
      </c>
      <c r="N252" s="31" t="s">
        <v>6051</v>
      </c>
      <c r="O252" t="s">
        <v>22547</v>
      </c>
      <c r="P252" s="31" t="s">
        <v>1331</v>
      </c>
      <c r="Q252" s="31" t="s">
        <v>5168</v>
      </c>
    </row>
    <row r="253" spans="1:17" hidden="1" x14ac:dyDescent="0.2">
      <c r="A253" s="31" t="s">
        <v>6055</v>
      </c>
      <c r="B253" s="31" t="s">
        <v>6056</v>
      </c>
      <c r="C253" s="31" t="s">
        <v>6057</v>
      </c>
      <c r="D253" s="31"/>
      <c r="E253" s="31" t="s">
        <v>5909</v>
      </c>
      <c r="F253" s="31"/>
      <c r="G253" s="47"/>
      <c r="H253" s="33">
        <v>0</v>
      </c>
      <c r="I253" s="31" t="s">
        <v>5661</v>
      </c>
      <c r="J253" s="31" t="s">
        <v>5662</v>
      </c>
      <c r="K253" s="31" t="s">
        <v>5164</v>
      </c>
      <c r="L253" s="31" t="s">
        <v>5278</v>
      </c>
      <c r="M253" s="31" t="s">
        <v>5290</v>
      </c>
      <c r="N253" s="31"/>
      <c r="O253" t="s">
        <v>22547</v>
      </c>
      <c r="P253" s="31" t="s">
        <v>1331</v>
      </c>
      <c r="Q253" s="31" t="s">
        <v>5168</v>
      </c>
    </row>
    <row r="254" spans="1:17" hidden="1" x14ac:dyDescent="0.2">
      <c r="A254" s="31" t="s">
        <v>6058</v>
      </c>
      <c r="B254" s="31" t="s">
        <v>6059</v>
      </c>
      <c r="C254" s="31" t="s">
        <v>6060</v>
      </c>
      <c r="D254" s="31"/>
      <c r="E254" s="31" t="s">
        <v>5909</v>
      </c>
      <c r="F254" s="31"/>
      <c r="G254" s="47"/>
      <c r="H254" s="33">
        <v>0</v>
      </c>
      <c r="I254" s="31" t="s">
        <v>5421</v>
      </c>
      <c r="J254" s="31" t="s">
        <v>5422</v>
      </c>
      <c r="K254" s="31" t="s">
        <v>5164</v>
      </c>
      <c r="L254" s="31" t="s">
        <v>5278</v>
      </c>
      <c r="M254" s="31" t="s">
        <v>5616</v>
      </c>
      <c r="N254" s="31"/>
      <c r="O254" t="s">
        <v>22547</v>
      </c>
      <c r="P254" s="31" t="s">
        <v>1331</v>
      </c>
      <c r="Q254" s="31" t="s">
        <v>5168</v>
      </c>
    </row>
    <row r="255" spans="1:17" hidden="1" x14ac:dyDescent="0.2">
      <c r="A255" s="31" t="s">
        <v>6061</v>
      </c>
      <c r="B255" s="31" t="s">
        <v>6062</v>
      </c>
      <c r="C255" s="31" t="s">
        <v>6063</v>
      </c>
      <c r="D255" s="31"/>
      <c r="E255" s="31" t="s">
        <v>5909</v>
      </c>
      <c r="F255" s="31"/>
      <c r="G255" s="47"/>
      <c r="H255" s="33">
        <v>0</v>
      </c>
      <c r="I255" s="31" t="s">
        <v>5421</v>
      </c>
      <c r="J255" s="31" t="s">
        <v>5422</v>
      </c>
      <c r="K255" s="31" t="s">
        <v>5164</v>
      </c>
      <c r="L255" s="31" t="s">
        <v>5278</v>
      </c>
      <c r="M255" s="31" t="s">
        <v>5279</v>
      </c>
      <c r="N255" s="31"/>
      <c r="O255" t="s">
        <v>22547</v>
      </c>
      <c r="P255" s="31" t="s">
        <v>1331</v>
      </c>
      <c r="Q255" s="31" t="s">
        <v>5168</v>
      </c>
    </row>
    <row r="256" spans="1:17" hidden="1" x14ac:dyDescent="0.2">
      <c r="A256" s="31" t="s">
        <v>6064</v>
      </c>
      <c r="B256" s="31" t="s">
        <v>6065</v>
      </c>
      <c r="C256" s="31" t="s">
        <v>6066</v>
      </c>
      <c r="D256" s="31"/>
      <c r="E256" s="31" t="s">
        <v>5909</v>
      </c>
      <c r="F256" s="31"/>
      <c r="G256" s="47"/>
      <c r="H256" s="33">
        <v>0</v>
      </c>
      <c r="I256" s="31" t="s">
        <v>5661</v>
      </c>
      <c r="J256" s="31" t="s">
        <v>5662</v>
      </c>
      <c r="K256" s="31" t="s">
        <v>5164</v>
      </c>
      <c r="L256" s="31" t="s">
        <v>5278</v>
      </c>
      <c r="M256" s="31" t="s">
        <v>5290</v>
      </c>
      <c r="N256" s="31"/>
      <c r="O256" t="s">
        <v>22547</v>
      </c>
      <c r="P256" s="31" t="s">
        <v>1331</v>
      </c>
      <c r="Q256" s="31" t="s">
        <v>5168</v>
      </c>
    </row>
    <row r="257" spans="1:17" hidden="1" x14ac:dyDescent="0.2">
      <c r="A257" s="31" t="s">
        <v>6067</v>
      </c>
      <c r="B257" s="31" t="s">
        <v>6068</v>
      </c>
      <c r="C257" s="31" t="s">
        <v>6069</v>
      </c>
      <c r="D257" s="31"/>
      <c r="E257" s="31" t="s">
        <v>5909</v>
      </c>
      <c r="F257" s="31"/>
      <c r="G257" s="47"/>
      <c r="H257" s="33">
        <v>0</v>
      </c>
      <c r="I257" s="31" t="s">
        <v>5421</v>
      </c>
      <c r="J257" s="31" t="s">
        <v>5422</v>
      </c>
      <c r="K257" s="31" t="s">
        <v>5164</v>
      </c>
      <c r="L257" s="31" t="s">
        <v>5278</v>
      </c>
      <c r="M257" s="31" t="s">
        <v>5627</v>
      </c>
      <c r="N257" s="31"/>
      <c r="O257" t="s">
        <v>22547</v>
      </c>
      <c r="P257" s="31" t="s">
        <v>1331</v>
      </c>
      <c r="Q257" s="31" t="s">
        <v>5168</v>
      </c>
    </row>
    <row r="258" spans="1:17" hidden="1" x14ac:dyDescent="0.2">
      <c r="A258" s="31" t="s">
        <v>6070</v>
      </c>
      <c r="B258" s="31" t="s">
        <v>6071</v>
      </c>
      <c r="C258" s="31" t="s">
        <v>6072</v>
      </c>
      <c r="D258" s="31"/>
      <c r="E258" s="31" t="s">
        <v>5909</v>
      </c>
      <c r="F258" s="31"/>
      <c r="G258" s="47"/>
      <c r="H258" s="33">
        <v>0</v>
      </c>
      <c r="I258" s="31" t="s">
        <v>5421</v>
      </c>
      <c r="J258" s="31" t="s">
        <v>5422</v>
      </c>
      <c r="K258" s="31" t="s">
        <v>5164</v>
      </c>
      <c r="L258" s="31" t="s">
        <v>5278</v>
      </c>
      <c r="M258" s="31" t="s">
        <v>5279</v>
      </c>
      <c r="N258" s="31"/>
      <c r="O258" t="s">
        <v>22547</v>
      </c>
      <c r="P258" s="31" t="s">
        <v>1331</v>
      </c>
      <c r="Q258" s="31" t="s">
        <v>5168</v>
      </c>
    </row>
    <row r="259" spans="1:17" hidden="1" x14ac:dyDescent="0.2">
      <c r="A259" s="31" t="s">
        <v>6073</v>
      </c>
      <c r="B259" s="31" t="s">
        <v>6074</v>
      </c>
      <c r="C259" s="31" t="s">
        <v>6075</v>
      </c>
      <c r="D259" s="31"/>
      <c r="E259" s="31" t="s">
        <v>5909</v>
      </c>
      <c r="F259" s="31"/>
      <c r="G259" s="47"/>
      <c r="H259" s="33">
        <v>0</v>
      </c>
      <c r="I259" s="31" t="s">
        <v>5421</v>
      </c>
      <c r="J259" s="31" t="s">
        <v>5422</v>
      </c>
      <c r="K259" s="31" t="s">
        <v>5164</v>
      </c>
      <c r="L259" s="31" t="s">
        <v>5278</v>
      </c>
      <c r="M259" s="31" t="s">
        <v>5616</v>
      </c>
      <c r="N259" s="31"/>
      <c r="O259" t="s">
        <v>22547</v>
      </c>
      <c r="P259" s="31" t="s">
        <v>1331</v>
      </c>
      <c r="Q259" s="31" t="s">
        <v>5168</v>
      </c>
    </row>
    <row r="260" spans="1:17" hidden="1" x14ac:dyDescent="0.2">
      <c r="A260" s="31" t="s">
        <v>6076</v>
      </c>
      <c r="B260" s="31" t="s">
        <v>6077</v>
      </c>
      <c r="C260" s="31" t="s">
        <v>6078</v>
      </c>
      <c r="D260" s="31"/>
      <c r="E260" s="31" t="s">
        <v>5909</v>
      </c>
      <c r="F260" s="31"/>
      <c r="G260" s="47"/>
      <c r="H260" s="33">
        <v>0</v>
      </c>
      <c r="I260" s="31" t="s">
        <v>5661</v>
      </c>
      <c r="J260" s="31" t="s">
        <v>5662</v>
      </c>
      <c r="K260" s="31" t="s">
        <v>5164</v>
      </c>
      <c r="L260" s="31" t="s">
        <v>5278</v>
      </c>
      <c r="M260" s="31" t="s">
        <v>5290</v>
      </c>
      <c r="N260" s="31"/>
      <c r="O260" t="s">
        <v>22547</v>
      </c>
      <c r="P260" s="31" t="s">
        <v>1331</v>
      </c>
      <c r="Q260" s="31" t="s">
        <v>5168</v>
      </c>
    </row>
    <row r="261" spans="1:17" hidden="1" x14ac:dyDescent="0.2">
      <c r="A261" s="31" t="s">
        <v>6079</v>
      </c>
      <c r="B261" s="31" t="s">
        <v>6080</v>
      </c>
      <c r="C261" s="31" t="s">
        <v>6081</v>
      </c>
      <c r="D261" s="31"/>
      <c r="E261" s="31" t="s">
        <v>5909</v>
      </c>
      <c r="F261" s="31"/>
      <c r="G261" s="47"/>
      <c r="H261" s="33">
        <v>0</v>
      </c>
      <c r="I261" s="31" t="s">
        <v>5661</v>
      </c>
      <c r="J261" s="31" t="s">
        <v>5662</v>
      </c>
      <c r="K261" s="31" t="s">
        <v>5164</v>
      </c>
      <c r="L261" s="31" t="s">
        <v>5278</v>
      </c>
      <c r="M261" s="31" t="s">
        <v>5290</v>
      </c>
      <c r="N261" s="31"/>
      <c r="O261" t="s">
        <v>22547</v>
      </c>
      <c r="P261" s="31" t="s">
        <v>1331</v>
      </c>
      <c r="Q261" s="31" t="s">
        <v>5168</v>
      </c>
    </row>
    <row r="262" spans="1:17" hidden="1" x14ac:dyDescent="0.2">
      <c r="A262" s="31" t="s">
        <v>6082</v>
      </c>
      <c r="B262" s="31" t="s">
        <v>6083</v>
      </c>
      <c r="C262" s="31" t="s">
        <v>6084</v>
      </c>
      <c r="D262" s="31"/>
      <c r="E262" s="31" t="s">
        <v>5909</v>
      </c>
      <c r="F262" s="31"/>
      <c r="G262" s="47"/>
      <c r="H262" s="33">
        <v>0</v>
      </c>
      <c r="I262" s="31" t="s">
        <v>5661</v>
      </c>
      <c r="J262" s="31" t="s">
        <v>5662</v>
      </c>
      <c r="K262" s="31" t="s">
        <v>5164</v>
      </c>
      <c r="L262" s="31" t="s">
        <v>5278</v>
      </c>
      <c r="M262" s="31" t="s">
        <v>5290</v>
      </c>
      <c r="N262" s="31"/>
      <c r="O262" t="s">
        <v>22547</v>
      </c>
      <c r="P262" s="31" t="s">
        <v>1331</v>
      </c>
      <c r="Q262" s="31" t="s">
        <v>5168</v>
      </c>
    </row>
    <row r="263" spans="1:17" hidden="1" x14ac:dyDescent="0.2">
      <c r="A263" s="31" t="s">
        <v>6085</v>
      </c>
      <c r="B263" s="31" t="s">
        <v>6086</v>
      </c>
      <c r="C263" s="31" t="s">
        <v>6087</v>
      </c>
      <c r="D263" s="31"/>
      <c r="E263" s="31" t="s">
        <v>5909</v>
      </c>
      <c r="F263" s="31"/>
      <c r="G263" s="47"/>
      <c r="H263" s="33">
        <v>0</v>
      </c>
      <c r="I263" s="31" t="s">
        <v>5421</v>
      </c>
      <c r="J263" s="31" t="s">
        <v>5422</v>
      </c>
      <c r="K263" s="31" t="s">
        <v>5164</v>
      </c>
      <c r="L263" s="31" t="s">
        <v>5278</v>
      </c>
      <c r="M263" s="31" t="s">
        <v>5616</v>
      </c>
      <c r="N263" s="31"/>
      <c r="O263" t="s">
        <v>22547</v>
      </c>
      <c r="P263" s="31" t="s">
        <v>1331</v>
      </c>
      <c r="Q263" s="31" t="s">
        <v>5168</v>
      </c>
    </row>
    <row r="264" spans="1:17" hidden="1" x14ac:dyDescent="0.2">
      <c r="A264" s="31" t="s">
        <v>6088</v>
      </c>
      <c r="B264" s="31" t="s">
        <v>6089</v>
      </c>
      <c r="C264" s="31" t="s">
        <v>6090</v>
      </c>
      <c r="D264" s="31"/>
      <c r="E264" s="31" t="s">
        <v>5909</v>
      </c>
      <c r="F264" s="31"/>
      <c r="G264" s="47"/>
      <c r="H264" s="33">
        <v>0</v>
      </c>
      <c r="I264" s="31" t="s">
        <v>5661</v>
      </c>
      <c r="J264" s="31" t="s">
        <v>5662</v>
      </c>
      <c r="K264" s="31" t="s">
        <v>5164</v>
      </c>
      <c r="L264" s="31" t="s">
        <v>5278</v>
      </c>
      <c r="M264" s="31" t="s">
        <v>5290</v>
      </c>
      <c r="N264" s="31"/>
      <c r="O264" t="s">
        <v>22547</v>
      </c>
      <c r="P264" s="31" t="s">
        <v>1331</v>
      </c>
      <c r="Q264" s="31" t="s">
        <v>5168</v>
      </c>
    </row>
    <row r="265" spans="1:17" hidden="1" x14ac:dyDescent="0.2">
      <c r="A265" s="31" t="s">
        <v>6091</v>
      </c>
      <c r="B265" s="31" t="s">
        <v>6092</v>
      </c>
      <c r="C265" s="31" t="s">
        <v>6093</v>
      </c>
      <c r="D265" s="31"/>
      <c r="E265" s="31" t="s">
        <v>5909</v>
      </c>
      <c r="F265" s="31"/>
      <c r="G265" s="47"/>
      <c r="H265" s="33">
        <v>0</v>
      </c>
      <c r="I265" s="31" t="s">
        <v>5661</v>
      </c>
      <c r="J265" s="31" t="s">
        <v>5662</v>
      </c>
      <c r="K265" s="31" t="s">
        <v>5164</v>
      </c>
      <c r="L265" s="31" t="s">
        <v>5278</v>
      </c>
      <c r="M265" s="31" t="s">
        <v>5290</v>
      </c>
      <c r="N265" s="31"/>
      <c r="O265" t="s">
        <v>22547</v>
      </c>
      <c r="P265" s="31" t="s">
        <v>1331</v>
      </c>
      <c r="Q265" s="31" t="s">
        <v>5168</v>
      </c>
    </row>
    <row r="266" spans="1:17" hidden="1" x14ac:dyDescent="0.2">
      <c r="A266" s="31" t="s">
        <v>6094</v>
      </c>
      <c r="B266" s="31" t="s">
        <v>6095</v>
      </c>
      <c r="C266" s="31" t="s">
        <v>6096</v>
      </c>
      <c r="D266" s="31"/>
      <c r="E266" s="31" t="s">
        <v>5909</v>
      </c>
      <c r="F266" s="31"/>
      <c r="G266" s="47"/>
      <c r="H266" s="33">
        <v>0</v>
      </c>
      <c r="I266" s="31" t="s">
        <v>5661</v>
      </c>
      <c r="J266" s="31" t="s">
        <v>5662</v>
      </c>
      <c r="K266" s="31" t="s">
        <v>5164</v>
      </c>
      <c r="L266" s="31" t="s">
        <v>5278</v>
      </c>
      <c r="M266" s="31" t="s">
        <v>5687</v>
      </c>
      <c r="N266" s="31"/>
      <c r="O266" t="s">
        <v>22547</v>
      </c>
      <c r="P266" s="31" t="s">
        <v>1331</v>
      </c>
      <c r="Q266" s="31" t="s">
        <v>5168</v>
      </c>
    </row>
    <row r="267" spans="1:17" hidden="1" x14ac:dyDescent="0.2">
      <c r="A267" s="31" t="s">
        <v>6097</v>
      </c>
      <c r="B267" s="31" t="s">
        <v>6098</v>
      </c>
      <c r="C267" s="31" t="s">
        <v>6099</v>
      </c>
      <c r="D267" s="31"/>
      <c r="E267" s="31" t="s">
        <v>5909</v>
      </c>
      <c r="F267" s="31"/>
      <c r="G267" s="47"/>
      <c r="H267" s="33">
        <v>0</v>
      </c>
      <c r="I267" s="31" t="s">
        <v>5661</v>
      </c>
      <c r="J267" s="31" t="s">
        <v>5662</v>
      </c>
      <c r="K267" s="31" t="s">
        <v>5164</v>
      </c>
      <c r="L267" s="31" t="s">
        <v>5278</v>
      </c>
      <c r="M267" s="31" t="s">
        <v>5687</v>
      </c>
      <c r="N267" s="31"/>
      <c r="O267" t="s">
        <v>22547</v>
      </c>
      <c r="P267" s="31" t="s">
        <v>1331</v>
      </c>
      <c r="Q267" s="31" t="s">
        <v>5168</v>
      </c>
    </row>
    <row r="268" spans="1:17" hidden="1" x14ac:dyDescent="0.2">
      <c r="A268" s="31" t="s">
        <v>6100</v>
      </c>
      <c r="B268" s="31" t="s">
        <v>6101</v>
      </c>
      <c r="C268" s="31" t="s">
        <v>6102</v>
      </c>
      <c r="D268" s="31"/>
      <c r="E268" s="31" t="s">
        <v>5909</v>
      </c>
      <c r="F268" s="31"/>
      <c r="G268" s="47"/>
      <c r="H268" s="33">
        <v>0</v>
      </c>
      <c r="I268" s="31" t="s">
        <v>5421</v>
      </c>
      <c r="J268" s="31" t="s">
        <v>5422</v>
      </c>
      <c r="K268" s="31" t="s">
        <v>5164</v>
      </c>
      <c r="L268" s="31" t="s">
        <v>5278</v>
      </c>
      <c r="M268" s="31" t="s">
        <v>5701</v>
      </c>
      <c r="N268" s="31"/>
      <c r="O268" t="s">
        <v>22547</v>
      </c>
      <c r="P268" s="31" t="s">
        <v>1331</v>
      </c>
      <c r="Q268" s="31" t="s">
        <v>5168</v>
      </c>
    </row>
    <row r="269" spans="1:17" hidden="1" x14ac:dyDescent="0.2">
      <c r="A269" s="31" t="s">
        <v>6103</v>
      </c>
      <c r="B269" s="31" t="s">
        <v>6104</v>
      </c>
      <c r="C269" s="31" t="s">
        <v>6105</v>
      </c>
      <c r="D269" s="31"/>
      <c r="E269" s="31" t="s">
        <v>5909</v>
      </c>
      <c r="F269" s="31"/>
      <c r="G269" s="47"/>
      <c r="H269" s="33">
        <v>0</v>
      </c>
      <c r="I269" s="31" t="s">
        <v>5421</v>
      </c>
      <c r="J269" s="31" t="s">
        <v>5422</v>
      </c>
      <c r="K269" s="31" t="s">
        <v>5164</v>
      </c>
      <c r="L269" s="31" t="s">
        <v>5278</v>
      </c>
      <c r="M269" s="31" t="s">
        <v>5616</v>
      </c>
      <c r="N269" s="31"/>
      <c r="O269" t="s">
        <v>22547</v>
      </c>
      <c r="P269" s="31" t="s">
        <v>1331</v>
      </c>
      <c r="Q269" s="31" t="s">
        <v>5168</v>
      </c>
    </row>
    <row r="270" spans="1:17" hidden="1" x14ac:dyDescent="0.2">
      <c r="A270" s="31" t="s">
        <v>6106</v>
      </c>
      <c r="B270" s="31" t="s">
        <v>6107</v>
      </c>
      <c r="C270" s="31" t="s">
        <v>6108</v>
      </c>
      <c r="D270" s="31"/>
      <c r="E270" s="31" t="s">
        <v>5909</v>
      </c>
      <c r="F270" s="31"/>
      <c r="G270" s="47"/>
      <c r="H270" s="33">
        <v>0</v>
      </c>
      <c r="I270" s="31" t="s">
        <v>5661</v>
      </c>
      <c r="J270" s="31" t="s">
        <v>5662</v>
      </c>
      <c r="K270" s="31" t="s">
        <v>5164</v>
      </c>
      <c r="L270" s="31" t="s">
        <v>5278</v>
      </c>
      <c r="M270" s="31" t="s">
        <v>5290</v>
      </c>
      <c r="N270" s="31"/>
      <c r="O270" t="s">
        <v>22547</v>
      </c>
      <c r="P270" s="31" t="s">
        <v>1331</v>
      </c>
      <c r="Q270" s="31" t="s">
        <v>5168</v>
      </c>
    </row>
    <row r="271" spans="1:17" hidden="1" x14ac:dyDescent="0.2">
      <c r="A271" s="31" t="s">
        <v>6109</v>
      </c>
      <c r="B271" s="31" t="s">
        <v>6110</v>
      </c>
      <c r="C271" s="31" t="s">
        <v>6111</v>
      </c>
      <c r="D271" s="31"/>
      <c r="E271" s="31" t="s">
        <v>5909</v>
      </c>
      <c r="F271" s="31"/>
      <c r="G271" s="47"/>
      <c r="H271" s="33">
        <v>0</v>
      </c>
      <c r="I271" s="31" t="s">
        <v>5421</v>
      </c>
      <c r="J271" s="31" t="s">
        <v>5422</v>
      </c>
      <c r="K271" s="31" t="s">
        <v>5164</v>
      </c>
      <c r="L271" s="31" t="s">
        <v>5278</v>
      </c>
      <c r="M271" s="31" t="s">
        <v>5794</v>
      </c>
      <c r="N271" s="31"/>
      <c r="O271" t="s">
        <v>22547</v>
      </c>
      <c r="P271" s="31" t="s">
        <v>1331</v>
      </c>
      <c r="Q271" s="31" t="s">
        <v>5168</v>
      </c>
    </row>
    <row r="272" spans="1:17" hidden="1" x14ac:dyDescent="0.2">
      <c r="A272" s="31" t="s">
        <v>6112</v>
      </c>
      <c r="B272" s="31" t="s">
        <v>6113</v>
      </c>
      <c r="C272" s="31" t="s">
        <v>6114</v>
      </c>
      <c r="D272" s="31"/>
      <c r="E272" s="31" t="s">
        <v>5909</v>
      </c>
      <c r="F272" s="31"/>
      <c r="G272" s="47"/>
      <c r="H272" s="33">
        <v>0</v>
      </c>
      <c r="I272" s="31" t="s">
        <v>5421</v>
      </c>
      <c r="J272" s="31" t="s">
        <v>5422</v>
      </c>
      <c r="K272" s="31" t="s">
        <v>5164</v>
      </c>
      <c r="L272" s="31" t="s">
        <v>5278</v>
      </c>
      <c r="M272" s="31" t="s">
        <v>5616</v>
      </c>
      <c r="N272" s="31"/>
      <c r="O272" t="s">
        <v>22547</v>
      </c>
      <c r="P272" s="31" t="s">
        <v>1331</v>
      </c>
      <c r="Q272" s="31" t="s">
        <v>5168</v>
      </c>
    </row>
    <row r="273" spans="1:17" hidden="1" x14ac:dyDescent="0.2">
      <c r="A273" s="31" t="s">
        <v>6115</v>
      </c>
      <c r="B273" s="31" t="s">
        <v>6116</v>
      </c>
      <c r="C273" s="31" t="s">
        <v>6117</v>
      </c>
      <c r="D273" s="31"/>
      <c r="E273" s="31" t="s">
        <v>5909</v>
      </c>
      <c r="F273" s="31"/>
      <c r="G273" s="47"/>
      <c r="H273" s="33">
        <v>0</v>
      </c>
      <c r="I273" s="31" t="s">
        <v>5661</v>
      </c>
      <c r="J273" s="31" t="s">
        <v>5662</v>
      </c>
      <c r="K273" s="31" t="s">
        <v>5164</v>
      </c>
      <c r="L273" s="31" t="s">
        <v>5278</v>
      </c>
      <c r="M273" s="31" t="s">
        <v>5290</v>
      </c>
      <c r="N273" s="31"/>
      <c r="O273" t="s">
        <v>22547</v>
      </c>
      <c r="P273" s="31" t="s">
        <v>1331</v>
      </c>
      <c r="Q273" s="31" t="s">
        <v>5168</v>
      </c>
    </row>
    <row r="274" spans="1:17" hidden="1" x14ac:dyDescent="0.2">
      <c r="A274" s="31" t="s">
        <v>6118</v>
      </c>
      <c r="B274" s="31" t="s">
        <v>6119</v>
      </c>
      <c r="C274" s="31" t="s">
        <v>6120</v>
      </c>
      <c r="D274" s="31"/>
      <c r="E274" s="31" t="s">
        <v>5909</v>
      </c>
      <c r="F274" s="31"/>
      <c r="G274" s="47"/>
      <c r="H274" s="33">
        <v>0</v>
      </c>
      <c r="I274" s="31" t="s">
        <v>5421</v>
      </c>
      <c r="J274" s="31" t="s">
        <v>5422</v>
      </c>
      <c r="K274" s="31" t="s">
        <v>5164</v>
      </c>
      <c r="L274" s="31" t="s">
        <v>5278</v>
      </c>
      <c r="M274" s="31" t="s">
        <v>5701</v>
      </c>
      <c r="N274" s="31"/>
      <c r="O274" t="s">
        <v>22547</v>
      </c>
      <c r="P274" s="31" t="s">
        <v>1331</v>
      </c>
      <c r="Q274" s="31" t="s">
        <v>5168</v>
      </c>
    </row>
    <row r="275" spans="1:17" hidden="1" x14ac:dyDescent="0.2">
      <c r="A275" s="31" t="s">
        <v>6121</v>
      </c>
      <c r="B275" s="31" t="s">
        <v>6122</v>
      </c>
      <c r="C275" s="31" t="s">
        <v>6123</v>
      </c>
      <c r="D275" s="31"/>
      <c r="E275" s="31" t="s">
        <v>5909</v>
      </c>
      <c r="F275" s="31"/>
      <c r="G275" s="47"/>
      <c r="H275" s="33">
        <v>0</v>
      </c>
      <c r="I275" s="31" t="s">
        <v>5661</v>
      </c>
      <c r="J275" s="31" t="s">
        <v>5662</v>
      </c>
      <c r="K275" s="31" t="s">
        <v>5164</v>
      </c>
      <c r="L275" s="31" t="s">
        <v>5278</v>
      </c>
      <c r="M275" s="31" t="s">
        <v>5290</v>
      </c>
      <c r="N275" s="31"/>
      <c r="O275" t="s">
        <v>22547</v>
      </c>
      <c r="P275" s="31" t="s">
        <v>1331</v>
      </c>
      <c r="Q275" s="31" t="s">
        <v>5168</v>
      </c>
    </row>
    <row r="276" spans="1:17" hidden="1" x14ac:dyDescent="0.2">
      <c r="A276" s="31" t="s">
        <v>6124</v>
      </c>
      <c r="B276" s="31" t="s">
        <v>6125</v>
      </c>
      <c r="C276" s="31" t="s">
        <v>6126</v>
      </c>
      <c r="D276" s="31"/>
      <c r="E276" s="31" t="s">
        <v>5909</v>
      </c>
      <c r="F276" s="31"/>
      <c r="G276" s="47"/>
      <c r="H276" s="33">
        <v>0</v>
      </c>
      <c r="I276" s="31" t="s">
        <v>5661</v>
      </c>
      <c r="J276" s="31" t="s">
        <v>5662</v>
      </c>
      <c r="K276" s="31" t="s">
        <v>5164</v>
      </c>
      <c r="L276" s="31" t="s">
        <v>5278</v>
      </c>
      <c r="M276" s="31" t="s">
        <v>5673</v>
      </c>
      <c r="N276" s="31"/>
      <c r="O276" t="s">
        <v>22547</v>
      </c>
      <c r="P276" s="31" t="s">
        <v>1331</v>
      </c>
      <c r="Q276" s="31" t="s">
        <v>5168</v>
      </c>
    </row>
    <row r="277" spans="1:17" hidden="1" x14ac:dyDescent="0.2">
      <c r="A277" s="31" t="s">
        <v>6127</v>
      </c>
      <c r="B277" s="31" t="s">
        <v>6128</v>
      </c>
      <c r="C277" s="31" t="s">
        <v>6129</v>
      </c>
      <c r="D277" s="31"/>
      <c r="E277" s="31" t="s">
        <v>5909</v>
      </c>
      <c r="F277" s="31"/>
      <c r="G277" s="47"/>
      <c r="H277" s="33">
        <v>0</v>
      </c>
      <c r="I277" s="31" t="s">
        <v>5421</v>
      </c>
      <c r="J277" s="31" t="s">
        <v>5422</v>
      </c>
      <c r="K277" s="31" t="s">
        <v>5164</v>
      </c>
      <c r="L277" s="31" t="s">
        <v>5278</v>
      </c>
      <c r="M277" s="31" t="s">
        <v>5279</v>
      </c>
      <c r="N277" s="31"/>
      <c r="O277" t="s">
        <v>22547</v>
      </c>
      <c r="P277" s="31" t="s">
        <v>1331</v>
      </c>
      <c r="Q277" s="31" t="s">
        <v>5168</v>
      </c>
    </row>
    <row r="278" spans="1:17" hidden="1" x14ac:dyDescent="0.2">
      <c r="A278" s="31" t="s">
        <v>6130</v>
      </c>
      <c r="B278" s="31" t="s">
        <v>6131</v>
      </c>
      <c r="C278" s="31" t="s">
        <v>6132</v>
      </c>
      <c r="D278" s="31"/>
      <c r="E278" s="31" t="s">
        <v>5909</v>
      </c>
      <c r="F278" s="31"/>
      <c r="G278" s="47"/>
      <c r="H278" s="33">
        <v>0</v>
      </c>
      <c r="I278" s="31" t="s">
        <v>5661</v>
      </c>
      <c r="J278" s="31" t="s">
        <v>5662</v>
      </c>
      <c r="K278" s="31" t="s">
        <v>5164</v>
      </c>
      <c r="L278" s="31" t="s">
        <v>5278</v>
      </c>
      <c r="M278" s="31" t="s">
        <v>5687</v>
      </c>
      <c r="N278" s="31"/>
      <c r="O278" t="s">
        <v>22547</v>
      </c>
      <c r="P278" s="31" t="s">
        <v>1331</v>
      </c>
      <c r="Q278" s="31" t="s">
        <v>5168</v>
      </c>
    </row>
    <row r="279" spans="1:17" hidden="1" x14ac:dyDescent="0.2">
      <c r="A279" s="31" t="s">
        <v>6133</v>
      </c>
      <c r="B279" s="31" t="s">
        <v>6134</v>
      </c>
      <c r="C279" s="31" t="s">
        <v>6135</v>
      </c>
      <c r="D279" s="31"/>
      <c r="E279" s="31" t="s">
        <v>5909</v>
      </c>
      <c r="F279" s="31"/>
      <c r="G279" s="47"/>
      <c r="H279" s="33">
        <v>0</v>
      </c>
      <c r="I279" s="31" t="s">
        <v>5661</v>
      </c>
      <c r="J279" s="31" t="s">
        <v>5662</v>
      </c>
      <c r="K279" s="31" t="s">
        <v>5164</v>
      </c>
      <c r="L279" s="31" t="s">
        <v>5278</v>
      </c>
      <c r="M279" s="31" t="s">
        <v>5687</v>
      </c>
      <c r="N279" s="31"/>
      <c r="O279" t="s">
        <v>22547</v>
      </c>
      <c r="P279" s="31" t="s">
        <v>1331</v>
      </c>
      <c r="Q279" s="31" t="s">
        <v>5168</v>
      </c>
    </row>
    <row r="280" spans="1:17" hidden="1" x14ac:dyDescent="0.2">
      <c r="A280" s="31" t="s">
        <v>6136</v>
      </c>
      <c r="B280" s="31" t="s">
        <v>6137</v>
      </c>
      <c r="C280" s="31" t="s">
        <v>6138</v>
      </c>
      <c r="D280" s="31"/>
      <c r="E280" s="31" t="s">
        <v>5909</v>
      </c>
      <c r="F280" s="31"/>
      <c r="G280" s="47"/>
      <c r="H280" s="33">
        <v>0</v>
      </c>
      <c r="I280" s="31" t="s">
        <v>5661</v>
      </c>
      <c r="J280" s="31" t="s">
        <v>5662</v>
      </c>
      <c r="K280" s="31" t="s">
        <v>5164</v>
      </c>
      <c r="L280" s="31" t="s">
        <v>5278</v>
      </c>
      <c r="M280" s="31" t="s">
        <v>5687</v>
      </c>
      <c r="N280" s="31"/>
      <c r="O280" t="s">
        <v>22547</v>
      </c>
      <c r="P280" s="31" t="s">
        <v>1331</v>
      </c>
      <c r="Q280" s="31" t="s">
        <v>5168</v>
      </c>
    </row>
    <row r="281" spans="1:17" hidden="1" x14ac:dyDescent="0.2">
      <c r="A281" s="31" t="s">
        <v>6139</v>
      </c>
      <c r="B281" s="31" t="s">
        <v>6140</v>
      </c>
      <c r="C281" s="31" t="s">
        <v>6141</v>
      </c>
      <c r="D281" s="31"/>
      <c r="E281" s="31" t="s">
        <v>5909</v>
      </c>
      <c r="F281" s="31"/>
      <c r="G281" s="47"/>
      <c r="H281" s="33">
        <v>0</v>
      </c>
      <c r="I281" s="31" t="s">
        <v>5421</v>
      </c>
      <c r="J281" s="31" t="s">
        <v>5422</v>
      </c>
      <c r="K281" s="31" t="s">
        <v>5164</v>
      </c>
      <c r="L281" s="31" t="s">
        <v>5278</v>
      </c>
      <c r="M281" s="31" t="s">
        <v>5279</v>
      </c>
      <c r="N281" s="31"/>
      <c r="O281" t="s">
        <v>22547</v>
      </c>
      <c r="P281" s="31" t="s">
        <v>1331</v>
      </c>
      <c r="Q281" s="31" t="s">
        <v>5168</v>
      </c>
    </row>
    <row r="282" spans="1:17" hidden="1" x14ac:dyDescent="0.2">
      <c r="A282" s="31" t="s">
        <v>6142</v>
      </c>
      <c r="B282" s="31" t="s">
        <v>6143</v>
      </c>
      <c r="C282" s="31" t="s">
        <v>6144</v>
      </c>
      <c r="D282" s="31"/>
      <c r="E282" s="31" t="s">
        <v>5909</v>
      </c>
      <c r="F282" s="31"/>
      <c r="G282" s="47"/>
      <c r="H282" s="33">
        <v>0</v>
      </c>
      <c r="I282" s="31" t="s">
        <v>5421</v>
      </c>
      <c r="J282" s="31" t="s">
        <v>5422</v>
      </c>
      <c r="K282" s="31" t="s">
        <v>5164</v>
      </c>
      <c r="L282" s="31" t="s">
        <v>5278</v>
      </c>
      <c r="M282" s="31" t="s">
        <v>5627</v>
      </c>
      <c r="N282" s="31"/>
      <c r="O282" t="s">
        <v>22547</v>
      </c>
      <c r="P282" s="31" t="s">
        <v>1331</v>
      </c>
      <c r="Q282" s="31" t="s">
        <v>5168</v>
      </c>
    </row>
    <row r="283" spans="1:17" hidden="1" x14ac:dyDescent="0.2">
      <c r="A283" s="31" t="s">
        <v>6145</v>
      </c>
      <c r="B283" s="31" t="s">
        <v>6146</v>
      </c>
      <c r="C283" s="31" t="s">
        <v>6147</v>
      </c>
      <c r="D283" s="31"/>
      <c r="E283" s="31" t="s">
        <v>5909</v>
      </c>
      <c r="F283" s="31"/>
      <c r="G283" s="47"/>
      <c r="H283" s="33">
        <v>0</v>
      </c>
      <c r="I283" s="31" t="s">
        <v>5421</v>
      </c>
      <c r="J283" s="31" t="s">
        <v>5422</v>
      </c>
      <c r="K283" s="31" t="s">
        <v>5164</v>
      </c>
      <c r="L283" s="31" t="s">
        <v>5278</v>
      </c>
      <c r="M283" s="31" t="s">
        <v>5627</v>
      </c>
      <c r="N283" s="31"/>
      <c r="O283" t="s">
        <v>22547</v>
      </c>
      <c r="P283" s="31" t="s">
        <v>1331</v>
      </c>
      <c r="Q283" s="31" t="s">
        <v>5168</v>
      </c>
    </row>
    <row r="284" spans="1:17" hidden="1" x14ac:dyDescent="0.2">
      <c r="A284" s="31" t="s">
        <v>6148</v>
      </c>
      <c r="B284" s="31" t="s">
        <v>6149</v>
      </c>
      <c r="C284" s="31" t="s">
        <v>6150</v>
      </c>
      <c r="D284" s="31"/>
      <c r="E284" s="31" t="s">
        <v>5909</v>
      </c>
      <c r="F284" s="31"/>
      <c r="G284" s="47"/>
      <c r="H284" s="33">
        <v>0</v>
      </c>
      <c r="I284" s="31" t="s">
        <v>5661</v>
      </c>
      <c r="J284" s="31" t="s">
        <v>5662</v>
      </c>
      <c r="K284" s="31" t="s">
        <v>5164</v>
      </c>
      <c r="L284" s="31" t="s">
        <v>5278</v>
      </c>
      <c r="M284" s="31" t="s">
        <v>5290</v>
      </c>
      <c r="N284" s="31"/>
      <c r="O284" t="s">
        <v>22547</v>
      </c>
      <c r="P284" s="31" t="s">
        <v>1331</v>
      </c>
      <c r="Q284" s="31" t="s">
        <v>5168</v>
      </c>
    </row>
    <row r="285" spans="1:17" hidden="1" x14ac:dyDescent="0.2">
      <c r="A285" s="31" t="s">
        <v>6151</v>
      </c>
      <c r="B285" s="31" t="s">
        <v>6152</v>
      </c>
      <c r="C285" s="31" t="s">
        <v>6153</v>
      </c>
      <c r="D285" s="31"/>
      <c r="E285" s="31" t="s">
        <v>5909</v>
      </c>
      <c r="F285" s="31"/>
      <c r="G285" s="47"/>
      <c r="H285" s="33">
        <v>0</v>
      </c>
      <c r="I285" s="31" t="s">
        <v>5661</v>
      </c>
      <c r="J285" s="31" t="s">
        <v>5662</v>
      </c>
      <c r="K285" s="31" t="s">
        <v>5164</v>
      </c>
      <c r="L285" s="31" t="s">
        <v>5278</v>
      </c>
      <c r="M285" s="31" t="s">
        <v>5290</v>
      </c>
      <c r="N285" s="31"/>
      <c r="O285" t="s">
        <v>22547</v>
      </c>
      <c r="P285" s="31" t="s">
        <v>1331</v>
      </c>
      <c r="Q285" s="31" t="s">
        <v>5168</v>
      </c>
    </row>
    <row r="286" spans="1:17" hidden="1" x14ac:dyDescent="0.2">
      <c r="A286" s="31" t="s">
        <v>6154</v>
      </c>
      <c r="B286" s="31" t="s">
        <v>6155</v>
      </c>
      <c r="C286" s="31" t="s">
        <v>6156</v>
      </c>
      <c r="D286" s="31"/>
      <c r="E286" s="31" t="s">
        <v>5909</v>
      </c>
      <c r="F286" s="31"/>
      <c r="G286" s="47"/>
      <c r="H286" s="33">
        <v>0</v>
      </c>
      <c r="I286" s="31" t="s">
        <v>5661</v>
      </c>
      <c r="J286" s="31" t="s">
        <v>5662</v>
      </c>
      <c r="K286" s="31" t="s">
        <v>5164</v>
      </c>
      <c r="L286" s="31" t="s">
        <v>5278</v>
      </c>
      <c r="M286" s="31" t="s">
        <v>5819</v>
      </c>
      <c r="N286" s="31"/>
      <c r="O286" t="s">
        <v>22547</v>
      </c>
      <c r="P286" s="31" t="s">
        <v>1331</v>
      </c>
      <c r="Q286" s="31" t="s">
        <v>5168</v>
      </c>
    </row>
    <row r="287" spans="1:17" hidden="1" x14ac:dyDescent="0.2">
      <c r="A287" s="31" t="s">
        <v>6157</v>
      </c>
      <c r="B287" s="31" t="s">
        <v>6158</v>
      </c>
      <c r="C287" s="31" t="s">
        <v>6159</v>
      </c>
      <c r="D287" s="31"/>
      <c r="E287" s="31" t="s">
        <v>5909</v>
      </c>
      <c r="F287" s="31"/>
      <c r="G287" s="47"/>
      <c r="H287" s="33">
        <v>0</v>
      </c>
      <c r="I287" s="31" t="s">
        <v>5661</v>
      </c>
      <c r="J287" s="31" t="s">
        <v>5662</v>
      </c>
      <c r="K287" s="31" t="s">
        <v>5164</v>
      </c>
      <c r="L287" s="31" t="s">
        <v>5278</v>
      </c>
      <c r="M287" s="31" t="s">
        <v>5819</v>
      </c>
      <c r="N287" s="31"/>
      <c r="O287" t="s">
        <v>22547</v>
      </c>
      <c r="P287" s="31" t="s">
        <v>1331</v>
      </c>
      <c r="Q287" s="31" t="s">
        <v>5168</v>
      </c>
    </row>
    <row r="288" spans="1:17" hidden="1" x14ac:dyDescent="0.2">
      <c r="A288" s="31" t="s">
        <v>6160</v>
      </c>
      <c r="B288" s="31" t="s">
        <v>6161</v>
      </c>
      <c r="C288" s="31" t="s">
        <v>6162</v>
      </c>
      <c r="D288" s="31"/>
      <c r="E288" s="31" t="s">
        <v>5909</v>
      </c>
      <c r="F288" s="31"/>
      <c r="G288" s="47"/>
      <c r="H288" s="33">
        <v>0</v>
      </c>
      <c r="I288" s="31" t="s">
        <v>5661</v>
      </c>
      <c r="J288" s="31" t="s">
        <v>5662</v>
      </c>
      <c r="K288" s="31" t="s">
        <v>5164</v>
      </c>
      <c r="L288" s="31" t="s">
        <v>5278</v>
      </c>
      <c r="M288" s="31" t="s">
        <v>5819</v>
      </c>
      <c r="N288" s="31"/>
      <c r="O288" t="s">
        <v>22547</v>
      </c>
      <c r="P288" s="31" t="s">
        <v>1331</v>
      </c>
      <c r="Q288" s="31" t="s">
        <v>5168</v>
      </c>
    </row>
    <row r="289" spans="1:17" hidden="1" x14ac:dyDescent="0.2">
      <c r="A289" s="31" t="s">
        <v>6163</v>
      </c>
      <c r="B289" s="31" t="s">
        <v>6164</v>
      </c>
      <c r="C289" s="31" t="s">
        <v>6165</v>
      </c>
      <c r="D289" s="31"/>
      <c r="E289" s="31" t="s">
        <v>5909</v>
      </c>
      <c r="F289" s="31"/>
      <c r="G289" s="47"/>
      <c r="H289" s="33">
        <v>0</v>
      </c>
      <c r="I289" s="31" t="s">
        <v>5421</v>
      </c>
      <c r="J289" s="31" t="s">
        <v>5422</v>
      </c>
      <c r="K289" s="31" t="s">
        <v>5164</v>
      </c>
      <c r="L289" s="31" t="s">
        <v>5278</v>
      </c>
      <c r="M289" s="31" t="s">
        <v>5627</v>
      </c>
      <c r="N289" s="31"/>
      <c r="O289" t="s">
        <v>22547</v>
      </c>
      <c r="P289" s="31" t="s">
        <v>1331</v>
      </c>
      <c r="Q289" s="31" t="s">
        <v>5168</v>
      </c>
    </row>
    <row r="290" spans="1:17" hidden="1" x14ac:dyDescent="0.2">
      <c r="A290" s="31" t="s">
        <v>6166</v>
      </c>
      <c r="B290" s="31" t="s">
        <v>6167</v>
      </c>
      <c r="C290" s="31" t="s">
        <v>6168</v>
      </c>
      <c r="D290" s="31"/>
      <c r="E290" s="31" t="s">
        <v>5909</v>
      </c>
      <c r="F290" s="31"/>
      <c r="G290" s="47"/>
      <c r="H290" s="33">
        <v>0</v>
      </c>
      <c r="I290" s="31" t="s">
        <v>5421</v>
      </c>
      <c r="J290" s="31" t="s">
        <v>5422</v>
      </c>
      <c r="K290" s="31" t="s">
        <v>5164</v>
      </c>
      <c r="L290" s="31" t="s">
        <v>5278</v>
      </c>
      <c r="M290" s="31" t="s">
        <v>5609</v>
      </c>
      <c r="N290" s="31"/>
      <c r="O290" t="s">
        <v>22547</v>
      </c>
      <c r="P290" s="31" t="s">
        <v>1331</v>
      </c>
      <c r="Q290" s="31" t="s">
        <v>5168</v>
      </c>
    </row>
    <row r="291" spans="1:17" hidden="1" x14ac:dyDescent="0.2">
      <c r="A291" s="31" t="s">
        <v>6169</v>
      </c>
      <c r="B291" s="31" t="s">
        <v>6170</v>
      </c>
      <c r="C291" s="31" t="s">
        <v>6171</v>
      </c>
      <c r="D291" s="31"/>
      <c r="E291" s="31" t="s">
        <v>5909</v>
      </c>
      <c r="F291" s="31"/>
      <c r="G291" s="47"/>
      <c r="H291" s="33">
        <v>0</v>
      </c>
      <c r="I291" s="31" t="s">
        <v>5661</v>
      </c>
      <c r="J291" s="31" t="s">
        <v>5662</v>
      </c>
      <c r="K291" s="31" t="s">
        <v>5164</v>
      </c>
      <c r="L291" s="31" t="s">
        <v>5278</v>
      </c>
      <c r="M291" s="31" t="s">
        <v>5290</v>
      </c>
      <c r="N291" s="31"/>
      <c r="O291" t="s">
        <v>22547</v>
      </c>
      <c r="P291" s="31" t="s">
        <v>1331</v>
      </c>
      <c r="Q291" s="31" t="s">
        <v>5168</v>
      </c>
    </row>
    <row r="292" spans="1:17" hidden="1" x14ac:dyDescent="0.2">
      <c r="A292" s="31" t="s">
        <v>6172</v>
      </c>
      <c r="B292" s="31" t="s">
        <v>6173</v>
      </c>
      <c r="C292" s="31" t="s">
        <v>6174</v>
      </c>
      <c r="D292" s="31"/>
      <c r="E292" s="31" t="s">
        <v>5909</v>
      </c>
      <c r="F292" s="31"/>
      <c r="G292" s="47"/>
      <c r="H292" s="33">
        <v>0</v>
      </c>
      <c r="I292" s="31" t="s">
        <v>5421</v>
      </c>
      <c r="J292" s="31" t="s">
        <v>5422</v>
      </c>
      <c r="K292" s="31" t="s">
        <v>5164</v>
      </c>
      <c r="L292" s="31" t="s">
        <v>5278</v>
      </c>
      <c r="M292" s="31" t="s">
        <v>5616</v>
      </c>
      <c r="N292" s="31"/>
      <c r="O292" t="s">
        <v>22547</v>
      </c>
      <c r="P292" s="31" t="s">
        <v>1331</v>
      </c>
      <c r="Q292" s="31" t="s">
        <v>5168</v>
      </c>
    </row>
    <row r="293" spans="1:17" hidden="1" x14ac:dyDescent="0.2">
      <c r="A293" s="31" t="s">
        <v>6175</v>
      </c>
      <c r="B293" s="31" t="s">
        <v>6176</v>
      </c>
      <c r="C293" s="31" t="s">
        <v>6177</v>
      </c>
      <c r="D293" s="31"/>
      <c r="E293" s="31" t="s">
        <v>5909</v>
      </c>
      <c r="F293" s="31"/>
      <c r="G293" s="47"/>
      <c r="H293" s="33">
        <v>0</v>
      </c>
      <c r="I293" s="31" t="s">
        <v>5661</v>
      </c>
      <c r="J293" s="31" t="s">
        <v>5662</v>
      </c>
      <c r="K293" s="31" t="s">
        <v>5164</v>
      </c>
      <c r="L293" s="31" t="s">
        <v>5278</v>
      </c>
      <c r="M293" s="31" t="s">
        <v>5663</v>
      </c>
      <c r="N293" s="31"/>
      <c r="O293" t="s">
        <v>22547</v>
      </c>
      <c r="P293" s="31" t="s">
        <v>1331</v>
      </c>
      <c r="Q293" s="31" t="s">
        <v>5168</v>
      </c>
    </row>
    <row r="294" spans="1:17" hidden="1" x14ac:dyDescent="0.2">
      <c r="A294" s="31" t="s">
        <v>6178</v>
      </c>
      <c r="B294" s="31" t="s">
        <v>6179</v>
      </c>
      <c r="C294" s="31" t="s">
        <v>6180</v>
      </c>
      <c r="D294" s="31"/>
      <c r="E294" s="31" t="s">
        <v>5909</v>
      </c>
      <c r="F294" s="31"/>
      <c r="G294" s="47"/>
      <c r="H294" s="33">
        <v>0</v>
      </c>
      <c r="I294" s="31" t="s">
        <v>5661</v>
      </c>
      <c r="J294" s="31" t="s">
        <v>5662</v>
      </c>
      <c r="K294" s="31" t="s">
        <v>5164</v>
      </c>
      <c r="L294" s="31" t="s">
        <v>5278</v>
      </c>
      <c r="M294" s="31" t="s">
        <v>5663</v>
      </c>
      <c r="N294" s="31"/>
      <c r="O294" t="s">
        <v>22547</v>
      </c>
      <c r="P294" s="31" t="s">
        <v>1331</v>
      </c>
      <c r="Q294" s="31" t="s">
        <v>5168</v>
      </c>
    </row>
    <row r="295" spans="1:17" hidden="1" x14ac:dyDescent="0.2">
      <c r="A295" s="31" t="s">
        <v>6181</v>
      </c>
      <c r="B295" s="31" t="s">
        <v>6182</v>
      </c>
      <c r="C295" s="31" t="s">
        <v>6183</v>
      </c>
      <c r="D295" s="31"/>
      <c r="E295" s="31" t="s">
        <v>5909</v>
      </c>
      <c r="F295" s="31"/>
      <c r="G295" s="47"/>
      <c r="H295" s="33">
        <v>0</v>
      </c>
      <c r="I295" s="31" t="s">
        <v>5661</v>
      </c>
      <c r="J295" s="31" t="s">
        <v>5662</v>
      </c>
      <c r="K295" s="31" t="s">
        <v>5164</v>
      </c>
      <c r="L295" s="31" t="s">
        <v>5278</v>
      </c>
      <c r="M295" s="31" t="s">
        <v>5663</v>
      </c>
      <c r="N295" s="31"/>
      <c r="O295" t="s">
        <v>22547</v>
      </c>
      <c r="P295" s="31" t="s">
        <v>1331</v>
      </c>
      <c r="Q295" s="31" t="s">
        <v>5168</v>
      </c>
    </row>
    <row r="296" spans="1:17" hidden="1" x14ac:dyDescent="0.2">
      <c r="A296" s="31" t="s">
        <v>6184</v>
      </c>
      <c r="B296" s="31" t="s">
        <v>6185</v>
      </c>
      <c r="C296" s="31" t="s">
        <v>6186</v>
      </c>
      <c r="D296" s="31"/>
      <c r="E296" s="31" t="s">
        <v>5909</v>
      </c>
      <c r="F296" s="31"/>
      <c r="G296" s="47"/>
      <c r="H296" s="33">
        <v>0</v>
      </c>
      <c r="I296" s="31" t="s">
        <v>5661</v>
      </c>
      <c r="J296" s="31" t="s">
        <v>5662</v>
      </c>
      <c r="K296" s="31" t="s">
        <v>5164</v>
      </c>
      <c r="L296" s="31" t="s">
        <v>5278</v>
      </c>
      <c r="M296" s="31" t="s">
        <v>5663</v>
      </c>
      <c r="N296" s="31"/>
      <c r="O296" t="s">
        <v>22547</v>
      </c>
      <c r="P296" s="31" t="s">
        <v>1331</v>
      </c>
      <c r="Q296" s="31" t="s">
        <v>5168</v>
      </c>
    </row>
    <row r="297" spans="1:17" hidden="1" x14ac:dyDescent="0.2">
      <c r="A297" s="31" t="s">
        <v>6187</v>
      </c>
      <c r="B297" s="31" t="s">
        <v>6188</v>
      </c>
      <c r="C297" s="31" t="s">
        <v>6189</v>
      </c>
      <c r="D297" s="31"/>
      <c r="E297" s="31" t="s">
        <v>5909</v>
      </c>
      <c r="F297" s="31"/>
      <c r="G297" s="47"/>
      <c r="H297" s="33">
        <v>0</v>
      </c>
      <c r="I297" s="31" t="s">
        <v>5421</v>
      </c>
      <c r="J297" s="31" t="s">
        <v>5422</v>
      </c>
      <c r="K297" s="31" t="s">
        <v>5164</v>
      </c>
      <c r="L297" s="31" t="s">
        <v>5278</v>
      </c>
      <c r="M297" s="31" t="s">
        <v>5609</v>
      </c>
      <c r="N297" s="31"/>
      <c r="O297" t="s">
        <v>22547</v>
      </c>
      <c r="P297" s="31" t="s">
        <v>1331</v>
      </c>
      <c r="Q297" s="31" t="s">
        <v>5168</v>
      </c>
    </row>
    <row r="298" spans="1:17" hidden="1" x14ac:dyDescent="0.2">
      <c r="A298" s="31" t="s">
        <v>6190</v>
      </c>
      <c r="B298" s="31" t="s">
        <v>6191</v>
      </c>
      <c r="C298" s="31" t="s">
        <v>6192</v>
      </c>
      <c r="D298" s="31"/>
      <c r="E298" s="31" t="s">
        <v>5909</v>
      </c>
      <c r="F298" s="31"/>
      <c r="G298" s="47"/>
      <c r="H298" s="33">
        <v>0</v>
      </c>
      <c r="I298" s="31" t="s">
        <v>5421</v>
      </c>
      <c r="J298" s="31" t="s">
        <v>5422</v>
      </c>
      <c r="K298" s="31" t="s">
        <v>5164</v>
      </c>
      <c r="L298" s="31" t="s">
        <v>5278</v>
      </c>
      <c r="M298" s="31" t="s">
        <v>5701</v>
      </c>
      <c r="N298" s="31"/>
      <c r="O298" t="s">
        <v>22547</v>
      </c>
      <c r="P298" s="31" t="s">
        <v>1331</v>
      </c>
      <c r="Q298" s="31" t="s">
        <v>5168</v>
      </c>
    </row>
    <row r="299" spans="1:17" hidden="1" x14ac:dyDescent="0.2">
      <c r="A299" s="31" t="s">
        <v>6193</v>
      </c>
      <c r="B299" s="31" t="s">
        <v>6194</v>
      </c>
      <c r="C299" s="31" t="s">
        <v>6195</v>
      </c>
      <c r="D299" s="31"/>
      <c r="E299" s="31" t="s">
        <v>5909</v>
      </c>
      <c r="F299" s="31"/>
      <c r="G299" s="47"/>
      <c r="H299" s="33">
        <v>0</v>
      </c>
      <c r="I299" s="31" t="s">
        <v>5661</v>
      </c>
      <c r="J299" s="31" t="s">
        <v>5662</v>
      </c>
      <c r="K299" s="31" t="s">
        <v>5164</v>
      </c>
      <c r="L299" s="31" t="s">
        <v>5278</v>
      </c>
      <c r="M299" s="31" t="s">
        <v>5663</v>
      </c>
      <c r="N299" s="31"/>
      <c r="O299" t="s">
        <v>22547</v>
      </c>
      <c r="P299" s="31" t="s">
        <v>1331</v>
      </c>
      <c r="Q299" s="31" t="s">
        <v>5168</v>
      </c>
    </row>
    <row r="300" spans="1:17" hidden="1" x14ac:dyDescent="0.2">
      <c r="A300" s="31" t="s">
        <v>6196</v>
      </c>
      <c r="B300" s="31" t="s">
        <v>6197</v>
      </c>
      <c r="C300" s="31" t="s">
        <v>6198</v>
      </c>
      <c r="D300" s="31"/>
      <c r="E300" s="31" t="s">
        <v>5909</v>
      </c>
      <c r="F300" s="31"/>
      <c r="G300" s="47"/>
      <c r="H300" s="33">
        <v>0</v>
      </c>
      <c r="I300" s="31" t="s">
        <v>5661</v>
      </c>
      <c r="J300" s="31" t="s">
        <v>5662</v>
      </c>
      <c r="K300" s="31" t="s">
        <v>5164</v>
      </c>
      <c r="L300" s="31" t="s">
        <v>5278</v>
      </c>
      <c r="M300" s="31" t="s">
        <v>5687</v>
      </c>
      <c r="N300" s="31"/>
      <c r="O300" t="s">
        <v>22547</v>
      </c>
      <c r="P300" s="31" t="s">
        <v>1331</v>
      </c>
      <c r="Q300" s="31" t="s">
        <v>5168</v>
      </c>
    </row>
    <row r="301" spans="1:17" hidden="1" x14ac:dyDescent="0.2">
      <c r="A301" s="31" t="s">
        <v>6199</v>
      </c>
      <c r="B301" s="31" t="s">
        <v>6200</v>
      </c>
      <c r="C301" s="31" t="s">
        <v>6201</v>
      </c>
      <c r="D301" s="31"/>
      <c r="E301" s="31" t="s">
        <v>5909</v>
      </c>
      <c r="F301" s="31"/>
      <c r="G301" s="47"/>
      <c r="H301" s="33">
        <v>0</v>
      </c>
      <c r="I301" s="31" t="s">
        <v>5421</v>
      </c>
      <c r="J301" s="31" t="s">
        <v>5422</v>
      </c>
      <c r="K301" s="31" t="s">
        <v>5164</v>
      </c>
      <c r="L301" s="31" t="s">
        <v>5278</v>
      </c>
      <c r="M301" s="31" t="s">
        <v>5446</v>
      </c>
      <c r="N301" s="31"/>
      <c r="O301" t="s">
        <v>22547</v>
      </c>
      <c r="P301" s="31" t="s">
        <v>1331</v>
      </c>
      <c r="Q301" s="31" t="s">
        <v>5168</v>
      </c>
    </row>
    <row r="302" spans="1:17" hidden="1" x14ac:dyDescent="0.2">
      <c r="A302" s="31" t="s">
        <v>6202</v>
      </c>
      <c r="B302" s="31" t="s">
        <v>6203</v>
      </c>
      <c r="C302" s="31" t="s">
        <v>6204</v>
      </c>
      <c r="D302" s="31"/>
      <c r="E302" s="31" t="s">
        <v>5909</v>
      </c>
      <c r="F302" s="31"/>
      <c r="G302" s="47"/>
      <c r="H302" s="33">
        <v>0</v>
      </c>
      <c r="I302" s="31" t="s">
        <v>5421</v>
      </c>
      <c r="J302" s="31" t="s">
        <v>5422</v>
      </c>
      <c r="K302" s="31" t="s">
        <v>5164</v>
      </c>
      <c r="L302" s="31" t="s">
        <v>5278</v>
      </c>
      <c r="M302" s="31" t="s">
        <v>5627</v>
      </c>
      <c r="N302" s="31"/>
      <c r="O302" t="s">
        <v>22547</v>
      </c>
      <c r="P302" s="31" t="s">
        <v>1331</v>
      </c>
      <c r="Q302" s="31" t="s">
        <v>5168</v>
      </c>
    </row>
    <row r="303" spans="1:17" hidden="1" x14ac:dyDescent="0.2">
      <c r="A303" s="31" t="s">
        <v>6205</v>
      </c>
      <c r="B303" s="31" t="s">
        <v>6206</v>
      </c>
      <c r="C303" s="31" t="s">
        <v>6207</v>
      </c>
      <c r="D303" s="31"/>
      <c r="E303" s="31" t="s">
        <v>5909</v>
      </c>
      <c r="F303" s="31"/>
      <c r="G303" s="47"/>
      <c r="H303" s="33">
        <v>0</v>
      </c>
      <c r="I303" s="31" t="s">
        <v>5421</v>
      </c>
      <c r="J303" s="31" t="s">
        <v>5422</v>
      </c>
      <c r="K303" s="31" t="s">
        <v>5164</v>
      </c>
      <c r="L303" s="31" t="s">
        <v>5278</v>
      </c>
      <c r="M303" s="31" t="s">
        <v>5627</v>
      </c>
      <c r="N303" s="31"/>
      <c r="O303" t="s">
        <v>22547</v>
      </c>
      <c r="P303" s="31" t="s">
        <v>1331</v>
      </c>
      <c r="Q303" s="31" t="s">
        <v>5168</v>
      </c>
    </row>
    <row r="304" spans="1:17" hidden="1" x14ac:dyDescent="0.2">
      <c r="A304" s="31" t="s">
        <v>6208</v>
      </c>
      <c r="B304" s="31" t="s">
        <v>6209</v>
      </c>
      <c r="C304" s="31" t="s">
        <v>6210</v>
      </c>
      <c r="D304" s="31"/>
      <c r="E304" s="31" t="s">
        <v>5909</v>
      </c>
      <c r="F304" s="31"/>
      <c r="G304" s="47"/>
      <c r="H304" s="33">
        <v>0</v>
      </c>
      <c r="I304" s="31" t="s">
        <v>5421</v>
      </c>
      <c r="J304" s="31" t="s">
        <v>5422</v>
      </c>
      <c r="K304" s="31" t="s">
        <v>5164</v>
      </c>
      <c r="L304" s="31" t="s">
        <v>5278</v>
      </c>
      <c r="M304" s="31" t="s">
        <v>5609</v>
      </c>
      <c r="N304" s="31"/>
      <c r="O304" t="s">
        <v>22547</v>
      </c>
      <c r="P304" s="31" t="s">
        <v>1331</v>
      </c>
      <c r="Q304" s="31" t="s">
        <v>5168</v>
      </c>
    </row>
    <row r="305" spans="1:17" hidden="1" x14ac:dyDescent="0.2">
      <c r="A305" s="31" t="s">
        <v>6211</v>
      </c>
      <c r="B305" s="31" t="s">
        <v>6212</v>
      </c>
      <c r="C305" s="31" t="s">
        <v>6213</v>
      </c>
      <c r="D305" s="31"/>
      <c r="E305" s="31" t="s">
        <v>5909</v>
      </c>
      <c r="F305" s="31"/>
      <c r="G305" s="47"/>
      <c r="H305" s="33">
        <v>0</v>
      </c>
      <c r="I305" s="31" t="s">
        <v>5421</v>
      </c>
      <c r="J305" s="31" t="s">
        <v>5422</v>
      </c>
      <c r="K305" s="31" t="s">
        <v>5164</v>
      </c>
      <c r="L305" s="31" t="s">
        <v>5278</v>
      </c>
      <c r="M305" s="31" t="s">
        <v>5609</v>
      </c>
      <c r="N305" s="31"/>
      <c r="O305" t="s">
        <v>22547</v>
      </c>
      <c r="P305" s="31" t="s">
        <v>1331</v>
      </c>
      <c r="Q305" s="31" t="s">
        <v>5168</v>
      </c>
    </row>
    <row r="306" spans="1:17" hidden="1" x14ac:dyDescent="0.2">
      <c r="A306" s="31" t="s">
        <v>6214</v>
      </c>
      <c r="B306" s="31" t="s">
        <v>6215</v>
      </c>
      <c r="C306" s="31" t="s">
        <v>6216</v>
      </c>
      <c r="D306" s="31"/>
      <c r="E306" s="31" t="s">
        <v>5909</v>
      </c>
      <c r="F306" s="31"/>
      <c r="G306" s="47"/>
      <c r="H306" s="33">
        <v>0</v>
      </c>
      <c r="I306" s="31" t="s">
        <v>5661</v>
      </c>
      <c r="J306" s="31" t="s">
        <v>5662</v>
      </c>
      <c r="K306" s="31" t="s">
        <v>5164</v>
      </c>
      <c r="L306" s="31" t="s">
        <v>5278</v>
      </c>
      <c r="M306" s="31" t="s">
        <v>5673</v>
      </c>
      <c r="N306" s="31"/>
      <c r="O306" t="s">
        <v>22547</v>
      </c>
      <c r="P306" s="31" t="s">
        <v>1331</v>
      </c>
      <c r="Q306" s="31" t="s">
        <v>5168</v>
      </c>
    </row>
    <row r="307" spans="1:17" hidden="1" x14ac:dyDescent="0.2">
      <c r="A307" s="31" t="s">
        <v>6217</v>
      </c>
      <c r="B307" s="31" t="s">
        <v>6218</v>
      </c>
      <c r="C307" s="31" t="s">
        <v>6219</v>
      </c>
      <c r="D307" s="31"/>
      <c r="E307" s="31" t="s">
        <v>5909</v>
      </c>
      <c r="F307" s="31"/>
      <c r="G307" s="47"/>
      <c r="H307" s="33">
        <v>0</v>
      </c>
      <c r="I307" s="31" t="s">
        <v>5421</v>
      </c>
      <c r="J307" s="31" t="s">
        <v>5422</v>
      </c>
      <c r="K307" s="31" t="s">
        <v>5164</v>
      </c>
      <c r="L307" s="31" t="s">
        <v>5278</v>
      </c>
      <c r="M307" s="31" t="s">
        <v>5446</v>
      </c>
      <c r="N307" s="31"/>
      <c r="O307" t="s">
        <v>22547</v>
      </c>
      <c r="P307" s="31" t="s">
        <v>1331</v>
      </c>
      <c r="Q307" s="31" t="s">
        <v>5168</v>
      </c>
    </row>
    <row r="308" spans="1:17" hidden="1" x14ac:dyDescent="0.2">
      <c r="A308" s="31" t="s">
        <v>6220</v>
      </c>
      <c r="B308" s="31" t="s">
        <v>6221</v>
      </c>
      <c r="C308" s="31" t="s">
        <v>6222</v>
      </c>
      <c r="D308" s="31"/>
      <c r="E308" s="31" t="s">
        <v>5909</v>
      </c>
      <c r="F308" s="31"/>
      <c r="G308" s="47"/>
      <c r="H308" s="33">
        <v>0</v>
      </c>
      <c r="I308" s="31" t="s">
        <v>5661</v>
      </c>
      <c r="J308" s="31" t="s">
        <v>5662</v>
      </c>
      <c r="K308" s="31" t="s">
        <v>5164</v>
      </c>
      <c r="L308" s="31" t="s">
        <v>5278</v>
      </c>
      <c r="M308" s="31" t="s">
        <v>5819</v>
      </c>
      <c r="N308" s="31"/>
      <c r="O308" t="s">
        <v>22547</v>
      </c>
      <c r="P308" s="31" t="s">
        <v>1331</v>
      </c>
      <c r="Q308" s="31" t="s">
        <v>5168</v>
      </c>
    </row>
    <row r="309" spans="1:17" hidden="1" x14ac:dyDescent="0.2">
      <c r="A309" s="31" t="s">
        <v>6223</v>
      </c>
      <c r="B309" s="31" t="s">
        <v>6224</v>
      </c>
      <c r="C309" s="31" t="s">
        <v>6225</v>
      </c>
      <c r="D309" s="31"/>
      <c r="E309" s="31" t="s">
        <v>5909</v>
      </c>
      <c r="F309" s="31"/>
      <c r="G309" s="47"/>
      <c r="H309" s="33">
        <v>0</v>
      </c>
      <c r="I309" s="31" t="s">
        <v>5661</v>
      </c>
      <c r="J309" s="31" t="s">
        <v>5662</v>
      </c>
      <c r="K309" s="31" t="s">
        <v>5164</v>
      </c>
      <c r="L309" s="31" t="s">
        <v>5278</v>
      </c>
      <c r="M309" s="31" t="s">
        <v>5687</v>
      </c>
      <c r="N309" s="31"/>
      <c r="O309" t="s">
        <v>22547</v>
      </c>
      <c r="P309" s="31" t="s">
        <v>1331</v>
      </c>
      <c r="Q309" s="31" t="s">
        <v>5168</v>
      </c>
    </row>
    <row r="310" spans="1:17" hidden="1" x14ac:dyDescent="0.2">
      <c r="A310" s="31" t="s">
        <v>6226</v>
      </c>
      <c r="B310" s="31" t="s">
        <v>6227</v>
      </c>
      <c r="C310" s="31" t="s">
        <v>6228</v>
      </c>
      <c r="D310" s="31"/>
      <c r="E310" s="31" t="s">
        <v>5909</v>
      </c>
      <c r="F310" s="31"/>
      <c r="G310" s="47"/>
      <c r="H310" s="33">
        <v>0</v>
      </c>
      <c r="I310" s="31" t="s">
        <v>5421</v>
      </c>
      <c r="J310" s="31" t="s">
        <v>5422</v>
      </c>
      <c r="K310" s="31" t="s">
        <v>5164</v>
      </c>
      <c r="L310" s="31" t="s">
        <v>5278</v>
      </c>
      <c r="M310" s="31" t="s">
        <v>5616</v>
      </c>
      <c r="N310" s="31"/>
      <c r="O310" t="s">
        <v>22547</v>
      </c>
      <c r="P310" s="31" t="s">
        <v>1331</v>
      </c>
      <c r="Q310" s="31" t="s">
        <v>5168</v>
      </c>
    </row>
    <row r="311" spans="1:17" hidden="1" x14ac:dyDescent="0.2">
      <c r="A311" s="31" t="s">
        <v>6229</v>
      </c>
      <c r="B311" s="31" t="s">
        <v>6230</v>
      </c>
      <c r="C311" s="31" t="s">
        <v>6231</v>
      </c>
      <c r="D311" s="31"/>
      <c r="E311" s="31" t="s">
        <v>5909</v>
      </c>
      <c r="F311" s="31"/>
      <c r="G311" s="47"/>
      <c r="H311" s="33">
        <v>0</v>
      </c>
      <c r="I311" s="31" t="s">
        <v>5661</v>
      </c>
      <c r="J311" s="31" t="s">
        <v>5662</v>
      </c>
      <c r="K311" s="31" t="s">
        <v>5164</v>
      </c>
      <c r="L311" s="31" t="s">
        <v>5278</v>
      </c>
      <c r="M311" s="31" t="s">
        <v>5673</v>
      </c>
      <c r="N311" s="31"/>
      <c r="O311" t="s">
        <v>22547</v>
      </c>
      <c r="P311" s="31" t="s">
        <v>1331</v>
      </c>
      <c r="Q311" s="31" t="s">
        <v>5168</v>
      </c>
    </row>
    <row r="312" spans="1:17" hidden="1" x14ac:dyDescent="0.2">
      <c r="A312" s="31" t="s">
        <v>6232</v>
      </c>
      <c r="B312" s="31" t="s">
        <v>6233</v>
      </c>
      <c r="C312" s="31" t="s">
        <v>6234</v>
      </c>
      <c r="D312" s="31"/>
      <c r="E312" s="31" t="s">
        <v>5909</v>
      </c>
      <c r="F312" s="31"/>
      <c r="G312" s="47"/>
      <c r="H312" s="33">
        <v>0</v>
      </c>
      <c r="I312" s="31" t="s">
        <v>5421</v>
      </c>
      <c r="J312" s="31" t="s">
        <v>5422</v>
      </c>
      <c r="K312" s="31" t="s">
        <v>5164</v>
      </c>
      <c r="L312" s="31" t="s">
        <v>5278</v>
      </c>
      <c r="M312" s="31" t="s">
        <v>5279</v>
      </c>
      <c r="N312" s="31"/>
      <c r="O312" t="s">
        <v>22547</v>
      </c>
      <c r="P312" s="31" t="s">
        <v>1331</v>
      </c>
      <c r="Q312" s="31" t="s">
        <v>5168</v>
      </c>
    </row>
    <row r="313" spans="1:17" hidden="1" x14ac:dyDescent="0.2">
      <c r="A313" s="31" t="s">
        <v>6235</v>
      </c>
      <c r="B313" s="31" t="s">
        <v>6236</v>
      </c>
      <c r="C313" s="31" t="s">
        <v>6237</v>
      </c>
      <c r="D313" s="31"/>
      <c r="E313" s="31" t="s">
        <v>5909</v>
      </c>
      <c r="F313" s="31"/>
      <c r="G313" s="47"/>
      <c r="H313" s="33">
        <v>0</v>
      </c>
      <c r="I313" s="31" t="s">
        <v>5421</v>
      </c>
      <c r="J313" s="31" t="s">
        <v>5422</v>
      </c>
      <c r="K313" s="31" t="s">
        <v>5164</v>
      </c>
      <c r="L313" s="31" t="s">
        <v>5278</v>
      </c>
      <c r="M313" s="31" t="s">
        <v>5290</v>
      </c>
      <c r="N313" s="31"/>
      <c r="O313" t="s">
        <v>22547</v>
      </c>
      <c r="P313" s="31" t="s">
        <v>1331</v>
      </c>
      <c r="Q313" s="31" t="s">
        <v>5168</v>
      </c>
    </row>
    <row r="314" spans="1:17" hidden="1" x14ac:dyDescent="0.2">
      <c r="A314" s="31" t="s">
        <v>6238</v>
      </c>
      <c r="B314" s="31" t="s">
        <v>6239</v>
      </c>
      <c r="C314" s="31" t="s">
        <v>6240</v>
      </c>
      <c r="D314" s="31"/>
      <c r="E314" s="31" t="s">
        <v>5909</v>
      </c>
      <c r="F314" s="31"/>
      <c r="G314" s="47"/>
      <c r="H314" s="33">
        <v>0</v>
      </c>
      <c r="I314" s="31" t="s">
        <v>5661</v>
      </c>
      <c r="J314" s="31" t="s">
        <v>5662</v>
      </c>
      <c r="K314" s="31" t="s">
        <v>5164</v>
      </c>
      <c r="L314" s="31" t="s">
        <v>5278</v>
      </c>
      <c r="M314" s="31" t="s">
        <v>5290</v>
      </c>
      <c r="N314" s="31"/>
      <c r="O314" t="s">
        <v>22547</v>
      </c>
      <c r="P314" s="31" t="s">
        <v>1331</v>
      </c>
      <c r="Q314" s="31" t="s">
        <v>5168</v>
      </c>
    </row>
    <row r="315" spans="1:17" hidden="1" x14ac:dyDescent="0.2">
      <c r="A315" s="31" t="s">
        <v>6241</v>
      </c>
      <c r="B315" s="31" t="s">
        <v>6242</v>
      </c>
      <c r="C315" s="31" t="s">
        <v>6243</v>
      </c>
      <c r="D315" s="31"/>
      <c r="E315" s="31" t="s">
        <v>5909</v>
      </c>
      <c r="F315" s="31"/>
      <c r="G315" s="47"/>
      <c r="H315" s="33">
        <v>0</v>
      </c>
      <c r="I315" s="31" t="s">
        <v>5421</v>
      </c>
      <c r="J315" s="31" t="s">
        <v>5422</v>
      </c>
      <c r="K315" s="31" t="s">
        <v>5164</v>
      </c>
      <c r="L315" s="31" t="s">
        <v>5278</v>
      </c>
      <c r="M315" s="31" t="s">
        <v>5279</v>
      </c>
      <c r="N315" s="31"/>
      <c r="O315" t="s">
        <v>22547</v>
      </c>
      <c r="P315" s="31" t="s">
        <v>1331</v>
      </c>
      <c r="Q315" s="31" t="s">
        <v>5168</v>
      </c>
    </row>
    <row r="316" spans="1:17" hidden="1" x14ac:dyDescent="0.2">
      <c r="A316" s="31" t="s">
        <v>6244</v>
      </c>
      <c r="B316" s="31" t="s">
        <v>6245</v>
      </c>
      <c r="C316" s="31" t="s">
        <v>6246</v>
      </c>
      <c r="D316" s="31"/>
      <c r="E316" s="31" t="s">
        <v>5909</v>
      </c>
      <c r="F316" s="31"/>
      <c r="G316" s="47"/>
      <c r="H316" s="33">
        <v>0</v>
      </c>
      <c r="I316" s="31" t="s">
        <v>5661</v>
      </c>
      <c r="J316" s="31" t="s">
        <v>5662</v>
      </c>
      <c r="K316" s="31" t="s">
        <v>5164</v>
      </c>
      <c r="L316" s="31" t="s">
        <v>5278</v>
      </c>
      <c r="M316" s="31" t="s">
        <v>5290</v>
      </c>
      <c r="N316" s="31"/>
      <c r="O316" t="s">
        <v>22547</v>
      </c>
      <c r="P316" s="31" t="s">
        <v>1331</v>
      </c>
      <c r="Q316" s="31" t="s">
        <v>5168</v>
      </c>
    </row>
    <row r="317" spans="1:17" hidden="1" x14ac:dyDescent="0.2">
      <c r="A317" s="31" t="s">
        <v>6247</v>
      </c>
      <c r="B317" s="31" t="s">
        <v>6248</v>
      </c>
      <c r="C317" s="31" t="s">
        <v>6249</v>
      </c>
      <c r="D317" s="31"/>
      <c r="E317" s="31" t="s">
        <v>5909</v>
      </c>
      <c r="F317" s="31"/>
      <c r="G317" s="47"/>
      <c r="H317" s="33">
        <v>0</v>
      </c>
      <c r="I317" s="31" t="s">
        <v>5661</v>
      </c>
      <c r="J317" s="31" t="s">
        <v>5662</v>
      </c>
      <c r="K317" s="31" t="s">
        <v>5164</v>
      </c>
      <c r="L317" s="31" t="s">
        <v>5278</v>
      </c>
      <c r="M317" s="31" t="s">
        <v>5290</v>
      </c>
      <c r="N317" s="31"/>
      <c r="O317" t="s">
        <v>22547</v>
      </c>
      <c r="P317" s="31" t="s">
        <v>1331</v>
      </c>
      <c r="Q317" s="31" t="s">
        <v>5168</v>
      </c>
    </row>
    <row r="318" spans="1:17" hidden="1" x14ac:dyDescent="0.2">
      <c r="A318" s="31" t="s">
        <v>6250</v>
      </c>
      <c r="B318" s="31" t="s">
        <v>6251</v>
      </c>
      <c r="C318" s="31" t="s">
        <v>6252</v>
      </c>
      <c r="D318" s="31"/>
      <c r="E318" s="31" t="s">
        <v>5909</v>
      </c>
      <c r="F318" s="31"/>
      <c r="G318" s="47"/>
      <c r="H318" s="33">
        <v>0</v>
      </c>
      <c r="I318" s="31" t="s">
        <v>5421</v>
      </c>
      <c r="J318" s="31" t="s">
        <v>5422</v>
      </c>
      <c r="K318" s="31" t="s">
        <v>5164</v>
      </c>
      <c r="L318" s="31" t="s">
        <v>5278</v>
      </c>
      <c r="M318" s="31" t="s">
        <v>5616</v>
      </c>
      <c r="N318" s="31"/>
      <c r="O318" t="s">
        <v>22547</v>
      </c>
      <c r="P318" s="31" t="s">
        <v>1331</v>
      </c>
      <c r="Q318" s="31" t="s">
        <v>5168</v>
      </c>
    </row>
    <row r="319" spans="1:17" hidden="1" x14ac:dyDescent="0.2">
      <c r="A319" s="31" t="s">
        <v>6253</v>
      </c>
      <c r="B319" s="31" t="s">
        <v>6254</v>
      </c>
      <c r="C319" s="31" t="s">
        <v>6255</v>
      </c>
      <c r="D319" s="31"/>
      <c r="E319" s="31" t="s">
        <v>5909</v>
      </c>
      <c r="F319" s="31"/>
      <c r="G319" s="47"/>
      <c r="H319" s="33">
        <v>0</v>
      </c>
      <c r="I319" s="31" t="s">
        <v>5421</v>
      </c>
      <c r="J319" s="31" t="s">
        <v>5422</v>
      </c>
      <c r="K319" s="31" t="s">
        <v>5164</v>
      </c>
      <c r="L319" s="31" t="s">
        <v>5278</v>
      </c>
      <c r="M319" s="31" t="s">
        <v>5627</v>
      </c>
      <c r="N319" s="31"/>
      <c r="O319" t="s">
        <v>22547</v>
      </c>
      <c r="P319" s="31" t="s">
        <v>1331</v>
      </c>
      <c r="Q319" s="31" t="s">
        <v>5168</v>
      </c>
    </row>
    <row r="320" spans="1:17" hidden="1" x14ac:dyDescent="0.2">
      <c r="A320" s="31" t="s">
        <v>6256</v>
      </c>
      <c r="B320" s="31" t="s">
        <v>6257</v>
      </c>
      <c r="C320" s="31" t="s">
        <v>6258</v>
      </c>
      <c r="D320" s="31"/>
      <c r="E320" s="31" t="s">
        <v>5909</v>
      </c>
      <c r="F320" s="31"/>
      <c r="G320" s="47"/>
      <c r="H320" s="33">
        <v>0</v>
      </c>
      <c r="I320" s="31" t="s">
        <v>5661</v>
      </c>
      <c r="J320" s="31" t="s">
        <v>5662</v>
      </c>
      <c r="K320" s="31" t="s">
        <v>5164</v>
      </c>
      <c r="L320" s="31" t="s">
        <v>5278</v>
      </c>
      <c r="M320" s="31" t="s">
        <v>5290</v>
      </c>
      <c r="N320" s="31"/>
      <c r="O320" t="s">
        <v>22547</v>
      </c>
      <c r="P320" s="31" t="s">
        <v>1331</v>
      </c>
      <c r="Q320" s="31" t="s">
        <v>5168</v>
      </c>
    </row>
    <row r="321" spans="1:17" hidden="1" x14ac:dyDescent="0.2">
      <c r="A321" s="31" t="s">
        <v>6259</v>
      </c>
      <c r="B321" s="31" t="s">
        <v>6260</v>
      </c>
      <c r="C321" s="31" t="s">
        <v>6261</v>
      </c>
      <c r="D321" s="31"/>
      <c r="E321" s="31" t="s">
        <v>5909</v>
      </c>
      <c r="F321" s="31"/>
      <c r="G321" s="47"/>
      <c r="H321" s="33">
        <v>0</v>
      </c>
      <c r="I321" s="31" t="s">
        <v>5421</v>
      </c>
      <c r="J321" s="31" t="s">
        <v>5422</v>
      </c>
      <c r="K321" s="31" t="s">
        <v>5164</v>
      </c>
      <c r="L321" s="31" t="s">
        <v>5278</v>
      </c>
      <c r="M321" s="31" t="s">
        <v>5279</v>
      </c>
      <c r="N321" s="31"/>
      <c r="O321" t="s">
        <v>22547</v>
      </c>
      <c r="P321" s="31" t="s">
        <v>1331</v>
      </c>
      <c r="Q321" s="31" t="s">
        <v>5168</v>
      </c>
    </row>
    <row r="322" spans="1:17" hidden="1" x14ac:dyDescent="0.2">
      <c r="A322" s="31" t="s">
        <v>6262</v>
      </c>
      <c r="B322" s="31" t="s">
        <v>6263</v>
      </c>
      <c r="C322" s="31" t="s">
        <v>6264</v>
      </c>
      <c r="D322" s="31"/>
      <c r="E322" s="31" t="s">
        <v>5909</v>
      </c>
      <c r="F322" s="31"/>
      <c r="G322" s="47"/>
      <c r="H322" s="33">
        <v>0</v>
      </c>
      <c r="I322" s="31" t="s">
        <v>5421</v>
      </c>
      <c r="J322" s="31" t="s">
        <v>5422</v>
      </c>
      <c r="K322" s="31" t="s">
        <v>5164</v>
      </c>
      <c r="L322" s="31" t="s">
        <v>5278</v>
      </c>
      <c r="M322" s="31" t="s">
        <v>5616</v>
      </c>
      <c r="N322" s="31"/>
      <c r="O322" t="s">
        <v>22547</v>
      </c>
      <c r="P322" s="31" t="s">
        <v>1331</v>
      </c>
      <c r="Q322" s="31" t="s">
        <v>5168</v>
      </c>
    </row>
    <row r="323" spans="1:17" hidden="1" x14ac:dyDescent="0.2">
      <c r="A323" s="31" t="s">
        <v>6265</v>
      </c>
      <c r="B323" s="31" t="s">
        <v>6266</v>
      </c>
      <c r="C323" s="31" t="s">
        <v>6267</v>
      </c>
      <c r="D323" s="31"/>
      <c r="E323" s="31" t="s">
        <v>5909</v>
      </c>
      <c r="F323" s="31"/>
      <c r="G323" s="47"/>
      <c r="H323" s="33">
        <v>0</v>
      </c>
      <c r="I323" s="31" t="s">
        <v>5661</v>
      </c>
      <c r="J323" s="31" t="s">
        <v>5662</v>
      </c>
      <c r="K323" s="31" t="s">
        <v>5164</v>
      </c>
      <c r="L323" s="31" t="s">
        <v>5278</v>
      </c>
      <c r="M323" s="31" t="s">
        <v>5687</v>
      </c>
      <c r="N323" s="31"/>
      <c r="O323" t="s">
        <v>22547</v>
      </c>
      <c r="P323" s="31" t="s">
        <v>1331</v>
      </c>
      <c r="Q323" s="31" t="s">
        <v>5168</v>
      </c>
    </row>
    <row r="324" spans="1:17" hidden="1" x14ac:dyDescent="0.2">
      <c r="A324" s="31" t="s">
        <v>6268</v>
      </c>
      <c r="B324" s="31" t="s">
        <v>6269</v>
      </c>
      <c r="C324" s="31" t="s">
        <v>6270</v>
      </c>
      <c r="D324" s="31"/>
      <c r="E324" s="31" t="s">
        <v>5909</v>
      </c>
      <c r="F324" s="31"/>
      <c r="G324" s="47"/>
      <c r="H324" s="33">
        <v>0</v>
      </c>
      <c r="I324" s="31" t="s">
        <v>5421</v>
      </c>
      <c r="J324" s="31" t="s">
        <v>5422</v>
      </c>
      <c r="K324" s="31" t="s">
        <v>5164</v>
      </c>
      <c r="L324" s="31" t="s">
        <v>5278</v>
      </c>
      <c r="M324" s="31" t="s">
        <v>5446</v>
      </c>
      <c r="N324" s="31"/>
      <c r="O324" t="s">
        <v>22547</v>
      </c>
      <c r="P324" s="31" t="s">
        <v>1331</v>
      </c>
      <c r="Q324" s="31" t="s">
        <v>5168</v>
      </c>
    </row>
    <row r="325" spans="1:17" hidden="1" x14ac:dyDescent="0.2">
      <c r="A325" s="31" t="s">
        <v>6271</v>
      </c>
      <c r="B325" s="31" t="s">
        <v>6272</v>
      </c>
      <c r="C325" s="31" t="s">
        <v>6273</v>
      </c>
      <c r="D325" s="31"/>
      <c r="E325" s="31" t="s">
        <v>5909</v>
      </c>
      <c r="F325" s="31"/>
      <c r="G325" s="47"/>
      <c r="H325" s="33">
        <v>0</v>
      </c>
      <c r="I325" s="31" t="s">
        <v>5421</v>
      </c>
      <c r="J325" s="31" t="s">
        <v>5422</v>
      </c>
      <c r="K325" s="31" t="s">
        <v>5164</v>
      </c>
      <c r="L325" s="31" t="s">
        <v>5278</v>
      </c>
      <c r="M325" s="31" t="s">
        <v>5616</v>
      </c>
      <c r="N325" s="31"/>
      <c r="O325" t="s">
        <v>22547</v>
      </c>
      <c r="P325" s="31" t="s">
        <v>1331</v>
      </c>
      <c r="Q325" s="31" t="s">
        <v>5168</v>
      </c>
    </row>
    <row r="326" spans="1:17" hidden="1" x14ac:dyDescent="0.2">
      <c r="A326" s="31" t="s">
        <v>6274</v>
      </c>
      <c r="B326" s="31" t="s">
        <v>6275</v>
      </c>
      <c r="C326" s="31" t="s">
        <v>6276</v>
      </c>
      <c r="D326" s="31"/>
      <c r="E326" s="31" t="s">
        <v>5909</v>
      </c>
      <c r="F326" s="31"/>
      <c r="G326" s="47"/>
      <c r="H326" s="33">
        <v>0</v>
      </c>
      <c r="I326" s="31" t="s">
        <v>5661</v>
      </c>
      <c r="J326" s="31" t="s">
        <v>5662</v>
      </c>
      <c r="K326" s="31" t="s">
        <v>5164</v>
      </c>
      <c r="L326" s="31" t="s">
        <v>5278</v>
      </c>
      <c r="M326" s="31" t="s">
        <v>5290</v>
      </c>
      <c r="N326" s="31"/>
      <c r="O326" t="s">
        <v>22547</v>
      </c>
      <c r="P326" s="31" t="s">
        <v>1331</v>
      </c>
      <c r="Q326" s="31" t="s">
        <v>5168</v>
      </c>
    </row>
    <row r="327" spans="1:17" hidden="1" x14ac:dyDescent="0.2">
      <c r="A327" s="31" t="s">
        <v>6277</v>
      </c>
      <c r="B327" s="31" t="s">
        <v>6278</v>
      </c>
      <c r="C327" s="31" t="s">
        <v>6279</v>
      </c>
      <c r="D327" s="31"/>
      <c r="E327" s="31" t="s">
        <v>5909</v>
      </c>
      <c r="F327" s="31"/>
      <c r="G327" s="47"/>
      <c r="H327" s="33">
        <v>0</v>
      </c>
      <c r="I327" s="31" t="s">
        <v>5661</v>
      </c>
      <c r="J327" s="31" t="s">
        <v>5662</v>
      </c>
      <c r="K327" s="31" t="s">
        <v>5164</v>
      </c>
      <c r="L327" s="31" t="s">
        <v>5278</v>
      </c>
      <c r="M327" s="31" t="s">
        <v>5687</v>
      </c>
      <c r="N327" s="31"/>
      <c r="O327" t="s">
        <v>22547</v>
      </c>
      <c r="P327" s="31" t="s">
        <v>1331</v>
      </c>
      <c r="Q327" s="31" t="s">
        <v>5168</v>
      </c>
    </row>
    <row r="328" spans="1:17" hidden="1" x14ac:dyDescent="0.2">
      <c r="A328" s="31" t="s">
        <v>6280</v>
      </c>
      <c r="B328" s="31" t="s">
        <v>6281</v>
      </c>
      <c r="C328" s="31" t="s">
        <v>6282</v>
      </c>
      <c r="D328" s="31"/>
      <c r="E328" s="31" t="s">
        <v>5909</v>
      </c>
      <c r="F328" s="31"/>
      <c r="G328" s="47"/>
      <c r="H328" s="33">
        <v>0</v>
      </c>
      <c r="I328" s="31" t="s">
        <v>5421</v>
      </c>
      <c r="J328" s="31" t="s">
        <v>5422</v>
      </c>
      <c r="K328" s="31" t="s">
        <v>5164</v>
      </c>
      <c r="L328" s="31" t="s">
        <v>5278</v>
      </c>
      <c r="M328" s="31" t="s">
        <v>5279</v>
      </c>
      <c r="N328" s="31"/>
      <c r="O328" t="s">
        <v>22547</v>
      </c>
      <c r="P328" s="31" t="s">
        <v>1331</v>
      </c>
      <c r="Q328" s="31" t="s">
        <v>5168</v>
      </c>
    </row>
    <row r="329" spans="1:17" hidden="1" x14ac:dyDescent="0.2">
      <c r="A329" s="31" t="s">
        <v>6283</v>
      </c>
      <c r="B329" s="31" t="s">
        <v>6284</v>
      </c>
      <c r="C329" s="31" t="s">
        <v>6285</v>
      </c>
      <c r="D329" s="31"/>
      <c r="E329" s="31" t="s">
        <v>5909</v>
      </c>
      <c r="F329" s="31"/>
      <c r="G329" s="47"/>
      <c r="H329" s="33">
        <v>0</v>
      </c>
      <c r="I329" s="31" t="s">
        <v>5661</v>
      </c>
      <c r="J329" s="31" t="s">
        <v>5662</v>
      </c>
      <c r="K329" s="31" t="s">
        <v>5164</v>
      </c>
      <c r="L329" s="31" t="s">
        <v>5278</v>
      </c>
      <c r="M329" s="31" t="s">
        <v>5290</v>
      </c>
      <c r="N329" s="31"/>
      <c r="O329" t="s">
        <v>22547</v>
      </c>
      <c r="P329" s="31" t="s">
        <v>1331</v>
      </c>
      <c r="Q329" s="31" t="s">
        <v>5168</v>
      </c>
    </row>
    <row r="330" spans="1:17" hidden="1" x14ac:dyDescent="0.2">
      <c r="A330" s="31" t="s">
        <v>6286</v>
      </c>
      <c r="B330" s="31" t="s">
        <v>6287</v>
      </c>
      <c r="C330" s="31" t="s">
        <v>6288</v>
      </c>
      <c r="D330" s="31"/>
      <c r="E330" s="31" t="s">
        <v>5909</v>
      </c>
      <c r="F330" s="31"/>
      <c r="G330" s="47"/>
      <c r="H330" s="33">
        <v>0</v>
      </c>
      <c r="I330" s="31" t="s">
        <v>5421</v>
      </c>
      <c r="J330" s="31" t="s">
        <v>5422</v>
      </c>
      <c r="K330" s="31" t="s">
        <v>5164</v>
      </c>
      <c r="L330" s="31" t="s">
        <v>5278</v>
      </c>
      <c r="M330" s="31" t="s">
        <v>5446</v>
      </c>
      <c r="N330" s="31"/>
      <c r="O330" t="s">
        <v>22547</v>
      </c>
      <c r="P330" s="31" t="s">
        <v>1331</v>
      </c>
      <c r="Q330" s="31" t="s">
        <v>5168</v>
      </c>
    </row>
    <row r="331" spans="1:17" hidden="1" x14ac:dyDescent="0.2">
      <c r="A331" s="31" t="s">
        <v>6289</v>
      </c>
      <c r="B331" s="31" t="s">
        <v>6290</v>
      </c>
      <c r="C331" s="31" t="s">
        <v>6291</v>
      </c>
      <c r="D331" s="31"/>
      <c r="E331" s="31" t="s">
        <v>5909</v>
      </c>
      <c r="F331" s="31"/>
      <c r="G331" s="47"/>
      <c r="H331" s="33">
        <v>0</v>
      </c>
      <c r="I331" s="31" t="s">
        <v>5661</v>
      </c>
      <c r="J331" s="31" t="s">
        <v>5662</v>
      </c>
      <c r="K331" s="31" t="s">
        <v>5164</v>
      </c>
      <c r="L331" s="31" t="s">
        <v>5278</v>
      </c>
      <c r="M331" s="31" t="s">
        <v>5290</v>
      </c>
      <c r="N331" s="31"/>
      <c r="O331" t="s">
        <v>22547</v>
      </c>
      <c r="P331" s="31" t="s">
        <v>1331</v>
      </c>
      <c r="Q331" s="31" t="s">
        <v>5168</v>
      </c>
    </row>
    <row r="332" spans="1:17" hidden="1" x14ac:dyDescent="0.2">
      <c r="A332" s="31" t="s">
        <v>6292</v>
      </c>
      <c r="B332" s="31" t="s">
        <v>6293</v>
      </c>
      <c r="C332" s="31" t="s">
        <v>6294</v>
      </c>
      <c r="D332" s="31"/>
      <c r="E332" s="31" t="s">
        <v>5909</v>
      </c>
      <c r="F332" s="31"/>
      <c r="G332" s="47"/>
      <c r="H332" s="33">
        <v>0</v>
      </c>
      <c r="I332" s="31" t="s">
        <v>5421</v>
      </c>
      <c r="J332" s="31" t="s">
        <v>5422</v>
      </c>
      <c r="K332" s="31" t="s">
        <v>5164</v>
      </c>
      <c r="L332" s="31" t="s">
        <v>5278</v>
      </c>
      <c r="M332" s="31" t="s">
        <v>5616</v>
      </c>
      <c r="N332" s="31"/>
      <c r="O332" t="s">
        <v>22547</v>
      </c>
      <c r="P332" s="31" t="s">
        <v>1331</v>
      </c>
      <c r="Q332" s="31" t="s">
        <v>5168</v>
      </c>
    </row>
    <row r="333" spans="1:17" hidden="1" x14ac:dyDescent="0.2">
      <c r="A333" s="31" t="s">
        <v>6295</v>
      </c>
      <c r="B333" s="31" t="s">
        <v>6296</v>
      </c>
      <c r="C333" s="31" t="s">
        <v>6297</v>
      </c>
      <c r="D333" s="31"/>
      <c r="E333" s="31" t="s">
        <v>5909</v>
      </c>
      <c r="F333" s="31"/>
      <c r="G333" s="47"/>
      <c r="H333" s="33">
        <v>0</v>
      </c>
      <c r="I333" s="31" t="s">
        <v>5421</v>
      </c>
      <c r="J333" s="31" t="s">
        <v>5422</v>
      </c>
      <c r="K333" s="31" t="s">
        <v>5164</v>
      </c>
      <c r="L333" s="31" t="s">
        <v>5278</v>
      </c>
      <c r="M333" s="31" t="s">
        <v>5446</v>
      </c>
      <c r="N333" s="31"/>
      <c r="O333" t="s">
        <v>22547</v>
      </c>
      <c r="P333" s="31" t="s">
        <v>1331</v>
      </c>
      <c r="Q333" s="31" t="s">
        <v>5168</v>
      </c>
    </row>
    <row r="334" spans="1:17" hidden="1" x14ac:dyDescent="0.2">
      <c r="A334" s="31" t="s">
        <v>6298</v>
      </c>
      <c r="B334" s="31" t="s">
        <v>6299</v>
      </c>
      <c r="C334" s="31" t="s">
        <v>6300</v>
      </c>
      <c r="D334" s="31"/>
      <c r="E334" s="31" t="s">
        <v>5909</v>
      </c>
      <c r="F334" s="31"/>
      <c r="G334" s="47"/>
      <c r="H334" s="33">
        <v>0</v>
      </c>
      <c r="I334" s="31" t="s">
        <v>5421</v>
      </c>
      <c r="J334" s="31" t="s">
        <v>5422</v>
      </c>
      <c r="K334" s="31" t="s">
        <v>5164</v>
      </c>
      <c r="L334" s="31" t="s">
        <v>5278</v>
      </c>
      <c r="M334" s="31" t="s">
        <v>5609</v>
      </c>
      <c r="N334" s="31"/>
      <c r="O334" t="s">
        <v>22547</v>
      </c>
      <c r="P334" s="31" t="s">
        <v>1331</v>
      </c>
      <c r="Q334" s="31" t="s">
        <v>5168</v>
      </c>
    </row>
    <row r="335" spans="1:17" hidden="1" x14ac:dyDescent="0.2">
      <c r="A335" s="31" t="s">
        <v>6301</v>
      </c>
      <c r="B335" s="31" t="s">
        <v>6302</v>
      </c>
      <c r="C335" s="31" t="s">
        <v>6303</v>
      </c>
      <c r="D335" s="31"/>
      <c r="E335" s="31" t="s">
        <v>5909</v>
      </c>
      <c r="F335" s="31"/>
      <c r="G335" s="47"/>
      <c r="H335" s="33">
        <v>0</v>
      </c>
      <c r="I335" s="31" t="s">
        <v>5421</v>
      </c>
      <c r="J335" s="31" t="s">
        <v>5422</v>
      </c>
      <c r="K335" s="31" t="s">
        <v>5164</v>
      </c>
      <c r="L335" s="31" t="s">
        <v>5278</v>
      </c>
      <c r="M335" s="31" t="s">
        <v>5627</v>
      </c>
      <c r="N335" s="31"/>
      <c r="O335" t="s">
        <v>22547</v>
      </c>
      <c r="P335" s="31" t="s">
        <v>1331</v>
      </c>
      <c r="Q335" s="31" t="s">
        <v>5168</v>
      </c>
    </row>
    <row r="336" spans="1:17" hidden="1" x14ac:dyDescent="0.2">
      <c r="A336" s="31" t="s">
        <v>6304</v>
      </c>
      <c r="B336" s="31" t="s">
        <v>6305</v>
      </c>
      <c r="C336" s="31" t="s">
        <v>6306</v>
      </c>
      <c r="D336" s="31"/>
      <c r="E336" s="31" t="s">
        <v>5909</v>
      </c>
      <c r="F336" s="31"/>
      <c r="G336" s="47"/>
      <c r="H336" s="33">
        <v>0</v>
      </c>
      <c r="I336" s="31" t="s">
        <v>5421</v>
      </c>
      <c r="J336" s="31" t="s">
        <v>5422</v>
      </c>
      <c r="K336" s="31" t="s">
        <v>5164</v>
      </c>
      <c r="L336" s="31" t="s">
        <v>5278</v>
      </c>
      <c r="M336" s="31" t="s">
        <v>5279</v>
      </c>
      <c r="N336" s="31"/>
      <c r="O336" t="s">
        <v>22547</v>
      </c>
      <c r="P336" s="31" t="s">
        <v>1331</v>
      </c>
      <c r="Q336" s="31" t="s">
        <v>5168</v>
      </c>
    </row>
    <row r="337" spans="1:17" hidden="1" x14ac:dyDescent="0.2">
      <c r="A337" s="31" t="s">
        <v>6307</v>
      </c>
      <c r="B337" s="31" t="s">
        <v>6308</v>
      </c>
      <c r="C337" s="31" t="s">
        <v>6309</v>
      </c>
      <c r="D337" s="31"/>
      <c r="E337" s="31" t="s">
        <v>5909</v>
      </c>
      <c r="F337" s="31"/>
      <c r="G337" s="47"/>
      <c r="H337" s="33">
        <v>0</v>
      </c>
      <c r="I337" s="31" t="s">
        <v>5661</v>
      </c>
      <c r="J337" s="31" t="s">
        <v>5662</v>
      </c>
      <c r="K337" s="31" t="s">
        <v>5164</v>
      </c>
      <c r="L337" s="31" t="s">
        <v>5278</v>
      </c>
      <c r="M337" s="31" t="s">
        <v>5687</v>
      </c>
      <c r="N337" s="31"/>
      <c r="O337" t="s">
        <v>22547</v>
      </c>
      <c r="P337" s="31" t="s">
        <v>1331</v>
      </c>
      <c r="Q337" s="31" t="s">
        <v>5168</v>
      </c>
    </row>
    <row r="338" spans="1:17" hidden="1" x14ac:dyDescent="0.2">
      <c r="A338" s="31" t="s">
        <v>6310</v>
      </c>
      <c r="B338" s="31" t="s">
        <v>6311</v>
      </c>
      <c r="C338" s="31" t="s">
        <v>6312</v>
      </c>
      <c r="D338" s="31"/>
      <c r="E338" s="31" t="s">
        <v>5909</v>
      </c>
      <c r="F338" s="31"/>
      <c r="G338" s="47"/>
      <c r="H338" s="33">
        <v>0</v>
      </c>
      <c r="I338" s="31" t="s">
        <v>5421</v>
      </c>
      <c r="J338" s="31" t="s">
        <v>5422</v>
      </c>
      <c r="K338" s="31" t="s">
        <v>5164</v>
      </c>
      <c r="L338" s="31" t="s">
        <v>5278</v>
      </c>
      <c r="M338" s="31" t="s">
        <v>5609</v>
      </c>
      <c r="N338" s="31"/>
      <c r="O338" t="s">
        <v>22547</v>
      </c>
      <c r="P338" s="31" t="s">
        <v>1331</v>
      </c>
      <c r="Q338" s="31" t="s">
        <v>5168</v>
      </c>
    </row>
    <row r="339" spans="1:17" hidden="1" x14ac:dyDescent="0.2">
      <c r="A339" s="31" t="s">
        <v>6313</v>
      </c>
      <c r="B339" s="31" t="s">
        <v>6314</v>
      </c>
      <c r="C339" s="31" t="s">
        <v>6315</v>
      </c>
      <c r="D339" s="31"/>
      <c r="E339" s="31" t="s">
        <v>5909</v>
      </c>
      <c r="F339" s="31"/>
      <c r="G339" s="47"/>
      <c r="H339" s="33">
        <v>0</v>
      </c>
      <c r="I339" s="31" t="s">
        <v>5421</v>
      </c>
      <c r="J339" s="31" t="s">
        <v>5422</v>
      </c>
      <c r="K339" s="31" t="s">
        <v>5164</v>
      </c>
      <c r="L339" s="31" t="s">
        <v>5278</v>
      </c>
      <c r="M339" s="31" t="s">
        <v>5616</v>
      </c>
      <c r="N339" s="31"/>
      <c r="O339" t="s">
        <v>22547</v>
      </c>
      <c r="P339" s="31" t="s">
        <v>1331</v>
      </c>
      <c r="Q339" s="31" t="s">
        <v>5168</v>
      </c>
    </row>
    <row r="340" spans="1:17" hidden="1" x14ac:dyDescent="0.2">
      <c r="A340" s="31" t="s">
        <v>6316</v>
      </c>
      <c r="B340" s="31" t="s">
        <v>6317</v>
      </c>
      <c r="C340" s="31" t="s">
        <v>6318</v>
      </c>
      <c r="D340" s="31"/>
      <c r="E340" s="31" t="s">
        <v>5909</v>
      </c>
      <c r="F340" s="31"/>
      <c r="G340" s="47"/>
      <c r="H340" s="33">
        <v>0</v>
      </c>
      <c r="I340" s="31" t="s">
        <v>5421</v>
      </c>
      <c r="J340" s="31" t="s">
        <v>5422</v>
      </c>
      <c r="K340" s="31" t="s">
        <v>5164</v>
      </c>
      <c r="L340" s="31" t="s">
        <v>5278</v>
      </c>
      <c r="M340" s="31" t="s">
        <v>5627</v>
      </c>
      <c r="N340" s="31"/>
      <c r="O340" t="s">
        <v>22547</v>
      </c>
      <c r="P340" s="31" t="s">
        <v>1331</v>
      </c>
      <c r="Q340" s="31" t="s">
        <v>5168</v>
      </c>
    </row>
    <row r="341" spans="1:17" hidden="1" x14ac:dyDescent="0.2">
      <c r="A341" s="31" t="s">
        <v>6319</v>
      </c>
      <c r="B341" s="31" t="s">
        <v>6320</v>
      </c>
      <c r="C341" s="31" t="s">
        <v>6321</v>
      </c>
      <c r="D341" s="31"/>
      <c r="E341" s="31" t="s">
        <v>5909</v>
      </c>
      <c r="F341" s="31"/>
      <c r="G341" s="47"/>
      <c r="H341" s="33">
        <v>0</v>
      </c>
      <c r="I341" s="31" t="s">
        <v>5421</v>
      </c>
      <c r="J341" s="31" t="s">
        <v>5422</v>
      </c>
      <c r="K341" s="31" t="s">
        <v>5164</v>
      </c>
      <c r="L341" s="31" t="s">
        <v>5278</v>
      </c>
      <c r="M341" s="31" t="s">
        <v>5627</v>
      </c>
      <c r="N341" s="31"/>
      <c r="O341" t="s">
        <v>22547</v>
      </c>
      <c r="P341" s="31" t="s">
        <v>1331</v>
      </c>
      <c r="Q341" s="31" t="s">
        <v>5168</v>
      </c>
    </row>
    <row r="342" spans="1:17" hidden="1" x14ac:dyDescent="0.2">
      <c r="A342" s="31" t="s">
        <v>6322</v>
      </c>
      <c r="B342" s="31" t="s">
        <v>6323</v>
      </c>
      <c r="C342" s="31" t="s">
        <v>6324</v>
      </c>
      <c r="D342" s="31"/>
      <c r="E342" s="31" t="s">
        <v>5909</v>
      </c>
      <c r="F342" s="31"/>
      <c r="G342" s="47"/>
      <c r="H342" s="33">
        <v>0</v>
      </c>
      <c r="I342" s="31" t="s">
        <v>5421</v>
      </c>
      <c r="J342" s="31" t="s">
        <v>5422</v>
      </c>
      <c r="K342" s="31" t="s">
        <v>5164</v>
      </c>
      <c r="L342" s="31" t="s">
        <v>5278</v>
      </c>
      <c r="M342" s="31" t="s">
        <v>5701</v>
      </c>
      <c r="N342" s="31"/>
      <c r="O342" t="s">
        <v>22547</v>
      </c>
      <c r="P342" s="31" t="s">
        <v>1331</v>
      </c>
      <c r="Q342" s="31" t="s">
        <v>5168</v>
      </c>
    </row>
    <row r="343" spans="1:17" hidden="1" x14ac:dyDescent="0.2">
      <c r="A343" s="31" t="s">
        <v>6325</v>
      </c>
      <c r="B343" s="31" t="s">
        <v>6326</v>
      </c>
      <c r="C343" s="31" t="s">
        <v>6327</v>
      </c>
      <c r="D343" s="31"/>
      <c r="E343" s="31" t="s">
        <v>5909</v>
      </c>
      <c r="F343" s="31"/>
      <c r="G343" s="47"/>
      <c r="H343" s="33">
        <v>0</v>
      </c>
      <c r="I343" s="31" t="s">
        <v>5421</v>
      </c>
      <c r="J343" s="31" t="s">
        <v>5422</v>
      </c>
      <c r="K343" s="31" t="s">
        <v>5164</v>
      </c>
      <c r="L343" s="31" t="s">
        <v>5278</v>
      </c>
      <c r="M343" s="31" t="s">
        <v>5609</v>
      </c>
      <c r="N343" s="31"/>
      <c r="O343" t="s">
        <v>22547</v>
      </c>
      <c r="P343" s="31" t="s">
        <v>1331</v>
      </c>
      <c r="Q343" s="31" t="s">
        <v>5168</v>
      </c>
    </row>
    <row r="344" spans="1:17" hidden="1" x14ac:dyDescent="0.2">
      <c r="A344" s="31" t="s">
        <v>6328</v>
      </c>
      <c r="B344" s="31" t="s">
        <v>6329</v>
      </c>
      <c r="C344" s="31" t="s">
        <v>6330</v>
      </c>
      <c r="D344" s="31"/>
      <c r="E344" s="31" t="s">
        <v>5909</v>
      </c>
      <c r="F344" s="31"/>
      <c r="G344" s="47"/>
      <c r="H344" s="33">
        <v>0</v>
      </c>
      <c r="I344" s="31" t="s">
        <v>5421</v>
      </c>
      <c r="J344" s="31" t="s">
        <v>5422</v>
      </c>
      <c r="K344" s="31" t="s">
        <v>5164</v>
      </c>
      <c r="L344" s="31" t="s">
        <v>5278</v>
      </c>
      <c r="M344" s="31" t="s">
        <v>5616</v>
      </c>
      <c r="N344" s="31"/>
      <c r="O344" t="s">
        <v>22547</v>
      </c>
      <c r="P344" s="31" t="s">
        <v>1331</v>
      </c>
      <c r="Q344" s="31" t="s">
        <v>5168</v>
      </c>
    </row>
    <row r="345" spans="1:17" hidden="1" x14ac:dyDescent="0.2">
      <c r="A345" s="31" t="s">
        <v>6331</v>
      </c>
      <c r="B345" s="31" t="s">
        <v>6332</v>
      </c>
      <c r="C345" s="31" t="s">
        <v>6333</v>
      </c>
      <c r="D345" s="31"/>
      <c r="E345" s="31" t="s">
        <v>5909</v>
      </c>
      <c r="F345" s="31"/>
      <c r="G345" s="47"/>
      <c r="H345" s="33">
        <v>0</v>
      </c>
      <c r="I345" s="31" t="s">
        <v>5421</v>
      </c>
      <c r="J345" s="31" t="s">
        <v>5422</v>
      </c>
      <c r="K345" s="31" t="s">
        <v>5164</v>
      </c>
      <c r="L345" s="31" t="s">
        <v>5278</v>
      </c>
      <c r="M345" s="31" t="s">
        <v>5627</v>
      </c>
      <c r="N345" s="31"/>
      <c r="O345" t="s">
        <v>22547</v>
      </c>
      <c r="P345" s="31" t="s">
        <v>1331</v>
      </c>
      <c r="Q345" s="31" t="s">
        <v>5168</v>
      </c>
    </row>
    <row r="346" spans="1:17" hidden="1" x14ac:dyDescent="0.2">
      <c r="A346" s="31" t="s">
        <v>6334</v>
      </c>
      <c r="B346" s="31" t="s">
        <v>6335</v>
      </c>
      <c r="C346" s="31" t="s">
        <v>6336</v>
      </c>
      <c r="D346" s="31"/>
      <c r="E346" s="31" t="s">
        <v>5909</v>
      </c>
      <c r="F346" s="31"/>
      <c r="G346" s="47"/>
      <c r="H346" s="33">
        <v>0</v>
      </c>
      <c r="I346" s="31" t="s">
        <v>5421</v>
      </c>
      <c r="J346" s="31" t="s">
        <v>5422</v>
      </c>
      <c r="K346" s="31" t="s">
        <v>5164</v>
      </c>
      <c r="L346" s="31" t="s">
        <v>5278</v>
      </c>
      <c r="M346" s="31" t="s">
        <v>5627</v>
      </c>
      <c r="N346" s="31"/>
      <c r="O346" t="s">
        <v>22547</v>
      </c>
      <c r="P346" s="31" t="s">
        <v>1331</v>
      </c>
      <c r="Q346" s="31" t="s">
        <v>5168</v>
      </c>
    </row>
    <row r="347" spans="1:17" hidden="1" x14ac:dyDescent="0.2">
      <c r="A347" s="31" t="s">
        <v>6337</v>
      </c>
      <c r="B347" s="31" t="s">
        <v>6338</v>
      </c>
      <c r="C347" s="31" t="s">
        <v>6339</v>
      </c>
      <c r="D347" s="31"/>
      <c r="E347" s="31" t="s">
        <v>5909</v>
      </c>
      <c r="F347" s="31"/>
      <c r="G347" s="47"/>
      <c r="H347" s="33">
        <v>0</v>
      </c>
      <c r="I347" s="31" t="s">
        <v>5661</v>
      </c>
      <c r="J347" s="31" t="s">
        <v>5662</v>
      </c>
      <c r="K347" s="31" t="s">
        <v>5164</v>
      </c>
      <c r="L347" s="31" t="s">
        <v>5278</v>
      </c>
      <c r="M347" s="31" t="s">
        <v>5663</v>
      </c>
      <c r="N347" s="31"/>
      <c r="O347" t="s">
        <v>22547</v>
      </c>
      <c r="P347" s="31" t="s">
        <v>1331</v>
      </c>
      <c r="Q347" s="31" t="s">
        <v>5168</v>
      </c>
    </row>
    <row r="348" spans="1:17" hidden="1" x14ac:dyDescent="0.2">
      <c r="A348" s="31" t="s">
        <v>6340</v>
      </c>
      <c r="B348" s="31" t="s">
        <v>6341</v>
      </c>
      <c r="C348" s="31" t="s">
        <v>6342</v>
      </c>
      <c r="D348" s="31"/>
      <c r="E348" s="31" t="s">
        <v>5909</v>
      </c>
      <c r="F348" s="31"/>
      <c r="G348" s="47"/>
      <c r="H348" s="33">
        <v>0</v>
      </c>
      <c r="I348" s="31" t="s">
        <v>5421</v>
      </c>
      <c r="J348" s="31" t="s">
        <v>5422</v>
      </c>
      <c r="K348" s="31" t="s">
        <v>5164</v>
      </c>
      <c r="L348" s="31" t="s">
        <v>5278</v>
      </c>
      <c r="M348" s="31" t="s">
        <v>5701</v>
      </c>
      <c r="N348" s="31"/>
      <c r="O348" t="s">
        <v>22547</v>
      </c>
      <c r="P348" s="31" t="s">
        <v>1331</v>
      </c>
      <c r="Q348" s="31" t="s">
        <v>5168</v>
      </c>
    </row>
    <row r="349" spans="1:17" hidden="1" x14ac:dyDescent="0.2">
      <c r="A349" s="31" t="s">
        <v>6343</v>
      </c>
      <c r="B349" s="31" t="s">
        <v>6344</v>
      </c>
      <c r="C349" s="31" t="s">
        <v>6345</v>
      </c>
      <c r="D349" s="31"/>
      <c r="E349" s="31" t="s">
        <v>5909</v>
      </c>
      <c r="F349" s="31"/>
      <c r="G349" s="47"/>
      <c r="H349" s="33">
        <v>0</v>
      </c>
      <c r="I349" s="31" t="s">
        <v>5421</v>
      </c>
      <c r="J349" s="31" t="s">
        <v>5422</v>
      </c>
      <c r="K349" s="31" t="s">
        <v>5164</v>
      </c>
      <c r="L349" s="31" t="s">
        <v>5278</v>
      </c>
      <c r="M349" s="31" t="s">
        <v>5609</v>
      </c>
      <c r="N349" s="31"/>
      <c r="O349" t="s">
        <v>22547</v>
      </c>
      <c r="P349" s="31" t="s">
        <v>1331</v>
      </c>
      <c r="Q349" s="31" t="s">
        <v>5168</v>
      </c>
    </row>
    <row r="350" spans="1:17" hidden="1" x14ac:dyDescent="0.2">
      <c r="A350" s="31" t="s">
        <v>6346</v>
      </c>
      <c r="B350" s="31" t="s">
        <v>6347</v>
      </c>
      <c r="C350" s="31" t="s">
        <v>6348</v>
      </c>
      <c r="D350" s="31"/>
      <c r="E350" s="31" t="s">
        <v>5909</v>
      </c>
      <c r="F350" s="31"/>
      <c r="G350" s="47"/>
      <c r="H350" s="33">
        <v>0</v>
      </c>
      <c r="I350" s="31" t="s">
        <v>5661</v>
      </c>
      <c r="J350" s="31" t="s">
        <v>5662</v>
      </c>
      <c r="K350" s="31" t="s">
        <v>5164</v>
      </c>
      <c r="L350" s="31" t="s">
        <v>5278</v>
      </c>
      <c r="M350" s="31" t="s">
        <v>5673</v>
      </c>
      <c r="N350" s="31"/>
      <c r="O350" t="s">
        <v>22547</v>
      </c>
      <c r="P350" s="31" t="s">
        <v>1331</v>
      </c>
      <c r="Q350" s="31" t="s">
        <v>5168</v>
      </c>
    </row>
    <row r="351" spans="1:17" hidden="1" x14ac:dyDescent="0.2">
      <c r="A351" s="31" t="s">
        <v>6349</v>
      </c>
      <c r="B351" s="31" t="s">
        <v>6350</v>
      </c>
      <c r="C351" s="31" t="s">
        <v>6351</v>
      </c>
      <c r="D351" s="31"/>
      <c r="E351" s="31" t="s">
        <v>5909</v>
      </c>
      <c r="F351" s="31"/>
      <c r="G351" s="47"/>
      <c r="H351" s="33">
        <v>0</v>
      </c>
      <c r="I351" s="31" t="s">
        <v>5421</v>
      </c>
      <c r="J351" s="31" t="s">
        <v>5422</v>
      </c>
      <c r="K351" s="31" t="s">
        <v>5164</v>
      </c>
      <c r="L351" s="31" t="s">
        <v>5278</v>
      </c>
      <c r="M351" s="31" t="s">
        <v>5609</v>
      </c>
      <c r="N351" s="31"/>
      <c r="O351" t="s">
        <v>22547</v>
      </c>
      <c r="P351" s="31" t="s">
        <v>1331</v>
      </c>
      <c r="Q351" s="31" t="s">
        <v>5168</v>
      </c>
    </row>
    <row r="352" spans="1:17" hidden="1" x14ac:dyDescent="0.2">
      <c r="A352" s="31" t="s">
        <v>6352</v>
      </c>
      <c r="B352" s="31" t="s">
        <v>6353</v>
      </c>
      <c r="C352" s="31" t="s">
        <v>6354</v>
      </c>
      <c r="D352" s="31"/>
      <c r="E352" s="31" t="s">
        <v>5909</v>
      </c>
      <c r="F352" s="31"/>
      <c r="G352" s="47"/>
      <c r="H352" s="33">
        <v>0</v>
      </c>
      <c r="I352" s="31" t="s">
        <v>5421</v>
      </c>
      <c r="J352" s="31" t="s">
        <v>5422</v>
      </c>
      <c r="K352" s="31" t="s">
        <v>5164</v>
      </c>
      <c r="L352" s="31" t="s">
        <v>5278</v>
      </c>
      <c r="M352" s="31" t="s">
        <v>5627</v>
      </c>
      <c r="N352" s="31"/>
      <c r="O352" t="s">
        <v>22547</v>
      </c>
      <c r="P352" s="31" t="s">
        <v>1331</v>
      </c>
      <c r="Q352" s="31" t="s">
        <v>5168</v>
      </c>
    </row>
    <row r="353" spans="1:17" hidden="1" x14ac:dyDescent="0.2">
      <c r="A353" s="31" t="s">
        <v>6355</v>
      </c>
      <c r="B353" s="31" t="s">
        <v>6356</v>
      </c>
      <c r="C353" s="31" t="s">
        <v>6357</v>
      </c>
      <c r="D353" s="31"/>
      <c r="E353" s="31" t="s">
        <v>5909</v>
      </c>
      <c r="F353" s="31"/>
      <c r="G353" s="47"/>
      <c r="H353" s="33">
        <v>0</v>
      </c>
      <c r="I353" s="31" t="s">
        <v>5661</v>
      </c>
      <c r="J353" s="31" t="s">
        <v>5662</v>
      </c>
      <c r="K353" s="31" t="s">
        <v>5164</v>
      </c>
      <c r="L353" s="31" t="s">
        <v>5278</v>
      </c>
      <c r="M353" s="31" t="s">
        <v>5663</v>
      </c>
      <c r="N353" s="31"/>
      <c r="O353" t="s">
        <v>22547</v>
      </c>
      <c r="P353" s="31" t="s">
        <v>1331</v>
      </c>
      <c r="Q353" s="31" t="s">
        <v>5168</v>
      </c>
    </row>
    <row r="354" spans="1:17" hidden="1" x14ac:dyDescent="0.2">
      <c r="A354" s="31" t="s">
        <v>6358</v>
      </c>
      <c r="B354" s="31" t="s">
        <v>6359</v>
      </c>
      <c r="C354" s="31" t="s">
        <v>6360</v>
      </c>
      <c r="D354" s="31"/>
      <c r="E354" s="31" t="s">
        <v>5909</v>
      </c>
      <c r="F354" s="31"/>
      <c r="G354" s="47"/>
      <c r="H354" s="33">
        <v>0</v>
      </c>
      <c r="I354" s="31" t="s">
        <v>5661</v>
      </c>
      <c r="J354" s="31" t="s">
        <v>5662</v>
      </c>
      <c r="K354" s="31" t="s">
        <v>5164</v>
      </c>
      <c r="L354" s="31" t="s">
        <v>5278</v>
      </c>
      <c r="M354" s="31" t="s">
        <v>5687</v>
      </c>
      <c r="N354" s="31"/>
      <c r="O354" t="s">
        <v>22547</v>
      </c>
      <c r="P354" s="31" t="s">
        <v>1331</v>
      </c>
      <c r="Q354" s="31" t="s">
        <v>5168</v>
      </c>
    </row>
    <row r="355" spans="1:17" hidden="1" x14ac:dyDescent="0.2">
      <c r="A355" s="31" t="s">
        <v>6361</v>
      </c>
      <c r="B355" s="31" t="s">
        <v>6362</v>
      </c>
      <c r="C355" s="31" t="s">
        <v>6363</v>
      </c>
      <c r="D355" s="31"/>
      <c r="E355" s="31" t="s">
        <v>5909</v>
      </c>
      <c r="F355" s="31"/>
      <c r="G355" s="47"/>
      <c r="H355" s="33">
        <v>0</v>
      </c>
      <c r="I355" s="31" t="s">
        <v>5661</v>
      </c>
      <c r="J355" s="31" t="s">
        <v>5662</v>
      </c>
      <c r="K355" s="31" t="s">
        <v>5164</v>
      </c>
      <c r="L355" s="31" t="s">
        <v>5278</v>
      </c>
      <c r="M355" s="31" t="s">
        <v>5687</v>
      </c>
      <c r="N355" s="31"/>
      <c r="O355" t="s">
        <v>22547</v>
      </c>
      <c r="P355" s="31" t="s">
        <v>1331</v>
      </c>
      <c r="Q355" s="31" t="s">
        <v>5168</v>
      </c>
    </row>
    <row r="356" spans="1:17" hidden="1" x14ac:dyDescent="0.2">
      <c r="A356" s="31" t="s">
        <v>6364</v>
      </c>
      <c r="B356" s="31" t="s">
        <v>6365</v>
      </c>
      <c r="C356" s="31" t="s">
        <v>6366</v>
      </c>
      <c r="D356" s="31"/>
      <c r="E356" s="31" t="s">
        <v>5909</v>
      </c>
      <c r="F356" s="31"/>
      <c r="G356" s="47"/>
      <c r="H356" s="33">
        <v>0</v>
      </c>
      <c r="I356" s="31" t="s">
        <v>5421</v>
      </c>
      <c r="J356" s="31" t="s">
        <v>5422</v>
      </c>
      <c r="K356" s="31" t="s">
        <v>5164</v>
      </c>
      <c r="L356" s="31" t="s">
        <v>5278</v>
      </c>
      <c r="M356" s="31" t="s">
        <v>5616</v>
      </c>
      <c r="N356" s="31"/>
      <c r="O356" t="s">
        <v>22547</v>
      </c>
      <c r="P356" s="31" t="s">
        <v>1331</v>
      </c>
      <c r="Q356" s="31" t="s">
        <v>5168</v>
      </c>
    </row>
    <row r="357" spans="1:17" hidden="1" x14ac:dyDescent="0.2">
      <c r="A357" s="31" t="s">
        <v>6367</v>
      </c>
      <c r="B357" s="31" t="s">
        <v>6368</v>
      </c>
      <c r="C357" s="31" t="s">
        <v>6369</v>
      </c>
      <c r="D357" s="31"/>
      <c r="E357" s="31" t="s">
        <v>5909</v>
      </c>
      <c r="F357" s="31"/>
      <c r="G357" s="47"/>
      <c r="H357" s="33">
        <v>0</v>
      </c>
      <c r="I357" s="31" t="s">
        <v>5661</v>
      </c>
      <c r="J357" s="31" t="s">
        <v>5662</v>
      </c>
      <c r="K357" s="31" t="s">
        <v>5164</v>
      </c>
      <c r="L357" s="31" t="s">
        <v>5278</v>
      </c>
      <c r="M357" s="31" t="s">
        <v>5687</v>
      </c>
      <c r="N357" s="31"/>
      <c r="O357" t="s">
        <v>22547</v>
      </c>
      <c r="P357" s="31" t="s">
        <v>1331</v>
      </c>
      <c r="Q357" s="31" t="s">
        <v>5168</v>
      </c>
    </row>
    <row r="358" spans="1:17" hidden="1" x14ac:dyDescent="0.2">
      <c r="A358" s="31" t="s">
        <v>6370</v>
      </c>
      <c r="B358" s="31" t="s">
        <v>6371</v>
      </c>
      <c r="C358" s="31" t="s">
        <v>6372</v>
      </c>
      <c r="D358" s="31"/>
      <c r="E358" s="31" t="s">
        <v>5909</v>
      </c>
      <c r="F358" s="31"/>
      <c r="G358" s="47"/>
      <c r="H358" s="33">
        <v>0</v>
      </c>
      <c r="I358" s="31" t="s">
        <v>5661</v>
      </c>
      <c r="J358" s="31" t="s">
        <v>5662</v>
      </c>
      <c r="K358" s="31" t="s">
        <v>5164</v>
      </c>
      <c r="L358" s="31" t="s">
        <v>5278</v>
      </c>
      <c r="M358" s="31" t="s">
        <v>5687</v>
      </c>
      <c r="N358" s="31"/>
      <c r="O358" t="s">
        <v>22547</v>
      </c>
      <c r="P358" s="31" t="s">
        <v>1331</v>
      </c>
      <c r="Q358" s="31" t="s">
        <v>5168</v>
      </c>
    </row>
    <row r="359" spans="1:17" hidden="1" x14ac:dyDescent="0.2">
      <c r="A359" s="31" t="s">
        <v>6373</v>
      </c>
      <c r="B359" s="31" t="s">
        <v>6374</v>
      </c>
      <c r="C359" s="31" t="s">
        <v>6375</v>
      </c>
      <c r="D359" s="31"/>
      <c r="E359" s="31" t="s">
        <v>5909</v>
      </c>
      <c r="F359" s="31"/>
      <c r="G359" s="47"/>
      <c r="H359" s="33">
        <v>0</v>
      </c>
      <c r="I359" s="31" t="s">
        <v>5421</v>
      </c>
      <c r="J359" s="31" t="s">
        <v>5422</v>
      </c>
      <c r="K359" s="31" t="s">
        <v>5164</v>
      </c>
      <c r="L359" s="31" t="s">
        <v>5278</v>
      </c>
      <c r="M359" s="31" t="s">
        <v>5616</v>
      </c>
      <c r="N359" s="31"/>
      <c r="O359" t="s">
        <v>22547</v>
      </c>
      <c r="P359" s="31" t="s">
        <v>1331</v>
      </c>
      <c r="Q359" s="31" t="s">
        <v>5168</v>
      </c>
    </row>
    <row r="360" spans="1:17" hidden="1" x14ac:dyDescent="0.2">
      <c r="A360" s="31" t="s">
        <v>6376</v>
      </c>
      <c r="B360" s="31" t="s">
        <v>6377</v>
      </c>
      <c r="C360" s="31" t="s">
        <v>6378</v>
      </c>
      <c r="D360" s="31"/>
      <c r="E360" s="31" t="s">
        <v>5909</v>
      </c>
      <c r="F360" s="31"/>
      <c r="G360" s="47"/>
      <c r="H360" s="33">
        <v>0</v>
      </c>
      <c r="I360" s="31" t="s">
        <v>5661</v>
      </c>
      <c r="J360" s="31" t="s">
        <v>5662</v>
      </c>
      <c r="K360" s="31" t="s">
        <v>5164</v>
      </c>
      <c r="L360" s="31" t="s">
        <v>5278</v>
      </c>
      <c r="M360" s="31" t="s">
        <v>5290</v>
      </c>
      <c r="N360" s="31"/>
      <c r="O360" t="s">
        <v>22547</v>
      </c>
      <c r="P360" s="31" t="s">
        <v>1331</v>
      </c>
      <c r="Q360" s="31" t="s">
        <v>5168</v>
      </c>
    </row>
    <row r="361" spans="1:17" hidden="1" x14ac:dyDescent="0.2">
      <c r="A361" s="31" t="s">
        <v>6379</v>
      </c>
      <c r="B361" s="31" t="s">
        <v>6380</v>
      </c>
      <c r="C361" s="31" t="s">
        <v>6381</v>
      </c>
      <c r="D361" s="31"/>
      <c r="E361" s="31" t="s">
        <v>5909</v>
      </c>
      <c r="F361" s="31"/>
      <c r="G361" s="47"/>
      <c r="H361" s="33">
        <v>0</v>
      </c>
      <c r="I361" s="31" t="s">
        <v>5421</v>
      </c>
      <c r="J361" s="31" t="s">
        <v>5422</v>
      </c>
      <c r="K361" s="31" t="s">
        <v>5164</v>
      </c>
      <c r="L361" s="31" t="s">
        <v>5278</v>
      </c>
      <c r="M361" s="31" t="s">
        <v>5446</v>
      </c>
      <c r="N361" s="31"/>
      <c r="O361" t="s">
        <v>22547</v>
      </c>
      <c r="P361" s="31" t="s">
        <v>1331</v>
      </c>
      <c r="Q361" s="31" t="s">
        <v>5168</v>
      </c>
    </row>
    <row r="362" spans="1:17" hidden="1" x14ac:dyDescent="0.2">
      <c r="A362" s="31" t="s">
        <v>6382</v>
      </c>
      <c r="B362" s="31" t="s">
        <v>6383</v>
      </c>
      <c r="C362" s="31" t="s">
        <v>6384</v>
      </c>
      <c r="D362" s="31"/>
      <c r="E362" s="31" t="s">
        <v>5909</v>
      </c>
      <c r="F362" s="31"/>
      <c r="G362" s="47"/>
      <c r="H362" s="33">
        <v>0</v>
      </c>
      <c r="I362" s="31" t="s">
        <v>5421</v>
      </c>
      <c r="J362" s="31" t="s">
        <v>5422</v>
      </c>
      <c r="K362" s="31" t="s">
        <v>5164</v>
      </c>
      <c r="L362" s="31" t="s">
        <v>5278</v>
      </c>
      <c r="M362" s="31" t="s">
        <v>5616</v>
      </c>
      <c r="N362" s="31"/>
      <c r="O362" t="s">
        <v>22547</v>
      </c>
      <c r="P362" s="31" t="s">
        <v>1331</v>
      </c>
      <c r="Q362" s="31" t="s">
        <v>5168</v>
      </c>
    </row>
    <row r="363" spans="1:17" hidden="1" x14ac:dyDescent="0.2">
      <c r="A363" s="31" t="s">
        <v>6385</v>
      </c>
      <c r="B363" s="31" t="s">
        <v>6386</v>
      </c>
      <c r="C363" s="31" t="s">
        <v>6387</v>
      </c>
      <c r="D363" s="31"/>
      <c r="E363" s="31" t="s">
        <v>5909</v>
      </c>
      <c r="F363" s="31"/>
      <c r="G363" s="47"/>
      <c r="H363" s="33">
        <v>0</v>
      </c>
      <c r="I363" s="31" t="s">
        <v>5661</v>
      </c>
      <c r="J363" s="31" t="s">
        <v>5662</v>
      </c>
      <c r="K363" s="31" t="s">
        <v>5164</v>
      </c>
      <c r="L363" s="31" t="s">
        <v>5278</v>
      </c>
      <c r="M363" s="31" t="s">
        <v>5673</v>
      </c>
      <c r="N363" s="31"/>
      <c r="O363" t="s">
        <v>22547</v>
      </c>
      <c r="P363" s="31" t="s">
        <v>1331</v>
      </c>
      <c r="Q363" s="31" t="s">
        <v>5168</v>
      </c>
    </row>
    <row r="364" spans="1:17" hidden="1" x14ac:dyDescent="0.2">
      <c r="A364" s="31" t="s">
        <v>6388</v>
      </c>
      <c r="B364" s="31" t="s">
        <v>6389</v>
      </c>
      <c r="C364" s="31" t="s">
        <v>6390</v>
      </c>
      <c r="D364" s="31"/>
      <c r="E364" s="31" t="s">
        <v>5909</v>
      </c>
      <c r="F364" s="31"/>
      <c r="G364" s="47"/>
      <c r="H364" s="33">
        <v>0</v>
      </c>
      <c r="I364" s="31" t="s">
        <v>5661</v>
      </c>
      <c r="J364" s="31" t="s">
        <v>5662</v>
      </c>
      <c r="K364" s="31" t="s">
        <v>5164</v>
      </c>
      <c r="L364" s="31" t="s">
        <v>5278</v>
      </c>
      <c r="M364" s="31" t="s">
        <v>5663</v>
      </c>
      <c r="N364" s="31"/>
      <c r="O364" t="s">
        <v>22547</v>
      </c>
      <c r="P364" s="31" t="s">
        <v>1331</v>
      </c>
      <c r="Q364" s="31" t="s">
        <v>5168</v>
      </c>
    </row>
    <row r="365" spans="1:17" hidden="1" x14ac:dyDescent="0.2">
      <c r="A365" s="31" t="s">
        <v>6391</v>
      </c>
      <c r="B365" s="31" t="s">
        <v>6392</v>
      </c>
      <c r="C365" s="31" t="s">
        <v>6393</v>
      </c>
      <c r="D365" s="31"/>
      <c r="E365" s="31" t="s">
        <v>5909</v>
      </c>
      <c r="F365" s="31"/>
      <c r="G365" s="47"/>
      <c r="H365" s="33">
        <v>0</v>
      </c>
      <c r="I365" s="31" t="s">
        <v>5421</v>
      </c>
      <c r="J365" s="31" t="s">
        <v>5422</v>
      </c>
      <c r="K365" s="31" t="s">
        <v>5164</v>
      </c>
      <c r="L365" s="31" t="s">
        <v>5278</v>
      </c>
      <c r="M365" s="31" t="s">
        <v>5609</v>
      </c>
      <c r="N365" s="31"/>
      <c r="O365" t="s">
        <v>22547</v>
      </c>
      <c r="P365" s="31" t="s">
        <v>1331</v>
      </c>
      <c r="Q365" s="31" t="s">
        <v>5168</v>
      </c>
    </row>
    <row r="366" spans="1:17" hidden="1" x14ac:dyDescent="0.2">
      <c r="A366" s="31" t="s">
        <v>6394</v>
      </c>
      <c r="B366" s="31" t="s">
        <v>6395</v>
      </c>
      <c r="C366" s="31" t="s">
        <v>6396</v>
      </c>
      <c r="D366" s="31"/>
      <c r="E366" s="31" t="s">
        <v>5909</v>
      </c>
      <c r="F366" s="31"/>
      <c r="G366" s="47"/>
      <c r="H366" s="33">
        <v>0</v>
      </c>
      <c r="I366" s="31" t="s">
        <v>5421</v>
      </c>
      <c r="J366" s="31" t="s">
        <v>5422</v>
      </c>
      <c r="K366" s="31" t="s">
        <v>5164</v>
      </c>
      <c r="L366" s="31" t="s">
        <v>5278</v>
      </c>
      <c r="M366" s="31" t="s">
        <v>5609</v>
      </c>
      <c r="N366" s="31"/>
      <c r="O366" t="s">
        <v>22547</v>
      </c>
      <c r="P366" s="31" t="s">
        <v>1331</v>
      </c>
      <c r="Q366" s="31" t="s">
        <v>5168</v>
      </c>
    </row>
    <row r="367" spans="1:17" hidden="1" x14ac:dyDescent="0.2">
      <c r="A367" s="31" t="s">
        <v>6397</v>
      </c>
      <c r="B367" s="31" t="s">
        <v>6398</v>
      </c>
      <c r="C367" s="31" t="s">
        <v>6399</v>
      </c>
      <c r="D367" s="31"/>
      <c r="E367" s="31" t="s">
        <v>5909</v>
      </c>
      <c r="F367" s="31"/>
      <c r="G367" s="47"/>
      <c r="H367" s="33">
        <v>0</v>
      </c>
      <c r="I367" s="31" t="s">
        <v>5421</v>
      </c>
      <c r="J367" s="31" t="s">
        <v>5422</v>
      </c>
      <c r="K367" s="31" t="s">
        <v>5164</v>
      </c>
      <c r="L367" s="31" t="s">
        <v>5278</v>
      </c>
      <c r="M367" s="31" t="s">
        <v>5609</v>
      </c>
      <c r="N367" s="31"/>
      <c r="O367" t="s">
        <v>22547</v>
      </c>
      <c r="P367" s="31" t="s">
        <v>1331</v>
      </c>
      <c r="Q367" s="31" t="s">
        <v>5168</v>
      </c>
    </row>
    <row r="368" spans="1:17" hidden="1" x14ac:dyDescent="0.2">
      <c r="A368" s="31" t="s">
        <v>6400</v>
      </c>
      <c r="B368" s="31" t="s">
        <v>6401</v>
      </c>
      <c r="C368" s="31" t="s">
        <v>6402</v>
      </c>
      <c r="D368" s="31"/>
      <c r="E368" s="31" t="s">
        <v>5909</v>
      </c>
      <c r="F368" s="31"/>
      <c r="G368" s="47"/>
      <c r="H368" s="33">
        <v>0</v>
      </c>
      <c r="I368" s="31" t="s">
        <v>5661</v>
      </c>
      <c r="J368" s="31" t="s">
        <v>5662</v>
      </c>
      <c r="K368" s="31" t="s">
        <v>5164</v>
      </c>
      <c r="L368" s="31" t="s">
        <v>5278</v>
      </c>
      <c r="M368" s="31" t="s">
        <v>5663</v>
      </c>
      <c r="N368" s="31"/>
      <c r="O368" t="s">
        <v>22547</v>
      </c>
      <c r="P368" s="31" t="s">
        <v>1331</v>
      </c>
      <c r="Q368" s="31" t="s">
        <v>5168</v>
      </c>
    </row>
    <row r="369" spans="1:17" hidden="1" x14ac:dyDescent="0.2">
      <c r="A369" s="31" t="s">
        <v>6403</v>
      </c>
      <c r="B369" s="31" t="s">
        <v>6404</v>
      </c>
      <c r="C369" s="31" t="s">
        <v>6405</v>
      </c>
      <c r="D369" s="31"/>
      <c r="E369" s="31" t="s">
        <v>5909</v>
      </c>
      <c r="F369" s="31"/>
      <c r="G369" s="47"/>
      <c r="H369" s="33">
        <v>0</v>
      </c>
      <c r="I369" s="31" t="s">
        <v>5661</v>
      </c>
      <c r="J369" s="31" t="s">
        <v>5662</v>
      </c>
      <c r="K369" s="31" t="s">
        <v>5164</v>
      </c>
      <c r="L369" s="31" t="s">
        <v>5278</v>
      </c>
      <c r="M369" s="31" t="s">
        <v>5673</v>
      </c>
      <c r="N369" s="31"/>
      <c r="O369" t="s">
        <v>22547</v>
      </c>
      <c r="P369" s="31" t="s">
        <v>1331</v>
      </c>
      <c r="Q369" s="31" t="s">
        <v>5168</v>
      </c>
    </row>
    <row r="370" spans="1:17" hidden="1" x14ac:dyDescent="0.2">
      <c r="A370" s="31" t="s">
        <v>6406</v>
      </c>
      <c r="B370" s="31" t="s">
        <v>6407</v>
      </c>
      <c r="C370" s="31" t="s">
        <v>6408</v>
      </c>
      <c r="D370" s="31"/>
      <c r="E370" s="31" t="s">
        <v>5909</v>
      </c>
      <c r="F370" s="31"/>
      <c r="G370" s="47"/>
      <c r="H370" s="33">
        <v>0</v>
      </c>
      <c r="I370" s="31" t="s">
        <v>5421</v>
      </c>
      <c r="J370" s="31" t="s">
        <v>5422</v>
      </c>
      <c r="K370" s="31" t="s">
        <v>5164</v>
      </c>
      <c r="L370" s="31" t="s">
        <v>5278</v>
      </c>
      <c r="M370" s="31" t="s">
        <v>5627</v>
      </c>
      <c r="N370" s="31"/>
      <c r="O370" t="s">
        <v>22547</v>
      </c>
      <c r="P370" s="31" t="s">
        <v>1331</v>
      </c>
      <c r="Q370" s="31" t="s">
        <v>5168</v>
      </c>
    </row>
    <row r="371" spans="1:17" hidden="1" x14ac:dyDescent="0.2">
      <c r="A371" s="31" t="s">
        <v>6409</v>
      </c>
      <c r="B371" s="31" t="s">
        <v>6410</v>
      </c>
      <c r="C371" s="31" t="s">
        <v>6411</v>
      </c>
      <c r="D371" s="31"/>
      <c r="E371" s="31" t="s">
        <v>5909</v>
      </c>
      <c r="F371" s="31"/>
      <c r="G371" s="47"/>
      <c r="H371" s="33">
        <v>0</v>
      </c>
      <c r="I371" s="31" t="s">
        <v>5421</v>
      </c>
      <c r="J371" s="31" t="s">
        <v>5422</v>
      </c>
      <c r="K371" s="31" t="s">
        <v>5164</v>
      </c>
      <c r="L371" s="31" t="s">
        <v>5278</v>
      </c>
      <c r="M371" s="31" t="s">
        <v>5354</v>
      </c>
      <c r="N371" s="31"/>
      <c r="O371" t="s">
        <v>22547</v>
      </c>
      <c r="P371" s="31" t="s">
        <v>1331</v>
      </c>
      <c r="Q371" s="31" t="s">
        <v>5168</v>
      </c>
    </row>
    <row r="372" spans="1:17" hidden="1" x14ac:dyDescent="0.2">
      <c r="A372" s="31" t="s">
        <v>6412</v>
      </c>
      <c r="B372" s="31" t="s">
        <v>6413</v>
      </c>
      <c r="C372" s="31" t="s">
        <v>6414</v>
      </c>
      <c r="D372" s="31"/>
      <c r="E372" s="31" t="s">
        <v>5909</v>
      </c>
      <c r="F372" s="31"/>
      <c r="G372" s="47"/>
      <c r="H372" s="33">
        <v>0</v>
      </c>
      <c r="I372" s="31" t="s">
        <v>5421</v>
      </c>
      <c r="J372" s="31" t="s">
        <v>5422</v>
      </c>
      <c r="K372" s="31" t="s">
        <v>5164</v>
      </c>
      <c r="L372" s="31" t="s">
        <v>5278</v>
      </c>
      <c r="M372" s="31" t="s">
        <v>5701</v>
      </c>
      <c r="N372" s="31"/>
      <c r="O372" t="s">
        <v>22547</v>
      </c>
      <c r="P372" s="31" t="s">
        <v>1331</v>
      </c>
      <c r="Q372" s="31" t="s">
        <v>5168</v>
      </c>
    </row>
    <row r="373" spans="1:17" hidden="1" x14ac:dyDescent="0.2">
      <c r="A373" s="31" t="s">
        <v>6415</v>
      </c>
      <c r="B373" s="31" t="s">
        <v>6416</v>
      </c>
      <c r="C373" s="31" t="s">
        <v>6417</v>
      </c>
      <c r="D373" s="31"/>
      <c r="E373" s="31" t="s">
        <v>5909</v>
      </c>
      <c r="F373" s="31"/>
      <c r="G373" s="47"/>
      <c r="H373" s="33">
        <v>0</v>
      </c>
      <c r="I373" s="31" t="s">
        <v>5661</v>
      </c>
      <c r="J373" s="31" t="s">
        <v>5662</v>
      </c>
      <c r="K373" s="31" t="s">
        <v>5164</v>
      </c>
      <c r="L373" s="31" t="s">
        <v>5278</v>
      </c>
      <c r="M373" s="31" t="s">
        <v>5687</v>
      </c>
      <c r="N373" s="31"/>
      <c r="O373" t="s">
        <v>22547</v>
      </c>
      <c r="P373" s="31" t="s">
        <v>1331</v>
      </c>
      <c r="Q373" s="31" t="s">
        <v>5168</v>
      </c>
    </row>
    <row r="374" spans="1:17" hidden="1" x14ac:dyDescent="0.2">
      <c r="A374" s="31" t="s">
        <v>6418</v>
      </c>
      <c r="B374" s="31" t="s">
        <v>6419</v>
      </c>
      <c r="C374" s="31" t="s">
        <v>6420</v>
      </c>
      <c r="D374" s="31"/>
      <c r="E374" s="31" t="s">
        <v>5909</v>
      </c>
      <c r="F374" s="31"/>
      <c r="G374" s="47"/>
      <c r="H374" s="33">
        <v>0</v>
      </c>
      <c r="I374" s="31" t="s">
        <v>5661</v>
      </c>
      <c r="J374" s="31" t="s">
        <v>5662</v>
      </c>
      <c r="K374" s="31" t="s">
        <v>5164</v>
      </c>
      <c r="L374" s="31" t="s">
        <v>5278</v>
      </c>
      <c r="M374" s="31" t="s">
        <v>5663</v>
      </c>
      <c r="N374" s="31"/>
      <c r="O374" t="s">
        <v>22547</v>
      </c>
      <c r="P374" s="31" t="s">
        <v>1331</v>
      </c>
      <c r="Q374" s="31" t="s">
        <v>5168</v>
      </c>
    </row>
    <row r="375" spans="1:17" hidden="1" x14ac:dyDescent="0.2">
      <c r="A375" s="31" t="s">
        <v>6421</v>
      </c>
      <c r="B375" s="31" t="s">
        <v>6422</v>
      </c>
      <c r="C375" s="31" t="s">
        <v>6423</v>
      </c>
      <c r="D375" s="31"/>
      <c r="E375" s="31" t="s">
        <v>5909</v>
      </c>
      <c r="F375" s="31"/>
      <c r="G375" s="47"/>
      <c r="H375" s="33">
        <v>0</v>
      </c>
      <c r="I375" s="31" t="s">
        <v>5421</v>
      </c>
      <c r="J375" s="31" t="s">
        <v>5422</v>
      </c>
      <c r="K375" s="31" t="s">
        <v>5164</v>
      </c>
      <c r="L375" s="31" t="s">
        <v>5278</v>
      </c>
      <c r="M375" s="31" t="s">
        <v>5701</v>
      </c>
      <c r="N375" s="31"/>
      <c r="O375" t="s">
        <v>22547</v>
      </c>
      <c r="P375" s="31" t="s">
        <v>1331</v>
      </c>
      <c r="Q375" s="31" t="s">
        <v>5168</v>
      </c>
    </row>
    <row r="376" spans="1:17" hidden="1" x14ac:dyDescent="0.2">
      <c r="A376" s="31" t="s">
        <v>6424</v>
      </c>
      <c r="B376" s="31" t="s">
        <v>6425</v>
      </c>
      <c r="C376" s="31" t="s">
        <v>6426</v>
      </c>
      <c r="D376" s="31"/>
      <c r="E376" s="31" t="s">
        <v>5909</v>
      </c>
      <c r="F376" s="31"/>
      <c r="G376" s="47"/>
      <c r="H376" s="33">
        <v>0</v>
      </c>
      <c r="I376" s="31" t="s">
        <v>5661</v>
      </c>
      <c r="J376" s="31" t="s">
        <v>5662</v>
      </c>
      <c r="K376" s="31" t="s">
        <v>5164</v>
      </c>
      <c r="L376" s="31" t="s">
        <v>5278</v>
      </c>
      <c r="M376" s="31" t="s">
        <v>5663</v>
      </c>
      <c r="N376" s="31"/>
      <c r="O376" t="s">
        <v>22547</v>
      </c>
      <c r="P376" s="31" t="s">
        <v>1331</v>
      </c>
      <c r="Q376" s="31" t="s">
        <v>5168</v>
      </c>
    </row>
    <row r="377" spans="1:17" hidden="1" x14ac:dyDescent="0.2">
      <c r="A377" s="31" t="s">
        <v>6427</v>
      </c>
      <c r="B377" s="31" t="s">
        <v>6428</v>
      </c>
      <c r="C377" s="31" t="s">
        <v>6429</v>
      </c>
      <c r="D377" s="31"/>
      <c r="E377" s="31" t="s">
        <v>5909</v>
      </c>
      <c r="F377" s="31"/>
      <c r="G377" s="47"/>
      <c r="H377" s="33">
        <v>0</v>
      </c>
      <c r="I377" s="31" t="s">
        <v>5421</v>
      </c>
      <c r="J377" s="31" t="s">
        <v>5422</v>
      </c>
      <c r="K377" s="31" t="s">
        <v>5164</v>
      </c>
      <c r="L377" s="31" t="s">
        <v>5278</v>
      </c>
      <c r="M377" s="31" t="s">
        <v>5609</v>
      </c>
      <c r="N377" s="31"/>
      <c r="O377" t="s">
        <v>22547</v>
      </c>
      <c r="P377" s="31" t="s">
        <v>1331</v>
      </c>
      <c r="Q377" s="31" t="s">
        <v>5168</v>
      </c>
    </row>
    <row r="378" spans="1:17" hidden="1" x14ac:dyDescent="0.2">
      <c r="A378" s="31" t="s">
        <v>6430</v>
      </c>
      <c r="B378" s="31" t="s">
        <v>6431</v>
      </c>
      <c r="C378" s="31" t="s">
        <v>6432</v>
      </c>
      <c r="D378" s="31"/>
      <c r="E378" s="31" t="s">
        <v>5909</v>
      </c>
      <c r="F378" s="31"/>
      <c r="G378" s="47"/>
      <c r="H378" s="33">
        <v>0</v>
      </c>
      <c r="I378" s="31" t="s">
        <v>5421</v>
      </c>
      <c r="J378" s="31" t="s">
        <v>5422</v>
      </c>
      <c r="K378" s="31" t="s">
        <v>5164</v>
      </c>
      <c r="L378" s="31" t="s">
        <v>5278</v>
      </c>
      <c r="M378" s="31" t="s">
        <v>5354</v>
      </c>
      <c r="N378" s="31"/>
      <c r="O378" t="s">
        <v>22547</v>
      </c>
      <c r="P378" s="31" t="s">
        <v>1331</v>
      </c>
      <c r="Q378" s="31" t="s">
        <v>5168</v>
      </c>
    </row>
    <row r="379" spans="1:17" hidden="1" x14ac:dyDescent="0.2">
      <c r="A379" s="31" t="s">
        <v>6433</v>
      </c>
      <c r="B379" s="31" t="s">
        <v>6434</v>
      </c>
      <c r="C379" s="31" t="s">
        <v>6435</v>
      </c>
      <c r="D379" s="31"/>
      <c r="E379" s="31" t="s">
        <v>5909</v>
      </c>
      <c r="F379" s="31"/>
      <c r="G379" s="47"/>
      <c r="H379" s="33">
        <v>0</v>
      </c>
      <c r="I379" s="31" t="s">
        <v>5661</v>
      </c>
      <c r="J379" s="31" t="s">
        <v>5662</v>
      </c>
      <c r="K379" s="31" t="s">
        <v>5164</v>
      </c>
      <c r="L379" s="31" t="s">
        <v>5278</v>
      </c>
      <c r="M379" s="31" t="s">
        <v>5663</v>
      </c>
      <c r="N379" s="31"/>
      <c r="O379" t="s">
        <v>22547</v>
      </c>
      <c r="P379" s="31" t="s">
        <v>1331</v>
      </c>
      <c r="Q379" s="31" t="s">
        <v>5168</v>
      </c>
    </row>
    <row r="380" spans="1:17" hidden="1" x14ac:dyDescent="0.2">
      <c r="A380" s="31" t="s">
        <v>6436</v>
      </c>
      <c r="B380" s="31" t="s">
        <v>6437</v>
      </c>
      <c r="C380" s="31" t="s">
        <v>6438</v>
      </c>
      <c r="D380" s="31"/>
      <c r="E380" s="31" t="s">
        <v>5909</v>
      </c>
      <c r="F380" s="31"/>
      <c r="G380" s="47"/>
      <c r="H380" s="33">
        <v>0</v>
      </c>
      <c r="I380" s="31" t="s">
        <v>5421</v>
      </c>
      <c r="J380" s="31" t="s">
        <v>5422</v>
      </c>
      <c r="K380" s="31" t="s">
        <v>5164</v>
      </c>
      <c r="L380" s="31" t="s">
        <v>5278</v>
      </c>
      <c r="M380" s="31" t="s">
        <v>5354</v>
      </c>
      <c r="N380" s="31"/>
      <c r="O380" t="s">
        <v>22547</v>
      </c>
      <c r="P380" s="31" t="s">
        <v>1331</v>
      </c>
      <c r="Q380" s="31" t="s">
        <v>5168</v>
      </c>
    </row>
    <row r="381" spans="1:17" hidden="1" x14ac:dyDescent="0.2">
      <c r="A381" s="31" t="s">
        <v>6439</v>
      </c>
      <c r="B381" s="31" t="s">
        <v>6440</v>
      </c>
      <c r="C381" s="31" t="s">
        <v>6441</v>
      </c>
      <c r="D381" s="31"/>
      <c r="E381" s="31" t="s">
        <v>5909</v>
      </c>
      <c r="F381" s="31"/>
      <c r="G381" s="47"/>
      <c r="H381" s="33">
        <v>0</v>
      </c>
      <c r="I381" s="31" t="s">
        <v>5421</v>
      </c>
      <c r="J381" s="31" t="s">
        <v>5422</v>
      </c>
      <c r="K381" s="31" t="s">
        <v>5164</v>
      </c>
      <c r="L381" s="31" t="s">
        <v>5278</v>
      </c>
      <c r="M381" s="31" t="s">
        <v>5609</v>
      </c>
      <c r="N381" s="31"/>
      <c r="O381" t="s">
        <v>22547</v>
      </c>
      <c r="P381" s="31" t="s">
        <v>1331</v>
      </c>
      <c r="Q381" s="31" t="s">
        <v>5168</v>
      </c>
    </row>
    <row r="382" spans="1:17" hidden="1" x14ac:dyDescent="0.2">
      <c r="A382" s="31" t="s">
        <v>6442</v>
      </c>
      <c r="B382" s="31" t="s">
        <v>6443</v>
      </c>
      <c r="C382" s="31" t="s">
        <v>6444</v>
      </c>
      <c r="D382" s="31"/>
      <c r="E382" s="31" t="s">
        <v>5909</v>
      </c>
      <c r="F382" s="31"/>
      <c r="G382" s="47"/>
      <c r="H382" s="33">
        <v>0</v>
      </c>
      <c r="I382" s="31" t="s">
        <v>5421</v>
      </c>
      <c r="J382" s="31" t="s">
        <v>5422</v>
      </c>
      <c r="K382" s="31" t="s">
        <v>5164</v>
      </c>
      <c r="L382" s="31" t="s">
        <v>5278</v>
      </c>
      <c r="M382" s="31" t="s">
        <v>5609</v>
      </c>
      <c r="N382" s="31"/>
      <c r="O382" t="s">
        <v>22547</v>
      </c>
      <c r="P382" s="31" t="s">
        <v>1331</v>
      </c>
      <c r="Q382" s="31" t="s">
        <v>5168</v>
      </c>
    </row>
    <row r="383" spans="1:17" hidden="1" x14ac:dyDescent="0.2">
      <c r="A383" s="31" t="s">
        <v>6445</v>
      </c>
      <c r="B383" s="31" t="s">
        <v>6446</v>
      </c>
      <c r="C383" s="31" t="s">
        <v>6447</v>
      </c>
      <c r="D383" s="31"/>
      <c r="E383" s="31" t="s">
        <v>5909</v>
      </c>
      <c r="F383" s="31"/>
      <c r="G383" s="47"/>
      <c r="H383" s="33">
        <v>0</v>
      </c>
      <c r="I383" s="31" t="s">
        <v>5421</v>
      </c>
      <c r="J383" s="31" t="s">
        <v>5422</v>
      </c>
      <c r="K383" s="31" t="s">
        <v>5164</v>
      </c>
      <c r="L383" s="31" t="s">
        <v>5278</v>
      </c>
      <c r="M383" s="31" t="s">
        <v>5354</v>
      </c>
      <c r="N383" s="31"/>
      <c r="O383" t="s">
        <v>22547</v>
      </c>
      <c r="P383" s="31" t="s">
        <v>1331</v>
      </c>
      <c r="Q383" s="31" t="s">
        <v>5168</v>
      </c>
    </row>
    <row r="384" spans="1:17" hidden="1" x14ac:dyDescent="0.2">
      <c r="A384" s="31" t="s">
        <v>6448</v>
      </c>
      <c r="B384" s="31" t="s">
        <v>6449</v>
      </c>
      <c r="C384" s="31" t="s">
        <v>6450</v>
      </c>
      <c r="D384" s="31"/>
      <c r="E384" s="31" t="s">
        <v>5909</v>
      </c>
      <c r="F384" s="31"/>
      <c r="G384" s="47"/>
      <c r="H384" s="33">
        <v>0</v>
      </c>
      <c r="I384" s="31" t="s">
        <v>5421</v>
      </c>
      <c r="J384" s="31" t="s">
        <v>5422</v>
      </c>
      <c r="K384" s="31" t="s">
        <v>5164</v>
      </c>
      <c r="L384" s="31" t="s">
        <v>5278</v>
      </c>
      <c r="M384" s="31" t="s">
        <v>5701</v>
      </c>
      <c r="N384" s="31"/>
      <c r="O384" t="s">
        <v>22547</v>
      </c>
      <c r="P384" s="31" t="s">
        <v>1331</v>
      </c>
      <c r="Q384" s="31" t="s">
        <v>5168</v>
      </c>
    </row>
    <row r="385" spans="1:17" hidden="1" x14ac:dyDescent="0.2">
      <c r="A385" s="31" t="s">
        <v>6451</v>
      </c>
      <c r="B385" s="31" t="s">
        <v>6452</v>
      </c>
      <c r="C385" s="31" t="s">
        <v>6453</v>
      </c>
      <c r="D385" s="31"/>
      <c r="E385" s="31" t="s">
        <v>5909</v>
      </c>
      <c r="F385" s="31"/>
      <c r="G385" s="47"/>
      <c r="H385" s="33">
        <v>0</v>
      </c>
      <c r="I385" s="31" t="s">
        <v>5421</v>
      </c>
      <c r="J385" s="31" t="s">
        <v>5422</v>
      </c>
      <c r="K385" s="31" t="s">
        <v>5164</v>
      </c>
      <c r="L385" s="31" t="s">
        <v>5278</v>
      </c>
      <c r="M385" s="31" t="s">
        <v>5354</v>
      </c>
      <c r="N385" s="31"/>
      <c r="O385" t="s">
        <v>22547</v>
      </c>
      <c r="P385" s="31" t="s">
        <v>1331</v>
      </c>
      <c r="Q385" s="31" t="s">
        <v>5168</v>
      </c>
    </row>
    <row r="386" spans="1:17" hidden="1" x14ac:dyDescent="0.2">
      <c r="A386" s="31" t="s">
        <v>6454</v>
      </c>
      <c r="B386" s="31" t="s">
        <v>6455</v>
      </c>
      <c r="C386" s="31" t="s">
        <v>6456</v>
      </c>
      <c r="D386" s="31"/>
      <c r="E386" s="31" t="s">
        <v>5909</v>
      </c>
      <c r="F386" s="31"/>
      <c r="G386" s="47"/>
      <c r="H386" s="33">
        <v>0</v>
      </c>
      <c r="I386" s="31" t="s">
        <v>5421</v>
      </c>
      <c r="J386" s="31" t="s">
        <v>5422</v>
      </c>
      <c r="K386" s="31" t="s">
        <v>5164</v>
      </c>
      <c r="L386" s="31" t="s">
        <v>5278</v>
      </c>
      <c r="M386" s="31" t="s">
        <v>5446</v>
      </c>
      <c r="N386" s="31"/>
      <c r="O386" t="s">
        <v>22547</v>
      </c>
      <c r="P386" s="31" t="s">
        <v>1331</v>
      </c>
      <c r="Q386" s="31" t="s">
        <v>5168</v>
      </c>
    </row>
    <row r="387" spans="1:17" hidden="1" x14ac:dyDescent="0.2">
      <c r="A387" s="31" t="s">
        <v>6457</v>
      </c>
      <c r="B387" s="31" t="s">
        <v>6458</v>
      </c>
      <c r="C387" s="31" t="s">
        <v>6459</v>
      </c>
      <c r="D387" s="31"/>
      <c r="E387" s="31" t="s">
        <v>5909</v>
      </c>
      <c r="F387" s="31"/>
      <c r="G387" s="47"/>
      <c r="H387" s="33">
        <v>0</v>
      </c>
      <c r="I387" s="31" t="s">
        <v>5661</v>
      </c>
      <c r="J387" s="31" t="s">
        <v>5662</v>
      </c>
      <c r="K387" s="31" t="s">
        <v>5164</v>
      </c>
      <c r="L387" s="31" t="s">
        <v>5278</v>
      </c>
      <c r="M387" s="31" t="s">
        <v>5290</v>
      </c>
      <c r="N387" s="31"/>
      <c r="O387" t="s">
        <v>22547</v>
      </c>
      <c r="P387" s="31" t="s">
        <v>1331</v>
      </c>
      <c r="Q387" s="31" t="s">
        <v>5168</v>
      </c>
    </row>
    <row r="388" spans="1:17" hidden="1" x14ac:dyDescent="0.2">
      <c r="A388" s="31" t="s">
        <v>6460</v>
      </c>
      <c r="B388" s="31" t="s">
        <v>6461</v>
      </c>
      <c r="C388" s="31" t="s">
        <v>6462</v>
      </c>
      <c r="D388" s="31"/>
      <c r="E388" s="31" t="s">
        <v>5909</v>
      </c>
      <c r="F388" s="31"/>
      <c r="G388" s="47"/>
      <c r="H388" s="33">
        <v>0</v>
      </c>
      <c r="I388" s="31" t="s">
        <v>5661</v>
      </c>
      <c r="J388" s="31" t="s">
        <v>5662</v>
      </c>
      <c r="K388" s="31" t="s">
        <v>5164</v>
      </c>
      <c r="L388" s="31" t="s">
        <v>5278</v>
      </c>
      <c r="M388" s="31" t="s">
        <v>5663</v>
      </c>
      <c r="N388" s="31"/>
      <c r="O388" t="s">
        <v>22547</v>
      </c>
      <c r="P388" s="31" t="s">
        <v>1331</v>
      </c>
      <c r="Q388" s="31" t="s">
        <v>5168</v>
      </c>
    </row>
    <row r="389" spans="1:17" hidden="1" x14ac:dyDescent="0.2">
      <c r="A389" s="31" t="s">
        <v>6463</v>
      </c>
      <c r="B389" s="31" t="s">
        <v>6464</v>
      </c>
      <c r="C389" s="31" t="s">
        <v>6465</v>
      </c>
      <c r="D389" s="31"/>
      <c r="E389" s="31" t="s">
        <v>5909</v>
      </c>
      <c r="F389" s="31"/>
      <c r="G389" s="47"/>
      <c r="H389" s="33">
        <v>0</v>
      </c>
      <c r="I389" s="31" t="s">
        <v>5421</v>
      </c>
      <c r="J389" s="31" t="s">
        <v>5422</v>
      </c>
      <c r="K389" s="31" t="s">
        <v>5164</v>
      </c>
      <c r="L389" s="31" t="s">
        <v>5278</v>
      </c>
      <c r="M389" s="31" t="s">
        <v>6466</v>
      </c>
      <c r="N389" s="31"/>
      <c r="O389" t="s">
        <v>22547</v>
      </c>
      <c r="P389" s="31" t="s">
        <v>1331</v>
      </c>
      <c r="Q389" s="31" t="s">
        <v>5168</v>
      </c>
    </row>
    <row r="390" spans="1:17" hidden="1" x14ac:dyDescent="0.2">
      <c r="A390" s="31" t="s">
        <v>6467</v>
      </c>
      <c r="B390" s="31" t="s">
        <v>6468</v>
      </c>
      <c r="C390" s="31" t="s">
        <v>6469</v>
      </c>
      <c r="D390" s="31"/>
      <c r="E390" s="31" t="s">
        <v>5909</v>
      </c>
      <c r="F390" s="31"/>
      <c r="G390" s="47"/>
      <c r="H390" s="33">
        <v>0</v>
      </c>
      <c r="I390" s="31" t="s">
        <v>5421</v>
      </c>
      <c r="J390" s="31" t="s">
        <v>5422</v>
      </c>
      <c r="K390" s="31" t="s">
        <v>5164</v>
      </c>
      <c r="L390" s="31" t="s">
        <v>5278</v>
      </c>
      <c r="M390" s="31" t="s">
        <v>5609</v>
      </c>
      <c r="N390" s="31"/>
      <c r="O390" t="s">
        <v>22547</v>
      </c>
      <c r="P390" s="31" t="s">
        <v>1331</v>
      </c>
      <c r="Q390" s="31" t="s">
        <v>5168</v>
      </c>
    </row>
    <row r="391" spans="1:17" hidden="1" x14ac:dyDescent="0.2">
      <c r="A391" s="31" t="s">
        <v>6470</v>
      </c>
      <c r="B391" s="31" t="s">
        <v>6471</v>
      </c>
      <c r="C391" s="31" t="s">
        <v>6472</v>
      </c>
      <c r="D391" s="31"/>
      <c r="E391" s="31" t="s">
        <v>5909</v>
      </c>
      <c r="F391" s="31"/>
      <c r="G391" s="47"/>
      <c r="H391" s="33">
        <v>0</v>
      </c>
      <c r="I391" s="31" t="s">
        <v>5661</v>
      </c>
      <c r="J391" s="31" t="s">
        <v>5662</v>
      </c>
      <c r="K391" s="31" t="s">
        <v>5164</v>
      </c>
      <c r="L391" s="31" t="s">
        <v>5278</v>
      </c>
      <c r="M391" s="31" t="s">
        <v>5687</v>
      </c>
      <c r="N391" s="31" t="s">
        <v>6473</v>
      </c>
      <c r="O391" t="s">
        <v>22547</v>
      </c>
      <c r="P391" s="31" t="s">
        <v>1331</v>
      </c>
      <c r="Q391" s="31" t="s">
        <v>5168</v>
      </c>
    </row>
    <row r="392" spans="1:17" hidden="1" x14ac:dyDescent="0.2">
      <c r="A392" s="31" t="s">
        <v>6474</v>
      </c>
      <c r="B392" s="31" t="s">
        <v>6475</v>
      </c>
      <c r="C392" s="31" t="s">
        <v>6476</v>
      </c>
      <c r="D392" s="31"/>
      <c r="E392" s="31" t="s">
        <v>5909</v>
      </c>
      <c r="F392" s="31"/>
      <c r="G392" s="47"/>
      <c r="H392" s="33">
        <v>0</v>
      </c>
      <c r="I392" s="31" t="s">
        <v>5661</v>
      </c>
      <c r="J392" s="31" t="s">
        <v>5662</v>
      </c>
      <c r="K392" s="31" t="s">
        <v>5164</v>
      </c>
      <c r="L392" s="31" t="s">
        <v>5278</v>
      </c>
      <c r="M392" s="31" t="s">
        <v>5673</v>
      </c>
      <c r="N392" s="31"/>
      <c r="O392" t="s">
        <v>22547</v>
      </c>
      <c r="P392" s="31" t="s">
        <v>1331</v>
      </c>
      <c r="Q392" s="31" t="s">
        <v>5168</v>
      </c>
    </row>
    <row r="393" spans="1:17" hidden="1" x14ac:dyDescent="0.2">
      <c r="A393" s="31" t="s">
        <v>6477</v>
      </c>
      <c r="B393" s="31" t="s">
        <v>6478</v>
      </c>
      <c r="C393" s="31" t="s">
        <v>6479</v>
      </c>
      <c r="D393" s="31"/>
      <c r="E393" s="31" t="s">
        <v>5909</v>
      </c>
      <c r="F393" s="31"/>
      <c r="G393" s="47"/>
      <c r="H393" s="33">
        <v>0</v>
      </c>
      <c r="I393" s="31" t="s">
        <v>5421</v>
      </c>
      <c r="J393" s="31" t="s">
        <v>5422</v>
      </c>
      <c r="K393" s="31" t="s">
        <v>5164</v>
      </c>
      <c r="L393" s="31" t="s">
        <v>5278</v>
      </c>
      <c r="M393" s="31" t="s">
        <v>5609</v>
      </c>
      <c r="N393" s="31"/>
      <c r="O393" t="s">
        <v>22547</v>
      </c>
      <c r="P393" s="31" t="s">
        <v>1331</v>
      </c>
      <c r="Q393" s="31" t="s">
        <v>5168</v>
      </c>
    </row>
    <row r="394" spans="1:17" hidden="1" x14ac:dyDescent="0.2">
      <c r="A394" s="31" t="s">
        <v>6480</v>
      </c>
      <c r="B394" s="31" t="s">
        <v>6481</v>
      </c>
      <c r="C394" s="31" t="s">
        <v>6482</v>
      </c>
      <c r="D394" s="31"/>
      <c r="E394" s="31" t="s">
        <v>5909</v>
      </c>
      <c r="F394" s="31"/>
      <c r="G394" s="47"/>
      <c r="H394" s="33">
        <v>0</v>
      </c>
      <c r="I394" s="31" t="s">
        <v>5421</v>
      </c>
      <c r="J394" s="31" t="s">
        <v>5422</v>
      </c>
      <c r="K394" s="31" t="s">
        <v>5164</v>
      </c>
      <c r="L394" s="31" t="s">
        <v>5278</v>
      </c>
      <c r="M394" s="31" t="s">
        <v>6466</v>
      </c>
      <c r="N394" s="31"/>
      <c r="O394" t="s">
        <v>22547</v>
      </c>
      <c r="P394" s="31" t="s">
        <v>1331</v>
      </c>
      <c r="Q394" s="31" t="s">
        <v>5168</v>
      </c>
    </row>
    <row r="395" spans="1:17" hidden="1" x14ac:dyDescent="0.2">
      <c r="A395" s="31" t="s">
        <v>6483</v>
      </c>
      <c r="B395" s="31" t="s">
        <v>6484</v>
      </c>
      <c r="C395" s="31" t="s">
        <v>6485</v>
      </c>
      <c r="D395" s="31"/>
      <c r="E395" s="31" t="s">
        <v>5909</v>
      </c>
      <c r="F395" s="31"/>
      <c r="G395" s="47"/>
      <c r="H395" s="33">
        <v>0</v>
      </c>
      <c r="I395" s="31" t="s">
        <v>5421</v>
      </c>
      <c r="J395" s="31" t="s">
        <v>5422</v>
      </c>
      <c r="K395" s="31" t="s">
        <v>5164</v>
      </c>
      <c r="L395" s="31" t="s">
        <v>5278</v>
      </c>
      <c r="M395" s="31" t="s">
        <v>6466</v>
      </c>
      <c r="N395" s="31"/>
      <c r="O395" t="s">
        <v>22547</v>
      </c>
      <c r="P395" s="31" t="s">
        <v>1331</v>
      </c>
      <c r="Q395" s="31" t="s">
        <v>5168</v>
      </c>
    </row>
    <row r="396" spans="1:17" hidden="1" x14ac:dyDescent="0.2">
      <c r="A396" s="31" t="s">
        <v>6486</v>
      </c>
      <c r="B396" s="31" t="s">
        <v>6487</v>
      </c>
      <c r="C396" s="31" t="s">
        <v>6488</v>
      </c>
      <c r="D396" s="31"/>
      <c r="E396" s="31" t="s">
        <v>5909</v>
      </c>
      <c r="F396" s="31"/>
      <c r="G396" s="47"/>
      <c r="H396" s="33">
        <v>0</v>
      </c>
      <c r="I396" s="31" t="s">
        <v>5421</v>
      </c>
      <c r="J396" s="31" t="s">
        <v>5422</v>
      </c>
      <c r="K396" s="31" t="s">
        <v>5164</v>
      </c>
      <c r="L396" s="31" t="s">
        <v>5278</v>
      </c>
      <c r="M396" s="31" t="s">
        <v>5616</v>
      </c>
      <c r="N396" s="31"/>
      <c r="O396" t="s">
        <v>22547</v>
      </c>
      <c r="P396" s="31" t="s">
        <v>1331</v>
      </c>
      <c r="Q396" s="31" t="s">
        <v>5168</v>
      </c>
    </row>
    <row r="397" spans="1:17" hidden="1" x14ac:dyDescent="0.2">
      <c r="A397" s="31" t="s">
        <v>6489</v>
      </c>
      <c r="B397" s="31" t="s">
        <v>6490</v>
      </c>
      <c r="C397" s="31" t="s">
        <v>6491</v>
      </c>
      <c r="D397" s="31"/>
      <c r="E397" s="31" t="s">
        <v>5909</v>
      </c>
      <c r="F397" s="31"/>
      <c r="G397" s="47"/>
      <c r="H397" s="33">
        <v>0</v>
      </c>
      <c r="I397" s="31" t="s">
        <v>5421</v>
      </c>
      <c r="J397" s="31" t="s">
        <v>5422</v>
      </c>
      <c r="K397" s="31" t="s">
        <v>5164</v>
      </c>
      <c r="L397" s="31" t="s">
        <v>5278</v>
      </c>
      <c r="M397" s="31" t="s">
        <v>6466</v>
      </c>
      <c r="N397" s="31"/>
      <c r="O397" t="s">
        <v>22547</v>
      </c>
      <c r="P397" s="31" t="s">
        <v>1331</v>
      </c>
      <c r="Q397" s="31" t="s">
        <v>5168</v>
      </c>
    </row>
    <row r="398" spans="1:17" hidden="1" x14ac:dyDescent="0.2">
      <c r="A398" s="31" t="s">
        <v>6492</v>
      </c>
      <c r="B398" s="31" t="s">
        <v>6493</v>
      </c>
      <c r="C398" s="31" t="s">
        <v>6494</v>
      </c>
      <c r="D398" s="31"/>
      <c r="E398" s="31" t="s">
        <v>5909</v>
      </c>
      <c r="F398" s="31"/>
      <c r="G398" s="47"/>
      <c r="H398" s="33">
        <v>0</v>
      </c>
      <c r="I398" s="31" t="s">
        <v>5661</v>
      </c>
      <c r="J398" s="31" t="s">
        <v>5662</v>
      </c>
      <c r="K398" s="31" t="s">
        <v>5164</v>
      </c>
      <c r="L398" s="31" t="s">
        <v>5278</v>
      </c>
      <c r="M398" s="31" t="s">
        <v>5673</v>
      </c>
      <c r="N398" s="31"/>
      <c r="O398" t="s">
        <v>22547</v>
      </c>
      <c r="P398" s="31" t="s">
        <v>1331</v>
      </c>
      <c r="Q398" s="31" t="s">
        <v>5168</v>
      </c>
    </row>
    <row r="399" spans="1:17" hidden="1" x14ac:dyDescent="0.2">
      <c r="A399" s="31" t="s">
        <v>6495</v>
      </c>
      <c r="B399" s="31" t="s">
        <v>6496</v>
      </c>
      <c r="C399" s="31" t="s">
        <v>6497</v>
      </c>
      <c r="D399" s="31"/>
      <c r="E399" s="31" t="s">
        <v>5909</v>
      </c>
      <c r="F399" s="31"/>
      <c r="G399" s="47"/>
      <c r="H399" s="33">
        <v>0</v>
      </c>
      <c r="I399" s="31" t="s">
        <v>5421</v>
      </c>
      <c r="J399" s="31" t="s">
        <v>5422</v>
      </c>
      <c r="K399" s="31" t="s">
        <v>5164</v>
      </c>
      <c r="L399" s="31" t="s">
        <v>5278</v>
      </c>
      <c r="M399" s="31" t="s">
        <v>6466</v>
      </c>
      <c r="N399" s="31"/>
      <c r="O399" t="s">
        <v>22547</v>
      </c>
      <c r="P399" s="31" t="s">
        <v>1331</v>
      </c>
      <c r="Q399" s="31" t="s">
        <v>5168</v>
      </c>
    </row>
    <row r="400" spans="1:17" hidden="1" x14ac:dyDescent="0.2">
      <c r="A400" s="31" t="s">
        <v>6498</v>
      </c>
      <c r="B400" s="31" t="s">
        <v>6499</v>
      </c>
      <c r="C400" s="31" t="s">
        <v>6500</v>
      </c>
      <c r="D400" s="31"/>
      <c r="E400" s="31" t="s">
        <v>5909</v>
      </c>
      <c r="F400" s="31"/>
      <c r="G400" s="47"/>
      <c r="H400" s="33">
        <v>0</v>
      </c>
      <c r="I400" s="31" t="s">
        <v>5421</v>
      </c>
      <c r="J400" s="31" t="s">
        <v>5422</v>
      </c>
      <c r="K400" s="31" t="s">
        <v>5164</v>
      </c>
      <c r="L400" s="31" t="s">
        <v>5278</v>
      </c>
      <c r="M400" s="31" t="s">
        <v>5354</v>
      </c>
      <c r="N400" s="31"/>
      <c r="O400" t="s">
        <v>22547</v>
      </c>
      <c r="P400" s="31" t="s">
        <v>1331</v>
      </c>
      <c r="Q400" s="31" t="s">
        <v>5168</v>
      </c>
    </row>
    <row r="401" spans="1:17" hidden="1" x14ac:dyDescent="0.2">
      <c r="A401" s="31" t="s">
        <v>6501</v>
      </c>
      <c r="B401" s="31" t="s">
        <v>6502</v>
      </c>
      <c r="C401" s="31" t="s">
        <v>6503</v>
      </c>
      <c r="D401" s="31"/>
      <c r="E401" s="31" t="s">
        <v>5909</v>
      </c>
      <c r="F401" s="31"/>
      <c r="G401" s="47"/>
      <c r="H401" s="33">
        <v>0</v>
      </c>
      <c r="I401" s="31" t="s">
        <v>5421</v>
      </c>
      <c r="J401" s="31" t="s">
        <v>5422</v>
      </c>
      <c r="K401" s="31" t="s">
        <v>5164</v>
      </c>
      <c r="L401" s="31" t="s">
        <v>5278</v>
      </c>
      <c r="M401" s="31" t="s">
        <v>5609</v>
      </c>
      <c r="N401" s="31"/>
      <c r="O401" t="s">
        <v>22547</v>
      </c>
      <c r="P401" s="31" t="s">
        <v>1331</v>
      </c>
      <c r="Q401" s="31" t="s">
        <v>5168</v>
      </c>
    </row>
    <row r="402" spans="1:17" hidden="1" x14ac:dyDescent="0.2">
      <c r="A402" s="31" t="s">
        <v>6504</v>
      </c>
      <c r="B402" s="31" t="s">
        <v>6505</v>
      </c>
      <c r="C402" s="31" t="s">
        <v>6506</v>
      </c>
      <c r="D402" s="31"/>
      <c r="E402" s="31" t="s">
        <v>5909</v>
      </c>
      <c r="F402" s="31"/>
      <c r="G402" s="47"/>
      <c r="H402" s="33">
        <v>0</v>
      </c>
      <c r="I402" s="31" t="s">
        <v>5421</v>
      </c>
      <c r="J402" s="31" t="s">
        <v>5422</v>
      </c>
      <c r="K402" s="31" t="s">
        <v>5164</v>
      </c>
      <c r="L402" s="31" t="s">
        <v>5278</v>
      </c>
      <c r="M402" s="31" t="s">
        <v>5609</v>
      </c>
      <c r="N402" s="31"/>
      <c r="O402" t="s">
        <v>22547</v>
      </c>
      <c r="P402" s="31" t="s">
        <v>1331</v>
      </c>
      <c r="Q402" s="31" t="s">
        <v>5168</v>
      </c>
    </row>
    <row r="403" spans="1:17" hidden="1" x14ac:dyDescent="0.2">
      <c r="A403" s="31" t="s">
        <v>6507</v>
      </c>
      <c r="B403" s="31" t="s">
        <v>6508</v>
      </c>
      <c r="C403" s="31" t="s">
        <v>6509</v>
      </c>
      <c r="D403" s="31"/>
      <c r="E403" s="31" t="s">
        <v>5909</v>
      </c>
      <c r="F403" s="31"/>
      <c r="G403" s="47"/>
      <c r="H403" s="33">
        <v>0</v>
      </c>
      <c r="I403" s="31" t="s">
        <v>5421</v>
      </c>
      <c r="J403" s="31" t="s">
        <v>5422</v>
      </c>
      <c r="K403" s="31" t="s">
        <v>5164</v>
      </c>
      <c r="L403" s="31" t="s">
        <v>5278</v>
      </c>
      <c r="M403" s="31" t="s">
        <v>5701</v>
      </c>
      <c r="N403" s="31"/>
      <c r="O403" t="s">
        <v>22547</v>
      </c>
      <c r="P403" s="31" t="s">
        <v>1331</v>
      </c>
      <c r="Q403" s="31" t="s">
        <v>5168</v>
      </c>
    </row>
    <row r="404" spans="1:17" hidden="1" x14ac:dyDescent="0.2">
      <c r="A404" s="31" t="s">
        <v>6510</v>
      </c>
      <c r="B404" s="31" t="s">
        <v>6511</v>
      </c>
      <c r="C404" s="31" t="s">
        <v>6512</v>
      </c>
      <c r="D404" s="31"/>
      <c r="E404" s="31" t="s">
        <v>5909</v>
      </c>
      <c r="F404" s="31"/>
      <c r="G404" s="47"/>
      <c r="H404" s="33">
        <v>0</v>
      </c>
      <c r="I404" s="31" t="s">
        <v>5661</v>
      </c>
      <c r="J404" s="31" t="s">
        <v>5662</v>
      </c>
      <c r="K404" s="31" t="s">
        <v>5164</v>
      </c>
      <c r="L404" s="31" t="s">
        <v>5278</v>
      </c>
      <c r="M404" s="31" t="s">
        <v>5663</v>
      </c>
      <c r="N404" s="31"/>
      <c r="O404" t="s">
        <v>22547</v>
      </c>
      <c r="P404" s="31" t="s">
        <v>1331</v>
      </c>
      <c r="Q404" s="31" t="s">
        <v>5168</v>
      </c>
    </row>
    <row r="405" spans="1:17" hidden="1" x14ac:dyDescent="0.2">
      <c r="A405" s="31" t="s">
        <v>6513</v>
      </c>
      <c r="B405" s="31" t="s">
        <v>6514</v>
      </c>
      <c r="C405" s="31" t="s">
        <v>6515</v>
      </c>
      <c r="D405" s="31"/>
      <c r="E405" s="31" t="s">
        <v>5909</v>
      </c>
      <c r="F405" s="31"/>
      <c r="G405" s="47"/>
      <c r="H405" s="33">
        <v>0</v>
      </c>
      <c r="I405" s="31" t="s">
        <v>5421</v>
      </c>
      <c r="J405" s="31" t="s">
        <v>5422</v>
      </c>
      <c r="K405" s="31" t="s">
        <v>5164</v>
      </c>
      <c r="L405" s="31" t="s">
        <v>5278</v>
      </c>
      <c r="M405" s="31" t="s">
        <v>5279</v>
      </c>
      <c r="N405" s="31"/>
      <c r="O405" t="s">
        <v>22547</v>
      </c>
      <c r="P405" s="31" t="s">
        <v>1331</v>
      </c>
      <c r="Q405" s="31" t="s">
        <v>5168</v>
      </c>
    </row>
    <row r="406" spans="1:17" hidden="1" x14ac:dyDescent="0.2">
      <c r="A406" s="31" t="s">
        <v>6516</v>
      </c>
      <c r="B406" s="31" t="s">
        <v>6517</v>
      </c>
      <c r="C406" s="31" t="s">
        <v>6518</v>
      </c>
      <c r="D406" s="31"/>
      <c r="E406" s="31" t="s">
        <v>5909</v>
      </c>
      <c r="F406" s="31"/>
      <c r="G406" s="47"/>
      <c r="H406" s="33">
        <v>0</v>
      </c>
      <c r="I406" s="31" t="s">
        <v>5421</v>
      </c>
      <c r="J406" s="31" t="s">
        <v>5422</v>
      </c>
      <c r="K406" s="31" t="s">
        <v>5164</v>
      </c>
      <c r="L406" s="31" t="s">
        <v>5278</v>
      </c>
      <c r="M406" s="31" t="s">
        <v>5616</v>
      </c>
      <c r="N406" s="31"/>
      <c r="O406" t="s">
        <v>22547</v>
      </c>
      <c r="P406" s="31" t="s">
        <v>1331</v>
      </c>
      <c r="Q406" s="31" t="s">
        <v>5168</v>
      </c>
    </row>
    <row r="407" spans="1:17" hidden="1" x14ac:dyDescent="0.2">
      <c r="A407" s="31" t="s">
        <v>6519</v>
      </c>
      <c r="B407" s="31" t="s">
        <v>6520</v>
      </c>
      <c r="C407" s="31" t="s">
        <v>6521</v>
      </c>
      <c r="D407" s="31"/>
      <c r="E407" s="31" t="s">
        <v>5909</v>
      </c>
      <c r="F407" s="31"/>
      <c r="G407" s="47"/>
      <c r="H407" s="33">
        <v>0</v>
      </c>
      <c r="I407" s="31" t="s">
        <v>5421</v>
      </c>
      <c r="J407" s="31" t="s">
        <v>5422</v>
      </c>
      <c r="K407" s="31" t="s">
        <v>5164</v>
      </c>
      <c r="L407" s="31" t="s">
        <v>5278</v>
      </c>
      <c r="M407" s="31" t="s">
        <v>5279</v>
      </c>
      <c r="N407" s="31"/>
      <c r="O407" t="s">
        <v>22547</v>
      </c>
      <c r="P407" s="31" t="s">
        <v>1331</v>
      </c>
      <c r="Q407" s="31" t="s">
        <v>5168</v>
      </c>
    </row>
    <row r="408" spans="1:17" hidden="1" x14ac:dyDescent="0.2">
      <c r="A408" s="31" t="s">
        <v>6522</v>
      </c>
      <c r="B408" s="31" t="s">
        <v>6523</v>
      </c>
      <c r="C408" s="31" t="s">
        <v>6524</v>
      </c>
      <c r="D408" s="31"/>
      <c r="E408" s="31" t="s">
        <v>5909</v>
      </c>
      <c r="F408" s="31"/>
      <c r="G408" s="47"/>
      <c r="H408" s="33">
        <v>0</v>
      </c>
      <c r="I408" s="31" t="s">
        <v>5661</v>
      </c>
      <c r="J408" s="31" t="s">
        <v>5662</v>
      </c>
      <c r="K408" s="31" t="s">
        <v>5164</v>
      </c>
      <c r="L408" s="31" t="s">
        <v>5278</v>
      </c>
      <c r="M408" s="31" t="s">
        <v>5819</v>
      </c>
      <c r="N408" s="31" t="s">
        <v>6525</v>
      </c>
      <c r="O408" t="s">
        <v>22547</v>
      </c>
      <c r="P408" s="31" t="s">
        <v>1331</v>
      </c>
      <c r="Q408" s="31" t="s">
        <v>5168</v>
      </c>
    </row>
    <row r="409" spans="1:17" hidden="1" x14ac:dyDescent="0.2">
      <c r="A409" s="31" t="s">
        <v>6526</v>
      </c>
      <c r="B409" s="31" t="s">
        <v>6527</v>
      </c>
      <c r="C409" s="31" t="s">
        <v>6528</v>
      </c>
      <c r="D409" s="31"/>
      <c r="E409" s="31" t="s">
        <v>5909</v>
      </c>
      <c r="F409" s="31"/>
      <c r="G409" s="47"/>
      <c r="H409" s="33">
        <v>0</v>
      </c>
      <c r="I409" s="31" t="s">
        <v>5421</v>
      </c>
      <c r="J409" s="31" t="s">
        <v>5422</v>
      </c>
      <c r="K409" s="31" t="s">
        <v>5164</v>
      </c>
      <c r="L409" s="31" t="s">
        <v>5278</v>
      </c>
      <c r="M409" s="31" t="s">
        <v>5279</v>
      </c>
      <c r="N409" s="31"/>
      <c r="O409" t="s">
        <v>22547</v>
      </c>
      <c r="P409" s="31" t="s">
        <v>1331</v>
      </c>
      <c r="Q409" s="31" t="s">
        <v>5168</v>
      </c>
    </row>
    <row r="410" spans="1:17" hidden="1" x14ac:dyDescent="0.2">
      <c r="A410" s="31" t="s">
        <v>6529</v>
      </c>
      <c r="B410" s="31" t="s">
        <v>6530</v>
      </c>
      <c r="C410" s="31" t="s">
        <v>6531</v>
      </c>
      <c r="D410" s="31"/>
      <c r="E410" s="31" t="s">
        <v>5909</v>
      </c>
      <c r="F410" s="31"/>
      <c r="G410" s="47"/>
      <c r="H410" s="33">
        <v>0</v>
      </c>
      <c r="I410" s="31" t="s">
        <v>5421</v>
      </c>
      <c r="J410" s="31" t="s">
        <v>5422</v>
      </c>
      <c r="K410" s="31" t="s">
        <v>5164</v>
      </c>
      <c r="L410" s="31" t="s">
        <v>5278</v>
      </c>
      <c r="M410" s="31" t="s">
        <v>5279</v>
      </c>
      <c r="N410" s="31"/>
      <c r="O410" t="s">
        <v>22547</v>
      </c>
      <c r="P410" s="31" t="s">
        <v>1331</v>
      </c>
      <c r="Q410" s="31" t="s">
        <v>5168</v>
      </c>
    </row>
    <row r="411" spans="1:17" hidden="1" x14ac:dyDescent="0.2">
      <c r="A411" s="31" t="s">
        <v>6532</v>
      </c>
      <c r="B411" s="31" t="s">
        <v>6533</v>
      </c>
      <c r="C411" s="31" t="s">
        <v>6534</v>
      </c>
      <c r="D411" s="31"/>
      <c r="E411" s="31" t="s">
        <v>5909</v>
      </c>
      <c r="F411" s="31"/>
      <c r="G411" s="47"/>
      <c r="H411" s="33">
        <v>0</v>
      </c>
      <c r="I411" s="31" t="s">
        <v>5421</v>
      </c>
      <c r="J411" s="31" t="s">
        <v>5422</v>
      </c>
      <c r="K411" s="31" t="s">
        <v>5164</v>
      </c>
      <c r="L411" s="31" t="s">
        <v>5278</v>
      </c>
      <c r="M411" s="31" t="s">
        <v>5609</v>
      </c>
      <c r="N411" s="31"/>
      <c r="O411" t="s">
        <v>22547</v>
      </c>
      <c r="P411" s="31" t="s">
        <v>1331</v>
      </c>
      <c r="Q411" s="31" t="s">
        <v>5168</v>
      </c>
    </row>
    <row r="412" spans="1:17" hidden="1" x14ac:dyDescent="0.2">
      <c r="A412" s="31" t="s">
        <v>6535</v>
      </c>
      <c r="B412" s="31" t="s">
        <v>6536</v>
      </c>
      <c r="C412" s="31" t="s">
        <v>6537</v>
      </c>
      <c r="D412" s="31"/>
      <c r="E412" s="31" t="s">
        <v>5909</v>
      </c>
      <c r="F412" s="31"/>
      <c r="G412" s="47"/>
      <c r="H412" s="33">
        <v>0</v>
      </c>
      <c r="I412" s="31" t="s">
        <v>5661</v>
      </c>
      <c r="J412" s="31" t="s">
        <v>5662</v>
      </c>
      <c r="K412" s="31" t="s">
        <v>5164</v>
      </c>
      <c r="L412" s="31" t="s">
        <v>5278</v>
      </c>
      <c r="M412" s="31" t="s">
        <v>5687</v>
      </c>
      <c r="N412" s="31"/>
      <c r="O412" t="s">
        <v>22547</v>
      </c>
      <c r="P412" s="31" t="s">
        <v>1331</v>
      </c>
      <c r="Q412" s="31" t="s">
        <v>5168</v>
      </c>
    </row>
    <row r="413" spans="1:17" hidden="1" x14ac:dyDescent="0.2">
      <c r="A413" s="31" t="s">
        <v>6538</v>
      </c>
      <c r="B413" s="31" t="s">
        <v>6539</v>
      </c>
      <c r="C413" s="31" t="s">
        <v>6540</v>
      </c>
      <c r="D413" s="31"/>
      <c r="E413" s="31" t="s">
        <v>5909</v>
      </c>
      <c r="F413" s="31"/>
      <c r="G413" s="47"/>
      <c r="H413" s="33">
        <v>0</v>
      </c>
      <c r="I413" s="31" t="s">
        <v>5661</v>
      </c>
      <c r="J413" s="31" t="s">
        <v>5662</v>
      </c>
      <c r="K413" s="31" t="s">
        <v>5164</v>
      </c>
      <c r="L413" s="31" t="s">
        <v>5278</v>
      </c>
      <c r="M413" s="31" t="s">
        <v>5663</v>
      </c>
      <c r="N413" s="31"/>
      <c r="O413" t="s">
        <v>22547</v>
      </c>
      <c r="P413" s="31" t="s">
        <v>1331</v>
      </c>
      <c r="Q413" s="31" t="s">
        <v>5168</v>
      </c>
    </row>
    <row r="414" spans="1:17" hidden="1" x14ac:dyDescent="0.2">
      <c r="A414" s="31" t="s">
        <v>6541</v>
      </c>
      <c r="B414" s="31" t="s">
        <v>6542</v>
      </c>
      <c r="C414" s="31" t="s">
        <v>6543</v>
      </c>
      <c r="D414" s="31"/>
      <c r="E414" s="31" t="s">
        <v>5909</v>
      </c>
      <c r="F414" s="31"/>
      <c r="G414" s="47"/>
      <c r="H414" s="33">
        <v>0</v>
      </c>
      <c r="I414" s="31" t="s">
        <v>5421</v>
      </c>
      <c r="J414" s="31" t="s">
        <v>5422</v>
      </c>
      <c r="K414" s="31" t="s">
        <v>5164</v>
      </c>
      <c r="L414" s="31" t="s">
        <v>5278</v>
      </c>
      <c r="M414" s="31" t="s">
        <v>5616</v>
      </c>
      <c r="N414" s="31" t="s">
        <v>6544</v>
      </c>
      <c r="O414" t="s">
        <v>22547</v>
      </c>
      <c r="P414" s="31" t="s">
        <v>1331</v>
      </c>
      <c r="Q414" s="31" t="s">
        <v>5168</v>
      </c>
    </row>
    <row r="415" spans="1:17" hidden="1" x14ac:dyDescent="0.2">
      <c r="A415" s="31" t="s">
        <v>6545</v>
      </c>
      <c r="B415" s="31" t="s">
        <v>6546</v>
      </c>
      <c r="C415" s="31" t="s">
        <v>6547</v>
      </c>
      <c r="D415" s="31"/>
      <c r="E415" s="31" t="s">
        <v>5909</v>
      </c>
      <c r="F415" s="31"/>
      <c r="G415" s="47"/>
      <c r="H415" s="33">
        <v>0</v>
      </c>
      <c r="I415" s="31" t="s">
        <v>5661</v>
      </c>
      <c r="J415" s="31" t="s">
        <v>5662</v>
      </c>
      <c r="K415" s="31" t="s">
        <v>5164</v>
      </c>
      <c r="L415" s="31" t="s">
        <v>5278</v>
      </c>
      <c r="M415" s="31" t="s">
        <v>5687</v>
      </c>
      <c r="N415" s="31" t="s">
        <v>6548</v>
      </c>
      <c r="O415" t="s">
        <v>22547</v>
      </c>
      <c r="P415" s="31" t="s">
        <v>1331</v>
      </c>
      <c r="Q415" s="31" t="s">
        <v>5168</v>
      </c>
    </row>
    <row r="416" spans="1:17" hidden="1" x14ac:dyDescent="0.2">
      <c r="A416" s="31" t="s">
        <v>6549</v>
      </c>
      <c r="B416" s="31" t="s">
        <v>6550</v>
      </c>
      <c r="C416" s="31" t="s">
        <v>6551</v>
      </c>
      <c r="D416" s="31"/>
      <c r="E416" s="31" t="s">
        <v>5909</v>
      </c>
      <c r="F416" s="31"/>
      <c r="G416" s="47"/>
      <c r="H416" s="33">
        <v>0</v>
      </c>
      <c r="I416" s="31" t="s">
        <v>5421</v>
      </c>
      <c r="J416" s="31" t="s">
        <v>5422</v>
      </c>
      <c r="K416" s="31" t="s">
        <v>5164</v>
      </c>
      <c r="L416" s="31" t="s">
        <v>5278</v>
      </c>
      <c r="M416" s="31" t="s">
        <v>5609</v>
      </c>
      <c r="N416" s="31"/>
      <c r="O416" t="s">
        <v>22547</v>
      </c>
      <c r="P416" s="31" t="s">
        <v>1331</v>
      </c>
      <c r="Q416" s="31" t="s">
        <v>5168</v>
      </c>
    </row>
    <row r="417" spans="1:17" hidden="1" x14ac:dyDescent="0.2">
      <c r="A417" s="31" t="s">
        <v>6552</v>
      </c>
      <c r="B417" s="31" t="s">
        <v>6553</v>
      </c>
      <c r="C417" s="31" t="s">
        <v>6554</v>
      </c>
      <c r="D417" s="31"/>
      <c r="E417" s="31" t="s">
        <v>5909</v>
      </c>
      <c r="F417" s="31"/>
      <c r="G417" s="47"/>
      <c r="H417" s="33">
        <v>0</v>
      </c>
      <c r="I417" s="31" t="s">
        <v>5421</v>
      </c>
      <c r="J417" s="31" t="s">
        <v>5422</v>
      </c>
      <c r="K417" s="31" t="s">
        <v>5164</v>
      </c>
      <c r="L417" s="31" t="s">
        <v>5278</v>
      </c>
      <c r="M417" s="31" t="s">
        <v>5279</v>
      </c>
      <c r="N417" s="31" t="s">
        <v>6555</v>
      </c>
      <c r="O417" t="s">
        <v>22547</v>
      </c>
      <c r="P417" s="31" t="s">
        <v>1331</v>
      </c>
      <c r="Q417" s="31" t="s">
        <v>5168</v>
      </c>
    </row>
    <row r="418" spans="1:17" hidden="1" x14ac:dyDescent="0.2">
      <c r="A418" s="31" t="s">
        <v>6556</v>
      </c>
      <c r="B418" s="31" t="s">
        <v>6557</v>
      </c>
      <c r="C418" s="31" t="s">
        <v>6558</v>
      </c>
      <c r="D418" s="31"/>
      <c r="E418" s="31" t="s">
        <v>5909</v>
      </c>
      <c r="F418" s="31"/>
      <c r="G418" s="47"/>
      <c r="H418" s="33">
        <v>0</v>
      </c>
      <c r="I418" s="31" t="s">
        <v>5421</v>
      </c>
      <c r="J418" s="31" t="s">
        <v>5422</v>
      </c>
      <c r="K418" s="31" t="s">
        <v>5164</v>
      </c>
      <c r="L418" s="31" t="s">
        <v>5278</v>
      </c>
      <c r="M418" s="31" t="s">
        <v>5616</v>
      </c>
      <c r="N418" s="31" t="s">
        <v>6559</v>
      </c>
      <c r="O418" t="s">
        <v>22547</v>
      </c>
      <c r="P418" s="31" t="s">
        <v>1331</v>
      </c>
      <c r="Q418" s="31" t="s">
        <v>5168</v>
      </c>
    </row>
    <row r="419" spans="1:17" hidden="1" x14ac:dyDescent="0.2">
      <c r="A419" s="31" t="s">
        <v>6560</v>
      </c>
      <c r="B419" s="31" t="s">
        <v>6561</v>
      </c>
      <c r="C419" s="31" t="s">
        <v>6562</v>
      </c>
      <c r="D419" s="31"/>
      <c r="E419" s="31" t="s">
        <v>5909</v>
      </c>
      <c r="F419" s="31"/>
      <c r="G419" s="47"/>
      <c r="H419" s="33">
        <v>0</v>
      </c>
      <c r="I419" s="31" t="s">
        <v>5661</v>
      </c>
      <c r="J419" s="31" t="s">
        <v>5662</v>
      </c>
      <c r="K419" s="31" t="s">
        <v>5164</v>
      </c>
      <c r="L419" s="31" t="s">
        <v>5278</v>
      </c>
      <c r="M419" s="31" t="s">
        <v>5663</v>
      </c>
      <c r="N419" s="31" t="s">
        <v>6563</v>
      </c>
      <c r="O419" t="s">
        <v>22547</v>
      </c>
      <c r="P419" s="31" t="s">
        <v>1331</v>
      </c>
      <c r="Q419" s="31" t="s">
        <v>5168</v>
      </c>
    </row>
    <row r="420" spans="1:17" hidden="1" x14ac:dyDescent="0.2">
      <c r="A420" s="31" t="s">
        <v>6564</v>
      </c>
      <c r="B420" s="31" t="s">
        <v>6565</v>
      </c>
      <c r="C420" s="31" t="s">
        <v>6566</v>
      </c>
      <c r="D420" s="31"/>
      <c r="E420" s="31" t="s">
        <v>5909</v>
      </c>
      <c r="F420" s="31"/>
      <c r="G420" s="47"/>
      <c r="H420" s="33">
        <v>0</v>
      </c>
      <c r="I420" s="31" t="s">
        <v>5661</v>
      </c>
      <c r="J420" s="31" t="s">
        <v>5662</v>
      </c>
      <c r="K420" s="31" t="s">
        <v>5164</v>
      </c>
      <c r="L420" s="31" t="s">
        <v>5278</v>
      </c>
      <c r="M420" s="31" t="s">
        <v>5673</v>
      </c>
      <c r="N420" s="31" t="s">
        <v>6567</v>
      </c>
      <c r="O420" t="s">
        <v>22547</v>
      </c>
      <c r="P420" s="31" t="s">
        <v>1331</v>
      </c>
      <c r="Q420" s="31" t="s">
        <v>5168</v>
      </c>
    </row>
    <row r="421" spans="1:17" hidden="1" x14ac:dyDescent="0.2">
      <c r="A421" s="31" t="s">
        <v>6568</v>
      </c>
      <c r="B421" s="31" t="s">
        <v>6569</v>
      </c>
      <c r="C421" s="31" t="s">
        <v>6570</v>
      </c>
      <c r="D421" s="31"/>
      <c r="E421" s="31" t="s">
        <v>5909</v>
      </c>
      <c r="F421" s="31"/>
      <c r="G421" s="47"/>
      <c r="H421" s="33">
        <v>0</v>
      </c>
      <c r="I421" s="31" t="s">
        <v>5661</v>
      </c>
      <c r="J421" s="31" t="s">
        <v>5662</v>
      </c>
      <c r="K421" s="31" t="s">
        <v>5164</v>
      </c>
      <c r="L421" s="31" t="s">
        <v>5278</v>
      </c>
      <c r="M421" s="31" t="s">
        <v>5663</v>
      </c>
      <c r="N421" s="31" t="s">
        <v>6571</v>
      </c>
      <c r="O421" t="s">
        <v>22547</v>
      </c>
      <c r="P421" s="31" t="s">
        <v>1331</v>
      </c>
      <c r="Q421" s="31" t="s">
        <v>5168</v>
      </c>
    </row>
    <row r="422" spans="1:17" hidden="1" x14ac:dyDescent="0.2">
      <c r="A422" s="31" t="s">
        <v>6572</v>
      </c>
      <c r="B422" s="31" t="s">
        <v>6573</v>
      </c>
      <c r="C422" s="31" t="s">
        <v>6574</v>
      </c>
      <c r="D422" s="31"/>
      <c r="E422" s="31" t="s">
        <v>5909</v>
      </c>
      <c r="F422" s="31"/>
      <c r="G422" s="47"/>
      <c r="H422" s="33">
        <v>0</v>
      </c>
      <c r="I422" s="31" t="s">
        <v>5661</v>
      </c>
      <c r="J422" s="31" t="s">
        <v>5662</v>
      </c>
      <c r="K422" s="31" t="s">
        <v>5164</v>
      </c>
      <c r="L422" s="31" t="s">
        <v>5278</v>
      </c>
      <c r="M422" s="31" t="s">
        <v>5290</v>
      </c>
      <c r="N422" s="31" t="s">
        <v>5683</v>
      </c>
      <c r="O422" t="s">
        <v>22547</v>
      </c>
      <c r="P422" s="31" t="s">
        <v>1331</v>
      </c>
      <c r="Q422" s="31" t="s">
        <v>5168</v>
      </c>
    </row>
    <row r="423" spans="1:17" hidden="1" x14ac:dyDescent="0.2">
      <c r="A423" s="31" t="s">
        <v>6575</v>
      </c>
      <c r="B423" s="31" t="s">
        <v>6576</v>
      </c>
      <c r="C423" s="31" t="s">
        <v>6577</v>
      </c>
      <c r="D423" s="31"/>
      <c r="E423" s="31" t="s">
        <v>5909</v>
      </c>
      <c r="F423" s="31"/>
      <c r="G423" s="47"/>
      <c r="H423" s="33">
        <v>0</v>
      </c>
      <c r="I423" s="31" t="s">
        <v>5661</v>
      </c>
      <c r="J423" s="31" t="s">
        <v>5662</v>
      </c>
      <c r="K423" s="31" t="s">
        <v>5164</v>
      </c>
      <c r="L423" s="31" t="s">
        <v>5278</v>
      </c>
      <c r="M423" s="31" t="s">
        <v>5663</v>
      </c>
      <c r="N423" s="31" t="s">
        <v>6578</v>
      </c>
      <c r="O423" t="s">
        <v>22547</v>
      </c>
      <c r="P423" s="31" t="s">
        <v>1331</v>
      </c>
      <c r="Q423" s="31" t="s">
        <v>5168</v>
      </c>
    </row>
    <row r="424" spans="1:17" hidden="1" x14ac:dyDescent="0.2">
      <c r="A424" s="31" t="s">
        <v>6579</v>
      </c>
      <c r="B424" s="31" t="s">
        <v>6580</v>
      </c>
      <c r="C424" s="31" t="s">
        <v>6581</v>
      </c>
      <c r="D424" s="31"/>
      <c r="E424" s="31" t="s">
        <v>5909</v>
      </c>
      <c r="F424" s="31"/>
      <c r="G424" s="47"/>
      <c r="H424" s="33">
        <v>0</v>
      </c>
      <c r="I424" s="31" t="s">
        <v>5661</v>
      </c>
      <c r="J424" s="31" t="s">
        <v>5662</v>
      </c>
      <c r="K424" s="31" t="s">
        <v>5164</v>
      </c>
      <c r="L424" s="31" t="s">
        <v>5278</v>
      </c>
      <c r="M424" s="31" t="s">
        <v>5673</v>
      </c>
      <c r="N424" s="31" t="s">
        <v>6582</v>
      </c>
      <c r="O424" t="s">
        <v>22547</v>
      </c>
      <c r="P424" s="31" t="s">
        <v>1331</v>
      </c>
      <c r="Q424" s="31" t="s">
        <v>5168</v>
      </c>
    </row>
    <row r="425" spans="1:17" hidden="1" x14ac:dyDescent="0.2">
      <c r="A425" s="31" t="s">
        <v>6583</v>
      </c>
      <c r="B425" s="31" t="s">
        <v>6584</v>
      </c>
      <c r="C425" s="31" t="s">
        <v>6585</v>
      </c>
      <c r="D425" s="31"/>
      <c r="E425" s="31" t="s">
        <v>5909</v>
      </c>
      <c r="F425" s="31"/>
      <c r="G425" s="47"/>
      <c r="H425" s="33">
        <v>0</v>
      </c>
      <c r="I425" s="31" t="s">
        <v>5421</v>
      </c>
      <c r="J425" s="31" t="s">
        <v>5422</v>
      </c>
      <c r="K425" s="31" t="s">
        <v>5164</v>
      </c>
      <c r="L425" s="31" t="s">
        <v>5278</v>
      </c>
      <c r="M425" s="31" t="s">
        <v>5794</v>
      </c>
      <c r="N425" s="31" t="s">
        <v>6586</v>
      </c>
      <c r="O425" t="s">
        <v>22547</v>
      </c>
      <c r="P425" s="31" t="s">
        <v>1331</v>
      </c>
      <c r="Q425" s="31" t="s">
        <v>5168</v>
      </c>
    </row>
    <row r="426" spans="1:17" hidden="1" x14ac:dyDescent="0.2">
      <c r="A426" s="31" t="s">
        <v>6587</v>
      </c>
      <c r="B426" s="31" t="s">
        <v>6588</v>
      </c>
      <c r="C426" s="31" t="s">
        <v>6589</v>
      </c>
      <c r="D426" s="31"/>
      <c r="E426" s="31" t="s">
        <v>5909</v>
      </c>
      <c r="F426" s="31"/>
      <c r="G426" s="47"/>
      <c r="H426" s="33">
        <v>0</v>
      </c>
      <c r="I426" s="31" t="s">
        <v>5661</v>
      </c>
      <c r="J426" s="31" t="s">
        <v>5662</v>
      </c>
      <c r="K426" s="31" t="s">
        <v>5164</v>
      </c>
      <c r="L426" s="31" t="s">
        <v>5278</v>
      </c>
      <c r="M426" s="31" t="s">
        <v>5687</v>
      </c>
      <c r="N426" s="31"/>
      <c r="O426" t="s">
        <v>22547</v>
      </c>
      <c r="P426" s="31" t="s">
        <v>1331</v>
      </c>
      <c r="Q426" s="31" t="s">
        <v>5168</v>
      </c>
    </row>
    <row r="427" spans="1:17" hidden="1" x14ac:dyDescent="0.2">
      <c r="A427" s="31" t="s">
        <v>6590</v>
      </c>
      <c r="B427" s="31" t="s">
        <v>6591</v>
      </c>
      <c r="C427" s="31" t="s">
        <v>6592</v>
      </c>
      <c r="D427" s="31"/>
      <c r="E427" s="31" t="s">
        <v>5909</v>
      </c>
      <c r="F427" s="31"/>
      <c r="G427" s="47"/>
      <c r="H427" s="33">
        <v>0</v>
      </c>
      <c r="I427" s="31" t="s">
        <v>5294</v>
      </c>
      <c r="J427" s="31" t="s">
        <v>5295</v>
      </c>
      <c r="K427" s="31" t="s">
        <v>5164</v>
      </c>
      <c r="L427" s="31" t="s">
        <v>5932</v>
      </c>
      <c r="M427" s="31" t="s">
        <v>5297</v>
      </c>
      <c r="N427" s="31"/>
      <c r="O427" t="s">
        <v>22547</v>
      </c>
      <c r="P427" s="31" t="s">
        <v>1331</v>
      </c>
      <c r="Q427" s="31" t="s">
        <v>5168</v>
      </c>
    </row>
    <row r="428" spans="1:17" hidden="1" x14ac:dyDescent="0.2">
      <c r="A428" s="31" t="s">
        <v>6593</v>
      </c>
      <c r="B428" s="31" t="s">
        <v>6594</v>
      </c>
      <c r="C428" s="31" t="s">
        <v>6595</v>
      </c>
      <c r="D428" s="31"/>
      <c r="E428" s="31" t="s">
        <v>5909</v>
      </c>
      <c r="F428" s="31"/>
      <c r="G428" s="47"/>
      <c r="H428" s="33">
        <v>0</v>
      </c>
      <c r="I428" s="31" t="s">
        <v>5421</v>
      </c>
      <c r="J428" s="31" t="s">
        <v>5422</v>
      </c>
      <c r="K428" s="31" t="s">
        <v>5164</v>
      </c>
      <c r="L428" s="31" t="s">
        <v>5278</v>
      </c>
      <c r="M428" s="31" t="s">
        <v>6466</v>
      </c>
      <c r="N428" s="31"/>
      <c r="O428" t="s">
        <v>22547</v>
      </c>
      <c r="P428" s="31" t="s">
        <v>1331</v>
      </c>
      <c r="Q428" s="31" t="s">
        <v>5168</v>
      </c>
    </row>
    <row r="429" spans="1:17" hidden="1" x14ac:dyDescent="0.2">
      <c r="A429" s="31" t="s">
        <v>6596</v>
      </c>
      <c r="B429" s="31" t="s">
        <v>6597</v>
      </c>
      <c r="C429" s="31" t="s">
        <v>6598</v>
      </c>
      <c r="D429" s="31"/>
      <c r="E429" s="31" t="s">
        <v>5909</v>
      </c>
      <c r="F429" s="31"/>
      <c r="G429" s="47"/>
      <c r="H429" s="33">
        <v>0</v>
      </c>
      <c r="I429" s="31" t="s">
        <v>5661</v>
      </c>
      <c r="J429" s="31" t="s">
        <v>5662</v>
      </c>
      <c r="K429" s="31" t="s">
        <v>5164</v>
      </c>
      <c r="L429" s="31" t="s">
        <v>5278</v>
      </c>
      <c r="M429" s="31" t="s">
        <v>5819</v>
      </c>
      <c r="N429" s="31"/>
      <c r="O429" t="s">
        <v>22547</v>
      </c>
      <c r="P429" s="31" t="s">
        <v>1331</v>
      </c>
      <c r="Q429" s="31" t="s">
        <v>5168</v>
      </c>
    </row>
    <row r="430" spans="1:17" hidden="1" x14ac:dyDescent="0.2">
      <c r="A430" s="31" t="s">
        <v>6599</v>
      </c>
      <c r="B430" s="31" t="s">
        <v>6600</v>
      </c>
      <c r="C430" s="31" t="s">
        <v>6601</v>
      </c>
      <c r="D430" s="31"/>
      <c r="E430" s="31" t="s">
        <v>5909</v>
      </c>
      <c r="F430" s="31"/>
      <c r="G430" s="47"/>
      <c r="H430" s="33">
        <v>0</v>
      </c>
      <c r="I430" s="31" t="s">
        <v>5421</v>
      </c>
      <c r="J430" s="31" t="s">
        <v>5422</v>
      </c>
      <c r="K430" s="31" t="s">
        <v>5164</v>
      </c>
      <c r="L430" s="31" t="s">
        <v>5278</v>
      </c>
      <c r="M430" s="31" t="s">
        <v>5609</v>
      </c>
      <c r="N430" s="31"/>
      <c r="O430" t="s">
        <v>22547</v>
      </c>
      <c r="P430" s="31" t="s">
        <v>1331</v>
      </c>
      <c r="Q430" s="31" t="s">
        <v>5168</v>
      </c>
    </row>
    <row r="431" spans="1:17" hidden="1" x14ac:dyDescent="0.2">
      <c r="A431" s="31" t="s">
        <v>6602</v>
      </c>
      <c r="B431" s="31" t="s">
        <v>6603</v>
      </c>
      <c r="C431" s="31" t="s">
        <v>6604</v>
      </c>
      <c r="D431" s="31"/>
      <c r="E431" s="31" t="s">
        <v>5909</v>
      </c>
      <c r="F431" s="31"/>
      <c r="G431" s="47"/>
      <c r="H431" s="33">
        <v>0</v>
      </c>
      <c r="I431" s="31" t="s">
        <v>5421</v>
      </c>
      <c r="J431" s="31" t="s">
        <v>5422</v>
      </c>
      <c r="K431" s="31" t="s">
        <v>5164</v>
      </c>
      <c r="L431" s="31" t="s">
        <v>5278</v>
      </c>
      <c r="M431" s="31" t="s">
        <v>6466</v>
      </c>
      <c r="N431" s="31"/>
      <c r="O431" t="s">
        <v>22547</v>
      </c>
      <c r="P431" s="31" t="s">
        <v>1331</v>
      </c>
      <c r="Q431" s="31" t="s">
        <v>5168</v>
      </c>
    </row>
    <row r="432" spans="1:17" hidden="1" x14ac:dyDescent="0.2">
      <c r="A432" s="31" t="s">
        <v>6605</v>
      </c>
      <c r="B432" s="31" t="s">
        <v>6606</v>
      </c>
      <c r="C432" s="31" t="s">
        <v>6607</v>
      </c>
      <c r="D432" s="31"/>
      <c r="E432" s="31" t="s">
        <v>5909</v>
      </c>
      <c r="F432" s="31"/>
      <c r="G432" s="47"/>
      <c r="H432" s="33">
        <v>0</v>
      </c>
      <c r="I432" s="31" t="s">
        <v>5421</v>
      </c>
      <c r="J432" s="31" t="s">
        <v>5422</v>
      </c>
      <c r="K432" s="31" t="s">
        <v>5164</v>
      </c>
      <c r="L432" s="31" t="s">
        <v>5278</v>
      </c>
      <c r="M432" s="31" t="s">
        <v>5279</v>
      </c>
      <c r="N432" s="31" t="s">
        <v>6608</v>
      </c>
      <c r="O432" t="s">
        <v>22547</v>
      </c>
      <c r="P432" s="31" t="s">
        <v>1331</v>
      </c>
      <c r="Q432" s="31" t="s">
        <v>5168</v>
      </c>
    </row>
    <row r="433" spans="1:17" hidden="1" x14ac:dyDescent="0.2">
      <c r="A433" s="31" t="s">
        <v>6609</v>
      </c>
      <c r="B433" s="31" t="s">
        <v>6610</v>
      </c>
      <c r="C433" s="31" t="s">
        <v>6611</v>
      </c>
      <c r="D433" s="31"/>
      <c r="E433" s="31" t="s">
        <v>5909</v>
      </c>
      <c r="F433" s="31"/>
      <c r="G433" s="47"/>
      <c r="H433" s="33">
        <v>0</v>
      </c>
      <c r="I433" s="31" t="s">
        <v>5421</v>
      </c>
      <c r="J433" s="31" t="s">
        <v>5422</v>
      </c>
      <c r="K433" s="31" t="s">
        <v>5164</v>
      </c>
      <c r="L433" s="31" t="s">
        <v>5278</v>
      </c>
      <c r="M433" s="31" t="s">
        <v>5616</v>
      </c>
      <c r="N433" s="31" t="s">
        <v>6612</v>
      </c>
      <c r="O433" t="s">
        <v>22547</v>
      </c>
      <c r="P433" s="31" t="s">
        <v>1331</v>
      </c>
      <c r="Q433" s="31" t="s">
        <v>5168</v>
      </c>
    </row>
    <row r="434" spans="1:17" hidden="1" x14ac:dyDescent="0.2">
      <c r="A434" s="31" t="s">
        <v>6613</v>
      </c>
      <c r="B434" s="31" t="s">
        <v>6614</v>
      </c>
      <c r="C434" s="31" t="s">
        <v>6615</v>
      </c>
      <c r="D434" s="31"/>
      <c r="E434" s="31" t="s">
        <v>5909</v>
      </c>
      <c r="F434" s="31"/>
      <c r="G434" s="47"/>
      <c r="H434" s="33">
        <v>0</v>
      </c>
      <c r="I434" s="31" t="s">
        <v>5294</v>
      </c>
      <c r="J434" s="31" t="s">
        <v>5295</v>
      </c>
      <c r="K434" s="31" t="s">
        <v>5164</v>
      </c>
      <c r="L434" s="31" t="s">
        <v>5932</v>
      </c>
      <c r="M434" s="31" t="s">
        <v>5297</v>
      </c>
      <c r="N434" s="31" t="s">
        <v>6616</v>
      </c>
      <c r="O434" t="s">
        <v>22547</v>
      </c>
      <c r="P434" s="31" t="s">
        <v>1331</v>
      </c>
      <c r="Q434" s="31" t="s">
        <v>5168</v>
      </c>
    </row>
    <row r="435" spans="1:17" hidden="1" x14ac:dyDescent="0.2">
      <c r="A435" s="31" t="s">
        <v>6617</v>
      </c>
      <c r="B435" s="31" t="s">
        <v>6618</v>
      </c>
      <c r="C435" s="31" t="s">
        <v>6619</v>
      </c>
      <c r="D435" s="31"/>
      <c r="E435" s="31" t="s">
        <v>5909</v>
      </c>
      <c r="F435" s="31"/>
      <c r="G435" s="47"/>
      <c r="H435" s="33">
        <v>0</v>
      </c>
      <c r="I435" s="31" t="s">
        <v>5661</v>
      </c>
      <c r="J435" s="31" t="s">
        <v>5662</v>
      </c>
      <c r="K435" s="31" t="s">
        <v>5164</v>
      </c>
      <c r="L435" s="31" t="s">
        <v>5278</v>
      </c>
      <c r="M435" s="31" t="s">
        <v>5673</v>
      </c>
      <c r="N435" s="31" t="s">
        <v>6582</v>
      </c>
      <c r="O435" t="s">
        <v>22547</v>
      </c>
      <c r="P435" s="31" t="s">
        <v>1331</v>
      </c>
      <c r="Q435" s="31" t="s">
        <v>5168</v>
      </c>
    </row>
    <row r="436" spans="1:17" hidden="1" x14ac:dyDescent="0.2">
      <c r="A436" s="31" t="s">
        <v>6620</v>
      </c>
      <c r="B436" s="31" t="s">
        <v>6621</v>
      </c>
      <c r="C436" s="31" t="s">
        <v>6622</v>
      </c>
      <c r="D436" s="31"/>
      <c r="E436" s="31" t="s">
        <v>5909</v>
      </c>
      <c r="F436" s="31"/>
      <c r="G436" s="47"/>
      <c r="H436" s="33">
        <v>0</v>
      </c>
      <c r="I436" s="31" t="s">
        <v>5661</v>
      </c>
      <c r="J436" s="31" t="s">
        <v>5662</v>
      </c>
      <c r="K436" s="31" t="s">
        <v>5164</v>
      </c>
      <c r="L436" s="31" t="s">
        <v>5278</v>
      </c>
      <c r="M436" s="31" t="s">
        <v>5687</v>
      </c>
      <c r="N436" s="31"/>
      <c r="O436" t="s">
        <v>22547</v>
      </c>
      <c r="P436" s="31" t="s">
        <v>1331</v>
      </c>
      <c r="Q436" s="31" t="s">
        <v>5168</v>
      </c>
    </row>
    <row r="437" spans="1:17" hidden="1" x14ac:dyDescent="0.2">
      <c r="A437" s="31" t="s">
        <v>6623</v>
      </c>
      <c r="B437" s="31" t="s">
        <v>6624</v>
      </c>
      <c r="C437" s="31" t="s">
        <v>6625</v>
      </c>
      <c r="D437" s="31"/>
      <c r="E437" s="31" t="s">
        <v>5909</v>
      </c>
      <c r="F437" s="31"/>
      <c r="G437" s="47"/>
      <c r="H437" s="33">
        <v>0</v>
      </c>
      <c r="I437" s="31" t="s">
        <v>5421</v>
      </c>
      <c r="J437" s="31" t="s">
        <v>5422</v>
      </c>
      <c r="K437" s="31" t="s">
        <v>5164</v>
      </c>
      <c r="L437" s="31" t="s">
        <v>5278</v>
      </c>
      <c r="M437" s="31" t="s">
        <v>5354</v>
      </c>
      <c r="N437" s="31"/>
      <c r="O437" t="s">
        <v>22547</v>
      </c>
      <c r="P437" s="31" t="s">
        <v>1331</v>
      </c>
      <c r="Q437" s="31" t="s">
        <v>5168</v>
      </c>
    </row>
    <row r="438" spans="1:17" hidden="1" x14ac:dyDescent="0.2">
      <c r="A438" s="31" t="s">
        <v>6626</v>
      </c>
      <c r="B438" s="31" t="s">
        <v>6627</v>
      </c>
      <c r="C438" s="31" t="s">
        <v>6628</v>
      </c>
      <c r="D438" s="31"/>
      <c r="E438" s="31" t="s">
        <v>5909</v>
      </c>
      <c r="F438" s="31"/>
      <c r="G438" s="47"/>
      <c r="H438" s="33">
        <v>0</v>
      </c>
      <c r="I438" s="31" t="s">
        <v>5421</v>
      </c>
      <c r="J438" s="31" t="s">
        <v>5422</v>
      </c>
      <c r="K438" s="31" t="s">
        <v>5164</v>
      </c>
      <c r="L438" s="31" t="s">
        <v>5278</v>
      </c>
      <c r="M438" s="31" t="s">
        <v>6466</v>
      </c>
      <c r="N438" s="31"/>
      <c r="O438" t="s">
        <v>22547</v>
      </c>
      <c r="P438" s="31" t="s">
        <v>1331</v>
      </c>
      <c r="Q438" s="31" t="s">
        <v>5168</v>
      </c>
    </row>
    <row r="439" spans="1:17" hidden="1" x14ac:dyDescent="0.2">
      <c r="A439" s="31" t="s">
        <v>6629</v>
      </c>
      <c r="B439" s="31" t="s">
        <v>6630</v>
      </c>
      <c r="C439" s="31" t="s">
        <v>6631</v>
      </c>
      <c r="D439" s="31"/>
      <c r="E439" s="31" t="s">
        <v>5909</v>
      </c>
      <c r="F439" s="31"/>
      <c r="G439" s="47"/>
      <c r="H439" s="33">
        <v>0</v>
      </c>
      <c r="I439" s="31" t="s">
        <v>5661</v>
      </c>
      <c r="J439" s="31" t="s">
        <v>5662</v>
      </c>
      <c r="K439" s="31" t="s">
        <v>5164</v>
      </c>
      <c r="L439" s="31" t="s">
        <v>5278</v>
      </c>
      <c r="M439" s="31" t="s">
        <v>5673</v>
      </c>
      <c r="N439" s="31"/>
      <c r="O439" t="s">
        <v>22547</v>
      </c>
      <c r="P439" s="31" t="s">
        <v>1331</v>
      </c>
      <c r="Q439" s="31" t="s">
        <v>5168</v>
      </c>
    </row>
    <row r="440" spans="1:17" hidden="1" x14ac:dyDescent="0.2">
      <c r="A440" s="31" t="s">
        <v>6632</v>
      </c>
      <c r="B440" s="31" t="s">
        <v>6633</v>
      </c>
      <c r="C440" s="31" t="s">
        <v>6634</v>
      </c>
      <c r="D440" s="31"/>
      <c r="E440" s="31" t="s">
        <v>5909</v>
      </c>
      <c r="F440" s="31"/>
      <c r="G440" s="47"/>
      <c r="H440" s="33">
        <v>0</v>
      </c>
      <c r="I440" s="31" t="s">
        <v>5661</v>
      </c>
      <c r="J440" s="31" t="s">
        <v>5662</v>
      </c>
      <c r="K440" s="31" t="s">
        <v>5164</v>
      </c>
      <c r="L440" s="31" t="s">
        <v>5278</v>
      </c>
      <c r="M440" s="31" t="s">
        <v>5290</v>
      </c>
      <c r="N440" s="31" t="s">
        <v>5694</v>
      </c>
      <c r="O440" t="s">
        <v>22547</v>
      </c>
      <c r="P440" s="31" t="s">
        <v>1331</v>
      </c>
      <c r="Q440" s="31" t="s">
        <v>5168</v>
      </c>
    </row>
    <row r="441" spans="1:17" hidden="1" x14ac:dyDescent="0.2">
      <c r="A441" s="31" t="s">
        <v>6635</v>
      </c>
      <c r="B441" s="31" t="s">
        <v>6636</v>
      </c>
      <c r="C441" s="31" t="s">
        <v>6637</v>
      </c>
      <c r="D441" s="31"/>
      <c r="E441" s="31" t="s">
        <v>5909</v>
      </c>
      <c r="F441" s="31"/>
      <c r="G441" s="47"/>
      <c r="H441" s="33">
        <v>0</v>
      </c>
      <c r="I441" s="31" t="s">
        <v>5661</v>
      </c>
      <c r="J441" s="31" t="s">
        <v>5662</v>
      </c>
      <c r="K441" s="31" t="s">
        <v>5164</v>
      </c>
      <c r="L441" s="31" t="s">
        <v>5278</v>
      </c>
      <c r="M441" s="31" t="s">
        <v>5290</v>
      </c>
      <c r="N441" s="31" t="s">
        <v>6638</v>
      </c>
      <c r="O441" t="s">
        <v>22547</v>
      </c>
      <c r="P441" s="31" t="s">
        <v>1331</v>
      </c>
      <c r="Q441" s="31" t="s">
        <v>5168</v>
      </c>
    </row>
    <row r="442" spans="1:17" hidden="1" x14ac:dyDescent="0.2">
      <c r="A442" s="31" t="s">
        <v>6639</v>
      </c>
      <c r="B442" s="31" t="s">
        <v>6640</v>
      </c>
      <c r="C442" s="31" t="s">
        <v>6641</v>
      </c>
      <c r="D442" s="31"/>
      <c r="E442" s="31" t="s">
        <v>5909</v>
      </c>
      <c r="F442" s="31"/>
      <c r="G442" s="47"/>
      <c r="H442" s="33">
        <v>0</v>
      </c>
      <c r="I442" s="31" t="s">
        <v>5421</v>
      </c>
      <c r="J442" s="31" t="s">
        <v>5422</v>
      </c>
      <c r="K442" s="31" t="s">
        <v>5164</v>
      </c>
      <c r="L442" s="31" t="s">
        <v>5278</v>
      </c>
      <c r="M442" s="31" t="s">
        <v>5701</v>
      </c>
      <c r="N442" s="31" t="s">
        <v>6642</v>
      </c>
      <c r="O442" t="s">
        <v>22547</v>
      </c>
      <c r="P442" s="31" t="s">
        <v>1331</v>
      </c>
      <c r="Q442" s="31" t="s">
        <v>5168</v>
      </c>
    </row>
    <row r="443" spans="1:17" hidden="1" x14ac:dyDescent="0.2">
      <c r="A443" s="31" t="s">
        <v>6643</v>
      </c>
      <c r="B443" s="31" t="s">
        <v>6644</v>
      </c>
      <c r="C443" s="31" t="s">
        <v>6645</v>
      </c>
      <c r="D443" s="31"/>
      <c r="E443" s="31" t="s">
        <v>5909</v>
      </c>
      <c r="F443" s="31"/>
      <c r="G443" s="47"/>
      <c r="H443" s="33">
        <v>0</v>
      </c>
      <c r="I443" s="31" t="s">
        <v>5421</v>
      </c>
      <c r="J443" s="31" t="s">
        <v>5422</v>
      </c>
      <c r="K443" s="31" t="s">
        <v>5164</v>
      </c>
      <c r="L443" s="31" t="s">
        <v>5278</v>
      </c>
      <c r="M443" s="31" t="s">
        <v>5701</v>
      </c>
      <c r="N443" s="31"/>
      <c r="O443" t="s">
        <v>22547</v>
      </c>
      <c r="P443" s="31" t="s">
        <v>1331</v>
      </c>
      <c r="Q443" s="31" t="s">
        <v>5168</v>
      </c>
    </row>
    <row r="444" spans="1:17" hidden="1" x14ac:dyDescent="0.2">
      <c r="A444" s="31" t="s">
        <v>6646</v>
      </c>
      <c r="B444" s="31" t="s">
        <v>6647</v>
      </c>
      <c r="C444" s="31" t="s">
        <v>6648</v>
      </c>
      <c r="D444" s="31"/>
      <c r="E444" s="31" t="s">
        <v>5909</v>
      </c>
      <c r="F444" s="31"/>
      <c r="G444" s="47"/>
      <c r="H444" s="33">
        <v>0</v>
      </c>
      <c r="I444" s="31" t="s">
        <v>5294</v>
      </c>
      <c r="J444" s="31" t="s">
        <v>5295</v>
      </c>
      <c r="K444" s="31" t="s">
        <v>5164</v>
      </c>
      <c r="L444" s="31" t="s">
        <v>5932</v>
      </c>
      <c r="M444" s="31" t="s">
        <v>5297</v>
      </c>
      <c r="N444" s="31"/>
      <c r="O444" t="s">
        <v>22547</v>
      </c>
      <c r="P444" s="31" t="s">
        <v>1331</v>
      </c>
      <c r="Q444" s="31" t="s">
        <v>5168</v>
      </c>
    </row>
    <row r="445" spans="1:17" hidden="1" x14ac:dyDescent="0.2">
      <c r="A445" s="31" t="s">
        <v>6649</v>
      </c>
      <c r="B445" s="31" t="s">
        <v>6650</v>
      </c>
      <c r="C445" s="31" t="s">
        <v>6651</v>
      </c>
      <c r="D445" s="31"/>
      <c r="E445" s="31" t="s">
        <v>5909</v>
      </c>
      <c r="F445" s="31"/>
      <c r="G445" s="47"/>
      <c r="H445" s="33">
        <v>0</v>
      </c>
      <c r="I445" s="31" t="s">
        <v>5661</v>
      </c>
      <c r="J445" s="31" t="s">
        <v>5662</v>
      </c>
      <c r="K445" s="31" t="s">
        <v>5164</v>
      </c>
      <c r="L445" s="31" t="s">
        <v>5278</v>
      </c>
      <c r="M445" s="31" t="s">
        <v>5663</v>
      </c>
      <c r="N445" s="31"/>
      <c r="O445" t="s">
        <v>22547</v>
      </c>
      <c r="P445" s="31" t="s">
        <v>1331</v>
      </c>
      <c r="Q445" s="31" t="s">
        <v>5168</v>
      </c>
    </row>
    <row r="446" spans="1:17" hidden="1" x14ac:dyDescent="0.2">
      <c r="A446" s="31" t="s">
        <v>6652</v>
      </c>
      <c r="B446" s="31" t="s">
        <v>6653</v>
      </c>
      <c r="C446" s="31" t="s">
        <v>6654</v>
      </c>
      <c r="D446" s="31"/>
      <c r="E446" s="31" t="s">
        <v>5909</v>
      </c>
      <c r="F446" s="31"/>
      <c r="G446" s="47"/>
      <c r="H446" s="33">
        <v>0</v>
      </c>
      <c r="I446" s="31" t="s">
        <v>5421</v>
      </c>
      <c r="J446" s="31" t="s">
        <v>5422</v>
      </c>
      <c r="K446" s="31" t="s">
        <v>5164</v>
      </c>
      <c r="L446" s="31" t="s">
        <v>5278</v>
      </c>
      <c r="M446" s="31" t="s">
        <v>5616</v>
      </c>
      <c r="N446" s="31"/>
      <c r="O446" t="s">
        <v>22547</v>
      </c>
      <c r="P446" s="31" t="s">
        <v>1331</v>
      </c>
      <c r="Q446" s="31" t="s">
        <v>5168</v>
      </c>
    </row>
    <row r="447" spans="1:17" hidden="1" x14ac:dyDescent="0.2">
      <c r="A447" s="31" t="s">
        <v>6655</v>
      </c>
      <c r="B447" s="31" t="s">
        <v>6656</v>
      </c>
      <c r="C447" s="31" t="s">
        <v>6657</v>
      </c>
      <c r="D447" s="31"/>
      <c r="E447" s="31" t="s">
        <v>5909</v>
      </c>
      <c r="F447" s="31"/>
      <c r="G447" s="47"/>
      <c r="H447" s="33">
        <v>0</v>
      </c>
      <c r="I447" s="31" t="s">
        <v>5421</v>
      </c>
      <c r="J447" s="31" t="s">
        <v>5422</v>
      </c>
      <c r="K447" s="31" t="s">
        <v>5164</v>
      </c>
      <c r="L447" s="31" t="s">
        <v>5278</v>
      </c>
      <c r="M447" s="31" t="s">
        <v>5609</v>
      </c>
      <c r="N447" s="31" t="s">
        <v>6658</v>
      </c>
      <c r="O447" t="s">
        <v>22547</v>
      </c>
      <c r="P447" s="31" t="s">
        <v>1331</v>
      </c>
      <c r="Q447" s="31" t="s">
        <v>5168</v>
      </c>
    </row>
    <row r="448" spans="1:17" hidden="1" x14ac:dyDescent="0.2">
      <c r="A448" s="31" t="s">
        <v>6659</v>
      </c>
      <c r="B448" s="31" t="s">
        <v>6660</v>
      </c>
      <c r="C448" s="31" t="s">
        <v>6661</v>
      </c>
      <c r="D448" s="31"/>
      <c r="E448" s="31" t="s">
        <v>5909</v>
      </c>
      <c r="F448" s="31"/>
      <c r="G448" s="47"/>
      <c r="H448" s="33">
        <v>0</v>
      </c>
      <c r="I448" s="31" t="s">
        <v>5421</v>
      </c>
      <c r="J448" s="31" t="s">
        <v>5422</v>
      </c>
      <c r="K448" s="31" t="s">
        <v>5164</v>
      </c>
      <c r="L448" s="31" t="s">
        <v>5278</v>
      </c>
      <c r="M448" s="31" t="s">
        <v>5279</v>
      </c>
      <c r="N448" s="31"/>
      <c r="O448" t="s">
        <v>22547</v>
      </c>
      <c r="P448" s="31" t="s">
        <v>1331</v>
      </c>
      <c r="Q448" s="31" t="s">
        <v>5168</v>
      </c>
    </row>
    <row r="449" spans="1:17" hidden="1" x14ac:dyDescent="0.2">
      <c r="A449" s="31" t="s">
        <v>6662</v>
      </c>
      <c r="B449" s="31" t="s">
        <v>6663</v>
      </c>
      <c r="C449" s="31" t="s">
        <v>6664</v>
      </c>
      <c r="D449" s="31"/>
      <c r="E449" s="31" t="s">
        <v>5909</v>
      </c>
      <c r="F449" s="31"/>
      <c r="G449" s="47"/>
      <c r="H449" s="33">
        <v>0</v>
      </c>
      <c r="I449" s="31" t="s">
        <v>5661</v>
      </c>
      <c r="J449" s="31" t="s">
        <v>5662</v>
      </c>
      <c r="K449" s="31" t="s">
        <v>5164</v>
      </c>
      <c r="L449" s="31" t="s">
        <v>5278</v>
      </c>
      <c r="M449" s="31" t="s">
        <v>5290</v>
      </c>
      <c r="N449" s="31"/>
      <c r="O449" t="s">
        <v>22547</v>
      </c>
      <c r="P449" s="31" t="s">
        <v>1331</v>
      </c>
      <c r="Q449" s="31" t="s">
        <v>5168</v>
      </c>
    </row>
    <row r="450" spans="1:17" hidden="1" x14ac:dyDescent="0.2">
      <c r="A450" s="31" t="s">
        <v>6665</v>
      </c>
      <c r="B450" s="31" t="s">
        <v>6666</v>
      </c>
      <c r="C450" s="31" t="s">
        <v>6667</v>
      </c>
      <c r="D450" s="31"/>
      <c r="E450" s="31" t="s">
        <v>5909</v>
      </c>
      <c r="F450" s="31"/>
      <c r="G450" s="47"/>
      <c r="H450" s="33">
        <v>0</v>
      </c>
      <c r="I450" s="31" t="s">
        <v>5421</v>
      </c>
      <c r="J450" s="31" t="s">
        <v>5422</v>
      </c>
      <c r="K450" s="31" t="s">
        <v>5164</v>
      </c>
      <c r="L450" s="31" t="s">
        <v>5278</v>
      </c>
      <c r="M450" s="31" t="s">
        <v>5701</v>
      </c>
      <c r="N450" s="31"/>
      <c r="O450" t="s">
        <v>22547</v>
      </c>
      <c r="P450" s="31" t="s">
        <v>1331</v>
      </c>
      <c r="Q450" s="31" t="s">
        <v>5168</v>
      </c>
    </row>
    <row r="451" spans="1:17" hidden="1" x14ac:dyDescent="0.2">
      <c r="A451" s="31" t="s">
        <v>6668</v>
      </c>
      <c r="B451" s="31" t="s">
        <v>6669</v>
      </c>
      <c r="C451" s="31" t="s">
        <v>6670</v>
      </c>
      <c r="D451" s="31"/>
      <c r="E451" s="31" t="s">
        <v>5909</v>
      </c>
      <c r="F451" s="31"/>
      <c r="G451" s="47"/>
      <c r="H451" s="33">
        <v>0</v>
      </c>
      <c r="I451" s="31" t="s">
        <v>5421</v>
      </c>
      <c r="J451" s="31" t="s">
        <v>5422</v>
      </c>
      <c r="K451" s="31" t="s">
        <v>5164</v>
      </c>
      <c r="L451" s="31" t="s">
        <v>5278</v>
      </c>
      <c r="M451" s="31" t="s">
        <v>6466</v>
      </c>
      <c r="N451" s="31" t="s">
        <v>6671</v>
      </c>
      <c r="O451" t="s">
        <v>22547</v>
      </c>
      <c r="P451" s="31" t="s">
        <v>1331</v>
      </c>
      <c r="Q451" s="31" t="s">
        <v>5168</v>
      </c>
    </row>
    <row r="452" spans="1:17" hidden="1" x14ac:dyDescent="0.2">
      <c r="A452" s="31" t="s">
        <v>6672</v>
      </c>
      <c r="B452" s="31" t="s">
        <v>6673</v>
      </c>
      <c r="C452" s="31" t="s">
        <v>6674</v>
      </c>
      <c r="D452" s="31"/>
      <c r="E452" s="31" t="s">
        <v>5909</v>
      </c>
      <c r="F452" s="31"/>
      <c r="G452" s="47"/>
      <c r="H452" s="33">
        <v>0</v>
      </c>
      <c r="I452" s="31" t="s">
        <v>5421</v>
      </c>
      <c r="J452" s="31" t="s">
        <v>5422</v>
      </c>
      <c r="K452" s="31" t="s">
        <v>5164</v>
      </c>
      <c r="L452" s="31" t="s">
        <v>5278</v>
      </c>
      <c r="M452" s="31" t="s">
        <v>6466</v>
      </c>
      <c r="N452" s="31"/>
      <c r="O452" t="s">
        <v>22547</v>
      </c>
      <c r="P452" s="31" t="s">
        <v>1331</v>
      </c>
      <c r="Q452" s="31" t="s">
        <v>5168</v>
      </c>
    </row>
    <row r="453" spans="1:17" hidden="1" x14ac:dyDescent="0.2">
      <c r="A453" s="31" t="s">
        <v>6675</v>
      </c>
      <c r="B453" s="31" t="s">
        <v>6676</v>
      </c>
      <c r="C453" s="31" t="s">
        <v>6677</v>
      </c>
      <c r="D453" s="31"/>
      <c r="E453" s="31" t="s">
        <v>5909</v>
      </c>
      <c r="F453" s="31"/>
      <c r="G453" s="47"/>
      <c r="H453" s="33">
        <v>0</v>
      </c>
      <c r="I453" s="31" t="s">
        <v>5661</v>
      </c>
      <c r="J453" s="31" t="s">
        <v>5662</v>
      </c>
      <c r="K453" s="31" t="s">
        <v>5164</v>
      </c>
      <c r="L453" s="31" t="s">
        <v>5278</v>
      </c>
      <c r="M453" s="31" t="s">
        <v>5290</v>
      </c>
      <c r="N453" s="31" t="s">
        <v>5683</v>
      </c>
      <c r="O453" t="s">
        <v>22547</v>
      </c>
      <c r="P453" s="31" t="s">
        <v>1331</v>
      </c>
      <c r="Q453" s="31" t="s">
        <v>5168</v>
      </c>
    </row>
    <row r="454" spans="1:17" hidden="1" x14ac:dyDescent="0.2">
      <c r="A454" s="31" t="s">
        <v>6678</v>
      </c>
      <c r="B454" s="31" t="s">
        <v>6679</v>
      </c>
      <c r="C454" s="31" t="s">
        <v>6680</v>
      </c>
      <c r="D454" s="31"/>
      <c r="E454" s="31" t="s">
        <v>5909</v>
      </c>
      <c r="F454" s="31"/>
      <c r="G454" s="47"/>
      <c r="H454" s="33">
        <v>0</v>
      </c>
      <c r="I454" s="31" t="s">
        <v>5421</v>
      </c>
      <c r="J454" s="31" t="s">
        <v>5422</v>
      </c>
      <c r="K454" s="31" t="s">
        <v>5164</v>
      </c>
      <c r="L454" s="31" t="s">
        <v>5278</v>
      </c>
      <c r="M454" s="31" t="s">
        <v>5701</v>
      </c>
      <c r="N454" s="31"/>
      <c r="O454" t="s">
        <v>22547</v>
      </c>
      <c r="P454" s="31" t="s">
        <v>1331</v>
      </c>
      <c r="Q454" s="31" t="s">
        <v>5168</v>
      </c>
    </row>
    <row r="455" spans="1:17" hidden="1" x14ac:dyDescent="0.2">
      <c r="A455" s="31" t="s">
        <v>6681</v>
      </c>
      <c r="B455" s="31" t="s">
        <v>6682</v>
      </c>
      <c r="C455" s="31" t="s">
        <v>6683</v>
      </c>
      <c r="D455" s="31"/>
      <c r="E455" s="31" t="s">
        <v>5909</v>
      </c>
      <c r="F455" s="31"/>
      <c r="G455" s="47"/>
      <c r="H455" s="33">
        <v>0</v>
      </c>
      <c r="I455" s="31" t="s">
        <v>5421</v>
      </c>
      <c r="J455" s="31" t="s">
        <v>5422</v>
      </c>
      <c r="K455" s="31" t="s">
        <v>5164</v>
      </c>
      <c r="L455" s="31" t="s">
        <v>5278</v>
      </c>
      <c r="M455" s="31" t="s">
        <v>5701</v>
      </c>
      <c r="N455" s="31"/>
      <c r="O455" t="s">
        <v>22547</v>
      </c>
      <c r="P455" s="31" t="s">
        <v>1331</v>
      </c>
      <c r="Q455" s="31" t="s">
        <v>5168</v>
      </c>
    </row>
    <row r="456" spans="1:17" hidden="1" x14ac:dyDescent="0.2">
      <c r="A456" s="31" t="s">
        <v>6684</v>
      </c>
      <c r="B456" s="31" t="s">
        <v>6685</v>
      </c>
      <c r="C456" s="31" t="s">
        <v>6686</v>
      </c>
      <c r="D456" s="31"/>
      <c r="E456" s="31" t="s">
        <v>5909</v>
      </c>
      <c r="F456" s="31"/>
      <c r="G456" s="47"/>
      <c r="H456" s="33">
        <v>0</v>
      </c>
      <c r="I456" s="31" t="s">
        <v>5421</v>
      </c>
      <c r="J456" s="31" t="s">
        <v>5422</v>
      </c>
      <c r="K456" s="31" t="s">
        <v>5164</v>
      </c>
      <c r="L456" s="31" t="s">
        <v>5278</v>
      </c>
      <c r="M456" s="31" t="s">
        <v>6466</v>
      </c>
      <c r="N456" s="31"/>
      <c r="O456" t="s">
        <v>22547</v>
      </c>
      <c r="P456" s="31" t="s">
        <v>1331</v>
      </c>
      <c r="Q456" s="31" t="s">
        <v>5168</v>
      </c>
    </row>
    <row r="457" spans="1:17" hidden="1" x14ac:dyDescent="0.2">
      <c r="A457" s="31" t="s">
        <v>6687</v>
      </c>
      <c r="B457" s="31" t="s">
        <v>6688</v>
      </c>
      <c r="C457" s="31" t="s">
        <v>6689</v>
      </c>
      <c r="D457" s="31"/>
      <c r="E457" s="31" t="s">
        <v>5909</v>
      </c>
      <c r="F457" s="31"/>
      <c r="G457" s="47"/>
      <c r="H457" s="33">
        <v>0</v>
      </c>
      <c r="I457" s="31" t="s">
        <v>5421</v>
      </c>
      <c r="J457" s="31" t="s">
        <v>5422</v>
      </c>
      <c r="K457" s="31" t="s">
        <v>5164</v>
      </c>
      <c r="L457" s="31" t="s">
        <v>5278</v>
      </c>
      <c r="M457" s="31" t="s">
        <v>5446</v>
      </c>
      <c r="N457" s="31"/>
      <c r="O457" t="s">
        <v>22547</v>
      </c>
      <c r="P457" s="31" t="s">
        <v>1331</v>
      </c>
      <c r="Q457" s="31" t="s">
        <v>5168</v>
      </c>
    </row>
    <row r="458" spans="1:17" hidden="1" x14ac:dyDescent="0.2">
      <c r="A458" s="31" t="s">
        <v>6690</v>
      </c>
      <c r="B458" s="31" t="s">
        <v>6691</v>
      </c>
      <c r="C458" s="31" t="s">
        <v>6692</v>
      </c>
      <c r="D458" s="31"/>
      <c r="E458" s="31" t="s">
        <v>5909</v>
      </c>
      <c r="F458" s="31"/>
      <c r="G458" s="47"/>
      <c r="H458" s="33">
        <v>0</v>
      </c>
      <c r="I458" s="31" t="s">
        <v>5421</v>
      </c>
      <c r="J458" s="31" t="s">
        <v>5422</v>
      </c>
      <c r="K458" s="31" t="s">
        <v>5164</v>
      </c>
      <c r="L458" s="31" t="s">
        <v>5278</v>
      </c>
      <c r="M458" s="31" t="s">
        <v>5279</v>
      </c>
      <c r="N458" s="31"/>
      <c r="O458" t="s">
        <v>22547</v>
      </c>
      <c r="P458" s="31" t="s">
        <v>1331</v>
      </c>
      <c r="Q458" s="31" t="s">
        <v>5168</v>
      </c>
    </row>
    <row r="459" spans="1:17" hidden="1" x14ac:dyDescent="0.2">
      <c r="A459" s="31" t="s">
        <v>6693</v>
      </c>
      <c r="B459" s="31" t="s">
        <v>6694</v>
      </c>
      <c r="C459" s="31" t="s">
        <v>6695</v>
      </c>
      <c r="D459" s="31"/>
      <c r="E459" s="31" t="s">
        <v>5909</v>
      </c>
      <c r="F459" s="31"/>
      <c r="G459" s="47"/>
      <c r="H459" s="33">
        <v>0</v>
      </c>
      <c r="I459" s="31" t="s">
        <v>5661</v>
      </c>
      <c r="J459" s="31" t="s">
        <v>5662</v>
      </c>
      <c r="K459" s="31" t="s">
        <v>5164</v>
      </c>
      <c r="L459" s="31" t="s">
        <v>5278</v>
      </c>
      <c r="M459" s="31" t="s">
        <v>5819</v>
      </c>
      <c r="N459" s="31"/>
      <c r="O459" t="s">
        <v>22547</v>
      </c>
      <c r="P459" s="31" t="s">
        <v>1331</v>
      </c>
      <c r="Q459" s="31" t="s">
        <v>5168</v>
      </c>
    </row>
    <row r="460" spans="1:17" hidden="1" x14ac:dyDescent="0.2">
      <c r="A460" s="31" t="s">
        <v>6696</v>
      </c>
      <c r="B460" s="31" t="s">
        <v>6697</v>
      </c>
      <c r="C460" s="31" t="s">
        <v>6698</v>
      </c>
      <c r="D460" s="31"/>
      <c r="E460" s="31" t="s">
        <v>5909</v>
      </c>
      <c r="F460" s="31"/>
      <c r="G460" s="47"/>
      <c r="H460" s="33">
        <v>0</v>
      </c>
      <c r="I460" s="31" t="s">
        <v>5421</v>
      </c>
      <c r="J460" s="31" t="s">
        <v>5422</v>
      </c>
      <c r="K460" s="31" t="s">
        <v>5164</v>
      </c>
      <c r="L460" s="31" t="s">
        <v>5278</v>
      </c>
      <c r="M460" s="31" t="s">
        <v>5279</v>
      </c>
      <c r="N460" s="31"/>
      <c r="O460" t="s">
        <v>22547</v>
      </c>
      <c r="P460" s="31" t="s">
        <v>1331</v>
      </c>
      <c r="Q460" s="31" t="s">
        <v>5168</v>
      </c>
    </row>
    <row r="461" spans="1:17" hidden="1" x14ac:dyDescent="0.2">
      <c r="A461" s="31" t="s">
        <v>6699</v>
      </c>
      <c r="B461" s="31" t="s">
        <v>6700</v>
      </c>
      <c r="C461" s="31" t="s">
        <v>6701</v>
      </c>
      <c r="D461" s="31"/>
      <c r="E461" s="31" t="s">
        <v>5909</v>
      </c>
      <c r="F461" s="31"/>
      <c r="G461" s="47"/>
      <c r="H461" s="33">
        <v>0</v>
      </c>
      <c r="I461" s="31" t="s">
        <v>5661</v>
      </c>
      <c r="J461" s="31" t="s">
        <v>5662</v>
      </c>
      <c r="K461" s="31" t="s">
        <v>5164</v>
      </c>
      <c r="L461" s="31" t="s">
        <v>5278</v>
      </c>
      <c r="M461" s="31" t="s">
        <v>5290</v>
      </c>
      <c r="N461" s="31"/>
      <c r="O461" t="s">
        <v>22547</v>
      </c>
      <c r="P461" s="31" t="s">
        <v>1331</v>
      </c>
      <c r="Q461" s="31" t="s">
        <v>5168</v>
      </c>
    </row>
    <row r="462" spans="1:17" hidden="1" x14ac:dyDescent="0.2">
      <c r="A462" s="31" t="s">
        <v>6702</v>
      </c>
      <c r="B462" s="31" t="s">
        <v>6703</v>
      </c>
      <c r="C462" s="31" t="s">
        <v>6704</v>
      </c>
      <c r="D462" s="31"/>
      <c r="E462" s="31" t="s">
        <v>5909</v>
      </c>
      <c r="F462" s="31"/>
      <c r="G462" s="47"/>
      <c r="H462" s="33">
        <v>0</v>
      </c>
      <c r="I462" s="31" t="s">
        <v>5661</v>
      </c>
      <c r="J462" s="31" t="s">
        <v>5662</v>
      </c>
      <c r="K462" s="31" t="s">
        <v>5164</v>
      </c>
      <c r="L462" s="31" t="s">
        <v>5278</v>
      </c>
      <c r="M462" s="31" t="s">
        <v>5663</v>
      </c>
      <c r="N462" s="31"/>
      <c r="O462" t="s">
        <v>22547</v>
      </c>
      <c r="P462" s="31" t="s">
        <v>1331</v>
      </c>
      <c r="Q462" s="31" t="s">
        <v>5168</v>
      </c>
    </row>
    <row r="463" spans="1:17" hidden="1" x14ac:dyDescent="0.2">
      <c r="A463" s="31" t="s">
        <v>6705</v>
      </c>
      <c r="B463" s="31" t="s">
        <v>6706</v>
      </c>
      <c r="C463" s="31" t="s">
        <v>6707</v>
      </c>
      <c r="D463" s="31"/>
      <c r="E463" s="31" t="s">
        <v>5909</v>
      </c>
      <c r="F463" s="31"/>
      <c r="G463" s="47"/>
      <c r="H463" s="33">
        <v>0</v>
      </c>
      <c r="I463" s="31" t="s">
        <v>5294</v>
      </c>
      <c r="J463" s="31" t="s">
        <v>5295</v>
      </c>
      <c r="K463" s="31" t="s">
        <v>5164</v>
      </c>
      <c r="L463" s="31" t="s">
        <v>5932</v>
      </c>
      <c r="M463" s="31" t="s">
        <v>5297</v>
      </c>
      <c r="N463" s="31"/>
      <c r="O463" t="s">
        <v>22547</v>
      </c>
      <c r="P463" s="31" t="s">
        <v>1331</v>
      </c>
      <c r="Q463" s="31" t="s">
        <v>5168</v>
      </c>
    </row>
    <row r="464" spans="1:17" hidden="1" x14ac:dyDescent="0.2">
      <c r="A464" s="31" t="s">
        <v>6708</v>
      </c>
      <c r="B464" s="31" t="s">
        <v>6709</v>
      </c>
      <c r="C464" s="31" t="s">
        <v>6710</v>
      </c>
      <c r="D464" s="31"/>
      <c r="E464" s="31" t="s">
        <v>5909</v>
      </c>
      <c r="F464" s="31"/>
      <c r="G464" s="47"/>
      <c r="H464" s="33">
        <v>0</v>
      </c>
      <c r="I464" s="31" t="s">
        <v>5421</v>
      </c>
      <c r="J464" s="31" t="s">
        <v>5422</v>
      </c>
      <c r="K464" s="31" t="s">
        <v>5164</v>
      </c>
      <c r="L464" s="31" t="s">
        <v>5278</v>
      </c>
      <c r="M464" s="31" t="s">
        <v>5794</v>
      </c>
      <c r="N464" s="31" t="s">
        <v>6711</v>
      </c>
      <c r="O464" t="s">
        <v>22547</v>
      </c>
      <c r="P464" s="31" t="s">
        <v>1331</v>
      </c>
      <c r="Q464" s="31" t="s">
        <v>5168</v>
      </c>
    </row>
    <row r="465" spans="1:17" hidden="1" x14ac:dyDescent="0.2">
      <c r="A465" s="31" t="s">
        <v>6712</v>
      </c>
      <c r="B465" s="31" t="s">
        <v>6713</v>
      </c>
      <c r="C465" s="31" t="s">
        <v>6714</v>
      </c>
      <c r="D465" s="31"/>
      <c r="E465" s="31" t="s">
        <v>5909</v>
      </c>
      <c r="F465" s="31"/>
      <c r="G465" s="47"/>
      <c r="H465" s="33">
        <v>0</v>
      </c>
      <c r="I465" s="31" t="s">
        <v>5661</v>
      </c>
      <c r="J465" s="31" t="s">
        <v>5662</v>
      </c>
      <c r="K465" s="31" t="s">
        <v>5164</v>
      </c>
      <c r="L465" s="31" t="s">
        <v>5278</v>
      </c>
      <c r="M465" s="31" t="s">
        <v>5290</v>
      </c>
      <c r="N465" s="31"/>
      <c r="O465" t="s">
        <v>22547</v>
      </c>
      <c r="P465" s="31" t="s">
        <v>1331</v>
      </c>
      <c r="Q465" s="31" t="s">
        <v>5168</v>
      </c>
    </row>
    <row r="466" spans="1:17" hidden="1" x14ac:dyDescent="0.2">
      <c r="A466" s="31" t="s">
        <v>6715</v>
      </c>
      <c r="B466" s="31" t="s">
        <v>6716</v>
      </c>
      <c r="C466" s="31" t="s">
        <v>6717</v>
      </c>
      <c r="D466" s="31"/>
      <c r="E466" s="31" t="s">
        <v>5909</v>
      </c>
      <c r="F466" s="31"/>
      <c r="G466" s="47"/>
      <c r="H466" s="33">
        <v>0</v>
      </c>
      <c r="I466" s="31" t="s">
        <v>5661</v>
      </c>
      <c r="J466" s="31" t="s">
        <v>5662</v>
      </c>
      <c r="K466" s="31" t="s">
        <v>5164</v>
      </c>
      <c r="L466" s="31" t="s">
        <v>5278</v>
      </c>
      <c r="M466" s="31" t="s">
        <v>5673</v>
      </c>
      <c r="N466" s="31"/>
      <c r="O466" t="s">
        <v>22547</v>
      </c>
      <c r="P466" s="31" t="s">
        <v>1331</v>
      </c>
      <c r="Q466" s="31" t="s">
        <v>5168</v>
      </c>
    </row>
    <row r="467" spans="1:17" hidden="1" x14ac:dyDescent="0.2">
      <c r="A467" s="31" t="s">
        <v>6718</v>
      </c>
      <c r="B467" s="31" t="s">
        <v>6719</v>
      </c>
      <c r="C467" s="31" t="s">
        <v>6720</v>
      </c>
      <c r="D467" s="31"/>
      <c r="E467" s="31" t="s">
        <v>5909</v>
      </c>
      <c r="F467" s="31"/>
      <c r="G467" s="47"/>
      <c r="H467" s="33">
        <v>0</v>
      </c>
      <c r="I467" s="31" t="s">
        <v>5421</v>
      </c>
      <c r="J467" s="31" t="s">
        <v>5422</v>
      </c>
      <c r="K467" s="31" t="s">
        <v>5164</v>
      </c>
      <c r="L467" s="31" t="s">
        <v>5278</v>
      </c>
      <c r="M467" s="31" t="s">
        <v>5616</v>
      </c>
      <c r="N467" s="31"/>
      <c r="O467" t="s">
        <v>22547</v>
      </c>
      <c r="P467" s="31" t="s">
        <v>1331</v>
      </c>
      <c r="Q467" s="31" t="s">
        <v>5168</v>
      </c>
    </row>
    <row r="468" spans="1:17" hidden="1" x14ac:dyDescent="0.2">
      <c r="A468" s="31" t="s">
        <v>6721</v>
      </c>
      <c r="B468" s="31" t="s">
        <v>6722</v>
      </c>
      <c r="C468" s="31" t="s">
        <v>6723</v>
      </c>
      <c r="D468" s="31"/>
      <c r="E468" s="31" t="s">
        <v>5909</v>
      </c>
      <c r="F468" s="31"/>
      <c r="G468" s="47"/>
      <c r="H468" s="33">
        <v>0</v>
      </c>
      <c r="I468" s="31" t="s">
        <v>5421</v>
      </c>
      <c r="J468" s="31" t="s">
        <v>5422</v>
      </c>
      <c r="K468" s="31" t="s">
        <v>5164</v>
      </c>
      <c r="L468" s="31" t="s">
        <v>5278</v>
      </c>
      <c r="M468" s="31" t="s">
        <v>5627</v>
      </c>
      <c r="N468" s="31"/>
      <c r="O468" t="s">
        <v>22547</v>
      </c>
      <c r="P468" s="31" t="s">
        <v>1331</v>
      </c>
      <c r="Q468" s="31" t="s">
        <v>5168</v>
      </c>
    </row>
    <row r="469" spans="1:17" hidden="1" x14ac:dyDescent="0.2">
      <c r="A469" s="31" t="s">
        <v>6724</v>
      </c>
      <c r="B469" s="31" t="s">
        <v>6725</v>
      </c>
      <c r="C469" s="31" t="s">
        <v>6726</v>
      </c>
      <c r="D469" s="31"/>
      <c r="E469" s="31" t="s">
        <v>5909</v>
      </c>
      <c r="F469" s="31"/>
      <c r="G469" s="47"/>
      <c r="H469" s="33">
        <v>0</v>
      </c>
      <c r="I469" s="31" t="s">
        <v>5421</v>
      </c>
      <c r="J469" s="31" t="s">
        <v>5422</v>
      </c>
      <c r="K469" s="31" t="s">
        <v>5164</v>
      </c>
      <c r="L469" s="31" t="s">
        <v>5278</v>
      </c>
      <c r="M469" s="31" t="s">
        <v>5609</v>
      </c>
      <c r="N469" s="31"/>
      <c r="O469" t="s">
        <v>22547</v>
      </c>
      <c r="P469" s="31" t="s">
        <v>1331</v>
      </c>
      <c r="Q469" s="31" t="s">
        <v>5168</v>
      </c>
    </row>
    <row r="470" spans="1:17" hidden="1" x14ac:dyDescent="0.2">
      <c r="A470" s="31" t="s">
        <v>6727</v>
      </c>
      <c r="B470" s="31" t="s">
        <v>6728</v>
      </c>
      <c r="C470" s="31" t="s">
        <v>6729</v>
      </c>
      <c r="D470" s="31"/>
      <c r="E470" s="31" t="s">
        <v>5909</v>
      </c>
      <c r="F470" s="31"/>
      <c r="G470" s="47"/>
      <c r="H470" s="33">
        <v>0</v>
      </c>
      <c r="I470" s="31" t="s">
        <v>5421</v>
      </c>
      <c r="J470" s="31" t="s">
        <v>5422</v>
      </c>
      <c r="K470" s="31" t="s">
        <v>5164</v>
      </c>
      <c r="L470" s="31" t="s">
        <v>5278</v>
      </c>
      <c r="M470" s="31" t="s">
        <v>5279</v>
      </c>
      <c r="N470" s="31"/>
      <c r="O470" t="s">
        <v>22547</v>
      </c>
      <c r="P470" s="31" t="s">
        <v>1331</v>
      </c>
      <c r="Q470" s="31" t="s">
        <v>5168</v>
      </c>
    </row>
    <row r="471" spans="1:17" hidden="1" x14ac:dyDescent="0.2">
      <c r="A471" s="31" t="s">
        <v>6730</v>
      </c>
      <c r="B471" s="31" t="s">
        <v>6731</v>
      </c>
      <c r="C471" s="31" t="s">
        <v>6732</v>
      </c>
      <c r="D471" s="31"/>
      <c r="E471" s="31" t="s">
        <v>5909</v>
      </c>
      <c r="F471" s="31"/>
      <c r="G471" s="47"/>
      <c r="H471" s="33">
        <v>0</v>
      </c>
      <c r="I471" s="31" t="s">
        <v>5421</v>
      </c>
      <c r="J471" s="31" t="s">
        <v>5422</v>
      </c>
      <c r="K471" s="31" t="s">
        <v>5164</v>
      </c>
      <c r="L471" s="31" t="s">
        <v>5278</v>
      </c>
      <c r="M471" s="31" t="s">
        <v>5279</v>
      </c>
      <c r="N471" s="31"/>
      <c r="O471" t="s">
        <v>22547</v>
      </c>
      <c r="P471" s="31" t="s">
        <v>1331</v>
      </c>
      <c r="Q471" s="31" t="s">
        <v>5168</v>
      </c>
    </row>
    <row r="472" spans="1:17" hidden="1" x14ac:dyDescent="0.2">
      <c r="A472" s="31" t="s">
        <v>6733</v>
      </c>
      <c r="B472" s="31" t="s">
        <v>6734</v>
      </c>
      <c r="C472" s="31" t="s">
        <v>6735</v>
      </c>
      <c r="D472" s="31"/>
      <c r="E472" s="31" t="s">
        <v>5909</v>
      </c>
      <c r="F472" s="31"/>
      <c r="G472" s="47"/>
      <c r="H472" s="33">
        <v>0</v>
      </c>
      <c r="I472" s="31" t="s">
        <v>5661</v>
      </c>
      <c r="J472" s="31" t="s">
        <v>5662</v>
      </c>
      <c r="K472" s="31" t="s">
        <v>5164</v>
      </c>
      <c r="L472" s="31" t="s">
        <v>5278</v>
      </c>
      <c r="M472" s="31" t="s">
        <v>5290</v>
      </c>
      <c r="N472" s="31"/>
      <c r="O472" t="s">
        <v>22547</v>
      </c>
      <c r="P472" s="31" t="s">
        <v>1331</v>
      </c>
      <c r="Q472" s="31" t="s">
        <v>5168</v>
      </c>
    </row>
    <row r="473" spans="1:17" hidden="1" x14ac:dyDescent="0.2">
      <c r="A473" s="31" t="s">
        <v>6736</v>
      </c>
      <c r="B473" s="31" t="s">
        <v>6737</v>
      </c>
      <c r="C473" s="31" t="s">
        <v>6738</v>
      </c>
      <c r="D473" s="31"/>
      <c r="E473" s="31" t="s">
        <v>5909</v>
      </c>
      <c r="F473" s="31"/>
      <c r="G473" s="47"/>
      <c r="H473" s="33">
        <v>0</v>
      </c>
      <c r="I473" s="31" t="s">
        <v>5421</v>
      </c>
      <c r="J473" s="31" t="s">
        <v>5422</v>
      </c>
      <c r="K473" s="31" t="s">
        <v>5164</v>
      </c>
      <c r="L473" s="31" t="s">
        <v>5278</v>
      </c>
      <c r="M473" s="31" t="s">
        <v>5279</v>
      </c>
      <c r="N473" s="31"/>
      <c r="O473" t="s">
        <v>22547</v>
      </c>
      <c r="P473" s="31" t="s">
        <v>1331</v>
      </c>
      <c r="Q473" s="31" t="s">
        <v>5168</v>
      </c>
    </row>
    <row r="474" spans="1:17" hidden="1" x14ac:dyDescent="0.2">
      <c r="A474" s="31" t="s">
        <v>6739</v>
      </c>
      <c r="B474" s="31" t="s">
        <v>6740</v>
      </c>
      <c r="C474" s="31" t="s">
        <v>6741</v>
      </c>
      <c r="D474" s="31"/>
      <c r="E474" s="31" t="s">
        <v>5909</v>
      </c>
      <c r="F474" s="31"/>
      <c r="G474" s="47"/>
      <c r="H474" s="33">
        <v>0</v>
      </c>
      <c r="I474" s="31" t="s">
        <v>5661</v>
      </c>
      <c r="J474" s="31" t="s">
        <v>5662</v>
      </c>
      <c r="K474" s="31" t="s">
        <v>5164</v>
      </c>
      <c r="L474" s="31" t="s">
        <v>5278</v>
      </c>
      <c r="M474" s="31" t="s">
        <v>5290</v>
      </c>
      <c r="N474" s="31"/>
      <c r="O474" t="s">
        <v>22547</v>
      </c>
      <c r="P474" s="31" t="s">
        <v>1331</v>
      </c>
      <c r="Q474" s="31" t="s">
        <v>5168</v>
      </c>
    </row>
    <row r="475" spans="1:17" hidden="1" x14ac:dyDescent="0.2">
      <c r="A475" s="31" t="s">
        <v>6742</v>
      </c>
      <c r="B475" s="31" t="s">
        <v>6743</v>
      </c>
      <c r="C475" s="31" t="s">
        <v>6744</v>
      </c>
      <c r="D475" s="31"/>
      <c r="E475" s="31" t="s">
        <v>5909</v>
      </c>
      <c r="F475" s="31"/>
      <c r="G475" s="47"/>
      <c r="H475" s="33">
        <v>0</v>
      </c>
      <c r="I475" s="31" t="s">
        <v>5421</v>
      </c>
      <c r="J475" s="31" t="s">
        <v>5422</v>
      </c>
      <c r="K475" s="31" t="s">
        <v>5164</v>
      </c>
      <c r="L475" s="31" t="s">
        <v>5278</v>
      </c>
      <c r="M475" s="31" t="s">
        <v>5279</v>
      </c>
      <c r="N475" s="31"/>
      <c r="O475" t="s">
        <v>22547</v>
      </c>
      <c r="P475" s="31" t="s">
        <v>1331</v>
      </c>
      <c r="Q475" s="31" t="s">
        <v>5168</v>
      </c>
    </row>
    <row r="476" spans="1:17" hidden="1" x14ac:dyDescent="0.2">
      <c r="A476" s="31" t="s">
        <v>6745</v>
      </c>
      <c r="B476" s="31" t="s">
        <v>6746</v>
      </c>
      <c r="C476" s="31" t="s">
        <v>6747</v>
      </c>
      <c r="D476" s="31"/>
      <c r="E476" s="31" t="s">
        <v>5909</v>
      </c>
      <c r="F476" s="31"/>
      <c r="G476" s="47"/>
      <c r="H476" s="33">
        <v>0</v>
      </c>
      <c r="I476" s="31" t="s">
        <v>5294</v>
      </c>
      <c r="J476" s="31" t="s">
        <v>5295</v>
      </c>
      <c r="K476" s="31" t="s">
        <v>5164</v>
      </c>
      <c r="L476" s="31" t="s">
        <v>5641</v>
      </c>
      <c r="M476" s="31" t="s">
        <v>5297</v>
      </c>
      <c r="N476" s="31"/>
      <c r="O476" t="s">
        <v>22547</v>
      </c>
      <c r="P476" s="31" t="s">
        <v>1331</v>
      </c>
      <c r="Q476" s="31" t="s">
        <v>5168</v>
      </c>
    </row>
    <row r="477" spans="1:17" hidden="1" x14ac:dyDescent="0.2">
      <c r="A477" s="31" t="s">
        <v>6748</v>
      </c>
      <c r="B477" s="31" t="s">
        <v>6749</v>
      </c>
      <c r="C477" s="31" t="s">
        <v>6750</v>
      </c>
      <c r="D477" s="31"/>
      <c r="E477" s="31" t="s">
        <v>5909</v>
      </c>
      <c r="F477" s="31"/>
      <c r="G477" s="47"/>
      <c r="H477" s="33">
        <v>0</v>
      </c>
      <c r="I477" s="31" t="s">
        <v>5294</v>
      </c>
      <c r="J477" s="31" t="s">
        <v>5295</v>
      </c>
      <c r="K477" s="31" t="s">
        <v>5164</v>
      </c>
      <c r="L477" s="31" t="s">
        <v>5641</v>
      </c>
      <c r="M477" s="31" t="s">
        <v>5297</v>
      </c>
      <c r="N477" s="31"/>
      <c r="O477" t="s">
        <v>22547</v>
      </c>
      <c r="P477" s="31" t="s">
        <v>1331</v>
      </c>
      <c r="Q477" s="31" t="s">
        <v>5168</v>
      </c>
    </row>
    <row r="478" spans="1:17" hidden="1" x14ac:dyDescent="0.2">
      <c r="A478" s="31" t="s">
        <v>6751</v>
      </c>
      <c r="B478" s="31" t="s">
        <v>6752</v>
      </c>
      <c r="C478" s="31" t="s">
        <v>6753</v>
      </c>
      <c r="D478" s="31"/>
      <c r="E478" s="31" t="s">
        <v>5909</v>
      </c>
      <c r="F478" s="31"/>
      <c r="G478" s="47"/>
      <c r="H478" s="33">
        <v>0</v>
      </c>
      <c r="I478" s="31" t="s">
        <v>5294</v>
      </c>
      <c r="J478" s="31" t="s">
        <v>5295</v>
      </c>
      <c r="K478" s="31" t="s">
        <v>5164</v>
      </c>
      <c r="L478" s="31" t="s">
        <v>5641</v>
      </c>
      <c r="M478" s="31" t="s">
        <v>5297</v>
      </c>
      <c r="N478" s="31"/>
      <c r="O478" t="s">
        <v>22547</v>
      </c>
      <c r="P478" s="31" t="s">
        <v>1331</v>
      </c>
      <c r="Q478" s="31" t="s">
        <v>5168</v>
      </c>
    </row>
    <row r="479" spans="1:17" hidden="1" x14ac:dyDescent="0.2">
      <c r="A479" s="31" t="s">
        <v>6754</v>
      </c>
      <c r="B479" s="31" t="s">
        <v>6755</v>
      </c>
      <c r="C479" s="31" t="s">
        <v>6756</v>
      </c>
      <c r="D479" s="31"/>
      <c r="E479" s="31" t="s">
        <v>5909</v>
      </c>
      <c r="F479" s="31"/>
      <c r="G479" s="47"/>
      <c r="H479" s="33">
        <v>0</v>
      </c>
      <c r="I479" s="31" t="s">
        <v>5294</v>
      </c>
      <c r="J479" s="31" t="s">
        <v>5295</v>
      </c>
      <c r="K479" s="31" t="s">
        <v>5164</v>
      </c>
      <c r="L479" s="31" t="s">
        <v>5641</v>
      </c>
      <c r="M479" s="31" t="s">
        <v>5297</v>
      </c>
      <c r="N479" s="31"/>
      <c r="O479" t="s">
        <v>22547</v>
      </c>
      <c r="P479" s="31" t="s">
        <v>1331</v>
      </c>
      <c r="Q479" s="31" t="s">
        <v>5168</v>
      </c>
    </row>
    <row r="480" spans="1:17" hidden="1" x14ac:dyDescent="0.2">
      <c r="A480" s="31" t="s">
        <v>6757</v>
      </c>
      <c r="B480" s="31" t="s">
        <v>6758</v>
      </c>
      <c r="C480" s="31" t="s">
        <v>6759</v>
      </c>
      <c r="D480" s="31"/>
      <c r="E480" s="31" t="s">
        <v>5909</v>
      </c>
      <c r="F480" s="31"/>
      <c r="G480" s="47"/>
      <c r="H480" s="33">
        <v>0</v>
      </c>
      <c r="I480" s="31" t="s">
        <v>5294</v>
      </c>
      <c r="J480" s="31" t="s">
        <v>5295</v>
      </c>
      <c r="K480" s="31" t="s">
        <v>5164</v>
      </c>
      <c r="L480" s="31" t="s">
        <v>5641</v>
      </c>
      <c r="M480" s="31" t="s">
        <v>5297</v>
      </c>
      <c r="N480" s="31"/>
      <c r="O480" t="s">
        <v>22547</v>
      </c>
      <c r="P480" s="31" t="s">
        <v>1331</v>
      </c>
      <c r="Q480" s="31" t="s">
        <v>5168</v>
      </c>
    </row>
    <row r="481" spans="1:17" hidden="1" x14ac:dyDescent="0.2">
      <c r="A481" s="31" t="s">
        <v>6760</v>
      </c>
      <c r="B481" s="31" t="s">
        <v>1341</v>
      </c>
      <c r="C481" s="31" t="s">
        <v>6761</v>
      </c>
      <c r="D481" s="31"/>
      <c r="E481" s="31" t="s">
        <v>5909</v>
      </c>
      <c r="F481" s="31"/>
      <c r="G481" s="47"/>
      <c r="H481" s="33">
        <v>0</v>
      </c>
      <c r="I481" s="31" t="s">
        <v>5294</v>
      </c>
      <c r="J481" s="31" t="s">
        <v>5295</v>
      </c>
      <c r="K481" s="31" t="s">
        <v>5164</v>
      </c>
      <c r="L481" s="31" t="s">
        <v>5641</v>
      </c>
      <c r="M481" s="31" t="s">
        <v>5297</v>
      </c>
      <c r="N481" s="31"/>
      <c r="O481" t="s">
        <v>22547</v>
      </c>
      <c r="P481" s="31" t="s">
        <v>1331</v>
      </c>
      <c r="Q481" s="31" t="s">
        <v>5168</v>
      </c>
    </row>
    <row r="482" spans="1:17" hidden="1" x14ac:dyDescent="0.2">
      <c r="A482" s="31" t="s">
        <v>6762</v>
      </c>
      <c r="B482" s="31" t="s">
        <v>6763</v>
      </c>
      <c r="C482" s="31" t="s">
        <v>6764</v>
      </c>
      <c r="D482" s="31"/>
      <c r="E482" s="31" t="s">
        <v>5909</v>
      </c>
      <c r="F482" s="31"/>
      <c r="G482" s="47"/>
      <c r="H482" s="33">
        <v>0</v>
      </c>
      <c r="I482" s="31" t="s">
        <v>5294</v>
      </c>
      <c r="J482" s="31" t="s">
        <v>5295</v>
      </c>
      <c r="K482" s="31" t="s">
        <v>5164</v>
      </c>
      <c r="L482" s="31" t="s">
        <v>5641</v>
      </c>
      <c r="M482" s="31" t="s">
        <v>5297</v>
      </c>
      <c r="N482" s="31"/>
      <c r="O482" t="s">
        <v>22547</v>
      </c>
      <c r="P482" s="31" t="s">
        <v>1331</v>
      </c>
      <c r="Q482" s="31" t="s">
        <v>5168</v>
      </c>
    </row>
    <row r="483" spans="1:17" hidden="1" x14ac:dyDescent="0.2">
      <c r="A483" s="31" t="s">
        <v>6765</v>
      </c>
      <c r="B483" s="31" t="s">
        <v>6766</v>
      </c>
      <c r="C483" s="31" t="s">
        <v>6767</v>
      </c>
      <c r="D483" s="31"/>
      <c r="E483" s="31" t="s">
        <v>5909</v>
      </c>
      <c r="F483" s="31"/>
      <c r="G483" s="47"/>
      <c r="H483" s="33">
        <v>0</v>
      </c>
      <c r="I483" s="31" t="s">
        <v>5294</v>
      </c>
      <c r="J483" s="31" t="s">
        <v>5295</v>
      </c>
      <c r="K483" s="31" t="s">
        <v>5164</v>
      </c>
      <c r="L483" s="31" t="s">
        <v>5641</v>
      </c>
      <c r="M483" s="31" t="s">
        <v>5297</v>
      </c>
      <c r="N483" s="31"/>
      <c r="O483" t="s">
        <v>22547</v>
      </c>
      <c r="P483" s="31" t="s">
        <v>1331</v>
      </c>
      <c r="Q483" s="31" t="s">
        <v>5168</v>
      </c>
    </row>
    <row r="484" spans="1:17" hidden="1" x14ac:dyDescent="0.2">
      <c r="A484" s="31" t="s">
        <v>6768</v>
      </c>
      <c r="B484" s="31" t="s">
        <v>6769</v>
      </c>
      <c r="C484" s="31" t="s">
        <v>6770</v>
      </c>
      <c r="D484" s="31"/>
      <c r="E484" s="31" t="s">
        <v>5909</v>
      </c>
      <c r="F484" s="31"/>
      <c r="G484" s="47"/>
      <c r="H484" s="33">
        <v>0</v>
      </c>
      <c r="I484" s="31" t="s">
        <v>5294</v>
      </c>
      <c r="J484" s="31" t="s">
        <v>5295</v>
      </c>
      <c r="K484" s="31" t="s">
        <v>5164</v>
      </c>
      <c r="L484" s="31" t="s">
        <v>5641</v>
      </c>
      <c r="M484" s="31" t="s">
        <v>5297</v>
      </c>
      <c r="N484" s="31"/>
      <c r="O484" t="s">
        <v>22547</v>
      </c>
      <c r="P484" s="31" t="s">
        <v>1331</v>
      </c>
      <c r="Q484" s="31" t="s">
        <v>5168</v>
      </c>
    </row>
    <row r="485" spans="1:17" hidden="1" x14ac:dyDescent="0.2">
      <c r="A485" s="31" t="s">
        <v>6771</v>
      </c>
      <c r="B485" s="31" t="s">
        <v>6772</v>
      </c>
      <c r="C485" s="31" t="s">
        <v>6773</v>
      </c>
      <c r="D485" s="31"/>
      <c r="E485" s="31" t="s">
        <v>5909</v>
      </c>
      <c r="F485" s="31"/>
      <c r="G485" s="47"/>
      <c r="H485" s="33">
        <v>0</v>
      </c>
      <c r="I485" s="31" t="s">
        <v>5294</v>
      </c>
      <c r="J485" s="31" t="s">
        <v>5295</v>
      </c>
      <c r="K485" s="31" t="s">
        <v>5164</v>
      </c>
      <c r="L485" s="31" t="s">
        <v>5641</v>
      </c>
      <c r="M485" s="31" t="s">
        <v>5297</v>
      </c>
      <c r="N485" s="31"/>
      <c r="O485" t="s">
        <v>22547</v>
      </c>
      <c r="P485" s="31" t="s">
        <v>1331</v>
      </c>
      <c r="Q485" s="31" t="s">
        <v>5168</v>
      </c>
    </row>
    <row r="486" spans="1:17" hidden="1" x14ac:dyDescent="0.2">
      <c r="A486" s="31" t="s">
        <v>6774</v>
      </c>
      <c r="B486" s="31" t="s">
        <v>6775</v>
      </c>
      <c r="C486" s="31" t="s">
        <v>6776</v>
      </c>
      <c r="D486" s="31"/>
      <c r="E486" s="31" t="s">
        <v>5909</v>
      </c>
      <c r="F486" s="31"/>
      <c r="G486" s="47"/>
      <c r="H486" s="33">
        <v>0</v>
      </c>
      <c r="I486" s="31" t="s">
        <v>5294</v>
      </c>
      <c r="J486" s="31" t="s">
        <v>5295</v>
      </c>
      <c r="K486" s="31" t="s">
        <v>5164</v>
      </c>
      <c r="L486" s="31" t="s">
        <v>5641</v>
      </c>
      <c r="M486" s="31" t="s">
        <v>5297</v>
      </c>
      <c r="N486" s="31"/>
      <c r="O486" t="s">
        <v>22547</v>
      </c>
      <c r="P486" s="31" t="s">
        <v>1331</v>
      </c>
      <c r="Q486" s="31" t="s">
        <v>5168</v>
      </c>
    </row>
    <row r="487" spans="1:17" hidden="1" x14ac:dyDescent="0.2">
      <c r="A487" s="31" t="s">
        <v>6777</v>
      </c>
      <c r="B487" s="31" t="s">
        <v>6778</v>
      </c>
      <c r="C487" s="31" t="s">
        <v>6779</v>
      </c>
      <c r="D487" s="31"/>
      <c r="E487" s="31" t="s">
        <v>5909</v>
      </c>
      <c r="F487" s="31"/>
      <c r="G487" s="47"/>
      <c r="H487" s="33">
        <v>0</v>
      </c>
      <c r="I487" s="31" t="s">
        <v>5294</v>
      </c>
      <c r="J487" s="31" t="s">
        <v>5295</v>
      </c>
      <c r="K487" s="31" t="s">
        <v>5164</v>
      </c>
      <c r="L487" s="31" t="s">
        <v>5641</v>
      </c>
      <c r="M487" s="31" t="s">
        <v>5297</v>
      </c>
      <c r="N487" s="31"/>
      <c r="O487" t="s">
        <v>22547</v>
      </c>
      <c r="P487" s="31" t="s">
        <v>1331</v>
      </c>
      <c r="Q487" s="31" t="s">
        <v>5168</v>
      </c>
    </row>
    <row r="488" spans="1:17" hidden="1" x14ac:dyDescent="0.2">
      <c r="A488" s="31" t="s">
        <v>6780</v>
      </c>
      <c r="B488" s="31" t="s">
        <v>6781</v>
      </c>
      <c r="C488" s="31" t="s">
        <v>6782</v>
      </c>
      <c r="D488" s="31"/>
      <c r="E488" s="31" t="s">
        <v>5909</v>
      </c>
      <c r="F488" s="31"/>
      <c r="G488" s="47"/>
      <c r="H488" s="33">
        <v>0</v>
      </c>
      <c r="I488" s="31" t="s">
        <v>5294</v>
      </c>
      <c r="J488" s="31" t="s">
        <v>5295</v>
      </c>
      <c r="K488" s="31" t="s">
        <v>5164</v>
      </c>
      <c r="L488" s="31" t="s">
        <v>5641</v>
      </c>
      <c r="M488" s="31" t="s">
        <v>5297</v>
      </c>
      <c r="N488" s="31"/>
      <c r="O488" t="s">
        <v>22547</v>
      </c>
      <c r="P488" s="31" t="s">
        <v>1331</v>
      </c>
      <c r="Q488" s="31" t="s">
        <v>5168</v>
      </c>
    </row>
    <row r="489" spans="1:17" hidden="1" x14ac:dyDescent="0.2">
      <c r="A489" s="31" t="s">
        <v>6783</v>
      </c>
      <c r="B489" s="31" t="s">
        <v>6784</v>
      </c>
      <c r="C489" s="31" t="s">
        <v>6785</v>
      </c>
      <c r="D489" s="31"/>
      <c r="E489" s="31" t="s">
        <v>5909</v>
      </c>
      <c r="F489" s="31"/>
      <c r="G489" s="47"/>
      <c r="H489" s="33">
        <v>0</v>
      </c>
      <c r="I489" s="31" t="s">
        <v>5294</v>
      </c>
      <c r="J489" s="31" t="s">
        <v>5295</v>
      </c>
      <c r="K489" s="31" t="s">
        <v>5164</v>
      </c>
      <c r="L489" s="31" t="s">
        <v>5641</v>
      </c>
      <c r="M489" s="31" t="s">
        <v>5297</v>
      </c>
      <c r="N489" s="31"/>
      <c r="O489" t="s">
        <v>22547</v>
      </c>
      <c r="P489" s="31" t="s">
        <v>1331</v>
      </c>
      <c r="Q489" s="31" t="s">
        <v>5168</v>
      </c>
    </row>
    <row r="490" spans="1:17" hidden="1" x14ac:dyDescent="0.2">
      <c r="A490" s="31" t="s">
        <v>6786</v>
      </c>
      <c r="B490" s="31" t="s">
        <v>6787</v>
      </c>
      <c r="C490" s="31" t="s">
        <v>6788</v>
      </c>
      <c r="D490" s="31"/>
      <c r="E490" s="31" t="s">
        <v>5909</v>
      </c>
      <c r="F490" s="31"/>
      <c r="G490" s="47"/>
      <c r="H490" s="33">
        <v>0</v>
      </c>
      <c r="I490" s="31" t="s">
        <v>5294</v>
      </c>
      <c r="J490" s="31" t="s">
        <v>5295</v>
      </c>
      <c r="K490" s="31" t="s">
        <v>5164</v>
      </c>
      <c r="L490" s="31" t="s">
        <v>5641</v>
      </c>
      <c r="M490" s="31" t="s">
        <v>5297</v>
      </c>
      <c r="N490" s="31"/>
      <c r="O490" t="s">
        <v>22547</v>
      </c>
      <c r="P490" s="31" t="s">
        <v>1331</v>
      </c>
      <c r="Q490" s="31" t="s">
        <v>5168</v>
      </c>
    </row>
    <row r="491" spans="1:17" hidden="1" x14ac:dyDescent="0.2">
      <c r="A491" s="31" t="s">
        <v>6789</v>
      </c>
      <c r="B491" s="31" t="s">
        <v>6790</v>
      </c>
      <c r="C491" s="31" t="s">
        <v>6791</v>
      </c>
      <c r="D491" s="31"/>
      <c r="E491" s="31" t="s">
        <v>5909</v>
      </c>
      <c r="F491" s="31"/>
      <c r="G491" s="47"/>
      <c r="H491" s="33">
        <v>0</v>
      </c>
      <c r="I491" s="31" t="s">
        <v>5294</v>
      </c>
      <c r="J491" s="31" t="s">
        <v>5295</v>
      </c>
      <c r="K491" s="31" t="s">
        <v>5164</v>
      </c>
      <c r="L491" s="31" t="s">
        <v>5641</v>
      </c>
      <c r="M491" s="31" t="s">
        <v>5297</v>
      </c>
      <c r="N491" s="31"/>
      <c r="O491" t="s">
        <v>22547</v>
      </c>
      <c r="P491" s="31" t="s">
        <v>1331</v>
      </c>
      <c r="Q491" s="31" t="s">
        <v>5168</v>
      </c>
    </row>
    <row r="492" spans="1:17" hidden="1" x14ac:dyDescent="0.2">
      <c r="A492" s="31" t="s">
        <v>6792</v>
      </c>
      <c r="B492" s="31" t="s">
        <v>6793</v>
      </c>
      <c r="C492" s="31" t="s">
        <v>6794</v>
      </c>
      <c r="D492" s="31"/>
      <c r="E492" s="31" t="s">
        <v>5909</v>
      </c>
      <c r="F492" s="31"/>
      <c r="G492" s="47"/>
      <c r="H492" s="33">
        <v>0</v>
      </c>
      <c r="I492" s="31" t="s">
        <v>5294</v>
      </c>
      <c r="J492" s="31" t="s">
        <v>5295</v>
      </c>
      <c r="K492" s="31" t="s">
        <v>5164</v>
      </c>
      <c r="L492" s="31" t="s">
        <v>5641</v>
      </c>
      <c r="M492" s="31" t="s">
        <v>5297</v>
      </c>
      <c r="N492" s="31"/>
      <c r="O492" t="s">
        <v>22547</v>
      </c>
      <c r="P492" s="31" t="s">
        <v>1331</v>
      </c>
      <c r="Q492" s="31" t="s">
        <v>5168</v>
      </c>
    </row>
    <row r="493" spans="1:17" hidden="1" x14ac:dyDescent="0.2">
      <c r="A493" s="31" t="s">
        <v>6795</v>
      </c>
      <c r="B493" s="31" t="s">
        <v>6796</v>
      </c>
      <c r="C493" s="31" t="s">
        <v>6797</v>
      </c>
      <c r="D493" s="31"/>
      <c r="E493" s="31" t="s">
        <v>5909</v>
      </c>
      <c r="F493" s="31"/>
      <c r="G493" s="47"/>
      <c r="H493" s="33">
        <v>0</v>
      </c>
      <c r="I493" s="31" t="s">
        <v>5294</v>
      </c>
      <c r="J493" s="31" t="s">
        <v>5295</v>
      </c>
      <c r="K493" s="31" t="s">
        <v>5164</v>
      </c>
      <c r="L493" s="31" t="s">
        <v>5296</v>
      </c>
      <c r="M493" s="31" t="s">
        <v>5297</v>
      </c>
      <c r="N493" s="31"/>
      <c r="O493" t="s">
        <v>22547</v>
      </c>
      <c r="P493" s="31" t="s">
        <v>1331</v>
      </c>
      <c r="Q493" s="31" t="s">
        <v>5168</v>
      </c>
    </row>
    <row r="494" spans="1:17" hidden="1" x14ac:dyDescent="0.2">
      <c r="A494" s="31" t="s">
        <v>6798</v>
      </c>
      <c r="B494" s="31" t="s">
        <v>6799</v>
      </c>
      <c r="C494" s="31" t="s">
        <v>6800</v>
      </c>
      <c r="D494" s="31"/>
      <c r="E494" s="31" t="s">
        <v>5909</v>
      </c>
      <c r="F494" s="31"/>
      <c r="G494" s="47"/>
      <c r="H494" s="33">
        <v>0</v>
      </c>
      <c r="I494" s="31" t="s">
        <v>5294</v>
      </c>
      <c r="J494" s="31" t="s">
        <v>5295</v>
      </c>
      <c r="K494" s="31" t="s">
        <v>5164</v>
      </c>
      <c r="L494" s="31" t="s">
        <v>5296</v>
      </c>
      <c r="M494" s="31" t="s">
        <v>5297</v>
      </c>
      <c r="N494" s="31"/>
      <c r="O494" t="s">
        <v>22547</v>
      </c>
      <c r="P494" s="31" t="s">
        <v>1331</v>
      </c>
      <c r="Q494" s="31" t="s">
        <v>5168</v>
      </c>
    </row>
    <row r="495" spans="1:17" hidden="1" x14ac:dyDescent="0.2">
      <c r="A495" s="31" t="s">
        <v>6801</v>
      </c>
      <c r="B495" s="31" t="s">
        <v>6802</v>
      </c>
      <c r="C495" s="31" t="s">
        <v>6803</v>
      </c>
      <c r="D495" s="31"/>
      <c r="E495" s="31" t="s">
        <v>5909</v>
      </c>
      <c r="F495" s="31"/>
      <c r="G495" s="47"/>
      <c r="H495" s="33">
        <v>0</v>
      </c>
      <c r="I495" s="31" t="s">
        <v>5294</v>
      </c>
      <c r="J495" s="31" t="s">
        <v>5295</v>
      </c>
      <c r="K495" s="31" t="s">
        <v>5164</v>
      </c>
      <c r="L495" s="31" t="s">
        <v>5296</v>
      </c>
      <c r="M495" s="31" t="s">
        <v>5297</v>
      </c>
      <c r="N495" s="31"/>
      <c r="O495" t="s">
        <v>22547</v>
      </c>
      <c r="P495" s="31" t="s">
        <v>1331</v>
      </c>
      <c r="Q495" s="31" t="s">
        <v>5168</v>
      </c>
    </row>
    <row r="496" spans="1:17" hidden="1" x14ac:dyDescent="0.2">
      <c r="A496" s="31" t="s">
        <v>6804</v>
      </c>
      <c r="B496" s="31" t="s">
        <v>172</v>
      </c>
      <c r="C496" s="31" t="s">
        <v>6805</v>
      </c>
      <c r="D496" s="31"/>
      <c r="E496" s="31" t="s">
        <v>6806</v>
      </c>
      <c r="F496" s="31"/>
      <c r="G496" s="47"/>
      <c r="H496" s="33">
        <v>0</v>
      </c>
      <c r="I496" s="31" t="s">
        <v>5236</v>
      </c>
      <c r="J496" s="31" t="s">
        <v>5237</v>
      </c>
      <c r="K496" s="31" t="s">
        <v>5164</v>
      </c>
      <c r="L496" s="31" t="s">
        <v>5310</v>
      </c>
      <c r="M496" s="31" t="s">
        <v>5239</v>
      </c>
      <c r="N496" s="31" t="s">
        <v>6807</v>
      </c>
      <c r="O496" t="s">
        <v>22546</v>
      </c>
      <c r="P496" s="31" t="s">
        <v>63</v>
      </c>
      <c r="Q496" s="31" t="s">
        <v>5168</v>
      </c>
    </row>
    <row r="497" spans="1:17" hidden="1" x14ac:dyDescent="0.2">
      <c r="A497" s="31" t="s">
        <v>6808</v>
      </c>
      <c r="B497" s="31" t="s">
        <v>5126</v>
      </c>
      <c r="C497" s="31" t="s">
        <v>6809</v>
      </c>
      <c r="D497" s="31"/>
      <c r="E497" s="31" t="s">
        <v>6806</v>
      </c>
      <c r="F497" s="31"/>
      <c r="G497" s="47"/>
      <c r="H497" s="33">
        <v>0</v>
      </c>
      <c r="I497" s="31" t="s">
        <v>5236</v>
      </c>
      <c r="J497" s="31" t="s">
        <v>5237</v>
      </c>
      <c r="K497" s="31" t="s">
        <v>5164</v>
      </c>
      <c r="L497" s="31" t="s">
        <v>5310</v>
      </c>
      <c r="M497" s="31" t="s">
        <v>5239</v>
      </c>
      <c r="N497" s="31" t="s">
        <v>6810</v>
      </c>
      <c r="O497" t="s">
        <v>22546</v>
      </c>
      <c r="P497" s="31" t="s">
        <v>63</v>
      </c>
      <c r="Q497" s="31" t="s">
        <v>5168</v>
      </c>
    </row>
    <row r="498" spans="1:17" hidden="1" x14ac:dyDescent="0.2">
      <c r="A498" s="31" t="s">
        <v>6811</v>
      </c>
      <c r="B498" s="31" t="s">
        <v>131</v>
      </c>
      <c r="C498" s="31" t="s">
        <v>6812</v>
      </c>
      <c r="D498" s="31"/>
      <c r="E498" s="31" t="s">
        <v>6806</v>
      </c>
      <c r="F498" s="31"/>
      <c r="G498" s="47"/>
      <c r="H498" s="33">
        <v>0</v>
      </c>
      <c r="I498" s="31" t="s">
        <v>5236</v>
      </c>
      <c r="J498" s="31" t="s">
        <v>5237</v>
      </c>
      <c r="K498" s="31" t="s">
        <v>5164</v>
      </c>
      <c r="L498" s="31" t="s">
        <v>5310</v>
      </c>
      <c r="M498" s="31" t="s">
        <v>5239</v>
      </c>
      <c r="N498" s="31" t="s">
        <v>6813</v>
      </c>
      <c r="O498" t="s">
        <v>22546</v>
      </c>
      <c r="P498" s="31" t="s">
        <v>63</v>
      </c>
      <c r="Q498" s="31" t="s">
        <v>5168</v>
      </c>
    </row>
    <row r="499" spans="1:17" hidden="1" x14ac:dyDescent="0.2">
      <c r="A499" s="31" t="s">
        <v>6814</v>
      </c>
      <c r="B499" s="31" t="s">
        <v>240</v>
      </c>
      <c r="C499" s="31" t="s">
        <v>6815</v>
      </c>
      <c r="D499" s="31"/>
      <c r="E499" s="31" t="s">
        <v>6806</v>
      </c>
      <c r="F499" s="31"/>
      <c r="G499" s="47"/>
      <c r="H499" s="33">
        <v>0</v>
      </c>
      <c r="I499" s="31" t="s">
        <v>5236</v>
      </c>
      <c r="J499" s="31" t="s">
        <v>5237</v>
      </c>
      <c r="K499" s="31" t="s">
        <v>5164</v>
      </c>
      <c r="L499" s="31" t="s">
        <v>5310</v>
      </c>
      <c r="M499" s="31" t="s">
        <v>5239</v>
      </c>
      <c r="N499" s="31"/>
      <c r="O499" t="s">
        <v>22546</v>
      </c>
      <c r="P499" s="31" t="s">
        <v>63</v>
      </c>
      <c r="Q499" s="31" t="s">
        <v>5168</v>
      </c>
    </row>
    <row r="500" spans="1:17" hidden="1" x14ac:dyDescent="0.2">
      <c r="A500" s="31" t="s">
        <v>6816</v>
      </c>
      <c r="B500" s="31" t="s">
        <v>103</v>
      </c>
      <c r="C500" s="31" t="s">
        <v>6817</v>
      </c>
      <c r="D500" s="31"/>
      <c r="E500" s="31" t="s">
        <v>6806</v>
      </c>
      <c r="F500" s="31"/>
      <c r="G500" s="47"/>
      <c r="H500" s="33">
        <v>0</v>
      </c>
      <c r="I500" s="31" t="s">
        <v>5236</v>
      </c>
      <c r="J500" s="31" t="s">
        <v>5237</v>
      </c>
      <c r="K500" s="31" t="s">
        <v>5164</v>
      </c>
      <c r="L500" s="31" t="s">
        <v>5310</v>
      </c>
      <c r="M500" s="31" t="s">
        <v>5239</v>
      </c>
      <c r="N500" s="31"/>
      <c r="O500" t="s">
        <v>22546</v>
      </c>
      <c r="P500" s="31" t="s">
        <v>63</v>
      </c>
      <c r="Q500" s="31" t="s">
        <v>5168</v>
      </c>
    </row>
    <row r="501" spans="1:17" hidden="1" x14ac:dyDescent="0.2">
      <c r="A501" s="31" t="s">
        <v>6818</v>
      </c>
      <c r="B501" s="31" t="s">
        <v>133</v>
      </c>
      <c r="C501" s="31" t="s">
        <v>6819</v>
      </c>
      <c r="D501" s="31"/>
      <c r="E501" s="31" t="s">
        <v>6806</v>
      </c>
      <c r="F501" s="31"/>
      <c r="G501" s="47"/>
      <c r="H501" s="33">
        <v>0</v>
      </c>
      <c r="I501" s="31" t="s">
        <v>5236</v>
      </c>
      <c r="J501" s="31" t="s">
        <v>5237</v>
      </c>
      <c r="K501" s="31" t="s">
        <v>5164</v>
      </c>
      <c r="L501" s="31" t="s">
        <v>5310</v>
      </c>
      <c r="M501" s="31" t="s">
        <v>5239</v>
      </c>
      <c r="N501" s="31"/>
      <c r="O501" t="s">
        <v>22546</v>
      </c>
      <c r="P501" s="31" t="s">
        <v>63</v>
      </c>
      <c r="Q501" s="31" t="s">
        <v>5168</v>
      </c>
    </row>
    <row r="502" spans="1:17" hidden="1" x14ac:dyDescent="0.2">
      <c r="A502" s="31" t="s">
        <v>6820</v>
      </c>
      <c r="B502" s="31" t="s">
        <v>101</v>
      </c>
      <c r="C502" s="31" t="s">
        <v>6821</v>
      </c>
      <c r="D502" s="31"/>
      <c r="E502" s="31" t="s">
        <v>6806</v>
      </c>
      <c r="F502" s="31"/>
      <c r="G502" s="47"/>
      <c r="H502" s="33">
        <v>0</v>
      </c>
      <c r="I502" s="31" t="s">
        <v>5236</v>
      </c>
      <c r="J502" s="31" t="s">
        <v>5237</v>
      </c>
      <c r="K502" s="31" t="s">
        <v>5164</v>
      </c>
      <c r="L502" s="31" t="s">
        <v>5310</v>
      </c>
      <c r="M502" s="31" t="s">
        <v>5239</v>
      </c>
      <c r="N502" s="31"/>
      <c r="O502" t="s">
        <v>22546</v>
      </c>
      <c r="P502" s="31" t="s">
        <v>63</v>
      </c>
      <c r="Q502" s="31" t="s">
        <v>5168</v>
      </c>
    </row>
    <row r="503" spans="1:17" hidden="1" x14ac:dyDescent="0.2">
      <c r="A503" s="31" t="s">
        <v>6822</v>
      </c>
      <c r="B503" s="31" t="s">
        <v>6823</v>
      </c>
      <c r="C503" s="31" t="s">
        <v>6824</v>
      </c>
      <c r="D503" s="31"/>
      <c r="E503" s="31" t="s">
        <v>6806</v>
      </c>
      <c r="F503" s="31"/>
      <c r="G503" s="47"/>
      <c r="H503" s="33">
        <v>0</v>
      </c>
      <c r="I503" s="31" t="s">
        <v>5236</v>
      </c>
      <c r="J503" s="31" t="s">
        <v>5237</v>
      </c>
      <c r="K503" s="31" t="s">
        <v>5164</v>
      </c>
      <c r="L503" s="31" t="s">
        <v>5310</v>
      </c>
      <c r="M503" s="31" t="s">
        <v>5239</v>
      </c>
      <c r="N503" s="31"/>
      <c r="O503" t="s">
        <v>22546</v>
      </c>
      <c r="P503" s="31" t="s">
        <v>63</v>
      </c>
      <c r="Q503" s="31" t="s">
        <v>5168</v>
      </c>
    </row>
    <row r="504" spans="1:17" hidden="1" x14ac:dyDescent="0.2">
      <c r="A504" s="31" t="s">
        <v>6825</v>
      </c>
      <c r="B504" s="31" t="s">
        <v>6826</v>
      </c>
      <c r="C504" s="31" t="s">
        <v>6827</v>
      </c>
      <c r="D504" s="31"/>
      <c r="E504" s="31" t="s">
        <v>6828</v>
      </c>
      <c r="F504" s="31"/>
      <c r="G504" s="47"/>
      <c r="H504" s="33">
        <v>0</v>
      </c>
      <c r="I504" s="31" t="s">
        <v>5294</v>
      </c>
      <c r="J504" s="31" t="s">
        <v>5295</v>
      </c>
      <c r="K504" s="31" t="s">
        <v>5164</v>
      </c>
      <c r="L504" s="31" t="s">
        <v>5798</v>
      </c>
      <c r="M504" s="31" t="s">
        <v>5297</v>
      </c>
      <c r="N504" s="31"/>
      <c r="O504" t="s">
        <v>22547</v>
      </c>
      <c r="P504" s="31" t="s">
        <v>1331</v>
      </c>
      <c r="Q504" s="31" t="s">
        <v>5168</v>
      </c>
    </row>
    <row r="505" spans="1:17" hidden="1" x14ac:dyDescent="0.2">
      <c r="A505" s="31" t="s">
        <v>6829</v>
      </c>
      <c r="B505" s="31" t="s">
        <v>6830</v>
      </c>
      <c r="C505" s="31" t="s">
        <v>6831</v>
      </c>
      <c r="D505" s="31"/>
      <c r="E505" s="31" t="s">
        <v>5906</v>
      </c>
      <c r="F505" s="31"/>
      <c r="G505" s="47"/>
      <c r="H505" s="33">
        <v>0</v>
      </c>
      <c r="I505" s="31" t="s">
        <v>5212</v>
      </c>
      <c r="J505" s="31" t="s">
        <v>5213</v>
      </c>
      <c r="K505" s="31" t="s">
        <v>5164</v>
      </c>
      <c r="L505" s="31" t="s">
        <v>5165</v>
      </c>
      <c r="M505" s="31" t="s">
        <v>6832</v>
      </c>
      <c r="N505" s="31"/>
      <c r="O505" t="s">
        <v>22546</v>
      </c>
      <c r="P505" s="31" t="s">
        <v>63</v>
      </c>
      <c r="Q505" s="31" t="s">
        <v>5168</v>
      </c>
    </row>
    <row r="506" spans="1:17" hidden="1" x14ac:dyDescent="0.2">
      <c r="A506" s="31" t="s">
        <v>6833</v>
      </c>
      <c r="B506" s="31" t="s">
        <v>250</v>
      </c>
      <c r="C506" s="31" t="s">
        <v>6834</v>
      </c>
      <c r="D506" s="31"/>
      <c r="E506" s="31" t="s">
        <v>5906</v>
      </c>
      <c r="F506" s="31"/>
      <c r="G506" s="47"/>
      <c r="H506" s="33">
        <v>0</v>
      </c>
      <c r="I506" s="31" t="s">
        <v>5172</v>
      </c>
      <c r="J506" s="31" t="s">
        <v>5173</v>
      </c>
      <c r="K506" s="31" t="s">
        <v>5164</v>
      </c>
      <c r="L506" s="31" t="s">
        <v>5165</v>
      </c>
      <c r="M506" s="31" t="s">
        <v>6835</v>
      </c>
      <c r="N506" s="31"/>
      <c r="O506" t="s">
        <v>22546</v>
      </c>
      <c r="P506" s="31" t="s">
        <v>63</v>
      </c>
      <c r="Q506" s="31" t="s">
        <v>5168</v>
      </c>
    </row>
    <row r="507" spans="1:17" hidden="1" x14ac:dyDescent="0.2">
      <c r="A507" s="31" t="s">
        <v>6836</v>
      </c>
      <c r="B507" s="31" t="s">
        <v>215</v>
      </c>
      <c r="C507" s="31" t="s">
        <v>6837</v>
      </c>
      <c r="D507" s="31"/>
      <c r="E507" s="31" t="s">
        <v>5906</v>
      </c>
      <c r="F507" s="31"/>
      <c r="G507" s="47"/>
      <c r="H507" s="33">
        <v>0</v>
      </c>
      <c r="I507" s="31" t="s">
        <v>5172</v>
      </c>
      <c r="J507" s="31" t="s">
        <v>5173</v>
      </c>
      <c r="K507" s="31" t="s">
        <v>5164</v>
      </c>
      <c r="L507" s="31" t="s">
        <v>5165</v>
      </c>
      <c r="M507" s="31" t="s">
        <v>5174</v>
      </c>
      <c r="N507" s="31"/>
      <c r="O507" t="s">
        <v>22546</v>
      </c>
      <c r="P507" s="31" t="s">
        <v>63</v>
      </c>
      <c r="Q507" s="31" t="s">
        <v>5168</v>
      </c>
    </row>
    <row r="508" spans="1:17" hidden="1" x14ac:dyDescent="0.2">
      <c r="A508" s="31" t="s">
        <v>6838</v>
      </c>
      <c r="B508" s="31" t="s">
        <v>199</v>
      </c>
      <c r="C508" s="31" t="s">
        <v>6839</v>
      </c>
      <c r="D508" s="31"/>
      <c r="E508" s="31" t="s">
        <v>5906</v>
      </c>
      <c r="F508" s="31"/>
      <c r="G508" s="47"/>
      <c r="H508" s="33">
        <v>0</v>
      </c>
      <c r="I508" s="31" t="s">
        <v>5179</v>
      </c>
      <c r="J508" s="31" t="s">
        <v>5180</v>
      </c>
      <c r="K508" s="31" t="s">
        <v>5164</v>
      </c>
      <c r="L508" s="31" t="s">
        <v>5165</v>
      </c>
      <c r="M508" s="31" t="s">
        <v>5181</v>
      </c>
      <c r="N508" s="31"/>
      <c r="O508" t="s">
        <v>22546</v>
      </c>
      <c r="P508" s="31" t="s">
        <v>63</v>
      </c>
      <c r="Q508" s="31" t="s">
        <v>5168</v>
      </c>
    </row>
    <row r="509" spans="1:17" hidden="1" x14ac:dyDescent="0.2">
      <c r="A509" s="31" t="s">
        <v>6840</v>
      </c>
      <c r="B509" s="31" t="s">
        <v>64</v>
      </c>
      <c r="C509" s="31" t="s">
        <v>6841</v>
      </c>
      <c r="D509" s="31"/>
      <c r="E509" s="31" t="s">
        <v>5906</v>
      </c>
      <c r="F509" s="31"/>
      <c r="G509" s="47"/>
      <c r="H509" s="33">
        <v>0</v>
      </c>
      <c r="I509" s="31" t="s">
        <v>5172</v>
      </c>
      <c r="J509" s="31" t="s">
        <v>5173</v>
      </c>
      <c r="K509" s="31" t="s">
        <v>5164</v>
      </c>
      <c r="L509" s="31" t="s">
        <v>5165</v>
      </c>
      <c r="M509" s="31" t="s">
        <v>5224</v>
      </c>
      <c r="N509" s="31"/>
      <c r="O509" t="s">
        <v>22546</v>
      </c>
      <c r="P509" s="31" t="s">
        <v>63</v>
      </c>
      <c r="Q509" s="31" t="s">
        <v>5168</v>
      </c>
    </row>
    <row r="510" spans="1:17" hidden="1" x14ac:dyDescent="0.2">
      <c r="A510" s="31" t="s">
        <v>6842</v>
      </c>
      <c r="B510" s="31" t="s">
        <v>6843</v>
      </c>
      <c r="C510" s="31" t="s">
        <v>6844</v>
      </c>
      <c r="D510" s="31"/>
      <c r="E510" s="31" t="s">
        <v>5906</v>
      </c>
      <c r="F510" s="31"/>
      <c r="G510" s="47"/>
      <c r="H510" s="33">
        <v>0</v>
      </c>
      <c r="I510" s="31" t="s">
        <v>5212</v>
      </c>
      <c r="J510" s="31" t="s">
        <v>5213</v>
      </c>
      <c r="K510" s="31" t="s">
        <v>5164</v>
      </c>
      <c r="L510" s="31" t="s">
        <v>5165</v>
      </c>
      <c r="M510" s="31" t="s">
        <v>6832</v>
      </c>
      <c r="N510" s="31"/>
      <c r="O510" t="s">
        <v>22546</v>
      </c>
      <c r="P510" s="31" t="s">
        <v>63</v>
      </c>
      <c r="Q510" s="31" t="s">
        <v>5168</v>
      </c>
    </row>
    <row r="511" spans="1:17" hidden="1" x14ac:dyDescent="0.2">
      <c r="A511" s="31" t="s">
        <v>6845</v>
      </c>
      <c r="B511" s="31" t="s">
        <v>6846</v>
      </c>
      <c r="C511" s="31" t="s">
        <v>6847</v>
      </c>
      <c r="D511" s="31"/>
      <c r="E511" s="31" t="s">
        <v>5906</v>
      </c>
      <c r="F511" s="31"/>
      <c r="G511" s="47"/>
      <c r="H511" s="33">
        <v>0</v>
      </c>
      <c r="I511" s="31" t="s">
        <v>5172</v>
      </c>
      <c r="J511" s="31" t="s">
        <v>5173</v>
      </c>
      <c r="K511" s="31" t="s">
        <v>5164</v>
      </c>
      <c r="L511" s="31" t="s">
        <v>5165</v>
      </c>
      <c r="M511" s="31" t="s">
        <v>5812</v>
      </c>
      <c r="N511" s="31"/>
      <c r="O511" t="s">
        <v>22546</v>
      </c>
      <c r="P511" s="31" t="s">
        <v>63</v>
      </c>
      <c r="Q511" s="31" t="s">
        <v>5168</v>
      </c>
    </row>
    <row r="512" spans="1:17" hidden="1" x14ac:dyDescent="0.2">
      <c r="A512" s="31" t="s">
        <v>6848</v>
      </c>
      <c r="B512" s="31" t="s">
        <v>6849</v>
      </c>
      <c r="C512" s="31" t="s">
        <v>6850</v>
      </c>
      <c r="D512" s="31"/>
      <c r="E512" s="31" t="s">
        <v>5906</v>
      </c>
      <c r="F512" s="31"/>
      <c r="G512" s="47"/>
      <c r="H512" s="33">
        <v>0</v>
      </c>
      <c r="I512" s="31" t="s">
        <v>5179</v>
      </c>
      <c r="J512" s="31" t="s">
        <v>5180</v>
      </c>
      <c r="K512" s="31" t="s">
        <v>5164</v>
      </c>
      <c r="L512" s="31" t="s">
        <v>5165</v>
      </c>
      <c r="M512" s="31" t="s">
        <v>5361</v>
      </c>
      <c r="N512" s="31"/>
      <c r="O512" t="s">
        <v>22546</v>
      </c>
      <c r="P512" s="31" t="s">
        <v>63</v>
      </c>
      <c r="Q512" s="31" t="s">
        <v>5168</v>
      </c>
    </row>
    <row r="513" spans="1:17" hidden="1" x14ac:dyDescent="0.2">
      <c r="A513" s="31" t="s">
        <v>6851</v>
      </c>
      <c r="B513" s="31" t="s">
        <v>6852</v>
      </c>
      <c r="C513" s="31" t="s">
        <v>6853</v>
      </c>
      <c r="D513" s="31"/>
      <c r="E513" s="31" t="s">
        <v>5906</v>
      </c>
      <c r="F513" s="31"/>
      <c r="G513" s="47"/>
      <c r="H513" s="33">
        <v>0</v>
      </c>
      <c r="I513" s="31" t="s">
        <v>5172</v>
      </c>
      <c r="J513" s="31" t="s">
        <v>5173</v>
      </c>
      <c r="K513" s="31" t="s">
        <v>5164</v>
      </c>
      <c r="L513" s="31" t="s">
        <v>5165</v>
      </c>
      <c r="M513" s="31" t="s">
        <v>6835</v>
      </c>
      <c r="N513" s="31"/>
      <c r="O513" t="s">
        <v>22546</v>
      </c>
      <c r="P513" s="31" t="s">
        <v>63</v>
      </c>
      <c r="Q513" s="31" t="s">
        <v>5168</v>
      </c>
    </row>
    <row r="514" spans="1:17" hidden="1" x14ac:dyDescent="0.2">
      <c r="A514" s="31" t="s">
        <v>6854</v>
      </c>
      <c r="B514" s="31" t="s">
        <v>114</v>
      </c>
      <c r="C514" s="31" t="s">
        <v>6855</v>
      </c>
      <c r="D514" s="31"/>
      <c r="E514" s="31" t="s">
        <v>5906</v>
      </c>
      <c r="F514" s="31"/>
      <c r="G514" s="47"/>
      <c r="H514" s="33">
        <v>0</v>
      </c>
      <c r="I514" s="31" t="s">
        <v>5172</v>
      </c>
      <c r="J514" s="31" t="s">
        <v>5173</v>
      </c>
      <c r="K514" s="31" t="s">
        <v>5164</v>
      </c>
      <c r="L514" s="31" t="s">
        <v>5165</v>
      </c>
      <c r="M514" s="31" t="s">
        <v>6835</v>
      </c>
      <c r="N514" s="31"/>
      <c r="O514" t="s">
        <v>22546</v>
      </c>
      <c r="P514" s="31" t="s">
        <v>63</v>
      </c>
      <c r="Q514" s="31" t="s">
        <v>5168</v>
      </c>
    </row>
    <row r="515" spans="1:17" hidden="1" x14ac:dyDescent="0.2">
      <c r="A515" s="31" t="s">
        <v>6856</v>
      </c>
      <c r="B515" s="31" t="s">
        <v>95</v>
      </c>
      <c r="C515" s="31" t="s">
        <v>6857</v>
      </c>
      <c r="D515" s="31"/>
      <c r="E515" s="31" t="s">
        <v>5906</v>
      </c>
      <c r="F515" s="31"/>
      <c r="G515" s="47"/>
      <c r="H515" s="33">
        <v>0</v>
      </c>
      <c r="I515" s="31" t="s">
        <v>5179</v>
      </c>
      <c r="J515" s="31" t="s">
        <v>5180</v>
      </c>
      <c r="K515" s="31" t="s">
        <v>5164</v>
      </c>
      <c r="L515" s="31" t="s">
        <v>5165</v>
      </c>
      <c r="M515" s="31" t="s">
        <v>5192</v>
      </c>
      <c r="N515" s="31"/>
      <c r="O515" t="s">
        <v>22546</v>
      </c>
      <c r="P515" s="31" t="s">
        <v>63</v>
      </c>
      <c r="Q515" s="31" t="s">
        <v>5168</v>
      </c>
    </row>
    <row r="516" spans="1:17" hidden="1" x14ac:dyDescent="0.2">
      <c r="A516" s="31" t="s">
        <v>6858</v>
      </c>
      <c r="B516" s="31" t="s">
        <v>274</v>
      </c>
      <c r="C516" s="31" t="s">
        <v>6859</v>
      </c>
      <c r="D516" s="31"/>
      <c r="E516" s="31" t="s">
        <v>5906</v>
      </c>
      <c r="F516" s="31"/>
      <c r="G516" s="47"/>
      <c r="H516" s="33">
        <v>0</v>
      </c>
      <c r="I516" s="31" t="s">
        <v>5179</v>
      </c>
      <c r="J516" s="31" t="s">
        <v>5180</v>
      </c>
      <c r="K516" s="31" t="s">
        <v>5164</v>
      </c>
      <c r="L516" s="31" t="s">
        <v>5165</v>
      </c>
      <c r="M516" s="31" t="s">
        <v>5181</v>
      </c>
      <c r="N516" s="31"/>
      <c r="O516" t="s">
        <v>22546</v>
      </c>
      <c r="P516" s="31" t="s">
        <v>63</v>
      </c>
      <c r="Q516" s="31" t="s">
        <v>5168</v>
      </c>
    </row>
    <row r="517" spans="1:17" hidden="1" x14ac:dyDescent="0.2">
      <c r="A517" s="31" t="s">
        <v>6860</v>
      </c>
      <c r="B517" s="31" t="s">
        <v>118</v>
      </c>
      <c r="C517" s="31" t="s">
        <v>6861</v>
      </c>
      <c r="D517" s="31"/>
      <c r="E517" s="31" t="s">
        <v>5906</v>
      </c>
      <c r="F517" s="31"/>
      <c r="G517" s="47"/>
      <c r="H517" s="33">
        <v>0</v>
      </c>
      <c r="I517" s="31" t="s">
        <v>5172</v>
      </c>
      <c r="J517" s="31" t="s">
        <v>5173</v>
      </c>
      <c r="K517" s="31" t="s">
        <v>5164</v>
      </c>
      <c r="L517" s="31" t="s">
        <v>5165</v>
      </c>
      <c r="M517" s="31" t="s">
        <v>5812</v>
      </c>
      <c r="N517" s="31"/>
      <c r="O517" t="s">
        <v>22546</v>
      </c>
      <c r="P517" s="31" t="s">
        <v>63</v>
      </c>
      <c r="Q517" s="31" t="s">
        <v>5168</v>
      </c>
    </row>
    <row r="518" spans="1:17" hidden="1" x14ac:dyDescent="0.2">
      <c r="A518" s="31" t="s">
        <v>6862</v>
      </c>
      <c r="B518" s="31" t="s">
        <v>6863</v>
      </c>
      <c r="C518" s="31" t="s">
        <v>6864</v>
      </c>
      <c r="D518" s="31"/>
      <c r="E518" s="31" t="s">
        <v>5906</v>
      </c>
      <c r="F518" s="31"/>
      <c r="G518" s="47"/>
      <c r="H518" s="33">
        <v>0</v>
      </c>
      <c r="I518" s="31" t="s">
        <v>5252</v>
      </c>
      <c r="J518" s="31" t="s">
        <v>5253</v>
      </c>
      <c r="K518" s="31" t="s">
        <v>5164</v>
      </c>
      <c r="L518" s="31" t="s">
        <v>5165</v>
      </c>
      <c r="M518" s="31" t="s">
        <v>5166</v>
      </c>
      <c r="N518" s="31"/>
      <c r="O518" t="s">
        <v>22546</v>
      </c>
      <c r="P518" s="31" t="s">
        <v>63</v>
      </c>
      <c r="Q518" s="31" t="s">
        <v>5168</v>
      </c>
    </row>
    <row r="519" spans="1:17" hidden="1" x14ac:dyDescent="0.2">
      <c r="A519" s="31" t="s">
        <v>6865</v>
      </c>
      <c r="B519" s="31" t="s">
        <v>297</v>
      </c>
      <c r="C519" s="31" t="s">
        <v>6866</v>
      </c>
      <c r="D519" s="31"/>
      <c r="E519" s="31" t="s">
        <v>5906</v>
      </c>
      <c r="F519" s="31"/>
      <c r="G519" s="47"/>
      <c r="H519" s="33">
        <v>0</v>
      </c>
      <c r="I519" s="31" t="s">
        <v>5179</v>
      </c>
      <c r="J519" s="31" t="s">
        <v>5180</v>
      </c>
      <c r="K519" s="31" t="s">
        <v>5164</v>
      </c>
      <c r="L519" s="31" t="s">
        <v>5165</v>
      </c>
      <c r="M519" s="31" t="s">
        <v>5181</v>
      </c>
      <c r="N519" s="31"/>
      <c r="O519" t="s">
        <v>22546</v>
      </c>
      <c r="P519" s="31" t="s">
        <v>63</v>
      </c>
      <c r="Q519" s="31" t="s">
        <v>5168</v>
      </c>
    </row>
    <row r="520" spans="1:17" hidden="1" x14ac:dyDescent="0.2">
      <c r="A520" s="31" t="s">
        <v>6867</v>
      </c>
      <c r="B520" s="31" t="s">
        <v>146</v>
      </c>
      <c r="C520" s="31" t="s">
        <v>6868</v>
      </c>
      <c r="D520" s="31"/>
      <c r="E520" s="31" t="s">
        <v>5906</v>
      </c>
      <c r="F520" s="31"/>
      <c r="G520" s="47"/>
      <c r="H520" s="33">
        <v>0</v>
      </c>
      <c r="I520" s="31" t="s">
        <v>5218</v>
      </c>
      <c r="J520" s="31" t="s">
        <v>5219</v>
      </c>
      <c r="K520" s="31" t="s">
        <v>5164</v>
      </c>
      <c r="L520" s="31" t="s">
        <v>5165</v>
      </c>
      <c r="M520" s="31" t="s">
        <v>6869</v>
      </c>
      <c r="N520" s="31"/>
      <c r="O520" t="s">
        <v>22546</v>
      </c>
      <c r="P520" s="31" t="s">
        <v>63</v>
      </c>
      <c r="Q520" s="31" t="s">
        <v>5168</v>
      </c>
    </row>
    <row r="521" spans="1:17" hidden="1" x14ac:dyDescent="0.2">
      <c r="A521" s="31" t="s">
        <v>6870</v>
      </c>
      <c r="B521" s="31" t="s">
        <v>253</v>
      </c>
      <c r="C521" s="31" t="s">
        <v>6871</v>
      </c>
      <c r="D521" s="31"/>
      <c r="E521" s="31" t="s">
        <v>5906</v>
      </c>
      <c r="F521" s="31"/>
      <c r="G521" s="47"/>
      <c r="H521" s="33">
        <v>0</v>
      </c>
      <c r="I521" s="31" t="s">
        <v>5218</v>
      </c>
      <c r="J521" s="31" t="s">
        <v>5219</v>
      </c>
      <c r="K521" s="31" t="s">
        <v>5164</v>
      </c>
      <c r="L521" s="31" t="s">
        <v>5165</v>
      </c>
      <c r="M521" s="31" t="s">
        <v>6869</v>
      </c>
      <c r="N521" s="31"/>
      <c r="O521" t="s">
        <v>22546</v>
      </c>
      <c r="P521" s="31" t="s">
        <v>63</v>
      </c>
      <c r="Q521" s="31" t="s">
        <v>5168</v>
      </c>
    </row>
    <row r="522" spans="1:17" hidden="1" x14ac:dyDescent="0.2">
      <c r="A522" s="31" t="s">
        <v>6872</v>
      </c>
      <c r="B522" s="31" t="s">
        <v>265</v>
      </c>
      <c r="C522" s="31" t="s">
        <v>6873</v>
      </c>
      <c r="D522" s="31"/>
      <c r="E522" s="31" t="s">
        <v>5906</v>
      </c>
      <c r="F522" s="31"/>
      <c r="G522" s="47"/>
      <c r="H522" s="33">
        <v>0</v>
      </c>
      <c r="I522" s="31" t="s">
        <v>5179</v>
      </c>
      <c r="J522" s="31" t="s">
        <v>5180</v>
      </c>
      <c r="K522" s="31" t="s">
        <v>5164</v>
      </c>
      <c r="L522" s="31" t="s">
        <v>5165</v>
      </c>
      <c r="M522" s="31" t="s">
        <v>5214</v>
      </c>
      <c r="N522" s="31"/>
      <c r="O522" t="s">
        <v>22546</v>
      </c>
      <c r="P522" s="31" t="s">
        <v>63</v>
      </c>
      <c r="Q522" s="31" t="s">
        <v>5168</v>
      </c>
    </row>
    <row r="523" spans="1:17" hidden="1" x14ac:dyDescent="0.2">
      <c r="A523" s="31" t="s">
        <v>6874</v>
      </c>
      <c r="B523" s="31" t="s">
        <v>5112</v>
      </c>
      <c r="C523" s="31" t="s">
        <v>6875</v>
      </c>
      <c r="D523" s="31"/>
      <c r="E523" s="31" t="s">
        <v>5906</v>
      </c>
      <c r="F523" s="31"/>
      <c r="G523" s="47"/>
      <c r="H523" s="33">
        <v>0</v>
      </c>
      <c r="I523" s="31" t="s">
        <v>5172</v>
      </c>
      <c r="J523" s="31" t="s">
        <v>5173</v>
      </c>
      <c r="K523" s="31" t="s">
        <v>5164</v>
      </c>
      <c r="L523" s="31" t="s">
        <v>5165</v>
      </c>
      <c r="M523" s="31" t="s">
        <v>5224</v>
      </c>
      <c r="N523" s="31"/>
      <c r="O523" t="s">
        <v>22546</v>
      </c>
      <c r="P523" s="31" t="s">
        <v>63</v>
      </c>
      <c r="Q523" s="31" t="s">
        <v>5168</v>
      </c>
    </row>
    <row r="524" spans="1:17" hidden="1" x14ac:dyDescent="0.2">
      <c r="A524" s="31" t="s">
        <v>6876</v>
      </c>
      <c r="B524" s="31" t="s">
        <v>137</v>
      </c>
      <c r="C524" s="31" t="s">
        <v>6877</v>
      </c>
      <c r="D524" s="31"/>
      <c r="E524" s="31" t="s">
        <v>5906</v>
      </c>
      <c r="F524" s="31"/>
      <c r="G524" s="47"/>
      <c r="H524" s="33">
        <v>0</v>
      </c>
      <c r="I524" s="31" t="s">
        <v>5179</v>
      </c>
      <c r="J524" s="31" t="s">
        <v>5180</v>
      </c>
      <c r="K524" s="31" t="s">
        <v>5164</v>
      </c>
      <c r="L524" s="31" t="s">
        <v>5165</v>
      </c>
      <c r="M524" s="31" t="s">
        <v>5181</v>
      </c>
      <c r="N524" s="31"/>
      <c r="O524" t="s">
        <v>22546</v>
      </c>
      <c r="P524" s="31" t="s">
        <v>63</v>
      </c>
      <c r="Q524" s="31" t="s">
        <v>5168</v>
      </c>
    </row>
    <row r="525" spans="1:17" hidden="1" x14ac:dyDescent="0.2">
      <c r="A525" s="31" t="s">
        <v>6878</v>
      </c>
      <c r="B525" s="31" t="s">
        <v>6879</v>
      </c>
      <c r="C525" s="31" t="s">
        <v>6880</v>
      </c>
      <c r="D525" s="31"/>
      <c r="E525" s="31" t="s">
        <v>5906</v>
      </c>
      <c r="F525" s="31"/>
      <c r="G525" s="47"/>
      <c r="H525" s="33">
        <v>0</v>
      </c>
      <c r="I525" s="31" t="s">
        <v>5172</v>
      </c>
      <c r="J525" s="31" t="s">
        <v>5173</v>
      </c>
      <c r="K525" s="31" t="s">
        <v>5164</v>
      </c>
      <c r="L525" s="31" t="s">
        <v>5165</v>
      </c>
      <c r="M525" s="31" t="s">
        <v>5224</v>
      </c>
      <c r="N525" s="31"/>
      <c r="O525" t="s">
        <v>22546</v>
      </c>
      <c r="P525" s="31" t="s">
        <v>63</v>
      </c>
      <c r="Q525" s="31" t="s">
        <v>5168</v>
      </c>
    </row>
    <row r="526" spans="1:17" hidden="1" x14ac:dyDescent="0.2">
      <c r="A526" s="31" t="s">
        <v>6881</v>
      </c>
      <c r="B526" s="31" t="s">
        <v>283</v>
      </c>
      <c r="C526" s="31" t="s">
        <v>6882</v>
      </c>
      <c r="D526" s="31"/>
      <c r="E526" s="31" t="s">
        <v>5906</v>
      </c>
      <c r="F526" s="31"/>
      <c r="G526" s="47"/>
      <c r="H526" s="33">
        <v>0</v>
      </c>
      <c r="I526" s="31" t="s">
        <v>5179</v>
      </c>
      <c r="J526" s="31" t="s">
        <v>5180</v>
      </c>
      <c r="K526" s="31" t="s">
        <v>5164</v>
      </c>
      <c r="L526" s="31" t="s">
        <v>5165</v>
      </c>
      <c r="M526" s="31" t="s">
        <v>5192</v>
      </c>
      <c r="N526" s="31"/>
      <c r="O526" t="s">
        <v>22546</v>
      </c>
      <c r="P526" s="31" t="s">
        <v>63</v>
      </c>
      <c r="Q526" s="31" t="s">
        <v>5168</v>
      </c>
    </row>
    <row r="527" spans="1:17" hidden="1" x14ac:dyDescent="0.2">
      <c r="A527" s="31" t="s">
        <v>6883</v>
      </c>
      <c r="B527" s="31" t="s">
        <v>123</v>
      </c>
      <c r="C527" s="31" t="s">
        <v>6884</v>
      </c>
      <c r="D527" s="31"/>
      <c r="E527" s="31" t="s">
        <v>5906</v>
      </c>
      <c r="F527" s="31"/>
      <c r="G527" s="47"/>
      <c r="H527" s="33">
        <v>0</v>
      </c>
      <c r="I527" s="31" t="s">
        <v>5179</v>
      </c>
      <c r="J527" s="31" t="s">
        <v>5180</v>
      </c>
      <c r="K527" s="31" t="s">
        <v>5164</v>
      </c>
      <c r="L527" s="31" t="s">
        <v>5165</v>
      </c>
      <c r="M527" s="31" t="s">
        <v>5181</v>
      </c>
      <c r="N527" s="31"/>
      <c r="O527" t="s">
        <v>22546</v>
      </c>
      <c r="P527" s="31" t="s">
        <v>63</v>
      </c>
      <c r="Q527" s="31" t="s">
        <v>5168</v>
      </c>
    </row>
    <row r="528" spans="1:17" hidden="1" x14ac:dyDescent="0.2">
      <c r="A528" s="31" t="s">
        <v>6885</v>
      </c>
      <c r="B528" s="31" t="s">
        <v>212</v>
      </c>
      <c r="C528" s="31" t="s">
        <v>6886</v>
      </c>
      <c r="D528" s="31"/>
      <c r="E528" s="31" t="s">
        <v>5906</v>
      </c>
      <c r="F528" s="31"/>
      <c r="G528" s="47"/>
      <c r="H528" s="33">
        <v>0</v>
      </c>
      <c r="I528" s="31" t="s">
        <v>5179</v>
      </c>
      <c r="J528" s="31" t="s">
        <v>5180</v>
      </c>
      <c r="K528" s="31" t="s">
        <v>5164</v>
      </c>
      <c r="L528" s="31" t="s">
        <v>5165</v>
      </c>
      <c r="M528" s="31" t="s">
        <v>5305</v>
      </c>
      <c r="N528" s="31"/>
      <c r="O528" t="s">
        <v>22546</v>
      </c>
      <c r="P528" s="31" t="s">
        <v>63</v>
      </c>
      <c r="Q528" s="31" t="s">
        <v>5168</v>
      </c>
    </row>
    <row r="529" spans="1:17" hidden="1" x14ac:dyDescent="0.2">
      <c r="A529" s="31" t="s">
        <v>6887</v>
      </c>
      <c r="B529" s="31" t="s">
        <v>214</v>
      </c>
      <c r="C529" s="31" t="s">
        <v>6888</v>
      </c>
      <c r="D529" s="31"/>
      <c r="E529" s="31" t="s">
        <v>5906</v>
      </c>
      <c r="F529" s="31"/>
      <c r="G529" s="47"/>
      <c r="H529" s="33">
        <v>0</v>
      </c>
      <c r="I529" s="31" t="s">
        <v>5172</v>
      </c>
      <c r="J529" s="31" t="s">
        <v>5173</v>
      </c>
      <c r="K529" s="31" t="s">
        <v>5164</v>
      </c>
      <c r="L529" s="31" t="s">
        <v>5165</v>
      </c>
      <c r="M529" s="31" t="s">
        <v>5224</v>
      </c>
      <c r="N529" s="31"/>
      <c r="O529" t="s">
        <v>22546</v>
      </c>
      <c r="P529" s="31" t="s">
        <v>63</v>
      </c>
      <c r="Q529" s="31" t="s">
        <v>5168</v>
      </c>
    </row>
    <row r="530" spans="1:17" hidden="1" x14ac:dyDescent="0.2">
      <c r="A530" s="31" t="s">
        <v>6889</v>
      </c>
      <c r="B530" s="31" t="s">
        <v>5125</v>
      </c>
      <c r="C530" s="31" t="s">
        <v>6890</v>
      </c>
      <c r="D530" s="31"/>
      <c r="E530" s="31" t="s">
        <v>5906</v>
      </c>
      <c r="F530" s="31"/>
      <c r="G530" s="47"/>
      <c r="H530" s="33">
        <v>0</v>
      </c>
      <c r="I530" s="31" t="s">
        <v>5172</v>
      </c>
      <c r="J530" s="31" t="s">
        <v>5173</v>
      </c>
      <c r="K530" s="31" t="s">
        <v>5164</v>
      </c>
      <c r="L530" s="31" t="s">
        <v>5165</v>
      </c>
      <c r="M530" s="31" t="s">
        <v>6891</v>
      </c>
      <c r="N530" s="31"/>
      <c r="O530" t="s">
        <v>22546</v>
      </c>
      <c r="P530" s="31" t="s">
        <v>63</v>
      </c>
      <c r="Q530" s="31" t="s">
        <v>5168</v>
      </c>
    </row>
    <row r="531" spans="1:17" hidden="1" x14ac:dyDescent="0.2">
      <c r="A531" s="31" t="s">
        <v>6892</v>
      </c>
      <c r="B531" s="31" t="s">
        <v>6893</v>
      </c>
      <c r="C531" s="31" t="s">
        <v>6894</v>
      </c>
      <c r="D531" s="31"/>
      <c r="E531" s="31" t="s">
        <v>5906</v>
      </c>
      <c r="F531" s="31"/>
      <c r="G531" s="47"/>
      <c r="H531" s="33">
        <v>0</v>
      </c>
      <c r="I531" s="31" t="s">
        <v>5179</v>
      </c>
      <c r="J531" s="31" t="s">
        <v>5180</v>
      </c>
      <c r="K531" s="31" t="s">
        <v>5164</v>
      </c>
      <c r="L531" s="31" t="s">
        <v>5165</v>
      </c>
      <c r="M531" s="31" t="s">
        <v>5181</v>
      </c>
      <c r="N531" s="31"/>
      <c r="O531" t="s">
        <v>22546</v>
      </c>
      <c r="P531" s="31" t="s">
        <v>63</v>
      </c>
      <c r="Q531" s="31" t="s">
        <v>5168</v>
      </c>
    </row>
    <row r="532" spans="1:17" hidden="1" x14ac:dyDescent="0.2">
      <c r="A532" s="31" t="s">
        <v>6895</v>
      </c>
      <c r="B532" s="31" t="s">
        <v>208</v>
      </c>
      <c r="C532" s="31" t="s">
        <v>6896</v>
      </c>
      <c r="D532" s="31"/>
      <c r="E532" s="31" t="s">
        <v>5906</v>
      </c>
      <c r="F532" s="31"/>
      <c r="G532" s="47"/>
      <c r="H532" s="33">
        <v>0</v>
      </c>
      <c r="I532" s="31" t="s">
        <v>5218</v>
      </c>
      <c r="J532" s="31" t="s">
        <v>5219</v>
      </c>
      <c r="K532" s="31" t="s">
        <v>5164</v>
      </c>
      <c r="L532" s="31" t="s">
        <v>5165</v>
      </c>
      <c r="M532" s="31" t="s">
        <v>6869</v>
      </c>
      <c r="N532" s="31"/>
      <c r="O532" t="s">
        <v>22546</v>
      </c>
      <c r="P532" s="31" t="s">
        <v>63</v>
      </c>
      <c r="Q532" s="31" t="s">
        <v>5168</v>
      </c>
    </row>
    <row r="533" spans="1:17" hidden="1" x14ac:dyDescent="0.2">
      <c r="A533" s="31" t="s">
        <v>6897</v>
      </c>
      <c r="B533" s="31" t="s">
        <v>6898</v>
      </c>
      <c r="C533" s="31" t="s">
        <v>6899</v>
      </c>
      <c r="D533" s="31"/>
      <c r="E533" s="31" t="s">
        <v>5906</v>
      </c>
      <c r="F533" s="31"/>
      <c r="G533" s="47"/>
      <c r="H533" s="33">
        <v>0</v>
      </c>
      <c r="I533" s="31" t="s">
        <v>5172</v>
      </c>
      <c r="J533" s="31" t="s">
        <v>5173</v>
      </c>
      <c r="K533" s="31" t="s">
        <v>5164</v>
      </c>
      <c r="L533" s="31" t="s">
        <v>5165</v>
      </c>
      <c r="M533" s="31" t="s">
        <v>5224</v>
      </c>
      <c r="N533" s="31"/>
      <c r="O533" t="s">
        <v>22546</v>
      </c>
      <c r="P533" s="31" t="s">
        <v>63</v>
      </c>
      <c r="Q533" s="31" t="s">
        <v>5168</v>
      </c>
    </row>
    <row r="534" spans="1:17" hidden="1" x14ac:dyDescent="0.2">
      <c r="A534" s="31" t="s">
        <v>6900</v>
      </c>
      <c r="B534" s="31" t="s">
        <v>6901</v>
      </c>
      <c r="C534" s="31" t="s">
        <v>6902</v>
      </c>
      <c r="D534" s="31"/>
      <c r="E534" s="31" t="s">
        <v>5906</v>
      </c>
      <c r="F534" s="31"/>
      <c r="G534" s="47"/>
      <c r="H534" s="33">
        <v>0</v>
      </c>
      <c r="I534" s="31" t="s">
        <v>5212</v>
      </c>
      <c r="J534" s="31" t="s">
        <v>5213</v>
      </c>
      <c r="K534" s="31" t="s">
        <v>5164</v>
      </c>
      <c r="L534" s="31" t="s">
        <v>5165</v>
      </c>
      <c r="M534" s="31" t="s">
        <v>6832</v>
      </c>
      <c r="N534" s="31"/>
      <c r="O534" t="s">
        <v>22546</v>
      </c>
      <c r="P534" s="31" t="s">
        <v>63</v>
      </c>
      <c r="Q534" s="31" t="s">
        <v>5168</v>
      </c>
    </row>
    <row r="535" spans="1:17" hidden="1" x14ac:dyDescent="0.2">
      <c r="A535" s="31" t="s">
        <v>6903</v>
      </c>
      <c r="B535" s="31" t="s">
        <v>266</v>
      </c>
      <c r="C535" s="31" t="s">
        <v>6904</v>
      </c>
      <c r="D535" s="31"/>
      <c r="E535" s="31" t="s">
        <v>5906</v>
      </c>
      <c r="F535" s="31"/>
      <c r="G535" s="47"/>
      <c r="H535" s="33">
        <v>0</v>
      </c>
      <c r="I535" s="31" t="s">
        <v>5179</v>
      </c>
      <c r="J535" s="31" t="s">
        <v>5180</v>
      </c>
      <c r="K535" s="31" t="s">
        <v>5164</v>
      </c>
      <c r="L535" s="31" t="s">
        <v>5165</v>
      </c>
      <c r="M535" s="31" t="s">
        <v>5181</v>
      </c>
      <c r="N535" s="31"/>
      <c r="O535" t="s">
        <v>22546</v>
      </c>
      <c r="P535" s="31" t="s">
        <v>63</v>
      </c>
      <c r="Q535" s="31" t="s">
        <v>5168</v>
      </c>
    </row>
    <row r="536" spans="1:17" hidden="1" x14ac:dyDescent="0.2">
      <c r="A536" s="31" t="s">
        <v>6905</v>
      </c>
      <c r="B536" s="31" t="s">
        <v>281</v>
      </c>
      <c r="C536" s="31" t="s">
        <v>6906</v>
      </c>
      <c r="D536" s="31"/>
      <c r="E536" s="31" t="s">
        <v>5906</v>
      </c>
      <c r="F536" s="31"/>
      <c r="G536" s="47"/>
      <c r="H536" s="33">
        <v>0</v>
      </c>
      <c r="I536" s="31" t="s">
        <v>5179</v>
      </c>
      <c r="J536" s="31" t="s">
        <v>5180</v>
      </c>
      <c r="K536" s="31" t="s">
        <v>5164</v>
      </c>
      <c r="L536" s="31" t="s">
        <v>5165</v>
      </c>
      <c r="M536" s="31" t="s">
        <v>5214</v>
      </c>
      <c r="N536" s="31"/>
      <c r="O536" t="s">
        <v>22546</v>
      </c>
      <c r="P536" s="31" t="s">
        <v>63</v>
      </c>
      <c r="Q536" s="31" t="s">
        <v>5168</v>
      </c>
    </row>
    <row r="537" spans="1:17" hidden="1" x14ac:dyDescent="0.2">
      <c r="A537" s="31" t="s">
        <v>6907</v>
      </c>
      <c r="B537" s="31" t="s">
        <v>242</v>
      </c>
      <c r="C537" s="31" t="s">
        <v>6908</v>
      </c>
      <c r="D537" s="31"/>
      <c r="E537" s="31" t="s">
        <v>5906</v>
      </c>
      <c r="F537" s="31"/>
      <c r="G537" s="47"/>
      <c r="H537" s="33">
        <v>0</v>
      </c>
      <c r="I537" s="31" t="s">
        <v>5252</v>
      </c>
      <c r="J537" s="31" t="s">
        <v>5253</v>
      </c>
      <c r="K537" s="31" t="s">
        <v>5164</v>
      </c>
      <c r="L537" s="31" t="s">
        <v>5165</v>
      </c>
      <c r="M537" s="31" t="s">
        <v>5254</v>
      </c>
      <c r="N537" s="31"/>
      <c r="O537" t="s">
        <v>22546</v>
      </c>
      <c r="P537" s="31" t="s">
        <v>63</v>
      </c>
      <c r="Q537" s="31" t="s">
        <v>5168</v>
      </c>
    </row>
    <row r="538" spans="1:17" hidden="1" x14ac:dyDescent="0.2">
      <c r="A538" s="31" t="s">
        <v>6909</v>
      </c>
      <c r="B538" s="31" t="s">
        <v>105</v>
      </c>
      <c r="C538" s="31" t="s">
        <v>6910</v>
      </c>
      <c r="D538" s="31"/>
      <c r="E538" s="31" t="s">
        <v>5906</v>
      </c>
      <c r="F538" s="31"/>
      <c r="G538" s="47"/>
      <c r="H538" s="33">
        <v>0</v>
      </c>
      <c r="I538" s="31" t="s">
        <v>5252</v>
      </c>
      <c r="J538" s="31" t="s">
        <v>5253</v>
      </c>
      <c r="K538" s="31" t="s">
        <v>5164</v>
      </c>
      <c r="L538" s="31" t="s">
        <v>5165</v>
      </c>
      <c r="M538" s="31" t="s">
        <v>5254</v>
      </c>
      <c r="N538" s="31"/>
      <c r="O538" t="s">
        <v>22546</v>
      </c>
      <c r="P538" s="31" t="s">
        <v>63</v>
      </c>
      <c r="Q538" s="31" t="s">
        <v>5168</v>
      </c>
    </row>
    <row r="539" spans="1:17" hidden="1" x14ac:dyDescent="0.2">
      <c r="A539" s="31" t="s">
        <v>6911</v>
      </c>
      <c r="B539" s="31" t="s">
        <v>86</v>
      </c>
      <c r="C539" s="31" t="s">
        <v>6912</v>
      </c>
      <c r="D539" s="31"/>
      <c r="E539" s="31" t="s">
        <v>5906</v>
      </c>
      <c r="F539" s="31"/>
      <c r="G539" s="47"/>
      <c r="H539" s="33">
        <v>0</v>
      </c>
      <c r="I539" s="31" t="s">
        <v>5212</v>
      </c>
      <c r="J539" s="31" t="s">
        <v>5213</v>
      </c>
      <c r="K539" s="31" t="s">
        <v>5164</v>
      </c>
      <c r="L539" s="31" t="s">
        <v>5165</v>
      </c>
      <c r="M539" s="31" t="s">
        <v>6832</v>
      </c>
      <c r="N539" s="31"/>
      <c r="O539" t="s">
        <v>22546</v>
      </c>
      <c r="P539" s="31" t="s">
        <v>63</v>
      </c>
      <c r="Q539" s="31" t="s">
        <v>5168</v>
      </c>
    </row>
    <row r="540" spans="1:17" hidden="1" x14ac:dyDescent="0.2">
      <c r="A540" s="31" t="s">
        <v>6913</v>
      </c>
      <c r="B540" s="31" t="s">
        <v>227</v>
      </c>
      <c r="C540" s="31" t="s">
        <v>6914</v>
      </c>
      <c r="D540" s="31"/>
      <c r="E540" s="31" t="s">
        <v>5906</v>
      </c>
      <c r="F540" s="31"/>
      <c r="G540" s="47"/>
      <c r="H540" s="33">
        <v>0</v>
      </c>
      <c r="I540" s="31" t="s">
        <v>5179</v>
      </c>
      <c r="J540" s="31" t="s">
        <v>5180</v>
      </c>
      <c r="K540" s="31" t="s">
        <v>5164</v>
      </c>
      <c r="L540" s="31" t="s">
        <v>5165</v>
      </c>
      <c r="M540" s="31" t="s">
        <v>5305</v>
      </c>
      <c r="N540" s="31"/>
      <c r="O540" t="s">
        <v>22546</v>
      </c>
      <c r="P540" s="31" t="s">
        <v>63</v>
      </c>
      <c r="Q540" s="31" t="s">
        <v>5168</v>
      </c>
    </row>
    <row r="541" spans="1:17" hidden="1" x14ac:dyDescent="0.2">
      <c r="A541" s="31" t="s">
        <v>6915</v>
      </c>
      <c r="B541" s="31" t="s">
        <v>285</v>
      </c>
      <c r="C541" s="31" t="s">
        <v>6916</v>
      </c>
      <c r="D541" s="31"/>
      <c r="E541" s="31" t="s">
        <v>5906</v>
      </c>
      <c r="F541" s="31"/>
      <c r="G541" s="47"/>
      <c r="H541" s="33">
        <v>0</v>
      </c>
      <c r="I541" s="31" t="s">
        <v>5252</v>
      </c>
      <c r="J541" s="31" t="s">
        <v>5253</v>
      </c>
      <c r="K541" s="31" t="s">
        <v>5164</v>
      </c>
      <c r="L541" s="31" t="s">
        <v>5165</v>
      </c>
      <c r="M541" s="31" t="s">
        <v>5254</v>
      </c>
      <c r="N541" s="31"/>
      <c r="O541" t="s">
        <v>22546</v>
      </c>
      <c r="P541" s="31" t="s">
        <v>63</v>
      </c>
      <c r="Q541" s="31" t="s">
        <v>5168</v>
      </c>
    </row>
    <row r="542" spans="1:17" hidden="1" x14ac:dyDescent="0.2">
      <c r="A542" s="31" t="s">
        <v>6917</v>
      </c>
      <c r="B542" s="31" t="s">
        <v>185</v>
      </c>
      <c r="C542" s="31" t="s">
        <v>6918</v>
      </c>
      <c r="D542" s="31"/>
      <c r="E542" s="31" t="s">
        <v>5906</v>
      </c>
      <c r="F542" s="31"/>
      <c r="G542" s="47"/>
      <c r="H542" s="33">
        <v>0</v>
      </c>
      <c r="I542" s="31" t="s">
        <v>5179</v>
      </c>
      <c r="J542" s="31" t="s">
        <v>5180</v>
      </c>
      <c r="K542" s="31" t="s">
        <v>5164</v>
      </c>
      <c r="L542" s="31" t="s">
        <v>5165</v>
      </c>
      <c r="M542" s="31" t="s">
        <v>5181</v>
      </c>
      <c r="N542" s="31"/>
      <c r="O542" t="s">
        <v>22546</v>
      </c>
      <c r="P542" s="31" t="s">
        <v>63</v>
      </c>
      <c r="Q542" s="31" t="s">
        <v>5168</v>
      </c>
    </row>
    <row r="543" spans="1:17" hidden="1" x14ac:dyDescent="0.2">
      <c r="A543" s="31" t="s">
        <v>6919</v>
      </c>
      <c r="B543" s="31" t="s">
        <v>217</v>
      </c>
      <c r="C543" s="31" t="s">
        <v>6920</v>
      </c>
      <c r="D543" s="31"/>
      <c r="E543" s="31" t="s">
        <v>5906</v>
      </c>
      <c r="F543" s="31"/>
      <c r="G543" s="47"/>
      <c r="H543" s="33">
        <v>0</v>
      </c>
      <c r="I543" s="31" t="s">
        <v>5172</v>
      </c>
      <c r="J543" s="31" t="s">
        <v>5173</v>
      </c>
      <c r="K543" s="31" t="s">
        <v>5164</v>
      </c>
      <c r="L543" s="31" t="s">
        <v>5165</v>
      </c>
      <c r="M543" s="31" t="s">
        <v>5812</v>
      </c>
      <c r="N543" s="31"/>
      <c r="O543" t="s">
        <v>22546</v>
      </c>
      <c r="P543" s="31" t="s">
        <v>63</v>
      </c>
      <c r="Q543" s="31" t="s">
        <v>5168</v>
      </c>
    </row>
    <row r="544" spans="1:17" hidden="1" x14ac:dyDescent="0.2">
      <c r="A544" s="31" t="s">
        <v>6921</v>
      </c>
      <c r="B544" s="31" t="s">
        <v>93</v>
      </c>
      <c r="C544" s="31" t="s">
        <v>6922</v>
      </c>
      <c r="D544" s="31"/>
      <c r="E544" s="31" t="s">
        <v>5906</v>
      </c>
      <c r="F544" s="31"/>
      <c r="G544" s="47"/>
      <c r="H544" s="33">
        <v>0</v>
      </c>
      <c r="I544" s="31" t="s">
        <v>5218</v>
      </c>
      <c r="J544" s="31" t="s">
        <v>5219</v>
      </c>
      <c r="K544" s="31" t="s">
        <v>5164</v>
      </c>
      <c r="L544" s="31" t="s">
        <v>5165</v>
      </c>
      <c r="M544" s="31" t="s">
        <v>6869</v>
      </c>
      <c r="N544" s="31"/>
      <c r="O544" t="s">
        <v>22546</v>
      </c>
      <c r="P544" s="31" t="s">
        <v>63</v>
      </c>
      <c r="Q544" s="31" t="s">
        <v>5168</v>
      </c>
    </row>
    <row r="545" spans="1:17" hidden="1" x14ac:dyDescent="0.2">
      <c r="A545" s="31" t="s">
        <v>6923</v>
      </c>
      <c r="B545" s="31" t="s">
        <v>263</v>
      </c>
      <c r="C545" s="31" t="s">
        <v>6924</v>
      </c>
      <c r="D545" s="31"/>
      <c r="E545" s="31" t="s">
        <v>5906</v>
      </c>
      <c r="F545" s="31"/>
      <c r="G545" s="47"/>
      <c r="H545" s="33">
        <v>0</v>
      </c>
      <c r="I545" s="31" t="s">
        <v>5218</v>
      </c>
      <c r="J545" s="31" t="s">
        <v>5219</v>
      </c>
      <c r="K545" s="31" t="s">
        <v>5164</v>
      </c>
      <c r="L545" s="31" t="s">
        <v>5165</v>
      </c>
      <c r="M545" s="31" t="s">
        <v>6869</v>
      </c>
      <c r="N545" s="31"/>
      <c r="O545" t="s">
        <v>22546</v>
      </c>
      <c r="P545" s="31" t="s">
        <v>63</v>
      </c>
      <c r="Q545" s="31" t="s">
        <v>5168</v>
      </c>
    </row>
    <row r="546" spans="1:17" hidden="1" x14ac:dyDescent="0.2">
      <c r="A546" s="31" t="s">
        <v>6925</v>
      </c>
      <c r="B546" s="31" t="s">
        <v>139</v>
      </c>
      <c r="C546" s="31" t="s">
        <v>6926</v>
      </c>
      <c r="D546" s="31"/>
      <c r="E546" s="31" t="s">
        <v>5906</v>
      </c>
      <c r="F546" s="31"/>
      <c r="G546" s="47"/>
      <c r="H546" s="33">
        <v>0</v>
      </c>
      <c r="I546" s="31" t="s">
        <v>5179</v>
      </c>
      <c r="J546" s="31" t="s">
        <v>5180</v>
      </c>
      <c r="K546" s="31" t="s">
        <v>5164</v>
      </c>
      <c r="L546" s="31" t="s">
        <v>5165</v>
      </c>
      <c r="M546" s="31" t="s">
        <v>5181</v>
      </c>
      <c r="N546" s="31"/>
      <c r="O546" t="s">
        <v>22546</v>
      </c>
      <c r="P546" s="31" t="s">
        <v>63</v>
      </c>
      <c r="Q546" s="31" t="s">
        <v>5168</v>
      </c>
    </row>
    <row r="547" spans="1:17" hidden="1" x14ac:dyDescent="0.2">
      <c r="A547" s="31" t="s">
        <v>6927</v>
      </c>
      <c r="B547" s="31" t="s">
        <v>6928</v>
      </c>
      <c r="C547" s="31" t="s">
        <v>6929</v>
      </c>
      <c r="D547" s="31"/>
      <c r="E547" s="31" t="s">
        <v>5906</v>
      </c>
      <c r="F547" s="31"/>
      <c r="G547" s="47"/>
      <c r="H547" s="33">
        <v>0</v>
      </c>
      <c r="I547" s="31" t="s">
        <v>5218</v>
      </c>
      <c r="J547" s="31" t="s">
        <v>5219</v>
      </c>
      <c r="K547" s="31" t="s">
        <v>5164</v>
      </c>
      <c r="L547" s="31" t="s">
        <v>5165</v>
      </c>
      <c r="M547" s="31" t="s">
        <v>5390</v>
      </c>
      <c r="N547" s="31"/>
      <c r="O547" t="s">
        <v>22546</v>
      </c>
      <c r="P547" s="31" t="s">
        <v>63</v>
      </c>
      <c r="Q547" s="31" t="s">
        <v>5168</v>
      </c>
    </row>
    <row r="548" spans="1:17" hidden="1" x14ac:dyDescent="0.2">
      <c r="A548" s="31" t="s">
        <v>6930</v>
      </c>
      <c r="B548" s="31" t="s">
        <v>6931</v>
      </c>
      <c r="C548" s="31" t="s">
        <v>6932</v>
      </c>
      <c r="D548" s="31"/>
      <c r="E548" s="31" t="s">
        <v>5906</v>
      </c>
      <c r="F548" s="31"/>
      <c r="G548" s="47"/>
      <c r="H548" s="33">
        <v>0</v>
      </c>
      <c r="I548" s="31" t="s">
        <v>5179</v>
      </c>
      <c r="J548" s="31" t="s">
        <v>5180</v>
      </c>
      <c r="K548" s="31" t="s">
        <v>5164</v>
      </c>
      <c r="L548" s="31" t="s">
        <v>5165</v>
      </c>
      <c r="M548" s="31" t="s">
        <v>5181</v>
      </c>
      <c r="N548" s="31"/>
      <c r="O548" t="s">
        <v>22546</v>
      </c>
      <c r="P548" s="31" t="s">
        <v>63</v>
      </c>
      <c r="Q548" s="31" t="s">
        <v>5168</v>
      </c>
    </row>
    <row r="549" spans="1:17" hidden="1" x14ac:dyDescent="0.2">
      <c r="A549" s="31" t="s">
        <v>6933</v>
      </c>
      <c r="B549" s="31" t="s">
        <v>278</v>
      </c>
      <c r="C549" s="31" t="s">
        <v>6934</v>
      </c>
      <c r="D549" s="31"/>
      <c r="E549" s="31" t="s">
        <v>5906</v>
      </c>
      <c r="F549" s="31"/>
      <c r="G549" s="47"/>
      <c r="H549" s="33">
        <v>0</v>
      </c>
      <c r="I549" s="31" t="s">
        <v>5252</v>
      </c>
      <c r="J549" s="31" t="s">
        <v>5253</v>
      </c>
      <c r="K549" s="31" t="s">
        <v>5164</v>
      </c>
      <c r="L549" s="31" t="s">
        <v>5165</v>
      </c>
      <c r="M549" s="31" t="s">
        <v>5254</v>
      </c>
      <c r="N549" s="31"/>
      <c r="O549" t="s">
        <v>22546</v>
      </c>
      <c r="P549" s="31" t="s">
        <v>63</v>
      </c>
      <c r="Q549" s="31" t="s">
        <v>5168</v>
      </c>
    </row>
    <row r="550" spans="1:17" hidden="1" x14ac:dyDescent="0.2">
      <c r="A550" s="31" t="s">
        <v>6935</v>
      </c>
      <c r="B550" s="31" t="s">
        <v>190</v>
      </c>
      <c r="C550" s="31" t="s">
        <v>6936</v>
      </c>
      <c r="D550" s="31"/>
      <c r="E550" s="31" t="s">
        <v>5906</v>
      </c>
      <c r="F550" s="31"/>
      <c r="G550" s="47"/>
      <c r="H550" s="33">
        <v>0</v>
      </c>
      <c r="I550" s="31" t="s">
        <v>5179</v>
      </c>
      <c r="J550" s="31" t="s">
        <v>5180</v>
      </c>
      <c r="K550" s="31" t="s">
        <v>5164</v>
      </c>
      <c r="L550" s="31" t="s">
        <v>5165</v>
      </c>
      <c r="M550" s="31" t="s">
        <v>5192</v>
      </c>
      <c r="N550" s="31"/>
      <c r="O550" t="s">
        <v>22546</v>
      </c>
      <c r="P550" s="31" t="s">
        <v>63</v>
      </c>
      <c r="Q550" s="31" t="s">
        <v>5168</v>
      </c>
    </row>
    <row r="551" spans="1:17" hidden="1" x14ac:dyDescent="0.2">
      <c r="A551" s="31" t="s">
        <v>6937</v>
      </c>
      <c r="B551" s="31" t="s">
        <v>6938</v>
      </c>
      <c r="C551" s="31" t="s">
        <v>6939</v>
      </c>
      <c r="D551" s="31"/>
      <c r="E551" s="31" t="s">
        <v>5906</v>
      </c>
      <c r="F551" s="31"/>
      <c r="G551" s="47"/>
      <c r="H551" s="33">
        <v>0</v>
      </c>
      <c r="I551" s="31" t="s">
        <v>5172</v>
      </c>
      <c r="J551" s="31" t="s">
        <v>5173</v>
      </c>
      <c r="K551" s="31" t="s">
        <v>5164</v>
      </c>
      <c r="L551" s="31" t="s">
        <v>5165</v>
      </c>
      <c r="M551" s="31" t="s">
        <v>6835</v>
      </c>
      <c r="N551" s="31"/>
      <c r="O551" t="s">
        <v>22546</v>
      </c>
      <c r="P551" s="31" t="s">
        <v>63</v>
      </c>
      <c r="Q551" s="31" t="s">
        <v>5168</v>
      </c>
    </row>
    <row r="552" spans="1:17" hidden="1" x14ac:dyDescent="0.2">
      <c r="A552" s="31" t="s">
        <v>6940</v>
      </c>
      <c r="B552" s="31" t="s">
        <v>6941</v>
      </c>
      <c r="C552" s="31" t="s">
        <v>6942</v>
      </c>
      <c r="D552" s="31"/>
      <c r="E552" s="31" t="s">
        <v>5906</v>
      </c>
      <c r="F552" s="31"/>
      <c r="G552" s="47"/>
      <c r="H552" s="33">
        <v>0</v>
      </c>
      <c r="I552" s="31" t="s">
        <v>5172</v>
      </c>
      <c r="J552" s="31" t="s">
        <v>5173</v>
      </c>
      <c r="K552" s="31" t="s">
        <v>5164</v>
      </c>
      <c r="L552" s="31" t="s">
        <v>5165</v>
      </c>
      <c r="M552" s="31" t="s">
        <v>5224</v>
      </c>
      <c r="N552" s="31"/>
      <c r="O552" t="s">
        <v>22546</v>
      </c>
      <c r="P552" s="31" t="s">
        <v>63</v>
      </c>
      <c r="Q552" s="31" t="s">
        <v>5168</v>
      </c>
    </row>
    <row r="553" spans="1:17" hidden="1" x14ac:dyDescent="0.2">
      <c r="A553" s="31" t="s">
        <v>6943</v>
      </c>
      <c r="B553" s="31" t="s">
        <v>254</v>
      </c>
      <c r="C553" s="31" t="s">
        <v>6944</v>
      </c>
      <c r="D553" s="31"/>
      <c r="E553" s="31" t="s">
        <v>5906</v>
      </c>
      <c r="F553" s="31"/>
      <c r="G553" s="47"/>
      <c r="H553" s="33">
        <v>0</v>
      </c>
      <c r="I553" s="31" t="s">
        <v>5172</v>
      </c>
      <c r="J553" s="31" t="s">
        <v>5173</v>
      </c>
      <c r="K553" s="31" t="s">
        <v>5164</v>
      </c>
      <c r="L553" s="31" t="s">
        <v>5165</v>
      </c>
      <c r="M553" s="31" t="s">
        <v>5224</v>
      </c>
      <c r="N553" s="31"/>
      <c r="O553" t="s">
        <v>22546</v>
      </c>
      <c r="P553" s="31" t="s">
        <v>63</v>
      </c>
      <c r="Q553" s="31" t="s">
        <v>5168</v>
      </c>
    </row>
    <row r="554" spans="1:17" hidden="1" x14ac:dyDescent="0.2">
      <c r="A554" s="31" t="s">
        <v>6945</v>
      </c>
      <c r="B554" s="31" t="s">
        <v>198</v>
      </c>
      <c r="C554" s="31" t="s">
        <v>6946</v>
      </c>
      <c r="D554" s="31"/>
      <c r="E554" s="31" t="s">
        <v>5906</v>
      </c>
      <c r="F554" s="31"/>
      <c r="G554" s="47"/>
      <c r="H554" s="33">
        <v>0</v>
      </c>
      <c r="I554" s="31" t="s">
        <v>5179</v>
      </c>
      <c r="J554" s="31" t="s">
        <v>5180</v>
      </c>
      <c r="K554" s="31" t="s">
        <v>5164</v>
      </c>
      <c r="L554" s="31" t="s">
        <v>5165</v>
      </c>
      <c r="M554" s="31" t="s">
        <v>5181</v>
      </c>
      <c r="N554" s="31"/>
      <c r="O554" t="s">
        <v>22546</v>
      </c>
      <c r="P554" s="31" t="s">
        <v>63</v>
      </c>
      <c r="Q554" s="31" t="s">
        <v>5168</v>
      </c>
    </row>
    <row r="555" spans="1:17" hidden="1" x14ac:dyDescent="0.2">
      <c r="A555" s="31" t="s">
        <v>6947</v>
      </c>
      <c r="B555" s="31" t="s">
        <v>84</v>
      </c>
      <c r="C555" s="31" t="s">
        <v>6948</v>
      </c>
      <c r="D555" s="31"/>
      <c r="E555" s="31" t="s">
        <v>5906</v>
      </c>
      <c r="F555" s="31"/>
      <c r="G555" s="47"/>
      <c r="H555" s="33">
        <v>0</v>
      </c>
      <c r="I555" s="31" t="s">
        <v>5218</v>
      </c>
      <c r="J555" s="31" t="s">
        <v>5219</v>
      </c>
      <c r="K555" s="31" t="s">
        <v>5164</v>
      </c>
      <c r="L555" s="31" t="s">
        <v>5165</v>
      </c>
      <c r="M555" s="31" t="s">
        <v>5390</v>
      </c>
      <c r="N555" s="31"/>
      <c r="O555" t="s">
        <v>22546</v>
      </c>
      <c r="P555" s="31" t="s">
        <v>63</v>
      </c>
      <c r="Q555" s="31" t="s">
        <v>5168</v>
      </c>
    </row>
    <row r="556" spans="1:17" hidden="1" x14ac:dyDescent="0.2">
      <c r="A556" s="31" t="s">
        <v>6949</v>
      </c>
      <c r="B556" s="31" t="s">
        <v>156</v>
      </c>
      <c r="C556" s="31" t="s">
        <v>6950</v>
      </c>
      <c r="D556" s="31"/>
      <c r="E556" s="31" t="s">
        <v>5906</v>
      </c>
      <c r="F556" s="31"/>
      <c r="G556" s="47"/>
      <c r="H556" s="33">
        <v>0</v>
      </c>
      <c r="I556" s="31" t="s">
        <v>5218</v>
      </c>
      <c r="J556" s="31" t="s">
        <v>5219</v>
      </c>
      <c r="K556" s="31" t="s">
        <v>5164</v>
      </c>
      <c r="L556" s="31" t="s">
        <v>5165</v>
      </c>
      <c r="M556" s="31" t="s">
        <v>5268</v>
      </c>
      <c r="N556" s="31"/>
      <c r="O556" t="s">
        <v>22546</v>
      </c>
      <c r="P556" s="31" t="s">
        <v>63</v>
      </c>
      <c r="Q556" s="31" t="s">
        <v>5168</v>
      </c>
    </row>
    <row r="557" spans="1:17" hidden="1" x14ac:dyDescent="0.2">
      <c r="A557" s="31" t="s">
        <v>6951</v>
      </c>
      <c r="B557" s="31" t="s">
        <v>290</v>
      </c>
      <c r="C557" s="31" t="s">
        <v>6952</v>
      </c>
      <c r="D557" s="31"/>
      <c r="E557" s="31" t="s">
        <v>5906</v>
      </c>
      <c r="F557" s="31"/>
      <c r="G557" s="47"/>
      <c r="H557" s="33">
        <v>0</v>
      </c>
      <c r="I557" s="31" t="s">
        <v>5172</v>
      </c>
      <c r="J557" s="31" t="s">
        <v>5173</v>
      </c>
      <c r="K557" s="31" t="s">
        <v>5164</v>
      </c>
      <c r="L557" s="31" t="s">
        <v>5165</v>
      </c>
      <c r="M557" s="31" t="s">
        <v>5224</v>
      </c>
      <c r="N557" s="31"/>
      <c r="O557" t="s">
        <v>22546</v>
      </c>
      <c r="P557" s="31" t="s">
        <v>63</v>
      </c>
      <c r="Q557" s="31" t="s">
        <v>5168</v>
      </c>
    </row>
    <row r="558" spans="1:17" hidden="1" x14ac:dyDescent="0.2">
      <c r="A558" s="31" t="s">
        <v>6953</v>
      </c>
      <c r="B558" s="31" t="s">
        <v>6954</v>
      </c>
      <c r="C558" s="31" t="s">
        <v>6955</v>
      </c>
      <c r="D558" s="31"/>
      <c r="E558" s="31" t="s">
        <v>5906</v>
      </c>
      <c r="F558" s="31"/>
      <c r="G558" s="47"/>
      <c r="H558" s="33">
        <v>0</v>
      </c>
      <c r="I558" s="31" t="s">
        <v>5179</v>
      </c>
      <c r="J558" s="31" t="s">
        <v>5180</v>
      </c>
      <c r="K558" s="31" t="s">
        <v>5164</v>
      </c>
      <c r="L558" s="31" t="s">
        <v>5165</v>
      </c>
      <c r="M558" s="31" t="s">
        <v>5214</v>
      </c>
      <c r="N558" s="31"/>
      <c r="O558" t="s">
        <v>22546</v>
      </c>
      <c r="P558" s="31" t="s">
        <v>63</v>
      </c>
      <c r="Q558" s="31" t="s">
        <v>5168</v>
      </c>
    </row>
    <row r="559" spans="1:17" hidden="1" x14ac:dyDescent="0.2">
      <c r="A559" s="31" t="s">
        <v>6956</v>
      </c>
      <c r="B559" s="31" t="s">
        <v>246</v>
      </c>
      <c r="C559" s="31" t="s">
        <v>6957</v>
      </c>
      <c r="D559" s="31"/>
      <c r="E559" s="31" t="s">
        <v>5906</v>
      </c>
      <c r="F559" s="31"/>
      <c r="G559" s="47"/>
      <c r="H559" s="33">
        <v>0</v>
      </c>
      <c r="I559" s="31" t="s">
        <v>5218</v>
      </c>
      <c r="J559" s="31" t="s">
        <v>5219</v>
      </c>
      <c r="K559" s="31" t="s">
        <v>5164</v>
      </c>
      <c r="L559" s="31" t="s">
        <v>5165</v>
      </c>
      <c r="M559" s="31" t="s">
        <v>5220</v>
      </c>
      <c r="N559" s="31"/>
      <c r="O559" t="s">
        <v>22546</v>
      </c>
      <c r="P559" s="31" t="s">
        <v>63</v>
      </c>
      <c r="Q559" s="31" t="s">
        <v>5168</v>
      </c>
    </row>
    <row r="560" spans="1:17" hidden="1" x14ac:dyDescent="0.2">
      <c r="A560" s="31" t="s">
        <v>6958</v>
      </c>
      <c r="B560" s="31" t="s">
        <v>249</v>
      </c>
      <c r="C560" s="31" t="s">
        <v>6959</v>
      </c>
      <c r="D560" s="31"/>
      <c r="E560" s="31" t="s">
        <v>5906</v>
      </c>
      <c r="F560" s="31"/>
      <c r="G560" s="47"/>
      <c r="H560" s="33">
        <v>0</v>
      </c>
      <c r="I560" s="31" t="s">
        <v>5218</v>
      </c>
      <c r="J560" s="31" t="s">
        <v>5219</v>
      </c>
      <c r="K560" s="31" t="s">
        <v>5164</v>
      </c>
      <c r="L560" s="31" t="s">
        <v>5165</v>
      </c>
      <c r="M560" s="31" t="s">
        <v>5320</v>
      </c>
      <c r="N560" s="31"/>
      <c r="O560" t="s">
        <v>22546</v>
      </c>
      <c r="P560" s="31" t="s">
        <v>63</v>
      </c>
      <c r="Q560" s="31" t="s">
        <v>5168</v>
      </c>
    </row>
    <row r="561" spans="1:17" hidden="1" x14ac:dyDescent="0.2">
      <c r="A561" s="31" t="s">
        <v>6960</v>
      </c>
      <c r="B561" s="31" t="s">
        <v>6961</v>
      </c>
      <c r="C561" s="31" t="s">
        <v>6962</v>
      </c>
      <c r="D561" s="31"/>
      <c r="E561" s="31" t="s">
        <v>5906</v>
      </c>
      <c r="F561" s="31"/>
      <c r="G561" s="47"/>
      <c r="H561" s="33">
        <v>0</v>
      </c>
      <c r="I561" s="31" t="s">
        <v>5252</v>
      </c>
      <c r="J561" s="31" t="s">
        <v>5253</v>
      </c>
      <c r="K561" s="31" t="s">
        <v>5164</v>
      </c>
      <c r="L561" s="31" t="s">
        <v>5165</v>
      </c>
      <c r="M561" s="31" t="s">
        <v>6963</v>
      </c>
      <c r="N561" s="31"/>
      <c r="O561" t="s">
        <v>22546</v>
      </c>
      <c r="P561" s="31" t="s">
        <v>63</v>
      </c>
      <c r="Q561" s="31" t="s">
        <v>5168</v>
      </c>
    </row>
    <row r="562" spans="1:17" hidden="1" x14ac:dyDescent="0.2">
      <c r="A562" s="31" t="s">
        <v>6964</v>
      </c>
      <c r="B562" s="31" t="s">
        <v>75</v>
      </c>
      <c r="C562" s="31" t="s">
        <v>6965</v>
      </c>
      <c r="D562" s="31"/>
      <c r="E562" s="31" t="s">
        <v>5906</v>
      </c>
      <c r="F562" s="31"/>
      <c r="G562" s="47"/>
      <c r="H562" s="33">
        <v>0</v>
      </c>
      <c r="I562" s="31" t="s">
        <v>5218</v>
      </c>
      <c r="J562" s="31" t="s">
        <v>5219</v>
      </c>
      <c r="K562" s="31" t="s">
        <v>5164</v>
      </c>
      <c r="L562" s="31" t="s">
        <v>5165</v>
      </c>
      <c r="M562" s="31" t="s">
        <v>5390</v>
      </c>
      <c r="N562" s="31"/>
      <c r="O562" t="s">
        <v>22546</v>
      </c>
      <c r="P562" s="31" t="s">
        <v>63</v>
      </c>
      <c r="Q562" s="31" t="s">
        <v>5168</v>
      </c>
    </row>
    <row r="563" spans="1:17" hidden="1" x14ac:dyDescent="0.2">
      <c r="A563" s="31" t="s">
        <v>6966</v>
      </c>
      <c r="B563" s="31" t="s">
        <v>162</v>
      </c>
      <c r="C563" s="31" t="s">
        <v>6967</v>
      </c>
      <c r="D563" s="31"/>
      <c r="E563" s="31" t="s">
        <v>5906</v>
      </c>
      <c r="F563" s="31"/>
      <c r="G563" s="47"/>
      <c r="H563" s="33">
        <v>0</v>
      </c>
      <c r="I563" s="31" t="s">
        <v>5252</v>
      </c>
      <c r="J563" s="31" t="s">
        <v>5253</v>
      </c>
      <c r="K563" s="31" t="s">
        <v>5164</v>
      </c>
      <c r="L563" s="31" t="s">
        <v>5165</v>
      </c>
      <c r="M563" s="31" t="s">
        <v>6963</v>
      </c>
      <c r="N563" s="31"/>
      <c r="O563" t="s">
        <v>22546</v>
      </c>
      <c r="P563" s="31" t="s">
        <v>63</v>
      </c>
      <c r="Q563" s="31" t="s">
        <v>5168</v>
      </c>
    </row>
    <row r="564" spans="1:17" hidden="1" x14ac:dyDescent="0.2">
      <c r="A564" s="31" t="s">
        <v>6968</v>
      </c>
      <c r="B564" s="31" t="s">
        <v>209</v>
      </c>
      <c r="C564" s="31" t="s">
        <v>6969</v>
      </c>
      <c r="D564" s="31"/>
      <c r="E564" s="31" t="s">
        <v>5906</v>
      </c>
      <c r="F564" s="31"/>
      <c r="G564" s="47"/>
      <c r="H564" s="33">
        <v>0</v>
      </c>
      <c r="I564" s="31" t="s">
        <v>5218</v>
      </c>
      <c r="J564" s="31" t="s">
        <v>5219</v>
      </c>
      <c r="K564" s="31" t="s">
        <v>5164</v>
      </c>
      <c r="L564" s="31" t="s">
        <v>5165</v>
      </c>
      <c r="M564" s="31" t="s">
        <v>6869</v>
      </c>
      <c r="N564" s="31"/>
      <c r="O564" t="s">
        <v>22546</v>
      </c>
      <c r="P564" s="31" t="s">
        <v>63</v>
      </c>
      <c r="Q564" s="31" t="s">
        <v>5168</v>
      </c>
    </row>
    <row r="565" spans="1:17" hidden="1" x14ac:dyDescent="0.2">
      <c r="A565" s="31" t="s">
        <v>6970</v>
      </c>
      <c r="B565" s="31" t="s">
        <v>6971</v>
      </c>
      <c r="C565" s="31" t="s">
        <v>6972</v>
      </c>
      <c r="D565" s="31"/>
      <c r="E565" s="31" t="s">
        <v>5906</v>
      </c>
      <c r="F565" s="31"/>
      <c r="G565" s="47"/>
      <c r="H565" s="33">
        <v>0</v>
      </c>
      <c r="I565" s="31" t="s">
        <v>5172</v>
      </c>
      <c r="J565" s="31" t="s">
        <v>5173</v>
      </c>
      <c r="K565" s="31" t="s">
        <v>5164</v>
      </c>
      <c r="L565" s="31" t="s">
        <v>5165</v>
      </c>
      <c r="M565" s="31" t="s">
        <v>6973</v>
      </c>
      <c r="N565" s="31"/>
      <c r="O565" t="s">
        <v>22546</v>
      </c>
      <c r="P565" s="31" t="s">
        <v>63</v>
      </c>
      <c r="Q565" s="31" t="s">
        <v>5168</v>
      </c>
    </row>
    <row r="566" spans="1:17" hidden="1" x14ac:dyDescent="0.2">
      <c r="A566" s="31" t="s">
        <v>6974</v>
      </c>
      <c r="B566" s="31" t="s">
        <v>159</v>
      </c>
      <c r="C566" s="31" t="s">
        <v>6975</v>
      </c>
      <c r="D566" s="31"/>
      <c r="E566" s="31" t="s">
        <v>5906</v>
      </c>
      <c r="F566" s="31"/>
      <c r="G566" s="47"/>
      <c r="H566" s="33">
        <v>0</v>
      </c>
      <c r="I566" s="31" t="s">
        <v>5172</v>
      </c>
      <c r="J566" s="31" t="s">
        <v>5173</v>
      </c>
      <c r="K566" s="31" t="s">
        <v>5164</v>
      </c>
      <c r="L566" s="31" t="s">
        <v>5165</v>
      </c>
      <c r="M566" s="31" t="s">
        <v>5224</v>
      </c>
      <c r="N566" s="31"/>
      <c r="O566" t="s">
        <v>22546</v>
      </c>
      <c r="P566" s="31" t="s">
        <v>63</v>
      </c>
      <c r="Q566" s="31" t="s">
        <v>5168</v>
      </c>
    </row>
    <row r="567" spans="1:17" hidden="1" x14ac:dyDescent="0.2">
      <c r="A567" s="31" t="s">
        <v>6976</v>
      </c>
      <c r="B567" s="31" t="s">
        <v>280</v>
      </c>
      <c r="C567" s="31" t="s">
        <v>6977</v>
      </c>
      <c r="D567" s="31"/>
      <c r="E567" s="31" t="s">
        <v>5906</v>
      </c>
      <c r="F567" s="31"/>
      <c r="G567" s="47"/>
      <c r="H567" s="33">
        <v>0</v>
      </c>
      <c r="I567" s="31" t="s">
        <v>5252</v>
      </c>
      <c r="J567" s="31" t="s">
        <v>5253</v>
      </c>
      <c r="K567" s="31" t="s">
        <v>5164</v>
      </c>
      <c r="L567" s="31" t="s">
        <v>5165</v>
      </c>
      <c r="M567" s="31" t="s">
        <v>5166</v>
      </c>
      <c r="N567" s="31"/>
      <c r="O567" t="s">
        <v>22546</v>
      </c>
      <c r="P567" s="31" t="s">
        <v>63</v>
      </c>
      <c r="Q567" s="31" t="s">
        <v>5168</v>
      </c>
    </row>
    <row r="568" spans="1:17" hidden="1" x14ac:dyDescent="0.2">
      <c r="A568" s="31" t="s">
        <v>6978</v>
      </c>
      <c r="B568" s="31" t="s">
        <v>167</v>
      </c>
      <c r="C568" s="31" t="s">
        <v>6979</v>
      </c>
      <c r="D568" s="31"/>
      <c r="E568" s="31" t="s">
        <v>5906</v>
      </c>
      <c r="F568" s="31"/>
      <c r="G568" s="47"/>
      <c r="H568" s="33">
        <v>0</v>
      </c>
      <c r="I568" s="31" t="s">
        <v>5218</v>
      </c>
      <c r="J568" s="31" t="s">
        <v>5219</v>
      </c>
      <c r="K568" s="31" t="s">
        <v>5164</v>
      </c>
      <c r="L568" s="31" t="s">
        <v>5165</v>
      </c>
      <c r="M568" s="31" t="s">
        <v>5320</v>
      </c>
      <c r="N568" s="31"/>
      <c r="O568" t="s">
        <v>22546</v>
      </c>
      <c r="P568" s="31" t="s">
        <v>63</v>
      </c>
      <c r="Q568" s="31" t="s">
        <v>5168</v>
      </c>
    </row>
    <row r="569" spans="1:17" hidden="1" x14ac:dyDescent="0.2">
      <c r="A569" s="31" t="s">
        <v>6980</v>
      </c>
      <c r="B569" s="31" t="s">
        <v>6981</v>
      </c>
      <c r="C569" s="31" t="s">
        <v>6982</v>
      </c>
      <c r="D569" s="31"/>
      <c r="E569" s="31" t="s">
        <v>5906</v>
      </c>
      <c r="F569" s="31"/>
      <c r="G569" s="47"/>
      <c r="H569" s="33">
        <v>0</v>
      </c>
      <c r="I569" s="31" t="s">
        <v>5236</v>
      </c>
      <c r="J569" s="31" t="s">
        <v>5237</v>
      </c>
      <c r="K569" s="31" t="s">
        <v>5164</v>
      </c>
      <c r="L569" s="31" t="s">
        <v>5238</v>
      </c>
      <c r="M569" s="31" t="s">
        <v>5239</v>
      </c>
      <c r="N569" s="31"/>
      <c r="O569" t="s">
        <v>22546</v>
      </c>
      <c r="P569" s="31" t="s">
        <v>63</v>
      </c>
      <c r="Q569" s="31" t="s">
        <v>5168</v>
      </c>
    </row>
    <row r="570" spans="1:17" hidden="1" x14ac:dyDescent="0.2">
      <c r="A570" s="31" t="s">
        <v>6983</v>
      </c>
      <c r="B570" s="31" t="s">
        <v>245</v>
      </c>
      <c r="C570" s="31" t="s">
        <v>6984</v>
      </c>
      <c r="D570" s="31"/>
      <c r="E570" s="31" t="s">
        <v>5906</v>
      </c>
      <c r="F570" s="31"/>
      <c r="G570" s="47"/>
      <c r="H570" s="33">
        <v>0</v>
      </c>
      <c r="I570" s="31" t="s">
        <v>5218</v>
      </c>
      <c r="J570" s="31" t="s">
        <v>5219</v>
      </c>
      <c r="K570" s="31" t="s">
        <v>5164</v>
      </c>
      <c r="L570" s="31" t="s">
        <v>5165</v>
      </c>
      <c r="M570" s="31" t="s">
        <v>5390</v>
      </c>
      <c r="N570" s="31"/>
      <c r="O570" t="s">
        <v>22546</v>
      </c>
      <c r="P570" s="31" t="s">
        <v>63</v>
      </c>
      <c r="Q570" s="31" t="s">
        <v>5168</v>
      </c>
    </row>
    <row r="571" spans="1:17" hidden="1" x14ac:dyDescent="0.2">
      <c r="A571" s="31" t="s">
        <v>6985</v>
      </c>
      <c r="B571" s="31" t="s">
        <v>6986</v>
      </c>
      <c r="C571" s="31" t="s">
        <v>6987</v>
      </c>
      <c r="D571" s="31"/>
      <c r="E571" s="31" t="s">
        <v>5906</v>
      </c>
      <c r="F571" s="31"/>
      <c r="G571" s="47"/>
      <c r="H571" s="33">
        <v>0</v>
      </c>
      <c r="I571" s="31" t="s">
        <v>5252</v>
      </c>
      <c r="J571" s="31" t="s">
        <v>5253</v>
      </c>
      <c r="K571" s="31" t="s">
        <v>5164</v>
      </c>
      <c r="L571" s="31" t="s">
        <v>5165</v>
      </c>
      <c r="M571" s="31" t="s">
        <v>5166</v>
      </c>
      <c r="N571" s="31"/>
      <c r="O571" t="s">
        <v>22546</v>
      </c>
      <c r="P571" s="31" t="s">
        <v>63</v>
      </c>
      <c r="Q571" s="31" t="s">
        <v>5168</v>
      </c>
    </row>
    <row r="572" spans="1:17" hidden="1" x14ac:dyDescent="0.2">
      <c r="A572" s="31" t="s">
        <v>6988</v>
      </c>
      <c r="B572" s="31" t="s">
        <v>6989</v>
      </c>
      <c r="C572" s="31" t="s">
        <v>6990</v>
      </c>
      <c r="D572" s="31"/>
      <c r="E572" s="31" t="s">
        <v>5906</v>
      </c>
      <c r="F572" s="31"/>
      <c r="G572" s="47"/>
      <c r="H572" s="33">
        <v>0</v>
      </c>
      <c r="I572" s="31" t="s">
        <v>5172</v>
      </c>
      <c r="J572" s="31" t="s">
        <v>5173</v>
      </c>
      <c r="K572" s="31" t="s">
        <v>5164</v>
      </c>
      <c r="L572" s="31" t="s">
        <v>5165</v>
      </c>
      <c r="M572" s="31" t="s">
        <v>5224</v>
      </c>
      <c r="N572" s="31"/>
      <c r="O572" t="s">
        <v>22546</v>
      </c>
      <c r="P572" s="31" t="s">
        <v>63</v>
      </c>
      <c r="Q572" s="31" t="s">
        <v>5168</v>
      </c>
    </row>
    <row r="573" spans="1:17" hidden="1" x14ac:dyDescent="0.2">
      <c r="A573" s="31" t="s">
        <v>6991</v>
      </c>
      <c r="B573" s="31" t="s">
        <v>125</v>
      </c>
      <c r="C573" s="31" t="s">
        <v>6992</v>
      </c>
      <c r="D573" s="31"/>
      <c r="E573" s="31" t="s">
        <v>5906</v>
      </c>
      <c r="F573" s="31"/>
      <c r="G573" s="47"/>
      <c r="H573" s="33">
        <v>0</v>
      </c>
      <c r="I573" s="31" t="s">
        <v>5179</v>
      </c>
      <c r="J573" s="31" t="s">
        <v>5180</v>
      </c>
      <c r="K573" s="31" t="s">
        <v>5164</v>
      </c>
      <c r="L573" s="31" t="s">
        <v>5165</v>
      </c>
      <c r="M573" s="31" t="s">
        <v>5181</v>
      </c>
      <c r="N573" s="31"/>
      <c r="O573" t="s">
        <v>22546</v>
      </c>
      <c r="P573" s="31" t="s">
        <v>63</v>
      </c>
      <c r="Q573" s="31" t="s">
        <v>5168</v>
      </c>
    </row>
    <row r="574" spans="1:17" hidden="1" x14ac:dyDescent="0.2">
      <c r="A574" s="31" t="s">
        <v>6993</v>
      </c>
      <c r="B574" s="31" t="s">
        <v>120</v>
      </c>
      <c r="C574" s="31" t="s">
        <v>6994</v>
      </c>
      <c r="D574" s="31"/>
      <c r="E574" s="31" t="s">
        <v>5906</v>
      </c>
      <c r="F574" s="31"/>
      <c r="G574" s="47"/>
      <c r="H574" s="33">
        <v>0</v>
      </c>
      <c r="I574" s="31" t="s">
        <v>5172</v>
      </c>
      <c r="J574" s="31" t="s">
        <v>5173</v>
      </c>
      <c r="K574" s="31" t="s">
        <v>5164</v>
      </c>
      <c r="L574" s="31" t="s">
        <v>5165</v>
      </c>
      <c r="M574" s="31" t="s">
        <v>5812</v>
      </c>
      <c r="N574" s="31"/>
      <c r="O574" t="s">
        <v>22546</v>
      </c>
      <c r="P574" s="31" t="s">
        <v>63</v>
      </c>
      <c r="Q574" s="31" t="s">
        <v>5168</v>
      </c>
    </row>
    <row r="575" spans="1:17" hidden="1" x14ac:dyDescent="0.2">
      <c r="A575" s="31" t="s">
        <v>6995</v>
      </c>
      <c r="B575" s="31" t="s">
        <v>295</v>
      </c>
      <c r="C575" s="31" t="s">
        <v>6996</v>
      </c>
      <c r="D575" s="31"/>
      <c r="E575" s="31" t="s">
        <v>5906</v>
      </c>
      <c r="F575" s="31"/>
      <c r="G575" s="47"/>
      <c r="H575" s="33">
        <v>0</v>
      </c>
      <c r="I575" s="31" t="s">
        <v>5218</v>
      </c>
      <c r="J575" s="31" t="s">
        <v>5219</v>
      </c>
      <c r="K575" s="31" t="s">
        <v>5164</v>
      </c>
      <c r="L575" s="31" t="s">
        <v>5165</v>
      </c>
      <c r="M575" s="31" t="s">
        <v>5220</v>
      </c>
      <c r="N575" s="31"/>
      <c r="O575" t="s">
        <v>22546</v>
      </c>
      <c r="P575" s="31" t="s">
        <v>63</v>
      </c>
      <c r="Q575" s="31" t="s">
        <v>5168</v>
      </c>
    </row>
    <row r="576" spans="1:17" hidden="1" x14ac:dyDescent="0.2">
      <c r="A576" s="31" t="s">
        <v>6997</v>
      </c>
      <c r="B576" s="31" t="s">
        <v>220</v>
      </c>
      <c r="C576" s="31" t="s">
        <v>6998</v>
      </c>
      <c r="D576" s="31"/>
      <c r="E576" s="31" t="s">
        <v>5906</v>
      </c>
      <c r="F576" s="31"/>
      <c r="G576" s="47"/>
      <c r="H576" s="33">
        <v>0</v>
      </c>
      <c r="I576" s="31" t="s">
        <v>5218</v>
      </c>
      <c r="J576" s="31" t="s">
        <v>5219</v>
      </c>
      <c r="K576" s="31" t="s">
        <v>5164</v>
      </c>
      <c r="L576" s="31" t="s">
        <v>5165</v>
      </c>
      <c r="M576" s="31" t="s">
        <v>5220</v>
      </c>
      <c r="N576" s="31"/>
      <c r="O576" t="s">
        <v>22546</v>
      </c>
      <c r="P576" s="31" t="s">
        <v>63</v>
      </c>
      <c r="Q576" s="31" t="s">
        <v>5168</v>
      </c>
    </row>
    <row r="577" spans="1:17" hidden="1" x14ac:dyDescent="0.2">
      <c r="A577" s="31" t="s">
        <v>6999</v>
      </c>
      <c r="B577" s="31" t="s">
        <v>160</v>
      </c>
      <c r="C577" s="31" t="s">
        <v>7000</v>
      </c>
      <c r="D577" s="31"/>
      <c r="E577" s="31" t="s">
        <v>5906</v>
      </c>
      <c r="F577" s="31"/>
      <c r="G577" s="47"/>
      <c r="H577" s="33">
        <v>0</v>
      </c>
      <c r="I577" s="31" t="s">
        <v>5172</v>
      </c>
      <c r="J577" s="31" t="s">
        <v>5173</v>
      </c>
      <c r="K577" s="31" t="s">
        <v>5164</v>
      </c>
      <c r="L577" s="31" t="s">
        <v>5165</v>
      </c>
      <c r="M577" s="31" t="s">
        <v>5224</v>
      </c>
      <c r="N577" s="31"/>
      <c r="O577" t="s">
        <v>22546</v>
      </c>
      <c r="P577" s="31" t="s">
        <v>63</v>
      </c>
      <c r="Q577" s="31" t="s">
        <v>5168</v>
      </c>
    </row>
    <row r="578" spans="1:17" hidden="1" x14ac:dyDescent="0.2">
      <c r="A578" s="31" t="s">
        <v>7001</v>
      </c>
      <c r="B578" s="31" t="s">
        <v>237</v>
      </c>
      <c r="C578" s="31" t="s">
        <v>7002</v>
      </c>
      <c r="D578" s="31"/>
      <c r="E578" s="31" t="s">
        <v>5906</v>
      </c>
      <c r="F578" s="31"/>
      <c r="G578" s="47"/>
      <c r="H578" s="33">
        <v>0</v>
      </c>
      <c r="I578" s="31" t="s">
        <v>5179</v>
      </c>
      <c r="J578" s="31" t="s">
        <v>5180</v>
      </c>
      <c r="K578" s="31" t="s">
        <v>5164</v>
      </c>
      <c r="L578" s="31" t="s">
        <v>5165</v>
      </c>
      <c r="M578" s="31" t="s">
        <v>5361</v>
      </c>
      <c r="N578" s="31"/>
      <c r="O578" t="s">
        <v>22546</v>
      </c>
      <c r="P578" s="31" t="s">
        <v>63</v>
      </c>
      <c r="Q578" s="31" t="s">
        <v>5168</v>
      </c>
    </row>
    <row r="579" spans="1:17" hidden="1" x14ac:dyDescent="0.2">
      <c r="A579" s="31" t="s">
        <v>7003</v>
      </c>
      <c r="B579" s="31" t="s">
        <v>107</v>
      </c>
      <c r="C579" s="31" t="s">
        <v>7004</v>
      </c>
      <c r="D579" s="31"/>
      <c r="E579" s="31" t="s">
        <v>5906</v>
      </c>
      <c r="F579" s="31"/>
      <c r="G579" s="47"/>
      <c r="H579" s="33">
        <v>0</v>
      </c>
      <c r="I579" s="31" t="s">
        <v>5252</v>
      </c>
      <c r="J579" s="31" t="s">
        <v>5253</v>
      </c>
      <c r="K579" s="31" t="s">
        <v>5164</v>
      </c>
      <c r="L579" s="31" t="s">
        <v>5165</v>
      </c>
      <c r="M579" s="31" t="s">
        <v>5166</v>
      </c>
      <c r="N579" s="31"/>
      <c r="O579" t="s">
        <v>22546</v>
      </c>
      <c r="P579" s="31" t="s">
        <v>63</v>
      </c>
      <c r="Q579" s="31" t="s">
        <v>5168</v>
      </c>
    </row>
    <row r="580" spans="1:17" hidden="1" x14ac:dyDescent="0.2">
      <c r="A580" s="31" t="s">
        <v>7005</v>
      </c>
      <c r="B580" s="31" t="s">
        <v>229</v>
      </c>
      <c r="C580" s="31" t="s">
        <v>7006</v>
      </c>
      <c r="D580" s="31"/>
      <c r="E580" s="31" t="s">
        <v>5906</v>
      </c>
      <c r="F580" s="31"/>
      <c r="G580" s="47"/>
      <c r="H580" s="33">
        <v>0</v>
      </c>
      <c r="I580" s="31" t="s">
        <v>5179</v>
      </c>
      <c r="J580" s="31" t="s">
        <v>5180</v>
      </c>
      <c r="K580" s="31" t="s">
        <v>5164</v>
      </c>
      <c r="L580" s="31" t="s">
        <v>5165</v>
      </c>
      <c r="M580" s="31" t="s">
        <v>5379</v>
      </c>
      <c r="N580" s="31"/>
      <c r="O580" t="s">
        <v>22546</v>
      </c>
      <c r="P580" s="31" t="s">
        <v>63</v>
      </c>
      <c r="Q580" s="31" t="s">
        <v>5168</v>
      </c>
    </row>
    <row r="581" spans="1:17" hidden="1" x14ac:dyDescent="0.2">
      <c r="A581" s="31" t="s">
        <v>7007</v>
      </c>
      <c r="B581" s="31" t="s">
        <v>7008</v>
      </c>
      <c r="C581" s="31" t="s">
        <v>7009</v>
      </c>
      <c r="D581" s="31"/>
      <c r="E581" s="31" t="s">
        <v>5906</v>
      </c>
      <c r="F581" s="31"/>
      <c r="G581" s="47"/>
      <c r="H581" s="33">
        <v>0</v>
      </c>
      <c r="I581" s="31" t="s">
        <v>5218</v>
      </c>
      <c r="J581" s="31" t="s">
        <v>5219</v>
      </c>
      <c r="K581" s="31" t="s">
        <v>5164</v>
      </c>
      <c r="L581" s="31" t="s">
        <v>5165</v>
      </c>
      <c r="M581" s="31" t="s">
        <v>6869</v>
      </c>
      <c r="N581" s="31"/>
      <c r="O581" t="s">
        <v>22546</v>
      </c>
      <c r="P581" s="31" t="s">
        <v>63</v>
      </c>
      <c r="Q581" s="31" t="s">
        <v>5168</v>
      </c>
    </row>
    <row r="582" spans="1:17" hidden="1" x14ac:dyDescent="0.2">
      <c r="A582" s="31" t="s">
        <v>7010</v>
      </c>
      <c r="B582" s="31" t="s">
        <v>7011</v>
      </c>
      <c r="C582" s="31" t="s">
        <v>7012</v>
      </c>
      <c r="D582" s="31"/>
      <c r="E582" s="31" t="s">
        <v>5906</v>
      </c>
      <c r="F582" s="31"/>
      <c r="G582" s="47"/>
      <c r="H582" s="33">
        <v>0</v>
      </c>
      <c r="I582" s="31" t="s">
        <v>5252</v>
      </c>
      <c r="J582" s="31" t="s">
        <v>5253</v>
      </c>
      <c r="K582" s="31" t="s">
        <v>5164</v>
      </c>
      <c r="L582" s="31" t="s">
        <v>5165</v>
      </c>
      <c r="M582" s="31" t="s">
        <v>5254</v>
      </c>
      <c r="N582" s="31"/>
      <c r="O582" t="s">
        <v>22546</v>
      </c>
      <c r="P582" s="31" t="s">
        <v>63</v>
      </c>
      <c r="Q582" s="31" t="s">
        <v>5168</v>
      </c>
    </row>
    <row r="583" spans="1:17" hidden="1" x14ac:dyDescent="0.2">
      <c r="A583" s="31" t="s">
        <v>7013</v>
      </c>
      <c r="B583" s="31" t="s">
        <v>192</v>
      </c>
      <c r="C583" s="31" t="s">
        <v>7014</v>
      </c>
      <c r="D583" s="31"/>
      <c r="E583" s="31" t="s">
        <v>5906</v>
      </c>
      <c r="F583" s="31"/>
      <c r="G583" s="47"/>
      <c r="H583" s="33">
        <v>0</v>
      </c>
      <c r="I583" s="31" t="s">
        <v>5172</v>
      </c>
      <c r="J583" s="31" t="s">
        <v>5173</v>
      </c>
      <c r="K583" s="31" t="s">
        <v>5164</v>
      </c>
      <c r="L583" s="31" t="s">
        <v>5165</v>
      </c>
      <c r="M583" s="31" t="s">
        <v>5224</v>
      </c>
      <c r="N583" s="31"/>
      <c r="O583" t="s">
        <v>22546</v>
      </c>
      <c r="P583" s="31" t="s">
        <v>63</v>
      </c>
      <c r="Q583" s="31" t="s">
        <v>5168</v>
      </c>
    </row>
    <row r="584" spans="1:17" hidden="1" x14ac:dyDescent="0.2">
      <c r="A584" s="31" t="s">
        <v>7015</v>
      </c>
      <c r="B584" s="31" t="s">
        <v>108</v>
      </c>
      <c r="C584" s="31" t="s">
        <v>7016</v>
      </c>
      <c r="D584" s="31"/>
      <c r="E584" s="31" t="s">
        <v>5906</v>
      </c>
      <c r="F584" s="31"/>
      <c r="G584" s="47"/>
      <c r="H584" s="33">
        <v>0</v>
      </c>
      <c r="I584" s="31" t="s">
        <v>5179</v>
      </c>
      <c r="J584" s="31" t="s">
        <v>5180</v>
      </c>
      <c r="K584" s="31" t="s">
        <v>5164</v>
      </c>
      <c r="L584" s="31" t="s">
        <v>5165</v>
      </c>
      <c r="M584" s="31" t="s">
        <v>5192</v>
      </c>
      <c r="N584" s="31"/>
      <c r="O584" t="s">
        <v>22546</v>
      </c>
      <c r="P584" s="31" t="s">
        <v>63</v>
      </c>
      <c r="Q584" s="31" t="s">
        <v>5168</v>
      </c>
    </row>
    <row r="585" spans="1:17" hidden="1" x14ac:dyDescent="0.2">
      <c r="A585" s="31" t="s">
        <v>7017</v>
      </c>
      <c r="B585" s="31" t="s">
        <v>170</v>
      </c>
      <c r="C585" s="31" t="s">
        <v>7018</v>
      </c>
      <c r="D585" s="31"/>
      <c r="E585" s="31" t="s">
        <v>5906</v>
      </c>
      <c r="F585" s="31"/>
      <c r="G585" s="47"/>
      <c r="H585" s="33">
        <v>0</v>
      </c>
      <c r="I585" s="31" t="s">
        <v>5252</v>
      </c>
      <c r="J585" s="31" t="s">
        <v>5253</v>
      </c>
      <c r="K585" s="31" t="s">
        <v>5164</v>
      </c>
      <c r="L585" s="31" t="s">
        <v>5165</v>
      </c>
      <c r="M585" s="31" t="s">
        <v>5166</v>
      </c>
      <c r="N585" s="31"/>
      <c r="O585" t="s">
        <v>22546</v>
      </c>
      <c r="P585" s="31" t="s">
        <v>63</v>
      </c>
      <c r="Q585" s="31" t="s">
        <v>5168</v>
      </c>
    </row>
    <row r="586" spans="1:17" hidden="1" x14ac:dyDescent="0.2">
      <c r="A586" s="31" t="s">
        <v>7019</v>
      </c>
      <c r="B586" s="31" t="s">
        <v>96</v>
      </c>
      <c r="C586" s="31" t="s">
        <v>7020</v>
      </c>
      <c r="D586" s="31"/>
      <c r="E586" s="31" t="s">
        <v>5906</v>
      </c>
      <c r="F586" s="31"/>
      <c r="G586" s="47"/>
      <c r="H586" s="33">
        <v>0</v>
      </c>
      <c r="I586" s="31" t="s">
        <v>5252</v>
      </c>
      <c r="J586" s="31" t="s">
        <v>5253</v>
      </c>
      <c r="K586" s="31" t="s">
        <v>5164</v>
      </c>
      <c r="L586" s="31" t="s">
        <v>5165</v>
      </c>
      <c r="M586" s="31" t="s">
        <v>5254</v>
      </c>
      <c r="N586" s="31"/>
      <c r="O586" t="s">
        <v>22546</v>
      </c>
      <c r="P586" s="31" t="s">
        <v>63</v>
      </c>
      <c r="Q586" s="31" t="s">
        <v>5168</v>
      </c>
    </row>
    <row r="587" spans="1:17" hidden="1" x14ac:dyDescent="0.2">
      <c r="A587" s="31" t="s">
        <v>7021</v>
      </c>
      <c r="B587" s="31" t="s">
        <v>147</v>
      </c>
      <c r="C587" s="31" t="s">
        <v>7022</v>
      </c>
      <c r="D587" s="31"/>
      <c r="E587" s="31" t="s">
        <v>5906</v>
      </c>
      <c r="F587" s="31"/>
      <c r="G587" s="47"/>
      <c r="H587" s="33">
        <v>0</v>
      </c>
      <c r="I587" s="31" t="s">
        <v>5252</v>
      </c>
      <c r="J587" s="31" t="s">
        <v>5253</v>
      </c>
      <c r="K587" s="31" t="s">
        <v>5164</v>
      </c>
      <c r="L587" s="31" t="s">
        <v>5165</v>
      </c>
      <c r="M587" s="31" t="s">
        <v>5254</v>
      </c>
      <c r="N587" s="31"/>
      <c r="O587" t="s">
        <v>22546</v>
      </c>
      <c r="P587" s="31" t="s">
        <v>63</v>
      </c>
      <c r="Q587" s="31" t="s">
        <v>5168</v>
      </c>
    </row>
    <row r="588" spans="1:17" hidden="1" x14ac:dyDescent="0.2">
      <c r="A588" s="31" t="s">
        <v>7023</v>
      </c>
      <c r="B588" s="31" t="s">
        <v>171</v>
      </c>
      <c r="C588" s="31" t="s">
        <v>7024</v>
      </c>
      <c r="D588" s="31"/>
      <c r="E588" s="31" t="s">
        <v>5906</v>
      </c>
      <c r="F588" s="31"/>
      <c r="G588" s="47"/>
      <c r="H588" s="33">
        <v>0</v>
      </c>
      <c r="I588" s="31" t="s">
        <v>5179</v>
      </c>
      <c r="J588" s="31" t="s">
        <v>5180</v>
      </c>
      <c r="K588" s="31" t="s">
        <v>5164</v>
      </c>
      <c r="L588" s="31" t="s">
        <v>5165</v>
      </c>
      <c r="M588" s="31" t="s">
        <v>5379</v>
      </c>
      <c r="N588" s="31"/>
      <c r="O588" t="s">
        <v>22546</v>
      </c>
      <c r="P588" s="31" t="s">
        <v>63</v>
      </c>
      <c r="Q588" s="31" t="s">
        <v>5168</v>
      </c>
    </row>
    <row r="589" spans="1:17" hidden="1" x14ac:dyDescent="0.2">
      <c r="A589" s="31" t="s">
        <v>7025</v>
      </c>
      <c r="B589" s="31" t="s">
        <v>292</v>
      </c>
      <c r="C589" s="31" t="s">
        <v>7026</v>
      </c>
      <c r="D589" s="31"/>
      <c r="E589" s="31" t="s">
        <v>5906</v>
      </c>
      <c r="F589" s="31"/>
      <c r="G589" s="47"/>
      <c r="H589" s="33">
        <v>0</v>
      </c>
      <c r="I589" s="31" t="s">
        <v>5172</v>
      </c>
      <c r="J589" s="31" t="s">
        <v>5173</v>
      </c>
      <c r="K589" s="31" t="s">
        <v>5164</v>
      </c>
      <c r="L589" s="31" t="s">
        <v>5165</v>
      </c>
      <c r="M589" s="31" t="s">
        <v>5224</v>
      </c>
      <c r="N589" s="31"/>
      <c r="O589" t="s">
        <v>22546</v>
      </c>
      <c r="P589" s="31" t="s">
        <v>63</v>
      </c>
      <c r="Q589" s="31" t="s">
        <v>5168</v>
      </c>
    </row>
    <row r="590" spans="1:17" hidden="1" x14ac:dyDescent="0.2">
      <c r="A590" s="31" t="s">
        <v>7027</v>
      </c>
      <c r="B590" s="31" t="s">
        <v>5123</v>
      </c>
      <c r="C590" s="31" t="s">
        <v>7028</v>
      </c>
      <c r="D590" s="31"/>
      <c r="E590" s="31" t="s">
        <v>5906</v>
      </c>
      <c r="F590" s="31"/>
      <c r="G590" s="47"/>
      <c r="H590" s="33">
        <v>0</v>
      </c>
      <c r="I590" s="31" t="s">
        <v>5172</v>
      </c>
      <c r="J590" s="31" t="s">
        <v>5173</v>
      </c>
      <c r="K590" s="31" t="s">
        <v>5164</v>
      </c>
      <c r="L590" s="31" t="s">
        <v>5165</v>
      </c>
      <c r="M590" s="31" t="s">
        <v>6835</v>
      </c>
      <c r="N590" s="31"/>
      <c r="O590" t="s">
        <v>22546</v>
      </c>
      <c r="P590" s="31" t="s">
        <v>63</v>
      </c>
      <c r="Q590" s="31" t="s">
        <v>5168</v>
      </c>
    </row>
    <row r="591" spans="1:17" hidden="1" x14ac:dyDescent="0.2">
      <c r="A591" s="31" t="s">
        <v>7029</v>
      </c>
      <c r="B591" s="31" t="s">
        <v>189</v>
      </c>
      <c r="C591" s="31" t="s">
        <v>7030</v>
      </c>
      <c r="D591" s="31"/>
      <c r="E591" s="31" t="s">
        <v>5906</v>
      </c>
      <c r="F591" s="31"/>
      <c r="G591" s="47"/>
      <c r="H591" s="33">
        <v>0</v>
      </c>
      <c r="I591" s="31" t="s">
        <v>5179</v>
      </c>
      <c r="J591" s="31" t="s">
        <v>5180</v>
      </c>
      <c r="K591" s="31" t="s">
        <v>5164</v>
      </c>
      <c r="L591" s="31" t="s">
        <v>5165</v>
      </c>
      <c r="M591" s="31" t="s">
        <v>5181</v>
      </c>
      <c r="N591" s="31"/>
      <c r="O591" t="s">
        <v>22546</v>
      </c>
      <c r="P591" s="31" t="s">
        <v>63</v>
      </c>
      <c r="Q591" s="31" t="s">
        <v>5168</v>
      </c>
    </row>
    <row r="592" spans="1:17" hidden="1" x14ac:dyDescent="0.2">
      <c r="A592" s="31" t="s">
        <v>7031</v>
      </c>
      <c r="B592" s="31" t="s">
        <v>296</v>
      </c>
      <c r="C592" s="31" t="s">
        <v>7032</v>
      </c>
      <c r="D592" s="31"/>
      <c r="E592" s="31" t="s">
        <v>5906</v>
      </c>
      <c r="F592" s="31"/>
      <c r="G592" s="47"/>
      <c r="H592" s="33">
        <v>0</v>
      </c>
      <c r="I592" s="31" t="s">
        <v>5252</v>
      </c>
      <c r="J592" s="31" t="s">
        <v>5253</v>
      </c>
      <c r="K592" s="31" t="s">
        <v>5164</v>
      </c>
      <c r="L592" s="31" t="s">
        <v>5165</v>
      </c>
      <c r="M592" s="31" t="s">
        <v>5166</v>
      </c>
      <c r="N592" s="31"/>
      <c r="O592" t="s">
        <v>22546</v>
      </c>
      <c r="P592" s="31" t="s">
        <v>63</v>
      </c>
      <c r="Q592" s="31" t="s">
        <v>5168</v>
      </c>
    </row>
    <row r="593" spans="1:17" hidden="1" x14ac:dyDescent="0.2">
      <c r="A593" s="31" t="s">
        <v>7033</v>
      </c>
      <c r="B593" s="31" t="s">
        <v>196</v>
      </c>
      <c r="C593" s="31" t="s">
        <v>7034</v>
      </c>
      <c r="D593" s="31"/>
      <c r="E593" s="31" t="s">
        <v>5906</v>
      </c>
      <c r="F593" s="31"/>
      <c r="G593" s="47"/>
      <c r="H593" s="33">
        <v>0</v>
      </c>
      <c r="I593" s="31" t="s">
        <v>5179</v>
      </c>
      <c r="J593" s="31" t="s">
        <v>5180</v>
      </c>
      <c r="K593" s="31" t="s">
        <v>5164</v>
      </c>
      <c r="L593" s="31" t="s">
        <v>5165</v>
      </c>
      <c r="M593" s="31" t="s">
        <v>5361</v>
      </c>
      <c r="N593" s="31"/>
      <c r="O593" t="s">
        <v>22546</v>
      </c>
      <c r="P593" s="31" t="s">
        <v>63</v>
      </c>
      <c r="Q593" s="31" t="s">
        <v>5168</v>
      </c>
    </row>
    <row r="594" spans="1:17" hidden="1" x14ac:dyDescent="0.2">
      <c r="A594" s="31" t="s">
        <v>7035</v>
      </c>
      <c r="B594" s="31" t="s">
        <v>267</v>
      </c>
      <c r="C594" s="31" t="s">
        <v>7036</v>
      </c>
      <c r="D594" s="31"/>
      <c r="E594" s="31" t="s">
        <v>5906</v>
      </c>
      <c r="F594" s="31"/>
      <c r="G594" s="47"/>
      <c r="H594" s="33">
        <v>0</v>
      </c>
      <c r="I594" s="31" t="s">
        <v>5218</v>
      </c>
      <c r="J594" s="31" t="s">
        <v>5219</v>
      </c>
      <c r="K594" s="31" t="s">
        <v>5164</v>
      </c>
      <c r="L594" s="31" t="s">
        <v>5165</v>
      </c>
      <c r="M594" s="31" t="s">
        <v>5390</v>
      </c>
      <c r="N594" s="31"/>
      <c r="O594" t="s">
        <v>22546</v>
      </c>
      <c r="P594" s="31" t="s">
        <v>63</v>
      </c>
      <c r="Q594" s="31" t="s">
        <v>5168</v>
      </c>
    </row>
    <row r="595" spans="1:17" hidden="1" x14ac:dyDescent="0.2">
      <c r="A595" s="31" t="s">
        <v>7037</v>
      </c>
      <c r="B595" s="31" t="s">
        <v>269</v>
      </c>
      <c r="C595" s="31" t="s">
        <v>7038</v>
      </c>
      <c r="D595" s="31"/>
      <c r="E595" s="31" t="s">
        <v>5906</v>
      </c>
      <c r="F595" s="31"/>
      <c r="G595" s="47"/>
      <c r="H595" s="33">
        <v>0</v>
      </c>
      <c r="I595" s="31" t="s">
        <v>5172</v>
      </c>
      <c r="J595" s="31" t="s">
        <v>5173</v>
      </c>
      <c r="K595" s="31" t="s">
        <v>5164</v>
      </c>
      <c r="L595" s="31" t="s">
        <v>5165</v>
      </c>
      <c r="M595" s="31" t="s">
        <v>5224</v>
      </c>
      <c r="N595" s="31"/>
      <c r="O595" t="s">
        <v>22546</v>
      </c>
      <c r="P595" s="31" t="s">
        <v>63</v>
      </c>
      <c r="Q595" s="31" t="s">
        <v>5168</v>
      </c>
    </row>
    <row r="596" spans="1:17" hidden="1" x14ac:dyDescent="0.2">
      <c r="A596" s="31" t="s">
        <v>7039</v>
      </c>
      <c r="B596" s="31" t="s">
        <v>7040</v>
      </c>
      <c r="C596" s="31" t="s">
        <v>7041</v>
      </c>
      <c r="D596" s="31"/>
      <c r="E596" s="31" t="s">
        <v>5906</v>
      </c>
      <c r="F596" s="31"/>
      <c r="G596" s="47"/>
      <c r="H596" s="33">
        <v>0</v>
      </c>
      <c r="I596" s="31" t="s">
        <v>5266</v>
      </c>
      <c r="J596" s="31" t="s">
        <v>5267</v>
      </c>
      <c r="K596" s="31" t="s">
        <v>5164</v>
      </c>
      <c r="L596" s="31" t="s">
        <v>5165</v>
      </c>
      <c r="M596" s="31" t="s">
        <v>7042</v>
      </c>
      <c r="N596" s="31"/>
      <c r="O596" t="s">
        <v>22546</v>
      </c>
      <c r="P596" s="31" t="s">
        <v>63</v>
      </c>
      <c r="Q596" s="31" t="s">
        <v>5168</v>
      </c>
    </row>
    <row r="597" spans="1:17" hidden="1" x14ac:dyDescent="0.2">
      <c r="A597" s="31" t="s">
        <v>7043</v>
      </c>
      <c r="B597" s="31" t="s">
        <v>260</v>
      </c>
      <c r="C597" s="31" t="s">
        <v>7044</v>
      </c>
      <c r="D597" s="31"/>
      <c r="E597" s="31" t="s">
        <v>5906</v>
      </c>
      <c r="F597" s="31"/>
      <c r="G597" s="47"/>
      <c r="H597" s="33">
        <v>0</v>
      </c>
      <c r="I597" s="31" t="s">
        <v>5172</v>
      </c>
      <c r="J597" s="31" t="s">
        <v>5173</v>
      </c>
      <c r="K597" s="31" t="s">
        <v>5164</v>
      </c>
      <c r="L597" s="31" t="s">
        <v>5165</v>
      </c>
      <c r="M597" s="31" t="s">
        <v>5224</v>
      </c>
      <c r="N597" s="31"/>
      <c r="O597" t="s">
        <v>22546</v>
      </c>
      <c r="P597" s="31" t="s">
        <v>63</v>
      </c>
      <c r="Q597" s="31" t="s">
        <v>5168</v>
      </c>
    </row>
    <row r="598" spans="1:17" hidden="1" x14ac:dyDescent="0.2">
      <c r="A598" s="31" t="s">
        <v>7045</v>
      </c>
      <c r="B598" s="31" t="s">
        <v>197</v>
      </c>
      <c r="C598" s="31" t="s">
        <v>7046</v>
      </c>
      <c r="D598" s="31"/>
      <c r="E598" s="31" t="s">
        <v>5906</v>
      </c>
      <c r="F598" s="31"/>
      <c r="G598" s="47"/>
      <c r="H598" s="33">
        <v>0</v>
      </c>
      <c r="I598" s="31" t="s">
        <v>5172</v>
      </c>
      <c r="J598" s="31" t="s">
        <v>5173</v>
      </c>
      <c r="K598" s="31" t="s">
        <v>5164</v>
      </c>
      <c r="L598" s="31" t="s">
        <v>5165</v>
      </c>
      <c r="M598" s="31" t="s">
        <v>6973</v>
      </c>
      <c r="N598" s="31"/>
      <c r="O598" t="s">
        <v>22546</v>
      </c>
      <c r="P598" s="31" t="s">
        <v>63</v>
      </c>
      <c r="Q598" s="31" t="s">
        <v>5168</v>
      </c>
    </row>
    <row r="599" spans="1:17" hidden="1" x14ac:dyDescent="0.2">
      <c r="A599" s="31" t="s">
        <v>7047</v>
      </c>
      <c r="B599" s="31" t="s">
        <v>287</v>
      </c>
      <c r="C599" s="31" t="s">
        <v>7048</v>
      </c>
      <c r="D599" s="31"/>
      <c r="E599" s="31" t="s">
        <v>5906</v>
      </c>
      <c r="F599" s="31"/>
      <c r="G599" s="47"/>
      <c r="H599" s="33">
        <v>0</v>
      </c>
      <c r="I599" s="31" t="s">
        <v>5172</v>
      </c>
      <c r="J599" s="31" t="s">
        <v>5173</v>
      </c>
      <c r="K599" s="31" t="s">
        <v>5164</v>
      </c>
      <c r="L599" s="31" t="s">
        <v>5165</v>
      </c>
      <c r="M599" s="31" t="s">
        <v>5224</v>
      </c>
      <c r="N599" s="31"/>
      <c r="O599" t="s">
        <v>22546</v>
      </c>
      <c r="P599" s="31" t="s">
        <v>63</v>
      </c>
      <c r="Q599" s="31" t="s">
        <v>5168</v>
      </c>
    </row>
    <row r="600" spans="1:17" hidden="1" x14ac:dyDescent="0.2">
      <c r="A600" s="31" t="s">
        <v>7049</v>
      </c>
      <c r="B600" s="31" t="s">
        <v>73</v>
      </c>
      <c r="C600" s="31" t="s">
        <v>7050</v>
      </c>
      <c r="D600" s="31"/>
      <c r="E600" s="31" t="s">
        <v>5906</v>
      </c>
      <c r="F600" s="31"/>
      <c r="G600" s="47"/>
      <c r="H600" s="33">
        <v>0</v>
      </c>
      <c r="I600" s="31" t="s">
        <v>5252</v>
      </c>
      <c r="J600" s="31" t="s">
        <v>5253</v>
      </c>
      <c r="K600" s="31" t="s">
        <v>5164</v>
      </c>
      <c r="L600" s="31" t="s">
        <v>5165</v>
      </c>
      <c r="M600" s="31" t="s">
        <v>5166</v>
      </c>
      <c r="N600" s="31"/>
      <c r="O600" t="s">
        <v>22546</v>
      </c>
      <c r="P600" s="31" t="s">
        <v>63</v>
      </c>
      <c r="Q600" s="31" t="s">
        <v>5168</v>
      </c>
    </row>
    <row r="601" spans="1:17" hidden="1" x14ac:dyDescent="0.2">
      <c r="A601" s="31" t="s">
        <v>7051</v>
      </c>
      <c r="B601" s="31" t="s">
        <v>71</v>
      </c>
      <c r="C601" s="31" t="s">
        <v>7052</v>
      </c>
      <c r="D601" s="31"/>
      <c r="E601" s="31" t="s">
        <v>5906</v>
      </c>
      <c r="F601" s="31"/>
      <c r="G601" s="47"/>
      <c r="H601" s="33">
        <v>0</v>
      </c>
      <c r="I601" s="31" t="s">
        <v>5172</v>
      </c>
      <c r="J601" s="31" t="s">
        <v>5173</v>
      </c>
      <c r="K601" s="31" t="s">
        <v>5164</v>
      </c>
      <c r="L601" s="31" t="s">
        <v>5165</v>
      </c>
      <c r="M601" s="31" t="s">
        <v>5224</v>
      </c>
      <c r="N601" s="31"/>
      <c r="O601" t="s">
        <v>22546</v>
      </c>
      <c r="P601" s="31" t="s">
        <v>63</v>
      </c>
      <c r="Q601" s="31" t="s">
        <v>5168</v>
      </c>
    </row>
    <row r="602" spans="1:17" hidden="1" x14ac:dyDescent="0.2">
      <c r="A602" s="31" t="s">
        <v>7053</v>
      </c>
      <c r="B602" s="31" t="s">
        <v>236</v>
      </c>
      <c r="C602" s="31" t="s">
        <v>7054</v>
      </c>
      <c r="D602" s="31"/>
      <c r="E602" s="31" t="s">
        <v>5906</v>
      </c>
      <c r="F602" s="31"/>
      <c r="G602" s="47"/>
      <c r="H602" s="33">
        <v>0</v>
      </c>
      <c r="I602" s="31" t="s">
        <v>5252</v>
      </c>
      <c r="J602" s="31" t="s">
        <v>5253</v>
      </c>
      <c r="K602" s="31" t="s">
        <v>5164</v>
      </c>
      <c r="L602" s="31" t="s">
        <v>5165</v>
      </c>
      <c r="M602" s="31" t="s">
        <v>6963</v>
      </c>
      <c r="N602" s="31"/>
      <c r="O602" t="s">
        <v>22546</v>
      </c>
      <c r="P602" s="31" t="s">
        <v>63</v>
      </c>
      <c r="Q602" s="31" t="s">
        <v>5168</v>
      </c>
    </row>
    <row r="603" spans="1:17" hidden="1" x14ac:dyDescent="0.2">
      <c r="A603" s="31" t="s">
        <v>7055</v>
      </c>
      <c r="B603" s="31" t="s">
        <v>90</v>
      </c>
      <c r="C603" s="31" t="s">
        <v>7056</v>
      </c>
      <c r="D603" s="31"/>
      <c r="E603" s="31" t="s">
        <v>5906</v>
      </c>
      <c r="F603" s="31"/>
      <c r="G603" s="47"/>
      <c r="H603" s="33">
        <v>0</v>
      </c>
      <c r="I603" s="31" t="s">
        <v>5179</v>
      </c>
      <c r="J603" s="31" t="s">
        <v>5180</v>
      </c>
      <c r="K603" s="31" t="s">
        <v>5164</v>
      </c>
      <c r="L603" s="31" t="s">
        <v>5165</v>
      </c>
      <c r="M603" s="31" t="s">
        <v>5305</v>
      </c>
      <c r="N603" s="31"/>
      <c r="O603" t="s">
        <v>22546</v>
      </c>
      <c r="P603" s="31" t="s">
        <v>63</v>
      </c>
      <c r="Q603" s="31" t="s">
        <v>5168</v>
      </c>
    </row>
    <row r="604" spans="1:17" hidden="1" x14ac:dyDescent="0.2">
      <c r="A604" s="31" t="s">
        <v>7057</v>
      </c>
      <c r="B604" s="31" t="s">
        <v>5127</v>
      </c>
      <c r="C604" s="31" t="s">
        <v>7058</v>
      </c>
      <c r="D604" s="31"/>
      <c r="E604" s="31" t="s">
        <v>5906</v>
      </c>
      <c r="F604" s="31"/>
      <c r="G604" s="47"/>
      <c r="H604" s="33">
        <v>0</v>
      </c>
      <c r="I604" s="31" t="s">
        <v>5212</v>
      </c>
      <c r="J604" s="31" t="s">
        <v>5213</v>
      </c>
      <c r="K604" s="31" t="s">
        <v>5164</v>
      </c>
      <c r="L604" s="31" t="s">
        <v>5165</v>
      </c>
      <c r="M604" s="31" t="s">
        <v>6832</v>
      </c>
      <c r="N604" s="31"/>
      <c r="O604" t="s">
        <v>22546</v>
      </c>
      <c r="P604" s="31" t="s">
        <v>63</v>
      </c>
      <c r="Q604" s="31" t="s">
        <v>5168</v>
      </c>
    </row>
    <row r="605" spans="1:17" hidden="1" x14ac:dyDescent="0.2">
      <c r="A605" s="31" t="s">
        <v>7059</v>
      </c>
      <c r="B605" s="31" t="s">
        <v>277</v>
      </c>
      <c r="C605" s="31" t="s">
        <v>7060</v>
      </c>
      <c r="D605" s="31"/>
      <c r="E605" s="31" t="s">
        <v>5906</v>
      </c>
      <c r="F605" s="31"/>
      <c r="G605" s="47"/>
      <c r="H605" s="33">
        <v>0</v>
      </c>
      <c r="I605" s="31" t="s">
        <v>5179</v>
      </c>
      <c r="J605" s="31" t="s">
        <v>5180</v>
      </c>
      <c r="K605" s="31" t="s">
        <v>5164</v>
      </c>
      <c r="L605" s="31" t="s">
        <v>5165</v>
      </c>
      <c r="M605" s="31" t="s">
        <v>5379</v>
      </c>
      <c r="N605" s="31"/>
      <c r="O605" t="s">
        <v>22546</v>
      </c>
      <c r="P605" s="31" t="s">
        <v>63</v>
      </c>
      <c r="Q605" s="31" t="s">
        <v>5168</v>
      </c>
    </row>
    <row r="606" spans="1:17" hidden="1" x14ac:dyDescent="0.2">
      <c r="A606" s="31" t="s">
        <v>7061</v>
      </c>
      <c r="B606" s="31" t="s">
        <v>112</v>
      </c>
      <c r="C606" s="31" t="s">
        <v>7062</v>
      </c>
      <c r="D606" s="31"/>
      <c r="E606" s="31" t="s">
        <v>5906</v>
      </c>
      <c r="F606" s="31"/>
      <c r="G606" s="47"/>
      <c r="H606" s="33">
        <v>0</v>
      </c>
      <c r="I606" s="31" t="s">
        <v>5172</v>
      </c>
      <c r="J606" s="31" t="s">
        <v>5173</v>
      </c>
      <c r="K606" s="31" t="s">
        <v>5164</v>
      </c>
      <c r="L606" s="31" t="s">
        <v>5165</v>
      </c>
      <c r="M606" s="31" t="s">
        <v>6835</v>
      </c>
      <c r="N606" s="31"/>
      <c r="O606" t="s">
        <v>22546</v>
      </c>
      <c r="P606" s="31" t="s">
        <v>63</v>
      </c>
      <c r="Q606" s="31" t="s">
        <v>5168</v>
      </c>
    </row>
    <row r="607" spans="1:17" hidden="1" x14ac:dyDescent="0.2">
      <c r="A607" s="31" t="s">
        <v>7063</v>
      </c>
      <c r="B607" s="31" t="s">
        <v>165</v>
      </c>
      <c r="C607" s="31" t="s">
        <v>7064</v>
      </c>
      <c r="D607" s="31"/>
      <c r="E607" s="31" t="s">
        <v>5906</v>
      </c>
      <c r="F607" s="31"/>
      <c r="G607" s="47"/>
      <c r="H607" s="33">
        <v>0</v>
      </c>
      <c r="I607" s="31" t="s">
        <v>5218</v>
      </c>
      <c r="J607" s="31" t="s">
        <v>5219</v>
      </c>
      <c r="K607" s="31" t="s">
        <v>5164</v>
      </c>
      <c r="L607" s="31" t="s">
        <v>5165</v>
      </c>
      <c r="M607" s="31" t="s">
        <v>5220</v>
      </c>
      <c r="N607" s="31"/>
      <c r="O607" t="s">
        <v>22546</v>
      </c>
      <c r="P607" s="31" t="s">
        <v>63</v>
      </c>
      <c r="Q607" s="31" t="s">
        <v>5168</v>
      </c>
    </row>
    <row r="608" spans="1:17" hidden="1" x14ac:dyDescent="0.2">
      <c r="A608" s="31" t="s">
        <v>7065</v>
      </c>
      <c r="B608" s="31" t="s">
        <v>169</v>
      </c>
      <c r="C608" s="31" t="s">
        <v>7066</v>
      </c>
      <c r="D608" s="31"/>
      <c r="E608" s="31" t="s">
        <v>5906</v>
      </c>
      <c r="F608" s="31"/>
      <c r="G608" s="47"/>
      <c r="H608" s="33">
        <v>0</v>
      </c>
      <c r="I608" s="31" t="s">
        <v>5179</v>
      </c>
      <c r="J608" s="31" t="s">
        <v>5180</v>
      </c>
      <c r="K608" s="31" t="s">
        <v>5164</v>
      </c>
      <c r="L608" s="31" t="s">
        <v>5165</v>
      </c>
      <c r="M608" s="31" t="s">
        <v>5379</v>
      </c>
      <c r="N608" s="31"/>
      <c r="O608" t="s">
        <v>22546</v>
      </c>
      <c r="P608" s="31" t="s">
        <v>63</v>
      </c>
      <c r="Q608" s="31" t="s">
        <v>5168</v>
      </c>
    </row>
    <row r="609" spans="1:17" hidden="1" x14ac:dyDescent="0.2">
      <c r="A609" s="31" t="s">
        <v>7067</v>
      </c>
      <c r="B609" s="31" t="s">
        <v>153</v>
      </c>
      <c r="C609" s="31" t="s">
        <v>7068</v>
      </c>
      <c r="D609" s="31"/>
      <c r="E609" s="31" t="s">
        <v>5906</v>
      </c>
      <c r="F609" s="31"/>
      <c r="G609" s="47"/>
      <c r="H609" s="33">
        <v>0</v>
      </c>
      <c r="I609" s="31" t="s">
        <v>5172</v>
      </c>
      <c r="J609" s="31" t="s">
        <v>5173</v>
      </c>
      <c r="K609" s="31" t="s">
        <v>5164</v>
      </c>
      <c r="L609" s="31" t="s">
        <v>5165</v>
      </c>
      <c r="M609" s="31" t="s">
        <v>5224</v>
      </c>
      <c r="N609" s="31"/>
      <c r="O609" t="s">
        <v>22546</v>
      </c>
      <c r="P609" s="31" t="s">
        <v>63</v>
      </c>
      <c r="Q609" s="31" t="s">
        <v>5168</v>
      </c>
    </row>
    <row r="610" spans="1:17" hidden="1" x14ac:dyDescent="0.2">
      <c r="A610" s="31" t="s">
        <v>7069</v>
      </c>
      <c r="B610" s="31" t="s">
        <v>5120</v>
      </c>
      <c r="C610" s="31" t="s">
        <v>7070</v>
      </c>
      <c r="D610" s="31"/>
      <c r="E610" s="31" t="s">
        <v>5906</v>
      </c>
      <c r="F610" s="31"/>
      <c r="G610" s="47"/>
      <c r="H610" s="33">
        <v>0</v>
      </c>
      <c r="I610" s="31" t="s">
        <v>5179</v>
      </c>
      <c r="J610" s="31" t="s">
        <v>5180</v>
      </c>
      <c r="K610" s="31" t="s">
        <v>5164</v>
      </c>
      <c r="L610" s="31" t="s">
        <v>5165</v>
      </c>
      <c r="M610" s="31" t="s">
        <v>5192</v>
      </c>
      <c r="N610" s="31"/>
      <c r="O610" t="s">
        <v>22546</v>
      </c>
      <c r="P610" s="31" t="s">
        <v>63</v>
      </c>
      <c r="Q610" s="31" t="s">
        <v>5168</v>
      </c>
    </row>
    <row r="611" spans="1:17" hidden="1" x14ac:dyDescent="0.2">
      <c r="A611" s="31" t="s">
        <v>7071</v>
      </c>
      <c r="B611" s="31" t="s">
        <v>252</v>
      </c>
      <c r="C611" s="31" t="s">
        <v>7072</v>
      </c>
      <c r="D611" s="31"/>
      <c r="E611" s="31" t="s">
        <v>5906</v>
      </c>
      <c r="F611" s="31"/>
      <c r="G611" s="47"/>
      <c r="H611" s="33">
        <v>0</v>
      </c>
      <c r="I611" s="31" t="s">
        <v>5179</v>
      </c>
      <c r="J611" s="31" t="s">
        <v>5180</v>
      </c>
      <c r="K611" s="31" t="s">
        <v>5164</v>
      </c>
      <c r="L611" s="31" t="s">
        <v>5165</v>
      </c>
      <c r="M611" s="31" t="s">
        <v>5181</v>
      </c>
      <c r="N611" s="31"/>
      <c r="O611" t="s">
        <v>22546</v>
      </c>
      <c r="P611" s="31" t="s">
        <v>63</v>
      </c>
      <c r="Q611" s="31" t="s">
        <v>5168</v>
      </c>
    </row>
    <row r="612" spans="1:17" hidden="1" x14ac:dyDescent="0.2">
      <c r="A612" s="31" t="s">
        <v>7073</v>
      </c>
      <c r="B612" s="31" t="s">
        <v>200</v>
      </c>
      <c r="C612" s="31" t="s">
        <v>7074</v>
      </c>
      <c r="D612" s="31"/>
      <c r="E612" s="31" t="s">
        <v>5906</v>
      </c>
      <c r="F612" s="31"/>
      <c r="G612" s="47"/>
      <c r="H612" s="33">
        <v>0</v>
      </c>
      <c r="I612" s="31" t="s">
        <v>5218</v>
      </c>
      <c r="J612" s="31" t="s">
        <v>5219</v>
      </c>
      <c r="K612" s="31" t="s">
        <v>5164</v>
      </c>
      <c r="L612" s="31" t="s">
        <v>5165</v>
      </c>
      <c r="M612" s="31" t="s">
        <v>6869</v>
      </c>
      <c r="N612" s="31"/>
      <c r="O612" t="s">
        <v>22546</v>
      </c>
      <c r="P612" s="31" t="s">
        <v>63</v>
      </c>
      <c r="Q612" s="31" t="s">
        <v>5168</v>
      </c>
    </row>
    <row r="613" spans="1:17" hidden="1" x14ac:dyDescent="0.2">
      <c r="A613" s="31" t="s">
        <v>7075</v>
      </c>
      <c r="B613" s="31" t="s">
        <v>5110</v>
      </c>
      <c r="C613" s="31" t="s">
        <v>7076</v>
      </c>
      <c r="D613" s="31"/>
      <c r="E613" s="31" t="s">
        <v>5906</v>
      </c>
      <c r="F613" s="31"/>
      <c r="G613" s="47"/>
      <c r="H613" s="33">
        <v>0</v>
      </c>
      <c r="I613" s="31" t="s">
        <v>5172</v>
      </c>
      <c r="J613" s="31" t="s">
        <v>5173</v>
      </c>
      <c r="K613" s="31" t="s">
        <v>5164</v>
      </c>
      <c r="L613" s="31" t="s">
        <v>5165</v>
      </c>
      <c r="M613" s="31" t="s">
        <v>5174</v>
      </c>
      <c r="N613" s="31"/>
      <c r="O613" t="s">
        <v>22546</v>
      </c>
      <c r="P613" s="31" t="s">
        <v>63</v>
      </c>
      <c r="Q613" s="31" t="s">
        <v>5168</v>
      </c>
    </row>
    <row r="614" spans="1:17" hidden="1" x14ac:dyDescent="0.2">
      <c r="A614" s="31" t="s">
        <v>7077</v>
      </c>
      <c r="B614" s="31" t="s">
        <v>259</v>
      </c>
      <c r="C614" s="31" t="s">
        <v>7078</v>
      </c>
      <c r="D614" s="31"/>
      <c r="E614" s="31" t="s">
        <v>5906</v>
      </c>
      <c r="F614" s="31"/>
      <c r="G614" s="47"/>
      <c r="H614" s="33">
        <v>0</v>
      </c>
      <c r="I614" s="31" t="s">
        <v>5218</v>
      </c>
      <c r="J614" s="31" t="s">
        <v>5219</v>
      </c>
      <c r="K614" s="31" t="s">
        <v>5164</v>
      </c>
      <c r="L614" s="31" t="s">
        <v>5165</v>
      </c>
      <c r="M614" s="31" t="s">
        <v>5390</v>
      </c>
      <c r="N614" s="31"/>
      <c r="O614" t="s">
        <v>22546</v>
      </c>
      <c r="P614" s="31" t="s">
        <v>63</v>
      </c>
      <c r="Q614" s="31" t="s">
        <v>5168</v>
      </c>
    </row>
    <row r="615" spans="1:17" hidden="1" x14ac:dyDescent="0.2">
      <c r="A615" s="31" t="s">
        <v>7079</v>
      </c>
      <c r="B615" s="31" t="s">
        <v>7080</v>
      </c>
      <c r="C615" s="31" t="s">
        <v>7081</v>
      </c>
      <c r="D615" s="31"/>
      <c r="E615" s="31" t="s">
        <v>5906</v>
      </c>
      <c r="F615" s="31"/>
      <c r="G615" s="47"/>
      <c r="H615" s="33">
        <v>0</v>
      </c>
      <c r="I615" s="31" t="s">
        <v>5179</v>
      </c>
      <c r="J615" s="31" t="s">
        <v>5180</v>
      </c>
      <c r="K615" s="31" t="s">
        <v>5164</v>
      </c>
      <c r="L615" s="31" t="s">
        <v>5165</v>
      </c>
      <c r="M615" s="31" t="s">
        <v>5192</v>
      </c>
      <c r="N615" s="31"/>
      <c r="O615" t="s">
        <v>22546</v>
      </c>
      <c r="P615" s="31" t="s">
        <v>63</v>
      </c>
      <c r="Q615" s="31" t="s">
        <v>5168</v>
      </c>
    </row>
    <row r="616" spans="1:17" hidden="1" x14ac:dyDescent="0.2">
      <c r="A616" s="31" t="s">
        <v>7082</v>
      </c>
      <c r="B616" s="31" t="s">
        <v>68</v>
      </c>
      <c r="C616" s="31" t="s">
        <v>7083</v>
      </c>
      <c r="D616" s="31"/>
      <c r="E616" s="31" t="s">
        <v>5906</v>
      </c>
      <c r="F616" s="31"/>
      <c r="G616" s="47"/>
      <c r="H616" s="33">
        <v>0</v>
      </c>
      <c r="I616" s="31" t="s">
        <v>5218</v>
      </c>
      <c r="J616" s="31" t="s">
        <v>5219</v>
      </c>
      <c r="K616" s="31" t="s">
        <v>5164</v>
      </c>
      <c r="L616" s="31" t="s">
        <v>5165</v>
      </c>
      <c r="M616" s="31" t="s">
        <v>6869</v>
      </c>
      <c r="N616" s="31"/>
      <c r="O616" t="s">
        <v>22546</v>
      </c>
      <c r="P616" s="31" t="s">
        <v>63</v>
      </c>
      <c r="Q616" s="31" t="s">
        <v>5168</v>
      </c>
    </row>
    <row r="617" spans="1:17" hidden="1" x14ac:dyDescent="0.2">
      <c r="A617" s="31" t="s">
        <v>7084</v>
      </c>
      <c r="B617" s="31" t="s">
        <v>65</v>
      </c>
      <c r="C617" s="31" t="s">
        <v>7085</v>
      </c>
      <c r="D617" s="31"/>
      <c r="E617" s="31" t="s">
        <v>5906</v>
      </c>
      <c r="F617" s="31"/>
      <c r="G617" s="47"/>
      <c r="H617" s="33">
        <v>0</v>
      </c>
      <c r="I617" s="31" t="s">
        <v>5179</v>
      </c>
      <c r="J617" s="31" t="s">
        <v>5180</v>
      </c>
      <c r="K617" s="31" t="s">
        <v>5164</v>
      </c>
      <c r="L617" s="31" t="s">
        <v>5165</v>
      </c>
      <c r="M617" s="31" t="s">
        <v>5192</v>
      </c>
      <c r="N617" s="31"/>
      <c r="O617" t="s">
        <v>22546</v>
      </c>
      <c r="P617" s="31" t="s">
        <v>63</v>
      </c>
      <c r="Q617" s="31" t="s">
        <v>5168</v>
      </c>
    </row>
    <row r="618" spans="1:17" hidden="1" x14ac:dyDescent="0.2">
      <c r="A618" s="31" t="s">
        <v>7086</v>
      </c>
      <c r="B618" s="31" t="s">
        <v>7087</v>
      </c>
      <c r="C618" s="31" t="s">
        <v>7088</v>
      </c>
      <c r="D618" s="31"/>
      <c r="E618" s="31" t="s">
        <v>5906</v>
      </c>
      <c r="F618" s="31"/>
      <c r="G618" s="47"/>
      <c r="H618" s="33">
        <v>0</v>
      </c>
      <c r="I618" s="31" t="s">
        <v>5179</v>
      </c>
      <c r="J618" s="31" t="s">
        <v>5180</v>
      </c>
      <c r="K618" s="31" t="s">
        <v>5164</v>
      </c>
      <c r="L618" s="31" t="s">
        <v>5165</v>
      </c>
      <c r="M618" s="31" t="s">
        <v>5181</v>
      </c>
      <c r="N618" s="31"/>
      <c r="O618" t="s">
        <v>22546</v>
      </c>
      <c r="P618" s="31" t="s">
        <v>63</v>
      </c>
      <c r="Q618" s="31" t="s">
        <v>5168</v>
      </c>
    </row>
    <row r="619" spans="1:17" hidden="1" x14ac:dyDescent="0.2">
      <c r="A619" s="31" t="s">
        <v>7089</v>
      </c>
      <c r="B619" s="31" t="s">
        <v>7090</v>
      </c>
      <c r="C619" s="31" t="s">
        <v>7091</v>
      </c>
      <c r="D619" s="31"/>
      <c r="E619" s="31" t="s">
        <v>5906</v>
      </c>
      <c r="F619" s="31"/>
      <c r="G619" s="47"/>
      <c r="H619" s="33">
        <v>0</v>
      </c>
      <c r="I619" s="31" t="s">
        <v>5218</v>
      </c>
      <c r="J619" s="31" t="s">
        <v>5219</v>
      </c>
      <c r="K619" s="31" t="s">
        <v>5164</v>
      </c>
      <c r="L619" s="31" t="s">
        <v>5165</v>
      </c>
      <c r="M619" s="31" t="s">
        <v>6869</v>
      </c>
      <c r="N619" s="31"/>
      <c r="O619" t="s">
        <v>22546</v>
      </c>
      <c r="P619" s="31" t="s">
        <v>63</v>
      </c>
      <c r="Q619" s="31" t="s">
        <v>5168</v>
      </c>
    </row>
    <row r="620" spans="1:17" hidden="1" x14ac:dyDescent="0.2">
      <c r="A620" s="31" t="s">
        <v>7092</v>
      </c>
      <c r="B620" s="31" t="s">
        <v>7093</v>
      </c>
      <c r="C620" s="31" t="s">
        <v>7094</v>
      </c>
      <c r="D620" s="31"/>
      <c r="E620" s="31" t="s">
        <v>5906</v>
      </c>
      <c r="F620" s="31"/>
      <c r="G620" s="47"/>
      <c r="H620" s="33">
        <v>0</v>
      </c>
      <c r="I620" s="31" t="s">
        <v>5212</v>
      </c>
      <c r="J620" s="31" t="s">
        <v>5213</v>
      </c>
      <c r="K620" s="31" t="s">
        <v>5164</v>
      </c>
      <c r="L620" s="31" t="s">
        <v>5165</v>
      </c>
      <c r="M620" s="31" t="s">
        <v>6832</v>
      </c>
      <c r="N620" s="31"/>
      <c r="O620" t="s">
        <v>22546</v>
      </c>
      <c r="P620" s="31" t="s">
        <v>63</v>
      </c>
      <c r="Q620" s="31" t="s">
        <v>5168</v>
      </c>
    </row>
    <row r="621" spans="1:17" hidden="1" x14ac:dyDescent="0.2">
      <c r="A621" s="31" t="s">
        <v>7095</v>
      </c>
      <c r="B621" s="31" t="s">
        <v>7096</v>
      </c>
      <c r="C621" s="31" t="s">
        <v>7097</v>
      </c>
      <c r="D621" s="31"/>
      <c r="E621" s="31" t="s">
        <v>5906</v>
      </c>
      <c r="F621" s="31"/>
      <c r="G621" s="47"/>
      <c r="H621" s="33">
        <v>0</v>
      </c>
      <c r="I621" s="31" t="s">
        <v>5218</v>
      </c>
      <c r="J621" s="31" t="s">
        <v>5219</v>
      </c>
      <c r="K621" s="31" t="s">
        <v>5164</v>
      </c>
      <c r="L621" s="31" t="s">
        <v>5165</v>
      </c>
      <c r="M621" s="31" t="s">
        <v>5320</v>
      </c>
      <c r="N621" s="31"/>
      <c r="O621" t="s">
        <v>22546</v>
      </c>
      <c r="P621" s="31" t="s">
        <v>63</v>
      </c>
      <c r="Q621" s="31" t="s">
        <v>5168</v>
      </c>
    </row>
    <row r="622" spans="1:17" hidden="1" x14ac:dyDescent="0.2">
      <c r="A622" s="31" t="s">
        <v>7098</v>
      </c>
      <c r="B622" s="31" t="s">
        <v>85</v>
      </c>
      <c r="C622" s="31" t="s">
        <v>7099</v>
      </c>
      <c r="D622" s="31"/>
      <c r="E622" s="31" t="s">
        <v>5906</v>
      </c>
      <c r="F622" s="31"/>
      <c r="G622" s="47"/>
      <c r="H622" s="33">
        <v>0</v>
      </c>
      <c r="I622" s="31" t="s">
        <v>5252</v>
      </c>
      <c r="J622" s="31" t="s">
        <v>5253</v>
      </c>
      <c r="K622" s="31" t="s">
        <v>5164</v>
      </c>
      <c r="L622" s="31" t="s">
        <v>5165</v>
      </c>
      <c r="M622" s="31" t="s">
        <v>5254</v>
      </c>
      <c r="N622" s="31"/>
      <c r="O622" t="s">
        <v>22546</v>
      </c>
      <c r="P622" s="31" t="s">
        <v>63</v>
      </c>
      <c r="Q622" s="31" t="s">
        <v>5168</v>
      </c>
    </row>
    <row r="623" spans="1:17" hidden="1" x14ac:dyDescent="0.2">
      <c r="A623" s="31" t="s">
        <v>7100</v>
      </c>
      <c r="B623" s="31" t="s">
        <v>168</v>
      </c>
      <c r="C623" s="31" t="s">
        <v>7101</v>
      </c>
      <c r="D623" s="31"/>
      <c r="E623" s="31" t="s">
        <v>5906</v>
      </c>
      <c r="F623" s="31"/>
      <c r="G623" s="47"/>
      <c r="H623" s="33">
        <v>0</v>
      </c>
      <c r="I623" s="31" t="s">
        <v>5172</v>
      </c>
      <c r="J623" s="31" t="s">
        <v>5173</v>
      </c>
      <c r="K623" s="31" t="s">
        <v>5164</v>
      </c>
      <c r="L623" s="31" t="s">
        <v>5165</v>
      </c>
      <c r="M623" s="31" t="s">
        <v>6835</v>
      </c>
      <c r="N623" s="31"/>
      <c r="O623" t="s">
        <v>22546</v>
      </c>
      <c r="P623" s="31" t="s">
        <v>63</v>
      </c>
      <c r="Q623" s="31" t="s">
        <v>5168</v>
      </c>
    </row>
    <row r="624" spans="1:17" hidden="1" x14ac:dyDescent="0.2">
      <c r="A624" s="31" t="s">
        <v>7102</v>
      </c>
      <c r="B624" s="31" t="s">
        <v>72</v>
      </c>
      <c r="C624" s="31" t="s">
        <v>7103</v>
      </c>
      <c r="D624" s="31"/>
      <c r="E624" s="31" t="s">
        <v>5906</v>
      </c>
      <c r="F624" s="31"/>
      <c r="G624" s="47"/>
      <c r="H624" s="33">
        <v>0</v>
      </c>
      <c r="I624" s="31" t="s">
        <v>5252</v>
      </c>
      <c r="J624" s="31" t="s">
        <v>5253</v>
      </c>
      <c r="K624" s="31" t="s">
        <v>5164</v>
      </c>
      <c r="L624" s="31" t="s">
        <v>5165</v>
      </c>
      <c r="M624" s="31" t="s">
        <v>5254</v>
      </c>
      <c r="N624" s="31"/>
      <c r="O624" t="s">
        <v>22546</v>
      </c>
      <c r="P624" s="31" t="s">
        <v>63</v>
      </c>
      <c r="Q624" s="31" t="s">
        <v>5168</v>
      </c>
    </row>
    <row r="625" spans="1:17" hidden="1" x14ac:dyDescent="0.2">
      <c r="A625" s="31" t="s">
        <v>7104</v>
      </c>
      <c r="B625" s="31" t="s">
        <v>7105</v>
      </c>
      <c r="C625" s="31" t="s">
        <v>7106</v>
      </c>
      <c r="D625" s="31"/>
      <c r="E625" s="31" t="s">
        <v>5906</v>
      </c>
      <c r="F625" s="31"/>
      <c r="G625" s="47"/>
      <c r="H625" s="33">
        <v>0</v>
      </c>
      <c r="I625" s="31" t="s">
        <v>5179</v>
      </c>
      <c r="J625" s="31" t="s">
        <v>5180</v>
      </c>
      <c r="K625" s="31" t="s">
        <v>5164</v>
      </c>
      <c r="L625" s="31" t="s">
        <v>5165</v>
      </c>
      <c r="M625" s="31" t="s">
        <v>5305</v>
      </c>
      <c r="N625" s="31"/>
      <c r="O625" t="s">
        <v>22546</v>
      </c>
      <c r="P625" s="31" t="s">
        <v>63</v>
      </c>
      <c r="Q625" s="31" t="s">
        <v>5168</v>
      </c>
    </row>
    <row r="626" spans="1:17" hidden="1" x14ac:dyDescent="0.2">
      <c r="A626" s="31" t="s">
        <v>7107</v>
      </c>
      <c r="B626" s="31" t="s">
        <v>92</v>
      </c>
      <c r="C626" s="31" t="s">
        <v>7108</v>
      </c>
      <c r="D626" s="31"/>
      <c r="E626" s="31" t="s">
        <v>5906</v>
      </c>
      <c r="F626" s="31"/>
      <c r="G626" s="47"/>
      <c r="H626" s="33">
        <v>0</v>
      </c>
      <c r="I626" s="31" t="s">
        <v>5218</v>
      </c>
      <c r="J626" s="31" t="s">
        <v>5219</v>
      </c>
      <c r="K626" s="31" t="s">
        <v>5164</v>
      </c>
      <c r="L626" s="31" t="s">
        <v>5165</v>
      </c>
      <c r="M626" s="31" t="s">
        <v>6869</v>
      </c>
      <c r="N626" s="31"/>
      <c r="O626" t="s">
        <v>22546</v>
      </c>
      <c r="P626" s="31" t="s">
        <v>63</v>
      </c>
      <c r="Q626" s="31" t="s">
        <v>5168</v>
      </c>
    </row>
    <row r="627" spans="1:17" hidden="1" x14ac:dyDescent="0.2">
      <c r="A627" s="31" t="s">
        <v>7109</v>
      </c>
      <c r="B627" s="31" t="s">
        <v>148</v>
      </c>
      <c r="C627" s="31" t="s">
        <v>7110</v>
      </c>
      <c r="D627" s="31"/>
      <c r="E627" s="31" t="s">
        <v>5906</v>
      </c>
      <c r="F627" s="31"/>
      <c r="G627" s="47"/>
      <c r="H627" s="33">
        <v>0</v>
      </c>
      <c r="I627" s="31" t="s">
        <v>5218</v>
      </c>
      <c r="J627" s="31" t="s">
        <v>5219</v>
      </c>
      <c r="K627" s="31" t="s">
        <v>5164</v>
      </c>
      <c r="L627" s="31" t="s">
        <v>5165</v>
      </c>
      <c r="M627" s="31" t="s">
        <v>6869</v>
      </c>
      <c r="N627" s="31"/>
      <c r="O627" t="s">
        <v>22546</v>
      </c>
      <c r="P627" s="31" t="s">
        <v>63</v>
      </c>
      <c r="Q627" s="31" t="s">
        <v>5168</v>
      </c>
    </row>
    <row r="628" spans="1:17" hidden="1" x14ac:dyDescent="0.2">
      <c r="A628" s="31" t="s">
        <v>7111</v>
      </c>
      <c r="B628" s="31" t="s">
        <v>188</v>
      </c>
      <c r="C628" s="31" t="s">
        <v>7112</v>
      </c>
      <c r="D628" s="31"/>
      <c r="E628" s="31" t="s">
        <v>5906</v>
      </c>
      <c r="F628" s="31"/>
      <c r="G628" s="47"/>
      <c r="H628" s="33">
        <v>0</v>
      </c>
      <c r="I628" s="31" t="s">
        <v>5179</v>
      </c>
      <c r="J628" s="31" t="s">
        <v>5180</v>
      </c>
      <c r="K628" s="31" t="s">
        <v>5164</v>
      </c>
      <c r="L628" s="31" t="s">
        <v>5165</v>
      </c>
      <c r="M628" s="31" t="s">
        <v>5181</v>
      </c>
      <c r="N628" s="31"/>
      <c r="O628" t="s">
        <v>22546</v>
      </c>
      <c r="P628" s="31" t="s">
        <v>63</v>
      </c>
      <c r="Q628" s="31" t="s">
        <v>5168</v>
      </c>
    </row>
    <row r="629" spans="1:17" hidden="1" x14ac:dyDescent="0.2">
      <c r="A629" s="31" t="s">
        <v>7113</v>
      </c>
      <c r="B629" s="31" t="s">
        <v>186</v>
      </c>
      <c r="C629" s="31" t="s">
        <v>7114</v>
      </c>
      <c r="D629" s="31"/>
      <c r="E629" s="31" t="s">
        <v>5906</v>
      </c>
      <c r="F629" s="31"/>
      <c r="G629" s="47"/>
      <c r="H629" s="33">
        <v>0</v>
      </c>
      <c r="I629" s="31" t="s">
        <v>5179</v>
      </c>
      <c r="J629" s="31" t="s">
        <v>5180</v>
      </c>
      <c r="K629" s="31" t="s">
        <v>5164</v>
      </c>
      <c r="L629" s="31" t="s">
        <v>5165</v>
      </c>
      <c r="M629" s="31" t="s">
        <v>5181</v>
      </c>
      <c r="N629" s="31"/>
      <c r="O629" t="s">
        <v>22546</v>
      </c>
      <c r="P629" s="31" t="s">
        <v>63</v>
      </c>
      <c r="Q629" s="31" t="s">
        <v>5168</v>
      </c>
    </row>
    <row r="630" spans="1:17" hidden="1" x14ac:dyDescent="0.2">
      <c r="A630" s="31" t="s">
        <v>7115</v>
      </c>
      <c r="B630" s="31" t="s">
        <v>232</v>
      </c>
      <c r="C630" s="31" t="s">
        <v>7116</v>
      </c>
      <c r="D630" s="31"/>
      <c r="E630" s="31" t="s">
        <v>5906</v>
      </c>
      <c r="F630" s="31"/>
      <c r="G630" s="47"/>
      <c r="H630" s="33">
        <v>0</v>
      </c>
      <c r="I630" s="31" t="s">
        <v>5172</v>
      </c>
      <c r="J630" s="31" t="s">
        <v>5173</v>
      </c>
      <c r="K630" s="31" t="s">
        <v>5164</v>
      </c>
      <c r="L630" s="31" t="s">
        <v>5165</v>
      </c>
      <c r="M630" s="31" t="s">
        <v>6835</v>
      </c>
      <c r="N630" s="31"/>
      <c r="O630" t="s">
        <v>22546</v>
      </c>
      <c r="P630" s="31" t="s">
        <v>63</v>
      </c>
      <c r="Q630" s="31" t="s">
        <v>5168</v>
      </c>
    </row>
    <row r="631" spans="1:17" hidden="1" x14ac:dyDescent="0.2">
      <c r="A631" s="31" t="s">
        <v>7117</v>
      </c>
      <c r="B631" s="31" t="s">
        <v>7118</v>
      </c>
      <c r="C631" s="31" t="s">
        <v>7119</v>
      </c>
      <c r="D631" s="31"/>
      <c r="E631" s="31" t="s">
        <v>5906</v>
      </c>
      <c r="F631" s="31"/>
      <c r="G631" s="47"/>
      <c r="H631" s="33">
        <v>0</v>
      </c>
      <c r="I631" s="31" t="s">
        <v>5212</v>
      </c>
      <c r="J631" s="31" t="s">
        <v>5213</v>
      </c>
      <c r="K631" s="31" t="s">
        <v>5164</v>
      </c>
      <c r="L631" s="31" t="s">
        <v>5165</v>
      </c>
      <c r="M631" s="31" t="s">
        <v>6832</v>
      </c>
      <c r="N631" s="31"/>
      <c r="O631" t="s">
        <v>22546</v>
      </c>
      <c r="P631" s="31" t="s">
        <v>63</v>
      </c>
      <c r="Q631" s="31" t="s">
        <v>5168</v>
      </c>
    </row>
    <row r="632" spans="1:17" hidden="1" x14ac:dyDescent="0.2">
      <c r="A632" s="31" t="s">
        <v>7120</v>
      </c>
      <c r="B632" s="31" t="s">
        <v>248</v>
      </c>
      <c r="C632" s="31" t="s">
        <v>7121</v>
      </c>
      <c r="D632" s="31"/>
      <c r="E632" s="31" t="s">
        <v>5906</v>
      </c>
      <c r="F632" s="31"/>
      <c r="G632" s="47"/>
      <c r="H632" s="33">
        <v>0</v>
      </c>
      <c r="I632" s="31" t="s">
        <v>5218</v>
      </c>
      <c r="J632" s="31" t="s">
        <v>5219</v>
      </c>
      <c r="K632" s="31" t="s">
        <v>5164</v>
      </c>
      <c r="L632" s="31" t="s">
        <v>5165</v>
      </c>
      <c r="M632" s="31" t="s">
        <v>5320</v>
      </c>
      <c r="N632" s="31"/>
      <c r="O632" t="s">
        <v>22546</v>
      </c>
      <c r="P632" s="31" t="s">
        <v>63</v>
      </c>
      <c r="Q632" s="31" t="s">
        <v>5168</v>
      </c>
    </row>
    <row r="633" spans="1:17" hidden="1" x14ac:dyDescent="0.2">
      <c r="A633" s="31" t="s">
        <v>7122</v>
      </c>
      <c r="B633" s="31" t="s">
        <v>83</v>
      </c>
      <c r="C633" s="31" t="s">
        <v>7123</v>
      </c>
      <c r="D633" s="31"/>
      <c r="E633" s="31" t="s">
        <v>5906</v>
      </c>
      <c r="F633" s="31"/>
      <c r="G633" s="47"/>
      <c r="H633" s="33">
        <v>0</v>
      </c>
      <c r="I633" s="31" t="s">
        <v>5252</v>
      </c>
      <c r="J633" s="31" t="s">
        <v>5253</v>
      </c>
      <c r="K633" s="31" t="s">
        <v>5164</v>
      </c>
      <c r="L633" s="31" t="s">
        <v>5165</v>
      </c>
      <c r="M633" s="31" t="s">
        <v>6963</v>
      </c>
      <c r="N633" s="31"/>
      <c r="O633" t="s">
        <v>22546</v>
      </c>
      <c r="P633" s="31" t="s">
        <v>63</v>
      </c>
      <c r="Q633" s="31" t="s">
        <v>5168</v>
      </c>
    </row>
    <row r="634" spans="1:17" hidden="1" x14ac:dyDescent="0.2">
      <c r="A634" s="31" t="s">
        <v>7124</v>
      </c>
      <c r="B634" s="31" t="s">
        <v>5128</v>
      </c>
      <c r="C634" s="31" t="s">
        <v>7125</v>
      </c>
      <c r="D634" s="31"/>
      <c r="E634" s="31" t="s">
        <v>5906</v>
      </c>
      <c r="F634" s="31"/>
      <c r="G634" s="47"/>
      <c r="H634" s="33">
        <v>0</v>
      </c>
      <c r="I634" s="31" t="s">
        <v>5179</v>
      </c>
      <c r="J634" s="31" t="s">
        <v>5180</v>
      </c>
      <c r="K634" s="31" t="s">
        <v>5164</v>
      </c>
      <c r="L634" s="31" t="s">
        <v>5165</v>
      </c>
      <c r="M634" s="31" t="s">
        <v>5181</v>
      </c>
      <c r="N634" s="31"/>
      <c r="O634" t="s">
        <v>22546</v>
      </c>
      <c r="P634" s="31" t="s">
        <v>63</v>
      </c>
      <c r="Q634" s="31" t="s">
        <v>5168</v>
      </c>
    </row>
    <row r="635" spans="1:17" hidden="1" x14ac:dyDescent="0.2">
      <c r="A635" s="31" t="s">
        <v>7126</v>
      </c>
      <c r="B635" s="31" t="s">
        <v>282</v>
      </c>
      <c r="C635" s="31" t="s">
        <v>7127</v>
      </c>
      <c r="D635" s="31"/>
      <c r="E635" s="31" t="s">
        <v>5906</v>
      </c>
      <c r="F635" s="31"/>
      <c r="G635" s="47"/>
      <c r="H635" s="33">
        <v>0</v>
      </c>
      <c r="I635" s="31" t="s">
        <v>5179</v>
      </c>
      <c r="J635" s="31" t="s">
        <v>5180</v>
      </c>
      <c r="K635" s="31" t="s">
        <v>5164</v>
      </c>
      <c r="L635" s="31" t="s">
        <v>5165</v>
      </c>
      <c r="M635" s="31" t="s">
        <v>5214</v>
      </c>
      <c r="N635" s="31"/>
      <c r="O635" t="s">
        <v>22546</v>
      </c>
      <c r="P635" s="31" t="s">
        <v>63</v>
      </c>
      <c r="Q635" s="31" t="s">
        <v>5168</v>
      </c>
    </row>
    <row r="636" spans="1:17" hidden="1" x14ac:dyDescent="0.2">
      <c r="A636" s="31" t="s">
        <v>7128</v>
      </c>
      <c r="B636" s="31" t="s">
        <v>228</v>
      </c>
      <c r="C636" s="31" t="s">
        <v>7129</v>
      </c>
      <c r="D636" s="31"/>
      <c r="E636" s="31" t="s">
        <v>5906</v>
      </c>
      <c r="F636" s="31"/>
      <c r="G636" s="47"/>
      <c r="H636" s="33">
        <v>0</v>
      </c>
      <c r="I636" s="31" t="s">
        <v>5218</v>
      </c>
      <c r="J636" s="31" t="s">
        <v>5219</v>
      </c>
      <c r="K636" s="31" t="s">
        <v>5164</v>
      </c>
      <c r="L636" s="31" t="s">
        <v>5165</v>
      </c>
      <c r="M636" s="31" t="s">
        <v>6869</v>
      </c>
      <c r="N636" s="31"/>
      <c r="O636" t="s">
        <v>22546</v>
      </c>
      <c r="P636" s="31" t="s">
        <v>63</v>
      </c>
      <c r="Q636" s="31" t="s">
        <v>5168</v>
      </c>
    </row>
    <row r="637" spans="1:17" hidden="1" x14ac:dyDescent="0.2">
      <c r="A637" s="31" t="s">
        <v>7130</v>
      </c>
      <c r="B637" s="31" t="s">
        <v>74</v>
      </c>
      <c r="C637" s="31" t="s">
        <v>7131</v>
      </c>
      <c r="D637" s="31"/>
      <c r="E637" s="31" t="s">
        <v>5906</v>
      </c>
      <c r="F637" s="31"/>
      <c r="G637" s="47"/>
      <c r="H637" s="33">
        <v>0</v>
      </c>
      <c r="I637" s="31" t="s">
        <v>5252</v>
      </c>
      <c r="J637" s="31" t="s">
        <v>5253</v>
      </c>
      <c r="K637" s="31" t="s">
        <v>5164</v>
      </c>
      <c r="L637" s="31" t="s">
        <v>5165</v>
      </c>
      <c r="M637" s="31" t="s">
        <v>5166</v>
      </c>
      <c r="N637" s="31"/>
      <c r="O637" t="s">
        <v>22546</v>
      </c>
      <c r="P637" s="31" t="s">
        <v>63</v>
      </c>
      <c r="Q637" s="31" t="s">
        <v>5168</v>
      </c>
    </row>
    <row r="638" spans="1:17" hidden="1" x14ac:dyDescent="0.2">
      <c r="A638" s="31" t="s">
        <v>7132</v>
      </c>
      <c r="B638" s="31" t="s">
        <v>223</v>
      </c>
      <c r="C638" s="31" t="s">
        <v>7133</v>
      </c>
      <c r="D638" s="31"/>
      <c r="E638" s="31" t="s">
        <v>5906</v>
      </c>
      <c r="F638" s="31"/>
      <c r="G638" s="47"/>
      <c r="H638" s="33">
        <v>0</v>
      </c>
      <c r="I638" s="31" t="s">
        <v>5179</v>
      </c>
      <c r="J638" s="31" t="s">
        <v>5180</v>
      </c>
      <c r="K638" s="31" t="s">
        <v>5164</v>
      </c>
      <c r="L638" s="31" t="s">
        <v>5165</v>
      </c>
      <c r="M638" s="31" t="s">
        <v>5181</v>
      </c>
      <c r="N638" s="31"/>
      <c r="O638" t="s">
        <v>22546</v>
      </c>
      <c r="P638" s="31" t="s">
        <v>63</v>
      </c>
      <c r="Q638" s="31" t="s">
        <v>5168</v>
      </c>
    </row>
    <row r="639" spans="1:17" hidden="1" x14ac:dyDescent="0.2">
      <c r="A639" s="31" t="s">
        <v>7134</v>
      </c>
      <c r="B639" s="31" t="s">
        <v>104</v>
      </c>
      <c r="C639" s="31" t="s">
        <v>7135</v>
      </c>
      <c r="D639" s="31"/>
      <c r="E639" s="31" t="s">
        <v>5906</v>
      </c>
      <c r="F639" s="31"/>
      <c r="G639" s="47"/>
      <c r="H639" s="33">
        <v>0</v>
      </c>
      <c r="I639" s="31" t="s">
        <v>5252</v>
      </c>
      <c r="J639" s="31" t="s">
        <v>5253</v>
      </c>
      <c r="K639" s="31" t="s">
        <v>5164</v>
      </c>
      <c r="L639" s="31" t="s">
        <v>5165</v>
      </c>
      <c r="M639" s="31" t="s">
        <v>5254</v>
      </c>
      <c r="N639" s="31"/>
      <c r="O639" t="s">
        <v>22546</v>
      </c>
      <c r="P639" s="31" t="s">
        <v>63</v>
      </c>
      <c r="Q639" s="31" t="s">
        <v>5168</v>
      </c>
    </row>
    <row r="640" spans="1:17" hidden="1" x14ac:dyDescent="0.2">
      <c r="A640" s="31" t="s">
        <v>7136</v>
      </c>
      <c r="B640" s="31" t="s">
        <v>268</v>
      </c>
      <c r="C640" s="31" t="s">
        <v>7137</v>
      </c>
      <c r="D640" s="31"/>
      <c r="E640" s="31" t="s">
        <v>5906</v>
      </c>
      <c r="F640" s="31"/>
      <c r="G640" s="47"/>
      <c r="H640" s="33">
        <v>0</v>
      </c>
      <c r="I640" s="31" t="s">
        <v>5179</v>
      </c>
      <c r="J640" s="31" t="s">
        <v>5180</v>
      </c>
      <c r="K640" s="31" t="s">
        <v>5164</v>
      </c>
      <c r="L640" s="31" t="s">
        <v>5165</v>
      </c>
      <c r="M640" s="31" t="s">
        <v>5192</v>
      </c>
      <c r="N640" s="31"/>
      <c r="O640" t="s">
        <v>22546</v>
      </c>
      <c r="P640" s="31" t="s">
        <v>63</v>
      </c>
      <c r="Q640" s="31" t="s">
        <v>5168</v>
      </c>
    </row>
    <row r="641" spans="1:17" hidden="1" x14ac:dyDescent="0.2">
      <c r="A641" s="31" t="s">
        <v>7138</v>
      </c>
      <c r="B641" s="31" t="s">
        <v>7139</v>
      </c>
      <c r="C641" s="31" t="s">
        <v>7140</v>
      </c>
      <c r="D641" s="31"/>
      <c r="E641" s="31" t="s">
        <v>5906</v>
      </c>
      <c r="F641" s="31"/>
      <c r="G641" s="47"/>
      <c r="H641" s="33">
        <v>0</v>
      </c>
      <c r="I641" s="31" t="s">
        <v>5252</v>
      </c>
      <c r="J641" s="31" t="s">
        <v>5253</v>
      </c>
      <c r="K641" s="31" t="s">
        <v>5164</v>
      </c>
      <c r="L641" s="31" t="s">
        <v>5165</v>
      </c>
      <c r="M641" s="31" t="s">
        <v>5254</v>
      </c>
      <c r="N641" s="31"/>
      <c r="O641" t="s">
        <v>22546</v>
      </c>
      <c r="P641" s="31" t="s">
        <v>63</v>
      </c>
      <c r="Q641" s="31" t="s">
        <v>5168</v>
      </c>
    </row>
    <row r="642" spans="1:17" hidden="1" x14ac:dyDescent="0.2">
      <c r="A642" s="31" t="s">
        <v>7141</v>
      </c>
      <c r="B642" s="31" t="s">
        <v>149</v>
      </c>
      <c r="C642" s="31" t="s">
        <v>7142</v>
      </c>
      <c r="D642" s="31"/>
      <c r="E642" s="31" t="s">
        <v>5906</v>
      </c>
      <c r="F642" s="31"/>
      <c r="G642" s="47"/>
      <c r="H642" s="33">
        <v>0</v>
      </c>
      <c r="I642" s="31" t="s">
        <v>5218</v>
      </c>
      <c r="J642" s="31" t="s">
        <v>5219</v>
      </c>
      <c r="K642" s="31" t="s">
        <v>5164</v>
      </c>
      <c r="L642" s="31" t="s">
        <v>5165</v>
      </c>
      <c r="M642" s="31" t="s">
        <v>6869</v>
      </c>
      <c r="N642" s="31"/>
      <c r="O642" t="s">
        <v>22546</v>
      </c>
      <c r="P642" s="31" t="s">
        <v>63</v>
      </c>
      <c r="Q642" s="31" t="s">
        <v>5168</v>
      </c>
    </row>
    <row r="643" spans="1:17" hidden="1" x14ac:dyDescent="0.2">
      <c r="A643" s="31" t="s">
        <v>7143</v>
      </c>
      <c r="B643" s="31" t="s">
        <v>7144</v>
      </c>
      <c r="C643" s="31" t="s">
        <v>7145</v>
      </c>
      <c r="D643" s="31"/>
      <c r="E643" s="31" t="s">
        <v>5906</v>
      </c>
      <c r="F643" s="31"/>
      <c r="G643" s="47"/>
      <c r="H643" s="33">
        <v>0</v>
      </c>
      <c r="I643" s="31" t="s">
        <v>5252</v>
      </c>
      <c r="J643" s="31" t="s">
        <v>5253</v>
      </c>
      <c r="K643" s="31" t="s">
        <v>5164</v>
      </c>
      <c r="L643" s="31" t="s">
        <v>5165</v>
      </c>
      <c r="M643" s="31" t="s">
        <v>5254</v>
      </c>
      <c r="N643" s="31"/>
      <c r="O643" t="s">
        <v>22546</v>
      </c>
      <c r="P643" s="31" t="s">
        <v>63</v>
      </c>
      <c r="Q643" s="31" t="s">
        <v>5168</v>
      </c>
    </row>
    <row r="644" spans="1:17" hidden="1" x14ac:dyDescent="0.2">
      <c r="A644" s="31" t="s">
        <v>7146</v>
      </c>
      <c r="B644" s="31" t="s">
        <v>135</v>
      </c>
      <c r="C644" s="31" t="s">
        <v>7147</v>
      </c>
      <c r="D644" s="31"/>
      <c r="E644" s="31" t="s">
        <v>5906</v>
      </c>
      <c r="F644" s="31"/>
      <c r="G644" s="47"/>
      <c r="H644" s="33">
        <v>0</v>
      </c>
      <c r="I644" s="31" t="s">
        <v>5179</v>
      </c>
      <c r="J644" s="31" t="s">
        <v>5180</v>
      </c>
      <c r="K644" s="31" t="s">
        <v>5164</v>
      </c>
      <c r="L644" s="31" t="s">
        <v>5165</v>
      </c>
      <c r="M644" s="31" t="s">
        <v>5181</v>
      </c>
      <c r="N644" s="31"/>
      <c r="O644" t="s">
        <v>22546</v>
      </c>
      <c r="P644" s="31" t="s">
        <v>63</v>
      </c>
      <c r="Q644" s="31" t="s">
        <v>5168</v>
      </c>
    </row>
    <row r="645" spans="1:17" hidden="1" x14ac:dyDescent="0.2">
      <c r="A645" s="31" t="s">
        <v>7148</v>
      </c>
      <c r="B645" s="31" t="s">
        <v>187</v>
      </c>
      <c r="C645" s="31" t="s">
        <v>7149</v>
      </c>
      <c r="D645" s="31"/>
      <c r="E645" s="31" t="s">
        <v>5906</v>
      </c>
      <c r="F645" s="31"/>
      <c r="G645" s="47"/>
      <c r="H645" s="33">
        <v>0</v>
      </c>
      <c r="I645" s="31" t="s">
        <v>5179</v>
      </c>
      <c r="J645" s="31" t="s">
        <v>5180</v>
      </c>
      <c r="K645" s="31" t="s">
        <v>5164</v>
      </c>
      <c r="L645" s="31" t="s">
        <v>5165</v>
      </c>
      <c r="M645" s="31" t="s">
        <v>5192</v>
      </c>
      <c r="N645" s="31"/>
      <c r="O645" t="s">
        <v>22546</v>
      </c>
      <c r="P645" s="31" t="s">
        <v>63</v>
      </c>
      <c r="Q645" s="31" t="s">
        <v>5168</v>
      </c>
    </row>
    <row r="646" spans="1:17" hidden="1" x14ac:dyDescent="0.2">
      <c r="A646" s="31" t="s">
        <v>7150</v>
      </c>
      <c r="B646" s="31" t="s">
        <v>175</v>
      </c>
      <c r="C646" s="31" t="s">
        <v>7151</v>
      </c>
      <c r="D646" s="31"/>
      <c r="E646" s="31" t="s">
        <v>5906</v>
      </c>
      <c r="F646" s="31"/>
      <c r="G646" s="47"/>
      <c r="H646" s="33">
        <v>0</v>
      </c>
      <c r="I646" s="31" t="s">
        <v>5172</v>
      </c>
      <c r="J646" s="31" t="s">
        <v>5173</v>
      </c>
      <c r="K646" s="31" t="s">
        <v>5164</v>
      </c>
      <c r="L646" s="31" t="s">
        <v>5165</v>
      </c>
      <c r="M646" s="31" t="s">
        <v>5174</v>
      </c>
      <c r="N646" s="31"/>
      <c r="O646" t="s">
        <v>22546</v>
      </c>
      <c r="P646" s="31" t="s">
        <v>63</v>
      </c>
      <c r="Q646" s="31" t="s">
        <v>5168</v>
      </c>
    </row>
    <row r="647" spans="1:17" hidden="1" x14ac:dyDescent="0.2">
      <c r="A647" s="31" t="s">
        <v>7152</v>
      </c>
      <c r="B647" s="31" t="s">
        <v>7153</v>
      </c>
      <c r="C647" s="31" t="s">
        <v>7154</v>
      </c>
      <c r="D647" s="31"/>
      <c r="E647" s="31" t="s">
        <v>5906</v>
      </c>
      <c r="F647" s="31"/>
      <c r="G647" s="47"/>
      <c r="H647" s="33">
        <v>0</v>
      </c>
      <c r="I647" s="31" t="s">
        <v>5218</v>
      </c>
      <c r="J647" s="31" t="s">
        <v>5219</v>
      </c>
      <c r="K647" s="31" t="s">
        <v>5164</v>
      </c>
      <c r="L647" s="31" t="s">
        <v>5165</v>
      </c>
      <c r="M647" s="31" t="s">
        <v>5390</v>
      </c>
      <c r="N647" s="31"/>
      <c r="O647" t="s">
        <v>22546</v>
      </c>
      <c r="P647" s="31" t="s">
        <v>63</v>
      </c>
      <c r="Q647" s="31" t="s">
        <v>5168</v>
      </c>
    </row>
    <row r="648" spans="1:17" hidden="1" x14ac:dyDescent="0.2">
      <c r="A648" s="31" t="s">
        <v>7155</v>
      </c>
      <c r="B648" s="31" t="s">
        <v>235</v>
      </c>
      <c r="C648" s="31" t="s">
        <v>7156</v>
      </c>
      <c r="D648" s="31"/>
      <c r="E648" s="31" t="s">
        <v>5906</v>
      </c>
      <c r="F648" s="31"/>
      <c r="G648" s="47"/>
      <c r="H648" s="33">
        <v>0</v>
      </c>
      <c r="I648" s="31" t="s">
        <v>5252</v>
      </c>
      <c r="J648" s="31" t="s">
        <v>5253</v>
      </c>
      <c r="K648" s="31" t="s">
        <v>5164</v>
      </c>
      <c r="L648" s="31" t="s">
        <v>5165</v>
      </c>
      <c r="M648" s="31" t="s">
        <v>6963</v>
      </c>
      <c r="N648" s="31"/>
      <c r="O648" t="s">
        <v>22546</v>
      </c>
      <c r="P648" s="31" t="s">
        <v>63</v>
      </c>
      <c r="Q648" s="31" t="s">
        <v>5168</v>
      </c>
    </row>
    <row r="649" spans="1:17" hidden="1" x14ac:dyDescent="0.2">
      <c r="A649" s="31" t="s">
        <v>7157</v>
      </c>
      <c r="B649" s="31" t="s">
        <v>88</v>
      </c>
      <c r="C649" s="31" t="s">
        <v>7158</v>
      </c>
      <c r="D649" s="31"/>
      <c r="E649" s="31" t="s">
        <v>5906</v>
      </c>
      <c r="F649" s="31"/>
      <c r="G649" s="47"/>
      <c r="H649" s="33">
        <v>0</v>
      </c>
      <c r="I649" s="31" t="s">
        <v>5172</v>
      </c>
      <c r="J649" s="31" t="s">
        <v>5173</v>
      </c>
      <c r="K649" s="31" t="s">
        <v>5164</v>
      </c>
      <c r="L649" s="31" t="s">
        <v>5165</v>
      </c>
      <c r="M649" s="31" t="s">
        <v>5224</v>
      </c>
      <c r="N649" s="31"/>
      <c r="O649" t="s">
        <v>22546</v>
      </c>
      <c r="P649" s="31" t="s">
        <v>63</v>
      </c>
      <c r="Q649" s="31" t="s">
        <v>5168</v>
      </c>
    </row>
    <row r="650" spans="1:17" hidden="1" x14ac:dyDescent="0.2">
      <c r="A650" s="31" t="s">
        <v>7159</v>
      </c>
      <c r="B650" s="31" t="s">
        <v>286</v>
      </c>
      <c r="C650" s="31" t="s">
        <v>7160</v>
      </c>
      <c r="D650" s="31"/>
      <c r="E650" s="31" t="s">
        <v>5906</v>
      </c>
      <c r="F650" s="31"/>
      <c r="G650" s="47"/>
      <c r="H650" s="33">
        <v>0</v>
      </c>
      <c r="I650" s="31" t="s">
        <v>5179</v>
      </c>
      <c r="J650" s="31" t="s">
        <v>5180</v>
      </c>
      <c r="K650" s="31" t="s">
        <v>5164</v>
      </c>
      <c r="L650" s="31" t="s">
        <v>5165</v>
      </c>
      <c r="M650" s="31" t="s">
        <v>5181</v>
      </c>
      <c r="N650" s="31"/>
      <c r="O650" t="s">
        <v>22546</v>
      </c>
      <c r="P650" s="31" t="s">
        <v>63</v>
      </c>
      <c r="Q650" s="31" t="s">
        <v>5168</v>
      </c>
    </row>
    <row r="651" spans="1:17" hidden="1" x14ac:dyDescent="0.2">
      <c r="A651" s="31" t="s">
        <v>7161</v>
      </c>
      <c r="B651" s="31" t="s">
        <v>5121</v>
      </c>
      <c r="C651" s="31" t="s">
        <v>7162</v>
      </c>
      <c r="D651" s="31"/>
      <c r="E651" s="31" t="s">
        <v>5906</v>
      </c>
      <c r="F651" s="31"/>
      <c r="G651" s="47"/>
      <c r="H651" s="33">
        <v>0</v>
      </c>
      <c r="I651" s="31" t="s">
        <v>5179</v>
      </c>
      <c r="J651" s="31" t="s">
        <v>5180</v>
      </c>
      <c r="K651" s="31" t="s">
        <v>5164</v>
      </c>
      <c r="L651" s="31" t="s">
        <v>5165</v>
      </c>
      <c r="M651" s="31" t="s">
        <v>5214</v>
      </c>
      <c r="N651" s="31"/>
      <c r="O651" t="s">
        <v>22546</v>
      </c>
      <c r="P651" s="31" t="s">
        <v>63</v>
      </c>
      <c r="Q651" s="31" t="s">
        <v>5168</v>
      </c>
    </row>
    <row r="652" spans="1:17" hidden="1" x14ac:dyDescent="0.2">
      <c r="A652" s="31" t="s">
        <v>7163</v>
      </c>
      <c r="B652" s="31" t="s">
        <v>158</v>
      </c>
      <c r="C652" s="31" t="s">
        <v>7164</v>
      </c>
      <c r="D652" s="31"/>
      <c r="E652" s="31" t="s">
        <v>5906</v>
      </c>
      <c r="F652" s="31"/>
      <c r="G652" s="47"/>
      <c r="H652" s="33">
        <v>0</v>
      </c>
      <c r="I652" s="31" t="s">
        <v>5179</v>
      </c>
      <c r="J652" s="31" t="s">
        <v>5180</v>
      </c>
      <c r="K652" s="31" t="s">
        <v>5164</v>
      </c>
      <c r="L652" s="31" t="s">
        <v>5165</v>
      </c>
      <c r="M652" s="31" t="s">
        <v>5181</v>
      </c>
      <c r="N652" s="31"/>
      <c r="O652" t="s">
        <v>22546</v>
      </c>
      <c r="P652" s="31" t="s">
        <v>63</v>
      </c>
      <c r="Q652" s="31" t="s">
        <v>5168</v>
      </c>
    </row>
    <row r="653" spans="1:17" hidden="1" x14ac:dyDescent="0.2">
      <c r="A653" s="31" t="s">
        <v>7165</v>
      </c>
      <c r="B653" s="31" t="s">
        <v>76</v>
      </c>
      <c r="C653" s="31" t="s">
        <v>7166</v>
      </c>
      <c r="D653" s="31"/>
      <c r="E653" s="31" t="s">
        <v>5906</v>
      </c>
      <c r="F653" s="31"/>
      <c r="G653" s="47"/>
      <c r="H653" s="33">
        <v>0</v>
      </c>
      <c r="I653" s="31" t="s">
        <v>5172</v>
      </c>
      <c r="J653" s="31" t="s">
        <v>5173</v>
      </c>
      <c r="K653" s="31" t="s">
        <v>5164</v>
      </c>
      <c r="L653" s="31" t="s">
        <v>5165</v>
      </c>
      <c r="M653" s="31" t="s">
        <v>5174</v>
      </c>
      <c r="N653" s="31"/>
      <c r="O653" t="s">
        <v>22546</v>
      </c>
      <c r="P653" s="31" t="s">
        <v>63</v>
      </c>
      <c r="Q653" s="31" t="s">
        <v>5168</v>
      </c>
    </row>
    <row r="654" spans="1:17" hidden="1" x14ac:dyDescent="0.2">
      <c r="A654" s="31" t="s">
        <v>7167</v>
      </c>
      <c r="B654" s="31" t="s">
        <v>87</v>
      </c>
      <c r="C654" s="31" t="s">
        <v>7168</v>
      </c>
      <c r="D654" s="31"/>
      <c r="E654" s="31" t="s">
        <v>5906</v>
      </c>
      <c r="F654" s="31"/>
      <c r="G654" s="47"/>
      <c r="H654" s="33">
        <v>0</v>
      </c>
      <c r="I654" s="31" t="s">
        <v>5218</v>
      </c>
      <c r="J654" s="31" t="s">
        <v>5219</v>
      </c>
      <c r="K654" s="31" t="s">
        <v>5164</v>
      </c>
      <c r="L654" s="31" t="s">
        <v>5165</v>
      </c>
      <c r="M654" s="31" t="s">
        <v>5262</v>
      </c>
      <c r="N654" s="31"/>
      <c r="O654" t="s">
        <v>22546</v>
      </c>
      <c r="P654" s="31" t="s">
        <v>63</v>
      </c>
      <c r="Q654" s="31" t="s">
        <v>5168</v>
      </c>
    </row>
    <row r="655" spans="1:17" hidden="1" x14ac:dyDescent="0.2">
      <c r="A655" s="31" t="s">
        <v>7169</v>
      </c>
      <c r="B655" s="31" t="s">
        <v>210</v>
      </c>
      <c r="C655" s="31" t="s">
        <v>7170</v>
      </c>
      <c r="D655" s="31"/>
      <c r="E655" s="31" t="s">
        <v>5906</v>
      </c>
      <c r="F655" s="31"/>
      <c r="G655" s="47"/>
      <c r="H655" s="33">
        <v>0</v>
      </c>
      <c r="I655" s="31" t="s">
        <v>5179</v>
      </c>
      <c r="J655" s="31" t="s">
        <v>5180</v>
      </c>
      <c r="K655" s="31" t="s">
        <v>5164</v>
      </c>
      <c r="L655" s="31" t="s">
        <v>5165</v>
      </c>
      <c r="M655" s="31" t="s">
        <v>5305</v>
      </c>
      <c r="N655" s="31"/>
      <c r="O655" t="s">
        <v>22546</v>
      </c>
      <c r="P655" s="31" t="s">
        <v>63</v>
      </c>
      <c r="Q655" s="31" t="s">
        <v>5168</v>
      </c>
    </row>
    <row r="656" spans="1:17" hidden="1" x14ac:dyDescent="0.2">
      <c r="A656" s="31" t="s">
        <v>7171</v>
      </c>
      <c r="B656" s="31" t="s">
        <v>5124</v>
      </c>
      <c r="C656" s="31" t="s">
        <v>7172</v>
      </c>
      <c r="D656" s="31"/>
      <c r="E656" s="31" t="s">
        <v>5906</v>
      </c>
      <c r="F656" s="31"/>
      <c r="G656" s="47"/>
      <c r="H656" s="33">
        <v>0</v>
      </c>
      <c r="I656" s="31" t="s">
        <v>5172</v>
      </c>
      <c r="J656" s="31" t="s">
        <v>5173</v>
      </c>
      <c r="K656" s="31" t="s">
        <v>5164</v>
      </c>
      <c r="L656" s="31" t="s">
        <v>5165</v>
      </c>
      <c r="M656" s="31" t="s">
        <v>6835</v>
      </c>
      <c r="N656" s="31"/>
      <c r="O656" t="s">
        <v>22546</v>
      </c>
      <c r="P656" s="31" t="s">
        <v>63</v>
      </c>
      <c r="Q656" s="31" t="s">
        <v>5168</v>
      </c>
    </row>
    <row r="657" spans="1:17" hidden="1" x14ac:dyDescent="0.2">
      <c r="A657" s="31" t="s">
        <v>7173</v>
      </c>
      <c r="B657" s="31" t="s">
        <v>102</v>
      </c>
      <c r="C657" s="31" t="s">
        <v>7174</v>
      </c>
      <c r="D657" s="31"/>
      <c r="E657" s="31" t="s">
        <v>5906</v>
      </c>
      <c r="F657" s="31"/>
      <c r="G657" s="47"/>
      <c r="H657" s="33">
        <v>0</v>
      </c>
      <c r="I657" s="31" t="s">
        <v>5172</v>
      </c>
      <c r="J657" s="31" t="s">
        <v>5173</v>
      </c>
      <c r="K657" s="31" t="s">
        <v>5164</v>
      </c>
      <c r="L657" s="31" t="s">
        <v>5165</v>
      </c>
      <c r="M657" s="31" t="s">
        <v>5224</v>
      </c>
      <c r="N657" s="31"/>
      <c r="O657" t="s">
        <v>22546</v>
      </c>
      <c r="P657" s="31" t="s">
        <v>63</v>
      </c>
      <c r="Q657" s="31" t="s">
        <v>5168</v>
      </c>
    </row>
    <row r="658" spans="1:17" hidden="1" x14ac:dyDescent="0.2">
      <c r="A658" s="31" t="s">
        <v>7175</v>
      </c>
      <c r="B658" s="31" t="s">
        <v>141</v>
      </c>
      <c r="C658" s="31" t="s">
        <v>7176</v>
      </c>
      <c r="D658" s="31"/>
      <c r="E658" s="31" t="s">
        <v>5906</v>
      </c>
      <c r="F658" s="31"/>
      <c r="G658" s="47"/>
      <c r="H658" s="33">
        <v>0</v>
      </c>
      <c r="I658" s="31" t="s">
        <v>5172</v>
      </c>
      <c r="J658" s="31" t="s">
        <v>5173</v>
      </c>
      <c r="K658" s="31" t="s">
        <v>5164</v>
      </c>
      <c r="L658" s="31" t="s">
        <v>5165</v>
      </c>
      <c r="M658" s="31" t="s">
        <v>6835</v>
      </c>
      <c r="N658" s="31"/>
      <c r="O658" t="s">
        <v>22546</v>
      </c>
      <c r="P658" s="31" t="s">
        <v>63</v>
      </c>
      <c r="Q658" s="31" t="s">
        <v>5168</v>
      </c>
    </row>
    <row r="659" spans="1:17" hidden="1" x14ac:dyDescent="0.2">
      <c r="A659" s="31" t="s">
        <v>7177</v>
      </c>
      <c r="B659" s="31" t="s">
        <v>244</v>
      </c>
      <c r="C659" s="31" t="s">
        <v>7178</v>
      </c>
      <c r="D659" s="31"/>
      <c r="E659" s="31" t="s">
        <v>5906</v>
      </c>
      <c r="F659" s="31"/>
      <c r="G659" s="47"/>
      <c r="H659" s="33">
        <v>0</v>
      </c>
      <c r="I659" s="31" t="s">
        <v>5218</v>
      </c>
      <c r="J659" s="31" t="s">
        <v>5219</v>
      </c>
      <c r="K659" s="31" t="s">
        <v>5164</v>
      </c>
      <c r="L659" s="31" t="s">
        <v>5165</v>
      </c>
      <c r="M659" s="31" t="s">
        <v>5390</v>
      </c>
      <c r="N659" s="31"/>
      <c r="O659" t="s">
        <v>22546</v>
      </c>
      <c r="P659" s="31" t="s">
        <v>63</v>
      </c>
      <c r="Q659" s="31" t="s">
        <v>5168</v>
      </c>
    </row>
    <row r="660" spans="1:17" hidden="1" x14ac:dyDescent="0.2">
      <c r="A660" s="31" t="s">
        <v>7179</v>
      </c>
      <c r="B660" s="31" t="s">
        <v>111</v>
      </c>
      <c r="C660" s="31" t="s">
        <v>7180</v>
      </c>
      <c r="D660" s="31"/>
      <c r="E660" s="31" t="s">
        <v>5906</v>
      </c>
      <c r="F660" s="31"/>
      <c r="G660" s="47"/>
      <c r="H660" s="33">
        <v>0</v>
      </c>
      <c r="I660" s="31" t="s">
        <v>5172</v>
      </c>
      <c r="J660" s="31" t="s">
        <v>5173</v>
      </c>
      <c r="K660" s="31" t="s">
        <v>5164</v>
      </c>
      <c r="L660" s="31" t="s">
        <v>5165</v>
      </c>
      <c r="M660" s="31" t="s">
        <v>5224</v>
      </c>
      <c r="N660" s="31"/>
      <c r="O660" t="s">
        <v>22546</v>
      </c>
      <c r="P660" s="31" t="s">
        <v>63</v>
      </c>
      <c r="Q660" s="31" t="s">
        <v>5168</v>
      </c>
    </row>
    <row r="661" spans="1:17" hidden="1" x14ac:dyDescent="0.2">
      <c r="A661" s="31" t="s">
        <v>7181</v>
      </c>
      <c r="B661" s="31" t="s">
        <v>241</v>
      </c>
      <c r="C661" s="31" t="s">
        <v>7182</v>
      </c>
      <c r="D661" s="31"/>
      <c r="E661" s="31" t="s">
        <v>5906</v>
      </c>
      <c r="F661" s="31"/>
      <c r="G661" s="47"/>
      <c r="H661" s="33">
        <v>0</v>
      </c>
      <c r="I661" s="31" t="s">
        <v>5172</v>
      </c>
      <c r="J661" s="31" t="s">
        <v>5173</v>
      </c>
      <c r="K661" s="31" t="s">
        <v>5164</v>
      </c>
      <c r="L661" s="31" t="s">
        <v>5165</v>
      </c>
      <c r="M661" s="31" t="s">
        <v>5224</v>
      </c>
      <c r="N661" s="31"/>
      <c r="O661" t="s">
        <v>22546</v>
      </c>
      <c r="P661" s="31" t="s">
        <v>63</v>
      </c>
      <c r="Q661" s="31" t="s">
        <v>5168</v>
      </c>
    </row>
    <row r="662" spans="1:17" hidden="1" x14ac:dyDescent="0.2">
      <c r="A662" s="31" t="s">
        <v>7183</v>
      </c>
      <c r="B662" s="31" t="s">
        <v>207</v>
      </c>
      <c r="C662" s="31" t="s">
        <v>7184</v>
      </c>
      <c r="D662" s="31"/>
      <c r="E662" s="31" t="s">
        <v>5906</v>
      </c>
      <c r="F662" s="31"/>
      <c r="G662" s="47"/>
      <c r="H662" s="33">
        <v>0</v>
      </c>
      <c r="I662" s="31" t="s">
        <v>5218</v>
      </c>
      <c r="J662" s="31" t="s">
        <v>5219</v>
      </c>
      <c r="K662" s="31" t="s">
        <v>5164</v>
      </c>
      <c r="L662" s="31" t="s">
        <v>5165</v>
      </c>
      <c r="M662" s="31" t="s">
        <v>6869</v>
      </c>
      <c r="N662" s="31"/>
      <c r="O662" t="s">
        <v>22546</v>
      </c>
      <c r="P662" s="31" t="s">
        <v>63</v>
      </c>
      <c r="Q662" s="31" t="s">
        <v>5168</v>
      </c>
    </row>
    <row r="663" spans="1:17" hidden="1" x14ac:dyDescent="0.2">
      <c r="A663" s="31" t="s">
        <v>7185</v>
      </c>
      <c r="B663" s="31" t="s">
        <v>116</v>
      </c>
      <c r="C663" s="31" t="s">
        <v>7186</v>
      </c>
      <c r="D663" s="31"/>
      <c r="E663" s="31" t="s">
        <v>5906</v>
      </c>
      <c r="F663" s="31"/>
      <c r="G663" s="47"/>
      <c r="H663" s="33">
        <v>0</v>
      </c>
      <c r="I663" s="31" t="s">
        <v>5252</v>
      </c>
      <c r="J663" s="31" t="s">
        <v>5253</v>
      </c>
      <c r="K663" s="31" t="s">
        <v>5164</v>
      </c>
      <c r="L663" s="31" t="s">
        <v>5165</v>
      </c>
      <c r="M663" s="31" t="s">
        <v>5254</v>
      </c>
      <c r="N663" s="31"/>
      <c r="O663" t="s">
        <v>22546</v>
      </c>
      <c r="P663" s="31" t="s">
        <v>63</v>
      </c>
      <c r="Q663" s="31" t="s">
        <v>5168</v>
      </c>
    </row>
    <row r="664" spans="1:17" hidden="1" x14ac:dyDescent="0.2">
      <c r="A664" s="31" t="s">
        <v>7187</v>
      </c>
      <c r="B664" s="31" t="s">
        <v>273</v>
      </c>
      <c r="C664" s="31" t="s">
        <v>7188</v>
      </c>
      <c r="D664" s="31"/>
      <c r="E664" s="31" t="s">
        <v>5906</v>
      </c>
      <c r="F664" s="31"/>
      <c r="G664" s="47"/>
      <c r="H664" s="33">
        <v>0</v>
      </c>
      <c r="I664" s="31" t="s">
        <v>5179</v>
      </c>
      <c r="J664" s="31" t="s">
        <v>5180</v>
      </c>
      <c r="K664" s="31" t="s">
        <v>5164</v>
      </c>
      <c r="L664" s="31" t="s">
        <v>5165</v>
      </c>
      <c r="M664" s="31" t="s">
        <v>5181</v>
      </c>
      <c r="N664" s="31"/>
      <c r="O664" t="s">
        <v>22546</v>
      </c>
      <c r="P664" s="31" t="s">
        <v>63</v>
      </c>
      <c r="Q664" s="31" t="s">
        <v>5168</v>
      </c>
    </row>
    <row r="665" spans="1:17" hidden="1" x14ac:dyDescent="0.2">
      <c r="A665" s="31" t="s">
        <v>7189</v>
      </c>
      <c r="B665" s="31" t="s">
        <v>166</v>
      </c>
      <c r="C665" s="31" t="s">
        <v>7190</v>
      </c>
      <c r="D665" s="31"/>
      <c r="E665" s="31" t="s">
        <v>5906</v>
      </c>
      <c r="F665" s="31"/>
      <c r="G665" s="47"/>
      <c r="H665" s="33">
        <v>0</v>
      </c>
      <c r="I665" s="31" t="s">
        <v>5218</v>
      </c>
      <c r="J665" s="31" t="s">
        <v>5219</v>
      </c>
      <c r="K665" s="31" t="s">
        <v>5164</v>
      </c>
      <c r="L665" s="31" t="s">
        <v>5165</v>
      </c>
      <c r="M665" s="31" t="s">
        <v>5320</v>
      </c>
      <c r="N665" s="31"/>
      <c r="O665" t="s">
        <v>22546</v>
      </c>
      <c r="P665" s="31" t="s">
        <v>63</v>
      </c>
      <c r="Q665" s="31" t="s">
        <v>5168</v>
      </c>
    </row>
    <row r="666" spans="1:17" hidden="1" x14ac:dyDescent="0.2">
      <c r="A666" s="31" t="s">
        <v>7191</v>
      </c>
      <c r="B666" s="31" t="s">
        <v>300</v>
      </c>
      <c r="C666" s="31" t="s">
        <v>7192</v>
      </c>
      <c r="D666" s="31"/>
      <c r="E666" s="31" t="s">
        <v>5906</v>
      </c>
      <c r="F666" s="31"/>
      <c r="G666" s="47"/>
      <c r="H666" s="33">
        <v>0</v>
      </c>
      <c r="I666" s="31" t="s">
        <v>5179</v>
      </c>
      <c r="J666" s="31" t="s">
        <v>5180</v>
      </c>
      <c r="K666" s="31" t="s">
        <v>5164</v>
      </c>
      <c r="L666" s="31" t="s">
        <v>5165</v>
      </c>
      <c r="M666" s="31" t="s">
        <v>5214</v>
      </c>
      <c r="N666" s="31"/>
      <c r="O666" t="s">
        <v>22546</v>
      </c>
      <c r="P666" s="31" t="s">
        <v>63</v>
      </c>
      <c r="Q666" s="31" t="s">
        <v>5168</v>
      </c>
    </row>
    <row r="667" spans="1:17" hidden="1" x14ac:dyDescent="0.2">
      <c r="A667" s="31" t="s">
        <v>7193</v>
      </c>
      <c r="B667" s="31" t="s">
        <v>7194</v>
      </c>
      <c r="C667" s="31" t="s">
        <v>7195</v>
      </c>
      <c r="D667" s="31"/>
      <c r="E667" s="31" t="s">
        <v>5906</v>
      </c>
      <c r="F667" s="31"/>
      <c r="G667" s="47"/>
      <c r="H667" s="33">
        <v>0</v>
      </c>
      <c r="I667" s="31" t="s">
        <v>5172</v>
      </c>
      <c r="J667" s="31" t="s">
        <v>5173</v>
      </c>
      <c r="K667" s="31" t="s">
        <v>5164</v>
      </c>
      <c r="L667" s="31" t="s">
        <v>5165</v>
      </c>
      <c r="M667" s="31" t="s">
        <v>5224</v>
      </c>
      <c r="N667" s="31"/>
      <c r="O667" t="s">
        <v>22546</v>
      </c>
      <c r="P667" s="31" t="s">
        <v>63</v>
      </c>
      <c r="Q667" s="31" t="s">
        <v>5168</v>
      </c>
    </row>
    <row r="668" spans="1:17" hidden="1" x14ac:dyDescent="0.2">
      <c r="A668" s="31" t="s">
        <v>7196</v>
      </c>
      <c r="B668" s="31" t="s">
        <v>7197</v>
      </c>
      <c r="C668" s="31" t="s">
        <v>7198</v>
      </c>
      <c r="D668" s="31"/>
      <c r="E668" s="31" t="s">
        <v>5906</v>
      </c>
      <c r="F668" s="31"/>
      <c r="G668" s="47"/>
      <c r="H668" s="33">
        <v>0</v>
      </c>
      <c r="I668" s="31" t="s">
        <v>5179</v>
      </c>
      <c r="J668" s="31" t="s">
        <v>5180</v>
      </c>
      <c r="K668" s="31" t="s">
        <v>5164</v>
      </c>
      <c r="L668" s="31" t="s">
        <v>5165</v>
      </c>
      <c r="M668" s="31" t="s">
        <v>5379</v>
      </c>
      <c r="N668" s="31"/>
      <c r="O668" t="s">
        <v>22546</v>
      </c>
      <c r="P668" s="31" t="s">
        <v>63</v>
      </c>
      <c r="Q668" s="31" t="s">
        <v>5168</v>
      </c>
    </row>
    <row r="669" spans="1:17" hidden="1" x14ac:dyDescent="0.2">
      <c r="A669" s="31" t="s">
        <v>7199</v>
      </c>
      <c r="B669" s="31" t="s">
        <v>219</v>
      </c>
      <c r="C669" s="31" t="s">
        <v>7200</v>
      </c>
      <c r="D669" s="31"/>
      <c r="E669" s="31" t="s">
        <v>5906</v>
      </c>
      <c r="F669" s="31"/>
      <c r="G669" s="47"/>
      <c r="H669" s="33">
        <v>0</v>
      </c>
      <c r="I669" s="31" t="s">
        <v>5172</v>
      </c>
      <c r="J669" s="31" t="s">
        <v>5173</v>
      </c>
      <c r="K669" s="31" t="s">
        <v>5164</v>
      </c>
      <c r="L669" s="31" t="s">
        <v>5165</v>
      </c>
      <c r="M669" s="31" t="s">
        <v>6835</v>
      </c>
      <c r="N669" s="31"/>
      <c r="O669" t="s">
        <v>22546</v>
      </c>
      <c r="P669" s="31" t="s">
        <v>63</v>
      </c>
      <c r="Q669" s="31" t="s">
        <v>5168</v>
      </c>
    </row>
    <row r="670" spans="1:17" hidden="1" x14ac:dyDescent="0.2">
      <c r="A670" s="31" t="s">
        <v>7201</v>
      </c>
      <c r="B670" s="31" t="s">
        <v>5109</v>
      </c>
      <c r="C670" s="31" t="s">
        <v>7202</v>
      </c>
      <c r="D670" s="31"/>
      <c r="E670" s="31" t="s">
        <v>5906</v>
      </c>
      <c r="F670" s="31"/>
      <c r="G670" s="47"/>
      <c r="H670" s="33">
        <v>0</v>
      </c>
      <c r="I670" s="31" t="s">
        <v>5218</v>
      </c>
      <c r="J670" s="31" t="s">
        <v>5219</v>
      </c>
      <c r="K670" s="31" t="s">
        <v>5164</v>
      </c>
      <c r="L670" s="31" t="s">
        <v>5165</v>
      </c>
      <c r="M670" s="31" t="s">
        <v>5262</v>
      </c>
      <c r="N670" s="31"/>
      <c r="O670" t="s">
        <v>22546</v>
      </c>
      <c r="P670" s="31" t="s">
        <v>63</v>
      </c>
      <c r="Q670" s="31" t="s">
        <v>5168</v>
      </c>
    </row>
    <row r="671" spans="1:17" hidden="1" x14ac:dyDescent="0.2">
      <c r="A671" s="31" t="s">
        <v>7203</v>
      </c>
      <c r="B671" s="31" t="s">
        <v>191</v>
      </c>
      <c r="C671" s="31" t="s">
        <v>7204</v>
      </c>
      <c r="D671" s="31"/>
      <c r="E671" s="31" t="s">
        <v>5906</v>
      </c>
      <c r="F671" s="31"/>
      <c r="G671" s="47"/>
      <c r="H671" s="33">
        <v>0</v>
      </c>
      <c r="I671" s="31" t="s">
        <v>5172</v>
      </c>
      <c r="J671" s="31" t="s">
        <v>5173</v>
      </c>
      <c r="K671" s="31" t="s">
        <v>5164</v>
      </c>
      <c r="L671" s="31" t="s">
        <v>5165</v>
      </c>
      <c r="M671" s="31" t="s">
        <v>5224</v>
      </c>
      <c r="N671" s="31"/>
      <c r="O671" t="s">
        <v>22546</v>
      </c>
      <c r="P671" s="31" t="s">
        <v>63</v>
      </c>
      <c r="Q671" s="31" t="s">
        <v>5168</v>
      </c>
    </row>
    <row r="672" spans="1:17" hidden="1" x14ac:dyDescent="0.2">
      <c r="A672" s="31" t="s">
        <v>7205</v>
      </c>
      <c r="B672" s="31" t="s">
        <v>7206</v>
      </c>
      <c r="C672" s="31" t="s">
        <v>7207</v>
      </c>
      <c r="D672" s="31"/>
      <c r="E672" s="31" t="s">
        <v>5906</v>
      </c>
      <c r="F672" s="31"/>
      <c r="G672" s="47"/>
      <c r="H672" s="33">
        <v>0</v>
      </c>
      <c r="I672" s="31" t="s">
        <v>5172</v>
      </c>
      <c r="J672" s="31" t="s">
        <v>5173</v>
      </c>
      <c r="K672" s="31" t="s">
        <v>5164</v>
      </c>
      <c r="L672" s="31" t="s">
        <v>5165</v>
      </c>
      <c r="M672" s="31" t="s">
        <v>6835</v>
      </c>
      <c r="N672" s="31"/>
      <c r="O672" t="s">
        <v>22546</v>
      </c>
      <c r="P672" s="31" t="s">
        <v>63</v>
      </c>
      <c r="Q672" s="31" t="s">
        <v>5168</v>
      </c>
    </row>
    <row r="673" spans="1:17" hidden="1" x14ac:dyDescent="0.2">
      <c r="A673" s="31" t="s">
        <v>7208</v>
      </c>
      <c r="B673" s="31" t="s">
        <v>173</v>
      </c>
      <c r="C673" s="31" t="s">
        <v>7209</v>
      </c>
      <c r="D673" s="31"/>
      <c r="E673" s="31" t="s">
        <v>5906</v>
      </c>
      <c r="F673" s="31"/>
      <c r="G673" s="47"/>
      <c r="H673" s="33">
        <v>0</v>
      </c>
      <c r="I673" s="31" t="s">
        <v>5179</v>
      </c>
      <c r="J673" s="31" t="s">
        <v>5180</v>
      </c>
      <c r="K673" s="31" t="s">
        <v>5164</v>
      </c>
      <c r="L673" s="31" t="s">
        <v>5165</v>
      </c>
      <c r="M673" s="31" t="s">
        <v>5361</v>
      </c>
      <c r="N673" s="31"/>
      <c r="O673" t="s">
        <v>22546</v>
      </c>
      <c r="P673" s="31" t="s">
        <v>63</v>
      </c>
      <c r="Q673" s="31" t="s">
        <v>5168</v>
      </c>
    </row>
    <row r="674" spans="1:17" hidden="1" x14ac:dyDescent="0.2">
      <c r="A674" s="31" t="s">
        <v>7210</v>
      </c>
      <c r="B674" s="31" t="s">
        <v>218</v>
      </c>
      <c r="C674" s="31" t="s">
        <v>7211</v>
      </c>
      <c r="D674" s="31"/>
      <c r="E674" s="31" t="s">
        <v>5906</v>
      </c>
      <c r="F674" s="31"/>
      <c r="G674" s="47"/>
      <c r="H674" s="33">
        <v>0</v>
      </c>
      <c r="I674" s="31" t="s">
        <v>5172</v>
      </c>
      <c r="J674" s="31" t="s">
        <v>5173</v>
      </c>
      <c r="K674" s="31" t="s">
        <v>5164</v>
      </c>
      <c r="L674" s="31" t="s">
        <v>5165</v>
      </c>
      <c r="M674" s="31" t="s">
        <v>5224</v>
      </c>
      <c r="N674" s="31"/>
      <c r="O674" t="s">
        <v>22546</v>
      </c>
      <c r="P674" s="31" t="s">
        <v>63</v>
      </c>
      <c r="Q674" s="31" t="s">
        <v>5168</v>
      </c>
    </row>
    <row r="675" spans="1:17" hidden="1" x14ac:dyDescent="0.2">
      <c r="A675" s="31" t="s">
        <v>7212</v>
      </c>
      <c r="B675" s="31" t="s">
        <v>233</v>
      </c>
      <c r="C675" s="31" t="s">
        <v>7213</v>
      </c>
      <c r="D675" s="31"/>
      <c r="E675" s="31" t="s">
        <v>5906</v>
      </c>
      <c r="F675" s="31"/>
      <c r="G675" s="47"/>
      <c r="H675" s="33">
        <v>0</v>
      </c>
      <c r="I675" s="31" t="s">
        <v>5252</v>
      </c>
      <c r="J675" s="31" t="s">
        <v>5253</v>
      </c>
      <c r="K675" s="31" t="s">
        <v>5164</v>
      </c>
      <c r="L675" s="31" t="s">
        <v>5165</v>
      </c>
      <c r="M675" s="31" t="s">
        <v>5166</v>
      </c>
      <c r="N675" s="31"/>
      <c r="O675" t="s">
        <v>22546</v>
      </c>
      <c r="P675" s="31" t="s">
        <v>63</v>
      </c>
      <c r="Q675" s="31" t="s">
        <v>5168</v>
      </c>
    </row>
    <row r="676" spans="1:17" hidden="1" x14ac:dyDescent="0.2">
      <c r="A676" s="31" t="s">
        <v>7214</v>
      </c>
      <c r="B676" s="31" t="s">
        <v>211</v>
      </c>
      <c r="C676" s="31" t="s">
        <v>7215</v>
      </c>
      <c r="D676" s="31"/>
      <c r="E676" s="31" t="s">
        <v>5906</v>
      </c>
      <c r="F676" s="31"/>
      <c r="G676" s="47"/>
      <c r="H676" s="33">
        <v>0</v>
      </c>
      <c r="I676" s="31" t="s">
        <v>5179</v>
      </c>
      <c r="J676" s="31" t="s">
        <v>5180</v>
      </c>
      <c r="K676" s="31" t="s">
        <v>5164</v>
      </c>
      <c r="L676" s="31" t="s">
        <v>5165</v>
      </c>
      <c r="M676" s="31" t="s">
        <v>5305</v>
      </c>
      <c r="N676" s="31"/>
      <c r="O676" t="s">
        <v>22546</v>
      </c>
      <c r="P676" s="31" t="s">
        <v>63</v>
      </c>
      <c r="Q676" s="31" t="s">
        <v>5168</v>
      </c>
    </row>
    <row r="677" spans="1:17" hidden="1" x14ac:dyDescent="0.2">
      <c r="A677" s="31" t="s">
        <v>7216</v>
      </c>
      <c r="B677" s="31" t="s">
        <v>221</v>
      </c>
      <c r="C677" s="31" t="s">
        <v>7217</v>
      </c>
      <c r="D677" s="31"/>
      <c r="E677" s="31" t="s">
        <v>5906</v>
      </c>
      <c r="F677" s="31"/>
      <c r="G677" s="47"/>
      <c r="H677" s="33">
        <v>0</v>
      </c>
      <c r="I677" s="31" t="s">
        <v>5218</v>
      </c>
      <c r="J677" s="31" t="s">
        <v>5219</v>
      </c>
      <c r="K677" s="31" t="s">
        <v>5164</v>
      </c>
      <c r="L677" s="31" t="s">
        <v>5165</v>
      </c>
      <c r="M677" s="31" t="s">
        <v>5268</v>
      </c>
      <c r="N677" s="31"/>
      <c r="O677" t="s">
        <v>22546</v>
      </c>
      <c r="P677" s="31" t="s">
        <v>63</v>
      </c>
      <c r="Q677" s="31" t="s">
        <v>5168</v>
      </c>
    </row>
    <row r="678" spans="1:17" hidden="1" x14ac:dyDescent="0.2">
      <c r="A678" s="31" t="s">
        <v>7218</v>
      </c>
      <c r="B678" s="31" t="s">
        <v>98</v>
      </c>
      <c r="C678" s="31" t="s">
        <v>7219</v>
      </c>
      <c r="D678" s="31"/>
      <c r="E678" s="31" t="s">
        <v>5906</v>
      </c>
      <c r="F678" s="31"/>
      <c r="G678" s="47"/>
      <c r="H678" s="33">
        <v>0</v>
      </c>
      <c r="I678" s="31" t="s">
        <v>5172</v>
      </c>
      <c r="J678" s="31" t="s">
        <v>5173</v>
      </c>
      <c r="K678" s="31" t="s">
        <v>5164</v>
      </c>
      <c r="L678" s="31" t="s">
        <v>5165</v>
      </c>
      <c r="M678" s="31" t="s">
        <v>5224</v>
      </c>
      <c r="N678" s="31"/>
      <c r="O678" t="s">
        <v>22546</v>
      </c>
      <c r="P678" s="31" t="s">
        <v>63</v>
      </c>
      <c r="Q678" s="31" t="s">
        <v>5168</v>
      </c>
    </row>
    <row r="679" spans="1:17" hidden="1" x14ac:dyDescent="0.2">
      <c r="A679" s="31" t="s">
        <v>7220</v>
      </c>
      <c r="B679" s="31" t="s">
        <v>5113</v>
      </c>
      <c r="C679" s="31" t="s">
        <v>7221</v>
      </c>
      <c r="D679" s="31"/>
      <c r="E679" s="31" t="s">
        <v>5906</v>
      </c>
      <c r="F679" s="31"/>
      <c r="G679" s="47"/>
      <c r="H679" s="33">
        <v>0</v>
      </c>
      <c r="I679" s="31" t="s">
        <v>5218</v>
      </c>
      <c r="J679" s="31" t="s">
        <v>5219</v>
      </c>
      <c r="K679" s="31" t="s">
        <v>5164</v>
      </c>
      <c r="L679" s="31" t="s">
        <v>5165</v>
      </c>
      <c r="M679" s="31" t="s">
        <v>5320</v>
      </c>
      <c r="N679" s="31"/>
      <c r="O679" t="s">
        <v>22546</v>
      </c>
      <c r="P679" s="31" t="s">
        <v>63</v>
      </c>
      <c r="Q679" s="31" t="s">
        <v>5168</v>
      </c>
    </row>
    <row r="680" spans="1:17" hidden="1" x14ac:dyDescent="0.2">
      <c r="A680" s="31" t="s">
        <v>7222</v>
      </c>
      <c r="B680" s="31" t="s">
        <v>7223</v>
      </c>
      <c r="C680" s="31" t="s">
        <v>7224</v>
      </c>
      <c r="D680" s="31"/>
      <c r="E680" s="31" t="s">
        <v>5906</v>
      </c>
      <c r="F680" s="31"/>
      <c r="G680" s="47"/>
      <c r="H680" s="33">
        <v>0</v>
      </c>
      <c r="I680" s="31" t="s">
        <v>5218</v>
      </c>
      <c r="J680" s="31" t="s">
        <v>5219</v>
      </c>
      <c r="K680" s="31" t="s">
        <v>5164</v>
      </c>
      <c r="L680" s="31" t="s">
        <v>5165</v>
      </c>
      <c r="M680" s="31" t="s">
        <v>5220</v>
      </c>
      <c r="N680" s="31"/>
      <c r="O680" t="s">
        <v>22546</v>
      </c>
      <c r="P680" s="31" t="s">
        <v>63</v>
      </c>
      <c r="Q680" s="31" t="s">
        <v>5168</v>
      </c>
    </row>
    <row r="681" spans="1:17" hidden="1" x14ac:dyDescent="0.2">
      <c r="A681" s="31" t="s">
        <v>7225</v>
      </c>
      <c r="B681" s="31" t="s">
        <v>152</v>
      </c>
      <c r="C681" s="31" t="s">
        <v>7226</v>
      </c>
      <c r="D681" s="31"/>
      <c r="E681" s="31" t="s">
        <v>5906</v>
      </c>
      <c r="F681" s="31"/>
      <c r="G681" s="47"/>
      <c r="H681" s="33">
        <v>0</v>
      </c>
      <c r="I681" s="31" t="s">
        <v>5218</v>
      </c>
      <c r="J681" s="31" t="s">
        <v>5219</v>
      </c>
      <c r="K681" s="31" t="s">
        <v>5164</v>
      </c>
      <c r="L681" s="31" t="s">
        <v>5165</v>
      </c>
      <c r="M681" s="31" t="s">
        <v>5390</v>
      </c>
      <c r="N681" s="31"/>
      <c r="O681" t="s">
        <v>22546</v>
      </c>
      <c r="P681" s="31" t="s">
        <v>63</v>
      </c>
      <c r="Q681" s="31" t="s">
        <v>5168</v>
      </c>
    </row>
    <row r="682" spans="1:17" hidden="1" x14ac:dyDescent="0.2">
      <c r="A682" s="31" t="s">
        <v>7227</v>
      </c>
      <c r="B682" s="31" t="s">
        <v>174</v>
      </c>
      <c r="C682" s="31" t="s">
        <v>7228</v>
      </c>
      <c r="D682" s="31"/>
      <c r="E682" s="31" t="s">
        <v>5906</v>
      </c>
      <c r="F682" s="31"/>
      <c r="G682" s="47"/>
      <c r="H682" s="33">
        <v>0</v>
      </c>
      <c r="I682" s="31" t="s">
        <v>5172</v>
      </c>
      <c r="J682" s="31" t="s">
        <v>5173</v>
      </c>
      <c r="K682" s="31" t="s">
        <v>5164</v>
      </c>
      <c r="L682" s="31" t="s">
        <v>5165</v>
      </c>
      <c r="M682" s="31" t="s">
        <v>5174</v>
      </c>
      <c r="N682" s="31"/>
      <c r="O682" t="s">
        <v>22546</v>
      </c>
      <c r="P682" s="31" t="s">
        <v>63</v>
      </c>
      <c r="Q682" s="31" t="s">
        <v>5168</v>
      </c>
    </row>
    <row r="683" spans="1:17" hidden="1" x14ac:dyDescent="0.2">
      <c r="A683" s="31" t="s">
        <v>7229</v>
      </c>
      <c r="B683" s="31" t="s">
        <v>155</v>
      </c>
      <c r="C683" s="31" t="s">
        <v>7230</v>
      </c>
      <c r="D683" s="31"/>
      <c r="E683" s="31" t="s">
        <v>5906</v>
      </c>
      <c r="F683" s="31"/>
      <c r="G683" s="47"/>
      <c r="H683" s="33">
        <v>0</v>
      </c>
      <c r="I683" s="31" t="s">
        <v>5218</v>
      </c>
      <c r="J683" s="31" t="s">
        <v>5219</v>
      </c>
      <c r="K683" s="31" t="s">
        <v>5164</v>
      </c>
      <c r="L683" s="31" t="s">
        <v>5165</v>
      </c>
      <c r="M683" s="31" t="s">
        <v>5268</v>
      </c>
      <c r="N683" s="31"/>
      <c r="O683" t="s">
        <v>22546</v>
      </c>
      <c r="P683" s="31" t="s">
        <v>63</v>
      </c>
      <c r="Q683" s="31" t="s">
        <v>5168</v>
      </c>
    </row>
    <row r="684" spans="1:17" hidden="1" x14ac:dyDescent="0.2">
      <c r="A684" s="31" t="s">
        <v>7231</v>
      </c>
      <c r="B684" s="31" t="s">
        <v>222</v>
      </c>
      <c r="C684" s="31" t="s">
        <v>7232</v>
      </c>
      <c r="D684" s="31"/>
      <c r="E684" s="31" t="s">
        <v>5906</v>
      </c>
      <c r="F684" s="31"/>
      <c r="G684" s="47"/>
      <c r="H684" s="33">
        <v>0</v>
      </c>
      <c r="I684" s="31" t="s">
        <v>5252</v>
      </c>
      <c r="J684" s="31" t="s">
        <v>5253</v>
      </c>
      <c r="K684" s="31" t="s">
        <v>5164</v>
      </c>
      <c r="L684" s="31" t="s">
        <v>5165</v>
      </c>
      <c r="M684" s="31" t="s">
        <v>5254</v>
      </c>
      <c r="N684" s="31"/>
      <c r="O684" t="s">
        <v>22546</v>
      </c>
      <c r="P684" s="31" t="s">
        <v>63</v>
      </c>
      <c r="Q684" s="31" t="s">
        <v>5168</v>
      </c>
    </row>
    <row r="685" spans="1:17" hidden="1" x14ac:dyDescent="0.2">
      <c r="A685" s="31" t="s">
        <v>7233</v>
      </c>
      <c r="B685" s="31" t="s">
        <v>69</v>
      </c>
      <c r="C685" s="31" t="s">
        <v>7234</v>
      </c>
      <c r="D685" s="31"/>
      <c r="E685" s="31" t="s">
        <v>5906</v>
      </c>
      <c r="F685" s="31"/>
      <c r="G685" s="47"/>
      <c r="H685" s="33">
        <v>0</v>
      </c>
      <c r="I685" s="31" t="s">
        <v>5218</v>
      </c>
      <c r="J685" s="31" t="s">
        <v>5219</v>
      </c>
      <c r="K685" s="31" t="s">
        <v>5164</v>
      </c>
      <c r="L685" s="31" t="s">
        <v>5165</v>
      </c>
      <c r="M685" s="31" t="s">
        <v>6869</v>
      </c>
      <c r="N685" s="31"/>
      <c r="O685" t="s">
        <v>22546</v>
      </c>
      <c r="P685" s="31" t="s">
        <v>63</v>
      </c>
      <c r="Q685" s="31" t="s">
        <v>5168</v>
      </c>
    </row>
    <row r="686" spans="1:17" hidden="1" x14ac:dyDescent="0.2">
      <c r="A686" s="31" t="s">
        <v>7235</v>
      </c>
      <c r="B686" s="31" t="s">
        <v>5111</v>
      </c>
      <c r="C686" s="31" t="s">
        <v>7236</v>
      </c>
      <c r="D686" s="31"/>
      <c r="E686" s="31" t="s">
        <v>5906</v>
      </c>
      <c r="F686" s="31"/>
      <c r="G686" s="47"/>
      <c r="H686" s="33">
        <v>0</v>
      </c>
      <c r="I686" s="31" t="s">
        <v>5252</v>
      </c>
      <c r="J686" s="31" t="s">
        <v>5253</v>
      </c>
      <c r="K686" s="31" t="s">
        <v>5164</v>
      </c>
      <c r="L686" s="31" t="s">
        <v>5165</v>
      </c>
      <c r="M686" s="31" t="s">
        <v>5166</v>
      </c>
      <c r="N686" s="31"/>
      <c r="O686" t="s">
        <v>22546</v>
      </c>
      <c r="P686" s="31" t="s">
        <v>63</v>
      </c>
      <c r="Q686" s="31" t="s">
        <v>5168</v>
      </c>
    </row>
    <row r="687" spans="1:17" hidden="1" x14ac:dyDescent="0.2">
      <c r="A687" s="31" t="s">
        <v>7237</v>
      </c>
      <c r="B687" s="31" t="s">
        <v>184</v>
      </c>
      <c r="C687" s="31" t="s">
        <v>7238</v>
      </c>
      <c r="D687" s="31"/>
      <c r="E687" s="31" t="s">
        <v>5906</v>
      </c>
      <c r="F687" s="31"/>
      <c r="G687" s="47"/>
      <c r="H687" s="33">
        <v>0</v>
      </c>
      <c r="I687" s="31" t="s">
        <v>5252</v>
      </c>
      <c r="J687" s="31" t="s">
        <v>5253</v>
      </c>
      <c r="K687" s="31" t="s">
        <v>5164</v>
      </c>
      <c r="L687" s="31" t="s">
        <v>5165</v>
      </c>
      <c r="M687" s="31" t="s">
        <v>5569</v>
      </c>
      <c r="N687" s="31"/>
      <c r="O687" t="s">
        <v>22546</v>
      </c>
      <c r="P687" s="31" t="s">
        <v>63</v>
      </c>
      <c r="Q687" s="31" t="s">
        <v>5168</v>
      </c>
    </row>
    <row r="688" spans="1:17" hidden="1" x14ac:dyDescent="0.2">
      <c r="A688" s="31" t="s">
        <v>7239</v>
      </c>
      <c r="B688" s="31" t="s">
        <v>7240</v>
      </c>
      <c r="C688" s="31" t="s">
        <v>7241</v>
      </c>
      <c r="D688" s="31"/>
      <c r="E688" s="31" t="s">
        <v>5906</v>
      </c>
      <c r="F688" s="31"/>
      <c r="G688" s="47"/>
      <c r="H688" s="33">
        <v>0</v>
      </c>
      <c r="I688" s="31" t="s">
        <v>5252</v>
      </c>
      <c r="J688" s="31" t="s">
        <v>5253</v>
      </c>
      <c r="K688" s="31" t="s">
        <v>5164</v>
      </c>
      <c r="L688" s="31" t="s">
        <v>5165</v>
      </c>
      <c r="M688" s="31" t="s">
        <v>5166</v>
      </c>
      <c r="N688" s="31"/>
      <c r="O688" t="s">
        <v>22546</v>
      </c>
      <c r="P688" s="31" t="s">
        <v>63</v>
      </c>
      <c r="Q688" s="31" t="s">
        <v>5168</v>
      </c>
    </row>
    <row r="689" spans="1:17" hidden="1" x14ac:dyDescent="0.2">
      <c r="A689" s="31" t="s">
        <v>7242</v>
      </c>
      <c r="B689" s="31" t="s">
        <v>7243</v>
      </c>
      <c r="C689" s="31" t="s">
        <v>7244</v>
      </c>
      <c r="D689" s="31"/>
      <c r="E689" s="31" t="s">
        <v>5906</v>
      </c>
      <c r="F689" s="31"/>
      <c r="G689" s="47"/>
      <c r="H689" s="33">
        <v>0</v>
      </c>
      <c r="I689" s="31" t="s">
        <v>5252</v>
      </c>
      <c r="J689" s="31" t="s">
        <v>5253</v>
      </c>
      <c r="K689" s="31" t="s">
        <v>5164</v>
      </c>
      <c r="L689" s="31" t="s">
        <v>5165</v>
      </c>
      <c r="M689" s="31" t="s">
        <v>5543</v>
      </c>
      <c r="N689" s="31"/>
      <c r="O689" t="s">
        <v>22546</v>
      </c>
      <c r="P689" s="31" t="s">
        <v>63</v>
      </c>
      <c r="Q689" s="31" t="s">
        <v>5168</v>
      </c>
    </row>
    <row r="690" spans="1:17" hidden="1" x14ac:dyDescent="0.2">
      <c r="A690" s="31" t="s">
        <v>7245</v>
      </c>
      <c r="B690" s="31" t="s">
        <v>7246</v>
      </c>
      <c r="C690" s="31" t="s">
        <v>7247</v>
      </c>
      <c r="D690" s="31"/>
      <c r="E690" s="31" t="s">
        <v>5906</v>
      </c>
      <c r="F690" s="31"/>
      <c r="G690" s="47"/>
      <c r="H690" s="33">
        <v>0</v>
      </c>
      <c r="I690" s="31" t="s">
        <v>5172</v>
      </c>
      <c r="J690" s="31" t="s">
        <v>5173</v>
      </c>
      <c r="K690" s="31" t="s">
        <v>5164</v>
      </c>
      <c r="L690" s="31" t="s">
        <v>5165</v>
      </c>
      <c r="M690" s="31" t="s">
        <v>6835</v>
      </c>
      <c r="N690" s="31"/>
      <c r="O690" t="s">
        <v>22546</v>
      </c>
      <c r="P690" s="31" t="s">
        <v>63</v>
      </c>
      <c r="Q690" s="31" t="s">
        <v>5168</v>
      </c>
    </row>
    <row r="691" spans="1:17" hidden="1" x14ac:dyDescent="0.2">
      <c r="A691" s="31" t="s">
        <v>7248</v>
      </c>
      <c r="B691" s="31" t="s">
        <v>243</v>
      </c>
      <c r="C691" s="31" t="s">
        <v>7249</v>
      </c>
      <c r="D691" s="31"/>
      <c r="E691" s="31" t="s">
        <v>5906</v>
      </c>
      <c r="F691" s="31"/>
      <c r="G691" s="47"/>
      <c r="H691" s="33">
        <v>0</v>
      </c>
      <c r="I691" s="31" t="s">
        <v>5218</v>
      </c>
      <c r="J691" s="31" t="s">
        <v>5219</v>
      </c>
      <c r="K691" s="31" t="s">
        <v>5164</v>
      </c>
      <c r="L691" s="31" t="s">
        <v>5165</v>
      </c>
      <c r="M691" s="31" t="s">
        <v>5390</v>
      </c>
      <c r="N691" s="31"/>
      <c r="O691" t="s">
        <v>22546</v>
      </c>
      <c r="P691" s="31" t="s">
        <v>63</v>
      </c>
      <c r="Q691" s="31" t="s">
        <v>5168</v>
      </c>
    </row>
    <row r="692" spans="1:17" hidden="1" x14ac:dyDescent="0.2">
      <c r="A692" s="31" t="s">
        <v>7250</v>
      </c>
      <c r="B692" s="31" t="s">
        <v>194</v>
      </c>
      <c r="C692" s="31" t="s">
        <v>7251</v>
      </c>
      <c r="D692" s="31"/>
      <c r="E692" s="31" t="s">
        <v>5906</v>
      </c>
      <c r="F692" s="31"/>
      <c r="G692" s="47"/>
      <c r="H692" s="33">
        <v>0</v>
      </c>
      <c r="I692" s="31" t="s">
        <v>5252</v>
      </c>
      <c r="J692" s="31" t="s">
        <v>5253</v>
      </c>
      <c r="K692" s="31" t="s">
        <v>5164</v>
      </c>
      <c r="L692" s="31" t="s">
        <v>5165</v>
      </c>
      <c r="M692" s="31" t="s">
        <v>5166</v>
      </c>
      <c r="N692" s="31"/>
      <c r="O692" t="s">
        <v>22546</v>
      </c>
      <c r="P692" s="31" t="s">
        <v>63</v>
      </c>
      <c r="Q692" s="31" t="s">
        <v>5168</v>
      </c>
    </row>
    <row r="693" spans="1:17" hidden="1" x14ac:dyDescent="0.2">
      <c r="A693" s="31" t="s">
        <v>7252</v>
      </c>
      <c r="B693" s="31" t="s">
        <v>91</v>
      </c>
      <c r="C693" s="31" t="s">
        <v>7253</v>
      </c>
      <c r="D693" s="31"/>
      <c r="E693" s="31" t="s">
        <v>5906</v>
      </c>
      <c r="F693" s="31"/>
      <c r="G693" s="47"/>
      <c r="H693" s="33">
        <v>0</v>
      </c>
      <c r="I693" s="31" t="s">
        <v>5179</v>
      </c>
      <c r="J693" s="31" t="s">
        <v>5180</v>
      </c>
      <c r="K693" s="31" t="s">
        <v>5164</v>
      </c>
      <c r="L693" s="31" t="s">
        <v>5165</v>
      </c>
      <c r="M693" s="31" t="s">
        <v>5305</v>
      </c>
      <c r="N693" s="31"/>
      <c r="O693" t="s">
        <v>22546</v>
      </c>
      <c r="P693" s="31" t="s">
        <v>63</v>
      </c>
      <c r="Q693" s="31" t="s">
        <v>5168</v>
      </c>
    </row>
    <row r="694" spans="1:17" hidden="1" x14ac:dyDescent="0.2">
      <c r="A694" s="31" t="s">
        <v>7254</v>
      </c>
      <c r="B694" s="31" t="s">
        <v>261</v>
      </c>
      <c r="C694" s="31" t="s">
        <v>7255</v>
      </c>
      <c r="D694" s="31"/>
      <c r="E694" s="31" t="s">
        <v>5906</v>
      </c>
      <c r="F694" s="31"/>
      <c r="G694" s="47"/>
      <c r="H694" s="33">
        <v>0</v>
      </c>
      <c r="I694" s="31" t="s">
        <v>5218</v>
      </c>
      <c r="J694" s="31" t="s">
        <v>5219</v>
      </c>
      <c r="K694" s="31" t="s">
        <v>5164</v>
      </c>
      <c r="L694" s="31" t="s">
        <v>5165</v>
      </c>
      <c r="M694" s="31" t="s">
        <v>5390</v>
      </c>
      <c r="N694" s="31"/>
      <c r="O694" t="s">
        <v>22546</v>
      </c>
      <c r="P694" s="31" t="s">
        <v>63</v>
      </c>
      <c r="Q694" s="31" t="s">
        <v>5168</v>
      </c>
    </row>
    <row r="695" spans="1:17" hidden="1" x14ac:dyDescent="0.2">
      <c r="A695" s="31" t="s">
        <v>7256</v>
      </c>
      <c r="B695" s="31" t="s">
        <v>106</v>
      </c>
      <c r="C695" s="31" t="s">
        <v>7257</v>
      </c>
      <c r="D695" s="31"/>
      <c r="E695" s="31" t="s">
        <v>5906</v>
      </c>
      <c r="F695" s="31"/>
      <c r="G695" s="47"/>
      <c r="H695" s="33">
        <v>0</v>
      </c>
      <c r="I695" s="31" t="s">
        <v>5252</v>
      </c>
      <c r="J695" s="31" t="s">
        <v>5253</v>
      </c>
      <c r="K695" s="31" t="s">
        <v>5164</v>
      </c>
      <c r="L695" s="31" t="s">
        <v>5165</v>
      </c>
      <c r="M695" s="31" t="s">
        <v>5254</v>
      </c>
      <c r="N695" s="31"/>
      <c r="O695" t="s">
        <v>22546</v>
      </c>
      <c r="P695" s="31" t="s">
        <v>63</v>
      </c>
      <c r="Q695" s="31" t="s">
        <v>5168</v>
      </c>
    </row>
    <row r="696" spans="1:17" hidden="1" x14ac:dyDescent="0.2">
      <c r="A696" s="31" t="s">
        <v>7258</v>
      </c>
      <c r="B696" s="31" t="s">
        <v>150</v>
      </c>
      <c r="C696" s="31" t="s">
        <v>7259</v>
      </c>
      <c r="D696" s="31"/>
      <c r="E696" s="31" t="s">
        <v>5906</v>
      </c>
      <c r="F696" s="31"/>
      <c r="G696" s="47"/>
      <c r="H696" s="33">
        <v>0</v>
      </c>
      <c r="I696" s="31" t="s">
        <v>5179</v>
      </c>
      <c r="J696" s="31" t="s">
        <v>5180</v>
      </c>
      <c r="K696" s="31" t="s">
        <v>5164</v>
      </c>
      <c r="L696" s="31" t="s">
        <v>5165</v>
      </c>
      <c r="M696" s="31" t="s">
        <v>5305</v>
      </c>
      <c r="N696" s="31"/>
      <c r="O696" t="s">
        <v>22546</v>
      </c>
      <c r="P696" s="31" t="s">
        <v>63</v>
      </c>
      <c r="Q696" s="31" t="s">
        <v>5168</v>
      </c>
    </row>
    <row r="697" spans="1:17" hidden="1" x14ac:dyDescent="0.2">
      <c r="A697" s="31" t="s">
        <v>7260</v>
      </c>
      <c r="B697" s="31" t="s">
        <v>142</v>
      </c>
      <c r="C697" s="31" t="s">
        <v>7261</v>
      </c>
      <c r="D697" s="31"/>
      <c r="E697" s="31" t="s">
        <v>5906</v>
      </c>
      <c r="F697" s="31"/>
      <c r="G697" s="47"/>
      <c r="H697" s="33">
        <v>0</v>
      </c>
      <c r="I697" s="31" t="s">
        <v>5218</v>
      </c>
      <c r="J697" s="31" t="s">
        <v>5219</v>
      </c>
      <c r="K697" s="31" t="s">
        <v>5164</v>
      </c>
      <c r="L697" s="31" t="s">
        <v>5165</v>
      </c>
      <c r="M697" s="31" t="s">
        <v>5268</v>
      </c>
      <c r="N697" s="31"/>
      <c r="O697" t="s">
        <v>22546</v>
      </c>
      <c r="P697" s="31" t="s">
        <v>63</v>
      </c>
      <c r="Q697" s="31" t="s">
        <v>5168</v>
      </c>
    </row>
    <row r="698" spans="1:17" hidden="1" x14ac:dyDescent="0.2">
      <c r="A698" s="31" t="s">
        <v>7262</v>
      </c>
      <c r="B698" s="31" t="s">
        <v>164</v>
      </c>
      <c r="C698" s="31" t="s">
        <v>7263</v>
      </c>
      <c r="D698" s="31"/>
      <c r="E698" s="31" t="s">
        <v>5906</v>
      </c>
      <c r="F698" s="31"/>
      <c r="G698" s="47"/>
      <c r="H698" s="33">
        <v>0</v>
      </c>
      <c r="I698" s="31" t="s">
        <v>5218</v>
      </c>
      <c r="J698" s="31" t="s">
        <v>5219</v>
      </c>
      <c r="K698" s="31" t="s">
        <v>5164</v>
      </c>
      <c r="L698" s="31" t="s">
        <v>5165</v>
      </c>
      <c r="M698" s="31" t="s">
        <v>5390</v>
      </c>
      <c r="N698" s="31"/>
      <c r="O698" t="s">
        <v>22546</v>
      </c>
      <c r="P698" s="31" t="s">
        <v>63</v>
      </c>
      <c r="Q698" s="31" t="s">
        <v>5168</v>
      </c>
    </row>
    <row r="699" spans="1:17" hidden="1" x14ac:dyDescent="0.2">
      <c r="A699" s="31" t="s">
        <v>7264</v>
      </c>
      <c r="B699" s="31" t="s">
        <v>109</v>
      </c>
      <c r="C699" s="31" t="s">
        <v>7265</v>
      </c>
      <c r="D699" s="31"/>
      <c r="E699" s="31" t="s">
        <v>5906</v>
      </c>
      <c r="F699" s="31"/>
      <c r="G699" s="47"/>
      <c r="H699" s="33">
        <v>0</v>
      </c>
      <c r="I699" s="31" t="s">
        <v>5218</v>
      </c>
      <c r="J699" s="31" t="s">
        <v>5219</v>
      </c>
      <c r="K699" s="31" t="s">
        <v>5164</v>
      </c>
      <c r="L699" s="31" t="s">
        <v>5165</v>
      </c>
      <c r="M699" s="31" t="s">
        <v>5390</v>
      </c>
      <c r="N699" s="31"/>
      <c r="O699" t="s">
        <v>22546</v>
      </c>
      <c r="P699" s="31" t="s">
        <v>63</v>
      </c>
      <c r="Q699" s="31" t="s">
        <v>5168</v>
      </c>
    </row>
    <row r="700" spans="1:17" hidden="1" x14ac:dyDescent="0.2">
      <c r="A700" s="31" t="s">
        <v>7266</v>
      </c>
      <c r="B700" s="31" t="s">
        <v>216</v>
      </c>
      <c r="C700" s="31" t="s">
        <v>7267</v>
      </c>
      <c r="D700" s="31"/>
      <c r="E700" s="31" t="s">
        <v>5906</v>
      </c>
      <c r="F700" s="31"/>
      <c r="G700" s="47"/>
      <c r="H700" s="33">
        <v>0</v>
      </c>
      <c r="I700" s="31" t="s">
        <v>5252</v>
      </c>
      <c r="J700" s="31" t="s">
        <v>5253</v>
      </c>
      <c r="K700" s="31" t="s">
        <v>5164</v>
      </c>
      <c r="L700" s="31" t="s">
        <v>5165</v>
      </c>
      <c r="M700" s="31" t="s">
        <v>6963</v>
      </c>
      <c r="N700" s="31"/>
      <c r="O700" t="s">
        <v>22546</v>
      </c>
      <c r="P700" s="31" t="s">
        <v>63</v>
      </c>
      <c r="Q700" s="31" t="s">
        <v>5168</v>
      </c>
    </row>
    <row r="701" spans="1:17" hidden="1" x14ac:dyDescent="0.2">
      <c r="A701" s="31" t="s">
        <v>7268</v>
      </c>
      <c r="B701" s="31" t="s">
        <v>7269</v>
      </c>
      <c r="C701" s="31" t="s">
        <v>7270</v>
      </c>
      <c r="D701" s="31"/>
      <c r="E701" s="31" t="s">
        <v>5906</v>
      </c>
      <c r="F701" s="31"/>
      <c r="G701" s="47"/>
      <c r="H701" s="33">
        <v>0</v>
      </c>
      <c r="I701" s="31" t="s">
        <v>5179</v>
      </c>
      <c r="J701" s="31" t="s">
        <v>5180</v>
      </c>
      <c r="K701" s="31" t="s">
        <v>5164</v>
      </c>
      <c r="L701" s="31" t="s">
        <v>5165</v>
      </c>
      <c r="M701" s="31" t="s">
        <v>5379</v>
      </c>
      <c r="N701" s="31"/>
      <c r="O701" t="s">
        <v>22546</v>
      </c>
      <c r="P701" s="31" t="s">
        <v>63</v>
      </c>
      <c r="Q701" s="31" t="s">
        <v>5168</v>
      </c>
    </row>
    <row r="702" spans="1:17" hidden="1" x14ac:dyDescent="0.2">
      <c r="A702" s="31" t="s">
        <v>7271</v>
      </c>
      <c r="B702" s="31" t="s">
        <v>177</v>
      </c>
      <c r="C702" s="31" t="s">
        <v>7272</v>
      </c>
      <c r="D702" s="31"/>
      <c r="E702" s="31" t="s">
        <v>5906</v>
      </c>
      <c r="F702" s="31"/>
      <c r="G702" s="47"/>
      <c r="H702" s="33">
        <v>0</v>
      </c>
      <c r="I702" s="31" t="s">
        <v>5172</v>
      </c>
      <c r="J702" s="31" t="s">
        <v>5173</v>
      </c>
      <c r="K702" s="31" t="s">
        <v>5164</v>
      </c>
      <c r="L702" s="31" t="s">
        <v>5165</v>
      </c>
      <c r="M702" s="31" t="s">
        <v>5224</v>
      </c>
      <c r="N702" s="31"/>
      <c r="O702" t="s">
        <v>22546</v>
      </c>
      <c r="P702" s="31" t="s">
        <v>63</v>
      </c>
      <c r="Q702" s="31" t="s">
        <v>5168</v>
      </c>
    </row>
    <row r="703" spans="1:17" hidden="1" x14ac:dyDescent="0.2">
      <c r="A703" s="31" t="s">
        <v>7273</v>
      </c>
      <c r="B703" s="31" t="s">
        <v>161</v>
      </c>
      <c r="C703" s="31" t="s">
        <v>7274</v>
      </c>
      <c r="D703" s="31"/>
      <c r="E703" s="31" t="s">
        <v>5906</v>
      </c>
      <c r="F703" s="31"/>
      <c r="G703" s="47"/>
      <c r="H703" s="33">
        <v>0</v>
      </c>
      <c r="I703" s="31" t="s">
        <v>5252</v>
      </c>
      <c r="J703" s="31" t="s">
        <v>5253</v>
      </c>
      <c r="K703" s="31" t="s">
        <v>5164</v>
      </c>
      <c r="L703" s="31" t="s">
        <v>5165</v>
      </c>
      <c r="M703" s="31" t="s">
        <v>6963</v>
      </c>
      <c r="N703" s="31"/>
      <c r="O703" t="s">
        <v>22546</v>
      </c>
      <c r="P703" s="31" t="s">
        <v>63</v>
      </c>
      <c r="Q703" s="31" t="s">
        <v>5168</v>
      </c>
    </row>
    <row r="704" spans="1:17" hidden="1" x14ac:dyDescent="0.2">
      <c r="A704" s="31" t="s">
        <v>7275</v>
      </c>
      <c r="B704" s="31" t="s">
        <v>5129</v>
      </c>
      <c r="C704" s="31" t="s">
        <v>7276</v>
      </c>
      <c r="D704" s="31"/>
      <c r="E704" s="31" t="s">
        <v>5906</v>
      </c>
      <c r="F704" s="31"/>
      <c r="G704" s="47"/>
      <c r="H704" s="33">
        <v>0</v>
      </c>
      <c r="I704" s="31" t="s">
        <v>5218</v>
      </c>
      <c r="J704" s="31" t="s">
        <v>5219</v>
      </c>
      <c r="K704" s="31" t="s">
        <v>5164</v>
      </c>
      <c r="L704" s="31" t="s">
        <v>5165</v>
      </c>
      <c r="M704" s="31" t="s">
        <v>6869</v>
      </c>
      <c r="N704" s="31"/>
      <c r="O704" t="s">
        <v>22546</v>
      </c>
      <c r="P704" s="31" t="s">
        <v>63</v>
      </c>
      <c r="Q704" s="31" t="s">
        <v>5168</v>
      </c>
    </row>
    <row r="705" spans="1:17" hidden="1" x14ac:dyDescent="0.2">
      <c r="A705" s="31" t="s">
        <v>7277</v>
      </c>
      <c r="B705" s="31" t="s">
        <v>151</v>
      </c>
      <c r="C705" s="31" t="s">
        <v>7278</v>
      </c>
      <c r="D705" s="31"/>
      <c r="E705" s="31" t="s">
        <v>5906</v>
      </c>
      <c r="F705" s="31"/>
      <c r="G705" s="47"/>
      <c r="H705" s="33">
        <v>0</v>
      </c>
      <c r="I705" s="31" t="s">
        <v>5218</v>
      </c>
      <c r="J705" s="31" t="s">
        <v>5219</v>
      </c>
      <c r="K705" s="31" t="s">
        <v>5164</v>
      </c>
      <c r="L705" s="31" t="s">
        <v>5165</v>
      </c>
      <c r="M705" s="31" t="s">
        <v>5390</v>
      </c>
      <c r="N705" s="31"/>
      <c r="O705" t="s">
        <v>22546</v>
      </c>
      <c r="P705" s="31" t="s">
        <v>63</v>
      </c>
      <c r="Q705" s="31" t="s">
        <v>5168</v>
      </c>
    </row>
    <row r="706" spans="1:17" hidden="1" x14ac:dyDescent="0.2">
      <c r="A706" s="31" t="s">
        <v>7279</v>
      </c>
      <c r="B706" s="31" t="s">
        <v>302</v>
      </c>
      <c r="C706" s="31" t="s">
        <v>7280</v>
      </c>
      <c r="D706" s="31"/>
      <c r="E706" s="31" t="s">
        <v>5906</v>
      </c>
      <c r="F706" s="31"/>
      <c r="G706" s="47"/>
      <c r="H706" s="33">
        <v>0</v>
      </c>
      <c r="I706" s="31" t="s">
        <v>5179</v>
      </c>
      <c r="J706" s="31" t="s">
        <v>5180</v>
      </c>
      <c r="K706" s="31" t="s">
        <v>5164</v>
      </c>
      <c r="L706" s="31" t="s">
        <v>5165</v>
      </c>
      <c r="M706" s="31" t="s">
        <v>5181</v>
      </c>
      <c r="N706" s="31"/>
      <c r="O706" t="s">
        <v>22546</v>
      </c>
      <c r="P706" s="31" t="s">
        <v>63</v>
      </c>
      <c r="Q706" s="31" t="s">
        <v>5168</v>
      </c>
    </row>
    <row r="707" spans="1:17" hidden="1" x14ac:dyDescent="0.2">
      <c r="A707" s="31" t="s">
        <v>7281</v>
      </c>
      <c r="B707" s="31" t="s">
        <v>251</v>
      </c>
      <c r="C707" s="31" t="s">
        <v>7282</v>
      </c>
      <c r="D707" s="31"/>
      <c r="E707" s="31" t="s">
        <v>5906</v>
      </c>
      <c r="F707" s="31"/>
      <c r="G707" s="47"/>
      <c r="H707" s="33">
        <v>0</v>
      </c>
      <c r="I707" s="31" t="s">
        <v>5179</v>
      </c>
      <c r="J707" s="31" t="s">
        <v>5180</v>
      </c>
      <c r="K707" s="31" t="s">
        <v>5164</v>
      </c>
      <c r="L707" s="31" t="s">
        <v>5165</v>
      </c>
      <c r="M707" s="31" t="s">
        <v>5379</v>
      </c>
      <c r="N707" s="31"/>
      <c r="O707" t="s">
        <v>22546</v>
      </c>
      <c r="P707" s="31" t="s">
        <v>63</v>
      </c>
      <c r="Q707" s="31" t="s">
        <v>5168</v>
      </c>
    </row>
    <row r="708" spans="1:17" hidden="1" x14ac:dyDescent="0.2">
      <c r="A708" s="31" t="s">
        <v>7283</v>
      </c>
      <c r="B708" s="31" t="s">
        <v>262</v>
      </c>
      <c r="C708" s="31" t="s">
        <v>7284</v>
      </c>
      <c r="D708" s="31"/>
      <c r="E708" s="31" t="s">
        <v>5906</v>
      </c>
      <c r="F708" s="31"/>
      <c r="G708" s="47"/>
      <c r="H708" s="33">
        <v>0</v>
      </c>
      <c r="I708" s="31" t="s">
        <v>5179</v>
      </c>
      <c r="J708" s="31" t="s">
        <v>5180</v>
      </c>
      <c r="K708" s="31" t="s">
        <v>5164</v>
      </c>
      <c r="L708" s="31" t="s">
        <v>5165</v>
      </c>
      <c r="M708" s="31" t="s">
        <v>5379</v>
      </c>
      <c r="N708" s="31" t="s">
        <v>7285</v>
      </c>
      <c r="O708" t="s">
        <v>22546</v>
      </c>
      <c r="P708" s="31" t="s">
        <v>63</v>
      </c>
      <c r="Q708" s="31" t="s">
        <v>5168</v>
      </c>
    </row>
    <row r="709" spans="1:17" hidden="1" x14ac:dyDescent="0.2">
      <c r="A709" s="31" t="s">
        <v>7286</v>
      </c>
      <c r="B709" s="31" t="s">
        <v>238</v>
      </c>
      <c r="C709" s="31" t="s">
        <v>7287</v>
      </c>
      <c r="D709" s="31"/>
      <c r="E709" s="31" t="s">
        <v>5906</v>
      </c>
      <c r="F709" s="31"/>
      <c r="G709" s="47"/>
      <c r="H709" s="33">
        <v>0</v>
      </c>
      <c r="I709" s="31" t="s">
        <v>5218</v>
      </c>
      <c r="J709" s="31" t="s">
        <v>5219</v>
      </c>
      <c r="K709" s="31" t="s">
        <v>5164</v>
      </c>
      <c r="L709" s="31" t="s">
        <v>5165</v>
      </c>
      <c r="M709" s="31" t="s">
        <v>5390</v>
      </c>
      <c r="N709" s="31" t="s">
        <v>7288</v>
      </c>
      <c r="O709" t="s">
        <v>22546</v>
      </c>
      <c r="P709" s="31" t="s">
        <v>63</v>
      </c>
      <c r="Q709" s="31" t="s">
        <v>5168</v>
      </c>
    </row>
    <row r="710" spans="1:17" hidden="1" x14ac:dyDescent="0.2">
      <c r="A710" s="31" t="s">
        <v>7289</v>
      </c>
      <c r="B710" s="31" t="s">
        <v>115</v>
      </c>
      <c r="C710" s="31" t="s">
        <v>7290</v>
      </c>
      <c r="D710" s="31"/>
      <c r="E710" s="31" t="s">
        <v>5906</v>
      </c>
      <c r="F710" s="31"/>
      <c r="G710" s="47"/>
      <c r="H710" s="33">
        <v>0</v>
      </c>
      <c r="I710" s="31" t="s">
        <v>5252</v>
      </c>
      <c r="J710" s="31" t="s">
        <v>5253</v>
      </c>
      <c r="K710" s="31" t="s">
        <v>5164</v>
      </c>
      <c r="L710" s="31" t="s">
        <v>5165</v>
      </c>
      <c r="M710" s="31" t="s">
        <v>5569</v>
      </c>
      <c r="N710" s="31"/>
      <c r="O710" t="s">
        <v>22546</v>
      </c>
      <c r="P710" s="31" t="s">
        <v>63</v>
      </c>
      <c r="Q710" s="31" t="s">
        <v>5168</v>
      </c>
    </row>
    <row r="711" spans="1:17" hidden="1" x14ac:dyDescent="0.2">
      <c r="A711" s="31" t="s">
        <v>7291</v>
      </c>
      <c r="B711" s="31" t="s">
        <v>110</v>
      </c>
      <c r="C711" s="31" t="s">
        <v>7292</v>
      </c>
      <c r="D711" s="31"/>
      <c r="E711" s="31" t="s">
        <v>5906</v>
      </c>
      <c r="F711" s="31"/>
      <c r="G711" s="47"/>
      <c r="H711" s="33">
        <v>0</v>
      </c>
      <c r="I711" s="31" t="s">
        <v>5179</v>
      </c>
      <c r="J711" s="31" t="s">
        <v>5180</v>
      </c>
      <c r="K711" s="31" t="s">
        <v>5164</v>
      </c>
      <c r="L711" s="31" t="s">
        <v>5165</v>
      </c>
      <c r="M711" s="31" t="s">
        <v>5379</v>
      </c>
      <c r="N711" s="31" t="s">
        <v>7285</v>
      </c>
      <c r="O711" t="s">
        <v>22546</v>
      </c>
      <c r="P711" s="31" t="s">
        <v>63</v>
      </c>
      <c r="Q711" s="31" t="s">
        <v>5168</v>
      </c>
    </row>
    <row r="712" spans="1:17" hidden="1" x14ac:dyDescent="0.2">
      <c r="A712" s="31" t="s">
        <v>7293</v>
      </c>
      <c r="B712" s="31" t="s">
        <v>247</v>
      </c>
      <c r="C712" s="31" t="s">
        <v>7294</v>
      </c>
      <c r="D712" s="31"/>
      <c r="E712" s="31" t="s">
        <v>5906</v>
      </c>
      <c r="F712" s="31"/>
      <c r="G712" s="47"/>
      <c r="H712" s="33">
        <v>0</v>
      </c>
      <c r="I712" s="31" t="s">
        <v>5179</v>
      </c>
      <c r="J712" s="31" t="s">
        <v>5180</v>
      </c>
      <c r="K712" s="31" t="s">
        <v>5164</v>
      </c>
      <c r="L712" s="31" t="s">
        <v>5165</v>
      </c>
      <c r="M712" s="31" t="s">
        <v>5361</v>
      </c>
      <c r="N712" s="31" t="s">
        <v>7295</v>
      </c>
      <c r="O712" t="s">
        <v>22546</v>
      </c>
      <c r="P712" s="31" t="s">
        <v>63</v>
      </c>
      <c r="Q712" s="31" t="s">
        <v>5168</v>
      </c>
    </row>
    <row r="713" spans="1:17" hidden="1" x14ac:dyDescent="0.2">
      <c r="A713" s="31" t="s">
        <v>7296</v>
      </c>
      <c r="B713" s="31" t="s">
        <v>230</v>
      </c>
      <c r="C713" s="31" t="s">
        <v>7297</v>
      </c>
      <c r="D713" s="31"/>
      <c r="E713" s="31" t="s">
        <v>5906</v>
      </c>
      <c r="F713" s="31"/>
      <c r="G713" s="47"/>
      <c r="H713" s="33">
        <v>0</v>
      </c>
      <c r="I713" s="31" t="s">
        <v>5218</v>
      </c>
      <c r="J713" s="31" t="s">
        <v>5219</v>
      </c>
      <c r="K713" s="31" t="s">
        <v>5164</v>
      </c>
      <c r="L713" s="31" t="s">
        <v>5165</v>
      </c>
      <c r="M713" s="31" t="s">
        <v>5390</v>
      </c>
      <c r="N713" s="31" t="s">
        <v>7298</v>
      </c>
      <c r="O713" t="s">
        <v>22546</v>
      </c>
      <c r="P713" s="31" t="s">
        <v>63</v>
      </c>
      <c r="Q713" s="31" t="s">
        <v>5168</v>
      </c>
    </row>
    <row r="714" spans="1:17" hidden="1" x14ac:dyDescent="0.2">
      <c r="A714" s="31" t="s">
        <v>7299</v>
      </c>
      <c r="B714" s="31" t="s">
        <v>154</v>
      </c>
      <c r="C714" s="31" t="s">
        <v>7300</v>
      </c>
      <c r="D714" s="31"/>
      <c r="E714" s="31" t="s">
        <v>5906</v>
      </c>
      <c r="F714" s="31"/>
      <c r="G714" s="47"/>
      <c r="H714" s="33">
        <v>0</v>
      </c>
      <c r="I714" s="31" t="s">
        <v>5218</v>
      </c>
      <c r="J714" s="31" t="s">
        <v>5219</v>
      </c>
      <c r="K714" s="31" t="s">
        <v>5164</v>
      </c>
      <c r="L714" s="31" t="s">
        <v>5165</v>
      </c>
      <c r="M714" s="31" t="s">
        <v>5268</v>
      </c>
      <c r="N714" s="31"/>
      <c r="O714" t="s">
        <v>22546</v>
      </c>
      <c r="P714" s="31" t="s">
        <v>63</v>
      </c>
      <c r="Q714" s="31" t="s">
        <v>5168</v>
      </c>
    </row>
    <row r="715" spans="1:17" hidden="1" x14ac:dyDescent="0.2">
      <c r="A715" s="31" t="s">
        <v>7301</v>
      </c>
      <c r="B715" s="31" t="s">
        <v>213</v>
      </c>
      <c r="C715" s="31" t="s">
        <v>7302</v>
      </c>
      <c r="D715" s="31"/>
      <c r="E715" s="31" t="s">
        <v>5906</v>
      </c>
      <c r="F715" s="31"/>
      <c r="G715" s="47"/>
      <c r="H715" s="33">
        <v>0</v>
      </c>
      <c r="I715" s="31" t="s">
        <v>5179</v>
      </c>
      <c r="J715" s="31" t="s">
        <v>5180</v>
      </c>
      <c r="K715" s="31" t="s">
        <v>5164</v>
      </c>
      <c r="L715" s="31" t="s">
        <v>5165</v>
      </c>
      <c r="M715" s="31" t="s">
        <v>5361</v>
      </c>
      <c r="N715" s="31" t="s">
        <v>7303</v>
      </c>
      <c r="O715" t="s">
        <v>22546</v>
      </c>
      <c r="P715" s="31" t="s">
        <v>63</v>
      </c>
      <c r="Q715" s="31" t="s">
        <v>5168</v>
      </c>
    </row>
    <row r="716" spans="1:17" hidden="1" x14ac:dyDescent="0.2">
      <c r="A716" s="31" t="s">
        <v>7304</v>
      </c>
      <c r="B716" s="31" t="s">
        <v>157</v>
      </c>
      <c r="C716" s="31" t="s">
        <v>7305</v>
      </c>
      <c r="D716" s="31"/>
      <c r="E716" s="31" t="s">
        <v>7306</v>
      </c>
      <c r="F716" s="31"/>
      <c r="G716" s="47"/>
      <c r="H716" s="33">
        <v>0</v>
      </c>
      <c r="I716" s="31" t="s">
        <v>5179</v>
      </c>
      <c r="J716" s="31" t="s">
        <v>5180</v>
      </c>
      <c r="K716" s="31" t="s">
        <v>5164</v>
      </c>
      <c r="L716" s="31" t="s">
        <v>5165</v>
      </c>
      <c r="M716" s="31" t="s">
        <v>5181</v>
      </c>
      <c r="N716" s="31"/>
      <c r="O716" t="s">
        <v>22546</v>
      </c>
      <c r="P716" s="31" t="s">
        <v>63</v>
      </c>
      <c r="Q716" s="31" t="s">
        <v>5168</v>
      </c>
    </row>
    <row r="717" spans="1:17" hidden="1" x14ac:dyDescent="0.2">
      <c r="A717" s="31" t="s">
        <v>7307</v>
      </c>
      <c r="B717" s="31" t="s">
        <v>70</v>
      </c>
      <c r="C717" s="31" t="s">
        <v>7308</v>
      </c>
      <c r="D717" s="31"/>
      <c r="E717" s="31" t="s">
        <v>5906</v>
      </c>
      <c r="F717" s="31"/>
      <c r="G717" s="47"/>
      <c r="H717" s="33">
        <v>0</v>
      </c>
      <c r="I717" s="31" t="s">
        <v>5218</v>
      </c>
      <c r="J717" s="31" t="s">
        <v>5219</v>
      </c>
      <c r="K717" s="31" t="s">
        <v>5164</v>
      </c>
      <c r="L717" s="31" t="s">
        <v>5165</v>
      </c>
      <c r="M717" s="31" t="s">
        <v>5390</v>
      </c>
      <c r="N717" s="31" t="s">
        <v>7309</v>
      </c>
      <c r="O717" t="s">
        <v>22546</v>
      </c>
      <c r="P717" s="31" t="s">
        <v>63</v>
      </c>
      <c r="Q717" s="31" t="s">
        <v>5168</v>
      </c>
    </row>
    <row r="718" spans="1:17" hidden="1" x14ac:dyDescent="0.2">
      <c r="A718" s="31" t="s">
        <v>7310</v>
      </c>
      <c r="B718" s="31" t="s">
        <v>7311</v>
      </c>
      <c r="C718" s="31" t="s">
        <v>7312</v>
      </c>
      <c r="D718" s="31"/>
      <c r="E718" s="31" t="s">
        <v>5906</v>
      </c>
      <c r="F718" s="31"/>
      <c r="G718" s="47"/>
      <c r="H718" s="33">
        <v>0</v>
      </c>
      <c r="I718" s="31" t="s">
        <v>5172</v>
      </c>
      <c r="J718" s="31" t="s">
        <v>5173</v>
      </c>
      <c r="K718" s="31" t="s">
        <v>5164</v>
      </c>
      <c r="L718" s="31" t="s">
        <v>5165</v>
      </c>
      <c r="M718" s="31" t="s">
        <v>5812</v>
      </c>
      <c r="N718" s="31" t="s">
        <v>7313</v>
      </c>
      <c r="O718" t="s">
        <v>22546</v>
      </c>
      <c r="P718" s="31" t="s">
        <v>63</v>
      </c>
      <c r="Q718" s="31" t="s">
        <v>5168</v>
      </c>
    </row>
    <row r="719" spans="1:17" hidden="1" x14ac:dyDescent="0.2">
      <c r="A719" s="31" t="s">
        <v>7314</v>
      </c>
      <c r="B719" s="31" t="s">
        <v>195</v>
      </c>
      <c r="C719" s="31" t="s">
        <v>7315</v>
      </c>
      <c r="D719" s="31"/>
      <c r="E719" s="31" t="s">
        <v>5906</v>
      </c>
      <c r="F719" s="31"/>
      <c r="G719" s="47"/>
      <c r="H719" s="33">
        <v>0</v>
      </c>
      <c r="I719" s="31" t="s">
        <v>5172</v>
      </c>
      <c r="J719" s="31" t="s">
        <v>5173</v>
      </c>
      <c r="K719" s="31" t="s">
        <v>5164</v>
      </c>
      <c r="L719" s="31" t="s">
        <v>5165</v>
      </c>
      <c r="M719" s="31" t="s">
        <v>5174</v>
      </c>
      <c r="N719" s="31"/>
      <c r="O719" t="s">
        <v>22546</v>
      </c>
      <c r="P719" s="31" t="s">
        <v>63</v>
      </c>
      <c r="Q719" s="31" t="s">
        <v>5168</v>
      </c>
    </row>
    <row r="720" spans="1:17" hidden="1" x14ac:dyDescent="0.2">
      <c r="A720" s="31" t="s">
        <v>7316</v>
      </c>
      <c r="B720" s="31" t="s">
        <v>66</v>
      </c>
      <c r="C720" s="31" t="s">
        <v>7317</v>
      </c>
      <c r="D720" s="31"/>
      <c r="E720" s="31" t="s">
        <v>5906</v>
      </c>
      <c r="F720" s="31"/>
      <c r="G720" s="47"/>
      <c r="H720" s="33">
        <v>0</v>
      </c>
      <c r="I720" s="31" t="s">
        <v>5179</v>
      </c>
      <c r="J720" s="31" t="s">
        <v>5180</v>
      </c>
      <c r="K720" s="31" t="s">
        <v>5164</v>
      </c>
      <c r="L720" s="31" t="s">
        <v>5165</v>
      </c>
      <c r="M720" s="31" t="s">
        <v>5379</v>
      </c>
      <c r="N720" s="31" t="s">
        <v>7285</v>
      </c>
      <c r="O720" t="s">
        <v>22546</v>
      </c>
      <c r="P720" s="31" t="s">
        <v>63</v>
      </c>
      <c r="Q720" s="31" t="s">
        <v>5168</v>
      </c>
    </row>
    <row r="721" spans="1:17" hidden="1" x14ac:dyDescent="0.2">
      <c r="A721" s="31" t="s">
        <v>7318</v>
      </c>
      <c r="B721" s="31" t="s">
        <v>299</v>
      </c>
      <c r="C721" s="31" t="s">
        <v>7319</v>
      </c>
      <c r="D721" s="31"/>
      <c r="E721" s="31" t="s">
        <v>7320</v>
      </c>
      <c r="F721" s="31"/>
      <c r="G721" s="47"/>
      <c r="H721" s="33">
        <v>0</v>
      </c>
      <c r="I721" s="31" t="s">
        <v>5179</v>
      </c>
      <c r="J721" s="31" t="s">
        <v>5180</v>
      </c>
      <c r="K721" s="31" t="s">
        <v>5164</v>
      </c>
      <c r="L721" s="31" t="s">
        <v>5165</v>
      </c>
      <c r="M721" s="31" t="s">
        <v>5181</v>
      </c>
      <c r="N721" s="31"/>
      <c r="O721" t="s">
        <v>22546</v>
      </c>
      <c r="P721" s="31" t="s">
        <v>63</v>
      </c>
      <c r="Q721" s="31" t="s">
        <v>5168</v>
      </c>
    </row>
    <row r="722" spans="1:17" hidden="1" x14ac:dyDescent="0.2">
      <c r="A722" s="31" t="s">
        <v>7321</v>
      </c>
      <c r="B722" s="31" t="s">
        <v>234</v>
      </c>
      <c r="C722" s="31" t="s">
        <v>7322</v>
      </c>
      <c r="D722" s="31"/>
      <c r="E722" s="31" t="s">
        <v>5906</v>
      </c>
      <c r="F722" s="31"/>
      <c r="G722" s="47"/>
      <c r="H722" s="33">
        <v>0</v>
      </c>
      <c r="I722" s="31" t="s">
        <v>5179</v>
      </c>
      <c r="J722" s="31" t="s">
        <v>5180</v>
      </c>
      <c r="K722" s="31" t="s">
        <v>5164</v>
      </c>
      <c r="L722" s="31" t="s">
        <v>5165</v>
      </c>
      <c r="M722" s="31" t="s">
        <v>5379</v>
      </c>
      <c r="N722" s="31" t="s">
        <v>7285</v>
      </c>
      <c r="O722" t="s">
        <v>22546</v>
      </c>
      <c r="P722" s="31" t="s">
        <v>63</v>
      </c>
      <c r="Q722" s="31" t="s">
        <v>5168</v>
      </c>
    </row>
    <row r="723" spans="1:17" hidden="1" x14ac:dyDescent="0.2">
      <c r="A723" s="31" t="s">
        <v>7323</v>
      </c>
      <c r="B723" s="31" t="s">
        <v>89</v>
      </c>
      <c r="C723" s="31" t="s">
        <v>7324</v>
      </c>
      <c r="D723" s="31"/>
      <c r="E723" s="31" t="s">
        <v>5906</v>
      </c>
      <c r="F723" s="31"/>
      <c r="G723" s="47"/>
      <c r="H723" s="33">
        <v>0</v>
      </c>
      <c r="I723" s="31" t="s">
        <v>5218</v>
      </c>
      <c r="J723" s="31" t="s">
        <v>5219</v>
      </c>
      <c r="K723" s="31" t="s">
        <v>5164</v>
      </c>
      <c r="L723" s="31" t="s">
        <v>5165</v>
      </c>
      <c r="M723" s="31" t="s">
        <v>5262</v>
      </c>
      <c r="N723" s="31" t="s">
        <v>7325</v>
      </c>
      <c r="O723" t="s">
        <v>22546</v>
      </c>
      <c r="P723" s="31" t="s">
        <v>63</v>
      </c>
      <c r="Q723" s="31" t="s">
        <v>5168</v>
      </c>
    </row>
    <row r="724" spans="1:17" hidden="1" x14ac:dyDescent="0.2">
      <c r="A724" s="31" t="s">
        <v>7326</v>
      </c>
      <c r="B724" s="31" t="s">
        <v>176</v>
      </c>
      <c r="C724" s="31" t="s">
        <v>7327</v>
      </c>
      <c r="D724" s="31"/>
      <c r="E724" s="31" t="s">
        <v>5906</v>
      </c>
      <c r="F724" s="31"/>
      <c r="G724" s="47"/>
      <c r="H724" s="33">
        <v>0</v>
      </c>
      <c r="I724" s="31" t="s">
        <v>5172</v>
      </c>
      <c r="J724" s="31" t="s">
        <v>5173</v>
      </c>
      <c r="K724" s="31" t="s">
        <v>5164</v>
      </c>
      <c r="L724" s="31" t="s">
        <v>5165</v>
      </c>
      <c r="M724" s="31" t="s">
        <v>5174</v>
      </c>
      <c r="N724" s="31"/>
      <c r="O724" t="s">
        <v>22546</v>
      </c>
      <c r="P724" s="31" t="s">
        <v>63</v>
      </c>
      <c r="Q724" s="31" t="s">
        <v>5168</v>
      </c>
    </row>
    <row r="725" spans="1:17" hidden="1" x14ac:dyDescent="0.2">
      <c r="A725" s="31" t="s">
        <v>7328</v>
      </c>
      <c r="B725" s="31" t="s">
        <v>294</v>
      </c>
      <c r="C725" s="31" t="s">
        <v>7329</v>
      </c>
      <c r="D725" s="31"/>
      <c r="E725" s="31" t="s">
        <v>5906</v>
      </c>
      <c r="F725" s="31"/>
      <c r="G725" s="47"/>
      <c r="H725" s="33">
        <v>0</v>
      </c>
      <c r="I725" s="31" t="s">
        <v>5179</v>
      </c>
      <c r="J725" s="31" t="s">
        <v>5180</v>
      </c>
      <c r="K725" s="31" t="s">
        <v>5164</v>
      </c>
      <c r="L725" s="31" t="s">
        <v>5165</v>
      </c>
      <c r="M725" s="31" t="s">
        <v>5181</v>
      </c>
      <c r="N725" s="31"/>
      <c r="O725" t="s">
        <v>22546</v>
      </c>
      <c r="P725" s="31" t="s">
        <v>63</v>
      </c>
      <c r="Q725" s="31" t="s">
        <v>5168</v>
      </c>
    </row>
    <row r="726" spans="1:17" hidden="1" x14ac:dyDescent="0.2">
      <c r="A726" s="31" t="s">
        <v>7330</v>
      </c>
      <c r="B726" s="31" t="s">
        <v>264</v>
      </c>
      <c r="C726" s="31" t="s">
        <v>7331</v>
      </c>
      <c r="D726" s="31"/>
      <c r="E726" s="31" t="s">
        <v>5906</v>
      </c>
      <c r="F726" s="31"/>
      <c r="G726" s="47"/>
      <c r="H726" s="33">
        <v>0</v>
      </c>
      <c r="I726" s="31" t="s">
        <v>5252</v>
      </c>
      <c r="J726" s="31" t="s">
        <v>5253</v>
      </c>
      <c r="K726" s="31" t="s">
        <v>5164</v>
      </c>
      <c r="L726" s="31" t="s">
        <v>5165</v>
      </c>
      <c r="M726" s="31" t="s">
        <v>5254</v>
      </c>
      <c r="N726" s="31"/>
      <c r="O726" t="s">
        <v>22546</v>
      </c>
      <c r="P726" s="31" t="s">
        <v>63</v>
      </c>
      <c r="Q726" s="31" t="s">
        <v>5168</v>
      </c>
    </row>
    <row r="727" spans="1:17" hidden="1" x14ac:dyDescent="0.2">
      <c r="A727" s="31" t="s">
        <v>7332</v>
      </c>
      <c r="B727" s="31" t="s">
        <v>270</v>
      </c>
      <c r="C727" s="31" t="s">
        <v>7333</v>
      </c>
      <c r="D727" s="31"/>
      <c r="E727" s="31" t="s">
        <v>5906</v>
      </c>
      <c r="F727" s="31"/>
      <c r="G727" s="47"/>
      <c r="H727" s="33">
        <v>0</v>
      </c>
      <c r="I727" s="31" t="s">
        <v>5218</v>
      </c>
      <c r="J727" s="31" t="s">
        <v>5219</v>
      </c>
      <c r="K727" s="31" t="s">
        <v>5164</v>
      </c>
      <c r="L727" s="31" t="s">
        <v>5165</v>
      </c>
      <c r="M727" s="31" t="s">
        <v>5320</v>
      </c>
      <c r="N727" s="31"/>
      <c r="O727" t="s">
        <v>22546</v>
      </c>
      <c r="P727" s="31" t="s">
        <v>63</v>
      </c>
      <c r="Q727" s="31" t="s">
        <v>5168</v>
      </c>
    </row>
    <row r="728" spans="1:17" hidden="1" x14ac:dyDescent="0.2">
      <c r="A728" s="31" t="s">
        <v>7334</v>
      </c>
      <c r="B728" s="31" t="s">
        <v>272</v>
      </c>
      <c r="C728" s="31" t="s">
        <v>7335</v>
      </c>
      <c r="D728" s="31"/>
      <c r="E728" s="31" t="s">
        <v>5906</v>
      </c>
      <c r="F728" s="31"/>
      <c r="G728" s="47"/>
      <c r="H728" s="33">
        <v>0</v>
      </c>
      <c r="I728" s="31" t="s">
        <v>5252</v>
      </c>
      <c r="J728" s="31" t="s">
        <v>5253</v>
      </c>
      <c r="K728" s="31" t="s">
        <v>5164</v>
      </c>
      <c r="L728" s="31" t="s">
        <v>5165</v>
      </c>
      <c r="M728" s="31" t="s">
        <v>6963</v>
      </c>
      <c r="N728" s="31"/>
      <c r="O728" t="s">
        <v>22546</v>
      </c>
      <c r="P728" s="31" t="s">
        <v>63</v>
      </c>
      <c r="Q728" s="31" t="s">
        <v>5168</v>
      </c>
    </row>
    <row r="729" spans="1:17" hidden="1" x14ac:dyDescent="0.2">
      <c r="A729" s="31" t="s">
        <v>7336</v>
      </c>
      <c r="B729" s="31" t="s">
        <v>271</v>
      </c>
      <c r="C729" s="31" t="s">
        <v>7337</v>
      </c>
      <c r="D729" s="31"/>
      <c r="E729" s="31" t="s">
        <v>5906</v>
      </c>
      <c r="F729" s="31"/>
      <c r="G729" s="47"/>
      <c r="H729" s="33">
        <v>0</v>
      </c>
      <c r="I729" s="31" t="s">
        <v>5179</v>
      </c>
      <c r="J729" s="31" t="s">
        <v>5180</v>
      </c>
      <c r="K729" s="31" t="s">
        <v>5164</v>
      </c>
      <c r="L729" s="31" t="s">
        <v>5165</v>
      </c>
      <c r="M729" s="31" t="s">
        <v>5192</v>
      </c>
      <c r="N729" s="31"/>
      <c r="O729" t="s">
        <v>22546</v>
      </c>
      <c r="P729" s="31" t="s">
        <v>63</v>
      </c>
      <c r="Q729" s="31" t="s">
        <v>5168</v>
      </c>
    </row>
    <row r="730" spans="1:17" hidden="1" x14ac:dyDescent="0.2">
      <c r="A730" s="31" t="s">
        <v>7338</v>
      </c>
      <c r="B730" s="31" t="s">
        <v>276</v>
      </c>
      <c r="C730" s="31" t="s">
        <v>7339</v>
      </c>
      <c r="D730" s="31"/>
      <c r="E730" s="31" t="s">
        <v>5906</v>
      </c>
      <c r="F730" s="31"/>
      <c r="G730" s="47"/>
      <c r="H730" s="33">
        <v>0</v>
      </c>
      <c r="I730" s="31" t="s">
        <v>5172</v>
      </c>
      <c r="J730" s="31" t="s">
        <v>5173</v>
      </c>
      <c r="K730" s="31" t="s">
        <v>5164</v>
      </c>
      <c r="L730" s="31" t="s">
        <v>5165</v>
      </c>
      <c r="M730" s="31" t="s">
        <v>5258</v>
      </c>
      <c r="N730" s="31"/>
      <c r="O730" t="s">
        <v>22546</v>
      </c>
      <c r="P730" s="31" t="s">
        <v>63</v>
      </c>
      <c r="Q730" s="31" t="s">
        <v>5168</v>
      </c>
    </row>
    <row r="731" spans="1:17" hidden="1" x14ac:dyDescent="0.2">
      <c r="A731" s="31" t="s">
        <v>7340</v>
      </c>
      <c r="B731" s="31" t="s">
        <v>293</v>
      </c>
      <c r="C731" s="31" t="s">
        <v>7341</v>
      </c>
      <c r="D731" s="31"/>
      <c r="E731" s="31" t="s">
        <v>5906</v>
      </c>
      <c r="F731" s="31"/>
      <c r="G731" s="47"/>
      <c r="H731" s="33">
        <v>0</v>
      </c>
      <c r="I731" s="31" t="s">
        <v>5179</v>
      </c>
      <c r="J731" s="31" t="s">
        <v>5180</v>
      </c>
      <c r="K731" s="31" t="s">
        <v>5164</v>
      </c>
      <c r="L731" s="31" t="s">
        <v>5165</v>
      </c>
      <c r="M731" s="31" t="s">
        <v>5181</v>
      </c>
      <c r="N731" s="31"/>
      <c r="O731" t="s">
        <v>22546</v>
      </c>
      <c r="P731" s="31" t="s">
        <v>63</v>
      </c>
      <c r="Q731" s="31" t="s">
        <v>5168</v>
      </c>
    </row>
    <row r="732" spans="1:17" hidden="1" x14ac:dyDescent="0.2">
      <c r="A732" s="31" t="s">
        <v>7342</v>
      </c>
      <c r="B732" s="31" t="s">
        <v>288</v>
      </c>
      <c r="C732" s="31" t="s">
        <v>7343</v>
      </c>
      <c r="D732" s="31"/>
      <c r="E732" s="31" t="s">
        <v>5906</v>
      </c>
      <c r="F732" s="31"/>
      <c r="G732" s="47"/>
      <c r="H732" s="33">
        <v>0</v>
      </c>
      <c r="I732" s="31" t="s">
        <v>5172</v>
      </c>
      <c r="J732" s="31" t="s">
        <v>5173</v>
      </c>
      <c r="K732" s="31" t="s">
        <v>5164</v>
      </c>
      <c r="L732" s="31" t="s">
        <v>5165</v>
      </c>
      <c r="M732" s="31" t="s">
        <v>5174</v>
      </c>
      <c r="N732" s="31"/>
      <c r="O732" t="s">
        <v>22546</v>
      </c>
      <c r="P732" s="31" t="s">
        <v>63</v>
      </c>
      <c r="Q732" s="31" t="s">
        <v>5168</v>
      </c>
    </row>
    <row r="733" spans="1:17" hidden="1" x14ac:dyDescent="0.2">
      <c r="A733" s="31" t="s">
        <v>7344</v>
      </c>
      <c r="B733" s="31" t="s">
        <v>289</v>
      </c>
      <c r="C733" s="31" t="s">
        <v>7345</v>
      </c>
      <c r="D733" s="31"/>
      <c r="E733" s="31" t="s">
        <v>5906</v>
      </c>
      <c r="F733" s="31"/>
      <c r="G733" s="47"/>
      <c r="H733" s="33">
        <v>0</v>
      </c>
      <c r="I733" s="31" t="s">
        <v>5179</v>
      </c>
      <c r="J733" s="31" t="s">
        <v>5180</v>
      </c>
      <c r="K733" s="31" t="s">
        <v>5164</v>
      </c>
      <c r="L733" s="31" t="s">
        <v>5165</v>
      </c>
      <c r="M733" s="31" t="s">
        <v>5181</v>
      </c>
      <c r="N733" s="31"/>
      <c r="O733" t="s">
        <v>22546</v>
      </c>
      <c r="P733" s="31" t="s">
        <v>63</v>
      </c>
      <c r="Q733" s="31" t="s">
        <v>5168</v>
      </c>
    </row>
    <row r="734" spans="1:17" hidden="1" x14ac:dyDescent="0.2">
      <c r="A734" s="31" t="s">
        <v>7346</v>
      </c>
      <c r="B734" s="31" t="s">
        <v>291</v>
      </c>
      <c r="C734" s="31" t="s">
        <v>7347</v>
      </c>
      <c r="D734" s="31"/>
      <c r="E734" s="31" t="s">
        <v>5906</v>
      </c>
      <c r="F734" s="31"/>
      <c r="G734" s="47"/>
      <c r="H734" s="33">
        <v>0</v>
      </c>
      <c r="I734" s="31" t="s">
        <v>5179</v>
      </c>
      <c r="J734" s="31" t="s">
        <v>5180</v>
      </c>
      <c r="K734" s="31" t="s">
        <v>5164</v>
      </c>
      <c r="L734" s="31" t="s">
        <v>5165</v>
      </c>
      <c r="M734" s="31" t="s">
        <v>5379</v>
      </c>
      <c r="N734" s="31" t="s">
        <v>7285</v>
      </c>
      <c r="O734" t="s">
        <v>22546</v>
      </c>
      <c r="P734" s="31" t="s">
        <v>63</v>
      </c>
      <c r="Q734" s="31" t="s">
        <v>5168</v>
      </c>
    </row>
    <row r="735" spans="1:17" hidden="1" x14ac:dyDescent="0.2">
      <c r="A735" s="31" t="s">
        <v>7348</v>
      </c>
      <c r="B735" s="31" t="s">
        <v>298</v>
      </c>
      <c r="C735" s="31" t="s">
        <v>7349</v>
      </c>
      <c r="D735" s="31"/>
      <c r="E735" s="31" t="s">
        <v>5906</v>
      </c>
      <c r="F735" s="31"/>
      <c r="G735" s="47"/>
      <c r="H735" s="33">
        <v>0</v>
      </c>
      <c r="I735" s="31" t="s">
        <v>5172</v>
      </c>
      <c r="J735" s="31" t="s">
        <v>5173</v>
      </c>
      <c r="K735" s="31" t="s">
        <v>5164</v>
      </c>
      <c r="L735" s="31" t="s">
        <v>5165</v>
      </c>
      <c r="M735" s="31" t="s">
        <v>5812</v>
      </c>
      <c r="N735" s="31"/>
      <c r="O735" t="s">
        <v>22546</v>
      </c>
      <c r="P735" s="31" t="s">
        <v>63</v>
      </c>
      <c r="Q735" s="31" t="s">
        <v>5168</v>
      </c>
    </row>
    <row r="736" spans="1:17" hidden="1" x14ac:dyDescent="0.2">
      <c r="A736" s="31" t="s">
        <v>7350</v>
      </c>
      <c r="B736" s="31" t="s">
        <v>301</v>
      </c>
      <c r="C736" s="31" t="s">
        <v>7351</v>
      </c>
      <c r="D736" s="31"/>
      <c r="E736" s="31" t="s">
        <v>5906</v>
      </c>
      <c r="F736" s="31"/>
      <c r="G736" s="47"/>
      <c r="H736" s="33">
        <v>0</v>
      </c>
      <c r="I736" s="31" t="s">
        <v>5179</v>
      </c>
      <c r="J736" s="31" t="s">
        <v>5180</v>
      </c>
      <c r="K736" s="31" t="s">
        <v>5164</v>
      </c>
      <c r="L736" s="31" t="s">
        <v>5165</v>
      </c>
      <c r="M736" s="31" t="s">
        <v>5305</v>
      </c>
      <c r="N736" s="31"/>
      <c r="O736" t="s">
        <v>22546</v>
      </c>
      <c r="P736" s="31" t="s">
        <v>63</v>
      </c>
      <c r="Q736" s="31" t="s">
        <v>5168</v>
      </c>
    </row>
    <row r="737" spans="1:17" hidden="1" x14ac:dyDescent="0.2">
      <c r="A737" s="31" t="s">
        <v>7352</v>
      </c>
      <c r="B737" s="31" t="s">
        <v>7353</v>
      </c>
      <c r="C737" s="31" t="s">
        <v>7354</v>
      </c>
      <c r="D737" s="31"/>
      <c r="E737" s="31" t="s">
        <v>5906</v>
      </c>
      <c r="F737" s="31"/>
      <c r="G737" s="47"/>
      <c r="H737" s="33">
        <v>0</v>
      </c>
      <c r="I737" s="31" t="s">
        <v>5218</v>
      </c>
      <c r="J737" s="31" t="s">
        <v>5219</v>
      </c>
      <c r="K737" s="31" t="s">
        <v>5164</v>
      </c>
      <c r="L737" s="31" t="s">
        <v>5165</v>
      </c>
      <c r="M737" s="31" t="s">
        <v>6869</v>
      </c>
      <c r="N737" s="31"/>
      <c r="O737" t="s">
        <v>22546</v>
      </c>
      <c r="P737" s="31" t="s">
        <v>63</v>
      </c>
      <c r="Q737" s="31" t="s">
        <v>5168</v>
      </c>
    </row>
    <row r="738" spans="1:17" hidden="1" x14ac:dyDescent="0.2">
      <c r="A738" s="31" t="s">
        <v>7355</v>
      </c>
      <c r="B738" s="31" t="s">
        <v>193</v>
      </c>
      <c r="C738" s="31" t="s">
        <v>7356</v>
      </c>
      <c r="D738" s="31"/>
      <c r="E738" s="31" t="s">
        <v>5906</v>
      </c>
      <c r="F738" s="31"/>
      <c r="G738" s="47"/>
      <c r="H738" s="33">
        <v>0</v>
      </c>
      <c r="I738" s="31" t="s">
        <v>5218</v>
      </c>
      <c r="J738" s="31" t="s">
        <v>5219</v>
      </c>
      <c r="K738" s="31" t="s">
        <v>5164</v>
      </c>
      <c r="L738" s="31" t="s">
        <v>5165</v>
      </c>
      <c r="M738" s="31" t="s">
        <v>5262</v>
      </c>
      <c r="N738" s="31"/>
      <c r="O738" t="s">
        <v>22546</v>
      </c>
      <c r="P738" s="31" t="s">
        <v>63</v>
      </c>
      <c r="Q738" s="31" t="s">
        <v>5168</v>
      </c>
    </row>
    <row r="739" spans="1:17" hidden="1" x14ac:dyDescent="0.2">
      <c r="A739" s="31" t="s">
        <v>7357</v>
      </c>
      <c r="B739" s="31" t="s">
        <v>7358</v>
      </c>
      <c r="C739" s="31" t="s">
        <v>7359</v>
      </c>
      <c r="D739" s="31"/>
      <c r="E739" s="31" t="s">
        <v>5909</v>
      </c>
      <c r="F739" s="31"/>
      <c r="G739" s="47"/>
      <c r="H739" s="33">
        <v>0</v>
      </c>
      <c r="I739" s="31" t="s">
        <v>5294</v>
      </c>
      <c r="J739" s="31" t="s">
        <v>5295</v>
      </c>
      <c r="K739" s="31" t="s">
        <v>5164</v>
      </c>
      <c r="L739" s="31" t="s">
        <v>5939</v>
      </c>
      <c r="M739" s="31" t="s">
        <v>5297</v>
      </c>
      <c r="N739" s="31"/>
      <c r="O739" t="s">
        <v>22547</v>
      </c>
      <c r="P739" s="31" t="s">
        <v>1331</v>
      </c>
      <c r="Q739" s="31" t="s">
        <v>5168</v>
      </c>
    </row>
    <row r="740" spans="1:17" hidden="1" x14ac:dyDescent="0.2">
      <c r="A740" s="31" t="s">
        <v>7360</v>
      </c>
      <c r="B740" s="31" t="s">
        <v>7361</v>
      </c>
      <c r="C740" s="31" t="s">
        <v>7362</v>
      </c>
      <c r="D740" s="31"/>
      <c r="E740" s="31" t="s">
        <v>5909</v>
      </c>
      <c r="F740" s="31"/>
      <c r="G740" s="47"/>
      <c r="H740" s="33">
        <v>0</v>
      </c>
      <c r="I740" s="31" t="s">
        <v>5294</v>
      </c>
      <c r="J740" s="31" t="s">
        <v>5295</v>
      </c>
      <c r="K740" s="31" t="s">
        <v>5164</v>
      </c>
      <c r="L740" s="31" t="s">
        <v>5939</v>
      </c>
      <c r="M740" s="31" t="s">
        <v>5297</v>
      </c>
      <c r="N740" s="31"/>
      <c r="O740" t="s">
        <v>22547</v>
      </c>
      <c r="P740" s="31" t="s">
        <v>1331</v>
      </c>
      <c r="Q740" s="31" t="s">
        <v>5168</v>
      </c>
    </row>
    <row r="741" spans="1:17" hidden="1" x14ac:dyDescent="0.2">
      <c r="A741" s="31" t="s">
        <v>7363</v>
      </c>
      <c r="B741" s="31" t="s">
        <v>7364</v>
      </c>
      <c r="C741" s="31" t="s">
        <v>7365</v>
      </c>
      <c r="D741" s="31"/>
      <c r="E741" s="31" t="s">
        <v>5909</v>
      </c>
      <c r="F741" s="31"/>
      <c r="G741" s="47"/>
      <c r="H741" s="33">
        <v>0</v>
      </c>
      <c r="I741" s="31" t="s">
        <v>5294</v>
      </c>
      <c r="J741" s="31" t="s">
        <v>5295</v>
      </c>
      <c r="K741" s="31" t="s">
        <v>5164</v>
      </c>
      <c r="L741" s="31" t="s">
        <v>5939</v>
      </c>
      <c r="M741" s="31" t="s">
        <v>5297</v>
      </c>
      <c r="N741" s="31"/>
      <c r="O741" t="s">
        <v>22547</v>
      </c>
      <c r="P741" s="31" t="s">
        <v>1331</v>
      </c>
      <c r="Q741" s="31" t="s">
        <v>5168</v>
      </c>
    </row>
    <row r="742" spans="1:17" hidden="1" x14ac:dyDescent="0.2">
      <c r="A742" s="31" t="s">
        <v>7366</v>
      </c>
      <c r="B742" s="31" t="s">
        <v>7367</v>
      </c>
      <c r="C742" s="31" t="s">
        <v>7368</v>
      </c>
      <c r="D742" s="31"/>
      <c r="E742" s="31" t="s">
        <v>5909</v>
      </c>
      <c r="F742" s="31"/>
      <c r="G742" s="47"/>
      <c r="H742" s="33">
        <v>0</v>
      </c>
      <c r="I742" s="31" t="s">
        <v>5294</v>
      </c>
      <c r="J742" s="31" t="s">
        <v>5295</v>
      </c>
      <c r="K742" s="31" t="s">
        <v>5164</v>
      </c>
      <c r="L742" s="31" t="s">
        <v>5939</v>
      </c>
      <c r="M742" s="31" t="s">
        <v>5297</v>
      </c>
      <c r="N742" s="31"/>
      <c r="O742" t="s">
        <v>22547</v>
      </c>
      <c r="P742" s="31" t="s">
        <v>1331</v>
      </c>
      <c r="Q742" s="31" t="s">
        <v>5168</v>
      </c>
    </row>
    <row r="743" spans="1:17" hidden="1" x14ac:dyDescent="0.2">
      <c r="A743" s="31" t="s">
        <v>7369</v>
      </c>
      <c r="B743" s="31" t="s">
        <v>7370</v>
      </c>
      <c r="C743" s="31" t="s">
        <v>7371</v>
      </c>
      <c r="D743" s="31"/>
      <c r="E743" s="31" t="s">
        <v>7372</v>
      </c>
      <c r="F743" s="31"/>
      <c r="G743" s="47"/>
      <c r="H743" s="33">
        <v>0</v>
      </c>
      <c r="I743" s="31" t="s">
        <v>5236</v>
      </c>
      <c r="J743" s="31" t="s">
        <v>5237</v>
      </c>
      <c r="K743" s="31" t="s">
        <v>5164</v>
      </c>
      <c r="L743" s="31" t="s">
        <v>5432</v>
      </c>
      <c r="M743" s="31" t="s">
        <v>5239</v>
      </c>
      <c r="N743" s="31"/>
      <c r="O743" t="s">
        <v>22546</v>
      </c>
      <c r="P743" s="31" t="s">
        <v>63</v>
      </c>
      <c r="Q743" s="31" t="s">
        <v>5168</v>
      </c>
    </row>
    <row r="744" spans="1:17" hidden="1" x14ac:dyDescent="0.2">
      <c r="A744" s="31" t="s">
        <v>7373</v>
      </c>
      <c r="B744" s="31" t="s">
        <v>5117</v>
      </c>
      <c r="C744" s="31" t="s">
        <v>7374</v>
      </c>
      <c r="D744" s="31"/>
      <c r="E744" s="31" t="s">
        <v>7372</v>
      </c>
      <c r="F744" s="31"/>
      <c r="G744" s="47"/>
      <c r="H744" s="33">
        <v>0</v>
      </c>
      <c r="I744" s="31" t="s">
        <v>5236</v>
      </c>
      <c r="J744" s="31" t="s">
        <v>5237</v>
      </c>
      <c r="K744" s="31" t="s">
        <v>5164</v>
      </c>
      <c r="L744" s="31" t="s">
        <v>5432</v>
      </c>
      <c r="M744" s="31" t="s">
        <v>5239</v>
      </c>
      <c r="N744" s="31"/>
      <c r="O744" t="s">
        <v>22546</v>
      </c>
      <c r="P744" s="31" t="s">
        <v>63</v>
      </c>
      <c r="Q744" s="31" t="s">
        <v>5168</v>
      </c>
    </row>
    <row r="745" spans="1:17" hidden="1" x14ac:dyDescent="0.2">
      <c r="A745" s="31" t="s">
        <v>7375</v>
      </c>
      <c r="B745" s="31" t="s">
        <v>7376</v>
      </c>
      <c r="C745" s="31" t="s">
        <v>7377</v>
      </c>
      <c r="D745" s="31"/>
      <c r="E745" s="31" t="s">
        <v>7372</v>
      </c>
      <c r="F745" s="31"/>
      <c r="G745" s="47"/>
      <c r="H745" s="33">
        <v>0</v>
      </c>
      <c r="I745" s="31" t="s">
        <v>5236</v>
      </c>
      <c r="J745" s="31" t="s">
        <v>5237</v>
      </c>
      <c r="K745" s="31" t="s">
        <v>5164</v>
      </c>
      <c r="L745" s="31" t="s">
        <v>5432</v>
      </c>
      <c r="M745" s="31" t="s">
        <v>5239</v>
      </c>
      <c r="N745" s="31"/>
      <c r="O745" t="s">
        <v>22546</v>
      </c>
      <c r="P745" s="31" t="s">
        <v>63</v>
      </c>
      <c r="Q745" s="31" t="s">
        <v>5168</v>
      </c>
    </row>
    <row r="746" spans="1:17" hidden="1" x14ac:dyDescent="0.2">
      <c r="A746" s="31" t="s">
        <v>7378</v>
      </c>
      <c r="B746" s="31" t="s">
        <v>5116</v>
      </c>
      <c r="C746" s="31" t="s">
        <v>7379</v>
      </c>
      <c r="D746" s="31"/>
      <c r="E746" s="31" t="s">
        <v>5906</v>
      </c>
      <c r="F746" s="31"/>
      <c r="G746" s="47"/>
      <c r="H746" s="33">
        <v>0</v>
      </c>
      <c r="I746" s="31" t="s">
        <v>5236</v>
      </c>
      <c r="J746" s="31" t="s">
        <v>5237</v>
      </c>
      <c r="K746" s="31" t="s">
        <v>5164</v>
      </c>
      <c r="L746" s="31" t="s">
        <v>5432</v>
      </c>
      <c r="M746" s="31" t="s">
        <v>5239</v>
      </c>
      <c r="N746" s="31"/>
      <c r="O746" t="s">
        <v>22546</v>
      </c>
      <c r="P746" s="31" t="s">
        <v>63</v>
      </c>
      <c r="Q746" s="31" t="s">
        <v>5168</v>
      </c>
    </row>
    <row r="747" spans="1:17" hidden="1" x14ac:dyDescent="0.2">
      <c r="A747" s="31" t="s">
        <v>7380</v>
      </c>
      <c r="B747" s="31" t="s">
        <v>7381</v>
      </c>
      <c r="C747" s="31" t="s">
        <v>7382</v>
      </c>
      <c r="D747" s="31"/>
      <c r="E747" s="31" t="s">
        <v>5906</v>
      </c>
      <c r="F747" s="31"/>
      <c r="G747" s="47"/>
      <c r="H747" s="33">
        <v>0</v>
      </c>
      <c r="I747" s="31" t="s">
        <v>5236</v>
      </c>
      <c r="J747" s="31" t="s">
        <v>5237</v>
      </c>
      <c r="K747" s="31" t="s">
        <v>5164</v>
      </c>
      <c r="L747" s="31" t="s">
        <v>5432</v>
      </c>
      <c r="M747" s="31" t="s">
        <v>5239</v>
      </c>
      <c r="N747" s="31"/>
      <c r="O747" t="s">
        <v>22546</v>
      </c>
      <c r="P747" s="31" t="s">
        <v>63</v>
      </c>
      <c r="Q747" s="31" t="s">
        <v>5168</v>
      </c>
    </row>
    <row r="748" spans="1:17" hidden="1" x14ac:dyDescent="0.2">
      <c r="A748" s="31" t="s">
        <v>7383</v>
      </c>
      <c r="B748" s="31" t="s">
        <v>7384</v>
      </c>
      <c r="C748" s="31" t="s">
        <v>7385</v>
      </c>
      <c r="D748" s="31"/>
      <c r="E748" s="31" t="s">
        <v>5906</v>
      </c>
      <c r="F748" s="31"/>
      <c r="G748" s="47"/>
      <c r="H748" s="33">
        <v>0</v>
      </c>
      <c r="I748" s="31" t="s">
        <v>5236</v>
      </c>
      <c r="J748" s="31" t="s">
        <v>5237</v>
      </c>
      <c r="K748" s="31" t="s">
        <v>5164</v>
      </c>
      <c r="L748" s="31" t="s">
        <v>5432</v>
      </c>
      <c r="M748" s="31" t="s">
        <v>5239</v>
      </c>
      <c r="N748" s="31"/>
      <c r="O748" t="s">
        <v>22546</v>
      </c>
      <c r="P748" s="31" t="s">
        <v>63</v>
      </c>
      <c r="Q748" s="31" t="s">
        <v>5168</v>
      </c>
    </row>
    <row r="749" spans="1:17" hidden="1" x14ac:dyDescent="0.2">
      <c r="A749" s="31" t="s">
        <v>7386</v>
      </c>
      <c r="B749" s="31" t="s">
        <v>226</v>
      </c>
      <c r="C749" s="31" t="s">
        <v>7387</v>
      </c>
      <c r="D749" s="31"/>
      <c r="E749" s="31" t="s">
        <v>5906</v>
      </c>
      <c r="F749" s="31"/>
      <c r="G749" s="47"/>
      <c r="H749" s="33">
        <v>0</v>
      </c>
      <c r="I749" s="31" t="s">
        <v>5236</v>
      </c>
      <c r="J749" s="31" t="s">
        <v>5237</v>
      </c>
      <c r="K749" s="31" t="s">
        <v>5164</v>
      </c>
      <c r="L749" s="31" t="s">
        <v>5432</v>
      </c>
      <c r="M749" s="31" t="s">
        <v>5239</v>
      </c>
      <c r="N749" s="31"/>
      <c r="O749" t="s">
        <v>22546</v>
      </c>
      <c r="P749" s="31" t="s">
        <v>63</v>
      </c>
      <c r="Q749" s="31" t="s">
        <v>5168</v>
      </c>
    </row>
    <row r="750" spans="1:17" hidden="1" x14ac:dyDescent="0.2">
      <c r="A750" s="31" t="s">
        <v>7388</v>
      </c>
      <c r="B750" s="31" t="s">
        <v>7389</v>
      </c>
      <c r="C750" s="31" t="s">
        <v>7390</v>
      </c>
      <c r="D750" s="31"/>
      <c r="E750" s="31" t="s">
        <v>5906</v>
      </c>
      <c r="F750" s="31"/>
      <c r="G750" s="47"/>
      <c r="H750" s="33">
        <v>0</v>
      </c>
      <c r="I750" s="31" t="s">
        <v>5236</v>
      </c>
      <c r="J750" s="31" t="s">
        <v>5237</v>
      </c>
      <c r="K750" s="31" t="s">
        <v>5164</v>
      </c>
      <c r="L750" s="31" t="s">
        <v>5432</v>
      </c>
      <c r="M750" s="31" t="s">
        <v>5239</v>
      </c>
      <c r="N750" s="31"/>
      <c r="O750" t="s">
        <v>22546</v>
      </c>
      <c r="P750" s="31" t="s">
        <v>63</v>
      </c>
      <c r="Q750" s="31" t="s">
        <v>5168</v>
      </c>
    </row>
    <row r="751" spans="1:17" hidden="1" x14ac:dyDescent="0.2">
      <c r="A751" s="31" t="s">
        <v>7391</v>
      </c>
      <c r="B751" s="31" t="s">
        <v>7392</v>
      </c>
      <c r="C751" s="31" t="s">
        <v>7393</v>
      </c>
      <c r="D751" s="31"/>
      <c r="E751" s="31" t="s">
        <v>5906</v>
      </c>
      <c r="F751" s="31"/>
      <c r="G751" s="47"/>
      <c r="H751" s="33">
        <v>0</v>
      </c>
      <c r="I751" s="31" t="s">
        <v>5236</v>
      </c>
      <c r="J751" s="31" t="s">
        <v>5237</v>
      </c>
      <c r="K751" s="31" t="s">
        <v>5164</v>
      </c>
      <c r="L751" s="31" t="s">
        <v>5432</v>
      </c>
      <c r="M751" s="31" t="s">
        <v>5239</v>
      </c>
      <c r="N751" s="31"/>
      <c r="O751" t="s">
        <v>22546</v>
      </c>
      <c r="P751" s="31" t="s">
        <v>63</v>
      </c>
      <c r="Q751" s="31" t="s">
        <v>5168</v>
      </c>
    </row>
    <row r="752" spans="1:17" hidden="1" x14ac:dyDescent="0.2">
      <c r="A752" s="31" t="s">
        <v>7394</v>
      </c>
      <c r="B752" s="31" t="s">
        <v>7395</v>
      </c>
      <c r="C752" s="31" t="s">
        <v>7396</v>
      </c>
      <c r="D752" s="31"/>
      <c r="E752" s="31" t="s">
        <v>5906</v>
      </c>
      <c r="F752" s="31"/>
      <c r="G752" s="47"/>
      <c r="H752" s="33">
        <v>0</v>
      </c>
      <c r="I752" s="31" t="s">
        <v>5236</v>
      </c>
      <c r="J752" s="31" t="s">
        <v>5237</v>
      </c>
      <c r="K752" s="31" t="s">
        <v>5164</v>
      </c>
      <c r="L752" s="31" t="s">
        <v>5432</v>
      </c>
      <c r="M752" s="31" t="s">
        <v>5239</v>
      </c>
      <c r="N752" s="31"/>
      <c r="O752" t="s">
        <v>22546</v>
      </c>
      <c r="P752" s="31" t="s">
        <v>63</v>
      </c>
      <c r="Q752" s="31" t="s">
        <v>5168</v>
      </c>
    </row>
    <row r="753" spans="1:17" hidden="1" x14ac:dyDescent="0.2">
      <c r="A753" s="31" t="s">
        <v>7397</v>
      </c>
      <c r="B753" s="31" t="s">
        <v>5115</v>
      </c>
      <c r="C753" s="31" t="s">
        <v>7398</v>
      </c>
      <c r="D753" s="31"/>
      <c r="E753" s="31" t="s">
        <v>5906</v>
      </c>
      <c r="F753" s="31"/>
      <c r="G753" s="47"/>
      <c r="H753" s="33">
        <v>0</v>
      </c>
      <c r="I753" s="31" t="s">
        <v>5236</v>
      </c>
      <c r="J753" s="31" t="s">
        <v>5237</v>
      </c>
      <c r="K753" s="31" t="s">
        <v>5164</v>
      </c>
      <c r="L753" s="31" t="s">
        <v>5432</v>
      </c>
      <c r="M753" s="31" t="s">
        <v>5239</v>
      </c>
      <c r="N753" s="31"/>
      <c r="O753" t="s">
        <v>22546</v>
      </c>
      <c r="P753" s="31" t="s">
        <v>63</v>
      </c>
      <c r="Q753" s="31" t="s">
        <v>5168</v>
      </c>
    </row>
    <row r="754" spans="1:17" hidden="1" x14ac:dyDescent="0.2">
      <c r="A754" s="31" t="s">
        <v>7399</v>
      </c>
      <c r="B754" s="31" t="s">
        <v>7400</v>
      </c>
      <c r="C754" s="31" t="s">
        <v>7401</v>
      </c>
      <c r="D754" s="31"/>
      <c r="E754" s="31" t="s">
        <v>5906</v>
      </c>
      <c r="F754" s="31"/>
      <c r="G754" s="47"/>
      <c r="H754" s="33">
        <v>0</v>
      </c>
      <c r="I754" s="31" t="s">
        <v>5236</v>
      </c>
      <c r="J754" s="31" t="s">
        <v>5237</v>
      </c>
      <c r="K754" s="31" t="s">
        <v>5164</v>
      </c>
      <c r="L754" s="31" t="s">
        <v>5432</v>
      </c>
      <c r="M754" s="31" t="s">
        <v>5239</v>
      </c>
      <c r="N754" s="31"/>
      <c r="O754" t="s">
        <v>22546</v>
      </c>
      <c r="P754" s="31" t="s">
        <v>63</v>
      </c>
      <c r="Q754" s="31" t="s">
        <v>5168</v>
      </c>
    </row>
    <row r="755" spans="1:17" hidden="1" x14ac:dyDescent="0.2">
      <c r="A755" s="31" t="s">
        <v>7402</v>
      </c>
      <c r="B755" s="31" t="s">
        <v>7403</v>
      </c>
      <c r="C755" s="31" t="s">
        <v>7404</v>
      </c>
      <c r="D755" s="31"/>
      <c r="E755" s="31" t="s">
        <v>5906</v>
      </c>
      <c r="F755" s="31"/>
      <c r="G755" s="47"/>
      <c r="H755" s="33">
        <v>0</v>
      </c>
      <c r="I755" s="31" t="s">
        <v>5236</v>
      </c>
      <c r="J755" s="31" t="s">
        <v>5237</v>
      </c>
      <c r="K755" s="31" t="s">
        <v>5164</v>
      </c>
      <c r="L755" s="31" t="s">
        <v>5432</v>
      </c>
      <c r="M755" s="31" t="s">
        <v>5239</v>
      </c>
      <c r="N755" s="31"/>
      <c r="O755" t="s">
        <v>22546</v>
      </c>
      <c r="P755" s="31" t="s">
        <v>63</v>
      </c>
      <c r="Q755" s="31" t="s">
        <v>5168</v>
      </c>
    </row>
    <row r="756" spans="1:17" hidden="1" x14ac:dyDescent="0.2">
      <c r="A756" s="31" t="s">
        <v>7405</v>
      </c>
      <c r="B756" s="31" t="s">
        <v>129</v>
      </c>
      <c r="C756" s="31" t="s">
        <v>7406</v>
      </c>
      <c r="D756" s="31"/>
      <c r="E756" s="31" t="s">
        <v>5906</v>
      </c>
      <c r="F756" s="31"/>
      <c r="G756" s="47"/>
      <c r="H756" s="33">
        <v>0</v>
      </c>
      <c r="I756" s="31" t="s">
        <v>5236</v>
      </c>
      <c r="J756" s="31" t="s">
        <v>5237</v>
      </c>
      <c r="K756" s="31" t="s">
        <v>5164</v>
      </c>
      <c r="L756" s="31" t="s">
        <v>5432</v>
      </c>
      <c r="M756" s="31" t="s">
        <v>5239</v>
      </c>
      <c r="N756" s="31"/>
      <c r="O756" t="s">
        <v>22546</v>
      </c>
      <c r="P756" s="31" t="s">
        <v>63</v>
      </c>
      <c r="Q756" s="31" t="s">
        <v>5168</v>
      </c>
    </row>
    <row r="757" spans="1:17" hidden="1" x14ac:dyDescent="0.2">
      <c r="A757" s="31" t="s">
        <v>7407</v>
      </c>
      <c r="B757" s="31" t="s">
        <v>7408</v>
      </c>
      <c r="C757" s="31" t="s">
        <v>7409</v>
      </c>
      <c r="D757" s="31"/>
      <c r="E757" s="31" t="s">
        <v>5906</v>
      </c>
      <c r="F757" s="31"/>
      <c r="G757" s="47"/>
      <c r="H757" s="33">
        <v>0</v>
      </c>
      <c r="I757" s="31" t="s">
        <v>5236</v>
      </c>
      <c r="J757" s="31" t="s">
        <v>5237</v>
      </c>
      <c r="K757" s="31" t="s">
        <v>5164</v>
      </c>
      <c r="L757" s="31" t="s">
        <v>5432</v>
      </c>
      <c r="M757" s="31" t="s">
        <v>5239</v>
      </c>
      <c r="N757" s="31"/>
      <c r="O757" t="s">
        <v>22546</v>
      </c>
      <c r="P757" s="31" t="s">
        <v>63</v>
      </c>
      <c r="Q757" s="31" t="s">
        <v>5168</v>
      </c>
    </row>
    <row r="758" spans="1:17" hidden="1" x14ac:dyDescent="0.2">
      <c r="A758" s="31" t="s">
        <v>7410</v>
      </c>
      <c r="B758" s="31" t="s">
        <v>7411</v>
      </c>
      <c r="C758" s="31" t="s">
        <v>7412</v>
      </c>
      <c r="D758" s="31"/>
      <c r="E758" s="31" t="s">
        <v>5906</v>
      </c>
      <c r="F758" s="31"/>
      <c r="G758" s="47"/>
      <c r="H758" s="33">
        <v>0</v>
      </c>
      <c r="I758" s="31" t="s">
        <v>5236</v>
      </c>
      <c r="J758" s="31" t="s">
        <v>5237</v>
      </c>
      <c r="K758" s="31" t="s">
        <v>5164</v>
      </c>
      <c r="L758" s="31" t="s">
        <v>5432</v>
      </c>
      <c r="M758" s="31" t="s">
        <v>5239</v>
      </c>
      <c r="N758" s="31"/>
      <c r="O758" t="s">
        <v>22546</v>
      </c>
      <c r="P758" s="31" t="s">
        <v>63</v>
      </c>
      <c r="Q758" s="31" t="s">
        <v>5168</v>
      </c>
    </row>
    <row r="759" spans="1:17" hidden="1" x14ac:dyDescent="0.2">
      <c r="A759" s="31" t="s">
        <v>7413</v>
      </c>
      <c r="B759" s="31" t="s">
        <v>7414</v>
      </c>
      <c r="C759" s="31" t="s">
        <v>7415</v>
      </c>
      <c r="D759" s="31"/>
      <c r="E759" s="31" t="s">
        <v>5906</v>
      </c>
      <c r="F759" s="31"/>
      <c r="G759" s="47"/>
      <c r="H759" s="33">
        <v>0</v>
      </c>
      <c r="I759" s="31" t="s">
        <v>5236</v>
      </c>
      <c r="J759" s="31" t="s">
        <v>5237</v>
      </c>
      <c r="K759" s="31" t="s">
        <v>5164</v>
      </c>
      <c r="L759" s="31" t="s">
        <v>5432</v>
      </c>
      <c r="M759" s="31" t="s">
        <v>5239</v>
      </c>
      <c r="N759" s="31"/>
      <c r="O759" t="s">
        <v>22546</v>
      </c>
      <c r="P759" s="31" t="s">
        <v>63</v>
      </c>
      <c r="Q759" s="31" t="s">
        <v>5168</v>
      </c>
    </row>
    <row r="760" spans="1:17" hidden="1" x14ac:dyDescent="0.2">
      <c r="A760" s="31" t="s">
        <v>7416</v>
      </c>
      <c r="B760" s="31" t="s">
        <v>7417</v>
      </c>
      <c r="C760" s="31" t="s">
        <v>7418</v>
      </c>
      <c r="D760" s="31"/>
      <c r="E760" s="31" t="s">
        <v>5419</v>
      </c>
      <c r="F760" s="31" t="s">
        <v>7419</v>
      </c>
      <c r="G760" s="47"/>
      <c r="H760" s="33">
        <v>0</v>
      </c>
      <c r="I760" s="31" t="s">
        <v>5661</v>
      </c>
      <c r="J760" s="31" t="s">
        <v>5662</v>
      </c>
      <c r="K760" s="31" t="s">
        <v>5164</v>
      </c>
      <c r="L760" s="31" t="s">
        <v>5278</v>
      </c>
      <c r="M760" s="31" t="s">
        <v>5687</v>
      </c>
      <c r="N760" s="31" t="s">
        <v>7420</v>
      </c>
      <c r="O760" s="31" t="s">
        <v>7416</v>
      </c>
      <c r="P760" s="31" t="s">
        <v>7417</v>
      </c>
      <c r="Q760" s="31" t="s">
        <v>5168</v>
      </c>
    </row>
    <row r="761" spans="1:17" hidden="1" x14ac:dyDescent="0.2">
      <c r="A761" s="31" t="s">
        <v>7421</v>
      </c>
      <c r="B761" s="31" t="s">
        <v>7422</v>
      </c>
      <c r="C761" s="31" t="s">
        <v>7423</v>
      </c>
      <c r="D761" s="31" t="s">
        <v>3948</v>
      </c>
      <c r="E761" s="31" t="s">
        <v>7424</v>
      </c>
      <c r="F761" s="31" t="s">
        <v>7425</v>
      </c>
      <c r="G761" s="47"/>
      <c r="H761" s="33">
        <v>0</v>
      </c>
      <c r="I761" s="31" t="s">
        <v>5421</v>
      </c>
      <c r="J761" s="31" t="s">
        <v>5422</v>
      </c>
      <c r="K761" s="31" t="s">
        <v>5164</v>
      </c>
      <c r="L761" s="31" t="s">
        <v>5278</v>
      </c>
      <c r="M761" s="31" t="s">
        <v>6466</v>
      </c>
      <c r="N761" s="31"/>
      <c r="O761" s="31" t="s">
        <v>7421</v>
      </c>
      <c r="P761" s="31" t="s">
        <v>7422</v>
      </c>
      <c r="Q761" s="31" t="s">
        <v>5168</v>
      </c>
    </row>
    <row r="762" spans="1:17" hidden="1" x14ac:dyDescent="0.2">
      <c r="A762" s="31" t="s">
        <v>7426</v>
      </c>
      <c r="B762" s="31" t="s">
        <v>7427</v>
      </c>
      <c r="C762" s="31" t="s">
        <v>7428</v>
      </c>
      <c r="D762" s="31" t="s">
        <v>3948</v>
      </c>
      <c r="E762" s="31" t="s">
        <v>7429</v>
      </c>
      <c r="F762" s="31" t="s">
        <v>3948</v>
      </c>
      <c r="G762" s="47"/>
      <c r="H762" s="33">
        <v>0</v>
      </c>
      <c r="I762" s="31" t="s">
        <v>5661</v>
      </c>
      <c r="J762" s="31" t="s">
        <v>5662</v>
      </c>
      <c r="K762" s="31" t="s">
        <v>5164</v>
      </c>
      <c r="L762" s="31" t="s">
        <v>5278</v>
      </c>
      <c r="M762" s="31" t="s">
        <v>5673</v>
      </c>
      <c r="N762" s="31"/>
      <c r="O762" s="31" t="s">
        <v>7421</v>
      </c>
      <c r="P762" s="31" t="s">
        <v>7422</v>
      </c>
      <c r="Q762" s="31" t="s">
        <v>5168</v>
      </c>
    </row>
    <row r="763" spans="1:17" hidden="1" x14ac:dyDescent="0.2">
      <c r="A763" s="31" t="s">
        <v>7430</v>
      </c>
      <c r="B763" s="31" t="s">
        <v>7431</v>
      </c>
      <c r="C763" s="31" t="s">
        <v>7432</v>
      </c>
      <c r="D763" s="31" t="s">
        <v>3948</v>
      </c>
      <c r="E763" s="31" t="s">
        <v>7429</v>
      </c>
      <c r="F763" s="31" t="s">
        <v>3948</v>
      </c>
      <c r="G763" s="47"/>
      <c r="H763" s="33">
        <v>0</v>
      </c>
      <c r="I763" s="31" t="s">
        <v>5661</v>
      </c>
      <c r="J763" s="31" t="s">
        <v>5662</v>
      </c>
      <c r="K763" s="31" t="s">
        <v>5164</v>
      </c>
      <c r="L763" s="31" t="s">
        <v>5278</v>
      </c>
      <c r="M763" s="31" t="s">
        <v>5290</v>
      </c>
      <c r="N763" s="31"/>
      <c r="O763" s="31" t="s">
        <v>7421</v>
      </c>
      <c r="P763" s="31" t="s">
        <v>7422</v>
      </c>
      <c r="Q763" s="31" t="s">
        <v>5168</v>
      </c>
    </row>
    <row r="764" spans="1:17" hidden="1" x14ac:dyDescent="0.2">
      <c r="A764" s="31" t="s">
        <v>7433</v>
      </c>
      <c r="B764" s="31" t="s">
        <v>7434</v>
      </c>
      <c r="C764" s="31" t="s">
        <v>7435</v>
      </c>
      <c r="D764" s="31" t="s">
        <v>3948</v>
      </c>
      <c r="E764" s="31" t="s">
        <v>7429</v>
      </c>
      <c r="F764" s="31" t="s">
        <v>3948</v>
      </c>
      <c r="G764" s="47"/>
      <c r="H764" s="33">
        <v>0</v>
      </c>
      <c r="I764" s="31" t="s">
        <v>5661</v>
      </c>
      <c r="J764" s="31" t="s">
        <v>5662</v>
      </c>
      <c r="K764" s="31" t="s">
        <v>5164</v>
      </c>
      <c r="L764" s="31" t="s">
        <v>5278</v>
      </c>
      <c r="M764" s="31" t="s">
        <v>5819</v>
      </c>
      <c r="N764" s="31"/>
      <c r="O764" s="31" t="s">
        <v>7421</v>
      </c>
      <c r="P764" s="31" t="s">
        <v>7422</v>
      </c>
      <c r="Q764" s="31" t="s">
        <v>5168</v>
      </c>
    </row>
    <row r="765" spans="1:17" hidden="1" x14ac:dyDescent="0.2">
      <c r="A765" s="31" t="s">
        <v>7436</v>
      </c>
      <c r="B765" s="31" t="s">
        <v>7437</v>
      </c>
      <c r="C765" s="31" t="s">
        <v>7438</v>
      </c>
      <c r="D765" s="31" t="s">
        <v>3948</v>
      </c>
      <c r="E765" s="31" t="s">
        <v>7429</v>
      </c>
      <c r="F765" s="31" t="s">
        <v>3948</v>
      </c>
      <c r="G765" s="47"/>
      <c r="H765" s="33">
        <v>0</v>
      </c>
      <c r="I765" s="31" t="s">
        <v>5661</v>
      </c>
      <c r="J765" s="31" t="s">
        <v>5662</v>
      </c>
      <c r="K765" s="31" t="s">
        <v>5164</v>
      </c>
      <c r="L765" s="31" t="s">
        <v>5278</v>
      </c>
      <c r="M765" s="31" t="s">
        <v>5290</v>
      </c>
      <c r="N765" s="31"/>
      <c r="O765" s="31" t="s">
        <v>7421</v>
      </c>
      <c r="P765" s="31" t="s">
        <v>7422</v>
      </c>
      <c r="Q765" s="31" t="s">
        <v>5168</v>
      </c>
    </row>
    <row r="766" spans="1:17" hidden="1" x14ac:dyDescent="0.2">
      <c r="A766" s="31" t="s">
        <v>7439</v>
      </c>
      <c r="B766" s="31" t="s">
        <v>7440</v>
      </c>
      <c r="C766" s="31" t="s">
        <v>7441</v>
      </c>
      <c r="D766" s="31" t="s">
        <v>3948</v>
      </c>
      <c r="E766" s="31" t="s">
        <v>7429</v>
      </c>
      <c r="F766" s="31" t="s">
        <v>3948</v>
      </c>
      <c r="G766" s="47"/>
      <c r="H766" s="33">
        <v>0</v>
      </c>
      <c r="I766" s="31" t="s">
        <v>5661</v>
      </c>
      <c r="J766" s="31" t="s">
        <v>5662</v>
      </c>
      <c r="K766" s="31" t="s">
        <v>5164</v>
      </c>
      <c r="L766" s="31" t="s">
        <v>5278</v>
      </c>
      <c r="M766" s="31" t="s">
        <v>5687</v>
      </c>
      <c r="N766" s="31"/>
      <c r="O766" s="31" t="s">
        <v>7421</v>
      </c>
      <c r="P766" s="31" t="s">
        <v>7422</v>
      </c>
      <c r="Q766" s="31" t="s">
        <v>5168</v>
      </c>
    </row>
    <row r="767" spans="1:17" hidden="1" x14ac:dyDescent="0.2">
      <c r="A767" s="31" t="s">
        <v>7442</v>
      </c>
      <c r="B767" s="31" t="s">
        <v>7443</v>
      </c>
      <c r="C767" s="31" t="s">
        <v>7444</v>
      </c>
      <c r="D767" s="31" t="s">
        <v>3948</v>
      </c>
      <c r="E767" s="31" t="s">
        <v>7429</v>
      </c>
      <c r="F767" s="31" t="s">
        <v>3948</v>
      </c>
      <c r="G767" s="47"/>
      <c r="H767" s="33">
        <v>0</v>
      </c>
      <c r="I767" s="31" t="s">
        <v>5661</v>
      </c>
      <c r="J767" s="31" t="s">
        <v>5662</v>
      </c>
      <c r="K767" s="31" t="s">
        <v>5164</v>
      </c>
      <c r="L767" s="31" t="s">
        <v>5278</v>
      </c>
      <c r="M767" s="31" t="s">
        <v>5673</v>
      </c>
      <c r="N767" s="31"/>
      <c r="O767" s="31" t="s">
        <v>7421</v>
      </c>
      <c r="P767" s="31" t="s">
        <v>7422</v>
      </c>
      <c r="Q767" s="31" t="s">
        <v>5168</v>
      </c>
    </row>
    <row r="768" spans="1:17" hidden="1" x14ac:dyDescent="0.2">
      <c r="A768" s="31" t="s">
        <v>7445</v>
      </c>
      <c r="B768" s="31" t="s">
        <v>7446</v>
      </c>
      <c r="C768" s="31" t="s">
        <v>7447</v>
      </c>
      <c r="D768" s="31" t="s">
        <v>3948</v>
      </c>
      <c r="E768" s="31" t="s">
        <v>7429</v>
      </c>
      <c r="F768" s="31" t="s">
        <v>3948</v>
      </c>
      <c r="G768" s="47"/>
      <c r="H768" s="33">
        <v>0</v>
      </c>
      <c r="I768" s="31" t="s">
        <v>5421</v>
      </c>
      <c r="J768" s="31" t="s">
        <v>5422</v>
      </c>
      <c r="K768" s="31" t="s">
        <v>5164</v>
      </c>
      <c r="L768" s="31" t="s">
        <v>5278</v>
      </c>
      <c r="M768" s="31" t="s">
        <v>5609</v>
      </c>
      <c r="N768" s="31"/>
      <c r="O768" s="31" t="s">
        <v>7421</v>
      </c>
      <c r="P768" s="31" t="s">
        <v>7422</v>
      </c>
      <c r="Q768" s="31" t="s">
        <v>5168</v>
      </c>
    </row>
    <row r="769" spans="1:17" hidden="1" x14ac:dyDescent="0.2">
      <c r="A769" s="31" t="s">
        <v>7448</v>
      </c>
      <c r="B769" s="31" t="s">
        <v>7449</v>
      </c>
      <c r="C769" s="31" t="s">
        <v>7450</v>
      </c>
      <c r="D769" s="31" t="s">
        <v>3948</v>
      </c>
      <c r="E769" s="31" t="s">
        <v>7429</v>
      </c>
      <c r="F769" s="31" t="s">
        <v>3948</v>
      </c>
      <c r="G769" s="47"/>
      <c r="H769" s="33">
        <v>0</v>
      </c>
      <c r="I769" s="31" t="s">
        <v>5421</v>
      </c>
      <c r="J769" s="31" t="s">
        <v>5422</v>
      </c>
      <c r="K769" s="31" t="s">
        <v>5164</v>
      </c>
      <c r="L769" s="31" t="s">
        <v>5278</v>
      </c>
      <c r="M769" s="31" t="s">
        <v>5609</v>
      </c>
      <c r="N769" s="31"/>
      <c r="O769" s="31" t="s">
        <v>7421</v>
      </c>
      <c r="P769" s="31" t="s">
        <v>7422</v>
      </c>
      <c r="Q769" s="31" t="s">
        <v>5168</v>
      </c>
    </row>
    <row r="770" spans="1:17" hidden="1" x14ac:dyDescent="0.2">
      <c r="A770" s="31" t="s">
        <v>7451</v>
      </c>
      <c r="B770" s="31" t="s">
        <v>7452</v>
      </c>
      <c r="C770" s="31" t="s">
        <v>7453</v>
      </c>
      <c r="D770" s="31" t="s">
        <v>3948</v>
      </c>
      <c r="E770" s="31" t="s">
        <v>7429</v>
      </c>
      <c r="F770" s="31" t="s">
        <v>3948</v>
      </c>
      <c r="G770" s="47"/>
      <c r="H770" s="33">
        <v>0</v>
      </c>
      <c r="I770" s="31" t="s">
        <v>5421</v>
      </c>
      <c r="J770" s="31" t="s">
        <v>5422</v>
      </c>
      <c r="K770" s="31" t="s">
        <v>5164</v>
      </c>
      <c r="L770" s="31" t="s">
        <v>5278</v>
      </c>
      <c r="M770" s="31" t="s">
        <v>5609</v>
      </c>
      <c r="N770" s="31"/>
      <c r="O770" s="31" t="s">
        <v>7421</v>
      </c>
      <c r="P770" s="31" t="s">
        <v>7422</v>
      </c>
      <c r="Q770" s="31" t="s">
        <v>5168</v>
      </c>
    </row>
    <row r="771" spans="1:17" hidden="1" x14ac:dyDescent="0.2">
      <c r="A771" s="31" t="s">
        <v>7454</v>
      </c>
      <c r="B771" s="31" t="s">
        <v>7455</v>
      </c>
      <c r="C771" s="31" t="s">
        <v>7456</v>
      </c>
      <c r="D771" s="31" t="s">
        <v>3948</v>
      </c>
      <c r="E771" s="31" t="s">
        <v>7429</v>
      </c>
      <c r="F771" s="31" t="s">
        <v>3948</v>
      </c>
      <c r="G771" s="47"/>
      <c r="H771" s="33">
        <v>0</v>
      </c>
      <c r="I771" s="31" t="s">
        <v>5421</v>
      </c>
      <c r="J771" s="31" t="s">
        <v>5422</v>
      </c>
      <c r="K771" s="31" t="s">
        <v>5164</v>
      </c>
      <c r="L771" s="31" t="s">
        <v>5278</v>
      </c>
      <c r="M771" s="31" t="s">
        <v>5627</v>
      </c>
      <c r="N771" s="31"/>
      <c r="O771" s="31" t="s">
        <v>7421</v>
      </c>
      <c r="P771" s="31" t="s">
        <v>7422</v>
      </c>
      <c r="Q771" s="31" t="s">
        <v>5168</v>
      </c>
    </row>
    <row r="772" spans="1:17" hidden="1" x14ac:dyDescent="0.2">
      <c r="A772" s="31" t="s">
        <v>7457</v>
      </c>
      <c r="B772" s="31" t="s">
        <v>7458</v>
      </c>
      <c r="C772" s="31" t="s">
        <v>7459</v>
      </c>
      <c r="D772" s="31" t="s">
        <v>3948</v>
      </c>
      <c r="E772" s="31" t="s">
        <v>7429</v>
      </c>
      <c r="F772" s="31" t="s">
        <v>3948</v>
      </c>
      <c r="G772" s="47"/>
      <c r="H772" s="33">
        <v>0</v>
      </c>
      <c r="I772" s="31" t="s">
        <v>5421</v>
      </c>
      <c r="J772" s="31" t="s">
        <v>5422</v>
      </c>
      <c r="K772" s="31" t="s">
        <v>5164</v>
      </c>
      <c r="L772" s="31" t="s">
        <v>5278</v>
      </c>
      <c r="M772" s="31" t="s">
        <v>5627</v>
      </c>
      <c r="N772" s="31"/>
      <c r="O772" s="31" t="s">
        <v>7421</v>
      </c>
      <c r="P772" s="31" t="s">
        <v>7422</v>
      </c>
      <c r="Q772" s="31" t="s">
        <v>5168</v>
      </c>
    </row>
    <row r="773" spans="1:17" hidden="1" x14ac:dyDescent="0.2">
      <c r="A773" s="31" t="s">
        <v>7460</v>
      </c>
      <c r="B773" s="31" t="s">
        <v>7461</v>
      </c>
      <c r="C773" s="31" t="s">
        <v>7462</v>
      </c>
      <c r="D773" s="31" t="s">
        <v>3948</v>
      </c>
      <c r="E773" s="31" t="s">
        <v>7429</v>
      </c>
      <c r="F773" s="31" t="s">
        <v>3948</v>
      </c>
      <c r="G773" s="47"/>
      <c r="H773" s="33">
        <v>0</v>
      </c>
      <c r="I773" s="31" t="s">
        <v>5661</v>
      </c>
      <c r="J773" s="31" t="s">
        <v>5662</v>
      </c>
      <c r="K773" s="31" t="s">
        <v>5164</v>
      </c>
      <c r="L773" s="31" t="s">
        <v>5278</v>
      </c>
      <c r="M773" s="31" t="s">
        <v>5687</v>
      </c>
      <c r="N773" s="31"/>
      <c r="O773" s="31" t="s">
        <v>7421</v>
      </c>
      <c r="P773" s="31" t="s">
        <v>7422</v>
      </c>
      <c r="Q773" s="31" t="s">
        <v>5168</v>
      </c>
    </row>
    <row r="774" spans="1:17" hidden="1" x14ac:dyDescent="0.2">
      <c r="A774" s="31" t="s">
        <v>7463</v>
      </c>
      <c r="B774" s="31" t="s">
        <v>7464</v>
      </c>
      <c r="C774" s="31" t="s">
        <v>7465</v>
      </c>
      <c r="D774" s="31"/>
      <c r="E774" s="31" t="s">
        <v>5419</v>
      </c>
      <c r="F774" s="31" t="s">
        <v>7466</v>
      </c>
      <c r="G774" s="47">
        <v>60</v>
      </c>
      <c r="H774" s="33">
        <v>0</v>
      </c>
      <c r="I774" s="31" t="s">
        <v>5661</v>
      </c>
      <c r="J774" s="31" t="s">
        <v>5662</v>
      </c>
      <c r="K774" s="31" t="s">
        <v>5164</v>
      </c>
      <c r="L774" s="31" t="s">
        <v>5278</v>
      </c>
      <c r="M774" s="31" t="s">
        <v>5673</v>
      </c>
      <c r="N774" s="31" t="s">
        <v>6582</v>
      </c>
      <c r="O774" s="31" t="s">
        <v>7467</v>
      </c>
      <c r="P774" s="31" t="s">
        <v>7464</v>
      </c>
      <c r="Q774" s="31" t="s">
        <v>5168</v>
      </c>
    </row>
    <row r="775" spans="1:17" hidden="1" x14ac:dyDescent="0.2">
      <c r="A775" s="31" t="s">
        <v>7468</v>
      </c>
      <c r="B775" s="31" t="s">
        <v>7469</v>
      </c>
      <c r="C775" s="31" t="s">
        <v>7470</v>
      </c>
      <c r="D775" s="31"/>
      <c r="E775" s="31" t="s">
        <v>5419</v>
      </c>
      <c r="F775" s="31" t="s">
        <v>7471</v>
      </c>
      <c r="G775" s="47"/>
      <c r="H775" s="33">
        <v>0</v>
      </c>
      <c r="I775" s="31" t="s">
        <v>5661</v>
      </c>
      <c r="J775" s="31" t="s">
        <v>5662</v>
      </c>
      <c r="K775" s="31" t="s">
        <v>5164</v>
      </c>
      <c r="L775" s="31" t="s">
        <v>5278</v>
      </c>
      <c r="M775" s="31" t="s">
        <v>5663</v>
      </c>
      <c r="N775" s="31" t="s">
        <v>7472</v>
      </c>
      <c r="O775" s="31" t="s">
        <v>7467</v>
      </c>
      <c r="P775" s="31" t="s">
        <v>7469</v>
      </c>
      <c r="Q775" s="31" t="s">
        <v>5168</v>
      </c>
    </row>
    <row r="776" spans="1:17" hidden="1" x14ac:dyDescent="0.2">
      <c r="A776" s="31" t="s">
        <v>7473</v>
      </c>
      <c r="B776" s="31" t="s">
        <v>7474</v>
      </c>
      <c r="C776" s="31" t="s">
        <v>7475</v>
      </c>
      <c r="D776" s="31" t="s">
        <v>7476</v>
      </c>
      <c r="E776" s="31" t="s">
        <v>5171</v>
      </c>
      <c r="F776" s="31"/>
      <c r="G776" s="47"/>
      <c r="H776" s="33">
        <v>0</v>
      </c>
      <c r="I776" s="31"/>
      <c r="J776" s="31"/>
      <c r="K776" s="31" t="s">
        <v>5164</v>
      </c>
      <c r="L776" s="31" t="s">
        <v>5165</v>
      </c>
      <c r="M776" s="31" t="s">
        <v>5181</v>
      </c>
      <c r="N776" s="31"/>
      <c r="O776" s="31" t="s">
        <v>7473</v>
      </c>
      <c r="P776" s="31" t="s">
        <v>7474</v>
      </c>
      <c r="Q776" s="31" t="s">
        <v>5168</v>
      </c>
    </row>
    <row r="777" spans="1:17" hidden="1" x14ac:dyDescent="0.2">
      <c r="A777" s="31" t="s">
        <v>7477</v>
      </c>
      <c r="B777" s="31" t="s">
        <v>7478</v>
      </c>
      <c r="C777" s="31" t="s">
        <v>7479</v>
      </c>
      <c r="D777" s="31"/>
      <c r="E777" s="31" t="s">
        <v>5171</v>
      </c>
      <c r="F777" s="31" t="s">
        <v>7480</v>
      </c>
      <c r="G777" s="47">
        <v>60</v>
      </c>
      <c r="H777" s="33">
        <v>0</v>
      </c>
      <c r="I777" s="31" t="s">
        <v>5212</v>
      </c>
      <c r="J777" s="31" t="s">
        <v>5213</v>
      </c>
      <c r="K777" s="31" t="s">
        <v>5164</v>
      </c>
      <c r="L777" s="31" t="s">
        <v>5165</v>
      </c>
      <c r="M777" s="31" t="s">
        <v>5361</v>
      </c>
      <c r="N777" s="31" t="s">
        <v>7481</v>
      </c>
      <c r="O777" s="31" t="s">
        <v>7477</v>
      </c>
      <c r="P777" s="31" t="s">
        <v>7478</v>
      </c>
      <c r="Q777" s="31" t="s">
        <v>5168</v>
      </c>
    </row>
    <row r="778" spans="1:17" hidden="1" x14ac:dyDescent="0.2">
      <c r="A778" s="31" t="s">
        <v>4026</v>
      </c>
      <c r="B778" s="31" t="s">
        <v>4513</v>
      </c>
      <c r="C778" s="31" t="s">
        <v>7482</v>
      </c>
      <c r="D778" s="31"/>
      <c r="E778" s="31" t="s">
        <v>7483</v>
      </c>
      <c r="F778" s="31" t="s">
        <v>7484</v>
      </c>
      <c r="G778" s="47">
        <v>60</v>
      </c>
      <c r="H778" s="33">
        <v>0</v>
      </c>
      <c r="I778" s="31"/>
      <c r="J778" s="31"/>
      <c r="K778" s="31" t="s">
        <v>5164</v>
      </c>
      <c r="L778" s="31" t="s">
        <v>5165</v>
      </c>
      <c r="M778" s="31" t="s">
        <v>5181</v>
      </c>
      <c r="N778" s="31"/>
      <c r="O778" s="31" t="s">
        <v>4026</v>
      </c>
      <c r="P778" s="31" t="s">
        <v>4513</v>
      </c>
      <c r="Q778" s="31" t="s">
        <v>5168</v>
      </c>
    </row>
    <row r="779" spans="1:17" hidden="1" x14ac:dyDescent="0.2">
      <c r="A779" s="31" t="s">
        <v>7485</v>
      </c>
      <c r="B779" s="31" t="s">
        <v>7486</v>
      </c>
      <c r="C779" s="31" t="s">
        <v>7487</v>
      </c>
      <c r="D779" s="31"/>
      <c r="E779" s="31" t="s">
        <v>7488</v>
      </c>
      <c r="F779" s="31" t="s">
        <v>3948</v>
      </c>
      <c r="G779" s="47">
        <v>60</v>
      </c>
      <c r="H779" s="33">
        <v>0</v>
      </c>
      <c r="I779" s="31" t="s">
        <v>5179</v>
      </c>
      <c r="J779" s="31" t="s">
        <v>5180</v>
      </c>
      <c r="K779" s="31" t="s">
        <v>5164</v>
      </c>
      <c r="L779" s="31" t="s">
        <v>5165</v>
      </c>
      <c r="M779" s="31" t="s">
        <v>5379</v>
      </c>
      <c r="N779" s="31"/>
      <c r="O779" s="31" t="s">
        <v>4026</v>
      </c>
      <c r="P779" s="31" t="s">
        <v>4513</v>
      </c>
      <c r="Q779" s="31" t="s">
        <v>5168</v>
      </c>
    </row>
    <row r="780" spans="1:17" hidden="1" x14ac:dyDescent="0.2">
      <c r="A780" s="31" t="s">
        <v>7489</v>
      </c>
      <c r="B780" s="31" t="s">
        <v>7490</v>
      </c>
      <c r="C780" s="31" t="s">
        <v>7491</v>
      </c>
      <c r="D780" s="31"/>
      <c r="E780" s="31" t="s">
        <v>7488</v>
      </c>
      <c r="F780" s="31" t="s">
        <v>3948</v>
      </c>
      <c r="G780" s="47">
        <v>60</v>
      </c>
      <c r="H780" s="33">
        <v>0</v>
      </c>
      <c r="I780" s="31" t="s">
        <v>5172</v>
      </c>
      <c r="J780" s="31" t="s">
        <v>5173</v>
      </c>
      <c r="K780" s="31" t="s">
        <v>5164</v>
      </c>
      <c r="L780" s="31" t="s">
        <v>5165</v>
      </c>
      <c r="M780" s="31" t="s">
        <v>5258</v>
      </c>
      <c r="N780" s="31"/>
      <c r="O780" s="31" t="s">
        <v>4026</v>
      </c>
      <c r="P780" s="31" t="s">
        <v>4513</v>
      </c>
      <c r="Q780" s="31" t="s">
        <v>5168</v>
      </c>
    </row>
    <row r="781" spans="1:17" hidden="1" x14ac:dyDescent="0.2">
      <c r="A781" s="31" t="s">
        <v>7492</v>
      </c>
      <c r="B781" s="31" t="s">
        <v>7493</v>
      </c>
      <c r="C781" s="31" t="s">
        <v>7494</v>
      </c>
      <c r="D781" s="31"/>
      <c r="E781" s="31" t="s">
        <v>7488</v>
      </c>
      <c r="F781" s="31" t="s">
        <v>3948</v>
      </c>
      <c r="G781" s="47">
        <v>60</v>
      </c>
      <c r="H781" s="33">
        <v>0</v>
      </c>
      <c r="I781" s="31" t="s">
        <v>5179</v>
      </c>
      <c r="J781" s="31" t="s">
        <v>5180</v>
      </c>
      <c r="K781" s="31" t="s">
        <v>5164</v>
      </c>
      <c r="L781" s="31" t="s">
        <v>5165</v>
      </c>
      <c r="M781" s="31" t="s">
        <v>5379</v>
      </c>
      <c r="N781" s="31"/>
      <c r="O781" s="31" t="s">
        <v>4026</v>
      </c>
      <c r="P781" s="31" t="s">
        <v>4513</v>
      </c>
      <c r="Q781" s="31" t="s">
        <v>5168</v>
      </c>
    </row>
    <row r="782" spans="1:17" hidden="1" x14ac:dyDescent="0.2">
      <c r="A782" s="31" t="s">
        <v>4496</v>
      </c>
      <c r="B782" s="31" t="s">
        <v>4497</v>
      </c>
      <c r="C782" s="31" t="s">
        <v>7495</v>
      </c>
      <c r="D782" s="31"/>
      <c r="E782" s="31" t="s">
        <v>7496</v>
      </c>
      <c r="F782" s="31" t="s">
        <v>7497</v>
      </c>
      <c r="G782" s="47">
        <v>60</v>
      </c>
      <c r="H782" s="33">
        <v>0</v>
      </c>
      <c r="I782" s="31" t="s">
        <v>5212</v>
      </c>
      <c r="J782" s="31" t="s">
        <v>5213</v>
      </c>
      <c r="K782" s="31" t="s">
        <v>5164</v>
      </c>
      <c r="L782" s="31" t="s">
        <v>5165</v>
      </c>
      <c r="M782" s="31" t="s">
        <v>5181</v>
      </c>
      <c r="N782" s="31"/>
      <c r="O782" s="31" t="s">
        <v>4026</v>
      </c>
      <c r="P782" s="31" t="s">
        <v>4513</v>
      </c>
      <c r="Q782" s="31" t="s">
        <v>5168</v>
      </c>
    </row>
    <row r="783" spans="1:17" hidden="1" x14ac:dyDescent="0.2">
      <c r="A783" s="31" t="s">
        <v>7498</v>
      </c>
      <c r="B783" s="31" t="s">
        <v>7499</v>
      </c>
      <c r="C783" s="31" t="s">
        <v>7500</v>
      </c>
      <c r="D783" s="31"/>
      <c r="E783" s="31" t="s">
        <v>7488</v>
      </c>
      <c r="F783" s="31" t="s">
        <v>3948</v>
      </c>
      <c r="G783" s="47">
        <v>60</v>
      </c>
      <c r="H783" s="33">
        <v>0</v>
      </c>
      <c r="I783" s="31" t="s">
        <v>5252</v>
      </c>
      <c r="J783" s="31" t="s">
        <v>5253</v>
      </c>
      <c r="K783" s="31" t="s">
        <v>5164</v>
      </c>
      <c r="L783" s="31" t="s">
        <v>5165</v>
      </c>
      <c r="M783" s="31" t="s">
        <v>5569</v>
      </c>
      <c r="N783" s="31" t="s">
        <v>7501</v>
      </c>
      <c r="O783" s="31" t="s">
        <v>4026</v>
      </c>
      <c r="P783" s="31" t="s">
        <v>4513</v>
      </c>
      <c r="Q783" s="31" t="s">
        <v>5168</v>
      </c>
    </row>
    <row r="784" spans="1:17" hidden="1" x14ac:dyDescent="0.2">
      <c r="A784" s="31" t="s">
        <v>7502</v>
      </c>
      <c r="B784" s="31" t="s">
        <v>7503</v>
      </c>
      <c r="C784" s="31" t="s">
        <v>7504</v>
      </c>
      <c r="D784" s="31"/>
      <c r="E784" s="31" t="s">
        <v>7488</v>
      </c>
      <c r="F784" s="31" t="s">
        <v>3948</v>
      </c>
      <c r="G784" s="47">
        <v>60</v>
      </c>
      <c r="H784" s="33">
        <v>0</v>
      </c>
      <c r="I784" s="31" t="s">
        <v>5179</v>
      </c>
      <c r="J784" s="31" t="s">
        <v>5180</v>
      </c>
      <c r="K784" s="31" t="s">
        <v>5164</v>
      </c>
      <c r="L784" s="31" t="s">
        <v>5165</v>
      </c>
      <c r="M784" s="31" t="s">
        <v>5379</v>
      </c>
      <c r="N784" s="31"/>
      <c r="O784" s="31" t="s">
        <v>4026</v>
      </c>
      <c r="P784" s="31" t="s">
        <v>4513</v>
      </c>
      <c r="Q784" s="31" t="s">
        <v>5168</v>
      </c>
    </row>
    <row r="785" spans="1:17" hidden="1" x14ac:dyDescent="0.2">
      <c r="A785" s="31" t="s">
        <v>7505</v>
      </c>
      <c r="B785" s="31" t="s">
        <v>7506</v>
      </c>
      <c r="C785" s="31" t="s">
        <v>7507</v>
      </c>
      <c r="D785" s="31"/>
      <c r="E785" s="31" t="s">
        <v>7488</v>
      </c>
      <c r="F785" s="31" t="s">
        <v>3948</v>
      </c>
      <c r="G785" s="47">
        <v>60</v>
      </c>
      <c r="H785" s="33">
        <v>0</v>
      </c>
      <c r="I785" s="31" t="s">
        <v>5179</v>
      </c>
      <c r="J785" s="31" t="s">
        <v>5180</v>
      </c>
      <c r="K785" s="31" t="s">
        <v>5164</v>
      </c>
      <c r="L785" s="31" t="s">
        <v>5165</v>
      </c>
      <c r="M785" s="31" t="s">
        <v>5361</v>
      </c>
      <c r="N785" s="31"/>
      <c r="O785" s="31" t="s">
        <v>4026</v>
      </c>
      <c r="P785" s="31" t="s">
        <v>4513</v>
      </c>
      <c r="Q785" s="31" t="s">
        <v>5168</v>
      </c>
    </row>
    <row r="786" spans="1:17" hidden="1" x14ac:dyDescent="0.2">
      <c r="A786" s="31" t="s">
        <v>7508</v>
      </c>
      <c r="B786" s="31" t="s">
        <v>7509</v>
      </c>
      <c r="C786" s="31" t="s">
        <v>7510</v>
      </c>
      <c r="D786" s="31"/>
      <c r="E786" s="31" t="s">
        <v>7488</v>
      </c>
      <c r="F786" s="31" t="s">
        <v>3948</v>
      </c>
      <c r="G786" s="47">
        <v>60</v>
      </c>
      <c r="H786" s="33">
        <v>0</v>
      </c>
      <c r="I786" s="31" t="s">
        <v>5172</v>
      </c>
      <c r="J786" s="31" t="s">
        <v>5173</v>
      </c>
      <c r="K786" s="31" t="s">
        <v>5164</v>
      </c>
      <c r="L786" s="31" t="s">
        <v>5165</v>
      </c>
      <c r="M786" s="31" t="s">
        <v>5224</v>
      </c>
      <c r="N786" s="31"/>
      <c r="O786" s="31" t="s">
        <v>4026</v>
      </c>
      <c r="P786" s="31" t="s">
        <v>4513</v>
      </c>
      <c r="Q786" s="31" t="s">
        <v>5168</v>
      </c>
    </row>
    <row r="787" spans="1:17" hidden="1" x14ac:dyDescent="0.2">
      <c r="A787" s="31" t="s">
        <v>7511</v>
      </c>
      <c r="B787" s="31" t="s">
        <v>7512</v>
      </c>
      <c r="C787" s="31" t="s">
        <v>7513</v>
      </c>
      <c r="D787" s="31"/>
      <c r="E787" s="31" t="s">
        <v>7488</v>
      </c>
      <c r="F787" s="31" t="s">
        <v>3948</v>
      </c>
      <c r="G787" s="47">
        <v>60</v>
      </c>
      <c r="H787" s="33">
        <v>0</v>
      </c>
      <c r="I787" s="31" t="s">
        <v>5172</v>
      </c>
      <c r="J787" s="31" t="s">
        <v>5173</v>
      </c>
      <c r="K787" s="31" t="s">
        <v>5164</v>
      </c>
      <c r="L787" s="31" t="s">
        <v>5165</v>
      </c>
      <c r="M787" s="31" t="s">
        <v>5224</v>
      </c>
      <c r="N787" s="31"/>
      <c r="O787" s="31" t="s">
        <v>4026</v>
      </c>
      <c r="P787" s="31" t="s">
        <v>4513</v>
      </c>
      <c r="Q787" s="31" t="s">
        <v>5168</v>
      </c>
    </row>
    <row r="788" spans="1:17" hidden="1" x14ac:dyDescent="0.2">
      <c r="A788" s="31" t="s">
        <v>7514</v>
      </c>
      <c r="B788" s="31" t="s">
        <v>4433</v>
      </c>
      <c r="C788" s="31" t="s">
        <v>7515</v>
      </c>
      <c r="D788" s="31"/>
      <c r="E788" s="31" t="s">
        <v>7488</v>
      </c>
      <c r="F788" s="31" t="s">
        <v>3948</v>
      </c>
      <c r="G788" s="47">
        <v>60</v>
      </c>
      <c r="H788" s="33">
        <v>0</v>
      </c>
      <c r="I788" s="31" t="s">
        <v>5172</v>
      </c>
      <c r="J788" s="31" t="s">
        <v>5173</v>
      </c>
      <c r="K788" s="31" t="s">
        <v>5164</v>
      </c>
      <c r="L788" s="31" t="s">
        <v>5165</v>
      </c>
      <c r="M788" s="31" t="s">
        <v>5224</v>
      </c>
      <c r="N788" s="31"/>
      <c r="O788" s="31" t="s">
        <v>4026</v>
      </c>
      <c r="P788" s="31" t="s">
        <v>4513</v>
      </c>
      <c r="Q788" s="31" t="s">
        <v>5168</v>
      </c>
    </row>
    <row r="789" spans="1:17" hidden="1" x14ac:dyDescent="0.2">
      <c r="A789" s="31" t="s">
        <v>7516</v>
      </c>
      <c r="B789" s="31" t="s">
        <v>7517</v>
      </c>
      <c r="C789" s="31" t="s">
        <v>7518</v>
      </c>
      <c r="D789" s="31"/>
      <c r="E789" s="31" t="s">
        <v>7488</v>
      </c>
      <c r="F789" s="31" t="s">
        <v>3948</v>
      </c>
      <c r="G789" s="47">
        <v>60</v>
      </c>
      <c r="H789" s="33">
        <v>0</v>
      </c>
      <c r="I789" s="31" t="s">
        <v>5212</v>
      </c>
      <c r="J789" s="31" t="s">
        <v>5213</v>
      </c>
      <c r="K789" s="31" t="s">
        <v>5164</v>
      </c>
      <c r="L789" s="31" t="s">
        <v>5165</v>
      </c>
      <c r="M789" s="31" t="s">
        <v>5361</v>
      </c>
      <c r="N789" s="31" t="s">
        <v>7519</v>
      </c>
      <c r="O789" s="31" t="s">
        <v>4026</v>
      </c>
      <c r="P789" s="31" t="s">
        <v>4513</v>
      </c>
      <c r="Q789" s="31" t="s">
        <v>5168</v>
      </c>
    </row>
    <row r="790" spans="1:17" hidden="1" x14ac:dyDescent="0.2">
      <c r="A790" s="31" t="s">
        <v>7520</v>
      </c>
      <c r="B790" s="31" t="s">
        <v>7517</v>
      </c>
      <c r="C790" s="31" t="s">
        <v>7521</v>
      </c>
      <c r="D790" s="31"/>
      <c r="E790" s="31" t="s">
        <v>7488</v>
      </c>
      <c r="F790" s="31" t="s">
        <v>3948</v>
      </c>
      <c r="G790" s="47">
        <v>60</v>
      </c>
      <c r="H790" s="33">
        <v>0</v>
      </c>
      <c r="I790" s="31" t="s">
        <v>5179</v>
      </c>
      <c r="J790" s="31" t="s">
        <v>5180</v>
      </c>
      <c r="K790" s="31" t="s">
        <v>5164</v>
      </c>
      <c r="L790" s="31" t="s">
        <v>5165</v>
      </c>
      <c r="M790" s="31" t="s">
        <v>5361</v>
      </c>
      <c r="N790" s="31"/>
      <c r="O790" s="31" t="s">
        <v>4026</v>
      </c>
      <c r="P790" s="31" t="s">
        <v>4513</v>
      </c>
      <c r="Q790" s="31" t="s">
        <v>5168</v>
      </c>
    </row>
    <row r="791" spans="1:17" hidden="1" x14ac:dyDescent="0.2">
      <c r="A791" s="31" t="s">
        <v>7522</v>
      </c>
      <c r="B791" s="31" t="s">
        <v>4399</v>
      </c>
      <c r="C791" s="31" t="s">
        <v>7523</v>
      </c>
      <c r="D791" s="31"/>
      <c r="E791" s="31" t="s">
        <v>7488</v>
      </c>
      <c r="F791" s="31" t="s">
        <v>3948</v>
      </c>
      <c r="G791" s="47">
        <v>60</v>
      </c>
      <c r="H791" s="33">
        <v>0</v>
      </c>
      <c r="I791" s="31" t="s">
        <v>5172</v>
      </c>
      <c r="J791" s="31" t="s">
        <v>5173</v>
      </c>
      <c r="K791" s="31" t="s">
        <v>5164</v>
      </c>
      <c r="L791" s="31" t="s">
        <v>5165</v>
      </c>
      <c r="M791" s="31" t="s">
        <v>5224</v>
      </c>
      <c r="N791" s="31"/>
      <c r="O791" s="31" t="s">
        <v>4026</v>
      </c>
      <c r="P791" s="31" t="s">
        <v>4513</v>
      </c>
      <c r="Q791" s="31" t="s">
        <v>5168</v>
      </c>
    </row>
    <row r="792" spans="1:17" hidden="1" x14ac:dyDescent="0.2">
      <c r="A792" s="31" t="s">
        <v>7524</v>
      </c>
      <c r="B792" s="31" t="s">
        <v>7525</v>
      </c>
      <c r="C792" s="31" t="s">
        <v>7526</v>
      </c>
      <c r="D792" s="31"/>
      <c r="E792" s="31" t="s">
        <v>7488</v>
      </c>
      <c r="F792" s="31" t="s">
        <v>3948</v>
      </c>
      <c r="G792" s="47">
        <v>60</v>
      </c>
      <c r="H792" s="33">
        <v>0</v>
      </c>
      <c r="I792" s="31" t="s">
        <v>5172</v>
      </c>
      <c r="J792" s="31" t="s">
        <v>5173</v>
      </c>
      <c r="K792" s="31" t="s">
        <v>5164</v>
      </c>
      <c r="L792" s="31" t="s">
        <v>5165</v>
      </c>
      <c r="M792" s="31" t="s">
        <v>5224</v>
      </c>
      <c r="N792" s="31"/>
      <c r="O792" s="31" t="s">
        <v>4026</v>
      </c>
      <c r="P792" s="31" t="s">
        <v>4513</v>
      </c>
      <c r="Q792" s="31" t="s">
        <v>5168</v>
      </c>
    </row>
    <row r="793" spans="1:17" hidden="1" x14ac:dyDescent="0.2">
      <c r="A793" s="31" t="s">
        <v>7527</v>
      </c>
      <c r="B793" s="31" t="s">
        <v>7528</v>
      </c>
      <c r="C793" s="31" t="s">
        <v>7529</v>
      </c>
      <c r="D793" s="31"/>
      <c r="E793" s="31" t="s">
        <v>7488</v>
      </c>
      <c r="F793" s="31" t="s">
        <v>3948</v>
      </c>
      <c r="G793" s="47">
        <v>60</v>
      </c>
      <c r="H793" s="33">
        <v>0</v>
      </c>
      <c r="I793" s="31" t="s">
        <v>5179</v>
      </c>
      <c r="J793" s="31" t="s">
        <v>5180</v>
      </c>
      <c r="K793" s="31" t="s">
        <v>5164</v>
      </c>
      <c r="L793" s="31" t="s">
        <v>5165</v>
      </c>
      <c r="M793" s="31" t="s">
        <v>5361</v>
      </c>
      <c r="N793" s="31"/>
      <c r="O793" s="31" t="s">
        <v>4026</v>
      </c>
      <c r="P793" s="31" t="s">
        <v>4513</v>
      </c>
      <c r="Q793" s="31" t="s">
        <v>5168</v>
      </c>
    </row>
    <row r="794" spans="1:17" hidden="1" x14ac:dyDescent="0.2">
      <c r="A794" s="31" t="s">
        <v>7530</v>
      </c>
      <c r="B794" s="31" t="s">
        <v>7531</v>
      </c>
      <c r="C794" s="31" t="s">
        <v>7532</v>
      </c>
      <c r="D794" s="31"/>
      <c r="E794" s="31" t="s">
        <v>7488</v>
      </c>
      <c r="F794" s="31" t="s">
        <v>3948</v>
      </c>
      <c r="G794" s="47">
        <v>60</v>
      </c>
      <c r="H794" s="33">
        <v>0</v>
      </c>
      <c r="I794" s="31" t="s">
        <v>5179</v>
      </c>
      <c r="J794" s="31" t="s">
        <v>5180</v>
      </c>
      <c r="K794" s="31" t="s">
        <v>5164</v>
      </c>
      <c r="L794" s="31" t="s">
        <v>5165</v>
      </c>
      <c r="M794" s="31" t="s">
        <v>5361</v>
      </c>
      <c r="N794" s="31"/>
      <c r="O794" s="31" t="s">
        <v>4026</v>
      </c>
      <c r="P794" s="31" t="s">
        <v>4513</v>
      </c>
      <c r="Q794" s="31" t="s">
        <v>5168</v>
      </c>
    </row>
    <row r="795" spans="1:17" hidden="1" x14ac:dyDescent="0.2">
      <c r="A795" s="31" t="s">
        <v>7533</v>
      </c>
      <c r="B795" s="31" t="s">
        <v>7534</v>
      </c>
      <c r="C795" s="31" t="s">
        <v>7535</v>
      </c>
      <c r="D795" s="31"/>
      <c r="E795" s="31" t="s">
        <v>7488</v>
      </c>
      <c r="F795" s="31" t="s">
        <v>3948</v>
      </c>
      <c r="G795" s="47">
        <v>60</v>
      </c>
      <c r="H795" s="33">
        <v>0</v>
      </c>
      <c r="I795" s="31" t="s">
        <v>5172</v>
      </c>
      <c r="J795" s="31" t="s">
        <v>5173</v>
      </c>
      <c r="K795" s="31" t="s">
        <v>5164</v>
      </c>
      <c r="L795" s="31" t="s">
        <v>5165</v>
      </c>
      <c r="M795" s="31" t="s">
        <v>5258</v>
      </c>
      <c r="N795" s="31"/>
      <c r="O795" s="31" t="s">
        <v>4026</v>
      </c>
      <c r="P795" s="31" t="s">
        <v>4513</v>
      </c>
      <c r="Q795" s="31" t="s">
        <v>5168</v>
      </c>
    </row>
    <row r="796" spans="1:17" hidden="1" x14ac:dyDescent="0.2">
      <c r="A796" s="31" t="s">
        <v>7536</v>
      </c>
      <c r="B796" s="31" t="s">
        <v>7537</v>
      </c>
      <c r="C796" s="31" t="s">
        <v>7538</v>
      </c>
      <c r="D796" s="31"/>
      <c r="E796" s="31" t="s">
        <v>7488</v>
      </c>
      <c r="F796" s="31" t="s">
        <v>3948</v>
      </c>
      <c r="G796" s="47">
        <v>60</v>
      </c>
      <c r="H796" s="33">
        <v>0</v>
      </c>
      <c r="I796" s="31" t="s">
        <v>5179</v>
      </c>
      <c r="J796" s="31" t="s">
        <v>5180</v>
      </c>
      <c r="K796" s="31" t="s">
        <v>5164</v>
      </c>
      <c r="L796" s="31" t="s">
        <v>5165</v>
      </c>
      <c r="M796" s="31" t="s">
        <v>5379</v>
      </c>
      <c r="N796" s="31"/>
      <c r="O796" s="31" t="s">
        <v>4026</v>
      </c>
      <c r="P796" s="31" t="s">
        <v>4513</v>
      </c>
      <c r="Q796" s="31" t="s">
        <v>5168</v>
      </c>
    </row>
    <row r="797" spans="1:17" hidden="1" x14ac:dyDescent="0.2">
      <c r="A797" s="31" t="s">
        <v>7539</v>
      </c>
      <c r="B797" s="31" t="s">
        <v>7540</v>
      </c>
      <c r="C797" s="31" t="s">
        <v>7541</v>
      </c>
      <c r="D797" s="31"/>
      <c r="E797" s="31" t="s">
        <v>7488</v>
      </c>
      <c r="F797" s="31" t="s">
        <v>3948</v>
      </c>
      <c r="G797" s="47">
        <v>60</v>
      </c>
      <c r="H797" s="33">
        <v>0</v>
      </c>
      <c r="I797" s="31" t="s">
        <v>5179</v>
      </c>
      <c r="J797" s="31" t="s">
        <v>5180</v>
      </c>
      <c r="K797" s="31" t="s">
        <v>5164</v>
      </c>
      <c r="L797" s="31" t="s">
        <v>5165</v>
      </c>
      <c r="M797" s="31" t="s">
        <v>5379</v>
      </c>
      <c r="N797" s="31"/>
      <c r="O797" s="31" t="s">
        <v>4026</v>
      </c>
      <c r="P797" s="31" t="s">
        <v>4513</v>
      </c>
      <c r="Q797" s="31" t="s">
        <v>5168</v>
      </c>
    </row>
    <row r="798" spans="1:17" hidden="1" x14ac:dyDescent="0.2">
      <c r="A798" s="31" t="s">
        <v>7542</v>
      </c>
      <c r="B798" s="31" t="s">
        <v>7543</v>
      </c>
      <c r="C798" s="31" t="s">
        <v>7544</v>
      </c>
      <c r="D798" s="31"/>
      <c r="E798" s="31" t="s">
        <v>7488</v>
      </c>
      <c r="F798" s="31" t="s">
        <v>3948</v>
      </c>
      <c r="G798" s="47">
        <v>60</v>
      </c>
      <c r="H798" s="33">
        <v>0</v>
      </c>
      <c r="I798" s="31" t="s">
        <v>5212</v>
      </c>
      <c r="J798" s="31" t="s">
        <v>5213</v>
      </c>
      <c r="K798" s="31" t="s">
        <v>5164</v>
      </c>
      <c r="L798" s="31" t="s">
        <v>5165</v>
      </c>
      <c r="M798" s="31" t="s">
        <v>5379</v>
      </c>
      <c r="N798" s="31" t="s">
        <v>7545</v>
      </c>
      <c r="O798" s="31" t="s">
        <v>4026</v>
      </c>
      <c r="P798" s="31" t="s">
        <v>4513</v>
      </c>
      <c r="Q798" s="31" t="s">
        <v>5168</v>
      </c>
    </row>
    <row r="799" spans="1:17" hidden="1" x14ac:dyDescent="0.2">
      <c r="A799" s="31" t="s">
        <v>7546</v>
      </c>
      <c r="B799" s="31" t="s">
        <v>7547</v>
      </c>
      <c r="C799" s="31" t="s">
        <v>7548</v>
      </c>
      <c r="D799" s="31"/>
      <c r="E799" s="31" t="s">
        <v>7488</v>
      </c>
      <c r="F799" s="31" t="s">
        <v>3948</v>
      </c>
      <c r="G799" s="47">
        <v>60</v>
      </c>
      <c r="H799" s="33">
        <v>0</v>
      </c>
      <c r="I799" s="31" t="s">
        <v>5266</v>
      </c>
      <c r="J799" s="31" t="s">
        <v>5267</v>
      </c>
      <c r="K799" s="31" t="s">
        <v>5164</v>
      </c>
      <c r="L799" s="31" t="s">
        <v>5165</v>
      </c>
      <c r="M799" s="31" t="s">
        <v>5320</v>
      </c>
      <c r="N799" s="31"/>
      <c r="O799" s="31" t="s">
        <v>4026</v>
      </c>
      <c r="P799" s="31" t="s">
        <v>4513</v>
      </c>
      <c r="Q799" s="31" t="s">
        <v>5168</v>
      </c>
    </row>
    <row r="800" spans="1:17" hidden="1" x14ac:dyDescent="0.2">
      <c r="A800" s="31" t="s">
        <v>7549</v>
      </c>
      <c r="B800" s="31" t="s">
        <v>7550</v>
      </c>
      <c r="C800" s="31" t="s">
        <v>7551</v>
      </c>
      <c r="D800" s="31"/>
      <c r="E800" s="31" t="s">
        <v>7488</v>
      </c>
      <c r="F800" s="31" t="s">
        <v>3948</v>
      </c>
      <c r="G800" s="47">
        <v>60</v>
      </c>
      <c r="H800" s="33">
        <v>0</v>
      </c>
      <c r="I800" s="31" t="s">
        <v>5179</v>
      </c>
      <c r="J800" s="31" t="s">
        <v>5180</v>
      </c>
      <c r="K800" s="31" t="s">
        <v>5164</v>
      </c>
      <c r="L800" s="31" t="s">
        <v>5165</v>
      </c>
      <c r="M800" s="31" t="s">
        <v>5305</v>
      </c>
      <c r="N800" s="31"/>
      <c r="O800" s="31" t="s">
        <v>4026</v>
      </c>
      <c r="P800" s="31" t="s">
        <v>4513</v>
      </c>
      <c r="Q800" s="31" t="s">
        <v>5168</v>
      </c>
    </row>
    <row r="801" spans="1:17" hidden="1" x14ac:dyDescent="0.2">
      <c r="A801" s="31" t="s">
        <v>7552</v>
      </c>
      <c r="B801" s="31" t="s">
        <v>7553</v>
      </c>
      <c r="C801" s="31" t="s">
        <v>7554</v>
      </c>
      <c r="D801" s="31"/>
      <c r="E801" s="31" t="s">
        <v>7488</v>
      </c>
      <c r="F801" s="31" t="s">
        <v>3948</v>
      </c>
      <c r="G801" s="47">
        <v>60</v>
      </c>
      <c r="H801" s="33">
        <v>0</v>
      </c>
      <c r="I801" s="31" t="s">
        <v>5218</v>
      </c>
      <c r="J801" s="31" t="s">
        <v>5219</v>
      </c>
      <c r="K801" s="31" t="s">
        <v>5164</v>
      </c>
      <c r="L801" s="31" t="s">
        <v>5165</v>
      </c>
      <c r="M801" s="31" t="s">
        <v>5320</v>
      </c>
      <c r="N801" s="31"/>
      <c r="O801" s="31" t="s">
        <v>4026</v>
      </c>
      <c r="P801" s="31" t="s">
        <v>4513</v>
      </c>
      <c r="Q801" s="31" t="s">
        <v>5168</v>
      </c>
    </row>
    <row r="802" spans="1:17" hidden="1" x14ac:dyDescent="0.2">
      <c r="A802" s="31" t="s">
        <v>7555</v>
      </c>
      <c r="B802" s="31" t="s">
        <v>4436</v>
      </c>
      <c r="C802" s="31" t="s">
        <v>7556</v>
      </c>
      <c r="D802" s="31"/>
      <c r="E802" s="31" t="s">
        <v>7488</v>
      </c>
      <c r="F802" s="31" t="s">
        <v>3948</v>
      </c>
      <c r="G802" s="47">
        <v>60</v>
      </c>
      <c r="H802" s="33">
        <v>0</v>
      </c>
      <c r="I802" s="31" t="s">
        <v>5179</v>
      </c>
      <c r="J802" s="31" t="s">
        <v>5180</v>
      </c>
      <c r="K802" s="31" t="s">
        <v>5164</v>
      </c>
      <c r="L802" s="31" t="s">
        <v>5165</v>
      </c>
      <c r="M802" s="31" t="s">
        <v>5379</v>
      </c>
      <c r="N802" s="31"/>
      <c r="O802" s="31" t="s">
        <v>4026</v>
      </c>
      <c r="P802" s="31" t="s">
        <v>4513</v>
      </c>
      <c r="Q802" s="31" t="s">
        <v>5168</v>
      </c>
    </row>
    <row r="803" spans="1:17" hidden="1" x14ac:dyDescent="0.2">
      <c r="A803" s="31" t="s">
        <v>7557</v>
      </c>
      <c r="B803" s="31" t="s">
        <v>7558</v>
      </c>
      <c r="C803" s="31" t="s">
        <v>7559</v>
      </c>
      <c r="D803" s="31"/>
      <c r="E803" s="31" t="s">
        <v>7488</v>
      </c>
      <c r="F803" s="31" t="s">
        <v>3948</v>
      </c>
      <c r="G803" s="47">
        <v>60</v>
      </c>
      <c r="H803" s="33">
        <v>0</v>
      </c>
      <c r="I803" s="31" t="s">
        <v>5179</v>
      </c>
      <c r="J803" s="31" t="s">
        <v>5180</v>
      </c>
      <c r="K803" s="31" t="s">
        <v>5164</v>
      </c>
      <c r="L803" s="31" t="s">
        <v>5165</v>
      </c>
      <c r="M803" s="31" t="s">
        <v>5379</v>
      </c>
      <c r="N803" s="31"/>
      <c r="O803" s="31" t="s">
        <v>4026</v>
      </c>
      <c r="P803" s="31" t="s">
        <v>4513</v>
      </c>
      <c r="Q803" s="31" t="s">
        <v>5168</v>
      </c>
    </row>
    <row r="804" spans="1:17" hidden="1" x14ac:dyDescent="0.2">
      <c r="A804" s="31" t="s">
        <v>7560</v>
      </c>
      <c r="B804" s="31" t="s">
        <v>4281</v>
      </c>
      <c r="C804" s="31" t="s">
        <v>7561</v>
      </c>
      <c r="D804" s="31"/>
      <c r="E804" s="31" t="s">
        <v>7488</v>
      </c>
      <c r="F804" s="31" t="s">
        <v>3948</v>
      </c>
      <c r="G804" s="47">
        <v>60</v>
      </c>
      <c r="H804" s="33">
        <v>0</v>
      </c>
      <c r="I804" s="31" t="s">
        <v>5179</v>
      </c>
      <c r="J804" s="31" t="s">
        <v>5180</v>
      </c>
      <c r="K804" s="31" t="s">
        <v>5164</v>
      </c>
      <c r="L804" s="31" t="s">
        <v>5165</v>
      </c>
      <c r="M804" s="31" t="s">
        <v>5379</v>
      </c>
      <c r="N804" s="31"/>
      <c r="O804" s="31" t="s">
        <v>4026</v>
      </c>
      <c r="P804" s="31" t="s">
        <v>4513</v>
      </c>
      <c r="Q804" s="31" t="s">
        <v>5168</v>
      </c>
    </row>
    <row r="805" spans="1:17" hidden="1" x14ac:dyDescent="0.2">
      <c r="A805" s="31" t="s">
        <v>7562</v>
      </c>
      <c r="B805" s="31" t="s">
        <v>7563</v>
      </c>
      <c r="C805" s="31" t="s">
        <v>7564</v>
      </c>
      <c r="D805" s="31"/>
      <c r="E805" s="31" t="s">
        <v>7488</v>
      </c>
      <c r="F805" s="31" t="s">
        <v>3948</v>
      </c>
      <c r="G805" s="47">
        <v>60</v>
      </c>
      <c r="H805" s="33">
        <v>0</v>
      </c>
      <c r="I805" s="31" t="s">
        <v>5179</v>
      </c>
      <c r="J805" s="31" t="s">
        <v>5180</v>
      </c>
      <c r="K805" s="31" t="s">
        <v>5164</v>
      </c>
      <c r="L805" s="31" t="s">
        <v>5165</v>
      </c>
      <c r="M805" s="31" t="s">
        <v>5379</v>
      </c>
      <c r="N805" s="31"/>
      <c r="O805" s="31" t="s">
        <v>4026</v>
      </c>
      <c r="P805" s="31" t="s">
        <v>4513</v>
      </c>
      <c r="Q805" s="31" t="s">
        <v>5168</v>
      </c>
    </row>
    <row r="806" spans="1:17" hidden="1" x14ac:dyDescent="0.2">
      <c r="A806" s="31" t="s">
        <v>7565</v>
      </c>
      <c r="B806" s="31" t="s">
        <v>7566</v>
      </c>
      <c r="C806" s="31" t="s">
        <v>7567</v>
      </c>
      <c r="D806" s="31"/>
      <c r="E806" s="31" t="s">
        <v>7496</v>
      </c>
      <c r="F806" s="31" t="s">
        <v>3948</v>
      </c>
      <c r="G806" s="47">
        <v>60</v>
      </c>
      <c r="H806" s="33">
        <v>0</v>
      </c>
      <c r="I806" s="31" t="s">
        <v>5212</v>
      </c>
      <c r="J806" s="31" t="s">
        <v>5213</v>
      </c>
      <c r="K806" s="31" t="s">
        <v>5164</v>
      </c>
      <c r="L806" s="31" t="s">
        <v>5165</v>
      </c>
      <c r="M806" s="31" t="s">
        <v>5214</v>
      </c>
      <c r="N806" s="31"/>
      <c r="O806" s="31" t="s">
        <v>4026</v>
      </c>
      <c r="P806" s="31" t="s">
        <v>4513</v>
      </c>
      <c r="Q806" s="31" t="s">
        <v>5168</v>
      </c>
    </row>
    <row r="807" spans="1:17" hidden="1" x14ac:dyDescent="0.2">
      <c r="A807" s="31" t="s">
        <v>7568</v>
      </c>
      <c r="B807" s="31" t="s">
        <v>7569</v>
      </c>
      <c r="C807" s="31" t="s">
        <v>7570</v>
      </c>
      <c r="D807" s="31"/>
      <c r="E807" s="31" t="s">
        <v>7488</v>
      </c>
      <c r="F807" s="31" t="s">
        <v>3948</v>
      </c>
      <c r="G807" s="47">
        <v>60</v>
      </c>
      <c r="H807" s="33">
        <v>0</v>
      </c>
      <c r="I807" s="31" t="s">
        <v>5252</v>
      </c>
      <c r="J807" s="31" t="s">
        <v>5253</v>
      </c>
      <c r="K807" s="31" t="s">
        <v>5164</v>
      </c>
      <c r="L807" s="31" t="s">
        <v>5165</v>
      </c>
      <c r="M807" s="31" t="s">
        <v>6963</v>
      </c>
      <c r="N807" s="31"/>
      <c r="O807" s="31" t="s">
        <v>4026</v>
      </c>
      <c r="P807" s="31" t="s">
        <v>4513</v>
      </c>
      <c r="Q807" s="31" t="s">
        <v>5168</v>
      </c>
    </row>
    <row r="808" spans="1:17" hidden="1" x14ac:dyDescent="0.2">
      <c r="A808" s="31" t="s">
        <v>7571</v>
      </c>
      <c r="B808" s="31" t="s">
        <v>7572</v>
      </c>
      <c r="C808" s="31" t="s">
        <v>7573</v>
      </c>
      <c r="D808" s="31"/>
      <c r="E808" s="31" t="s">
        <v>7488</v>
      </c>
      <c r="F808" s="31" t="s">
        <v>3948</v>
      </c>
      <c r="G808" s="47">
        <v>60</v>
      </c>
      <c r="H808" s="33">
        <v>0</v>
      </c>
      <c r="I808" s="31" t="s">
        <v>5179</v>
      </c>
      <c r="J808" s="31" t="s">
        <v>5180</v>
      </c>
      <c r="K808" s="31" t="s">
        <v>5164</v>
      </c>
      <c r="L808" s="31" t="s">
        <v>5165</v>
      </c>
      <c r="M808" s="31" t="s">
        <v>5214</v>
      </c>
      <c r="N808" s="31"/>
      <c r="O808" s="31" t="s">
        <v>4026</v>
      </c>
      <c r="P808" s="31" t="s">
        <v>4513</v>
      </c>
      <c r="Q808" s="31" t="s">
        <v>5168</v>
      </c>
    </row>
    <row r="809" spans="1:17" hidden="1" x14ac:dyDescent="0.2">
      <c r="A809" s="31" t="s">
        <v>7574</v>
      </c>
      <c r="B809" s="31" t="s">
        <v>7575</v>
      </c>
      <c r="C809" s="31" t="s">
        <v>7576</v>
      </c>
      <c r="D809" s="31"/>
      <c r="E809" s="31" t="s">
        <v>7496</v>
      </c>
      <c r="F809" s="31" t="s">
        <v>7577</v>
      </c>
      <c r="G809" s="47">
        <v>60</v>
      </c>
      <c r="H809" s="33">
        <v>0</v>
      </c>
      <c r="I809" s="31" t="s">
        <v>5294</v>
      </c>
      <c r="J809" s="31" t="s">
        <v>5295</v>
      </c>
      <c r="K809" s="31" t="s">
        <v>5164</v>
      </c>
      <c r="L809" s="31" t="s">
        <v>5798</v>
      </c>
      <c r="M809" s="31" t="s">
        <v>5297</v>
      </c>
      <c r="N809" s="31"/>
      <c r="O809" s="31" t="s">
        <v>4026</v>
      </c>
      <c r="P809" s="31" t="s">
        <v>4513</v>
      </c>
      <c r="Q809" s="31" t="s">
        <v>5168</v>
      </c>
    </row>
    <row r="810" spans="1:17" hidden="1" x14ac:dyDescent="0.2">
      <c r="A810" s="31" t="s">
        <v>7578</v>
      </c>
      <c r="B810" s="31" t="s">
        <v>4456</v>
      </c>
      <c r="C810" s="31" t="s">
        <v>7579</v>
      </c>
      <c r="D810" s="31"/>
      <c r="E810" s="31" t="s">
        <v>7488</v>
      </c>
      <c r="F810" s="31" t="s">
        <v>3948</v>
      </c>
      <c r="G810" s="47">
        <v>60</v>
      </c>
      <c r="H810" s="33">
        <v>0</v>
      </c>
      <c r="I810" s="31" t="s">
        <v>5252</v>
      </c>
      <c r="J810" s="31" t="s">
        <v>5253</v>
      </c>
      <c r="K810" s="31" t="s">
        <v>5164</v>
      </c>
      <c r="L810" s="31" t="s">
        <v>5165</v>
      </c>
      <c r="M810" s="31" t="s">
        <v>6963</v>
      </c>
      <c r="N810" s="31"/>
      <c r="O810" s="31" t="s">
        <v>4026</v>
      </c>
      <c r="P810" s="31" t="s">
        <v>4513</v>
      </c>
      <c r="Q810" s="31" t="s">
        <v>5168</v>
      </c>
    </row>
    <row r="811" spans="1:17" hidden="1" x14ac:dyDescent="0.2">
      <c r="A811" s="31" t="s">
        <v>7580</v>
      </c>
      <c r="B811" s="31" t="s">
        <v>7581</v>
      </c>
      <c r="C811" s="31" t="s">
        <v>7582</v>
      </c>
      <c r="D811" s="31"/>
      <c r="E811" s="31" t="s">
        <v>7488</v>
      </c>
      <c r="F811" s="31" t="s">
        <v>3948</v>
      </c>
      <c r="G811" s="47">
        <v>60</v>
      </c>
      <c r="H811" s="33">
        <v>0</v>
      </c>
      <c r="I811" s="31" t="s">
        <v>5252</v>
      </c>
      <c r="J811" s="31" t="s">
        <v>5253</v>
      </c>
      <c r="K811" s="31" t="s">
        <v>5164</v>
      </c>
      <c r="L811" s="31" t="s">
        <v>5165</v>
      </c>
      <c r="M811" s="31" t="s">
        <v>6963</v>
      </c>
      <c r="N811" s="31"/>
      <c r="O811" s="31" t="s">
        <v>4026</v>
      </c>
      <c r="P811" s="31" t="s">
        <v>4513</v>
      </c>
      <c r="Q811" s="31" t="s">
        <v>5168</v>
      </c>
    </row>
    <row r="812" spans="1:17" hidden="1" x14ac:dyDescent="0.2">
      <c r="A812" s="31" t="s">
        <v>7583</v>
      </c>
      <c r="B812" s="31" t="s">
        <v>7584</v>
      </c>
      <c r="C812" s="31" t="s">
        <v>7585</v>
      </c>
      <c r="D812" s="31"/>
      <c r="E812" s="31" t="s">
        <v>7488</v>
      </c>
      <c r="F812" s="31" t="s">
        <v>3948</v>
      </c>
      <c r="G812" s="47">
        <v>60</v>
      </c>
      <c r="H812" s="33">
        <v>0</v>
      </c>
      <c r="I812" s="31" t="s">
        <v>5172</v>
      </c>
      <c r="J812" s="31" t="s">
        <v>5173</v>
      </c>
      <c r="K812" s="31" t="s">
        <v>5164</v>
      </c>
      <c r="L812" s="31" t="s">
        <v>5165</v>
      </c>
      <c r="M812" s="31" t="s">
        <v>5174</v>
      </c>
      <c r="N812" s="31"/>
      <c r="O812" s="31" t="s">
        <v>4026</v>
      </c>
      <c r="P812" s="31" t="s">
        <v>4513</v>
      </c>
      <c r="Q812" s="31" t="s">
        <v>5168</v>
      </c>
    </row>
    <row r="813" spans="1:17" hidden="1" x14ac:dyDescent="0.2">
      <c r="A813" s="31" t="s">
        <v>7586</v>
      </c>
      <c r="B813" s="31" t="s">
        <v>7587</v>
      </c>
      <c r="C813" s="31" t="s">
        <v>7588</v>
      </c>
      <c r="D813" s="31"/>
      <c r="E813" s="31" t="s">
        <v>7488</v>
      </c>
      <c r="F813" s="31" t="s">
        <v>3948</v>
      </c>
      <c r="G813" s="47">
        <v>60</v>
      </c>
      <c r="H813" s="33">
        <v>0</v>
      </c>
      <c r="I813" s="31" t="s">
        <v>5179</v>
      </c>
      <c r="J813" s="31" t="s">
        <v>5180</v>
      </c>
      <c r="K813" s="31" t="s">
        <v>5164</v>
      </c>
      <c r="L813" s="31" t="s">
        <v>5165</v>
      </c>
      <c r="M813" s="31" t="s">
        <v>5192</v>
      </c>
      <c r="N813" s="31"/>
      <c r="O813" s="31" t="s">
        <v>4026</v>
      </c>
      <c r="P813" s="31" t="s">
        <v>4513</v>
      </c>
      <c r="Q813" s="31" t="s">
        <v>5168</v>
      </c>
    </row>
    <row r="814" spans="1:17" hidden="1" x14ac:dyDescent="0.2">
      <c r="A814" s="31" t="s">
        <v>7589</v>
      </c>
      <c r="B814" s="31" t="s">
        <v>7590</v>
      </c>
      <c r="C814" s="31" t="s">
        <v>7591</v>
      </c>
      <c r="D814" s="31"/>
      <c r="E814" s="31" t="s">
        <v>7488</v>
      </c>
      <c r="F814" s="31" t="s">
        <v>3948</v>
      </c>
      <c r="G814" s="47">
        <v>60</v>
      </c>
      <c r="H814" s="33">
        <v>0</v>
      </c>
      <c r="I814" s="31" t="s">
        <v>5179</v>
      </c>
      <c r="J814" s="31" t="s">
        <v>5180</v>
      </c>
      <c r="K814" s="31" t="s">
        <v>5164</v>
      </c>
      <c r="L814" s="31" t="s">
        <v>5165</v>
      </c>
      <c r="M814" s="31" t="s">
        <v>5361</v>
      </c>
      <c r="N814" s="31"/>
      <c r="O814" s="31" t="s">
        <v>4026</v>
      </c>
      <c r="P814" s="31" t="s">
        <v>4513</v>
      </c>
      <c r="Q814" s="31" t="s">
        <v>5168</v>
      </c>
    </row>
    <row r="815" spans="1:17" hidden="1" x14ac:dyDescent="0.2">
      <c r="A815" s="31" t="s">
        <v>7592</v>
      </c>
      <c r="B815" s="31" t="s">
        <v>7593</v>
      </c>
      <c r="C815" s="31" t="s">
        <v>7594</v>
      </c>
      <c r="D815" s="31"/>
      <c r="E815" s="31" t="s">
        <v>7488</v>
      </c>
      <c r="F815" s="31" t="s">
        <v>3948</v>
      </c>
      <c r="G815" s="47">
        <v>60</v>
      </c>
      <c r="H815" s="33">
        <v>0</v>
      </c>
      <c r="I815" s="31" t="s">
        <v>5266</v>
      </c>
      <c r="J815" s="31" t="s">
        <v>5267</v>
      </c>
      <c r="K815" s="31" t="s">
        <v>5164</v>
      </c>
      <c r="L815" s="31" t="s">
        <v>5165</v>
      </c>
      <c r="M815" s="31" t="s">
        <v>6869</v>
      </c>
      <c r="N815" s="31"/>
      <c r="O815" s="31" t="s">
        <v>4026</v>
      </c>
      <c r="P815" s="31" t="s">
        <v>4513</v>
      </c>
      <c r="Q815" s="31" t="s">
        <v>5168</v>
      </c>
    </row>
    <row r="816" spans="1:17" hidden="1" x14ac:dyDescent="0.2">
      <c r="A816" s="31" t="s">
        <v>7595</v>
      </c>
      <c r="B816" s="31" t="s">
        <v>7596</v>
      </c>
      <c r="C816" s="31" t="s">
        <v>7597</v>
      </c>
      <c r="D816" s="31"/>
      <c r="E816" s="31" t="s">
        <v>7488</v>
      </c>
      <c r="F816" s="31" t="s">
        <v>3948</v>
      </c>
      <c r="G816" s="47">
        <v>60</v>
      </c>
      <c r="H816" s="33">
        <v>0</v>
      </c>
      <c r="I816" s="31" t="s">
        <v>5212</v>
      </c>
      <c r="J816" s="31" t="s">
        <v>5213</v>
      </c>
      <c r="K816" s="31" t="s">
        <v>5164</v>
      </c>
      <c r="L816" s="31" t="s">
        <v>5165</v>
      </c>
      <c r="M816" s="31" t="s">
        <v>5379</v>
      </c>
      <c r="N816" s="31" t="s">
        <v>7598</v>
      </c>
      <c r="O816" s="31" t="s">
        <v>4026</v>
      </c>
      <c r="P816" s="31" t="s">
        <v>4513</v>
      </c>
      <c r="Q816" s="31" t="s">
        <v>5168</v>
      </c>
    </row>
    <row r="817" spans="1:17" hidden="1" x14ac:dyDescent="0.2">
      <c r="A817" s="31" t="s">
        <v>7599</v>
      </c>
      <c r="B817" s="31" t="s">
        <v>7600</v>
      </c>
      <c r="C817" s="31" t="s">
        <v>7601</v>
      </c>
      <c r="D817" s="31"/>
      <c r="E817" s="31" t="s">
        <v>7488</v>
      </c>
      <c r="F817" s="31" t="s">
        <v>3948</v>
      </c>
      <c r="G817" s="47">
        <v>60</v>
      </c>
      <c r="H817" s="33">
        <v>0</v>
      </c>
      <c r="I817" s="31" t="s">
        <v>5179</v>
      </c>
      <c r="J817" s="31" t="s">
        <v>5180</v>
      </c>
      <c r="K817" s="31" t="s">
        <v>5164</v>
      </c>
      <c r="L817" s="31" t="s">
        <v>5165</v>
      </c>
      <c r="M817" s="31" t="s">
        <v>5379</v>
      </c>
      <c r="N817" s="31"/>
      <c r="O817" s="31" t="s">
        <v>4026</v>
      </c>
      <c r="P817" s="31" t="s">
        <v>4513</v>
      </c>
      <c r="Q817" s="31" t="s">
        <v>5168</v>
      </c>
    </row>
    <row r="818" spans="1:17" hidden="1" x14ac:dyDescent="0.2">
      <c r="A818" s="31" t="s">
        <v>7602</v>
      </c>
      <c r="B818" s="31" t="s">
        <v>7603</v>
      </c>
      <c r="C818" s="31" t="s">
        <v>7604</v>
      </c>
      <c r="D818" s="31"/>
      <c r="E818" s="31" t="s">
        <v>7488</v>
      </c>
      <c r="F818" s="31" t="s">
        <v>3948</v>
      </c>
      <c r="G818" s="47">
        <v>60</v>
      </c>
      <c r="H818" s="33">
        <v>0</v>
      </c>
      <c r="I818" s="31" t="s">
        <v>5179</v>
      </c>
      <c r="J818" s="31" t="s">
        <v>5180</v>
      </c>
      <c r="K818" s="31" t="s">
        <v>5164</v>
      </c>
      <c r="L818" s="31" t="s">
        <v>5165</v>
      </c>
      <c r="M818" s="31" t="s">
        <v>5379</v>
      </c>
      <c r="N818" s="31"/>
      <c r="O818" s="31" t="s">
        <v>4026</v>
      </c>
      <c r="P818" s="31" t="s">
        <v>4513</v>
      </c>
      <c r="Q818" s="31" t="s">
        <v>5168</v>
      </c>
    </row>
    <row r="819" spans="1:17" hidden="1" x14ac:dyDescent="0.2">
      <c r="A819" s="31" t="s">
        <v>7605</v>
      </c>
      <c r="B819" s="31" t="s">
        <v>7606</v>
      </c>
      <c r="C819" s="31" t="s">
        <v>7607</v>
      </c>
      <c r="D819" s="31"/>
      <c r="E819" s="31" t="s">
        <v>7488</v>
      </c>
      <c r="F819" s="31" t="s">
        <v>3948</v>
      </c>
      <c r="G819" s="47">
        <v>60</v>
      </c>
      <c r="H819" s="33">
        <v>0</v>
      </c>
      <c r="I819" s="31" t="s">
        <v>5179</v>
      </c>
      <c r="J819" s="31" t="s">
        <v>5180</v>
      </c>
      <c r="K819" s="31" t="s">
        <v>5164</v>
      </c>
      <c r="L819" s="31" t="s">
        <v>5165</v>
      </c>
      <c r="M819" s="31" t="s">
        <v>5379</v>
      </c>
      <c r="N819" s="31"/>
      <c r="O819" s="31" t="s">
        <v>4026</v>
      </c>
      <c r="P819" s="31" t="s">
        <v>4513</v>
      </c>
      <c r="Q819" s="31" t="s">
        <v>5168</v>
      </c>
    </row>
    <row r="820" spans="1:17" hidden="1" x14ac:dyDescent="0.2">
      <c r="A820" s="31" t="s">
        <v>7608</v>
      </c>
      <c r="B820" s="31" t="s">
        <v>7609</v>
      </c>
      <c r="C820" s="31" t="s">
        <v>7610</v>
      </c>
      <c r="D820" s="31"/>
      <c r="E820" s="31" t="s">
        <v>7488</v>
      </c>
      <c r="F820" s="31" t="s">
        <v>3948</v>
      </c>
      <c r="G820" s="47">
        <v>60</v>
      </c>
      <c r="H820" s="33">
        <v>0</v>
      </c>
      <c r="I820" s="31" t="s">
        <v>5218</v>
      </c>
      <c r="J820" s="31" t="s">
        <v>5219</v>
      </c>
      <c r="K820" s="31" t="s">
        <v>5164</v>
      </c>
      <c r="L820" s="31" t="s">
        <v>5165</v>
      </c>
      <c r="M820" s="31" t="s">
        <v>6869</v>
      </c>
      <c r="N820" s="31"/>
      <c r="O820" s="31" t="s">
        <v>4026</v>
      </c>
      <c r="P820" s="31" t="s">
        <v>4513</v>
      </c>
      <c r="Q820" s="31" t="s">
        <v>5168</v>
      </c>
    </row>
    <row r="821" spans="1:17" hidden="1" x14ac:dyDescent="0.2">
      <c r="A821" s="31" t="s">
        <v>7611</v>
      </c>
      <c r="B821" s="31" t="s">
        <v>7612</v>
      </c>
      <c r="C821" s="31" t="s">
        <v>7613</v>
      </c>
      <c r="D821" s="31"/>
      <c r="E821" s="31" t="s">
        <v>7488</v>
      </c>
      <c r="F821" s="31" t="s">
        <v>3948</v>
      </c>
      <c r="G821" s="47">
        <v>60</v>
      </c>
      <c r="H821" s="33">
        <v>0</v>
      </c>
      <c r="I821" s="31" t="s">
        <v>5218</v>
      </c>
      <c r="J821" s="31" t="s">
        <v>5219</v>
      </c>
      <c r="K821" s="31" t="s">
        <v>5164</v>
      </c>
      <c r="L821" s="31" t="s">
        <v>5165</v>
      </c>
      <c r="M821" s="31" t="s">
        <v>5320</v>
      </c>
      <c r="N821" s="31"/>
      <c r="O821" s="31" t="s">
        <v>4026</v>
      </c>
      <c r="P821" s="31" t="s">
        <v>4513</v>
      </c>
      <c r="Q821" s="31" t="s">
        <v>5168</v>
      </c>
    </row>
    <row r="822" spans="1:17" hidden="1" x14ac:dyDescent="0.2">
      <c r="A822" s="31" t="s">
        <v>7614</v>
      </c>
      <c r="B822" s="31" t="s">
        <v>7615</v>
      </c>
      <c r="C822" s="31" t="s">
        <v>7616</v>
      </c>
      <c r="D822" s="31"/>
      <c r="E822" s="31" t="s">
        <v>7488</v>
      </c>
      <c r="F822" s="31" t="s">
        <v>3948</v>
      </c>
      <c r="G822" s="47">
        <v>60</v>
      </c>
      <c r="H822" s="33">
        <v>0</v>
      </c>
      <c r="I822" s="31" t="s">
        <v>5266</v>
      </c>
      <c r="J822" s="31" t="s">
        <v>5267</v>
      </c>
      <c r="K822" s="31" t="s">
        <v>5164</v>
      </c>
      <c r="L822" s="31" t="s">
        <v>5165</v>
      </c>
      <c r="M822" s="31" t="s">
        <v>5220</v>
      </c>
      <c r="N822" s="31"/>
      <c r="O822" s="31" t="s">
        <v>4026</v>
      </c>
      <c r="P822" s="31" t="s">
        <v>4513</v>
      </c>
      <c r="Q822" s="31" t="s">
        <v>5168</v>
      </c>
    </row>
    <row r="823" spans="1:17" hidden="1" x14ac:dyDescent="0.2">
      <c r="A823" s="31" t="s">
        <v>7617</v>
      </c>
      <c r="B823" s="31" t="s">
        <v>7618</v>
      </c>
      <c r="C823" s="31" t="s">
        <v>7619</v>
      </c>
      <c r="D823" s="31"/>
      <c r="E823" s="31" t="s">
        <v>7488</v>
      </c>
      <c r="F823" s="31" t="s">
        <v>3948</v>
      </c>
      <c r="G823" s="47">
        <v>60</v>
      </c>
      <c r="H823" s="33">
        <v>0</v>
      </c>
      <c r="I823" s="31" t="s">
        <v>5218</v>
      </c>
      <c r="J823" s="31" t="s">
        <v>5219</v>
      </c>
      <c r="K823" s="31" t="s">
        <v>5164</v>
      </c>
      <c r="L823" s="31" t="s">
        <v>5165</v>
      </c>
      <c r="M823" s="31" t="s">
        <v>5262</v>
      </c>
      <c r="N823" s="31"/>
      <c r="O823" s="31" t="s">
        <v>4026</v>
      </c>
      <c r="P823" s="31" t="s">
        <v>4513</v>
      </c>
      <c r="Q823" s="31" t="s">
        <v>5168</v>
      </c>
    </row>
    <row r="824" spans="1:17" hidden="1" x14ac:dyDescent="0.2">
      <c r="A824" s="31" t="s">
        <v>7620</v>
      </c>
      <c r="B824" s="31" t="s">
        <v>7621</v>
      </c>
      <c r="C824" s="31" t="s">
        <v>7622</v>
      </c>
      <c r="D824" s="31"/>
      <c r="E824" s="31" t="s">
        <v>7488</v>
      </c>
      <c r="F824" s="31" t="s">
        <v>3948</v>
      </c>
      <c r="G824" s="47">
        <v>60</v>
      </c>
      <c r="H824" s="33">
        <v>0</v>
      </c>
      <c r="I824" s="31" t="s">
        <v>5252</v>
      </c>
      <c r="J824" s="31" t="s">
        <v>5253</v>
      </c>
      <c r="K824" s="31" t="s">
        <v>5164</v>
      </c>
      <c r="L824" s="31" t="s">
        <v>5165</v>
      </c>
      <c r="M824" s="31" t="s">
        <v>6963</v>
      </c>
      <c r="N824" s="31"/>
      <c r="O824" s="31" t="s">
        <v>4026</v>
      </c>
      <c r="P824" s="31" t="s">
        <v>4513</v>
      </c>
      <c r="Q824" s="31" t="s">
        <v>5168</v>
      </c>
    </row>
    <row r="825" spans="1:17" hidden="1" x14ac:dyDescent="0.2">
      <c r="A825" s="31" t="s">
        <v>7623</v>
      </c>
      <c r="B825" s="31" t="s">
        <v>4280</v>
      </c>
      <c r="C825" s="31" t="s">
        <v>7624</v>
      </c>
      <c r="D825" s="31"/>
      <c r="E825" s="31" t="s">
        <v>7488</v>
      </c>
      <c r="F825" s="31" t="s">
        <v>3948</v>
      </c>
      <c r="G825" s="47">
        <v>60</v>
      </c>
      <c r="H825" s="33">
        <v>0</v>
      </c>
      <c r="I825" s="31" t="s">
        <v>5218</v>
      </c>
      <c r="J825" s="31" t="s">
        <v>5219</v>
      </c>
      <c r="K825" s="31" t="s">
        <v>5164</v>
      </c>
      <c r="L825" s="31" t="s">
        <v>5165</v>
      </c>
      <c r="M825" s="31" t="s">
        <v>5320</v>
      </c>
      <c r="N825" s="31"/>
      <c r="O825" s="31" t="s">
        <v>4026</v>
      </c>
      <c r="P825" s="31" t="s">
        <v>4513</v>
      </c>
      <c r="Q825" s="31" t="s">
        <v>5168</v>
      </c>
    </row>
    <row r="826" spans="1:17" hidden="1" x14ac:dyDescent="0.2">
      <c r="A826" s="31" t="s">
        <v>4106</v>
      </c>
      <c r="B826" s="31" t="s">
        <v>4107</v>
      </c>
      <c r="C826" s="31" t="s">
        <v>7625</v>
      </c>
      <c r="D826" s="31"/>
      <c r="E826" s="31" t="s">
        <v>7496</v>
      </c>
      <c r="F826" s="31" t="s">
        <v>7626</v>
      </c>
      <c r="G826" s="47">
        <v>60</v>
      </c>
      <c r="H826" s="33">
        <v>0</v>
      </c>
      <c r="I826" s="31" t="s">
        <v>5236</v>
      </c>
      <c r="J826" s="31" t="s">
        <v>5237</v>
      </c>
      <c r="K826" s="31" t="s">
        <v>5164</v>
      </c>
      <c r="L826" s="31" t="s">
        <v>5472</v>
      </c>
      <c r="M826" s="31" t="s">
        <v>5239</v>
      </c>
      <c r="N826" s="31"/>
      <c r="O826" s="31" t="s">
        <v>4026</v>
      </c>
      <c r="P826" s="31" t="s">
        <v>4513</v>
      </c>
      <c r="Q826" s="31" t="s">
        <v>5168</v>
      </c>
    </row>
    <row r="827" spans="1:17" hidden="1" x14ac:dyDescent="0.2">
      <c r="A827" s="31" t="s">
        <v>7627</v>
      </c>
      <c r="B827" s="31" t="s">
        <v>7628</v>
      </c>
      <c r="C827" s="31" t="s">
        <v>7629</v>
      </c>
      <c r="D827" s="31"/>
      <c r="E827" s="31" t="s">
        <v>7488</v>
      </c>
      <c r="F827" s="31" t="s">
        <v>3948</v>
      </c>
      <c r="G827" s="47">
        <v>60</v>
      </c>
      <c r="H827" s="33">
        <v>0</v>
      </c>
      <c r="I827" s="31" t="s">
        <v>5218</v>
      </c>
      <c r="J827" s="31" t="s">
        <v>5219</v>
      </c>
      <c r="K827" s="31" t="s">
        <v>5164</v>
      </c>
      <c r="L827" s="31" t="s">
        <v>5165</v>
      </c>
      <c r="M827" s="31" t="s">
        <v>5320</v>
      </c>
      <c r="N827" s="31"/>
      <c r="O827" s="31" t="s">
        <v>4026</v>
      </c>
      <c r="P827" s="31" t="s">
        <v>4513</v>
      </c>
      <c r="Q827" s="31" t="s">
        <v>5168</v>
      </c>
    </row>
    <row r="828" spans="1:17" hidden="1" x14ac:dyDescent="0.2">
      <c r="A828" s="31" t="s">
        <v>4233</v>
      </c>
      <c r="B828" s="31" t="s">
        <v>4234</v>
      </c>
      <c r="C828" s="31" t="s">
        <v>7630</v>
      </c>
      <c r="D828" s="31"/>
      <c r="E828" s="31" t="s">
        <v>7496</v>
      </c>
      <c r="F828" s="31" t="s">
        <v>7631</v>
      </c>
      <c r="G828" s="47">
        <v>60</v>
      </c>
      <c r="H828" s="33">
        <v>0</v>
      </c>
      <c r="I828" s="31" t="s">
        <v>5236</v>
      </c>
      <c r="J828" s="31" t="s">
        <v>5237</v>
      </c>
      <c r="K828" s="31" t="s">
        <v>5164</v>
      </c>
      <c r="L828" s="31" t="s">
        <v>5539</v>
      </c>
      <c r="M828" s="31" t="s">
        <v>5239</v>
      </c>
      <c r="N828" s="31"/>
      <c r="O828" s="31" t="s">
        <v>4026</v>
      </c>
      <c r="P828" s="31" t="s">
        <v>4513</v>
      </c>
      <c r="Q828" s="31" t="s">
        <v>5168</v>
      </c>
    </row>
    <row r="829" spans="1:17" hidden="1" x14ac:dyDescent="0.2">
      <c r="A829" s="31" t="s">
        <v>7632</v>
      </c>
      <c r="B829" s="31" t="s">
        <v>7633</v>
      </c>
      <c r="C829" s="31" t="s">
        <v>7634</v>
      </c>
      <c r="D829" s="31"/>
      <c r="E829" s="31" t="s">
        <v>7488</v>
      </c>
      <c r="F829" s="31" t="s">
        <v>3948</v>
      </c>
      <c r="G829" s="47">
        <v>60</v>
      </c>
      <c r="H829" s="33">
        <v>0</v>
      </c>
      <c r="I829" s="31" t="s">
        <v>5218</v>
      </c>
      <c r="J829" s="31" t="s">
        <v>5219</v>
      </c>
      <c r="K829" s="31" t="s">
        <v>5164</v>
      </c>
      <c r="L829" s="31" t="s">
        <v>5165</v>
      </c>
      <c r="M829" s="31" t="s">
        <v>5262</v>
      </c>
      <c r="N829" s="31"/>
      <c r="O829" s="31" t="s">
        <v>4026</v>
      </c>
      <c r="P829" s="31" t="s">
        <v>4513</v>
      </c>
      <c r="Q829" s="31" t="s">
        <v>5168</v>
      </c>
    </row>
    <row r="830" spans="1:17" hidden="1" x14ac:dyDescent="0.2">
      <c r="A830" s="31" t="s">
        <v>7635</v>
      </c>
      <c r="B830" s="31" t="s">
        <v>7636</v>
      </c>
      <c r="C830" s="31" t="s">
        <v>7637</v>
      </c>
      <c r="D830" s="31"/>
      <c r="E830" s="31" t="s">
        <v>7488</v>
      </c>
      <c r="F830" s="31" t="s">
        <v>3948</v>
      </c>
      <c r="G830" s="47">
        <v>60</v>
      </c>
      <c r="H830" s="33">
        <v>0</v>
      </c>
      <c r="I830" s="31" t="s">
        <v>5172</v>
      </c>
      <c r="J830" s="31" t="s">
        <v>5173</v>
      </c>
      <c r="K830" s="31" t="s">
        <v>5164</v>
      </c>
      <c r="L830" s="31" t="s">
        <v>5165</v>
      </c>
      <c r="M830" s="31" t="s">
        <v>5224</v>
      </c>
      <c r="N830" s="31"/>
      <c r="O830" s="31" t="s">
        <v>4026</v>
      </c>
      <c r="P830" s="31" t="s">
        <v>4513</v>
      </c>
      <c r="Q830" s="31" t="s">
        <v>5168</v>
      </c>
    </row>
    <row r="831" spans="1:17" hidden="1" x14ac:dyDescent="0.2">
      <c r="A831" s="31" t="s">
        <v>7638</v>
      </c>
      <c r="B831" s="31" t="s">
        <v>7639</v>
      </c>
      <c r="C831" s="31" t="s">
        <v>7640</v>
      </c>
      <c r="D831" s="31"/>
      <c r="E831" s="31" t="s">
        <v>7488</v>
      </c>
      <c r="F831" s="31" t="s">
        <v>3948</v>
      </c>
      <c r="G831" s="47">
        <v>60</v>
      </c>
      <c r="H831" s="33">
        <v>0</v>
      </c>
      <c r="I831" s="31" t="s">
        <v>5218</v>
      </c>
      <c r="J831" s="31" t="s">
        <v>5219</v>
      </c>
      <c r="K831" s="31" t="s">
        <v>5164</v>
      </c>
      <c r="L831" s="31" t="s">
        <v>5165</v>
      </c>
      <c r="M831" s="31" t="s">
        <v>5320</v>
      </c>
      <c r="N831" s="31"/>
      <c r="O831" s="31" t="s">
        <v>4026</v>
      </c>
      <c r="P831" s="31" t="s">
        <v>4513</v>
      </c>
      <c r="Q831" s="31" t="s">
        <v>5168</v>
      </c>
    </row>
    <row r="832" spans="1:17" hidden="1" x14ac:dyDescent="0.2">
      <c r="A832" s="31" t="s">
        <v>7641</v>
      </c>
      <c r="B832" s="31" t="s">
        <v>7642</v>
      </c>
      <c r="C832" s="31" t="s">
        <v>7643</v>
      </c>
      <c r="D832" s="31"/>
      <c r="E832" s="31" t="s">
        <v>7488</v>
      </c>
      <c r="F832" s="31" t="s">
        <v>3948</v>
      </c>
      <c r="G832" s="47">
        <v>60</v>
      </c>
      <c r="H832" s="33">
        <v>0</v>
      </c>
      <c r="I832" s="31" t="s">
        <v>5252</v>
      </c>
      <c r="J832" s="31" t="s">
        <v>5253</v>
      </c>
      <c r="K832" s="31" t="s">
        <v>5164</v>
      </c>
      <c r="L832" s="31" t="s">
        <v>5165</v>
      </c>
      <c r="M832" s="31" t="s">
        <v>6963</v>
      </c>
      <c r="N832" s="31"/>
      <c r="O832" s="31" t="s">
        <v>4026</v>
      </c>
      <c r="P832" s="31" t="s">
        <v>4513</v>
      </c>
      <c r="Q832" s="31" t="s">
        <v>5168</v>
      </c>
    </row>
    <row r="833" spans="1:17" hidden="1" x14ac:dyDescent="0.2">
      <c r="A833" s="31" t="s">
        <v>7644</v>
      </c>
      <c r="B833" s="31" t="s">
        <v>7645</v>
      </c>
      <c r="C833" s="31" t="s">
        <v>7646</v>
      </c>
      <c r="D833" s="31"/>
      <c r="E833" s="31" t="s">
        <v>7488</v>
      </c>
      <c r="F833" s="31" t="s">
        <v>3948</v>
      </c>
      <c r="G833" s="47">
        <v>60</v>
      </c>
      <c r="H833" s="33">
        <v>0</v>
      </c>
      <c r="I833" s="31" t="s">
        <v>5172</v>
      </c>
      <c r="J833" s="31" t="s">
        <v>5173</v>
      </c>
      <c r="K833" s="31" t="s">
        <v>5164</v>
      </c>
      <c r="L833" s="31" t="s">
        <v>5165</v>
      </c>
      <c r="M833" s="31" t="s">
        <v>5258</v>
      </c>
      <c r="N833" s="31"/>
      <c r="O833" s="31" t="s">
        <v>4026</v>
      </c>
      <c r="P833" s="31" t="s">
        <v>4513</v>
      </c>
      <c r="Q833" s="31" t="s">
        <v>5168</v>
      </c>
    </row>
    <row r="834" spans="1:17" hidden="1" x14ac:dyDescent="0.2">
      <c r="A834" s="31" t="s">
        <v>7647</v>
      </c>
      <c r="B834" s="31" t="s">
        <v>4245</v>
      </c>
      <c r="C834" s="31" t="s">
        <v>7648</v>
      </c>
      <c r="D834" s="31"/>
      <c r="E834" s="31" t="s">
        <v>7488</v>
      </c>
      <c r="F834" s="31" t="s">
        <v>3948</v>
      </c>
      <c r="G834" s="47">
        <v>60</v>
      </c>
      <c r="H834" s="33">
        <v>0</v>
      </c>
      <c r="I834" s="31" t="s">
        <v>5218</v>
      </c>
      <c r="J834" s="31" t="s">
        <v>5219</v>
      </c>
      <c r="K834" s="31" t="s">
        <v>5164</v>
      </c>
      <c r="L834" s="31" t="s">
        <v>5165</v>
      </c>
      <c r="M834" s="31" t="s">
        <v>5262</v>
      </c>
      <c r="N834" s="31"/>
      <c r="O834" s="31" t="s">
        <v>4026</v>
      </c>
      <c r="P834" s="31" t="s">
        <v>4513</v>
      </c>
      <c r="Q834" s="31" t="s">
        <v>5168</v>
      </c>
    </row>
    <row r="835" spans="1:17" hidden="1" x14ac:dyDescent="0.2">
      <c r="A835" s="31" t="s">
        <v>7649</v>
      </c>
      <c r="B835" s="31" t="s">
        <v>7650</v>
      </c>
      <c r="C835" s="31" t="s">
        <v>7651</v>
      </c>
      <c r="D835" s="31"/>
      <c r="E835" s="31" t="s">
        <v>7488</v>
      </c>
      <c r="F835" s="31" t="s">
        <v>3948</v>
      </c>
      <c r="G835" s="47">
        <v>60</v>
      </c>
      <c r="H835" s="33">
        <v>0</v>
      </c>
      <c r="I835" s="31" t="s">
        <v>5179</v>
      </c>
      <c r="J835" s="31" t="s">
        <v>5180</v>
      </c>
      <c r="K835" s="31" t="s">
        <v>5164</v>
      </c>
      <c r="L835" s="31" t="s">
        <v>5165</v>
      </c>
      <c r="M835" s="31" t="s">
        <v>5379</v>
      </c>
      <c r="N835" s="31"/>
      <c r="O835" s="31" t="s">
        <v>4026</v>
      </c>
      <c r="P835" s="31" t="s">
        <v>4513</v>
      </c>
      <c r="Q835" s="31" t="s">
        <v>5168</v>
      </c>
    </row>
    <row r="836" spans="1:17" hidden="1" x14ac:dyDescent="0.2">
      <c r="A836" s="31" t="s">
        <v>3949</v>
      </c>
      <c r="B836" s="31" t="s">
        <v>3950</v>
      </c>
      <c r="C836" s="31" t="s">
        <v>7652</v>
      </c>
      <c r="D836" s="31"/>
      <c r="E836" s="31" t="s">
        <v>7653</v>
      </c>
      <c r="F836" s="31" t="s">
        <v>7654</v>
      </c>
      <c r="G836" s="47">
        <v>60</v>
      </c>
      <c r="H836" s="33">
        <v>0</v>
      </c>
      <c r="I836" s="31" t="s">
        <v>5294</v>
      </c>
      <c r="J836" s="31" t="s">
        <v>5295</v>
      </c>
      <c r="K836" s="31" t="s">
        <v>5164</v>
      </c>
      <c r="L836" s="31" t="s">
        <v>5932</v>
      </c>
      <c r="M836" s="31" t="s">
        <v>5297</v>
      </c>
      <c r="N836" s="31"/>
      <c r="O836" s="31" t="s">
        <v>4026</v>
      </c>
      <c r="P836" s="31" t="s">
        <v>4513</v>
      </c>
      <c r="Q836" s="31" t="s">
        <v>5168</v>
      </c>
    </row>
    <row r="837" spans="1:17" hidden="1" x14ac:dyDescent="0.2">
      <c r="A837" s="31" t="s">
        <v>7655</v>
      </c>
      <c r="B837" s="31" t="s">
        <v>7656</v>
      </c>
      <c r="C837" s="31" t="s">
        <v>7657</v>
      </c>
      <c r="D837" s="31"/>
      <c r="E837" s="31" t="s">
        <v>7488</v>
      </c>
      <c r="F837" s="31" t="s">
        <v>3948</v>
      </c>
      <c r="G837" s="47">
        <v>60</v>
      </c>
      <c r="H837" s="33">
        <v>0</v>
      </c>
      <c r="I837" s="31" t="s">
        <v>5218</v>
      </c>
      <c r="J837" s="31" t="s">
        <v>5219</v>
      </c>
      <c r="K837" s="31" t="s">
        <v>5164</v>
      </c>
      <c r="L837" s="31" t="s">
        <v>5165</v>
      </c>
      <c r="M837" s="31" t="s">
        <v>6869</v>
      </c>
      <c r="N837" s="31"/>
      <c r="O837" s="31" t="s">
        <v>4026</v>
      </c>
      <c r="P837" s="31" t="s">
        <v>4513</v>
      </c>
      <c r="Q837" s="31" t="s">
        <v>5168</v>
      </c>
    </row>
    <row r="838" spans="1:17" hidden="1" x14ac:dyDescent="0.2">
      <c r="A838" s="31" t="s">
        <v>7658</v>
      </c>
      <c r="B838" s="31" t="s">
        <v>7659</v>
      </c>
      <c r="C838" s="31" t="s">
        <v>7660</v>
      </c>
      <c r="D838" s="31"/>
      <c r="E838" s="31" t="s">
        <v>7488</v>
      </c>
      <c r="F838" s="31" t="s">
        <v>3948</v>
      </c>
      <c r="G838" s="47">
        <v>60</v>
      </c>
      <c r="H838" s="33">
        <v>0</v>
      </c>
      <c r="I838" s="31" t="s">
        <v>5266</v>
      </c>
      <c r="J838" s="31" t="s">
        <v>5267</v>
      </c>
      <c r="K838" s="31" t="s">
        <v>5164</v>
      </c>
      <c r="L838" s="31" t="s">
        <v>5165</v>
      </c>
      <c r="M838" s="31" t="s">
        <v>5268</v>
      </c>
      <c r="N838" s="31"/>
      <c r="O838" s="31" t="s">
        <v>4026</v>
      </c>
      <c r="P838" s="31" t="s">
        <v>4513</v>
      </c>
      <c r="Q838" s="31" t="s">
        <v>5168</v>
      </c>
    </row>
    <row r="839" spans="1:17" hidden="1" x14ac:dyDescent="0.2">
      <c r="A839" s="31" t="s">
        <v>7661</v>
      </c>
      <c r="B839" s="31" t="s">
        <v>7662</v>
      </c>
      <c r="C839" s="31" t="s">
        <v>7663</v>
      </c>
      <c r="D839" s="31"/>
      <c r="E839" s="31" t="s">
        <v>7488</v>
      </c>
      <c r="F839" s="31" t="s">
        <v>3948</v>
      </c>
      <c r="G839" s="47">
        <v>60</v>
      </c>
      <c r="H839" s="33">
        <v>0</v>
      </c>
      <c r="I839" s="31" t="s">
        <v>5179</v>
      </c>
      <c r="J839" s="31" t="s">
        <v>5180</v>
      </c>
      <c r="K839" s="31" t="s">
        <v>5164</v>
      </c>
      <c r="L839" s="31" t="s">
        <v>5165</v>
      </c>
      <c r="M839" s="31" t="s">
        <v>5361</v>
      </c>
      <c r="N839" s="31"/>
      <c r="O839" s="31" t="s">
        <v>4026</v>
      </c>
      <c r="P839" s="31" t="s">
        <v>4513</v>
      </c>
      <c r="Q839" s="31" t="s">
        <v>5168</v>
      </c>
    </row>
    <row r="840" spans="1:17" hidden="1" x14ac:dyDescent="0.2">
      <c r="A840" s="31" t="s">
        <v>7664</v>
      </c>
      <c r="B840" s="31" t="s">
        <v>4394</v>
      </c>
      <c r="C840" s="31" t="s">
        <v>7665</v>
      </c>
      <c r="D840" s="31"/>
      <c r="E840" s="31" t="s">
        <v>7488</v>
      </c>
      <c r="F840" s="31" t="s">
        <v>3948</v>
      </c>
      <c r="G840" s="47">
        <v>60</v>
      </c>
      <c r="H840" s="33">
        <v>0</v>
      </c>
      <c r="I840" s="31" t="s">
        <v>5172</v>
      </c>
      <c r="J840" s="31" t="s">
        <v>5173</v>
      </c>
      <c r="K840" s="31" t="s">
        <v>5164</v>
      </c>
      <c r="L840" s="31" t="s">
        <v>5165</v>
      </c>
      <c r="M840" s="31" t="s">
        <v>5174</v>
      </c>
      <c r="N840" s="31"/>
      <c r="O840" s="31" t="s">
        <v>4026</v>
      </c>
      <c r="P840" s="31" t="s">
        <v>4513</v>
      </c>
      <c r="Q840" s="31" t="s">
        <v>5168</v>
      </c>
    </row>
    <row r="841" spans="1:17" hidden="1" x14ac:dyDescent="0.2">
      <c r="A841" s="31" t="s">
        <v>7666</v>
      </c>
      <c r="B841" s="31" t="s">
        <v>7667</v>
      </c>
      <c r="C841" s="31" t="s">
        <v>7668</v>
      </c>
      <c r="D841" s="31"/>
      <c r="E841" s="31" t="s">
        <v>7488</v>
      </c>
      <c r="F841" s="31" t="s">
        <v>3948</v>
      </c>
      <c r="G841" s="47">
        <v>60</v>
      </c>
      <c r="H841" s="33">
        <v>0</v>
      </c>
      <c r="I841" s="31" t="s">
        <v>5179</v>
      </c>
      <c r="J841" s="31" t="s">
        <v>5180</v>
      </c>
      <c r="K841" s="31" t="s">
        <v>5164</v>
      </c>
      <c r="L841" s="31" t="s">
        <v>5165</v>
      </c>
      <c r="M841" s="31" t="s">
        <v>5361</v>
      </c>
      <c r="N841" s="31"/>
      <c r="O841" s="31" t="s">
        <v>4026</v>
      </c>
      <c r="P841" s="31" t="s">
        <v>4513</v>
      </c>
      <c r="Q841" s="31" t="s">
        <v>5168</v>
      </c>
    </row>
    <row r="842" spans="1:17" hidden="1" x14ac:dyDescent="0.2">
      <c r="A842" s="31" t="s">
        <v>7669</v>
      </c>
      <c r="B842" s="31" t="s">
        <v>7670</v>
      </c>
      <c r="C842" s="31" t="s">
        <v>7671</v>
      </c>
      <c r="D842" s="31"/>
      <c r="E842" s="31" t="s">
        <v>7488</v>
      </c>
      <c r="F842" s="31" t="s">
        <v>3948</v>
      </c>
      <c r="G842" s="47">
        <v>60</v>
      </c>
      <c r="H842" s="33">
        <v>0</v>
      </c>
      <c r="I842" s="31" t="s">
        <v>5179</v>
      </c>
      <c r="J842" s="31" t="s">
        <v>5180</v>
      </c>
      <c r="K842" s="31" t="s">
        <v>5164</v>
      </c>
      <c r="L842" s="31" t="s">
        <v>5165</v>
      </c>
      <c r="M842" s="31" t="s">
        <v>5361</v>
      </c>
      <c r="N842" s="31"/>
      <c r="O842" s="31" t="s">
        <v>4026</v>
      </c>
      <c r="P842" s="31" t="s">
        <v>4513</v>
      </c>
      <c r="Q842" s="31" t="s">
        <v>5168</v>
      </c>
    </row>
    <row r="843" spans="1:17" hidden="1" x14ac:dyDescent="0.2">
      <c r="A843" s="31" t="s">
        <v>7672</v>
      </c>
      <c r="B843" s="31" t="s">
        <v>4128</v>
      </c>
      <c r="C843" s="31" t="s">
        <v>7673</v>
      </c>
      <c r="D843" s="31"/>
      <c r="E843" s="31" t="s">
        <v>7488</v>
      </c>
      <c r="F843" s="31" t="s">
        <v>3948</v>
      </c>
      <c r="G843" s="47">
        <v>60</v>
      </c>
      <c r="H843" s="33">
        <v>0</v>
      </c>
      <c r="I843" s="31" t="s">
        <v>5179</v>
      </c>
      <c r="J843" s="31" t="s">
        <v>5180</v>
      </c>
      <c r="K843" s="31" t="s">
        <v>5164</v>
      </c>
      <c r="L843" s="31" t="s">
        <v>5165</v>
      </c>
      <c r="M843" s="31" t="s">
        <v>5361</v>
      </c>
      <c r="N843" s="31"/>
      <c r="O843" s="31" t="s">
        <v>4026</v>
      </c>
      <c r="P843" s="31" t="s">
        <v>4513</v>
      </c>
      <c r="Q843" s="31" t="s">
        <v>5168</v>
      </c>
    </row>
    <row r="844" spans="1:17" hidden="1" x14ac:dyDescent="0.2">
      <c r="A844" s="31" t="s">
        <v>7674</v>
      </c>
      <c r="B844" s="31" t="s">
        <v>7675</v>
      </c>
      <c r="C844" s="31" t="s">
        <v>7676</v>
      </c>
      <c r="D844" s="31"/>
      <c r="E844" s="31" t="s">
        <v>7496</v>
      </c>
      <c r="F844" s="31" t="s">
        <v>7677</v>
      </c>
      <c r="G844" s="47">
        <v>60</v>
      </c>
      <c r="H844" s="33">
        <v>0</v>
      </c>
      <c r="I844" s="31" t="s">
        <v>5236</v>
      </c>
      <c r="J844" s="31" t="s">
        <v>5237</v>
      </c>
      <c r="K844" s="31" t="s">
        <v>5164</v>
      </c>
      <c r="L844" s="31" t="s">
        <v>7678</v>
      </c>
      <c r="M844" s="31" t="s">
        <v>5239</v>
      </c>
      <c r="N844" s="31"/>
      <c r="O844" s="31" t="s">
        <v>4026</v>
      </c>
      <c r="P844" s="31" t="s">
        <v>4513</v>
      </c>
      <c r="Q844" s="31" t="s">
        <v>5168</v>
      </c>
    </row>
    <row r="845" spans="1:17" hidden="1" x14ac:dyDescent="0.2">
      <c r="A845" s="31" t="s">
        <v>7679</v>
      </c>
      <c r="B845" s="31" t="s">
        <v>7680</v>
      </c>
      <c r="C845" s="31" t="s">
        <v>7681</v>
      </c>
      <c r="D845" s="31"/>
      <c r="E845" s="31" t="s">
        <v>7488</v>
      </c>
      <c r="F845" s="31" t="s">
        <v>3948</v>
      </c>
      <c r="G845" s="47">
        <v>60</v>
      </c>
      <c r="H845" s="33">
        <v>0</v>
      </c>
      <c r="I845" s="31" t="s">
        <v>5384</v>
      </c>
      <c r="J845" s="31" t="s">
        <v>5385</v>
      </c>
      <c r="K845" s="31" t="s">
        <v>5164</v>
      </c>
      <c r="L845" s="31" t="s">
        <v>5165</v>
      </c>
      <c r="M845" s="31" t="s">
        <v>5569</v>
      </c>
      <c r="N845" s="31"/>
      <c r="O845" s="31" t="s">
        <v>4026</v>
      </c>
      <c r="P845" s="31" t="s">
        <v>4513</v>
      </c>
      <c r="Q845" s="31" t="s">
        <v>5168</v>
      </c>
    </row>
    <row r="846" spans="1:17" hidden="1" x14ac:dyDescent="0.2">
      <c r="A846" s="31" t="s">
        <v>7682</v>
      </c>
      <c r="B846" s="31" t="s">
        <v>7683</v>
      </c>
      <c r="C846" s="31" t="s">
        <v>7684</v>
      </c>
      <c r="D846" s="31"/>
      <c r="E846" s="31" t="s">
        <v>7488</v>
      </c>
      <c r="F846" s="31" t="s">
        <v>3948</v>
      </c>
      <c r="G846" s="47">
        <v>60</v>
      </c>
      <c r="H846" s="33">
        <v>0</v>
      </c>
      <c r="I846" s="31" t="s">
        <v>5172</v>
      </c>
      <c r="J846" s="31" t="s">
        <v>5173</v>
      </c>
      <c r="K846" s="31" t="s">
        <v>5164</v>
      </c>
      <c r="L846" s="31" t="s">
        <v>5165</v>
      </c>
      <c r="M846" s="31" t="s">
        <v>5258</v>
      </c>
      <c r="N846" s="31"/>
      <c r="O846" s="31" t="s">
        <v>4026</v>
      </c>
      <c r="P846" s="31" t="s">
        <v>4513</v>
      </c>
      <c r="Q846" s="31" t="s">
        <v>5168</v>
      </c>
    </row>
    <row r="847" spans="1:17" hidden="1" x14ac:dyDescent="0.2">
      <c r="A847" s="31" t="s">
        <v>7685</v>
      </c>
      <c r="B847" s="31" t="s">
        <v>7686</v>
      </c>
      <c r="C847" s="31" t="s">
        <v>7687</v>
      </c>
      <c r="D847" s="31"/>
      <c r="E847" s="31" t="s">
        <v>7488</v>
      </c>
      <c r="F847" s="31" t="s">
        <v>3948</v>
      </c>
      <c r="G847" s="47">
        <v>60</v>
      </c>
      <c r="H847" s="33">
        <v>0</v>
      </c>
      <c r="I847" s="31" t="s">
        <v>5179</v>
      </c>
      <c r="J847" s="31" t="s">
        <v>5180</v>
      </c>
      <c r="K847" s="31" t="s">
        <v>5164</v>
      </c>
      <c r="L847" s="31" t="s">
        <v>5165</v>
      </c>
      <c r="M847" s="31" t="s">
        <v>5379</v>
      </c>
      <c r="N847" s="31"/>
      <c r="O847" s="31" t="s">
        <v>4026</v>
      </c>
      <c r="P847" s="31" t="s">
        <v>4513</v>
      </c>
      <c r="Q847" s="31" t="s">
        <v>5168</v>
      </c>
    </row>
    <row r="848" spans="1:17" hidden="1" x14ac:dyDescent="0.2">
      <c r="A848" s="31" t="s">
        <v>7688</v>
      </c>
      <c r="B848" s="31" t="s">
        <v>7689</v>
      </c>
      <c r="C848" s="31" t="s">
        <v>7690</v>
      </c>
      <c r="D848" s="31"/>
      <c r="E848" s="31" t="s">
        <v>7488</v>
      </c>
      <c r="F848" s="31" t="s">
        <v>3948</v>
      </c>
      <c r="G848" s="47">
        <v>60</v>
      </c>
      <c r="H848" s="33">
        <v>0</v>
      </c>
      <c r="I848" s="31" t="s">
        <v>5252</v>
      </c>
      <c r="J848" s="31" t="s">
        <v>5253</v>
      </c>
      <c r="K848" s="31" t="s">
        <v>5164</v>
      </c>
      <c r="L848" s="31" t="s">
        <v>5165</v>
      </c>
      <c r="M848" s="31" t="s">
        <v>5254</v>
      </c>
      <c r="N848" s="31"/>
      <c r="O848" s="31" t="s">
        <v>4026</v>
      </c>
      <c r="P848" s="31" t="s">
        <v>4513</v>
      </c>
      <c r="Q848" s="31" t="s">
        <v>5168</v>
      </c>
    </row>
    <row r="849" spans="1:17" hidden="1" x14ac:dyDescent="0.2">
      <c r="A849" s="31" t="s">
        <v>7691</v>
      </c>
      <c r="B849" s="31" t="s">
        <v>7692</v>
      </c>
      <c r="C849" s="31" t="s">
        <v>7693</v>
      </c>
      <c r="D849" s="31"/>
      <c r="E849" s="31" t="s">
        <v>7488</v>
      </c>
      <c r="F849" s="31" t="s">
        <v>3948</v>
      </c>
      <c r="G849" s="47">
        <v>60</v>
      </c>
      <c r="H849" s="33">
        <v>0</v>
      </c>
      <c r="I849" s="31" t="s">
        <v>5252</v>
      </c>
      <c r="J849" s="31" t="s">
        <v>5253</v>
      </c>
      <c r="K849" s="31" t="s">
        <v>5164</v>
      </c>
      <c r="L849" s="31" t="s">
        <v>5165</v>
      </c>
      <c r="M849" s="31" t="s">
        <v>6963</v>
      </c>
      <c r="N849" s="31"/>
      <c r="O849" s="31" t="s">
        <v>4026</v>
      </c>
      <c r="P849" s="31" t="s">
        <v>4513</v>
      </c>
      <c r="Q849" s="31" t="s">
        <v>5168</v>
      </c>
    </row>
    <row r="850" spans="1:17" hidden="1" x14ac:dyDescent="0.2">
      <c r="A850" s="31" t="s">
        <v>7694</v>
      </c>
      <c r="B850" s="31" t="s">
        <v>7695</v>
      </c>
      <c r="C850" s="31" t="s">
        <v>7696</v>
      </c>
      <c r="D850" s="31"/>
      <c r="E850" s="31" t="s">
        <v>7488</v>
      </c>
      <c r="F850" s="31" t="s">
        <v>3948</v>
      </c>
      <c r="G850" s="47">
        <v>60</v>
      </c>
      <c r="H850" s="33">
        <v>0</v>
      </c>
      <c r="I850" s="31" t="s">
        <v>5179</v>
      </c>
      <c r="J850" s="31" t="s">
        <v>5180</v>
      </c>
      <c r="K850" s="31" t="s">
        <v>5164</v>
      </c>
      <c r="L850" s="31" t="s">
        <v>5165</v>
      </c>
      <c r="M850" s="31" t="s">
        <v>5379</v>
      </c>
      <c r="N850" s="31"/>
      <c r="O850" s="31" t="s">
        <v>4026</v>
      </c>
      <c r="P850" s="31" t="s">
        <v>4513</v>
      </c>
      <c r="Q850" s="31" t="s">
        <v>5168</v>
      </c>
    </row>
    <row r="851" spans="1:17" hidden="1" x14ac:dyDescent="0.2">
      <c r="A851" s="31" t="s">
        <v>4318</v>
      </c>
      <c r="B851" s="31" t="s">
        <v>4319</v>
      </c>
      <c r="C851" s="31" t="s">
        <v>7697</v>
      </c>
      <c r="D851" s="31"/>
      <c r="E851" s="31" t="s">
        <v>7496</v>
      </c>
      <c r="F851" s="31" t="s">
        <v>7698</v>
      </c>
      <c r="G851" s="47">
        <v>60</v>
      </c>
      <c r="H851" s="33">
        <v>0</v>
      </c>
      <c r="I851" s="31" t="s">
        <v>5236</v>
      </c>
      <c r="J851" s="31" t="s">
        <v>5237</v>
      </c>
      <c r="K851" s="31" t="s">
        <v>5164</v>
      </c>
      <c r="L851" s="31" t="s">
        <v>7699</v>
      </c>
      <c r="M851" s="31" t="s">
        <v>5239</v>
      </c>
      <c r="N851" s="31"/>
      <c r="O851" s="31" t="s">
        <v>4026</v>
      </c>
      <c r="P851" s="31" t="s">
        <v>4513</v>
      </c>
      <c r="Q851" s="31" t="s">
        <v>5168</v>
      </c>
    </row>
    <row r="852" spans="1:17" hidden="1" x14ac:dyDescent="0.2">
      <c r="A852" s="31" t="s">
        <v>7700</v>
      </c>
      <c r="B852" s="31" t="s">
        <v>7701</v>
      </c>
      <c r="C852" s="31" t="s">
        <v>7702</v>
      </c>
      <c r="D852" s="31"/>
      <c r="E852" s="31" t="s">
        <v>7488</v>
      </c>
      <c r="F852" s="31" t="s">
        <v>3948</v>
      </c>
      <c r="G852" s="47">
        <v>60</v>
      </c>
      <c r="H852" s="33">
        <v>0</v>
      </c>
      <c r="I852" s="31" t="s">
        <v>5252</v>
      </c>
      <c r="J852" s="31" t="s">
        <v>5253</v>
      </c>
      <c r="K852" s="31" t="s">
        <v>5164</v>
      </c>
      <c r="L852" s="31" t="s">
        <v>5165</v>
      </c>
      <c r="M852" s="31" t="s">
        <v>6963</v>
      </c>
      <c r="N852" s="31"/>
      <c r="O852" s="31" t="s">
        <v>4026</v>
      </c>
      <c r="P852" s="31" t="s">
        <v>4513</v>
      </c>
      <c r="Q852" s="31" t="s">
        <v>5168</v>
      </c>
    </row>
    <row r="853" spans="1:17" hidden="1" x14ac:dyDescent="0.2">
      <c r="A853" s="31" t="s">
        <v>7703</v>
      </c>
      <c r="B853" s="31" t="s">
        <v>4360</v>
      </c>
      <c r="C853" s="31" t="s">
        <v>7704</v>
      </c>
      <c r="D853" s="31"/>
      <c r="E853" s="31" t="s">
        <v>7488</v>
      </c>
      <c r="F853" s="31" t="s">
        <v>3948</v>
      </c>
      <c r="G853" s="47">
        <v>60</v>
      </c>
      <c r="H853" s="33">
        <v>0</v>
      </c>
      <c r="I853" s="31" t="s">
        <v>5252</v>
      </c>
      <c r="J853" s="31" t="s">
        <v>5253</v>
      </c>
      <c r="K853" s="31" t="s">
        <v>5164</v>
      </c>
      <c r="L853" s="31" t="s">
        <v>5165</v>
      </c>
      <c r="M853" s="31" t="s">
        <v>6963</v>
      </c>
      <c r="N853" s="31"/>
      <c r="O853" s="31" t="s">
        <v>4026</v>
      </c>
      <c r="P853" s="31" t="s">
        <v>4513</v>
      </c>
      <c r="Q853" s="31" t="s">
        <v>5168</v>
      </c>
    </row>
    <row r="854" spans="1:17" hidden="1" x14ac:dyDescent="0.2">
      <c r="A854" s="31" t="s">
        <v>7705</v>
      </c>
      <c r="B854" s="31" t="s">
        <v>4244</v>
      </c>
      <c r="C854" s="31" t="s">
        <v>7706</v>
      </c>
      <c r="D854" s="31"/>
      <c r="E854" s="31" t="s">
        <v>7488</v>
      </c>
      <c r="F854" s="31" t="s">
        <v>3948</v>
      </c>
      <c r="G854" s="47">
        <v>60</v>
      </c>
      <c r="H854" s="33">
        <v>0</v>
      </c>
      <c r="I854" s="31" t="s">
        <v>5172</v>
      </c>
      <c r="J854" s="31" t="s">
        <v>5173</v>
      </c>
      <c r="K854" s="31" t="s">
        <v>5164</v>
      </c>
      <c r="L854" s="31" t="s">
        <v>5165</v>
      </c>
      <c r="M854" s="31" t="s">
        <v>5224</v>
      </c>
      <c r="N854" s="31"/>
      <c r="O854" s="31" t="s">
        <v>4026</v>
      </c>
      <c r="P854" s="31" t="s">
        <v>4513</v>
      </c>
      <c r="Q854" s="31" t="s">
        <v>5168</v>
      </c>
    </row>
    <row r="855" spans="1:17" hidden="1" x14ac:dyDescent="0.2">
      <c r="A855" s="31" t="s">
        <v>7707</v>
      </c>
      <c r="B855" s="31" t="s">
        <v>7708</v>
      </c>
      <c r="C855" s="31" t="s">
        <v>7709</v>
      </c>
      <c r="D855" s="31"/>
      <c r="E855" s="31" t="s">
        <v>7488</v>
      </c>
      <c r="F855" s="31" t="s">
        <v>3948</v>
      </c>
      <c r="G855" s="47">
        <v>60</v>
      </c>
      <c r="H855" s="33">
        <v>0</v>
      </c>
      <c r="I855" s="31" t="s">
        <v>5266</v>
      </c>
      <c r="J855" s="31" t="s">
        <v>5267</v>
      </c>
      <c r="K855" s="31" t="s">
        <v>5164</v>
      </c>
      <c r="L855" s="31" t="s">
        <v>5165</v>
      </c>
      <c r="M855" s="31" t="s">
        <v>6869</v>
      </c>
      <c r="N855" s="31"/>
      <c r="O855" s="31" t="s">
        <v>4026</v>
      </c>
      <c r="P855" s="31" t="s">
        <v>4513</v>
      </c>
      <c r="Q855" s="31" t="s">
        <v>5168</v>
      </c>
    </row>
    <row r="856" spans="1:17" hidden="1" x14ac:dyDescent="0.2">
      <c r="A856" s="31" t="s">
        <v>7710</v>
      </c>
      <c r="B856" s="31" t="s">
        <v>7711</v>
      </c>
      <c r="C856" s="31" t="s">
        <v>7712</v>
      </c>
      <c r="D856" s="31"/>
      <c r="E856" s="31" t="s">
        <v>7488</v>
      </c>
      <c r="F856" s="31" t="s">
        <v>3948</v>
      </c>
      <c r="G856" s="47">
        <v>60</v>
      </c>
      <c r="H856" s="33">
        <v>0</v>
      </c>
      <c r="I856" s="31" t="s">
        <v>5172</v>
      </c>
      <c r="J856" s="31" t="s">
        <v>5173</v>
      </c>
      <c r="K856" s="31" t="s">
        <v>5164</v>
      </c>
      <c r="L856" s="31" t="s">
        <v>5165</v>
      </c>
      <c r="M856" s="31" t="s">
        <v>5174</v>
      </c>
      <c r="N856" s="31" t="s">
        <v>5175</v>
      </c>
      <c r="O856" s="31" t="s">
        <v>4026</v>
      </c>
      <c r="P856" s="31" t="s">
        <v>4513</v>
      </c>
      <c r="Q856" s="31" t="s">
        <v>5168</v>
      </c>
    </row>
    <row r="857" spans="1:17" hidden="1" x14ac:dyDescent="0.2">
      <c r="A857" s="31" t="s">
        <v>4137</v>
      </c>
      <c r="B857" s="31" t="s">
        <v>4138</v>
      </c>
      <c r="C857" s="31" t="s">
        <v>7713</v>
      </c>
      <c r="D857" s="31"/>
      <c r="E857" s="31" t="s">
        <v>7496</v>
      </c>
      <c r="F857" s="31" t="s">
        <v>7714</v>
      </c>
      <c r="G857" s="47">
        <v>60</v>
      </c>
      <c r="H857" s="33">
        <v>0</v>
      </c>
      <c r="I857" s="31" t="s">
        <v>5236</v>
      </c>
      <c r="J857" s="31" t="s">
        <v>5237</v>
      </c>
      <c r="K857" s="31" t="s">
        <v>5164</v>
      </c>
      <c r="L857" s="31" t="s">
        <v>5238</v>
      </c>
      <c r="M857" s="31" t="s">
        <v>5239</v>
      </c>
      <c r="N857" s="31"/>
      <c r="O857" s="31" t="s">
        <v>4026</v>
      </c>
      <c r="P857" s="31" t="s">
        <v>4513</v>
      </c>
      <c r="Q857" s="31" t="s">
        <v>5168</v>
      </c>
    </row>
    <row r="858" spans="1:17" hidden="1" x14ac:dyDescent="0.2">
      <c r="A858" s="31" t="s">
        <v>4052</v>
      </c>
      <c r="B858" s="31" t="s">
        <v>4053</v>
      </c>
      <c r="C858" s="31" t="s">
        <v>7715</v>
      </c>
      <c r="D858" s="31"/>
      <c r="E858" s="31" t="s">
        <v>7496</v>
      </c>
      <c r="F858" s="31" t="s">
        <v>7716</v>
      </c>
      <c r="G858" s="47"/>
      <c r="H858" s="33">
        <v>0</v>
      </c>
      <c r="I858" s="31" t="s">
        <v>5266</v>
      </c>
      <c r="J858" s="31" t="s">
        <v>5267</v>
      </c>
      <c r="K858" s="31" t="s">
        <v>5164</v>
      </c>
      <c r="L858" s="31" t="s">
        <v>5165</v>
      </c>
      <c r="M858" s="31" t="s">
        <v>6869</v>
      </c>
      <c r="N858" s="31" t="s">
        <v>7717</v>
      </c>
      <c r="O858" s="31" t="s">
        <v>4026</v>
      </c>
      <c r="P858" s="31" t="s">
        <v>4513</v>
      </c>
      <c r="Q858" s="31" t="s">
        <v>5168</v>
      </c>
    </row>
    <row r="859" spans="1:17" hidden="1" x14ac:dyDescent="0.2">
      <c r="A859" s="31" t="s">
        <v>4382</v>
      </c>
      <c r="B859" s="31" t="s">
        <v>4383</v>
      </c>
      <c r="C859" s="31" t="s">
        <v>7718</v>
      </c>
      <c r="D859" s="31"/>
      <c r="E859" s="31" t="s">
        <v>7496</v>
      </c>
      <c r="F859" s="31" t="s">
        <v>7719</v>
      </c>
      <c r="G859" s="47">
        <v>60</v>
      </c>
      <c r="H859" s="33">
        <v>0</v>
      </c>
      <c r="I859" s="31" t="s">
        <v>5236</v>
      </c>
      <c r="J859" s="31" t="s">
        <v>5237</v>
      </c>
      <c r="K859" s="31" t="s">
        <v>5164</v>
      </c>
      <c r="L859" s="31" t="s">
        <v>5573</v>
      </c>
      <c r="M859" s="31" t="s">
        <v>5239</v>
      </c>
      <c r="N859" s="31"/>
      <c r="O859" s="31" t="s">
        <v>4026</v>
      </c>
      <c r="P859" s="31" t="s">
        <v>4513</v>
      </c>
      <c r="Q859" s="31" t="s">
        <v>5168</v>
      </c>
    </row>
    <row r="860" spans="1:17" hidden="1" x14ac:dyDescent="0.2">
      <c r="A860" s="31" t="s">
        <v>4058</v>
      </c>
      <c r="B860" s="31" t="s">
        <v>4059</v>
      </c>
      <c r="C860" s="31" t="s">
        <v>7720</v>
      </c>
      <c r="D860" s="31"/>
      <c r="E860" s="31" t="s">
        <v>7496</v>
      </c>
      <c r="F860" s="31" t="s">
        <v>7721</v>
      </c>
      <c r="G860" s="47"/>
      <c r="H860" s="33">
        <v>0</v>
      </c>
      <c r="I860" s="31" t="s">
        <v>5172</v>
      </c>
      <c r="J860" s="31" t="s">
        <v>5173</v>
      </c>
      <c r="K860" s="31" t="s">
        <v>5164</v>
      </c>
      <c r="L860" s="31" t="s">
        <v>5165</v>
      </c>
      <c r="M860" s="31" t="s">
        <v>5258</v>
      </c>
      <c r="N860" s="31"/>
      <c r="O860" s="31" t="s">
        <v>4026</v>
      </c>
      <c r="P860" s="31" t="s">
        <v>4513</v>
      </c>
      <c r="Q860" s="31" t="s">
        <v>5168</v>
      </c>
    </row>
    <row r="861" spans="1:17" hidden="1" x14ac:dyDescent="0.2">
      <c r="A861" s="31" t="s">
        <v>7722</v>
      </c>
      <c r="B861" s="31" t="s">
        <v>7723</v>
      </c>
      <c r="C861" s="31" t="s">
        <v>7724</v>
      </c>
      <c r="D861" s="31"/>
      <c r="E861" s="31" t="s">
        <v>7488</v>
      </c>
      <c r="F861" s="31" t="s">
        <v>3948</v>
      </c>
      <c r="G861" s="47">
        <v>60</v>
      </c>
      <c r="H861" s="33">
        <v>0</v>
      </c>
      <c r="I861" s="31" t="s">
        <v>5236</v>
      </c>
      <c r="J861" s="31" t="s">
        <v>5237</v>
      </c>
      <c r="K861" s="31" t="s">
        <v>5164</v>
      </c>
      <c r="L861" s="31" t="s">
        <v>5238</v>
      </c>
      <c r="M861" s="31" t="s">
        <v>5239</v>
      </c>
      <c r="N861" s="31"/>
      <c r="O861" s="31" t="s">
        <v>4026</v>
      </c>
      <c r="P861" s="31" t="s">
        <v>4513</v>
      </c>
      <c r="Q861" s="31" t="s">
        <v>5168</v>
      </c>
    </row>
    <row r="862" spans="1:17" hidden="1" x14ac:dyDescent="0.2">
      <c r="A862" s="31" t="s">
        <v>3998</v>
      </c>
      <c r="B862" s="31" t="s">
        <v>3999</v>
      </c>
      <c r="C862" s="31" t="s">
        <v>7725</v>
      </c>
      <c r="D862" s="31"/>
      <c r="E862" s="31" t="s">
        <v>7496</v>
      </c>
      <c r="F862" s="31" t="s">
        <v>7726</v>
      </c>
      <c r="G862" s="47">
        <v>60</v>
      </c>
      <c r="H862" s="33">
        <v>0</v>
      </c>
      <c r="I862" s="31" t="s">
        <v>5236</v>
      </c>
      <c r="J862" s="31" t="s">
        <v>5237</v>
      </c>
      <c r="K862" s="31" t="s">
        <v>5164</v>
      </c>
      <c r="L862" s="31" t="s">
        <v>7727</v>
      </c>
      <c r="M862" s="31" t="s">
        <v>5239</v>
      </c>
      <c r="N862" s="31"/>
      <c r="O862" s="31" t="s">
        <v>4026</v>
      </c>
      <c r="P862" s="31" t="s">
        <v>4513</v>
      </c>
      <c r="Q862" s="31" t="s">
        <v>5168</v>
      </c>
    </row>
    <row r="863" spans="1:17" hidden="1" x14ac:dyDescent="0.2">
      <c r="A863" s="31" t="s">
        <v>7728</v>
      </c>
      <c r="B863" s="31" t="s">
        <v>7729</v>
      </c>
      <c r="C863" s="31" t="s">
        <v>7730</v>
      </c>
      <c r="D863" s="31"/>
      <c r="E863" s="31" t="s">
        <v>7488</v>
      </c>
      <c r="F863" s="31" t="s">
        <v>3948</v>
      </c>
      <c r="G863" s="47">
        <v>60</v>
      </c>
      <c r="H863" s="33">
        <v>0</v>
      </c>
      <c r="I863" s="31" t="s">
        <v>5218</v>
      </c>
      <c r="J863" s="31" t="s">
        <v>5219</v>
      </c>
      <c r="K863" s="31" t="s">
        <v>5164</v>
      </c>
      <c r="L863" s="31" t="s">
        <v>5165</v>
      </c>
      <c r="M863" s="31" t="s">
        <v>5390</v>
      </c>
      <c r="N863" s="31"/>
      <c r="O863" s="31" t="s">
        <v>4026</v>
      </c>
      <c r="P863" s="31" t="s">
        <v>4513</v>
      </c>
      <c r="Q863" s="31" t="s">
        <v>5168</v>
      </c>
    </row>
    <row r="864" spans="1:17" hidden="1" x14ac:dyDescent="0.2">
      <c r="A864" s="31" t="s">
        <v>7731</v>
      </c>
      <c r="B864" s="31" t="s">
        <v>7732</v>
      </c>
      <c r="C864" s="31" t="s">
        <v>7733</v>
      </c>
      <c r="D864" s="31"/>
      <c r="E864" s="31" t="s">
        <v>7488</v>
      </c>
      <c r="F864" s="31" t="s">
        <v>3948</v>
      </c>
      <c r="G864" s="47">
        <v>60</v>
      </c>
      <c r="H864" s="33">
        <v>0</v>
      </c>
      <c r="I864" s="31" t="s">
        <v>5179</v>
      </c>
      <c r="J864" s="31" t="s">
        <v>5180</v>
      </c>
      <c r="K864" s="31" t="s">
        <v>5164</v>
      </c>
      <c r="L864" s="31" t="s">
        <v>5165</v>
      </c>
      <c r="M864" s="31" t="s">
        <v>5214</v>
      </c>
      <c r="N864" s="31"/>
      <c r="O864" s="31" t="s">
        <v>4026</v>
      </c>
      <c r="P864" s="31" t="s">
        <v>4513</v>
      </c>
      <c r="Q864" s="31" t="s">
        <v>5168</v>
      </c>
    </row>
    <row r="865" spans="1:17" hidden="1" x14ac:dyDescent="0.2">
      <c r="A865" s="31" t="s">
        <v>7734</v>
      </c>
      <c r="B865" s="31" t="s">
        <v>7735</v>
      </c>
      <c r="C865" s="31" t="s">
        <v>7736</v>
      </c>
      <c r="D865" s="31"/>
      <c r="E865" s="31" t="s">
        <v>7488</v>
      </c>
      <c r="F865" s="31" t="s">
        <v>3948</v>
      </c>
      <c r="G865" s="47">
        <v>60</v>
      </c>
      <c r="H865" s="33">
        <v>0</v>
      </c>
      <c r="I865" s="31" t="s">
        <v>5252</v>
      </c>
      <c r="J865" s="31" t="s">
        <v>5253</v>
      </c>
      <c r="K865" s="31" t="s">
        <v>5164</v>
      </c>
      <c r="L865" s="31" t="s">
        <v>5165</v>
      </c>
      <c r="M865" s="31" t="s">
        <v>5543</v>
      </c>
      <c r="N865" s="31"/>
      <c r="O865" s="31" t="s">
        <v>4026</v>
      </c>
      <c r="P865" s="31" t="s">
        <v>4513</v>
      </c>
      <c r="Q865" s="31" t="s">
        <v>5168</v>
      </c>
    </row>
    <row r="866" spans="1:17" hidden="1" x14ac:dyDescent="0.2">
      <c r="A866" s="31" t="s">
        <v>7737</v>
      </c>
      <c r="B866" s="31" t="s">
        <v>7738</v>
      </c>
      <c r="C866" s="31" t="s">
        <v>7739</v>
      </c>
      <c r="D866" s="31"/>
      <c r="E866" s="31" t="s">
        <v>7488</v>
      </c>
      <c r="F866" s="31" t="s">
        <v>3948</v>
      </c>
      <c r="G866" s="47">
        <v>60</v>
      </c>
      <c r="H866" s="33">
        <v>0</v>
      </c>
      <c r="I866" s="31" t="s">
        <v>5218</v>
      </c>
      <c r="J866" s="31" t="s">
        <v>5219</v>
      </c>
      <c r="K866" s="31" t="s">
        <v>5164</v>
      </c>
      <c r="L866" s="31" t="s">
        <v>5165</v>
      </c>
      <c r="M866" s="31" t="s">
        <v>5220</v>
      </c>
      <c r="N866" s="31"/>
      <c r="O866" s="31" t="s">
        <v>4026</v>
      </c>
      <c r="P866" s="31" t="s">
        <v>4513</v>
      </c>
      <c r="Q866" s="31" t="s">
        <v>5168</v>
      </c>
    </row>
    <row r="867" spans="1:17" hidden="1" x14ac:dyDescent="0.2">
      <c r="A867" s="31" t="s">
        <v>7740</v>
      </c>
      <c r="B867" s="31" t="s">
        <v>7741</v>
      </c>
      <c r="C867" s="31" t="s">
        <v>7742</v>
      </c>
      <c r="D867" s="31"/>
      <c r="E867" s="31" t="s">
        <v>7488</v>
      </c>
      <c r="F867" s="31" t="s">
        <v>3948</v>
      </c>
      <c r="G867" s="47">
        <v>60</v>
      </c>
      <c r="H867" s="33">
        <v>0</v>
      </c>
      <c r="I867" s="31" t="s">
        <v>5179</v>
      </c>
      <c r="J867" s="31" t="s">
        <v>5180</v>
      </c>
      <c r="K867" s="31" t="s">
        <v>5164</v>
      </c>
      <c r="L867" s="31" t="s">
        <v>5165</v>
      </c>
      <c r="M867" s="31" t="s">
        <v>5305</v>
      </c>
      <c r="N867" s="31"/>
      <c r="O867" s="31" t="s">
        <v>4026</v>
      </c>
      <c r="P867" s="31" t="s">
        <v>4513</v>
      </c>
      <c r="Q867" s="31" t="s">
        <v>5168</v>
      </c>
    </row>
    <row r="868" spans="1:17" hidden="1" x14ac:dyDescent="0.2">
      <c r="A868" s="31" t="s">
        <v>7743</v>
      </c>
      <c r="B868" s="31" t="s">
        <v>7744</v>
      </c>
      <c r="C868" s="31" t="s">
        <v>7745</v>
      </c>
      <c r="D868" s="31"/>
      <c r="E868" s="31" t="s">
        <v>7488</v>
      </c>
      <c r="F868" s="31" t="s">
        <v>3948</v>
      </c>
      <c r="G868" s="47">
        <v>60</v>
      </c>
      <c r="H868" s="33">
        <v>0</v>
      </c>
      <c r="I868" s="31" t="s">
        <v>5172</v>
      </c>
      <c r="J868" s="31" t="s">
        <v>5173</v>
      </c>
      <c r="K868" s="31" t="s">
        <v>5164</v>
      </c>
      <c r="L868" s="31" t="s">
        <v>5165</v>
      </c>
      <c r="M868" s="31" t="s">
        <v>5174</v>
      </c>
      <c r="N868" s="31"/>
      <c r="O868" s="31" t="s">
        <v>4026</v>
      </c>
      <c r="P868" s="31" t="s">
        <v>4513</v>
      </c>
      <c r="Q868" s="31" t="s">
        <v>5168</v>
      </c>
    </row>
    <row r="869" spans="1:17" hidden="1" x14ac:dyDescent="0.2">
      <c r="A869" s="31" t="s">
        <v>7746</v>
      </c>
      <c r="B869" s="31" t="s">
        <v>7747</v>
      </c>
      <c r="C869" s="31" t="s">
        <v>7748</v>
      </c>
      <c r="D869" s="31"/>
      <c r="E869" s="31" t="s">
        <v>7488</v>
      </c>
      <c r="F869" s="31" t="s">
        <v>3948</v>
      </c>
      <c r="G869" s="47">
        <v>60</v>
      </c>
      <c r="H869" s="33">
        <v>0</v>
      </c>
      <c r="I869" s="31" t="s">
        <v>5172</v>
      </c>
      <c r="J869" s="31" t="s">
        <v>5173</v>
      </c>
      <c r="K869" s="31" t="s">
        <v>5164</v>
      </c>
      <c r="L869" s="31" t="s">
        <v>5165</v>
      </c>
      <c r="M869" s="31" t="s">
        <v>5224</v>
      </c>
      <c r="N869" s="31"/>
      <c r="O869" s="31" t="s">
        <v>4026</v>
      </c>
      <c r="P869" s="31" t="s">
        <v>4513</v>
      </c>
      <c r="Q869" s="31" t="s">
        <v>5168</v>
      </c>
    </row>
    <row r="870" spans="1:17" hidden="1" x14ac:dyDescent="0.2">
      <c r="A870" s="31" t="s">
        <v>7749</v>
      </c>
      <c r="B870" s="31" t="s">
        <v>7750</v>
      </c>
      <c r="C870" s="31" t="s">
        <v>7751</v>
      </c>
      <c r="D870" s="31"/>
      <c r="E870" s="31" t="s">
        <v>7488</v>
      </c>
      <c r="F870" s="31" t="s">
        <v>3948</v>
      </c>
      <c r="G870" s="47">
        <v>60</v>
      </c>
      <c r="H870" s="33">
        <v>0</v>
      </c>
      <c r="I870" s="31" t="s">
        <v>5252</v>
      </c>
      <c r="J870" s="31" t="s">
        <v>5253</v>
      </c>
      <c r="K870" s="31" t="s">
        <v>5164</v>
      </c>
      <c r="L870" s="31" t="s">
        <v>5165</v>
      </c>
      <c r="M870" s="31" t="s">
        <v>5569</v>
      </c>
      <c r="N870" s="31"/>
      <c r="O870" s="31" t="s">
        <v>4026</v>
      </c>
      <c r="P870" s="31" t="s">
        <v>4513</v>
      </c>
      <c r="Q870" s="31" t="s">
        <v>5168</v>
      </c>
    </row>
    <row r="871" spans="1:17" hidden="1" x14ac:dyDescent="0.2">
      <c r="A871" s="31" t="s">
        <v>7752</v>
      </c>
      <c r="B871" s="31" t="s">
        <v>7753</v>
      </c>
      <c r="C871" s="31" t="s">
        <v>7754</v>
      </c>
      <c r="D871" s="31"/>
      <c r="E871" s="31" t="s">
        <v>7488</v>
      </c>
      <c r="F871" s="31" t="s">
        <v>3948</v>
      </c>
      <c r="G871" s="47">
        <v>60</v>
      </c>
      <c r="H871" s="33">
        <v>0</v>
      </c>
      <c r="I871" s="31" t="s">
        <v>5172</v>
      </c>
      <c r="J871" s="31" t="s">
        <v>5173</v>
      </c>
      <c r="K871" s="31" t="s">
        <v>5164</v>
      </c>
      <c r="L871" s="31" t="s">
        <v>5165</v>
      </c>
      <c r="M871" s="31" t="s">
        <v>5812</v>
      </c>
      <c r="N871" s="31"/>
      <c r="O871" s="31" t="s">
        <v>4026</v>
      </c>
      <c r="P871" s="31" t="s">
        <v>4513</v>
      </c>
      <c r="Q871" s="31" t="s">
        <v>5168</v>
      </c>
    </row>
    <row r="872" spans="1:17" hidden="1" x14ac:dyDescent="0.2">
      <c r="A872" s="31" t="s">
        <v>7755</v>
      </c>
      <c r="B872" s="31" t="s">
        <v>7756</v>
      </c>
      <c r="C872" s="31" t="s">
        <v>7757</v>
      </c>
      <c r="D872" s="31"/>
      <c r="E872" s="31" t="s">
        <v>7488</v>
      </c>
      <c r="F872" s="31" t="s">
        <v>3948</v>
      </c>
      <c r="G872" s="47">
        <v>60</v>
      </c>
      <c r="H872" s="33">
        <v>0</v>
      </c>
      <c r="I872" s="31" t="s">
        <v>5172</v>
      </c>
      <c r="J872" s="31" t="s">
        <v>5173</v>
      </c>
      <c r="K872" s="31" t="s">
        <v>5164</v>
      </c>
      <c r="L872" s="31" t="s">
        <v>5165</v>
      </c>
      <c r="M872" s="31" t="s">
        <v>5174</v>
      </c>
      <c r="N872" s="31"/>
      <c r="O872" s="31" t="s">
        <v>4026</v>
      </c>
      <c r="P872" s="31" t="s">
        <v>4513</v>
      </c>
      <c r="Q872" s="31" t="s">
        <v>5168</v>
      </c>
    </row>
    <row r="873" spans="1:17" hidden="1" x14ac:dyDescent="0.2">
      <c r="A873" s="31" t="s">
        <v>7758</v>
      </c>
      <c r="B873" s="31" t="s">
        <v>4891</v>
      </c>
      <c r="C873" s="31" t="s">
        <v>7759</v>
      </c>
      <c r="D873" s="31"/>
      <c r="E873" s="31" t="s">
        <v>7488</v>
      </c>
      <c r="F873" s="31" t="s">
        <v>3948</v>
      </c>
      <c r="G873" s="47">
        <v>60</v>
      </c>
      <c r="H873" s="33">
        <v>0</v>
      </c>
      <c r="I873" s="31" t="s">
        <v>5218</v>
      </c>
      <c r="J873" s="31" t="s">
        <v>5219</v>
      </c>
      <c r="K873" s="31" t="s">
        <v>5164</v>
      </c>
      <c r="L873" s="31" t="s">
        <v>5165</v>
      </c>
      <c r="M873" s="31" t="s">
        <v>5262</v>
      </c>
      <c r="N873" s="31"/>
      <c r="O873" s="31" t="s">
        <v>4026</v>
      </c>
      <c r="P873" s="31" t="s">
        <v>4513</v>
      </c>
      <c r="Q873" s="31" t="s">
        <v>5168</v>
      </c>
    </row>
    <row r="874" spans="1:17" hidden="1" x14ac:dyDescent="0.2">
      <c r="A874" s="31" t="s">
        <v>7760</v>
      </c>
      <c r="B874" s="31" t="s">
        <v>4887</v>
      </c>
      <c r="C874" s="31" t="s">
        <v>7761</v>
      </c>
      <c r="D874" s="31"/>
      <c r="E874" s="31" t="s">
        <v>7488</v>
      </c>
      <c r="F874" s="31" t="s">
        <v>3948</v>
      </c>
      <c r="G874" s="47">
        <v>60</v>
      </c>
      <c r="H874" s="33">
        <v>0</v>
      </c>
      <c r="I874" s="31" t="s">
        <v>5172</v>
      </c>
      <c r="J874" s="31" t="s">
        <v>5173</v>
      </c>
      <c r="K874" s="31" t="s">
        <v>5164</v>
      </c>
      <c r="L874" s="31" t="s">
        <v>5165</v>
      </c>
      <c r="M874" s="31" t="s">
        <v>5174</v>
      </c>
      <c r="N874" s="31"/>
      <c r="O874" s="31" t="s">
        <v>4026</v>
      </c>
      <c r="P874" s="31" t="s">
        <v>4513</v>
      </c>
      <c r="Q874" s="31" t="s">
        <v>5168</v>
      </c>
    </row>
    <row r="875" spans="1:17" hidden="1" x14ac:dyDescent="0.2">
      <c r="A875" s="31" t="s">
        <v>7762</v>
      </c>
      <c r="B875" s="31" t="s">
        <v>7763</v>
      </c>
      <c r="C875" s="31" t="s">
        <v>7764</v>
      </c>
      <c r="D875" s="31"/>
      <c r="E875" s="31" t="s">
        <v>7488</v>
      </c>
      <c r="F875" s="31" t="s">
        <v>3948</v>
      </c>
      <c r="G875" s="47">
        <v>60</v>
      </c>
      <c r="H875" s="33">
        <v>0</v>
      </c>
      <c r="I875" s="31" t="s">
        <v>5179</v>
      </c>
      <c r="J875" s="31" t="s">
        <v>5180</v>
      </c>
      <c r="K875" s="31" t="s">
        <v>5164</v>
      </c>
      <c r="L875" s="31" t="s">
        <v>5165</v>
      </c>
      <c r="M875" s="31" t="s">
        <v>5361</v>
      </c>
      <c r="N875" s="31"/>
      <c r="O875" s="31" t="s">
        <v>4026</v>
      </c>
      <c r="P875" s="31" t="s">
        <v>4513</v>
      </c>
      <c r="Q875" s="31" t="s">
        <v>5168</v>
      </c>
    </row>
    <row r="876" spans="1:17" hidden="1" x14ac:dyDescent="0.2">
      <c r="A876" s="31" t="s">
        <v>4010</v>
      </c>
      <c r="B876" s="31" t="s">
        <v>4011</v>
      </c>
      <c r="C876" s="31" t="s">
        <v>7765</v>
      </c>
      <c r="D876" s="31"/>
      <c r="E876" s="31" t="s">
        <v>7496</v>
      </c>
      <c r="F876" s="31" t="s">
        <v>7766</v>
      </c>
      <c r="G876" s="47">
        <v>60</v>
      </c>
      <c r="H876" s="33">
        <v>0</v>
      </c>
      <c r="I876" s="31" t="s">
        <v>5236</v>
      </c>
      <c r="J876" s="31" t="s">
        <v>5237</v>
      </c>
      <c r="K876" s="31" t="s">
        <v>5164</v>
      </c>
      <c r="L876" s="31" t="s">
        <v>5484</v>
      </c>
      <c r="M876" s="31" t="s">
        <v>5239</v>
      </c>
      <c r="N876" s="31"/>
      <c r="O876" s="31" t="s">
        <v>4026</v>
      </c>
      <c r="P876" s="31" t="s">
        <v>4513</v>
      </c>
      <c r="Q876" s="31" t="s">
        <v>5168</v>
      </c>
    </row>
    <row r="877" spans="1:17" hidden="1" x14ac:dyDescent="0.2">
      <c r="A877" s="31" t="s">
        <v>7767</v>
      </c>
      <c r="B877" s="31" t="s">
        <v>7768</v>
      </c>
      <c r="C877" s="31" t="s">
        <v>7769</v>
      </c>
      <c r="D877" s="31" t="s">
        <v>3948</v>
      </c>
      <c r="E877" s="31" t="s">
        <v>7488</v>
      </c>
      <c r="F877" s="31" t="s">
        <v>3948</v>
      </c>
      <c r="G877" s="47">
        <v>60</v>
      </c>
      <c r="H877" s="33">
        <v>0</v>
      </c>
      <c r="I877" s="31" t="s">
        <v>5172</v>
      </c>
      <c r="J877" s="31" t="s">
        <v>5173</v>
      </c>
      <c r="K877" s="31" t="s">
        <v>5164</v>
      </c>
      <c r="L877" s="31" t="s">
        <v>5165</v>
      </c>
      <c r="M877" s="31" t="s">
        <v>5224</v>
      </c>
      <c r="N877" s="31"/>
      <c r="O877" s="31" t="s">
        <v>4026</v>
      </c>
      <c r="P877" s="31" t="s">
        <v>4513</v>
      </c>
      <c r="Q877" s="31" t="s">
        <v>5168</v>
      </c>
    </row>
    <row r="878" spans="1:17" hidden="1" x14ac:dyDescent="0.2">
      <c r="A878" s="31" t="s">
        <v>7770</v>
      </c>
      <c r="B878" s="31" t="s">
        <v>7771</v>
      </c>
      <c r="C878" s="31" t="s">
        <v>7772</v>
      </c>
      <c r="D878" s="31"/>
      <c r="E878" s="31" t="s">
        <v>7488</v>
      </c>
      <c r="F878" s="31" t="s">
        <v>3948</v>
      </c>
      <c r="G878" s="47">
        <v>60</v>
      </c>
      <c r="H878" s="33">
        <v>0</v>
      </c>
      <c r="I878" s="31" t="s">
        <v>5179</v>
      </c>
      <c r="J878" s="31" t="s">
        <v>5180</v>
      </c>
      <c r="K878" s="31" t="s">
        <v>5164</v>
      </c>
      <c r="L878" s="31" t="s">
        <v>5165</v>
      </c>
      <c r="M878" s="31" t="s">
        <v>5379</v>
      </c>
      <c r="N878" s="31"/>
      <c r="O878" s="31" t="s">
        <v>4026</v>
      </c>
      <c r="P878" s="31" t="s">
        <v>4513</v>
      </c>
      <c r="Q878" s="31" t="s">
        <v>5168</v>
      </c>
    </row>
    <row r="879" spans="1:17" hidden="1" x14ac:dyDescent="0.2">
      <c r="A879" s="31" t="s">
        <v>7773</v>
      </c>
      <c r="B879" s="31" t="s">
        <v>7774</v>
      </c>
      <c r="C879" s="31" t="s">
        <v>7775</v>
      </c>
      <c r="D879" s="31"/>
      <c r="E879" s="31" t="s">
        <v>7488</v>
      </c>
      <c r="F879" s="31" t="s">
        <v>3948</v>
      </c>
      <c r="G879" s="47">
        <v>60</v>
      </c>
      <c r="H879" s="33">
        <v>0</v>
      </c>
      <c r="I879" s="31" t="s">
        <v>5172</v>
      </c>
      <c r="J879" s="31" t="s">
        <v>5173</v>
      </c>
      <c r="K879" s="31" t="s">
        <v>5164</v>
      </c>
      <c r="L879" s="31" t="s">
        <v>5165</v>
      </c>
      <c r="M879" s="31" t="s">
        <v>5224</v>
      </c>
      <c r="N879" s="31"/>
      <c r="O879" s="31" t="s">
        <v>4026</v>
      </c>
      <c r="P879" s="31" t="s">
        <v>4513</v>
      </c>
      <c r="Q879" s="31" t="s">
        <v>5168</v>
      </c>
    </row>
    <row r="880" spans="1:17" hidden="1" x14ac:dyDescent="0.2">
      <c r="A880" s="31" t="s">
        <v>7776</v>
      </c>
      <c r="B880" s="31" t="s">
        <v>7777</v>
      </c>
      <c r="C880" s="31" t="s">
        <v>7778</v>
      </c>
      <c r="D880" s="31"/>
      <c r="E880" s="31" t="s">
        <v>7488</v>
      </c>
      <c r="F880" s="31" t="s">
        <v>3948</v>
      </c>
      <c r="G880" s="47">
        <v>60</v>
      </c>
      <c r="H880" s="33">
        <v>0</v>
      </c>
      <c r="I880" s="31" t="s">
        <v>5218</v>
      </c>
      <c r="J880" s="31" t="s">
        <v>5219</v>
      </c>
      <c r="K880" s="31" t="s">
        <v>5164</v>
      </c>
      <c r="L880" s="31" t="s">
        <v>5165</v>
      </c>
      <c r="M880" s="31" t="s">
        <v>5262</v>
      </c>
      <c r="N880" s="31"/>
      <c r="O880" s="31" t="s">
        <v>4026</v>
      </c>
      <c r="P880" s="31" t="s">
        <v>4513</v>
      </c>
      <c r="Q880" s="31" t="s">
        <v>5168</v>
      </c>
    </row>
    <row r="881" spans="1:17" hidden="1" x14ac:dyDescent="0.2">
      <c r="A881" s="31" t="s">
        <v>7779</v>
      </c>
      <c r="B881" s="31" t="s">
        <v>7780</v>
      </c>
      <c r="C881" s="31" t="s">
        <v>7781</v>
      </c>
      <c r="D881" s="31"/>
      <c r="E881" s="31" t="s">
        <v>7488</v>
      </c>
      <c r="F881" s="31" t="s">
        <v>3948</v>
      </c>
      <c r="G881" s="47">
        <v>60</v>
      </c>
      <c r="H881" s="33">
        <v>0</v>
      </c>
      <c r="I881" s="31" t="s">
        <v>5172</v>
      </c>
      <c r="J881" s="31" t="s">
        <v>5173</v>
      </c>
      <c r="K881" s="31" t="s">
        <v>5164</v>
      </c>
      <c r="L881" s="31" t="s">
        <v>5165</v>
      </c>
      <c r="M881" s="31" t="s">
        <v>5224</v>
      </c>
      <c r="N881" s="31"/>
      <c r="O881" s="31" t="s">
        <v>4026</v>
      </c>
      <c r="P881" s="31" t="s">
        <v>4513</v>
      </c>
      <c r="Q881" s="31" t="s">
        <v>5168</v>
      </c>
    </row>
    <row r="882" spans="1:17" hidden="1" x14ac:dyDescent="0.2">
      <c r="A882" s="31" t="s">
        <v>7782</v>
      </c>
      <c r="B882" s="31" t="s">
        <v>7783</v>
      </c>
      <c r="C882" s="31" t="s">
        <v>7784</v>
      </c>
      <c r="D882" s="31"/>
      <c r="E882" s="31" t="s">
        <v>7488</v>
      </c>
      <c r="F882" s="31" t="s">
        <v>3948</v>
      </c>
      <c r="G882" s="47">
        <v>60</v>
      </c>
      <c r="H882" s="33">
        <v>0</v>
      </c>
      <c r="I882" s="31" t="s">
        <v>5218</v>
      </c>
      <c r="J882" s="31" t="s">
        <v>5219</v>
      </c>
      <c r="K882" s="31" t="s">
        <v>5164</v>
      </c>
      <c r="L882" s="31" t="s">
        <v>5165</v>
      </c>
      <c r="M882" s="31" t="s">
        <v>5390</v>
      </c>
      <c r="N882" s="31"/>
      <c r="O882" s="31" t="s">
        <v>4026</v>
      </c>
      <c r="P882" s="31" t="s">
        <v>4513</v>
      </c>
      <c r="Q882" s="31" t="s">
        <v>5168</v>
      </c>
    </row>
    <row r="883" spans="1:17" hidden="1" x14ac:dyDescent="0.2">
      <c r="A883" s="31" t="s">
        <v>7785</v>
      </c>
      <c r="B883" s="31" t="s">
        <v>4889</v>
      </c>
      <c r="C883" s="31" t="s">
        <v>7786</v>
      </c>
      <c r="D883" s="31"/>
      <c r="E883" s="31" t="s">
        <v>7488</v>
      </c>
      <c r="F883" s="31" t="s">
        <v>3948</v>
      </c>
      <c r="G883" s="47">
        <v>60</v>
      </c>
      <c r="H883" s="33">
        <v>0</v>
      </c>
      <c r="I883" s="31" t="s">
        <v>5179</v>
      </c>
      <c r="J883" s="31" t="s">
        <v>5180</v>
      </c>
      <c r="K883" s="31" t="s">
        <v>5164</v>
      </c>
      <c r="L883" s="31" t="s">
        <v>5165</v>
      </c>
      <c r="M883" s="31" t="s">
        <v>5379</v>
      </c>
      <c r="N883" s="31"/>
      <c r="O883" s="31" t="s">
        <v>4026</v>
      </c>
      <c r="P883" s="31" t="s">
        <v>4513</v>
      </c>
      <c r="Q883" s="31" t="s">
        <v>5168</v>
      </c>
    </row>
    <row r="884" spans="1:17" hidden="1" x14ac:dyDescent="0.2">
      <c r="A884" s="31" t="s">
        <v>7787</v>
      </c>
      <c r="B884" s="31" t="s">
        <v>7788</v>
      </c>
      <c r="C884" s="31" t="s">
        <v>7789</v>
      </c>
      <c r="D884" s="31"/>
      <c r="E884" s="31" t="s">
        <v>7488</v>
      </c>
      <c r="F884" s="31" t="s">
        <v>3948</v>
      </c>
      <c r="G884" s="47">
        <v>60</v>
      </c>
      <c r="H884" s="33">
        <v>0</v>
      </c>
      <c r="I884" s="31" t="s">
        <v>5218</v>
      </c>
      <c r="J884" s="31" t="s">
        <v>5219</v>
      </c>
      <c r="K884" s="31" t="s">
        <v>5164</v>
      </c>
      <c r="L884" s="31" t="s">
        <v>5165</v>
      </c>
      <c r="M884" s="31" t="s">
        <v>5262</v>
      </c>
      <c r="N884" s="31"/>
      <c r="O884" s="31" t="s">
        <v>4026</v>
      </c>
      <c r="P884" s="31" t="s">
        <v>4513</v>
      </c>
      <c r="Q884" s="31" t="s">
        <v>5168</v>
      </c>
    </row>
    <row r="885" spans="1:17" hidden="1" x14ac:dyDescent="0.2">
      <c r="A885" s="31" t="s">
        <v>7790</v>
      </c>
      <c r="B885" s="31" t="s">
        <v>7791</v>
      </c>
      <c r="C885" s="31" t="s">
        <v>7792</v>
      </c>
      <c r="D885" s="31"/>
      <c r="E885" s="31" t="s">
        <v>7488</v>
      </c>
      <c r="F885" s="31" t="s">
        <v>3948</v>
      </c>
      <c r="G885" s="47">
        <v>60</v>
      </c>
      <c r="H885" s="33">
        <v>0</v>
      </c>
      <c r="I885" s="31" t="s">
        <v>5252</v>
      </c>
      <c r="J885" s="31" t="s">
        <v>5253</v>
      </c>
      <c r="K885" s="31" t="s">
        <v>5164</v>
      </c>
      <c r="L885" s="31" t="s">
        <v>5165</v>
      </c>
      <c r="M885" s="31" t="s">
        <v>5569</v>
      </c>
      <c r="N885" s="31"/>
      <c r="O885" s="31" t="s">
        <v>4026</v>
      </c>
      <c r="P885" s="31" t="s">
        <v>4513</v>
      </c>
      <c r="Q885" s="31" t="s">
        <v>5168</v>
      </c>
    </row>
    <row r="886" spans="1:17" hidden="1" x14ac:dyDescent="0.2">
      <c r="A886" s="31" t="s">
        <v>7793</v>
      </c>
      <c r="B886" s="31" t="s">
        <v>7794</v>
      </c>
      <c r="C886" s="31" t="s">
        <v>7795</v>
      </c>
      <c r="D886" s="31"/>
      <c r="E886" s="31" t="s">
        <v>7488</v>
      </c>
      <c r="F886" s="31" t="s">
        <v>3948</v>
      </c>
      <c r="G886" s="47">
        <v>60</v>
      </c>
      <c r="H886" s="33">
        <v>0</v>
      </c>
      <c r="I886" s="31" t="s">
        <v>5218</v>
      </c>
      <c r="J886" s="31" t="s">
        <v>5219</v>
      </c>
      <c r="K886" s="31" t="s">
        <v>5164</v>
      </c>
      <c r="L886" s="31" t="s">
        <v>5165</v>
      </c>
      <c r="M886" s="31" t="s">
        <v>5320</v>
      </c>
      <c r="N886" s="31"/>
      <c r="O886" s="31" t="s">
        <v>4026</v>
      </c>
      <c r="P886" s="31" t="s">
        <v>4513</v>
      </c>
      <c r="Q886" s="31" t="s">
        <v>5168</v>
      </c>
    </row>
    <row r="887" spans="1:17" hidden="1" x14ac:dyDescent="0.2">
      <c r="A887" s="31" t="s">
        <v>7796</v>
      </c>
      <c r="B887" s="31" t="s">
        <v>7797</v>
      </c>
      <c r="C887" s="31" t="s">
        <v>7798</v>
      </c>
      <c r="D887" s="31"/>
      <c r="E887" s="31" t="s">
        <v>7488</v>
      </c>
      <c r="F887" s="31" t="s">
        <v>3948</v>
      </c>
      <c r="G887" s="47">
        <v>60</v>
      </c>
      <c r="H887" s="33">
        <v>0</v>
      </c>
      <c r="I887" s="31" t="s">
        <v>5179</v>
      </c>
      <c r="J887" s="31" t="s">
        <v>5180</v>
      </c>
      <c r="K887" s="31" t="s">
        <v>5164</v>
      </c>
      <c r="L887" s="31" t="s">
        <v>5165</v>
      </c>
      <c r="M887" s="31" t="s">
        <v>5361</v>
      </c>
      <c r="N887" s="31"/>
      <c r="O887" s="31" t="s">
        <v>4026</v>
      </c>
      <c r="P887" s="31" t="s">
        <v>4513</v>
      </c>
      <c r="Q887" s="31" t="s">
        <v>5168</v>
      </c>
    </row>
    <row r="888" spans="1:17" hidden="1" x14ac:dyDescent="0.2">
      <c r="A888" s="31" t="s">
        <v>7799</v>
      </c>
      <c r="B888" s="31" t="s">
        <v>7800</v>
      </c>
      <c r="C888" s="31" t="s">
        <v>7801</v>
      </c>
      <c r="D888" s="31"/>
      <c r="E888" s="31" t="s">
        <v>7488</v>
      </c>
      <c r="F888" s="31" t="s">
        <v>3948</v>
      </c>
      <c r="G888" s="47">
        <v>60</v>
      </c>
      <c r="H888" s="33">
        <v>0</v>
      </c>
      <c r="I888" s="31" t="s">
        <v>5252</v>
      </c>
      <c r="J888" s="31" t="s">
        <v>5253</v>
      </c>
      <c r="K888" s="31" t="s">
        <v>5164</v>
      </c>
      <c r="L888" s="31" t="s">
        <v>5165</v>
      </c>
      <c r="M888" s="31" t="s">
        <v>5569</v>
      </c>
      <c r="N888" s="31"/>
      <c r="O888" s="31" t="s">
        <v>4026</v>
      </c>
      <c r="P888" s="31" t="s">
        <v>4513</v>
      </c>
      <c r="Q888" s="31" t="s">
        <v>5168</v>
      </c>
    </row>
    <row r="889" spans="1:17" hidden="1" x14ac:dyDescent="0.2">
      <c r="A889" s="31" t="s">
        <v>7802</v>
      </c>
      <c r="B889" s="31" t="s">
        <v>7803</v>
      </c>
      <c r="C889" s="31" t="s">
        <v>7804</v>
      </c>
      <c r="D889" s="31"/>
      <c r="E889" s="31" t="s">
        <v>7488</v>
      </c>
      <c r="F889" s="31" t="s">
        <v>3948</v>
      </c>
      <c r="G889" s="47">
        <v>60</v>
      </c>
      <c r="H889" s="33">
        <v>0</v>
      </c>
      <c r="I889" s="31" t="s">
        <v>5218</v>
      </c>
      <c r="J889" s="31" t="s">
        <v>5219</v>
      </c>
      <c r="K889" s="31" t="s">
        <v>5164</v>
      </c>
      <c r="L889" s="31" t="s">
        <v>5165</v>
      </c>
      <c r="M889" s="31" t="s">
        <v>5320</v>
      </c>
      <c r="N889" s="31"/>
      <c r="O889" s="31" t="s">
        <v>4026</v>
      </c>
      <c r="P889" s="31" t="s">
        <v>4513</v>
      </c>
      <c r="Q889" s="31" t="s">
        <v>5168</v>
      </c>
    </row>
    <row r="890" spans="1:17" hidden="1" x14ac:dyDescent="0.2">
      <c r="A890" s="31" t="s">
        <v>7805</v>
      </c>
      <c r="B890" s="31" t="s">
        <v>7806</v>
      </c>
      <c r="C890" s="31" t="s">
        <v>7807</v>
      </c>
      <c r="D890" s="31"/>
      <c r="E890" s="31" t="s">
        <v>7488</v>
      </c>
      <c r="F890" s="31" t="s">
        <v>3948</v>
      </c>
      <c r="G890" s="47">
        <v>60</v>
      </c>
      <c r="H890" s="33">
        <v>0</v>
      </c>
      <c r="I890" s="31" t="s">
        <v>5252</v>
      </c>
      <c r="J890" s="31" t="s">
        <v>5253</v>
      </c>
      <c r="K890" s="31" t="s">
        <v>5164</v>
      </c>
      <c r="L890" s="31" t="s">
        <v>5165</v>
      </c>
      <c r="M890" s="31" t="s">
        <v>7808</v>
      </c>
      <c r="N890" s="31"/>
      <c r="O890" s="31" t="s">
        <v>4026</v>
      </c>
      <c r="P890" s="31" t="s">
        <v>4513</v>
      </c>
      <c r="Q890" s="31" t="s">
        <v>5168</v>
      </c>
    </row>
    <row r="891" spans="1:17" hidden="1" x14ac:dyDescent="0.2">
      <c r="A891" s="31" t="s">
        <v>7809</v>
      </c>
      <c r="B891" s="31" t="s">
        <v>7810</v>
      </c>
      <c r="C891" s="31" t="s">
        <v>7811</v>
      </c>
      <c r="D891" s="31"/>
      <c r="E891" s="31" t="s">
        <v>7488</v>
      </c>
      <c r="F891" s="31" t="s">
        <v>3948</v>
      </c>
      <c r="G891" s="47">
        <v>60</v>
      </c>
      <c r="H891" s="33">
        <v>0</v>
      </c>
      <c r="I891" s="31" t="s">
        <v>5252</v>
      </c>
      <c r="J891" s="31" t="s">
        <v>5253</v>
      </c>
      <c r="K891" s="31" t="s">
        <v>5164</v>
      </c>
      <c r="L891" s="31" t="s">
        <v>5165</v>
      </c>
      <c r="M891" s="31" t="s">
        <v>5569</v>
      </c>
      <c r="N891" s="31"/>
      <c r="O891" s="31" t="s">
        <v>4026</v>
      </c>
      <c r="P891" s="31" t="s">
        <v>4513</v>
      </c>
      <c r="Q891" s="31" t="s">
        <v>5168</v>
      </c>
    </row>
    <row r="892" spans="1:17" hidden="1" x14ac:dyDescent="0.2">
      <c r="A892" s="31" t="s">
        <v>7812</v>
      </c>
      <c r="B892" s="31" t="s">
        <v>7813</v>
      </c>
      <c r="C892" s="31" t="s">
        <v>7814</v>
      </c>
      <c r="D892" s="31"/>
      <c r="E892" s="31" t="s">
        <v>7488</v>
      </c>
      <c r="F892" s="31" t="s">
        <v>3948</v>
      </c>
      <c r="G892" s="47">
        <v>60</v>
      </c>
      <c r="H892" s="33">
        <v>0</v>
      </c>
      <c r="I892" s="31" t="s">
        <v>5252</v>
      </c>
      <c r="J892" s="31" t="s">
        <v>5253</v>
      </c>
      <c r="K892" s="31" t="s">
        <v>5164</v>
      </c>
      <c r="L892" s="31" t="s">
        <v>5165</v>
      </c>
      <c r="M892" s="31" t="s">
        <v>5254</v>
      </c>
      <c r="N892" s="31"/>
      <c r="O892" s="31" t="s">
        <v>4026</v>
      </c>
      <c r="P892" s="31" t="s">
        <v>4513</v>
      </c>
      <c r="Q892" s="31" t="s">
        <v>5168</v>
      </c>
    </row>
    <row r="893" spans="1:17" hidden="1" x14ac:dyDescent="0.2">
      <c r="A893" s="31" t="s">
        <v>7815</v>
      </c>
      <c r="B893" s="31" t="s">
        <v>7816</v>
      </c>
      <c r="C893" s="31" t="s">
        <v>7817</v>
      </c>
      <c r="D893" s="31"/>
      <c r="E893" s="31" t="s">
        <v>7488</v>
      </c>
      <c r="F893" s="31" t="s">
        <v>3948</v>
      </c>
      <c r="G893" s="47">
        <v>60</v>
      </c>
      <c r="H893" s="33">
        <v>0</v>
      </c>
      <c r="I893" s="31" t="s">
        <v>5179</v>
      </c>
      <c r="J893" s="31" t="s">
        <v>5180</v>
      </c>
      <c r="K893" s="31" t="s">
        <v>5164</v>
      </c>
      <c r="L893" s="31" t="s">
        <v>5165</v>
      </c>
      <c r="M893" s="31" t="s">
        <v>5361</v>
      </c>
      <c r="N893" s="31"/>
      <c r="O893" s="31" t="s">
        <v>4026</v>
      </c>
      <c r="P893" s="31" t="s">
        <v>4513</v>
      </c>
      <c r="Q893" s="31" t="s">
        <v>5168</v>
      </c>
    </row>
    <row r="894" spans="1:17" hidden="1" x14ac:dyDescent="0.2">
      <c r="A894" s="31" t="s">
        <v>7818</v>
      </c>
      <c r="B894" s="31" t="s">
        <v>7819</v>
      </c>
      <c r="C894" s="31" t="s">
        <v>7820</v>
      </c>
      <c r="D894" s="31"/>
      <c r="E894" s="31" t="s">
        <v>7488</v>
      </c>
      <c r="F894" s="31" t="s">
        <v>3948</v>
      </c>
      <c r="G894" s="47">
        <v>60</v>
      </c>
      <c r="H894" s="33">
        <v>0</v>
      </c>
      <c r="I894" s="31" t="s">
        <v>5172</v>
      </c>
      <c r="J894" s="31" t="s">
        <v>5173</v>
      </c>
      <c r="K894" s="31" t="s">
        <v>5164</v>
      </c>
      <c r="L894" s="31" t="s">
        <v>5165</v>
      </c>
      <c r="M894" s="31" t="s">
        <v>5258</v>
      </c>
      <c r="N894" s="31"/>
      <c r="O894" s="31" t="s">
        <v>4026</v>
      </c>
      <c r="P894" s="31" t="s">
        <v>4513</v>
      </c>
      <c r="Q894" s="31" t="s">
        <v>5168</v>
      </c>
    </row>
    <row r="895" spans="1:17" hidden="1" x14ac:dyDescent="0.2">
      <c r="A895" s="31" t="s">
        <v>7821</v>
      </c>
      <c r="B895" s="31" t="s">
        <v>7822</v>
      </c>
      <c r="C895" s="31" t="s">
        <v>7823</v>
      </c>
      <c r="D895" s="31"/>
      <c r="E895" s="31" t="s">
        <v>7488</v>
      </c>
      <c r="F895" s="31" t="s">
        <v>3948</v>
      </c>
      <c r="G895" s="47">
        <v>60</v>
      </c>
      <c r="H895" s="33">
        <v>0</v>
      </c>
      <c r="I895" s="31" t="s">
        <v>5218</v>
      </c>
      <c r="J895" s="31" t="s">
        <v>5219</v>
      </c>
      <c r="K895" s="31" t="s">
        <v>5164</v>
      </c>
      <c r="L895" s="31" t="s">
        <v>5165</v>
      </c>
      <c r="M895" s="31" t="s">
        <v>6869</v>
      </c>
      <c r="N895" s="31"/>
      <c r="O895" s="31" t="s">
        <v>4026</v>
      </c>
      <c r="P895" s="31" t="s">
        <v>4513</v>
      </c>
      <c r="Q895" s="31" t="s">
        <v>5168</v>
      </c>
    </row>
    <row r="896" spans="1:17" hidden="1" x14ac:dyDescent="0.2">
      <c r="A896" s="31" t="s">
        <v>7824</v>
      </c>
      <c r="B896" s="31" t="s">
        <v>7825</v>
      </c>
      <c r="C896" s="31" t="s">
        <v>7826</v>
      </c>
      <c r="D896" s="31"/>
      <c r="E896" s="31" t="s">
        <v>7488</v>
      </c>
      <c r="F896" s="31" t="s">
        <v>3948</v>
      </c>
      <c r="G896" s="47">
        <v>60</v>
      </c>
      <c r="H896" s="33">
        <v>0</v>
      </c>
      <c r="I896" s="31" t="s">
        <v>5252</v>
      </c>
      <c r="J896" s="31" t="s">
        <v>5253</v>
      </c>
      <c r="K896" s="31" t="s">
        <v>5164</v>
      </c>
      <c r="L896" s="31" t="s">
        <v>5165</v>
      </c>
      <c r="M896" s="31" t="s">
        <v>6963</v>
      </c>
      <c r="N896" s="31"/>
      <c r="O896" s="31" t="s">
        <v>4026</v>
      </c>
      <c r="P896" s="31" t="s">
        <v>4513</v>
      </c>
      <c r="Q896" s="31" t="s">
        <v>5168</v>
      </c>
    </row>
    <row r="897" spans="1:17" hidden="1" x14ac:dyDescent="0.2">
      <c r="A897" s="31" t="s">
        <v>7827</v>
      </c>
      <c r="B897" s="31" t="s">
        <v>7828</v>
      </c>
      <c r="C897" s="31" t="s">
        <v>7829</v>
      </c>
      <c r="D897" s="31"/>
      <c r="E897" s="31" t="s">
        <v>7488</v>
      </c>
      <c r="F897" s="31" t="s">
        <v>3948</v>
      </c>
      <c r="G897" s="47">
        <v>60</v>
      </c>
      <c r="H897" s="33">
        <v>0</v>
      </c>
      <c r="I897" s="31" t="s">
        <v>5384</v>
      </c>
      <c r="J897" s="31" t="s">
        <v>5385</v>
      </c>
      <c r="K897" s="31" t="s">
        <v>5164</v>
      </c>
      <c r="L897" s="31" t="s">
        <v>5165</v>
      </c>
      <c r="M897" s="31" t="s">
        <v>5569</v>
      </c>
      <c r="N897" s="31"/>
      <c r="O897" s="31" t="s">
        <v>4026</v>
      </c>
      <c r="P897" s="31" t="s">
        <v>4513</v>
      </c>
      <c r="Q897" s="31" t="s">
        <v>5168</v>
      </c>
    </row>
    <row r="898" spans="1:17" hidden="1" x14ac:dyDescent="0.2">
      <c r="A898" s="31" t="s">
        <v>7830</v>
      </c>
      <c r="B898" s="31" t="s">
        <v>7831</v>
      </c>
      <c r="C898" s="31" t="s">
        <v>7832</v>
      </c>
      <c r="D898" s="31"/>
      <c r="E898" s="31" t="s">
        <v>7488</v>
      </c>
      <c r="F898" s="31" t="s">
        <v>3948</v>
      </c>
      <c r="G898" s="47">
        <v>60</v>
      </c>
      <c r="H898" s="33">
        <v>0</v>
      </c>
      <c r="I898" s="31" t="s">
        <v>5172</v>
      </c>
      <c r="J898" s="31" t="s">
        <v>5173</v>
      </c>
      <c r="K898" s="31" t="s">
        <v>5164</v>
      </c>
      <c r="L898" s="31" t="s">
        <v>5165</v>
      </c>
      <c r="M898" s="31" t="s">
        <v>5174</v>
      </c>
      <c r="N898" s="31" t="s">
        <v>5973</v>
      </c>
      <c r="O898" s="31" t="s">
        <v>4026</v>
      </c>
      <c r="P898" s="31" t="s">
        <v>4513</v>
      </c>
      <c r="Q898" s="31" t="s">
        <v>5168</v>
      </c>
    </row>
    <row r="899" spans="1:17" hidden="1" x14ac:dyDescent="0.2">
      <c r="A899" s="31" t="s">
        <v>7833</v>
      </c>
      <c r="B899" s="31" t="s">
        <v>7834</v>
      </c>
      <c r="C899" s="31" t="s">
        <v>7835</v>
      </c>
      <c r="D899" s="31"/>
      <c r="E899" s="31" t="s">
        <v>7488</v>
      </c>
      <c r="F899" s="31" t="s">
        <v>3948</v>
      </c>
      <c r="G899" s="47">
        <v>60</v>
      </c>
      <c r="H899" s="33">
        <v>0</v>
      </c>
      <c r="I899" s="31" t="s">
        <v>5252</v>
      </c>
      <c r="J899" s="31" t="s">
        <v>5253</v>
      </c>
      <c r="K899" s="31" t="s">
        <v>5164</v>
      </c>
      <c r="L899" s="31" t="s">
        <v>5165</v>
      </c>
      <c r="M899" s="31" t="s">
        <v>5166</v>
      </c>
      <c r="N899" s="31"/>
      <c r="O899" s="31" t="s">
        <v>4026</v>
      </c>
      <c r="P899" s="31" t="s">
        <v>4513</v>
      </c>
      <c r="Q899" s="31" t="s">
        <v>5168</v>
      </c>
    </row>
    <row r="900" spans="1:17" hidden="1" x14ac:dyDescent="0.2">
      <c r="A900" s="31" t="s">
        <v>7836</v>
      </c>
      <c r="B900" s="31" t="s">
        <v>7837</v>
      </c>
      <c r="C900" s="31" t="s">
        <v>7838</v>
      </c>
      <c r="D900" s="31"/>
      <c r="E900" s="31" t="s">
        <v>7488</v>
      </c>
      <c r="F900" s="31" t="s">
        <v>3948</v>
      </c>
      <c r="G900" s="47">
        <v>60</v>
      </c>
      <c r="H900" s="33">
        <v>0</v>
      </c>
      <c r="I900" s="31" t="s">
        <v>5218</v>
      </c>
      <c r="J900" s="31" t="s">
        <v>5219</v>
      </c>
      <c r="K900" s="31" t="s">
        <v>5164</v>
      </c>
      <c r="L900" s="31" t="s">
        <v>5165</v>
      </c>
      <c r="M900" s="31" t="s">
        <v>5390</v>
      </c>
      <c r="N900" s="31"/>
      <c r="O900" s="31" t="s">
        <v>4026</v>
      </c>
      <c r="P900" s="31" t="s">
        <v>4513</v>
      </c>
      <c r="Q900" s="31" t="s">
        <v>5168</v>
      </c>
    </row>
    <row r="901" spans="1:17" hidden="1" x14ac:dyDescent="0.2">
      <c r="A901" s="31" t="s">
        <v>4240</v>
      </c>
      <c r="B901" s="31" t="s">
        <v>4241</v>
      </c>
      <c r="C901" s="31" t="s">
        <v>7839</v>
      </c>
      <c r="D901" s="31"/>
      <c r="E901" s="31" t="s">
        <v>7496</v>
      </c>
      <c r="F901" s="31" t="s">
        <v>7840</v>
      </c>
      <c r="G901" s="47">
        <v>60</v>
      </c>
      <c r="H901" s="33">
        <v>0</v>
      </c>
      <c r="I901" s="31" t="s">
        <v>5236</v>
      </c>
      <c r="J901" s="31" t="s">
        <v>5237</v>
      </c>
      <c r="K901" s="31" t="s">
        <v>5164</v>
      </c>
      <c r="L901" s="31" t="s">
        <v>5484</v>
      </c>
      <c r="M901" s="31" t="s">
        <v>5239</v>
      </c>
      <c r="N901" s="31"/>
      <c r="O901" s="31" t="s">
        <v>4026</v>
      </c>
      <c r="P901" s="31" t="s">
        <v>4513</v>
      </c>
      <c r="Q901" s="31" t="s">
        <v>5168</v>
      </c>
    </row>
    <row r="902" spans="1:17" hidden="1" x14ac:dyDescent="0.2">
      <c r="A902" s="31" t="s">
        <v>7841</v>
      </c>
      <c r="B902" s="31" t="s">
        <v>7842</v>
      </c>
      <c r="C902" s="31" t="s">
        <v>7843</v>
      </c>
      <c r="D902" s="31"/>
      <c r="E902" s="31" t="s">
        <v>7488</v>
      </c>
      <c r="F902" s="31" t="s">
        <v>3948</v>
      </c>
      <c r="G902" s="47">
        <v>60</v>
      </c>
      <c r="H902" s="33">
        <v>0</v>
      </c>
      <c r="I902" s="31" t="s">
        <v>5218</v>
      </c>
      <c r="J902" s="31" t="s">
        <v>5219</v>
      </c>
      <c r="K902" s="31" t="s">
        <v>5164</v>
      </c>
      <c r="L902" s="31" t="s">
        <v>5165</v>
      </c>
      <c r="M902" s="31" t="s">
        <v>5390</v>
      </c>
      <c r="N902" s="31"/>
      <c r="O902" s="31" t="s">
        <v>4026</v>
      </c>
      <c r="P902" s="31" t="s">
        <v>4513</v>
      </c>
      <c r="Q902" s="31" t="s">
        <v>5168</v>
      </c>
    </row>
    <row r="903" spans="1:17" hidden="1" x14ac:dyDescent="0.2">
      <c r="A903" s="31" t="s">
        <v>7844</v>
      </c>
      <c r="B903" s="31" t="s">
        <v>7845</v>
      </c>
      <c r="C903" s="31" t="s">
        <v>7846</v>
      </c>
      <c r="D903" s="31"/>
      <c r="E903" s="31" t="s">
        <v>7488</v>
      </c>
      <c r="F903" s="31" t="s">
        <v>3948</v>
      </c>
      <c r="G903" s="47">
        <v>60</v>
      </c>
      <c r="H903" s="33">
        <v>0</v>
      </c>
      <c r="I903" s="31" t="s">
        <v>5172</v>
      </c>
      <c r="J903" s="31" t="s">
        <v>5173</v>
      </c>
      <c r="K903" s="31" t="s">
        <v>5164</v>
      </c>
      <c r="L903" s="31" t="s">
        <v>5165</v>
      </c>
      <c r="M903" s="31" t="s">
        <v>5174</v>
      </c>
      <c r="N903" s="31" t="s">
        <v>5201</v>
      </c>
      <c r="O903" s="31" t="s">
        <v>4026</v>
      </c>
      <c r="P903" s="31" t="s">
        <v>4513</v>
      </c>
      <c r="Q903" s="31" t="s">
        <v>5168</v>
      </c>
    </row>
    <row r="904" spans="1:17" hidden="1" x14ac:dyDescent="0.2">
      <c r="A904" s="31" t="s">
        <v>7847</v>
      </c>
      <c r="B904" s="31" t="s">
        <v>7848</v>
      </c>
      <c r="C904" s="31" t="s">
        <v>7849</v>
      </c>
      <c r="D904" s="31"/>
      <c r="E904" s="31" t="s">
        <v>7488</v>
      </c>
      <c r="F904" s="31" t="s">
        <v>3948</v>
      </c>
      <c r="G904" s="47">
        <v>60</v>
      </c>
      <c r="H904" s="33">
        <v>0</v>
      </c>
      <c r="I904" s="31" t="s">
        <v>5179</v>
      </c>
      <c r="J904" s="31" t="s">
        <v>5180</v>
      </c>
      <c r="K904" s="31" t="s">
        <v>5164</v>
      </c>
      <c r="L904" s="31" t="s">
        <v>5165</v>
      </c>
      <c r="M904" s="31" t="s">
        <v>5361</v>
      </c>
      <c r="N904" s="31"/>
      <c r="O904" s="31" t="s">
        <v>4026</v>
      </c>
      <c r="P904" s="31" t="s">
        <v>4513</v>
      </c>
      <c r="Q904" s="31" t="s">
        <v>5168</v>
      </c>
    </row>
    <row r="905" spans="1:17" hidden="1" x14ac:dyDescent="0.2">
      <c r="A905" s="31" t="s">
        <v>4110</v>
      </c>
      <c r="B905" s="31" t="s">
        <v>4111</v>
      </c>
      <c r="C905" s="31" t="s">
        <v>7850</v>
      </c>
      <c r="D905" s="31"/>
      <c r="E905" s="31" t="s">
        <v>7496</v>
      </c>
      <c r="F905" s="31" t="s">
        <v>7851</v>
      </c>
      <c r="G905" s="47">
        <v>60</v>
      </c>
      <c r="H905" s="33">
        <v>0</v>
      </c>
      <c r="I905" s="31" t="s">
        <v>5236</v>
      </c>
      <c r="J905" s="31" t="s">
        <v>5237</v>
      </c>
      <c r="K905" s="31" t="s">
        <v>5164</v>
      </c>
      <c r="L905" s="31" t="s">
        <v>5432</v>
      </c>
      <c r="M905" s="31" t="s">
        <v>5239</v>
      </c>
      <c r="N905" s="31"/>
      <c r="O905" s="31" t="s">
        <v>4026</v>
      </c>
      <c r="P905" s="31" t="s">
        <v>4513</v>
      </c>
      <c r="Q905" s="31" t="s">
        <v>5168</v>
      </c>
    </row>
    <row r="906" spans="1:17" hidden="1" x14ac:dyDescent="0.2">
      <c r="A906" s="31" t="s">
        <v>7852</v>
      </c>
      <c r="B906" s="31" t="s">
        <v>7853</v>
      </c>
      <c r="C906" s="31" t="s">
        <v>7854</v>
      </c>
      <c r="D906" s="31"/>
      <c r="E906" s="31" t="s">
        <v>7488</v>
      </c>
      <c r="F906" s="31" t="s">
        <v>3948</v>
      </c>
      <c r="G906" s="47">
        <v>60</v>
      </c>
      <c r="H906" s="33">
        <v>0</v>
      </c>
      <c r="I906" s="31" t="s">
        <v>5179</v>
      </c>
      <c r="J906" s="31" t="s">
        <v>5180</v>
      </c>
      <c r="K906" s="31" t="s">
        <v>5164</v>
      </c>
      <c r="L906" s="31" t="s">
        <v>5165</v>
      </c>
      <c r="M906" s="31" t="s">
        <v>5181</v>
      </c>
      <c r="N906" s="31"/>
      <c r="O906" s="31" t="s">
        <v>4026</v>
      </c>
      <c r="P906" s="31" t="s">
        <v>4513</v>
      </c>
      <c r="Q906" s="31" t="s">
        <v>5168</v>
      </c>
    </row>
    <row r="907" spans="1:17" hidden="1" x14ac:dyDescent="0.2">
      <c r="A907" s="31" t="s">
        <v>7855</v>
      </c>
      <c r="B907" s="31" t="s">
        <v>7856</v>
      </c>
      <c r="C907" s="31" t="s">
        <v>7857</v>
      </c>
      <c r="D907" s="31"/>
      <c r="E907" s="31" t="s">
        <v>7488</v>
      </c>
      <c r="F907" s="31" t="s">
        <v>3948</v>
      </c>
      <c r="G907" s="47">
        <v>60</v>
      </c>
      <c r="H907" s="33">
        <v>0</v>
      </c>
      <c r="I907" s="31" t="s">
        <v>5252</v>
      </c>
      <c r="J907" s="31" t="s">
        <v>5253</v>
      </c>
      <c r="K907" s="31" t="s">
        <v>5164</v>
      </c>
      <c r="L907" s="31" t="s">
        <v>5165</v>
      </c>
      <c r="M907" s="31" t="s">
        <v>5569</v>
      </c>
      <c r="N907" s="31"/>
      <c r="O907" s="31" t="s">
        <v>4026</v>
      </c>
      <c r="P907" s="31" t="s">
        <v>4513</v>
      </c>
      <c r="Q907" s="31" t="s">
        <v>5168</v>
      </c>
    </row>
    <row r="908" spans="1:17" hidden="1" x14ac:dyDescent="0.2">
      <c r="A908" s="31" t="s">
        <v>7858</v>
      </c>
      <c r="B908" s="31" t="s">
        <v>7859</v>
      </c>
      <c r="C908" s="31" t="s">
        <v>7860</v>
      </c>
      <c r="D908" s="31"/>
      <c r="E908" s="31" t="s">
        <v>7488</v>
      </c>
      <c r="F908" s="31" t="s">
        <v>3948</v>
      </c>
      <c r="G908" s="47">
        <v>60</v>
      </c>
      <c r="H908" s="33">
        <v>0</v>
      </c>
      <c r="I908" s="31" t="s">
        <v>5252</v>
      </c>
      <c r="J908" s="31" t="s">
        <v>5253</v>
      </c>
      <c r="K908" s="31" t="s">
        <v>5164</v>
      </c>
      <c r="L908" s="31" t="s">
        <v>5165</v>
      </c>
      <c r="M908" s="31" t="s">
        <v>5569</v>
      </c>
      <c r="N908" s="31"/>
      <c r="O908" s="31" t="s">
        <v>4026</v>
      </c>
      <c r="P908" s="31" t="s">
        <v>4513</v>
      </c>
      <c r="Q908" s="31" t="s">
        <v>5168</v>
      </c>
    </row>
    <row r="909" spans="1:17" hidden="1" x14ac:dyDescent="0.2">
      <c r="A909" s="31" t="s">
        <v>7861</v>
      </c>
      <c r="B909" s="31" t="s">
        <v>7862</v>
      </c>
      <c r="C909" s="31" t="s">
        <v>7863</v>
      </c>
      <c r="D909" s="31"/>
      <c r="E909" s="31" t="s">
        <v>7488</v>
      </c>
      <c r="F909" s="31" t="s">
        <v>3948</v>
      </c>
      <c r="G909" s="47">
        <v>60</v>
      </c>
      <c r="H909" s="33">
        <v>0</v>
      </c>
      <c r="I909" s="31" t="s">
        <v>5218</v>
      </c>
      <c r="J909" s="31" t="s">
        <v>5219</v>
      </c>
      <c r="K909" s="31" t="s">
        <v>5164</v>
      </c>
      <c r="L909" s="31" t="s">
        <v>5165</v>
      </c>
      <c r="M909" s="31" t="s">
        <v>5390</v>
      </c>
      <c r="N909" s="31"/>
      <c r="O909" s="31" t="s">
        <v>4026</v>
      </c>
      <c r="P909" s="31" t="s">
        <v>4513</v>
      </c>
      <c r="Q909" s="31" t="s">
        <v>5168</v>
      </c>
    </row>
    <row r="910" spans="1:17" hidden="1" x14ac:dyDescent="0.2">
      <c r="A910" s="31" t="s">
        <v>7864</v>
      </c>
      <c r="B910" s="31" t="s">
        <v>7865</v>
      </c>
      <c r="C910" s="31" t="s">
        <v>7866</v>
      </c>
      <c r="D910" s="31"/>
      <c r="E910" s="31" t="s">
        <v>7488</v>
      </c>
      <c r="F910" s="31" t="s">
        <v>3948</v>
      </c>
      <c r="G910" s="47">
        <v>60</v>
      </c>
      <c r="H910" s="33">
        <v>0</v>
      </c>
      <c r="I910" s="31" t="s">
        <v>5252</v>
      </c>
      <c r="J910" s="31" t="s">
        <v>5253</v>
      </c>
      <c r="K910" s="31" t="s">
        <v>5164</v>
      </c>
      <c r="L910" s="31" t="s">
        <v>5165</v>
      </c>
      <c r="M910" s="31" t="s">
        <v>5166</v>
      </c>
      <c r="N910" s="31"/>
      <c r="O910" s="31" t="s">
        <v>4026</v>
      </c>
      <c r="P910" s="31" t="s">
        <v>4513</v>
      </c>
      <c r="Q910" s="31" t="s">
        <v>5168</v>
      </c>
    </row>
    <row r="911" spans="1:17" hidden="1" x14ac:dyDescent="0.2">
      <c r="A911" s="31" t="s">
        <v>7867</v>
      </c>
      <c r="B911" s="31" t="s">
        <v>7868</v>
      </c>
      <c r="C911" s="31" t="s">
        <v>7869</v>
      </c>
      <c r="D911" s="31"/>
      <c r="E911" s="31" t="s">
        <v>7488</v>
      </c>
      <c r="F911" s="31" t="s">
        <v>3948</v>
      </c>
      <c r="G911" s="47">
        <v>60</v>
      </c>
      <c r="H911" s="33">
        <v>0</v>
      </c>
      <c r="I911" s="31" t="s">
        <v>5384</v>
      </c>
      <c r="J911" s="31" t="s">
        <v>5385</v>
      </c>
      <c r="K911" s="31" t="s">
        <v>5164</v>
      </c>
      <c r="L911" s="31" t="s">
        <v>5165</v>
      </c>
      <c r="M911" s="31" t="s">
        <v>5254</v>
      </c>
      <c r="N911" s="31"/>
      <c r="O911" s="31" t="s">
        <v>4026</v>
      </c>
      <c r="P911" s="31" t="s">
        <v>4513</v>
      </c>
      <c r="Q911" s="31" t="s">
        <v>5168</v>
      </c>
    </row>
    <row r="912" spans="1:17" hidden="1" x14ac:dyDescent="0.2">
      <c r="A912" s="31" t="s">
        <v>4408</v>
      </c>
      <c r="B912" s="31" t="s">
        <v>4409</v>
      </c>
      <c r="C912" s="31" t="s">
        <v>7870</v>
      </c>
      <c r="D912" s="31"/>
      <c r="E912" s="31" t="s">
        <v>7496</v>
      </c>
      <c r="F912" s="31" t="s">
        <v>7871</v>
      </c>
      <c r="G912" s="47">
        <v>60</v>
      </c>
      <c r="H912" s="33">
        <v>0</v>
      </c>
      <c r="I912" s="31" t="s">
        <v>5236</v>
      </c>
      <c r="J912" s="31" t="s">
        <v>5237</v>
      </c>
      <c r="K912" s="31" t="s">
        <v>5164</v>
      </c>
      <c r="L912" s="31" t="s">
        <v>5238</v>
      </c>
      <c r="M912" s="31" t="s">
        <v>5239</v>
      </c>
      <c r="N912" s="31"/>
      <c r="O912" s="31" t="s">
        <v>4026</v>
      </c>
      <c r="P912" s="31" t="s">
        <v>4513</v>
      </c>
      <c r="Q912" s="31" t="s">
        <v>5168</v>
      </c>
    </row>
    <row r="913" spans="1:17" hidden="1" x14ac:dyDescent="0.2">
      <c r="A913" s="31" t="s">
        <v>7872</v>
      </c>
      <c r="B913" s="31" t="s">
        <v>7873</v>
      </c>
      <c r="C913" s="31" t="s">
        <v>7874</v>
      </c>
      <c r="D913" s="31"/>
      <c r="E913" s="31" t="s">
        <v>7488</v>
      </c>
      <c r="F913" s="31" t="s">
        <v>3948</v>
      </c>
      <c r="G913" s="47">
        <v>60</v>
      </c>
      <c r="H913" s="33">
        <v>0</v>
      </c>
      <c r="I913" s="31" t="s">
        <v>5172</v>
      </c>
      <c r="J913" s="31" t="s">
        <v>5173</v>
      </c>
      <c r="K913" s="31" t="s">
        <v>5164</v>
      </c>
      <c r="L913" s="31" t="s">
        <v>5165</v>
      </c>
      <c r="M913" s="31" t="s">
        <v>6835</v>
      </c>
      <c r="N913" s="31"/>
      <c r="O913" s="31" t="s">
        <v>4026</v>
      </c>
      <c r="P913" s="31" t="s">
        <v>4513</v>
      </c>
      <c r="Q913" s="31" t="s">
        <v>5168</v>
      </c>
    </row>
    <row r="914" spans="1:17" hidden="1" x14ac:dyDescent="0.2">
      <c r="A914" s="31" t="s">
        <v>7875</v>
      </c>
      <c r="B914" s="31" t="s">
        <v>7876</v>
      </c>
      <c r="C914" s="31" t="s">
        <v>7877</v>
      </c>
      <c r="D914" s="31"/>
      <c r="E914" s="31" t="s">
        <v>7488</v>
      </c>
      <c r="F914" s="31" t="s">
        <v>3948</v>
      </c>
      <c r="G914" s="47">
        <v>60</v>
      </c>
      <c r="H914" s="33">
        <v>0</v>
      </c>
      <c r="I914" s="31" t="s">
        <v>5266</v>
      </c>
      <c r="J914" s="31" t="s">
        <v>5267</v>
      </c>
      <c r="K914" s="31" t="s">
        <v>5164</v>
      </c>
      <c r="L914" s="31" t="s">
        <v>5165</v>
      </c>
      <c r="M914" s="31" t="s">
        <v>5220</v>
      </c>
      <c r="N914" s="31"/>
      <c r="O914" s="31" t="s">
        <v>4026</v>
      </c>
      <c r="P914" s="31" t="s">
        <v>4513</v>
      </c>
      <c r="Q914" s="31" t="s">
        <v>5168</v>
      </c>
    </row>
    <row r="915" spans="1:17" hidden="1" x14ac:dyDescent="0.2">
      <c r="A915" s="31" t="s">
        <v>7878</v>
      </c>
      <c r="B915" s="31" t="s">
        <v>7783</v>
      </c>
      <c r="C915" s="31" t="s">
        <v>7879</v>
      </c>
      <c r="D915" s="31"/>
      <c r="E915" s="31" t="s">
        <v>7488</v>
      </c>
      <c r="F915" s="31" t="s">
        <v>3948</v>
      </c>
      <c r="G915" s="47">
        <v>60</v>
      </c>
      <c r="H915" s="33">
        <v>0</v>
      </c>
      <c r="I915" s="31" t="s">
        <v>5384</v>
      </c>
      <c r="J915" s="31" t="s">
        <v>5385</v>
      </c>
      <c r="K915" s="31" t="s">
        <v>5164</v>
      </c>
      <c r="L915" s="31" t="s">
        <v>5165</v>
      </c>
      <c r="M915" s="31" t="s">
        <v>5390</v>
      </c>
      <c r="N915" s="31"/>
      <c r="O915" s="31" t="s">
        <v>4026</v>
      </c>
      <c r="P915" s="31" t="s">
        <v>4513</v>
      </c>
      <c r="Q915" s="31" t="s">
        <v>5168</v>
      </c>
    </row>
    <row r="916" spans="1:17" hidden="1" x14ac:dyDescent="0.2">
      <c r="A916" s="31" t="s">
        <v>7880</v>
      </c>
      <c r="B916" s="31" t="s">
        <v>4886</v>
      </c>
      <c r="C916" s="31" t="s">
        <v>7881</v>
      </c>
      <c r="D916" s="31"/>
      <c r="E916" s="31" t="s">
        <v>7488</v>
      </c>
      <c r="F916" s="31" t="s">
        <v>3948</v>
      </c>
      <c r="G916" s="47">
        <v>60</v>
      </c>
      <c r="H916" s="33">
        <v>0</v>
      </c>
      <c r="I916" s="31" t="s">
        <v>5172</v>
      </c>
      <c r="J916" s="31" t="s">
        <v>5173</v>
      </c>
      <c r="K916" s="31" t="s">
        <v>5164</v>
      </c>
      <c r="L916" s="31" t="s">
        <v>5165</v>
      </c>
      <c r="M916" s="31" t="s">
        <v>5224</v>
      </c>
      <c r="N916" s="31"/>
      <c r="O916" s="31" t="s">
        <v>4026</v>
      </c>
      <c r="P916" s="31" t="s">
        <v>4513</v>
      </c>
      <c r="Q916" s="31" t="s">
        <v>5168</v>
      </c>
    </row>
    <row r="917" spans="1:17" hidden="1" x14ac:dyDescent="0.2">
      <c r="A917" s="31" t="s">
        <v>7882</v>
      </c>
      <c r="B917" s="31" t="s">
        <v>7883</v>
      </c>
      <c r="C917" s="31" t="s">
        <v>7884</v>
      </c>
      <c r="D917" s="31"/>
      <c r="E917" s="31" t="s">
        <v>7488</v>
      </c>
      <c r="F917" s="31" t="s">
        <v>3948</v>
      </c>
      <c r="G917" s="47">
        <v>60</v>
      </c>
      <c r="H917" s="33">
        <v>0</v>
      </c>
      <c r="I917" s="31" t="s">
        <v>5218</v>
      </c>
      <c r="J917" s="31" t="s">
        <v>5219</v>
      </c>
      <c r="K917" s="31" t="s">
        <v>5164</v>
      </c>
      <c r="L917" s="31" t="s">
        <v>5165</v>
      </c>
      <c r="M917" s="31" t="s">
        <v>5320</v>
      </c>
      <c r="N917" s="31"/>
      <c r="O917" s="31" t="s">
        <v>4026</v>
      </c>
      <c r="P917" s="31" t="s">
        <v>4513</v>
      </c>
      <c r="Q917" s="31" t="s">
        <v>5168</v>
      </c>
    </row>
    <row r="918" spans="1:17" hidden="1" x14ac:dyDescent="0.2">
      <c r="A918" s="31" t="s">
        <v>4272</v>
      </c>
      <c r="B918" s="31" t="s">
        <v>4273</v>
      </c>
      <c r="C918" s="31" t="s">
        <v>7885</v>
      </c>
      <c r="D918" s="31"/>
      <c r="E918" s="31" t="s">
        <v>7496</v>
      </c>
      <c r="F918" s="31" t="s">
        <v>7886</v>
      </c>
      <c r="G918" s="47">
        <v>60</v>
      </c>
      <c r="H918" s="33">
        <v>0</v>
      </c>
      <c r="I918" s="31" t="s">
        <v>5236</v>
      </c>
      <c r="J918" s="31" t="s">
        <v>5237</v>
      </c>
      <c r="K918" s="31" t="s">
        <v>5164</v>
      </c>
      <c r="L918" s="31" t="s">
        <v>5472</v>
      </c>
      <c r="M918" s="31" t="s">
        <v>5239</v>
      </c>
      <c r="N918" s="31"/>
      <c r="O918" s="31" t="s">
        <v>4026</v>
      </c>
      <c r="P918" s="31" t="s">
        <v>4513</v>
      </c>
      <c r="Q918" s="31" t="s">
        <v>5168</v>
      </c>
    </row>
    <row r="919" spans="1:17" hidden="1" x14ac:dyDescent="0.2">
      <c r="A919" s="31" t="s">
        <v>7887</v>
      </c>
      <c r="B919" s="31" t="s">
        <v>7888</v>
      </c>
      <c r="C919" s="31" t="s">
        <v>7889</v>
      </c>
      <c r="D919" s="31"/>
      <c r="E919" s="31" t="s">
        <v>7488</v>
      </c>
      <c r="F919" s="31" t="s">
        <v>3948</v>
      </c>
      <c r="G919" s="47">
        <v>60</v>
      </c>
      <c r="H919" s="33">
        <v>0</v>
      </c>
      <c r="I919" s="31" t="s">
        <v>5384</v>
      </c>
      <c r="J919" s="31" t="s">
        <v>5385</v>
      </c>
      <c r="K919" s="31" t="s">
        <v>5164</v>
      </c>
      <c r="L919" s="31" t="s">
        <v>5165</v>
      </c>
      <c r="M919" s="31" t="s">
        <v>5166</v>
      </c>
      <c r="N919" s="31"/>
      <c r="O919" s="31" t="s">
        <v>4026</v>
      </c>
      <c r="P919" s="31" t="s">
        <v>4513</v>
      </c>
      <c r="Q919" s="31" t="s">
        <v>5168</v>
      </c>
    </row>
    <row r="920" spans="1:17" hidden="1" x14ac:dyDescent="0.2">
      <c r="A920" s="31" t="s">
        <v>7890</v>
      </c>
      <c r="B920" s="31" t="s">
        <v>4431</v>
      </c>
      <c r="C920" s="31" t="s">
        <v>7891</v>
      </c>
      <c r="D920" s="31"/>
      <c r="E920" s="31" t="s">
        <v>7488</v>
      </c>
      <c r="F920" s="31" t="s">
        <v>3948</v>
      </c>
      <c r="G920" s="47">
        <v>60</v>
      </c>
      <c r="H920" s="33">
        <v>0</v>
      </c>
      <c r="I920" s="31" t="s">
        <v>5218</v>
      </c>
      <c r="J920" s="31" t="s">
        <v>5219</v>
      </c>
      <c r="K920" s="31" t="s">
        <v>5164</v>
      </c>
      <c r="L920" s="31" t="s">
        <v>5165</v>
      </c>
      <c r="M920" s="31" t="s">
        <v>5390</v>
      </c>
      <c r="N920" s="31"/>
      <c r="O920" s="31" t="s">
        <v>4026</v>
      </c>
      <c r="P920" s="31" t="s">
        <v>4513</v>
      </c>
      <c r="Q920" s="31" t="s">
        <v>5168</v>
      </c>
    </row>
    <row r="921" spans="1:17" hidden="1" x14ac:dyDescent="0.2">
      <c r="A921" s="31" t="s">
        <v>7892</v>
      </c>
      <c r="B921" s="31" t="s">
        <v>4400</v>
      </c>
      <c r="C921" s="31" t="s">
        <v>7893</v>
      </c>
      <c r="D921" s="31"/>
      <c r="E921" s="31" t="s">
        <v>7488</v>
      </c>
      <c r="F921" s="31" t="s">
        <v>3948</v>
      </c>
      <c r="G921" s="47">
        <v>60</v>
      </c>
      <c r="H921" s="33">
        <v>0</v>
      </c>
      <c r="I921" s="31" t="s">
        <v>5172</v>
      </c>
      <c r="J921" s="31" t="s">
        <v>5173</v>
      </c>
      <c r="K921" s="31" t="s">
        <v>5164</v>
      </c>
      <c r="L921" s="31" t="s">
        <v>5165</v>
      </c>
      <c r="M921" s="31" t="s">
        <v>5224</v>
      </c>
      <c r="N921" s="31"/>
      <c r="O921" s="31" t="s">
        <v>4026</v>
      </c>
      <c r="P921" s="31" t="s">
        <v>4513</v>
      </c>
      <c r="Q921" s="31" t="s">
        <v>5168</v>
      </c>
    </row>
    <row r="922" spans="1:17" hidden="1" x14ac:dyDescent="0.2">
      <c r="A922" s="31" t="s">
        <v>7894</v>
      </c>
      <c r="B922" s="31" t="s">
        <v>4060</v>
      </c>
      <c r="C922" s="31" t="s">
        <v>7895</v>
      </c>
      <c r="D922" s="31"/>
      <c r="E922" s="31" t="s">
        <v>7488</v>
      </c>
      <c r="F922" s="31" t="s">
        <v>3948</v>
      </c>
      <c r="G922" s="47">
        <v>60</v>
      </c>
      <c r="H922" s="33">
        <v>0</v>
      </c>
      <c r="I922" s="31" t="s">
        <v>5172</v>
      </c>
      <c r="J922" s="31" t="s">
        <v>5173</v>
      </c>
      <c r="K922" s="31" t="s">
        <v>5164</v>
      </c>
      <c r="L922" s="31" t="s">
        <v>5165</v>
      </c>
      <c r="M922" s="31" t="s">
        <v>5258</v>
      </c>
      <c r="N922" s="31"/>
      <c r="O922" s="31" t="s">
        <v>4026</v>
      </c>
      <c r="P922" s="31" t="s">
        <v>4513</v>
      </c>
      <c r="Q922" s="31" t="s">
        <v>5168</v>
      </c>
    </row>
    <row r="923" spans="1:17" hidden="1" x14ac:dyDescent="0.2">
      <c r="A923" s="31" t="s">
        <v>7896</v>
      </c>
      <c r="B923" s="31" t="s">
        <v>7897</v>
      </c>
      <c r="C923" s="31" t="s">
        <v>7898</v>
      </c>
      <c r="D923" s="31"/>
      <c r="E923" s="31" t="s">
        <v>7488</v>
      </c>
      <c r="F923" s="31" t="s">
        <v>3948</v>
      </c>
      <c r="G923" s="47">
        <v>60</v>
      </c>
      <c r="H923" s="33">
        <v>0</v>
      </c>
      <c r="I923" s="31" t="s">
        <v>5266</v>
      </c>
      <c r="J923" s="31" t="s">
        <v>5267</v>
      </c>
      <c r="K923" s="31" t="s">
        <v>5164</v>
      </c>
      <c r="L923" s="31" t="s">
        <v>5165</v>
      </c>
      <c r="M923" s="31" t="s">
        <v>5320</v>
      </c>
      <c r="N923" s="31"/>
      <c r="O923" s="31" t="s">
        <v>4026</v>
      </c>
      <c r="P923" s="31" t="s">
        <v>4513</v>
      </c>
      <c r="Q923" s="31" t="s">
        <v>5168</v>
      </c>
    </row>
    <row r="924" spans="1:17" hidden="1" x14ac:dyDescent="0.2">
      <c r="A924" s="31" t="s">
        <v>7899</v>
      </c>
      <c r="B924" s="31" t="s">
        <v>7900</v>
      </c>
      <c r="C924" s="31" t="s">
        <v>7901</v>
      </c>
      <c r="D924" s="31"/>
      <c r="E924" s="31" t="s">
        <v>7488</v>
      </c>
      <c r="F924" s="31" t="s">
        <v>3948</v>
      </c>
      <c r="G924" s="47">
        <v>60</v>
      </c>
      <c r="H924" s="33">
        <v>0</v>
      </c>
      <c r="I924" s="31" t="s">
        <v>5212</v>
      </c>
      <c r="J924" s="31" t="s">
        <v>5213</v>
      </c>
      <c r="K924" s="31" t="s">
        <v>5164</v>
      </c>
      <c r="L924" s="31" t="s">
        <v>5165</v>
      </c>
      <c r="M924" s="31" t="s">
        <v>5361</v>
      </c>
      <c r="N924" s="31" t="s">
        <v>7902</v>
      </c>
      <c r="O924" s="31" t="s">
        <v>4026</v>
      </c>
      <c r="P924" s="31" t="s">
        <v>4513</v>
      </c>
      <c r="Q924" s="31" t="s">
        <v>5168</v>
      </c>
    </row>
    <row r="925" spans="1:17" hidden="1" x14ac:dyDescent="0.2">
      <c r="A925" s="31" t="s">
        <v>7903</v>
      </c>
      <c r="B925" s="31" t="s">
        <v>7904</v>
      </c>
      <c r="C925" s="31" t="s">
        <v>7905</v>
      </c>
      <c r="D925" s="31"/>
      <c r="E925" s="31" t="s">
        <v>7488</v>
      </c>
      <c r="F925" s="31" t="s">
        <v>3948</v>
      </c>
      <c r="G925" s="47">
        <v>60</v>
      </c>
      <c r="H925" s="33">
        <v>0</v>
      </c>
      <c r="I925" s="31" t="s">
        <v>5212</v>
      </c>
      <c r="J925" s="31" t="s">
        <v>5213</v>
      </c>
      <c r="K925" s="31" t="s">
        <v>5164</v>
      </c>
      <c r="L925" s="31" t="s">
        <v>5165</v>
      </c>
      <c r="M925" s="31" t="s">
        <v>5379</v>
      </c>
      <c r="N925" s="31" t="s">
        <v>7906</v>
      </c>
      <c r="O925" s="31" t="s">
        <v>4026</v>
      </c>
      <c r="P925" s="31" t="s">
        <v>4513</v>
      </c>
      <c r="Q925" s="31" t="s">
        <v>5168</v>
      </c>
    </row>
    <row r="926" spans="1:17" hidden="1" x14ac:dyDescent="0.2">
      <c r="A926" s="31" t="s">
        <v>7907</v>
      </c>
      <c r="B926" s="31" t="s">
        <v>7908</v>
      </c>
      <c r="C926" s="31" t="s">
        <v>7909</v>
      </c>
      <c r="D926" s="31"/>
      <c r="E926" s="31" t="s">
        <v>7488</v>
      </c>
      <c r="F926" s="31" t="s">
        <v>3948</v>
      </c>
      <c r="G926" s="47">
        <v>60</v>
      </c>
      <c r="H926" s="33">
        <v>0</v>
      </c>
      <c r="I926" s="31" t="s">
        <v>5266</v>
      </c>
      <c r="J926" s="31" t="s">
        <v>5267</v>
      </c>
      <c r="K926" s="31" t="s">
        <v>5164</v>
      </c>
      <c r="L926" s="31" t="s">
        <v>5165</v>
      </c>
      <c r="M926" s="31" t="s">
        <v>6869</v>
      </c>
      <c r="N926" s="31"/>
      <c r="O926" s="31" t="s">
        <v>4026</v>
      </c>
      <c r="P926" s="31" t="s">
        <v>4513</v>
      </c>
      <c r="Q926" s="31" t="s">
        <v>5168</v>
      </c>
    </row>
    <row r="927" spans="1:17" hidden="1" x14ac:dyDescent="0.2">
      <c r="A927" s="31" t="s">
        <v>4304</v>
      </c>
      <c r="B927" s="31" t="s">
        <v>4305</v>
      </c>
      <c r="C927" s="31" t="s">
        <v>7910</v>
      </c>
      <c r="D927" s="31"/>
      <c r="E927" s="31" t="s">
        <v>7496</v>
      </c>
      <c r="F927" s="31" t="s">
        <v>7911</v>
      </c>
      <c r="G927" s="47">
        <v>60</v>
      </c>
      <c r="H927" s="33">
        <v>0</v>
      </c>
      <c r="I927" s="31" t="s">
        <v>5236</v>
      </c>
      <c r="J927" s="31" t="s">
        <v>5237</v>
      </c>
      <c r="K927" s="31" t="s">
        <v>5164</v>
      </c>
      <c r="L927" s="31" t="s">
        <v>5472</v>
      </c>
      <c r="M927" s="31" t="s">
        <v>5239</v>
      </c>
      <c r="N927" s="31"/>
      <c r="O927" s="31" t="s">
        <v>4026</v>
      </c>
      <c r="P927" s="31" t="s">
        <v>4513</v>
      </c>
      <c r="Q927" s="31" t="s">
        <v>5168</v>
      </c>
    </row>
    <row r="928" spans="1:17" hidden="1" x14ac:dyDescent="0.2">
      <c r="A928" s="31" t="s">
        <v>7912</v>
      </c>
      <c r="B928" s="31" t="s">
        <v>4374</v>
      </c>
      <c r="C928" s="31" t="s">
        <v>7913</v>
      </c>
      <c r="D928" s="31"/>
      <c r="E928" s="31" t="s">
        <v>7488</v>
      </c>
      <c r="F928" s="31" t="s">
        <v>3948</v>
      </c>
      <c r="G928" s="47">
        <v>60</v>
      </c>
      <c r="H928" s="33">
        <v>0</v>
      </c>
      <c r="I928" s="31" t="s">
        <v>5252</v>
      </c>
      <c r="J928" s="31" t="s">
        <v>5253</v>
      </c>
      <c r="K928" s="31" t="s">
        <v>5164</v>
      </c>
      <c r="L928" s="31" t="s">
        <v>5165</v>
      </c>
      <c r="M928" s="31" t="s">
        <v>7808</v>
      </c>
      <c r="N928" s="31"/>
      <c r="O928" s="31" t="s">
        <v>4026</v>
      </c>
      <c r="P928" s="31" t="s">
        <v>4513</v>
      </c>
      <c r="Q928" s="31" t="s">
        <v>5168</v>
      </c>
    </row>
    <row r="929" spans="1:17" hidden="1" x14ac:dyDescent="0.2">
      <c r="A929" s="31" t="s">
        <v>7914</v>
      </c>
      <c r="B929" s="31" t="s">
        <v>7915</v>
      </c>
      <c r="C929" s="31" t="s">
        <v>7916</v>
      </c>
      <c r="D929" s="31"/>
      <c r="E929" s="31" t="s">
        <v>7488</v>
      </c>
      <c r="F929" s="31" t="s">
        <v>3948</v>
      </c>
      <c r="G929" s="47">
        <v>60</v>
      </c>
      <c r="H929" s="33">
        <v>0</v>
      </c>
      <c r="I929" s="31" t="s">
        <v>5218</v>
      </c>
      <c r="J929" s="31" t="s">
        <v>5219</v>
      </c>
      <c r="K929" s="31" t="s">
        <v>5164</v>
      </c>
      <c r="L929" s="31" t="s">
        <v>5165</v>
      </c>
      <c r="M929" s="31" t="s">
        <v>5390</v>
      </c>
      <c r="N929" s="31"/>
      <c r="O929" s="31" t="s">
        <v>4026</v>
      </c>
      <c r="P929" s="31" t="s">
        <v>4513</v>
      </c>
      <c r="Q929" s="31" t="s">
        <v>5168</v>
      </c>
    </row>
    <row r="930" spans="1:17" hidden="1" x14ac:dyDescent="0.2">
      <c r="A930" s="31" t="s">
        <v>4490</v>
      </c>
      <c r="B930" s="31" t="s">
        <v>4491</v>
      </c>
      <c r="C930" s="31" t="s">
        <v>7917</v>
      </c>
      <c r="D930" s="31"/>
      <c r="E930" s="31" t="s">
        <v>7496</v>
      </c>
      <c r="F930" s="31" t="s">
        <v>7918</v>
      </c>
      <c r="G930" s="47">
        <v>60</v>
      </c>
      <c r="H930" s="33">
        <v>0</v>
      </c>
      <c r="I930" s="31" t="s">
        <v>5236</v>
      </c>
      <c r="J930" s="31" t="s">
        <v>5237</v>
      </c>
      <c r="K930" s="31" t="s">
        <v>5164</v>
      </c>
      <c r="L930" s="31" t="s">
        <v>5498</v>
      </c>
      <c r="M930" s="31" t="s">
        <v>5239</v>
      </c>
      <c r="N930" s="31"/>
      <c r="O930" s="31" t="s">
        <v>4026</v>
      </c>
      <c r="P930" s="31" t="s">
        <v>4513</v>
      </c>
      <c r="Q930" s="31" t="s">
        <v>5168</v>
      </c>
    </row>
    <row r="931" spans="1:17" hidden="1" x14ac:dyDescent="0.2">
      <c r="A931" s="31" t="s">
        <v>7919</v>
      </c>
      <c r="B931" s="31" t="s">
        <v>7920</v>
      </c>
      <c r="C931" s="31" t="s">
        <v>7921</v>
      </c>
      <c r="D931" s="31"/>
      <c r="E931" s="31" t="s">
        <v>7488</v>
      </c>
      <c r="F931" s="31" t="s">
        <v>3948</v>
      </c>
      <c r="G931" s="47">
        <v>60</v>
      </c>
      <c r="H931" s="33">
        <v>0</v>
      </c>
      <c r="I931" s="31" t="s">
        <v>5172</v>
      </c>
      <c r="J931" s="31" t="s">
        <v>5173</v>
      </c>
      <c r="K931" s="31" t="s">
        <v>5164</v>
      </c>
      <c r="L931" s="31" t="s">
        <v>5165</v>
      </c>
      <c r="M931" s="31" t="s">
        <v>6835</v>
      </c>
      <c r="N931" s="31"/>
      <c r="O931" s="31" t="s">
        <v>4026</v>
      </c>
      <c r="P931" s="31" t="s">
        <v>4513</v>
      </c>
      <c r="Q931" s="31" t="s">
        <v>5168</v>
      </c>
    </row>
    <row r="932" spans="1:17" hidden="1" x14ac:dyDescent="0.2">
      <c r="A932" s="31" t="s">
        <v>7922</v>
      </c>
      <c r="B932" s="31" t="s">
        <v>7923</v>
      </c>
      <c r="C932" s="31" t="s">
        <v>7924</v>
      </c>
      <c r="D932" s="31"/>
      <c r="E932" s="31" t="s">
        <v>7488</v>
      </c>
      <c r="F932" s="31" t="s">
        <v>3948</v>
      </c>
      <c r="G932" s="47">
        <v>60</v>
      </c>
      <c r="H932" s="33">
        <v>0</v>
      </c>
      <c r="I932" s="31" t="s">
        <v>5218</v>
      </c>
      <c r="J932" s="31" t="s">
        <v>5219</v>
      </c>
      <c r="K932" s="31" t="s">
        <v>5164</v>
      </c>
      <c r="L932" s="31" t="s">
        <v>5165</v>
      </c>
      <c r="M932" s="31" t="s">
        <v>5262</v>
      </c>
      <c r="N932" s="31"/>
      <c r="O932" s="31" t="s">
        <v>4026</v>
      </c>
      <c r="P932" s="31" t="s">
        <v>4513</v>
      </c>
      <c r="Q932" s="31" t="s">
        <v>5168</v>
      </c>
    </row>
    <row r="933" spans="1:17" hidden="1" x14ac:dyDescent="0.2">
      <c r="A933" s="31" t="s">
        <v>7925</v>
      </c>
      <c r="B933" s="31" t="s">
        <v>7926</v>
      </c>
      <c r="C933" s="31" t="s">
        <v>7927</v>
      </c>
      <c r="D933" s="31"/>
      <c r="E933" s="31" t="s">
        <v>7488</v>
      </c>
      <c r="F933" s="31" t="s">
        <v>3948</v>
      </c>
      <c r="G933" s="47">
        <v>60</v>
      </c>
      <c r="H933" s="33">
        <v>0</v>
      </c>
      <c r="I933" s="31" t="s">
        <v>5252</v>
      </c>
      <c r="J933" s="31" t="s">
        <v>5253</v>
      </c>
      <c r="K933" s="31" t="s">
        <v>5164</v>
      </c>
      <c r="L933" s="31" t="s">
        <v>5165</v>
      </c>
      <c r="M933" s="31" t="s">
        <v>5166</v>
      </c>
      <c r="N933" s="31"/>
      <c r="O933" s="31" t="s">
        <v>4026</v>
      </c>
      <c r="P933" s="31" t="s">
        <v>4513</v>
      </c>
      <c r="Q933" s="31" t="s">
        <v>5168</v>
      </c>
    </row>
    <row r="934" spans="1:17" hidden="1" x14ac:dyDescent="0.2">
      <c r="A934" s="31" t="s">
        <v>7928</v>
      </c>
      <c r="B934" s="31" t="s">
        <v>7929</v>
      </c>
      <c r="C934" s="31" t="s">
        <v>7930</v>
      </c>
      <c r="D934" s="31"/>
      <c r="E934" s="31" t="s">
        <v>7488</v>
      </c>
      <c r="F934" s="31" t="s">
        <v>3948</v>
      </c>
      <c r="G934" s="47">
        <v>60</v>
      </c>
      <c r="H934" s="33">
        <v>0</v>
      </c>
      <c r="I934" s="31" t="s">
        <v>5266</v>
      </c>
      <c r="J934" s="31" t="s">
        <v>5267</v>
      </c>
      <c r="K934" s="31" t="s">
        <v>5164</v>
      </c>
      <c r="L934" s="31" t="s">
        <v>5165</v>
      </c>
      <c r="M934" s="31" t="s">
        <v>5320</v>
      </c>
      <c r="N934" s="31"/>
      <c r="O934" s="31" t="s">
        <v>4026</v>
      </c>
      <c r="P934" s="31" t="s">
        <v>4513</v>
      </c>
      <c r="Q934" s="31" t="s">
        <v>5168</v>
      </c>
    </row>
    <row r="935" spans="1:17" hidden="1" x14ac:dyDescent="0.2">
      <c r="A935" s="31" t="s">
        <v>7931</v>
      </c>
      <c r="B935" s="31" t="s">
        <v>7932</v>
      </c>
      <c r="C935" s="31" t="s">
        <v>7933</v>
      </c>
      <c r="D935" s="31"/>
      <c r="E935" s="31" t="s">
        <v>7488</v>
      </c>
      <c r="F935" s="31" t="s">
        <v>3948</v>
      </c>
      <c r="G935" s="47">
        <v>60</v>
      </c>
      <c r="H935" s="33">
        <v>0</v>
      </c>
      <c r="I935" s="31" t="s">
        <v>5218</v>
      </c>
      <c r="J935" s="31" t="s">
        <v>5219</v>
      </c>
      <c r="K935" s="31" t="s">
        <v>5164</v>
      </c>
      <c r="L935" s="31" t="s">
        <v>5165</v>
      </c>
      <c r="M935" s="31" t="s">
        <v>5220</v>
      </c>
      <c r="N935" s="31"/>
      <c r="O935" s="31" t="s">
        <v>4026</v>
      </c>
      <c r="P935" s="31" t="s">
        <v>4513</v>
      </c>
      <c r="Q935" s="31" t="s">
        <v>5168</v>
      </c>
    </row>
    <row r="936" spans="1:17" hidden="1" x14ac:dyDescent="0.2">
      <c r="A936" s="31" t="s">
        <v>7934</v>
      </c>
      <c r="B936" s="31" t="s">
        <v>7935</v>
      </c>
      <c r="C936" s="31" t="s">
        <v>7936</v>
      </c>
      <c r="D936" s="31"/>
      <c r="E936" s="31" t="s">
        <v>7488</v>
      </c>
      <c r="F936" s="31" t="s">
        <v>3948</v>
      </c>
      <c r="G936" s="47">
        <v>60</v>
      </c>
      <c r="H936" s="33">
        <v>0</v>
      </c>
      <c r="I936" s="31" t="s">
        <v>5384</v>
      </c>
      <c r="J936" s="31" t="s">
        <v>5385</v>
      </c>
      <c r="K936" s="31" t="s">
        <v>5164</v>
      </c>
      <c r="L936" s="31" t="s">
        <v>5165</v>
      </c>
      <c r="M936" s="31" t="s">
        <v>5543</v>
      </c>
      <c r="N936" s="31"/>
      <c r="O936" s="31" t="s">
        <v>4026</v>
      </c>
      <c r="P936" s="31" t="s">
        <v>4513</v>
      </c>
      <c r="Q936" s="31" t="s">
        <v>5168</v>
      </c>
    </row>
    <row r="937" spans="1:17" hidden="1" x14ac:dyDescent="0.2">
      <c r="A937" s="31" t="s">
        <v>4104</v>
      </c>
      <c r="B937" s="31" t="s">
        <v>4105</v>
      </c>
      <c r="C937" s="31" t="s">
        <v>7937</v>
      </c>
      <c r="D937" s="31"/>
      <c r="E937" s="31" t="s">
        <v>7496</v>
      </c>
      <c r="F937" s="31" t="s">
        <v>7938</v>
      </c>
      <c r="G937" s="47">
        <v>60</v>
      </c>
      <c r="H937" s="33">
        <v>0</v>
      </c>
      <c r="I937" s="31" t="s">
        <v>5236</v>
      </c>
      <c r="J937" s="31" t="s">
        <v>5237</v>
      </c>
      <c r="K937" s="31" t="s">
        <v>5164</v>
      </c>
      <c r="L937" s="31" t="s">
        <v>5535</v>
      </c>
      <c r="M937" s="31" t="s">
        <v>5239</v>
      </c>
      <c r="N937" s="31"/>
      <c r="O937" s="31" t="s">
        <v>4026</v>
      </c>
      <c r="P937" s="31" t="s">
        <v>4513</v>
      </c>
      <c r="Q937" s="31" t="s">
        <v>5168</v>
      </c>
    </row>
    <row r="938" spans="1:17" hidden="1" x14ac:dyDescent="0.2">
      <c r="A938" s="31" t="s">
        <v>7939</v>
      </c>
      <c r="B938" s="31" t="s">
        <v>7940</v>
      </c>
      <c r="C938" s="31" t="s">
        <v>7941</v>
      </c>
      <c r="D938" s="31"/>
      <c r="E938" s="31" t="s">
        <v>7488</v>
      </c>
      <c r="F938" s="31" t="s">
        <v>3948</v>
      </c>
      <c r="G938" s="47">
        <v>60</v>
      </c>
      <c r="H938" s="33">
        <v>0</v>
      </c>
      <c r="I938" s="31" t="s">
        <v>5252</v>
      </c>
      <c r="J938" s="31" t="s">
        <v>5253</v>
      </c>
      <c r="K938" s="31" t="s">
        <v>5164</v>
      </c>
      <c r="L938" s="31" t="s">
        <v>5165</v>
      </c>
      <c r="M938" s="31" t="s">
        <v>5569</v>
      </c>
      <c r="N938" s="31"/>
      <c r="O938" s="31" t="s">
        <v>4026</v>
      </c>
      <c r="P938" s="31" t="s">
        <v>4513</v>
      </c>
      <c r="Q938" s="31" t="s">
        <v>5168</v>
      </c>
    </row>
    <row r="939" spans="1:17" hidden="1" x14ac:dyDescent="0.2">
      <c r="A939" s="31" t="s">
        <v>7942</v>
      </c>
      <c r="B939" s="31" t="s">
        <v>7943</v>
      </c>
      <c r="C939" s="31" t="s">
        <v>7944</v>
      </c>
      <c r="D939" s="31"/>
      <c r="E939" s="31" t="s">
        <v>7488</v>
      </c>
      <c r="F939" s="31" t="s">
        <v>3948</v>
      </c>
      <c r="G939" s="47">
        <v>60</v>
      </c>
      <c r="H939" s="33">
        <v>0</v>
      </c>
      <c r="I939" s="31" t="s">
        <v>5384</v>
      </c>
      <c r="J939" s="31" t="s">
        <v>5385</v>
      </c>
      <c r="K939" s="31" t="s">
        <v>5164</v>
      </c>
      <c r="L939" s="31" t="s">
        <v>5165</v>
      </c>
      <c r="M939" s="31" t="s">
        <v>5254</v>
      </c>
      <c r="N939" s="31"/>
      <c r="O939" s="31" t="s">
        <v>4026</v>
      </c>
      <c r="P939" s="31" t="s">
        <v>4513</v>
      </c>
      <c r="Q939" s="31" t="s">
        <v>5168</v>
      </c>
    </row>
    <row r="940" spans="1:17" hidden="1" x14ac:dyDescent="0.2">
      <c r="A940" s="31" t="s">
        <v>7945</v>
      </c>
      <c r="B940" s="31" t="s">
        <v>7946</v>
      </c>
      <c r="C940" s="31" t="s">
        <v>7947</v>
      </c>
      <c r="D940" s="31"/>
      <c r="E940" s="31" t="s">
        <v>7488</v>
      </c>
      <c r="F940" s="31" t="s">
        <v>3948</v>
      </c>
      <c r="G940" s="47">
        <v>60</v>
      </c>
      <c r="H940" s="33">
        <v>0</v>
      </c>
      <c r="I940" s="31" t="s">
        <v>5384</v>
      </c>
      <c r="J940" s="31" t="s">
        <v>5385</v>
      </c>
      <c r="K940" s="31" t="s">
        <v>5164</v>
      </c>
      <c r="L940" s="31" t="s">
        <v>5165</v>
      </c>
      <c r="M940" s="31" t="s">
        <v>5390</v>
      </c>
      <c r="N940" s="31"/>
      <c r="O940" s="31" t="s">
        <v>4026</v>
      </c>
      <c r="P940" s="31" t="s">
        <v>4513</v>
      </c>
      <c r="Q940" s="31" t="s">
        <v>5168</v>
      </c>
    </row>
    <row r="941" spans="1:17" hidden="1" x14ac:dyDescent="0.2">
      <c r="A941" s="31" t="s">
        <v>7948</v>
      </c>
      <c r="B941" s="31" t="s">
        <v>7949</v>
      </c>
      <c r="C941" s="31" t="s">
        <v>7950</v>
      </c>
      <c r="D941" s="31"/>
      <c r="E941" s="31" t="s">
        <v>7488</v>
      </c>
      <c r="F941" s="31" t="s">
        <v>3948</v>
      </c>
      <c r="G941" s="47">
        <v>60</v>
      </c>
      <c r="H941" s="33">
        <v>0</v>
      </c>
      <c r="I941" s="31" t="s">
        <v>5384</v>
      </c>
      <c r="J941" s="31" t="s">
        <v>5385</v>
      </c>
      <c r="K941" s="31" t="s">
        <v>5164</v>
      </c>
      <c r="L941" s="31" t="s">
        <v>5165</v>
      </c>
      <c r="M941" s="31" t="s">
        <v>5390</v>
      </c>
      <c r="N941" s="31"/>
      <c r="O941" s="31" t="s">
        <v>4026</v>
      </c>
      <c r="P941" s="31" t="s">
        <v>4513</v>
      </c>
      <c r="Q941" s="31" t="s">
        <v>5168</v>
      </c>
    </row>
    <row r="942" spans="1:17" hidden="1" x14ac:dyDescent="0.2">
      <c r="A942" s="31" t="s">
        <v>7951</v>
      </c>
      <c r="B942" s="31" t="s">
        <v>7952</v>
      </c>
      <c r="C942" s="31" t="s">
        <v>7953</v>
      </c>
      <c r="D942" s="31"/>
      <c r="E942" s="31" t="s">
        <v>7488</v>
      </c>
      <c r="F942" s="31" t="s">
        <v>3948</v>
      </c>
      <c r="G942" s="47">
        <v>60</v>
      </c>
      <c r="H942" s="33">
        <v>0</v>
      </c>
      <c r="I942" s="31" t="s">
        <v>5172</v>
      </c>
      <c r="J942" s="31" t="s">
        <v>5173</v>
      </c>
      <c r="K942" s="31" t="s">
        <v>5164</v>
      </c>
      <c r="L942" s="31" t="s">
        <v>5165</v>
      </c>
      <c r="M942" s="31" t="s">
        <v>5174</v>
      </c>
      <c r="N942" s="31" t="s">
        <v>5973</v>
      </c>
      <c r="O942" s="31" t="s">
        <v>4026</v>
      </c>
      <c r="P942" s="31" t="s">
        <v>4513</v>
      </c>
      <c r="Q942" s="31" t="s">
        <v>5168</v>
      </c>
    </row>
    <row r="943" spans="1:17" hidden="1" x14ac:dyDescent="0.2">
      <c r="A943" s="31" t="s">
        <v>7954</v>
      </c>
      <c r="B943" s="31" t="s">
        <v>7955</v>
      </c>
      <c r="C943" s="31" t="s">
        <v>7956</v>
      </c>
      <c r="D943" s="31"/>
      <c r="E943" s="31" t="s">
        <v>7488</v>
      </c>
      <c r="F943" s="31" t="s">
        <v>3948</v>
      </c>
      <c r="G943" s="47">
        <v>60</v>
      </c>
      <c r="H943" s="33">
        <v>0</v>
      </c>
      <c r="I943" s="31" t="s">
        <v>5266</v>
      </c>
      <c r="J943" s="31" t="s">
        <v>5267</v>
      </c>
      <c r="K943" s="31" t="s">
        <v>5164</v>
      </c>
      <c r="L943" s="31" t="s">
        <v>5165</v>
      </c>
      <c r="M943" s="31" t="s">
        <v>6869</v>
      </c>
      <c r="N943" s="31"/>
      <c r="O943" s="31" t="s">
        <v>4026</v>
      </c>
      <c r="P943" s="31" t="s">
        <v>4513</v>
      </c>
      <c r="Q943" s="31" t="s">
        <v>5168</v>
      </c>
    </row>
    <row r="944" spans="1:17" hidden="1" x14ac:dyDescent="0.2">
      <c r="A944" s="31" t="s">
        <v>7957</v>
      </c>
      <c r="B944" s="31" t="s">
        <v>7958</v>
      </c>
      <c r="C944" s="31" t="s">
        <v>7959</v>
      </c>
      <c r="D944" s="31"/>
      <c r="E944" s="31" t="s">
        <v>7496</v>
      </c>
      <c r="F944" s="31" t="s">
        <v>7960</v>
      </c>
      <c r="G944" s="47">
        <v>60</v>
      </c>
      <c r="H944" s="33">
        <v>0</v>
      </c>
      <c r="I944" s="31" t="s">
        <v>5236</v>
      </c>
      <c r="J944" s="31" t="s">
        <v>5237</v>
      </c>
      <c r="K944" s="31" t="s">
        <v>5164</v>
      </c>
      <c r="L944" s="31" t="s">
        <v>7961</v>
      </c>
      <c r="M944" s="31" t="s">
        <v>5239</v>
      </c>
      <c r="N944" s="31"/>
      <c r="O944" s="31" t="s">
        <v>4026</v>
      </c>
      <c r="P944" s="31" t="s">
        <v>4513</v>
      </c>
      <c r="Q944" s="31" t="s">
        <v>5168</v>
      </c>
    </row>
    <row r="945" spans="1:17" hidden="1" x14ac:dyDescent="0.2">
      <c r="A945" s="31" t="s">
        <v>4140</v>
      </c>
      <c r="B945" s="31" t="s">
        <v>4141</v>
      </c>
      <c r="C945" s="31" t="s">
        <v>7962</v>
      </c>
      <c r="D945" s="31"/>
      <c r="E945" s="31" t="s">
        <v>7496</v>
      </c>
      <c r="F945" s="31" t="s">
        <v>7963</v>
      </c>
      <c r="G945" s="47">
        <v>60</v>
      </c>
      <c r="H945" s="33">
        <v>0</v>
      </c>
      <c r="I945" s="31" t="s">
        <v>5212</v>
      </c>
      <c r="J945" s="31" t="s">
        <v>5213</v>
      </c>
      <c r="K945" s="31" t="s">
        <v>5164</v>
      </c>
      <c r="L945" s="31" t="s">
        <v>5165</v>
      </c>
      <c r="M945" s="31" t="s">
        <v>5174</v>
      </c>
      <c r="N945" s="31" t="s">
        <v>7964</v>
      </c>
      <c r="O945" s="31" t="s">
        <v>4026</v>
      </c>
      <c r="P945" s="31" t="s">
        <v>4513</v>
      </c>
      <c r="Q945" s="31" t="s">
        <v>5168</v>
      </c>
    </row>
    <row r="946" spans="1:17" hidden="1" x14ac:dyDescent="0.2">
      <c r="A946" s="31" t="s">
        <v>4114</v>
      </c>
      <c r="B946" s="31" t="s">
        <v>4115</v>
      </c>
      <c r="C946" s="31" t="s">
        <v>7965</v>
      </c>
      <c r="D946" s="31"/>
      <c r="E946" s="31" t="s">
        <v>7496</v>
      </c>
      <c r="F946" s="31" t="s">
        <v>7966</v>
      </c>
      <c r="G946" s="47">
        <v>60</v>
      </c>
      <c r="H946" s="33">
        <v>0</v>
      </c>
      <c r="I946" s="31" t="s">
        <v>5236</v>
      </c>
      <c r="J946" s="31" t="s">
        <v>5237</v>
      </c>
      <c r="K946" s="31" t="s">
        <v>5164</v>
      </c>
      <c r="L946" s="31" t="s">
        <v>5484</v>
      </c>
      <c r="M946" s="31" t="s">
        <v>5239</v>
      </c>
      <c r="N946" s="31"/>
      <c r="O946" s="31" t="s">
        <v>4026</v>
      </c>
      <c r="P946" s="31" t="s">
        <v>4513</v>
      </c>
      <c r="Q946" s="31" t="s">
        <v>5168</v>
      </c>
    </row>
    <row r="947" spans="1:17" hidden="1" x14ac:dyDescent="0.2">
      <c r="A947" s="31" t="s">
        <v>7967</v>
      </c>
      <c r="B947" s="31" t="s">
        <v>7968</v>
      </c>
      <c r="C947" s="31" t="s">
        <v>7969</v>
      </c>
      <c r="D947" s="31"/>
      <c r="E947" s="31" t="s">
        <v>7496</v>
      </c>
      <c r="F947" s="31" t="s">
        <v>7970</v>
      </c>
      <c r="G947" s="47"/>
      <c r="H947" s="33">
        <v>0</v>
      </c>
      <c r="I947" s="31" t="s">
        <v>5294</v>
      </c>
      <c r="J947" s="31" t="s">
        <v>5295</v>
      </c>
      <c r="K947" s="31" t="s">
        <v>5164</v>
      </c>
      <c r="L947" s="31" t="s">
        <v>7971</v>
      </c>
      <c r="M947" s="31" t="s">
        <v>5297</v>
      </c>
      <c r="N947" s="31"/>
      <c r="O947" s="31" t="s">
        <v>4026</v>
      </c>
      <c r="P947" s="31" t="s">
        <v>4513</v>
      </c>
      <c r="Q947" s="31" t="s">
        <v>5168</v>
      </c>
    </row>
    <row r="948" spans="1:17" hidden="1" x14ac:dyDescent="0.2">
      <c r="A948" s="31" t="s">
        <v>4175</v>
      </c>
      <c r="B948" s="31" t="s">
        <v>4176</v>
      </c>
      <c r="C948" s="31" t="s">
        <v>7972</v>
      </c>
      <c r="D948" s="31"/>
      <c r="E948" s="31" t="s">
        <v>7496</v>
      </c>
      <c r="F948" s="31" t="s">
        <v>7973</v>
      </c>
      <c r="G948" s="47">
        <v>60</v>
      </c>
      <c r="H948" s="33">
        <v>0</v>
      </c>
      <c r="I948" s="31" t="s">
        <v>5236</v>
      </c>
      <c r="J948" s="31" t="s">
        <v>5237</v>
      </c>
      <c r="K948" s="31" t="s">
        <v>5164</v>
      </c>
      <c r="L948" s="31" t="s">
        <v>7961</v>
      </c>
      <c r="M948" s="31" t="s">
        <v>5239</v>
      </c>
      <c r="N948" s="31"/>
      <c r="O948" s="31" t="s">
        <v>4026</v>
      </c>
      <c r="P948" s="31" t="s">
        <v>4513</v>
      </c>
      <c r="Q948" s="31" t="s">
        <v>5168</v>
      </c>
    </row>
    <row r="949" spans="1:17" hidden="1" x14ac:dyDescent="0.2">
      <c r="A949" s="31" t="s">
        <v>4050</v>
      </c>
      <c r="B949" s="31" t="s">
        <v>4051</v>
      </c>
      <c r="C949" s="31" t="s">
        <v>7974</v>
      </c>
      <c r="D949" s="31"/>
      <c r="E949" s="31" t="s">
        <v>7496</v>
      </c>
      <c r="F949" s="31" t="s">
        <v>7975</v>
      </c>
      <c r="G949" s="47">
        <v>60</v>
      </c>
      <c r="H949" s="33">
        <v>0</v>
      </c>
      <c r="I949" s="31" t="s">
        <v>5266</v>
      </c>
      <c r="J949" s="31" t="s">
        <v>5267</v>
      </c>
      <c r="K949" s="31" t="s">
        <v>5164</v>
      </c>
      <c r="L949" s="31" t="s">
        <v>5165</v>
      </c>
      <c r="M949" s="31" t="s">
        <v>6869</v>
      </c>
      <c r="N949" s="31"/>
      <c r="O949" s="31" t="s">
        <v>4026</v>
      </c>
      <c r="P949" s="31" t="s">
        <v>4513</v>
      </c>
      <c r="Q949" s="31" t="s">
        <v>5168</v>
      </c>
    </row>
    <row r="950" spans="1:17" hidden="1" x14ac:dyDescent="0.2">
      <c r="A950" s="31" t="s">
        <v>4302</v>
      </c>
      <c r="B950" s="31" t="s">
        <v>4303</v>
      </c>
      <c r="C950" s="31" t="s">
        <v>7976</v>
      </c>
      <c r="D950" s="31"/>
      <c r="E950" s="31" t="s">
        <v>7496</v>
      </c>
      <c r="F950" s="31" t="s">
        <v>7977</v>
      </c>
      <c r="G950" s="47">
        <v>60</v>
      </c>
      <c r="H950" s="33">
        <v>0</v>
      </c>
      <c r="I950" s="31" t="s">
        <v>5236</v>
      </c>
      <c r="J950" s="31" t="s">
        <v>5237</v>
      </c>
      <c r="K950" s="31" t="s">
        <v>5164</v>
      </c>
      <c r="L950" s="31" t="s">
        <v>5535</v>
      </c>
      <c r="M950" s="31" t="s">
        <v>5239</v>
      </c>
      <c r="N950" s="31"/>
      <c r="O950" s="31" t="s">
        <v>4026</v>
      </c>
      <c r="P950" s="31" t="s">
        <v>4513</v>
      </c>
      <c r="Q950" s="31" t="s">
        <v>5168</v>
      </c>
    </row>
    <row r="951" spans="1:17" hidden="1" x14ac:dyDescent="0.2">
      <c r="A951" s="31" t="s">
        <v>3984</v>
      </c>
      <c r="B951" s="31" t="s">
        <v>3985</v>
      </c>
      <c r="C951" s="31" t="s">
        <v>7978</v>
      </c>
      <c r="D951" s="31"/>
      <c r="E951" s="31" t="s">
        <v>7496</v>
      </c>
      <c r="F951" s="31" t="s">
        <v>7979</v>
      </c>
      <c r="G951" s="47">
        <v>60</v>
      </c>
      <c r="H951" s="33">
        <v>0</v>
      </c>
      <c r="I951" s="31" t="s">
        <v>5236</v>
      </c>
      <c r="J951" s="31" t="s">
        <v>5237</v>
      </c>
      <c r="K951" s="31" t="s">
        <v>5164</v>
      </c>
      <c r="L951" s="31" t="s">
        <v>5432</v>
      </c>
      <c r="M951" s="31" t="s">
        <v>5239</v>
      </c>
      <c r="N951" s="31"/>
      <c r="O951" s="31" t="s">
        <v>4026</v>
      </c>
      <c r="P951" s="31" t="s">
        <v>4513</v>
      </c>
      <c r="Q951" s="31" t="s">
        <v>5168</v>
      </c>
    </row>
    <row r="952" spans="1:17" hidden="1" x14ac:dyDescent="0.2">
      <c r="A952" s="31" t="s">
        <v>4008</v>
      </c>
      <c r="B952" s="31" t="s">
        <v>4009</v>
      </c>
      <c r="C952" s="31" t="s">
        <v>7980</v>
      </c>
      <c r="D952" s="31"/>
      <c r="E952" s="31" t="s">
        <v>7496</v>
      </c>
      <c r="F952" s="31" t="s">
        <v>7981</v>
      </c>
      <c r="G952" s="47">
        <v>60</v>
      </c>
      <c r="H952" s="33">
        <v>0</v>
      </c>
      <c r="I952" s="31" t="s">
        <v>5236</v>
      </c>
      <c r="J952" s="31" t="s">
        <v>5237</v>
      </c>
      <c r="K952" s="31" t="s">
        <v>5164</v>
      </c>
      <c r="L952" s="31" t="s">
        <v>5472</v>
      </c>
      <c r="M952" s="31" t="s">
        <v>5239</v>
      </c>
      <c r="N952" s="31"/>
      <c r="O952" s="31" t="s">
        <v>4026</v>
      </c>
      <c r="P952" s="31" t="s">
        <v>4513</v>
      </c>
      <c r="Q952" s="31" t="s">
        <v>5168</v>
      </c>
    </row>
    <row r="953" spans="1:17" hidden="1" x14ac:dyDescent="0.2">
      <c r="A953" s="31" t="s">
        <v>4356</v>
      </c>
      <c r="B953" s="31" t="s">
        <v>4357</v>
      </c>
      <c r="C953" s="31" t="s">
        <v>7982</v>
      </c>
      <c r="D953" s="31"/>
      <c r="E953" s="31" t="s">
        <v>7496</v>
      </c>
      <c r="F953" s="31" t="s">
        <v>7983</v>
      </c>
      <c r="G953" s="47">
        <v>60</v>
      </c>
      <c r="H953" s="33">
        <v>0</v>
      </c>
      <c r="I953" s="31" t="s">
        <v>5236</v>
      </c>
      <c r="J953" s="31" t="s">
        <v>5237</v>
      </c>
      <c r="K953" s="31" t="s">
        <v>5164</v>
      </c>
      <c r="L953" s="31" t="s">
        <v>5472</v>
      </c>
      <c r="M953" s="31" t="s">
        <v>5239</v>
      </c>
      <c r="N953" s="31"/>
      <c r="O953" s="31" t="s">
        <v>4026</v>
      </c>
      <c r="P953" s="31" t="s">
        <v>4513</v>
      </c>
      <c r="Q953" s="31" t="s">
        <v>5168</v>
      </c>
    </row>
    <row r="954" spans="1:17" hidden="1" x14ac:dyDescent="0.2">
      <c r="A954" s="31" t="s">
        <v>7984</v>
      </c>
      <c r="B954" s="31" t="s">
        <v>7985</v>
      </c>
      <c r="C954" s="31" t="s">
        <v>7986</v>
      </c>
      <c r="D954" s="31"/>
      <c r="E954" s="31" t="s">
        <v>7488</v>
      </c>
      <c r="F954" s="31" t="s">
        <v>3948</v>
      </c>
      <c r="G954" s="47">
        <v>60</v>
      </c>
      <c r="H954" s="33">
        <v>0</v>
      </c>
      <c r="I954" s="31" t="s">
        <v>5384</v>
      </c>
      <c r="J954" s="31" t="s">
        <v>5385</v>
      </c>
      <c r="K954" s="31" t="s">
        <v>5164</v>
      </c>
      <c r="L954" s="31" t="s">
        <v>5165</v>
      </c>
      <c r="M954" s="31" t="s">
        <v>5390</v>
      </c>
      <c r="N954" s="31"/>
      <c r="O954" s="31" t="s">
        <v>4026</v>
      </c>
      <c r="P954" s="31" t="s">
        <v>4513</v>
      </c>
      <c r="Q954" s="31" t="s">
        <v>5168</v>
      </c>
    </row>
    <row r="955" spans="1:17" hidden="1" x14ac:dyDescent="0.2">
      <c r="A955" s="31" t="s">
        <v>7987</v>
      </c>
      <c r="B955" s="31" t="s">
        <v>7988</v>
      </c>
      <c r="C955" s="31" t="s">
        <v>7989</v>
      </c>
      <c r="D955" s="31"/>
      <c r="E955" s="31" t="s">
        <v>7488</v>
      </c>
      <c r="F955" s="31" t="s">
        <v>3948</v>
      </c>
      <c r="G955" s="47">
        <v>60</v>
      </c>
      <c r="H955" s="33">
        <v>0</v>
      </c>
      <c r="I955" s="31" t="s">
        <v>5252</v>
      </c>
      <c r="J955" s="31" t="s">
        <v>5253</v>
      </c>
      <c r="K955" s="31" t="s">
        <v>5164</v>
      </c>
      <c r="L955" s="31" t="s">
        <v>5165</v>
      </c>
      <c r="M955" s="31" t="s">
        <v>5254</v>
      </c>
      <c r="N955" s="31"/>
      <c r="O955" s="31" t="s">
        <v>4026</v>
      </c>
      <c r="P955" s="31" t="s">
        <v>4513</v>
      </c>
      <c r="Q955" s="31" t="s">
        <v>5168</v>
      </c>
    </row>
    <row r="956" spans="1:17" hidden="1" x14ac:dyDescent="0.2">
      <c r="A956" s="31" t="s">
        <v>7990</v>
      </c>
      <c r="B956" s="31" t="s">
        <v>7991</v>
      </c>
      <c r="C956" s="31" t="s">
        <v>7992</v>
      </c>
      <c r="D956" s="31"/>
      <c r="E956" s="31" t="s">
        <v>7488</v>
      </c>
      <c r="F956" s="31" t="s">
        <v>3948</v>
      </c>
      <c r="G956" s="47">
        <v>60</v>
      </c>
      <c r="H956" s="33">
        <v>0</v>
      </c>
      <c r="I956" s="31" t="s">
        <v>5218</v>
      </c>
      <c r="J956" s="31" t="s">
        <v>5219</v>
      </c>
      <c r="K956" s="31" t="s">
        <v>5164</v>
      </c>
      <c r="L956" s="31" t="s">
        <v>5165</v>
      </c>
      <c r="M956" s="31" t="s">
        <v>5390</v>
      </c>
      <c r="N956" s="31"/>
      <c r="O956" s="31" t="s">
        <v>4026</v>
      </c>
      <c r="P956" s="31" t="s">
        <v>4513</v>
      </c>
      <c r="Q956" s="31" t="s">
        <v>5168</v>
      </c>
    </row>
    <row r="957" spans="1:17" hidden="1" x14ac:dyDescent="0.2">
      <c r="A957" s="31" t="s">
        <v>7993</v>
      </c>
      <c r="B957" s="31" t="s">
        <v>7994</v>
      </c>
      <c r="C957" s="31" t="s">
        <v>7995</v>
      </c>
      <c r="D957" s="31"/>
      <c r="E957" s="31" t="s">
        <v>7488</v>
      </c>
      <c r="F957" s="31" t="s">
        <v>3948</v>
      </c>
      <c r="G957" s="47">
        <v>60</v>
      </c>
      <c r="H957" s="33">
        <v>0</v>
      </c>
      <c r="I957" s="31" t="s">
        <v>5252</v>
      </c>
      <c r="J957" s="31" t="s">
        <v>5253</v>
      </c>
      <c r="K957" s="31" t="s">
        <v>5164</v>
      </c>
      <c r="L957" s="31" t="s">
        <v>5165</v>
      </c>
      <c r="M957" s="31" t="s">
        <v>5254</v>
      </c>
      <c r="N957" s="31"/>
      <c r="O957" s="31" t="s">
        <v>4026</v>
      </c>
      <c r="P957" s="31" t="s">
        <v>4513</v>
      </c>
      <c r="Q957" s="31" t="s">
        <v>5168</v>
      </c>
    </row>
    <row r="958" spans="1:17" hidden="1" x14ac:dyDescent="0.2">
      <c r="A958" s="31" t="s">
        <v>7996</v>
      </c>
      <c r="B958" s="31" t="s">
        <v>7997</v>
      </c>
      <c r="C958" s="31" t="s">
        <v>7998</v>
      </c>
      <c r="D958" s="31"/>
      <c r="E958" s="31" t="s">
        <v>7488</v>
      </c>
      <c r="F958" s="31" t="s">
        <v>3948</v>
      </c>
      <c r="G958" s="47">
        <v>60</v>
      </c>
      <c r="H958" s="33">
        <v>0</v>
      </c>
      <c r="I958" s="31" t="s">
        <v>5252</v>
      </c>
      <c r="J958" s="31" t="s">
        <v>5253</v>
      </c>
      <c r="K958" s="31" t="s">
        <v>5164</v>
      </c>
      <c r="L958" s="31" t="s">
        <v>5165</v>
      </c>
      <c r="M958" s="31" t="s">
        <v>6963</v>
      </c>
      <c r="N958" s="31"/>
      <c r="O958" s="31" t="s">
        <v>4026</v>
      </c>
      <c r="P958" s="31" t="s">
        <v>4513</v>
      </c>
      <c r="Q958" s="31" t="s">
        <v>5168</v>
      </c>
    </row>
    <row r="959" spans="1:17" hidden="1" x14ac:dyDescent="0.2">
      <c r="A959" s="31" t="s">
        <v>7999</v>
      </c>
      <c r="B959" s="31" t="s">
        <v>8000</v>
      </c>
      <c r="C959" s="31" t="s">
        <v>8001</v>
      </c>
      <c r="D959" s="31"/>
      <c r="E959" s="31" t="s">
        <v>7488</v>
      </c>
      <c r="F959" s="31" t="s">
        <v>3948</v>
      </c>
      <c r="G959" s="47">
        <v>60</v>
      </c>
      <c r="H959" s="33">
        <v>0</v>
      </c>
      <c r="I959" s="31" t="s">
        <v>5218</v>
      </c>
      <c r="J959" s="31" t="s">
        <v>5219</v>
      </c>
      <c r="K959" s="31" t="s">
        <v>5164</v>
      </c>
      <c r="L959" s="31" t="s">
        <v>5165</v>
      </c>
      <c r="M959" s="31" t="s">
        <v>5320</v>
      </c>
      <c r="N959" s="31"/>
      <c r="O959" s="31" t="s">
        <v>4026</v>
      </c>
      <c r="P959" s="31" t="s">
        <v>4513</v>
      </c>
      <c r="Q959" s="31" t="s">
        <v>5168</v>
      </c>
    </row>
    <row r="960" spans="1:17" hidden="1" x14ac:dyDescent="0.2">
      <c r="A960" s="31" t="s">
        <v>8002</v>
      </c>
      <c r="B960" s="31" t="s">
        <v>8003</v>
      </c>
      <c r="C960" s="31" t="s">
        <v>8004</v>
      </c>
      <c r="D960" s="31"/>
      <c r="E960" s="31" t="s">
        <v>7488</v>
      </c>
      <c r="F960" s="31" t="s">
        <v>3948</v>
      </c>
      <c r="G960" s="47">
        <v>60</v>
      </c>
      <c r="H960" s="33">
        <v>0</v>
      </c>
      <c r="I960" s="31" t="s">
        <v>5252</v>
      </c>
      <c r="J960" s="31" t="s">
        <v>5253</v>
      </c>
      <c r="K960" s="31" t="s">
        <v>5164</v>
      </c>
      <c r="L960" s="31" t="s">
        <v>5165</v>
      </c>
      <c r="M960" s="31" t="s">
        <v>5166</v>
      </c>
      <c r="N960" s="31"/>
      <c r="O960" s="31" t="s">
        <v>4026</v>
      </c>
      <c r="P960" s="31" t="s">
        <v>4513</v>
      </c>
      <c r="Q960" s="31" t="s">
        <v>5168</v>
      </c>
    </row>
    <row r="961" spans="1:17" hidden="1" x14ac:dyDescent="0.2">
      <c r="A961" s="31" t="s">
        <v>8005</v>
      </c>
      <c r="B961" s="31" t="s">
        <v>8006</v>
      </c>
      <c r="C961" s="31" t="s">
        <v>8007</v>
      </c>
      <c r="D961" s="31"/>
      <c r="E961" s="31" t="s">
        <v>7488</v>
      </c>
      <c r="F961" s="31" t="s">
        <v>3948</v>
      </c>
      <c r="G961" s="47">
        <v>60</v>
      </c>
      <c r="H961" s="33">
        <v>0</v>
      </c>
      <c r="I961" s="31" t="s">
        <v>5172</v>
      </c>
      <c r="J961" s="31" t="s">
        <v>5173</v>
      </c>
      <c r="K961" s="31" t="s">
        <v>5164</v>
      </c>
      <c r="L961" s="31" t="s">
        <v>5165</v>
      </c>
      <c r="M961" s="31" t="s">
        <v>5224</v>
      </c>
      <c r="N961" s="31"/>
      <c r="O961" s="31" t="s">
        <v>4026</v>
      </c>
      <c r="P961" s="31" t="s">
        <v>4513</v>
      </c>
      <c r="Q961" s="31" t="s">
        <v>5168</v>
      </c>
    </row>
    <row r="962" spans="1:17" hidden="1" x14ac:dyDescent="0.2">
      <c r="A962" s="31" t="s">
        <v>8008</v>
      </c>
      <c r="B962" s="31" t="s">
        <v>8009</v>
      </c>
      <c r="C962" s="31" t="s">
        <v>8010</v>
      </c>
      <c r="D962" s="31"/>
      <c r="E962" s="31" t="s">
        <v>7488</v>
      </c>
      <c r="F962" s="31" t="s">
        <v>3948</v>
      </c>
      <c r="G962" s="47">
        <v>60</v>
      </c>
      <c r="H962" s="33">
        <v>0</v>
      </c>
      <c r="I962" s="31" t="s">
        <v>5266</v>
      </c>
      <c r="J962" s="31" t="s">
        <v>5267</v>
      </c>
      <c r="K962" s="31" t="s">
        <v>5164</v>
      </c>
      <c r="L962" s="31" t="s">
        <v>5165</v>
      </c>
      <c r="M962" s="31" t="s">
        <v>5320</v>
      </c>
      <c r="N962" s="31"/>
      <c r="O962" s="31" t="s">
        <v>4026</v>
      </c>
      <c r="P962" s="31" t="s">
        <v>4513</v>
      </c>
      <c r="Q962" s="31" t="s">
        <v>5168</v>
      </c>
    </row>
    <row r="963" spans="1:17" hidden="1" x14ac:dyDescent="0.2">
      <c r="A963" s="31" t="s">
        <v>4270</v>
      </c>
      <c r="B963" s="31" t="s">
        <v>4271</v>
      </c>
      <c r="C963" s="31" t="s">
        <v>8011</v>
      </c>
      <c r="D963" s="31"/>
      <c r="E963" s="31" t="s">
        <v>7496</v>
      </c>
      <c r="F963" s="31" t="s">
        <v>8012</v>
      </c>
      <c r="G963" s="47">
        <v>60</v>
      </c>
      <c r="H963" s="33">
        <v>0</v>
      </c>
      <c r="I963" s="31" t="s">
        <v>5236</v>
      </c>
      <c r="J963" s="31" t="s">
        <v>5237</v>
      </c>
      <c r="K963" s="31" t="s">
        <v>5164</v>
      </c>
      <c r="L963" s="31" t="s">
        <v>5484</v>
      </c>
      <c r="M963" s="31" t="s">
        <v>5239</v>
      </c>
      <c r="N963" s="31"/>
      <c r="O963" s="31" t="s">
        <v>4026</v>
      </c>
      <c r="P963" s="31" t="s">
        <v>4513</v>
      </c>
      <c r="Q963" s="31" t="s">
        <v>5168</v>
      </c>
    </row>
    <row r="964" spans="1:17" hidden="1" x14ac:dyDescent="0.2">
      <c r="A964" s="31" t="s">
        <v>8013</v>
      </c>
      <c r="B964" s="31" t="s">
        <v>8014</v>
      </c>
      <c r="C964" s="31" t="s">
        <v>8015</v>
      </c>
      <c r="D964" s="31"/>
      <c r="E964" s="31" t="s">
        <v>7488</v>
      </c>
      <c r="F964" s="31" t="s">
        <v>3948</v>
      </c>
      <c r="G964" s="47">
        <v>60</v>
      </c>
      <c r="H964" s="33">
        <v>0</v>
      </c>
      <c r="I964" s="31" t="s">
        <v>5172</v>
      </c>
      <c r="J964" s="31" t="s">
        <v>5173</v>
      </c>
      <c r="K964" s="31" t="s">
        <v>5164</v>
      </c>
      <c r="L964" s="31" t="s">
        <v>5165</v>
      </c>
      <c r="M964" s="31" t="s">
        <v>5174</v>
      </c>
      <c r="N964" s="31"/>
      <c r="O964" s="31" t="s">
        <v>4026</v>
      </c>
      <c r="P964" s="31" t="s">
        <v>4513</v>
      </c>
      <c r="Q964" s="31" t="s">
        <v>5168</v>
      </c>
    </row>
    <row r="965" spans="1:17" hidden="1" x14ac:dyDescent="0.2">
      <c r="A965" s="31" t="s">
        <v>4116</v>
      </c>
      <c r="B965" s="31" t="s">
        <v>4117</v>
      </c>
      <c r="C965" s="31" t="s">
        <v>8016</v>
      </c>
      <c r="D965" s="31"/>
      <c r="E965" s="31" t="s">
        <v>7496</v>
      </c>
      <c r="F965" s="31" t="s">
        <v>8017</v>
      </c>
      <c r="G965" s="47">
        <v>60</v>
      </c>
      <c r="H965" s="33">
        <v>0</v>
      </c>
      <c r="I965" s="31" t="s">
        <v>5236</v>
      </c>
      <c r="J965" s="31" t="s">
        <v>5237</v>
      </c>
      <c r="K965" s="31" t="s">
        <v>5164</v>
      </c>
      <c r="L965" s="31" t="s">
        <v>5535</v>
      </c>
      <c r="M965" s="31" t="s">
        <v>5239</v>
      </c>
      <c r="N965" s="31"/>
      <c r="O965" s="31" t="s">
        <v>4026</v>
      </c>
      <c r="P965" s="31" t="s">
        <v>4513</v>
      </c>
      <c r="Q965" s="31" t="s">
        <v>5168</v>
      </c>
    </row>
    <row r="966" spans="1:17" hidden="1" x14ac:dyDescent="0.2">
      <c r="A966" s="31" t="s">
        <v>4263</v>
      </c>
      <c r="B966" s="31" t="s">
        <v>4264</v>
      </c>
      <c r="C966" s="31" t="s">
        <v>8018</v>
      </c>
      <c r="D966" s="31"/>
      <c r="E966" s="31" t="s">
        <v>7496</v>
      </c>
      <c r="F966" s="31" t="s">
        <v>8019</v>
      </c>
      <c r="G966" s="47">
        <v>60</v>
      </c>
      <c r="H966" s="33">
        <v>0</v>
      </c>
      <c r="I966" s="31" t="s">
        <v>5236</v>
      </c>
      <c r="J966" s="31" t="s">
        <v>5237</v>
      </c>
      <c r="K966" s="31" t="s">
        <v>5164</v>
      </c>
      <c r="L966" s="31" t="s">
        <v>5484</v>
      </c>
      <c r="M966" s="31" t="s">
        <v>5239</v>
      </c>
      <c r="N966" s="31"/>
      <c r="O966" s="31" t="s">
        <v>4026</v>
      </c>
      <c r="P966" s="31" t="s">
        <v>4513</v>
      </c>
      <c r="Q966" s="31" t="s">
        <v>5168</v>
      </c>
    </row>
    <row r="967" spans="1:17" hidden="1" x14ac:dyDescent="0.2">
      <c r="A967" s="31" t="s">
        <v>4371</v>
      </c>
      <c r="B967" s="31" t="s">
        <v>4372</v>
      </c>
      <c r="C967" s="31" t="s">
        <v>8020</v>
      </c>
      <c r="D967" s="31"/>
      <c r="E967" s="31" t="s">
        <v>7496</v>
      </c>
      <c r="F967" s="31" t="s">
        <v>8021</v>
      </c>
      <c r="G967" s="47">
        <v>60</v>
      </c>
      <c r="H967" s="33">
        <v>0</v>
      </c>
      <c r="I967" s="31" t="s">
        <v>5294</v>
      </c>
      <c r="J967" s="31" t="s">
        <v>5295</v>
      </c>
      <c r="K967" s="31" t="s">
        <v>5164</v>
      </c>
      <c r="L967" s="31" t="s">
        <v>8022</v>
      </c>
      <c r="M967" s="31" t="s">
        <v>5297</v>
      </c>
      <c r="N967" s="31"/>
      <c r="O967" s="31" t="s">
        <v>4026</v>
      </c>
      <c r="P967" s="31" t="s">
        <v>4513</v>
      </c>
      <c r="Q967" s="31" t="s">
        <v>5168</v>
      </c>
    </row>
    <row r="968" spans="1:17" hidden="1" x14ac:dyDescent="0.2">
      <c r="A968" s="31" t="s">
        <v>4231</v>
      </c>
      <c r="B968" s="31" t="s">
        <v>4232</v>
      </c>
      <c r="C968" s="31" t="s">
        <v>8023</v>
      </c>
      <c r="D968" s="31"/>
      <c r="E968" s="31" t="s">
        <v>7496</v>
      </c>
      <c r="F968" s="31" t="s">
        <v>8024</v>
      </c>
      <c r="G968" s="47">
        <v>60</v>
      </c>
      <c r="H968" s="33">
        <v>0</v>
      </c>
      <c r="I968" s="31" t="s">
        <v>5236</v>
      </c>
      <c r="J968" s="31" t="s">
        <v>5237</v>
      </c>
      <c r="K968" s="31" t="s">
        <v>5164</v>
      </c>
      <c r="L968" s="31" t="s">
        <v>5539</v>
      </c>
      <c r="M968" s="31" t="s">
        <v>5239</v>
      </c>
      <c r="N968" s="31"/>
      <c r="O968" s="31" t="s">
        <v>4026</v>
      </c>
      <c r="P968" s="31" t="s">
        <v>4513</v>
      </c>
      <c r="Q968" s="31" t="s">
        <v>5168</v>
      </c>
    </row>
    <row r="969" spans="1:17" hidden="1" x14ac:dyDescent="0.2">
      <c r="A969" s="31" t="s">
        <v>4006</v>
      </c>
      <c r="B969" s="31" t="s">
        <v>4007</v>
      </c>
      <c r="C969" s="31" t="s">
        <v>8025</v>
      </c>
      <c r="D969" s="31"/>
      <c r="E969" s="31" t="s">
        <v>7496</v>
      </c>
      <c r="F969" s="31" t="s">
        <v>8026</v>
      </c>
      <c r="G969" s="47">
        <v>60</v>
      </c>
      <c r="H969" s="33">
        <v>0</v>
      </c>
      <c r="I969" s="31" t="s">
        <v>5236</v>
      </c>
      <c r="J969" s="31" t="s">
        <v>5237</v>
      </c>
      <c r="K969" s="31" t="s">
        <v>5164</v>
      </c>
      <c r="L969" s="31" t="s">
        <v>5484</v>
      </c>
      <c r="M969" s="31" t="s">
        <v>5239</v>
      </c>
      <c r="N969" s="31"/>
      <c r="O969" s="31" t="s">
        <v>4026</v>
      </c>
      <c r="P969" s="31" t="s">
        <v>4513</v>
      </c>
      <c r="Q969" s="31" t="s">
        <v>5168</v>
      </c>
    </row>
    <row r="970" spans="1:17" hidden="1" x14ac:dyDescent="0.2">
      <c r="A970" s="31" t="s">
        <v>4169</v>
      </c>
      <c r="B970" s="31" t="s">
        <v>4170</v>
      </c>
      <c r="C970" s="31" t="s">
        <v>8027</v>
      </c>
      <c r="D970" s="31"/>
      <c r="E970" s="31" t="s">
        <v>7496</v>
      </c>
      <c r="F970" s="31" t="s">
        <v>8028</v>
      </c>
      <c r="G970" s="47">
        <v>60</v>
      </c>
      <c r="H970" s="33">
        <v>0</v>
      </c>
      <c r="I970" s="31" t="s">
        <v>5236</v>
      </c>
      <c r="J970" s="31" t="s">
        <v>5237</v>
      </c>
      <c r="K970" s="31" t="s">
        <v>5164</v>
      </c>
      <c r="L970" s="31" t="s">
        <v>5573</v>
      </c>
      <c r="M970" s="31" t="s">
        <v>5239</v>
      </c>
      <c r="N970" s="31"/>
      <c r="O970" s="31" t="s">
        <v>4026</v>
      </c>
      <c r="P970" s="31" t="s">
        <v>4513</v>
      </c>
      <c r="Q970" s="31" t="s">
        <v>5168</v>
      </c>
    </row>
    <row r="971" spans="1:17" hidden="1" x14ac:dyDescent="0.2">
      <c r="A971" s="31" t="s">
        <v>4648</v>
      </c>
      <c r="B971" s="31" t="s">
        <v>4649</v>
      </c>
      <c r="C971" s="31" t="s">
        <v>8029</v>
      </c>
      <c r="D971" s="31"/>
      <c r="E971" s="31" t="s">
        <v>7496</v>
      </c>
      <c r="F971" s="31" t="s">
        <v>8030</v>
      </c>
      <c r="G971" s="47">
        <v>60</v>
      </c>
      <c r="H971" s="33">
        <v>0</v>
      </c>
      <c r="I971" s="31" t="s">
        <v>5236</v>
      </c>
      <c r="J971" s="31" t="s">
        <v>5237</v>
      </c>
      <c r="K971" s="31" t="s">
        <v>5164</v>
      </c>
      <c r="L971" s="31" t="s">
        <v>5539</v>
      </c>
      <c r="M971" s="31" t="s">
        <v>5239</v>
      </c>
      <c r="N971" s="31"/>
      <c r="O971" s="31" t="s">
        <v>4026</v>
      </c>
      <c r="P971" s="31" t="s">
        <v>4513</v>
      </c>
      <c r="Q971" s="31" t="s">
        <v>5168</v>
      </c>
    </row>
    <row r="972" spans="1:17" hidden="1" x14ac:dyDescent="0.2">
      <c r="A972" s="31" t="s">
        <v>4485</v>
      </c>
      <c r="B972" s="31" t="s">
        <v>4486</v>
      </c>
      <c r="C972" s="31" t="s">
        <v>8031</v>
      </c>
      <c r="D972" s="31"/>
      <c r="E972" s="31" t="s">
        <v>7496</v>
      </c>
      <c r="F972" s="31" t="s">
        <v>8032</v>
      </c>
      <c r="G972" s="47">
        <v>60</v>
      </c>
      <c r="H972" s="33">
        <v>0</v>
      </c>
      <c r="I972" s="31" t="s">
        <v>5236</v>
      </c>
      <c r="J972" s="31" t="s">
        <v>5237</v>
      </c>
      <c r="K972" s="31" t="s">
        <v>5164</v>
      </c>
      <c r="L972" s="31" t="s">
        <v>5484</v>
      </c>
      <c r="M972" s="31" t="s">
        <v>5239</v>
      </c>
      <c r="N972" s="31"/>
      <c r="O972" s="31" t="s">
        <v>4026</v>
      </c>
      <c r="P972" s="31" t="s">
        <v>4513</v>
      </c>
      <c r="Q972" s="31" t="s">
        <v>5168</v>
      </c>
    </row>
    <row r="973" spans="1:17" hidden="1" x14ac:dyDescent="0.2">
      <c r="A973" s="31" t="s">
        <v>4152</v>
      </c>
      <c r="B973" s="31" t="s">
        <v>4153</v>
      </c>
      <c r="C973" s="31" t="s">
        <v>8033</v>
      </c>
      <c r="D973" s="31"/>
      <c r="E973" s="31" t="s">
        <v>7496</v>
      </c>
      <c r="F973" s="31" t="s">
        <v>8034</v>
      </c>
      <c r="G973" s="47">
        <v>60</v>
      </c>
      <c r="H973" s="33">
        <v>0</v>
      </c>
      <c r="I973" s="31" t="s">
        <v>5266</v>
      </c>
      <c r="J973" s="31" t="s">
        <v>5267</v>
      </c>
      <c r="K973" s="31" t="s">
        <v>5164</v>
      </c>
      <c r="L973" s="31" t="s">
        <v>5165</v>
      </c>
      <c r="M973" s="31" t="s">
        <v>5320</v>
      </c>
      <c r="N973" s="31" t="s">
        <v>8035</v>
      </c>
      <c r="O973" s="31" t="s">
        <v>4026</v>
      </c>
      <c r="P973" s="31" t="s">
        <v>4513</v>
      </c>
      <c r="Q973" s="31" t="s">
        <v>5168</v>
      </c>
    </row>
    <row r="974" spans="1:17" hidden="1" x14ac:dyDescent="0.2">
      <c r="A974" s="31" t="s">
        <v>4120</v>
      </c>
      <c r="B974" s="31" t="s">
        <v>4121</v>
      </c>
      <c r="C974" s="31" t="s">
        <v>8036</v>
      </c>
      <c r="D974" s="31"/>
      <c r="E974" s="31" t="s">
        <v>7496</v>
      </c>
      <c r="F974" s="31" t="s">
        <v>8037</v>
      </c>
      <c r="G974" s="47">
        <v>60</v>
      </c>
      <c r="H974" s="33">
        <v>0</v>
      </c>
      <c r="I974" s="31" t="s">
        <v>5236</v>
      </c>
      <c r="J974" s="31" t="s">
        <v>5237</v>
      </c>
      <c r="K974" s="31" t="s">
        <v>5164</v>
      </c>
      <c r="L974" s="31" t="s">
        <v>5498</v>
      </c>
      <c r="M974" s="31" t="s">
        <v>5239</v>
      </c>
      <c r="N974" s="31"/>
      <c r="O974" s="31" t="s">
        <v>4026</v>
      </c>
      <c r="P974" s="31" t="s">
        <v>4513</v>
      </c>
      <c r="Q974" s="31" t="s">
        <v>5168</v>
      </c>
    </row>
    <row r="975" spans="1:17" hidden="1" x14ac:dyDescent="0.2">
      <c r="A975" s="31" t="s">
        <v>3990</v>
      </c>
      <c r="B975" s="31" t="s">
        <v>3991</v>
      </c>
      <c r="C975" s="31" t="s">
        <v>8038</v>
      </c>
      <c r="D975" s="31"/>
      <c r="E975" s="31" t="s">
        <v>7496</v>
      </c>
      <c r="F975" s="31" t="s">
        <v>8039</v>
      </c>
      <c r="G975" s="47">
        <v>60</v>
      </c>
      <c r="H975" s="33">
        <v>0</v>
      </c>
      <c r="I975" s="31" t="s">
        <v>5236</v>
      </c>
      <c r="J975" s="31" t="s">
        <v>5237</v>
      </c>
      <c r="K975" s="31" t="s">
        <v>5164</v>
      </c>
      <c r="L975" s="31" t="s">
        <v>5494</v>
      </c>
      <c r="M975" s="31" t="s">
        <v>5239</v>
      </c>
      <c r="N975" s="31"/>
      <c r="O975" s="31" t="s">
        <v>4026</v>
      </c>
      <c r="P975" s="31" t="s">
        <v>4513</v>
      </c>
      <c r="Q975" s="31" t="s">
        <v>5168</v>
      </c>
    </row>
    <row r="976" spans="1:17" hidden="1" x14ac:dyDescent="0.2">
      <c r="A976" s="31" t="s">
        <v>4369</v>
      </c>
      <c r="B976" s="31" t="s">
        <v>4370</v>
      </c>
      <c r="C976" s="31" t="s">
        <v>8040</v>
      </c>
      <c r="D976" s="31"/>
      <c r="E976" s="31" t="s">
        <v>7496</v>
      </c>
      <c r="F976" s="31" t="s">
        <v>8041</v>
      </c>
      <c r="G976" s="47">
        <v>60</v>
      </c>
      <c r="H976" s="33">
        <v>0</v>
      </c>
      <c r="I976" s="31" t="s">
        <v>5236</v>
      </c>
      <c r="J976" s="31" t="s">
        <v>5237</v>
      </c>
      <c r="K976" s="31" t="s">
        <v>5164</v>
      </c>
      <c r="L976" s="31" t="s">
        <v>8042</v>
      </c>
      <c r="M976" s="31" t="s">
        <v>5239</v>
      </c>
      <c r="N976" s="31"/>
      <c r="O976" s="31" t="s">
        <v>4026</v>
      </c>
      <c r="P976" s="31" t="s">
        <v>4513</v>
      </c>
      <c r="Q976" s="31" t="s">
        <v>5168</v>
      </c>
    </row>
    <row r="977" spans="1:17" hidden="1" x14ac:dyDescent="0.2">
      <c r="A977" s="31" t="s">
        <v>4182</v>
      </c>
      <c r="B977" s="31" t="s">
        <v>4183</v>
      </c>
      <c r="C977" s="31" t="s">
        <v>8043</v>
      </c>
      <c r="D977" s="31"/>
      <c r="E977" s="31" t="s">
        <v>7496</v>
      </c>
      <c r="F977" s="31" t="s">
        <v>8044</v>
      </c>
      <c r="G977" s="47">
        <v>60</v>
      </c>
      <c r="H977" s="33">
        <v>0</v>
      </c>
      <c r="I977" s="31" t="s">
        <v>5384</v>
      </c>
      <c r="J977" s="31" t="s">
        <v>5385</v>
      </c>
      <c r="K977" s="31" t="s">
        <v>5164</v>
      </c>
      <c r="L977" s="31" t="s">
        <v>5165</v>
      </c>
      <c r="M977" s="31" t="s">
        <v>5569</v>
      </c>
      <c r="N977" s="31"/>
      <c r="O977" s="31" t="s">
        <v>4026</v>
      </c>
      <c r="P977" s="31" t="s">
        <v>4513</v>
      </c>
      <c r="Q977" s="31" t="s">
        <v>5168</v>
      </c>
    </row>
    <row r="978" spans="1:17" hidden="1" x14ac:dyDescent="0.2">
      <c r="A978" s="31" t="s">
        <v>4246</v>
      </c>
      <c r="B978" s="31" t="s">
        <v>4247</v>
      </c>
      <c r="C978" s="31" t="s">
        <v>8045</v>
      </c>
      <c r="D978" s="31"/>
      <c r="E978" s="31" t="s">
        <v>7496</v>
      </c>
      <c r="F978" s="31" t="s">
        <v>8046</v>
      </c>
      <c r="G978" s="47"/>
      <c r="H978" s="33">
        <v>0</v>
      </c>
      <c r="I978" s="31" t="s">
        <v>5266</v>
      </c>
      <c r="J978" s="31" t="s">
        <v>5267</v>
      </c>
      <c r="K978" s="31" t="s">
        <v>5164</v>
      </c>
      <c r="L978" s="31" t="s">
        <v>5165</v>
      </c>
      <c r="M978" s="31" t="s">
        <v>5262</v>
      </c>
      <c r="N978" s="31"/>
      <c r="O978" s="31" t="s">
        <v>4026</v>
      </c>
      <c r="P978" s="31" t="s">
        <v>4513</v>
      </c>
      <c r="Q978" s="31" t="s">
        <v>5168</v>
      </c>
    </row>
    <row r="979" spans="1:17" hidden="1" x14ac:dyDescent="0.2">
      <c r="A979" s="31" t="s">
        <v>4133</v>
      </c>
      <c r="B979" s="31" t="s">
        <v>4134</v>
      </c>
      <c r="C979" s="31" t="s">
        <v>8047</v>
      </c>
      <c r="D979" s="31"/>
      <c r="E979" s="31" t="s">
        <v>7496</v>
      </c>
      <c r="F979" s="31" t="s">
        <v>8048</v>
      </c>
      <c r="G979" s="47"/>
      <c r="H979" s="33">
        <v>0</v>
      </c>
      <c r="I979" s="31" t="s">
        <v>5384</v>
      </c>
      <c r="J979" s="31" t="s">
        <v>5385</v>
      </c>
      <c r="K979" s="31" t="s">
        <v>5164</v>
      </c>
      <c r="L979" s="31" t="s">
        <v>5165</v>
      </c>
      <c r="M979" s="31" t="s">
        <v>5543</v>
      </c>
      <c r="N979" s="31"/>
      <c r="O979" s="31" t="s">
        <v>4026</v>
      </c>
      <c r="P979" s="31" t="s">
        <v>4513</v>
      </c>
      <c r="Q979" s="31" t="s">
        <v>5168</v>
      </c>
    </row>
    <row r="980" spans="1:17" hidden="1" x14ac:dyDescent="0.2">
      <c r="A980" s="31" t="s">
        <v>4328</v>
      </c>
      <c r="B980" s="31" t="s">
        <v>4329</v>
      </c>
      <c r="C980" s="31" t="s">
        <v>8049</v>
      </c>
      <c r="D980" s="31"/>
      <c r="E980" s="31" t="s">
        <v>7496</v>
      </c>
      <c r="F980" s="31" t="s">
        <v>8050</v>
      </c>
      <c r="G980" s="47">
        <v>60</v>
      </c>
      <c r="H980" s="33">
        <v>0</v>
      </c>
      <c r="I980" s="31" t="s">
        <v>5384</v>
      </c>
      <c r="J980" s="31" t="s">
        <v>5385</v>
      </c>
      <c r="K980" s="31" t="s">
        <v>5164</v>
      </c>
      <c r="L980" s="31" t="s">
        <v>5165</v>
      </c>
      <c r="M980" s="31" t="s">
        <v>5569</v>
      </c>
      <c r="N980" s="31"/>
      <c r="O980" s="31" t="s">
        <v>4026</v>
      </c>
      <c r="P980" s="31" t="s">
        <v>4513</v>
      </c>
      <c r="Q980" s="31" t="s">
        <v>5168</v>
      </c>
    </row>
    <row r="981" spans="1:17" hidden="1" x14ac:dyDescent="0.2">
      <c r="A981" s="31" t="s">
        <v>4322</v>
      </c>
      <c r="B981" s="31" t="s">
        <v>4323</v>
      </c>
      <c r="C981" s="31" t="s">
        <v>8051</v>
      </c>
      <c r="D981" s="31"/>
      <c r="E981" s="31" t="s">
        <v>7496</v>
      </c>
      <c r="F981" s="31" t="s">
        <v>8052</v>
      </c>
      <c r="G981" s="47">
        <v>60</v>
      </c>
      <c r="H981" s="33">
        <v>0</v>
      </c>
      <c r="I981" s="31" t="s">
        <v>5236</v>
      </c>
      <c r="J981" s="31" t="s">
        <v>5237</v>
      </c>
      <c r="K981" s="31" t="s">
        <v>5164</v>
      </c>
      <c r="L981" s="31" t="s">
        <v>5535</v>
      </c>
      <c r="M981" s="31" t="s">
        <v>5239</v>
      </c>
      <c r="N981" s="31"/>
      <c r="O981" s="31" t="s">
        <v>4026</v>
      </c>
      <c r="P981" s="31" t="s">
        <v>4513</v>
      </c>
      <c r="Q981" s="31" t="s">
        <v>5168</v>
      </c>
    </row>
    <row r="982" spans="1:17" hidden="1" x14ac:dyDescent="0.2">
      <c r="A982" s="31" t="s">
        <v>4300</v>
      </c>
      <c r="B982" s="31" t="s">
        <v>4301</v>
      </c>
      <c r="C982" s="31" t="s">
        <v>8053</v>
      </c>
      <c r="D982" s="31"/>
      <c r="E982" s="31" t="s">
        <v>7496</v>
      </c>
      <c r="F982" s="31" t="s">
        <v>8054</v>
      </c>
      <c r="G982" s="47">
        <v>60</v>
      </c>
      <c r="H982" s="33">
        <v>0</v>
      </c>
      <c r="I982" s="31" t="s">
        <v>5236</v>
      </c>
      <c r="J982" s="31" t="s">
        <v>5237</v>
      </c>
      <c r="K982" s="31" t="s">
        <v>5164</v>
      </c>
      <c r="L982" s="31" t="s">
        <v>5565</v>
      </c>
      <c r="M982" s="31" t="s">
        <v>5239</v>
      </c>
      <c r="N982" s="31"/>
      <c r="O982" s="31" t="s">
        <v>4026</v>
      </c>
      <c r="P982" s="31" t="s">
        <v>4513</v>
      </c>
      <c r="Q982" s="31" t="s">
        <v>5168</v>
      </c>
    </row>
    <row r="983" spans="1:17" hidden="1" x14ac:dyDescent="0.2">
      <c r="A983" s="31" t="s">
        <v>4124</v>
      </c>
      <c r="B983" s="31" t="s">
        <v>4125</v>
      </c>
      <c r="C983" s="31" t="s">
        <v>8055</v>
      </c>
      <c r="D983" s="31"/>
      <c r="E983" s="31" t="s">
        <v>7496</v>
      </c>
      <c r="F983" s="31" t="s">
        <v>8056</v>
      </c>
      <c r="G983" s="47">
        <v>60</v>
      </c>
      <c r="H983" s="33">
        <v>0</v>
      </c>
      <c r="I983" s="31" t="s">
        <v>5236</v>
      </c>
      <c r="J983" s="31" t="s">
        <v>5237</v>
      </c>
      <c r="K983" s="31" t="s">
        <v>5164</v>
      </c>
      <c r="L983" s="31" t="s">
        <v>5484</v>
      </c>
      <c r="M983" s="31" t="s">
        <v>5239</v>
      </c>
      <c r="N983" s="31"/>
      <c r="O983" s="31" t="s">
        <v>4026</v>
      </c>
      <c r="P983" s="31" t="s">
        <v>4513</v>
      </c>
      <c r="Q983" s="31" t="s">
        <v>5168</v>
      </c>
    </row>
    <row r="984" spans="1:17" hidden="1" x14ac:dyDescent="0.2">
      <c r="A984" s="31" t="s">
        <v>8057</v>
      </c>
      <c r="B984" s="31" t="s">
        <v>8058</v>
      </c>
      <c r="C984" s="31" t="s">
        <v>8059</v>
      </c>
      <c r="D984" s="31"/>
      <c r="E984" s="31" t="s">
        <v>7488</v>
      </c>
      <c r="F984" s="31" t="s">
        <v>3948</v>
      </c>
      <c r="G984" s="47">
        <v>60</v>
      </c>
      <c r="H984" s="33">
        <v>0</v>
      </c>
      <c r="I984" s="31" t="s">
        <v>5218</v>
      </c>
      <c r="J984" s="31" t="s">
        <v>5219</v>
      </c>
      <c r="K984" s="31" t="s">
        <v>5164</v>
      </c>
      <c r="L984" s="31" t="s">
        <v>5165</v>
      </c>
      <c r="M984" s="31" t="s">
        <v>5220</v>
      </c>
      <c r="N984" s="31"/>
      <c r="O984" s="31" t="s">
        <v>4026</v>
      </c>
      <c r="P984" s="31" t="s">
        <v>4513</v>
      </c>
      <c r="Q984" s="31" t="s">
        <v>5168</v>
      </c>
    </row>
    <row r="985" spans="1:17" hidden="1" x14ac:dyDescent="0.2">
      <c r="A985" s="31" t="s">
        <v>4354</v>
      </c>
      <c r="B985" s="31" t="s">
        <v>4355</v>
      </c>
      <c r="C985" s="31" t="s">
        <v>8060</v>
      </c>
      <c r="D985" s="31"/>
      <c r="E985" s="31" t="s">
        <v>7496</v>
      </c>
      <c r="F985" s="31" t="s">
        <v>8061</v>
      </c>
      <c r="G985" s="47">
        <v>60</v>
      </c>
      <c r="H985" s="33">
        <v>0</v>
      </c>
      <c r="I985" s="31" t="s">
        <v>5236</v>
      </c>
      <c r="J985" s="31" t="s">
        <v>5237</v>
      </c>
      <c r="K985" s="31" t="s">
        <v>5164</v>
      </c>
      <c r="L985" s="31" t="s">
        <v>5484</v>
      </c>
      <c r="M985" s="31" t="s">
        <v>5239</v>
      </c>
      <c r="N985" s="31"/>
      <c r="O985" s="31" t="s">
        <v>4026</v>
      </c>
      <c r="P985" s="31" t="s">
        <v>4513</v>
      </c>
      <c r="Q985" s="31" t="s">
        <v>5168</v>
      </c>
    </row>
    <row r="986" spans="1:17" hidden="1" x14ac:dyDescent="0.2">
      <c r="A986" s="31" t="s">
        <v>8062</v>
      </c>
      <c r="B986" s="31" t="s">
        <v>8063</v>
      </c>
      <c r="C986" s="31" t="s">
        <v>8064</v>
      </c>
      <c r="D986" s="31"/>
      <c r="E986" s="31" t="s">
        <v>7488</v>
      </c>
      <c r="F986" s="31" t="s">
        <v>3948</v>
      </c>
      <c r="G986" s="47">
        <v>60</v>
      </c>
      <c r="H986" s="33">
        <v>0</v>
      </c>
      <c r="I986" s="31" t="s">
        <v>5179</v>
      </c>
      <c r="J986" s="31" t="s">
        <v>5180</v>
      </c>
      <c r="K986" s="31" t="s">
        <v>5164</v>
      </c>
      <c r="L986" s="31" t="s">
        <v>5165</v>
      </c>
      <c r="M986" s="31" t="s">
        <v>5379</v>
      </c>
      <c r="N986" s="31" t="s">
        <v>8065</v>
      </c>
      <c r="O986" s="31" t="s">
        <v>4026</v>
      </c>
      <c r="P986" s="31" t="s">
        <v>4513</v>
      </c>
      <c r="Q986" s="31" t="s">
        <v>5168</v>
      </c>
    </row>
    <row r="987" spans="1:17" hidden="1" x14ac:dyDescent="0.2">
      <c r="A987" s="31" t="s">
        <v>8066</v>
      </c>
      <c r="B987" s="31" t="s">
        <v>8067</v>
      </c>
      <c r="C987" s="31" t="s">
        <v>8068</v>
      </c>
      <c r="D987" s="31"/>
      <c r="E987" s="31" t="s">
        <v>7488</v>
      </c>
      <c r="F987" s="31" t="s">
        <v>3948</v>
      </c>
      <c r="G987" s="47">
        <v>60</v>
      </c>
      <c r="H987" s="33">
        <v>0</v>
      </c>
      <c r="I987" s="31" t="s">
        <v>5384</v>
      </c>
      <c r="J987" s="31" t="s">
        <v>5385</v>
      </c>
      <c r="K987" s="31" t="s">
        <v>5164</v>
      </c>
      <c r="L987" s="31" t="s">
        <v>5165</v>
      </c>
      <c r="M987" s="31" t="s">
        <v>5390</v>
      </c>
      <c r="N987" s="31"/>
      <c r="O987" s="31" t="s">
        <v>4026</v>
      </c>
      <c r="P987" s="31" t="s">
        <v>4513</v>
      </c>
      <c r="Q987" s="31" t="s">
        <v>5168</v>
      </c>
    </row>
    <row r="988" spans="1:17" hidden="1" x14ac:dyDescent="0.2">
      <c r="A988" s="31" t="s">
        <v>8069</v>
      </c>
      <c r="B988" s="31" t="s">
        <v>4888</v>
      </c>
      <c r="C988" s="31" t="s">
        <v>8070</v>
      </c>
      <c r="D988" s="31"/>
      <c r="E988" s="31" t="s">
        <v>7488</v>
      </c>
      <c r="F988" s="31" t="s">
        <v>3948</v>
      </c>
      <c r="G988" s="47">
        <v>60</v>
      </c>
      <c r="H988" s="33">
        <v>0</v>
      </c>
      <c r="I988" s="31" t="s">
        <v>5172</v>
      </c>
      <c r="J988" s="31" t="s">
        <v>5173</v>
      </c>
      <c r="K988" s="31" t="s">
        <v>5164</v>
      </c>
      <c r="L988" s="31" t="s">
        <v>5165</v>
      </c>
      <c r="M988" s="31" t="s">
        <v>5174</v>
      </c>
      <c r="N988" s="31"/>
      <c r="O988" s="31" t="s">
        <v>4026</v>
      </c>
      <c r="P988" s="31" t="s">
        <v>4513</v>
      </c>
      <c r="Q988" s="31" t="s">
        <v>5168</v>
      </c>
    </row>
    <row r="989" spans="1:17" hidden="1" x14ac:dyDescent="0.2">
      <c r="A989" s="31" t="s">
        <v>8071</v>
      </c>
      <c r="B989" s="31" t="s">
        <v>8072</v>
      </c>
      <c r="C989" s="31" t="s">
        <v>8073</v>
      </c>
      <c r="D989" s="31"/>
      <c r="E989" s="31" t="s">
        <v>7488</v>
      </c>
      <c r="F989" s="31" t="s">
        <v>3948</v>
      </c>
      <c r="G989" s="47">
        <v>60</v>
      </c>
      <c r="H989" s="33">
        <v>0</v>
      </c>
      <c r="I989" s="31" t="s">
        <v>5179</v>
      </c>
      <c r="J989" s="31" t="s">
        <v>5180</v>
      </c>
      <c r="K989" s="31" t="s">
        <v>5164</v>
      </c>
      <c r="L989" s="31" t="s">
        <v>5165</v>
      </c>
      <c r="M989" s="31" t="s">
        <v>5361</v>
      </c>
      <c r="N989" s="31" t="s">
        <v>8074</v>
      </c>
      <c r="O989" s="31" t="s">
        <v>4026</v>
      </c>
      <c r="P989" s="31" t="s">
        <v>4513</v>
      </c>
      <c r="Q989" s="31" t="s">
        <v>5168</v>
      </c>
    </row>
    <row r="990" spans="1:17" hidden="1" x14ac:dyDescent="0.2">
      <c r="A990" s="31" t="s">
        <v>4391</v>
      </c>
      <c r="B990" s="31" t="s">
        <v>4392</v>
      </c>
      <c r="C990" s="31" t="s">
        <v>8075</v>
      </c>
      <c r="D990" s="31"/>
      <c r="E990" s="31" t="s">
        <v>7496</v>
      </c>
      <c r="F990" s="31" t="s">
        <v>8076</v>
      </c>
      <c r="G990" s="47">
        <v>60</v>
      </c>
      <c r="H990" s="33">
        <v>0</v>
      </c>
      <c r="I990" s="31" t="s">
        <v>5212</v>
      </c>
      <c r="J990" s="31" t="s">
        <v>5213</v>
      </c>
      <c r="K990" s="31" t="s">
        <v>5164</v>
      </c>
      <c r="L990" s="31" t="s">
        <v>5165</v>
      </c>
      <c r="M990" s="31" t="s">
        <v>5361</v>
      </c>
      <c r="N990" s="31" t="s">
        <v>7519</v>
      </c>
      <c r="O990" s="31" t="s">
        <v>4026</v>
      </c>
      <c r="P990" s="31" t="s">
        <v>4513</v>
      </c>
      <c r="Q990" s="31" t="s">
        <v>5168</v>
      </c>
    </row>
    <row r="991" spans="1:17" hidden="1" x14ac:dyDescent="0.2">
      <c r="A991" s="31" t="s">
        <v>8077</v>
      </c>
      <c r="B991" s="31" t="s">
        <v>8078</v>
      </c>
      <c r="C991" s="31" t="s">
        <v>8079</v>
      </c>
      <c r="D991" s="31"/>
      <c r="E991" s="31" t="s">
        <v>7488</v>
      </c>
      <c r="F991" s="31" t="s">
        <v>3948</v>
      </c>
      <c r="G991" s="47">
        <v>60</v>
      </c>
      <c r="H991" s="33">
        <v>0</v>
      </c>
      <c r="I991" s="31" t="s">
        <v>5252</v>
      </c>
      <c r="J991" s="31" t="s">
        <v>5253</v>
      </c>
      <c r="K991" s="31" t="s">
        <v>5164</v>
      </c>
      <c r="L991" s="31" t="s">
        <v>5165</v>
      </c>
      <c r="M991" s="31" t="s">
        <v>5166</v>
      </c>
      <c r="N991" s="31"/>
      <c r="O991" s="31" t="s">
        <v>4026</v>
      </c>
      <c r="P991" s="31" t="s">
        <v>4513</v>
      </c>
      <c r="Q991" s="31" t="s">
        <v>5168</v>
      </c>
    </row>
    <row r="992" spans="1:17" hidden="1" x14ac:dyDescent="0.2">
      <c r="A992" s="31" t="s">
        <v>8080</v>
      </c>
      <c r="B992" s="31" t="s">
        <v>8081</v>
      </c>
      <c r="C992" s="31" t="s">
        <v>8082</v>
      </c>
      <c r="D992" s="31"/>
      <c r="E992" s="31" t="s">
        <v>7488</v>
      </c>
      <c r="F992" s="31" t="s">
        <v>3948</v>
      </c>
      <c r="G992" s="47">
        <v>60</v>
      </c>
      <c r="H992" s="33">
        <v>0</v>
      </c>
      <c r="I992" s="31" t="s">
        <v>5218</v>
      </c>
      <c r="J992" s="31" t="s">
        <v>5219</v>
      </c>
      <c r="K992" s="31" t="s">
        <v>5164</v>
      </c>
      <c r="L992" s="31" t="s">
        <v>5165</v>
      </c>
      <c r="M992" s="31" t="s">
        <v>6869</v>
      </c>
      <c r="N992" s="31"/>
      <c r="O992" s="31" t="s">
        <v>4026</v>
      </c>
      <c r="P992" s="31" t="s">
        <v>4513</v>
      </c>
      <c r="Q992" s="31" t="s">
        <v>5168</v>
      </c>
    </row>
    <row r="993" spans="1:17" hidden="1" x14ac:dyDescent="0.2">
      <c r="A993" s="31" t="s">
        <v>8083</v>
      </c>
      <c r="B993" s="31" t="s">
        <v>4384</v>
      </c>
      <c r="C993" s="31" t="s">
        <v>8084</v>
      </c>
      <c r="D993" s="31"/>
      <c r="E993" s="31" t="s">
        <v>7488</v>
      </c>
      <c r="F993" s="31" t="s">
        <v>3948</v>
      </c>
      <c r="G993" s="47">
        <v>60</v>
      </c>
      <c r="H993" s="33">
        <v>0</v>
      </c>
      <c r="I993" s="31" t="s">
        <v>5218</v>
      </c>
      <c r="J993" s="31" t="s">
        <v>5219</v>
      </c>
      <c r="K993" s="31" t="s">
        <v>5164</v>
      </c>
      <c r="L993" s="31" t="s">
        <v>5165</v>
      </c>
      <c r="M993" s="31" t="s">
        <v>5262</v>
      </c>
      <c r="N993" s="31"/>
      <c r="O993" s="31" t="s">
        <v>4026</v>
      </c>
      <c r="P993" s="31" t="s">
        <v>4513</v>
      </c>
      <c r="Q993" s="31" t="s">
        <v>5168</v>
      </c>
    </row>
    <row r="994" spans="1:17" hidden="1" x14ac:dyDescent="0.2">
      <c r="A994" s="31" t="s">
        <v>8085</v>
      </c>
      <c r="B994" s="31" t="s">
        <v>8086</v>
      </c>
      <c r="C994" s="31" t="s">
        <v>8087</v>
      </c>
      <c r="D994" s="31"/>
      <c r="E994" s="31" t="s">
        <v>7488</v>
      </c>
      <c r="F994" s="31" t="s">
        <v>3948</v>
      </c>
      <c r="G994" s="47">
        <v>60</v>
      </c>
      <c r="H994" s="33">
        <v>0</v>
      </c>
      <c r="I994" s="31" t="s">
        <v>5179</v>
      </c>
      <c r="J994" s="31" t="s">
        <v>5180</v>
      </c>
      <c r="K994" s="31" t="s">
        <v>5164</v>
      </c>
      <c r="L994" s="31" t="s">
        <v>5165</v>
      </c>
      <c r="M994" s="31" t="s">
        <v>5361</v>
      </c>
      <c r="N994" s="31"/>
      <c r="O994" s="31" t="s">
        <v>4026</v>
      </c>
      <c r="P994" s="31" t="s">
        <v>4513</v>
      </c>
      <c r="Q994" s="31" t="s">
        <v>5168</v>
      </c>
    </row>
    <row r="995" spans="1:17" hidden="1" x14ac:dyDescent="0.2">
      <c r="A995" s="31" t="s">
        <v>8088</v>
      </c>
      <c r="B995" s="31" t="s">
        <v>8089</v>
      </c>
      <c r="C995" s="31" t="s">
        <v>8090</v>
      </c>
      <c r="D995" s="31"/>
      <c r="E995" s="31" t="s">
        <v>7488</v>
      </c>
      <c r="F995" s="31" t="s">
        <v>3948</v>
      </c>
      <c r="G995" s="47">
        <v>60</v>
      </c>
      <c r="H995" s="33">
        <v>0</v>
      </c>
      <c r="I995" s="31" t="s">
        <v>5252</v>
      </c>
      <c r="J995" s="31" t="s">
        <v>5253</v>
      </c>
      <c r="K995" s="31" t="s">
        <v>5164</v>
      </c>
      <c r="L995" s="31" t="s">
        <v>5165</v>
      </c>
      <c r="M995" s="31" t="s">
        <v>5254</v>
      </c>
      <c r="N995" s="31"/>
      <c r="O995" s="31" t="s">
        <v>4026</v>
      </c>
      <c r="P995" s="31" t="s">
        <v>4513</v>
      </c>
      <c r="Q995" s="31" t="s">
        <v>5168</v>
      </c>
    </row>
    <row r="996" spans="1:17" hidden="1" x14ac:dyDescent="0.2">
      <c r="A996" s="31" t="s">
        <v>8091</v>
      </c>
      <c r="B996" s="31" t="s">
        <v>8092</v>
      </c>
      <c r="C996" s="31" t="s">
        <v>8093</v>
      </c>
      <c r="D996" s="31"/>
      <c r="E996" s="31" t="s">
        <v>7488</v>
      </c>
      <c r="F996" s="31" t="s">
        <v>3948</v>
      </c>
      <c r="G996" s="47">
        <v>60</v>
      </c>
      <c r="H996" s="33">
        <v>0</v>
      </c>
      <c r="I996" s="31" t="s">
        <v>5172</v>
      </c>
      <c r="J996" s="31" t="s">
        <v>5173</v>
      </c>
      <c r="K996" s="31" t="s">
        <v>5164</v>
      </c>
      <c r="L996" s="31" t="s">
        <v>5165</v>
      </c>
      <c r="M996" s="31" t="s">
        <v>5174</v>
      </c>
      <c r="N996" s="31"/>
      <c r="O996" s="31" t="s">
        <v>4026</v>
      </c>
      <c r="P996" s="31" t="s">
        <v>4513</v>
      </c>
      <c r="Q996" s="31" t="s">
        <v>5168</v>
      </c>
    </row>
    <row r="997" spans="1:17" hidden="1" x14ac:dyDescent="0.2">
      <c r="A997" s="31" t="s">
        <v>8094</v>
      </c>
      <c r="B997" s="31" t="s">
        <v>8095</v>
      </c>
      <c r="C997" s="31" t="s">
        <v>8096</v>
      </c>
      <c r="D997" s="31"/>
      <c r="E997" s="31" t="s">
        <v>7488</v>
      </c>
      <c r="F997" s="31" t="s">
        <v>3948</v>
      </c>
      <c r="G997" s="47">
        <v>60</v>
      </c>
      <c r="H997" s="33">
        <v>0</v>
      </c>
      <c r="I997" s="31" t="s">
        <v>5218</v>
      </c>
      <c r="J997" s="31" t="s">
        <v>5219</v>
      </c>
      <c r="K997" s="31" t="s">
        <v>5164</v>
      </c>
      <c r="L997" s="31" t="s">
        <v>5165</v>
      </c>
      <c r="M997" s="31" t="s">
        <v>5320</v>
      </c>
      <c r="N997" s="31"/>
      <c r="O997" s="31" t="s">
        <v>4026</v>
      </c>
      <c r="P997" s="31" t="s">
        <v>4513</v>
      </c>
      <c r="Q997" s="31" t="s">
        <v>5168</v>
      </c>
    </row>
    <row r="998" spans="1:17" hidden="1" x14ac:dyDescent="0.2">
      <c r="A998" s="31" t="s">
        <v>8097</v>
      </c>
      <c r="B998" s="31" t="s">
        <v>8098</v>
      </c>
      <c r="C998" s="31" t="s">
        <v>8099</v>
      </c>
      <c r="D998" s="31"/>
      <c r="E998" s="31" t="s">
        <v>7488</v>
      </c>
      <c r="F998" s="31" t="s">
        <v>3948</v>
      </c>
      <c r="G998" s="47">
        <v>60</v>
      </c>
      <c r="H998" s="33">
        <v>0</v>
      </c>
      <c r="I998" s="31" t="s">
        <v>5218</v>
      </c>
      <c r="J998" s="31" t="s">
        <v>5219</v>
      </c>
      <c r="K998" s="31" t="s">
        <v>5164</v>
      </c>
      <c r="L998" s="31" t="s">
        <v>5165</v>
      </c>
      <c r="M998" s="31" t="s">
        <v>5220</v>
      </c>
      <c r="N998" s="31"/>
      <c r="O998" s="31" t="s">
        <v>4026</v>
      </c>
      <c r="P998" s="31" t="s">
        <v>4513</v>
      </c>
      <c r="Q998" s="31" t="s">
        <v>5168</v>
      </c>
    </row>
    <row r="999" spans="1:17" hidden="1" x14ac:dyDescent="0.2">
      <c r="A999" s="31" t="s">
        <v>8100</v>
      </c>
      <c r="B999" s="31" t="s">
        <v>8101</v>
      </c>
      <c r="C999" s="31" t="s">
        <v>8102</v>
      </c>
      <c r="D999" s="31"/>
      <c r="E999" s="31" t="s">
        <v>7488</v>
      </c>
      <c r="F999" s="31" t="s">
        <v>3948</v>
      </c>
      <c r="G999" s="47">
        <v>60</v>
      </c>
      <c r="H999" s="33">
        <v>0</v>
      </c>
      <c r="I999" s="31" t="s">
        <v>5179</v>
      </c>
      <c r="J999" s="31" t="s">
        <v>5180</v>
      </c>
      <c r="K999" s="31" t="s">
        <v>5164</v>
      </c>
      <c r="L999" s="31" t="s">
        <v>5165</v>
      </c>
      <c r="M999" s="31" t="s">
        <v>5379</v>
      </c>
      <c r="N999" s="31"/>
      <c r="O999" s="31" t="s">
        <v>4026</v>
      </c>
      <c r="P999" s="31" t="s">
        <v>4513</v>
      </c>
      <c r="Q999" s="31" t="s">
        <v>5168</v>
      </c>
    </row>
    <row r="1000" spans="1:17" hidden="1" x14ac:dyDescent="0.2">
      <c r="A1000" s="31" t="s">
        <v>4396</v>
      </c>
      <c r="B1000" s="31" t="s">
        <v>4397</v>
      </c>
      <c r="C1000" s="31" t="s">
        <v>8103</v>
      </c>
      <c r="D1000" s="31"/>
      <c r="E1000" s="31" t="s">
        <v>7496</v>
      </c>
      <c r="F1000" s="31" t="s">
        <v>8104</v>
      </c>
      <c r="G1000" s="47">
        <v>60</v>
      </c>
      <c r="H1000" s="33">
        <v>0</v>
      </c>
      <c r="I1000" s="31" t="s">
        <v>5236</v>
      </c>
      <c r="J1000" s="31" t="s">
        <v>5237</v>
      </c>
      <c r="K1000" s="31" t="s">
        <v>5164</v>
      </c>
      <c r="L1000" s="31" t="s">
        <v>5472</v>
      </c>
      <c r="M1000" s="31" t="s">
        <v>5239</v>
      </c>
      <c r="N1000" s="31"/>
      <c r="O1000" s="31" t="s">
        <v>4026</v>
      </c>
      <c r="P1000" s="31" t="s">
        <v>4513</v>
      </c>
      <c r="Q1000" s="31" t="s">
        <v>5168</v>
      </c>
    </row>
    <row r="1001" spans="1:17" hidden="1" x14ac:dyDescent="0.2">
      <c r="A1001" s="31" t="s">
        <v>8105</v>
      </c>
      <c r="B1001" s="31" t="s">
        <v>8106</v>
      </c>
      <c r="C1001" s="31" t="s">
        <v>8107</v>
      </c>
      <c r="D1001" s="31"/>
      <c r="E1001" s="31" t="s">
        <v>7488</v>
      </c>
      <c r="F1001" s="31" t="s">
        <v>3948</v>
      </c>
      <c r="G1001" s="47">
        <v>60</v>
      </c>
      <c r="H1001" s="33">
        <v>0</v>
      </c>
      <c r="I1001" s="31" t="s">
        <v>5218</v>
      </c>
      <c r="J1001" s="31" t="s">
        <v>5219</v>
      </c>
      <c r="K1001" s="31" t="s">
        <v>5164</v>
      </c>
      <c r="L1001" s="31" t="s">
        <v>5165</v>
      </c>
      <c r="M1001" s="31" t="s">
        <v>6869</v>
      </c>
      <c r="N1001" s="31"/>
      <c r="O1001" s="31" t="s">
        <v>4026</v>
      </c>
      <c r="P1001" s="31" t="s">
        <v>4513</v>
      </c>
      <c r="Q1001" s="31" t="s">
        <v>5168</v>
      </c>
    </row>
    <row r="1002" spans="1:17" hidden="1" x14ac:dyDescent="0.2">
      <c r="A1002" s="31" t="s">
        <v>8108</v>
      </c>
      <c r="B1002" s="31" t="s">
        <v>8109</v>
      </c>
      <c r="C1002" s="31" t="s">
        <v>8110</v>
      </c>
      <c r="D1002" s="31"/>
      <c r="E1002" s="31" t="s">
        <v>7488</v>
      </c>
      <c r="F1002" s="31" t="s">
        <v>3948</v>
      </c>
      <c r="G1002" s="47">
        <v>60</v>
      </c>
      <c r="H1002" s="33">
        <v>0</v>
      </c>
      <c r="I1002" s="31" t="s">
        <v>5252</v>
      </c>
      <c r="J1002" s="31" t="s">
        <v>5253</v>
      </c>
      <c r="K1002" s="31" t="s">
        <v>5164</v>
      </c>
      <c r="L1002" s="31" t="s">
        <v>5165</v>
      </c>
      <c r="M1002" s="31" t="s">
        <v>7808</v>
      </c>
      <c r="N1002" s="31"/>
      <c r="O1002" s="31" t="s">
        <v>4026</v>
      </c>
      <c r="P1002" s="31" t="s">
        <v>4513</v>
      </c>
      <c r="Q1002" s="31" t="s">
        <v>5168</v>
      </c>
    </row>
    <row r="1003" spans="1:17" hidden="1" x14ac:dyDescent="0.2">
      <c r="A1003" s="31" t="s">
        <v>8111</v>
      </c>
      <c r="B1003" s="31" t="s">
        <v>8112</v>
      </c>
      <c r="C1003" s="31" t="s">
        <v>8113</v>
      </c>
      <c r="D1003" s="31"/>
      <c r="E1003" s="31" t="s">
        <v>7488</v>
      </c>
      <c r="F1003" s="31" t="s">
        <v>3948</v>
      </c>
      <c r="G1003" s="47">
        <v>60</v>
      </c>
      <c r="H1003" s="33">
        <v>0</v>
      </c>
      <c r="I1003" s="31" t="s">
        <v>5252</v>
      </c>
      <c r="J1003" s="31" t="s">
        <v>5253</v>
      </c>
      <c r="K1003" s="31" t="s">
        <v>5164</v>
      </c>
      <c r="L1003" s="31" t="s">
        <v>5165</v>
      </c>
      <c r="M1003" s="31" t="s">
        <v>7808</v>
      </c>
      <c r="N1003" s="31"/>
      <c r="O1003" s="31" t="s">
        <v>4026</v>
      </c>
      <c r="P1003" s="31" t="s">
        <v>4513</v>
      </c>
      <c r="Q1003" s="31" t="s">
        <v>5168</v>
      </c>
    </row>
    <row r="1004" spans="1:17" hidden="1" x14ac:dyDescent="0.2">
      <c r="A1004" s="31" t="s">
        <v>8114</v>
      </c>
      <c r="B1004" s="31" t="s">
        <v>8115</v>
      </c>
      <c r="C1004" s="31" t="s">
        <v>8116</v>
      </c>
      <c r="D1004" s="31"/>
      <c r="E1004" s="31" t="s">
        <v>7488</v>
      </c>
      <c r="F1004" s="31" t="s">
        <v>3948</v>
      </c>
      <c r="G1004" s="47">
        <v>60</v>
      </c>
      <c r="H1004" s="33">
        <v>0</v>
      </c>
      <c r="I1004" s="31" t="s">
        <v>5252</v>
      </c>
      <c r="J1004" s="31" t="s">
        <v>5253</v>
      </c>
      <c r="K1004" s="31" t="s">
        <v>5164</v>
      </c>
      <c r="L1004" s="31" t="s">
        <v>5165</v>
      </c>
      <c r="M1004" s="31" t="s">
        <v>5569</v>
      </c>
      <c r="N1004" s="31"/>
      <c r="O1004" s="31" t="s">
        <v>4026</v>
      </c>
      <c r="P1004" s="31" t="s">
        <v>4513</v>
      </c>
      <c r="Q1004" s="31" t="s">
        <v>5168</v>
      </c>
    </row>
    <row r="1005" spans="1:17" hidden="1" x14ac:dyDescent="0.2">
      <c r="A1005" s="31" t="s">
        <v>8117</v>
      </c>
      <c r="B1005" s="31" t="s">
        <v>8118</v>
      </c>
      <c r="C1005" s="31" t="s">
        <v>8119</v>
      </c>
      <c r="D1005" s="31"/>
      <c r="E1005" s="31" t="s">
        <v>7483</v>
      </c>
      <c r="F1005" s="31"/>
      <c r="G1005" s="47"/>
      <c r="H1005" s="33">
        <v>0</v>
      </c>
      <c r="I1005" s="31" t="s">
        <v>5218</v>
      </c>
      <c r="J1005" s="31" t="s">
        <v>5219</v>
      </c>
      <c r="K1005" s="31" t="s">
        <v>5164</v>
      </c>
      <c r="L1005" s="31" t="s">
        <v>5165</v>
      </c>
      <c r="M1005" s="31" t="s">
        <v>5262</v>
      </c>
      <c r="N1005" s="31"/>
      <c r="O1005" s="31" t="s">
        <v>4026</v>
      </c>
      <c r="P1005" s="31" t="s">
        <v>4513</v>
      </c>
      <c r="Q1005" s="31" t="s">
        <v>5168</v>
      </c>
    </row>
    <row r="1006" spans="1:17" hidden="1" x14ac:dyDescent="0.2">
      <c r="A1006" s="31" t="s">
        <v>8120</v>
      </c>
      <c r="B1006" s="31" t="s">
        <v>8121</v>
      </c>
      <c r="C1006" s="31" t="s">
        <v>8122</v>
      </c>
      <c r="D1006" s="31"/>
      <c r="E1006" s="31" t="s">
        <v>7488</v>
      </c>
      <c r="F1006" s="31" t="s">
        <v>3948</v>
      </c>
      <c r="G1006" s="47">
        <v>60</v>
      </c>
      <c r="H1006" s="33">
        <v>0</v>
      </c>
      <c r="I1006" s="31" t="s">
        <v>5172</v>
      </c>
      <c r="J1006" s="31" t="s">
        <v>5173</v>
      </c>
      <c r="K1006" s="31" t="s">
        <v>5164</v>
      </c>
      <c r="L1006" s="31" t="s">
        <v>5165</v>
      </c>
      <c r="M1006" s="31" t="s">
        <v>5224</v>
      </c>
      <c r="N1006" s="31"/>
      <c r="O1006" s="31" t="s">
        <v>4026</v>
      </c>
      <c r="P1006" s="31" t="s">
        <v>4513</v>
      </c>
      <c r="Q1006" s="31" t="s">
        <v>5168</v>
      </c>
    </row>
    <row r="1007" spans="1:17" hidden="1" x14ac:dyDescent="0.2">
      <c r="A1007" s="31" t="s">
        <v>8123</v>
      </c>
      <c r="B1007" s="31" t="s">
        <v>8124</v>
      </c>
      <c r="C1007" s="31" t="s">
        <v>8125</v>
      </c>
      <c r="D1007" s="31"/>
      <c r="E1007" s="31" t="s">
        <v>7488</v>
      </c>
      <c r="F1007" s="31" t="s">
        <v>3948</v>
      </c>
      <c r="G1007" s="47">
        <v>60</v>
      </c>
      <c r="H1007" s="33">
        <v>0</v>
      </c>
      <c r="I1007" s="31" t="s">
        <v>5266</v>
      </c>
      <c r="J1007" s="31" t="s">
        <v>5267</v>
      </c>
      <c r="K1007" s="31" t="s">
        <v>5164</v>
      </c>
      <c r="L1007" s="31" t="s">
        <v>5165</v>
      </c>
      <c r="M1007" s="31" t="s">
        <v>5320</v>
      </c>
      <c r="N1007" s="31"/>
      <c r="O1007" s="31" t="s">
        <v>4026</v>
      </c>
      <c r="P1007" s="31" t="s">
        <v>4513</v>
      </c>
      <c r="Q1007" s="31" t="s">
        <v>5168</v>
      </c>
    </row>
    <row r="1008" spans="1:17" hidden="1" x14ac:dyDescent="0.2">
      <c r="A1008" s="31" t="s">
        <v>8126</v>
      </c>
      <c r="B1008" s="31" t="s">
        <v>8127</v>
      </c>
      <c r="C1008" s="31" t="s">
        <v>8128</v>
      </c>
      <c r="D1008" s="31"/>
      <c r="E1008" s="31" t="s">
        <v>7488</v>
      </c>
      <c r="F1008" s="31" t="s">
        <v>3948</v>
      </c>
      <c r="G1008" s="47">
        <v>60</v>
      </c>
      <c r="H1008" s="33">
        <v>0</v>
      </c>
      <c r="I1008" s="31" t="s">
        <v>5252</v>
      </c>
      <c r="J1008" s="31" t="s">
        <v>5253</v>
      </c>
      <c r="K1008" s="31" t="s">
        <v>5164</v>
      </c>
      <c r="L1008" s="31" t="s">
        <v>5165</v>
      </c>
      <c r="M1008" s="31" t="s">
        <v>5254</v>
      </c>
      <c r="N1008" s="31"/>
      <c r="O1008" s="31" t="s">
        <v>4026</v>
      </c>
      <c r="P1008" s="31" t="s">
        <v>4513</v>
      </c>
      <c r="Q1008" s="31" t="s">
        <v>5168</v>
      </c>
    </row>
    <row r="1009" spans="1:17" hidden="1" x14ac:dyDescent="0.2">
      <c r="A1009" s="31" t="s">
        <v>8129</v>
      </c>
      <c r="B1009" s="31" t="s">
        <v>8130</v>
      </c>
      <c r="C1009" s="31" t="s">
        <v>8131</v>
      </c>
      <c r="D1009" s="31"/>
      <c r="E1009" s="31" t="s">
        <v>7488</v>
      </c>
      <c r="F1009" s="31" t="s">
        <v>3948</v>
      </c>
      <c r="G1009" s="47">
        <v>60</v>
      </c>
      <c r="H1009" s="33">
        <v>0</v>
      </c>
      <c r="I1009" s="31" t="s">
        <v>5252</v>
      </c>
      <c r="J1009" s="31" t="s">
        <v>5253</v>
      </c>
      <c r="K1009" s="31" t="s">
        <v>5164</v>
      </c>
      <c r="L1009" s="31" t="s">
        <v>5165</v>
      </c>
      <c r="M1009" s="31" t="s">
        <v>5543</v>
      </c>
      <c r="N1009" s="31"/>
      <c r="O1009" s="31" t="s">
        <v>4026</v>
      </c>
      <c r="P1009" s="31" t="s">
        <v>4513</v>
      </c>
      <c r="Q1009" s="31" t="s">
        <v>5168</v>
      </c>
    </row>
    <row r="1010" spans="1:17" hidden="1" x14ac:dyDescent="0.2">
      <c r="A1010" s="31" t="s">
        <v>4568</v>
      </c>
      <c r="B1010" s="31" t="s">
        <v>4569</v>
      </c>
      <c r="C1010" s="31" t="s">
        <v>8132</v>
      </c>
      <c r="D1010" s="31"/>
      <c r="E1010" s="31" t="s">
        <v>8133</v>
      </c>
      <c r="F1010" s="31" t="s">
        <v>8134</v>
      </c>
      <c r="G1010" s="47">
        <v>60</v>
      </c>
      <c r="H1010" s="33">
        <v>0</v>
      </c>
      <c r="I1010" s="31" t="s">
        <v>5294</v>
      </c>
      <c r="J1010" s="31" t="s">
        <v>5295</v>
      </c>
      <c r="K1010" s="31" t="s">
        <v>5164</v>
      </c>
      <c r="L1010" s="31" t="s">
        <v>5641</v>
      </c>
      <c r="M1010" s="31" t="s">
        <v>5297</v>
      </c>
      <c r="N1010" s="31" t="s">
        <v>8135</v>
      </c>
      <c r="O1010" s="31" t="s">
        <v>4026</v>
      </c>
      <c r="P1010" s="31" t="s">
        <v>4513</v>
      </c>
      <c r="Q1010" s="31" t="s">
        <v>5168</v>
      </c>
    </row>
    <row r="1011" spans="1:17" hidden="1" x14ac:dyDescent="0.2">
      <c r="A1011" s="31" t="s">
        <v>8136</v>
      </c>
      <c r="B1011" s="31" t="s">
        <v>8137</v>
      </c>
      <c r="C1011" s="31" t="s">
        <v>7582</v>
      </c>
      <c r="D1011" s="31"/>
      <c r="E1011" s="31" t="s">
        <v>7488</v>
      </c>
      <c r="F1011" s="31" t="s">
        <v>3948</v>
      </c>
      <c r="G1011" s="47">
        <v>60</v>
      </c>
      <c r="H1011" s="33">
        <v>0</v>
      </c>
      <c r="I1011" s="31" t="s">
        <v>5252</v>
      </c>
      <c r="J1011" s="31" t="s">
        <v>5253</v>
      </c>
      <c r="K1011" s="31" t="s">
        <v>5164</v>
      </c>
      <c r="L1011" s="31" t="s">
        <v>5165</v>
      </c>
      <c r="M1011" s="31" t="s">
        <v>6963</v>
      </c>
      <c r="N1011" s="31"/>
      <c r="O1011" s="31" t="s">
        <v>4026</v>
      </c>
      <c r="P1011" s="31" t="s">
        <v>4513</v>
      </c>
      <c r="Q1011" s="31" t="s">
        <v>5168</v>
      </c>
    </row>
    <row r="1012" spans="1:17" hidden="1" x14ac:dyDescent="0.2">
      <c r="A1012" s="31" t="s">
        <v>8138</v>
      </c>
      <c r="B1012" s="31" t="s">
        <v>8139</v>
      </c>
      <c r="C1012" s="31" t="s">
        <v>8140</v>
      </c>
      <c r="D1012" s="31" t="s">
        <v>8141</v>
      </c>
      <c r="E1012" s="31" t="s">
        <v>7483</v>
      </c>
      <c r="F1012" s="31" t="s">
        <v>8141</v>
      </c>
      <c r="G1012" s="47">
        <v>60</v>
      </c>
      <c r="H1012" s="33">
        <v>0</v>
      </c>
      <c r="I1012" s="31" t="s">
        <v>5294</v>
      </c>
      <c r="J1012" s="31" t="s">
        <v>5295</v>
      </c>
      <c r="K1012" s="31" t="s">
        <v>5164</v>
      </c>
      <c r="L1012" s="31" t="s">
        <v>8142</v>
      </c>
      <c r="M1012" s="31" t="s">
        <v>5297</v>
      </c>
      <c r="N1012" s="31"/>
      <c r="O1012" s="31" t="s">
        <v>4026</v>
      </c>
      <c r="P1012" s="31" t="s">
        <v>4513</v>
      </c>
      <c r="Q1012" s="31" t="s">
        <v>5168</v>
      </c>
    </row>
    <row r="1013" spans="1:17" hidden="1" x14ac:dyDescent="0.2">
      <c r="A1013" s="31" t="s">
        <v>8143</v>
      </c>
      <c r="B1013" s="31" t="s">
        <v>8144</v>
      </c>
      <c r="C1013" s="31" t="s">
        <v>8145</v>
      </c>
      <c r="D1013" s="31"/>
      <c r="E1013" s="31" t="s">
        <v>7488</v>
      </c>
      <c r="F1013" s="31" t="s">
        <v>3948</v>
      </c>
      <c r="G1013" s="47">
        <v>60</v>
      </c>
      <c r="H1013" s="33">
        <v>0</v>
      </c>
      <c r="I1013" s="31" t="s">
        <v>5294</v>
      </c>
      <c r="J1013" s="31" t="s">
        <v>5295</v>
      </c>
      <c r="K1013" s="31" t="s">
        <v>5164</v>
      </c>
      <c r="L1013" s="31" t="s">
        <v>8142</v>
      </c>
      <c r="M1013" s="31" t="s">
        <v>5297</v>
      </c>
      <c r="N1013" s="31"/>
      <c r="O1013" s="31" t="s">
        <v>4026</v>
      </c>
      <c r="P1013" s="31" t="s">
        <v>4513</v>
      </c>
      <c r="Q1013" s="31" t="s">
        <v>5168</v>
      </c>
    </row>
    <row r="1014" spans="1:17" hidden="1" x14ac:dyDescent="0.2">
      <c r="A1014" s="31" t="s">
        <v>8146</v>
      </c>
      <c r="B1014" s="31" t="s">
        <v>8147</v>
      </c>
      <c r="C1014" s="31" t="s">
        <v>8148</v>
      </c>
      <c r="D1014" s="31"/>
      <c r="E1014" s="31" t="s">
        <v>8149</v>
      </c>
      <c r="F1014" s="31"/>
      <c r="G1014" s="47"/>
      <c r="H1014" s="33">
        <v>0</v>
      </c>
      <c r="I1014" s="31" t="s">
        <v>5294</v>
      </c>
      <c r="J1014" s="31" t="s">
        <v>5295</v>
      </c>
      <c r="K1014" s="31" t="s">
        <v>5164</v>
      </c>
      <c r="L1014" s="31" t="s">
        <v>8150</v>
      </c>
      <c r="M1014" s="31" t="s">
        <v>5297</v>
      </c>
      <c r="N1014" s="31"/>
      <c r="O1014" s="31" t="s">
        <v>4026</v>
      </c>
      <c r="P1014" s="31" t="s">
        <v>4513</v>
      </c>
      <c r="Q1014" s="31" t="s">
        <v>5168</v>
      </c>
    </row>
    <row r="1015" spans="1:17" hidden="1" x14ac:dyDescent="0.2">
      <c r="A1015" s="31" t="s">
        <v>8151</v>
      </c>
      <c r="B1015" s="31" t="s">
        <v>4326</v>
      </c>
      <c r="C1015" s="31" t="s">
        <v>8152</v>
      </c>
      <c r="D1015" s="31"/>
      <c r="E1015" s="31" t="s">
        <v>7488</v>
      </c>
      <c r="F1015" s="31" t="s">
        <v>3948</v>
      </c>
      <c r="G1015" s="47">
        <v>60</v>
      </c>
      <c r="H1015" s="33">
        <v>0</v>
      </c>
      <c r="I1015" s="31" t="s">
        <v>5252</v>
      </c>
      <c r="J1015" s="31" t="s">
        <v>5253</v>
      </c>
      <c r="K1015" s="31" t="s">
        <v>5164</v>
      </c>
      <c r="L1015" s="31" t="s">
        <v>5165</v>
      </c>
      <c r="M1015" s="31" t="s">
        <v>7808</v>
      </c>
      <c r="N1015" s="31"/>
      <c r="O1015" s="31" t="s">
        <v>4026</v>
      </c>
      <c r="P1015" s="31" t="s">
        <v>4513</v>
      </c>
      <c r="Q1015" s="31" t="s">
        <v>5168</v>
      </c>
    </row>
    <row r="1016" spans="1:17" hidden="1" x14ac:dyDescent="0.2">
      <c r="A1016" s="31" t="s">
        <v>8153</v>
      </c>
      <c r="B1016" s="31" t="s">
        <v>8154</v>
      </c>
      <c r="C1016" s="31" t="s">
        <v>8155</v>
      </c>
      <c r="D1016" s="31"/>
      <c r="E1016" s="31" t="s">
        <v>7488</v>
      </c>
      <c r="F1016" s="31" t="s">
        <v>3948</v>
      </c>
      <c r="G1016" s="47">
        <v>60</v>
      </c>
      <c r="H1016" s="33">
        <v>0</v>
      </c>
      <c r="I1016" s="31" t="s">
        <v>5218</v>
      </c>
      <c r="J1016" s="31" t="s">
        <v>5219</v>
      </c>
      <c r="K1016" s="31" t="s">
        <v>5164</v>
      </c>
      <c r="L1016" s="31" t="s">
        <v>5165</v>
      </c>
      <c r="M1016" s="31" t="s">
        <v>5220</v>
      </c>
      <c r="N1016" s="31"/>
      <c r="O1016" s="31" t="s">
        <v>4026</v>
      </c>
      <c r="P1016" s="31" t="s">
        <v>4513</v>
      </c>
      <c r="Q1016" s="31" t="s">
        <v>5168</v>
      </c>
    </row>
    <row r="1017" spans="1:17" hidden="1" x14ac:dyDescent="0.2">
      <c r="A1017" s="31" t="s">
        <v>8156</v>
      </c>
      <c r="B1017" s="31" t="s">
        <v>8157</v>
      </c>
      <c r="C1017" s="31" t="s">
        <v>8158</v>
      </c>
      <c r="D1017" s="31"/>
      <c r="E1017" s="31" t="s">
        <v>7488</v>
      </c>
      <c r="F1017" s="31" t="s">
        <v>3948</v>
      </c>
      <c r="G1017" s="47">
        <v>60</v>
      </c>
      <c r="H1017" s="33">
        <v>0</v>
      </c>
      <c r="I1017" s="31" t="s">
        <v>5384</v>
      </c>
      <c r="J1017" s="31" t="s">
        <v>5385</v>
      </c>
      <c r="K1017" s="31" t="s">
        <v>5164</v>
      </c>
      <c r="L1017" s="31" t="s">
        <v>5165</v>
      </c>
      <c r="M1017" s="31" t="s">
        <v>5543</v>
      </c>
      <c r="N1017" s="31"/>
      <c r="O1017" s="31" t="s">
        <v>4026</v>
      </c>
      <c r="P1017" s="31" t="s">
        <v>4513</v>
      </c>
      <c r="Q1017" s="31" t="s">
        <v>5168</v>
      </c>
    </row>
    <row r="1018" spans="1:17" hidden="1" x14ac:dyDescent="0.2">
      <c r="A1018" s="31" t="s">
        <v>8159</v>
      </c>
      <c r="B1018" s="31" t="s">
        <v>8160</v>
      </c>
      <c r="C1018" s="31" t="s">
        <v>8161</v>
      </c>
      <c r="D1018" s="31"/>
      <c r="E1018" s="31" t="s">
        <v>7488</v>
      </c>
      <c r="F1018" s="31" t="s">
        <v>3948</v>
      </c>
      <c r="G1018" s="47">
        <v>60</v>
      </c>
      <c r="H1018" s="33">
        <v>0</v>
      </c>
      <c r="I1018" s="31" t="s">
        <v>5218</v>
      </c>
      <c r="J1018" s="31" t="s">
        <v>5219</v>
      </c>
      <c r="K1018" s="31" t="s">
        <v>5164</v>
      </c>
      <c r="L1018" s="31" t="s">
        <v>5165</v>
      </c>
      <c r="M1018" s="31" t="s">
        <v>5320</v>
      </c>
      <c r="N1018" s="31"/>
      <c r="O1018" s="31" t="s">
        <v>4026</v>
      </c>
      <c r="P1018" s="31" t="s">
        <v>4513</v>
      </c>
      <c r="Q1018" s="31" t="s">
        <v>5168</v>
      </c>
    </row>
    <row r="1019" spans="1:17" hidden="1" x14ac:dyDescent="0.2">
      <c r="A1019" s="31" t="s">
        <v>8162</v>
      </c>
      <c r="B1019" s="31" t="s">
        <v>8163</v>
      </c>
      <c r="C1019" s="31" t="s">
        <v>8164</v>
      </c>
      <c r="D1019" s="31"/>
      <c r="E1019" s="31" t="s">
        <v>7488</v>
      </c>
      <c r="F1019" s="31" t="s">
        <v>3948</v>
      </c>
      <c r="G1019" s="47">
        <v>60</v>
      </c>
      <c r="H1019" s="33">
        <v>0</v>
      </c>
      <c r="I1019" s="31" t="s">
        <v>5179</v>
      </c>
      <c r="J1019" s="31" t="s">
        <v>5180</v>
      </c>
      <c r="K1019" s="31" t="s">
        <v>5164</v>
      </c>
      <c r="L1019" s="31" t="s">
        <v>5165</v>
      </c>
      <c r="M1019" s="31" t="s">
        <v>5379</v>
      </c>
      <c r="N1019" s="31"/>
      <c r="O1019" s="31" t="s">
        <v>4026</v>
      </c>
      <c r="P1019" s="31" t="s">
        <v>4513</v>
      </c>
      <c r="Q1019" s="31" t="s">
        <v>5168</v>
      </c>
    </row>
    <row r="1020" spans="1:17" hidden="1" x14ac:dyDescent="0.2">
      <c r="A1020" s="31" t="s">
        <v>8165</v>
      </c>
      <c r="B1020" s="31" t="s">
        <v>8166</v>
      </c>
      <c r="C1020" s="31" t="s">
        <v>8167</v>
      </c>
      <c r="D1020" s="31"/>
      <c r="E1020" s="31" t="s">
        <v>7488</v>
      </c>
      <c r="F1020" s="31" t="s">
        <v>3948</v>
      </c>
      <c r="G1020" s="47">
        <v>60</v>
      </c>
      <c r="H1020" s="33">
        <v>0</v>
      </c>
      <c r="I1020" s="31" t="s">
        <v>5218</v>
      </c>
      <c r="J1020" s="31" t="s">
        <v>5219</v>
      </c>
      <c r="K1020" s="31" t="s">
        <v>5164</v>
      </c>
      <c r="L1020" s="31" t="s">
        <v>5165</v>
      </c>
      <c r="M1020" s="31" t="s">
        <v>5262</v>
      </c>
      <c r="N1020" s="31"/>
      <c r="O1020" s="31" t="s">
        <v>4026</v>
      </c>
      <c r="P1020" s="31" t="s">
        <v>4513</v>
      </c>
      <c r="Q1020" s="31" t="s">
        <v>5168</v>
      </c>
    </row>
    <row r="1021" spans="1:17" hidden="1" x14ac:dyDescent="0.2">
      <c r="A1021" s="31" t="s">
        <v>8168</v>
      </c>
      <c r="B1021" s="31" t="s">
        <v>8169</v>
      </c>
      <c r="C1021" s="31" t="s">
        <v>8170</v>
      </c>
      <c r="D1021" s="31"/>
      <c r="E1021" s="31" t="s">
        <v>7488</v>
      </c>
      <c r="F1021" s="31" t="s">
        <v>3948</v>
      </c>
      <c r="G1021" s="47">
        <v>60</v>
      </c>
      <c r="H1021" s="33">
        <v>0</v>
      </c>
      <c r="I1021" s="31" t="s">
        <v>5179</v>
      </c>
      <c r="J1021" s="31" t="s">
        <v>5180</v>
      </c>
      <c r="K1021" s="31" t="s">
        <v>5164</v>
      </c>
      <c r="L1021" s="31" t="s">
        <v>5165</v>
      </c>
      <c r="M1021" s="31" t="s">
        <v>5361</v>
      </c>
      <c r="N1021" s="31"/>
      <c r="O1021" s="31" t="s">
        <v>4026</v>
      </c>
      <c r="P1021" s="31" t="s">
        <v>4513</v>
      </c>
      <c r="Q1021" s="31" t="s">
        <v>5168</v>
      </c>
    </row>
    <row r="1022" spans="1:17" hidden="1" x14ac:dyDescent="0.2">
      <c r="A1022" s="31" t="s">
        <v>8171</v>
      </c>
      <c r="B1022" s="31" t="s">
        <v>8172</v>
      </c>
      <c r="C1022" s="31" t="s">
        <v>8173</v>
      </c>
      <c r="D1022" s="31"/>
      <c r="E1022" s="31" t="s">
        <v>7488</v>
      </c>
      <c r="F1022" s="31" t="s">
        <v>3948</v>
      </c>
      <c r="G1022" s="47">
        <v>60</v>
      </c>
      <c r="H1022" s="33">
        <v>0</v>
      </c>
      <c r="I1022" s="31" t="s">
        <v>5252</v>
      </c>
      <c r="J1022" s="31" t="s">
        <v>5253</v>
      </c>
      <c r="K1022" s="31" t="s">
        <v>5164</v>
      </c>
      <c r="L1022" s="31" t="s">
        <v>5165</v>
      </c>
      <c r="M1022" s="31" t="s">
        <v>5166</v>
      </c>
      <c r="N1022" s="31"/>
      <c r="O1022" s="31" t="s">
        <v>4026</v>
      </c>
      <c r="P1022" s="31" t="s">
        <v>4513</v>
      </c>
      <c r="Q1022" s="31" t="s">
        <v>5168</v>
      </c>
    </row>
    <row r="1023" spans="1:17" hidden="1" x14ac:dyDescent="0.2">
      <c r="A1023" s="31" t="s">
        <v>8174</v>
      </c>
      <c r="B1023" s="31" t="s">
        <v>8175</v>
      </c>
      <c r="C1023" s="31" t="s">
        <v>8176</v>
      </c>
      <c r="D1023" s="31"/>
      <c r="E1023" s="31" t="s">
        <v>7488</v>
      </c>
      <c r="F1023" s="31" t="s">
        <v>3948</v>
      </c>
      <c r="G1023" s="47">
        <v>60</v>
      </c>
      <c r="H1023" s="33">
        <v>0</v>
      </c>
      <c r="I1023" s="31" t="s">
        <v>5172</v>
      </c>
      <c r="J1023" s="31" t="s">
        <v>5173</v>
      </c>
      <c r="K1023" s="31" t="s">
        <v>5164</v>
      </c>
      <c r="L1023" s="31" t="s">
        <v>5165</v>
      </c>
      <c r="M1023" s="31" t="s">
        <v>5224</v>
      </c>
      <c r="N1023" s="31"/>
      <c r="O1023" s="31" t="s">
        <v>4026</v>
      </c>
      <c r="P1023" s="31" t="s">
        <v>4513</v>
      </c>
      <c r="Q1023" s="31" t="s">
        <v>5168</v>
      </c>
    </row>
    <row r="1024" spans="1:17" hidden="1" x14ac:dyDescent="0.2">
      <c r="A1024" s="31" t="s">
        <v>8177</v>
      </c>
      <c r="B1024" s="31" t="s">
        <v>8178</v>
      </c>
      <c r="C1024" s="31" t="s">
        <v>8179</v>
      </c>
      <c r="D1024" s="31"/>
      <c r="E1024" s="31" t="s">
        <v>7488</v>
      </c>
      <c r="F1024" s="31" t="s">
        <v>3948</v>
      </c>
      <c r="G1024" s="47">
        <v>60</v>
      </c>
      <c r="H1024" s="33">
        <v>0</v>
      </c>
      <c r="I1024" s="31" t="s">
        <v>5252</v>
      </c>
      <c r="J1024" s="31" t="s">
        <v>5253</v>
      </c>
      <c r="K1024" s="31" t="s">
        <v>5164</v>
      </c>
      <c r="L1024" s="31" t="s">
        <v>5165</v>
      </c>
      <c r="M1024" s="31" t="s">
        <v>5166</v>
      </c>
      <c r="N1024" s="31"/>
      <c r="O1024" s="31" t="s">
        <v>4026</v>
      </c>
      <c r="P1024" s="31" t="s">
        <v>4513</v>
      </c>
      <c r="Q1024" s="31" t="s">
        <v>5168</v>
      </c>
    </row>
    <row r="1025" spans="1:17" hidden="1" x14ac:dyDescent="0.2">
      <c r="A1025" s="31" t="s">
        <v>8180</v>
      </c>
      <c r="B1025" s="31" t="s">
        <v>4353</v>
      </c>
      <c r="C1025" s="31" t="s">
        <v>8181</v>
      </c>
      <c r="D1025" s="31"/>
      <c r="E1025" s="31" t="s">
        <v>7488</v>
      </c>
      <c r="F1025" s="31" t="s">
        <v>3948</v>
      </c>
      <c r="G1025" s="47">
        <v>60</v>
      </c>
      <c r="H1025" s="33">
        <v>0</v>
      </c>
      <c r="I1025" s="31" t="s">
        <v>5218</v>
      </c>
      <c r="J1025" s="31" t="s">
        <v>5219</v>
      </c>
      <c r="K1025" s="31" t="s">
        <v>5164</v>
      </c>
      <c r="L1025" s="31" t="s">
        <v>5165</v>
      </c>
      <c r="M1025" s="31" t="s">
        <v>5320</v>
      </c>
      <c r="N1025" s="31"/>
      <c r="O1025" s="31" t="s">
        <v>4026</v>
      </c>
      <c r="P1025" s="31" t="s">
        <v>4513</v>
      </c>
      <c r="Q1025" s="31" t="s">
        <v>5168</v>
      </c>
    </row>
    <row r="1026" spans="1:17" hidden="1" x14ac:dyDescent="0.2">
      <c r="A1026" s="31" t="s">
        <v>8182</v>
      </c>
      <c r="B1026" s="31" t="s">
        <v>8183</v>
      </c>
      <c r="C1026" s="31" t="s">
        <v>8184</v>
      </c>
      <c r="D1026" s="31"/>
      <c r="E1026" s="31" t="s">
        <v>7488</v>
      </c>
      <c r="F1026" s="31" t="s">
        <v>3948</v>
      </c>
      <c r="G1026" s="47">
        <v>60</v>
      </c>
      <c r="H1026" s="33">
        <v>0</v>
      </c>
      <c r="I1026" s="31" t="s">
        <v>5252</v>
      </c>
      <c r="J1026" s="31" t="s">
        <v>5253</v>
      </c>
      <c r="K1026" s="31" t="s">
        <v>5164</v>
      </c>
      <c r="L1026" s="31" t="s">
        <v>5165</v>
      </c>
      <c r="M1026" s="31" t="s">
        <v>5569</v>
      </c>
      <c r="N1026" s="31"/>
      <c r="O1026" s="31" t="s">
        <v>4026</v>
      </c>
      <c r="P1026" s="31" t="s">
        <v>4513</v>
      </c>
      <c r="Q1026" s="31" t="s">
        <v>5168</v>
      </c>
    </row>
    <row r="1027" spans="1:17" hidden="1" x14ac:dyDescent="0.2">
      <c r="A1027" s="31" t="s">
        <v>8185</v>
      </c>
      <c r="B1027" s="31" t="s">
        <v>8186</v>
      </c>
      <c r="C1027" s="31" t="s">
        <v>8187</v>
      </c>
      <c r="D1027" s="31"/>
      <c r="E1027" s="31" t="s">
        <v>7488</v>
      </c>
      <c r="F1027" s="31" t="s">
        <v>3948</v>
      </c>
      <c r="G1027" s="47">
        <v>60</v>
      </c>
      <c r="H1027" s="33">
        <v>0</v>
      </c>
      <c r="I1027" s="31" t="s">
        <v>5252</v>
      </c>
      <c r="J1027" s="31" t="s">
        <v>5253</v>
      </c>
      <c r="K1027" s="31" t="s">
        <v>5164</v>
      </c>
      <c r="L1027" s="31" t="s">
        <v>5165</v>
      </c>
      <c r="M1027" s="31" t="s">
        <v>5166</v>
      </c>
      <c r="N1027" s="31"/>
      <c r="O1027" s="31" t="s">
        <v>4026</v>
      </c>
      <c r="P1027" s="31" t="s">
        <v>4513</v>
      </c>
      <c r="Q1027" s="31" t="s">
        <v>5168</v>
      </c>
    </row>
    <row r="1028" spans="1:17" hidden="1" x14ac:dyDescent="0.2">
      <c r="A1028" s="31" t="s">
        <v>8188</v>
      </c>
      <c r="B1028" s="31" t="s">
        <v>8189</v>
      </c>
      <c r="C1028" s="31" t="s">
        <v>8190</v>
      </c>
      <c r="D1028" s="31"/>
      <c r="E1028" s="31" t="s">
        <v>7488</v>
      </c>
      <c r="F1028" s="31" t="s">
        <v>3948</v>
      </c>
      <c r="G1028" s="47">
        <v>60</v>
      </c>
      <c r="H1028" s="33">
        <v>0</v>
      </c>
      <c r="I1028" s="31" t="s">
        <v>5252</v>
      </c>
      <c r="J1028" s="31" t="s">
        <v>5253</v>
      </c>
      <c r="K1028" s="31" t="s">
        <v>5164</v>
      </c>
      <c r="L1028" s="31" t="s">
        <v>5165</v>
      </c>
      <c r="M1028" s="31" t="s">
        <v>5543</v>
      </c>
      <c r="N1028" s="31"/>
      <c r="O1028" s="31" t="s">
        <v>4026</v>
      </c>
      <c r="P1028" s="31" t="s">
        <v>4513</v>
      </c>
      <c r="Q1028" s="31" t="s">
        <v>5168</v>
      </c>
    </row>
    <row r="1029" spans="1:17" hidden="1" x14ac:dyDescent="0.2">
      <c r="A1029" s="31" t="s">
        <v>8191</v>
      </c>
      <c r="B1029" s="31" t="s">
        <v>8192</v>
      </c>
      <c r="C1029" s="31" t="s">
        <v>8193</v>
      </c>
      <c r="D1029" s="31"/>
      <c r="E1029" s="31" t="s">
        <v>7488</v>
      </c>
      <c r="F1029" s="31" t="s">
        <v>3948</v>
      </c>
      <c r="G1029" s="47">
        <v>60</v>
      </c>
      <c r="H1029" s="33">
        <v>0</v>
      </c>
      <c r="I1029" s="31" t="s">
        <v>5384</v>
      </c>
      <c r="J1029" s="31" t="s">
        <v>5385</v>
      </c>
      <c r="K1029" s="31" t="s">
        <v>5164</v>
      </c>
      <c r="L1029" s="31" t="s">
        <v>5165</v>
      </c>
      <c r="M1029" s="31" t="s">
        <v>7808</v>
      </c>
      <c r="N1029" s="31"/>
      <c r="O1029" s="31" t="s">
        <v>4026</v>
      </c>
      <c r="P1029" s="31" t="s">
        <v>4513</v>
      </c>
      <c r="Q1029" s="31" t="s">
        <v>5168</v>
      </c>
    </row>
    <row r="1030" spans="1:17" hidden="1" x14ac:dyDescent="0.2">
      <c r="A1030" s="31" t="s">
        <v>8194</v>
      </c>
      <c r="B1030" s="31" t="s">
        <v>8195</v>
      </c>
      <c r="C1030" s="31" t="s">
        <v>8196</v>
      </c>
      <c r="D1030" s="31"/>
      <c r="E1030" s="31" t="s">
        <v>7488</v>
      </c>
      <c r="F1030" s="31" t="s">
        <v>3948</v>
      </c>
      <c r="G1030" s="47">
        <v>60</v>
      </c>
      <c r="H1030" s="33">
        <v>0</v>
      </c>
      <c r="I1030" s="31" t="s">
        <v>5179</v>
      </c>
      <c r="J1030" s="31" t="s">
        <v>5180</v>
      </c>
      <c r="K1030" s="31" t="s">
        <v>5164</v>
      </c>
      <c r="L1030" s="31" t="s">
        <v>5165</v>
      </c>
      <c r="M1030" s="31" t="s">
        <v>5361</v>
      </c>
      <c r="N1030" s="31"/>
      <c r="O1030" s="31" t="s">
        <v>4026</v>
      </c>
      <c r="P1030" s="31" t="s">
        <v>4513</v>
      </c>
      <c r="Q1030" s="31" t="s">
        <v>5168</v>
      </c>
    </row>
    <row r="1031" spans="1:17" hidden="1" x14ac:dyDescent="0.2">
      <c r="A1031" s="31" t="s">
        <v>8197</v>
      </c>
      <c r="B1031" s="31" t="s">
        <v>8198</v>
      </c>
      <c r="C1031" s="31" t="s">
        <v>8199</v>
      </c>
      <c r="D1031" s="31"/>
      <c r="E1031" s="31" t="s">
        <v>7488</v>
      </c>
      <c r="F1031" s="31" t="s">
        <v>3948</v>
      </c>
      <c r="G1031" s="47">
        <v>60</v>
      </c>
      <c r="H1031" s="33">
        <v>0</v>
      </c>
      <c r="I1031" s="31" t="s">
        <v>5252</v>
      </c>
      <c r="J1031" s="31" t="s">
        <v>5253</v>
      </c>
      <c r="K1031" s="31" t="s">
        <v>5164</v>
      </c>
      <c r="L1031" s="31" t="s">
        <v>5165</v>
      </c>
      <c r="M1031" s="31" t="s">
        <v>5543</v>
      </c>
      <c r="N1031" s="31"/>
      <c r="O1031" s="31" t="s">
        <v>4026</v>
      </c>
      <c r="P1031" s="31" t="s">
        <v>4513</v>
      </c>
      <c r="Q1031" s="31" t="s">
        <v>5168</v>
      </c>
    </row>
    <row r="1032" spans="1:17" hidden="1" x14ac:dyDescent="0.2">
      <c r="A1032" s="31" t="s">
        <v>8200</v>
      </c>
      <c r="B1032" s="31" t="s">
        <v>4393</v>
      </c>
      <c r="C1032" s="31" t="s">
        <v>8201</v>
      </c>
      <c r="D1032" s="31"/>
      <c r="E1032" s="31" t="s">
        <v>7488</v>
      </c>
      <c r="F1032" s="31" t="s">
        <v>3948</v>
      </c>
      <c r="G1032" s="47">
        <v>60</v>
      </c>
      <c r="H1032" s="33">
        <v>0</v>
      </c>
      <c r="I1032" s="31" t="s">
        <v>5252</v>
      </c>
      <c r="J1032" s="31" t="s">
        <v>5253</v>
      </c>
      <c r="K1032" s="31" t="s">
        <v>5164</v>
      </c>
      <c r="L1032" s="31" t="s">
        <v>5165</v>
      </c>
      <c r="M1032" s="31" t="s">
        <v>5543</v>
      </c>
      <c r="N1032" s="31"/>
      <c r="O1032" s="31" t="s">
        <v>4026</v>
      </c>
      <c r="P1032" s="31" t="s">
        <v>4513</v>
      </c>
      <c r="Q1032" s="31" t="s">
        <v>5168</v>
      </c>
    </row>
    <row r="1033" spans="1:17" hidden="1" x14ac:dyDescent="0.2">
      <c r="A1033" s="31" t="s">
        <v>8202</v>
      </c>
      <c r="B1033" s="31" t="s">
        <v>8203</v>
      </c>
      <c r="C1033" s="31" t="s">
        <v>8204</v>
      </c>
      <c r="D1033" s="31"/>
      <c r="E1033" s="31" t="s">
        <v>7488</v>
      </c>
      <c r="F1033" s="31" t="s">
        <v>3948</v>
      </c>
      <c r="G1033" s="47">
        <v>60</v>
      </c>
      <c r="H1033" s="33">
        <v>0</v>
      </c>
      <c r="I1033" s="31" t="s">
        <v>5172</v>
      </c>
      <c r="J1033" s="31" t="s">
        <v>5173</v>
      </c>
      <c r="K1033" s="31" t="s">
        <v>5164</v>
      </c>
      <c r="L1033" s="31" t="s">
        <v>5165</v>
      </c>
      <c r="M1033" s="31" t="s">
        <v>5812</v>
      </c>
      <c r="N1033" s="31"/>
      <c r="O1033" s="31" t="s">
        <v>4026</v>
      </c>
      <c r="P1033" s="31" t="s">
        <v>4513</v>
      </c>
      <c r="Q1033" s="31" t="s">
        <v>5168</v>
      </c>
    </row>
    <row r="1034" spans="1:17" hidden="1" x14ac:dyDescent="0.2">
      <c r="A1034" s="31" t="s">
        <v>8205</v>
      </c>
      <c r="B1034" s="31" t="s">
        <v>4325</v>
      </c>
      <c r="C1034" s="31" t="s">
        <v>8206</v>
      </c>
      <c r="D1034" s="31"/>
      <c r="E1034" s="31" t="s">
        <v>7488</v>
      </c>
      <c r="F1034" s="31" t="s">
        <v>3948</v>
      </c>
      <c r="G1034" s="47">
        <v>60</v>
      </c>
      <c r="H1034" s="33">
        <v>0</v>
      </c>
      <c r="I1034" s="31" t="s">
        <v>5252</v>
      </c>
      <c r="J1034" s="31" t="s">
        <v>5253</v>
      </c>
      <c r="K1034" s="31" t="s">
        <v>5164</v>
      </c>
      <c r="L1034" s="31" t="s">
        <v>5165</v>
      </c>
      <c r="M1034" s="31" t="s">
        <v>5543</v>
      </c>
      <c r="N1034" s="31"/>
      <c r="O1034" s="31" t="s">
        <v>4026</v>
      </c>
      <c r="P1034" s="31" t="s">
        <v>4513</v>
      </c>
      <c r="Q1034" s="31" t="s">
        <v>5168</v>
      </c>
    </row>
    <row r="1035" spans="1:17" hidden="1" x14ac:dyDescent="0.2">
      <c r="A1035" s="31" t="s">
        <v>8207</v>
      </c>
      <c r="B1035" s="31" t="s">
        <v>8208</v>
      </c>
      <c r="C1035" s="31" t="s">
        <v>8209</v>
      </c>
      <c r="D1035" s="31"/>
      <c r="E1035" s="31" t="s">
        <v>7488</v>
      </c>
      <c r="F1035" s="31" t="s">
        <v>3948</v>
      </c>
      <c r="G1035" s="47">
        <v>60</v>
      </c>
      <c r="H1035" s="33">
        <v>0</v>
      </c>
      <c r="I1035" s="31" t="s">
        <v>5252</v>
      </c>
      <c r="J1035" s="31" t="s">
        <v>5253</v>
      </c>
      <c r="K1035" s="31" t="s">
        <v>5164</v>
      </c>
      <c r="L1035" s="31" t="s">
        <v>5165</v>
      </c>
      <c r="M1035" s="31" t="s">
        <v>5254</v>
      </c>
      <c r="N1035" s="31"/>
      <c r="O1035" s="31" t="s">
        <v>4026</v>
      </c>
      <c r="P1035" s="31" t="s">
        <v>4513</v>
      </c>
      <c r="Q1035" s="31" t="s">
        <v>5168</v>
      </c>
    </row>
    <row r="1036" spans="1:17" hidden="1" x14ac:dyDescent="0.2">
      <c r="A1036" s="31" t="s">
        <v>8210</v>
      </c>
      <c r="B1036" s="31" t="s">
        <v>8211</v>
      </c>
      <c r="C1036" s="31" t="s">
        <v>8212</v>
      </c>
      <c r="D1036" s="31"/>
      <c r="E1036" s="31" t="s">
        <v>7488</v>
      </c>
      <c r="F1036" s="31" t="s">
        <v>3948</v>
      </c>
      <c r="G1036" s="47">
        <v>60</v>
      </c>
      <c r="H1036" s="33">
        <v>0</v>
      </c>
      <c r="I1036" s="31" t="s">
        <v>5252</v>
      </c>
      <c r="J1036" s="31" t="s">
        <v>5253</v>
      </c>
      <c r="K1036" s="31" t="s">
        <v>5164</v>
      </c>
      <c r="L1036" s="31" t="s">
        <v>5165</v>
      </c>
      <c r="M1036" s="31" t="s">
        <v>5166</v>
      </c>
      <c r="N1036" s="31"/>
      <c r="O1036" s="31" t="s">
        <v>4026</v>
      </c>
      <c r="P1036" s="31" t="s">
        <v>4513</v>
      </c>
      <c r="Q1036" s="31" t="s">
        <v>5168</v>
      </c>
    </row>
    <row r="1037" spans="1:17" hidden="1" x14ac:dyDescent="0.2">
      <c r="A1037" s="31" t="s">
        <v>8213</v>
      </c>
      <c r="B1037" s="31" t="s">
        <v>8214</v>
      </c>
      <c r="C1037" s="31" t="s">
        <v>8215</v>
      </c>
      <c r="D1037" s="31"/>
      <c r="E1037" s="31" t="s">
        <v>7488</v>
      </c>
      <c r="F1037" s="31" t="s">
        <v>3948</v>
      </c>
      <c r="G1037" s="47">
        <v>60</v>
      </c>
      <c r="H1037" s="33">
        <v>0</v>
      </c>
      <c r="I1037" s="31" t="s">
        <v>5252</v>
      </c>
      <c r="J1037" s="31" t="s">
        <v>5253</v>
      </c>
      <c r="K1037" s="31" t="s">
        <v>5164</v>
      </c>
      <c r="L1037" s="31" t="s">
        <v>5165</v>
      </c>
      <c r="M1037" s="31" t="s">
        <v>5569</v>
      </c>
      <c r="N1037" s="31"/>
      <c r="O1037" s="31" t="s">
        <v>4026</v>
      </c>
      <c r="P1037" s="31" t="s">
        <v>4513</v>
      </c>
      <c r="Q1037" s="31" t="s">
        <v>5168</v>
      </c>
    </row>
    <row r="1038" spans="1:17" hidden="1" x14ac:dyDescent="0.2">
      <c r="A1038" s="31" t="s">
        <v>8216</v>
      </c>
      <c r="B1038" s="31" t="s">
        <v>8217</v>
      </c>
      <c r="C1038" s="31" t="s">
        <v>8218</v>
      </c>
      <c r="D1038" s="31"/>
      <c r="E1038" s="31" t="s">
        <v>7488</v>
      </c>
      <c r="F1038" s="31" t="s">
        <v>3948</v>
      </c>
      <c r="G1038" s="47">
        <v>60</v>
      </c>
      <c r="H1038" s="33">
        <v>0</v>
      </c>
      <c r="I1038" s="31" t="s">
        <v>5218</v>
      </c>
      <c r="J1038" s="31" t="s">
        <v>5219</v>
      </c>
      <c r="K1038" s="31" t="s">
        <v>5164</v>
      </c>
      <c r="L1038" s="31" t="s">
        <v>5165</v>
      </c>
      <c r="M1038" s="31" t="s">
        <v>6869</v>
      </c>
      <c r="N1038" s="31"/>
      <c r="O1038" s="31" t="s">
        <v>4026</v>
      </c>
      <c r="P1038" s="31" t="s">
        <v>4513</v>
      </c>
      <c r="Q1038" s="31" t="s">
        <v>5168</v>
      </c>
    </row>
    <row r="1039" spans="1:17" hidden="1" x14ac:dyDescent="0.2">
      <c r="A1039" s="31" t="s">
        <v>8219</v>
      </c>
      <c r="B1039" s="31" t="s">
        <v>8220</v>
      </c>
      <c r="C1039" s="31" t="s">
        <v>8221</v>
      </c>
      <c r="D1039" s="31"/>
      <c r="E1039" s="31" t="s">
        <v>7488</v>
      </c>
      <c r="F1039" s="31" t="s">
        <v>3948</v>
      </c>
      <c r="G1039" s="47">
        <v>60</v>
      </c>
      <c r="H1039" s="33">
        <v>0</v>
      </c>
      <c r="I1039" s="31" t="s">
        <v>5384</v>
      </c>
      <c r="J1039" s="31" t="s">
        <v>5385</v>
      </c>
      <c r="K1039" s="31" t="s">
        <v>5164</v>
      </c>
      <c r="L1039" s="31" t="s">
        <v>5165</v>
      </c>
      <c r="M1039" s="31" t="s">
        <v>5569</v>
      </c>
      <c r="N1039" s="31"/>
      <c r="O1039" s="31" t="s">
        <v>4026</v>
      </c>
      <c r="P1039" s="31" t="s">
        <v>4513</v>
      </c>
      <c r="Q1039" s="31" t="s">
        <v>5168</v>
      </c>
    </row>
    <row r="1040" spans="1:17" hidden="1" x14ac:dyDescent="0.2">
      <c r="A1040" s="31" t="s">
        <v>8222</v>
      </c>
      <c r="B1040" s="31" t="s">
        <v>8223</v>
      </c>
      <c r="C1040" s="31" t="s">
        <v>8224</v>
      </c>
      <c r="D1040" s="31"/>
      <c r="E1040" s="31" t="s">
        <v>7488</v>
      </c>
      <c r="F1040" s="31" t="s">
        <v>3948</v>
      </c>
      <c r="G1040" s="47">
        <v>60</v>
      </c>
      <c r="H1040" s="33">
        <v>0</v>
      </c>
      <c r="I1040" s="31" t="s">
        <v>5179</v>
      </c>
      <c r="J1040" s="31" t="s">
        <v>5180</v>
      </c>
      <c r="K1040" s="31" t="s">
        <v>5164</v>
      </c>
      <c r="L1040" s="31" t="s">
        <v>5165</v>
      </c>
      <c r="M1040" s="31" t="s">
        <v>5361</v>
      </c>
      <c r="N1040" s="31"/>
      <c r="O1040" s="31" t="s">
        <v>4026</v>
      </c>
      <c r="P1040" s="31" t="s">
        <v>4513</v>
      </c>
      <c r="Q1040" s="31" t="s">
        <v>5168</v>
      </c>
    </row>
    <row r="1041" spans="1:17" hidden="1" x14ac:dyDescent="0.2">
      <c r="A1041" s="31" t="s">
        <v>8225</v>
      </c>
      <c r="B1041" s="31" t="s">
        <v>8226</v>
      </c>
      <c r="C1041" s="31" t="s">
        <v>8227</v>
      </c>
      <c r="D1041" s="31"/>
      <c r="E1041" s="31" t="s">
        <v>7488</v>
      </c>
      <c r="F1041" s="31" t="s">
        <v>3948</v>
      </c>
      <c r="G1041" s="47">
        <v>60</v>
      </c>
      <c r="H1041" s="33">
        <v>0</v>
      </c>
      <c r="I1041" s="31" t="s">
        <v>5384</v>
      </c>
      <c r="J1041" s="31" t="s">
        <v>5385</v>
      </c>
      <c r="K1041" s="31" t="s">
        <v>5164</v>
      </c>
      <c r="L1041" s="31" t="s">
        <v>5165</v>
      </c>
      <c r="M1041" s="31" t="s">
        <v>5569</v>
      </c>
      <c r="N1041" s="31" t="s">
        <v>7501</v>
      </c>
      <c r="O1041" s="31" t="s">
        <v>4026</v>
      </c>
      <c r="P1041" s="31" t="s">
        <v>4513</v>
      </c>
      <c r="Q1041" s="31" t="s">
        <v>5168</v>
      </c>
    </row>
    <row r="1042" spans="1:17" hidden="1" x14ac:dyDescent="0.2">
      <c r="A1042" s="31" t="s">
        <v>8228</v>
      </c>
      <c r="B1042" s="31" t="s">
        <v>8229</v>
      </c>
      <c r="C1042" s="31" t="s">
        <v>8230</v>
      </c>
      <c r="D1042" s="31"/>
      <c r="E1042" s="31" t="s">
        <v>7488</v>
      </c>
      <c r="F1042" s="31" t="s">
        <v>3948</v>
      </c>
      <c r="G1042" s="47">
        <v>60</v>
      </c>
      <c r="H1042" s="33">
        <v>0</v>
      </c>
      <c r="I1042" s="31" t="s">
        <v>5172</v>
      </c>
      <c r="J1042" s="31" t="s">
        <v>5173</v>
      </c>
      <c r="K1042" s="31" t="s">
        <v>5164</v>
      </c>
      <c r="L1042" s="31" t="s">
        <v>5165</v>
      </c>
      <c r="M1042" s="31" t="s">
        <v>5174</v>
      </c>
      <c r="N1042" s="31"/>
      <c r="O1042" s="31" t="s">
        <v>4026</v>
      </c>
      <c r="P1042" s="31" t="s">
        <v>4513</v>
      </c>
      <c r="Q1042" s="31" t="s">
        <v>5168</v>
      </c>
    </row>
    <row r="1043" spans="1:17" hidden="1" x14ac:dyDescent="0.2">
      <c r="A1043" s="31" t="s">
        <v>8231</v>
      </c>
      <c r="B1043" s="31" t="s">
        <v>8232</v>
      </c>
      <c r="C1043" s="31" t="s">
        <v>8233</v>
      </c>
      <c r="D1043" s="31"/>
      <c r="E1043" s="31" t="s">
        <v>8234</v>
      </c>
      <c r="F1043" s="31" t="s">
        <v>3948</v>
      </c>
      <c r="G1043" s="47">
        <v>60</v>
      </c>
      <c r="H1043" s="33">
        <v>0</v>
      </c>
      <c r="I1043" s="31" t="s">
        <v>5179</v>
      </c>
      <c r="J1043" s="31" t="s">
        <v>5180</v>
      </c>
      <c r="K1043" s="31" t="s">
        <v>5164</v>
      </c>
      <c r="L1043" s="31" t="s">
        <v>5165</v>
      </c>
      <c r="M1043" s="31" t="s">
        <v>5305</v>
      </c>
      <c r="N1043" s="31"/>
      <c r="O1043" s="31" t="s">
        <v>4026</v>
      </c>
      <c r="P1043" s="31" t="s">
        <v>4513</v>
      </c>
      <c r="Q1043" s="31" t="s">
        <v>5168</v>
      </c>
    </row>
    <row r="1044" spans="1:17" hidden="1" x14ac:dyDescent="0.2">
      <c r="A1044" s="31" t="s">
        <v>8235</v>
      </c>
      <c r="B1044" s="31" t="s">
        <v>8236</v>
      </c>
      <c r="C1044" s="31" t="s">
        <v>8237</v>
      </c>
      <c r="D1044" s="31"/>
      <c r="E1044" s="31" t="s">
        <v>7488</v>
      </c>
      <c r="F1044" s="31" t="s">
        <v>3948</v>
      </c>
      <c r="G1044" s="47">
        <v>60</v>
      </c>
      <c r="H1044" s="33">
        <v>0</v>
      </c>
      <c r="I1044" s="31" t="s">
        <v>5384</v>
      </c>
      <c r="J1044" s="31" t="s">
        <v>5385</v>
      </c>
      <c r="K1044" s="31" t="s">
        <v>5164</v>
      </c>
      <c r="L1044" s="31" t="s">
        <v>5165</v>
      </c>
      <c r="M1044" s="31" t="s">
        <v>5569</v>
      </c>
      <c r="N1044" s="31"/>
      <c r="O1044" s="31" t="s">
        <v>4026</v>
      </c>
      <c r="P1044" s="31" t="s">
        <v>4513</v>
      </c>
      <c r="Q1044" s="31" t="s">
        <v>5168</v>
      </c>
    </row>
    <row r="1045" spans="1:17" hidden="1" x14ac:dyDescent="0.2">
      <c r="A1045" s="31" t="s">
        <v>8238</v>
      </c>
      <c r="B1045" s="31" t="s">
        <v>8239</v>
      </c>
      <c r="C1045" s="31" t="s">
        <v>8240</v>
      </c>
      <c r="D1045" s="31"/>
      <c r="E1045" s="31" t="s">
        <v>7488</v>
      </c>
      <c r="F1045" s="31" t="s">
        <v>3948</v>
      </c>
      <c r="G1045" s="47">
        <v>60</v>
      </c>
      <c r="H1045" s="33">
        <v>0</v>
      </c>
      <c r="I1045" s="31" t="s">
        <v>5252</v>
      </c>
      <c r="J1045" s="31" t="s">
        <v>5253</v>
      </c>
      <c r="K1045" s="31" t="s">
        <v>5164</v>
      </c>
      <c r="L1045" s="31" t="s">
        <v>5165</v>
      </c>
      <c r="M1045" s="31" t="s">
        <v>5166</v>
      </c>
      <c r="N1045" s="31"/>
      <c r="O1045" s="31" t="s">
        <v>4026</v>
      </c>
      <c r="P1045" s="31" t="s">
        <v>4513</v>
      </c>
      <c r="Q1045" s="31" t="s">
        <v>5168</v>
      </c>
    </row>
    <row r="1046" spans="1:17" hidden="1" x14ac:dyDescent="0.2">
      <c r="A1046" s="31" t="s">
        <v>8241</v>
      </c>
      <c r="B1046" s="31" t="s">
        <v>8242</v>
      </c>
      <c r="C1046" s="31" t="s">
        <v>8243</v>
      </c>
      <c r="D1046" s="31"/>
      <c r="E1046" s="31" t="s">
        <v>7488</v>
      </c>
      <c r="F1046" s="31" t="s">
        <v>3948</v>
      </c>
      <c r="G1046" s="47">
        <v>60</v>
      </c>
      <c r="H1046" s="33">
        <v>0</v>
      </c>
      <c r="I1046" s="31" t="s">
        <v>5252</v>
      </c>
      <c r="J1046" s="31" t="s">
        <v>5253</v>
      </c>
      <c r="K1046" s="31" t="s">
        <v>5164</v>
      </c>
      <c r="L1046" s="31" t="s">
        <v>5165</v>
      </c>
      <c r="M1046" s="31" t="s">
        <v>5569</v>
      </c>
      <c r="N1046" s="31"/>
      <c r="O1046" s="31" t="s">
        <v>4026</v>
      </c>
      <c r="P1046" s="31" t="s">
        <v>4513</v>
      </c>
      <c r="Q1046" s="31" t="s">
        <v>5168</v>
      </c>
    </row>
    <row r="1047" spans="1:17" hidden="1" x14ac:dyDescent="0.2">
      <c r="A1047" s="31" t="s">
        <v>8244</v>
      </c>
      <c r="B1047" s="31" t="s">
        <v>8245</v>
      </c>
      <c r="C1047" s="31" t="s">
        <v>8246</v>
      </c>
      <c r="D1047" s="31"/>
      <c r="E1047" s="31" t="s">
        <v>7488</v>
      </c>
      <c r="F1047" s="31" t="s">
        <v>3948</v>
      </c>
      <c r="G1047" s="47">
        <v>60</v>
      </c>
      <c r="H1047" s="33">
        <v>0</v>
      </c>
      <c r="I1047" s="31" t="s">
        <v>5252</v>
      </c>
      <c r="J1047" s="31" t="s">
        <v>5253</v>
      </c>
      <c r="K1047" s="31" t="s">
        <v>5164</v>
      </c>
      <c r="L1047" s="31" t="s">
        <v>5165</v>
      </c>
      <c r="M1047" s="31" t="s">
        <v>5254</v>
      </c>
      <c r="N1047" s="31"/>
      <c r="O1047" s="31" t="s">
        <v>4026</v>
      </c>
      <c r="P1047" s="31" t="s">
        <v>4513</v>
      </c>
      <c r="Q1047" s="31" t="s">
        <v>5168</v>
      </c>
    </row>
    <row r="1048" spans="1:17" hidden="1" x14ac:dyDescent="0.2">
      <c r="A1048" s="31" t="s">
        <v>8247</v>
      </c>
      <c r="B1048" s="31" t="s">
        <v>8248</v>
      </c>
      <c r="C1048" s="31" t="s">
        <v>8249</v>
      </c>
      <c r="D1048" s="31"/>
      <c r="E1048" s="31" t="s">
        <v>7488</v>
      </c>
      <c r="F1048" s="31" t="s">
        <v>3948</v>
      </c>
      <c r="G1048" s="47">
        <v>60</v>
      </c>
      <c r="H1048" s="33">
        <v>0</v>
      </c>
      <c r="I1048" s="31" t="s">
        <v>5252</v>
      </c>
      <c r="J1048" s="31" t="s">
        <v>5253</v>
      </c>
      <c r="K1048" s="31" t="s">
        <v>5164</v>
      </c>
      <c r="L1048" s="31" t="s">
        <v>5165</v>
      </c>
      <c r="M1048" s="31" t="s">
        <v>7808</v>
      </c>
      <c r="N1048" s="31"/>
      <c r="O1048" s="31" t="s">
        <v>4026</v>
      </c>
      <c r="P1048" s="31" t="s">
        <v>4513</v>
      </c>
      <c r="Q1048" s="31" t="s">
        <v>5168</v>
      </c>
    </row>
    <row r="1049" spans="1:17" hidden="1" x14ac:dyDescent="0.2">
      <c r="A1049" s="31" t="s">
        <v>8250</v>
      </c>
      <c r="B1049" s="31" t="s">
        <v>4415</v>
      </c>
      <c r="C1049" s="31" t="s">
        <v>8251</v>
      </c>
      <c r="D1049" s="31"/>
      <c r="E1049" s="31" t="s">
        <v>7488</v>
      </c>
      <c r="F1049" s="31" t="s">
        <v>3948</v>
      </c>
      <c r="G1049" s="47">
        <v>60</v>
      </c>
      <c r="H1049" s="33">
        <v>0</v>
      </c>
      <c r="I1049" s="31" t="s">
        <v>5218</v>
      </c>
      <c r="J1049" s="31" t="s">
        <v>5219</v>
      </c>
      <c r="K1049" s="31" t="s">
        <v>5164</v>
      </c>
      <c r="L1049" s="31" t="s">
        <v>5165</v>
      </c>
      <c r="M1049" s="31" t="s">
        <v>6869</v>
      </c>
      <c r="N1049" s="31"/>
      <c r="O1049" s="31" t="s">
        <v>4026</v>
      </c>
      <c r="P1049" s="31" t="s">
        <v>4513</v>
      </c>
      <c r="Q1049" s="31" t="s">
        <v>5168</v>
      </c>
    </row>
    <row r="1050" spans="1:17" hidden="1" x14ac:dyDescent="0.2">
      <c r="A1050" s="31" t="s">
        <v>8252</v>
      </c>
      <c r="B1050" s="31" t="s">
        <v>8253</v>
      </c>
      <c r="C1050" s="31" t="s">
        <v>8254</v>
      </c>
      <c r="D1050" s="31"/>
      <c r="E1050" s="31" t="s">
        <v>7488</v>
      </c>
      <c r="F1050" s="31" t="s">
        <v>3948</v>
      </c>
      <c r="G1050" s="47">
        <v>60</v>
      </c>
      <c r="H1050" s="33">
        <v>0</v>
      </c>
      <c r="I1050" s="31" t="s">
        <v>5179</v>
      </c>
      <c r="J1050" s="31" t="s">
        <v>5180</v>
      </c>
      <c r="K1050" s="31" t="s">
        <v>5164</v>
      </c>
      <c r="L1050" s="31" t="s">
        <v>5165</v>
      </c>
      <c r="M1050" s="31" t="s">
        <v>5361</v>
      </c>
      <c r="N1050" s="31"/>
      <c r="O1050" s="31" t="s">
        <v>4026</v>
      </c>
      <c r="P1050" s="31" t="s">
        <v>4513</v>
      </c>
      <c r="Q1050" s="31" t="s">
        <v>5168</v>
      </c>
    </row>
    <row r="1051" spans="1:17" hidden="1" x14ac:dyDescent="0.2">
      <c r="A1051" s="31" t="s">
        <v>8255</v>
      </c>
      <c r="B1051" s="31" t="s">
        <v>4412</v>
      </c>
      <c r="C1051" s="31" t="s">
        <v>8256</v>
      </c>
      <c r="D1051" s="31"/>
      <c r="E1051" s="31" t="s">
        <v>7488</v>
      </c>
      <c r="F1051" s="31" t="s">
        <v>3948</v>
      </c>
      <c r="G1051" s="47">
        <v>60</v>
      </c>
      <c r="H1051" s="33">
        <v>0</v>
      </c>
      <c r="I1051" s="31" t="s">
        <v>5172</v>
      </c>
      <c r="J1051" s="31" t="s">
        <v>5173</v>
      </c>
      <c r="K1051" s="31" t="s">
        <v>5164</v>
      </c>
      <c r="L1051" s="31" t="s">
        <v>5165</v>
      </c>
      <c r="M1051" s="31" t="s">
        <v>5258</v>
      </c>
      <c r="N1051" s="31"/>
      <c r="O1051" s="31" t="s">
        <v>4026</v>
      </c>
      <c r="P1051" s="31" t="s">
        <v>4513</v>
      </c>
      <c r="Q1051" s="31" t="s">
        <v>5168</v>
      </c>
    </row>
    <row r="1052" spans="1:17" hidden="1" x14ac:dyDescent="0.2">
      <c r="A1052" s="31" t="s">
        <v>8257</v>
      </c>
      <c r="B1052" s="31" t="s">
        <v>8258</v>
      </c>
      <c r="C1052" s="31" t="s">
        <v>8259</v>
      </c>
      <c r="D1052" s="31"/>
      <c r="E1052" s="31" t="s">
        <v>7488</v>
      </c>
      <c r="F1052" s="31" t="s">
        <v>3948</v>
      </c>
      <c r="G1052" s="47">
        <v>60</v>
      </c>
      <c r="H1052" s="33">
        <v>0</v>
      </c>
      <c r="I1052" s="31" t="s">
        <v>5266</v>
      </c>
      <c r="J1052" s="31" t="s">
        <v>5267</v>
      </c>
      <c r="K1052" s="31" t="s">
        <v>5164</v>
      </c>
      <c r="L1052" s="31" t="s">
        <v>5165</v>
      </c>
      <c r="M1052" s="31" t="s">
        <v>6869</v>
      </c>
      <c r="N1052" s="31"/>
      <c r="O1052" s="31" t="s">
        <v>4026</v>
      </c>
      <c r="P1052" s="31" t="s">
        <v>4513</v>
      </c>
      <c r="Q1052" s="31" t="s">
        <v>5168</v>
      </c>
    </row>
    <row r="1053" spans="1:17" hidden="1" x14ac:dyDescent="0.2">
      <c r="A1053" s="31" t="s">
        <v>8260</v>
      </c>
      <c r="B1053" s="31" t="s">
        <v>8261</v>
      </c>
      <c r="C1053" s="31" t="s">
        <v>8262</v>
      </c>
      <c r="D1053" s="31"/>
      <c r="E1053" s="31" t="s">
        <v>7488</v>
      </c>
      <c r="F1053" s="31" t="s">
        <v>3948</v>
      </c>
      <c r="G1053" s="47">
        <v>60</v>
      </c>
      <c r="H1053" s="33">
        <v>0</v>
      </c>
      <c r="I1053" s="31" t="s">
        <v>5218</v>
      </c>
      <c r="J1053" s="31" t="s">
        <v>5219</v>
      </c>
      <c r="K1053" s="31" t="s">
        <v>5164</v>
      </c>
      <c r="L1053" s="31" t="s">
        <v>5165</v>
      </c>
      <c r="M1053" s="31" t="s">
        <v>5320</v>
      </c>
      <c r="N1053" s="31"/>
      <c r="O1053" s="31" t="s">
        <v>4026</v>
      </c>
      <c r="P1053" s="31" t="s">
        <v>4513</v>
      </c>
      <c r="Q1053" s="31" t="s">
        <v>5168</v>
      </c>
    </row>
    <row r="1054" spans="1:17" hidden="1" x14ac:dyDescent="0.2">
      <c r="A1054" s="31" t="s">
        <v>8263</v>
      </c>
      <c r="B1054" s="31" t="s">
        <v>8264</v>
      </c>
      <c r="C1054" s="31" t="s">
        <v>8265</v>
      </c>
      <c r="D1054" s="31"/>
      <c r="E1054" s="31" t="s">
        <v>7488</v>
      </c>
      <c r="F1054" s="31" t="s">
        <v>3948</v>
      </c>
      <c r="G1054" s="47">
        <v>60</v>
      </c>
      <c r="H1054" s="33">
        <v>0</v>
      </c>
      <c r="I1054" s="31" t="s">
        <v>5218</v>
      </c>
      <c r="J1054" s="31" t="s">
        <v>5219</v>
      </c>
      <c r="K1054" s="31" t="s">
        <v>5164</v>
      </c>
      <c r="L1054" s="31" t="s">
        <v>5165</v>
      </c>
      <c r="M1054" s="31" t="s">
        <v>5320</v>
      </c>
      <c r="N1054" s="31"/>
      <c r="O1054" s="31" t="s">
        <v>4026</v>
      </c>
      <c r="P1054" s="31" t="s">
        <v>4513</v>
      </c>
      <c r="Q1054" s="31" t="s">
        <v>5168</v>
      </c>
    </row>
    <row r="1055" spans="1:17" hidden="1" x14ac:dyDescent="0.2">
      <c r="A1055" s="31" t="s">
        <v>8266</v>
      </c>
      <c r="B1055" s="31" t="s">
        <v>8267</v>
      </c>
      <c r="C1055" s="31" t="s">
        <v>8268</v>
      </c>
      <c r="D1055" s="31"/>
      <c r="E1055" s="31" t="s">
        <v>7488</v>
      </c>
      <c r="F1055" s="31" t="s">
        <v>3948</v>
      </c>
      <c r="G1055" s="47">
        <v>60</v>
      </c>
      <c r="H1055" s="33">
        <v>0</v>
      </c>
      <c r="I1055" s="31" t="s">
        <v>5252</v>
      </c>
      <c r="J1055" s="31" t="s">
        <v>5253</v>
      </c>
      <c r="K1055" s="31" t="s">
        <v>5164</v>
      </c>
      <c r="L1055" s="31" t="s">
        <v>5165</v>
      </c>
      <c r="M1055" s="31" t="s">
        <v>5569</v>
      </c>
      <c r="N1055" s="31"/>
      <c r="O1055" s="31" t="s">
        <v>4026</v>
      </c>
      <c r="P1055" s="31" t="s">
        <v>4513</v>
      </c>
      <c r="Q1055" s="31" t="s">
        <v>5168</v>
      </c>
    </row>
    <row r="1056" spans="1:17" hidden="1" x14ac:dyDescent="0.2">
      <c r="A1056" s="31" t="s">
        <v>8269</v>
      </c>
      <c r="B1056" s="31" t="s">
        <v>8270</v>
      </c>
      <c r="C1056" s="31" t="s">
        <v>8271</v>
      </c>
      <c r="D1056" s="31"/>
      <c r="E1056" s="31" t="s">
        <v>7488</v>
      </c>
      <c r="F1056" s="31" t="s">
        <v>3948</v>
      </c>
      <c r="G1056" s="47">
        <v>60</v>
      </c>
      <c r="H1056" s="33">
        <v>0</v>
      </c>
      <c r="I1056" s="31" t="s">
        <v>5252</v>
      </c>
      <c r="J1056" s="31" t="s">
        <v>5253</v>
      </c>
      <c r="K1056" s="31" t="s">
        <v>5164</v>
      </c>
      <c r="L1056" s="31" t="s">
        <v>5165</v>
      </c>
      <c r="M1056" s="31" t="s">
        <v>5254</v>
      </c>
      <c r="N1056" s="31"/>
      <c r="O1056" s="31" t="s">
        <v>4026</v>
      </c>
      <c r="P1056" s="31" t="s">
        <v>4513</v>
      </c>
      <c r="Q1056" s="31" t="s">
        <v>5168</v>
      </c>
    </row>
    <row r="1057" spans="1:17" hidden="1" x14ac:dyDescent="0.2">
      <c r="A1057" s="31" t="s">
        <v>8272</v>
      </c>
      <c r="B1057" s="31" t="s">
        <v>8273</v>
      </c>
      <c r="C1057" s="31" t="s">
        <v>8274</v>
      </c>
      <c r="D1057" s="31"/>
      <c r="E1057" s="31" t="s">
        <v>7488</v>
      </c>
      <c r="F1057" s="31" t="s">
        <v>3948</v>
      </c>
      <c r="G1057" s="47">
        <v>60</v>
      </c>
      <c r="H1057" s="33">
        <v>0</v>
      </c>
      <c r="I1057" s="31" t="s">
        <v>5179</v>
      </c>
      <c r="J1057" s="31" t="s">
        <v>5180</v>
      </c>
      <c r="K1057" s="31" t="s">
        <v>5164</v>
      </c>
      <c r="L1057" s="31" t="s">
        <v>5165</v>
      </c>
      <c r="M1057" s="31" t="s">
        <v>5361</v>
      </c>
      <c r="N1057" s="31"/>
      <c r="O1057" s="31" t="s">
        <v>4026</v>
      </c>
      <c r="P1057" s="31" t="s">
        <v>4513</v>
      </c>
      <c r="Q1057" s="31" t="s">
        <v>5168</v>
      </c>
    </row>
    <row r="1058" spans="1:17" hidden="1" x14ac:dyDescent="0.2">
      <c r="A1058" s="31" t="s">
        <v>8275</v>
      </c>
      <c r="B1058" s="31" t="s">
        <v>8276</v>
      </c>
      <c r="C1058" s="31" t="s">
        <v>8277</v>
      </c>
      <c r="D1058" s="31"/>
      <c r="E1058" s="31" t="s">
        <v>7488</v>
      </c>
      <c r="F1058" s="31" t="s">
        <v>3948</v>
      </c>
      <c r="G1058" s="47">
        <v>60</v>
      </c>
      <c r="H1058" s="33">
        <v>0</v>
      </c>
      <c r="I1058" s="31" t="s">
        <v>5252</v>
      </c>
      <c r="J1058" s="31" t="s">
        <v>5253</v>
      </c>
      <c r="K1058" s="31" t="s">
        <v>5164</v>
      </c>
      <c r="L1058" s="31" t="s">
        <v>5165</v>
      </c>
      <c r="M1058" s="31" t="s">
        <v>5543</v>
      </c>
      <c r="N1058" s="31"/>
      <c r="O1058" s="31" t="s">
        <v>4026</v>
      </c>
      <c r="P1058" s="31" t="s">
        <v>4513</v>
      </c>
      <c r="Q1058" s="31" t="s">
        <v>5168</v>
      </c>
    </row>
    <row r="1059" spans="1:17" hidden="1" x14ac:dyDescent="0.2">
      <c r="A1059" s="31" t="s">
        <v>8278</v>
      </c>
      <c r="B1059" s="31" t="s">
        <v>8279</v>
      </c>
      <c r="C1059" s="31" t="s">
        <v>8280</v>
      </c>
      <c r="D1059" s="31"/>
      <c r="E1059" s="31" t="s">
        <v>7488</v>
      </c>
      <c r="F1059" s="31" t="s">
        <v>3948</v>
      </c>
      <c r="G1059" s="47">
        <v>60</v>
      </c>
      <c r="H1059" s="33">
        <v>0</v>
      </c>
      <c r="I1059" s="31" t="s">
        <v>5384</v>
      </c>
      <c r="J1059" s="31" t="s">
        <v>5385</v>
      </c>
      <c r="K1059" s="31" t="s">
        <v>5164</v>
      </c>
      <c r="L1059" s="31" t="s">
        <v>5165</v>
      </c>
      <c r="M1059" s="31" t="s">
        <v>5390</v>
      </c>
      <c r="N1059" s="31"/>
      <c r="O1059" s="31" t="s">
        <v>4026</v>
      </c>
      <c r="P1059" s="31" t="s">
        <v>4513</v>
      </c>
      <c r="Q1059" s="31" t="s">
        <v>5168</v>
      </c>
    </row>
    <row r="1060" spans="1:17" hidden="1" x14ac:dyDescent="0.2">
      <c r="A1060" s="31" t="s">
        <v>8281</v>
      </c>
      <c r="B1060" s="31" t="s">
        <v>8282</v>
      </c>
      <c r="C1060" s="31" t="s">
        <v>8283</v>
      </c>
      <c r="D1060" s="31"/>
      <c r="E1060" s="31" t="s">
        <v>7488</v>
      </c>
      <c r="F1060" s="31" t="s">
        <v>3948</v>
      </c>
      <c r="G1060" s="47">
        <v>60</v>
      </c>
      <c r="H1060" s="33">
        <v>0</v>
      </c>
      <c r="I1060" s="31" t="s">
        <v>5218</v>
      </c>
      <c r="J1060" s="31" t="s">
        <v>5219</v>
      </c>
      <c r="K1060" s="31" t="s">
        <v>5164</v>
      </c>
      <c r="L1060" s="31" t="s">
        <v>5165</v>
      </c>
      <c r="M1060" s="31" t="s">
        <v>5390</v>
      </c>
      <c r="N1060" s="31"/>
      <c r="O1060" s="31" t="s">
        <v>4026</v>
      </c>
      <c r="P1060" s="31" t="s">
        <v>4513</v>
      </c>
      <c r="Q1060" s="31" t="s">
        <v>5168</v>
      </c>
    </row>
    <row r="1061" spans="1:17" hidden="1" x14ac:dyDescent="0.2">
      <c r="A1061" s="31" t="s">
        <v>8284</v>
      </c>
      <c r="B1061" s="31" t="s">
        <v>8285</v>
      </c>
      <c r="C1061" s="31" t="s">
        <v>8286</v>
      </c>
      <c r="D1061" s="31"/>
      <c r="E1061" s="31" t="s">
        <v>7488</v>
      </c>
      <c r="F1061" s="31" t="s">
        <v>3948</v>
      </c>
      <c r="G1061" s="47">
        <v>60</v>
      </c>
      <c r="H1061" s="33">
        <v>0</v>
      </c>
      <c r="I1061" s="31" t="s">
        <v>5384</v>
      </c>
      <c r="J1061" s="31" t="s">
        <v>5385</v>
      </c>
      <c r="K1061" s="31" t="s">
        <v>5164</v>
      </c>
      <c r="L1061" s="31" t="s">
        <v>5165</v>
      </c>
      <c r="M1061" s="31" t="s">
        <v>5569</v>
      </c>
      <c r="N1061" s="31"/>
      <c r="O1061" s="31" t="s">
        <v>4026</v>
      </c>
      <c r="P1061" s="31" t="s">
        <v>4513</v>
      </c>
      <c r="Q1061" s="31" t="s">
        <v>5168</v>
      </c>
    </row>
    <row r="1062" spans="1:17" hidden="1" x14ac:dyDescent="0.2">
      <c r="A1062" s="31" t="s">
        <v>8287</v>
      </c>
      <c r="B1062" s="31" t="s">
        <v>8288</v>
      </c>
      <c r="C1062" s="31" t="s">
        <v>8289</v>
      </c>
      <c r="D1062" s="31"/>
      <c r="E1062" s="31" t="s">
        <v>7488</v>
      </c>
      <c r="F1062" s="31" t="s">
        <v>3948</v>
      </c>
      <c r="G1062" s="47">
        <v>60</v>
      </c>
      <c r="H1062" s="33">
        <v>0</v>
      </c>
      <c r="I1062" s="31" t="s">
        <v>5384</v>
      </c>
      <c r="J1062" s="31" t="s">
        <v>5385</v>
      </c>
      <c r="K1062" s="31" t="s">
        <v>5164</v>
      </c>
      <c r="L1062" s="31" t="s">
        <v>5165</v>
      </c>
      <c r="M1062" s="31" t="s">
        <v>5166</v>
      </c>
      <c r="N1062" s="31"/>
      <c r="O1062" s="31" t="s">
        <v>4026</v>
      </c>
      <c r="P1062" s="31" t="s">
        <v>4513</v>
      </c>
      <c r="Q1062" s="31" t="s">
        <v>5168</v>
      </c>
    </row>
    <row r="1063" spans="1:17" hidden="1" x14ac:dyDescent="0.2">
      <c r="A1063" s="31" t="s">
        <v>8290</v>
      </c>
      <c r="B1063" s="31" t="s">
        <v>8291</v>
      </c>
      <c r="C1063" s="31" t="s">
        <v>8292</v>
      </c>
      <c r="D1063" s="31"/>
      <c r="E1063" s="31" t="s">
        <v>7488</v>
      </c>
      <c r="F1063" s="31" t="s">
        <v>3948</v>
      </c>
      <c r="G1063" s="47">
        <v>60</v>
      </c>
      <c r="H1063" s="33">
        <v>0</v>
      </c>
      <c r="I1063" s="31" t="s">
        <v>5252</v>
      </c>
      <c r="J1063" s="31" t="s">
        <v>5253</v>
      </c>
      <c r="K1063" s="31" t="s">
        <v>5164</v>
      </c>
      <c r="L1063" s="31" t="s">
        <v>5165</v>
      </c>
      <c r="M1063" s="31" t="s">
        <v>5569</v>
      </c>
      <c r="N1063" s="31"/>
      <c r="O1063" s="31" t="s">
        <v>4026</v>
      </c>
      <c r="P1063" s="31" t="s">
        <v>4513</v>
      </c>
      <c r="Q1063" s="31" t="s">
        <v>5168</v>
      </c>
    </row>
    <row r="1064" spans="1:17" hidden="1" x14ac:dyDescent="0.2">
      <c r="A1064" s="31" t="s">
        <v>8293</v>
      </c>
      <c r="B1064" s="31" t="s">
        <v>8294</v>
      </c>
      <c r="C1064" s="31" t="s">
        <v>8295</v>
      </c>
      <c r="D1064" s="31"/>
      <c r="E1064" s="31" t="s">
        <v>7488</v>
      </c>
      <c r="F1064" s="31" t="s">
        <v>3948</v>
      </c>
      <c r="G1064" s="47">
        <v>60</v>
      </c>
      <c r="H1064" s="33">
        <v>0</v>
      </c>
      <c r="I1064" s="31" t="s">
        <v>5252</v>
      </c>
      <c r="J1064" s="31" t="s">
        <v>5253</v>
      </c>
      <c r="K1064" s="31" t="s">
        <v>5164</v>
      </c>
      <c r="L1064" s="31" t="s">
        <v>5165</v>
      </c>
      <c r="M1064" s="31" t="s">
        <v>5569</v>
      </c>
      <c r="N1064" s="31"/>
      <c r="O1064" s="31" t="s">
        <v>4026</v>
      </c>
      <c r="P1064" s="31" t="s">
        <v>4513</v>
      </c>
      <c r="Q1064" s="31" t="s">
        <v>5168</v>
      </c>
    </row>
    <row r="1065" spans="1:17" hidden="1" x14ac:dyDescent="0.2">
      <c r="A1065" s="31" t="s">
        <v>8296</v>
      </c>
      <c r="B1065" s="31" t="s">
        <v>8297</v>
      </c>
      <c r="C1065" s="31" t="s">
        <v>8298</v>
      </c>
      <c r="D1065" s="31"/>
      <c r="E1065" s="31" t="s">
        <v>7488</v>
      </c>
      <c r="F1065" s="31" t="s">
        <v>3948</v>
      </c>
      <c r="G1065" s="47">
        <v>60</v>
      </c>
      <c r="H1065" s="33">
        <v>0</v>
      </c>
      <c r="I1065" s="31" t="s">
        <v>5218</v>
      </c>
      <c r="J1065" s="31" t="s">
        <v>5219</v>
      </c>
      <c r="K1065" s="31" t="s">
        <v>5164</v>
      </c>
      <c r="L1065" s="31" t="s">
        <v>5165</v>
      </c>
      <c r="M1065" s="31" t="s">
        <v>5320</v>
      </c>
      <c r="N1065" s="31"/>
      <c r="O1065" s="31" t="s">
        <v>4026</v>
      </c>
      <c r="P1065" s="31" t="s">
        <v>4513</v>
      </c>
      <c r="Q1065" s="31" t="s">
        <v>5168</v>
      </c>
    </row>
    <row r="1066" spans="1:17" hidden="1" x14ac:dyDescent="0.2">
      <c r="A1066" s="31" t="s">
        <v>8299</v>
      </c>
      <c r="B1066" s="31" t="s">
        <v>8300</v>
      </c>
      <c r="C1066" s="31" t="s">
        <v>8301</v>
      </c>
      <c r="D1066" s="31"/>
      <c r="E1066" s="31" t="s">
        <v>7488</v>
      </c>
      <c r="F1066" s="31" t="s">
        <v>3948</v>
      </c>
      <c r="G1066" s="47">
        <v>60</v>
      </c>
      <c r="H1066" s="33">
        <v>0</v>
      </c>
      <c r="I1066" s="31" t="s">
        <v>5179</v>
      </c>
      <c r="J1066" s="31" t="s">
        <v>5180</v>
      </c>
      <c r="K1066" s="31" t="s">
        <v>5164</v>
      </c>
      <c r="L1066" s="31" t="s">
        <v>5165</v>
      </c>
      <c r="M1066" s="31" t="s">
        <v>5361</v>
      </c>
      <c r="N1066" s="31"/>
      <c r="O1066" s="31" t="s">
        <v>4026</v>
      </c>
      <c r="P1066" s="31" t="s">
        <v>4513</v>
      </c>
      <c r="Q1066" s="31" t="s">
        <v>5168</v>
      </c>
    </row>
    <row r="1067" spans="1:17" hidden="1" x14ac:dyDescent="0.2">
      <c r="A1067" s="31" t="s">
        <v>8302</v>
      </c>
      <c r="B1067" s="31" t="s">
        <v>8303</v>
      </c>
      <c r="C1067" s="31" t="s">
        <v>8304</v>
      </c>
      <c r="D1067" s="31"/>
      <c r="E1067" s="31" t="s">
        <v>7488</v>
      </c>
      <c r="F1067" s="31" t="s">
        <v>3948</v>
      </c>
      <c r="G1067" s="47">
        <v>60</v>
      </c>
      <c r="H1067" s="33">
        <v>0</v>
      </c>
      <c r="I1067" s="31" t="s">
        <v>5179</v>
      </c>
      <c r="J1067" s="31" t="s">
        <v>5180</v>
      </c>
      <c r="K1067" s="31" t="s">
        <v>5164</v>
      </c>
      <c r="L1067" s="31" t="s">
        <v>5165</v>
      </c>
      <c r="M1067" s="31" t="s">
        <v>5361</v>
      </c>
      <c r="N1067" s="31"/>
      <c r="O1067" s="31" t="s">
        <v>4026</v>
      </c>
      <c r="P1067" s="31" t="s">
        <v>4513</v>
      </c>
      <c r="Q1067" s="31" t="s">
        <v>5168</v>
      </c>
    </row>
    <row r="1068" spans="1:17" hidden="1" x14ac:dyDescent="0.2">
      <c r="A1068" s="31" t="s">
        <v>8305</v>
      </c>
      <c r="B1068" s="31" t="s">
        <v>8306</v>
      </c>
      <c r="C1068" s="31" t="s">
        <v>8307</v>
      </c>
      <c r="D1068" s="31"/>
      <c r="E1068" s="31" t="s">
        <v>7488</v>
      </c>
      <c r="F1068" s="31" t="s">
        <v>3948</v>
      </c>
      <c r="G1068" s="47">
        <v>60</v>
      </c>
      <c r="H1068" s="33">
        <v>0</v>
      </c>
      <c r="I1068" s="31" t="s">
        <v>5384</v>
      </c>
      <c r="J1068" s="31" t="s">
        <v>5385</v>
      </c>
      <c r="K1068" s="31" t="s">
        <v>5164</v>
      </c>
      <c r="L1068" s="31" t="s">
        <v>5165</v>
      </c>
      <c r="M1068" s="31" t="s">
        <v>5166</v>
      </c>
      <c r="N1068" s="31"/>
      <c r="O1068" s="31" t="s">
        <v>4026</v>
      </c>
      <c r="P1068" s="31" t="s">
        <v>4513</v>
      </c>
      <c r="Q1068" s="31" t="s">
        <v>5168</v>
      </c>
    </row>
    <row r="1069" spans="1:17" hidden="1" x14ac:dyDescent="0.2">
      <c r="A1069" s="31" t="s">
        <v>8308</v>
      </c>
      <c r="B1069" s="31" t="s">
        <v>8309</v>
      </c>
      <c r="C1069" s="31" t="s">
        <v>8310</v>
      </c>
      <c r="D1069" s="31"/>
      <c r="E1069" s="31" t="s">
        <v>7488</v>
      </c>
      <c r="F1069" s="31" t="s">
        <v>3948</v>
      </c>
      <c r="G1069" s="47">
        <v>60</v>
      </c>
      <c r="H1069" s="33">
        <v>0</v>
      </c>
      <c r="I1069" s="31" t="s">
        <v>5179</v>
      </c>
      <c r="J1069" s="31" t="s">
        <v>5180</v>
      </c>
      <c r="K1069" s="31" t="s">
        <v>5164</v>
      </c>
      <c r="L1069" s="31" t="s">
        <v>5165</v>
      </c>
      <c r="M1069" s="31" t="s">
        <v>5379</v>
      </c>
      <c r="N1069" s="31" t="s">
        <v>7545</v>
      </c>
      <c r="O1069" s="31" t="s">
        <v>4026</v>
      </c>
      <c r="P1069" s="31" t="s">
        <v>4513</v>
      </c>
      <c r="Q1069" s="31" t="s">
        <v>5168</v>
      </c>
    </row>
    <row r="1070" spans="1:17" hidden="1" x14ac:dyDescent="0.2">
      <c r="A1070" s="31" t="s">
        <v>8311</v>
      </c>
      <c r="B1070" s="31" t="s">
        <v>8312</v>
      </c>
      <c r="C1070" s="31" t="s">
        <v>8313</v>
      </c>
      <c r="D1070" s="31"/>
      <c r="E1070" s="31" t="s">
        <v>7488</v>
      </c>
      <c r="F1070" s="31" t="s">
        <v>3948</v>
      </c>
      <c r="G1070" s="47">
        <v>60</v>
      </c>
      <c r="H1070" s="33">
        <v>0</v>
      </c>
      <c r="I1070" s="31" t="s">
        <v>5384</v>
      </c>
      <c r="J1070" s="31" t="s">
        <v>5385</v>
      </c>
      <c r="K1070" s="31" t="s">
        <v>5164</v>
      </c>
      <c r="L1070" s="31" t="s">
        <v>5165</v>
      </c>
      <c r="M1070" s="31" t="s">
        <v>5254</v>
      </c>
      <c r="N1070" s="31"/>
      <c r="O1070" s="31" t="s">
        <v>4026</v>
      </c>
      <c r="P1070" s="31" t="s">
        <v>4513</v>
      </c>
      <c r="Q1070" s="31" t="s">
        <v>5168</v>
      </c>
    </row>
    <row r="1071" spans="1:17" hidden="1" x14ac:dyDescent="0.2">
      <c r="A1071" s="31" t="s">
        <v>8314</v>
      </c>
      <c r="B1071" s="31" t="s">
        <v>8315</v>
      </c>
      <c r="C1071" s="31" t="s">
        <v>8316</v>
      </c>
      <c r="D1071" s="31"/>
      <c r="E1071" s="31" t="s">
        <v>7488</v>
      </c>
      <c r="F1071" s="31" t="s">
        <v>3948</v>
      </c>
      <c r="G1071" s="47">
        <v>60</v>
      </c>
      <c r="H1071" s="33">
        <v>0</v>
      </c>
      <c r="I1071" s="31" t="s">
        <v>5218</v>
      </c>
      <c r="J1071" s="31" t="s">
        <v>5219</v>
      </c>
      <c r="K1071" s="31" t="s">
        <v>5164</v>
      </c>
      <c r="L1071" s="31" t="s">
        <v>5165</v>
      </c>
      <c r="M1071" s="31" t="s">
        <v>5320</v>
      </c>
      <c r="N1071" s="31"/>
      <c r="O1071" s="31" t="s">
        <v>4026</v>
      </c>
      <c r="P1071" s="31" t="s">
        <v>4513</v>
      </c>
      <c r="Q1071" s="31" t="s">
        <v>5168</v>
      </c>
    </row>
    <row r="1072" spans="1:17" hidden="1" x14ac:dyDescent="0.2">
      <c r="A1072" s="31" t="s">
        <v>8317</v>
      </c>
      <c r="B1072" s="31" t="s">
        <v>8318</v>
      </c>
      <c r="C1072" s="31" t="s">
        <v>8319</v>
      </c>
      <c r="D1072" s="31"/>
      <c r="E1072" s="31" t="s">
        <v>7488</v>
      </c>
      <c r="F1072" s="31" t="s">
        <v>3948</v>
      </c>
      <c r="G1072" s="47">
        <v>60</v>
      </c>
      <c r="H1072" s="33">
        <v>0</v>
      </c>
      <c r="I1072" s="31" t="s">
        <v>5252</v>
      </c>
      <c r="J1072" s="31" t="s">
        <v>5253</v>
      </c>
      <c r="K1072" s="31" t="s">
        <v>5164</v>
      </c>
      <c r="L1072" s="31" t="s">
        <v>5165</v>
      </c>
      <c r="M1072" s="31" t="s">
        <v>5569</v>
      </c>
      <c r="N1072" s="31"/>
      <c r="O1072" s="31" t="s">
        <v>4026</v>
      </c>
      <c r="P1072" s="31" t="s">
        <v>4513</v>
      </c>
      <c r="Q1072" s="31" t="s">
        <v>5168</v>
      </c>
    </row>
    <row r="1073" spans="1:17" hidden="1" x14ac:dyDescent="0.2">
      <c r="A1073" s="31" t="s">
        <v>8320</v>
      </c>
      <c r="B1073" s="31" t="s">
        <v>8321</v>
      </c>
      <c r="C1073" s="31" t="s">
        <v>8322</v>
      </c>
      <c r="D1073" s="31"/>
      <c r="E1073" s="31" t="s">
        <v>7488</v>
      </c>
      <c r="F1073" s="31" t="s">
        <v>3948</v>
      </c>
      <c r="G1073" s="47">
        <v>60</v>
      </c>
      <c r="H1073" s="33">
        <v>0</v>
      </c>
      <c r="I1073" s="31" t="s">
        <v>5218</v>
      </c>
      <c r="J1073" s="31" t="s">
        <v>5219</v>
      </c>
      <c r="K1073" s="31" t="s">
        <v>5164</v>
      </c>
      <c r="L1073" s="31" t="s">
        <v>5165</v>
      </c>
      <c r="M1073" s="31" t="s">
        <v>5390</v>
      </c>
      <c r="N1073" s="31"/>
      <c r="O1073" s="31" t="s">
        <v>4026</v>
      </c>
      <c r="P1073" s="31" t="s">
        <v>4513</v>
      </c>
      <c r="Q1073" s="31" t="s">
        <v>5168</v>
      </c>
    </row>
    <row r="1074" spans="1:17" hidden="1" x14ac:dyDescent="0.2">
      <c r="A1074" s="31" t="s">
        <v>8323</v>
      </c>
      <c r="B1074" s="31" t="s">
        <v>8324</v>
      </c>
      <c r="C1074" s="31" t="s">
        <v>8325</v>
      </c>
      <c r="D1074" s="31"/>
      <c r="E1074" s="31" t="s">
        <v>7488</v>
      </c>
      <c r="F1074" s="31" t="s">
        <v>3948</v>
      </c>
      <c r="G1074" s="47">
        <v>60</v>
      </c>
      <c r="H1074" s="33">
        <v>0</v>
      </c>
      <c r="I1074" s="31" t="s">
        <v>5252</v>
      </c>
      <c r="J1074" s="31" t="s">
        <v>5253</v>
      </c>
      <c r="K1074" s="31" t="s">
        <v>5164</v>
      </c>
      <c r="L1074" s="31" t="s">
        <v>5165</v>
      </c>
      <c r="M1074" s="31" t="s">
        <v>7808</v>
      </c>
      <c r="N1074" s="31"/>
      <c r="O1074" s="31" t="s">
        <v>4026</v>
      </c>
      <c r="P1074" s="31" t="s">
        <v>4513</v>
      </c>
      <c r="Q1074" s="31" t="s">
        <v>5168</v>
      </c>
    </row>
    <row r="1075" spans="1:17" hidden="1" x14ac:dyDescent="0.2">
      <c r="A1075" s="31" t="s">
        <v>8326</v>
      </c>
      <c r="B1075" s="31" t="s">
        <v>8327</v>
      </c>
      <c r="C1075" s="31" t="s">
        <v>8328</v>
      </c>
      <c r="D1075" s="31"/>
      <c r="E1075" s="31" t="s">
        <v>7488</v>
      </c>
      <c r="F1075" s="31" t="s">
        <v>3948</v>
      </c>
      <c r="G1075" s="47">
        <v>60</v>
      </c>
      <c r="H1075" s="33">
        <v>0</v>
      </c>
      <c r="I1075" s="31" t="s">
        <v>5218</v>
      </c>
      <c r="J1075" s="31" t="s">
        <v>5219</v>
      </c>
      <c r="K1075" s="31" t="s">
        <v>5164</v>
      </c>
      <c r="L1075" s="31" t="s">
        <v>5165</v>
      </c>
      <c r="M1075" s="31" t="s">
        <v>5262</v>
      </c>
      <c r="N1075" s="31"/>
      <c r="O1075" s="31" t="s">
        <v>4026</v>
      </c>
      <c r="P1075" s="31" t="s">
        <v>4513</v>
      </c>
      <c r="Q1075" s="31" t="s">
        <v>5168</v>
      </c>
    </row>
    <row r="1076" spans="1:17" hidden="1" x14ac:dyDescent="0.2">
      <c r="A1076" s="31" t="s">
        <v>8329</v>
      </c>
      <c r="B1076" s="31" t="s">
        <v>8330</v>
      </c>
      <c r="C1076" s="31" t="s">
        <v>8331</v>
      </c>
      <c r="D1076" s="31"/>
      <c r="E1076" s="31" t="s">
        <v>8234</v>
      </c>
      <c r="F1076" s="31" t="s">
        <v>3948</v>
      </c>
      <c r="G1076" s="47">
        <v>60</v>
      </c>
      <c r="H1076" s="33">
        <v>0</v>
      </c>
      <c r="I1076" s="31" t="s">
        <v>5179</v>
      </c>
      <c r="J1076" s="31" t="s">
        <v>5180</v>
      </c>
      <c r="K1076" s="31" t="s">
        <v>5164</v>
      </c>
      <c r="L1076" s="31" t="s">
        <v>5165</v>
      </c>
      <c r="M1076" s="31" t="s">
        <v>5379</v>
      </c>
      <c r="N1076" s="31"/>
      <c r="O1076" s="31" t="s">
        <v>4026</v>
      </c>
      <c r="P1076" s="31" t="s">
        <v>4513</v>
      </c>
      <c r="Q1076" s="31" t="s">
        <v>5168</v>
      </c>
    </row>
    <row r="1077" spans="1:17" hidden="1" x14ac:dyDescent="0.2">
      <c r="A1077" s="31" t="s">
        <v>8332</v>
      </c>
      <c r="B1077" s="31" t="s">
        <v>8333</v>
      </c>
      <c r="C1077" s="31" t="s">
        <v>8334</v>
      </c>
      <c r="D1077" s="31"/>
      <c r="E1077" s="31" t="s">
        <v>7488</v>
      </c>
      <c r="F1077" s="31" t="s">
        <v>3948</v>
      </c>
      <c r="G1077" s="47">
        <v>60</v>
      </c>
      <c r="H1077" s="33">
        <v>0</v>
      </c>
      <c r="I1077" s="31" t="s">
        <v>5252</v>
      </c>
      <c r="J1077" s="31" t="s">
        <v>5253</v>
      </c>
      <c r="K1077" s="31" t="s">
        <v>5164</v>
      </c>
      <c r="L1077" s="31" t="s">
        <v>5165</v>
      </c>
      <c r="M1077" s="31" t="s">
        <v>5569</v>
      </c>
      <c r="N1077" s="31"/>
      <c r="O1077" s="31" t="s">
        <v>4026</v>
      </c>
      <c r="P1077" s="31" t="s">
        <v>4513</v>
      </c>
      <c r="Q1077" s="31" t="s">
        <v>5168</v>
      </c>
    </row>
    <row r="1078" spans="1:17" hidden="1" x14ac:dyDescent="0.2">
      <c r="A1078" s="31" t="s">
        <v>8335</v>
      </c>
      <c r="B1078" s="31" t="s">
        <v>8336</v>
      </c>
      <c r="C1078" s="31" t="s">
        <v>8337</v>
      </c>
      <c r="D1078" s="31"/>
      <c r="E1078" s="31" t="s">
        <v>7488</v>
      </c>
      <c r="F1078" s="31" t="s">
        <v>3948</v>
      </c>
      <c r="G1078" s="47">
        <v>60</v>
      </c>
      <c r="H1078" s="33">
        <v>0</v>
      </c>
      <c r="I1078" s="31" t="s">
        <v>5218</v>
      </c>
      <c r="J1078" s="31" t="s">
        <v>5219</v>
      </c>
      <c r="K1078" s="31" t="s">
        <v>5164</v>
      </c>
      <c r="L1078" s="31" t="s">
        <v>5165</v>
      </c>
      <c r="M1078" s="31" t="s">
        <v>5390</v>
      </c>
      <c r="N1078" s="31"/>
      <c r="O1078" s="31" t="s">
        <v>4026</v>
      </c>
      <c r="P1078" s="31" t="s">
        <v>4513</v>
      </c>
      <c r="Q1078" s="31" t="s">
        <v>5168</v>
      </c>
    </row>
    <row r="1079" spans="1:17" hidden="1" x14ac:dyDescent="0.2">
      <c r="A1079" s="31" t="s">
        <v>8338</v>
      </c>
      <c r="B1079" s="31" t="s">
        <v>8339</v>
      </c>
      <c r="C1079" s="31" t="s">
        <v>8340</v>
      </c>
      <c r="D1079" s="31"/>
      <c r="E1079" s="31" t="s">
        <v>7488</v>
      </c>
      <c r="F1079" s="31" t="s">
        <v>3948</v>
      </c>
      <c r="G1079" s="47">
        <v>60</v>
      </c>
      <c r="H1079" s="33">
        <v>0</v>
      </c>
      <c r="I1079" s="31" t="s">
        <v>5218</v>
      </c>
      <c r="J1079" s="31" t="s">
        <v>5219</v>
      </c>
      <c r="K1079" s="31" t="s">
        <v>5164</v>
      </c>
      <c r="L1079" s="31" t="s">
        <v>5165</v>
      </c>
      <c r="M1079" s="31" t="s">
        <v>6869</v>
      </c>
      <c r="N1079" s="31"/>
      <c r="O1079" s="31" t="s">
        <v>4026</v>
      </c>
      <c r="P1079" s="31" t="s">
        <v>4513</v>
      </c>
      <c r="Q1079" s="31" t="s">
        <v>5168</v>
      </c>
    </row>
    <row r="1080" spans="1:17" hidden="1" x14ac:dyDescent="0.2">
      <c r="A1080" s="31" t="s">
        <v>8341</v>
      </c>
      <c r="B1080" s="31" t="s">
        <v>8342</v>
      </c>
      <c r="C1080" s="31" t="s">
        <v>8343</v>
      </c>
      <c r="D1080" s="31"/>
      <c r="E1080" s="31" t="s">
        <v>7488</v>
      </c>
      <c r="F1080" s="31" t="s">
        <v>3948</v>
      </c>
      <c r="G1080" s="47">
        <v>60</v>
      </c>
      <c r="H1080" s="33">
        <v>0</v>
      </c>
      <c r="I1080" s="31" t="s">
        <v>5179</v>
      </c>
      <c r="J1080" s="31" t="s">
        <v>5180</v>
      </c>
      <c r="K1080" s="31" t="s">
        <v>5164</v>
      </c>
      <c r="L1080" s="31" t="s">
        <v>5165</v>
      </c>
      <c r="M1080" s="31" t="s">
        <v>5181</v>
      </c>
      <c r="N1080" s="31"/>
      <c r="O1080" s="31" t="s">
        <v>4026</v>
      </c>
      <c r="P1080" s="31" t="s">
        <v>4513</v>
      </c>
      <c r="Q1080" s="31" t="s">
        <v>5168</v>
      </c>
    </row>
    <row r="1081" spans="1:17" hidden="1" x14ac:dyDescent="0.2">
      <c r="A1081" s="31" t="s">
        <v>8344</v>
      </c>
      <c r="B1081" s="31" t="s">
        <v>8345</v>
      </c>
      <c r="C1081" s="31" t="s">
        <v>8346</v>
      </c>
      <c r="D1081" s="31"/>
      <c r="E1081" s="31" t="s">
        <v>7488</v>
      </c>
      <c r="F1081" s="31" t="s">
        <v>3948</v>
      </c>
      <c r="G1081" s="47">
        <v>60</v>
      </c>
      <c r="H1081" s="33">
        <v>0</v>
      </c>
      <c r="I1081" s="31" t="s">
        <v>5179</v>
      </c>
      <c r="J1081" s="31" t="s">
        <v>5180</v>
      </c>
      <c r="K1081" s="31" t="s">
        <v>5164</v>
      </c>
      <c r="L1081" s="31" t="s">
        <v>5165</v>
      </c>
      <c r="M1081" s="31" t="s">
        <v>5192</v>
      </c>
      <c r="N1081" s="31"/>
      <c r="O1081" s="31" t="s">
        <v>4026</v>
      </c>
      <c r="P1081" s="31" t="s">
        <v>4513</v>
      </c>
      <c r="Q1081" s="31" t="s">
        <v>5168</v>
      </c>
    </row>
    <row r="1082" spans="1:17" hidden="1" x14ac:dyDescent="0.2">
      <c r="A1082" s="31" t="s">
        <v>8347</v>
      </c>
      <c r="B1082" s="31" t="s">
        <v>8348</v>
      </c>
      <c r="C1082" s="31" t="s">
        <v>8349</v>
      </c>
      <c r="D1082" s="31"/>
      <c r="E1082" s="31" t="s">
        <v>7488</v>
      </c>
      <c r="F1082" s="31" t="s">
        <v>3948</v>
      </c>
      <c r="G1082" s="47">
        <v>60</v>
      </c>
      <c r="H1082" s="33">
        <v>0</v>
      </c>
      <c r="I1082" s="31" t="s">
        <v>5172</v>
      </c>
      <c r="J1082" s="31" t="s">
        <v>5173</v>
      </c>
      <c r="K1082" s="31" t="s">
        <v>5164</v>
      </c>
      <c r="L1082" s="31" t="s">
        <v>5165</v>
      </c>
      <c r="M1082" s="31" t="s">
        <v>5258</v>
      </c>
      <c r="N1082" s="31"/>
      <c r="O1082" s="31" t="s">
        <v>4026</v>
      </c>
      <c r="P1082" s="31" t="s">
        <v>4513</v>
      </c>
      <c r="Q1082" s="31" t="s">
        <v>5168</v>
      </c>
    </row>
    <row r="1083" spans="1:17" hidden="1" x14ac:dyDescent="0.2">
      <c r="A1083" s="31" t="s">
        <v>8350</v>
      </c>
      <c r="B1083" s="31" t="s">
        <v>8351</v>
      </c>
      <c r="C1083" s="31" t="s">
        <v>8352</v>
      </c>
      <c r="D1083" s="31"/>
      <c r="E1083" s="31" t="s">
        <v>7488</v>
      </c>
      <c r="F1083" s="31" t="s">
        <v>3948</v>
      </c>
      <c r="G1083" s="47">
        <v>60</v>
      </c>
      <c r="H1083" s="33">
        <v>0</v>
      </c>
      <c r="I1083" s="31" t="s">
        <v>5252</v>
      </c>
      <c r="J1083" s="31" t="s">
        <v>5253</v>
      </c>
      <c r="K1083" s="31" t="s">
        <v>5164</v>
      </c>
      <c r="L1083" s="31" t="s">
        <v>5165</v>
      </c>
      <c r="M1083" s="31" t="s">
        <v>5166</v>
      </c>
      <c r="N1083" s="31"/>
      <c r="O1083" s="31" t="s">
        <v>4026</v>
      </c>
      <c r="P1083" s="31" t="s">
        <v>4513</v>
      </c>
      <c r="Q1083" s="31" t="s">
        <v>5168</v>
      </c>
    </row>
    <row r="1084" spans="1:17" hidden="1" x14ac:dyDescent="0.2">
      <c r="A1084" s="31" t="s">
        <v>8353</v>
      </c>
      <c r="B1084" s="31" t="s">
        <v>8354</v>
      </c>
      <c r="C1084" s="31" t="s">
        <v>8355</v>
      </c>
      <c r="D1084" s="31"/>
      <c r="E1084" s="31" t="s">
        <v>7488</v>
      </c>
      <c r="F1084" s="31" t="s">
        <v>3948</v>
      </c>
      <c r="G1084" s="47">
        <v>60</v>
      </c>
      <c r="H1084" s="33">
        <v>0</v>
      </c>
      <c r="I1084" s="31" t="s">
        <v>5172</v>
      </c>
      <c r="J1084" s="31" t="s">
        <v>5173</v>
      </c>
      <c r="K1084" s="31" t="s">
        <v>5164</v>
      </c>
      <c r="L1084" s="31" t="s">
        <v>5165</v>
      </c>
      <c r="M1084" s="31" t="s">
        <v>6835</v>
      </c>
      <c r="N1084" s="31"/>
      <c r="O1084" s="31" t="s">
        <v>4026</v>
      </c>
      <c r="P1084" s="31" t="s">
        <v>4513</v>
      </c>
      <c r="Q1084" s="31" t="s">
        <v>5168</v>
      </c>
    </row>
    <row r="1085" spans="1:17" hidden="1" x14ac:dyDescent="0.2">
      <c r="A1085" s="31" t="s">
        <v>8356</v>
      </c>
      <c r="B1085" s="31" t="s">
        <v>4375</v>
      </c>
      <c r="C1085" s="31" t="s">
        <v>8357</v>
      </c>
      <c r="D1085" s="31"/>
      <c r="E1085" s="31" t="s">
        <v>7488</v>
      </c>
      <c r="F1085" s="31" t="s">
        <v>3948</v>
      </c>
      <c r="G1085" s="47">
        <v>60</v>
      </c>
      <c r="H1085" s="33">
        <v>0</v>
      </c>
      <c r="I1085" s="31" t="s">
        <v>5172</v>
      </c>
      <c r="J1085" s="31" t="s">
        <v>5173</v>
      </c>
      <c r="K1085" s="31" t="s">
        <v>5164</v>
      </c>
      <c r="L1085" s="31" t="s">
        <v>5165</v>
      </c>
      <c r="M1085" s="31" t="s">
        <v>5258</v>
      </c>
      <c r="N1085" s="31"/>
      <c r="O1085" s="31" t="s">
        <v>4026</v>
      </c>
      <c r="P1085" s="31" t="s">
        <v>4513</v>
      </c>
      <c r="Q1085" s="31" t="s">
        <v>5168</v>
      </c>
    </row>
    <row r="1086" spans="1:17" hidden="1" x14ac:dyDescent="0.2">
      <c r="A1086" s="31" t="s">
        <v>8358</v>
      </c>
      <c r="B1086" s="31" t="s">
        <v>8359</v>
      </c>
      <c r="C1086" s="31" t="s">
        <v>8360</v>
      </c>
      <c r="D1086" s="31"/>
      <c r="E1086" s="31" t="s">
        <v>7488</v>
      </c>
      <c r="F1086" s="31" t="s">
        <v>3948</v>
      </c>
      <c r="G1086" s="47">
        <v>60</v>
      </c>
      <c r="H1086" s="33">
        <v>0</v>
      </c>
      <c r="I1086" s="31" t="s">
        <v>5179</v>
      </c>
      <c r="J1086" s="31" t="s">
        <v>5180</v>
      </c>
      <c r="K1086" s="31" t="s">
        <v>5164</v>
      </c>
      <c r="L1086" s="31" t="s">
        <v>5165</v>
      </c>
      <c r="M1086" s="31" t="s">
        <v>5214</v>
      </c>
      <c r="N1086" s="31"/>
      <c r="O1086" s="31" t="s">
        <v>4026</v>
      </c>
      <c r="P1086" s="31" t="s">
        <v>4513</v>
      </c>
      <c r="Q1086" s="31" t="s">
        <v>5168</v>
      </c>
    </row>
    <row r="1087" spans="1:17" hidden="1" x14ac:dyDescent="0.2">
      <c r="A1087" s="31" t="s">
        <v>8361</v>
      </c>
      <c r="B1087" s="31" t="s">
        <v>8362</v>
      </c>
      <c r="C1087" s="31" t="s">
        <v>8363</v>
      </c>
      <c r="D1087" s="31"/>
      <c r="E1087" s="31" t="s">
        <v>7488</v>
      </c>
      <c r="F1087" s="31" t="s">
        <v>3948</v>
      </c>
      <c r="G1087" s="47">
        <v>60</v>
      </c>
      <c r="H1087" s="33">
        <v>0</v>
      </c>
      <c r="I1087" s="31" t="s">
        <v>5252</v>
      </c>
      <c r="J1087" s="31" t="s">
        <v>5253</v>
      </c>
      <c r="K1087" s="31" t="s">
        <v>5164</v>
      </c>
      <c r="L1087" s="31" t="s">
        <v>5165</v>
      </c>
      <c r="M1087" s="31" t="s">
        <v>5166</v>
      </c>
      <c r="N1087" s="31"/>
      <c r="O1087" s="31" t="s">
        <v>4026</v>
      </c>
      <c r="P1087" s="31" t="s">
        <v>4513</v>
      </c>
      <c r="Q1087" s="31" t="s">
        <v>5168</v>
      </c>
    </row>
    <row r="1088" spans="1:17" hidden="1" x14ac:dyDescent="0.2">
      <c r="A1088" s="31" t="s">
        <v>8364</v>
      </c>
      <c r="B1088" s="31" t="s">
        <v>8365</v>
      </c>
      <c r="C1088" s="31" t="s">
        <v>8366</v>
      </c>
      <c r="D1088" s="31"/>
      <c r="E1088" s="31" t="s">
        <v>7488</v>
      </c>
      <c r="F1088" s="31" t="s">
        <v>3948</v>
      </c>
      <c r="G1088" s="47">
        <v>60</v>
      </c>
      <c r="H1088" s="33">
        <v>0</v>
      </c>
      <c r="I1088" s="31" t="s">
        <v>5179</v>
      </c>
      <c r="J1088" s="31" t="s">
        <v>5180</v>
      </c>
      <c r="K1088" s="31" t="s">
        <v>5164</v>
      </c>
      <c r="L1088" s="31" t="s">
        <v>5165</v>
      </c>
      <c r="M1088" s="31" t="s">
        <v>5305</v>
      </c>
      <c r="N1088" s="31"/>
      <c r="O1088" s="31" t="s">
        <v>4026</v>
      </c>
      <c r="P1088" s="31" t="s">
        <v>4513</v>
      </c>
      <c r="Q1088" s="31" t="s">
        <v>5168</v>
      </c>
    </row>
    <row r="1089" spans="1:17" hidden="1" x14ac:dyDescent="0.2">
      <c r="A1089" s="31" t="s">
        <v>8367</v>
      </c>
      <c r="B1089" s="31" t="s">
        <v>8368</v>
      </c>
      <c r="C1089" s="31" t="s">
        <v>8369</v>
      </c>
      <c r="D1089" s="31"/>
      <c r="E1089" s="31" t="s">
        <v>7488</v>
      </c>
      <c r="F1089" s="31" t="s">
        <v>3948</v>
      </c>
      <c r="G1089" s="47">
        <v>60</v>
      </c>
      <c r="H1089" s="33">
        <v>0</v>
      </c>
      <c r="I1089" s="31" t="s">
        <v>5172</v>
      </c>
      <c r="J1089" s="31" t="s">
        <v>5173</v>
      </c>
      <c r="K1089" s="31" t="s">
        <v>5164</v>
      </c>
      <c r="L1089" s="31" t="s">
        <v>5165</v>
      </c>
      <c r="M1089" s="31" t="s">
        <v>5258</v>
      </c>
      <c r="N1089" s="31"/>
      <c r="O1089" s="31" t="s">
        <v>4026</v>
      </c>
      <c r="P1089" s="31" t="s">
        <v>4513</v>
      </c>
      <c r="Q1089" s="31" t="s">
        <v>5168</v>
      </c>
    </row>
    <row r="1090" spans="1:17" hidden="1" x14ac:dyDescent="0.2">
      <c r="A1090" s="31" t="s">
        <v>8370</v>
      </c>
      <c r="B1090" s="31" t="s">
        <v>8371</v>
      </c>
      <c r="C1090" s="31" t="s">
        <v>8372</v>
      </c>
      <c r="D1090" s="31"/>
      <c r="E1090" s="31" t="s">
        <v>7488</v>
      </c>
      <c r="F1090" s="31" t="s">
        <v>3948</v>
      </c>
      <c r="G1090" s="47">
        <v>60</v>
      </c>
      <c r="H1090" s="33">
        <v>0</v>
      </c>
      <c r="I1090" s="31" t="s">
        <v>5218</v>
      </c>
      <c r="J1090" s="31" t="s">
        <v>5219</v>
      </c>
      <c r="K1090" s="31" t="s">
        <v>5164</v>
      </c>
      <c r="L1090" s="31" t="s">
        <v>5165</v>
      </c>
      <c r="M1090" s="31" t="s">
        <v>5390</v>
      </c>
      <c r="N1090" s="31"/>
      <c r="O1090" s="31" t="s">
        <v>4026</v>
      </c>
      <c r="P1090" s="31" t="s">
        <v>4513</v>
      </c>
      <c r="Q1090" s="31" t="s">
        <v>5168</v>
      </c>
    </row>
    <row r="1091" spans="1:17" hidden="1" x14ac:dyDescent="0.2">
      <c r="A1091" s="31" t="s">
        <v>8373</v>
      </c>
      <c r="B1091" s="31" t="s">
        <v>8374</v>
      </c>
      <c r="C1091" s="31" t="s">
        <v>8375</v>
      </c>
      <c r="D1091" s="31"/>
      <c r="E1091" s="31" t="s">
        <v>7488</v>
      </c>
      <c r="F1091" s="31" t="s">
        <v>3948</v>
      </c>
      <c r="G1091" s="47">
        <v>60</v>
      </c>
      <c r="H1091" s="33">
        <v>0</v>
      </c>
      <c r="I1091" s="31" t="s">
        <v>5179</v>
      </c>
      <c r="J1091" s="31" t="s">
        <v>5180</v>
      </c>
      <c r="K1091" s="31" t="s">
        <v>5164</v>
      </c>
      <c r="L1091" s="31" t="s">
        <v>5165</v>
      </c>
      <c r="M1091" s="31" t="s">
        <v>5181</v>
      </c>
      <c r="N1091" s="31"/>
      <c r="O1091" s="31" t="s">
        <v>4026</v>
      </c>
      <c r="P1091" s="31" t="s">
        <v>4513</v>
      </c>
      <c r="Q1091" s="31" t="s">
        <v>5168</v>
      </c>
    </row>
    <row r="1092" spans="1:17" hidden="1" x14ac:dyDescent="0.2">
      <c r="A1092" s="31" t="s">
        <v>8376</v>
      </c>
      <c r="B1092" s="31" t="s">
        <v>8377</v>
      </c>
      <c r="C1092" s="31" t="s">
        <v>8378</v>
      </c>
      <c r="D1092" s="31"/>
      <c r="E1092" s="31" t="s">
        <v>7488</v>
      </c>
      <c r="F1092" s="31" t="s">
        <v>3948</v>
      </c>
      <c r="G1092" s="47">
        <v>60</v>
      </c>
      <c r="H1092" s="33">
        <v>0</v>
      </c>
      <c r="I1092" s="31" t="s">
        <v>5179</v>
      </c>
      <c r="J1092" s="31" t="s">
        <v>5180</v>
      </c>
      <c r="K1092" s="31" t="s">
        <v>5164</v>
      </c>
      <c r="L1092" s="31" t="s">
        <v>5165</v>
      </c>
      <c r="M1092" s="31" t="s">
        <v>5361</v>
      </c>
      <c r="N1092" s="31"/>
      <c r="O1092" s="31" t="s">
        <v>4026</v>
      </c>
      <c r="P1092" s="31" t="s">
        <v>4513</v>
      </c>
      <c r="Q1092" s="31" t="s">
        <v>5168</v>
      </c>
    </row>
    <row r="1093" spans="1:17" hidden="1" x14ac:dyDescent="0.2">
      <c r="A1093" s="31" t="s">
        <v>8379</v>
      </c>
      <c r="B1093" s="31" t="s">
        <v>8380</v>
      </c>
      <c r="C1093" s="31" t="s">
        <v>8381</v>
      </c>
      <c r="D1093" s="31"/>
      <c r="E1093" s="31" t="s">
        <v>7488</v>
      </c>
      <c r="F1093" s="31" t="s">
        <v>3948</v>
      </c>
      <c r="G1093" s="47">
        <v>60</v>
      </c>
      <c r="H1093" s="33">
        <v>0</v>
      </c>
      <c r="I1093" s="31" t="s">
        <v>5218</v>
      </c>
      <c r="J1093" s="31" t="s">
        <v>5219</v>
      </c>
      <c r="K1093" s="31" t="s">
        <v>5164</v>
      </c>
      <c r="L1093" s="31" t="s">
        <v>5165</v>
      </c>
      <c r="M1093" s="31" t="s">
        <v>6869</v>
      </c>
      <c r="N1093" s="31"/>
      <c r="O1093" s="31" t="s">
        <v>4026</v>
      </c>
      <c r="P1093" s="31" t="s">
        <v>4513</v>
      </c>
      <c r="Q1093" s="31" t="s">
        <v>5168</v>
      </c>
    </row>
    <row r="1094" spans="1:17" hidden="1" x14ac:dyDescent="0.2">
      <c r="A1094" s="31" t="s">
        <v>8382</v>
      </c>
      <c r="B1094" s="31" t="s">
        <v>8383</v>
      </c>
      <c r="C1094" s="31" t="s">
        <v>8384</v>
      </c>
      <c r="D1094" s="31"/>
      <c r="E1094" s="31" t="s">
        <v>7488</v>
      </c>
      <c r="F1094" s="31" t="s">
        <v>3948</v>
      </c>
      <c r="G1094" s="47">
        <v>60</v>
      </c>
      <c r="H1094" s="33">
        <v>0</v>
      </c>
      <c r="I1094" s="31" t="s">
        <v>5218</v>
      </c>
      <c r="J1094" s="31" t="s">
        <v>5219</v>
      </c>
      <c r="K1094" s="31" t="s">
        <v>5164</v>
      </c>
      <c r="L1094" s="31" t="s">
        <v>5165</v>
      </c>
      <c r="M1094" s="31" t="s">
        <v>5262</v>
      </c>
      <c r="N1094" s="31"/>
      <c r="O1094" s="31" t="s">
        <v>4026</v>
      </c>
      <c r="P1094" s="31" t="s">
        <v>4513</v>
      </c>
      <c r="Q1094" s="31" t="s">
        <v>5168</v>
      </c>
    </row>
    <row r="1095" spans="1:17" hidden="1" x14ac:dyDescent="0.2">
      <c r="A1095" s="31" t="s">
        <v>8385</v>
      </c>
      <c r="B1095" s="31" t="s">
        <v>8386</v>
      </c>
      <c r="C1095" s="31" t="s">
        <v>8387</v>
      </c>
      <c r="D1095" s="31"/>
      <c r="E1095" s="31" t="s">
        <v>7488</v>
      </c>
      <c r="F1095" s="31" t="s">
        <v>3948</v>
      </c>
      <c r="G1095" s="47">
        <v>60</v>
      </c>
      <c r="H1095" s="33">
        <v>0</v>
      </c>
      <c r="I1095" s="31" t="s">
        <v>5179</v>
      </c>
      <c r="J1095" s="31" t="s">
        <v>5180</v>
      </c>
      <c r="K1095" s="31" t="s">
        <v>5164</v>
      </c>
      <c r="L1095" s="31" t="s">
        <v>5165</v>
      </c>
      <c r="M1095" s="31" t="s">
        <v>5192</v>
      </c>
      <c r="N1095" s="31"/>
      <c r="O1095" s="31" t="s">
        <v>4026</v>
      </c>
      <c r="P1095" s="31" t="s">
        <v>4513</v>
      </c>
      <c r="Q1095" s="31" t="s">
        <v>5168</v>
      </c>
    </row>
    <row r="1096" spans="1:17" hidden="1" x14ac:dyDescent="0.2">
      <c r="A1096" s="31" t="s">
        <v>8388</v>
      </c>
      <c r="B1096" s="31" t="s">
        <v>8389</v>
      </c>
      <c r="C1096" s="31" t="s">
        <v>8390</v>
      </c>
      <c r="D1096" s="31"/>
      <c r="E1096" s="31" t="s">
        <v>7488</v>
      </c>
      <c r="F1096" s="31" t="s">
        <v>3948</v>
      </c>
      <c r="G1096" s="47">
        <v>60</v>
      </c>
      <c r="H1096" s="33">
        <v>0</v>
      </c>
      <c r="I1096" s="31" t="s">
        <v>5252</v>
      </c>
      <c r="J1096" s="31" t="s">
        <v>5253</v>
      </c>
      <c r="K1096" s="31" t="s">
        <v>5164</v>
      </c>
      <c r="L1096" s="31" t="s">
        <v>5165</v>
      </c>
      <c r="M1096" s="31" t="s">
        <v>6963</v>
      </c>
      <c r="N1096" s="31"/>
      <c r="O1096" s="31" t="s">
        <v>4026</v>
      </c>
      <c r="P1096" s="31" t="s">
        <v>4513</v>
      </c>
      <c r="Q1096" s="31" t="s">
        <v>5168</v>
      </c>
    </row>
    <row r="1097" spans="1:17" hidden="1" x14ac:dyDescent="0.2">
      <c r="A1097" s="31" t="s">
        <v>8391</v>
      </c>
      <c r="B1097" s="31" t="s">
        <v>8392</v>
      </c>
      <c r="C1097" s="31" t="s">
        <v>8393</v>
      </c>
      <c r="D1097" s="31"/>
      <c r="E1097" s="31" t="s">
        <v>7488</v>
      </c>
      <c r="F1097" s="31" t="s">
        <v>3948</v>
      </c>
      <c r="G1097" s="47">
        <v>60</v>
      </c>
      <c r="H1097" s="33">
        <v>0</v>
      </c>
      <c r="I1097" s="31" t="s">
        <v>5252</v>
      </c>
      <c r="J1097" s="31" t="s">
        <v>5253</v>
      </c>
      <c r="K1097" s="31" t="s">
        <v>5164</v>
      </c>
      <c r="L1097" s="31" t="s">
        <v>5165</v>
      </c>
      <c r="M1097" s="31" t="s">
        <v>5254</v>
      </c>
      <c r="N1097" s="31"/>
      <c r="O1097" s="31" t="s">
        <v>4026</v>
      </c>
      <c r="P1097" s="31" t="s">
        <v>4513</v>
      </c>
      <c r="Q1097" s="31" t="s">
        <v>5168</v>
      </c>
    </row>
    <row r="1098" spans="1:17" hidden="1" x14ac:dyDescent="0.2">
      <c r="A1098" s="31" t="s">
        <v>8394</v>
      </c>
      <c r="B1098" s="31" t="s">
        <v>8395</v>
      </c>
      <c r="C1098" s="31" t="s">
        <v>8396</v>
      </c>
      <c r="D1098" s="31"/>
      <c r="E1098" s="31" t="s">
        <v>7488</v>
      </c>
      <c r="F1098" s="31" t="s">
        <v>3948</v>
      </c>
      <c r="G1098" s="47">
        <v>60</v>
      </c>
      <c r="H1098" s="33">
        <v>0</v>
      </c>
      <c r="I1098" s="31" t="s">
        <v>5179</v>
      </c>
      <c r="J1098" s="31" t="s">
        <v>5180</v>
      </c>
      <c r="K1098" s="31" t="s">
        <v>5164</v>
      </c>
      <c r="L1098" s="31" t="s">
        <v>5165</v>
      </c>
      <c r="M1098" s="31" t="s">
        <v>5305</v>
      </c>
      <c r="N1098" s="31"/>
      <c r="O1098" s="31" t="s">
        <v>4026</v>
      </c>
      <c r="P1098" s="31" t="s">
        <v>4513</v>
      </c>
      <c r="Q1098" s="31" t="s">
        <v>5168</v>
      </c>
    </row>
    <row r="1099" spans="1:17" hidden="1" x14ac:dyDescent="0.2">
      <c r="A1099" s="31" t="s">
        <v>8397</v>
      </c>
      <c r="B1099" s="31" t="s">
        <v>8398</v>
      </c>
      <c r="C1099" s="31" t="s">
        <v>8399</v>
      </c>
      <c r="D1099" s="31"/>
      <c r="E1099" s="31" t="s">
        <v>7488</v>
      </c>
      <c r="F1099" s="31" t="s">
        <v>3948</v>
      </c>
      <c r="G1099" s="47">
        <v>60</v>
      </c>
      <c r="H1099" s="33">
        <v>0</v>
      </c>
      <c r="I1099" s="31" t="s">
        <v>5252</v>
      </c>
      <c r="J1099" s="31" t="s">
        <v>5253</v>
      </c>
      <c r="K1099" s="31" t="s">
        <v>5164</v>
      </c>
      <c r="L1099" s="31" t="s">
        <v>5165</v>
      </c>
      <c r="M1099" s="31" t="s">
        <v>5543</v>
      </c>
      <c r="N1099" s="31"/>
      <c r="O1099" s="31" t="s">
        <v>4026</v>
      </c>
      <c r="P1099" s="31" t="s">
        <v>4513</v>
      </c>
      <c r="Q1099" s="31" t="s">
        <v>5168</v>
      </c>
    </row>
    <row r="1100" spans="1:17" hidden="1" x14ac:dyDescent="0.2">
      <c r="A1100" s="31" t="s">
        <v>8400</v>
      </c>
      <c r="B1100" s="31" t="s">
        <v>8401</v>
      </c>
      <c r="C1100" s="31" t="s">
        <v>8402</v>
      </c>
      <c r="D1100" s="31"/>
      <c r="E1100" s="31" t="s">
        <v>7488</v>
      </c>
      <c r="F1100" s="31" t="s">
        <v>3948</v>
      </c>
      <c r="G1100" s="47">
        <v>60</v>
      </c>
      <c r="H1100" s="33">
        <v>0</v>
      </c>
      <c r="I1100" s="31" t="s">
        <v>5218</v>
      </c>
      <c r="J1100" s="31" t="s">
        <v>5219</v>
      </c>
      <c r="K1100" s="31" t="s">
        <v>5164</v>
      </c>
      <c r="L1100" s="31" t="s">
        <v>5165</v>
      </c>
      <c r="M1100" s="31" t="s">
        <v>5320</v>
      </c>
      <c r="N1100" s="31"/>
      <c r="O1100" s="31" t="s">
        <v>4026</v>
      </c>
      <c r="P1100" s="31" t="s">
        <v>4513</v>
      </c>
      <c r="Q1100" s="31" t="s">
        <v>5168</v>
      </c>
    </row>
    <row r="1101" spans="1:17" hidden="1" x14ac:dyDescent="0.2">
      <c r="A1101" s="31" t="s">
        <v>8403</v>
      </c>
      <c r="B1101" s="31" t="s">
        <v>8404</v>
      </c>
      <c r="C1101" s="31" t="s">
        <v>8405</v>
      </c>
      <c r="D1101" s="31"/>
      <c r="E1101" s="31" t="s">
        <v>7488</v>
      </c>
      <c r="F1101" s="31" t="s">
        <v>3948</v>
      </c>
      <c r="G1101" s="47">
        <v>60</v>
      </c>
      <c r="H1101" s="33">
        <v>0</v>
      </c>
      <c r="I1101" s="31" t="s">
        <v>5218</v>
      </c>
      <c r="J1101" s="31" t="s">
        <v>5219</v>
      </c>
      <c r="K1101" s="31" t="s">
        <v>5164</v>
      </c>
      <c r="L1101" s="31" t="s">
        <v>5165</v>
      </c>
      <c r="M1101" s="31" t="s">
        <v>6869</v>
      </c>
      <c r="N1101" s="31"/>
      <c r="O1101" s="31" t="s">
        <v>4026</v>
      </c>
      <c r="P1101" s="31" t="s">
        <v>4513</v>
      </c>
      <c r="Q1101" s="31" t="s">
        <v>5168</v>
      </c>
    </row>
    <row r="1102" spans="1:17" hidden="1" x14ac:dyDescent="0.2">
      <c r="A1102" s="31" t="s">
        <v>8406</v>
      </c>
      <c r="B1102" s="31" t="s">
        <v>8407</v>
      </c>
      <c r="C1102" s="31" t="s">
        <v>8408</v>
      </c>
      <c r="D1102" s="31"/>
      <c r="E1102" s="31" t="s">
        <v>7488</v>
      </c>
      <c r="F1102" s="31" t="s">
        <v>3948</v>
      </c>
      <c r="G1102" s="47">
        <v>60</v>
      </c>
      <c r="H1102" s="33">
        <v>0</v>
      </c>
      <c r="I1102" s="31" t="s">
        <v>5252</v>
      </c>
      <c r="J1102" s="31" t="s">
        <v>5253</v>
      </c>
      <c r="K1102" s="31" t="s">
        <v>5164</v>
      </c>
      <c r="L1102" s="31" t="s">
        <v>5165</v>
      </c>
      <c r="M1102" s="31" t="s">
        <v>5166</v>
      </c>
      <c r="N1102" s="31"/>
      <c r="O1102" s="31" t="s">
        <v>4026</v>
      </c>
      <c r="P1102" s="31" t="s">
        <v>4513</v>
      </c>
      <c r="Q1102" s="31" t="s">
        <v>5168</v>
      </c>
    </row>
    <row r="1103" spans="1:17" hidden="1" x14ac:dyDescent="0.2">
      <c r="A1103" s="31" t="s">
        <v>8409</v>
      </c>
      <c r="B1103" s="31" t="s">
        <v>8410</v>
      </c>
      <c r="C1103" s="31" t="s">
        <v>8411</v>
      </c>
      <c r="D1103" s="31"/>
      <c r="E1103" s="31" t="s">
        <v>7488</v>
      </c>
      <c r="F1103" s="31" t="s">
        <v>3948</v>
      </c>
      <c r="G1103" s="47">
        <v>60</v>
      </c>
      <c r="H1103" s="33">
        <v>0</v>
      </c>
      <c r="I1103" s="31" t="s">
        <v>5218</v>
      </c>
      <c r="J1103" s="31" t="s">
        <v>5219</v>
      </c>
      <c r="K1103" s="31" t="s">
        <v>5164</v>
      </c>
      <c r="L1103" s="31" t="s">
        <v>5165</v>
      </c>
      <c r="M1103" s="31" t="s">
        <v>5262</v>
      </c>
      <c r="N1103" s="31"/>
      <c r="O1103" s="31" t="s">
        <v>4026</v>
      </c>
      <c r="P1103" s="31" t="s">
        <v>4513</v>
      </c>
      <c r="Q1103" s="31" t="s">
        <v>5168</v>
      </c>
    </row>
    <row r="1104" spans="1:17" hidden="1" x14ac:dyDescent="0.2">
      <c r="A1104" s="31" t="s">
        <v>8412</v>
      </c>
      <c r="B1104" s="31" t="s">
        <v>8413</v>
      </c>
      <c r="C1104" s="31" t="s">
        <v>8414</v>
      </c>
      <c r="D1104" s="31"/>
      <c r="E1104" s="31" t="s">
        <v>7488</v>
      </c>
      <c r="F1104" s="31" t="s">
        <v>3948</v>
      </c>
      <c r="G1104" s="47">
        <v>60</v>
      </c>
      <c r="H1104" s="33">
        <v>0</v>
      </c>
      <c r="I1104" s="31" t="s">
        <v>5179</v>
      </c>
      <c r="J1104" s="31" t="s">
        <v>5180</v>
      </c>
      <c r="K1104" s="31" t="s">
        <v>5164</v>
      </c>
      <c r="L1104" s="31" t="s">
        <v>5165</v>
      </c>
      <c r="M1104" s="31" t="s">
        <v>5361</v>
      </c>
      <c r="N1104" s="31"/>
      <c r="O1104" s="31" t="s">
        <v>4026</v>
      </c>
      <c r="P1104" s="31" t="s">
        <v>4513</v>
      </c>
      <c r="Q1104" s="31" t="s">
        <v>5168</v>
      </c>
    </row>
    <row r="1105" spans="1:17" hidden="1" x14ac:dyDescent="0.2">
      <c r="A1105" s="31" t="s">
        <v>8415</v>
      </c>
      <c r="B1105" s="31" t="s">
        <v>8416</v>
      </c>
      <c r="C1105" s="31" t="s">
        <v>8417</v>
      </c>
      <c r="D1105" s="31"/>
      <c r="E1105" s="31" t="s">
        <v>7488</v>
      </c>
      <c r="F1105" s="31" t="s">
        <v>3948</v>
      </c>
      <c r="G1105" s="47">
        <v>60</v>
      </c>
      <c r="H1105" s="33">
        <v>0</v>
      </c>
      <c r="I1105" s="31" t="s">
        <v>5384</v>
      </c>
      <c r="J1105" s="31" t="s">
        <v>5385</v>
      </c>
      <c r="K1105" s="31" t="s">
        <v>5164</v>
      </c>
      <c r="L1105" s="31" t="s">
        <v>5165</v>
      </c>
      <c r="M1105" s="31" t="s">
        <v>5390</v>
      </c>
      <c r="N1105" s="31"/>
      <c r="O1105" s="31" t="s">
        <v>4026</v>
      </c>
      <c r="P1105" s="31" t="s">
        <v>4513</v>
      </c>
      <c r="Q1105" s="31" t="s">
        <v>5168</v>
      </c>
    </row>
    <row r="1106" spans="1:17" hidden="1" x14ac:dyDescent="0.2">
      <c r="A1106" s="31" t="s">
        <v>8418</v>
      </c>
      <c r="B1106" s="31" t="s">
        <v>8419</v>
      </c>
      <c r="C1106" s="31" t="s">
        <v>8420</v>
      </c>
      <c r="D1106" s="31"/>
      <c r="E1106" s="31" t="s">
        <v>7488</v>
      </c>
      <c r="F1106" s="31" t="s">
        <v>3948</v>
      </c>
      <c r="G1106" s="47">
        <v>60</v>
      </c>
      <c r="H1106" s="33">
        <v>0</v>
      </c>
      <c r="I1106" s="31" t="s">
        <v>5172</v>
      </c>
      <c r="J1106" s="31" t="s">
        <v>5173</v>
      </c>
      <c r="K1106" s="31" t="s">
        <v>5164</v>
      </c>
      <c r="L1106" s="31" t="s">
        <v>5165</v>
      </c>
      <c r="M1106" s="31" t="s">
        <v>5258</v>
      </c>
      <c r="N1106" s="31"/>
      <c r="O1106" s="31" t="s">
        <v>4026</v>
      </c>
      <c r="P1106" s="31" t="s">
        <v>4513</v>
      </c>
      <c r="Q1106" s="31" t="s">
        <v>5168</v>
      </c>
    </row>
    <row r="1107" spans="1:17" hidden="1" x14ac:dyDescent="0.2">
      <c r="A1107" s="31" t="s">
        <v>8421</v>
      </c>
      <c r="B1107" s="31" t="s">
        <v>8422</v>
      </c>
      <c r="C1107" s="31" t="s">
        <v>8423</v>
      </c>
      <c r="D1107" s="31"/>
      <c r="E1107" s="31" t="s">
        <v>7488</v>
      </c>
      <c r="F1107" s="31" t="s">
        <v>3948</v>
      </c>
      <c r="G1107" s="47">
        <v>60</v>
      </c>
      <c r="H1107" s="33">
        <v>0</v>
      </c>
      <c r="I1107" s="31" t="s">
        <v>5172</v>
      </c>
      <c r="J1107" s="31" t="s">
        <v>5173</v>
      </c>
      <c r="K1107" s="31" t="s">
        <v>5164</v>
      </c>
      <c r="L1107" s="31" t="s">
        <v>5165</v>
      </c>
      <c r="M1107" s="31" t="s">
        <v>5258</v>
      </c>
      <c r="N1107" s="31"/>
      <c r="O1107" s="31" t="s">
        <v>4026</v>
      </c>
      <c r="P1107" s="31" t="s">
        <v>4513</v>
      </c>
      <c r="Q1107" s="31" t="s">
        <v>5168</v>
      </c>
    </row>
    <row r="1108" spans="1:17" hidden="1" x14ac:dyDescent="0.2">
      <c r="A1108" s="31" t="s">
        <v>8424</v>
      </c>
      <c r="B1108" s="31" t="s">
        <v>8425</v>
      </c>
      <c r="C1108" s="31" t="s">
        <v>8426</v>
      </c>
      <c r="D1108" s="31"/>
      <c r="E1108" s="31" t="s">
        <v>7488</v>
      </c>
      <c r="F1108" s="31" t="s">
        <v>3948</v>
      </c>
      <c r="G1108" s="47">
        <v>60</v>
      </c>
      <c r="H1108" s="33">
        <v>0</v>
      </c>
      <c r="I1108" s="31" t="s">
        <v>5218</v>
      </c>
      <c r="J1108" s="31" t="s">
        <v>5219</v>
      </c>
      <c r="K1108" s="31" t="s">
        <v>5164</v>
      </c>
      <c r="L1108" s="31" t="s">
        <v>5165</v>
      </c>
      <c r="M1108" s="31" t="s">
        <v>5220</v>
      </c>
      <c r="N1108" s="31"/>
      <c r="O1108" s="31" t="s">
        <v>4026</v>
      </c>
      <c r="P1108" s="31" t="s">
        <v>4513</v>
      </c>
      <c r="Q1108" s="31" t="s">
        <v>5168</v>
      </c>
    </row>
    <row r="1109" spans="1:17" hidden="1" x14ac:dyDescent="0.2">
      <c r="A1109" s="31" t="s">
        <v>8427</v>
      </c>
      <c r="B1109" s="31" t="s">
        <v>8428</v>
      </c>
      <c r="C1109" s="31" t="s">
        <v>8429</v>
      </c>
      <c r="D1109" s="31"/>
      <c r="E1109" s="31" t="s">
        <v>7488</v>
      </c>
      <c r="F1109" s="31" t="s">
        <v>3948</v>
      </c>
      <c r="G1109" s="47">
        <v>60</v>
      </c>
      <c r="H1109" s="33">
        <v>0</v>
      </c>
      <c r="I1109" s="31" t="s">
        <v>5179</v>
      </c>
      <c r="J1109" s="31" t="s">
        <v>5180</v>
      </c>
      <c r="K1109" s="31" t="s">
        <v>5164</v>
      </c>
      <c r="L1109" s="31" t="s">
        <v>5165</v>
      </c>
      <c r="M1109" s="31" t="s">
        <v>5361</v>
      </c>
      <c r="N1109" s="31"/>
      <c r="O1109" s="31" t="s">
        <v>4026</v>
      </c>
      <c r="P1109" s="31" t="s">
        <v>4513</v>
      </c>
      <c r="Q1109" s="31" t="s">
        <v>5168</v>
      </c>
    </row>
    <row r="1110" spans="1:17" hidden="1" x14ac:dyDescent="0.2">
      <c r="A1110" s="31" t="s">
        <v>8430</v>
      </c>
      <c r="B1110" s="31" t="s">
        <v>8431</v>
      </c>
      <c r="C1110" s="31" t="s">
        <v>8432</v>
      </c>
      <c r="D1110" s="31"/>
      <c r="E1110" s="31" t="s">
        <v>7488</v>
      </c>
      <c r="F1110" s="31" t="s">
        <v>3948</v>
      </c>
      <c r="G1110" s="47">
        <v>60</v>
      </c>
      <c r="H1110" s="33">
        <v>0</v>
      </c>
      <c r="I1110" s="31" t="s">
        <v>5218</v>
      </c>
      <c r="J1110" s="31" t="s">
        <v>5219</v>
      </c>
      <c r="K1110" s="31" t="s">
        <v>5164</v>
      </c>
      <c r="L1110" s="31" t="s">
        <v>5165</v>
      </c>
      <c r="M1110" s="31" t="s">
        <v>5268</v>
      </c>
      <c r="N1110" s="31"/>
      <c r="O1110" s="31" t="s">
        <v>4026</v>
      </c>
      <c r="P1110" s="31" t="s">
        <v>4513</v>
      </c>
      <c r="Q1110" s="31" t="s">
        <v>5168</v>
      </c>
    </row>
    <row r="1111" spans="1:17" hidden="1" x14ac:dyDescent="0.2">
      <c r="A1111" s="31" t="s">
        <v>8433</v>
      </c>
      <c r="B1111" s="31" t="s">
        <v>8434</v>
      </c>
      <c r="C1111" s="31" t="s">
        <v>8435</v>
      </c>
      <c r="D1111" s="31"/>
      <c r="E1111" s="31" t="s">
        <v>7488</v>
      </c>
      <c r="F1111" s="31" t="s">
        <v>3948</v>
      </c>
      <c r="G1111" s="47">
        <v>60</v>
      </c>
      <c r="H1111" s="33">
        <v>0</v>
      </c>
      <c r="I1111" s="31" t="s">
        <v>5179</v>
      </c>
      <c r="J1111" s="31" t="s">
        <v>5180</v>
      </c>
      <c r="K1111" s="31" t="s">
        <v>5164</v>
      </c>
      <c r="L1111" s="31" t="s">
        <v>5165</v>
      </c>
      <c r="M1111" s="31" t="s">
        <v>5361</v>
      </c>
      <c r="N1111" s="31" t="s">
        <v>8436</v>
      </c>
      <c r="O1111" s="31" t="s">
        <v>4026</v>
      </c>
      <c r="P1111" s="31" t="s">
        <v>4513</v>
      </c>
      <c r="Q1111" s="31" t="s">
        <v>5168</v>
      </c>
    </row>
    <row r="1112" spans="1:17" hidden="1" x14ac:dyDescent="0.2">
      <c r="A1112" s="31" t="s">
        <v>8437</v>
      </c>
      <c r="B1112" s="31" t="s">
        <v>8438</v>
      </c>
      <c r="C1112" s="31" t="s">
        <v>8439</v>
      </c>
      <c r="D1112" s="31"/>
      <c r="E1112" s="31" t="s">
        <v>7488</v>
      </c>
      <c r="F1112" s="31" t="s">
        <v>3948</v>
      </c>
      <c r="G1112" s="47">
        <v>60</v>
      </c>
      <c r="H1112" s="33">
        <v>0</v>
      </c>
      <c r="I1112" s="31" t="s">
        <v>5179</v>
      </c>
      <c r="J1112" s="31" t="s">
        <v>5180</v>
      </c>
      <c r="K1112" s="31" t="s">
        <v>5164</v>
      </c>
      <c r="L1112" s="31" t="s">
        <v>5165</v>
      </c>
      <c r="M1112" s="31" t="s">
        <v>5192</v>
      </c>
      <c r="N1112" s="31"/>
      <c r="O1112" s="31" t="s">
        <v>4026</v>
      </c>
      <c r="P1112" s="31" t="s">
        <v>4513</v>
      </c>
      <c r="Q1112" s="31" t="s">
        <v>5168</v>
      </c>
    </row>
    <row r="1113" spans="1:17" hidden="1" x14ac:dyDescent="0.2">
      <c r="A1113" s="31" t="s">
        <v>8440</v>
      </c>
      <c r="B1113" s="31" t="s">
        <v>8441</v>
      </c>
      <c r="C1113" s="31" t="s">
        <v>8442</v>
      </c>
      <c r="D1113" s="31"/>
      <c r="E1113" s="31" t="s">
        <v>7488</v>
      </c>
      <c r="F1113" s="31" t="s">
        <v>3948</v>
      </c>
      <c r="G1113" s="47">
        <v>60</v>
      </c>
      <c r="H1113" s="33">
        <v>0</v>
      </c>
      <c r="I1113" s="31" t="s">
        <v>5218</v>
      </c>
      <c r="J1113" s="31" t="s">
        <v>5219</v>
      </c>
      <c r="K1113" s="31" t="s">
        <v>5164</v>
      </c>
      <c r="L1113" s="31" t="s">
        <v>5165</v>
      </c>
      <c r="M1113" s="31" t="s">
        <v>5268</v>
      </c>
      <c r="N1113" s="31"/>
      <c r="O1113" s="31" t="s">
        <v>4026</v>
      </c>
      <c r="P1113" s="31" t="s">
        <v>4513</v>
      </c>
      <c r="Q1113" s="31" t="s">
        <v>5168</v>
      </c>
    </row>
    <row r="1114" spans="1:17" hidden="1" x14ac:dyDescent="0.2">
      <c r="A1114" s="31" t="s">
        <v>8443</v>
      </c>
      <c r="B1114" s="31" t="s">
        <v>4432</v>
      </c>
      <c r="C1114" s="31" t="s">
        <v>8444</v>
      </c>
      <c r="D1114" s="31"/>
      <c r="E1114" s="31" t="s">
        <v>7488</v>
      </c>
      <c r="F1114" s="31" t="s">
        <v>3948</v>
      </c>
      <c r="G1114" s="47">
        <v>60</v>
      </c>
      <c r="H1114" s="33">
        <v>0</v>
      </c>
      <c r="I1114" s="31" t="s">
        <v>5218</v>
      </c>
      <c r="J1114" s="31" t="s">
        <v>5219</v>
      </c>
      <c r="K1114" s="31" t="s">
        <v>5164</v>
      </c>
      <c r="L1114" s="31" t="s">
        <v>5165</v>
      </c>
      <c r="M1114" s="31" t="s">
        <v>5390</v>
      </c>
      <c r="N1114" s="31"/>
      <c r="O1114" s="31" t="s">
        <v>4026</v>
      </c>
      <c r="P1114" s="31" t="s">
        <v>4513</v>
      </c>
      <c r="Q1114" s="31" t="s">
        <v>5168</v>
      </c>
    </row>
    <row r="1115" spans="1:17" hidden="1" x14ac:dyDescent="0.2">
      <c r="A1115" s="31" t="s">
        <v>8445</v>
      </c>
      <c r="B1115" s="31" t="s">
        <v>8446</v>
      </c>
      <c r="C1115" s="31" t="s">
        <v>8447</v>
      </c>
      <c r="D1115" s="31"/>
      <c r="E1115" s="31" t="s">
        <v>7483</v>
      </c>
      <c r="F1115" s="31"/>
      <c r="G1115" s="47"/>
      <c r="H1115" s="33">
        <v>0</v>
      </c>
      <c r="I1115" s="31" t="s">
        <v>5179</v>
      </c>
      <c r="J1115" s="31" t="s">
        <v>5180</v>
      </c>
      <c r="K1115" s="31" t="s">
        <v>5164</v>
      </c>
      <c r="L1115" s="31" t="s">
        <v>5165</v>
      </c>
      <c r="M1115" s="31" t="s">
        <v>5361</v>
      </c>
      <c r="N1115" s="31"/>
      <c r="O1115" s="31" t="s">
        <v>4026</v>
      </c>
      <c r="P1115" s="31" t="s">
        <v>4513</v>
      </c>
      <c r="Q1115" s="31" t="s">
        <v>5168</v>
      </c>
    </row>
    <row r="1116" spans="1:17" hidden="1" x14ac:dyDescent="0.2">
      <c r="A1116" s="31" t="s">
        <v>8448</v>
      </c>
      <c r="B1116" s="31" t="s">
        <v>8449</v>
      </c>
      <c r="C1116" s="31" t="s">
        <v>8450</v>
      </c>
      <c r="D1116" s="31"/>
      <c r="E1116" s="31" t="s">
        <v>7488</v>
      </c>
      <c r="F1116" s="31" t="s">
        <v>3948</v>
      </c>
      <c r="G1116" s="47">
        <v>60</v>
      </c>
      <c r="H1116" s="33">
        <v>0</v>
      </c>
      <c r="I1116" s="31" t="s">
        <v>5384</v>
      </c>
      <c r="J1116" s="31" t="s">
        <v>5385</v>
      </c>
      <c r="K1116" s="31" t="s">
        <v>5164</v>
      </c>
      <c r="L1116" s="31" t="s">
        <v>5165</v>
      </c>
      <c r="M1116" s="31" t="s">
        <v>5390</v>
      </c>
      <c r="N1116" s="31" t="s">
        <v>8451</v>
      </c>
      <c r="O1116" s="31" t="s">
        <v>4026</v>
      </c>
      <c r="P1116" s="31" t="s">
        <v>4513</v>
      </c>
      <c r="Q1116" s="31" t="s">
        <v>5168</v>
      </c>
    </row>
    <row r="1117" spans="1:17" hidden="1" x14ac:dyDescent="0.2">
      <c r="A1117" s="31" t="s">
        <v>8452</v>
      </c>
      <c r="B1117" s="31" t="s">
        <v>8453</v>
      </c>
      <c r="C1117" s="31" t="s">
        <v>8454</v>
      </c>
      <c r="D1117" s="31"/>
      <c r="E1117" s="31" t="s">
        <v>7483</v>
      </c>
      <c r="F1117" s="31"/>
      <c r="G1117" s="47"/>
      <c r="H1117" s="33">
        <v>0</v>
      </c>
      <c r="I1117" s="31" t="s">
        <v>5218</v>
      </c>
      <c r="J1117" s="31" t="s">
        <v>5219</v>
      </c>
      <c r="K1117" s="31" t="s">
        <v>5164</v>
      </c>
      <c r="L1117" s="31" t="s">
        <v>5165</v>
      </c>
      <c r="M1117" s="31" t="s">
        <v>5390</v>
      </c>
      <c r="N1117" s="31"/>
      <c r="O1117" s="31" t="s">
        <v>4026</v>
      </c>
      <c r="P1117" s="31" t="s">
        <v>4513</v>
      </c>
      <c r="Q1117" s="31" t="s">
        <v>5168</v>
      </c>
    </row>
    <row r="1118" spans="1:17" hidden="1" x14ac:dyDescent="0.2">
      <c r="A1118" s="31" t="s">
        <v>8455</v>
      </c>
      <c r="B1118" s="31" t="s">
        <v>4027</v>
      </c>
      <c r="C1118" s="31" t="s">
        <v>8456</v>
      </c>
      <c r="D1118" s="31"/>
      <c r="E1118" s="31" t="s">
        <v>7483</v>
      </c>
      <c r="F1118" s="31"/>
      <c r="G1118" s="47"/>
      <c r="H1118" s="33">
        <v>0</v>
      </c>
      <c r="I1118" s="31" t="s">
        <v>5179</v>
      </c>
      <c r="J1118" s="31" t="s">
        <v>5180</v>
      </c>
      <c r="K1118" s="31" t="s">
        <v>5164</v>
      </c>
      <c r="L1118" s="31" t="s">
        <v>5165</v>
      </c>
      <c r="M1118" s="31" t="s">
        <v>5361</v>
      </c>
      <c r="N1118" s="31"/>
      <c r="O1118" s="31" t="s">
        <v>4026</v>
      </c>
      <c r="P1118" s="31" t="s">
        <v>4513</v>
      </c>
      <c r="Q1118" s="31" t="s">
        <v>5168</v>
      </c>
    </row>
    <row r="1119" spans="1:17" hidden="1" x14ac:dyDescent="0.2">
      <c r="A1119" s="31" t="s">
        <v>8457</v>
      </c>
      <c r="B1119" s="31" t="s">
        <v>8458</v>
      </c>
      <c r="C1119" s="31" t="s">
        <v>8459</v>
      </c>
      <c r="D1119" s="31"/>
      <c r="E1119" s="31" t="s">
        <v>7488</v>
      </c>
      <c r="F1119" s="31" t="s">
        <v>3948</v>
      </c>
      <c r="G1119" s="47">
        <v>60</v>
      </c>
      <c r="H1119" s="33">
        <v>0</v>
      </c>
      <c r="I1119" s="31" t="s">
        <v>5252</v>
      </c>
      <c r="J1119" s="31" t="s">
        <v>5253</v>
      </c>
      <c r="K1119" s="31" t="s">
        <v>5164</v>
      </c>
      <c r="L1119" s="31" t="s">
        <v>5165</v>
      </c>
      <c r="M1119" s="31" t="s">
        <v>5166</v>
      </c>
      <c r="N1119" s="31"/>
      <c r="O1119" s="31" t="s">
        <v>4026</v>
      </c>
      <c r="P1119" s="31" t="s">
        <v>4513</v>
      </c>
      <c r="Q1119" s="31" t="s">
        <v>5168</v>
      </c>
    </row>
    <row r="1120" spans="1:17" hidden="1" x14ac:dyDescent="0.2">
      <c r="A1120" s="31" t="s">
        <v>8460</v>
      </c>
      <c r="B1120" s="31" t="s">
        <v>4373</v>
      </c>
      <c r="C1120" s="31" t="s">
        <v>8461</v>
      </c>
      <c r="D1120" s="31"/>
      <c r="E1120" s="31" t="s">
        <v>7488</v>
      </c>
      <c r="F1120" s="31" t="s">
        <v>3948</v>
      </c>
      <c r="G1120" s="47">
        <v>60</v>
      </c>
      <c r="H1120" s="33">
        <v>0</v>
      </c>
      <c r="I1120" s="31" t="s">
        <v>5179</v>
      </c>
      <c r="J1120" s="31" t="s">
        <v>5180</v>
      </c>
      <c r="K1120" s="31" t="s">
        <v>5164</v>
      </c>
      <c r="L1120" s="31" t="s">
        <v>5165</v>
      </c>
      <c r="M1120" s="31" t="s">
        <v>5379</v>
      </c>
      <c r="N1120" s="31"/>
      <c r="O1120" s="31" t="s">
        <v>4026</v>
      </c>
      <c r="P1120" s="31" t="s">
        <v>4513</v>
      </c>
      <c r="Q1120" s="31" t="s">
        <v>5168</v>
      </c>
    </row>
    <row r="1121" spans="1:17" hidden="1" x14ac:dyDescent="0.2">
      <c r="A1121" s="31" t="s">
        <v>8462</v>
      </c>
      <c r="B1121" s="31" t="s">
        <v>8463</v>
      </c>
      <c r="C1121" s="31" t="s">
        <v>8464</v>
      </c>
      <c r="D1121" s="31"/>
      <c r="E1121" s="31" t="s">
        <v>7488</v>
      </c>
      <c r="F1121" s="31" t="s">
        <v>3948</v>
      </c>
      <c r="G1121" s="47">
        <v>60</v>
      </c>
      <c r="H1121" s="33">
        <v>0</v>
      </c>
      <c r="I1121" s="31" t="s">
        <v>5179</v>
      </c>
      <c r="J1121" s="31" t="s">
        <v>5180</v>
      </c>
      <c r="K1121" s="31" t="s">
        <v>5164</v>
      </c>
      <c r="L1121" s="31" t="s">
        <v>5165</v>
      </c>
      <c r="M1121" s="31" t="s">
        <v>5379</v>
      </c>
      <c r="N1121" s="31"/>
      <c r="O1121" s="31" t="s">
        <v>4026</v>
      </c>
      <c r="P1121" s="31" t="s">
        <v>4513</v>
      </c>
      <c r="Q1121" s="31" t="s">
        <v>5168</v>
      </c>
    </row>
    <row r="1122" spans="1:17" hidden="1" x14ac:dyDescent="0.2">
      <c r="A1122" s="31" t="s">
        <v>8465</v>
      </c>
      <c r="B1122" s="31" t="s">
        <v>8466</v>
      </c>
      <c r="C1122" s="31" t="s">
        <v>8467</v>
      </c>
      <c r="D1122" s="31"/>
      <c r="E1122" s="31" t="s">
        <v>7488</v>
      </c>
      <c r="F1122" s="31" t="s">
        <v>3948</v>
      </c>
      <c r="G1122" s="47">
        <v>60</v>
      </c>
      <c r="H1122" s="33">
        <v>0</v>
      </c>
      <c r="I1122" s="31" t="s">
        <v>5179</v>
      </c>
      <c r="J1122" s="31" t="s">
        <v>5180</v>
      </c>
      <c r="K1122" s="31" t="s">
        <v>5164</v>
      </c>
      <c r="L1122" s="31" t="s">
        <v>5165</v>
      </c>
      <c r="M1122" s="31" t="s">
        <v>5379</v>
      </c>
      <c r="N1122" s="31" t="s">
        <v>7285</v>
      </c>
      <c r="O1122" s="31" t="s">
        <v>4026</v>
      </c>
      <c r="P1122" s="31" t="s">
        <v>4513</v>
      </c>
      <c r="Q1122" s="31" t="s">
        <v>5168</v>
      </c>
    </row>
    <row r="1123" spans="1:17" hidden="1" x14ac:dyDescent="0.2">
      <c r="A1123" s="31" t="s">
        <v>8468</v>
      </c>
      <c r="B1123" s="31" t="s">
        <v>8469</v>
      </c>
      <c r="C1123" s="31" t="s">
        <v>8470</v>
      </c>
      <c r="D1123" s="31"/>
      <c r="E1123" s="31" t="s">
        <v>7488</v>
      </c>
      <c r="F1123" s="31" t="s">
        <v>3948</v>
      </c>
      <c r="G1123" s="47">
        <v>60</v>
      </c>
      <c r="H1123" s="33">
        <v>0</v>
      </c>
      <c r="I1123" s="31" t="s">
        <v>5212</v>
      </c>
      <c r="J1123" s="31" t="s">
        <v>5213</v>
      </c>
      <c r="K1123" s="31" t="s">
        <v>5164</v>
      </c>
      <c r="L1123" s="31" t="s">
        <v>5165</v>
      </c>
      <c r="M1123" s="31" t="s">
        <v>5379</v>
      </c>
      <c r="N1123" s="31" t="s">
        <v>7285</v>
      </c>
      <c r="O1123" s="31" t="s">
        <v>4026</v>
      </c>
      <c r="P1123" s="31" t="s">
        <v>4513</v>
      </c>
      <c r="Q1123" s="31" t="s">
        <v>5168</v>
      </c>
    </row>
    <row r="1124" spans="1:17" hidden="1" x14ac:dyDescent="0.2">
      <c r="A1124" s="31" t="s">
        <v>8471</v>
      </c>
      <c r="B1124" s="31" t="s">
        <v>8472</v>
      </c>
      <c r="C1124" s="31" t="s">
        <v>8473</v>
      </c>
      <c r="D1124" s="31"/>
      <c r="E1124" s="31" t="s">
        <v>7488</v>
      </c>
      <c r="F1124" s="31" t="s">
        <v>3948</v>
      </c>
      <c r="G1124" s="47">
        <v>60</v>
      </c>
      <c r="H1124" s="33">
        <v>0</v>
      </c>
      <c r="I1124" s="31" t="s">
        <v>5179</v>
      </c>
      <c r="J1124" s="31" t="s">
        <v>5180</v>
      </c>
      <c r="K1124" s="31" t="s">
        <v>5164</v>
      </c>
      <c r="L1124" s="31" t="s">
        <v>5165</v>
      </c>
      <c r="M1124" s="31" t="s">
        <v>5379</v>
      </c>
      <c r="N1124" s="31"/>
      <c r="O1124" s="31" t="s">
        <v>4026</v>
      </c>
      <c r="P1124" s="31" t="s">
        <v>4513</v>
      </c>
      <c r="Q1124" s="31" t="s">
        <v>5168</v>
      </c>
    </row>
    <row r="1125" spans="1:17" hidden="1" x14ac:dyDescent="0.2">
      <c r="A1125" s="31" t="s">
        <v>8474</v>
      </c>
      <c r="B1125" s="31" t="s">
        <v>8475</v>
      </c>
      <c r="C1125" s="31" t="s">
        <v>8476</v>
      </c>
      <c r="D1125" s="31"/>
      <c r="E1125" s="31" t="s">
        <v>7488</v>
      </c>
      <c r="F1125" s="31" t="s">
        <v>3948</v>
      </c>
      <c r="G1125" s="47">
        <v>60</v>
      </c>
      <c r="H1125" s="33">
        <v>0</v>
      </c>
      <c r="I1125" s="31" t="s">
        <v>5179</v>
      </c>
      <c r="J1125" s="31" t="s">
        <v>5180</v>
      </c>
      <c r="K1125" s="31" t="s">
        <v>5164</v>
      </c>
      <c r="L1125" s="31" t="s">
        <v>5165</v>
      </c>
      <c r="M1125" s="31" t="s">
        <v>5379</v>
      </c>
      <c r="N1125" s="31"/>
      <c r="O1125" s="31" t="s">
        <v>4026</v>
      </c>
      <c r="P1125" s="31" t="s">
        <v>4513</v>
      </c>
      <c r="Q1125" s="31" t="s">
        <v>5168</v>
      </c>
    </row>
    <row r="1126" spans="1:17" hidden="1" x14ac:dyDescent="0.2">
      <c r="A1126" s="31" t="s">
        <v>8477</v>
      </c>
      <c r="B1126" s="31" t="s">
        <v>4414</v>
      </c>
      <c r="C1126" s="31" t="s">
        <v>8478</v>
      </c>
      <c r="D1126" s="31"/>
      <c r="E1126" s="31" t="s">
        <v>7496</v>
      </c>
      <c r="F1126" s="31"/>
      <c r="G1126" s="47"/>
      <c r="H1126" s="33">
        <v>0</v>
      </c>
      <c r="I1126" s="31" t="s">
        <v>5218</v>
      </c>
      <c r="J1126" s="31" t="s">
        <v>5219</v>
      </c>
      <c r="K1126" s="31" t="s">
        <v>5164</v>
      </c>
      <c r="L1126" s="31" t="s">
        <v>5165</v>
      </c>
      <c r="M1126" s="31" t="s">
        <v>5262</v>
      </c>
      <c r="N1126" s="31"/>
      <c r="O1126" s="31" t="s">
        <v>4026</v>
      </c>
      <c r="P1126" s="31" t="s">
        <v>4513</v>
      </c>
      <c r="Q1126" s="31" t="s">
        <v>5168</v>
      </c>
    </row>
    <row r="1127" spans="1:17" hidden="1" x14ac:dyDescent="0.2">
      <c r="A1127" s="31" t="s">
        <v>8479</v>
      </c>
      <c r="B1127" s="31" t="s">
        <v>8480</v>
      </c>
      <c r="C1127" s="31" t="s">
        <v>8481</v>
      </c>
      <c r="D1127" s="31"/>
      <c r="E1127" s="31" t="s">
        <v>7488</v>
      </c>
      <c r="F1127" s="31" t="s">
        <v>3948</v>
      </c>
      <c r="G1127" s="47">
        <v>60</v>
      </c>
      <c r="H1127" s="33">
        <v>0</v>
      </c>
      <c r="I1127" s="31" t="s">
        <v>5179</v>
      </c>
      <c r="J1127" s="31" t="s">
        <v>5180</v>
      </c>
      <c r="K1127" s="31" t="s">
        <v>5164</v>
      </c>
      <c r="L1127" s="31" t="s">
        <v>5165</v>
      </c>
      <c r="M1127" s="31" t="s">
        <v>5361</v>
      </c>
      <c r="N1127" s="31"/>
      <c r="O1127" s="31" t="s">
        <v>4026</v>
      </c>
      <c r="P1127" s="31" t="s">
        <v>4513</v>
      </c>
      <c r="Q1127" s="31" t="s">
        <v>5168</v>
      </c>
    </row>
    <row r="1128" spans="1:17" hidden="1" x14ac:dyDescent="0.2">
      <c r="A1128" s="31" t="s">
        <v>8482</v>
      </c>
      <c r="B1128" s="31" t="s">
        <v>8483</v>
      </c>
      <c r="C1128" s="31" t="s">
        <v>8484</v>
      </c>
      <c r="D1128" s="31"/>
      <c r="E1128" s="31" t="s">
        <v>7488</v>
      </c>
      <c r="F1128" s="31" t="s">
        <v>3948</v>
      </c>
      <c r="G1128" s="47">
        <v>60</v>
      </c>
      <c r="H1128" s="33">
        <v>0</v>
      </c>
      <c r="I1128" s="31" t="s">
        <v>5179</v>
      </c>
      <c r="J1128" s="31" t="s">
        <v>5180</v>
      </c>
      <c r="K1128" s="31" t="s">
        <v>5164</v>
      </c>
      <c r="L1128" s="31" t="s">
        <v>5165</v>
      </c>
      <c r="M1128" s="31" t="s">
        <v>5361</v>
      </c>
      <c r="N1128" s="31"/>
      <c r="O1128" s="31" t="s">
        <v>4026</v>
      </c>
      <c r="P1128" s="31" t="s">
        <v>4513</v>
      </c>
      <c r="Q1128" s="31" t="s">
        <v>5168</v>
      </c>
    </row>
    <row r="1129" spans="1:17" hidden="1" x14ac:dyDescent="0.2">
      <c r="A1129" s="31" t="s">
        <v>8485</v>
      </c>
      <c r="B1129" s="31" t="s">
        <v>8486</v>
      </c>
      <c r="C1129" s="31" t="s">
        <v>8487</v>
      </c>
      <c r="D1129" s="31"/>
      <c r="E1129" s="31" t="s">
        <v>7488</v>
      </c>
      <c r="F1129" s="31" t="s">
        <v>3948</v>
      </c>
      <c r="G1129" s="47">
        <v>60</v>
      </c>
      <c r="H1129" s="33">
        <v>0</v>
      </c>
      <c r="I1129" s="31" t="s">
        <v>5218</v>
      </c>
      <c r="J1129" s="31" t="s">
        <v>5219</v>
      </c>
      <c r="K1129" s="31" t="s">
        <v>5164</v>
      </c>
      <c r="L1129" s="31" t="s">
        <v>5165</v>
      </c>
      <c r="M1129" s="31" t="s">
        <v>5220</v>
      </c>
      <c r="N1129" s="31"/>
      <c r="O1129" s="31" t="s">
        <v>4026</v>
      </c>
      <c r="P1129" s="31" t="s">
        <v>4513</v>
      </c>
      <c r="Q1129" s="31" t="s">
        <v>5168</v>
      </c>
    </row>
    <row r="1130" spans="1:17" hidden="1" x14ac:dyDescent="0.2">
      <c r="A1130" s="31" t="s">
        <v>8488</v>
      </c>
      <c r="B1130" s="31" t="s">
        <v>8489</v>
      </c>
      <c r="C1130" s="31" t="s">
        <v>8490</v>
      </c>
      <c r="D1130" s="31"/>
      <c r="E1130" s="31" t="s">
        <v>7488</v>
      </c>
      <c r="F1130" s="31" t="s">
        <v>3948</v>
      </c>
      <c r="G1130" s="47">
        <v>60</v>
      </c>
      <c r="H1130" s="33">
        <v>0</v>
      </c>
      <c r="I1130" s="31" t="s">
        <v>5179</v>
      </c>
      <c r="J1130" s="31" t="s">
        <v>5180</v>
      </c>
      <c r="K1130" s="31" t="s">
        <v>5164</v>
      </c>
      <c r="L1130" s="31" t="s">
        <v>5165</v>
      </c>
      <c r="M1130" s="31" t="s">
        <v>5192</v>
      </c>
      <c r="N1130" s="31"/>
      <c r="O1130" s="31" t="s">
        <v>4026</v>
      </c>
      <c r="P1130" s="31" t="s">
        <v>4513</v>
      </c>
      <c r="Q1130" s="31" t="s">
        <v>5168</v>
      </c>
    </row>
    <row r="1131" spans="1:17" hidden="1" x14ac:dyDescent="0.2">
      <c r="A1131" s="31" t="s">
        <v>8491</v>
      </c>
      <c r="B1131" s="31" t="s">
        <v>8492</v>
      </c>
      <c r="C1131" s="31" t="s">
        <v>8493</v>
      </c>
      <c r="D1131" s="31"/>
      <c r="E1131" s="31" t="s">
        <v>7488</v>
      </c>
      <c r="F1131" s="31" t="s">
        <v>3948</v>
      </c>
      <c r="G1131" s="47">
        <v>60</v>
      </c>
      <c r="H1131" s="33">
        <v>0</v>
      </c>
      <c r="I1131" s="31" t="s">
        <v>5252</v>
      </c>
      <c r="J1131" s="31" t="s">
        <v>5253</v>
      </c>
      <c r="K1131" s="31" t="s">
        <v>5164</v>
      </c>
      <c r="L1131" s="31" t="s">
        <v>5165</v>
      </c>
      <c r="M1131" s="31" t="s">
        <v>5254</v>
      </c>
      <c r="N1131" s="31"/>
      <c r="O1131" s="31" t="s">
        <v>4026</v>
      </c>
      <c r="P1131" s="31" t="s">
        <v>4513</v>
      </c>
      <c r="Q1131" s="31" t="s">
        <v>5168</v>
      </c>
    </row>
    <row r="1132" spans="1:17" hidden="1" x14ac:dyDescent="0.2">
      <c r="A1132" s="31" t="s">
        <v>8494</v>
      </c>
      <c r="B1132" s="31" t="s">
        <v>8495</v>
      </c>
      <c r="C1132" s="31" t="s">
        <v>8496</v>
      </c>
      <c r="D1132" s="31"/>
      <c r="E1132" s="31" t="s">
        <v>7488</v>
      </c>
      <c r="F1132" s="31" t="s">
        <v>3948</v>
      </c>
      <c r="G1132" s="47">
        <v>60</v>
      </c>
      <c r="H1132" s="33">
        <v>0</v>
      </c>
      <c r="I1132" s="31" t="s">
        <v>5252</v>
      </c>
      <c r="J1132" s="31" t="s">
        <v>5253</v>
      </c>
      <c r="K1132" s="31" t="s">
        <v>5164</v>
      </c>
      <c r="L1132" s="31" t="s">
        <v>5165</v>
      </c>
      <c r="M1132" s="31" t="s">
        <v>5166</v>
      </c>
      <c r="N1132" s="31"/>
      <c r="O1132" s="31" t="s">
        <v>4026</v>
      </c>
      <c r="P1132" s="31" t="s">
        <v>4513</v>
      </c>
      <c r="Q1132" s="31" t="s">
        <v>5168</v>
      </c>
    </row>
    <row r="1133" spans="1:17" hidden="1" x14ac:dyDescent="0.2">
      <c r="A1133" s="31" t="s">
        <v>8497</v>
      </c>
      <c r="B1133" s="31" t="s">
        <v>8498</v>
      </c>
      <c r="C1133" s="31" t="s">
        <v>8499</v>
      </c>
      <c r="D1133" s="31"/>
      <c r="E1133" s="31" t="s">
        <v>7488</v>
      </c>
      <c r="F1133" s="31" t="s">
        <v>3948</v>
      </c>
      <c r="G1133" s="47">
        <v>60</v>
      </c>
      <c r="H1133" s="33">
        <v>0</v>
      </c>
      <c r="I1133" s="31" t="s">
        <v>5172</v>
      </c>
      <c r="J1133" s="31" t="s">
        <v>5173</v>
      </c>
      <c r="K1133" s="31" t="s">
        <v>5164</v>
      </c>
      <c r="L1133" s="31" t="s">
        <v>5165</v>
      </c>
      <c r="M1133" s="31" t="s">
        <v>6835</v>
      </c>
      <c r="N1133" s="31"/>
      <c r="O1133" s="31" t="s">
        <v>4026</v>
      </c>
      <c r="P1133" s="31" t="s">
        <v>4513</v>
      </c>
      <c r="Q1133" s="31" t="s">
        <v>5168</v>
      </c>
    </row>
    <row r="1134" spans="1:17" hidden="1" x14ac:dyDescent="0.2">
      <c r="A1134" s="31" t="s">
        <v>8500</v>
      </c>
      <c r="B1134" s="31" t="s">
        <v>8501</v>
      </c>
      <c r="C1134" s="31" t="s">
        <v>8502</v>
      </c>
      <c r="D1134" s="31"/>
      <c r="E1134" s="31" t="s">
        <v>7488</v>
      </c>
      <c r="F1134" s="31" t="s">
        <v>3948</v>
      </c>
      <c r="G1134" s="47">
        <v>60</v>
      </c>
      <c r="H1134" s="33">
        <v>0</v>
      </c>
      <c r="I1134" s="31" t="s">
        <v>5179</v>
      </c>
      <c r="J1134" s="31" t="s">
        <v>5180</v>
      </c>
      <c r="K1134" s="31" t="s">
        <v>5164</v>
      </c>
      <c r="L1134" s="31" t="s">
        <v>5165</v>
      </c>
      <c r="M1134" s="31" t="s">
        <v>5361</v>
      </c>
      <c r="N1134" s="31"/>
      <c r="O1134" s="31" t="s">
        <v>4026</v>
      </c>
      <c r="P1134" s="31" t="s">
        <v>4513</v>
      </c>
      <c r="Q1134" s="31" t="s">
        <v>5168</v>
      </c>
    </row>
    <row r="1135" spans="1:17" hidden="1" x14ac:dyDescent="0.2">
      <c r="A1135" s="31" t="s">
        <v>8503</v>
      </c>
      <c r="B1135" s="31" t="s">
        <v>8504</v>
      </c>
      <c r="C1135" s="31" t="s">
        <v>8505</v>
      </c>
      <c r="D1135" s="31"/>
      <c r="E1135" s="31" t="s">
        <v>7488</v>
      </c>
      <c r="F1135" s="31" t="s">
        <v>3948</v>
      </c>
      <c r="G1135" s="47">
        <v>60</v>
      </c>
      <c r="H1135" s="33">
        <v>0</v>
      </c>
      <c r="I1135" s="31" t="s">
        <v>5218</v>
      </c>
      <c r="J1135" s="31" t="s">
        <v>5219</v>
      </c>
      <c r="K1135" s="31" t="s">
        <v>5164</v>
      </c>
      <c r="L1135" s="31" t="s">
        <v>5165</v>
      </c>
      <c r="M1135" s="31" t="s">
        <v>6869</v>
      </c>
      <c r="N1135" s="31"/>
      <c r="O1135" s="31" t="s">
        <v>4026</v>
      </c>
      <c r="P1135" s="31" t="s">
        <v>4513</v>
      </c>
      <c r="Q1135" s="31" t="s">
        <v>5168</v>
      </c>
    </row>
    <row r="1136" spans="1:17" hidden="1" x14ac:dyDescent="0.2">
      <c r="A1136" s="31" t="s">
        <v>8506</v>
      </c>
      <c r="B1136" s="31" t="s">
        <v>8507</v>
      </c>
      <c r="C1136" s="31" t="s">
        <v>8508</v>
      </c>
      <c r="D1136" s="31"/>
      <c r="E1136" s="31" t="s">
        <v>7488</v>
      </c>
      <c r="F1136" s="31" t="s">
        <v>3948</v>
      </c>
      <c r="G1136" s="47">
        <v>60</v>
      </c>
      <c r="H1136" s="33">
        <v>0</v>
      </c>
      <c r="I1136" s="31" t="s">
        <v>5172</v>
      </c>
      <c r="J1136" s="31" t="s">
        <v>5173</v>
      </c>
      <c r="K1136" s="31" t="s">
        <v>5164</v>
      </c>
      <c r="L1136" s="31" t="s">
        <v>5165</v>
      </c>
      <c r="M1136" s="31" t="s">
        <v>5174</v>
      </c>
      <c r="N1136" s="31"/>
      <c r="O1136" s="31" t="s">
        <v>4026</v>
      </c>
      <c r="P1136" s="31" t="s">
        <v>4513</v>
      </c>
      <c r="Q1136" s="31" t="s">
        <v>5168</v>
      </c>
    </row>
    <row r="1137" spans="1:17" hidden="1" x14ac:dyDescent="0.2">
      <c r="A1137" s="31" t="s">
        <v>8509</v>
      </c>
      <c r="B1137" s="31" t="s">
        <v>8510</v>
      </c>
      <c r="C1137" s="31" t="s">
        <v>8511</v>
      </c>
      <c r="D1137" s="31"/>
      <c r="E1137" s="31" t="s">
        <v>7488</v>
      </c>
      <c r="F1137" s="31" t="s">
        <v>3948</v>
      </c>
      <c r="G1137" s="47">
        <v>60</v>
      </c>
      <c r="H1137" s="33">
        <v>0</v>
      </c>
      <c r="I1137" s="31" t="s">
        <v>5252</v>
      </c>
      <c r="J1137" s="31" t="s">
        <v>5253</v>
      </c>
      <c r="K1137" s="31" t="s">
        <v>5164</v>
      </c>
      <c r="L1137" s="31" t="s">
        <v>5165</v>
      </c>
      <c r="M1137" s="31" t="s">
        <v>6963</v>
      </c>
      <c r="N1137" s="31"/>
      <c r="O1137" s="31" t="s">
        <v>4026</v>
      </c>
      <c r="P1137" s="31" t="s">
        <v>4513</v>
      </c>
      <c r="Q1137" s="31" t="s">
        <v>5168</v>
      </c>
    </row>
    <row r="1138" spans="1:17" hidden="1" x14ac:dyDescent="0.2">
      <c r="A1138" s="31" t="s">
        <v>8512</v>
      </c>
      <c r="B1138" s="31" t="s">
        <v>4359</v>
      </c>
      <c r="C1138" s="31" t="s">
        <v>8513</v>
      </c>
      <c r="D1138" s="31"/>
      <c r="E1138" s="31" t="s">
        <v>7488</v>
      </c>
      <c r="F1138" s="31" t="s">
        <v>3948</v>
      </c>
      <c r="G1138" s="47">
        <v>60</v>
      </c>
      <c r="H1138" s="33">
        <v>0</v>
      </c>
      <c r="I1138" s="31" t="s">
        <v>5172</v>
      </c>
      <c r="J1138" s="31" t="s">
        <v>5173</v>
      </c>
      <c r="K1138" s="31" t="s">
        <v>5164</v>
      </c>
      <c r="L1138" s="31" t="s">
        <v>5165</v>
      </c>
      <c r="M1138" s="31" t="s">
        <v>5224</v>
      </c>
      <c r="N1138" s="31"/>
      <c r="O1138" s="31" t="s">
        <v>4026</v>
      </c>
      <c r="P1138" s="31" t="s">
        <v>4513</v>
      </c>
      <c r="Q1138" s="31" t="s">
        <v>5168</v>
      </c>
    </row>
    <row r="1139" spans="1:17" hidden="1" x14ac:dyDescent="0.2">
      <c r="A1139" s="31" t="s">
        <v>8514</v>
      </c>
      <c r="B1139" s="31" t="s">
        <v>8515</v>
      </c>
      <c r="C1139" s="31" t="s">
        <v>8516</v>
      </c>
      <c r="D1139" s="31"/>
      <c r="E1139" s="31" t="s">
        <v>8234</v>
      </c>
      <c r="F1139" s="31" t="s">
        <v>3948</v>
      </c>
      <c r="G1139" s="47">
        <v>60</v>
      </c>
      <c r="H1139" s="33">
        <v>0</v>
      </c>
      <c r="I1139" s="31" t="s">
        <v>5212</v>
      </c>
      <c r="J1139" s="31" t="s">
        <v>5213</v>
      </c>
      <c r="K1139" s="31" t="s">
        <v>5164</v>
      </c>
      <c r="L1139" s="31" t="s">
        <v>5165</v>
      </c>
      <c r="M1139" s="31" t="s">
        <v>5361</v>
      </c>
      <c r="N1139" s="31" t="s">
        <v>8074</v>
      </c>
      <c r="O1139" s="31" t="s">
        <v>4026</v>
      </c>
      <c r="P1139" s="31" t="s">
        <v>4513</v>
      </c>
      <c r="Q1139" s="31" t="s">
        <v>5168</v>
      </c>
    </row>
    <row r="1140" spans="1:17" hidden="1" x14ac:dyDescent="0.2">
      <c r="A1140" s="31" t="s">
        <v>8517</v>
      </c>
      <c r="B1140" s="31" t="s">
        <v>8518</v>
      </c>
      <c r="C1140" s="31" t="s">
        <v>8519</v>
      </c>
      <c r="D1140" s="31"/>
      <c r="E1140" s="31" t="s">
        <v>7488</v>
      </c>
      <c r="F1140" s="31" t="s">
        <v>3948</v>
      </c>
      <c r="G1140" s="47">
        <v>60</v>
      </c>
      <c r="H1140" s="33">
        <v>0</v>
      </c>
      <c r="I1140" s="31" t="s">
        <v>5172</v>
      </c>
      <c r="J1140" s="31" t="s">
        <v>5173</v>
      </c>
      <c r="K1140" s="31" t="s">
        <v>5164</v>
      </c>
      <c r="L1140" s="31" t="s">
        <v>5165</v>
      </c>
      <c r="M1140" s="31" t="s">
        <v>5812</v>
      </c>
      <c r="N1140" s="31"/>
      <c r="O1140" s="31" t="s">
        <v>4026</v>
      </c>
      <c r="P1140" s="31" t="s">
        <v>4513</v>
      </c>
      <c r="Q1140" s="31" t="s">
        <v>5168</v>
      </c>
    </row>
    <row r="1141" spans="1:17" hidden="1" x14ac:dyDescent="0.2">
      <c r="A1141" s="31" t="s">
        <v>8520</v>
      </c>
      <c r="B1141" s="31" t="s">
        <v>8521</v>
      </c>
      <c r="C1141" s="31" t="s">
        <v>8522</v>
      </c>
      <c r="D1141" s="31"/>
      <c r="E1141" s="31" t="s">
        <v>7488</v>
      </c>
      <c r="F1141" s="31" t="s">
        <v>3948</v>
      </c>
      <c r="G1141" s="47">
        <v>60</v>
      </c>
      <c r="H1141" s="33">
        <v>0</v>
      </c>
      <c r="I1141" s="31" t="s">
        <v>5266</v>
      </c>
      <c r="J1141" s="31" t="s">
        <v>5267</v>
      </c>
      <c r="K1141" s="31" t="s">
        <v>5164</v>
      </c>
      <c r="L1141" s="31" t="s">
        <v>5165</v>
      </c>
      <c r="M1141" s="31" t="s">
        <v>6963</v>
      </c>
      <c r="N1141" s="31"/>
      <c r="O1141" s="31" t="s">
        <v>4026</v>
      </c>
      <c r="P1141" s="31" t="s">
        <v>4513</v>
      </c>
      <c r="Q1141" s="31" t="s">
        <v>5168</v>
      </c>
    </row>
    <row r="1142" spans="1:17" hidden="1" x14ac:dyDescent="0.2">
      <c r="A1142" s="31" t="s">
        <v>8523</v>
      </c>
      <c r="B1142" s="31" t="s">
        <v>8524</v>
      </c>
      <c r="C1142" s="31" t="s">
        <v>8525</v>
      </c>
      <c r="D1142" s="31"/>
      <c r="E1142" s="31" t="s">
        <v>7488</v>
      </c>
      <c r="F1142" s="31" t="s">
        <v>3948</v>
      </c>
      <c r="G1142" s="47">
        <v>60</v>
      </c>
      <c r="H1142" s="33">
        <v>0</v>
      </c>
      <c r="I1142" s="31" t="s">
        <v>5172</v>
      </c>
      <c r="J1142" s="31" t="s">
        <v>5173</v>
      </c>
      <c r="K1142" s="31" t="s">
        <v>5164</v>
      </c>
      <c r="L1142" s="31" t="s">
        <v>5165</v>
      </c>
      <c r="M1142" s="31" t="s">
        <v>5258</v>
      </c>
      <c r="N1142" s="31"/>
      <c r="O1142" s="31" t="s">
        <v>4026</v>
      </c>
      <c r="P1142" s="31" t="s">
        <v>4513</v>
      </c>
      <c r="Q1142" s="31" t="s">
        <v>5168</v>
      </c>
    </row>
    <row r="1143" spans="1:17" hidden="1" x14ac:dyDescent="0.2">
      <c r="A1143" s="31" t="s">
        <v>8526</v>
      </c>
      <c r="B1143" s="31" t="s">
        <v>8527</v>
      </c>
      <c r="C1143" s="31" t="s">
        <v>8528</v>
      </c>
      <c r="D1143" s="31"/>
      <c r="E1143" s="31" t="s">
        <v>7488</v>
      </c>
      <c r="F1143" s="31" t="s">
        <v>3948</v>
      </c>
      <c r="G1143" s="47">
        <v>60</v>
      </c>
      <c r="H1143" s="33">
        <v>0</v>
      </c>
      <c r="I1143" s="31" t="s">
        <v>5179</v>
      </c>
      <c r="J1143" s="31" t="s">
        <v>5180</v>
      </c>
      <c r="K1143" s="31" t="s">
        <v>5164</v>
      </c>
      <c r="L1143" s="31" t="s">
        <v>5165</v>
      </c>
      <c r="M1143" s="31" t="s">
        <v>5361</v>
      </c>
      <c r="N1143" s="31"/>
      <c r="O1143" s="31" t="s">
        <v>4026</v>
      </c>
      <c r="P1143" s="31" t="s">
        <v>4513</v>
      </c>
      <c r="Q1143" s="31" t="s">
        <v>5168</v>
      </c>
    </row>
    <row r="1144" spans="1:17" hidden="1" x14ac:dyDescent="0.2">
      <c r="A1144" s="31" t="s">
        <v>8529</v>
      </c>
      <c r="B1144" s="31" t="s">
        <v>8530</v>
      </c>
      <c r="C1144" s="31" t="s">
        <v>8531</v>
      </c>
      <c r="D1144" s="31"/>
      <c r="E1144" s="31" t="s">
        <v>7488</v>
      </c>
      <c r="F1144" s="31" t="s">
        <v>3948</v>
      </c>
      <c r="G1144" s="47">
        <v>60</v>
      </c>
      <c r="H1144" s="33">
        <v>0</v>
      </c>
      <c r="I1144" s="31" t="s">
        <v>5252</v>
      </c>
      <c r="J1144" s="31" t="s">
        <v>5253</v>
      </c>
      <c r="K1144" s="31" t="s">
        <v>5164</v>
      </c>
      <c r="L1144" s="31" t="s">
        <v>5165</v>
      </c>
      <c r="M1144" s="31" t="s">
        <v>5254</v>
      </c>
      <c r="N1144" s="31"/>
      <c r="O1144" s="31" t="s">
        <v>4026</v>
      </c>
      <c r="P1144" s="31" t="s">
        <v>4513</v>
      </c>
      <c r="Q1144" s="31" t="s">
        <v>5168</v>
      </c>
    </row>
    <row r="1145" spans="1:17" hidden="1" x14ac:dyDescent="0.2">
      <c r="A1145" s="31" t="s">
        <v>8532</v>
      </c>
      <c r="B1145" s="31" t="s">
        <v>4398</v>
      </c>
      <c r="C1145" s="31" t="s">
        <v>8533</v>
      </c>
      <c r="D1145" s="31"/>
      <c r="E1145" s="31" t="s">
        <v>7488</v>
      </c>
      <c r="F1145" s="31" t="s">
        <v>3948</v>
      </c>
      <c r="G1145" s="47">
        <v>60</v>
      </c>
      <c r="H1145" s="33">
        <v>0</v>
      </c>
      <c r="I1145" s="31" t="s">
        <v>5172</v>
      </c>
      <c r="J1145" s="31" t="s">
        <v>5173</v>
      </c>
      <c r="K1145" s="31" t="s">
        <v>5164</v>
      </c>
      <c r="L1145" s="31" t="s">
        <v>5165</v>
      </c>
      <c r="M1145" s="31" t="s">
        <v>5812</v>
      </c>
      <c r="N1145" s="31"/>
      <c r="O1145" s="31" t="s">
        <v>4026</v>
      </c>
      <c r="P1145" s="31" t="s">
        <v>4513</v>
      </c>
      <c r="Q1145" s="31" t="s">
        <v>5168</v>
      </c>
    </row>
    <row r="1146" spans="1:17" hidden="1" x14ac:dyDescent="0.2">
      <c r="A1146" s="31" t="s">
        <v>8534</v>
      </c>
      <c r="B1146" s="31" t="s">
        <v>8535</v>
      </c>
      <c r="C1146" s="31" t="s">
        <v>8536</v>
      </c>
      <c r="D1146" s="31"/>
      <c r="E1146" s="31" t="s">
        <v>7488</v>
      </c>
      <c r="F1146" s="31" t="s">
        <v>3948</v>
      </c>
      <c r="G1146" s="47">
        <v>60</v>
      </c>
      <c r="H1146" s="33">
        <v>0</v>
      </c>
      <c r="I1146" s="31" t="s">
        <v>5266</v>
      </c>
      <c r="J1146" s="31" t="s">
        <v>5267</v>
      </c>
      <c r="K1146" s="31" t="s">
        <v>5164</v>
      </c>
      <c r="L1146" s="31" t="s">
        <v>5165</v>
      </c>
      <c r="M1146" s="31" t="s">
        <v>5320</v>
      </c>
      <c r="N1146" s="31"/>
      <c r="O1146" s="31" t="s">
        <v>4026</v>
      </c>
      <c r="P1146" s="31" t="s">
        <v>4513</v>
      </c>
      <c r="Q1146" s="31" t="s">
        <v>5168</v>
      </c>
    </row>
    <row r="1147" spans="1:17" hidden="1" x14ac:dyDescent="0.2">
      <c r="A1147" s="31" t="s">
        <v>8537</v>
      </c>
      <c r="B1147" s="31" t="s">
        <v>8538</v>
      </c>
      <c r="C1147" s="31" t="s">
        <v>8539</v>
      </c>
      <c r="D1147" s="31"/>
      <c r="E1147" s="31" t="s">
        <v>8234</v>
      </c>
      <c r="F1147" s="31" t="s">
        <v>3948</v>
      </c>
      <c r="G1147" s="47">
        <v>60</v>
      </c>
      <c r="H1147" s="33">
        <v>0</v>
      </c>
      <c r="I1147" s="31" t="s">
        <v>5179</v>
      </c>
      <c r="J1147" s="31" t="s">
        <v>5180</v>
      </c>
      <c r="K1147" s="31" t="s">
        <v>5164</v>
      </c>
      <c r="L1147" s="31" t="s">
        <v>5165</v>
      </c>
      <c r="M1147" s="31" t="s">
        <v>5379</v>
      </c>
      <c r="N1147" s="31" t="s">
        <v>7598</v>
      </c>
      <c r="O1147" s="31" t="s">
        <v>4026</v>
      </c>
      <c r="P1147" s="31" t="s">
        <v>4513</v>
      </c>
      <c r="Q1147" s="31" t="s">
        <v>5168</v>
      </c>
    </row>
    <row r="1148" spans="1:17" hidden="1" x14ac:dyDescent="0.2">
      <c r="A1148" s="31" t="s">
        <v>8540</v>
      </c>
      <c r="B1148" s="31" t="s">
        <v>8541</v>
      </c>
      <c r="C1148" s="31" t="s">
        <v>8542</v>
      </c>
      <c r="D1148" s="31"/>
      <c r="E1148" s="31" t="s">
        <v>7488</v>
      </c>
      <c r="F1148" s="31" t="s">
        <v>3948</v>
      </c>
      <c r="G1148" s="47">
        <v>60</v>
      </c>
      <c r="H1148" s="33">
        <v>0</v>
      </c>
      <c r="I1148" s="31" t="s">
        <v>5172</v>
      </c>
      <c r="J1148" s="31" t="s">
        <v>5173</v>
      </c>
      <c r="K1148" s="31" t="s">
        <v>5164</v>
      </c>
      <c r="L1148" s="31" t="s">
        <v>5165</v>
      </c>
      <c r="M1148" s="31" t="s">
        <v>5174</v>
      </c>
      <c r="N1148" s="31"/>
      <c r="O1148" s="31" t="s">
        <v>4026</v>
      </c>
      <c r="P1148" s="31" t="s">
        <v>4513</v>
      </c>
      <c r="Q1148" s="31" t="s">
        <v>5168</v>
      </c>
    </row>
    <row r="1149" spans="1:17" hidden="1" x14ac:dyDescent="0.2">
      <c r="A1149" s="31" t="s">
        <v>8543</v>
      </c>
      <c r="B1149" s="31" t="s">
        <v>8544</v>
      </c>
      <c r="C1149" s="31" t="s">
        <v>8545</v>
      </c>
      <c r="D1149" s="31" t="s">
        <v>8141</v>
      </c>
      <c r="E1149" s="31" t="s">
        <v>7483</v>
      </c>
      <c r="F1149" s="31" t="s">
        <v>8141</v>
      </c>
      <c r="G1149" s="47">
        <v>60</v>
      </c>
      <c r="H1149" s="33">
        <v>0</v>
      </c>
      <c r="I1149" s="31" t="s">
        <v>5294</v>
      </c>
      <c r="J1149" s="31" t="s">
        <v>5295</v>
      </c>
      <c r="K1149" s="31" t="s">
        <v>5164</v>
      </c>
      <c r="L1149" s="31" t="s">
        <v>8142</v>
      </c>
      <c r="M1149" s="31" t="s">
        <v>5297</v>
      </c>
      <c r="N1149" s="31"/>
      <c r="O1149" s="31" t="s">
        <v>4026</v>
      </c>
      <c r="P1149" s="31" t="s">
        <v>4513</v>
      </c>
      <c r="Q1149" s="31" t="s">
        <v>5168</v>
      </c>
    </row>
    <row r="1150" spans="1:17" hidden="1" x14ac:dyDescent="0.2">
      <c r="A1150" s="31" t="s">
        <v>8546</v>
      </c>
      <c r="B1150" s="31" t="s">
        <v>8547</v>
      </c>
      <c r="C1150" s="31" t="s">
        <v>8548</v>
      </c>
      <c r="D1150" s="31" t="s">
        <v>8141</v>
      </c>
      <c r="E1150" s="31" t="s">
        <v>7483</v>
      </c>
      <c r="F1150" s="31" t="s">
        <v>8141</v>
      </c>
      <c r="G1150" s="47">
        <v>60</v>
      </c>
      <c r="H1150" s="33">
        <v>0</v>
      </c>
      <c r="I1150" s="31" t="s">
        <v>5294</v>
      </c>
      <c r="J1150" s="31" t="s">
        <v>5295</v>
      </c>
      <c r="K1150" s="31" t="s">
        <v>5164</v>
      </c>
      <c r="L1150" s="31" t="s">
        <v>8142</v>
      </c>
      <c r="M1150" s="31" t="s">
        <v>5297</v>
      </c>
      <c r="N1150" s="31"/>
      <c r="O1150" s="31" t="s">
        <v>4026</v>
      </c>
      <c r="P1150" s="31" t="s">
        <v>4513</v>
      </c>
      <c r="Q1150" s="31" t="s">
        <v>5168</v>
      </c>
    </row>
    <row r="1151" spans="1:17" hidden="1" x14ac:dyDescent="0.2">
      <c r="A1151" s="31" t="s">
        <v>8549</v>
      </c>
      <c r="B1151" s="31" t="s">
        <v>8550</v>
      </c>
      <c r="C1151" s="31" t="s">
        <v>8551</v>
      </c>
      <c r="D1151" s="31" t="s">
        <v>8141</v>
      </c>
      <c r="E1151" s="31" t="s">
        <v>7483</v>
      </c>
      <c r="F1151" s="31" t="s">
        <v>8141</v>
      </c>
      <c r="G1151" s="47">
        <v>60</v>
      </c>
      <c r="H1151" s="33">
        <v>0</v>
      </c>
      <c r="I1151" s="31" t="s">
        <v>5294</v>
      </c>
      <c r="J1151" s="31" t="s">
        <v>5295</v>
      </c>
      <c r="K1151" s="31" t="s">
        <v>5164</v>
      </c>
      <c r="L1151" s="31" t="s">
        <v>8142</v>
      </c>
      <c r="M1151" s="31" t="s">
        <v>5297</v>
      </c>
      <c r="N1151" s="31"/>
      <c r="O1151" s="31" t="s">
        <v>4026</v>
      </c>
      <c r="P1151" s="31" t="s">
        <v>4513</v>
      </c>
      <c r="Q1151" s="31" t="s">
        <v>5168</v>
      </c>
    </row>
    <row r="1152" spans="1:17" hidden="1" x14ac:dyDescent="0.2">
      <c r="A1152" s="31" t="s">
        <v>8552</v>
      </c>
      <c r="B1152" s="31" t="s">
        <v>4045</v>
      </c>
      <c r="C1152" s="31" t="s">
        <v>8553</v>
      </c>
      <c r="D1152" s="31"/>
      <c r="E1152" s="31" t="s">
        <v>7488</v>
      </c>
      <c r="F1152" s="31" t="s">
        <v>3948</v>
      </c>
      <c r="G1152" s="47">
        <v>60</v>
      </c>
      <c r="H1152" s="33">
        <v>0</v>
      </c>
      <c r="I1152" s="31" t="s">
        <v>5179</v>
      </c>
      <c r="J1152" s="31" t="s">
        <v>5180</v>
      </c>
      <c r="K1152" s="31" t="s">
        <v>5164</v>
      </c>
      <c r="L1152" s="31" t="s">
        <v>5165</v>
      </c>
      <c r="M1152" s="31" t="s">
        <v>5361</v>
      </c>
      <c r="N1152" s="31"/>
      <c r="O1152" s="31" t="s">
        <v>4026</v>
      </c>
      <c r="P1152" s="31" t="s">
        <v>4513</v>
      </c>
      <c r="Q1152" s="31" t="s">
        <v>5168</v>
      </c>
    </row>
    <row r="1153" spans="1:17" hidden="1" x14ac:dyDescent="0.2">
      <c r="A1153" s="31" t="s">
        <v>8554</v>
      </c>
      <c r="B1153" s="31" t="s">
        <v>8555</v>
      </c>
      <c r="C1153" s="31" t="s">
        <v>8556</v>
      </c>
      <c r="D1153" s="31"/>
      <c r="E1153" s="31" t="s">
        <v>7488</v>
      </c>
      <c r="F1153" s="31" t="s">
        <v>3948</v>
      </c>
      <c r="G1153" s="47">
        <v>60</v>
      </c>
      <c r="H1153" s="33">
        <v>0</v>
      </c>
      <c r="I1153" s="31" t="s">
        <v>5179</v>
      </c>
      <c r="J1153" s="31" t="s">
        <v>5180</v>
      </c>
      <c r="K1153" s="31" t="s">
        <v>5164</v>
      </c>
      <c r="L1153" s="31" t="s">
        <v>5165</v>
      </c>
      <c r="M1153" s="31" t="s">
        <v>5379</v>
      </c>
      <c r="N1153" s="31"/>
      <c r="O1153" s="31" t="s">
        <v>4026</v>
      </c>
      <c r="P1153" s="31" t="s">
        <v>4513</v>
      </c>
      <c r="Q1153" s="31" t="s">
        <v>5168</v>
      </c>
    </row>
    <row r="1154" spans="1:17" hidden="1" x14ac:dyDescent="0.2">
      <c r="A1154" s="31" t="s">
        <v>8557</v>
      </c>
      <c r="B1154" s="31" t="s">
        <v>8558</v>
      </c>
      <c r="C1154" s="31" t="s">
        <v>8559</v>
      </c>
      <c r="D1154" s="31"/>
      <c r="E1154" s="31" t="s">
        <v>7488</v>
      </c>
      <c r="F1154" s="31" t="s">
        <v>3948</v>
      </c>
      <c r="G1154" s="47">
        <v>60</v>
      </c>
      <c r="H1154" s="33">
        <v>0</v>
      </c>
      <c r="I1154" s="31" t="s">
        <v>5252</v>
      </c>
      <c r="J1154" s="31" t="s">
        <v>5253</v>
      </c>
      <c r="K1154" s="31" t="s">
        <v>5164</v>
      </c>
      <c r="L1154" s="31" t="s">
        <v>5165</v>
      </c>
      <c r="M1154" s="31" t="s">
        <v>5543</v>
      </c>
      <c r="N1154" s="31"/>
      <c r="O1154" s="31" t="s">
        <v>4026</v>
      </c>
      <c r="P1154" s="31" t="s">
        <v>4513</v>
      </c>
      <c r="Q1154" s="31" t="s">
        <v>5168</v>
      </c>
    </row>
    <row r="1155" spans="1:17" hidden="1" x14ac:dyDescent="0.2">
      <c r="A1155" s="31" t="s">
        <v>8560</v>
      </c>
      <c r="B1155" s="31" t="s">
        <v>8561</v>
      </c>
      <c r="C1155" s="31" t="s">
        <v>8562</v>
      </c>
      <c r="D1155" s="31"/>
      <c r="E1155" s="31" t="s">
        <v>7488</v>
      </c>
      <c r="F1155" s="31" t="s">
        <v>3948</v>
      </c>
      <c r="G1155" s="47">
        <v>60</v>
      </c>
      <c r="H1155" s="33">
        <v>0</v>
      </c>
      <c r="I1155" s="31" t="s">
        <v>5212</v>
      </c>
      <c r="J1155" s="31" t="s">
        <v>5213</v>
      </c>
      <c r="K1155" s="31" t="s">
        <v>5164</v>
      </c>
      <c r="L1155" s="31" t="s">
        <v>5165</v>
      </c>
      <c r="M1155" s="31" t="s">
        <v>5379</v>
      </c>
      <c r="N1155" s="31" t="s">
        <v>7545</v>
      </c>
      <c r="O1155" s="31" t="s">
        <v>4026</v>
      </c>
      <c r="P1155" s="31" t="s">
        <v>4513</v>
      </c>
      <c r="Q1155" s="31" t="s">
        <v>5168</v>
      </c>
    </row>
    <row r="1156" spans="1:17" hidden="1" x14ac:dyDescent="0.2">
      <c r="A1156" s="31" t="s">
        <v>8563</v>
      </c>
      <c r="B1156" s="31" t="s">
        <v>8564</v>
      </c>
      <c r="C1156" s="31" t="s">
        <v>8565</v>
      </c>
      <c r="D1156" s="31"/>
      <c r="E1156" s="31" t="s">
        <v>7483</v>
      </c>
      <c r="F1156" s="31"/>
      <c r="G1156" s="47"/>
      <c r="H1156" s="33">
        <v>0</v>
      </c>
      <c r="I1156" s="31" t="s">
        <v>5172</v>
      </c>
      <c r="J1156" s="31" t="s">
        <v>5173</v>
      </c>
      <c r="K1156" s="31" t="s">
        <v>5164</v>
      </c>
      <c r="L1156" s="31" t="s">
        <v>5165</v>
      </c>
      <c r="M1156" s="31" t="s">
        <v>5224</v>
      </c>
      <c r="N1156" s="31"/>
      <c r="O1156" s="31" t="s">
        <v>4026</v>
      </c>
      <c r="P1156" s="31" t="s">
        <v>4513</v>
      </c>
      <c r="Q1156" s="31" t="s">
        <v>5168</v>
      </c>
    </row>
    <row r="1157" spans="1:17" hidden="1" x14ac:dyDescent="0.2">
      <c r="A1157" s="31" t="s">
        <v>8566</v>
      </c>
      <c r="B1157" s="31" t="s">
        <v>8567</v>
      </c>
      <c r="C1157" s="31" t="s">
        <v>8568</v>
      </c>
      <c r="D1157" s="31"/>
      <c r="E1157" s="31" t="s">
        <v>7488</v>
      </c>
      <c r="F1157" s="31" t="s">
        <v>3948</v>
      </c>
      <c r="G1157" s="47">
        <v>60</v>
      </c>
      <c r="H1157" s="33">
        <v>0</v>
      </c>
      <c r="I1157" s="31" t="s">
        <v>5384</v>
      </c>
      <c r="J1157" s="31" t="s">
        <v>5385</v>
      </c>
      <c r="K1157" s="31" t="s">
        <v>5164</v>
      </c>
      <c r="L1157" s="31" t="s">
        <v>5165</v>
      </c>
      <c r="M1157" s="31" t="s">
        <v>5166</v>
      </c>
      <c r="N1157" s="31"/>
      <c r="O1157" s="31" t="s">
        <v>4026</v>
      </c>
      <c r="P1157" s="31" t="s">
        <v>4513</v>
      </c>
      <c r="Q1157" s="31" t="s">
        <v>5168</v>
      </c>
    </row>
    <row r="1158" spans="1:17" hidden="1" x14ac:dyDescent="0.2">
      <c r="A1158" s="31" t="s">
        <v>8569</v>
      </c>
      <c r="B1158" s="31" t="s">
        <v>8570</v>
      </c>
      <c r="C1158" s="31" t="s">
        <v>8571</v>
      </c>
      <c r="D1158" s="31"/>
      <c r="E1158" s="31" t="s">
        <v>7488</v>
      </c>
      <c r="F1158" s="31" t="s">
        <v>3948</v>
      </c>
      <c r="G1158" s="47">
        <v>60</v>
      </c>
      <c r="H1158" s="33">
        <v>0</v>
      </c>
      <c r="I1158" s="31" t="s">
        <v>5252</v>
      </c>
      <c r="J1158" s="31" t="s">
        <v>5253</v>
      </c>
      <c r="K1158" s="31" t="s">
        <v>5164</v>
      </c>
      <c r="L1158" s="31" t="s">
        <v>5165</v>
      </c>
      <c r="M1158" s="31" t="s">
        <v>5569</v>
      </c>
      <c r="N1158" s="31"/>
      <c r="O1158" s="31" t="s">
        <v>4026</v>
      </c>
      <c r="P1158" s="31" t="s">
        <v>4513</v>
      </c>
      <c r="Q1158" s="31" t="s">
        <v>5168</v>
      </c>
    </row>
    <row r="1159" spans="1:17" hidden="1" x14ac:dyDescent="0.2">
      <c r="A1159" s="31" t="s">
        <v>8572</v>
      </c>
      <c r="B1159" s="31" t="s">
        <v>8573</v>
      </c>
      <c r="C1159" s="31" t="s">
        <v>8574</v>
      </c>
      <c r="D1159" s="31"/>
      <c r="E1159" s="31" t="s">
        <v>7488</v>
      </c>
      <c r="F1159" s="31" t="s">
        <v>3948</v>
      </c>
      <c r="G1159" s="47">
        <v>60</v>
      </c>
      <c r="H1159" s="33">
        <v>0</v>
      </c>
      <c r="I1159" s="31" t="s">
        <v>5179</v>
      </c>
      <c r="J1159" s="31" t="s">
        <v>5180</v>
      </c>
      <c r="K1159" s="31" t="s">
        <v>5164</v>
      </c>
      <c r="L1159" s="31" t="s">
        <v>5165</v>
      </c>
      <c r="M1159" s="31" t="s">
        <v>5361</v>
      </c>
      <c r="N1159" s="31" t="s">
        <v>7519</v>
      </c>
      <c r="O1159" s="31" t="s">
        <v>4026</v>
      </c>
      <c r="P1159" s="31" t="s">
        <v>4513</v>
      </c>
      <c r="Q1159" s="31" t="s">
        <v>5168</v>
      </c>
    </row>
    <row r="1160" spans="1:17" hidden="1" x14ac:dyDescent="0.2">
      <c r="A1160" s="31" t="s">
        <v>8575</v>
      </c>
      <c r="B1160" s="31" t="s">
        <v>8576</v>
      </c>
      <c r="C1160" s="31" t="s">
        <v>8577</v>
      </c>
      <c r="D1160" s="31"/>
      <c r="E1160" s="31" t="s">
        <v>7488</v>
      </c>
      <c r="F1160" s="31" t="s">
        <v>3948</v>
      </c>
      <c r="G1160" s="47">
        <v>60</v>
      </c>
      <c r="H1160" s="33">
        <v>0</v>
      </c>
      <c r="I1160" s="31" t="s">
        <v>5179</v>
      </c>
      <c r="J1160" s="31" t="s">
        <v>5180</v>
      </c>
      <c r="K1160" s="31" t="s">
        <v>5164</v>
      </c>
      <c r="L1160" s="31" t="s">
        <v>5165</v>
      </c>
      <c r="M1160" s="31" t="s">
        <v>5379</v>
      </c>
      <c r="N1160" s="31"/>
      <c r="O1160" s="31" t="s">
        <v>4026</v>
      </c>
      <c r="P1160" s="31" t="s">
        <v>4513</v>
      </c>
      <c r="Q1160" s="31" t="s">
        <v>5168</v>
      </c>
    </row>
    <row r="1161" spans="1:17" hidden="1" x14ac:dyDescent="0.2">
      <c r="A1161" s="31" t="s">
        <v>8578</v>
      </c>
      <c r="B1161" s="31" t="s">
        <v>4181</v>
      </c>
      <c r="C1161" s="31" t="s">
        <v>8579</v>
      </c>
      <c r="D1161" s="31"/>
      <c r="E1161" s="31" t="s">
        <v>7488</v>
      </c>
      <c r="F1161" s="31" t="s">
        <v>3948</v>
      </c>
      <c r="G1161" s="47">
        <v>60</v>
      </c>
      <c r="H1161" s="33">
        <v>0</v>
      </c>
      <c r="I1161" s="31" t="s">
        <v>5179</v>
      </c>
      <c r="J1161" s="31" t="s">
        <v>5180</v>
      </c>
      <c r="K1161" s="31" t="s">
        <v>5164</v>
      </c>
      <c r="L1161" s="31" t="s">
        <v>5165</v>
      </c>
      <c r="M1161" s="31" t="s">
        <v>5361</v>
      </c>
      <c r="N1161" s="31"/>
      <c r="O1161" s="31" t="s">
        <v>4026</v>
      </c>
      <c r="P1161" s="31" t="s">
        <v>4513</v>
      </c>
      <c r="Q1161" s="31" t="s">
        <v>5168</v>
      </c>
    </row>
    <row r="1162" spans="1:17" hidden="1" x14ac:dyDescent="0.2">
      <c r="A1162" s="31" t="s">
        <v>8580</v>
      </c>
      <c r="B1162" s="31" t="s">
        <v>8581</v>
      </c>
      <c r="C1162" s="31" t="s">
        <v>8582</v>
      </c>
      <c r="D1162" s="31"/>
      <c r="E1162" s="31" t="s">
        <v>7488</v>
      </c>
      <c r="F1162" s="31" t="s">
        <v>3948</v>
      </c>
      <c r="G1162" s="47">
        <v>60</v>
      </c>
      <c r="H1162" s="33">
        <v>0</v>
      </c>
      <c r="I1162" s="31" t="s">
        <v>5218</v>
      </c>
      <c r="J1162" s="31" t="s">
        <v>5219</v>
      </c>
      <c r="K1162" s="31" t="s">
        <v>5164</v>
      </c>
      <c r="L1162" s="31" t="s">
        <v>5165</v>
      </c>
      <c r="M1162" s="31" t="s">
        <v>5262</v>
      </c>
      <c r="N1162" s="31"/>
      <c r="O1162" s="31" t="s">
        <v>4026</v>
      </c>
      <c r="P1162" s="31" t="s">
        <v>4513</v>
      </c>
      <c r="Q1162" s="31" t="s">
        <v>5168</v>
      </c>
    </row>
    <row r="1163" spans="1:17" hidden="1" x14ac:dyDescent="0.2">
      <c r="A1163" s="31" t="s">
        <v>8583</v>
      </c>
      <c r="B1163" s="31" t="s">
        <v>8584</v>
      </c>
      <c r="C1163" s="31" t="s">
        <v>8585</v>
      </c>
      <c r="D1163" s="31"/>
      <c r="E1163" s="31" t="s">
        <v>7488</v>
      </c>
      <c r="F1163" s="31" t="s">
        <v>3948</v>
      </c>
      <c r="G1163" s="47">
        <v>60</v>
      </c>
      <c r="H1163" s="33">
        <v>0</v>
      </c>
      <c r="I1163" s="31" t="s">
        <v>5172</v>
      </c>
      <c r="J1163" s="31" t="s">
        <v>5173</v>
      </c>
      <c r="K1163" s="31" t="s">
        <v>5164</v>
      </c>
      <c r="L1163" s="31" t="s">
        <v>5165</v>
      </c>
      <c r="M1163" s="31" t="s">
        <v>5174</v>
      </c>
      <c r="N1163" s="31"/>
      <c r="O1163" s="31" t="s">
        <v>4026</v>
      </c>
      <c r="P1163" s="31" t="s">
        <v>4513</v>
      </c>
      <c r="Q1163" s="31" t="s">
        <v>5168</v>
      </c>
    </row>
    <row r="1164" spans="1:17" hidden="1" x14ac:dyDescent="0.2">
      <c r="A1164" s="31" t="s">
        <v>8586</v>
      </c>
      <c r="B1164" s="31" t="s">
        <v>8587</v>
      </c>
      <c r="C1164" s="31" t="s">
        <v>8588</v>
      </c>
      <c r="D1164" s="31"/>
      <c r="E1164" s="31" t="s">
        <v>7488</v>
      </c>
      <c r="F1164" s="31" t="s">
        <v>3948</v>
      </c>
      <c r="G1164" s="47">
        <v>60</v>
      </c>
      <c r="H1164" s="33">
        <v>0</v>
      </c>
      <c r="I1164" s="31" t="s">
        <v>5172</v>
      </c>
      <c r="J1164" s="31" t="s">
        <v>5173</v>
      </c>
      <c r="K1164" s="31" t="s">
        <v>5164</v>
      </c>
      <c r="L1164" s="31" t="s">
        <v>5165</v>
      </c>
      <c r="M1164" s="31" t="s">
        <v>5812</v>
      </c>
      <c r="N1164" s="31"/>
      <c r="O1164" s="31" t="s">
        <v>4026</v>
      </c>
      <c r="P1164" s="31" t="s">
        <v>4513</v>
      </c>
      <c r="Q1164" s="31" t="s">
        <v>5168</v>
      </c>
    </row>
    <row r="1165" spans="1:17" hidden="1" x14ac:dyDescent="0.2">
      <c r="A1165" s="31" t="s">
        <v>8589</v>
      </c>
      <c r="B1165" s="31" t="s">
        <v>8590</v>
      </c>
      <c r="C1165" s="31" t="s">
        <v>8591</v>
      </c>
      <c r="D1165" s="31"/>
      <c r="E1165" s="31" t="s">
        <v>7488</v>
      </c>
      <c r="F1165" s="31" t="s">
        <v>3948</v>
      </c>
      <c r="G1165" s="47">
        <v>60</v>
      </c>
      <c r="H1165" s="33">
        <v>0</v>
      </c>
      <c r="I1165" s="31" t="s">
        <v>5212</v>
      </c>
      <c r="J1165" s="31" t="s">
        <v>5213</v>
      </c>
      <c r="K1165" s="31" t="s">
        <v>5164</v>
      </c>
      <c r="L1165" s="31" t="s">
        <v>5165</v>
      </c>
      <c r="M1165" s="31" t="s">
        <v>5305</v>
      </c>
      <c r="N1165" s="31"/>
      <c r="O1165" s="31" t="s">
        <v>4026</v>
      </c>
      <c r="P1165" s="31" t="s">
        <v>4513</v>
      </c>
      <c r="Q1165" s="31" t="s">
        <v>5168</v>
      </c>
    </row>
    <row r="1166" spans="1:17" hidden="1" x14ac:dyDescent="0.2">
      <c r="A1166" s="31" t="s">
        <v>8592</v>
      </c>
      <c r="B1166" s="31" t="s">
        <v>8593</v>
      </c>
      <c r="C1166" s="31" t="s">
        <v>8594</v>
      </c>
      <c r="D1166" s="31"/>
      <c r="E1166" s="31" t="s">
        <v>7488</v>
      </c>
      <c r="F1166" s="31" t="s">
        <v>3948</v>
      </c>
      <c r="G1166" s="47">
        <v>60</v>
      </c>
      <c r="H1166" s="33">
        <v>0</v>
      </c>
      <c r="I1166" s="31" t="s">
        <v>5172</v>
      </c>
      <c r="J1166" s="31" t="s">
        <v>5173</v>
      </c>
      <c r="K1166" s="31" t="s">
        <v>5164</v>
      </c>
      <c r="L1166" s="31" t="s">
        <v>5165</v>
      </c>
      <c r="M1166" s="31" t="s">
        <v>5174</v>
      </c>
      <c r="N1166" s="31" t="s">
        <v>8595</v>
      </c>
      <c r="O1166" s="31" t="s">
        <v>4026</v>
      </c>
      <c r="P1166" s="31" t="s">
        <v>4513</v>
      </c>
      <c r="Q1166" s="31" t="s">
        <v>5168</v>
      </c>
    </row>
    <row r="1167" spans="1:17" hidden="1" x14ac:dyDescent="0.2">
      <c r="A1167" s="31" t="s">
        <v>8596</v>
      </c>
      <c r="B1167" s="31" t="s">
        <v>4390</v>
      </c>
      <c r="C1167" s="31" t="s">
        <v>8597</v>
      </c>
      <c r="D1167" s="31"/>
      <c r="E1167" s="31" t="s">
        <v>7488</v>
      </c>
      <c r="F1167" s="31" t="s">
        <v>3948</v>
      </c>
      <c r="G1167" s="47">
        <v>60</v>
      </c>
      <c r="H1167" s="33">
        <v>0</v>
      </c>
      <c r="I1167" s="31" t="s">
        <v>5179</v>
      </c>
      <c r="J1167" s="31" t="s">
        <v>5180</v>
      </c>
      <c r="K1167" s="31" t="s">
        <v>5164</v>
      </c>
      <c r="L1167" s="31" t="s">
        <v>5165</v>
      </c>
      <c r="M1167" s="31" t="s">
        <v>5361</v>
      </c>
      <c r="N1167" s="31"/>
      <c r="O1167" s="31" t="s">
        <v>4026</v>
      </c>
      <c r="P1167" s="31" t="s">
        <v>4513</v>
      </c>
      <c r="Q1167" s="31" t="s">
        <v>5168</v>
      </c>
    </row>
    <row r="1168" spans="1:17" hidden="1" x14ac:dyDescent="0.2">
      <c r="A1168" s="31" t="s">
        <v>8598</v>
      </c>
      <c r="B1168" s="31" t="s">
        <v>8599</v>
      </c>
      <c r="C1168" s="31" t="s">
        <v>8600</v>
      </c>
      <c r="D1168" s="31"/>
      <c r="E1168" s="31" t="s">
        <v>7488</v>
      </c>
      <c r="F1168" s="31" t="s">
        <v>3948</v>
      </c>
      <c r="G1168" s="47">
        <v>60</v>
      </c>
      <c r="H1168" s="33">
        <v>0</v>
      </c>
      <c r="I1168" s="31" t="s">
        <v>5252</v>
      </c>
      <c r="J1168" s="31" t="s">
        <v>5253</v>
      </c>
      <c r="K1168" s="31" t="s">
        <v>5164</v>
      </c>
      <c r="L1168" s="31" t="s">
        <v>5165</v>
      </c>
      <c r="M1168" s="31" t="s">
        <v>5166</v>
      </c>
      <c r="N1168" s="31"/>
      <c r="O1168" s="31" t="s">
        <v>4026</v>
      </c>
      <c r="P1168" s="31" t="s">
        <v>4513</v>
      </c>
      <c r="Q1168" s="31" t="s">
        <v>5168</v>
      </c>
    </row>
    <row r="1169" spans="1:17" hidden="1" x14ac:dyDescent="0.2">
      <c r="A1169" s="31" t="s">
        <v>8601</v>
      </c>
      <c r="B1169" s="31" t="s">
        <v>8602</v>
      </c>
      <c r="C1169" s="31" t="s">
        <v>8603</v>
      </c>
      <c r="D1169" s="31"/>
      <c r="E1169" s="31" t="s">
        <v>7488</v>
      </c>
      <c r="F1169" s="31" t="s">
        <v>3948</v>
      </c>
      <c r="G1169" s="47">
        <v>60</v>
      </c>
      <c r="H1169" s="33">
        <v>0</v>
      </c>
      <c r="I1169" s="31" t="s">
        <v>5252</v>
      </c>
      <c r="J1169" s="31" t="s">
        <v>5253</v>
      </c>
      <c r="K1169" s="31" t="s">
        <v>5164</v>
      </c>
      <c r="L1169" s="31" t="s">
        <v>5165</v>
      </c>
      <c r="M1169" s="31" t="s">
        <v>5166</v>
      </c>
      <c r="N1169" s="31"/>
      <c r="O1169" s="31" t="s">
        <v>4026</v>
      </c>
      <c r="P1169" s="31" t="s">
        <v>4513</v>
      </c>
      <c r="Q1169" s="31" t="s">
        <v>5168</v>
      </c>
    </row>
    <row r="1170" spans="1:17" hidden="1" x14ac:dyDescent="0.2">
      <c r="A1170" s="31" t="s">
        <v>8604</v>
      </c>
      <c r="B1170" s="31" t="s">
        <v>8605</v>
      </c>
      <c r="C1170" s="31" t="s">
        <v>8606</v>
      </c>
      <c r="D1170" s="31" t="s">
        <v>3948</v>
      </c>
      <c r="E1170" s="31" t="s">
        <v>8607</v>
      </c>
      <c r="F1170" s="31"/>
      <c r="G1170" s="47"/>
      <c r="H1170" s="33">
        <v>0</v>
      </c>
      <c r="I1170" s="31" t="s">
        <v>5661</v>
      </c>
      <c r="J1170" s="31" t="s">
        <v>5662</v>
      </c>
      <c r="K1170" s="31" t="s">
        <v>5164</v>
      </c>
      <c r="L1170" s="31" t="s">
        <v>5278</v>
      </c>
      <c r="M1170" s="31" t="s">
        <v>5687</v>
      </c>
      <c r="N1170" s="31"/>
      <c r="O1170" s="31" t="s">
        <v>4026</v>
      </c>
      <c r="P1170" s="31" t="s">
        <v>4513</v>
      </c>
      <c r="Q1170" s="31" t="s">
        <v>8608</v>
      </c>
    </row>
    <row r="1171" spans="1:17" hidden="1" x14ac:dyDescent="0.2">
      <c r="A1171" s="31" t="s">
        <v>8609</v>
      </c>
      <c r="B1171" s="31" t="s">
        <v>8610</v>
      </c>
      <c r="C1171" s="31" t="s">
        <v>8611</v>
      </c>
      <c r="D1171" s="31" t="s">
        <v>3948</v>
      </c>
      <c r="E1171" s="31" t="s">
        <v>8607</v>
      </c>
      <c r="F1171" s="31"/>
      <c r="G1171" s="47"/>
      <c r="H1171" s="33">
        <v>0</v>
      </c>
      <c r="I1171" s="31" t="s">
        <v>5661</v>
      </c>
      <c r="J1171" s="31" t="s">
        <v>5662</v>
      </c>
      <c r="K1171" s="31" t="s">
        <v>5164</v>
      </c>
      <c r="L1171" s="31" t="s">
        <v>5278</v>
      </c>
      <c r="M1171" s="31" t="s">
        <v>5673</v>
      </c>
      <c r="N1171" s="31" t="s">
        <v>8612</v>
      </c>
      <c r="O1171" s="31" t="s">
        <v>4026</v>
      </c>
      <c r="P1171" s="31" t="s">
        <v>4513</v>
      </c>
      <c r="Q1171" s="31" t="s">
        <v>8608</v>
      </c>
    </row>
    <row r="1172" spans="1:17" hidden="1" x14ac:dyDescent="0.2">
      <c r="A1172" s="31" t="s">
        <v>8613</v>
      </c>
      <c r="B1172" s="31" t="s">
        <v>8614</v>
      </c>
      <c r="C1172" s="31" t="s">
        <v>8615</v>
      </c>
      <c r="D1172" s="31" t="s">
        <v>3948</v>
      </c>
      <c r="E1172" s="31" t="s">
        <v>8607</v>
      </c>
      <c r="F1172" s="31"/>
      <c r="G1172" s="47"/>
      <c r="H1172" s="33">
        <v>0</v>
      </c>
      <c r="I1172" s="31" t="s">
        <v>5661</v>
      </c>
      <c r="J1172" s="31" t="s">
        <v>5662</v>
      </c>
      <c r="K1172" s="31" t="s">
        <v>5164</v>
      </c>
      <c r="L1172" s="31" t="s">
        <v>5278</v>
      </c>
      <c r="M1172" s="31" t="s">
        <v>5687</v>
      </c>
      <c r="N1172" s="31" t="s">
        <v>8616</v>
      </c>
      <c r="O1172" s="31" t="s">
        <v>4026</v>
      </c>
      <c r="P1172" s="31" t="s">
        <v>4513</v>
      </c>
      <c r="Q1172" s="31" t="s">
        <v>8608</v>
      </c>
    </row>
    <row r="1173" spans="1:17" hidden="1" x14ac:dyDescent="0.2">
      <c r="A1173" s="31" t="s">
        <v>8617</v>
      </c>
      <c r="B1173" s="31" t="s">
        <v>8618</v>
      </c>
      <c r="C1173" s="31" t="s">
        <v>8619</v>
      </c>
      <c r="D1173" s="31" t="s">
        <v>3948</v>
      </c>
      <c r="E1173" s="31" t="s">
        <v>8607</v>
      </c>
      <c r="F1173" s="31"/>
      <c r="G1173" s="47"/>
      <c r="H1173" s="33">
        <v>0</v>
      </c>
      <c r="I1173" s="31" t="s">
        <v>5661</v>
      </c>
      <c r="J1173" s="31" t="s">
        <v>5662</v>
      </c>
      <c r="K1173" s="31" t="s">
        <v>5164</v>
      </c>
      <c r="L1173" s="31" t="s">
        <v>5278</v>
      </c>
      <c r="M1173" s="31" t="s">
        <v>5673</v>
      </c>
      <c r="N1173" s="31" t="s">
        <v>8612</v>
      </c>
      <c r="O1173" s="31" t="s">
        <v>4026</v>
      </c>
      <c r="P1173" s="31" t="s">
        <v>4513</v>
      </c>
      <c r="Q1173" s="31" t="s">
        <v>8608</v>
      </c>
    </row>
    <row r="1174" spans="1:17" hidden="1" x14ac:dyDescent="0.2">
      <c r="A1174" s="31" t="s">
        <v>8620</v>
      </c>
      <c r="B1174" s="31" t="s">
        <v>8621</v>
      </c>
      <c r="C1174" s="31" t="s">
        <v>8622</v>
      </c>
      <c r="D1174" s="31" t="s">
        <v>3948</v>
      </c>
      <c r="E1174" s="31" t="s">
        <v>8607</v>
      </c>
      <c r="F1174" s="31"/>
      <c r="G1174" s="47"/>
      <c r="H1174" s="33">
        <v>0</v>
      </c>
      <c r="I1174" s="31" t="s">
        <v>5661</v>
      </c>
      <c r="J1174" s="31" t="s">
        <v>5662</v>
      </c>
      <c r="K1174" s="31" t="s">
        <v>5164</v>
      </c>
      <c r="L1174" s="31" t="s">
        <v>5278</v>
      </c>
      <c r="M1174" s="31" t="s">
        <v>5687</v>
      </c>
      <c r="N1174" s="31"/>
      <c r="O1174" s="31" t="s">
        <v>4026</v>
      </c>
      <c r="P1174" s="31" t="s">
        <v>4513</v>
      </c>
      <c r="Q1174" s="31" t="s">
        <v>8608</v>
      </c>
    </row>
    <row r="1175" spans="1:17" hidden="1" x14ac:dyDescent="0.2">
      <c r="A1175" s="31" t="s">
        <v>8623</v>
      </c>
      <c r="B1175" s="31" t="s">
        <v>8624</v>
      </c>
      <c r="C1175" s="31" t="s">
        <v>8625</v>
      </c>
      <c r="D1175" s="31" t="s">
        <v>3948</v>
      </c>
      <c r="E1175" s="31" t="s">
        <v>8607</v>
      </c>
      <c r="F1175" s="31"/>
      <c r="G1175" s="47"/>
      <c r="H1175" s="33">
        <v>0</v>
      </c>
      <c r="I1175" s="31" t="s">
        <v>5661</v>
      </c>
      <c r="J1175" s="31" t="s">
        <v>5662</v>
      </c>
      <c r="K1175" s="31" t="s">
        <v>5164</v>
      </c>
      <c r="L1175" s="31" t="s">
        <v>5278</v>
      </c>
      <c r="M1175" s="31" t="s">
        <v>5673</v>
      </c>
      <c r="N1175" s="31" t="s">
        <v>8612</v>
      </c>
      <c r="O1175" s="31" t="s">
        <v>4026</v>
      </c>
      <c r="P1175" s="31" t="s">
        <v>4513</v>
      </c>
      <c r="Q1175" s="31" t="s">
        <v>8608</v>
      </c>
    </row>
    <row r="1176" spans="1:17" hidden="1" x14ac:dyDescent="0.2">
      <c r="A1176" s="31" t="s">
        <v>8626</v>
      </c>
      <c r="B1176" s="31" t="s">
        <v>8627</v>
      </c>
      <c r="C1176" s="31" t="s">
        <v>8628</v>
      </c>
      <c r="D1176" s="31" t="s">
        <v>3948</v>
      </c>
      <c r="E1176" s="31" t="s">
        <v>8607</v>
      </c>
      <c r="F1176" s="31"/>
      <c r="G1176" s="47"/>
      <c r="H1176" s="33">
        <v>0</v>
      </c>
      <c r="I1176" s="31" t="s">
        <v>5661</v>
      </c>
      <c r="J1176" s="31" t="s">
        <v>5662</v>
      </c>
      <c r="K1176" s="31" t="s">
        <v>5164</v>
      </c>
      <c r="L1176" s="31" t="s">
        <v>5278</v>
      </c>
      <c r="M1176" s="31" t="s">
        <v>5663</v>
      </c>
      <c r="N1176" s="31" t="s">
        <v>8629</v>
      </c>
      <c r="O1176" s="31" t="s">
        <v>4026</v>
      </c>
      <c r="P1176" s="31" t="s">
        <v>4513</v>
      </c>
      <c r="Q1176" s="31" t="s">
        <v>8608</v>
      </c>
    </row>
    <row r="1177" spans="1:17" hidden="1" x14ac:dyDescent="0.2">
      <c r="A1177" s="31" t="s">
        <v>8630</v>
      </c>
      <c r="B1177" s="31" t="s">
        <v>8631</v>
      </c>
      <c r="C1177" s="31" t="s">
        <v>8632</v>
      </c>
      <c r="D1177" s="31" t="s">
        <v>3948</v>
      </c>
      <c r="E1177" s="31" t="s">
        <v>8607</v>
      </c>
      <c r="F1177" s="31"/>
      <c r="G1177" s="47"/>
      <c r="H1177" s="33">
        <v>0</v>
      </c>
      <c r="I1177" s="31" t="s">
        <v>5661</v>
      </c>
      <c r="J1177" s="31" t="s">
        <v>5662</v>
      </c>
      <c r="K1177" s="31" t="s">
        <v>5164</v>
      </c>
      <c r="L1177" s="31" t="s">
        <v>5278</v>
      </c>
      <c r="M1177" s="31" t="s">
        <v>5663</v>
      </c>
      <c r="N1177" s="31" t="s">
        <v>8629</v>
      </c>
      <c r="O1177" s="31" t="s">
        <v>4026</v>
      </c>
      <c r="P1177" s="31" t="s">
        <v>4513</v>
      </c>
      <c r="Q1177" s="31" t="s">
        <v>8608</v>
      </c>
    </row>
    <row r="1178" spans="1:17" hidden="1" x14ac:dyDescent="0.2">
      <c r="A1178" s="31" t="s">
        <v>8633</v>
      </c>
      <c r="B1178" s="31" t="s">
        <v>8634</v>
      </c>
      <c r="C1178" s="31" t="s">
        <v>8635</v>
      </c>
      <c r="D1178" s="31" t="s">
        <v>3948</v>
      </c>
      <c r="E1178" s="31" t="s">
        <v>8607</v>
      </c>
      <c r="F1178" s="31"/>
      <c r="G1178" s="47"/>
      <c r="H1178" s="33">
        <v>0</v>
      </c>
      <c r="I1178" s="31" t="s">
        <v>5661</v>
      </c>
      <c r="J1178" s="31" t="s">
        <v>5662</v>
      </c>
      <c r="K1178" s="31" t="s">
        <v>5164</v>
      </c>
      <c r="L1178" s="31" t="s">
        <v>5278</v>
      </c>
      <c r="M1178" s="31" t="s">
        <v>5819</v>
      </c>
      <c r="N1178" s="31"/>
      <c r="O1178" s="31" t="s">
        <v>4026</v>
      </c>
      <c r="P1178" s="31" t="s">
        <v>4513</v>
      </c>
      <c r="Q1178" s="31" t="s">
        <v>8608</v>
      </c>
    </row>
    <row r="1179" spans="1:17" hidden="1" x14ac:dyDescent="0.2">
      <c r="A1179" s="31" t="s">
        <v>8636</v>
      </c>
      <c r="B1179" s="31" t="s">
        <v>8637</v>
      </c>
      <c r="C1179" s="31" t="s">
        <v>8638</v>
      </c>
      <c r="D1179" s="31" t="s">
        <v>3948</v>
      </c>
      <c r="E1179" s="31" t="s">
        <v>8607</v>
      </c>
      <c r="F1179" s="31"/>
      <c r="G1179" s="47"/>
      <c r="H1179" s="33">
        <v>0</v>
      </c>
      <c r="I1179" s="31" t="s">
        <v>5661</v>
      </c>
      <c r="J1179" s="31" t="s">
        <v>5662</v>
      </c>
      <c r="K1179" s="31" t="s">
        <v>5164</v>
      </c>
      <c r="L1179" s="31" t="s">
        <v>5278</v>
      </c>
      <c r="M1179" s="31" t="s">
        <v>5663</v>
      </c>
      <c r="N1179" s="31" t="s">
        <v>8639</v>
      </c>
      <c r="O1179" s="31" t="s">
        <v>4026</v>
      </c>
      <c r="P1179" s="31" t="s">
        <v>4513</v>
      </c>
      <c r="Q1179" s="31" t="s">
        <v>8608</v>
      </c>
    </row>
    <row r="1180" spans="1:17" hidden="1" x14ac:dyDescent="0.2">
      <c r="A1180" s="31" t="s">
        <v>8640</v>
      </c>
      <c r="B1180" s="31" t="s">
        <v>8641</v>
      </c>
      <c r="C1180" s="31" t="s">
        <v>8642</v>
      </c>
      <c r="D1180" s="31" t="s">
        <v>3948</v>
      </c>
      <c r="E1180" s="31" t="s">
        <v>8607</v>
      </c>
      <c r="F1180" s="31"/>
      <c r="G1180" s="47"/>
      <c r="H1180" s="33">
        <v>0</v>
      </c>
      <c r="I1180" s="31" t="s">
        <v>5661</v>
      </c>
      <c r="J1180" s="31" t="s">
        <v>5662</v>
      </c>
      <c r="K1180" s="31" t="s">
        <v>5164</v>
      </c>
      <c r="L1180" s="31" t="s">
        <v>5278</v>
      </c>
      <c r="M1180" s="31" t="s">
        <v>5819</v>
      </c>
      <c r="N1180" s="31"/>
      <c r="O1180" s="31" t="s">
        <v>4026</v>
      </c>
      <c r="P1180" s="31" t="s">
        <v>4513</v>
      </c>
      <c r="Q1180" s="31" t="s">
        <v>8608</v>
      </c>
    </row>
    <row r="1181" spans="1:17" hidden="1" x14ac:dyDescent="0.2">
      <c r="A1181" s="31" t="s">
        <v>8643</v>
      </c>
      <c r="B1181" s="31" t="s">
        <v>8644</v>
      </c>
      <c r="C1181" s="31" t="s">
        <v>8645</v>
      </c>
      <c r="D1181" s="31" t="s">
        <v>3948</v>
      </c>
      <c r="E1181" s="31" t="s">
        <v>8607</v>
      </c>
      <c r="F1181" s="31"/>
      <c r="G1181" s="47"/>
      <c r="H1181" s="33">
        <v>0</v>
      </c>
      <c r="I1181" s="31" t="s">
        <v>5661</v>
      </c>
      <c r="J1181" s="31" t="s">
        <v>5662</v>
      </c>
      <c r="K1181" s="31" t="s">
        <v>5164</v>
      </c>
      <c r="L1181" s="31" t="s">
        <v>5278</v>
      </c>
      <c r="M1181" s="31" t="s">
        <v>5819</v>
      </c>
      <c r="N1181" s="31"/>
      <c r="O1181" s="31" t="s">
        <v>4026</v>
      </c>
      <c r="P1181" s="31" t="s">
        <v>4513</v>
      </c>
      <c r="Q1181" s="31" t="s">
        <v>8608</v>
      </c>
    </row>
    <row r="1182" spans="1:17" hidden="1" x14ac:dyDescent="0.2">
      <c r="A1182" s="31" t="s">
        <v>8646</v>
      </c>
      <c r="B1182" s="31" t="s">
        <v>8647</v>
      </c>
      <c r="C1182" s="31" t="s">
        <v>8648</v>
      </c>
      <c r="D1182" s="31" t="s">
        <v>3948</v>
      </c>
      <c r="E1182" s="31" t="s">
        <v>8607</v>
      </c>
      <c r="F1182" s="31"/>
      <c r="G1182" s="47"/>
      <c r="H1182" s="33">
        <v>0</v>
      </c>
      <c r="I1182" s="31" t="s">
        <v>5421</v>
      </c>
      <c r="J1182" s="31" t="s">
        <v>5422</v>
      </c>
      <c r="K1182" s="31" t="s">
        <v>5164</v>
      </c>
      <c r="L1182" s="31" t="s">
        <v>5278</v>
      </c>
      <c r="M1182" s="31" t="s">
        <v>5354</v>
      </c>
      <c r="N1182" s="31" t="s">
        <v>8649</v>
      </c>
      <c r="O1182" s="31" t="s">
        <v>4026</v>
      </c>
      <c r="P1182" s="31" t="s">
        <v>4513</v>
      </c>
      <c r="Q1182" s="31" t="s">
        <v>8608</v>
      </c>
    </row>
    <row r="1183" spans="1:17" hidden="1" x14ac:dyDescent="0.2">
      <c r="A1183" s="31" t="s">
        <v>8650</v>
      </c>
      <c r="B1183" s="31" t="s">
        <v>8651</v>
      </c>
      <c r="C1183" s="31" t="s">
        <v>8652</v>
      </c>
      <c r="D1183" s="31" t="s">
        <v>3948</v>
      </c>
      <c r="E1183" s="31" t="s">
        <v>8607</v>
      </c>
      <c r="F1183" s="31"/>
      <c r="G1183" s="47"/>
      <c r="H1183" s="33">
        <v>0</v>
      </c>
      <c r="I1183" s="31" t="s">
        <v>5661</v>
      </c>
      <c r="J1183" s="31" t="s">
        <v>5662</v>
      </c>
      <c r="K1183" s="31" t="s">
        <v>5164</v>
      </c>
      <c r="L1183" s="31" t="s">
        <v>5278</v>
      </c>
      <c r="M1183" s="31" t="s">
        <v>5663</v>
      </c>
      <c r="N1183" s="31" t="s">
        <v>8629</v>
      </c>
      <c r="O1183" s="31" t="s">
        <v>4026</v>
      </c>
      <c r="P1183" s="31" t="s">
        <v>4513</v>
      </c>
      <c r="Q1183" s="31" t="s">
        <v>8608</v>
      </c>
    </row>
    <row r="1184" spans="1:17" hidden="1" x14ac:dyDescent="0.2">
      <c r="A1184" s="31" t="s">
        <v>8653</v>
      </c>
      <c r="B1184" s="31" t="s">
        <v>8654</v>
      </c>
      <c r="C1184" s="31" t="s">
        <v>8655</v>
      </c>
      <c r="D1184" s="31" t="s">
        <v>3948</v>
      </c>
      <c r="E1184" s="31" t="s">
        <v>8607</v>
      </c>
      <c r="F1184" s="31"/>
      <c r="G1184" s="47"/>
      <c r="H1184" s="33">
        <v>0</v>
      </c>
      <c r="I1184" s="31" t="s">
        <v>5421</v>
      </c>
      <c r="J1184" s="31" t="s">
        <v>5422</v>
      </c>
      <c r="K1184" s="31" t="s">
        <v>5164</v>
      </c>
      <c r="L1184" s="31" t="s">
        <v>5278</v>
      </c>
      <c r="M1184" s="31" t="s">
        <v>5701</v>
      </c>
      <c r="N1184" s="31" t="s">
        <v>8656</v>
      </c>
      <c r="O1184" s="31" t="s">
        <v>4026</v>
      </c>
      <c r="P1184" s="31" t="s">
        <v>4513</v>
      </c>
      <c r="Q1184" s="31" t="s">
        <v>8608</v>
      </c>
    </row>
    <row r="1185" spans="1:17" hidden="1" x14ac:dyDescent="0.2">
      <c r="A1185" s="31" t="s">
        <v>8657</v>
      </c>
      <c r="B1185" s="31" t="s">
        <v>8658</v>
      </c>
      <c r="C1185" s="31" t="s">
        <v>8659</v>
      </c>
      <c r="D1185" s="31" t="s">
        <v>3948</v>
      </c>
      <c r="E1185" s="31" t="s">
        <v>8607</v>
      </c>
      <c r="F1185" s="31"/>
      <c r="G1185" s="47"/>
      <c r="H1185" s="33">
        <v>0</v>
      </c>
      <c r="I1185" s="31" t="s">
        <v>5661</v>
      </c>
      <c r="J1185" s="31" t="s">
        <v>5662</v>
      </c>
      <c r="K1185" s="31" t="s">
        <v>5164</v>
      </c>
      <c r="L1185" s="31" t="s">
        <v>5278</v>
      </c>
      <c r="M1185" s="31" t="s">
        <v>8660</v>
      </c>
      <c r="N1185" s="31"/>
      <c r="O1185" s="31" t="s">
        <v>4026</v>
      </c>
      <c r="P1185" s="31" t="s">
        <v>4513</v>
      </c>
      <c r="Q1185" s="31" t="s">
        <v>8608</v>
      </c>
    </row>
    <row r="1186" spans="1:17" hidden="1" x14ac:dyDescent="0.2">
      <c r="A1186" s="31" t="s">
        <v>8661</v>
      </c>
      <c r="B1186" s="31" t="s">
        <v>8662</v>
      </c>
      <c r="C1186" s="31" t="s">
        <v>8663</v>
      </c>
      <c r="D1186" s="31" t="s">
        <v>3948</v>
      </c>
      <c r="E1186" s="31" t="s">
        <v>8607</v>
      </c>
      <c r="F1186" s="31"/>
      <c r="G1186" s="47"/>
      <c r="H1186" s="33">
        <v>0</v>
      </c>
      <c r="I1186" s="31" t="s">
        <v>5661</v>
      </c>
      <c r="J1186" s="31" t="s">
        <v>5662</v>
      </c>
      <c r="K1186" s="31" t="s">
        <v>5164</v>
      </c>
      <c r="L1186" s="31" t="s">
        <v>5278</v>
      </c>
      <c r="M1186" s="31" t="s">
        <v>5663</v>
      </c>
      <c r="N1186" s="31"/>
      <c r="O1186" s="31" t="s">
        <v>4026</v>
      </c>
      <c r="P1186" s="31" t="s">
        <v>4513</v>
      </c>
      <c r="Q1186" s="31" t="s">
        <v>8608</v>
      </c>
    </row>
    <row r="1187" spans="1:17" hidden="1" x14ac:dyDescent="0.2">
      <c r="A1187" s="31" t="s">
        <v>8664</v>
      </c>
      <c r="B1187" s="31" t="s">
        <v>8665</v>
      </c>
      <c r="C1187" s="31" t="s">
        <v>8666</v>
      </c>
      <c r="D1187" s="31" t="s">
        <v>3948</v>
      </c>
      <c r="E1187" s="31" t="s">
        <v>8607</v>
      </c>
      <c r="F1187" s="31"/>
      <c r="G1187" s="47"/>
      <c r="H1187" s="33">
        <v>0</v>
      </c>
      <c r="I1187" s="31" t="s">
        <v>5661</v>
      </c>
      <c r="J1187" s="31" t="s">
        <v>5662</v>
      </c>
      <c r="K1187" s="31" t="s">
        <v>5164</v>
      </c>
      <c r="L1187" s="31" t="s">
        <v>5278</v>
      </c>
      <c r="M1187" s="31" t="s">
        <v>5819</v>
      </c>
      <c r="N1187" s="31" t="s">
        <v>8667</v>
      </c>
      <c r="O1187" s="31" t="s">
        <v>4026</v>
      </c>
      <c r="P1187" s="31" t="s">
        <v>4513</v>
      </c>
      <c r="Q1187" s="31" t="s">
        <v>8608</v>
      </c>
    </row>
    <row r="1188" spans="1:17" hidden="1" x14ac:dyDescent="0.2">
      <c r="A1188" s="31" t="s">
        <v>8668</v>
      </c>
      <c r="B1188" s="31" t="s">
        <v>8669</v>
      </c>
      <c r="C1188" s="31" t="s">
        <v>8670</v>
      </c>
      <c r="D1188" s="31" t="s">
        <v>3948</v>
      </c>
      <c r="E1188" s="31" t="s">
        <v>8607</v>
      </c>
      <c r="F1188" s="31"/>
      <c r="G1188" s="47"/>
      <c r="H1188" s="33">
        <v>0</v>
      </c>
      <c r="I1188" s="31" t="s">
        <v>5661</v>
      </c>
      <c r="J1188" s="31" t="s">
        <v>5662</v>
      </c>
      <c r="K1188" s="31" t="s">
        <v>5164</v>
      </c>
      <c r="L1188" s="31" t="s">
        <v>5278</v>
      </c>
      <c r="M1188" s="31" t="s">
        <v>5819</v>
      </c>
      <c r="N1188" s="31" t="s">
        <v>8667</v>
      </c>
      <c r="O1188" s="31" t="s">
        <v>4026</v>
      </c>
      <c r="P1188" s="31" t="s">
        <v>4513</v>
      </c>
      <c r="Q1188" s="31" t="s">
        <v>8608</v>
      </c>
    </row>
    <row r="1189" spans="1:17" hidden="1" x14ac:dyDescent="0.2">
      <c r="A1189" s="31" t="s">
        <v>8671</v>
      </c>
      <c r="B1189" s="31" t="s">
        <v>8672</v>
      </c>
      <c r="C1189" s="31" t="s">
        <v>8673</v>
      </c>
      <c r="D1189" s="31" t="s">
        <v>3948</v>
      </c>
      <c r="E1189" s="31" t="s">
        <v>8607</v>
      </c>
      <c r="F1189" s="31"/>
      <c r="G1189" s="47"/>
      <c r="H1189" s="33">
        <v>0</v>
      </c>
      <c r="I1189" s="31" t="s">
        <v>5421</v>
      </c>
      <c r="J1189" s="31" t="s">
        <v>5422</v>
      </c>
      <c r="K1189" s="31" t="s">
        <v>5164</v>
      </c>
      <c r="L1189" s="31" t="s">
        <v>5278</v>
      </c>
      <c r="M1189" s="31" t="s">
        <v>5701</v>
      </c>
      <c r="N1189" s="31" t="s">
        <v>8674</v>
      </c>
      <c r="O1189" s="31" t="s">
        <v>4026</v>
      </c>
      <c r="P1189" s="31" t="s">
        <v>4513</v>
      </c>
      <c r="Q1189" s="31" t="s">
        <v>8608</v>
      </c>
    </row>
    <row r="1190" spans="1:17" hidden="1" x14ac:dyDescent="0.2">
      <c r="A1190" s="31" t="s">
        <v>8675</v>
      </c>
      <c r="B1190" s="31" t="s">
        <v>8676</v>
      </c>
      <c r="C1190" s="31" t="s">
        <v>8677</v>
      </c>
      <c r="D1190" s="31" t="s">
        <v>3948</v>
      </c>
      <c r="E1190" s="31" t="s">
        <v>8607</v>
      </c>
      <c r="F1190" s="31"/>
      <c r="G1190" s="47"/>
      <c r="H1190" s="33">
        <v>0</v>
      </c>
      <c r="I1190" s="31" t="s">
        <v>5421</v>
      </c>
      <c r="J1190" s="31" t="s">
        <v>5422</v>
      </c>
      <c r="K1190" s="31" t="s">
        <v>5164</v>
      </c>
      <c r="L1190" s="31" t="s">
        <v>5278</v>
      </c>
      <c r="M1190" s="31" t="s">
        <v>5701</v>
      </c>
      <c r="N1190" s="31" t="s">
        <v>8649</v>
      </c>
      <c r="O1190" s="31" t="s">
        <v>4026</v>
      </c>
      <c r="P1190" s="31" t="s">
        <v>4513</v>
      </c>
      <c r="Q1190" s="31" t="s">
        <v>8608</v>
      </c>
    </row>
    <row r="1191" spans="1:17" hidden="1" x14ac:dyDescent="0.2">
      <c r="A1191" s="31" t="s">
        <v>8678</v>
      </c>
      <c r="B1191" s="31" t="s">
        <v>8679</v>
      </c>
      <c r="C1191" s="31" t="s">
        <v>8680</v>
      </c>
      <c r="D1191" s="31" t="s">
        <v>3948</v>
      </c>
      <c r="E1191" s="31" t="s">
        <v>8607</v>
      </c>
      <c r="F1191" s="31"/>
      <c r="G1191" s="47"/>
      <c r="H1191" s="33">
        <v>0</v>
      </c>
      <c r="I1191" s="31" t="s">
        <v>5421</v>
      </c>
      <c r="J1191" s="31" t="s">
        <v>5422</v>
      </c>
      <c r="K1191" s="31" t="s">
        <v>5164</v>
      </c>
      <c r="L1191" s="31" t="s">
        <v>5278</v>
      </c>
      <c r="M1191" s="31" t="s">
        <v>5701</v>
      </c>
      <c r="N1191" s="31" t="s">
        <v>8681</v>
      </c>
      <c r="O1191" s="31" t="s">
        <v>4026</v>
      </c>
      <c r="P1191" s="31" t="s">
        <v>4513</v>
      </c>
      <c r="Q1191" s="31" t="s">
        <v>8608</v>
      </c>
    </row>
    <row r="1192" spans="1:17" hidden="1" x14ac:dyDescent="0.2">
      <c r="A1192" s="31" t="s">
        <v>8682</v>
      </c>
      <c r="B1192" s="31" t="s">
        <v>8683</v>
      </c>
      <c r="C1192" s="31" t="s">
        <v>8684</v>
      </c>
      <c r="D1192" s="31" t="s">
        <v>3948</v>
      </c>
      <c r="E1192" s="31" t="s">
        <v>8607</v>
      </c>
      <c r="F1192" s="31"/>
      <c r="G1192" s="47"/>
      <c r="H1192" s="33">
        <v>0</v>
      </c>
      <c r="I1192" s="31" t="s">
        <v>5661</v>
      </c>
      <c r="J1192" s="31" t="s">
        <v>5662</v>
      </c>
      <c r="K1192" s="31" t="s">
        <v>5164</v>
      </c>
      <c r="L1192" s="31" t="s">
        <v>5278</v>
      </c>
      <c r="M1192" s="31" t="s">
        <v>5663</v>
      </c>
      <c r="N1192" s="31" t="s">
        <v>8685</v>
      </c>
      <c r="O1192" s="31" t="s">
        <v>4026</v>
      </c>
      <c r="P1192" s="31" t="s">
        <v>4513</v>
      </c>
      <c r="Q1192" s="31" t="s">
        <v>8608</v>
      </c>
    </row>
    <row r="1193" spans="1:17" hidden="1" x14ac:dyDescent="0.2">
      <c r="A1193" s="31" t="s">
        <v>8686</v>
      </c>
      <c r="B1193" s="31" t="s">
        <v>8687</v>
      </c>
      <c r="C1193" s="31" t="s">
        <v>8688</v>
      </c>
      <c r="D1193" s="31" t="s">
        <v>3948</v>
      </c>
      <c r="E1193" s="31" t="s">
        <v>8607</v>
      </c>
      <c r="F1193" s="31"/>
      <c r="G1193" s="47"/>
      <c r="H1193" s="33">
        <v>0</v>
      </c>
      <c r="I1193" s="31" t="s">
        <v>5421</v>
      </c>
      <c r="J1193" s="31" t="s">
        <v>5422</v>
      </c>
      <c r="K1193" s="31" t="s">
        <v>5164</v>
      </c>
      <c r="L1193" s="31" t="s">
        <v>5278</v>
      </c>
      <c r="M1193" s="31" t="s">
        <v>5794</v>
      </c>
      <c r="N1193" s="31"/>
      <c r="O1193" s="31" t="s">
        <v>4026</v>
      </c>
      <c r="P1193" s="31" t="s">
        <v>4513</v>
      </c>
      <c r="Q1193" s="31" t="s">
        <v>8608</v>
      </c>
    </row>
    <row r="1194" spans="1:17" hidden="1" x14ac:dyDescent="0.2">
      <c r="A1194" s="31" t="s">
        <v>8689</v>
      </c>
      <c r="B1194" s="31" t="s">
        <v>8690</v>
      </c>
      <c r="C1194" s="31" t="s">
        <v>8691</v>
      </c>
      <c r="D1194" s="31" t="s">
        <v>3948</v>
      </c>
      <c r="E1194" s="31" t="s">
        <v>8607</v>
      </c>
      <c r="F1194" s="31"/>
      <c r="G1194" s="47"/>
      <c r="H1194" s="33">
        <v>0</v>
      </c>
      <c r="I1194" s="31" t="s">
        <v>5661</v>
      </c>
      <c r="J1194" s="31" t="s">
        <v>5662</v>
      </c>
      <c r="K1194" s="31" t="s">
        <v>5164</v>
      </c>
      <c r="L1194" s="31" t="s">
        <v>5278</v>
      </c>
      <c r="M1194" s="31" t="s">
        <v>5673</v>
      </c>
      <c r="N1194" s="31" t="s">
        <v>8692</v>
      </c>
      <c r="O1194" s="31" t="s">
        <v>4026</v>
      </c>
      <c r="P1194" s="31" t="s">
        <v>4513</v>
      </c>
      <c r="Q1194" s="31" t="s">
        <v>8608</v>
      </c>
    </row>
    <row r="1195" spans="1:17" hidden="1" x14ac:dyDescent="0.2">
      <c r="A1195" s="31" t="s">
        <v>8693</v>
      </c>
      <c r="B1195" s="31" t="s">
        <v>8694</v>
      </c>
      <c r="C1195" s="31" t="s">
        <v>8695</v>
      </c>
      <c r="D1195" s="31" t="s">
        <v>3948</v>
      </c>
      <c r="E1195" s="31" t="s">
        <v>8607</v>
      </c>
      <c r="F1195" s="31"/>
      <c r="G1195" s="47"/>
      <c r="H1195" s="33">
        <v>0</v>
      </c>
      <c r="I1195" s="31" t="s">
        <v>5661</v>
      </c>
      <c r="J1195" s="31" t="s">
        <v>5662</v>
      </c>
      <c r="K1195" s="31" t="s">
        <v>5164</v>
      </c>
      <c r="L1195" s="31" t="s">
        <v>5278</v>
      </c>
      <c r="M1195" s="31" t="s">
        <v>5663</v>
      </c>
      <c r="N1195" s="31"/>
      <c r="O1195" s="31" t="s">
        <v>4026</v>
      </c>
      <c r="P1195" s="31" t="s">
        <v>4513</v>
      </c>
      <c r="Q1195" s="31" t="s">
        <v>8608</v>
      </c>
    </row>
    <row r="1196" spans="1:17" hidden="1" x14ac:dyDescent="0.2">
      <c r="A1196" s="31" t="s">
        <v>8696</v>
      </c>
      <c r="B1196" s="31" t="s">
        <v>8697</v>
      </c>
      <c r="C1196" s="31" t="s">
        <v>8698</v>
      </c>
      <c r="D1196" s="31" t="s">
        <v>3948</v>
      </c>
      <c r="E1196" s="31" t="s">
        <v>8607</v>
      </c>
      <c r="F1196" s="31"/>
      <c r="G1196" s="47"/>
      <c r="H1196" s="33">
        <v>0</v>
      </c>
      <c r="I1196" s="31" t="s">
        <v>5421</v>
      </c>
      <c r="J1196" s="31" t="s">
        <v>5422</v>
      </c>
      <c r="K1196" s="31" t="s">
        <v>5164</v>
      </c>
      <c r="L1196" s="31" t="s">
        <v>5278</v>
      </c>
      <c r="M1196" s="31" t="s">
        <v>5701</v>
      </c>
      <c r="N1196" s="31" t="s">
        <v>8699</v>
      </c>
      <c r="O1196" s="31" t="s">
        <v>4026</v>
      </c>
      <c r="P1196" s="31" t="s">
        <v>4513</v>
      </c>
      <c r="Q1196" s="31" t="s">
        <v>8608</v>
      </c>
    </row>
    <row r="1197" spans="1:17" hidden="1" x14ac:dyDescent="0.2">
      <c r="A1197" s="31" t="s">
        <v>8700</v>
      </c>
      <c r="B1197" s="31" t="s">
        <v>8701</v>
      </c>
      <c r="C1197" s="31" t="s">
        <v>8702</v>
      </c>
      <c r="D1197" s="31" t="s">
        <v>3948</v>
      </c>
      <c r="E1197" s="31" t="s">
        <v>8607</v>
      </c>
      <c r="F1197" s="31"/>
      <c r="G1197" s="47"/>
      <c r="H1197" s="33">
        <v>0</v>
      </c>
      <c r="I1197" s="31" t="s">
        <v>5661</v>
      </c>
      <c r="J1197" s="31" t="s">
        <v>5662</v>
      </c>
      <c r="K1197" s="31" t="s">
        <v>5164</v>
      </c>
      <c r="L1197" s="31" t="s">
        <v>5278</v>
      </c>
      <c r="M1197" s="31" t="s">
        <v>5819</v>
      </c>
      <c r="N1197" s="31" t="s">
        <v>8703</v>
      </c>
      <c r="O1197" s="31" t="s">
        <v>4026</v>
      </c>
      <c r="P1197" s="31" t="s">
        <v>4513</v>
      </c>
      <c r="Q1197" s="31" t="s">
        <v>8608</v>
      </c>
    </row>
    <row r="1198" spans="1:17" hidden="1" x14ac:dyDescent="0.2">
      <c r="A1198" s="31" t="s">
        <v>8704</v>
      </c>
      <c r="B1198" s="31" t="s">
        <v>8705</v>
      </c>
      <c r="C1198" s="31" t="s">
        <v>8706</v>
      </c>
      <c r="D1198" s="31" t="s">
        <v>3948</v>
      </c>
      <c r="E1198" s="31" t="s">
        <v>8607</v>
      </c>
      <c r="F1198" s="31"/>
      <c r="G1198" s="47"/>
      <c r="H1198" s="33">
        <v>0</v>
      </c>
      <c r="I1198" s="31" t="s">
        <v>5661</v>
      </c>
      <c r="J1198" s="31" t="s">
        <v>5662</v>
      </c>
      <c r="K1198" s="31" t="s">
        <v>5164</v>
      </c>
      <c r="L1198" s="31" t="s">
        <v>5278</v>
      </c>
      <c r="M1198" s="31" t="s">
        <v>5687</v>
      </c>
      <c r="N1198" s="31"/>
      <c r="O1198" s="31" t="s">
        <v>4026</v>
      </c>
      <c r="P1198" s="31" t="s">
        <v>4513</v>
      </c>
      <c r="Q1198" s="31" t="s">
        <v>8608</v>
      </c>
    </row>
    <row r="1199" spans="1:17" hidden="1" x14ac:dyDescent="0.2">
      <c r="A1199" s="31" t="s">
        <v>8707</v>
      </c>
      <c r="B1199" s="31" t="s">
        <v>8708</v>
      </c>
      <c r="C1199" s="31" t="s">
        <v>8709</v>
      </c>
      <c r="D1199" s="31" t="s">
        <v>3948</v>
      </c>
      <c r="E1199" s="31" t="s">
        <v>8607</v>
      </c>
      <c r="F1199" s="31"/>
      <c r="G1199" s="47"/>
      <c r="H1199" s="33">
        <v>0</v>
      </c>
      <c r="I1199" s="31" t="s">
        <v>5661</v>
      </c>
      <c r="J1199" s="31" t="s">
        <v>5662</v>
      </c>
      <c r="K1199" s="31" t="s">
        <v>5164</v>
      </c>
      <c r="L1199" s="31" t="s">
        <v>5278</v>
      </c>
      <c r="M1199" s="31" t="s">
        <v>5819</v>
      </c>
      <c r="N1199" s="31"/>
      <c r="O1199" s="31" t="s">
        <v>4026</v>
      </c>
      <c r="P1199" s="31" t="s">
        <v>4513</v>
      </c>
      <c r="Q1199" s="31" t="s">
        <v>8608</v>
      </c>
    </row>
    <row r="1200" spans="1:17" hidden="1" x14ac:dyDescent="0.2">
      <c r="A1200" s="31" t="s">
        <v>8710</v>
      </c>
      <c r="B1200" s="31" t="s">
        <v>8711</v>
      </c>
      <c r="C1200" s="31" t="s">
        <v>8712</v>
      </c>
      <c r="D1200" s="31" t="s">
        <v>3948</v>
      </c>
      <c r="E1200" s="31" t="s">
        <v>8607</v>
      </c>
      <c r="F1200" s="31"/>
      <c r="G1200" s="47"/>
      <c r="H1200" s="33">
        <v>0</v>
      </c>
      <c r="I1200" s="31" t="s">
        <v>5421</v>
      </c>
      <c r="J1200" s="31" t="s">
        <v>5422</v>
      </c>
      <c r="K1200" s="31" t="s">
        <v>5164</v>
      </c>
      <c r="L1200" s="31" t="s">
        <v>5278</v>
      </c>
      <c r="M1200" s="31" t="s">
        <v>5701</v>
      </c>
      <c r="N1200" s="31" t="s">
        <v>8699</v>
      </c>
      <c r="O1200" s="31" t="s">
        <v>4026</v>
      </c>
      <c r="P1200" s="31" t="s">
        <v>4513</v>
      </c>
      <c r="Q1200" s="31" t="s">
        <v>8608</v>
      </c>
    </row>
    <row r="1201" spans="1:17" hidden="1" x14ac:dyDescent="0.2">
      <c r="A1201" s="31" t="s">
        <v>8713</v>
      </c>
      <c r="B1201" s="31" t="s">
        <v>8714</v>
      </c>
      <c r="C1201" s="31" t="s">
        <v>8715</v>
      </c>
      <c r="D1201" s="31" t="s">
        <v>3948</v>
      </c>
      <c r="E1201" s="31" t="s">
        <v>8607</v>
      </c>
      <c r="F1201" s="31"/>
      <c r="G1201" s="47"/>
      <c r="H1201" s="33">
        <v>0</v>
      </c>
      <c r="I1201" s="31" t="s">
        <v>5421</v>
      </c>
      <c r="J1201" s="31" t="s">
        <v>5422</v>
      </c>
      <c r="K1201" s="31" t="s">
        <v>5164</v>
      </c>
      <c r="L1201" s="31" t="s">
        <v>5278</v>
      </c>
      <c r="M1201" s="31" t="s">
        <v>5701</v>
      </c>
      <c r="N1201" s="31"/>
      <c r="O1201" s="31" t="s">
        <v>4026</v>
      </c>
      <c r="P1201" s="31" t="s">
        <v>4513</v>
      </c>
      <c r="Q1201" s="31" t="s">
        <v>8608</v>
      </c>
    </row>
    <row r="1202" spans="1:17" hidden="1" x14ac:dyDescent="0.2">
      <c r="A1202" s="31" t="s">
        <v>8716</v>
      </c>
      <c r="B1202" s="31" t="s">
        <v>8717</v>
      </c>
      <c r="C1202" s="31" t="s">
        <v>8718</v>
      </c>
      <c r="D1202" s="31" t="s">
        <v>3948</v>
      </c>
      <c r="E1202" s="31" t="s">
        <v>8607</v>
      </c>
      <c r="F1202" s="31"/>
      <c r="G1202" s="47"/>
      <c r="H1202" s="33">
        <v>0</v>
      </c>
      <c r="I1202" s="31" t="s">
        <v>5661</v>
      </c>
      <c r="J1202" s="31" t="s">
        <v>5662</v>
      </c>
      <c r="K1202" s="31" t="s">
        <v>5164</v>
      </c>
      <c r="L1202" s="31" t="s">
        <v>5278</v>
      </c>
      <c r="M1202" s="31" t="s">
        <v>5673</v>
      </c>
      <c r="N1202" s="31" t="s">
        <v>8612</v>
      </c>
      <c r="O1202" s="31" t="s">
        <v>4026</v>
      </c>
      <c r="P1202" s="31" t="s">
        <v>4513</v>
      </c>
      <c r="Q1202" s="31" t="s">
        <v>8608</v>
      </c>
    </row>
    <row r="1203" spans="1:17" hidden="1" x14ac:dyDescent="0.2">
      <c r="A1203" s="31" t="s">
        <v>8719</v>
      </c>
      <c r="B1203" s="31" t="s">
        <v>8720</v>
      </c>
      <c r="C1203" s="31" t="s">
        <v>8721</v>
      </c>
      <c r="D1203" s="31" t="s">
        <v>3948</v>
      </c>
      <c r="E1203" s="31" t="s">
        <v>8607</v>
      </c>
      <c r="F1203" s="31"/>
      <c r="G1203" s="47"/>
      <c r="H1203" s="33">
        <v>0</v>
      </c>
      <c r="I1203" s="31" t="s">
        <v>5661</v>
      </c>
      <c r="J1203" s="31" t="s">
        <v>5662</v>
      </c>
      <c r="K1203" s="31" t="s">
        <v>5164</v>
      </c>
      <c r="L1203" s="31" t="s">
        <v>5278</v>
      </c>
      <c r="M1203" s="31" t="s">
        <v>5774</v>
      </c>
      <c r="N1203" s="31" t="s">
        <v>8722</v>
      </c>
      <c r="O1203" s="31" t="s">
        <v>4026</v>
      </c>
      <c r="P1203" s="31" t="s">
        <v>4513</v>
      </c>
      <c r="Q1203" s="31" t="s">
        <v>8608</v>
      </c>
    </row>
    <row r="1204" spans="1:17" hidden="1" x14ac:dyDescent="0.2">
      <c r="A1204" s="31" t="s">
        <v>8723</v>
      </c>
      <c r="B1204" s="31" t="s">
        <v>8724</v>
      </c>
      <c r="C1204" s="31" t="s">
        <v>8725</v>
      </c>
      <c r="D1204" s="31" t="s">
        <v>3948</v>
      </c>
      <c r="E1204" s="31" t="s">
        <v>8607</v>
      </c>
      <c r="F1204" s="31"/>
      <c r="G1204" s="47"/>
      <c r="H1204" s="33">
        <v>0</v>
      </c>
      <c r="I1204" s="31" t="s">
        <v>5421</v>
      </c>
      <c r="J1204" s="31" t="s">
        <v>5422</v>
      </c>
      <c r="K1204" s="31" t="s">
        <v>5164</v>
      </c>
      <c r="L1204" s="31" t="s">
        <v>5278</v>
      </c>
      <c r="M1204" s="31" t="s">
        <v>5794</v>
      </c>
      <c r="N1204" s="31" t="s">
        <v>8726</v>
      </c>
      <c r="O1204" s="31" t="s">
        <v>4026</v>
      </c>
      <c r="P1204" s="31" t="s">
        <v>4513</v>
      </c>
      <c r="Q1204" s="31" t="s">
        <v>8608</v>
      </c>
    </row>
    <row r="1205" spans="1:17" hidden="1" x14ac:dyDescent="0.2">
      <c r="A1205" s="31" t="s">
        <v>8727</v>
      </c>
      <c r="B1205" s="31" t="s">
        <v>8728</v>
      </c>
      <c r="C1205" s="31" t="s">
        <v>8729</v>
      </c>
      <c r="D1205" s="31" t="s">
        <v>3948</v>
      </c>
      <c r="E1205" s="31" t="s">
        <v>8607</v>
      </c>
      <c r="F1205" s="31"/>
      <c r="G1205" s="47"/>
      <c r="H1205" s="33">
        <v>0</v>
      </c>
      <c r="I1205" s="31" t="s">
        <v>5661</v>
      </c>
      <c r="J1205" s="31" t="s">
        <v>5662</v>
      </c>
      <c r="K1205" s="31" t="s">
        <v>5164</v>
      </c>
      <c r="L1205" s="31" t="s">
        <v>5278</v>
      </c>
      <c r="M1205" s="31" t="s">
        <v>5663</v>
      </c>
      <c r="N1205" s="31" t="s">
        <v>8639</v>
      </c>
      <c r="O1205" s="31" t="s">
        <v>4026</v>
      </c>
      <c r="P1205" s="31" t="s">
        <v>4513</v>
      </c>
      <c r="Q1205" s="31" t="s">
        <v>8608</v>
      </c>
    </row>
    <row r="1206" spans="1:17" hidden="1" x14ac:dyDescent="0.2">
      <c r="A1206" s="31" t="s">
        <v>8730</v>
      </c>
      <c r="B1206" s="31" t="s">
        <v>8731</v>
      </c>
      <c r="C1206" s="31" t="s">
        <v>8732</v>
      </c>
      <c r="D1206" s="31" t="s">
        <v>3948</v>
      </c>
      <c r="E1206" s="31" t="s">
        <v>8607</v>
      </c>
      <c r="F1206" s="31"/>
      <c r="G1206" s="47">
        <v>60</v>
      </c>
      <c r="H1206" s="33">
        <v>0</v>
      </c>
      <c r="I1206" s="31" t="s">
        <v>5236</v>
      </c>
      <c r="J1206" s="31" t="s">
        <v>5237</v>
      </c>
      <c r="K1206" s="31" t="s">
        <v>5164</v>
      </c>
      <c r="L1206" s="31" t="s">
        <v>5238</v>
      </c>
      <c r="M1206" s="31" t="s">
        <v>5239</v>
      </c>
      <c r="N1206" s="31" t="s">
        <v>8639</v>
      </c>
      <c r="O1206" s="31" t="s">
        <v>4026</v>
      </c>
      <c r="P1206" s="31" t="s">
        <v>4513</v>
      </c>
      <c r="Q1206" s="31" t="s">
        <v>8608</v>
      </c>
    </row>
    <row r="1207" spans="1:17" hidden="1" x14ac:dyDescent="0.2">
      <c r="A1207" s="31" t="s">
        <v>8733</v>
      </c>
      <c r="B1207" s="31" t="s">
        <v>8734</v>
      </c>
      <c r="C1207" s="31" t="s">
        <v>8735</v>
      </c>
      <c r="D1207" s="31"/>
      <c r="E1207" s="31" t="s">
        <v>7488</v>
      </c>
      <c r="F1207" s="31" t="s">
        <v>3948</v>
      </c>
      <c r="G1207" s="47">
        <v>60</v>
      </c>
      <c r="H1207" s="33">
        <v>0</v>
      </c>
      <c r="I1207" s="31" t="s">
        <v>5218</v>
      </c>
      <c r="J1207" s="31" t="s">
        <v>5219</v>
      </c>
      <c r="K1207" s="31" t="s">
        <v>5164</v>
      </c>
      <c r="L1207" s="31" t="s">
        <v>5165</v>
      </c>
      <c r="M1207" s="31" t="s">
        <v>6869</v>
      </c>
      <c r="N1207" s="31"/>
      <c r="O1207" s="31" t="s">
        <v>4026</v>
      </c>
      <c r="P1207" s="31" t="s">
        <v>4513</v>
      </c>
      <c r="Q1207" s="31" t="s">
        <v>5168</v>
      </c>
    </row>
    <row r="1208" spans="1:17" hidden="1" x14ac:dyDescent="0.2">
      <c r="A1208" s="31" t="s">
        <v>8736</v>
      </c>
      <c r="B1208" s="31" t="s">
        <v>8737</v>
      </c>
      <c r="C1208" s="31" t="s">
        <v>8738</v>
      </c>
      <c r="D1208" s="31"/>
      <c r="E1208" s="31" t="s">
        <v>7488</v>
      </c>
      <c r="F1208" s="31" t="s">
        <v>3948</v>
      </c>
      <c r="G1208" s="47">
        <v>60</v>
      </c>
      <c r="H1208" s="33">
        <v>0</v>
      </c>
      <c r="I1208" s="31" t="s">
        <v>5266</v>
      </c>
      <c r="J1208" s="31" t="s">
        <v>5267</v>
      </c>
      <c r="K1208" s="31" t="s">
        <v>5164</v>
      </c>
      <c r="L1208" s="31" t="s">
        <v>5165</v>
      </c>
      <c r="M1208" s="31" t="s">
        <v>6869</v>
      </c>
      <c r="N1208" s="31"/>
      <c r="O1208" s="31" t="s">
        <v>4026</v>
      </c>
      <c r="P1208" s="31" t="s">
        <v>4513</v>
      </c>
      <c r="Q1208" s="31" t="s">
        <v>5168</v>
      </c>
    </row>
    <row r="1209" spans="1:17" hidden="1" x14ac:dyDescent="0.2">
      <c r="A1209" s="31" t="s">
        <v>8739</v>
      </c>
      <c r="B1209" s="31" t="s">
        <v>8740</v>
      </c>
      <c r="C1209" s="31" t="s">
        <v>8741</v>
      </c>
      <c r="D1209" s="31"/>
      <c r="E1209" s="31" t="s">
        <v>7488</v>
      </c>
      <c r="F1209" s="31" t="s">
        <v>3948</v>
      </c>
      <c r="G1209" s="47">
        <v>60</v>
      </c>
      <c r="H1209" s="33">
        <v>0</v>
      </c>
      <c r="I1209" s="31" t="s">
        <v>5266</v>
      </c>
      <c r="J1209" s="31" t="s">
        <v>5267</v>
      </c>
      <c r="K1209" s="31" t="s">
        <v>5164</v>
      </c>
      <c r="L1209" s="31" t="s">
        <v>5165</v>
      </c>
      <c r="M1209" s="31" t="s">
        <v>5262</v>
      </c>
      <c r="N1209" s="31"/>
      <c r="O1209" s="31" t="s">
        <v>4026</v>
      </c>
      <c r="P1209" s="31" t="s">
        <v>4513</v>
      </c>
      <c r="Q1209" s="31" t="s">
        <v>5168</v>
      </c>
    </row>
    <row r="1210" spans="1:17" hidden="1" x14ac:dyDescent="0.2">
      <c r="A1210" s="31" t="s">
        <v>8742</v>
      </c>
      <c r="B1210" s="31" t="s">
        <v>8743</v>
      </c>
      <c r="C1210" s="31" t="s">
        <v>8744</v>
      </c>
      <c r="D1210" s="31" t="s">
        <v>8745</v>
      </c>
      <c r="E1210" s="31" t="s">
        <v>7496</v>
      </c>
      <c r="F1210" s="31" t="s">
        <v>8746</v>
      </c>
      <c r="G1210" s="47">
        <v>60</v>
      </c>
      <c r="H1210" s="33">
        <v>0</v>
      </c>
      <c r="I1210" s="31"/>
      <c r="J1210" s="31"/>
      <c r="K1210" s="31" t="s">
        <v>5164</v>
      </c>
      <c r="L1210" s="31" t="s">
        <v>5165</v>
      </c>
      <c r="M1210" s="31" t="s">
        <v>5181</v>
      </c>
      <c r="N1210" s="31" t="s">
        <v>8747</v>
      </c>
      <c r="O1210" s="31" t="s">
        <v>4026</v>
      </c>
      <c r="P1210" s="31" t="s">
        <v>4513</v>
      </c>
      <c r="Q1210" s="31" t="s">
        <v>5168</v>
      </c>
    </row>
    <row r="1211" spans="1:17" hidden="1" x14ac:dyDescent="0.2">
      <c r="A1211" s="31" t="s">
        <v>8748</v>
      </c>
      <c r="B1211" s="31" t="s">
        <v>8749</v>
      </c>
      <c r="C1211" s="31" t="s">
        <v>8750</v>
      </c>
      <c r="D1211" s="31"/>
      <c r="E1211" s="31" t="s">
        <v>7496</v>
      </c>
      <c r="F1211" s="31" t="s">
        <v>3948</v>
      </c>
      <c r="G1211" s="47">
        <v>60</v>
      </c>
      <c r="H1211" s="33">
        <v>0</v>
      </c>
      <c r="I1211" s="31" t="s">
        <v>5172</v>
      </c>
      <c r="J1211" s="31" t="s">
        <v>5173</v>
      </c>
      <c r="K1211" s="31" t="s">
        <v>5164</v>
      </c>
      <c r="L1211" s="31" t="s">
        <v>5165</v>
      </c>
      <c r="M1211" s="31" t="s">
        <v>5224</v>
      </c>
      <c r="N1211" s="31"/>
      <c r="O1211" s="31" t="s">
        <v>4026</v>
      </c>
      <c r="P1211" s="31" t="s">
        <v>4513</v>
      </c>
      <c r="Q1211" s="31" t="s">
        <v>5168</v>
      </c>
    </row>
    <row r="1212" spans="1:17" hidden="1" x14ac:dyDescent="0.2">
      <c r="A1212" s="31" t="s">
        <v>4040</v>
      </c>
      <c r="B1212" s="31" t="s">
        <v>4041</v>
      </c>
      <c r="C1212" s="31" t="s">
        <v>8751</v>
      </c>
      <c r="D1212" s="31"/>
      <c r="E1212" s="31" t="s">
        <v>7496</v>
      </c>
      <c r="F1212" s="31" t="s">
        <v>8752</v>
      </c>
      <c r="G1212" s="47">
        <v>60</v>
      </c>
      <c r="H1212" s="33">
        <v>0</v>
      </c>
      <c r="I1212" s="31" t="s">
        <v>5179</v>
      </c>
      <c r="J1212" s="31" t="s">
        <v>5180</v>
      </c>
      <c r="K1212" s="31" t="s">
        <v>5164</v>
      </c>
      <c r="L1212" s="31" t="s">
        <v>5165</v>
      </c>
      <c r="M1212" s="31" t="s">
        <v>5214</v>
      </c>
      <c r="N1212" s="31"/>
      <c r="O1212" s="31" t="s">
        <v>4026</v>
      </c>
      <c r="P1212" s="31" t="s">
        <v>4513</v>
      </c>
      <c r="Q1212" s="31" t="s">
        <v>5168</v>
      </c>
    </row>
    <row r="1213" spans="1:17" hidden="1" x14ac:dyDescent="0.2">
      <c r="A1213" s="31" t="s">
        <v>8753</v>
      </c>
      <c r="B1213" s="31" t="s">
        <v>8754</v>
      </c>
      <c r="C1213" s="31" t="s">
        <v>8755</v>
      </c>
      <c r="D1213" s="31"/>
      <c r="E1213" s="31" t="s">
        <v>8756</v>
      </c>
      <c r="F1213" s="31" t="s">
        <v>3948</v>
      </c>
      <c r="G1213" s="47">
        <v>60</v>
      </c>
      <c r="H1213" s="33">
        <v>0</v>
      </c>
      <c r="I1213" s="31" t="s">
        <v>5236</v>
      </c>
      <c r="J1213" s="31" t="s">
        <v>5237</v>
      </c>
      <c r="K1213" s="31" t="s">
        <v>5164</v>
      </c>
      <c r="L1213" s="31" t="s">
        <v>8757</v>
      </c>
      <c r="M1213" s="31" t="s">
        <v>5239</v>
      </c>
      <c r="N1213" s="31"/>
      <c r="O1213" s="31" t="s">
        <v>4026</v>
      </c>
      <c r="P1213" s="31" t="s">
        <v>4513</v>
      </c>
      <c r="Q1213" s="31" t="s">
        <v>5168</v>
      </c>
    </row>
    <row r="1214" spans="1:17" hidden="1" x14ac:dyDescent="0.2">
      <c r="A1214" s="31" t="s">
        <v>3992</v>
      </c>
      <c r="B1214" s="31" t="s">
        <v>3993</v>
      </c>
      <c r="C1214" s="31" t="s">
        <v>8758</v>
      </c>
      <c r="D1214" s="31"/>
      <c r="E1214" s="31" t="s">
        <v>8756</v>
      </c>
      <c r="F1214" s="31" t="s">
        <v>8759</v>
      </c>
      <c r="G1214" s="47">
        <v>60</v>
      </c>
      <c r="H1214" s="33">
        <v>0</v>
      </c>
      <c r="I1214" s="31" t="s">
        <v>5236</v>
      </c>
      <c r="J1214" s="31" t="s">
        <v>5237</v>
      </c>
      <c r="K1214" s="31" t="s">
        <v>5164</v>
      </c>
      <c r="L1214" s="31" t="s">
        <v>5573</v>
      </c>
      <c r="M1214" s="31" t="s">
        <v>5239</v>
      </c>
      <c r="N1214" s="31"/>
      <c r="O1214" s="31" t="s">
        <v>4026</v>
      </c>
      <c r="P1214" s="31" t="s">
        <v>4513</v>
      </c>
      <c r="Q1214" s="31" t="s">
        <v>5168</v>
      </c>
    </row>
    <row r="1215" spans="1:17" hidden="1" x14ac:dyDescent="0.2">
      <c r="A1215" s="31" t="s">
        <v>4179</v>
      </c>
      <c r="B1215" s="31" t="s">
        <v>4180</v>
      </c>
      <c r="C1215" s="31" t="s">
        <v>8760</v>
      </c>
      <c r="D1215" s="31"/>
      <c r="E1215" s="31" t="s">
        <v>8756</v>
      </c>
      <c r="F1215" s="31" t="s">
        <v>8761</v>
      </c>
      <c r="G1215" s="47">
        <v>60</v>
      </c>
      <c r="H1215" s="33">
        <v>0</v>
      </c>
      <c r="I1215" s="31" t="s">
        <v>5236</v>
      </c>
      <c r="J1215" s="31" t="s">
        <v>5237</v>
      </c>
      <c r="K1215" s="31" t="s">
        <v>5164</v>
      </c>
      <c r="L1215" s="31" t="s">
        <v>5494</v>
      </c>
      <c r="M1215" s="31" t="s">
        <v>5239</v>
      </c>
      <c r="N1215" s="31"/>
      <c r="O1215" s="31" t="s">
        <v>4026</v>
      </c>
      <c r="P1215" s="31" t="s">
        <v>4513</v>
      </c>
      <c r="Q1215" s="31" t="s">
        <v>5168</v>
      </c>
    </row>
    <row r="1216" spans="1:17" hidden="1" x14ac:dyDescent="0.2">
      <c r="A1216" s="31" t="s">
        <v>4310</v>
      </c>
      <c r="B1216" s="31" t="s">
        <v>4311</v>
      </c>
      <c r="C1216" s="31" t="s">
        <v>8762</v>
      </c>
      <c r="D1216" s="31"/>
      <c r="E1216" s="31" t="s">
        <v>8756</v>
      </c>
      <c r="F1216" s="31" t="s">
        <v>8763</v>
      </c>
      <c r="G1216" s="47">
        <v>60</v>
      </c>
      <c r="H1216" s="33">
        <v>0</v>
      </c>
      <c r="I1216" s="31" t="s">
        <v>5236</v>
      </c>
      <c r="J1216" s="31" t="s">
        <v>5237</v>
      </c>
      <c r="K1216" s="31" t="s">
        <v>5164</v>
      </c>
      <c r="L1216" s="31" t="s">
        <v>8757</v>
      </c>
      <c r="M1216" s="31" t="s">
        <v>5239</v>
      </c>
      <c r="N1216" s="31"/>
      <c r="O1216" s="31" t="s">
        <v>4026</v>
      </c>
      <c r="P1216" s="31" t="s">
        <v>4513</v>
      </c>
      <c r="Q1216" s="31" t="s">
        <v>5168</v>
      </c>
    </row>
    <row r="1217" spans="1:17" hidden="1" x14ac:dyDescent="0.2">
      <c r="A1217" s="31" t="s">
        <v>4188</v>
      </c>
      <c r="B1217" s="31" t="s">
        <v>4189</v>
      </c>
      <c r="C1217" s="31" t="s">
        <v>8764</v>
      </c>
      <c r="D1217" s="31"/>
      <c r="E1217" s="31" t="s">
        <v>7496</v>
      </c>
      <c r="F1217" s="31" t="s">
        <v>8765</v>
      </c>
      <c r="G1217" s="47">
        <v>60</v>
      </c>
      <c r="H1217" s="33">
        <v>0</v>
      </c>
      <c r="I1217" s="31" t="s">
        <v>5252</v>
      </c>
      <c r="J1217" s="31" t="s">
        <v>5253</v>
      </c>
      <c r="K1217" s="31" t="s">
        <v>5164</v>
      </c>
      <c r="L1217" s="31" t="s">
        <v>5165</v>
      </c>
      <c r="M1217" s="31" t="s">
        <v>6963</v>
      </c>
      <c r="N1217" s="31"/>
      <c r="O1217" s="31" t="s">
        <v>4026</v>
      </c>
      <c r="P1217" s="31" t="s">
        <v>4513</v>
      </c>
      <c r="Q1217" s="31" t="s">
        <v>5168</v>
      </c>
    </row>
    <row r="1218" spans="1:17" hidden="1" x14ac:dyDescent="0.2">
      <c r="A1218" s="31" t="s">
        <v>4064</v>
      </c>
      <c r="B1218" s="31" t="s">
        <v>4065</v>
      </c>
      <c r="C1218" s="31" t="s">
        <v>8766</v>
      </c>
      <c r="D1218" s="31"/>
      <c r="E1218" s="31" t="s">
        <v>7496</v>
      </c>
      <c r="F1218" s="31" t="s">
        <v>8767</v>
      </c>
      <c r="G1218" s="47">
        <v>60</v>
      </c>
      <c r="H1218" s="33">
        <v>0</v>
      </c>
      <c r="I1218" s="31" t="s">
        <v>5218</v>
      </c>
      <c r="J1218" s="31" t="s">
        <v>5219</v>
      </c>
      <c r="K1218" s="31" t="s">
        <v>5164</v>
      </c>
      <c r="L1218" s="31" t="s">
        <v>5165</v>
      </c>
      <c r="M1218" s="31" t="s">
        <v>5320</v>
      </c>
      <c r="N1218" s="31"/>
      <c r="O1218" s="31" t="s">
        <v>4026</v>
      </c>
      <c r="P1218" s="31" t="s">
        <v>4513</v>
      </c>
      <c r="Q1218" s="31" t="s">
        <v>5168</v>
      </c>
    </row>
    <row r="1219" spans="1:17" hidden="1" x14ac:dyDescent="0.2">
      <c r="A1219" s="31" t="s">
        <v>4046</v>
      </c>
      <c r="B1219" s="31" t="s">
        <v>4047</v>
      </c>
      <c r="C1219" s="31" t="s">
        <v>8768</v>
      </c>
      <c r="D1219" s="31"/>
      <c r="E1219" s="31" t="s">
        <v>7496</v>
      </c>
      <c r="F1219" s="31" t="s">
        <v>8769</v>
      </c>
      <c r="G1219" s="47">
        <v>60</v>
      </c>
      <c r="H1219" s="33">
        <v>0</v>
      </c>
      <c r="I1219" s="31" t="s">
        <v>5179</v>
      </c>
      <c r="J1219" s="31" t="s">
        <v>5180</v>
      </c>
      <c r="K1219" s="31" t="s">
        <v>5164</v>
      </c>
      <c r="L1219" s="31" t="s">
        <v>5165</v>
      </c>
      <c r="M1219" s="31" t="s">
        <v>5361</v>
      </c>
      <c r="N1219" s="31" t="s">
        <v>7481</v>
      </c>
      <c r="O1219" s="31" t="s">
        <v>4026</v>
      </c>
      <c r="P1219" s="31" t="s">
        <v>4513</v>
      </c>
      <c r="Q1219" s="31" t="s">
        <v>5168</v>
      </c>
    </row>
    <row r="1220" spans="1:17" hidden="1" x14ac:dyDescent="0.2">
      <c r="A1220" s="31" t="s">
        <v>4004</v>
      </c>
      <c r="B1220" s="31" t="s">
        <v>4005</v>
      </c>
      <c r="C1220" s="31" t="s">
        <v>8770</v>
      </c>
      <c r="D1220" s="31"/>
      <c r="E1220" s="31" t="s">
        <v>7496</v>
      </c>
      <c r="F1220" s="31" t="s">
        <v>8771</v>
      </c>
      <c r="G1220" s="47">
        <v>60</v>
      </c>
      <c r="H1220" s="33">
        <v>0</v>
      </c>
      <c r="I1220" s="31" t="s">
        <v>5236</v>
      </c>
      <c r="J1220" s="31" t="s">
        <v>5237</v>
      </c>
      <c r="K1220" s="31" t="s">
        <v>5164</v>
      </c>
      <c r="L1220" s="31" t="s">
        <v>5472</v>
      </c>
      <c r="M1220" s="31" t="s">
        <v>5239</v>
      </c>
      <c r="N1220" s="31"/>
      <c r="O1220" s="31" t="s">
        <v>4026</v>
      </c>
      <c r="P1220" s="31" t="s">
        <v>4513</v>
      </c>
      <c r="Q1220" s="31" t="s">
        <v>5168</v>
      </c>
    </row>
    <row r="1221" spans="1:17" hidden="1" x14ac:dyDescent="0.2">
      <c r="A1221" s="31" t="s">
        <v>4000</v>
      </c>
      <c r="B1221" s="31" t="s">
        <v>4001</v>
      </c>
      <c r="C1221" s="31" t="s">
        <v>8772</v>
      </c>
      <c r="D1221" s="31"/>
      <c r="E1221" s="31" t="s">
        <v>8756</v>
      </c>
      <c r="F1221" s="31" t="s">
        <v>8773</v>
      </c>
      <c r="G1221" s="47">
        <v>60</v>
      </c>
      <c r="H1221" s="33">
        <v>0</v>
      </c>
      <c r="I1221" s="31" t="s">
        <v>5236</v>
      </c>
      <c r="J1221" s="31" t="s">
        <v>5237</v>
      </c>
      <c r="K1221" s="31" t="s">
        <v>5164</v>
      </c>
      <c r="L1221" s="31" t="s">
        <v>5468</v>
      </c>
      <c r="M1221" s="31" t="s">
        <v>5239</v>
      </c>
      <c r="N1221" s="31"/>
      <c r="O1221" s="31" t="s">
        <v>4026</v>
      </c>
      <c r="P1221" s="31" t="s">
        <v>4513</v>
      </c>
      <c r="Q1221" s="31" t="s">
        <v>5168</v>
      </c>
    </row>
    <row r="1222" spans="1:17" hidden="1" x14ac:dyDescent="0.2">
      <c r="A1222" s="31" t="s">
        <v>4167</v>
      </c>
      <c r="B1222" s="31" t="s">
        <v>4168</v>
      </c>
      <c r="C1222" s="31" t="s">
        <v>8774</v>
      </c>
      <c r="D1222" s="31"/>
      <c r="E1222" s="31" t="s">
        <v>7496</v>
      </c>
      <c r="F1222" s="31" t="s">
        <v>8775</v>
      </c>
      <c r="G1222" s="47">
        <v>60</v>
      </c>
      <c r="H1222" s="33">
        <v>0</v>
      </c>
      <c r="I1222" s="31" t="s">
        <v>5236</v>
      </c>
      <c r="J1222" s="31" t="s">
        <v>5237</v>
      </c>
      <c r="K1222" s="31" t="s">
        <v>5164</v>
      </c>
      <c r="L1222" s="31" t="s">
        <v>5165</v>
      </c>
      <c r="M1222" s="31"/>
      <c r="N1222" s="31"/>
      <c r="O1222" s="31" t="s">
        <v>4026</v>
      </c>
      <c r="P1222" s="31" t="s">
        <v>4513</v>
      </c>
      <c r="Q1222" s="31" t="s">
        <v>5168</v>
      </c>
    </row>
    <row r="1223" spans="1:17" hidden="1" x14ac:dyDescent="0.2">
      <c r="A1223" s="31" t="s">
        <v>4118</v>
      </c>
      <c r="B1223" s="31" t="s">
        <v>4119</v>
      </c>
      <c r="C1223" s="31" t="s">
        <v>8776</v>
      </c>
      <c r="D1223" s="31"/>
      <c r="E1223" s="31" t="s">
        <v>8756</v>
      </c>
      <c r="F1223" s="31" t="s">
        <v>8777</v>
      </c>
      <c r="G1223" s="47">
        <v>60</v>
      </c>
      <c r="H1223" s="33">
        <v>0</v>
      </c>
      <c r="I1223" s="31" t="s">
        <v>5236</v>
      </c>
      <c r="J1223" s="31" t="s">
        <v>5237</v>
      </c>
      <c r="K1223" s="31" t="s">
        <v>5164</v>
      </c>
      <c r="L1223" s="31" t="s">
        <v>5498</v>
      </c>
      <c r="M1223" s="31" t="s">
        <v>5239</v>
      </c>
      <c r="N1223" s="31"/>
      <c r="O1223" s="31" t="s">
        <v>4026</v>
      </c>
      <c r="P1223" s="31" t="s">
        <v>4513</v>
      </c>
      <c r="Q1223" s="31" t="s">
        <v>5168</v>
      </c>
    </row>
    <row r="1224" spans="1:17" hidden="1" x14ac:dyDescent="0.2">
      <c r="A1224" s="31" t="s">
        <v>4418</v>
      </c>
      <c r="B1224" s="31" t="s">
        <v>4419</v>
      </c>
      <c r="C1224" s="31" t="s">
        <v>8778</v>
      </c>
      <c r="D1224" s="31"/>
      <c r="E1224" s="31" t="s">
        <v>7496</v>
      </c>
      <c r="F1224" s="31" t="s">
        <v>8779</v>
      </c>
      <c r="G1224" s="47">
        <v>60</v>
      </c>
      <c r="H1224" s="33">
        <v>0</v>
      </c>
      <c r="I1224" s="31" t="s">
        <v>5236</v>
      </c>
      <c r="J1224" s="31" t="s">
        <v>5237</v>
      </c>
      <c r="K1224" s="31" t="s">
        <v>5164</v>
      </c>
      <c r="L1224" s="31" t="s">
        <v>5535</v>
      </c>
      <c r="M1224" s="31" t="s">
        <v>5239</v>
      </c>
      <c r="N1224" s="31"/>
      <c r="O1224" s="31" t="s">
        <v>4026</v>
      </c>
      <c r="P1224" s="31" t="s">
        <v>4513</v>
      </c>
      <c r="Q1224" s="31" t="s">
        <v>5168</v>
      </c>
    </row>
    <row r="1225" spans="1:17" hidden="1" x14ac:dyDescent="0.2">
      <c r="A1225" s="31" t="s">
        <v>4186</v>
      </c>
      <c r="B1225" s="31" t="s">
        <v>4187</v>
      </c>
      <c r="C1225" s="31" t="s">
        <v>8780</v>
      </c>
      <c r="D1225" s="31"/>
      <c r="E1225" s="31" t="s">
        <v>7496</v>
      </c>
      <c r="F1225" s="31" t="s">
        <v>8781</v>
      </c>
      <c r="G1225" s="47">
        <v>60</v>
      </c>
      <c r="H1225" s="33">
        <v>0</v>
      </c>
      <c r="I1225" s="31" t="s">
        <v>5179</v>
      </c>
      <c r="J1225" s="31" t="s">
        <v>5180</v>
      </c>
      <c r="K1225" s="31" t="s">
        <v>5164</v>
      </c>
      <c r="L1225" s="31" t="s">
        <v>5165</v>
      </c>
      <c r="M1225" s="31" t="s">
        <v>5181</v>
      </c>
      <c r="N1225" s="31"/>
      <c r="O1225" s="31" t="s">
        <v>4026</v>
      </c>
      <c r="P1225" s="31" t="s">
        <v>4513</v>
      </c>
      <c r="Q1225" s="31" t="s">
        <v>5168</v>
      </c>
    </row>
    <row r="1226" spans="1:17" hidden="1" x14ac:dyDescent="0.2">
      <c r="A1226" s="31" t="s">
        <v>4135</v>
      </c>
      <c r="B1226" s="31" t="s">
        <v>4136</v>
      </c>
      <c r="C1226" s="31" t="s">
        <v>8782</v>
      </c>
      <c r="D1226" s="31"/>
      <c r="E1226" s="31" t="s">
        <v>7496</v>
      </c>
      <c r="F1226" s="31" t="s">
        <v>8783</v>
      </c>
      <c r="G1226" s="47">
        <v>60</v>
      </c>
      <c r="H1226" s="33">
        <v>0</v>
      </c>
      <c r="I1226" s="31" t="s">
        <v>5252</v>
      </c>
      <c r="J1226" s="31" t="s">
        <v>5253</v>
      </c>
      <c r="K1226" s="31" t="s">
        <v>5164</v>
      </c>
      <c r="L1226" s="31" t="s">
        <v>5165</v>
      </c>
      <c r="M1226" s="31" t="s">
        <v>7808</v>
      </c>
      <c r="N1226" s="31"/>
      <c r="O1226" s="31" t="s">
        <v>4026</v>
      </c>
      <c r="P1226" s="31" t="s">
        <v>4513</v>
      </c>
      <c r="Q1226" s="31" t="s">
        <v>5168</v>
      </c>
    </row>
    <row r="1227" spans="1:17" hidden="1" x14ac:dyDescent="0.2">
      <c r="A1227" s="31" t="s">
        <v>4066</v>
      </c>
      <c r="B1227" s="31" t="s">
        <v>4067</v>
      </c>
      <c r="C1227" s="31" t="s">
        <v>8784</v>
      </c>
      <c r="D1227" s="31"/>
      <c r="E1227" s="31" t="s">
        <v>7496</v>
      </c>
      <c r="F1227" s="31" t="s">
        <v>8785</v>
      </c>
      <c r="G1227" s="47">
        <v>60</v>
      </c>
      <c r="H1227" s="33">
        <v>0</v>
      </c>
      <c r="I1227" s="31" t="s">
        <v>5218</v>
      </c>
      <c r="J1227" s="31" t="s">
        <v>5219</v>
      </c>
      <c r="K1227" s="31" t="s">
        <v>5164</v>
      </c>
      <c r="L1227" s="31" t="s">
        <v>5165</v>
      </c>
      <c r="M1227" s="31" t="s">
        <v>5268</v>
      </c>
      <c r="N1227" s="31"/>
      <c r="O1227" s="31" t="s">
        <v>4026</v>
      </c>
      <c r="P1227" s="31" t="s">
        <v>4513</v>
      </c>
      <c r="Q1227" s="31" t="s">
        <v>5168</v>
      </c>
    </row>
    <row r="1228" spans="1:17" hidden="1" x14ac:dyDescent="0.2">
      <c r="A1228" s="31" t="s">
        <v>4312</v>
      </c>
      <c r="B1228" s="31" t="s">
        <v>4313</v>
      </c>
      <c r="C1228" s="31" t="s">
        <v>8786</v>
      </c>
      <c r="D1228" s="31"/>
      <c r="E1228" s="31" t="s">
        <v>8756</v>
      </c>
      <c r="F1228" s="31" t="s">
        <v>8787</v>
      </c>
      <c r="G1228" s="47">
        <v>60</v>
      </c>
      <c r="H1228" s="33">
        <v>0</v>
      </c>
      <c r="I1228" s="31" t="s">
        <v>5236</v>
      </c>
      <c r="J1228" s="31" t="s">
        <v>5237</v>
      </c>
      <c r="K1228" s="31" t="s">
        <v>5164</v>
      </c>
      <c r="L1228" s="31" t="s">
        <v>8042</v>
      </c>
      <c r="M1228" s="31" t="s">
        <v>5239</v>
      </c>
      <c r="N1228" s="31"/>
      <c r="O1228" s="31" t="s">
        <v>4026</v>
      </c>
      <c r="P1228" s="31" t="s">
        <v>4513</v>
      </c>
      <c r="Q1228" s="31" t="s">
        <v>5168</v>
      </c>
    </row>
    <row r="1229" spans="1:17" hidden="1" x14ac:dyDescent="0.2">
      <c r="A1229" s="31" t="s">
        <v>4129</v>
      </c>
      <c r="B1229" s="31" t="s">
        <v>4130</v>
      </c>
      <c r="C1229" s="31" t="s">
        <v>8788</v>
      </c>
      <c r="D1229" s="31"/>
      <c r="E1229" s="31" t="s">
        <v>7496</v>
      </c>
      <c r="F1229" s="31" t="s">
        <v>8789</v>
      </c>
      <c r="G1229" s="47">
        <v>60</v>
      </c>
      <c r="H1229" s="33">
        <v>0</v>
      </c>
      <c r="I1229" s="31" t="s">
        <v>5218</v>
      </c>
      <c r="J1229" s="31" t="s">
        <v>5219</v>
      </c>
      <c r="K1229" s="31" t="s">
        <v>5164</v>
      </c>
      <c r="L1229" s="31" t="s">
        <v>5165</v>
      </c>
      <c r="M1229" s="31" t="s">
        <v>5390</v>
      </c>
      <c r="N1229" s="31"/>
      <c r="O1229" s="31" t="s">
        <v>4026</v>
      </c>
      <c r="P1229" s="31" t="s">
        <v>4513</v>
      </c>
      <c r="Q1229" s="31" t="s">
        <v>5168</v>
      </c>
    </row>
    <row r="1230" spans="1:17" hidden="1" x14ac:dyDescent="0.2">
      <c r="A1230" s="31" t="s">
        <v>8790</v>
      </c>
      <c r="B1230" s="31" t="s">
        <v>8791</v>
      </c>
      <c r="C1230" s="31" t="s">
        <v>8792</v>
      </c>
      <c r="D1230" s="31"/>
      <c r="E1230" s="31" t="s">
        <v>8756</v>
      </c>
      <c r="F1230" s="31" t="s">
        <v>3948</v>
      </c>
      <c r="G1230" s="47">
        <v>60</v>
      </c>
      <c r="H1230" s="33">
        <v>0</v>
      </c>
      <c r="I1230" s="31" t="s">
        <v>5179</v>
      </c>
      <c r="J1230" s="31" t="s">
        <v>5180</v>
      </c>
      <c r="K1230" s="31" t="s">
        <v>5164</v>
      </c>
      <c r="L1230" s="31" t="s">
        <v>5165</v>
      </c>
      <c r="M1230" s="31" t="s">
        <v>5361</v>
      </c>
      <c r="N1230" s="31"/>
      <c r="O1230" s="31" t="s">
        <v>4026</v>
      </c>
      <c r="P1230" s="31" t="s">
        <v>4513</v>
      </c>
      <c r="Q1230" s="31" t="s">
        <v>5168</v>
      </c>
    </row>
    <row r="1231" spans="1:17" hidden="1" x14ac:dyDescent="0.2">
      <c r="A1231" s="31" t="s">
        <v>8793</v>
      </c>
      <c r="B1231" s="31" t="s">
        <v>8794</v>
      </c>
      <c r="C1231" s="31" t="s">
        <v>8795</v>
      </c>
      <c r="D1231" s="31"/>
      <c r="E1231" s="31" t="s">
        <v>7496</v>
      </c>
      <c r="F1231" s="31" t="s">
        <v>3948</v>
      </c>
      <c r="G1231" s="47">
        <v>60</v>
      </c>
      <c r="H1231" s="33">
        <v>0</v>
      </c>
      <c r="I1231" s="31" t="s">
        <v>5172</v>
      </c>
      <c r="J1231" s="31" t="s">
        <v>5173</v>
      </c>
      <c r="K1231" s="31" t="s">
        <v>5164</v>
      </c>
      <c r="L1231" s="31" t="s">
        <v>5165</v>
      </c>
      <c r="M1231" s="31" t="s">
        <v>5224</v>
      </c>
      <c r="N1231" s="31"/>
      <c r="O1231" s="31" t="s">
        <v>4026</v>
      </c>
      <c r="P1231" s="31" t="s">
        <v>4513</v>
      </c>
      <c r="Q1231" s="31" t="s">
        <v>5168</v>
      </c>
    </row>
    <row r="1232" spans="1:17" hidden="1" x14ac:dyDescent="0.2">
      <c r="A1232" s="31" t="s">
        <v>8796</v>
      </c>
      <c r="B1232" s="31" t="s">
        <v>8797</v>
      </c>
      <c r="C1232" s="31" t="s">
        <v>8798</v>
      </c>
      <c r="D1232" s="31"/>
      <c r="E1232" s="31" t="s">
        <v>8756</v>
      </c>
      <c r="F1232" s="31" t="s">
        <v>3948</v>
      </c>
      <c r="G1232" s="47">
        <v>60</v>
      </c>
      <c r="H1232" s="33">
        <v>0</v>
      </c>
      <c r="I1232" s="31" t="s">
        <v>5179</v>
      </c>
      <c r="J1232" s="31" t="s">
        <v>5180</v>
      </c>
      <c r="K1232" s="31" t="s">
        <v>5164</v>
      </c>
      <c r="L1232" s="31" t="s">
        <v>5165</v>
      </c>
      <c r="M1232" s="31" t="s">
        <v>5361</v>
      </c>
      <c r="N1232" s="31"/>
      <c r="O1232" s="31" t="s">
        <v>4026</v>
      </c>
      <c r="P1232" s="31" t="s">
        <v>4513</v>
      </c>
      <c r="Q1232" s="31" t="s">
        <v>5168</v>
      </c>
    </row>
    <row r="1233" spans="1:17" hidden="1" x14ac:dyDescent="0.2">
      <c r="A1233" s="31" t="s">
        <v>8799</v>
      </c>
      <c r="B1233" s="31" t="s">
        <v>8800</v>
      </c>
      <c r="C1233" s="31" t="s">
        <v>8801</v>
      </c>
      <c r="D1233" s="31"/>
      <c r="E1233" s="31" t="s">
        <v>7496</v>
      </c>
      <c r="F1233" s="31" t="s">
        <v>3948</v>
      </c>
      <c r="G1233" s="47">
        <v>60</v>
      </c>
      <c r="H1233" s="33">
        <v>0</v>
      </c>
      <c r="I1233" s="31" t="s">
        <v>5172</v>
      </c>
      <c r="J1233" s="31" t="s">
        <v>5173</v>
      </c>
      <c r="K1233" s="31" t="s">
        <v>5164</v>
      </c>
      <c r="L1233" s="31" t="s">
        <v>5165</v>
      </c>
      <c r="M1233" s="31" t="s">
        <v>6835</v>
      </c>
      <c r="N1233" s="31"/>
      <c r="O1233" s="31" t="s">
        <v>4026</v>
      </c>
      <c r="P1233" s="31" t="s">
        <v>4513</v>
      </c>
      <c r="Q1233" s="31" t="s">
        <v>5168</v>
      </c>
    </row>
    <row r="1234" spans="1:17" hidden="1" x14ac:dyDescent="0.2">
      <c r="A1234" s="31" t="s">
        <v>8802</v>
      </c>
      <c r="B1234" s="31" t="s">
        <v>8803</v>
      </c>
      <c r="C1234" s="31" t="s">
        <v>8804</v>
      </c>
      <c r="D1234" s="31"/>
      <c r="E1234" s="31" t="s">
        <v>8756</v>
      </c>
      <c r="F1234" s="31" t="s">
        <v>3948</v>
      </c>
      <c r="G1234" s="47">
        <v>60</v>
      </c>
      <c r="H1234" s="33">
        <v>0</v>
      </c>
      <c r="I1234" s="31" t="s">
        <v>5179</v>
      </c>
      <c r="J1234" s="31" t="s">
        <v>5180</v>
      </c>
      <c r="K1234" s="31" t="s">
        <v>5164</v>
      </c>
      <c r="L1234" s="31" t="s">
        <v>5165</v>
      </c>
      <c r="M1234" s="31" t="s">
        <v>5379</v>
      </c>
      <c r="N1234" s="31"/>
      <c r="O1234" s="31" t="s">
        <v>4026</v>
      </c>
      <c r="P1234" s="31" t="s">
        <v>4513</v>
      </c>
      <c r="Q1234" s="31" t="s">
        <v>5168</v>
      </c>
    </row>
    <row r="1235" spans="1:17" hidden="1" x14ac:dyDescent="0.2">
      <c r="A1235" s="31" t="s">
        <v>8805</v>
      </c>
      <c r="B1235" s="31" t="s">
        <v>8806</v>
      </c>
      <c r="C1235" s="31" t="s">
        <v>8807</v>
      </c>
      <c r="D1235" s="31"/>
      <c r="E1235" s="31" t="s">
        <v>8756</v>
      </c>
      <c r="F1235" s="31" t="s">
        <v>3948</v>
      </c>
      <c r="G1235" s="47">
        <v>60</v>
      </c>
      <c r="H1235" s="33">
        <v>0</v>
      </c>
      <c r="I1235" s="31" t="s">
        <v>5252</v>
      </c>
      <c r="J1235" s="31" t="s">
        <v>5253</v>
      </c>
      <c r="K1235" s="31" t="s">
        <v>5164</v>
      </c>
      <c r="L1235" s="31" t="s">
        <v>5165</v>
      </c>
      <c r="M1235" s="31" t="s">
        <v>6963</v>
      </c>
      <c r="N1235" s="31"/>
      <c r="O1235" s="31" t="s">
        <v>4026</v>
      </c>
      <c r="P1235" s="31" t="s">
        <v>4513</v>
      </c>
      <c r="Q1235" s="31" t="s">
        <v>5168</v>
      </c>
    </row>
    <row r="1236" spans="1:17" hidden="1" x14ac:dyDescent="0.2">
      <c r="A1236" s="31" t="s">
        <v>4030</v>
      </c>
      <c r="B1236" s="31" t="s">
        <v>4031</v>
      </c>
      <c r="C1236" s="31" t="s">
        <v>8808</v>
      </c>
      <c r="D1236" s="31"/>
      <c r="E1236" s="31" t="s">
        <v>7496</v>
      </c>
      <c r="F1236" s="31" t="s">
        <v>8809</v>
      </c>
      <c r="G1236" s="47">
        <v>60</v>
      </c>
      <c r="H1236" s="33">
        <v>0</v>
      </c>
      <c r="I1236" s="31" t="s">
        <v>5212</v>
      </c>
      <c r="J1236" s="31" t="s">
        <v>5213</v>
      </c>
      <c r="K1236" s="31" t="s">
        <v>5164</v>
      </c>
      <c r="L1236" s="31" t="s">
        <v>5165</v>
      </c>
      <c r="M1236" s="31" t="s">
        <v>5181</v>
      </c>
      <c r="N1236" s="31"/>
      <c r="O1236" s="31" t="s">
        <v>4026</v>
      </c>
      <c r="P1236" s="31" t="s">
        <v>4513</v>
      </c>
      <c r="Q1236" s="31" t="s">
        <v>5168</v>
      </c>
    </row>
    <row r="1237" spans="1:17" hidden="1" x14ac:dyDescent="0.2">
      <c r="A1237" s="31" t="s">
        <v>8810</v>
      </c>
      <c r="B1237" s="31" t="s">
        <v>8811</v>
      </c>
      <c r="C1237" s="31" t="s">
        <v>8812</v>
      </c>
      <c r="D1237" s="31"/>
      <c r="E1237" s="31" t="s">
        <v>7496</v>
      </c>
      <c r="F1237" s="31" t="s">
        <v>3948</v>
      </c>
      <c r="G1237" s="47">
        <v>60</v>
      </c>
      <c r="H1237" s="33">
        <v>0</v>
      </c>
      <c r="I1237" s="31" t="s">
        <v>5172</v>
      </c>
      <c r="J1237" s="31" t="s">
        <v>5173</v>
      </c>
      <c r="K1237" s="31" t="s">
        <v>5164</v>
      </c>
      <c r="L1237" s="31" t="s">
        <v>5165</v>
      </c>
      <c r="M1237" s="31" t="s">
        <v>5224</v>
      </c>
      <c r="N1237" s="31"/>
      <c r="O1237" s="31" t="s">
        <v>4026</v>
      </c>
      <c r="P1237" s="31" t="s">
        <v>4513</v>
      </c>
      <c r="Q1237" s="31" t="s">
        <v>5168</v>
      </c>
    </row>
    <row r="1238" spans="1:17" hidden="1" x14ac:dyDescent="0.2">
      <c r="A1238" s="31" t="s">
        <v>8813</v>
      </c>
      <c r="B1238" s="31" t="s">
        <v>8814</v>
      </c>
      <c r="C1238" s="31" t="s">
        <v>8815</v>
      </c>
      <c r="D1238" s="31"/>
      <c r="E1238" s="31" t="s">
        <v>7496</v>
      </c>
      <c r="F1238" s="31" t="s">
        <v>3948</v>
      </c>
      <c r="G1238" s="47">
        <v>60</v>
      </c>
      <c r="H1238" s="33">
        <v>0</v>
      </c>
      <c r="I1238" s="31" t="s">
        <v>5218</v>
      </c>
      <c r="J1238" s="31" t="s">
        <v>5219</v>
      </c>
      <c r="K1238" s="31" t="s">
        <v>5164</v>
      </c>
      <c r="L1238" s="31" t="s">
        <v>5165</v>
      </c>
      <c r="M1238" s="31" t="s">
        <v>5262</v>
      </c>
      <c r="N1238" s="31"/>
      <c r="O1238" s="31" t="s">
        <v>4026</v>
      </c>
      <c r="P1238" s="31" t="s">
        <v>4513</v>
      </c>
      <c r="Q1238" s="31" t="s">
        <v>5168</v>
      </c>
    </row>
    <row r="1239" spans="1:17" hidden="1" x14ac:dyDescent="0.2">
      <c r="A1239" s="31" t="s">
        <v>8816</v>
      </c>
      <c r="B1239" s="31" t="s">
        <v>8817</v>
      </c>
      <c r="C1239" s="31" t="s">
        <v>8818</v>
      </c>
      <c r="D1239" s="31"/>
      <c r="E1239" s="31" t="s">
        <v>7496</v>
      </c>
      <c r="F1239" s="31" t="s">
        <v>3948</v>
      </c>
      <c r="G1239" s="47">
        <v>60</v>
      </c>
      <c r="H1239" s="33">
        <v>0</v>
      </c>
      <c r="I1239" s="31" t="s">
        <v>5172</v>
      </c>
      <c r="J1239" s="31" t="s">
        <v>5173</v>
      </c>
      <c r="K1239" s="31" t="s">
        <v>5164</v>
      </c>
      <c r="L1239" s="31" t="s">
        <v>5165</v>
      </c>
      <c r="M1239" s="31" t="s">
        <v>5224</v>
      </c>
      <c r="N1239" s="31"/>
      <c r="O1239" s="31" t="s">
        <v>4026</v>
      </c>
      <c r="P1239" s="31" t="s">
        <v>4513</v>
      </c>
      <c r="Q1239" s="31" t="s">
        <v>5168</v>
      </c>
    </row>
    <row r="1240" spans="1:17" hidden="1" x14ac:dyDescent="0.2">
      <c r="A1240" s="31" t="s">
        <v>8819</v>
      </c>
      <c r="B1240" s="31" t="s">
        <v>8820</v>
      </c>
      <c r="C1240" s="31" t="s">
        <v>8821</v>
      </c>
      <c r="D1240" s="31"/>
      <c r="E1240" s="31" t="s">
        <v>7496</v>
      </c>
      <c r="F1240" s="31" t="s">
        <v>3948</v>
      </c>
      <c r="G1240" s="47">
        <v>60</v>
      </c>
      <c r="H1240" s="33">
        <v>0</v>
      </c>
      <c r="I1240" s="31" t="s">
        <v>5172</v>
      </c>
      <c r="J1240" s="31" t="s">
        <v>5173</v>
      </c>
      <c r="K1240" s="31" t="s">
        <v>5164</v>
      </c>
      <c r="L1240" s="31" t="s">
        <v>5165</v>
      </c>
      <c r="M1240" s="31" t="s">
        <v>6835</v>
      </c>
      <c r="N1240" s="31"/>
      <c r="O1240" s="31" t="s">
        <v>4026</v>
      </c>
      <c r="P1240" s="31" t="s">
        <v>4513</v>
      </c>
      <c r="Q1240" s="31" t="s">
        <v>5168</v>
      </c>
    </row>
    <row r="1241" spans="1:17" hidden="1" x14ac:dyDescent="0.2">
      <c r="A1241" s="31" t="s">
        <v>8822</v>
      </c>
      <c r="B1241" s="31" t="s">
        <v>8823</v>
      </c>
      <c r="C1241" s="31" t="s">
        <v>8824</v>
      </c>
      <c r="D1241" s="31"/>
      <c r="E1241" s="31" t="s">
        <v>7496</v>
      </c>
      <c r="F1241" s="31" t="s">
        <v>3948</v>
      </c>
      <c r="G1241" s="47">
        <v>60</v>
      </c>
      <c r="H1241" s="33">
        <v>0</v>
      </c>
      <c r="I1241" s="31" t="s">
        <v>5172</v>
      </c>
      <c r="J1241" s="31" t="s">
        <v>5173</v>
      </c>
      <c r="K1241" s="31" t="s">
        <v>5164</v>
      </c>
      <c r="L1241" s="31" t="s">
        <v>5165</v>
      </c>
      <c r="M1241" s="31" t="s">
        <v>5174</v>
      </c>
      <c r="N1241" s="31"/>
      <c r="O1241" s="31" t="s">
        <v>4026</v>
      </c>
      <c r="P1241" s="31" t="s">
        <v>4513</v>
      </c>
      <c r="Q1241" s="31" t="s">
        <v>5168</v>
      </c>
    </row>
    <row r="1242" spans="1:17" hidden="1" x14ac:dyDescent="0.2">
      <c r="A1242" s="31" t="s">
        <v>4056</v>
      </c>
      <c r="B1242" s="31" t="s">
        <v>4057</v>
      </c>
      <c r="C1242" s="31" t="s">
        <v>8825</v>
      </c>
      <c r="D1242" s="31"/>
      <c r="E1242" s="31" t="s">
        <v>7496</v>
      </c>
      <c r="F1242" s="31" t="s">
        <v>8826</v>
      </c>
      <c r="G1242" s="47">
        <v>60</v>
      </c>
      <c r="H1242" s="33">
        <v>0</v>
      </c>
      <c r="I1242" s="31"/>
      <c r="J1242" s="31"/>
      <c r="K1242" s="31" t="s">
        <v>5164</v>
      </c>
      <c r="L1242" s="31" t="s">
        <v>5165</v>
      </c>
      <c r="M1242" s="31" t="s">
        <v>5181</v>
      </c>
      <c r="N1242" s="31"/>
      <c r="O1242" s="31" t="s">
        <v>4026</v>
      </c>
      <c r="P1242" s="31" t="s">
        <v>4513</v>
      </c>
      <c r="Q1242" s="31" t="s">
        <v>5168</v>
      </c>
    </row>
    <row r="1243" spans="1:17" hidden="1" x14ac:dyDescent="0.2">
      <c r="A1243" s="31" t="s">
        <v>3980</v>
      </c>
      <c r="B1243" s="31" t="s">
        <v>3981</v>
      </c>
      <c r="C1243" s="31" t="s">
        <v>8606</v>
      </c>
      <c r="D1243" s="31"/>
      <c r="E1243" s="31" t="s">
        <v>7653</v>
      </c>
      <c r="F1243" s="31" t="s">
        <v>8827</v>
      </c>
      <c r="G1243" s="47">
        <v>60</v>
      </c>
      <c r="H1243" s="33">
        <v>0</v>
      </c>
      <c r="I1243" s="31" t="s">
        <v>5661</v>
      </c>
      <c r="J1243" s="31" t="s">
        <v>5662</v>
      </c>
      <c r="K1243" s="31" t="s">
        <v>5164</v>
      </c>
      <c r="L1243" s="31" t="s">
        <v>5278</v>
      </c>
      <c r="M1243" s="31" t="s">
        <v>5687</v>
      </c>
      <c r="N1243" s="31" t="s">
        <v>8616</v>
      </c>
      <c r="O1243" s="31" t="s">
        <v>4026</v>
      </c>
      <c r="P1243" s="31" t="s">
        <v>4513</v>
      </c>
      <c r="Q1243" s="31" t="s">
        <v>5168</v>
      </c>
    </row>
    <row r="1244" spans="1:17" hidden="1" x14ac:dyDescent="0.2">
      <c r="A1244" s="31" t="s">
        <v>4286</v>
      </c>
      <c r="B1244" s="31" t="s">
        <v>4287</v>
      </c>
      <c r="C1244" s="31" t="s">
        <v>8828</v>
      </c>
      <c r="D1244" s="31"/>
      <c r="E1244" s="31" t="s">
        <v>7483</v>
      </c>
      <c r="F1244" s="31" t="s">
        <v>8829</v>
      </c>
      <c r="G1244" s="47">
        <v>60</v>
      </c>
      <c r="H1244" s="33">
        <v>0</v>
      </c>
      <c r="I1244" s="31" t="s">
        <v>5236</v>
      </c>
      <c r="J1244" s="31" t="s">
        <v>5237</v>
      </c>
      <c r="K1244" s="31" t="s">
        <v>5164</v>
      </c>
      <c r="L1244" s="31" t="s">
        <v>5494</v>
      </c>
      <c r="M1244" s="31" t="s">
        <v>5239</v>
      </c>
      <c r="N1244" s="31"/>
      <c r="O1244" s="31" t="s">
        <v>4026</v>
      </c>
      <c r="P1244" s="31" t="s">
        <v>4513</v>
      </c>
      <c r="Q1244" s="31" t="s">
        <v>5168</v>
      </c>
    </row>
    <row r="1245" spans="1:17" hidden="1" x14ac:dyDescent="0.2">
      <c r="A1245" s="31" t="s">
        <v>4284</v>
      </c>
      <c r="B1245" s="31" t="s">
        <v>4285</v>
      </c>
      <c r="C1245" s="31" t="s">
        <v>8830</v>
      </c>
      <c r="D1245" s="31"/>
      <c r="E1245" s="31" t="s">
        <v>7483</v>
      </c>
      <c r="F1245" s="31" t="s">
        <v>8831</v>
      </c>
      <c r="G1245" s="47">
        <v>60</v>
      </c>
      <c r="H1245" s="33">
        <v>0</v>
      </c>
      <c r="I1245" s="31" t="s">
        <v>5236</v>
      </c>
      <c r="J1245" s="31" t="s">
        <v>5237</v>
      </c>
      <c r="K1245" s="31" t="s">
        <v>5164</v>
      </c>
      <c r="L1245" s="31" t="s">
        <v>5238</v>
      </c>
      <c r="M1245" s="31" t="s">
        <v>5239</v>
      </c>
      <c r="N1245" s="31"/>
      <c r="O1245" s="31" t="s">
        <v>4026</v>
      </c>
      <c r="P1245" s="31" t="s">
        <v>4513</v>
      </c>
      <c r="Q1245" s="31" t="s">
        <v>5168</v>
      </c>
    </row>
    <row r="1246" spans="1:17" hidden="1" x14ac:dyDescent="0.2">
      <c r="A1246" s="31" t="s">
        <v>4242</v>
      </c>
      <c r="B1246" s="31" t="s">
        <v>4243</v>
      </c>
      <c r="C1246" s="31" t="s">
        <v>8832</v>
      </c>
      <c r="D1246" s="31"/>
      <c r="E1246" s="31" t="s">
        <v>8756</v>
      </c>
      <c r="F1246" s="31" t="s">
        <v>8833</v>
      </c>
      <c r="G1246" s="47">
        <v>60</v>
      </c>
      <c r="H1246" s="33">
        <v>0</v>
      </c>
      <c r="I1246" s="31" t="s">
        <v>5236</v>
      </c>
      <c r="J1246" s="31" t="s">
        <v>5237</v>
      </c>
      <c r="K1246" s="31" t="s">
        <v>5164</v>
      </c>
      <c r="L1246" s="31" t="s">
        <v>5498</v>
      </c>
      <c r="M1246" s="31" t="s">
        <v>5239</v>
      </c>
      <c r="N1246" s="31"/>
      <c r="O1246" s="31" t="s">
        <v>4026</v>
      </c>
      <c r="P1246" s="31" t="s">
        <v>4513</v>
      </c>
      <c r="Q1246" s="31" t="s">
        <v>5168</v>
      </c>
    </row>
    <row r="1247" spans="1:17" hidden="1" x14ac:dyDescent="0.2">
      <c r="A1247" s="31" t="s">
        <v>8834</v>
      </c>
      <c r="B1247" s="31" t="s">
        <v>8835</v>
      </c>
      <c r="C1247" s="31" t="s">
        <v>8836</v>
      </c>
      <c r="D1247" s="31"/>
      <c r="E1247" s="31" t="s">
        <v>8149</v>
      </c>
      <c r="F1247" s="31" t="s">
        <v>3948</v>
      </c>
      <c r="G1247" s="47">
        <v>60</v>
      </c>
      <c r="H1247" s="33">
        <v>0</v>
      </c>
      <c r="I1247" s="31" t="s">
        <v>5294</v>
      </c>
      <c r="J1247" s="31" t="s">
        <v>5295</v>
      </c>
      <c r="K1247" s="31" t="s">
        <v>5164</v>
      </c>
      <c r="L1247" s="31" t="s">
        <v>8142</v>
      </c>
      <c r="M1247" s="31" t="s">
        <v>5297</v>
      </c>
      <c r="N1247" s="31"/>
      <c r="O1247" s="31" t="s">
        <v>4026</v>
      </c>
      <c r="P1247" s="31" t="s">
        <v>4513</v>
      </c>
      <c r="Q1247" s="31" t="s">
        <v>5168</v>
      </c>
    </row>
    <row r="1248" spans="1:17" hidden="1" x14ac:dyDescent="0.2">
      <c r="A1248" s="31" t="s">
        <v>8837</v>
      </c>
      <c r="B1248" s="31" t="s">
        <v>8838</v>
      </c>
      <c r="C1248" s="31" t="s">
        <v>8839</v>
      </c>
      <c r="D1248" s="31"/>
      <c r="E1248" s="31" t="s">
        <v>8840</v>
      </c>
      <c r="F1248" s="31"/>
      <c r="G1248" s="47"/>
      <c r="H1248" s="33">
        <v>0</v>
      </c>
      <c r="I1248" s="31" t="s">
        <v>5252</v>
      </c>
      <c r="J1248" s="31" t="s">
        <v>5253</v>
      </c>
      <c r="K1248" s="31" t="s">
        <v>5164</v>
      </c>
      <c r="L1248" s="31" t="s">
        <v>5165</v>
      </c>
      <c r="M1248" s="31" t="s">
        <v>5166</v>
      </c>
      <c r="N1248" s="31"/>
      <c r="O1248" s="31" t="s">
        <v>4026</v>
      </c>
      <c r="P1248" s="31" t="s">
        <v>4513</v>
      </c>
      <c r="Q1248" s="31" t="s">
        <v>5168</v>
      </c>
    </row>
    <row r="1249" spans="1:17" hidden="1" x14ac:dyDescent="0.2">
      <c r="A1249" s="31" t="s">
        <v>8841</v>
      </c>
      <c r="B1249" s="31" t="s">
        <v>8842</v>
      </c>
      <c r="C1249" s="31" t="s">
        <v>8843</v>
      </c>
      <c r="D1249" s="31"/>
      <c r="E1249" s="31" t="s">
        <v>8840</v>
      </c>
      <c r="F1249" s="31"/>
      <c r="G1249" s="47"/>
      <c r="H1249" s="33">
        <v>0</v>
      </c>
      <c r="I1249" s="31" t="s">
        <v>5179</v>
      </c>
      <c r="J1249" s="31" t="s">
        <v>5180</v>
      </c>
      <c r="K1249" s="31" t="s">
        <v>5164</v>
      </c>
      <c r="L1249" s="31" t="s">
        <v>5165</v>
      </c>
      <c r="M1249" s="31" t="s">
        <v>5361</v>
      </c>
      <c r="N1249" s="31"/>
      <c r="O1249" s="31" t="s">
        <v>4026</v>
      </c>
      <c r="P1249" s="31" t="s">
        <v>4513</v>
      </c>
      <c r="Q1249" s="31" t="s">
        <v>5168</v>
      </c>
    </row>
    <row r="1250" spans="1:17" hidden="1" x14ac:dyDescent="0.2">
      <c r="A1250" s="31" t="s">
        <v>8844</v>
      </c>
      <c r="B1250" s="31" t="s">
        <v>8845</v>
      </c>
      <c r="C1250" s="31" t="s">
        <v>8846</v>
      </c>
      <c r="D1250" s="31"/>
      <c r="E1250" s="31" t="s">
        <v>8840</v>
      </c>
      <c r="F1250" s="31"/>
      <c r="G1250" s="47"/>
      <c r="H1250" s="33">
        <v>0</v>
      </c>
      <c r="I1250" s="31" t="s">
        <v>5179</v>
      </c>
      <c r="J1250" s="31" t="s">
        <v>5180</v>
      </c>
      <c r="K1250" s="31" t="s">
        <v>5164</v>
      </c>
      <c r="L1250" s="31" t="s">
        <v>5165</v>
      </c>
      <c r="M1250" s="31" t="s">
        <v>5379</v>
      </c>
      <c r="N1250" s="31"/>
      <c r="O1250" s="31" t="s">
        <v>4026</v>
      </c>
      <c r="P1250" s="31" t="s">
        <v>4513</v>
      </c>
      <c r="Q1250" s="31" t="s">
        <v>5168</v>
      </c>
    </row>
    <row r="1251" spans="1:17" hidden="1" x14ac:dyDescent="0.2">
      <c r="A1251" s="31" t="s">
        <v>8847</v>
      </c>
      <c r="B1251" s="31" t="s">
        <v>8848</v>
      </c>
      <c r="C1251" s="31" t="s">
        <v>8849</v>
      </c>
      <c r="D1251" s="31" t="s">
        <v>3948</v>
      </c>
      <c r="E1251" s="31" t="s">
        <v>8756</v>
      </c>
      <c r="F1251" s="31" t="s">
        <v>3948</v>
      </c>
      <c r="G1251" s="47">
        <v>60</v>
      </c>
      <c r="H1251" s="33">
        <v>0</v>
      </c>
      <c r="I1251" s="31" t="s">
        <v>5236</v>
      </c>
      <c r="J1251" s="31" t="s">
        <v>5237</v>
      </c>
      <c r="K1251" s="31" t="s">
        <v>5164</v>
      </c>
      <c r="L1251" s="31" t="s">
        <v>5238</v>
      </c>
      <c r="M1251" s="31" t="s">
        <v>5239</v>
      </c>
      <c r="N1251" s="31"/>
      <c r="O1251" s="31" t="s">
        <v>4026</v>
      </c>
      <c r="P1251" s="31" t="s">
        <v>4513</v>
      </c>
      <c r="Q1251" s="31" t="s">
        <v>5168</v>
      </c>
    </row>
    <row r="1252" spans="1:17" hidden="1" x14ac:dyDescent="0.2">
      <c r="A1252" s="31" t="s">
        <v>8850</v>
      </c>
      <c r="B1252" s="31" t="s">
        <v>8851</v>
      </c>
      <c r="C1252" s="31" t="s">
        <v>8852</v>
      </c>
      <c r="D1252" s="31" t="s">
        <v>8853</v>
      </c>
      <c r="E1252" s="31" t="s">
        <v>8756</v>
      </c>
      <c r="F1252" s="31" t="s">
        <v>8853</v>
      </c>
      <c r="G1252" s="47">
        <v>60</v>
      </c>
      <c r="H1252" s="33">
        <v>0</v>
      </c>
      <c r="I1252" s="31" t="s">
        <v>5236</v>
      </c>
      <c r="J1252" s="31" t="s">
        <v>5237</v>
      </c>
      <c r="K1252" s="31" t="s">
        <v>5164</v>
      </c>
      <c r="L1252" s="31" t="s">
        <v>5238</v>
      </c>
      <c r="M1252" s="31" t="s">
        <v>5239</v>
      </c>
      <c r="N1252" s="31"/>
      <c r="O1252" s="31" t="s">
        <v>4026</v>
      </c>
      <c r="P1252" s="31" t="s">
        <v>4513</v>
      </c>
      <c r="Q1252" s="31" t="s">
        <v>5168</v>
      </c>
    </row>
    <row r="1253" spans="1:17" hidden="1" x14ac:dyDescent="0.2">
      <c r="A1253" s="31" t="s">
        <v>8854</v>
      </c>
      <c r="B1253" s="31" t="s">
        <v>8855</v>
      </c>
      <c r="C1253" s="31" t="s">
        <v>8856</v>
      </c>
      <c r="D1253" s="31" t="s">
        <v>3948</v>
      </c>
      <c r="E1253" s="31" t="s">
        <v>8756</v>
      </c>
      <c r="F1253" s="31" t="s">
        <v>3948</v>
      </c>
      <c r="G1253" s="47">
        <v>60</v>
      </c>
      <c r="H1253" s="33">
        <v>0</v>
      </c>
      <c r="I1253" s="31" t="s">
        <v>5252</v>
      </c>
      <c r="J1253" s="31" t="s">
        <v>5253</v>
      </c>
      <c r="K1253" s="31" t="s">
        <v>5164</v>
      </c>
      <c r="L1253" s="31" t="s">
        <v>5165</v>
      </c>
      <c r="M1253" s="31" t="s">
        <v>5543</v>
      </c>
      <c r="N1253" s="31"/>
      <c r="O1253" s="31" t="s">
        <v>4026</v>
      </c>
      <c r="P1253" s="31" t="s">
        <v>4513</v>
      </c>
      <c r="Q1253" s="31" t="s">
        <v>5168</v>
      </c>
    </row>
    <row r="1254" spans="1:17" hidden="1" x14ac:dyDescent="0.2">
      <c r="A1254" s="31" t="s">
        <v>8857</v>
      </c>
      <c r="B1254" s="31" t="s">
        <v>8858</v>
      </c>
      <c r="C1254" s="31" t="s">
        <v>8859</v>
      </c>
      <c r="D1254" s="31" t="s">
        <v>3948</v>
      </c>
      <c r="E1254" s="31" t="s">
        <v>8756</v>
      </c>
      <c r="F1254" s="31" t="s">
        <v>3948</v>
      </c>
      <c r="G1254" s="47">
        <v>60</v>
      </c>
      <c r="H1254" s="33">
        <v>0</v>
      </c>
      <c r="I1254" s="31" t="s">
        <v>5236</v>
      </c>
      <c r="J1254" s="31" t="s">
        <v>5237</v>
      </c>
      <c r="K1254" s="31" t="s">
        <v>5164</v>
      </c>
      <c r="L1254" s="31" t="s">
        <v>5238</v>
      </c>
      <c r="M1254" s="31" t="s">
        <v>5239</v>
      </c>
      <c r="N1254" s="31"/>
      <c r="O1254" s="31" t="s">
        <v>4026</v>
      </c>
      <c r="P1254" s="31" t="s">
        <v>4513</v>
      </c>
      <c r="Q1254" s="31" t="s">
        <v>5168</v>
      </c>
    </row>
    <row r="1255" spans="1:17" hidden="1" x14ac:dyDescent="0.2">
      <c r="A1255" s="31" t="s">
        <v>8860</v>
      </c>
      <c r="B1255" s="31" t="s">
        <v>8861</v>
      </c>
      <c r="C1255" s="31" t="s">
        <v>8862</v>
      </c>
      <c r="D1255" s="31" t="s">
        <v>3948</v>
      </c>
      <c r="E1255" s="31" t="s">
        <v>8756</v>
      </c>
      <c r="F1255" s="31" t="s">
        <v>3948</v>
      </c>
      <c r="G1255" s="47">
        <v>60</v>
      </c>
      <c r="H1255" s="33">
        <v>0</v>
      </c>
      <c r="I1255" s="31" t="s">
        <v>5236</v>
      </c>
      <c r="J1255" s="31" t="s">
        <v>5237</v>
      </c>
      <c r="K1255" s="31" t="s">
        <v>5164</v>
      </c>
      <c r="L1255" s="31" t="s">
        <v>8042</v>
      </c>
      <c r="M1255" s="31" t="s">
        <v>5239</v>
      </c>
      <c r="N1255" s="31"/>
      <c r="O1255" s="31" t="s">
        <v>4026</v>
      </c>
      <c r="P1255" s="31" t="s">
        <v>4513</v>
      </c>
      <c r="Q1255" s="31" t="s">
        <v>5168</v>
      </c>
    </row>
    <row r="1256" spans="1:17" hidden="1" x14ac:dyDescent="0.2">
      <c r="A1256" s="31" t="s">
        <v>8863</v>
      </c>
      <c r="B1256" s="31" t="s">
        <v>8864</v>
      </c>
      <c r="C1256" s="31" t="s">
        <v>8865</v>
      </c>
      <c r="D1256" s="31"/>
      <c r="E1256" s="31" t="s">
        <v>7483</v>
      </c>
      <c r="F1256" s="31" t="s">
        <v>3948</v>
      </c>
      <c r="G1256" s="47">
        <v>60</v>
      </c>
      <c r="H1256" s="33">
        <v>0</v>
      </c>
      <c r="I1256" s="31" t="s">
        <v>5236</v>
      </c>
      <c r="J1256" s="31" t="s">
        <v>5237</v>
      </c>
      <c r="K1256" s="31" t="s">
        <v>5164</v>
      </c>
      <c r="L1256" s="31" t="s">
        <v>5599</v>
      </c>
      <c r="M1256" s="31" t="s">
        <v>5239</v>
      </c>
      <c r="N1256" s="31"/>
      <c r="O1256" s="31" t="s">
        <v>4026</v>
      </c>
      <c r="P1256" s="31" t="s">
        <v>4513</v>
      </c>
      <c r="Q1256" s="31" t="s">
        <v>5168</v>
      </c>
    </row>
    <row r="1257" spans="1:17" hidden="1" x14ac:dyDescent="0.2">
      <c r="A1257" s="31" t="s">
        <v>8866</v>
      </c>
      <c r="B1257" s="31" t="s">
        <v>8867</v>
      </c>
      <c r="C1257" s="31" t="s">
        <v>8868</v>
      </c>
      <c r="D1257" s="31"/>
      <c r="E1257" s="31" t="s">
        <v>8149</v>
      </c>
      <c r="F1257" s="31" t="s">
        <v>3948</v>
      </c>
      <c r="G1257" s="47">
        <v>60</v>
      </c>
      <c r="H1257" s="33">
        <v>0</v>
      </c>
      <c r="I1257" s="31" t="s">
        <v>5294</v>
      </c>
      <c r="J1257" s="31" t="s">
        <v>5295</v>
      </c>
      <c r="K1257" s="31" t="s">
        <v>5164</v>
      </c>
      <c r="L1257" s="31" t="s">
        <v>8869</v>
      </c>
      <c r="M1257" s="31" t="s">
        <v>5297</v>
      </c>
      <c r="N1257" s="31"/>
      <c r="O1257" s="31" t="s">
        <v>4026</v>
      </c>
      <c r="P1257" s="31" t="s">
        <v>4513</v>
      </c>
      <c r="Q1257" s="31" t="s">
        <v>5168</v>
      </c>
    </row>
    <row r="1258" spans="1:17" hidden="1" x14ac:dyDescent="0.2">
      <c r="A1258" s="31" t="s">
        <v>4131</v>
      </c>
      <c r="B1258" s="31" t="s">
        <v>4132</v>
      </c>
      <c r="C1258" s="31" t="s">
        <v>8870</v>
      </c>
      <c r="D1258" s="31"/>
      <c r="E1258" s="31" t="s">
        <v>7496</v>
      </c>
      <c r="F1258" s="31" t="s">
        <v>8871</v>
      </c>
      <c r="G1258" s="47">
        <v>60</v>
      </c>
      <c r="H1258" s="33">
        <v>0</v>
      </c>
      <c r="I1258" s="31" t="s">
        <v>5218</v>
      </c>
      <c r="J1258" s="31" t="s">
        <v>5219</v>
      </c>
      <c r="K1258" s="31" t="s">
        <v>5164</v>
      </c>
      <c r="L1258" s="31" t="s">
        <v>5165</v>
      </c>
      <c r="M1258" s="31" t="s">
        <v>5390</v>
      </c>
      <c r="N1258" s="31"/>
      <c r="O1258" s="31" t="s">
        <v>4026</v>
      </c>
      <c r="P1258" s="31" t="s">
        <v>4513</v>
      </c>
      <c r="Q1258" s="31" t="s">
        <v>5168</v>
      </c>
    </row>
    <row r="1259" spans="1:17" hidden="1" x14ac:dyDescent="0.2">
      <c r="A1259" s="31" t="s">
        <v>3953</v>
      </c>
      <c r="B1259" s="31" t="s">
        <v>3954</v>
      </c>
      <c r="C1259" s="31" t="s">
        <v>8872</v>
      </c>
      <c r="D1259" s="31"/>
      <c r="E1259" s="31" t="s">
        <v>8133</v>
      </c>
      <c r="F1259" s="31" t="s">
        <v>8873</v>
      </c>
      <c r="G1259" s="47">
        <v>60</v>
      </c>
      <c r="H1259" s="33">
        <v>0</v>
      </c>
      <c r="I1259" s="31" t="s">
        <v>5294</v>
      </c>
      <c r="J1259" s="31" t="s">
        <v>5295</v>
      </c>
      <c r="K1259" s="31" t="s">
        <v>5164</v>
      </c>
      <c r="L1259" s="31" t="s">
        <v>5641</v>
      </c>
      <c r="M1259" s="31" t="s">
        <v>5297</v>
      </c>
      <c r="N1259" s="31"/>
      <c r="O1259" s="31" t="s">
        <v>4026</v>
      </c>
      <c r="P1259" s="31" t="s">
        <v>4513</v>
      </c>
      <c r="Q1259" s="31" t="s">
        <v>5168</v>
      </c>
    </row>
    <row r="1260" spans="1:17" hidden="1" x14ac:dyDescent="0.2">
      <c r="A1260" s="31" t="s">
        <v>3955</v>
      </c>
      <c r="B1260" s="31" t="s">
        <v>3956</v>
      </c>
      <c r="C1260" s="31" t="s">
        <v>8874</v>
      </c>
      <c r="D1260" s="31"/>
      <c r="E1260" s="31" t="s">
        <v>8875</v>
      </c>
      <c r="F1260" s="31" t="s">
        <v>8876</v>
      </c>
      <c r="G1260" s="47">
        <v>60</v>
      </c>
      <c r="H1260" s="33">
        <v>0</v>
      </c>
      <c r="I1260" s="31" t="s">
        <v>5661</v>
      </c>
      <c r="J1260" s="31" t="s">
        <v>5662</v>
      </c>
      <c r="K1260" s="31" t="s">
        <v>5164</v>
      </c>
      <c r="L1260" s="31" t="s">
        <v>5278</v>
      </c>
      <c r="M1260" s="31" t="s">
        <v>5663</v>
      </c>
      <c r="N1260" s="31" t="s">
        <v>8629</v>
      </c>
      <c r="O1260" s="31" t="s">
        <v>4026</v>
      </c>
      <c r="P1260" s="31" t="s">
        <v>4513</v>
      </c>
      <c r="Q1260" s="31" t="s">
        <v>5168</v>
      </c>
    </row>
    <row r="1261" spans="1:17" hidden="1" x14ac:dyDescent="0.2">
      <c r="A1261" s="31" t="s">
        <v>4038</v>
      </c>
      <c r="B1261" s="31" t="s">
        <v>4039</v>
      </c>
      <c r="C1261" s="31" t="s">
        <v>8877</v>
      </c>
      <c r="D1261" s="31"/>
      <c r="E1261" s="31" t="s">
        <v>8756</v>
      </c>
      <c r="F1261" s="31" t="s">
        <v>8878</v>
      </c>
      <c r="G1261" s="47">
        <v>60</v>
      </c>
      <c r="H1261" s="33">
        <v>0</v>
      </c>
      <c r="I1261" s="31" t="s">
        <v>5218</v>
      </c>
      <c r="J1261" s="31" t="s">
        <v>5219</v>
      </c>
      <c r="K1261" s="31" t="s">
        <v>5164</v>
      </c>
      <c r="L1261" s="31" t="s">
        <v>5165</v>
      </c>
      <c r="M1261" s="31" t="s">
        <v>5220</v>
      </c>
      <c r="N1261" s="31"/>
      <c r="O1261" s="31" t="s">
        <v>4026</v>
      </c>
      <c r="P1261" s="31" t="s">
        <v>4513</v>
      </c>
      <c r="Q1261" s="31" t="s">
        <v>5168</v>
      </c>
    </row>
    <row r="1262" spans="1:17" hidden="1" x14ac:dyDescent="0.2">
      <c r="A1262" s="31" t="s">
        <v>8879</v>
      </c>
      <c r="B1262" s="31" t="s">
        <v>8880</v>
      </c>
      <c r="C1262" s="31" t="s">
        <v>8881</v>
      </c>
      <c r="D1262" s="31"/>
      <c r="E1262" s="31" t="s">
        <v>7488</v>
      </c>
      <c r="F1262" s="31" t="s">
        <v>3948</v>
      </c>
      <c r="G1262" s="47">
        <v>60</v>
      </c>
      <c r="H1262" s="33">
        <v>0</v>
      </c>
      <c r="I1262" s="31" t="s">
        <v>5252</v>
      </c>
      <c r="J1262" s="31" t="s">
        <v>5253</v>
      </c>
      <c r="K1262" s="31" t="s">
        <v>5164</v>
      </c>
      <c r="L1262" s="31" t="s">
        <v>5165</v>
      </c>
      <c r="M1262" s="31" t="s">
        <v>5569</v>
      </c>
      <c r="N1262" s="31"/>
      <c r="O1262" s="31" t="s">
        <v>4026</v>
      </c>
      <c r="P1262" s="31" t="s">
        <v>4513</v>
      </c>
      <c r="Q1262" s="31" t="s">
        <v>5168</v>
      </c>
    </row>
    <row r="1263" spans="1:17" hidden="1" x14ac:dyDescent="0.2">
      <c r="A1263" s="31" t="s">
        <v>8882</v>
      </c>
      <c r="B1263" s="31" t="s">
        <v>8883</v>
      </c>
      <c r="C1263" s="31" t="s">
        <v>8884</v>
      </c>
      <c r="D1263" s="31"/>
      <c r="E1263" s="31" t="s">
        <v>7496</v>
      </c>
      <c r="F1263" s="31" t="s">
        <v>3948</v>
      </c>
      <c r="G1263" s="47">
        <v>60</v>
      </c>
      <c r="H1263" s="33">
        <v>0</v>
      </c>
      <c r="I1263" s="31" t="s">
        <v>5172</v>
      </c>
      <c r="J1263" s="31" t="s">
        <v>5173</v>
      </c>
      <c r="K1263" s="31" t="s">
        <v>5164</v>
      </c>
      <c r="L1263" s="31" t="s">
        <v>5165</v>
      </c>
      <c r="M1263" s="31" t="s">
        <v>5174</v>
      </c>
      <c r="N1263" s="31" t="s">
        <v>8885</v>
      </c>
      <c r="O1263" s="31" t="s">
        <v>4026</v>
      </c>
      <c r="P1263" s="31" t="s">
        <v>4513</v>
      </c>
      <c r="Q1263" s="31" t="s">
        <v>5168</v>
      </c>
    </row>
    <row r="1264" spans="1:17" hidden="1" x14ac:dyDescent="0.2">
      <c r="A1264" s="31" t="s">
        <v>8886</v>
      </c>
      <c r="B1264" s="31" t="s">
        <v>8887</v>
      </c>
      <c r="C1264" s="31" t="s">
        <v>8888</v>
      </c>
      <c r="D1264" s="31"/>
      <c r="E1264" s="31" t="s">
        <v>7496</v>
      </c>
      <c r="F1264" s="31"/>
      <c r="G1264" s="47"/>
      <c r="H1264" s="33">
        <v>0</v>
      </c>
      <c r="I1264" s="31" t="s">
        <v>5172</v>
      </c>
      <c r="J1264" s="31" t="s">
        <v>5173</v>
      </c>
      <c r="K1264" s="31" t="s">
        <v>5164</v>
      </c>
      <c r="L1264" s="31"/>
      <c r="M1264" s="31"/>
      <c r="N1264" s="31"/>
      <c r="O1264" s="31" t="s">
        <v>4026</v>
      </c>
      <c r="P1264" s="31" t="s">
        <v>4513</v>
      </c>
      <c r="Q1264" s="31" t="s">
        <v>5168</v>
      </c>
    </row>
    <row r="1265" spans="1:17" hidden="1" x14ac:dyDescent="0.2">
      <c r="A1265" s="31" t="s">
        <v>8889</v>
      </c>
      <c r="B1265" s="31" t="s">
        <v>8890</v>
      </c>
      <c r="C1265" s="31" t="s">
        <v>8891</v>
      </c>
      <c r="D1265" s="31" t="s">
        <v>3948</v>
      </c>
      <c r="E1265" s="31" t="s">
        <v>7496</v>
      </c>
      <c r="F1265" s="31" t="s">
        <v>3948</v>
      </c>
      <c r="G1265" s="47"/>
      <c r="H1265" s="33">
        <v>0</v>
      </c>
      <c r="I1265" s="31" t="s">
        <v>5252</v>
      </c>
      <c r="J1265" s="31" t="s">
        <v>5253</v>
      </c>
      <c r="K1265" s="31" t="s">
        <v>5164</v>
      </c>
      <c r="L1265" s="31" t="s">
        <v>5165</v>
      </c>
      <c r="M1265" s="31" t="s">
        <v>6963</v>
      </c>
      <c r="N1265" s="31"/>
      <c r="O1265" s="31" t="s">
        <v>4026</v>
      </c>
      <c r="P1265" s="31" t="s">
        <v>4513</v>
      </c>
      <c r="Q1265" s="31" t="s">
        <v>8892</v>
      </c>
    </row>
    <row r="1266" spans="1:17" hidden="1" x14ac:dyDescent="0.2">
      <c r="A1266" s="31" t="s">
        <v>8893</v>
      </c>
      <c r="B1266" s="31" t="s">
        <v>8894</v>
      </c>
      <c r="C1266" s="31" t="s">
        <v>8895</v>
      </c>
      <c r="D1266" s="31"/>
      <c r="E1266" s="31" t="s">
        <v>7496</v>
      </c>
      <c r="F1266" s="31"/>
      <c r="G1266" s="47"/>
      <c r="H1266" s="33">
        <v>0</v>
      </c>
      <c r="I1266" s="31" t="s">
        <v>5236</v>
      </c>
      <c r="J1266" s="31" t="s">
        <v>5237</v>
      </c>
      <c r="K1266" s="31" t="s">
        <v>5164</v>
      </c>
      <c r="L1266" s="31" t="s">
        <v>8896</v>
      </c>
      <c r="M1266" s="31" t="s">
        <v>5379</v>
      </c>
      <c r="N1266" s="31" t="s">
        <v>7285</v>
      </c>
      <c r="O1266" s="31" t="s">
        <v>4026</v>
      </c>
      <c r="P1266" s="31" t="s">
        <v>4513</v>
      </c>
      <c r="Q1266" s="31" t="s">
        <v>5168</v>
      </c>
    </row>
    <row r="1267" spans="1:17" hidden="1" x14ac:dyDescent="0.2">
      <c r="A1267" s="31" t="s">
        <v>4070</v>
      </c>
      <c r="B1267" s="31" t="s">
        <v>4071</v>
      </c>
      <c r="C1267" s="31" t="s">
        <v>8897</v>
      </c>
      <c r="D1267" s="31"/>
      <c r="E1267" s="31" t="s">
        <v>7496</v>
      </c>
      <c r="F1267" s="31" t="s">
        <v>8898</v>
      </c>
      <c r="G1267" s="47">
        <v>60</v>
      </c>
      <c r="H1267" s="33">
        <v>0</v>
      </c>
      <c r="I1267" s="31" t="s">
        <v>5252</v>
      </c>
      <c r="J1267" s="31" t="s">
        <v>5253</v>
      </c>
      <c r="K1267" s="31" t="s">
        <v>5164</v>
      </c>
      <c r="L1267" s="31" t="s">
        <v>5165</v>
      </c>
      <c r="M1267" s="31" t="s">
        <v>5166</v>
      </c>
      <c r="N1267" s="31"/>
      <c r="O1267" s="31" t="s">
        <v>4026</v>
      </c>
      <c r="P1267" s="31" t="s">
        <v>4513</v>
      </c>
      <c r="Q1267" s="31" t="s">
        <v>5168</v>
      </c>
    </row>
    <row r="1268" spans="1:17" hidden="1" x14ac:dyDescent="0.2">
      <c r="A1268" s="31" t="s">
        <v>8899</v>
      </c>
      <c r="B1268" s="31" t="s">
        <v>8900</v>
      </c>
      <c r="C1268" s="31" t="s">
        <v>8901</v>
      </c>
      <c r="D1268" s="31"/>
      <c r="E1268" s="31" t="s">
        <v>7496</v>
      </c>
      <c r="F1268" s="31" t="s">
        <v>8902</v>
      </c>
      <c r="G1268" s="47">
        <v>60</v>
      </c>
      <c r="H1268" s="33">
        <v>0</v>
      </c>
      <c r="I1268" s="31" t="s">
        <v>5172</v>
      </c>
      <c r="J1268" s="31" t="s">
        <v>5173</v>
      </c>
      <c r="K1268" s="31" t="s">
        <v>5164</v>
      </c>
      <c r="L1268" s="31" t="s">
        <v>5165</v>
      </c>
      <c r="M1268" s="31" t="s">
        <v>6835</v>
      </c>
      <c r="N1268" s="31"/>
      <c r="O1268" s="31" t="s">
        <v>4026</v>
      </c>
      <c r="P1268" s="31" t="s">
        <v>4513</v>
      </c>
      <c r="Q1268" s="31" t="s">
        <v>5168</v>
      </c>
    </row>
    <row r="1269" spans="1:17" hidden="1" x14ac:dyDescent="0.2">
      <c r="A1269" s="31" t="s">
        <v>8903</v>
      </c>
      <c r="B1269" s="31" t="s">
        <v>8904</v>
      </c>
      <c r="C1269" s="31" t="s">
        <v>8905</v>
      </c>
      <c r="D1269" s="31"/>
      <c r="E1269" s="31" t="s">
        <v>8875</v>
      </c>
      <c r="F1269" s="31" t="s">
        <v>8906</v>
      </c>
      <c r="G1269" s="47">
        <v>60</v>
      </c>
      <c r="H1269" s="33">
        <v>0</v>
      </c>
      <c r="I1269" s="31" t="s">
        <v>5421</v>
      </c>
      <c r="J1269" s="31" t="s">
        <v>5422</v>
      </c>
      <c r="K1269" s="31" t="s">
        <v>5164</v>
      </c>
      <c r="L1269" s="31" t="s">
        <v>5278</v>
      </c>
      <c r="M1269" s="31" t="s">
        <v>5663</v>
      </c>
      <c r="N1269" s="31"/>
      <c r="O1269" s="31" t="s">
        <v>4026</v>
      </c>
      <c r="P1269" s="31" t="s">
        <v>4513</v>
      </c>
      <c r="Q1269" s="31" t="s">
        <v>5168</v>
      </c>
    </row>
    <row r="1270" spans="1:17" hidden="1" x14ac:dyDescent="0.2">
      <c r="A1270" s="31" t="s">
        <v>4142</v>
      </c>
      <c r="B1270" s="31" t="s">
        <v>4143</v>
      </c>
      <c r="C1270" s="31" t="s">
        <v>8907</v>
      </c>
      <c r="D1270" s="31"/>
      <c r="E1270" s="31" t="s">
        <v>7496</v>
      </c>
      <c r="F1270" s="31" t="s">
        <v>8908</v>
      </c>
      <c r="G1270" s="47">
        <v>60</v>
      </c>
      <c r="H1270" s="33">
        <v>0</v>
      </c>
      <c r="I1270" s="31" t="s">
        <v>5252</v>
      </c>
      <c r="J1270" s="31" t="s">
        <v>5253</v>
      </c>
      <c r="K1270" s="31" t="s">
        <v>5164</v>
      </c>
      <c r="L1270" s="31" t="s">
        <v>5165</v>
      </c>
      <c r="M1270" s="31" t="s">
        <v>5543</v>
      </c>
      <c r="N1270" s="31"/>
      <c r="O1270" s="31" t="s">
        <v>4026</v>
      </c>
      <c r="P1270" s="31" t="s">
        <v>4513</v>
      </c>
      <c r="Q1270" s="31" t="s">
        <v>5168</v>
      </c>
    </row>
    <row r="1271" spans="1:17" hidden="1" x14ac:dyDescent="0.2">
      <c r="A1271" s="31" t="s">
        <v>3986</v>
      </c>
      <c r="B1271" s="31" t="s">
        <v>3987</v>
      </c>
      <c r="C1271" s="31" t="s">
        <v>8909</v>
      </c>
      <c r="D1271" s="31"/>
      <c r="E1271" s="31" t="s">
        <v>8756</v>
      </c>
      <c r="F1271" s="31" t="s">
        <v>8910</v>
      </c>
      <c r="G1271" s="47">
        <v>60</v>
      </c>
      <c r="H1271" s="33">
        <v>0</v>
      </c>
      <c r="I1271" s="31" t="s">
        <v>5236</v>
      </c>
      <c r="J1271" s="31" t="s">
        <v>5237</v>
      </c>
      <c r="K1271" s="31" t="s">
        <v>5164</v>
      </c>
      <c r="L1271" s="31" t="s">
        <v>8911</v>
      </c>
      <c r="M1271" s="31" t="s">
        <v>5239</v>
      </c>
      <c r="N1271" s="31"/>
      <c r="O1271" s="31" t="s">
        <v>4026</v>
      </c>
      <c r="P1271" s="31" t="s">
        <v>4513</v>
      </c>
      <c r="Q1271" s="31" t="s">
        <v>5168</v>
      </c>
    </row>
    <row r="1272" spans="1:17" hidden="1" x14ac:dyDescent="0.2">
      <c r="A1272" s="31" t="s">
        <v>8912</v>
      </c>
      <c r="B1272" s="31" t="s">
        <v>8913</v>
      </c>
      <c r="C1272" s="31" t="s">
        <v>8914</v>
      </c>
      <c r="D1272" s="31"/>
      <c r="E1272" s="31" t="s">
        <v>8756</v>
      </c>
      <c r="F1272" s="31" t="s">
        <v>8915</v>
      </c>
      <c r="G1272" s="47">
        <v>60</v>
      </c>
      <c r="H1272" s="33">
        <v>0</v>
      </c>
      <c r="I1272" s="31" t="s">
        <v>5212</v>
      </c>
      <c r="J1272" s="31" t="s">
        <v>5213</v>
      </c>
      <c r="K1272" s="31" t="s">
        <v>5164</v>
      </c>
      <c r="L1272" s="31" t="s">
        <v>5165</v>
      </c>
      <c r="M1272" s="31" t="s">
        <v>5181</v>
      </c>
      <c r="N1272" s="31"/>
      <c r="O1272" s="31" t="s">
        <v>4026</v>
      </c>
      <c r="P1272" s="31" t="s">
        <v>4513</v>
      </c>
      <c r="Q1272" s="31" t="s">
        <v>5168</v>
      </c>
    </row>
    <row r="1273" spans="1:17" hidden="1" x14ac:dyDescent="0.2">
      <c r="A1273" s="31" t="s">
        <v>8916</v>
      </c>
      <c r="B1273" s="31" t="s">
        <v>8917</v>
      </c>
      <c r="C1273" s="31" t="s">
        <v>8918</v>
      </c>
      <c r="D1273" s="31"/>
      <c r="E1273" s="31" t="s">
        <v>7496</v>
      </c>
      <c r="F1273" s="31"/>
      <c r="G1273" s="47"/>
      <c r="H1273" s="33">
        <v>0</v>
      </c>
      <c r="I1273" s="31" t="s">
        <v>5236</v>
      </c>
      <c r="J1273" s="31" t="s">
        <v>5237</v>
      </c>
      <c r="K1273" s="31" t="s">
        <v>5164</v>
      </c>
      <c r="L1273" s="31" t="s">
        <v>8919</v>
      </c>
      <c r="M1273" s="31" t="s">
        <v>8920</v>
      </c>
      <c r="N1273" s="31" t="s">
        <v>8921</v>
      </c>
      <c r="O1273" s="31" t="s">
        <v>4026</v>
      </c>
      <c r="P1273" s="31" t="s">
        <v>4513</v>
      </c>
      <c r="Q1273" s="31" t="s">
        <v>5168</v>
      </c>
    </row>
    <row r="1274" spans="1:17" hidden="1" x14ac:dyDescent="0.2">
      <c r="A1274" s="31" t="s">
        <v>4002</v>
      </c>
      <c r="B1274" s="31" t="s">
        <v>4003</v>
      </c>
      <c r="C1274" s="31" t="s">
        <v>8922</v>
      </c>
      <c r="D1274" s="31"/>
      <c r="E1274" s="31" t="s">
        <v>7483</v>
      </c>
      <c r="F1274" s="31" t="s">
        <v>8923</v>
      </c>
      <c r="G1274" s="47">
        <v>60</v>
      </c>
      <c r="H1274" s="33">
        <v>0</v>
      </c>
      <c r="I1274" s="31" t="s">
        <v>5236</v>
      </c>
      <c r="J1274" s="31" t="s">
        <v>5237</v>
      </c>
      <c r="K1274" s="31" t="s">
        <v>5164</v>
      </c>
      <c r="L1274" s="31" t="s">
        <v>5484</v>
      </c>
      <c r="M1274" s="31" t="s">
        <v>5239</v>
      </c>
      <c r="N1274" s="31"/>
      <c r="O1274" s="31" t="s">
        <v>4026</v>
      </c>
      <c r="P1274" s="31" t="s">
        <v>4513</v>
      </c>
      <c r="Q1274" s="31" t="s">
        <v>5168</v>
      </c>
    </row>
    <row r="1275" spans="1:17" hidden="1" x14ac:dyDescent="0.2">
      <c r="A1275" s="31" t="s">
        <v>8924</v>
      </c>
      <c r="B1275" s="31" t="s">
        <v>8925</v>
      </c>
      <c r="C1275" s="31" t="s">
        <v>8926</v>
      </c>
      <c r="D1275" s="31"/>
      <c r="E1275" s="31" t="s">
        <v>7496</v>
      </c>
      <c r="F1275" s="31" t="s">
        <v>8927</v>
      </c>
      <c r="G1275" s="47">
        <v>60</v>
      </c>
      <c r="H1275" s="33">
        <v>0</v>
      </c>
      <c r="I1275" s="31"/>
      <c r="J1275" s="31"/>
      <c r="K1275" s="31" t="s">
        <v>5164</v>
      </c>
      <c r="L1275" s="31" t="s">
        <v>5165</v>
      </c>
      <c r="M1275" s="31" t="s">
        <v>5181</v>
      </c>
      <c r="N1275" s="31"/>
      <c r="O1275" s="31" t="s">
        <v>4026</v>
      </c>
      <c r="P1275" s="31" t="s">
        <v>4513</v>
      </c>
      <c r="Q1275" s="31" t="s">
        <v>5168</v>
      </c>
    </row>
    <row r="1276" spans="1:17" hidden="1" x14ac:dyDescent="0.2">
      <c r="A1276" s="31" t="s">
        <v>8928</v>
      </c>
      <c r="B1276" s="31" t="s">
        <v>8929</v>
      </c>
      <c r="C1276" s="31" t="s">
        <v>8930</v>
      </c>
      <c r="D1276" s="31"/>
      <c r="E1276" s="31" t="s">
        <v>7496</v>
      </c>
      <c r="F1276" s="31" t="s">
        <v>3948</v>
      </c>
      <c r="G1276" s="47">
        <v>60</v>
      </c>
      <c r="H1276" s="33">
        <v>0</v>
      </c>
      <c r="I1276" s="31" t="s">
        <v>5384</v>
      </c>
      <c r="J1276" s="31" t="s">
        <v>5385</v>
      </c>
      <c r="K1276" s="31" t="s">
        <v>5164</v>
      </c>
      <c r="L1276" s="31" t="s">
        <v>5165</v>
      </c>
      <c r="M1276" s="31" t="s">
        <v>5390</v>
      </c>
      <c r="N1276" s="31"/>
      <c r="O1276" s="31" t="s">
        <v>4026</v>
      </c>
      <c r="P1276" s="31" t="s">
        <v>4513</v>
      </c>
      <c r="Q1276" s="31" t="s">
        <v>5168</v>
      </c>
    </row>
    <row r="1277" spans="1:17" hidden="1" x14ac:dyDescent="0.2">
      <c r="A1277" s="31" t="s">
        <v>8931</v>
      </c>
      <c r="B1277" s="31" t="s">
        <v>8932</v>
      </c>
      <c r="C1277" s="31" t="s">
        <v>8933</v>
      </c>
      <c r="D1277" s="31"/>
      <c r="E1277" s="31" t="s">
        <v>7496</v>
      </c>
      <c r="F1277" s="31" t="s">
        <v>3948</v>
      </c>
      <c r="G1277" s="47">
        <v>60</v>
      </c>
      <c r="H1277" s="33">
        <v>0</v>
      </c>
      <c r="I1277" s="31" t="s">
        <v>5252</v>
      </c>
      <c r="J1277" s="31" t="s">
        <v>5253</v>
      </c>
      <c r="K1277" s="31" t="s">
        <v>5164</v>
      </c>
      <c r="L1277" s="31" t="s">
        <v>5165</v>
      </c>
      <c r="M1277" s="31" t="s">
        <v>5254</v>
      </c>
      <c r="N1277" s="31"/>
      <c r="O1277" s="31" t="s">
        <v>4026</v>
      </c>
      <c r="P1277" s="31" t="s">
        <v>4513</v>
      </c>
      <c r="Q1277" s="31" t="s">
        <v>5168</v>
      </c>
    </row>
    <row r="1278" spans="1:17" hidden="1" x14ac:dyDescent="0.2">
      <c r="A1278" s="31" t="s">
        <v>3957</v>
      </c>
      <c r="B1278" s="31" t="s">
        <v>3958</v>
      </c>
      <c r="C1278" s="31" t="s">
        <v>8934</v>
      </c>
      <c r="D1278" s="31"/>
      <c r="E1278" s="31" t="s">
        <v>7653</v>
      </c>
      <c r="F1278" s="31" t="s">
        <v>8935</v>
      </c>
      <c r="G1278" s="47">
        <v>60</v>
      </c>
      <c r="H1278" s="33">
        <v>0</v>
      </c>
      <c r="I1278" s="31" t="s">
        <v>5661</v>
      </c>
      <c r="J1278" s="31" t="s">
        <v>5662</v>
      </c>
      <c r="K1278" s="31" t="s">
        <v>5164</v>
      </c>
      <c r="L1278" s="31" t="s">
        <v>5278</v>
      </c>
      <c r="M1278" s="31" t="s">
        <v>5663</v>
      </c>
      <c r="N1278" s="31" t="s">
        <v>8629</v>
      </c>
      <c r="O1278" s="31" t="s">
        <v>4026</v>
      </c>
      <c r="P1278" s="31" t="s">
        <v>4513</v>
      </c>
      <c r="Q1278" s="31" t="s">
        <v>5168</v>
      </c>
    </row>
    <row r="1279" spans="1:17" hidden="1" x14ac:dyDescent="0.2">
      <c r="A1279" s="31" t="s">
        <v>8936</v>
      </c>
      <c r="B1279" s="31" t="s">
        <v>8937</v>
      </c>
      <c r="C1279" s="31" t="s">
        <v>8938</v>
      </c>
      <c r="D1279" s="31"/>
      <c r="E1279" s="31" t="s">
        <v>7653</v>
      </c>
      <c r="F1279" s="31" t="s">
        <v>3948</v>
      </c>
      <c r="G1279" s="47">
        <v>60</v>
      </c>
      <c r="H1279" s="33">
        <v>0</v>
      </c>
      <c r="I1279" s="31" t="s">
        <v>5421</v>
      </c>
      <c r="J1279" s="31" t="s">
        <v>5422</v>
      </c>
      <c r="K1279" s="31" t="s">
        <v>5164</v>
      </c>
      <c r="L1279" s="31" t="s">
        <v>5278</v>
      </c>
      <c r="M1279" s="31" t="s">
        <v>5354</v>
      </c>
      <c r="N1279" s="31" t="s">
        <v>8939</v>
      </c>
      <c r="O1279" s="31" t="s">
        <v>4026</v>
      </c>
      <c r="P1279" s="31" t="s">
        <v>4513</v>
      </c>
      <c r="Q1279" s="31" t="s">
        <v>5168</v>
      </c>
    </row>
    <row r="1280" spans="1:17" hidden="1" x14ac:dyDescent="0.2">
      <c r="A1280" s="31" t="s">
        <v>8940</v>
      </c>
      <c r="B1280" s="31" t="s">
        <v>8941</v>
      </c>
      <c r="C1280" s="31" t="s">
        <v>8942</v>
      </c>
      <c r="D1280" s="31"/>
      <c r="E1280" s="31" t="s">
        <v>7653</v>
      </c>
      <c r="F1280" s="31" t="s">
        <v>3948</v>
      </c>
      <c r="G1280" s="47">
        <v>60</v>
      </c>
      <c r="H1280" s="33">
        <v>0</v>
      </c>
      <c r="I1280" s="31" t="s">
        <v>5661</v>
      </c>
      <c r="J1280" s="31" t="s">
        <v>5662</v>
      </c>
      <c r="K1280" s="31" t="s">
        <v>5164</v>
      </c>
      <c r="L1280" s="31" t="s">
        <v>5278</v>
      </c>
      <c r="M1280" s="31" t="s">
        <v>5663</v>
      </c>
      <c r="N1280" s="31" t="s">
        <v>8629</v>
      </c>
      <c r="O1280" s="31" t="s">
        <v>4026</v>
      </c>
      <c r="P1280" s="31" t="s">
        <v>4513</v>
      </c>
      <c r="Q1280" s="31" t="s">
        <v>5168</v>
      </c>
    </row>
    <row r="1281" spans="1:17" hidden="1" x14ac:dyDescent="0.2">
      <c r="A1281" s="31" t="s">
        <v>8943</v>
      </c>
      <c r="B1281" s="31" t="s">
        <v>8944</v>
      </c>
      <c r="C1281" s="31" t="s">
        <v>8945</v>
      </c>
      <c r="D1281" s="31"/>
      <c r="E1281" s="31" t="s">
        <v>7653</v>
      </c>
      <c r="F1281" s="31" t="s">
        <v>3948</v>
      </c>
      <c r="G1281" s="47">
        <v>60</v>
      </c>
      <c r="H1281" s="33">
        <v>0</v>
      </c>
      <c r="I1281" s="31" t="s">
        <v>5661</v>
      </c>
      <c r="J1281" s="31" t="s">
        <v>5662</v>
      </c>
      <c r="K1281" s="31" t="s">
        <v>5164</v>
      </c>
      <c r="L1281" s="31" t="s">
        <v>5278</v>
      </c>
      <c r="M1281" s="31" t="s">
        <v>5663</v>
      </c>
      <c r="N1281" s="31" t="s">
        <v>8629</v>
      </c>
      <c r="O1281" s="31" t="s">
        <v>4026</v>
      </c>
      <c r="P1281" s="31" t="s">
        <v>4513</v>
      </c>
      <c r="Q1281" s="31" t="s">
        <v>5168</v>
      </c>
    </row>
    <row r="1282" spans="1:17" hidden="1" x14ac:dyDescent="0.2">
      <c r="A1282" s="31" t="s">
        <v>8946</v>
      </c>
      <c r="B1282" s="31" t="s">
        <v>8947</v>
      </c>
      <c r="C1282" s="31" t="s">
        <v>8948</v>
      </c>
      <c r="D1282" s="31" t="s">
        <v>3948</v>
      </c>
      <c r="E1282" s="31" t="s">
        <v>8607</v>
      </c>
      <c r="F1282" s="31"/>
      <c r="G1282" s="47"/>
      <c r="H1282" s="33">
        <v>0</v>
      </c>
      <c r="I1282" s="31" t="s">
        <v>5421</v>
      </c>
      <c r="J1282" s="31" t="s">
        <v>5422</v>
      </c>
      <c r="K1282" s="31" t="s">
        <v>5164</v>
      </c>
      <c r="L1282" s="31" t="s">
        <v>5278</v>
      </c>
      <c r="M1282" s="31" t="s">
        <v>5279</v>
      </c>
      <c r="N1282" s="31" t="s">
        <v>8656</v>
      </c>
      <c r="O1282" s="31" t="s">
        <v>4026</v>
      </c>
      <c r="P1282" s="31" t="s">
        <v>4513</v>
      </c>
      <c r="Q1282" s="31" t="s">
        <v>8608</v>
      </c>
    </row>
    <row r="1283" spans="1:17" hidden="1" x14ac:dyDescent="0.2">
      <c r="A1283" s="31" t="s">
        <v>4054</v>
      </c>
      <c r="B1283" s="31" t="s">
        <v>4055</v>
      </c>
      <c r="C1283" s="31" t="s">
        <v>7495</v>
      </c>
      <c r="D1283" s="31" t="s">
        <v>8949</v>
      </c>
      <c r="E1283" s="31" t="s">
        <v>7496</v>
      </c>
      <c r="F1283" s="31" t="s">
        <v>8950</v>
      </c>
      <c r="G1283" s="47">
        <v>60</v>
      </c>
      <c r="H1283" s="33">
        <v>0</v>
      </c>
      <c r="I1283" s="31"/>
      <c r="J1283" s="31"/>
      <c r="K1283" s="31" t="s">
        <v>5164</v>
      </c>
      <c r="L1283" s="31" t="s">
        <v>5165</v>
      </c>
      <c r="M1283" s="31" t="s">
        <v>5181</v>
      </c>
      <c r="N1283" s="31"/>
      <c r="O1283" s="31" t="s">
        <v>4026</v>
      </c>
      <c r="P1283" s="31" t="s">
        <v>4513</v>
      </c>
      <c r="Q1283" s="31" t="s">
        <v>5168</v>
      </c>
    </row>
    <row r="1284" spans="1:17" hidden="1" x14ac:dyDescent="0.2">
      <c r="A1284" s="31" t="s">
        <v>8951</v>
      </c>
      <c r="B1284" s="31" t="s">
        <v>8952</v>
      </c>
      <c r="C1284" s="31" t="s">
        <v>8953</v>
      </c>
      <c r="D1284" s="31" t="s">
        <v>8949</v>
      </c>
      <c r="E1284" s="31" t="s">
        <v>7496</v>
      </c>
      <c r="F1284" s="31" t="s">
        <v>8949</v>
      </c>
      <c r="G1284" s="47">
        <v>60</v>
      </c>
      <c r="H1284" s="33">
        <v>0</v>
      </c>
      <c r="I1284" s="31" t="s">
        <v>5252</v>
      </c>
      <c r="J1284" s="31" t="s">
        <v>5253</v>
      </c>
      <c r="K1284" s="31" t="s">
        <v>5164</v>
      </c>
      <c r="L1284" s="31" t="s">
        <v>5165</v>
      </c>
      <c r="M1284" s="31" t="s">
        <v>5254</v>
      </c>
      <c r="N1284" s="31"/>
      <c r="O1284" s="31" t="s">
        <v>4026</v>
      </c>
      <c r="P1284" s="31" t="s">
        <v>4513</v>
      </c>
      <c r="Q1284" s="31" t="s">
        <v>5168</v>
      </c>
    </row>
    <row r="1285" spans="1:17" hidden="1" x14ac:dyDescent="0.2">
      <c r="A1285" s="31" t="s">
        <v>8954</v>
      </c>
      <c r="B1285" s="31" t="s">
        <v>8955</v>
      </c>
      <c r="C1285" s="31" t="s">
        <v>8956</v>
      </c>
      <c r="D1285" s="31" t="s">
        <v>8957</v>
      </c>
      <c r="E1285" s="31" t="s">
        <v>7496</v>
      </c>
      <c r="F1285" s="31" t="s">
        <v>8957</v>
      </c>
      <c r="G1285" s="47">
        <v>60</v>
      </c>
      <c r="H1285" s="33">
        <v>0</v>
      </c>
      <c r="I1285" s="31" t="s">
        <v>5172</v>
      </c>
      <c r="J1285" s="31" t="s">
        <v>5173</v>
      </c>
      <c r="K1285" s="31" t="s">
        <v>5164</v>
      </c>
      <c r="L1285" s="31" t="s">
        <v>5165</v>
      </c>
      <c r="M1285" s="31" t="s">
        <v>6835</v>
      </c>
      <c r="N1285" s="31"/>
      <c r="O1285" s="31" t="s">
        <v>4026</v>
      </c>
      <c r="P1285" s="31" t="s">
        <v>4513</v>
      </c>
      <c r="Q1285" s="31" t="s">
        <v>5168</v>
      </c>
    </row>
    <row r="1286" spans="1:17" hidden="1" x14ac:dyDescent="0.2">
      <c r="A1286" s="31" t="s">
        <v>8958</v>
      </c>
      <c r="B1286" s="31" t="s">
        <v>8959</v>
      </c>
      <c r="C1286" s="31" t="s">
        <v>8960</v>
      </c>
      <c r="D1286" s="31"/>
      <c r="E1286" s="31" t="s">
        <v>7496</v>
      </c>
      <c r="F1286" s="31" t="s">
        <v>3948</v>
      </c>
      <c r="G1286" s="47">
        <v>60</v>
      </c>
      <c r="H1286" s="33">
        <v>0</v>
      </c>
      <c r="I1286" s="31" t="s">
        <v>5218</v>
      </c>
      <c r="J1286" s="31" t="s">
        <v>5219</v>
      </c>
      <c r="K1286" s="31" t="s">
        <v>5164</v>
      </c>
      <c r="L1286" s="31" t="s">
        <v>5165</v>
      </c>
      <c r="M1286" s="31" t="s">
        <v>6869</v>
      </c>
      <c r="N1286" s="31"/>
      <c r="O1286" s="31" t="s">
        <v>4026</v>
      </c>
      <c r="P1286" s="31" t="s">
        <v>4513</v>
      </c>
      <c r="Q1286" s="31" t="s">
        <v>5168</v>
      </c>
    </row>
    <row r="1287" spans="1:17" hidden="1" x14ac:dyDescent="0.2">
      <c r="A1287" s="31" t="s">
        <v>8961</v>
      </c>
      <c r="B1287" s="31" t="s">
        <v>8962</v>
      </c>
      <c r="C1287" s="31" t="s">
        <v>8963</v>
      </c>
      <c r="D1287" s="31"/>
      <c r="E1287" s="31" t="s">
        <v>7496</v>
      </c>
      <c r="F1287" s="31" t="s">
        <v>3948</v>
      </c>
      <c r="G1287" s="47">
        <v>60</v>
      </c>
      <c r="H1287" s="33">
        <v>0</v>
      </c>
      <c r="I1287" s="31" t="s">
        <v>5172</v>
      </c>
      <c r="J1287" s="31" t="s">
        <v>5173</v>
      </c>
      <c r="K1287" s="31" t="s">
        <v>5164</v>
      </c>
      <c r="L1287" s="31" t="s">
        <v>5165</v>
      </c>
      <c r="M1287" s="31" t="s">
        <v>5258</v>
      </c>
      <c r="N1287" s="31"/>
      <c r="O1287" s="31" t="s">
        <v>4026</v>
      </c>
      <c r="P1287" s="31" t="s">
        <v>4513</v>
      </c>
      <c r="Q1287" s="31" t="s">
        <v>5168</v>
      </c>
    </row>
    <row r="1288" spans="1:17" hidden="1" x14ac:dyDescent="0.2">
      <c r="A1288" s="31" t="s">
        <v>8964</v>
      </c>
      <c r="B1288" s="31" t="s">
        <v>8965</v>
      </c>
      <c r="C1288" s="31" t="s">
        <v>8966</v>
      </c>
      <c r="D1288" s="31"/>
      <c r="E1288" s="31" t="s">
        <v>7496</v>
      </c>
      <c r="F1288" s="31" t="s">
        <v>3948</v>
      </c>
      <c r="G1288" s="47">
        <v>60</v>
      </c>
      <c r="H1288" s="33">
        <v>0</v>
      </c>
      <c r="I1288" s="31" t="s">
        <v>5218</v>
      </c>
      <c r="J1288" s="31" t="s">
        <v>5219</v>
      </c>
      <c r="K1288" s="31" t="s">
        <v>5164</v>
      </c>
      <c r="L1288" s="31" t="s">
        <v>5165</v>
      </c>
      <c r="M1288" s="31" t="s">
        <v>5262</v>
      </c>
      <c r="N1288" s="31"/>
      <c r="O1288" s="31" t="s">
        <v>4026</v>
      </c>
      <c r="P1288" s="31" t="s">
        <v>4513</v>
      </c>
      <c r="Q1288" s="31" t="s">
        <v>5168</v>
      </c>
    </row>
    <row r="1289" spans="1:17" hidden="1" x14ac:dyDescent="0.2">
      <c r="A1289" s="31" t="s">
        <v>8967</v>
      </c>
      <c r="B1289" s="31" t="s">
        <v>8968</v>
      </c>
      <c r="C1289" s="31" t="s">
        <v>8969</v>
      </c>
      <c r="D1289" s="31"/>
      <c r="E1289" s="31" t="s">
        <v>7496</v>
      </c>
      <c r="F1289" s="31" t="s">
        <v>3948</v>
      </c>
      <c r="G1289" s="47">
        <v>60</v>
      </c>
      <c r="H1289" s="33">
        <v>0</v>
      </c>
      <c r="I1289" s="31" t="s">
        <v>5252</v>
      </c>
      <c r="J1289" s="31" t="s">
        <v>5253</v>
      </c>
      <c r="K1289" s="31" t="s">
        <v>5164</v>
      </c>
      <c r="L1289" s="31" t="s">
        <v>5165</v>
      </c>
      <c r="M1289" s="31" t="s">
        <v>5543</v>
      </c>
      <c r="N1289" s="31"/>
      <c r="O1289" s="31" t="s">
        <v>4026</v>
      </c>
      <c r="P1289" s="31" t="s">
        <v>4513</v>
      </c>
      <c r="Q1289" s="31" t="s">
        <v>5168</v>
      </c>
    </row>
    <row r="1290" spans="1:17" hidden="1" x14ac:dyDescent="0.2">
      <c r="A1290" s="31" t="s">
        <v>8970</v>
      </c>
      <c r="B1290" s="31" t="s">
        <v>8971</v>
      </c>
      <c r="C1290" s="31" t="s">
        <v>8972</v>
      </c>
      <c r="D1290" s="31"/>
      <c r="E1290" s="31" t="s">
        <v>7496</v>
      </c>
      <c r="F1290" s="31" t="s">
        <v>3948</v>
      </c>
      <c r="G1290" s="47">
        <v>60</v>
      </c>
      <c r="H1290" s="33">
        <v>0</v>
      </c>
      <c r="I1290" s="31" t="s">
        <v>5252</v>
      </c>
      <c r="J1290" s="31" t="s">
        <v>5253</v>
      </c>
      <c r="K1290" s="31" t="s">
        <v>5164</v>
      </c>
      <c r="L1290" s="31" t="s">
        <v>5165</v>
      </c>
      <c r="M1290" s="31" t="s">
        <v>5569</v>
      </c>
      <c r="N1290" s="31"/>
      <c r="O1290" s="31" t="s">
        <v>4026</v>
      </c>
      <c r="P1290" s="31" t="s">
        <v>4513</v>
      </c>
      <c r="Q1290" s="31" t="s">
        <v>5168</v>
      </c>
    </row>
    <row r="1291" spans="1:17" hidden="1" x14ac:dyDescent="0.2">
      <c r="A1291" s="31" t="s">
        <v>8973</v>
      </c>
      <c r="B1291" s="31" t="s">
        <v>8974</v>
      </c>
      <c r="C1291" s="31" t="s">
        <v>8975</v>
      </c>
      <c r="D1291" s="31"/>
      <c r="E1291" s="31" t="s">
        <v>7496</v>
      </c>
      <c r="F1291" s="31" t="s">
        <v>3948</v>
      </c>
      <c r="G1291" s="47">
        <v>60</v>
      </c>
      <c r="H1291" s="33">
        <v>0</v>
      </c>
      <c r="I1291" s="31" t="s">
        <v>5172</v>
      </c>
      <c r="J1291" s="31" t="s">
        <v>5173</v>
      </c>
      <c r="K1291" s="31" t="s">
        <v>5164</v>
      </c>
      <c r="L1291" s="31" t="s">
        <v>5165</v>
      </c>
      <c r="M1291" s="31" t="s">
        <v>5174</v>
      </c>
      <c r="N1291" s="31"/>
      <c r="O1291" s="31" t="s">
        <v>4026</v>
      </c>
      <c r="P1291" s="31" t="s">
        <v>4513</v>
      </c>
      <c r="Q1291" s="31" t="s">
        <v>5168</v>
      </c>
    </row>
    <row r="1292" spans="1:17" hidden="1" x14ac:dyDescent="0.2">
      <c r="A1292" s="31" t="s">
        <v>8976</v>
      </c>
      <c r="B1292" s="31" t="s">
        <v>8977</v>
      </c>
      <c r="C1292" s="31" t="s">
        <v>8978</v>
      </c>
      <c r="D1292" s="31"/>
      <c r="E1292" s="31" t="s">
        <v>7496</v>
      </c>
      <c r="F1292" s="31" t="s">
        <v>3948</v>
      </c>
      <c r="G1292" s="47">
        <v>60</v>
      </c>
      <c r="H1292" s="33">
        <v>0</v>
      </c>
      <c r="I1292" s="31" t="s">
        <v>5218</v>
      </c>
      <c r="J1292" s="31" t="s">
        <v>5219</v>
      </c>
      <c r="K1292" s="31" t="s">
        <v>5164</v>
      </c>
      <c r="L1292" s="31" t="s">
        <v>5165</v>
      </c>
      <c r="M1292" s="31" t="s">
        <v>6869</v>
      </c>
      <c r="N1292" s="31"/>
      <c r="O1292" s="31" t="s">
        <v>4026</v>
      </c>
      <c r="P1292" s="31" t="s">
        <v>4513</v>
      </c>
      <c r="Q1292" s="31" t="s">
        <v>5168</v>
      </c>
    </row>
    <row r="1293" spans="1:17" hidden="1" x14ac:dyDescent="0.2">
      <c r="A1293" s="31" t="s">
        <v>8979</v>
      </c>
      <c r="B1293" s="31" t="s">
        <v>8980</v>
      </c>
      <c r="C1293" s="31" t="s">
        <v>8981</v>
      </c>
      <c r="D1293" s="31"/>
      <c r="E1293" s="31" t="s">
        <v>7496</v>
      </c>
      <c r="F1293" s="31" t="s">
        <v>3948</v>
      </c>
      <c r="G1293" s="47">
        <v>60</v>
      </c>
      <c r="H1293" s="33">
        <v>0</v>
      </c>
      <c r="I1293" s="31" t="s">
        <v>5218</v>
      </c>
      <c r="J1293" s="31" t="s">
        <v>5219</v>
      </c>
      <c r="K1293" s="31" t="s">
        <v>5164</v>
      </c>
      <c r="L1293" s="31" t="s">
        <v>5165</v>
      </c>
      <c r="M1293" s="31" t="s">
        <v>5320</v>
      </c>
      <c r="N1293" s="31"/>
      <c r="O1293" s="31" t="s">
        <v>4026</v>
      </c>
      <c r="P1293" s="31" t="s">
        <v>4513</v>
      </c>
      <c r="Q1293" s="31" t="s">
        <v>5168</v>
      </c>
    </row>
    <row r="1294" spans="1:17" hidden="1" x14ac:dyDescent="0.2">
      <c r="A1294" s="31" t="s">
        <v>8982</v>
      </c>
      <c r="B1294" s="31" t="s">
        <v>8983</v>
      </c>
      <c r="C1294" s="31" t="s">
        <v>8984</v>
      </c>
      <c r="D1294" s="31"/>
      <c r="E1294" s="31" t="s">
        <v>7496</v>
      </c>
      <c r="F1294" s="31" t="s">
        <v>3948</v>
      </c>
      <c r="G1294" s="47">
        <v>60</v>
      </c>
      <c r="H1294" s="33">
        <v>0</v>
      </c>
      <c r="I1294" s="31" t="s">
        <v>5252</v>
      </c>
      <c r="J1294" s="31" t="s">
        <v>5253</v>
      </c>
      <c r="K1294" s="31" t="s">
        <v>5164</v>
      </c>
      <c r="L1294" s="31" t="s">
        <v>5165</v>
      </c>
      <c r="M1294" s="31" t="s">
        <v>5569</v>
      </c>
      <c r="N1294" s="31"/>
      <c r="O1294" s="31" t="s">
        <v>4026</v>
      </c>
      <c r="P1294" s="31" t="s">
        <v>4513</v>
      </c>
      <c r="Q1294" s="31" t="s">
        <v>5168</v>
      </c>
    </row>
    <row r="1295" spans="1:17" hidden="1" x14ac:dyDescent="0.2">
      <c r="A1295" s="31" t="s">
        <v>8985</v>
      </c>
      <c r="B1295" s="31" t="s">
        <v>8986</v>
      </c>
      <c r="C1295" s="31" t="s">
        <v>8987</v>
      </c>
      <c r="D1295" s="31"/>
      <c r="E1295" s="31" t="s">
        <v>7496</v>
      </c>
      <c r="F1295" s="31" t="s">
        <v>3948</v>
      </c>
      <c r="G1295" s="47">
        <v>60</v>
      </c>
      <c r="H1295" s="33">
        <v>0</v>
      </c>
      <c r="I1295" s="31" t="s">
        <v>5179</v>
      </c>
      <c r="J1295" s="31" t="s">
        <v>5180</v>
      </c>
      <c r="K1295" s="31" t="s">
        <v>5164</v>
      </c>
      <c r="L1295" s="31" t="s">
        <v>5165</v>
      </c>
      <c r="M1295" s="31" t="s">
        <v>5361</v>
      </c>
      <c r="N1295" s="31"/>
      <c r="O1295" s="31" t="s">
        <v>4026</v>
      </c>
      <c r="P1295" s="31" t="s">
        <v>4513</v>
      </c>
      <c r="Q1295" s="31" t="s">
        <v>5168</v>
      </c>
    </row>
    <row r="1296" spans="1:17" hidden="1" x14ac:dyDescent="0.2">
      <c r="A1296" s="31" t="s">
        <v>8988</v>
      </c>
      <c r="B1296" s="31" t="s">
        <v>3956</v>
      </c>
      <c r="C1296" s="31" t="s">
        <v>8905</v>
      </c>
      <c r="D1296" s="31"/>
      <c r="E1296" s="31" t="s">
        <v>8875</v>
      </c>
      <c r="F1296" s="31" t="s">
        <v>3948</v>
      </c>
      <c r="G1296" s="47">
        <v>60</v>
      </c>
      <c r="H1296" s="33">
        <v>0</v>
      </c>
      <c r="I1296" s="31" t="s">
        <v>5661</v>
      </c>
      <c r="J1296" s="31" t="s">
        <v>5662</v>
      </c>
      <c r="K1296" s="31" t="s">
        <v>5164</v>
      </c>
      <c r="L1296" s="31" t="s">
        <v>5278</v>
      </c>
      <c r="M1296" s="31" t="s">
        <v>5663</v>
      </c>
      <c r="N1296" s="31"/>
      <c r="O1296" s="31" t="s">
        <v>4026</v>
      </c>
      <c r="P1296" s="31" t="s">
        <v>4513</v>
      </c>
      <c r="Q1296" s="31" t="s">
        <v>5168</v>
      </c>
    </row>
    <row r="1297" spans="1:17" hidden="1" x14ac:dyDescent="0.2">
      <c r="A1297" s="31" t="s">
        <v>4020</v>
      </c>
      <c r="B1297" s="31" t="s">
        <v>4021</v>
      </c>
      <c r="C1297" s="31" t="s">
        <v>8989</v>
      </c>
      <c r="D1297" s="31"/>
      <c r="E1297" s="31" t="s">
        <v>7496</v>
      </c>
      <c r="F1297" s="31" t="s">
        <v>8990</v>
      </c>
      <c r="G1297" s="47">
        <v>60</v>
      </c>
      <c r="H1297" s="33">
        <v>0</v>
      </c>
      <c r="I1297" s="31" t="s">
        <v>5172</v>
      </c>
      <c r="J1297" s="31" t="s">
        <v>5173</v>
      </c>
      <c r="K1297" s="31" t="s">
        <v>5164</v>
      </c>
      <c r="L1297" s="31" t="s">
        <v>5165</v>
      </c>
      <c r="M1297" s="31" t="s">
        <v>5224</v>
      </c>
      <c r="N1297" s="31"/>
      <c r="O1297" s="31" t="s">
        <v>4026</v>
      </c>
      <c r="P1297" s="31" t="s">
        <v>4513</v>
      </c>
      <c r="Q1297" s="31" t="s">
        <v>5168</v>
      </c>
    </row>
    <row r="1298" spans="1:17" hidden="1" x14ac:dyDescent="0.2">
      <c r="A1298" s="31" t="s">
        <v>4022</v>
      </c>
      <c r="B1298" s="31" t="s">
        <v>4023</v>
      </c>
      <c r="C1298" s="31" t="s">
        <v>8991</v>
      </c>
      <c r="D1298" s="31"/>
      <c r="E1298" s="31" t="s">
        <v>7496</v>
      </c>
      <c r="F1298" s="31" t="s">
        <v>8992</v>
      </c>
      <c r="G1298" s="47">
        <v>60</v>
      </c>
      <c r="H1298" s="33">
        <v>0</v>
      </c>
      <c r="I1298" s="31" t="s">
        <v>5179</v>
      </c>
      <c r="J1298" s="31" t="s">
        <v>5180</v>
      </c>
      <c r="K1298" s="31" t="s">
        <v>5164</v>
      </c>
      <c r="L1298" s="31" t="s">
        <v>5165</v>
      </c>
      <c r="M1298" s="31" t="s">
        <v>5192</v>
      </c>
      <c r="N1298" s="31"/>
      <c r="O1298" s="31" t="s">
        <v>4026</v>
      </c>
      <c r="P1298" s="31" t="s">
        <v>4513</v>
      </c>
      <c r="Q1298" s="31" t="s">
        <v>5168</v>
      </c>
    </row>
    <row r="1299" spans="1:17" hidden="1" x14ac:dyDescent="0.2">
      <c r="A1299" s="31" t="s">
        <v>8993</v>
      </c>
      <c r="B1299" s="31" t="s">
        <v>8994</v>
      </c>
      <c r="C1299" s="31" t="s">
        <v>8995</v>
      </c>
      <c r="D1299" s="31"/>
      <c r="E1299" s="31" t="s">
        <v>8756</v>
      </c>
      <c r="F1299" s="31" t="s">
        <v>8996</v>
      </c>
      <c r="G1299" s="47">
        <v>60</v>
      </c>
      <c r="H1299" s="33">
        <v>0</v>
      </c>
      <c r="I1299" s="31" t="s">
        <v>5236</v>
      </c>
      <c r="J1299" s="31" t="s">
        <v>5237</v>
      </c>
      <c r="K1299" s="31" t="s">
        <v>5164</v>
      </c>
      <c r="L1299" s="31" t="s">
        <v>5521</v>
      </c>
      <c r="M1299" s="31" t="s">
        <v>5239</v>
      </c>
      <c r="N1299" s="31"/>
      <c r="O1299" s="31" t="s">
        <v>4026</v>
      </c>
      <c r="P1299" s="31" t="s">
        <v>4513</v>
      </c>
      <c r="Q1299" s="31" t="s">
        <v>5168</v>
      </c>
    </row>
    <row r="1300" spans="1:17" hidden="1" x14ac:dyDescent="0.2">
      <c r="A1300" s="31" t="s">
        <v>4274</v>
      </c>
      <c r="B1300" s="31" t="s">
        <v>4275</v>
      </c>
      <c r="C1300" s="31" t="s">
        <v>8997</v>
      </c>
      <c r="D1300" s="31"/>
      <c r="E1300" s="31" t="s">
        <v>8756</v>
      </c>
      <c r="F1300" s="31" t="s">
        <v>8998</v>
      </c>
      <c r="G1300" s="47">
        <v>60</v>
      </c>
      <c r="H1300" s="33">
        <v>0</v>
      </c>
      <c r="I1300" s="31" t="s">
        <v>5236</v>
      </c>
      <c r="J1300" s="31" t="s">
        <v>5237</v>
      </c>
      <c r="K1300" s="31" t="s">
        <v>5164</v>
      </c>
      <c r="L1300" s="31" t="s">
        <v>5498</v>
      </c>
      <c r="M1300" s="31" t="s">
        <v>5239</v>
      </c>
      <c r="N1300" s="31"/>
      <c r="O1300" s="31" t="s">
        <v>4026</v>
      </c>
      <c r="P1300" s="31" t="s">
        <v>4513</v>
      </c>
      <c r="Q1300" s="31" t="s">
        <v>5168</v>
      </c>
    </row>
    <row r="1301" spans="1:17" hidden="1" x14ac:dyDescent="0.2">
      <c r="A1301" s="31" t="s">
        <v>8999</v>
      </c>
      <c r="B1301" s="31" t="s">
        <v>9000</v>
      </c>
      <c r="C1301" s="31" t="s">
        <v>9001</v>
      </c>
      <c r="D1301" s="31"/>
      <c r="E1301" s="31" t="s">
        <v>7496</v>
      </c>
      <c r="F1301" s="31" t="s">
        <v>9002</v>
      </c>
      <c r="G1301" s="47">
        <v>60</v>
      </c>
      <c r="H1301" s="33">
        <v>0</v>
      </c>
      <c r="I1301" s="31" t="s">
        <v>5266</v>
      </c>
      <c r="J1301" s="31" t="s">
        <v>5267</v>
      </c>
      <c r="K1301" s="31" t="s">
        <v>5164</v>
      </c>
      <c r="L1301" s="31" t="s">
        <v>5165</v>
      </c>
      <c r="M1301" s="31" t="s">
        <v>6869</v>
      </c>
      <c r="N1301" s="31"/>
      <c r="O1301" s="31" t="s">
        <v>4026</v>
      </c>
      <c r="P1301" s="31" t="s">
        <v>4513</v>
      </c>
      <c r="Q1301" s="31" t="s">
        <v>5168</v>
      </c>
    </row>
    <row r="1302" spans="1:17" hidden="1" x14ac:dyDescent="0.2">
      <c r="A1302" s="31" t="s">
        <v>4229</v>
      </c>
      <c r="B1302" s="31" t="s">
        <v>4230</v>
      </c>
      <c r="C1302" s="31" t="s">
        <v>9003</v>
      </c>
      <c r="D1302" s="31"/>
      <c r="E1302" s="31" t="s">
        <v>8756</v>
      </c>
      <c r="F1302" s="31" t="s">
        <v>9004</v>
      </c>
      <c r="G1302" s="47">
        <v>60</v>
      </c>
      <c r="H1302" s="33">
        <v>0</v>
      </c>
      <c r="I1302" s="31" t="s">
        <v>5236</v>
      </c>
      <c r="J1302" s="31" t="s">
        <v>5237</v>
      </c>
      <c r="K1302" s="31" t="s">
        <v>5164</v>
      </c>
      <c r="L1302" s="31" t="s">
        <v>5310</v>
      </c>
      <c r="M1302" s="31" t="s">
        <v>5239</v>
      </c>
      <c r="N1302" s="31"/>
      <c r="O1302" s="31" t="s">
        <v>4026</v>
      </c>
      <c r="P1302" s="31" t="s">
        <v>4513</v>
      </c>
      <c r="Q1302" s="31" t="s">
        <v>5168</v>
      </c>
    </row>
    <row r="1303" spans="1:17" hidden="1" x14ac:dyDescent="0.2">
      <c r="A1303" s="31" t="s">
        <v>4024</v>
      </c>
      <c r="B1303" s="31" t="s">
        <v>4025</v>
      </c>
      <c r="C1303" s="31" t="s">
        <v>9005</v>
      </c>
      <c r="D1303" s="31"/>
      <c r="E1303" s="31" t="s">
        <v>7496</v>
      </c>
      <c r="F1303" s="31" t="s">
        <v>9006</v>
      </c>
      <c r="G1303" s="47">
        <v>60</v>
      </c>
      <c r="H1303" s="33">
        <v>0</v>
      </c>
      <c r="I1303" s="31" t="s">
        <v>5179</v>
      </c>
      <c r="J1303" s="31" t="s">
        <v>5180</v>
      </c>
      <c r="K1303" s="31" t="s">
        <v>5164</v>
      </c>
      <c r="L1303" s="31" t="s">
        <v>5165</v>
      </c>
      <c r="M1303" s="31" t="s">
        <v>5192</v>
      </c>
      <c r="N1303" s="31"/>
      <c r="O1303" s="31" t="s">
        <v>4026</v>
      </c>
      <c r="P1303" s="31" t="s">
        <v>4513</v>
      </c>
      <c r="Q1303" s="31" t="s">
        <v>5168</v>
      </c>
    </row>
    <row r="1304" spans="1:17" hidden="1" x14ac:dyDescent="0.2">
      <c r="A1304" s="31" t="s">
        <v>4068</v>
      </c>
      <c r="B1304" s="31" t="s">
        <v>4069</v>
      </c>
      <c r="C1304" s="31" t="s">
        <v>9007</v>
      </c>
      <c r="D1304" s="31"/>
      <c r="E1304" s="31" t="s">
        <v>7496</v>
      </c>
      <c r="F1304" s="31" t="s">
        <v>9008</v>
      </c>
      <c r="G1304" s="47">
        <v>60</v>
      </c>
      <c r="H1304" s="33">
        <v>0</v>
      </c>
      <c r="I1304" s="31" t="s">
        <v>5218</v>
      </c>
      <c r="J1304" s="31" t="s">
        <v>5219</v>
      </c>
      <c r="K1304" s="31" t="s">
        <v>5164</v>
      </c>
      <c r="L1304" s="31" t="s">
        <v>5165</v>
      </c>
      <c r="M1304" s="31" t="s">
        <v>5220</v>
      </c>
      <c r="N1304" s="31"/>
      <c r="O1304" s="31" t="s">
        <v>4026</v>
      </c>
      <c r="P1304" s="31" t="s">
        <v>4513</v>
      </c>
      <c r="Q1304" s="31" t="s">
        <v>5168</v>
      </c>
    </row>
    <row r="1305" spans="1:17" hidden="1" x14ac:dyDescent="0.2">
      <c r="A1305" s="31" t="s">
        <v>9009</v>
      </c>
      <c r="B1305" s="31" t="s">
        <v>9010</v>
      </c>
      <c r="C1305" s="31" t="s">
        <v>9011</v>
      </c>
      <c r="D1305" s="31"/>
      <c r="E1305" s="31" t="s">
        <v>7488</v>
      </c>
      <c r="F1305" s="31" t="s">
        <v>3948</v>
      </c>
      <c r="G1305" s="47">
        <v>60</v>
      </c>
      <c r="H1305" s="33">
        <v>0</v>
      </c>
      <c r="I1305" s="31" t="s">
        <v>5252</v>
      </c>
      <c r="J1305" s="31" t="s">
        <v>5253</v>
      </c>
      <c r="K1305" s="31" t="s">
        <v>5164</v>
      </c>
      <c r="L1305" s="31" t="s">
        <v>5165</v>
      </c>
      <c r="M1305" s="31" t="s">
        <v>6963</v>
      </c>
      <c r="N1305" s="31"/>
      <c r="O1305" s="31" t="s">
        <v>4026</v>
      </c>
      <c r="P1305" s="31" t="s">
        <v>4513</v>
      </c>
      <c r="Q1305" s="31" t="s">
        <v>5168</v>
      </c>
    </row>
    <row r="1306" spans="1:17" hidden="1" x14ac:dyDescent="0.2">
      <c r="A1306" s="31" t="s">
        <v>4034</v>
      </c>
      <c r="B1306" s="31" t="s">
        <v>4035</v>
      </c>
      <c r="C1306" s="31" t="s">
        <v>9012</v>
      </c>
      <c r="D1306" s="31"/>
      <c r="E1306" s="31" t="s">
        <v>7496</v>
      </c>
      <c r="F1306" s="31" t="s">
        <v>9013</v>
      </c>
      <c r="G1306" s="47">
        <v>60</v>
      </c>
      <c r="H1306" s="33">
        <v>0</v>
      </c>
      <c r="I1306" s="31" t="s">
        <v>5179</v>
      </c>
      <c r="J1306" s="31" t="s">
        <v>5180</v>
      </c>
      <c r="K1306" s="31" t="s">
        <v>5164</v>
      </c>
      <c r="L1306" s="31" t="s">
        <v>5165</v>
      </c>
      <c r="M1306" s="31" t="s">
        <v>5305</v>
      </c>
      <c r="N1306" s="31"/>
      <c r="O1306" s="31" t="s">
        <v>4026</v>
      </c>
      <c r="P1306" s="31" t="s">
        <v>4513</v>
      </c>
      <c r="Q1306" s="31" t="s">
        <v>5168</v>
      </c>
    </row>
    <row r="1307" spans="1:17" hidden="1" x14ac:dyDescent="0.2">
      <c r="A1307" s="31" t="s">
        <v>4012</v>
      </c>
      <c r="B1307" s="31" t="s">
        <v>4013</v>
      </c>
      <c r="C1307" s="31" t="s">
        <v>9014</v>
      </c>
      <c r="D1307" s="31"/>
      <c r="E1307" s="31" t="s">
        <v>8756</v>
      </c>
      <c r="F1307" s="31" t="s">
        <v>9015</v>
      </c>
      <c r="G1307" s="47">
        <v>60</v>
      </c>
      <c r="H1307" s="33">
        <v>0</v>
      </c>
      <c r="I1307" s="31" t="s">
        <v>5236</v>
      </c>
      <c r="J1307" s="31" t="s">
        <v>5237</v>
      </c>
      <c r="K1307" s="31" t="s">
        <v>5164</v>
      </c>
      <c r="L1307" s="31" t="s">
        <v>5535</v>
      </c>
      <c r="M1307" s="31" t="s">
        <v>5239</v>
      </c>
      <c r="N1307" s="31"/>
      <c r="O1307" s="31" t="s">
        <v>4026</v>
      </c>
      <c r="P1307" s="31" t="s">
        <v>4513</v>
      </c>
      <c r="Q1307" s="31" t="s">
        <v>5168</v>
      </c>
    </row>
    <row r="1308" spans="1:17" hidden="1" x14ac:dyDescent="0.2">
      <c r="A1308" s="31" t="s">
        <v>4048</v>
      </c>
      <c r="B1308" s="31" t="s">
        <v>4049</v>
      </c>
      <c r="C1308" s="31" t="s">
        <v>9016</v>
      </c>
      <c r="D1308" s="31"/>
      <c r="E1308" s="31" t="s">
        <v>7496</v>
      </c>
      <c r="F1308" s="31" t="s">
        <v>9017</v>
      </c>
      <c r="G1308" s="47">
        <v>60</v>
      </c>
      <c r="H1308" s="33">
        <v>0</v>
      </c>
      <c r="I1308" s="31" t="s">
        <v>5179</v>
      </c>
      <c r="J1308" s="31" t="s">
        <v>5180</v>
      </c>
      <c r="K1308" s="31" t="s">
        <v>5164</v>
      </c>
      <c r="L1308" s="31" t="s">
        <v>5165</v>
      </c>
      <c r="M1308" s="31" t="s">
        <v>5305</v>
      </c>
      <c r="N1308" s="31"/>
      <c r="O1308" s="31" t="s">
        <v>4026</v>
      </c>
      <c r="P1308" s="31" t="s">
        <v>4513</v>
      </c>
      <c r="Q1308" s="31" t="s">
        <v>5168</v>
      </c>
    </row>
    <row r="1309" spans="1:17" hidden="1" x14ac:dyDescent="0.2">
      <c r="A1309" s="31" t="s">
        <v>4316</v>
      </c>
      <c r="B1309" s="31" t="s">
        <v>4317</v>
      </c>
      <c r="C1309" s="31" t="s">
        <v>9018</v>
      </c>
      <c r="D1309" s="31"/>
      <c r="E1309" s="31" t="s">
        <v>7496</v>
      </c>
      <c r="F1309" s="31" t="s">
        <v>9019</v>
      </c>
      <c r="G1309" s="47">
        <v>60</v>
      </c>
      <c r="H1309" s="33">
        <v>0</v>
      </c>
      <c r="I1309" s="31" t="s">
        <v>5236</v>
      </c>
      <c r="J1309" s="31" t="s">
        <v>5237</v>
      </c>
      <c r="K1309" s="31" t="s">
        <v>5164</v>
      </c>
      <c r="L1309" s="31" t="s">
        <v>5535</v>
      </c>
      <c r="M1309" s="31" t="s">
        <v>5239</v>
      </c>
      <c r="N1309" s="31"/>
      <c r="O1309" s="31" t="s">
        <v>4026</v>
      </c>
      <c r="P1309" s="31" t="s">
        <v>4513</v>
      </c>
      <c r="Q1309" s="31" t="s">
        <v>5168</v>
      </c>
    </row>
    <row r="1310" spans="1:17" hidden="1" x14ac:dyDescent="0.2">
      <c r="A1310" s="31" t="s">
        <v>4122</v>
      </c>
      <c r="B1310" s="31" t="s">
        <v>4123</v>
      </c>
      <c r="C1310" s="31" t="s">
        <v>9020</v>
      </c>
      <c r="D1310" s="31"/>
      <c r="E1310" s="31" t="s">
        <v>7496</v>
      </c>
      <c r="F1310" s="31" t="s">
        <v>9021</v>
      </c>
      <c r="G1310" s="47">
        <v>60</v>
      </c>
      <c r="H1310" s="33">
        <v>0</v>
      </c>
      <c r="I1310" s="31" t="s">
        <v>5236</v>
      </c>
      <c r="J1310" s="31" t="s">
        <v>5237</v>
      </c>
      <c r="K1310" s="31" t="s">
        <v>5164</v>
      </c>
      <c r="L1310" s="31" t="s">
        <v>5468</v>
      </c>
      <c r="M1310" s="31" t="s">
        <v>5239</v>
      </c>
      <c r="N1310" s="31"/>
      <c r="O1310" s="31" t="s">
        <v>4026</v>
      </c>
      <c r="P1310" s="31" t="s">
        <v>4513</v>
      </c>
      <c r="Q1310" s="31" t="s">
        <v>5168</v>
      </c>
    </row>
    <row r="1311" spans="1:17" hidden="1" x14ac:dyDescent="0.2">
      <c r="A1311" s="31" t="s">
        <v>4306</v>
      </c>
      <c r="B1311" s="31" t="s">
        <v>4307</v>
      </c>
      <c r="C1311" s="31" t="s">
        <v>9022</v>
      </c>
      <c r="D1311" s="31"/>
      <c r="E1311" s="31" t="s">
        <v>7496</v>
      </c>
      <c r="F1311" s="31" t="s">
        <v>9023</v>
      </c>
      <c r="G1311" s="47">
        <v>60</v>
      </c>
      <c r="H1311" s="33">
        <v>0</v>
      </c>
      <c r="I1311" s="31" t="s">
        <v>5236</v>
      </c>
      <c r="J1311" s="31" t="s">
        <v>5237</v>
      </c>
      <c r="K1311" s="31" t="s">
        <v>5164</v>
      </c>
      <c r="L1311" s="31" t="s">
        <v>5565</v>
      </c>
      <c r="M1311" s="31" t="s">
        <v>5239</v>
      </c>
      <c r="N1311" s="31"/>
      <c r="O1311" s="31" t="s">
        <v>4026</v>
      </c>
      <c r="P1311" s="31" t="s">
        <v>4513</v>
      </c>
      <c r="Q1311" s="31" t="s">
        <v>5168</v>
      </c>
    </row>
    <row r="1312" spans="1:17" hidden="1" x14ac:dyDescent="0.2">
      <c r="A1312" s="31" t="s">
        <v>4016</v>
      </c>
      <c r="B1312" s="31" t="s">
        <v>4017</v>
      </c>
      <c r="C1312" s="31" t="s">
        <v>9024</v>
      </c>
      <c r="D1312" s="31"/>
      <c r="E1312" s="31" t="s">
        <v>7496</v>
      </c>
      <c r="F1312" s="31" t="s">
        <v>9025</v>
      </c>
      <c r="G1312" s="47">
        <v>60</v>
      </c>
      <c r="H1312" s="33">
        <v>0</v>
      </c>
      <c r="I1312" s="31" t="s">
        <v>5236</v>
      </c>
      <c r="J1312" s="31" t="s">
        <v>5237</v>
      </c>
      <c r="K1312" s="31" t="s">
        <v>5164</v>
      </c>
      <c r="L1312" s="31" t="s">
        <v>5494</v>
      </c>
      <c r="M1312" s="31" t="s">
        <v>5239</v>
      </c>
      <c r="N1312" s="31"/>
      <c r="O1312" s="31" t="s">
        <v>4026</v>
      </c>
      <c r="P1312" s="31" t="s">
        <v>4513</v>
      </c>
      <c r="Q1312" s="31" t="s">
        <v>5168</v>
      </c>
    </row>
    <row r="1313" spans="1:17" hidden="1" x14ac:dyDescent="0.2">
      <c r="A1313" s="31" t="s">
        <v>4298</v>
      </c>
      <c r="B1313" s="31" t="s">
        <v>4299</v>
      </c>
      <c r="C1313" s="31" t="s">
        <v>9026</v>
      </c>
      <c r="D1313" s="31"/>
      <c r="E1313" s="31" t="s">
        <v>7496</v>
      </c>
      <c r="F1313" s="31" t="s">
        <v>9027</v>
      </c>
      <c r="G1313" s="47">
        <v>60</v>
      </c>
      <c r="H1313" s="33">
        <v>0</v>
      </c>
      <c r="I1313" s="31" t="s">
        <v>5236</v>
      </c>
      <c r="J1313" s="31" t="s">
        <v>5237</v>
      </c>
      <c r="K1313" s="31" t="s">
        <v>5164</v>
      </c>
      <c r="L1313" s="31" t="s">
        <v>5565</v>
      </c>
      <c r="M1313" s="31" t="s">
        <v>5239</v>
      </c>
      <c r="N1313" s="31"/>
      <c r="O1313" s="31" t="s">
        <v>4026</v>
      </c>
      <c r="P1313" s="31" t="s">
        <v>4513</v>
      </c>
      <c r="Q1313" s="31" t="s">
        <v>5168</v>
      </c>
    </row>
    <row r="1314" spans="1:17" hidden="1" x14ac:dyDescent="0.2">
      <c r="A1314" s="31" t="s">
        <v>3996</v>
      </c>
      <c r="B1314" s="31" t="s">
        <v>3997</v>
      </c>
      <c r="C1314" s="31" t="s">
        <v>9028</v>
      </c>
      <c r="D1314" s="31"/>
      <c r="E1314" s="31" t="s">
        <v>7496</v>
      </c>
      <c r="F1314" s="31" t="s">
        <v>9029</v>
      </c>
      <c r="G1314" s="47">
        <v>60</v>
      </c>
      <c r="H1314" s="33">
        <v>0</v>
      </c>
      <c r="I1314" s="31" t="s">
        <v>5236</v>
      </c>
      <c r="J1314" s="31" t="s">
        <v>5237</v>
      </c>
      <c r="K1314" s="31" t="s">
        <v>5164</v>
      </c>
      <c r="L1314" s="31" t="s">
        <v>5310</v>
      </c>
      <c r="M1314" s="31" t="s">
        <v>5239</v>
      </c>
      <c r="N1314" s="31"/>
      <c r="O1314" s="31" t="s">
        <v>4026</v>
      </c>
      <c r="P1314" s="31" t="s">
        <v>4513</v>
      </c>
      <c r="Q1314" s="31" t="s">
        <v>5168</v>
      </c>
    </row>
    <row r="1315" spans="1:17" hidden="1" x14ac:dyDescent="0.2">
      <c r="A1315" s="31" t="s">
        <v>4320</v>
      </c>
      <c r="B1315" s="31" t="s">
        <v>4321</v>
      </c>
      <c r="C1315" s="31" t="s">
        <v>9030</v>
      </c>
      <c r="D1315" s="31"/>
      <c r="E1315" s="31" t="s">
        <v>7496</v>
      </c>
      <c r="F1315" s="31" t="s">
        <v>9031</v>
      </c>
      <c r="G1315" s="47">
        <v>60</v>
      </c>
      <c r="H1315" s="33">
        <v>0</v>
      </c>
      <c r="I1315" s="31" t="s">
        <v>5236</v>
      </c>
      <c r="J1315" s="31" t="s">
        <v>5237</v>
      </c>
      <c r="K1315" s="31" t="s">
        <v>5164</v>
      </c>
      <c r="L1315" s="31" t="s">
        <v>8757</v>
      </c>
      <c r="M1315" s="31" t="s">
        <v>5239</v>
      </c>
      <c r="N1315" s="31"/>
      <c r="O1315" s="31" t="s">
        <v>4026</v>
      </c>
      <c r="P1315" s="31" t="s">
        <v>4513</v>
      </c>
      <c r="Q1315" s="31" t="s">
        <v>5168</v>
      </c>
    </row>
    <row r="1316" spans="1:17" hidden="1" x14ac:dyDescent="0.2">
      <c r="A1316" s="31" t="s">
        <v>4014</v>
      </c>
      <c r="B1316" s="31" t="s">
        <v>4015</v>
      </c>
      <c r="C1316" s="31" t="s">
        <v>9032</v>
      </c>
      <c r="D1316" s="31"/>
      <c r="E1316" s="31" t="s">
        <v>7496</v>
      </c>
      <c r="F1316" s="31" t="s">
        <v>9033</v>
      </c>
      <c r="G1316" s="47">
        <v>60</v>
      </c>
      <c r="H1316" s="33">
        <v>0</v>
      </c>
      <c r="I1316" s="31" t="s">
        <v>5236</v>
      </c>
      <c r="J1316" s="31" t="s">
        <v>5237</v>
      </c>
      <c r="K1316" s="31" t="s">
        <v>5164</v>
      </c>
      <c r="L1316" s="31" t="s">
        <v>7727</v>
      </c>
      <c r="M1316" s="31" t="s">
        <v>5239</v>
      </c>
      <c r="N1316" s="31"/>
      <c r="O1316" s="31" t="s">
        <v>4026</v>
      </c>
      <c r="P1316" s="31" t="s">
        <v>4513</v>
      </c>
      <c r="Q1316" s="31" t="s">
        <v>5168</v>
      </c>
    </row>
    <row r="1317" spans="1:17" hidden="1" x14ac:dyDescent="0.2">
      <c r="A1317" s="31" t="s">
        <v>4173</v>
      </c>
      <c r="B1317" s="31" t="s">
        <v>4174</v>
      </c>
      <c r="C1317" s="31" t="s">
        <v>9034</v>
      </c>
      <c r="D1317" s="31"/>
      <c r="E1317" s="31" t="s">
        <v>7496</v>
      </c>
      <c r="F1317" s="31" t="s">
        <v>9035</v>
      </c>
      <c r="G1317" s="47">
        <v>60</v>
      </c>
      <c r="H1317" s="33">
        <v>0</v>
      </c>
      <c r="I1317" s="31" t="s">
        <v>5236</v>
      </c>
      <c r="J1317" s="31" t="s">
        <v>5237</v>
      </c>
      <c r="K1317" s="31" t="s">
        <v>5164</v>
      </c>
      <c r="L1317" s="31" t="s">
        <v>8757</v>
      </c>
      <c r="M1317" s="31" t="s">
        <v>5239</v>
      </c>
      <c r="N1317" s="31"/>
      <c r="O1317" s="31" t="s">
        <v>4026</v>
      </c>
      <c r="P1317" s="31" t="s">
        <v>4513</v>
      </c>
      <c r="Q1317" s="31" t="s">
        <v>5168</v>
      </c>
    </row>
    <row r="1318" spans="1:17" hidden="1" x14ac:dyDescent="0.2">
      <c r="A1318" s="31" t="s">
        <v>4204</v>
      </c>
      <c r="B1318" s="31" t="s">
        <v>4205</v>
      </c>
      <c r="C1318" s="31" t="s">
        <v>9036</v>
      </c>
      <c r="D1318" s="31"/>
      <c r="E1318" s="31" t="s">
        <v>7653</v>
      </c>
      <c r="F1318" s="31" t="s">
        <v>9037</v>
      </c>
      <c r="G1318" s="47">
        <v>60</v>
      </c>
      <c r="H1318" s="33">
        <v>0</v>
      </c>
      <c r="I1318" s="31" t="s">
        <v>5294</v>
      </c>
      <c r="J1318" s="31" t="s">
        <v>5295</v>
      </c>
      <c r="K1318" s="31" t="s">
        <v>5164</v>
      </c>
      <c r="L1318" s="31" t="s">
        <v>8142</v>
      </c>
      <c r="M1318" s="31" t="s">
        <v>5297</v>
      </c>
      <c r="N1318" s="31"/>
      <c r="O1318" s="31" t="s">
        <v>4026</v>
      </c>
      <c r="P1318" s="31" t="s">
        <v>4513</v>
      </c>
      <c r="Q1318" s="31" t="s">
        <v>5168</v>
      </c>
    </row>
    <row r="1319" spans="1:17" hidden="1" x14ac:dyDescent="0.2">
      <c r="A1319" s="31" t="s">
        <v>4268</v>
      </c>
      <c r="B1319" s="31" t="s">
        <v>4269</v>
      </c>
      <c r="C1319" s="31" t="s">
        <v>9038</v>
      </c>
      <c r="D1319" s="31"/>
      <c r="E1319" s="31" t="s">
        <v>7496</v>
      </c>
      <c r="F1319" s="31" t="s">
        <v>9039</v>
      </c>
      <c r="G1319" s="47">
        <v>60</v>
      </c>
      <c r="H1319" s="33">
        <v>0</v>
      </c>
      <c r="I1319" s="31" t="s">
        <v>5236</v>
      </c>
      <c r="J1319" s="31" t="s">
        <v>5237</v>
      </c>
      <c r="K1319" s="31" t="s">
        <v>5164</v>
      </c>
      <c r="L1319" s="31" t="s">
        <v>5498</v>
      </c>
      <c r="M1319" s="31" t="s">
        <v>5239</v>
      </c>
      <c r="N1319" s="31"/>
      <c r="O1319" s="31" t="s">
        <v>4026</v>
      </c>
      <c r="P1319" s="31" t="s">
        <v>4513</v>
      </c>
      <c r="Q1319" s="31" t="s">
        <v>5168</v>
      </c>
    </row>
    <row r="1320" spans="1:17" hidden="1" x14ac:dyDescent="0.2">
      <c r="A1320" s="31" t="s">
        <v>3994</v>
      </c>
      <c r="B1320" s="31" t="s">
        <v>3995</v>
      </c>
      <c r="C1320" s="31" t="s">
        <v>9040</v>
      </c>
      <c r="D1320" s="31"/>
      <c r="E1320" s="31" t="s">
        <v>7496</v>
      </c>
      <c r="F1320" s="31" t="s">
        <v>9041</v>
      </c>
      <c r="G1320" s="47">
        <v>60</v>
      </c>
      <c r="H1320" s="33">
        <v>0</v>
      </c>
      <c r="I1320" s="31" t="s">
        <v>5236</v>
      </c>
      <c r="J1320" s="31" t="s">
        <v>5237</v>
      </c>
      <c r="K1320" s="31" t="s">
        <v>5164</v>
      </c>
      <c r="L1320" s="31" t="s">
        <v>5535</v>
      </c>
      <c r="M1320" s="31" t="s">
        <v>5239</v>
      </c>
      <c r="N1320" s="31"/>
      <c r="O1320" s="31" t="s">
        <v>4026</v>
      </c>
      <c r="P1320" s="31" t="s">
        <v>4513</v>
      </c>
      <c r="Q1320" s="31" t="s">
        <v>5168</v>
      </c>
    </row>
    <row r="1321" spans="1:17" hidden="1" x14ac:dyDescent="0.2">
      <c r="A1321" s="31" t="s">
        <v>4236</v>
      </c>
      <c r="B1321" s="31" t="s">
        <v>4237</v>
      </c>
      <c r="C1321" s="31" t="s">
        <v>9042</v>
      </c>
      <c r="D1321" s="31"/>
      <c r="E1321" s="31" t="s">
        <v>7496</v>
      </c>
      <c r="F1321" s="31" t="s">
        <v>9043</v>
      </c>
      <c r="G1321" s="47">
        <v>60</v>
      </c>
      <c r="H1321" s="33">
        <v>0</v>
      </c>
      <c r="I1321" s="31" t="s">
        <v>5236</v>
      </c>
      <c r="J1321" s="31" t="s">
        <v>5237</v>
      </c>
      <c r="K1321" s="31" t="s">
        <v>5164</v>
      </c>
      <c r="L1321" s="31" t="s">
        <v>5310</v>
      </c>
      <c r="M1321" s="31" t="s">
        <v>5239</v>
      </c>
      <c r="N1321" s="31"/>
      <c r="O1321" s="31" t="s">
        <v>4026</v>
      </c>
      <c r="P1321" s="31" t="s">
        <v>4513</v>
      </c>
      <c r="Q1321" s="31" t="s">
        <v>5168</v>
      </c>
    </row>
    <row r="1322" spans="1:17" hidden="1" x14ac:dyDescent="0.2">
      <c r="A1322" s="31" t="s">
        <v>4238</v>
      </c>
      <c r="B1322" s="31" t="s">
        <v>4239</v>
      </c>
      <c r="C1322" s="31" t="s">
        <v>9044</v>
      </c>
      <c r="D1322" s="31"/>
      <c r="E1322" s="31" t="s">
        <v>7496</v>
      </c>
      <c r="F1322" s="31" t="s">
        <v>9045</v>
      </c>
      <c r="G1322" s="47">
        <v>60</v>
      </c>
      <c r="H1322" s="33">
        <v>0</v>
      </c>
      <c r="I1322" s="31" t="s">
        <v>5236</v>
      </c>
      <c r="J1322" s="31" t="s">
        <v>5237</v>
      </c>
      <c r="K1322" s="31" t="s">
        <v>5164</v>
      </c>
      <c r="L1322" s="31" t="s">
        <v>5573</v>
      </c>
      <c r="M1322" s="31" t="s">
        <v>5239</v>
      </c>
      <c r="N1322" s="31"/>
      <c r="O1322" s="31" t="s">
        <v>4026</v>
      </c>
      <c r="P1322" s="31" t="s">
        <v>4513</v>
      </c>
      <c r="Q1322" s="31" t="s">
        <v>5168</v>
      </c>
    </row>
    <row r="1323" spans="1:17" hidden="1" x14ac:dyDescent="0.2">
      <c r="A1323" s="31" t="s">
        <v>4165</v>
      </c>
      <c r="B1323" s="31" t="s">
        <v>4166</v>
      </c>
      <c r="C1323" s="31" t="s">
        <v>9046</v>
      </c>
      <c r="D1323" s="31"/>
      <c r="E1323" s="31" t="s">
        <v>7496</v>
      </c>
      <c r="F1323" s="31" t="s">
        <v>9047</v>
      </c>
      <c r="G1323" s="47">
        <v>60</v>
      </c>
      <c r="H1323" s="33">
        <v>0</v>
      </c>
      <c r="I1323" s="31" t="s">
        <v>5236</v>
      </c>
      <c r="J1323" s="31" t="s">
        <v>5237</v>
      </c>
      <c r="K1323" s="31" t="s">
        <v>5164</v>
      </c>
      <c r="L1323" s="31" t="s">
        <v>5565</v>
      </c>
      <c r="M1323" s="31" t="s">
        <v>5239</v>
      </c>
      <c r="N1323" s="31"/>
      <c r="O1323" s="31" t="s">
        <v>4026</v>
      </c>
      <c r="P1323" s="31" t="s">
        <v>4513</v>
      </c>
      <c r="Q1323" s="31" t="s">
        <v>5168</v>
      </c>
    </row>
    <row r="1324" spans="1:17" hidden="1" x14ac:dyDescent="0.2">
      <c r="A1324" s="31" t="s">
        <v>4171</v>
      </c>
      <c r="B1324" s="31" t="s">
        <v>4172</v>
      </c>
      <c r="C1324" s="31" t="s">
        <v>9048</v>
      </c>
      <c r="D1324" s="31"/>
      <c r="E1324" s="31" t="s">
        <v>7496</v>
      </c>
      <c r="F1324" s="31" t="s">
        <v>9049</v>
      </c>
      <c r="G1324" s="47">
        <v>60</v>
      </c>
      <c r="H1324" s="33">
        <v>0</v>
      </c>
      <c r="I1324" s="31" t="s">
        <v>5236</v>
      </c>
      <c r="J1324" s="31" t="s">
        <v>5237</v>
      </c>
      <c r="K1324" s="31" t="s">
        <v>5164</v>
      </c>
      <c r="L1324" s="31" t="s">
        <v>7961</v>
      </c>
      <c r="M1324" s="31" t="s">
        <v>5239</v>
      </c>
      <c r="N1324" s="31"/>
      <c r="O1324" s="31" t="s">
        <v>4026</v>
      </c>
      <c r="P1324" s="31" t="s">
        <v>4513</v>
      </c>
      <c r="Q1324" s="31" t="s">
        <v>5168</v>
      </c>
    </row>
    <row r="1325" spans="1:17" hidden="1" x14ac:dyDescent="0.2">
      <c r="A1325" s="31" t="s">
        <v>9050</v>
      </c>
      <c r="B1325" s="31" t="s">
        <v>9051</v>
      </c>
      <c r="C1325" s="31" t="s">
        <v>9052</v>
      </c>
      <c r="D1325" s="31"/>
      <c r="E1325" s="31" t="s">
        <v>7496</v>
      </c>
      <c r="F1325" s="31" t="s">
        <v>9053</v>
      </c>
      <c r="G1325" s="47">
        <v>60</v>
      </c>
      <c r="H1325" s="33">
        <v>0</v>
      </c>
      <c r="I1325" s="31" t="s">
        <v>5236</v>
      </c>
      <c r="J1325" s="31" t="s">
        <v>5237</v>
      </c>
      <c r="K1325" s="31" t="s">
        <v>5164</v>
      </c>
      <c r="L1325" s="31" t="s">
        <v>5476</v>
      </c>
      <c r="M1325" s="31" t="s">
        <v>5239</v>
      </c>
      <c r="N1325" s="31"/>
      <c r="O1325" s="31" t="s">
        <v>4026</v>
      </c>
      <c r="P1325" s="31" t="s">
        <v>4513</v>
      </c>
      <c r="Q1325" s="31" t="s">
        <v>5168</v>
      </c>
    </row>
    <row r="1326" spans="1:17" hidden="1" x14ac:dyDescent="0.2">
      <c r="A1326" s="31" t="s">
        <v>3988</v>
      </c>
      <c r="B1326" s="31" t="s">
        <v>3989</v>
      </c>
      <c r="C1326" s="31" t="s">
        <v>9054</v>
      </c>
      <c r="D1326" s="31"/>
      <c r="E1326" s="31" t="s">
        <v>7496</v>
      </c>
      <c r="F1326" s="31" t="s">
        <v>9055</v>
      </c>
      <c r="G1326" s="47">
        <v>60</v>
      </c>
      <c r="H1326" s="33">
        <v>0</v>
      </c>
      <c r="I1326" s="31" t="s">
        <v>5236</v>
      </c>
      <c r="J1326" s="31" t="s">
        <v>5237</v>
      </c>
      <c r="K1326" s="31" t="s">
        <v>5164</v>
      </c>
      <c r="L1326" s="31" t="s">
        <v>5498</v>
      </c>
      <c r="M1326" s="31" t="s">
        <v>5239</v>
      </c>
      <c r="N1326" s="31"/>
      <c r="O1326" s="31" t="s">
        <v>4026</v>
      </c>
      <c r="P1326" s="31" t="s">
        <v>4513</v>
      </c>
      <c r="Q1326" s="31" t="s">
        <v>5168</v>
      </c>
    </row>
    <row r="1327" spans="1:17" hidden="1" x14ac:dyDescent="0.2">
      <c r="A1327" s="31" t="s">
        <v>4108</v>
      </c>
      <c r="B1327" s="31" t="s">
        <v>4109</v>
      </c>
      <c r="C1327" s="31" t="s">
        <v>9056</v>
      </c>
      <c r="D1327" s="31"/>
      <c r="E1327" s="31" t="s">
        <v>7496</v>
      </c>
      <c r="F1327" s="31" t="s">
        <v>9057</v>
      </c>
      <c r="G1327" s="47">
        <v>60</v>
      </c>
      <c r="H1327" s="33">
        <v>0</v>
      </c>
      <c r="I1327" s="31" t="s">
        <v>5236</v>
      </c>
      <c r="J1327" s="31" t="s">
        <v>5237</v>
      </c>
      <c r="K1327" s="31" t="s">
        <v>5164</v>
      </c>
      <c r="L1327" s="31" t="s">
        <v>5484</v>
      </c>
      <c r="M1327" s="31" t="s">
        <v>5239</v>
      </c>
      <c r="N1327" s="31"/>
      <c r="O1327" s="31" t="s">
        <v>4026</v>
      </c>
      <c r="P1327" s="31" t="s">
        <v>4513</v>
      </c>
      <c r="Q1327" s="31" t="s">
        <v>5168</v>
      </c>
    </row>
    <row r="1328" spans="1:17" hidden="1" x14ac:dyDescent="0.2">
      <c r="A1328" s="31" t="s">
        <v>4235</v>
      </c>
      <c r="B1328" s="31" t="s">
        <v>4516</v>
      </c>
      <c r="C1328" s="31" t="s">
        <v>9058</v>
      </c>
      <c r="D1328" s="31"/>
      <c r="E1328" s="31" t="s">
        <v>7496</v>
      </c>
      <c r="F1328" s="31" t="s">
        <v>9059</v>
      </c>
      <c r="G1328" s="47">
        <v>60</v>
      </c>
      <c r="H1328" s="33">
        <v>0</v>
      </c>
      <c r="I1328" s="31" t="s">
        <v>5236</v>
      </c>
      <c r="J1328" s="31" t="s">
        <v>5237</v>
      </c>
      <c r="K1328" s="31" t="s">
        <v>5164</v>
      </c>
      <c r="L1328" s="31" t="s">
        <v>5539</v>
      </c>
      <c r="M1328" s="31" t="s">
        <v>5239</v>
      </c>
      <c r="N1328" s="31"/>
      <c r="O1328" s="31" t="s">
        <v>4026</v>
      </c>
      <c r="P1328" s="31" t="s">
        <v>4513</v>
      </c>
      <c r="Q1328" s="31" t="s">
        <v>5168</v>
      </c>
    </row>
    <row r="1329" spans="1:17" hidden="1" x14ac:dyDescent="0.2">
      <c r="A1329" s="31" t="s">
        <v>4265</v>
      </c>
      <c r="B1329" s="31" t="s">
        <v>4484</v>
      </c>
      <c r="C1329" s="31" t="s">
        <v>9060</v>
      </c>
      <c r="D1329" s="31"/>
      <c r="E1329" s="31" t="s">
        <v>7496</v>
      </c>
      <c r="F1329" s="31" t="s">
        <v>9061</v>
      </c>
      <c r="G1329" s="47">
        <v>60</v>
      </c>
      <c r="H1329" s="33">
        <v>0</v>
      </c>
      <c r="I1329" s="31" t="s">
        <v>5236</v>
      </c>
      <c r="J1329" s="31" t="s">
        <v>5237</v>
      </c>
      <c r="K1329" s="31" t="s">
        <v>5164</v>
      </c>
      <c r="L1329" s="31" t="s">
        <v>5539</v>
      </c>
      <c r="M1329" s="31" t="s">
        <v>5239</v>
      </c>
      <c r="N1329" s="31"/>
      <c r="O1329" s="31" t="s">
        <v>4026</v>
      </c>
      <c r="P1329" s="31" t="s">
        <v>4513</v>
      </c>
      <c r="Q1329" s="31" t="s">
        <v>5168</v>
      </c>
    </row>
    <row r="1330" spans="1:17" hidden="1" x14ac:dyDescent="0.2">
      <c r="A1330" s="31" t="s">
        <v>9062</v>
      </c>
      <c r="B1330" s="31" t="s">
        <v>9063</v>
      </c>
      <c r="C1330" s="31" t="s">
        <v>9064</v>
      </c>
      <c r="D1330" s="31"/>
      <c r="E1330" s="31" t="s">
        <v>7496</v>
      </c>
      <c r="F1330" s="31" t="s">
        <v>9065</v>
      </c>
      <c r="G1330" s="47">
        <v>60</v>
      </c>
      <c r="H1330" s="33">
        <v>0</v>
      </c>
      <c r="I1330" s="31" t="s">
        <v>5236</v>
      </c>
      <c r="J1330" s="31" t="s">
        <v>5237</v>
      </c>
      <c r="K1330" s="31" t="s">
        <v>5164</v>
      </c>
      <c r="L1330" s="31" t="s">
        <v>5432</v>
      </c>
      <c r="M1330" s="31" t="s">
        <v>5239</v>
      </c>
      <c r="N1330" s="31"/>
      <c r="O1330" s="31" t="s">
        <v>4026</v>
      </c>
      <c r="P1330" s="31" t="s">
        <v>4513</v>
      </c>
      <c r="Q1330" s="31" t="s">
        <v>5168</v>
      </c>
    </row>
    <row r="1331" spans="1:17" hidden="1" x14ac:dyDescent="0.2">
      <c r="A1331" s="31" t="s">
        <v>4308</v>
      </c>
      <c r="B1331" s="31" t="s">
        <v>4309</v>
      </c>
      <c r="C1331" s="31" t="s">
        <v>9066</v>
      </c>
      <c r="D1331" s="31"/>
      <c r="E1331" s="31" t="s">
        <v>8756</v>
      </c>
      <c r="F1331" s="31" t="s">
        <v>9067</v>
      </c>
      <c r="G1331" s="47">
        <v>60</v>
      </c>
      <c r="H1331" s="33">
        <v>0</v>
      </c>
      <c r="I1331" s="31" t="s">
        <v>5236</v>
      </c>
      <c r="J1331" s="31" t="s">
        <v>5237</v>
      </c>
      <c r="K1331" s="31" t="s">
        <v>5164</v>
      </c>
      <c r="L1331" s="31" t="s">
        <v>8042</v>
      </c>
      <c r="M1331" s="31" t="s">
        <v>5239</v>
      </c>
      <c r="N1331" s="31"/>
      <c r="O1331" s="31" t="s">
        <v>4026</v>
      </c>
      <c r="P1331" s="31" t="s">
        <v>4513</v>
      </c>
      <c r="Q1331" s="31" t="s">
        <v>5168</v>
      </c>
    </row>
    <row r="1332" spans="1:17" hidden="1" x14ac:dyDescent="0.2">
      <c r="A1332" s="31" t="s">
        <v>9068</v>
      </c>
      <c r="B1332" s="31" t="s">
        <v>9069</v>
      </c>
      <c r="C1332" s="31" t="s">
        <v>9070</v>
      </c>
      <c r="D1332" s="31"/>
      <c r="E1332" s="31" t="s">
        <v>7488</v>
      </c>
      <c r="F1332" s="31" t="s">
        <v>3948</v>
      </c>
      <c r="G1332" s="47">
        <v>60</v>
      </c>
      <c r="H1332" s="33">
        <v>0</v>
      </c>
      <c r="I1332" s="31" t="s">
        <v>5236</v>
      </c>
      <c r="J1332" s="31" t="s">
        <v>5237</v>
      </c>
      <c r="K1332" s="31" t="s">
        <v>5164</v>
      </c>
      <c r="L1332" s="31" t="s">
        <v>5238</v>
      </c>
      <c r="M1332" s="31" t="s">
        <v>5239</v>
      </c>
      <c r="N1332" s="31"/>
      <c r="O1332" s="31" t="s">
        <v>4026</v>
      </c>
      <c r="P1332" s="31" t="s">
        <v>4513</v>
      </c>
      <c r="Q1332" s="31" t="s">
        <v>5168</v>
      </c>
    </row>
    <row r="1333" spans="1:17" hidden="1" x14ac:dyDescent="0.2">
      <c r="A1333" s="31" t="s">
        <v>4032</v>
      </c>
      <c r="B1333" s="31" t="s">
        <v>4033</v>
      </c>
      <c r="C1333" s="31" t="s">
        <v>9071</v>
      </c>
      <c r="D1333" s="31"/>
      <c r="E1333" s="31" t="s">
        <v>7496</v>
      </c>
      <c r="F1333" s="31" t="s">
        <v>9072</v>
      </c>
      <c r="G1333" s="47">
        <v>60</v>
      </c>
      <c r="H1333" s="33">
        <v>0</v>
      </c>
      <c r="I1333" s="31" t="s">
        <v>5252</v>
      </c>
      <c r="J1333" s="31" t="s">
        <v>5253</v>
      </c>
      <c r="K1333" s="31" t="s">
        <v>5164</v>
      </c>
      <c r="L1333" s="31" t="s">
        <v>5165</v>
      </c>
      <c r="M1333" s="31" t="s">
        <v>5166</v>
      </c>
      <c r="N1333" s="31"/>
      <c r="O1333" s="31" t="s">
        <v>4026</v>
      </c>
      <c r="P1333" s="31" t="s">
        <v>4513</v>
      </c>
      <c r="Q1333" s="31" t="s">
        <v>5168</v>
      </c>
    </row>
    <row r="1334" spans="1:17" hidden="1" x14ac:dyDescent="0.2">
      <c r="A1334" s="31" t="s">
        <v>3951</v>
      </c>
      <c r="B1334" s="31" t="s">
        <v>3952</v>
      </c>
      <c r="C1334" s="31" t="s">
        <v>9073</v>
      </c>
      <c r="D1334" s="31"/>
      <c r="E1334" s="31" t="s">
        <v>7653</v>
      </c>
      <c r="F1334" s="31" t="s">
        <v>9074</v>
      </c>
      <c r="G1334" s="47">
        <v>60</v>
      </c>
      <c r="H1334" s="33">
        <v>0</v>
      </c>
      <c r="I1334" s="31" t="s">
        <v>5294</v>
      </c>
      <c r="J1334" s="31" t="s">
        <v>5295</v>
      </c>
      <c r="K1334" s="31" t="s">
        <v>5164</v>
      </c>
      <c r="L1334" s="31" t="s">
        <v>8869</v>
      </c>
      <c r="M1334" s="31" t="s">
        <v>5297</v>
      </c>
      <c r="N1334" s="31"/>
      <c r="O1334" s="31" t="s">
        <v>4026</v>
      </c>
      <c r="P1334" s="31" t="s">
        <v>4513</v>
      </c>
      <c r="Q1334" s="31" t="s">
        <v>5168</v>
      </c>
    </row>
    <row r="1335" spans="1:17" hidden="1" x14ac:dyDescent="0.2">
      <c r="A1335" s="31" t="s">
        <v>4314</v>
      </c>
      <c r="B1335" s="31" t="s">
        <v>4315</v>
      </c>
      <c r="C1335" s="31" t="s">
        <v>9075</v>
      </c>
      <c r="D1335" s="31"/>
      <c r="E1335" s="31" t="s">
        <v>7496</v>
      </c>
      <c r="F1335" s="31" t="s">
        <v>9076</v>
      </c>
      <c r="G1335" s="47">
        <v>60</v>
      </c>
      <c r="H1335" s="33">
        <v>0</v>
      </c>
      <c r="I1335" s="31" t="s">
        <v>5236</v>
      </c>
      <c r="J1335" s="31" t="s">
        <v>5237</v>
      </c>
      <c r="K1335" s="31" t="s">
        <v>5164</v>
      </c>
      <c r="L1335" s="31" t="s">
        <v>5472</v>
      </c>
      <c r="M1335" s="31" t="s">
        <v>5239</v>
      </c>
      <c r="N1335" s="31"/>
      <c r="O1335" s="31" t="s">
        <v>4026</v>
      </c>
      <c r="P1335" s="31" t="s">
        <v>4513</v>
      </c>
      <c r="Q1335" s="31" t="s">
        <v>5168</v>
      </c>
    </row>
    <row r="1336" spans="1:17" hidden="1" x14ac:dyDescent="0.2">
      <c r="A1336" s="31" t="s">
        <v>9077</v>
      </c>
      <c r="B1336" s="31" t="s">
        <v>9078</v>
      </c>
      <c r="C1336" s="31" t="s">
        <v>8914</v>
      </c>
      <c r="D1336" s="31"/>
      <c r="E1336" s="31" t="s">
        <v>7496</v>
      </c>
      <c r="F1336" s="31" t="s">
        <v>9079</v>
      </c>
      <c r="G1336" s="47">
        <v>60</v>
      </c>
      <c r="H1336" s="33">
        <v>0</v>
      </c>
      <c r="I1336" s="31" t="s">
        <v>5212</v>
      </c>
      <c r="J1336" s="31" t="s">
        <v>5213</v>
      </c>
      <c r="K1336" s="31" t="s">
        <v>5164</v>
      </c>
      <c r="L1336" s="31" t="s">
        <v>5165</v>
      </c>
      <c r="M1336" s="31" t="s">
        <v>5181</v>
      </c>
      <c r="N1336" s="31"/>
      <c r="O1336" s="31" t="s">
        <v>4026</v>
      </c>
      <c r="P1336" s="31" t="s">
        <v>4513</v>
      </c>
      <c r="Q1336" s="31" t="s">
        <v>5168</v>
      </c>
    </row>
    <row r="1337" spans="1:17" hidden="1" x14ac:dyDescent="0.2">
      <c r="A1337" s="31" t="s">
        <v>4036</v>
      </c>
      <c r="B1337" s="31" t="s">
        <v>4037</v>
      </c>
      <c r="C1337" s="31" t="s">
        <v>9080</v>
      </c>
      <c r="D1337" s="31"/>
      <c r="E1337" s="31" t="s">
        <v>7496</v>
      </c>
      <c r="F1337" s="31" t="s">
        <v>9081</v>
      </c>
      <c r="G1337" s="47">
        <v>60</v>
      </c>
      <c r="H1337" s="33">
        <v>0</v>
      </c>
      <c r="I1337" s="31" t="s">
        <v>5172</v>
      </c>
      <c r="J1337" s="31" t="s">
        <v>5173</v>
      </c>
      <c r="K1337" s="31" t="s">
        <v>5164</v>
      </c>
      <c r="L1337" s="31" t="s">
        <v>5165</v>
      </c>
      <c r="M1337" s="31" t="s">
        <v>6835</v>
      </c>
      <c r="N1337" s="31"/>
      <c r="O1337" s="31" t="s">
        <v>4026</v>
      </c>
      <c r="P1337" s="31" t="s">
        <v>4513</v>
      </c>
      <c r="Q1337" s="31" t="s">
        <v>5168</v>
      </c>
    </row>
    <row r="1338" spans="1:17" hidden="1" x14ac:dyDescent="0.2">
      <c r="A1338" s="31" t="s">
        <v>4266</v>
      </c>
      <c r="B1338" s="31" t="s">
        <v>4267</v>
      </c>
      <c r="C1338" s="31" t="s">
        <v>9082</v>
      </c>
      <c r="D1338" s="31"/>
      <c r="E1338" s="31" t="s">
        <v>8756</v>
      </c>
      <c r="F1338" s="31" t="s">
        <v>9083</v>
      </c>
      <c r="G1338" s="47">
        <v>60</v>
      </c>
      <c r="H1338" s="33">
        <v>0</v>
      </c>
      <c r="I1338" s="31" t="s">
        <v>5236</v>
      </c>
      <c r="J1338" s="31" t="s">
        <v>5237</v>
      </c>
      <c r="K1338" s="31" t="s">
        <v>5164</v>
      </c>
      <c r="L1338" s="31" t="s">
        <v>5484</v>
      </c>
      <c r="M1338" s="31" t="s">
        <v>5239</v>
      </c>
      <c r="N1338" s="31"/>
      <c r="O1338" s="31" t="s">
        <v>4026</v>
      </c>
      <c r="P1338" s="31" t="s">
        <v>4513</v>
      </c>
      <c r="Q1338" s="31" t="s">
        <v>5168</v>
      </c>
    </row>
    <row r="1339" spans="1:17" hidden="1" x14ac:dyDescent="0.2">
      <c r="A1339" s="31" t="s">
        <v>4184</v>
      </c>
      <c r="B1339" s="31" t="s">
        <v>4185</v>
      </c>
      <c r="C1339" s="31" t="s">
        <v>9084</v>
      </c>
      <c r="D1339" s="31"/>
      <c r="E1339" s="31" t="s">
        <v>7496</v>
      </c>
      <c r="F1339" s="31" t="s">
        <v>9085</v>
      </c>
      <c r="G1339" s="47">
        <v>60</v>
      </c>
      <c r="H1339" s="33">
        <v>0</v>
      </c>
      <c r="I1339" s="31" t="s">
        <v>5252</v>
      </c>
      <c r="J1339" s="31" t="s">
        <v>5253</v>
      </c>
      <c r="K1339" s="31" t="s">
        <v>5164</v>
      </c>
      <c r="L1339" s="31" t="s">
        <v>5165</v>
      </c>
      <c r="M1339" s="31" t="s">
        <v>5569</v>
      </c>
      <c r="N1339" s="31"/>
      <c r="O1339" s="31" t="s">
        <v>4026</v>
      </c>
      <c r="P1339" s="31" t="s">
        <v>4513</v>
      </c>
      <c r="Q1339" s="31" t="s">
        <v>5168</v>
      </c>
    </row>
    <row r="1340" spans="1:17" hidden="1" x14ac:dyDescent="0.2">
      <c r="A1340" s="31" t="s">
        <v>4367</v>
      </c>
      <c r="B1340" s="31" t="s">
        <v>4368</v>
      </c>
      <c r="C1340" s="31" t="s">
        <v>9086</v>
      </c>
      <c r="D1340" s="31"/>
      <c r="E1340" s="31" t="s">
        <v>8133</v>
      </c>
      <c r="F1340" s="31" t="s">
        <v>9087</v>
      </c>
      <c r="G1340" s="47">
        <v>60</v>
      </c>
      <c r="H1340" s="33">
        <v>0</v>
      </c>
      <c r="I1340" s="31" t="s">
        <v>5294</v>
      </c>
      <c r="J1340" s="31" t="s">
        <v>5295</v>
      </c>
      <c r="K1340" s="31" t="s">
        <v>5164</v>
      </c>
      <c r="L1340" s="31" t="s">
        <v>8022</v>
      </c>
      <c r="M1340" s="31" t="s">
        <v>5297</v>
      </c>
      <c r="N1340" s="31"/>
      <c r="O1340" s="31" t="s">
        <v>4026</v>
      </c>
      <c r="P1340" s="31" t="s">
        <v>4513</v>
      </c>
      <c r="Q1340" s="31" t="s">
        <v>5168</v>
      </c>
    </row>
    <row r="1341" spans="1:17" hidden="1" x14ac:dyDescent="0.2">
      <c r="A1341" s="31" t="s">
        <v>4112</v>
      </c>
      <c r="B1341" s="31" t="s">
        <v>4113</v>
      </c>
      <c r="C1341" s="31" t="s">
        <v>9088</v>
      </c>
      <c r="D1341" s="31"/>
      <c r="E1341" s="31" t="s">
        <v>8756</v>
      </c>
      <c r="F1341" s="31" t="s">
        <v>9065</v>
      </c>
      <c r="G1341" s="47">
        <v>60</v>
      </c>
      <c r="H1341" s="33">
        <v>0</v>
      </c>
      <c r="I1341" s="31" t="s">
        <v>5236</v>
      </c>
      <c r="J1341" s="31" t="s">
        <v>5237</v>
      </c>
      <c r="K1341" s="31" t="s">
        <v>5164</v>
      </c>
      <c r="L1341" s="31" t="s">
        <v>5432</v>
      </c>
      <c r="M1341" s="31" t="s">
        <v>5239</v>
      </c>
      <c r="N1341" s="31"/>
      <c r="O1341" s="31" t="s">
        <v>4026</v>
      </c>
      <c r="P1341" s="31" t="s">
        <v>4513</v>
      </c>
      <c r="Q1341" s="31" t="s">
        <v>5168</v>
      </c>
    </row>
    <row r="1342" spans="1:17" hidden="1" x14ac:dyDescent="0.2">
      <c r="A1342" s="31" t="s">
        <v>9089</v>
      </c>
      <c r="B1342" s="31" t="s">
        <v>9090</v>
      </c>
      <c r="C1342" s="31" t="s">
        <v>9091</v>
      </c>
      <c r="D1342" s="31"/>
      <c r="E1342" s="31" t="s">
        <v>8756</v>
      </c>
      <c r="F1342" s="31" t="s">
        <v>9092</v>
      </c>
      <c r="G1342" s="47">
        <v>60</v>
      </c>
      <c r="H1342" s="33">
        <v>0</v>
      </c>
      <c r="I1342" s="31" t="s">
        <v>5236</v>
      </c>
      <c r="J1342" s="31" t="s">
        <v>5237</v>
      </c>
      <c r="K1342" s="31" t="s">
        <v>5164</v>
      </c>
      <c r="L1342" s="31" t="s">
        <v>5432</v>
      </c>
      <c r="M1342" s="31" t="s">
        <v>5239</v>
      </c>
      <c r="N1342" s="31"/>
      <c r="O1342" s="31" t="s">
        <v>4026</v>
      </c>
      <c r="P1342" s="31" t="s">
        <v>4513</v>
      </c>
      <c r="Q1342" s="31" t="s">
        <v>5168</v>
      </c>
    </row>
    <row r="1343" spans="1:17" hidden="1" x14ac:dyDescent="0.2">
      <c r="A1343" s="31" t="s">
        <v>4028</v>
      </c>
      <c r="B1343" s="31" t="s">
        <v>4029</v>
      </c>
      <c r="C1343" s="31" t="s">
        <v>9093</v>
      </c>
      <c r="D1343" s="31"/>
      <c r="E1343" s="31" t="s">
        <v>7496</v>
      </c>
      <c r="F1343" s="31" t="s">
        <v>9094</v>
      </c>
      <c r="G1343" s="47">
        <v>60</v>
      </c>
      <c r="H1343" s="33">
        <v>0</v>
      </c>
      <c r="I1343" s="31" t="s">
        <v>5179</v>
      </c>
      <c r="J1343" s="31" t="s">
        <v>5180</v>
      </c>
      <c r="K1343" s="31" t="s">
        <v>5164</v>
      </c>
      <c r="L1343" s="31" t="s">
        <v>5165</v>
      </c>
      <c r="M1343" s="31" t="s">
        <v>5379</v>
      </c>
      <c r="N1343" s="31" t="s">
        <v>9095</v>
      </c>
      <c r="O1343" s="31" t="s">
        <v>4026</v>
      </c>
      <c r="P1343" s="31" t="s">
        <v>4513</v>
      </c>
      <c r="Q1343" s="31" t="s">
        <v>5168</v>
      </c>
    </row>
    <row r="1344" spans="1:17" hidden="1" x14ac:dyDescent="0.2">
      <c r="A1344" s="31" t="s">
        <v>9096</v>
      </c>
      <c r="B1344" s="31" t="s">
        <v>9097</v>
      </c>
      <c r="C1344" s="31" t="s">
        <v>9098</v>
      </c>
      <c r="D1344" s="31"/>
      <c r="E1344" s="31" t="s">
        <v>5171</v>
      </c>
      <c r="F1344" s="31" t="s">
        <v>9099</v>
      </c>
      <c r="G1344" s="47"/>
      <c r="H1344" s="33">
        <v>0</v>
      </c>
      <c r="I1344" s="31" t="s">
        <v>5212</v>
      </c>
      <c r="J1344" s="31" t="s">
        <v>5213</v>
      </c>
      <c r="K1344" s="31" t="s">
        <v>5164</v>
      </c>
      <c r="L1344" s="31" t="s">
        <v>5165</v>
      </c>
      <c r="M1344" s="31" t="s">
        <v>5214</v>
      </c>
      <c r="N1344" s="31"/>
      <c r="O1344" s="31" t="s">
        <v>9096</v>
      </c>
      <c r="P1344" s="31" t="s">
        <v>9097</v>
      </c>
      <c r="Q1344" s="31" t="s">
        <v>5168</v>
      </c>
    </row>
    <row r="1345" spans="1:17" hidden="1" x14ac:dyDescent="0.2">
      <c r="A1345" s="31" t="s">
        <v>9100</v>
      </c>
      <c r="B1345" s="31" t="s">
        <v>9101</v>
      </c>
      <c r="C1345" s="31" t="s">
        <v>9102</v>
      </c>
      <c r="D1345" s="31"/>
      <c r="E1345" s="31" t="s">
        <v>5419</v>
      </c>
      <c r="F1345" s="31"/>
      <c r="G1345" s="47"/>
      <c r="H1345" s="33">
        <v>0</v>
      </c>
      <c r="I1345" s="31" t="s">
        <v>5294</v>
      </c>
      <c r="J1345" s="31" t="s">
        <v>5295</v>
      </c>
      <c r="K1345" s="31" t="s">
        <v>5164</v>
      </c>
      <c r="L1345" s="31" t="s">
        <v>9103</v>
      </c>
      <c r="M1345" s="31" t="s">
        <v>5297</v>
      </c>
      <c r="N1345" s="31" t="s">
        <v>9104</v>
      </c>
      <c r="O1345" s="31" t="s">
        <v>9100</v>
      </c>
      <c r="P1345" s="31" t="s">
        <v>9101</v>
      </c>
      <c r="Q1345" s="31" t="s">
        <v>5168</v>
      </c>
    </row>
    <row r="1346" spans="1:17" hidden="1" x14ac:dyDescent="0.2">
      <c r="A1346" s="31" t="s">
        <v>9105</v>
      </c>
      <c r="B1346" s="31" t="s">
        <v>9106</v>
      </c>
      <c r="C1346" s="31" t="s">
        <v>9107</v>
      </c>
      <c r="D1346" s="31"/>
      <c r="E1346" s="31" t="s">
        <v>5171</v>
      </c>
      <c r="F1346" s="31" t="s">
        <v>9108</v>
      </c>
      <c r="G1346" s="47">
        <v>60</v>
      </c>
      <c r="H1346" s="33">
        <v>0</v>
      </c>
      <c r="I1346" s="31" t="s">
        <v>5212</v>
      </c>
      <c r="J1346" s="31" t="s">
        <v>5213</v>
      </c>
      <c r="K1346" s="31" t="s">
        <v>5164</v>
      </c>
      <c r="L1346" s="31" t="s">
        <v>5165</v>
      </c>
      <c r="M1346" s="31" t="s">
        <v>5174</v>
      </c>
      <c r="N1346" s="31"/>
      <c r="O1346" s="31" t="s">
        <v>9105</v>
      </c>
      <c r="P1346" s="31" t="s">
        <v>9106</v>
      </c>
      <c r="Q1346" s="31" t="s">
        <v>5168</v>
      </c>
    </row>
    <row r="1347" spans="1:17" hidden="1" x14ac:dyDescent="0.2">
      <c r="A1347" s="31" t="s">
        <v>9109</v>
      </c>
      <c r="B1347" s="31" t="s">
        <v>9110</v>
      </c>
      <c r="C1347" s="31" t="s">
        <v>9111</v>
      </c>
      <c r="D1347" s="31"/>
      <c r="E1347" s="31" t="s">
        <v>5171</v>
      </c>
      <c r="F1347" s="31" t="s">
        <v>9112</v>
      </c>
      <c r="G1347" s="47"/>
      <c r="H1347" s="33">
        <v>0</v>
      </c>
      <c r="I1347" s="31" t="s">
        <v>5266</v>
      </c>
      <c r="J1347" s="31" t="s">
        <v>5267</v>
      </c>
      <c r="K1347" s="31" t="s">
        <v>5164</v>
      </c>
      <c r="L1347" s="31" t="s">
        <v>5165</v>
      </c>
      <c r="M1347" s="31" t="s">
        <v>6963</v>
      </c>
      <c r="N1347" s="31"/>
      <c r="O1347" s="31" t="s">
        <v>9109</v>
      </c>
      <c r="P1347" s="31" t="s">
        <v>9110</v>
      </c>
      <c r="Q1347" s="31" t="s">
        <v>5168</v>
      </c>
    </row>
    <row r="1348" spans="1:17" hidden="1" x14ac:dyDescent="0.2">
      <c r="A1348" s="31" t="s">
        <v>9113</v>
      </c>
      <c r="B1348" s="31" t="s">
        <v>9114</v>
      </c>
      <c r="C1348" s="31" t="s">
        <v>9115</v>
      </c>
      <c r="D1348" s="31" t="s">
        <v>3948</v>
      </c>
      <c r="E1348" s="31" t="s">
        <v>5898</v>
      </c>
      <c r="F1348" s="31" t="s">
        <v>9116</v>
      </c>
      <c r="G1348" s="47"/>
      <c r="H1348" s="33">
        <v>0</v>
      </c>
      <c r="I1348" s="31" t="s">
        <v>5294</v>
      </c>
      <c r="J1348" s="31" t="s">
        <v>5295</v>
      </c>
      <c r="K1348" s="31" t="s">
        <v>5164</v>
      </c>
      <c r="L1348" s="31" t="s">
        <v>5641</v>
      </c>
      <c r="M1348" s="31" t="s">
        <v>5297</v>
      </c>
      <c r="N1348" s="31"/>
      <c r="O1348" s="31" t="s">
        <v>9113</v>
      </c>
      <c r="P1348" s="31" t="s">
        <v>9114</v>
      </c>
      <c r="Q1348" s="31" t="s">
        <v>5168</v>
      </c>
    </row>
    <row r="1349" spans="1:17" hidden="1" x14ac:dyDescent="0.2">
      <c r="A1349" s="31" t="s">
        <v>9117</v>
      </c>
      <c r="B1349" s="31" t="s">
        <v>9118</v>
      </c>
      <c r="C1349" s="31" t="s">
        <v>9119</v>
      </c>
      <c r="D1349" s="31"/>
      <c r="E1349" s="31" t="s">
        <v>5171</v>
      </c>
      <c r="F1349" s="31" t="s">
        <v>9120</v>
      </c>
      <c r="G1349" s="47"/>
      <c r="H1349" s="33">
        <v>0</v>
      </c>
      <c r="I1349" s="31" t="s">
        <v>5384</v>
      </c>
      <c r="J1349" s="31" t="s">
        <v>5385</v>
      </c>
      <c r="K1349" s="31" t="s">
        <v>5164</v>
      </c>
      <c r="L1349" s="31" t="s">
        <v>5165</v>
      </c>
      <c r="M1349" s="31" t="s">
        <v>5254</v>
      </c>
      <c r="N1349" s="31"/>
      <c r="O1349" s="31" t="s">
        <v>9117</v>
      </c>
      <c r="P1349" s="31" t="s">
        <v>9118</v>
      </c>
      <c r="Q1349" s="31" t="s">
        <v>5168</v>
      </c>
    </row>
    <row r="1350" spans="1:17" hidden="1" x14ac:dyDescent="0.2">
      <c r="A1350" s="31" t="s">
        <v>9121</v>
      </c>
      <c r="B1350" s="31" t="s">
        <v>9122</v>
      </c>
      <c r="C1350" s="31" t="s">
        <v>9123</v>
      </c>
      <c r="D1350" s="31"/>
      <c r="E1350" s="31" t="s">
        <v>5171</v>
      </c>
      <c r="F1350" s="31" t="s">
        <v>9124</v>
      </c>
      <c r="G1350" s="47">
        <v>60</v>
      </c>
      <c r="H1350" s="33">
        <v>0</v>
      </c>
      <c r="I1350" s="31" t="s">
        <v>5212</v>
      </c>
      <c r="J1350" s="31" t="s">
        <v>5213</v>
      </c>
      <c r="K1350" s="31" t="s">
        <v>5164</v>
      </c>
      <c r="L1350" s="31" t="s">
        <v>5165</v>
      </c>
      <c r="M1350" s="31" t="s">
        <v>5361</v>
      </c>
      <c r="N1350" s="31" t="s">
        <v>7481</v>
      </c>
      <c r="O1350" s="31" t="s">
        <v>9121</v>
      </c>
      <c r="P1350" s="31" t="s">
        <v>9122</v>
      </c>
      <c r="Q1350" s="31" t="s">
        <v>5168</v>
      </c>
    </row>
    <row r="1351" spans="1:17" hidden="1" x14ac:dyDescent="0.2">
      <c r="A1351" s="31" t="s">
        <v>9125</v>
      </c>
      <c r="B1351" s="31" t="s">
        <v>9126</v>
      </c>
      <c r="C1351" s="31" t="s">
        <v>9127</v>
      </c>
      <c r="D1351" s="31"/>
      <c r="E1351" s="31" t="s">
        <v>5419</v>
      </c>
      <c r="F1351" s="31" t="s">
        <v>9128</v>
      </c>
      <c r="G1351" s="47">
        <v>60</v>
      </c>
      <c r="H1351" s="33">
        <v>0</v>
      </c>
      <c r="I1351" s="31" t="s">
        <v>5421</v>
      </c>
      <c r="J1351" s="31" t="s">
        <v>5422</v>
      </c>
      <c r="K1351" s="31" t="s">
        <v>5164</v>
      </c>
      <c r="L1351" s="31" t="s">
        <v>5278</v>
      </c>
      <c r="M1351" s="31" t="s">
        <v>5616</v>
      </c>
      <c r="N1351" s="31" t="s">
        <v>9129</v>
      </c>
      <c r="O1351" s="31" t="s">
        <v>9125</v>
      </c>
      <c r="P1351" s="31" t="s">
        <v>9126</v>
      </c>
      <c r="Q1351" s="31" t="s">
        <v>5168</v>
      </c>
    </row>
    <row r="1352" spans="1:17" hidden="1" x14ac:dyDescent="0.2">
      <c r="A1352" s="31" t="s">
        <v>9130</v>
      </c>
      <c r="B1352" s="31" t="s">
        <v>9131</v>
      </c>
      <c r="C1352" s="31" t="s">
        <v>9132</v>
      </c>
      <c r="D1352" s="31"/>
      <c r="E1352" s="31" t="s">
        <v>5898</v>
      </c>
      <c r="F1352" s="31" t="s">
        <v>9133</v>
      </c>
      <c r="G1352" s="47"/>
      <c r="H1352" s="33">
        <v>0</v>
      </c>
      <c r="I1352" s="31" t="s">
        <v>5421</v>
      </c>
      <c r="J1352" s="31" t="s">
        <v>5422</v>
      </c>
      <c r="K1352" s="31" t="s">
        <v>5164</v>
      </c>
      <c r="L1352" s="31" t="s">
        <v>5278</v>
      </c>
      <c r="M1352" s="31" t="s">
        <v>6466</v>
      </c>
      <c r="N1352" s="31" t="s">
        <v>9134</v>
      </c>
      <c r="O1352" s="31" t="s">
        <v>9130</v>
      </c>
      <c r="P1352" s="31" t="s">
        <v>9131</v>
      </c>
      <c r="Q1352" s="31" t="s">
        <v>5168</v>
      </c>
    </row>
    <row r="1353" spans="1:17" hidden="1" x14ac:dyDescent="0.2">
      <c r="A1353" s="31" t="s">
        <v>9135</v>
      </c>
      <c r="B1353" s="31" t="s">
        <v>9136</v>
      </c>
      <c r="C1353" s="31"/>
      <c r="D1353" s="31"/>
      <c r="E1353" s="31" t="s">
        <v>9137</v>
      </c>
      <c r="F1353" s="31"/>
      <c r="G1353" s="47"/>
      <c r="H1353" s="33">
        <v>0</v>
      </c>
      <c r="I1353" s="31" t="s">
        <v>5421</v>
      </c>
      <c r="J1353" s="31" t="s">
        <v>5422</v>
      </c>
      <c r="K1353" s="31" t="s">
        <v>5164</v>
      </c>
      <c r="L1353" s="31" t="s">
        <v>5278</v>
      </c>
      <c r="M1353" s="31"/>
      <c r="N1353" s="31"/>
      <c r="O1353" s="31" t="s">
        <v>9135</v>
      </c>
      <c r="P1353" s="31" t="s">
        <v>9136</v>
      </c>
      <c r="Q1353" s="31" t="s">
        <v>5168</v>
      </c>
    </row>
    <row r="1354" spans="1:17" hidden="1" x14ac:dyDescent="0.2">
      <c r="A1354" s="31" t="s">
        <v>9138</v>
      </c>
      <c r="B1354" s="31" t="s">
        <v>9139</v>
      </c>
      <c r="C1354" s="31" t="s">
        <v>9140</v>
      </c>
      <c r="D1354" s="31"/>
      <c r="E1354" s="31" t="s">
        <v>9137</v>
      </c>
      <c r="F1354" s="31"/>
      <c r="G1354" s="47"/>
      <c r="H1354" s="33">
        <v>0</v>
      </c>
      <c r="I1354" s="31" t="s">
        <v>5179</v>
      </c>
      <c r="J1354" s="31" t="s">
        <v>5180</v>
      </c>
      <c r="K1354" s="31" t="s">
        <v>5164</v>
      </c>
      <c r="L1354" s="31" t="s">
        <v>5165</v>
      </c>
      <c r="M1354" s="31" t="s">
        <v>5379</v>
      </c>
      <c r="N1354" s="31"/>
      <c r="O1354" s="31" t="s">
        <v>9135</v>
      </c>
      <c r="P1354" s="31" t="s">
        <v>9136</v>
      </c>
      <c r="Q1354" s="31" t="s">
        <v>5168</v>
      </c>
    </row>
    <row r="1355" spans="1:17" hidden="1" x14ac:dyDescent="0.2">
      <c r="A1355" s="31" t="s">
        <v>9141</v>
      </c>
      <c r="B1355" s="31" t="s">
        <v>9142</v>
      </c>
      <c r="C1355" s="31" t="s">
        <v>9143</v>
      </c>
      <c r="D1355" s="31"/>
      <c r="E1355" s="31" t="s">
        <v>9137</v>
      </c>
      <c r="F1355" s="31"/>
      <c r="G1355" s="47"/>
      <c r="H1355" s="33">
        <v>0</v>
      </c>
      <c r="I1355" s="31" t="s">
        <v>5421</v>
      </c>
      <c r="J1355" s="31" t="s">
        <v>5422</v>
      </c>
      <c r="K1355" s="31" t="s">
        <v>5164</v>
      </c>
      <c r="L1355" s="31" t="s">
        <v>5278</v>
      </c>
      <c r="M1355" s="31" t="s">
        <v>6466</v>
      </c>
      <c r="N1355" s="31"/>
      <c r="O1355" s="31" t="s">
        <v>9135</v>
      </c>
      <c r="P1355" s="31" t="s">
        <v>9136</v>
      </c>
      <c r="Q1355" s="31" t="s">
        <v>5168</v>
      </c>
    </row>
    <row r="1356" spans="1:17" hidden="1" x14ac:dyDescent="0.2">
      <c r="A1356" s="31" t="s">
        <v>9144</v>
      </c>
      <c r="B1356" s="31" t="s">
        <v>9145</v>
      </c>
      <c r="C1356" s="31" t="s">
        <v>9146</v>
      </c>
      <c r="D1356" s="31"/>
      <c r="E1356" s="31" t="s">
        <v>9137</v>
      </c>
      <c r="F1356" s="31"/>
      <c r="G1356" s="47"/>
      <c r="H1356" s="33">
        <v>0</v>
      </c>
      <c r="I1356" s="31" t="s">
        <v>5421</v>
      </c>
      <c r="J1356" s="31" t="s">
        <v>5422</v>
      </c>
      <c r="K1356" s="31" t="s">
        <v>5164</v>
      </c>
      <c r="L1356" s="31" t="s">
        <v>5278</v>
      </c>
      <c r="M1356" s="31" t="s">
        <v>6466</v>
      </c>
      <c r="N1356" s="31"/>
      <c r="O1356" s="31" t="s">
        <v>9135</v>
      </c>
      <c r="P1356" s="31" t="s">
        <v>9136</v>
      </c>
      <c r="Q1356" s="31" t="s">
        <v>5168</v>
      </c>
    </row>
    <row r="1357" spans="1:17" hidden="1" x14ac:dyDescent="0.2">
      <c r="A1357" s="31" t="s">
        <v>9147</v>
      </c>
      <c r="B1357" s="31" t="s">
        <v>9148</v>
      </c>
      <c r="C1357" s="31" t="s">
        <v>9149</v>
      </c>
      <c r="D1357" s="31"/>
      <c r="E1357" s="31" t="s">
        <v>9137</v>
      </c>
      <c r="F1357" s="31"/>
      <c r="G1357" s="47"/>
      <c r="H1357" s="33">
        <v>0</v>
      </c>
      <c r="I1357" s="31" t="s">
        <v>5421</v>
      </c>
      <c r="J1357" s="31" t="s">
        <v>5422</v>
      </c>
      <c r="K1357" s="31" t="s">
        <v>5164</v>
      </c>
      <c r="L1357" s="31" t="s">
        <v>5278</v>
      </c>
      <c r="M1357" s="31" t="s">
        <v>6466</v>
      </c>
      <c r="N1357" s="31"/>
      <c r="O1357" s="31" t="s">
        <v>9135</v>
      </c>
      <c r="P1357" s="31" t="s">
        <v>9136</v>
      </c>
      <c r="Q1357" s="31" t="s">
        <v>5168</v>
      </c>
    </row>
    <row r="1358" spans="1:17" hidden="1" x14ac:dyDescent="0.2">
      <c r="A1358" s="31" t="s">
        <v>9150</v>
      </c>
      <c r="B1358" s="31" t="s">
        <v>9151</v>
      </c>
      <c r="C1358" s="31" t="s">
        <v>9152</v>
      </c>
      <c r="D1358" s="31"/>
      <c r="E1358" s="31" t="s">
        <v>9137</v>
      </c>
      <c r="F1358" s="31"/>
      <c r="G1358" s="47"/>
      <c r="H1358" s="33">
        <v>0</v>
      </c>
      <c r="I1358" s="31" t="s">
        <v>5661</v>
      </c>
      <c r="J1358" s="31" t="s">
        <v>5662</v>
      </c>
      <c r="K1358" s="31" t="s">
        <v>5164</v>
      </c>
      <c r="L1358" s="31" t="s">
        <v>5278</v>
      </c>
      <c r="M1358" s="31" t="s">
        <v>5673</v>
      </c>
      <c r="N1358" s="31"/>
      <c r="O1358" s="31" t="s">
        <v>9135</v>
      </c>
      <c r="P1358" s="31" t="s">
        <v>9136</v>
      </c>
      <c r="Q1358" s="31" t="s">
        <v>5168</v>
      </c>
    </row>
    <row r="1359" spans="1:17" hidden="1" x14ac:dyDescent="0.2">
      <c r="A1359" s="31" t="s">
        <v>9153</v>
      </c>
      <c r="B1359" s="31" t="s">
        <v>9154</v>
      </c>
      <c r="C1359" s="31" t="s">
        <v>9155</v>
      </c>
      <c r="D1359" s="31"/>
      <c r="E1359" s="31" t="s">
        <v>9137</v>
      </c>
      <c r="F1359" s="31"/>
      <c r="G1359" s="47"/>
      <c r="H1359" s="33">
        <v>0</v>
      </c>
      <c r="I1359" s="31" t="s">
        <v>5212</v>
      </c>
      <c r="J1359" s="31" t="s">
        <v>5213</v>
      </c>
      <c r="K1359" s="31" t="s">
        <v>5164</v>
      </c>
      <c r="L1359" s="31" t="s">
        <v>5165</v>
      </c>
      <c r="M1359" s="31" t="s">
        <v>5379</v>
      </c>
      <c r="N1359" s="31"/>
      <c r="O1359" s="31" t="s">
        <v>9135</v>
      </c>
      <c r="P1359" s="31" t="s">
        <v>9136</v>
      </c>
      <c r="Q1359" s="31" t="s">
        <v>5168</v>
      </c>
    </row>
    <row r="1360" spans="1:17" hidden="1" x14ac:dyDescent="0.2">
      <c r="A1360" s="31" t="s">
        <v>9156</v>
      </c>
      <c r="B1360" s="31" t="s">
        <v>9157</v>
      </c>
      <c r="C1360" s="31" t="s">
        <v>9158</v>
      </c>
      <c r="D1360" s="31"/>
      <c r="E1360" s="31" t="s">
        <v>9137</v>
      </c>
      <c r="F1360" s="31"/>
      <c r="G1360" s="47"/>
      <c r="H1360" s="33">
        <v>0</v>
      </c>
      <c r="I1360" s="31" t="s">
        <v>5421</v>
      </c>
      <c r="J1360" s="31" t="s">
        <v>5422</v>
      </c>
      <c r="K1360" s="31" t="s">
        <v>5164</v>
      </c>
      <c r="L1360" s="31" t="s">
        <v>5278</v>
      </c>
      <c r="M1360" s="31" t="s">
        <v>6466</v>
      </c>
      <c r="N1360" s="31"/>
      <c r="O1360" s="31" t="s">
        <v>9135</v>
      </c>
      <c r="P1360" s="31" t="s">
        <v>9136</v>
      </c>
      <c r="Q1360" s="31" t="s">
        <v>5168</v>
      </c>
    </row>
    <row r="1361" spans="1:17" hidden="1" x14ac:dyDescent="0.2">
      <c r="A1361" s="31" t="s">
        <v>9159</v>
      </c>
      <c r="B1361" s="31" t="s">
        <v>9160</v>
      </c>
      <c r="C1361" s="31" t="s">
        <v>9161</v>
      </c>
      <c r="D1361" s="31"/>
      <c r="E1361" s="31" t="s">
        <v>9137</v>
      </c>
      <c r="F1361" s="31"/>
      <c r="G1361" s="47"/>
      <c r="H1361" s="33">
        <v>0</v>
      </c>
      <c r="I1361" s="31" t="s">
        <v>5421</v>
      </c>
      <c r="J1361" s="31" t="s">
        <v>5422</v>
      </c>
      <c r="K1361" s="31" t="s">
        <v>5164</v>
      </c>
      <c r="L1361" s="31" t="s">
        <v>5278</v>
      </c>
      <c r="M1361" s="31" t="s">
        <v>6466</v>
      </c>
      <c r="N1361" s="31" t="s">
        <v>9134</v>
      </c>
      <c r="O1361" s="31" t="s">
        <v>9135</v>
      </c>
      <c r="P1361" s="31" t="s">
        <v>9136</v>
      </c>
      <c r="Q1361" s="31" t="s">
        <v>5168</v>
      </c>
    </row>
    <row r="1362" spans="1:17" hidden="1" x14ac:dyDescent="0.2">
      <c r="A1362" s="31" t="s">
        <v>9162</v>
      </c>
      <c r="B1362" s="31" t="s">
        <v>9163</v>
      </c>
      <c r="C1362" s="31" t="s">
        <v>9164</v>
      </c>
      <c r="D1362" s="31"/>
      <c r="E1362" s="31" t="s">
        <v>9137</v>
      </c>
      <c r="F1362" s="31"/>
      <c r="G1362" s="47"/>
      <c r="H1362" s="33">
        <v>0</v>
      </c>
      <c r="I1362" s="31" t="s">
        <v>5421</v>
      </c>
      <c r="J1362" s="31" t="s">
        <v>5422</v>
      </c>
      <c r="K1362" s="31" t="s">
        <v>5164</v>
      </c>
      <c r="L1362" s="31" t="s">
        <v>5278</v>
      </c>
      <c r="M1362" s="31" t="s">
        <v>6466</v>
      </c>
      <c r="N1362" s="31"/>
      <c r="O1362" s="31" t="s">
        <v>9135</v>
      </c>
      <c r="P1362" s="31" t="s">
        <v>9136</v>
      </c>
      <c r="Q1362" s="31" t="s">
        <v>5168</v>
      </c>
    </row>
    <row r="1363" spans="1:17" hidden="1" x14ac:dyDescent="0.2">
      <c r="A1363" s="31" t="s">
        <v>9165</v>
      </c>
      <c r="B1363" s="31" t="s">
        <v>9166</v>
      </c>
      <c r="C1363" s="31" t="s">
        <v>9167</v>
      </c>
      <c r="D1363" s="31"/>
      <c r="E1363" s="31" t="s">
        <v>9137</v>
      </c>
      <c r="F1363" s="31"/>
      <c r="G1363" s="47"/>
      <c r="H1363" s="33">
        <v>0</v>
      </c>
      <c r="I1363" s="31" t="s">
        <v>5421</v>
      </c>
      <c r="J1363" s="31" t="s">
        <v>5422</v>
      </c>
      <c r="K1363" s="31" t="s">
        <v>5164</v>
      </c>
      <c r="L1363" s="31" t="s">
        <v>5278</v>
      </c>
      <c r="M1363" s="31" t="s">
        <v>6466</v>
      </c>
      <c r="N1363" s="31"/>
      <c r="O1363" s="31" t="s">
        <v>9135</v>
      </c>
      <c r="P1363" s="31" t="s">
        <v>9136</v>
      </c>
      <c r="Q1363" s="31" t="s">
        <v>5168</v>
      </c>
    </row>
    <row r="1364" spans="1:17" hidden="1" x14ac:dyDescent="0.2">
      <c r="A1364" s="31" t="s">
        <v>9168</v>
      </c>
      <c r="B1364" s="31" t="s">
        <v>9169</v>
      </c>
      <c r="C1364" s="31" t="s">
        <v>9170</v>
      </c>
      <c r="D1364" s="31"/>
      <c r="E1364" s="31" t="s">
        <v>9137</v>
      </c>
      <c r="F1364" s="31"/>
      <c r="G1364" s="47"/>
      <c r="H1364" s="33">
        <v>0</v>
      </c>
      <c r="I1364" s="31" t="s">
        <v>5421</v>
      </c>
      <c r="J1364" s="31" t="s">
        <v>5422</v>
      </c>
      <c r="K1364" s="31" t="s">
        <v>5164</v>
      </c>
      <c r="L1364" s="31" t="s">
        <v>5278</v>
      </c>
      <c r="M1364" s="31" t="s">
        <v>6466</v>
      </c>
      <c r="N1364" s="31"/>
      <c r="O1364" s="31" t="s">
        <v>9135</v>
      </c>
      <c r="P1364" s="31" t="s">
        <v>9136</v>
      </c>
      <c r="Q1364" s="31" t="s">
        <v>5168</v>
      </c>
    </row>
    <row r="1365" spans="1:17" hidden="1" x14ac:dyDescent="0.2">
      <c r="A1365" s="31" t="s">
        <v>9171</v>
      </c>
      <c r="B1365" s="31" t="s">
        <v>9172</v>
      </c>
      <c r="C1365" s="31" t="s">
        <v>9173</v>
      </c>
      <c r="D1365" s="31"/>
      <c r="E1365" s="31" t="s">
        <v>9137</v>
      </c>
      <c r="F1365" s="31"/>
      <c r="G1365" s="47"/>
      <c r="H1365" s="33">
        <v>0</v>
      </c>
      <c r="I1365" s="31" t="s">
        <v>5421</v>
      </c>
      <c r="J1365" s="31" t="s">
        <v>5422</v>
      </c>
      <c r="K1365" s="31" t="s">
        <v>5164</v>
      </c>
      <c r="L1365" s="31" t="s">
        <v>5278</v>
      </c>
      <c r="M1365" s="31" t="s">
        <v>6466</v>
      </c>
      <c r="N1365" s="31"/>
      <c r="O1365" s="31" t="s">
        <v>9135</v>
      </c>
      <c r="P1365" s="31" t="s">
        <v>9136</v>
      </c>
      <c r="Q1365" s="31" t="s">
        <v>5168</v>
      </c>
    </row>
    <row r="1366" spans="1:17" hidden="1" x14ac:dyDescent="0.2">
      <c r="A1366" s="31" t="s">
        <v>9174</v>
      </c>
      <c r="B1366" s="31" t="s">
        <v>9175</v>
      </c>
      <c r="C1366" s="31" t="s">
        <v>9176</v>
      </c>
      <c r="D1366" s="31"/>
      <c r="E1366" s="31" t="s">
        <v>9137</v>
      </c>
      <c r="F1366" s="31"/>
      <c r="G1366" s="47"/>
      <c r="H1366" s="33">
        <v>0</v>
      </c>
      <c r="I1366" s="31" t="s">
        <v>5421</v>
      </c>
      <c r="J1366" s="31" t="s">
        <v>5422</v>
      </c>
      <c r="K1366" s="31" t="s">
        <v>5164</v>
      </c>
      <c r="L1366" s="31" t="s">
        <v>5278</v>
      </c>
      <c r="M1366" s="31" t="s">
        <v>6466</v>
      </c>
      <c r="N1366" s="31"/>
      <c r="O1366" s="31" t="s">
        <v>9135</v>
      </c>
      <c r="P1366" s="31" t="s">
        <v>9136</v>
      </c>
      <c r="Q1366" s="31" t="s">
        <v>5168</v>
      </c>
    </row>
    <row r="1367" spans="1:17" hidden="1" x14ac:dyDescent="0.2">
      <c r="A1367" s="31" t="s">
        <v>9177</v>
      </c>
      <c r="B1367" s="31" t="s">
        <v>9178</v>
      </c>
      <c r="C1367" s="31" t="s">
        <v>9179</v>
      </c>
      <c r="D1367" s="31"/>
      <c r="E1367" s="31" t="s">
        <v>7424</v>
      </c>
      <c r="F1367" s="31" t="s">
        <v>9180</v>
      </c>
      <c r="G1367" s="47">
        <v>60</v>
      </c>
      <c r="H1367" s="33">
        <v>0</v>
      </c>
      <c r="I1367" s="31" t="s">
        <v>5421</v>
      </c>
      <c r="J1367" s="31" t="s">
        <v>5422</v>
      </c>
      <c r="K1367" s="31" t="s">
        <v>5164</v>
      </c>
      <c r="L1367" s="31" t="s">
        <v>5278</v>
      </c>
      <c r="M1367" s="31" t="s">
        <v>6466</v>
      </c>
      <c r="N1367" s="31" t="s">
        <v>9134</v>
      </c>
      <c r="O1367" s="31" t="s">
        <v>9135</v>
      </c>
      <c r="P1367" s="31" t="s">
        <v>9136</v>
      </c>
      <c r="Q1367" s="31" t="s">
        <v>5168</v>
      </c>
    </row>
    <row r="1368" spans="1:17" hidden="1" x14ac:dyDescent="0.2">
      <c r="A1368" s="31" t="s">
        <v>9181</v>
      </c>
      <c r="B1368" s="31" t="s">
        <v>9182</v>
      </c>
      <c r="C1368" s="31" t="s">
        <v>9183</v>
      </c>
      <c r="D1368" s="31"/>
      <c r="E1368" s="31" t="s">
        <v>7424</v>
      </c>
      <c r="F1368" s="31" t="s">
        <v>9184</v>
      </c>
      <c r="G1368" s="47">
        <v>60</v>
      </c>
      <c r="H1368" s="33">
        <v>0</v>
      </c>
      <c r="I1368" s="31" t="s">
        <v>5421</v>
      </c>
      <c r="J1368" s="31" t="s">
        <v>5422</v>
      </c>
      <c r="K1368" s="31" t="s">
        <v>5164</v>
      </c>
      <c r="L1368" s="31" t="s">
        <v>5278</v>
      </c>
      <c r="M1368" s="31" t="s">
        <v>6466</v>
      </c>
      <c r="N1368" s="31" t="s">
        <v>9134</v>
      </c>
      <c r="O1368" s="31" t="s">
        <v>9135</v>
      </c>
      <c r="P1368" s="31" t="s">
        <v>9136</v>
      </c>
      <c r="Q1368" s="31" t="s">
        <v>5168</v>
      </c>
    </row>
    <row r="1369" spans="1:17" hidden="1" x14ac:dyDescent="0.2">
      <c r="A1369" s="31" t="s">
        <v>9185</v>
      </c>
      <c r="B1369" s="31" t="s">
        <v>9186</v>
      </c>
      <c r="C1369" s="31" t="s">
        <v>9187</v>
      </c>
      <c r="D1369" s="31"/>
      <c r="E1369" s="31" t="s">
        <v>9188</v>
      </c>
      <c r="F1369" s="31" t="s">
        <v>9189</v>
      </c>
      <c r="G1369" s="47">
        <v>60</v>
      </c>
      <c r="H1369" s="33">
        <v>0</v>
      </c>
      <c r="I1369" s="31" t="s">
        <v>5421</v>
      </c>
      <c r="J1369" s="31" t="s">
        <v>5422</v>
      </c>
      <c r="K1369" s="31" t="s">
        <v>5164</v>
      </c>
      <c r="L1369" s="31" t="s">
        <v>5278</v>
      </c>
      <c r="M1369" s="31" t="s">
        <v>6466</v>
      </c>
      <c r="N1369" s="31" t="s">
        <v>9134</v>
      </c>
      <c r="O1369" s="31" t="s">
        <v>9135</v>
      </c>
      <c r="P1369" s="31" t="s">
        <v>9136</v>
      </c>
      <c r="Q1369" s="31" t="s">
        <v>5168</v>
      </c>
    </row>
    <row r="1370" spans="1:17" hidden="1" x14ac:dyDescent="0.2">
      <c r="A1370" s="31" t="s">
        <v>9190</v>
      </c>
      <c r="B1370" s="31" t="s">
        <v>9191</v>
      </c>
      <c r="C1370" s="31" t="s">
        <v>9192</v>
      </c>
      <c r="D1370" s="31"/>
      <c r="E1370" s="31" t="s">
        <v>7424</v>
      </c>
      <c r="F1370" s="31" t="s">
        <v>9193</v>
      </c>
      <c r="G1370" s="47">
        <v>60</v>
      </c>
      <c r="H1370" s="33">
        <v>0</v>
      </c>
      <c r="I1370" s="31" t="s">
        <v>5421</v>
      </c>
      <c r="J1370" s="31" t="s">
        <v>5422</v>
      </c>
      <c r="K1370" s="31" t="s">
        <v>5164</v>
      </c>
      <c r="L1370" s="31" t="s">
        <v>5278</v>
      </c>
      <c r="M1370" s="31" t="s">
        <v>6466</v>
      </c>
      <c r="N1370" s="31" t="s">
        <v>9134</v>
      </c>
      <c r="O1370" s="31" t="s">
        <v>9135</v>
      </c>
      <c r="P1370" s="31" t="s">
        <v>9136</v>
      </c>
      <c r="Q1370" s="31" t="s">
        <v>5168</v>
      </c>
    </row>
    <row r="1371" spans="1:17" hidden="1" x14ac:dyDescent="0.2">
      <c r="A1371" s="31" t="s">
        <v>9194</v>
      </c>
      <c r="B1371" s="31" t="s">
        <v>9195</v>
      </c>
      <c r="C1371" s="31" t="s">
        <v>9196</v>
      </c>
      <c r="D1371" s="31"/>
      <c r="E1371" s="31" t="s">
        <v>7424</v>
      </c>
      <c r="F1371" s="31" t="s">
        <v>9197</v>
      </c>
      <c r="G1371" s="47">
        <v>60</v>
      </c>
      <c r="H1371" s="33">
        <v>0</v>
      </c>
      <c r="I1371" s="31" t="s">
        <v>5421</v>
      </c>
      <c r="J1371" s="31" t="s">
        <v>5422</v>
      </c>
      <c r="K1371" s="31" t="s">
        <v>5164</v>
      </c>
      <c r="L1371" s="31" t="s">
        <v>5278</v>
      </c>
      <c r="M1371" s="31" t="s">
        <v>6466</v>
      </c>
      <c r="N1371" s="31" t="s">
        <v>9134</v>
      </c>
      <c r="O1371" s="31" t="s">
        <v>9135</v>
      </c>
      <c r="P1371" s="31" t="s">
        <v>9136</v>
      </c>
      <c r="Q1371" s="31" t="s">
        <v>5168</v>
      </c>
    </row>
    <row r="1372" spans="1:17" hidden="1" x14ac:dyDescent="0.2">
      <c r="A1372" s="31" t="s">
        <v>9198</v>
      </c>
      <c r="B1372" s="31" t="s">
        <v>9199</v>
      </c>
      <c r="C1372" s="31" t="s">
        <v>9200</v>
      </c>
      <c r="D1372" s="31"/>
      <c r="E1372" s="31" t="s">
        <v>5171</v>
      </c>
      <c r="F1372" s="31" t="s">
        <v>9201</v>
      </c>
      <c r="G1372" s="47">
        <v>60</v>
      </c>
      <c r="H1372" s="33">
        <v>0</v>
      </c>
      <c r="I1372" s="31"/>
      <c r="J1372" s="31"/>
      <c r="K1372" s="31" t="s">
        <v>5164</v>
      </c>
      <c r="L1372" s="31" t="s">
        <v>5165</v>
      </c>
      <c r="M1372" s="31" t="s">
        <v>5305</v>
      </c>
      <c r="N1372" s="31"/>
      <c r="O1372" s="31" t="s">
        <v>9198</v>
      </c>
      <c r="P1372" s="31" t="s">
        <v>9199</v>
      </c>
      <c r="Q1372" s="31" t="s">
        <v>5168</v>
      </c>
    </row>
    <row r="1373" spans="1:17" hidden="1" x14ac:dyDescent="0.2">
      <c r="A1373" s="31" t="s">
        <v>9202</v>
      </c>
      <c r="B1373" s="31" t="s">
        <v>9203</v>
      </c>
      <c r="C1373" s="31" t="s">
        <v>9204</v>
      </c>
      <c r="D1373" s="31"/>
      <c r="E1373" s="31" t="s">
        <v>5171</v>
      </c>
      <c r="F1373" s="31" t="s">
        <v>9205</v>
      </c>
      <c r="G1373" s="47">
        <v>60</v>
      </c>
      <c r="H1373" s="33">
        <v>0</v>
      </c>
      <c r="I1373" s="31"/>
      <c r="J1373" s="31"/>
      <c r="K1373" s="31" t="s">
        <v>5164</v>
      </c>
      <c r="L1373" s="31" t="s">
        <v>5165</v>
      </c>
      <c r="M1373" s="31" t="s">
        <v>5224</v>
      </c>
      <c r="N1373" s="31"/>
      <c r="O1373" s="31" t="s">
        <v>9202</v>
      </c>
      <c r="P1373" s="31" t="s">
        <v>9203</v>
      </c>
      <c r="Q1373" s="31" t="s">
        <v>5168</v>
      </c>
    </row>
    <row r="1374" spans="1:17" hidden="1" x14ac:dyDescent="0.2">
      <c r="A1374" s="31" t="s">
        <v>9206</v>
      </c>
      <c r="B1374" s="31" t="s">
        <v>9207</v>
      </c>
      <c r="C1374" s="31" t="s">
        <v>9208</v>
      </c>
      <c r="D1374" s="31"/>
      <c r="E1374" s="31" t="s">
        <v>5171</v>
      </c>
      <c r="F1374" s="31" t="s">
        <v>9209</v>
      </c>
      <c r="G1374" s="47">
        <v>60</v>
      </c>
      <c r="H1374" s="33">
        <v>0</v>
      </c>
      <c r="I1374" s="31"/>
      <c r="J1374" s="31"/>
      <c r="K1374" s="31" t="s">
        <v>5164</v>
      </c>
      <c r="L1374" s="31" t="s">
        <v>5310</v>
      </c>
      <c r="M1374" s="31" t="s">
        <v>5239</v>
      </c>
      <c r="N1374" s="31" t="s">
        <v>9210</v>
      </c>
      <c r="O1374" s="31" t="s">
        <v>9206</v>
      </c>
      <c r="P1374" s="31" t="s">
        <v>9207</v>
      </c>
      <c r="Q1374" s="31" t="s">
        <v>5168</v>
      </c>
    </row>
    <row r="1375" spans="1:17" hidden="1" x14ac:dyDescent="0.2">
      <c r="A1375" s="31" t="s">
        <v>9211</v>
      </c>
      <c r="B1375" s="31" t="s">
        <v>9212</v>
      </c>
      <c r="C1375" s="31" t="s">
        <v>9213</v>
      </c>
      <c r="D1375" s="31"/>
      <c r="E1375" s="31" t="s">
        <v>5419</v>
      </c>
      <c r="F1375" s="31" t="s">
        <v>9214</v>
      </c>
      <c r="G1375" s="47"/>
      <c r="H1375" s="33">
        <v>0</v>
      </c>
      <c r="I1375" s="31" t="s">
        <v>5661</v>
      </c>
      <c r="J1375" s="31" t="s">
        <v>5662</v>
      </c>
      <c r="K1375" s="31" t="s">
        <v>5164</v>
      </c>
      <c r="L1375" s="31" t="s">
        <v>5278</v>
      </c>
      <c r="M1375" s="31" t="s">
        <v>9215</v>
      </c>
      <c r="N1375" s="31" t="s">
        <v>9216</v>
      </c>
      <c r="O1375" s="31" t="s">
        <v>9211</v>
      </c>
      <c r="P1375" s="31" t="s">
        <v>9212</v>
      </c>
      <c r="Q1375" s="31" t="s">
        <v>5168</v>
      </c>
    </row>
    <row r="1376" spans="1:17" hidden="1" x14ac:dyDescent="0.2">
      <c r="A1376" s="31" t="s">
        <v>9217</v>
      </c>
      <c r="B1376" s="31" t="s">
        <v>9218</v>
      </c>
      <c r="C1376" s="31" t="s">
        <v>9219</v>
      </c>
      <c r="D1376" s="31"/>
      <c r="E1376" s="31"/>
      <c r="F1376" s="31"/>
      <c r="G1376" s="47"/>
      <c r="H1376" s="33">
        <v>0</v>
      </c>
      <c r="I1376" s="31"/>
      <c r="J1376" s="31"/>
      <c r="K1376" s="31" t="s">
        <v>5164</v>
      </c>
      <c r="L1376" s="31" t="s">
        <v>5165</v>
      </c>
      <c r="M1376" s="31" t="s">
        <v>5361</v>
      </c>
      <c r="N1376" s="31"/>
      <c r="O1376" s="31" t="s">
        <v>9217</v>
      </c>
      <c r="P1376" s="31" t="s">
        <v>9218</v>
      </c>
      <c r="Q1376" s="31" t="s">
        <v>5168</v>
      </c>
    </row>
    <row r="1377" spans="1:17" hidden="1" x14ac:dyDescent="0.2">
      <c r="A1377" s="31" t="s">
        <v>9220</v>
      </c>
      <c r="B1377" s="31" t="s">
        <v>9221</v>
      </c>
      <c r="C1377" s="31" t="s">
        <v>9222</v>
      </c>
      <c r="D1377" s="31"/>
      <c r="E1377" s="31" t="s">
        <v>5419</v>
      </c>
      <c r="F1377" s="31" t="s">
        <v>9223</v>
      </c>
      <c r="G1377" s="47"/>
      <c r="H1377" s="33">
        <v>0</v>
      </c>
      <c r="I1377" s="31" t="s">
        <v>5294</v>
      </c>
      <c r="J1377" s="31" t="s">
        <v>5295</v>
      </c>
      <c r="K1377" s="31" t="s">
        <v>5164</v>
      </c>
      <c r="L1377" s="31" t="s">
        <v>9224</v>
      </c>
      <c r="M1377" s="31" t="s">
        <v>5297</v>
      </c>
      <c r="N1377" s="31" t="s">
        <v>9225</v>
      </c>
      <c r="O1377" s="31" t="s">
        <v>9220</v>
      </c>
      <c r="P1377" s="31" t="s">
        <v>9221</v>
      </c>
      <c r="Q1377" s="31" t="s">
        <v>5168</v>
      </c>
    </row>
    <row r="1378" spans="1:17" hidden="1" x14ac:dyDescent="0.2">
      <c r="A1378" s="31" t="s">
        <v>9226</v>
      </c>
      <c r="B1378" s="31" t="s">
        <v>9227</v>
      </c>
      <c r="C1378" s="31"/>
      <c r="D1378" s="31"/>
      <c r="E1378" s="31"/>
      <c r="F1378" s="31"/>
      <c r="G1378" s="47"/>
      <c r="H1378" s="33">
        <v>0</v>
      </c>
      <c r="I1378" s="31"/>
      <c r="J1378" s="31"/>
      <c r="K1378" s="31" t="s">
        <v>5164</v>
      </c>
      <c r="L1378" s="31"/>
      <c r="M1378" s="31"/>
      <c r="N1378" s="31"/>
      <c r="O1378" s="31" t="s">
        <v>9226</v>
      </c>
      <c r="P1378" s="31" t="s">
        <v>9227</v>
      </c>
      <c r="Q1378" s="31" t="s">
        <v>5168</v>
      </c>
    </row>
    <row r="1379" spans="1:17" hidden="1" x14ac:dyDescent="0.2">
      <c r="A1379" s="31" t="s">
        <v>9228</v>
      </c>
      <c r="B1379" s="31" t="s">
        <v>9229</v>
      </c>
      <c r="C1379" s="31" t="s">
        <v>9230</v>
      </c>
      <c r="D1379" s="31"/>
      <c r="E1379" s="31" t="s">
        <v>5419</v>
      </c>
      <c r="F1379" s="31" t="s">
        <v>9231</v>
      </c>
      <c r="G1379" s="47">
        <v>60</v>
      </c>
      <c r="H1379" s="33">
        <v>0</v>
      </c>
      <c r="I1379" s="31" t="s">
        <v>5661</v>
      </c>
      <c r="J1379" s="31" t="s">
        <v>5662</v>
      </c>
      <c r="K1379" s="31" t="s">
        <v>5164</v>
      </c>
      <c r="L1379" s="31" t="s">
        <v>5278</v>
      </c>
      <c r="M1379" s="31" t="s">
        <v>5687</v>
      </c>
      <c r="N1379" s="31" t="s">
        <v>9232</v>
      </c>
      <c r="O1379" s="31" t="s">
        <v>9228</v>
      </c>
      <c r="P1379" s="31" t="s">
        <v>9229</v>
      </c>
      <c r="Q1379" s="31" t="s">
        <v>5168</v>
      </c>
    </row>
    <row r="1380" spans="1:17" hidden="1" x14ac:dyDescent="0.2">
      <c r="A1380" s="31" t="s">
        <v>9233</v>
      </c>
      <c r="B1380" s="31" t="s">
        <v>9234</v>
      </c>
      <c r="C1380" s="31" t="s">
        <v>9235</v>
      </c>
      <c r="D1380" s="31"/>
      <c r="E1380" s="31" t="s">
        <v>5171</v>
      </c>
      <c r="F1380" s="31" t="s">
        <v>9236</v>
      </c>
      <c r="G1380" s="47">
        <v>60</v>
      </c>
      <c r="H1380" s="33">
        <v>0</v>
      </c>
      <c r="I1380" s="31" t="s">
        <v>5294</v>
      </c>
      <c r="J1380" s="31" t="s">
        <v>5295</v>
      </c>
      <c r="K1380" s="31" t="s">
        <v>5164</v>
      </c>
      <c r="L1380" s="31" t="s">
        <v>9237</v>
      </c>
      <c r="M1380" s="31" t="s">
        <v>5297</v>
      </c>
      <c r="N1380" s="31" t="s">
        <v>9238</v>
      </c>
      <c r="O1380" s="31" t="s">
        <v>9233</v>
      </c>
      <c r="P1380" s="31" t="s">
        <v>9234</v>
      </c>
      <c r="Q1380" s="31" t="s">
        <v>5168</v>
      </c>
    </row>
    <row r="1381" spans="1:17" hidden="1" x14ac:dyDescent="0.2">
      <c r="A1381" s="31" t="s">
        <v>9239</v>
      </c>
      <c r="B1381" s="31" t="s">
        <v>9240</v>
      </c>
      <c r="C1381" s="31" t="s">
        <v>9241</v>
      </c>
      <c r="D1381" s="31" t="s">
        <v>9242</v>
      </c>
      <c r="E1381" s="31" t="s">
        <v>5419</v>
      </c>
      <c r="F1381" s="31" t="s">
        <v>9242</v>
      </c>
      <c r="G1381" s="47"/>
      <c r="H1381" s="33">
        <v>0</v>
      </c>
      <c r="I1381" s="31" t="s">
        <v>5421</v>
      </c>
      <c r="J1381" s="31" t="s">
        <v>5422</v>
      </c>
      <c r="K1381" s="31" t="s">
        <v>5164</v>
      </c>
      <c r="L1381" s="31" t="s">
        <v>5278</v>
      </c>
      <c r="M1381" s="31" t="s">
        <v>5446</v>
      </c>
      <c r="N1381" s="31"/>
      <c r="O1381" s="31" t="s">
        <v>9239</v>
      </c>
      <c r="P1381" s="31" t="s">
        <v>9240</v>
      </c>
      <c r="Q1381" s="31" t="s">
        <v>5168</v>
      </c>
    </row>
    <row r="1382" spans="1:17" hidden="1" x14ac:dyDescent="0.2">
      <c r="A1382" s="31" t="s">
        <v>9243</v>
      </c>
      <c r="B1382" s="31" t="s">
        <v>9244</v>
      </c>
      <c r="C1382" s="31" t="s">
        <v>9245</v>
      </c>
      <c r="D1382" s="31" t="s">
        <v>9246</v>
      </c>
      <c r="E1382" s="31" t="s">
        <v>5419</v>
      </c>
      <c r="F1382" s="31" t="s">
        <v>9246</v>
      </c>
      <c r="G1382" s="47"/>
      <c r="H1382" s="33">
        <v>0</v>
      </c>
      <c r="I1382" s="31" t="s">
        <v>5421</v>
      </c>
      <c r="J1382" s="31" t="s">
        <v>5422</v>
      </c>
      <c r="K1382" s="31" t="s">
        <v>5164</v>
      </c>
      <c r="L1382" s="31" t="s">
        <v>5278</v>
      </c>
      <c r="M1382" s="31" t="s">
        <v>5609</v>
      </c>
      <c r="N1382" s="31"/>
      <c r="O1382" s="31" t="s">
        <v>9243</v>
      </c>
      <c r="P1382" s="31" t="s">
        <v>9244</v>
      </c>
      <c r="Q1382" s="31" t="s">
        <v>5168</v>
      </c>
    </row>
    <row r="1383" spans="1:17" hidden="1" x14ac:dyDescent="0.2">
      <c r="A1383" s="31" t="s">
        <v>9247</v>
      </c>
      <c r="B1383" s="31" t="s">
        <v>9248</v>
      </c>
      <c r="C1383" s="31" t="s">
        <v>9249</v>
      </c>
      <c r="D1383" s="31" t="s">
        <v>9250</v>
      </c>
      <c r="E1383" s="31" t="s">
        <v>9251</v>
      </c>
      <c r="F1383" s="31" t="s">
        <v>9250</v>
      </c>
      <c r="G1383" s="47"/>
      <c r="H1383" s="33">
        <v>0</v>
      </c>
      <c r="I1383" s="31" t="s">
        <v>5421</v>
      </c>
      <c r="J1383" s="31" t="s">
        <v>5422</v>
      </c>
      <c r="K1383" s="31" t="s">
        <v>5164</v>
      </c>
      <c r="L1383" s="31" t="s">
        <v>5278</v>
      </c>
      <c r="M1383" s="31" t="s">
        <v>5701</v>
      </c>
      <c r="N1383" s="31"/>
      <c r="O1383" s="31" t="s">
        <v>9243</v>
      </c>
      <c r="P1383" s="31" t="s">
        <v>9244</v>
      </c>
      <c r="Q1383" s="31" t="s">
        <v>5168</v>
      </c>
    </row>
    <row r="1384" spans="1:17" hidden="1" x14ac:dyDescent="0.2">
      <c r="A1384" s="31" t="s">
        <v>9252</v>
      </c>
      <c r="B1384" s="31" t="s">
        <v>9253</v>
      </c>
      <c r="C1384" s="31" t="s">
        <v>9254</v>
      </c>
      <c r="D1384" s="31" t="s">
        <v>3948</v>
      </c>
      <c r="E1384" s="31" t="s">
        <v>9251</v>
      </c>
      <c r="F1384" s="31" t="s">
        <v>3948</v>
      </c>
      <c r="G1384" s="47"/>
      <c r="H1384" s="33">
        <v>0</v>
      </c>
      <c r="I1384" s="31" t="s">
        <v>5421</v>
      </c>
      <c r="J1384" s="31" t="s">
        <v>5422</v>
      </c>
      <c r="K1384" s="31" t="s">
        <v>5164</v>
      </c>
      <c r="L1384" s="31" t="s">
        <v>5278</v>
      </c>
      <c r="M1384" s="31" t="s">
        <v>5701</v>
      </c>
      <c r="N1384" s="31"/>
      <c r="O1384" s="31" t="s">
        <v>9243</v>
      </c>
      <c r="P1384" s="31" t="s">
        <v>9244</v>
      </c>
      <c r="Q1384" s="31" t="s">
        <v>5168</v>
      </c>
    </row>
    <row r="1385" spans="1:17" hidden="1" x14ac:dyDescent="0.2">
      <c r="A1385" s="31" t="s">
        <v>9255</v>
      </c>
      <c r="B1385" s="31" t="s">
        <v>9256</v>
      </c>
      <c r="C1385" s="31" t="s">
        <v>9257</v>
      </c>
      <c r="D1385" s="31" t="s">
        <v>9250</v>
      </c>
      <c r="E1385" s="31" t="s">
        <v>9251</v>
      </c>
      <c r="F1385" s="31" t="s">
        <v>9250</v>
      </c>
      <c r="G1385" s="47"/>
      <c r="H1385" s="33">
        <v>0</v>
      </c>
      <c r="I1385" s="31" t="s">
        <v>5421</v>
      </c>
      <c r="J1385" s="31" t="s">
        <v>5422</v>
      </c>
      <c r="K1385" s="31" t="s">
        <v>5164</v>
      </c>
      <c r="L1385" s="31" t="s">
        <v>5278</v>
      </c>
      <c r="M1385" s="31" t="s">
        <v>5794</v>
      </c>
      <c r="N1385" s="31"/>
      <c r="O1385" s="31" t="s">
        <v>9243</v>
      </c>
      <c r="P1385" s="31" t="s">
        <v>9244</v>
      </c>
      <c r="Q1385" s="31" t="s">
        <v>5168</v>
      </c>
    </row>
    <row r="1386" spans="1:17" hidden="1" x14ac:dyDescent="0.2">
      <c r="A1386" s="31" t="s">
        <v>9258</v>
      </c>
      <c r="B1386" s="31" t="s">
        <v>9259</v>
      </c>
      <c r="C1386" s="31" t="s">
        <v>9260</v>
      </c>
      <c r="D1386" s="31" t="s">
        <v>9250</v>
      </c>
      <c r="E1386" s="31" t="s">
        <v>9261</v>
      </c>
      <c r="F1386" s="31" t="s">
        <v>9250</v>
      </c>
      <c r="G1386" s="47"/>
      <c r="H1386" s="33">
        <v>0</v>
      </c>
      <c r="I1386" s="31" t="s">
        <v>5421</v>
      </c>
      <c r="J1386" s="31" t="s">
        <v>5422</v>
      </c>
      <c r="K1386" s="31" t="s">
        <v>5164</v>
      </c>
      <c r="L1386" s="31" t="s">
        <v>5278</v>
      </c>
      <c r="M1386" s="31" t="s">
        <v>5794</v>
      </c>
      <c r="N1386" s="31"/>
      <c r="O1386" s="31" t="s">
        <v>9243</v>
      </c>
      <c r="P1386" s="31" t="s">
        <v>9244</v>
      </c>
      <c r="Q1386" s="31" t="s">
        <v>5168</v>
      </c>
    </row>
    <row r="1387" spans="1:17" hidden="1" x14ac:dyDescent="0.2">
      <c r="A1387" s="31" t="s">
        <v>9262</v>
      </c>
      <c r="B1387" s="31" t="s">
        <v>9263</v>
      </c>
      <c r="C1387" s="31" t="s">
        <v>9264</v>
      </c>
      <c r="D1387" s="31" t="s">
        <v>3948</v>
      </c>
      <c r="E1387" s="31" t="s">
        <v>9251</v>
      </c>
      <c r="F1387" s="31" t="s">
        <v>3948</v>
      </c>
      <c r="G1387" s="47"/>
      <c r="H1387" s="33">
        <v>0</v>
      </c>
      <c r="I1387" s="31" t="s">
        <v>5661</v>
      </c>
      <c r="J1387" s="31" t="s">
        <v>5662</v>
      </c>
      <c r="K1387" s="31" t="s">
        <v>5164</v>
      </c>
      <c r="L1387" s="31" t="s">
        <v>5278</v>
      </c>
      <c r="M1387" s="31" t="s">
        <v>5663</v>
      </c>
      <c r="N1387" s="31"/>
      <c r="O1387" s="31" t="s">
        <v>9243</v>
      </c>
      <c r="P1387" s="31" t="s">
        <v>9244</v>
      </c>
      <c r="Q1387" s="31" t="s">
        <v>5168</v>
      </c>
    </row>
    <row r="1388" spans="1:17" hidden="1" x14ac:dyDescent="0.2">
      <c r="A1388" s="31" t="s">
        <v>9265</v>
      </c>
      <c r="B1388" s="31" t="s">
        <v>9266</v>
      </c>
      <c r="C1388" s="31" t="s">
        <v>9267</v>
      </c>
      <c r="D1388" s="31" t="s">
        <v>3948</v>
      </c>
      <c r="E1388" s="31" t="s">
        <v>9251</v>
      </c>
      <c r="F1388" s="31" t="s">
        <v>3948</v>
      </c>
      <c r="G1388" s="47"/>
      <c r="H1388" s="33">
        <v>0</v>
      </c>
      <c r="I1388" s="31" t="s">
        <v>5421</v>
      </c>
      <c r="J1388" s="31" t="s">
        <v>5422</v>
      </c>
      <c r="K1388" s="31" t="s">
        <v>5164</v>
      </c>
      <c r="L1388" s="31" t="s">
        <v>5278</v>
      </c>
      <c r="M1388" s="31" t="s">
        <v>5701</v>
      </c>
      <c r="N1388" s="31"/>
      <c r="O1388" s="31" t="s">
        <v>9243</v>
      </c>
      <c r="P1388" s="31" t="s">
        <v>9244</v>
      </c>
      <c r="Q1388" s="31" t="s">
        <v>5168</v>
      </c>
    </row>
    <row r="1389" spans="1:17" hidden="1" x14ac:dyDescent="0.2">
      <c r="A1389" s="31" t="s">
        <v>9268</v>
      </c>
      <c r="B1389" s="31" t="s">
        <v>9269</v>
      </c>
      <c r="C1389" s="31" t="s">
        <v>9270</v>
      </c>
      <c r="D1389" s="31" t="s">
        <v>3948</v>
      </c>
      <c r="E1389" s="31" t="s">
        <v>9251</v>
      </c>
      <c r="F1389" s="31" t="s">
        <v>3948</v>
      </c>
      <c r="G1389" s="47"/>
      <c r="H1389" s="33">
        <v>0</v>
      </c>
      <c r="I1389" s="31" t="s">
        <v>5421</v>
      </c>
      <c r="J1389" s="31" t="s">
        <v>5422</v>
      </c>
      <c r="K1389" s="31" t="s">
        <v>5164</v>
      </c>
      <c r="L1389" s="31" t="s">
        <v>5278</v>
      </c>
      <c r="M1389" s="31" t="s">
        <v>5354</v>
      </c>
      <c r="N1389" s="31"/>
      <c r="O1389" s="31" t="s">
        <v>9243</v>
      </c>
      <c r="P1389" s="31" t="s">
        <v>9244</v>
      </c>
      <c r="Q1389" s="31" t="s">
        <v>5168</v>
      </c>
    </row>
    <row r="1390" spans="1:17" hidden="1" x14ac:dyDescent="0.2">
      <c r="A1390" s="31" t="s">
        <v>9271</v>
      </c>
      <c r="B1390" s="31" t="s">
        <v>9272</v>
      </c>
      <c r="C1390" s="31" t="s">
        <v>9273</v>
      </c>
      <c r="D1390" s="31" t="s">
        <v>3948</v>
      </c>
      <c r="E1390" s="31" t="s">
        <v>9251</v>
      </c>
      <c r="F1390" s="31" t="s">
        <v>3948</v>
      </c>
      <c r="G1390" s="47"/>
      <c r="H1390" s="33">
        <v>0</v>
      </c>
      <c r="I1390" s="31" t="s">
        <v>5421</v>
      </c>
      <c r="J1390" s="31" t="s">
        <v>5422</v>
      </c>
      <c r="K1390" s="31" t="s">
        <v>5164</v>
      </c>
      <c r="L1390" s="31" t="s">
        <v>5278</v>
      </c>
      <c r="M1390" s="31" t="s">
        <v>5701</v>
      </c>
      <c r="N1390" s="31"/>
      <c r="O1390" s="31" t="s">
        <v>9243</v>
      </c>
      <c r="P1390" s="31" t="s">
        <v>9244</v>
      </c>
      <c r="Q1390" s="31" t="s">
        <v>5168</v>
      </c>
    </row>
    <row r="1391" spans="1:17" hidden="1" x14ac:dyDescent="0.2">
      <c r="A1391" s="31" t="s">
        <v>9274</v>
      </c>
      <c r="B1391" s="31" t="s">
        <v>9275</v>
      </c>
      <c r="C1391" s="31" t="s">
        <v>9276</v>
      </c>
      <c r="D1391" s="31" t="s">
        <v>3948</v>
      </c>
      <c r="E1391" s="31" t="s">
        <v>9261</v>
      </c>
      <c r="F1391" s="31" t="s">
        <v>3948</v>
      </c>
      <c r="G1391" s="47"/>
      <c r="H1391" s="33">
        <v>0</v>
      </c>
      <c r="I1391" s="31" t="s">
        <v>5661</v>
      </c>
      <c r="J1391" s="31" t="s">
        <v>5662</v>
      </c>
      <c r="K1391" s="31" t="s">
        <v>5164</v>
      </c>
      <c r="L1391" s="31" t="s">
        <v>5278</v>
      </c>
      <c r="M1391" s="31" t="s">
        <v>5819</v>
      </c>
      <c r="N1391" s="31"/>
      <c r="O1391" s="31" t="s">
        <v>9243</v>
      </c>
      <c r="P1391" s="31" t="s">
        <v>9244</v>
      </c>
      <c r="Q1391" s="31" t="s">
        <v>5168</v>
      </c>
    </row>
    <row r="1392" spans="1:17" hidden="1" x14ac:dyDescent="0.2">
      <c r="A1392" s="31" t="s">
        <v>9277</v>
      </c>
      <c r="B1392" s="31" t="s">
        <v>9278</v>
      </c>
      <c r="C1392" s="31" t="s">
        <v>9279</v>
      </c>
      <c r="D1392" s="31" t="s">
        <v>3948</v>
      </c>
      <c r="E1392" s="31" t="s">
        <v>9251</v>
      </c>
      <c r="F1392" s="31" t="s">
        <v>3948</v>
      </c>
      <c r="G1392" s="47"/>
      <c r="H1392" s="33">
        <v>0</v>
      </c>
      <c r="I1392" s="31" t="s">
        <v>5421</v>
      </c>
      <c r="J1392" s="31" t="s">
        <v>5422</v>
      </c>
      <c r="K1392" s="31" t="s">
        <v>5164</v>
      </c>
      <c r="L1392" s="31" t="s">
        <v>5278</v>
      </c>
      <c r="M1392" s="31" t="s">
        <v>5354</v>
      </c>
      <c r="N1392" s="31"/>
      <c r="O1392" s="31" t="s">
        <v>9243</v>
      </c>
      <c r="P1392" s="31" t="s">
        <v>9244</v>
      </c>
      <c r="Q1392" s="31" t="s">
        <v>5168</v>
      </c>
    </row>
    <row r="1393" spans="1:17" hidden="1" x14ac:dyDescent="0.2">
      <c r="A1393" s="31" t="s">
        <v>9280</v>
      </c>
      <c r="B1393" s="31" t="s">
        <v>9281</v>
      </c>
      <c r="C1393" s="31" t="s">
        <v>9282</v>
      </c>
      <c r="D1393" s="31" t="s">
        <v>3948</v>
      </c>
      <c r="E1393" s="31" t="s">
        <v>9251</v>
      </c>
      <c r="F1393" s="31" t="s">
        <v>3948</v>
      </c>
      <c r="G1393" s="47"/>
      <c r="H1393" s="33">
        <v>0</v>
      </c>
      <c r="I1393" s="31" t="s">
        <v>5661</v>
      </c>
      <c r="J1393" s="31" t="s">
        <v>5662</v>
      </c>
      <c r="K1393" s="31" t="s">
        <v>5164</v>
      </c>
      <c r="L1393" s="31" t="s">
        <v>5278</v>
      </c>
      <c r="M1393" s="31" t="s">
        <v>5819</v>
      </c>
      <c r="N1393" s="31"/>
      <c r="O1393" s="31" t="s">
        <v>9243</v>
      </c>
      <c r="P1393" s="31" t="s">
        <v>9244</v>
      </c>
      <c r="Q1393" s="31" t="s">
        <v>5168</v>
      </c>
    </row>
    <row r="1394" spans="1:17" hidden="1" x14ac:dyDescent="0.2">
      <c r="A1394" s="31" t="s">
        <v>9283</v>
      </c>
      <c r="B1394" s="31" t="s">
        <v>9284</v>
      </c>
      <c r="C1394" s="31" t="s">
        <v>9285</v>
      </c>
      <c r="D1394" s="31" t="s">
        <v>3948</v>
      </c>
      <c r="E1394" s="31" t="s">
        <v>9251</v>
      </c>
      <c r="F1394" s="31" t="s">
        <v>3948</v>
      </c>
      <c r="G1394" s="47"/>
      <c r="H1394" s="33">
        <v>0</v>
      </c>
      <c r="I1394" s="31" t="s">
        <v>5421</v>
      </c>
      <c r="J1394" s="31" t="s">
        <v>5422</v>
      </c>
      <c r="K1394" s="31" t="s">
        <v>5164</v>
      </c>
      <c r="L1394" s="31" t="s">
        <v>5278</v>
      </c>
      <c r="M1394" s="31" t="s">
        <v>5354</v>
      </c>
      <c r="N1394" s="31"/>
      <c r="O1394" s="31" t="s">
        <v>9243</v>
      </c>
      <c r="P1394" s="31" t="s">
        <v>9244</v>
      </c>
      <c r="Q1394" s="31" t="s">
        <v>5168</v>
      </c>
    </row>
    <row r="1395" spans="1:17" hidden="1" x14ac:dyDescent="0.2">
      <c r="A1395" s="31" t="s">
        <v>9286</v>
      </c>
      <c r="B1395" s="31" t="s">
        <v>9287</v>
      </c>
      <c r="C1395" s="31" t="s">
        <v>9288</v>
      </c>
      <c r="D1395" s="31" t="s">
        <v>3948</v>
      </c>
      <c r="E1395" s="31" t="s">
        <v>9251</v>
      </c>
      <c r="F1395" s="31" t="s">
        <v>3948</v>
      </c>
      <c r="G1395" s="47"/>
      <c r="H1395" s="33">
        <v>0</v>
      </c>
      <c r="I1395" s="31" t="s">
        <v>5421</v>
      </c>
      <c r="J1395" s="31" t="s">
        <v>5422</v>
      </c>
      <c r="K1395" s="31" t="s">
        <v>5164</v>
      </c>
      <c r="L1395" s="31" t="s">
        <v>5278</v>
      </c>
      <c r="M1395" s="31" t="s">
        <v>5701</v>
      </c>
      <c r="N1395" s="31"/>
      <c r="O1395" s="31" t="s">
        <v>9243</v>
      </c>
      <c r="P1395" s="31" t="s">
        <v>9244</v>
      </c>
      <c r="Q1395" s="31" t="s">
        <v>5168</v>
      </c>
    </row>
    <row r="1396" spans="1:17" hidden="1" x14ac:dyDescent="0.2">
      <c r="A1396" s="31" t="s">
        <v>9289</v>
      </c>
      <c r="B1396" s="31" t="s">
        <v>9290</v>
      </c>
      <c r="C1396" s="31" t="s">
        <v>9291</v>
      </c>
      <c r="D1396" s="31" t="s">
        <v>9250</v>
      </c>
      <c r="E1396" s="31" t="s">
        <v>9292</v>
      </c>
      <c r="F1396" s="31" t="s">
        <v>9250</v>
      </c>
      <c r="G1396" s="47"/>
      <c r="H1396" s="33">
        <v>0</v>
      </c>
      <c r="I1396" s="31" t="s">
        <v>5421</v>
      </c>
      <c r="J1396" s="31" t="s">
        <v>5422</v>
      </c>
      <c r="K1396" s="31" t="s">
        <v>5164</v>
      </c>
      <c r="L1396" s="31" t="s">
        <v>5278</v>
      </c>
      <c r="M1396" s="31" t="s">
        <v>5609</v>
      </c>
      <c r="N1396" s="31"/>
      <c r="O1396" s="31" t="s">
        <v>9243</v>
      </c>
      <c r="P1396" s="31" t="s">
        <v>9244</v>
      </c>
      <c r="Q1396" s="31" t="s">
        <v>5168</v>
      </c>
    </row>
    <row r="1397" spans="1:17" hidden="1" x14ac:dyDescent="0.2">
      <c r="A1397" s="31" t="s">
        <v>9293</v>
      </c>
      <c r="B1397" s="31" t="s">
        <v>9294</v>
      </c>
      <c r="C1397" s="31" t="s">
        <v>9295</v>
      </c>
      <c r="D1397" s="31" t="s">
        <v>3948</v>
      </c>
      <c r="E1397" s="31" t="s">
        <v>9251</v>
      </c>
      <c r="F1397" s="31" t="s">
        <v>3948</v>
      </c>
      <c r="G1397" s="47"/>
      <c r="H1397" s="33">
        <v>0</v>
      </c>
      <c r="I1397" s="31" t="s">
        <v>5661</v>
      </c>
      <c r="J1397" s="31" t="s">
        <v>5662</v>
      </c>
      <c r="K1397" s="31" t="s">
        <v>5164</v>
      </c>
      <c r="L1397" s="31" t="s">
        <v>5278</v>
      </c>
      <c r="M1397" s="31" t="s">
        <v>5673</v>
      </c>
      <c r="N1397" s="31"/>
      <c r="O1397" s="31" t="s">
        <v>9243</v>
      </c>
      <c r="P1397" s="31" t="s">
        <v>9244</v>
      </c>
      <c r="Q1397" s="31" t="s">
        <v>5168</v>
      </c>
    </row>
    <row r="1398" spans="1:17" hidden="1" x14ac:dyDescent="0.2">
      <c r="A1398" s="31" t="s">
        <v>9296</v>
      </c>
      <c r="B1398" s="31" t="s">
        <v>9297</v>
      </c>
      <c r="C1398" s="31" t="s">
        <v>9298</v>
      </c>
      <c r="D1398" s="31" t="s">
        <v>9299</v>
      </c>
      <c r="E1398" s="31" t="s">
        <v>9251</v>
      </c>
      <c r="F1398" s="31" t="s">
        <v>9299</v>
      </c>
      <c r="G1398" s="47"/>
      <c r="H1398" s="33">
        <v>0</v>
      </c>
      <c r="I1398" s="31" t="s">
        <v>5421</v>
      </c>
      <c r="J1398" s="31" t="s">
        <v>5422</v>
      </c>
      <c r="K1398" s="31" t="s">
        <v>5164</v>
      </c>
      <c r="L1398" s="31" t="s">
        <v>5278</v>
      </c>
      <c r="M1398" s="31" t="s">
        <v>6466</v>
      </c>
      <c r="N1398" s="31"/>
      <c r="O1398" s="31" t="s">
        <v>9243</v>
      </c>
      <c r="P1398" s="31" t="s">
        <v>9244</v>
      </c>
      <c r="Q1398" s="31" t="s">
        <v>5168</v>
      </c>
    </row>
    <row r="1399" spans="1:17" hidden="1" x14ac:dyDescent="0.2">
      <c r="A1399" s="31" t="s">
        <v>9300</v>
      </c>
      <c r="B1399" s="31" t="s">
        <v>9301</v>
      </c>
      <c r="C1399" s="31" t="s">
        <v>9302</v>
      </c>
      <c r="D1399" s="31"/>
      <c r="E1399" s="31" t="s">
        <v>9303</v>
      </c>
      <c r="F1399" s="31" t="s">
        <v>9304</v>
      </c>
      <c r="G1399" s="47"/>
      <c r="H1399" s="33">
        <v>0</v>
      </c>
      <c r="I1399" s="31" t="s">
        <v>5421</v>
      </c>
      <c r="J1399" s="31" t="s">
        <v>5422</v>
      </c>
      <c r="K1399" s="31" t="s">
        <v>5164</v>
      </c>
      <c r="L1399" s="31" t="s">
        <v>5278</v>
      </c>
      <c r="M1399" s="31" t="s">
        <v>5701</v>
      </c>
      <c r="N1399" s="31" t="s">
        <v>9305</v>
      </c>
      <c r="O1399" s="31" t="s">
        <v>9300</v>
      </c>
      <c r="P1399" s="31" t="s">
        <v>9301</v>
      </c>
      <c r="Q1399" s="31" t="s">
        <v>5168</v>
      </c>
    </row>
    <row r="1400" spans="1:17" hidden="1" x14ac:dyDescent="0.2">
      <c r="A1400" s="31" t="s">
        <v>9306</v>
      </c>
      <c r="B1400" s="31" t="s">
        <v>9307</v>
      </c>
      <c r="C1400" s="31" t="s">
        <v>9308</v>
      </c>
      <c r="D1400" s="31"/>
      <c r="E1400" s="31"/>
      <c r="F1400" s="31" t="s">
        <v>9309</v>
      </c>
      <c r="G1400" s="47"/>
      <c r="H1400" s="33">
        <v>0</v>
      </c>
      <c r="I1400" s="31"/>
      <c r="J1400" s="31"/>
      <c r="K1400" s="31" t="s">
        <v>5164</v>
      </c>
      <c r="L1400" s="31" t="s">
        <v>5165</v>
      </c>
      <c r="M1400" s="31" t="s">
        <v>5254</v>
      </c>
      <c r="N1400" s="31" t="s">
        <v>9310</v>
      </c>
      <c r="O1400" s="31" t="s">
        <v>9306</v>
      </c>
      <c r="P1400" s="31" t="s">
        <v>9307</v>
      </c>
      <c r="Q1400" s="31" t="s">
        <v>5168</v>
      </c>
    </row>
    <row r="1401" spans="1:17" hidden="1" x14ac:dyDescent="0.2">
      <c r="A1401" s="31" t="s">
        <v>9311</v>
      </c>
      <c r="B1401" s="31" t="s">
        <v>9312</v>
      </c>
      <c r="C1401" s="31" t="s">
        <v>9313</v>
      </c>
      <c r="D1401" s="31"/>
      <c r="E1401" s="31"/>
      <c r="F1401" s="31" t="s">
        <v>9314</v>
      </c>
      <c r="G1401" s="47"/>
      <c r="H1401" s="33">
        <v>0</v>
      </c>
      <c r="I1401" s="31"/>
      <c r="J1401" s="31"/>
      <c r="K1401" s="31" t="s">
        <v>5164</v>
      </c>
      <c r="L1401" s="31" t="s">
        <v>5278</v>
      </c>
      <c r="M1401" s="31" t="s">
        <v>5663</v>
      </c>
      <c r="N1401" s="31"/>
      <c r="O1401" s="31" t="s">
        <v>9311</v>
      </c>
      <c r="P1401" s="31" t="s">
        <v>9312</v>
      </c>
      <c r="Q1401" s="31" t="s">
        <v>5168</v>
      </c>
    </row>
    <row r="1402" spans="1:17" hidden="1" x14ac:dyDescent="0.2">
      <c r="A1402" s="31" t="s">
        <v>9315</v>
      </c>
      <c r="B1402" s="31" t="s">
        <v>9316</v>
      </c>
      <c r="C1402" s="31" t="s">
        <v>9317</v>
      </c>
      <c r="D1402" s="31"/>
      <c r="E1402" s="31" t="s">
        <v>7424</v>
      </c>
      <c r="F1402" s="31" t="s">
        <v>9318</v>
      </c>
      <c r="G1402" s="47"/>
      <c r="H1402" s="33">
        <v>0</v>
      </c>
      <c r="I1402" s="31" t="s">
        <v>5661</v>
      </c>
      <c r="J1402" s="31" t="s">
        <v>5662</v>
      </c>
      <c r="K1402" s="31" t="s">
        <v>5164</v>
      </c>
      <c r="L1402" s="31" t="s">
        <v>5278</v>
      </c>
      <c r="M1402" s="31" t="s">
        <v>5673</v>
      </c>
      <c r="N1402" s="31" t="s">
        <v>9319</v>
      </c>
      <c r="O1402" s="31" t="s">
        <v>9320</v>
      </c>
      <c r="P1402" s="31" t="s">
        <v>9316</v>
      </c>
      <c r="Q1402" s="31" t="s">
        <v>8608</v>
      </c>
    </row>
    <row r="1403" spans="1:17" hidden="1" x14ac:dyDescent="0.2">
      <c r="A1403" s="31" t="s">
        <v>9321</v>
      </c>
      <c r="B1403" s="31" t="s">
        <v>9322</v>
      </c>
      <c r="C1403" s="31" t="s">
        <v>9323</v>
      </c>
      <c r="D1403" s="31" t="s">
        <v>3948</v>
      </c>
      <c r="E1403" s="31" t="s">
        <v>9324</v>
      </c>
      <c r="F1403" s="31"/>
      <c r="G1403" s="47"/>
      <c r="H1403" s="33">
        <v>0</v>
      </c>
      <c r="I1403" s="31" t="s">
        <v>5661</v>
      </c>
      <c r="J1403" s="31" t="s">
        <v>5662</v>
      </c>
      <c r="K1403" s="31" t="s">
        <v>5164</v>
      </c>
      <c r="L1403" s="31" t="s">
        <v>5278</v>
      </c>
      <c r="M1403" s="31" t="s">
        <v>5819</v>
      </c>
      <c r="N1403" s="31"/>
      <c r="O1403" s="31" t="s">
        <v>9320</v>
      </c>
      <c r="P1403" s="31" t="s">
        <v>9316</v>
      </c>
      <c r="Q1403" s="31" t="s">
        <v>5168</v>
      </c>
    </row>
    <row r="1404" spans="1:17" hidden="1" x14ac:dyDescent="0.2">
      <c r="A1404" s="31" t="s">
        <v>9325</v>
      </c>
      <c r="B1404" s="31" t="s">
        <v>9326</v>
      </c>
      <c r="C1404" s="31" t="s">
        <v>9327</v>
      </c>
      <c r="D1404" s="31" t="s">
        <v>3948</v>
      </c>
      <c r="E1404" s="31" t="s">
        <v>9324</v>
      </c>
      <c r="F1404" s="31"/>
      <c r="G1404" s="47"/>
      <c r="H1404" s="33">
        <v>0</v>
      </c>
      <c r="I1404" s="31" t="s">
        <v>5661</v>
      </c>
      <c r="J1404" s="31" t="s">
        <v>5662</v>
      </c>
      <c r="K1404" s="31" t="s">
        <v>5164</v>
      </c>
      <c r="L1404" s="31" t="s">
        <v>5278</v>
      </c>
      <c r="M1404" s="31" t="s">
        <v>5290</v>
      </c>
      <c r="N1404" s="31"/>
      <c r="O1404" s="31" t="s">
        <v>9320</v>
      </c>
      <c r="P1404" s="31" t="s">
        <v>9316</v>
      </c>
      <c r="Q1404" s="31" t="s">
        <v>5168</v>
      </c>
    </row>
    <row r="1405" spans="1:17" hidden="1" x14ac:dyDescent="0.2">
      <c r="A1405" s="31" t="s">
        <v>9328</v>
      </c>
      <c r="B1405" s="31" t="s">
        <v>9329</v>
      </c>
      <c r="C1405" s="31" t="s">
        <v>9330</v>
      </c>
      <c r="D1405" s="31" t="s">
        <v>3948</v>
      </c>
      <c r="E1405" s="31" t="s">
        <v>9324</v>
      </c>
      <c r="F1405" s="31"/>
      <c r="G1405" s="47"/>
      <c r="H1405" s="33">
        <v>0</v>
      </c>
      <c r="I1405" s="31" t="s">
        <v>5661</v>
      </c>
      <c r="J1405" s="31" t="s">
        <v>5662</v>
      </c>
      <c r="K1405" s="31" t="s">
        <v>5164</v>
      </c>
      <c r="L1405" s="31" t="s">
        <v>5278</v>
      </c>
      <c r="M1405" s="31" t="s">
        <v>5663</v>
      </c>
      <c r="N1405" s="31"/>
      <c r="O1405" s="31" t="s">
        <v>9320</v>
      </c>
      <c r="P1405" s="31" t="s">
        <v>9316</v>
      </c>
      <c r="Q1405" s="31" t="s">
        <v>5168</v>
      </c>
    </row>
    <row r="1406" spans="1:17" hidden="1" x14ac:dyDescent="0.2">
      <c r="A1406" s="31" t="s">
        <v>9331</v>
      </c>
      <c r="B1406" s="31" t="s">
        <v>9332</v>
      </c>
      <c r="C1406" s="31" t="s">
        <v>9333</v>
      </c>
      <c r="D1406" s="31" t="s">
        <v>3948</v>
      </c>
      <c r="E1406" s="31" t="s">
        <v>9324</v>
      </c>
      <c r="F1406" s="31"/>
      <c r="G1406" s="47"/>
      <c r="H1406" s="33">
        <v>0</v>
      </c>
      <c r="I1406" s="31" t="s">
        <v>5661</v>
      </c>
      <c r="J1406" s="31" t="s">
        <v>5662</v>
      </c>
      <c r="K1406" s="31" t="s">
        <v>5164</v>
      </c>
      <c r="L1406" s="31" t="s">
        <v>5278</v>
      </c>
      <c r="M1406" s="31" t="s">
        <v>5819</v>
      </c>
      <c r="N1406" s="31"/>
      <c r="O1406" s="31" t="s">
        <v>9320</v>
      </c>
      <c r="P1406" s="31" t="s">
        <v>9316</v>
      </c>
      <c r="Q1406" s="31" t="s">
        <v>5168</v>
      </c>
    </row>
    <row r="1407" spans="1:17" hidden="1" x14ac:dyDescent="0.2">
      <c r="A1407" s="31" t="s">
        <v>9334</v>
      </c>
      <c r="B1407" s="31" t="s">
        <v>9335</v>
      </c>
      <c r="C1407" s="31" t="s">
        <v>9336</v>
      </c>
      <c r="D1407" s="31" t="s">
        <v>3948</v>
      </c>
      <c r="E1407" s="31" t="s">
        <v>9324</v>
      </c>
      <c r="F1407" s="31"/>
      <c r="G1407" s="47"/>
      <c r="H1407" s="33">
        <v>0</v>
      </c>
      <c r="I1407" s="31" t="s">
        <v>5661</v>
      </c>
      <c r="J1407" s="31" t="s">
        <v>5662</v>
      </c>
      <c r="K1407" s="31" t="s">
        <v>5164</v>
      </c>
      <c r="L1407" s="31" t="s">
        <v>5278</v>
      </c>
      <c r="M1407" s="31" t="s">
        <v>5673</v>
      </c>
      <c r="N1407" s="31"/>
      <c r="O1407" s="31" t="s">
        <v>9320</v>
      </c>
      <c r="P1407" s="31" t="s">
        <v>9316</v>
      </c>
      <c r="Q1407" s="31" t="s">
        <v>5168</v>
      </c>
    </row>
    <row r="1408" spans="1:17" hidden="1" x14ac:dyDescent="0.2">
      <c r="A1408" s="31" t="s">
        <v>3946</v>
      </c>
      <c r="B1408" s="31" t="s">
        <v>3947</v>
      </c>
      <c r="C1408" s="31" t="s">
        <v>9337</v>
      </c>
      <c r="D1408" s="31"/>
      <c r="E1408" s="31" t="s">
        <v>9338</v>
      </c>
      <c r="F1408" s="31" t="s">
        <v>9339</v>
      </c>
      <c r="G1408" s="47">
        <v>60</v>
      </c>
      <c r="H1408" s="33">
        <v>0</v>
      </c>
      <c r="I1408" s="31"/>
      <c r="J1408" s="31"/>
      <c r="K1408" s="31" t="s">
        <v>5164</v>
      </c>
      <c r="L1408" s="31" t="s">
        <v>5165</v>
      </c>
      <c r="M1408" s="31" t="s">
        <v>5305</v>
      </c>
      <c r="N1408" s="31"/>
      <c r="O1408" s="31" t="s">
        <v>9340</v>
      </c>
      <c r="P1408" s="31" t="s">
        <v>3947</v>
      </c>
      <c r="Q1408" s="31" t="s">
        <v>5168</v>
      </c>
    </row>
    <row r="1409" spans="1:17" hidden="1" x14ac:dyDescent="0.2">
      <c r="A1409" s="31" t="s">
        <v>9341</v>
      </c>
      <c r="B1409" s="31" t="s">
        <v>9342</v>
      </c>
      <c r="C1409" s="31" t="s">
        <v>9343</v>
      </c>
      <c r="D1409" s="31"/>
      <c r="E1409" s="31" t="s">
        <v>9344</v>
      </c>
      <c r="F1409" s="31" t="s">
        <v>3948</v>
      </c>
      <c r="G1409" s="47">
        <v>60</v>
      </c>
      <c r="H1409" s="33">
        <v>0</v>
      </c>
      <c r="I1409" s="31" t="s">
        <v>5288</v>
      </c>
      <c r="J1409" s="31" t="s">
        <v>5289</v>
      </c>
      <c r="K1409" s="31" t="s">
        <v>5164</v>
      </c>
      <c r="L1409" s="31" t="s">
        <v>5278</v>
      </c>
      <c r="M1409" s="31" t="s">
        <v>5663</v>
      </c>
      <c r="N1409" s="31" t="s">
        <v>9345</v>
      </c>
      <c r="O1409" s="31" t="s">
        <v>9340</v>
      </c>
      <c r="P1409" s="31" t="s">
        <v>3947</v>
      </c>
      <c r="Q1409" s="31" t="s">
        <v>5168</v>
      </c>
    </row>
    <row r="1410" spans="1:17" hidden="1" x14ac:dyDescent="0.2">
      <c r="A1410" s="31" t="s">
        <v>9346</v>
      </c>
      <c r="B1410" s="31" t="s">
        <v>9347</v>
      </c>
      <c r="C1410" s="31" t="s">
        <v>9348</v>
      </c>
      <c r="D1410" s="31"/>
      <c r="E1410" s="31" t="s">
        <v>9344</v>
      </c>
      <c r="F1410" s="31" t="s">
        <v>3948</v>
      </c>
      <c r="G1410" s="47">
        <v>60</v>
      </c>
      <c r="H1410" s="33">
        <v>0</v>
      </c>
      <c r="I1410" s="31" t="s">
        <v>5294</v>
      </c>
      <c r="J1410" s="31" t="s">
        <v>5295</v>
      </c>
      <c r="K1410" s="31" t="s">
        <v>5164</v>
      </c>
      <c r="L1410" s="31" t="s">
        <v>5641</v>
      </c>
      <c r="M1410" s="31" t="s">
        <v>5297</v>
      </c>
      <c r="N1410" s="31"/>
      <c r="O1410" s="31" t="s">
        <v>9340</v>
      </c>
      <c r="P1410" s="31" t="s">
        <v>3947</v>
      </c>
      <c r="Q1410" s="31" t="s">
        <v>5168</v>
      </c>
    </row>
    <row r="1411" spans="1:17" hidden="1" x14ac:dyDescent="0.2">
      <c r="A1411" s="31" t="s">
        <v>9349</v>
      </c>
      <c r="B1411" s="31" t="s">
        <v>9350</v>
      </c>
      <c r="C1411" s="31" t="s">
        <v>9351</v>
      </c>
      <c r="D1411" s="31"/>
      <c r="E1411" s="31" t="s">
        <v>9344</v>
      </c>
      <c r="F1411" s="31" t="s">
        <v>3948</v>
      </c>
      <c r="G1411" s="47">
        <v>60</v>
      </c>
      <c r="H1411" s="33">
        <v>0</v>
      </c>
      <c r="I1411" s="31" t="s">
        <v>5294</v>
      </c>
      <c r="J1411" s="31" t="s">
        <v>5295</v>
      </c>
      <c r="K1411" s="31" t="s">
        <v>5164</v>
      </c>
      <c r="L1411" s="31" t="s">
        <v>5641</v>
      </c>
      <c r="M1411" s="31" t="s">
        <v>5297</v>
      </c>
      <c r="N1411" s="31"/>
      <c r="O1411" s="31" t="s">
        <v>9340</v>
      </c>
      <c r="P1411" s="31" t="s">
        <v>3947</v>
      </c>
      <c r="Q1411" s="31" t="s">
        <v>5168</v>
      </c>
    </row>
    <row r="1412" spans="1:17" hidden="1" x14ac:dyDescent="0.2">
      <c r="A1412" s="31" t="s">
        <v>9352</v>
      </c>
      <c r="B1412" s="31" t="s">
        <v>9353</v>
      </c>
      <c r="C1412" s="31" t="s">
        <v>9354</v>
      </c>
      <c r="D1412" s="31"/>
      <c r="E1412" s="31" t="s">
        <v>9344</v>
      </c>
      <c r="F1412" s="31" t="s">
        <v>3948</v>
      </c>
      <c r="G1412" s="47">
        <v>60</v>
      </c>
      <c r="H1412" s="33">
        <v>0</v>
      </c>
      <c r="I1412" s="31" t="s">
        <v>5294</v>
      </c>
      <c r="J1412" s="31" t="s">
        <v>5295</v>
      </c>
      <c r="K1412" s="31" t="s">
        <v>5164</v>
      </c>
      <c r="L1412" s="31" t="s">
        <v>9355</v>
      </c>
      <c r="M1412" s="31" t="s">
        <v>5297</v>
      </c>
      <c r="N1412" s="31"/>
      <c r="O1412" s="31" t="s">
        <v>9340</v>
      </c>
      <c r="P1412" s="31" t="s">
        <v>3947</v>
      </c>
      <c r="Q1412" s="31" t="s">
        <v>5168</v>
      </c>
    </row>
    <row r="1413" spans="1:17" hidden="1" x14ac:dyDescent="0.2">
      <c r="A1413" s="31" t="s">
        <v>9356</v>
      </c>
      <c r="B1413" s="31" t="s">
        <v>9357</v>
      </c>
      <c r="C1413" s="31" t="s">
        <v>9358</v>
      </c>
      <c r="D1413" s="31"/>
      <c r="E1413" s="31" t="s">
        <v>9344</v>
      </c>
      <c r="F1413" s="31" t="s">
        <v>3948</v>
      </c>
      <c r="G1413" s="47">
        <v>60</v>
      </c>
      <c r="H1413" s="33">
        <v>0</v>
      </c>
      <c r="I1413" s="31" t="s">
        <v>5294</v>
      </c>
      <c r="J1413" s="31" t="s">
        <v>5295</v>
      </c>
      <c r="K1413" s="31" t="s">
        <v>5164</v>
      </c>
      <c r="L1413" s="31" t="s">
        <v>8022</v>
      </c>
      <c r="M1413" s="31" t="s">
        <v>5297</v>
      </c>
      <c r="N1413" s="31"/>
      <c r="O1413" s="31" t="s">
        <v>9340</v>
      </c>
      <c r="P1413" s="31" t="s">
        <v>3947</v>
      </c>
      <c r="Q1413" s="31" t="s">
        <v>5168</v>
      </c>
    </row>
    <row r="1414" spans="1:17" hidden="1" x14ac:dyDescent="0.2">
      <c r="A1414" s="31" t="s">
        <v>9359</v>
      </c>
      <c r="B1414" s="31" t="s">
        <v>9360</v>
      </c>
      <c r="C1414" s="31" t="s">
        <v>9361</v>
      </c>
      <c r="D1414" s="31"/>
      <c r="E1414" s="31" t="s">
        <v>9344</v>
      </c>
      <c r="F1414" s="31" t="s">
        <v>3948</v>
      </c>
      <c r="G1414" s="47">
        <v>60</v>
      </c>
      <c r="H1414" s="33">
        <v>0</v>
      </c>
      <c r="I1414" s="31" t="s">
        <v>5294</v>
      </c>
      <c r="J1414" s="31" t="s">
        <v>5295</v>
      </c>
      <c r="K1414" s="31" t="s">
        <v>5164</v>
      </c>
      <c r="L1414" s="31" t="s">
        <v>9362</v>
      </c>
      <c r="M1414" s="31" t="s">
        <v>5297</v>
      </c>
      <c r="N1414" s="31"/>
      <c r="O1414" s="31" t="s">
        <v>9340</v>
      </c>
      <c r="P1414" s="31" t="s">
        <v>3947</v>
      </c>
      <c r="Q1414" s="31" t="s">
        <v>5168</v>
      </c>
    </row>
    <row r="1415" spans="1:17" hidden="1" x14ac:dyDescent="0.2">
      <c r="A1415" s="31" t="s">
        <v>9363</v>
      </c>
      <c r="B1415" s="31" t="s">
        <v>9364</v>
      </c>
      <c r="C1415" s="31" t="s">
        <v>9365</v>
      </c>
      <c r="D1415" s="31"/>
      <c r="E1415" s="31" t="s">
        <v>9344</v>
      </c>
      <c r="F1415" s="31" t="s">
        <v>3948</v>
      </c>
      <c r="G1415" s="47">
        <v>60</v>
      </c>
      <c r="H1415" s="33">
        <v>0</v>
      </c>
      <c r="I1415" s="31" t="s">
        <v>5294</v>
      </c>
      <c r="J1415" s="31" t="s">
        <v>5295</v>
      </c>
      <c r="K1415" s="31" t="s">
        <v>5164</v>
      </c>
      <c r="L1415" s="31" t="s">
        <v>5641</v>
      </c>
      <c r="M1415" s="31" t="s">
        <v>5297</v>
      </c>
      <c r="N1415" s="31"/>
      <c r="O1415" s="31" t="s">
        <v>9340</v>
      </c>
      <c r="P1415" s="31" t="s">
        <v>3947</v>
      </c>
      <c r="Q1415" s="31" t="s">
        <v>5168</v>
      </c>
    </row>
    <row r="1416" spans="1:17" hidden="1" x14ac:dyDescent="0.2">
      <c r="A1416" s="31" t="s">
        <v>9366</v>
      </c>
      <c r="B1416" s="31" t="s">
        <v>9367</v>
      </c>
      <c r="C1416" s="31" t="s">
        <v>9368</v>
      </c>
      <c r="D1416" s="31"/>
      <c r="E1416" s="31" t="s">
        <v>9344</v>
      </c>
      <c r="F1416" s="31" t="s">
        <v>3948</v>
      </c>
      <c r="G1416" s="47">
        <v>60</v>
      </c>
      <c r="H1416" s="33">
        <v>0</v>
      </c>
      <c r="I1416" s="31" t="s">
        <v>5294</v>
      </c>
      <c r="J1416" s="31" t="s">
        <v>5295</v>
      </c>
      <c r="K1416" s="31" t="s">
        <v>5164</v>
      </c>
      <c r="L1416" s="31" t="s">
        <v>8150</v>
      </c>
      <c r="M1416" s="31" t="s">
        <v>5297</v>
      </c>
      <c r="N1416" s="31"/>
      <c r="O1416" s="31" t="s">
        <v>9340</v>
      </c>
      <c r="P1416" s="31" t="s">
        <v>3947</v>
      </c>
      <c r="Q1416" s="31" t="s">
        <v>5168</v>
      </c>
    </row>
    <row r="1417" spans="1:17" hidden="1" x14ac:dyDescent="0.2">
      <c r="A1417" s="31" t="s">
        <v>9369</v>
      </c>
      <c r="B1417" s="31" t="s">
        <v>9370</v>
      </c>
      <c r="C1417" s="31" t="s">
        <v>9371</v>
      </c>
      <c r="D1417" s="31"/>
      <c r="E1417" s="31" t="s">
        <v>9344</v>
      </c>
      <c r="F1417" s="31" t="s">
        <v>3948</v>
      </c>
      <c r="G1417" s="47">
        <v>60</v>
      </c>
      <c r="H1417" s="33">
        <v>0</v>
      </c>
      <c r="I1417" s="31" t="s">
        <v>5294</v>
      </c>
      <c r="J1417" s="31" t="s">
        <v>5295</v>
      </c>
      <c r="K1417" s="31" t="s">
        <v>5164</v>
      </c>
      <c r="L1417" s="31" t="s">
        <v>8022</v>
      </c>
      <c r="M1417" s="31" t="s">
        <v>5297</v>
      </c>
      <c r="N1417" s="31"/>
      <c r="O1417" s="31" t="s">
        <v>9340</v>
      </c>
      <c r="P1417" s="31" t="s">
        <v>3947</v>
      </c>
      <c r="Q1417" s="31" t="s">
        <v>5168</v>
      </c>
    </row>
    <row r="1418" spans="1:17" hidden="1" x14ac:dyDescent="0.2">
      <c r="A1418" s="31" t="s">
        <v>9372</v>
      </c>
      <c r="B1418" s="31" t="s">
        <v>9373</v>
      </c>
      <c r="C1418" s="31" t="s">
        <v>9374</v>
      </c>
      <c r="D1418" s="31"/>
      <c r="E1418" s="31" t="s">
        <v>9344</v>
      </c>
      <c r="F1418" s="31" t="s">
        <v>3948</v>
      </c>
      <c r="G1418" s="47">
        <v>60</v>
      </c>
      <c r="H1418" s="33">
        <v>0</v>
      </c>
      <c r="I1418" s="31" t="s">
        <v>5294</v>
      </c>
      <c r="J1418" s="31" t="s">
        <v>5295</v>
      </c>
      <c r="K1418" s="31" t="s">
        <v>5164</v>
      </c>
      <c r="L1418" s="31" t="s">
        <v>9362</v>
      </c>
      <c r="M1418" s="31" t="s">
        <v>5297</v>
      </c>
      <c r="N1418" s="31"/>
      <c r="O1418" s="31" t="s">
        <v>9340</v>
      </c>
      <c r="P1418" s="31" t="s">
        <v>3947</v>
      </c>
      <c r="Q1418" s="31" t="s">
        <v>5168</v>
      </c>
    </row>
    <row r="1419" spans="1:17" hidden="1" x14ac:dyDescent="0.2">
      <c r="A1419" s="31" t="s">
        <v>9375</v>
      </c>
      <c r="B1419" s="31" t="s">
        <v>9376</v>
      </c>
      <c r="C1419" s="31" t="s">
        <v>9377</v>
      </c>
      <c r="D1419" s="31"/>
      <c r="E1419" s="31" t="s">
        <v>9344</v>
      </c>
      <c r="F1419" s="31" t="s">
        <v>3948</v>
      </c>
      <c r="G1419" s="47">
        <v>60</v>
      </c>
      <c r="H1419" s="33">
        <v>0</v>
      </c>
      <c r="I1419" s="31" t="s">
        <v>5294</v>
      </c>
      <c r="J1419" s="31" t="s">
        <v>5295</v>
      </c>
      <c r="K1419" s="31" t="s">
        <v>5164</v>
      </c>
      <c r="L1419" s="31" t="s">
        <v>5798</v>
      </c>
      <c r="M1419" s="31" t="s">
        <v>5297</v>
      </c>
      <c r="N1419" s="31"/>
      <c r="O1419" s="31" t="s">
        <v>9340</v>
      </c>
      <c r="P1419" s="31" t="s">
        <v>3947</v>
      </c>
      <c r="Q1419" s="31" t="s">
        <v>5168</v>
      </c>
    </row>
    <row r="1420" spans="1:17" hidden="1" x14ac:dyDescent="0.2">
      <c r="A1420" s="31" t="s">
        <v>9378</v>
      </c>
      <c r="B1420" s="31" t="s">
        <v>9379</v>
      </c>
      <c r="C1420" s="31" t="s">
        <v>9380</v>
      </c>
      <c r="D1420" s="31"/>
      <c r="E1420" s="31" t="s">
        <v>9344</v>
      </c>
      <c r="F1420" s="31" t="s">
        <v>3948</v>
      </c>
      <c r="G1420" s="47">
        <v>60</v>
      </c>
      <c r="H1420" s="33">
        <v>0</v>
      </c>
      <c r="I1420" s="31" t="s">
        <v>5294</v>
      </c>
      <c r="J1420" s="31" t="s">
        <v>5295</v>
      </c>
      <c r="K1420" s="31" t="s">
        <v>5164</v>
      </c>
      <c r="L1420" s="31" t="s">
        <v>5932</v>
      </c>
      <c r="M1420" s="31" t="s">
        <v>5297</v>
      </c>
      <c r="N1420" s="31"/>
      <c r="O1420" s="31" t="s">
        <v>9340</v>
      </c>
      <c r="P1420" s="31" t="s">
        <v>3947</v>
      </c>
      <c r="Q1420" s="31" t="s">
        <v>5168</v>
      </c>
    </row>
    <row r="1421" spans="1:17" hidden="1" x14ac:dyDescent="0.2">
      <c r="A1421" s="31" t="s">
        <v>9381</v>
      </c>
      <c r="B1421" s="31" t="s">
        <v>9382</v>
      </c>
      <c r="C1421" s="31" t="s">
        <v>9382</v>
      </c>
      <c r="D1421" s="31"/>
      <c r="E1421" s="31" t="s">
        <v>9344</v>
      </c>
      <c r="F1421" s="31" t="s">
        <v>3948</v>
      </c>
      <c r="G1421" s="47">
        <v>60</v>
      </c>
      <c r="H1421" s="33">
        <v>0</v>
      </c>
      <c r="I1421" s="31" t="s">
        <v>5294</v>
      </c>
      <c r="J1421" s="31" t="s">
        <v>5295</v>
      </c>
      <c r="K1421" s="31" t="s">
        <v>5164</v>
      </c>
      <c r="L1421" s="31" t="s">
        <v>5798</v>
      </c>
      <c r="M1421" s="31" t="s">
        <v>5297</v>
      </c>
      <c r="N1421" s="31"/>
      <c r="O1421" s="31" t="s">
        <v>9340</v>
      </c>
      <c r="P1421" s="31" t="s">
        <v>3947</v>
      </c>
      <c r="Q1421" s="31" t="s">
        <v>5168</v>
      </c>
    </row>
    <row r="1422" spans="1:17" hidden="1" x14ac:dyDescent="0.2">
      <c r="A1422" s="31" t="s">
        <v>9383</v>
      </c>
      <c r="B1422" s="31" t="s">
        <v>9384</v>
      </c>
      <c r="C1422" s="31" t="s">
        <v>9385</v>
      </c>
      <c r="D1422" s="31"/>
      <c r="E1422" s="31" t="s">
        <v>9344</v>
      </c>
      <c r="F1422" s="31" t="s">
        <v>3948</v>
      </c>
      <c r="G1422" s="47">
        <v>60</v>
      </c>
      <c r="H1422" s="33">
        <v>0</v>
      </c>
      <c r="I1422" s="31" t="s">
        <v>5294</v>
      </c>
      <c r="J1422" s="31" t="s">
        <v>5295</v>
      </c>
      <c r="K1422" s="31" t="s">
        <v>5164</v>
      </c>
      <c r="L1422" s="31" t="s">
        <v>5939</v>
      </c>
      <c r="M1422" s="31" t="s">
        <v>5297</v>
      </c>
      <c r="N1422" s="31"/>
      <c r="O1422" s="31" t="s">
        <v>9340</v>
      </c>
      <c r="P1422" s="31" t="s">
        <v>3947</v>
      </c>
      <c r="Q1422" s="31" t="s">
        <v>5168</v>
      </c>
    </row>
    <row r="1423" spans="1:17" hidden="1" x14ac:dyDescent="0.2">
      <c r="A1423" s="31" t="s">
        <v>9386</v>
      </c>
      <c r="B1423" s="31" t="s">
        <v>9387</v>
      </c>
      <c r="C1423" s="31" t="s">
        <v>9388</v>
      </c>
      <c r="D1423" s="31"/>
      <c r="E1423" s="31" t="s">
        <v>9344</v>
      </c>
      <c r="F1423" s="31" t="s">
        <v>3948</v>
      </c>
      <c r="G1423" s="47">
        <v>60</v>
      </c>
      <c r="H1423" s="33">
        <v>0</v>
      </c>
      <c r="I1423" s="31" t="s">
        <v>5294</v>
      </c>
      <c r="J1423" s="31" t="s">
        <v>5295</v>
      </c>
      <c r="K1423" s="31" t="s">
        <v>5164</v>
      </c>
      <c r="L1423" s="31" t="s">
        <v>5296</v>
      </c>
      <c r="M1423" s="31" t="s">
        <v>5297</v>
      </c>
      <c r="N1423" s="31"/>
      <c r="O1423" s="31" t="s">
        <v>9340</v>
      </c>
      <c r="P1423" s="31" t="s">
        <v>3947</v>
      </c>
      <c r="Q1423" s="31" t="s">
        <v>5168</v>
      </c>
    </row>
    <row r="1424" spans="1:17" hidden="1" x14ac:dyDescent="0.2">
      <c r="A1424" s="31" t="s">
        <v>9389</v>
      </c>
      <c r="B1424" s="31" t="s">
        <v>9390</v>
      </c>
      <c r="C1424" s="31" t="s">
        <v>9391</v>
      </c>
      <c r="D1424" s="31"/>
      <c r="E1424" s="31" t="s">
        <v>9344</v>
      </c>
      <c r="F1424" s="31" t="s">
        <v>3948</v>
      </c>
      <c r="G1424" s="47">
        <v>60</v>
      </c>
      <c r="H1424" s="33">
        <v>0</v>
      </c>
      <c r="I1424" s="31" t="s">
        <v>5294</v>
      </c>
      <c r="J1424" s="31" t="s">
        <v>5295</v>
      </c>
      <c r="K1424" s="31" t="s">
        <v>5164</v>
      </c>
      <c r="L1424" s="31" t="s">
        <v>9392</v>
      </c>
      <c r="M1424" s="31" t="s">
        <v>5297</v>
      </c>
      <c r="N1424" s="31"/>
      <c r="O1424" s="31" t="s">
        <v>9340</v>
      </c>
      <c r="P1424" s="31" t="s">
        <v>3947</v>
      </c>
      <c r="Q1424" s="31" t="s">
        <v>5168</v>
      </c>
    </row>
    <row r="1425" spans="1:17" hidden="1" x14ac:dyDescent="0.2">
      <c r="A1425" s="31" t="s">
        <v>9393</v>
      </c>
      <c r="B1425" s="31" t="s">
        <v>9394</v>
      </c>
      <c r="C1425" s="31" t="s">
        <v>9395</v>
      </c>
      <c r="D1425" s="31"/>
      <c r="E1425" s="31" t="s">
        <v>9396</v>
      </c>
      <c r="F1425" s="31" t="s">
        <v>3948</v>
      </c>
      <c r="G1425" s="47">
        <v>60</v>
      </c>
      <c r="H1425" s="33">
        <v>0</v>
      </c>
      <c r="I1425" s="31" t="s">
        <v>5212</v>
      </c>
      <c r="J1425" s="31" t="s">
        <v>5213</v>
      </c>
      <c r="K1425" s="31" t="s">
        <v>5164</v>
      </c>
      <c r="L1425" s="31" t="s">
        <v>8042</v>
      </c>
      <c r="M1425" s="31" t="s">
        <v>5239</v>
      </c>
      <c r="N1425" s="31"/>
      <c r="O1425" s="31" t="s">
        <v>9340</v>
      </c>
      <c r="P1425" s="31" t="s">
        <v>3947</v>
      </c>
      <c r="Q1425" s="31" t="s">
        <v>5168</v>
      </c>
    </row>
    <row r="1426" spans="1:17" hidden="1" x14ac:dyDescent="0.2">
      <c r="A1426" s="31" t="s">
        <v>9397</v>
      </c>
      <c r="B1426" s="31" t="s">
        <v>9398</v>
      </c>
      <c r="C1426" s="31" t="s">
        <v>9399</v>
      </c>
      <c r="D1426" s="31"/>
      <c r="E1426" s="31" t="s">
        <v>9396</v>
      </c>
      <c r="F1426" s="31" t="s">
        <v>3948</v>
      </c>
      <c r="G1426" s="47">
        <v>60</v>
      </c>
      <c r="H1426" s="33">
        <v>0</v>
      </c>
      <c r="I1426" s="31" t="s">
        <v>5212</v>
      </c>
      <c r="J1426" s="31" t="s">
        <v>5213</v>
      </c>
      <c r="K1426" s="31" t="s">
        <v>5164</v>
      </c>
      <c r="L1426" s="31" t="s">
        <v>5484</v>
      </c>
      <c r="M1426" s="31" t="s">
        <v>5239</v>
      </c>
      <c r="N1426" s="31"/>
      <c r="O1426" s="31" t="s">
        <v>9340</v>
      </c>
      <c r="P1426" s="31" t="s">
        <v>3947</v>
      </c>
      <c r="Q1426" s="31" t="s">
        <v>5168</v>
      </c>
    </row>
    <row r="1427" spans="1:17" hidden="1" x14ac:dyDescent="0.2">
      <c r="A1427" s="31" t="s">
        <v>9400</v>
      </c>
      <c r="B1427" s="31" t="s">
        <v>9401</v>
      </c>
      <c r="C1427" s="31" t="s">
        <v>9402</v>
      </c>
      <c r="D1427" s="31"/>
      <c r="E1427" s="31" t="s">
        <v>9396</v>
      </c>
      <c r="F1427" s="31" t="s">
        <v>3948</v>
      </c>
      <c r="G1427" s="47">
        <v>60</v>
      </c>
      <c r="H1427" s="33">
        <v>0</v>
      </c>
      <c r="I1427" s="31" t="s">
        <v>5212</v>
      </c>
      <c r="J1427" s="31" t="s">
        <v>5213</v>
      </c>
      <c r="K1427" s="31" t="s">
        <v>5164</v>
      </c>
      <c r="L1427" s="31" t="s">
        <v>5494</v>
      </c>
      <c r="M1427" s="31" t="s">
        <v>5239</v>
      </c>
      <c r="N1427" s="31"/>
      <c r="O1427" s="31" t="s">
        <v>9340</v>
      </c>
      <c r="P1427" s="31" t="s">
        <v>3947</v>
      </c>
      <c r="Q1427" s="31" t="s">
        <v>5168</v>
      </c>
    </row>
    <row r="1428" spans="1:17" hidden="1" x14ac:dyDescent="0.2">
      <c r="A1428" s="31" t="s">
        <v>9403</v>
      </c>
      <c r="B1428" s="31" t="s">
        <v>9404</v>
      </c>
      <c r="C1428" s="31" t="s">
        <v>9405</v>
      </c>
      <c r="D1428" s="31"/>
      <c r="E1428" s="31" t="s">
        <v>9396</v>
      </c>
      <c r="F1428" s="31" t="s">
        <v>3948</v>
      </c>
      <c r="G1428" s="47">
        <v>60</v>
      </c>
      <c r="H1428" s="33">
        <v>0</v>
      </c>
      <c r="I1428" s="31" t="s">
        <v>5212</v>
      </c>
      <c r="J1428" s="31" t="s">
        <v>5213</v>
      </c>
      <c r="K1428" s="31" t="s">
        <v>5164</v>
      </c>
      <c r="L1428" s="31" t="s">
        <v>8042</v>
      </c>
      <c r="M1428" s="31" t="s">
        <v>5239</v>
      </c>
      <c r="N1428" s="31"/>
      <c r="O1428" s="31" t="s">
        <v>9340</v>
      </c>
      <c r="P1428" s="31" t="s">
        <v>3947</v>
      </c>
      <c r="Q1428" s="31" t="s">
        <v>5168</v>
      </c>
    </row>
    <row r="1429" spans="1:17" hidden="1" x14ac:dyDescent="0.2">
      <c r="A1429" s="31" t="s">
        <v>9406</v>
      </c>
      <c r="B1429" s="31" t="s">
        <v>9407</v>
      </c>
      <c r="C1429" s="31" t="s">
        <v>9408</v>
      </c>
      <c r="D1429" s="31"/>
      <c r="E1429" s="31" t="s">
        <v>9396</v>
      </c>
      <c r="F1429" s="31" t="s">
        <v>3948</v>
      </c>
      <c r="G1429" s="47">
        <v>60</v>
      </c>
      <c r="H1429" s="33">
        <v>0</v>
      </c>
      <c r="I1429" s="31" t="s">
        <v>5212</v>
      </c>
      <c r="J1429" s="31" t="s">
        <v>5213</v>
      </c>
      <c r="K1429" s="31" t="s">
        <v>5164</v>
      </c>
      <c r="L1429" s="31" t="s">
        <v>5484</v>
      </c>
      <c r="M1429" s="31" t="s">
        <v>5239</v>
      </c>
      <c r="N1429" s="31"/>
      <c r="O1429" s="31" t="s">
        <v>9340</v>
      </c>
      <c r="P1429" s="31" t="s">
        <v>3947</v>
      </c>
      <c r="Q1429" s="31" t="s">
        <v>5168</v>
      </c>
    </row>
    <row r="1430" spans="1:17" hidden="1" x14ac:dyDescent="0.2">
      <c r="A1430" s="31" t="s">
        <v>9409</v>
      </c>
      <c r="B1430" s="31" t="s">
        <v>9410</v>
      </c>
      <c r="C1430" s="31" t="s">
        <v>9411</v>
      </c>
      <c r="D1430" s="31"/>
      <c r="E1430" s="31" t="s">
        <v>5171</v>
      </c>
      <c r="F1430" s="31"/>
      <c r="G1430" s="47"/>
      <c r="H1430" s="33">
        <v>0</v>
      </c>
      <c r="I1430" s="31" t="s">
        <v>5212</v>
      </c>
      <c r="J1430" s="31" t="s">
        <v>5213</v>
      </c>
      <c r="K1430" s="31" t="s">
        <v>5164</v>
      </c>
      <c r="L1430" s="31" t="s">
        <v>5535</v>
      </c>
      <c r="M1430" s="31" t="s">
        <v>5239</v>
      </c>
      <c r="N1430" s="31"/>
      <c r="O1430" s="31" t="s">
        <v>9340</v>
      </c>
      <c r="P1430" s="31" t="s">
        <v>3947</v>
      </c>
      <c r="Q1430" s="31" t="s">
        <v>5168</v>
      </c>
    </row>
    <row r="1431" spans="1:17" hidden="1" x14ac:dyDescent="0.2">
      <c r="A1431" s="31" t="s">
        <v>9412</v>
      </c>
      <c r="B1431" s="31" t="s">
        <v>9413</v>
      </c>
      <c r="C1431" s="31" t="s">
        <v>9414</v>
      </c>
      <c r="D1431" s="31"/>
      <c r="E1431" s="31" t="s">
        <v>9396</v>
      </c>
      <c r="F1431" s="31" t="s">
        <v>3948</v>
      </c>
      <c r="G1431" s="47">
        <v>60</v>
      </c>
      <c r="H1431" s="33">
        <v>0</v>
      </c>
      <c r="I1431" s="31" t="s">
        <v>5212</v>
      </c>
      <c r="J1431" s="31" t="s">
        <v>5213</v>
      </c>
      <c r="K1431" s="31" t="s">
        <v>5164</v>
      </c>
      <c r="L1431" s="31" t="s">
        <v>5472</v>
      </c>
      <c r="M1431" s="31" t="s">
        <v>5239</v>
      </c>
      <c r="N1431" s="31"/>
      <c r="O1431" s="31" t="s">
        <v>9340</v>
      </c>
      <c r="P1431" s="31" t="s">
        <v>3947</v>
      </c>
      <c r="Q1431" s="31" t="s">
        <v>5168</v>
      </c>
    </row>
    <row r="1432" spans="1:17" hidden="1" x14ac:dyDescent="0.2">
      <c r="A1432" s="31" t="s">
        <v>9415</v>
      </c>
      <c r="B1432" s="31" t="s">
        <v>9416</v>
      </c>
      <c r="C1432" s="31" t="s">
        <v>9417</v>
      </c>
      <c r="D1432" s="31"/>
      <c r="E1432" s="31" t="s">
        <v>9396</v>
      </c>
      <c r="F1432" s="31" t="s">
        <v>3948</v>
      </c>
      <c r="G1432" s="47">
        <v>60</v>
      </c>
      <c r="H1432" s="33">
        <v>0</v>
      </c>
      <c r="I1432" s="31" t="s">
        <v>5212</v>
      </c>
      <c r="J1432" s="31" t="s">
        <v>5213</v>
      </c>
      <c r="K1432" s="31" t="s">
        <v>5164</v>
      </c>
      <c r="L1432" s="31" t="s">
        <v>5472</v>
      </c>
      <c r="M1432" s="31" t="s">
        <v>5239</v>
      </c>
      <c r="N1432" s="31"/>
      <c r="O1432" s="31" t="s">
        <v>9340</v>
      </c>
      <c r="P1432" s="31" t="s">
        <v>3947</v>
      </c>
      <c r="Q1432" s="31" t="s">
        <v>5168</v>
      </c>
    </row>
    <row r="1433" spans="1:17" hidden="1" x14ac:dyDescent="0.2">
      <c r="A1433" s="31" t="s">
        <v>9418</v>
      </c>
      <c r="B1433" s="31" t="s">
        <v>9419</v>
      </c>
      <c r="C1433" s="31" t="s">
        <v>9420</v>
      </c>
      <c r="D1433" s="31"/>
      <c r="E1433" s="31" t="s">
        <v>9344</v>
      </c>
      <c r="F1433" s="31" t="s">
        <v>3948</v>
      </c>
      <c r="G1433" s="47">
        <v>60</v>
      </c>
      <c r="H1433" s="33">
        <v>0</v>
      </c>
      <c r="I1433" s="31" t="s">
        <v>5294</v>
      </c>
      <c r="J1433" s="31" t="s">
        <v>5295</v>
      </c>
      <c r="K1433" s="31" t="s">
        <v>5164</v>
      </c>
      <c r="L1433" s="31" t="s">
        <v>9362</v>
      </c>
      <c r="M1433" s="31" t="s">
        <v>5297</v>
      </c>
      <c r="N1433" s="31"/>
      <c r="O1433" s="31" t="s">
        <v>9340</v>
      </c>
      <c r="P1433" s="31" t="s">
        <v>3947</v>
      </c>
      <c r="Q1433" s="31" t="s">
        <v>5168</v>
      </c>
    </row>
    <row r="1434" spans="1:17" hidden="1" x14ac:dyDescent="0.2">
      <c r="A1434" s="31" t="s">
        <v>9421</v>
      </c>
      <c r="B1434" s="31" t="s">
        <v>9422</v>
      </c>
      <c r="C1434" s="31" t="s">
        <v>9423</v>
      </c>
      <c r="D1434" s="31"/>
      <c r="E1434" s="31" t="s">
        <v>9396</v>
      </c>
      <c r="F1434" s="31" t="s">
        <v>3948</v>
      </c>
      <c r="G1434" s="47">
        <v>60</v>
      </c>
      <c r="H1434" s="33">
        <v>0</v>
      </c>
      <c r="I1434" s="31" t="s">
        <v>5212</v>
      </c>
      <c r="J1434" s="31" t="s">
        <v>5213</v>
      </c>
      <c r="K1434" s="31" t="s">
        <v>5164</v>
      </c>
      <c r="L1434" s="31" t="s">
        <v>8757</v>
      </c>
      <c r="M1434" s="31" t="s">
        <v>5239</v>
      </c>
      <c r="N1434" s="31"/>
      <c r="O1434" s="31" t="s">
        <v>9340</v>
      </c>
      <c r="P1434" s="31" t="s">
        <v>3947</v>
      </c>
      <c r="Q1434" s="31" t="s">
        <v>5168</v>
      </c>
    </row>
    <row r="1435" spans="1:17" hidden="1" x14ac:dyDescent="0.2">
      <c r="A1435" s="31" t="s">
        <v>9424</v>
      </c>
      <c r="B1435" s="31" t="s">
        <v>9425</v>
      </c>
      <c r="C1435" s="31" t="s">
        <v>9426</v>
      </c>
      <c r="D1435" s="31"/>
      <c r="E1435" s="31" t="s">
        <v>9396</v>
      </c>
      <c r="F1435" s="31" t="s">
        <v>3948</v>
      </c>
      <c r="G1435" s="47">
        <v>60</v>
      </c>
      <c r="H1435" s="33">
        <v>0</v>
      </c>
      <c r="I1435" s="31" t="s">
        <v>5212</v>
      </c>
      <c r="J1435" s="31" t="s">
        <v>5213</v>
      </c>
      <c r="K1435" s="31" t="s">
        <v>5164</v>
      </c>
      <c r="L1435" s="31" t="s">
        <v>8911</v>
      </c>
      <c r="M1435" s="31" t="s">
        <v>5239</v>
      </c>
      <c r="N1435" s="31"/>
      <c r="O1435" s="31" t="s">
        <v>9340</v>
      </c>
      <c r="P1435" s="31" t="s">
        <v>3947</v>
      </c>
      <c r="Q1435" s="31" t="s">
        <v>5168</v>
      </c>
    </row>
    <row r="1436" spans="1:17" hidden="1" x14ac:dyDescent="0.2">
      <c r="A1436" s="31" t="s">
        <v>9427</v>
      </c>
      <c r="B1436" s="31" t="s">
        <v>9428</v>
      </c>
      <c r="C1436" s="31" t="s">
        <v>9429</v>
      </c>
      <c r="D1436" s="31"/>
      <c r="E1436" s="31" t="s">
        <v>9396</v>
      </c>
      <c r="F1436" s="31" t="s">
        <v>3948</v>
      </c>
      <c r="G1436" s="47">
        <v>60</v>
      </c>
      <c r="H1436" s="33">
        <v>0</v>
      </c>
      <c r="I1436" s="31" t="s">
        <v>5212</v>
      </c>
      <c r="J1436" s="31" t="s">
        <v>5213</v>
      </c>
      <c r="K1436" s="31" t="s">
        <v>5164</v>
      </c>
      <c r="L1436" s="31" t="s">
        <v>5472</v>
      </c>
      <c r="M1436" s="31" t="s">
        <v>5239</v>
      </c>
      <c r="N1436" s="31"/>
      <c r="O1436" s="31" t="s">
        <v>9340</v>
      </c>
      <c r="P1436" s="31" t="s">
        <v>3947</v>
      </c>
      <c r="Q1436" s="31" t="s">
        <v>5168</v>
      </c>
    </row>
    <row r="1437" spans="1:17" hidden="1" x14ac:dyDescent="0.2">
      <c r="A1437" s="31" t="s">
        <v>9430</v>
      </c>
      <c r="B1437" s="31" t="s">
        <v>9431</v>
      </c>
      <c r="C1437" s="31" t="s">
        <v>9432</v>
      </c>
      <c r="D1437" s="31"/>
      <c r="E1437" s="31" t="s">
        <v>9396</v>
      </c>
      <c r="F1437" s="31" t="s">
        <v>3948</v>
      </c>
      <c r="G1437" s="47">
        <v>60</v>
      </c>
      <c r="H1437" s="33">
        <v>0</v>
      </c>
      <c r="I1437" s="31" t="s">
        <v>5212</v>
      </c>
      <c r="J1437" s="31" t="s">
        <v>5213</v>
      </c>
      <c r="K1437" s="31" t="s">
        <v>5164</v>
      </c>
      <c r="L1437" s="31" t="s">
        <v>5494</v>
      </c>
      <c r="M1437" s="31" t="s">
        <v>5239</v>
      </c>
      <c r="N1437" s="31"/>
      <c r="O1437" s="31" t="s">
        <v>9340</v>
      </c>
      <c r="P1437" s="31" t="s">
        <v>3947</v>
      </c>
      <c r="Q1437" s="31" t="s">
        <v>5168</v>
      </c>
    </row>
    <row r="1438" spans="1:17" hidden="1" x14ac:dyDescent="0.2">
      <c r="A1438" s="31" t="s">
        <v>9433</v>
      </c>
      <c r="B1438" s="31" t="s">
        <v>9434</v>
      </c>
      <c r="C1438" s="31" t="s">
        <v>9435</v>
      </c>
      <c r="D1438" s="31"/>
      <c r="E1438" s="31" t="s">
        <v>9396</v>
      </c>
      <c r="F1438" s="31" t="s">
        <v>3948</v>
      </c>
      <c r="G1438" s="47">
        <v>60</v>
      </c>
      <c r="H1438" s="33">
        <v>0</v>
      </c>
      <c r="I1438" s="31" t="s">
        <v>5212</v>
      </c>
      <c r="J1438" s="31" t="s">
        <v>5213</v>
      </c>
      <c r="K1438" s="31" t="s">
        <v>5164</v>
      </c>
      <c r="L1438" s="31" t="s">
        <v>5468</v>
      </c>
      <c r="M1438" s="31" t="s">
        <v>5239</v>
      </c>
      <c r="N1438" s="31"/>
      <c r="O1438" s="31" t="s">
        <v>9340</v>
      </c>
      <c r="P1438" s="31" t="s">
        <v>3947</v>
      </c>
      <c r="Q1438" s="31" t="s">
        <v>5168</v>
      </c>
    </row>
    <row r="1439" spans="1:17" hidden="1" x14ac:dyDescent="0.2">
      <c r="A1439" s="31" t="s">
        <v>9436</v>
      </c>
      <c r="B1439" s="31" t="s">
        <v>9437</v>
      </c>
      <c r="C1439" s="31" t="s">
        <v>9438</v>
      </c>
      <c r="D1439" s="31"/>
      <c r="E1439" s="31" t="s">
        <v>9396</v>
      </c>
      <c r="F1439" s="31" t="s">
        <v>3948</v>
      </c>
      <c r="G1439" s="47">
        <v>60</v>
      </c>
      <c r="H1439" s="33">
        <v>0</v>
      </c>
      <c r="I1439" s="31" t="s">
        <v>5212</v>
      </c>
      <c r="J1439" s="31" t="s">
        <v>5213</v>
      </c>
      <c r="K1439" s="31" t="s">
        <v>5164</v>
      </c>
      <c r="L1439" s="31" t="s">
        <v>5310</v>
      </c>
      <c r="M1439" s="31" t="s">
        <v>5239</v>
      </c>
      <c r="N1439" s="31"/>
      <c r="O1439" s="31" t="s">
        <v>9340</v>
      </c>
      <c r="P1439" s="31" t="s">
        <v>3947</v>
      </c>
      <c r="Q1439" s="31" t="s">
        <v>5168</v>
      </c>
    </row>
    <row r="1440" spans="1:17" hidden="1" x14ac:dyDescent="0.2">
      <c r="A1440" s="31" t="s">
        <v>9439</v>
      </c>
      <c r="B1440" s="31" t="s">
        <v>9440</v>
      </c>
      <c r="C1440" s="31" t="s">
        <v>9441</v>
      </c>
      <c r="D1440" s="31"/>
      <c r="E1440" s="31" t="s">
        <v>9344</v>
      </c>
      <c r="F1440" s="31" t="s">
        <v>3948</v>
      </c>
      <c r="G1440" s="47">
        <v>60</v>
      </c>
      <c r="H1440" s="33">
        <v>0</v>
      </c>
      <c r="I1440" s="31" t="s">
        <v>5294</v>
      </c>
      <c r="J1440" s="31" t="s">
        <v>5295</v>
      </c>
      <c r="K1440" s="31" t="s">
        <v>5164</v>
      </c>
      <c r="L1440" s="31" t="s">
        <v>5296</v>
      </c>
      <c r="M1440" s="31" t="s">
        <v>5297</v>
      </c>
      <c r="N1440" s="31"/>
      <c r="O1440" s="31" t="s">
        <v>9340</v>
      </c>
      <c r="P1440" s="31" t="s">
        <v>3947</v>
      </c>
      <c r="Q1440" s="31" t="s">
        <v>5168</v>
      </c>
    </row>
    <row r="1441" spans="1:17" hidden="1" x14ac:dyDescent="0.2">
      <c r="A1441" s="31" t="s">
        <v>9442</v>
      </c>
      <c r="B1441" s="31" t="s">
        <v>9443</v>
      </c>
      <c r="C1441" s="31" t="s">
        <v>9444</v>
      </c>
      <c r="D1441" s="31"/>
      <c r="E1441" s="31" t="s">
        <v>9344</v>
      </c>
      <c r="F1441" s="31" t="s">
        <v>3948</v>
      </c>
      <c r="G1441" s="47">
        <v>60</v>
      </c>
      <c r="H1441" s="33">
        <v>0</v>
      </c>
      <c r="I1441" s="31" t="s">
        <v>5294</v>
      </c>
      <c r="J1441" s="31" t="s">
        <v>5295</v>
      </c>
      <c r="K1441" s="31" t="s">
        <v>5164</v>
      </c>
      <c r="L1441" s="31" t="s">
        <v>9445</v>
      </c>
      <c r="M1441" s="31" t="s">
        <v>5297</v>
      </c>
      <c r="N1441" s="31"/>
      <c r="O1441" s="31" t="s">
        <v>9340</v>
      </c>
      <c r="P1441" s="31" t="s">
        <v>3947</v>
      </c>
      <c r="Q1441" s="31" t="s">
        <v>5168</v>
      </c>
    </row>
    <row r="1442" spans="1:17" hidden="1" x14ac:dyDescent="0.2">
      <c r="A1442" s="31" t="s">
        <v>9446</v>
      </c>
      <c r="B1442" s="31" t="s">
        <v>9447</v>
      </c>
      <c r="C1442" s="31" t="s">
        <v>9447</v>
      </c>
      <c r="D1442" s="31"/>
      <c r="E1442" s="31" t="s">
        <v>9344</v>
      </c>
      <c r="F1442" s="31" t="s">
        <v>3948</v>
      </c>
      <c r="G1442" s="47">
        <v>60</v>
      </c>
      <c r="H1442" s="33">
        <v>0</v>
      </c>
      <c r="I1442" s="31" t="s">
        <v>5294</v>
      </c>
      <c r="J1442" s="31" t="s">
        <v>5295</v>
      </c>
      <c r="K1442" s="31" t="s">
        <v>5164</v>
      </c>
      <c r="L1442" s="31" t="s">
        <v>5641</v>
      </c>
      <c r="M1442" s="31" t="s">
        <v>5297</v>
      </c>
      <c r="N1442" s="31"/>
      <c r="O1442" s="31" t="s">
        <v>9340</v>
      </c>
      <c r="P1442" s="31" t="s">
        <v>3947</v>
      </c>
      <c r="Q1442" s="31" t="s">
        <v>5168</v>
      </c>
    </row>
    <row r="1443" spans="1:17" hidden="1" x14ac:dyDescent="0.2">
      <c r="A1443" s="31" t="s">
        <v>9448</v>
      </c>
      <c r="B1443" s="31" t="s">
        <v>9449</v>
      </c>
      <c r="C1443" s="31" t="s">
        <v>9449</v>
      </c>
      <c r="D1443" s="31"/>
      <c r="E1443" s="31" t="s">
        <v>9344</v>
      </c>
      <c r="F1443" s="31" t="s">
        <v>3948</v>
      </c>
      <c r="G1443" s="47">
        <v>60</v>
      </c>
      <c r="H1443" s="33">
        <v>0</v>
      </c>
      <c r="I1443" s="31" t="s">
        <v>5294</v>
      </c>
      <c r="J1443" s="31" t="s">
        <v>5295</v>
      </c>
      <c r="K1443" s="31" t="s">
        <v>5164</v>
      </c>
      <c r="L1443" s="31" t="s">
        <v>5591</v>
      </c>
      <c r="M1443" s="31" t="s">
        <v>5297</v>
      </c>
      <c r="N1443" s="31"/>
      <c r="O1443" s="31" t="s">
        <v>9340</v>
      </c>
      <c r="P1443" s="31" t="s">
        <v>3947</v>
      </c>
      <c r="Q1443" s="31" t="s">
        <v>5168</v>
      </c>
    </row>
    <row r="1444" spans="1:17" hidden="1" x14ac:dyDescent="0.2">
      <c r="A1444" s="31" t="s">
        <v>9450</v>
      </c>
      <c r="B1444" s="31" t="s">
        <v>9451</v>
      </c>
      <c r="C1444" s="31" t="s">
        <v>9451</v>
      </c>
      <c r="D1444" s="31"/>
      <c r="E1444" s="31" t="s">
        <v>9344</v>
      </c>
      <c r="F1444" s="31" t="s">
        <v>3948</v>
      </c>
      <c r="G1444" s="47">
        <v>60</v>
      </c>
      <c r="H1444" s="33">
        <v>0</v>
      </c>
      <c r="I1444" s="31" t="s">
        <v>5294</v>
      </c>
      <c r="J1444" s="31" t="s">
        <v>5295</v>
      </c>
      <c r="K1444" s="31" t="s">
        <v>5164</v>
      </c>
      <c r="L1444" s="31" t="s">
        <v>7971</v>
      </c>
      <c r="M1444" s="31" t="s">
        <v>5297</v>
      </c>
      <c r="N1444" s="31"/>
      <c r="O1444" s="31" t="s">
        <v>9340</v>
      </c>
      <c r="P1444" s="31" t="s">
        <v>3947</v>
      </c>
      <c r="Q1444" s="31" t="s">
        <v>5168</v>
      </c>
    </row>
    <row r="1445" spans="1:17" hidden="1" x14ac:dyDescent="0.2">
      <c r="A1445" s="31" t="s">
        <v>9452</v>
      </c>
      <c r="B1445" s="31" t="s">
        <v>9453</v>
      </c>
      <c r="C1445" s="31" t="s">
        <v>9454</v>
      </c>
      <c r="D1445" s="31"/>
      <c r="E1445" s="31" t="s">
        <v>9344</v>
      </c>
      <c r="F1445" s="31" t="s">
        <v>3948</v>
      </c>
      <c r="G1445" s="47">
        <v>60</v>
      </c>
      <c r="H1445" s="33">
        <v>0</v>
      </c>
      <c r="I1445" s="31" t="s">
        <v>5294</v>
      </c>
      <c r="J1445" s="31" t="s">
        <v>5295</v>
      </c>
      <c r="K1445" s="31" t="s">
        <v>5164</v>
      </c>
      <c r="L1445" s="31" t="s">
        <v>8022</v>
      </c>
      <c r="M1445" s="31" t="s">
        <v>5297</v>
      </c>
      <c r="N1445" s="31"/>
      <c r="O1445" s="31" t="s">
        <v>9340</v>
      </c>
      <c r="P1445" s="31" t="s">
        <v>3947</v>
      </c>
      <c r="Q1445" s="31" t="s">
        <v>5168</v>
      </c>
    </row>
    <row r="1446" spans="1:17" hidden="1" x14ac:dyDescent="0.2">
      <c r="A1446" s="31" t="s">
        <v>9455</v>
      </c>
      <c r="B1446" s="31" t="s">
        <v>9456</v>
      </c>
      <c r="C1446" s="31" t="s">
        <v>9456</v>
      </c>
      <c r="D1446" s="31"/>
      <c r="E1446" s="31" t="s">
        <v>9344</v>
      </c>
      <c r="F1446" s="31" t="s">
        <v>3948</v>
      </c>
      <c r="G1446" s="47">
        <v>60</v>
      </c>
      <c r="H1446" s="33">
        <v>0</v>
      </c>
      <c r="I1446" s="31" t="s">
        <v>5294</v>
      </c>
      <c r="J1446" s="31" t="s">
        <v>5295</v>
      </c>
      <c r="K1446" s="31" t="s">
        <v>5164</v>
      </c>
      <c r="L1446" s="31" t="s">
        <v>5939</v>
      </c>
      <c r="M1446" s="31" t="s">
        <v>5297</v>
      </c>
      <c r="N1446" s="31"/>
      <c r="O1446" s="31" t="s">
        <v>9340</v>
      </c>
      <c r="P1446" s="31" t="s">
        <v>3947</v>
      </c>
      <c r="Q1446" s="31" t="s">
        <v>5168</v>
      </c>
    </row>
    <row r="1447" spans="1:17" hidden="1" x14ac:dyDescent="0.2">
      <c r="A1447" s="31" t="s">
        <v>9457</v>
      </c>
      <c r="B1447" s="31" t="s">
        <v>9458</v>
      </c>
      <c r="C1447" s="31" t="s">
        <v>9458</v>
      </c>
      <c r="D1447" s="31"/>
      <c r="E1447" s="31" t="s">
        <v>9344</v>
      </c>
      <c r="F1447" s="31" t="s">
        <v>3948</v>
      </c>
      <c r="G1447" s="47">
        <v>60</v>
      </c>
      <c r="H1447" s="33">
        <v>0</v>
      </c>
      <c r="I1447" s="31" t="s">
        <v>5294</v>
      </c>
      <c r="J1447" s="31" t="s">
        <v>5295</v>
      </c>
      <c r="K1447" s="31" t="s">
        <v>5164</v>
      </c>
      <c r="L1447" s="31" t="s">
        <v>9392</v>
      </c>
      <c r="M1447" s="31" t="s">
        <v>5297</v>
      </c>
      <c r="N1447" s="31"/>
      <c r="O1447" s="31" t="s">
        <v>9340</v>
      </c>
      <c r="P1447" s="31" t="s">
        <v>3947</v>
      </c>
      <c r="Q1447" s="31" t="s">
        <v>5168</v>
      </c>
    </row>
    <row r="1448" spans="1:17" hidden="1" x14ac:dyDescent="0.2">
      <c r="A1448" s="31" t="s">
        <v>9459</v>
      </c>
      <c r="B1448" s="31" t="s">
        <v>9460</v>
      </c>
      <c r="C1448" s="31" t="s">
        <v>9461</v>
      </c>
      <c r="D1448" s="31"/>
      <c r="E1448" s="31" t="s">
        <v>9462</v>
      </c>
      <c r="F1448" s="31" t="s">
        <v>3948</v>
      </c>
      <c r="G1448" s="47">
        <v>60</v>
      </c>
      <c r="H1448" s="33">
        <v>0</v>
      </c>
      <c r="I1448" s="31" t="s">
        <v>5288</v>
      </c>
      <c r="J1448" s="31" t="s">
        <v>5289</v>
      </c>
      <c r="K1448" s="31" t="s">
        <v>5164</v>
      </c>
      <c r="L1448" s="31" t="s">
        <v>5278</v>
      </c>
      <c r="M1448" s="31" t="s">
        <v>5290</v>
      </c>
      <c r="N1448" s="31" t="s">
        <v>9463</v>
      </c>
      <c r="O1448" s="31" t="s">
        <v>9340</v>
      </c>
      <c r="P1448" s="31" t="s">
        <v>3947</v>
      </c>
      <c r="Q1448" s="31" t="s">
        <v>5168</v>
      </c>
    </row>
    <row r="1449" spans="1:17" hidden="1" x14ac:dyDescent="0.2">
      <c r="A1449" s="31" t="s">
        <v>9464</v>
      </c>
      <c r="B1449" s="31" t="s">
        <v>9465</v>
      </c>
      <c r="C1449" s="31" t="s">
        <v>9466</v>
      </c>
      <c r="D1449" s="31"/>
      <c r="E1449" s="31" t="s">
        <v>9462</v>
      </c>
      <c r="F1449" s="31" t="s">
        <v>3948</v>
      </c>
      <c r="G1449" s="47">
        <v>60</v>
      </c>
      <c r="H1449" s="33">
        <v>0</v>
      </c>
      <c r="I1449" s="31" t="s">
        <v>5288</v>
      </c>
      <c r="J1449" s="31" t="s">
        <v>5289</v>
      </c>
      <c r="K1449" s="31" t="s">
        <v>5164</v>
      </c>
      <c r="L1449" s="31" t="s">
        <v>5278</v>
      </c>
      <c r="M1449" s="31" t="s">
        <v>5673</v>
      </c>
      <c r="N1449" s="31"/>
      <c r="O1449" s="31" t="s">
        <v>9340</v>
      </c>
      <c r="P1449" s="31" t="s">
        <v>3947</v>
      </c>
      <c r="Q1449" s="31" t="s">
        <v>5168</v>
      </c>
    </row>
    <row r="1450" spans="1:17" hidden="1" x14ac:dyDescent="0.2">
      <c r="A1450" s="31" t="s">
        <v>9467</v>
      </c>
      <c r="B1450" s="31" t="s">
        <v>9468</v>
      </c>
      <c r="C1450" s="31" t="s">
        <v>9469</v>
      </c>
      <c r="D1450" s="31"/>
      <c r="E1450" s="31" t="s">
        <v>9344</v>
      </c>
      <c r="F1450" s="31" t="s">
        <v>3948</v>
      </c>
      <c r="G1450" s="47">
        <v>60</v>
      </c>
      <c r="H1450" s="33">
        <v>0</v>
      </c>
      <c r="I1450" s="31" t="s">
        <v>9470</v>
      </c>
      <c r="J1450" s="31" t="s">
        <v>9471</v>
      </c>
      <c r="K1450" s="31" t="s">
        <v>5164</v>
      </c>
      <c r="L1450" s="31" t="s">
        <v>5278</v>
      </c>
      <c r="M1450" s="31" t="s">
        <v>5794</v>
      </c>
      <c r="N1450" s="31"/>
      <c r="O1450" s="31" t="s">
        <v>9340</v>
      </c>
      <c r="P1450" s="31" t="s">
        <v>3947</v>
      </c>
      <c r="Q1450" s="31" t="s">
        <v>5168</v>
      </c>
    </row>
    <row r="1451" spans="1:17" hidden="1" x14ac:dyDescent="0.2">
      <c r="A1451" s="31" t="s">
        <v>9472</v>
      </c>
      <c r="B1451" s="31" t="s">
        <v>9473</v>
      </c>
      <c r="C1451" s="31" t="s">
        <v>9474</v>
      </c>
      <c r="D1451" s="31"/>
      <c r="E1451" s="31" t="s">
        <v>9462</v>
      </c>
      <c r="F1451" s="31" t="s">
        <v>3948</v>
      </c>
      <c r="G1451" s="47">
        <v>60</v>
      </c>
      <c r="H1451" s="33">
        <v>0</v>
      </c>
      <c r="I1451" s="31" t="s">
        <v>9470</v>
      </c>
      <c r="J1451" s="31" t="s">
        <v>9471</v>
      </c>
      <c r="K1451" s="31" t="s">
        <v>5164</v>
      </c>
      <c r="L1451" s="31" t="s">
        <v>5278</v>
      </c>
      <c r="M1451" s="31" t="s">
        <v>5687</v>
      </c>
      <c r="N1451" s="31" t="s">
        <v>9475</v>
      </c>
      <c r="O1451" s="31" t="s">
        <v>9340</v>
      </c>
      <c r="P1451" s="31" t="s">
        <v>3947</v>
      </c>
      <c r="Q1451" s="31" t="s">
        <v>5168</v>
      </c>
    </row>
    <row r="1452" spans="1:17" hidden="1" x14ac:dyDescent="0.2">
      <c r="A1452" s="31" t="s">
        <v>9476</v>
      </c>
      <c r="B1452" s="31" t="s">
        <v>9477</v>
      </c>
      <c r="C1452" s="31" t="s">
        <v>9478</v>
      </c>
      <c r="D1452" s="31"/>
      <c r="E1452" s="31" t="s">
        <v>9462</v>
      </c>
      <c r="F1452" s="31" t="s">
        <v>3948</v>
      </c>
      <c r="G1452" s="47">
        <v>60</v>
      </c>
      <c r="H1452" s="33">
        <v>0</v>
      </c>
      <c r="I1452" s="31" t="s">
        <v>5288</v>
      </c>
      <c r="J1452" s="31" t="s">
        <v>5289</v>
      </c>
      <c r="K1452" s="31" t="s">
        <v>5164</v>
      </c>
      <c r="L1452" s="31" t="s">
        <v>5278</v>
      </c>
      <c r="M1452" s="31" t="s">
        <v>5663</v>
      </c>
      <c r="N1452" s="31"/>
      <c r="O1452" s="31" t="s">
        <v>9340</v>
      </c>
      <c r="P1452" s="31" t="s">
        <v>3947</v>
      </c>
      <c r="Q1452" s="31" t="s">
        <v>5168</v>
      </c>
    </row>
    <row r="1453" spans="1:17" hidden="1" x14ac:dyDescent="0.2">
      <c r="A1453" s="31" t="s">
        <v>9479</v>
      </c>
      <c r="B1453" s="31" t="s">
        <v>9480</v>
      </c>
      <c r="C1453" s="31" t="s">
        <v>9481</v>
      </c>
      <c r="D1453" s="31"/>
      <c r="E1453" s="31" t="s">
        <v>9344</v>
      </c>
      <c r="F1453" s="31" t="s">
        <v>3948</v>
      </c>
      <c r="G1453" s="47">
        <v>60</v>
      </c>
      <c r="H1453" s="33">
        <v>0</v>
      </c>
      <c r="I1453" s="31" t="s">
        <v>5276</v>
      </c>
      <c r="J1453" s="31" t="s">
        <v>5277</v>
      </c>
      <c r="K1453" s="31" t="s">
        <v>5164</v>
      </c>
      <c r="L1453" s="31" t="s">
        <v>5278</v>
      </c>
      <c r="M1453" s="31" t="s">
        <v>5354</v>
      </c>
      <c r="N1453" s="31"/>
      <c r="O1453" s="31" t="s">
        <v>9340</v>
      </c>
      <c r="P1453" s="31" t="s">
        <v>3947</v>
      </c>
      <c r="Q1453" s="31" t="s">
        <v>5168</v>
      </c>
    </row>
    <row r="1454" spans="1:17" hidden="1" x14ac:dyDescent="0.2">
      <c r="A1454" s="31" t="s">
        <v>9482</v>
      </c>
      <c r="B1454" s="31" t="s">
        <v>9483</v>
      </c>
      <c r="C1454" s="31" t="s">
        <v>9484</v>
      </c>
      <c r="D1454" s="31"/>
      <c r="E1454" s="31" t="s">
        <v>9344</v>
      </c>
      <c r="F1454" s="31" t="s">
        <v>3948</v>
      </c>
      <c r="G1454" s="47">
        <v>60</v>
      </c>
      <c r="H1454" s="33">
        <v>0</v>
      </c>
      <c r="I1454" s="31" t="s">
        <v>5276</v>
      </c>
      <c r="J1454" s="31" t="s">
        <v>5277</v>
      </c>
      <c r="K1454" s="31" t="s">
        <v>5164</v>
      </c>
      <c r="L1454" s="31" t="s">
        <v>5278</v>
      </c>
      <c r="M1454" s="31" t="s">
        <v>9485</v>
      </c>
      <c r="N1454" s="31" t="s">
        <v>9486</v>
      </c>
      <c r="O1454" s="31" t="s">
        <v>9340</v>
      </c>
      <c r="P1454" s="31" t="s">
        <v>3947</v>
      </c>
      <c r="Q1454" s="31" t="s">
        <v>5168</v>
      </c>
    </row>
    <row r="1455" spans="1:17" hidden="1" x14ac:dyDescent="0.2">
      <c r="A1455" s="31" t="s">
        <v>9487</v>
      </c>
      <c r="B1455" s="31" t="s">
        <v>9488</v>
      </c>
      <c r="C1455" s="31" t="s">
        <v>9488</v>
      </c>
      <c r="D1455" s="31"/>
      <c r="E1455" s="31" t="s">
        <v>9344</v>
      </c>
      <c r="F1455" s="31" t="s">
        <v>3948</v>
      </c>
      <c r="G1455" s="47">
        <v>60</v>
      </c>
      <c r="H1455" s="33">
        <v>0</v>
      </c>
      <c r="I1455" s="31" t="s">
        <v>5294</v>
      </c>
      <c r="J1455" s="31" t="s">
        <v>5295</v>
      </c>
      <c r="K1455" s="31" t="s">
        <v>5164</v>
      </c>
      <c r="L1455" s="31" t="s">
        <v>5631</v>
      </c>
      <c r="M1455" s="31" t="s">
        <v>5297</v>
      </c>
      <c r="N1455" s="31"/>
      <c r="O1455" s="31" t="s">
        <v>9340</v>
      </c>
      <c r="P1455" s="31" t="s">
        <v>3947</v>
      </c>
      <c r="Q1455" s="31" t="s">
        <v>5168</v>
      </c>
    </row>
    <row r="1456" spans="1:17" hidden="1" x14ac:dyDescent="0.2">
      <c r="A1456" s="31" t="s">
        <v>9489</v>
      </c>
      <c r="B1456" s="31" t="s">
        <v>9490</v>
      </c>
      <c r="C1456" s="31" t="s">
        <v>9490</v>
      </c>
      <c r="D1456" s="31"/>
      <c r="E1456" s="31" t="s">
        <v>9344</v>
      </c>
      <c r="F1456" s="31" t="s">
        <v>3948</v>
      </c>
      <c r="G1456" s="47">
        <v>60</v>
      </c>
      <c r="H1456" s="33">
        <v>0</v>
      </c>
      <c r="I1456" s="31" t="s">
        <v>5294</v>
      </c>
      <c r="J1456" s="31" t="s">
        <v>5295</v>
      </c>
      <c r="K1456" s="31" t="s">
        <v>5164</v>
      </c>
      <c r="L1456" s="31" t="s">
        <v>9362</v>
      </c>
      <c r="M1456" s="31" t="s">
        <v>5297</v>
      </c>
      <c r="N1456" s="31"/>
      <c r="O1456" s="31" t="s">
        <v>9340</v>
      </c>
      <c r="P1456" s="31" t="s">
        <v>3947</v>
      </c>
      <c r="Q1456" s="31" t="s">
        <v>5168</v>
      </c>
    </row>
    <row r="1457" spans="1:17" hidden="1" x14ac:dyDescent="0.2">
      <c r="A1457" s="31" t="s">
        <v>9491</v>
      </c>
      <c r="B1457" s="31" t="s">
        <v>9492</v>
      </c>
      <c r="C1457" s="31" t="s">
        <v>9492</v>
      </c>
      <c r="D1457" s="31"/>
      <c r="E1457" s="31" t="s">
        <v>9344</v>
      </c>
      <c r="F1457" s="31" t="s">
        <v>3948</v>
      </c>
      <c r="G1457" s="47">
        <v>60</v>
      </c>
      <c r="H1457" s="33">
        <v>0</v>
      </c>
      <c r="I1457" s="31" t="s">
        <v>5294</v>
      </c>
      <c r="J1457" s="31" t="s">
        <v>5295</v>
      </c>
      <c r="K1457" s="31" t="s">
        <v>5164</v>
      </c>
      <c r="L1457" s="31" t="s">
        <v>9355</v>
      </c>
      <c r="M1457" s="31" t="s">
        <v>5297</v>
      </c>
      <c r="N1457" s="31"/>
      <c r="O1457" s="31" t="s">
        <v>9340</v>
      </c>
      <c r="P1457" s="31" t="s">
        <v>3947</v>
      </c>
      <c r="Q1457" s="31" t="s">
        <v>5168</v>
      </c>
    </row>
    <row r="1458" spans="1:17" hidden="1" x14ac:dyDescent="0.2">
      <c r="A1458" s="31" t="s">
        <v>9493</v>
      </c>
      <c r="B1458" s="31" t="s">
        <v>9494</v>
      </c>
      <c r="C1458" s="31" t="s">
        <v>9495</v>
      </c>
      <c r="D1458" s="31"/>
      <c r="E1458" s="31" t="s">
        <v>9396</v>
      </c>
      <c r="F1458" s="31" t="s">
        <v>3948</v>
      </c>
      <c r="G1458" s="47">
        <v>60</v>
      </c>
      <c r="H1458" s="33">
        <v>0</v>
      </c>
      <c r="I1458" s="31" t="s">
        <v>5212</v>
      </c>
      <c r="J1458" s="31" t="s">
        <v>5213</v>
      </c>
      <c r="K1458" s="31" t="s">
        <v>5164</v>
      </c>
      <c r="L1458" s="31" t="s">
        <v>8042</v>
      </c>
      <c r="M1458" s="31" t="s">
        <v>5239</v>
      </c>
      <c r="N1458" s="31"/>
      <c r="O1458" s="31" t="s">
        <v>9340</v>
      </c>
      <c r="P1458" s="31" t="s">
        <v>3947</v>
      </c>
      <c r="Q1458" s="31" t="s">
        <v>5168</v>
      </c>
    </row>
    <row r="1459" spans="1:17" hidden="1" x14ac:dyDescent="0.2">
      <c r="A1459" s="31" t="s">
        <v>9496</v>
      </c>
      <c r="B1459" s="31" t="s">
        <v>9497</v>
      </c>
      <c r="C1459" s="31" t="s">
        <v>9498</v>
      </c>
      <c r="D1459" s="31"/>
      <c r="E1459" s="31" t="s">
        <v>9396</v>
      </c>
      <c r="F1459" s="31" t="s">
        <v>3948</v>
      </c>
      <c r="G1459" s="47">
        <v>60</v>
      </c>
      <c r="H1459" s="33">
        <v>0</v>
      </c>
      <c r="I1459" s="31" t="s">
        <v>5212</v>
      </c>
      <c r="J1459" s="31" t="s">
        <v>5213</v>
      </c>
      <c r="K1459" s="31" t="s">
        <v>5164</v>
      </c>
      <c r="L1459" s="31" t="s">
        <v>5565</v>
      </c>
      <c r="M1459" s="31" t="s">
        <v>5239</v>
      </c>
      <c r="N1459" s="31"/>
      <c r="O1459" s="31" t="s">
        <v>9340</v>
      </c>
      <c r="P1459" s="31" t="s">
        <v>3947</v>
      </c>
      <c r="Q1459" s="31" t="s">
        <v>5168</v>
      </c>
    </row>
    <row r="1460" spans="1:17" hidden="1" x14ac:dyDescent="0.2">
      <c r="A1460" s="31" t="s">
        <v>9499</v>
      </c>
      <c r="B1460" s="31" t="s">
        <v>9500</v>
      </c>
      <c r="C1460" s="31" t="s">
        <v>9501</v>
      </c>
      <c r="D1460" s="31"/>
      <c r="E1460" s="31" t="s">
        <v>9396</v>
      </c>
      <c r="F1460" s="31" t="s">
        <v>3948</v>
      </c>
      <c r="G1460" s="47">
        <v>60</v>
      </c>
      <c r="H1460" s="33">
        <v>0</v>
      </c>
      <c r="I1460" s="31" t="s">
        <v>5212</v>
      </c>
      <c r="J1460" s="31" t="s">
        <v>5213</v>
      </c>
      <c r="K1460" s="31" t="s">
        <v>5164</v>
      </c>
      <c r="L1460" s="31" t="s">
        <v>5573</v>
      </c>
      <c r="M1460" s="31" t="s">
        <v>5239</v>
      </c>
      <c r="N1460" s="31"/>
      <c r="O1460" s="31" t="s">
        <v>9340</v>
      </c>
      <c r="P1460" s="31" t="s">
        <v>3947</v>
      </c>
      <c r="Q1460" s="31" t="s">
        <v>5168</v>
      </c>
    </row>
    <row r="1461" spans="1:17" hidden="1" x14ac:dyDescent="0.2">
      <c r="A1461" s="31" t="s">
        <v>9502</v>
      </c>
      <c r="B1461" s="31" t="s">
        <v>9503</v>
      </c>
      <c r="C1461" s="31" t="s">
        <v>9504</v>
      </c>
      <c r="D1461" s="31"/>
      <c r="E1461" s="31" t="s">
        <v>9338</v>
      </c>
      <c r="F1461" s="31" t="s">
        <v>3948</v>
      </c>
      <c r="G1461" s="47">
        <v>60</v>
      </c>
      <c r="H1461" s="33">
        <v>0</v>
      </c>
      <c r="I1461" s="31" t="s">
        <v>5172</v>
      </c>
      <c r="J1461" s="31" t="s">
        <v>5173</v>
      </c>
      <c r="K1461" s="31" t="s">
        <v>5164</v>
      </c>
      <c r="L1461" s="31" t="s">
        <v>5165</v>
      </c>
      <c r="M1461" s="31" t="s">
        <v>5174</v>
      </c>
      <c r="N1461" s="31" t="s">
        <v>5973</v>
      </c>
      <c r="O1461" s="31" t="s">
        <v>9340</v>
      </c>
      <c r="P1461" s="31" t="s">
        <v>3947</v>
      </c>
      <c r="Q1461" s="31" t="s">
        <v>5168</v>
      </c>
    </row>
    <row r="1462" spans="1:17" hidden="1" x14ac:dyDescent="0.2">
      <c r="A1462" s="31" t="s">
        <v>9505</v>
      </c>
      <c r="B1462" s="31" t="s">
        <v>9506</v>
      </c>
      <c r="C1462" s="31" t="s">
        <v>9507</v>
      </c>
      <c r="D1462" s="31"/>
      <c r="E1462" s="31" t="s">
        <v>9338</v>
      </c>
      <c r="F1462" s="31" t="s">
        <v>3948</v>
      </c>
      <c r="G1462" s="47">
        <v>60</v>
      </c>
      <c r="H1462" s="33">
        <v>0</v>
      </c>
      <c r="I1462" s="31" t="s">
        <v>5252</v>
      </c>
      <c r="J1462" s="31" t="s">
        <v>5253</v>
      </c>
      <c r="K1462" s="31" t="s">
        <v>5164</v>
      </c>
      <c r="L1462" s="31" t="s">
        <v>5165</v>
      </c>
      <c r="M1462" s="31" t="s">
        <v>5166</v>
      </c>
      <c r="N1462" s="31"/>
      <c r="O1462" s="31" t="s">
        <v>9340</v>
      </c>
      <c r="P1462" s="31" t="s">
        <v>3947</v>
      </c>
      <c r="Q1462" s="31" t="s">
        <v>5168</v>
      </c>
    </row>
    <row r="1463" spans="1:17" hidden="1" x14ac:dyDescent="0.2">
      <c r="A1463" s="31" t="s">
        <v>9508</v>
      </c>
      <c r="B1463" s="31" t="s">
        <v>9509</v>
      </c>
      <c r="C1463" s="31" t="s">
        <v>9510</v>
      </c>
      <c r="D1463" s="31"/>
      <c r="E1463" s="31" t="s">
        <v>9338</v>
      </c>
      <c r="F1463" s="31" t="s">
        <v>3948</v>
      </c>
      <c r="G1463" s="47">
        <v>60</v>
      </c>
      <c r="H1463" s="33">
        <v>0</v>
      </c>
      <c r="I1463" s="31" t="s">
        <v>5218</v>
      </c>
      <c r="J1463" s="31" t="s">
        <v>5219</v>
      </c>
      <c r="K1463" s="31" t="s">
        <v>5164</v>
      </c>
      <c r="L1463" s="31" t="s">
        <v>5165</v>
      </c>
      <c r="M1463" s="31" t="s">
        <v>5390</v>
      </c>
      <c r="N1463" s="31"/>
      <c r="O1463" s="31" t="s">
        <v>9340</v>
      </c>
      <c r="P1463" s="31" t="s">
        <v>3947</v>
      </c>
      <c r="Q1463" s="31" t="s">
        <v>5168</v>
      </c>
    </row>
    <row r="1464" spans="1:17" hidden="1" x14ac:dyDescent="0.2">
      <c r="A1464" s="31" t="s">
        <v>9511</v>
      </c>
      <c r="B1464" s="31" t="s">
        <v>9512</v>
      </c>
      <c r="C1464" s="31" t="s">
        <v>9513</v>
      </c>
      <c r="D1464" s="31"/>
      <c r="E1464" s="31" t="s">
        <v>9338</v>
      </c>
      <c r="F1464" s="31" t="s">
        <v>3948</v>
      </c>
      <c r="G1464" s="47">
        <v>60</v>
      </c>
      <c r="H1464" s="33">
        <v>0</v>
      </c>
      <c r="I1464" s="31" t="s">
        <v>5252</v>
      </c>
      <c r="J1464" s="31" t="s">
        <v>5253</v>
      </c>
      <c r="K1464" s="31" t="s">
        <v>5164</v>
      </c>
      <c r="L1464" s="31" t="s">
        <v>5165</v>
      </c>
      <c r="M1464" s="31" t="s">
        <v>5166</v>
      </c>
      <c r="N1464" s="31"/>
      <c r="O1464" s="31" t="s">
        <v>9340</v>
      </c>
      <c r="P1464" s="31" t="s">
        <v>3947</v>
      </c>
      <c r="Q1464" s="31" t="s">
        <v>5168</v>
      </c>
    </row>
    <row r="1465" spans="1:17" hidden="1" x14ac:dyDescent="0.2">
      <c r="A1465" s="31" t="s">
        <v>9514</v>
      </c>
      <c r="B1465" s="31" t="s">
        <v>9515</v>
      </c>
      <c r="C1465" s="31" t="s">
        <v>9516</v>
      </c>
      <c r="D1465" s="31"/>
      <c r="E1465" s="31" t="s">
        <v>9338</v>
      </c>
      <c r="F1465" s="31" t="s">
        <v>3948</v>
      </c>
      <c r="G1465" s="47">
        <v>60</v>
      </c>
      <c r="H1465" s="33">
        <v>0</v>
      </c>
      <c r="I1465" s="31" t="s">
        <v>5172</v>
      </c>
      <c r="J1465" s="31" t="s">
        <v>5173</v>
      </c>
      <c r="K1465" s="31" t="s">
        <v>5164</v>
      </c>
      <c r="L1465" s="31" t="s">
        <v>5165</v>
      </c>
      <c r="M1465" s="31" t="s">
        <v>6835</v>
      </c>
      <c r="N1465" s="31"/>
      <c r="O1465" s="31" t="s">
        <v>9340</v>
      </c>
      <c r="P1465" s="31" t="s">
        <v>3947</v>
      </c>
      <c r="Q1465" s="31" t="s">
        <v>5168</v>
      </c>
    </row>
    <row r="1466" spans="1:17" hidden="1" x14ac:dyDescent="0.2">
      <c r="A1466" s="31" t="s">
        <v>9517</v>
      </c>
      <c r="B1466" s="31" t="s">
        <v>9518</v>
      </c>
      <c r="C1466" s="31" t="s">
        <v>9519</v>
      </c>
      <c r="D1466" s="31"/>
      <c r="E1466" s="31" t="s">
        <v>9338</v>
      </c>
      <c r="F1466" s="31" t="s">
        <v>3948</v>
      </c>
      <c r="G1466" s="47">
        <v>60</v>
      </c>
      <c r="H1466" s="33">
        <v>0</v>
      </c>
      <c r="I1466" s="31" t="s">
        <v>5218</v>
      </c>
      <c r="J1466" s="31" t="s">
        <v>5219</v>
      </c>
      <c r="K1466" s="31" t="s">
        <v>5164</v>
      </c>
      <c r="L1466" s="31" t="s">
        <v>5165</v>
      </c>
      <c r="M1466" s="31" t="s">
        <v>5320</v>
      </c>
      <c r="N1466" s="31"/>
      <c r="O1466" s="31" t="s">
        <v>9340</v>
      </c>
      <c r="P1466" s="31" t="s">
        <v>3947</v>
      </c>
      <c r="Q1466" s="31" t="s">
        <v>5168</v>
      </c>
    </row>
    <row r="1467" spans="1:17" hidden="1" x14ac:dyDescent="0.2">
      <c r="A1467" s="31" t="s">
        <v>9520</v>
      </c>
      <c r="B1467" s="31" t="s">
        <v>9521</v>
      </c>
      <c r="C1467" s="31" t="s">
        <v>9522</v>
      </c>
      <c r="D1467" s="31"/>
      <c r="E1467" s="31" t="s">
        <v>9338</v>
      </c>
      <c r="F1467" s="31" t="s">
        <v>3948</v>
      </c>
      <c r="G1467" s="47">
        <v>60</v>
      </c>
      <c r="H1467" s="33">
        <v>0</v>
      </c>
      <c r="I1467" s="31" t="s">
        <v>5172</v>
      </c>
      <c r="J1467" s="31" t="s">
        <v>5173</v>
      </c>
      <c r="K1467" s="31" t="s">
        <v>5164</v>
      </c>
      <c r="L1467" s="31" t="s">
        <v>5165</v>
      </c>
      <c r="M1467" s="31" t="s">
        <v>5224</v>
      </c>
      <c r="N1467" s="31"/>
      <c r="O1467" s="31" t="s">
        <v>9340</v>
      </c>
      <c r="P1467" s="31" t="s">
        <v>3947</v>
      </c>
      <c r="Q1467" s="31" t="s">
        <v>5168</v>
      </c>
    </row>
    <row r="1468" spans="1:17" hidden="1" x14ac:dyDescent="0.2">
      <c r="A1468" s="31" t="s">
        <v>9523</v>
      </c>
      <c r="B1468" s="31" t="s">
        <v>9524</v>
      </c>
      <c r="C1468" s="31" t="s">
        <v>9525</v>
      </c>
      <c r="D1468" s="31"/>
      <c r="E1468" s="31" t="s">
        <v>9338</v>
      </c>
      <c r="F1468" s="31" t="s">
        <v>3948</v>
      </c>
      <c r="G1468" s="47">
        <v>60</v>
      </c>
      <c r="H1468" s="33">
        <v>0</v>
      </c>
      <c r="I1468" s="31" t="s">
        <v>5252</v>
      </c>
      <c r="J1468" s="31" t="s">
        <v>5253</v>
      </c>
      <c r="K1468" s="31" t="s">
        <v>5164</v>
      </c>
      <c r="L1468" s="31" t="s">
        <v>5165</v>
      </c>
      <c r="M1468" s="31" t="s">
        <v>5166</v>
      </c>
      <c r="N1468" s="31"/>
      <c r="O1468" s="31" t="s">
        <v>9340</v>
      </c>
      <c r="P1468" s="31" t="s">
        <v>3947</v>
      </c>
      <c r="Q1468" s="31" t="s">
        <v>5168</v>
      </c>
    </row>
    <row r="1469" spans="1:17" hidden="1" x14ac:dyDescent="0.2">
      <c r="A1469" s="31" t="s">
        <v>9526</v>
      </c>
      <c r="B1469" s="31" t="s">
        <v>9527</v>
      </c>
      <c r="C1469" s="31" t="s">
        <v>9528</v>
      </c>
      <c r="D1469" s="31"/>
      <c r="E1469" s="31" t="s">
        <v>9338</v>
      </c>
      <c r="F1469" s="31" t="s">
        <v>3948</v>
      </c>
      <c r="G1469" s="47">
        <v>60</v>
      </c>
      <c r="H1469" s="33">
        <v>0</v>
      </c>
      <c r="I1469" s="31" t="s">
        <v>5172</v>
      </c>
      <c r="J1469" s="31" t="s">
        <v>5173</v>
      </c>
      <c r="K1469" s="31" t="s">
        <v>5164</v>
      </c>
      <c r="L1469" s="31" t="s">
        <v>5165</v>
      </c>
      <c r="M1469" s="31" t="s">
        <v>5174</v>
      </c>
      <c r="N1469" s="31"/>
      <c r="O1469" s="31" t="s">
        <v>9340</v>
      </c>
      <c r="P1469" s="31" t="s">
        <v>3947</v>
      </c>
      <c r="Q1469" s="31" t="s">
        <v>5168</v>
      </c>
    </row>
    <row r="1470" spans="1:17" hidden="1" x14ac:dyDescent="0.2">
      <c r="A1470" s="31" t="s">
        <v>9529</v>
      </c>
      <c r="B1470" s="31" t="s">
        <v>9530</v>
      </c>
      <c r="C1470" s="31" t="s">
        <v>9531</v>
      </c>
      <c r="D1470" s="31"/>
      <c r="E1470" s="31" t="s">
        <v>9338</v>
      </c>
      <c r="F1470" s="31" t="s">
        <v>3948</v>
      </c>
      <c r="G1470" s="47">
        <v>60</v>
      </c>
      <c r="H1470" s="33">
        <v>0</v>
      </c>
      <c r="I1470" s="31" t="s">
        <v>5179</v>
      </c>
      <c r="J1470" s="31" t="s">
        <v>5180</v>
      </c>
      <c r="K1470" s="31" t="s">
        <v>5164</v>
      </c>
      <c r="L1470" s="31" t="s">
        <v>5165</v>
      </c>
      <c r="M1470" s="31" t="s">
        <v>5361</v>
      </c>
      <c r="N1470" s="31"/>
      <c r="O1470" s="31" t="s">
        <v>9340</v>
      </c>
      <c r="P1470" s="31" t="s">
        <v>3947</v>
      </c>
      <c r="Q1470" s="31" t="s">
        <v>5168</v>
      </c>
    </row>
    <row r="1471" spans="1:17" hidden="1" x14ac:dyDescent="0.2">
      <c r="A1471" s="31" t="s">
        <v>9532</v>
      </c>
      <c r="B1471" s="31" t="s">
        <v>9533</v>
      </c>
      <c r="C1471" s="31" t="s">
        <v>9534</v>
      </c>
      <c r="D1471" s="31"/>
      <c r="E1471" s="31" t="s">
        <v>9396</v>
      </c>
      <c r="F1471" s="31" t="s">
        <v>3948</v>
      </c>
      <c r="G1471" s="47">
        <v>60</v>
      </c>
      <c r="H1471" s="33">
        <v>0</v>
      </c>
      <c r="I1471" s="31" t="s">
        <v>5212</v>
      </c>
      <c r="J1471" s="31" t="s">
        <v>5213</v>
      </c>
      <c r="K1471" s="31" t="s">
        <v>5164</v>
      </c>
      <c r="L1471" s="31" t="s">
        <v>5494</v>
      </c>
      <c r="M1471" s="31" t="s">
        <v>5239</v>
      </c>
      <c r="N1471" s="31"/>
      <c r="O1471" s="31" t="s">
        <v>9340</v>
      </c>
      <c r="P1471" s="31" t="s">
        <v>3947</v>
      </c>
      <c r="Q1471" s="31" t="s">
        <v>5168</v>
      </c>
    </row>
    <row r="1472" spans="1:17" hidden="1" x14ac:dyDescent="0.2">
      <c r="A1472" s="31" t="s">
        <v>9535</v>
      </c>
      <c r="B1472" s="31" t="s">
        <v>9536</v>
      </c>
      <c r="C1472" s="31" t="s">
        <v>9537</v>
      </c>
      <c r="D1472" s="31"/>
      <c r="E1472" s="31" t="s">
        <v>9396</v>
      </c>
      <c r="F1472" s="31" t="s">
        <v>3948</v>
      </c>
      <c r="G1472" s="47">
        <v>60</v>
      </c>
      <c r="H1472" s="33">
        <v>0</v>
      </c>
      <c r="I1472" s="31" t="s">
        <v>5212</v>
      </c>
      <c r="J1472" s="31" t="s">
        <v>5213</v>
      </c>
      <c r="K1472" s="31" t="s">
        <v>5164</v>
      </c>
      <c r="L1472" s="31" t="s">
        <v>5494</v>
      </c>
      <c r="M1472" s="31" t="s">
        <v>5239</v>
      </c>
      <c r="N1472" s="31"/>
      <c r="O1472" s="31" t="s">
        <v>9340</v>
      </c>
      <c r="P1472" s="31" t="s">
        <v>3947</v>
      </c>
      <c r="Q1472" s="31" t="s">
        <v>5168</v>
      </c>
    </row>
    <row r="1473" spans="1:17" hidden="1" x14ac:dyDescent="0.2">
      <c r="A1473" s="31" t="s">
        <v>9538</v>
      </c>
      <c r="B1473" s="31" t="s">
        <v>9539</v>
      </c>
      <c r="C1473" s="31" t="s">
        <v>9540</v>
      </c>
      <c r="D1473" s="31"/>
      <c r="E1473" s="31" t="s">
        <v>9396</v>
      </c>
      <c r="F1473" s="31" t="s">
        <v>3948</v>
      </c>
      <c r="G1473" s="47">
        <v>60</v>
      </c>
      <c r="H1473" s="33">
        <v>0</v>
      </c>
      <c r="I1473" s="31" t="s">
        <v>5212</v>
      </c>
      <c r="J1473" s="31" t="s">
        <v>5213</v>
      </c>
      <c r="K1473" s="31" t="s">
        <v>5164</v>
      </c>
      <c r="L1473" s="31" t="s">
        <v>5238</v>
      </c>
      <c r="M1473" s="31" t="s">
        <v>5239</v>
      </c>
      <c r="N1473" s="31"/>
      <c r="O1473" s="31" t="s">
        <v>9340</v>
      </c>
      <c r="P1473" s="31" t="s">
        <v>3947</v>
      </c>
      <c r="Q1473" s="31" t="s">
        <v>5168</v>
      </c>
    </row>
    <row r="1474" spans="1:17" hidden="1" x14ac:dyDescent="0.2">
      <c r="A1474" s="31" t="s">
        <v>9541</v>
      </c>
      <c r="B1474" s="31" t="s">
        <v>9542</v>
      </c>
      <c r="C1474" s="31" t="s">
        <v>9543</v>
      </c>
      <c r="D1474" s="31"/>
      <c r="E1474" s="31" t="s">
        <v>9396</v>
      </c>
      <c r="F1474" s="31" t="s">
        <v>3948</v>
      </c>
      <c r="G1474" s="47">
        <v>60</v>
      </c>
      <c r="H1474" s="33">
        <v>0</v>
      </c>
      <c r="I1474" s="31" t="s">
        <v>5212</v>
      </c>
      <c r="J1474" s="31" t="s">
        <v>5213</v>
      </c>
      <c r="K1474" s="31" t="s">
        <v>5164</v>
      </c>
      <c r="L1474" s="31" t="s">
        <v>5238</v>
      </c>
      <c r="M1474" s="31" t="s">
        <v>5239</v>
      </c>
      <c r="N1474" s="31"/>
      <c r="O1474" s="31" t="s">
        <v>9340</v>
      </c>
      <c r="P1474" s="31" t="s">
        <v>3947</v>
      </c>
      <c r="Q1474" s="31" t="s">
        <v>5168</v>
      </c>
    </row>
    <row r="1475" spans="1:17" hidden="1" x14ac:dyDescent="0.2">
      <c r="A1475" s="31" t="s">
        <v>9544</v>
      </c>
      <c r="B1475" s="31" t="s">
        <v>9545</v>
      </c>
      <c r="C1475" s="31" t="s">
        <v>9546</v>
      </c>
      <c r="D1475" s="31"/>
      <c r="E1475" s="31" t="s">
        <v>9396</v>
      </c>
      <c r="F1475" s="31" t="s">
        <v>3948</v>
      </c>
      <c r="G1475" s="47">
        <v>60</v>
      </c>
      <c r="H1475" s="33">
        <v>0</v>
      </c>
      <c r="I1475" s="31" t="s">
        <v>5212</v>
      </c>
      <c r="J1475" s="31" t="s">
        <v>5213</v>
      </c>
      <c r="K1475" s="31" t="s">
        <v>5164</v>
      </c>
      <c r="L1475" s="31" t="s">
        <v>5238</v>
      </c>
      <c r="M1475" s="31" t="s">
        <v>5239</v>
      </c>
      <c r="N1475" s="31"/>
      <c r="O1475" s="31" t="s">
        <v>9340</v>
      </c>
      <c r="P1475" s="31" t="s">
        <v>3947</v>
      </c>
      <c r="Q1475" s="31" t="s">
        <v>5168</v>
      </c>
    </row>
    <row r="1476" spans="1:17" hidden="1" x14ac:dyDescent="0.2">
      <c r="A1476" s="31" t="s">
        <v>9547</v>
      </c>
      <c r="B1476" s="31" t="s">
        <v>9548</v>
      </c>
      <c r="C1476" s="31" t="s">
        <v>9549</v>
      </c>
      <c r="D1476" s="31"/>
      <c r="E1476" s="31" t="s">
        <v>9396</v>
      </c>
      <c r="F1476" s="31" t="s">
        <v>3948</v>
      </c>
      <c r="G1476" s="47">
        <v>60</v>
      </c>
      <c r="H1476" s="33">
        <v>0</v>
      </c>
      <c r="I1476" s="31" t="s">
        <v>5212</v>
      </c>
      <c r="J1476" s="31" t="s">
        <v>5213</v>
      </c>
      <c r="K1476" s="31" t="s">
        <v>5164</v>
      </c>
      <c r="L1476" s="31" t="s">
        <v>5472</v>
      </c>
      <c r="M1476" s="31" t="s">
        <v>5239</v>
      </c>
      <c r="N1476" s="31"/>
      <c r="O1476" s="31" t="s">
        <v>9340</v>
      </c>
      <c r="P1476" s="31" t="s">
        <v>3947</v>
      </c>
      <c r="Q1476" s="31" t="s">
        <v>5168</v>
      </c>
    </row>
    <row r="1477" spans="1:17" hidden="1" x14ac:dyDescent="0.2">
      <c r="A1477" s="31" t="s">
        <v>9550</v>
      </c>
      <c r="B1477" s="31" t="s">
        <v>9551</v>
      </c>
      <c r="C1477" s="31" t="s">
        <v>9552</v>
      </c>
      <c r="D1477" s="31"/>
      <c r="E1477" s="31" t="s">
        <v>9396</v>
      </c>
      <c r="F1477" s="31" t="s">
        <v>3948</v>
      </c>
      <c r="G1477" s="47">
        <v>60</v>
      </c>
      <c r="H1477" s="33">
        <v>0</v>
      </c>
      <c r="I1477" s="31" t="s">
        <v>5212</v>
      </c>
      <c r="J1477" s="31" t="s">
        <v>5213</v>
      </c>
      <c r="K1477" s="31" t="s">
        <v>5164</v>
      </c>
      <c r="L1477" s="31" t="s">
        <v>5539</v>
      </c>
      <c r="M1477" s="31" t="s">
        <v>5239</v>
      </c>
      <c r="N1477" s="31"/>
      <c r="O1477" s="31" t="s">
        <v>9340</v>
      </c>
      <c r="P1477" s="31" t="s">
        <v>3947</v>
      </c>
      <c r="Q1477" s="31" t="s">
        <v>5168</v>
      </c>
    </row>
    <row r="1478" spans="1:17" hidden="1" x14ac:dyDescent="0.2">
      <c r="A1478" s="31" t="s">
        <v>9553</v>
      </c>
      <c r="B1478" s="31" t="s">
        <v>9554</v>
      </c>
      <c r="C1478" s="31" t="s">
        <v>9555</v>
      </c>
      <c r="D1478" s="31"/>
      <c r="E1478" s="31" t="s">
        <v>9396</v>
      </c>
      <c r="F1478" s="31" t="s">
        <v>3948</v>
      </c>
      <c r="G1478" s="47">
        <v>60</v>
      </c>
      <c r="H1478" s="33">
        <v>0</v>
      </c>
      <c r="I1478" s="31" t="s">
        <v>5212</v>
      </c>
      <c r="J1478" s="31" t="s">
        <v>5213</v>
      </c>
      <c r="K1478" s="31" t="s">
        <v>5164</v>
      </c>
      <c r="L1478" s="31" t="s">
        <v>5498</v>
      </c>
      <c r="M1478" s="31" t="s">
        <v>5239</v>
      </c>
      <c r="N1478" s="31"/>
      <c r="O1478" s="31" t="s">
        <v>9340</v>
      </c>
      <c r="P1478" s="31" t="s">
        <v>3947</v>
      </c>
      <c r="Q1478" s="31" t="s">
        <v>5168</v>
      </c>
    </row>
    <row r="1479" spans="1:17" hidden="1" x14ac:dyDescent="0.2">
      <c r="A1479" s="31" t="s">
        <v>9556</v>
      </c>
      <c r="B1479" s="31" t="s">
        <v>9557</v>
      </c>
      <c r="C1479" s="31" t="s">
        <v>9558</v>
      </c>
      <c r="D1479" s="31"/>
      <c r="E1479" s="31" t="s">
        <v>9396</v>
      </c>
      <c r="F1479" s="31" t="s">
        <v>3948</v>
      </c>
      <c r="G1479" s="47">
        <v>60</v>
      </c>
      <c r="H1479" s="33">
        <v>0</v>
      </c>
      <c r="I1479" s="31" t="s">
        <v>5212</v>
      </c>
      <c r="J1479" s="31" t="s">
        <v>5213</v>
      </c>
      <c r="K1479" s="31" t="s">
        <v>5164</v>
      </c>
      <c r="L1479" s="31" t="s">
        <v>5539</v>
      </c>
      <c r="M1479" s="31" t="s">
        <v>5239</v>
      </c>
      <c r="N1479" s="31"/>
      <c r="O1479" s="31" t="s">
        <v>9340</v>
      </c>
      <c r="P1479" s="31" t="s">
        <v>3947</v>
      </c>
      <c r="Q1479" s="31" t="s">
        <v>5168</v>
      </c>
    </row>
    <row r="1480" spans="1:17" hidden="1" x14ac:dyDescent="0.2">
      <c r="A1480" s="31" t="s">
        <v>9559</v>
      </c>
      <c r="B1480" s="31" t="s">
        <v>9560</v>
      </c>
      <c r="C1480" s="31" t="s">
        <v>9561</v>
      </c>
      <c r="D1480" s="31"/>
      <c r="E1480" s="31" t="s">
        <v>9396</v>
      </c>
      <c r="F1480" s="31" t="s">
        <v>3948</v>
      </c>
      <c r="G1480" s="47">
        <v>60</v>
      </c>
      <c r="H1480" s="33">
        <v>0</v>
      </c>
      <c r="I1480" s="31" t="s">
        <v>5212</v>
      </c>
      <c r="J1480" s="31" t="s">
        <v>5213</v>
      </c>
      <c r="K1480" s="31" t="s">
        <v>5164</v>
      </c>
      <c r="L1480" s="31" t="s">
        <v>5432</v>
      </c>
      <c r="M1480" s="31" t="s">
        <v>5239</v>
      </c>
      <c r="N1480" s="31"/>
      <c r="O1480" s="31" t="s">
        <v>9340</v>
      </c>
      <c r="P1480" s="31" t="s">
        <v>3947</v>
      </c>
      <c r="Q1480" s="31" t="s">
        <v>5168</v>
      </c>
    </row>
    <row r="1481" spans="1:17" hidden="1" x14ac:dyDescent="0.2">
      <c r="A1481" s="31" t="s">
        <v>9562</v>
      </c>
      <c r="B1481" s="31" t="s">
        <v>9563</v>
      </c>
      <c r="C1481" s="31" t="s">
        <v>9564</v>
      </c>
      <c r="D1481" s="31"/>
      <c r="E1481" s="31" t="s">
        <v>9396</v>
      </c>
      <c r="F1481" s="31" t="s">
        <v>3948</v>
      </c>
      <c r="G1481" s="47">
        <v>60</v>
      </c>
      <c r="H1481" s="33">
        <v>0</v>
      </c>
      <c r="I1481" s="31" t="s">
        <v>5212</v>
      </c>
      <c r="J1481" s="31" t="s">
        <v>5213</v>
      </c>
      <c r="K1481" s="31" t="s">
        <v>5164</v>
      </c>
      <c r="L1481" s="31" t="s">
        <v>5432</v>
      </c>
      <c r="M1481" s="31" t="s">
        <v>5239</v>
      </c>
      <c r="N1481" s="31"/>
      <c r="O1481" s="31" t="s">
        <v>9340</v>
      </c>
      <c r="P1481" s="31" t="s">
        <v>3947</v>
      </c>
      <c r="Q1481" s="31" t="s">
        <v>5168</v>
      </c>
    </row>
    <row r="1482" spans="1:17" hidden="1" x14ac:dyDescent="0.2">
      <c r="A1482" s="31" t="s">
        <v>9565</v>
      </c>
      <c r="B1482" s="31" t="s">
        <v>9566</v>
      </c>
      <c r="C1482" s="31" t="s">
        <v>9567</v>
      </c>
      <c r="D1482" s="31"/>
      <c r="E1482" s="31" t="s">
        <v>9396</v>
      </c>
      <c r="F1482" s="31" t="s">
        <v>3948</v>
      </c>
      <c r="G1482" s="47">
        <v>60</v>
      </c>
      <c r="H1482" s="33">
        <v>0</v>
      </c>
      <c r="I1482" s="31" t="s">
        <v>5212</v>
      </c>
      <c r="J1482" s="31" t="s">
        <v>5213</v>
      </c>
      <c r="K1482" s="31" t="s">
        <v>5164</v>
      </c>
      <c r="L1482" s="31" t="s">
        <v>8911</v>
      </c>
      <c r="M1482" s="31" t="s">
        <v>5239</v>
      </c>
      <c r="N1482" s="31"/>
      <c r="O1482" s="31" t="s">
        <v>9340</v>
      </c>
      <c r="P1482" s="31" t="s">
        <v>3947</v>
      </c>
      <c r="Q1482" s="31" t="s">
        <v>5168</v>
      </c>
    </row>
    <row r="1483" spans="1:17" hidden="1" x14ac:dyDescent="0.2">
      <c r="A1483" s="31" t="s">
        <v>9568</v>
      </c>
      <c r="B1483" s="31" t="s">
        <v>9569</v>
      </c>
      <c r="C1483" s="31" t="s">
        <v>9570</v>
      </c>
      <c r="D1483" s="31"/>
      <c r="E1483" s="31" t="s">
        <v>9396</v>
      </c>
      <c r="F1483" s="31" t="s">
        <v>3948</v>
      </c>
      <c r="G1483" s="47">
        <v>60</v>
      </c>
      <c r="H1483" s="33">
        <v>0</v>
      </c>
      <c r="I1483" s="31" t="s">
        <v>5212</v>
      </c>
      <c r="J1483" s="31" t="s">
        <v>5213</v>
      </c>
      <c r="K1483" s="31" t="s">
        <v>5164</v>
      </c>
      <c r="L1483" s="31" t="s">
        <v>7961</v>
      </c>
      <c r="M1483" s="31" t="s">
        <v>5239</v>
      </c>
      <c r="N1483" s="31"/>
      <c r="O1483" s="31" t="s">
        <v>9340</v>
      </c>
      <c r="P1483" s="31" t="s">
        <v>3947</v>
      </c>
      <c r="Q1483" s="31" t="s">
        <v>5168</v>
      </c>
    </row>
    <row r="1484" spans="1:17" hidden="1" x14ac:dyDescent="0.2">
      <c r="A1484" s="31" t="s">
        <v>9571</v>
      </c>
      <c r="B1484" s="31" t="s">
        <v>9572</v>
      </c>
      <c r="C1484" s="31" t="s">
        <v>9573</v>
      </c>
      <c r="D1484" s="31"/>
      <c r="E1484" s="31" t="s">
        <v>9396</v>
      </c>
      <c r="F1484" s="31" t="s">
        <v>3948</v>
      </c>
      <c r="G1484" s="47">
        <v>60</v>
      </c>
      <c r="H1484" s="33">
        <v>0</v>
      </c>
      <c r="I1484" s="31" t="s">
        <v>5212</v>
      </c>
      <c r="J1484" s="31" t="s">
        <v>5213</v>
      </c>
      <c r="K1484" s="31" t="s">
        <v>5164</v>
      </c>
      <c r="L1484" s="31" t="s">
        <v>8757</v>
      </c>
      <c r="M1484" s="31" t="s">
        <v>5239</v>
      </c>
      <c r="N1484" s="31"/>
      <c r="O1484" s="31" t="s">
        <v>9340</v>
      </c>
      <c r="P1484" s="31" t="s">
        <v>3947</v>
      </c>
      <c r="Q1484" s="31" t="s">
        <v>5168</v>
      </c>
    </row>
    <row r="1485" spans="1:17" hidden="1" x14ac:dyDescent="0.2">
      <c r="A1485" s="31" t="s">
        <v>9574</v>
      </c>
      <c r="B1485" s="31" t="s">
        <v>9575</v>
      </c>
      <c r="C1485" s="31" t="s">
        <v>9576</v>
      </c>
      <c r="D1485" s="31"/>
      <c r="E1485" s="31" t="s">
        <v>9396</v>
      </c>
      <c r="F1485" s="31" t="s">
        <v>3948</v>
      </c>
      <c r="G1485" s="47">
        <v>60</v>
      </c>
      <c r="H1485" s="33">
        <v>0</v>
      </c>
      <c r="I1485" s="31" t="s">
        <v>5212</v>
      </c>
      <c r="J1485" s="31" t="s">
        <v>5213</v>
      </c>
      <c r="K1485" s="31" t="s">
        <v>5164</v>
      </c>
      <c r="L1485" s="31" t="s">
        <v>5310</v>
      </c>
      <c r="M1485" s="31" t="s">
        <v>5239</v>
      </c>
      <c r="N1485" s="31"/>
      <c r="O1485" s="31" t="s">
        <v>9340</v>
      </c>
      <c r="P1485" s="31" t="s">
        <v>3947</v>
      </c>
      <c r="Q1485" s="31" t="s">
        <v>5168</v>
      </c>
    </row>
    <row r="1486" spans="1:17" hidden="1" x14ac:dyDescent="0.2">
      <c r="A1486" s="31" t="s">
        <v>9577</v>
      </c>
      <c r="B1486" s="31" t="s">
        <v>9578</v>
      </c>
      <c r="C1486" s="31" t="s">
        <v>9578</v>
      </c>
      <c r="D1486" s="31"/>
      <c r="E1486" s="31" t="s">
        <v>9344</v>
      </c>
      <c r="F1486" s="31" t="s">
        <v>3948</v>
      </c>
      <c r="G1486" s="47">
        <v>60</v>
      </c>
      <c r="H1486" s="33">
        <v>0</v>
      </c>
      <c r="I1486" s="31" t="s">
        <v>5294</v>
      </c>
      <c r="J1486" s="31" t="s">
        <v>5295</v>
      </c>
      <c r="K1486" s="31" t="s">
        <v>5164</v>
      </c>
      <c r="L1486" s="31" t="s">
        <v>9224</v>
      </c>
      <c r="M1486" s="31" t="s">
        <v>5297</v>
      </c>
      <c r="N1486" s="31"/>
      <c r="O1486" s="31" t="s">
        <v>9340</v>
      </c>
      <c r="P1486" s="31" t="s">
        <v>3947</v>
      </c>
      <c r="Q1486" s="31" t="s">
        <v>5168</v>
      </c>
    </row>
    <row r="1487" spans="1:17" hidden="1" x14ac:dyDescent="0.2">
      <c r="A1487" s="31" t="s">
        <v>9579</v>
      </c>
      <c r="B1487" s="31" t="s">
        <v>9580</v>
      </c>
      <c r="C1487" s="31" t="s">
        <v>9581</v>
      </c>
      <c r="D1487" s="31"/>
      <c r="E1487" s="31" t="s">
        <v>9396</v>
      </c>
      <c r="F1487" s="31" t="s">
        <v>3948</v>
      </c>
      <c r="G1487" s="47">
        <v>60</v>
      </c>
      <c r="H1487" s="33">
        <v>0</v>
      </c>
      <c r="I1487" s="31" t="s">
        <v>5212</v>
      </c>
      <c r="J1487" s="31" t="s">
        <v>5213</v>
      </c>
      <c r="K1487" s="31" t="s">
        <v>5164</v>
      </c>
      <c r="L1487" s="31" t="s">
        <v>5472</v>
      </c>
      <c r="M1487" s="31" t="s">
        <v>5239</v>
      </c>
      <c r="N1487" s="31"/>
      <c r="O1487" s="31" t="s">
        <v>9340</v>
      </c>
      <c r="P1487" s="31" t="s">
        <v>3947</v>
      </c>
      <c r="Q1487" s="31" t="s">
        <v>5168</v>
      </c>
    </row>
    <row r="1488" spans="1:17" hidden="1" x14ac:dyDescent="0.2">
      <c r="A1488" s="31" t="s">
        <v>9582</v>
      </c>
      <c r="B1488" s="31" t="s">
        <v>9583</v>
      </c>
      <c r="C1488" s="31" t="s">
        <v>9584</v>
      </c>
      <c r="D1488" s="31"/>
      <c r="E1488" s="31" t="s">
        <v>9462</v>
      </c>
      <c r="F1488" s="31" t="s">
        <v>9585</v>
      </c>
      <c r="G1488" s="47"/>
      <c r="H1488" s="33">
        <v>0</v>
      </c>
      <c r="I1488" s="31" t="s">
        <v>5294</v>
      </c>
      <c r="J1488" s="31" t="s">
        <v>5295</v>
      </c>
      <c r="K1488" s="31" t="s">
        <v>5164</v>
      </c>
      <c r="L1488" s="31" t="s">
        <v>7971</v>
      </c>
      <c r="M1488" s="31" t="s">
        <v>5297</v>
      </c>
      <c r="N1488" s="31"/>
      <c r="O1488" s="31" t="s">
        <v>9340</v>
      </c>
      <c r="P1488" s="31" t="s">
        <v>3947</v>
      </c>
      <c r="Q1488" s="31" t="s">
        <v>5168</v>
      </c>
    </row>
    <row r="1489" spans="1:17" hidden="1" x14ac:dyDescent="0.2">
      <c r="A1489" s="31" t="s">
        <v>9586</v>
      </c>
      <c r="B1489" s="31" t="s">
        <v>9587</v>
      </c>
      <c r="C1489" s="31" t="s">
        <v>9588</v>
      </c>
      <c r="D1489" s="31" t="s">
        <v>9589</v>
      </c>
      <c r="E1489" s="31" t="s">
        <v>9590</v>
      </c>
      <c r="F1489" s="31" t="s">
        <v>9589</v>
      </c>
      <c r="G1489" s="47"/>
      <c r="H1489" s="33">
        <v>0</v>
      </c>
      <c r="I1489" s="31" t="s">
        <v>5421</v>
      </c>
      <c r="J1489" s="31" t="s">
        <v>5422</v>
      </c>
      <c r="K1489" s="31" t="s">
        <v>5164</v>
      </c>
      <c r="L1489" s="31" t="s">
        <v>5278</v>
      </c>
      <c r="M1489" s="31" t="s">
        <v>5446</v>
      </c>
      <c r="N1489" s="31"/>
      <c r="O1489" s="31" t="s">
        <v>9586</v>
      </c>
      <c r="P1489" s="31" t="s">
        <v>9591</v>
      </c>
      <c r="Q1489" s="31" t="s">
        <v>5168</v>
      </c>
    </row>
    <row r="1490" spans="1:17" hidden="1" x14ac:dyDescent="0.2">
      <c r="A1490" s="31" t="s">
        <v>9592</v>
      </c>
      <c r="B1490" s="31" t="s">
        <v>9593</v>
      </c>
      <c r="C1490" s="31" t="s">
        <v>9594</v>
      </c>
      <c r="D1490" s="31"/>
      <c r="E1490" s="31"/>
      <c r="F1490" s="31"/>
      <c r="G1490" s="47"/>
      <c r="H1490" s="33">
        <v>0</v>
      </c>
      <c r="I1490" s="31" t="s">
        <v>5514</v>
      </c>
      <c r="J1490" s="31" t="s">
        <v>5515</v>
      </c>
      <c r="K1490" s="31" t="s">
        <v>5164</v>
      </c>
      <c r="L1490" s="31" t="s">
        <v>5573</v>
      </c>
      <c r="M1490" s="31" t="s">
        <v>5239</v>
      </c>
      <c r="N1490" s="31"/>
      <c r="O1490" s="31" t="s">
        <v>9595</v>
      </c>
      <c r="P1490" s="31" t="s">
        <v>9595</v>
      </c>
      <c r="Q1490" s="31" t="s">
        <v>5168</v>
      </c>
    </row>
    <row r="1491" spans="1:17" hidden="1" x14ac:dyDescent="0.2">
      <c r="A1491" s="31" t="s">
        <v>9596</v>
      </c>
      <c r="B1491" s="31" t="s">
        <v>9597</v>
      </c>
      <c r="C1491" s="31" t="s">
        <v>9598</v>
      </c>
      <c r="D1491" s="31"/>
      <c r="E1491" s="31" t="s">
        <v>5419</v>
      </c>
      <c r="F1491" s="31"/>
      <c r="G1491" s="47"/>
      <c r="H1491" s="33">
        <v>0</v>
      </c>
      <c r="I1491" s="31" t="s">
        <v>5294</v>
      </c>
      <c r="J1491" s="31" t="s">
        <v>5295</v>
      </c>
      <c r="K1491" s="31" t="s">
        <v>5164</v>
      </c>
      <c r="L1491" s="31" t="s">
        <v>5932</v>
      </c>
      <c r="M1491" s="31" t="s">
        <v>5297</v>
      </c>
      <c r="N1491" s="31"/>
      <c r="O1491" s="31" t="s">
        <v>9595</v>
      </c>
      <c r="P1491" s="31" t="s">
        <v>9595</v>
      </c>
      <c r="Q1491" s="31" t="s">
        <v>5168</v>
      </c>
    </row>
    <row r="1492" spans="1:17" hidden="1" x14ac:dyDescent="0.2">
      <c r="A1492" s="31" t="s">
        <v>9599</v>
      </c>
      <c r="B1492" s="31" t="s">
        <v>9600</v>
      </c>
      <c r="C1492" s="31" t="s">
        <v>9601</v>
      </c>
      <c r="D1492" s="31"/>
      <c r="E1492" s="31" t="s">
        <v>5171</v>
      </c>
      <c r="F1492" s="31" t="s">
        <v>9602</v>
      </c>
      <c r="G1492" s="47">
        <v>60</v>
      </c>
      <c r="H1492" s="33">
        <v>0</v>
      </c>
      <c r="I1492" s="31"/>
      <c r="J1492" s="31"/>
      <c r="K1492" s="31" t="s">
        <v>5164</v>
      </c>
      <c r="L1492" s="31" t="s">
        <v>5165</v>
      </c>
      <c r="M1492" s="31" t="s">
        <v>5390</v>
      </c>
      <c r="N1492" s="31"/>
      <c r="O1492" s="31" t="s">
        <v>9603</v>
      </c>
      <c r="P1492" s="31" t="s">
        <v>9600</v>
      </c>
      <c r="Q1492" s="31" t="s">
        <v>5168</v>
      </c>
    </row>
    <row r="1493" spans="1:17" hidden="1" x14ac:dyDescent="0.2">
      <c r="A1493" s="31" t="s">
        <v>9604</v>
      </c>
      <c r="B1493" s="31" t="s">
        <v>9605</v>
      </c>
      <c r="C1493" s="31" t="s">
        <v>9606</v>
      </c>
      <c r="D1493" s="31"/>
      <c r="E1493" s="31" t="s">
        <v>5171</v>
      </c>
      <c r="F1493" s="31" t="s">
        <v>9607</v>
      </c>
      <c r="G1493" s="47">
        <v>60</v>
      </c>
      <c r="H1493" s="33">
        <v>0</v>
      </c>
      <c r="I1493" s="31"/>
      <c r="J1493" s="31"/>
      <c r="K1493" s="31" t="s">
        <v>5164</v>
      </c>
      <c r="L1493" s="31" t="s">
        <v>5165</v>
      </c>
      <c r="M1493" s="31" t="s">
        <v>5268</v>
      </c>
      <c r="N1493" s="31"/>
      <c r="O1493" s="31" t="s">
        <v>9604</v>
      </c>
      <c r="P1493" s="31" t="s">
        <v>9605</v>
      </c>
      <c r="Q1493" s="31" t="s">
        <v>5168</v>
      </c>
    </row>
    <row r="1494" spans="1:17" hidden="1" x14ac:dyDescent="0.2">
      <c r="A1494" s="31" t="s">
        <v>9608</v>
      </c>
      <c r="B1494" s="31" t="s">
        <v>9609</v>
      </c>
      <c r="C1494" s="31" t="s">
        <v>9610</v>
      </c>
      <c r="D1494" s="31"/>
      <c r="E1494" s="31" t="s">
        <v>5171</v>
      </c>
      <c r="F1494" s="31" t="s">
        <v>9611</v>
      </c>
      <c r="G1494" s="47"/>
      <c r="H1494" s="33">
        <v>0</v>
      </c>
      <c r="I1494" s="31" t="s">
        <v>5212</v>
      </c>
      <c r="J1494" s="31" t="s">
        <v>5213</v>
      </c>
      <c r="K1494" s="31" t="s">
        <v>5164</v>
      </c>
      <c r="L1494" s="31" t="s">
        <v>5165</v>
      </c>
      <c r="M1494" s="31" t="s">
        <v>5181</v>
      </c>
      <c r="N1494" s="31"/>
      <c r="O1494" s="31" t="s">
        <v>9608</v>
      </c>
      <c r="P1494" s="31" t="s">
        <v>9609</v>
      </c>
      <c r="Q1494" s="31" t="s">
        <v>5168</v>
      </c>
    </row>
    <row r="1495" spans="1:17" hidden="1" x14ac:dyDescent="0.2">
      <c r="A1495" s="31" t="s">
        <v>9612</v>
      </c>
      <c r="B1495" s="31" t="s">
        <v>9613</v>
      </c>
      <c r="C1495" s="31" t="s">
        <v>9614</v>
      </c>
      <c r="D1495" s="31"/>
      <c r="E1495" s="31" t="s">
        <v>5419</v>
      </c>
      <c r="F1495" s="31" t="s">
        <v>9615</v>
      </c>
      <c r="G1495" s="47"/>
      <c r="H1495" s="33">
        <v>0</v>
      </c>
      <c r="I1495" s="31" t="s">
        <v>5421</v>
      </c>
      <c r="J1495" s="31" t="s">
        <v>5422</v>
      </c>
      <c r="K1495" s="31" t="s">
        <v>5164</v>
      </c>
      <c r="L1495" s="31" t="s">
        <v>5278</v>
      </c>
      <c r="M1495" s="31" t="s">
        <v>5279</v>
      </c>
      <c r="N1495" s="31" t="s">
        <v>9616</v>
      </c>
      <c r="O1495" s="31" t="s">
        <v>9612</v>
      </c>
      <c r="P1495" s="31" t="s">
        <v>9613</v>
      </c>
      <c r="Q1495" s="31" t="s">
        <v>5168</v>
      </c>
    </row>
    <row r="1496" spans="1:17" hidden="1" x14ac:dyDescent="0.2">
      <c r="A1496" s="31" t="s">
        <v>9617</v>
      </c>
      <c r="B1496" s="31" t="s">
        <v>9618</v>
      </c>
      <c r="C1496" s="31" t="s">
        <v>9619</v>
      </c>
      <c r="D1496" s="31"/>
      <c r="E1496" s="31" t="s">
        <v>5171</v>
      </c>
      <c r="F1496" s="31" t="s">
        <v>9620</v>
      </c>
      <c r="G1496" s="47"/>
      <c r="H1496" s="33">
        <v>0</v>
      </c>
      <c r="I1496" s="31" t="s">
        <v>9621</v>
      </c>
      <c r="J1496" s="31" t="s">
        <v>9622</v>
      </c>
      <c r="K1496" s="31" t="s">
        <v>5164</v>
      </c>
      <c r="L1496" s="31" t="s">
        <v>5165</v>
      </c>
      <c r="M1496" s="31" t="s">
        <v>5181</v>
      </c>
      <c r="N1496" s="31"/>
      <c r="O1496" s="31" t="s">
        <v>9617</v>
      </c>
      <c r="P1496" s="31" t="s">
        <v>9618</v>
      </c>
      <c r="Q1496" s="31" t="s">
        <v>8892</v>
      </c>
    </row>
    <row r="1497" spans="1:17" hidden="1" x14ac:dyDescent="0.2">
      <c r="A1497" s="31" t="s">
        <v>9623</v>
      </c>
      <c r="B1497" s="31" t="s">
        <v>9624</v>
      </c>
      <c r="C1497" s="31" t="s">
        <v>9625</v>
      </c>
      <c r="D1497" s="31"/>
      <c r="E1497" s="31" t="s">
        <v>9626</v>
      </c>
      <c r="F1497" s="31" t="s">
        <v>9627</v>
      </c>
      <c r="G1497" s="47">
        <v>60</v>
      </c>
      <c r="H1497" s="33">
        <v>0</v>
      </c>
      <c r="I1497" s="31" t="s">
        <v>5597</v>
      </c>
      <c r="J1497" s="31" t="s">
        <v>5598</v>
      </c>
      <c r="K1497" s="31" t="s">
        <v>5164</v>
      </c>
      <c r="L1497" s="31" t="s">
        <v>5165</v>
      </c>
      <c r="M1497" s="31" t="s">
        <v>5390</v>
      </c>
      <c r="N1497" s="31"/>
      <c r="O1497" s="31" t="s">
        <v>9623</v>
      </c>
      <c r="P1497" s="31" t="s">
        <v>9624</v>
      </c>
      <c r="Q1497" s="31" t="s">
        <v>5168</v>
      </c>
    </row>
    <row r="1498" spans="1:17" hidden="1" x14ac:dyDescent="0.2">
      <c r="A1498" s="31" t="s">
        <v>9628</v>
      </c>
      <c r="B1498" s="31" t="s">
        <v>9629</v>
      </c>
      <c r="C1498" s="31" t="s">
        <v>9630</v>
      </c>
      <c r="D1498" s="31" t="s">
        <v>9631</v>
      </c>
      <c r="E1498" s="31" t="s">
        <v>5171</v>
      </c>
      <c r="F1498" s="31" t="s">
        <v>9632</v>
      </c>
      <c r="G1498" s="47"/>
      <c r="H1498" s="33">
        <v>0</v>
      </c>
      <c r="I1498" s="31" t="s">
        <v>5218</v>
      </c>
      <c r="J1498" s="31" t="s">
        <v>5219</v>
      </c>
      <c r="K1498" s="31" t="s">
        <v>5164</v>
      </c>
      <c r="L1498" s="31" t="s">
        <v>5165</v>
      </c>
      <c r="M1498" s="31" t="s">
        <v>6869</v>
      </c>
      <c r="N1498" s="31" t="s">
        <v>9633</v>
      </c>
      <c r="O1498" s="31" t="s">
        <v>9628</v>
      </c>
      <c r="P1498" s="31" t="s">
        <v>9629</v>
      </c>
      <c r="Q1498" s="31" t="s">
        <v>5168</v>
      </c>
    </row>
    <row r="1499" spans="1:17" hidden="1" x14ac:dyDescent="0.2">
      <c r="A1499" s="31" t="s">
        <v>9634</v>
      </c>
      <c r="B1499" s="31" t="s">
        <v>9635</v>
      </c>
      <c r="C1499" s="31" t="s">
        <v>9636</v>
      </c>
      <c r="D1499" s="31"/>
      <c r="E1499" s="31" t="s">
        <v>5171</v>
      </c>
      <c r="F1499" s="31" t="s">
        <v>9637</v>
      </c>
      <c r="G1499" s="47">
        <v>60</v>
      </c>
      <c r="H1499" s="33">
        <v>0</v>
      </c>
      <c r="I1499" s="31" t="s">
        <v>5212</v>
      </c>
      <c r="J1499" s="31" t="s">
        <v>5213</v>
      </c>
      <c r="K1499" s="31" t="s">
        <v>5164</v>
      </c>
      <c r="L1499" s="31" t="s">
        <v>5165</v>
      </c>
      <c r="M1499" s="31" t="s">
        <v>5181</v>
      </c>
      <c r="N1499" s="31"/>
      <c r="O1499" s="31" t="s">
        <v>9634</v>
      </c>
      <c r="P1499" s="31" t="s">
        <v>9635</v>
      </c>
      <c r="Q1499" s="31" t="s">
        <v>5168</v>
      </c>
    </row>
    <row r="1500" spans="1:17" hidden="1" x14ac:dyDescent="0.2">
      <c r="A1500" s="31" t="s">
        <v>9638</v>
      </c>
      <c r="B1500" s="31" t="s">
        <v>9638</v>
      </c>
      <c r="C1500" s="31" t="s">
        <v>9639</v>
      </c>
      <c r="D1500" s="31" t="s">
        <v>9640</v>
      </c>
      <c r="E1500" s="31" t="s">
        <v>9641</v>
      </c>
      <c r="F1500" s="31" t="s">
        <v>9640</v>
      </c>
      <c r="G1500" s="47">
        <v>60</v>
      </c>
      <c r="H1500" s="33">
        <v>0</v>
      </c>
      <c r="I1500" s="31" t="s">
        <v>5179</v>
      </c>
      <c r="J1500" s="31" t="s">
        <v>5180</v>
      </c>
      <c r="K1500" s="31" t="s">
        <v>5164</v>
      </c>
      <c r="L1500" s="31" t="s">
        <v>5165</v>
      </c>
      <c r="M1500" s="31" t="s">
        <v>5379</v>
      </c>
      <c r="N1500" s="31" t="s">
        <v>7598</v>
      </c>
      <c r="O1500" s="31" t="s">
        <v>9638</v>
      </c>
      <c r="P1500" s="31" t="s">
        <v>9638</v>
      </c>
      <c r="Q1500" s="31" t="s">
        <v>5168</v>
      </c>
    </row>
    <row r="1501" spans="1:17" hidden="1" x14ac:dyDescent="0.2">
      <c r="A1501" s="31" t="s">
        <v>9642</v>
      </c>
      <c r="B1501" s="31" t="s">
        <v>9643</v>
      </c>
      <c r="C1501" s="31" t="s">
        <v>9644</v>
      </c>
      <c r="D1501" s="31" t="s">
        <v>9640</v>
      </c>
      <c r="E1501" s="31" t="s">
        <v>9641</v>
      </c>
      <c r="F1501" s="31" t="s">
        <v>9640</v>
      </c>
      <c r="G1501" s="47">
        <v>60</v>
      </c>
      <c r="H1501" s="33">
        <v>0</v>
      </c>
      <c r="I1501" s="31" t="s">
        <v>5179</v>
      </c>
      <c r="J1501" s="31" t="s">
        <v>5180</v>
      </c>
      <c r="K1501" s="31" t="s">
        <v>5164</v>
      </c>
      <c r="L1501" s="31" t="s">
        <v>5165</v>
      </c>
      <c r="M1501" s="31" t="s">
        <v>5379</v>
      </c>
      <c r="N1501" s="31" t="s">
        <v>7598</v>
      </c>
      <c r="O1501" s="31" t="s">
        <v>9638</v>
      </c>
      <c r="P1501" s="31" t="s">
        <v>9638</v>
      </c>
      <c r="Q1501" s="31" t="s">
        <v>5168</v>
      </c>
    </row>
    <row r="1502" spans="1:17" hidden="1" x14ac:dyDescent="0.2">
      <c r="A1502" s="31" t="s">
        <v>9645</v>
      </c>
      <c r="B1502" s="31" t="s">
        <v>9646</v>
      </c>
      <c r="C1502" s="31" t="s">
        <v>9647</v>
      </c>
      <c r="D1502" s="31" t="s">
        <v>9640</v>
      </c>
      <c r="E1502" s="31" t="s">
        <v>9641</v>
      </c>
      <c r="F1502" s="31" t="s">
        <v>9640</v>
      </c>
      <c r="G1502" s="47">
        <v>60</v>
      </c>
      <c r="H1502" s="33">
        <v>0</v>
      </c>
      <c r="I1502" s="31" t="s">
        <v>5179</v>
      </c>
      <c r="J1502" s="31" t="s">
        <v>5180</v>
      </c>
      <c r="K1502" s="31" t="s">
        <v>5164</v>
      </c>
      <c r="L1502" s="31" t="s">
        <v>5165</v>
      </c>
      <c r="M1502" s="31" t="s">
        <v>5379</v>
      </c>
      <c r="N1502" s="31" t="s">
        <v>7598</v>
      </c>
      <c r="O1502" s="31" t="s">
        <v>9638</v>
      </c>
      <c r="P1502" s="31" t="s">
        <v>9638</v>
      </c>
      <c r="Q1502" s="31" t="s">
        <v>5168</v>
      </c>
    </row>
    <row r="1503" spans="1:17" hidden="1" x14ac:dyDescent="0.2">
      <c r="A1503" s="31" t="s">
        <v>9648</v>
      </c>
      <c r="B1503" s="31" t="s">
        <v>9649</v>
      </c>
      <c r="C1503" s="31" t="s">
        <v>9650</v>
      </c>
      <c r="D1503" s="31" t="s">
        <v>9640</v>
      </c>
      <c r="E1503" s="31" t="s">
        <v>9641</v>
      </c>
      <c r="F1503" s="31" t="s">
        <v>9640</v>
      </c>
      <c r="G1503" s="47">
        <v>60</v>
      </c>
      <c r="H1503" s="33">
        <v>0</v>
      </c>
      <c r="I1503" s="31" t="s">
        <v>5179</v>
      </c>
      <c r="J1503" s="31" t="s">
        <v>5180</v>
      </c>
      <c r="K1503" s="31" t="s">
        <v>5164</v>
      </c>
      <c r="L1503" s="31" t="s">
        <v>5165</v>
      </c>
      <c r="M1503" s="31" t="s">
        <v>5379</v>
      </c>
      <c r="N1503" s="31" t="s">
        <v>7598</v>
      </c>
      <c r="O1503" s="31" t="s">
        <v>9638</v>
      </c>
      <c r="P1503" s="31" t="s">
        <v>9638</v>
      </c>
      <c r="Q1503" s="31" t="s">
        <v>5168</v>
      </c>
    </row>
    <row r="1504" spans="1:17" hidden="1" x14ac:dyDescent="0.2">
      <c r="A1504" s="31" t="s">
        <v>9651</v>
      </c>
      <c r="B1504" s="31" t="s">
        <v>9652</v>
      </c>
      <c r="C1504" s="31" t="s">
        <v>9653</v>
      </c>
      <c r="D1504" s="31" t="s">
        <v>9640</v>
      </c>
      <c r="E1504" s="31" t="s">
        <v>9641</v>
      </c>
      <c r="F1504" s="31" t="s">
        <v>9640</v>
      </c>
      <c r="G1504" s="47">
        <v>60</v>
      </c>
      <c r="H1504" s="33">
        <v>0</v>
      </c>
      <c r="I1504" s="31" t="s">
        <v>5172</v>
      </c>
      <c r="J1504" s="31" t="s">
        <v>5173</v>
      </c>
      <c r="K1504" s="31" t="s">
        <v>5164</v>
      </c>
      <c r="L1504" s="31" t="s">
        <v>5165</v>
      </c>
      <c r="M1504" s="31" t="s">
        <v>5174</v>
      </c>
      <c r="N1504" s="31"/>
      <c r="O1504" s="31" t="s">
        <v>9638</v>
      </c>
      <c r="P1504" s="31" t="s">
        <v>9638</v>
      </c>
      <c r="Q1504" s="31" t="s">
        <v>5168</v>
      </c>
    </row>
    <row r="1505" spans="1:17" hidden="1" x14ac:dyDescent="0.2">
      <c r="A1505" s="31" t="s">
        <v>4190</v>
      </c>
      <c r="B1505" s="31" t="s">
        <v>4191</v>
      </c>
      <c r="C1505" s="31" t="s">
        <v>9654</v>
      </c>
      <c r="D1505" s="31"/>
      <c r="E1505" s="31" t="s">
        <v>5171</v>
      </c>
      <c r="F1505" s="31" t="s">
        <v>9655</v>
      </c>
      <c r="G1505" s="47"/>
      <c r="H1505" s="33">
        <v>0</v>
      </c>
      <c r="I1505" s="31"/>
      <c r="J1505" s="31"/>
      <c r="K1505" s="31" t="s">
        <v>5164</v>
      </c>
      <c r="L1505" s="31" t="s">
        <v>5165</v>
      </c>
      <c r="M1505" s="31" t="s">
        <v>5192</v>
      </c>
      <c r="N1505" s="31"/>
      <c r="O1505" s="31" t="s">
        <v>9656</v>
      </c>
      <c r="P1505" s="31" t="s">
        <v>4191</v>
      </c>
      <c r="Q1505" s="31" t="s">
        <v>5168</v>
      </c>
    </row>
    <row r="1506" spans="1:17" hidden="1" x14ac:dyDescent="0.2">
      <c r="A1506" s="31" t="s">
        <v>9657</v>
      </c>
      <c r="B1506" s="31" t="s">
        <v>4448</v>
      </c>
      <c r="C1506" s="31" t="s">
        <v>9658</v>
      </c>
      <c r="D1506" s="31"/>
      <c r="E1506" s="31" t="s">
        <v>5171</v>
      </c>
      <c r="F1506" s="31" t="s">
        <v>3948</v>
      </c>
      <c r="G1506" s="47"/>
      <c r="H1506" s="33">
        <v>0</v>
      </c>
      <c r="I1506" s="31" t="s">
        <v>5179</v>
      </c>
      <c r="J1506" s="31" t="s">
        <v>5180</v>
      </c>
      <c r="K1506" s="31" t="s">
        <v>5164</v>
      </c>
      <c r="L1506" s="31" t="s">
        <v>5165</v>
      </c>
      <c r="M1506" s="31" t="s">
        <v>5192</v>
      </c>
      <c r="N1506" s="31"/>
      <c r="O1506" s="31" t="s">
        <v>9656</v>
      </c>
      <c r="P1506" s="31" t="s">
        <v>4191</v>
      </c>
      <c r="Q1506" s="31" t="s">
        <v>5168</v>
      </c>
    </row>
    <row r="1507" spans="1:17" hidden="1" x14ac:dyDescent="0.2">
      <c r="A1507" s="31" t="s">
        <v>9659</v>
      </c>
      <c r="B1507" s="31" t="s">
        <v>4449</v>
      </c>
      <c r="C1507" s="31" t="s">
        <v>9660</v>
      </c>
      <c r="D1507" s="31"/>
      <c r="E1507" s="31" t="s">
        <v>5171</v>
      </c>
      <c r="F1507" s="31" t="s">
        <v>3948</v>
      </c>
      <c r="G1507" s="47"/>
      <c r="H1507" s="33">
        <v>0</v>
      </c>
      <c r="I1507" s="31" t="s">
        <v>5179</v>
      </c>
      <c r="J1507" s="31" t="s">
        <v>5180</v>
      </c>
      <c r="K1507" s="31" t="s">
        <v>5164</v>
      </c>
      <c r="L1507" s="31" t="s">
        <v>5165</v>
      </c>
      <c r="M1507" s="31" t="s">
        <v>5305</v>
      </c>
      <c r="N1507" s="31"/>
      <c r="O1507" s="31" t="s">
        <v>9656</v>
      </c>
      <c r="P1507" s="31" t="s">
        <v>4191</v>
      </c>
      <c r="Q1507" s="31" t="s">
        <v>5168</v>
      </c>
    </row>
    <row r="1508" spans="1:17" hidden="1" x14ac:dyDescent="0.2">
      <c r="A1508" s="31" t="s">
        <v>9661</v>
      </c>
      <c r="B1508" s="31" t="s">
        <v>4446</v>
      </c>
      <c r="C1508" s="31" t="s">
        <v>9662</v>
      </c>
      <c r="D1508" s="31"/>
      <c r="E1508" s="31" t="s">
        <v>5171</v>
      </c>
      <c r="F1508" s="31" t="s">
        <v>3948</v>
      </c>
      <c r="G1508" s="47"/>
      <c r="H1508" s="33">
        <v>0</v>
      </c>
      <c r="I1508" s="31" t="s">
        <v>5172</v>
      </c>
      <c r="J1508" s="31" t="s">
        <v>5173</v>
      </c>
      <c r="K1508" s="31" t="s">
        <v>5164</v>
      </c>
      <c r="L1508" s="31" t="s">
        <v>5165</v>
      </c>
      <c r="M1508" s="31" t="s">
        <v>5224</v>
      </c>
      <c r="N1508" s="31"/>
      <c r="O1508" s="31" t="s">
        <v>9656</v>
      </c>
      <c r="P1508" s="31" t="s">
        <v>4191</v>
      </c>
      <c r="Q1508" s="31" t="s">
        <v>5168</v>
      </c>
    </row>
    <row r="1509" spans="1:17" hidden="1" x14ac:dyDescent="0.2">
      <c r="A1509" s="31" t="s">
        <v>9663</v>
      </c>
      <c r="B1509" s="31" t="s">
        <v>4327</v>
      </c>
      <c r="C1509" s="31" t="s">
        <v>9664</v>
      </c>
      <c r="D1509" s="31"/>
      <c r="E1509" s="31" t="s">
        <v>5171</v>
      </c>
      <c r="F1509" s="31" t="s">
        <v>3948</v>
      </c>
      <c r="G1509" s="47"/>
      <c r="H1509" s="33">
        <v>0</v>
      </c>
      <c r="I1509" s="31" t="s">
        <v>5218</v>
      </c>
      <c r="J1509" s="31" t="s">
        <v>5219</v>
      </c>
      <c r="K1509" s="31" t="s">
        <v>5164</v>
      </c>
      <c r="L1509" s="31" t="s">
        <v>5165</v>
      </c>
      <c r="M1509" s="31" t="s">
        <v>6869</v>
      </c>
      <c r="N1509" s="31"/>
      <c r="O1509" s="31" t="s">
        <v>9656</v>
      </c>
      <c r="P1509" s="31" t="s">
        <v>4191</v>
      </c>
      <c r="Q1509" s="31" t="s">
        <v>5168</v>
      </c>
    </row>
    <row r="1510" spans="1:17" hidden="1" x14ac:dyDescent="0.2">
      <c r="A1510" s="31" t="s">
        <v>9665</v>
      </c>
      <c r="B1510" s="31" t="s">
        <v>4437</v>
      </c>
      <c r="C1510" s="31" t="s">
        <v>9666</v>
      </c>
      <c r="D1510" s="31"/>
      <c r="E1510" s="31" t="s">
        <v>5171</v>
      </c>
      <c r="F1510" s="31" t="s">
        <v>3948</v>
      </c>
      <c r="G1510" s="47"/>
      <c r="H1510" s="33">
        <v>0</v>
      </c>
      <c r="I1510" s="31" t="s">
        <v>5179</v>
      </c>
      <c r="J1510" s="31" t="s">
        <v>5180</v>
      </c>
      <c r="K1510" s="31" t="s">
        <v>5164</v>
      </c>
      <c r="L1510" s="31" t="s">
        <v>5165</v>
      </c>
      <c r="M1510" s="31" t="s">
        <v>5181</v>
      </c>
      <c r="N1510" s="31"/>
      <c r="O1510" s="31" t="s">
        <v>9656</v>
      </c>
      <c r="P1510" s="31" t="s">
        <v>4191</v>
      </c>
      <c r="Q1510" s="31" t="s">
        <v>5168</v>
      </c>
    </row>
    <row r="1511" spans="1:17" hidden="1" x14ac:dyDescent="0.2">
      <c r="A1511" s="31" t="s">
        <v>9667</v>
      </c>
      <c r="B1511" s="31" t="s">
        <v>4192</v>
      </c>
      <c r="C1511" s="31" t="s">
        <v>9668</v>
      </c>
      <c r="D1511" s="31"/>
      <c r="E1511" s="31" t="s">
        <v>5171</v>
      </c>
      <c r="F1511" s="31" t="s">
        <v>3948</v>
      </c>
      <c r="G1511" s="47"/>
      <c r="H1511" s="33">
        <v>0</v>
      </c>
      <c r="I1511" s="31" t="s">
        <v>5218</v>
      </c>
      <c r="J1511" s="31" t="s">
        <v>5219</v>
      </c>
      <c r="K1511" s="31" t="s">
        <v>5164</v>
      </c>
      <c r="L1511" s="31" t="s">
        <v>5165</v>
      </c>
      <c r="M1511" s="31" t="s">
        <v>6869</v>
      </c>
      <c r="N1511" s="31"/>
      <c r="O1511" s="31" t="s">
        <v>9656</v>
      </c>
      <c r="P1511" s="31" t="s">
        <v>4191</v>
      </c>
      <c r="Q1511" s="31" t="s">
        <v>5168</v>
      </c>
    </row>
    <row r="1512" spans="1:17" hidden="1" x14ac:dyDescent="0.2">
      <c r="A1512" s="31" t="s">
        <v>9669</v>
      </c>
      <c r="B1512" s="31" t="s">
        <v>4352</v>
      </c>
      <c r="C1512" s="31" t="s">
        <v>9670</v>
      </c>
      <c r="D1512" s="31"/>
      <c r="E1512" s="31" t="s">
        <v>5171</v>
      </c>
      <c r="F1512" s="31" t="s">
        <v>3948</v>
      </c>
      <c r="G1512" s="47"/>
      <c r="H1512" s="33">
        <v>0</v>
      </c>
      <c r="I1512" s="31" t="s">
        <v>5218</v>
      </c>
      <c r="J1512" s="31" t="s">
        <v>5219</v>
      </c>
      <c r="K1512" s="31" t="s">
        <v>5164</v>
      </c>
      <c r="L1512" s="31" t="s">
        <v>5165</v>
      </c>
      <c r="M1512" s="31" t="s">
        <v>5390</v>
      </c>
      <c r="N1512" s="31" t="s">
        <v>8451</v>
      </c>
      <c r="O1512" s="31" t="s">
        <v>9656</v>
      </c>
      <c r="P1512" s="31" t="s">
        <v>4191</v>
      </c>
      <c r="Q1512" s="31" t="s">
        <v>5168</v>
      </c>
    </row>
    <row r="1513" spans="1:17" hidden="1" x14ac:dyDescent="0.2">
      <c r="A1513" s="31" t="s">
        <v>9671</v>
      </c>
      <c r="B1513" s="31" t="s">
        <v>4324</v>
      </c>
      <c r="C1513" s="31" t="s">
        <v>9672</v>
      </c>
      <c r="D1513" s="31"/>
      <c r="E1513" s="31" t="s">
        <v>5171</v>
      </c>
      <c r="F1513" s="31" t="s">
        <v>3948</v>
      </c>
      <c r="G1513" s="47"/>
      <c r="H1513" s="33">
        <v>0</v>
      </c>
      <c r="I1513" s="31" t="s">
        <v>5172</v>
      </c>
      <c r="J1513" s="31" t="s">
        <v>5173</v>
      </c>
      <c r="K1513" s="31" t="s">
        <v>5164</v>
      </c>
      <c r="L1513" s="31" t="s">
        <v>5165</v>
      </c>
      <c r="M1513" s="31" t="s">
        <v>5174</v>
      </c>
      <c r="N1513" s="31" t="s">
        <v>5973</v>
      </c>
      <c r="O1513" s="31" t="s">
        <v>9656</v>
      </c>
      <c r="P1513" s="31" t="s">
        <v>4191</v>
      </c>
      <c r="Q1513" s="31" t="s">
        <v>5168</v>
      </c>
    </row>
    <row r="1514" spans="1:17" hidden="1" x14ac:dyDescent="0.2">
      <c r="A1514" s="31" t="s">
        <v>9673</v>
      </c>
      <c r="B1514" s="31" t="s">
        <v>4472</v>
      </c>
      <c r="C1514" s="31" t="s">
        <v>9674</v>
      </c>
      <c r="D1514" s="31"/>
      <c r="E1514" s="31" t="s">
        <v>5171</v>
      </c>
      <c r="F1514" s="31" t="s">
        <v>3948</v>
      </c>
      <c r="G1514" s="47"/>
      <c r="H1514" s="33">
        <v>0</v>
      </c>
      <c r="I1514" s="31" t="s">
        <v>5252</v>
      </c>
      <c r="J1514" s="31" t="s">
        <v>5253</v>
      </c>
      <c r="K1514" s="31" t="s">
        <v>5164</v>
      </c>
      <c r="L1514" s="31" t="s">
        <v>5165</v>
      </c>
      <c r="M1514" s="31" t="s">
        <v>5254</v>
      </c>
      <c r="N1514" s="31" t="s">
        <v>7309</v>
      </c>
      <c r="O1514" s="31" t="s">
        <v>9656</v>
      </c>
      <c r="P1514" s="31" t="s">
        <v>4191</v>
      </c>
      <c r="Q1514" s="31" t="s">
        <v>5168</v>
      </c>
    </row>
    <row r="1515" spans="1:17" hidden="1" x14ac:dyDescent="0.2">
      <c r="A1515" s="31" t="s">
        <v>9675</v>
      </c>
      <c r="B1515" s="31" t="s">
        <v>9676</v>
      </c>
      <c r="C1515" s="31" t="s">
        <v>9677</v>
      </c>
      <c r="D1515" s="31" t="s">
        <v>9678</v>
      </c>
      <c r="E1515" s="31" t="s">
        <v>9679</v>
      </c>
      <c r="F1515" s="31" t="s">
        <v>9678</v>
      </c>
      <c r="G1515" s="47">
        <v>60</v>
      </c>
      <c r="H1515" s="33">
        <v>0</v>
      </c>
      <c r="I1515" s="31" t="s">
        <v>5172</v>
      </c>
      <c r="J1515" s="31" t="s">
        <v>5173</v>
      </c>
      <c r="K1515" s="31" t="s">
        <v>5164</v>
      </c>
      <c r="L1515" s="31" t="s">
        <v>5165</v>
      </c>
      <c r="M1515" s="31" t="s">
        <v>5224</v>
      </c>
      <c r="N1515" s="31" t="s">
        <v>9680</v>
      </c>
      <c r="O1515" s="31" t="s">
        <v>9675</v>
      </c>
      <c r="P1515" s="31" t="s">
        <v>9676</v>
      </c>
      <c r="Q1515" s="31" t="s">
        <v>5168</v>
      </c>
    </row>
    <row r="1516" spans="1:17" hidden="1" x14ac:dyDescent="0.2">
      <c r="A1516" s="31" t="s">
        <v>9681</v>
      </c>
      <c r="B1516" s="31" t="s">
        <v>9682</v>
      </c>
      <c r="C1516" s="31" t="s">
        <v>9683</v>
      </c>
      <c r="D1516" s="31" t="s">
        <v>9684</v>
      </c>
      <c r="E1516" s="31" t="s">
        <v>9679</v>
      </c>
      <c r="F1516" s="31" t="s">
        <v>9684</v>
      </c>
      <c r="G1516" s="47">
        <v>60</v>
      </c>
      <c r="H1516" s="33">
        <v>0</v>
      </c>
      <c r="I1516" s="31" t="s">
        <v>9621</v>
      </c>
      <c r="J1516" s="31" t="s">
        <v>9622</v>
      </c>
      <c r="K1516" s="31" t="s">
        <v>5164</v>
      </c>
      <c r="L1516" s="31" t="s">
        <v>5165</v>
      </c>
      <c r="M1516" s="31" t="s">
        <v>5224</v>
      </c>
      <c r="N1516" s="31"/>
      <c r="O1516" s="31" t="s">
        <v>9675</v>
      </c>
      <c r="P1516" s="31" t="s">
        <v>9676</v>
      </c>
      <c r="Q1516" s="31" t="s">
        <v>5168</v>
      </c>
    </row>
    <row r="1517" spans="1:17" hidden="1" x14ac:dyDescent="0.2">
      <c r="A1517" s="31" t="s">
        <v>9685</v>
      </c>
      <c r="B1517" s="31" t="s">
        <v>9686</v>
      </c>
      <c r="C1517" s="31" t="s">
        <v>9687</v>
      </c>
      <c r="D1517" s="31" t="s">
        <v>9684</v>
      </c>
      <c r="E1517" s="31" t="s">
        <v>9679</v>
      </c>
      <c r="F1517" s="31" t="s">
        <v>9684</v>
      </c>
      <c r="G1517" s="47">
        <v>60</v>
      </c>
      <c r="H1517" s="33">
        <v>0</v>
      </c>
      <c r="I1517" s="31" t="s">
        <v>9621</v>
      </c>
      <c r="J1517" s="31" t="s">
        <v>9622</v>
      </c>
      <c r="K1517" s="31" t="s">
        <v>5164</v>
      </c>
      <c r="L1517" s="31" t="s">
        <v>5165</v>
      </c>
      <c r="M1517" s="31" t="s">
        <v>5224</v>
      </c>
      <c r="N1517" s="31"/>
      <c r="O1517" s="31" t="s">
        <v>9675</v>
      </c>
      <c r="P1517" s="31" t="s">
        <v>9676</v>
      </c>
      <c r="Q1517" s="31" t="s">
        <v>5168</v>
      </c>
    </row>
    <row r="1518" spans="1:17" hidden="1" x14ac:dyDescent="0.2">
      <c r="A1518" s="31" t="s">
        <v>9688</v>
      </c>
      <c r="B1518" s="31" t="s">
        <v>9689</v>
      </c>
      <c r="C1518" s="31" t="s">
        <v>9690</v>
      </c>
      <c r="D1518" s="31"/>
      <c r="E1518" s="31" t="s">
        <v>9641</v>
      </c>
      <c r="F1518" s="31" t="s">
        <v>9691</v>
      </c>
      <c r="G1518" s="47">
        <v>60</v>
      </c>
      <c r="H1518" s="33">
        <v>0</v>
      </c>
      <c r="I1518" s="31" t="s">
        <v>9692</v>
      </c>
      <c r="J1518" s="31" t="s">
        <v>9693</v>
      </c>
      <c r="K1518" s="31" t="s">
        <v>5164</v>
      </c>
      <c r="L1518" s="31" t="s">
        <v>5535</v>
      </c>
      <c r="M1518" s="31" t="s">
        <v>5239</v>
      </c>
      <c r="N1518" s="31" t="s">
        <v>9694</v>
      </c>
      <c r="O1518" s="31" t="s">
        <v>9688</v>
      </c>
      <c r="P1518" s="31" t="s">
        <v>9689</v>
      </c>
      <c r="Q1518" s="31" t="s">
        <v>5168</v>
      </c>
    </row>
    <row r="1519" spans="1:17" hidden="1" x14ac:dyDescent="0.2">
      <c r="A1519" s="31" t="s">
        <v>9695</v>
      </c>
      <c r="B1519" s="31" t="s">
        <v>9696</v>
      </c>
      <c r="C1519" s="31" t="s">
        <v>9697</v>
      </c>
      <c r="D1519" s="31"/>
      <c r="E1519" s="31" t="s">
        <v>5330</v>
      </c>
      <c r="F1519" s="31"/>
      <c r="G1519" s="47"/>
      <c r="H1519" s="33">
        <v>0</v>
      </c>
      <c r="I1519" s="31" t="s">
        <v>5421</v>
      </c>
      <c r="J1519" s="31" t="s">
        <v>5422</v>
      </c>
      <c r="K1519" s="31" t="s">
        <v>5164</v>
      </c>
      <c r="L1519" s="31" t="s">
        <v>5278</v>
      </c>
      <c r="M1519" s="31" t="s">
        <v>6466</v>
      </c>
      <c r="N1519" s="31"/>
      <c r="O1519" s="31" t="s">
        <v>5611</v>
      </c>
      <c r="P1519" s="31" t="s">
        <v>5613</v>
      </c>
      <c r="Q1519" s="31" t="s">
        <v>5168</v>
      </c>
    </row>
    <row r="1520" spans="1:17" hidden="1" x14ac:dyDescent="0.2">
      <c r="A1520" s="31" t="s">
        <v>9698</v>
      </c>
      <c r="B1520" s="31" t="s">
        <v>9699</v>
      </c>
      <c r="C1520" s="31" t="s">
        <v>9700</v>
      </c>
      <c r="D1520" s="31"/>
      <c r="E1520" s="31" t="s">
        <v>9701</v>
      </c>
      <c r="F1520" s="31"/>
      <c r="G1520" s="47"/>
      <c r="H1520" s="33">
        <v>0</v>
      </c>
      <c r="I1520" s="31" t="s">
        <v>5421</v>
      </c>
      <c r="J1520" s="31" t="s">
        <v>5422</v>
      </c>
      <c r="K1520" s="31" t="s">
        <v>5164</v>
      </c>
      <c r="L1520" s="31" t="s">
        <v>5278</v>
      </c>
      <c r="M1520" s="31" t="s">
        <v>5701</v>
      </c>
      <c r="N1520" s="31"/>
      <c r="O1520" s="31" t="s">
        <v>5611</v>
      </c>
      <c r="P1520" s="31" t="s">
        <v>5613</v>
      </c>
      <c r="Q1520" s="31" t="s">
        <v>5168</v>
      </c>
    </row>
    <row r="1521" spans="1:17" hidden="1" x14ac:dyDescent="0.2">
      <c r="A1521" s="31" t="s">
        <v>9702</v>
      </c>
      <c r="B1521" s="31" t="s">
        <v>9703</v>
      </c>
      <c r="C1521" s="31" t="s">
        <v>9704</v>
      </c>
      <c r="D1521" s="31" t="s">
        <v>9705</v>
      </c>
      <c r="E1521" s="31" t="s">
        <v>5162</v>
      </c>
      <c r="F1521" s="31" t="s">
        <v>9706</v>
      </c>
      <c r="G1521" s="47"/>
      <c r="H1521" s="33">
        <v>0</v>
      </c>
      <c r="I1521" s="31" t="s">
        <v>5514</v>
      </c>
      <c r="J1521" s="31" t="s">
        <v>5515</v>
      </c>
      <c r="K1521" s="31" t="s">
        <v>5164</v>
      </c>
      <c r="L1521" s="31" t="s">
        <v>5165</v>
      </c>
      <c r="M1521" s="31" t="s">
        <v>5192</v>
      </c>
      <c r="N1521" s="31" t="s">
        <v>9707</v>
      </c>
      <c r="O1521" s="31" t="s">
        <v>9708</v>
      </c>
      <c r="P1521" s="31" t="s">
        <v>9703</v>
      </c>
      <c r="Q1521" s="31" t="s">
        <v>5168</v>
      </c>
    </row>
    <row r="1522" spans="1:17" hidden="1" x14ac:dyDescent="0.2">
      <c r="A1522" s="31" t="s">
        <v>9709</v>
      </c>
      <c r="B1522" s="31" t="s">
        <v>9710</v>
      </c>
      <c r="C1522" s="31" t="s">
        <v>9711</v>
      </c>
      <c r="D1522" s="31"/>
      <c r="E1522" s="31" t="s">
        <v>5171</v>
      </c>
      <c r="F1522" s="31" t="s">
        <v>9712</v>
      </c>
      <c r="G1522" s="47">
        <v>60</v>
      </c>
      <c r="H1522" s="33">
        <v>0</v>
      </c>
      <c r="I1522" s="31"/>
      <c r="J1522" s="31"/>
      <c r="K1522" s="31" t="s">
        <v>5164</v>
      </c>
      <c r="L1522" s="31" t="s">
        <v>5165</v>
      </c>
      <c r="M1522" s="31" t="s">
        <v>5181</v>
      </c>
      <c r="N1522" s="31"/>
      <c r="O1522" s="31" t="s">
        <v>9709</v>
      </c>
      <c r="P1522" s="31" t="s">
        <v>9710</v>
      </c>
      <c r="Q1522" s="31" t="s">
        <v>5168</v>
      </c>
    </row>
    <row r="1523" spans="1:17" hidden="1" x14ac:dyDescent="0.2">
      <c r="A1523" s="31" t="s">
        <v>9713</v>
      </c>
      <c r="B1523" s="31" t="s">
        <v>9714</v>
      </c>
      <c r="C1523" s="31" t="s">
        <v>9715</v>
      </c>
      <c r="D1523" s="31"/>
      <c r="E1523" s="31" t="s">
        <v>5171</v>
      </c>
      <c r="F1523" s="31" t="s">
        <v>9716</v>
      </c>
      <c r="G1523" s="47"/>
      <c r="H1523" s="33">
        <v>0</v>
      </c>
      <c r="I1523" s="31" t="s">
        <v>5212</v>
      </c>
      <c r="J1523" s="31" t="s">
        <v>5213</v>
      </c>
      <c r="K1523" s="31" t="s">
        <v>5164</v>
      </c>
      <c r="L1523" s="31" t="s">
        <v>5165</v>
      </c>
      <c r="M1523" s="31" t="s">
        <v>5379</v>
      </c>
      <c r="N1523" s="31" t="s">
        <v>9717</v>
      </c>
      <c r="O1523" s="31" t="s">
        <v>9713</v>
      </c>
      <c r="P1523" s="31" t="s">
        <v>9714</v>
      </c>
      <c r="Q1523" s="31" t="s">
        <v>5168</v>
      </c>
    </row>
    <row r="1524" spans="1:17" hidden="1" x14ac:dyDescent="0.2">
      <c r="A1524" s="31" t="s">
        <v>9718</v>
      </c>
      <c r="B1524" s="31" t="s">
        <v>9719</v>
      </c>
      <c r="C1524" s="31" t="s">
        <v>9720</v>
      </c>
      <c r="D1524" s="31"/>
      <c r="E1524" s="31" t="s">
        <v>5171</v>
      </c>
      <c r="F1524" s="31" t="s">
        <v>9721</v>
      </c>
      <c r="G1524" s="47"/>
      <c r="H1524" s="33">
        <v>0</v>
      </c>
      <c r="I1524" s="31" t="s">
        <v>5212</v>
      </c>
      <c r="J1524" s="31" t="s">
        <v>5213</v>
      </c>
      <c r="K1524" s="31" t="s">
        <v>5164</v>
      </c>
      <c r="L1524" s="31" t="s">
        <v>5165</v>
      </c>
      <c r="M1524" s="31" t="s">
        <v>5379</v>
      </c>
      <c r="N1524" s="31" t="s">
        <v>9722</v>
      </c>
      <c r="O1524" s="31" t="s">
        <v>9718</v>
      </c>
      <c r="P1524" s="31" t="s">
        <v>9719</v>
      </c>
      <c r="Q1524" s="31" t="s">
        <v>5168</v>
      </c>
    </row>
    <row r="1525" spans="1:17" hidden="1" x14ac:dyDescent="0.2">
      <c r="A1525" s="31" t="s">
        <v>9723</v>
      </c>
      <c r="B1525" s="31" t="s">
        <v>9724</v>
      </c>
      <c r="C1525" s="31" t="s">
        <v>9725</v>
      </c>
      <c r="D1525" s="31"/>
      <c r="E1525" s="31" t="s">
        <v>5171</v>
      </c>
      <c r="F1525" s="31"/>
      <c r="G1525" s="47"/>
      <c r="H1525" s="33">
        <v>0</v>
      </c>
      <c r="I1525" s="31"/>
      <c r="J1525" s="31"/>
      <c r="K1525" s="31" t="s">
        <v>5164</v>
      </c>
      <c r="L1525" s="31" t="s">
        <v>8042</v>
      </c>
      <c r="M1525" s="31" t="s">
        <v>5239</v>
      </c>
      <c r="N1525" s="31"/>
      <c r="O1525" s="31" t="s">
        <v>9723</v>
      </c>
      <c r="P1525" s="31" t="s">
        <v>9724</v>
      </c>
      <c r="Q1525" s="31" t="s">
        <v>5168</v>
      </c>
    </row>
    <row r="1526" spans="1:17" hidden="1" x14ac:dyDescent="0.2">
      <c r="A1526" s="31" t="s">
        <v>9726</v>
      </c>
      <c r="B1526" s="31" t="s">
        <v>9727</v>
      </c>
      <c r="C1526" s="31" t="s">
        <v>9728</v>
      </c>
      <c r="D1526" s="31" t="s">
        <v>3948</v>
      </c>
      <c r="E1526" s="31" t="s">
        <v>5419</v>
      </c>
      <c r="F1526" s="31" t="s">
        <v>9729</v>
      </c>
      <c r="G1526" s="47"/>
      <c r="H1526" s="33">
        <v>0</v>
      </c>
      <c r="I1526" s="31" t="s">
        <v>5661</v>
      </c>
      <c r="J1526" s="31" t="s">
        <v>5662</v>
      </c>
      <c r="K1526" s="31" t="s">
        <v>5164</v>
      </c>
      <c r="L1526" s="31" t="s">
        <v>5278</v>
      </c>
      <c r="M1526" s="31" t="s">
        <v>5673</v>
      </c>
      <c r="N1526" s="31" t="s">
        <v>6567</v>
      </c>
      <c r="O1526" s="31" t="s">
        <v>9726</v>
      </c>
      <c r="P1526" s="31" t="s">
        <v>9727</v>
      </c>
      <c r="Q1526" s="31" t="s">
        <v>5168</v>
      </c>
    </row>
    <row r="1527" spans="1:17" hidden="1" x14ac:dyDescent="0.2">
      <c r="A1527" s="31" t="s">
        <v>9730</v>
      </c>
      <c r="B1527" s="31" t="s">
        <v>9731</v>
      </c>
      <c r="C1527" s="31" t="s">
        <v>9732</v>
      </c>
      <c r="D1527" s="31"/>
      <c r="E1527" s="31" t="s">
        <v>5171</v>
      </c>
      <c r="F1527" s="31" t="s">
        <v>9733</v>
      </c>
      <c r="G1527" s="47"/>
      <c r="H1527" s="33">
        <v>0</v>
      </c>
      <c r="I1527" s="31"/>
      <c r="J1527" s="31"/>
      <c r="K1527" s="31" t="s">
        <v>5164</v>
      </c>
      <c r="L1527" s="31" t="s">
        <v>5165</v>
      </c>
      <c r="M1527" s="31" t="s">
        <v>5379</v>
      </c>
      <c r="N1527" s="31" t="s">
        <v>9734</v>
      </c>
      <c r="O1527" s="31" t="s">
        <v>9730</v>
      </c>
      <c r="P1527" s="31" t="s">
        <v>9731</v>
      </c>
      <c r="Q1527" s="31" t="s">
        <v>5168</v>
      </c>
    </row>
    <row r="1528" spans="1:17" hidden="1" x14ac:dyDescent="0.2">
      <c r="A1528" s="31" t="s">
        <v>9735</v>
      </c>
      <c r="B1528" s="31" t="s">
        <v>9736</v>
      </c>
      <c r="C1528" s="31" t="s">
        <v>9737</v>
      </c>
      <c r="D1528" s="31"/>
      <c r="E1528" s="31"/>
      <c r="F1528" s="31"/>
      <c r="G1528" s="47"/>
      <c r="H1528" s="33">
        <v>0</v>
      </c>
      <c r="I1528" s="31"/>
      <c r="J1528" s="31"/>
      <c r="K1528" s="31" t="s">
        <v>5164</v>
      </c>
      <c r="L1528" s="31" t="s">
        <v>5165</v>
      </c>
      <c r="M1528" s="31" t="s">
        <v>5379</v>
      </c>
      <c r="N1528" s="31"/>
      <c r="O1528" s="31" t="s">
        <v>9730</v>
      </c>
      <c r="P1528" s="31" t="s">
        <v>9731</v>
      </c>
      <c r="Q1528" s="31" t="s">
        <v>5168</v>
      </c>
    </row>
    <row r="1529" spans="1:17" hidden="1" x14ac:dyDescent="0.2">
      <c r="A1529" s="31" t="s">
        <v>9738</v>
      </c>
      <c r="B1529" s="31" t="s">
        <v>9739</v>
      </c>
      <c r="C1529" s="31" t="s">
        <v>5278</v>
      </c>
      <c r="D1529" s="31" t="s">
        <v>9740</v>
      </c>
      <c r="E1529" s="31" t="s">
        <v>5330</v>
      </c>
      <c r="F1529" s="31" t="s">
        <v>9740</v>
      </c>
      <c r="G1529" s="47"/>
      <c r="H1529" s="33">
        <v>0</v>
      </c>
      <c r="I1529" s="31" t="s">
        <v>5421</v>
      </c>
      <c r="J1529" s="31" t="s">
        <v>5422</v>
      </c>
      <c r="K1529" s="31" t="s">
        <v>5164</v>
      </c>
      <c r="L1529" s="31" t="s">
        <v>5278</v>
      </c>
      <c r="M1529" s="31" t="s">
        <v>5701</v>
      </c>
      <c r="N1529" s="31"/>
      <c r="O1529" s="31" t="s">
        <v>9738</v>
      </c>
      <c r="P1529" s="31" t="s">
        <v>9739</v>
      </c>
      <c r="Q1529" s="31" t="s">
        <v>5168</v>
      </c>
    </row>
    <row r="1530" spans="1:17" hidden="1" x14ac:dyDescent="0.2">
      <c r="A1530" s="31" t="s">
        <v>9741</v>
      </c>
      <c r="B1530" s="31" t="s">
        <v>9742</v>
      </c>
      <c r="C1530" s="31" t="s">
        <v>9743</v>
      </c>
      <c r="D1530" s="31" t="s">
        <v>9740</v>
      </c>
      <c r="E1530" s="31" t="s">
        <v>5330</v>
      </c>
      <c r="F1530" s="31" t="s">
        <v>9744</v>
      </c>
      <c r="G1530" s="47"/>
      <c r="H1530" s="33">
        <v>0</v>
      </c>
      <c r="I1530" s="31" t="s">
        <v>5421</v>
      </c>
      <c r="J1530" s="31" t="s">
        <v>5422</v>
      </c>
      <c r="K1530" s="31" t="s">
        <v>5164</v>
      </c>
      <c r="L1530" s="31" t="s">
        <v>5278</v>
      </c>
      <c r="M1530" s="31" t="s">
        <v>5701</v>
      </c>
      <c r="N1530" s="31"/>
      <c r="O1530" s="31" t="s">
        <v>9738</v>
      </c>
      <c r="P1530" s="31" t="s">
        <v>9739</v>
      </c>
      <c r="Q1530" s="31" t="s">
        <v>5168</v>
      </c>
    </row>
    <row r="1531" spans="1:17" hidden="1" x14ac:dyDescent="0.2">
      <c r="A1531" s="31" t="s">
        <v>9745</v>
      </c>
      <c r="B1531" s="31" t="s">
        <v>9746</v>
      </c>
      <c r="C1531" s="31" t="s">
        <v>9747</v>
      </c>
      <c r="D1531" s="31" t="s">
        <v>9740</v>
      </c>
      <c r="E1531" s="31" t="s">
        <v>5330</v>
      </c>
      <c r="F1531" s="31" t="s">
        <v>9748</v>
      </c>
      <c r="G1531" s="47"/>
      <c r="H1531" s="33">
        <v>0</v>
      </c>
      <c r="I1531" s="31" t="s">
        <v>5661</v>
      </c>
      <c r="J1531" s="31" t="s">
        <v>5662</v>
      </c>
      <c r="K1531" s="31" t="s">
        <v>5164</v>
      </c>
      <c r="L1531" s="31" t="s">
        <v>5278</v>
      </c>
      <c r="M1531" s="31" t="s">
        <v>5290</v>
      </c>
      <c r="N1531" s="31"/>
      <c r="O1531" s="31" t="s">
        <v>9738</v>
      </c>
      <c r="P1531" s="31" t="s">
        <v>9739</v>
      </c>
      <c r="Q1531" s="31" t="s">
        <v>5168</v>
      </c>
    </row>
    <row r="1532" spans="1:17" hidden="1" x14ac:dyDescent="0.2">
      <c r="A1532" s="31" t="s">
        <v>9749</v>
      </c>
      <c r="B1532" s="31" t="s">
        <v>9750</v>
      </c>
      <c r="C1532" s="31" t="s">
        <v>9751</v>
      </c>
      <c r="D1532" s="31" t="s">
        <v>9740</v>
      </c>
      <c r="E1532" s="31" t="s">
        <v>5330</v>
      </c>
      <c r="F1532" s="31" t="s">
        <v>9752</v>
      </c>
      <c r="G1532" s="47"/>
      <c r="H1532" s="33">
        <v>0</v>
      </c>
      <c r="I1532" s="31" t="s">
        <v>5421</v>
      </c>
      <c r="J1532" s="31" t="s">
        <v>5422</v>
      </c>
      <c r="K1532" s="31" t="s">
        <v>5164</v>
      </c>
      <c r="L1532" s="31" t="s">
        <v>5278</v>
      </c>
      <c r="M1532" s="31" t="s">
        <v>6466</v>
      </c>
      <c r="N1532" s="31"/>
      <c r="O1532" s="31" t="s">
        <v>9738</v>
      </c>
      <c r="P1532" s="31" t="s">
        <v>9739</v>
      </c>
      <c r="Q1532" s="31" t="s">
        <v>5168</v>
      </c>
    </row>
    <row r="1533" spans="1:17" hidden="1" x14ac:dyDescent="0.2">
      <c r="A1533" s="31" t="s">
        <v>9753</v>
      </c>
      <c r="B1533" s="31" t="s">
        <v>9754</v>
      </c>
      <c r="C1533" s="31" t="s">
        <v>9755</v>
      </c>
      <c r="D1533" s="31" t="s">
        <v>9740</v>
      </c>
      <c r="E1533" s="31" t="s">
        <v>5330</v>
      </c>
      <c r="F1533" s="31" t="s">
        <v>9756</v>
      </c>
      <c r="G1533" s="47"/>
      <c r="H1533" s="33">
        <v>0</v>
      </c>
      <c r="I1533" s="31" t="s">
        <v>5421</v>
      </c>
      <c r="J1533" s="31" t="s">
        <v>5422</v>
      </c>
      <c r="K1533" s="31" t="s">
        <v>5164</v>
      </c>
      <c r="L1533" s="31" t="s">
        <v>5278</v>
      </c>
      <c r="M1533" s="31" t="s">
        <v>6466</v>
      </c>
      <c r="N1533" s="31"/>
      <c r="O1533" s="31" t="s">
        <v>9738</v>
      </c>
      <c r="P1533" s="31" t="s">
        <v>9739</v>
      </c>
      <c r="Q1533" s="31" t="s">
        <v>5168</v>
      </c>
    </row>
    <row r="1534" spans="1:17" hidden="1" x14ac:dyDescent="0.2">
      <c r="A1534" s="31" t="s">
        <v>9757</v>
      </c>
      <c r="B1534" s="31" t="s">
        <v>9758</v>
      </c>
      <c r="C1534" s="31" t="s">
        <v>9759</v>
      </c>
      <c r="D1534" s="31" t="s">
        <v>9740</v>
      </c>
      <c r="E1534" s="31" t="s">
        <v>5330</v>
      </c>
      <c r="F1534" s="31" t="s">
        <v>9760</v>
      </c>
      <c r="G1534" s="47"/>
      <c r="H1534" s="33">
        <v>0</v>
      </c>
      <c r="I1534" s="31" t="s">
        <v>5661</v>
      </c>
      <c r="J1534" s="31" t="s">
        <v>5662</v>
      </c>
      <c r="K1534" s="31" t="s">
        <v>5164</v>
      </c>
      <c r="L1534" s="31" t="s">
        <v>5278</v>
      </c>
      <c r="M1534" s="31" t="s">
        <v>5673</v>
      </c>
      <c r="N1534" s="31"/>
      <c r="O1534" s="31" t="s">
        <v>9738</v>
      </c>
      <c r="P1534" s="31" t="s">
        <v>9739</v>
      </c>
      <c r="Q1534" s="31" t="s">
        <v>5168</v>
      </c>
    </row>
    <row r="1535" spans="1:17" hidden="1" x14ac:dyDescent="0.2">
      <c r="A1535" s="31" t="s">
        <v>9761</v>
      </c>
      <c r="B1535" s="31" t="s">
        <v>9762</v>
      </c>
      <c r="C1535" s="31" t="s">
        <v>9763</v>
      </c>
      <c r="D1535" s="31"/>
      <c r="E1535" s="31" t="s">
        <v>5171</v>
      </c>
      <c r="F1535" s="31" t="s">
        <v>9764</v>
      </c>
      <c r="G1535" s="47"/>
      <c r="H1535" s="33">
        <v>0</v>
      </c>
      <c r="I1535" s="31" t="s">
        <v>5172</v>
      </c>
      <c r="J1535" s="31" t="s">
        <v>5173</v>
      </c>
      <c r="K1535" s="31" t="s">
        <v>5164</v>
      </c>
      <c r="L1535" s="31" t="s">
        <v>5165</v>
      </c>
      <c r="M1535" s="31" t="s">
        <v>6835</v>
      </c>
      <c r="N1535" s="31"/>
      <c r="O1535" s="31" t="s">
        <v>9761</v>
      </c>
      <c r="P1535" s="31" t="s">
        <v>9762</v>
      </c>
      <c r="Q1535" s="31" t="s">
        <v>5168</v>
      </c>
    </row>
    <row r="1536" spans="1:17" hidden="1" x14ac:dyDescent="0.2">
      <c r="A1536" s="31" t="s">
        <v>9765</v>
      </c>
      <c r="B1536" s="31" t="s">
        <v>9766</v>
      </c>
      <c r="C1536" s="31" t="s">
        <v>9767</v>
      </c>
      <c r="D1536" s="31"/>
      <c r="E1536" s="31" t="s">
        <v>5171</v>
      </c>
      <c r="F1536" s="31" t="s">
        <v>3948</v>
      </c>
      <c r="G1536" s="47"/>
      <c r="H1536" s="33">
        <v>0</v>
      </c>
      <c r="I1536" s="31" t="s">
        <v>5172</v>
      </c>
      <c r="J1536" s="31" t="s">
        <v>5173</v>
      </c>
      <c r="K1536" s="31" t="s">
        <v>5164</v>
      </c>
      <c r="L1536" s="31" t="s">
        <v>5165</v>
      </c>
      <c r="M1536" s="31" t="s">
        <v>6835</v>
      </c>
      <c r="N1536" s="31"/>
      <c r="O1536" s="31" t="s">
        <v>9761</v>
      </c>
      <c r="P1536" s="31" t="s">
        <v>9762</v>
      </c>
      <c r="Q1536" s="31" t="s">
        <v>5168</v>
      </c>
    </row>
    <row r="1537" spans="1:17" hidden="1" x14ac:dyDescent="0.2">
      <c r="A1537" s="31" t="s">
        <v>9768</v>
      </c>
      <c r="B1537" s="31" t="s">
        <v>9769</v>
      </c>
      <c r="C1537" s="31" t="s">
        <v>9770</v>
      </c>
      <c r="D1537" s="31"/>
      <c r="E1537" s="31" t="s">
        <v>5171</v>
      </c>
      <c r="F1537" s="31" t="s">
        <v>3948</v>
      </c>
      <c r="G1537" s="47"/>
      <c r="H1537" s="33">
        <v>0</v>
      </c>
      <c r="I1537" s="31" t="s">
        <v>5172</v>
      </c>
      <c r="J1537" s="31" t="s">
        <v>5173</v>
      </c>
      <c r="K1537" s="31" t="s">
        <v>5164</v>
      </c>
      <c r="L1537" s="31" t="s">
        <v>5165</v>
      </c>
      <c r="M1537" s="31" t="s">
        <v>6835</v>
      </c>
      <c r="N1537" s="31"/>
      <c r="O1537" s="31" t="s">
        <v>9761</v>
      </c>
      <c r="P1537" s="31" t="s">
        <v>9762</v>
      </c>
      <c r="Q1537" s="31" t="s">
        <v>5168</v>
      </c>
    </row>
    <row r="1538" spans="1:17" hidden="1" x14ac:dyDescent="0.2">
      <c r="A1538" s="31" t="s">
        <v>9771</v>
      </c>
      <c r="B1538" s="31" t="s">
        <v>9772</v>
      </c>
      <c r="C1538" s="31" t="s">
        <v>9773</v>
      </c>
      <c r="D1538" s="31"/>
      <c r="E1538" s="31" t="s">
        <v>9774</v>
      </c>
      <c r="F1538" s="31" t="s">
        <v>3948</v>
      </c>
      <c r="G1538" s="47"/>
      <c r="H1538" s="33">
        <v>0</v>
      </c>
      <c r="I1538" s="31" t="s">
        <v>5179</v>
      </c>
      <c r="J1538" s="31" t="s">
        <v>5180</v>
      </c>
      <c r="K1538" s="31" t="s">
        <v>5164</v>
      </c>
      <c r="L1538" s="31" t="s">
        <v>5165</v>
      </c>
      <c r="M1538" s="31" t="s">
        <v>5181</v>
      </c>
      <c r="N1538" s="31"/>
      <c r="O1538" s="31" t="s">
        <v>9775</v>
      </c>
      <c r="P1538" s="31" t="s">
        <v>9776</v>
      </c>
      <c r="Q1538" s="31" t="s">
        <v>5168</v>
      </c>
    </row>
    <row r="1539" spans="1:17" hidden="1" x14ac:dyDescent="0.2">
      <c r="A1539" s="31" t="s">
        <v>9777</v>
      </c>
      <c r="B1539" s="31" t="s">
        <v>9778</v>
      </c>
      <c r="C1539" s="31" t="s">
        <v>9779</v>
      </c>
      <c r="D1539" s="31"/>
      <c r="E1539" s="31" t="s">
        <v>9774</v>
      </c>
      <c r="F1539" s="31" t="s">
        <v>3948</v>
      </c>
      <c r="G1539" s="47"/>
      <c r="H1539" s="33">
        <v>0</v>
      </c>
      <c r="I1539" s="31" t="s">
        <v>5179</v>
      </c>
      <c r="J1539" s="31" t="s">
        <v>5180</v>
      </c>
      <c r="K1539" s="31" t="s">
        <v>5164</v>
      </c>
      <c r="L1539" s="31" t="s">
        <v>5165</v>
      </c>
      <c r="M1539" s="31" t="s">
        <v>5181</v>
      </c>
      <c r="N1539" s="31"/>
      <c r="O1539" s="31" t="s">
        <v>9775</v>
      </c>
      <c r="P1539" s="31" t="s">
        <v>9776</v>
      </c>
      <c r="Q1539" s="31" t="s">
        <v>5168</v>
      </c>
    </row>
    <row r="1540" spans="1:17" hidden="1" x14ac:dyDescent="0.2">
      <c r="A1540" s="31" t="s">
        <v>9780</v>
      </c>
      <c r="B1540" s="31" t="s">
        <v>9781</v>
      </c>
      <c r="C1540" s="31" t="s">
        <v>9782</v>
      </c>
      <c r="D1540" s="31"/>
      <c r="E1540" s="31" t="s">
        <v>9774</v>
      </c>
      <c r="F1540" s="31" t="s">
        <v>3948</v>
      </c>
      <c r="G1540" s="47"/>
      <c r="H1540" s="33">
        <v>0</v>
      </c>
      <c r="I1540" s="31" t="s">
        <v>5179</v>
      </c>
      <c r="J1540" s="31" t="s">
        <v>5180</v>
      </c>
      <c r="K1540" s="31" t="s">
        <v>5164</v>
      </c>
      <c r="L1540" s="31" t="s">
        <v>5165</v>
      </c>
      <c r="M1540" s="31" t="s">
        <v>5192</v>
      </c>
      <c r="N1540" s="31"/>
      <c r="O1540" s="31" t="s">
        <v>9775</v>
      </c>
      <c r="P1540" s="31" t="s">
        <v>9776</v>
      </c>
      <c r="Q1540" s="31" t="s">
        <v>5168</v>
      </c>
    </row>
    <row r="1541" spans="1:17" hidden="1" x14ac:dyDescent="0.2">
      <c r="A1541" s="31" t="s">
        <v>9783</v>
      </c>
      <c r="B1541" s="31" t="s">
        <v>9784</v>
      </c>
      <c r="C1541" s="31" t="s">
        <v>9785</v>
      </c>
      <c r="D1541" s="31"/>
      <c r="E1541" s="31" t="s">
        <v>9774</v>
      </c>
      <c r="F1541" s="31" t="s">
        <v>3948</v>
      </c>
      <c r="G1541" s="47"/>
      <c r="H1541" s="33">
        <v>0</v>
      </c>
      <c r="I1541" s="31" t="s">
        <v>5172</v>
      </c>
      <c r="J1541" s="31" t="s">
        <v>5173</v>
      </c>
      <c r="K1541" s="31" t="s">
        <v>5164</v>
      </c>
      <c r="L1541" s="31" t="s">
        <v>5165</v>
      </c>
      <c r="M1541" s="31" t="s">
        <v>6835</v>
      </c>
      <c r="N1541" s="31"/>
      <c r="O1541" s="31" t="s">
        <v>9775</v>
      </c>
      <c r="P1541" s="31" t="s">
        <v>9776</v>
      </c>
      <c r="Q1541" s="31" t="s">
        <v>5168</v>
      </c>
    </row>
    <row r="1542" spans="1:17" hidden="1" x14ac:dyDescent="0.2">
      <c r="A1542" s="31" t="s">
        <v>9786</v>
      </c>
      <c r="B1542" s="31" t="s">
        <v>9787</v>
      </c>
      <c r="C1542" s="31" t="s">
        <v>9788</v>
      </c>
      <c r="D1542" s="31"/>
      <c r="E1542" s="31" t="s">
        <v>9774</v>
      </c>
      <c r="F1542" s="31" t="s">
        <v>3948</v>
      </c>
      <c r="G1542" s="47"/>
      <c r="H1542" s="33">
        <v>0</v>
      </c>
      <c r="I1542" s="31" t="s">
        <v>5218</v>
      </c>
      <c r="J1542" s="31" t="s">
        <v>5219</v>
      </c>
      <c r="K1542" s="31" t="s">
        <v>5164</v>
      </c>
      <c r="L1542" s="31" t="s">
        <v>5165</v>
      </c>
      <c r="M1542" s="31" t="s">
        <v>6869</v>
      </c>
      <c r="N1542" s="31"/>
      <c r="O1542" s="31" t="s">
        <v>9775</v>
      </c>
      <c r="P1542" s="31" t="s">
        <v>9776</v>
      </c>
      <c r="Q1542" s="31" t="s">
        <v>5168</v>
      </c>
    </row>
    <row r="1543" spans="1:17" hidden="1" x14ac:dyDescent="0.2">
      <c r="A1543" s="31" t="s">
        <v>9789</v>
      </c>
      <c r="B1543" s="31" t="s">
        <v>9790</v>
      </c>
      <c r="C1543" s="31" t="s">
        <v>9791</v>
      </c>
      <c r="D1543" s="31"/>
      <c r="E1543" s="31" t="s">
        <v>9774</v>
      </c>
      <c r="F1543" s="31" t="s">
        <v>3948</v>
      </c>
      <c r="G1543" s="47"/>
      <c r="H1543" s="33">
        <v>0</v>
      </c>
      <c r="I1543" s="31" t="s">
        <v>5218</v>
      </c>
      <c r="J1543" s="31" t="s">
        <v>5219</v>
      </c>
      <c r="K1543" s="31" t="s">
        <v>5164</v>
      </c>
      <c r="L1543" s="31" t="s">
        <v>5165</v>
      </c>
      <c r="M1543" s="31" t="s">
        <v>5262</v>
      </c>
      <c r="N1543" s="31"/>
      <c r="O1543" s="31" t="s">
        <v>9775</v>
      </c>
      <c r="P1543" s="31" t="s">
        <v>9776</v>
      </c>
      <c r="Q1543" s="31" t="s">
        <v>5168</v>
      </c>
    </row>
    <row r="1544" spans="1:17" hidden="1" x14ac:dyDescent="0.2">
      <c r="A1544" s="31" t="s">
        <v>9792</v>
      </c>
      <c r="B1544" s="31" t="s">
        <v>9793</v>
      </c>
      <c r="C1544" s="31" t="s">
        <v>9794</v>
      </c>
      <c r="D1544" s="31"/>
      <c r="E1544" s="31" t="s">
        <v>9774</v>
      </c>
      <c r="F1544" s="31" t="s">
        <v>3948</v>
      </c>
      <c r="G1544" s="47"/>
      <c r="H1544" s="33">
        <v>0</v>
      </c>
      <c r="I1544" s="31" t="s">
        <v>5172</v>
      </c>
      <c r="J1544" s="31" t="s">
        <v>5173</v>
      </c>
      <c r="K1544" s="31" t="s">
        <v>5164</v>
      </c>
      <c r="L1544" s="31" t="s">
        <v>5165</v>
      </c>
      <c r="M1544" s="31" t="s">
        <v>5224</v>
      </c>
      <c r="N1544" s="31"/>
      <c r="O1544" s="31" t="s">
        <v>9775</v>
      </c>
      <c r="P1544" s="31" t="s">
        <v>9776</v>
      </c>
      <c r="Q1544" s="31" t="s">
        <v>5168</v>
      </c>
    </row>
    <row r="1545" spans="1:17" hidden="1" x14ac:dyDescent="0.2">
      <c r="A1545" s="31" t="s">
        <v>9795</v>
      </c>
      <c r="B1545" s="31" t="s">
        <v>9796</v>
      </c>
      <c r="C1545" s="31" t="s">
        <v>9797</v>
      </c>
      <c r="D1545" s="31"/>
      <c r="E1545" s="31" t="s">
        <v>9774</v>
      </c>
      <c r="F1545" s="31" t="s">
        <v>3948</v>
      </c>
      <c r="G1545" s="47"/>
      <c r="H1545" s="33">
        <v>0</v>
      </c>
      <c r="I1545" s="31" t="s">
        <v>5172</v>
      </c>
      <c r="J1545" s="31" t="s">
        <v>5173</v>
      </c>
      <c r="K1545" s="31" t="s">
        <v>5164</v>
      </c>
      <c r="L1545" s="31" t="s">
        <v>5165</v>
      </c>
      <c r="M1545" s="31" t="s">
        <v>5224</v>
      </c>
      <c r="N1545" s="31"/>
      <c r="O1545" s="31" t="s">
        <v>9775</v>
      </c>
      <c r="P1545" s="31" t="s">
        <v>9776</v>
      </c>
      <c r="Q1545" s="31" t="s">
        <v>5168</v>
      </c>
    </row>
    <row r="1546" spans="1:17" hidden="1" x14ac:dyDescent="0.2">
      <c r="A1546" s="31" t="s">
        <v>9798</v>
      </c>
      <c r="B1546" s="31" t="s">
        <v>9799</v>
      </c>
      <c r="C1546" s="31" t="s">
        <v>9800</v>
      </c>
      <c r="D1546" s="31"/>
      <c r="E1546" s="31" t="s">
        <v>9774</v>
      </c>
      <c r="F1546" s="31" t="s">
        <v>3948</v>
      </c>
      <c r="G1546" s="47"/>
      <c r="H1546" s="33">
        <v>0</v>
      </c>
      <c r="I1546" s="31" t="s">
        <v>5252</v>
      </c>
      <c r="J1546" s="31" t="s">
        <v>5253</v>
      </c>
      <c r="K1546" s="31" t="s">
        <v>5164</v>
      </c>
      <c r="L1546" s="31" t="s">
        <v>5165</v>
      </c>
      <c r="M1546" s="31" t="s">
        <v>6963</v>
      </c>
      <c r="N1546" s="31"/>
      <c r="O1546" s="31" t="s">
        <v>9775</v>
      </c>
      <c r="P1546" s="31" t="s">
        <v>9776</v>
      </c>
      <c r="Q1546" s="31" t="s">
        <v>5168</v>
      </c>
    </row>
    <row r="1547" spans="1:17" hidden="1" x14ac:dyDescent="0.2">
      <c r="A1547" s="31" t="s">
        <v>9801</v>
      </c>
      <c r="B1547" s="31" t="s">
        <v>9802</v>
      </c>
      <c r="C1547" s="31" t="s">
        <v>9803</v>
      </c>
      <c r="D1547" s="31"/>
      <c r="E1547" s="31" t="s">
        <v>9774</v>
      </c>
      <c r="F1547" s="31" t="s">
        <v>3948</v>
      </c>
      <c r="G1547" s="47"/>
      <c r="H1547" s="33">
        <v>0</v>
      </c>
      <c r="I1547" s="31" t="s">
        <v>5514</v>
      </c>
      <c r="J1547" s="31" t="s">
        <v>5515</v>
      </c>
      <c r="K1547" s="31" t="s">
        <v>5164</v>
      </c>
      <c r="L1547" s="31" t="s">
        <v>5484</v>
      </c>
      <c r="M1547" s="31" t="s">
        <v>5239</v>
      </c>
      <c r="N1547" s="31"/>
      <c r="O1547" s="31" t="s">
        <v>9775</v>
      </c>
      <c r="P1547" s="31" t="s">
        <v>9776</v>
      </c>
      <c r="Q1547" s="31" t="s">
        <v>5168</v>
      </c>
    </row>
    <row r="1548" spans="1:17" hidden="1" x14ac:dyDescent="0.2">
      <c r="A1548" s="31" t="s">
        <v>9804</v>
      </c>
      <c r="B1548" s="31" t="s">
        <v>9805</v>
      </c>
      <c r="C1548" s="31" t="s">
        <v>9806</v>
      </c>
      <c r="D1548" s="31"/>
      <c r="E1548" s="31" t="s">
        <v>9774</v>
      </c>
      <c r="F1548" s="31" t="s">
        <v>3948</v>
      </c>
      <c r="G1548" s="47"/>
      <c r="H1548" s="33">
        <v>0</v>
      </c>
      <c r="I1548" s="31" t="s">
        <v>5179</v>
      </c>
      <c r="J1548" s="31" t="s">
        <v>5180</v>
      </c>
      <c r="K1548" s="31" t="s">
        <v>5164</v>
      </c>
      <c r="L1548" s="31" t="s">
        <v>5165</v>
      </c>
      <c r="M1548" s="31" t="s">
        <v>5181</v>
      </c>
      <c r="N1548" s="31"/>
      <c r="O1548" s="31" t="s">
        <v>9775</v>
      </c>
      <c r="P1548" s="31" t="s">
        <v>9776</v>
      </c>
      <c r="Q1548" s="31" t="s">
        <v>5168</v>
      </c>
    </row>
    <row r="1549" spans="1:17" hidden="1" x14ac:dyDescent="0.2">
      <c r="A1549" s="31" t="s">
        <v>9807</v>
      </c>
      <c r="B1549" s="31" t="s">
        <v>9808</v>
      </c>
      <c r="C1549" s="31" t="s">
        <v>9809</v>
      </c>
      <c r="D1549" s="31"/>
      <c r="E1549" s="31" t="s">
        <v>9774</v>
      </c>
      <c r="F1549" s="31" t="s">
        <v>3948</v>
      </c>
      <c r="G1549" s="47"/>
      <c r="H1549" s="33">
        <v>0</v>
      </c>
      <c r="I1549" s="31" t="s">
        <v>5179</v>
      </c>
      <c r="J1549" s="31" t="s">
        <v>5180</v>
      </c>
      <c r="K1549" s="31" t="s">
        <v>5164</v>
      </c>
      <c r="L1549" s="31" t="s">
        <v>5165</v>
      </c>
      <c r="M1549" s="31" t="s">
        <v>5214</v>
      </c>
      <c r="N1549" s="31"/>
      <c r="O1549" s="31" t="s">
        <v>9775</v>
      </c>
      <c r="P1549" s="31" t="s">
        <v>9776</v>
      </c>
      <c r="Q1549" s="31" t="s">
        <v>5168</v>
      </c>
    </row>
    <row r="1550" spans="1:17" hidden="1" x14ac:dyDescent="0.2">
      <c r="A1550" s="31" t="s">
        <v>9810</v>
      </c>
      <c r="B1550" s="31" t="s">
        <v>9811</v>
      </c>
      <c r="C1550" s="31" t="s">
        <v>9812</v>
      </c>
      <c r="D1550" s="31"/>
      <c r="E1550" s="31" t="s">
        <v>9774</v>
      </c>
      <c r="F1550" s="31" t="s">
        <v>3948</v>
      </c>
      <c r="G1550" s="47"/>
      <c r="H1550" s="33">
        <v>0</v>
      </c>
      <c r="I1550" s="31" t="s">
        <v>5252</v>
      </c>
      <c r="J1550" s="31" t="s">
        <v>5253</v>
      </c>
      <c r="K1550" s="31" t="s">
        <v>5164</v>
      </c>
      <c r="L1550" s="31" t="s">
        <v>5165</v>
      </c>
      <c r="M1550" s="31" t="s">
        <v>5254</v>
      </c>
      <c r="N1550" s="31"/>
      <c r="O1550" s="31" t="s">
        <v>9775</v>
      </c>
      <c r="P1550" s="31" t="s">
        <v>9776</v>
      </c>
      <c r="Q1550" s="31" t="s">
        <v>5168</v>
      </c>
    </row>
    <row r="1551" spans="1:17" hidden="1" x14ac:dyDescent="0.2">
      <c r="A1551" s="31" t="s">
        <v>9813</v>
      </c>
      <c r="B1551" s="31" t="s">
        <v>9814</v>
      </c>
      <c r="C1551" s="31" t="s">
        <v>9815</v>
      </c>
      <c r="D1551" s="31"/>
      <c r="E1551" s="31" t="s">
        <v>9774</v>
      </c>
      <c r="F1551" s="31" t="s">
        <v>3948</v>
      </c>
      <c r="G1551" s="47"/>
      <c r="H1551" s="33">
        <v>0</v>
      </c>
      <c r="I1551" s="31" t="s">
        <v>5179</v>
      </c>
      <c r="J1551" s="31" t="s">
        <v>5180</v>
      </c>
      <c r="K1551" s="31" t="s">
        <v>5164</v>
      </c>
      <c r="L1551" s="31" t="s">
        <v>5165</v>
      </c>
      <c r="M1551" s="31" t="s">
        <v>5305</v>
      </c>
      <c r="N1551" s="31"/>
      <c r="O1551" s="31" t="s">
        <v>9775</v>
      </c>
      <c r="P1551" s="31" t="s">
        <v>9776</v>
      </c>
      <c r="Q1551" s="31" t="s">
        <v>5168</v>
      </c>
    </row>
    <row r="1552" spans="1:17" hidden="1" x14ac:dyDescent="0.2">
      <c r="A1552" s="31" t="s">
        <v>9816</v>
      </c>
      <c r="B1552" s="31" t="s">
        <v>9817</v>
      </c>
      <c r="C1552" s="31" t="s">
        <v>9818</v>
      </c>
      <c r="D1552" s="31"/>
      <c r="E1552" s="31" t="s">
        <v>9774</v>
      </c>
      <c r="F1552" s="31" t="s">
        <v>3948</v>
      </c>
      <c r="G1552" s="47"/>
      <c r="H1552" s="33">
        <v>0</v>
      </c>
      <c r="I1552" s="31" t="s">
        <v>5252</v>
      </c>
      <c r="J1552" s="31" t="s">
        <v>5253</v>
      </c>
      <c r="K1552" s="31" t="s">
        <v>5164</v>
      </c>
      <c r="L1552" s="31" t="s">
        <v>5165</v>
      </c>
      <c r="M1552" s="31" t="s">
        <v>5166</v>
      </c>
      <c r="N1552" s="31"/>
      <c r="O1552" s="31" t="s">
        <v>9775</v>
      </c>
      <c r="P1552" s="31" t="s">
        <v>9776</v>
      </c>
      <c r="Q1552" s="31" t="s">
        <v>5168</v>
      </c>
    </row>
    <row r="1553" spans="1:17" hidden="1" x14ac:dyDescent="0.2">
      <c r="A1553" s="31" t="s">
        <v>9819</v>
      </c>
      <c r="B1553" s="31" t="s">
        <v>9820</v>
      </c>
      <c r="C1553" s="31" t="s">
        <v>9821</v>
      </c>
      <c r="D1553" s="31"/>
      <c r="E1553" s="31" t="s">
        <v>9774</v>
      </c>
      <c r="F1553" s="31" t="s">
        <v>3948</v>
      </c>
      <c r="G1553" s="47"/>
      <c r="H1553" s="33">
        <v>0</v>
      </c>
      <c r="I1553" s="31" t="s">
        <v>5218</v>
      </c>
      <c r="J1553" s="31" t="s">
        <v>5219</v>
      </c>
      <c r="K1553" s="31" t="s">
        <v>5164</v>
      </c>
      <c r="L1553" s="31" t="s">
        <v>5165</v>
      </c>
      <c r="M1553" s="31" t="s">
        <v>6869</v>
      </c>
      <c r="N1553" s="31"/>
      <c r="O1553" s="31" t="s">
        <v>9775</v>
      </c>
      <c r="P1553" s="31" t="s">
        <v>9776</v>
      </c>
      <c r="Q1553" s="31" t="s">
        <v>5168</v>
      </c>
    </row>
    <row r="1554" spans="1:17" hidden="1" x14ac:dyDescent="0.2">
      <c r="A1554" s="31" t="s">
        <v>9822</v>
      </c>
      <c r="B1554" s="31" t="s">
        <v>9823</v>
      </c>
      <c r="C1554" s="31" t="s">
        <v>9824</v>
      </c>
      <c r="D1554" s="31"/>
      <c r="E1554" s="31" t="s">
        <v>9774</v>
      </c>
      <c r="F1554" s="31" t="s">
        <v>3948</v>
      </c>
      <c r="G1554" s="47"/>
      <c r="H1554" s="33">
        <v>0</v>
      </c>
      <c r="I1554" s="31" t="s">
        <v>5218</v>
      </c>
      <c r="J1554" s="31" t="s">
        <v>5219</v>
      </c>
      <c r="K1554" s="31" t="s">
        <v>5164</v>
      </c>
      <c r="L1554" s="31" t="s">
        <v>5165</v>
      </c>
      <c r="M1554" s="31" t="s">
        <v>6869</v>
      </c>
      <c r="N1554" s="31"/>
      <c r="O1554" s="31" t="s">
        <v>9775</v>
      </c>
      <c r="P1554" s="31" t="s">
        <v>9776</v>
      </c>
      <c r="Q1554" s="31" t="s">
        <v>5168</v>
      </c>
    </row>
    <row r="1555" spans="1:17" hidden="1" x14ac:dyDescent="0.2">
      <c r="A1555" s="31" t="s">
        <v>9825</v>
      </c>
      <c r="B1555" s="31" t="s">
        <v>9826</v>
      </c>
      <c r="C1555" s="31" t="s">
        <v>9827</v>
      </c>
      <c r="D1555" s="31"/>
      <c r="E1555" s="31" t="s">
        <v>9774</v>
      </c>
      <c r="F1555" s="31" t="s">
        <v>3948</v>
      </c>
      <c r="G1555" s="47"/>
      <c r="H1555" s="33">
        <v>0</v>
      </c>
      <c r="I1555" s="31" t="s">
        <v>5172</v>
      </c>
      <c r="J1555" s="31" t="s">
        <v>5173</v>
      </c>
      <c r="K1555" s="31" t="s">
        <v>5164</v>
      </c>
      <c r="L1555" s="31" t="s">
        <v>5165</v>
      </c>
      <c r="M1555" s="31" t="s">
        <v>5174</v>
      </c>
      <c r="N1555" s="31" t="s">
        <v>5201</v>
      </c>
      <c r="O1555" s="31" t="s">
        <v>9775</v>
      </c>
      <c r="P1555" s="31" t="s">
        <v>9776</v>
      </c>
      <c r="Q1555" s="31" t="s">
        <v>5168</v>
      </c>
    </row>
    <row r="1556" spans="1:17" hidden="1" x14ac:dyDescent="0.2">
      <c r="A1556" s="31" t="s">
        <v>9828</v>
      </c>
      <c r="B1556" s="31" t="s">
        <v>9829</v>
      </c>
      <c r="C1556" s="31" t="s">
        <v>9830</v>
      </c>
      <c r="D1556" s="31"/>
      <c r="E1556" s="31" t="s">
        <v>9774</v>
      </c>
      <c r="F1556" s="31" t="s">
        <v>3948</v>
      </c>
      <c r="G1556" s="47"/>
      <c r="H1556" s="33">
        <v>0</v>
      </c>
      <c r="I1556" s="31" t="s">
        <v>5172</v>
      </c>
      <c r="J1556" s="31" t="s">
        <v>5173</v>
      </c>
      <c r="K1556" s="31" t="s">
        <v>5164</v>
      </c>
      <c r="L1556" s="31" t="s">
        <v>5165</v>
      </c>
      <c r="M1556" s="31" t="s">
        <v>6835</v>
      </c>
      <c r="N1556" s="31"/>
      <c r="O1556" s="31" t="s">
        <v>9775</v>
      </c>
      <c r="P1556" s="31" t="s">
        <v>9776</v>
      </c>
      <c r="Q1556" s="31" t="s">
        <v>5168</v>
      </c>
    </row>
    <row r="1557" spans="1:17" hidden="1" x14ac:dyDescent="0.2">
      <c r="A1557" s="31" t="s">
        <v>9831</v>
      </c>
      <c r="B1557" s="31" t="s">
        <v>9832</v>
      </c>
      <c r="C1557" s="31" t="s">
        <v>9833</v>
      </c>
      <c r="D1557" s="31"/>
      <c r="E1557" s="31" t="s">
        <v>9774</v>
      </c>
      <c r="F1557" s="31" t="s">
        <v>3948</v>
      </c>
      <c r="G1557" s="47"/>
      <c r="H1557" s="33">
        <v>0</v>
      </c>
      <c r="I1557" s="31" t="s">
        <v>5179</v>
      </c>
      <c r="J1557" s="31" t="s">
        <v>5180</v>
      </c>
      <c r="K1557" s="31" t="s">
        <v>5164</v>
      </c>
      <c r="L1557" s="31" t="s">
        <v>5165</v>
      </c>
      <c r="M1557" s="31" t="s">
        <v>5305</v>
      </c>
      <c r="N1557" s="31"/>
      <c r="O1557" s="31" t="s">
        <v>9775</v>
      </c>
      <c r="P1557" s="31" t="s">
        <v>9776</v>
      </c>
      <c r="Q1557" s="31" t="s">
        <v>5168</v>
      </c>
    </row>
    <row r="1558" spans="1:17" hidden="1" x14ac:dyDescent="0.2">
      <c r="A1558" s="31" t="s">
        <v>9834</v>
      </c>
      <c r="B1558" s="31" t="s">
        <v>9835</v>
      </c>
      <c r="C1558" s="31" t="s">
        <v>9836</v>
      </c>
      <c r="D1558" s="31"/>
      <c r="E1558" s="31" t="s">
        <v>9774</v>
      </c>
      <c r="F1558" s="31" t="s">
        <v>3948</v>
      </c>
      <c r="G1558" s="47"/>
      <c r="H1558" s="33">
        <v>0</v>
      </c>
      <c r="I1558" s="31" t="s">
        <v>5172</v>
      </c>
      <c r="J1558" s="31" t="s">
        <v>5173</v>
      </c>
      <c r="K1558" s="31" t="s">
        <v>5164</v>
      </c>
      <c r="L1558" s="31" t="s">
        <v>5165</v>
      </c>
      <c r="M1558" s="31" t="s">
        <v>5812</v>
      </c>
      <c r="N1558" s="31"/>
      <c r="O1558" s="31" t="s">
        <v>9775</v>
      </c>
      <c r="P1558" s="31" t="s">
        <v>9776</v>
      </c>
      <c r="Q1558" s="31" t="s">
        <v>5168</v>
      </c>
    </row>
    <row r="1559" spans="1:17" hidden="1" x14ac:dyDescent="0.2">
      <c r="A1559" s="31" t="s">
        <v>9837</v>
      </c>
      <c r="B1559" s="31" t="s">
        <v>9838</v>
      </c>
      <c r="C1559" s="31" t="s">
        <v>9839</v>
      </c>
      <c r="D1559" s="31"/>
      <c r="E1559" s="31" t="s">
        <v>9774</v>
      </c>
      <c r="F1559" s="31" t="s">
        <v>3948</v>
      </c>
      <c r="G1559" s="47"/>
      <c r="H1559" s="33">
        <v>0</v>
      </c>
      <c r="I1559" s="31" t="s">
        <v>5179</v>
      </c>
      <c r="J1559" s="31" t="s">
        <v>5180</v>
      </c>
      <c r="K1559" s="31" t="s">
        <v>5164</v>
      </c>
      <c r="L1559" s="31" t="s">
        <v>5165</v>
      </c>
      <c r="M1559" s="31" t="s">
        <v>5181</v>
      </c>
      <c r="N1559" s="31"/>
      <c r="O1559" s="31" t="s">
        <v>9775</v>
      </c>
      <c r="P1559" s="31" t="s">
        <v>9776</v>
      </c>
      <c r="Q1559" s="31" t="s">
        <v>5168</v>
      </c>
    </row>
    <row r="1560" spans="1:17" hidden="1" x14ac:dyDescent="0.2">
      <c r="A1560" s="31" t="s">
        <v>9840</v>
      </c>
      <c r="B1560" s="31" t="s">
        <v>9841</v>
      </c>
      <c r="C1560" s="31" t="s">
        <v>9842</v>
      </c>
      <c r="D1560" s="31"/>
      <c r="E1560" s="31" t="s">
        <v>9774</v>
      </c>
      <c r="F1560" s="31" t="s">
        <v>3948</v>
      </c>
      <c r="G1560" s="47"/>
      <c r="H1560" s="33">
        <v>0</v>
      </c>
      <c r="I1560" s="31" t="s">
        <v>5179</v>
      </c>
      <c r="J1560" s="31" t="s">
        <v>5180</v>
      </c>
      <c r="K1560" s="31" t="s">
        <v>5164</v>
      </c>
      <c r="L1560" s="31" t="s">
        <v>5165</v>
      </c>
      <c r="M1560" s="31" t="s">
        <v>5214</v>
      </c>
      <c r="N1560" s="31"/>
      <c r="O1560" s="31" t="s">
        <v>9775</v>
      </c>
      <c r="P1560" s="31" t="s">
        <v>9776</v>
      </c>
      <c r="Q1560" s="31" t="s">
        <v>5168</v>
      </c>
    </row>
    <row r="1561" spans="1:17" hidden="1" x14ac:dyDescent="0.2">
      <c r="A1561" s="31" t="s">
        <v>9843</v>
      </c>
      <c r="B1561" s="31" t="s">
        <v>9844</v>
      </c>
      <c r="C1561" s="31" t="s">
        <v>9845</v>
      </c>
      <c r="D1561" s="31"/>
      <c r="E1561" s="31" t="s">
        <v>9774</v>
      </c>
      <c r="F1561" s="31" t="s">
        <v>3948</v>
      </c>
      <c r="G1561" s="47"/>
      <c r="H1561" s="33">
        <v>0</v>
      </c>
      <c r="I1561" s="31" t="s">
        <v>5179</v>
      </c>
      <c r="J1561" s="31" t="s">
        <v>5180</v>
      </c>
      <c r="K1561" s="31" t="s">
        <v>5164</v>
      </c>
      <c r="L1561" s="31" t="s">
        <v>5165</v>
      </c>
      <c r="M1561" s="31" t="s">
        <v>5305</v>
      </c>
      <c r="N1561" s="31"/>
      <c r="O1561" s="31" t="s">
        <v>9775</v>
      </c>
      <c r="P1561" s="31" t="s">
        <v>9776</v>
      </c>
      <c r="Q1561" s="31" t="s">
        <v>5168</v>
      </c>
    </row>
    <row r="1562" spans="1:17" hidden="1" x14ac:dyDescent="0.2">
      <c r="A1562" s="31" t="s">
        <v>9846</v>
      </c>
      <c r="B1562" s="31" t="s">
        <v>9847</v>
      </c>
      <c r="C1562" s="31" t="s">
        <v>9848</v>
      </c>
      <c r="D1562" s="31"/>
      <c r="E1562" s="31" t="s">
        <v>9774</v>
      </c>
      <c r="F1562" s="31" t="s">
        <v>3948</v>
      </c>
      <c r="G1562" s="47"/>
      <c r="H1562" s="33">
        <v>0</v>
      </c>
      <c r="I1562" s="31" t="s">
        <v>5179</v>
      </c>
      <c r="J1562" s="31" t="s">
        <v>5180</v>
      </c>
      <c r="K1562" s="31" t="s">
        <v>5164</v>
      </c>
      <c r="L1562" s="31" t="s">
        <v>5165</v>
      </c>
      <c r="M1562" s="31" t="s">
        <v>5181</v>
      </c>
      <c r="N1562" s="31"/>
      <c r="O1562" s="31" t="s">
        <v>9775</v>
      </c>
      <c r="P1562" s="31" t="s">
        <v>9776</v>
      </c>
      <c r="Q1562" s="31" t="s">
        <v>5168</v>
      </c>
    </row>
    <row r="1563" spans="1:17" hidden="1" x14ac:dyDescent="0.2">
      <c r="A1563" s="31" t="s">
        <v>9849</v>
      </c>
      <c r="B1563" s="31" t="s">
        <v>9850</v>
      </c>
      <c r="C1563" s="31" t="s">
        <v>9851</v>
      </c>
      <c r="D1563" s="31"/>
      <c r="E1563" s="31" t="s">
        <v>9774</v>
      </c>
      <c r="F1563" s="31" t="s">
        <v>3948</v>
      </c>
      <c r="G1563" s="47"/>
      <c r="H1563" s="33">
        <v>0</v>
      </c>
      <c r="I1563" s="31" t="s">
        <v>5252</v>
      </c>
      <c r="J1563" s="31" t="s">
        <v>5253</v>
      </c>
      <c r="K1563" s="31" t="s">
        <v>5164</v>
      </c>
      <c r="L1563" s="31" t="s">
        <v>5165</v>
      </c>
      <c r="M1563" s="31" t="s">
        <v>5254</v>
      </c>
      <c r="N1563" s="31"/>
      <c r="O1563" s="31" t="s">
        <v>9775</v>
      </c>
      <c r="P1563" s="31" t="s">
        <v>9776</v>
      </c>
      <c r="Q1563" s="31" t="s">
        <v>5168</v>
      </c>
    </row>
    <row r="1564" spans="1:17" hidden="1" x14ac:dyDescent="0.2">
      <c r="A1564" s="31" t="s">
        <v>9852</v>
      </c>
      <c r="B1564" s="31" t="s">
        <v>9853</v>
      </c>
      <c r="C1564" s="31" t="s">
        <v>9854</v>
      </c>
      <c r="D1564" s="31"/>
      <c r="E1564" s="31" t="s">
        <v>9774</v>
      </c>
      <c r="F1564" s="31" t="s">
        <v>3948</v>
      </c>
      <c r="G1564" s="47"/>
      <c r="H1564" s="33">
        <v>0</v>
      </c>
      <c r="I1564" s="31" t="s">
        <v>5172</v>
      </c>
      <c r="J1564" s="31" t="s">
        <v>5173</v>
      </c>
      <c r="K1564" s="31" t="s">
        <v>5164</v>
      </c>
      <c r="L1564" s="31" t="s">
        <v>5165</v>
      </c>
      <c r="M1564" s="31" t="s">
        <v>5174</v>
      </c>
      <c r="N1564" s="31" t="s">
        <v>5205</v>
      </c>
      <c r="O1564" s="31" t="s">
        <v>9775</v>
      </c>
      <c r="P1564" s="31" t="s">
        <v>9776</v>
      </c>
      <c r="Q1564" s="31" t="s">
        <v>5168</v>
      </c>
    </row>
    <row r="1565" spans="1:17" hidden="1" x14ac:dyDescent="0.2">
      <c r="A1565" s="31" t="s">
        <v>9855</v>
      </c>
      <c r="B1565" s="31" t="s">
        <v>9856</v>
      </c>
      <c r="C1565" s="31" t="s">
        <v>9857</v>
      </c>
      <c r="D1565" s="31"/>
      <c r="E1565" s="31" t="s">
        <v>9774</v>
      </c>
      <c r="F1565" s="31" t="s">
        <v>3948</v>
      </c>
      <c r="G1565" s="47"/>
      <c r="H1565" s="33">
        <v>0</v>
      </c>
      <c r="I1565" s="31" t="s">
        <v>5172</v>
      </c>
      <c r="J1565" s="31" t="s">
        <v>5173</v>
      </c>
      <c r="K1565" s="31" t="s">
        <v>5164</v>
      </c>
      <c r="L1565" s="31" t="s">
        <v>5165</v>
      </c>
      <c r="M1565" s="31" t="s">
        <v>5258</v>
      </c>
      <c r="N1565" s="31"/>
      <c r="O1565" s="31" t="s">
        <v>9775</v>
      </c>
      <c r="P1565" s="31" t="s">
        <v>9776</v>
      </c>
      <c r="Q1565" s="31" t="s">
        <v>5168</v>
      </c>
    </row>
    <row r="1566" spans="1:17" hidden="1" x14ac:dyDescent="0.2">
      <c r="A1566" s="31" t="s">
        <v>9858</v>
      </c>
      <c r="B1566" s="31" t="s">
        <v>9859</v>
      </c>
      <c r="C1566" s="31" t="s">
        <v>9860</v>
      </c>
      <c r="D1566" s="31"/>
      <c r="E1566" s="31" t="s">
        <v>9774</v>
      </c>
      <c r="F1566" s="31" t="s">
        <v>3948</v>
      </c>
      <c r="G1566" s="47"/>
      <c r="H1566" s="33">
        <v>0</v>
      </c>
      <c r="I1566" s="31" t="s">
        <v>5172</v>
      </c>
      <c r="J1566" s="31" t="s">
        <v>5173</v>
      </c>
      <c r="K1566" s="31" t="s">
        <v>5164</v>
      </c>
      <c r="L1566" s="31" t="s">
        <v>5165</v>
      </c>
      <c r="M1566" s="31" t="s">
        <v>5174</v>
      </c>
      <c r="N1566" s="31"/>
      <c r="O1566" s="31" t="s">
        <v>9775</v>
      </c>
      <c r="P1566" s="31" t="s">
        <v>9776</v>
      </c>
      <c r="Q1566" s="31" t="s">
        <v>5168</v>
      </c>
    </row>
    <row r="1567" spans="1:17" hidden="1" x14ac:dyDescent="0.2">
      <c r="A1567" s="31" t="s">
        <v>9861</v>
      </c>
      <c r="B1567" s="31" t="s">
        <v>9862</v>
      </c>
      <c r="C1567" s="31" t="s">
        <v>9863</v>
      </c>
      <c r="D1567" s="31"/>
      <c r="E1567" s="31" t="s">
        <v>9774</v>
      </c>
      <c r="F1567" s="31" t="s">
        <v>3948</v>
      </c>
      <c r="G1567" s="47"/>
      <c r="H1567" s="33">
        <v>0</v>
      </c>
      <c r="I1567" s="31" t="s">
        <v>5172</v>
      </c>
      <c r="J1567" s="31" t="s">
        <v>5173</v>
      </c>
      <c r="K1567" s="31" t="s">
        <v>5164</v>
      </c>
      <c r="L1567" s="31" t="s">
        <v>5165</v>
      </c>
      <c r="M1567" s="31" t="s">
        <v>5174</v>
      </c>
      <c r="N1567" s="31" t="s">
        <v>9864</v>
      </c>
      <c r="O1567" s="31" t="s">
        <v>9775</v>
      </c>
      <c r="P1567" s="31" t="s">
        <v>9776</v>
      </c>
      <c r="Q1567" s="31" t="s">
        <v>5168</v>
      </c>
    </row>
    <row r="1568" spans="1:17" hidden="1" x14ac:dyDescent="0.2">
      <c r="A1568" s="31" t="s">
        <v>9865</v>
      </c>
      <c r="B1568" s="31" t="s">
        <v>9866</v>
      </c>
      <c r="C1568" s="31" t="s">
        <v>9867</v>
      </c>
      <c r="D1568" s="31"/>
      <c r="E1568" s="31" t="s">
        <v>9774</v>
      </c>
      <c r="F1568" s="31" t="s">
        <v>3948</v>
      </c>
      <c r="G1568" s="47"/>
      <c r="H1568" s="33">
        <v>0</v>
      </c>
      <c r="I1568" s="31" t="s">
        <v>5252</v>
      </c>
      <c r="J1568" s="31" t="s">
        <v>5253</v>
      </c>
      <c r="K1568" s="31" t="s">
        <v>5164</v>
      </c>
      <c r="L1568" s="31" t="s">
        <v>5165</v>
      </c>
      <c r="M1568" s="31" t="s">
        <v>5254</v>
      </c>
      <c r="N1568" s="31"/>
      <c r="O1568" s="31" t="s">
        <v>9775</v>
      </c>
      <c r="P1568" s="31" t="s">
        <v>9776</v>
      </c>
      <c r="Q1568" s="31" t="s">
        <v>5168</v>
      </c>
    </row>
    <row r="1569" spans="1:17" hidden="1" x14ac:dyDescent="0.2">
      <c r="A1569" s="31" t="s">
        <v>9868</v>
      </c>
      <c r="B1569" s="31" t="s">
        <v>9869</v>
      </c>
      <c r="C1569" s="31" t="s">
        <v>9870</v>
      </c>
      <c r="D1569" s="31"/>
      <c r="E1569" s="31" t="s">
        <v>9774</v>
      </c>
      <c r="F1569" s="31" t="s">
        <v>3948</v>
      </c>
      <c r="G1569" s="47"/>
      <c r="H1569" s="33">
        <v>0</v>
      </c>
      <c r="I1569" s="31" t="s">
        <v>5172</v>
      </c>
      <c r="J1569" s="31" t="s">
        <v>5173</v>
      </c>
      <c r="K1569" s="31" t="s">
        <v>5164</v>
      </c>
      <c r="L1569" s="31" t="s">
        <v>5165</v>
      </c>
      <c r="M1569" s="31" t="s">
        <v>5224</v>
      </c>
      <c r="N1569" s="31"/>
      <c r="O1569" s="31" t="s">
        <v>9775</v>
      </c>
      <c r="P1569" s="31" t="s">
        <v>9776</v>
      </c>
      <c r="Q1569" s="31" t="s">
        <v>5168</v>
      </c>
    </row>
    <row r="1570" spans="1:17" hidden="1" x14ac:dyDescent="0.2">
      <c r="A1570" s="31" t="s">
        <v>9871</v>
      </c>
      <c r="B1570" s="31" t="s">
        <v>9872</v>
      </c>
      <c r="C1570" s="31" t="s">
        <v>9873</v>
      </c>
      <c r="D1570" s="31"/>
      <c r="E1570" s="31" t="s">
        <v>9774</v>
      </c>
      <c r="F1570" s="31" t="s">
        <v>3948</v>
      </c>
      <c r="G1570" s="47"/>
      <c r="H1570" s="33">
        <v>0</v>
      </c>
      <c r="I1570" s="31" t="s">
        <v>5252</v>
      </c>
      <c r="J1570" s="31" t="s">
        <v>5253</v>
      </c>
      <c r="K1570" s="31" t="s">
        <v>5164</v>
      </c>
      <c r="L1570" s="31" t="s">
        <v>5165</v>
      </c>
      <c r="M1570" s="31" t="s">
        <v>6963</v>
      </c>
      <c r="N1570" s="31"/>
      <c r="O1570" s="31" t="s">
        <v>9775</v>
      </c>
      <c r="P1570" s="31" t="s">
        <v>9776</v>
      </c>
      <c r="Q1570" s="31" t="s">
        <v>5168</v>
      </c>
    </row>
    <row r="1571" spans="1:17" hidden="1" x14ac:dyDescent="0.2">
      <c r="A1571" s="31" t="s">
        <v>9874</v>
      </c>
      <c r="B1571" s="31" t="s">
        <v>9875</v>
      </c>
      <c r="C1571" s="31" t="s">
        <v>9876</v>
      </c>
      <c r="D1571" s="31"/>
      <c r="E1571" s="31" t="s">
        <v>9774</v>
      </c>
      <c r="F1571" s="31" t="s">
        <v>3948</v>
      </c>
      <c r="G1571" s="47"/>
      <c r="H1571" s="33">
        <v>0</v>
      </c>
      <c r="I1571" s="31" t="s">
        <v>5252</v>
      </c>
      <c r="J1571" s="31" t="s">
        <v>5253</v>
      </c>
      <c r="K1571" s="31" t="s">
        <v>5164</v>
      </c>
      <c r="L1571" s="31" t="s">
        <v>5165</v>
      </c>
      <c r="M1571" s="31" t="s">
        <v>5254</v>
      </c>
      <c r="N1571" s="31"/>
      <c r="O1571" s="31" t="s">
        <v>9775</v>
      </c>
      <c r="P1571" s="31" t="s">
        <v>9776</v>
      </c>
      <c r="Q1571" s="31" t="s">
        <v>5168</v>
      </c>
    </row>
    <row r="1572" spans="1:17" hidden="1" x14ac:dyDescent="0.2">
      <c r="A1572" s="31" t="s">
        <v>9877</v>
      </c>
      <c r="B1572" s="31" t="s">
        <v>9878</v>
      </c>
      <c r="C1572" s="31" t="s">
        <v>9879</v>
      </c>
      <c r="D1572" s="31"/>
      <c r="E1572" s="31" t="s">
        <v>9774</v>
      </c>
      <c r="F1572" s="31" t="s">
        <v>3948</v>
      </c>
      <c r="G1572" s="47"/>
      <c r="H1572" s="33">
        <v>0</v>
      </c>
      <c r="I1572" s="31" t="s">
        <v>5179</v>
      </c>
      <c r="J1572" s="31" t="s">
        <v>5180</v>
      </c>
      <c r="K1572" s="31" t="s">
        <v>5164</v>
      </c>
      <c r="L1572" s="31" t="s">
        <v>5165</v>
      </c>
      <c r="M1572" s="31" t="s">
        <v>5361</v>
      </c>
      <c r="N1572" s="31"/>
      <c r="O1572" s="31" t="s">
        <v>9775</v>
      </c>
      <c r="P1572" s="31" t="s">
        <v>9776</v>
      </c>
      <c r="Q1572" s="31" t="s">
        <v>5168</v>
      </c>
    </row>
    <row r="1573" spans="1:17" hidden="1" x14ac:dyDescent="0.2">
      <c r="A1573" s="31" t="s">
        <v>9880</v>
      </c>
      <c r="B1573" s="31" t="s">
        <v>9881</v>
      </c>
      <c r="C1573" s="31" t="s">
        <v>9882</v>
      </c>
      <c r="D1573" s="31"/>
      <c r="E1573" s="31" t="s">
        <v>9774</v>
      </c>
      <c r="F1573" s="31" t="s">
        <v>3948</v>
      </c>
      <c r="G1573" s="47"/>
      <c r="H1573" s="33">
        <v>0</v>
      </c>
      <c r="I1573" s="31" t="s">
        <v>5179</v>
      </c>
      <c r="J1573" s="31" t="s">
        <v>5180</v>
      </c>
      <c r="K1573" s="31" t="s">
        <v>5164</v>
      </c>
      <c r="L1573" s="31" t="s">
        <v>5165</v>
      </c>
      <c r="M1573" s="31" t="s">
        <v>5181</v>
      </c>
      <c r="N1573" s="31"/>
      <c r="O1573" s="31" t="s">
        <v>9775</v>
      </c>
      <c r="P1573" s="31" t="s">
        <v>9776</v>
      </c>
      <c r="Q1573" s="31" t="s">
        <v>5168</v>
      </c>
    </row>
    <row r="1574" spans="1:17" hidden="1" x14ac:dyDescent="0.2">
      <c r="A1574" s="31" t="s">
        <v>9883</v>
      </c>
      <c r="B1574" s="31" t="s">
        <v>9884</v>
      </c>
      <c r="C1574" s="31" t="s">
        <v>9885</v>
      </c>
      <c r="D1574" s="31"/>
      <c r="E1574" s="31" t="s">
        <v>9774</v>
      </c>
      <c r="F1574" s="31" t="s">
        <v>3948</v>
      </c>
      <c r="G1574" s="47"/>
      <c r="H1574" s="33">
        <v>0</v>
      </c>
      <c r="I1574" s="31" t="s">
        <v>5172</v>
      </c>
      <c r="J1574" s="31" t="s">
        <v>5173</v>
      </c>
      <c r="K1574" s="31" t="s">
        <v>5164</v>
      </c>
      <c r="L1574" s="31" t="s">
        <v>5165</v>
      </c>
      <c r="M1574" s="31" t="s">
        <v>5812</v>
      </c>
      <c r="N1574" s="31"/>
      <c r="O1574" s="31" t="s">
        <v>9775</v>
      </c>
      <c r="P1574" s="31" t="s">
        <v>9776</v>
      </c>
      <c r="Q1574" s="31" t="s">
        <v>5168</v>
      </c>
    </row>
    <row r="1575" spans="1:17" hidden="1" x14ac:dyDescent="0.2">
      <c r="A1575" s="31" t="s">
        <v>9886</v>
      </c>
      <c r="B1575" s="31" t="s">
        <v>9887</v>
      </c>
      <c r="C1575" s="31" t="s">
        <v>9888</v>
      </c>
      <c r="D1575" s="31"/>
      <c r="E1575" s="31" t="s">
        <v>9774</v>
      </c>
      <c r="F1575" s="31" t="s">
        <v>3948</v>
      </c>
      <c r="G1575" s="47"/>
      <c r="H1575" s="33">
        <v>0</v>
      </c>
      <c r="I1575" s="31" t="s">
        <v>5218</v>
      </c>
      <c r="J1575" s="31" t="s">
        <v>5219</v>
      </c>
      <c r="K1575" s="31" t="s">
        <v>5164</v>
      </c>
      <c r="L1575" s="31" t="s">
        <v>5165</v>
      </c>
      <c r="M1575" s="31" t="s">
        <v>6869</v>
      </c>
      <c r="N1575" s="31"/>
      <c r="O1575" s="31" t="s">
        <v>9775</v>
      </c>
      <c r="P1575" s="31" t="s">
        <v>9776</v>
      </c>
      <c r="Q1575" s="31" t="s">
        <v>5168</v>
      </c>
    </row>
    <row r="1576" spans="1:17" hidden="1" x14ac:dyDescent="0.2">
      <c r="A1576" s="31" t="s">
        <v>9889</v>
      </c>
      <c r="B1576" s="31" t="s">
        <v>9890</v>
      </c>
      <c r="C1576" s="31" t="s">
        <v>9891</v>
      </c>
      <c r="D1576" s="31"/>
      <c r="E1576" s="31" t="s">
        <v>9774</v>
      </c>
      <c r="F1576" s="31" t="s">
        <v>3948</v>
      </c>
      <c r="G1576" s="47"/>
      <c r="H1576" s="33">
        <v>0</v>
      </c>
      <c r="I1576" s="31" t="s">
        <v>5252</v>
      </c>
      <c r="J1576" s="31" t="s">
        <v>5253</v>
      </c>
      <c r="K1576" s="31" t="s">
        <v>5164</v>
      </c>
      <c r="L1576" s="31" t="s">
        <v>5165</v>
      </c>
      <c r="M1576" s="31" t="s">
        <v>6963</v>
      </c>
      <c r="N1576" s="31"/>
      <c r="O1576" s="31" t="s">
        <v>9775</v>
      </c>
      <c r="P1576" s="31" t="s">
        <v>9776</v>
      </c>
      <c r="Q1576" s="31" t="s">
        <v>5168</v>
      </c>
    </row>
    <row r="1577" spans="1:17" hidden="1" x14ac:dyDescent="0.2">
      <c r="A1577" s="31" t="s">
        <v>9892</v>
      </c>
      <c r="B1577" s="31" t="s">
        <v>9893</v>
      </c>
      <c r="C1577" s="31" t="s">
        <v>9894</v>
      </c>
      <c r="D1577" s="31"/>
      <c r="E1577" s="31" t="s">
        <v>9774</v>
      </c>
      <c r="F1577" s="31" t="s">
        <v>3948</v>
      </c>
      <c r="G1577" s="47"/>
      <c r="H1577" s="33">
        <v>0</v>
      </c>
      <c r="I1577" s="31" t="s">
        <v>5218</v>
      </c>
      <c r="J1577" s="31" t="s">
        <v>5219</v>
      </c>
      <c r="K1577" s="31" t="s">
        <v>5164</v>
      </c>
      <c r="L1577" s="31" t="s">
        <v>5165</v>
      </c>
      <c r="M1577" s="31" t="s">
        <v>6869</v>
      </c>
      <c r="N1577" s="31"/>
      <c r="O1577" s="31" t="s">
        <v>9775</v>
      </c>
      <c r="P1577" s="31" t="s">
        <v>9776</v>
      </c>
      <c r="Q1577" s="31" t="s">
        <v>5168</v>
      </c>
    </row>
    <row r="1578" spans="1:17" hidden="1" x14ac:dyDescent="0.2">
      <c r="A1578" s="31" t="s">
        <v>9895</v>
      </c>
      <c r="B1578" s="31" t="s">
        <v>9896</v>
      </c>
      <c r="C1578" s="31" t="s">
        <v>9897</v>
      </c>
      <c r="D1578" s="31"/>
      <c r="E1578" s="31" t="s">
        <v>9774</v>
      </c>
      <c r="F1578" s="31" t="s">
        <v>3948</v>
      </c>
      <c r="G1578" s="47"/>
      <c r="H1578" s="33">
        <v>0</v>
      </c>
      <c r="I1578" s="31" t="s">
        <v>5172</v>
      </c>
      <c r="J1578" s="31" t="s">
        <v>5173</v>
      </c>
      <c r="K1578" s="31" t="s">
        <v>5164</v>
      </c>
      <c r="L1578" s="31" t="s">
        <v>5165</v>
      </c>
      <c r="M1578" s="31" t="s">
        <v>5174</v>
      </c>
      <c r="N1578" s="31" t="s">
        <v>5175</v>
      </c>
      <c r="O1578" s="31" t="s">
        <v>9775</v>
      </c>
      <c r="P1578" s="31" t="s">
        <v>9776</v>
      </c>
      <c r="Q1578" s="31" t="s">
        <v>5168</v>
      </c>
    </row>
    <row r="1579" spans="1:17" hidden="1" x14ac:dyDescent="0.2">
      <c r="A1579" s="31" t="s">
        <v>9898</v>
      </c>
      <c r="B1579" s="31" t="s">
        <v>9899</v>
      </c>
      <c r="C1579" s="31" t="s">
        <v>9900</v>
      </c>
      <c r="D1579" s="31"/>
      <c r="E1579" s="31" t="s">
        <v>9774</v>
      </c>
      <c r="F1579" s="31" t="s">
        <v>3948</v>
      </c>
      <c r="G1579" s="47"/>
      <c r="H1579" s="33">
        <v>0</v>
      </c>
      <c r="I1579" s="31" t="s">
        <v>5179</v>
      </c>
      <c r="J1579" s="31" t="s">
        <v>5180</v>
      </c>
      <c r="K1579" s="31" t="s">
        <v>5164</v>
      </c>
      <c r="L1579" s="31" t="s">
        <v>5165</v>
      </c>
      <c r="M1579" s="31" t="s">
        <v>5192</v>
      </c>
      <c r="N1579" s="31"/>
      <c r="O1579" s="31" t="s">
        <v>9775</v>
      </c>
      <c r="P1579" s="31" t="s">
        <v>9776</v>
      </c>
      <c r="Q1579" s="31" t="s">
        <v>5168</v>
      </c>
    </row>
    <row r="1580" spans="1:17" hidden="1" x14ac:dyDescent="0.2">
      <c r="A1580" s="31" t="s">
        <v>9901</v>
      </c>
      <c r="B1580" s="31" t="s">
        <v>9902</v>
      </c>
      <c r="C1580" s="31" t="s">
        <v>9903</v>
      </c>
      <c r="D1580" s="31"/>
      <c r="E1580" s="31" t="s">
        <v>9774</v>
      </c>
      <c r="F1580" s="31" t="s">
        <v>3948</v>
      </c>
      <c r="G1580" s="47"/>
      <c r="H1580" s="33">
        <v>0</v>
      </c>
      <c r="I1580" s="31" t="s">
        <v>5172</v>
      </c>
      <c r="J1580" s="31" t="s">
        <v>5173</v>
      </c>
      <c r="K1580" s="31" t="s">
        <v>5164</v>
      </c>
      <c r="L1580" s="31" t="s">
        <v>5165</v>
      </c>
      <c r="M1580" s="31" t="s">
        <v>5258</v>
      </c>
      <c r="N1580" s="31"/>
      <c r="O1580" s="31" t="s">
        <v>9775</v>
      </c>
      <c r="P1580" s="31" t="s">
        <v>9776</v>
      </c>
      <c r="Q1580" s="31" t="s">
        <v>5168</v>
      </c>
    </row>
    <row r="1581" spans="1:17" hidden="1" x14ac:dyDescent="0.2">
      <c r="A1581" s="31" t="s">
        <v>9904</v>
      </c>
      <c r="B1581" s="31" t="s">
        <v>9905</v>
      </c>
      <c r="C1581" s="31" t="s">
        <v>9906</v>
      </c>
      <c r="D1581" s="31"/>
      <c r="E1581" s="31" t="s">
        <v>9774</v>
      </c>
      <c r="F1581" s="31" t="s">
        <v>3948</v>
      </c>
      <c r="G1581" s="47"/>
      <c r="H1581" s="33">
        <v>0</v>
      </c>
      <c r="I1581" s="31" t="s">
        <v>5218</v>
      </c>
      <c r="J1581" s="31" t="s">
        <v>5219</v>
      </c>
      <c r="K1581" s="31" t="s">
        <v>5164</v>
      </c>
      <c r="L1581" s="31" t="s">
        <v>5165</v>
      </c>
      <c r="M1581" s="31" t="s">
        <v>6869</v>
      </c>
      <c r="N1581" s="31"/>
      <c r="O1581" s="31" t="s">
        <v>9775</v>
      </c>
      <c r="P1581" s="31" t="s">
        <v>9776</v>
      </c>
      <c r="Q1581" s="31" t="s">
        <v>5168</v>
      </c>
    </row>
    <row r="1582" spans="1:17" hidden="1" x14ac:dyDescent="0.2">
      <c r="A1582" s="31" t="s">
        <v>9907</v>
      </c>
      <c r="B1582" s="31" t="s">
        <v>9908</v>
      </c>
      <c r="C1582" s="31" t="s">
        <v>9909</v>
      </c>
      <c r="D1582" s="31"/>
      <c r="E1582" s="31" t="s">
        <v>9774</v>
      </c>
      <c r="F1582" s="31" t="s">
        <v>3948</v>
      </c>
      <c r="G1582" s="47"/>
      <c r="H1582" s="33">
        <v>0</v>
      </c>
      <c r="I1582" s="31" t="s">
        <v>5172</v>
      </c>
      <c r="J1582" s="31" t="s">
        <v>5173</v>
      </c>
      <c r="K1582" s="31" t="s">
        <v>5164</v>
      </c>
      <c r="L1582" s="31" t="s">
        <v>5165</v>
      </c>
      <c r="M1582" s="31" t="s">
        <v>6835</v>
      </c>
      <c r="N1582" s="31"/>
      <c r="O1582" s="31" t="s">
        <v>9775</v>
      </c>
      <c r="P1582" s="31" t="s">
        <v>9776</v>
      </c>
      <c r="Q1582" s="31" t="s">
        <v>5168</v>
      </c>
    </row>
    <row r="1583" spans="1:17" hidden="1" x14ac:dyDescent="0.2">
      <c r="A1583" s="31" t="s">
        <v>9910</v>
      </c>
      <c r="B1583" s="31" t="s">
        <v>9911</v>
      </c>
      <c r="C1583" s="31" t="s">
        <v>9912</v>
      </c>
      <c r="D1583" s="31"/>
      <c r="E1583" s="31" t="s">
        <v>9774</v>
      </c>
      <c r="F1583" s="31" t="s">
        <v>3948</v>
      </c>
      <c r="G1583" s="47"/>
      <c r="H1583" s="33">
        <v>0</v>
      </c>
      <c r="I1583" s="31" t="s">
        <v>5172</v>
      </c>
      <c r="J1583" s="31" t="s">
        <v>5173</v>
      </c>
      <c r="K1583" s="31" t="s">
        <v>5164</v>
      </c>
      <c r="L1583" s="31" t="s">
        <v>5165</v>
      </c>
      <c r="M1583" s="31" t="s">
        <v>5224</v>
      </c>
      <c r="N1583" s="31"/>
      <c r="O1583" s="31" t="s">
        <v>9775</v>
      </c>
      <c r="P1583" s="31" t="s">
        <v>9776</v>
      </c>
      <c r="Q1583" s="31" t="s">
        <v>5168</v>
      </c>
    </row>
    <row r="1584" spans="1:17" hidden="1" x14ac:dyDescent="0.2">
      <c r="A1584" s="31" t="s">
        <v>9913</v>
      </c>
      <c r="B1584" s="31" t="s">
        <v>9914</v>
      </c>
      <c r="C1584" s="31" t="s">
        <v>9915</v>
      </c>
      <c r="D1584" s="31"/>
      <c r="E1584" s="31" t="s">
        <v>9774</v>
      </c>
      <c r="F1584" s="31" t="s">
        <v>3948</v>
      </c>
      <c r="G1584" s="47"/>
      <c r="H1584" s="33">
        <v>0</v>
      </c>
      <c r="I1584" s="31" t="s">
        <v>5179</v>
      </c>
      <c r="J1584" s="31" t="s">
        <v>5180</v>
      </c>
      <c r="K1584" s="31" t="s">
        <v>5164</v>
      </c>
      <c r="L1584" s="31" t="s">
        <v>5165</v>
      </c>
      <c r="M1584" s="31" t="s">
        <v>5192</v>
      </c>
      <c r="N1584" s="31"/>
      <c r="O1584" s="31" t="s">
        <v>9775</v>
      </c>
      <c r="P1584" s="31" t="s">
        <v>9776</v>
      </c>
      <c r="Q1584" s="31" t="s">
        <v>5168</v>
      </c>
    </row>
    <row r="1585" spans="1:17" hidden="1" x14ac:dyDescent="0.2">
      <c r="A1585" s="31" t="s">
        <v>9916</v>
      </c>
      <c r="B1585" s="31" t="s">
        <v>9917</v>
      </c>
      <c r="C1585" s="31" t="s">
        <v>9918</v>
      </c>
      <c r="D1585" s="31"/>
      <c r="E1585" s="31" t="s">
        <v>9774</v>
      </c>
      <c r="F1585" s="31" t="s">
        <v>3948</v>
      </c>
      <c r="G1585" s="47"/>
      <c r="H1585" s="33">
        <v>0</v>
      </c>
      <c r="I1585" s="31" t="s">
        <v>5218</v>
      </c>
      <c r="J1585" s="31" t="s">
        <v>5219</v>
      </c>
      <c r="K1585" s="31" t="s">
        <v>5164</v>
      </c>
      <c r="L1585" s="31" t="s">
        <v>5165</v>
      </c>
      <c r="M1585" s="31" t="s">
        <v>6869</v>
      </c>
      <c r="N1585" s="31"/>
      <c r="O1585" s="31" t="s">
        <v>9775</v>
      </c>
      <c r="P1585" s="31" t="s">
        <v>9776</v>
      </c>
      <c r="Q1585" s="31" t="s">
        <v>5168</v>
      </c>
    </row>
    <row r="1586" spans="1:17" hidden="1" x14ac:dyDescent="0.2">
      <c r="A1586" s="31" t="s">
        <v>9919</v>
      </c>
      <c r="B1586" s="31" t="s">
        <v>9920</v>
      </c>
      <c r="C1586" s="31" t="s">
        <v>9921</v>
      </c>
      <c r="D1586" s="31"/>
      <c r="E1586" s="31" t="s">
        <v>9774</v>
      </c>
      <c r="F1586" s="31" t="s">
        <v>3948</v>
      </c>
      <c r="G1586" s="47"/>
      <c r="H1586" s="33">
        <v>0</v>
      </c>
      <c r="I1586" s="31" t="s">
        <v>5218</v>
      </c>
      <c r="J1586" s="31" t="s">
        <v>5219</v>
      </c>
      <c r="K1586" s="31" t="s">
        <v>5164</v>
      </c>
      <c r="L1586" s="31" t="s">
        <v>5165</v>
      </c>
      <c r="M1586" s="31" t="s">
        <v>6869</v>
      </c>
      <c r="N1586" s="31"/>
      <c r="O1586" s="31" t="s">
        <v>9775</v>
      </c>
      <c r="P1586" s="31" t="s">
        <v>9776</v>
      </c>
      <c r="Q1586" s="31" t="s">
        <v>5168</v>
      </c>
    </row>
    <row r="1587" spans="1:17" hidden="1" x14ac:dyDescent="0.2">
      <c r="A1587" s="31" t="s">
        <v>9922</v>
      </c>
      <c r="B1587" s="31" t="s">
        <v>9923</v>
      </c>
      <c r="C1587" s="31" t="s">
        <v>9924</v>
      </c>
      <c r="D1587" s="31"/>
      <c r="E1587" s="31" t="s">
        <v>9774</v>
      </c>
      <c r="F1587" s="31" t="s">
        <v>3948</v>
      </c>
      <c r="G1587" s="47"/>
      <c r="H1587" s="33">
        <v>0</v>
      </c>
      <c r="I1587" s="31" t="s">
        <v>5179</v>
      </c>
      <c r="J1587" s="31" t="s">
        <v>5180</v>
      </c>
      <c r="K1587" s="31" t="s">
        <v>5164</v>
      </c>
      <c r="L1587" s="31" t="s">
        <v>5165</v>
      </c>
      <c r="M1587" s="31" t="s">
        <v>5181</v>
      </c>
      <c r="N1587" s="31"/>
      <c r="O1587" s="31" t="s">
        <v>9775</v>
      </c>
      <c r="P1587" s="31" t="s">
        <v>9776</v>
      </c>
      <c r="Q1587" s="31" t="s">
        <v>5168</v>
      </c>
    </row>
    <row r="1588" spans="1:17" hidden="1" x14ac:dyDescent="0.2">
      <c r="A1588" s="31" t="s">
        <v>9925</v>
      </c>
      <c r="B1588" s="31" t="s">
        <v>9926</v>
      </c>
      <c r="C1588" s="31" t="s">
        <v>9927</v>
      </c>
      <c r="D1588" s="31"/>
      <c r="E1588" s="31" t="s">
        <v>9774</v>
      </c>
      <c r="F1588" s="31" t="s">
        <v>3948</v>
      </c>
      <c r="G1588" s="47"/>
      <c r="H1588" s="33">
        <v>0</v>
      </c>
      <c r="I1588" s="31" t="s">
        <v>5172</v>
      </c>
      <c r="J1588" s="31" t="s">
        <v>5173</v>
      </c>
      <c r="K1588" s="31" t="s">
        <v>5164</v>
      </c>
      <c r="L1588" s="31" t="s">
        <v>5165</v>
      </c>
      <c r="M1588" s="31" t="s">
        <v>5174</v>
      </c>
      <c r="N1588" s="31" t="s">
        <v>5201</v>
      </c>
      <c r="O1588" s="31" t="s">
        <v>9775</v>
      </c>
      <c r="P1588" s="31" t="s">
        <v>9776</v>
      </c>
      <c r="Q1588" s="31" t="s">
        <v>5168</v>
      </c>
    </row>
    <row r="1589" spans="1:17" hidden="1" x14ac:dyDescent="0.2">
      <c r="A1589" s="31" t="s">
        <v>9928</v>
      </c>
      <c r="B1589" s="31" t="s">
        <v>9929</v>
      </c>
      <c r="C1589" s="31" t="s">
        <v>9930</v>
      </c>
      <c r="D1589" s="31"/>
      <c r="E1589" s="31" t="s">
        <v>9774</v>
      </c>
      <c r="F1589" s="31" t="s">
        <v>3948</v>
      </c>
      <c r="G1589" s="47"/>
      <c r="H1589" s="33">
        <v>0</v>
      </c>
      <c r="I1589" s="31" t="s">
        <v>5179</v>
      </c>
      <c r="J1589" s="31" t="s">
        <v>5180</v>
      </c>
      <c r="K1589" s="31" t="s">
        <v>5164</v>
      </c>
      <c r="L1589" s="31" t="s">
        <v>5165</v>
      </c>
      <c r="M1589" s="31" t="s">
        <v>5181</v>
      </c>
      <c r="N1589" s="31"/>
      <c r="O1589" s="31" t="s">
        <v>9775</v>
      </c>
      <c r="P1589" s="31" t="s">
        <v>9776</v>
      </c>
      <c r="Q1589" s="31" t="s">
        <v>5168</v>
      </c>
    </row>
    <row r="1590" spans="1:17" hidden="1" x14ac:dyDescent="0.2">
      <c r="A1590" s="31" t="s">
        <v>9931</v>
      </c>
      <c r="B1590" s="31" t="s">
        <v>9932</v>
      </c>
      <c r="C1590" s="31" t="s">
        <v>9933</v>
      </c>
      <c r="D1590" s="31"/>
      <c r="E1590" s="31" t="s">
        <v>9774</v>
      </c>
      <c r="F1590" s="31" t="s">
        <v>3948</v>
      </c>
      <c r="G1590" s="47"/>
      <c r="H1590" s="33">
        <v>0</v>
      </c>
      <c r="I1590" s="31" t="s">
        <v>5179</v>
      </c>
      <c r="J1590" s="31" t="s">
        <v>5180</v>
      </c>
      <c r="K1590" s="31" t="s">
        <v>5164</v>
      </c>
      <c r="L1590" s="31" t="s">
        <v>5165</v>
      </c>
      <c r="M1590" s="31" t="s">
        <v>5181</v>
      </c>
      <c r="N1590" s="31"/>
      <c r="O1590" s="31" t="s">
        <v>9775</v>
      </c>
      <c r="P1590" s="31" t="s">
        <v>9776</v>
      </c>
      <c r="Q1590" s="31" t="s">
        <v>5168</v>
      </c>
    </row>
    <row r="1591" spans="1:17" hidden="1" x14ac:dyDescent="0.2">
      <c r="A1591" s="31" t="s">
        <v>9934</v>
      </c>
      <c r="B1591" s="31" t="s">
        <v>9935</v>
      </c>
      <c r="C1591" s="31" t="s">
        <v>9936</v>
      </c>
      <c r="D1591" s="31"/>
      <c r="E1591" s="31" t="s">
        <v>9774</v>
      </c>
      <c r="F1591" s="31" t="s">
        <v>3948</v>
      </c>
      <c r="G1591" s="47"/>
      <c r="H1591" s="33">
        <v>0</v>
      </c>
      <c r="I1591" s="31" t="s">
        <v>5172</v>
      </c>
      <c r="J1591" s="31" t="s">
        <v>5173</v>
      </c>
      <c r="K1591" s="31" t="s">
        <v>5164</v>
      </c>
      <c r="L1591" s="31" t="s">
        <v>5165</v>
      </c>
      <c r="M1591" s="31" t="s">
        <v>6835</v>
      </c>
      <c r="N1591" s="31"/>
      <c r="O1591" s="31" t="s">
        <v>9775</v>
      </c>
      <c r="P1591" s="31" t="s">
        <v>9776</v>
      </c>
      <c r="Q1591" s="31" t="s">
        <v>5168</v>
      </c>
    </row>
    <row r="1592" spans="1:17" hidden="1" x14ac:dyDescent="0.2">
      <c r="A1592" s="31" t="s">
        <v>9937</v>
      </c>
      <c r="B1592" s="31" t="s">
        <v>9938</v>
      </c>
      <c r="C1592" s="31" t="s">
        <v>9939</v>
      </c>
      <c r="D1592" s="31"/>
      <c r="E1592" s="31" t="s">
        <v>9774</v>
      </c>
      <c r="F1592" s="31" t="s">
        <v>3948</v>
      </c>
      <c r="G1592" s="47"/>
      <c r="H1592" s="33">
        <v>0</v>
      </c>
      <c r="I1592" s="31" t="s">
        <v>5179</v>
      </c>
      <c r="J1592" s="31" t="s">
        <v>5180</v>
      </c>
      <c r="K1592" s="31" t="s">
        <v>5164</v>
      </c>
      <c r="L1592" s="31" t="s">
        <v>5165</v>
      </c>
      <c r="M1592" s="31" t="s">
        <v>5181</v>
      </c>
      <c r="N1592" s="31"/>
      <c r="O1592" s="31" t="s">
        <v>9775</v>
      </c>
      <c r="P1592" s="31" t="s">
        <v>9776</v>
      </c>
      <c r="Q1592" s="31" t="s">
        <v>5168</v>
      </c>
    </row>
    <row r="1593" spans="1:17" hidden="1" x14ac:dyDescent="0.2">
      <c r="A1593" s="31" t="s">
        <v>9940</v>
      </c>
      <c r="B1593" s="31" t="s">
        <v>9941</v>
      </c>
      <c r="C1593" s="31" t="s">
        <v>9942</v>
      </c>
      <c r="D1593" s="31"/>
      <c r="E1593" s="31" t="s">
        <v>9774</v>
      </c>
      <c r="F1593" s="31" t="s">
        <v>3948</v>
      </c>
      <c r="G1593" s="47"/>
      <c r="H1593" s="33">
        <v>0</v>
      </c>
      <c r="I1593" s="31" t="s">
        <v>5172</v>
      </c>
      <c r="J1593" s="31" t="s">
        <v>5173</v>
      </c>
      <c r="K1593" s="31" t="s">
        <v>5164</v>
      </c>
      <c r="L1593" s="31" t="s">
        <v>5165</v>
      </c>
      <c r="M1593" s="31" t="s">
        <v>5812</v>
      </c>
      <c r="N1593" s="31"/>
      <c r="O1593" s="31" t="s">
        <v>9775</v>
      </c>
      <c r="P1593" s="31" t="s">
        <v>9776</v>
      </c>
      <c r="Q1593" s="31" t="s">
        <v>5168</v>
      </c>
    </row>
    <row r="1594" spans="1:17" hidden="1" x14ac:dyDescent="0.2">
      <c r="A1594" s="31" t="s">
        <v>9943</v>
      </c>
      <c r="B1594" s="31" t="s">
        <v>9944</v>
      </c>
      <c r="C1594" s="31" t="s">
        <v>9945</v>
      </c>
      <c r="D1594" s="31"/>
      <c r="E1594" s="31" t="s">
        <v>9774</v>
      </c>
      <c r="F1594" s="31" t="s">
        <v>3948</v>
      </c>
      <c r="G1594" s="47"/>
      <c r="H1594" s="33">
        <v>0</v>
      </c>
      <c r="I1594" s="31" t="s">
        <v>5179</v>
      </c>
      <c r="J1594" s="31" t="s">
        <v>5180</v>
      </c>
      <c r="K1594" s="31" t="s">
        <v>5164</v>
      </c>
      <c r="L1594" s="31" t="s">
        <v>5165</v>
      </c>
      <c r="M1594" s="31" t="s">
        <v>5181</v>
      </c>
      <c r="N1594" s="31"/>
      <c r="O1594" s="31" t="s">
        <v>9775</v>
      </c>
      <c r="P1594" s="31" t="s">
        <v>9776</v>
      </c>
      <c r="Q1594" s="31" t="s">
        <v>5168</v>
      </c>
    </row>
    <row r="1595" spans="1:17" hidden="1" x14ac:dyDescent="0.2">
      <c r="A1595" s="31" t="s">
        <v>9946</v>
      </c>
      <c r="B1595" s="31" t="s">
        <v>9947</v>
      </c>
      <c r="C1595" s="31" t="s">
        <v>9948</v>
      </c>
      <c r="D1595" s="31"/>
      <c r="E1595" s="31" t="s">
        <v>9774</v>
      </c>
      <c r="F1595" s="31" t="s">
        <v>3948</v>
      </c>
      <c r="G1595" s="47"/>
      <c r="H1595" s="33">
        <v>0</v>
      </c>
      <c r="I1595" s="31" t="s">
        <v>5218</v>
      </c>
      <c r="J1595" s="31" t="s">
        <v>5219</v>
      </c>
      <c r="K1595" s="31" t="s">
        <v>5164</v>
      </c>
      <c r="L1595" s="31" t="s">
        <v>5165</v>
      </c>
      <c r="M1595" s="31" t="s">
        <v>6869</v>
      </c>
      <c r="N1595" s="31"/>
      <c r="O1595" s="31" t="s">
        <v>9775</v>
      </c>
      <c r="P1595" s="31" t="s">
        <v>9776</v>
      </c>
      <c r="Q1595" s="31" t="s">
        <v>5168</v>
      </c>
    </row>
    <row r="1596" spans="1:17" hidden="1" x14ac:dyDescent="0.2">
      <c r="A1596" s="31" t="s">
        <v>9949</v>
      </c>
      <c r="B1596" s="31" t="s">
        <v>9950</v>
      </c>
      <c r="C1596" s="31" t="s">
        <v>9951</v>
      </c>
      <c r="D1596" s="31"/>
      <c r="E1596" s="31" t="s">
        <v>9774</v>
      </c>
      <c r="F1596" s="31" t="s">
        <v>3948</v>
      </c>
      <c r="G1596" s="47"/>
      <c r="H1596" s="33">
        <v>0</v>
      </c>
      <c r="I1596" s="31" t="s">
        <v>5252</v>
      </c>
      <c r="J1596" s="31" t="s">
        <v>5253</v>
      </c>
      <c r="K1596" s="31" t="s">
        <v>5164</v>
      </c>
      <c r="L1596" s="31" t="s">
        <v>5165</v>
      </c>
      <c r="M1596" s="31" t="s">
        <v>5166</v>
      </c>
      <c r="N1596" s="31"/>
      <c r="O1596" s="31" t="s">
        <v>9775</v>
      </c>
      <c r="P1596" s="31" t="s">
        <v>9776</v>
      </c>
      <c r="Q1596" s="31" t="s">
        <v>5168</v>
      </c>
    </row>
    <row r="1597" spans="1:17" hidden="1" x14ac:dyDescent="0.2">
      <c r="A1597" s="31" t="s">
        <v>9952</v>
      </c>
      <c r="B1597" s="31" t="s">
        <v>9953</v>
      </c>
      <c r="C1597" s="31" t="s">
        <v>9954</v>
      </c>
      <c r="D1597" s="31"/>
      <c r="E1597" s="31" t="s">
        <v>9774</v>
      </c>
      <c r="F1597" s="31" t="s">
        <v>3948</v>
      </c>
      <c r="G1597" s="47"/>
      <c r="H1597" s="33">
        <v>0</v>
      </c>
      <c r="I1597" s="31" t="s">
        <v>5179</v>
      </c>
      <c r="J1597" s="31" t="s">
        <v>5180</v>
      </c>
      <c r="K1597" s="31" t="s">
        <v>5164</v>
      </c>
      <c r="L1597" s="31" t="s">
        <v>5165</v>
      </c>
      <c r="M1597" s="31" t="s">
        <v>5181</v>
      </c>
      <c r="N1597" s="31"/>
      <c r="O1597" s="31" t="s">
        <v>9775</v>
      </c>
      <c r="P1597" s="31" t="s">
        <v>9776</v>
      </c>
      <c r="Q1597" s="31" t="s">
        <v>5168</v>
      </c>
    </row>
    <row r="1598" spans="1:17" hidden="1" x14ac:dyDescent="0.2">
      <c r="A1598" s="31" t="s">
        <v>9955</v>
      </c>
      <c r="B1598" s="31" t="s">
        <v>9956</v>
      </c>
      <c r="C1598" s="31" t="s">
        <v>9957</v>
      </c>
      <c r="D1598" s="31"/>
      <c r="E1598" s="31" t="s">
        <v>9774</v>
      </c>
      <c r="F1598" s="31" t="s">
        <v>3948</v>
      </c>
      <c r="G1598" s="47"/>
      <c r="H1598" s="33">
        <v>0</v>
      </c>
      <c r="I1598" s="31" t="s">
        <v>5252</v>
      </c>
      <c r="J1598" s="31" t="s">
        <v>5253</v>
      </c>
      <c r="K1598" s="31" t="s">
        <v>5164</v>
      </c>
      <c r="L1598" s="31" t="s">
        <v>5165</v>
      </c>
      <c r="M1598" s="31" t="s">
        <v>5254</v>
      </c>
      <c r="N1598" s="31"/>
      <c r="O1598" s="31" t="s">
        <v>9775</v>
      </c>
      <c r="P1598" s="31" t="s">
        <v>9776</v>
      </c>
      <c r="Q1598" s="31" t="s">
        <v>5168</v>
      </c>
    </row>
    <row r="1599" spans="1:17" hidden="1" x14ac:dyDescent="0.2">
      <c r="A1599" s="31" t="s">
        <v>9958</v>
      </c>
      <c r="B1599" s="31" t="s">
        <v>9959</v>
      </c>
      <c r="C1599" s="31" t="s">
        <v>9960</v>
      </c>
      <c r="D1599" s="31"/>
      <c r="E1599" s="31" t="s">
        <v>9774</v>
      </c>
      <c r="F1599" s="31" t="s">
        <v>3948</v>
      </c>
      <c r="G1599" s="47"/>
      <c r="H1599" s="33">
        <v>0</v>
      </c>
      <c r="I1599" s="31" t="s">
        <v>5172</v>
      </c>
      <c r="J1599" s="31" t="s">
        <v>5173</v>
      </c>
      <c r="K1599" s="31" t="s">
        <v>5164</v>
      </c>
      <c r="L1599" s="31" t="s">
        <v>5165</v>
      </c>
      <c r="M1599" s="31" t="s">
        <v>5224</v>
      </c>
      <c r="N1599" s="31"/>
      <c r="O1599" s="31" t="s">
        <v>9775</v>
      </c>
      <c r="P1599" s="31" t="s">
        <v>9776</v>
      </c>
      <c r="Q1599" s="31" t="s">
        <v>5168</v>
      </c>
    </row>
    <row r="1600" spans="1:17" hidden="1" x14ac:dyDescent="0.2">
      <c r="A1600" s="31" t="s">
        <v>9961</v>
      </c>
      <c r="B1600" s="31" t="s">
        <v>9962</v>
      </c>
      <c r="C1600" s="31" t="s">
        <v>9963</v>
      </c>
      <c r="D1600" s="31"/>
      <c r="E1600" s="31" t="s">
        <v>9774</v>
      </c>
      <c r="F1600" s="31" t="s">
        <v>3948</v>
      </c>
      <c r="G1600" s="47"/>
      <c r="H1600" s="33">
        <v>0</v>
      </c>
      <c r="I1600" s="31" t="s">
        <v>5218</v>
      </c>
      <c r="J1600" s="31" t="s">
        <v>5219</v>
      </c>
      <c r="K1600" s="31" t="s">
        <v>5164</v>
      </c>
      <c r="L1600" s="31" t="s">
        <v>5165</v>
      </c>
      <c r="M1600" s="31" t="s">
        <v>6869</v>
      </c>
      <c r="N1600" s="31"/>
      <c r="O1600" s="31" t="s">
        <v>9775</v>
      </c>
      <c r="P1600" s="31" t="s">
        <v>9776</v>
      </c>
      <c r="Q1600" s="31" t="s">
        <v>5168</v>
      </c>
    </row>
    <row r="1601" spans="1:17" hidden="1" x14ac:dyDescent="0.2">
      <c r="A1601" s="31" t="s">
        <v>9964</v>
      </c>
      <c r="B1601" s="31" t="s">
        <v>9965</v>
      </c>
      <c r="C1601" s="31" t="s">
        <v>9966</v>
      </c>
      <c r="D1601" s="31"/>
      <c r="E1601" s="31" t="s">
        <v>9774</v>
      </c>
      <c r="F1601" s="31" t="s">
        <v>3948</v>
      </c>
      <c r="G1601" s="47"/>
      <c r="H1601" s="33">
        <v>0</v>
      </c>
      <c r="I1601" s="31" t="s">
        <v>5179</v>
      </c>
      <c r="J1601" s="31" t="s">
        <v>5180</v>
      </c>
      <c r="K1601" s="31" t="s">
        <v>5164</v>
      </c>
      <c r="L1601" s="31" t="s">
        <v>5165</v>
      </c>
      <c r="M1601" s="31" t="s">
        <v>5181</v>
      </c>
      <c r="N1601" s="31"/>
      <c r="O1601" s="31" t="s">
        <v>9775</v>
      </c>
      <c r="P1601" s="31" t="s">
        <v>9776</v>
      </c>
      <c r="Q1601" s="31" t="s">
        <v>5168</v>
      </c>
    </row>
    <row r="1602" spans="1:17" hidden="1" x14ac:dyDescent="0.2">
      <c r="A1602" s="31" t="s">
        <v>9967</v>
      </c>
      <c r="B1602" s="31" t="s">
        <v>9968</v>
      </c>
      <c r="C1602" s="31" t="s">
        <v>9969</v>
      </c>
      <c r="D1602" s="31"/>
      <c r="E1602" s="31" t="s">
        <v>9774</v>
      </c>
      <c r="F1602" s="31" t="s">
        <v>3948</v>
      </c>
      <c r="G1602" s="47"/>
      <c r="H1602" s="33">
        <v>0</v>
      </c>
      <c r="I1602" s="31" t="s">
        <v>5179</v>
      </c>
      <c r="J1602" s="31" t="s">
        <v>5180</v>
      </c>
      <c r="K1602" s="31" t="s">
        <v>5164</v>
      </c>
      <c r="L1602" s="31" t="s">
        <v>5165</v>
      </c>
      <c r="M1602" s="31" t="s">
        <v>5181</v>
      </c>
      <c r="N1602" s="31"/>
      <c r="O1602" s="31" t="s">
        <v>9775</v>
      </c>
      <c r="P1602" s="31" t="s">
        <v>9776</v>
      </c>
      <c r="Q1602" s="31" t="s">
        <v>5168</v>
      </c>
    </row>
    <row r="1603" spans="1:17" hidden="1" x14ac:dyDescent="0.2">
      <c r="A1603" s="31" t="s">
        <v>9970</v>
      </c>
      <c r="B1603" s="31" t="s">
        <v>9971</v>
      </c>
      <c r="C1603" s="31" t="s">
        <v>9972</v>
      </c>
      <c r="D1603" s="31"/>
      <c r="E1603" s="31" t="s">
        <v>9774</v>
      </c>
      <c r="F1603" s="31" t="s">
        <v>3948</v>
      </c>
      <c r="G1603" s="47"/>
      <c r="H1603" s="33">
        <v>0</v>
      </c>
      <c r="I1603" s="31" t="s">
        <v>5172</v>
      </c>
      <c r="J1603" s="31" t="s">
        <v>5173</v>
      </c>
      <c r="K1603" s="31" t="s">
        <v>5164</v>
      </c>
      <c r="L1603" s="31" t="s">
        <v>5165</v>
      </c>
      <c r="M1603" s="31" t="s">
        <v>5224</v>
      </c>
      <c r="N1603" s="31"/>
      <c r="O1603" s="31" t="s">
        <v>9775</v>
      </c>
      <c r="P1603" s="31" t="s">
        <v>9776</v>
      </c>
      <c r="Q1603" s="31" t="s">
        <v>5168</v>
      </c>
    </row>
    <row r="1604" spans="1:17" hidden="1" x14ac:dyDescent="0.2">
      <c r="A1604" s="31" t="s">
        <v>9973</v>
      </c>
      <c r="B1604" s="31" t="s">
        <v>9974</v>
      </c>
      <c r="C1604" s="31" t="s">
        <v>9975</v>
      </c>
      <c r="D1604" s="31"/>
      <c r="E1604" s="31" t="s">
        <v>9774</v>
      </c>
      <c r="F1604" s="31" t="s">
        <v>3948</v>
      </c>
      <c r="G1604" s="47"/>
      <c r="H1604" s="33">
        <v>0</v>
      </c>
      <c r="I1604" s="31" t="s">
        <v>5514</v>
      </c>
      <c r="J1604" s="31" t="s">
        <v>5515</v>
      </c>
      <c r="K1604" s="31" t="s">
        <v>5164</v>
      </c>
      <c r="L1604" s="31" t="s">
        <v>5238</v>
      </c>
      <c r="M1604" s="31" t="s">
        <v>5239</v>
      </c>
      <c r="N1604" s="31"/>
      <c r="O1604" s="31" t="s">
        <v>9775</v>
      </c>
      <c r="P1604" s="31" t="s">
        <v>9776</v>
      </c>
      <c r="Q1604" s="31" t="s">
        <v>5168</v>
      </c>
    </row>
    <row r="1605" spans="1:17" hidden="1" x14ac:dyDescent="0.2">
      <c r="A1605" s="31" t="s">
        <v>9976</v>
      </c>
      <c r="B1605" s="31" t="s">
        <v>9977</v>
      </c>
      <c r="C1605" s="31" t="s">
        <v>9978</v>
      </c>
      <c r="D1605" s="31"/>
      <c r="E1605" s="31" t="s">
        <v>9774</v>
      </c>
      <c r="F1605" s="31" t="s">
        <v>3948</v>
      </c>
      <c r="G1605" s="47"/>
      <c r="H1605" s="33">
        <v>0</v>
      </c>
      <c r="I1605" s="31" t="s">
        <v>5179</v>
      </c>
      <c r="J1605" s="31" t="s">
        <v>5180</v>
      </c>
      <c r="K1605" s="31" t="s">
        <v>5164</v>
      </c>
      <c r="L1605" s="31" t="s">
        <v>5165</v>
      </c>
      <c r="M1605" s="31" t="s">
        <v>5361</v>
      </c>
      <c r="N1605" s="31"/>
      <c r="O1605" s="31" t="s">
        <v>9775</v>
      </c>
      <c r="P1605" s="31" t="s">
        <v>9776</v>
      </c>
      <c r="Q1605" s="31" t="s">
        <v>5168</v>
      </c>
    </row>
    <row r="1606" spans="1:17" hidden="1" x14ac:dyDescent="0.2">
      <c r="A1606" s="31" t="s">
        <v>9979</v>
      </c>
      <c r="B1606" s="31" t="s">
        <v>9980</v>
      </c>
      <c r="C1606" s="31" t="s">
        <v>9981</v>
      </c>
      <c r="D1606" s="31"/>
      <c r="E1606" s="31" t="s">
        <v>9774</v>
      </c>
      <c r="F1606" s="31" t="s">
        <v>3948</v>
      </c>
      <c r="G1606" s="47"/>
      <c r="H1606" s="33">
        <v>0</v>
      </c>
      <c r="I1606" s="31" t="s">
        <v>5179</v>
      </c>
      <c r="J1606" s="31" t="s">
        <v>5180</v>
      </c>
      <c r="K1606" s="31" t="s">
        <v>5164</v>
      </c>
      <c r="L1606" s="31" t="s">
        <v>5165</v>
      </c>
      <c r="M1606" s="31" t="s">
        <v>5181</v>
      </c>
      <c r="N1606" s="31"/>
      <c r="O1606" s="31" t="s">
        <v>9775</v>
      </c>
      <c r="P1606" s="31" t="s">
        <v>9776</v>
      </c>
      <c r="Q1606" s="31" t="s">
        <v>5168</v>
      </c>
    </row>
    <row r="1607" spans="1:17" hidden="1" x14ac:dyDescent="0.2">
      <c r="A1607" s="31" t="s">
        <v>9982</v>
      </c>
      <c r="B1607" s="31" t="s">
        <v>9983</v>
      </c>
      <c r="C1607" s="31" t="s">
        <v>9984</v>
      </c>
      <c r="D1607" s="31"/>
      <c r="E1607" s="31" t="s">
        <v>9774</v>
      </c>
      <c r="F1607" s="31" t="s">
        <v>3948</v>
      </c>
      <c r="G1607" s="47"/>
      <c r="H1607" s="33">
        <v>0</v>
      </c>
      <c r="I1607" s="31" t="s">
        <v>5252</v>
      </c>
      <c r="J1607" s="31" t="s">
        <v>5253</v>
      </c>
      <c r="K1607" s="31" t="s">
        <v>5164</v>
      </c>
      <c r="L1607" s="31" t="s">
        <v>5165</v>
      </c>
      <c r="M1607" s="31" t="s">
        <v>5569</v>
      </c>
      <c r="N1607" s="31"/>
      <c r="O1607" s="31" t="s">
        <v>9775</v>
      </c>
      <c r="P1607" s="31" t="s">
        <v>9776</v>
      </c>
      <c r="Q1607" s="31" t="s">
        <v>5168</v>
      </c>
    </row>
    <row r="1608" spans="1:17" hidden="1" x14ac:dyDescent="0.2">
      <c r="A1608" s="31" t="s">
        <v>9985</v>
      </c>
      <c r="B1608" s="31" t="s">
        <v>9986</v>
      </c>
      <c r="C1608" s="31" t="s">
        <v>9987</v>
      </c>
      <c r="D1608" s="31"/>
      <c r="E1608" s="31" t="s">
        <v>9774</v>
      </c>
      <c r="F1608" s="31" t="s">
        <v>3948</v>
      </c>
      <c r="G1608" s="47"/>
      <c r="H1608" s="33">
        <v>0</v>
      </c>
      <c r="I1608" s="31" t="s">
        <v>5179</v>
      </c>
      <c r="J1608" s="31" t="s">
        <v>5180</v>
      </c>
      <c r="K1608" s="31" t="s">
        <v>5164</v>
      </c>
      <c r="L1608" s="31" t="s">
        <v>5165</v>
      </c>
      <c r="M1608" s="31" t="s">
        <v>5181</v>
      </c>
      <c r="N1608" s="31"/>
      <c r="O1608" s="31" t="s">
        <v>9775</v>
      </c>
      <c r="P1608" s="31" t="s">
        <v>9776</v>
      </c>
      <c r="Q1608" s="31" t="s">
        <v>5168</v>
      </c>
    </row>
    <row r="1609" spans="1:17" hidden="1" x14ac:dyDescent="0.2">
      <c r="A1609" s="31" t="s">
        <v>9988</v>
      </c>
      <c r="B1609" s="31" t="s">
        <v>9989</v>
      </c>
      <c r="C1609" s="31" t="s">
        <v>9990</v>
      </c>
      <c r="D1609" s="31"/>
      <c r="E1609" s="31" t="s">
        <v>9774</v>
      </c>
      <c r="F1609" s="31" t="s">
        <v>3948</v>
      </c>
      <c r="G1609" s="47"/>
      <c r="H1609" s="33">
        <v>0</v>
      </c>
      <c r="I1609" s="31" t="s">
        <v>5218</v>
      </c>
      <c r="J1609" s="31" t="s">
        <v>5219</v>
      </c>
      <c r="K1609" s="31" t="s">
        <v>5164</v>
      </c>
      <c r="L1609" s="31" t="s">
        <v>5165</v>
      </c>
      <c r="M1609" s="31" t="s">
        <v>5220</v>
      </c>
      <c r="N1609" s="31"/>
      <c r="O1609" s="31" t="s">
        <v>9775</v>
      </c>
      <c r="P1609" s="31" t="s">
        <v>9776</v>
      </c>
      <c r="Q1609" s="31" t="s">
        <v>5168</v>
      </c>
    </row>
    <row r="1610" spans="1:17" hidden="1" x14ac:dyDescent="0.2">
      <c r="A1610" s="31" t="s">
        <v>9991</v>
      </c>
      <c r="B1610" s="31" t="s">
        <v>9992</v>
      </c>
      <c r="C1610" s="31" t="s">
        <v>9993</v>
      </c>
      <c r="D1610" s="31"/>
      <c r="E1610" s="31" t="s">
        <v>9774</v>
      </c>
      <c r="F1610" s="31" t="s">
        <v>3948</v>
      </c>
      <c r="G1610" s="47"/>
      <c r="H1610" s="33">
        <v>0</v>
      </c>
      <c r="I1610" s="31" t="s">
        <v>5252</v>
      </c>
      <c r="J1610" s="31" t="s">
        <v>5253</v>
      </c>
      <c r="K1610" s="31" t="s">
        <v>5164</v>
      </c>
      <c r="L1610" s="31" t="s">
        <v>5165</v>
      </c>
      <c r="M1610" s="31" t="s">
        <v>5166</v>
      </c>
      <c r="N1610" s="31"/>
      <c r="O1610" s="31" t="s">
        <v>9775</v>
      </c>
      <c r="P1610" s="31" t="s">
        <v>9776</v>
      </c>
      <c r="Q1610" s="31" t="s">
        <v>5168</v>
      </c>
    </row>
    <row r="1611" spans="1:17" hidden="1" x14ac:dyDescent="0.2">
      <c r="A1611" s="31" t="s">
        <v>9994</v>
      </c>
      <c r="B1611" s="31" t="s">
        <v>9995</v>
      </c>
      <c r="C1611" s="31" t="s">
        <v>9996</v>
      </c>
      <c r="D1611" s="31"/>
      <c r="E1611" s="31" t="s">
        <v>9774</v>
      </c>
      <c r="F1611" s="31" t="s">
        <v>3948</v>
      </c>
      <c r="G1611" s="47"/>
      <c r="H1611" s="33">
        <v>0</v>
      </c>
      <c r="I1611" s="31" t="s">
        <v>5179</v>
      </c>
      <c r="J1611" s="31" t="s">
        <v>5180</v>
      </c>
      <c r="K1611" s="31" t="s">
        <v>5164</v>
      </c>
      <c r="L1611" s="31" t="s">
        <v>5165</v>
      </c>
      <c r="M1611" s="31" t="s">
        <v>5379</v>
      </c>
      <c r="N1611" s="31"/>
      <c r="O1611" s="31" t="s">
        <v>9775</v>
      </c>
      <c r="P1611" s="31" t="s">
        <v>9776</v>
      </c>
      <c r="Q1611" s="31" t="s">
        <v>5168</v>
      </c>
    </row>
    <row r="1612" spans="1:17" hidden="1" x14ac:dyDescent="0.2">
      <c r="A1612" s="31" t="s">
        <v>9997</v>
      </c>
      <c r="B1612" s="31" t="s">
        <v>9998</v>
      </c>
      <c r="C1612" s="31" t="s">
        <v>9999</v>
      </c>
      <c r="D1612" s="31"/>
      <c r="E1612" s="31" t="s">
        <v>9774</v>
      </c>
      <c r="F1612" s="31" t="s">
        <v>3948</v>
      </c>
      <c r="G1612" s="47"/>
      <c r="H1612" s="33">
        <v>0</v>
      </c>
      <c r="I1612" s="31" t="s">
        <v>5514</v>
      </c>
      <c r="J1612" s="31" t="s">
        <v>5515</v>
      </c>
      <c r="K1612" s="31" t="s">
        <v>5164</v>
      </c>
      <c r="L1612" s="31" t="s">
        <v>5238</v>
      </c>
      <c r="M1612" s="31" t="s">
        <v>5239</v>
      </c>
      <c r="N1612" s="31"/>
      <c r="O1612" s="31" t="s">
        <v>9775</v>
      </c>
      <c r="P1612" s="31" t="s">
        <v>9776</v>
      </c>
      <c r="Q1612" s="31" t="s">
        <v>5168</v>
      </c>
    </row>
    <row r="1613" spans="1:17" hidden="1" x14ac:dyDescent="0.2">
      <c r="A1613" s="31" t="s">
        <v>10000</v>
      </c>
      <c r="B1613" s="31" t="s">
        <v>10001</v>
      </c>
      <c r="C1613" s="31" t="s">
        <v>10002</v>
      </c>
      <c r="D1613" s="31"/>
      <c r="E1613" s="31" t="s">
        <v>9774</v>
      </c>
      <c r="F1613" s="31" t="s">
        <v>3948</v>
      </c>
      <c r="G1613" s="47"/>
      <c r="H1613" s="33">
        <v>0</v>
      </c>
      <c r="I1613" s="31" t="s">
        <v>5218</v>
      </c>
      <c r="J1613" s="31" t="s">
        <v>5219</v>
      </c>
      <c r="K1613" s="31" t="s">
        <v>5164</v>
      </c>
      <c r="L1613" s="31" t="s">
        <v>5165</v>
      </c>
      <c r="M1613" s="31" t="s">
        <v>5390</v>
      </c>
      <c r="N1613" s="31"/>
      <c r="O1613" s="31" t="s">
        <v>9775</v>
      </c>
      <c r="P1613" s="31" t="s">
        <v>9776</v>
      </c>
      <c r="Q1613" s="31" t="s">
        <v>5168</v>
      </c>
    </row>
    <row r="1614" spans="1:17" hidden="1" x14ac:dyDescent="0.2">
      <c r="A1614" s="31" t="s">
        <v>10003</v>
      </c>
      <c r="B1614" s="31" t="s">
        <v>10004</v>
      </c>
      <c r="C1614" s="31" t="s">
        <v>10005</v>
      </c>
      <c r="D1614" s="31"/>
      <c r="E1614" s="31" t="s">
        <v>9774</v>
      </c>
      <c r="F1614" s="31" t="s">
        <v>3948</v>
      </c>
      <c r="G1614" s="47"/>
      <c r="H1614" s="33">
        <v>0</v>
      </c>
      <c r="I1614" s="31" t="s">
        <v>5179</v>
      </c>
      <c r="J1614" s="31" t="s">
        <v>5180</v>
      </c>
      <c r="K1614" s="31" t="s">
        <v>5164</v>
      </c>
      <c r="L1614" s="31" t="s">
        <v>5165</v>
      </c>
      <c r="M1614" s="31" t="s">
        <v>5379</v>
      </c>
      <c r="N1614" s="31"/>
      <c r="O1614" s="31" t="s">
        <v>9775</v>
      </c>
      <c r="P1614" s="31" t="s">
        <v>9776</v>
      </c>
      <c r="Q1614" s="31" t="s">
        <v>5168</v>
      </c>
    </row>
    <row r="1615" spans="1:17" hidden="1" x14ac:dyDescent="0.2">
      <c r="A1615" s="31" t="s">
        <v>10006</v>
      </c>
      <c r="B1615" s="31" t="s">
        <v>10007</v>
      </c>
      <c r="C1615" s="31" t="s">
        <v>10008</v>
      </c>
      <c r="D1615" s="31"/>
      <c r="E1615" s="31" t="s">
        <v>9774</v>
      </c>
      <c r="F1615" s="31" t="s">
        <v>3948</v>
      </c>
      <c r="G1615" s="47"/>
      <c r="H1615" s="33">
        <v>0</v>
      </c>
      <c r="I1615" s="31" t="s">
        <v>5218</v>
      </c>
      <c r="J1615" s="31" t="s">
        <v>5219</v>
      </c>
      <c r="K1615" s="31" t="s">
        <v>5164</v>
      </c>
      <c r="L1615" s="31" t="s">
        <v>5165</v>
      </c>
      <c r="M1615" s="31" t="s">
        <v>6869</v>
      </c>
      <c r="N1615" s="31"/>
      <c r="O1615" s="31" t="s">
        <v>9775</v>
      </c>
      <c r="P1615" s="31" t="s">
        <v>9776</v>
      </c>
      <c r="Q1615" s="31" t="s">
        <v>5168</v>
      </c>
    </row>
    <row r="1616" spans="1:17" hidden="1" x14ac:dyDescent="0.2">
      <c r="A1616" s="31" t="s">
        <v>10009</v>
      </c>
      <c r="B1616" s="31" t="s">
        <v>10010</v>
      </c>
      <c r="C1616" s="31" t="s">
        <v>10011</v>
      </c>
      <c r="D1616" s="31"/>
      <c r="E1616" s="31" t="s">
        <v>9774</v>
      </c>
      <c r="F1616" s="31" t="s">
        <v>3948</v>
      </c>
      <c r="G1616" s="47"/>
      <c r="H1616" s="33">
        <v>0</v>
      </c>
      <c r="I1616" s="31" t="s">
        <v>5179</v>
      </c>
      <c r="J1616" s="31" t="s">
        <v>5180</v>
      </c>
      <c r="K1616" s="31" t="s">
        <v>5164</v>
      </c>
      <c r="L1616" s="31" t="s">
        <v>5165</v>
      </c>
      <c r="M1616" s="31" t="s">
        <v>5214</v>
      </c>
      <c r="N1616" s="31"/>
      <c r="O1616" s="31" t="s">
        <v>9775</v>
      </c>
      <c r="P1616" s="31" t="s">
        <v>9776</v>
      </c>
      <c r="Q1616" s="31" t="s">
        <v>5168</v>
      </c>
    </row>
    <row r="1617" spans="1:17" hidden="1" x14ac:dyDescent="0.2">
      <c r="A1617" s="31" t="s">
        <v>10012</v>
      </c>
      <c r="B1617" s="31" t="s">
        <v>10013</v>
      </c>
      <c r="C1617" s="31" t="s">
        <v>10014</v>
      </c>
      <c r="D1617" s="31"/>
      <c r="E1617" s="31" t="s">
        <v>9774</v>
      </c>
      <c r="F1617" s="31" t="s">
        <v>3948</v>
      </c>
      <c r="G1617" s="47"/>
      <c r="H1617" s="33">
        <v>0</v>
      </c>
      <c r="I1617" s="31" t="s">
        <v>5172</v>
      </c>
      <c r="J1617" s="31" t="s">
        <v>5173</v>
      </c>
      <c r="K1617" s="31" t="s">
        <v>5164</v>
      </c>
      <c r="L1617" s="31" t="s">
        <v>5165</v>
      </c>
      <c r="M1617" s="31" t="s">
        <v>5812</v>
      </c>
      <c r="N1617" s="31"/>
      <c r="O1617" s="31" t="s">
        <v>9775</v>
      </c>
      <c r="P1617" s="31" t="s">
        <v>9776</v>
      </c>
      <c r="Q1617" s="31" t="s">
        <v>5168</v>
      </c>
    </row>
    <row r="1618" spans="1:17" hidden="1" x14ac:dyDescent="0.2">
      <c r="A1618" s="31" t="s">
        <v>10015</v>
      </c>
      <c r="B1618" s="31" t="s">
        <v>10016</v>
      </c>
      <c r="C1618" s="31" t="s">
        <v>10017</v>
      </c>
      <c r="D1618" s="31"/>
      <c r="E1618" s="31" t="s">
        <v>9774</v>
      </c>
      <c r="F1618" s="31" t="s">
        <v>3948</v>
      </c>
      <c r="G1618" s="47"/>
      <c r="H1618" s="33">
        <v>0</v>
      </c>
      <c r="I1618" s="31" t="s">
        <v>5218</v>
      </c>
      <c r="J1618" s="31" t="s">
        <v>5219</v>
      </c>
      <c r="K1618" s="31" t="s">
        <v>5164</v>
      </c>
      <c r="L1618" s="31" t="s">
        <v>5165</v>
      </c>
      <c r="M1618" s="31" t="s">
        <v>5320</v>
      </c>
      <c r="N1618" s="31"/>
      <c r="O1618" s="31" t="s">
        <v>9775</v>
      </c>
      <c r="P1618" s="31" t="s">
        <v>9776</v>
      </c>
      <c r="Q1618" s="31" t="s">
        <v>5168</v>
      </c>
    </row>
    <row r="1619" spans="1:17" hidden="1" x14ac:dyDescent="0.2">
      <c r="A1619" s="31" t="s">
        <v>10018</v>
      </c>
      <c r="B1619" s="31" t="s">
        <v>10019</v>
      </c>
      <c r="C1619" s="31" t="s">
        <v>10020</v>
      </c>
      <c r="D1619" s="31"/>
      <c r="E1619" s="31" t="s">
        <v>9774</v>
      </c>
      <c r="F1619" s="31" t="s">
        <v>3948</v>
      </c>
      <c r="G1619" s="47"/>
      <c r="H1619" s="33">
        <v>0</v>
      </c>
      <c r="I1619" s="31" t="s">
        <v>5179</v>
      </c>
      <c r="J1619" s="31" t="s">
        <v>5180</v>
      </c>
      <c r="K1619" s="31" t="s">
        <v>5164</v>
      </c>
      <c r="L1619" s="31" t="s">
        <v>5165</v>
      </c>
      <c r="M1619" s="31" t="s">
        <v>5305</v>
      </c>
      <c r="N1619" s="31"/>
      <c r="O1619" s="31" t="s">
        <v>9775</v>
      </c>
      <c r="P1619" s="31" t="s">
        <v>9776</v>
      </c>
      <c r="Q1619" s="31" t="s">
        <v>5168</v>
      </c>
    </row>
    <row r="1620" spans="1:17" hidden="1" x14ac:dyDescent="0.2">
      <c r="A1620" s="31" t="s">
        <v>10021</v>
      </c>
      <c r="B1620" s="31" t="s">
        <v>10022</v>
      </c>
      <c r="C1620" s="31" t="s">
        <v>10023</v>
      </c>
      <c r="D1620" s="31"/>
      <c r="E1620" s="31" t="s">
        <v>10024</v>
      </c>
      <c r="F1620" s="31" t="s">
        <v>3948</v>
      </c>
      <c r="G1620" s="47"/>
      <c r="H1620" s="33">
        <v>0</v>
      </c>
      <c r="I1620" s="31" t="s">
        <v>5179</v>
      </c>
      <c r="J1620" s="31" t="s">
        <v>5180</v>
      </c>
      <c r="K1620" s="31" t="s">
        <v>5164</v>
      </c>
      <c r="L1620" s="31" t="s">
        <v>5165</v>
      </c>
      <c r="M1620" s="31" t="s">
        <v>5379</v>
      </c>
      <c r="N1620" s="31" t="s">
        <v>7598</v>
      </c>
      <c r="O1620" s="31" t="s">
        <v>9775</v>
      </c>
      <c r="P1620" s="31" t="s">
        <v>9776</v>
      </c>
      <c r="Q1620" s="31" t="s">
        <v>5168</v>
      </c>
    </row>
    <row r="1621" spans="1:17" hidden="1" x14ac:dyDescent="0.2">
      <c r="A1621" s="31" t="s">
        <v>10025</v>
      </c>
      <c r="B1621" s="31" t="s">
        <v>10026</v>
      </c>
      <c r="C1621" s="31" t="s">
        <v>10027</v>
      </c>
      <c r="D1621" s="31"/>
      <c r="E1621" s="31" t="s">
        <v>9774</v>
      </c>
      <c r="F1621" s="31" t="s">
        <v>3948</v>
      </c>
      <c r="G1621" s="47"/>
      <c r="H1621" s="33">
        <v>0</v>
      </c>
      <c r="I1621" s="31" t="s">
        <v>5514</v>
      </c>
      <c r="J1621" s="31" t="s">
        <v>5515</v>
      </c>
      <c r="K1621" s="31" t="s">
        <v>5164</v>
      </c>
      <c r="L1621" s="31" t="s">
        <v>5238</v>
      </c>
      <c r="M1621" s="31" t="s">
        <v>5239</v>
      </c>
      <c r="N1621" s="31"/>
      <c r="O1621" s="31" t="s">
        <v>9775</v>
      </c>
      <c r="P1621" s="31" t="s">
        <v>9776</v>
      </c>
      <c r="Q1621" s="31" t="s">
        <v>5168</v>
      </c>
    </row>
    <row r="1622" spans="1:17" hidden="1" x14ac:dyDescent="0.2">
      <c r="A1622" s="31" t="s">
        <v>10028</v>
      </c>
      <c r="B1622" s="31" t="s">
        <v>10029</v>
      </c>
      <c r="C1622" s="31" t="s">
        <v>10030</v>
      </c>
      <c r="D1622" s="31"/>
      <c r="E1622" s="31" t="s">
        <v>9774</v>
      </c>
      <c r="F1622" s="31" t="s">
        <v>3948</v>
      </c>
      <c r="G1622" s="47"/>
      <c r="H1622" s="33">
        <v>0</v>
      </c>
      <c r="I1622" s="31" t="s">
        <v>5218</v>
      </c>
      <c r="J1622" s="31" t="s">
        <v>5219</v>
      </c>
      <c r="K1622" s="31" t="s">
        <v>5164</v>
      </c>
      <c r="L1622" s="31" t="s">
        <v>5165</v>
      </c>
      <c r="M1622" s="31" t="s">
        <v>5220</v>
      </c>
      <c r="N1622" s="31"/>
      <c r="O1622" s="31" t="s">
        <v>9775</v>
      </c>
      <c r="P1622" s="31" t="s">
        <v>9776</v>
      </c>
      <c r="Q1622" s="31" t="s">
        <v>5168</v>
      </c>
    </row>
    <row r="1623" spans="1:17" hidden="1" x14ac:dyDescent="0.2">
      <c r="A1623" s="31" t="s">
        <v>10031</v>
      </c>
      <c r="B1623" s="31" t="s">
        <v>10032</v>
      </c>
      <c r="C1623" s="31" t="s">
        <v>10033</v>
      </c>
      <c r="D1623" s="31"/>
      <c r="E1623" s="31" t="s">
        <v>9774</v>
      </c>
      <c r="F1623" s="31" t="s">
        <v>3948</v>
      </c>
      <c r="G1623" s="47"/>
      <c r="H1623" s="33">
        <v>0</v>
      </c>
      <c r="I1623" s="31" t="s">
        <v>5514</v>
      </c>
      <c r="J1623" s="31" t="s">
        <v>5515</v>
      </c>
      <c r="K1623" s="31" t="s">
        <v>5164</v>
      </c>
      <c r="L1623" s="31" t="s">
        <v>5238</v>
      </c>
      <c r="M1623" s="31" t="s">
        <v>5239</v>
      </c>
      <c r="N1623" s="31"/>
      <c r="O1623" s="31" t="s">
        <v>9775</v>
      </c>
      <c r="P1623" s="31" t="s">
        <v>9776</v>
      </c>
      <c r="Q1623" s="31" t="s">
        <v>5168</v>
      </c>
    </row>
    <row r="1624" spans="1:17" hidden="1" x14ac:dyDescent="0.2">
      <c r="A1624" s="31" t="s">
        <v>10034</v>
      </c>
      <c r="B1624" s="31" t="s">
        <v>10035</v>
      </c>
      <c r="C1624" s="31" t="s">
        <v>10036</v>
      </c>
      <c r="D1624" s="31"/>
      <c r="E1624" s="31" t="s">
        <v>9774</v>
      </c>
      <c r="F1624" s="31" t="s">
        <v>3948</v>
      </c>
      <c r="G1624" s="47"/>
      <c r="H1624" s="33">
        <v>0</v>
      </c>
      <c r="I1624" s="31" t="s">
        <v>5172</v>
      </c>
      <c r="J1624" s="31" t="s">
        <v>5173</v>
      </c>
      <c r="K1624" s="31" t="s">
        <v>5164</v>
      </c>
      <c r="L1624" s="31" t="s">
        <v>5165</v>
      </c>
      <c r="M1624" s="31" t="s">
        <v>5174</v>
      </c>
      <c r="N1624" s="31"/>
      <c r="O1624" s="31" t="s">
        <v>9775</v>
      </c>
      <c r="P1624" s="31" t="s">
        <v>9776</v>
      </c>
      <c r="Q1624" s="31" t="s">
        <v>5168</v>
      </c>
    </row>
    <row r="1625" spans="1:17" hidden="1" x14ac:dyDescent="0.2">
      <c r="A1625" s="31" t="s">
        <v>10037</v>
      </c>
      <c r="B1625" s="31" t="s">
        <v>10038</v>
      </c>
      <c r="C1625" s="31" t="s">
        <v>10039</v>
      </c>
      <c r="D1625" s="31"/>
      <c r="E1625" s="31" t="s">
        <v>9774</v>
      </c>
      <c r="F1625" s="31" t="s">
        <v>3948</v>
      </c>
      <c r="G1625" s="47"/>
      <c r="H1625" s="33">
        <v>0</v>
      </c>
      <c r="I1625" s="31" t="s">
        <v>5514</v>
      </c>
      <c r="J1625" s="31" t="s">
        <v>5515</v>
      </c>
      <c r="K1625" s="31" t="s">
        <v>5164</v>
      </c>
      <c r="L1625" s="31" t="s">
        <v>5238</v>
      </c>
      <c r="M1625" s="31" t="s">
        <v>5239</v>
      </c>
      <c r="N1625" s="31"/>
      <c r="O1625" s="31" t="s">
        <v>9775</v>
      </c>
      <c r="P1625" s="31" t="s">
        <v>9776</v>
      </c>
      <c r="Q1625" s="31" t="s">
        <v>5168</v>
      </c>
    </row>
    <row r="1626" spans="1:17" hidden="1" x14ac:dyDescent="0.2">
      <c r="A1626" s="31" t="s">
        <v>10040</v>
      </c>
      <c r="B1626" s="31" t="s">
        <v>10041</v>
      </c>
      <c r="C1626" s="31" t="s">
        <v>10042</v>
      </c>
      <c r="D1626" s="31"/>
      <c r="E1626" s="31" t="s">
        <v>9774</v>
      </c>
      <c r="F1626" s="31" t="s">
        <v>3948</v>
      </c>
      <c r="G1626" s="47"/>
      <c r="H1626" s="33">
        <v>0</v>
      </c>
      <c r="I1626" s="31" t="s">
        <v>5218</v>
      </c>
      <c r="J1626" s="31" t="s">
        <v>5219</v>
      </c>
      <c r="K1626" s="31" t="s">
        <v>5164</v>
      </c>
      <c r="L1626" s="31" t="s">
        <v>5165</v>
      </c>
      <c r="M1626" s="31" t="s">
        <v>5390</v>
      </c>
      <c r="N1626" s="31"/>
      <c r="O1626" s="31" t="s">
        <v>9775</v>
      </c>
      <c r="P1626" s="31" t="s">
        <v>9776</v>
      </c>
      <c r="Q1626" s="31" t="s">
        <v>5168</v>
      </c>
    </row>
    <row r="1627" spans="1:17" hidden="1" x14ac:dyDescent="0.2">
      <c r="A1627" s="31" t="s">
        <v>10043</v>
      </c>
      <c r="B1627" s="31" t="s">
        <v>10044</v>
      </c>
      <c r="C1627" s="31" t="s">
        <v>10045</v>
      </c>
      <c r="D1627" s="31"/>
      <c r="E1627" s="31" t="s">
        <v>10024</v>
      </c>
      <c r="F1627" s="31" t="s">
        <v>3948</v>
      </c>
      <c r="G1627" s="47"/>
      <c r="H1627" s="33">
        <v>0</v>
      </c>
      <c r="I1627" s="31" t="s">
        <v>5179</v>
      </c>
      <c r="J1627" s="31" t="s">
        <v>5180</v>
      </c>
      <c r="K1627" s="31" t="s">
        <v>5164</v>
      </c>
      <c r="L1627" s="31" t="s">
        <v>5165</v>
      </c>
      <c r="M1627" s="31" t="s">
        <v>5379</v>
      </c>
      <c r="N1627" s="31"/>
      <c r="O1627" s="31" t="s">
        <v>9775</v>
      </c>
      <c r="P1627" s="31" t="s">
        <v>9776</v>
      </c>
      <c r="Q1627" s="31" t="s">
        <v>5168</v>
      </c>
    </row>
    <row r="1628" spans="1:17" hidden="1" x14ac:dyDescent="0.2">
      <c r="A1628" s="31" t="s">
        <v>10046</v>
      </c>
      <c r="B1628" s="31" t="s">
        <v>10047</v>
      </c>
      <c r="C1628" s="31" t="s">
        <v>10048</v>
      </c>
      <c r="D1628" s="31"/>
      <c r="E1628" s="31" t="s">
        <v>9774</v>
      </c>
      <c r="F1628" s="31" t="s">
        <v>3948</v>
      </c>
      <c r="G1628" s="47"/>
      <c r="H1628" s="33">
        <v>0</v>
      </c>
      <c r="I1628" s="31" t="s">
        <v>5252</v>
      </c>
      <c r="J1628" s="31" t="s">
        <v>5253</v>
      </c>
      <c r="K1628" s="31" t="s">
        <v>5164</v>
      </c>
      <c r="L1628" s="31" t="s">
        <v>5165</v>
      </c>
      <c r="M1628" s="31" t="s">
        <v>5166</v>
      </c>
      <c r="N1628" s="31"/>
      <c r="O1628" s="31" t="s">
        <v>9775</v>
      </c>
      <c r="P1628" s="31" t="s">
        <v>9776</v>
      </c>
      <c r="Q1628" s="31" t="s">
        <v>5168</v>
      </c>
    </row>
    <row r="1629" spans="1:17" hidden="1" x14ac:dyDescent="0.2">
      <c r="A1629" s="31" t="s">
        <v>10049</v>
      </c>
      <c r="B1629" s="31" t="s">
        <v>10050</v>
      </c>
      <c r="C1629" s="31" t="s">
        <v>10051</v>
      </c>
      <c r="D1629" s="31"/>
      <c r="E1629" s="31" t="s">
        <v>9774</v>
      </c>
      <c r="F1629" s="31" t="s">
        <v>3948</v>
      </c>
      <c r="G1629" s="47"/>
      <c r="H1629" s="33">
        <v>0</v>
      </c>
      <c r="I1629" s="31" t="s">
        <v>5218</v>
      </c>
      <c r="J1629" s="31" t="s">
        <v>5219</v>
      </c>
      <c r="K1629" s="31" t="s">
        <v>5164</v>
      </c>
      <c r="L1629" s="31" t="s">
        <v>5165</v>
      </c>
      <c r="M1629" s="31" t="s">
        <v>5320</v>
      </c>
      <c r="N1629" s="31"/>
      <c r="O1629" s="31" t="s">
        <v>9775</v>
      </c>
      <c r="P1629" s="31" t="s">
        <v>9776</v>
      </c>
      <c r="Q1629" s="31" t="s">
        <v>5168</v>
      </c>
    </row>
    <row r="1630" spans="1:17" hidden="1" x14ac:dyDescent="0.2">
      <c r="A1630" s="31" t="s">
        <v>10052</v>
      </c>
      <c r="B1630" s="31" t="s">
        <v>10053</v>
      </c>
      <c r="C1630" s="31" t="s">
        <v>10054</v>
      </c>
      <c r="D1630" s="31"/>
      <c r="E1630" s="31" t="s">
        <v>9774</v>
      </c>
      <c r="F1630" s="31" t="s">
        <v>3948</v>
      </c>
      <c r="G1630" s="47"/>
      <c r="H1630" s="33">
        <v>0</v>
      </c>
      <c r="I1630" s="31" t="s">
        <v>5218</v>
      </c>
      <c r="J1630" s="31" t="s">
        <v>5219</v>
      </c>
      <c r="K1630" s="31" t="s">
        <v>5164</v>
      </c>
      <c r="L1630" s="31" t="s">
        <v>5165</v>
      </c>
      <c r="M1630" s="31" t="s">
        <v>5320</v>
      </c>
      <c r="N1630" s="31"/>
      <c r="O1630" s="31" t="s">
        <v>9775</v>
      </c>
      <c r="P1630" s="31" t="s">
        <v>9776</v>
      </c>
      <c r="Q1630" s="31" t="s">
        <v>5168</v>
      </c>
    </row>
    <row r="1631" spans="1:17" hidden="1" x14ac:dyDescent="0.2">
      <c r="A1631" s="31" t="s">
        <v>10055</v>
      </c>
      <c r="B1631" s="31" t="s">
        <v>10056</v>
      </c>
      <c r="C1631" s="31" t="s">
        <v>10057</v>
      </c>
      <c r="D1631" s="31"/>
      <c r="E1631" s="31" t="s">
        <v>10024</v>
      </c>
      <c r="F1631" s="31" t="s">
        <v>3948</v>
      </c>
      <c r="G1631" s="47"/>
      <c r="H1631" s="33">
        <v>0</v>
      </c>
      <c r="I1631" s="31" t="s">
        <v>5179</v>
      </c>
      <c r="J1631" s="31" t="s">
        <v>5180</v>
      </c>
      <c r="K1631" s="31" t="s">
        <v>5164</v>
      </c>
      <c r="L1631" s="31" t="s">
        <v>5165</v>
      </c>
      <c r="M1631" s="31" t="s">
        <v>5379</v>
      </c>
      <c r="N1631" s="31"/>
      <c r="O1631" s="31" t="s">
        <v>9775</v>
      </c>
      <c r="P1631" s="31" t="s">
        <v>9776</v>
      </c>
      <c r="Q1631" s="31" t="s">
        <v>5168</v>
      </c>
    </row>
    <row r="1632" spans="1:17" hidden="1" x14ac:dyDescent="0.2">
      <c r="A1632" s="31" t="s">
        <v>10058</v>
      </c>
      <c r="B1632" s="31" t="s">
        <v>10059</v>
      </c>
      <c r="C1632" s="31" t="s">
        <v>10060</v>
      </c>
      <c r="D1632" s="31"/>
      <c r="E1632" s="31" t="s">
        <v>10024</v>
      </c>
      <c r="F1632" s="31" t="s">
        <v>3948</v>
      </c>
      <c r="G1632" s="47"/>
      <c r="H1632" s="33">
        <v>0</v>
      </c>
      <c r="I1632" s="31" t="s">
        <v>5179</v>
      </c>
      <c r="J1632" s="31" t="s">
        <v>5180</v>
      </c>
      <c r="K1632" s="31" t="s">
        <v>5164</v>
      </c>
      <c r="L1632" s="31" t="s">
        <v>5165</v>
      </c>
      <c r="M1632" s="31" t="s">
        <v>5379</v>
      </c>
      <c r="N1632" s="31"/>
      <c r="O1632" s="31" t="s">
        <v>9775</v>
      </c>
      <c r="P1632" s="31" t="s">
        <v>9776</v>
      </c>
      <c r="Q1632" s="31" t="s">
        <v>5168</v>
      </c>
    </row>
    <row r="1633" spans="1:17" hidden="1" x14ac:dyDescent="0.2">
      <c r="A1633" s="31" t="s">
        <v>10061</v>
      </c>
      <c r="B1633" s="31" t="s">
        <v>10062</v>
      </c>
      <c r="C1633" s="31" t="s">
        <v>10063</v>
      </c>
      <c r="D1633" s="31"/>
      <c r="E1633" s="31" t="s">
        <v>10024</v>
      </c>
      <c r="F1633" s="31" t="s">
        <v>3948</v>
      </c>
      <c r="G1633" s="47"/>
      <c r="H1633" s="33">
        <v>0</v>
      </c>
      <c r="I1633" s="31" t="s">
        <v>5179</v>
      </c>
      <c r="J1633" s="31" t="s">
        <v>5180</v>
      </c>
      <c r="K1633" s="31" t="s">
        <v>5164</v>
      </c>
      <c r="L1633" s="31" t="s">
        <v>5165</v>
      </c>
      <c r="M1633" s="31" t="s">
        <v>5379</v>
      </c>
      <c r="N1633" s="31" t="s">
        <v>10064</v>
      </c>
      <c r="O1633" s="31" t="s">
        <v>9775</v>
      </c>
      <c r="P1633" s="31" t="s">
        <v>9776</v>
      </c>
      <c r="Q1633" s="31" t="s">
        <v>5168</v>
      </c>
    </row>
    <row r="1634" spans="1:17" hidden="1" x14ac:dyDescent="0.2">
      <c r="A1634" s="31" t="s">
        <v>10065</v>
      </c>
      <c r="B1634" s="31" t="s">
        <v>10066</v>
      </c>
      <c r="C1634" s="31" t="s">
        <v>10067</v>
      </c>
      <c r="D1634" s="31"/>
      <c r="E1634" s="31" t="s">
        <v>10024</v>
      </c>
      <c r="F1634" s="31" t="s">
        <v>3948</v>
      </c>
      <c r="G1634" s="47"/>
      <c r="H1634" s="33">
        <v>0</v>
      </c>
      <c r="I1634" s="31" t="s">
        <v>5179</v>
      </c>
      <c r="J1634" s="31" t="s">
        <v>5180</v>
      </c>
      <c r="K1634" s="31" t="s">
        <v>5164</v>
      </c>
      <c r="L1634" s="31" t="s">
        <v>5165</v>
      </c>
      <c r="M1634" s="31" t="s">
        <v>5379</v>
      </c>
      <c r="N1634" s="31" t="s">
        <v>7598</v>
      </c>
      <c r="O1634" s="31" t="s">
        <v>9775</v>
      </c>
      <c r="P1634" s="31" t="s">
        <v>9776</v>
      </c>
      <c r="Q1634" s="31" t="s">
        <v>5168</v>
      </c>
    </row>
    <row r="1635" spans="1:17" hidden="1" x14ac:dyDescent="0.2">
      <c r="A1635" s="31" t="s">
        <v>10068</v>
      </c>
      <c r="B1635" s="31" t="s">
        <v>10069</v>
      </c>
      <c r="C1635" s="31" t="s">
        <v>10070</v>
      </c>
      <c r="D1635" s="31"/>
      <c r="E1635" s="31" t="s">
        <v>9774</v>
      </c>
      <c r="F1635" s="31" t="s">
        <v>3948</v>
      </c>
      <c r="G1635" s="47"/>
      <c r="H1635" s="33">
        <v>0</v>
      </c>
      <c r="I1635" s="31" t="s">
        <v>5172</v>
      </c>
      <c r="J1635" s="31" t="s">
        <v>5173</v>
      </c>
      <c r="K1635" s="31" t="s">
        <v>5164</v>
      </c>
      <c r="L1635" s="31" t="s">
        <v>5165</v>
      </c>
      <c r="M1635" s="31" t="s">
        <v>5174</v>
      </c>
      <c r="N1635" s="31"/>
      <c r="O1635" s="31" t="s">
        <v>9775</v>
      </c>
      <c r="P1635" s="31" t="s">
        <v>9776</v>
      </c>
      <c r="Q1635" s="31" t="s">
        <v>5168</v>
      </c>
    </row>
    <row r="1636" spans="1:17" hidden="1" x14ac:dyDescent="0.2">
      <c r="A1636" s="31" t="s">
        <v>10071</v>
      </c>
      <c r="B1636" s="31" t="s">
        <v>10072</v>
      </c>
      <c r="C1636" s="31" t="s">
        <v>10073</v>
      </c>
      <c r="D1636" s="31"/>
      <c r="E1636" s="31" t="s">
        <v>10024</v>
      </c>
      <c r="F1636" s="31" t="s">
        <v>3948</v>
      </c>
      <c r="G1636" s="47"/>
      <c r="H1636" s="33">
        <v>0</v>
      </c>
      <c r="I1636" s="31" t="s">
        <v>5179</v>
      </c>
      <c r="J1636" s="31" t="s">
        <v>5180</v>
      </c>
      <c r="K1636" s="31" t="s">
        <v>5164</v>
      </c>
      <c r="L1636" s="31" t="s">
        <v>5165</v>
      </c>
      <c r="M1636" s="31" t="s">
        <v>5379</v>
      </c>
      <c r="N1636" s="31" t="s">
        <v>7598</v>
      </c>
      <c r="O1636" s="31" t="s">
        <v>9775</v>
      </c>
      <c r="P1636" s="31" t="s">
        <v>9776</v>
      </c>
      <c r="Q1636" s="31" t="s">
        <v>5168</v>
      </c>
    </row>
    <row r="1637" spans="1:17" hidden="1" x14ac:dyDescent="0.2">
      <c r="A1637" s="31" t="s">
        <v>10074</v>
      </c>
      <c r="B1637" s="31" t="s">
        <v>10075</v>
      </c>
      <c r="C1637" s="31" t="s">
        <v>10076</v>
      </c>
      <c r="D1637" s="31"/>
      <c r="E1637" s="31" t="s">
        <v>10024</v>
      </c>
      <c r="F1637" s="31" t="s">
        <v>3948</v>
      </c>
      <c r="G1637" s="47"/>
      <c r="H1637" s="33">
        <v>0</v>
      </c>
      <c r="I1637" s="31" t="s">
        <v>5179</v>
      </c>
      <c r="J1637" s="31" t="s">
        <v>5180</v>
      </c>
      <c r="K1637" s="31" t="s">
        <v>5164</v>
      </c>
      <c r="L1637" s="31" t="s">
        <v>5165</v>
      </c>
      <c r="M1637" s="31" t="s">
        <v>5379</v>
      </c>
      <c r="N1637" s="31" t="s">
        <v>7598</v>
      </c>
      <c r="O1637" s="31" t="s">
        <v>9775</v>
      </c>
      <c r="P1637" s="31" t="s">
        <v>9776</v>
      </c>
      <c r="Q1637" s="31" t="s">
        <v>5168</v>
      </c>
    </row>
    <row r="1638" spans="1:17" hidden="1" x14ac:dyDescent="0.2">
      <c r="A1638" s="31" t="s">
        <v>10077</v>
      </c>
      <c r="B1638" s="31" t="s">
        <v>10078</v>
      </c>
      <c r="C1638" s="31" t="s">
        <v>10079</v>
      </c>
      <c r="D1638" s="31"/>
      <c r="E1638" s="31" t="s">
        <v>9774</v>
      </c>
      <c r="F1638" s="31" t="s">
        <v>3948</v>
      </c>
      <c r="G1638" s="47"/>
      <c r="H1638" s="33">
        <v>0</v>
      </c>
      <c r="I1638" s="31" t="s">
        <v>5218</v>
      </c>
      <c r="J1638" s="31" t="s">
        <v>5219</v>
      </c>
      <c r="K1638" s="31" t="s">
        <v>5164</v>
      </c>
      <c r="L1638" s="31" t="s">
        <v>5165</v>
      </c>
      <c r="M1638" s="31" t="s">
        <v>5320</v>
      </c>
      <c r="N1638" s="31"/>
      <c r="O1638" s="31" t="s">
        <v>9775</v>
      </c>
      <c r="P1638" s="31" t="s">
        <v>9776</v>
      </c>
      <c r="Q1638" s="31" t="s">
        <v>5168</v>
      </c>
    </row>
    <row r="1639" spans="1:17" hidden="1" x14ac:dyDescent="0.2">
      <c r="A1639" s="31" t="s">
        <v>10080</v>
      </c>
      <c r="B1639" s="31" t="s">
        <v>10081</v>
      </c>
      <c r="C1639" s="31" t="s">
        <v>10082</v>
      </c>
      <c r="D1639" s="31"/>
      <c r="E1639" s="31" t="s">
        <v>9774</v>
      </c>
      <c r="F1639" s="31" t="s">
        <v>3948</v>
      </c>
      <c r="G1639" s="47"/>
      <c r="H1639" s="33">
        <v>0</v>
      </c>
      <c r="I1639" s="31" t="s">
        <v>5218</v>
      </c>
      <c r="J1639" s="31" t="s">
        <v>5219</v>
      </c>
      <c r="K1639" s="31" t="s">
        <v>5164</v>
      </c>
      <c r="L1639" s="31" t="s">
        <v>5165</v>
      </c>
      <c r="M1639" s="31" t="s">
        <v>5390</v>
      </c>
      <c r="N1639" s="31"/>
      <c r="O1639" s="31" t="s">
        <v>9775</v>
      </c>
      <c r="P1639" s="31" t="s">
        <v>9776</v>
      </c>
      <c r="Q1639" s="31" t="s">
        <v>5168</v>
      </c>
    </row>
    <row r="1640" spans="1:17" hidden="1" x14ac:dyDescent="0.2">
      <c r="A1640" s="31" t="s">
        <v>10083</v>
      </c>
      <c r="B1640" s="31" t="s">
        <v>10084</v>
      </c>
      <c r="C1640" s="31" t="s">
        <v>10085</v>
      </c>
      <c r="D1640" s="31"/>
      <c r="E1640" s="31" t="s">
        <v>9774</v>
      </c>
      <c r="F1640" s="31" t="s">
        <v>3948</v>
      </c>
      <c r="G1640" s="47"/>
      <c r="H1640" s="33">
        <v>0</v>
      </c>
      <c r="I1640" s="31" t="s">
        <v>5514</v>
      </c>
      <c r="J1640" s="31" t="s">
        <v>5515</v>
      </c>
      <c r="K1640" s="31" t="s">
        <v>5164</v>
      </c>
      <c r="L1640" s="31" t="s">
        <v>5494</v>
      </c>
      <c r="M1640" s="31" t="s">
        <v>5239</v>
      </c>
      <c r="N1640" s="31"/>
      <c r="O1640" s="31" t="s">
        <v>9775</v>
      </c>
      <c r="P1640" s="31" t="s">
        <v>9776</v>
      </c>
      <c r="Q1640" s="31" t="s">
        <v>5168</v>
      </c>
    </row>
    <row r="1641" spans="1:17" hidden="1" x14ac:dyDescent="0.2">
      <c r="A1641" s="31" t="s">
        <v>10086</v>
      </c>
      <c r="B1641" s="31" t="s">
        <v>10087</v>
      </c>
      <c r="C1641" s="31" t="s">
        <v>10088</v>
      </c>
      <c r="D1641" s="31"/>
      <c r="E1641" s="31" t="s">
        <v>9774</v>
      </c>
      <c r="F1641" s="31" t="s">
        <v>3948</v>
      </c>
      <c r="G1641" s="47"/>
      <c r="H1641" s="33">
        <v>0</v>
      </c>
      <c r="I1641" s="31" t="s">
        <v>5172</v>
      </c>
      <c r="J1641" s="31" t="s">
        <v>5173</v>
      </c>
      <c r="K1641" s="31" t="s">
        <v>5164</v>
      </c>
      <c r="L1641" s="31" t="s">
        <v>5165</v>
      </c>
      <c r="M1641" s="31" t="s">
        <v>5224</v>
      </c>
      <c r="N1641" s="31"/>
      <c r="O1641" s="31" t="s">
        <v>9775</v>
      </c>
      <c r="P1641" s="31" t="s">
        <v>9776</v>
      </c>
      <c r="Q1641" s="31" t="s">
        <v>5168</v>
      </c>
    </row>
    <row r="1642" spans="1:17" hidden="1" x14ac:dyDescent="0.2">
      <c r="A1642" s="31" t="s">
        <v>10089</v>
      </c>
      <c r="B1642" s="31" t="s">
        <v>10090</v>
      </c>
      <c r="C1642" s="31" t="s">
        <v>10091</v>
      </c>
      <c r="D1642" s="31"/>
      <c r="E1642" s="31" t="s">
        <v>10024</v>
      </c>
      <c r="F1642" s="31" t="s">
        <v>3948</v>
      </c>
      <c r="G1642" s="47"/>
      <c r="H1642" s="33">
        <v>0</v>
      </c>
      <c r="I1642" s="31" t="s">
        <v>5179</v>
      </c>
      <c r="J1642" s="31" t="s">
        <v>5180</v>
      </c>
      <c r="K1642" s="31" t="s">
        <v>5164</v>
      </c>
      <c r="L1642" s="31" t="s">
        <v>5165</v>
      </c>
      <c r="M1642" s="31" t="s">
        <v>5379</v>
      </c>
      <c r="N1642" s="31"/>
      <c r="O1642" s="31" t="s">
        <v>9775</v>
      </c>
      <c r="P1642" s="31" t="s">
        <v>9776</v>
      </c>
      <c r="Q1642" s="31" t="s">
        <v>5168</v>
      </c>
    </row>
    <row r="1643" spans="1:17" hidden="1" x14ac:dyDescent="0.2">
      <c r="A1643" s="31" t="s">
        <v>10092</v>
      </c>
      <c r="B1643" s="31" t="s">
        <v>10093</v>
      </c>
      <c r="C1643" s="31" t="s">
        <v>10094</v>
      </c>
      <c r="D1643" s="31"/>
      <c r="E1643" s="31" t="s">
        <v>9774</v>
      </c>
      <c r="F1643" s="31" t="s">
        <v>3948</v>
      </c>
      <c r="G1643" s="47"/>
      <c r="H1643" s="33">
        <v>0</v>
      </c>
      <c r="I1643" s="31" t="s">
        <v>5514</v>
      </c>
      <c r="J1643" s="31" t="s">
        <v>5515</v>
      </c>
      <c r="K1643" s="31" t="s">
        <v>5164</v>
      </c>
      <c r="L1643" s="31" t="s">
        <v>5238</v>
      </c>
      <c r="M1643" s="31" t="s">
        <v>5239</v>
      </c>
      <c r="N1643" s="31"/>
      <c r="O1643" s="31" t="s">
        <v>9775</v>
      </c>
      <c r="P1643" s="31" t="s">
        <v>9776</v>
      </c>
      <c r="Q1643" s="31" t="s">
        <v>5168</v>
      </c>
    </row>
    <row r="1644" spans="1:17" hidden="1" x14ac:dyDescent="0.2">
      <c r="A1644" s="31" t="s">
        <v>10095</v>
      </c>
      <c r="B1644" s="31" t="s">
        <v>10096</v>
      </c>
      <c r="C1644" s="31" t="s">
        <v>10097</v>
      </c>
      <c r="D1644" s="31"/>
      <c r="E1644" s="31" t="s">
        <v>10024</v>
      </c>
      <c r="F1644" s="31" t="s">
        <v>3948</v>
      </c>
      <c r="G1644" s="47"/>
      <c r="H1644" s="33">
        <v>0</v>
      </c>
      <c r="I1644" s="31" t="s">
        <v>5179</v>
      </c>
      <c r="J1644" s="31" t="s">
        <v>5180</v>
      </c>
      <c r="K1644" s="31" t="s">
        <v>5164</v>
      </c>
      <c r="L1644" s="31" t="s">
        <v>5165</v>
      </c>
      <c r="M1644" s="31" t="s">
        <v>5379</v>
      </c>
      <c r="N1644" s="31" t="s">
        <v>7598</v>
      </c>
      <c r="O1644" s="31" t="s">
        <v>9775</v>
      </c>
      <c r="P1644" s="31" t="s">
        <v>9776</v>
      </c>
      <c r="Q1644" s="31" t="s">
        <v>5168</v>
      </c>
    </row>
    <row r="1645" spans="1:17" hidden="1" x14ac:dyDescent="0.2">
      <c r="A1645" s="31" t="s">
        <v>10098</v>
      </c>
      <c r="B1645" s="31" t="s">
        <v>10099</v>
      </c>
      <c r="C1645" s="31" t="s">
        <v>10100</v>
      </c>
      <c r="D1645" s="31"/>
      <c r="E1645" s="31" t="s">
        <v>9774</v>
      </c>
      <c r="F1645" s="31" t="s">
        <v>3948</v>
      </c>
      <c r="G1645" s="47"/>
      <c r="H1645" s="33">
        <v>0</v>
      </c>
      <c r="I1645" s="31" t="s">
        <v>5172</v>
      </c>
      <c r="J1645" s="31" t="s">
        <v>5173</v>
      </c>
      <c r="K1645" s="31" t="s">
        <v>5164</v>
      </c>
      <c r="L1645" s="31" t="s">
        <v>5165</v>
      </c>
      <c r="M1645" s="31" t="s">
        <v>5224</v>
      </c>
      <c r="N1645" s="31"/>
      <c r="O1645" s="31" t="s">
        <v>9775</v>
      </c>
      <c r="P1645" s="31" t="s">
        <v>9776</v>
      </c>
      <c r="Q1645" s="31" t="s">
        <v>5168</v>
      </c>
    </row>
    <row r="1646" spans="1:17" hidden="1" x14ac:dyDescent="0.2">
      <c r="A1646" s="31" t="s">
        <v>10101</v>
      </c>
      <c r="B1646" s="31" t="s">
        <v>10102</v>
      </c>
      <c r="C1646" s="31" t="s">
        <v>10103</v>
      </c>
      <c r="D1646" s="31"/>
      <c r="E1646" s="31" t="s">
        <v>10024</v>
      </c>
      <c r="F1646" s="31" t="s">
        <v>3948</v>
      </c>
      <c r="G1646" s="47"/>
      <c r="H1646" s="33">
        <v>0</v>
      </c>
      <c r="I1646" s="31" t="s">
        <v>5179</v>
      </c>
      <c r="J1646" s="31" t="s">
        <v>5180</v>
      </c>
      <c r="K1646" s="31" t="s">
        <v>5164</v>
      </c>
      <c r="L1646" s="31" t="s">
        <v>5165</v>
      </c>
      <c r="M1646" s="31" t="s">
        <v>5379</v>
      </c>
      <c r="N1646" s="31"/>
      <c r="O1646" s="31" t="s">
        <v>9775</v>
      </c>
      <c r="P1646" s="31" t="s">
        <v>9776</v>
      </c>
      <c r="Q1646" s="31" t="s">
        <v>5168</v>
      </c>
    </row>
    <row r="1647" spans="1:17" hidden="1" x14ac:dyDescent="0.2">
      <c r="A1647" s="31" t="s">
        <v>10104</v>
      </c>
      <c r="B1647" s="31" t="s">
        <v>10105</v>
      </c>
      <c r="C1647" s="31" t="s">
        <v>10106</v>
      </c>
      <c r="D1647" s="31"/>
      <c r="E1647" s="31" t="s">
        <v>9774</v>
      </c>
      <c r="F1647" s="31" t="s">
        <v>3948</v>
      </c>
      <c r="G1647" s="47"/>
      <c r="H1647" s="33">
        <v>0</v>
      </c>
      <c r="I1647" s="31" t="s">
        <v>5514</v>
      </c>
      <c r="J1647" s="31" t="s">
        <v>5515</v>
      </c>
      <c r="K1647" s="31" t="s">
        <v>5164</v>
      </c>
      <c r="L1647" s="31" t="s">
        <v>5494</v>
      </c>
      <c r="M1647" s="31" t="s">
        <v>5239</v>
      </c>
      <c r="N1647" s="31"/>
      <c r="O1647" s="31" t="s">
        <v>9775</v>
      </c>
      <c r="P1647" s="31" t="s">
        <v>9776</v>
      </c>
      <c r="Q1647" s="31" t="s">
        <v>5168</v>
      </c>
    </row>
    <row r="1648" spans="1:17" hidden="1" x14ac:dyDescent="0.2">
      <c r="A1648" s="31" t="s">
        <v>10107</v>
      </c>
      <c r="B1648" s="31" t="s">
        <v>10108</v>
      </c>
      <c r="C1648" s="31" t="s">
        <v>10109</v>
      </c>
      <c r="D1648" s="31"/>
      <c r="E1648" s="31" t="s">
        <v>9774</v>
      </c>
      <c r="F1648" s="31" t="s">
        <v>3948</v>
      </c>
      <c r="G1648" s="47"/>
      <c r="H1648" s="33">
        <v>0</v>
      </c>
      <c r="I1648" s="31" t="s">
        <v>5514</v>
      </c>
      <c r="J1648" s="31" t="s">
        <v>5515</v>
      </c>
      <c r="K1648" s="31" t="s">
        <v>5164</v>
      </c>
      <c r="L1648" s="31" t="s">
        <v>5494</v>
      </c>
      <c r="M1648" s="31" t="s">
        <v>5239</v>
      </c>
      <c r="N1648" s="31"/>
      <c r="O1648" s="31" t="s">
        <v>9775</v>
      </c>
      <c r="P1648" s="31" t="s">
        <v>9776</v>
      </c>
      <c r="Q1648" s="31" t="s">
        <v>5168</v>
      </c>
    </row>
    <row r="1649" spans="1:17" hidden="1" x14ac:dyDescent="0.2">
      <c r="A1649" s="31" t="s">
        <v>10110</v>
      </c>
      <c r="B1649" s="31" t="s">
        <v>10111</v>
      </c>
      <c r="C1649" s="31" t="s">
        <v>10112</v>
      </c>
      <c r="D1649" s="31"/>
      <c r="E1649" s="31" t="s">
        <v>9774</v>
      </c>
      <c r="F1649" s="31" t="s">
        <v>3948</v>
      </c>
      <c r="G1649" s="47"/>
      <c r="H1649" s="33">
        <v>0</v>
      </c>
      <c r="I1649" s="31" t="s">
        <v>5179</v>
      </c>
      <c r="J1649" s="31" t="s">
        <v>5180</v>
      </c>
      <c r="K1649" s="31" t="s">
        <v>5164</v>
      </c>
      <c r="L1649" s="31" t="s">
        <v>5165</v>
      </c>
      <c r="M1649" s="31" t="s">
        <v>5379</v>
      </c>
      <c r="N1649" s="31" t="s">
        <v>7598</v>
      </c>
      <c r="O1649" s="31" t="s">
        <v>9775</v>
      </c>
      <c r="P1649" s="31" t="s">
        <v>9776</v>
      </c>
      <c r="Q1649" s="31" t="s">
        <v>5168</v>
      </c>
    </row>
    <row r="1650" spans="1:17" hidden="1" x14ac:dyDescent="0.2">
      <c r="A1650" s="31" t="s">
        <v>10113</v>
      </c>
      <c r="B1650" s="31" t="s">
        <v>10114</v>
      </c>
      <c r="C1650" s="31" t="s">
        <v>10115</v>
      </c>
      <c r="D1650" s="31"/>
      <c r="E1650" s="31" t="s">
        <v>9774</v>
      </c>
      <c r="F1650" s="31" t="s">
        <v>3948</v>
      </c>
      <c r="G1650" s="47"/>
      <c r="H1650" s="33">
        <v>0</v>
      </c>
      <c r="I1650" s="31" t="s">
        <v>5172</v>
      </c>
      <c r="J1650" s="31" t="s">
        <v>5173</v>
      </c>
      <c r="K1650" s="31" t="s">
        <v>5164</v>
      </c>
      <c r="L1650" s="31" t="s">
        <v>5165</v>
      </c>
      <c r="M1650" s="31" t="s">
        <v>5258</v>
      </c>
      <c r="N1650" s="31"/>
      <c r="O1650" s="31" t="s">
        <v>9775</v>
      </c>
      <c r="P1650" s="31" t="s">
        <v>9776</v>
      </c>
      <c r="Q1650" s="31" t="s">
        <v>5168</v>
      </c>
    </row>
    <row r="1651" spans="1:17" hidden="1" x14ac:dyDescent="0.2">
      <c r="A1651" s="31" t="s">
        <v>10116</v>
      </c>
      <c r="B1651" s="31" t="s">
        <v>10117</v>
      </c>
      <c r="C1651" s="31" t="s">
        <v>10118</v>
      </c>
      <c r="D1651" s="31"/>
      <c r="E1651" s="31" t="s">
        <v>9774</v>
      </c>
      <c r="F1651" s="31" t="s">
        <v>3948</v>
      </c>
      <c r="G1651" s="47"/>
      <c r="H1651" s="33">
        <v>0</v>
      </c>
      <c r="I1651" s="31" t="s">
        <v>5252</v>
      </c>
      <c r="J1651" s="31" t="s">
        <v>5253</v>
      </c>
      <c r="K1651" s="31" t="s">
        <v>5164</v>
      </c>
      <c r="L1651" s="31" t="s">
        <v>5165</v>
      </c>
      <c r="M1651" s="31" t="s">
        <v>5569</v>
      </c>
      <c r="N1651" s="31"/>
      <c r="O1651" s="31" t="s">
        <v>9775</v>
      </c>
      <c r="P1651" s="31" t="s">
        <v>9776</v>
      </c>
      <c r="Q1651" s="31" t="s">
        <v>5168</v>
      </c>
    </row>
    <row r="1652" spans="1:17" hidden="1" x14ac:dyDescent="0.2">
      <c r="A1652" s="31" t="s">
        <v>10119</v>
      </c>
      <c r="B1652" s="31" t="s">
        <v>10120</v>
      </c>
      <c r="C1652" s="31" t="s">
        <v>10121</v>
      </c>
      <c r="D1652" s="31"/>
      <c r="E1652" s="31" t="s">
        <v>9774</v>
      </c>
      <c r="F1652" s="31" t="s">
        <v>3948</v>
      </c>
      <c r="G1652" s="47"/>
      <c r="H1652" s="33">
        <v>0</v>
      </c>
      <c r="I1652" s="31" t="s">
        <v>5179</v>
      </c>
      <c r="J1652" s="31" t="s">
        <v>5180</v>
      </c>
      <c r="K1652" s="31" t="s">
        <v>5164</v>
      </c>
      <c r="L1652" s="31" t="s">
        <v>5165</v>
      </c>
      <c r="M1652" s="31" t="s">
        <v>5379</v>
      </c>
      <c r="N1652" s="31" t="s">
        <v>7598</v>
      </c>
      <c r="O1652" s="31" t="s">
        <v>9775</v>
      </c>
      <c r="P1652" s="31" t="s">
        <v>9776</v>
      </c>
      <c r="Q1652" s="31" t="s">
        <v>5168</v>
      </c>
    </row>
    <row r="1653" spans="1:17" hidden="1" x14ac:dyDescent="0.2">
      <c r="A1653" s="31" t="s">
        <v>10122</v>
      </c>
      <c r="B1653" s="31" t="s">
        <v>10123</v>
      </c>
      <c r="C1653" s="31" t="s">
        <v>10124</v>
      </c>
      <c r="D1653" s="31"/>
      <c r="E1653" s="31" t="s">
        <v>9774</v>
      </c>
      <c r="F1653" s="31" t="s">
        <v>3948</v>
      </c>
      <c r="G1653" s="47"/>
      <c r="H1653" s="33">
        <v>0</v>
      </c>
      <c r="I1653" s="31" t="s">
        <v>5218</v>
      </c>
      <c r="J1653" s="31" t="s">
        <v>5219</v>
      </c>
      <c r="K1653" s="31" t="s">
        <v>5164</v>
      </c>
      <c r="L1653" s="31" t="s">
        <v>5165</v>
      </c>
      <c r="M1653" s="31" t="s">
        <v>5390</v>
      </c>
      <c r="N1653" s="31"/>
      <c r="O1653" s="31" t="s">
        <v>9775</v>
      </c>
      <c r="P1653" s="31" t="s">
        <v>9776</v>
      </c>
      <c r="Q1653" s="31" t="s">
        <v>5168</v>
      </c>
    </row>
    <row r="1654" spans="1:17" hidden="1" x14ac:dyDescent="0.2">
      <c r="A1654" s="31" t="s">
        <v>10125</v>
      </c>
      <c r="B1654" s="31" t="s">
        <v>10126</v>
      </c>
      <c r="C1654" s="31" t="s">
        <v>10127</v>
      </c>
      <c r="D1654" s="31"/>
      <c r="E1654" s="31" t="s">
        <v>9774</v>
      </c>
      <c r="F1654" s="31" t="s">
        <v>3948</v>
      </c>
      <c r="G1654" s="47"/>
      <c r="H1654" s="33">
        <v>0</v>
      </c>
      <c r="I1654" s="31" t="s">
        <v>5252</v>
      </c>
      <c r="J1654" s="31" t="s">
        <v>5253</v>
      </c>
      <c r="K1654" s="31" t="s">
        <v>5164</v>
      </c>
      <c r="L1654" s="31" t="s">
        <v>5165</v>
      </c>
      <c r="M1654" s="31" t="s">
        <v>5254</v>
      </c>
      <c r="N1654" s="31"/>
      <c r="O1654" s="31" t="s">
        <v>9775</v>
      </c>
      <c r="P1654" s="31" t="s">
        <v>9776</v>
      </c>
      <c r="Q1654" s="31" t="s">
        <v>5168</v>
      </c>
    </row>
    <row r="1655" spans="1:17" hidden="1" x14ac:dyDescent="0.2">
      <c r="A1655" s="31" t="s">
        <v>10128</v>
      </c>
      <c r="B1655" s="31" t="s">
        <v>10129</v>
      </c>
      <c r="C1655" s="31" t="s">
        <v>10130</v>
      </c>
      <c r="D1655" s="31"/>
      <c r="E1655" s="31" t="s">
        <v>9774</v>
      </c>
      <c r="F1655" s="31" t="s">
        <v>3948</v>
      </c>
      <c r="G1655" s="47"/>
      <c r="H1655" s="33">
        <v>0</v>
      </c>
      <c r="I1655" s="31" t="s">
        <v>5179</v>
      </c>
      <c r="J1655" s="31" t="s">
        <v>5180</v>
      </c>
      <c r="K1655" s="31" t="s">
        <v>5164</v>
      </c>
      <c r="L1655" s="31" t="s">
        <v>5165</v>
      </c>
      <c r="M1655" s="31" t="s">
        <v>5379</v>
      </c>
      <c r="N1655" s="31"/>
      <c r="O1655" s="31" t="s">
        <v>9775</v>
      </c>
      <c r="P1655" s="31" t="s">
        <v>9776</v>
      </c>
      <c r="Q1655" s="31" t="s">
        <v>5168</v>
      </c>
    </row>
    <row r="1656" spans="1:17" hidden="1" x14ac:dyDescent="0.2">
      <c r="A1656" s="31" t="s">
        <v>10131</v>
      </c>
      <c r="B1656" s="31" t="s">
        <v>10132</v>
      </c>
      <c r="C1656" s="31" t="s">
        <v>10133</v>
      </c>
      <c r="D1656" s="31"/>
      <c r="E1656" s="31" t="s">
        <v>9774</v>
      </c>
      <c r="F1656" s="31" t="s">
        <v>3948</v>
      </c>
      <c r="G1656" s="47"/>
      <c r="H1656" s="33">
        <v>0</v>
      </c>
      <c r="I1656" s="31" t="s">
        <v>5218</v>
      </c>
      <c r="J1656" s="31" t="s">
        <v>5219</v>
      </c>
      <c r="K1656" s="31" t="s">
        <v>5164</v>
      </c>
      <c r="L1656" s="31" t="s">
        <v>5165</v>
      </c>
      <c r="M1656" s="31" t="s">
        <v>5220</v>
      </c>
      <c r="N1656" s="31"/>
      <c r="O1656" s="31" t="s">
        <v>9775</v>
      </c>
      <c r="P1656" s="31" t="s">
        <v>9776</v>
      </c>
      <c r="Q1656" s="31" t="s">
        <v>5168</v>
      </c>
    </row>
    <row r="1657" spans="1:17" hidden="1" x14ac:dyDescent="0.2">
      <c r="A1657" s="31" t="s">
        <v>10134</v>
      </c>
      <c r="B1657" s="31" t="s">
        <v>10135</v>
      </c>
      <c r="C1657" s="31" t="s">
        <v>10136</v>
      </c>
      <c r="D1657" s="31"/>
      <c r="E1657" s="31" t="s">
        <v>9774</v>
      </c>
      <c r="F1657" s="31" t="s">
        <v>3948</v>
      </c>
      <c r="G1657" s="47"/>
      <c r="H1657" s="33">
        <v>0</v>
      </c>
      <c r="I1657" s="31" t="s">
        <v>5179</v>
      </c>
      <c r="J1657" s="31" t="s">
        <v>5180</v>
      </c>
      <c r="K1657" s="31" t="s">
        <v>5164</v>
      </c>
      <c r="L1657" s="31" t="s">
        <v>5165</v>
      </c>
      <c r="M1657" s="31" t="s">
        <v>5379</v>
      </c>
      <c r="N1657" s="31"/>
      <c r="O1657" s="31" t="s">
        <v>9775</v>
      </c>
      <c r="P1657" s="31" t="s">
        <v>9776</v>
      </c>
      <c r="Q1657" s="31" t="s">
        <v>5168</v>
      </c>
    </row>
    <row r="1658" spans="1:17" hidden="1" x14ac:dyDescent="0.2">
      <c r="A1658" s="31" t="s">
        <v>10137</v>
      </c>
      <c r="B1658" s="31" t="s">
        <v>10138</v>
      </c>
      <c r="C1658" s="31" t="s">
        <v>10139</v>
      </c>
      <c r="D1658" s="31"/>
      <c r="E1658" s="31" t="s">
        <v>9774</v>
      </c>
      <c r="F1658" s="31" t="s">
        <v>3948</v>
      </c>
      <c r="G1658" s="47"/>
      <c r="H1658" s="33">
        <v>0</v>
      </c>
      <c r="I1658" s="31" t="s">
        <v>5252</v>
      </c>
      <c r="J1658" s="31" t="s">
        <v>5253</v>
      </c>
      <c r="K1658" s="31" t="s">
        <v>5164</v>
      </c>
      <c r="L1658" s="31" t="s">
        <v>5165</v>
      </c>
      <c r="M1658" s="31" t="s">
        <v>5166</v>
      </c>
      <c r="N1658" s="31"/>
      <c r="O1658" s="31" t="s">
        <v>9775</v>
      </c>
      <c r="P1658" s="31" t="s">
        <v>9776</v>
      </c>
      <c r="Q1658" s="31" t="s">
        <v>5168</v>
      </c>
    </row>
    <row r="1659" spans="1:17" hidden="1" x14ac:dyDescent="0.2">
      <c r="A1659" s="31" t="s">
        <v>10140</v>
      </c>
      <c r="B1659" s="31" t="s">
        <v>10141</v>
      </c>
      <c r="C1659" s="31" t="s">
        <v>10142</v>
      </c>
      <c r="D1659" s="31"/>
      <c r="E1659" s="31" t="s">
        <v>9774</v>
      </c>
      <c r="F1659" s="31" t="s">
        <v>3948</v>
      </c>
      <c r="G1659" s="47"/>
      <c r="H1659" s="33">
        <v>0</v>
      </c>
      <c r="I1659" s="31" t="s">
        <v>5252</v>
      </c>
      <c r="J1659" s="31" t="s">
        <v>5253</v>
      </c>
      <c r="K1659" s="31" t="s">
        <v>5164</v>
      </c>
      <c r="L1659" s="31" t="s">
        <v>5165</v>
      </c>
      <c r="M1659" s="31" t="s">
        <v>5254</v>
      </c>
      <c r="N1659" s="31"/>
      <c r="O1659" s="31" t="s">
        <v>9775</v>
      </c>
      <c r="P1659" s="31" t="s">
        <v>9776</v>
      </c>
      <c r="Q1659" s="31" t="s">
        <v>5168</v>
      </c>
    </row>
    <row r="1660" spans="1:17" hidden="1" x14ac:dyDescent="0.2">
      <c r="A1660" s="31" t="s">
        <v>10143</v>
      </c>
      <c r="B1660" s="31" t="s">
        <v>10144</v>
      </c>
      <c r="C1660" s="31" t="s">
        <v>10145</v>
      </c>
      <c r="D1660" s="31"/>
      <c r="E1660" s="31" t="s">
        <v>9774</v>
      </c>
      <c r="F1660" s="31" t="s">
        <v>3948</v>
      </c>
      <c r="G1660" s="47"/>
      <c r="H1660" s="33">
        <v>0</v>
      </c>
      <c r="I1660" s="31" t="s">
        <v>5514</v>
      </c>
      <c r="J1660" s="31" t="s">
        <v>5515</v>
      </c>
      <c r="K1660" s="31" t="s">
        <v>5164</v>
      </c>
      <c r="L1660" s="31" t="s">
        <v>5494</v>
      </c>
      <c r="M1660" s="31" t="s">
        <v>5239</v>
      </c>
      <c r="N1660" s="31"/>
      <c r="O1660" s="31" t="s">
        <v>9775</v>
      </c>
      <c r="P1660" s="31" t="s">
        <v>9776</v>
      </c>
      <c r="Q1660" s="31" t="s">
        <v>5168</v>
      </c>
    </row>
    <row r="1661" spans="1:17" hidden="1" x14ac:dyDescent="0.2">
      <c r="A1661" s="31" t="s">
        <v>10146</v>
      </c>
      <c r="B1661" s="31" t="s">
        <v>10147</v>
      </c>
      <c r="C1661" s="31" t="s">
        <v>10148</v>
      </c>
      <c r="D1661" s="31"/>
      <c r="E1661" s="31" t="s">
        <v>9774</v>
      </c>
      <c r="F1661" s="31" t="s">
        <v>3948</v>
      </c>
      <c r="G1661" s="47"/>
      <c r="H1661" s="33">
        <v>0</v>
      </c>
      <c r="I1661" s="31" t="s">
        <v>5179</v>
      </c>
      <c r="J1661" s="31" t="s">
        <v>5180</v>
      </c>
      <c r="K1661" s="31" t="s">
        <v>5164</v>
      </c>
      <c r="L1661" s="31" t="s">
        <v>5165</v>
      </c>
      <c r="M1661" s="31" t="s">
        <v>5361</v>
      </c>
      <c r="N1661" s="31" t="s">
        <v>9095</v>
      </c>
      <c r="O1661" s="31" t="s">
        <v>9775</v>
      </c>
      <c r="P1661" s="31" t="s">
        <v>9776</v>
      </c>
      <c r="Q1661" s="31" t="s">
        <v>5168</v>
      </c>
    </row>
    <row r="1662" spans="1:17" hidden="1" x14ac:dyDescent="0.2">
      <c r="A1662" s="31" t="s">
        <v>10149</v>
      </c>
      <c r="B1662" s="31" t="s">
        <v>10150</v>
      </c>
      <c r="C1662" s="31" t="s">
        <v>10151</v>
      </c>
      <c r="D1662" s="31"/>
      <c r="E1662" s="31" t="s">
        <v>9774</v>
      </c>
      <c r="F1662" s="31" t="s">
        <v>3948</v>
      </c>
      <c r="G1662" s="47"/>
      <c r="H1662" s="33">
        <v>0</v>
      </c>
      <c r="I1662" s="31" t="s">
        <v>5218</v>
      </c>
      <c r="J1662" s="31" t="s">
        <v>5219</v>
      </c>
      <c r="K1662" s="31" t="s">
        <v>5164</v>
      </c>
      <c r="L1662" s="31" t="s">
        <v>5165</v>
      </c>
      <c r="M1662" s="31" t="s">
        <v>5220</v>
      </c>
      <c r="N1662" s="31"/>
      <c r="O1662" s="31" t="s">
        <v>9775</v>
      </c>
      <c r="P1662" s="31" t="s">
        <v>9776</v>
      </c>
      <c r="Q1662" s="31" t="s">
        <v>5168</v>
      </c>
    </row>
    <row r="1663" spans="1:17" hidden="1" x14ac:dyDescent="0.2">
      <c r="A1663" s="31" t="s">
        <v>10152</v>
      </c>
      <c r="B1663" s="31" t="s">
        <v>10153</v>
      </c>
      <c r="C1663" s="31" t="s">
        <v>10154</v>
      </c>
      <c r="D1663" s="31"/>
      <c r="E1663" s="31" t="s">
        <v>9774</v>
      </c>
      <c r="F1663" s="31" t="s">
        <v>3948</v>
      </c>
      <c r="G1663" s="47"/>
      <c r="H1663" s="33">
        <v>0</v>
      </c>
      <c r="I1663" s="31" t="s">
        <v>5514</v>
      </c>
      <c r="J1663" s="31" t="s">
        <v>5515</v>
      </c>
      <c r="K1663" s="31" t="s">
        <v>5164</v>
      </c>
      <c r="L1663" s="31" t="s">
        <v>5494</v>
      </c>
      <c r="M1663" s="31" t="s">
        <v>5239</v>
      </c>
      <c r="N1663" s="31"/>
      <c r="O1663" s="31" t="s">
        <v>9775</v>
      </c>
      <c r="P1663" s="31" t="s">
        <v>9776</v>
      </c>
      <c r="Q1663" s="31" t="s">
        <v>5168</v>
      </c>
    </row>
    <row r="1664" spans="1:17" hidden="1" x14ac:dyDescent="0.2">
      <c r="A1664" s="31" t="s">
        <v>10155</v>
      </c>
      <c r="B1664" s="31" t="s">
        <v>10156</v>
      </c>
      <c r="C1664" s="31" t="s">
        <v>10157</v>
      </c>
      <c r="D1664" s="31"/>
      <c r="E1664" s="31" t="s">
        <v>9774</v>
      </c>
      <c r="F1664" s="31" t="s">
        <v>3948</v>
      </c>
      <c r="G1664" s="47"/>
      <c r="H1664" s="33">
        <v>0</v>
      </c>
      <c r="I1664" s="31" t="s">
        <v>5252</v>
      </c>
      <c r="J1664" s="31" t="s">
        <v>5253</v>
      </c>
      <c r="K1664" s="31" t="s">
        <v>5164</v>
      </c>
      <c r="L1664" s="31" t="s">
        <v>5165</v>
      </c>
      <c r="M1664" s="31" t="s">
        <v>5569</v>
      </c>
      <c r="N1664" s="31"/>
      <c r="O1664" s="31" t="s">
        <v>9775</v>
      </c>
      <c r="P1664" s="31" t="s">
        <v>9776</v>
      </c>
      <c r="Q1664" s="31" t="s">
        <v>5168</v>
      </c>
    </row>
    <row r="1665" spans="1:17" hidden="1" x14ac:dyDescent="0.2">
      <c r="A1665" s="31" t="s">
        <v>10158</v>
      </c>
      <c r="B1665" s="31" t="s">
        <v>10159</v>
      </c>
      <c r="C1665" s="31" t="s">
        <v>10160</v>
      </c>
      <c r="D1665" s="31"/>
      <c r="E1665" s="31" t="s">
        <v>9774</v>
      </c>
      <c r="F1665" s="31" t="s">
        <v>3948</v>
      </c>
      <c r="G1665" s="47"/>
      <c r="H1665" s="33">
        <v>0</v>
      </c>
      <c r="I1665" s="31" t="s">
        <v>5514</v>
      </c>
      <c r="J1665" s="31" t="s">
        <v>5515</v>
      </c>
      <c r="K1665" s="31" t="s">
        <v>5164</v>
      </c>
      <c r="L1665" s="31" t="s">
        <v>5494</v>
      </c>
      <c r="M1665" s="31" t="s">
        <v>5239</v>
      </c>
      <c r="N1665" s="31"/>
      <c r="O1665" s="31" t="s">
        <v>9775</v>
      </c>
      <c r="P1665" s="31" t="s">
        <v>9776</v>
      </c>
      <c r="Q1665" s="31" t="s">
        <v>5168</v>
      </c>
    </row>
    <row r="1666" spans="1:17" hidden="1" x14ac:dyDescent="0.2">
      <c r="A1666" s="31" t="s">
        <v>10161</v>
      </c>
      <c r="B1666" s="31" t="s">
        <v>10162</v>
      </c>
      <c r="C1666" s="31" t="s">
        <v>10163</v>
      </c>
      <c r="D1666" s="31"/>
      <c r="E1666" s="31" t="s">
        <v>9774</v>
      </c>
      <c r="F1666" s="31" t="s">
        <v>3948</v>
      </c>
      <c r="G1666" s="47"/>
      <c r="H1666" s="33">
        <v>0</v>
      </c>
      <c r="I1666" s="31" t="s">
        <v>5218</v>
      </c>
      <c r="J1666" s="31" t="s">
        <v>5219</v>
      </c>
      <c r="K1666" s="31" t="s">
        <v>5164</v>
      </c>
      <c r="L1666" s="31" t="s">
        <v>5165</v>
      </c>
      <c r="M1666" s="31" t="s">
        <v>6869</v>
      </c>
      <c r="N1666" s="31"/>
      <c r="O1666" s="31" t="s">
        <v>9775</v>
      </c>
      <c r="P1666" s="31" t="s">
        <v>9776</v>
      </c>
      <c r="Q1666" s="31" t="s">
        <v>5168</v>
      </c>
    </row>
    <row r="1667" spans="1:17" hidden="1" x14ac:dyDescent="0.2">
      <c r="A1667" s="31" t="s">
        <v>10164</v>
      </c>
      <c r="B1667" s="31" t="s">
        <v>10165</v>
      </c>
      <c r="C1667" s="31" t="s">
        <v>10166</v>
      </c>
      <c r="D1667" s="31"/>
      <c r="E1667" s="31" t="s">
        <v>9774</v>
      </c>
      <c r="F1667" s="31" t="s">
        <v>3948</v>
      </c>
      <c r="G1667" s="47"/>
      <c r="H1667" s="33">
        <v>0</v>
      </c>
      <c r="I1667" s="31" t="s">
        <v>5252</v>
      </c>
      <c r="J1667" s="31" t="s">
        <v>5253</v>
      </c>
      <c r="K1667" s="31" t="s">
        <v>5164</v>
      </c>
      <c r="L1667" s="31" t="s">
        <v>5165</v>
      </c>
      <c r="M1667" s="31" t="s">
        <v>5569</v>
      </c>
      <c r="N1667" s="31"/>
      <c r="O1667" s="31" t="s">
        <v>9775</v>
      </c>
      <c r="P1667" s="31" t="s">
        <v>9776</v>
      </c>
      <c r="Q1667" s="31" t="s">
        <v>5168</v>
      </c>
    </row>
    <row r="1668" spans="1:17" hidden="1" x14ac:dyDescent="0.2">
      <c r="A1668" s="31" t="s">
        <v>10167</v>
      </c>
      <c r="B1668" s="31" t="s">
        <v>10168</v>
      </c>
      <c r="C1668" s="31" t="s">
        <v>10169</v>
      </c>
      <c r="D1668" s="31"/>
      <c r="E1668" s="31" t="s">
        <v>9774</v>
      </c>
      <c r="F1668" s="31" t="s">
        <v>3948</v>
      </c>
      <c r="G1668" s="47"/>
      <c r="H1668" s="33">
        <v>0</v>
      </c>
      <c r="I1668" s="31" t="s">
        <v>5172</v>
      </c>
      <c r="J1668" s="31" t="s">
        <v>5173</v>
      </c>
      <c r="K1668" s="31" t="s">
        <v>5164</v>
      </c>
      <c r="L1668" s="31" t="s">
        <v>5165</v>
      </c>
      <c r="M1668" s="31" t="s">
        <v>6835</v>
      </c>
      <c r="N1668" s="31"/>
      <c r="O1668" s="31" t="s">
        <v>9775</v>
      </c>
      <c r="P1668" s="31" t="s">
        <v>9776</v>
      </c>
      <c r="Q1668" s="31" t="s">
        <v>5168</v>
      </c>
    </row>
    <row r="1669" spans="1:17" hidden="1" x14ac:dyDescent="0.2">
      <c r="A1669" s="31" t="s">
        <v>10170</v>
      </c>
      <c r="B1669" s="31" t="s">
        <v>10171</v>
      </c>
      <c r="C1669" s="31" t="s">
        <v>10172</v>
      </c>
      <c r="D1669" s="31"/>
      <c r="E1669" s="31" t="s">
        <v>9774</v>
      </c>
      <c r="F1669" s="31" t="s">
        <v>3948</v>
      </c>
      <c r="G1669" s="47"/>
      <c r="H1669" s="33">
        <v>0</v>
      </c>
      <c r="I1669" s="31" t="s">
        <v>5514</v>
      </c>
      <c r="J1669" s="31" t="s">
        <v>5515</v>
      </c>
      <c r="K1669" s="31" t="s">
        <v>5164</v>
      </c>
      <c r="L1669" s="31" t="s">
        <v>5238</v>
      </c>
      <c r="M1669" s="31" t="s">
        <v>5239</v>
      </c>
      <c r="N1669" s="31"/>
      <c r="O1669" s="31" t="s">
        <v>9775</v>
      </c>
      <c r="P1669" s="31" t="s">
        <v>9776</v>
      </c>
      <c r="Q1669" s="31" t="s">
        <v>5168</v>
      </c>
    </row>
    <row r="1670" spans="1:17" hidden="1" x14ac:dyDescent="0.2">
      <c r="A1670" s="31" t="s">
        <v>10173</v>
      </c>
      <c r="B1670" s="31" t="s">
        <v>10174</v>
      </c>
      <c r="C1670" s="31" t="s">
        <v>10175</v>
      </c>
      <c r="D1670" s="31"/>
      <c r="E1670" s="31" t="s">
        <v>9774</v>
      </c>
      <c r="F1670" s="31" t="s">
        <v>3948</v>
      </c>
      <c r="G1670" s="47"/>
      <c r="H1670" s="33">
        <v>0</v>
      </c>
      <c r="I1670" s="31" t="s">
        <v>5514</v>
      </c>
      <c r="J1670" s="31" t="s">
        <v>5515</v>
      </c>
      <c r="K1670" s="31" t="s">
        <v>5164</v>
      </c>
      <c r="L1670" s="31" t="s">
        <v>5238</v>
      </c>
      <c r="M1670" s="31" t="s">
        <v>5239</v>
      </c>
      <c r="N1670" s="31"/>
      <c r="O1670" s="31" t="s">
        <v>9775</v>
      </c>
      <c r="P1670" s="31" t="s">
        <v>9776</v>
      </c>
      <c r="Q1670" s="31" t="s">
        <v>5168</v>
      </c>
    </row>
    <row r="1671" spans="1:17" hidden="1" x14ac:dyDescent="0.2">
      <c r="A1671" s="31" t="s">
        <v>10176</v>
      </c>
      <c r="B1671" s="31" t="s">
        <v>10177</v>
      </c>
      <c r="C1671" s="31" t="s">
        <v>10178</v>
      </c>
      <c r="D1671" s="31"/>
      <c r="E1671" s="31" t="s">
        <v>9774</v>
      </c>
      <c r="F1671" s="31" t="s">
        <v>3948</v>
      </c>
      <c r="G1671" s="47"/>
      <c r="H1671" s="33">
        <v>0</v>
      </c>
      <c r="I1671" s="31" t="s">
        <v>5218</v>
      </c>
      <c r="J1671" s="31" t="s">
        <v>5219</v>
      </c>
      <c r="K1671" s="31" t="s">
        <v>5164</v>
      </c>
      <c r="L1671" s="31" t="s">
        <v>5165</v>
      </c>
      <c r="M1671" s="31" t="s">
        <v>5390</v>
      </c>
      <c r="N1671" s="31"/>
      <c r="O1671" s="31" t="s">
        <v>9775</v>
      </c>
      <c r="P1671" s="31" t="s">
        <v>9776</v>
      </c>
      <c r="Q1671" s="31" t="s">
        <v>5168</v>
      </c>
    </row>
    <row r="1672" spans="1:17" hidden="1" x14ac:dyDescent="0.2">
      <c r="A1672" s="31" t="s">
        <v>10179</v>
      </c>
      <c r="B1672" s="31" t="s">
        <v>10180</v>
      </c>
      <c r="C1672" s="31" t="s">
        <v>10181</v>
      </c>
      <c r="D1672" s="31"/>
      <c r="E1672" s="31" t="s">
        <v>9774</v>
      </c>
      <c r="F1672" s="31" t="s">
        <v>3948</v>
      </c>
      <c r="G1672" s="47"/>
      <c r="H1672" s="33">
        <v>0</v>
      </c>
      <c r="I1672" s="31" t="s">
        <v>5179</v>
      </c>
      <c r="J1672" s="31" t="s">
        <v>5180</v>
      </c>
      <c r="K1672" s="31" t="s">
        <v>5164</v>
      </c>
      <c r="L1672" s="31" t="s">
        <v>5165</v>
      </c>
      <c r="M1672" s="31" t="s">
        <v>5361</v>
      </c>
      <c r="N1672" s="31"/>
      <c r="O1672" s="31" t="s">
        <v>9775</v>
      </c>
      <c r="P1672" s="31" t="s">
        <v>9776</v>
      </c>
      <c r="Q1672" s="31" t="s">
        <v>5168</v>
      </c>
    </row>
    <row r="1673" spans="1:17" hidden="1" x14ac:dyDescent="0.2">
      <c r="A1673" s="31" t="s">
        <v>10182</v>
      </c>
      <c r="B1673" s="31" t="s">
        <v>10183</v>
      </c>
      <c r="C1673" s="31" t="s">
        <v>10184</v>
      </c>
      <c r="D1673" s="31"/>
      <c r="E1673" s="31" t="s">
        <v>9774</v>
      </c>
      <c r="F1673" s="31" t="s">
        <v>3948</v>
      </c>
      <c r="G1673" s="47"/>
      <c r="H1673" s="33">
        <v>0</v>
      </c>
      <c r="I1673" s="31" t="s">
        <v>5218</v>
      </c>
      <c r="J1673" s="31" t="s">
        <v>5219</v>
      </c>
      <c r="K1673" s="31" t="s">
        <v>5164</v>
      </c>
      <c r="L1673" s="31" t="s">
        <v>5165</v>
      </c>
      <c r="M1673" s="31" t="s">
        <v>5320</v>
      </c>
      <c r="N1673" s="31"/>
      <c r="O1673" s="31" t="s">
        <v>9775</v>
      </c>
      <c r="P1673" s="31" t="s">
        <v>9776</v>
      </c>
      <c r="Q1673" s="31" t="s">
        <v>5168</v>
      </c>
    </row>
    <row r="1674" spans="1:17" hidden="1" x14ac:dyDescent="0.2">
      <c r="A1674" s="31" t="s">
        <v>10185</v>
      </c>
      <c r="B1674" s="31" t="s">
        <v>10186</v>
      </c>
      <c r="C1674" s="31" t="s">
        <v>10187</v>
      </c>
      <c r="D1674" s="31"/>
      <c r="E1674" s="31" t="s">
        <v>9774</v>
      </c>
      <c r="F1674" s="31" t="s">
        <v>3948</v>
      </c>
      <c r="G1674" s="47"/>
      <c r="H1674" s="33">
        <v>0</v>
      </c>
      <c r="I1674" s="31" t="s">
        <v>5179</v>
      </c>
      <c r="J1674" s="31" t="s">
        <v>5180</v>
      </c>
      <c r="K1674" s="31" t="s">
        <v>5164</v>
      </c>
      <c r="L1674" s="31" t="s">
        <v>5165</v>
      </c>
      <c r="M1674" s="31" t="s">
        <v>5174</v>
      </c>
      <c r="N1674" s="31"/>
      <c r="O1674" s="31" t="s">
        <v>9775</v>
      </c>
      <c r="P1674" s="31" t="s">
        <v>9776</v>
      </c>
      <c r="Q1674" s="31" t="s">
        <v>5168</v>
      </c>
    </row>
    <row r="1675" spans="1:17" hidden="1" x14ac:dyDescent="0.2">
      <c r="A1675" s="31" t="s">
        <v>10188</v>
      </c>
      <c r="B1675" s="31" t="s">
        <v>10189</v>
      </c>
      <c r="C1675" s="31" t="s">
        <v>10190</v>
      </c>
      <c r="D1675" s="31"/>
      <c r="E1675" s="31" t="s">
        <v>9774</v>
      </c>
      <c r="F1675" s="31" t="s">
        <v>3948</v>
      </c>
      <c r="G1675" s="47"/>
      <c r="H1675" s="33">
        <v>0</v>
      </c>
      <c r="I1675" s="31" t="s">
        <v>5252</v>
      </c>
      <c r="J1675" s="31" t="s">
        <v>5253</v>
      </c>
      <c r="K1675" s="31" t="s">
        <v>5164</v>
      </c>
      <c r="L1675" s="31" t="s">
        <v>5165</v>
      </c>
      <c r="M1675" s="31" t="s">
        <v>5166</v>
      </c>
      <c r="N1675" s="31"/>
      <c r="O1675" s="31" t="s">
        <v>9775</v>
      </c>
      <c r="P1675" s="31" t="s">
        <v>9776</v>
      </c>
      <c r="Q1675" s="31" t="s">
        <v>5168</v>
      </c>
    </row>
    <row r="1676" spans="1:17" hidden="1" x14ac:dyDescent="0.2">
      <c r="A1676" s="31" t="s">
        <v>10191</v>
      </c>
      <c r="B1676" s="31" t="s">
        <v>10192</v>
      </c>
      <c r="C1676" s="31" t="s">
        <v>10193</v>
      </c>
      <c r="D1676" s="31"/>
      <c r="E1676" s="31" t="s">
        <v>9774</v>
      </c>
      <c r="F1676" s="31" t="s">
        <v>3948</v>
      </c>
      <c r="G1676" s="47"/>
      <c r="H1676" s="33">
        <v>0</v>
      </c>
      <c r="I1676" s="31" t="s">
        <v>5252</v>
      </c>
      <c r="J1676" s="31" t="s">
        <v>5253</v>
      </c>
      <c r="K1676" s="31" t="s">
        <v>5164</v>
      </c>
      <c r="L1676" s="31" t="s">
        <v>5165</v>
      </c>
      <c r="M1676" s="31" t="s">
        <v>5254</v>
      </c>
      <c r="N1676" s="31"/>
      <c r="O1676" s="31" t="s">
        <v>9775</v>
      </c>
      <c r="P1676" s="31" t="s">
        <v>9776</v>
      </c>
      <c r="Q1676" s="31" t="s">
        <v>5168</v>
      </c>
    </row>
    <row r="1677" spans="1:17" hidden="1" x14ac:dyDescent="0.2">
      <c r="A1677" s="31" t="s">
        <v>10194</v>
      </c>
      <c r="B1677" s="31" t="s">
        <v>10195</v>
      </c>
      <c r="C1677" s="31" t="s">
        <v>10196</v>
      </c>
      <c r="D1677" s="31"/>
      <c r="E1677" s="31" t="s">
        <v>9774</v>
      </c>
      <c r="F1677" s="31" t="s">
        <v>3948</v>
      </c>
      <c r="G1677" s="47"/>
      <c r="H1677" s="33">
        <v>0</v>
      </c>
      <c r="I1677" s="31" t="s">
        <v>5252</v>
      </c>
      <c r="J1677" s="31" t="s">
        <v>5253</v>
      </c>
      <c r="K1677" s="31" t="s">
        <v>5164</v>
      </c>
      <c r="L1677" s="31" t="s">
        <v>5165</v>
      </c>
      <c r="M1677" s="31" t="s">
        <v>5166</v>
      </c>
      <c r="N1677" s="31"/>
      <c r="O1677" s="31" t="s">
        <v>9775</v>
      </c>
      <c r="P1677" s="31" t="s">
        <v>9776</v>
      </c>
      <c r="Q1677" s="31" t="s">
        <v>5168</v>
      </c>
    </row>
    <row r="1678" spans="1:17" hidden="1" x14ac:dyDescent="0.2">
      <c r="A1678" s="31" t="s">
        <v>10197</v>
      </c>
      <c r="B1678" s="31" t="s">
        <v>10198</v>
      </c>
      <c r="C1678" s="31" t="s">
        <v>10199</v>
      </c>
      <c r="D1678" s="31"/>
      <c r="E1678" s="31" t="s">
        <v>9774</v>
      </c>
      <c r="F1678" s="31" t="s">
        <v>3948</v>
      </c>
      <c r="G1678" s="47"/>
      <c r="H1678" s="33">
        <v>0</v>
      </c>
      <c r="I1678" s="31" t="s">
        <v>5514</v>
      </c>
      <c r="J1678" s="31" t="s">
        <v>5515</v>
      </c>
      <c r="K1678" s="31" t="s">
        <v>5164</v>
      </c>
      <c r="L1678" s="31" t="s">
        <v>5238</v>
      </c>
      <c r="M1678" s="31" t="s">
        <v>5239</v>
      </c>
      <c r="N1678" s="31"/>
      <c r="O1678" s="31" t="s">
        <v>9775</v>
      </c>
      <c r="P1678" s="31" t="s">
        <v>9776</v>
      </c>
      <c r="Q1678" s="31" t="s">
        <v>5168</v>
      </c>
    </row>
    <row r="1679" spans="1:17" hidden="1" x14ac:dyDescent="0.2">
      <c r="A1679" s="31" t="s">
        <v>10200</v>
      </c>
      <c r="B1679" s="31" t="s">
        <v>10201</v>
      </c>
      <c r="C1679" s="31" t="s">
        <v>10202</v>
      </c>
      <c r="D1679" s="31"/>
      <c r="E1679" s="31" t="s">
        <v>9774</v>
      </c>
      <c r="F1679" s="31" t="s">
        <v>3948</v>
      </c>
      <c r="G1679" s="47"/>
      <c r="H1679" s="33">
        <v>0</v>
      </c>
      <c r="I1679" s="31" t="s">
        <v>5218</v>
      </c>
      <c r="J1679" s="31" t="s">
        <v>5219</v>
      </c>
      <c r="K1679" s="31" t="s">
        <v>5164</v>
      </c>
      <c r="L1679" s="31" t="s">
        <v>5165</v>
      </c>
      <c r="M1679" s="31" t="s">
        <v>6869</v>
      </c>
      <c r="N1679" s="31"/>
      <c r="O1679" s="31" t="s">
        <v>9775</v>
      </c>
      <c r="P1679" s="31" t="s">
        <v>9776</v>
      </c>
      <c r="Q1679" s="31" t="s">
        <v>5168</v>
      </c>
    </row>
    <row r="1680" spans="1:17" hidden="1" x14ac:dyDescent="0.2">
      <c r="A1680" s="31" t="s">
        <v>10203</v>
      </c>
      <c r="B1680" s="31" t="s">
        <v>10204</v>
      </c>
      <c r="C1680" s="31" t="s">
        <v>10205</v>
      </c>
      <c r="D1680" s="31"/>
      <c r="E1680" s="31" t="s">
        <v>9774</v>
      </c>
      <c r="F1680" s="31" t="s">
        <v>3948</v>
      </c>
      <c r="G1680" s="47"/>
      <c r="H1680" s="33">
        <v>0</v>
      </c>
      <c r="I1680" s="31" t="s">
        <v>5514</v>
      </c>
      <c r="J1680" s="31" t="s">
        <v>5515</v>
      </c>
      <c r="K1680" s="31" t="s">
        <v>5164</v>
      </c>
      <c r="L1680" s="31" t="s">
        <v>5238</v>
      </c>
      <c r="M1680" s="31" t="s">
        <v>5239</v>
      </c>
      <c r="N1680" s="31"/>
      <c r="O1680" s="31" t="s">
        <v>9775</v>
      </c>
      <c r="P1680" s="31" t="s">
        <v>9776</v>
      </c>
      <c r="Q1680" s="31" t="s">
        <v>5168</v>
      </c>
    </row>
    <row r="1681" spans="1:17" hidden="1" x14ac:dyDescent="0.2">
      <c r="A1681" s="31" t="s">
        <v>10206</v>
      </c>
      <c r="B1681" s="31" t="s">
        <v>10207</v>
      </c>
      <c r="C1681" s="31" t="s">
        <v>10208</v>
      </c>
      <c r="D1681" s="31"/>
      <c r="E1681" s="31" t="s">
        <v>9774</v>
      </c>
      <c r="F1681" s="31" t="s">
        <v>3948</v>
      </c>
      <c r="G1681" s="47"/>
      <c r="H1681" s="33">
        <v>0</v>
      </c>
      <c r="I1681" s="31" t="s">
        <v>5179</v>
      </c>
      <c r="J1681" s="31" t="s">
        <v>5180</v>
      </c>
      <c r="K1681" s="31" t="s">
        <v>5164</v>
      </c>
      <c r="L1681" s="31" t="s">
        <v>5165</v>
      </c>
      <c r="M1681" s="31" t="s">
        <v>5214</v>
      </c>
      <c r="N1681" s="31"/>
      <c r="O1681" s="31" t="s">
        <v>9775</v>
      </c>
      <c r="P1681" s="31" t="s">
        <v>9776</v>
      </c>
      <c r="Q1681" s="31" t="s">
        <v>5168</v>
      </c>
    </row>
    <row r="1682" spans="1:17" hidden="1" x14ac:dyDescent="0.2">
      <c r="A1682" s="31" t="s">
        <v>10209</v>
      </c>
      <c r="B1682" s="31" t="s">
        <v>10210</v>
      </c>
      <c r="C1682" s="31" t="s">
        <v>10211</v>
      </c>
      <c r="D1682" s="31"/>
      <c r="E1682" s="31" t="s">
        <v>9774</v>
      </c>
      <c r="F1682" s="31" t="s">
        <v>3948</v>
      </c>
      <c r="G1682" s="47"/>
      <c r="H1682" s="33">
        <v>0</v>
      </c>
      <c r="I1682" s="31" t="s">
        <v>5514</v>
      </c>
      <c r="J1682" s="31" t="s">
        <v>5515</v>
      </c>
      <c r="K1682" s="31" t="s">
        <v>5164</v>
      </c>
      <c r="L1682" s="31" t="s">
        <v>5238</v>
      </c>
      <c r="M1682" s="31" t="s">
        <v>5239</v>
      </c>
      <c r="N1682" s="31"/>
      <c r="O1682" s="31" t="s">
        <v>9775</v>
      </c>
      <c r="P1682" s="31" t="s">
        <v>9776</v>
      </c>
      <c r="Q1682" s="31" t="s">
        <v>5168</v>
      </c>
    </row>
    <row r="1683" spans="1:17" hidden="1" x14ac:dyDescent="0.2">
      <c r="A1683" s="31" t="s">
        <v>10212</v>
      </c>
      <c r="B1683" s="31" t="s">
        <v>10213</v>
      </c>
      <c r="C1683" s="31" t="s">
        <v>10214</v>
      </c>
      <c r="D1683" s="31"/>
      <c r="E1683" s="31" t="s">
        <v>9774</v>
      </c>
      <c r="F1683" s="31" t="s">
        <v>3948</v>
      </c>
      <c r="G1683" s="47"/>
      <c r="H1683" s="33">
        <v>0</v>
      </c>
      <c r="I1683" s="31" t="s">
        <v>5514</v>
      </c>
      <c r="J1683" s="31" t="s">
        <v>5515</v>
      </c>
      <c r="K1683" s="31" t="s">
        <v>5164</v>
      </c>
      <c r="L1683" s="31" t="s">
        <v>5238</v>
      </c>
      <c r="M1683" s="31" t="s">
        <v>5239</v>
      </c>
      <c r="N1683" s="31"/>
      <c r="O1683" s="31" t="s">
        <v>9775</v>
      </c>
      <c r="P1683" s="31" t="s">
        <v>9776</v>
      </c>
      <c r="Q1683" s="31" t="s">
        <v>5168</v>
      </c>
    </row>
    <row r="1684" spans="1:17" hidden="1" x14ac:dyDescent="0.2">
      <c r="A1684" s="31" t="s">
        <v>10215</v>
      </c>
      <c r="B1684" s="31" t="s">
        <v>10216</v>
      </c>
      <c r="C1684" s="31" t="s">
        <v>10217</v>
      </c>
      <c r="D1684" s="31"/>
      <c r="E1684" s="31" t="s">
        <v>9774</v>
      </c>
      <c r="F1684" s="31" t="s">
        <v>3948</v>
      </c>
      <c r="G1684" s="47"/>
      <c r="H1684" s="33">
        <v>0</v>
      </c>
      <c r="I1684" s="31" t="s">
        <v>5179</v>
      </c>
      <c r="J1684" s="31" t="s">
        <v>5180</v>
      </c>
      <c r="K1684" s="31" t="s">
        <v>5164</v>
      </c>
      <c r="L1684" s="31" t="s">
        <v>5165</v>
      </c>
      <c r="M1684" s="31" t="s">
        <v>5361</v>
      </c>
      <c r="N1684" s="31"/>
      <c r="O1684" s="31" t="s">
        <v>9775</v>
      </c>
      <c r="P1684" s="31" t="s">
        <v>9776</v>
      </c>
      <c r="Q1684" s="31" t="s">
        <v>5168</v>
      </c>
    </row>
    <row r="1685" spans="1:17" hidden="1" x14ac:dyDescent="0.2">
      <c r="A1685" s="31" t="s">
        <v>10218</v>
      </c>
      <c r="B1685" s="31" t="s">
        <v>10219</v>
      </c>
      <c r="C1685" s="31" t="s">
        <v>10220</v>
      </c>
      <c r="D1685" s="31"/>
      <c r="E1685" s="31" t="s">
        <v>9774</v>
      </c>
      <c r="F1685" s="31" t="s">
        <v>3948</v>
      </c>
      <c r="G1685" s="47"/>
      <c r="H1685" s="33">
        <v>0</v>
      </c>
      <c r="I1685" s="31" t="s">
        <v>5514</v>
      </c>
      <c r="J1685" s="31" t="s">
        <v>5515</v>
      </c>
      <c r="K1685" s="31" t="s">
        <v>5164</v>
      </c>
      <c r="L1685" s="31" t="s">
        <v>5494</v>
      </c>
      <c r="M1685" s="31" t="s">
        <v>5239</v>
      </c>
      <c r="N1685" s="31"/>
      <c r="O1685" s="31" t="s">
        <v>9775</v>
      </c>
      <c r="P1685" s="31" t="s">
        <v>9776</v>
      </c>
      <c r="Q1685" s="31" t="s">
        <v>5168</v>
      </c>
    </row>
    <row r="1686" spans="1:17" hidden="1" x14ac:dyDescent="0.2">
      <c r="A1686" s="31" t="s">
        <v>10221</v>
      </c>
      <c r="B1686" s="31" t="s">
        <v>10222</v>
      </c>
      <c r="C1686" s="31" t="s">
        <v>10223</v>
      </c>
      <c r="D1686" s="31"/>
      <c r="E1686" s="31" t="s">
        <v>9774</v>
      </c>
      <c r="F1686" s="31" t="s">
        <v>3948</v>
      </c>
      <c r="G1686" s="47"/>
      <c r="H1686" s="33">
        <v>0</v>
      </c>
      <c r="I1686" s="31" t="s">
        <v>5514</v>
      </c>
      <c r="J1686" s="31" t="s">
        <v>5515</v>
      </c>
      <c r="K1686" s="31" t="s">
        <v>5164</v>
      </c>
      <c r="L1686" s="31" t="s">
        <v>5494</v>
      </c>
      <c r="M1686" s="31" t="s">
        <v>5239</v>
      </c>
      <c r="N1686" s="31"/>
      <c r="O1686" s="31" t="s">
        <v>9775</v>
      </c>
      <c r="P1686" s="31" t="s">
        <v>9776</v>
      </c>
      <c r="Q1686" s="31" t="s">
        <v>5168</v>
      </c>
    </row>
    <row r="1687" spans="1:17" hidden="1" x14ac:dyDescent="0.2">
      <c r="A1687" s="31" t="s">
        <v>10224</v>
      </c>
      <c r="B1687" s="31" t="s">
        <v>10225</v>
      </c>
      <c r="C1687" s="31" t="s">
        <v>10226</v>
      </c>
      <c r="D1687" s="31"/>
      <c r="E1687" s="31" t="s">
        <v>9774</v>
      </c>
      <c r="F1687" s="31" t="s">
        <v>3948</v>
      </c>
      <c r="G1687" s="47"/>
      <c r="H1687" s="33">
        <v>0</v>
      </c>
      <c r="I1687" s="31" t="s">
        <v>5172</v>
      </c>
      <c r="J1687" s="31" t="s">
        <v>5173</v>
      </c>
      <c r="K1687" s="31" t="s">
        <v>5164</v>
      </c>
      <c r="L1687" s="31" t="s">
        <v>5165</v>
      </c>
      <c r="M1687" s="31" t="s">
        <v>5174</v>
      </c>
      <c r="N1687" s="31"/>
      <c r="O1687" s="31" t="s">
        <v>9775</v>
      </c>
      <c r="P1687" s="31" t="s">
        <v>9776</v>
      </c>
      <c r="Q1687" s="31" t="s">
        <v>5168</v>
      </c>
    </row>
    <row r="1688" spans="1:17" hidden="1" x14ac:dyDescent="0.2">
      <c r="A1688" s="31" t="s">
        <v>10227</v>
      </c>
      <c r="B1688" s="31" t="s">
        <v>10228</v>
      </c>
      <c r="C1688" s="31" t="s">
        <v>10229</v>
      </c>
      <c r="D1688" s="31"/>
      <c r="E1688" s="31" t="s">
        <v>9774</v>
      </c>
      <c r="F1688" s="31" t="s">
        <v>3948</v>
      </c>
      <c r="G1688" s="47"/>
      <c r="H1688" s="33">
        <v>0</v>
      </c>
      <c r="I1688" s="31" t="s">
        <v>5514</v>
      </c>
      <c r="J1688" s="31" t="s">
        <v>5515</v>
      </c>
      <c r="K1688" s="31" t="s">
        <v>5164</v>
      </c>
      <c r="L1688" s="31" t="s">
        <v>5238</v>
      </c>
      <c r="M1688" s="31" t="s">
        <v>5239</v>
      </c>
      <c r="N1688" s="31"/>
      <c r="O1688" s="31" t="s">
        <v>9775</v>
      </c>
      <c r="P1688" s="31" t="s">
        <v>9776</v>
      </c>
      <c r="Q1688" s="31" t="s">
        <v>5168</v>
      </c>
    </row>
    <row r="1689" spans="1:17" hidden="1" x14ac:dyDescent="0.2">
      <c r="A1689" s="31" t="s">
        <v>10230</v>
      </c>
      <c r="B1689" s="31" t="s">
        <v>10231</v>
      </c>
      <c r="C1689" s="31" t="s">
        <v>10232</v>
      </c>
      <c r="D1689" s="31"/>
      <c r="E1689" s="31" t="s">
        <v>9774</v>
      </c>
      <c r="F1689" s="31" t="s">
        <v>3948</v>
      </c>
      <c r="G1689" s="47"/>
      <c r="H1689" s="33">
        <v>0</v>
      </c>
      <c r="I1689" s="31" t="s">
        <v>5179</v>
      </c>
      <c r="J1689" s="31" t="s">
        <v>5180</v>
      </c>
      <c r="K1689" s="31" t="s">
        <v>5164</v>
      </c>
      <c r="L1689" s="31" t="s">
        <v>5165</v>
      </c>
      <c r="M1689" s="31" t="s">
        <v>5181</v>
      </c>
      <c r="N1689" s="31"/>
      <c r="O1689" s="31" t="s">
        <v>9775</v>
      </c>
      <c r="P1689" s="31" t="s">
        <v>9776</v>
      </c>
      <c r="Q1689" s="31" t="s">
        <v>5168</v>
      </c>
    </row>
    <row r="1690" spans="1:17" hidden="1" x14ac:dyDescent="0.2">
      <c r="A1690" s="31" t="s">
        <v>10233</v>
      </c>
      <c r="B1690" s="31" t="s">
        <v>10234</v>
      </c>
      <c r="C1690" s="31" t="s">
        <v>10235</v>
      </c>
      <c r="D1690" s="31"/>
      <c r="E1690" s="31" t="s">
        <v>9774</v>
      </c>
      <c r="F1690" s="31" t="s">
        <v>3948</v>
      </c>
      <c r="G1690" s="47"/>
      <c r="H1690" s="33">
        <v>0</v>
      </c>
      <c r="I1690" s="31" t="s">
        <v>5179</v>
      </c>
      <c r="J1690" s="31" t="s">
        <v>5180</v>
      </c>
      <c r="K1690" s="31" t="s">
        <v>5164</v>
      </c>
      <c r="L1690" s="31" t="s">
        <v>5165</v>
      </c>
      <c r="M1690" s="31" t="s">
        <v>5181</v>
      </c>
      <c r="N1690" s="31"/>
      <c r="O1690" s="31" t="s">
        <v>9775</v>
      </c>
      <c r="P1690" s="31" t="s">
        <v>9776</v>
      </c>
      <c r="Q1690" s="31" t="s">
        <v>5168</v>
      </c>
    </row>
    <row r="1691" spans="1:17" hidden="1" x14ac:dyDescent="0.2">
      <c r="A1691" s="31" t="s">
        <v>10236</v>
      </c>
      <c r="B1691" s="31" t="s">
        <v>10237</v>
      </c>
      <c r="C1691" s="31" t="s">
        <v>10238</v>
      </c>
      <c r="D1691" s="31"/>
      <c r="E1691" s="31" t="s">
        <v>9774</v>
      </c>
      <c r="F1691" s="31" t="s">
        <v>3948</v>
      </c>
      <c r="G1691" s="47"/>
      <c r="H1691" s="33">
        <v>0</v>
      </c>
      <c r="I1691" s="31" t="s">
        <v>5179</v>
      </c>
      <c r="J1691" s="31" t="s">
        <v>5180</v>
      </c>
      <c r="K1691" s="31" t="s">
        <v>5164</v>
      </c>
      <c r="L1691" s="31" t="s">
        <v>5165</v>
      </c>
      <c r="M1691" s="31" t="s">
        <v>5181</v>
      </c>
      <c r="N1691" s="31"/>
      <c r="O1691" s="31" t="s">
        <v>9775</v>
      </c>
      <c r="P1691" s="31" t="s">
        <v>9776</v>
      </c>
      <c r="Q1691" s="31" t="s">
        <v>5168</v>
      </c>
    </row>
    <row r="1692" spans="1:17" hidden="1" x14ac:dyDescent="0.2">
      <c r="A1692" s="31" t="s">
        <v>10239</v>
      </c>
      <c r="B1692" s="31" t="s">
        <v>10240</v>
      </c>
      <c r="C1692" s="31" t="s">
        <v>10241</v>
      </c>
      <c r="D1692" s="31"/>
      <c r="E1692" s="31" t="s">
        <v>9774</v>
      </c>
      <c r="F1692" s="31" t="s">
        <v>3948</v>
      </c>
      <c r="G1692" s="47"/>
      <c r="H1692" s="33">
        <v>0</v>
      </c>
      <c r="I1692" s="31" t="s">
        <v>5179</v>
      </c>
      <c r="J1692" s="31" t="s">
        <v>5180</v>
      </c>
      <c r="K1692" s="31" t="s">
        <v>5164</v>
      </c>
      <c r="L1692" s="31" t="s">
        <v>5165</v>
      </c>
      <c r="M1692" s="31" t="s">
        <v>5361</v>
      </c>
      <c r="N1692" s="31" t="s">
        <v>5362</v>
      </c>
      <c r="O1692" s="31" t="s">
        <v>9775</v>
      </c>
      <c r="P1692" s="31" t="s">
        <v>9776</v>
      </c>
      <c r="Q1692" s="31" t="s">
        <v>5168</v>
      </c>
    </row>
    <row r="1693" spans="1:17" hidden="1" x14ac:dyDescent="0.2">
      <c r="A1693" s="31" t="s">
        <v>10242</v>
      </c>
      <c r="B1693" s="31" t="s">
        <v>10243</v>
      </c>
      <c r="C1693" s="31" t="s">
        <v>10244</v>
      </c>
      <c r="D1693" s="31"/>
      <c r="E1693" s="31" t="s">
        <v>9774</v>
      </c>
      <c r="F1693" s="31" t="s">
        <v>3948</v>
      </c>
      <c r="G1693" s="47"/>
      <c r="H1693" s="33">
        <v>0</v>
      </c>
      <c r="I1693" s="31" t="s">
        <v>5179</v>
      </c>
      <c r="J1693" s="31" t="s">
        <v>5180</v>
      </c>
      <c r="K1693" s="31" t="s">
        <v>5164</v>
      </c>
      <c r="L1693" s="31" t="s">
        <v>5165</v>
      </c>
      <c r="M1693" s="31" t="s">
        <v>5305</v>
      </c>
      <c r="N1693" s="31"/>
      <c r="O1693" s="31" t="s">
        <v>9775</v>
      </c>
      <c r="P1693" s="31" t="s">
        <v>9776</v>
      </c>
      <c r="Q1693" s="31" t="s">
        <v>5168</v>
      </c>
    </row>
    <row r="1694" spans="1:17" hidden="1" x14ac:dyDescent="0.2">
      <c r="A1694" s="31" t="s">
        <v>10245</v>
      </c>
      <c r="B1694" s="31" t="s">
        <v>10246</v>
      </c>
      <c r="C1694" s="31" t="s">
        <v>10247</v>
      </c>
      <c r="D1694" s="31"/>
      <c r="E1694" s="31" t="s">
        <v>9774</v>
      </c>
      <c r="F1694" s="31"/>
      <c r="G1694" s="47"/>
      <c r="H1694" s="33">
        <v>0</v>
      </c>
      <c r="I1694" s="31" t="s">
        <v>5172</v>
      </c>
      <c r="J1694" s="31" t="s">
        <v>5173</v>
      </c>
      <c r="K1694" s="31" t="s">
        <v>5164</v>
      </c>
      <c r="L1694" s="31" t="s">
        <v>5165</v>
      </c>
      <c r="M1694" s="31" t="s">
        <v>5812</v>
      </c>
      <c r="N1694" s="31"/>
      <c r="O1694" s="31" t="s">
        <v>9775</v>
      </c>
      <c r="P1694" s="31" t="s">
        <v>9776</v>
      </c>
      <c r="Q1694" s="31" t="s">
        <v>5168</v>
      </c>
    </row>
    <row r="1695" spans="1:17" hidden="1" x14ac:dyDescent="0.2">
      <c r="A1695" s="31" t="s">
        <v>10248</v>
      </c>
      <c r="B1695" s="31" t="s">
        <v>10249</v>
      </c>
      <c r="C1695" s="31" t="s">
        <v>10250</v>
      </c>
      <c r="D1695" s="31"/>
      <c r="E1695" s="31"/>
      <c r="F1695" s="31"/>
      <c r="G1695" s="47"/>
      <c r="H1695" s="33">
        <v>0</v>
      </c>
      <c r="I1695" s="31" t="s">
        <v>5179</v>
      </c>
      <c r="J1695" s="31" t="s">
        <v>5180</v>
      </c>
      <c r="K1695" s="31" t="s">
        <v>5164</v>
      </c>
      <c r="L1695" s="31" t="s">
        <v>5165</v>
      </c>
      <c r="M1695" s="31" t="s">
        <v>5361</v>
      </c>
      <c r="N1695" s="31"/>
      <c r="O1695" s="31" t="s">
        <v>9775</v>
      </c>
      <c r="P1695" s="31" t="s">
        <v>9776</v>
      </c>
      <c r="Q1695" s="31" t="s">
        <v>5168</v>
      </c>
    </row>
    <row r="1696" spans="1:17" hidden="1" x14ac:dyDescent="0.2">
      <c r="A1696" s="31" t="s">
        <v>10251</v>
      </c>
      <c r="B1696" s="31" t="s">
        <v>9776</v>
      </c>
      <c r="C1696" s="31" t="s">
        <v>10252</v>
      </c>
      <c r="D1696" s="31"/>
      <c r="E1696" s="31" t="s">
        <v>9774</v>
      </c>
      <c r="F1696" s="31" t="s">
        <v>10253</v>
      </c>
      <c r="G1696" s="47"/>
      <c r="H1696" s="33">
        <v>0</v>
      </c>
      <c r="I1696" s="31" t="s">
        <v>5514</v>
      </c>
      <c r="J1696" s="31" t="s">
        <v>5515</v>
      </c>
      <c r="K1696" s="31" t="s">
        <v>5164</v>
      </c>
      <c r="L1696" s="31" t="s">
        <v>5165</v>
      </c>
      <c r="M1696" s="31" t="s">
        <v>5181</v>
      </c>
      <c r="N1696" s="31"/>
      <c r="O1696" s="31" t="s">
        <v>9775</v>
      </c>
      <c r="P1696" s="31" t="s">
        <v>9776</v>
      </c>
      <c r="Q1696" s="31" t="s">
        <v>5168</v>
      </c>
    </row>
    <row r="1697" spans="1:17" hidden="1" x14ac:dyDescent="0.2">
      <c r="A1697" s="31" t="s">
        <v>10254</v>
      </c>
      <c r="B1697" s="31" t="s">
        <v>10255</v>
      </c>
      <c r="C1697" s="31" t="s">
        <v>10256</v>
      </c>
      <c r="D1697" s="31"/>
      <c r="E1697" s="31" t="s">
        <v>10257</v>
      </c>
      <c r="F1697" s="31"/>
      <c r="G1697" s="47"/>
      <c r="H1697" s="33">
        <v>0</v>
      </c>
      <c r="I1697" s="31" t="s">
        <v>5421</v>
      </c>
      <c r="J1697" s="31" t="s">
        <v>5422</v>
      </c>
      <c r="K1697" s="31" t="s">
        <v>5164</v>
      </c>
      <c r="L1697" s="31" t="s">
        <v>5278</v>
      </c>
      <c r="M1697" s="31" t="s">
        <v>5279</v>
      </c>
      <c r="N1697" s="31"/>
      <c r="O1697" s="31" t="s">
        <v>9775</v>
      </c>
      <c r="P1697" s="31" t="s">
        <v>9776</v>
      </c>
      <c r="Q1697" s="31" t="s">
        <v>5168</v>
      </c>
    </row>
    <row r="1698" spans="1:17" hidden="1" x14ac:dyDescent="0.2">
      <c r="A1698" s="31" t="s">
        <v>10258</v>
      </c>
      <c r="B1698" s="31" t="s">
        <v>10259</v>
      </c>
      <c r="C1698" s="31" t="s">
        <v>10260</v>
      </c>
      <c r="D1698" s="31"/>
      <c r="E1698" s="31" t="s">
        <v>10257</v>
      </c>
      <c r="F1698" s="31" t="s">
        <v>10261</v>
      </c>
      <c r="G1698" s="47"/>
      <c r="H1698" s="33">
        <v>0</v>
      </c>
      <c r="I1698" s="31" t="s">
        <v>5661</v>
      </c>
      <c r="J1698" s="31" t="s">
        <v>5662</v>
      </c>
      <c r="K1698" s="31" t="s">
        <v>5164</v>
      </c>
      <c r="L1698" s="31" t="s">
        <v>5278</v>
      </c>
      <c r="M1698" s="31" t="s">
        <v>5290</v>
      </c>
      <c r="N1698" s="31" t="s">
        <v>6638</v>
      </c>
      <c r="O1698" s="31" t="s">
        <v>9775</v>
      </c>
      <c r="P1698" s="31" t="s">
        <v>9776</v>
      </c>
      <c r="Q1698" s="31" t="s">
        <v>5168</v>
      </c>
    </row>
    <row r="1699" spans="1:17" hidden="1" x14ac:dyDescent="0.2">
      <c r="A1699" s="31" t="s">
        <v>10262</v>
      </c>
      <c r="B1699" s="31" t="s">
        <v>10263</v>
      </c>
      <c r="C1699" s="31" t="s">
        <v>10264</v>
      </c>
      <c r="D1699" s="31"/>
      <c r="E1699" s="31" t="s">
        <v>10257</v>
      </c>
      <c r="F1699" s="31"/>
      <c r="G1699" s="47"/>
      <c r="H1699" s="33">
        <v>0</v>
      </c>
      <c r="I1699" s="31" t="s">
        <v>5661</v>
      </c>
      <c r="J1699" s="31" t="s">
        <v>5662</v>
      </c>
      <c r="K1699" s="31" t="s">
        <v>5164</v>
      </c>
      <c r="L1699" s="31" t="s">
        <v>5278</v>
      </c>
      <c r="M1699" s="31" t="s">
        <v>5290</v>
      </c>
      <c r="N1699" s="31"/>
      <c r="O1699" s="31" t="s">
        <v>9775</v>
      </c>
      <c r="P1699" s="31" t="s">
        <v>9776</v>
      </c>
      <c r="Q1699" s="31" t="s">
        <v>5168</v>
      </c>
    </row>
    <row r="1700" spans="1:17" hidden="1" x14ac:dyDescent="0.2">
      <c r="A1700" s="31" t="s">
        <v>10265</v>
      </c>
      <c r="B1700" s="31" t="s">
        <v>10266</v>
      </c>
      <c r="C1700" s="31" t="s">
        <v>10267</v>
      </c>
      <c r="D1700" s="31"/>
      <c r="E1700" s="31" t="s">
        <v>10257</v>
      </c>
      <c r="F1700" s="31"/>
      <c r="G1700" s="47"/>
      <c r="H1700" s="33">
        <v>0</v>
      </c>
      <c r="I1700" s="31" t="s">
        <v>5421</v>
      </c>
      <c r="J1700" s="31" t="s">
        <v>5422</v>
      </c>
      <c r="K1700" s="31" t="s">
        <v>5164</v>
      </c>
      <c r="L1700" s="31" t="s">
        <v>5278</v>
      </c>
      <c r="M1700" s="31" t="s">
        <v>5616</v>
      </c>
      <c r="N1700" s="31"/>
      <c r="O1700" s="31" t="s">
        <v>9775</v>
      </c>
      <c r="P1700" s="31" t="s">
        <v>9776</v>
      </c>
      <c r="Q1700" s="31" t="s">
        <v>5168</v>
      </c>
    </row>
    <row r="1701" spans="1:17" hidden="1" x14ac:dyDescent="0.2">
      <c r="A1701" s="31" t="s">
        <v>10268</v>
      </c>
      <c r="B1701" s="31" t="s">
        <v>10269</v>
      </c>
      <c r="C1701" s="31" t="s">
        <v>10270</v>
      </c>
      <c r="D1701" s="31"/>
      <c r="E1701" s="31" t="s">
        <v>10257</v>
      </c>
      <c r="F1701" s="31"/>
      <c r="G1701" s="47"/>
      <c r="H1701" s="33">
        <v>0</v>
      </c>
      <c r="I1701" s="31" t="s">
        <v>5421</v>
      </c>
      <c r="J1701" s="31" t="s">
        <v>5422</v>
      </c>
      <c r="K1701" s="31" t="s">
        <v>5164</v>
      </c>
      <c r="L1701" s="31" t="s">
        <v>5278</v>
      </c>
      <c r="M1701" s="31" t="s">
        <v>5279</v>
      </c>
      <c r="N1701" s="31"/>
      <c r="O1701" s="31" t="s">
        <v>9775</v>
      </c>
      <c r="P1701" s="31" t="s">
        <v>9776</v>
      </c>
      <c r="Q1701" s="31" t="s">
        <v>5168</v>
      </c>
    </row>
    <row r="1702" spans="1:17" hidden="1" x14ac:dyDescent="0.2">
      <c r="A1702" s="31" t="s">
        <v>10271</v>
      </c>
      <c r="B1702" s="31" t="s">
        <v>10272</v>
      </c>
      <c r="C1702" s="31" t="s">
        <v>10273</v>
      </c>
      <c r="D1702" s="31"/>
      <c r="E1702" s="31" t="s">
        <v>10257</v>
      </c>
      <c r="F1702" s="31"/>
      <c r="G1702" s="47"/>
      <c r="H1702" s="33">
        <v>0</v>
      </c>
      <c r="I1702" s="31" t="s">
        <v>5421</v>
      </c>
      <c r="J1702" s="31" t="s">
        <v>5422</v>
      </c>
      <c r="K1702" s="31" t="s">
        <v>5164</v>
      </c>
      <c r="L1702" s="31" t="s">
        <v>5278</v>
      </c>
      <c r="M1702" s="31" t="s">
        <v>5279</v>
      </c>
      <c r="N1702" s="31"/>
      <c r="O1702" s="31" t="s">
        <v>9775</v>
      </c>
      <c r="P1702" s="31" t="s">
        <v>9776</v>
      </c>
      <c r="Q1702" s="31" t="s">
        <v>5168</v>
      </c>
    </row>
    <row r="1703" spans="1:17" hidden="1" x14ac:dyDescent="0.2">
      <c r="A1703" s="31" t="s">
        <v>10274</v>
      </c>
      <c r="B1703" s="31" t="s">
        <v>10275</v>
      </c>
      <c r="C1703" s="31" t="s">
        <v>10276</v>
      </c>
      <c r="D1703" s="31"/>
      <c r="E1703" s="31" t="s">
        <v>10257</v>
      </c>
      <c r="F1703" s="31"/>
      <c r="G1703" s="47"/>
      <c r="H1703" s="33">
        <v>0</v>
      </c>
      <c r="I1703" s="31" t="s">
        <v>5421</v>
      </c>
      <c r="J1703" s="31" t="s">
        <v>5422</v>
      </c>
      <c r="K1703" s="31" t="s">
        <v>5164</v>
      </c>
      <c r="L1703" s="31" t="s">
        <v>5278</v>
      </c>
      <c r="M1703" s="31" t="s">
        <v>5627</v>
      </c>
      <c r="N1703" s="31"/>
      <c r="O1703" s="31" t="s">
        <v>9775</v>
      </c>
      <c r="P1703" s="31" t="s">
        <v>9776</v>
      </c>
      <c r="Q1703" s="31" t="s">
        <v>5168</v>
      </c>
    </row>
    <row r="1704" spans="1:17" hidden="1" x14ac:dyDescent="0.2">
      <c r="A1704" s="31" t="s">
        <v>10277</v>
      </c>
      <c r="B1704" s="31" t="s">
        <v>10278</v>
      </c>
      <c r="C1704" s="31" t="s">
        <v>10279</v>
      </c>
      <c r="D1704" s="31"/>
      <c r="E1704" s="31" t="s">
        <v>10257</v>
      </c>
      <c r="F1704" s="31"/>
      <c r="G1704" s="47"/>
      <c r="H1704" s="33">
        <v>0</v>
      </c>
      <c r="I1704" s="31" t="s">
        <v>5661</v>
      </c>
      <c r="J1704" s="31" t="s">
        <v>5662</v>
      </c>
      <c r="K1704" s="31" t="s">
        <v>5164</v>
      </c>
      <c r="L1704" s="31" t="s">
        <v>5278</v>
      </c>
      <c r="M1704" s="31" t="s">
        <v>5290</v>
      </c>
      <c r="N1704" s="31"/>
      <c r="O1704" s="31" t="s">
        <v>9775</v>
      </c>
      <c r="P1704" s="31" t="s">
        <v>9776</v>
      </c>
      <c r="Q1704" s="31" t="s">
        <v>5168</v>
      </c>
    </row>
    <row r="1705" spans="1:17" hidden="1" x14ac:dyDescent="0.2">
      <c r="A1705" s="31" t="s">
        <v>10280</v>
      </c>
      <c r="B1705" s="31" t="s">
        <v>10281</v>
      </c>
      <c r="C1705" s="31" t="s">
        <v>10282</v>
      </c>
      <c r="D1705" s="31"/>
      <c r="E1705" s="31" t="s">
        <v>10257</v>
      </c>
      <c r="F1705" s="31"/>
      <c r="G1705" s="47"/>
      <c r="H1705" s="33">
        <v>0</v>
      </c>
      <c r="I1705" s="31" t="s">
        <v>5661</v>
      </c>
      <c r="J1705" s="31" t="s">
        <v>5662</v>
      </c>
      <c r="K1705" s="31" t="s">
        <v>5164</v>
      </c>
      <c r="L1705" s="31" t="s">
        <v>5278</v>
      </c>
      <c r="M1705" s="31" t="s">
        <v>5290</v>
      </c>
      <c r="N1705" s="31"/>
      <c r="O1705" s="31" t="s">
        <v>9775</v>
      </c>
      <c r="P1705" s="31" t="s">
        <v>9776</v>
      </c>
      <c r="Q1705" s="31" t="s">
        <v>5168</v>
      </c>
    </row>
    <row r="1706" spans="1:17" hidden="1" x14ac:dyDescent="0.2">
      <c r="A1706" s="31" t="s">
        <v>10283</v>
      </c>
      <c r="B1706" s="31" t="s">
        <v>10284</v>
      </c>
      <c r="C1706" s="31" t="s">
        <v>10285</v>
      </c>
      <c r="D1706" s="31"/>
      <c r="E1706" s="31" t="s">
        <v>10257</v>
      </c>
      <c r="F1706" s="31"/>
      <c r="G1706" s="47"/>
      <c r="H1706" s="33">
        <v>0</v>
      </c>
      <c r="I1706" s="31" t="s">
        <v>5421</v>
      </c>
      <c r="J1706" s="31" t="s">
        <v>5422</v>
      </c>
      <c r="K1706" s="31" t="s">
        <v>5164</v>
      </c>
      <c r="L1706" s="31" t="s">
        <v>5278</v>
      </c>
      <c r="M1706" s="31" t="s">
        <v>5279</v>
      </c>
      <c r="N1706" s="31"/>
      <c r="O1706" s="31" t="s">
        <v>9775</v>
      </c>
      <c r="P1706" s="31" t="s">
        <v>9776</v>
      </c>
      <c r="Q1706" s="31" t="s">
        <v>5168</v>
      </c>
    </row>
    <row r="1707" spans="1:17" hidden="1" x14ac:dyDescent="0.2">
      <c r="A1707" s="31" t="s">
        <v>10286</v>
      </c>
      <c r="B1707" s="31" t="s">
        <v>10287</v>
      </c>
      <c r="C1707" s="31" t="s">
        <v>10288</v>
      </c>
      <c r="D1707" s="31"/>
      <c r="E1707" s="31" t="s">
        <v>10257</v>
      </c>
      <c r="F1707" s="31"/>
      <c r="G1707" s="47"/>
      <c r="H1707" s="33">
        <v>0</v>
      </c>
      <c r="I1707" s="31" t="s">
        <v>5661</v>
      </c>
      <c r="J1707" s="31" t="s">
        <v>5662</v>
      </c>
      <c r="K1707" s="31" t="s">
        <v>5164</v>
      </c>
      <c r="L1707" s="31" t="s">
        <v>5278</v>
      </c>
      <c r="M1707" s="31" t="s">
        <v>5687</v>
      </c>
      <c r="N1707" s="31"/>
      <c r="O1707" s="31" t="s">
        <v>9775</v>
      </c>
      <c r="P1707" s="31" t="s">
        <v>9776</v>
      </c>
      <c r="Q1707" s="31" t="s">
        <v>5168</v>
      </c>
    </row>
    <row r="1708" spans="1:17" hidden="1" x14ac:dyDescent="0.2">
      <c r="A1708" s="31" t="s">
        <v>10289</v>
      </c>
      <c r="B1708" s="31" t="s">
        <v>10290</v>
      </c>
      <c r="C1708" s="31" t="s">
        <v>10291</v>
      </c>
      <c r="D1708" s="31"/>
      <c r="E1708" s="31" t="s">
        <v>10257</v>
      </c>
      <c r="F1708" s="31"/>
      <c r="G1708" s="47"/>
      <c r="H1708" s="33">
        <v>0</v>
      </c>
      <c r="I1708" s="31" t="s">
        <v>5421</v>
      </c>
      <c r="J1708" s="31" t="s">
        <v>5422</v>
      </c>
      <c r="K1708" s="31" t="s">
        <v>5164</v>
      </c>
      <c r="L1708" s="31" t="s">
        <v>5278</v>
      </c>
      <c r="M1708" s="31" t="s">
        <v>5354</v>
      </c>
      <c r="N1708" s="31"/>
      <c r="O1708" s="31" t="s">
        <v>9775</v>
      </c>
      <c r="P1708" s="31" t="s">
        <v>9776</v>
      </c>
      <c r="Q1708" s="31" t="s">
        <v>5168</v>
      </c>
    </row>
    <row r="1709" spans="1:17" hidden="1" x14ac:dyDescent="0.2">
      <c r="A1709" s="31" t="s">
        <v>10292</v>
      </c>
      <c r="B1709" s="31" t="s">
        <v>10293</v>
      </c>
      <c r="C1709" s="31" t="s">
        <v>10294</v>
      </c>
      <c r="D1709" s="31"/>
      <c r="E1709" s="31" t="s">
        <v>10257</v>
      </c>
      <c r="F1709" s="31"/>
      <c r="G1709" s="47"/>
      <c r="H1709" s="33">
        <v>0</v>
      </c>
      <c r="I1709" s="31" t="s">
        <v>5661</v>
      </c>
      <c r="J1709" s="31" t="s">
        <v>5662</v>
      </c>
      <c r="K1709" s="31" t="s">
        <v>5164</v>
      </c>
      <c r="L1709" s="31" t="s">
        <v>5278</v>
      </c>
      <c r="M1709" s="31" t="s">
        <v>5663</v>
      </c>
      <c r="N1709" s="31"/>
      <c r="O1709" s="31" t="s">
        <v>9775</v>
      </c>
      <c r="P1709" s="31" t="s">
        <v>9776</v>
      </c>
      <c r="Q1709" s="31" t="s">
        <v>5168</v>
      </c>
    </row>
    <row r="1710" spans="1:17" hidden="1" x14ac:dyDescent="0.2">
      <c r="A1710" s="31" t="s">
        <v>10295</v>
      </c>
      <c r="B1710" s="31" t="s">
        <v>10296</v>
      </c>
      <c r="C1710" s="31" t="s">
        <v>10297</v>
      </c>
      <c r="D1710" s="31"/>
      <c r="E1710" s="31" t="s">
        <v>10257</v>
      </c>
      <c r="F1710" s="31"/>
      <c r="G1710" s="47"/>
      <c r="H1710" s="33">
        <v>0</v>
      </c>
      <c r="I1710" s="31" t="s">
        <v>5661</v>
      </c>
      <c r="J1710" s="31" t="s">
        <v>5662</v>
      </c>
      <c r="K1710" s="31" t="s">
        <v>5164</v>
      </c>
      <c r="L1710" s="31" t="s">
        <v>5278</v>
      </c>
      <c r="M1710" s="31" t="s">
        <v>5616</v>
      </c>
      <c r="N1710" s="31"/>
      <c r="O1710" s="31" t="s">
        <v>9775</v>
      </c>
      <c r="P1710" s="31" t="s">
        <v>9776</v>
      </c>
      <c r="Q1710" s="31" t="s">
        <v>5168</v>
      </c>
    </row>
    <row r="1711" spans="1:17" hidden="1" x14ac:dyDescent="0.2">
      <c r="A1711" s="31" t="s">
        <v>10298</v>
      </c>
      <c r="B1711" s="31" t="s">
        <v>10299</v>
      </c>
      <c r="C1711" s="31" t="s">
        <v>10300</v>
      </c>
      <c r="D1711" s="31"/>
      <c r="E1711" s="31" t="s">
        <v>10257</v>
      </c>
      <c r="F1711" s="31"/>
      <c r="G1711" s="47"/>
      <c r="H1711" s="33">
        <v>0</v>
      </c>
      <c r="I1711" s="31" t="s">
        <v>5661</v>
      </c>
      <c r="J1711" s="31" t="s">
        <v>5662</v>
      </c>
      <c r="K1711" s="31" t="s">
        <v>5164</v>
      </c>
      <c r="L1711" s="31" t="s">
        <v>5278</v>
      </c>
      <c r="M1711" s="31" t="s">
        <v>5290</v>
      </c>
      <c r="N1711" s="31"/>
      <c r="O1711" s="31" t="s">
        <v>9775</v>
      </c>
      <c r="P1711" s="31" t="s">
        <v>9776</v>
      </c>
      <c r="Q1711" s="31" t="s">
        <v>5168</v>
      </c>
    </row>
    <row r="1712" spans="1:17" hidden="1" x14ac:dyDescent="0.2">
      <c r="A1712" s="31" t="s">
        <v>10301</v>
      </c>
      <c r="B1712" s="31" t="s">
        <v>10302</v>
      </c>
      <c r="C1712" s="31" t="s">
        <v>10303</v>
      </c>
      <c r="D1712" s="31"/>
      <c r="E1712" s="31" t="s">
        <v>10257</v>
      </c>
      <c r="F1712" s="31"/>
      <c r="G1712" s="47"/>
      <c r="H1712" s="33">
        <v>0</v>
      </c>
      <c r="I1712" s="31" t="s">
        <v>5421</v>
      </c>
      <c r="J1712" s="31" t="s">
        <v>5422</v>
      </c>
      <c r="K1712" s="31" t="s">
        <v>5164</v>
      </c>
      <c r="L1712" s="31" t="s">
        <v>5278</v>
      </c>
      <c r="M1712" s="31" t="s">
        <v>5701</v>
      </c>
      <c r="N1712" s="31"/>
      <c r="O1712" s="31" t="s">
        <v>9775</v>
      </c>
      <c r="P1712" s="31" t="s">
        <v>9776</v>
      </c>
      <c r="Q1712" s="31" t="s">
        <v>5168</v>
      </c>
    </row>
    <row r="1713" spans="1:17" hidden="1" x14ac:dyDescent="0.2">
      <c r="A1713" s="31" t="s">
        <v>10304</v>
      </c>
      <c r="B1713" s="31" t="s">
        <v>10305</v>
      </c>
      <c r="C1713" s="31" t="s">
        <v>10306</v>
      </c>
      <c r="D1713" s="31"/>
      <c r="E1713" s="31" t="s">
        <v>10257</v>
      </c>
      <c r="F1713" s="31"/>
      <c r="G1713" s="47"/>
      <c r="H1713" s="33">
        <v>0</v>
      </c>
      <c r="I1713" s="31" t="s">
        <v>5421</v>
      </c>
      <c r="J1713" s="31" t="s">
        <v>5422</v>
      </c>
      <c r="K1713" s="31" t="s">
        <v>5164</v>
      </c>
      <c r="L1713" s="31" t="s">
        <v>5278</v>
      </c>
      <c r="M1713" s="31" t="s">
        <v>5701</v>
      </c>
      <c r="N1713" s="31"/>
      <c r="O1713" s="31" t="s">
        <v>9775</v>
      </c>
      <c r="P1713" s="31" t="s">
        <v>9776</v>
      </c>
      <c r="Q1713" s="31" t="s">
        <v>5168</v>
      </c>
    </row>
    <row r="1714" spans="1:17" hidden="1" x14ac:dyDescent="0.2">
      <c r="A1714" s="31" t="s">
        <v>10307</v>
      </c>
      <c r="B1714" s="31" t="s">
        <v>10308</v>
      </c>
      <c r="C1714" s="31" t="s">
        <v>10309</v>
      </c>
      <c r="D1714" s="31"/>
      <c r="E1714" s="31" t="s">
        <v>10257</v>
      </c>
      <c r="F1714" s="31"/>
      <c r="G1714" s="47"/>
      <c r="H1714" s="33">
        <v>0</v>
      </c>
      <c r="I1714" s="31" t="s">
        <v>5661</v>
      </c>
      <c r="J1714" s="31" t="s">
        <v>5662</v>
      </c>
      <c r="K1714" s="31" t="s">
        <v>5164</v>
      </c>
      <c r="L1714" s="31" t="s">
        <v>5278</v>
      </c>
      <c r="M1714" s="31" t="s">
        <v>5687</v>
      </c>
      <c r="N1714" s="31"/>
      <c r="O1714" s="31" t="s">
        <v>9775</v>
      </c>
      <c r="P1714" s="31" t="s">
        <v>9776</v>
      </c>
      <c r="Q1714" s="31" t="s">
        <v>5168</v>
      </c>
    </row>
    <row r="1715" spans="1:17" hidden="1" x14ac:dyDescent="0.2">
      <c r="A1715" s="31" t="s">
        <v>10310</v>
      </c>
      <c r="B1715" s="31" t="s">
        <v>10311</v>
      </c>
      <c r="C1715" s="31" t="s">
        <v>10312</v>
      </c>
      <c r="D1715" s="31"/>
      <c r="E1715" s="31" t="s">
        <v>10257</v>
      </c>
      <c r="F1715" s="31"/>
      <c r="G1715" s="47"/>
      <c r="H1715" s="33">
        <v>0</v>
      </c>
      <c r="I1715" s="31" t="s">
        <v>5421</v>
      </c>
      <c r="J1715" s="31" t="s">
        <v>5422</v>
      </c>
      <c r="K1715" s="31" t="s">
        <v>5164</v>
      </c>
      <c r="L1715" s="31" t="s">
        <v>5278</v>
      </c>
      <c r="M1715" s="31" t="s">
        <v>5627</v>
      </c>
      <c r="N1715" s="31"/>
      <c r="O1715" s="31" t="s">
        <v>9775</v>
      </c>
      <c r="P1715" s="31" t="s">
        <v>9776</v>
      </c>
      <c r="Q1715" s="31" t="s">
        <v>5168</v>
      </c>
    </row>
    <row r="1716" spans="1:17" hidden="1" x14ac:dyDescent="0.2">
      <c r="A1716" s="31" t="s">
        <v>10313</v>
      </c>
      <c r="B1716" s="31" t="s">
        <v>10314</v>
      </c>
      <c r="C1716" s="31" t="s">
        <v>10315</v>
      </c>
      <c r="D1716" s="31"/>
      <c r="E1716" s="31" t="s">
        <v>10257</v>
      </c>
      <c r="F1716" s="31"/>
      <c r="G1716" s="47"/>
      <c r="H1716" s="33">
        <v>0</v>
      </c>
      <c r="I1716" s="31" t="s">
        <v>5421</v>
      </c>
      <c r="J1716" s="31" t="s">
        <v>5422</v>
      </c>
      <c r="K1716" s="31" t="s">
        <v>5164</v>
      </c>
      <c r="L1716" s="31" t="s">
        <v>5278</v>
      </c>
      <c r="M1716" s="31" t="s">
        <v>5701</v>
      </c>
      <c r="N1716" s="31"/>
      <c r="O1716" s="31" t="s">
        <v>9775</v>
      </c>
      <c r="P1716" s="31" t="s">
        <v>9776</v>
      </c>
      <c r="Q1716" s="31" t="s">
        <v>5168</v>
      </c>
    </row>
    <row r="1717" spans="1:17" hidden="1" x14ac:dyDescent="0.2">
      <c r="A1717" s="31" t="s">
        <v>10316</v>
      </c>
      <c r="B1717" s="31" t="s">
        <v>10317</v>
      </c>
      <c r="C1717" s="31" t="s">
        <v>10318</v>
      </c>
      <c r="D1717" s="31"/>
      <c r="E1717" s="31" t="s">
        <v>10257</v>
      </c>
      <c r="F1717" s="31"/>
      <c r="G1717" s="47"/>
      <c r="H1717" s="33">
        <v>0</v>
      </c>
      <c r="I1717" s="31" t="s">
        <v>5421</v>
      </c>
      <c r="J1717" s="31" t="s">
        <v>5422</v>
      </c>
      <c r="K1717" s="31" t="s">
        <v>5164</v>
      </c>
      <c r="L1717" s="31" t="s">
        <v>5278</v>
      </c>
      <c r="M1717" s="31" t="s">
        <v>5616</v>
      </c>
      <c r="N1717" s="31"/>
      <c r="O1717" s="31" t="s">
        <v>9775</v>
      </c>
      <c r="P1717" s="31" t="s">
        <v>9776</v>
      </c>
      <c r="Q1717" s="31" t="s">
        <v>5168</v>
      </c>
    </row>
    <row r="1718" spans="1:17" hidden="1" x14ac:dyDescent="0.2">
      <c r="A1718" s="31" t="s">
        <v>10319</v>
      </c>
      <c r="B1718" s="31" t="s">
        <v>10320</v>
      </c>
      <c r="C1718" s="31" t="s">
        <v>10321</v>
      </c>
      <c r="D1718" s="31"/>
      <c r="E1718" s="31" t="s">
        <v>10257</v>
      </c>
      <c r="F1718" s="31"/>
      <c r="G1718" s="47"/>
      <c r="H1718" s="33">
        <v>0</v>
      </c>
      <c r="I1718" s="31" t="s">
        <v>5661</v>
      </c>
      <c r="J1718" s="31" t="s">
        <v>5662</v>
      </c>
      <c r="K1718" s="31" t="s">
        <v>5164</v>
      </c>
      <c r="L1718" s="31" t="s">
        <v>5278</v>
      </c>
      <c r="M1718" s="31" t="s">
        <v>5673</v>
      </c>
      <c r="N1718" s="31"/>
      <c r="O1718" s="31" t="s">
        <v>9775</v>
      </c>
      <c r="P1718" s="31" t="s">
        <v>9776</v>
      </c>
      <c r="Q1718" s="31" t="s">
        <v>5168</v>
      </c>
    </row>
    <row r="1719" spans="1:17" hidden="1" x14ac:dyDescent="0.2">
      <c r="A1719" s="31" t="s">
        <v>10322</v>
      </c>
      <c r="B1719" s="31" t="s">
        <v>10323</v>
      </c>
      <c r="C1719" s="31" t="s">
        <v>10324</v>
      </c>
      <c r="D1719" s="31"/>
      <c r="E1719" s="31" t="s">
        <v>10257</v>
      </c>
      <c r="F1719" s="31"/>
      <c r="G1719" s="47"/>
      <c r="H1719" s="33">
        <v>0</v>
      </c>
      <c r="I1719" s="31" t="s">
        <v>5661</v>
      </c>
      <c r="J1719" s="31" t="s">
        <v>5662</v>
      </c>
      <c r="K1719" s="31" t="s">
        <v>5164</v>
      </c>
      <c r="L1719" s="31" t="s">
        <v>5278</v>
      </c>
      <c r="M1719" s="31" t="s">
        <v>5663</v>
      </c>
      <c r="N1719" s="31"/>
      <c r="O1719" s="31" t="s">
        <v>9775</v>
      </c>
      <c r="P1719" s="31" t="s">
        <v>9776</v>
      </c>
      <c r="Q1719" s="31" t="s">
        <v>5168</v>
      </c>
    </row>
    <row r="1720" spans="1:17" hidden="1" x14ac:dyDescent="0.2">
      <c r="A1720" s="31" t="s">
        <v>10325</v>
      </c>
      <c r="B1720" s="31" t="s">
        <v>10326</v>
      </c>
      <c r="C1720" s="31" t="s">
        <v>10327</v>
      </c>
      <c r="D1720" s="31"/>
      <c r="E1720" s="31" t="s">
        <v>10257</v>
      </c>
      <c r="F1720" s="31"/>
      <c r="G1720" s="47"/>
      <c r="H1720" s="33">
        <v>0</v>
      </c>
      <c r="I1720" s="31" t="s">
        <v>5661</v>
      </c>
      <c r="J1720" s="31" t="s">
        <v>5662</v>
      </c>
      <c r="K1720" s="31" t="s">
        <v>5164</v>
      </c>
      <c r="L1720" s="31" t="s">
        <v>5278</v>
      </c>
      <c r="M1720" s="31" t="s">
        <v>5663</v>
      </c>
      <c r="N1720" s="31"/>
      <c r="O1720" s="31" t="s">
        <v>9775</v>
      </c>
      <c r="P1720" s="31" t="s">
        <v>9776</v>
      </c>
      <c r="Q1720" s="31" t="s">
        <v>5168</v>
      </c>
    </row>
    <row r="1721" spans="1:17" hidden="1" x14ac:dyDescent="0.2">
      <c r="A1721" s="31" t="s">
        <v>10328</v>
      </c>
      <c r="B1721" s="31" t="s">
        <v>10329</v>
      </c>
      <c r="C1721" s="31" t="s">
        <v>10330</v>
      </c>
      <c r="D1721" s="31"/>
      <c r="E1721" s="31" t="s">
        <v>10257</v>
      </c>
      <c r="F1721" s="31"/>
      <c r="G1721" s="47"/>
      <c r="H1721" s="33">
        <v>0</v>
      </c>
      <c r="I1721" s="31" t="s">
        <v>5661</v>
      </c>
      <c r="J1721" s="31" t="s">
        <v>5662</v>
      </c>
      <c r="K1721" s="31" t="s">
        <v>5164</v>
      </c>
      <c r="L1721" s="31" t="s">
        <v>5278</v>
      </c>
      <c r="M1721" s="31" t="s">
        <v>5663</v>
      </c>
      <c r="N1721" s="31"/>
      <c r="O1721" s="31" t="s">
        <v>9775</v>
      </c>
      <c r="P1721" s="31" t="s">
        <v>9776</v>
      </c>
      <c r="Q1721" s="31" t="s">
        <v>5168</v>
      </c>
    </row>
    <row r="1722" spans="1:17" hidden="1" x14ac:dyDescent="0.2">
      <c r="A1722" s="31" t="s">
        <v>10331</v>
      </c>
      <c r="B1722" s="31" t="s">
        <v>10332</v>
      </c>
      <c r="C1722" s="31" t="s">
        <v>10333</v>
      </c>
      <c r="D1722" s="31"/>
      <c r="E1722" s="31" t="s">
        <v>10257</v>
      </c>
      <c r="F1722" s="31"/>
      <c r="G1722" s="47"/>
      <c r="H1722" s="33">
        <v>0</v>
      </c>
      <c r="I1722" s="31" t="s">
        <v>5661</v>
      </c>
      <c r="J1722" s="31" t="s">
        <v>5662</v>
      </c>
      <c r="K1722" s="31" t="s">
        <v>5164</v>
      </c>
      <c r="L1722" s="31" t="s">
        <v>5278</v>
      </c>
      <c r="M1722" s="31" t="s">
        <v>5687</v>
      </c>
      <c r="N1722" s="31"/>
      <c r="O1722" s="31" t="s">
        <v>9775</v>
      </c>
      <c r="P1722" s="31" t="s">
        <v>9776</v>
      </c>
      <c r="Q1722" s="31" t="s">
        <v>5168</v>
      </c>
    </row>
    <row r="1723" spans="1:17" hidden="1" x14ac:dyDescent="0.2">
      <c r="A1723" s="31" t="s">
        <v>10334</v>
      </c>
      <c r="B1723" s="31" t="s">
        <v>10335</v>
      </c>
      <c r="C1723" s="31" t="s">
        <v>10336</v>
      </c>
      <c r="D1723" s="31"/>
      <c r="E1723" s="31" t="s">
        <v>10257</v>
      </c>
      <c r="F1723" s="31"/>
      <c r="G1723" s="47"/>
      <c r="H1723" s="33">
        <v>0</v>
      </c>
      <c r="I1723" s="31" t="s">
        <v>5421</v>
      </c>
      <c r="J1723" s="31" t="s">
        <v>5422</v>
      </c>
      <c r="K1723" s="31" t="s">
        <v>5164</v>
      </c>
      <c r="L1723" s="31" t="s">
        <v>5278</v>
      </c>
      <c r="M1723" s="31" t="s">
        <v>5354</v>
      </c>
      <c r="N1723" s="31"/>
      <c r="O1723" s="31" t="s">
        <v>9775</v>
      </c>
      <c r="P1723" s="31" t="s">
        <v>9776</v>
      </c>
      <c r="Q1723" s="31" t="s">
        <v>5168</v>
      </c>
    </row>
    <row r="1724" spans="1:17" hidden="1" x14ac:dyDescent="0.2">
      <c r="A1724" s="31" t="s">
        <v>10337</v>
      </c>
      <c r="B1724" s="31" t="s">
        <v>10338</v>
      </c>
      <c r="C1724" s="31" t="s">
        <v>10339</v>
      </c>
      <c r="D1724" s="31"/>
      <c r="E1724" s="31" t="s">
        <v>10257</v>
      </c>
      <c r="F1724" s="31"/>
      <c r="G1724" s="47"/>
      <c r="H1724" s="33">
        <v>0</v>
      </c>
      <c r="I1724" s="31" t="s">
        <v>5421</v>
      </c>
      <c r="J1724" s="31" t="s">
        <v>5422</v>
      </c>
      <c r="K1724" s="31" t="s">
        <v>5164</v>
      </c>
      <c r="L1724" s="31" t="s">
        <v>5278</v>
      </c>
      <c r="M1724" s="31" t="s">
        <v>6466</v>
      </c>
      <c r="N1724" s="31" t="s">
        <v>10340</v>
      </c>
      <c r="O1724" s="31" t="s">
        <v>9775</v>
      </c>
      <c r="P1724" s="31" t="s">
        <v>9776</v>
      </c>
      <c r="Q1724" s="31" t="s">
        <v>5168</v>
      </c>
    </row>
    <row r="1725" spans="1:17" hidden="1" x14ac:dyDescent="0.2">
      <c r="A1725" s="31" t="s">
        <v>10341</v>
      </c>
      <c r="B1725" s="31" t="s">
        <v>10342</v>
      </c>
      <c r="C1725" s="31" t="s">
        <v>10343</v>
      </c>
      <c r="D1725" s="31"/>
      <c r="E1725" s="31" t="s">
        <v>10257</v>
      </c>
      <c r="F1725" s="31"/>
      <c r="G1725" s="47"/>
      <c r="H1725" s="33">
        <v>0</v>
      </c>
      <c r="I1725" s="31" t="s">
        <v>5661</v>
      </c>
      <c r="J1725" s="31" t="s">
        <v>5662</v>
      </c>
      <c r="K1725" s="31" t="s">
        <v>5164</v>
      </c>
      <c r="L1725" s="31" t="s">
        <v>5278</v>
      </c>
      <c r="M1725" s="31" t="s">
        <v>5663</v>
      </c>
      <c r="N1725" s="31" t="s">
        <v>8629</v>
      </c>
      <c r="O1725" s="31" t="s">
        <v>9775</v>
      </c>
      <c r="P1725" s="31" t="s">
        <v>9776</v>
      </c>
      <c r="Q1725" s="31" t="s">
        <v>5168</v>
      </c>
    </row>
    <row r="1726" spans="1:17" hidden="1" x14ac:dyDescent="0.2">
      <c r="A1726" s="31" t="s">
        <v>10344</v>
      </c>
      <c r="B1726" s="31" t="s">
        <v>10345</v>
      </c>
      <c r="C1726" s="31" t="s">
        <v>10346</v>
      </c>
      <c r="D1726" s="31"/>
      <c r="E1726" s="31" t="s">
        <v>10257</v>
      </c>
      <c r="F1726" s="31"/>
      <c r="G1726" s="47"/>
      <c r="H1726" s="33">
        <v>0</v>
      </c>
      <c r="I1726" s="31" t="s">
        <v>5661</v>
      </c>
      <c r="J1726" s="31" t="s">
        <v>5662</v>
      </c>
      <c r="K1726" s="31" t="s">
        <v>5164</v>
      </c>
      <c r="L1726" s="31" t="s">
        <v>5278</v>
      </c>
      <c r="M1726" s="31" t="s">
        <v>5290</v>
      </c>
      <c r="N1726" s="31" t="s">
        <v>9463</v>
      </c>
      <c r="O1726" s="31" t="s">
        <v>9775</v>
      </c>
      <c r="P1726" s="31" t="s">
        <v>9776</v>
      </c>
      <c r="Q1726" s="31" t="s">
        <v>5168</v>
      </c>
    </row>
    <row r="1727" spans="1:17" hidden="1" x14ac:dyDescent="0.2">
      <c r="A1727" s="31" t="s">
        <v>10347</v>
      </c>
      <c r="B1727" s="31" t="s">
        <v>10348</v>
      </c>
      <c r="C1727" s="31" t="s">
        <v>10349</v>
      </c>
      <c r="D1727" s="31"/>
      <c r="E1727" s="31" t="s">
        <v>10257</v>
      </c>
      <c r="F1727" s="31"/>
      <c r="G1727" s="47"/>
      <c r="H1727" s="33">
        <v>0</v>
      </c>
      <c r="I1727" s="31" t="s">
        <v>5661</v>
      </c>
      <c r="J1727" s="31" t="s">
        <v>5662</v>
      </c>
      <c r="K1727" s="31" t="s">
        <v>5164</v>
      </c>
      <c r="L1727" s="31" t="s">
        <v>5278</v>
      </c>
      <c r="M1727" s="31" t="s">
        <v>5673</v>
      </c>
      <c r="N1727" s="31" t="s">
        <v>8612</v>
      </c>
      <c r="O1727" s="31" t="s">
        <v>9775</v>
      </c>
      <c r="P1727" s="31" t="s">
        <v>9776</v>
      </c>
      <c r="Q1727" s="31" t="s">
        <v>5168</v>
      </c>
    </row>
    <row r="1728" spans="1:17" hidden="1" x14ac:dyDescent="0.2">
      <c r="A1728" s="31" t="s">
        <v>10350</v>
      </c>
      <c r="B1728" s="31" t="s">
        <v>10351</v>
      </c>
      <c r="C1728" s="31" t="s">
        <v>10352</v>
      </c>
      <c r="D1728" s="31"/>
      <c r="E1728" s="31" t="s">
        <v>10257</v>
      </c>
      <c r="F1728" s="31"/>
      <c r="G1728" s="47"/>
      <c r="H1728" s="33">
        <v>0</v>
      </c>
      <c r="I1728" s="31" t="s">
        <v>5421</v>
      </c>
      <c r="J1728" s="31" t="s">
        <v>5422</v>
      </c>
      <c r="K1728" s="31" t="s">
        <v>5164</v>
      </c>
      <c r="L1728" s="31" t="s">
        <v>5278</v>
      </c>
      <c r="M1728" s="31" t="s">
        <v>5616</v>
      </c>
      <c r="N1728" s="31" t="s">
        <v>10353</v>
      </c>
      <c r="O1728" s="31" t="s">
        <v>9775</v>
      </c>
      <c r="P1728" s="31" t="s">
        <v>9776</v>
      </c>
      <c r="Q1728" s="31" t="s">
        <v>5168</v>
      </c>
    </row>
    <row r="1729" spans="1:17" hidden="1" x14ac:dyDescent="0.2">
      <c r="A1729" s="31" t="s">
        <v>10354</v>
      </c>
      <c r="B1729" s="31" t="s">
        <v>10355</v>
      </c>
      <c r="C1729" s="31" t="s">
        <v>10356</v>
      </c>
      <c r="D1729" s="31"/>
      <c r="E1729" s="31" t="s">
        <v>10257</v>
      </c>
      <c r="F1729" s="31"/>
      <c r="G1729" s="47"/>
      <c r="H1729" s="33">
        <v>0</v>
      </c>
      <c r="I1729" s="31" t="s">
        <v>5661</v>
      </c>
      <c r="J1729" s="31" t="s">
        <v>5662</v>
      </c>
      <c r="K1729" s="31" t="s">
        <v>5164</v>
      </c>
      <c r="L1729" s="31" t="s">
        <v>5278</v>
      </c>
      <c r="M1729" s="31" t="s">
        <v>5290</v>
      </c>
      <c r="N1729" s="31" t="s">
        <v>10357</v>
      </c>
      <c r="O1729" s="31" t="s">
        <v>9775</v>
      </c>
      <c r="P1729" s="31" t="s">
        <v>9776</v>
      </c>
      <c r="Q1729" s="31" t="s">
        <v>5168</v>
      </c>
    </row>
    <row r="1730" spans="1:17" hidden="1" x14ac:dyDescent="0.2">
      <c r="A1730" s="31" t="s">
        <v>10358</v>
      </c>
      <c r="B1730" s="31" t="s">
        <v>10359</v>
      </c>
      <c r="C1730" s="31" t="s">
        <v>10360</v>
      </c>
      <c r="D1730" s="31"/>
      <c r="E1730" s="31" t="s">
        <v>10257</v>
      </c>
      <c r="F1730" s="31"/>
      <c r="G1730" s="47"/>
      <c r="H1730" s="33">
        <v>0</v>
      </c>
      <c r="I1730" s="31" t="s">
        <v>5661</v>
      </c>
      <c r="J1730" s="31" t="s">
        <v>5662</v>
      </c>
      <c r="K1730" s="31" t="s">
        <v>5164</v>
      </c>
      <c r="L1730" s="31" t="s">
        <v>5278</v>
      </c>
      <c r="M1730" s="31" t="s">
        <v>5687</v>
      </c>
      <c r="N1730" s="31" t="s">
        <v>10361</v>
      </c>
      <c r="O1730" s="31" t="s">
        <v>9775</v>
      </c>
      <c r="P1730" s="31" t="s">
        <v>9776</v>
      </c>
      <c r="Q1730" s="31" t="s">
        <v>5168</v>
      </c>
    </row>
    <row r="1731" spans="1:17" hidden="1" x14ac:dyDescent="0.2">
      <c r="A1731" s="31" t="s">
        <v>10362</v>
      </c>
      <c r="B1731" s="31" t="s">
        <v>10363</v>
      </c>
      <c r="C1731" s="31" t="s">
        <v>10364</v>
      </c>
      <c r="D1731" s="31"/>
      <c r="E1731" s="31" t="s">
        <v>10257</v>
      </c>
      <c r="F1731" s="31"/>
      <c r="G1731" s="47"/>
      <c r="H1731" s="33">
        <v>0</v>
      </c>
      <c r="I1731" s="31" t="s">
        <v>5661</v>
      </c>
      <c r="J1731" s="31" t="s">
        <v>5662</v>
      </c>
      <c r="K1731" s="31" t="s">
        <v>5164</v>
      </c>
      <c r="L1731" s="31" t="s">
        <v>5278</v>
      </c>
      <c r="M1731" s="31" t="s">
        <v>5819</v>
      </c>
      <c r="N1731" s="31" t="s">
        <v>10365</v>
      </c>
      <c r="O1731" s="31" t="s">
        <v>9775</v>
      </c>
      <c r="P1731" s="31" t="s">
        <v>9776</v>
      </c>
      <c r="Q1731" s="31" t="s">
        <v>5168</v>
      </c>
    </row>
    <row r="1732" spans="1:17" hidden="1" x14ac:dyDescent="0.2">
      <c r="A1732" s="31" t="s">
        <v>10366</v>
      </c>
      <c r="B1732" s="31" t="s">
        <v>10367</v>
      </c>
      <c r="C1732" s="31" t="s">
        <v>10368</v>
      </c>
      <c r="D1732" s="31"/>
      <c r="E1732" s="31" t="s">
        <v>10257</v>
      </c>
      <c r="F1732" s="31"/>
      <c r="G1732" s="47"/>
      <c r="H1732" s="33">
        <v>0</v>
      </c>
      <c r="I1732" s="31" t="s">
        <v>5661</v>
      </c>
      <c r="J1732" s="31" t="s">
        <v>5662</v>
      </c>
      <c r="K1732" s="31" t="s">
        <v>5164</v>
      </c>
      <c r="L1732" s="31" t="s">
        <v>5278</v>
      </c>
      <c r="M1732" s="31" t="s">
        <v>5663</v>
      </c>
      <c r="N1732" s="31" t="s">
        <v>8629</v>
      </c>
      <c r="O1732" s="31" t="s">
        <v>9775</v>
      </c>
      <c r="P1732" s="31" t="s">
        <v>9776</v>
      </c>
      <c r="Q1732" s="31" t="s">
        <v>5168</v>
      </c>
    </row>
    <row r="1733" spans="1:17" hidden="1" x14ac:dyDescent="0.2">
      <c r="A1733" s="31" t="s">
        <v>10369</v>
      </c>
      <c r="B1733" s="31" t="s">
        <v>10370</v>
      </c>
      <c r="C1733" s="31" t="s">
        <v>10371</v>
      </c>
      <c r="D1733" s="31"/>
      <c r="E1733" s="31" t="s">
        <v>10257</v>
      </c>
      <c r="F1733" s="31"/>
      <c r="G1733" s="47"/>
      <c r="H1733" s="33">
        <v>0</v>
      </c>
      <c r="I1733" s="31" t="s">
        <v>5661</v>
      </c>
      <c r="J1733" s="31" t="s">
        <v>5662</v>
      </c>
      <c r="K1733" s="31" t="s">
        <v>5164</v>
      </c>
      <c r="L1733" s="31" t="s">
        <v>5278</v>
      </c>
      <c r="M1733" s="31" t="s">
        <v>5687</v>
      </c>
      <c r="N1733" s="31" t="s">
        <v>10372</v>
      </c>
      <c r="O1733" s="31" t="s">
        <v>9775</v>
      </c>
      <c r="P1733" s="31" t="s">
        <v>9776</v>
      </c>
      <c r="Q1733" s="31" t="s">
        <v>5168</v>
      </c>
    </row>
    <row r="1734" spans="1:17" hidden="1" x14ac:dyDescent="0.2">
      <c r="A1734" s="31" t="s">
        <v>10373</v>
      </c>
      <c r="B1734" s="31" t="s">
        <v>10374</v>
      </c>
      <c r="C1734" s="31" t="s">
        <v>10375</v>
      </c>
      <c r="D1734" s="31"/>
      <c r="E1734" s="31" t="s">
        <v>10257</v>
      </c>
      <c r="F1734" s="31"/>
      <c r="G1734" s="47"/>
      <c r="H1734" s="33">
        <v>0</v>
      </c>
      <c r="I1734" s="31" t="s">
        <v>5661</v>
      </c>
      <c r="J1734" s="31" t="s">
        <v>5662</v>
      </c>
      <c r="K1734" s="31" t="s">
        <v>5164</v>
      </c>
      <c r="L1734" s="31" t="s">
        <v>5278</v>
      </c>
      <c r="M1734" s="31" t="s">
        <v>5290</v>
      </c>
      <c r="N1734" s="31" t="s">
        <v>9463</v>
      </c>
      <c r="O1734" s="31" t="s">
        <v>9775</v>
      </c>
      <c r="P1734" s="31" t="s">
        <v>9776</v>
      </c>
      <c r="Q1734" s="31" t="s">
        <v>5168</v>
      </c>
    </row>
    <row r="1735" spans="1:17" hidden="1" x14ac:dyDescent="0.2">
      <c r="A1735" s="31" t="s">
        <v>10376</v>
      </c>
      <c r="B1735" s="31" t="s">
        <v>10377</v>
      </c>
      <c r="C1735" s="31" t="s">
        <v>10378</v>
      </c>
      <c r="D1735" s="31"/>
      <c r="E1735" s="31" t="s">
        <v>10257</v>
      </c>
      <c r="F1735" s="31"/>
      <c r="G1735" s="47"/>
      <c r="H1735" s="33">
        <v>0</v>
      </c>
      <c r="I1735" s="31" t="s">
        <v>5661</v>
      </c>
      <c r="J1735" s="31" t="s">
        <v>5662</v>
      </c>
      <c r="K1735" s="31" t="s">
        <v>5164</v>
      </c>
      <c r="L1735" s="31" t="s">
        <v>5278</v>
      </c>
      <c r="M1735" s="31" t="s">
        <v>5687</v>
      </c>
      <c r="N1735" s="31" t="s">
        <v>10379</v>
      </c>
      <c r="O1735" s="31" t="s">
        <v>9775</v>
      </c>
      <c r="P1735" s="31" t="s">
        <v>9776</v>
      </c>
      <c r="Q1735" s="31" t="s">
        <v>5168</v>
      </c>
    </row>
    <row r="1736" spans="1:17" hidden="1" x14ac:dyDescent="0.2">
      <c r="A1736" s="31" t="s">
        <v>10380</v>
      </c>
      <c r="B1736" s="31" t="s">
        <v>10381</v>
      </c>
      <c r="C1736" s="31" t="s">
        <v>10382</v>
      </c>
      <c r="D1736" s="31"/>
      <c r="E1736" s="31" t="s">
        <v>10257</v>
      </c>
      <c r="F1736" s="31"/>
      <c r="G1736" s="47"/>
      <c r="H1736" s="33">
        <v>0</v>
      </c>
      <c r="I1736" s="31" t="s">
        <v>5661</v>
      </c>
      <c r="J1736" s="31" t="s">
        <v>5662</v>
      </c>
      <c r="K1736" s="31" t="s">
        <v>5164</v>
      </c>
      <c r="L1736" s="31" t="s">
        <v>5278</v>
      </c>
      <c r="M1736" s="31" t="s">
        <v>5687</v>
      </c>
      <c r="N1736" s="31" t="s">
        <v>8616</v>
      </c>
      <c r="O1736" s="31" t="s">
        <v>9775</v>
      </c>
      <c r="P1736" s="31" t="s">
        <v>9776</v>
      </c>
      <c r="Q1736" s="31" t="s">
        <v>5168</v>
      </c>
    </row>
    <row r="1737" spans="1:17" hidden="1" x14ac:dyDescent="0.2">
      <c r="A1737" s="31" t="s">
        <v>10383</v>
      </c>
      <c r="B1737" s="31" t="s">
        <v>10384</v>
      </c>
      <c r="C1737" s="31" t="s">
        <v>10385</v>
      </c>
      <c r="D1737" s="31"/>
      <c r="E1737" s="31" t="s">
        <v>10257</v>
      </c>
      <c r="F1737" s="31"/>
      <c r="G1737" s="47"/>
      <c r="H1737" s="33">
        <v>0</v>
      </c>
      <c r="I1737" s="31" t="s">
        <v>5421</v>
      </c>
      <c r="J1737" s="31" t="s">
        <v>5422</v>
      </c>
      <c r="K1737" s="31" t="s">
        <v>5164</v>
      </c>
      <c r="L1737" s="31" t="s">
        <v>5278</v>
      </c>
      <c r="M1737" s="31" t="s">
        <v>5627</v>
      </c>
      <c r="N1737" s="31"/>
      <c r="O1737" s="31" t="s">
        <v>9775</v>
      </c>
      <c r="P1737" s="31" t="s">
        <v>9776</v>
      </c>
      <c r="Q1737" s="31" t="s">
        <v>5168</v>
      </c>
    </row>
    <row r="1738" spans="1:17" hidden="1" x14ac:dyDescent="0.2">
      <c r="A1738" s="31" t="s">
        <v>10386</v>
      </c>
      <c r="B1738" s="31" t="s">
        <v>10387</v>
      </c>
      <c r="C1738" s="31" t="s">
        <v>10388</v>
      </c>
      <c r="D1738" s="31"/>
      <c r="E1738" s="31" t="s">
        <v>10257</v>
      </c>
      <c r="F1738" s="31" t="s">
        <v>3948</v>
      </c>
      <c r="G1738" s="47">
        <v>60</v>
      </c>
      <c r="H1738" s="33">
        <v>0</v>
      </c>
      <c r="I1738" s="31" t="s">
        <v>5661</v>
      </c>
      <c r="J1738" s="31" t="s">
        <v>5662</v>
      </c>
      <c r="K1738" s="31" t="s">
        <v>5164</v>
      </c>
      <c r="L1738" s="31" t="s">
        <v>5278</v>
      </c>
      <c r="M1738" s="31" t="s">
        <v>5290</v>
      </c>
      <c r="N1738" s="31"/>
      <c r="O1738" s="31" t="s">
        <v>9775</v>
      </c>
      <c r="P1738" s="31" t="s">
        <v>9776</v>
      </c>
      <c r="Q1738" s="31" t="s">
        <v>5168</v>
      </c>
    </row>
    <row r="1739" spans="1:17" hidden="1" x14ac:dyDescent="0.2">
      <c r="A1739" s="31" t="s">
        <v>10389</v>
      </c>
      <c r="B1739" s="31" t="s">
        <v>10390</v>
      </c>
      <c r="C1739" s="31" t="s">
        <v>10391</v>
      </c>
      <c r="D1739" s="31"/>
      <c r="E1739" s="31" t="s">
        <v>5419</v>
      </c>
      <c r="F1739" s="31" t="s">
        <v>3948</v>
      </c>
      <c r="G1739" s="47"/>
      <c r="H1739" s="33">
        <v>0</v>
      </c>
      <c r="I1739" s="31" t="s">
        <v>5421</v>
      </c>
      <c r="J1739" s="31" t="s">
        <v>5422</v>
      </c>
      <c r="K1739" s="31" t="s">
        <v>5164</v>
      </c>
      <c r="L1739" s="31" t="s">
        <v>5278</v>
      </c>
      <c r="M1739" s="31" t="s">
        <v>5609</v>
      </c>
      <c r="N1739" s="31"/>
      <c r="O1739" s="31" t="s">
        <v>9775</v>
      </c>
      <c r="P1739" s="31" t="s">
        <v>9776</v>
      </c>
      <c r="Q1739" s="31" t="s">
        <v>5168</v>
      </c>
    </row>
    <row r="1740" spans="1:17" hidden="1" x14ac:dyDescent="0.2">
      <c r="A1740" s="31" t="s">
        <v>10392</v>
      </c>
      <c r="B1740" s="31" t="s">
        <v>10393</v>
      </c>
      <c r="C1740" s="31" t="s">
        <v>10394</v>
      </c>
      <c r="D1740" s="31"/>
      <c r="E1740" s="31" t="s">
        <v>10257</v>
      </c>
      <c r="F1740" s="31"/>
      <c r="G1740" s="47"/>
      <c r="H1740" s="33">
        <v>0</v>
      </c>
      <c r="I1740" s="31" t="s">
        <v>5661</v>
      </c>
      <c r="J1740" s="31" t="s">
        <v>5662</v>
      </c>
      <c r="K1740" s="31" t="s">
        <v>5164</v>
      </c>
      <c r="L1740" s="31" t="s">
        <v>5278</v>
      </c>
      <c r="M1740" s="31" t="s">
        <v>9485</v>
      </c>
      <c r="N1740" s="31"/>
      <c r="O1740" s="31" t="s">
        <v>9775</v>
      </c>
      <c r="P1740" s="31" t="s">
        <v>9776</v>
      </c>
      <c r="Q1740" s="31" t="s">
        <v>5168</v>
      </c>
    </row>
    <row r="1741" spans="1:17" hidden="1" x14ac:dyDescent="0.2">
      <c r="A1741" s="31" t="s">
        <v>10395</v>
      </c>
      <c r="B1741" s="31" t="s">
        <v>10396</v>
      </c>
      <c r="C1741" s="31" t="s">
        <v>10397</v>
      </c>
      <c r="D1741" s="31"/>
      <c r="E1741" s="31" t="s">
        <v>10257</v>
      </c>
      <c r="F1741" s="31" t="s">
        <v>3948</v>
      </c>
      <c r="G1741" s="47">
        <v>60</v>
      </c>
      <c r="H1741" s="33">
        <v>0</v>
      </c>
      <c r="I1741" s="31" t="s">
        <v>5421</v>
      </c>
      <c r="J1741" s="31" t="s">
        <v>5422</v>
      </c>
      <c r="K1741" s="31" t="s">
        <v>5164</v>
      </c>
      <c r="L1741" s="31" t="s">
        <v>5278</v>
      </c>
      <c r="M1741" s="31" t="s">
        <v>5794</v>
      </c>
      <c r="N1741" s="31"/>
      <c r="O1741" s="31" t="s">
        <v>9775</v>
      </c>
      <c r="P1741" s="31" t="s">
        <v>9776</v>
      </c>
      <c r="Q1741" s="31" t="s">
        <v>5168</v>
      </c>
    </row>
    <row r="1742" spans="1:17" hidden="1" x14ac:dyDescent="0.2">
      <c r="A1742" s="31" t="s">
        <v>10398</v>
      </c>
      <c r="B1742" s="31" t="s">
        <v>10399</v>
      </c>
      <c r="C1742" s="31" t="s">
        <v>10400</v>
      </c>
      <c r="D1742" s="31"/>
      <c r="E1742" s="31" t="s">
        <v>10257</v>
      </c>
      <c r="F1742" s="31"/>
      <c r="G1742" s="47"/>
      <c r="H1742" s="33">
        <v>0</v>
      </c>
      <c r="I1742" s="31" t="s">
        <v>5661</v>
      </c>
      <c r="J1742" s="31" t="s">
        <v>5662</v>
      </c>
      <c r="K1742" s="31" t="s">
        <v>5164</v>
      </c>
      <c r="L1742" s="31" t="s">
        <v>5278</v>
      </c>
      <c r="M1742" s="31" t="s">
        <v>5687</v>
      </c>
      <c r="N1742" s="31"/>
      <c r="O1742" s="31" t="s">
        <v>9775</v>
      </c>
      <c r="P1742" s="31" t="s">
        <v>9776</v>
      </c>
      <c r="Q1742" s="31" t="s">
        <v>5168</v>
      </c>
    </row>
    <row r="1743" spans="1:17" hidden="1" x14ac:dyDescent="0.2">
      <c r="A1743" s="31" t="s">
        <v>10401</v>
      </c>
      <c r="B1743" s="31" t="s">
        <v>10402</v>
      </c>
      <c r="C1743" s="31" t="s">
        <v>10403</v>
      </c>
      <c r="D1743" s="31"/>
      <c r="E1743" s="31" t="s">
        <v>9774</v>
      </c>
      <c r="F1743" s="31" t="s">
        <v>3948</v>
      </c>
      <c r="G1743" s="47"/>
      <c r="H1743" s="33">
        <v>0</v>
      </c>
      <c r="I1743" s="31" t="s">
        <v>5514</v>
      </c>
      <c r="J1743" s="31" t="s">
        <v>5515</v>
      </c>
      <c r="K1743" s="31" t="s">
        <v>5164</v>
      </c>
      <c r="L1743" s="31" t="s">
        <v>5494</v>
      </c>
      <c r="M1743" s="31" t="s">
        <v>5239</v>
      </c>
      <c r="N1743" s="31"/>
      <c r="O1743" s="31" t="s">
        <v>9775</v>
      </c>
      <c r="P1743" s="31" t="s">
        <v>9776</v>
      </c>
      <c r="Q1743" s="31" t="s">
        <v>5168</v>
      </c>
    </row>
    <row r="1744" spans="1:17" hidden="1" x14ac:dyDescent="0.2">
      <c r="A1744" s="31" t="s">
        <v>10404</v>
      </c>
      <c r="B1744" s="31" t="s">
        <v>10405</v>
      </c>
      <c r="C1744" s="31" t="s">
        <v>10406</v>
      </c>
      <c r="D1744" s="31"/>
      <c r="E1744" s="31" t="s">
        <v>9774</v>
      </c>
      <c r="F1744" s="31" t="s">
        <v>3948</v>
      </c>
      <c r="G1744" s="47"/>
      <c r="H1744" s="33">
        <v>0</v>
      </c>
      <c r="I1744" s="31" t="s">
        <v>5514</v>
      </c>
      <c r="J1744" s="31" t="s">
        <v>5515</v>
      </c>
      <c r="K1744" s="31" t="s">
        <v>5164</v>
      </c>
      <c r="L1744" s="31" t="s">
        <v>5494</v>
      </c>
      <c r="M1744" s="31" t="s">
        <v>5239</v>
      </c>
      <c r="N1744" s="31"/>
      <c r="O1744" s="31" t="s">
        <v>9775</v>
      </c>
      <c r="P1744" s="31" t="s">
        <v>9776</v>
      </c>
      <c r="Q1744" s="31" t="s">
        <v>5168</v>
      </c>
    </row>
    <row r="1745" spans="1:17" hidden="1" x14ac:dyDescent="0.2">
      <c r="A1745" s="31" t="s">
        <v>10407</v>
      </c>
      <c r="B1745" s="31" t="s">
        <v>10408</v>
      </c>
      <c r="C1745" s="31" t="s">
        <v>10409</v>
      </c>
      <c r="D1745" s="31"/>
      <c r="E1745" s="31" t="s">
        <v>9774</v>
      </c>
      <c r="F1745" s="31" t="s">
        <v>3948</v>
      </c>
      <c r="G1745" s="47"/>
      <c r="H1745" s="33">
        <v>0</v>
      </c>
      <c r="I1745" s="31" t="s">
        <v>5514</v>
      </c>
      <c r="J1745" s="31" t="s">
        <v>5515</v>
      </c>
      <c r="K1745" s="31" t="s">
        <v>5164</v>
      </c>
      <c r="L1745" s="31" t="s">
        <v>5238</v>
      </c>
      <c r="M1745" s="31" t="s">
        <v>5239</v>
      </c>
      <c r="N1745" s="31"/>
      <c r="O1745" s="31" t="s">
        <v>9775</v>
      </c>
      <c r="P1745" s="31" t="s">
        <v>9776</v>
      </c>
      <c r="Q1745" s="31" t="s">
        <v>5168</v>
      </c>
    </row>
    <row r="1746" spans="1:17" hidden="1" x14ac:dyDescent="0.2">
      <c r="A1746" s="31" t="s">
        <v>10410</v>
      </c>
      <c r="B1746" s="31" t="s">
        <v>10411</v>
      </c>
      <c r="C1746" s="31" t="s">
        <v>10412</v>
      </c>
      <c r="D1746" s="31"/>
      <c r="E1746" s="31" t="s">
        <v>9774</v>
      </c>
      <c r="F1746" s="31" t="s">
        <v>3948</v>
      </c>
      <c r="G1746" s="47"/>
      <c r="H1746" s="33">
        <v>0</v>
      </c>
      <c r="I1746" s="31" t="s">
        <v>5514</v>
      </c>
      <c r="J1746" s="31" t="s">
        <v>5515</v>
      </c>
      <c r="K1746" s="31" t="s">
        <v>5164</v>
      </c>
      <c r="L1746" s="31" t="s">
        <v>5238</v>
      </c>
      <c r="M1746" s="31" t="s">
        <v>5239</v>
      </c>
      <c r="N1746" s="31"/>
      <c r="O1746" s="31" t="s">
        <v>9775</v>
      </c>
      <c r="P1746" s="31" t="s">
        <v>9776</v>
      </c>
      <c r="Q1746" s="31" t="s">
        <v>5168</v>
      </c>
    </row>
    <row r="1747" spans="1:17" hidden="1" x14ac:dyDescent="0.2">
      <c r="A1747" s="31" t="s">
        <v>10413</v>
      </c>
      <c r="B1747" s="31" t="s">
        <v>10414</v>
      </c>
      <c r="C1747" s="31" t="s">
        <v>10415</v>
      </c>
      <c r="D1747" s="31"/>
      <c r="E1747" s="31" t="s">
        <v>7424</v>
      </c>
      <c r="F1747" s="31" t="s">
        <v>10416</v>
      </c>
      <c r="G1747" s="47"/>
      <c r="H1747" s="33">
        <v>0</v>
      </c>
      <c r="I1747" s="31" t="s">
        <v>5661</v>
      </c>
      <c r="J1747" s="31" t="s">
        <v>5662</v>
      </c>
      <c r="K1747" s="31" t="s">
        <v>5164</v>
      </c>
      <c r="L1747" s="31" t="s">
        <v>5278</v>
      </c>
      <c r="M1747" s="31" t="s">
        <v>10417</v>
      </c>
      <c r="N1747" s="31" t="s">
        <v>10418</v>
      </c>
      <c r="O1747" s="31" t="s">
        <v>10419</v>
      </c>
      <c r="P1747" s="31" t="s">
        <v>10414</v>
      </c>
      <c r="Q1747" s="31" t="s">
        <v>8608</v>
      </c>
    </row>
    <row r="1748" spans="1:17" hidden="1" x14ac:dyDescent="0.2">
      <c r="A1748" s="31" t="s">
        <v>10420</v>
      </c>
      <c r="B1748" s="31" t="s">
        <v>10421</v>
      </c>
      <c r="C1748" s="31" t="s">
        <v>10422</v>
      </c>
      <c r="D1748" s="31"/>
      <c r="E1748" s="31" t="s">
        <v>10423</v>
      </c>
      <c r="F1748" s="31" t="s">
        <v>3948</v>
      </c>
      <c r="G1748" s="47"/>
      <c r="H1748" s="33">
        <v>0</v>
      </c>
      <c r="I1748" s="31" t="s">
        <v>5421</v>
      </c>
      <c r="J1748" s="31" t="s">
        <v>5422</v>
      </c>
      <c r="K1748" s="31" t="s">
        <v>5164</v>
      </c>
      <c r="L1748" s="31" t="s">
        <v>5278</v>
      </c>
      <c r="M1748" s="31" t="s">
        <v>5609</v>
      </c>
      <c r="N1748" s="31"/>
      <c r="O1748" s="31" t="s">
        <v>10419</v>
      </c>
      <c r="P1748" s="31" t="s">
        <v>10414</v>
      </c>
      <c r="Q1748" s="31" t="s">
        <v>8608</v>
      </c>
    </row>
    <row r="1749" spans="1:17" hidden="1" x14ac:dyDescent="0.2">
      <c r="A1749" s="31" t="s">
        <v>10424</v>
      </c>
      <c r="B1749" s="31" t="s">
        <v>10425</v>
      </c>
      <c r="C1749" s="31" t="s">
        <v>10426</v>
      </c>
      <c r="D1749" s="31"/>
      <c r="E1749" s="31" t="s">
        <v>10423</v>
      </c>
      <c r="F1749" s="31" t="s">
        <v>3948</v>
      </c>
      <c r="G1749" s="47"/>
      <c r="H1749" s="33">
        <v>0</v>
      </c>
      <c r="I1749" s="31" t="s">
        <v>5661</v>
      </c>
      <c r="J1749" s="31" t="s">
        <v>5662</v>
      </c>
      <c r="K1749" s="31" t="s">
        <v>5164</v>
      </c>
      <c r="L1749" s="31" t="s">
        <v>5278</v>
      </c>
      <c r="M1749" s="31" t="s">
        <v>5687</v>
      </c>
      <c r="N1749" s="31"/>
      <c r="O1749" s="31" t="s">
        <v>10419</v>
      </c>
      <c r="P1749" s="31" t="s">
        <v>10414</v>
      </c>
      <c r="Q1749" s="31" t="s">
        <v>8608</v>
      </c>
    </row>
    <row r="1750" spans="1:17" hidden="1" x14ac:dyDescent="0.2">
      <c r="A1750" s="31" t="s">
        <v>10427</v>
      </c>
      <c r="B1750" s="31" t="s">
        <v>10428</v>
      </c>
      <c r="C1750" s="31" t="s">
        <v>10429</v>
      </c>
      <c r="D1750" s="31"/>
      <c r="E1750" s="31" t="s">
        <v>5419</v>
      </c>
      <c r="F1750" s="31" t="s">
        <v>10430</v>
      </c>
      <c r="G1750" s="47"/>
      <c r="H1750" s="33">
        <v>0</v>
      </c>
      <c r="I1750" s="31" t="s">
        <v>5661</v>
      </c>
      <c r="J1750" s="31" t="s">
        <v>5662</v>
      </c>
      <c r="K1750" s="31" t="s">
        <v>5164</v>
      </c>
      <c r="L1750" s="31" t="s">
        <v>5278</v>
      </c>
      <c r="M1750" s="31" t="s">
        <v>5819</v>
      </c>
      <c r="N1750" s="31" t="s">
        <v>10431</v>
      </c>
      <c r="O1750" s="31" t="s">
        <v>10432</v>
      </c>
      <c r="P1750" s="31" t="s">
        <v>10428</v>
      </c>
      <c r="Q1750" s="31" t="s">
        <v>5168</v>
      </c>
    </row>
    <row r="1751" spans="1:17" hidden="1" x14ac:dyDescent="0.2">
      <c r="A1751" s="31" t="s">
        <v>10433</v>
      </c>
      <c r="B1751" s="31" t="s">
        <v>10434</v>
      </c>
      <c r="C1751" s="31" t="s">
        <v>10435</v>
      </c>
      <c r="D1751" s="31" t="s">
        <v>3948</v>
      </c>
      <c r="E1751" s="31" t="s">
        <v>10436</v>
      </c>
      <c r="F1751" s="31" t="s">
        <v>10437</v>
      </c>
      <c r="G1751" s="47"/>
      <c r="H1751" s="33">
        <v>0</v>
      </c>
      <c r="I1751" s="31" t="s">
        <v>5661</v>
      </c>
      <c r="J1751" s="31" t="s">
        <v>5662</v>
      </c>
      <c r="K1751" s="31" t="s">
        <v>5164</v>
      </c>
      <c r="L1751" s="31" t="s">
        <v>5278</v>
      </c>
      <c r="M1751" s="31" t="s">
        <v>5673</v>
      </c>
      <c r="N1751" s="31" t="s">
        <v>6567</v>
      </c>
      <c r="O1751" s="31" t="s">
        <v>10433</v>
      </c>
      <c r="P1751" s="31" t="s">
        <v>10434</v>
      </c>
      <c r="Q1751" s="31" t="s">
        <v>5168</v>
      </c>
    </row>
    <row r="1752" spans="1:17" hidden="1" x14ac:dyDescent="0.2">
      <c r="A1752" s="31" t="s">
        <v>10438</v>
      </c>
      <c r="B1752" s="31" t="s">
        <v>10439</v>
      </c>
      <c r="C1752" s="31" t="s">
        <v>10440</v>
      </c>
      <c r="D1752" s="31" t="s">
        <v>3948</v>
      </c>
      <c r="E1752" s="31" t="s">
        <v>10436</v>
      </c>
      <c r="F1752" s="31" t="s">
        <v>3948</v>
      </c>
      <c r="G1752" s="47"/>
      <c r="H1752" s="33">
        <v>0</v>
      </c>
      <c r="I1752" s="31" t="s">
        <v>5661</v>
      </c>
      <c r="J1752" s="31" t="s">
        <v>5662</v>
      </c>
      <c r="K1752" s="31" t="s">
        <v>5164</v>
      </c>
      <c r="L1752" s="31" t="s">
        <v>5278</v>
      </c>
      <c r="M1752" s="31" t="s">
        <v>5290</v>
      </c>
      <c r="N1752" s="31"/>
      <c r="O1752" s="31" t="s">
        <v>10433</v>
      </c>
      <c r="P1752" s="31" t="s">
        <v>10439</v>
      </c>
      <c r="Q1752" s="31" t="s">
        <v>5168</v>
      </c>
    </row>
    <row r="1753" spans="1:17" hidden="1" x14ac:dyDescent="0.2">
      <c r="A1753" s="31" t="s">
        <v>10441</v>
      </c>
      <c r="B1753" s="31" t="s">
        <v>10442</v>
      </c>
      <c r="C1753" s="31" t="s">
        <v>10443</v>
      </c>
      <c r="D1753" s="31"/>
      <c r="E1753" s="31" t="s">
        <v>5419</v>
      </c>
      <c r="F1753" s="31" t="s">
        <v>10444</v>
      </c>
      <c r="G1753" s="47">
        <v>60</v>
      </c>
      <c r="H1753" s="33">
        <v>0</v>
      </c>
      <c r="I1753" s="31" t="s">
        <v>5421</v>
      </c>
      <c r="J1753" s="31" t="s">
        <v>5422</v>
      </c>
      <c r="K1753" s="31" t="s">
        <v>5164</v>
      </c>
      <c r="L1753" s="31" t="s">
        <v>5278</v>
      </c>
      <c r="M1753" s="31" t="s">
        <v>5701</v>
      </c>
      <c r="N1753" s="31" t="s">
        <v>10445</v>
      </c>
      <c r="O1753" s="31" t="s">
        <v>10441</v>
      </c>
      <c r="P1753" s="31" t="s">
        <v>10442</v>
      </c>
      <c r="Q1753" s="31" t="s">
        <v>5168</v>
      </c>
    </row>
    <row r="1754" spans="1:17" hidden="1" x14ac:dyDescent="0.2">
      <c r="A1754" s="31" t="s">
        <v>10446</v>
      </c>
      <c r="B1754" s="31" t="s">
        <v>10447</v>
      </c>
      <c r="C1754" s="31" t="s">
        <v>10448</v>
      </c>
      <c r="D1754" s="31"/>
      <c r="E1754" s="31" t="s">
        <v>5171</v>
      </c>
      <c r="F1754" s="31" t="s">
        <v>10449</v>
      </c>
      <c r="G1754" s="47"/>
      <c r="H1754" s="33">
        <v>0</v>
      </c>
      <c r="I1754" s="31"/>
      <c r="J1754" s="31"/>
      <c r="K1754" s="31" t="s">
        <v>5164</v>
      </c>
      <c r="L1754" s="31" t="s">
        <v>8042</v>
      </c>
      <c r="M1754" s="31" t="s">
        <v>5239</v>
      </c>
      <c r="N1754" s="31"/>
      <c r="O1754" s="31" t="s">
        <v>10446</v>
      </c>
      <c r="P1754" s="31" t="s">
        <v>10447</v>
      </c>
      <c r="Q1754" s="31" t="s">
        <v>5168</v>
      </c>
    </row>
    <row r="1755" spans="1:17" hidden="1" x14ac:dyDescent="0.2">
      <c r="A1755" s="31" t="s">
        <v>10450</v>
      </c>
      <c r="B1755" s="31" t="s">
        <v>10451</v>
      </c>
      <c r="C1755" s="31" t="s">
        <v>10452</v>
      </c>
      <c r="D1755" s="31"/>
      <c r="E1755" s="31" t="s">
        <v>5419</v>
      </c>
      <c r="F1755" s="31" t="s">
        <v>10453</v>
      </c>
      <c r="G1755" s="47"/>
      <c r="H1755" s="33">
        <v>0</v>
      </c>
      <c r="I1755" s="31" t="s">
        <v>5294</v>
      </c>
      <c r="J1755" s="31" t="s">
        <v>5295</v>
      </c>
      <c r="K1755" s="31" t="s">
        <v>5164</v>
      </c>
      <c r="L1755" s="31" t="s">
        <v>10454</v>
      </c>
      <c r="M1755" s="31" t="s">
        <v>5297</v>
      </c>
      <c r="N1755" s="31" t="s">
        <v>10455</v>
      </c>
      <c r="O1755" s="31" t="s">
        <v>10450</v>
      </c>
      <c r="P1755" s="31" t="s">
        <v>10451</v>
      </c>
      <c r="Q1755" s="31" t="s">
        <v>5168</v>
      </c>
    </row>
    <row r="1756" spans="1:17" hidden="1" x14ac:dyDescent="0.2">
      <c r="A1756" s="31" t="s">
        <v>10456</v>
      </c>
      <c r="B1756" s="31" t="s">
        <v>10457</v>
      </c>
      <c r="C1756" s="31" t="s">
        <v>3948</v>
      </c>
      <c r="D1756" s="31"/>
      <c r="E1756" s="31" t="s">
        <v>5419</v>
      </c>
      <c r="F1756" s="31" t="s">
        <v>10458</v>
      </c>
      <c r="G1756" s="47"/>
      <c r="H1756" s="33">
        <v>0</v>
      </c>
      <c r="I1756" s="31" t="s">
        <v>5661</v>
      </c>
      <c r="J1756" s="31" t="s">
        <v>5662</v>
      </c>
      <c r="K1756" s="31" t="s">
        <v>5164</v>
      </c>
      <c r="L1756" s="31" t="s">
        <v>5278</v>
      </c>
      <c r="M1756" s="31" t="s">
        <v>5663</v>
      </c>
      <c r="N1756" s="31"/>
      <c r="O1756" s="31" t="s">
        <v>10456</v>
      </c>
      <c r="P1756" s="31" t="s">
        <v>10457</v>
      </c>
      <c r="Q1756" s="31" t="s">
        <v>5168</v>
      </c>
    </row>
    <row r="1757" spans="1:17" hidden="1" x14ac:dyDescent="0.2">
      <c r="A1757" s="31" t="s">
        <v>10459</v>
      </c>
      <c r="B1757" s="31" t="s">
        <v>10460</v>
      </c>
      <c r="C1757" s="31" t="s">
        <v>10461</v>
      </c>
      <c r="D1757" s="31"/>
      <c r="E1757" s="31" t="s">
        <v>10462</v>
      </c>
      <c r="F1757" s="31" t="s">
        <v>3948</v>
      </c>
      <c r="G1757" s="47"/>
      <c r="H1757" s="33">
        <v>0</v>
      </c>
      <c r="I1757" s="31" t="s">
        <v>5661</v>
      </c>
      <c r="J1757" s="31" t="s">
        <v>5662</v>
      </c>
      <c r="K1757" s="31" t="s">
        <v>5164</v>
      </c>
      <c r="L1757" s="31" t="s">
        <v>5278</v>
      </c>
      <c r="M1757" s="31" t="s">
        <v>5663</v>
      </c>
      <c r="N1757" s="31"/>
      <c r="O1757" s="31" t="s">
        <v>10456</v>
      </c>
      <c r="P1757" s="31" t="s">
        <v>10457</v>
      </c>
      <c r="Q1757" s="31" t="s">
        <v>5168</v>
      </c>
    </row>
    <row r="1758" spans="1:17" hidden="1" x14ac:dyDescent="0.2">
      <c r="A1758" s="31" t="s">
        <v>10463</v>
      </c>
      <c r="B1758" s="31" t="s">
        <v>10464</v>
      </c>
      <c r="C1758" s="31" t="s">
        <v>10465</v>
      </c>
      <c r="D1758" s="31" t="s">
        <v>3948</v>
      </c>
      <c r="E1758" s="31" t="s">
        <v>10462</v>
      </c>
      <c r="F1758" s="31"/>
      <c r="G1758" s="47"/>
      <c r="H1758" s="33">
        <v>0</v>
      </c>
      <c r="I1758" s="31" t="s">
        <v>5661</v>
      </c>
      <c r="J1758" s="31" t="s">
        <v>5662</v>
      </c>
      <c r="K1758" s="31" t="s">
        <v>5164</v>
      </c>
      <c r="L1758" s="31" t="s">
        <v>5278</v>
      </c>
      <c r="M1758" s="31" t="s">
        <v>5663</v>
      </c>
      <c r="N1758" s="31"/>
      <c r="O1758" s="31" t="s">
        <v>10456</v>
      </c>
      <c r="P1758" s="31" t="s">
        <v>10457</v>
      </c>
      <c r="Q1758" s="31" t="s">
        <v>5168</v>
      </c>
    </row>
    <row r="1759" spans="1:17" hidden="1" x14ac:dyDescent="0.2">
      <c r="A1759" s="31" t="s">
        <v>10466</v>
      </c>
      <c r="B1759" s="31" t="s">
        <v>10467</v>
      </c>
      <c r="C1759" s="31" t="s">
        <v>10468</v>
      </c>
      <c r="D1759" s="31" t="s">
        <v>3948</v>
      </c>
      <c r="E1759" s="31" t="s">
        <v>10462</v>
      </c>
      <c r="F1759" s="31"/>
      <c r="G1759" s="47"/>
      <c r="H1759" s="33">
        <v>0</v>
      </c>
      <c r="I1759" s="31" t="s">
        <v>5661</v>
      </c>
      <c r="J1759" s="31" t="s">
        <v>5662</v>
      </c>
      <c r="K1759" s="31" t="s">
        <v>5164</v>
      </c>
      <c r="L1759" s="31" t="s">
        <v>5278</v>
      </c>
      <c r="M1759" s="31" t="s">
        <v>5663</v>
      </c>
      <c r="N1759" s="31"/>
      <c r="O1759" s="31" t="s">
        <v>10456</v>
      </c>
      <c r="P1759" s="31" t="s">
        <v>10457</v>
      </c>
      <c r="Q1759" s="31" t="s">
        <v>5168</v>
      </c>
    </row>
    <row r="1760" spans="1:17" hidden="1" x14ac:dyDescent="0.2">
      <c r="A1760" s="31" t="s">
        <v>10469</v>
      </c>
      <c r="B1760" s="31" t="s">
        <v>10470</v>
      </c>
      <c r="C1760" s="31" t="s">
        <v>10471</v>
      </c>
      <c r="D1760" s="31" t="s">
        <v>3948</v>
      </c>
      <c r="E1760" s="31" t="s">
        <v>10462</v>
      </c>
      <c r="F1760" s="31"/>
      <c r="G1760" s="47"/>
      <c r="H1760" s="33">
        <v>0</v>
      </c>
      <c r="I1760" s="31" t="s">
        <v>5661</v>
      </c>
      <c r="J1760" s="31" t="s">
        <v>5662</v>
      </c>
      <c r="K1760" s="31" t="s">
        <v>5164</v>
      </c>
      <c r="L1760" s="31" t="s">
        <v>5278</v>
      </c>
      <c r="M1760" s="31" t="s">
        <v>5663</v>
      </c>
      <c r="N1760" s="31"/>
      <c r="O1760" s="31" t="s">
        <v>10456</v>
      </c>
      <c r="P1760" s="31" t="s">
        <v>10457</v>
      </c>
      <c r="Q1760" s="31" t="s">
        <v>5168</v>
      </c>
    </row>
    <row r="1761" spans="1:17" hidden="1" x14ac:dyDescent="0.2">
      <c r="A1761" s="31" t="s">
        <v>10472</v>
      </c>
      <c r="B1761" s="31" t="s">
        <v>10473</v>
      </c>
      <c r="C1761" s="31" t="s">
        <v>10474</v>
      </c>
      <c r="D1761" s="31"/>
      <c r="E1761" s="31" t="s">
        <v>5171</v>
      </c>
      <c r="F1761" s="31" t="s">
        <v>10475</v>
      </c>
      <c r="G1761" s="47"/>
      <c r="H1761" s="33">
        <v>0</v>
      </c>
      <c r="I1761" s="31" t="s">
        <v>5212</v>
      </c>
      <c r="J1761" s="31" t="s">
        <v>5213</v>
      </c>
      <c r="K1761" s="31" t="s">
        <v>5164</v>
      </c>
      <c r="L1761" s="31" t="s">
        <v>5165</v>
      </c>
      <c r="M1761" s="31" t="s">
        <v>5174</v>
      </c>
      <c r="N1761" s="31" t="s">
        <v>7964</v>
      </c>
      <c r="O1761" s="31" t="s">
        <v>10472</v>
      </c>
      <c r="P1761" s="31" t="s">
        <v>10473</v>
      </c>
      <c r="Q1761" s="31" t="s">
        <v>5168</v>
      </c>
    </row>
    <row r="1762" spans="1:17" hidden="1" x14ac:dyDescent="0.2">
      <c r="A1762" s="31" t="s">
        <v>10476</v>
      </c>
      <c r="B1762" s="31" t="s">
        <v>10477</v>
      </c>
      <c r="C1762" s="31" t="s">
        <v>10478</v>
      </c>
      <c r="D1762" s="31"/>
      <c r="E1762" s="31" t="s">
        <v>5419</v>
      </c>
      <c r="F1762" s="31" t="s">
        <v>10479</v>
      </c>
      <c r="G1762" s="47"/>
      <c r="H1762" s="33">
        <v>0</v>
      </c>
      <c r="I1762" s="31" t="s">
        <v>5661</v>
      </c>
      <c r="J1762" s="31" t="s">
        <v>5662</v>
      </c>
      <c r="K1762" s="31" t="s">
        <v>5164</v>
      </c>
      <c r="L1762" s="31" t="s">
        <v>5278</v>
      </c>
      <c r="M1762" s="31" t="s">
        <v>10480</v>
      </c>
      <c r="N1762" s="31"/>
      <c r="O1762" s="31" t="s">
        <v>10476</v>
      </c>
      <c r="P1762" s="31" t="s">
        <v>10477</v>
      </c>
      <c r="Q1762" s="31" t="s">
        <v>5168</v>
      </c>
    </row>
    <row r="1763" spans="1:17" hidden="1" x14ac:dyDescent="0.2">
      <c r="A1763" s="31" t="s">
        <v>10481</v>
      </c>
      <c r="B1763" s="31" t="s">
        <v>10482</v>
      </c>
      <c r="C1763" s="31" t="s">
        <v>10483</v>
      </c>
      <c r="D1763" s="31"/>
      <c r="E1763" s="31" t="s">
        <v>5419</v>
      </c>
      <c r="F1763" s="31" t="s">
        <v>10484</v>
      </c>
      <c r="G1763" s="47">
        <v>60</v>
      </c>
      <c r="H1763" s="33">
        <v>0</v>
      </c>
      <c r="I1763" s="31" t="s">
        <v>5661</v>
      </c>
      <c r="J1763" s="31" t="s">
        <v>5662</v>
      </c>
      <c r="K1763" s="31" t="s">
        <v>5164</v>
      </c>
      <c r="L1763" s="31" t="s">
        <v>5278</v>
      </c>
      <c r="M1763" s="31" t="s">
        <v>6466</v>
      </c>
      <c r="N1763" s="31" t="s">
        <v>7472</v>
      </c>
      <c r="O1763" s="31" t="s">
        <v>10481</v>
      </c>
      <c r="P1763" s="31" t="s">
        <v>10482</v>
      </c>
      <c r="Q1763" s="31" t="s">
        <v>5168</v>
      </c>
    </row>
    <row r="1764" spans="1:17" hidden="1" x14ac:dyDescent="0.2">
      <c r="A1764" s="31" t="s">
        <v>10485</v>
      </c>
      <c r="B1764" s="31" t="s">
        <v>10486</v>
      </c>
      <c r="C1764" s="31" t="s">
        <v>10487</v>
      </c>
      <c r="D1764" s="31"/>
      <c r="E1764" s="31" t="s">
        <v>5419</v>
      </c>
      <c r="F1764" s="31" t="s">
        <v>10488</v>
      </c>
      <c r="G1764" s="47">
        <v>60</v>
      </c>
      <c r="H1764" s="33">
        <v>0</v>
      </c>
      <c r="I1764" s="31" t="s">
        <v>5421</v>
      </c>
      <c r="J1764" s="31" t="s">
        <v>5422</v>
      </c>
      <c r="K1764" s="31" t="s">
        <v>5164</v>
      </c>
      <c r="L1764" s="31" t="s">
        <v>5278</v>
      </c>
      <c r="M1764" s="31" t="s">
        <v>6466</v>
      </c>
      <c r="N1764" s="31" t="s">
        <v>10489</v>
      </c>
      <c r="O1764" s="31" t="s">
        <v>10485</v>
      </c>
      <c r="P1764" s="31" t="s">
        <v>10486</v>
      </c>
      <c r="Q1764" s="31" t="s">
        <v>5168</v>
      </c>
    </row>
    <row r="1765" spans="1:17" hidden="1" x14ac:dyDescent="0.2">
      <c r="A1765" s="31" t="s">
        <v>10490</v>
      </c>
      <c r="B1765" s="31" t="s">
        <v>10491</v>
      </c>
      <c r="C1765" s="31" t="s">
        <v>10492</v>
      </c>
      <c r="D1765" s="31"/>
      <c r="E1765" s="31" t="s">
        <v>5419</v>
      </c>
      <c r="F1765" s="31" t="s">
        <v>10493</v>
      </c>
      <c r="G1765" s="47">
        <v>60</v>
      </c>
      <c r="H1765" s="33">
        <v>0</v>
      </c>
      <c r="I1765" s="31" t="s">
        <v>5421</v>
      </c>
      <c r="J1765" s="31" t="s">
        <v>5422</v>
      </c>
      <c r="K1765" s="31" t="s">
        <v>5164</v>
      </c>
      <c r="L1765" s="31" t="s">
        <v>5278</v>
      </c>
      <c r="M1765" s="31" t="s">
        <v>6466</v>
      </c>
      <c r="N1765" s="31" t="s">
        <v>9134</v>
      </c>
      <c r="O1765" s="31" t="s">
        <v>10490</v>
      </c>
      <c r="P1765" s="31" t="s">
        <v>10491</v>
      </c>
      <c r="Q1765" s="31" t="s">
        <v>5168</v>
      </c>
    </row>
    <row r="1766" spans="1:17" hidden="1" x14ac:dyDescent="0.2">
      <c r="A1766" s="31" t="s">
        <v>10494</v>
      </c>
      <c r="B1766" s="31" t="s">
        <v>10495</v>
      </c>
      <c r="C1766" s="31" t="s">
        <v>10496</v>
      </c>
      <c r="D1766" s="31"/>
      <c r="E1766" s="31" t="s">
        <v>5419</v>
      </c>
      <c r="F1766" s="31" t="s">
        <v>10497</v>
      </c>
      <c r="G1766" s="47">
        <v>60</v>
      </c>
      <c r="H1766" s="33">
        <v>0</v>
      </c>
      <c r="I1766" s="31" t="s">
        <v>5421</v>
      </c>
      <c r="J1766" s="31" t="s">
        <v>5422</v>
      </c>
      <c r="K1766" s="31" t="s">
        <v>5164</v>
      </c>
      <c r="L1766" s="31" t="s">
        <v>5278</v>
      </c>
      <c r="M1766" s="31" t="s">
        <v>6466</v>
      </c>
      <c r="N1766" s="31" t="s">
        <v>10498</v>
      </c>
      <c r="O1766" s="31" t="s">
        <v>10490</v>
      </c>
      <c r="P1766" s="31" t="s">
        <v>10491</v>
      </c>
      <c r="Q1766" s="31" t="s">
        <v>5168</v>
      </c>
    </row>
    <row r="1767" spans="1:17" hidden="1" x14ac:dyDescent="0.2">
      <c r="A1767" s="31" t="s">
        <v>10499</v>
      </c>
      <c r="B1767" s="31" t="s">
        <v>10500</v>
      </c>
      <c r="C1767" s="31" t="s">
        <v>10501</v>
      </c>
      <c r="D1767" s="31"/>
      <c r="E1767" s="31" t="s">
        <v>5171</v>
      </c>
      <c r="F1767" s="31" t="s">
        <v>10502</v>
      </c>
      <c r="G1767" s="47"/>
      <c r="H1767" s="33">
        <v>0</v>
      </c>
      <c r="I1767" s="31" t="s">
        <v>5597</v>
      </c>
      <c r="J1767" s="31" t="s">
        <v>5598</v>
      </c>
      <c r="K1767" s="31" t="s">
        <v>5164</v>
      </c>
      <c r="L1767" s="31" t="s">
        <v>5310</v>
      </c>
      <c r="M1767" s="31" t="s">
        <v>5239</v>
      </c>
      <c r="N1767" s="31" t="s">
        <v>10503</v>
      </c>
      <c r="O1767" s="31" t="s">
        <v>10499</v>
      </c>
      <c r="P1767" s="31" t="s">
        <v>10500</v>
      </c>
      <c r="Q1767" s="31" t="s">
        <v>5168</v>
      </c>
    </row>
    <row r="1768" spans="1:17" hidden="1" x14ac:dyDescent="0.2">
      <c r="A1768" s="31" t="s">
        <v>10504</v>
      </c>
      <c r="B1768" s="31" t="s">
        <v>10505</v>
      </c>
      <c r="C1768" s="31" t="s">
        <v>10506</v>
      </c>
      <c r="D1768" s="31"/>
      <c r="E1768" s="31" t="s">
        <v>5171</v>
      </c>
      <c r="F1768" s="31" t="s">
        <v>10507</v>
      </c>
      <c r="G1768" s="47"/>
      <c r="H1768" s="33">
        <v>0</v>
      </c>
      <c r="I1768" s="31" t="s">
        <v>9621</v>
      </c>
      <c r="J1768" s="31" t="s">
        <v>9622</v>
      </c>
      <c r="K1768" s="31" t="s">
        <v>5164</v>
      </c>
      <c r="L1768" s="31" t="s">
        <v>5494</v>
      </c>
      <c r="M1768" s="31" t="s">
        <v>5239</v>
      </c>
      <c r="N1768" s="31" t="s">
        <v>10508</v>
      </c>
      <c r="O1768" s="31" t="s">
        <v>10504</v>
      </c>
      <c r="P1768" s="31" t="s">
        <v>10505</v>
      </c>
      <c r="Q1768" s="31" t="s">
        <v>5168</v>
      </c>
    </row>
    <row r="1769" spans="1:17" hidden="1" x14ac:dyDescent="0.2">
      <c r="A1769" s="31" t="s">
        <v>10509</v>
      </c>
      <c r="B1769" s="31" t="s">
        <v>10510</v>
      </c>
      <c r="C1769" s="31" t="s">
        <v>10511</v>
      </c>
      <c r="D1769" s="31"/>
      <c r="E1769" s="31" t="s">
        <v>5171</v>
      </c>
      <c r="F1769" s="31" t="s">
        <v>10512</v>
      </c>
      <c r="G1769" s="47"/>
      <c r="H1769" s="33">
        <v>0</v>
      </c>
      <c r="I1769" s="31" t="s">
        <v>5212</v>
      </c>
      <c r="J1769" s="31" t="s">
        <v>5213</v>
      </c>
      <c r="K1769" s="31" t="s">
        <v>5164</v>
      </c>
      <c r="L1769" s="31" t="s">
        <v>5165</v>
      </c>
      <c r="M1769" s="31" t="s">
        <v>5181</v>
      </c>
      <c r="N1769" s="31"/>
      <c r="O1769" s="31" t="s">
        <v>10509</v>
      </c>
      <c r="P1769" s="31" t="s">
        <v>10510</v>
      </c>
      <c r="Q1769" s="31" t="s">
        <v>5168</v>
      </c>
    </row>
    <row r="1770" spans="1:17" hidden="1" x14ac:dyDescent="0.2">
      <c r="A1770" s="31" t="s">
        <v>10513</v>
      </c>
      <c r="B1770" s="31" t="s">
        <v>10514</v>
      </c>
      <c r="C1770" s="31" t="s">
        <v>10515</v>
      </c>
      <c r="D1770" s="31"/>
      <c r="E1770" s="31" t="s">
        <v>5171</v>
      </c>
      <c r="F1770" s="31"/>
      <c r="G1770" s="47"/>
      <c r="H1770" s="33">
        <v>0</v>
      </c>
      <c r="I1770" s="31" t="s">
        <v>5266</v>
      </c>
      <c r="J1770" s="31" t="s">
        <v>5267</v>
      </c>
      <c r="K1770" s="31" t="s">
        <v>5164</v>
      </c>
      <c r="L1770" s="31" t="s">
        <v>5165</v>
      </c>
      <c r="M1770" s="31" t="s">
        <v>5262</v>
      </c>
      <c r="N1770" s="31"/>
      <c r="O1770" s="31" t="s">
        <v>10513</v>
      </c>
      <c r="P1770" s="31" t="s">
        <v>10514</v>
      </c>
      <c r="Q1770" s="31" t="s">
        <v>5168</v>
      </c>
    </row>
    <row r="1771" spans="1:17" hidden="1" x14ac:dyDescent="0.2">
      <c r="A1771" s="31" t="s">
        <v>10516</v>
      </c>
      <c r="B1771" s="31" t="s">
        <v>10517</v>
      </c>
      <c r="C1771" s="31" t="s">
        <v>10518</v>
      </c>
      <c r="D1771" s="31"/>
      <c r="E1771" s="31"/>
      <c r="F1771" s="31" t="s">
        <v>10519</v>
      </c>
      <c r="G1771" s="47"/>
      <c r="H1771" s="33">
        <v>0</v>
      </c>
      <c r="I1771" s="31"/>
      <c r="J1771" s="31"/>
      <c r="K1771" s="31" t="s">
        <v>5164</v>
      </c>
      <c r="L1771" s="31" t="s">
        <v>5278</v>
      </c>
      <c r="M1771" s="31" t="s">
        <v>5673</v>
      </c>
      <c r="N1771" s="31" t="s">
        <v>10520</v>
      </c>
      <c r="O1771" s="31" t="s">
        <v>10516</v>
      </c>
      <c r="P1771" s="31" t="s">
        <v>10517</v>
      </c>
      <c r="Q1771" s="31" t="s">
        <v>5168</v>
      </c>
    </row>
    <row r="1772" spans="1:17" hidden="1" x14ac:dyDescent="0.2">
      <c r="A1772" s="31" t="s">
        <v>10521</v>
      </c>
      <c r="B1772" s="31" t="s">
        <v>10522</v>
      </c>
      <c r="C1772" s="31" t="s">
        <v>10523</v>
      </c>
      <c r="D1772" s="31" t="s">
        <v>10524</v>
      </c>
      <c r="E1772" s="31" t="s">
        <v>5419</v>
      </c>
      <c r="F1772" s="31" t="s">
        <v>10525</v>
      </c>
      <c r="G1772" s="47"/>
      <c r="H1772" s="33">
        <v>0</v>
      </c>
      <c r="I1772" s="31" t="s">
        <v>5661</v>
      </c>
      <c r="J1772" s="31" t="s">
        <v>5662</v>
      </c>
      <c r="K1772" s="31" t="s">
        <v>5164</v>
      </c>
      <c r="L1772" s="31" t="s">
        <v>5278</v>
      </c>
      <c r="M1772" s="31" t="s">
        <v>9485</v>
      </c>
      <c r="N1772" s="31" t="s">
        <v>10526</v>
      </c>
      <c r="O1772" s="31" t="s">
        <v>10521</v>
      </c>
      <c r="P1772" s="31" t="s">
        <v>10522</v>
      </c>
      <c r="Q1772" s="31" t="s">
        <v>5168</v>
      </c>
    </row>
    <row r="1773" spans="1:17" hidden="1" x14ac:dyDescent="0.2">
      <c r="A1773" s="31" t="s">
        <v>10527</v>
      </c>
      <c r="B1773" s="31" t="s">
        <v>10528</v>
      </c>
      <c r="C1773" s="31" t="s">
        <v>10529</v>
      </c>
      <c r="D1773" s="31" t="s">
        <v>10530</v>
      </c>
      <c r="E1773" s="31" t="s">
        <v>10531</v>
      </c>
      <c r="F1773" s="31" t="s">
        <v>3948</v>
      </c>
      <c r="G1773" s="47"/>
      <c r="H1773" s="33">
        <v>0</v>
      </c>
      <c r="I1773" s="31" t="s">
        <v>5661</v>
      </c>
      <c r="J1773" s="31" t="s">
        <v>5662</v>
      </c>
      <c r="K1773" s="31" t="s">
        <v>5164</v>
      </c>
      <c r="L1773" s="31" t="s">
        <v>5278</v>
      </c>
      <c r="M1773" s="31" t="s">
        <v>5673</v>
      </c>
      <c r="N1773" s="31"/>
      <c r="O1773" s="31" t="s">
        <v>10521</v>
      </c>
      <c r="P1773" s="31" t="s">
        <v>10522</v>
      </c>
      <c r="Q1773" s="31" t="s">
        <v>5168</v>
      </c>
    </row>
    <row r="1774" spans="1:17" hidden="1" x14ac:dyDescent="0.2">
      <c r="A1774" s="31" t="s">
        <v>10532</v>
      </c>
      <c r="B1774" s="31" t="s">
        <v>10533</v>
      </c>
      <c r="C1774" s="31" t="s">
        <v>10534</v>
      </c>
      <c r="D1774" s="31" t="s">
        <v>10530</v>
      </c>
      <c r="E1774" s="31" t="s">
        <v>10531</v>
      </c>
      <c r="F1774" s="31" t="s">
        <v>3948</v>
      </c>
      <c r="G1774" s="47"/>
      <c r="H1774" s="33">
        <v>0</v>
      </c>
      <c r="I1774" s="31" t="s">
        <v>5661</v>
      </c>
      <c r="J1774" s="31" t="s">
        <v>5662</v>
      </c>
      <c r="K1774" s="31" t="s">
        <v>5164</v>
      </c>
      <c r="L1774" s="31" t="s">
        <v>5278</v>
      </c>
      <c r="M1774" s="31" t="s">
        <v>5673</v>
      </c>
      <c r="N1774" s="31"/>
      <c r="O1774" s="31" t="s">
        <v>10521</v>
      </c>
      <c r="P1774" s="31" t="s">
        <v>10522</v>
      </c>
      <c r="Q1774" s="31" t="s">
        <v>5168</v>
      </c>
    </row>
    <row r="1775" spans="1:17" hidden="1" x14ac:dyDescent="0.2">
      <c r="A1775" s="31" t="s">
        <v>10535</v>
      </c>
      <c r="B1775" s="31" t="s">
        <v>10536</v>
      </c>
      <c r="C1775" s="31" t="s">
        <v>10537</v>
      </c>
      <c r="D1775" s="31" t="s">
        <v>10530</v>
      </c>
      <c r="E1775" s="31" t="s">
        <v>10531</v>
      </c>
      <c r="F1775" s="31" t="s">
        <v>3948</v>
      </c>
      <c r="G1775" s="47"/>
      <c r="H1775" s="33">
        <v>0</v>
      </c>
      <c r="I1775" s="31" t="s">
        <v>5661</v>
      </c>
      <c r="J1775" s="31" t="s">
        <v>5662</v>
      </c>
      <c r="K1775" s="31" t="s">
        <v>5164</v>
      </c>
      <c r="L1775" s="31" t="s">
        <v>5278</v>
      </c>
      <c r="M1775" s="31" t="s">
        <v>5673</v>
      </c>
      <c r="N1775" s="31"/>
      <c r="O1775" s="31" t="s">
        <v>10521</v>
      </c>
      <c r="P1775" s="31" t="s">
        <v>10522</v>
      </c>
      <c r="Q1775" s="31" t="s">
        <v>5168</v>
      </c>
    </row>
    <row r="1776" spans="1:17" hidden="1" x14ac:dyDescent="0.2">
      <c r="A1776" s="31" t="s">
        <v>10538</v>
      </c>
      <c r="B1776" s="31" t="s">
        <v>10539</v>
      </c>
      <c r="C1776" s="31" t="s">
        <v>10540</v>
      </c>
      <c r="D1776" s="31" t="s">
        <v>10530</v>
      </c>
      <c r="E1776" s="31" t="s">
        <v>10531</v>
      </c>
      <c r="F1776" s="31" t="s">
        <v>3948</v>
      </c>
      <c r="G1776" s="47"/>
      <c r="H1776" s="33">
        <v>0</v>
      </c>
      <c r="I1776" s="31" t="s">
        <v>5661</v>
      </c>
      <c r="J1776" s="31" t="s">
        <v>5662</v>
      </c>
      <c r="K1776" s="31" t="s">
        <v>5164</v>
      </c>
      <c r="L1776" s="31" t="s">
        <v>5278</v>
      </c>
      <c r="M1776" s="31" t="s">
        <v>5290</v>
      </c>
      <c r="N1776" s="31"/>
      <c r="O1776" s="31" t="s">
        <v>10521</v>
      </c>
      <c r="P1776" s="31" t="s">
        <v>10522</v>
      </c>
      <c r="Q1776" s="31" t="s">
        <v>5168</v>
      </c>
    </row>
    <row r="1777" spans="1:17" hidden="1" x14ac:dyDescent="0.2">
      <c r="A1777" s="31" t="s">
        <v>10541</v>
      </c>
      <c r="B1777" s="31" t="s">
        <v>5295</v>
      </c>
      <c r="C1777" s="31" t="s">
        <v>10542</v>
      </c>
      <c r="D1777" s="31"/>
      <c r="E1777" s="31" t="s">
        <v>5419</v>
      </c>
      <c r="F1777" s="31"/>
      <c r="G1777" s="47"/>
      <c r="H1777" s="33">
        <v>0</v>
      </c>
      <c r="I1777" s="31" t="s">
        <v>5276</v>
      </c>
      <c r="J1777" s="31" t="s">
        <v>5277</v>
      </c>
      <c r="K1777" s="31" t="s">
        <v>5164</v>
      </c>
      <c r="L1777" s="31" t="s">
        <v>5278</v>
      </c>
      <c r="M1777" s="31" t="s">
        <v>5663</v>
      </c>
      <c r="N1777" s="31" t="s">
        <v>7472</v>
      </c>
      <c r="O1777" s="31" t="s">
        <v>10541</v>
      </c>
      <c r="P1777" s="31" t="s">
        <v>5295</v>
      </c>
      <c r="Q1777" s="31" t="s">
        <v>5168</v>
      </c>
    </row>
    <row r="1778" spans="1:17" hidden="1" x14ac:dyDescent="0.2">
      <c r="A1778" s="31" t="s">
        <v>10543</v>
      </c>
      <c r="B1778" s="31" t="s">
        <v>10544</v>
      </c>
      <c r="C1778" s="31" t="s">
        <v>10545</v>
      </c>
      <c r="D1778" s="31" t="s">
        <v>10546</v>
      </c>
      <c r="E1778" s="31" t="s">
        <v>5171</v>
      </c>
      <c r="F1778" s="31" t="s">
        <v>10546</v>
      </c>
      <c r="G1778" s="47"/>
      <c r="H1778" s="33">
        <v>0</v>
      </c>
      <c r="I1778" s="31" t="s">
        <v>5179</v>
      </c>
      <c r="J1778" s="31" t="s">
        <v>5180</v>
      </c>
      <c r="K1778" s="31" t="s">
        <v>5164</v>
      </c>
      <c r="L1778" s="31" t="s">
        <v>5165</v>
      </c>
      <c r="M1778" s="31" t="s">
        <v>5181</v>
      </c>
      <c r="N1778" s="31"/>
      <c r="O1778" s="31" t="s">
        <v>10543</v>
      </c>
      <c r="P1778" s="31" t="s">
        <v>10544</v>
      </c>
      <c r="Q1778" s="31" t="s">
        <v>5168</v>
      </c>
    </row>
    <row r="1779" spans="1:17" hidden="1" x14ac:dyDescent="0.2">
      <c r="A1779" s="31" t="s">
        <v>10547</v>
      </c>
      <c r="B1779" s="31" t="s">
        <v>10548</v>
      </c>
      <c r="C1779" s="31" t="s">
        <v>10549</v>
      </c>
      <c r="D1779" s="31"/>
      <c r="E1779" s="31" t="s">
        <v>5171</v>
      </c>
      <c r="F1779" s="31" t="s">
        <v>10550</v>
      </c>
      <c r="G1779" s="47"/>
      <c r="H1779" s="33">
        <v>0</v>
      </c>
      <c r="I1779" s="31" t="s">
        <v>5212</v>
      </c>
      <c r="J1779" s="31" t="s">
        <v>5213</v>
      </c>
      <c r="K1779" s="31" t="s">
        <v>5164</v>
      </c>
      <c r="L1779" s="31" t="s">
        <v>5165</v>
      </c>
      <c r="M1779" s="31" t="s">
        <v>5379</v>
      </c>
      <c r="N1779" s="31" t="s">
        <v>9722</v>
      </c>
      <c r="O1779" s="31" t="s">
        <v>10547</v>
      </c>
      <c r="P1779" s="31" t="s">
        <v>10548</v>
      </c>
      <c r="Q1779" s="31" t="s">
        <v>5168</v>
      </c>
    </row>
    <row r="1780" spans="1:17" hidden="1" x14ac:dyDescent="0.2">
      <c r="A1780" s="31" t="s">
        <v>10551</v>
      </c>
      <c r="B1780" s="31" t="s">
        <v>10552</v>
      </c>
      <c r="C1780" s="31" t="s">
        <v>10553</v>
      </c>
      <c r="D1780" s="31"/>
      <c r="E1780" s="31" t="s">
        <v>5171</v>
      </c>
      <c r="F1780" s="31" t="s">
        <v>10554</v>
      </c>
      <c r="G1780" s="47"/>
      <c r="H1780" s="33">
        <v>0</v>
      </c>
      <c r="I1780" s="31"/>
      <c r="J1780" s="31"/>
      <c r="K1780" s="31" t="s">
        <v>5164</v>
      </c>
      <c r="L1780" s="31" t="s">
        <v>5165</v>
      </c>
      <c r="M1780" s="31" t="s">
        <v>5224</v>
      </c>
      <c r="N1780" s="31"/>
      <c r="O1780" s="31" t="s">
        <v>10551</v>
      </c>
      <c r="P1780" s="31" t="s">
        <v>10552</v>
      </c>
      <c r="Q1780" s="31" t="s">
        <v>5168</v>
      </c>
    </row>
    <row r="1781" spans="1:17" hidden="1" x14ac:dyDescent="0.2">
      <c r="A1781" s="31" t="s">
        <v>10555</v>
      </c>
      <c r="B1781" s="31" t="s">
        <v>10556</v>
      </c>
      <c r="C1781" s="31" t="s">
        <v>10557</v>
      </c>
      <c r="D1781" s="31"/>
      <c r="E1781" s="31" t="s">
        <v>5419</v>
      </c>
      <c r="F1781" s="31" t="s">
        <v>10558</v>
      </c>
      <c r="G1781" s="47"/>
      <c r="H1781" s="33">
        <v>0</v>
      </c>
      <c r="I1781" s="31" t="s">
        <v>5294</v>
      </c>
      <c r="J1781" s="31" t="s">
        <v>5295</v>
      </c>
      <c r="K1781" s="31" t="s">
        <v>5164</v>
      </c>
      <c r="L1781" s="31" t="s">
        <v>5641</v>
      </c>
      <c r="M1781" s="31" t="s">
        <v>5297</v>
      </c>
      <c r="N1781" s="31" t="s">
        <v>10559</v>
      </c>
      <c r="O1781" s="31" t="s">
        <v>10555</v>
      </c>
      <c r="P1781" s="31" t="s">
        <v>10556</v>
      </c>
      <c r="Q1781" s="31" t="s">
        <v>5168</v>
      </c>
    </row>
    <row r="1782" spans="1:17" hidden="1" x14ac:dyDescent="0.2">
      <c r="A1782" s="31" t="s">
        <v>10560</v>
      </c>
      <c r="B1782" s="31" t="s">
        <v>10561</v>
      </c>
      <c r="C1782" s="31" t="s">
        <v>10562</v>
      </c>
      <c r="D1782" s="31"/>
      <c r="E1782" s="31" t="s">
        <v>5898</v>
      </c>
      <c r="F1782" s="31" t="s">
        <v>10563</v>
      </c>
      <c r="G1782" s="47">
        <v>60</v>
      </c>
      <c r="H1782" s="33">
        <v>0</v>
      </c>
      <c r="I1782" s="31" t="s">
        <v>5294</v>
      </c>
      <c r="J1782" s="31" t="s">
        <v>5295</v>
      </c>
      <c r="K1782" s="31" t="s">
        <v>5164</v>
      </c>
      <c r="L1782" s="31" t="s">
        <v>5932</v>
      </c>
      <c r="M1782" s="31" t="s">
        <v>5297</v>
      </c>
      <c r="N1782" s="31" t="s">
        <v>10564</v>
      </c>
      <c r="O1782" s="31" t="s">
        <v>10560</v>
      </c>
      <c r="P1782" s="31" t="s">
        <v>10561</v>
      </c>
      <c r="Q1782" s="31" t="s">
        <v>5168</v>
      </c>
    </row>
    <row r="1783" spans="1:17" hidden="1" x14ac:dyDescent="0.2">
      <c r="A1783" s="31" t="s">
        <v>10565</v>
      </c>
      <c r="B1783" s="31" t="s">
        <v>10566</v>
      </c>
      <c r="C1783" s="31" t="s">
        <v>10567</v>
      </c>
      <c r="D1783" s="31" t="s">
        <v>3948</v>
      </c>
      <c r="E1783" s="31" t="s">
        <v>5898</v>
      </c>
      <c r="F1783" s="31" t="s">
        <v>3948</v>
      </c>
      <c r="G1783" s="47"/>
      <c r="H1783" s="33">
        <v>0</v>
      </c>
      <c r="I1783" s="31" t="s">
        <v>5294</v>
      </c>
      <c r="J1783" s="31" t="s">
        <v>5295</v>
      </c>
      <c r="K1783" s="31" t="s">
        <v>5164</v>
      </c>
      <c r="L1783" s="31" t="s">
        <v>5932</v>
      </c>
      <c r="M1783" s="31" t="s">
        <v>5297</v>
      </c>
      <c r="N1783" s="31"/>
      <c r="O1783" s="31" t="s">
        <v>10560</v>
      </c>
      <c r="P1783" s="31" t="s">
        <v>10566</v>
      </c>
      <c r="Q1783" s="31" t="s">
        <v>5168</v>
      </c>
    </row>
    <row r="1784" spans="1:17" hidden="1" x14ac:dyDescent="0.2">
      <c r="A1784" s="31" t="s">
        <v>10568</v>
      </c>
      <c r="B1784" s="31" t="s">
        <v>10569</v>
      </c>
      <c r="C1784" s="31" t="s">
        <v>10570</v>
      </c>
      <c r="D1784" s="31" t="s">
        <v>3948</v>
      </c>
      <c r="E1784" s="31" t="s">
        <v>5898</v>
      </c>
      <c r="F1784" s="31" t="s">
        <v>3948</v>
      </c>
      <c r="G1784" s="47"/>
      <c r="H1784" s="33">
        <v>0</v>
      </c>
      <c r="I1784" s="31" t="s">
        <v>5294</v>
      </c>
      <c r="J1784" s="31" t="s">
        <v>5295</v>
      </c>
      <c r="K1784" s="31" t="s">
        <v>5164</v>
      </c>
      <c r="L1784" s="31" t="s">
        <v>5932</v>
      </c>
      <c r="M1784" s="31" t="s">
        <v>5297</v>
      </c>
      <c r="N1784" s="31"/>
      <c r="O1784" s="31" t="s">
        <v>10560</v>
      </c>
      <c r="P1784" s="31" t="s">
        <v>10569</v>
      </c>
      <c r="Q1784" s="31" t="s">
        <v>5168</v>
      </c>
    </row>
    <row r="1785" spans="1:17" hidden="1" x14ac:dyDescent="0.2">
      <c r="A1785" s="31" t="s">
        <v>10571</v>
      </c>
      <c r="B1785" s="31" t="s">
        <v>10572</v>
      </c>
      <c r="C1785" s="31" t="s">
        <v>10573</v>
      </c>
      <c r="D1785" s="31"/>
      <c r="E1785" s="31"/>
      <c r="F1785" s="31" t="s">
        <v>10574</v>
      </c>
      <c r="G1785" s="47"/>
      <c r="H1785" s="33">
        <v>0</v>
      </c>
      <c r="I1785" s="31"/>
      <c r="J1785" s="31"/>
      <c r="K1785" s="31" t="s">
        <v>5164</v>
      </c>
      <c r="L1785" s="31" t="s">
        <v>5165</v>
      </c>
      <c r="M1785" s="31" t="s">
        <v>5192</v>
      </c>
      <c r="N1785" s="31"/>
      <c r="O1785" s="31" t="s">
        <v>10571</v>
      </c>
      <c r="P1785" s="31" t="s">
        <v>10572</v>
      </c>
      <c r="Q1785" s="31" t="s">
        <v>5168</v>
      </c>
    </row>
    <row r="1786" spans="1:17" hidden="1" x14ac:dyDescent="0.2">
      <c r="A1786" s="31" t="s">
        <v>10575</v>
      </c>
      <c r="B1786" s="31" t="s">
        <v>10576</v>
      </c>
      <c r="C1786" s="31" t="s">
        <v>10577</v>
      </c>
      <c r="D1786" s="31"/>
      <c r="E1786" s="31" t="s">
        <v>5171</v>
      </c>
      <c r="F1786" s="31" t="s">
        <v>10578</v>
      </c>
      <c r="G1786" s="47">
        <v>60</v>
      </c>
      <c r="H1786" s="33">
        <v>0</v>
      </c>
      <c r="I1786" s="31"/>
      <c r="J1786" s="31"/>
      <c r="K1786" s="31" t="s">
        <v>5164</v>
      </c>
      <c r="L1786" s="31" t="s">
        <v>8042</v>
      </c>
      <c r="M1786" s="31"/>
      <c r="N1786" s="31"/>
      <c r="O1786" s="31" t="s">
        <v>10575</v>
      </c>
      <c r="P1786" s="31" t="s">
        <v>10576</v>
      </c>
      <c r="Q1786" s="31" t="s">
        <v>5168</v>
      </c>
    </row>
    <row r="1787" spans="1:17" hidden="1" x14ac:dyDescent="0.2">
      <c r="A1787" s="31" t="s">
        <v>10579</v>
      </c>
      <c r="B1787" s="31" t="s">
        <v>10580</v>
      </c>
      <c r="C1787" s="31" t="s">
        <v>10581</v>
      </c>
      <c r="D1787" s="31"/>
      <c r="E1787" s="31" t="s">
        <v>5171</v>
      </c>
      <c r="F1787" s="31" t="s">
        <v>10582</v>
      </c>
      <c r="G1787" s="47">
        <v>60</v>
      </c>
      <c r="H1787" s="33">
        <v>0</v>
      </c>
      <c r="I1787" s="31" t="s">
        <v>5172</v>
      </c>
      <c r="J1787" s="31" t="s">
        <v>5173</v>
      </c>
      <c r="K1787" s="31" t="s">
        <v>5164</v>
      </c>
      <c r="L1787" s="31" t="s">
        <v>5165</v>
      </c>
      <c r="M1787" s="31" t="s">
        <v>5812</v>
      </c>
      <c r="N1787" s="31"/>
      <c r="O1787" s="31" t="s">
        <v>10579</v>
      </c>
      <c r="P1787" s="31" t="s">
        <v>10580</v>
      </c>
      <c r="Q1787" s="31" t="s">
        <v>5168</v>
      </c>
    </row>
    <row r="1788" spans="1:17" hidden="1" x14ac:dyDescent="0.2">
      <c r="A1788" s="31" t="s">
        <v>10583</v>
      </c>
      <c r="B1788" s="31" t="s">
        <v>10584</v>
      </c>
      <c r="C1788" s="31" t="s">
        <v>10585</v>
      </c>
      <c r="D1788" s="31" t="s">
        <v>10586</v>
      </c>
      <c r="E1788" s="31" t="s">
        <v>5162</v>
      </c>
      <c r="F1788" s="31" t="s">
        <v>10587</v>
      </c>
      <c r="G1788" s="47"/>
      <c r="H1788" s="33">
        <v>0</v>
      </c>
      <c r="I1788" s="31" t="s">
        <v>5212</v>
      </c>
      <c r="J1788" s="31" t="s">
        <v>5213</v>
      </c>
      <c r="K1788" s="31" t="s">
        <v>5164</v>
      </c>
      <c r="L1788" s="31" t="s">
        <v>5165</v>
      </c>
      <c r="M1788" s="31" t="s">
        <v>5174</v>
      </c>
      <c r="N1788" s="31"/>
      <c r="O1788" s="31" t="s">
        <v>10583</v>
      </c>
      <c r="P1788" s="31" t="s">
        <v>10584</v>
      </c>
      <c r="Q1788" s="31" t="s">
        <v>5168</v>
      </c>
    </row>
    <row r="1789" spans="1:17" hidden="1" x14ac:dyDescent="0.2">
      <c r="A1789" s="31" t="s">
        <v>10588</v>
      </c>
      <c r="B1789" s="31" t="s">
        <v>10589</v>
      </c>
      <c r="C1789" s="31" t="s">
        <v>10590</v>
      </c>
      <c r="D1789" s="31" t="s">
        <v>10586</v>
      </c>
      <c r="E1789" s="31" t="s">
        <v>5162</v>
      </c>
      <c r="F1789" s="31" t="s">
        <v>10586</v>
      </c>
      <c r="G1789" s="47"/>
      <c r="H1789" s="33">
        <v>0</v>
      </c>
      <c r="I1789" s="31" t="s">
        <v>5172</v>
      </c>
      <c r="J1789" s="31" t="s">
        <v>5173</v>
      </c>
      <c r="K1789" s="31" t="s">
        <v>5164</v>
      </c>
      <c r="L1789" s="31" t="s">
        <v>5165</v>
      </c>
      <c r="M1789" s="31" t="s">
        <v>5174</v>
      </c>
      <c r="N1789" s="31" t="s">
        <v>5205</v>
      </c>
      <c r="O1789" s="31" t="s">
        <v>10583</v>
      </c>
      <c r="P1789" s="31" t="s">
        <v>10589</v>
      </c>
      <c r="Q1789" s="31" t="s">
        <v>5168</v>
      </c>
    </row>
    <row r="1790" spans="1:17" hidden="1" x14ac:dyDescent="0.2">
      <c r="A1790" s="31" t="s">
        <v>10591</v>
      </c>
      <c r="B1790" s="31" t="s">
        <v>10592</v>
      </c>
      <c r="C1790" s="31" t="s">
        <v>10593</v>
      </c>
      <c r="D1790" s="31" t="s">
        <v>10586</v>
      </c>
      <c r="E1790" s="31" t="s">
        <v>5162</v>
      </c>
      <c r="F1790" s="31" t="s">
        <v>10586</v>
      </c>
      <c r="G1790" s="47"/>
      <c r="H1790" s="33">
        <v>0</v>
      </c>
      <c r="I1790" s="31" t="s">
        <v>5172</v>
      </c>
      <c r="J1790" s="31" t="s">
        <v>5173</v>
      </c>
      <c r="K1790" s="31" t="s">
        <v>5164</v>
      </c>
      <c r="L1790" s="31" t="s">
        <v>5165</v>
      </c>
      <c r="M1790" s="31" t="s">
        <v>5174</v>
      </c>
      <c r="N1790" s="31" t="s">
        <v>5205</v>
      </c>
      <c r="O1790" s="31" t="s">
        <v>10583</v>
      </c>
      <c r="P1790" s="31" t="s">
        <v>10592</v>
      </c>
      <c r="Q1790" s="31" t="s">
        <v>5168</v>
      </c>
    </row>
    <row r="1791" spans="1:17" hidden="1" x14ac:dyDescent="0.2">
      <c r="A1791" s="31" t="s">
        <v>10594</v>
      </c>
      <c r="B1791" s="31" t="s">
        <v>10595</v>
      </c>
      <c r="C1791" s="31" t="s">
        <v>10596</v>
      </c>
      <c r="D1791" s="31" t="s">
        <v>10597</v>
      </c>
      <c r="E1791" s="31" t="s">
        <v>10598</v>
      </c>
      <c r="F1791" s="31" t="s">
        <v>10597</v>
      </c>
      <c r="G1791" s="47"/>
      <c r="H1791" s="33">
        <v>0</v>
      </c>
      <c r="I1791" s="31" t="s">
        <v>5294</v>
      </c>
      <c r="J1791" s="31" t="s">
        <v>5295</v>
      </c>
      <c r="K1791" s="31" t="s">
        <v>5164</v>
      </c>
      <c r="L1791" s="31" t="s">
        <v>5894</v>
      </c>
      <c r="M1791" s="31" t="s">
        <v>5297</v>
      </c>
      <c r="N1791" s="31" t="s">
        <v>10599</v>
      </c>
      <c r="O1791" s="31" t="s">
        <v>10594</v>
      </c>
      <c r="P1791" s="31" t="s">
        <v>10595</v>
      </c>
      <c r="Q1791" s="31" t="s">
        <v>5168</v>
      </c>
    </row>
    <row r="1792" spans="1:17" hidden="1" x14ac:dyDescent="0.2">
      <c r="A1792" s="31" t="s">
        <v>10600</v>
      </c>
      <c r="B1792" s="31" t="s">
        <v>10601</v>
      </c>
      <c r="C1792" s="31" t="s">
        <v>10602</v>
      </c>
      <c r="D1792" s="31" t="s">
        <v>10603</v>
      </c>
      <c r="E1792" s="31" t="s">
        <v>10598</v>
      </c>
      <c r="F1792" s="31" t="s">
        <v>10603</v>
      </c>
      <c r="G1792" s="47"/>
      <c r="H1792" s="33">
        <v>0</v>
      </c>
      <c r="I1792" s="31" t="s">
        <v>5421</v>
      </c>
      <c r="J1792" s="31" t="s">
        <v>5422</v>
      </c>
      <c r="K1792" s="31" t="s">
        <v>5164</v>
      </c>
      <c r="L1792" s="31" t="s">
        <v>5278</v>
      </c>
      <c r="M1792" s="31" t="s">
        <v>5354</v>
      </c>
      <c r="N1792" s="31"/>
      <c r="O1792" s="31" t="s">
        <v>10594</v>
      </c>
      <c r="P1792" s="31" t="s">
        <v>10595</v>
      </c>
      <c r="Q1792" s="31" t="s">
        <v>5168</v>
      </c>
    </row>
    <row r="1793" spans="1:17" hidden="1" x14ac:dyDescent="0.2">
      <c r="A1793" s="31" t="s">
        <v>10604</v>
      </c>
      <c r="B1793" s="31" t="s">
        <v>10605</v>
      </c>
      <c r="C1793" s="31" t="s">
        <v>10606</v>
      </c>
      <c r="D1793" s="31" t="s">
        <v>10603</v>
      </c>
      <c r="E1793" s="31" t="s">
        <v>10598</v>
      </c>
      <c r="F1793" s="31" t="s">
        <v>10603</v>
      </c>
      <c r="G1793" s="47"/>
      <c r="H1793" s="33">
        <v>0</v>
      </c>
      <c r="I1793" s="31" t="s">
        <v>5421</v>
      </c>
      <c r="J1793" s="31" t="s">
        <v>5422</v>
      </c>
      <c r="K1793" s="31" t="s">
        <v>5164</v>
      </c>
      <c r="L1793" s="31" t="s">
        <v>5278</v>
      </c>
      <c r="M1793" s="31" t="s">
        <v>5354</v>
      </c>
      <c r="N1793" s="31"/>
      <c r="O1793" s="31" t="s">
        <v>10594</v>
      </c>
      <c r="P1793" s="31" t="s">
        <v>10595</v>
      </c>
      <c r="Q1793" s="31" t="s">
        <v>5168</v>
      </c>
    </row>
    <row r="1794" spans="1:17" hidden="1" x14ac:dyDescent="0.2">
      <c r="A1794" s="31" t="s">
        <v>10607</v>
      </c>
      <c r="B1794" s="31" t="s">
        <v>10608</v>
      </c>
      <c r="C1794" s="31" t="s">
        <v>10609</v>
      </c>
      <c r="D1794" s="31" t="s">
        <v>10603</v>
      </c>
      <c r="E1794" s="31" t="s">
        <v>10598</v>
      </c>
      <c r="F1794" s="31" t="s">
        <v>10603</v>
      </c>
      <c r="G1794" s="47"/>
      <c r="H1794" s="33">
        <v>0</v>
      </c>
      <c r="I1794" s="31" t="s">
        <v>5421</v>
      </c>
      <c r="J1794" s="31" t="s">
        <v>5422</v>
      </c>
      <c r="K1794" s="31" t="s">
        <v>5164</v>
      </c>
      <c r="L1794" s="31" t="s">
        <v>5278</v>
      </c>
      <c r="M1794" s="31" t="s">
        <v>6466</v>
      </c>
      <c r="N1794" s="31"/>
      <c r="O1794" s="31" t="s">
        <v>10594</v>
      </c>
      <c r="P1794" s="31" t="s">
        <v>10595</v>
      </c>
      <c r="Q1794" s="31" t="s">
        <v>5168</v>
      </c>
    </row>
    <row r="1795" spans="1:17" hidden="1" x14ac:dyDescent="0.2">
      <c r="A1795" s="31" t="s">
        <v>10610</v>
      </c>
      <c r="B1795" s="31" t="s">
        <v>10611</v>
      </c>
      <c r="C1795" s="31" t="s">
        <v>10612</v>
      </c>
      <c r="D1795" s="31" t="s">
        <v>10613</v>
      </c>
      <c r="E1795" s="31" t="s">
        <v>10598</v>
      </c>
      <c r="F1795" s="31" t="s">
        <v>10613</v>
      </c>
      <c r="G1795" s="47"/>
      <c r="H1795" s="33">
        <v>0</v>
      </c>
      <c r="I1795" s="31" t="s">
        <v>5421</v>
      </c>
      <c r="J1795" s="31" t="s">
        <v>5422</v>
      </c>
      <c r="K1795" s="31" t="s">
        <v>5164</v>
      </c>
      <c r="L1795" s="31" t="s">
        <v>5278</v>
      </c>
      <c r="M1795" s="31" t="s">
        <v>5354</v>
      </c>
      <c r="N1795" s="31"/>
      <c r="O1795" s="31" t="s">
        <v>10594</v>
      </c>
      <c r="P1795" s="31" t="s">
        <v>10595</v>
      </c>
      <c r="Q1795" s="31" t="s">
        <v>5168</v>
      </c>
    </row>
    <row r="1796" spans="1:17" hidden="1" x14ac:dyDescent="0.2">
      <c r="A1796" s="31" t="s">
        <v>10614</v>
      </c>
      <c r="B1796" s="31" t="s">
        <v>10615</v>
      </c>
      <c r="C1796" s="31" t="s">
        <v>10616</v>
      </c>
      <c r="D1796" s="31" t="s">
        <v>10613</v>
      </c>
      <c r="E1796" s="31" t="s">
        <v>10598</v>
      </c>
      <c r="F1796" s="31" t="s">
        <v>10613</v>
      </c>
      <c r="G1796" s="47"/>
      <c r="H1796" s="33">
        <v>0</v>
      </c>
      <c r="I1796" s="31" t="s">
        <v>5421</v>
      </c>
      <c r="J1796" s="31" t="s">
        <v>5422</v>
      </c>
      <c r="K1796" s="31" t="s">
        <v>5164</v>
      </c>
      <c r="L1796" s="31" t="s">
        <v>5278</v>
      </c>
      <c r="M1796" s="31" t="s">
        <v>5354</v>
      </c>
      <c r="N1796" s="31"/>
      <c r="O1796" s="31" t="s">
        <v>10594</v>
      </c>
      <c r="P1796" s="31" t="s">
        <v>10595</v>
      </c>
      <c r="Q1796" s="31" t="s">
        <v>5168</v>
      </c>
    </row>
    <row r="1797" spans="1:17" hidden="1" x14ac:dyDescent="0.2">
      <c r="A1797" s="31" t="s">
        <v>10617</v>
      </c>
      <c r="B1797" s="31" t="s">
        <v>10618</v>
      </c>
      <c r="C1797" s="31" t="s">
        <v>10619</v>
      </c>
      <c r="D1797" s="31" t="s">
        <v>10620</v>
      </c>
      <c r="E1797" s="31" t="s">
        <v>10598</v>
      </c>
      <c r="F1797" s="31" t="s">
        <v>10620</v>
      </c>
      <c r="G1797" s="47"/>
      <c r="H1797" s="33">
        <v>0</v>
      </c>
      <c r="I1797" s="31" t="s">
        <v>5421</v>
      </c>
      <c r="J1797" s="31" t="s">
        <v>5422</v>
      </c>
      <c r="K1797" s="31" t="s">
        <v>5164</v>
      </c>
      <c r="L1797" s="31" t="s">
        <v>5278</v>
      </c>
      <c r="M1797" s="31" t="s">
        <v>6466</v>
      </c>
      <c r="N1797" s="31"/>
      <c r="O1797" s="31" t="s">
        <v>10594</v>
      </c>
      <c r="P1797" s="31" t="s">
        <v>10595</v>
      </c>
      <c r="Q1797" s="31" t="s">
        <v>5168</v>
      </c>
    </row>
    <row r="1798" spans="1:17" hidden="1" x14ac:dyDescent="0.2">
      <c r="A1798" s="31" t="s">
        <v>10621</v>
      </c>
      <c r="B1798" s="31" t="s">
        <v>10622</v>
      </c>
      <c r="C1798" s="31" t="s">
        <v>10623</v>
      </c>
      <c r="D1798" s="31" t="s">
        <v>10624</v>
      </c>
      <c r="E1798" s="31" t="s">
        <v>10598</v>
      </c>
      <c r="F1798" s="31" t="s">
        <v>10624</v>
      </c>
      <c r="G1798" s="47"/>
      <c r="H1798" s="33">
        <v>0</v>
      </c>
      <c r="I1798" s="31" t="s">
        <v>5421</v>
      </c>
      <c r="J1798" s="31" t="s">
        <v>5422</v>
      </c>
      <c r="K1798" s="31" t="s">
        <v>5164</v>
      </c>
      <c r="L1798" s="31" t="s">
        <v>5278</v>
      </c>
      <c r="M1798" s="31" t="s">
        <v>6466</v>
      </c>
      <c r="N1798" s="31" t="s">
        <v>9134</v>
      </c>
      <c r="O1798" s="31" t="s">
        <v>10594</v>
      </c>
      <c r="P1798" s="31" t="s">
        <v>10595</v>
      </c>
      <c r="Q1798" s="31" t="s">
        <v>5168</v>
      </c>
    </row>
    <row r="1799" spans="1:17" hidden="1" x14ac:dyDescent="0.2">
      <c r="A1799" s="31" t="s">
        <v>10625</v>
      </c>
      <c r="B1799" s="31" t="s">
        <v>10626</v>
      </c>
      <c r="C1799" s="31" t="s">
        <v>10627</v>
      </c>
      <c r="D1799" s="31" t="s">
        <v>10624</v>
      </c>
      <c r="E1799" s="31" t="s">
        <v>10598</v>
      </c>
      <c r="F1799" s="31" t="s">
        <v>10624</v>
      </c>
      <c r="G1799" s="47"/>
      <c r="H1799" s="33">
        <v>0</v>
      </c>
      <c r="I1799" s="31" t="s">
        <v>5421</v>
      </c>
      <c r="J1799" s="31" t="s">
        <v>5422</v>
      </c>
      <c r="K1799" s="31" t="s">
        <v>5164</v>
      </c>
      <c r="L1799" s="31" t="s">
        <v>5278</v>
      </c>
      <c r="M1799" s="31" t="s">
        <v>5354</v>
      </c>
      <c r="N1799" s="31" t="s">
        <v>9134</v>
      </c>
      <c r="O1799" s="31" t="s">
        <v>10594</v>
      </c>
      <c r="P1799" s="31" t="s">
        <v>10595</v>
      </c>
      <c r="Q1799" s="31" t="s">
        <v>5168</v>
      </c>
    </row>
    <row r="1800" spans="1:17" hidden="1" x14ac:dyDescent="0.2">
      <c r="A1800" s="31" t="s">
        <v>10628</v>
      </c>
      <c r="B1800" s="31" t="s">
        <v>10629</v>
      </c>
      <c r="C1800" s="31" t="s">
        <v>10630</v>
      </c>
      <c r="D1800" s="31" t="s">
        <v>10631</v>
      </c>
      <c r="E1800" s="31" t="s">
        <v>10598</v>
      </c>
      <c r="F1800" s="31" t="s">
        <v>10631</v>
      </c>
      <c r="G1800" s="47"/>
      <c r="H1800" s="33">
        <v>0</v>
      </c>
      <c r="I1800" s="31" t="s">
        <v>5421</v>
      </c>
      <c r="J1800" s="31" t="s">
        <v>5422</v>
      </c>
      <c r="K1800" s="31" t="s">
        <v>5164</v>
      </c>
      <c r="L1800" s="31" t="s">
        <v>5278</v>
      </c>
      <c r="M1800" s="31" t="s">
        <v>6466</v>
      </c>
      <c r="N1800" s="31" t="s">
        <v>9134</v>
      </c>
      <c r="O1800" s="31" t="s">
        <v>10594</v>
      </c>
      <c r="P1800" s="31" t="s">
        <v>10595</v>
      </c>
      <c r="Q1800" s="31" t="s">
        <v>5168</v>
      </c>
    </row>
    <row r="1801" spans="1:17" hidden="1" x14ac:dyDescent="0.2">
      <c r="A1801" s="31" t="s">
        <v>10632</v>
      </c>
      <c r="B1801" s="31" t="s">
        <v>10633</v>
      </c>
      <c r="C1801" s="31" t="s">
        <v>10634</v>
      </c>
      <c r="D1801" s="31" t="s">
        <v>10631</v>
      </c>
      <c r="E1801" s="31" t="s">
        <v>10598</v>
      </c>
      <c r="F1801" s="31" t="s">
        <v>10631</v>
      </c>
      <c r="G1801" s="47"/>
      <c r="H1801" s="33">
        <v>0</v>
      </c>
      <c r="I1801" s="31" t="s">
        <v>5421</v>
      </c>
      <c r="J1801" s="31" t="s">
        <v>5422</v>
      </c>
      <c r="K1801" s="31" t="s">
        <v>5164</v>
      </c>
      <c r="L1801" s="31" t="s">
        <v>5278</v>
      </c>
      <c r="M1801" s="31" t="s">
        <v>5354</v>
      </c>
      <c r="N1801" s="31" t="s">
        <v>9134</v>
      </c>
      <c r="O1801" s="31" t="s">
        <v>10594</v>
      </c>
      <c r="P1801" s="31" t="s">
        <v>10595</v>
      </c>
      <c r="Q1801" s="31" t="s">
        <v>5168</v>
      </c>
    </row>
    <row r="1802" spans="1:17" hidden="1" x14ac:dyDescent="0.2">
      <c r="A1802" s="31" t="s">
        <v>10635</v>
      </c>
      <c r="B1802" s="31" t="s">
        <v>10636</v>
      </c>
      <c r="C1802" s="31" t="s">
        <v>10637</v>
      </c>
      <c r="D1802" s="31" t="s">
        <v>10631</v>
      </c>
      <c r="E1802" s="31" t="s">
        <v>10598</v>
      </c>
      <c r="F1802" s="31" t="s">
        <v>10631</v>
      </c>
      <c r="G1802" s="47"/>
      <c r="H1802" s="33">
        <v>0</v>
      </c>
      <c r="I1802" s="31" t="s">
        <v>5421</v>
      </c>
      <c r="J1802" s="31" t="s">
        <v>5422</v>
      </c>
      <c r="K1802" s="31" t="s">
        <v>5164</v>
      </c>
      <c r="L1802" s="31" t="s">
        <v>5278</v>
      </c>
      <c r="M1802" s="31" t="s">
        <v>5354</v>
      </c>
      <c r="N1802" s="31" t="s">
        <v>9134</v>
      </c>
      <c r="O1802" s="31" t="s">
        <v>10594</v>
      </c>
      <c r="P1802" s="31" t="s">
        <v>10595</v>
      </c>
      <c r="Q1802" s="31" t="s">
        <v>5168</v>
      </c>
    </row>
    <row r="1803" spans="1:17" hidden="1" x14ac:dyDescent="0.2">
      <c r="A1803" s="31" t="s">
        <v>10638</v>
      </c>
      <c r="B1803" s="31" t="s">
        <v>10639</v>
      </c>
      <c r="C1803" s="31" t="s">
        <v>10640</v>
      </c>
      <c r="D1803" s="31" t="s">
        <v>10631</v>
      </c>
      <c r="E1803" s="31" t="s">
        <v>10598</v>
      </c>
      <c r="F1803" s="31" t="s">
        <v>10631</v>
      </c>
      <c r="G1803" s="47"/>
      <c r="H1803" s="33">
        <v>0</v>
      </c>
      <c r="I1803" s="31" t="s">
        <v>5421</v>
      </c>
      <c r="J1803" s="31" t="s">
        <v>5422</v>
      </c>
      <c r="K1803" s="31" t="s">
        <v>5164</v>
      </c>
      <c r="L1803" s="31" t="s">
        <v>5278</v>
      </c>
      <c r="M1803" s="31" t="s">
        <v>5354</v>
      </c>
      <c r="N1803" s="31" t="s">
        <v>9134</v>
      </c>
      <c r="O1803" s="31" t="s">
        <v>10594</v>
      </c>
      <c r="P1803" s="31" t="s">
        <v>10595</v>
      </c>
      <c r="Q1803" s="31" t="s">
        <v>5168</v>
      </c>
    </row>
    <row r="1804" spans="1:17" hidden="1" x14ac:dyDescent="0.2">
      <c r="A1804" s="31" t="s">
        <v>10641</v>
      </c>
      <c r="B1804" s="31" t="s">
        <v>10642</v>
      </c>
      <c r="C1804" s="31" t="s">
        <v>10643</v>
      </c>
      <c r="D1804" s="31" t="s">
        <v>10631</v>
      </c>
      <c r="E1804" s="31" t="s">
        <v>10598</v>
      </c>
      <c r="F1804" s="31" t="s">
        <v>10631</v>
      </c>
      <c r="G1804" s="47"/>
      <c r="H1804" s="33">
        <v>0</v>
      </c>
      <c r="I1804" s="31" t="s">
        <v>5421</v>
      </c>
      <c r="J1804" s="31" t="s">
        <v>5422</v>
      </c>
      <c r="K1804" s="31" t="s">
        <v>5164</v>
      </c>
      <c r="L1804" s="31" t="s">
        <v>5278</v>
      </c>
      <c r="M1804" s="31" t="s">
        <v>6466</v>
      </c>
      <c r="N1804" s="31" t="s">
        <v>9134</v>
      </c>
      <c r="O1804" s="31" t="s">
        <v>10594</v>
      </c>
      <c r="P1804" s="31" t="s">
        <v>10595</v>
      </c>
      <c r="Q1804" s="31" t="s">
        <v>5168</v>
      </c>
    </row>
    <row r="1805" spans="1:17" hidden="1" x14ac:dyDescent="0.2">
      <c r="A1805" s="31" t="s">
        <v>10644</v>
      </c>
      <c r="B1805" s="31" t="s">
        <v>10645</v>
      </c>
      <c r="C1805" s="31" t="s">
        <v>10646</v>
      </c>
      <c r="D1805" s="31" t="s">
        <v>10631</v>
      </c>
      <c r="E1805" s="31" t="s">
        <v>10598</v>
      </c>
      <c r="F1805" s="31" t="s">
        <v>10631</v>
      </c>
      <c r="G1805" s="47"/>
      <c r="H1805" s="33">
        <v>0</v>
      </c>
      <c r="I1805" s="31" t="s">
        <v>5421</v>
      </c>
      <c r="J1805" s="31" t="s">
        <v>5422</v>
      </c>
      <c r="K1805" s="31" t="s">
        <v>5164</v>
      </c>
      <c r="L1805" s="31" t="s">
        <v>5278</v>
      </c>
      <c r="M1805" s="31" t="s">
        <v>6466</v>
      </c>
      <c r="N1805" s="31" t="s">
        <v>6671</v>
      </c>
      <c r="O1805" s="31" t="s">
        <v>10594</v>
      </c>
      <c r="P1805" s="31" t="s">
        <v>10595</v>
      </c>
      <c r="Q1805" s="31" t="s">
        <v>5168</v>
      </c>
    </row>
    <row r="1806" spans="1:17" hidden="1" x14ac:dyDescent="0.2">
      <c r="A1806" s="31" t="s">
        <v>10647</v>
      </c>
      <c r="B1806" s="31" t="s">
        <v>10648</v>
      </c>
      <c r="C1806" s="31" t="s">
        <v>10649</v>
      </c>
      <c r="D1806" s="31" t="s">
        <v>10631</v>
      </c>
      <c r="E1806" s="31" t="s">
        <v>10598</v>
      </c>
      <c r="F1806" s="31" t="s">
        <v>10631</v>
      </c>
      <c r="G1806" s="47"/>
      <c r="H1806" s="33">
        <v>0</v>
      </c>
      <c r="I1806" s="31" t="s">
        <v>5421</v>
      </c>
      <c r="J1806" s="31" t="s">
        <v>5422</v>
      </c>
      <c r="K1806" s="31" t="s">
        <v>5164</v>
      </c>
      <c r="L1806" s="31" t="s">
        <v>5278</v>
      </c>
      <c r="M1806" s="31" t="s">
        <v>6466</v>
      </c>
      <c r="N1806" s="31" t="s">
        <v>6671</v>
      </c>
      <c r="O1806" s="31" t="s">
        <v>10594</v>
      </c>
      <c r="P1806" s="31" t="s">
        <v>10595</v>
      </c>
      <c r="Q1806" s="31" t="s">
        <v>5168</v>
      </c>
    </row>
    <row r="1807" spans="1:17" hidden="1" x14ac:dyDescent="0.2">
      <c r="A1807" s="31" t="s">
        <v>10650</v>
      </c>
      <c r="B1807" s="31" t="s">
        <v>10651</v>
      </c>
      <c r="C1807" s="31" t="s">
        <v>10652</v>
      </c>
      <c r="D1807" s="31" t="s">
        <v>10631</v>
      </c>
      <c r="E1807" s="31" t="s">
        <v>10598</v>
      </c>
      <c r="F1807" s="31" t="s">
        <v>10631</v>
      </c>
      <c r="G1807" s="47"/>
      <c r="H1807" s="33">
        <v>0</v>
      </c>
      <c r="I1807" s="31" t="s">
        <v>5421</v>
      </c>
      <c r="J1807" s="31" t="s">
        <v>5422</v>
      </c>
      <c r="K1807" s="31" t="s">
        <v>5164</v>
      </c>
      <c r="L1807" s="31" t="s">
        <v>5278</v>
      </c>
      <c r="M1807" s="31" t="s">
        <v>5354</v>
      </c>
      <c r="N1807" s="31" t="s">
        <v>9134</v>
      </c>
      <c r="O1807" s="31" t="s">
        <v>10594</v>
      </c>
      <c r="P1807" s="31" t="s">
        <v>10595</v>
      </c>
      <c r="Q1807" s="31" t="s">
        <v>5168</v>
      </c>
    </row>
    <row r="1808" spans="1:17" hidden="1" x14ac:dyDescent="0.2">
      <c r="A1808" s="31" t="s">
        <v>10653</v>
      </c>
      <c r="B1808" s="31" t="s">
        <v>10654</v>
      </c>
      <c r="C1808" s="31" t="s">
        <v>10655</v>
      </c>
      <c r="D1808" s="31"/>
      <c r="E1808" s="31" t="s">
        <v>10656</v>
      </c>
      <c r="F1808" s="31"/>
      <c r="G1808" s="47"/>
      <c r="H1808" s="33">
        <v>0</v>
      </c>
      <c r="I1808" s="31" t="s">
        <v>5421</v>
      </c>
      <c r="J1808" s="31" t="s">
        <v>5422</v>
      </c>
      <c r="K1808" s="31" t="s">
        <v>5164</v>
      </c>
      <c r="L1808" s="31" t="s">
        <v>10657</v>
      </c>
      <c r="M1808" s="31" t="s">
        <v>10658</v>
      </c>
      <c r="N1808" s="31" t="s">
        <v>10659</v>
      </c>
      <c r="O1808" s="31" t="s">
        <v>10594</v>
      </c>
      <c r="P1808" s="31" t="s">
        <v>10595</v>
      </c>
      <c r="Q1808" s="31" t="s">
        <v>5168</v>
      </c>
    </row>
    <row r="1809" spans="1:17" hidden="1" x14ac:dyDescent="0.2">
      <c r="A1809" s="31" t="s">
        <v>10660</v>
      </c>
      <c r="B1809" s="31" t="s">
        <v>10661</v>
      </c>
      <c r="C1809" s="31" t="s">
        <v>10662</v>
      </c>
      <c r="D1809" s="31"/>
      <c r="E1809" s="31" t="s">
        <v>10656</v>
      </c>
      <c r="F1809" s="31"/>
      <c r="G1809" s="47"/>
      <c r="H1809" s="33">
        <v>0</v>
      </c>
      <c r="I1809" s="31" t="s">
        <v>5421</v>
      </c>
      <c r="J1809" s="31" t="s">
        <v>5422</v>
      </c>
      <c r="K1809" s="31" t="s">
        <v>5164</v>
      </c>
      <c r="L1809" s="31" t="s">
        <v>10657</v>
      </c>
      <c r="M1809" s="31" t="s">
        <v>10659</v>
      </c>
      <c r="N1809" s="31" t="s">
        <v>10659</v>
      </c>
      <c r="O1809" s="31" t="s">
        <v>10594</v>
      </c>
      <c r="P1809" s="31" t="s">
        <v>10595</v>
      </c>
      <c r="Q1809" s="31" t="s">
        <v>5168</v>
      </c>
    </row>
    <row r="1810" spans="1:17" hidden="1" x14ac:dyDescent="0.2">
      <c r="A1810" s="31" t="s">
        <v>10663</v>
      </c>
      <c r="B1810" s="31" t="s">
        <v>10664</v>
      </c>
      <c r="C1810" s="31" t="s">
        <v>10665</v>
      </c>
      <c r="D1810" s="31"/>
      <c r="E1810" s="31" t="s">
        <v>10666</v>
      </c>
      <c r="F1810" s="31" t="s">
        <v>10667</v>
      </c>
      <c r="G1810" s="47">
        <v>60</v>
      </c>
      <c r="H1810" s="33">
        <v>0</v>
      </c>
      <c r="I1810" s="31" t="s">
        <v>5514</v>
      </c>
      <c r="J1810" s="31" t="s">
        <v>5515</v>
      </c>
      <c r="K1810" s="31" t="s">
        <v>5164</v>
      </c>
      <c r="L1810" s="31" t="s">
        <v>5165</v>
      </c>
      <c r="M1810" s="31" t="s">
        <v>5224</v>
      </c>
      <c r="N1810" s="31"/>
      <c r="O1810" s="31" t="s">
        <v>10668</v>
      </c>
      <c r="P1810" s="31" t="s">
        <v>10664</v>
      </c>
      <c r="Q1810" s="31" t="s">
        <v>5168</v>
      </c>
    </row>
    <row r="1811" spans="1:17" hidden="1" x14ac:dyDescent="0.2">
      <c r="A1811" s="31" t="s">
        <v>10669</v>
      </c>
      <c r="B1811" s="31" t="s">
        <v>10670</v>
      </c>
      <c r="C1811" s="31" t="s">
        <v>10671</v>
      </c>
      <c r="D1811" s="31"/>
      <c r="E1811" s="31" t="s">
        <v>10666</v>
      </c>
      <c r="F1811" s="31" t="s">
        <v>3948</v>
      </c>
      <c r="G1811" s="47">
        <v>60</v>
      </c>
      <c r="H1811" s="33">
        <v>0</v>
      </c>
      <c r="I1811" s="31" t="s">
        <v>5514</v>
      </c>
      <c r="J1811" s="31" t="s">
        <v>5515</v>
      </c>
      <c r="K1811" s="31" t="s">
        <v>5164</v>
      </c>
      <c r="L1811" s="31" t="s">
        <v>5165</v>
      </c>
      <c r="M1811" s="31" t="s">
        <v>5224</v>
      </c>
      <c r="N1811" s="31"/>
      <c r="O1811" s="31" t="s">
        <v>10668</v>
      </c>
      <c r="P1811" s="31" t="s">
        <v>10664</v>
      </c>
      <c r="Q1811" s="31" t="s">
        <v>5168</v>
      </c>
    </row>
    <row r="1812" spans="1:17" hidden="1" x14ac:dyDescent="0.2">
      <c r="A1812" s="31" t="s">
        <v>10672</v>
      </c>
      <c r="B1812" s="31" t="s">
        <v>10673</v>
      </c>
      <c r="C1812" s="31" t="s">
        <v>10674</v>
      </c>
      <c r="D1812" s="31"/>
      <c r="E1812" s="31" t="s">
        <v>5171</v>
      </c>
      <c r="F1812" s="31" t="s">
        <v>10675</v>
      </c>
      <c r="G1812" s="47">
        <v>60</v>
      </c>
      <c r="H1812" s="33">
        <v>0</v>
      </c>
      <c r="I1812" s="31" t="s">
        <v>5212</v>
      </c>
      <c r="J1812" s="31" t="s">
        <v>5213</v>
      </c>
      <c r="K1812" s="31" t="s">
        <v>5164</v>
      </c>
      <c r="L1812" s="31" t="s">
        <v>5165</v>
      </c>
      <c r="M1812" s="31" t="s">
        <v>5181</v>
      </c>
      <c r="N1812" s="31"/>
      <c r="O1812" s="31" t="s">
        <v>10672</v>
      </c>
      <c r="P1812" s="31" t="s">
        <v>10673</v>
      </c>
      <c r="Q1812" s="31" t="s">
        <v>5168</v>
      </c>
    </row>
    <row r="1813" spans="1:17" hidden="1" x14ac:dyDescent="0.2">
      <c r="A1813" s="31" t="s">
        <v>10676</v>
      </c>
      <c r="B1813" s="31" t="s">
        <v>10677</v>
      </c>
      <c r="C1813" s="31"/>
      <c r="D1813" s="31"/>
      <c r="E1813" s="31"/>
      <c r="F1813" s="31"/>
      <c r="G1813" s="47"/>
      <c r="H1813" s="33">
        <v>0</v>
      </c>
      <c r="I1813" s="31"/>
      <c r="J1813" s="31"/>
      <c r="K1813" s="31" t="s">
        <v>5164</v>
      </c>
      <c r="L1813" s="31"/>
      <c r="M1813" s="31"/>
      <c r="N1813" s="31"/>
      <c r="O1813" s="31" t="s">
        <v>10676</v>
      </c>
      <c r="P1813" s="31" t="s">
        <v>10677</v>
      </c>
      <c r="Q1813" s="31" t="s">
        <v>5168</v>
      </c>
    </row>
    <row r="1814" spans="1:17" hidden="1" x14ac:dyDescent="0.2">
      <c r="A1814" s="31" t="s">
        <v>10678</v>
      </c>
      <c r="B1814" s="31" t="s">
        <v>10679</v>
      </c>
      <c r="C1814" s="31" t="s">
        <v>10680</v>
      </c>
      <c r="D1814" s="31"/>
      <c r="E1814" s="31" t="s">
        <v>5171</v>
      </c>
      <c r="F1814" s="31" t="s">
        <v>10681</v>
      </c>
      <c r="G1814" s="47"/>
      <c r="H1814" s="33">
        <v>0</v>
      </c>
      <c r="I1814" s="31"/>
      <c r="J1814" s="31"/>
      <c r="K1814" s="31" t="s">
        <v>5164</v>
      </c>
      <c r="L1814" s="31" t="s">
        <v>5165</v>
      </c>
      <c r="M1814" s="31" t="s">
        <v>5181</v>
      </c>
      <c r="N1814" s="31"/>
      <c r="O1814" s="31" t="s">
        <v>10678</v>
      </c>
      <c r="P1814" s="31" t="s">
        <v>10679</v>
      </c>
      <c r="Q1814" s="31" t="s">
        <v>5168</v>
      </c>
    </row>
    <row r="1815" spans="1:17" hidden="1" x14ac:dyDescent="0.2">
      <c r="A1815" s="31" t="s">
        <v>10682</v>
      </c>
      <c r="B1815" s="31" t="s">
        <v>10683</v>
      </c>
      <c r="C1815" s="31" t="s">
        <v>10684</v>
      </c>
      <c r="D1815" s="31" t="s">
        <v>10685</v>
      </c>
      <c r="E1815" s="31" t="s">
        <v>5171</v>
      </c>
      <c r="F1815" s="31" t="s">
        <v>10685</v>
      </c>
      <c r="G1815" s="47"/>
      <c r="H1815" s="33">
        <v>0</v>
      </c>
      <c r="I1815" s="31"/>
      <c r="J1815" s="31"/>
      <c r="K1815" s="31" t="s">
        <v>5164</v>
      </c>
      <c r="L1815" s="31" t="s">
        <v>5165</v>
      </c>
      <c r="M1815" s="31" t="s">
        <v>6869</v>
      </c>
      <c r="N1815" s="31"/>
      <c r="O1815" s="31" t="s">
        <v>10682</v>
      </c>
      <c r="P1815" s="31" t="s">
        <v>10683</v>
      </c>
      <c r="Q1815" s="31" t="s">
        <v>5168</v>
      </c>
    </row>
    <row r="1816" spans="1:17" hidden="1" x14ac:dyDescent="0.2">
      <c r="A1816" s="31" t="s">
        <v>10686</v>
      </c>
      <c r="B1816" s="31" t="s">
        <v>10687</v>
      </c>
      <c r="C1816" s="31" t="s">
        <v>10688</v>
      </c>
      <c r="D1816" s="31" t="s">
        <v>10685</v>
      </c>
      <c r="E1816" s="31" t="s">
        <v>5171</v>
      </c>
      <c r="F1816" s="31" t="s">
        <v>10685</v>
      </c>
      <c r="G1816" s="47"/>
      <c r="H1816" s="33">
        <v>0</v>
      </c>
      <c r="I1816" s="31" t="s">
        <v>5179</v>
      </c>
      <c r="J1816" s="31" t="s">
        <v>5180</v>
      </c>
      <c r="K1816" s="31" t="s">
        <v>5164</v>
      </c>
      <c r="L1816" s="31" t="s">
        <v>5165</v>
      </c>
      <c r="M1816" s="31" t="s">
        <v>5305</v>
      </c>
      <c r="N1816" s="31"/>
      <c r="O1816" s="31" t="s">
        <v>10682</v>
      </c>
      <c r="P1816" s="31" t="s">
        <v>10683</v>
      </c>
      <c r="Q1816" s="31" t="s">
        <v>5168</v>
      </c>
    </row>
    <row r="1817" spans="1:17" hidden="1" x14ac:dyDescent="0.2">
      <c r="A1817" s="31" t="s">
        <v>10689</v>
      </c>
      <c r="B1817" s="31" t="s">
        <v>10690</v>
      </c>
      <c r="C1817" s="31" t="s">
        <v>10691</v>
      </c>
      <c r="D1817" s="31" t="s">
        <v>10685</v>
      </c>
      <c r="E1817" s="31" t="s">
        <v>5171</v>
      </c>
      <c r="F1817" s="31" t="s">
        <v>10685</v>
      </c>
      <c r="G1817" s="47"/>
      <c r="H1817" s="33">
        <v>0</v>
      </c>
      <c r="I1817" s="31" t="s">
        <v>5252</v>
      </c>
      <c r="J1817" s="31" t="s">
        <v>5253</v>
      </c>
      <c r="K1817" s="31" t="s">
        <v>5164</v>
      </c>
      <c r="L1817" s="31" t="s">
        <v>5165</v>
      </c>
      <c r="M1817" s="31" t="s">
        <v>5166</v>
      </c>
      <c r="N1817" s="31"/>
      <c r="O1817" s="31" t="s">
        <v>10682</v>
      </c>
      <c r="P1817" s="31" t="s">
        <v>10683</v>
      </c>
      <c r="Q1817" s="31" t="s">
        <v>5168</v>
      </c>
    </row>
    <row r="1818" spans="1:17" hidden="1" x14ac:dyDescent="0.2">
      <c r="A1818" s="31" t="s">
        <v>10692</v>
      </c>
      <c r="B1818" s="31" t="s">
        <v>10693</v>
      </c>
      <c r="C1818" s="31" t="s">
        <v>10694</v>
      </c>
      <c r="D1818" s="31" t="s">
        <v>10685</v>
      </c>
      <c r="E1818" s="31" t="s">
        <v>5171</v>
      </c>
      <c r="F1818" s="31" t="s">
        <v>10685</v>
      </c>
      <c r="G1818" s="47"/>
      <c r="H1818" s="33">
        <v>0</v>
      </c>
      <c r="I1818" s="31" t="s">
        <v>5172</v>
      </c>
      <c r="J1818" s="31" t="s">
        <v>5173</v>
      </c>
      <c r="K1818" s="31" t="s">
        <v>5164</v>
      </c>
      <c r="L1818" s="31" t="s">
        <v>5165</v>
      </c>
      <c r="M1818" s="31" t="s">
        <v>5174</v>
      </c>
      <c r="N1818" s="31" t="s">
        <v>5175</v>
      </c>
      <c r="O1818" s="31" t="s">
        <v>10682</v>
      </c>
      <c r="P1818" s="31" t="s">
        <v>10683</v>
      </c>
      <c r="Q1818" s="31" t="s">
        <v>5168</v>
      </c>
    </row>
    <row r="1819" spans="1:17" hidden="1" x14ac:dyDescent="0.2">
      <c r="A1819" s="31" t="s">
        <v>10695</v>
      </c>
      <c r="B1819" s="31" t="s">
        <v>10696</v>
      </c>
      <c r="C1819" s="31" t="s">
        <v>10697</v>
      </c>
      <c r="D1819" s="31" t="s">
        <v>10685</v>
      </c>
      <c r="E1819" s="31" t="s">
        <v>5171</v>
      </c>
      <c r="F1819" s="31" t="s">
        <v>10685</v>
      </c>
      <c r="G1819" s="47"/>
      <c r="H1819" s="33">
        <v>0</v>
      </c>
      <c r="I1819" s="31" t="s">
        <v>5179</v>
      </c>
      <c r="J1819" s="31" t="s">
        <v>5180</v>
      </c>
      <c r="K1819" s="31" t="s">
        <v>5164</v>
      </c>
      <c r="L1819" s="31" t="s">
        <v>5165</v>
      </c>
      <c r="M1819" s="31" t="s">
        <v>5361</v>
      </c>
      <c r="N1819" s="31" t="s">
        <v>9734</v>
      </c>
      <c r="O1819" s="31" t="s">
        <v>10682</v>
      </c>
      <c r="P1819" s="31" t="s">
        <v>10683</v>
      </c>
      <c r="Q1819" s="31" t="s">
        <v>5168</v>
      </c>
    </row>
    <row r="1820" spans="1:17" hidden="1" x14ac:dyDescent="0.2">
      <c r="A1820" s="31" t="s">
        <v>10698</v>
      </c>
      <c r="B1820" s="31" t="s">
        <v>10699</v>
      </c>
      <c r="C1820" s="31" t="s">
        <v>10700</v>
      </c>
      <c r="D1820" s="31" t="s">
        <v>10685</v>
      </c>
      <c r="E1820" s="31" t="s">
        <v>5171</v>
      </c>
      <c r="F1820" s="31" t="s">
        <v>10685</v>
      </c>
      <c r="G1820" s="47"/>
      <c r="H1820" s="33">
        <v>0</v>
      </c>
      <c r="I1820" s="31" t="s">
        <v>5179</v>
      </c>
      <c r="J1820" s="31" t="s">
        <v>5180</v>
      </c>
      <c r="K1820" s="31" t="s">
        <v>5164</v>
      </c>
      <c r="L1820" s="31" t="s">
        <v>5165</v>
      </c>
      <c r="M1820" s="31" t="s">
        <v>5379</v>
      </c>
      <c r="N1820" s="31" t="s">
        <v>7598</v>
      </c>
      <c r="O1820" s="31" t="s">
        <v>10682</v>
      </c>
      <c r="P1820" s="31" t="s">
        <v>10683</v>
      </c>
      <c r="Q1820" s="31" t="s">
        <v>5168</v>
      </c>
    </row>
    <row r="1821" spans="1:17" hidden="1" x14ac:dyDescent="0.2">
      <c r="A1821" s="31" t="s">
        <v>10701</v>
      </c>
      <c r="B1821" s="31" t="s">
        <v>10702</v>
      </c>
      <c r="C1821" s="31" t="s">
        <v>10703</v>
      </c>
      <c r="D1821" s="31" t="s">
        <v>10685</v>
      </c>
      <c r="E1821" s="31" t="s">
        <v>5171</v>
      </c>
      <c r="F1821" s="31" t="s">
        <v>10685</v>
      </c>
      <c r="G1821" s="47"/>
      <c r="H1821" s="33">
        <v>0</v>
      </c>
      <c r="I1821" s="31" t="s">
        <v>5172</v>
      </c>
      <c r="J1821" s="31" t="s">
        <v>5173</v>
      </c>
      <c r="K1821" s="31" t="s">
        <v>5164</v>
      </c>
      <c r="L1821" s="31" t="s">
        <v>5165</v>
      </c>
      <c r="M1821" s="31" t="s">
        <v>5224</v>
      </c>
      <c r="N1821" s="31"/>
      <c r="O1821" s="31" t="s">
        <v>10682</v>
      </c>
      <c r="P1821" s="31" t="s">
        <v>10683</v>
      </c>
      <c r="Q1821" s="31" t="s">
        <v>5168</v>
      </c>
    </row>
    <row r="1822" spans="1:17" hidden="1" x14ac:dyDescent="0.2">
      <c r="A1822" s="31" t="s">
        <v>10704</v>
      </c>
      <c r="B1822" s="31" t="s">
        <v>10705</v>
      </c>
      <c r="C1822" s="31" t="s">
        <v>10706</v>
      </c>
      <c r="D1822" s="31" t="s">
        <v>10685</v>
      </c>
      <c r="E1822" s="31" t="s">
        <v>5171</v>
      </c>
      <c r="F1822" s="31" t="s">
        <v>10685</v>
      </c>
      <c r="G1822" s="47"/>
      <c r="H1822" s="33">
        <v>0</v>
      </c>
      <c r="I1822" s="31" t="s">
        <v>5179</v>
      </c>
      <c r="J1822" s="31" t="s">
        <v>5180</v>
      </c>
      <c r="K1822" s="31" t="s">
        <v>5164</v>
      </c>
      <c r="L1822" s="31" t="s">
        <v>5165</v>
      </c>
      <c r="M1822" s="31" t="s">
        <v>5361</v>
      </c>
      <c r="N1822" s="31"/>
      <c r="O1822" s="31" t="s">
        <v>10682</v>
      </c>
      <c r="P1822" s="31" t="s">
        <v>10683</v>
      </c>
      <c r="Q1822" s="31" t="s">
        <v>5168</v>
      </c>
    </row>
    <row r="1823" spans="1:17" hidden="1" x14ac:dyDescent="0.2">
      <c r="A1823" s="31" t="s">
        <v>10707</v>
      </c>
      <c r="B1823" s="31" t="s">
        <v>10708</v>
      </c>
      <c r="C1823" s="31" t="s">
        <v>10709</v>
      </c>
      <c r="D1823" s="31" t="s">
        <v>10685</v>
      </c>
      <c r="E1823" s="31" t="s">
        <v>5171</v>
      </c>
      <c r="F1823" s="31" t="s">
        <v>10685</v>
      </c>
      <c r="G1823" s="47"/>
      <c r="H1823" s="33">
        <v>0</v>
      </c>
      <c r="I1823" s="31" t="s">
        <v>5172</v>
      </c>
      <c r="J1823" s="31" t="s">
        <v>5173</v>
      </c>
      <c r="K1823" s="31" t="s">
        <v>5164</v>
      </c>
      <c r="L1823" s="31" t="s">
        <v>5165</v>
      </c>
      <c r="M1823" s="31" t="s">
        <v>5224</v>
      </c>
      <c r="N1823" s="31" t="s">
        <v>10710</v>
      </c>
      <c r="O1823" s="31" t="s">
        <v>10682</v>
      </c>
      <c r="P1823" s="31" t="s">
        <v>10683</v>
      </c>
      <c r="Q1823" s="31" t="s">
        <v>5168</v>
      </c>
    </row>
    <row r="1824" spans="1:17" hidden="1" x14ac:dyDescent="0.2">
      <c r="A1824" s="31" t="s">
        <v>10711</v>
      </c>
      <c r="B1824" s="31" t="s">
        <v>10712</v>
      </c>
      <c r="C1824" s="31" t="s">
        <v>10713</v>
      </c>
      <c r="D1824" s="31"/>
      <c r="E1824" s="31" t="s">
        <v>5171</v>
      </c>
      <c r="F1824" s="31" t="s">
        <v>10714</v>
      </c>
      <c r="G1824" s="47"/>
      <c r="H1824" s="33">
        <v>0</v>
      </c>
      <c r="I1824" s="31"/>
      <c r="J1824" s="31"/>
      <c r="K1824" s="31" t="s">
        <v>5164</v>
      </c>
      <c r="L1824" s="31" t="s">
        <v>5165</v>
      </c>
      <c r="M1824" s="31" t="s">
        <v>5224</v>
      </c>
      <c r="N1824" s="31"/>
      <c r="O1824" s="31" t="s">
        <v>10711</v>
      </c>
      <c r="P1824" s="31" t="s">
        <v>10712</v>
      </c>
      <c r="Q1824" s="31" t="s">
        <v>5168</v>
      </c>
    </row>
    <row r="1825" spans="1:17" hidden="1" x14ac:dyDescent="0.2">
      <c r="A1825" s="31" t="s">
        <v>10715</v>
      </c>
      <c r="B1825" s="31" t="s">
        <v>10716</v>
      </c>
      <c r="C1825" s="31" t="s">
        <v>10717</v>
      </c>
      <c r="D1825" s="31"/>
      <c r="E1825" s="31" t="s">
        <v>7496</v>
      </c>
      <c r="F1825" s="31" t="s">
        <v>10718</v>
      </c>
      <c r="G1825" s="47">
        <v>60</v>
      </c>
      <c r="H1825" s="33">
        <v>0</v>
      </c>
      <c r="I1825" s="31" t="s">
        <v>5661</v>
      </c>
      <c r="J1825" s="31" t="s">
        <v>5662</v>
      </c>
      <c r="K1825" s="31" t="s">
        <v>5164</v>
      </c>
      <c r="L1825" s="31" t="s">
        <v>5278</v>
      </c>
      <c r="M1825" s="31" t="s">
        <v>5754</v>
      </c>
      <c r="N1825" s="31" t="s">
        <v>10719</v>
      </c>
      <c r="O1825" s="31" t="s">
        <v>10715</v>
      </c>
      <c r="P1825" s="31" t="s">
        <v>10716</v>
      </c>
      <c r="Q1825" s="31" t="s">
        <v>5168</v>
      </c>
    </row>
    <row r="1826" spans="1:17" hidden="1" x14ac:dyDescent="0.2">
      <c r="A1826" s="31" t="s">
        <v>10720</v>
      </c>
      <c r="B1826" s="31" t="s">
        <v>10721</v>
      </c>
      <c r="C1826" s="31" t="s">
        <v>10722</v>
      </c>
      <c r="D1826" s="31"/>
      <c r="E1826" s="31" t="s">
        <v>5419</v>
      </c>
      <c r="F1826" s="31" t="s">
        <v>10723</v>
      </c>
      <c r="G1826" s="47"/>
      <c r="H1826" s="33">
        <v>0</v>
      </c>
      <c r="I1826" s="31" t="s">
        <v>5421</v>
      </c>
      <c r="J1826" s="31" t="s">
        <v>5422</v>
      </c>
      <c r="K1826" s="31" t="s">
        <v>5164</v>
      </c>
      <c r="L1826" s="31" t="s">
        <v>5278</v>
      </c>
      <c r="M1826" s="31" t="s">
        <v>5701</v>
      </c>
      <c r="N1826" s="31" t="s">
        <v>10724</v>
      </c>
      <c r="O1826" s="31" t="s">
        <v>10720</v>
      </c>
      <c r="P1826" s="31" t="s">
        <v>10721</v>
      </c>
      <c r="Q1826" s="31" t="s">
        <v>5168</v>
      </c>
    </row>
    <row r="1827" spans="1:17" hidden="1" x14ac:dyDescent="0.2">
      <c r="A1827" s="31" t="s">
        <v>10725</v>
      </c>
      <c r="B1827" s="31" t="s">
        <v>10726</v>
      </c>
      <c r="C1827" s="31" t="s">
        <v>10727</v>
      </c>
      <c r="D1827" s="31"/>
      <c r="E1827" s="31" t="s">
        <v>5171</v>
      </c>
      <c r="F1827" s="31" t="s">
        <v>10728</v>
      </c>
      <c r="G1827" s="47"/>
      <c r="H1827" s="33">
        <v>0</v>
      </c>
      <c r="I1827" s="31"/>
      <c r="J1827" s="31"/>
      <c r="K1827" s="31" t="s">
        <v>5164</v>
      </c>
      <c r="L1827" s="31" t="s">
        <v>8896</v>
      </c>
      <c r="M1827" s="31"/>
      <c r="N1827" s="31"/>
      <c r="O1827" s="31" t="s">
        <v>10725</v>
      </c>
      <c r="P1827" s="31" t="s">
        <v>10726</v>
      </c>
      <c r="Q1827" s="31" t="s">
        <v>5168</v>
      </c>
    </row>
    <row r="1828" spans="1:17" hidden="1" x14ac:dyDescent="0.2">
      <c r="A1828" s="31" t="s">
        <v>10729</v>
      </c>
      <c r="B1828" s="31" t="s">
        <v>10730</v>
      </c>
      <c r="C1828" s="31" t="s">
        <v>10731</v>
      </c>
      <c r="D1828" s="31" t="s">
        <v>10732</v>
      </c>
      <c r="E1828" s="31" t="s">
        <v>10733</v>
      </c>
      <c r="F1828" s="31" t="s">
        <v>10734</v>
      </c>
      <c r="G1828" s="47"/>
      <c r="H1828" s="33">
        <v>0</v>
      </c>
      <c r="I1828" s="31" t="s">
        <v>5661</v>
      </c>
      <c r="J1828" s="31" t="s">
        <v>5662</v>
      </c>
      <c r="K1828" s="31" t="s">
        <v>5164</v>
      </c>
      <c r="L1828" s="31" t="s">
        <v>5278</v>
      </c>
      <c r="M1828" s="31" t="s">
        <v>5663</v>
      </c>
      <c r="N1828" s="31"/>
      <c r="O1828" s="31" t="s">
        <v>10729</v>
      </c>
      <c r="P1828" s="31" t="s">
        <v>10730</v>
      </c>
      <c r="Q1828" s="31" t="s">
        <v>8608</v>
      </c>
    </row>
    <row r="1829" spans="1:17" hidden="1" x14ac:dyDescent="0.2">
      <c r="A1829" s="31" t="s">
        <v>10735</v>
      </c>
      <c r="B1829" s="31" t="s">
        <v>10736</v>
      </c>
      <c r="C1829" s="31"/>
      <c r="D1829" s="31"/>
      <c r="E1829" s="31"/>
      <c r="F1829" s="31"/>
      <c r="G1829" s="47"/>
      <c r="H1829" s="33">
        <v>0</v>
      </c>
      <c r="I1829" s="31"/>
      <c r="J1829" s="31"/>
      <c r="K1829" s="31" t="s">
        <v>5164</v>
      </c>
      <c r="L1829" s="31"/>
      <c r="M1829" s="31"/>
      <c r="N1829" s="31"/>
      <c r="O1829" s="31" t="s">
        <v>10735</v>
      </c>
      <c r="P1829" s="31" t="s">
        <v>10736</v>
      </c>
      <c r="Q1829" s="31" t="s">
        <v>5168</v>
      </c>
    </row>
    <row r="1830" spans="1:17" hidden="1" x14ac:dyDescent="0.2">
      <c r="A1830" s="31" t="s">
        <v>10737</v>
      </c>
      <c r="B1830" s="31" t="s">
        <v>10738</v>
      </c>
      <c r="C1830" s="31"/>
      <c r="D1830" s="31"/>
      <c r="E1830" s="31"/>
      <c r="F1830" s="31"/>
      <c r="G1830" s="47"/>
      <c r="H1830" s="33">
        <v>0</v>
      </c>
      <c r="I1830" s="31"/>
      <c r="J1830" s="31"/>
      <c r="K1830" s="31" t="s">
        <v>5164</v>
      </c>
      <c r="L1830" s="31"/>
      <c r="M1830" s="31"/>
      <c r="N1830" s="31"/>
      <c r="O1830" s="31" t="s">
        <v>10735</v>
      </c>
      <c r="P1830" s="31" t="s">
        <v>10738</v>
      </c>
      <c r="Q1830" s="31" t="s">
        <v>5168</v>
      </c>
    </row>
    <row r="1831" spans="1:17" hidden="1" x14ac:dyDescent="0.2">
      <c r="A1831" s="31" t="s">
        <v>10739</v>
      </c>
      <c r="B1831" s="31" t="s">
        <v>10740</v>
      </c>
      <c r="C1831" s="31" t="s">
        <v>3948</v>
      </c>
      <c r="D1831" s="31" t="s">
        <v>10741</v>
      </c>
      <c r="E1831" s="31" t="s">
        <v>5898</v>
      </c>
      <c r="F1831" s="31"/>
      <c r="G1831" s="47"/>
      <c r="H1831" s="33">
        <v>0</v>
      </c>
      <c r="I1831" s="31" t="s">
        <v>5294</v>
      </c>
      <c r="J1831" s="31" t="s">
        <v>5295</v>
      </c>
      <c r="K1831" s="31" t="s">
        <v>5164</v>
      </c>
      <c r="L1831" s="31" t="s">
        <v>5278</v>
      </c>
      <c r="M1831" s="31"/>
      <c r="N1831" s="31"/>
      <c r="O1831" s="31" t="s">
        <v>10735</v>
      </c>
      <c r="P1831" s="31" t="s">
        <v>10740</v>
      </c>
      <c r="Q1831" s="31" t="s">
        <v>5168</v>
      </c>
    </row>
    <row r="1832" spans="1:17" hidden="1" x14ac:dyDescent="0.2">
      <c r="A1832" s="31" t="s">
        <v>10742</v>
      </c>
      <c r="B1832" s="31" t="s">
        <v>10743</v>
      </c>
      <c r="C1832" s="31" t="s">
        <v>10744</v>
      </c>
      <c r="D1832" s="31" t="s">
        <v>10745</v>
      </c>
      <c r="E1832" s="31" t="s">
        <v>5898</v>
      </c>
      <c r="F1832" s="31" t="s">
        <v>10745</v>
      </c>
      <c r="G1832" s="47"/>
      <c r="H1832" s="33">
        <v>0</v>
      </c>
      <c r="I1832" s="31" t="s">
        <v>5661</v>
      </c>
      <c r="J1832" s="31" t="s">
        <v>5662</v>
      </c>
      <c r="K1832" s="31" t="s">
        <v>5164</v>
      </c>
      <c r="L1832" s="31" t="s">
        <v>5278</v>
      </c>
      <c r="M1832" s="31" t="s">
        <v>5673</v>
      </c>
      <c r="N1832" s="31"/>
      <c r="O1832" s="31" t="s">
        <v>10742</v>
      </c>
      <c r="P1832" s="31" t="s">
        <v>10743</v>
      </c>
      <c r="Q1832" s="31" t="s">
        <v>5168</v>
      </c>
    </row>
    <row r="1833" spans="1:17" hidden="1" x14ac:dyDescent="0.2">
      <c r="A1833" s="31" t="s">
        <v>10746</v>
      </c>
      <c r="B1833" s="31" t="s">
        <v>10747</v>
      </c>
      <c r="C1833" s="31" t="s">
        <v>10744</v>
      </c>
      <c r="D1833" s="31" t="s">
        <v>10745</v>
      </c>
      <c r="E1833" s="31" t="s">
        <v>5898</v>
      </c>
      <c r="F1833" s="31" t="s">
        <v>10745</v>
      </c>
      <c r="G1833" s="47"/>
      <c r="H1833" s="33">
        <v>0</v>
      </c>
      <c r="I1833" s="31" t="s">
        <v>5661</v>
      </c>
      <c r="J1833" s="31" t="s">
        <v>5662</v>
      </c>
      <c r="K1833" s="31" t="s">
        <v>5164</v>
      </c>
      <c r="L1833" s="31" t="s">
        <v>5278</v>
      </c>
      <c r="M1833" s="31" t="s">
        <v>5673</v>
      </c>
      <c r="N1833" s="31"/>
      <c r="O1833" s="31" t="s">
        <v>10746</v>
      </c>
      <c r="P1833" s="31" t="s">
        <v>10747</v>
      </c>
      <c r="Q1833" s="31" t="s">
        <v>5168</v>
      </c>
    </row>
    <row r="1834" spans="1:17" hidden="1" x14ac:dyDescent="0.2">
      <c r="A1834" s="31" t="s">
        <v>10748</v>
      </c>
      <c r="B1834" s="31" t="s">
        <v>10749</v>
      </c>
      <c r="C1834" s="31" t="s">
        <v>10750</v>
      </c>
      <c r="D1834" s="31" t="s">
        <v>10745</v>
      </c>
      <c r="E1834" s="31" t="s">
        <v>5898</v>
      </c>
      <c r="F1834" s="31" t="s">
        <v>10745</v>
      </c>
      <c r="G1834" s="47"/>
      <c r="H1834" s="33">
        <v>0</v>
      </c>
      <c r="I1834" s="31" t="s">
        <v>5661</v>
      </c>
      <c r="J1834" s="31" t="s">
        <v>5662</v>
      </c>
      <c r="K1834" s="31" t="s">
        <v>5164</v>
      </c>
      <c r="L1834" s="31" t="s">
        <v>5278</v>
      </c>
      <c r="M1834" s="31" t="s">
        <v>5673</v>
      </c>
      <c r="N1834" s="31"/>
      <c r="O1834" s="31" t="s">
        <v>10748</v>
      </c>
      <c r="P1834" s="31" t="s">
        <v>10749</v>
      </c>
      <c r="Q1834" s="31" t="s">
        <v>5168</v>
      </c>
    </row>
    <row r="1835" spans="1:17" hidden="1" x14ac:dyDescent="0.2">
      <c r="A1835" s="31" t="s">
        <v>10751</v>
      </c>
      <c r="B1835" s="31" t="s">
        <v>10752</v>
      </c>
      <c r="C1835" s="31" t="s">
        <v>10753</v>
      </c>
      <c r="D1835" s="31" t="s">
        <v>10745</v>
      </c>
      <c r="E1835" s="31" t="s">
        <v>5898</v>
      </c>
      <c r="F1835" s="31" t="s">
        <v>10745</v>
      </c>
      <c r="G1835" s="47"/>
      <c r="H1835" s="33">
        <v>0</v>
      </c>
      <c r="I1835" s="31" t="s">
        <v>5661</v>
      </c>
      <c r="J1835" s="31" t="s">
        <v>5662</v>
      </c>
      <c r="K1835" s="31" t="s">
        <v>5164</v>
      </c>
      <c r="L1835" s="31" t="s">
        <v>5278</v>
      </c>
      <c r="M1835" s="31" t="s">
        <v>5673</v>
      </c>
      <c r="N1835" s="31"/>
      <c r="O1835" s="31" t="s">
        <v>10751</v>
      </c>
      <c r="P1835" s="31" t="s">
        <v>10752</v>
      </c>
      <c r="Q1835" s="31" t="s">
        <v>5168</v>
      </c>
    </row>
    <row r="1836" spans="1:17" hidden="1" x14ac:dyDescent="0.2">
      <c r="A1836" s="31" t="s">
        <v>10754</v>
      </c>
      <c r="B1836" s="31" t="s">
        <v>10755</v>
      </c>
      <c r="C1836" s="31" t="s">
        <v>10756</v>
      </c>
      <c r="D1836" s="31"/>
      <c r="E1836" s="31" t="s">
        <v>5898</v>
      </c>
      <c r="F1836" s="31" t="s">
        <v>10757</v>
      </c>
      <c r="G1836" s="47"/>
      <c r="H1836" s="33">
        <v>0</v>
      </c>
      <c r="I1836" s="31" t="s">
        <v>5294</v>
      </c>
      <c r="J1836" s="31" t="s">
        <v>5295</v>
      </c>
      <c r="K1836" s="31" t="s">
        <v>5164</v>
      </c>
      <c r="L1836" s="31" t="s">
        <v>5631</v>
      </c>
      <c r="M1836" s="31" t="s">
        <v>5297</v>
      </c>
      <c r="N1836" s="31" t="s">
        <v>10758</v>
      </c>
      <c r="O1836" s="31" t="s">
        <v>10754</v>
      </c>
      <c r="P1836" s="31" t="s">
        <v>10755</v>
      </c>
      <c r="Q1836" s="31" t="s">
        <v>5168</v>
      </c>
    </row>
    <row r="1837" spans="1:17" hidden="1" x14ac:dyDescent="0.2">
      <c r="A1837" s="31" t="s">
        <v>10759</v>
      </c>
      <c r="B1837" s="31" t="s">
        <v>10760</v>
      </c>
      <c r="C1837" s="31" t="s">
        <v>10761</v>
      </c>
      <c r="D1837" s="31" t="s">
        <v>10762</v>
      </c>
      <c r="E1837" s="31" t="s">
        <v>5898</v>
      </c>
      <c r="F1837" s="31" t="s">
        <v>10762</v>
      </c>
      <c r="G1837" s="47"/>
      <c r="H1837" s="33">
        <v>0</v>
      </c>
      <c r="I1837" s="31" t="s">
        <v>5661</v>
      </c>
      <c r="J1837" s="31" t="s">
        <v>5662</v>
      </c>
      <c r="K1837" s="31" t="s">
        <v>5164</v>
      </c>
      <c r="L1837" s="31" t="s">
        <v>5278</v>
      </c>
      <c r="M1837" s="31" t="s">
        <v>5673</v>
      </c>
      <c r="N1837" s="31"/>
      <c r="O1837" s="31" t="s">
        <v>10759</v>
      </c>
      <c r="P1837" s="31" t="s">
        <v>10760</v>
      </c>
      <c r="Q1837" s="31" t="s">
        <v>5168</v>
      </c>
    </row>
    <row r="1838" spans="1:17" hidden="1" x14ac:dyDescent="0.2">
      <c r="A1838" s="31" t="s">
        <v>10763</v>
      </c>
      <c r="B1838" s="31" t="s">
        <v>10764</v>
      </c>
      <c r="C1838" s="31" t="s">
        <v>10765</v>
      </c>
      <c r="D1838" s="31" t="s">
        <v>3948</v>
      </c>
      <c r="E1838" s="31" t="s">
        <v>5898</v>
      </c>
      <c r="F1838" s="31"/>
      <c r="G1838" s="47"/>
      <c r="H1838" s="33">
        <v>0</v>
      </c>
      <c r="I1838" s="31" t="s">
        <v>5661</v>
      </c>
      <c r="J1838" s="31" t="s">
        <v>5662</v>
      </c>
      <c r="K1838" s="31" t="s">
        <v>5164</v>
      </c>
      <c r="L1838" s="31" t="s">
        <v>5278</v>
      </c>
      <c r="M1838" s="31" t="s">
        <v>5673</v>
      </c>
      <c r="N1838" s="31" t="s">
        <v>6582</v>
      </c>
      <c r="O1838" s="31" t="s">
        <v>10763</v>
      </c>
      <c r="P1838" s="31" t="s">
        <v>10764</v>
      </c>
      <c r="Q1838" s="31" t="s">
        <v>5168</v>
      </c>
    </row>
    <row r="1839" spans="1:17" hidden="1" x14ac:dyDescent="0.2">
      <c r="A1839" s="31" t="s">
        <v>10766</v>
      </c>
      <c r="B1839" s="31" t="s">
        <v>10767</v>
      </c>
      <c r="C1839" s="31" t="s">
        <v>10768</v>
      </c>
      <c r="D1839" s="31"/>
      <c r="E1839" s="31" t="s">
        <v>9590</v>
      </c>
      <c r="F1839" s="31"/>
      <c r="G1839" s="47"/>
      <c r="H1839" s="33">
        <v>0</v>
      </c>
      <c r="I1839" s="31" t="s">
        <v>5421</v>
      </c>
      <c r="J1839" s="31" t="s">
        <v>5422</v>
      </c>
      <c r="K1839" s="31" t="s">
        <v>5164</v>
      </c>
      <c r="L1839" s="31" t="s">
        <v>5278</v>
      </c>
      <c r="M1839" s="31" t="s">
        <v>5616</v>
      </c>
      <c r="N1839" s="31"/>
      <c r="O1839" s="31" t="s">
        <v>10766</v>
      </c>
      <c r="P1839" s="31" t="s">
        <v>10767</v>
      </c>
      <c r="Q1839" s="31" t="s">
        <v>8892</v>
      </c>
    </row>
    <row r="1840" spans="1:17" hidden="1" x14ac:dyDescent="0.2">
      <c r="A1840" s="31" t="s">
        <v>10769</v>
      </c>
      <c r="B1840" s="31" t="s">
        <v>5514</v>
      </c>
      <c r="C1840" s="31" t="s">
        <v>5514</v>
      </c>
      <c r="D1840" s="31" t="s">
        <v>10741</v>
      </c>
      <c r="E1840" s="31" t="s">
        <v>5171</v>
      </c>
      <c r="F1840" s="31" t="s">
        <v>10741</v>
      </c>
      <c r="G1840" s="47"/>
      <c r="H1840" s="33">
        <v>0</v>
      </c>
      <c r="I1840" s="31"/>
      <c r="J1840" s="31"/>
      <c r="K1840" s="31" t="s">
        <v>5164</v>
      </c>
      <c r="L1840" s="31" t="s">
        <v>8896</v>
      </c>
      <c r="M1840" s="31"/>
      <c r="N1840" s="31"/>
      <c r="O1840" s="31" t="s">
        <v>10769</v>
      </c>
      <c r="P1840" s="31" t="s">
        <v>5514</v>
      </c>
      <c r="Q1840" s="31" t="s">
        <v>5168</v>
      </c>
    </row>
    <row r="1841" spans="1:17" hidden="1" x14ac:dyDescent="0.2">
      <c r="A1841" s="31" t="s">
        <v>10770</v>
      </c>
      <c r="B1841" s="31" t="s">
        <v>10771</v>
      </c>
      <c r="C1841" s="31" t="s">
        <v>10772</v>
      </c>
      <c r="D1841" s="31" t="s">
        <v>10773</v>
      </c>
      <c r="E1841" s="31" t="s">
        <v>5171</v>
      </c>
      <c r="F1841" s="31" t="s">
        <v>10773</v>
      </c>
      <c r="G1841" s="47"/>
      <c r="H1841" s="33">
        <v>0</v>
      </c>
      <c r="I1841" s="31" t="s">
        <v>5266</v>
      </c>
      <c r="J1841" s="31" t="s">
        <v>5267</v>
      </c>
      <c r="K1841" s="31" t="s">
        <v>5164</v>
      </c>
      <c r="L1841" s="31" t="s">
        <v>5165</v>
      </c>
      <c r="M1841" s="31" t="s">
        <v>5320</v>
      </c>
      <c r="N1841" s="31"/>
      <c r="O1841" s="31" t="s">
        <v>10770</v>
      </c>
      <c r="P1841" s="31" t="s">
        <v>10771</v>
      </c>
      <c r="Q1841" s="31" t="s">
        <v>5168</v>
      </c>
    </row>
    <row r="1842" spans="1:17" hidden="1" x14ac:dyDescent="0.2">
      <c r="A1842" s="31" t="s">
        <v>10774</v>
      </c>
      <c r="B1842" s="31" t="s">
        <v>10775</v>
      </c>
      <c r="C1842" s="31" t="s">
        <v>10776</v>
      </c>
      <c r="D1842" s="31"/>
      <c r="E1842" s="31" t="s">
        <v>5171</v>
      </c>
      <c r="F1842" s="31"/>
      <c r="G1842" s="47"/>
      <c r="H1842" s="33">
        <v>0</v>
      </c>
      <c r="I1842" s="31" t="s">
        <v>10777</v>
      </c>
      <c r="J1842" s="31" t="s">
        <v>10778</v>
      </c>
      <c r="K1842" s="31" t="s">
        <v>5164</v>
      </c>
      <c r="L1842" s="31" t="s">
        <v>8757</v>
      </c>
      <c r="M1842" s="31" t="s">
        <v>5239</v>
      </c>
      <c r="N1842" s="31"/>
      <c r="O1842" s="31" t="s">
        <v>10774</v>
      </c>
      <c r="P1842" s="31" t="s">
        <v>10775</v>
      </c>
      <c r="Q1842" s="31" t="s">
        <v>8892</v>
      </c>
    </row>
    <row r="1843" spans="1:17" hidden="1" x14ac:dyDescent="0.2">
      <c r="A1843" s="31" t="s">
        <v>10779</v>
      </c>
      <c r="B1843" s="31" t="s">
        <v>10780</v>
      </c>
      <c r="C1843" s="31" t="s">
        <v>10781</v>
      </c>
      <c r="D1843" s="31"/>
      <c r="E1843" s="31" t="s">
        <v>5171</v>
      </c>
      <c r="F1843" s="31"/>
      <c r="G1843" s="47"/>
      <c r="H1843" s="33">
        <v>0</v>
      </c>
      <c r="I1843" s="31" t="s">
        <v>10777</v>
      </c>
      <c r="J1843" s="31" t="s">
        <v>10778</v>
      </c>
      <c r="K1843" s="31" t="s">
        <v>5164</v>
      </c>
      <c r="L1843" s="31" t="s">
        <v>5165</v>
      </c>
      <c r="M1843" s="31" t="s">
        <v>6869</v>
      </c>
      <c r="N1843" s="31"/>
      <c r="O1843" s="31" t="s">
        <v>10779</v>
      </c>
      <c r="P1843" s="31" t="s">
        <v>10780</v>
      </c>
      <c r="Q1843" s="31" t="s">
        <v>8892</v>
      </c>
    </row>
    <row r="1844" spans="1:17" hidden="1" x14ac:dyDescent="0.2">
      <c r="A1844" s="31" t="s">
        <v>10782</v>
      </c>
      <c r="B1844" s="31" t="s">
        <v>10783</v>
      </c>
      <c r="C1844" s="31" t="s">
        <v>10784</v>
      </c>
      <c r="D1844" s="31"/>
      <c r="E1844" s="31" t="s">
        <v>5171</v>
      </c>
      <c r="F1844" s="31"/>
      <c r="G1844" s="47"/>
      <c r="H1844" s="33">
        <v>0</v>
      </c>
      <c r="I1844" s="31" t="s">
        <v>5266</v>
      </c>
      <c r="J1844" s="31" t="s">
        <v>5267</v>
      </c>
      <c r="K1844" s="31" t="s">
        <v>5164</v>
      </c>
      <c r="L1844" s="31" t="s">
        <v>5165</v>
      </c>
      <c r="M1844" s="31" t="s">
        <v>5262</v>
      </c>
      <c r="N1844" s="31"/>
      <c r="O1844" s="31" t="s">
        <v>10782</v>
      </c>
      <c r="P1844" s="31" t="s">
        <v>10783</v>
      </c>
      <c r="Q1844" s="31" t="s">
        <v>8892</v>
      </c>
    </row>
    <row r="1845" spans="1:17" hidden="1" x14ac:dyDescent="0.2">
      <c r="A1845" s="31" t="s">
        <v>10785</v>
      </c>
      <c r="B1845" s="31" t="s">
        <v>10786</v>
      </c>
      <c r="C1845" s="31" t="s">
        <v>10787</v>
      </c>
      <c r="D1845" s="31"/>
      <c r="E1845" s="31" t="s">
        <v>5171</v>
      </c>
      <c r="F1845" s="31"/>
      <c r="G1845" s="47"/>
      <c r="H1845" s="33">
        <v>0</v>
      </c>
      <c r="I1845" s="31" t="s">
        <v>5266</v>
      </c>
      <c r="J1845" s="31" t="s">
        <v>5267</v>
      </c>
      <c r="K1845" s="31" t="s">
        <v>5164</v>
      </c>
      <c r="L1845" s="31" t="s">
        <v>5165</v>
      </c>
      <c r="M1845" s="31" t="s">
        <v>5220</v>
      </c>
      <c r="N1845" s="31"/>
      <c r="O1845" s="31" t="s">
        <v>10785</v>
      </c>
      <c r="P1845" s="31" t="s">
        <v>10786</v>
      </c>
      <c r="Q1845" s="31" t="s">
        <v>8892</v>
      </c>
    </row>
    <row r="1846" spans="1:17" hidden="1" x14ac:dyDescent="0.2">
      <c r="A1846" s="31" t="s">
        <v>10788</v>
      </c>
      <c r="B1846" s="31" t="s">
        <v>10789</v>
      </c>
      <c r="C1846" s="31" t="s">
        <v>10790</v>
      </c>
      <c r="D1846" s="31"/>
      <c r="E1846" s="31" t="s">
        <v>5171</v>
      </c>
      <c r="F1846" s="31"/>
      <c r="G1846" s="47"/>
      <c r="H1846" s="33">
        <v>0</v>
      </c>
      <c r="I1846" s="31" t="s">
        <v>10777</v>
      </c>
      <c r="J1846" s="31" t="s">
        <v>10778</v>
      </c>
      <c r="K1846" s="31" t="s">
        <v>5164</v>
      </c>
      <c r="L1846" s="31" t="s">
        <v>5165</v>
      </c>
      <c r="M1846" s="31" t="s">
        <v>5166</v>
      </c>
      <c r="N1846" s="31"/>
      <c r="O1846" s="31" t="s">
        <v>10788</v>
      </c>
      <c r="P1846" s="31" t="s">
        <v>10789</v>
      </c>
      <c r="Q1846" s="31" t="s">
        <v>8892</v>
      </c>
    </row>
    <row r="1847" spans="1:17" hidden="1" x14ac:dyDescent="0.2">
      <c r="A1847" s="31" t="s">
        <v>10791</v>
      </c>
      <c r="B1847" s="31" t="s">
        <v>10792</v>
      </c>
      <c r="C1847" s="31" t="s">
        <v>10793</v>
      </c>
      <c r="D1847" s="31"/>
      <c r="E1847" s="31" t="s">
        <v>5171</v>
      </c>
      <c r="F1847" s="31"/>
      <c r="G1847" s="47"/>
      <c r="H1847" s="33">
        <v>0</v>
      </c>
      <c r="I1847" s="31" t="s">
        <v>5266</v>
      </c>
      <c r="J1847" s="31" t="s">
        <v>5267</v>
      </c>
      <c r="K1847" s="31" t="s">
        <v>5164</v>
      </c>
      <c r="L1847" s="31" t="s">
        <v>5165</v>
      </c>
      <c r="M1847" s="31" t="s">
        <v>5262</v>
      </c>
      <c r="N1847" s="31"/>
      <c r="O1847" s="31" t="s">
        <v>10791</v>
      </c>
      <c r="P1847" s="31" t="s">
        <v>10792</v>
      </c>
      <c r="Q1847" s="31" t="s">
        <v>8892</v>
      </c>
    </row>
    <row r="1848" spans="1:17" hidden="1" x14ac:dyDescent="0.2">
      <c r="A1848" s="31" t="s">
        <v>10794</v>
      </c>
      <c r="B1848" s="31" t="s">
        <v>10795</v>
      </c>
      <c r="C1848" s="31" t="s">
        <v>10796</v>
      </c>
      <c r="D1848" s="31" t="s">
        <v>10797</v>
      </c>
      <c r="E1848" s="31" t="s">
        <v>5898</v>
      </c>
      <c r="F1848" s="31" t="s">
        <v>10797</v>
      </c>
      <c r="G1848" s="47"/>
      <c r="H1848" s="33">
        <v>0</v>
      </c>
      <c r="I1848" s="31" t="s">
        <v>5421</v>
      </c>
      <c r="J1848" s="31" t="s">
        <v>5422</v>
      </c>
      <c r="K1848" s="31" t="s">
        <v>5164</v>
      </c>
      <c r="L1848" s="31" t="s">
        <v>5278</v>
      </c>
      <c r="M1848" s="31" t="s">
        <v>5609</v>
      </c>
      <c r="N1848" s="31"/>
      <c r="O1848" s="31" t="s">
        <v>10794</v>
      </c>
      <c r="P1848" s="31" t="s">
        <v>10795</v>
      </c>
      <c r="Q1848" s="31" t="s">
        <v>8892</v>
      </c>
    </row>
    <row r="1849" spans="1:17" hidden="1" x14ac:dyDescent="0.2">
      <c r="A1849" s="31" t="s">
        <v>10798</v>
      </c>
      <c r="B1849" s="31" t="s">
        <v>10799</v>
      </c>
      <c r="C1849" s="31" t="s">
        <v>10800</v>
      </c>
      <c r="D1849" s="31" t="s">
        <v>10801</v>
      </c>
      <c r="E1849" s="31" t="s">
        <v>5171</v>
      </c>
      <c r="F1849" s="31" t="s">
        <v>10801</v>
      </c>
      <c r="G1849" s="47"/>
      <c r="H1849" s="33">
        <v>0</v>
      </c>
      <c r="I1849" s="31" t="s">
        <v>5266</v>
      </c>
      <c r="J1849" s="31" t="s">
        <v>5267</v>
      </c>
      <c r="K1849" s="31" t="s">
        <v>5164</v>
      </c>
      <c r="L1849" s="31" t="s">
        <v>5165</v>
      </c>
      <c r="M1849" s="31" t="s">
        <v>5320</v>
      </c>
      <c r="N1849" s="31"/>
      <c r="O1849" s="31" t="s">
        <v>10798</v>
      </c>
      <c r="P1849" s="31" t="s">
        <v>10799</v>
      </c>
      <c r="Q1849" s="31" t="s">
        <v>8892</v>
      </c>
    </row>
    <row r="1850" spans="1:17" hidden="1" x14ac:dyDescent="0.2">
      <c r="A1850" s="31" t="s">
        <v>10802</v>
      </c>
      <c r="B1850" s="31" t="s">
        <v>10803</v>
      </c>
      <c r="C1850" s="31" t="s">
        <v>10804</v>
      </c>
      <c r="D1850" s="31" t="s">
        <v>10801</v>
      </c>
      <c r="E1850" s="31" t="s">
        <v>5171</v>
      </c>
      <c r="F1850" s="31" t="s">
        <v>10801</v>
      </c>
      <c r="G1850" s="47"/>
      <c r="H1850" s="33">
        <v>0</v>
      </c>
      <c r="I1850" s="31" t="s">
        <v>5212</v>
      </c>
      <c r="J1850" s="31" t="s">
        <v>5213</v>
      </c>
      <c r="K1850" s="31" t="s">
        <v>5164</v>
      </c>
      <c r="L1850" s="31" t="s">
        <v>5165</v>
      </c>
      <c r="M1850" s="31" t="s">
        <v>5320</v>
      </c>
      <c r="N1850" s="31"/>
      <c r="O1850" s="31" t="s">
        <v>10802</v>
      </c>
      <c r="P1850" s="31" t="s">
        <v>10803</v>
      </c>
      <c r="Q1850" s="31" t="s">
        <v>8892</v>
      </c>
    </row>
    <row r="1851" spans="1:17" hidden="1" x14ac:dyDescent="0.2">
      <c r="A1851" s="31" t="s">
        <v>10805</v>
      </c>
      <c r="B1851" s="31" t="s">
        <v>10806</v>
      </c>
      <c r="C1851" s="31" t="s">
        <v>10807</v>
      </c>
      <c r="D1851" s="31" t="s">
        <v>3948</v>
      </c>
      <c r="E1851" s="31" t="s">
        <v>5171</v>
      </c>
      <c r="F1851" s="31" t="s">
        <v>3948</v>
      </c>
      <c r="G1851" s="47"/>
      <c r="H1851" s="33">
        <v>0</v>
      </c>
      <c r="I1851" s="31" t="s">
        <v>5597</v>
      </c>
      <c r="J1851" s="31" t="s">
        <v>5598</v>
      </c>
      <c r="K1851" s="31" t="s">
        <v>5164</v>
      </c>
      <c r="L1851" s="31" t="s">
        <v>5165</v>
      </c>
      <c r="M1851" s="31" t="s">
        <v>5224</v>
      </c>
      <c r="N1851" s="31"/>
      <c r="O1851" s="31" t="s">
        <v>10805</v>
      </c>
      <c r="P1851" s="31" t="s">
        <v>10806</v>
      </c>
      <c r="Q1851" s="31" t="s">
        <v>8892</v>
      </c>
    </row>
    <row r="1852" spans="1:17" hidden="1" x14ac:dyDescent="0.2">
      <c r="A1852" s="31" t="s">
        <v>10808</v>
      </c>
      <c r="B1852" s="31" t="s">
        <v>10809</v>
      </c>
      <c r="C1852" s="31" t="s">
        <v>10810</v>
      </c>
      <c r="D1852" s="31" t="s">
        <v>3948</v>
      </c>
      <c r="E1852" s="31" t="s">
        <v>10811</v>
      </c>
      <c r="F1852" s="31" t="s">
        <v>10812</v>
      </c>
      <c r="G1852" s="47"/>
      <c r="H1852" s="33">
        <v>0</v>
      </c>
      <c r="I1852" s="31" t="s">
        <v>5597</v>
      </c>
      <c r="J1852" s="31" t="s">
        <v>5598</v>
      </c>
      <c r="K1852" s="31" t="s">
        <v>5164</v>
      </c>
      <c r="L1852" s="31" t="s">
        <v>7961</v>
      </c>
      <c r="M1852" s="31" t="s">
        <v>5239</v>
      </c>
      <c r="N1852" s="31"/>
      <c r="O1852" s="31" t="s">
        <v>10808</v>
      </c>
      <c r="P1852" s="31" t="s">
        <v>10809</v>
      </c>
      <c r="Q1852" s="31" t="s">
        <v>8892</v>
      </c>
    </row>
    <row r="1853" spans="1:17" hidden="1" x14ac:dyDescent="0.2">
      <c r="A1853" s="31" t="s">
        <v>10813</v>
      </c>
      <c r="B1853" s="31" t="s">
        <v>10814</v>
      </c>
      <c r="C1853" s="31" t="s">
        <v>3948</v>
      </c>
      <c r="D1853" s="31" t="s">
        <v>3948</v>
      </c>
      <c r="E1853" s="31" t="s">
        <v>5171</v>
      </c>
      <c r="F1853" s="31" t="s">
        <v>3948</v>
      </c>
      <c r="G1853" s="47"/>
      <c r="H1853" s="33">
        <v>0</v>
      </c>
      <c r="I1853" s="31" t="s">
        <v>5597</v>
      </c>
      <c r="J1853" s="31" t="s">
        <v>5598</v>
      </c>
      <c r="K1853" s="31" t="s">
        <v>5164</v>
      </c>
      <c r="L1853" s="31" t="s">
        <v>5165</v>
      </c>
      <c r="M1853" s="31"/>
      <c r="N1853" s="31"/>
      <c r="O1853" s="31" t="s">
        <v>10813</v>
      </c>
      <c r="P1853" s="31" t="s">
        <v>10814</v>
      </c>
      <c r="Q1853" s="31" t="s">
        <v>8892</v>
      </c>
    </row>
    <row r="1854" spans="1:17" hidden="1" x14ac:dyDescent="0.2">
      <c r="A1854" s="31" t="s">
        <v>10815</v>
      </c>
      <c r="B1854" s="31" t="s">
        <v>5889</v>
      </c>
      <c r="C1854" s="31" t="s">
        <v>10816</v>
      </c>
      <c r="D1854" s="31" t="s">
        <v>10817</v>
      </c>
      <c r="E1854" s="31" t="s">
        <v>9590</v>
      </c>
      <c r="F1854" s="31" t="s">
        <v>10817</v>
      </c>
      <c r="G1854" s="47"/>
      <c r="H1854" s="33">
        <v>0</v>
      </c>
      <c r="I1854" s="31" t="s">
        <v>5421</v>
      </c>
      <c r="J1854" s="31" t="s">
        <v>5422</v>
      </c>
      <c r="K1854" s="31" t="s">
        <v>5164</v>
      </c>
      <c r="L1854" s="31" t="s">
        <v>5278</v>
      </c>
      <c r="M1854" s="31" t="s">
        <v>5627</v>
      </c>
      <c r="N1854" s="31"/>
      <c r="O1854" s="31" t="s">
        <v>10815</v>
      </c>
      <c r="P1854" s="31" t="s">
        <v>5889</v>
      </c>
      <c r="Q1854" s="31" t="s">
        <v>8892</v>
      </c>
    </row>
    <row r="1855" spans="1:17" hidden="1" x14ac:dyDescent="0.2">
      <c r="A1855" s="31" t="s">
        <v>10818</v>
      </c>
      <c r="B1855" s="31" t="s">
        <v>5889</v>
      </c>
      <c r="C1855" s="31" t="s">
        <v>10819</v>
      </c>
      <c r="D1855" s="31" t="s">
        <v>10817</v>
      </c>
      <c r="E1855" s="31" t="s">
        <v>9590</v>
      </c>
      <c r="F1855" s="31" t="s">
        <v>10488</v>
      </c>
      <c r="G1855" s="47"/>
      <c r="H1855" s="33">
        <v>0</v>
      </c>
      <c r="I1855" s="31" t="s">
        <v>5421</v>
      </c>
      <c r="J1855" s="31" t="s">
        <v>5422</v>
      </c>
      <c r="K1855" s="31" t="s">
        <v>5164</v>
      </c>
      <c r="L1855" s="31" t="s">
        <v>5278</v>
      </c>
      <c r="M1855" s="31" t="s">
        <v>5627</v>
      </c>
      <c r="N1855" s="31"/>
      <c r="O1855" s="31" t="s">
        <v>10818</v>
      </c>
      <c r="P1855" s="31" t="s">
        <v>5889</v>
      </c>
      <c r="Q1855" s="31" t="s">
        <v>8892</v>
      </c>
    </row>
    <row r="1856" spans="1:17" hidden="1" x14ac:dyDescent="0.2">
      <c r="A1856" s="31" t="s">
        <v>10820</v>
      </c>
      <c r="B1856" s="31" t="s">
        <v>10821</v>
      </c>
      <c r="C1856" s="31" t="s">
        <v>10822</v>
      </c>
      <c r="D1856" s="31" t="s">
        <v>3948</v>
      </c>
      <c r="E1856" s="31" t="s">
        <v>10823</v>
      </c>
      <c r="F1856" s="31"/>
      <c r="G1856" s="47"/>
      <c r="H1856" s="33">
        <v>0</v>
      </c>
      <c r="I1856" s="31" t="s">
        <v>5661</v>
      </c>
      <c r="J1856" s="31" t="s">
        <v>5662</v>
      </c>
      <c r="K1856" s="31" t="s">
        <v>5164</v>
      </c>
      <c r="L1856" s="31" t="s">
        <v>5278</v>
      </c>
      <c r="M1856" s="31" t="s">
        <v>5819</v>
      </c>
      <c r="N1856" s="31"/>
      <c r="O1856" s="31" t="s">
        <v>10820</v>
      </c>
      <c r="P1856" s="31" t="s">
        <v>10821</v>
      </c>
      <c r="Q1856" s="31" t="s">
        <v>5168</v>
      </c>
    </row>
    <row r="1857" spans="1:17" hidden="1" x14ac:dyDescent="0.2">
      <c r="A1857" s="31" t="s">
        <v>10824</v>
      </c>
      <c r="B1857" s="31" t="s">
        <v>10825</v>
      </c>
      <c r="C1857" s="31" t="s">
        <v>10826</v>
      </c>
      <c r="D1857" s="31" t="s">
        <v>10827</v>
      </c>
      <c r="E1857" s="31" t="s">
        <v>10828</v>
      </c>
      <c r="F1857" s="31" t="s">
        <v>10827</v>
      </c>
      <c r="G1857" s="47"/>
      <c r="H1857" s="33">
        <v>0</v>
      </c>
      <c r="I1857" s="31" t="s">
        <v>5294</v>
      </c>
      <c r="J1857" s="31" t="s">
        <v>5295</v>
      </c>
      <c r="K1857" s="31" t="s">
        <v>5164</v>
      </c>
      <c r="L1857" s="31" t="s">
        <v>8142</v>
      </c>
      <c r="M1857" s="31" t="s">
        <v>5297</v>
      </c>
      <c r="N1857" s="31"/>
      <c r="O1857" s="31" t="s">
        <v>10824</v>
      </c>
      <c r="P1857" s="31" t="s">
        <v>10825</v>
      </c>
      <c r="Q1857" s="31" t="s">
        <v>5168</v>
      </c>
    </row>
    <row r="1858" spans="1:17" hidden="1" x14ac:dyDescent="0.2">
      <c r="A1858" s="31" t="s">
        <v>10829</v>
      </c>
      <c r="B1858" s="31" t="s">
        <v>10830</v>
      </c>
      <c r="C1858" s="31" t="s">
        <v>10831</v>
      </c>
      <c r="D1858" s="31" t="s">
        <v>10832</v>
      </c>
      <c r="E1858" s="31" t="s">
        <v>5898</v>
      </c>
      <c r="F1858" s="31" t="s">
        <v>10832</v>
      </c>
      <c r="G1858" s="47"/>
      <c r="H1858" s="33">
        <v>0</v>
      </c>
      <c r="I1858" s="31" t="s">
        <v>5661</v>
      </c>
      <c r="J1858" s="31" t="s">
        <v>5662</v>
      </c>
      <c r="K1858" s="31" t="s">
        <v>5164</v>
      </c>
      <c r="L1858" s="31" t="s">
        <v>5278</v>
      </c>
      <c r="M1858" s="31" t="s">
        <v>5687</v>
      </c>
      <c r="N1858" s="31"/>
      <c r="O1858" s="31" t="s">
        <v>10829</v>
      </c>
      <c r="P1858" s="31" t="s">
        <v>10830</v>
      </c>
      <c r="Q1858" s="31" t="s">
        <v>8892</v>
      </c>
    </row>
    <row r="1859" spans="1:17" hidden="1" x14ac:dyDescent="0.2">
      <c r="A1859" s="31" t="s">
        <v>10833</v>
      </c>
      <c r="B1859" s="31" t="s">
        <v>10834</v>
      </c>
      <c r="C1859" s="31" t="s">
        <v>10835</v>
      </c>
      <c r="D1859" s="31" t="s">
        <v>10836</v>
      </c>
      <c r="E1859" s="31" t="s">
        <v>5171</v>
      </c>
      <c r="F1859" s="31" t="s">
        <v>10836</v>
      </c>
      <c r="G1859" s="47"/>
      <c r="H1859" s="33">
        <v>0</v>
      </c>
      <c r="I1859" s="31" t="s">
        <v>5212</v>
      </c>
      <c r="J1859" s="31" t="s">
        <v>5213</v>
      </c>
      <c r="K1859" s="31" t="s">
        <v>5164</v>
      </c>
      <c r="L1859" s="31" t="s">
        <v>5165</v>
      </c>
      <c r="M1859" s="31" t="s">
        <v>5361</v>
      </c>
      <c r="N1859" s="31" t="s">
        <v>10837</v>
      </c>
      <c r="O1859" s="31" t="s">
        <v>10833</v>
      </c>
      <c r="P1859" s="31" t="s">
        <v>10834</v>
      </c>
      <c r="Q1859" s="31" t="s">
        <v>8892</v>
      </c>
    </row>
    <row r="1860" spans="1:17" hidden="1" x14ac:dyDescent="0.2">
      <c r="A1860" s="31" t="s">
        <v>10838</v>
      </c>
      <c r="B1860" s="31" t="s">
        <v>10839</v>
      </c>
      <c r="C1860" s="31" t="s">
        <v>10840</v>
      </c>
      <c r="D1860" s="31" t="s">
        <v>3948</v>
      </c>
      <c r="E1860" s="31" t="s">
        <v>10841</v>
      </c>
      <c r="F1860" s="31"/>
      <c r="G1860" s="47"/>
      <c r="H1860" s="33">
        <v>0</v>
      </c>
      <c r="I1860" s="31" t="s">
        <v>5661</v>
      </c>
      <c r="J1860" s="31" t="s">
        <v>5662</v>
      </c>
      <c r="K1860" s="31" t="s">
        <v>5164</v>
      </c>
      <c r="L1860" s="31" t="s">
        <v>5278</v>
      </c>
      <c r="M1860" s="31" t="s">
        <v>5819</v>
      </c>
      <c r="N1860" s="31"/>
      <c r="O1860" s="31" t="s">
        <v>10838</v>
      </c>
      <c r="P1860" s="31" t="s">
        <v>10839</v>
      </c>
      <c r="Q1860" s="31" t="s">
        <v>5168</v>
      </c>
    </row>
    <row r="1861" spans="1:17" hidden="1" x14ac:dyDescent="0.2">
      <c r="A1861" s="31" t="s">
        <v>10842</v>
      </c>
      <c r="B1861" s="31" t="s">
        <v>10843</v>
      </c>
      <c r="C1861" s="31" t="s">
        <v>10844</v>
      </c>
      <c r="D1861" s="31" t="s">
        <v>10845</v>
      </c>
      <c r="E1861" s="31" t="s">
        <v>10846</v>
      </c>
      <c r="F1861" s="31" t="s">
        <v>10845</v>
      </c>
      <c r="G1861" s="47"/>
      <c r="H1861" s="33">
        <v>0</v>
      </c>
      <c r="I1861" s="31" t="s">
        <v>5294</v>
      </c>
      <c r="J1861" s="31" t="s">
        <v>5295</v>
      </c>
      <c r="K1861" s="31" t="s">
        <v>5164</v>
      </c>
      <c r="L1861" s="31" t="s">
        <v>8150</v>
      </c>
      <c r="M1861" s="31" t="s">
        <v>5297</v>
      </c>
      <c r="N1861" s="31"/>
      <c r="O1861" s="31" t="s">
        <v>10842</v>
      </c>
      <c r="P1861" s="31" t="s">
        <v>10843</v>
      </c>
      <c r="Q1861" s="31" t="s">
        <v>5168</v>
      </c>
    </row>
    <row r="1862" spans="1:17" hidden="1" x14ac:dyDescent="0.2">
      <c r="A1862" s="31" t="s">
        <v>10847</v>
      </c>
      <c r="B1862" s="31" t="s">
        <v>10848</v>
      </c>
      <c r="C1862" s="31" t="s">
        <v>10849</v>
      </c>
      <c r="D1862" s="31"/>
      <c r="E1862" s="31" t="s">
        <v>5171</v>
      </c>
      <c r="F1862" s="31" t="s">
        <v>10850</v>
      </c>
      <c r="G1862" s="47">
        <v>60</v>
      </c>
      <c r="H1862" s="33">
        <v>0</v>
      </c>
      <c r="I1862" s="31" t="s">
        <v>5212</v>
      </c>
      <c r="J1862" s="31" t="s">
        <v>5213</v>
      </c>
      <c r="K1862" s="31" t="s">
        <v>5164</v>
      </c>
      <c r="L1862" s="31" t="s">
        <v>5165</v>
      </c>
      <c r="M1862" s="31" t="s">
        <v>5305</v>
      </c>
      <c r="N1862" s="31"/>
      <c r="O1862" s="31" t="s">
        <v>10847</v>
      </c>
      <c r="P1862" s="31" t="s">
        <v>10848</v>
      </c>
      <c r="Q1862" s="31" t="s">
        <v>5168</v>
      </c>
    </row>
    <row r="1863" spans="1:17" hidden="1" x14ac:dyDescent="0.2">
      <c r="A1863" s="31" t="s">
        <v>10851</v>
      </c>
      <c r="B1863" s="31" t="s">
        <v>10852</v>
      </c>
      <c r="C1863" s="31" t="s">
        <v>10853</v>
      </c>
      <c r="D1863" s="31" t="s">
        <v>10854</v>
      </c>
      <c r="E1863" s="31" t="s">
        <v>10841</v>
      </c>
      <c r="F1863" s="31" t="s">
        <v>3948</v>
      </c>
      <c r="G1863" s="47"/>
      <c r="H1863" s="33">
        <v>0</v>
      </c>
      <c r="I1863" s="31" t="s">
        <v>5294</v>
      </c>
      <c r="J1863" s="31" t="s">
        <v>5295</v>
      </c>
      <c r="K1863" s="31" t="s">
        <v>5164</v>
      </c>
      <c r="L1863" s="31" t="s">
        <v>5296</v>
      </c>
      <c r="M1863" s="31" t="s">
        <v>5297</v>
      </c>
      <c r="N1863" s="31"/>
      <c r="O1863" s="31" t="s">
        <v>10851</v>
      </c>
      <c r="P1863" s="31" t="s">
        <v>10852</v>
      </c>
      <c r="Q1863" s="31" t="s">
        <v>5168</v>
      </c>
    </row>
    <row r="1864" spans="1:17" hidden="1" x14ac:dyDescent="0.2">
      <c r="A1864" s="31" t="s">
        <v>10855</v>
      </c>
      <c r="B1864" s="31" t="s">
        <v>10856</v>
      </c>
      <c r="C1864" s="31" t="s">
        <v>10857</v>
      </c>
      <c r="D1864" s="31"/>
      <c r="E1864" s="31" t="s">
        <v>5171</v>
      </c>
      <c r="F1864" s="31" t="s">
        <v>10858</v>
      </c>
      <c r="G1864" s="47">
        <v>60</v>
      </c>
      <c r="H1864" s="33">
        <v>0</v>
      </c>
      <c r="I1864" s="31" t="s">
        <v>5597</v>
      </c>
      <c r="J1864" s="31" t="s">
        <v>5598</v>
      </c>
      <c r="K1864" s="31" t="s">
        <v>5164</v>
      </c>
      <c r="L1864" s="31" t="s">
        <v>5165</v>
      </c>
      <c r="M1864" s="31" t="s">
        <v>5254</v>
      </c>
      <c r="N1864" s="31"/>
      <c r="O1864" s="31" t="s">
        <v>10855</v>
      </c>
      <c r="P1864" s="31" t="s">
        <v>10856</v>
      </c>
      <c r="Q1864" s="31" t="s">
        <v>5168</v>
      </c>
    </row>
    <row r="1865" spans="1:17" hidden="1" x14ac:dyDescent="0.2">
      <c r="A1865" s="31" t="s">
        <v>10859</v>
      </c>
      <c r="B1865" s="31" t="s">
        <v>10860</v>
      </c>
      <c r="C1865" s="31" t="s">
        <v>10861</v>
      </c>
      <c r="D1865" s="31" t="s">
        <v>10862</v>
      </c>
      <c r="E1865" s="31" t="s">
        <v>10823</v>
      </c>
      <c r="F1865" s="31" t="s">
        <v>10862</v>
      </c>
      <c r="G1865" s="47"/>
      <c r="H1865" s="33">
        <v>0</v>
      </c>
      <c r="I1865" s="31" t="s">
        <v>5421</v>
      </c>
      <c r="J1865" s="31" t="s">
        <v>5422</v>
      </c>
      <c r="K1865" s="31" t="s">
        <v>5164</v>
      </c>
      <c r="L1865" s="31" t="s">
        <v>5278</v>
      </c>
      <c r="M1865" s="31" t="s">
        <v>6466</v>
      </c>
      <c r="N1865" s="31"/>
      <c r="O1865" s="31" t="s">
        <v>10859</v>
      </c>
      <c r="P1865" s="31" t="s">
        <v>10860</v>
      </c>
      <c r="Q1865" s="31" t="s">
        <v>5168</v>
      </c>
    </row>
    <row r="1866" spans="1:17" hidden="1" x14ac:dyDescent="0.2">
      <c r="A1866" s="31" t="s">
        <v>10863</v>
      </c>
      <c r="B1866" s="31" t="s">
        <v>10864</v>
      </c>
      <c r="C1866" s="31" t="s">
        <v>10865</v>
      </c>
      <c r="D1866" s="31" t="s">
        <v>3948</v>
      </c>
      <c r="E1866" s="31" t="s">
        <v>9590</v>
      </c>
      <c r="F1866" s="31" t="s">
        <v>3948</v>
      </c>
      <c r="G1866" s="47"/>
      <c r="H1866" s="33">
        <v>0</v>
      </c>
      <c r="I1866" s="31" t="s">
        <v>5294</v>
      </c>
      <c r="J1866" s="31" t="s">
        <v>5295</v>
      </c>
      <c r="K1866" s="31" t="s">
        <v>5164</v>
      </c>
      <c r="L1866" s="31" t="s">
        <v>5798</v>
      </c>
      <c r="M1866" s="31" t="s">
        <v>5297</v>
      </c>
      <c r="N1866" s="31"/>
      <c r="O1866" s="31" t="s">
        <v>10863</v>
      </c>
      <c r="P1866" s="31" t="s">
        <v>10864</v>
      </c>
      <c r="Q1866" s="31" t="s">
        <v>5168</v>
      </c>
    </row>
    <row r="1867" spans="1:17" hidden="1" x14ac:dyDescent="0.2">
      <c r="A1867" s="31" t="s">
        <v>10866</v>
      </c>
      <c r="B1867" s="31" t="s">
        <v>10867</v>
      </c>
      <c r="C1867" s="31" t="s">
        <v>10867</v>
      </c>
      <c r="D1867" s="31" t="s">
        <v>3948</v>
      </c>
      <c r="E1867" s="31" t="s">
        <v>9590</v>
      </c>
      <c r="F1867" s="31" t="s">
        <v>3948</v>
      </c>
      <c r="G1867" s="47"/>
      <c r="H1867" s="33">
        <v>0</v>
      </c>
      <c r="I1867" s="31" t="s">
        <v>5661</v>
      </c>
      <c r="J1867" s="31" t="s">
        <v>5662</v>
      </c>
      <c r="K1867" s="31" t="s">
        <v>5164</v>
      </c>
      <c r="L1867" s="31" t="s">
        <v>5278</v>
      </c>
      <c r="M1867" s="31" t="s">
        <v>5687</v>
      </c>
      <c r="N1867" s="31" t="s">
        <v>8616</v>
      </c>
      <c r="O1867" s="31" t="s">
        <v>10866</v>
      </c>
      <c r="P1867" s="31" t="s">
        <v>10867</v>
      </c>
      <c r="Q1867" s="31" t="s">
        <v>5168</v>
      </c>
    </row>
    <row r="1868" spans="1:17" hidden="1" x14ac:dyDescent="0.2">
      <c r="A1868" s="31" t="s">
        <v>10868</v>
      </c>
      <c r="B1868" s="31" t="s">
        <v>10869</v>
      </c>
      <c r="C1868" s="31" t="s">
        <v>10870</v>
      </c>
      <c r="D1868" s="31" t="s">
        <v>10871</v>
      </c>
      <c r="E1868" s="31" t="s">
        <v>10841</v>
      </c>
      <c r="F1868" s="31" t="s">
        <v>10871</v>
      </c>
      <c r="G1868" s="47"/>
      <c r="H1868" s="33">
        <v>0</v>
      </c>
      <c r="I1868" s="31" t="s">
        <v>5421</v>
      </c>
      <c r="J1868" s="31" t="s">
        <v>5422</v>
      </c>
      <c r="K1868" s="31" t="s">
        <v>5164</v>
      </c>
      <c r="L1868" s="31" t="s">
        <v>5278</v>
      </c>
      <c r="M1868" s="31" t="s">
        <v>5354</v>
      </c>
      <c r="N1868" s="31"/>
      <c r="O1868" s="31" t="s">
        <v>10868</v>
      </c>
      <c r="P1868" s="31" t="s">
        <v>10869</v>
      </c>
      <c r="Q1868" s="31" t="s">
        <v>5168</v>
      </c>
    </row>
    <row r="1869" spans="1:17" hidden="1" x14ac:dyDescent="0.2">
      <c r="A1869" s="31" t="s">
        <v>10872</v>
      </c>
      <c r="B1869" s="31" t="s">
        <v>10873</v>
      </c>
      <c r="C1869" s="31" t="s">
        <v>10874</v>
      </c>
      <c r="D1869" s="31" t="s">
        <v>3948</v>
      </c>
      <c r="E1869" s="31" t="s">
        <v>5898</v>
      </c>
      <c r="F1869" s="31"/>
      <c r="G1869" s="47"/>
      <c r="H1869" s="33">
        <v>0</v>
      </c>
      <c r="I1869" s="31" t="s">
        <v>5661</v>
      </c>
      <c r="J1869" s="31" t="s">
        <v>5662</v>
      </c>
      <c r="K1869" s="31" t="s">
        <v>5164</v>
      </c>
      <c r="L1869" s="31" t="s">
        <v>5278</v>
      </c>
      <c r="M1869" s="31" t="s">
        <v>5687</v>
      </c>
      <c r="N1869" s="31"/>
      <c r="O1869" s="31" t="s">
        <v>10872</v>
      </c>
      <c r="P1869" s="31" t="s">
        <v>10873</v>
      </c>
      <c r="Q1869" s="31" t="s">
        <v>5168</v>
      </c>
    </row>
    <row r="1870" spans="1:17" hidden="1" x14ac:dyDescent="0.2">
      <c r="A1870" s="31" t="s">
        <v>10875</v>
      </c>
      <c r="B1870" s="31" t="s">
        <v>10876</v>
      </c>
      <c r="C1870" s="31" t="s">
        <v>10877</v>
      </c>
      <c r="D1870" s="31"/>
      <c r="E1870" s="31" t="s">
        <v>10841</v>
      </c>
      <c r="F1870" s="31" t="s">
        <v>3948</v>
      </c>
      <c r="G1870" s="47"/>
      <c r="H1870" s="33">
        <v>0</v>
      </c>
      <c r="I1870" s="31" t="s">
        <v>5661</v>
      </c>
      <c r="J1870" s="31" t="s">
        <v>5662</v>
      </c>
      <c r="K1870" s="31" t="s">
        <v>5164</v>
      </c>
      <c r="L1870" s="31" t="s">
        <v>5278</v>
      </c>
      <c r="M1870" s="31" t="s">
        <v>5673</v>
      </c>
      <c r="N1870" s="31"/>
      <c r="O1870" s="31" t="s">
        <v>10875</v>
      </c>
      <c r="P1870" s="31" t="s">
        <v>10876</v>
      </c>
      <c r="Q1870" s="31" t="s">
        <v>8608</v>
      </c>
    </row>
    <row r="1871" spans="1:17" hidden="1" x14ac:dyDescent="0.2">
      <c r="A1871" s="31" t="s">
        <v>10878</v>
      </c>
      <c r="B1871" s="31" t="s">
        <v>10879</v>
      </c>
      <c r="C1871" s="31" t="s">
        <v>10880</v>
      </c>
      <c r="D1871" s="31"/>
      <c r="E1871" s="31" t="s">
        <v>5898</v>
      </c>
      <c r="F1871" s="31" t="s">
        <v>3948</v>
      </c>
      <c r="G1871" s="47"/>
      <c r="H1871" s="33">
        <v>0</v>
      </c>
      <c r="I1871" s="31" t="s">
        <v>5661</v>
      </c>
      <c r="J1871" s="31" t="s">
        <v>5662</v>
      </c>
      <c r="K1871" s="31" t="s">
        <v>5164</v>
      </c>
      <c r="L1871" s="31" t="s">
        <v>5278</v>
      </c>
      <c r="M1871" s="31" t="s">
        <v>5819</v>
      </c>
      <c r="N1871" s="31"/>
      <c r="O1871" s="31" t="s">
        <v>10878</v>
      </c>
      <c r="P1871" s="31" t="s">
        <v>10879</v>
      </c>
      <c r="Q1871" s="31" t="s">
        <v>8608</v>
      </c>
    </row>
    <row r="1872" spans="1:17" hidden="1" x14ac:dyDescent="0.2">
      <c r="A1872" s="31" t="s">
        <v>10881</v>
      </c>
      <c r="B1872" s="31" t="s">
        <v>10882</v>
      </c>
      <c r="C1872" s="31" t="s">
        <v>10883</v>
      </c>
      <c r="D1872" s="31" t="s">
        <v>10884</v>
      </c>
      <c r="E1872" s="31" t="s">
        <v>9590</v>
      </c>
      <c r="F1872" s="31" t="s">
        <v>10884</v>
      </c>
      <c r="G1872" s="47"/>
      <c r="H1872" s="33">
        <v>0</v>
      </c>
      <c r="I1872" s="31" t="s">
        <v>5421</v>
      </c>
      <c r="J1872" s="31" t="s">
        <v>5422</v>
      </c>
      <c r="K1872" s="31" t="s">
        <v>5164</v>
      </c>
      <c r="L1872" s="31" t="s">
        <v>5278</v>
      </c>
      <c r="M1872" s="31" t="s">
        <v>5616</v>
      </c>
      <c r="N1872" s="31"/>
      <c r="O1872" s="31" t="s">
        <v>10881</v>
      </c>
      <c r="P1872" s="31" t="s">
        <v>10882</v>
      </c>
      <c r="Q1872" s="31" t="s">
        <v>5168</v>
      </c>
    </row>
    <row r="1873" spans="1:17" hidden="1" x14ac:dyDescent="0.2">
      <c r="A1873" s="31" t="s">
        <v>10885</v>
      </c>
      <c r="B1873" s="31" t="s">
        <v>10886</v>
      </c>
      <c r="C1873" s="31" t="s">
        <v>10887</v>
      </c>
      <c r="D1873" s="31" t="s">
        <v>10888</v>
      </c>
      <c r="E1873" s="31" t="s">
        <v>5898</v>
      </c>
      <c r="F1873" s="31" t="s">
        <v>10888</v>
      </c>
      <c r="G1873" s="47"/>
      <c r="H1873" s="33">
        <v>0</v>
      </c>
      <c r="I1873" s="31" t="s">
        <v>5661</v>
      </c>
      <c r="J1873" s="31" t="s">
        <v>5662</v>
      </c>
      <c r="K1873" s="31" t="s">
        <v>5164</v>
      </c>
      <c r="L1873" s="31" t="s">
        <v>5278</v>
      </c>
      <c r="M1873" s="31" t="s">
        <v>5819</v>
      </c>
      <c r="N1873" s="31"/>
      <c r="O1873" s="31" t="s">
        <v>10885</v>
      </c>
      <c r="P1873" s="31" t="s">
        <v>10886</v>
      </c>
      <c r="Q1873" s="31" t="s">
        <v>5168</v>
      </c>
    </row>
    <row r="1874" spans="1:17" hidden="1" x14ac:dyDescent="0.2">
      <c r="A1874" s="31" t="s">
        <v>10889</v>
      </c>
      <c r="B1874" s="31" t="s">
        <v>10890</v>
      </c>
      <c r="C1874" s="31" t="s">
        <v>10891</v>
      </c>
      <c r="D1874" s="31" t="s">
        <v>10892</v>
      </c>
      <c r="E1874" s="31" t="s">
        <v>5898</v>
      </c>
      <c r="F1874" s="31" t="s">
        <v>10892</v>
      </c>
      <c r="G1874" s="47"/>
      <c r="H1874" s="33">
        <v>0</v>
      </c>
      <c r="I1874" s="31" t="s">
        <v>5661</v>
      </c>
      <c r="J1874" s="31" t="s">
        <v>5662</v>
      </c>
      <c r="K1874" s="31" t="s">
        <v>5164</v>
      </c>
      <c r="L1874" s="31" t="s">
        <v>5278</v>
      </c>
      <c r="M1874" s="31" t="s">
        <v>5673</v>
      </c>
      <c r="N1874" s="31"/>
      <c r="O1874" s="31" t="s">
        <v>10889</v>
      </c>
      <c r="P1874" s="31" t="s">
        <v>10890</v>
      </c>
      <c r="Q1874" s="31" t="s">
        <v>5168</v>
      </c>
    </row>
    <row r="1875" spans="1:17" hidden="1" x14ac:dyDescent="0.2">
      <c r="A1875" s="31" t="s">
        <v>10893</v>
      </c>
      <c r="B1875" s="31" t="s">
        <v>10894</v>
      </c>
      <c r="C1875" s="31" t="s">
        <v>10895</v>
      </c>
      <c r="D1875" s="31"/>
      <c r="E1875" s="31" t="s">
        <v>9590</v>
      </c>
      <c r="F1875" s="31" t="s">
        <v>3948</v>
      </c>
      <c r="G1875" s="47"/>
      <c r="H1875" s="33">
        <v>0</v>
      </c>
      <c r="I1875" s="31" t="s">
        <v>5661</v>
      </c>
      <c r="J1875" s="31" t="s">
        <v>5662</v>
      </c>
      <c r="K1875" s="31" t="s">
        <v>5164</v>
      </c>
      <c r="L1875" s="31" t="s">
        <v>5278</v>
      </c>
      <c r="M1875" s="31" t="s">
        <v>5673</v>
      </c>
      <c r="N1875" s="31"/>
      <c r="O1875" s="31" t="s">
        <v>10893</v>
      </c>
      <c r="P1875" s="31" t="s">
        <v>10894</v>
      </c>
      <c r="Q1875" s="31" t="s">
        <v>8608</v>
      </c>
    </row>
    <row r="1876" spans="1:17" hidden="1" x14ac:dyDescent="0.2">
      <c r="A1876" s="31" t="s">
        <v>10896</v>
      </c>
      <c r="B1876" s="31" t="s">
        <v>10897</v>
      </c>
      <c r="C1876" s="31" t="s">
        <v>10898</v>
      </c>
      <c r="D1876" s="31" t="s">
        <v>10899</v>
      </c>
      <c r="E1876" s="31" t="s">
        <v>5898</v>
      </c>
      <c r="F1876" s="31" t="s">
        <v>10899</v>
      </c>
      <c r="G1876" s="47"/>
      <c r="H1876" s="33">
        <v>0</v>
      </c>
      <c r="I1876" s="31" t="s">
        <v>5661</v>
      </c>
      <c r="J1876" s="31" t="s">
        <v>5662</v>
      </c>
      <c r="K1876" s="31" t="s">
        <v>5164</v>
      </c>
      <c r="L1876" s="31" t="s">
        <v>5278</v>
      </c>
      <c r="M1876" s="31" t="s">
        <v>5290</v>
      </c>
      <c r="N1876" s="31"/>
      <c r="O1876" s="31" t="s">
        <v>10896</v>
      </c>
      <c r="P1876" s="31" t="s">
        <v>10897</v>
      </c>
      <c r="Q1876" s="31" t="s">
        <v>5168</v>
      </c>
    </row>
    <row r="1877" spans="1:17" hidden="1" x14ac:dyDescent="0.2">
      <c r="A1877" s="31" t="s">
        <v>10900</v>
      </c>
      <c r="B1877" s="31" t="s">
        <v>10901</v>
      </c>
      <c r="C1877" s="31" t="s">
        <v>10902</v>
      </c>
      <c r="D1877" s="31" t="s">
        <v>10884</v>
      </c>
      <c r="E1877" s="31" t="s">
        <v>5898</v>
      </c>
      <c r="F1877" s="31" t="s">
        <v>10884</v>
      </c>
      <c r="G1877" s="47"/>
      <c r="H1877" s="33">
        <v>0</v>
      </c>
      <c r="I1877" s="31" t="s">
        <v>5661</v>
      </c>
      <c r="J1877" s="31" t="s">
        <v>5662</v>
      </c>
      <c r="K1877" s="31" t="s">
        <v>5164</v>
      </c>
      <c r="L1877" s="31" t="s">
        <v>5278</v>
      </c>
      <c r="M1877" s="31" t="s">
        <v>5290</v>
      </c>
      <c r="N1877" s="31"/>
      <c r="O1877" s="31" t="s">
        <v>10900</v>
      </c>
      <c r="P1877" s="31" t="s">
        <v>10901</v>
      </c>
      <c r="Q1877" s="31" t="s">
        <v>5168</v>
      </c>
    </row>
    <row r="1878" spans="1:17" hidden="1" x14ac:dyDescent="0.2">
      <c r="A1878" s="31" t="s">
        <v>10903</v>
      </c>
      <c r="B1878" s="31" t="s">
        <v>10904</v>
      </c>
      <c r="C1878" s="31" t="s">
        <v>10905</v>
      </c>
      <c r="D1878" s="31" t="s">
        <v>10899</v>
      </c>
      <c r="E1878" s="31" t="s">
        <v>5898</v>
      </c>
      <c r="F1878" s="31" t="s">
        <v>10899</v>
      </c>
      <c r="G1878" s="47"/>
      <c r="H1878" s="33">
        <v>0</v>
      </c>
      <c r="I1878" s="31" t="s">
        <v>5661</v>
      </c>
      <c r="J1878" s="31" t="s">
        <v>5662</v>
      </c>
      <c r="K1878" s="31" t="s">
        <v>5164</v>
      </c>
      <c r="L1878" s="31" t="s">
        <v>5278</v>
      </c>
      <c r="M1878" s="31" t="s">
        <v>5673</v>
      </c>
      <c r="N1878" s="31"/>
      <c r="O1878" s="31" t="s">
        <v>10903</v>
      </c>
      <c r="P1878" s="31" t="s">
        <v>10904</v>
      </c>
      <c r="Q1878" s="31" t="s">
        <v>5168</v>
      </c>
    </row>
    <row r="1879" spans="1:17" hidden="1" x14ac:dyDescent="0.2">
      <c r="A1879" s="31" t="s">
        <v>10906</v>
      </c>
      <c r="B1879" s="31" t="s">
        <v>10907</v>
      </c>
      <c r="C1879" s="31" t="s">
        <v>10908</v>
      </c>
      <c r="D1879" s="31" t="s">
        <v>10899</v>
      </c>
      <c r="E1879" s="31" t="s">
        <v>5898</v>
      </c>
      <c r="F1879" s="31" t="s">
        <v>10899</v>
      </c>
      <c r="G1879" s="47"/>
      <c r="H1879" s="33">
        <v>0</v>
      </c>
      <c r="I1879" s="31" t="s">
        <v>5661</v>
      </c>
      <c r="J1879" s="31" t="s">
        <v>5662</v>
      </c>
      <c r="K1879" s="31" t="s">
        <v>5164</v>
      </c>
      <c r="L1879" s="31" t="s">
        <v>5278</v>
      </c>
      <c r="M1879" s="31" t="s">
        <v>5673</v>
      </c>
      <c r="N1879" s="31"/>
      <c r="O1879" s="31" t="s">
        <v>10906</v>
      </c>
      <c r="P1879" s="31" t="s">
        <v>10907</v>
      </c>
      <c r="Q1879" s="31" t="s">
        <v>5168</v>
      </c>
    </row>
    <row r="1880" spans="1:17" hidden="1" x14ac:dyDescent="0.2">
      <c r="A1880" s="31" t="s">
        <v>10909</v>
      </c>
      <c r="B1880" s="31" t="s">
        <v>10910</v>
      </c>
      <c r="C1880" s="31" t="s">
        <v>10911</v>
      </c>
      <c r="D1880" s="31" t="s">
        <v>10899</v>
      </c>
      <c r="E1880" s="31" t="s">
        <v>5898</v>
      </c>
      <c r="F1880" s="31" t="s">
        <v>10899</v>
      </c>
      <c r="G1880" s="47"/>
      <c r="H1880" s="33">
        <v>0</v>
      </c>
      <c r="I1880" s="31" t="s">
        <v>5661</v>
      </c>
      <c r="J1880" s="31" t="s">
        <v>5662</v>
      </c>
      <c r="K1880" s="31" t="s">
        <v>5164</v>
      </c>
      <c r="L1880" s="31" t="s">
        <v>5278</v>
      </c>
      <c r="M1880" s="31" t="s">
        <v>5290</v>
      </c>
      <c r="N1880" s="31"/>
      <c r="O1880" s="31" t="s">
        <v>10909</v>
      </c>
      <c r="P1880" s="31" t="s">
        <v>10910</v>
      </c>
      <c r="Q1880" s="31" t="s">
        <v>5168</v>
      </c>
    </row>
    <row r="1881" spans="1:17" hidden="1" x14ac:dyDescent="0.2">
      <c r="A1881" s="31" t="s">
        <v>10912</v>
      </c>
      <c r="B1881" s="31" t="s">
        <v>10913</v>
      </c>
      <c r="C1881" s="31" t="s">
        <v>10914</v>
      </c>
      <c r="D1881" s="31" t="s">
        <v>9242</v>
      </c>
      <c r="E1881" s="31" t="s">
        <v>9590</v>
      </c>
      <c r="F1881" s="31" t="s">
        <v>9242</v>
      </c>
      <c r="G1881" s="47"/>
      <c r="H1881" s="33">
        <v>0</v>
      </c>
      <c r="I1881" s="31" t="s">
        <v>5661</v>
      </c>
      <c r="J1881" s="31" t="s">
        <v>5662</v>
      </c>
      <c r="K1881" s="31" t="s">
        <v>5164</v>
      </c>
      <c r="L1881" s="31" t="s">
        <v>5278</v>
      </c>
      <c r="M1881" s="31" t="s">
        <v>5673</v>
      </c>
      <c r="N1881" s="31"/>
      <c r="O1881" s="31" t="s">
        <v>10912</v>
      </c>
      <c r="P1881" s="31" t="s">
        <v>10913</v>
      </c>
      <c r="Q1881" s="31" t="s">
        <v>5168</v>
      </c>
    </row>
    <row r="1882" spans="1:17" hidden="1" x14ac:dyDescent="0.2">
      <c r="A1882" s="31" t="s">
        <v>10915</v>
      </c>
      <c r="B1882" s="31" t="s">
        <v>10916</v>
      </c>
      <c r="C1882" s="31" t="s">
        <v>10917</v>
      </c>
      <c r="D1882" s="31" t="s">
        <v>10918</v>
      </c>
      <c r="E1882" s="31" t="s">
        <v>10919</v>
      </c>
      <c r="F1882" s="31" t="s">
        <v>10918</v>
      </c>
      <c r="G1882" s="47"/>
      <c r="H1882" s="33">
        <v>0</v>
      </c>
      <c r="I1882" s="31" t="s">
        <v>5661</v>
      </c>
      <c r="J1882" s="31" t="s">
        <v>5662</v>
      </c>
      <c r="K1882" s="31" t="s">
        <v>5164</v>
      </c>
      <c r="L1882" s="31" t="s">
        <v>5278</v>
      </c>
      <c r="M1882" s="31" t="s">
        <v>5673</v>
      </c>
      <c r="N1882" s="31"/>
      <c r="O1882" s="31" t="s">
        <v>10915</v>
      </c>
      <c r="P1882" s="31" t="s">
        <v>10916</v>
      </c>
      <c r="Q1882" s="31" t="s">
        <v>5168</v>
      </c>
    </row>
    <row r="1883" spans="1:17" hidden="1" x14ac:dyDescent="0.2">
      <c r="A1883" s="31" t="s">
        <v>10920</v>
      </c>
      <c r="B1883" s="31" t="s">
        <v>10921</v>
      </c>
      <c r="C1883" s="31" t="s">
        <v>10922</v>
      </c>
      <c r="D1883" s="31" t="s">
        <v>10923</v>
      </c>
      <c r="E1883" s="31" t="s">
        <v>5898</v>
      </c>
      <c r="F1883" s="31" t="s">
        <v>10923</v>
      </c>
      <c r="G1883" s="47"/>
      <c r="H1883" s="33">
        <v>0</v>
      </c>
      <c r="I1883" s="31" t="s">
        <v>5661</v>
      </c>
      <c r="J1883" s="31" t="s">
        <v>5662</v>
      </c>
      <c r="K1883" s="31" t="s">
        <v>5164</v>
      </c>
      <c r="L1883" s="31" t="s">
        <v>5278</v>
      </c>
      <c r="M1883" s="31" t="s">
        <v>5663</v>
      </c>
      <c r="N1883" s="31"/>
      <c r="O1883" s="31" t="s">
        <v>10920</v>
      </c>
      <c r="P1883" s="31" t="s">
        <v>10921</v>
      </c>
      <c r="Q1883" s="31" t="s">
        <v>5168</v>
      </c>
    </row>
    <row r="1884" spans="1:17" hidden="1" x14ac:dyDescent="0.2">
      <c r="A1884" s="31" t="s">
        <v>10924</v>
      </c>
      <c r="B1884" s="31" t="s">
        <v>10925</v>
      </c>
      <c r="C1884" s="31" t="s">
        <v>10926</v>
      </c>
      <c r="D1884" s="31" t="s">
        <v>10923</v>
      </c>
      <c r="E1884" s="31" t="s">
        <v>9590</v>
      </c>
      <c r="F1884" s="31" t="s">
        <v>10923</v>
      </c>
      <c r="G1884" s="47"/>
      <c r="H1884" s="33">
        <v>0</v>
      </c>
      <c r="I1884" s="31" t="s">
        <v>5421</v>
      </c>
      <c r="J1884" s="31" t="s">
        <v>5422</v>
      </c>
      <c r="K1884" s="31" t="s">
        <v>5164</v>
      </c>
      <c r="L1884" s="31" t="s">
        <v>5278</v>
      </c>
      <c r="M1884" s="31" t="s">
        <v>5663</v>
      </c>
      <c r="N1884" s="31"/>
      <c r="O1884" s="31" t="s">
        <v>10924</v>
      </c>
      <c r="P1884" s="31" t="s">
        <v>10925</v>
      </c>
      <c r="Q1884" s="31" t="s">
        <v>5168</v>
      </c>
    </row>
    <row r="1885" spans="1:17" hidden="1" x14ac:dyDescent="0.2">
      <c r="A1885" s="31" t="s">
        <v>10927</v>
      </c>
      <c r="B1885" s="31" t="s">
        <v>10928</v>
      </c>
      <c r="C1885" s="31" t="s">
        <v>10929</v>
      </c>
      <c r="D1885" s="31" t="s">
        <v>10923</v>
      </c>
      <c r="E1885" s="31" t="s">
        <v>9590</v>
      </c>
      <c r="F1885" s="31" t="s">
        <v>10923</v>
      </c>
      <c r="G1885" s="47"/>
      <c r="H1885" s="33">
        <v>0</v>
      </c>
      <c r="I1885" s="31" t="s">
        <v>5421</v>
      </c>
      <c r="J1885" s="31" t="s">
        <v>5422</v>
      </c>
      <c r="K1885" s="31" t="s">
        <v>5164</v>
      </c>
      <c r="L1885" s="31" t="s">
        <v>5278</v>
      </c>
      <c r="M1885" s="31" t="s">
        <v>5794</v>
      </c>
      <c r="N1885" s="31"/>
      <c r="O1885" s="31" t="s">
        <v>10927</v>
      </c>
      <c r="P1885" s="31" t="s">
        <v>10928</v>
      </c>
      <c r="Q1885" s="31" t="s">
        <v>5168</v>
      </c>
    </row>
    <row r="1886" spans="1:17" hidden="1" x14ac:dyDescent="0.2">
      <c r="A1886" s="31" t="s">
        <v>10930</v>
      </c>
      <c r="B1886" s="31" t="s">
        <v>10931</v>
      </c>
      <c r="C1886" s="31" t="s">
        <v>10932</v>
      </c>
      <c r="D1886" s="31" t="s">
        <v>10933</v>
      </c>
      <c r="E1886" s="31" t="s">
        <v>5171</v>
      </c>
      <c r="F1886" s="31" t="s">
        <v>10933</v>
      </c>
      <c r="G1886" s="47"/>
      <c r="H1886" s="33">
        <v>0</v>
      </c>
      <c r="I1886" s="31" t="s">
        <v>9692</v>
      </c>
      <c r="J1886" s="31" t="s">
        <v>9693</v>
      </c>
      <c r="K1886" s="31" t="s">
        <v>5164</v>
      </c>
      <c r="L1886" s="31" t="s">
        <v>5165</v>
      </c>
      <c r="M1886" s="31" t="s">
        <v>5361</v>
      </c>
      <c r="N1886" s="31"/>
      <c r="O1886" s="31" t="s">
        <v>10930</v>
      </c>
      <c r="P1886" s="31" t="s">
        <v>10931</v>
      </c>
      <c r="Q1886" s="31" t="s">
        <v>5168</v>
      </c>
    </row>
    <row r="1887" spans="1:17" hidden="1" x14ac:dyDescent="0.2">
      <c r="A1887" s="31" t="s">
        <v>10934</v>
      </c>
      <c r="B1887" s="31" t="s">
        <v>10935</v>
      </c>
      <c r="C1887" s="31" t="s">
        <v>10936</v>
      </c>
      <c r="D1887" s="31" t="s">
        <v>3948</v>
      </c>
      <c r="E1887" s="31" t="s">
        <v>5171</v>
      </c>
      <c r="F1887" s="31"/>
      <c r="G1887" s="47"/>
      <c r="H1887" s="33">
        <v>0</v>
      </c>
      <c r="I1887" s="31" t="s">
        <v>5172</v>
      </c>
      <c r="J1887" s="31" t="s">
        <v>5173</v>
      </c>
      <c r="K1887" s="31" t="s">
        <v>5164</v>
      </c>
      <c r="L1887" s="31" t="s">
        <v>5165</v>
      </c>
      <c r="M1887" s="31" t="s">
        <v>5224</v>
      </c>
      <c r="N1887" s="31"/>
      <c r="O1887" s="31" t="s">
        <v>10934</v>
      </c>
      <c r="P1887" s="31" t="s">
        <v>10935</v>
      </c>
      <c r="Q1887" s="31" t="s">
        <v>5168</v>
      </c>
    </row>
    <row r="1888" spans="1:17" hidden="1" x14ac:dyDescent="0.2">
      <c r="A1888" s="31" t="s">
        <v>10937</v>
      </c>
      <c r="B1888" s="31" t="s">
        <v>10938</v>
      </c>
      <c r="C1888" s="31" t="s">
        <v>10939</v>
      </c>
      <c r="D1888" s="31" t="s">
        <v>10940</v>
      </c>
      <c r="E1888" s="31" t="s">
        <v>5898</v>
      </c>
      <c r="F1888" s="31" t="s">
        <v>10940</v>
      </c>
      <c r="G1888" s="47"/>
      <c r="H1888" s="33">
        <v>0</v>
      </c>
      <c r="I1888" s="31" t="s">
        <v>5661</v>
      </c>
      <c r="J1888" s="31" t="s">
        <v>5662</v>
      </c>
      <c r="K1888" s="31" t="s">
        <v>5164</v>
      </c>
      <c r="L1888" s="31" t="s">
        <v>5278</v>
      </c>
      <c r="M1888" s="31" t="s">
        <v>5290</v>
      </c>
      <c r="N1888" s="31"/>
      <c r="O1888" s="31" t="s">
        <v>10937</v>
      </c>
      <c r="P1888" s="31" t="s">
        <v>10938</v>
      </c>
      <c r="Q1888" s="31" t="s">
        <v>5168</v>
      </c>
    </row>
    <row r="1889" spans="1:17" hidden="1" x14ac:dyDescent="0.2">
      <c r="A1889" s="31" t="s">
        <v>10941</v>
      </c>
      <c r="B1889" s="31" t="s">
        <v>10942</v>
      </c>
      <c r="C1889" s="31" t="s">
        <v>10943</v>
      </c>
      <c r="D1889" s="31" t="s">
        <v>10944</v>
      </c>
      <c r="E1889" s="31" t="s">
        <v>5898</v>
      </c>
      <c r="F1889" s="31" t="s">
        <v>10944</v>
      </c>
      <c r="G1889" s="47"/>
      <c r="H1889" s="33">
        <v>0</v>
      </c>
      <c r="I1889" s="31" t="s">
        <v>5661</v>
      </c>
      <c r="J1889" s="31" t="s">
        <v>5662</v>
      </c>
      <c r="K1889" s="31" t="s">
        <v>5164</v>
      </c>
      <c r="L1889" s="31" t="s">
        <v>5278</v>
      </c>
      <c r="M1889" s="31" t="s">
        <v>5290</v>
      </c>
      <c r="N1889" s="31"/>
      <c r="O1889" s="31" t="s">
        <v>10941</v>
      </c>
      <c r="P1889" s="31" t="s">
        <v>10942</v>
      </c>
      <c r="Q1889" s="31" t="s">
        <v>5168</v>
      </c>
    </row>
    <row r="1890" spans="1:17" hidden="1" x14ac:dyDescent="0.2">
      <c r="A1890" s="31" t="s">
        <v>10945</v>
      </c>
      <c r="B1890" s="31" t="s">
        <v>10946</v>
      </c>
      <c r="C1890" s="31" t="s">
        <v>10947</v>
      </c>
      <c r="D1890" s="31" t="s">
        <v>10948</v>
      </c>
      <c r="E1890" s="31" t="s">
        <v>5898</v>
      </c>
      <c r="F1890" s="31" t="s">
        <v>10948</v>
      </c>
      <c r="G1890" s="47"/>
      <c r="H1890" s="33">
        <v>0</v>
      </c>
      <c r="I1890" s="31" t="s">
        <v>5661</v>
      </c>
      <c r="J1890" s="31" t="s">
        <v>5662</v>
      </c>
      <c r="K1890" s="31" t="s">
        <v>5164</v>
      </c>
      <c r="L1890" s="31" t="s">
        <v>5278</v>
      </c>
      <c r="M1890" s="31" t="s">
        <v>5673</v>
      </c>
      <c r="N1890" s="31"/>
      <c r="O1890" s="31" t="s">
        <v>10945</v>
      </c>
      <c r="P1890" s="31" t="s">
        <v>10946</v>
      </c>
      <c r="Q1890" s="31" t="s">
        <v>5168</v>
      </c>
    </row>
    <row r="1891" spans="1:17" hidden="1" x14ac:dyDescent="0.2">
      <c r="A1891" s="31" t="s">
        <v>10949</v>
      </c>
      <c r="B1891" s="31" t="s">
        <v>10950</v>
      </c>
      <c r="C1891" s="31" t="s">
        <v>10951</v>
      </c>
      <c r="D1891" s="31" t="s">
        <v>10952</v>
      </c>
      <c r="E1891" s="31" t="s">
        <v>5898</v>
      </c>
      <c r="F1891" s="31" t="s">
        <v>10952</v>
      </c>
      <c r="G1891" s="47"/>
      <c r="H1891" s="33">
        <v>0</v>
      </c>
      <c r="I1891" s="31" t="s">
        <v>5661</v>
      </c>
      <c r="J1891" s="31" t="s">
        <v>5662</v>
      </c>
      <c r="K1891" s="31" t="s">
        <v>5164</v>
      </c>
      <c r="L1891" s="31" t="s">
        <v>5278</v>
      </c>
      <c r="M1891" s="31" t="s">
        <v>5819</v>
      </c>
      <c r="N1891" s="31"/>
      <c r="O1891" s="31" t="s">
        <v>10949</v>
      </c>
      <c r="P1891" s="31" t="s">
        <v>10950</v>
      </c>
      <c r="Q1891" s="31" t="s">
        <v>5168</v>
      </c>
    </row>
    <row r="1892" spans="1:17" hidden="1" x14ac:dyDescent="0.2">
      <c r="A1892" s="31" t="s">
        <v>10953</v>
      </c>
      <c r="B1892" s="31" t="s">
        <v>10954</v>
      </c>
      <c r="C1892" s="31" t="s">
        <v>10955</v>
      </c>
      <c r="D1892" s="31" t="s">
        <v>10952</v>
      </c>
      <c r="E1892" s="31" t="s">
        <v>5419</v>
      </c>
      <c r="F1892" s="31" t="s">
        <v>10952</v>
      </c>
      <c r="G1892" s="47"/>
      <c r="H1892" s="33">
        <v>0</v>
      </c>
      <c r="I1892" s="31" t="s">
        <v>5661</v>
      </c>
      <c r="J1892" s="31" t="s">
        <v>5662</v>
      </c>
      <c r="K1892" s="31" t="s">
        <v>5164</v>
      </c>
      <c r="L1892" s="31" t="s">
        <v>5278</v>
      </c>
      <c r="M1892" s="31" t="s">
        <v>5754</v>
      </c>
      <c r="N1892" s="31"/>
      <c r="O1892" s="31" t="s">
        <v>10953</v>
      </c>
      <c r="P1892" s="31" t="s">
        <v>10954</v>
      </c>
      <c r="Q1892" s="31" t="s">
        <v>5168</v>
      </c>
    </row>
    <row r="1893" spans="1:17" hidden="1" x14ac:dyDescent="0.2">
      <c r="A1893" s="31" t="s">
        <v>10956</v>
      </c>
      <c r="B1893" s="31" t="s">
        <v>10957</v>
      </c>
      <c r="C1893" s="31" t="s">
        <v>10958</v>
      </c>
      <c r="D1893" s="31" t="s">
        <v>10952</v>
      </c>
      <c r="E1893" s="31" t="s">
        <v>5898</v>
      </c>
      <c r="F1893" s="31" t="s">
        <v>10952</v>
      </c>
      <c r="G1893" s="47"/>
      <c r="H1893" s="33">
        <v>0</v>
      </c>
      <c r="I1893" s="31" t="s">
        <v>5661</v>
      </c>
      <c r="J1893" s="31" t="s">
        <v>5662</v>
      </c>
      <c r="K1893" s="31" t="s">
        <v>5164</v>
      </c>
      <c r="L1893" s="31" t="s">
        <v>5278</v>
      </c>
      <c r="M1893" s="31" t="s">
        <v>5673</v>
      </c>
      <c r="N1893" s="31"/>
      <c r="O1893" s="31" t="s">
        <v>10956</v>
      </c>
      <c r="P1893" s="31" t="s">
        <v>10957</v>
      </c>
      <c r="Q1893" s="31" t="s">
        <v>5168</v>
      </c>
    </row>
    <row r="1894" spans="1:17" hidden="1" x14ac:dyDescent="0.2">
      <c r="A1894" s="31" t="s">
        <v>10959</v>
      </c>
      <c r="B1894" s="31" t="s">
        <v>10960</v>
      </c>
      <c r="C1894" s="31" t="s">
        <v>10961</v>
      </c>
      <c r="D1894" s="31" t="s">
        <v>10962</v>
      </c>
      <c r="E1894" s="31" t="s">
        <v>9590</v>
      </c>
      <c r="F1894" s="31" t="s">
        <v>10962</v>
      </c>
      <c r="G1894" s="47"/>
      <c r="H1894" s="33">
        <v>0</v>
      </c>
      <c r="I1894" s="31" t="s">
        <v>5421</v>
      </c>
      <c r="J1894" s="31" t="s">
        <v>5422</v>
      </c>
      <c r="K1894" s="31" t="s">
        <v>5164</v>
      </c>
      <c r="L1894" s="31" t="s">
        <v>5278</v>
      </c>
      <c r="M1894" s="31" t="s">
        <v>5627</v>
      </c>
      <c r="N1894" s="31"/>
      <c r="O1894" s="31" t="s">
        <v>10959</v>
      </c>
      <c r="P1894" s="31" t="s">
        <v>10960</v>
      </c>
      <c r="Q1894" s="31" t="s">
        <v>5168</v>
      </c>
    </row>
    <row r="1895" spans="1:17" hidden="1" x14ac:dyDescent="0.2">
      <c r="A1895" s="31" t="s">
        <v>10963</v>
      </c>
      <c r="B1895" s="31" t="s">
        <v>10964</v>
      </c>
      <c r="C1895" s="31" t="s">
        <v>10965</v>
      </c>
      <c r="D1895" s="31" t="s">
        <v>10952</v>
      </c>
      <c r="E1895" s="31" t="s">
        <v>9590</v>
      </c>
      <c r="F1895" s="31" t="s">
        <v>10952</v>
      </c>
      <c r="G1895" s="47"/>
      <c r="H1895" s="33">
        <v>0</v>
      </c>
      <c r="I1895" s="31" t="s">
        <v>5421</v>
      </c>
      <c r="J1895" s="31" t="s">
        <v>5422</v>
      </c>
      <c r="K1895" s="31" t="s">
        <v>5164</v>
      </c>
      <c r="L1895" s="31" t="s">
        <v>5278</v>
      </c>
      <c r="M1895" s="31" t="s">
        <v>6466</v>
      </c>
      <c r="N1895" s="31"/>
      <c r="O1895" s="31" t="s">
        <v>10963</v>
      </c>
      <c r="P1895" s="31" t="s">
        <v>10964</v>
      </c>
      <c r="Q1895" s="31" t="s">
        <v>5168</v>
      </c>
    </row>
    <row r="1896" spans="1:17" hidden="1" x14ac:dyDescent="0.2">
      <c r="A1896" s="31" t="s">
        <v>10966</v>
      </c>
      <c r="B1896" s="31" t="s">
        <v>10967</v>
      </c>
      <c r="C1896" s="31" t="s">
        <v>10968</v>
      </c>
      <c r="D1896" s="31" t="s">
        <v>10952</v>
      </c>
      <c r="E1896" s="31" t="s">
        <v>9590</v>
      </c>
      <c r="F1896" s="31" t="s">
        <v>10952</v>
      </c>
      <c r="G1896" s="47"/>
      <c r="H1896" s="33">
        <v>0</v>
      </c>
      <c r="I1896" s="31" t="s">
        <v>5421</v>
      </c>
      <c r="J1896" s="31" t="s">
        <v>5422</v>
      </c>
      <c r="K1896" s="31" t="s">
        <v>5164</v>
      </c>
      <c r="L1896" s="31" t="s">
        <v>5278</v>
      </c>
      <c r="M1896" s="31" t="s">
        <v>6466</v>
      </c>
      <c r="N1896" s="31"/>
      <c r="O1896" s="31" t="s">
        <v>10966</v>
      </c>
      <c r="P1896" s="31" t="s">
        <v>10967</v>
      </c>
      <c r="Q1896" s="31" t="s">
        <v>5168</v>
      </c>
    </row>
    <row r="1897" spans="1:17" hidden="1" x14ac:dyDescent="0.2">
      <c r="A1897" s="31" t="s">
        <v>10969</v>
      </c>
      <c r="B1897" s="31" t="s">
        <v>10970</v>
      </c>
      <c r="C1897" s="31" t="s">
        <v>10971</v>
      </c>
      <c r="D1897" s="31" t="s">
        <v>10972</v>
      </c>
      <c r="E1897" s="31" t="s">
        <v>5898</v>
      </c>
      <c r="F1897" s="31" t="s">
        <v>10972</v>
      </c>
      <c r="G1897" s="47"/>
      <c r="H1897" s="33">
        <v>0</v>
      </c>
      <c r="I1897" s="31" t="s">
        <v>5294</v>
      </c>
      <c r="J1897" s="31" t="s">
        <v>5295</v>
      </c>
      <c r="K1897" s="31" t="s">
        <v>5164</v>
      </c>
      <c r="L1897" s="31" t="s">
        <v>8142</v>
      </c>
      <c r="M1897" s="31" t="s">
        <v>5297</v>
      </c>
      <c r="N1897" s="31"/>
      <c r="O1897" s="31" t="s">
        <v>10969</v>
      </c>
      <c r="P1897" s="31" t="s">
        <v>10970</v>
      </c>
      <c r="Q1897" s="31" t="s">
        <v>5168</v>
      </c>
    </row>
    <row r="1898" spans="1:17" hidden="1" x14ac:dyDescent="0.2">
      <c r="A1898" s="31" t="s">
        <v>10973</v>
      </c>
      <c r="B1898" s="31" t="s">
        <v>10974</v>
      </c>
      <c r="C1898" s="31" t="s">
        <v>10975</v>
      </c>
      <c r="D1898" s="31" t="s">
        <v>10952</v>
      </c>
      <c r="E1898" s="31" t="s">
        <v>5898</v>
      </c>
      <c r="F1898" s="31" t="s">
        <v>10952</v>
      </c>
      <c r="G1898" s="47"/>
      <c r="H1898" s="33">
        <v>0</v>
      </c>
      <c r="I1898" s="31" t="s">
        <v>5661</v>
      </c>
      <c r="J1898" s="31" t="s">
        <v>5662</v>
      </c>
      <c r="K1898" s="31" t="s">
        <v>5164</v>
      </c>
      <c r="L1898" s="31" t="s">
        <v>5278</v>
      </c>
      <c r="M1898" s="31" t="s">
        <v>5819</v>
      </c>
      <c r="N1898" s="31"/>
      <c r="O1898" s="31" t="s">
        <v>10973</v>
      </c>
      <c r="P1898" s="31" t="s">
        <v>10974</v>
      </c>
      <c r="Q1898" s="31" t="s">
        <v>5168</v>
      </c>
    </row>
    <row r="1899" spans="1:17" hidden="1" x14ac:dyDescent="0.2">
      <c r="A1899" s="31" t="s">
        <v>10976</v>
      </c>
      <c r="B1899" s="31" t="s">
        <v>10977</v>
      </c>
      <c r="C1899" s="31" t="s">
        <v>10978</v>
      </c>
      <c r="D1899" s="31" t="s">
        <v>10952</v>
      </c>
      <c r="E1899" s="31" t="s">
        <v>9590</v>
      </c>
      <c r="F1899" s="31" t="s">
        <v>10952</v>
      </c>
      <c r="G1899" s="47"/>
      <c r="H1899" s="33">
        <v>0</v>
      </c>
      <c r="I1899" s="31" t="s">
        <v>5421</v>
      </c>
      <c r="J1899" s="31" t="s">
        <v>5422</v>
      </c>
      <c r="K1899" s="31" t="s">
        <v>5164</v>
      </c>
      <c r="L1899" s="31" t="s">
        <v>5278</v>
      </c>
      <c r="M1899" s="31" t="s">
        <v>5627</v>
      </c>
      <c r="N1899" s="31"/>
      <c r="O1899" s="31" t="s">
        <v>10976</v>
      </c>
      <c r="P1899" s="31" t="s">
        <v>10977</v>
      </c>
      <c r="Q1899" s="31" t="s">
        <v>5168</v>
      </c>
    </row>
    <row r="1900" spans="1:17" hidden="1" x14ac:dyDescent="0.2">
      <c r="A1900" s="31" t="s">
        <v>10979</v>
      </c>
      <c r="B1900" s="31" t="s">
        <v>10980</v>
      </c>
      <c r="C1900" s="31" t="s">
        <v>10981</v>
      </c>
      <c r="D1900" s="31" t="s">
        <v>10948</v>
      </c>
      <c r="E1900" s="31" t="s">
        <v>5898</v>
      </c>
      <c r="F1900" s="31" t="s">
        <v>10948</v>
      </c>
      <c r="G1900" s="47"/>
      <c r="H1900" s="33">
        <v>0</v>
      </c>
      <c r="I1900" s="31" t="s">
        <v>5661</v>
      </c>
      <c r="J1900" s="31" t="s">
        <v>5662</v>
      </c>
      <c r="K1900" s="31" t="s">
        <v>5164</v>
      </c>
      <c r="L1900" s="31" t="s">
        <v>5278</v>
      </c>
      <c r="M1900" s="31" t="s">
        <v>5687</v>
      </c>
      <c r="N1900" s="31"/>
      <c r="O1900" s="31" t="s">
        <v>10979</v>
      </c>
      <c r="P1900" s="31" t="s">
        <v>10980</v>
      </c>
      <c r="Q1900" s="31" t="s">
        <v>5168</v>
      </c>
    </row>
    <row r="1901" spans="1:17" hidden="1" x14ac:dyDescent="0.2">
      <c r="A1901" s="31" t="s">
        <v>10982</v>
      </c>
      <c r="B1901" s="31" t="s">
        <v>10983</v>
      </c>
      <c r="C1901" s="31" t="s">
        <v>10984</v>
      </c>
      <c r="D1901" s="31" t="s">
        <v>10948</v>
      </c>
      <c r="E1901" s="31" t="s">
        <v>5898</v>
      </c>
      <c r="F1901" s="31" t="s">
        <v>10948</v>
      </c>
      <c r="G1901" s="47"/>
      <c r="H1901" s="33">
        <v>0</v>
      </c>
      <c r="I1901" s="31" t="s">
        <v>5661</v>
      </c>
      <c r="J1901" s="31" t="s">
        <v>5662</v>
      </c>
      <c r="K1901" s="31" t="s">
        <v>5164</v>
      </c>
      <c r="L1901" s="31" t="s">
        <v>5278</v>
      </c>
      <c r="M1901" s="31" t="s">
        <v>5687</v>
      </c>
      <c r="N1901" s="31"/>
      <c r="O1901" s="31" t="s">
        <v>10982</v>
      </c>
      <c r="P1901" s="31" t="s">
        <v>10983</v>
      </c>
      <c r="Q1901" s="31" t="s">
        <v>5168</v>
      </c>
    </row>
    <row r="1902" spans="1:17" hidden="1" x14ac:dyDescent="0.2">
      <c r="A1902" s="31" t="s">
        <v>10985</v>
      </c>
      <c r="B1902" s="31" t="s">
        <v>10986</v>
      </c>
      <c r="C1902" s="31" t="s">
        <v>10987</v>
      </c>
      <c r="D1902" s="31" t="s">
        <v>10952</v>
      </c>
      <c r="E1902" s="31" t="s">
        <v>9590</v>
      </c>
      <c r="F1902" s="31" t="s">
        <v>10952</v>
      </c>
      <c r="G1902" s="47"/>
      <c r="H1902" s="33">
        <v>0</v>
      </c>
      <c r="I1902" s="31" t="s">
        <v>5421</v>
      </c>
      <c r="J1902" s="31" t="s">
        <v>5422</v>
      </c>
      <c r="K1902" s="31" t="s">
        <v>5164</v>
      </c>
      <c r="L1902" s="31" t="s">
        <v>5278</v>
      </c>
      <c r="M1902" s="31" t="s">
        <v>5354</v>
      </c>
      <c r="N1902" s="31"/>
      <c r="O1902" s="31" t="s">
        <v>10985</v>
      </c>
      <c r="P1902" s="31" t="s">
        <v>10986</v>
      </c>
      <c r="Q1902" s="31" t="s">
        <v>5168</v>
      </c>
    </row>
    <row r="1903" spans="1:17" hidden="1" x14ac:dyDescent="0.2">
      <c r="A1903" s="31" t="s">
        <v>10988</v>
      </c>
      <c r="B1903" s="31" t="s">
        <v>10989</v>
      </c>
      <c r="C1903" s="31" t="s">
        <v>10990</v>
      </c>
      <c r="D1903" s="31" t="s">
        <v>10952</v>
      </c>
      <c r="E1903" s="31" t="s">
        <v>9590</v>
      </c>
      <c r="F1903" s="31" t="s">
        <v>10952</v>
      </c>
      <c r="G1903" s="47"/>
      <c r="H1903" s="33">
        <v>0</v>
      </c>
      <c r="I1903" s="31" t="s">
        <v>5421</v>
      </c>
      <c r="J1903" s="31" t="s">
        <v>5422</v>
      </c>
      <c r="K1903" s="31" t="s">
        <v>5164</v>
      </c>
      <c r="L1903" s="31" t="s">
        <v>5278</v>
      </c>
      <c r="M1903" s="31" t="s">
        <v>5279</v>
      </c>
      <c r="N1903" s="31"/>
      <c r="O1903" s="31" t="s">
        <v>10988</v>
      </c>
      <c r="P1903" s="31" t="s">
        <v>10989</v>
      </c>
      <c r="Q1903" s="31" t="s">
        <v>5168</v>
      </c>
    </row>
    <row r="1904" spans="1:17" hidden="1" x14ac:dyDescent="0.2">
      <c r="A1904" s="31" t="s">
        <v>10991</v>
      </c>
      <c r="B1904" s="31" t="s">
        <v>10992</v>
      </c>
      <c r="C1904" s="31" t="s">
        <v>10993</v>
      </c>
      <c r="D1904" s="31" t="s">
        <v>10952</v>
      </c>
      <c r="E1904" s="31" t="s">
        <v>9590</v>
      </c>
      <c r="F1904" s="31" t="s">
        <v>10952</v>
      </c>
      <c r="G1904" s="47"/>
      <c r="H1904" s="33">
        <v>0</v>
      </c>
      <c r="I1904" s="31" t="s">
        <v>5421</v>
      </c>
      <c r="J1904" s="31" t="s">
        <v>5422</v>
      </c>
      <c r="K1904" s="31" t="s">
        <v>5164</v>
      </c>
      <c r="L1904" s="31" t="s">
        <v>5278</v>
      </c>
      <c r="M1904" s="31" t="s">
        <v>5279</v>
      </c>
      <c r="N1904" s="31"/>
      <c r="O1904" s="31" t="s">
        <v>10991</v>
      </c>
      <c r="P1904" s="31" t="s">
        <v>10992</v>
      </c>
      <c r="Q1904" s="31" t="s">
        <v>5168</v>
      </c>
    </row>
    <row r="1905" spans="1:17" hidden="1" x14ac:dyDescent="0.2">
      <c r="A1905" s="31" t="s">
        <v>10994</v>
      </c>
      <c r="B1905" s="31" t="s">
        <v>10995</v>
      </c>
      <c r="C1905" s="31" t="s">
        <v>10996</v>
      </c>
      <c r="D1905" s="31" t="s">
        <v>10952</v>
      </c>
      <c r="E1905" s="31" t="s">
        <v>5898</v>
      </c>
      <c r="F1905" s="31" t="s">
        <v>10952</v>
      </c>
      <c r="G1905" s="47"/>
      <c r="H1905" s="33">
        <v>0</v>
      </c>
      <c r="I1905" s="31" t="s">
        <v>5661</v>
      </c>
      <c r="J1905" s="31" t="s">
        <v>5662</v>
      </c>
      <c r="K1905" s="31" t="s">
        <v>5164</v>
      </c>
      <c r="L1905" s="31" t="s">
        <v>5278</v>
      </c>
      <c r="M1905" s="31" t="s">
        <v>5754</v>
      </c>
      <c r="N1905" s="31"/>
      <c r="O1905" s="31" t="s">
        <v>10994</v>
      </c>
      <c r="P1905" s="31" t="s">
        <v>10995</v>
      </c>
      <c r="Q1905" s="31" t="s">
        <v>5168</v>
      </c>
    </row>
    <row r="1906" spans="1:17" hidden="1" x14ac:dyDescent="0.2">
      <c r="A1906" s="31" t="s">
        <v>10997</v>
      </c>
      <c r="B1906" s="31" t="s">
        <v>10998</v>
      </c>
      <c r="C1906" s="31" t="s">
        <v>10999</v>
      </c>
      <c r="D1906" s="31"/>
      <c r="E1906" s="31" t="s">
        <v>9590</v>
      </c>
      <c r="F1906" s="31"/>
      <c r="G1906" s="47"/>
      <c r="H1906" s="33">
        <v>0</v>
      </c>
      <c r="I1906" s="31" t="s">
        <v>5421</v>
      </c>
      <c r="J1906" s="31" t="s">
        <v>5422</v>
      </c>
      <c r="K1906" s="31" t="s">
        <v>5164</v>
      </c>
      <c r="L1906" s="31" t="s">
        <v>5278</v>
      </c>
      <c r="M1906" s="31" t="s">
        <v>6466</v>
      </c>
      <c r="N1906" s="31"/>
      <c r="O1906" s="31" t="s">
        <v>10997</v>
      </c>
      <c r="P1906" s="31" t="s">
        <v>10998</v>
      </c>
      <c r="Q1906" s="31" t="s">
        <v>5168</v>
      </c>
    </row>
    <row r="1907" spans="1:17" hidden="1" x14ac:dyDescent="0.2">
      <c r="A1907" s="31" t="s">
        <v>11000</v>
      </c>
      <c r="B1907" s="31" t="s">
        <v>11001</v>
      </c>
      <c r="C1907" s="31" t="s">
        <v>11002</v>
      </c>
      <c r="D1907" s="31"/>
      <c r="E1907" s="31" t="s">
        <v>5898</v>
      </c>
      <c r="F1907" s="31"/>
      <c r="G1907" s="47"/>
      <c r="H1907" s="33">
        <v>0</v>
      </c>
      <c r="I1907" s="31" t="s">
        <v>5661</v>
      </c>
      <c r="J1907" s="31" t="s">
        <v>5662</v>
      </c>
      <c r="K1907" s="31" t="s">
        <v>5164</v>
      </c>
      <c r="L1907" s="31" t="s">
        <v>5278</v>
      </c>
      <c r="M1907" s="31" t="s">
        <v>5673</v>
      </c>
      <c r="N1907" s="31"/>
      <c r="O1907" s="31" t="s">
        <v>11000</v>
      </c>
      <c r="P1907" s="31" t="s">
        <v>11001</v>
      </c>
      <c r="Q1907" s="31" t="s">
        <v>5168</v>
      </c>
    </row>
    <row r="1908" spans="1:17" hidden="1" x14ac:dyDescent="0.2">
      <c r="A1908" s="31" t="s">
        <v>11003</v>
      </c>
      <c r="B1908" s="31" t="s">
        <v>11004</v>
      </c>
      <c r="C1908" s="31" t="s">
        <v>11005</v>
      </c>
      <c r="D1908" s="31"/>
      <c r="E1908" s="31" t="s">
        <v>5898</v>
      </c>
      <c r="F1908" s="31"/>
      <c r="G1908" s="47"/>
      <c r="H1908" s="33">
        <v>0</v>
      </c>
      <c r="I1908" s="31" t="s">
        <v>5661</v>
      </c>
      <c r="J1908" s="31" t="s">
        <v>5662</v>
      </c>
      <c r="K1908" s="31" t="s">
        <v>5164</v>
      </c>
      <c r="L1908" s="31" t="s">
        <v>5278</v>
      </c>
      <c r="M1908" s="31" t="s">
        <v>5663</v>
      </c>
      <c r="N1908" s="31"/>
      <c r="O1908" s="31" t="s">
        <v>11003</v>
      </c>
      <c r="P1908" s="31" t="s">
        <v>11004</v>
      </c>
      <c r="Q1908" s="31" t="s">
        <v>5168</v>
      </c>
    </row>
    <row r="1909" spans="1:17" hidden="1" x14ac:dyDescent="0.2">
      <c r="A1909" s="31" t="s">
        <v>11006</v>
      </c>
      <c r="B1909" s="31" t="s">
        <v>11007</v>
      </c>
      <c r="C1909" s="31" t="s">
        <v>11008</v>
      </c>
      <c r="D1909" s="31"/>
      <c r="E1909" s="31" t="s">
        <v>5898</v>
      </c>
      <c r="F1909" s="31"/>
      <c r="G1909" s="47"/>
      <c r="H1909" s="33">
        <v>0</v>
      </c>
      <c r="I1909" s="31" t="s">
        <v>5661</v>
      </c>
      <c r="J1909" s="31" t="s">
        <v>5662</v>
      </c>
      <c r="K1909" s="31" t="s">
        <v>5164</v>
      </c>
      <c r="L1909" s="31" t="s">
        <v>5278</v>
      </c>
      <c r="M1909" s="31" t="s">
        <v>5290</v>
      </c>
      <c r="N1909" s="31"/>
      <c r="O1909" s="31" t="s">
        <v>11006</v>
      </c>
      <c r="P1909" s="31" t="s">
        <v>11007</v>
      </c>
      <c r="Q1909" s="31" t="s">
        <v>5168</v>
      </c>
    </row>
    <row r="1910" spans="1:17" hidden="1" x14ac:dyDescent="0.2">
      <c r="A1910" s="31" t="s">
        <v>11009</v>
      </c>
      <c r="B1910" s="31" t="s">
        <v>11010</v>
      </c>
      <c r="C1910" s="31" t="s">
        <v>11011</v>
      </c>
      <c r="D1910" s="31" t="s">
        <v>10952</v>
      </c>
      <c r="E1910" s="31" t="s">
        <v>5898</v>
      </c>
      <c r="F1910" s="31" t="s">
        <v>10952</v>
      </c>
      <c r="G1910" s="47"/>
      <c r="H1910" s="33">
        <v>0</v>
      </c>
      <c r="I1910" s="31" t="s">
        <v>5661</v>
      </c>
      <c r="J1910" s="31" t="s">
        <v>5662</v>
      </c>
      <c r="K1910" s="31" t="s">
        <v>5164</v>
      </c>
      <c r="L1910" s="31" t="s">
        <v>5278</v>
      </c>
      <c r="M1910" s="31" t="s">
        <v>5290</v>
      </c>
      <c r="N1910" s="31"/>
      <c r="O1910" s="31" t="s">
        <v>11009</v>
      </c>
      <c r="P1910" s="31" t="s">
        <v>11010</v>
      </c>
      <c r="Q1910" s="31" t="s">
        <v>5168</v>
      </c>
    </row>
    <row r="1911" spans="1:17" hidden="1" x14ac:dyDescent="0.2">
      <c r="A1911" s="31" t="s">
        <v>11012</v>
      </c>
      <c r="B1911" s="31" t="s">
        <v>11013</v>
      </c>
      <c r="C1911" s="31" t="s">
        <v>11014</v>
      </c>
      <c r="D1911" s="31" t="s">
        <v>10952</v>
      </c>
      <c r="E1911" s="31" t="s">
        <v>5898</v>
      </c>
      <c r="F1911" s="31" t="s">
        <v>10952</v>
      </c>
      <c r="G1911" s="47"/>
      <c r="H1911" s="33">
        <v>0</v>
      </c>
      <c r="I1911" s="31" t="s">
        <v>5661</v>
      </c>
      <c r="J1911" s="31" t="s">
        <v>5662</v>
      </c>
      <c r="K1911" s="31" t="s">
        <v>5164</v>
      </c>
      <c r="L1911" s="31" t="s">
        <v>5278</v>
      </c>
      <c r="M1911" s="31" t="s">
        <v>5819</v>
      </c>
      <c r="N1911" s="31"/>
      <c r="O1911" s="31" t="s">
        <v>11012</v>
      </c>
      <c r="P1911" s="31" t="s">
        <v>11013</v>
      </c>
      <c r="Q1911" s="31" t="s">
        <v>5168</v>
      </c>
    </row>
    <row r="1912" spans="1:17" hidden="1" x14ac:dyDescent="0.2">
      <c r="A1912" s="31" t="s">
        <v>11015</v>
      </c>
      <c r="B1912" s="31" t="s">
        <v>11016</v>
      </c>
      <c r="C1912" s="31" t="s">
        <v>11017</v>
      </c>
      <c r="D1912" s="31" t="s">
        <v>10952</v>
      </c>
      <c r="E1912" s="31" t="s">
        <v>9590</v>
      </c>
      <c r="F1912" s="31" t="s">
        <v>10952</v>
      </c>
      <c r="G1912" s="47"/>
      <c r="H1912" s="33">
        <v>0</v>
      </c>
      <c r="I1912" s="31" t="s">
        <v>5421</v>
      </c>
      <c r="J1912" s="31" t="s">
        <v>5422</v>
      </c>
      <c r="K1912" s="31" t="s">
        <v>5164</v>
      </c>
      <c r="L1912" s="31" t="s">
        <v>5278</v>
      </c>
      <c r="M1912" s="31" t="s">
        <v>5354</v>
      </c>
      <c r="N1912" s="31"/>
      <c r="O1912" s="31" t="s">
        <v>11015</v>
      </c>
      <c r="P1912" s="31" t="s">
        <v>11016</v>
      </c>
      <c r="Q1912" s="31" t="s">
        <v>5168</v>
      </c>
    </row>
    <row r="1913" spans="1:17" hidden="1" x14ac:dyDescent="0.2">
      <c r="A1913" s="31" t="s">
        <v>11018</v>
      </c>
      <c r="B1913" s="31" t="s">
        <v>11019</v>
      </c>
      <c r="C1913" s="31" t="s">
        <v>11020</v>
      </c>
      <c r="D1913" s="31" t="s">
        <v>11021</v>
      </c>
      <c r="E1913" s="31" t="s">
        <v>9590</v>
      </c>
      <c r="F1913" s="31" t="s">
        <v>11021</v>
      </c>
      <c r="G1913" s="47"/>
      <c r="H1913" s="33">
        <v>0</v>
      </c>
      <c r="I1913" s="31" t="s">
        <v>5421</v>
      </c>
      <c r="J1913" s="31" t="s">
        <v>5422</v>
      </c>
      <c r="K1913" s="31" t="s">
        <v>5164</v>
      </c>
      <c r="L1913" s="31" t="s">
        <v>5278</v>
      </c>
      <c r="M1913" s="31" t="s">
        <v>6466</v>
      </c>
      <c r="N1913" s="31"/>
      <c r="O1913" s="31" t="s">
        <v>11018</v>
      </c>
      <c r="P1913" s="31" t="s">
        <v>11019</v>
      </c>
      <c r="Q1913" s="31" t="s">
        <v>5168</v>
      </c>
    </row>
    <row r="1914" spans="1:17" hidden="1" x14ac:dyDescent="0.2">
      <c r="A1914" s="31" t="s">
        <v>11022</v>
      </c>
      <c r="B1914" s="31" t="s">
        <v>11023</v>
      </c>
      <c r="C1914" s="31" t="s">
        <v>11024</v>
      </c>
      <c r="D1914" s="31" t="s">
        <v>10952</v>
      </c>
      <c r="E1914" s="31" t="s">
        <v>5898</v>
      </c>
      <c r="F1914" s="31" t="s">
        <v>10952</v>
      </c>
      <c r="G1914" s="47"/>
      <c r="H1914" s="33">
        <v>0</v>
      </c>
      <c r="I1914" s="31" t="s">
        <v>5661</v>
      </c>
      <c r="J1914" s="31" t="s">
        <v>5662</v>
      </c>
      <c r="K1914" s="31" t="s">
        <v>5164</v>
      </c>
      <c r="L1914" s="31" t="s">
        <v>5278</v>
      </c>
      <c r="M1914" s="31" t="s">
        <v>5673</v>
      </c>
      <c r="N1914" s="31"/>
      <c r="O1914" s="31" t="s">
        <v>11022</v>
      </c>
      <c r="P1914" s="31" t="s">
        <v>11023</v>
      </c>
      <c r="Q1914" s="31" t="s">
        <v>5168</v>
      </c>
    </row>
    <row r="1915" spans="1:17" hidden="1" x14ac:dyDescent="0.2">
      <c r="A1915" s="31" t="s">
        <v>11025</v>
      </c>
      <c r="B1915" s="31" t="s">
        <v>11026</v>
      </c>
      <c r="C1915" s="31" t="s">
        <v>11027</v>
      </c>
      <c r="D1915" s="31" t="s">
        <v>10952</v>
      </c>
      <c r="E1915" s="31" t="s">
        <v>5898</v>
      </c>
      <c r="F1915" s="31" t="s">
        <v>10952</v>
      </c>
      <c r="G1915" s="47"/>
      <c r="H1915" s="33">
        <v>0</v>
      </c>
      <c r="I1915" s="31" t="s">
        <v>5661</v>
      </c>
      <c r="J1915" s="31" t="s">
        <v>5662</v>
      </c>
      <c r="K1915" s="31" t="s">
        <v>5164</v>
      </c>
      <c r="L1915" s="31" t="s">
        <v>5278</v>
      </c>
      <c r="M1915" s="31" t="s">
        <v>5673</v>
      </c>
      <c r="N1915" s="31"/>
      <c r="O1915" s="31" t="s">
        <v>11025</v>
      </c>
      <c r="P1915" s="31" t="s">
        <v>11026</v>
      </c>
      <c r="Q1915" s="31" t="s">
        <v>5168</v>
      </c>
    </row>
    <row r="1916" spans="1:17" hidden="1" x14ac:dyDescent="0.2">
      <c r="A1916" s="31" t="s">
        <v>11028</v>
      </c>
      <c r="B1916" s="31" t="s">
        <v>11029</v>
      </c>
      <c r="C1916" s="31" t="s">
        <v>10627</v>
      </c>
      <c r="D1916" s="31" t="s">
        <v>11030</v>
      </c>
      <c r="E1916" s="31" t="s">
        <v>9590</v>
      </c>
      <c r="F1916" s="31" t="s">
        <v>11030</v>
      </c>
      <c r="G1916" s="47"/>
      <c r="H1916" s="33">
        <v>0</v>
      </c>
      <c r="I1916" s="31" t="s">
        <v>5421</v>
      </c>
      <c r="J1916" s="31" t="s">
        <v>5422</v>
      </c>
      <c r="K1916" s="31" t="s">
        <v>5164</v>
      </c>
      <c r="L1916" s="31" t="s">
        <v>5278</v>
      </c>
      <c r="M1916" s="31" t="s">
        <v>6466</v>
      </c>
      <c r="N1916" s="31"/>
      <c r="O1916" s="31" t="s">
        <v>11028</v>
      </c>
      <c r="P1916" s="31" t="s">
        <v>11029</v>
      </c>
      <c r="Q1916" s="31" t="s">
        <v>5168</v>
      </c>
    </row>
    <row r="1917" spans="1:17" hidden="1" x14ac:dyDescent="0.2">
      <c r="A1917" s="31" t="s">
        <v>11031</v>
      </c>
      <c r="B1917" s="31" t="s">
        <v>11032</v>
      </c>
      <c r="C1917" s="31" t="s">
        <v>11033</v>
      </c>
      <c r="D1917" s="31" t="s">
        <v>11030</v>
      </c>
      <c r="E1917" s="31" t="s">
        <v>9590</v>
      </c>
      <c r="F1917" s="31" t="s">
        <v>11030</v>
      </c>
      <c r="G1917" s="47"/>
      <c r="H1917" s="33">
        <v>0</v>
      </c>
      <c r="I1917" s="31" t="s">
        <v>5421</v>
      </c>
      <c r="J1917" s="31" t="s">
        <v>5422</v>
      </c>
      <c r="K1917" s="31" t="s">
        <v>5164</v>
      </c>
      <c r="L1917" s="31" t="s">
        <v>5278</v>
      </c>
      <c r="M1917" s="31" t="s">
        <v>6466</v>
      </c>
      <c r="N1917" s="31"/>
      <c r="O1917" s="31" t="s">
        <v>11031</v>
      </c>
      <c r="P1917" s="31" t="s">
        <v>11032</v>
      </c>
      <c r="Q1917" s="31" t="s">
        <v>5168</v>
      </c>
    </row>
    <row r="1918" spans="1:17" hidden="1" x14ac:dyDescent="0.2">
      <c r="A1918" s="31" t="s">
        <v>11034</v>
      </c>
      <c r="B1918" s="31" t="s">
        <v>11035</v>
      </c>
      <c r="C1918" s="31" t="s">
        <v>11036</v>
      </c>
      <c r="D1918" s="31" t="s">
        <v>10603</v>
      </c>
      <c r="E1918" s="31" t="s">
        <v>5898</v>
      </c>
      <c r="F1918" s="31" t="s">
        <v>10603</v>
      </c>
      <c r="G1918" s="47"/>
      <c r="H1918" s="33">
        <v>0</v>
      </c>
      <c r="I1918" s="31" t="s">
        <v>5661</v>
      </c>
      <c r="J1918" s="31" t="s">
        <v>5662</v>
      </c>
      <c r="K1918" s="31" t="s">
        <v>5164</v>
      </c>
      <c r="L1918" s="31" t="s">
        <v>5278</v>
      </c>
      <c r="M1918" s="31" t="s">
        <v>5673</v>
      </c>
      <c r="N1918" s="31"/>
      <c r="O1918" s="31" t="s">
        <v>11034</v>
      </c>
      <c r="P1918" s="31" t="s">
        <v>11035</v>
      </c>
      <c r="Q1918" s="31" t="s">
        <v>5168</v>
      </c>
    </row>
    <row r="1919" spans="1:17" hidden="1" x14ac:dyDescent="0.2">
      <c r="A1919" s="31" t="s">
        <v>11037</v>
      </c>
      <c r="B1919" s="31" t="s">
        <v>11038</v>
      </c>
      <c r="C1919" s="31" t="s">
        <v>11039</v>
      </c>
      <c r="D1919" s="31" t="s">
        <v>11040</v>
      </c>
      <c r="E1919" s="31" t="s">
        <v>5898</v>
      </c>
      <c r="F1919" s="31" t="s">
        <v>11040</v>
      </c>
      <c r="G1919" s="47"/>
      <c r="H1919" s="33">
        <v>0</v>
      </c>
      <c r="I1919" s="31" t="s">
        <v>5661</v>
      </c>
      <c r="J1919" s="31" t="s">
        <v>5662</v>
      </c>
      <c r="K1919" s="31" t="s">
        <v>5164</v>
      </c>
      <c r="L1919" s="31" t="s">
        <v>5278</v>
      </c>
      <c r="M1919" s="31" t="s">
        <v>11041</v>
      </c>
      <c r="N1919" s="31"/>
      <c r="O1919" s="31" t="s">
        <v>11037</v>
      </c>
      <c r="P1919" s="31" t="s">
        <v>11038</v>
      </c>
      <c r="Q1919" s="31" t="s">
        <v>5168</v>
      </c>
    </row>
    <row r="1920" spans="1:17" hidden="1" x14ac:dyDescent="0.2">
      <c r="A1920" s="31" t="s">
        <v>11042</v>
      </c>
      <c r="B1920" s="31" t="s">
        <v>11043</v>
      </c>
      <c r="C1920" s="31" t="s">
        <v>11044</v>
      </c>
      <c r="D1920" s="31" t="s">
        <v>11040</v>
      </c>
      <c r="E1920" s="31" t="s">
        <v>5898</v>
      </c>
      <c r="F1920" s="31" t="s">
        <v>11040</v>
      </c>
      <c r="G1920" s="47"/>
      <c r="H1920" s="33">
        <v>0</v>
      </c>
      <c r="I1920" s="31" t="s">
        <v>5661</v>
      </c>
      <c r="J1920" s="31" t="s">
        <v>5662</v>
      </c>
      <c r="K1920" s="31" t="s">
        <v>5164</v>
      </c>
      <c r="L1920" s="31" t="s">
        <v>5278</v>
      </c>
      <c r="M1920" s="31" t="s">
        <v>5290</v>
      </c>
      <c r="N1920" s="31"/>
      <c r="O1920" s="31" t="s">
        <v>11042</v>
      </c>
      <c r="P1920" s="31" t="s">
        <v>11043</v>
      </c>
      <c r="Q1920" s="31" t="s">
        <v>5168</v>
      </c>
    </row>
    <row r="1921" spans="1:17" hidden="1" x14ac:dyDescent="0.2">
      <c r="A1921" s="31" t="s">
        <v>11045</v>
      </c>
      <c r="B1921" s="31" t="s">
        <v>11046</v>
      </c>
      <c r="C1921" s="31" t="s">
        <v>10947</v>
      </c>
      <c r="D1921" s="31" t="s">
        <v>10952</v>
      </c>
      <c r="E1921" s="31" t="s">
        <v>5898</v>
      </c>
      <c r="F1921" s="31" t="s">
        <v>10952</v>
      </c>
      <c r="G1921" s="47"/>
      <c r="H1921" s="33">
        <v>0</v>
      </c>
      <c r="I1921" s="31" t="s">
        <v>5661</v>
      </c>
      <c r="J1921" s="31" t="s">
        <v>5662</v>
      </c>
      <c r="K1921" s="31" t="s">
        <v>5164</v>
      </c>
      <c r="L1921" s="31" t="s">
        <v>5278</v>
      </c>
      <c r="M1921" s="31" t="s">
        <v>5673</v>
      </c>
      <c r="N1921" s="31"/>
      <c r="O1921" s="31" t="s">
        <v>11045</v>
      </c>
      <c r="P1921" s="31" t="s">
        <v>11046</v>
      </c>
      <c r="Q1921" s="31" t="s">
        <v>5168</v>
      </c>
    </row>
    <row r="1922" spans="1:17" hidden="1" x14ac:dyDescent="0.2">
      <c r="A1922" s="31" t="s">
        <v>11047</v>
      </c>
      <c r="B1922" s="31" t="s">
        <v>11048</v>
      </c>
      <c r="C1922" s="31" t="s">
        <v>11049</v>
      </c>
      <c r="D1922" s="31" t="s">
        <v>10952</v>
      </c>
      <c r="E1922" s="31" t="s">
        <v>5898</v>
      </c>
      <c r="F1922" s="31" t="s">
        <v>10952</v>
      </c>
      <c r="G1922" s="47"/>
      <c r="H1922" s="33">
        <v>0</v>
      </c>
      <c r="I1922" s="31" t="s">
        <v>5661</v>
      </c>
      <c r="J1922" s="31" t="s">
        <v>5662</v>
      </c>
      <c r="K1922" s="31" t="s">
        <v>5164</v>
      </c>
      <c r="L1922" s="31" t="s">
        <v>5278</v>
      </c>
      <c r="M1922" s="31" t="s">
        <v>5673</v>
      </c>
      <c r="N1922" s="31"/>
      <c r="O1922" s="31" t="s">
        <v>11047</v>
      </c>
      <c r="P1922" s="31" t="s">
        <v>11048</v>
      </c>
      <c r="Q1922" s="31" t="s">
        <v>5168</v>
      </c>
    </row>
    <row r="1923" spans="1:17" hidden="1" x14ac:dyDescent="0.2">
      <c r="A1923" s="31" t="s">
        <v>11050</v>
      </c>
      <c r="B1923" s="31" t="s">
        <v>11051</v>
      </c>
      <c r="C1923" s="31" t="s">
        <v>11052</v>
      </c>
      <c r="D1923" s="31" t="s">
        <v>3948</v>
      </c>
      <c r="E1923" s="31" t="s">
        <v>9590</v>
      </c>
      <c r="F1923" s="31"/>
      <c r="G1923" s="47"/>
      <c r="H1923" s="33">
        <v>0</v>
      </c>
      <c r="I1923" s="31" t="s">
        <v>5421</v>
      </c>
      <c r="J1923" s="31" t="s">
        <v>5422</v>
      </c>
      <c r="K1923" s="31" t="s">
        <v>5164</v>
      </c>
      <c r="L1923" s="31" t="s">
        <v>5278</v>
      </c>
      <c r="M1923" s="31" t="s">
        <v>5609</v>
      </c>
      <c r="N1923" s="31"/>
      <c r="O1923" s="31" t="s">
        <v>11050</v>
      </c>
      <c r="P1923" s="31" t="s">
        <v>11051</v>
      </c>
      <c r="Q1923" s="31" t="s">
        <v>5168</v>
      </c>
    </row>
    <row r="1924" spans="1:17" hidden="1" x14ac:dyDescent="0.2">
      <c r="A1924" s="31" t="s">
        <v>11053</v>
      </c>
      <c r="B1924" s="31" t="s">
        <v>11054</v>
      </c>
      <c r="C1924" s="31" t="s">
        <v>11055</v>
      </c>
      <c r="D1924" s="31" t="s">
        <v>3948</v>
      </c>
      <c r="E1924" s="31" t="s">
        <v>9590</v>
      </c>
      <c r="F1924" s="31"/>
      <c r="G1924" s="47"/>
      <c r="H1924" s="33">
        <v>0</v>
      </c>
      <c r="I1924" s="31" t="s">
        <v>5421</v>
      </c>
      <c r="J1924" s="31" t="s">
        <v>5422</v>
      </c>
      <c r="K1924" s="31" t="s">
        <v>5164</v>
      </c>
      <c r="L1924" s="31" t="s">
        <v>5278</v>
      </c>
      <c r="M1924" s="31" t="s">
        <v>5701</v>
      </c>
      <c r="N1924" s="31"/>
      <c r="O1924" s="31" t="s">
        <v>11053</v>
      </c>
      <c r="P1924" s="31" t="s">
        <v>11054</v>
      </c>
      <c r="Q1924" s="31" t="s">
        <v>5168</v>
      </c>
    </row>
    <row r="1925" spans="1:17" hidden="1" x14ac:dyDescent="0.2">
      <c r="A1925" s="31" t="s">
        <v>11056</v>
      </c>
      <c r="B1925" s="31" t="s">
        <v>11057</v>
      </c>
      <c r="C1925" s="31" t="s">
        <v>11058</v>
      </c>
      <c r="D1925" s="31" t="s">
        <v>3948</v>
      </c>
      <c r="E1925" s="31" t="s">
        <v>9590</v>
      </c>
      <c r="F1925" s="31"/>
      <c r="G1925" s="47"/>
      <c r="H1925" s="33">
        <v>0</v>
      </c>
      <c r="I1925" s="31" t="s">
        <v>5421</v>
      </c>
      <c r="J1925" s="31" t="s">
        <v>5422</v>
      </c>
      <c r="K1925" s="31" t="s">
        <v>5164</v>
      </c>
      <c r="L1925" s="31" t="s">
        <v>5278</v>
      </c>
      <c r="M1925" s="31" t="s">
        <v>6466</v>
      </c>
      <c r="N1925" s="31"/>
      <c r="O1925" s="31" t="s">
        <v>11056</v>
      </c>
      <c r="P1925" s="31" t="s">
        <v>11057</v>
      </c>
      <c r="Q1925" s="31" t="s">
        <v>5168</v>
      </c>
    </row>
    <row r="1926" spans="1:17" hidden="1" x14ac:dyDescent="0.2">
      <c r="A1926" s="31" t="s">
        <v>11059</v>
      </c>
      <c r="B1926" s="31" t="s">
        <v>11060</v>
      </c>
      <c r="C1926" s="31" t="s">
        <v>11061</v>
      </c>
      <c r="D1926" s="31" t="s">
        <v>3948</v>
      </c>
      <c r="E1926" s="31" t="s">
        <v>5898</v>
      </c>
      <c r="F1926" s="31"/>
      <c r="G1926" s="47"/>
      <c r="H1926" s="33">
        <v>0</v>
      </c>
      <c r="I1926" s="31" t="s">
        <v>5661</v>
      </c>
      <c r="J1926" s="31" t="s">
        <v>5662</v>
      </c>
      <c r="K1926" s="31" t="s">
        <v>5164</v>
      </c>
      <c r="L1926" s="31" t="s">
        <v>5278</v>
      </c>
      <c r="M1926" s="31" t="s">
        <v>5673</v>
      </c>
      <c r="N1926" s="31"/>
      <c r="O1926" s="31" t="s">
        <v>11059</v>
      </c>
      <c r="P1926" s="31" t="s">
        <v>11060</v>
      </c>
      <c r="Q1926" s="31" t="s">
        <v>5168</v>
      </c>
    </row>
    <row r="1927" spans="1:17" hidden="1" x14ac:dyDescent="0.2">
      <c r="A1927" s="31" t="s">
        <v>11062</v>
      </c>
      <c r="B1927" s="31" t="s">
        <v>11063</v>
      </c>
      <c r="C1927" s="31" t="s">
        <v>11064</v>
      </c>
      <c r="D1927" s="31" t="s">
        <v>3948</v>
      </c>
      <c r="E1927" s="31" t="s">
        <v>9590</v>
      </c>
      <c r="F1927" s="31"/>
      <c r="G1927" s="47"/>
      <c r="H1927" s="33">
        <v>0</v>
      </c>
      <c r="I1927" s="31" t="s">
        <v>5421</v>
      </c>
      <c r="J1927" s="31" t="s">
        <v>5422</v>
      </c>
      <c r="K1927" s="31" t="s">
        <v>5164</v>
      </c>
      <c r="L1927" s="31" t="s">
        <v>5278</v>
      </c>
      <c r="M1927" s="31" t="s">
        <v>5354</v>
      </c>
      <c r="N1927" s="31"/>
      <c r="O1927" s="31" t="s">
        <v>11062</v>
      </c>
      <c r="P1927" s="31" t="s">
        <v>11063</v>
      </c>
      <c r="Q1927" s="31" t="s">
        <v>5168</v>
      </c>
    </row>
    <row r="1928" spans="1:17" hidden="1" x14ac:dyDescent="0.2">
      <c r="A1928" s="31" t="s">
        <v>11065</v>
      </c>
      <c r="B1928" s="31" t="s">
        <v>11066</v>
      </c>
      <c r="C1928" s="31" t="s">
        <v>11067</v>
      </c>
      <c r="D1928" s="31"/>
      <c r="E1928" s="31" t="s">
        <v>5898</v>
      </c>
      <c r="F1928" s="31"/>
      <c r="G1928" s="47"/>
      <c r="H1928" s="33">
        <v>0</v>
      </c>
      <c r="I1928" s="31" t="s">
        <v>5661</v>
      </c>
      <c r="J1928" s="31" t="s">
        <v>5662</v>
      </c>
      <c r="K1928" s="31" t="s">
        <v>5164</v>
      </c>
      <c r="L1928" s="31" t="s">
        <v>5278</v>
      </c>
      <c r="M1928" s="31" t="s">
        <v>5673</v>
      </c>
      <c r="N1928" s="31"/>
      <c r="O1928" s="31" t="s">
        <v>11065</v>
      </c>
      <c r="P1928" s="31" t="s">
        <v>11066</v>
      </c>
      <c r="Q1928" s="31" t="s">
        <v>5168</v>
      </c>
    </row>
    <row r="1929" spans="1:17" hidden="1" x14ac:dyDescent="0.2">
      <c r="A1929" s="31" t="s">
        <v>11068</v>
      </c>
      <c r="B1929" s="31" t="s">
        <v>11069</v>
      </c>
      <c r="C1929" s="31" t="s">
        <v>11070</v>
      </c>
      <c r="D1929" s="31" t="s">
        <v>10952</v>
      </c>
      <c r="E1929" s="31" t="s">
        <v>5898</v>
      </c>
      <c r="F1929" s="31" t="s">
        <v>10952</v>
      </c>
      <c r="G1929" s="47"/>
      <c r="H1929" s="33">
        <v>0</v>
      </c>
      <c r="I1929" s="31" t="s">
        <v>5661</v>
      </c>
      <c r="J1929" s="31" t="s">
        <v>5662</v>
      </c>
      <c r="K1929" s="31" t="s">
        <v>5164</v>
      </c>
      <c r="L1929" s="31" t="s">
        <v>5278</v>
      </c>
      <c r="M1929" s="31" t="s">
        <v>5673</v>
      </c>
      <c r="N1929" s="31"/>
      <c r="O1929" s="31" t="s">
        <v>11068</v>
      </c>
      <c r="P1929" s="31" t="s">
        <v>11069</v>
      </c>
      <c r="Q1929" s="31" t="s">
        <v>5168</v>
      </c>
    </row>
    <row r="1930" spans="1:17" hidden="1" x14ac:dyDescent="0.2">
      <c r="A1930" s="31" t="s">
        <v>11071</v>
      </c>
      <c r="B1930" s="31" t="s">
        <v>11072</v>
      </c>
      <c r="C1930" s="31" t="s">
        <v>11073</v>
      </c>
      <c r="D1930" s="31" t="s">
        <v>10952</v>
      </c>
      <c r="E1930" s="31" t="s">
        <v>9590</v>
      </c>
      <c r="F1930" s="31" t="s">
        <v>10952</v>
      </c>
      <c r="G1930" s="47"/>
      <c r="H1930" s="33">
        <v>0</v>
      </c>
      <c r="I1930" s="31" t="s">
        <v>5421</v>
      </c>
      <c r="J1930" s="31" t="s">
        <v>5422</v>
      </c>
      <c r="K1930" s="31" t="s">
        <v>5164</v>
      </c>
      <c r="L1930" s="31" t="s">
        <v>5278</v>
      </c>
      <c r="M1930" s="31" t="s">
        <v>5609</v>
      </c>
      <c r="N1930" s="31"/>
      <c r="O1930" s="31" t="s">
        <v>11071</v>
      </c>
      <c r="P1930" s="31" t="s">
        <v>11072</v>
      </c>
      <c r="Q1930" s="31" t="s">
        <v>5168</v>
      </c>
    </row>
    <row r="1931" spans="1:17" hidden="1" x14ac:dyDescent="0.2">
      <c r="A1931" s="31" t="s">
        <v>11074</v>
      </c>
      <c r="B1931" s="31" t="s">
        <v>11075</v>
      </c>
      <c r="C1931" s="31" t="s">
        <v>11076</v>
      </c>
      <c r="D1931" s="31" t="s">
        <v>10952</v>
      </c>
      <c r="E1931" s="31" t="s">
        <v>9590</v>
      </c>
      <c r="F1931" s="31" t="s">
        <v>10952</v>
      </c>
      <c r="G1931" s="47"/>
      <c r="H1931" s="33">
        <v>0</v>
      </c>
      <c r="I1931" s="31" t="s">
        <v>5421</v>
      </c>
      <c r="J1931" s="31" t="s">
        <v>5422</v>
      </c>
      <c r="K1931" s="31" t="s">
        <v>5164</v>
      </c>
      <c r="L1931" s="31" t="s">
        <v>5278</v>
      </c>
      <c r="M1931" s="31" t="s">
        <v>6466</v>
      </c>
      <c r="N1931" s="31"/>
      <c r="O1931" s="31" t="s">
        <v>11074</v>
      </c>
      <c r="P1931" s="31" t="s">
        <v>11075</v>
      </c>
      <c r="Q1931" s="31" t="s">
        <v>5168</v>
      </c>
    </row>
    <row r="1932" spans="1:17" hidden="1" x14ac:dyDescent="0.2">
      <c r="A1932" s="31" t="s">
        <v>11077</v>
      </c>
      <c r="B1932" s="31" t="s">
        <v>11078</v>
      </c>
      <c r="C1932" s="31" t="s">
        <v>11079</v>
      </c>
      <c r="D1932" s="31" t="s">
        <v>10952</v>
      </c>
      <c r="E1932" s="31" t="s">
        <v>5898</v>
      </c>
      <c r="F1932" s="31" t="s">
        <v>10952</v>
      </c>
      <c r="G1932" s="47"/>
      <c r="H1932" s="33">
        <v>0</v>
      </c>
      <c r="I1932" s="31" t="s">
        <v>5661</v>
      </c>
      <c r="J1932" s="31" t="s">
        <v>5662</v>
      </c>
      <c r="K1932" s="31" t="s">
        <v>5164</v>
      </c>
      <c r="L1932" s="31" t="s">
        <v>5278</v>
      </c>
      <c r="M1932" s="31" t="s">
        <v>5673</v>
      </c>
      <c r="N1932" s="31"/>
      <c r="O1932" s="31" t="s">
        <v>11077</v>
      </c>
      <c r="P1932" s="31" t="s">
        <v>11078</v>
      </c>
      <c r="Q1932" s="31" t="s">
        <v>5168</v>
      </c>
    </row>
    <row r="1933" spans="1:17" hidden="1" x14ac:dyDescent="0.2">
      <c r="A1933" s="31" t="s">
        <v>11080</v>
      </c>
      <c r="B1933" s="31" t="s">
        <v>11081</v>
      </c>
      <c r="C1933" s="31" t="s">
        <v>11082</v>
      </c>
      <c r="D1933" s="31" t="s">
        <v>10620</v>
      </c>
      <c r="E1933" s="31" t="s">
        <v>5898</v>
      </c>
      <c r="F1933" s="31" t="s">
        <v>10620</v>
      </c>
      <c r="G1933" s="47"/>
      <c r="H1933" s="33">
        <v>0</v>
      </c>
      <c r="I1933" s="31" t="s">
        <v>5661</v>
      </c>
      <c r="J1933" s="31" t="s">
        <v>5662</v>
      </c>
      <c r="K1933" s="31" t="s">
        <v>5164</v>
      </c>
      <c r="L1933" s="31" t="s">
        <v>5278</v>
      </c>
      <c r="M1933" s="31" t="s">
        <v>5819</v>
      </c>
      <c r="N1933" s="31"/>
      <c r="O1933" s="31" t="s">
        <v>11080</v>
      </c>
      <c r="P1933" s="31" t="s">
        <v>11081</v>
      </c>
      <c r="Q1933" s="31" t="s">
        <v>5168</v>
      </c>
    </row>
    <row r="1934" spans="1:17" hidden="1" x14ac:dyDescent="0.2">
      <c r="A1934" s="31" t="s">
        <v>11083</v>
      </c>
      <c r="B1934" s="31" t="s">
        <v>11084</v>
      </c>
      <c r="C1934" s="31" t="s">
        <v>11085</v>
      </c>
      <c r="D1934" s="31" t="s">
        <v>10620</v>
      </c>
      <c r="E1934" s="31" t="s">
        <v>5898</v>
      </c>
      <c r="F1934" s="31" t="s">
        <v>10620</v>
      </c>
      <c r="G1934" s="47"/>
      <c r="H1934" s="33">
        <v>0</v>
      </c>
      <c r="I1934" s="31" t="s">
        <v>5661</v>
      </c>
      <c r="J1934" s="31" t="s">
        <v>5662</v>
      </c>
      <c r="K1934" s="31" t="s">
        <v>5164</v>
      </c>
      <c r="L1934" s="31" t="s">
        <v>5278</v>
      </c>
      <c r="M1934" s="31" t="s">
        <v>5819</v>
      </c>
      <c r="N1934" s="31"/>
      <c r="O1934" s="31" t="s">
        <v>11083</v>
      </c>
      <c r="P1934" s="31" t="s">
        <v>11084</v>
      </c>
      <c r="Q1934" s="31" t="s">
        <v>5168</v>
      </c>
    </row>
    <row r="1935" spans="1:17" hidden="1" x14ac:dyDescent="0.2">
      <c r="A1935" s="31" t="s">
        <v>11086</v>
      </c>
      <c r="B1935" s="31" t="s">
        <v>11087</v>
      </c>
      <c r="C1935" s="31" t="s">
        <v>11088</v>
      </c>
      <c r="D1935" s="31" t="s">
        <v>11089</v>
      </c>
      <c r="E1935" s="31" t="s">
        <v>5898</v>
      </c>
      <c r="F1935" s="31" t="s">
        <v>11089</v>
      </c>
      <c r="G1935" s="47"/>
      <c r="H1935" s="33">
        <v>0</v>
      </c>
      <c r="I1935" s="31" t="s">
        <v>5661</v>
      </c>
      <c r="J1935" s="31" t="s">
        <v>5662</v>
      </c>
      <c r="K1935" s="31" t="s">
        <v>5164</v>
      </c>
      <c r="L1935" s="31" t="s">
        <v>5278</v>
      </c>
      <c r="M1935" s="31" t="s">
        <v>5673</v>
      </c>
      <c r="N1935" s="31"/>
      <c r="O1935" s="31" t="s">
        <v>11086</v>
      </c>
      <c r="P1935" s="31" t="s">
        <v>11087</v>
      </c>
      <c r="Q1935" s="31" t="s">
        <v>5168</v>
      </c>
    </row>
    <row r="1936" spans="1:17" hidden="1" x14ac:dyDescent="0.2">
      <c r="A1936" s="31" t="s">
        <v>11090</v>
      </c>
      <c r="B1936" s="31" t="s">
        <v>11091</v>
      </c>
      <c r="C1936" s="31" t="s">
        <v>11092</v>
      </c>
      <c r="D1936" s="31" t="s">
        <v>11093</v>
      </c>
      <c r="E1936" s="31" t="s">
        <v>5898</v>
      </c>
      <c r="F1936" s="31" t="s">
        <v>11093</v>
      </c>
      <c r="G1936" s="47"/>
      <c r="H1936" s="33">
        <v>0</v>
      </c>
      <c r="I1936" s="31" t="s">
        <v>5661</v>
      </c>
      <c r="J1936" s="31" t="s">
        <v>5662</v>
      </c>
      <c r="K1936" s="31" t="s">
        <v>5164</v>
      </c>
      <c r="L1936" s="31" t="s">
        <v>5278</v>
      </c>
      <c r="M1936" s="31" t="s">
        <v>5673</v>
      </c>
      <c r="N1936" s="31"/>
      <c r="O1936" s="31" t="s">
        <v>11090</v>
      </c>
      <c r="P1936" s="31" t="s">
        <v>11091</v>
      </c>
      <c r="Q1936" s="31" t="s">
        <v>5168</v>
      </c>
    </row>
    <row r="1937" spans="1:17" hidden="1" x14ac:dyDescent="0.2">
      <c r="A1937" s="31" t="s">
        <v>11094</v>
      </c>
      <c r="B1937" s="31" t="s">
        <v>11095</v>
      </c>
      <c r="C1937" s="31" t="s">
        <v>11096</v>
      </c>
      <c r="D1937" s="31" t="s">
        <v>11097</v>
      </c>
      <c r="E1937" s="31" t="s">
        <v>9590</v>
      </c>
      <c r="F1937" s="31" t="s">
        <v>11097</v>
      </c>
      <c r="G1937" s="47"/>
      <c r="H1937" s="33">
        <v>0</v>
      </c>
      <c r="I1937" s="31" t="s">
        <v>5421</v>
      </c>
      <c r="J1937" s="31" t="s">
        <v>5422</v>
      </c>
      <c r="K1937" s="31" t="s">
        <v>5164</v>
      </c>
      <c r="L1937" s="31" t="s">
        <v>5278</v>
      </c>
      <c r="M1937" s="31" t="s">
        <v>6466</v>
      </c>
      <c r="N1937" s="31"/>
      <c r="O1937" s="31" t="s">
        <v>11094</v>
      </c>
      <c r="P1937" s="31" t="s">
        <v>11095</v>
      </c>
      <c r="Q1937" s="31" t="s">
        <v>5168</v>
      </c>
    </row>
    <row r="1938" spans="1:17" hidden="1" x14ac:dyDescent="0.2">
      <c r="A1938" s="31" t="s">
        <v>11098</v>
      </c>
      <c r="B1938" s="31" t="s">
        <v>11099</v>
      </c>
      <c r="C1938" s="31" t="s">
        <v>11100</v>
      </c>
      <c r="D1938" s="31" t="s">
        <v>10620</v>
      </c>
      <c r="E1938" s="31" t="s">
        <v>9590</v>
      </c>
      <c r="F1938" s="31" t="s">
        <v>10620</v>
      </c>
      <c r="G1938" s="47"/>
      <c r="H1938" s="33">
        <v>0</v>
      </c>
      <c r="I1938" s="31" t="s">
        <v>5421</v>
      </c>
      <c r="J1938" s="31" t="s">
        <v>5422</v>
      </c>
      <c r="K1938" s="31" t="s">
        <v>5164</v>
      </c>
      <c r="L1938" s="31" t="s">
        <v>5278</v>
      </c>
      <c r="M1938" s="31" t="s">
        <v>6466</v>
      </c>
      <c r="N1938" s="31"/>
      <c r="O1938" s="31" t="s">
        <v>11098</v>
      </c>
      <c r="P1938" s="31" t="s">
        <v>11099</v>
      </c>
      <c r="Q1938" s="31" t="s">
        <v>5168</v>
      </c>
    </row>
    <row r="1939" spans="1:17" hidden="1" x14ac:dyDescent="0.2">
      <c r="A1939" s="31" t="s">
        <v>11101</v>
      </c>
      <c r="B1939" s="31" t="s">
        <v>11102</v>
      </c>
      <c r="C1939" s="31" t="s">
        <v>11103</v>
      </c>
      <c r="D1939" s="31" t="s">
        <v>11097</v>
      </c>
      <c r="E1939" s="31" t="s">
        <v>5898</v>
      </c>
      <c r="F1939" s="31" t="s">
        <v>11097</v>
      </c>
      <c r="G1939" s="47"/>
      <c r="H1939" s="33">
        <v>0</v>
      </c>
      <c r="I1939" s="31" t="s">
        <v>5661</v>
      </c>
      <c r="J1939" s="31" t="s">
        <v>5662</v>
      </c>
      <c r="K1939" s="31" t="s">
        <v>5164</v>
      </c>
      <c r="L1939" s="31" t="s">
        <v>5278</v>
      </c>
      <c r="M1939" s="31" t="s">
        <v>5663</v>
      </c>
      <c r="N1939" s="31"/>
      <c r="O1939" s="31" t="s">
        <v>11101</v>
      </c>
      <c r="P1939" s="31" t="s">
        <v>11102</v>
      </c>
      <c r="Q1939" s="31" t="s">
        <v>5168</v>
      </c>
    </row>
    <row r="1940" spans="1:17" hidden="1" x14ac:dyDescent="0.2">
      <c r="A1940" s="31" t="s">
        <v>11104</v>
      </c>
      <c r="B1940" s="31" t="s">
        <v>11105</v>
      </c>
      <c r="C1940" s="31" t="s">
        <v>11106</v>
      </c>
      <c r="D1940" s="31" t="s">
        <v>11107</v>
      </c>
      <c r="E1940" s="31" t="s">
        <v>9590</v>
      </c>
      <c r="F1940" s="31" t="s">
        <v>11107</v>
      </c>
      <c r="G1940" s="47"/>
      <c r="H1940" s="33">
        <v>0</v>
      </c>
      <c r="I1940" s="31" t="s">
        <v>5294</v>
      </c>
      <c r="J1940" s="31" t="s">
        <v>5295</v>
      </c>
      <c r="K1940" s="31" t="s">
        <v>5164</v>
      </c>
      <c r="L1940" s="31" t="s">
        <v>5932</v>
      </c>
      <c r="M1940" s="31" t="s">
        <v>5297</v>
      </c>
      <c r="N1940" s="31"/>
      <c r="O1940" s="31" t="s">
        <v>11104</v>
      </c>
      <c r="P1940" s="31" t="s">
        <v>11105</v>
      </c>
      <c r="Q1940" s="31" t="s">
        <v>5168</v>
      </c>
    </row>
    <row r="1941" spans="1:17" hidden="1" x14ac:dyDescent="0.2">
      <c r="A1941" s="31" t="s">
        <v>11108</v>
      </c>
      <c r="B1941" s="31" t="s">
        <v>11109</v>
      </c>
      <c r="C1941" s="31" t="s">
        <v>11110</v>
      </c>
      <c r="D1941" s="31" t="s">
        <v>10620</v>
      </c>
      <c r="E1941" s="31" t="s">
        <v>9590</v>
      </c>
      <c r="F1941" s="31" t="s">
        <v>10620</v>
      </c>
      <c r="G1941" s="47"/>
      <c r="H1941" s="33">
        <v>0</v>
      </c>
      <c r="I1941" s="31" t="s">
        <v>5421</v>
      </c>
      <c r="J1941" s="31" t="s">
        <v>5422</v>
      </c>
      <c r="K1941" s="31" t="s">
        <v>5164</v>
      </c>
      <c r="L1941" s="31" t="s">
        <v>5278</v>
      </c>
      <c r="M1941" s="31" t="s">
        <v>5446</v>
      </c>
      <c r="N1941" s="31"/>
      <c r="O1941" s="31" t="s">
        <v>11108</v>
      </c>
      <c r="P1941" s="31" t="s">
        <v>11109</v>
      </c>
      <c r="Q1941" s="31" t="s">
        <v>5168</v>
      </c>
    </row>
    <row r="1942" spans="1:17" hidden="1" x14ac:dyDescent="0.2">
      <c r="A1942" s="31" t="s">
        <v>11111</v>
      </c>
      <c r="B1942" s="31" t="s">
        <v>11112</v>
      </c>
      <c r="C1942" s="31" t="s">
        <v>11113</v>
      </c>
      <c r="D1942" s="31" t="s">
        <v>11097</v>
      </c>
      <c r="E1942" s="31" t="s">
        <v>5898</v>
      </c>
      <c r="F1942" s="31" t="s">
        <v>11097</v>
      </c>
      <c r="G1942" s="47"/>
      <c r="H1942" s="33">
        <v>0</v>
      </c>
      <c r="I1942" s="31" t="s">
        <v>5661</v>
      </c>
      <c r="J1942" s="31" t="s">
        <v>5662</v>
      </c>
      <c r="K1942" s="31" t="s">
        <v>5164</v>
      </c>
      <c r="L1942" s="31" t="s">
        <v>5278</v>
      </c>
      <c r="M1942" s="31" t="s">
        <v>5663</v>
      </c>
      <c r="N1942" s="31"/>
      <c r="O1942" s="31" t="s">
        <v>11111</v>
      </c>
      <c r="P1942" s="31" t="s">
        <v>11112</v>
      </c>
      <c r="Q1942" s="31" t="s">
        <v>5168</v>
      </c>
    </row>
    <row r="1943" spans="1:17" hidden="1" x14ac:dyDescent="0.2">
      <c r="A1943" s="31" t="s">
        <v>11114</v>
      </c>
      <c r="B1943" s="31" t="s">
        <v>11115</v>
      </c>
      <c r="C1943" s="31" t="s">
        <v>11116</v>
      </c>
      <c r="D1943" s="31" t="s">
        <v>10933</v>
      </c>
      <c r="E1943" s="31" t="s">
        <v>5898</v>
      </c>
      <c r="F1943" s="31" t="s">
        <v>10933</v>
      </c>
      <c r="G1943" s="47"/>
      <c r="H1943" s="33">
        <v>0</v>
      </c>
      <c r="I1943" s="31" t="s">
        <v>5661</v>
      </c>
      <c r="J1943" s="31" t="s">
        <v>5662</v>
      </c>
      <c r="K1943" s="31" t="s">
        <v>5164</v>
      </c>
      <c r="L1943" s="31" t="s">
        <v>5278</v>
      </c>
      <c r="M1943" s="31" t="s">
        <v>5673</v>
      </c>
      <c r="N1943" s="31"/>
      <c r="O1943" s="31" t="s">
        <v>11114</v>
      </c>
      <c r="P1943" s="31" t="s">
        <v>11115</v>
      </c>
      <c r="Q1943" s="31" t="s">
        <v>5168</v>
      </c>
    </row>
    <row r="1944" spans="1:17" hidden="1" x14ac:dyDescent="0.2">
      <c r="A1944" s="31" t="s">
        <v>11117</v>
      </c>
      <c r="B1944" s="31" t="s">
        <v>11118</v>
      </c>
      <c r="C1944" s="31" t="s">
        <v>11119</v>
      </c>
      <c r="D1944" s="31" t="s">
        <v>10933</v>
      </c>
      <c r="E1944" s="31" t="s">
        <v>9590</v>
      </c>
      <c r="F1944" s="31" t="s">
        <v>10933</v>
      </c>
      <c r="G1944" s="47"/>
      <c r="H1944" s="33">
        <v>0</v>
      </c>
      <c r="I1944" s="31" t="s">
        <v>5421</v>
      </c>
      <c r="J1944" s="31" t="s">
        <v>5422</v>
      </c>
      <c r="K1944" s="31" t="s">
        <v>5164</v>
      </c>
      <c r="L1944" s="31" t="s">
        <v>5278</v>
      </c>
      <c r="M1944" s="31" t="s">
        <v>5354</v>
      </c>
      <c r="N1944" s="31"/>
      <c r="O1944" s="31" t="s">
        <v>11117</v>
      </c>
      <c r="P1944" s="31" t="s">
        <v>11118</v>
      </c>
      <c r="Q1944" s="31" t="s">
        <v>5168</v>
      </c>
    </row>
    <row r="1945" spans="1:17" hidden="1" x14ac:dyDescent="0.2">
      <c r="A1945" s="31" t="s">
        <v>11120</v>
      </c>
      <c r="B1945" s="31" t="s">
        <v>11121</v>
      </c>
      <c r="C1945" s="31" t="s">
        <v>11122</v>
      </c>
      <c r="D1945" s="31" t="s">
        <v>10933</v>
      </c>
      <c r="E1945" s="31" t="s">
        <v>5898</v>
      </c>
      <c r="F1945" s="31" t="s">
        <v>10933</v>
      </c>
      <c r="G1945" s="47"/>
      <c r="H1945" s="33">
        <v>0</v>
      </c>
      <c r="I1945" s="31" t="s">
        <v>5661</v>
      </c>
      <c r="J1945" s="31" t="s">
        <v>5662</v>
      </c>
      <c r="K1945" s="31" t="s">
        <v>5164</v>
      </c>
      <c r="L1945" s="31" t="s">
        <v>5278</v>
      </c>
      <c r="M1945" s="31" t="s">
        <v>5673</v>
      </c>
      <c r="N1945" s="31"/>
      <c r="O1945" s="31" t="s">
        <v>11120</v>
      </c>
      <c r="P1945" s="31" t="s">
        <v>11121</v>
      </c>
      <c r="Q1945" s="31" t="s">
        <v>5168</v>
      </c>
    </row>
    <row r="1946" spans="1:17" hidden="1" x14ac:dyDescent="0.2">
      <c r="A1946" s="31" t="s">
        <v>11123</v>
      </c>
      <c r="B1946" s="31" t="s">
        <v>11124</v>
      </c>
      <c r="C1946" s="31" t="s">
        <v>11125</v>
      </c>
      <c r="D1946" s="31" t="s">
        <v>10933</v>
      </c>
      <c r="E1946" s="31" t="s">
        <v>5898</v>
      </c>
      <c r="F1946" s="31" t="s">
        <v>10933</v>
      </c>
      <c r="G1946" s="47"/>
      <c r="H1946" s="33">
        <v>0</v>
      </c>
      <c r="I1946" s="31" t="s">
        <v>5661</v>
      </c>
      <c r="J1946" s="31" t="s">
        <v>5662</v>
      </c>
      <c r="K1946" s="31" t="s">
        <v>5164</v>
      </c>
      <c r="L1946" s="31" t="s">
        <v>5278</v>
      </c>
      <c r="M1946" s="31" t="s">
        <v>5673</v>
      </c>
      <c r="N1946" s="31"/>
      <c r="O1946" s="31" t="s">
        <v>11123</v>
      </c>
      <c r="P1946" s="31" t="s">
        <v>11124</v>
      </c>
      <c r="Q1946" s="31" t="s">
        <v>5168</v>
      </c>
    </row>
    <row r="1947" spans="1:17" hidden="1" x14ac:dyDescent="0.2">
      <c r="A1947" s="31" t="s">
        <v>11126</v>
      </c>
      <c r="B1947" s="31" t="s">
        <v>11127</v>
      </c>
      <c r="C1947" s="31" t="s">
        <v>11128</v>
      </c>
      <c r="D1947" s="31" t="s">
        <v>3948</v>
      </c>
      <c r="E1947" s="31" t="s">
        <v>9590</v>
      </c>
      <c r="F1947" s="31"/>
      <c r="G1947" s="47"/>
      <c r="H1947" s="33">
        <v>0</v>
      </c>
      <c r="I1947" s="31" t="s">
        <v>5421</v>
      </c>
      <c r="J1947" s="31" t="s">
        <v>5422</v>
      </c>
      <c r="K1947" s="31" t="s">
        <v>5164</v>
      </c>
      <c r="L1947" s="31" t="s">
        <v>5278</v>
      </c>
      <c r="M1947" s="31" t="s">
        <v>6466</v>
      </c>
      <c r="N1947" s="31"/>
      <c r="O1947" s="31" t="s">
        <v>11126</v>
      </c>
      <c r="P1947" s="31" t="s">
        <v>11127</v>
      </c>
      <c r="Q1947" s="31" t="s">
        <v>5168</v>
      </c>
    </row>
    <row r="1948" spans="1:17" hidden="1" x14ac:dyDescent="0.2">
      <c r="A1948" s="31" t="s">
        <v>11129</v>
      </c>
      <c r="B1948" s="31" t="s">
        <v>11130</v>
      </c>
      <c r="C1948" s="31" t="s">
        <v>11131</v>
      </c>
      <c r="D1948" s="31" t="s">
        <v>11132</v>
      </c>
      <c r="E1948" s="31" t="s">
        <v>5898</v>
      </c>
      <c r="F1948" s="31" t="s">
        <v>11132</v>
      </c>
      <c r="G1948" s="47"/>
      <c r="H1948" s="33">
        <v>0</v>
      </c>
      <c r="I1948" s="31" t="s">
        <v>5294</v>
      </c>
      <c r="J1948" s="31" t="s">
        <v>5295</v>
      </c>
      <c r="K1948" s="31" t="s">
        <v>5164</v>
      </c>
      <c r="L1948" s="31" t="s">
        <v>5798</v>
      </c>
      <c r="M1948" s="31" t="s">
        <v>5297</v>
      </c>
      <c r="N1948" s="31"/>
      <c r="O1948" s="31" t="s">
        <v>11129</v>
      </c>
      <c r="P1948" s="31" t="s">
        <v>11130</v>
      </c>
      <c r="Q1948" s="31" t="s">
        <v>5168</v>
      </c>
    </row>
    <row r="1949" spans="1:17" hidden="1" x14ac:dyDescent="0.2">
      <c r="A1949" s="31" t="s">
        <v>11133</v>
      </c>
      <c r="B1949" s="31" t="s">
        <v>11134</v>
      </c>
      <c r="C1949" s="31" t="s">
        <v>11135</v>
      </c>
      <c r="D1949" s="31"/>
      <c r="E1949" s="31" t="s">
        <v>9590</v>
      </c>
      <c r="F1949" s="31" t="s">
        <v>11136</v>
      </c>
      <c r="G1949" s="47"/>
      <c r="H1949" s="33">
        <v>0</v>
      </c>
      <c r="I1949" s="31" t="s">
        <v>5294</v>
      </c>
      <c r="J1949" s="31" t="s">
        <v>5295</v>
      </c>
      <c r="K1949" s="31" t="s">
        <v>5164</v>
      </c>
      <c r="L1949" s="31" t="s">
        <v>5939</v>
      </c>
      <c r="M1949" s="31" t="s">
        <v>5297</v>
      </c>
      <c r="N1949" s="31" t="s">
        <v>11137</v>
      </c>
      <c r="O1949" s="31" t="s">
        <v>11133</v>
      </c>
      <c r="P1949" s="31" t="s">
        <v>11134</v>
      </c>
      <c r="Q1949" s="31" t="s">
        <v>5168</v>
      </c>
    </row>
    <row r="1950" spans="1:17" hidden="1" x14ac:dyDescent="0.2">
      <c r="A1950" s="31" t="s">
        <v>11138</v>
      </c>
      <c r="B1950" s="31" t="s">
        <v>11139</v>
      </c>
      <c r="C1950" s="31" t="s">
        <v>11140</v>
      </c>
      <c r="D1950" s="31"/>
      <c r="E1950" s="31" t="s">
        <v>5898</v>
      </c>
      <c r="F1950" s="31"/>
      <c r="G1950" s="47"/>
      <c r="H1950" s="33">
        <v>0</v>
      </c>
      <c r="I1950" s="31" t="s">
        <v>5294</v>
      </c>
      <c r="J1950" s="31" t="s">
        <v>5295</v>
      </c>
      <c r="K1950" s="31" t="s">
        <v>5164</v>
      </c>
      <c r="L1950" s="31" t="s">
        <v>5798</v>
      </c>
      <c r="M1950" s="31" t="s">
        <v>5297</v>
      </c>
      <c r="N1950" s="31" t="s">
        <v>11141</v>
      </c>
      <c r="O1950" s="31" t="s">
        <v>11138</v>
      </c>
      <c r="P1950" s="31" t="s">
        <v>11139</v>
      </c>
      <c r="Q1950" s="31" t="s">
        <v>5168</v>
      </c>
    </row>
    <row r="1951" spans="1:17" hidden="1" x14ac:dyDescent="0.2">
      <c r="A1951" s="31" t="s">
        <v>11142</v>
      </c>
      <c r="B1951" s="31" t="s">
        <v>11143</v>
      </c>
      <c r="C1951" s="31" t="s">
        <v>11144</v>
      </c>
      <c r="D1951" s="31"/>
      <c r="E1951" s="31" t="s">
        <v>9590</v>
      </c>
      <c r="F1951" s="31"/>
      <c r="G1951" s="47"/>
      <c r="H1951" s="33">
        <v>0</v>
      </c>
      <c r="I1951" s="31" t="s">
        <v>5421</v>
      </c>
      <c r="J1951" s="31" t="s">
        <v>5422</v>
      </c>
      <c r="K1951" s="31" t="s">
        <v>5164</v>
      </c>
      <c r="L1951" s="31" t="s">
        <v>5278</v>
      </c>
      <c r="M1951" s="31" t="s">
        <v>5354</v>
      </c>
      <c r="N1951" s="31" t="s">
        <v>11145</v>
      </c>
      <c r="O1951" s="31" t="s">
        <v>11142</v>
      </c>
      <c r="P1951" s="31" t="s">
        <v>11143</v>
      </c>
      <c r="Q1951" s="31" t="s">
        <v>5168</v>
      </c>
    </row>
    <row r="1952" spans="1:17" hidden="1" x14ac:dyDescent="0.2">
      <c r="A1952" s="31" t="s">
        <v>11146</v>
      </c>
      <c r="B1952" s="31" t="s">
        <v>11147</v>
      </c>
      <c r="C1952" s="31" t="s">
        <v>11148</v>
      </c>
      <c r="D1952" s="31" t="s">
        <v>11149</v>
      </c>
      <c r="E1952" s="31" t="s">
        <v>5898</v>
      </c>
      <c r="F1952" s="31" t="s">
        <v>11149</v>
      </c>
      <c r="G1952" s="47"/>
      <c r="H1952" s="33">
        <v>0</v>
      </c>
      <c r="I1952" s="31" t="s">
        <v>5661</v>
      </c>
      <c r="J1952" s="31" t="s">
        <v>5662</v>
      </c>
      <c r="K1952" s="31" t="s">
        <v>5164</v>
      </c>
      <c r="L1952" s="31" t="s">
        <v>5278</v>
      </c>
      <c r="M1952" s="31" t="s">
        <v>5290</v>
      </c>
      <c r="N1952" s="31"/>
      <c r="O1952" s="31" t="s">
        <v>11146</v>
      </c>
      <c r="P1952" s="31" t="s">
        <v>11147</v>
      </c>
      <c r="Q1952" s="31" t="s">
        <v>5168</v>
      </c>
    </row>
    <row r="1953" spans="1:17" hidden="1" x14ac:dyDescent="0.2">
      <c r="A1953" s="31" t="s">
        <v>11150</v>
      </c>
      <c r="B1953" s="31" t="s">
        <v>11151</v>
      </c>
      <c r="C1953" s="31" t="s">
        <v>11152</v>
      </c>
      <c r="D1953" s="31" t="s">
        <v>11149</v>
      </c>
      <c r="E1953" s="31" t="s">
        <v>5898</v>
      </c>
      <c r="F1953" s="31" t="s">
        <v>11149</v>
      </c>
      <c r="G1953" s="47"/>
      <c r="H1953" s="33">
        <v>0</v>
      </c>
      <c r="I1953" s="31" t="s">
        <v>5421</v>
      </c>
      <c r="J1953" s="31" t="s">
        <v>5422</v>
      </c>
      <c r="K1953" s="31" t="s">
        <v>5164</v>
      </c>
      <c r="L1953" s="31" t="s">
        <v>5278</v>
      </c>
      <c r="M1953" s="31" t="s">
        <v>5701</v>
      </c>
      <c r="N1953" s="31"/>
      <c r="O1953" s="31" t="s">
        <v>11150</v>
      </c>
      <c r="P1953" s="31" t="s">
        <v>11151</v>
      </c>
      <c r="Q1953" s="31" t="s">
        <v>5168</v>
      </c>
    </row>
    <row r="1954" spans="1:17" hidden="1" x14ac:dyDescent="0.2">
      <c r="A1954" s="31" t="s">
        <v>11153</v>
      </c>
      <c r="B1954" s="31" t="s">
        <v>11154</v>
      </c>
      <c r="C1954" s="31" t="s">
        <v>11155</v>
      </c>
      <c r="D1954" s="31"/>
      <c r="E1954" s="31" t="s">
        <v>5898</v>
      </c>
      <c r="F1954" s="31" t="s">
        <v>11156</v>
      </c>
      <c r="G1954" s="47"/>
      <c r="H1954" s="33">
        <v>0</v>
      </c>
      <c r="I1954" s="31" t="s">
        <v>5661</v>
      </c>
      <c r="J1954" s="31" t="s">
        <v>5662</v>
      </c>
      <c r="K1954" s="31" t="s">
        <v>5164</v>
      </c>
      <c r="L1954" s="31" t="s">
        <v>5278</v>
      </c>
      <c r="M1954" s="31" t="s">
        <v>5687</v>
      </c>
      <c r="N1954" s="31" t="s">
        <v>11157</v>
      </c>
      <c r="O1954" s="31" t="s">
        <v>11153</v>
      </c>
      <c r="P1954" s="31" t="s">
        <v>11154</v>
      </c>
      <c r="Q1954" s="31" t="s">
        <v>5168</v>
      </c>
    </row>
    <row r="1955" spans="1:17" hidden="1" x14ac:dyDescent="0.2">
      <c r="A1955" s="31" t="s">
        <v>11158</v>
      </c>
      <c r="B1955" s="31" t="s">
        <v>11159</v>
      </c>
      <c r="C1955" s="31" t="s">
        <v>11160</v>
      </c>
      <c r="D1955" s="31"/>
      <c r="E1955" s="31" t="s">
        <v>9590</v>
      </c>
      <c r="F1955" s="31" t="s">
        <v>11161</v>
      </c>
      <c r="G1955" s="47"/>
      <c r="H1955" s="33">
        <v>0</v>
      </c>
      <c r="I1955" s="31" t="s">
        <v>5661</v>
      </c>
      <c r="J1955" s="31" t="s">
        <v>5662</v>
      </c>
      <c r="K1955" s="31" t="s">
        <v>5164</v>
      </c>
      <c r="L1955" s="31" t="s">
        <v>5278</v>
      </c>
      <c r="M1955" s="31" t="s">
        <v>9215</v>
      </c>
      <c r="N1955" s="31"/>
      <c r="O1955" s="31" t="s">
        <v>11158</v>
      </c>
      <c r="P1955" s="31" t="s">
        <v>11159</v>
      </c>
      <c r="Q1955" s="31" t="s">
        <v>5168</v>
      </c>
    </row>
    <row r="1956" spans="1:17" hidden="1" x14ac:dyDescent="0.2">
      <c r="A1956" s="31" t="s">
        <v>11162</v>
      </c>
      <c r="B1956" s="31" t="s">
        <v>11163</v>
      </c>
      <c r="C1956" s="31" t="s">
        <v>11164</v>
      </c>
      <c r="D1956" s="31" t="s">
        <v>11165</v>
      </c>
      <c r="E1956" s="31" t="s">
        <v>10841</v>
      </c>
      <c r="F1956" s="31" t="s">
        <v>11165</v>
      </c>
      <c r="G1956" s="47"/>
      <c r="H1956" s="33">
        <v>0</v>
      </c>
      <c r="I1956" s="31" t="s">
        <v>5421</v>
      </c>
      <c r="J1956" s="31" t="s">
        <v>5422</v>
      </c>
      <c r="K1956" s="31" t="s">
        <v>5164</v>
      </c>
      <c r="L1956" s="31" t="s">
        <v>5278</v>
      </c>
      <c r="M1956" s="31" t="s">
        <v>6466</v>
      </c>
      <c r="N1956" s="31"/>
      <c r="O1956" s="31" t="s">
        <v>11162</v>
      </c>
      <c r="P1956" s="31" t="s">
        <v>11163</v>
      </c>
      <c r="Q1956" s="31" t="s">
        <v>5168</v>
      </c>
    </row>
    <row r="1957" spans="1:17" hidden="1" x14ac:dyDescent="0.2">
      <c r="A1957" s="31" t="s">
        <v>11166</v>
      </c>
      <c r="B1957" s="31" t="s">
        <v>11167</v>
      </c>
      <c r="C1957" s="31" t="s">
        <v>11168</v>
      </c>
      <c r="D1957" s="31" t="s">
        <v>11169</v>
      </c>
      <c r="E1957" s="31" t="s">
        <v>5898</v>
      </c>
      <c r="F1957" s="31" t="s">
        <v>11169</v>
      </c>
      <c r="G1957" s="47"/>
      <c r="H1957" s="33">
        <v>0</v>
      </c>
      <c r="I1957" s="31" t="s">
        <v>5661</v>
      </c>
      <c r="J1957" s="31" t="s">
        <v>5662</v>
      </c>
      <c r="K1957" s="31" t="s">
        <v>5164</v>
      </c>
      <c r="L1957" s="31" t="s">
        <v>5278</v>
      </c>
      <c r="M1957" s="31" t="s">
        <v>5774</v>
      </c>
      <c r="N1957" s="31" t="s">
        <v>11170</v>
      </c>
      <c r="O1957" s="31" t="s">
        <v>11166</v>
      </c>
      <c r="P1957" s="31" t="s">
        <v>11167</v>
      </c>
      <c r="Q1957" s="31" t="s">
        <v>5168</v>
      </c>
    </row>
    <row r="1958" spans="1:17" hidden="1" x14ac:dyDescent="0.2">
      <c r="A1958" s="31" t="s">
        <v>11171</v>
      </c>
      <c r="B1958" s="31" t="s">
        <v>11172</v>
      </c>
      <c r="C1958" s="31" t="s">
        <v>11173</v>
      </c>
      <c r="D1958" s="31" t="s">
        <v>11174</v>
      </c>
      <c r="E1958" s="31" t="s">
        <v>5898</v>
      </c>
      <c r="F1958" s="31" t="s">
        <v>11174</v>
      </c>
      <c r="G1958" s="47"/>
      <c r="H1958" s="33">
        <v>0</v>
      </c>
      <c r="I1958" s="31" t="s">
        <v>5661</v>
      </c>
      <c r="J1958" s="31" t="s">
        <v>5662</v>
      </c>
      <c r="K1958" s="31" t="s">
        <v>5164</v>
      </c>
      <c r="L1958" s="31" t="s">
        <v>5278</v>
      </c>
      <c r="M1958" s="31" t="s">
        <v>5663</v>
      </c>
      <c r="N1958" s="31" t="s">
        <v>11175</v>
      </c>
      <c r="O1958" s="31" t="s">
        <v>11171</v>
      </c>
      <c r="P1958" s="31" t="s">
        <v>11172</v>
      </c>
      <c r="Q1958" s="31" t="s">
        <v>5168</v>
      </c>
    </row>
    <row r="1959" spans="1:17" hidden="1" x14ac:dyDescent="0.2">
      <c r="A1959" s="31" t="s">
        <v>11176</v>
      </c>
      <c r="B1959" s="31" t="s">
        <v>11177</v>
      </c>
      <c r="C1959" s="31" t="s">
        <v>11178</v>
      </c>
      <c r="D1959" s="31"/>
      <c r="E1959" s="31" t="s">
        <v>5898</v>
      </c>
      <c r="F1959" s="31"/>
      <c r="G1959" s="47"/>
      <c r="H1959" s="33">
        <v>0</v>
      </c>
      <c r="I1959" s="31" t="s">
        <v>5661</v>
      </c>
      <c r="J1959" s="31" t="s">
        <v>5662</v>
      </c>
      <c r="K1959" s="31" t="s">
        <v>5164</v>
      </c>
      <c r="L1959" s="31" t="s">
        <v>5278</v>
      </c>
      <c r="M1959" s="31" t="s">
        <v>5673</v>
      </c>
      <c r="N1959" s="31" t="s">
        <v>11179</v>
      </c>
      <c r="O1959" s="31" t="s">
        <v>11176</v>
      </c>
      <c r="P1959" s="31" t="s">
        <v>11177</v>
      </c>
      <c r="Q1959" s="31" t="s">
        <v>5168</v>
      </c>
    </row>
    <row r="1960" spans="1:17" hidden="1" x14ac:dyDescent="0.2">
      <c r="A1960" s="31" t="s">
        <v>11180</v>
      </c>
      <c r="B1960" s="31" t="s">
        <v>11181</v>
      </c>
      <c r="C1960" s="31" t="s">
        <v>11182</v>
      </c>
      <c r="D1960" s="31" t="s">
        <v>3948</v>
      </c>
      <c r="E1960" s="31" t="s">
        <v>5898</v>
      </c>
      <c r="F1960" s="31"/>
      <c r="G1960" s="47"/>
      <c r="H1960" s="33">
        <v>0</v>
      </c>
      <c r="I1960" s="31" t="s">
        <v>5661</v>
      </c>
      <c r="J1960" s="31" t="s">
        <v>5662</v>
      </c>
      <c r="K1960" s="31" t="s">
        <v>5164</v>
      </c>
      <c r="L1960" s="31" t="s">
        <v>5278</v>
      </c>
      <c r="M1960" s="31" t="s">
        <v>5673</v>
      </c>
      <c r="N1960" s="31"/>
      <c r="O1960" s="31" t="s">
        <v>11180</v>
      </c>
      <c r="P1960" s="31" t="s">
        <v>11181</v>
      </c>
      <c r="Q1960" s="31" t="s">
        <v>5168</v>
      </c>
    </row>
    <row r="1961" spans="1:17" hidden="1" x14ac:dyDescent="0.2">
      <c r="A1961" s="31" t="s">
        <v>11183</v>
      </c>
      <c r="B1961" s="31" t="s">
        <v>11184</v>
      </c>
      <c r="C1961" s="31" t="s">
        <v>11185</v>
      </c>
      <c r="D1961" s="31"/>
      <c r="E1961" s="31" t="s">
        <v>5898</v>
      </c>
      <c r="F1961" s="31" t="s">
        <v>3948</v>
      </c>
      <c r="G1961" s="47"/>
      <c r="H1961" s="33">
        <v>0</v>
      </c>
      <c r="I1961" s="31" t="s">
        <v>5661</v>
      </c>
      <c r="J1961" s="31" t="s">
        <v>5662</v>
      </c>
      <c r="K1961" s="31" t="s">
        <v>5164</v>
      </c>
      <c r="L1961" s="31" t="s">
        <v>5278</v>
      </c>
      <c r="M1961" s="31" t="s">
        <v>5663</v>
      </c>
      <c r="N1961" s="31" t="s">
        <v>9345</v>
      </c>
      <c r="O1961" s="31" t="s">
        <v>11183</v>
      </c>
      <c r="P1961" s="31" t="s">
        <v>11184</v>
      </c>
      <c r="Q1961" s="31" t="s">
        <v>5168</v>
      </c>
    </row>
    <row r="1962" spans="1:17" hidden="1" x14ac:dyDescent="0.2">
      <c r="A1962" s="31" t="s">
        <v>11186</v>
      </c>
      <c r="B1962" s="31" t="s">
        <v>11187</v>
      </c>
      <c r="C1962" s="31" t="s">
        <v>11188</v>
      </c>
      <c r="D1962" s="31"/>
      <c r="E1962" s="31" t="s">
        <v>5898</v>
      </c>
      <c r="F1962" s="31"/>
      <c r="G1962" s="47"/>
      <c r="H1962" s="33">
        <v>0</v>
      </c>
      <c r="I1962" s="31" t="s">
        <v>5661</v>
      </c>
      <c r="J1962" s="31" t="s">
        <v>5662</v>
      </c>
      <c r="K1962" s="31" t="s">
        <v>5164</v>
      </c>
      <c r="L1962" s="31" t="s">
        <v>5278</v>
      </c>
      <c r="M1962" s="31" t="s">
        <v>5663</v>
      </c>
      <c r="N1962" s="31"/>
      <c r="O1962" s="31" t="s">
        <v>11186</v>
      </c>
      <c r="P1962" s="31" t="s">
        <v>11187</v>
      </c>
      <c r="Q1962" s="31" t="s">
        <v>5168</v>
      </c>
    </row>
    <row r="1963" spans="1:17" hidden="1" x14ac:dyDescent="0.2">
      <c r="A1963" s="31" t="s">
        <v>11189</v>
      </c>
      <c r="B1963" s="31" t="s">
        <v>11190</v>
      </c>
      <c r="C1963" s="31" t="s">
        <v>11191</v>
      </c>
      <c r="D1963" s="31"/>
      <c r="E1963" s="31" t="s">
        <v>5898</v>
      </c>
      <c r="F1963" s="31" t="s">
        <v>11192</v>
      </c>
      <c r="G1963" s="47"/>
      <c r="H1963" s="33">
        <v>0</v>
      </c>
      <c r="I1963" s="31"/>
      <c r="J1963" s="31"/>
      <c r="K1963" s="31" t="s">
        <v>5164</v>
      </c>
      <c r="L1963" s="31" t="s">
        <v>5547</v>
      </c>
      <c r="M1963" s="31" t="s">
        <v>5239</v>
      </c>
      <c r="N1963" s="31" t="s">
        <v>11193</v>
      </c>
      <c r="O1963" s="31" t="s">
        <v>11189</v>
      </c>
      <c r="P1963" s="31" t="s">
        <v>11190</v>
      </c>
      <c r="Q1963" s="31" t="s">
        <v>5168</v>
      </c>
    </row>
    <row r="1964" spans="1:17" hidden="1" x14ac:dyDescent="0.2">
      <c r="A1964" s="31" t="s">
        <v>11194</v>
      </c>
      <c r="B1964" s="31" t="s">
        <v>11195</v>
      </c>
      <c r="C1964" s="31" t="s">
        <v>11196</v>
      </c>
      <c r="D1964" s="31"/>
      <c r="E1964" s="31" t="s">
        <v>5171</v>
      </c>
      <c r="F1964" s="31" t="s">
        <v>11197</v>
      </c>
      <c r="G1964" s="47"/>
      <c r="H1964" s="33">
        <v>0</v>
      </c>
      <c r="I1964" s="31" t="s">
        <v>5252</v>
      </c>
      <c r="J1964" s="31" t="s">
        <v>5253</v>
      </c>
      <c r="K1964" s="31" t="s">
        <v>5164</v>
      </c>
      <c r="L1964" s="31" t="s">
        <v>5165</v>
      </c>
      <c r="M1964" s="31" t="s">
        <v>5569</v>
      </c>
      <c r="N1964" s="31" t="s">
        <v>11198</v>
      </c>
      <c r="O1964" s="31" t="s">
        <v>11194</v>
      </c>
      <c r="P1964" s="31" t="s">
        <v>11195</v>
      </c>
      <c r="Q1964" s="31" t="s">
        <v>5168</v>
      </c>
    </row>
    <row r="1965" spans="1:17" hidden="1" x14ac:dyDescent="0.2">
      <c r="A1965" s="31" t="s">
        <v>11199</v>
      </c>
      <c r="B1965" s="31" t="s">
        <v>11200</v>
      </c>
      <c r="C1965" s="31" t="s">
        <v>11201</v>
      </c>
      <c r="D1965" s="31"/>
      <c r="E1965" s="31" t="s">
        <v>5898</v>
      </c>
      <c r="F1965" s="31"/>
      <c r="G1965" s="47"/>
      <c r="H1965" s="33">
        <v>0</v>
      </c>
      <c r="I1965" s="31" t="s">
        <v>5661</v>
      </c>
      <c r="J1965" s="31" t="s">
        <v>5662</v>
      </c>
      <c r="K1965" s="31" t="s">
        <v>5164</v>
      </c>
      <c r="L1965" s="31" t="s">
        <v>5278</v>
      </c>
      <c r="M1965" s="31" t="s">
        <v>5774</v>
      </c>
      <c r="N1965" s="31"/>
      <c r="O1965" s="31" t="s">
        <v>11199</v>
      </c>
      <c r="P1965" s="31" t="s">
        <v>11200</v>
      </c>
      <c r="Q1965" s="31" t="s">
        <v>5168</v>
      </c>
    </row>
    <row r="1966" spans="1:17" hidden="1" x14ac:dyDescent="0.2">
      <c r="A1966" s="31" t="s">
        <v>11202</v>
      </c>
      <c r="B1966" s="31" t="s">
        <v>11203</v>
      </c>
      <c r="C1966" s="31" t="s">
        <v>11204</v>
      </c>
      <c r="D1966" s="31"/>
      <c r="E1966" s="31" t="s">
        <v>5898</v>
      </c>
      <c r="F1966" s="31"/>
      <c r="G1966" s="47"/>
      <c r="H1966" s="33">
        <v>0</v>
      </c>
      <c r="I1966" s="31" t="s">
        <v>5661</v>
      </c>
      <c r="J1966" s="31" t="s">
        <v>5662</v>
      </c>
      <c r="K1966" s="31" t="s">
        <v>5164</v>
      </c>
      <c r="L1966" s="31" t="s">
        <v>5278</v>
      </c>
      <c r="M1966" s="31" t="s">
        <v>5663</v>
      </c>
      <c r="N1966" s="31"/>
      <c r="O1966" s="31" t="s">
        <v>11202</v>
      </c>
      <c r="P1966" s="31" t="s">
        <v>11203</v>
      </c>
      <c r="Q1966" s="31" t="s">
        <v>5168</v>
      </c>
    </row>
    <row r="1967" spans="1:17" hidden="1" x14ac:dyDescent="0.2">
      <c r="A1967" s="31" t="s">
        <v>11205</v>
      </c>
      <c r="B1967" s="31" t="s">
        <v>11206</v>
      </c>
      <c r="C1967" s="31" t="s">
        <v>11207</v>
      </c>
      <c r="D1967" s="31"/>
      <c r="E1967" s="31" t="s">
        <v>5898</v>
      </c>
      <c r="F1967" s="31"/>
      <c r="G1967" s="47"/>
      <c r="H1967" s="33">
        <v>0</v>
      </c>
      <c r="I1967" s="31" t="s">
        <v>5421</v>
      </c>
      <c r="J1967" s="31" t="s">
        <v>5422</v>
      </c>
      <c r="K1967" s="31" t="s">
        <v>5164</v>
      </c>
      <c r="L1967" s="31" t="s">
        <v>5278</v>
      </c>
      <c r="M1967" s="31" t="s">
        <v>5701</v>
      </c>
      <c r="N1967" s="31"/>
      <c r="O1967" s="31" t="s">
        <v>11205</v>
      </c>
      <c r="P1967" s="31" t="s">
        <v>11206</v>
      </c>
      <c r="Q1967" s="31" t="s">
        <v>8608</v>
      </c>
    </row>
    <row r="1968" spans="1:17" hidden="1" x14ac:dyDescent="0.2">
      <c r="A1968" s="31" t="s">
        <v>11208</v>
      </c>
      <c r="B1968" s="31" t="s">
        <v>11209</v>
      </c>
      <c r="C1968" s="31" t="s">
        <v>11210</v>
      </c>
      <c r="D1968" s="31"/>
      <c r="E1968" s="31" t="s">
        <v>5898</v>
      </c>
      <c r="F1968" s="31" t="s">
        <v>11211</v>
      </c>
      <c r="G1968" s="47"/>
      <c r="H1968" s="33">
        <v>0</v>
      </c>
      <c r="I1968" s="31" t="s">
        <v>5421</v>
      </c>
      <c r="J1968" s="31" t="s">
        <v>5422</v>
      </c>
      <c r="K1968" s="31" t="s">
        <v>5164</v>
      </c>
      <c r="L1968" s="31" t="s">
        <v>5278</v>
      </c>
      <c r="M1968" s="31" t="s">
        <v>5701</v>
      </c>
      <c r="N1968" s="31" t="s">
        <v>11212</v>
      </c>
      <c r="O1968" s="31" t="s">
        <v>11208</v>
      </c>
      <c r="P1968" s="31" t="s">
        <v>11209</v>
      </c>
      <c r="Q1968" s="31" t="s">
        <v>8608</v>
      </c>
    </row>
    <row r="1969" spans="1:17" hidden="1" x14ac:dyDescent="0.2">
      <c r="A1969" s="31" t="s">
        <v>11213</v>
      </c>
      <c r="B1969" s="31" t="s">
        <v>11214</v>
      </c>
      <c r="C1969" s="31" t="s">
        <v>11215</v>
      </c>
      <c r="D1969" s="31"/>
      <c r="E1969" s="31" t="s">
        <v>5898</v>
      </c>
      <c r="F1969" s="31" t="s">
        <v>11216</v>
      </c>
      <c r="G1969" s="47"/>
      <c r="H1969" s="33">
        <v>0</v>
      </c>
      <c r="I1969" s="31" t="s">
        <v>5172</v>
      </c>
      <c r="J1969" s="31" t="s">
        <v>5173</v>
      </c>
      <c r="K1969" s="31" t="s">
        <v>5164</v>
      </c>
      <c r="L1969" s="31" t="s">
        <v>5165</v>
      </c>
      <c r="M1969" s="31" t="s">
        <v>5258</v>
      </c>
      <c r="N1969" s="31"/>
      <c r="O1969" s="31" t="s">
        <v>11213</v>
      </c>
      <c r="P1969" s="31" t="s">
        <v>11214</v>
      </c>
      <c r="Q1969" s="31" t="s">
        <v>5168</v>
      </c>
    </row>
    <row r="1970" spans="1:17" hidden="1" x14ac:dyDescent="0.2">
      <c r="A1970" s="31" t="s">
        <v>11217</v>
      </c>
      <c r="B1970" s="31" t="s">
        <v>11218</v>
      </c>
      <c r="C1970" s="31" t="s">
        <v>11219</v>
      </c>
      <c r="D1970" s="31" t="s">
        <v>3948</v>
      </c>
      <c r="E1970" s="31" t="s">
        <v>9590</v>
      </c>
      <c r="F1970" s="31"/>
      <c r="G1970" s="47"/>
      <c r="H1970" s="33">
        <v>0</v>
      </c>
      <c r="I1970" s="31" t="s">
        <v>5421</v>
      </c>
      <c r="J1970" s="31" t="s">
        <v>5422</v>
      </c>
      <c r="K1970" s="31" t="s">
        <v>5164</v>
      </c>
      <c r="L1970" s="31" t="s">
        <v>5278</v>
      </c>
      <c r="M1970" s="31" t="s">
        <v>6466</v>
      </c>
      <c r="N1970" s="31" t="s">
        <v>9134</v>
      </c>
      <c r="O1970" s="31" t="s">
        <v>11217</v>
      </c>
      <c r="P1970" s="31" t="s">
        <v>11218</v>
      </c>
      <c r="Q1970" s="31" t="s">
        <v>5168</v>
      </c>
    </row>
    <row r="1971" spans="1:17" hidden="1" x14ac:dyDescent="0.2">
      <c r="A1971" s="31" t="s">
        <v>11220</v>
      </c>
      <c r="B1971" s="31" t="s">
        <v>11221</v>
      </c>
      <c r="C1971" s="31" t="s">
        <v>11222</v>
      </c>
      <c r="D1971" s="31"/>
      <c r="E1971" s="31" t="s">
        <v>5898</v>
      </c>
      <c r="F1971" s="31" t="s">
        <v>3948</v>
      </c>
      <c r="G1971" s="47"/>
      <c r="H1971" s="33">
        <v>0</v>
      </c>
      <c r="I1971" s="31" t="s">
        <v>5661</v>
      </c>
      <c r="J1971" s="31" t="s">
        <v>5662</v>
      </c>
      <c r="K1971" s="31" t="s">
        <v>5164</v>
      </c>
      <c r="L1971" s="31" t="s">
        <v>5278</v>
      </c>
      <c r="M1971" s="31" t="s">
        <v>5663</v>
      </c>
      <c r="N1971" s="31"/>
      <c r="O1971" s="31" t="s">
        <v>11220</v>
      </c>
      <c r="P1971" s="31" t="s">
        <v>11221</v>
      </c>
      <c r="Q1971" s="31" t="s">
        <v>5168</v>
      </c>
    </row>
    <row r="1972" spans="1:17" hidden="1" x14ac:dyDescent="0.2">
      <c r="A1972" s="31" t="s">
        <v>11223</v>
      </c>
      <c r="B1972" s="31" t="s">
        <v>11224</v>
      </c>
      <c r="C1972" s="31" t="s">
        <v>11225</v>
      </c>
      <c r="D1972" s="31"/>
      <c r="E1972" s="31" t="s">
        <v>5898</v>
      </c>
      <c r="F1972" s="31" t="s">
        <v>3948</v>
      </c>
      <c r="G1972" s="47"/>
      <c r="H1972" s="33">
        <v>0</v>
      </c>
      <c r="I1972" s="31" t="s">
        <v>5661</v>
      </c>
      <c r="J1972" s="31" t="s">
        <v>5662</v>
      </c>
      <c r="K1972" s="31" t="s">
        <v>5164</v>
      </c>
      <c r="L1972" s="31" t="s">
        <v>5278</v>
      </c>
      <c r="M1972" s="31" t="s">
        <v>5663</v>
      </c>
      <c r="N1972" s="31"/>
      <c r="O1972" s="31" t="s">
        <v>11223</v>
      </c>
      <c r="P1972" s="31" t="s">
        <v>11224</v>
      </c>
      <c r="Q1972" s="31" t="s">
        <v>5168</v>
      </c>
    </row>
    <row r="1973" spans="1:17" hidden="1" x14ac:dyDescent="0.2">
      <c r="A1973" s="31" t="s">
        <v>11226</v>
      </c>
      <c r="B1973" s="31" t="s">
        <v>11227</v>
      </c>
      <c r="C1973" s="31" t="s">
        <v>11228</v>
      </c>
      <c r="D1973" s="31" t="s">
        <v>3948</v>
      </c>
      <c r="E1973" s="31" t="s">
        <v>9590</v>
      </c>
      <c r="F1973" s="31"/>
      <c r="G1973" s="47"/>
      <c r="H1973" s="33">
        <v>0</v>
      </c>
      <c r="I1973" s="31" t="s">
        <v>5421</v>
      </c>
      <c r="J1973" s="31" t="s">
        <v>5422</v>
      </c>
      <c r="K1973" s="31" t="s">
        <v>5164</v>
      </c>
      <c r="L1973" s="31" t="s">
        <v>5278</v>
      </c>
      <c r="M1973" s="31" t="s">
        <v>5354</v>
      </c>
      <c r="N1973" s="31" t="s">
        <v>11229</v>
      </c>
      <c r="O1973" s="31" t="s">
        <v>11226</v>
      </c>
      <c r="P1973" s="31" t="s">
        <v>11227</v>
      </c>
      <c r="Q1973" s="31" t="s">
        <v>5168</v>
      </c>
    </row>
    <row r="1974" spans="1:17" hidden="1" x14ac:dyDescent="0.2">
      <c r="A1974" s="31" t="s">
        <v>11230</v>
      </c>
      <c r="B1974" s="31" t="s">
        <v>11231</v>
      </c>
      <c r="C1974" s="31" t="s">
        <v>11232</v>
      </c>
      <c r="D1974" s="31" t="s">
        <v>10948</v>
      </c>
      <c r="E1974" s="31" t="s">
        <v>5898</v>
      </c>
      <c r="F1974" s="31" t="s">
        <v>10948</v>
      </c>
      <c r="G1974" s="47"/>
      <c r="H1974" s="33">
        <v>0</v>
      </c>
      <c r="I1974" s="31" t="s">
        <v>5661</v>
      </c>
      <c r="J1974" s="31" t="s">
        <v>5662</v>
      </c>
      <c r="K1974" s="31" t="s">
        <v>5164</v>
      </c>
      <c r="L1974" s="31" t="s">
        <v>5278</v>
      </c>
      <c r="M1974" s="31" t="s">
        <v>5687</v>
      </c>
      <c r="N1974" s="31"/>
      <c r="O1974" s="31" t="s">
        <v>11230</v>
      </c>
      <c r="P1974" s="31" t="s">
        <v>11231</v>
      </c>
      <c r="Q1974" s="31" t="s">
        <v>5168</v>
      </c>
    </row>
    <row r="1975" spans="1:17" hidden="1" x14ac:dyDescent="0.2">
      <c r="A1975" s="31" t="s">
        <v>11233</v>
      </c>
      <c r="B1975" s="31" t="s">
        <v>11234</v>
      </c>
      <c r="C1975" s="31" t="s">
        <v>11235</v>
      </c>
      <c r="D1975" s="31" t="s">
        <v>11236</v>
      </c>
      <c r="E1975" s="31" t="s">
        <v>9590</v>
      </c>
      <c r="F1975" s="31" t="s">
        <v>11236</v>
      </c>
      <c r="G1975" s="47"/>
      <c r="H1975" s="33">
        <v>0</v>
      </c>
      <c r="I1975" s="31" t="s">
        <v>5421</v>
      </c>
      <c r="J1975" s="31" t="s">
        <v>5422</v>
      </c>
      <c r="K1975" s="31" t="s">
        <v>5164</v>
      </c>
      <c r="L1975" s="31" t="s">
        <v>5278</v>
      </c>
      <c r="M1975" s="31" t="s">
        <v>5627</v>
      </c>
      <c r="N1975" s="31"/>
      <c r="O1975" s="31" t="s">
        <v>11233</v>
      </c>
      <c r="P1975" s="31" t="s">
        <v>11234</v>
      </c>
      <c r="Q1975" s="31" t="s">
        <v>5168</v>
      </c>
    </row>
    <row r="1976" spans="1:17" hidden="1" x14ac:dyDescent="0.2">
      <c r="A1976" s="31" t="s">
        <v>11237</v>
      </c>
      <c r="B1976" s="31" t="s">
        <v>11238</v>
      </c>
      <c r="C1976" s="31" t="s">
        <v>11239</v>
      </c>
      <c r="D1976" s="31" t="s">
        <v>11240</v>
      </c>
      <c r="E1976" s="31" t="s">
        <v>5898</v>
      </c>
      <c r="F1976" s="31" t="s">
        <v>11240</v>
      </c>
      <c r="G1976" s="47"/>
      <c r="H1976" s="33">
        <v>0</v>
      </c>
      <c r="I1976" s="31" t="s">
        <v>5661</v>
      </c>
      <c r="J1976" s="31" t="s">
        <v>5662</v>
      </c>
      <c r="K1976" s="31" t="s">
        <v>5164</v>
      </c>
      <c r="L1976" s="31" t="s">
        <v>5278</v>
      </c>
      <c r="M1976" s="31" t="s">
        <v>5290</v>
      </c>
      <c r="N1976" s="31" t="s">
        <v>11241</v>
      </c>
      <c r="O1976" s="31" t="s">
        <v>11237</v>
      </c>
      <c r="P1976" s="31" t="s">
        <v>11238</v>
      </c>
      <c r="Q1976" s="31" t="s">
        <v>5168</v>
      </c>
    </row>
    <row r="1977" spans="1:17" hidden="1" x14ac:dyDescent="0.2">
      <c r="A1977" s="31" t="s">
        <v>11242</v>
      </c>
      <c r="B1977" s="31" t="s">
        <v>11243</v>
      </c>
      <c r="C1977" s="31" t="s">
        <v>11244</v>
      </c>
      <c r="D1977" s="31" t="s">
        <v>3948</v>
      </c>
      <c r="E1977" s="31" t="s">
        <v>5898</v>
      </c>
      <c r="F1977" s="31"/>
      <c r="G1977" s="47"/>
      <c r="H1977" s="33">
        <v>0</v>
      </c>
      <c r="I1977" s="31" t="s">
        <v>5661</v>
      </c>
      <c r="J1977" s="31" t="s">
        <v>5662</v>
      </c>
      <c r="K1977" s="31" t="s">
        <v>5164</v>
      </c>
      <c r="L1977" s="31" t="s">
        <v>5278</v>
      </c>
      <c r="M1977" s="31" t="s">
        <v>5290</v>
      </c>
      <c r="N1977" s="31" t="s">
        <v>11245</v>
      </c>
      <c r="O1977" s="31" t="s">
        <v>11242</v>
      </c>
      <c r="P1977" s="31" t="s">
        <v>11243</v>
      </c>
      <c r="Q1977" s="31" t="s">
        <v>5168</v>
      </c>
    </row>
    <row r="1978" spans="1:17" hidden="1" x14ac:dyDescent="0.2">
      <c r="A1978" s="31" t="s">
        <v>11246</v>
      </c>
      <c r="B1978" s="31" t="s">
        <v>11247</v>
      </c>
      <c r="C1978" s="31" t="s">
        <v>11248</v>
      </c>
      <c r="D1978" s="31" t="s">
        <v>3948</v>
      </c>
      <c r="E1978" s="31" t="s">
        <v>5898</v>
      </c>
      <c r="F1978" s="31"/>
      <c r="G1978" s="47"/>
      <c r="H1978" s="33">
        <v>0</v>
      </c>
      <c r="I1978" s="31" t="s">
        <v>5661</v>
      </c>
      <c r="J1978" s="31" t="s">
        <v>5662</v>
      </c>
      <c r="K1978" s="31" t="s">
        <v>5164</v>
      </c>
      <c r="L1978" s="31" t="s">
        <v>5278</v>
      </c>
      <c r="M1978" s="31" t="s">
        <v>5819</v>
      </c>
      <c r="N1978" s="31" t="s">
        <v>11249</v>
      </c>
      <c r="O1978" s="31" t="s">
        <v>11246</v>
      </c>
      <c r="P1978" s="31" t="s">
        <v>11247</v>
      </c>
      <c r="Q1978" s="31" t="s">
        <v>5168</v>
      </c>
    </row>
    <row r="1979" spans="1:17" hidden="1" x14ac:dyDescent="0.2">
      <c r="A1979" s="31" t="s">
        <v>11250</v>
      </c>
      <c r="B1979" s="31" t="s">
        <v>11251</v>
      </c>
      <c r="C1979" s="31" t="s">
        <v>11252</v>
      </c>
      <c r="D1979" s="31" t="s">
        <v>3948</v>
      </c>
      <c r="E1979" s="31" t="s">
        <v>9590</v>
      </c>
      <c r="F1979" s="31"/>
      <c r="G1979" s="47"/>
      <c r="H1979" s="33">
        <v>0</v>
      </c>
      <c r="I1979" s="31" t="s">
        <v>5421</v>
      </c>
      <c r="J1979" s="31" t="s">
        <v>5422</v>
      </c>
      <c r="K1979" s="31" t="s">
        <v>5164</v>
      </c>
      <c r="L1979" s="31" t="s">
        <v>5278</v>
      </c>
      <c r="M1979" s="31" t="s">
        <v>6466</v>
      </c>
      <c r="N1979" s="31"/>
      <c r="O1979" s="31" t="s">
        <v>11250</v>
      </c>
      <c r="P1979" s="31" t="s">
        <v>11251</v>
      </c>
      <c r="Q1979" s="31" t="s">
        <v>5168</v>
      </c>
    </row>
    <row r="1980" spans="1:17" hidden="1" x14ac:dyDescent="0.2">
      <c r="A1980" s="31" t="s">
        <v>11253</v>
      </c>
      <c r="B1980" s="31" t="s">
        <v>11254</v>
      </c>
      <c r="C1980" s="31" t="s">
        <v>11255</v>
      </c>
      <c r="D1980" s="31" t="s">
        <v>3948</v>
      </c>
      <c r="E1980" s="31" t="s">
        <v>9590</v>
      </c>
      <c r="F1980" s="31"/>
      <c r="G1980" s="47"/>
      <c r="H1980" s="33">
        <v>0</v>
      </c>
      <c r="I1980" s="31" t="s">
        <v>5421</v>
      </c>
      <c r="J1980" s="31" t="s">
        <v>5422</v>
      </c>
      <c r="K1980" s="31" t="s">
        <v>5164</v>
      </c>
      <c r="L1980" s="31" t="s">
        <v>5278</v>
      </c>
      <c r="M1980" s="31" t="s">
        <v>5701</v>
      </c>
      <c r="N1980" s="31" t="s">
        <v>11256</v>
      </c>
      <c r="O1980" s="31" t="s">
        <v>11253</v>
      </c>
      <c r="P1980" s="31" t="s">
        <v>11254</v>
      </c>
      <c r="Q1980" s="31" t="s">
        <v>5168</v>
      </c>
    </row>
    <row r="1981" spans="1:17" hidden="1" x14ac:dyDescent="0.2">
      <c r="A1981" s="31" t="s">
        <v>11257</v>
      </c>
      <c r="B1981" s="31" t="s">
        <v>11258</v>
      </c>
      <c r="C1981" s="31" t="s">
        <v>11259</v>
      </c>
      <c r="D1981" s="31"/>
      <c r="E1981" s="31" t="s">
        <v>5898</v>
      </c>
      <c r="F1981" s="31"/>
      <c r="G1981" s="47"/>
      <c r="H1981" s="33">
        <v>0</v>
      </c>
      <c r="I1981" s="31" t="s">
        <v>5294</v>
      </c>
      <c r="J1981" s="31" t="s">
        <v>5295</v>
      </c>
      <c r="K1981" s="31" t="s">
        <v>5164</v>
      </c>
      <c r="L1981" s="31" t="s">
        <v>5641</v>
      </c>
      <c r="M1981" s="31" t="s">
        <v>5297</v>
      </c>
      <c r="N1981" s="31"/>
      <c r="O1981" s="31" t="s">
        <v>11257</v>
      </c>
      <c r="P1981" s="31" t="s">
        <v>11258</v>
      </c>
      <c r="Q1981" s="31" t="s">
        <v>5168</v>
      </c>
    </row>
    <row r="1982" spans="1:17" hidden="1" x14ac:dyDescent="0.2">
      <c r="A1982" s="31" t="s">
        <v>11260</v>
      </c>
      <c r="B1982" s="31" t="s">
        <v>11261</v>
      </c>
      <c r="C1982" s="31" t="s">
        <v>11262</v>
      </c>
      <c r="D1982" s="31"/>
      <c r="E1982" s="31" t="s">
        <v>5898</v>
      </c>
      <c r="F1982" s="31" t="s">
        <v>11263</v>
      </c>
      <c r="G1982" s="47"/>
      <c r="H1982" s="33">
        <v>0</v>
      </c>
      <c r="I1982" s="31" t="s">
        <v>5421</v>
      </c>
      <c r="J1982" s="31" t="s">
        <v>5422</v>
      </c>
      <c r="K1982" s="31" t="s">
        <v>5164</v>
      </c>
      <c r="L1982" s="31" t="s">
        <v>5278</v>
      </c>
      <c r="M1982" s="31" t="s">
        <v>5616</v>
      </c>
      <c r="N1982" s="31"/>
      <c r="O1982" s="31" t="s">
        <v>11260</v>
      </c>
      <c r="P1982" s="31" t="s">
        <v>11261</v>
      </c>
      <c r="Q1982" s="31" t="s">
        <v>5168</v>
      </c>
    </row>
    <row r="1983" spans="1:17" hidden="1" x14ac:dyDescent="0.2">
      <c r="A1983" s="31" t="s">
        <v>11264</v>
      </c>
      <c r="B1983" s="31" t="s">
        <v>11265</v>
      </c>
      <c r="C1983" s="31" t="s">
        <v>11266</v>
      </c>
      <c r="D1983" s="31"/>
      <c r="E1983" s="31" t="s">
        <v>5898</v>
      </c>
      <c r="F1983" s="31" t="s">
        <v>3948</v>
      </c>
      <c r="G1983" s="47"/>
      <c r="H1983" s="33">
        <v>0</v>
      </c>
      <c r="I1983" s="31" t="s">
        <v>5661</v>
      </c>
      <c r="J1983" s="31" t="s">
        <v>5662</v>
      </c>
      <c r="K1983" s="31" t="s">
        <v>5164</v>
      </c>
      <c r="L1983" s="31" t="s">
        <v>5278</v>
      </c>
      <c r="M1983" s="31" t="s">
        <v>5663</v>
      </c>
      <c r="N1983" s="31"/>
      <c r="O1983" s="31" t="s">
        <v>11264</v>
      </c>
      <c r="P1983" s="31" t="s">
        <v>11265</v>
      </c>
      <c r="Q1983" s="31" t="s">
        <v>5168</v>
      </c>
    </row>
    <row r="1984" spans="1:17" hidden="1" x14ac:dyDescent="0.2">
      <c r="A1984" s="31" t="s">
        <v>11267</v>
      </c>
      <c r="B1984" s="31" t="s">
        <v>11268</v>
      </c>
      <c r="C1984" s="31" t="s">
        <v>11269</v>
      </c>
      <c r="D1984" s="31" t="s">
        <v>3948</v>
      </c>
      <c r="E1984" s="31" t="s">
        <v>9590</v>
      </c>
      <c r="F1984" s="31"/>
      <c r="G1984" s="47"/>
      <c r="H1984" s="33">
        <v>0</v>
      </c>
      <c r="I1984" s="31" t="s">
        <v>5421</v>
      </c>
      <c r="J1984" s="31" t="s">
        <v>5422</v>
      </c>
      <c r="K1984" s="31" t="s">
        <v>5164</v>
      </c>
      <c r="L1984" s="31" t="s">
        <v>5278</v>
      </c>
      <c r="M1984" s="31" t="s">
        <v>6466</v>
      </c>
      <c r="N1984" s="31"/>
      <c r="O1984" s="31" t="s">
        <v>11267</v>
      </c>
      <c r="P1984" s="31" t="s">
        <v>11268</v>
      </c>
      <c r="Q1984" s="31" t="s">
        <v>5168</v>
      </c>
    </row>
    <row r="1985" spans="1:17" hidden="1" x14ac:dyDescent="0.2">
      <c r="A1985" s="31" t="s">
        <v>11270</v>
      </c>
      <c r="B1985" s="31" t="s">
        <v>11271</v>
      </c>
      <c r="C1985" s="31" t="s">
        <v>11272</v>
      </c>
      <c r="D1985" s="31" t="s">
        <v>3948</v>
      </c>
      <c r="E1985" s="31" t="s">
        <v>9590</v>
      </c>
      <c r="F1985" s="31"/>
      <c r="G1985" s="47"/>
      <c r="H1985" s="33">
        <v>0</v>
      </c>
      <c r="I1985" s="31" t="s">
        <v>5294</v>
      </c>
      <c r="J1985" s="31" t="s">
        <v>5295</v>
      </c>
      <c r="K1985" s="31" t="s">
        <v>5164</v>
      </c>
      <c r="L1985" s="31" t="s">
        <v>9224</v>
      </c>
      <c r="M1985" s="31" t="s">
        <v>5297</v>
      </c>
      <c r="N1985" s="31"/>
      <c r="O1985" s="31" t="s">
        <v>11270</v>
      </c>
      <c r="P1985" s="31" t="s">
        <v>11271</v>
      </c>
      <c r="Q1985" s="31" t="s">
        <v>5168</v>
      </c>
    </row>
    <row r="1986" spans="1:17" hidden="1" x14ac:dyDescent="0.2">
      <c r="A1986" s="31" t="s">
        <v>11273</v>
      </c>
      <c r="B1986" s="31" t="s">
        <v>11274</v>
      </c>
      <c r="C1986" s="31" t="s">
        <v>11275</v>
      </c>
      <c r="D1986" s="31"/>
      <c r="E1986" s="31" t="s">
        <v>5171</v>
      </c>
      <c r="F1986" s="31" t="s">
        <v>11276</v>
      </c>
      <c r="G1986" s="47"/>
      <c r="H1986" s="33">
        <v>0</v>
      </c>
      <c r="I1986" s="31" t="s">
        <v>5179</v>
      </c>
      <c r="J1986" s="31" t="s">
        <v>5180</v>
      </c>
      <c r="K1986" s="31" t="s">
        <v>5164</v>
      </c>
      <c r="L1986" s="31" t="s">
        <v>5165</v>
      </c>
      <c r="M1986" s="31" t="s">
        <v>5181</v>
      </c>
      <c r="N1986" s="31" t="s">
        <v>11277</v>
      </c>
      <c r="O1986" s="31" t="s">
        <v>11273</v>
      </c>
      <c r="P1986" s="31" t="s">
        <v>11274</v>
      </c>
      <c r="Q1986" s="31" t="s">
        <v>5168</v>
      </c>
    </row>
    <row r="1987" spans="1:17" hidden="1" x14ac:dyDescent="0.2">
      <c r="A1987" s="31" t="s">
        <v>11278</v>
      </c>
      <c r="B1987" s="31" t="s">
        <v>11279</v>
      </c>
      <c r="C1987" s="31" t="s">
        <v>11280</v>
      </c>
      <c r="D1987" s="31" t="s">
        <v>3948</v>
      </c>
      <c r="E1987" s="31" t="s">
        <v>9590</v>
      </c>
      <c r="F1987" s="31"/>
      <c r="G1987" s="47"/>
      <c r="H1987" s="33">
        <v>0</v>
      </c>
      <c r="I1987" s="31" t="s">
        <v>5294</v>
      </c>
      <c r="J1987" s="31" t="s">
        <v>5295</v>
      </c>
      <c r="K1987" s="31" t="s">
        <v>5164</v>
      </c>
      <c r="L1987" s="31" t="s">
        <v>9237</v>
      </c>
      <c r="M1987" s="31" t="s">
        <v>5297</v>
      </c>
      <c r="N1987" s="31" t="s">
        <v>11281</v>
      </c>
      <c r="O1987" s="31" t="s">
        <v>11278</v>
      </c>
      <c r="P1987" s="31" t="s">
        <v>11279</v>
      </c>
      <c r="Q1987" s="31" t="s">
        <v>5168</v>
      </c>
    </row>
    <row r="1988" spans="1:17" hidden="1" x14ac:dyDescent="0.2">
      <c r="A1988" s="31" t="s">
        <v>11282</v>
      </c>
      <c r="B1988" s="31" t="s">
        <v>11283</v>
      </c>
      <c r="C1988" s="31" t="s">
        <v>11284</v>
      </c>
      <c r="D1988" s="31"/>
      <c r="E1988" s="31" t="s">
        <v>5898</v>
      </c>
      <c r="F1988" s="31" t="s">
        <v>11285</v>
      </c>
      <c r="G1988" s="47"/>
      <c r="H1988" s="33">
        <v>0</v>
      </c>
      <c r="I1988" s="31" t="s">
        <v>9692</v>
      </c>
      <c r="J1988" s="31" t="s">
        <v>9693</v>
      </c>
      <c r="K1988" s="31" t="s">
        <v>5164</v>
      </c>
      <c r="L1988" s="31" t="s">
        <v>5165</v>
      </c>
      <c r="M1988" s="31" t="s">
        <v>6869</v>
      </c>
      <c r="N1988" s="31" t="s">
        <v>11286</v>
      </c>
      <c r="O1988" s="31" t="s">
        <v>11282</v>
      </c>
      <c r="P1988" s="31" t="s">
        <v>11283</v>
      </c>
      <c r="Q1988" s="31" t="s">
        <v>5168</v>
      </c>
    </row>
    <row r="1989" spans="1:17" hidden="1" x14ac:dyDescent="0.2">
      <c r="A1989" s="31" t="s">
        <v>11287</v>
      </c>
      <c r="B1989" s="31" t="s">
        <v>11288</v>
      </c>
      <c r="C1989" s="31" t="s">
        <v>11289</v>
      </c>
      <c r="D1989" s="31" t="s">
        <v>11290</v>
      </c>
      <c r="E1989" s="31" t="s">
        <v>9590</v>
      </c>
      <c r="F1989" s="31" t="s">
        <v>11290</v>
      </c>
      <c r="G1989" s="47"/>
      <c r="H1989" s="33">
        <v>0</v>
      </c>
      <c r="I1989" s="31" t="s">
        <v>5421</v>
      </c>
      <c r="J1989" s="31" t="s">
        <v>5422</v>
      </c>
      <c r="K1989" s="31" t="s">
        <v>5164</v>
      </c>
      <c r="L1989" s="31" t="s">
        <v>5278</v>
      </c>
      <c r="M1989" s="31" t="s">
        <v>6466</v>
      </c>
      <c r="N1989" s="31" t="s">
        <v>9134</v>
      </c>
      <c r="O1989" s="31" t="s">
        <v>11287</v>
      </c>
      <c r="P1989" s="31" t="s">
        <v>11288</v>
      </c>
      <c r="Q1989" s="31" t="s">
        <v>5168</v>
      </c>
    </row>
    <row r="1990" spans="1:17" hidden="1" x14ac:dyDescent="0.2">
      <c r="A1990" s="31" t="s">
        <v>11291</v>
      </c>
      <c r="B1990" s="31" t="s">
        <v>11292</v>
      </c>
      <c r="C1990" s="31" t="s">
        <v>11293</v>
      </c>
      <c r="D1990" s="31" t="s">
        <v>3948</v>
      </c>
      <c r="E1990" s="31" t="s">
        <v>5898</v>
      </c>
      <c r="F1990" s="31"/>
      <c r="G1990" s="47"/>
      <c r="H1990" s="33">
        <v>0</v>
      </c>
      <c r="I1990" s="31" t="s">
        <v>5661</v>
      </c>
      <c r="J1990" s="31" t="s">
        <v>5662</v>
      </c>
      <c r="K1990" s="31" t="s">
        <v>5164</v>
      </c>
      <c r="L1990" s="31" t="s">
        <v>5278</v>
      </c>
      <c r="M1990" s="31" t="s">
        <v>5673</v>
      </c>
      <c r="N1990" s="31" t="s">
        <v>11294</v>
      </c>
      <c r="O1990" s="31" t="s">
        <v>11291</v>
      </c>
      <c r="P1990" s="31" t="s">
        <v>11292</v>
      </c>
      <c r="Q1990" s="31" t="s">
        <v>5168</v>
      </c>
    </row>
    <row r="1991" spans="1:17" hidden="1" x14ac:dyDescent="0.2">
      <c r="A1991" s="31" t="s">
        <v>11295</v>
      </c>
      <c r="B1991" s="31" t="s">
        <v>11296</v>
      </c>
      <c r="C1991" s="31" t="s">
        <v>11297</v>
      </c>
      <c r="D1991" s="31" t="s">
        <v>3948</v>
      </c>
      <c r="E1991" s="31" t="s">
        <v>5898</v>
      </c>
      <c r="F1991" s="31"/>
      <c r="G1991" s="47"/>
      <c r="H1991" s="33">
        <v>0</v>
      </c>
      <c r="I1991" s="31" t="s">
        <v>5294</v>
      </c>
      <c r="J1991" s="31" t="s">
        <v>5295</v>
      </c>
      <c r="K1991" s="31" t="s">
        <v>5164</v>
      </c>
      <c r="L1991" s="31" t="s">
        <v>5641</v>
      </c>
      <c r="M1991" s="31" t="s">
        <v>5297</v>
      </c>
      <c r="N1991" s="31"/>
      <c r="O1991" s="31" t="s">
        <v>11295</v>
      </c>
      <c r="P1991" s="31" t="s">
        <v>11296</v>
      </c>
      <c r="Q1991" s="31" t="s">
        <v>5168</v>
      </c>
    </row>
    <row r="1992" spans="1:17" hidden="1" x14ac:dyDescent="0.2">
      <c r="A1992" s="31" t="s">
        <v>11298</v>
      </c>
      <c r="B1992" s="31" t="s">
        <v>11299</v>
      </c>
      <c r="C1992" s="31" t="s">
        <v>11300</v>
      </c>
      <c r="D1992" s="31" t="s">
        <v>3948</v>
      </c>
      <c r="E1992" s="31" t="s">
        <v>5898</v>
      </c>
      <c r="F1992" s="31"/>
      <c r="G1992" s="47"/>
      <c r="H1992" s="33">
        <v>0</v>
      </c>
      <c r="I1992" s="31" t="s">
        <v>5661</v>
      </c>
      <c r="J1992" s="31" t="s">
        <v>5662</v>
      </c>
      <c r="K1992" s="31" t="s">
        <v>5164</v>
      </c>
      <c r="L1992" s="31" t="s">
        <v>5278</v>
      </c>
      <c r="M1992" s="31" t="s">
        <v>11041</v>
      </c>
      <c r="N1992" s="31"/>
      <c r="O1992" s="31" t="s">
        <v>11298</v>
      </c>
      <c r="P1992" s="31" t="s">
        <v>11299</v>
      </c>
      <c r="Q1992" s="31" t="s">
        <v>5168</v>
      </c>
    </row>
    <row r="1993" spans="1:17" hidden="1" x14ac:dyDescent="0.2">
      <c r="A1993" s="31" t="s">
        <v>11301</v>
      </c>
      <c r="B1993" s="31" t="s">
        <v>11302</v>
      </c>
      <c r="C1993" s="31" t="s">
        <v>11303</v>
      </c>
      <c r="D1993" s="31" t="s">
        <v>3948</v>
      </c>
      <c r="E1993" s="31" t="s">
        <v>5898</v>
      </c>
      <c r="F1993" s="31"/>
      <c r="G1993" s="47"/>
      <c r="H1993" s="33">
        <v>0</v>
      </c>
      <c r="I1993" s="31" t="s">
        <v>5421</v>
      </c>
      <c r="J1993" s="31" t="s">
        <v>5422</v>
      </c>
      <c r="K1993" s="31" t="s">
        <v>5164</v>
      </c>
      <c r="L1993" s="31" t="s">
        <v>5278</v>
      </c>
      <c r="M1993" s="31" t="s">
        <v>6466</v>
      </c>
      <c r="N1993" s="31"/>
      <c r="O1993" s="31" t="s">
        <v>11301</v>
      </c>
      <c r="P1993" s="31" t="s">
        <v>11302</v>
      </c>
      <c r="Q1993" s="31" t="s">
        <v>5168</v>
      </c>
    </row>
    <row r="1994" spans="1:17" hidden="1" x14ac:dyDescent="0.2">
      <c r="A1994" s="31" t="s">
        <v>11304</v>
      </c>
      <c r="B1994" s="31" t="s">
        <v>11305</v>
      </c>
      <c r="C1994" s="31" t="s">
        <v>11306</v>
      </c>
      <c r="D1994" s="31" t="s">
        <v>3948</v>
      </c>
      <c r="E1994" s="31" t="s">
        <v>5898</v>
      </c>
      <c r="F1994" s="31"/>
      <c r="G1994" s="47"/>
      <c r="H1994" s="33">
        <v>0</v>
      </c>
      <c r="I1994" s="31" t="s">
        <v>5661</v>
      </c>
      <c r="J1994" s="31" t="s">
        <v>5662</v>
      </c>
      <c r="K1994" s="31" t="s">
        <v>5164</v>
      </c>
      <c r="L1994" s="31" t="s">
        <v>5278</v>
      </c>
      <c r="M1994" s="31" t="s">
        <v>11041</v>
      </c>
      <c r="N1994" s="31"/>
      <c r="O1994" s="31" t="s">
        <v>11304</v>
      </c>
      <c r="P1994" s="31" t="s">
        <v>11305</v>
      </c>
      <c r="Q1994" s="31" t="s">
        <v>5168</v>
      </c>
    </row>
    <row r="1995" spans="1:17" hidden="1" x14ac:dyDescent="0.2">
      <c r="A1995" s="31" t="s">
        <v>11307</v>
      </c>
      <c r="B1995" s="31" t="s">
        <v>11308</v>
      </c>
      <c r="C1995" s="31" t="s">
        <v>11309</v>
      </c>
      <c r="D1995" s="31" t="s">
        <v>3948</v>
      </c>
      <c r="E1995" s="31" t="s">
        <v>9590</v>
      </c>
      <c r="F1995" s="31"/>
      <c r="G1995" s="47"/>
      <c r="H1995" s="33">
        <v>0</v>
      </c>
      <c r="I1995" s="31" t="s">
        <v>5661</v>
      </c>
      <c r="J1995" s="31" t="s">
        <v>5662</v>
      </c>
      <c r="K1995" s="31" t="s">
        <v>5164</v>
      </c>
      <c r="L1995" s="31" t="s">
        <v>5278</v>
      </c>
      <c r="M1995" s="31" t="s">
        <v>5673</v>
      </c>
      <c r="N1995" s="31" t="s">
        <v>10418</v>
      </c>
      <c r="O1995" s="31" t="s">
        <v>11307</v>
      </c>
      <c r="P1995" s="31" t="s">
        <v>11308</v>
      </c>
      <c r="Q1995" s="31" t="s">
        <v>5168</v>
      </c>
    </row>
    <row r="1996" spans="1:17" hidden="1" x14ac:dyDescent="0.2">
      <c r="A1996" s="31" t="s">
        <v>11310</v>
      </c>
      <c r="B1996" s="31" t="s">
        <v>11311</v>
      </c>
      <c r="C1996" s="31" t="s">
        <v>9164</v>
      </c>
      <c r="D1996" s="31" t="s">
        <v>3948</v>
      </c>
      <c r="E1996" s="31" t="s">
        <v>9590</v>
      </c>
      <c r="F1996" s="31"/>
      <c r="G1996" s="47"/>
      <c r="H1996" s="33">
        <v>0</v>
      </c>
      <c r="I1996" s="31" t="s">
        <v>5421</v>
      </c>
      <c r="J1996" s="31" t="s">
        <v>5422</v>
      </c>
      <c r="K1996" s="31" t="s">
        <v>5164</v>
      </c>
      <c r="L1996" s="31" t="s">
        <v>5278</v>
      </c>
      <c r="M1996" s="31" t="s">
        <v>6466</v>
      </c>
      <c r="N1996" s="31"/>
      <c r="O1996" s="31" t="s">
        <v>11310</v>
      </c>
      <c r="P1996" s="31" t="s">
        <v>11311</v>
      </c>
      <c r="Q1996" s="31" t="s">
        <v>5168</v>
      </c>
    </row>
    <row r="1997" spans="1:17" hidden="1" x14ac:dyDescent="0.2">
      <c r="A1997" s="31" t="s">
        <v>11312</v>
      </c>
      <c r="B1997" s="31" t="s">
        <v>11313</v>
      </c>
      <c r="C1997" s="31" t="s">
        <v>11314</v>
      </c>
      <c r="D1997" s="31" t="s">
        <v>3948</v>
      </c>
      <c r="E1997" s="31" t="s">
        <v>9590</v>
      </c>
      <c r="F1997" s="31"/>
      <c r="G1997" s="47"/>
      <c r="H1997" s="33">
        <v>0</v>
      </c>
      <c r="I1997" s="31" t="s">
        <v>5421</v>
      </c>
      <c r="J1997" s="31" t="s">
        <v>5422</v>
      </c>
      <c r="K1997" s="31" t="s">
        <v>5164</v>
      </c>
      <c r="L1997" s="31" t="s">
        <v>5278</v>
      </c>
      <c r="M1997" s="31" t="s">
        <v>6466</v>
      </c>
      <c r="N1997" s="31"/>
      <c r="O1997" s="31" t="s">
        <v>11312</v>
      </c>
      <c r="P1997" s="31" t="s">
        <v>11313</v>
      </c>
      <c r="Q1997" s="31" t="s">
        <v>5168</v>
      </c>
    </row>
    <row r="1998" spans="1:17" hidden="1" x14ac:dyDescent="0.2">
      <c r="A1998" s="31" t="s">
        <v>11315</v>
      </c>
      <c r="B1998" s="31" t="s">
        <v>11316</v>
      </c>
      <c r="C1998" s="31" t="s">
        <v>11317</v>
      </c>
      <c r="D1998" s="31"/>
      <c r="E1998" s="31" t="s">
        <v>5898</v>
      </c>
      <c r="F1998" s="31" t="s">
        <v>3948</v>
      </c>
      <c r="G1998" s="47"/>
      <c r="H1998" s="33">
        <v>0</v>
      </c>
      <c r="I1998" s="31" t="s">
        <v>5661</v>
      </c>
      <c r="J1998" s="31" t="s">
        <v>5662</v>
      </c>
      <c r="K1998" s="31" t="s">
        <v>5164</v>
      </c>
      <c r="L1998" s="31" t="s">
        <v>5278</v>
      </c>
      <c r="M1998" s="31" t="s">
        <v>11318</v>
      </c>
      <c r="N1998" s="31"/>
      <c r="O1998" s="31" t="s">
        <v>11315</v>
      </c>
      <c r="P1998" s="31" t="s">
        <v>11316</v>
      </c>
      <c r="Q1998" s="31" t="s">
        <v>5168</v>
      </c>
    </row>
    <row r="1999" spans="1:17" hidden="1" x14ac:dyDescent="0.2">
      <c r="A1999" s="31" t="s">
        <v>11319</v>
      </c>
      <c r="B1999" s="31" t="s">
        <v>11320</v>
      </c>
      <c r="C1999" s="31" t="s">
        <v>11321</v>
      </c>
      <c r="D1999" s="31" t="s">
        <v>3948</v>
      </c>
      <c r="E1999" s="31" t="s">
        <v>5898</v>
      </c>
      <c r="F1999" s="31" t="s">
        <v>3948</v>
      </c>
      <c r="G1999" s="47"/>
      <c r="H1999" s="33">
        <v>0</v>
      </c>
      <c r="I1999" s="31" t="s">
        <v>5421</v>
      </c>
      <c r="J1999" s="31" t="s">
        <v>5422</v>
      </c>
      <c r="K1999" s="31" t="s">
        <v>5164</v>
      </c>
      <c r="L1999" s="31" t="s">
        <v>5278</v>
      </c>
      <c r="M1999" s="31" t="s">
        <v>5701</v>
      </c>
      <c r="N1999" s="31"/>
      <c r="O1999" s="31" t="s">
        <v>11319</v>
      </c>
      <c r="P1999" s="31" t="s">
        <v>11320</v>
      </c>
      <c r="Q1999" s="31" t="s">
        <v>5168</v>
      </c>
    </row>
    <row r="2000" spans="1:17" hidden="1" x14ac:dyDescent="0.2">
      <c r="A2000" s="31" t="s">
        <v>11322</v>
      </c>
      <c r="B2000" s="31" t="s">
        <v>11323</v>
      </c>
      <c r="C2000" s="31" t="s">
        <v>11324</v>
      </c>
      <c r="D2000" s="31" t="s">
        <v>3948</v>
      </c>
      <c r="E2000" s="31" t="s">
        <v>5898</v>
      </c>
      <c r="F2000" s="31" t="s">
        <v>3948</v>
      </c>
      <c r="G2000" s="47"/>
      <c r="H2000" s="33">
        <v>0</v>
      </c>
      <c r="I2000" s="31" t="s">
        <v>5421</v>
      </c>
      <c r="J2000" s="31" t="s">
        <v>5422</v>
      </c>
      <c r="K2000" s="31" t="s">
        <v>5164</v>
      </c>
      <c r="L2000" s="31" t="s">
        <v>5278</v>
      </c>
      <c r="M2000" s="31" t="s">
        <v>6466</v>
      </c>
      <c r="N2000" s="31" t="s">
        <v>6671</v>
      </c>
      <c r="O2000" s="31" t="s">
        <v>11322</v>
      </c>
      <c r="P2000" s="31" t="s">
        <v>11323</v>
      </c>
      <c r="Q2000" s="31" t="s">
        <v>5168</v>
      </c>
    </row>
    <row r="2001" spans="1:17" hidden="1" x14ac:dyDescent="0.2">
      <c r="A2001" s="31" t="s">
        <v>11325</v>
      </c>
      <c r="B2001" s="31" t="s">
        <v>11326</v>
      </c>
      <c r="C2001" s="31" t="s">
        <v>11327</v>
      </c>
      <c r="D2001" s="31" t="s">
        <v>3948</v>
      </c>
      <c r="E2001" s="31" t="s">
        <v>5898</v>
      </c>
      <c r="F2001" s="31" t="s">
        <v>3948</v>
      </c>
      <c r="G2001" s="47"/>
      <c r="H2001" s="33">
        <v>0</v>
      </c>
      <c r="I2001" s="31" t="s">
        <v>5661</v>
      </c>
      <c r="J2001" s="31" t="s">
        <v>5662</v>
      </c>
      <c r="K2001" s="31" t="s">
        <v>5164</v>
      </c>
      <c r="L2001" s="31" t="s">
        <v>5278</v>
      </c>
      <c r="M2001" s="31" t="s">
        <v>5754</v>
      </c>
      <c r="N2001" s="31"/>
      <c r="O2001" s="31" t="s">
        <v>11325</v>
      </c>
      <c r="P2001" s="31" t="s">
        <v>11326</v>
      </c>
      <c r="Q2001" s="31" t="s">
        <v>5168</v>
      </c>
    </row>
    <row r="2002" spans="1:17" hidden="1" x14ac:dyDescent="0.2">
      <c r="A2002" s="31" t="s">
        <v>11328</v>
      </c>
      <c r="B2002" s="31" t="s">
        <v>11329</v>
      </c>
      <c r="C2002" s="31" t="s">
        <v>11330</v>
      </c>
      <c r="D2002" s="31" t="s">
        <v>3948</v>
      </c>
      <c r="E2002" s="31" t="s">
        <v>5898</v>
      </c>
      <c r="F2002" s="31" t="s">
        <v>3948</v>
      </c>
      <c r="G2002" s="47"/>
      <c r="H2002" s="33">
        <v>0</v>
      </c>
      <c r="I2002" s="31" t="s">
        <v>5661</v>
      </c>
      <c r="J2002" s="31" t="s">
        <v>5662</v>
      </c>
      <c r="K2002" s="31" t="s">
        <v>5164</v>
      </c>
      <c r="L2002" s="31" t="s">
        <v>5278</v>
      </c>
      <c r="M2002" s="31" t="s">
        <v>5673</v>
      </c>
      <c r="N2002" s="31"/>
      <c r="O2002" s="31" t="s">
        <v>11328</v>
      </c>
      <c r="P2002" s="31" t="s">
        <v>11329</v>
      </c>
      <c r="Q2002" s="31" t="s">
        <v>5168</v>
      </c>
    </row>
    <row r="2003" spans="1:17" hidden="1" x14ac:dyDescent="0.2">
      <c r="A2003" s="31" t="s">
        <v>11331</v>
      </c>
      <c r="B2003" s="31" t="s">
        <v>11332</v>
      </c>
      <c r="C2003" s="31" t="s">
        <v>11333</v>
      </c>
      <c r="D2003" s="31" t="s">
        <v>3948</v>
      </c>
      <c r="E2003" s="31" t="s">
        <v>5898</v>
      </c>
      <c r="F2003" s="31"/>
      <c r="G2003" s="47"/>
      <c r="H2003" s="33">
        <v>0</v>
      </c>
      <c r="I2003" s="31" t="s">
        <v>5421</v>
      </c>
      <c r="J2003" s="31" t="s">
        <v>5422</v>
      </c>
      <c r="K2003" s="31" t="s">
        <v>5164</v>
      </c>
      <c r="L2003" s="31" t="s">
        <v>5278</v>
      </c>
      <c r="M2003" s="31" t="s">
        <v>6466</v>
      </c>
      <c r="N2003" s="31" t="s">
        <v>6671</v>
      </c>
      <c r="O2003" s="31" t="s">
        <v>11331</v>
      </c>
      <c r="P2003" s="31" t="s">
        <v>11332</v>
      </c>
      <c r="Q2003" s="31" t="s">
        <v>5168</v>
      </c>
    </row>
    <row r="2004" spans="1:17" hidden="1" x14ac:dyDescent="0.2">
      <c r="A2004" s="31" t="s">
        <v>11334</v>
      </c>
      <c r="B2004" s="31" t="s">
        <v>11335</v>
      </c>
      <c r="C2004" s="31" t="s">
        <v>11336</v>
      </c>
      <c r="D2004" s="31" t="s">
        <v>3948</v>
      </c>
      <c r="E2004" s="31" t="s">
        <v>5898</v>
      </c>
      <c r="F2004" s="31"/>
      <c r="G2004" s="47"/>
      <c r="H2004" s="33">
        <v>0</v>
      </c>
      <c r="I2004" s="31" t="s">
        <v>5294</v>
      </c>
      <c r="J2004" s="31" t="s">
        <v>5295</v>
      </c>
      <c r="K2004" s="31" t="s">
        <v>5164</v>
      </c>
      <c r="L2004" s="31" t="s">
        <v>5641</v>
      </c>
      <c r="M2004" s="31" t="s">
        <v>5297</v>
      </c>
      <c r="N2004" s="31"/>
      <c r="O2004" s="31" t="s">
        <v>11334</v>
      </c>
      <c r="P2004" s="31" t="s">
        <v>11335</v>
      </c>
      <c r="Q2004" s="31" t="s">
        <v>5168</v>
      </c>
    </row>
    <row r="2005" spans="1:17" hidden="1" x14ac:dyDescent="0.2">
      <c r="A2005" s="31" t="s">
        <v>11337</v>
      </c>
      <c r="B2005" s="31" t="s">
        <v>11338</v>
      </c>
      <c r="C2005" s="31" t="s">
        <v>11339</v>
      </c>
      <c r="D2005" s="31" t="s">
        <v>3948</v>
      </c>
      <c r="E2005" s="31" t="s">
        <v>5898</v>
      </c>
      <c r="F2005" s="31"/>
      <c r="G2005" s="47"/>
      <c r="H2005" s="33">
        <v>0</v>
      </c>
      <c r="I2005" s="31" t="s">
        <v>5421</v>
      </c>
      <c r="J2005" s="31" t="s">
        <v>5422</v>
      </c>
      <c r="K2005" s="31" t="s">
        <v>5164</v>
      </c>
      <c r="L2005" s="31" t="s">
        <v>5278</v>
      </c>
      <c r="M2005" s="31" t="s">
        <v>6466</v>
      </c>
      <c r="N2005" s="31" t="s">
        <v>6671</v>
      </c>
      <c r="O2005" s="31" t="s">
        <v>11337</v>
      </c>
      <c r="P2005" s="31" t="s">
        <v>11338</v>
      </c>
      <c r="Q2005" s="31" t="s">
        <v>5168</v>
      </c>
    </row>
    <row r="2006" spans="1:17" hidden="1" x14ac:dyDescent="0.2">
      <c r="A2006" s="31" t="s">
        <v>11340</v>
      </c>
      <c r="B2006" s="31" t="s">
        <v>11341</v>
      </c>
      <c r="C2006" s="31" t="s">
        <v>11342</v>
      </c>
      <c r="D2006" s="31" t="s">
        <v>3948</v>
      </c>
      <c r="E2006" s="31" t="s">
        <v>5898</v>
      </c>
      <c r="F2006" s="31"/>
      <c r="G2006" s="47"/>
      <c r="H2006" s="33">
        <v>0</v>
      </c>
      <c r="I2006" s="31" t="s">
        <v>5179</v>
      </c>
      <c r="J2006" s="31" t="s">
        <v>5180</v>
      </c>
      <c r="K2006" s="31" t="s">
        <v>5164</v>
      </c>
      <c r="L2006" s="31" t="s">
        <v>5165</v>
      </c>
      <c r="M2006" s="31" t="s">
        <v>5361</v>
      </c>
      <c r="N2006" s="31" t="s">
        <v>9734</v>
      </c>
      <c r="O2006" s="31" t="s">
        <v>11340</v>
      </c>
      <c r="P2006" s="31" t="s">
        <v>11341</v>
      </c>
      <c r="Q2006" s="31" t="s">
        <v>5168</v>
      </c>
    </row>
    <row r="2007" spans="1:17" hidden="1" x14ac:dyDescent="0.2">
      <c r="A2007" s="31" t="s">
        <v>11343</v>
      </c>
      <c r="B2007" s="31" t="s">
        <v>11344</v>
      </c>
      <c r="C2007" s="31" t="s">
        <v>11345</v>
      </c>
      <c r="D2007" s="31" t="s">
        <v>3948</v>
      </c>
      <c r="E2007" s="31" t="s">
        <v>5898</v>
      </c>
      <c r="F2007" s="31"/>
      <c r="G2007" s="47"/>
      <c r="H2007" s="33">
        <v>0</v>
      </c>
      <c r="I2007" s="31" t="s">
        <v>5661</v>
      </c>
      <c r="J2007" s="31" t="s">
        <v>5662</v>
      </c>
      <c r="K2007" s="31" t="s">
        <v>5164</v>
      </c>
      <c r="L2007" s="31" t="s">
        <v>5278</v>
      </c>
      <c r="M2007" s="31" t="s">
        <v>5687</v>
      </c>
      <c r="N2007" s="31"/>
      <c r="O2007" s="31" t="s">
        <v>11343</v>
      </c>
      <c r="P2007" s="31" t="s">
        <v>11344</v>
      </c>
      <c r="Q2007" s="31" t="s">
        <v>5168</v>
      </c>
    </row>
    <row r="2008" spans="1:17" hidden="1" x14ac:dyDescent="0.2">
      <c r="A2008" s="31" t="s">
        <v>11346</v>
      </c>
      <c r="B2008" s="31" t="s">
        <v>11347</v>
      </c>
      <c r="C2008" s="31" t="s">
        <v>11348</v>
      </c>
      <c r="D2008" s="31" t="s">
        <v>3948</v>
      </c>
      <c r="E2008" s="31" t="s">
        <v>9590</v>
      </c>
      <c r="F2008" s="31"/>
      <c r="G2008" s="47"/>
      <c r="H2008" s="33">
        <v>0</v>
      </c>
      <c r="I2008" s="31" t="s">
        <v>5421</v>
      </c>
      <c r="J2008" s="31" t="s">
        <v>5422</v>
      </c>
      <c r="K2008" s="31" t="s">
        <v>5164</v>
      </c>
      <c r="L2008" s="31" t="s">
        <v>5278</v>
      </c>
      <c r="M2008" s="31" t="s">
        <v>5609</v>
      </c>
      <c r="N2008" s="31" t="s">
        <v>11349</v>
      </c>
      <c r="O2008" s="31" t="s">
        <v>11346</v>
      </c>
      <c r="P2008" s="31" t="s">
        <v>11347</v>
      </c>
      <c r="Q2008" s="31" t="s">
        <v>5168</v>
      </c>
    </row>
    <row r="2009" spans="1:17" hidden="1" x14ac:dyDescent="0.2">
      <c r="A2009" s="31" t="s">
        <v>11350</v>
      </c>
      <c r="B2009" s="31" t="s">
        <v>11351</v>
      </c>
      <c r="C2009" s="31" t="s">
        <v>11352</v>
      </c>
      <c r="D2009" s="31" t="s">
        <v>3948</v>
      </c>
      <c r="E2009" s="31" t="s">
        <v>5898</v>
      </c>
      <c r="F2009" s="31"/>
      <c r="G2009" s="47"/>
      <c r="H2009" s="33">
        <v>0</v>
      </c>
      <c r="I2009" s="31" t="s">
        <v>5661</v>
      </c>
      <c r="J2009" s="31" t="s">
        <v>5662</v>
      </c>
      <c r="K2009" s="31" t="s">
        <v>5164</v>
      </c>
      <c r="L2009" s="31" t="s">
        <v>5278</v>
      </c>
      <c r="M2009" s="31" t="s">
        <v>5673</v>
      </c>
      <c r="N2009" s="31" t="s">
        <v>10418</v>
      </c>
      <c r="O2009" s="31" t="s">
        <v>11350</v>
      </c>
      <c r="P2009" s="31" t="s">
        <v>11351</v>
      </c>
      <c r="Q2009" s="31" t="s">
        <v>5168</v>
      </c>
    </row>
    <row r="2010" spans="1:17" hidden="1" x14ac:dyDescent="0.2">
      <c r="A2010" s="31" t="s">
        <v>11353</v>
      </c>
      <c r="B2010" s="31" t="s">
        <v>11354</v>
      </c>
      <c r="C2010" s="31" t="s">
        <v>11355</v>
      </c>
      <c r="D2010" s="31" t="s">
        <v>3948</v>
      </c>
      <c r="E2010" s="31" t="s">
        <v>5419</v>
      </c>
      <c r="F2010" s="31"/>
      <c r="G2010" s="47"/>
      <c r="H2010" s="33">
        <v>0</v>
      </c>
      <c r="I2010" s="31" t="s">
        <v>5421</v>
      </c>
      <c r="J2010" s="31" t="s">
        <v>5422</v>
      </c>
      <c r="K2010" s="31" t="s">
        <v>5164</v>
      </c>
      <c r="L2010" s="31" t="s">
        <v>5278</v>
      </c>
      <c r="M2010" s="31" t="s">
        <v>5627</v>
      </c>
      <c r="N2010" s="31"/>
      <c r="O2010" s="31" t="s">
        <v>11353</v>
      </c>
      <c r="P2010" s="31" t="s">
        <v>11354</v>
      </c>
      <c r="Q2010" s="31" t="s">
        <v>5168</v>
      </c>
    </row>
    <row r="2011" spans="1:17" hidden="1" x14ac:dyDescent="0.2">
      <c r="A2011" s="31" t="s">
        <v>11356</v>
      </c>
      <c r="B2011" s="31" t="s">
        <v>11357</v>
      </c>
      <c r="C2011" s="31" t="s">
        <v>11358</v>
      </c>
      <c r="D2011" s="31" t="s">
        <v>3948</v>
      </c>
      <c r="E2011" s="31" t="s">
        <v>9590</v>
      </c>
      <c r="F2011" s="31"/>
      <c r="G2011" s="47"/>
      <c r="H2011" s="33">
        <v>0</v>
      </c>
      <c r="I2011" s="31" t="s">
        <v>5421</v>
      </c>
      <c r="J2011" s="31" t="s">
        <v>5422</v>
      </c>
      <c r="K2011" s="31" t="s">
        <v>5164</v>
      </c>
      <c r="L2011" s="31" t="s">
        <v>5278</v>
      </c>
      <c r="M2011" s="31" t="s">
        <v>6466</v>
      </c>
      <c r="N2011" s="31" t="s">
        <v>11359</v>
      </c>
      <c r="O2011" s="31" t="s">
        <v>11356</v>
      </c>
      <c r="P2011" s="31" t="s">
        <v>11357</v>
      </c>
      <c r="Q2011" s="31" t="s">
        <v>5168</v>
      </c>
    </row>
    <row r="2012" spans="1:17" hidden="1" x14ac:dyDescent="0.2">
      <c r="A2012" s="31" t="s">
        <v>11360</v>
      </c>
      <c r="B2012" s="31" t="s">
        <v>11361</v>
      </c>
      <c r="C2012" s="31" t="s">
        <v>11362</v>
      </c>
      <c r="D2012" s="31" t="s">
        <v>3948</v>
      </c>
      <c r="E2012" s="31" t="s">
        <v>9590</v>
      </c>
      <c r="F2012" s="31"/>
      <c r="G2012" s="47"/>
      <c r="H2012" s="33">
        <v>0</v>
      </c>
      <c r="I2012" s="31" t="s">
        <v>5421</v>
      </c>
      <c r="J2012" s="31" t="s">
        <v>5422</v>
      </c>
      <c r="K2012" s="31" t="s">
        <v>5164</v>
      </c>
      <c r="L2012" s="31" t="s">
        <v>5278</v>
      </c>
      <c r="M2012" s="31" t="s">
        <v>5354</v>
      </c>
      <c r="N2012" s="31" t="s">
        <v>8939</v>
      </c>
      <c r="O2012" s="31" t="s">
        <v>11360</v>
      </c>
      <c r="P2012" s="31" t="s">
        <v>11361</v>
      </c>
      <c r="Q2012" s="31" t="s">
        <v>5168</v>
      </c>
    </row>
    <row r="2013" spans="1:17" hidden="1" x14ac:dyDescent="0.2">
      <c r="A2013" s="31" t="s">
        <v>11363</v>
      </c>
      <c r="B2013" s="31" t="s">
        <v>11364</v>
      </c>
      <c r="C2013" s="31" t="s">
        <v>11365</v>
      </c>
      <c r="D2013" s="31" t="s">
        <v>3948</v>
      </c>
      <c r="E2013" s="31" t="s">
        <v>9590</v>
      </c>
      <c r="F2013" s="31"/>
      <c r="G2013" s="47"/>
      <c r="H2013" s="33">
        <v>0</v>
      </c>
      <c r="I2013" s="31" t="s">
        <v>5661</v>
      </c>
      <c r="J2013" s="31" t="s">
        <v>5662</v>
      </c>
      <c r="K2013" s="31" t="s">
        <v>5164</v>
      </c>
      <c r="L2013" s="31" t="s">
        <v>5278</v>
      </c>
      <c r="M2013" s="31" t="s">
        <v>5673</v>
      </c>
      <c r="N2013" s="31" t="s">
        <v>10418</v>
      </c>
      <c r="O2013" s="31" t="s">
        <v>11363</v>
      </c>
      <c r="P2013" s="31" t="s">
        <v>11364</v>
      </c>
      <c r="Q2013" s="31" t="s">
        <v>5168</v>
      </c>
    </row>
    <row r="2014" spans="1:17" hidden="1" x14ac:dyDescent="0.2">
      <c r="A2014" s="31" t="s">
        <v>11366</v>
      </c>
      <c r="B2014" s="31" t="s">
        <v>11367</v>
      </c>
      <c r="C2014" s="31" t="s">
        <v>11368</v>
      </c>
      <c r="D2014" s="31" t="s">
        <v>3948</v>
      </c>
      <c r="E2014" s="31" t="s">
        <v>5898</v>
      </c>
      <c r="F2014" s="31"/>
      <c r="G2014" s="47"/>
      <c r="H2014" s="33">
        <v>0</v>
      </c>
      <c r="I2014" s="31" t="s">
        <v>5661</v>
      </c>
      <c r="J2014" s="31" t="s">
        <v>5662</v>
      </c>
      <c r="K2014" s="31" t="s">
        <v>5164</v>
      </c>
      <c r="L2014" s="31" t="s">
        <v>5278</v>
      </c>
      <c r="M2014" s="31" t="s">
        <v>5673</v>
      </c>
      <c r="N2014" s="31" t="s">
        <v>10418</v>
      </c>
      <c r="O2014" s="31" t="s">
        <v>11366</v>
      </c>
      <c r="P2014" s="31" t="s">
        <v>11367</v>
      </c>
      <c r="Q2014" s="31" t="s">
        <v>5168</v>
      </c>
    </row>
    <row r="2015" spans="1:17" hidden="1" x14ac:dyDescent="0.2">
      <c r="A2015" s="31" t="s">
        <v>11369</v>
      </c>
      <c r="B2015" s="31" t="s">
        <v>11370</v>
      </c>
      <c r="C2015" s="31" t="s">
        <v>11371</v>
      </c>
      <c r="D2015" s="31" t="s">
        <v>3948</v>
      </c>
      <c r="E2015" s="31" t="s">
        <v>5898</v>
      </c>
      <c r="F2015" s="31" t="s">
        <v>3948</v>
      </c>
      <c r="G2015" s="47"/>
      <c r="H2015" s="33">
        <v>0</v>
      </c>
      <c r="I2015" s="31" t="s">
        <v>5421</v>
      </c>
      <c r="J2015" s="31" t="s">
        <v>5422</v>
      </c>
      <c r="K2015" s="31" t="s">
        <v>5164</v>
      </c>
      <c r="L2015" s="31" t="s">
        <v>5278</v>
      </c>
      <c r="M2015" s="31" t="s">
        <v>5701</v>
      </c>
      <c r="N2015" s="31"/>
      <c r="O2015" s="31" t="s">
        <v>11369</v>
      </c>
      <c r="P2015" s="31" t="s">
        <v>11370</v>
      </c>
      <c r="Q2015" s="31" t="s">
        <v>5168</v>
      </c>
    </row>
    <row r="2016" spans="1:17" hidden="1" x14ac:dyDescent="0.2">
      <c r="A2016" s="31" t="s">
        <v>11372</v>
      </c>
      <c r="B2016" s="31" t="s">
        <v>11373</v>
      </c>
      <c r="C2016" s="31" t="s">
        <v>11374</v>
      </c>
      <c r="D2016" s="31" t="s">
        <v>3948</v>
      </c>
      <c r="E2016" s="31" t="s">
        <v>5898</v>
      </c>
      <c r="F2016" s="31" t="s">
        <v>3948</v>
      </c>
      <c r="G2016" s="47"/>
      <c r="H2016" s="33">
        <v>0</v>
      </c>
      <c r="I2016" s="31" t="s">
        <v>5421</v>
      </c>
      <c r="J2016" s="31" t="s">
        <v>5422</v>
      </c>
      <c r="K2016" s="31" t="s">
        <v>5164</v>
      </c>
      <c r="L2016" s="31" t="s">
        <v>5278</v>
      </c>
      <c r="M2016" s="31" t="s">
        <v>5794</v>
      </c>
      <c r="N2016" s="31" t="s">
        <v>11375</v>
      </c>
      <c r="O2016" s="31" t="s">
        <v>11372</v>
      </c>
      <c r="P2016" s="31" t="s">
        <v>11373</v>
      </c>
      <c r="Q2016" s="31" t="s">
        <v>5168</v>
      </c>
    </row>
    <row r="2017" spans="1:17" hidden="1" x14ac:dyDescent="0.2">
      <c r="A2017" s="31" t="s">
        <v>3962</v>
      </c>
      <c r="B2017" s="31" t="s">
        <v>3963</v>
      </c>
      <c r="C2017" s="31" t="s">
        <v>11376</v>
      </c>
      <c r="D2017" s="31"/>
      <c r="E2017" s="31" t="s">
        <v>5419</v>
      </c>
      <c r="F2017" s="31" t="s">
        <v>11377</v>
      </c>
      <c r="G2017" s="47"/>
      <c r="H2017" s="33">
        <v>0</v>
      </c>
      <c r="I2017" s="31" t="s">
        <v>5661</v>
      </c>
      <c r="J2017" s="31" t="s">
        <v>5662</v>
      </c>
      <c r="K2017" s="31" t="s">
        <v>5164</v>
      </c>
      <c r="L2017" s="31" t="s">
        <v>5278</v>
      </c>
      <c r="M2017" s="31" t="s">
        <v>5663</v>
      </c>
      <c r="N2017" s="31" t="s">
        <v>6571</v>
      </c>
      <c r="O2017" s="31" t="s">
        <v>3962</v>
      </c>
      <c r="P2017" s="31" t="s">
        <v>3963</v>
      </c>
      <c r="Q2017" s="31" t="s">
        <v>5168</v>
      </c>
    </row>
    <row r="2018" spans="1:17" hidden="1" x14ac:dyDescent="0.2">
      <c r="A2018" s="31" t="s">
        <v>11378</v>
      </c>
      <c r="B2018" s="31" t="s">
        <v>11379</v>
      </c>
      <c r="C2018" s="31" t="s">
        <v>11380</v>
      </c>
      <c r="D2018" s="31"/>
      <c r="E2018" s="31" t="s">
        <v>5419</v>
      </c>
      <c r="F2018" s="31"/>
      <c r="G2018" s="47"/>
      <c r="H2018" s="33">
        <v>0</v>
      </c>
      <c r="I2018" s="31" t="s">
        <v>5661</v>
      </c>
      <c r="J2018" s="31" t="s">
        <v>5662</v>
      </c>
      <c r="K2018" s="31" t="s">
        <v>5164</v>
      </c>
      <c r="L2018" s="31" t="s">
        <v>5278</v>
      </c>
      <c r="M2018" s="31" t="s">
        <v>5673</v>
      </c>
      <c r="N2018" s="31" t="s">
        <v>6567</v>
      </c>
      <c r="O2018" s="31" t="s">
        <v>3962</v>
      </c>
      <c r="P2018" s="31" t="s">
        <v>3963</v>
      </c>
      <c r="Q2018" s="31" t="s">
        <v>5168</v>
      </c>
    </row>
    <row r="2019" spans="1:17" hidden="1" x14ac:dyDescent="0.2">
      <c r="A2019" s="31" t="s">
        <v>11381</v>
      </c>
      <c r="B2019" s="31" t="s">
        <v>11382</v>
      </c>
      <c r="C2019" s="31" t="s">
        <v>11383</v>
      </c>
      <c r="D2019" s="31"/>
      <c r="E2019" s="31" t="s">
        <v>5419</v>
      </c>
      <c r="F2019" s="31"/>
      <c r="G2019" s="47"/>
      <c r="H2019" s="33">
        <v>0</v>
      </c>
      <c r="I2019" s="31" t="s">
        <v>5661</v>
      </c>
      <c r="J2019" s="31" t="s">
        <v>5662</v>
      </c>
      <c r="K2019" s="31" t="s">
        <v>5164</v>
      </c>
      <c r="L2019" s="31" t="s">
        <v>5278</v>
      </c>
      <c r="M2019" s="31" t="s">
        <v>5673</v>
      </c>
      <c r="N2019" s="31" t="s">
        <v>6567</v>
      </c>
      <c r="O2019" s="31" t="s">
        <v>3962</v>
      </c>
      <c r="P2019" s="31" t="s">
        <v>3963</v>
      </c>
      <c r="Q2019" s="31" t="s">
        <v>5168</v>
      </c>
    </row>
    <row r="2020" spans="1:17" hidden="1" x14ac:dyDescent="0.2">
      <c r="A2020" s="31" t="s">
        <v>11384</v>
      </c>
      <c r="B2020" s="31" t="s">
        <v>11385</v>
      </c>
      <c r="C2020" s="31" t="s">
        <v>11386</v>
      </c>
      <c r="D2020" s="31"/>
      <c r="E2020" s="31" t="s">
        <v>5419</v>
      </c>
      <c r="F2020" s="31"/>
      <c r="G2020" s="47"/>
      <c r="H2020" s="33">
        <v>0</v>
      </c>
      <c r="I2020" s="31" t="s">
        <v>5661</v>
      </c>
      <c r="J2020" s="31" t="s">
        <v>5662</v>
      </c>
      <c r="K2020" s="31" t="s">
        <v>5164</v>
      </c>
      <c r="L2020" s="31" t="s">
        <v>5278</v>
      </c>
      <c r="M2020" s="31" t="s">
        <v>5673</v>
      </c>
      <c r="N2020" s="31" t="s">
        <v>10520</v>
      </c>
      <c r="O2020" s="31" t="s">
        <v>3962</v>
      </c>
      <c r="P2020" s="31" t="s">
        <v>3963</v>
      </c>
      <c r="Q2020" s="31" t="s">
        <v>5168</v>
      </c>
    </row>
    <row r="2021" spans="1:17" hidden="1" x14ac:dyDescent="0.2">
      <c r="A2021" s="31" t="s">
        <v>11387</v>
      </c>
      <c r="B2021" s="31" t="s">
        <v>4474</v>
      </c>
      <c r="C2021" s="31" t="s">
        <v>11388</v>
      </c>
      <c r="D2021" s="31"/>
      <c r="E2021" s="31" t="s">
        <v>5419</v>
      </c>
      <c r="F2021" s="31"/>
      <c r="G2021" s="47"/>
      <c r="H2021" s="33">
        <v>0</v>
      </c>
      <c r="I2021" s="31" t="s">
        <v>5661</v>
      </c>
      <c r="J2021" s="31" t="s">
        <v>5662</v>
      </c>
      <c r="K2021" s="31" t="s">
        <v>5164</v>
      </c>
      <c r="L2021" s="31" t="s">
        <v>5278</v>
      </c>
      <c r="M2021" s="31" t="s">
        <v>5673</v>
      </c>
      <c r="N2021" s="31" t="s">
        <v>6567</v>
      </c>
      <c r="O2021" s="31" t="s">
        <v>3962</v>
      </c>
      <c r="P2021" s="31" t="s">
        <v>3963</v>
      </c>
      <c r="Q2021" s="31" t="s">
        <v>5168</v>
      </c>
    </row>
    <row r="2022" spans="1:17" hidden="1" x14ac:dyDescent="0.2">
      <c r="A2022" s="31" t="s">
        <v>11389</v>
      </c>
      <c r="B2022" s="31" t="s">
        <v>4388</v>
      </c>
      <c r="C2022" s="31" t="s">
        <v>11390</v>
      </c>
      <c r="D2022" s="31"/>
      <c r="E2022" s="31" t="s">
        <v>5419</v>
      </c>
      <c r="F2022" s="31"/>
      <c r="G2022" s="47"/>
      <c r="H2022" s="33">
        <v>0</v>
      </c>
      <c r="I2022" s="31" t="s">
        <v>5661</v>
      </c>
      <c r="J2022" s="31" t="s">
        <v>5662</v>
      </c>
      <c r="K2022" s="31" t="s">
        <v>5164</v>
      </c>
      <c r="L2022" s="31" t="s">
        <v>5278</v>
      </c>
      <c r="M2022" s="31" t="s">
        <v>5290</v>
      </c>
      <c r="N2022" s="31" t="s">
        <v>6638</v>
      </c>
      <c r="O2022" s="31" t="s">
        <v>3962</v>
      </c>
      <c r="P2022" s="31" t="s">
        <v>3963</v>
      </c>
      <c r="Q2022" s="31" t="s">
        <v>5168</v>
      </c>
    </row>
    <row r="2023" spans="1:17" hidden="1" x14ac:dyDescent="0.2">
      <c r="A2023" s="31" t="s">
        <v>11391</v>
      </c>
      <c r="B2023" s="31" t="s">
        <v>11392</v>
      </c>
      <c r="C2023" s="31" t="s">
        <v>11393</v>
      </c>
      <c r="D2023" s="31"/>
      <c r="E2023" s="31" t="s">
        <v>5419</v>
      </c>
      <c r="F2023" s="31"/>
      <c r="G2023" s="47"/>
      <c r="H2023" s="33">
        <v>0</v>
      </c>
      <c r="I2023" s="31" t="s">
        <v>5661</v>
      </c>
      <c r="J2023" s="31" t="s">
        <v>5662</v>
      </c>
      <c r="K2023" s="31" t="s">
        <v>5164</v>
      </c>
      <c r="L2023" s="31" t="s">
        <v>5278</v>
      </c>
      <c r="M2023" s="31" t="s">
        <v>5819</v>
      </c>
      <c r="N2023" s="31" t="s">
        <v>11394</v>
      </c>
      <c r="O2023" s="31" t="s">
        <v>3962</v>
      </c>
      <c r="P2023" s="31" t="s">
        <v>3963</v>
      </c>
      <c r="Q2023" s="31" t="s">
        <v>5168</v>
      </c>
    </row>
    <row r="2024" spans="1:17" hidden="1" x14ac:dyDescent="0.2">
      <c r="A2024" s="31" t="s">
        <v>11395</v>
      </c>
      <c r="B2024" s="31" t="s">
        <v>11396</v>
      </c>
      <c r="C2024" s="31" t="s">
        <v>11397</v>
      </c>
      <c r="D2024" s="31"/>
      <c r="E2024" s="31" t="s">
        <v>5419</v>
      </c>
      <c r="F2024" s="31"/>
      <c r="G2024" s="47"/>
      <c r="H2024" s="33">
        <v>0</v>
      </c>
      <c r="I2024" s="31" t="s">
        <v>5661</v>
      </c>
      <c r="J2024" s="31" t="s">
        <v>5662</v>
      </c>
      <c r="K2024" s="31" t="s">
        <v>5164</v>
      </c>
      <c r="L2024" s="31" t="s">
        <v>5278</v>
      </c>
      <c r="M2024" s="31" t="s">
        <v>5819</v>
      </c>
      <c r="N2024" s="31" t="s">
        <v>6525</v>
      </c>
      <c r="O2024" s="31" t="s">
        <v>3962</v>
      </c>
      <c r="P2024" s="31" t="s">
        <v>3963</v>
      </c>
      <c r="Q2024" s="31" t="s">
        <v>5168</v>
      </c>
    </row>
    <row r="2025" spans="1:17" hidden="1" x14ac:dyDescent="0.2">
      <c r="A2025" s="31" t="s">
        <v>11398</v>
      </c>
      <c r="B2025" s="31" t="s">
        <v>4380</v>
      </c>
      <c r="C2025" s="31" t="s">
        <v>11399</v>
      </c>
      <c r="D2025" s="31"/>
      <c r="E2025" s="31" t="s">
        <v>5419</v>
      </c>
      <c r="F2025" s="31"/>
      <c r="G2025" s="47"/>
      <c r="H2025" s="33">
        <v>0</v>
      </c>
      <c r="I2025" s="31" t="s">
        <v>5661</v>
      </c>
      <c r="J2025" s="31" t="s">
        <v>5662</v>
      </c>
      <c r="K2025" s="31" t="s">
        <v>5164</v>
      </c>
      <c r="L2025" s="31" t="s">
        <v>5278</v>
      </c>
      <c r="M2025" s="31" t="s">
        <v>5819</v>
      </c>
      <c r="N2025" s="31" t="s">
        <v>11394</v>
      </c>
      <c r="O2025" s="31" t="s">
        <v>3962</v>
      </c>
      <c r="P2025" s="31" t="s">
        <v>3963</v>
      </c>
      <c r="Q2025" s="31" t="s">
        <v>5168</v>
      </c>
    </row>
    <row r="2026" spans="1:17" hidden="1" x14ac:dyDescent="0.2">
      <c r="A2026" s="31" t="s">
        <v>11400</v>
      </c>
      <c r="B2026" s="31" t="s">
        <v>11401</v>
      </c>
      <c r="C2026" s="31" t="s">
        <v>11402</v>
      </c>
      <c r="D2026" s="31"/>
      <c r="E2026" s="31" t="s">
        <v>5419</v>
      </c>
      <c r="F2026" s="31"/>
      <c r="G2026" s="47"/>
      <c r="H2026" s="33">
        <v>0</v>
      </c>
      <c r="I2026" s="31" t="s">
        <v>5421</v>
      </c>
      <c r="J2026" s="31" t="s">
        <v>5422</v>
      </c>
      <c r="K2026" s="31" t="s">
        <v>5164</v>
      </c>
      <c r="L2026" s="31" t="s">
        <v>5278</v>
      </c>
      <c r="M2026" s="31" t="s">
        <v>5354</v>
      </c>
      <c r="N2026" s="31" t="s">
        <v>11403</v>
      </c>
      <c r="O2026" s="31" t="s">
        <v>3962</v>
      </c>
      <c r="P2026" s="31" t="s">
        <v>3963</v>
      </c>
      <c r="Q2026" s="31" t="s">
        <v>5168</v>
      </c>
    </row>
    <row r="2027" spans="1:17" hidden="1" x14ac:dyDescent="0.2">
      <c r="A2027" s="31" t="s">
        <v>11404</v>
      </c>
      <c r="B2027" s="31" t="s">
        <v>11405</v>
      </c>
      <c r="C2027" s="31" t="s">
        <v>11406</v>
      </c>
      <c r="D2027" s="31"/>
      <c r="E2027" s="31" t="s">
        <v>5419</v>
      </c>
      <c r="F2027" s="31"/>
      <c r="G2027" s="47"/>
      <c r="H2027" s="33">
        <v>0</v>
      </c>
      <c r="I2027" s="31" t="s">
        <v>5421</v>
      </c>
      <c r="J2027" s="31" t="s">
        <v>5422</v>
      </c>
      <c r="K2027" s="31" t="s">
        <v>5164</v>
      </c>
      <c r="L2027" s="31" t="s">
        <v>5278</v>
      </c>
      <c r="M2027" s="31" t="s">
        <v>5701</v>
      </c>
      <c r="N2027" s="31" t="s">
        <v>11407</v>
      </c>
      <c r="O2027" s="31" t="s">
        <v>3962</v>
      </c>
      <c r="P2027" s="31" t="s">
        <v>3963</v>
      </c>
      <c r="Q2027" s="31" t="s">
        <v>5168</v>
      </c>
    </row>
    <row r="2028" spans="1:17" hidden="1" x14ac:dyDescent="0.2">
      <c r="A2028" s="31" t="s">
        <v>11408</v>
      </c>
      <c r="B2028" s="31" t="s">
        <v>11409</v>
      </c>
      <c r="C2028" s="31" t="s">
        <v>11410</v>
      </c>
      <c r="D2028" s="31"/>
      <c r="E2028" s="31" t="s">
        <v>5419</v>
      </c>
      <c r="F2028" s="31"/>
      <c r="G2028" s="47"/>
      <c r="H2028" s="33">
        <v>0</v>
      </c>
      <c r="I2028" s="31" t="s">
        <v>5661</v>
      </c>
      <c r="J2028" s="31" t="s">
        <v>5662</v>
      </c>
      <c r="K2028" s="31" t="s">
        <v>5164</v>
      </c>
      <c r="L2028" s="31" t="s">
        <v>5278</v>
      </c>
      <c r="M2028" s="31" t="s">
        <v>5673</v>
      </c>
      <c r="N2028" s="31" t="s">
        <v>11411</v>
      </c>
      <c r="O2028" s="31" t="s">
        <v>3962</v>
      </c>
      <c r="P2028" s="31" t="s">
        <v>3963</v>
      </c>
      <c r="Q2028" s="31" t="s">
        <v>5168</v>
      </c>
    </row>
    <row r="2029" spans="1:17" hidden="1" x14ac:dyDescent="0.2">
      <c r="A2029" s="31" t="s">
        <v>11412</v>
      </c>
      <c r="B2029" s="31" t="s">
        <v>4434</v>
      </c>
      <c r="C2029" s="31" t="s">
        <v>11413</v>
      </c>
      <c r="D2029" s="31"/>
      <c r="E2029" s="31" t="s">
        <v>5419</v>
      </c>
      <c r="F2029" s="31"/>
      <c r="G2029" s="47"/>
      <c r="H2029" s="33">
        <v>0</v>
      </c>
      <c r="I2029" s="31" t="s">
        <v>5661</v>
      </c>
      <c r="J2029" s="31" t="s">
        <v>5662</v>
      </c>
      <c r="K2029" s="31" t="s">
        <v>5164</v>
      </c>
      <c r="L2029" s="31" t="s">
        <v>5278</v>
      </c>
      <c r="M2029" s="31" t="s">
        <v>5687</v>
      </c>
      <c r="N2029" s="31" t="s">
        <v>11414</v>
      </c>
      <c r="O2029" s="31" t="s">
        <v>3962</v>
      </c>
      <c r="P2029" s="31" t="s">
        <v>3963</v>
      </c>
      <c r="Q2029" s="31" t="s">
        <v>5168</v>
      </c>
    </row>
    <row r="2030" spans="1:17" hidden="1" x14ac:dyDescent="0.2">
      <c r="A2030" s="31" t="s">
        <v>11415</v>
      </c>
      <c r="B2030" s="31" t="s">
        <v>4442</v>
      </c>
      <c r="C2030" s="31" t="s">
        <v>11416</v>
      </c>
      <c r="D2030" s="31"/>
      <c r="E2030" s="31" t="s">
        <v>5419</v>
      </c>
      <c r="F2030" s="31"/>
      <c r="G2030" s="47"/>
      <c r="H2030" s="33">
        <v>0</v>
      </c>
      <c r="I2030" s="31" t="s">
        <v>5661</v>
      </c>
      <c r="J2030" s="31" t="s">
        <v>5662</v>
      </c>
      <c r="K2030" s="31" t="s">
        <v>5164</v>
      </c>
      <c r="L2030" s="31" t="s">
        <v>5278</v>
      </c>
      <c r="M2030" s="31" t="s">
        <v>5687</v>
      </c>
      <c r="N2030" s="31" t="s">
        <v>11417</v>
      </c>
      <c r="O2030" s="31" t="s">
        <v>3962</v>
      </c>
      <c r="P2030" s="31" t="s">
        <v>3963</v>
      </c>
      <c r="Q2030" s="31" t="s">
        <v>5168</v>
      </c>
    </row>
    <row r="2031" spans="1:17" hidden="1" x14ac:dyDescent="0.2">
      <c r="A2031" s="31" t="s">
        <v>11418</v>
      </c>
      <c r="B2031" s="31" t="s">
        <v>4381</v>
      </c>
      <c r="C2031" s="31" t="s">
        <v>11419</v>
      </c>
      <c r="D2031" s="31"/>
      <c r="E2031" s="31" t="s">
        <v>5419</v>
      </c>
      <c r="F2031" s="31"/>
      <c r="G2031" s="47"/>
      <c r="H2031" s="33">
        <v>0</v>
      </c>
      <c r="I2031" s="31" t="s">
        <v>5661</v>
      </c>
      <c r="J2031" s="31" t="s">
        <v>5662</v>
      </c>
      <c r="K2031" s="31" t="s">
        <v>5164</v>
      </c>
      <c r="L2031" s="31" t="s">
        <v>5278</v>
      </c>
      <c r="M2031" s="31" t="s">
        <v>5819</v>
      </c>
      <c r="N2031" s="31" t="s">
        <v>11420</v>
      </c>
      <c r="O2031" s="31" t="s">
        <v>3962</v>
      </c>
      <c r="P2031" s="31" t="s">
        <v>3963</v>
      </c>
      <c r="Q2031" s="31" t="s">
        <v>5168</v>
      </c>
    </row>
    <row r="2032" spans="1:17" hidden="1" x14ac:dyDescent="0.2">
      <c r="A2032" s="31" t="s">
        <v>11421</v>
      </c>
      <c r="B2032" s="31" t="s">
        <v>4444</v>
      </c>
      <c r="C2032" s="31" t="s">
        <v>11422</v>
      </c>
      <c r="D2032" s="31"/>
      <c r="E2032" s="31" t="s">
        <v>5419</v>
      </c>
      <c r="F2032" s="31"/>
      <c r="G2032" s="47"/>
      <c r="H2032" s="33">
        <v>0</v>
      </c>
      <c r="I2032" s="31" t="s">
        <v>5661</v>
      </c>
      <c r="J2032" s="31" t="s">
        <v>5662</v>
      </c>
      <c r="K2032" s="31" t="s">
        <v>5164</v>
      </c>
      <c r="L2032" s="31" t="s">
        <v>5278</v>
      </c>
      <c r="M2032" s="31" t="s">
        <v>5819</v>
      </c>
      <c r="N2032" s="31" t="s">
        <v>11423</v>
      </c>
      <c r="O2032" s="31" t="s">
        <v>3962</v>
      </c>
      <c r="P2032" s="31" t="s">
        <v>3963</v>
      </c>
      <c r="Q2032" s="31" t="s">
        <v>5168</v>
      </c>
    </row>
    <row r="2033" spans="1:17" hidden="1" x14ac:dyDescent="0.2">
      <c r="A2033" s="31" t="s">
        <v>11424</v>
      </c>
      <c r="B2033" s="31" t="s">
        <v>11425</v>
      </c>
      <c r="C2033" s="31" t="s">
        <v>11426</v>
      </c>
      <c r="D2033" s="31"/>
      <c r="E2033" s="31" t="s">
        <v>5419</v>
      </c>
      <c r="F2033" s="31"/>
      <c r="G2033" s="47"/>
      <c r="H2033" s="33">
        <v>0</v>
      </c>
      <c r="I2033" s="31" t="s">
        <v>5421</v>
      </c>
      <c r="J2033" s="31" t="s">
        <v>5422</v>
      </c>
      <c r="K2033" s="31" t="s">
        <v>5164</v>
      </c>
      <c r="L2033" s="31" t="s">
        <v>5278</v>
      </c>
      <c r="M2033" s="31" t="s">
        <v>5446</v>
      </c>
      <c r="N2033" s="31" t="s">
        <v>11427</v>
      </c>
      <c r="O2033" s="31" t="s">
        <v>3962</v>
      </c>
      <c r="P2033" s="31" t="s">
        <v>3963</v>
      </c>
      <c r="Q2033" s="31" t="s">
        <v>5168</v>
      </c>
    </row>
    <row r="2034" spans="1:17" hidden="1" x14ac:dyDescent="0.2">
      <c r="A2034" s="31" t="s">
        <v>11428</v>
      </c>
      <c r="B2034" s="31" t="s">
        <v>3964</v>
      </c>
      <c r="C2034" s="31" t="s">
        <v>11429</v>
      </c>
      <c r="D2034" s="31"/>
      <c r="E2034" s="31" t="s">
        <v>5419</v>
      </c>
      <c r="F2034" s="31"/>
      <c r="G2034" s="47"/>
      <c r="H2034" s="33">
        <v>0</v>
      </c>
      <c r="I2034" s="31" t="s">
        <v>5661</v>
      </c>
      <c r="J2034" s="31" t="s">
        <v>5662</v>
      </c>
      <c r="K2034" s="31" t="s">
        <v>5164</v>
      </c>
      <c r="L2034" s="31" t="s">
        <v>5278</v>
      </c>
      <c r="M2034" s="31" t="s">
        <v>5673</v>
      </c>
      <c r="N2034" s="31" t="s">
        <v>6567</v>
      </c>
      <c r="O2034" s="31" t="s">
        <v>3962</v>
      </c>
      <c r="P2034" s="31" t="s">
        <v>3963</v>
      </c>
      <c r="Q2034" s="31" t="s">
        <v>5168</v>
      </c>
    </row>
    <row r="2035" spans="1:17" hidden="1" x14ac:dyDescent="0.2">
      <c r="A2035" s="31" t="s">
        <v>11430</v>
      </c>
      <c r="B2035" s="31" t="s">
        <v>11431</v>
      </c>
      <c r="C2035" s="31" t="s">
        <v>11432</v>
      </c>
      <c r="D2035" s="31"/>
      <c r="E2035" s="31" t="s">
        <v>5419</v>
      </c>
      <c r="F2035" s="31"/>
      <c r="G2035" s="47"/>
      <c r="H2035" s="33">
        <v>0</v>
      </c>
      <c r="I2035" s="31" t="s">
        <v>5661</v>
      </c>
      <c r="J2035" s="31" t="s">
        <v>5662</v>
      </c>
      <c r="K2035" s="31" t="s">
        <v>5164</v>
      </c>
      <c r="L2035" s="31" t="s">
        <v>5278</v>
      </c>
      <c r="M2035" s="31" t="s">
        <v>5673</v>
      </c>
      <c r="N2035" s="31" t="s">
        <v>10520</v>
      </c>
      <c r="O2035" s="31" t="s">
        <v>3962</v>
      </c>
      <c r="P2035" s="31" t="s">
        <v>3963</v>
      </c>
      <c r="Q2035" s="31" t="s">
        <v>5168</v>
      </c>
    </row>
    <row r="2036" spans="1:17" hidden="1" x14ac:dyDescent="0.2">
      <c r="A2036" s="31" t="s">
        <v>11433</v>
      </c>
      <c r="B2036" s="31" t="s">
        <v>11434</v>
      </c>
      <c r="C2036" s="31" t="s">
        <v>11435</v>
      </c>
      <c r="D2036" s="31"/>
      <c r="E2036" s="31" t="s">
        <v>5419</v>
      </c>
      <c r="F2036" s="31"/>
      <c r="G2036" s="47"/>
      <c r="H2036" s="33">
        <v>0</v>
      </c>
      <c r="I2036" s="31" t="s">
        <v>5661</v>
      </c>
      <c r="J2036" s="31" t="s">
        <v>5662</v>
      </c>
      <c r="K2036" s="31" t="s">
        <v>5164</v>
      </c>
      <c r="L2036" s="31" t="s">
        <v>5278</v>
      </c>
      <c r="M2036" s="31" t="s">
        <v>5673</v>
      </c>
      <c r="N2036" s="31" t="s">
        <v>10520</v>
      </c>
      <c r="O2036" s="31" t="s">
        <v>3962</v>
      </c>
      <c r="P2036" s="31" t="s">
        <v>3963</v>
      </c>
      <c r="Q2036" s="31" t="s">
        <v>5168</v>
      </c>
    </row>
    <row r="2037" spans="1:17" hidden="1" x14ac:dyDescent="0.2">
      <c r="A2037" s="31" t="s">
        <v>11436</v>
      </c>
      <c r="B2037" s="31" t="s">
        <v>11437</v>
      </c>
      <c r="C2037" s="31" t="s">
        <v>11438</v>
      </c>
      <c r="D2037" s="31"/>
      <c r="E2037" s="31" t="s">
        <v>5419</v>
      </c>
      <c r="F2037" s="31"/>
      <c r="G2037" s="47"/>
      <c r="H2037" s="33">
        <v>0</v>
      </c>
      <c r="I2037" s="31" t="s">
        <v>5661</v>
      </c>
      <c r="J2037" s="31" t="s">
        <v>5662</v>
      </c>
      <c r="K2037" s="31" t="s">
        <v>5164</v>
      </c>
      <c r="L2037" s="31" t="s">
        <v>5278</v>
      </c>
      <c r="M2037" s="31" t="s">
        <v>5290</v>
      </c>
      <c r="N2037" s="31" t="s">
        <v>6638</v>
      </c>
      <c r="O2037" s="31" t="s">
        <v>3962</v>
      </c>
      <c r="P2037" s="31" t="s">
        <v>3963</v>
      </c>
      <c r="Q2037" s="31" t="s">
        <v>5168</v>
      </c>
    </row>
    <row r="2038" spans="1:17" hidden="1" x14ac:dyDescent="0.2">
      <c r="A2038" s="31" t="s">
        <v>11439</v>
      </c>
      <c r="B2038" s="31" t="s">
        <v>4259</v>
      </c>
      <c r="C2038" s="31" t="s">
        <v>11440</v>
      </c>
      <c r="D2038" s="31"/>
      <c r="E2038" s="31" t="s">
        <v>5419</v>
      </c>
      <c r="F2038" s="31"/>
      <c r="G2038" s="47"/>
      <c r="H2038" s="33">
        <v>0</v>
      </c>
      <c r="I2038" s="31" t="s">
        <v>5661</v>
      </c>
      <c r="J2038" s="31" t="s">
        <v>5662</v>
      </c>
      <c r="K2038" s="31" t="s">
        <v>5164</v>
      </c>
      <c r="L2038" s="31" t="s">
        <v>5278</v>
      </c>
      <c r="M2038" s="31" t="s">
        <v>5290</v>
      </c>
      <c r="N2038" s="31" t="s">
        <v>6638</v>
      </c>
      <c r="O2038" s="31" t="s">
        <v>3962</v>
      </c>
      <c r="P2038" s="31" t="s">
        <v>3963</v>
      </c>
      <c r="Q2038" s="31" t="s">
        <v>5168</v>
      </c>
    </row>
    <row r="2039" spans="1:17" hidden="1" x14ac:dyDescent="0.2">
      <c r="A2039" s="31" t="s">
        <v>11441</v>
      </c>
      <c r="B2039" s="31" t="s">
        <v>11442</v>
      </c>
      <c r="C2039" s="31" t="s">
        <v>11443</v>
      </c>
      <c r="D2039" s="31"/>
      <c r="E2039" s="31" t="s">
        <v>5419</v>
      </c>
      <c r="F2039" s="31"/>
      <c r="G2039" s="47"/>
      <c r="H2039" s="33">
        <v>0</v>
      </c>
      <c r="I2039" s="31" t="s">
        <v>5661</v>
      </c>
      <c r="J2039" s="31" t="s">
        <v>5662</v>
      </c>
      <c r="K2039" s="31" t="s">
        <v>5164</v>
      </c>
      <c r="L2039" s="31" t="s">
        <v>5278</v>
      </c>
      <c r="M2039" s="31" t="s">
        <v>5673</v>
      </c>
      <c r="N2039" s="31" t="s">
        <v>10520</v>
      </c>
      <c r="O2039" s="31" t="s">
        <v>3962</v>
      </c>
      <c r="P2039" s="31" t="s">
        <v>3963</v>
      </c>
      <c r="Q2039" s="31" t="s">
        <v>5168</v>
      </c>
    </row>
    <row r="2040" spans="1:17" hidden="1" x14ac:dyDescent="0.2">
      <c r="A2040" s="31" t="s">
        <v>11444</v>
      </c>
      <c r="B2040" s="31" t="s">
        <v>4443</v>
      </c>
      <c r="C2040" s="31" t="s">
        <v>11445</v>
      </c>
      <c r="D2040" s="31"/>
      <c r="E2040" s="31" t="s">
        <v>5419</v>
      </c>
      <c r="F2040" s="31"/>
      <c r="G2040" s="47"/>
      <c r="H2040" s="33">
        <v>0</v>
      </c>
      <c r="I2040" s="31" t="s">
        <v>5661</v>
      </c>
      <c r="J2040" s="31" t="s">
        <v>5662</v>
      </c>
      <c r="K2040" s="31" t="s">
        <v>5164</v>
      </c>
      <c r="L2040" s="31" t="s">
        <v>5278</v>
      </c>
      <c r="M2040" s="31" t="s">
        <v>5673</v>
      </c>
      <c r="N2040" s="31" t="s">
        <v>10520</v>
      </c>
      <c r="O2040" s="31" t="s">
        <v>3962</v>
      </c>
      <c r="P2040" s="31" t="s">
        <v>3963</v>
      </c>
      <c r="Q2040" s="31" t="s">
        <v>5168</v>
      </c>
    </row>
    <row r="2041" spans="1:17" hidden="1" x14ac:dyDescent="0.2">
      <c r="A2041" s="31" t="s">
        <v>11446</v>
      </c>
      <c r="B2041" s="31" t="s">
        <v>4477</v>
      </c>
      <c r="C2041" s="31" t="s">
        <v>11447</v>
      </c>
      <c r="D2041" s="31"/>
      <c r="E2041" s="31" t="s">
        <v>5419</v>
      </c>
      <c r="F2041" s="31"/>
      <c r="G2041" s="47"/>
      <c r="H2041" s="33">
        <v>0</v>
      </c>
      <c r="I2041" s="31" t="s">
        <v>5661</v>
      </c>
      <c r="J2041" s="31" t="s">
        <v>5662</v>
      </c>
      <c r="K2041" s="31" t="s">
        <v>5164</v>
      </c>
      <c r="L2041" s="31" t="s">
        <v>5278</v>
      </c>
      <c r="M2041" s="31" t="s">
        <v>5673</v>
      </c>
      <c r="N2041" s="31" t="s">
        <v>11448</v>
      </c>
      <c r="O2041" s="31" t="s">
        <v>3962</v>
      </c>
      <c r="P2041" s="31" t="s">
        <v>3963</v>
      </c>
      <c r="Q2041" s="31" t="s">
        <v>5168</v>
      </c>
    </row>
    <row r="2042" spans="1:17" hidden="1" x14ac:dyDescent="0.2">
      <c r="A2042" s="31" t="s">
        <v>11449</v>
      </c>
      <c r="B2042" s="31" t="s">
        <v>11450</v>
      </c>
      <c r="C2042" s="31" t="s">
        <v>11451</v>
      </c>
      <c r="D2042" s="31"/>
      <c r="E2042" s="31" t="s">
        <v>5419</v>
      </c>
      <c r="F2042" s="31"/>
      <c r="G2042" s="47"/>
      <c r="H2042" s="33">
        <v>0</v>
      </c>
      <c r="I2042" s="31" t="s">
        <v>5294</v>
      </c>
      <c r="J2042" s="31" t="s">
        <v>5295</v>
      </c>
      <c r="K2042" s="31" t="s">
        <v>5164</v>
      </c>
      <c r="L2042" s="31" t="s">
        <v>5296</v>
      </c>
      <c r="M2042" s="31" t="s">
        <v>5297</v>
      </c>
      <c r="N2042" s="31" t="s">
        <v>11452</v>
      </c>
      <c r="O2042" s="31" t="s">
        <v>3962</v>
      </c>
      <c r="P2042" s="31" t="s">
        <v>3963</v>
      </c>
      <c r="Q2042" s="31" t="s">
        <v>5168</v>
      </c>
    </row>
    <row r="2043" spans="1:17" hidden="1" x14ac:dyDescent="0.2">
      <c r="A2043" s="31" t="s">
        <v>11453</v>
      </c>
      <c r="B2043" s="31" t="s">
        <v>11454</v>
      </c>
      <c r="C2043" s="31" t="s">
        <v>11455</v>
      </c>
      <c r="D2043" s="31"/>
      <c r="E2043" s="31" t="s">
        <v>5419</v>
      </c>
      <c r="F2043" s="31"/>
      <c r="G2043" s="47"/>
      <c r="H2043" s="33">
        <v>0</v>
      </c>
      <c r="I2043" s="31" t="s">
        <v>5236</v>
      </c>
      <c r="J2043" s="31" t="s">
        <v>5237</v>
      </c>
      <c r="K2043" s="31" t="s">
        <v>5164</v>
      </c>
      <c r="L2043" s="31" t="s">
        <v>8042</v>
      </c>
      <c r="M2043" s="31" t="s">
        <v>5239</v>
      </c>
      <c r="N2043" s="31" t="s">
        <v>11456</v>
      </c>
      <c r="O2043" s="31" t="s">
        <v>3962</v>
      </c>
      <c r="P2043" s="31" t="s">
        <v>3963</v>
      </c>
      <c r="Q2043" s="31" t="s">
        <v>5168</v>
      </c>
    </row>
    <row r="2044" spans="1:17" hidden="1" x14ac:dyDescent="0.2">
      <c r="A2044" s="31" t="s">
        <v>11457</v>
      </c>
      <c r="B2044" s="31" t="s">
        <v>11458</v>
      </c>
      <c r="C2044" s="31" t="s">
        <v>11459</v>
      </c>
      <c r="D2044" s="31"/>
      <c r="E2044" s="31" t="s">
        <v>5419</v>
      </c>
      <c r="F2044" s="31"/>
      <c r="G2044" s="47"/>
      <c r="H2044" s="33">
        <v>0</v>
      </c>
      <c r="I2044" s="31" t="s">
        <v>5294</v>
      </c>
      <c r="J2044" s="31" t="s">
        <v>5295</v>
      </c>
      <c r="K2044" s="31" t="s">
        <v>5164</v>
      </c>
      <c r="L2044" s="31" t="s">
        <v>5932</v>
      </c>
      <c r="M2044" s="31" t="s">
        <v>5297</v>
      </c>
      <c r="N2044" s="31" t="s">
        <v>11460</v>
      </c>
      <c r="O2044" s="31" t="s">
        <v>3962</v>
      </c>
      <c r="P2044" s="31" t="s">
        <v>3963</v>
      </c>
      <c r="Q2044" s="31" t="s">
        <v>5168</v>
      </c>
    </row>
    <row r="2045" spans="1:17" hidden="1" x14ac:dyDescent="0.2">
      <c r="A2045" s="31" t="s">
        <v>11461</v>
      </c>
      <c r="B2045" s="31" t="s">
        <v>11462</v>
      </c>
      <c r="C2045" s="31" t="s">
        <v>11463</v>
      </c>
      <c r="D2045" s="31"/>
      <c r="E2045" s="31" t="s">
        <v>5419</v>
      </c>
      <c r="F2045" s="31"/>
      <c r="G2045" s="47"/>
      <c r="H2045" s="33">
        <v>0</v>
      </c>
      <c r="I2045" s="31" t="s">
        <v>5294</v>
      </c>
      <c r="J2045" s="31" t="s">
        <v>5295</v>
      </c>
      <c r="K2045" s="31" t="s">
        <v>5164</v>
      </c>
      <c r="L2045" s="31" t="s">
        <v>5932</v>
      </c>
      <c r="M2045" s="31" t="s">
        <v>5297</v>
      </c>
      <c r="N2045" s="31" t="s">
        <v>11464</v>
      </c>
      <c r="O2045" s="31" t="s">
        <v>3962</v>
      </c>
      <c r="P2045" s="31" t="s">
        <v>3963</v>
      </c>
      <c r="Q2045" s="31" t="s">
        <v>5168</v>
      </c>
    </row>
    <row r="2046" spans="1:17" hidden="1" x14ac:dyDescent="0.2">
      <c r="A2046" s="31" t="s">
        <v>11465</v>
      </c>
      <c r="B2046" s="31" t="s">
        <v>11466</v>
      </c>
      <c r="C2046" s="31" t="s">
        <v>11467</v>
      </c>
      <c r="D2046" s="31"/>
      <c r="E2046" s="31" t="s">
        <v>5419</v>
      </c>
      <c r="F2046" s="31"/>
      <c r="G2046" s="47"/>
      <c r="H2046" s="33">
        <v>0</v>
      </c>
      <c r="I2046" s="31" t="s">
        <v>5661</v>
      </c>
      <c r="J2046" s="31" t="s">
        <v>5662</v>
      </c>
      <c r="K2046" s="31" t="s">
        <v>5164</v>
      </c>
      <c r="L2046" s="31" t="s">
        <v>5278</v>
      </c>
      <c r="M2046" s="31" t="s">
        <v>5673</v>
      </c>
      <c r="N2046" s="31" t="s">
        <v>11468</v>
      </c>
      <c r="O2046" s="31" t="s">
        <v>3962</v>
      </c>
      <c r="P2046" s="31" t="s">
        <v>3963</v>
      </c>
      <c r="Q2046" s="31" t="s">
        <v>5168</v>
      </c>
    </row>
    <row r="2047" spans="1:17" hidden="1" x14ac:dyDescent="0.2">
      <c r="A2047" s="31" t="s">
        <v>11469</v>
      </c>
      <c r="B2047" s="31" t="s">
        <v>4476</v>
      </c>
      <c r="C2047" s="31" t="s">
        <v>11470</v>
      </c>
      <c r="D2047" s="31"/>
      <c r="E2047" s="31" t="s">
        <v>5419</v>
      </c>
      <c r="F2047" s="31"/>
      <c r="G2047" s="47"/>
      <c r="H2047" s="33">
        <v>0</v>
      </c>
      <c r="I2047" s="31" t="s">
        <v>5661</v>
      </c>
      <c r="J2047" s="31" t="s">
        <v>5662</v>
      </c>
      <c r="K2047" s="31" t="s">
        <v>5164</v>
      </c>
      <c r="L2047" s="31" t="s">
        <v>5278</v>
      </c>
      <c r="M2047" s="31" t="s">
        <v>5673</v>
      </c>
      <c r="N2047" s="31"/>
      <c r="O2047" s="31" t="s">
        <v>3962</v>
      </c>
      <c r="P2047" s="31" t="s">
        <v>3963</v>
      </c>
      <c r="Q2047" s="31" t="s">
        <v>5168</v>
      </c>
    </row>
    <row r="2048" spans="1:17" hidden="1" x14ac:dyDescent="0.2">
      <c r="A2048" s="31" t="s">
        <v>11471</v>
      </c>
      <c r="B2048" s="31" t="s">
        <v>11472</v>
      </c>
      <c r="C2048" s="31" t="s">
        <v>11473</v>
      </c>
      <c r="D2048" s="31"/>
      <c r="E2048" s="31" t="s">
        <v>5419</v>
      </c>
      <c r="F2048" s="31"/>
      <c r="G2048" s="47"/>
      <c r="H2048" s="33">
        <v>0</v>
      </c>
      <c r="I2048" s="31" t="s">
        <v>5421</v>
      </c>
      <c r="J2048" s="31" t="s">
        <v>5422</v>
      </c>
      <c r="K2048" s="31" t="s">
        <v>5164</v>
      </c>
      <c r="L2048" s="31" t="s">
        <v>5278</v>
      </c>
      <c r="M2048" s="31" t="s">
        <v>5627</v>
      </c>
      <c r="N2048" s="31" t="s">
        <v>11474</v>
      </c>
      <c r="O2048" s="31" t="s">
        <v>3962</v>
      </c>
      <c r="P2048" s="31" t="s">
        <v>3963</v>
      </c>
      <c r="Q2048" s="31" t="s">
        <v>5168</v>
      </c>
    </row>
    <row r="2049" spans="1:17" hidden="1" x14ac:dyDescent="0.2">
      <c r="A2049" s="31" t="s">
        <v>11475</v>
      </c>
      <c r="B2049" s="31" t="s">
        <v>4387</v>
      </c>
      <c r="C2049" s="31" t="s">
        <v>11476</v>
      </c>
      <c r="D2049" s="31"/>
      <c r="E2049" s="31" t="s">
        <v>5419</v>
      </c>
      <c r="F2049" s="31"/>
      <c r="G2049" s="47"/>
      <c r="H2049" s="33">
        <v>0</v>
      </c>
      <c r="I2049" s="31" t="s">
        <v>5661</v>
      </c>
      <c r="J2049" s="31" t="s">
        <v>5662</v>
      </c>
      <c r="K2049" s="31" t="s">
        <v>5164</v>
      </c>
      <c r="L2049" s="31" t="s">
        <v>5278</v>
      </c>
      <c r="M2049" s="31" t="s">
        <v>5673</v>
      </c>
      <c r="N2049" s="31" t="s">
        <v>6567</v>
      </c>
      <c r="O2049" s="31" t="s">
        <v>3962</v>
      </c>
      <c r="P2049" s="31" t="s">
        <v>3963</v>
      </c>
      <c r="Q2049" s="31" t="s">
        <v>5168</v>
      </c>
    </row>
    <row r="2050" spans="1:17" hidden="1" x14ac:dyDescent="0.2">
      <c r="A2050" s="31" t="s">
        <v>11477</v>
      </c>
      <c r="B2050" s="31" t="s">
        <v>11478</v>
      </c>
      <c r="C2050" s="31" t="s">
        <v>11479</v>
      </c>
      <c r="D2050" s="31"/>
      <c r="E2050" s="31" t="s">
        <v>5419</v>
      </c>
      <c r="F2050" s="31"/>
      <c r="G2050" s="47"/>
      <c r="H2050" s="33">
        <v>0</v>
      </c>
      <c r="I2050" s="31" t="s">
        <v>5421</v>
      </c>
      <c r="J2050" s="31" t="s">
        <v>5422</v>
      </c>
      <c r="K2050" s="31" t="s">
        <v>5164</v>
      </c>
      <c r="L2050" s="31" t="s">
        <v>5278</v>
      </c>
      <c r="M2050" s="31" t="s">
        <v>5446</v>
      </c>
      <c r="N2050" s="31" t="s">
        <v>11480</v>
      </c>
      <c r="O2050" s="31" t="s">
        <v>3962</v>
      </c>
      <c r="P2050" s="31" t="s">
        <v>3963</v>
      </c>
      <c r="Q2050" s="31" t="s">
        <v>5168</v>
      </c>
    </row>
    <row r="2051" spans="1:17" hidden="1" x14ac:dyDescent="0.2">
      <c r="A2051" s="31" t="s">
        <v>11481</v>
      </c>
      <c r="B2051" s="31" t="s">
        <v>4086</v>
      </c>
      <c r="C2051" s="31" t="s">
        <v>11482</v>
      </c>
      <c r="D2051" s="31"/>
      <c r="E2051" s="31" t="s">
        <v>5419</v>
      </c>
      <c r="F2051" s="31"/>
      <c r="G2051" s="47"/>
      <c r="H2051" s="33">
        <v>0</v>
      </c>
      <c r="I2051" s="31" t="s">
        <v>5661</v>
      </c>
      <c r="J2051" s="31" t="s">
        <v>5662</v>
      </c>
      <c r="K2051" s="31" t="s">
        <v>5164</v>
      </c>
      <c r="L2051" s="31" t="s">
        <v>5278</v>
      </c>
      <c r="M2051" s="31" t="s">
        <v>5819</v>
      </c>
      <c r="N2051" s="31" t="s">
        <v>6525</v>
      </c>
      <c r="O2051" s="31" t="s">
        <v>3962</v>
      </c>
      <c r="P2051" s="31" t="s">
        <v>3963</v>
      </c>
      <c r="Q2051" s="31" t="s">
        <v>5168</v>
      </c>
    </row>
    <row r="2052" spans="1:17" hidden="1" x14ac:dyDescent="0.2">
      <c r="A2052" s="31" t="s">
        <v>11483</v>
      </c>
      <c r="B2052" s="31" t="s">
        <v>11484</v>
      </c>
      <c r="C2052" s="31" t="s">
        <v>11485</v>
      </c>
      <c r="D2052" s="31"/>
      <c r="E2052" s="31" t="s">
        <v>5419</v>
      </c>
      <c r="F2052" s="31"/>
      <c r="G2052" s="47"/>
      <c r="H2052" s="33">
        <v>0</v>
      </c>
      <c r="I2052" s="31" t="s">
        <v>5236</v>
      </c>
      <c r="J2052" s="31" t="s">
        <v>5237</v>
      </c>
      <c r="K2052" s="31" t="s">
        <v>5164</v>
      </c>
      <c r="L2052" s="31" t="s">
        <v>8042</v>
      </c>
      <c r="M2052" s="31" t="s">
        <v>5239</v>
      </c>
      <c r="N2052" s="31" t="s">
        <v>11486</v>
      </c>
      <c r="O2052" s="31" t="s">
        <v>3962</v>
      </c>
      <c r="P2052" s="31" t="s">
        <v>3963</v>
      </c>
      <c r="Q2052" s="31" t="s">
        <v>5168</v>
      </c>
    </row>
    <row r="2053" spans="1:17" hidden="1" x14ac:dyDescent="0.2">
      <c r="A2053" s="31" t="s">
        <v>11487</v>
      </c>
      <c r="B2053" s="31" t="s">
        <v>11488</v>
      </c>
      <c r="C2053" s="31" t="s">
        <v>11489</v>
      </c>
      <c r="D2053" s="31"/>
      <c r="E2053" s="31" t="s">
        <v>5419</v>
      </c>
      <c r="F2053" s="31"/>
      <c r="G2053" s="47"/>
      <c r="H2053" s="33">
        <v>0</v>
      </c>
      <c r="I2053" s="31" t="s">
        <v>5661</v>
      </c>
      <c r="J2053" s="31" t="s">
        <v>5662</v>
      </c>
      <c r="K2053" s="31" t="s">
        <v>5164</v>
      </c>
      <c r="L2053" s="31" t="s">
        <v>5278</v>
      </c>
      <c r="M2053" s="31" t="s">
        <v>5819</v>
      </c>
      <c r="N2053" s="31" t="s">
        <v>11490</v>
      </c>
      <c r="O2053" s="31" t="s">
        <v>3962</v>
      </c>
      <c r="P2053" s="31" t="s">
        <v>3963</v>
      </c>
      <c r="Q2053" s="31" t="s">
        <v>5168</v>
      </c>
    </row>
    <row r="2054" spans="1:17" hidden="1" x14ac:dyDescent="0.2">
      <c r="A2054" s="31" t="s">
        <v>11491</v>
      </c>
      <c r="B2054" s="31" t="s">
        <v>11492</v>
      </c>
      <c r="C2054" s="31" t="s">
        <v>11493</v>
      </c>
      <c r="D2054" s="31"/>
      <c r="E2054" s="31" t="s">
        <v>5419</v>
      </c>
      <c r="F2054" s="31"/>
      <c r="G2054" s="47"/>
      <c r="H2054" s="33">
        <v>0</v>
      </c>
      <c r="I2054" s="31" t="s">
        <v>5294</v>
      </c>
      <c r="J2054" s="31" t="s">
        <v>5295</v>
      </c>
      <c r="K2054" s="31" t="s">
        <v>5164</v>
      </c>
      <c r="L2054" s="31" t="s">
        <v>5932</v>
      </c>
      <c r="M2054" s="31" t="s">
        <v>5297</v>
      </c>
      <c r="N2054" s="31" t="s">
        <v>11494</v>
      </c>
      <c r="O2054" s="31" t="s">
        <v>3962</v>
      </c>
      <c r="P2054" s="31" t="s">
        <v>3963</v>
      </c>
      <c r="Q2054" s="31" t="s">
        <v>5168</v>
      </c>
    </row>
    <row r="2055" spans="1:17" hidden="1" x14ac:dyDescent="0.2">
      <c r="A2055" s="31" t="s">
        <v>11495</v>
      </c>
      <c r="B2055" s="31" t="s">
        <v>4260</v>
      </c>
      <c r="C2055" s="31" t="s">
        <v>11496</v>
      </c>
      <c r="D2055" s="31"/>
      <c r="E2055" s="31" t="s">
        <v>5419</v>
      </c>
      <c r="F2055" s="31"/>
      <c r="G2055" s="47"/>
      <c r="H2055" s="33">
        <v>0</v>
      </c>
      <c r="I2055" s="31" t="s">
        <v>5661</v>
      </c>
      <c r="J2055" s="31" t="s">
        <v>5662</v>
      </c>
      <c r="K2055" s="31" t="s">
        <v>5164</v>
      </c>
      <c r="L2055" s="31" t="s">
        <v>5278</v>
      </c>
      <c r="M2055" s="31" t="s">
        <v>5673</v>
      </c>
      <c r="N2055" s="31" t="s">
        <v>10520</v>
      </c>
      <c r="O2055" s="31" t="s">
        <v>3962</v>
      </c>
      <c r="P2055" s="31" t="s">
        <v>3963</v>
      </c>
      <c r="Q2055" s="31" t="s">
        <v>5168</v>
      </c>
    </row>
    <row r="2056" spans="1:17" hidden="1" x14ac:dyDescent="0.2">
      <c r="A2056" s="31" t="s">
        <v>11497</v>
      </c>
      <c r="B2056" s="31" t="s">
        <v>11498</v>
      </c>
      <c r="C2056" s="31" t="s">
        <v>11499</v>
      </c>
      <c r="D2056" s="31"/>
      <c r="E2056" s="31" t="s">
        <v>5419</v>
      </c>
      <c r="F2056" s="31"/>
      <c r="G2056" s="47"/>
      <c r="H2056" s="33">
        <v>0</v>
      </c>
      <c r="I2056" s="31" t="s">
        <v>5421</v>
      </c>
      <c r="J2056" s="31" t="s">
        <v>5422</v>
      </c>
      <c r="K2056" s="31" t="s">
        <v>5164</v>
      </c>
      <c r="L2056" s="31" t="s">
        <v>5278</v>
      </c>
      <c r="M2056" s="31" t="s">
        <v>5446</v>
      </c>
      <c r="N2056" s="31" t="s">
        <v>11427</v>
      </c>
      <c r="O2056" s="31" t="s">
        <v>3962</v>
      </c>
      <c r="P2056" s="31" t="s">
        <v>3963</v>
      </c>
      <c r="Q2056" s="31" t="s">
        <v>5168</v>
      </c>
    </row>
    <row r="2057" spans="1:17" hidden="1" x14ac:dyDescent="0.2">
      <c r="A2057" s="31" t="s">
        <v>11500</v>
      </c>
      <c r="B2057" s="31" t="s">
        <v>11501</v>
      </c>
      <c r="C2057" s="31" t="s">
        <v>11502</v>
      </c>
      <c r="D2057" s="31"/>
      <c r="E2057" s="31" t="s">
        <v>5419</v>
      </c>
      <c r="F2057" s="31"/>
      <c r="G2057" s="47"/>
      <c r="H2057" s="33">
        <v>0</v>
      </c>
      <c r="I2057" s="31" t="s">
        <v>5236</v>
      </c>
      <c r="J2057" s="31" t="s">
        <v>5237</v>
      </c>
      <c r="K2057" s="31" t="s">
        <v>5164</v>
      </c>
      <c r="L2057" s="31" t="s">
        <v>8042</v>
      </c>
      <c r="M2057" s="31" t="s">
        <v>5239</v>
      </c>
      <c r="N2057" s="31" t="s">
        <v>11503</v>
      </c>
      <c r="O2057" s="31" t="s">
        <v>3962</v>
      </c>
      <c r="P2057" s="31" t="s">
        <v>3963</v>
      </c>
      <c r="Q2057" s="31" t="s">
        <v>5168</v>
      </c>
    </row>
    <row r="2058" spans="1:17" hidden="1" x14ac:dyDescent="0.2">
      <c r="A2058" s="31" t="s">
        <v>11504</v>
      </c>
      <c r="B2058" s="31" t="s">
        <v>4475</v>
      </c>
      <c r="C2058" s="31" t="s">
        <v>11505</v>
      </c>
      <c r="D2058" s="31"/>
      <c r="E2058" s="31" t="s">
        <v>5419</v>
      </c>
      <c r="F2058" s="31"/>
      <c r="G2058" s="47"/>
      <c r="H2058" s="33">
        <v>0</v>
      </c>
      <c r="I2058" s="31" t="s">
        <v>5661</v>
      </c>
      <c r="J2058" s="31" t="s">
        <v>5662</v>
      </c>
      <c r="K2058" s="31" t="s">
        <v>5164</v>
      </c>
      <c r="L2058" s="31" t="s">
        <v>5278</v>
      </c>
      <c r="M2058" s="31" t="s">
        <v>5673</v>
      </c>
      <c r="N2058" s="31" t="s">
        <v>6567</v>
      </c>
      <c r="O2058" s="31" t="s">
        <v>3962</v>
      </c>
      <c r="P2058" s="31" t="s">
        <v>3963</v>
      </c>
      <c r="Q2058" s="31" t="s">
        <v>5168</v>
      </c>
    </row>
    <row r="2059" spans="1:17" hidden="1" x14ac:dyDescent="0.2">
      <c r="A2059" s="31" t="s">
        <v>11506</v>
      </c>
      <c r="B2059" s="31" t="s">
        <v>11507</v>
      </c>
      <c r="C2059" s="31" t="s">
        <v>11508</v>
      </c>
      <c r="D2059" s="31"/>
      <c r="E2059" s="31" t="s">
        <v>5419</v>
      </c>
      <c r="F2059" s="31"/>
      <c r="G2059" s="47"/>
      <c r="H2059" s="33">
        <v>0</v>
      </c>
      <c r="I2059" s="31" t="s">
        <v>5294</v>
      </c>
      <c r="J2059" s="31" t="s">
        <v>5295</v>
      </c>
      <c r="K2059" s="31" t="s">
        <v>5164</v>
      </c>
      <c r="L2059" s="31" t="s">
        <v>5798</v>
      </c>
      <c r="M2059" s="31" t="s">
        <v>5297</v>
      </c>
      <c r="N2059" s="31"/>
      <c r="O2059" s="31" t="s">
        <v>3962</v>
      </c>
      <c r="P2059" s="31" t="s">
        <v>3963</v>
      </c>
      <c r="Q2059" s="31" t="s">
        <v>5168</v>
      </c>
    </row>
    <row r="2060" spans="1:17" hidden="1" x14ac:dyDescent="0.2">
      <c r="A2060" s="31" t="s">
        <v>11509</v>
      </c>
      <c r="B2060" s="31" t="s">
        <v>11510</v>
      </c>
      <c r="C2060" s="31" t="s">
        <v>11511</v>
      </c>
      <c r="D2060" s="31"/>
      <c r="E2060" s="31" t="s">
        <v>5419</v>
      </c>
      <c r="F2060" s="31"/>
      <c r="G2060" s="47"/>
      <c r="H2060" s="33">
        <v>0</v>
      </c>
      <c r="I2060" s="31" t="s">
        <v>5294</v>
      </c>
      <c r="J2060" s="31" t="s">
        <v>5295</v>
      </c>
      <c r="K2060" s="31" t="s">
        <v>5164</v>
      </c>
      <c r="L2060" s="31" t="s">
        <v>5932</v>
      </c>
      <c r="M2060" s="31" t="s">
        <v>5297</v>
      </c>
      <c r="N2060" s="31" t="s">
        <v>11464</v>
      </c>
      <c r="O2060" s="31" t="s">
        <v>3962</v>
      </c>
      <c r="P2060" s="31" t="s">
        <v>3963</v>
      </c>
      <c r="Q2060" s="31" t="s">
        <v>5168</v>
      </c>
    </row>
    <row r="2061" spans="1:17" hidden="1" x14ac:dyDescent="0.2">
      <c r="A2061" s="31" t="s">
        <v>11512</v>
      </c>
      <c r="B2061" s="31" t="s">
        <v>11513</v>
      </c>
      <c r="C2061" s="31" t="s">
        <v>11514</v>
      </c>
      <c r="D2061" s="31"/>
      <c r="E2061" s="31" t="s">
        <v>5419</v>
      </c>
      <c r="F2061" s="31"/>
      <c r="G2061" s="47"/>
      <c r="H2061" s="33">
        <v>0</v>
      </c>
      <c r="I2061" s="31" t="s">
        <v>5294</v>
      </c>
      <c r="J2061" s="31" t="s">
        <v>5295</v>
      </c>
      <c r="K2061" s="31" t="s">
        <v>5164</v>
      </c>
      <c r="L2061" s="31" t="s">
        <v>5641</v>
      </c>
      <c r="M2061" s="31" t="s">
        <v>5297</v>
      </c>
      <c r="N2061" s="31" t="s">
        <v>11515</v>
      </c>
      <c r="O2061" s="31" t="s">
        <v>3962</v>
      </c>
      <c r="P2061" s="31" t="s">
        <v>3963</v>
      </c>
      <c r="Q2061" s="31" t="s">
        <v>5168</v>
      </c>
    </row>
    <row r="2062" spans="1:17" hidden="1" x14ac:dyDescent="0.2">
      <c r="A2062" s="31" t="s">
        <v>11516</v>
      </c>
      <c r="B2062" s="31" t="s">
        <v>11517</v>
      </c>
      <c r="C2062" s="31" t="s">
        <v>11518</v>
      </c>
      <c r="D2062" s="31"/>
      <c r="E2062" s="31" t="s">
        <v>5419</v>
      </c>
      <c r="F2062" s="31"/>
      <c r="G2062" s="47"/>
      <c r="H2062" s="33">
        <v>0</v>
      </c>
      <c r="I2062" s="31" t="s">
        <v>5294</v>
      </c>
      <c r="J2062" s="31" t="s">
        <v>5295</v>
      </c>
      <c r="K2062" s="31" t="s">
        <v>5164</v>
      </c>
      <c r="L2062" s="31" t="s">
        <v>5641</v>
      </c>
      <c r="M2062" s="31" t="s">
        <v>5297</v>
      </c>
      <c r="N2062" s="31" t="s">
        <v>11519</v>
      </c>
      <c r="O2062" s="31" t="s">
        <v>3962</v>
      </c>
      <c r="P2062" s="31" t="s">
        <v>3963</v>
      </c>
      <c r="Q2062" s="31" t="s">
        <v>5168</v>
      </c>
    </row>
    <row r="2063" spans="1:17" hidden="1" x14ac:dyDescent="0.2">
      <c r="A2063" s="31" t="s">
        <v>11520</v>
      </c>
      <c r="B2063" s="31" t="s">
        <v>11521</v>
      </c>
      <c r="C2063" s="31" t="s">
        <v>11522</v>
      </c>
      <c r="D2063" s="31"/>
      <c r="E2063" s="31" t="s">
        <v>5419</v>
      </c>
      <c r="F2063" s="31"/>
      <c r="G2063" s="47"/>
      <c r="H2063" s="33">
        <v>0</v>
      </c>
      <c r="I2063" s="31" t="s">
        <v>5661</v>
      </c>
      <c r="J2063" s="31" t="s">
        <v>5662</v>
      </c>
      <c r="K2063" s="31" t="s">
        <v>5164</v>
      </c>
      <c r="L2063" s="31" t="s">
        <v>5278</v>
      </c>
      <c r="M2063" s="31" t="s">
        <v>5673</v>
      </c>
      <c r="N2063" s="31"/>
      <c r="O2063" s="31" t="s">
        <v>3962</v>
      </c>
      <c r="P2063" s="31" t="s">
        <v>3963</v>
      </c>
      <c r="Q2063" s="31" t="s">
        <v>5168</v>
      </c>
    </row>
    <row r="2064" spans="1:17" hidden="1" x14ac:dyDescent="0.2">
      <c r="A2064" s="31" t="s">
        <v>11523</v>
      </c>
      <c r="B2064" s="31" t="s">
        <v>11524</v>
      </c>
      <c r="C2064" s="31" t="s">
        <v>11525</v>
      </c>
      <c r="D2064" s="31" t="s">
        <v>3948</v>
      </c>
      <c r="E2064" s="31" t="s">
        <v>5419</v>
      </c>
      <c r="F2064" s="31"/>
      <c r="G2064" s="47"/>
      <c r="H2064" s="33">
        <v>0</v>
      </c>
      <c r="I2064" s="31" t="s">
        <v>5294</v>
      </c>
      <c r="J2064" s="31" t="s">
        <v>5295</v>
      </c>
      <c r="K2064" s="31" t="s">
        <v>5164</v>
      </c>
      <c r="L2064" s="31" t="s">
        <v>5296</v>
      </c>
      <c r="M2064" s="31" t="s">
        <v>5297</v>
      </c>
      <c r="N2064" s="31"/>
      <c r="O2064" s="31" t="s">
        <v>11526</v>
      </c>
      <c r="P2064" s="31" t="s">
        <v>11527</v>
      </c>
      <c r="Q2064" s="31" t="s">
        <v>5168</v>
      </c>
    </row>
    <row r="2065" spans="1:17" hidden="1" x14ac:dyDescent="0.2">
      <c r="A2065" s="31" t="s">
        <v>11528</v>
      </c>
      <c r="B2065" s="31" t="s">
        <v>11529</v>
      </c>
      <c r="C2065" s="31" t="s">
        <v>11530</v>
      </c>
      <c r="D2065" s="31" t="s">
        <v>3948</v>
      </c>
      <c r="E2065" s="31" t="s">
        <v>5419</v>
      </c>
      <c r="F2065" s="31"/>
      <c r="G2065" s="47"/>
      <c r="H2065" s="33">
        <v>0</v>
      </c>
      <c r="I2065" s="31" t="s">
        <v>5294</v>
      </c>
      <c r="J2065" s="31" t="s">
        <v>5295</v>
      </c>
      <c r="K2065" s="31" t="s">
        <v>5164</v>
      </c>
      <c r="L2065" s="31" t="s">
        <v>5296</v>
      </c>
      <c r="M2065" s="31" t="s">
        <v>5297</v>
      </c>
      <c r="N2065" s="31"/>
      <c r="O2065" s="31" t="s">
        <v>11526</v>
      </c>
      <c r="P2065" s="31" t="s">
        <v>11527</v>
      </c>
      <c r="Q2065" s="31" t="s">
        <v>5168</v>
      </c>
    </row>
    <row r="2066" spans="1:17" hidden="1" x14ac:dyDescent="0.2">
      <c r="A2066" s="31" t="s">
        <v>11531</v>
      </c>
      <c r="B2066" s="31" t="s">
        <v>11532</v>
      </c>
      <c r="C2066" s="31" t="s">
        <v>11533</v>
      </c>
      <c r="D2066" s="31" t="s">
        <v>3948</v>
      </c>
      <c r="E2066" s="31" t="s">
        <v>5419</v>
      </c>
      <c r="F2066" s="31"/>
      <c r="G2066" s="47"/>
      <c r="H2066" s="33">
        <v>0</v>
      </c>
      <c r="I2066" s="31" t="s">
        <v>5294</v>
      </c>
      <c r="J2066" s="31" t="s">
        <v>5295</v>
      </c>
      <c r="K2066" s="31" t="s">
        <v>5164</v>
      </c>
      <c r="L2066" s="31" t="s">
        <v>5296</v>
      </c>
      <c r="M2066" s="31" t="s">
        <v>5297</v>
      </c>
      <c r="N2066" s="31"/>
      <c r="O2066" s="31" t="s">
        <v>11526</v>
      </c>
      <c r="P2066" s="31" t="s">
        <v>11527</v>
      </c>
      <c r="Q2066" s="31" t="s">
        <v>5168</v>
      </c>
    </row>
    <row r="2067" spans="1:17" hidden="1" x14ac:dyDescent="0.2">
      <c r="A2067" s="31" t="s">
        <v>11534</v>
      </c>
      <c r="B2067" s="31" t="s">
        <v>11535</v>
      </c>
      <c r="C2067" s="31" t="s">
        <v>11536</v>
      </c>
      <c r="D2067" s="31" t="s">
        <v>3948</v>
      </c>
      <c r="E2067" s="31" t="s">
        <v>5419</v>
      </c>
      <c r="F2067" s="31"/>
      <c r="G2067" s="47"/>
      <c r="H2067" s="33">
        <v>0</v>
      </c>
      <c r="I2067" s="31" t="s">
        <v>5294</v>
      </c>
      <c r="J2067" s="31" t="s">
        <v>5295</v>
      </c>
      <c r="K2067" s="31" t="s">
        <v>5164</v>
      </c>
      <c r="L2067" s="31" t="s">
        <v>5296</v>
      </c>
      <c r="M2067" s="31" t="s">
        <v>5297</v>
      </c>
      <c r="N2067" s="31" t="s">
        <v>11537</v>
      </c>
      <c r="O2067" s="31" t="s">
        <v>11526</v>
      </c>
      <c r="P2067" s="31" t="s">
        <v>11527</v>
      </c>
      <c r="Q2067" s="31" t="s">
        <v>5168</v>
      </c>
    </row>
    <row r="2068" spans="1:17" hidden="1" x14ac:dyDescent="0.2">
      <c r="A2068" s="31" t="s">
        <v>11538</v>
      </c>
      <c r="B2068" s="31" t="s">
        <v>11539</v>
      </c>
      <c r="C2068" s="31" t="s">
        <v>11540</v>
      </c>
      <c r="D2068" s="31" t="s">
        <v>3948</v>
      </c>
      <c r="E2068" s="31" t="s">
        <v>5419</v>
      </c>
      <c r="F2068" s="31"/>
      <c r="G2068" s="47"/>
      <c r="H2068" s="33">
        <v>0</v>
      </c>
      <c r="I2068" s="31" t="s">
        <v>5294</v>
      </c>
      <c r="J2068" s="31" t="s">
        <v>5295</v>
      </c>
      <c r="K2068" s="31" t="s">
        <v>5164</v>
      </c>
      <c r="L2068" s="31" t="s">
        <v>5296</v>
      </c>
      <c r="M2068" s="31" t="s">
        <v>5297</v>
      </c>
      <c r="N2068" s="31"/>
      <c r="O2068" s="31" t="s">
        <v>11526</v>
      </c>
      <c r="P2068" s="31" t="s">
        <v>11527</v>
      </c>
      <c r="Q2068" s="31" t="s">
        <v>5168</v>
      </c>
    </row>
    <row r="2069" spans="1:17" hidden="1" x14ac:dyDescent="0.2">
      <c r="A2069" s="31" t="s">
        <v>11541</v>
      </c>
      <c r="B2069" s="31" t="s">
        <v>11542</v>
      </c>
      <c r="C2069" s="31" t="s">
        <v>11543</v>
      </c>
      <c r="D2069" s="31" t="s">
        <v>3948</v>
      </c>
      <c r="E2069" s="31" t="s">
        <v>5419</v>
      </c>
      <c r="F2069" s="31"/>
      <c r="G2069" s="47"/>
      <c r="H2069" s="33">
        <v>0</v>
      </c>
      <c r="I2069" s="31" t="s">
        <v>5661</v>
      </c>
      <c r="J2069" s="31" t="s">
        <v>5662</v>
      </c>
      <c r="K2069" s="31" t="s">
        <v>5164</v>
      </c>
      <c r="L2069" s="31" t="s">
        <v>5278</v>
      </c>
      <c r="M2069" s="31" t="s">
        <v>5774</v>
      </c>
      <c r="N2069" s="31" t="s">
        <v>11544</v>
      </c>
      <c r="O2069" s="31" t="s">
        <v>11526</v>
      </c>
      <c r="P2069" s="31" t="s">
        <v>11527</v>
      </c>
      <c r="Q2069" s="31" t="s">
        <v>5168</v>
      </c>
    </row>
    <row r="2070" spans="1:17" hidden="1" x14ac:dyDescent="0.2">
      <c r="A2070" s="31" t="s">
        <v>11545</v>
      </c>
      <c r="B2070" s="31" t="s">
        <v>11546</v>
      </c>
      <c r="C2070" s="31" t="s">
        <v>11547</v>
      </c>
      <c r="D2070" s="31" t="s">
        <v>3948</v>
      </c>
      <c r="E2070" s="31" t="s">
        <v>5419</v>
      </c>
      <c r="F2070" s="31"/>
      <c r="G2070" s="47"/>
      <c r="H2070" s="33">
        <v>0</v>
      </c>
      <c r="I2070" s="31" t="s">
        <v>5294</v>
      </c>
      <c r="J2070" s="31" t="s">
        <v>5295</v>
      </c>
      <c r="K2070" s="31" t="s">
        <v>5164</v>
      </c>
      <c r="L2070" s="31" t="s">
        <v>5296</v>
      </c>
      <c r="M2070" s="31" t="s">
        <v>5297</v>
      </c>
      <c r="N2070" s="31"/>
      <c r="O2070" s="31" t="s">
        <v>11526</v>
      </c>
      <c r="P2070" s="31" t="s">
        <v>11527</v>
      </c>
      <c r="Q2070" s="31" t="s">
        <v>5168</v>
      </c>
    </row>
    <row r="2071" spans="1:17" hidden="1" x14ac:dyDescent="0.2">
      <c r="A2071" s="31" t="s">
        <v>11548</v>
      </c>
      <c r="B2071" s="31" t="s">
        <v>11549</v>
      </c>
      <c r="C2071" s="31" t="s">
        <v>11550</v>
      </c>
      <c r="D2071" s="31"/>
      <c r="E2071" s="31" t="s">
        <v>5419</v>
      </c>
      <c r="F2071" s="31" t="s">
        <v>11551</v>
      </c>
      <c r="G2071" s="47"/>
      <c r="H2071" s="33">
        <v>0</v>
      </c>
      <c r="I2071" s="31" t="s">
        <v>5294</v>
      </c>
      <c r="J2071" s="31" t="s">
        <v>5295</v>
      </c>
      <c r="K2071" s="31" t="s">
        <v>5164</v>
      </c>
      <c r="L2071" s="31" t="s">
        <v>5641</v>
      </c>
      <c r="M2071" s="31" t="s">
        <v>5297</v>
      </c>
      <c r="N2071" s="31" t="s">
        <v>11552</v>
      </c>
      <c r="O2071" s="31" t="s">
        <v>11548</v>
      </c>
      <c r="P2071" s="31" t="s">
        <v>11549</v>
      </c>
      <c r="Q2071" s="31" t="s">
        <v>5168</v>
      </c>
    </row>
    <row r="2072" spans="1:17" hidden="1" x14ac:dyDescent="0.2">
      <c r="A2072" s="31" t="s">
        <v>11553</v>
      </c>
      <c r="B2072" s="31" t="s">
        <v>11554</v>
      </c>
      <c r="C2072" s="31" t="s">
        <v>11555</v>
      </c>
      <c r="D2072" s="31"/>
      <c r="E2072" s="31" t="s">
        <v>5419</v>
      </c>
      <c r="F2072" s="31" t="s">
        <v>11556</v>
      </c>
      <c r="G2072" s="47">
        <v>60</v>
      </c>
      <c r="H2072" s="33">
        <v>0</v>
      </c>
      <c r="I2072" s="31" t="s">
        <v>5421</v>
      </c>
      <c r="J2072" s="31" t="s">
        <v>5422</v>
      </c>
      <c r="K2072" s="31" t="s">
        <v>5164</v>
      </c>
      <c r="L2072" s="31" t="s">
        <v>5278</v>
      </c>
      <c r="M2072" s="31" t="s">
        <v>6466</v>
      </c>
      <c r="N2072" s="31"/>
      <c r="O2072" s="31" t="s">
        <v>11553</v>
      </c>
      <c r="P2072" s="31" t="s">
        <v>11554</v>
      </c>
      <c r="Q2072" s="31" t="s">
        <v>5168</v>
      </c>
    </row>
    <row r="2073" spans="1:17" hidden="1" x14ac:dyDescent="0.2">
      <c r="A2073" s="31" t="s">
        <v>4574</v>
      </c>
      <c r="B2073" s="31" t="s">
        <v>4575</v>
      </c>
      <c r="C2073" s="31" t="s">
        <v>11557</v>
      </c>
      <c r="D2073" s="31"/>
      <c r="E2073" s="31" t="s">
        <v>11558</v>
      </c>
      <c r="F2073" s="31" t="s">
        <v>11559</v>
      </c>
      <c r="G2073" s="47">
        <v>60</v>
      </c>
      <c r="H2073" s="33">
        <v>0</v>
      </c>
      <c r="I2073" s="31" t="s">
        <v>5236</v>
      </c>
      <c r="J2073" s="31" t="s">
        <v>5237</v>
      </c>
      <c r="K2073" s="31" t="s">
        <v>5164</v>
      </c>
      <c r="L2073" s="31" t="s">
        <v>5535</v>
      </c>
      <c r="M2073" s="31"/>
      <c r="N2073" s="31" t="s">
        <v>9694</v>
      </c>
      <c r="O2073" t="s">
        <v>22848</v>
      </c>
      <c r="P2073" s="31" t="s">
        <v>4575</v>
      </c>
      <c r="Q2073" s="31" t="s">
        <v>5168</v>
      </c>
    </row>
    <row r="2074" spans="1:17" hidden="1" x14ac:dyDescent="0.2">
      <c r="A2074" s="31" t="s">
        <v>4288</v>
      </c>
      <c r="B2074" s="31" t="s">
        <v>4289</v>
      </c>
      <c r="C2074" s="31" t="s">
        <v>11560</v>
      </c>
      <c r="D2074" s="31"/>
      <c r="E2074" s="31" t="s">
        <v>11561</v>
      </c>
      <c r="F2074" s="31" t="s">
        <v>11562</v>
      </c>
      <c r="G2074" s="47">
        <v>60</v>
      </c>
      <c r="H2074" s="33">
        <v>0</v>
      </c>
      <c r="I2074" s="31" t="s">
        <v>5172</v>
      </c>
      <c r="J2074" s="31" t="s">
        <v>5173</v>
      </c>
      <c r="K2074" s="31" t="s">
        <v>5164</v>
      </c>
      <c r="L2074" s="31" t="s">
        <v>5165</v>
      </c>
      <c r="M2074" s="31" t="s">
        <v>5224</v>
      </c>
      <c r="N2074" s="31"/>
      <c r="O2074" s="31" t="s">
        <v>4288</v>
      </c>
      <c r="P2074" s="31" t="s">
        <v>4289</v>
      </c>
      <c r="Q2074" s="31" t="s">
        <v>5168</v>
      </c>
    </row>
    <row r="2075" spans="1:17" hidden="1" x14ac:dyDescent="0.2">
      <c r="A2075" s="31" t="s">
        <v>4420</v>
      </c>
      <c r="B2075" s="31" t="s">
        <v>4421</v>
      </c>
      <c r="C2075" s="31" t="s">
        <v>11563</v>
      </c>
      <c r="D2075" s="31"/>
      <c r="E2075" s="31" t="s">
        <v>11561</v>
      </c>
      <c r="F2075" s="31" t="s">
        <v>11564</v>
      </c>
      <c r="G2075" s="47">
        <v>60</v>
      </c>
      <c r="H2075" s="33">
        <v>0</v>
      </c>
      <c r="I2075" s="31" t="s">
        <v>5212</v>
      </c>
      <c r="J2075" s="31" t="s">
        <v>5213</v>
      </c>
      <c r="K2075" s="31" t="s">
        <v>5164</v>
      </c>
      <c r="L2075" s="31" t="s">
        <v>5494</v>
      </c>
      <c r="M2075" s="31" t="s">
        <v>5239</v>
      </c>
      <c r="N2075" s="31" t="s">
        <v>7285</v>
      </c>
      <c r="O2075" s="31" t="s">
        <v>4288</v>
      </c>
      <c r="P2075" s="31" t="s">
        <v>4289</v>
      </c>
      <c r="Q2075" s="31" t="s">
        <v>5168</v>
      </c>
    </row>
    <row r="2076" spans="1:17" hidden="1" x14ac:dyDescent="0.2">
      <c r="A2076" s="31" t="s">
        <v>4278</v>
      </c>
      <c r="B2076" s="31" t="s">
        <v>4279</v>
      </c>
      <c r="C2076" s="31" t="s">
        <v>11565</v>
      </c>
      <c r="D2076" s="31"/>
      <c r="E2076" s="31" t="s">
        <v>11561</v>
      </c>
      <c r="F2076" s="31" t="s">
        <v>11566</v>
      </c>
      <c r="G2076" s="47">
        <v>60</v>
      </c>
      <c r="H2076" s="33">
        <v>0</v>
      </c>
      <c r="I2076" s="31" t="s">
        <v>5212</v>
      </c>
      <c r="J2076" s="31" t="s">
        <v>5213</v>
      </c>
      <c r="K2076" s="31" t="s">
        <v>5164</v>
      </c>
      <c r="L2076" s="31" t="s">
        <v>5547</v>
      </c>
      <c r="M2076" s="31" t="s">
        <v>5239</v>
      </c>
      <c r="N2076" s="31"/>
      <c r="O2076" s="31" t="s">
        <v>4288</v>
      </c>
      <c r="P2076" s="31" t="s">
        <v>4289</v>
      </c>
      <c r="Q2076" s="31" t="s">
        <v>5168</v>
      </c>
    </row>
    <row r="2077" spans="1:17" hidden="1" x14ac:dyDescent="0.2">
      <c r="A2077" s="31" t="s">
        <v>4282</v>
      </c>
      <c r="B2077" s="31" t="s">
        <v>4283</v>
      </c>
      <c r="C2077" s="31" t="s">
        <v>11567</v>
      </c>
      <c r="D2077" s="31"/>
      <c r="E2077" s="31" t="s">
        <v>11561</v>
      </c>
      <c r="F2077" s="31" t="s">
        <v>11568</v>
      </c>
      <c r="G2077" s="47">
        <v>60</v>
      </c>
      <c r="H2077" s="33">
        <v>0</v>
      </c>
      <c r="I2077" s="31" t="s">
        <v>5212</v>
      </c>
      <c r="J2077" s="31" t="s">
        <v>5213</v>
      </c>
      <c r="K2077" s="31" t="s">
        <v>5164</v>
      </c>
      <c r="L2077" s="31" t="s">
        <v>5238</v>
      </c>
      <c r="M2077" s="31" t="s">
        <v>5239</v>
      </c>
      <c r="N2077" s="31"/>
      <c r="O2077" s="31" t="s">
        <v>4288</v>
      </c>
      <c r="P2077" s="31" t="s">
        <v>4289</v>
      </c>
      <c r="Q2077" s="31" t="s">
        <v>5168</v>
      </c>
    </row>
    <row r="2078" spans="1:17" hidden="1" x14ac:dyDescent="0.2">
      <c r="A2078" s="31" t="s">
        <v>4424</v>
      </c>
      <c r="B2078" s="31" t="s">
        <v>4425</v>
      </c>
      <c r="C2078" s="31" t="s">
        <v>11569</v>
      </c>
      <c r="D2078" s="31"/>
      <c r="E2078" s="31" t="s">
        <v>11570</v>
      </c>
      <c r="F2078" s="31" t="s">
        <v>11571</v>
      </c>
      <c r="G2078" s="47">
        <v>60</v>
      </c>
      <c r="H2078" s="33">
        <v>0</v>
      </c>
      <c r="I2078" s="31" t="s">
        <v>9470</v>
      </c>
      <c r="J2078" s="31" t="s">
        <v>9471</v>
      </c>
      <c r="K2078" s="31" t="s">
        <v>5164</v>
      </c>
      <c r="L2078" s="31" t="s">
        <v>5278</v>
      </c>
      <c r="M2078" s="31" t="s">
        <v>5616</v>
      </c>
      <c r="N2078" s="31"/>
      <c r="O2078" s="31" t="s">
        <v>4288</v>
      </c>
      <c r="P2078" s="31" t="s">
        <v>4289</v>
      </c>
      <c r="Q2078" s="31" t="s">
        <v>5168</v>
      </c>
    </row>
    <row r="2079" spans="1:17" hidden="1" x14ac:dyDescent="0.2">
      <c r="A2079" s="31" t="s">
        <v>4126</v>
      </c>
      <c r="B2079" s="31" t="s">
        <v>4127</v>
      </c>
      <c r="C2079" s="31" t="s">
        <v>11572</v>
      </c>
      <c r="D2079" s="31"/>
      <c r="E2079" s="31" t="s">
        <v>11561</v>
      </c>
      <c r="F2079" s="31" t="s">
        <v>11573</v>
      </c>
      <c r="G2079" s="47">
        <v>60</v>
      </c>
      <c r="H2079" s="33">
        <v>0</v>
      </c>
      <c r="I2079" s="31" t="s">
        <v>5212</v>
      </c>
      <c r="J2079" s="31" t="s">
        <v>5213</v>
      </c>
      <c r="K2079" s="31" t="s">
        <v>5164</v>
      </c>
      <c r="L2079" s="31" t="s">
        <v>5432</v>
      </c>
      <c r="M2079" s="31" t="s">
        <v>5239</v>
      </c>
      <c r="N2079" s="31"/>
      <c r="O2079" s="31" t="s">
        <v>4288</v>
      </c>
      <c r="P2079" s="31" t="s">
        <v>4289</v>
      </c>
      <c r="Q2079" s="31" t="s">
        <v>5168</v>
      </c>
    </row>
    <row r="2080" spans="1:17" hidden="1" x14ac:dyDescent="0.2">
      <c r="A2080" s="31" t="s">
        <v>4144</v>
      </c>
      <c r="B2080" s="31" t="s">
        <v>4145</v>
      </c>
      <c r="C2080" s="31" t="s">
        <v>11574</v>
      </c>
      <c r="D2080" s="31"/>
      <c r="E2080" s="31" t="s">
        <v>11561</v>
      </c>
      <c r="F2080" s="31" t="s">
        <v>11575</v>
      </c>
      <c r="G2080" s="47">
        <v>60</v>
      </c>
      <c r="H2080" s="33">
        <v>0</v>
      </c>
      <c r="I2080" s="31" t="s">
        <v>5252</v>
      </c>
      <c r="J2080" s="31" t="s">
        <v>5253</v>
      </c>
      <c r="K2080" s="31" t="s">
        <v>5164</v>
      </c>
      <c r="L2080" s="31" t="s">
        <v>5165</v>
      </c>
      <c r="M2080" s="31" t="s">
        <v>5254</v>
      </c>
      <c r="N2080" s="31"/>
      <c r="O2080" s="31" t="s">
        <v>4288</v>
      </c>
      <c r="P2080" s="31" t="s">
        <v>4289</v>
      </c>
      <c r="Q2080" s="31" t="s">
        <v>5168</v>
      </c>
    </row>
    <row r="2081" spans="1:17" hidden="1" x14ac:dyDescent="0.2">
      <c r="A2081" s="31" t="s">
        <v>4350</v>
      </c>
      <c r="B2081" s="31" t="s">
        <v>4351</v>
      </c>
      <c r="C2081" s="31" t="s">
        <v>11576</v>
      </c>
      <c r="D2081" s="31"/>
      <c r="E2081" s="31" t="s">
        <v>11561</v>
      </c>
      <c r="F2081" s="31" t="s">
        <v>11577</v>
      </c>
      <c r="G2081" s="47">
        <v>60</v>
      </c>
      <c r="H2081" s="33">
        <v>0</v>
      </c>
      <c r="I2081" s="31" t="s">
        <v>5212</v>
      </c>
      <c r="J2081" s="31" t="s">
        <v>5213</v>
      </c>
      <c r="K2081" s="31" t="s">
        <v>5164</v>
      </c>
      <c r="L2081" s="31" t="s">
        <v>5498</v>
      </c>
      <c r="M2081" s="31" t="s">
        <v>5239</v>
      </c>
      <c r="N2081" s="31"/>
      <c r="O2081" s="31" t="s">
        <v>4288</v>
      </c>
      <c r="P2081" s="31" t="s">
        <v>4289</v>
      </c>
      <c r="Q2081" s="31" t="s">
        <v>5168</v>
      </c>
    </row>
    <row r="2082" spans="1:17" hidden="1" x14ac:dyDescent="0.2">
      <c r="A2082" s="31" t="s">
        <v>4226</v>
      </c>
      <c r="B2082" s="31" t="s">
        <v>4227</v>
      </c>
      <c r="C2082" s="31" t="s">
        <v>11578</v>
      </c>
      <c r="D2082" s="31"/>
      <c r="E2082" s="31" t="s">
        <v>11570</v>
      </c>
      <c r="F2082" s="31" t="s">
        <v>11579</v>
      </c>
      <c r="G2082" s="47">
        <v>60</v>
      </c>
      <c r="H2082" s="33">
        <v>0</v>
      </c>
      <c r="I2082" s="31" t="s">
        <v>9470</v>
      </c>
      <c r="J2082" s="31" t="s">
        <v>9471</v>
      </c>
      <c r="K2082" s="31" t="s">
        <v>5164</v>
      </c>
      <c r="L2082" s="31" t="s">
        <v>5278</v>
      </c>
      <c r="M2082" s="31" t="s">
        <v>5627</v>
      </c>
      <c r="N2082" s="31" t="s">
        <v>11580</v>
      </c>
      <c r="O2082" s="31" t="s">
        <v>4288</v>
      </c>
      <c r="P2082" s="31" t="s">
        <v>4289</v>
      </c>
      <c r="Q2082" s="31" t="s">
        <v>5168</v>
      </c>
    </row>
    <row r="2083" spans="1:17" hidden="1" x14ac:dyDescent="0.2">
      <c r="A2083" s="31" t="s">
        <v>4422</v>
      </c>
      <c r="B2083" s="31" t="s">
        <v>4423</v>
      </c>
      <c r="C2083" s="31" t="s">
        <v>11581</v>
      </c>
      <c r="D2083" s="31"/>
      <c r="E2083" s="31" t="s">
        <v>11561</v>
      </c>
      <c r="F2083" s="31" t="s">
        <v>11582</v>
      </c>
      <c r="G2083" s="47">
        <v>60</v>
      </c>
      <c r="H2083" s="33">
        <v>0</v>
      </c>
      <c r="I2083" s="31" t="s">
        <v>5212</v>
      </c>
      <c r="J2083" s="31" t="s">
        <v>5213</v>
      </c>
      <c r="K2083" s="31" t="s">
        <v>5164</v>
      </c>
      <c r="L2083" s="31" t="s">
        <v>8042</v>
      </c>
      <c r="M2083" s="31" t="s">
        <v>5239</v>
      </c>
      <c r="N2083" s="31"/>
      <c r="O2083" s="31" t="s">
        <v>4288</v>
      </c>
      <c r="P2083" s="31" t="s">
        <v>4289</v>
      </c>
      <c r="Q2083" s="31" t="s">
        <v>5168</v>
      </c>
    </row>
    <row r="2084" spans="1:17" hidden="1" x14ac:dyDescent="0.2">
      <c r="A2084" s="31" t="s">
        <v>4177</v>
      </c>
      <c r="B2084" s="31" t="s">
        <v>4178</v>
      </c>
      <c r="C2084" s="31" t="s">
        <v>11583</v>
      </c>
      <c r="D2084" s="31"/>
      <c r="E2084" s="31" t="s">
        <v>11561</v>
      </c>
      <c r="F2084" s="31" t="s">
        <v>11584</v>
      </c>
      <c r="G2084" s="47">
        <v>60</v>
      </c>
      <c r="H2084" s="33">
        <v>0</v>
      </c>
      <c r="I2084" s="31" t="s">
        <v>5218</v>
      </c>
      <c r="J2084" s="31" t="s">
        <v>5219</v>
      </c>
      <c r="K2084" s="31" t="s">
        <v>5164</v>
      </c>
      <c r="L2084" s="31" t="s">
        <v>5165</v>
      </c>
      <c r="M2084" s="31" t="s">
        <v>5390</v>
      </c>
      <c r="N2084" s="31"/>
      <c r="O2084" s="31" t="s">
        <v>4288</v>
      </c>
      <c r="P2084" s="31" t="s">
        <v>4289</v>
      </c>
      <c r="Q2084" s="31" t="s">
        <v>5168</v>
      </c>
    </row>
    <row r="2085" spans="1:17" hidden="1" x14ac:dyDescent="0.2">
      <c r="A2085" s="31" t="s">
        <v>4018</v>
      </c>
      <c r="B2085" s="31" t="s">
        <v>4019</v>
      </c>
      <c r="C2085" s="31" t="s">
        <v>11585</v>
      </c>
      <c r="D2085" s="31"/>
      <c r="E2085" s="31" t="s">
        <v>11561</v>
      </c>
      <c r="F2085" s="31" t="s">
        <v>11586</v>
      </c>
      <c r="G2085" s="47">
        <v>60</v>
      </c>
      <c r="H2085" s="33">
        <v>0</v>
      </c>
      <c r="I2085" s="31" t="s">
        <v>5212</v>
      </c>
      <c r="J2085" s="31" t="s">
        <v>5213</v>
      </c>
      <c r="K2085" s="31" t="s">
        <v>5164</v>
      </c>
      <c r="L2085" s="31" t="s">
        <v>5310</v>
      </c>
      <c r="M2085" s="31" t="s">
        <v>5239</v>
      </c>
      <c r="N2085" s="31"/>
      <c r="O2085" s="31" t="s">
        <v>4288</v>
      </c>
      <c r="P2085" s="31" t="s">
        <v>4289</v>
      </c>
      <c r="Q2085" s="31" t="s">
        <v>5168</v>
      </c>
    </row>
    <row r="2086" spans="1:17" hidden="1" x14ac:dyDescent="0.2">
      <c r="A2086" s="31" t="s">
        <v>4276</v>
      </c>
      <c r="B2086" s="31" t="s">
        <v>4277</v>
      </c>
      <c r="C2086" s="31" t="s">
        <v>11587</v>
      </c>
      <c r="D2086" s="31"/>
      <c r="E2086" s="31" t="s">
        <v>11570</v>
      </c>
      <c r="F2086" s="31" t="s">
        <v>11588</v>
      </c>
      <c r="G2086" s="47">
        <v>60</v>
      </c>
      <c r="H2086" s="33">
        <v>0</v>
      </c>
      <c r="I2086" s="31" t="s">
        <v>5294</v>
      </c>
      <c r="J2086" s="31" t="s">
        <v>5295</v>
      </c>
      <c r="K2086" s="31" t="s">
        <v>5164</v>
      </c>
      <c r="L2086" s="31" t="s">
        <v>9355</v>
      </c>
      <c r="M2086" s="31" t="s">
        <v>5297</v>
      </c>
      <c r="N2086" s="31"/>
      <c r="O2086" s="31" t="s">
        <v>4288</v>
      </c>
      <c r="P2086" s="31" t="s">
        <v>4289</v>
      </c>
      <c r="Q2086" s="31" t="s">
        <v>5168</v>
      </c>
    </row>
    <row r="2087" spans="1:17" hidden="1" x14ac:dyDescent="0.2">
      <c r="A2087" s="31" t="s">
        <v>4102</v>
      </c>
      <c r="B2087" s="31" t="s">
        <v>4103</v>
      </c>
      <c r="C2087" s="31" t="s">
        <v>11589</v>
      </c>
      <c r="D2087" s="31"/>
      <c r="E2087" s="31" t="s">
        <v>11570</v>
      </c>
      <c r="F2087" s="31" t="s">
        <v>11590</v>
      </c>
      <c r="G2087" s="47"/>
      <c r="H2087" s="33">
        <v>0</v>
      </c>
      <c r="I2087" s="31" t="s">
        <v>9470</v>
      </c>
      <c r="J2087" s="31" t="s">
        <v>9471</v>
      </c>
      <c r="K2087" s="31" t="s">
        <v>5164</v>
      </c>
      <c r="L2087" s="31" t="s">
        <v>5278</v>
      </c>
      <c r="M2087" s="31" t="s">
        <v>5446</v>
      </c>
      <c r="N2087" s="31" t="s">
        <v>11591</v>
      </c>
      <c r="O2087" s="31" t="s">
        <v>4288</v>
      </c>
      <c r="P2087" s="31" t="s">
        <v>4289</v>
      </c>
      <c r="Q2087" s="31" t="s">
        <v>5168</v>
      </c>
    </row>
    <row r="2088" spans="1:17" hidden="1" x14ac:dyDescent="0.2">
      <c r="A2088" s="31" t="s">
        <v>4454</v>
      </c>
      <c r="B2088" s="31" t="s">
        <v>4453</v>
      </c>
      <c r="C2088" s="31" t="s">
        <v>11592</v>
      </c>
      <c r="D2088" s="31"/>
      <c r="E2088" s="31" t="s">
        <v>11561</v>
      </c>
      <c r="F2088" s="31" t="s">
        <v>3948</v>
      </c>
      <c r="G2088" s="47">
        <v>60</v>
      </c>
      <c r="H2088" s="33">
        <v>0</v>
      </c>
      <c r="I2088" s="31" t="s">
        <v>5218</v>
      </c>
      <c r="J2088" s="31" t="s">
        <v>5219</v>
      </c>
      <c r="K2088" s="31" t="s">
        <v>5164</v>
      </c>
      <c r="L2088" s="31" t="s">
        <v>5165</v>
      </c>
      <c r="M2088" s="31" t="s">
        <v>5268</v>
      </c>
      <c r="N2088" s="31"/>
      <c r="O2088" s="31" t="s">
        <v>4288</v>
      </c>
      <c r="P2088" s="31" t="s">
        <v>4289</v>
      </c>
      <c r="Q2088" s="31" t="s">
        <v>5168</v>
      </c>
    </row>
    <row r="2089" spans="1:17" hidden="1" x14ac:dyDescent="0.2">
      <c r="A2089" s="31" t="s">
        <v>11593</v>
      </c>
      <c r="B2089" s="31" t="s">
        <v>11594</v>
      </c>
      <c r="C2089" s="31" t="s">
        <v>11595</v>
      </c>
      <c r="D2089" s="31"/>
      <c r="E2089" s="31" t="s">
        <v>11570</v>
      </c>
      <c r="F2089" s="31" t="s">
        <v>11596</v>
      </c>
      <c r="G2089" s="47">
        <v>60</v>
      </c>
      <c r="H2089" s="33">
        <v>0</v>
      </c>
      <c r="I2089" s="31" t="s">
        <v>9470</v>
      </c>
      <c r="J2089" s="31" t="s">
        <v>9471</v>
      </c>
      <c r="K2089" s="31" t="s">
        <v>5164</v>
      </c>
      <c r="L2089" s="31" t="s">
        <v>5278</v>
      </c>
      <c r="M2089" s="31" t="s">
        <v>5627</v>
      </c>
      <c r="N2089" s="31"/>
      <c r="O2089" s="31" t="s">
        <v>4288</v>
      </c>
      <c r="P2089" s="31" t="s">
        <v>4289</v>
      </c>
      <c r="Q2089" s="31" t="s">
        <v>5168</v>
      </c>
    </row>
    <row r="2090" spans="1:17" hidden="1" x14ac:dyDescent="0.2">
      <c r="A2090" s="31" t="s">
        <v>11597</v>
      </c>
      <c r="B2090" s="31" t="s">
        <v>11598</v>
      </c>
      <c r="C2090" s="31" t="s">
        <v>11599</v>
      </c>
      <c r="D2090" s="31"/>
      <c r="E2090" s="31"/>
      <c r="F2090" s="31" t="s">
        <v>11600</v>
      </c>
      <c r="G2090" s="47"/>
      <c r="H2090" s="33">
        <v>0</v>
      </c>
      <c r="I2090" s="31"/>
      <c r="J2090" s="31"/>
      <c r="K2090" s="31" t="s">
        <v>5164</v>
      </c>
      <c r="L2090" s="31" t="s">
        <v>5432</v>
      </c>
      <c r="M2090" s="31" t="s">
        <v>5239</v>
      </c>
      <c r="N2090" s="31"/>
      <c r="O2090" s="31" t="s">
        <v>11597</v>
      </c>
      <c r="P2090" s="31" t="s">
        <v>11598</v>
      </c>
      <c r="Q2090" s="31" t="s">
        <v>5168</v>
      </c>
    </row>
    <row r="2091" spans="1:17" hidden="1" x14ac:dyDescent="0.2">
      <c r="A2091" s="31" t="s">
        <v>11601</v>
      </c>
      <c r="B2091" s="31" t="s">
        <v>11602</v>
      </c>
      <c r="C2091" s="31" t="s">
        <v>11603</v>
      </c>
      <c r="D2091" s="31"/>
      <c r="E2091" s="31" t="s">
        <v>5171</v>
      </c>
      <c r="F2091" s="31" t="s">
        <v>11604</v>
      </c>
      <c r="G2091" s="47"/>
      <c r="H2091" s="33">
        <v>0</v>
      </c>
      <c r="I2091" s="31"/>
      <c r="J2091" s="31"/>
      <c r="K2091" s="31" t="s">
        <v>5164</v>
      </c>
      <c r="L2091" s="31" t="s">
        <v>5165</v>
      </c>
      <c r="M2091" s="31" t="s">
        <v>6835</v>
      </c>
      <c r="N2091" s="31"/>
      <c r="O2091" s="31" t="s">
        <v>11601</v>
      </c>
      <c r="P2091" s="31" t="s">
        <v>11602</v>
      </c>
      <c r="Q2091" s="31" t="s">
        <v>5168</v>
      </c>
    </row>
    <row r="2092" spans="1:17" hidden="1" x14ac:dyDescent="0.2">
      <c r="A2092" s="31" t="s">
        <v>11605</v>
      </c>
      <c r="B2092" s="31" t="s">
        <v>11606</v>
      </c>
      <c r="C2092" s="31" t="s">
        <v>11607</v>
      </c>
      <c r="D2092" s="31"/>
      <c r="E2092" s="31" t="s">
        <v>5171</v>
      </c>
      <c r="F2092" s="31" t="s">
        <v>11608</v>
      </c>
      <c r="G2092" s="47"/>
      <c r="H2092" s="33">
        <v>0</v>
      </c>
      <c r="I2092" s="31"/>
      <c r="J2092" s="31"/>
      <c r="K2092" s="31" t="s">
        <v>5164</v>
      </c>
      <c r="L2092" s="31" t="s">
        <v>5165</v>
      </c>
      <c r="M2092" s="31" t="s">
        <v>6835</v>
      </c>
      <c r="N2092" s="31"/>
      <c r="O2092" s="31" t="s">
        <v>11605</v>
      </c>
      <c r="P2092" s="31" t="s">
        <v>11606</v>
      </c>
      <c r="Q2092" s="31" t="s">
        <v>5168</v>
      </c>
    </row>
    <row r="2093" spans="1:17" hidden="1" x14ac:dyDescent="0.2">
      <c r="A2093" s="31" t="s">
        <v>11609</v>
      </c>
      <c r="B2093" s="31" t="s">
        <v>11610</v>
      </c>
      <c r="C2093" s="31" t="s">
        <v>11611</v>
      </c>
      <c r="D2093" s="31"/>
      <c r="E2093" s="31" t="s">
        <v>5171</v>
      </c>
      <c r="F2093" s="31" t="s">
        <v>11612</v>
      </c>
      <c r="G2093" s="47"/>
      <c r="H2093" s="33">
        <v>0</v>
      </c>
      <c r="I2093" s="31"/>
      <c r="J2093" s="31"/>
      <c r="K2093" s="31" t="s">
        <v>5164</v>
      </c>
      <c r="L2093" s="31" t="s">
        <v>5165</v>
      </c>
      <c r="M2093" s="31" t="s">
        <v>6835</v>
      </c>
      <c r="N2093" s="31"/>
      <c r="O2093" s="31" t="s">
        <v>11609</v>
      </c>
      <c r="P2093" s="31" t="s">
        <v>11610</v>
      </c>
      <c r="Q2093" s="31" t="s">
        <v>5168</v>
      </c>
    </row>
    <row r="2094" spans="1:17" hidden="1" x14ac:dyDescent="0.2">
      <c r="A2094" s="31" t="s">
        <v>11613</v>
      </c>
      <c r="B2094" s="31" t="s">
        <v>11614</v>
      </c>
      <c r="C2094" s="31" t="s">
        <v>11615</v>
      </c>
      <c r="D2094" s="31"/>
      <c r="E2094" s="31" t="s">
        <v>5419</v>
      </c>
      <c r="F2094" s="31" t="s">
        <v>11616</v>
      </c>
      <c r="G2094" s="47"/>
      <c r="H2094" s="33">
        <v>0</v>
      </c>
      <c r="I2094" s="31" t="s">
        <v>5294</v>
      </c>
      <c r="J2094" s="31" t="s">
        <v>5295</v>
      </c>
      <c r="K2094" s="31" t="s">
        <v>5164</v>
      </c>
      <c r="L2094" s="31" t="s">
        <v>5631</v>
      </c>
      <c r="M2094" s="31" t="s">
        <v>5297</v>
      </c>
      <c r="N2094" s="31" t="s">
        <v>11617</v>
      </c>
      <c r="O2094" s="31" t="s">
        <v>11613</v>
      </c>
      <c r="P2094" s="31" t="s">
        <v>11614</v>
      </c>
      <c r="Q2094" s="31" t="s">
        <v>5168</v>
      </c>
    </row>
    <row r="2095" spans="1:17" hidden="1" x14ac:dyDescent="0.2">
      <c r="A2095" s="31" t="s">
        <v>11618</v>
      </c>
      <c r="B2095" s="31" t="s">
        <v>11619</v>
      </c>
      <c r="C2095" s="31" t="s">
        <v>11620</v>
      </c>
      <c r="D2095" s="31"/>
      <c r="E2095" s="31" t="s">
        <v>5171</v>
      </c>
      <c r="F2095" s="31" t="s">
        <v>11621</v>
      </c>
      <c r="G2095" s="47"/>
      <c r="H2095" s="33">
        <v>0</v>
      </c>
      <c r="I2095" s="31" t="s">
        <v>5212</v>
      </c>
      <c r="J2095" s="31" t="s">
        <v>5213</v>
      </c>
      <c r="K2095" s="31" t="s">
        <v>5164</v>
      </c>
      <c r="L2095" s="31" t="s">
        <v>5165</v>
      </c>
      <c r="M2095" s="31" t="s">
        <v>5192</v>
      </c>
      <c r="N2095" s="31"/>
      <c r="O2095" s="31" t="s">
        <v>11618</v>
      </c>
      <c r="P2095" s="31" t="s">
        <v>11619</v>
      </c>
      <c r="Q2095" s="31" t="s">
        <v>5168</v>
      </c>
    </row>
    <row r="2096" spans="1:17" hidden="1" x14ac:dyDescent="0.2">
      <c r="A2096" s="31" t="s">
        <v>11622</v>
      </c>
      <c r="B2096" s="31" t="s">
        <v>11623</v>
      </c>
      <c r="C2096" s="31" t="s">
        <v>11624</v>
      </c>
      <c r="D2096" s="31"/>
      <c r="E2096" s="31" t="s">
        <v>5171</v>
      </c>
      <c r="F2096" s="31" t="s">
        <v>11625</v>
      </c>
      <c r="G2096" s="47"/>
      <c r="H2096" s="33">
        <v>0</v>
      </c>
      <c r="I2096" s="31" t="s">
        <v>5172</v>
      </c>
      <c r="J2096" s="31" t="s">
        <v>5173</v>
      </c>
      <c r="K2096" s="31" t="s">
        <v>5164</v>
      </c>
      <c r="L2096" s="31" t="s">
        <v>5165</v>
      </c>
      <c r="M2096" s="31" t="s">
        <v>5224</v>
      </c>
      <c r="N2096" s="31"/>
      <c r="O2096" s="31" t="s">
        <v>11622</v>
      </c>
      <c r="P2096" s="31" t="s">
        <v>11623</v>
      </c>
      <c r="Q2096" s="31" t="s">
        <v>5168</v>
      </c>
    </row>
    <row r="2097" spans="1:17" hidden="1" x14ac:dyDescent="0.2">
      <c r="A2097" s="31" t="s">
        <v>11626</v>
      </c>
      <c r="B2097" s="31" t="s">
        <v>11627</v>
      </c>
      <c r="C2097" s="31" t="s">
        <v>11628</v>
      </c>
      <c r="D2097" s="31"/>
      <c r="E2097" s="31" t="s">
        <v>5171</v>
      </c>
      <c r="F2097" s="31" t="s">
        <v>11629</v>
      </c>
      <c r="G2097" s="47">
        <v>60</v>
      </c>
      <c r="H2097" s="33">
        <v>0</v>
      </c>
      <c r="I2097" s="31" t="s">
        <v>5179</v>
      </c>
      <c r="J2097" s="31" t="s">
        <v>5180</v>
      </c>
      <c r="K2097" s="31" t="s">
        <v>5164</v>
      </c>
      <c r="L2097" s="31" t="s">
        <v>5165</v>
      </c>
      <c r="M2097" s="31" t="s">
        <v>5181</v>
      </c>
      <c r="N2097" s="31"/>
      <c r="O2097" s="31" t="s">
        <v>11626</v>
      </c>
      <c r="P2097" s="31" t="s">
        <v>11627</v>
      </c>
      <c r="Q2097" s="31" t="s">
        <v>5168</v>
      </c>
    </row>
    <row r="2098" spans="1:17" hidden="1" x14ac:dyDescent="0.2">
      <c r="A2098" s="31" t="s">
        <v>11630</v>
      </c>
      <c r="B2098" s="31" t="s">
        <v>11631</v>
      </c>
      <c r="C2098" s="31" t="s">
        <v>11632</v>
      </c>
      <c r="D2098" s="31" t="s">
        <v>3948</v>
      </c>
      <c r="E2098" s="31" t="s">
        <v>5419</v>
      </c>
      <c r="F2098" s="31" t="s">
        <v>11633</v>
      </c>
      <c r="G2098" s="47"/>
      <c r="H2098" s="33">
        <v>0</v>
      </c>
      <c r="I2098" s="31" t="s">
        <v>5294</v>
      </c>
      <c r="J2098" s="31" t="s">
        <v>5295</v>
      </c>
      <c r="K2098" s="31" t="s">
        <v>5164</v>
      </c>
      <c r="L2098" s="31" t="s">
        <v>10454</v>
      </c>
      <c r="M2098" s="31" t="s">
        <v>5297</v>
      </c>
      <c r="N2098" s="31" t="s">
        <v>11634</v>
      </c>
      <c r="O2098" s="31" t="s">
        <v>11630</v>
      </c>
      <c r="P2098" s="31" t="s">
        <v>11631</v>
      </c>
      <c r="Q2098" s="31" t="s">
        <v>5168</v>
      </c>
    </row>
    <row r="2099" spans="1:17" hidden="1" x14ac:dyDescent="0.2">
      <c r="A2099" s="31" t="s">
        <v>11635</v>
      </c>
      <c r="B2099" s="31" t="s">
        <v>11636</v>
      </c>
      <c r="C2099" s="31" t="s">
        <v>11637</v>
      </c>
      <c r="D2099" s="31"/>
      <c r="E2099" s="31" t="s">
        <v>5171</v>
      </c>
      <c r="F2099" s="31" t="s">
        <v>11638</v>
      </c>
      <c r="G2099" s="47"/>
      <c r="H2099" s="33">
        <v>0</v>
      </c>
      <c r="I2099" s="31" t="s">
        <v>5384</v>
      </c>
      <c r="J2099" s="31" t="s">
        <v>5385</v>
      </c>
      <c r="K2099" s="31" t="s">
        <v>5164</v>
      </c>
      <c r="L2099" s="31" t="s">
        <v>5165</v>
      </c>
      <c r="M2099" s="31" t="s">
        <v>5390</v>
      </c>
      <c r="N2099" s="31"/>
      <c r="O2099" s="31" t="s">
        <v>11635</v>
      </c>
      <c r="P2099" s="31" t="s">
        <v>11636</v>
      </c>
      <c r="Q2099" s="31" t="s">
        <v>5168</v>
      </c>
    </row>
    <row r="2100" spans="1:17" hidden="1" x14ac:dyDescent="0.2">
      <c r="A2100" s="31" t="s">
        <v>4072</v>
      </c>
      <c r="B2100" s="31" t="s">
        <v>4073</v>
      </c>
      <c r="C2100" s="31" t="s">
        <v>11639</v>
      </c>
      <c r="D2100" s="31"/>
      <c r="E2100" s="31" t="s">
        <v>11640</v>
      </c>
      <c r="F2100" s="31" t="s">
        <v>11641</v>
      </c>
      <c r="G2100" s="47">
        <v>60</v>
      </c>
      <c r="H2100" s="33">
        <v>0</v>
      </c>
      <c r="I2100" s="31"/>
      <c r="J2100" s="31"/>
      <c r="K2100" s="31" t="s">
        <v>5164</v>
      </c>
      <c r="L2100" s="31" t="s">
        <v>5165</v>
      </c>
      <c r="M2100" s="31" t="s">
        <v>5174</v>
      </c>
      <c r="N2100" s="31"/>
      <c r="O2100" s="31" t="s">
        <v>4072</v>
      </c>
      <c r="P2100" s="31" t="s">
        <v>4073</v>
      </c>
      <c r="Q2100" s="31" t="s">
        <v>5168</v>
      </c>
    </row>
    <row r="2101" spans="1:17" hidden="1" x14ac:dyDescent="0.2">
      <c r="A2101" s="31" t="s">
        <v>11642</v>
      </c>
      <c r="B2101" s="31" t="s">
        <v>11643</v>
      </c>
      <c r="C2101" s="31" t="s">
        <v>11644</v>
      </c>
      <c r="D2101" s="31"/>
      <c r="E2101" s="31" t="s">
        <v>11640</v>
      </c>
      <c r="F2101" s="31" t="s">
        <v>3948</v>
      </c>
      <c r="G2101" s="47">
        <v>60</v>
      </c>
      <c r="H2101" s="33">
        <v>0</v>
      </c>
      <c r="I2101" s="31" t="s">
        <v>5172</v>
      </c>
      <c r="J2101" s="31" t="s">
        <v>5173</v>
      </c>
      <c r="K2101" s="31" t="s">
        <v>5164</v>
      </c>
      <c r="L2101" s="31" t="s">
        <v>5165</v>
      </c>
      <c r="M2101" s="31" t="s">
        <v>5174</v>
      </c>
      <c r="N2101" s="31" t="s">
        <v>5973</v>
      </c>
      <c r="O2101" s="31" t="s">
        <v>4072</v>
      </c>
      <c r="P2101" s="31" t="s">
        <v>4073</v>
      </c>
      <c r="Q2101" s="31" t="s">
        <v>5168</v>
      </c>
    </row>
    <row r="2102" spans="1:17" hidden="1" x14ac:dyDescent="0.2">
      <c r="A2102" s="31" t="s">
        <v>11645</v>
      </c>
      <c r="B2102" s="31" t="s">
        <v>11646</v>
      </c>
      <c r="C2102" s="31" t="s">
        <v>11647</v>
      </c>
      <c r="D2102" s="31"/>
      <c r="E2102" s="31" t="s">
        <v>11640</v>
      </c>
      <c r="F2102" s="31" t="s">
        <v>3948</v>
      </c>
      <c r="G2102" s="47">
        <v>60</v>
      </c>
      <c r="H2102" s="33">
        <v>0</v>
      </c>
      <c r="I2102" s="31" t="s">
        <v>5218</v>
      </c>
      <c r="J2102" s="31" t="s">
        <v>5219</v>
      </c>
      <c r="K2102" s="31" t="s">
        <v>5164</v>
      </c>
      <c r="L2102" s="31" t="s">
        <v>5165</v>
      </c>
      <c r="M2102" s="31" t="s">
        <v>5220</v>
      </c>
      <c r="N2102" s="31"/>
      <c r="O2102" s="31" t="s">
        <v>4072</v>
      </c>
      <c r="P2102" s="31" t="s">
        <v>4073</v>
      </c>
      <c r="Q2102" s="31" t="s">
        <v>5168</v>
      </c>
    </row>
    <row r="2103" spans="1:17" hidden="1" x14ac:dyDescent="0.2">
      <c r="A2103" s="31" t="s">
        <v>11648</v>
      </c>
      <c r="B2103" s="31" t="s">
        <v>11649</v>
      </c>
      <c r="C2103" s="31" t="s">
        <v>11650</v>
      </c>
      <c r="D2103" s="31"/>
      <c r="E2103" s="31" t="s">
        <v>4072</v>
      </c>
      <c r="F2103" s="31" t="s">
        <v>3948</v>
      </c>
      <c r="G2103" s="47">
        <v>60</v>
      </c>
      <c r="H2103" s="33">
        <v>0</v>
      </c>
      <c r="I2103" s="31" t="s">
        <v>5179</v>
      </c>
      <c r="J2103" s="31" t="s">
        <v>5180</v>
      </c>
      <c r="K2103" s="31" t="s">
        <v>5164</v>
      </c>
      <c r="L2103" s="31" t="s">
        <v>5165</v>
      </c>
      <c r="M2103" s="31" t="s">
        <v>5361</v>
      </c>
      <c r="N2103" s="31" t="s">
        <v>8436</v>
      </c>
      <c r="O2103" s="31" t="s">
        <v>4072</v>
      </c>
      <c r="P2103" s="31" t="s">
        <v>4073</v>
      </c>
      <c r="Q2103" s="31" t="s">
        <v>5168</v>
      </c>
    </row>
    <row r="2104" spans="1:17" hidden="1" x14ac:dyDescent="0.2">
      <c r="A2104" s="31" t="s">
        <v>11651</v>
      </c>
      <c r="B2104" s="31" t="s">
        <v>11652</v>
      </c>
      <c r="C2104" s="31" t="s">
        <v>11653</v>
      </c>
      <c r="D2104" s="31"/>
      <c r="E2104" s="31" t="s">
        <v>11640</v>
      </c>
      <c r="F2104" s="31" t="s">
        <v>3948</v>
      </c>
      <c r="G2104" s="47">
        <v>60</v>
      </c>
      <c r="H2104" s="33">
        <v>0</v>
      </c>
      <c r="I2104" s="31" t="s">
        <v>5252</v>
      </c>
      <c r="J2104" s="31" t="s">
        <v>5253</v>
      </c>
      <c r="K2104" s="31" t="s">
        <v>5164</v>
      </c>
      <c r="L2104" s="31" t="s">
        <v>5165</v>
      </c>
      <c r="M2104" s="31" t="s">
        <v>5569</v>
      </c>
      <c r="N2104" s="31"/>
      <c r="O2104" s="31" t="s">
        <v>4072</v>
      </c>
      <c r="P2104" s="31" t="s">
        <v>4073</v>
      </c>
      <c r="Q2104" s="31" t="s">
        <v>5168</v>
      </c>
    </row>
    <row r="2105" spans="1:17" hidden="1" x14ac:dyDescent="0.2">
      <c r="A2105" s="31" t="s">
        <v>11654</v>
      </c>
      <c r="B2105" s="31" t="s">
        <v>11655</v>
      </c>
      <c r="C2105" s="31" t="s">
        <v>11656</v>
      </c>
      <c r="D2105" s="31"/>
      <c r="E2105" s="31" t="s">
        <v>11657</v>
      </c>
      <c r="F2105" s="31" t="s">
        <v>3948</v>
      </c>
      <c r="G2105" s="47">
        <v>60</v>
      </c>
      <c r="H2105" s="33">
        <v>0</v>
      </c>
      <c r="I2105" s="31" t="s">
        <v>5276</v>
      </c>
      <c r="J2105" s="31" t="s">
        <v>5277</v>
      </c>
      <c r="K2105" s="31" t="s">
        <v>5164</v>
      </c>
      <c r="L2105" s="31" t="s">
        <v>5278</v>
      </c>
      <c r="M2105" s="31" t="s">
        <v>5701</v>
      </c>
      <c r="N2105" s="31"/>
      <c r="O2105" s="31" t="s">
        <v>4072</v>
      </c>
      <c r="P2105" s="31" t="s">
        <v>4073</v>
      </c>
      <c r="Q2105" s="31" t="s">
        <v>5168</v>
      </c>
    </row>
    <row r="2106" spans="1:17" hidden="1" x14ac:dyDescent="0.2">
      <c r="A2106" s="31" t="s">
        <v>11658</v>
      </c>
      <c r="B2106" s="31" t="s">
        <v>11659</v>
      </c>
      <c r="C2106" s="31" t="s">
        <v>11660</v>
      </c>
      <c r="D2106" s="31"/>
      <c r="E2106" s="31" t="s">
        <v>11657</v>
      </c>
      <c r="F2106" s="31" t="s">
        <v>3948</v>
      </c>
      <c r="G2106" s="47">
        <v>60</v>
      </c>
      <c r="H2106" s="33">
        <v>0</v>
      </c>
      <c r="I2106" s="31" t="s">
        <v>5288</v>
      </c>
      <c r="J2106" s="31" t="s">
        <v>5289</v>
      </c>
      <c r="K2106" s="31" t="s">
        <v>5164</v>
      </c>
      <c r="L2106" s="31" t="s">
        <v>5278</v>
      </c>
      <c r="M2106" s="31" t="s">
        <v>5819</v>
      </c>
      <c r="N2106" s="31"/>
      <c r="O2106" s="31" t="s">
        <v>4072</v>
      </c>
      <c r="P2106" s="31" t="s">
        <v>4073</v>
      </c>
      <c r="Q2106" s="31" t="s">
        <v>5168</v>
      </c>
    </row>
    <row r="2107" spans="1:17" hidden="1" x14ac:dyDescent="0.2">
      <c r="A2107" s="31" t="s">
        <v>11661</v>
      </c>
      <c r="B2107" s="31" t="s">
        <v>11662</v>
      </c>
      <c r="C2107" s="31" t="s">
        <v>11663</v>
      </c>
      <c r="D2107" s="31"/>
      <c r="E2107" s="31" t="s">
        <v>11657</v>
      </c>
      <c r="F2107" s="31" t="s">
        <v>3948</v>
      </c>
      <c r="G2107" s="47">
        <v>60</v>
      </c>
      <c r="H2107" s="33">
        <v>0</v>
      </c>
      <c r="I2107" s="31" t="s">
        <v>5288</v>
      </c>
      <c r="J2107" s="31" t="s">
        <v>5289</v>
      </c>
      <c r="K2107" s="31" t="s">
        <v>5164</v>
      </c>
      <c r="L2107" s="31" t="s">
        <v>5278</v>
      </c>
      <c r="M2107" s="31" t="s">
        <v>5663</v>
      </c>
      <c r="N2107" s="31"/>
      <c r="O2107" s="31" t="s">
        <v>4072</v>
      </c>
      <c r="P2107" s="31" t="s">
        <v>4073</v>
      </c>
      <c r="Q2107" s="31" t="s">
        <v>5168</v>
      </c>
    </row>
    <row r="2108" spans="1:17" hidden="1" x14ac:dyDescent="0.2">
      <c r="A2108" s="31" t="s">
        <v>11664</v>
      </c>
      <c r="B2108" s="31" t="s">
        <v>11665</v>
      </c>
      <c r="C2108" s="31" t="s">
        <v>11666</v>
      </c>
      <c r="D2108" s="31"/>
      <c r="E2108" s="31" t="s">
        <v>11657</v>
      </c>
      <c r="F2108" s="31" t="s">
        <v>3948</v>
      </c>
      <c r="G2108" s="47">
        <v>60</v>
      </c>
      <c r="H2108" s="33">
        <v>0</v>
      </c>
      <c r="I2108" s="31" t="s">
        <v>9470</v>
      </c>
      <c r="J2108" s="31" t="s">
        <v>9471</v>
      </c>
      <c r="K2108" s="31" t="s">
        <v>5164</v>
      </c>
      <c r="L2108" s="31" t="s">
        <v>5278</v>
      </c>
      <c r="M2108" s="31" t="s">
        <v>5687</v>
      </c>
      <c r="N2108" s="31"/>
      <c r="O2108" s="31" t="s">
        <v>4072</v>
      </c>
      <c r="P2108" s="31" t="s">
        <v>4073</v>
      </c>
      <c r="Q2108" s="31" t="s">
        <v>5168</v>
      </c>
    </row>
    <row r="2109" spans="1:17" hidden="1" x14ac:dyDescent="0.2">
      <c r="A2109" s="31" t="s">
        <v>11667</v>
      </c>
      <c r="B2109" s="31" t="s">
        <v>11668</v>
      </c>
      <c r="C2109" s="31" t="s">
        <v>11669</v>
      </c>
      <c r="D2109" s="31"/>
      <c r="E2109" s="31" t="s">
        <v>11640</v>
      </c>
      <c r="F2109" s="31" t="s">
        <v>3948</v>
      </c>
      <c r="G2109" s="47">
        <v>60</v>
      </c>
      <c r="H2109" s="33">
        <v>0</v>
      </c>
      <c r="I2109" s="31" t="s">
        <v>5252</v>
      </c>
      <c r="J2109" s="31" t="s">
        <v>5253</v>
      </c>
      <c r="K2109" s="31" t="s">
        <v>5164</v>
      </c>
      <c r="L2109" s="31" t="s">
        <v>5165</v>
      </c>
      <c r="M2109" s="31" t="s">
        <v>5569</v>
      </c>
      <c r="N2109" s="31"/>
      <c r="O2109" s="31" t="s">
        <v>4072</v>
      </c>
      <c r="P2109" s="31" t="s">
        <v>4073</v>
      </c>
      <c r="Q2109" s="31" t="s">
        <v>5168</v>
      </c>
    </row>
    <row r="2110" spans="1:17" hidden="1" x14ac:dyDescent="0.2">
      <c r="A2110" s="31" t="s">
        <v>3982</v>
      </c>
      <c r="B2110" s="31" t="s">
        <v>3983</v>
      </c>
      <c r="C2110" s="31" t="s">
        <v>11670</v>
      </c>
      <c r="D2110" s="31" t="s">
        <v>11671</v>
      </c>
      <c r="E2110" s="31" t="s">
        <v>11657</v>
      </c>
      <c r="F2110" s="31" t="s">
        <v>11672</v>
      </c>
      <c r="G2110" s="47">
        <v>60</v>
      </c>
      <c r="H2110" s="33">
        <v>0</v>
      </c>
      <c r="I2110" s="31" t="s">
        <v>5288</v>
      </c>
      <c r="J2110" s="31" t="s">
        <v>5289</v>
      </c>
      <c r="K2110" s="31" t="s">
        <v>5164</v>
      </c>
      <c r="L2110" s="31" t="s">
        <v>5278</v>
      </c>
      <c r="M2110" s="31" t="s">
        <v>5819</v>
      </c>
      <c r="N2110" s="31" t="s">
        <v>11673</v>
      </c>
      <c r="O2110" s="31" t="s">
        <v>4072</v>
      </c>
      <c r="P2110" s="31" t="s">
        <v>4073</v>
      </c>
      <c r="Q2110" s="31" t="s">
        <v>5168</v>
      </c>
    </row>
    <row r="2111" spans="1:17" hidden="1" x14ac:dyDescent="0.2">
      <c r="A2111" s="31" t="s">
        <v>4199</v>
      </c>
      <c r="B2111" s="31" t="s">
        <v>4200</v>
      </c>
      <c r="C2111" s="31" t="s">
        <v>11674</v>
      </c>
      <c r="D2111" s="31" t="s">
        <v>11675</v>
      </c>
      <c r="E2111" s="31" t="s">
        <v>11676</v>
      </c>
      <c r="F2111" s="31" t="s">
        <v>11677</v>
      </c>
      <c r="G2111" s="47">
        <v>60</v>
      </c>
      <c r="H2111" s="33">
        <v>0</v>
      </c>
      <c r="I2111" s="31"/>
      <c r="J2111" s="31"/>
      <c r="K2111" s="31" t="s">
        <v>5164</v>
      </c>
      <c r="L2111" s="31" t="s">
        <v>5498</v>
      </c>
      <c r="M2111" s="31"/>
      <c r="N2111" s="31"/>
      <c r="O2111" s="31" t="s">
        <v>4072</v>
      </c>
      <c r="P2111" s="31" t="s">
        <v>4073</v>
      </c>
      <c r="Q2111" s="31" t="s">
        <v>5168</v>
      </c>
    </row>
    <row r="2112" spans="1:17" hidden="1" x14ac:dyDescent="0.2">
      <c r="A2112" s="31" t="s">
        <v>4084</v>
      </c>
      <c r="B2112" s="31" t="s">
        <v>4085</v>
      </c>
      <c r="C2112" s="31" t="s">
        <v>11678</v>
      </c>
      <c r="D2112" s="31" t="s">
        <v>11679</v>
      </c>
      <c r="E2112" s="31" t="s">
        <v>11657</v>
      </c>
      <c r="F2112" s="31" t="s">
        <v>11680</v>
      </c>
      <c r="G2112" s="47">
        <v>60</v>
      </c>
      <c r="H2112" s="33">
        <v>0</v>
      </c>
      <c r="I2112" s="31" t="s">
        <v>5294</v>
      </c>
      <c r="J2112" s="31" t="s">
        <v>5295</v>
      </c>
      <c r="K2112" s="31" t="s">
        <v>5164</v>
      </c>
      <c r="L2112" s="31" t="s">
        <v>5641</v>
      </c>
      <c r="M2112" s="31" t="s">
        <v>5297</v>
      </c>
      <c r="N2112" s="31"/>
      <c r="O2112" s="31" t="s">
        <v>4072</v>
      </c>
      <c r="P2112" s="31" t="s">
        <v>4073</v>
      </c>
      <c r="Q2112" s="31" t="s">
        <v>5168</v>
      </c>
    </row>
    <row r="2113" spans="1:17" hidden="1" x14ac:dyDescent="0.2">
      <c r="A2113" s="31" t="s">
        <v>4082</v>
      </c>
      <c r="B2113" s="31" t="s">
        <v>4083</v>
      </c>
      <c r="C2113" s="31" t="s">
        <v>11681</v>
      </c>
      <c r="D2113" s="31" t="s">
        <v>11682</v>
      </c>
      <c r="E2113" s="31" t="s">
        <v>11676</v>
      </c>
      <c r="F2113" s="31" t="s">
        <v>11683</v>
      </c>
      <c r="G2113" s="47">
        <v>60</v>
      </c>
      <c r="H2113" s="33">
        <v>0</v>
      </c>
      <c r="I2113" s="31"/>
      <c r="J2113" s="31"/>
      <c r="K2113" s="31" t="s">
        <v>5164</v>
      </c>
      <c r="L2113" s="31" t="s">
        <v>8042</v>
      </c>
      <c r="M2113" s="31"/>
      <c r="N2113" s="31"/>
      <c r="O2113" s="31" t="s">
        <v>4072</v>
      </c>
      <c r="P2113" s="31" t="s">
        <v>4073</v>
      </c>
      <c r="Q2113" s="31" t="s">
        <v>5168</v>
      </c>
    </row>
    <row r="2114" spans="1:17" hidden="1" x14ac:dyDescent="0.2">
      <c r="A2114" s="31" t="s">
        <v>4146</v>
      </c>
      <c r="B2114" s="31" t="s">
        <v>4147</v>
      </c>
      <c r="C2114" s="31" t="s">
        <v>11684</v>
      </c>
      <c r="D2114" s="31" t="s">
        <v>11685</v>
      </c>
      <c r="E2114" s="31" t="s">
        <v>11676</v>
      </c>
      <c r="F2114" s="31" t="s">
        <v>11686</v>
      </c>
      <c r="G2114" s="47">
        <v>60</v>
      </c>
      <c r="H2114" s="33">
        <v>0</v>
      </c>
      <c r="I2114" s="31"/>
      <c r="J2114" s="31"/>
      <c r="K2114" s="31" t="s">
        <v>5164</v>
      </c>
      <c r="L2114" s="31" t="s">
        <v>5494</v>
      </c>
      <c r="M2114" s="31"/>
      <c r="N2114" s="31"/>
      <c r="O2114" s="31" t="s">
        <v>4072</v>
      </c>
      <c r="P2114" s="31" t="s">
        <v>4073</v>
      </c>
      <c r="Q2114" s="31" t="s">
        <v>5168</v>
      </c>
    </row>
    <row r="2115" spans="1:17" hidden="1" x14ac:dyDescent="0.2">
      <c r="A2115" s="31" t="s">
        <v>4148</v>
      </c>
      <c r="B2115" s="31" t="s">
        <v>4149</v>
      </c>
      <c r="C2115" s="31" t="s">
        <v>11687</v>
      </c>
      <c r="D2115" s="31" t="s">
        <v>11688</v>
      </c>
      <c r="E2115" s="31" t="s">
        <v>11676</v>
      </c>
      <c r="F2115" s="31" t="s">
        <v>11689</v>
      </c>
      <c r="G2115" s="47">
        <v>60</v>
      </c>
      <c r="H2115" s="33">
        <v>0</v>
      </c>
      <c r="I2115" s="31"/>
      <c r="J2115" s="31"/>
      <c r="K2115" s="31" t="s">
        <v>5164</v>
      </c>
      <c r="L2115" s="31" t="s">
        <v>5535</v>
      </c>
      <c r="M2115" s="31"/>
      <c r="N2115" s="31"/>
      <c r="O2115" s="31" t="s">
        <v>4072</v>
      </c>
      <c r="P2115" s="31" t="s">
        <v>4073</v>
      </c>
      <c r="Q2115" s="31" t="s">
        <v>5168</v>
      </c>
    </row>
    <row r="2116" spans="1:17" hidden="1" x14ac:dyDescent="0.2">
      <c r="A2116" s="31" t="s">
        <v>4332</v>
      </c>
      <c r="B2116" s="31" t="s">
        <v>4333</v>
      </c>
      <c r="C2116" s="31" t="s">
        <v>11690</v>
      </c>
      <c r="D2116" s="31" t="s">
        <v>11691</v>
      </c>
      <c r="E2116" s="31" t="s">
        <v>11676</v>
      </c>
      <c r="F2116" s="31" t="s">
        <v>11692</v>
      </c>
      <c r="G2116" s="47">
        <v>60</v>
      </c>
      <c r="H2116" s="33">
        <v>0</v>
      </c>
      <c r="I2116" s="31"/>
      <c r="J2116" s="31"/>
      <c r="K2116" s="31" t="s">
        <v>5164</v>
      </c>
      <c r="L2116" s="31" t="s">
        <v>8757</v>
      </c>
      <c r="M2116" s="31"/>
      <c r="N2116" s="31"/>
      <c r="O2116" s="31" t="s">
        <v>4072</v>
      </c>
      <c r="P2116" s="31" t="s">
        <v>4073</v>
      </c>
      <c r="Q2116" s="31" t="s">
        <v>5168</v>
      </c>
    </row>
    <row r="2117" spans="1:17" hidden="1" x14ac:dyDescent="0.2">
      <c r="A2117" s="31" t="s">
        <v>4154</v>
      </c>
      <c r="B2117" s="31" t="s">
        <v>4155</v>
      </c>
      <c r="C2117" s="31" t="s">
        <v>11693</v>
      </c>
      <c r="D2117" s="31" t="s">
        <v>11694</v>
      </c>
      <c r="E2117" s="31" t="s">
        <v>11676</v>
      </c>
      <c r="F2117" s="31" t="s">
        <v>11695</v>
      </c>
      <c r="G2117" s="47">
        <v>60</v>
      </c>
      <c r="H2117" s="33">
        <v>0</v>
      </c>
      <c r="I2117" s="31"/>
      <c r="J2117" s="31"/>
      <c r="K2117" s="31" t="s">
        <v>5164</v>
      </c>
      <c r="L2117" s="31" t="s">
        <v>5165</v>
      </c>
      <c r="M2117" s="31"/>
      <c r="N2117" s="31"/>
      <c r="O2117" s="31" t="s">
        <v>4072</v>
      </c>
      <c r="P2117" s="31" t="s">
        <v>4073</v>
      </c>
      <c r="Q2117" s="31" t="s">
        <v>5168</v>
      </c>
    </row>
    <row r="2118" spans="1:17" hidden="1" x14ac:dyDescent="0.2">
      <c r="A2118" s="31" t="s">
        <v>4080</v>
      </c>
      <c r="B2118" s="31" t="s">
        <v>4081</v>
      </c>
      <c r="C2118" s="31" t="s">
        <v>11696</v>
      </c>
      <c r="D2118" s="31" t="s">
        <v>11697</v>
      </c>
      <c r="E2118" s="31" t="s">
        <v>11676</v>
      </c>
      <c r="F2118" s="31" t="s">
        <v>11698</v>
      </c>
      <c r="G2118" s="47">
        <v>60</v>
      </c>
      <c r="H2118" s="33">
        <v>0</v>
      </c>
      <c r="I2118" s="31"/>
      <c r="J2118" s="31"/>
      <c r="K2118" s="31" t="s">
        <v>5164</v>
      </c>
      <c r="L2118" s="31" t="s">
        <v>5165</v>
      </c>
      <c r="M2118" s="31"/>
      <c r="N2118" s="31"/>
      <c r="O2118" s="31" t="s">
        <v>4072</v>
      </c>
      <c r="P2118" s="31" t="s">
        <v>4073</v>
      </c>
      <c r="Q2118" s="31" t="s">
        <v>5168</v>
      </c>
    </row>
    <row r="2119" spans="1:17" hidden="1" x14ac:dyDescent="0.2">
      <c r="A2119" s="31" t="s">
        <v>4076</v>
      </c>
      <c r="B2119" s="31" t="s">
        <v>4077</v>
      </c>
      <c r="C2119" s="31" t="s">
        <v>11699</v>
      </c>
      <c r="D2119" s="31" t="s">
        <v>11700</v>
      </c>
      <c r="E2119" s="31" t="s">
        <v>11676</v>
      </c>
      <c r="F2119" s="31" t="s">
        <v>11701</v>
      </c>
      <c r="G2119" s="47">
        <v>60</v>
      </c>
      <c r="H2119" s="33">
        <v>0</v>
      </c>
      <c r="I2119" s="31"/>
      <c r="J2119" s="31"/>
      <c r="K2119" s="31" t="s">
        <v>5164</v>
      </c>
      <c r="L2119" s="31" t="s">
        <v>5310</v>
      </c>
      <c r="M2119" s="31"/>
      <c r="N2119" s="31"/>
      <c r="O2119" s="31" t="s">
        <v>4072</v>
      </c>
      <c r="P2119" s="31" t="s">
        <v>4073</v>
      </c>
      <c r="Q2119" s="31" t="s">
        <v>5168</v>
      </c>
    </row>
    <row r="2120" spans="1:17" hidden="1" x14ac:dyDescent="0.2">
      <c r="A2120" s="31" t="s">
        <v>4078</v>
      </c>
      <c r="B2120" s="31" t="s">
        <v>4079</v>
      </c>
      <c r="C2120" s="31" t="s">
        <v>11702</v>
      </c>
      <c r="D2120" s="31" t="s">
        <v>11703</v>
      </c>
      <c r="E2120" s="31" t="s">
        <v>11657</v>
      </c>
      <c r="F2120" s="31" t="s">
        <v>11704</v>
      </c>
      <c r="G2120" s="47">
        <v>60</v>
      </c>
      <c r="H2120" s="33">
        <v>0</v>
      </c>
      <c r="I2120" s="31" t="s">
        <v>5294</v>
      </c>
      <c r="J2120" s="31" t="s">
        <v>5295</v>
      </c>
      <c r="K2120" s="31" t="s">
        <v>5164</v>
      </c>
      <c r="L2120" s="31" t="s">
        <v>5798</v>
      </c>
      <c r="M2120" s="31" t="s">
        <v>5297</v>
      </c>
      <c r="N2120" s="31"/>
      <c r="O2120" s="31" t="s">
        <v>4072</v>
      </c>
      <c r="P2120" s="31" t="s">
        <v>4073</v>
      </c>
      <c r="Q2120" s="31" t="s">
        <v>5168</v>
      </c>
    </row>
    <row r="2121" spans="1:17" hidden="1" x14ac:dyDescent="0.2">
      <c r="A2121" s="31" t="s">
        <v>4150</v>
      </c>
      <c r="B2121" s="31" t="s">
        <v>4151</v>
      </c>
      <c r="C2121" s="31" t="s">
        <v>11705</v>
      </c>
      <c r="D2121" s="31" t="s">
        <v>11706</v>
      </c>
      <c r="E2121" s="31" t="s">
        <v>11676</v>
      </c>
      <c r="F2121" s="31" t="s">
        <v>11707</v>
      </c>
      <c r="G2121" s="47">
        <v>60</v>
      </c>
      <c r="H2121" s="33">
        <v>0</v>
      </c>
      <c r="I2121" s="31" t="s">
        <v>5294</v>
      </c>
      <c r="J2121" s="31" t="s">
        <v>5295</v>
      </c>
      <c r="K2121" s="31" t="s">
        <v>5164</v>
      </c>
      <c r="L2121" s="31" t="s">
        <v>9355</v>
      </c>
      <c r="M2121" s="31" t="s">
        <v>5297</v>
      </c>
      <c r="N2121" s="31"/>
      <c r="O2121" s="31" t="s">
        <v>4072</v>
      </c>
      <c r="P2121" s="31" t="s">
        <v>4073</v>
      </c>
      <c r="Q2121" s="31" t="s">
        <v>5168</v>
      </c>
    </row>
    <row r="2122" spans="1:17" hidden="1" x14ac:dyDescent="0.2">
      <c r="A2122" s="31" t="s">
        <v>4074</v>
      </c>
      <c r="B2122" s="31" t="s">
        <v>4075</v>
      </c>
      <c r="C2122" s="31" t="s">
        <v>11708</v>
      </c>
      <c r="D2122" s="31" t="s">
        <v>11709</v>
      </c>
      <c r="E2122" s="31" t="s">
        <v>11676</v>
      </c>
      <c r="F2122" s="31" t="s">
        <v>11710</v>
      </c>
      <c r="G2122" s="47">
        <v>60</v>
      </c>
      <c r="H2122" s="33">
        <v>0</v>
      </c>
      <c r="I2122" s="31"/>
      <c r="J2122" s="31"/>
      <c r="K2122" s="31" t="s">
        <v>5164</v>
      </c>
      <c r="L2122" s="31" t="s">
        <v>5565</v>
      </c>
      <c r="M2122" s="31"/>
      <c r="N2122" s="31"/>
      <c r="O2122" s="31" t="s">
        <v>4072</v>
      </c>
      <c r="P2122" s="31" t="s">
        <v>4073</v>
      </c>
      <c r="Q2122" s="31" t="s">
        <v>5168</v>
      </c>
    </row>
    <row r="2123" spans="1:17" hidden="1" x14ac:dyDescent="0.2">
      <c r="A2123" s="31" t="s">
        <v>4197</v>
      </c>
      <c r="B2123" s="31" t="s">
        <v>4198</v>
      </c>
      <c r="C2123" s="31" t="s">
        <v>11711</v>
      </c>
      <c r="D2123" s="31" t="s">
        <v>11712</v>
      </c>
      <c r="E2123" s="31" t="s">
        <v>11676</v>
      </c>
      <c r="F2123" s="31" t="s">
        <v>11713</v>
      </c>
      <c r="G2123" s="47">
        <v>60</v>
      </c>
      <c r="H2123" s="33">
        <v>0</v>
      </c>
      <c r="I2123" s="31"/>
      <c r="J2123" s="31"/>
      <c r="K2123" s="31" t="s">
        <v>5164</v>
      </c>
      <c r="L2123" s="31" t="s">
        <v>5535</v>
      </c>
      <c r="M2123" s="31"/>
      <c r="N2123" s="31"/>
      <c r="O2123" s="31" t="s">
        <v>4072</v>
      </c>
      <c r="P2123" s="31" t="s">
        <v>4073</v>
      </c>
      <c r="Q2123" s="31" t="s">
        <v>5168</v>
      </c>
    </row>
    <row r="2124" spans="1:17" hidden="1" x14ac:dyDescent="0.2">
      <c r="A2124" s="31" t="s">
        <v>11714</v>
      </c>
      <c r="B2124" s="31" t="s">
        <v>11715</v>
      </c>
      <c r="C2124" s="31" t="s">
        <v>11716</v>
      </c>
      <c r="D2124" s="31"/>
      <c r="E2124" s="31" t="s">
        <v>11640</v>
      </c>
      <c r="F2124" s="31"/>
      <c r="G2124" s="47"/>
      <c r="H2124" s="33">
        <v>0</v>
      </c>
      <c r="I2124" s="31" t="s">
        <v>5236</v>
      </c>
      <c r="J2124" s="31" t="s">
        <v>5237</v>
      </c>
      <c r="K2124" s="31" t="s">
        <v>5164</v>
      </c>
      <c r="L2124" s="31" t="s">
        <v>11717</v>
      </c>
      <c r="M2124" s="31"/>
      <c r="N2124" s="31" t="s">
        <v>11718</v>
      </c>
      <c r="O2124" s="31" t="s">
        <v>4072</v>
      </c>
      <c r="P2124" s="31" t="s">
        <v>4073</v>
      </c>
      <c r="Q2124" s="31" t="s">
        <v>5168</v>
      </c>
    </row>
    <row r="2125" spans="1:17" hidden="1" x14ac:dyDescent="0.2">
      <c r="A2125" s="31" t="s">
        <v>11719</v>
      </c>
      <c r="B2125" s="31" t="s">
        <v>11720</v>
      </c>
      <c r="C2125" s="31" t="s">
        <v>11721</v>
      </c>
      <c r="D2125" s="31"/>
      <c r="E2125" s="31" t="s">
        <v>5171</v>
      </c>
      <c r="F2125" s="31" t="s">
        <v>11722</v>
      </c>
      <c r="G2125" s="47"/>
      <c r="H2125" s="33">
        <v>0</v>
      </c>
      <c r="I2125" s="31" t="s">
        <v>5179</v>
      </c>
      <c r="J2125" s="31" t="s">
        <v>5180</v>
      </c>
      <c r="K2125" s="31" t="s">
        <v>5164</v>
      </c>
      <c r="L2125" s="31" t="s">
        <v>5165</v>
      </c>
      <c r="M2125" s="31" t="s">
        <v>5181</v>
      </c>
      <c r="N2125" s="31"/>
      <c r="O2125" s="31" t="s">
        <v>11719</v>
      </c>
      <c r="P2125" s="31" t="s">
        <v>11720</v>
      </c>
      <c r="Q2125" s="31" t="s">
        <v>5168</v>
      </c>
    </row>
    <row r="2126" spans="1:17" hidden="1" x14ac:dyDescent="0.2">
      <c r="A2126" s="31" t="s">
        <v>11723</v>
      </c>
      <c r="B2126" s="31" t="s">
        <v>11724</v>
      </c>
      <c r="C2126" s="31" t="s">
        <v>11725</v>
      </c>
      <c r="D2126" s="31"/>
      <c r="E2126" s="31" t="s">
        <v>5171</v>
      </c>
      <c r="F2126" s="31" t="s">
        <v>11726</v>
      </c>
      <c r="G2126" s="47">
        <v>60</v>
      </c>
      <c r="H2126" s="33">
        <v>0</v>
      </c>
      <c r="I2126" s="31" t="s">
        <v>5179</v>
      </c>
      <c r="J2126" s="31" t="s">
        <v>5180</v>
      </c>
      <c r="K2126" s="31" t="s">
        <v>5164</v>
      </c>
      <c r="L2126" s="31" t="s">
        <v>5165</v>
      </c>
      <c r="M2126" s="31" t="s">
        <v>5181</v>
      </c>
      <c r="N2126" s="31"/>
      <c r="O2126" s="31" t="s">
        <v>11723</v>
      </c>
      <c r="P2126" s="31" t="s">
        <v>11724</v>
      </c>
      <c r="Q2126" s="31" t="s">
        <v>5168</v>
      </c>
    </row>
    <row r="2127" spans="1:17" hidden="1" x14ac:dyDescent="0.2">
      <c r="A2127" s="31" t="s">
        <v>11727</v>
      </c>
      <c r="B2127" s="31" t="s">
        <v>11728</v>
      </c>
      <c r="C2127" s="31" t="s">
        <v>11729</v>
      </c>
      <c r="D2127" s="31" t="s">
        <v>3948</v>
      </c>
      <c r="E2127" s="31" t="s">
        <v>5171</v>
      </c>
      <c r="F2127" s="31" t="s">
        <v>3948</v>
      </c>
      <c r="G2127" s="47">
        <v>60</v>
      </c>
      <c r="H2127" s="33">
        <v>0</v>
      </c>
      <c r="I2127" s="31" t="s">
        <v>5252</v>
      </c>
      <c r="J2127" s="31" t="s">
        <v>5253</v>
      </c>
      <c r="K2127" s="31" t="s">
        <v>5164</v>
      </c>
      <c r="L2127" s="31" t="s">
        <v>5165</v>
      </c>
      <c r="M2127" s="31" t="s">
        <v>5254</v>
      </c>
      <c r="N2127" s="31"/>
      <c r="O2127" s="31" t="s">
        <v>11727</v>
      </c>
      <c r="P2127" s="31" t="s">
        <v>11728</v>
      </c>
      <c r="Q2127" s="31" t="s">
        <v>5168</v>
      </c>
    </row>
    <row r="2128" spans="1:17" hidden="1" x14ac:dyDescent="0.2">
      <c r="A2128" s="31" t="s">
        <v>4087</v>
      </c>
      <c r="B2128" s="31" t="s">
        <v>4088</v>
      </c>
      <c r="C2128" s="31" t="s">
        <v>11730</v>
      </c>
      <c r="D2128" s="31" t="s">
        <v>11731</v>
      </c>
      <c r="E2128" s="31" t="s">
        <v>5419</v>
      </c>
      <c r="F2128" s="31" t="s">
        <v>11732</v>
      </c>
      <c r="G2128" s="47">
        <v>30</v>
      </c>
      <c r="H2128" s="33">
        <v>30</v>
      </c>
      <c r="I2128" s="31" t="s">
        <v>5294</v>
      </c>
      <c r="J2128" s="31" t="s">
        <v>5295</v>
      </c>
      <c r="K2128" s="31" t="s">
        <v>5164</v>
      </c>
      <c r="L2128" s="31" t="s">
        <v>5939</v>
      </c>
      <c r="M2128" s="31" t="s">
        <v>5297</v>
      </c>
      <c r="N2128" s="31" t="s">
        <v>11733</v>
      </c>
      <c r="O2128" s="31" t="s">
        <v>4087</v>
      </c>
      <c r="P2128" s="31" t="s">
        <v>4088</v>
      </c>
      <c r="Q2128" s="31" t="s">
        <v>5168</v>
      </c>
    </row>
    <row r="2129" spans="1:17" hidden="1" x14ac:dyDescent="0.2">
      <c r="A2129" s="31" t="s">
        <v>11734</v>
      </c>
      <c r="B2129" s="31" t="s">
        <v>4088</v>
      </c>
      <c r="C2129" s="31" t="s">
        <v>11735</v>
      </c>
      <c r="D2129" s="31" t="s">
        <v>11731</v>
      </c>
      <c r="E2129" s="31" t="s">
        <v>11736</v>
      </c>
      <c r="F2129" s="31" t="s">
        <v>3948</v>
      </c>
      <c r="G2129" s="47">
        <v>30</v>
      </c>
      <c r="H2129" s="33">
        <v>30</v>
      </c>
      <c r="I2129" s="31" t="s">
        <v>5294</v>
      </c>
      <c r="J2129" s="31" t="s">
        <v>5295</v>
      </c>
      <c r="K2129" s="31" t="s">
        <v>5164</v>
      </c>
      <c r="L2129" s="31" t="s">
        <v>5939</v>
      </c>
      <c r="M2129" s="31" t="s">
        <v>5297</v>
      </c>
      <c r="N2129" s="31"/>
      <c r="O2129" s="31" t="s">
        <v>4087</v>
      </c>
      <c r="P2129" s="31" t="s">
        <v>4088</v>
      </c>
      <c r="Q2129" s="31" t="s">
        <v>5168</v>
      </c>
    </row>
    <row r="2130" spans="1:17" hidden="1" x14ac:dyDescent="0.2">
      <c r="A2130" s="31" t="s">
        <v>11737</v>
      </c>
      <c r="B2130" s="31" t="s">
        <v>4088</v>
      </c>
      <c r="C2130" s="31" t="s">
        <v>11738</v>
      </c>
      <c r="D2130" s="31" t="s">
        <v>11731</v>
      </c>
      <c r="E2130" s="31" t="s">
        <v>11736</v>
      </c>
      <c r="F2130" s="31" t="s">
        <v>3948</v>
      </c>
      <c r="G2130" s="47">
        <v>30</v>
      </c>
      <c r="H2130" s="33">
        <v>30</v>
      </c>
      <c r="I2130" s="31" t="s">
        <v>5294</v>
      </c>
      <c r="J2130" s="31" t="s">
        <v>5295</v>
      </c>
      <c r="K2130" s="31" t="s">
        <v>5164</v>
      </c>
      <c r="L2130" s="31" t="s">
        <v>5939</v>
      </c>
      <c r="M2130" s="31" t="s">
        <v>5297</v>
      </c>
      <c r="N2130" s="31"/>
      <c r="O2130" s="31" t="s">
        <v>4087</v>
      </c>
      <c r="P2130" s="31" t="s">
        <v>4088</v>
      </c>
      <c r="Q2130" s="31" t="s">
        <v>5168</v>
      </c>
    </row>
    <row r="2131" spans="1:17" hidden="1" x14ac:dyDescent="0.2">
      <c r="A2131" s="31" t="s">
        <v>11739</v>
      </c>
      <c r="B2131" s="31" t="s">
        <v>4088</v>
      </c>
      <c r="C2131" s="31" t="s">
        <v>11740</v>
      </c>
      <c r="D2131" s="31" t="s">
        <v>11731</v>
      </c>
      <c r="E2131" s="31" t="s">
        <v>11736</v>
      </c>
      <c r="F2131" s="31" t="s">
        <v>3948</v>
      </c>
      <c r="G2131" s="47">
        <v>30</v>
      </c>
      <c r="H2131" s="33">
        <v>30</v>
      </c>
      <c r="I2131" s="31" t="s">
        <v>5294</v>
      </c>
      <c r="J2131" s="31" t="s">
        <v>5295</v>
      </c>
      <c r="K2131" s="31" t="s">
        <v>5164</v>
      </c>
      <c r="L2131" s="31" t="s">
        <v>5939</v>
      </c>
      <c r="M2131" s="31" t="s">
        <v>5297</v>
      </c>
      <c r="N2131" s="31"/>
      <c r="O2131" s="31" t="s">
        <v>4087</v>
      </c>
      <c r="P2131" s="31" t="s">
        <v>4088</v>
      </c>
      <c r="Q2131" s="31" t="s">
        <v>5168</v>
      </c>
    </row>
    <row r="2132" spans="1:17" hidden="1" x14ac:dyDescent="0.2">
      <c r="A2132" s="31" t="s">
        <v>11741</v>
      </c>
      <c r="B2132" s="31" t="s">
        <v>4088</v>
      </c>
      <c r="C2132" s="31" t="s">
        <v>11735</v>
      </c>
      <c r="D2132" s="31" t="s">
        <v>11731</v>
      </c>
      <c r="E2132" s="31" t="s">
        <v>11736</v>
      </c>
      <c r="F2132" s="31" t="s">
        <v>3948</v>
      </c>
      <c r="G2132" s="47">
        <v>30</v>
      </c>
      <c r="H2132" s="33">
        <v>30</v>
      </c>
      <c r="I2132" s="31" t="s">
        <v>5294</v>
      </c>
      <c r="J2132" s="31" t="s">
        <v>5295</v>
      </c>
      <c r="K2132" s="31" t="s">
        <v>5164</v>
      </c>
      <c r="L2132" s="31" t="s">
        <v>5939</v>
      </c>
      <c r="M2132" s="31" t="s">
        <v>5297</v>
      </c>
      <c r="N2132" s="31"/>
      <c r="O2132" s="31" t="s">
        <v>4087</v>
      </c>
      <c r="P2132" s="31" t="s">
        <v>4088</v>
      </c>
      <c r="Q2132" s="31" t="s">
        <v>5168</v>
      </c>
    </row>
    <row r="2133" spans="1:17" hidden="1" x14ac:dyDescent="0.2">
      <c r="A2133" s="31" t="s">
        <v>11742</v>
      </c>
      <c r="B2133" s="31" t="s">
        <v>4088</v>
      </c>
      <c r="C2133" s="31" t="s">
        <v>11743</v>
      </c>
      <c r="D2133" s="31" t="s">
        <v>11731</v>
      </c>
      <c r="E2133" s="31" t="s">
        <v>11736</v>
      </c>
      <c r="F2133" s="31" t="s">
        <v>3948</v>
      </c>
      <c r="G2133" s="47">
        <v>30</v>
      </c>
      <c r="H2133" s="33">
        <v>30</v>
      </c>
      <c r="I2133" s="31" t="s">
        <v>5294</v>
      </c>
      <c r="J2133" s="31" t="s">
        <v>5295</v>
      </c>
      <c r="K2133" s="31" t="s">
        <v>5164</v>
      </c>
      <c r="L2133" s="31" t="s">
        <v>5939</v>
      </c>
      <c r="M2133" s="31" t="s">
        <v>5297</v>
      </c>
      <c r="N2133" s="31"/>
      <c r="O2133" s="31" t="s">
        <v>4087</v>
      </c>
      <c r="P2133" s="31" t="s">
        <v>4088</v>
      </c>
      <c r="Q2133" s="31" t="s">
        <v>5168</v>
      </c>
    </row>
    <row r="2134" spans="1:17" hidden="1" x14ac:dyDescent="0.2">
      <c r="A2134" s="31" t="s">
        <v>11744</v>
      </c>
      <c r="B2134" s="31" t="s">
        <v>4088</v>
      </c>
      <c r="C2134" s="31" t="s">
        <v>11745</v>
      </c>
      <c r="D2134" s="31" t="s">
        <v>11731</v>
      </c>
      <c r="E2134" s="31" t="s">
        <v>11736</v>
      </c>
      <c r="F2134" s="31" t="s">
        <v>3948</v>
      </c>
      <c r="G2134" s="47">
        <v>30</v>
      </c>
      <c r="H2134" s="33">
        <v>30</v>
      </c>
      <c r="I2134" s="31" t="s">
        <v>5294</v>
      </c>
      <c r="J2134" s="31" t="s">
        <v>5295</v>
      </c>
      <c r="K2134" s="31" t="s">
        <v>5164</v>
      </c>
      <c r="L2134" s="31" t="s">
        <v>5939</v>
      </c>
      <c r="M2134" s="31" t="s">
        <v>5297</v>
      </c>
      <c r="N2134" s="31"/>
      <c r="O2134" s="31" t="s">
        <v>4087</v>
      </c>
      <c r="P2134" s="31" t="s">
        <v>4088</v>
      </c>
      <c r="Q2134" s="31" t="s">
        <v>5168</v>
      </c>
    </row>
    <row r="2135" spans="1:17" hidden="1" x14ac:dyDescent="0.2">
      <c r="A2135" s="31" t="s">
        <v>11746</v>
      </c>
      <c r="B2135" s="31" t="s">
        <v>11747</v>
      </c>
      <c r="C2135" s="31" t="s">
        <v>11748</v>
      </c>
      <c r="D2135" s="31" t="s">
        <v>11731</v>
      </c>
      <c r="E2135" s="31" t="s">
        <v>11736</v>
      </c>
      <c r="F2135" s="31" t="s">
        <v>3948</v>
      </c>
      <c r="G2135" s="47">
        <v>30</v>
      </c>
      <c r="H2135" s="33">
        <v>30</v>
      </c>
      <c r="I2135" s="31" t="s">
        <v>5294</v>
      </c>
      <c r="J2135" s="31" t="s">
        <v>5295</v>
      </c>
      <c r="K2135" s="31" t="s">
        <v>5164</v>
      </c>
      <c r="L2135" s="31" t="s">
        <v>5939</v>
      </c>
      <c r="M2135" s="31" t="s">
        <v>5297</v>
      </c>
      <c r="N2135" s="31"/>
      <c r="O2135" s="31" t="s">
        <v>4087</v>
      </c>
      <c r="P2135" s="31" t="s">
        <v>4088</v>
      </c>
      <c r="Q2135" s="31" t="s">
        <v>5168</v>
      </c>
    </row>
    <row r="2136" spans="1:17" hidden="1" x14ac:dyDescent="0.2">
      <c r="A2136" s="31" t="s">
        <v>11749</v>
      </c>
      <c r="B2136" s="31" t="s">
        <v>11750</v>
      </c>
      <c r="C2136" s="31" t="s">
        <v>11751</v>
      </c>
      <c r="D2136" s="31" t="s">
        <v>11752</v>
      </c>
      <c r="E2136" s="31" t="s">
        <v>11736</v>
      </c>
      <c r="F2136" s="31" t="s">
        <v>11752</v>
      </c>
      <c r="G2136" s="47">
        <v>30</v>
      </c>
      <c r="H2136" s="33">
        <v>30</v>
      </c>
      <c r="I2136" s="31" t="s">
        <v>5294</v>
      </c>
      <c r="J2136" s="31" t="s">
        <v>5295</v>
      </c>
      <c r="K2136" s="31" t="s">
        <v>5164</v>
      </c>
      <c r="L2136" s="31" t="s">
        <v>5939</v>
      </c>
      <c r="M2136" s="31" t="s">
        <v>5297</v>
      </c>
      <c r="N2136" s="31"/>
      <c r="O2136" s="31" t="s">
        <v>4087</v>
      </c>
      <c r="P2136" s="31" t="s">
        <v>4088</v>
      </c>
      <c r="Q2136" s="31" t="s">
        <v>5168</v>
      </c>
    </row>
    <row r="2137" spans="1:17" hidden="1" x14ac:dyDescent="0.2">
      <c r="A2137" s="31" t="s">
        <v>11753</v>
      </c>
      <c r="B2137" s="31" t="s">
        <v>11754</v>
      </c>
      <c r="C2137" s="31" t="s">
        <v>11755</v>
      </c>
      <c r="D2137" s="31"/>
      <c r="E2137" s="31"/>
      <c r="F2137" s="31" t="s">
        <v>11756</v>
      </c>
      <c r="G2137" s="47"/>
      <c r="H2137" s="33">
        <v>0</v>
      </c>
      <c r="I2137" s="31"/>
      <c r="J2137" s="31"/>
      <c r="K2137" s="31" t="s">
        <v>5164</v>
      </c>
      <c r="L2137" s="31" t="s">
        <v>5278</v>
      </c>
      <c r="M2137" s="31" t="s">
        <v>5701</v>
      </c>
      <c r="N2137" s="31" t="s">
        <v>11757</v>
      </c>
      <c r="O2137" s="31" t="s">
        <v>11753</v>
      </c>
      <c r="P2137" s="31" t="s">
        <v>11754</v>
      </c>
      <c r="Q2137" s="31" t="s">
        <v>5168</v>
      </c>
    </row>
    <row r="2138" spans="1:17" hidden="1" x14ac:dyDescent="0.2">
      <c r="A2138" s="31" t="s">
        <v>11758</v>
      </c>
      <c r="B2138" s="31" t="s">
        <v>11759</v>
      </c>
      <c r="C2138" s="31" t="s">
        <v>11760</v>
      </c>
      <c r="D2138" s="31"/>
      <c r="E2138" s="31" t="s">
        <v>5171</v>
      </c>
      <c r="F2138" s="31" t="s">
        <v>11761</v>
      </c>
      <c r="G2138" s="47">
        <v>60</v>
      </c>
      <c r="H2138" s="33">
        <v>0</v>
      </c>
      <c r="I2138" s="31" t="s">
        <v>11762</v>
      </c>
      <c r="J2138" s="31" t="s">
        <v>11763</v>
      </c>
      <c r="K2138" s="31" t="s">
        <v>5164</v>
      </c>
      <c r="L2138" s="31" t="s">
        <v>5165</v>
      </c>
      <c r="M2138" s="31"/>
      <c r="N2138" s="31"/>
      <c r="O2138" s="31" t="s">
        <v>11758</v>
      </c>
      <c r="P2138" s="31" t="s">
        <v>11759</v>
      </c>
      <c r="Q2138" s="31" t="s">
        <v>5168</v>
      </c>
    </row>
    <row r="2139" spans="1:17" hidden="1" x14ac:dyDescent="0.2">
      <c r="A2139" s="31" t="s">
        <v>11764</v>
      </c>
      <c r="B2139" s="31" t="s">
        <v>11765</v>
      </c>
      <c r="C2139" s="31" t="s">
        <v>11766</v>
      </c>
      <c r="D2139" s="31"/>
      <c r="E2139" s="31"/>
      <c r="F2139" s="31" t="s">
        <v>11767</v>
      </c>
      <c r="G2139" s="47"/>
      <c r="H2139" s="33">
        <v>0</v>
      </c>
      <c r="I2139" s="31"/>
      <c r="J2139" s="31"/>
      <c r="K2139" s="31" t="s">
        <v>5164</v>
      </c>
      <c r="L2139" s="31" t="s">
        <v>5278</v>
      </c>
      <c r="M2139" s="31" t="s">
        <v>5290</v>
      </c>
      <c r="N2139" s="31"/>
      <c r="O2139" s="31" t="s">
        <v>11764</v>
      </c>
      <c r="P2139" s="31" t="s">
        <v>11765</v>
      </c>
      <c r="Q2139" s="31" t="s">
        <v>5168</v>
      </c>
    </row>
    <row r="2140" spans="1:17" hidden="1" x14ac:dyDescent="0.2">
      <c r="A2140" s="31" t="s">
        <v>11768</v>
      </c>
      <c r="B2140" s="31" t="s">
        <v>11769</v>
      </c>
      <c r="C2140" s="31" t="s">
        <v>11770</v>
      </c>
      <c r="D2140" s="31"/>
      <c r="E2140" s="31" t="s">
        <v>5171</v>
      </c>
      <c r="F2140" s="31" t="s">
        <v>11771</v>
      </c>
      <c r="G2140" s="47"/>
      <c r="H2140" s="33">
        <v>0</v>
      </c>
      <c r="I2140" s="31" t="s">
        <v>5172</v>
      </c>
      <c r="J2140" s="31" t="s">
        <v>5173</v>
      </c>
      <c r="K2140" s="31" t="s">
        <v>5164</v>
      </c>
      <c r="L2140" s="31" t="s">
        <v>5165</v>
      </c>
      <c r="M2140" s="31" t="s">
        <v>5812</v>
      </c>
      <c r="N2140" s="31"/>
      <c r="O2140" s="31" t="s">
        <v>11768</v>
      </c>
      <c r="P2140" s="31" t="s">
        <v>11769</v>
      </c>
      <c r="Q2140" s="31" t="s">
        <v>5168</v>
      </c>
    </row>
    <row r="2141" spans="1:17" hidden="1" x14ac:dyDescent="0.2">
      <c r="A2141" s="31" t="s">
        <v>11772</v>
      </c>
      <c r="B2141" s="31" t="s">
        <v>11773</v>
      </c>
      <c r="C2141" s="31" t="s">
        <v>11774</v>
      </c>
      <c r="D2141" s="31"/>
      <c r="E2141" s="31" t="s">
        <v>5171</v>
      </c>
      <c r="F2141" s="31" t="s">
        <v>11775</v>
      </c>
      <c r="G2141" s="47"/>
      <c r="H2141" s="33">
        <v>0</v>
      </c>
      <c r="I2141" s="31" t="s">
        <v>5597</v>
      </c>
      <c r="J2141" s="31" t="s">
        <v>5598</v>
      </c>
      <c r="K2141" s="31" t="s">
        <v>5164</v>
      </c>
      <c r="L2141" s="31" t="s">
        <v>5165</v>
      </c>
      <c r="M2141" s="31" t="s">
        <v>5166</v>
      </c>
      <c r="N2141" s="31" t="s">
        <v>11776</v>
      </c>
      <c r="O2141" s="31" t="s">
        <v>11772</v>
      </c>
      <c r="P2141" s="31" t="s">
        <v>11773</v>
      </c>
      <c r="Q2141" s="31" t="s">
        <v>5168</v>
      </c>
    </row>
    <row r="2142" spans="1:17" hidden="1" x14ac:dyDescent="0.2">
      <c r="A2142" s="31" t="s">
        <v>11777</v>
      </c>
      <c r="B2142" s="31" t="s">
        <v>11778</v>
      </c>
      <c r="C2142" s="31"/>
      <c r="D2142" s="31"/>
      <c r="E2142" s="31"/>
      <c r="F2142" s="31"/>
      <c r="G2142" s="47"/>
      <c r="H2142" s="33">
        <v>0</v>
      </c>
      <c r="I2142" s="31"/>
      <c r="J2142" s="31"/>
      <c r="K2142" s="31" t="s">
        <v>5164</v>
      </c>
      <c r="L2142" s="31"/>
      <c r="M2142" s="31"/>
      <c r="N2142" s="31"/>
      <c r="O2142" s="31" t="s">
        <v>11777</v>
      </c>
      <c r="P2142" s="31" t="s">
        <v>11778</v>
      </c>
      <c r="Q2142" s="31" t="s">
        <v>5168</v>
      </c>
    </row>
    <row r="2143" spans="1:17" hidden="1" x14ac:dyDescent="0.2">
      <c r="A2143" s="31" t="s">
        <v>11779</v>
      </c>
      <c r="B2143" s="31" t="s">
        <v>11780</v>
      </c>
      <c r="C2143" s="31" t="s">
        <v>11781</v>
      </c>
      <c r="D2143" s="31"/>
      <c r="E2143" s="31" t="s">
        <v>5419</v>
      </c>
      <c r="F2143" s="31" t="s">
        <v>11782</v>
      </c>
      <c r="G2143" s="47"/>
      <c r="H2143" s="33">
        <v>0</v>
      </c>
      <c r="I2143" s="31" t="s">
        <v>5294</v>
      </c>
      <c r="J2143" s="31" t="s">
        <v>5295</v>
      </c>
      <c r="K2143" s="31" t="s">
        <v>5164</v>
      </c>
      <c r="L2143" s="31" t="s">
        <v>7971</v>
      </c>
      <c r="M2143" s="31" t="s">
        <v>5297</v>
      </c>
      <c r="N2143" s="31" t="s">
        <v>11783</v>
      </c>
      <c r="O2143" s="31" t="s">
        <v>11779</v>
      </c>
      <c r="P2143" s="31" t="s">
        <v>11780</v>
      </c>
      <c r="Q2143" s="31" t="s">
        <v>5168</v>
      </c>
    </row>
    <row r="2144" spans="1:17" hidden="1" x14ac:dyDescent="0.2">
      <c r="A2144" s="31" t="s">
        <v>11784</v>
      </c>
      <c r="B2144" s="31" t="s">
        <v>11785</v>
      </c>
      <c r="C2144" s="31" t="s">
        <v>11786</v>
      </c>
      <c r="D2144" s="31"/>
      <c r="E2144" s="31" t="s">
        <v>5171</v>
      </c>
      <c r="F2144" s="31" t="s">
        <v>11787</v>
      </c>
      <c r="G2144" s="47"/>
      <c r="H2144" s="33">
        <v>0</v>
      </c>
      <c r="I2144" s="31" t="s">
        <v>5172</v>
      </c>
      <c r="J2144" s="31" t="s">
        <v>5173</v>
      </c>
      <c r="K2144" s="31" t="s">
        <v>5164</v>
      </c>
      <c r="L2144" s="31" t="s">
        <v>5165</v>
      </c>
      <c r="M2144" s="31" t="s">
        <v>5224</v>
      </c>
      <c r="N2144" s="31"/>
      <c r="O2144" s="31" t="s">
        <v>11784</v>
      </c>
      <c r="P2144" s="31" t="s">
        <v>11785</v>
      </c>
      <c r="Q2144" s="31" t="s">
        <v>5168</v>
      </c>
    </row>
    <row r="2145" spans="1:17" hidden="1" x14ac:dyDescent="0.2">
      <c r="A2145" s="31" t="s">
        <v>11788</v>
      </c>
      <c r="B2145" s="31" t="s">
        <v>11789</v>
      </c>
      <c r="C2145" s="31" t="s">
        <v>11790</v>
      </c>
      <c r="D2145" s="31"/>
      <c r="E2145" s="31" t="s">
        <v>5419</v>
      </c>
      <c r="F2145" s="31" t="s">
        <v>11791</v>
      </c>
      <c r="G2145" s="47"/>
      <c r="H2145" s="33">
        <v>0</v>
      </c>
      <c r="I2145" s="31" t="s">
        <v>5421</v>
      </c>
      <c r="J2145" s="31" t="s">
        <v>5422</v>
      </c>
      <c r="K2145" s="31" t="s">
        <v>5164</v>
      </c>
      <c r="L2145" s="31" t="s">
        <v>5278</v>
      </c>
      <c r="M2145" s="31" t="s">
        <v>5446</v>
      </c>
      <c r="N2145" s="31" t="s">
        <v>11792</v>
      </c>
      <c r="O2145" s="31" t="s">
        <v>11788</v>
      </c>
      <c r="P2145" s="31" t="s">
        <v>11789</v>
      </c>
      <c r="Q2145" s="31" t="s">
        <v>5168</v>
      </c>
    </row>
    <row r="2146" spans="1:17" hidden="1" x14ac:dyDescent="0.2">
      <c r="A2146" s="31" t="s">
        <v>11793</v>
      </c>
      <c r="B2146" s="31" t="s">
        <v>11794</v>
      </c>
      <c r="C2146" s="31" t="s">
        <v>11795</v>
      </c>
      <c r="D2146" s="31" t="s">
        <v>3948</v>
      </c>
      <c r="E2146" s="31" t="s">
        <v>5171</v>
      </c>
      <c r="F2146" s="31" t="s">
        <v>11796</v>
      </c>
      <c r="G2146" s="47"/>
      <c r="H2146" s="33">
        <v>0</v>
      </c>
      <c r="I2146" s="31" t="s">
        <v>5266</v>
      </c>
      <c r="J2146" s="31" t="s">
        <v>5267</v>
      </c>
      <c r="K2146" s="31" t="s">
        <v>5164</v>
      </c>
      <c r="L2146" s="31" t="s">
        <v>5165</v>
      </c>
      <c r="M2146" s="31" t="s">
        <v>5379</v>
      </c>
      <c r="N2146" s="31"/>
      <c r="O2146" s="31" t="s">
        <v>11793</v>
      </c>
      <c r="P2146" s="31" t="s">
        <v>11794</v>
      </c>
      <c r="Q2146" s="31" t="s">
        <v>8892</v>
      </c>
    </row>
    <row r="2147" spans="1:17" hidden="1" x14ac:dyDescent="0.2">
      <c r="A2147" s="31" t="s">
        <v>11797</v>
      </c>
      <c r="B2147" s="31" t="s">
        <v>11798</v>
      </c>
      <c r="C2147" s="31"/>
      <c r="D2147" s="31"/>
      <c r="E2147" s="31"/>
      <c r="F2147" s="31" t="s">
        <v>11799</v>
      </c>
      <c r="G2147" s="47"/>
      <c r="H2147" s="33">
        <v>0</v>
      </c>
      <c r="I2147" s="31"/>
      <c r="J2147" s="31"/>
      <c r="K2147" s="31" t="s">
        <v>5164</v>
      </c>
      <c r="L2147" s="31"/>
      <c r="M2147" s="31"/>
      <c r="N2147" s="31"/>
      <c r="O2147" s="31" t="s">
        <v>11797</v>
      </c>
      <c r="P2147" s="31" t="s">
        <v>11798</v>
      </c>
      <c r="Q2147" s="31" t="s">
        <v>8608</v>
      </c>
    </row>
    <row r="2148" spans="1:17" hidden="1" x14ac:dyDescent="0.2">
      <c r="A2148" s="31" t="s">
        <v>11800</v>
      </c>
      <c r="B2148" s="31" t="s">
        <v>11801</v>
      </c>
      <c r="C2148" s="31" t="s">
        <v>11802</v>
      </c>
      <c r="D2148" s="31"/>
      <c r="E2148" s="31"/>
      <c r="F2148" s="31" t="s">
        <v>11803</v>
      </c>
      <c r="G2148" s="47"/>
      <c r="H2148" s="33">
        <v>0</v>
      </c>
      <c r="I2148" s="31"/>
      <c r="J2148" s="31"/>
      <c r="K2148" s="31" t="s">
        <v>5164</v>
      </c>
      <c r="L2148" s="31" t="s">
        <v>5165</v>
      </c>
      <c r="M2148" s="31" t="s">
        <v>5254</v>
      </c>
      <c r="N2148" s="31"/>
      <c r="O2148" s="31" t="s">
        <v>11800</v>
      </c>
      <c r="P2148" s="31" t="s">
        <v>11801</v>
      </c>
      <c r="Q2148" s="31" t="s">
        <v>5168</v>
      </c>
    </row>
    <row r="2149" spans="1:17" hidden="1" x14ac:dyDescent="0.2">
      <c r="A2149" s="31" t="s">
        <v>11804</v>
      </c>
      <c r="B2149" s="31" t="s">
        <v>11805</v>
      </c>
      <c r="C2149" s="31" t="s">
        <v>11806</v>
      </c>
      <c r="D2149" s="31"/>
      <c r="E2149" s="31" t="s">
        <v>5171</v>
      </c>
      <c r="F2149" s="31" t="s">
        <v>11807</v>
      </c>
      <c r="G2149" s="47"/>
      <c r="H2149" s="33">
        <v>0</v>
      </c>
      <c r="I2149" s="31" t="s">
        <v>5597</v>
      </c>
      <c r="J2149" s="31" t="s">
        <v>5598</v>
      </c>
      <c r="K2149" s="31" t="s">
        <v>5164</v>
      </c>
      <c r="L2149" s="31" t="s">
        <v>5165</v>
      </c>
      <c r="M2149" s="31" t="s">
        <v>5174</v>
      </c>
      <c r="N2149" s="31" t="s">
        <v>7964</v>
      </c>
      <c r="O2149" s="31" t="s">
        <v>11804</v>
      </c>
      <c r="P2149" s="31" t="s">
        <v>11805</v>
      </c>
      <c r="Q2149" s="31" t="s">
        <v>5168</v>
      </c>
    </row>
    <row r="2150" spans="1:17" hidden="1" x14ac:dyDescent="0.2">
      <c r="A2150" s="31" t="s">
        <v>11808</v>
      </c>
      <c r="B2150" s="31" t="s">
        <v>11809</v>
      </c>
      <c r="C2150" s="31" t="s">
        <v>11810</v>
      </c>
      <c r="D2150" s="31"/>
      <c r="E2150" s="31" t="s">
        <v>5171</v>
      </c>
      <c r="F2150" s="31" t="s">
        <v>11811</v>
      </c>
      <c r="G2150" s="47"/>
      <c r="H2150" s="33">
        <v>0</v>
      </c>
      <c r="I2150" s="31"/>
      <c r="J2150" s="31"/>
      <c r="K2150" s="31" t="s">
        <v>5164</v>
      </c>
      <c r="L2150" s="31" t="s">
        <v>5165</v>
      </c>
      <c r="M2150" s="31" t="s">
        <v>5181</v>
      </c>
      <c r="N2150" s="31"/>
      <c r="O2150" s="31" t="s">
        <v>11808</v>
      </c>
      <c r="P2150" s="31" t="s">
        <v>11809</v>
      </c>
      <c r="Q2150" s="31" t="s">
        <v>5168</v>
      </c>
    </row>
    <row r="2151" spans="1:17" hidden="1" x14ac:dyDescent="0.2">
      <c r="A2151" s="31" t="s">
        <v>11812</v>
      </c>
      <c r="B2151" s="31" t="s">
        <v>11813</v>
      </c>
      <c r="C2151" s="31" t="s">
        <v>11814</v>
      </c>
      <c r="D2151" s="31"/>
      <c r="E2151" s="31"/>
      <c r="F2151" s="31" t="s">
        <v>11815</v>
      </c>
      <c r="G2151" s="47"/>
      <c r="H2151" s="33">
        <v>0</v>
      </c>
      <c r="I2151" s="31" t="s">
        <v>5212</v>
      </c>
      <c r="J2151" s="31" t="s">
        <v>5213</v>
      </c>
      <c r="K2151" s="31" t="s">
        <v>5164</v>
      </c>
      <c r="L2151" s="31" t="s">
        <v>5165</v>
      </c>
      <c r="M2151" s="31" t="s">
        <v>5379</v>
      </c>
      <c r="N2151" s="31" t="s">
        <v>7545</v>
      </c>
      <c r="O2151" s="31" t="s">
        <v>11812</v>
      </c>
      <c r="P2151" s="31" t="s">
        <v>11813</v>
      </c>
      <c r="Q2151" s="31" t="s">
        <v>5168</v>
      </c>
    </row>
    <row r="2152" spans="1:17" hidden="1" x14ac:dyDescent="0.2">
      <c r="A2152" s="31" t="s">
        <v>11816</v>
      </c>
      <c r="B2152" s="31" t="s">
        <v>11817</v>
      </c>
      <c r="C2152" s="31" t="s">
        <v>11818</v>
      </c>
      <c r="D2152" s="31"/>
      <c r="E2152" s="31"/>
      <c r="F2152" s="31" t="s">
        <v>11819</v>
      </c>
      <c r="G2152" s="47"/>
      <c r="H2152" s="33">
        <v>0</v>
      </c>
      <c r="I2152" s="31"/>
      <c r="J2152" s="31"/>
      <c r="K2152" s="31" t="s">
        <v>5164</v>
      </c>
      <c r="L2152" s="31" t="s">
        <v>5432</v>
      </c>
      <c r="M2152" s="31" t="s">
        <v>5239</v>
      </c>
      <c r="N2152" s="31"/>
      <c r="O2152" s="31" t="s">
        <v>11816</v>
      </c>
      <c r="P2152" s="31" t="s">
        <v>11817</v>
      </c>
      <c r="Q2152" s="31" t="s">
        <v>5168</v>
      </c>
    </row>
    <row r="2153" spans="1:17" hidden="1" x14ac:dyDescent="0.2">
      <c r="A2153" s="31" t="s">
        <v>11820</v>
      </c>
      <c r="B2153" s="31" t="s">
        <v>11821</v>
      </c>
      <c r="C2153" s="31" t="s">
        <v>11822</v>
      </c>
      <c r="D2153" s="31"/>
      <c r="E2153" s="31" t="s">
        <v>5171</v>
      </c>
      <c r="F2153" s="31" t="s">
        <v>11823</v>
      </c>
      <c r="G2153" s="47"/>
      <c r="H2153" s="33">
        <v>0</v>
      </c>
      <c r="I2153" s="31"/>
      <c r="J2153" s="31"/>
      <c r="K2153" s="31" t="s">
        <v>5164</v>
      </c>
      <c r="L2153" s="31" t="s">
        <v>5165</v>
      </c>
      <c r="M2153" s="31" t="s">
        <v>5543</v>
      </c>
      <c r="N2153" s="31"/>
      <c r="O2153" s="31" t="s">
        <v>11820</v>
      </c>
      <c r="P2153" s="31" t="s">
        <v>11821</v>
      </c>
      <c r="Q2153" s="31" t="s">
        <v>5168</v>
      </c>
    </row>
    <row r="2154" spans="1:17" hidden="1" x14ac:dyDescent="0.2">
      <c r="A2154" s="31" t="s">
        <v>4062</v>
      </c>
      <c r="B2154" s="31" t="s">
        <v>4063</v>
      </c>
      <c r="C2154" s="31" t="s">
        <v>11824</v>
      </c>
      <c r="D2154" s="31"/>
      <c r="E2154" s="31" t="s">
        <v>5171</v>
      </c>
      <c r="F2154" s="31" t="s">
        <v>11825</v>
      </c>
      <c r="G2154" s="47"/>
      <c r="H2154" s="33">
        <v>0</v>
      </c>
      <c r="I2154" s="31"/>
      <c r="J2154" s="31"/>
      <c r="K2154" s="31" t="s">
        <v>5164</v>
      </c>
      <c r="L2154" s="31" t="s">
        <v>5165</v>
      </c>
      <c r="M2154" s="31" t="s">
        <v>6869</v>
      </c>
      <c r="N2154" s="31"/>
      <c r="O2154" t="s">
        <v>4062</v>
      </c>
      <c r="P2154" s="66" t="s">
        <v>4063</v>
      </c>
      <c r="Q2154" s="31" t="s">
        <v>5168</v>
      </c>
    </row>
    <row r="2155" spans="1:17" hidden="1" x14ac:dyDescent="0.2">
      <c r="A2155" s="31" t="s">
        <v>11826</v>
      </c>
      <c r="B2155" s="31" t="s">
        <v>11827</v>
      </c>
      <c r="C2155" s="31" t="s">
        <v>11828</v>
      </c>
      <c r="D2155" s="31"/>
      <c r="E2155" s="31" t="s">
        <v>5171</v>
      </c>
      <c r="F2155" s="31" t="s">
        <v>3948</v>
      </c>
      <c r="G2155" s="47"/>
      <c r="H2155" s="33">
        <v>0</v>
      </c>
      <c r="I2155" s="31" t="s">
        <v>5179</v>
      </c>
      <c r="J2155" s="31" t="s">
        <v>5180</v>
      </c>
      <c r="K2155" s="31" t="s">
        <v>5164</v>
      </c>
      <c r="L2155" s="31" t="s">
        <v>5165</v>
      </c>
      <c r="M2155" s="31" t="s">
        <v>5379</v>
      </c>
      <c r="N2155" s="31" t="s">
        <v>7545</v>
      </c>
      <c r="O2155" t="s">
        <v>4062</v>
      </c>
      <c r="P2155" s="66" t="s">
        <v>4063</v>
      </c>
      <c r="Q2155" s="31" t="s">
        <v>5168</v>
      </c>
    </row>
    <row r="2156" spans="1:17" hidden="1" x14ac:dyDescent="0.2">
      <c r="A2156" s="31" t="s">
        <v>11829</v>
      </c>
      <c r="B2156" s="31" t="s">
        <v>11830</v>
      </c>
      <c r="C2156" s="31" t="s">
        <v>11831</v>
      </c>
      <c r="D2156" s="31"/>
      <c r="E2156" s="31" t="s">
        <v>5171</v>
      </c>
      <c r="F2156" s="31" t="s">
        <v>3948</v>
      </c>
      <c r="G2156" s="47"/>
      <c r="H2156" s="33">
        <v>0</v>
      </c>
      <c r="I2156" s="31" t="s">
        <v>5252</v>
      </c>
      <c r="J2156" s="31" t="s">
        <v>5253</v>
      </c>
      <c r="K2156" s="31" t="s">
        <v>5164</v>
      </c>
      <c r="L2156" s="31" t="s">
        <v>5165</v>
      </c>
      <c r="M2156" s="31" t="s">
        <v>5569</v>
      </c>
      <c r="N2156" s="31"/>
      <c r="O2156" t="s">
        <v>4062</v>
      </c>
      <c r="P2156" s="66" t="s">
        <v>4063</v>
      </c>
      <c r="Q2156" s="31" t="s">
        <v>5168</v>
      </c>
    </row>
    <row r="2157" spans="1:17" hidden="1" x14ac:dyDescent="0.2">
      <c r="A2157" s="31" t="s">
        <v>11832</v>
      </c>
      <c r="B2157" s="31" t="s">
        <v>11833</v>
      </c>
      <c r="C2157" s="31" t="s">
        <v>11834</v>
      </c>
      <c r="D2157" s="31"/>
      <c r="E2157" s="31" t="s">
        <v>5171</v>
      </c>
      <c r="F2157" s="31" t="s">
        <v>3948</v>
      </c>
      <c r="G2157" s="47"/>
      <c r="H2157" s="33">
        <v>0</v>
      </c>
      <c r="I2157" s="31" t="s">
        <v>5266</v>
      </c>
      <c r="J2157" s="31" t="s">
        <v>5267</v>
      </c>
      <c r="K2157" s="31" t="s">
        <v>5164</v>
      </c>
      <c r="L2157" s="31" t="s">
        <v>5165</v>
      </c>
      <c r="M2157" s="31" t="s">
        <v>5262</v>
      </c>
      <c r="N2157" s="31"/>
      <c r="O2157" t="s">
        <v>4062</v>
      </c>
      <c r="P2157" s="66" t="s">
        <v>4063</v>
      </c>
      <c r="Q2157" s="31" t="s">
        <v>5168</v>
      </c>
    </row>
    <row r="2158" spans="1:17" hidden="1" x14ac:dyDescent="0.2">
      <c r="A2158" s="31" t="s">
        <v>11835</v>
      </c>
      <c r="B2158" s="31" t="s">
        <v>11836</v>
      </c>
      <c r="C2158" s="31" t="s">
        <v>11837</v>
      </c>
      <c r="D2158" s="31"/>
      <c r="E2158" s="31" t="s">
        <v>5171</v>
      </c>
      <c r="F2158" s="31" t="s">
        <v>3948</v>
      </c>
      <c r="G2158" s="47"/>
      <c r="H2158" s="33">
        <v>0</v>
      </c>
      <c r="I2158" s="31" t="s">
        <v>5172</v>
      </c>
      <c r="J2158" s="31" t="s">
        <v>5173</v>
      </c>
      <c r="K2158" s="31" t="s">
        <v>5164</v>
      </c>
      <c r="L2158" s="31" t="s">
        <v>5165</v>
      </c>
      <c r="M2158" s="31" t="s">
        <v>5174</v>
      </c>
      <c r="N2158" s="31" t="s">
        <v>5205</v>
      </c>
      <c r="O2158" t="s">
        <v>4062</v>
      </c>
      <c r="P2158" s="66" t="s">
        <v>4063</v>
      </c>
      <c r="Q2158" s="31" t="s">
        <v>5168</v>
      </c>
    </row>
    <row r="2159" spans="1:17" hidden="1" x14ac:dyDescent="0.2">
      <c r="A2159" s="31" t="s">
        <v>11838</v>
      </c>
      <c r="B2159" s="31" t="s">
        <v>11839</v>
      </c>
      <c r="C2159" s="31" t="s">
        <v>11840</v>
      </c>
      <c r="D2159" s="31"/>
      <c r="E2159" s="31" t="s">
        <v>5171</v>
      </c>
      <c r="F2159" s="31" t="s">
        <v>3948</v>
      </c>
      <c r="G2159" s="47"/>
      <c r="H2159" s="33">
        <v>0</v>
      </c>
      <c r="I2159" s="31" t="s">
        <v>5172</v>
      </c>
      <c r="J2159" s="31" t="s">
        <v>5173</v>
      </c>
      <c r="K2159" s="31" t="s">
        <v>5164</v>
      </c>
      <c r="L2159" s="31" t="s">
        <v>5165</v>
      </c>
      <c r="M2159" s="31" t="s">
        <v>5174</v>
      </c>
      <c r="N2159" s="31" t="s">
        <v>5205</v>
      </c>
      <c r="O2159" t="s">
        <v>4062</v>
      </c>
      <c r="P2159" s="66" t="s">
        <v>4063</v>
      </c>
      <c r="Q2159" s="31" t="s">
        <v>5168</v>
      </c>
    </row>
    <row r="2160" spans="1:17" hidden="1" x14ac:dyDescent="0.2">
      <c r="A2160" s="31" t="s">
        <v>11841</v>
      </c>
      <c r="B2160" s="31" t="s">
        <v>11842</v>
      </c>
      <c r="C2160" s="31" t="s">
        <v>11843</v>
      </c>
      <c r="D2160" s="31"/>
      <c r="E2160" s="31" t="s">
        <v>5171</v>
      </c>
      <c r="F2160" s="31" t="s">
        <v>3948</v>
      </c>
      <c r="G2160" s="47"/>
      <c r="H2160" s="33">
        <v>0</v>
      </c>
      <c r="I2160" s="31" t="s">
        <v>5252</v>
      </c>
      <c r="J2160" s="31" t="s">
        <v>5253</v>
      </c>
      <c r="K2160" s="31" t="s">
        <v>5164</v>
      </c>
      <c r="L2160" s="31" t="s">
        <v>5165</v>
      </c>
      <c r="M2160" s="31" t="s">
        <v>6963</v>
      </c>
      <c r="N2160" s="31"/>
      <c r="O2160" t="s">
        <v>4062</v>
      </c>
      <c r="P2160" s="66" t="s">
        <v>4063</v>
      </c>
      <c r="Q2160" s="31" t="s">
        <v>5168</v>
      </c>
    </row>
    <row r="2161" spans="1:17" hidden="1" x14ac:dyDescent="0.2">
      <c r="A2161" s="31" t="s">
        <v>11844</v>
      </c>
      <c r="B2161" s="31" t="s">
        <v>11845</v>
      </c>
      <c r="C2161" s="31" t="s">
        <v>11846</v>
      </c>
      <c r="D2161" s="31"/>
      <c r="E2161" s="31" t="s">
        <v>5171</v>
      </c>
      <c r="F2161" s="31" t="s">
        <v>3948</v>
      </c>
      <c r="G2161" s="47"/>
      <c r="H2161" s="33">
        <v>0</v>
      </c>
      <c r="I2161" s="31" t="s">
        <v>5172</v>
      </c>
      <c r="J2161" s="31" t="s">
        <v>5173</v>
      </c>
      <c r="K2161" s="31" t="s">
        <v>5164</v>
      </c>
      <c r="L2161" s="31" t="s">
        <v>5165</v>
      </c>
      <c r="M2161" s="31" t="s">
        <v>5174</v>
      </c>
      <c r="N2161" s="31"/>
      <c r="O2161" t="s">
        <v>4062</v>
      </c>
      <c r="P2161" s="66" t="s">
        <v>4063</v>
      </c>
      <c r="Q2161" s="31" t="s">
        <v>5168</v>
      </c>
    </row>
    <row r="2162" spans="1:17" hidden="1" x14ac:dyDescent="0.2">
      <c r="A2162" s="31" t="s">
        <v>11847</v>
      </c>
      <c r="B2162" s="31" t="s">
        <v>11848</v>
      </c>
      <c r="C2162" s="31" t="s">
        <v>11849</v>
      </c>
      <c r="D2162" s="31"/>
      <c r="E2162" s="31" t="s">
        <v>5171</v>
      </c>
      <c r="F2162" s="31" t="s">
        <v>3948</v>
      </c>
      <c r="G2162" s="47"/>
      <c r="H2162" s="33">
        <v>0</v>
      </c>
      <c r="I2162" s="31" t="s">
        <v>5252</v>
      </c>
      <c r="J2162" s="31" t="s">
        <v>5253</v>
      </c>
      <c r="K2162" s="31" t="s">
        <v>5164</v>
      </c>
      <c r="L2162" s="31" t="s">
        <v>5165</v>
      </c>
      <c r="M2162" s="31" t="s">
        <v>6963</v>
      </c>
      <c r="N2162" s="31"/>
      <c r="O2162" t="s">
        <v>4062</v>
      </c>
      <c r="P2162" s="66" t="s">
        <v>4063</v>
      </c>
      <c r="Q2162" s="31" t="s">
        <v>5168</v>
      </c>
    </row>
    <row r="2163" spans="1:17" hidden="1" x14ac:dyDescent="0.2">
      <c r="A2163" s="31" t="s">
        <v>11850</v>
      </c>
      <c r="B2163" s="31" t="s">
        <v>11851</v>
      </c>
      <c r="C2163" s="31" t="s">
        <v>11852</v>
      </c>
      <c r="D2163" s="31"/>
      <c r="E2163" s="31" t="s">
        <v>5171</v>
      </c>
      <c r="F2163" s="31" t="s">
        <v>3948</v>
      </c>
      <c r="G2163" s="47"/>
      <c r="H2163" s="33">
        <v>0</v>
      </c>
      <c r="I2163" s="31" t="s">
        <v>5179</v>
      </c>
      <c r="J2163" s="31" t="s">
        <v>5180</v>
      </c>
      <c r="K2163" s="31" t="s">
        <v>5164</v>
      </c>
      <c r="L2163" s="31" t="s">
        <v>5165</v>
      </c>
      <c r="M2163" s="31" t="s">
        <v>5379</v>
      </c>
      <c r="N2163" s="31" t="s">
        <v>7545</v>
      </c>
      <c r="O2163" t="s">
        <v>4062</v>
      </c>
      <c r="P2163" s="66" t="s">
        <v>4063</v>
      </c>
      <c r="Q2163" s="31" t="s">
        <v>5168</v>
      </c>
    </row>
    <row r="2164" spans="1:17" hidden="1" x14ac:dyDescent="0.2">
      <c r="A2164" s="31" t="s">
        <v>11853</v>
      </c>
      <c r="B2164" s="31" t="s">
        <v>11854</v>
      </c>
      <c r="C2164" s="31" t="s">
        <v>11855</v>
      </c>
      <c r="D2164" s="31"/>
      <c r="E2164" s="31" t="s">
        <v>5171</v>
      </c>
      <c r="F2164" s="31" t="s">
        <v>3948</v>
      </c>
      <c r="G2164" s="47"/>
      <c r="H2164" s="33">
        <v>0</v>
      </c>
      <c r="I2164" s="31" t="s">
        <v>5179</v>
      </c>
      <c r="J2164" s="31" t="s">
        <v>5180</v>
      </c>
      <c r="K2164" s="31" t="s">
        <v>5164</v>
      </c>
      <c r="L2164" s="31" t="s">
        <v>5165</v>
      </c>
      <c r="M2164" s="31" t="s">
        <v>5361</v>
      </c>
      <c r="N2164" s="31" t="s">
        <v>5454</v>
      </c>
      <c r="O2164" t="s">
        <v>4062</v>
      </c>
      <c r="P2164" s="66" t="s">
        <v>4063</v>
      </c>
      <c r="Q2164" s="31" t="s">
        <v>5168</v>
      </c>
    </row>
    <row r="2165" spans="1:17" hidden="1" x14ac:dyDescent="0.2">
      <c r="A2165" s="31" t="s">
        <v>11856</v>
      </c>
      <c r="B2165" s="31" t="s">
        <v>11857</v>
      </c>
      <c r="C2165" s="31" t="s">
        <v>11858</v>
      </c>
      <c r="D2165" s="31"/>
      <c r="E2165" s="31" t="s">
        <v>5171</v>
      </c>
      <c r="F2165" s="31" t="s">
        <v>3948</v>
      </c>
      <c r="G2165" s="47"/>
      <c r="H2165" s="33">
        <v>0</v>
      </c>
      <c r="I2165" s="31" t="s">
        <v>5266</v>
      </c>
      <c r="J2165" s="31" t="s">
        <v>5267</v>
      </c>
      <c r="K2165" s="31" t="s">
        <v>5164</v>
      </c>
      <c r="L2165" s="31" t="s">
        <v>5165</v>
      </c>
      <c r="M2165" s="31" t="s">
        <v>5268</v>
      </c>
      <c r="N2165" s="31"/>
      <c r="O2165" t="s">
        <v>4062</v>
      </c>
      <c r="P2165" s="66" t="s">
        <v>4063</v>
      </c>
      <c r="Q2165" s="31" t="s">
        <v>5168</v>
      </c>
    </row>
    <row r="2166" spans="1:17" hidden="1" x14ac:dyDescent="0.2">
      <c r="A2166" s="31" t="s">
        <v>11859</v>
      </c>
      <c r="B2166" s="31" t="s">
        <v>11860</v>
      </c>
      <c r="C2166" s="31" t="s">
        <v>11861</v>
      </c>
      <c r="D2166" s="31"/>
      <c r="E2166" s="31" t="s">
        <v>5171</v>
      </c>
      <c r="F2166" s="31" t="s">
        <v>3948</v>
      </c>
      <c r="G2166" s="47"/>
      <c r="H2166" s="33">
        <v>0</v>
      </c>
      <c r="I2166" s="31" t="s">
        <v>5218</v>
      </c>
      <c r="J2166" s="31" t="s">
        <v>5219</v>
      </c>
      <c r="K2166" s="31" t="s">
        <v>5164</v>
      </c>
      <c r="L2166" s="31" t="s">
        <v>5165</v>
      </c>
      <c r="M2166" s="31" t="s">
        <v>5262</v>
      </c>
      <c r="N2166" s="31"/>
      <c r="O2166" t="s">
        <v>4062</v>
      </c>
      <c r="P2166" s="66" t="s">
        <v>4063</v>
      </c>
      <c r="Q2166" s="31" t="s">
        <v>5168</v>
      </c>
    </row>
    <row r="2167" spans="1:17" hidden="1" x14ac:dyDescent="0.2">
      <c r="A2167" s="31" t="s">
        <v>11862</v>
      </c>
      <c r="B2167" s="31" t="s">
        <v>11863</v>
      </c>
      <c r="C2167" s="31" t="s">
        <v>11864</v>
      </c>
      <c r="D2167" s="31"/>
      <c r="E2167" s="31" t="s">
        <v>5171</v>
      </c>
      <c r="F2167" s="31" t="s">
        <v>3948</v>
      </c>
      <c r="G2167" s="47"/>
      <c r="H2167" s="33">
        <v>0</v>
      </c>
      <c r="I2167" s="31" t="s">
        <v>5266</v>
      </c>
      <c r="J2167" s="31" t="s">
        <v>5267</v>
      </c>
      <c r="K2167" s="31" t="s">
        <v>5164</v>
      </c>
      <c r="L2167" s="31" t="s">
        <v>5165</v>
      </c>
      <c r="M2167" s="31" t="s">
        <v>6869</v>
      </c>
      <c r="N2167" s="31"/>
      <c r="O2167" t="s">
        <v>4062</v>
      </c>
      <c r="P2167" s="66" t="s">
        <v>4063</v>
      </c>
      <c r="Q2167" s="31" t="s">
        <v>5168</v>
      </c>
    </row>
    <row r="2168" spans="1:17" hidden="1" x14ac:dyDescent="0.2">
      <c r="A2168" s="31" t="s">
        <v>11865</v>
      </c>
      <c r="B2168" s="31" t="s">
        <v>11866</v>
      </c>
      <c r="C2168" s="31" t="s">
        <v>11867</v>
      </c>
      <c r="D2168" s="31"/>
      <c r="E2168" s="31" t="s">
        <v>5171</v>
      </c>
      <c r="F2168" s="31"/>
      <c r="G2168" s="47"/>
      <c r="H2168" s="33">
        <v>0</v>
      </c>
      <c r="I2168" s="31" t="s">
        <v>5179</v>
      </c>
      <c r="J2168" s="31" t="s">
        <v>5180</v>
      </c>
      <c r="K2168" s="31" t="s">
        <v>5164</v>
      </c>
      <c r="L2168" s="31" t="s">
        <v>5165</v>
      </c>
      <c r="M2168" s="31" t="s">
        <v>5379</v>
      </c>
      <c r="N2168" s="31" t="s">
        <v>7285</v>
      </c>
      <c r="O2168" t="s">
        <v>4062</v>
      </c>
      <c r="P2168" s="66" t="s">
        <v>4063</v>
      </c>
      <c r="Q2168" s="31" t="s">
        <v>5168</v>
      </c>
    </row>
    <row r="2169" spans="1:17" hidden="1" x14ac:dyDescent="0.2">
      <c r="A2169" s="31" t="s">
        <v>11868</v>
      </c>
      <c r="B2169" s="31" t="s">
        <v>11869</v>
      </c>
      <c r="C2169" s="31" t="s">
        <v>11870</v>
      </c>
      <c r="D2169" s="31"/>
      <c r="E2169" s="31" t="s">
        <v>5171</v>
      </c>
      <c r="F2169" s="31"/>
      <c r="G2169" s="47"/>
      <c r="H2169" s="33">
        <v>0</v>
      </c>
      <c r="I2169" s="31" t="s">
        <v>5218</v>
      </c>
      <c r="J2169" s="31" t="s">
        <v>5219</v>
      </c>
      <c r="K2169" s="31" t="s">
        <v>5164</v>
      </c>
      <c r="L2169" s="31" t="s">
        <v>5165</v>
      </c>
      <c r="M2169" s="31" t="s">
        <v>6869</v>
      </c>
      <c r="N2169" s="31" t="s">
        <v>11286</v>
      </c>
      <c r="O2169" t="s">
        <v>4062</v>
      </c>
      <c r="P2169" s="66" t="s">
        <v>4063</v>
      </c>
      <c r="Q2169" s="31" t="s">
        <v>5168</v>
      </c>
    </row>
    <row r="2170" spans="1:17" hidden="1" x14ac:dyDescent="0.2">
      <c r="A2170" s="31" t="s">
        <v>11871</v>
      </c>
      <c r="B2170" s="31" t="s">
        <v>11872</v>
      </c>
      <c r="C2170" s="31" t="s">
        <v>11873</v>
      </c>
      <c r="D2170" s="31"/>
      <c r="E2170" s="31" t="s">
        <v>5171</v>
      </c>
      <c r="F2170" s="31"/>
      <c r="G2170" s="47"/>
      <c r="H2170" s="33">
        <v>0</v>
      </c>
      <c r="I2170" s="31" t="s">
        <v>5172</v>
      </c>
      <c r="J2170" s="31" t="s">
        <v>5173</v>
      </c>
      <c r="K2170" s="31" t="s">
        <v>5164</v>
      </c>
      <c r="L2170" s="31" t="s">
        <v>5165</v>
      </c>
      <c r="M2170" s="31" t="s">
        <v>5174</v>
      </c>
      <c r="N2170" s="31" t="s">
        <v>11874</v>
      </c>
      <c r="O2170" t="s">
        <v>4062</v>
      </c>
      <c r="P2170" s="66" t="s">
        <v>4063</v>
      </c>
      <c r="Q2170" s="31" t="s">
        <v>5168</v>
      </c>
    </row>
    <row r="2171" spans="1:17" hidden="1" x14ac:dyDescent="0.2">
      <c r="A2171" s="31" t="s">
        <v>11875</v>
      </c>
      <c r="B2171" s="31" t="s">
        <v>11876</v>
      </c>
      <c r="C2171" s="31" t="s">
        <v>11877</v>
      </c>
      <c r="D2171" s="31"/>
      <c r="E2171" s="31" t="s">
        <v>5171</v>
      </c>
      <c r="F2171" s="31" t="s">
        <v>3948</v>
      </c>
      <c r="G2171" s="47"/>
      <c r="H2171" s="33">
        <v>0</v>
      </c>
      <c r="I2171" s="31" t="s">
        <v>5218</v>
      </c>
      <c r="J2171" s="31" t="s">
        <v>5219</v>
      </c>
      <c r="K2171" s="31" t="s">
        <v>5164</v>
      </c>
      <c r="L2171" s="31" t="s">
        <v>5165</v>
      </c>
      <c r="M2171" s="31" t="s">
        <v>6869</v>
      </c>
      <c r="N2171" s="31"/>
      <c r="O2171" t="s">
        <v>4062</v>
      </c>
      <c r="P2171" s="66" t="s">
        <v>4063</v>
      </c>
      <c r="Q2171" s="31" t="s">
        <v>5168</v>
      </c>
    </row>
    <row r="2172" spans="1:17" hidden="1" x14ac:dyDescent="0.2">
      <c r="A2172" s="31" t="s">
        <v>11878</v>
      </c>
      <c r="B2172" s="31" t="s">
        <v>11879</v>
      </c>
      <c r="C2172" s="31" t="s">
        <v>11880</v>
      </c>
      <c r="D2172" s="31"/>
      <c r="E2172" s="31" t="s">
        <v>5171</v>
      </c>
      <c r="F2172" s="31" t="s">
        <v>3948</v>
      </c>
      <c r="G2172" s="47"/>
      <c r="H2172" s="33">
        <v>0</v>
      </c>
      <c r="I2172" s="31" t="s">
        <v>5172</v>
      </c>
      <c r="J2172" s="31" t="s">
        <v>5173</v>
      </c>
      <c r="K2172" s="31" t="s">
        <v>5164</v>
      </c>
      <c r="L2172" s="31" t="s">
        <v>5165</v>
      </c>
      <c r="M2172" s="31" t="s">
        <v>5812</v>
      </c>
      <c r="N2172" s="31"/>
      <c r="O2172" t="s">
        <v>4062</v>
      </c>
      <c r="P2172" s="66" t="s">
        <v>4063</v>
      </c>
      <c r="Q2172" s="31" t="s">
        <v>5168</v>
      </c>
    </row>
    <row r="2173" spans="1:17" hidden="1" x14ac:dyDescent="0.2">
      <c r="A2173" s="31" t="s">
        <v>11881</v>
      </c>
      <c r="B2173" s="31" t="s">
        <v>11882</v>
      </c>
      <c r="C2173" s="31" t="s">
        <v>11883</v>
      </c>
      <c r="D2173" s="31"/>
      <c r="E2173" s="31" t="s">
        <v>5171</v>
      </c>
      <c r="F2173" s="31" t="s">
        <v>3948</v>
      </c>
      <c r="G2173" s="47"/>
      <c r="H2173" s="33">
        <v>0</v>
      </c>
      <c r="I2173" s="31" t="s">
        <v>5179</v>
      </c>
      <c r="J2173" s="31" t="s">
        <v>5180</v>
      </c>
      <c r="K2173" s="31" t="s">
        <v>5164</v>
      </c>
      <c r="L2173" s="31" t="s">
        <v>5165</v>
      </c>
      <c r="M2173" s="31" t="s">
        <v>5361</v>
      </c>
      <c r="N2173" s="31" t="s">
        <v>9734</v>
      </c>
      <c r="O2173" t="s">
        <v>4062</v>
      </c>
      <c r="P2173" s="66" t="s">
        <v>4063</v>
      </c>
      <c r="Q2173" s="31" t="s">
        <v>5168</v>
      </c>
    </row>
    <row r="2174" spans="1:17" hidden="1" x14ac:dyDescent="0.2">
      <c r="A2174" s="31" t="s">
        <v>11884</v>
      </c>
      <c r="B2174" s="31" t="s">
        <v>11885</v>
      </c>
      <c r="C2174" s="31" t="s">
        <v>11886</v>
      </c>
      <c r="D2174" s="31"/>
      <c r="E2174" s="31" t="s">
        <v>5171</v>
      </c>
      <c r="F2174" s="31" t="s">
        <v>3948</v>
      </c>
      <c r="G2174" s="47"/>
      <c r="H2174" s="33">
        <v>0</v>
      </c>
      <c r="I2174" s="31" t="s">
        <v>5218</v>
      </c>
      <c r="J2174" s="31" t="s">
        <v>5219</v>
      </c>
      <c r="K2174" s="31" t="s">
        <v>5164</v>
      </c>
      <c r="L2174" s="31" t="s">
        <v>5165</v>
      </c>
      <c r="M2174" s="31" t="s">
        <v>6869</v>
      </c>
      <c r="N2174" s="31" t="s">
        <v>7717</v>
      </c>
      <c r="O2174" t="s">
        <v>4062</v>
      </c>
      <c r="P2174" s="66" t="s">
        <v>4063</v>
      </c>
      <c r="Q2174" s="31" t="s">
        <v>5168</v>
      </c>
    </row>
    <row r="2175" spans="1:17" hidden="1" x14ac:dyDescent="0.2">
      <c r="A2175" s="31" t="s">
        <v>11887</v>
      </c>
      <c r="B2175" s="31" t="s">
        <v>11888</v>
      </c>
      <c r="C2175" s="31" t="s">
        <v>11889</v>
      </c>
      <c r="D2175" s="31"/>
      <c r="E2175" s="31" t="s">
        <v>5171</v>
      </c>
      <c r="F2175" s="31" t="s">
        <v>3948</v>
      </c>
      <c r="G2175" s="47"/>
      <c r="H2175" s="33">
        <v>0</v>
      </c>
      <c r="I2175" s="31" t="s">
        <v>5179</v>
      </c>
      <c r="J2175" s="31" t="s">
        <v>5180</v>
      </c>
      <c r="K2175" s="31" t="s">
        <v>5164</v>
      </c>
      <c r="L2175" s="31" t="s">
        <v>5165</v>
      </c>
      <c r="M2175" s="31" t="s">
        <v>5379</v>
      </c>
      <c r="N2175" s="31" t="s">
        <v>10064</v>
      </c>
      <c r="O2175" t="s">
        <v>4062</v>
      </c>
      <c r="P2175" s="66" t="s">
        <v>4063</v>
      </c>
      <c r="Q2175" s="31" t="s">
        <v>5168</v>
      </c>
    </row>
    <row r="2176" spans="1:17" hidden="1" x14ac:dyDescent="0.2">
      <c r="A2176" s="31" t="s">
        <v>11890</v>
      </c>
      <c r="B2176" s="31" t="s">
        <v>11891</v>
      </c>
      <c r="C2176" s="31" t="s">
        <v>11892</v>
      </c>
      <c r="D2176" s="31"/>
      <c r="E2176" s="31" t="s">
        <v>5171</v>
      </c>
      <c r="F2176" s="31" t="s">
        <v>3948</v>
      </c>
      <c r="G2176" s="47"/>
      <c r="H2176" s="33">
        <v>0</v>
      </c>
      <c r="I2176" s="31" t="s">
        <v>5179</v>
      </c>
      <c r="J2176" s="31" t="s">
        <v>5180</v>
      </c>
      <c r="K2176" s="31" t="s">
        <v>5164</v>
      </c>
      <c r="L2176" s="31" t="s">
        <v>5165</v>
      </c>
      <c r="M2176" s="31" t="s">
        <v>5361</v>
      </c>
      <c r="N2176" s="31" t="s">
        <v>7481</v>
      </c>
      <c r="O2176" t="s">
        <v>4062</v>
      </c>
      <c r="P2176" s="66" t="s">
        <v>4063</v>
      </c>
      <c r="Q2176" s="31" t="s">
        <v>5168</v>
      </c>
    </row>
    <row r="2177" spans="1:17" hidden="1" x14ac:dyDescent="0.2">
      <c r="A2177" s="31" t="s">
        <v>11893</v>
      </c>
      <c r="B2177" s="31" t="s">
        <v>11894</v>
      </c>
      <c r="C2177" s="31" t="s">
        <v>11895</v>
      </c>
      <c r="D2177" s="31"/>
      <c r="E2177" s="31" t="s">
        <v>5171</v>
      </c>
      <c r="F2177" s="31" t="s">
        <v>3948</v>
      </c>
      <c r="G2177" s="47"/>
      <c r="H2177" s="33">
        <v>0</v>
      </c>
      <c r="I2177" s="31" t="s">
        <v>5179</v>
      </c>
      <c r="J2177" s="31" t="s">
        <v>5180</v>
      </c>
      <c r="K2177" s="31" t="s">
        <v>5164</v>
      </c>
      <c r="L2177" s="31" t="s">
        <v>5165</v>
      </c>
      <c r="M2177" s="31" t="s">
        <v>5379</v>
      </c>
      <c r="N2177" s="31" t="s">
        <v>8065</v>
      </c>
      <c r="O2177" t="s">
        <v>4062</v>
      </c>
      <c r="P2177" s="66" t="s">
        <v>4063</v>
      </c>
      <c r="Q2177" s="31" t="s">
        <v>5168</v>
      </c>
    </row>
    <row r="2178" spans="1:17" hidden="1" x14ac:dyDescent="0.2">
      <c r="A2178" s="31" t="s">
        <v>11896</v>
      </c>
      <c r="B2178" s="31" t="s">
        <v>11897</v>
      </c>
      <c r="C2178" s="31" t="s">
        <v>11898</v>
      </c>
      <c r="D2178" s="31"/>
      <c r="E2178" s="31" t="s">
        <v>5171</v>
      </c>
      <c r="F2178" s="31" t="s">
        <v>3948</v>
      </c>
      <c r="G2178" s="47"/>
      <c r="H2178" s="33">
        <v>0</v>
      </c>
      <c r="I2178" s="31" t="s">
        <v>5212</v>
      </c>
      <c r="J2178" s="31" t="s">
        <v>5213</v>
      </c>
      <c r="K2178" s="31" t="s">
        <v>5164</v>
      </c>
      <c r="L2178" s="31" t="s">
        <v>5165</v>
      </c>
      <c r="M2178" s="31" t="s">
        <v>5379</v>
      </c>
      <c r="N2178" s="31" t="s">
        <v>7598</v>
      </c>
      <c r="O2178" t="s">
        <v>4062</v>
      </c>
      <c r="P2178" s="66" t="s">
        <v>4063</v>
      </c>
      <c r="Q2178" s="31" t="s">
        <v>5168</v>
      </c>
    </row>
    <row r="2179" spans="1:17" hidden="1" x14ac:dyDescent="0.2">
      <c r="A2179" s="31" t="s">
        <v>11899</v>
      </c>
      <c r="B2179" s="31" t="s">
        <v>11900</v>
      </c>
      <c r="C2179" s="31" t="s">
        <v>11901</v>
      </c>
      <c r="D2179" s="31"/>
      <c r="E2179" s="31" t="s">
        <v>5171</v>
      </c>
      <c r="F2179" s="31" t="s">
        <v>3948</v>
      </c>
      <c r="G2179" s="47"/>
      <c r="H2179" s="33">
        <v>0</v>
      </c>
      <c r="I2179" s="31" t="s">
        <v>5179</v>
      </c>
      <c r="J2179" s="31" t="s">
        <v>5180</v>
      </c>
      <c r="K2179" s="31" t="s">
        <v>5164</v>
      </c>
      <c r="L2179" s="31" t="s">
        <v>5165</v>
      </c>
      <c r="M2179" s="31" t="s">
        <v>5379</v>
      </c>
      <c r="N2179" s="31" t="s">
        <v>8065</v>
      </c>
      <c r="O2179" t="s">
        <v>4062</v>
      </c>
      <c r="P2179" s="66" t="s">
        <v>4063</v>
      </c>
      <c r="Q2179" s="31" t="s">
        <v>5168</v>
      </c>
    </row>
    <row r="2180" spans="1:17" hidden="1" x14ac:dyDescent="0.2">
      <c r="A2180" s="31" t="s">
        <v>11902</v>
      </c>
      <c r="B2180" s="31" t="s">
        <v>11903</v>
      </c>
      <c r="C2180" s="31" t="s">
        <v>11904</v>
      </c>
      <c r="D2180" s="31" t="s">
        <v>11905</v>
      </c>
      <c r="E2180" s="31" t="s">
        <v>5171</v>
      </c>
      <c r="F2180" s="31" t="s">
        <v>11905</v>
      </c>
      <c r="G2180" s="47"/>
      <c r="H2180" s="33">
        <v>0</v>
      </c>
      <c r="I2180" s="31" t="s">
        <v>5179</v>
      </c>
      <c r="J2180" s="31" t="s">
        <v>5180</v>
      </c>
      <c r="K2180" s="31" t="s">
        <v>5164</v>
      </c>
      <c r="L2180" s="31" t="s">
        <v>5165</v>
      </c>
      <c r="M2180" s="31" t="s">
        <v>5361</v>
      </c>
      <c r="N2180" s="31" t="s">
        <v>11906</v>
      </c>
      <c r="O2180" t="s">
        <v>4062</v>
      </c>
      <c r="P2180" s="66" t="s">
        <v>4063</v>
      </c>
      <c r="Q2180" s="31" t="s">
        <v>5168</v>
      </c>
    </row>
    <row r="2181" spans="1:17" hidden="1" x14ac:dyDescent="0.2">
      <c r="A2181" s="31" t="s">
        <v>11907</v>
      </c>
      <c r="B2181" s="31" t="s">
        <v>11908</v>
      </c>
      <c r="C2181" s="31" t="s">
        <v>11909</v>
      </c>
      <c r="D2181" s="31" t="s">
        <v>3948</v>
      </c>
      <c r="E2181" s="31" t="s">
        <v>5171</v>
      </c>
      <c r="F2181" s="31" t="s">
        <v>3948</v>
      </c>
      <c r="G2181" s="47"/>
      <c r="H2181" s="33">
        <v>0</v>
      </c>
      <c r="I2181" s="31" t="s">
        <v>5384</v>
      </c>
      <c r="J2181" s="31" t="s">
        <v>5385</v>
      </c>
      <c r="K2181" s="31" t="s">
        <v>5164</v>
      </c>
      <c r="L2181" s="31" t="s">
        <v>5165</v>
      </c>
      <c r="M2181" s="31" t="s">
        <v>5390</v>
      </c>
      <c r="N2181" s="31" t="s">
        <v>7309</v>
      </c>
      <c r="O2181" t="s">
        <v>4062</v>
      </c>
      <c r="P2181" s="66" t="s">
        <v>4063</v>
      </c>
      <c r="Q2181" s="31" t="s">
        <v>5168</v>
      </c>
    </row>
    <row r="2182" spans="1:17" hidden="1" x14ac:dyDescent="0.2">
      <c r="A2182" s="31" t="s">
        <v>11910</v>
      </c>
      <c r="B2182" s="31" t="s">
        <v>11911</v>
      </c>
      <c r="C2182" s="31" t="s">
        <v>11912</v>
      </c>
      <c r="D2182" s="31"/>
      <c r="E2182" s="31" t="s">
        <v>5171</v>
      </c>
      <c r="F2182" s="31" t="s">
        <v>3948</v>
      </c>
      <c r="G2182" s="47"/>
      <c r="H2182" s="33">
        <v>0</v>
      </c>
      <c r="I2182" s="31" t="s">
        <v>5179</v>
      </c>
      <c r="J2182" s="31" t="s">
        <v>5180</v>
      </c>
      <c r="K2182" s="31" t="s">
        <v>5164</v>
      </c>
      <c r="L2182" s="31" t="s">
        <v>5165</v>
      </c>
      <c r="M2182" s="31" t="s">
        <v>5305</v>
      </c>
      <c r="N2182" s="31" t="s">
        <v>11913</v>
      </c>
      <c r="O2182" t="s">
        <v>4062</v>
      </c>
      <c r="P2182" s="66" t="s">
        <v>4063</v>
      </c>
      <c r="Q2182" s="31" t="s">
        <v>5168</v>
      </c>
    </row>
    <row r="2183" spans="1:17" hidden="1" x14ac:dyDescent="0.2">
      <c r="A2183" s="31" t="s">
        <v>11914</v>
      </c>
      <c r="B2183" s="31" t="s">
        <v>11915</v>
      </c>
      <c r="C2183" s="31" t="s">
        <v>11916</v>
      </c>
      <c r="D2183" s="31"/>
      <c r="E2183" s="31" t="s">
        <v>5171</v>
      </c>
      <c r="F2183" s="31" t="s">
        <v>3948</v>
      </c>
      <c r="G2183" s="47"/>
      <c r="H2183" s="33">
        <v>0</v>
      </c>
      <c r="I2183" s="31" t="s">
        <v>5172</v>
      </c>
      <c r="J2183" s="31" t="s">
        <v>5173</v>
      </c>
      <c r="K2183" s="31" t="s">
        <v>5164</v>
      </c>
      <c r="L2183" s="31" t="s">
        <v>5165</v>
      </c>
      <c r="M2183" s="31" t="s">
        <v>5258</v>
      </c>
      <c r="N2183" s="31"/>
      <c r="O2183" t="s">
        <v>4062</v>
      </c>
      <c r="P2183" s="66" t="s">
        <v>4063</v>
      </c>
      <c r="Q2183" s="31" t="s">
        <v>5168</v>
      </c>
    </row>
    <row r="2184" spans="1:17" hidden="1" x14ac:dyDescent="0.2">
      <c r="A2184" s="31" t="s">
        <v>11917</v>
      </c>
      <c r="B2184" s="31" t="s">
        <v>11918</v>
      </c>
      <c r="C2184" s="31" t="s">
        <v>11919</v>
      </c>
      <c r="D2184" s="31"/>
      <c r="E2184" s="31" t="s">
        <v>5171</v>
      </c>
      <c r="F2184" s="31" t="s">
        <v>3948</v>
      </c>
      <c r="G2184" s="47"/>
      <c r="H2184" s="33">
        <v>0</v>
      </c>
      <c r="I2184" s="31" t="s">
        <v>5252</v>
      </c>
      <c r="J2184" s="31" t="s">
        <v>5253</v>
      </c>
      <c r="K2184" s="31" t="s">
        <v>5164</v>
      </c>
      <c r="L2184" s="31" t="s">
        <v>5165</v>
      </c>
      <c r="M2184" s="31" t="s">
        <v>6963</v>
      </c>
      <c r="N2184" s="31" t="s">
        <v>7288</v>
      </c>
      <c r="O2184" t="s">
        <v>4062</v>
      </c>
      <c r="P2184" s="66" t="s">
        <v>4063</v>
      </c>
      <c r="Q2184" s="31" t="s">
        <v>5168</v>
      </c>
    </row>
    <row r="2185" spans="1:17" hidden="1" x14ac:dyDescent="0.2">
      <c r="A2185" s="31" t="s">
        <v>11920</v>
      </c>
      <c r="B2185" s="31" t="s">
        <v>11921</v>
      </c>
      <c r="C2185" s="31" t="s">
        <v>11922</v>
      </c>
      <c r="D2185" s="31"/>
      <c r="E2185" s="31" t="s">
        <v>5171</v>
      </c>
      <c r="F2185" s="31" t="s">
        <v>3948</v>
      </c>
      <c r="G2185" s="47"/>
      <c r="H2185" s="33">
        <v>0</v>
      </c>
      <c r="I2185" s="31" t="s">
        <v>5218</v>
      </c>
      <c r="J2185" s="31" t="s">
        <v>5219</v>
      </c>
      <c r="K2185" s="31" t="s">
        <v>5164</v>
      </c>
      <c r="L2185" s="31" t="s">
        <v>5165</v>
      </c>
      <c r="M2185" s="31" t="s">
        <v>5390</v>
      </c>
      <c r="N2185" s="31" t="s">
        <v>11923</v>
      </c>
      <c r="O2185" t="s">
        <v>4062</v>
      </c>
      <c r="P2185" s="66" t="s">
        <v>4063</v>
      </c>
      <c r="Q2185" s="31" t="s">
        <v>5168</v>
      </c>
    </row>
    <row r="2186" spans="1:17" hidden="1" x14ac:dyDescent="0.2">
      <c r="A2186" s="31" t="s">
        <v>11924</v>
      </c>
      <c r="B2186" s="31" t="s">
        <v>11925</v>
      </c>
      <c r="C2186" s="31" t="s">
        <v>11926</v>
      </c>
      <c r="D2186" s="31"/>
      <c r="E2186" s="31" t="s">
        <v>5171</v>
      </c>
      <c r="F2186" s="31" t="s">
        <v>3948</v>
      </c>
      <c r="G2186" s="47"/>
      <c r="H2186" s="33">
        <v>0</v>
      </c>
      <c r="I2186" s="31" t="s">
        <v>5212</v>
      </c>
      <c r="J2186" s="31" t="s">
        <v>5213</v>
      </c>
      <c r="K2186" s="31" t="s">
        <v>5164</v>
      </c>
      <c r="L2186" s="31" t="s">
        <v>5165</v>
      </c>
      <c r="M2186" s="31" t="s">
        <v>5361</v>
      </c>
      <c r="N2186" s="31" t="s">
        <v>9095</v>
      </c>
      <c r="O2186" t="s">
        <v>4062</v>
      </c>
      <c r="P2186" s="66" t="s">
        <v>4063</v>
      </c>
      <c r="Q2186" s="31" t="s">
        <v>5168</v>
      </c>
    </row>
    <row r="2187" spans="1:17" hidden="1" x14ac:dyDescent="0.2">
      <c r="A2187" s="31" t="s">
        <v>11927</v>
      </c>
      <c r="B2187" s="31" t="s">
        <v>11928</v>
      </c>
      <c r="C2187" s="31" t="s">
        <v>11929</v>
      </c>
      <c r="D2187" s="31"/>
      <c r="E2187" s="31" t="s">
        <v>5419</v>
      </c>
      <c r="F2187" s="31" t="s">
        <v>11930</v>
      </c>
      <c r="G2187" s="47"/>
      <c r="H2187" s="33">
        <v>0</v>
      </c>
      <c r="I2187" s="31" t="s">
        <v>5421</v>
      </c>
      <c r="J2187" s="31" t="s">
        <v>5422</v>
      </c>
      <c r="K2187" s="31" t="s">
        <v>5164</v>
      </c>
      <c r="L2187" s="31" t="s">
        <v>5278</v>
      </c>
      <c r="M2187" s="31" t="s">
        <v>5279</v>
      </c>
      <c r="N2187" s="31" t="s">
        <v>11931</v>
      </c>
      <c r="O2187" s="31" t="s">
        <v>11927</v>
      </c>
      <c r="P2187" s="31" t="s">
        <v>11928</v>
      </c>
      <c r="Q2187" s="31" t="s">
        <v>5168</v>
      </c>
    </row>
    <row r="2188" spans="1:17" hidden="1" x14ac:dyDescent="0.2">
      <c r="A2188" s="31" t="s">
        <v>11932</v>
      </c>
      <c r="B2188" s="31" t="s">
        <v>11933</v>
      </c>
      <c r="C2188" s="31" t="s">
        <v>11934</v>
      </c>
      <c r="D2188" s="31" t="s">
        <v>11935</v>
      </c>
      <c r="E2188" s="31"/>
      <c r="F2188" s="31" t="s">
        <v>11935</v>
      </c>
      <c r="G2188" s="47"/>
      <c r="H2188" s="33">
        <v>0</v>
      </c>
      <c r="I2188" s="31"/>
      <c r="J2188" s="31"/>
      <c r="K2188" s="31" t="s">
        <v>5164</v>
      </c>
      <c r="L2188" s="31" t="s">
        <v>5165</v>
      </c>
      <c r="M2188" s="31" t="s">
        <v>5390</v>
      </c>
      <c r="N2188" s="31"/>
      <c r="O2188" s="31" t="s">
        <v>11932</v>
      </c>
      <c r="P2188" s="31" t="s">
        <v>11933</v>
      </c>
      <c r="Q2188" s="31" t="s">
        <v>5168</v>
      </c>
    </row>
    <row r="2189" spans="1:17" hidden="1" x14ac:dyDescent="0.2">
      <c r="A2189" s="31" t="s">
        <v>11936</v>
      </c>
      <c r="B2189" s="31" t="s">
        <v>11937</v>
      </c>
      <c r="C2189" s="31" t="s">
        <v>11938</v>
      </c>
      <c r="D2189" s="31"/>
      <c r="E2189" s="31"/>
      <c r="F2189" s="31" t="s">
        <v>11939</v>
      </c>
      <c r="G2189" s="47"/>
      <c r="H2189" s="33">
        <v>0</v>
      </c>
      <c r="I2189" s="31"/>
      <c r="J2189" s="31"/>
      <c r="K2189" s="31" t="s">
        <v>5164</v>
      </c>
      <c r="L2189" s="31" t="s">
        <v>5494</v>
      </c>
      <c r="M2189" s="31" t="s">
        <v>5239</v>
      </c>
      <c r="N2189" s="31"/>
      <c r="O2189" s="31" t="s">
        <v>11936</v>
      </c>
      <c r="P2189" s="31" t="s">
        <v>11937</v>
      </c>
      <c r="Q2189" s="31" t="s">
        <v>5168</v>
      </c>
    </row>
    <row r="2190" spans="1:17" hidden="1" x14ac:dyDescent="0.2">
      <c r="A2190" s="31" t="s">
        <v>11940</v>
      </c>
      <c r="B2190" s="31" t="s">
        <v>11941</v>
      </c>
      <c r="C2190" s="31" t="s">
        <v>11942</v>
      </c>
      <c r="D2190" s="31"/>
      <c r="E2190" s="31" t="s">
        <v>5171</v>
      </c>
      <c r="F2190" s="31" t="s">
        <v>11943</v>
      </c>
      <c r="G2190" s="47"/>
      <c r="H2190" s="33">
        <v>0</v>
      </c>
      <c r="I2190" s="31"/>
      <c r="J2190" s="31"/>
      <c r="K2190" s="31" t="s">
        <v>5164</v>
      </c>
      <c r="L2190" s="31" t="s">
        <v>5494</v>
      </c>
      <c r="M2190" s="31" t="s">
        <v>5239</v>
      </c>
      <c r="N2190" s="31"/>
      <c r="O2190" s="31" t="s">
        <v>11940</v>
      </c>
      <c r="P2190" s="31" t="s">
        <v>11941</v>
      </c>
      <c r="Q2190" s="31" t="s">
        <v>5168</v>
      </c>
    </row>
    <row r="2191" spans="1:17" hidden="1" x14ac:dyDescent="0.2">
      <c r="A2191" s="31" t="s">
        <v>11944</v>
      </c>
      <c r="B2191" s="31" t="s">
        <v>11945</v>
      </c>
      <c r="C2191" s="31"/>
      <c r="D2191" s="31"/>
      <c r="E2191" s="31"/>
      <c r="F2191" s="31"/>
      <c r="G2191" s="47"/>
      <c r="H2191" s="33">
        <v>0</v>
      </c>
      <c r="I2191" s="31"/>
      <c r="J2191" s="31"/>
      <c r="K2191" s="31" t="s">
        <v>5164</v>
      </c>
      <c r="L2191" s="31"/>
      <c r="M2191" s="31"/>
      <c r="N2191" s="31"/>
      <c r="O2191" s="31" t="s">
        <v>11944</v>
      </c>
      <c r="P2191" s="31" t="s">
        <v>11945</v>
      </c>
      <c r="Q2191" s="31" t="s">
        <v>5168</v>
      </c>
    </row>
    <row r="2192" spans="1:17" hidden="1" x14ac:dyDescent="0.2">
      <c r="A2192" s="31" t="s">
        <v>11946</v>
      </c>
      <c r="B2192" s="31" t="s">
        <v>11947</v>
      </c>
      <c r="C2192" s="31"/>
      <c r="D2192" s="31"/>
      <c r="E2192" s="31"/>
      <c r="F2192" s="31"/>
      <c r="G2192" s="47"/>
      <c r="H2192" s="33">
        <v>0</v>
      </c>
      <c r="I2192" s="31"/>
      <c r="J2192" s="31"/>
      <c r="K2192" s="31" t="s">
        <v>5164</v>
      </c>
      <c r="L2192" s="31"/>
      <c r="M2192" s="31"/>
      <c r="N2192" s="31"/>
      <c r="O2192" s="31" t="s">
        <v>11946</v>
      </c>
      <c r="P2192" s="31" t="s">
        <v>11947</v>
      </c>
      <c r="Q2192" s="31" t="s">
        <v>5168</v>
      </c>
    </row>
    <row r="2193" spans="1:17" hidden="1" x14ac:dyDescent="0.2">
      <c r="A2193" s="31" t="s">
        <v>11948</v>
      </c>
      <c r="B2193" s="31" t="s">
        <v>11949</v>
      </c>
      <c r="C2193" s="31" t="s">
        <v>11950</v>
      </c>
      <c r="D2193" s="31"/>
      <c r="E2193" s="31"/>
      <c r="F2193" s="31" t="s">
        <v>11951</v>
      </c>
      <c r="G2193" s="47"/>
      <c r="H2193" s="33">
        <v>0</v>
      </c>
      <c r="I2193" s="31"/>
      <c r="J2193" s="31"/>
      <c r="K2193" s="31" t="s">
        <v>5164</v>
      </c>
      <c r="L2193" s="31" t="s">
        <v>11952</v>
      </c>
      <c r="M2193" s="31" t="s">
        <v>5239</v>
      </c>
      <c r="N2193" s="31"/>
      <c r="O2193" s="31" t="s">
        <v>11948</v>
      </c>
      <c r="P2193" s="31" t="s">
        <v>11949</v>
      </c>
      <c r="Q2193" s="31" t="s">
        <v>5168</v>
      </c>
    </row>
    <row r="2194" spans="1:17" hidden="1" x14ac:dyDescent="0.2">
      <c r="A2194" s="31" t="s">
        <v>11953</v>
      </c>
      <c r="B2194" s="31" t="s">
        <v>11954</v>
      </c>
      <c r="C2194" s="31" t="s">
        <v>11955</v>
      </c>
      <c r="D2194" s="31" t="s">
        <v>9250</v>
      </c>
      <c r="E2194" s="31" t="s">
        <v>5419</v>
      </c>
      <c r="F2194" s="31" t="s">
        <v>9250</v>
      </c>
      <c r="G2194" s="47"/>
      <c r="H2194" s="33">
        <v>0</v>
      </c>
      <c r="I2194" s="31" t="s">
        <v>5661</v>
      </c>
      <c r="J2194" s="31" t="s">
        <v>5662</v>
      </c>
      <c r="K2194" s="31" t="s">
        <v>5164</v>
      </c>
      <c r="L2194" s="31" t="s">
        <v>5278</v>
      </c>
      <c r="M2194" s="31" t="s">
        <v>5832</v>
      </c>
      <c r="N2194" s="31"/>
      <c r="O2194" s="31" t="s">
        <v>11953</v>
      </c>
      <c r="P2194" s="31" t="s">
        <v>11954</v>
      </c>
      <c r="Q2194" s="31" t="s">
        <v>8608</v>
      </c>
    </row>
    <row r="2195" spans="1:17" hidden="1" x14ac:dyDescent="0.2">
      <c r="A2195" s="31" t="s">
        <v>11956</v>
      </c>
      <c r="B2195" s="31" t="s">
        <v>11957</v>
      </c>
      <c r="C2195" s="31" t="s">
        <v>11958</v>
      </c>
      <c r="D2195" s="31"/>
      <c r="E2195" s="31" t="s">
        <v>5171</v>
      </c>
      <c r="F2195" s="31" t="s">
        <v>11959</v>
      </c>
      <c r="G2195" s="47">
        <v>60</v>
      </c>
      <c r="H2195" s="33">
        <v>0</v>
      </c>
      <c r="I2195" s="31"/>
      <c r="J2195" s="31"/>
      <c r="K2195" s="31" t="s">
        <v>5164</v>
      </c>
      <c r="L2195" s="31" t="s">
        <v>5165</v>
      </c>
      <c r="M2195" s="31" t="s">
        <v>5305</v>
      </c>
      <c r="N2195" s="31"/>
      <c r="O2195" s="31" t="s">
        <v>11956</v>
      </c>
      <c r="P2195" s="31" t="s">
        <v>11957</v>
      </c>
      <c r="Q2195" s="31" t="s">
        <v>5168</v>
      </c>
    </row>
    <row r="2196" spans="1:17" hidden="1" x14ac:dyDescent="0.2">
      <c r="A2196" s="31" t="s">
        <v>11960</v>
      </c>
      <c r="B2196" s="31" t="s">
        <v>11961</v>
      </c>
      <c r="C2196" s="31" t="s">
        <v>11962</v>
      </c>
      <c r="D2196" s="31"/>
      <c r="E2196" s="31" t="s">
        <v>5171</v>
      </c>
      <c r="F2196" s="31" t="s">
        <v>3948</v>
      </c>
      <c r="G2196" s="47">
        <v>60</v>
      </c>
      <c r="H2196" s="33">
        <v>0</v>
      </c>
      <c r="I2196" s="31" t="s">
        <v>5218</v>
      </c>
      <c r="J2196" s="31" t="s">
        <v>5219</v>
      </c>
      <c r="K2196" s="31" t="s">
        <v>5164</v>
      </c>
      <c r="L2196" s="31" t="s">
        <v>5165</v>
      </c>
      <c r="M2196" s="31" t="s">
        <v>5262</v>
      </c>
      <c r="N2196" s="31" t="s">
        <v>11963</v>
      </c>
      <c r="O2196" s="31" t="s">
        <v>11956</v>
      </c>
      <c r="P2196" s="31" t="s">
        <v>11957</v>
      </c>
      <c r="Q2196" s="31" t="s">
        <v>5168</v>
      </c>
    </row>
    <row r="2197" spans="1:17" hidden="1" x14ac:dyDescent="0.2">
      <c r="A2197" s="31" t="s">
        <v>11964</v>
      </c>
      <c r="B2197" s="31" t="s">
        <v>11965</v>
      </c>
      <c r="C2197" s="31" t="s">
        <v>11966</v>
      </c>
      <c r="D2197" s="31"/>
      <c r="E2197" s="31" t="s">
        <v>5171</v>
      </c>
      <c r="F2197" s="31" t="s">
        <v>3948</v>
      </c>
      <c r="G2197" s="47">
        <v>60</v>
      </c>
      <c r="H2197" s="33">
        <v>0</v>
      </c>
      <c r="I2197" s="31" t="s">
        <v>5172</v>
      </c>
      <c r="J2197" s="31" t="s">
        <v>5173</v>
      </c>
      <c r="K2197" s="31" t="s">
        <v>5164</v>
      </c>
      <c r="L2197" s="31" t="s">
        <v>5165</v>
      </c>
      <c r="M2197" s="31" t="s">
        <v>5224</v>
      </c>
      <c r="N2197" s="31" t="s">
        <v>10710</v>
      </c>
      <c r="O2197" s="31" t="s">
        <v>11956</v>
      </c>
      <c r="P2197" s="31" t="s">
        <v>11957</v>
      </c>
      <c r="Q2197" s="31" t="s">
        <v>5168</v>
      </c>
    </row>
    <row r="2198" spans="1:17" hidden="1" x14ac:dyDescent="0.2">
      <c r="A2198" s="31" t="s">
        <v>11967</v>
      </c>
      <c r="B2198" s="31" t="s">
        <v>11968</v>
      </c>
      <c r="C2198" s="31" t="s">
        <v>11969</v>
      </c>
      <c r="D2198" s="31"/>
      <c r="E2198" s="31" t="s">
        <v>5171</v>
      </c>
      <c r="F2198" s="31" t="s">
        <v>3948</v>
      </c>
      <c r="G2198" s="47">
        <v>60</v>
      </c>
      <c r="H2198" s="33">
        <v>0</v>
      </c>
      <c r="I2198" s="31" t="s">
        <v>5172</v>
      </c>
      <c r="J2198" s="31" t="s">
        <v>5173</v>
      </c>
      <c r="K2198" s="31" t="s">
        <v>5164</v>
      </c>
      <c r="L2198" s="31" t="s">
        <v>5165</v>
      </c>
      <c r="M2198" s="31" t="s">
        <v>5224</v>
      </c>
      <c r="N2198" s="31" t="s">
        <v>11970</v>
      </c>
      <c r="O2198" s="31" t="s">
        <v>11956</v>
      </c>
      <c r="P2198" s="31" t="s">
        <v>11957</v>
      </c>
      <c r="Q2198" s="31" t="s">
        <v>5168</v>
      </c>
    </row>
    <row r="2199" spans="1:17" hidden="1" x14ac:dyDescent="0.2">
      <c r="A2199" s="31" t="s">
        <v>11971</v>
      </c>
      <c r="B2199" s="31" t="s">
        <v>11972</v>
      </c>
      <c r="C2199" s="31" t="s">
        <v>11973</v>
      </c>
      <c r="D2199" s="31"/>
      <c r="E2199" s="31" t="s">
        <v>11974</v>
      </c>
      <c r="F2199" s="31" t="s">
        <v>11975</v>
      </c>
      <c r="G2199" s="47">
        <v>60</v>
      </c>
      <c r="H2199" s="33">
        <v>0</v>
      </c>
      <c r="I2199" s="31"/>
      <c r="J2199" s="31"/>
      <c r="K2199" s="31" t="s">
        <v>5164</v>
      </c>
      <c r="L2199" s="31" t="s">
        <v>5165</v>
      </c>
      <c r="M2199" s="31" t="s">
        <v>5181</v>
      </c>
      <c r="N2199" s="31"/>
      <c r="O2199" s="31" t="s">
        <v>11976</v>
      </c>
      <c r="P2199" s="31" t="s">
        <v>11972</v>
      </c>
      <c r="Q2199" s="31" t="s">
        <v>5168</v>
      </c>
    </row>
    <row r="2200" spans="1:17" hidden="1" x14ac:dyDescent="0.2">
      <c r="A2200" s="31" t="s">
        <v>11977</v>
      </c>
      <c r="B2200" s="31" t="s">
        <v>11978</v>
      </c>
      <c r="C2200" s="31" t="s">
        <v>11979</v>
      </c>
      <c r="D2200" s="31"/>
      <c r="E2200" s="31" t="s">
        <v>11980</v>
      </c>
      <c r="F2200" s="31" t="s">
        <v>3948</v>
      </c>
      <c r="G2200" s="47">
        <v>60</v>
      </c>
      <c r="H2200" s="33">
        <v>0</v>
      </c>
      <c r="I2200" s="31" t="s">
        <v>5172</v>
      </c>
      <c r="J2200" s="31" t="s">
        <v>5173</v>
      </c>
      <c r="K2200" s="31" t="s">
        <v>5164</v>
      </c>
      <c r="L2200" s="31" t="s">
        <v>5165</v>
      </c>
      <c r="M2200" s="31" t="s">
        <v>5174</v>
      </c>
      <c r="N2200" s="31" t="s">
        <v>5973</v>
      </c>
      <c r="O2200" s="31" t="s">
        <v>11976</v>
      </c>
      <c r="P2200" s="31" t="s">
        <v>11972</v>
      </c>
      <c r="Q2200" s="31" t="s">
        <v>5168</v>
      </c>
    </row>
    <row r="2201" spans="1:17" hidden="1" x14ac:dyDescent="0.2">
      <c r="A2201" s="31" t="s">
        <v>11981</v>
      </c>
      <c r="B2201" s="31" t="s">
        <v>11982</v>
      </c>
      <c r="C2201" s="31" t="s">
        <v>11983</v>
      </c>
      <c r="D2201" s="31"/>
      <c r="E2201" s="31" t="s">
        <v>11980</v>
      </c>
      <c r="F2201" s="31" t="s">
        <v>3948</v>
      </c>
      <c r="G2201" s="47">
        <v>60</v>
      </c>
      <c r="H2201" s="33">
        <v>0</v>
      </c>
      <c r="I2201" s="31" t="s">
        <v>5212</v>
      </c>
      <c r="J2201" s="31" t="s">
        <v>5213</v>
      </c>
      <c r="K2201" s="31" t="s">
        <v>5164</v>
      </c>
      <c r="L2201" s="31" t="s">
        <v>5165</v>
      </c>
      <c r="M2201" s="31" t="s">
        <v>5181</v>
      </c>
      <c r="N2201" s="31"/>
      <c r="O2201" s="31" t="s">
        <v>11976</v>
      </c>
      <c r="P2201" s="31" t="s">
        <v>11972</v>
      </c>
      <c r="Q2201" s="31" t="s">
        <v>5168</v>
      </c>
    </row>
    <row r="2202" spans="1:17" hidden="1" x14ac:dyDescent="0.2">
      <c r="A2202" s="31" t="s">
        <v>11984</v>
      </c>
      <c r="B2202" s="31" t="s">
        <v>11985</v>
      </c>
      <c r="C2202" s="31" t="s">
        <v>11986</v>
      </c>
      <c r="D2202" s="31"/>
      <c r="E2202" s="31" t="s">
        <v>11980</v>
      </c>
      <c r="F2202" s="31" t="s">
        <v>3948</v>
      </c>
      <c r="G2202" s="47">
        <v>60</v>
      </c>
      <c r="H2202" s="33">
        <v>0</v>
      </c>
      <c r="I2202" s="31" t="s">
        <v>5384</v>
      </c>
      <c r="J2202" s="31" t="s">
        <v>5385</v>
      </c>
      <c r="K2202" s="31" t="s">
        <v>5164</v>
      </c>
      <c r="L2202" s="31" t="s">
        <v>5165</v>
      </c>
      <c r="M2202" s="31" t="s">
        <v>5166</v>
      </c>
      <c r="N2202" s="31"/>
      <c r="O2202" s="31" t="s">
        <v>11976</v>
      </c>
      <c r="P2202" s="31" t="s">
        <v>11972</v>
      </c>
      <c r="Q2202" s="31" t="s">
        <v>5168</v>
      </c>
    </row>
    <row r="2203" spans="1:17" hidden="1" x14ac:dyDescent="0.2">
      <c r="A2203" s="31" t="s">
        <v>11987</v>
      </c>
      <c r="B2203" s="31" t="s">
        <v>11988</v>
      </c>
      <c r="C2203" s="31" t="s">
        <v>11989</v>
      </c>
      <c r="D2203" s="31"/>
      <c r="E2203" s="31" t="s">
        <v>11980</v>
      </c>
      <c r="F2203" s="31" t="s">
        <v>3948</v>
      </c>
      <c r="G2203" s="47">
        <v>60</v>
      </c>
      <c r="H2203" s="33">
        <v>0</v>
      </c>
      <c r="I2203" s="31" t="s">
        <v>5172</v>
      </c>
      <c r="J2203" s="31" t="s">
        <v>5173</v>
      </c>
      <c r="K2203" s="31" t="s">
        <v>5164</v>
      </c>
      <c r="L2203" s="31" t="s">
        <v>5165</v>
      </c>
      <c r="M2203" s="31" t="s">
        <v>5174</v>
      </c>
      <c r="N2203" s="31" t="s">
        <v>5175</v>
      </c>
      <c r="O2203" s="31" t="s">
        <v>11976</v>
      </c>
      <c r="P2203" s="31" t="s">
        <v>11972</v>
      </c>
      <c r="Q2203" s="31" t="s">
        <v>5168</v>
      </c>
    </row>
    <row r="2204" spans="1:17" hidden="1" x14ac:dyDescent="0.2">
      <c r="A2204" s="31" t="s">
        <v>11990</v>
      </c>
      <c r="B2204" s="31" t="s">
        <v>11991</v>
      </c>
      <c r="C2204" s="31" t="s">
        <v>11992</v>
      </c>
      <c r="D2204" s="31"/>
      <c r="E2204" s="31" t="s">
        <v>11980</v>
      </c>
      <c r="F2204" s="31" t="s">
        <v>3948</v>
      </c>
      <c r="G2204" s="47">
        <v>60</v>
      </c>
      <c r="H2204" s="33">
        <v>0</v>
      </c>
      <c r="I2204" s="31" t="s">
        <v>5212</v>
      </c>
      <c r="J2204" s="31" t="s">
        <v>5213</v>
      </c>
      <c r="K2204" s="31" t="s">
        <v>5164</v>
      </c>
      <c r="L2204" s="31" t="s">
        <v>5165</v>
      </c>
      <c r="M2204" s="31" t="s">
        <v>5192</v>
      </c>
      <c r="N2204" s="31"/>
      <c r="O2204" s="31" t="s">
        <v>11976</v>
      </c>
      <c r="P2204" s="31" t="s">
        <v>11972</v>
      </c>
      <c r="Q2204" s="31" t="s">
        <v>5168</v>
      </c>
    </row>
    <row r="2205" spans="1:17" hidden="1" x14ac:dyDescent="0.2">
      <c r="A2205" s="31" t="s">
        <v>11993</v>
      </c>
      <c r="B2205" s="31" t="s">
        <v>11994</v>
      </c>
      <c r="C2205" s="31" t="s">
        <v>11995</v>
      </c>
      <c r="D2205" s="31"/>
      <c r="E2205" s="31" t="s">
        <v>11980</v>
      </c>
      <c r="F2205" s="31" t="s">
        <v>3948</v>
      </c>
      <c r="G2205" s="47">
        <v>60</v>
      </c>
      <c r="H2205" s="33">
        <v>0</v>
      </c>
      <c r="I2205" s="31" t="s">
        <v>5266</v>
      </c>
      <c r="J2205" s="31" t="s">
        <v>5267</v>
      </c>
      <c r="K2205" s="31" t="s">
        <v>5164</v>
      </c>
      <c r="L2205" s="31" t="s">
        <v>5165</v>
      </c>
      <c r="M2205" s="31" t="s">
        <v>6869</v>
      </c>
      <c r="N2205" s="31"/>
      <c r="O2205" s="31" t="s">
        <v>11976</v>
      </c>
      <c r="P2205" s="31" t="s">
        <v>11972</v>
      </c>
      <c r="Q2205" s="31" t="s">
        <v>5168</v>
      </c>
    </row>
    <row r="2206" spans="1:17" hidden="1" x14ac:dyDescent="0.2">
      <c r="A2206" s="31" t="s">
        <v>11996</v>
      </c>
      <c r="B2206" s="31" t="s">
        <v>11997</v>
      </c>
      <c r="C2206" s="31" t="s">
        <v>11998</v>
      </c>
      <c r="D2206" s="31"/>
      <c r="E2206" s="31" t="s">
        <v>11980</v>
      </c>
      <c r="F2206" s="31" t="s">
        <v>3948</v>
      </c>
      <c r="G2206" s="47">
        <v>60</v>
      </c>
      <c r="H2206" s="33">
        <v>0</v>
      </c>
      <c r="I2206" s="31" t="s">
        <v>5384</v>
      </c>
      <c r="J2206" s="31" t="s">
        <v>5385</v>
      </c>
      <c r="K2206" s="31" t="s">
        <v>5164</v>
      </c>
      <c r="L2206" s="31" t="s">
        <v>5165</v>
      </c>
      <c r="M2206" s="31" t="s">
        <v>5166</v>
      </c>
      <c r="N2206" s="31"/>
      <c r="O2206" s="31" t="s">
        <v>11976</v>
      </c>
      <c r="P2206" s="31" t="s">
        <v>11972</v>
      </c>
      <c r="Q2206" s="31" t="s">
        <v>5168</v>
      </c>
    </row>
    <row r="2207" spans="1:17" hidden="1" x14ac:dyDescent="0.2">
      <c r="A2207" s="31" t="s">
        <v>11999</v>
      </c>
      <c r="B2207" s="31" t="s">
        <v>12000</v>
      </c>
      <c r="C2207" s="31" t="s">
        <v>12001</v>
      </c>
      <c r="D2207" s="31"/>
      <c r="E2207" s="31" t="s">
        <v>11980</v>
      </c>
      <c r="F2207" s="31" t="s">
        <v>3948</v>
      </c>
      <c r="G2207" s="47">
        <v>60</v>
      </c>
      <c r="H2207" s="33">
        <v>0</v>
      </c>
      <c r="I2207" s="31" t="s">
        <v>5212</v>
      </c>
      <c r="J2207" s="31" t="s">
        <v>5213</v>
      </c>
      <c r="K2207" s="31" t="s">
        <v>5164</v>
      </c>
      <c r="L2207" s="31" t="s">
        <v>5165</v>
      </c>
      <c r="M2207" s="31" t="s">
        <v>5305</v>
      </c>
      <c r="N2207" s="31"/>
      <c r="O2207" s="31" t="s">
        <v>11976</v>
      </c>
      <c r="P2207" s="31" t="s">
        <v>11972</v>
      </c>
      <c r="Q2207" s="31" t="s">
        <v>5168</v>
      </c>
    </row>
    <row r="2208" spans="1:17" hidden="1" x14ac:dyDescent="0.2">
      <c r="A2208" s="31" t="s">
        <v>12002</v>
      </c>
      <c r="B2208" s="31" t="s">
        <v>12003</v>
      </c>
      <c r="C2208" s="31" t="s">
        <v>12004</v>
      </c>
      <c r="D2208" s="31"/>
      <c r="E2208" s="31" t="s">
        <v>11980</v>
      </c>
      <c r="F2208" s="31" t="s">
        <v>3948</v>
      </c>
      <c r="G2208" s="47">
        <v>60</v>
      </c>
      <c r="H2208" s="33">
        <v>0</v>
      </c>
      <c r="I2208" s="31" t="s">
        <v>5384</v>
      </c>
      <c r="J2208" s="31" t="s">
        <v>5385</v>
      </c>
      <c r="K2208" s="31" t="s">
        <v>5164</v>
      </c>
      <c r="L2208" s="31" t="s">
        <v>5165</v>
      </c>
      <c r="M2208" s="31" t="s">
        <v>5254</v>
      </c>
      <c r="N2208" s="31"/>
      <c r="O2208" s="31" t="s">
        <v>11976</v>
      </c>
      <c r="P2208" s="31" t="s">
        <v>11972</v>
      </c>
      <c r="Q2208" s="31" t="s">
        <v>5168</v>
      </c>
    </row>
    <row r="2209" spans="1:17" hidden="1" x14ac:dyDescent="0.2">
      <c r="A2209" s="31" t="s">
        <v>12005</v>
      </c>
      <c r="B2209" s="31" t="s">
        <v>12006</v>
      </c>
      <c r="C2209" s="31" t="s">
        <v>12007</v>
      </c>
      <c r="D2209" s="31"/>
      <c r="E2209" s="31" t="s">
        <v>11980</v>
      </c>
      <c r="F2209" s="31" t="s">
        <v>3948</v>
      </c>
      <c r="G2209" s="47">
        <v>60</v>
      </c>
      <c r="H2209" s="33">
        <v>0</v>
      </c>
      <c r="I2209" s="31" t="s">
        <v>5172</v>
      </c>
      <c r="J2209" s="31" t="s">
        <v>5173</v>
      </c>
      <c r="K2209" s="31" t="s">
        <v>5164</v>
      </c>
      <c r="L2209" s="31" t="s">
        <v>5165</v>
      </c>
      <c r="M2209" s="31" t="s">
        <v>5224</v>
      </c>
      <c r="N2209" s="31"/>
      <c r="O2209" s="31" t="s">
        <v>11976</v>
      </c>
      <c r="P2209" s="31" t="s">
        <v>11972</v>
      </c>
      <c r="Q2209" s="31" t="s">
        <v>5168</v>
      </c>
    </row>
    <row r="2210" spans="1:17" hidden="1" x14ac:dyDescent="0.2">
      <c r="A2210" s="31" t="s">
        <v>12008</v>
      </c>
      <c r="B2210" s="31" t="s">
        <v>12009</v>
      </c>
      <c r="C2210" s="31" t="s">
        <v>12010</v>
      </c>
      <c r="D2210" s="31"/>
      <c r="E2210" s="31" t="s">
        <v>11980</v>
      </c>
      <c r="F2210" s="31" t="s">
        <v>3948</v>
      </c>
      <c r="G2210" s="47">
        <v>60</v>
      </c>
      <c r="H2210" s="33">
        <v>0</v>
      </c>
      <c r="I2210" s="31" t="s">
        <v>5384</v>
      </c>
      <c r="J2210" s="31" t="s">
        <v>5385</v>
      </c>
      <c r="K2210" s="31" t="s">
        <v>5164</v>
      </c>
      <c r="L2210" s="31" t="s">
        <v>5165</v>
      </c>
      <c r="M2210" s="31" t="s">
        <v>5166</v>
      </c>
      <c r="N2210" s="31"/>
      <c r="O2210" s="31" t="s">
        <v>11976</v>
      </c>
      <c r="P2210" s="31" t="s">
        <v>11972</v>
      </c>
      <c r="Q2210" s="31" t="s">
        <v>5168</v>
      </c>
    </row>
    <row r="2211" spans="1:17" hidden="1" x14ac:dyDescent="0.2">
      <c r="A2211" s="31" t="s">
        <v>12011</v>
      </c>
      <c r="B2211" s="31" t="s">
        <v>12012</v>
      </c>
      <c r="C2211" s="31" t="s">
        <v>12013</v>
      </c>
      <c r="D2211" s="31"/>
      <c r="E2211" s="31" t="s">
        <v>11980</v>
      </c>
      <c r="F2211" s="31" t="s">
        <v>3948</v>
      </c>
      <c r="G2211" s="47">
        <v>60</v>
      </c>
      <c r="H2211" s="33">
        <v>0</v>
      </c>
      <c r="I2211" s="31" t="s">
        <v>5172</v>
      </c>
      <c r="J2211" s="31" t="s">
        <v>5173</v>
      </c>
      <c r="K2211" s="31" t="s">
        <v>5164</v>
      </c>
      <c r="L2211" s="31" t="s">
        <v>5165</v>
      </c>
      <c r="M2211" s="31" t="s">
        <v>5812</v>
      </c>
      <c r="N2211" s="31"/>
      <c r="O2211" s="31" t="s">
        <v>11976</v>
      </c>
      <c r="P2211" s="31" t="s">
        <v>11972</v>
      </c>
      <c r="Q2211" s="31" t="s">
        <v>5168</v>
      </c>
    </row>
    <row r="2212" spans="1:17" hidden="1" x14ac:dyDescent="0.2">
      <c r="A2212" s="31" t="s">
        <v>12014</v>
      </c>
      <c r="B2212" s="31" t="s">
        <v>12015</v>
      </c>
      <c r="C2212" s="31" t="s">
        <v>12016</v>
      </c>
      <c r="D2212" s="31"/>
      <c r="E2212" s="31" t="s">
        <v>11980</v>
      </c>
      <c r="F2212" s="31" t="s">
        <v>3948</v>
      </c>
      <c r="G2212" s="47">
        <v>60</v>
      </c>
      <c r="H2212" s="33">
        <v>0</v>
      </c>
      <c r="I2212" s="31" t="s">
        <v>5212</v>
      </c>
      <c r="J2212" s="31" t="s">
        <v>5213</v>
      </c>
      <c r="K2212" s="31" t="s">
        <v>5164</v>
      </c>
      <c r="L2212" s="31" t="s">
        <v>5165</v>
      </c>
      <c r="M2212" s="31" t="s">
        <v>5361</v>
      </c>
      <c r="N2212" s="31" t="s">
        <v>8436</v>
      </c>
      <c r="O2212" s="31" t="s">
        <v>11976</v>
      </c>
      <c r="P2212" s="31" t="s">
        <v>11972</v>
      </c>
      <c r="Q2212" s="31" t="s">
        <v>5168</v>
      </c>
    </row>
    <row r="2213" spans="1:17" hidden="1" x14ac:dyDescent="0.2">
      <c r="A2213" s="31" t="s">
        <v>12017</v>
      </c>
      <c r="B2213" s="31" t="s">
        <v>12018</v>
      </c>
      <c r="C2213" s="31" t="s">
        <v>12019</v>
      </c>
      <c r="D2213" s="31"/>
      <c r="E2213" s="31" t="s">
        <v>11980</v>
      </c>
      <c r="F2213" s="31" t="s">
        <v>3948</v>
      </c>
      <c r="G2213" s="47">
        <v>60</v>
      </c>
      <c r="H2213" s="33">
        <v>0</v>
      </c>
      <c r="I2213" s="31" t="s">
        <v>5212</v>
      </c>
      <c r="J2213" s="31" t="s">
        <v>5213</v>
      </c>
      <c r="K2213" s="31" t="s">
        <v>5164</v>
      </c>
      <c r="L2213" s="31" t="s">
        <v>5165</v>
      </c>
      <c r="M2213" s="31" t="s">
        <v>5181</v>
      </c>
      <c r="N2213" s="31"/>
      <c r="O2213" s="31" t="s">
        <v>11976</v>
      </c>
      <c r="P2213" s="31" t="s">
        <v>11972</v>
      </c>
      <c r="Q2213" s="31" t="s">
        <v>5168</v>
      </c>
    </row>
    <row r="2214" spans="1:17" hidden="1" x14ac:dyDescent="0.2">
      <c r="A2214" s="31" t="s">
        <v>12020</v>
      </c>
      <c r="B2214" s="31" t="s">
        <v>12021</v>
      </c>
      <c r="C2214" s="31" t="s">
        <v>12022</v>
      </c>
      <c r="D2214" s="31"/>
      <c r="E2214" s="31" t="s">
        <v>11980</v>
      </c>
      <c r="F2214" s="31" t="s">
        <v>3948</v>
      </c>
      <c r="G2214" s="47">
        <v>60</v>
      </c>
      <c r="H2214" s="33">
        <v>0</v>
      </c>
      <c r="I2214" s="31" t="s">
        <v>5212</v>
      </c>
      <c r="J2214" s="31" t="s">
        <v>5213</v>
      </c>
      <c r="K2214" s="31" t="s">
        <v>5164</v>
      </c>
      <c r="L2214" s="31" t="s">
        <v>5165</v>
      </c>
      <c r="M2214" s="31" t="s">
        <v>5181</v>
      </c>
      <c r="N2214" s="31"/>
      <c r="O2214" s="31" t="s">
        <v>11976</v>
      </c>
      <c r="P2214" s="31" t="s">
        <v>11972</v>
      </c>
      <c r="Q2214" s="31" t="s">
        <v>5168</v>
      </c>
    </row>
    <row r="2215" spans="1:17" hidden="1" x14ac:dyDescent="0.2">
      <c r="A2215" s="31" t="s">
        <v>12023</v>
      </c>
      <c r="B2215" s="31" t="s">
        <v>12024</v>
      </c>
      <c r="C2215" s="31" t="s">
        <v>12025</v>
      </c>
      <c r="D2215" s="31"/>
      <c r="E2215" s="31" t="s">
        <v>11980</v>
      </c>
      <c r="F2215" s="31" t="s">
        <v>3948</v>
      </c>
      <c r="G2215" s="47">
        <v>60</v>
      </c>
      <c r="H2215" s="33">
        <v>0</v>
      </c>
      <c r="I2215" s="31" t="s">
        <v>5384</v>
      </c>
      <c r="J2215" s="31" t="s">
        <v>5385</v>
      </c>
      <c r="K2215" s="31" t="s">
        <v>5164</v>
      </c>
      <c r="L2215" s="31" t="s">
        <v>5165</v>
      </c>
      <c r="M2215" s="31" t="s">
        <v>5166</v>
      </c>
      <c r="N2215" s="31"/>
      <c r="O2215" s="31" t="s">
        <v>11976</v>
      </c>
      <c r="P2215" s="31" t="s">
        <v>11972</v>
      </c>
      <c r="Q2215" s="31" t="s">
        <v>5168</v>
      </c>
    </row>
    <row r="2216" spans="1:17" hidden="1" x14ac:dyDescent="0.2">
      <c r="A2216" s="31" t="s">
        <v>12026</v>
      </c>
      <c r="B2216" s="31" t="s">
        <v>12027</v>
      </c>
      <c r="C2216" s="31" t="s">
        <v>12028</v>
      </c>
      <c r="D2216" s="31"/>
      <c r="E2216" s="31" t="s">
        <v>11980</v>
      </c>
      <c r="F2216" s="31" t="s">
        <v>3948</v>
      </c>
      <c r="G2216" s="47">
        <v>60</v>
      </c>
      <c r="H2216" s="33">
        <v>0</v>
      </c>
      <c r="I2216" s="31" t="s">
        <v>5172</v>
      </c>
      <c r="J2216" s="31" t="s">
        <v>5173</v>
      </c>
      <c r="K2216" s="31" t="s">
        <v>5164</v>
      </c>
      <c r="L2216" s="31" t="s">
        <v>5165</v>
      </c>
      <c r="M2216" s="31" t="s">
        <v>5174</v>
      </c>
      <c r="N2216" s="31" t="s">
        <v>5205</v>
      </c>
      <c r="O2216" s="31" t="s">
        <v>11976</v>
      </c>
      <c r="P2216" s="31" t="s">
        <v>11972</v>
      </c>
      <c r="Q2216" s="31" t="s">
        <v>5168</v>
      </c>
    </row>
    <row r="2217" spans="1:17" hidden="1" x14ac:dyDescent="0.2">
      <c r="A2217" s="31" t="s">
        <v>12029</v>
      </c>
      <c r="B2217" s="31" t="s">
        <v>12030</v>
      </c>
      <c r="C2217" s="31" t="s">
        <v>12031</v>
      </c>
      <c r="D2217" s="31"/>
      <c r="E2217" s="31" t="s">
        <v>11980</v>
      </c>
      <c r="F2217" s="31" t="s">
        <v>3948</v>
      </c>
      <c r="G2217" s="47">
        <v>60</v>
      </c>
      <c r="H2217" s="33">
        <v>0</v>
      </c>
      <c r="I2217" s="31" t="s">
        <v>5212</v>
      </c>
      <c r="J2217" s="31" t="s">
        <v>5213</v>
      </c>
      <c r="K2217" s="31" t="s">
        <v>5164</v>
      </c>
      <c r="L2217" s="31" t="s">
        <v>5165</v>
      </c>
      <c r="M2217" s="31" t="s">
        <v>5361</v>
      </c>
      <c r="N2217" s="31" t="s">
        <v>9734</v>
      </c>
      <c r="O2217" s="31" t="s">
        <v>11976</v>
      </c>
      <c r="P2217" s="31" t="s">
        <v>11972</v>
      </c>
      <c r="Q2217" s="31" t="s">
        <v>5168</v>
      </c>
    </row>
    <row r="2218" spans="1:17" hidden="1" x14ac:dyDescent="0.2">
      <c r="A2218" s="31" t="s">
        <v>12032</v>
      </c>
      <c r="B2218" s="31" t="s">
        <v>12033</v>
      </c>
      <c r="C2218" s="31" t="s">
        <v>12034</v>
      </c>
      <c r="D2218" s="31"/>
      <c r="E2218" s="31" t="s">
        <v>11980</v>
      </c>
      <c r="F2218" s="31" t="s">
        <v>3948</v>
      </c>
      <c r="G2218" s="47">
        <v>60</v>
      </c>
      <c r="H2218" s="33">
        <v>0</v>
      </c>
      <c r="I2218" s="31" t="s">
        <v>5172</v>
      </c>
      <c r="J2218" s="31" t="s">
        <v>5173</v>
      </c>
      <c r="K2218" s="31" t="s">
        <v>5164</v>
      </c>
      <c r="L2218" s="31" t="s">
        <v>5165</v>
      </c>
      <c r="M2218" s="31" t="s">
        <v>5224</v>
      </c>
      <c r="N2218" s="31"/>
      <c r="O2218" s="31" t="s">
        <v>11976</v>
      </c>
      <c r="P2218" s="31" t="s">
        <v>11972</v>
      </c>
      <c r="Q2218" s="31" t="s">
        <v>5168</v>
      </c>
    </row>
    <row r="2219" spans="1:17" hidden="1" x14ac:dyDescent="0.2">
      <c r="A2219" s="31" t="s">
        <v>12035</v>
      </c>
      <c r="B2219" s="31" t="s">
        <v>12036</v>
      </c>
      <c r="C2219" s="31" t="s">
        <v>12037</v>
      </c>
      <c r="D2219" s="31"/>
      <c r="E2219" s="31" t="s">
        <v>11980</v>
      </c>
      <c r="F2219" s="31" t="s">
        <v>3948</v>
      </c>
      <c r="G2219" s="47">
        <v>60</v>
      </c>
      <c r="H2219" s="33">
        <v>0</v>
      </c>
      <c r="I2219" s="31" t="s">
        <v>5212</v>
      </c>
      <c r="J2219" s="31" t="s">
        <v>5213</v>
      </c>
      <c r="K2219" s="31" t="s">
        <v>5164</v>
      </c>
      <c r="L2219" s="31" t="s">
        <v>5165</v>
      </c>
      <c r="M2219" s="31" t="s">
        <v>5214</v>
      </c>
      <c r="N2219" s="31"/>
      <c r="O2219" s="31" t="s">
        <v>11976</v>
      </c>
      <c r="P2219" s="31" t="s">
        <v>11972</v>
      </c>
      <c r="Q2219" s="31" t="s">
        <v>5168</v>
      </c>
    </row>
    <row r="2220" spans="1:17" hidden="1" x14ac:dyDescent="0.2">
      <c r="A2220" s="31" t="s">
        <v>12038</v>
      </c>
      <c r="B2220" s="31" t="s">
        <v>12039</v>
      </c>
      <c r="C2220" s="31" t="s">
        <v>12040</v>
      </c>
      <c r="D2220" s="31"/>
      <c r="E2220" s="31" t="s">
        <v>11980</v>
      </c>
      <c r="F2220" s="31" t="s">
        <v>3948</v>
      </c>
      <c r="G2220" s="47">
        <v>60</v>
      </c>
      <c r="H2220" s="33">
        <v>0</v>
      </c>
      <c r="I2220" s="31" t="s">
        <v>5212</v>
      </c>
      <c r="J2220" s="31" t="s">
        <v>5213</v>
      </c>
      <c r="K2220" s="31" t="s">
        <v>5164</v>
      </c>
      <c r="L2220" s="31" t="s">
        <v>5165</v>
      </c>
      <c r="M2220" s="31" t="s">
        <v>5305</v>
      </c>
      <c r="N2220" s="31"/>
      <c r="O2220" s="31" t="s">
        <v>11976</v>
      </c>
      <c r="P2220" s="31" t="s">
        <v>11972</v>
      </c>
      <c r="Q2220" s="31" t="s">
        <v>5168</v>
      </c>
    </row>
    <row r="2221" spans="1:17" hidden="1" x14ac:dyDescent="0.2">
      <c r="A2221" s="31" t="s">
        <v>12041</v>
      </c>
      <c r="B2221" s="31" t="s">
        <v>12042</v>
      </c>
      <c r="C2221" s="31" t="s">
        <v>12043</v>
      </c>
      <c r="D2221" s="31"/>
      <c r="E2221" s="31" t="s">
        <v>11980</v>
      </c>
      <c r="F2221" s="31" t="s">
        <v>3948</v>
      </c>
      <c r="G2221" s="47">
        <v>60</v>
      </c>
      <c r="H2221" s="33">
        <v>0</v>
      </c>
      <c r="I2221" s="31" t="s">
        <v>5212</v>
      </c>
      <c r="J2221" s="31" t="s">
        <v>5213</v>
      </c>
      <c r="K2221" s="31" t="s">
        <v>5164</v>
      </c>
      <c r="L2221" s="31" t="s">
        <v>5165</v>
      </c>
      <c r="M2221" s="31" t="s">
        <v>5174</v>
      </c>
      <c r="N2221" s="31" t="s">
        <v>11874</v>
      </c>
      <c r="O2221" s="31" t="s">
        <v>11976</v>
      </c>
      <c r="P2221" s="31" t="s">
        <v>11972</v>
      </c>
      <c r="Q2221" s="31" t="s">
        <v>5168</v>
      </c>
    </row>
    <row r="2222" spans="1:17" hidden="1" x14ac:dyDescent="0.2">
      <c r="A2222" s="31" t="s">
        <v>12044</v>
      </c>
      <c r="B2222" s="31" t="s">
        <v>12045</v>
      </c>
      <c r="C2222" s="31" t="s">
        <v>12046</v>
      </c>
      <c r="D2222" s="31"/>
      <c r="E2222" s="31" t="s">
        <v>11980</v>
      </c>
      <c r="F2222" s="31" t="s">
        <v>3948</v>
      </c>
      <c r="G2222" s="47">
        <v>60</v>
      </c>
      <c r="H2222" s="33">
        <v>0</v>
      </c>
      <c r="I2222" s="31" t="s">
        <v>5172</v>
      </c>
      <c r="J2222" s="31" t="s">
        <v>5173</v>
      </c>
      <c r="K2222" s="31" t="s">
        <v>5164</v>
      </c>
      <c r="L2222" s="31" t="s">
        <v>5165</v>
      </c>
      <c r="M2222" s="31" t="s">
        <v>5174</v>
      </c>
      <c r="N2222" s="31" t="s">
        <v>5973</v>
      </c>
      <c r="O2222" s="31" t="s">
        <v>11976</v>
      </c>
      <c r="P2222" s="31" t="s">
        <v>11972</v>
      </c>
      <c r="Q2222" s="31" t="s">
        <v>5168</v>
      </c>
    </row>
    <row r="2223" spans="1:17" hidden="1" x14ac:dyDescent="0.2">
      <c r="A2223" s="31" t="s">
        <v>12047</v>
      </c>
      <c r="B2223" s="31" t="s">
        <v>12048</v>
      </c>
      <c r="C2223" s="31"/>
      <c r="D2223" s="31"/>
      <c r="E2223" s="31"/>
      <c r="F2223" s="31"/>
      <c r="G2223" s="47"/>
      <c r="H2223" s="33">
        <v>0</v>
      </c>
      <c r="I2223" s="31"/>
      <c r="J2223" s="31"/>
      <c r="K2223" s="31" t="s">
        <v>5164</v>
      </c>
      <c r="L2223" s="31"/>
      <c r="M2223" s="31"/>
      <c r="N2223" s="31"/>
      <c r="O2223" s="31" t="s">
        <v>12049</v>
      </c>
      <c r="P2223" s="31" t="s">
        <v>12048</v>
      </c>
      <c r="Q2223" s="31" t="s">
        <v>5168</v>
      </c>
    </row>
    <row r="2224" spans="1:17" hidden="1" x14ac:dyDescent="0.2">
      <c r="A2224" s="31" t="s">
        <v>12050</v>
      </c>
      <c r="B2224" s="31" t="s">
        <v>12051</v>
      </c>
      <c r="C2224" s="31" t="s">
        <v>12052</v>
      </c>
      <c r="D2224" s="31"/>
      <c r="E2224" s="31"/>
      <c r="F2224" s="31" t="s">
        <v>12053</v>
      </c>
      <c r="G2224" s="47"/>
      <c r="H2224" s="33">
        <v>0</v>
      </c>
      <c r="I2224" s="31"/>
      <c r="J2224" s="31"/>
      <c r="K2224" s="31" t="s">
        <v>5164</v>
      </c>
      <c r="L2224" s="31" t="s">
        <v>5484</v>
      </c>
      <c r="M2224" s="31" t="s">
        <v>5239</v>
      </c>
      <c r="N2224" s="31"/>
      <c r="O2224" s="31" t="s">
        <v>12054</v>
      </c>
      <c r="P2224" s="31" t="s">
        <v>12051</v>
      </c>
      <c r="Q2224" s="31" t="s">
        <v>5168</v>
      </c>
    </row>
    <row r="2225" spans="1:17" hidden="1" x14ac:dyDescent="0.2">
      <c r="A2225" s="31" t="s">
        <v>12055</v>
      </c>
      <c r="B2225" s="31" t="s">
        <v>12056</v>
      </c>
      <c r="C2225" s="31" t="s">
        <v>12057</v>
      </c>
      <c r="D2225" s="31"/>
      <c r="E2225" s="31" t="s">
        <v>5171</v>
      </c>
      <c r="F2225" s="31" t="s">
        <v>12058</v>
      </c>
      <c r="G2225" s="47"/>
      <c r="H2225" s="33">
        <v>0</v>
      </c>
      <c r="I2225" s="31"/>
      <c r="J2225" s="31"/>
      <c r="K2225" s="31" t="s">
        <v>5164</v>
      </c>
      <c r="L2225" s="31" t="s">
        <v>5165</v>
      </c>
      <c r="M2225" s="31" t="s">
        <v>5174</v>
      </c>
      <c r="N2225" s="31"/>
      <c r="O2225" s="31" t="s">
        <v>12055</v>
      </c>
      <c r="P2225" s="31" t="s">
        <v>12056</v>
      </c>
      <c r="Q2225" s="31" t="s">
        <v>5168</v>
      </c>
    </row>
    <row r="2226" spans="1:17" hidden="1" x14ac:dyDescent="0.2">
      <c r="A2226" s="31" t="s">
        <v>12059</v>
      </c>
      <c r="B2226" s="31" t="s">
        <v>12060</v>
      </c>
      <c r="C2226" s="31" t="s">
        <v>12061</v>
      </c>
      <c r="D2226" s="31" t="s">
        <v>12062</v>
      </c>
      <c r="E2226" s="31" t="s">
        <v>5419</v>
      </c>
      <c r="F2226" s="31" t="s">
        <v>12062</v>
      </c>
      <c r="G2226" s="47"/>
      <c r="H2226" s="33">
        <v>0</v>
      </c>
      <c r="I2226" s="31" t="s">
        <v>5661</v>
      </c>
      <c r="J2226" s="31" t="s">
        <v>5662</v>
      </c>
      <c r="K2226" s="31" t="s">
        <v>5164</v>
      </c>
      <c r="L2226" s="31" t="s">
        <v>5278</v>
      </c>
      <c r="M2226" s="31" t="s">
        <v>5832</v>
      </c>
      <c r="N2226" s="31"/>
      <c r="O2226" s="31" t="s">
        <v>12063</v>
      </c>
      <c r="P2226" s="31" t="s">
        <v>12063</v>
      </c>
      <c r="Q2226" s="31" t="s">
        <v>5168</v>
      </c>
    </row>
    <row r="2227" spans="1:17" hidden="1" x14ac:dyDescent="0.2">
      <c r="A2227" s="31" t="s">
        <v>12064</v>
      </c>
      <c r="B2227" s="31" t="s">
        <v>12065</v>
      </c>
      <c r="C2227" s="31" t="s">
        <v>12066</v>
      </c>
      <c r="D2227" s="31" t="s">
        <v>12062</v>
      </c>
      <c r="E2227" s="31" t="s">
        <v>5419</v>
      </c>
      <c r="F2227" s="31" t="s">
        <v>12062</v>
      </c>
      <c r="G2227" s="47"/>
      <c r="H2227" s="33">
        <v>0</v>
      </c>
      <c r="I2227" s="31" t="s">
        <v>5661</v>
      </c>
      <c r="J2227" s="31" t="s">
        <v>5662</v>
      </c>
      <c r="K2227" s="31" t="s">
        <v>5164</v>
      </c>
      <c r="L2227" s="31" t="s">
        <v>5278</v>
      </c>
      <c r="M2227" s="31" t="s">
        <v>5832</v>
      </c>
      <c r="N2227" s="31"/>
      <c r="O2227" s="31" t="s">
        <v>12063</v>
      </c>
      <c r="P2227" s="31" t="s">
        <v>12063</v>
      </c>
      <c r="Q2227" s="31" t="s">
        <v>5168</v>
      </c>
    </row>
    <row r="2228" spans="1:17" hidden="1" x14ac:dyDescent="0.2">
      <c r="A2228" s="31" t="s">
        <v>3968</v>
      </c>
      <c r="B2228" s="31" t="s">
        <v>3969</v>
      </c>
      <c r="C2228" s="31" t="s">
        <v>12067</v>
      </c>
      <c r="D2228" s="31"/>
      <c r="E2228" s="31" t="s">
        <v>5419</v>
      </c>
      <c r="F2228" s="31" t="s">
        <v>12068</v>
      </c>
      <c r="G2228" s="47"/>
      <c r="H2228" s="33">
        <v>0</v>
      </c>
      <c r="I2228" s="31" t="s">
        <v>5661</v>
      </c>
      <c r="J2228" s="31" t="s">
        <v>5662</v>
      </c>
      <c r="K2228" s="31" t="s">
        <v>5164</v>
      </c>
      <c r="L2228" s="31" t="s">
        <v>5278</v>
      </c>
      <c r="M2228" s="31" t="s">
        <v>5290</v>
      </c>
      <c r="N2228" s="31" t="s">
        <v>12069</v>
      </c>
      <c r="O2228" s="31" t="s">
        <v>3968</v>
      </c>
      <c r="P2228" s="31" t="s">
        <v>3969</v>
      </c>
      <c r="Q2228" s="31" t="s">
        <v>5168</v>
      </c>
    </row>
    <row r="2229" spans="1:17" hidden="1" x14ac:dyDescent="0.2">
      <c r="A2229" s="31" t="s">
        <v>12070</v>
      </c>
      <c r="B2229" s="31" t="s">
        <v>4348</v>
      </c>
      <c r="C2229" s="31" t="s">
        <v>12071</v>
      </c>
      <c r="D2229" s="31"/>
      <c r="E2229" s="31" t="s">
        <v>5419</v>
      </c>
      <c r="F2229" s="31" t="s">
        <v>3948</v>
      </c>
      <c r="G2229" s="47"/>
      <c r="H2229" s="33">
        <v>0</v>
      </c>
      <c r="I2229" s="31" t="s">
        <v>5661</v>
      </c>
      <c r="J2229" s="31" t="s">
        <v>5662</v>
      </c>
      <c r="K2229" s="31" t="s">
        <v>5164</v>
      </c>
      <c r="L2229" s="31" t="s">
        <v>5278</v>
      </c>
      <c r="M2229" s="31" t="s">
        <v>5819</v>
      </c>
      <c r="N2229" s="31" t="s">
        <v>12072</v>
      </c>
      <c r="O2229" s="31" t="s">
        <v>3968</v>
      </c>
      <c r="P2229" s="31" t="s">
        <v>3969</v>
      </c>
      <c r="Q2229" s="31" t="s">
        <v>5168</v>
      </c>
    </row>
    <row r="2230" spans="1:17" hidden="1" x14ac:dyDescent="0.2">
      <c r="A2230" s="31" t="s">
        <v>12073</v>
      </c>
      <c r="B2230" s="31" t="s">
        <v>12074</v>
      </c>
      <c r="C2230" s="31" t="s">
        <v>12075</v>
      </c>
      <c r="D2230" s="31"/>
      <c r="E2230" s="31" t="s">
        <v>5419</v>
      </c>
      <c r="F2230" s="31" t="s">
        <v>3948</v>
      </c>
      <c r="G2230" s="47"/>
      <c r="H2230" s="33">
        <v>0</v>
      </c>
      <c r="I2230" s="31" t="s">
        <v>5661</v>
      </c>
      <c r="J2230" s="31" t="s">
        <v>5662</v>
      </c>
      <c r="K2230" s="31" t="s">
        <v>5164</v>
      </c>
      <c r="L2230" s="31" t="s">
        <v>5278</v>
      </c>
      <c r="M2230" s="31" t="s">
        <v>5673</v>
      </c>
      <c r="N2230" s="31" t="s">
        <v>11179</v>
      </c>
      <c r="O2230" s="31" t="s">
        <v>3968</v>
      </c>
      <c r="P2230" s="31" t="s">
        <v>3969</v>
      </c>
      <c r="Q2230" s="31" t="s">
        <v>5168</v>
      </c>
    </row>
    <row r="2231" spans="1:17" hidden="1" x14ac:dyDescent="0.2">
      <c r="A2231" s="31" t="s">
        <v>12076</v>
      </c>
      <c r="B2231" s="31" t="s">
        <v>5145</v>
      </c>
      <c r="C2231" s="31" t="s">
        <v>12077</v>
      </c>
      <c r="D2231" s="31"/>
      <c r="E2231" s="31" t="s">
        <v>5419</v>
      </c>
      <c r="F2231" s="31" t="s">
        <v>3948</v>
      </c>
      <c r="G2231" s="47"/>
      <c r="H2231" s="33">
        <v>0</v>
      </c>
      <c r="I2231" s="31" t="s">
        <v>5661</v>
      </c>
      <c r="J2231" s="31" t="s">
        <v>5662</v>
      </c>
      <c r="K2231" s="31" t="s">
        <v>5164</v>
      </c>
      <c r="L2231" s="31" t="s">
        <v>5278</v>
      </c>
      <c r="M2231" s="31" t="s">
        <v>5290</v>
      </c>
      <c r="N2231" s="31" t="s">
        <v>5694</v>
      </c>
      <c r="O2231" s="31" t="s">
        <v>3968</v>
      </c>
      <c r="P2231" s="31" t="s">
        <v>3969</v>
      </c>
      <c r="Q2231" s="31" t="s">
        <v>5168</v>
      </c>
    </row>
    <row r="2232" spans="1:17" hidden="1" x14ac:dyDescent="0.2">
      <c r="A2232" s="31" t="s">
        <v>12078</v>
      </c>
      <c r="B2232" s="31" t="s">
        <v>5144</v>
      </c>
      <c r="C2232" s="31" t="s">
        <v>12079</v>
      </c>
      <c r="D2232" s="31"/>
      <c r="E2232" s="31" t="s">
        <v>5419</v>
      </c>
      <c r="F2232" s="31" t="s">
        <v>3948</v>
      </c>
      <c r="G2232" s="47"/>
      <c r="H2232" s="33">
        <v>0</v>
      </c>
      <c r="I2232" s="31" t="s">
        <v>5661</v>
      </c>
      <c r="J2232" s="31" t="s">
        <v>5662</v>
      </c>
      <c r="K2232" s="31" t="s">
        <v>5164</v>
      </c>
      <c r="L2232" s="31" t="s">
        <v>5278</v>
      </c>
      <c r="M2232" s="31" t="s">
        <v>5687</v>
      </c>
      <c r="N2232" s="31"/>
      <c r="O2232" s="31" t="s">
        <v>3968</v>
      </c>
      <c r="P2232" s="31" t="s">
        <v>3969</v>
      </c>
      <c r="Q2232" s="31" t="s">
        <v>5168</v>
      </c>
    </row>
    <row r="2233" spans="1:17" hidden="1" x14ac:dyDescent="0.2">
      <c r="A2233" s="31" t="s">
        <v>4209</v>
      </c>
      <c r="B2233" s="31" t="s">
        <v>4208</v>
      </c>
      <c r="C2233" s="31" t="s">
        <v>12080</v>
      </c>
      <c r="D2233" s="31"/>
      <c r="E2233" s="31" t="s">
        <v>5419</v>
      </c>
      <c r="F2233" s="31" t="s">
        <v>3948</v>
      </c>
      <c r="G2233" s="47"/>
      <c r="H2233" s="33">
        <v>0</v>
      </c>
      <c r="I2233" s="31" t="s">
        <v>5661</v>
      </c>
      <c r="J2233" s="31" t="s">
        <v>5662</v>
      </c>
      <c r="K2233" s="31" t="s">
        <v>5164</v>
      </c>
      <c r="L2233" s="31" t="s">
        <v>5278</v>
      </c>
      <c r="M2233" s="31" t="s">
        <v>5290</v>
      </c>
      <c r="N2233" s="31"/>
      <c r="O2233" s="31" t="s">
        <v>3968</v>
      </c>
      <c r="P2233" s="31" t="s">
        <v>3969</v>
      </c>
      <c r="Q2233" s="31" t="s">
        <v>5168</v>
      </c>
    </row>
    <row r="2234" spans="1:17" hidden="1" x14ac:dyDescent="0.2">
      <c r="A2234" s="31" t="s">
        <v>12081</v>
      </c>
      <c r="B2234" s="31" t="s">
        <v>5143</v>
      </c>
      <c r="C2234" s="31" t="s">
        <v>12082</v>
      </c>
      <c r="D2234" s="31"/>
      <c r="E2234" s="31" t="s">
        <v>5419</v>
      </c>
      <c r="F2234" s="31" t="s">
        <v>3948</v>
      </c>
      <c r="G2234" s="47"/>
      <c r="H2234" s="33">
        <v>0</v>
      </c>
      <c r="I2234" s="31" t="s">
        <v>5421</v>
      </c>
      <c r="J2234" s="31" t="s">
        <v>5422</v>
      </c>
      <c r="K2234" s="31" t="s">
        <v>5164</v>
      </c>
      <c r="L2234" s="31" t="s">
        <v>5278</v>
      </c>
      <c r="M2234" s="31" t="s">
        <v>5609</v>
      </c>
      <c r="N2234" s="31"/>
      <c r="O2234" s="31" t="s">
        <v>3968</v>
      </c>
      <c r="P2234" s="31" t="s">
        <v>3969</v>
      </c>
      <c r="Q2234" s="31" t="s">
        <v>5168</v>
      </c>
    </row>
    <row r="2235" spans="1:17" hidden="1" x14ac:dyDescent="0.2">
      <c r="A2235" s="31" t="s">
        <v>4345</v>
      </c>
      <c r="B2235" s="31" t="s">
        <v>4344</v>
      </c>
      <c r="C2235" s="31" t="s">
        <v>12083</v>
      </c>
      <c r="D2235" s="31"/>
      <c r="E2235" s="31" t="s">
        <v>5419</v>
      </c>
      <c r="F2235" s="31" t="s">
        <v>3948</v>
      </c>
      <c r="G2235" s="47"/>
      <c r="H2235" s="33">
        <v>0</v>
      </c>
      <c r="I2235" s="31" t="s">
        <v>5661</v>
      </c>
      <c r="J2235" s="31" t="s">
        <v>5662</v>
      </c>
      <c r="K2235" s="31" t="s">
        <v>5164</v>
      </c>
      <c r="L2235" s="31" t="s">
        <v>5278</v>
      </c>
      <c r="M2235" s="31" t="s">
        <v>5290</v>
      </c>
      <c r="N2235" s="31"/>
      <c r="O2235" s="31" t="s">
        <v>3968</v>
      </c>
      <c r="P2235" s="31" t="s">
        <v>3969</v>
      </c>
      <c r="Q2235" s="31" t="s">
        <v>5168</v>
      </c>
    </row>
    <row r="2236" spans="1:17" hidden="1" x14ac:dyDescent="0.2">
      <c r="A2236" s="31" t="s">
        <v>12084</v>
      </c>
      <c r="B2236" s="31" t="s">
        <v>4417</v>
      </c>
      <c r="C2236" s="31" t="s">
        <v>12085</v>
      </c>
      <c r="D2236" s="31"/>
      <c r="E2236" s="31" t="s">
        <v>5419</v>
      </c>
      <c r="F2236" s="31" t="s">
        <v>3948</v>
      </c>
      <c r="G2236" s="47"/>
      <c r="H2236" s="33">
        <v>0</v>
      </c>
      <c r="I2236" s="31" t="s">
        <v>5661</v>
      </c>
      <c r="J2236" s="31" t="s">
        <v>5662</v>
      </c>
      <c r="K2236" s="31" t="s">
        <v>5164</v>
      </c>
      <c r="L2236" s="31" t="s">
        <v>5278</v>
      </c>
      <c r="M2236" s="31" t="s">
        <v>5673</v>
      </c>
      <c r="N2236" s="31"/>
      <c r="O2236" s="31" t="s">
        <v>3968</v>
      </c>
      <c r="P2236" s="31" t="s">
        <v>3969</v>
      </c>
      <c r="Q2236" s="31" t="s">
        <v>5168</v>
      </c>
    </row>
    <row r="2237" spans="1:17" hidden="1" x14ac:dyDescent="0.2">
      <c r="A2237" s="31" t="s">
        <v>12086</v>
      </c>
      <c r="B2237" s="31" t="s">
        <v>3970</v>
      </c>
      <c r="C2237" s="31" t="s">
        <v>12087</v>
      </c>
      <c r="D2237" s="31"/>
      <c r="E2237" s="31" t="s">
        <v>5419</v>
      </c>
      <c r="F2237" s="31" t="s">
        <v>3948</v>
      </c>
      <c r="G2237" s="47"/>
      <c r="H2237" s="33">
        <v>0</v>
      </c>
      <c r="I2237" s="31" t="s">
        <v>5661</v>
      </c>
      <c r="J2237" s="31" t="s">
        <v>5662</v>
      </c>
      <c r="K2237" s="31" t="s">
        <v>5164</v>
      </c>
      <c r="L2237" s="31" t="s">
        <v>5278</v>
      </c>
      <c r="M2237" s="31" t="s">
        <v>5673</v>
      </c>
      <c r="N2237" s="31"/>
      <c r="O2237" s="31" t="s">
        <v>3968</v>
      </c>
      <c r="P2237" s="31" t="s">
        <v>3969</v>
      </c>
      <c r="Q2237" s="31" t="s">
        <v>5168</v>
      </c>
    </row>
    <row r="2238" spans="1:17" hidden="1" x14ac:dyDescent="0.2">
      <c r="A2238" s="31" t="s">
        <v>12088</v>
      </c>
      <c r="B2238" s="31" t="s">
        <v>4377</v>
      </c>
      <c r="C2238" s="31" t="s">
        <v>12089</v>
      </c>
      <c r="D2238" s="31"/>
      <c r="E2238" s="31" t="s">
        <v>5419</v>
      </c>
      <c r="F2238" s="31" t="s">
        <v>3948</v>
      </c>
      <c r="G2238" s="47"/>
      <c r="H2238" s="33">
        <v>0</v>
      </c>
      <c r="I2238" s="31" t="s">
        <v>5421</v>
      </c>
      <c r="J2238" s="31" t="s">
        <v>5422</v>
      </c>
      <c r="K2238" s="31" t="s">
        <v>5164</v>
      </c>
      <c r="L2238" s="31" t="s">
        <v>5278</v>
      </c>
      <c r="M2238" s="31" t="s">
        <v>5609</v>
      </c>
      <c r="N2238" s="31" t="s">
        <v>12090</v>
      </c>
      <c r="O2238" s="31" t="s">
        <v>3968</v>
      </c>
      <c r="P2238" s="31" t="s">
        <v>3969</v>
      </c>
      <c r="Q2238" s="31" t="s">
        <v>5168</v>
      </c>
    </row>
    <row r="2239" spans="1:17" hidden="1" x14ac:dyDescent="0.2">
      <c r="A2239" s="31" t="s">
        <v>4439</v>
      </c>
      <c r="B2239" s="31" t="s">
        <v>4438</v>
      </c>
      <c r="C2239" s="31" t="s">
        <v>12091</v>
      </c>
      <c r="D2239" s="31"/>
      <c r="E2239" s="31" t="s">
        <v>5419</v>
      </c>
      <c r="F2239" s="31" t="s">
        <v>3948</v>
      </c>
      <c r="G2239" s="47"/>
      <c r="H2239" s="33">
        <v>0</v>
      </c>
      <c r="I2239" s="31" t="s">
        <v>5421</v>
      </c>
      <c r="J2239" s="31" t="s">
        <v>5422</v>
      </c>
      <c r="K2239" s="31" t="s">
        <v>5164</v>
      </c>
      <c r="L2239" s="31" t="s">
        <v>5278</v>
      </c>
      <c r="M2239" s="31" t="s">
        <v>5701</v>
      </c>
      <c r="N2239" s="31"/>
      <c r="O2239" s="31" t="s">
        <v>3968</v>
      </c>
      <c r="P2239" s="31" t="s">
        <v>3969</v>
      </c>
      <c r="Q2239" s="31" t="s">
        <v>5168</v>
      </c>
    </row>
    <row r="2240" spans="1:17" hidden="1" x14ac:dyDescent="0.2">
      <c r="A2240" s="31" t="s">
        <v>12092</v>
      </c>
      <c r="B2240" s="31" t="s">
        <v>4379</v>
      </c>
      <c r="C2240" s="31" t="s">
        <v>12093</v>
      </c>
      <c r="D2240" s="31"/>
      <c r="E2240" s="31" t="s">
        <v>5419</v>
      </c>
      <c r="F2240" s="31" t="s">
        <v>3948</v>
      </c>
      <c r="G2240" s="47"/>
      <c r="H2240" s="33">
        <v>0</v>
      </c>
      <c r="I2240" s="31" t="s">
        <v>5421</v>
      </c>
      <c r="J2240" s="31" t="s">
        <v>5422</v>
      </c>
      <c r="K2240" s="31" t="s">
        <v>5164</v>
      </c>
      <c r="L2240" s="31" t="s">
        <v>5278</v>
      </c>
      <c r="M2240" s="31" t="s">
        <v>5794</v>
      </c>
      <c r="N2240" s="31" t="s">
        <v>6586</v>
      </c>
      <c r="O2240" s="31" t="s">
        <v>3968</v>
      </c>
      <c r="P2240" s="31" t="s">
        <v>3969</v>
      </c>
      <c r="Q2240" s="31" t="s">
        <v>5168</v>
      </c>
    </row>
    <row r="2241" spans="1:17" hidden="1" x14ac:dyDescent="0.2">
      <c r="A2241" s="31" t="s">
        <v>4347</v>
      </c>
      <c r="B2241" s="31" t="s">
        <v>4346</v>
      </c>
      <c r="C2241" s="31" t="s">
        <v>12094</v>
      </c>
      <c r="D2241" s="31"/>
      <c r="E2241" s="31" t="s">
        <v>5419</v>
      </c>
      <c r="F2241" s="31" t="s">
        <v>3948</v>
      </c>
      <c r="G2241" s="47"/>
      <c r="H2241" s="33">
        <v>0</v>
      </c>
      <c r="I2241" s="31" t="s">
        <v>5421</v>
      </c>
      <c r="J2241" s="31" t="s">
        <v>5422</v>
      </c>
      <c r="K2241" s="31" t="s">
        <v>5164</v>
      </c>
      <c r="L2241" s="31" t="s">
        <v>5278</v>
      </c>
      <c r="M2241" s="31" t="s">
        <v>5701</v>
      </c>
      <c r="N2241" s="31"/>
      <c r="O2241" s="31" t="s">
        <v>3968</v>
      </c>
      <c r="P2241" s="31" t="s">
        <v>3969</v>
      </c>
      <c r="Q2241" s="31" t="s">
        <v>5168</v>
      </c>
    </row>
    <row r="2242" spans="1:17" hidden="1" x14ac:dyDescent="0.2">
      <c r="A2242" s="31" t="s">
        <v>4339</v>
      </c>
      <c r="B2242" s="31" t="s">
        <v>4338</v>
      </c>
      <c r="C2242" s="31" t="s">
        <v>12095</v>
      </c>
      <c r="D2242" s="31"/>
      <c r="E2242" s="31" t="s">
        <v>5419</v>
      </c>
      <c r="F2242" s="31" t="s">
        <v>3948</v>
      </c>
      <c r="G2242" s="47"/>
      <c r="H2242" s="33">
        <v>0</v>
      </c>
      <c r="I2242" s="31" t="s">
        <v>5661</v>
      </c>
      <c r="J2242" s="31" t="s">
        <v>5662</v>
      </c>
      <c r="K2242" s="31" t="s">
        <v>5164</v>
      </c>
      <c r="L2242" s="31" t="s">
        <v>5278</v>
      </c>
      <c r="M2242" s="31" t="s">
        <v>5673</v>
      </c>
      <c r="N2242" s="31"/>
      <c r="O2242" s="31" t="s">
        <v>3968</v>
      </c>
      <c r="P2242" s="31" t="s">
        <v>3969</v>
      </c>
      <c r="Q2242" s="31" t="s">
        <v>5168</v>
      </c>
    </row>
    <row r="2243" spans="1:17" hidden="1" x14ac:dyDescent="0.2">
      <c r="A2243" s="31" t="s">
        <v>12096</v>
      </c>
      <c r="B2243" s="31" t="s">
        <v>5142</v>
      </c>
      <c r="C2243" s="31" t="s">
        <v>12097</v>
      </c>
      <c r="D2243" s="31"/>
      <c r="E2243" s="31" t="s">
        <v>5419</v>
      </c>
      <c r="F2243" s="31"/>
      <c r="G2243" s="47"/>
      <c r="H2243" s="33">
        <v>0</v>
      </c>
      <c r="I2243" s="31" t="s">
        <v>5661</v>
      </c>
      <c r="J2243" s="31" t="s">
        <v>5662</v>
      </c>
      <c r="K2243" s="31" t="s">
        <v>5164</v>
      </c>
      <c r="L2243" s="31" t="s">
        <v>5278</v>
      </c>
      <c r="M2243" s="31" t="s">
        <v>5290</v>
      </c>
      <c r="N2243" s="31"/>
      <c r="O2243" s="31" t="s">
        <v>3968</v>
      </c>
      <c r="P2243" s="31" t="s">
        <v>3969</v>
      </c>
      <c r="Q2243" s="31" t="s">
        <v>5168</v>
      </c>
    </row>
    <row r="2244" spans="1:17" hidden="1" x14ac:dyDescent="0.2">
      <c r="A2244" s="31" t="s">
        <v>12098</v>
      </c>
      <c r="B2244" s="31" t="s">
        <v>12099</v>
      </c>
      <c r="C2244" s="31" t="s">
        <v>12100</v>
      </c>
      <c r="D2244" s="31"/>
      <c r="E2244" s="31" t="s">
        <v>5419</v>
      </c>
      <c r="F2244" s="31"/>
      <c r="G2244" s="47"/>
      <c r="H2244" s="33">
        <v>0</v>
      </c>
      <c r="I2244" s="31" t="s">
        <v>5661</v>
      </c>
      <c r="J2244" s="31" t="s">
        <v>5662</v>
      </c>
      <c r="K2244" s="31" t="s">
        <v>5164</v>
      </c>
      <c r="L2244" s="31" t="s">
        <v>5278</v>
      </c>
      <c r="M2244" s="31" t="s">
        <v>5687</v>
      </c>
      <c r="N2244" s="31"/>
      <c r="O2244" s="31" t="s">
        <v>3968</v>
      </c>
      <c r="P2244" s="31" t="s">
        <v>3969</v>
      </c>
      <c r="Q2244" s="31" t="s">
        <v>5168</v>
      </c>
    </row>
    <row r="2245" spans="1:17" hidden="1" x14ac:dyDescent="0.2">
      <c r="A2245" s="31" t="s">
        <v>4207</v>
      </c>
      <c r="B2245" s="31" t="s">
        <v>4206</v>
      </c>
      <c r="C2245" s="31" t="s">
        <v>12101</v>
      </c>
      <c r="D2245" s="31"/>
      <c r="E2245" s="31" t="s">
        <v>5419</v>
      </c>
      <c r="F2245" s="31" t="s">
        <v>3948</v>
      </c>
      <c r="G2245" s="47"/>
      <c r="H2245" s="33">
        <v>0</v>
      </c>
      <c r="I2245" s="31" t="s">
        <v>5661</v>
      </c>
      <c r="J2245" s="31" t="s">
        <v>5662</v>
      </c>
      <c r="K2245" s="31" t="s">
        <v>5164</v>
      </c>
      <c r="L2245" s="31" t="s">
        <v>5278</v>
      </c>
      <c r="M2245" s="31" t="s">
        <v>5687</v>
      </c>
      <c r="N2245" s="31"/>
      <c r="O2245" s="31" t="s">
        <v>3968</v>
      </c>
      <c r="P2245" s="31" t="s">
        <v>3969</v>
      </c>
      <c r="Q2245" s="31" t="s">
        <v>5168</v>
      </c>
    </row>
    <row r="2246" spans="1:17" hidden="1" x14ac:dyDescent="0.2">
      <c r="A2246" s="31" t="s">
        <v>12102</v>
      </c>
      <c r="B2246" s="31" t="s">
        <v>4337</v>
      </c>
      <c r="C2246" s="31" t="s">
        <v>12103</v>
      </c>
      <c r="D2246" s="31"/>
      <c r="E2246" s="31" t="s">
        <v>5419</v>
      </c>
      <c r="F2246" s="31" t="s">
        <v>3948</v>
      </c>
      <c r="G2246" s="47"/>
      <c r="H2246" s="33">
        <v>0</v>
      </c>
      <c r="I2246" s="31" t="s">
        <v>5661</v>
      </c>
      <c r="J2246" s="31" t="s">
        <v>5662</v>
      </c>
      <c r="K2246" s="31" t="s">
        <v>5164</v>
      </c>
      <c r="L2246" s="31" t="s">
        <v>5278</v>
      </c>
      <c r="M2246" s="31" t="s">
        <v>5663</v>
      </c>
      <c r="N2246" s="31"/>
      <c r="O2246" s="31" t="s">
        <v>3968</v>
      </c>
      <c r="P2246" s="31" t="s">
        <v>3969</v>
      </c>
      <c r="Q2246" s="31" t="s">
        <v>5168</v>
      </c>
    </row>
    <row r="2247" spans="1:17" hidden="1" x14ac:dyDescent="0.2">
      <c r="A2247" s="31" t="s">
        <v>12104</v>
      </c>
      <c r="B2247" s="31" t="s">
        <v>12105</v>
      </c>
      <c r="C2247" s="31" t="s">
        <v>12106</v>
      </c>
      <c r="D2247" s="31"/>
      <c r="E2247" s="31" t="s">
        <v>5419</v>
      </c>
      <c r="F2247" s="31" t="s">
        <v>3948</v>
      </c>
      <c r="G2247" s="47"/>
      <c r="H2247" s="33">
        <v>0</v>
      </c>
      <c r="I2247" s="31" t="s">
        <v>5661</v>
      </c>
      <c r="J2247" s="31" t="s">
        <v>5662</v>
      </c>
      <c r="K2247" s="31" t="s">
        <v>5164</v>
      </c>
      <c r="L2247" s="31" t="s">
        <v>5278</v>
      </c>
      <c r="M2247" s="31" t="s">
        <v>5687</v>
      </c>
      <c r="N2247" s="31"/>
      <c r="O2247" s="31" t="s">
        <v>3968</v>
      </c>
      <c r="P2247" s="31" t="s">
        <v>3969</v>
      </c>
      <c r="Q2247" s="31" t="s">
        <v>5168</v>
      </c>
    </row>
    <row r="2248" spans="1:17" hidden="1" x14ac:dyDescent="0.2">
      <c r="A2248" s="31" t="s">
        <v>12107</v>
      </c>
      <c r="B2248" s="31" t="s">
        <v>12108</v>
      </c>
      <c r="C2248" s="31" t="s">
        <v>12109</v>
      </c>
      <c r="D2248" s="31"/>
      <c r="E2248" s="31" t="s">
        <v>5419</v>
      </c>
      <c r="F2248" s="31" t="s">
        <v>3948</v>
      </c>
      <c r="G2248" s="47"/>
      <c r="H2248" s="33">
        <v>0</v>
      </c>
      <c r="I2248" s="31" t="s">
        <v>5661</v>
      </c>
      <c r="J2248" s="31" t="s">
        <v>5662</v>
      </c>
      <c r="K2248" s="31" t="s">
        <v>5164</v>
      </c>
      <c r="L2248" s="31" t="s">
        <v>5278</v>
      </c>
      <c r="M2248" s="31" t="s">
        <v>5673</v>
      </c>
      <c r="N2248" s="31"/>
      <c r="O2248" s="31" t="s">
        <v>3968</v>
      </c>
      <c r="P2248" s="31" t="s">
        <v>3969</v>
      </c>
      <c r="Q2248" s="31" t="s">
        <v>5168</v>
      </c>
    </row>
    <row r="2249" spans="1:17" hidden="1" x14ac:dyDescent="0.2">
      <c r="A2249" s="31" t="s">
        <v>4343</v>
      </c>
      <c r="B2249" s="31" t="s">
        <v>4342</v>
      </c>
      <c r="C2249" s="31" t="s">
        <v>12110</v>
      </c>
      <c r="D2249" s="31"/>
      <c r="E2249" s="31" t="s">
        <v>5419</v>
      </c>
      <c r="F2249" s="31" t="s">
        <v>3948</v>
      </c>
      <c r="G2249" s="47"/>
      <c r="H2249" s="33">
        <v>0</v>
      </c>
      <c r="I2249" s="31" t="s">
        <v>5421</v>
      </c>
      <c r="J2249" s="31" t="s">
        <v>5422</v>
      </c>
      <c r="K2249" s="31" t="s">
        <v>5164</v>
      </c>
      <c r="L2249" s="31" t="s">
        <v>5278</v>
      </c>
      <c r="M2249" s="31" t="s">
        <v>5279</v>
      </c>
      <c r="N2249" s="31"/>
      <c r="O2249" s="31" t="s">
        <v>3968</v>
      </c>
      <c r="P2249" s="31" t="s">
        <v>3969</v>
      </c>
      <c r="Q2249" s="31" t="s">
        <v>5168</v>
      </c>
    </row>
    <row r="2250" spans="1:17" hidden="1" x14ac:dyDescent="0.2">
      <c r="A2250" s="31" t="s">
        <v>12111</v>
      </c>
      <c r="B2250" s="31" t="s">
        <v>12112</v>
      </c>
      <c r="C2250" s="31" t="s">
        <v>12113</v>
      </c>
      <c r="D2250" s="31"/>
      <c r="E2250" s="31" t="s">
        <v>5419</v>
      </c>
      <c r="F2250" s="31" t="s">
        <v>3948</v>
      </c>
      <c r="G2250" s="47"/>
      <c r="H2250" s="33">
        <v>0</v>
      </c>
      <c r="I2250" s="31" t="s">
        <v>5661</v>
      </c>
      <c r="J2250" s="31" t="s">
        <v>5662</v>
      </c>
      <c r="K2250" s="31" t="s">
        <v>5164</v>
      </c>
      <c r="L2250" s="31" t="s">
        <v>5278</v>
      </c>
      <c r="M2250" s="31" t="s">
        <v>5290</v>
      </c>
      <c r="N2250" s="31"/>
      <c r="O2250" s="31" t="s">
        <v>3968</v>
      </c>
      <c r="P2250" s="31" t="s">
        <v>3969</v>
      </c>
      <c r="Q2250" s="31" t="s">
        <v>5168</v>
      </c>
    </row>
    <row r="2251" spans="1:17" hidden="1" x14ac:dyDescent="0.2">
      <c r="A2251" s="31" t="s">
        <v>3972</v>
      </c>
      <c r="B2251" s="31" t="s">
        <v>3971</v>
      </c>
      <c r="C2251" s="31" t="s">
        <v>12114</v>
      </c>
      <c r="D2251" s="31"/>
      <c r="E2251" s="31" t="s">
        <v>5419</v>
      </c>
      <c r="F2251" s="31" t="s">
        <v>3948</v>
      </c>
      <c r="G2251" s="47"/>
      <c r="H2251" s="33">
        <v>0</v>
      </c>
      <c r="I2251" s="31" t="s">
        <v>5421</v>
      </c>
      <c r="J2251" s="31" t="s">
        <v>5422</v>
      </c>
      <c r="K2251" s="31" t="s">
        <v>5164</v>
      </c>
      <c r="L2251" s="31" t="s">
        <v>5278</v>
      </c>
      <c r="M2251" s="31" t="s">
        <v>5616</v>
      </c>
      <c r="N2251" s="31"/>
      <c r="O2251" s="31" t="s">
        <v>3968</v>
      </c>
      <c r="P2251" s="31" t="s">
        <v>3969</v>
      </c>
      <c r="Q2251" s="31" t="s">
        <v>5168</v>
      </c>
    </row>
    <row r="2252" spans="1:17" hidden="1" x14ac:dyDescent="0.2">
      <c r="A2252" s="31" t="s">
        <v>12115</v>
      </c>
      <c r="B2252" s="31" t="s">
        <v>3973</v>
      </c>
      <c r="C2252" s="31" t="s">
        <v>12116</v>
      </c>
      <c r="D2252" s="31"/>
      <c r="E2252" s="31" t="s">
        <v>5419</v>
      </c>
      <c r="F2252" s="31" t="s">
        <v>3948</v>
      </c>
      <c r="G2252" s="47"/>
      <c r="H2252" s="33">
        <v>0</v>
      </c>
      <c r="I2252" s="31" t="s">
        <v>5661</v>
      </c>
      <c r="J2252" s="31" t="s">
        <v>5662</v>
      </c>
      <c r="K2252" s="31" t="s">
        <v>5164</v>
      </c>
      <c r="L2252" s="31" t="s">
        <v>5278</v>
      </c>
      <c r="M2252" s="31" t="s">
        <v>5819</v>
      </c>
      <c r="N2252" s="31"/>
      <c r="O2252" s="31" t="s">
        <v>3968</v>
      </c>
      <c r="P2252" s="31" t="s">
        <v>3969</v>
      </c>
      <c r="Q2252" s="31" t="s">
        <v>5168</v>
      </c>
    </row>
    <row r="2253" spans="1:17" hidden="1" x14ac:dyDescent="0.2">
      <c r="A2253" s="31" t="s">
        <v>12117</v>
      </c>
      <c r="B2253" s="31" t="s">
        <v>4340</v>
      </c>
      <c r="C2253" s="31" t="s">
        <v>12118</v>
      </c>
      <c r="D2253" s="31"/>
      <c r="E2253" s="31" t="s">
        <v>5419</v>
      </c>
      <c r="F2253" s="31" t="s">
        <v>3948</v>
      </c>
      <c r="G2253" s="47"/>
      <c r="H2253" s="33">
        <v>0</v>
      </c>
      <c r="I2253" s="31" t="s">
        <v>5421</v>
      </c>
      <c r="J2253" s="31" t="s">
        <v>5422</v>
      </c>
      <c r="K2253" s="31" t="s">
        <v>5164</v>
      </c>
      <c r="L2253" s="31" t="s">
        <v>5278</v>
      </c>
      <c r="M2253" s="31" t="s">
        <v>5819</v>
      </c>
      <c r="N2253" s="31"/>
      <c r="O2253" s="31" t="s">
        <v>3968</v>
      </c>
      <c r="P2253" s="31" t="s">
        <v>3969</v>
      </c>
      <c r="Q2253" s="31" t="s">
        <v>5168</v>
      </c>
    </row>
    <row r="2254" spans="1:17" hidden="1" x14ac:dyDescent="0.2">
      <c r="A2254" s="31" t="s">
        <v>3975</v>
      </c>
      <c r="B2254" s="31" t="s">
        <v>3974</v>
      </c>
      <c r="C2254" s="31" t="s">
        <v>12119</v>
      </c>
      <c r="D2254" s="31"/>
      <c r="E2254" s="31" t="s">
        <v>5419</v>
      </c>
      <c r="F2254" s="31" t="s">
        <v>3948</v>
      </c>
      <c r="G2254" s="47"/>
      <c r="H2254" s="33">
        <v>0</v>
      </c>
      <c r="I2254" s="31" t="s">
        <v>5421</v>
      </c>
      <c r="J2254" s="31" t="s">
        <v>5422</v>
      </c>
      <c r="K2254" s="31" t="s">
        <v>5164</v>
      </c>
      <c r="L2254" s="31" t="s">
        <v>5278</v>
      </c>
      <c r="M2254" s="31" t="s">
        <v>5627</v>
      </c>
      <c r="N2254" s="31"/>
      <c r="O2254" s="31" t="s">
        <v>3968</v>
      </c>
      <c r="P2254" s="31" t="s">
        <v>3969</v>
      </c>
      <c r="Q2254" s="31" t="s">
        <v>5168</v>
      </c>
    </row>
    <row r="2255" spans="1:17" hidden="1" x14ac:dyDescent="0.2">
      <c r="A2255" s="31" t="s">
        <v>12120</v>
      </c>
      <c r="B2255" s="31" t="s">
        <v>4378</v>
      </c>
      <c r="C2255" s="31" t="s">
        <v>12121</v>
      </c>
      <c r="D2255" s="31"/>
      <c r="E2255" s="31" t="s">
        <v>5419</v>
      </c>
      <c r="F2255" s="31" t="s">
        <v>3948</v>
      </c>
      <c r="G2255" s="47"/>
      <c r="H2255" s="33">
        <v>0</v>
      </c>
      <c r="I2255" s="31" t="s">
        <v>5661</v>
      </c>
      <c r="J2255" s="31" t="s">
        <v>5662</v>
      </c>
      <c r="K2255" s="31" t="s">
        <v>5164</v>
      </c>
      <c r="L2255" s="31" t="s">
        <v>5278</v>
      </c>
      <c r="M2255" s="31" t="s">
        <v>5687</v>
      </c>
      <c r="N2255" s="31"/>
      <c r="O2255" s="31" t="s">
        <v>3968</v>
      </c>
      <c r="P2255" s="31" t="s">
        <v>3969</v>
      </c>
      <c r="Q2255" s="31" t="s">
        <v>5168</v>
      </c>
    </row>
    <row r="2256" spans="1:17" hidden="1" x14ac:dyDescent="0.2">
      <c r="A2256" s="31" t="s">
        <v>12122</v>
      </c>
      <c r="B2256" s="31" t="s">
        <v>12123</v>
      </c>
      <c r="C2256" s="31" t="s">
        <v>12124</v>
      </c>
      <c r="D2256" s="31"/>
      <c r="E2256" s="31" t="s">
        <v>5419</v>
      </c>
      <c r="F2256" s="31" t="s">
        <v>3948</v>
      </c>
      <c r="G2256" s="47"/>
      <c r="H2256" s="33">
        <v>0</v>
      </c>
      <c r="I2256" s="31" t="s">
        <v>5661</v>
      </c>
      <c r="J2256" s="31" t="s">
        <v>5662</v>
      </c>
      <c r="K2256" s="31" t="s">
        <v>5164</v>
      </c>
      <c r="L2256" s="31" t="s">
        <v>5278</v>
      </c>
      <c r="M2256" s="31" t="s">
        <v>5290</v>
      </c>
      <c r="N2256" s="31"/>
      <c r="O2256" s="31" t="s">
        <v>3968</v>
      </c>
      <c r="P2256" s="31" t="s">
        <v>3969</v>
      </c>
      <c r="Q2256" s="31" t="s">
        <v>5168</v>
      </c>
    </row>
    <row r="2257" spans="1:17" hidden="1" x14ac:dyDescent="0.2">
      <c r="A2257" s="31" t="s">
        <v>3977</v>
      </c>
      <c r="B2257" s="31" t="s">
        <v>3976</v>
      </c>
      <c r="C2257" s="31" t="s">
        <v>12125</v>
      </c>
      <c r="D2257" s="31"/>
      <c r="E2257" s="31" t="s">
        <v>5419</v>
      </c>
      <c r="F2257" s="31" t="s">
        <v>3948</v>
      </c>
      <c r="G2257" s="47"/>
      <c r="H2257" s="33">
        <v>0</v>
      </c>
      <c r="I2257" s="31" t="s">
        <v>5661</v>
      </c>
      <c r="J2257" s="31" t="s">
        <v>5662</v>
      </c>
      <c r="K2257" s="31" t="s">
        <v>5164</v>
      </c>
      <c r="L2257" s="31" t="s">
        <v>5278</v>
      </c>
      <c r="M2257" s="31" t="s">
        <v>5819</v>
      </c>
      <c r="N2257" s="31" t="s">
        <v>11394</v>
      </c>
      <c r="O2257" s="31" t="s">
        <v>3968</v>
      </c>
      <c r="P2257" s="31" t="s">
        <v>3969</v>
      </c>
      <c r="Q2257" s="31" t="s">
        <v>5168</v>
      </c>
    </row>
    <row r="2258" spans="1:17" hidden="1" x14ac:dyDescent="0.2">
      <c r="A2258" s="31" t="s">
        <v>12126</v>
      </c>
      <c r="B2258" s="31" t="s">
        <v>4341</v>
      </c>
      <c r="C2258" s="31" t="s">
        <v>12127</v>
      </c>
      <c r="D2258" s="31"/>
      <c r="E2258" s="31" t="s">
        <v>5419</v>
      </c>
      <c r="F2258" s="31" t="s">
        <v>3948</v>
      </c>
      <c r="G2258" s="47"/>
      <c r="H2258" s="33">
        <v>0</v>
      </c>
      <c r="I2258" s="31" t="s">
        <v>5661</v>
      </c>
      <c r="J2258" s="31" t="s">
        <v>5662</v>
      </c>
      <c r="K2258" s="31" t="s">
        <v>5164</v>
      </c>
      <c r="L2258" s="31" t="s">
        <v>5278</v>
      </c>
      <c r="M2258" s="31" t="s">
        <v>5663</v>
      </c>
      <c r="N2258" s="31"/>
      <c r="O2258" s="31" t="s">
        <v>3968</v>
      </c>
      <c r="P2258" s="31" t="s">
        <v>3969</v>
      </c>
      <c r="Q2258" s="31" t="s">
        <v>5168</v>
      </c>
    </row>
    <row r="2259" spans="1:17" hidden="1" x14ac:dyDescent="0.2">
      <c r="A2259" s="31" t="s">
        <v>12128</v>
      </c>
      <c r="B2259" s="31" t="s">
        <v>12129</v>
      </c>
      <c r="C2259" s="31" t="s">
        <v>12130</v>
      </c>
      <c r="D2259" s="31"/>
      <c r="E2259" s="31"/>
      <c r="F2259" s="31"/>
      <c r="G2259" s="47"/>
      <c r="H2259" s="33">
        <v>0</v>
      </c>
      <c r="I2259" s="31"/>
      <c r="J2259" s="31"/>
      <c r="K2259" s="31" t="s">
        <v>5164</v>
      </c>
      <c r="L2259" s="31" t="s">
        <v>8042</v>
      </c>
      <c r="M2259" s="31" t="s">
        <v>5239</v>
      </c>
      <c r="N2259" s="31" t="s">
        <v>12131</v>
      </c>
      <c r="O2259" s="31" t="s">
        <v>3968</v>
      </c>
      <c r="P2259" s="31" t="s">
        <v>3969</v>
      </c>
      <c r="Q2259" s="31" t="s">
        <v>5168</v>
      </c>
    </row>
    <row r="2260" spans="1:17" hidden="1" x14ac:dyDescent="0.2">
      <c r="A2260" s="31" t="s">
        <v>12132</v>
      </c>
      <c r="B2260" s="31" t="s">
        <v>12133</v>
      </c>
      <c r="C2260" s="31" t="s">
        <v>12134</v>
      </c>
      <c r="D2260" s="31"/>
      <c r="E2260" s="31"/>
      <c r="F2260" s="31"/>
      <c r="G2260" s="47"/>
      <c r="H2260" s="33">
        <v>0</v>
      </c>
      <c r="I2260" s="31"/>
      <c r="J2260" s="31"/>
      <c r="K2260" s="31" t="s">
        <v>5164</v>
      </c>
      <c r="L2260" s="31" t="s">
        <v>8042</v>
      </c>
      <c r="M2260" s="31" t="s">
        <v>5239</v>
      </c>
      <c r="N2260" s="31" t="s">
        <v>12135</v>
      </c>
      <c r="O2260" s="31" t="s">
        <v>3968</v>
      </c>
      <c r="P2260" s="31" t="s">
        <v>3969</v>
      </c>
      <c r="Q2260" s="31" t="s">
        <v>5168</v>
      </c>
    </row>
    <row r="2261" spans="1:17" hidden="1" x14ac:dyDescent="0.2">
      <c r="A2261" s="31" t="s">
        <v>4349</v>
      </c>
      <c r="B2261" s="31" t="s">
        <v>4498</v>
      </c>
      <c r="C2261" s="31" t="s">
        <v>12136</v>
      </c>
      <c r="D2261" s="31"/>
      <c r="E2261" s="31" t="s">
        <v>5419</v>
      </c>
      <c r="F2261" s="31"/>
      <c r="G2261" s="47"/>
      <c r="H2261" s="33">
        <v>0</v>
      </c>
      <c r="I2261" s="31" t="s">
        <v>5294</v>
      </c>
      <c r="J2261" s="31" t="s">
        <v>5295</v>
      </c>
      <c r="K2261" s="31" t="s">
        <v>5164</v>
      </c>
      <c r="L2261" s="31" t="s">
        <v>5932</v>
      </c>
      <c r="M2261" s="31" t="s">
        <v>5297</v>
      </c>
      <c r="N2261" s="31" t="s">
        <v>12137</v>
      </c>
      <c r="O2261" s="31" t="s">
        <v>3968</v>
      </c>
      <c r="P2261" s="31" t="s">
        <v>3969</v>
      </c>
      <c r="Q2261" s="31" t="s">
        <v>5168</v>
      </c>
    </row>
    <row r="2262" spans="1:17" hidden="1" x14ac:dyDescent="0.2">
      <c r="A2262" s="31" t="s">
        <v>12138</v>
      </c>
      <c r="B2262" s="31" t="s">
        <v>12139</v>
      </c>
      <c r="C2262" s="31" t="s">
        <v>12140</v>
      </c>
      <c r="D2262" s="31"/>
      <c r="E2262" s="31" t="s">
        <v>5171</v>
      </c>
      <c r="F2262" s="31" t="s">
        <v>12141</v>
      </c>
      <c r="G2262" s="47"/>
      <c r="H2262" s="33">
        <v>0</v>
      </c>
      <c r="I2262" s="31" t="s">
        <v>5212</v>
      </c>
      <c r="J2262" s="31" t="s">
        <v>5213</v>
      </c>
      <c r="K2262" s="31" t="s">
        <v>5164</v>
      </c>
      <c r="L2262" s="31" t="s">
        <v>5165</v>
      </c>
      <c r="M2262" s="31" t="s">
        <v>5379</v>
      </c>
      <c r="N2262" s="31" t="s">
        <v>8065</v>
      </c>
      <c r="O2262" s="31" t="s">
        <v>12138</v>
      </c>
      <c r="P2262" s="31" t="s">
        <v>12139</v>
      </c>
      <c r="Q2262" s="31" t="s">
        <v>5168</v>
      </c>
    </row>
    <row r="2263" spans="1:17" hidden="1" x14ac:dyDescent="0.2">
      <c r="A2263" s="31" t="s">
        <v>12142</v>
      </c>
      <c r="B2263" s="31" t="s">
        <v>12143</v>
      </c>
      <c r="C2263" s="31" t="s">
        <v>12144</v>
      </c>
      <c r="D2263" s="31"/>
      <c r="E2263" s="31"/>
      <c r="F2263" s="31" t="s">
        <v>12145</v>
      </c>
      <c r="G2263" s="47"/>
      <c r="H2263" s="33">
        <v>0</v>
      </c>
      <c r="I2263" s="31"/>
      <c r="J2263" s="31"/>
      <c r="K2263" s="31" t="s">
        <v>5164</v>
      </c>
      <c r="L2263" s="31" t="s">
        <v>5310</v>
      </c>
      <c r="M2263" s="31" t="s">
        <v>5239</v>
      </c>
      <c r="N2263" s="31" t="s">
        <v>12146</v>
      </c>
      <c r="O2263" s="31" t="s">
        <v>12142</v>
      </c>
      <c r="P2263" s="31" t="s">
        <v>12143</v>
      </c>
      <c r="Q2263" s="31" t="s">
        <v>5168</v>
      </c>
    </row>
    <row r="2264" spans="1:17" hidden="1" x14ac:dyDescent="0.2">
      <c r="A2264" s="31" t="s">
        <v>12147</v>
      </c>
      <c r="B2264" s="31" t="s">
        <v>12148</v>
      </c>
      <c r="C2264" s="31" t="s">
        <v>12149</v>
      </c>
      <c r="D2264" s="31"/>
      <c r="E2264" s="31" t="s">
        <v>9303</v>
      </c>
      <c r="F2264" s="31" t="s">
        <v>12150</v>
      </c>
      <c r="G2264" s="47"/>
      <c r="H2264" s="33">
        <v>0</v>
      </c>
      <c r="I2264" s="31" t="s">
        <v>5294</v>
      </c>
      <c r="J2264" s="31" t="s">
        <v>5295</v>
      </c>
      <c r="K2264" s="31" t="s">
        <v>5164</v>
      </c>
      <c r="L2264" s="31" t="s">
        <v>8142</v>
      </c>
      <c r="M2264" s="31" t="s">
        <v>5297</v>
      </c>
      <c r="N2264" s="31" t="s">
        <v>12151</v>
      </c>
      <c r="O2264" s="31" t="s">
        <v>12147</v>
      </c>
      <c r="P2264" s="31" t="s">
        <v>12148</v>
      </c>
      <c r="Q2264" s="31" t="s">
        <v>5168</v>
      </c>
    </row>
    <row r="2265" spans="1:17" hidden="1" x14ac:dyDescent="0.2">
      <c r="A2265" s="31" t="s">
        <v>12152</v>
      </c>
      <c r="B2265" s="31" t="s">
        <v>12153</v>
      </c>
      <c r="C2265" s="31" t="s">
        <v>12154</v>
      </c>
      <c r="D2265" s="31"/>
      <c r="E2265" s="31"/>
      <c r="F2265" s="31" t="s">
        <v>12155</v>
      </c>
      <c r="G2265" s="47"/>
      <c r="H2265" s="33">
        <v>0</v>
      </c>
      <c r="I2265" s="31"/>
      <c r="J2265" s="31"/>
      <c r="K2265" s="31" t="s">
        <v>5164</v>
      </c>
      <c r="L2265" s="31" t="s">
        <v>5165</v>
      </c>
      <c r="M2265" s="31" t="s">
        <v>5181</v>
      </c>
      <c r="N2265" s="31" t="s">
        <v>8747</v>
      </c>
      <c r="O2265" s="31" t="s">
        <v>12152</v>
      </c>
      <c r="P2265" s="31" t="s">
        <v>12153</v>
      </c>
      <c r="Q2265" s="31" t="s">
        <v>5168</v>
      </c>
    </row>
    <row r="2266" spans="1:17" hidden="1" x14ac:dyDescent="0.2">
      <c r="A2266" s="31" t="s">
        <v>12156</v>
      </c>
      <c r="B2266" s="31" t="s">
        <v>12157</v>
      </c>
      <c r="C2266" s="31"/>
      <c r="D2266" s="31"/>
      <c r="E2266" s="31"/>
      <c r="F2266" s="31"/>
      <c r="G2266" s="47"/>
      <c r="H2266" s="33">
        <v>0</v>
      </c>
      <c r="I2266" s="31"/>
      <c r="J2266" s="31"/>
      <c r="K2266" s="31" t="s">
        <v>5164</v>
      </c>
      <c r="L2266" s="31"/>
      <c r="M2266" s="31"/>
      <c r="N2266" s="31"/>
      <c r="O2266" s="31" t="s">
        <v>12156</v>
      </c>
      <c r="P2266" s="31" t="s">
        <v>12157</v>
      </c>
      <c r="Q2266" s="31" t="s">
        <v>5168</v>
      </c>
    </row>
    <row r="2267" spans="1:17" hidden="1" x14ac:dyDescent="0.2">
      <c r="A2267" s="31" t="s">
        <v>12158</v>
      </c>
      <c r="B2267" s="31" t="s">
        <v>12159</v>
      </c>
      <c r="C2267" s="31"/>
      <c r="D2267" s="31"/>
      <c r="E2267" s="31"/>
      <c r="F2267" s="31"/>
      <c r="G2267" s="47"/>
      <c r="H2267" s="33">
        <v>0</v>
      </c>
      <c r="I2267" s="31"/>
      <c r="J2267" s="31"/>
      <c r="K2267" s="31" t="s">
        <v>5164</v>
      </c>
      <c r="L2267" s="31"/>
      <c r="M2267" s="31"/>
      <c r="N2267" s="31"/>
      <c r="O2267" s="31" t="s">
        <v>12158</v>
      </c>
      <c r="P2267" s="31" t="s">
        <v>12159</v>
      </c>
      <c r="Q2267" s="31" t="s">
        <v>5168</v>
      </c>
    </row>
    <row r="2268" spans="1:17" hidden="1" x14ac:dyDescent="0.2">
      <c r="A2268" s="31" t="s">
        <v>4089</v>
      </c>
      <c r="B2268" s="31" t="s">
        <v>4090</v>
      </c>
      <c r="C2268" s="31" t="s">
        <v>12160</v>
      </c>
      <c r="D2268" s="31"/>
      <c r="E2268" s="31" t="s">
        <v>5419</v>
      </c>
      <c r="F2268" s="31" t="s">
        <v>12161</v>
      </c>
      <c r="G2268" s="47"/>
      <c r="H2268" s="33">
        <v>0</v>
      </c>
      <c r="I2268" s="31" t="s">
        <v>5421</v>
      </c>
      <c r="J2268" s="31" t="s">
        <v>5422</v>
      </c>
      <c r="K2268" s="31" t="s">
        <v>5164</v>
      </c>
      <c r="L2268" s="31" t="s">
        <v>5278</v>
      </c>
      <c r="M2268" s="31" t="s">
        <v>5701</v>
      </c>
      <c r="N2268" s="31" t="s">
        <v>12162</v>
      </c>
      <c r="O2268" s="31" t="s">
        <v>4089</v>
      </c>
      <c r="P2268" s="31" t="s">
        <v>4090</v>
      </c>
      <c r="Q2268" s="31" t="s">
        <v>8608</v>
      </c>
    </row>
    <row r="2269" spans="1:17" hidden="1" x14ac:dyDescent="0.2">
      <c r="A2269" s="31" t="s">
        <v>12163</v>
      </c>
      <c r="B2269" s="31" t="s">
        <v>4458</v>
      </c>
      <c r="C2269" s="31" t="s">
        <v>12164</v>
      </c>
      <c r="D2269" s="31" t="s">
        <v>3948</v>
      </c>
      <c r="E2269" s="31" t="s">
        <v>10462</v>
      </c>
      <c r="F2269" s="31"/>
      <c r="G2269" s="47"/>
      <c r="H2269" s="33">
        <v>0</v>
      </c>
      <c r="I2269" s="31" t="s">
        <v>5421</v>
      </c>
      <c r="J2269" s="31" t="s">
        <v>5422</v>
      </c>
      <c r="K2269" s="31" t="s">
        <v>5164</v>
      </c>
      <c r="L2269" s="31" t="s">
        <v>5278</v>
      </c>
      <c r="M2269" s="31" t="s">
        <v>5609</v>
      </c>
      <c r="N2269" s="31"/>
      <c r="O2269" s="31" t="s">
        <v>4089</v>
      </c>
      <c r="P2269" s="31" t="s">
        <v>4090</v>
      </c>
      <c r="Q2269" s="31" t="s">
        <v>5168</v>
      </c>
    </row>
    <row r="2270" spans="1:17" hidden="1" x14ac:dyDescent="0.2">
      <c r="A2270" s="31" t="s">
        <v>12165</v>
      </c>
      <c r="B2270" s="31" t="s">
        <v>4504</v>
      </c>
      <c r="C2270" s="31" t="s">
        <v>12166</v>
      </c>
      <c r="D2270" s="31" t="s">
        <v>3948</v>
      </c>
      <c r="E2270" s="31" t="s">
        <v>10462</v>
      </c>
      <c r="F2270" s="31"/>
      <c r="G2270" s="47"/>
      <c r="H2270" s="33">
        <v>0</v>
      </c>
      <c r="I2270" s="31" t="s">
        <v>5661</v>
      </c>
      <c r="J2270" s="31" t="s">
        <v>5662</v>
      </c>
      <c r="K2270" s="31" t="s">
        <v>5164</v>
      </c>
      <c r="L2270" s="31" t="s">
        <v>5278</v>
      </c>
      <c r="M2270" s="31" t="s">
        <v>5687</v>
      </c>
      <c r="N2270" s="31" t="s">
        <v>8616</v>
      </c>
      <c r="O2270" s="31" t="s">
        <v>4089</v>
      </c>
      <c r="P2270" s="31" t="s">
        <v>4090</v>
      </c>
      <c r="Q2270" s="31" t="s">
        <v>5168</v>
      </c>
    </row>
    <row r="2271" spans="1:17" hidden="1" x14ac:dyDescent="0.2">
      <c r="A2271" s="31" t="s">
        <v>12167</v>
      </c>
      <c r="B2271" s="31" t="s">
        <v>12168</v>
      </c>
      <c r="C2271" s="31" t="s">
        <v>12169</v>
      </c>
      <c r="D2271" s="31" t="s">
        <v>3948</v>
      </c>
      <c r="E2271" s="31" t="s">
        <v>10462</v>
      </c>
      <c r="F2271" s="31"/>
      <c r="G2271" s="47"/>
      <c r="H2271" s="33">
        <v>0</v>
      </c>
      <c r="I2271" s="31" t="s">
        <v>5661</v>
      </c>
      <c r="J2271" s="31" t="s">
        <v>5662</v>
      </c>
      <c r="K2271" s="31" t="s">
        <v>5164</v>
      </c>
      <c r="L2271" s="31" t="s">
        <v>5278</v>
      </c>
      <c r="M2271" s="31" t="s">
        <v>5687</v>
      </c>
      <c r="N2271" s="31" t="s">
        <v>8616</v>
      </c>
      <c r="O2271" s="31" t="s">
        <v>4089</v>
      </c>
      <c r="P2271" s="31" t="s">
        <v>4090</v>
      </c>
      <c r="Q2271" s="31" t="s">
        <v>5168</v>
      </c>
    </row>
    <row r="2272" spans="1:17" hidden="1" x14ac:dyDescent="0.2">
      <c r="A2272" s="31" t="s">
        <v>12170</v>
      </c>
      <c r="B2272" s="31" t="s">
        <v>4092</v>
      </c>
      <c r="C2272" s="31" t="s">
        <v>12171</v>
      </c>
      <c r="D2272" s="31" t="s">
        <v>3948</v>
      </c>
      <c r="E2272" s="31" t="s">
        <v>10462</v>
      </c>
      <c r="F2272" s="31"/>
      <c r="G2272" s="47"/>
      <c r="H2272" s="33">
        <v>0</v>
      </c>
      <c r="I2272" s="31" t="s">
        <v>5661</v>
      </c>
      <c r="J2272" s="31" t="s">
        <v>5662</v>
      </c>
      <c r="K2272" s="31" t="s">
        <v>5164</v>
      </c>
      <c r="L2272" s="31" t="s">
        <v>5278</v>
      </c>
      <c r="M2272" s="31" t="s">
        <v>5687</v>
      </c>
      <c r="N2272" s="31" t="s">
        <v>8616</v>
      </c>
      <c r="O2272" s="31" t="s">
        <v>4089</v>
      </c>
      <c r="P2272" s="31" t="s">
        <v>4090</v>
      </c>
      <c r="Q2272" s="31" t="s">
        <v>5168</v>
      </c>
    </row>
    <row r="2273" spans="1:17" hidden="1" x14ac:dyDescent="0.2">
      <c r="A2273" s="31" t="s">
        <v>12172</v>
      </c>
      <c r="B2273" s="31" t="s">
        <v>12173</v>
      </c>
      <c r="C2273" s="31" t="s">
        <v>12174</v>
      </c>
      <c r="D2273" s="31" t="s">
        <v>3948</v>
      </c>
      <c r="E2273" s="31" t="s">
        <v>5419</v>
      </c>
      <c r="F2273" s="31"/>
      <c r="G2273" s="47"/>
      <c r="H2273" s="33">
        <v>0</v>
      </c>
      <c r="I2273" s="31" t="s">
        <v>5661</v>
      </c>
      <c r="J2273" s="31" t="s">
        <v>5662</v>
      </c>
      <c r="K2273" s="31" t="s">
        <v>5164</v>
      </c>
      <c r="L2273" s="31" t="s">
        <v>5278</v>
      </c>
      <c r="M2273" s="31" t="s">
        <v>5290</v>
      </c>
      <c r="N2273" s="31"/>
      <c r="O2273" s="31" t="s">
        <v>4089</v>
      </c>
      <c r="P2273" s="31" t="s">
        <v>4090</v>
      </c>
      <c r="Q2273" s="31" t="s">
        <v>5168</v>
      </c>
    </row>
    <row r="2274" spans="1:17" hidden="1" x14ac:dyDescent="0.2">
      <c r="A2274" s="31" t="s">
        <v>12175</v>
      </c>
      <c r="B2274" s="31" t="s">
        <v>12176</v>
      </c>
      <c r="C2274" s="31" t="s">
        <v>12177</v>
      </c>
      <c r="D2274" s="31" t="s">
        <v>3948</v>
      </c>
      <c r="E2274" s="31" t="s">
        <v>10462</v>
      </c>
      <c r="F2274" s="31"/>
      <c r="G2274" s="47"/>
      <c r="H2274" s="33">
        <v>0</v>
      </c>
      <c r="I2274" s="31" t="s">
        <v>5421</v>
      </c>
      <c r="J2274" s="31" t="s">
        <v>5422</v>
      </c>
      <c r="K2274" s="31" t="s">
        <v>5164</v>
      </c>
      <c r="L2274" s="31" t="s">
        <v>5278</v>
      </c>
      <c r="M2274" s="31" t="s">
        <v>5701</v>
      </c>
      <c r="N2274" s="31" t="s">
        <v>12178</v>
      </c>
      <c r="O2274" s="31" t="s">
        <v>4089</v>
      </c>
      <c r="P2274" s="31" t="s">
        <v>4090</v>
      </c>
      <c r="Q2274" s="31" t="s">
        <v>5168</v>
      </c>
    </row>
    <row r="2275" spans="1:17" hidden="1" x14ac:dyDescent="0.2">
      <c r="A2275" s="31" t="s">
        <v>12179</v>
      </c>
      <c r="B2275" s="31" t="s">
        <v>4091</v>
      </c>
      <c r="C2275" s="31" t="s">
        <v>12180</v>
      </c>
      <c r="D2275" s="31" t="s">
        <v>3948</v>
      </c>
      <c r="E2275" s="31" t="s">
        <v>10462</v>
      </c>
      <c r="F2275" s="31"/>
      <c r="G2275" s="47"/>
      <c r="H2275" s="33">
        <v>0</v>
      </c>
      <c r="I2275" s="31" t="s">
        <v>5661</v>
      </c>
      <c r="J2275" s="31" t="s">
        <v>5662</v>
      </c>
      <c r="K2275" s="31" t="s">
        <v>5164</v>
      </c>
      <c r="L2275" s="31" t="s">
        <v>5278</v>
      </c>
      <c r="M2275" s="31" t="s">
        <v>5663</v>
      </c>
      <c r="N2275" s="31" t="s">
        <v>8629</v>
      </c>
      <c r="O2275" s="31" t="s">
        <v>4089</v>
      </c>
      <c r="P2275" s="31" t="s">
        <v>4090</v>
      </c>
      <c r="Q2275" s="31" t="s">
        <v>5168</v>
      </c>
    </row>
    <row r="2276" spans="1:17" hidden="1" x14ac:dyDescent="0.2">
      <c r="A2276" s="31" t="s">
        <v>12181</v>
      </c>
      <c r="B2276" s="31" t="s">
        <v>4460</v>
      </c>
      <c r="C2276" s="31" t="s">
        <v>12182</v>
      </c>
      <c r="D2276" s="31" t="s">
        <v>3948</v>
      </c>
      <c r="E2276" s="31" t="s">
        <v>10462</v>
      </c>
      <c r="F2276" s="31"/>
      <c r="G2276" s="47"/>
      <c r="H2276" s="33">
        <v>0</v>
      </c>
      <c r="I2276" s="31" t="s">
        <v>5661</v>
      </c>
      <c r="J2276" s="31" t="s">
        <v>5662</v>
      </c>
      <c r="K2276" s="31" t="s">
        <v>5164</v>
      </c>
      <c r="L2276" s="31" t="s">
        <v>5278</v>
      </c>
      <c r="M2276" s="31" t="s">
        <v>5663</v>
      </c>
      <c r="N2276" s="31"/>
      <c r="O2276" s="31" t="s">
        <v>4089</v>
      </c>
      <c r="P2276" s="31" t="s">
        <v>4090</v>
      </c>
      <c r="Q2276" s="31" t="s">
        <v>5168</v>
      </c>
    </row>
    <row r="2277" spans="1:17" hidden="1" x14ac:dyDescent="0.2">
      <c r="A2277" s="31" t="s">
        <v>12183</v>
      </c>
      <c r="B2277" s="31" t="s">
        <v>4447</v>
      </c>
      <c r="C2277" s="31" t="s">
        <v>12184</v>
      </c>
      <c r="D2277" s="31" t="s">
        <v>3948</v>
      </c>
      <c r="E2277" s="31" t="s">
        <v>10462</v>
      </c>
      <c r="F2277" s="31"/>
      <c r="G2277" s="47"/>
      <c r="H2277" s="33">
        <v>0</v>
      </c>
      <c r="I2277" s="31" t="s">
        <v>5421</v>
      </c>
      <c r="J2277" s="31" t="s">
        <v>5422</v>
      </c>
      <c r="K2277" s="31" t="s">
        <v>5164</v>
      </c>
      <c r="L2277" s="31" t="s">
        <v>5278</v>
      </c>
      <c r="M2277" s="31" t="s">
        <v>5609</v>
      </c>
      <c r="N2277" s="31"/>
      <c r="O2277" s="31" t="s">
        <v>4089</v>
      </c>
      <c r="P2277" s="31" t="s">
        <v>4090</v>
      </c>
      <c r="Q2277" s="31" t="s">
        <v>5168</v>
      </c>
    </row>
    <row r="2278" spans="1:17" hidden="1" x14ac:dyDescent="0.2">
      <c r="A2278" s="31" t="s">
        <v>12185</v>
      </c>
      <c r="B2278" s="31" t="s">
        <v>4459</v>
      </c>
      <c r="C2278" s="31" t="s">
        <v>12186</v>
      </c>
      <c r="D2278" s="31" t="s">
        <v>3948</v>
      </c>
      <c r="E2278" s="31" t="s">
        <v>10462</v>
      </c>
      <c r="F2278" s="31"/>
      <c r="G2278" s="47"/>
      <c r="H2278" s="33">
        <v>0</v>
      </c>
      <c r="I2278" s="31" t="s">
        <v>5661</v>
      </c>
      <c r="J2278" s="31" t="s">
        <v>5662</v>
      </c>
      <c r="K2278" s="31" t="s">
        <v>5164</v>
      </c>
      <c r="L2278" s="31" t="s">
        <v>5278</v>
      </c>
      <c r="M2278" s="31" t="s">
        <v>5687</v>
      </c>
      <c r="N2278" s="31"/>
      <c r="O2278" s="31" t="s">
        <v>4089</v>
      </c>
      <c r="P2278" s="31" t="s">
        <v>4090</v>
      </c>
      <c r="Q2278" s="31" t="s">
        <v>5168</v>
      </c>
    </row>
    <row r="2279" spans="1:17" hidden="1" x14ac:dyDescent="0.2">
      <c r="A2279" s="31" t="s">
        <v>12187</v>
      </c>
      <c r="B2279" s="31" t="s">
        <v>4500</v>
      </c>
      <c r="C2279" s="31" t="s">
        <v>12188</v>
      </c>
      <c r="D2279" s="31" t="s">
        <v>3948</v>
      </c>
      <c r="E2279" s="31" t="s">
        <v>10462</v>
      </c>
      <c r="F2279" s="31"/>
      <c r="G2279" s="47"/>
      <c r="H2279" s="33">
        <v>0</v>
      </c>
      <c r="I2279" s="31" t="s">
        <v>5661</v>
      </c>
      <c r="J2279" s="31" t="s">
        <v>5662</v>
      </c>
      <c r="K2279" s="31" t="s">
        <v>5164</v>
      </c>
      <c r="L2279" s="31" t="s">
        <v>5278</v>
      </c>
      <c r="M2279" s="31" t="s">
        <v>5663</v>
      </c>
      <c r="N2279" s="31" t="s">
        <v>12189</v>
      </c>
      <c r="O2279" s="31" t="s">
        <v>4089</v>
      </c>
      <c r="P2279" s="31" t="s">
        <v>4090</v>
      </c>
      <c r="Q2279" s="31" t="s">
        <v>5168</v>
      </c>
    </row>
    <row r="2280" spans="1:17" hidden="1" x14ac:dyDescent="0.2">
      <c r="A2280" s="31" t="s">
        <v>12190</v>
      </c>
      <c r="B2280" s="31" t="s">
        <v>12191</v>
      </c>
      <c r="C2280" s="31"/>
      <c r="D2280" s="31"/>
      <c r="E2280" s="31"/>
      <c r="F2280" s="31"/>
      <c r="G2280" s="47"/>
      <c r="H2280" s="33">
        <v>0</v>
      </c>
      <c r="I2280" s="31"/>
      <c r="J2280" s="31"/>
      <c r="K2280" s="31" t="s">
        <v>5164</v>
      </c>
      <c r="L2280" s="31"/>
      <c r="M2280" s="31"/>
      <c r="N2280" s="31"/>
      <c r="O2280" s="31" t="s">
        <v>12190</v>
      </c>
      <c r="P2280" s="31" t="s">
        <v>12191</v>
      </c>
      <c r="Q2280" s="31" t="s">
        <v>5168</v>
      </c>
    </row>
    <row r="2281" spans="1:17" hidden="1" x14ac:dyDescent="0.2">
      <c r="A2281" s="31" t="s">
        <v>12192</v>
      </c>
      <c r="B2281" s="31" t="s">
        <v>12193</v>
      </c>
      <c r="C2281" s="31" t="s">
        <v>12194</v>
      </c>
      <c r="D2281" s="31"/>
      <c r="E2281" s="31" t="s">
        <v>5171</v>
      </c>
      <c r="F2281" s="31" t="s">
        <v>12195</v>
      </c>
      <c r="G2281" s="47"/>
      <c r="H2281" s="33">
        <v>0</v>
      </c>
      <c r="I2281" s="31"/>
      <c r="J2281" s="31"/>
      <c r="K2281" s="31" t="s">
        <v>5164</v>
      </c>
      <c r="L2281" s="31" t="s">
        <v>5165</v>
      </c>
      <c r="M2281" s="31" t="s">
        <v>5361</v>
      </c>
      <c r="N2281" s="31"/>
      <c r="O2281" s="31" t="s">
        <v>12192</v>
      </c>
      <c r="P2281" s="31" t="s">
        <v>12193</v>
      </c>
      <c r="Q2281" s="31" t="s">
        <v>5168</v>
      </c>
    </row>
    <row r="2282" spans="1:17" hidden="1" x14ac:dyDescent="0.2">
      <c r="A2282" s="31" t="s">
        <v>12196</v>
      </c>
      <c r="B2282" s="31" t="s">
        <v>12197</v>
      </c>
      <c r="C2282" s="31" t="s">
        <v>10542</v>
      </c>
      <c r="D2282" s="31"/>
      <c r="E2282" s="31" t="s">
        <v>5419</v>
      </c>
      <c r="F2282" s="31"/>
      <c r="G2282" s="47"/>
      <c r="H2282" s="33">
        <v>0</v>
      </c>
      <c r="I2282" s="31" t="s">
        <v>5661</v>
      </c>
      <c r="J2282" s="31" t="s">
        <v>5662</v>
      </c>
      <c r="K2282" s="31" t="s">
        <v>5164</v>
      </c>
      <c r="L2282" s="31" t="s">
        <v>5278</v>
      </c>
      <c r="M2282" s="31" t="s">
        <v>5663</v>
      </c>
      <c r="N2282" s="31" t="s">
        <v>7472</v>
      </c>
      <c r="O2282" s="31" t="s">
        <v>12196</v>
      </c>
      <c r="P2282" s="31" t="s">
        <v>12197</v>
      </c>
      <c r="Q2282" s="31" t="s">
        <v>5168</v>
      </c>
    </row>
    <row r="2283" spans="1:17" hidden="1" x14ac:dyDescent="0.2">
      <c r="A2283" s="31" t="s">
        <v>12198</v>
      </c>
      <c r="B2283" s="31" t="s">
        <v>12199</v>
      </c>
      <c r="C2283" s="31" t="s">
        <v>12200</v>
      </c>
      <c r="D2283" s="31"/>
      <c r="E2283" s="31" t="s">
        <v>5171</v>
      </c>
      <c r="F2283" s="31" t="s">
        <v>12201</v>
      </c>
      <c r="G2283" s="47"/>
      <c r="H2283" s="33">
        <v>0</v>
      </c>
      <c r="I2283" s="31"/>
      <c r="J2283" s="31"/>
      <c r="K2283" s="31" t="s">
        <v>5164</v>
      </c>
      <c r="L2283" s="31" t="s">
        <v>5310</v>
      </c>
      <c r="M2283" s="31" t="s">
        <v>5239</v>
      </c>
      <c r="N2283" s="31" t="s">
        <v>12202</v>
      </c>
      <c r="O2283" s="31" t="s">
        <v>12198</v>
      </c>
      <c r="P2283" s="31" t="s">
        <v>12199</v>
      </c>
      <c r="Q2283" s="31" t="s">
        <v>5168</v>
      </c>
    </row>
    <row r="2284" spans="1:17" hidden="1" x14ac:dyDescent="0.2">
      <c r="A2284" s="31" t="s">
        <v>12203</v>
      </c>
      <c r="B2284" s="31" t="s">
        <v>12204</v>
      </c>
      <c r="C2284" s="31"/>
      <c r="D2284" s="31"/>
      <c r="E2284" s="31" t="s">
        <v>5330</v>
      </c>
      <c r="F2284" s="31" t="s">
        <v>11756</v>
      </c>
      <c r="G2284" s="47"/>
      <c r="H2284" s="33">
        <v>0</v>
      </c>
      <c r="I2284" s="31"/>
      <c r="J2284" s="31"/>
      <c r="K2284" s="31" t="s">
        <v>5164</v>
      </c>
      <c r="L2284" s="31"/>
      <c r="M2284" s="31"/>
      <c r="N2284" s="31"/>
      <c r="O2284" s="31" t="s">
        <v>12205</v>
      </c>
      <c r="P2284" s="31" t="s">
        <v>12204</v>
      </c>
      <c r="Q2284" s="31" t="s">
        <v>5168</v>
      </c>
    </row>
    <row r="2285" spans="1:17" hidden="1" x14ac:dyDescent="0.2">
      <c r="A2285" s="31" t="s">
        <v>12206</v>
      </c>
      <c r="B2285" s="31" t="s">
        <v>12207</v>
      </c>
      <c r="C2285" s="31" t="s">
        <v>12208</v>
      </c>
      <c r="D2285" s="31" t="s">
        <v>3948</v>
      </c>
      <c r="E2285" s="31" t="s">
        <v>9188</v>
      </c>
      <c r="F2285" s="31"/>
      <c r="G2285" s="47"/>
      <c r="H2285" s="33">
        <v>0</v>
      </c>
      <c r="I2285" s="31" t="s">
        <v>5421</v>
      </c>
      <c r="J2285" s="31" t="s">
        <v>5422</v>
      </c>
      <c r="K2285" s="31" t="s">
        <v>5164</v>
      </c>
      <c r="L2285" s="31" t="s">
        <v>5278</v>
      </c>
      <c r="M2285" s="31" t="s">
        <v>5701</v>
      </c>
      <c r="N2285" s="31"/>
      <c r="O2285" s="31" t="s">
        <v>12205</v>
      </c>
      <c r="P2285" s="31" t="s">
        <v>12204</v>
      </c>
      <c r="Q2285" s="31" t="s">
        <v>5168</v>
      </c>
    </row>
    <row r="2286" spans="1:17" hidden="1" x14ac:dyDescent="0.2">
      <c r="A2286" s="31" t="s">
        <v>12209</v>
      </c>
      <c r="B2286" s="31" t="s">
        <v>12210</v>
      </c>
      <c r="C2286" s="31" t="s">
        <v>12211</v>
      </c>
      <c r="D2286" s="31" t="s">
        <v>3948</v>
      </c>
      <c r="E2286" s="31" t="s">
        <v>9188</v>
      </c>
      <c r="F2286" s="31"/>
      <c r="G2286" s="47"/>
      <c r="H2286" s="33">
        <v>0</v>
      </c>
      <c r="I2286" s="31" t="s">
        <v>5421</v>
      </c>
      <c r="J2286" s="31" t="s">
        <v>5422</v>
      </c>
      <c r="K2286" s="31" t="s">
        <v>5164</v>
      </c>
      <c r="L2286" s="31" t="s">
        <v>5278</v>
      </c>
      <c r="M2286" s="31" t="s">
        <v>5701</v>
      </c>
      <c r="N2286" s="31"/>
      <c r="O2286" s="31" t="s">
        <v>12205</v>
      </c>
      <c r="P2286" s="31" t="s">
        <v>12204</v>
      </c>
      <c r="Q2286" s="31" t="s">
        <v>5168</v>
      </c>
    </row>
    <row r="2287" spans="1:17" hidden="1" x14ac:dyDescent="0.2">
      <c r="A2287" s="31" t="s">
        <v>12212</v>
      </c>
      <c r="B2287" s="31" t="s">
        <v>12213</v>
      </c>
      <c r="C2287" s="31" t="s">
        <v>12214</v>
      </c>
      <c r="D2287" s="31" t="s">
        <v>3948</v>
      </c>
      <c r="E2287" s="31" t="s">
        <v>9188</v>
      </c>
      <c r="F2287" s="31"/>
      <c r="G2287" s="47"/>
      <c r="H2287" s="33">
        <v>0</v>
      </c>
      <c r="I2287" s="31" t="s">
        <v>5421</v>
      </c>
      <c r="J2287" s="31" t="s">
        <v>5422</v>
      </c>
      <c r="K2287" s="31" t="s">
        <v>5164</v>
      </c>
      <c r="L2287" s="31" t="s">
        <v>5278</v>
      </c>
      <c r="M2287" s="31" t="s">
        <v>5701</v>
      </c>
      <c r="N2287" s="31"/>
      <c r="O2287" s="31" t="s">
        <v>12205</v>
      </c>
      <c r="P2287" s="31" t="s">
        <v>12204</v>
      </c>
      <c r="Q2287" s="31" t="s">
        <v>5168</v>
      </c>
    </row>
    <row r="2288" spans="1:17" hidden="1" x14ac:dyDescent="0.2">
      <c r="A2288" s="31" t="s">
        <v>12215</v>
      </c>
      <c r="B2288" s="31" t="s">
        <v>12216</v>
      </c>
      <c r="C2288" s="31" t="s">
        <v>12217</v>
      </c>
      <c r="D2288" s="31" t="s">
        <v>3948</v>
      </c>
      <c r="E2288" s="31" t="s">
        <v>9188</v>
      </c>
      <c r="F2288" s="31"/>
      <c r="G2288" s="47"/>
      <c r="H2288" s="33">
        <v>0</v>
      </c>
      <c r="I2288" s="31" t="s">
        <v>5421</v>
      </c>
      <c r="J2288" s="31" t="s">
        <v>5422</v>
      </c>
      <c r="K2288" s="31" t="s">
        <v>5164</v>
      </c>
      <c r="L2288" s="31" t="s">
        <v>5278</v>
      </c>
      <c r="M2288" s="31" t="s">
        <v>5701</v>
      </c>
      <c r="N2288" s="31"/>
      <c r="O2288" s="31" t="s">
        <v>12205</v>
      </c>
      <c r="P2288" s="31" t="s">
        <v>12204</v>
      </c>
      <c r="Q2288" s="31" t="s">
        <v>5168</v>
      </c>
    </row>
    <row r="2289" spans="1:17" hidden="1" x14ac:dyDescent="0.2">
      <c r="A2289" s="31" t="s">
        <v>12218</v>
      </c>
      <c r="B2289" s="31" t="s">
        <v>12219</v>
      </c>
      <c r="C2289" s="31" t="s">
        <v>12220</v>
      </c>
      <c r="D2289" s="31" t="s">
        <v>3948</v>
      </c>
      <c r="E2289" s="31" t="s">
        <v>9188</v>
      </c>
      <c r="F2289" s="31"/>
      <c r="G2289" s="47"/>
      <c r="H2289" s="33">
        <v>0</v>
      </c>
      <c r="I2289" s="31" t="s">
        <v>5421</v>
      </c>
      <c r="J2289" s="31" t="s">
        <v>5422</v>
      </c>
      <c r="K2289" s="31" t="s">
        <v>5164</v>
      </c>
      <c r="L2289" s="31" t="s">
        <v>5278</v>
      </c>
      <c r="M2289" s="31" t="s">
        <v>5701</v>
      </c>
      <c r="N2289" s="31"/>
      <c r="O2289" s="31" t="s">
        <v>12205</v>
      </c>
      <c r="P2289" s="31" t="s">
        <v>12204</v>
      </c>
      <c r="Q2289" s="31" t="s">
        <v>5168</v>
      </c>
    </row>
    <row r="2290" spans="1:17" hidden="1" x14ac:dyDescent="0.2">
      <c r="A2290" s="31" t="s">
        <v>12221</v>
      </c>
      <c r="B2290" s="31" t="s">
        <v>12222</v>
      </c>
      <c r="C2290" s="31" t="s">
        <v>12223</v>
      </c>
      <c r="D2290" s="31" t="s">
        <v>3948</v>
      </c>
      <c r="E2290" s="31" t="s">
        <v>9188</v>
      </c>
      <c r="F2290" s="31"/>
      <c r="G2290" s="47"/>
      <c r="H2290" s="33">
        <v>0</v>
      </c>
      <c r="I2290" s="31" t="s">
        <v>5421</v>
      </c>
      <c r="J2290" s="31" t="s">
        <v>5422</v>
      </c>
      <c r="K2290" s="31" t="s">
        <v>5164</v>
      </c>
      <c r="L2290" s="31" t="s">
        <v>5278</v>
      </c>
      <c r="M2290" s="31" t="s">
        <v>5701</v>
      </c>
      <c r="N2290" s="31"/>
      <c r="O2290" s="31" t="s">
        <v>12205</v>
      </c>
      <c r="P2290" s="31" t="s">
        <v>12204</v>
      </c>
      <c r="Q2290" s="31" t="s">
        <v>5168</v>
      </c>
    </row>
    <row r="2291" spans="1:17" hidden="1" x14ac:dyDescent="0.2">
      <c r="A2291" s="31" t="s">
        <v>12224</v>
      </c>
      <c r="B2291" s="31" t="s">
        <v>12225</v>
      </c>
      <c r="C2291" s="31" t="s">
        <v>12226</v>
      </c>
      <c r="D2291" s="31"/>
      <c r="E2291" s="31" t="s">
        <v>5419</v>
      </c>
      <c r="F2291" s="31"/>
      <c r="G2291" s="47"/>
      <c r="H2291" s="33">
        <v>0</v>
      </c>
      <c r="I2291" s="31" t="s">
        <v>5661</v>
      </c>
      <c r="J2291" s="31" t="s">
        <v>5662</v>
      </c>
      <c r="K2291" s="31" t="s">
        <v>5164</v>
      </c>
      <c r="L2291" s="31" t="s">
        <v>10657</v>
      </c>
      <c r="M2291" s="31" t="s">
        <v>12227</v>
      </c>
      <c r="N2291" s="31" t="s">
        <v>12228</v>
      </c>
      <c r="O2291" s="31" t="s">
        <v>12205</v>
      </c>
      <c r="P2291" s="31" t="s">
        <v>12204</v>
      </c>
      <c r="Q2291" s="31" t="s">
        <v>5168</v>
      </c>
    </row>
    <row r="2292" spans="1:17" hidden="1" x14ac:dyDescent="0.2">
      <c r="A2292" s="31" t="s">
        <v>12229</v>
      </c>
      <c r="B2292" s="31" t="s">
        <v>12230</v>
      </c>
      <c r="C2292" s="31" t="s">
        <v>12231</v>
      </c>
      <c r="D2292" s="31"/>
      <c r="E2292" s="31" t="s">
        <v>5330</v>
      </c>
      <c r="F2292" s="31" t="s">
        <v>12232</v>
      </c>
      <c r="G2292" s="47"/>
      <c r="H2292" s="33">
        <v>0</v>
      </c>
      <c r="I2292" s="31" t="s">
        <v>5218</v>
      </c>
      <c r="J2292" s="31" t="s">
        <v>5219</v>
      </c>
      <c r="K2292" s="31" t="s">
        <v>5164</v>
      </c>
      <c r="L2292" s="31" t="s">
        <v>5165</v>
      </c>
      <c r="M2292" s="31" t="s">
        <v>5262</v>
      </c>
      <c r="N2292" s="31" t="s">
        <v>7325</v>
      </c>
      <c r="O2292" s="31" t="s">
        <v>12229</v>
      </c>
      <c r="P2292" s="31" t="s">
        <v>12230</v>
      </c>
      <c r="Q2292" s="31" t="s">
        <v>5168</v>
      </c>
    </row>
    <row r="2293" spans="1:17" hidden="1" x14ac:dyDescent="0.2">
      <c r="A2293" s="31" t="s">
        <v>12233</v>
      </c>
      <c r="B2293" s="31" t="s">
        <v>12234</v>
      </c>
      <c r="C2293" s="31" t="s">
        <v>12235</v>
      </c>
      <c r="D2293" s="31" t="s">
        <v>12236</v>
      </c>
      <c r="E2293" s="31" t="s">
        <v>5171</v>
      </c>
      <c r="F2293" s="31" t="s">
        <v>12236</v>
      </c>
      <c r="G2293" s="47"/>
      <c r="H2293" s="33">
        <v>0</v>
      </c>
      <c r="I2293" s="31"/>
      <c r="J2293" s="31"/>
      <c r="K2293" s="31" t="s">
        <v>5164</v>
      </c>
      <c r="L2293" s="31" t="s">
        <v>5165</v>
      </c>
      <c r="M2293" s="31" t="s">
        <v>5181</v>
      </c>
      <c r="N2293" s="31"/>
      <c r="O2293" s="31" t="s">
        <v>12233</v>
      </c>
      <c r="P2293" s="31" t="s">
        <v>12234</v>
      </c>
      <c r="Q2293" s="31" t="s">
        <v>5168</v>
      </c>
    </row>
    <row r="2294" spans="1:17" hidden="1" x14ac:dyDescent="0.2">
      <c r="A2294" s="31" t="s">
        <v>12237</v>
      </c>
      <c r="B2294" s="31" t="s">
        <v>12238</v>
      </c>
      <c r="C2294" s="31" t="s">
        <v>12239</v>
      </c>
      <c r="D2294" s="31"/>
      <c r="E2294" s="31" t="s">
        <v>5171</v>
      </c>
      <c r="F2294" s="31" t="s">
        <v>12240</v>
      </c>
      <c r="G2294" s="47">
        <v>15</v>
      </c>
      <c r="H2294" s="33">
        <v>0</v>
      </c>
      <c r="I2294" s="31"/>
      <c r="J2294" s="31"/>
      <c r="K2294" s="31" t="s">
        <v>5164</v>
      </c>
      <c r="L2294" s="31" t="s">
        <v>5165</v>
      </c>
      <c r="M2294" s="31" t="s">
        <v>5181</v>
      </c>
      <c r="N2294" s="31"/>
      <c r="O2294" s="31" t="s">
        <v>12237</v>
      </c>
      <c r="P2294" s="31" t="s">
        <v>12238</v>
      </c>
      <c r="Q2294" s="31" t="s">
        <v>5168</v>
      </c>
    </row>
    <row r="2295" spans="1:17" hidden="1" x14ac:dyDescent="0.2">
      <c r="A2295" s="31" t="s">
        <v>12241</v>
      </c>
      <c r="B2295" s="31" t="s">
        <v>12242</v>
      </c>
      <c r="C2295" s="31" t="s">
        <v>12243</v>
      </c>
      <c r="D2295" s="31"/>
      <c r="E2295" s="31" t="s">
        <v>5162</v>
      </c>
      <c r="F2295" s="31" t="s">
        <v>3948</v>
      </c>
      <c r="G2295" s="47">
        <v>15</v>
      </c>
      <c r="H2295" s="33">
        <v>0</v>
      </c>
      <c r="I2295" s="31" t="s">
        <v>5212</v>
      </c>
      <c r="J2295" s="31" t="s">
        <v>5213</v>
      </c>
      <c r="K2295" s="31" t="s">
        <v>5164</v>
      </c>
      <c r="L2295" s="31" t="s">
        <v>5165</v>
      </c>
      <c r="M2295" s="31" t="s">
        <v>5181</v>
      </c>
      <c r="N2295" s="31"/>
      <c r="O2295" s="31" t="s">
        <v>12237</v>
      </c>
      <c r="P2295" s="31" t="s">
        <v>12238</v>
      </c>
      <c r="Q2295" s="31" t="s">
        <v>5168</v>
      </c>
    </row>
    <row r="2296" spans="1:17" hidden="1" x14ac:dyDescent="0.2">
      <c r="A2296" s="31" t="s">
        <v>12244</v>
      </c>
      <c r="B2296" s="31" t="s">
        <v>12245</v>
      </c>
      <c r="C2296" s="31" t="s">
        <v>12246</v>
      </c>
      <c r="D2296" s="31"/>
      <c r="E2296" s="31" t="s">
        <v>5162</v>
      </c>
      <c r="F2296" s="31" t="s">
        <v>3948</v>
      </c>
      <c r="G2296" s="47">
        <v>15</v>
      </c>
      <c r="H2296" s="33">
        <v>0</v>
      </c>
      <c r="I2296" s="31" t="s">
        <v>5212</v>
      </c>
      <c r="J2296" s="31" t="s">
        <v>5213</v>
      </c>
      <c r="K2296" s="31" t="s">
        <v>5164</v>
      </c>
      <c r="L2296" s="31" t="s">
        <v>5165</v>
      </c>
      <c r="M2296" s="31" t="s">
        <v>5361</v>
      </c>
      <c r="N2296" s="31"/>
      <c r="O2296" s="31" t="s">
        <v>12237</v>
      </c>
      <c r="P2296" s="31" t="s">
        <v>12238</v>
      </c>
      <c r="Q2296" s="31" t="s">
        <v>5168</v>
      </c>
    </row>
    <row r="2297" spans="1:17" hidden="1" x14ac:dyDescent="0.2">
      <c r="A2297" s="31" t="s">
        <v>12247</v>
      </c>
      <c r="B2297" s="31" t="s">
        <v>12248</v>
      </c>
      <c r="C2297" s="31" t="s">
        <v>12249</v>
      </c>
      <c r="D2297" s="31"/>
      <c r="E2297" s="31" t="s">
        <v>5162</v>
      </c>
      <c r="F2297" s="31" t="s">
        <v>3948</v>
      </c>
      <c r="G2297" s="47">
        <v>15</v>
      </c>
      <c r="H2297" s="33">
        <v>0</v>
      </c>
      <c r="I2297" s="31" t="s">
        <v>5212</v>
      </c>
      <c r="J2297" s="31" t="s">
        <v>5213</v>
      </c>
      <c r="K2297" s="31" t="s">
        <v>5164</v>
      </c>
      <c r="L2297" s="31" t="s">
        <v>5165</v>
      </c>
      <c r="M2297" s="31" t="s">
        <v>5181</v>
      </c>
      <c r="N2297" s="31"/>
      <c r="O2297" s="31" t="s">
        <v>12237</v>
      </c>
      <c r="P2297" s="31" t="s">
        <v>12238</v>
      </c>
      <c r="Q2297" s="31" t="s">
        <v>5168</v>
      </c>
    </row>
    <row r="2298" spans="1:17" hidden="1" x14ac:dyDescent="0.2">
      <c r="A2298" s="31" t="s">
        <v>12250</v>
      </c>
      <c r="B2298" s="31" t="s">
        <v>12251</v>
      </c>
      <c r="C2298" s="31" t="s">
        <v>12252</v>
      </c>
      <c r="D2298" s="31"/>
      <c r="E2298" s="31" t="s">
        <v>5162</v>
      </c>
      <c r="F2298" s="31" t="s">
        <v>3948</v>
      </c>
      <c r="G2298" s="47">
        <v>15</v>
      </c>
      <c r="H2298" s="33">
        <v>0</v>
      </c>
      <c r="I2298" s="31" t="s">
        <v>5384</v>
      </c>
      <c r="J2298" s="31" t="s">
        <v>5385</v>
      </c>
      <c r="K2298" s="31" t="s">
        <v>5164</v>
      </c>
      <c r="L2298" s="31" t="s">
        <v>5165</v>
      </c>
      <c r="M2298" s="31" t="s">
        <v>5390</v>
      </c>
      <c r="N2298" s="31"/>
      <c r="O2298" s="31" t="s">
        <v>12237</v>
      </c>
      <c r="P2298" s="31" t="s">
        <v>12238</v>
      </c>
      <c r="Q2298" s="31" t="s">
        <v>5168</v>
      </c>
    </row>
    <row r="2299" spans="1:17" hidden="1" x14ac:dyDescent="0.2">
      <c r="A2299" s="31" t="s">
        <v>12253</v>
      </c>
      <c r="B2299" s="31" t="s">
        <v>12254</v>
      </c>
      <c r="C2299" s="31" t="s">
        <v>12255</v>
      </c>
      <c r="D2299" s="31"/>
      <c r="E2299" s="31" t="s">
        <v>5162</v>
      </c>
      <c r="F2299" s="31" t="s">
        <v>3948</v>
      </c>
      <c r="G2299" s="47">
        <v>15</v>
      </c>
      <c r="H2299" s="33">
        <v>0</v>
      </c>
      <c r="I2299" s="31" t="s">
        <v>5384</v>
      </c>
      <c r="J2299" s="31" t="s">
        <v>5385</v>
      </c>
      <c r="K2299" s="31" t="s">
        <v>5164</v>
      </c>
      <c r="L2299" s="31" t="s">
        <v>5165</v>
      </c>
      <c r="M2299" s="31" t="s">
        <v>5569</v>
      </c>
      <c r="N2299" s="31"/>
      <c r="O2299" s="31" t="s">
        <v>12237</v>
      </c>
      <c r="P2299" s="31" t="s">
        <v>12238</v>
      </c>
      <c r="Q2299" s="31" t="s">
        <v>5168</v>
      </c>
    </row>
    <row r="2300" spans="1:17" hidden="1" x14ac:dyDescent="0.2">
      <c r="A2300" s="31" t="s">
        <v>12256</v>
      </c>
      <c r="B2300" s="31" t="s">
        <v>12257</v>
      </c>
      <c r="C2300" s="31" t="s">
        <v>12258</v>
      </c>
      <c r="D2300" s="31"/>
      <c r="E2300" s="31" t="s">
        <v>5162</v>
      </c>
      <c r="F2300" s="31" t="s">
        <v>3948</v>
      </c>
      <c r="G2300" s="47">
        <v>15</v>
      </c>
      <c r="H2300" s="33">
        <v>0</v>
      </c>
      <c r="I2300" s="31" t="s">
        <v>5172</v>
      </c>
      <c r="J2300" s="31" t="s">
        <v>5173</v>
      </c>
      <c r="K2300" s="31" t="s">
        <v>5164</v>
      </c>
      <c r="L2300" s="31" t="s">
        <v>5165</v>
      </c>
      <c r="M2300" s="31" t="s">
        <v>6835</v>
      </c>
      <c r="N2300" s="31"/>
      <c r="O2300" s="31" t="s">
        <v>12237</v>
      </c>
      <c r="P2300" s="31" t="s">
        <v>12238</v>
      </c>
      <c r="Q2300" s="31" t="s">
        <v>5168</v>
      </c>
    </row>
    <row r="2301" spans="1:17" hidden="1" x14ac:dyDescent="0.2">
      <c r="A2301" s="31" t="s">
        <v>12259</v>
      </c>
      <c r="B2301" s="31" t="s">
        <v>12260</v>
      </c>
      <c r="C2301" s="31" t="s">
        <v>12261</v>
      </c>
      <c r="D2301" s="31"/>
      <c r="E2301" s="31" t="s">
        <v>5162</v>
      </c>
      <c r="F2301" s="31" t="s">
        <v>3948</v>
      </c>
      <c r="G2301" s="47">
        <v>15</v>
      </c>
      <c r="H2301" s="33">
        <v>0</v>
      </c>
      <c r="I2301" s="31" t="s">
        <v>5172</v>
      </c>
      <c r="J2301" s="31" t="s">
        <v>5173</v>
      </c>
      <c r="K2301" s="31" t="s">
        <v>5164</v>
      </c>
      <c r="L2301" s="31" t="s">
        <v>5165</v>
      </c>
      <c r="M2301" s="31" t="s">
        <v>5224</v>
      </c>
      <c r="N2301" s="31"/>
      <c r="O2301" s="31" t="s">
        <v>12237</v>
      </c>
      <c r="P2301" s="31" t="s">
        <v>12238</v>
      </c>
      <c r="Q2301" s="31" t="s">
        <v>5168</v>
      </c>
    </row>
    <row r="2302" spans="1:17" hidden="1" x14ac:dyDescent="0.2">
      <c r="A2302" s="31" t="s">
        <v>12262</v>
      </c>
      <c r="B2302" s="31" t="s">
        <v>12263</v>
      </c>
      <c r="C2302" s="31" t="s">
        <v>12264</v>
      </c>
      <c r="D2302" s="31"/>
      <c r="E2302" s="31" t="s">
        <v>5162</v>
      </c>
      <c r="F2302" s="31" t="s">
        <v>3948</v>
      </c>
      <c r="G2302" s="47">
        <v>15</v>
      </c>
      <c r="H2302" s="33">
        <v>0</v>
      </c>
      <c r="I2302" s="31" t="s">
        <v>5266</v>
      </c>
      <c r="J2302" s="31" t="s">
        <v>5267</v>
      </c>
      <c r="K2302" s="31" t="s">
        <v>5164</v>
      </c>
      <c r="L2302" s="31" t="s">
        <v>5165</v>
      </c>
      <c r="M2302" s="31" t="s">
        <v>6869</v>
      </c>
      <c r="N2302" s="31"/>
      <c r="O2302" s="31" t="s">
        <v>12237</v>
      </c>
      <c r="P2302" s="31" t="s">
        <v>12238</v>
      </c>
      <c r="Q2302" s="31" t="s">
        <v>5168</v>
      </c>
    </row>
    <row r="2303" spans="1:17" hidden="1" x14ac:dyDescent="0.2">
      <c r="A2303" s="31" t="s">
        <v>4042</v>
      </c>
      <c r="B2303" s="31" t="s">
        <v>4043</v>
      </c>
      <c r="C2303" s="31" t="s">
        <v>12265</v>
      </c>
      <c r="D2303" s="31"/>
      <c r="E2303" s="31" t="s">
        <v>5171</v>
      </c>
      <c r="F2303" s="31" t="s">
        <v>12266</v>
      </c>
      <c r="G2303" s="47">
        <v>60</v>
      </c>
      <c r="H2303" s="33">
        <v>0</v>
      </c>
      <c r="I2303" s="31"/>
      <c r="J2303" s="31"/>
      <c r="K2303" s="31" t="s">
        <v>5164</v>
      </c>
      <c r="L2303" s="31" t="s">
        <v>5165</v>
      </c>
      <c r="M2303" s="31" t="s">
        <v>5305</v>
      </c>
      <c r="N2303" s="31"/>
      <c r="O2303" s="31" t="s">
        <v>4042</v>
      </c>
      <c r="P2303" s="31" t="s">
        <v>4043</v>
      </c>
      <c r="Q2303" s="31" t="s">
        <v>5168</v>
      </c>
    </row>
    <row r="2304" spans="1:17" hidden="1" x14ac:dyDescent="0.2">
      <c r="A2304" s="31" t="s">
        <v>12267</v>
      </c>
      <c r="B2304" s="31" t="s">
        <v>4043</v>
      </c>
      <c r="C2304" s="31" t="s">
        <v>12268</v>
      </c>
      <c r="D2304" s="31"/>
      <c r="E2304" s="31" t="s">
        <v>5171</v>
      </c>
      <c r="F2304" s="31" t="s">
        <v>3948</v>
      </c>
      <c r="G2304" s="47">
        <v>60</v>
      </c>
      <c r="H2304" s="33">
        <v>0</v>
      </c>
      <c r="I2304" s="31" t="s">
        <v>5212</v>
      </c>
      <c r="J2304" s="31" t="s">
        <v>5213</v>
      </c>
      <c r="K2304" s="31" t="s">
        <v>5164</v>
      </c>
      <c r="L2304" s="31" t="s">
        <v>5165</v>
      </c>
      <c r="M2304" s="31" t="s">
        <v>5305</v>
      </c>
      <c r="N2304" s="31"/>
      <c r="O2304" s="31" t="s">
        <v>4042</v>
      </c>
      <c r="P2304" s="31" t="s">
        <v>4043</v>
      </c>
      <c r="Q2304" s="31" t="s">
        <v>5168</v>
      </c>
    </row>
    <row r="2305" spans="1:17" hidden="1" x14ac:dyDescent="0.2">
      <c r="A2305" s="31" t="s">
        <v>12269</v>
      </c>
      <c r="B2305" s="31" t="s">
        <v>4395</v>
      </c>
      <c r="C2305" s="31" t="s">
        <v>12270</v>
      </c>
      <c r="D2305" s="31"/>
      <c r="E2305" s="31" t="s">
        <v>5171</v>
      </c>
      <c r="F2305" s="31" t="s">
        <v>3948</v>
      </c>
      <c r="G2305" s="47">
        <v>60</v>
      </c>
      <c r="H2305" s="33">
        <v>0</v>
      </c>
      <c r="I2305" s="31" t="s">
        <v>5218</v>
      </c>
      <c r="J2305" s="31" t="s">
        <v>5219</v>
      </c>
      <c r="K2305" s="31" t="s">
        <v>5164</v>
      </c>
      <c r="L2305" s="31" t="s">
        <v>5165</v>
      </c>
      <c r="M2305" s="31" t="s">
        <v>6869</v>
      </c>
      <c r="N2305" s="31"/>
      <c r="O2305" s="31" t="s">
        <v>4042</v>
      </c>
      <c r="P2305" s="31" t="s">
        <v>4043</v>
      </c>
      <c r="Q2305" s="31" t="s">
        <v>5168</v>
      </c>
    </row>
    <row r="2306" spans="1:17" hidden="1" x14ac:dyDescent="0.2">
      <c r="A2306" s="31" t="s">
        <v>12271</v>
      </c>
      <c r="B2306" s="31" t="s">
        <v>12272</v>
      </c>
      <c r="C2306" s="31" t="s">
        <v>12273</v>
      </c>
      <c r="D2306" s="31"/>
      <c r="E2306" s="31" t="s">
        <v>5171</v>
      </c>
      <c r="F2306" s="31" t="s">
        <v>3948</v>
      </c>
      <c r="G2306" s="47">
        <v>60</v>
      </c>
      <c r="H2306" s="33">
        <v>0</v>
      </c>
      <c r="I2306" s="31" t="s">
        <v>5172</v>
      </c>
      <c r="J2306" s="31" t="s">
        <v>5173</v>
      </c>
      <c r="K2306" s="31" t="s">
        <v>5164</v>
      </c>
      <c r="L2306" s="31" t="s">
        <v>5165</v>
      </c>
      <c r="M2306" s="31" t="s">
        <v>5174</v>
      </c>
      <c r="N2306" s="31" t="s">
        <v>9864</v>
      </c>
      <c r="O2306" s="31" t="s">
        <v>4042</v>
      </c>
      <c r="P2306" s="31" t="s">
        <v>4043</v>
      </c>
      <c r="Q2306" s="31" t="s">
        <v>5168</v>
      </c>
    </row>
    <row r="2307" spans="1:17" hidden="1" x14ac:dyDescent="0.2">
      <c r="A2307" s="31" t="s">
        <v>12274</v>
      </c>
      <c r="B2307" s="31" t="s">
        <v>4139</v>
      </c>
      <c r="C2307" s="31" t="s">
        <v>12275</v>
      </c>
      <c r="D2307" s="31"/>
      <c r="E2307" s="31" t="s">
        <v>5171</v>
      </c>
      <c r="F2307" s="31" t="s">
        <v>3948</v>
      </c>
      <c r="G2307" s="47">
        <v>60</v>
      </c>
      <c r="H2307" s="33">
        <v>0</v>
      </c>
      <c r="I2307" s="31" t="s">
        <v>5172</v>
      </c>
      <c r="J2307" s="31" t="s">
        <v>5173</v>
      </c>
      <c r="K2307" s="31" t="s">
        <v>5164</v>
      </c>
      <c r="L2307" s="31" t="s">
        <v>5165</v>
      </c>
      <c r="M2307" s="31" t="s">
        <v>5174</v>
      </c>
      <c r="N2307" s="31" t="s">
        <v>7964</v>
      </c>
      <c r="O2307" s="31" t="s">
        <v>4042</v>
      </c>
      <c r="P2307" s="31" t="s">
        <v>4043</v>
      </c>
      <c r="Q2307" s="31" t="s">
        <v>5168</v>
      </c>
    </row>
    <row r="2308" spans="1:17" hidden="1" x14ac:dyDescent="0.2">
      <c r="A2308" s="31" t="s">
        <v>12276</v>
      </c>
      <c r="B2308" s="31" t="s">
        <v>12277</v>
      </c>
      <c r="C2308" s="31" t="s">
        <v>12278</v>
      </c>
      <c r="D2308" s="31"/>
      <c r="E2308" s="31" t="s">
        <v>5171</v>
      </c>
      <c r="F2308" s="31" t="s">
        <v>3948</v>
      </c>
      <c r="G2308" s="47">
        <v>60</v>
      </c>
      <c r="H2308" s="33">
        <v>0</v>
      </c>
      <c r="I2308" s="31" t="s">
        <v>5172</v>
      </c>
      <c r="J2308" s="31" t="s">
        <v>5173</v>
      </c>
      <c r="K2308" s="31" t="s">
        <v>5164</v>
      </c>
      <c r="L2308" s="31" t="s">
        <v>5165</v>
      </c>
      <c r="M2308" s="31" t="s">
        <v>5258</v>
      </c>
      <c r="N2308" s="31"/>
      <c r="O2308" s="31" t="s">
        <v>4042</v>
      </c>
      <c r="P2308" s="31" t="s">
        <v>4043</v>
      </c>
      <c r="Q2308" s="31" t="s">
        <v>5168</v>
      </c>
    </row>
    <row r="2309" spans="1:17" hidden="1" x14ac:dyDescent="0.2">
      <c r="A2309" s="31" t="s">
        <v>12279</v>
      </c>
      <c r="B2309" s="31" t="s">
        <v>4044</v>
      </c>
      <c r="C2309" s="31" t="s">
        <v>12280</v>
      </c>
      <c r="D2309" s="31"/>
      <c r="E2309" s="31" t="s">
        <v>5171</v>
      </c>
      <c r="F2309" s="31" t="s">
        <v>3948</v>
      </c>
      <c r="G2309" s="47">
        <v>60</v>
      </c>
      <c r="H2309" s="33">
        <v>0</v>
      </c>
      <c r="I2309" s="31" t="s">
        <v>5179</v>
      </c>
      <c r="J2309" s="31" t="s">
        <v>5180</v>
      </c>
      <c r="K2309" s="31" t="s">
        <v>5164</v>
      </c>
      <c r="L2309" s="31" t="s">
        <v>5165</v>
      </c>
      <c r="M2309" s="31" t="s">
        <v>5361</v>
      </c>
      <c r="N2309" s="31" t="s">
        <v>7902</v>
      </c>
      <c r="O2309" s="31" t="s">
        <v>4042</v>
      </c>
      <c r="P2309" s="31" t="s">
        <v>4043</v>
      </c>
      <c r="Q2309" s="31" t="s">
        <v>5168</v>
      </c>
    </row>
    <row r="2310" spans="1:17" hidden="1" x14ac:dyDescent="0.2">
      <c r="A2310" s="31" t="s">
        <v>12281</v>
      </c>
      <c r="B2310" s="31" t="s">
        <v>4262</v>
      </c>
      <c r="C2310" s="31" t="s">
        <v>12282</v>
      </c>
      <c r="D2310" s="31"/>
      <c r="E2310" s="31" t="s">
        <v>5171</v>
      </c>
      <c r="F2310" s="31" t="s">
        <v>3948</v>
      </c>
      <c r="G2310" s="47">
        <v>60</v>
      </c>
      <c r="H2310" s="33">
        <v>0</v>
      </c>
      <c r="I2310" s="31" t="s">
        <v>5172</v>
      </c>
      <c r="J2310" s="31" t="s">
        <v>5173</v>
      </c>
      <c r="K2310" s="31" t="s">
        <v>5164</v>
      </c>
      <c r="L2310" s="31" t="s">
        <v>5165</v>
      </c>
      <c r="M2310" s="31" t="s">
        <v>5258</v>
      </c>
      <c r="N2310" s="31"/>
      <c r="O2310" s="31" t="s">
        <v>4042</v>
      </c>
      <c r="P2310" s="31" t="s">
        <v>4043</v>
      </c>
      <c r="Q2310" s="31" t="s">
        <v>5168</v>
      </c>
    </row>
    <row r="2311" spans="1:17" hidden="1" x14ac:dyDescent="0.2">
      <c r="A2311" s="31" t="s">
        <v>12283</v>
      </c>
      <c r="B2311" s="31" t="s">
        <v>12284</v>
      </c>
      <c r="C2311" s="31" t="s">
        <v>12285</v>
      </c>
      <c r="D2311" s="31"/>
      <c r="E2311" s="31" t="s">
        <v>5171</v>
      </c>
      <c r="F2311" s="31" t="s">
        <v>3948</v>
      </c>
      <c r="G2311" s="47">
        <v>60</v>
      </c>
      <c r="H2311" s="33">
        <v>0</v>
      </c>
      <c r="I2311" s="31" t="s">
        <v>5172</v>
      </c>
      <c r="J2311" s="31" t="s">
        <v>5173</v>
      </c>
      <c r="K2311" s="31" t="s">
        <v>5164</v>
      </c>
      <c r="L2311" s="31" t="s">
        <v>5165</v>
      </c>
      <c r="M2311" s="31" t="s">
        <v>5174</v>
      </c>
      <c r="N2311" s="31" t="s">
        <v>5973</v>
      </c>
      <c r="O2311" s="31" t="s">
        <v>4042</v>
      </c>
      <c r="P2311" s="31" t="s">
        <v>4043</v>
      </c>
      <c r="Q2311" s="31" t="s">
        <v>5168</v>
      </c>
    </row>
    <row r="2312" spans="1:17" hidden="1" x14ac:dyDescent="0.2">
      <c r="A2312" s="31" t="s">
        <v>12286</v>
      </c>
      <c r="B2312" s="31" t="s">
        <v>12287</v>
      </c>
      <c r="C2312" s="31" t="s">
        <v>12288</v>
      </c>
      <c r="D2312" s="31"/>
      <c r="E2312" s="31" t="s">
        <v>5171</v>
      </c>
      <c r="F2312" s="31" t="s">
        <v>3948</v>
      </c>
      <c r="G2312" s="47">
        <v>60</v>
      </c>
      <c r="H2312" s="33">
        <v>0</v>
      </c>
      <c r="I2312" s="31" t="s">
        <v>5218</v>
      </c>
      <c r="J2312" s="31" t="s">
        <v>5219</v>
      </c>
      <c r="K2312" s="31" t="s">
        <v>5164</v>
      </c>
      <c r="L2312" s="31" t="s">
        <v>5165</v>
      </c>
      <c r="M2312" s="31" t="s">
        <v>6869</v>
      </c>
      <c r="N2312" s="31" t="s">
        <v>12289</v>
      </c>
      <c r="O2312" s="31" t="s">
        <v>4042</v>
      </c>
      <c r="P2312" s="31" t="s">
        <v>4043</v>
      </c>
      <c r="Q2312" s="31" t="s">
        <v>5168</v>
      </c>
    </row>
    <row r="2313" spans="1:17" hidden="1" x14ac:dyDescent="0.2">
      <c r="A2313" s="31" t="s">
        <v>12290</v>
      </c>
      <c r="B2313" s="31" t="s">
        <v>4358</v>
      </c>
      <c r="C2313" s="31" t="s">
        <v>12291</v>
      </c>
      <c r="D2313" s="31"/>
      <c r="E2313" s="31" t="s">
        <v>5171</v>
      </c>
      <c r="F2313" s="31" t="s">
        <v>3948</v>
      </c>
      <c r="G2313" s="47">
        <v>60</v>
      </c>
      <c r="H2313" s="33">
        <v>0</v>
      </c>
      <c r="I2313" s="31" t="s">
        <v>5252</v>
      </c>
      <c r="J2313" s="31" t="s">
        <v>5253</v>
      </c>
      <c r="K2313" s="31" t="s">
        <v>5164</v>
      </c>
      <c r="L2313" s="31" t="s">
        <v>5165</v>
      </c>
      <c r="M2313" s="31" t="s">
        <v>5166</v>
      </c>
      <c r="N2313" s="31" t="s">
        <v>12292</v>
      </c>
      <c r="O2313" s="31" t="s">
        <v>4042</v>
      </c>
      <c r="P2313" s="31" t="s">
        <v>4043</v>
      </c>
      <c r="Q2313" s="31" t="s">
        <v>5168</v>
      </c>
    </row>
    <row r="2314" spans="1:17" hidden="1" x14ac:dyDescent="0.2">
      <c r="A2314" s="31" t="s">
        <v>12293</v>
      </c>
      <c r="B2314" s="31" t="s">
        <v>4061</v>
      </c>
      <c r="C2314" s="31" t="s">
        <v>12294</v>
      </c>
      <c r="D2314" s="31"/>
      <c r="E2314" s="31" t="s">
        <v>5171</v>
      </c>
      <c r="F2314" s="31" t="s">
        <v>3948</v>
      </c>
      <c r="G2314" s="47">
        <v>60</v>
      </c>
      <c r="H2314" s="33">
        <v>0</v>
      </c>
      <c r="I2314" s="31" t="s">
        <v>5172</v>
      </c>
      <c r="J2314" s="31" t="s">
        <v>5173</v>
      </c>
      <c r="K2314" s="31" t="s">
        <v>5164</v>
      </c>
      <c r="L2314" s="31" t="s">
        <v>5165</v>
      </c>
      <c r="M2314" s="31" t="s">
        <v>5224</v>
      </c>
      <c r="N2314" s="31" t="s">
        <v>10710</v>
      </c>
      <c r="O2314" s="31" t="s">
        <v>4042</v>
      </c>
      <c r="P2314" s="31" t="s">
        <v>4043</v>
      </c>
      <c r="Q2314" s="31" t="s">
        <v>5168</v>
      </c>
    </row>
    <row r="2315" spans="1:17" hidden="1" x14ac:dyDescent="0.2">
      <c r="A2315" s="31" t="s">
        <v>12295</v>
      </c>
      <c r="B2315" s="31" t="s">
        <v>12296</v>
      </c>
      <c r="C2315" s="31" t="s">
        <v>12297</v>
      </c>
      <c r="D2315" s="31"/>
      <c r="E2315" s="31" t="s">
        <v>5171</v>
      </c>
      <c r="F2315" s="31" t="s">
        <v>3948</v>
      </c>
      <c r="G2315" s="47">
        <v>60</v>
      </c>
      <c r="H2315" s="33">
        <v>0</v>
      </c>
      <c r="I2315" s="31" t="s">
        <v>5172</v>
      </c>
      <c r="J2315" s="31" t="s">
        <v>5173</v>
      </c>
      <c r="K2315" s="31" t="s">
        <v>5164</v>
      </c>
      <c r="L2315" s="31" t="s">
        <v>5165</v>
      </c>
      <c r="M2315" s="31" t="s">
        <v>5224</v>
      </c>
      <c r="N2315" s="31" t="s">
        <v>12298</v>
      </c>
      <c r="O2315" s="31" t="s">
        <v>4042</v>
      </c>
      <c r="P2315" s="31" t="s">
        <v>4043</v>
      </c>
      <c r="Q2315" s="31" t="s">
        <v>5168</v>
      </c>
    </row>
    <row r="2316" spans="1:17" hidden="1" x14ac:dyDescent="0.2">
      <c r="A2316" s="31" t="s">
        <v>12299</v>
      </c>
      <c r="B2316" s="31" t="s">
        <v>12300</v>
      </c>
      <c r="C2316" s="31" t="s">
        <v>12301</v>
      </c>
      <c r="D2316" s="31"/>
      <c r="E2316" s="31" t="s">
        <v>5171</v>
      </c>
      <c r="F2316" s="31" t="s">
        <v>3948</v>
      </c>
      <c r="G2316" s="47">
        <v>60</v>
      </c>
      <c r="H2316" s="33">
        <v>0</v>
      </c>
      <c r="I2316" s="31" t="s">
        <v>5252</v>
      </c>
      <c r="J2316" s="31" t="s">
        <v>5253</v>
      </c>
      <c r="K2316" s="31" t="s">
        <v>5164</v>
      </c>
      <c r="L2316" s="31" t="s">
        <v>5165</v>
      </c>
      <c r="M2316" s="31" t="s">
        <v>5569</v>
      </c>
      <c r="N2316" s="31"/>
      <c r="O2316" s="31" t="s">
        <v>4042</v>
      </c>
      <c r="P2316" s="31" t="s">
        <v>4043</v>
      </c>
      <c r="Q2316" s="31" t="s">
        <v>5168</v>
      </c>
    </row>
    <row r="2317" spans="1:17" hidden="1" x14ac:dyDescent="0.2">
      <c r="A2317" s="31" t="s">
        <v>12302</v>
      </c>
      <c r="B2317" s="31" t="s">
        <v>5139</v>
      </c>
      <c r="C2317" s="31" t="s">
        <v>12303</v>
      </c>
      <c r="D2317" s="31"/>
      <c r="E2317" s="31" t="s">
        <v>5171</v>
      </c>
      <c r="F2317" s="31" t="s">
        <v>3948</v>
      </c>
      <c r="G2317" s="47">
        <v>60</v>
      </c>
      <c r="H2317" s="33">
        <v>0</v>
      </c>
      <c r="I2317" s="31" t="s">
        <v>5172</v>
      </c>
      <c r="J2317" s="31" t="s">
        <v>5173</v>
      </c>
      <c r="K2317" s="31" t="s">
        <v>5164</v>
      </c>
      <c r="L2317" s="31" t="s">
        <v>5165</v>
      </c>
      <c r="M2317" s="31" t="s">
        <v>6835</v>
      </c>
      <c r="N2317" s="31" t="s">
        <v>7309</v>
      </c>
      <c r="O2317" s="31" t="s">
        <v>4042</v>
      </c>
      <c r="P2317" s="31" t="s">
        <v>4043</v>
      </c>
      <c r="Q2317" s="31" t="s">
        <v>5168</v>
      </c>
    </row>
    <row r="2318" spans="1:17" hidden="1" x14ac:dyDescent="0.2">
      <c r="A2318" s="31" t="s">
        <v>12304</v>
      </c>
      <c r="B2318" s="31" t="s">
        <v>12305</v>
      </c>
      <c r="C2318" s="31" t="s">
        <v>12306</v>
      </c>
      <c r="D2318" s="31"/>
      <c r="E2318" s="31" t="s">
        <v>5171</v>
      </c>
      <c r="F2318" s="31" t="s">
        <v>12307</v>
      </c>
      <c r="G2318" s="47"/>
      <c r="H2318" s="33">
        <v>0</v>
      </c>
      <c r="I2318" s="31" t="s">
        <v>5212</v>
      </c>
      <c r="J2318" s="31" t="s">
        <v>5213</v>
      </c>
      <c r="K2318" s="31" t="s">
        <v>5164</v>
      </c>
      <c r="L2318" s="31" t="s">
        <v>5165</v>
      </c>
      <c r="M2318" s="31" t="s">
        <v>5192</v>
      </c>
      <c r="N2318" s="31"/>
      <c r="O2318" s="31" t="s">
        <v>12304</v>
      </c>
      <c r="P2318" s="31" t="s">
        <v>12305</v>
      </c>
      <c r="Q2318" s="31" t="s">
        <v>5168</v>
      </c>
    </row>
    <row r="2319" spans="1:17" hidden="1" x14ac:dyDescent="0.2">
      <c r="A2319" s="31" t="s">
        <v>12308</v>
      </c>
      <c r="B2319" s="31" t="s">
        <v>12309</v>
      </c>
      <c r="C2319" s="31" t="s">
        <v>12310</v>
      </c>
      <c r="D2319" s="31"/>
      <c r="E2319" s="31" t="s">
        <v>5171</v>
      </c>
      <c r="F2319" s="31" t="s">
        <v>12311</v>
      </c>
      <c r="G2319" s="47"/>
      <c r="H2319" s="33">
        <v>0</v>
      </c>
      <c r="I2319" s="31"/>
      <c r="J2319" s="31"/>
      <c r="K2319" s="31" t="s">
        <v>5164</v>
      </c>
      <c r="L2319" s="31" t="s">
        <v>5310</v>
      </c>
      <c r="M2319" s="31" t="s">
        <v>5239</v>
      </c>
      <c r="N2319" s="31"/>
      <c r="O2319" s="31" t="s">
        <v>12308</v>
      </c>
      <c r="P2319" s="31" t="s">
        <v>12312</v>
      </c>
      <c r="Q2319" s="31" t="s">
        <v>5168</v>
      </c>
    </row>
    <row r="2320" spans="1:17" hidden="1" x14ac:dyDescent="0.2">
      <c r="A2320" s="31" t="s">
        <v>12313</v>
      </c>
      <c r="B2320" s="31" t="s">
        <v>12314</v>
      </c>
      <c r="C2320" s="31" t="s">
        <v>12315</v>
      </c>
      <c r="D2320" s="31"/>
      <c r="E2320" s="31" t="s">
        <v>5190</v>
      </c>
      <c r="F2320" s="31" t="s">
        <v>12316</v>
      </c>
      <c r="G2320" s="47"/>
      <c r="H2320" s="33">
        <v>0</v>
      </c>
      <c r="I2320" s="31"/>
      <c r="J2320" s="31"/>
      <c r="K2320" s="31" t="s">
        <v>5164</v>
      </c>
      <c r="L2320" s="31" t="s">
        <v>5165</v>
      </c>
      <c r="M2320" s="31" t="s">
        <v>5174</v>
      </c>
      <c r="N2320" s="31" t="s">
        <v>5201</v>
      </c>
      <c r="O2320" s="31" t="s">
        <v>12317</v>
      </c>
      <c r="P2320" s="31" t="s">
        <v>12314</v>
      </c>
      <c r="Q2320" s="31" t="s">
        <v>5168</v>
      </c>
    </row>
    <row r="2321" spans="1:17" hidden="1" x14ac:dyDescent="0.2">
      <c r="A2321" s="31" t="s">
        <v>12318</v>
      </c>
      <c r="B2321" s="31" t="s">
        <v>12319</v>
      </c>
      <c r="C2321" s="31" t="s">
        <v>12320</v>
      </c>
      <c r="D2321" s="31"/>
      <c r="E2321" s="31" t="s">
        <v>5190</v>
      </c>
      <c r="F2321" s="31" t="s">
        <v>3948</v>
      </c>
      <c r="G2321" s="47"/>
      <c r="H2321" s="33">
        <v>0</v>
      </c>
      <c r="I2321" s="31" t="s">
        <v>5172</v>
      </c>
      <c r="J2321" s="31" t="s">
        <v>5173</v>
      </c>
      <c r="K2321" s="31" t="s">
        <v>5164</v>
      </c>
      <c r="L2321" s="31" t="s">
        <v>5165</v>
      </c>
      <c r="M2321" s="31" t="s">
        <v>5174</v>
      </c>
      <c r="N2321" s="31" t="s">
        <v>5201</v>
      </c>
      <c r="O2321" s="31" t="s">
        <v>12317</v>
      </c>
      <c r="P2321" s="31" t="s">
        <v>12314</v>
      </c>
      <c r="Q2321" s="31" t="s">
        <v>5168</v>
      </c>
    </row>
    <row r="2322" spans="1:17" hidden="1" x14ac:dyDescent="0.2">
      <c r="A2322" s="31" t="s">
        <v>12321</v>
      </c>
      <c r="B2322" s="31" t="s">
        <v>12322</v>
      </c>
      <c r="C2322" s="31" t="s">
        <v>12323</v>
      </c>
      <c r="D2322" s="31"/>
      <c r="E2322" s="31" t="s">
        <v>5190</v>
      </c>
      <c r="F2322" s="31" t="s">
        <v>3948</v>
      </c>
      <c r="G2322" s="47"/>
      <c r="H2322" s="33">
        <v>0</v>
      </c>
      <c r="I2322" s="31" t="s">
        <v>5172</v>
      </c>
      <c r="J2322" s="31" t="s">
        <v>5173</v>
      </c>
      <c r="K2322" s="31" t="s">
        <v>5164</v>
      </c>
      <c r="L2322" s="31" t="s">
        <v>5165</v>
      </c>
      <c r="M2322" s="31" t="s">
        <v>5224</v>
      </c>
      <c r="N2322" s="31"/>
      <c r="O2322" s="31" t="s">
        <v>12317</v>
      </c>
      <c r="P2322" s="31" t="s">
        <v>12314</v>
      </c>
      <c r="Q2322" s="31" t="s">
        <v>5168</v>
      </c>
    </row>
    <row r="2323" spans="1:17" hidden="1" x14ac:dyDescent="0.2">
      <c r="A2323" s="31" t="s">
        <v>12324</v>
      </c>
      <c r="B2323" s="31" t="s">
        <v>12325</v>
      </c>
      <c r="C2323" s="31" t="s">
        <v>12326</v>
      </c>
      <c r="D2323" s="31"/>
      <c r="E2323" s="31" t="s">
        <v>5190</v>
      </c>
      <c r="F2323" s="31" t="s">
        <v>3948</v>
      </c>
      <c r="G2323" s="47"/>
      <c r="H2323" s="33">
        <v>0</v>
      </c>
      <c r="I2323" s="31" t="s">
        <v>5172</v>
      </c>
      <c r="J2323" s="31" t="s">
        <v>5173</v>
      </c>
      <c r="K2323" s="31" t="s">
        <v>5164</v>
      </c>
      <c r="L2323" s="31" t="s">
        <v>5165</v>
      </c>
      <c r="M2323" s="31" t="s">
        <v>5174</v>
      </c>
      <c r="N2323" s="31" t="s">
        <v>5201</v>
      </c>
      <c r="O2323" s="31" t="s">
        <v>12317</v>
      </c>
      <c r="P2323" s="31" t="s">
        <v>12314</v>
      </c>
      <c r="Q2323" s="31" t="s">
        <v>5168</v>
      </c>
    </row>
    <row r="2324" spans="1:17" hidden="1" x14ac:dyDescent="0.2">
      <c r="A2324" s="31" t="s">
        <v>12327</v>
      </c>
      <c r="B2324" s="31" t="s">
        <v>12328</v>
      </c>
      <c r="C2324" s="31" t="s">
        <v>12329</v>
      </c>
      <c r="D2324" s="31"/>
      <c r="E2324" s="31" t="s">
        <v>5190</v>
      </c>
      <c r="F2324" s="31" t="s">
        <v>3948</v>
      </c>
      <c r="G2324" s="47"/>
      <c r="H2324" s="33">
        <v>0</v>
      </c>
      <c r="I2324" s="31" t="s">
        <v>5218</v>
      </c>
      <c r="J2324" s="31" t="s">
        <v>5219</v>
      </c>
      <c r="K2324" s="31" t="s">
        <v>5164</v>
      </c>
      <c r="L2324" s="31" t="s">
        <v>5165</v>
      </c>
      <c r="M2324" s="31" t="s">
        <v>6869</v>
      </c>
      <c r="N2324" s="31"/>
      <c r="O2324" s="31" t="s">
        <v>12317</v>
      </c>
      <c r="P2324" s="31" t="s">
        <v>12314</v>
      </c>
      <c r="Q2324" s="31" t="s">
        <v>5168</v>
      </c>
    </row>
    <row r="2325" spans="1:17" hidden="1" x14ac:dyDescent="0.2">
      <c r="A2325" s="31" t="s">
        <v>12330</v>
      </c>
      <c r="B2325" s="31" t="s">
        <v>12331</v>
      </c>
      <c r="C2325" s="31" t="s">
        <v>12332</v>
      </c>
      <c r="D2325" s="31"/>
      <c r="E2325" s="31" t="s">
        <v>5190</v>
      </c>
      <c r="F2325" s="31" t="s">
        <v>3948</v>
      </c>
      <c r="G2325" s="47"/>
      <c r="H2325" s="33">
        <v>0</v>
      </c>
      <c r="I2325" s="31" t="s">
        <v>5172</v>
      </c>
      <c r="J2325" s="31" t="s">
        <v>5173</v>
      </c>
      <c r="K2325" s="31" t="s">
        <v>5164</v>
      </c>
      <c r="L2325" s="31" t="s">
        <v>5165</v>
      </c>
      <c r="M2325" s="31" t="s">
        <v>5224</v>
      </c>
      <c r="N2325" s="31"/>
      <c r="O2325" s="31" t="s">
        <v>12317</v>
      </c>
      <c r="P2325" s="31" t="s">
        <v>12314</v>
      </c>
      <c r="Q2325" s="31" t="s">
        <v>5168</v>
      </c>
    </row>
    <row r="2326" spans="1:17" hidden="1" x14ac:dyDescent="0.2">
      <c r="A2326" s="31" t="s">
        <v>12333</v>
      </c>
      <c r="B2326" s="31" t="s">
        <v>12334</v>
      </c>
      <c r="C2326" s="31" t="s">
        <v>12326</v>
      </c>
      <c r="D2326" s="31"/>
      <c r="E2326" s="31" t="s">
        <v>5190</v>
      </c>
      <c r="F2326" s="31" t="s">
        <v>3948</v>
      </c>
      <c r="G2326" s="47"/>
      <c r="H2326" s="33">
        <v>0</v>
      </c>
      <c r="I2326" s="31" t="s">
        <v>5172</v>
      </c>
      <c r="J2326" s="31" t="s">
        <v>5173</v>
      </c>
      <c r="K2326" s="31" t="s">
        <v>5164</v>
      </c>
      <c r="L2326" s="31" t="s">
        <v>5165</v>
      </c>
      <c r="M2326" s="31" t="s">
        <v>5174</v>
      </c>
      <c r="N2326" s="31" t="s">
        <v>5973</v>
      </c>
      <c r="O2326" s="31" t="s">
        <v>12317</v>
      </c>
      <c r="P2326" s="31" t="s">
        <v>12314</v>
      </c>
      <c r="Q2326" s="31" t="s">
        <v>5168</v>
      </c>
    </row>
    <row r="2327" spans="1:17" hidden="1" x14ac:dyDescent="0.2">
      <c r="A2327" s="31" t="s">
        <v>12335</v>
      </c>
      <c r="B2327" s="31" t="s">
        <v>12336</v>
      </c>
      <c r="C2327" s="31" t="s">
        <v>12337</v>
      </c>
      <c r="D2327" s="31"/>
      <c r="E2327" s="31" t="s">
        <v>5190</v>
      </c>
      <c r="F2327" s="31" t="s">
        <v>3948</v>
      </c>
      <c r="G2327" s="47"/>
      <c r="H2327" s="33">
        <v>0</v>
      </c>
      <c r="I2327" s="31" t="s">
        <v>5218</v>
      </c>
      <c r="J2327" s="31" t="s">
        <v>5219</v>
      </c>
      <c r="K2327" s="31" t="s">
        <v>5164</v>
      </c>
      <c r="L2327" s="31" t="s">
        <v>5165</v>
      </c>
      <c r="M2327" s="31" t="s">
        <v>6869</v>
      </c>
      <c r="N2327" s="31"/>
      <c r="O2327" s="31" t="s">
        <v>12317</v>
      </c>
      <c r="P2327" s="31" t="s">
        <v>12314</v>
      </c>
      <c r="Q2327" s="31" t="s">
        <v>5168</v>
      </c>
    </row>
    <row r="2328" spans="1:17" hidden="1" x14ac:dyDescent="0.2">
      <c r="A2328" s="31" t="s">
        <v>12338</v>
      </c>
      <c r="B2328" s="31" t="s">
        <v>12339</v>
      </c>
      <c r="C2328" s="31" t="s">
        <v>12340</v>
      </c>
      <c r="D2328" s="31"/>
      <c r="E2328" s="31" t="s">
        <v>5190</v>
      </c>
      <c r="F2328" s="31" t="s">
        <v>3948</v>
      </c>
      <c r="G2328" s="47"/>
      <c r="H2328" s="33">
        <v>0</v>
      </c>
      <c r="I2328" s="31" t="s">
        <v>5179</v>
      </c>
      <c r="J2328" s="31" t="s">
        <v>5180</v>
      </c>
      <c r="K2328" s="31" t="s">
        <v>5164</v>
      </c>
      <c r="L2328" s="31" t="s">
        <v>5165</v>
      </c>
      <c r="M2328" s="31" t="s">
        <v>5305</v>
      </c>
      <c r="N2328" s="31"/>
      <c r="O2328" s="31" t="s">
        <v>12317</v>
      </c>
      <c r="P2328" s="31" t="s">
        <v>12314</v>
      </c>
      <c r="Q2328" s="31" t="s">
        <v>5168</v>
      </c>
    </row>
    <row r="2329" spans="1:17" hidden="1" x14ac:dyDescent="0.2">
      <c r="A2329" s="31" t="s">
        <v>12341</v>
      </c>
      <c r="B2329" s="31" t="s">
        <v>12342</v>
      </c>
      <c r="C2329" s="31" t="s">
        <v>12343</v>
      </c>
      <c r="D2329" s="31"/>
      <c r="E2329" s="31" t="s">
        <v>5190</v>
      </c>
      <c r="F2329" s="31" t="s">
        <v>3948</v>
      </c>
      <c r="G2329" s="47"/>
      <c r="H2329" s="33">
        <v>0</v>
      </c>
      <c r="I2329" s="31" t="s">
        <v>5179</v>
      </c>
      <c r="J2329" s="31" t="s">
        <v>5180</v>
      </c>
      <c r="K2329" s="31" t="s">
        <v>5164</v>
      </c>
      <c r="L2329" s="31" t="s">
        <v>5165</v>
      </c>
      <c r="M2329" s="31" t="s">
        <v>5181</v>
      </c>
      <c r="N2329" s="31"/>
      <c r="O2329" s="31" t="s">
        <v>12317</v>
      </c>
      <c r="P2329" s="31" t="s">
        <v>12314</v>
      </c>
      <c r="Q2329" s="31" t="s">
        <v>5168</v>
      </c>
    </row>
    <row r="2330" spans="1:17" hidden="1" x14ac:dyDescent="0.2">
      <c r="A2330" s="31" t="s">
        <v>12344</v>
      </c>
      <c r="B2330" s="31" t="s">
        <v>12345</v>
      </c>
      <c r="C2330" s="31" t="s">
        <v>12346</v>
      </c>
      <c r="D2330" s="31"/>
      <c r="E2330" s="31" t="s">
        <v>5190</v>
      </c>
      <c r="F2330" s="31" t="s">
        <v>3948</v>
      </c>
      <c r="G2330" s="47"/>
      <c r="H2330" s="33">
        <v>0</v>
      </c>
      <c r="I2330" s="31" t="s">
        <v>5179</v>
      </c>
      <c r="J2330" s="31" t="s">
        <v>5180</v>
      </c>
      <c r="K2330" s="31" t="s">
        <v>5164</v>
      </c>
      <c r="L2330" s="31" t="s">
        <v>5165</v>
      </c>
      <c r="M2330" s="31" t="s">
        <v>5181</v>
      </c>
      <c r="N2330" s="31"/>
      <c r="O2330" s="31" t="s">
        <v>12317</v>
      </c>
      <c r="P2330" s="31" t="s">
        <v>12314</v>
      </c>
      <c r="Q2330" s="31" t="s">
        <v>5168</v>
      </c>
    </row>
    <row r="2331" spans="1:17" hidden="1" x14ac:dyDescent="0.2">
      <c r="A2331" s="31" t="s">
        <v>12347</v>
      </c>
      <c r="B2331" s="31" t="s">
        <v>12348</v>
      </c>
      <c r="C2331" s="31" t="s">
        <v>12349</v>
      </c>
      <c r="D2331" s="31"/>
      <c r="E2331" s="31" t="s">
        <v>5190</v>
      </c>
      <c r="F2331" s="31" t="s">
        <v>3948</v>
      </c>
      <c r="G2331" s="47"/>
      <c r="H2331" s="33">
        <v>0</v>
      </c>
      <c r="I2331" s="31" t="s">
        <v>5172</v>
      </c>
      <c r="J2331" s="31" t="s">
        <v>5173</v>
      </c>
      <c r="K2331" s="31" t="s">
        <v>5164</v>
      </c>
      <c r="L2331" s="31" t="s">
        <v>5165</v>
      </c>
      <c r="M2331" s="31" t="s">
        <v>5174</v>
      </c>
      <c r="N2331" s="31" t="s">
        <v>7964</v>
      </c>
      <c r="O2331" s="31" t="s">
        <v>12317</v>
      </c>
      <c r="P2331" s="31" t="s">
        <v>12314</v>
      </c>
      <c r="Q2331" s="31" t="s">
        <v>5168</v>
      </c>
    </row>
    <row r="2332" spans="1:17" hidden="1" x14ac:dyDescent="0.2">
      <c r="A2332" s="31" t="s">
        <v>12350</v>
      </c>
      <c r="B2332" s="31" t="s">
        <v>12351</v>
      </c>
      <c r="C2332" s="31" t="s">
        <v>12352</v>
      </c>
      <c r="D2332" s="31"/>
      <c r="E2332" s="31" t="s">
        <v>5190</v>
      </c>
      <c r="F2332" s="31" t="s">
        <v>3948</v>
      </c>
      <c r="G2332" s="47"/>
      <c r="H2332" s="33">
        <v>0</v>
      </c>
      <c r="I2332" s="31" t="s">
        <v>5172</v>
      </c>
      <c r="J2332" s="31" t="s">
        <v>5173</v>
      </c>
      <c r="K2332" s="31" t="s">
        <v>5164</v>
      </c>
      <c r="L2332" s="31" t="s">
        <v>5165</v>
      </c>
      <c r="M2332" s="31" t="s">
        <v>5174</v>
      </c>
      <c r="N2332" s="31" t="s">
        <v>5201</v>
      </c>
      <c r="O2332" s="31" t="s">
        <v>12317</v>
      </c>
      <c r="P2332" s="31" t="s">
        <v>12314</v>
      </c>
      <c r="Q2332" s="31" t="s">
        <v>5168</v>
      </c>
    </row>
    <row r="2333" spans="1:17" hidden="1" x14ac:dyDescent="0.2">
      <c r="A2333" s="31" t="s">
        <v>12353</v>
      </c>
      <c r="B2333" s="31" t="s">
        <v>12354</v>
      </c>
      <c r="C2333" s="31" t="s">
        <v>12355</v>
      </c>
      <c r="D2333" s="31"/>
      <c r="E2333" s="31" t="s">
        <v>9188</v>
      </c>
      <c r="F2333" s="31" t="s">
        <v>12356</v>
      </c>
      <c r="G2333" s="47"/>
      <c r="H2333" s="33">
        <v>0</v>
      </c>
      <c r="I2333" s="31" t="s">
        <v>5421</v>
      </c>
      <c r="J2333" s="31" t="s">
        <v>5422</v>
      </c>
      <c r="K2333" s="31" t="s">
        <v>5164</v>
      </c>
      <c r="L2333" s="31" t="s">
        <v>5278</v>
      </c>
      <c r="M2333" s="31" t="s">
        <v>5673</v>
      </c>
      <c r="N2333" s="31" t="s">
        <v>12357</v>
      </c>
      <c r="O2333" s="31" t="s">
        <v>12317</v>
      </c>
      <c r="P2333" s="31" t="s">
        <v>12314</v>
      </c>
      <c r="Q2333" s="31" t="s">
        <v>5168</v>
      </c>
    </row>
    <row r="2334" spans="1:17" hidden="1" x14ac:dyDescent="0.2">
      <c r="A2334" s="31" t="s">
        <v>12358</v>
      </c>
      <c r="B2334" s="31" t="s">
        <v>12359</v>
      </c>
      <c r="C2334" s="31" t="s">
        <v>12360</v>
      </c>
      <c r="D2334" s="31"/>
      <c r="E2334" s="31" t="s">
        <v>7424</v>
      </c>
      <c r="F2334" s="31" t="s">
        <v>3948</v>
      </c>
      <c r="G2334" s="47"/>
      <c r="H2334" s="33">
        <v>0</v>
      </c>
      <c r="I2334" s="31" t="s">
        <v>5421</v>
      </c>
      <c r="J2334" s="31" t="s">
        <v>5422</v>
      </c>
      <c r="K2334" s="31" t="s">
        <v>5164</v>
      </c>
      <c r="L2334" s="31" t="s">
        <v>5278</v>
      </c>
      <c r="M2334" s="31" t="s">
        <v>5673</v>
      </c>
      <c r="N2334" s="31"/>
      <c r="O2334" s="31" t="s">
        <v>12317</v>
      </c>
      <c r="P2334" s="31" t="s">
        <v>12314</v>
      </c>
      <c r="Q2334" s="31" t="s">
        <v>5168</v>
      </c>
    </row>
    <row r="2335" spans="1:17" hidden="1" x14ac:dyDescent="0.2">
      <c r="A2335" s="31" t="s">
        <v>12361</v>
      </c>
      <c r="B2335" s="31" t="s">
        <v>12362</v>
      </c>
      <c r="C2335" s="31" t="s">
        <v>12363</v>
      </c>
      <c r="D2335" s="31"/>
      <c r="E2335" s="31" t="s">
        <v>7424</v>
      </c>
      <c r="F2335" s="31" t="s">
        <v>3948</v>
      </c>
      <c r="G2335" s="47"/>
      <c r="H2335" s="33">
        <v>0</v>
      </c>
      <c r="I2335" s="31" t="s">
        <v>5421</v>
      </c>
      <c r="J2335" s="31" t="s">
        <v>5422</v>
      </c>
      <c r="K2335" s="31" t="s">
        <v>5164</v>
      </c>
      <c r="L2335" s="31" t="s">
        <v>5278</v>
      </c>
      <c r="M2335" s="31" t="s">
        <v>5354</v>
      </c>
      <c r="N2335" s="31"/>
      <c r="O2335" s="31" t="s">
        <v>12317</v>
      </c>
      <c r="P2335" s="31" t="s">
        <v>12314</v>
      </c>
      <c r="Q2335" s="31" t="s">
        <v>5168</v>
      </c>
    </row>
    <row r="2336" spans="1:17" hidden="1" x14ac:dyDescent="0.2">
      <c r="A2336" s="31" t="s">
        <v>12364</v>
      </c>
      <c r="B2336" s="31" t="s">
        <v>12365</v>
      </c>
      <c r="C2336" s="31" t="s">
        <v>12366</v>
      </c>
      <c r="D2336" s="31"/>
      <c r="E2336" s="31" t="s">
        <v>7424</v>
      </c>
      <c r="F2336" s="31" t="s">
        <v>3948</v>
      </c>
      <c r="G2336" s="47"/>
      <c r="H2336" s="33">
        <v>0</v>
      </c>
      <c r="I2336" s="31" t="s">
        <v>5421</v>
      </c>
      <c r="J2336" s="31" t="s">
        <v>5422</v>
      </c>
      <c r="K2336" s="31" t="s">
        <v>5164</v>
      </c>
      <c r="L2336" s="31" t="s">
        <v>5278</v>
      </c>
      <c r="M2336" s="31" t="s">
        <v>5446</v>
      </c>
      <c r="N2336" s="31"/>
      <c r="O2336" s="31" t="s">
        <v>12317</v>
      </c>
      <c r="P2336" s="31" t="s">
        <v>12314</v>
      </c>
      <c r="Q2336" s="31" t="s">
        <v>5168</v>
      </c>
    </row>
    <row r="2337" spans="1:17" hidden="1" x14ac:dyDescent="0.2">
      <c r="A2337" s="31" t="s">
        <v>12367</v>
      </c>
      <c r="B2337" s="31" t="s">
        <v>12368</v>
      </c>
      <c r="C2337" s="31" t="s">
        <v>12369</v>
      </c>
      <c r="D2337" s="31"/>
      <c r="E2337" s="31" t="s">
        <v>7424</v>
      </c>
      <c r="F2337" s="31" t="s">
        <v>3948</v>
      </c>
      <c r="G2337" s="47"/>
      <c r="H2337" s="33">
        <v>0</v>
      </c>
      <c r="I2337" s="31" t="s">
        <v>5661</v>
      </c>
      <c r="J2337" s="31" t="s">
        <v>5662</v>
      </c>
      <c r="K2337" s="31" t="s">
        <v>5164</v>
      </c>
      <c r="L2337" s="31" t="s">
        <v>5278</v>
      </c>
      <c r="M2337" s="31" t="s">
        <v>5673</v>
      </c>
      <c r="N2337" s="31"/>
      <c r="O2337" s="31" t="s">
        <v>12317</v>
      </c>
      <c r="P2337" s="31" t="s">
        <v>12314</v>
      </c>
      <c r="Q2337" s="31" t="s">
        <v>5168</v>
      </c>
    </row>
    <row r="2338" spans="1:17" hidden="1" x14ac:dyDescent="0.2">
      <c r="A2338" s="31" t="s">
        <v>12370</v>
      </c>
      <c r="B2338" s="31" t="s">
        <v>12371</v>
      </c>
      <c r="C2338" s="31" t="s">
        <v>12372</v>
      </c>
      <c r="D2338" s="31"/>
      <c r="E2338" s="31"/>
      <c r="F2338" s="31" t="s">
        <v>12373</v>
      </c>
      <c r="G2338" s="47"/>
      <c r="H2338" s="33">
        <v>0</v>
      </c>
      <c r="I2338" s="31"/>
      <c r="J2338" s="31"/>
      <c r="K2338" s="31" t="s">
        <v>5164</v>
      </c>
      <c r="L2338" s="31" t="s">
        <v>5165</v>
      </c>
      <c r="M2338" s="31" t="s">
        <v>5181</v>
      </c>
      <c r="N2338" s="31" t="s">
        <v>8747</v>
      </c>
      <c r="O2338" t="s">
        <v>22549</v>
      </c>
      <c r="P2338" s="66" t="s">
        <v>32</v>
      </c>
      <c r="Q2338" s="31" t="s">
        <v>5168</v>
      </c>
    </row>
    <row r="2339" spans="1:17" hidden="1" x14ac:dyDescent="0.2">
      <c r="A2339" s="31" t="s">
        <v>12374</v>
      </c>
      <c r="B2339" s="31" t="s">
        <v>12375</v>
      </c>
      <c r="C2339" s="31" t="s">
        <v>12376</v>
      </c>
      <c r="D2339" s="31"/>
      <c r="E2339" s="31" t="s">
        <v>12377</v>
      </c>
      <c r="F2339" s="31"/>
      <c r="G2339" s="47"/>
      <c r="H2339" s="33">
        <v>0</v>
      </c>
      <c r="I2339" s="31" t="s">
        <v>5179</v>
      </c>
      <c r="J2339" s="31" t="s">
        <v>5180</v>
      </c>
      <c r="K2339" s="31" t="s">
        <v>5164</v>
      </c>
      <c r="L2339" s="31" t="s">
        <v>5165</v>
      </c>
      <c r="M2339" s="31" t="s">
        <v>5181</v>
      </c>
      <c r="N2339" s="31"/>
      <c r="O2339" t="s">
        <v>22549</v>
      </c>
      <c r="P2339" s="66" t="s">
        <v>32</v>
      </c>
      <c r="Q2339" s="31" t="s">
        <v>5168</v>
      </c>
    </row>
    <row r="2340" spans="1:17" hidden="1" x14ac:dyDescent="0.2">
      <c r="A2340" s="31" t="s">
        <v>12378</v>
      </c>
      <c r="B2340" s="31" t="s">
        <v>12379</v>
      </c>
      <c r="C2340" s="31" t="s">
        <v>12380</v>
      </c>
      <c r="D2340" s="31"/>
      <c r="E2340" s="31" t="s">
        <v>12377</v>
      </c>
      <c r="F2340" s="31"/>
      <c r="G2340" s="47"/>
      <c r="H2340" s="33">
        <v>0</v>
      </c>
      <c r="I2340" s="31" t="s">
        <v>5212</v>
      </c>
      <c r="J2340" s="31" t="s">
        <v>5213</v>
      </c>
      <c r="K2340" s="31" t="s">
        <v>5164</v>
      </c>
      <c r="L2340" s="31" t="s">
        <v>5165</v>
      </c>
      <c r="M2340" s="31" t="s">
        <v>5181</v>
      </c>
      <c r="N2340" s="31"/>
      <c r="O2340" t="s">
        <v>22549</v>
      </c>
      <c r="P2340" s="66" t="s">
        <v>32</v>
      </c>
      <c r="Q2340" s="31" t="s">
        <v>5168</v>
      </c>
    </row>
    <row r="2341" spans="1:17" hidden="1" x14ac:dyDescent="0.2">
      <c r="A2341" s="31" t="s">
        <v>12381</v>
      </c>
      <c r="B2341" s="31" t="s">
        <v>12382</v>
      </c>
      <c r="C2341" s="31" t="s">
        <v>12383</v>
      </c>
      <c r="D2341" s="31"/>
      <c r="E2341" s="31" t="s">
        <v>12377</v>
      </c>
      <c r="F2341" s="31"/>
      <c r="G2341" s="47"/>
      <c r="H2341" s="33">
        <v>0</v>
      </c>
      <c r="I2341" s="31" t="s">
        <v>5212</v>
      </c>
      <c r="J2341" s="31" t="s">
        <v>5213</v>
      </c>
      <c r="K2341" s="31" t="s">
        <v>5164</v>
      </c>
      <c r="L2341" s="31" t="s">
        <v>5165</v>
      </c>
      <c r="M2341" s="31" t="s">
        <v>5181</v>
      </c>
      <c r="N2341" s="31"/>
      <c r="O2341" t="s">
        <v>22549</v>
      </c>
      <c r="P2341" s="66" t="s">
        <v>32</v>
      </c>
      <c r="Q2341" s="31" t="s">
        <v>5168</v>
      </c>
    </row>
    <row r="2342" spans="1:17" hidden="1" x14ac:dyDescent="0.2">
      <c r="A2342" s="31" t="s">
        <v>12384</v>
      </c>
      <c r="B2342" s="31" t="s">
        <v>12385</v>
      </c>
      <c r="C2342" s="31" t="s">
        <v>12386</v>
      </c>
      <c r="D2342" s="31"/>
      <c r="E2342" s="31" t="s">
        <v>12377</v>
      </c>
      <c r="F2342" s="31"/>
      <c r="G2342" s="47"/>
      <c r="H2342" s="33">
        <v>0</v>
      </c>
      <c r="I2342" s="31" t="s">
        <v>5212</v>
      </c>
      <c r="J2342" s="31" t="s">
        <v>5213</v>
      </c>
      <c r="K2342" s="31" t="s">
        <v>5164</v>
      </c>
      <c r="L2342" s="31" t="s">
        <v>5165</v>
      </c>
      <c r="M2342" s="31" t="s">
        <v>5181</v>
      </c>
      <c r="N2342" s="31"/>
      <c r="O2342" t="s">
        <v>22549</v>
      </c>
      <c r="P2342" s="66" t="s">
        <v>32</v>
      </c>
      <c r="Q2342" s="31" t="s">
        <v>5168</v>
      </c>
    </row>
    <row r="2343" spans="1:17" hidden="1" x14ac:dyDescent="0.2">
      <c r="A2343" s="31" t="s">
        <v>12387</v>
      </c>
      <c r="B2343" s="31" t="s">
        <v>12388</v>
      </c>
      <c r="C2343" s="31" t="s">
        <v>12389</v>
      </c>
      <c r="D2343" s="31"/>
      <c r="E2343" s="31" t="s">
        <v>12377</v>
      </c>
      <c r="F2343" s="31"/>
      <c r="G2343" s="47"/>
      <c r="H2343" s="33">
        <v>0</v>
      </c>
      <c r="I2343" s="31" t="s">
        <v>5212</v>
      </c>
      <c r="J2343" s="31" t="s">
        <v>5213</v>
      </c>
      <c r="K2343" s="31" t="s">
        <v>5164</v>
      </c>
      <c r="L2343" s="31" t="s">
        <v>5165</v>
      </c>
      <c r="M2343" s="31" t="s">
        <v>5181</v>
      </c>
      <c r="N2343" s="31"/>
      <c r="O2343" t="s">
        <v>22549</v>
      </c>
      <c r="P2343" s="66" t="s">
        <v>32</v>
      </c>
      <c r="Q2343" s="31" t="s">
        <v>5168</v>
      </c>
    </row>
    <row r="2344" spans="1:17" hidden="1" x14ac:dyDescent="0.2">
      <c r="A2344" s="31" t="s">
        <v>12390</v>
      </c>
      <c r="B2344" s="31" t="s">
        <v>12391</v>
      </c>
      <c r="C2344" s="31" t="s">
        <v>12392</v>
      </c>
      <c r="D2344" s="31"/>
      <c r="E2344" s="31" t="s">
        <v>12377</v>
      </c>
      <c r="F2344" s="31"/>
      <c r="G2344" s="47"/>
      <c r="H2344" s="33">
        <v>0</v>
      </c>
      <c r="I2344" s="31" t="s">
        <v>5179</v>
      </c>
      <c r="J2344" s="31" t="s">
        <v>5180</v>
      </c>
      <c r="K2344" s="31" t="s">
        <v>5164</v>
      </c>
      <c r="L2344" s="31" t="s">
        <v>5165</v>
      </c>
      <c r="M2344" s="31" t="s">
        <v>5181</v>
      </c>
      <c r="N2344" s="31"/>
      <c r="O2344" t="s">
        <v>22549</v>
      </c>
      <c r="P2344" s="66" t="s">
        <v>32</v>
      </c>
      <c r="Q2344" s="31" t="s">
        <v>5168</v>
      </c>
    </row>
    <row r="2345" spans="1:17" hidden="1" x14ac:dyDescent="0.2">
      <c r="A2345" s="31" t="s">
        <v>12393</v>
      </c>
      <c r="B2345" s="31" t="s">
        <v>12394</v>
      </c>
      <c r="C2345" s="31" t="s">
        <v>12395</v>
      </c>
      <c r="D2345" s="31"/>
      <c r="E2345" s="31" t="s">
        <v>12377</v>
      </c>
      <c r="F2345" s="31"/>
      <c r="G2345" s="47"/>
      <c r="H2345" s="33">
        <v>0</v>
      </c>
      <c r="I2345" s="31" t="s">
        <v>5179</v>
      </c>
      <c r="J2345" s="31" t="s">
        <v>5180</v>
      </c>
      <c r="K2345" s="31" t="s">
        <v>5164</v>
      </c>
      <c r="L2345" s="31" t="s">
        <v>5165</v>
      </c>
      <c r="M2345" s="31" t="s">
        <v>5181</v>
      </c>
      <c r="N2345" s="31"/>
      <c r="O2345" t="s">
        <v>22549</v>
      </c>
      <c r="P2345" s="66" t="s">
        <v>32</v>
      </c>
      <c r="Q2345" s="31" t="s">
        <v>5168</v>
      </c>
    </row>
    <row r="2346" spans="1:17" hidden="1" x14ac:dyDescent="0.2">
      <c r="A2346" s="31" t="s">
        <v>12396</v>
      </c>
      <c r="B2346" s="31" t="s">
        <v>12397</v>
      </c>
      <c r="C2346" s="31" t="s">
        <v>12398</v>
      </c>
      <c r="D2346" s="31"/>
      <c r="E2346" s="31" t="s">
        <v>12377</v>
      </c>
      <c r="F2346" s="31"/>
      <c r="G2346" s="47"/>
      <c r="H2346" s="33">
        <v>0</v>
      </c>
      <c r="I2346" s="31" t="s">
        <v>5212</v>
      </c>
      <c r="J2346" s="31" t="s">
        <v>5213</v>
      </c>
      <c r="K2346" s="31" t="s">
        <v>5164</v>
      </c>
      <c r="L2346" s="31" t="s">
        <v>5165</v>
      </c>
      <c r="M2346" s="31" t="s">
        <v>5181</v>
      </c>
      <c r="N2346" s="31"/>
      <c r="O2346" t="s">
        <v>22549</v>
      </c>
      <c r="P2346" s="66" t="s">
        <v>32</v>
      </c>
      <c r="Q2346" s="31" t="s">
        <v>5168</v>
      </c>
    </row>
    <row r="2347" spans="1:17" hidden="1" x14ac:dyDescent="0.2">
      <c r="A2347" s="31" t="s">
        <v>12399</v>
      </c>
      <c r="B2347" s="31" t="s">
        <v>12400</v>
      </c>
      <c r="C2347" s="31" t="s">
        <v>12401</v>
      </c>
      <c r="D2347" s="31"/>
      <c r="E2347" s="31" t="s">
        <v>12377</v>
      </c>
      <c r="F2347" s="31"/>
      <c r="G2347" s="47"/>
      <c r="H2347" s="33">
        <v>0</v>
      </c>
      <c r="I2347" s="31" t="s">
        <v>5212</v>
      </c>
      <c r="J2347" s="31" t="s">
        <v>5213</v>
      </c>
      <c r="K2347" s="31" t="s">
        <v>5164</v>
      </c>
      <c r="L2347" s="31" t="s">
        <v>5165</v>
      </c>
      <c r="M2347" s="31" t="s">
        <v>5181</v>
      </c>
      <c r="N2347" s="31"/>
      <c r="O2347" t="s">
        <v>22549</v>
      </c>
      <c r="P2347" s="66" t="s">
        <v>32</v>
      </c>
      <c r="Q2347" s="31" t="s">
        <v>5168</v>
      </c>
    </row>
    <row r="2348" spans="1:17" hidden="1" x14ac:dyDescent="0.2">
      <c r="A2348" s="31" t="s">
        <v>12402</v>
      </c>
      <c r="B2348" s="31" t="s">
        <v>12403</v>
      </c>
      <c r="C2348" s="31" t="s">
        <v>12404</v>
      </c>
      <c r="D2348" s="31"/>
      <c r="E2348" s="31" t="s">
        <v>12405</v>
      </c>
      <c r="F2348" s="31"/>
      <c r="G2348" s="47"/>
      <c r="H2348" s="33">
        <v>0</v>
      </c>
      <c r="I2348" s="31" t="s">
        <v>5172</v>
      </c>
      <c r="J2348" s="31" t="s">
        <v>5173</v>
      </c>
      <c r="K2348" s="31" t="s">
        <v>5164</v>
      </c>
      <c r="L2348" s="31" t="s">
        <v>5165</v>
      </c>
      <c r="M2348" s="31" t="s">
        <v>5174</v>
      </c>
      <c r="N2348" s="31"/>
      <c r="O2348" t="s">
        <v>22549</v>
      </c>
      <c r="P2348" s="66" t="s">
        <v>32</v>
      </c>
      <c r="Q2348" s="31" t="s">
        <v>5168</v>
      </c>
    </row>
    <row r="2349" spans="1:17" hidden="1" x14ac:dyDescent="0.2">
      <c r="A2349" s="31" t="s">
        <v>12406</v>
      </c>
      <c r="B2349" s="31" t="s">
        <v>12407</v>
      </c>
      <c r="C2349" s="31" t="s">
        <v>12408</v>
      </c>
      <c r="D2349" s="31"/>
      <c r="E2349" s="31" t="s">
        <v>12405</v>
      </c>
      <c r="F2349" s="31"/>
      <c r="G2349" s="47"/>
      <c r="H2349" s="33">
        <v>0</v>
      </c>
      <c r="I2349" s="31" t="s">
        <v>5172</v>
      </c>
      <c r="J2349" s="31" t="s">
        <v>5173</v>
      </c>
      <c r="K2349" s="31" t="s">
        <v>5164</v>
      </c>
      <c r="L2349" s="31" t="s">
        <v>5165</v>
      </c>
      <c r="M2349" s="31" t="s">
        <v>5174</v>
      </c>
      <c r="N2349" s="31"/>
      <c r="O2349" t="s">
        <v>22549</v>
      </c>
      <c r="P2349" s="66" t="s">
        <v>32</v>
      </c>
      <c r="Q2349" s="31" t="s">
        <v>5168</v>
      </c>
    </row>
    <row r="2350" spans="1:17" hidden="1" x14ac:dyDescent="0.2">
      <c r="A2350" s="31" t="s">
        <v>12409</v>
      </c>
      <c r="B2350" s="31" t="s">
        <v>12410</v>
      </c>
      <c r="C2350" s="31" t="s">
        <v>12411</v>
      </c>
      <c r="D2350" s="31"/>
      <c r="E2350" s="31" t="s">
        <v>12405</v>
      </c>
      <c r="F2350" s="31"/>
      <c r="G2350" s="47"/>
      <c r="H2350" s="33">
        <v>0</v>
      </c>
      <c r="I2350" s="31" t="s">
        <v>5172</v>
      </c>
      <c r="J2350" s="31" t="s">
        <v>5173</v>
      </c>
      <c r="K2350" s="31" t="s">
        <v>5164</v>
      </c>
      <c r="L2350" s="31" t="s">
        <v>5165</v>
      </c>
      <c r="M2350" s="31" t="s">
        <v>5174</v>
      </c>
      <c r="N2350" s="31"/>
      <c r="O2350" t="s">
        <v>22549</v>
      </c>
      <c r="P2350" s="66" t="s">
        <v>32</v>
      </c>
      <c r="Q2350" s="31" t="s">
        <v>5168</v>
      </c>
    </row>
    <row r="2351" spans="1:17" hidden="1" x14ac:dyDescent="0.2">
      <c r="A2351" s="31" t="s">
        <v>12412</v>
      </c>
      <c r="B2351" s="31" t="s">
        <v>12413</v>
      </c>
      <c r="C2351" s="31" t="s">
        <v>12414</v>
      </c>
      <c r="D2351" s="31"/>
      <c r="E2351" s="31" t="s">
        <v>12405</v>
      </c>
      <c r="F2351" s="31"/>
      <c r="G2351" s="47"/>
      <c r="H2351" s="33">
        <v>0</v>
      </c>
      <c r="I2351" s="31" t="s">
        <v>5172</v>
      </c>
      <c r="J2351" s="31" t="s">
        <v>5173</v>
      </c>
      <c r="K2351" s="31" t="s">
        <v>5164</v>
      </c>
      <c r="L2351" s="31" t="s">
        <v>5165</v>
      </c>
      <c r="M2351" s="31" t="s">
        <v>5174</v>
      </c>
      <c r="N2351" s="31"/>
      <c r="O2351" t="s">
        <v>22549</v>
      </c>
      <c r="P2351" s="66" t="s">
        <v>32</v>
      </c>
      <c r="Q2351" s="31" t="s">
        <v>5168</v>
      </c>
    </row>
    <row r="2352" spans="1:17" hidden="1" x14ac:dyDescent="0.2">
      <c r="A2352" s="31" t="s">
        <v>12415</v>
      </c>
      <c r="B2352" s="31" t="s">
        <v>12416</v>
      </c>
      <c r="C2352" s="31" t="s">
        <v>12417</v>
      </c>
      <c r="D2352" s="31"/>
      <c r="E2352" s="31" t="s">
        <v>12377</v>
      </c>
      <c r="F2352" s="31"/>
      <c r="G2352" s="47"/>
      <c r="H2352" s="33">
        <v>0</v>
      </c>
      <c r="I2352" s="31" t="s">
        <v>5179</v>
      </c>
      <c r="J2352" s="31" t="s">
        <v>5180</v>
      </c>
      <c r="K2352" s="31" t="s">
        <v>5164</v>
      </c>
      <c r="L2352" s="31" t="s">
        <v>5165</v>
      </c>
      <c r="M2352" s="31" t="s">
        <v>5192</v>
      </c>
      <c r="N2352" s="31"/>
      <c r="O2352" t="s">
        <v>22549</v>
      </c>
      <c r="P2352" s="66" t="s">
        <v>32</v>
      </c>
      <c r="Q2352" s="31" t="s">
        <v>5168</v>
      </c>
    </row>
    <row r="2353" spans="1:17" hidden="1" x14ac:dyDescent="0.2">
      <c r="A2353" s="31" t="s">
        <v>12418</v>
      </c>
      <c r="B2353" s="31" t="s">
        <v>12419</v>
      </c>
      <c r="C2353" s="31" t="s">
        <v>12420</v>
      </c>
      <c r="D2353" s="31"/>
      <c r="E2353" s="31" t="s">
        <v>12377</v>
      </c>
      <c r="F2353" s="31"/>
      <c r="G2353" s="47"/>
      <c r="H2353" s="33">
        <v>0</v>
      </c>
      <c r="I2353" s="31" t="s">
        <v>5179</v>
      </c>
      <c r="J2353" s="31" t="s">
        <v>5180</v>
      </c>
      <c r="K2353" s="31" t="s">
        <v>5164</v>
      </c>
      <c r="L2353" s="31" t="s">
        <v>5165</v>
      </c>
      <c r="M2353" s="31" t="s">
        <v>5192</v>
      </c>
      <c r="N2353" s="31"/>
      <c r="O2353" t="s">
        <v>22549</v>
      </c>
      <c r="P2353" s="66" t="s">
        <v>32</v>
      </c>
      <c r="Q2353" s="31" t="s">
        <v>5168</v>
      </c>
    </row>
    <row r="2354" spans="1:17" hidden="1" x14ac:dyDescent="0.2">
      <c r="A2354" s="31" t="s">
        <v>12421</v>
      </c>
      <c r="B2354" s="31" t="s">
        <v>12422</v>
      </c>
      <c r="C2354" s="31" t="s">
        <v>12423</v>
      </c>
      <c r="D2354" s="31"/>
      <c r="E2354" s="31" t="s">
        <v>12405</v>
      </c>
      <c r="F2354" s="31"/>
      <c r="G2354" s="47"/>
      <c r="H2354" s="33">
        <v>0</v>
      </c>
      <c r="I2354" s="31" t="s">
        <v>5172</v>
      </c>
      <c r="J2354" s="31" t="s">
        <v>5173</v>
      </c>
      <c r="K2354" s="31" t="s">
        <v>5164</v>
      </c>
      <c r="L2354" s="31" t="s">
        <v>5165</v>
      </c>
      <c r="M2354" s="31" t="s">
        <v>5812</v>
      </c>
      <c r="N2354" s="31"/>
      <c r="O2354" t="s">
        <v>22549</v>
      </c>
      <c r="P2354" s="66" t="s">
        <v>32</v>
      </c>
      <c r="Q2354" s="31" t="s">
        <v>5168</v>
      </c>
    </row>
    <row r="2355" spans="1:17" hidden="1" x14ac:dyDescent="0.2">
      <c r="A2355" s="31" t="s">
        <v>12424</v>
      </c>
      <c r="B2355" s="31" t="s">
        <v>12425</v>
      </c>
      <c r="C2355" s="31" t="s">
        <v>12426</v>
      </c>
      <c r="D2355" s="31"/>
      <c r="E2355" s="31" t="s">
        <v>12405</v>
      </c>
      <c r="F2355" s="31"/>
      <c r="G2355" s="47"/>
      <c r="H2355" s="33">
        <v>0</v>
      </c>
      <c r="I2355" s="31" t="s">
        <v>5172</v>
      </c>
      <c r="J2355" s="31" t="s">
        <v>5173</v>
      </c>
      <c r="K2355" s="31" t="s">
        <v>5164</v>
      </c>
      <c r="L2355" s="31" t="s">
        <v>5165</v>
      </c>
      <c r="M2355" s="31" t="s">
        <v>5812</v>
      </c>
      <c r="N2355" s="31"/>
      <c r="O2355" t="s">
        <v>22549</v>
      </c>
      <c r="P2355" s="66" t="s">
        <v>32</v>
      </c>
      <c r="Q2355" s="31" t="s">
        <v>5168</v>
      </c>
    </row>
    <row r="2356" spans="1:17" hidden="1" x14ac:dyDescent="0.2">
      <c r="A2356" s="31" t="s">
        <v>12427</v>
      </c>
      <c r="B2356" s="31" t="s">
        <v>12428</v>
      </c>
      <c r="C2356" s="31" t="s">
        <v>12429</v>
      </c>
      <c r="D2356" s="31"/>
      <c r="E2356" s="31" t="s">
        <v>12405</v>
      </c>
      <c r="F2356" s="31"/>
      <c r="G2356" s="47"/>
      <c r="H2356" s="33">
        <v>0</v>
      </c>
      <c r="I2356" s="31" t="s">
        <v>5172</v>
      </c>
      <c r="J2356" s="31" t="s">
        <v>5173</v>
      </c>
      <c r="K2356" s="31" t="s">
        <v>5164</v>
      </c>
      <c r="L2356" s="31" t="s">
        <v>5165</v>
      </c>
      <c r="M2356" s="31" t="s">
        <v>5812</v>
      </c>
      <c r="N2356" s="31"/>
      <c r="O2356" t="s">
        <v>22549</v>
      </c>
      <c r="P2356" s="66" t="s">
        <v>32</v>
      </c>
      <c r="Q2356" s="31" t="s">
        <v>5168</v>
      </c>
    </row>
    <row r="2357" spans="1:17" hidden="1" x14ac:dyDescent="0.2">
      <c r="A2357" s="31" t="s">
        <v>12430</v>
      </c>
      <c r="B2357" s="31" t="s">
        <v>12431</v>
      </c>
      <c r="C2357" s="31" t="s">
        <v>12432</v>
      </c>
      <c r="D2357" s="31"/>
      <c r="E2357" s="31" t="s">
        <v>12433</v>
      </c>
      <c r="F2357" s="31"/>
      <c r="G2357" s="47"/>
      <c r="H2357" s="33">
        <v>0</v>
      </c>
      <c r="I2357" s="31" t="s">
        <v>5172</v>
      </c>
      <c r="J2357" s="31" t="s">
        <v>5173</v>
      </c>
      <c r="K2357" s="31" t="s">
        <v>5164</v>
      </c>
      <c r="L2357" s="31" t="s">
        <v>5165</v>
      </c>
      <c r="M2357" s="31" t="s">
        <v>5812</v>
      </c>
      <c r="N2357" s="31"/>
      <c r="O2357" t="s">
        <v>22549</v>
      </c>
      <c r="P2357" s="66" t="s">
        <v>32</v>
      </c>
      <c r="Q2357" s="31" t="s">
        <v>5168</v>
      </c>
    </row>
    <row r="2358" spans="1:17" hidden="1" x14ac:dyDescent="0.2">
      <c r="A2358" s="31" t="s">
        <v>12434</v>
      </c>
      <c r="B2358" s="31" t="s">
        <v>12435</v>
      </c>
      <c r="C2358" s="31" t="s">
        <v>12436</v>
      </c>
      <c r="D2358" s="31"/>
      <c r="E2358" s="31" t="s">
        <v>12405</v>
      </c>
      <c r="F2358" s="31"/>
      <c r="G2358" s="47"/>
      <c r="H2358" s="33">
        <v>0</v>
      </c>
      <c r="I2358" s="31" t="s">
        <v>5172</v>
      </c>
      <c r="J2358" s="31" t="s">
        <v>5173</v>
      </c>
      <c r="K2358" s="31" t="s">
        <v>5164</v>
      </c>
      <c r="L2358" s="31" t="s">
        <v>5165</v>
      </c>
      <c r="M2358" s="31" t="s">
        <v>5812</v>
      </c>
      <c r="N2358" s="31"/>
      <c r="O2358" t="s">
        <v>22549</v>
      </c>
      <c r="P2358" s="66" t="s">
        <v>32</v>
      </c>
      <c r="Q2358" s="31" t="s">
        <v>5168</v>
      </c>
    </row>
    <row r="2359" spans="1:17" hidden="1" x14ac:dyDescent="0.2">
      <c r="A2359" s="31" t="s">
        <v>12437</v>
      </c>
      <c r="B2359" s="31" t="s">
        <v>12438</v>
      </c>
      <c r="C2359" s="31" t="s">
        <v>12439</v>
      </c>
      <c r="D2359" s="31"/>
      <c r="E2359" s="31" t="s">
        <v>12405</v>
      </c>
      <c r="F2359" s="31"/>
      <c r="G2359" s="47"/>
      <c r="H2359" s="33">
        <v>0</v>
      </c>
      <c r="I2359" s="31" t="s">
        <v>5172</v>
      </c>
      <c r="J2359" s="31" t="s">
        <v>5173</v>
      </c>
      <c r="K2359" s="31" t="s">
        <v>5164</v>
      </c>
      <c r="L2359" s="31" t="s">
        <v>5165</v>
      </c>
      <c r="M2359" s="31" t="s">
        <v>5812</v>
      </c>
      <c r="N2359" s="31"/>
      <c r="O2359" t="s">
        <v>22549</v>
      </c>
      <c r="P2359" s="66" t="s">
        <v>32</v>
      </c>
      <c r="Q2359" s="31" t="s">
        <v>5168</v>
      </c>
    </row>
    <row r="2360" spans="1:17" hidden="1" x14ac:dyDescent="0.2">
      <c r="A2360" s="31" t="s">
        <v>12440</v>
      </c>
      <c r="B2360" s="31" t="s">
        <v>12441</v>
      </c>
      <c r="C2360" s="31" t="s">
        <v>12442</v>
      </c>
      <c r="D2360" s="31"/>
      <c r="E2360" s="31" t="s">
        <v>12377</v>
      </c>
      <c r="F2360" s="31"/>
      <c r="G2360" s="47"/>
      <c r="H2360" s="33">
        <v>0</v>
      </c>
      <c r="I2360" s="31" t="s">
        <v>5179</v>
      </c>
      <c r="J2360" s="31" t="s">
        <v>5180</v>
      </c>
      <c r="K2360" s="31" t="s">
        <v>5164</v>
      </c>
      <c r="L2360" s="31" t="s">
        <v>5165</v>
      </c>
      <c r="M2360" s="31" t="s">
        <v>5214</v>
      </c>
      <c r="N2360" s="31"/>
      <c r="O2360" t="s">
        <v>22549</v>
      </c>
      <c r="P2360" s="66" t="s">
        <v>32</v>
      </c>
      <c r="Q2360" s="31" t="s">
        <v>5168</v>
      </c>
    </row>
    <row r="2361" spans="1:17" hidden="1" x14ac:dyDescent="0.2">
      <c r="A2361" s="31" t="s">
        <v>12443</v>
      </c>
      <c r="B2361" s="31" t="s">
        <v>12444</v>
      </c>
      <c r="C2361" s="31" t="s">
        <v>12445</v>
      </c>
      <c r="D2361" s="31"/>
      <c r="E2361" s="31" t="s">
        <v>12377</v>
      </c>
      <c r="F2361" s="31"/>
      <c r="G2361" s="47"/>
      <c r="H2361" s="33">
        <v>0</v>
      </c>
      <c r="I2361" s="31" t="s">
        <v>5212</v>
      </c>
      <c r="J2361" s="31" t="s">
        <v>5213</v>
      </c>
      <c r="K2361" s="31" t="s">
        <v>5164</v>
      </c>
      <c r="L2361" s="31" t="s">
        <v>5165</v>
      </c>
      <c r="M2361" s="31" t="s">
        <v>5214</v>
      </c>
      <c r="N2361" s="31"/>
      <c r="O2361" t="s">
        <v>22549</v>
      </c>
      <c r="P2361" s="66" t="s">
        <v>32</v>
      </c>
      <c r="Q2361" s="31" t="s">
        <v>5168</v>
      </c>
    </row>
    <row r="2362" spans="1:17" hidden="1" x14ac:dyDescent="0.2">
      <c r="A2362" s="31" t="s">
        <v>12446</v>
      </c>
      <c r="B2362" s="31" t="s">
        <v>12447</v>
      </c>
      <c r="C2362" s="31" t="s">
        <v>12448</v>
      </c>
      <c r="D2362" s="31"/>
      <c r="E2362" s="31" t="s">
        <v>12377</v>
      </c>
      <c r="F2362" s="31"/>
      <c r="G2362" s="47"/>
      <c r="H2362" s="33">
        <v>0</v>
      </c>
      <c r="I2362" s="31" t="s">
        <v>5179</v>
      </c>
      <c r="J2362" s="31" t="s">
        <v>5180</v>
      </c>
      <c r="K2362" s="31" t="s">
        <v>5164</v>
      </c>
      <c r="L2362" s="31" t="s">
        <v>5165</v>
      </c>
      <c r="M2362" s="31" t="s">
        <v>5214</v>
      </c>
      <c r="N2362" s="31"/>
      <c r="O2362" t="s">
        <v>22549</v>
      </c>
      <c r="P2362" s="66" t="s">
        <v>32</v>
      </c>
      <c r="Q2362" s="31" t="s">
        <v>5168</v>
      </c>
    </row>
    <row r="2363" spans="1:17" hidden="1" x14ac:dyDescent="0.2">
      <c r="A2363" s="31" t="s">
        <v>12449</v>
      </c>
      <c r="B2363" s="31" t="s">
        <v>12450</v>
      </c>
      <c r="C2363" s="31" t="s">
        <v>12451</v>
      </c>
      <c r="D2363" s="31"/>
      <c r="E2363" s="31" t="s">
        <v>12377</v>
      </c>
      <c r="F2363" s="31"/>
      <c r="G2363" s="47"/>
      <c r="H2363" s="33">
        <v>0</v>
      </c>
      <c r="I2363" s="31" t="s">
        <v>5179</v>
      </c>
      <c r="J2363" s="31" t="s">
        <v>5180</v>
      </c>
      <c r="K2363" s="31" t="s">
        <v>5164</v>
      </c>
      <c r="L2363" s="31" t="s">
        <v>5165</v>
      </c>
      <c r="M2363" s="31" t="s">
        <v>5214</v>
      </c>
      <c r="N2363" s="31"/>
      <c r="O2363" t="s">
        <v>22549</v>
      </c>
      <c r="P2363" s="66" t="s">
        <v>32</v>
      </c>
      <c r="Q2363" s="31" t="s">
        <v>5168</v>
      </c>
    </row>
    <row r="2364" spans="1:17" hidden="1" x14ac:dyDescent="0.2">
      <c r="A2364" s="31" t="s">
        <v>12452</v>
      </c>
      <c r="B2364" s="31" t="s">
        <v>4918</v>
      </c>
      <c r="C2364" s="31" t="s">
        <v>12453</v>
      </c>
      <c r="D2364" s="31"/>
      <c r="E2364" s="31" t="s">
        <v>12377</v>
      </c>
      <c r="F2364" s="31"/>
      <c r="G2364" s="47"/>
      <c r="H2364" s="33">
        <v>0</v>
      </c>
      <c r="I2364" s="31" t="s">
        <v>5179</v>
      </c>
      <c r="J2364" s="31" t="s">
        <v>5180</v>
      </c>
      <c r="K2364" s="31" t="s">
        <v>5164</v>
      </c>
      <c r="L2364" s="31" t="s">
        <v>5165</v>
      </c>
      <c r="M2364" s="31" t="s">
        <v>5214</v>
      </c>
      <c r="N2364" s="31"/>
      <c r="O2364" t="s">
        <v>22549</v>
      </c>
      <c r="P2364" s="66" t="s">
        <v>32</v>
      </c>
      <c r="Q2364" s="31" t="s">
        <v>5168</v>
      </c>
    </row>
    <row r="2365" spans="1:17" hidden="1" x14ac:dyDescent="0.2">
      <c r="A2365" s="31" t="s">
        <v>12454</v>
      </c>
      <c r="B2365" s="31" t="s">
        <v>12455</v>
      </c>
      <c r="C2365" s="31" t="s">
        <v>12456</v>
      </c>
      <c r="D2365" s="31"/>
      <c r="E2365" s="31" t="s">
        <v>12405</v>
      </c>
      <c r="F2365" s="31"/>
      <c r="G2365" s="47"/>
      <c r="H2365" s="33">
        <v>0</v>
      </c>
      <c r="I2365" s="31" t="s">
        <v>5266</v>
      </c>
      <c r="J2365" s="31" t="s">
        <v>5267</v>
      </c>
      <c r="K2365" s="31" t="s">
        <v>5164</v>
      </c>
      <c r="L2365" s="31" t="s">
        <v>5165</v>
      </c>
      <c r="M2365" s="31" t="s">
        <v>5220</v>
      </c>
      <c r="N2365" s="31"/>
      <c r="O2365" t="s">
        <v>22549</v>
      </c>
      <c r="P2365" s="66" t="s">
        <v>32</v>
      </c>
      <c r="Q2365" s="31" t="s">
        <v>5168</v>
      </c>
    </row>
    <row r="2366" spans="1:17" hidden="1" x14ac:dyDescent="0.2">
      <c r="A2366" s="31" t="s">
        <v>12457</v>
      </c>
      <c r="B2366" s="31" t="s">
        <v>12458</v>
      </c>
      <c r="C2366" s="31" t="s">
        <v>12459</v>
      </c>
      <c r="D2366" s="31"/>
      <c r="E2366" s="31" t="s">
        <v>12405</v>
      </c>
      <c r="F2366" s="31"/>
      <c r="G2366" s="47"/>
      <c r="H2366" s="33">
        <v>0</v>
      </c>
      <c r="I2366" s="31" t="s">
        <v>5266</v>
      </c>
      <c r="J2366" s="31" t="s">
        <v>5267</v>
      </c>
      <c r="K2366" s="31" t="s">
        <v>5164</v>
      </c>
      <c r="L2366" s="31" t="s">
        <v>5165</v>
      </c>
      <c r="M2366" s="31" t="s">
        <v>5220</v>
      </c>
      <c r="N2366" s="31"/>
      <c r="O2366" t="s">
        <v>22549</v>
      </c>
      <c r="P2366" s="66" t="s">
        <v>32</v>
      </c>
      <c r="Q2366" s="31" t="s">
        <v>5168</v>
      </c>
    </row>
    <row r="2367" spans="1:17" hidden="1" x14ac:dyDescent="0.2">
      <c r="A2367" s="31" t="s">
        <v>12460</v>
      </c>
      <c r="B2367" s="31" t="s">
        <v>12461</v>
      </c>
      <c r="C2367" s="31" t="s">
        <v>12462</v>
      </c>
      <c r="D2367" s="31"/>
      <c r="E2367" s="31" t="s">
        <v>12405</v>
      </c>
      <c r="F2367" s="31"/>
      <c r="G2367" s="47"/>
      <c r="H2367" s="33">
        <v>0</v>
      </c>
      <c r="I2367" s="31" t="s">
        <v>5218</v>
      </c>
      <c r="J2367" s="31" t="s">
        <v>5219</v>
      </c>
      <c r="K2367" s="31" t="s">
        <v>5164</v>
      </c>
      <c r="L2367" s="31" t="s">
        <v>5165</v>
      </c>
      <c r="M2367" s="31" t="s">
        <v>5220</v>
      </c>
      <c r="N2367" s="31"/>
      <c r="O2367" t="s">
        <v>22549</v>
      </c>
      <c r="P2367" s="66" t="s">
        <v>32</v>
      </c>
      <c r="Q2367" s="31" t="s">
        <v>5168</v>
      </c>
    </row>
    <row r="2368" spans="1:17" hidden="1" x14ac:dyDescent="0.2">
      <c r="A2368" s="31" t="s">
        <v>12463</v>
      </c>
      <c r="B2368" s="31" t="s">
        <v>5105</v>
      </c>
      <c r="C2368" s="31" t="s">
        <v>12464</v>
      </c>
      <c r="D2368" s="31"/>
      <c r="E2368" s="31" t="s">
        <v>12405</v>
      </c>
      <c r="F2368" s="31"/>
      <c r="G2368" s="47"/>
      <c r="H2368" s="33">
        <v>0</v>
      </c>
      <c r="I2368" s="31" t="s">
        <v>5218</v>
      </c>
      <c r="J2368" s="31" t="s">
        <v>5219</v>
      </c>
      <c r="K2368" s="31" t="s">
        <v>5164</v>
      </c>
      <c r="L2368" s="31" t="s">
        <v>5165</v>
      </c>
      <c r="M2368" s="31" t="s">
        <v>5220</v>
      </c>
      <c r="N2368" s="31"/>
      <c r="O2368" t="s">
        <v>22549</v>
      </c>
      <c r="P2368" s="66" t="s">
        <v>32</v>
      </c>
      <c r="Q2368" s="31" t="s">
        <v>5168</v>
      </c>
    </row>
    <row r="2369" spans="1:17" hidden="1" x14ac:dyDescent="0.2">
      <c r="A2369" s="31" t="s">
        <v>12465</v>
      </c>
      <c r="B2369" s="31" t="s">
        <v>12466</v>
      </c>
      <c r="C2369" s="31" t="s">
        <v>12467</v>
      </c>
      <c r="D2369" s="31"/>
      <c r="E2369" s="31" t="s">
        <v>12405</v>
      </c>
      <c r="F2369" s="31"/>
      <c r="G2369" s="47"/>
      <c r="H2369" s="33">
        <v>0</v>
      </c>
      <c r="I2369" s="31" t="s">
        <v>5218</v>
      </c>
      <c r="J2369" s="31" t="s">
        <v>5219</v>
      </c>
      <c r="K2369" s="31" t="s">
        <v>5164</v>
      </c>
      <c r="L2369" s="31" t="s">
        <v>5165</v>
      </c>
      <c r="M2369" s="31" t="s">
        <v>5220</v>
      </c>
      <c r="N2369" s="31"/>
      <c r="O2369" t="s">
        <v>22549</v>
      </c>
      <c r="P2369" s="66" t="s">
        <v>32</v>
      </c>
      <c r="Q2369" s="31" t="s">
        <v>5168</v>
      </c>
    </row>
    <row r="2370" spans="1:17" hidden="1" x14ac:dyDescent="0.2">
      <c r="A2370" s="31" t="s">
        <v>12468</v>
      </c>
      <c r="B2370" s="31" t="s">
        <v>12469</v>
      </c>
      <c r="C2370" s="31" t="s">
        <v>12470</v>
      </c>
      <c r="D2370" s="31"/>
      <c r="E2370" s="31" t="s">
        <v>12405</v>
      </c>
      <c r="F2370" s="31"/>
      <c r="G2370" s="47"/>
      <c r="H2370" s="33">
        <v>0</v>
      </c>
      <c r="I2370" s="31" t="s">
        <v>5218</v>
      </c>
      <c r="J2370" s="31" t="s">
        <v>5219</v>
      </c>
      <c r="K2370" s="31" t="s">
        <v>5164</v>
      </c>
      <c r="L2370" s="31" t="s">
        <v>5165</v>
      </c>
      <c r="M2370" s="31" t="s">
        <v>5220</v>
      </c>
      <c r="N2370" s="31"/>
      <c r="O2370" t="s">
        <v>22549</v>
      </c>
      <c r="P2370" s="66" t="s">
        <v>32</v>
      </c>
      <c r="Q2370" s="31" t="s">
        <v>5168</v>
      </c>
    </row>
    <row r="2371" spans="1:17" hidden="1" x14ac:dyDescent="0.2">
      <c r="A2371" s="31" t="s">
        <v>12471</v>
      </c>
      <c r="B2371" s="31" t="s">
        <v>12472</v>
      </c>
      <c r="C2371" s="31" t="s">
        <v>12473</v>
      </c>
      <c r="D2371" s="31"/>
      <c r="E2371" s="31" t="s">
        <v>12405</v>
      </c>
      <c r="F2371" s="31"/>
      <c r="G2371" s="47"/>
      <c r="H2371" s="33">
        <v>0</v>
      </c>
      <c r="I2371" s="31" t="s">
        <v>5218</v>
      </c>
      <c r="J2371" s="31" t="s">
        <v>5219</v>
      </c>
      <c r="K2371" s="31" t="s">
        <v>5164</v>
      </c>
      <c r="L2371" s="31" t="s">
        <v>5165</v>
      </c>
      <c r="M2371" s="31" t="s">
        <v>5220</v>
      </c>
      <c r="N2371" s="31"/>
      <c r="O2371" t="s">
        <v>22549</v>
      </c>
      <c r="P2371" s="66" t="s">
        <v>32</v>
      </c>
      <c r="Q2371" s="31" t="s">
        <v>5168</v>
      </c>
    </row>
    <row r="2372" spans="1:17" hidden="1" x14ac:dyDescent="0.2">
      <c r="A2372" s="31" t="s">
        <v>12474</v>
      </c>
      <c r="B2372" s="31" t="s">
        <v>12475</v>
      </c>
      <c r="C2372" s="31" t="s">
        <v>12476</v>
      </c>
      <c r="D2372" s="31"/>
      <c r="E2372" s="31" t="s">
        <v>12405</v>
      </c>
      <c r="F2372" s="31"/>
      <c r="G2372" s="47"/>
      <c r="H2372" s="33">
        <v>0</v>
      </c>
      <c r="I2372" s="31" t="s">
        <v>5172</v>
      </c>
      <c r="J2372" s="31" t="s">
        <v>5173</v>
      </c>
      <c r="K2372" s="31" t="s">
        <v>5164</v>
      </c>
      <c r="L2372" s="31" t="s">
        <v>5165</v>
      </c>
      <c r="M2372" s="31" t="s">
        <v>5224</v>
      </c>
      <c r="N2372" s="31"/>
      <c r="O2372" t="s">
        <v>22549</v>
      </c>
      <c r="P2372" s="66" t="s">
        <v>32</v>
      </c>
      <c r="Q2372" s="31" t="s">
        <v>5168</v>
      </c>
    </row>
    <row r="2373" spans="1:17" hidden="1" x14ac:dyDescent="0.2">
      <c r="A2373" s="31" t="s">
        <v>12477</v>
      </c>
      <c r="B2373" s="31" t="s">
        <v>12478</v>
      </c>
      <c r="C2373" s="31" t="s">
        <v>12479</v>
      </c>
      <c r="D2373" s="31"/>
      <c r="E2373" s="31" t="s">
        <v>12405</v>
      </c>
      <c r="F2373" s="31"/>
      <c r="G2373" s="47"/>
      <c r="H2373" s="33">
        <v>0</v>
      </c>
      <c r="I2373" s="31" t="s">
        <v>5172</v>
      </c>
      <c r="J2373" s="31" t="s">
        <v>5173</v>
      </c>
      <c r="K2373" s="31" t="s">
        <v>5164</v>
      </c>
      <c r="L2373" s="31" t="s">
        <v>5165</v>
      </c>
      <c r="M2373" s="31" t="s">
        <v>5224</v>
      </c>
      <c r="N2373" s="31"/>
      <c r="O2373" t="s">
        <v>22549</v>
      </c>
      <c r="P2373" s="66" t="s">
        <v>32</v>
      </c>
      <c r="Q2373" s="31" t="s">
        <v>5168</v>
      </c>
    </row>
    <row r="2374" spans="1:17" hidden="1" x14ac:dyDescent="0.2">
      <c r="A2374" s="31" t="s">
        <v>12480</v>
      </c>
      <c r="B2374" s="31" t="s">
        <v>12481</v>
      </c>
      <c r="C2374" s="31" t="s">
        <v>12482</v>
      </c>
      <c r="D2374" s="31"/>
      <c r="E2374" s="31" t="s">
        <v>12405</v>
      </c>
      <c r="F2374" s="31"/>
      <c r="G2374" s="47"/>
      <c r="H2374" s="33">
        <v>0</v>
      </c>
      <c r="I2374" s="31" t="s">
        <v>5172</v>
      </c>
      <c r="J2374" s="31" t="s">
        <v>5173</v>
      </c>
      <c r="K2374" s="31" t="s">
        <v>5164</v>
      </c>
      <c r="L2374" s="31" t="s">
        <v>5165</v>
      </c>
      <c r="M2374" s="31" t="s">
        <v>5224</v>
      </c>
      <c r="N2374" s="31"/>
      <c r="O2374" t="s">
        <v>22549</v>
      </c>
      <c r="P2374" s="66" t="s">
        <v>32</v>
      </c>
      <c r="Q2374" s="31" t="s">
        <v>5168</v>
      </c>
    </row>
    <row r="2375" spans="1:17" hidden="1" x14ac:dyDescent="0.2">
      <c r="A2375" s="31" t="s">
        <v>12483</v>
      </c>
      <c r="B2375" s="31" t="s">
        <v>12484</v>
      </c>
      <c r="C2375" s="31" t="s">
        <v>12485</v>
      </c>
      <c r="D2375" s="31"/>
      <c r="E2375" s="31" t="s">
        <v>12405</v>
      </c>
      <c r="F2375" s="31"/>
      <c r="G2375" s="47"/>
      <c r="H2375" s="33">
        <v>0</v>
      </c>
      <c r="I2375" s="31" t="s">
        <v>5172</v>
      </c>
      <c r="J2375" s="31" t="s">
        <v>5173</v>
      </c>
      <c r="K2375" s="31" t="s">
        <v>5164</v>
      </c>
      <c r="L2375" s="31" t="s">
        <v>5165</v>
      </c>
      <c r="M2375" s="31" t="s">
        <v>5224</v>
      </c>
      <c r="N2375" s="31"/>
      <c r="O2375" t="s">
        <v>22549</v>
      </c>
      <c r="P2375" s="66" t="s">
        <v>32</v>
      </c>
      <c r="Q2375" s="31" t="s">
        <v>5168</v>
      </c>
    </row>
    <row r="2376" spans="1:17" hidden="1" x14ac:dyDescent="0.2">
      <c r="A2376" s="31" t="s">
        <v>12486</v>
      </c>
      <c r="B2376" s="31" t="s">
        <v>12487</v>
      </c>
      <c r="C2376" s="31" t="s">
        <v>12488</v>
      </c>
      <c r="D2376" s="31"/>
      <c r="E2376" s="31" t="s">
        <v>12405</v>
      </c>
      <c r="F2376" s="31"/>
      <c r="G2376" s="47"/>
      <c r="H2376" s="33">
        <v>0</v>
      </c>
      <c r="I2376" s="31" t="s">
        <v>5172</v>
      </c>
      <c r="J2376" s="31" t="s">
        <v>5173</v>
      </c>
      <c r="K2376" s="31" t="s">
        <v>5164</v>
      </c>
      <c r="L2376" s="31" t="s">
        <v>5165</v>
      </c>
      <c r="M2376" s="31" t="s">
        <v>5224</v>
      </c>
      <c r="N2376" s="31"/>
      <c r="O2376" t="s">
        <v>22549</v>
      </c>
      <c r="P2376" s="66" t="s">
        <v>32</v>
      </c>
      <c r="Q2376" s="31" t="s">
        <v>5168</v>
      </c>
    </row>
    <row r="2377" spans="1:17" hidden="1" x14ac:dyDescent="0.2">
      <c r="A2377" s="31" t="s">
        <v>39</v>
      </c>
      <c r="B2377" s="31" t="s">
        <v>40</v>
      </c>
      <c r="C2377" s="31" t="s">
        <v>12489</v>
      </c>
      <c r="D2377" s="31"/>
      <c r="E2377" s="31" t="s">
        <v>12490</v>
      </c>
      <c r="F2377" s="31" t="s">
        <v>12491</v>
      </c>
      <c r="G2377" s="47">
        <v>60</v>
      </c>
      <c r="H2377" s="33">
        <v>0</v>
      </c>
      <c r="I2377" s="31" t="s">
        <v>5172</v>
      </c>
      <c r="J2377" s="31" t="s">
        <v>5173</v>
      </c>
      <c r="K2377" s="31" t="s">
        <v>5164</v>
      </c>
      <c r="L2377" s="31" t="s">
        <v>5165</v>
      </c>
      <c r="M2377" s="31" t="s">
        <v>6835</v>
      </c>
      <c r="N2377" s="31"/>
      <c r="O2377" t="s">
        <v>22552</v>
      </c>
      <c r="P2377" s="31" t="s">
        <v>40</v>
      </c>
      <c r="Q2377" s="31" t="s">
        <v>5168</v>
      </c>
    </row>
    <row r="2378" spans="1:17" hidden="1" x14ac:dyDescent="0.2">
      <c r="A2378" s="31" t="s">
        <v>12492</v>
      </c>
      <c r="B2378" s="31" t="s">
        <v>12493</v>
      </c>
      <c r="C2378" s="31" t="s">
        <v>12494</v>
      </c>
      <c r="D2378" s="31"/>
      <c r="E2378" s="31" t="s">
        <v>12405</v>
      </c>
      <c r="F2378" s="31"/>
      <c r="G2378" s="47"/>
      <c r="H2378" s="33">
        <v>0</v>
      </c>
      <c r="I2378" s="31" t="s">
        <v>5172</v>
      </c>
      <c r="J2378" s="31" t="s">
        <v>5173</v>
      </c>
      <c r="K2378" s="31" t="s">
        <v>5164</v>
      </c>
      <c r="L2378" s="31" t="s">
        <v>5165</v>
      </c>
      <c r="M2378" s="31" t="s">
        <v>5224</v>
      </c>
      <c r="N2378" s="31"/>
      <c r="O2378" t="s">
        <v>22549</v>
      </c>
      <c r="P2378" s="66" t="s">
        <v>32</v>
      </c>
      <c r="Q2378" s="31" t="s">
        <v>5168</v>
      </c>
    </row>
    <row r="2379" spans="1:17" hidden="1" x14ac:dyDescent="0.2">
      <c r="A2379" s="31" t="s">
        <v>12495</v>
      </c>
      <c r="B2379" s="31" t="s">
        <v>12496</v>
      </c>
      <c r="C2379" s="31" t="s">
        <v>12497</v>
      </c>
      <c r="D2379" s="31"/>
      <c r="E2379" s="31" t="s">
        <v>12405</v>
      </c>
      <c r="F2379" s="31"/>
      <c r="G2379" s="47"/>
      <c r="H2379" s="33">
        <v>0</v>
      </c>
      <c r="I2379" s="31" t="s">
        <v>5172</v>
      </c>
      <c r="J2379" s="31" t="s">
        <v>5173</v>
      </c>
      <c r="K2379" s="31" t="s">
        <v>5164</v>
      </c>
      <c r="L2379" s="31" t="s">
        <v>5165</v>
      </c>
      <c r="M2379" s="31" t="s">
        <v>5224</v>
      </c>
      <c r="N2379" s="31"/>
      <c r="O2379" t="s">
        <v>22549</v>
      </c>
      <c r="P2379" s="66" t="s">
        <v>32</v>
      </c>
      <c r="Q2379" s="31" t="s">
        <v>5168</v>
      </c>
    </row>
    <row r="2380" spans="1:17" hidden="1" x14ac:dyDescent="0.2">
      <c r="A2380" s="31" t="s">
        <v>12498</v>
      </c>
      <c r="B2380" s="31" t="s">
        <v>12499</v>
      </c>
      <c r="C2380" s="31" t="s">
        <v>12500</v>
      </c>
      <c r="D2380" s="31"/>
      <c r="E2380" s="31" t="s">
        <v>12405</v>
      </c>
      <c r="F2380" s="31"/>
      <c r="G2380" s="47"/>
      <c r="H2380" s="33">
        <v>0</v>
      </c>
      <c r="I2380" s="31" t="s">
        <v>5172</v>
      </c>
      <c r="J2380" s="31" t="s">
        <v>5173</v>
      </c>
      <c r="K2380" s="31" t="s">
        <v>5164</v>
      </c>
      <c r="L2380" s="31" t="s">
        <v>5165</v>
      </c>
      <c r="M2380" s="31" t="s">
        <v>5224</v>
      </c>
      <c r="N2380" s="31"/>
      <c r="O2380" t="s">
        <v>22549</v>
      </c>
      <c r="P2380" s="66" t="s">
        <v>32</v>
      </c>
      <c r="Q2380" s="31" t="s">
        <v>5168</v>
      </c>
    </row>
    <row r="2381" spans="1:17" hidden="1" x14ac:dyDescent="0.2">
      <c r="A2381" s="31" t="s">
        <v>12501</v>
      </c>
      <c r="B2381" s="31" t="s">
        <v>12502</v>
      </c>
      <c r="C2381" s="31" t="s">
        <v>12503</v>
      </c>
      <c r="D2381" s="31"/>
      <c r="E2381" s="31" t="s">
        <v>12405</v>
      </c>
      <c r="F2381" s="31"/>
      <c r="G2381" s="47"/>
      <c r="H2381" s="33">
        <v>0</v>
      </c>
      <c r="I2381" s="31" t="s">
        <v>5266</v>
      </c>
      <c r="J2381" s="31" t="s">
        <v>5267</v>
      </c>
      <c r="K2381" s="31" t="s">
        <v>5164</v>
      </c>
      <c r="L2381" s="31" t="s">
        <v>5165</v>
      </c>
      <c r="M2381" s="31" t="s">
        <v>6963</v>
      </c>
      <c r="N2381" s="31"/>
      <c r="O2381" t="s">
        <v>22549</v>
      </c>
      <c r="P2381" s="66" t="s">
        <v>32</v>
      </c>
      <c r="Q2381" s="31" t="s">
        <v>5168</v>
      </c>
    </row>
    <row r="2382" spans="1:17" hidden="1" x14ac:dyDescent="0.2">
      <c r="A2382" s="31" t="s">
        <v>12504</v>
      </c>
      <c r="B2382" s="31" t="s">
        <v>12505</v>
      </c>
      <c r="C2382" s="31" t="s">
        <v>12506</v>
      </c>
      <c r="D2382" s="31"/>
      <c r="E2382" s="31" t="s">
        <v>12405</v>
      </c>
      <c r="F2382" s="31"/>
      <c r="G2382" s="47"/>
      <c r="H2382" s="33">
        <v>0</v>
      </c>
      <c r="I2382" s="31" t="s">
        <v>5252</v>
      </c>
      <c r="J2382" s="31" t="s">
        <v>5253</v>
      </c>
      <c r="K2382" s="31" t="s">
        <v>5164</v>
      </c>
      <c r="L2382" s="31" t="s">
        <v>5165</v>
      </c>
      <c r="M2382" s="31" t="s">
        <v>6963</v>
      </c>
      <c r="N2382" s="31"/>
      <c r="O2382" t="s">
        <v>22549</v>
      </c>
      <c r="P2382" s="66" t="s">
        <v>32</v>
      </c>
      <c r="Q2382" s="31" t="s">
        <v>5168</v>
      </c>
    </row>
    <row r="2383" spans="1:17" hidden="1" x14ac:dyDescent="0.2">
      <c r="A2383" s="31" t="s">
        <v>12507</v>
      </c>
      <c r="B2383" s="31" t="s">
        <v>12508</v>
      </c>
      <c r="C2383" s="31" t="s">
        <v>12509</v>
      </c>
      <c r="D2383" s="31"/>
      <c r="E2383" s="31" t="s">
        <v>12405</v>
      </c>
      <c r="F2383" s="31"/>
      <c r="G2383" s="47"/>
      <c r="H2383" s="33">
        <v>0</v>
      </c>
      <c r="I2383" s="31" t="s">
        <v>5266</v>
      </c>
      <c r="J2383" s="31" t="s">
        <v>5267</v>
      </c>
      <c r="K2383" s="31" t="s">
        <v>5164</v>
      </c>
      <c r="L2383" s="31" t="s">
        <v>5165</v>
      </c>
      <c r="M2383" s="31" t="s">
        <v>6963</v>
      </c>
      <c r="N2383" s="31"/>
      <c r="O2383" t="s">
        <v>22549</v>
      </c>
      <c r="P2383" s="66" t="s">
        <v>32</v>
      </c>
      <c r="Q2383" s="31" t="s">
        <v>5168</v>
      </c>
    </row>
    <row r="2384" spans="1:17" hidden="1" x14ac:dyDescent="0.2">
      <c r="A2384" s="31" t="s">
        <v>12510</v>
      </c>
      <c r="B2384" s="31" t="s">
        <v>12511</v>
      </c>
      <c r="C2384" s="31" t="s">
        <v>12512</v>
      </c>
      <c r="D2384" s="31"/>
      <c r="E2384" s="31" t="s">
        <v>12405</v>
      </c>
      <c r="F2384" s="31"/>
      <c r="G2384" s="47"/>
      <c r="H2384" s="33">
        <v>0</v>
      </c>
      <c r="I2384" s="31" t="s">
        <v>5252</v>
      </c>
      <c r="J2384" s="31" t="s">
        <v>5253</v>
      </c>
      <c r="K2384" s="31" t="s">
        <v>5164</v>
      </c>
      <c r="L2384" s="31" t="s">
        <v>5165</v>
      </c>
      <c r="M2384" s="31" t="s">
        <v>6963</v>
      </c>
      <c r="N2384" s="31"/>
      <c r="O2384" t="s">
        <v>22549</v>
      </c>
      <c r="P2384" s="66" t="s">
        <v>32</v>
      </c>
      <c r="Q2384" s="31" t="s">
        <v>5168</v>
      </c>
    </row>
    <row r="2385" spans="1:17" hidden="1" x14ac:dyDescent="0.2">
      <c r="A2385" s="31" t="s">
        <v>12513</v>
      </c>
      <c r="B2385" s="31" t="s">
        <v>4981</v>
      </c>
      <c r="C2385" s="31" t="s">
        <v>12514</v>
      </c>
      <c r="D2385" s="31"/>
      <c r="E2385" s="31" t="s">
        <v>12405</v>
      </c>
      <c r="F2385" s="31"/>
      <c r="G2385" s="47"/>
      <c r="H2385" s="33">
        <v>0</v>
      </c>
      <c r="I2385" s="31" t="s">
        <v>5252</v>
      </c>
      <c r="J2385" s="31" t="s">
        <v>5253</v>
      </c>
      <c r="K2385" s="31" t="s">
        <v>5164</v>
      </c>
      <c r="L2385" s="31" t="s">
        <v>5165</v>
      </c>
      <c r="M2385" s="31" t="s">
        <v>6963</v>
      </c>
      <c r="N2385" s="31"/>
      <c r="O2385" t="s">
        <v>22549</v>
      </c>
      <c r="P2385" s="66" t="s">
        <v>32</v>
      </c>
      <c r="Q2385" s="31" t="s">
        <v>5168</v>
      </c>
    </row>
    <row r="2386" spans="1:17" hidden="1" x14ac:dyDescent="0.2">
      <c r="A2386" s="31" t="s">
        <v>12515</v>
      </c>
      <c r="B2386" s="31" t="s">
        <v>12516</v>
      </c>
      <c r="C2386" s="31" t="s">
        <v>12517</v>
      </c>
      <c r="D2386" s="31"/>
      <c r="E2386" s="31" t="s">
        <v>12405</v>
      </c>
      <c r="F2386" s="31"/>
      <c r="G2386" s="47"/>
      <c r="H2386" s="33">
        <v>0</v>
      </c>
      <c r="I2386" s="31" t="s">
        <v>5266</v>
      </c>
      <c r="J2386" s="31" t="s">
        <v>5267</v>
      </c>
      <c r="K2386" s="31" t="s">
        <v>5164</v>
      </c>
      <c r="L2386" s="31" t="s">
        <v>5165</v>
      </c>
      <c r="M2386" s="31" t="s">
        <v>6963</v>
      </c>
      <c r="N2386" s="31"/>
      <c r="O2386" t="s">
        <v>22549</v>
      </c>
      <c r="P2386" s="66" t="s">
        <v>32</v>
      </c>
      <c r="Q2386" s="31" t="s">
        <v>5168</v>
      </c>
    </row>
    <row r="2387" spans="1:17" hidden="1" x14ac:dyDescent="0.2">
      <c r="A2387" s="31" t="s">
        <v>12518</v>
      </c>
      <c r="B2387" s="31" t="s">
        <v>4971</v>
      </c>
      <c r="C2387" s="31" t="s">
        <v>12519</v>
      </c>
      <c r="D2387" s="31"/>
      <c r="E2387" s="31" t="s">
        <v>12405</v>
      </c>
      <c r="F2387" s="31"/>
      <c r="G2387" s="47"/>
      <c r="H2387" s="33">
        <v>0</v>
      </c>
      <c r="I2387" s="31" t="s">
        <v>5252</v>
      </c>
      <c r="J2387" s="31" t="s">
        <v>5253</v>
      </c>
      <c r="K2387" s="31" t="s">
        <v>5164</v>
      </c>
      <c r="L2387" s="31" t="s">
        <v>5165</v>
      </c>
      <c r="M2387" s="31" t="s">
        <v>6963</v>
      </c>
      <c r="N2387" s="31"/>
      <c r="O2387" t="s">
        <v>22549</v>
      </c>
      <c r="P2387" s="66" t="s">
        <v>32</v>
      </c>
      <c r="Q2387" s="31" t="s">
        <v>5168</v>
      </c>
    </row>
    <row r="2388" spans="1:17" hidden="1" x14ac:dyDescent="0.2">
      <c r="A2388" s="31" t="s">
        <v>12520</v>
      </c>
      <c r="B2388" s="31" t="s">
        <v>12521</v>
      </c>
      <c r="C2388" s="31" t="s">
        <v>12522</v>
      </c>
      <c r="D2388" s="31"/>
      <c r="E2388" s="31" t="s">
        <v>12405</v>
      </c>
      <c r="F2388" s="31"/>
      <c r="G2388" s="47"/>
      <c r="H2388" s="33">
        <v>0</v>
      </c>
      <c r="I2388" s="31" t="s">
        <v>5252</v>
      </c>
      <c r="J2388" s="31" t="s">
        <v>5253</v>
      </c>
      <c r="K2388" s="31" t="s">
        <v>5164</v>
      </c>
      <c r="L2388" s="31" t="s">
        <v>5165</v>
      </c>
      <c r="M2388" s="31" t="s">
        <v>6963</v>
      </c>
      <c r="N2388" s="31"/>
      <c r="O2388" t="s">
        <v>22549</v>
      </c>
      <c r="P2388" s="66" t="s">
        <v>32</v>
      </c>
      <c r="Q2388" s="31" t="s">
        <v>5168</v>
      </c>
    </row>
    <row r="2389" spans="1:17" hidden="1" x14ac:dyDescent="0.2">
      <c r="A2389" s="31" t="s">
        <v>12523</v>
      </c>
      <c r="B2389" s="31" t="s">
        <v>12524</v>
      </c>
      <c r="C2389" s="31" t="s">
        <v>12525</v>
      </c>
      <c r="D2389" s="31"/>
      <c r="E2389" s="31" t="s">
        <v>12405</v>
      </c>
      <c r="F2389" s="31"/>
      <c r="G2389" s="47"/>
      <c r="H2389" s="33">
        <v>0</v>
      </c>
      <c r="I2389" s="31" t="s">
        <v>5266</v>
      </c>
      <c r="J2389" s="31" t="s">
        <v>5267</v>
      </c>
      <c r="K2389" s="31" t="s">
        <v>5164</v>
      </c>
      <c r="L2389" s="31" t="s">
        <v>5165</v>
      </c>
      <c r="M2389" s="31" t="s">
        <v>6963</v>
      </c>
      <c r="N2389" s="31"/>
      <c r="O2389" t="s">
        <v>22549</v>
      </c>
      <c r="P2389" s="66" t="s">
        <v>32</v>
      </c>
      <c r="Q2389" s="31" t="s">
        <v>5168</v>
      </c>
    </row>
    <row r="2390" spans="1:17" hidden="1" x14ac:dyDescent="0.2">
      <c r="A2390" s="31" t="s">
        <v>12526</v>
      </c>
      <c r="B2390" s="31" t="s">
        <v>4982</v>
      </c>
      <c r="C2390" s="31" t="s">
        <v>12527</v>
      </c>
      <c r="D2390" s="31"/>
      <c r="E2390" s="31" t="s">
        <v>12405</v>
      </c>
      <c r="F2390" s="31"/>
      <c r="G2390" s="47"/>
      <c r="H2390" s="33">
        <v>0</v>
      </c>
      <c r="I2390" s="31" t="s">
        <v>5252</v>
      </c>
      <c r="J2390" s="31" t="s">
        <v>5253</v>
      </c>
      <c r="K2390" s="31" t="s">
        <v>5164</v>
      </c>
      <c r="L2390" s="31" t="s">
        <v>5165</v>
      </c>
      <c r="M2390" s="31" t="s">
        <v>6963</v>
      </c>
      <c r="N2390" s="31"/>
      <c r="O2390" t="s">
        <v>22549</v>
      </c>
      <c r="P2390" s="66" t="s">
        <v>32</v>
      </c>
      <c r="Q2390" s="31" t="s">
        <v>5168</v>
      </c>
    </row>
    <row r="2391" spans="1:17" hidden="1" x14ac:dyDescent="0.2">
      <c r="A2391" s="31" t="s">
        <v>12528</v>
      </c>
      <c r="B2391" s="31" t="s">
        <v>12529</v>
      </c>
      <c r="C2391" s="31" t="s">
        <v>12530</v>
      </c>
      <c r="D2391" s="31"/>
      <c r="E2391" s="31" t="s">
        <v>12405</v>
      </c>
      <c r="F2391" s="31"/>
      <c r="G2391" s="47"/>
      <c r="H2391" s="33">
        <v>0</v>
      </c>
      <c r="I2391" s="31" t="s">
        <v>5252</v>
      </c>
      <c r="J2391" s="31" t="s">
        <v>5253</v>
      </c>
      <c r="K2391" s="31" t="s">
        <v>5164</v>
      </c>
      <c r="L2391" s="31" t="s">
        <v>5165</v>
      </c>
      <c r="M2391" s="31" t="s">
        <v>6963</v>
      </c>
      <c r="N2391" s="31"/>
      <c r="O2391" t="s">
        <v>22549</v>
      </c>
      <c r="P2391" s="66" t="s">
        <v>32</v>
      </c>
      <c r="Q2391" s="31" t="s">
        <v>5168</v>
      </c>
    </row>
    <row r="2392" spans="1:17" hidden="1" x14ac:dyDescent="0.2">
      <c r="A2392" s="31" t="s">
        <v>12531</v>
      </c>
      <c r="B2392" s="31" t="s">
        <v>12532</v>
      </c>
      <c r="C2392" s="31" t="s">
        <v>12533</v>
      </c>
      <c r="D2392" s="31"/>
      <c r="E2392" s="31" t="s">
        <v>12405</v>
      </c>
      <c r="F2392" s="31"/>
      <c r="G2392" s="47"/>
      <c r="H2392" s="33">
        <v>0</v>
      </c>
      <c r="I2392" s="31" t="s">
        <v>5252</v>
      </c>
      <c r="J2392" s="31" t="s">
        <v>5253</v>
      </c>
      <c r="K2392" s="31" t="s">
        <v>5164</v>
      </c>
      <c r="L2392" s="31" t="s">
        <v>5165</v>
      </c>
      <c r="M2392" s="31" t="s">
        <v>6963</v>
      </c>
      <c r="N2392" s="31"/>
      <c r="O2392" t="s">
        <v>22549</v>
      </c>
      <c r="P2392" s="66" t="s">
        <v>32</v>
      </c>
      <c r="Q2392" s="31" t="s">
        <v>5168</v>
      </c>
    </row>
    <row r="2393" spans="1:17" hidden="1" x14ac:dyDescent="0.2">
      <c r="A2393" s="31" t="s">
        <v>12534</v>
      </c>
      <c r="B2393" s="31" t="s">
        <v>12535</v>
      </c>
      <c r="C2393" s="31" t="s">
        <v>12536</v>
      </c>
      <c r="D2393" s="31"/>
      <c r="E2393" s="31" t="s">
        <v>12377</v>
      </c>
      <c r="F2393" s="31"/>
      <c r="G2393" s="47"/>
      <c r="H2393" s="33">
        <v>0</v>
      </c>
      <c r="I2393" s="31" t="s">
        <v>5212</v>
      </c>
      <c r="J2393" s="31" t="s">
        <v>5213</v>
      </c>
      <c r="K2393" s="31" t="s">
        <v>5164</v>
      </c>
      <c r="L2393" s="31" t="s">
        <v>5165</v>
      </c>
      <c r="M2393" s="31" t="s">
        <v>5379</v>
      </c>
      <c r="N2393" s="31" t="s">
        <v>7545</v>
      </c>
      <c r="O2393" t="s">
        <v>22549</v>
      </c>
      <c r="P2393" s="66" t="s">
        <v>32</v>
      </c>
      <c r="Q2393" s="31" t="s">
        <v>5168</v>
      </c>
    </row>
    <row r="2394" spans="1:17" hidden="1" x14ac:dyDescent="0.2">
      <c r="A2394" s="31" t="s">
        <v>12537</v>
      </c>
      <c r="B2394" s="31" t="s">
        <v>12538</v>
      </c>
      <c r="C2394" s="31" t="s">
        <v>12539</v>
      </c>
      <c r="D2394" s="31"/>
      <c r="E2394" s="31" t="s">
        <v>12377</v>
      </c>
      <c r="F2394" s="31"/>
      <c r="G2394" s="47"/>
      <c r="H2394" s="33">
        <v>0</v>
      </c>
      <c r="I2394" s="31" t="s">
        <v>5212</v>
      </c>
      <c r="J2394" s="31" t="s">
        <v>5213</v>
      </c>
      <c r="K2394" s="31" t="s">
        <v>5164</v>
      </c>
      <c r="L2394" s="31" t="s">
        <v>5165</v>
      </c>
      <c r="M2394" s="31" t="s">
        <v>5379</v>
      </c>
      <c r="N2394" s="31" t="s">
        <v>8065</v>
      </c>
      <c r="O2394" t="s">
        <v>22549</v>
      </c>
      <c r="P2394" s="66" t="s">
        <v>32</v>
      </c>
      <c r="Q2394" s="31" t="s">
        <v>5168</v>
      </c>
    </row>
    <row r="2395" spans="1:17" hidden="1" x14ac:dyDescent="0.2">
      <c r="A2395" s="31" t="s">
        <v>12540</v>
      </c>
      <c r="B2395" s="31" t="s">
        <v>12541</v>
      </c>
      <c r="C2395" s="31" t="s">
        <v>12542</v>
      </c>
      <c r="D2395" s="31"/>
      <c r="E2395" s="31" t="s">
        <v>12377</v>
      </c>
      <c r="F2395" s="31"/>
      <c r="G2395" s="47"/>
      <c r="H2395" s="33">
        <v>0</v>
      </c>
      <c r="I2395" s="31" t="s">
        <v>5212</v>
      </c>
      <c r="J2395" s="31" t="s">
        <v>5213</v>
      </c>
      <c r="K2395" s="31" t="s">
        <v>5164</v>
      </c>
      <c r="L2395" s="31" t="s">
        <v>5165</v>
      </c>
      <c r="M2395" s="31" t="s">
        <v>5379</v>
      </c>
      <c r="N2395" s="31" t="s">
        <v>7545</v>
      </c>
      <c r="O2395" t="s">
        <v>22549</v>
      </c>
      <c r="P2395" s="66" t="s">
        <v>32</v>
      </c>
      <c r="Q2395" s="31" t="s">
        <v>5168</v>
      </c>
    </row>
    <row r="2396" spans="1:17" hidden="1" x14ac:dyDescent="0.2">
      <c r="A2396" s="31" t="s">
        <v>12543</v>
      </c>
      <c r="B2396" s="31" t="s">
        <v>12544</v>
      </c>
      <c r="C2396" s="31" t="s">
        <v>12545</v>
      </c>
      <c r="D2396" s="31"/>
      <c r="E2396" s="31" t="s">
        <v>12377</v>
      </c>
      <c r="F2396" s="31"/>
      <c r="G2396" s="47"/>
      <c r="H2396" s="33">
        <v>0</v>
      </c>
      <c r="I2396" s="31" t="s">
        <v>5179</v>
      </c>
      <c r="J2396" s="31" t="s">
        <v>5180</v>
      </c>
      <c r="K2396" s="31" t="s">
        <v>5164</v>
      </c>
      <c r="L2396" s="31" t="s">
        <v>5165</v>
      </c>
      <c r="M2396" s="31" t="s">
        <v>5379</v>
      </c>
      <c r="N2396" s="31"/>
      <c r="O2396" t="s">
        <v>22549</v>
      </c>
      <c r="P2396" s="66" t="s">
        <v>32</v>
      </c>
      <c r="Q2396" s="31" t="s">
        <v>5168</v>
      </c>
    </row>
    <row r="2397" spans="1:17" hidden="1" x14ac:dyDescent="0.2">
      <c r="A2397" s="31" t="s">
        <v>12546</v>
      </c>
      <c r="B2397" s="31" t="s">
        <v>12547</v>
      </c>
      <c r="C2397" s="31" t="s">
        <v>12548</v>
      </c>
      <c r="D2397" s="31"/>
      <c r="E2397" s="31" t="s">
        <v>12377</v>
      </c>
      <c r="F2397" s="31"/>
      <c r="G2397" s="47"/>
      <c r="H2397" s="33">
        <v>0</v>
      </c>
      <c r="I2397" s="31" t="s">
        <v>5212</v>
      </c>
      <c r="J2397" s="31" t="s">
        <v>5213</v>
      </c>
      <c r="K2397" s="31" t="s">
        <v>5164</v>
      </c>
      <c r="L2397" s="31" t="s">
        <v>5165</v>
      </c>
      <c r="M2397" s="31" t="s">
        <v>5379</v>
      </c>
      <c r="N2397" s="31" t="s">
        <v>7598</v>
      </c>
      <c r="O2397" t="s">
        <v>22549</v>
      </c>
      <c r="P2397" s="66" t="s">
        <v>32</v>
      </c>
      <c r="Q2397" s="31" t="s">
        <v>5168</v>
      </c>
    </row>
    <row r="2398" spans="1:17" hidden="1" x14ac:dyDescent="0.2">
      <c r="A2398" s="31" t="s">
        <v>12549</v>
      </c>
      <c r="B2398" s="31" t="s">
        <v>12550</v>
      </c>
      <c r="C2398" s="31" t="s">
        <v>12551</v>
      </c>
      <c r="D2398" s="31"/>
      <c r="E2398" s="31" t="s">
        <v>12377</v>
      </c>
      <c r="F2398" s="31"/>
      <c r="G2398" s="47"/>
      <c r="H2398" s="33">
        <v>0</v>
      </c>
      <c r="I2398" s="31" t="s">
        <v>5179</v>
      </c>
      <c r="J2398" s="31" t="s">
        <v>5180</v>
      </c>
      <c r="K2398" s="31" t="s">
        <v>5164</v>
      </c>
      <c r="L2398" s="31" t="s">
        <v>5165</v>
      </c>
      <c r="M2398" s="31" t="s">
        <v>5379</v>
      </c>
      <c r="N2398" s="31"/>
      <c r="O2398" t="s">
        <v>22549</v>
      </c>
      <c r="P2398" s="66" t="s">
        <v>32</v>
      </c>
      <c r="Q2398" s="31" t="s">
        <v>5168</v>
      </c>
    </row>
    <row r="2399" spans="1:17" hidden="1" x14ac:dyDescent="0.2">
      <c r="A2399" s="31" t="s">
        <v>12552</v>
      </c>
      <c r="B2399" s="31" t="s">
        <v>12553</v>
      </c>
      <c r="C2399" s="31" t="s">
        <v>12554</v>
      </c>
      <c r="D2399" s="31"/>
      <c r="E2399" s="31" t="s">
        <v>12377</v>
      </c>
      <c r="F2399" s="31"/>
      <c r="G2399" s="47"/>
      <c r="H2399" s="33">
        <v>0</v>
      </c>
      <c r="I2399" s="31" t="s">
        <v>5179</v>
      </c>
      <c r="J2399" s="31" t="s">
        <v>5180</v>
      </c>
      <c r="K2399" s="31" t="s">
        <v>5164</v>
      </c>
      <c r="L2399" s="31" t="s">
        <v>5165</v>
      </c>
      <c r="M2399" s="31" t="s">
        <v>5379</v>
      </c>
      <c r="N2399" s="31"/>
      <c r="O2399" t="s">
        <v>22549</v>
      </c>
      <c r="P2399" s="66" t="s">
        <v>32</v>
      </c>
      <c r="Q2399" s="31" t="s">
        <v>5168</v>
      </c>
    </row>
    <row r="2400" spans="1:17" hidden="1" x14ac:dyDescent="0.2">
      <c r="A2400" s="31" t="s">
        <v>12555</v>
      </c>
      <c r="B2400" s="31" t="s">
        <v>12556</v>
      </c>
      <c r="C2400" s="31" t="s">
        <v>12557</v>
      </c>
      <c r="D2400" s="31"/>
      <c r="E2400" s="31" t="s">
        <v>12377</v>
      </c>
      <c r="F2400" s="31"/>
      <c r="G2400" s="47"/>
      <c r="H2400" s="33">
        <v>0</v>
      </c>
      <c r="I2400" s="31" t="s">
        <v>5179</v>
      </c>
      <c r="J2400" s="31" t="s">
        <v>5180</v>
      </c>
      <c r="K2400" s="31" t="s">
        <v>5164</v>
      </c>
      <c r="L2400" s="31" t="s">
        <v>5165</v>
      </c>
      <c r="M2400" s="31" t="s">
        <v>5379</v>
      </c>
      <c r="N2400" s="31"/>
      <c r="O2400" t="s">
        <v>22549</v>
      </c>
      <c r="P2400" s="66" t="s">
        <v>32</v>
      </c>
      <c r="Q2400" s="31" t="s">
        <v>5168</v>
      </c>
    </row>
    <row r="2401" spans="1:17" hidden="1" x14ac:dyDescent="0.2">
      <c r="A2401" s="31" t="s">
        <v>12558</v>
      </c>
      <c r="B2401" s="31" t="s">
        <v>12559</v>
      </c>
      <c r="C2401" s="31" t="s">
        <v>12560</v>
      </c>
      <c r="D2401" s="31"/>
      <c r="E2401" s="31" t="s">
        <v>12377</v>
      </c>
      <c r="F2401" s="31"/>
      <c r="G2401" s="47"/>
      <c r="H2401" s="33">
        <v>0</v>
      </c>
      <c r="I2401" s="31" t="s">
        <v>5212</v>
      </c>
      <c r="J2401" s="31" t="s">
        <v>5213</v>
      </c>
      <c r="K2401" s="31" t="s">
        <v>5164</v>
      </c>
      <c r="L2401" s="31" t="s">
        <v>5165</v>
      </c>
      <c r="M2401" s="31" t="s">
        <v>5379</v>
      </c>
      <c r="N2401" s="31" t="s">
        <v>9095</v>
      </c>
      <c r="O2401" t="s">
        <v>22549</v>
      </c>
      <c r="P2401" s="66" t="s">
        <v>32</v>
      </c>
      <c r="Q2401" s="31" t="s">
        <v>5168</v>
      </c>
    </row>
    <row r="2402" spans="1:17" hidden="1" x14ac:dyDescent="0.2">
      <c r="A2402" s="31" t="s">
        <v>12561</v>
      </c>
      <c r="B2402" s="31" t="s">
        <v>12562</v>
      </c>
      <c r="C2402" s="31" t="s">
        <v>12563</v>
      </c>
      <c r="D2402" s="31"/>
      <c r="E2402" s="31" t="s">
        <v>12377</v>
      </c>
      <c r="F2402" s="31"/>
      <c r="G2402" s="47"/>
      <c r="H2402" s="33">
        <v>0</v>
      </c>
      <c r="I2402" s="31" t="s">
        <v>5179</v>
      </c>
      <c r="J2402" s="31" t="s">
        <v>5180</v>
      </c>
      <c r="K2402" s="31" t="s">
        <v>5164</v>
      </c>
      <c r="L2402" s="31" t="s">
        <v>5165</v>
      </c>
      <c r="M2402" s="31" t="s">
        <v>5379</v>
      </c>
      <c r="N2402" s="31"/>
      <c r="O2402" t="s">
        <v>22549</v>
      </c>
      <c r="P2402" s="66" t="s">
        <v>32</v>
      </c>
      <c r="Q2402" s="31" t="s">
        <v>5168</v>
      </c>
    </row>
    <row r="2403" spans="1:17" hidden="1" x14ac:dyDescent="0.2">
      <c r="A2403" s="31" t="s">
        <v>12564</v>
      </c>
      <c r="B2403" s="31" t="s">
        <v>12565</v>
      </c>
      <c r="C2403" s="31" t="s">
        <v>12566</v>
      </c>
      <c r="D2403" s="31"/>
      <c r="E2403" s="31" t="s">
        <v>12377</v>
      </c>
      <c r="F2403" s="31"/>
      <c r="G2403" s="47"/>
      <c r="H2403" s="33">
        <v>0</v>
      </c>
      <c r="I2403" s="31" t="s">
        <v>5179</v>
      </c>
      <c r="J2403" s="31" t="s">
        <v>5180</v>
      </c>
      <c r="K2403" s="31" t="s">
        <v>5164</v>
      </c>
      <c r="L2403" s="31" t="s">
        <v>5165</v>
      </c>
      <c r="M2403" s="31" t="s">
        <v>5379</v>
      </c>
      <c r="N2403" s="31"/>
      <c r="O2403" t="s">
        <v>22549</v>
      </c>
      <c r="P2403" s="66" t="s">
        <v>32</v>
      </c>
      <c r="Q2403" s="31" t="s">
        <v>5168</v>
      </c>
    </row>
    <row r="2404" spans="1:17" hidden="1" x14ac:dyDescent="0.2">
      <c r="A2404" s="31" t="s">
        <v>12567</v>
      </c>
      <c r="B2404" s="31" t="s">
        <v>12568</v>
      </c>
      <c r="C2404" s="31" t="s">
        <v>12569</v>
      </c>
      <c r="D2404" s="31"/>
      <c r="E2404" s="31" t="s">
        <v>12377</v>
      </c>
      <c r="F2404" s="31"/>
      <c r="G2404" s="47"/>
      <c r="H2404" s="33">
        <v>0</v>
      </c>
      <c r="I2404" s="31" t="s">
        <v>5179</v>
      </c>
      <c r="J2404" s="31" t="s">
        <v>5180</v>
      </c>
      <c r="K2404" s="31" t="s">
        <v>5164</v>
      </c>
      <c r="L2404" s="31" t="s">
        <v>5165</v>
      </c>
      <c r="M2404" s="31" t="s">
        <v>5379</v>
      </c>
      <c r="N2404" s="31"/>
      <c r="O2404" t="s">
        <v>22549</v>
      </c>
      <c r="P2404" s="66" t="s">
        <v>32</v>
      </c>
      <c r="Q2404" s="31" t="s">
        <v>5168</v>
      </c>
    </row>
    <row r="2405" spans="1:17" hidden="1" x14ac:dyDescent="0.2">
      <c r="A2405" s="31" t="s">
        <v>12570</v>
      </c>
      <c r="B2405" s="31" t="s">
        <v>12571</v>
      </c>
      <c r="C2405" s="31" t="s">
        <v>12572</v>
      </c>
      <c r="D2405" s="31"/>
      <c r="E2405" s="31" t="s">
        <v>12377</v>
      </c>
      <c r="F2405" s="31"/>
      <c r="G2405" s="47"/>
      <c r="H2405" s="33">
        <v>0</v>
      </c>
      <c r="I2405" s="31" t="s">
        <v>5179</v>
      </c>
      <c r="J2405" s="31" t="s">
        <v>5180</v>
      </c>
      <c r="K2405" s="31" t="s">
        <v>5164</v>
      </c>
      <c r="L2405" s="31" t="s">
        <v>5165</v>
      </c>
      <c r="M2405" s="31" t="s">
        <v>5379</v>
      </c>
      <c r="N2405" s="31"/>
      <c r="O2405" t="s">
        <v>22549</v>
      </c>
      <c r="P2405" s="66" t="s">
        <v>32</v>
      </c>
      <c r="Q2405" s="31" t="s">
        <v>5168</v>
      </c>
    </row>
    <row r="2406" spans="1:17" hidden="1" x14ac:dyDescent="0.2">
      <c r="A2406" s="31" t="s">
        <v>12573</v>
      </c>
      <c r="B2406" s="31" t="s">
        <v>12574</v>
      </c>
      <c r="C2406" s="31" t="s">
        <v>12575</v>
      </c>
      <c r="D2406" s="31"/>
      <c r="E2406" s="31" t="s">
        <v>12377</v>
      </c>
      <c r="F2406" s="31"/>
      <c r="G2406" s="47"/>
      <c r="H2406" s="33">
        <v>0</v>
      </c>
      <c r="I2406" s="31" t="s">
        <v>5179</v>
      </c>
      <c r="J2406" s="31" t="s">
        <v>5180</v>
      </c>
      <c r="K2406" s="31" t="s">
        <v>5164</v>
      </c>
      <c r="L2406" s="31" t="s">
        <v>5165</v>
      </c>
      <c r="M2406" s="31" t="s">
        <v>5379</v>
      </c>
      <c r="N2406" s="31"/>
      <c r="O2406" t="s">
        <v>22549</v>
      </c>
      <c r="P2406" s="66" t="s">
        <v>32</v>
      </c>
      <c r="Q2406" s="31" t="s">
        <v>5168</v>
      </c>
    </row>
    <row r="2407" spans="1:17" hidden="1" x14ac:dyDescent="0.2">
      <c r="A2407" s="31" t="s">
        <v>12576</v>
      </c>
      <c r="B2407" s="31" t="s">
        <v>4973</v>
      </c>
      <c r="C2407" s="31" t="s">
        <v>12577</v>
      </c>
      <c r="D2407" s="31"/>
      <c r="E2407" s="31" t="s">
        <v>12377</v>
      </c>
      <c r="F2407" s="31"/>
      <c r="G2407" s="47"/>
      <c r="H2407" s="33">
        <v>0</v>
      </c>
      <c r="I2407" s="31" t="s">
        <v>5179</v>
      </c>
      <c r="J2407" s="31" t="s">
        <v>5180</v>
      </c>
      <c r="K2407" s="31" t="s">
        <v>5164</v>
      </c>
      <c r="L2407" s="31" t="s">
        <v>5165</v>
      </c>
      <c r="M2407" s="31" t="s">
        <v>5379</v>
      </c>
      <c r="N2407" s="31"/>
      <c r="O2407" t="s">
        <v>22549</v>
      </c>
      <c r="P2407" s="66" t="s">
        <v>32</v>
      </c>
      <c r="Q2407" s="31" t="s">
        <v>5168</v>
      </c>
    </row>
    <row r="2408" spans="1:17" hidden="1" x14ac:dyDescent="0.2">
      <c r="A2408" s="31" t="s">
        <v>12578</v>
      </c>
      <c r="B2408" s="31" t="s">
        <v>4975</v>
      </c>
      <c r="C2408" s="31" t="s">
        <v>12579</v>
      </c>
      <c r="D2408" s="31"/>
      <c r="E2408" s="31" t="s">
        <v>12405</v>
      </c>
      <c r="F2408" s="31"/>
      <c r="G2408" s="47"/>
      <c r="H2408" s="33">
        <v>0</v>
      </c>
      <c r="I2408" s="31" t="s">
        <v>5172</v>
      </c>
      <c r="J2408" s="31" t="s">
        <v>5173</v>
      </c>
      <c r="K2408" s="31" t="s">
        <v>5164</v>
      </c>
      <c r="L2408" s="31" t="s">
        <v>5165</v>
      </c>
      <c r="M2408" s="31" t="s">
        <v>6835</v>
      </c>
      <c r="N2408" s="31"/>
      <c r="O2408" t="s">
        <v>22549</v>
      </c>
      <c r="P2408" s="66" t="s">
        <v>32</v>
      </c>
      <c r="Q2408" s="31" t="s">
        <v>5168</v>
      </c>
    </row>
    <row r="2409" spans="1:17" hidden="1" x14ac:dyDescent="0.2">
      <c r="A2409" s="31" t="s">
        <v>12580</v>
      </c>
      <c r="B2409" s="31" t="s">
        <v>4978</v>
      </c>
      <c r="C2409" s="31" t="s">
        <v>12581</v>
      </c>
      <c r="D2409" s="31"/>
      <c r="E2409" s="31" t="s">
        <v>12405</v>
      </c>
      <c r="F2409" s="31"/>
      <c r="G2409" s="47"/>
      <c r="H2409" s="33">
        <v>0</v>
      </c>
      <c r="I2409" s="31" t="s">
        <v>5172</v>
      </c>
      <c r="J2409" s="31" t="s">
        <v>5173</v>
      </c>
      <c r="K2409" s="31" t="s">
        <v>5164</v>
      </c>
      <c r="L2409" s="31" t="s">
        <v>5165</v>
      </c>
      <c r="M2409" s="31" t="s">
        <v>6835</v>
      </c>
      <c r="N2409" s="31"/>
      <c r="O2409" t="s">
        <v>22549</v>
      </c>
      <c r="P2409" s="66" t="s">
        <v>32</v>
      </c>
      <c r="Q2409" s="31" t="s">
        <v>5168</v>
      </c>
    </row>
    <row r="2410" spans="1:17" hidden="1" x14ac:dyDescent="0.2">
      <c r="A2410" s="31" t="s">
        <v>12582</v>
      </c>
      <c r="B2410" s="31" t="s">
        <v>12583</v>
      </c>
      <c r="C2410" s="31" t="s">
        <v>12584</v>
      </c>
      <c r="D2410" s="31"/>
      <c r="E2410" s="31" t="s">
        <v>12405</v>
      </c>
      <c r="F2410" s="31"/>
      <c r="G2410" s="47"/>
      <c r="H2410" s="33">
        <v>0</v>
      </c>
      <c r="I2410" s="31" t="s">
        <v>5266</v>
      </c>
      <c r="J2410" s="31" t="s">
        <v>5267</v>
      </c>
      <c r="K2410" s="31" t="s">
        <v>5164</v>
      </c>
      <c r="L2410" s="31" t="s">
        <v>5165</v>
      </c>
      <c r="M2410" s="31" t="s">
        <v>5268</v>
      </c>
      <c r="N2410" s="31"/>
      <c r="O2410" t="s">
        <v>22549</v>
      </c>
      <c r="P2410" s="66" t="s">
        <v>32</v>
      </c>
      <c r="Q2410" s="31" t="s">
        <v>5168</v>
      </c>
    </row>
    <row r="2411" spans="1:17" hidden="1" x14ac:dyDescent="0.2">
      <c r="A2411" s="31" t="s">
        <v>12585</v>
      </c>
      <c r="B2411" s="31" t="s">
        <v>12586</v>
      </c>
      <c r="C2411" s="31" t="s">
        <v>12587</v>
      </c>
      <c r="D2411" s="31"/>
      <c r="E2411" s="31" t="s">
        <v>12405</v>
      </c>
      <c r="F2411" s="31"/>
      <c r="G2411" s="47"/>
      <c r="H2411" s="33">
        <v>0</v>
      </c>
      <c r="I2411" s="31" t="s">
        <v>5218</v>
      </c>
      <c r="J2411" s="31" t="s">
        <v>5219</v>
      </c>
      <c r="K2411" s="31" t="s">
        <v>5164</v>
      </c>
      <c r="L2411" s="31" t="s">
        <v>5165</v>
      </c>
      <c r="M2411" s="31" t="s">
        <v>5268</v>
      </c>
      <c r="N2411" s="31"/>
      <c r="O2411" t="s">
        <v>22549</v>
      </c>
      <c r="P2411" s="66" t="s">
        <v>32</v>
      </c>
      <c r="Q2411" s="31" t="s">
        <v>5168</v>
      </c>
    </row>
    <row r="2412" spans="1:17" hidden="1" x14ac:dyDescent="0.2">
      <c r="A2412" s="31" t="s">
        <v>12588</v>
      </c>
      <c r="B2412" s="31" t="s">
        <v>5102</v>
      </c>
      <c r="C2412" s="31" t="s">
        <v>12589</v>
      </c>
      <c r="D2412" s="31"/>
      <c r="E2412" s="31" t="s">
        <v>12405</v>
      </c>
      <c r="F2412" s="31"/>
      <c r="G2412" s="47"/>
      <c r="H2412" s="33">
        <v>0</v>
      </c>
      <c r="I2412" s="31" t="s">
        <v>5218</v>
      </c>
      <c r="J2412" s="31" t="s">
        <v>5219</v>
      </c>
      <c r="K2412" s="31" t="s">
        <v>5164</v>
      </c>
      <c r="L2412" s="31" t="s">
        <v>5165</v>
      </c>
      <c r="M2412" s="31" t="s">
        <v>5268</v>
      </c>
      <c r="N2412" s="31"/>
      <c r="O2412" t="s">
        <v>22549</v>
      </c>
      <c r="P2412" s="66" t="s">
        <v>32</v>
      </c>
      <c r="Q2412" s="31" t="s">
        <v>5168</v>
      </c>
    </row>
    <row r="2413" spans="1:17" hidden="1" x14ac:dyDescent="0.2">
      <c r="A2413" s="31" t="s">
        <v>12590</v>
      </c>
      <c r="B2413" s="31" t="s">
        <v>12591</v>
      </c>
      <c r="C2413" s="31" t="s">
        <v>12592</v>
      </c>
      <c r="D2413" s="31"/>
      <c r="E2413" s="31" t="s">
        <v>12405</v>
      </c>
      <c r="F2413" s="31"/>
      <c r="G2413" s="47"/>
      <c r="H2413" s="33">
        <v>0</v>
      </c>
      <c r="I2413" s="31" t="s">
        <v>5218</v>
      </c>
      <c r="J2413" s="31" t="s">
        <v>5219</v>
      </c>
      <c r="K2413" s="31" t="s">
        <v>5164</v>
      </c>
      <c r="L2413" s="31" t="s">
        <v>5165</v>
      </c>
      <c r="M2413" s="31" t="s">
        <v>5268</v>
      </c>
      <c r="N2413" s="31"/>
      <c r="O2413" t="s">
        <v>22549</v>
      </c>
      <c r="P2413" s="66" t="s">
        <v>32</v>
      </c>
      <c r="Q2413" s="31" t="s">
        <v>5168</v>
      </c>
    </row>
    <row r="2414" spans="1:17" hidden="1" x14ac:dyDescent="0.2">
      <c r="A2414" s="31" t="s">
        <v>12593</v>
      </c>
      <c r="B2414" s="31" t="s">
        <v>12594</v>
      </c>
      <c r="C2414" s="31" t="s">
        <v>12595</v>
      </c>
      <c r="D2414" s="31"/>
      <c r="E2414" s="31" t="s">
        <v>12405</v>
      </c>
      <c r="F2414" s="31"/>
      <c r="G2414" s="47"/>
      <c r="H2414" s="33">
        <v>0</v>
      </c>
      <c r="I2414" s="31" t="s">
        <v>5218</v>
      </c>
      <c r="J2414" s="31" t="s">
        <v>5219</v>
      </c>
      <c r="K2414" s="31" t="s">
        <v>5164</v>
      </c>
      <c r="L2414" s="31" t="s">
        <v>5165</v>
      </c>
      <c r="M2414" s="31" t="s">
        <v>5268</v>
      </c>
      <c r="N2414" s="31"/>
      <c r="O2414" t="s">
        <v>22549</v>
      </c>
      <c r="P2414" s="66" t="s">
        <v>32</v>
      </c>
      <c r="Q2414" s="31" t="s">
        <v>5168</v>
      </c>
    </row>
    <row r="2415" spans="1:17" hidden="1" x14ac:dyDescent="0.2">
      <c r="A2415" s="31" t="s">
        <v>12596</v>
      </c>
      <c r="B2415" s="31" t="s">
        <v>12597</v>
      </c>
      <c r="C2415" s="31" t="s">
        <v>12598</v>
      </c>
      <c r="D2415" s="31"/>
      <c r="E2415" s="31" t="s">
        <v>12405</v>
      </c>
      <c r="F2415" s="31"/>
      <c r="G2415" s="47"/>
      <c r="H2415" s="33">
        <v>0</v>
      </c>
      <c r="I2415" s="31" t="s">
        <v>5252</v>
      </c>
      <c r="J2415" s="31" t="s">
        <v>5253</v>
      </c>
      <c r="K2415" s="31" t="s">
        <v>5164</v>
      </c>
      <c r="L2415" s="31" t="s">
        <v>5165</v>
      </c>
      <c r="M2415" s="31" t="s">
        <v>5569</v>
      </c>
      <c r="N2415" s="31"/>
      <c r="O2415" t="s">
        <v>22549</v>
      </c>
      <c r="P2415" s="66" t="s">
        <v>32</v>
      </c>
      <c r="Q2415" s="31" t="s">
        <v>5168</v>
      </c>
    </row>
    <row r="2416" spans="1:17" hidden="1" x14ac:dyDescent="0.2">
      <c r="A2416" s="31" t="s">
        <v>12599</v>
      </c>
      <c r="B2416" s="31" t="s">
        <v>12600</v>
      </c>
      <c r="C2416" s="31" t="s">
        <v>12601</v>
      </c>
      <c r="D2416" s="31"/>
      <c r="E2416" s="31" t="s">
        <v>12405</v>
      </c>
      <c r="F2416" s="31"/>
      <c r="G2416" s="47"/>
      <c r="H2416" s="33">
        <v>0</v>
      </c>
      <c r="I2416" s="31" t="s">
        <v>5252</v>
      </c>
      <c r="J2416" s="31" t="s">
        <v>5253</v>
      </c>
      <c r="K2416" s="31" t="s">
        <v>5164</v>
      </c>
      <c r="L2416" s="31" t="s">
        <v>5165</v>
      </c>
      <c r="M2416" s="31" t="s">
        <v>5569</v>
      </c>
      <c r="N2416" s="31"/>
      <c r="O2416" t="s">
        <v>22549</v>
      </c>
      <c r="P2416" s="66" t="s">
        <v>32</v>
      </c>
      <c r="Q2416" s="31" t="s">
        <v>5168</v>
      </c>
    </row>
    <row r="2417" spans="1:17" hidden="1" x14ac:dyDescent="0.2">
      <c r="A2417" s="31" t="s">
        <v>12602</v>
      </c>
      <c r="B2417" s="31" t="s">
        <v>12603</v>
      </c>
      <c r="C2417" s="31" t="s">
        <v>12604</v>
      </c>
      <c r="D2417" s="31"/>
      <c r="E2417" s="31" t="s">
        <v>12405</v>
      </c>
      <c r="F2417" s="31"/>
      <c r="G2417" s="47"/>
      <c r="H2417" s="33">
        <v>0</v>
      </c>
      <c r="I2417" s="31" t="s">
        <v>5384</v>
      </c>
      <c r="J2417" s="31" t="s">
        <v>5385</v>
      </c>
      <c r="K2417" s="31" t="s">
        <v>5164</v>
      </c>
      <c r="L2417" s="31" t="s">
        <v>5165</v>
      </c>
      <c r="M2417" s="31" t="s">
        <v>5569</v>
      </c>
      <c r="N2417" s="31"/>
      <c r="O2417" t="s">
        <v>22549</v>
      </c>
      <c r="P2417" s="66" t="s">
        <v>32</v>
      </c>
      <c r="Q2417" s="31" t="s">
        <v>5168</v>
      </c>
    </row>
    <row r="2418" spans="1:17" hidden="1" x14ac:dyDescent="0.2">
      <c r="A2418" s="31" t="s">
        <v>12605</v>
      </c>
      <c r="B2418" s="31" t="s">
        <v>4958</v>
      </c>
      <c r="C2418" s="31" t="s">
        <v>12606</v>
      </c>
      <c r="D2418" s="31"/>
      <c r="E2418" s="31" t="s">
        <v>12405</v>
      </c>
      <c r="F2418" s="31"/>
      <c r="G2418" s="47"/>
      <c r="H2418" s="33">
        <v>0</v>
      </c>
      <c r="I2418" s="31" t="s">
        <v>5252</v>
      </c>
      <c r="J2418" s="31" t="s">
        <v>5253</v>
      </c>
      <c r="K2418" s="31" t="s">
        <v>5164</v>
      </c>
      <c r="L2418" s="31" t="s">
        <v>5165</v>
      </c>
      <c r="M2418" s="31" t="s">
        <v>5569</v>
      </c>
      <c r="N2418" s="31"/>
      <c r="O2418" t="s">
        <v>22549</v>
      </c>
      <c r="P2418" s="66" t="s">
        <v>32</v>
      </c>
      <c r="Q2418" s="31" t="s">
        <v>5168</v>
      </c>
    </row>
    <row r="2419" spans="1:17" hidden="1" x14ac:dyDescent="0.2">
      <c r="A2419" s="31" t="s">
        <v>12607</v>
      </c>
      <c r="B2419" s="31" t="s">
        <v>12608</v>
      </c>
      <c r="C2419" s="31" t="s">
        <v>12609</v>
      </c>
      <c r="D2419" s="31"/>
      <c r="E2419" s="31" t="s">
        <v>12405</v>
      </c>
      <c r="F2419" s="31"/>
      <c r="G2419" s="47"/>
      <c r="H2419" s="33">
        <v>0</v>
      </c>
      <c r="I2419" s="31" t="s">
        <v>5252</v>
      </c>
      <c r="J2419" s="31" t="s">
        <v>5253</v>
      </c>
      <c r="K2419" s="31" t="s">
        <v>5164</v>
      </c>
      <c r="L2419" s="31" t="s">
        <v>5165</v>
      </c>
      <c r="M2419" s="31" t="s">
        <v>5569</v>
      </c>
      <c r="N2419" s="31"/>
      <c r="O2419" t="s">
        <v>22549</v>
      </c>
      <c r="P2419" s="66" t="s">
        <v>32</v>
      </c>
      <c r="Q2419" s="31" t="s">
        <v>5168</v>
      </c>
    </row>
    <row r="2420" spans="1:17" hidden="1" x14ac:dyDescent="0.2">
      <c r="A2420" s="31" t="s">
        <v>12610</v>
      </c>
      <c r="B2420" s="31" t="s">
        <v>12611</v>
      </c>
      <c r="C2420" s="31" t="s">
        <v>12612</v>
      </c>
      <c r="D2420" s="31"/>
      <c r="E2420" s="31" t="s">
        <v>12405</v>
      </c>
      <c r="F2420" s="31"/>
      <c r="G2420" s="47"/>
      <c r="H2420" s="33">
        <v>0</v>
      </c>
      <c r="I2420" s="31" t="s">
        <v>5252</v>
      </c>
      <c r="J2420" s="31" t="s">
        <v>5253</v>
      </c>
      <c r="K2420" s="31" t="s">
        <v>5164</v>
      </c>
      <c r="L2420" s="31" t="s">
        <v>5165</v>
      </c>
      <c r="M2420" s="31" t="s">
        <v>5569</v>
      </c>
      <c r="N2420" s="31"/>
      <c r="O2420" t="s">
        <v>22549</v>
      </c>
      <c r="P2420" s="66" t="s">
        <v>32</v>
      </c>
      <c r="Q2420" s="31" t="s">
        <v>5168</v>
      </c>
    </row>
    <row r="2421" spans="1:17" hidden="1" x14ac:dyDescent="0.2">
      <c r="A2421" s="31" t="s">
        <v>12613</v>
      </c>
      <c r="B2421" s="31" t="s">
        <v>12614</v>
      </c>
      <c r="C2421" s="31" t="s">
        <v>12615</v>
      </c>
      <c r="D2421" s="31"/>
      <c r="E2421" s="31" t="s">
        <v>12405</v>
      </c>
      <c r="F2421" s="31"/>
      <c r="G2421" s="47"/>
      <c r="H2421" s="33">
        <v>0</v>
      </c>
      <c r="I2421" s="31" t="s">
        <v>5252</v>
      </c>
      <c r="J2421" s="31" t="s">
        <v>5253</v>
      </c>
      <c r="K2421" s="31" t="s">
        <v>5164</v>
      </c>
      <c r="L2421" s="31" t="s">
        <v>5165</v>
      </c>
      <c r="M2421" s="31" t="s">
        <v>5569</v>
      </c>
      <c r="N2421" s="31"/>
      <c r="O2421" t="s">
        <v>22549</v>
      </c>
      <c r="P2421" s="66" t="s">
        <v>32</v>
      </c>
      <c r="Q2421" s="31" t="s">
        <v>5168</v>
      </c>
    </row>
    <row r="2422" spans="1:17" hidden="1" x14ac:dyDescent="0.2">
      <c r="A2422" s="31" t="s">
        <v>12616</v>
      </c>
      <c r="B2422" s="31" t="s">
        <v>12617</v>
      </c>
      <c r="C2422" s="31" t="s">
        <v>12618</v>
      </c>
      <c r="D2422" s="31"/>
      <c r="E2422" s="31" t="s">
        <v>12405</v>
      </c>
      <c r="F2422" s="31"/>
      <c r="G2422" s="47"/>
      <c r="H2422" s="33">
        <v>0</v>
      </c>
      <c r="I2422" s="31" t="s">
        <v>5252</v>
      </c>
      <c r="J2422" s="31" t="s">
        <v>5253</v>
      </c>
      <c r="K2422" s="31" t="s">
        <v>5164</v>
      </c>
      <c r="L2422" s="31" t="s">
        <v>5165</v>
      </c>
      <c r="M2422" s="31" t="s">
        <v>5569</v>
      </c>
      <c r="N2422" s="31"/>
      <c r="O2422" t="s">
        <v>22549</v>
      </c>
      <c r="P2422" s="66" t="s">
        <v>32</v>
      </c>
      <c r="Q2422" s="31" t="s">
        <v>5168</v>
      </c>
    </row>
    <row r="2423" spans="1:17" hidden="1" x14ac:dyDescent="0.2">
      <c r="A2423" s="31" t="s">
        <v>12619</v>
      </c>
      <c r="B2423" s="31" t="s">
        <v>4985</v>
      </c>
      <c r="C2423" s="31" t="s">
        <v>12620</v>
      </c>
      <c r="D2423" s="31"/>
      <c r="E2423" s="31" t="s">
        <v>12405</v>
      </c>
      <c r="F2423" s="31"/>
      <c r="G2423" s="47"/>
      <c r="H2423" s="33">
        <v>0</v>
      </c>
      <c r="I2423" s="31" t="s">
        <v>5384</v>
      </c>
      <c r="J2423" s="31" t="s">
        <v>5385</v>
      </c>
      <c r="K2423" s="31" t="s">
        <v>5164</v>
      </c>
      <c r="L2423" s="31" t="s">
        <v>5165</v>
      </c>
      <c r="M2423" s="31" t="s">
        <v>5569</v>
      </c>
      <c r="N2423" s="31"/>
      <c r="O2423" t="s">
        <v>22549</v>
      </c>
      <c r="P2423" s="66" t="s">
        <v>32</v>
      </c>
      <c r="Q2423" s="31" t="s">
        <v>5168</v>
      </c>
    </row>
    <row r="2424" spans="1:17" hidden="1" x14ac:dyDescent="0.2">
      <c r="A2424" s="31" t="s">
        <v>12621</v>
      </c>
      <c r="B2424" s="31" t="s">
        <v>12622</v>
      </c>
      <c r="C2424" s="31" t="s">
        <v>12623</v>
      </c>
      <c r="D2424" s="31"/>
      <c r="E2424" s="31" t="s">
        <v>12405</v>
      </c>
      <c r="F2424" s="31"/>
      <c r="G2424" s="47"/>
      <c r="H2424" s="33">
        <v>0</v>
      </c>
      <c r="I2424" s="31" t="s">
        <v>5252</v>
      </c>
      <c r="J2424" s="31" t="s">
        <v>5253</v>
      </c>
      <c r="K2424" s="31" t="s">
        <v>5164</v>
      </c>
      <c r="L2424" s="31" t="s">
        <v>5165</v>
      </c>
      <c r="M2424" s="31" t="s">
        <v>5569</v>
      </c>
      <c r="N2424" s="31"/>
      <c r="O2424" t="s">
        <v>22549</v>
      </c>
      <c r="P2424" s="66" t="s">
        <v>32</v>
      </c>
      <c r="Q2424" s="31" t="s">
        <v>5168</v>
      </c>
    </row>
    <row r="2425" spans="1:17" hidden="1" x14ac:dyDescent="0.2">
      <c r="A2425" s="31" t="s">
        <v>12624</v>
      </c>
      <c r="B2425" s="31" t="s">
        <v>12625</v>
      </c>
      <c r="C2425" s="31" t="s">
        <v>12626</v>
      </c>
      <c r="D2425" s="31"/>
      <c r="E2425" s="31" t="s">
        <v>12405</v>
      </c>
      <c r="F2425" s="31"/>
      <c r="G2425" s="47"/>
      <c r="H2425" s="33">
        <v>0</v>
      </c>
      <c r="I2425" s="31" t="s">
        <v>5384</v>
      </c>
      <c r="J2425" s="31" t="s">
        <v>5385</v>
      </c>
      <c r="K2425" s="31" t="s">
        <v>5164</v>
      </c>
      <c r="L2425" s="31" t="s">
        <v>5165</v>
      </c>
      <c r="M2425" s="31" t="s">
        <v>5569</v>
      </c>
      <c r="N2425" s="31"/>
      <c r="O2425" t="s">
        <v>22549</v>
      </c>
      <c r="P2425" s="66" t="s">
        <v>32</v>
      </c>
      <c r="Q2425" s="31" t="s">
        <v>5168</v>
      </c>
    </row>
    <row r="2426" spans="1:17" hidden="1" x14ac:dyDescent="0.2">
      <c r="A2426" s="31" t="s">
        <v>12627</v>
      </c>
      <c r="B2426" s="31" t="s">
        <v>12628</v>
      </c>
      <c r="C2426" s="31" t="s">
        <v>12629</v>
      </c>
      <c r="D2426" s="31"/>
      <c r="E2426" s="31" t="s">
        <v>12405</v>
      </c>
      <c r="F2426" s="31"/>
      <c r="G2426" s="47"/>
      <c r="H2426" s="33">
        <v>0</v>
      </c>
      <c r="I2426" s="31" t="s">
        <v>5252</v>
      </c>
      <c r="J2426" s="31" t="s">
        <v>5253</v>
      </c>
      <c r="K2426" s="31" t="s">
        <v>5164</v>
      </c>
      <c r="L2426" s="31" t="s">
        <v>5165</v>
      </c>
      <c r="M2426" s="31" t="s">
        <v>5569</v>
      </c>
      <c r="N2426" s="31"/>
      <c r="O2426" t="s">
        <v>22549</v>
      </c>
      <c r="P2426" s="66" t="s">
        <v>32</v>
      </c>
      <c r="Q2426" s="31" t="s">
        <v>5168</v>
      </c>
    </row>
    <row r="2427" spans="1:17" hidden="1" x14ac:dyDescent="0.2">
      <c r="A2427" s="31" t="s">
        <v>12630</v>
      </c>
      <c r="B2427" s="31" t="s">
        <v>12631</v>
      </c>
      <c r="C2427" s="31" t="s">
        <v>12632</v>
      </c>
      <c r="D2427" s="31"/>
      <c r="E2427" s="31" t="s">
        <v>12405</v>
      </c>
      <c r="F2427" s="31"/>
      <c r="G2427" s="47"/>
      <c r="H2427" s="33">
        <v>0</v>
      </c>
      <c r="I2427" s="31" t="s">
        <v>5252</v>
      </c>
      <c r="J2427" s="31" t="s">
        <v>5253</v>
      </c>
      <c r="K2427" s="31" t="s">
        <v>5164</v>
      </c>
      <c r="L2427" s="31" t="s">
        <v>5165</v>
      </c>
      <c r="M2427" s="31" t="s">
        <v>5569</v>
      </c>
      <c r="N2427" s="31"/>
      <c r="O2427" t="s">
        <v>22549</v>
      </c>
      <c r="P2427" s="66" t="s">
        <v>32</v>
      </c>
      <c r="Q2427" s="31" t="s">
        <v>5168</v>
      </c>
    </row>
    <row r="2428" spans="1:17" hidden="1" x14ac:dyDescent="0.2">
      <c r="A2428" s="31" t="s">
        <v>12633</v>
      </c>
      <c r="B2428" s="31" t="s">
        <v>4972</v>
      </c>
      <c r="C2428" s="31" t="s">
        <v>12634</v>
      </c>
      <c r="D2428" s="31"/>
      <c r="E2428" s="31" t="s">
        <v>12405</v>
      </c>
      <c r="F2428" s="31"/>
      <c r="G2428" s="47"/>
      <c r="H2428" s="33">
        <v>0</v>
      </c>
      <c r="I2428" s="31" t="s">
        <v>5252</v>
      </c>
      <c r="J2428" s="31" t="s">
        <v>5253</v>
      </c>
      <c r="K2428" s="31" t="s">
        <v>5164</v>
      </c>
      <c r="L2428" s="31" t="s">
        <v>5165</v>
      </c>
      <c r="M2428" s="31" t="s">
        <v>5569</v>
      </c>
      <c r="N2428" s="31"/>
      <c r="O2428" t="s">
        <v>22549</v>
      </c>
      <c r="P2428" s="66" t="s">
        <v>32</v>
      </c>
      <c r="Q2428" s="31" t="s">
        <v>5168</v>
      </c>
    </row>
    <row r="2429" spans="1:17" hidden="1" x14ac:dyDescent="0.2">
      <c r="A2429" s="31" t="s">
        <v>12635</v>
      </c>
      <c r="B2429" s="31" t="s">
        <v>12636</v>
      </c>
      <c r="C2429" s="31" t="s">
        <v>12637</v>
      </c>
      <c r="D2429" s="31"/>
      <c r="E2429" s="31" t="s">
        <v>12405</v>
      </c>
      <c r="F2429" s="31"/>
      <c r="G2429" s="47"/>
      <c r="H2429" s="33">
        <v>0</v>
      </c>
      <c r="I2429" s="31" t="s">
        <v>5252</v>
      </c>
      <c r="J2429" s="31" t="s">
        <v>5253</v>
      </c>
      <c r="K2429" s="31" t="s">
        <v>5164</v>
      </c>
      <c r="L2429" s="31" t="s">
        <v>5165</v>
      </c>
      <c r="M2429" s="31" t="s">
        <v>5569</v>
      </c>
      <c r="N2429" s="31"/>
      <c r="O2429" t="s">
        <v>22549</v>
      </c>
      <c r="P2429" s="66" t="s">
        <v>32</v>
      </c>
      <c r="Q2429" s="31" t="s">
        <v>5168</v>
      </c>
    </row>
    <row r="2430" spans="1:17" hidden="1" x14ac:dyDescent="0.2">
      <c r="A2430" s="31" t="s">
        <v>12638</v>
      </c>
      <c r="B2430" s="31" t="s">
        <v>4988</v>
      </c>
      <c r="C2430" s="31" t="s">
        <v>12639</v>
      </c>
      <c r="D2430" s="31"/>
      <c r="E2430" s="31" t="s">
        <v>12405</v>
      </c>
      <c r="F2430" s="31"/>
      <c r="G2430" s="47"/>
      <c r="H2430" s="33">
        <v>0</v>
      </c>
      <c r="I2430" s="31" t="s">
        <v>5252</v>
      </c>
      <c r="J2430" s="31" t="s">
        <v>5253</v>
      </c>
      <c r="K2430" s="31" t="s">
        <v>5164</v>
      </c>
      <c r="L2430" s="31" t="s">
        <v>5165</v>
      </c>
      <c r="M2430" s="31" t="s">
        <v>5569</v>
      </c>
      <c r="N2430" s="31"/>
      <c r="O2430" t="s">
        <v>22549</v>
      </c>
      <c r="P2430" s="66" t="s">
        <v>32</v>
      </c>
      <c r="Q2430" s="31" t="s">
        <v>5168</v>
      </c>
    </row>
    <row r="2431" spans="1:17" hidden="1" x14ac:dyDescent="0.2">
      <c r="A2431" s="31" t="s">
        <v>12640</v>
      </c>
      <c r="B2431" s="31" t="s">
        <v>12641</v>
      </c>
      <c r="C2431" s="31" t="s">
        <v>12642</v>
      </c>
      <c r="D2431" s="31"/>
      <c r="E2431" s="31" t="s">
        <v>12405</v>
      </c>
      <c r="F2431" s="31"/>
      <c r="G2431" s="47"/>
      <c r="H2431" s="33">
        <v>0</v>
      </c>
      <c r="I2431" s="31" t="s">
        <v>5384</v>
      </c>
      <c r="J2431" s="31" t="s">
        <v>5385</v>
      </c>
      <c r="K2431" s="31" t="s">
        <v>5164</v>
      </c>
      <c r="L2431" s="31" t="s">
        <v>5165</v>
      </c>
      <c r="M2431" s="31" t="s">
        <v>5569</v>
      </c>
      <c r="N2431" s="31"/>
      <c r="O2431" t="s">
        <v>22549</v>
      </c>
      <c r="P2431" s="66" t="s">
        <v>32</v>
      </c>
      <c r="Q2431" s="31" t="s">
        <v>5168</v>
      </c>
    </row>
    <row r="2432" spans="1:17" hidden="1" x14ac:dyDescent="0.2">
      <c r="A2432" s="31" t="s">
        <v>12643</v>
      </c>
      <c r="B2432" s="31" t="s">
        <v>12644</v>
      </c>
      <c r="C2432" s="31" t="s">
        <v>12645</v>
      </c>
      <c r="D2432" s="31"/>
      <c r="E2432" s="31" t="s">
        <v>12405</v>
      </c>
      <c r="F2432" s="31"/>
      <c r="G2432" s="47"/>
      <c r="H2432" s="33">
        <v>0</v>
      </c>
      <c r="I2432" s="31" t="s">
        <v>5252</v>
      </c>
      <c r="J2432" s="31" t="s">
        <v>5253</v>
      </c>
      <c r="K2432" s="31" t="s">
        <v>5164</v>
      </c>
      <c r="L2432" s="31" t="s">
        <v>5165</v>
      </c>
      <c r="M2432" s="31" t="s">
        <v>5569</v>
      </c>
      <c r="N2432" s="31"/>
      <c r="O2432" t="s">
        <v>22549</v>
      </c>
      <c r="P2432" s="66" t="s">
        <v>32</v>
      </c>
      <c r="Q2432" s="31" t="s">
        <v>5168</v>
      </c>
    </row>
    <row r="2433" spans="1:17" hidden="1" x14ac:dyDescent="0.2">
      <c r="A2433" s="31" t="s">
        <v>12646</v>
      </c>
      <c r="B2433" s="31" t="s">
        <v>4969</v>
      </c>
      <c r="C2433" s="31" t="s">
        <v>12647</v>
      </c>
      <c r="D2433" s="31"/>
      <c r="E2433" s="31" t="s">
        <v>12405</v>
      </c>
      <c r="F2433" s="31"/>
      <c r="G2433" s="47"/>
      <c r="H2433" s="33">
        <v>0</v>
      </c>
      <c r="I2433" s="31" t="s">
        <v>5218</v>
      </c>
      <c r="J2433" s="31" t="s">
        <v>5219</v>
      </c>
      <c r="K2433" s="31" t="s">
        <v>5164</v>
      </c>
      <c r="L2433" s="31" t="s">
        <v>5165</v>
      </c>
      <c r="M2433" s="31" t="s">
        <v>5262</v>
      </c>
      <c r="N2433" s="31"/>
      <c r="O2433" t="s">
        <v>22549</v>
      </c>
      <c r="P2433" s="66" t="s">
        <v>32</v>
      </c>
      <c r="Q2433" s="31" t="s">
        <v>5168</v>
      </c>
    </row>
    <row r="2434" spans="1:17" hidden="1" x14ac:dyDescent="0.2">
      <c r="A2434" s="31" t="s">
        <v>12648</v>
      </c>
      <c r="B2434" s="31" t="s">
        <v>4976</v>
      </c>
      <c r="C2434" s="31" t="s">
        <v>12649</v>
      </c>
      <c r="D2434" s="31"/>
      <c r="E2434" s="31" t="s">
        <v>12405</v>
      </c>
      <c r="F2434" s="31"/>
      <c r="G2434" s="47"/>
      <c r="H2434" s="33">
        <v>0</v>
      </c>
      <c r="I2434" s="31" t="s">
        <v>5218</v>
      </c>
      <c r="J2434" s="31" t="s">
        <v>5219</v>
      </c>
      <c r="K2434" s="31" t="s">
        <v>5164</v>
      </c>
      <c r="L2434" s="31" t="s">
        <v>5165</v>
      </c>
      <c r="M2434" s="31" t="s">
        <v>5262</v>
      </c>
      <c r="N2434" s="31"/>
      <c r="O2434" t="s">
        <v>22549</v>
      </c>
      <c r="P2434" s="66" t="s">
        <v>32</v>
      </c>
      <c r="Q2434" s="31" t="s">
        <v>5168</v>
      </c>
    </row>
    <row r="2435" spans="1:17" hidden="1" x14ac:dyDescent="0.2">
      <c r="A2435" s="31" t="s">
        <v>12650</v>
      </c>
      <c r="B2435" s="31" t="s">
        <v>12651</v>
      </c>
      <c r="C2435" s="31" t="s">
        <v>12652</v>
      </c>
      <c r="D2435" s="31"/>
      <c r="E2435" s="31" t="s">
        <v>12405</v>
      </c>
      <c r="F2435" s="31"/>
      <c r="G2435" s="47"/>
      <c r="H2435" s="33">
        <v>0</v>
      </c>
      <c r="I2435" s="31" t="s">
        <v>5266</v>
      </c>
      <c r="J2435" s="31" t="s">
        <v>5267</v>
      </c>
      <c r="K2435" s="31" t="s">
        <v>5164</v>
      </c>
      <c r="L2435" s="31" t="s">
        <v>5165</v>
      </c>
      <c r="M2435" s="31" t="s">
        <v>5262</v>
      </c>
      <c r="N2435" s="31"/>
      <c r="O2435" t="s">
        <v>22549</v>
      </c>
      <c r="P2435" s="66" t="s">
        <v>32</v>
      </c>
      <c r="Q2435" s="31" t="s">
        <v>5168</v>
      </c>
    </row>
    <row r="2436" spans="1:17" hidden="1" x14ac:dyDescent="0.2">
      <c r="A2436" s="31" t="s">
        <v>12653</v>
      </c>
      <c r="B2436" s="31" t="s">
        <v>12654</v>
      </c>
      <c r="C2436" s="31" t="s">
        <v>12655</v>
      </c>
      <c r="D2436" s="31"/>
      <c r="E2436" s="31" t="s">
        <v>12405</v>
      </c>
      <c r="F2436" s="31"/>
      <c r="G2436" s="47"/>
      <c r="H2436" s="33">
        <v>0</v>
      </c>
      <c r="I2436" s="31" t="s">
        <v>5266</v>
      </c>
      <c r="J2436" s="31" t="s">
        <v>5267</v>
      </c>
      <c r="K2436" s="31" t="s">
        <v>5164</v>
      </c>
      <c r="L2436" s="31" t="s">
        <v>5165</v>
      </c>
      <c r="M2436" s="31" t="s">
        <v>5262</v>
      </c>
      <c r="N2436" s="31"/>
      <c r="O2436" t="s">
        <v>22549</v>
      </c>
      <c r="P2436" s="66" t="s">
        <v>32</v>
      </c>
      <c r="Q2436" s="31" t="s">
        <v>5168</v>
      </c>
    </row>
    <row r="2437" spans="1:17" hidden="1" x14ac:dyDescent="0.2">
      <c r="A2437" s="31" t="s">
        <v>12656</v>
      </c>
      <c r="B2437" s="31" t="s">
        <v>4987</v>
      </c>
      <c r="C2437" s="31" t="s">
        <v>12657</v>
      </c>
      <c r="D2437" s="31"/>
      <c r="E2437" s="31" t="s">
        <v>12405</v>
      </c>
      <c r="F2437" s="31"/>
      <c r="G2437" s="47"/>
      <c r="H2437" s="33">
        <v>0</v>
      </c>
      <c r="I2437" s="31" t="s">
        <v>5218</v>
      </c>
      <c r="J2437" s="31" t="s">
        <v>5219</v>
      </c>
      <c r="K2437" s="31" t="s">
        <v>5164</v>
      </c>
      <c r="L2437" s="31" t="s">
        <v>5165</v>
      </c>
      <c r="M2437" s="31" t="s">
        <v>5262</v>
      </c>
      <c r="N2437" s="31"/>
      <c r="O2437" t="s">
        <v>22549</v>
      </c>
      <c r="P2437" s="66" t="s">
        <v>32</v>
      </c>
      <c r="Q2437" s="31" t="s">
        <v>5168</v>
      </c>
    </row>
    <row r="2438" spans="1:17" hidden="1" x14ac:dyDescent="0.2">
      <c r="A2438" s="31" t="s">
        <v>12658</v>
      </c>
      <c r="B2438" s="31" t="s">
        <v>12659</v>
      </c>
      <c r="C2438" s="31" t="s">
        <v>3948</v>
      </c>
      <c r="D2438" s="31"/>
      <c r="E2438" s="31" t="s">
        <v>12405</v>
      </c>
      <c r="F2438" s="31"/>
      <c r="G2438" s="47"/>
      <c r="H2438" s="33">
        <v>0</v>
      </c>
      <c r="I2438" s="31" t="s">
        <v>5266</v>
      </c>
      <c r="J2438" s="31" t="s">
        <v>5267</v>
      </c>
      <c r="K2438" s="31" t="s">
        <v>5164</v>
      </c>
      <c r="L2438" s="31" t="s">
        <v>5165</v>
      </c>
      <c r="M2438" s="31"/>
      <c r="N2438" s="31"/>
      <c r="O2438" t="s">
        <v>22549</v>
      </c>
      <c r="P2438" s="66" t="s">
        <v>32</v>
      </c>
      <c r="Q2438" s="31" t="s">
        <v>5168</v>
      </c>
    </row>
    <row r="2439" spans="1:17" hidden="1" x14ac:dyDescent="0.2">
      <c r="A2439" s="31" t="s">
        <v>12660</v>
      </c>
      <c r="B2439" s="31" t="s">
        <v>12661</v>
      </c>
      <c r="C2439" s="31" t="s">
        <v>12662</v>
      </c>
      <c r="D2439" s="31"/>
      <c r="E2439" s="31" t="s">
        <v>12405</v>
      </c>
      <c r="F2439" s="31"/>
      <c r="G2439" s="47"/>
      <c r="H2439" s="33">
        <v>0</v>
      </c>
      <c r="I2439" s="31" t="s">
        <v>5218</v>
      </c>
      <c r="J2439" s="31" t="s">
        <v>5219</v>
      </c>
      <c r="K2439" s="31" t="s">
        <v>5164</v>
      </c>
      <c r="L2439" s="31" t="s">
        <v>5165</v>
      </c>
      <c r="M2439" s="31" t="s">
        <v>5262</v>
      </c>
      <c r="N2439" s="31"/>
      <c r="O2439" t="s">
        <v>22549</v>
      </c>
      <c r="P2439" s="66" t="s">
        <v>32</v>
      </c>
      <c r="Q2439" s="31" t="s">
        <v>5168</v>
      </c>
    </row>
    <row r="2440" spans="1:17" hidden="1" x14ac:dyDescent="0.2">
      <c r="A2440" s="31" t="s">
        <v>12663</v>
      </c>
      <c r="B2440" s="31" t="s">
        <v>12664</v>
      </c>
      <c r="C2440" s="31" t="s">
        <v>12665</v>
      </c>
      <c r="D2440" s="31"/>
      <c r="E2440" s="31" t="s">
        <v>12405</v>
      </c>
      <c r="F2440" s="31"/>
      <c r="G2440" s="47"/>
      <c r="H2440" s="33">
        <v>0</v>
      </c>
      <c r="I2440" s="31" t="s">
        <v>5218</v>
      </c>
      <c r="J2440" s="31" t="s">
        <v>5219</v>
      </c>
      <c r="K2440" s="31" t="s">
        <v>5164</v>
      </c>
      <c r="L2440" s="31" t="s">
        <v>5165</v>
      </c>
      <c r="M2440" s="31" t="s">
        <v>5262</v>
      </c>
      <c r="N2440" s="31"/>
      <c r="O2440" t="s">
        <v>22549</v>
      </c>
      <c r="P2440" s="66" t="s">
        <v>32</v>
      </c>
      <c r="Q2440" s="31" t="s">
        <v>5168</v>
      </c>
    </row>
    <row r="2441" spans="1:17" hidden="1" x14ac:dyDescent="0.2">
      <c r="A2441" s="31" t="s">
        <v>12666</v>
      </c>
      <c r="B2441" s="31" t="s">
        <v>12667</v>
      </c>
      <c r="C2441" s="31" t="s">
        <v>12668</v>
      </c>
      <c r="D2441" s="31"/>
      <c r="E2441" s="31" t="s">
        <v>12405</v>
      </c>
      <c r="F2441" s="31"/>
      <c r="G2441" s="47"/>
      <c r="H2441" s="33">
        <v>0</v>
      </c>
      <c r="I2441" s="31" t="s">
        <v>5266</v>
      </c>
      <c r="J2441" s="31" t="s">
        <v>5267</v>
      </c>
      <c r="K2441" s="31" t="s">
        <v>5164</v>
      </c>
      <c r="L2441" s="31" t="s">
        <v>5165</v>
      </c>
      <c r="M2441" s="31" t="s">
        <v>5262</v>
      </c>
      <c r="N2441" s="31"/>
      <c r="O2441" t="s">
        <v>22549</v>
      </c>
      <c r="P2441" s="66" t="s">
        <v>32</v>
      </c>
      <c r="Q2441" s="31" t="s">
        <v>5168</v>
      </c>
    </row>
    <row r="2442" spans="1:17" hidden="1" x14ac:dyDescent="0.2">
      <c r="A2442" s="31" t="s">
        <v>12669</v>
      </c>
      <c r="B2442" s="31" t="s">
        <v>12670</v>
      </c>
      <c r="C2442" s="31" t="s">
        <v>12671</v>
      </c>
      <c r="D2442" s="31"/>
      <c r="E2442" s="31" t="s">
        <v>12405</v>
      </c>
      <c r="F2442" s="31"/>
      <c r="G2442" s="47"/>
      <c r="H2442" s="33">
        <v>0</v>
      </c>
      <c r="I2442" s="31" t="s">
        <v>5218</v>
      </c>
      <c r="J2442" s="31" t="s">
        <v>5219</v>
      </c>
      <c r="K2442" s="31" t="s">
        <v>5164</v>
      </c>
      <c r="L2442" s="31" t="s">
        <v>5165</v>
      </c>
      <c r="M2442" s="31" t="s">
        <v>5262</v>
      </c>
      <c r="N2442" s="31"/>
      <c r="O2442" t="s">
        <v>22549</v>
      </c>
      <c r="P2442" s="66" t="s">
        <v>32</v>
      </c>
      <c r="Q2442" s="31" t="s">
        <v>5168</v>
      </c>
    </row>
    <row r="2443" spans="1:17" hidden="1" x14ac:dyDescent="0.2">
      <c r="A2443" s="31" t="s">
        <v>12672</v>
      </c>
      <c r="B2443" s="31" t="s">
        <v>12673</v>
      </c>
      <c r="C2443" s="31" t="s">
        <v>12674</v>
      </c>
      <c r="D2443" s="31"/>
      <c r="E2443" s="31" t="s">
        <v>12405</v>
      </c>
      <c r="F2443" s="31"/>
      <c r="G2443" s="47"/>
      <c r="H2443" s="33">
        <v>0</v>
      </c>
      <c r="I2443" s="31" t="s">
        <v>5218</v>
      </c>
      <c r="J2443" s="31" t="s">
        <v>5219</v>
      </c>
      <c r="K2443" s="31" t="s">
        <v>5164</v>
      </c>
      <c r="L2443" s="31" t="s">
        <v>5165</v>
      </c>
      <c r="M2443" s="31" t="s">
        <v>5262</v>
      </c>
      <c r="N2443" s="31"/>
      <c r="O2443" t="s">
        <v>22549</v>
      </c>
      <c r="P2443" s="66" t="s">
        <v>32</v>
      </c>
      <c r="Q2443" s="31" t="s">
        <v>5168</v>
      </c>
    </row>
    <row r="2444" spans="1:17" hidden="1" x14ac:dyDescent="0.2">
      <c r="A2444" s="31" t="s">
        <v>12675</v>
      </c>
      <c r="B2444" s="31" t="s">
        <v>12676</v>
      </c>
      <c r="C2444" s="31" t="s">
        <v>12677</v>
      </c>
      <c r="D2444" s="31"/>
      <c r="E2444" s="31" t="s">
        <v>12405</v>
      </c>
      <c r="F2444" s="31"/>
      <c r="G2444" s="47"/>
      <c r="H2444" s="33">
        <v>0</v>
      </c>
      <c r="I2444" s="31" t="s">
        <v>5218</v>
      </c>
      <c r="J2444" s="31" t="s">
        <v>5219</v>
      </c>
      <c r="K2444" s="31" t="s">
        <v>5164</v>
      </c>
      <c r="L2444" s="31" t="s">
        <v>5165</v>
      </c>
      <c r="M2444" s="31" t="s">
        <v>5320</v>
      </c>
      <c r="N2444" s="31"/>
      <c r="O2444" t="s">
        <v>22549</v>
      </c>
      <c r="P2444" s="66" t="s">
        <v>32</v>
      </c>
      <c r="Q2444" s="31" t="s">
        <v>5168</v>
      </c>
    </row>
    <row r="2445" spans="1:17" hidden="1" x14ac:dyDescent="0.2">
      <c r="A2445" s="31" t="s">
        <v>12678</v>
      </c>
      <c r="B2445" s="31" t="s">
        <v>12679</v>
      </c>
      <c r="C2445" s="31" t="s">
        <v>12680</v>
      </c>
      <c r="D2445" s="31"/>
      <c r="E2445" s="31" t="s">
        <v>12405</v>
      </c>
      <c r="F2445" s="31"/>
      <c r="G2445" s="47"/>
      <c r="H2445" s="33">
        <v>0</v>
      </c>
      <c r="I2445" s="31" t="s">
        <v>5218</v>
      </c>
      <c r="J2445" s="31" t="s">
        <v>5219</v>
      </c>
      <c r="K2445" s="31" t="s">
        <v>5164</v>
      </c>
      <c r="L2445" s="31" t="s">
        <v>5165</v>
      </c>
      <c r="M2445" s="31" t="s">
        <v>5320</v>
      </c>
      <c r="N2445" s="31"/>
      <c r="O2445" t="s">
        <v>22549</v>
      </c>
      <c r="P2445" s="66" t="s">
        <v>32</v>
      </c>
      <c r="Q2445" s="31" t="s">
        <v>5168</v>
      </c>
    </row>
    <row r="2446" spans="1:17" hidden="1" x14ac:dyDescent="0.2">
      <c r="A2446" s="31" t="s">
        <v>12681</v>
      </c>
      <c r="B2446" s="31" t="s">
        <v>12682</v>
      </c>
      <c r="C2446" s="31" t="s">
        <v>12683</v>
      </c>
      <c r="D2446" s="31"/>
      <c r="E2446" s="31" t="s">
        <v>12405</v>
      </c>
      <c r="F2446" s="31"/>
      <c r="G2446" s="47"/>
      <c r="H2446" s="33">
        <v>0</v>
      </c>
      <c r="I2446" s="31" t="s">
        <v>5218</v>
      </c>
      <c r="J2446" s="31" t="s">
        <v>5219</v>
      </c>
      <c r="K2446" s="31" t="s">
        <v>5164</v>
      </c>
      <c r="L2446" s="31" t="s">
        <v>5165</v>
      </c>
      <c r="M2446" s="31" t="s">
        <v>5320</v>
      </c>
      <c r="N2446" s="31"/>
      <c r="O2446" t="s">
        <v>22549</v>
      </c>
      <c r="P2446" s="66" t="s">
        <v>32</v>
      </c>
      <c r="Q2446" s="31" t="s">
        <v>5168</v>
      </c>
    </row>
    <row r="2447" spans="1:17" hidden="1" x14ac:dyDescent="0.2">
      <c r="A2447" s="31" t="s">
        <v>12684</v>
      </c>
      <c r="B2447" s="31" t="s">
        <v>12685</v>
      </c>
      <c r="C2447" s="31" t="s">
        <v>12686</v>
      </c>
      <c r="D2447" s="31"/>
      <c r="E2447" s="31" t="s">
        <v>12405</v>
      </c>
      <c r="F2447" s="31"/>
      <c r="G2447" s="47"/>
      <c r="H2447" s="33">
        <v>0</v>
      </c>
      <c r="I2447" s="31" t="s">
        <v>5218</v>
      </c>
      <c r="J2447" s="31" t="s">
        <v>5219</v>
      </c>
      <c r="K2447" s="31" t="s">
        <v>5164</v>
      </c>
      <c r="L2447" s="31" t="s">
        <v>5165</v>
      </c>
      <c r="M2447" s="31" t="s">
        <v>5320</v>
      </c>
      <c r="N2447" s="31"/>
      <c r="O2447" t="s">
        <v>22549</v>
      </c>
      <c r="P2447" s="66" t="s">
        <v>32</v>
      </c>
      <c r="Q2447" s="31" t="s">
        <v>5168</v>
      </c>
    </row>
    <row r="2448" spans="1:17" hidden="1" x14ac:dyDescent="0.2">
      <c r="A2448" s="31" t="s">
        <v>12687</v>
      </c>
      <c r="B2448" s="31" t="s">
        <v>12688</v>
      </c>
      <c r="C2448" s="31" t="s">
        <v>12689</v>
      </c>
      <c r="D2448" s="31"/>
      <c r="E2448" s="31" t="s">
        <v>12405</v>
      </c>
      <c r="F2448" s="31"/>
      <c r="G2448" s="47"/>
      <c r="H2448" s="33">
        <v>0</v>
      </c>
      <c r="I2448" s="31" t="s">
        <v>5266</v>
      </c>
      <c r="J2448" s="31" t="s">
        <v>5267</v>
      </c>
      <c r="K2448" s="31" t="s">
        <v>5164</v>
      </c>
      <c r="L2448" s="31" t="s">
        <v>5165</v>
      </c>
      <c r="M2448" s="31" t="s">
        <v>5320</v>
      </c>
      <c r="N2448" s="31"/>
      <c r="O2448" t="s">
        <v>22549</v>
      </c>
      <c r="P2448" s="66" t="s">
        <v>32</v>
      </c>
      <c r="Q2448" s="31" t="s">
        <v>5168</v>
      </c>
    </row>
    <row r="2449" spans="1:17" hidden="1" x14ac:dyDescent="0.2">
      <c r="A2449" s="31" t="s">
        <v>12690</v>
      </c>
      <c r="B2449" s="31" t="s">
        <v>12691</v>
      </c>
      <c r="C2449" s="31" t="s">
        <v>12692</v>
      </c>
      <c r="D2449" s="31"/>
      <c r="E2449" s="31" t="s">
        <v>12405</v>
      </c>
      <c r="F2449" s="31"/>
      <c r="G2449" s="47"/>
      <c r="H2449" s="33">
        <v>0</v>
      </c>
      <c r="I2449" s="31" t="s">
        <v>5218</v>
      </c>
      <c r="J2449" s="31" t="s">
        <v>5219</v>
      </c>
      <c r="K2449" s="31" t="s">
        <v>5164</v>
      </c>
      <c r="L2449" s="31" t="s">
        <v>5165</v>
      </c>
      <c r="M2449" s="31" t="s">
        <v>5320</v>
      </c>
      <c r="N2449" s="31"/>
      <c r="O2449" t="s">
        <v>22549</v>
      </c>
      <c r="P2449" s="66" t="s">
        <v>32</v>
      </c>
      <c r="Q2449" s="31" t="s">
        <v>5168</v>
      </c>
    </row>
    <row r="2450" spans="1:17" hidden="1" x14ac:dyDescent="0.2">
      <c r="A2450" s="31" t="s">
        <v>12693</v>
      </c>
      <c r="B2450" s="31" t="s">
        <v>12694</v>
      </c>
      <c r="C2450" s="31" t="s">
        <v>12695</v>
      </c>
      <c r="D2450" s="31"/>
      <c r="E2450" s="31" t="s">
        <v>12405</v>
      </c>
      <c r="F2450" s="31"/>
      <c r="G2450" s="47"/>
      <c r="H2450" s="33">
        <v>0</v>
      </c>
      <c r="I2450" s="31" t="s">
        <v>5266</v>
      </c>
      <c r="J2450" s="31" t="s">
        <v>5267</v>
      </c>
      <c r="K2450" s="31" t="s">
        <v>5164</v>
      </c>
      <c r="L2450" s="31" t="s">
        <v>5165</v>
      </c>
      <c r="M2450" s="31" t="s">
        <v>5320</v>
      </c>
      <c r="N2450" s="31"/>
      <c r="O2450" t="s">
        <v>22549</v>
      </c>
      <c r="P2450" s="66" t="s">
        <v>32</v>
      </c>
      <c r="Q2450" s="31" t="s">
        <v>5168</v>
      </c>
    </row>
    <row r="2451" spans="1:17" hidden="1" x14ac:dyDescent="0.2">
      <c r="A2451" s="31" t="s">
        <v>12696</v>
      </c>
      <c r="B2451" s="31" t="s">
        <v>12697</v>
      </c>
      <c r="C2451" s="31" t="s">
        <v>12698</v>
      </c>
      <c r="D2451" s="31"/>
      <c r="E2451" s="31" t="s">
        <v>12405</v>
      </c>
      <c r="F2451" s="31"/>
      <c r="G2451" s="47"/>
      <c r="H2451" s="33">
        <v>0</v>
      </c>
      <c r="I2451" s="31" t="s">
        <v>5218</v>
      </c>
      <c r="J2451" s="31" t="s">
        <v>5219</v>
      </c>
      <c r="K2451" s="31" t="s">
        <v>5164</v>
      </c>
      <c r="L2451" s="31" t="s">
        <v>5165</v>
      </c>
      <c r="M2451" s="31" t="s">
        <v>5320</v>
      </c>
      <c r="N2451" s="31"/>
      <c r="O2451" t="s">
        <v>22549</v>
      </c>
      <c r="P2451" s="66" t="s">
        <v>32</v>
      </c>
      <c r="Q2451" s="31" t="s">
        <v>5168</v>
      </c>
    </row>
    <row r="2452" spans="1:17" hidden="1" x14ac:dyDescent="0.2">
      <c r="A2452" s="31" t="s">
        <v>12699</v>
      </c>
      <c r="B2452" s="31" t="s">
        <v>12700</v>
      </c>
      <c r="C2452" s="31" t="s">
        <v>12701</v>
      </c>
      <c r="D2452" s="31"/>
      <c r="E2452" s="31" t="s">
        <v>12405</v>
      </c>
      <c r="F2452" s="31"/>
      <c r="G2452" s="47"/>
      <c r="H2452" s="33">
        <v>0</v>
      </c>
      <c r="I2452" s="31" t="s">
        <v>5266</v>
      </c>
      <c r="J2452" s="31" t="s">
        <v>5267</v>
      </c>
      <c r="K2452" s="31" t="s">
        <v>5164</v>
      </c>
      <c r="L2452" s="31" t="s">
        <v>5165</v>
      </c>
      <c r="M2452" s="31" t="s">
        <v>5320</v>
      </c>
      <c r="N2452" s="31"/>
      <c r="O2452" t="s">
        <v>22549</v>
      </c>
      <c r="P2452" s="66" t="s">
        <v>32</v>
      </c>
      <c r="Q2452" s="31" t="s">
        <v>5168</v>
      </c>
    </row>
    <row r="2453" spans="1:17" hidden="1" x14ac:dyDescent="0.2">
      <c r="A2453" s="31" t="s">
        <v>12702</v>
      </c>
      <c r="B2453" s="31" t="s">
        <v>12703</v>
      </c>
      <c r="C2453" s="31" t="s">
        <v>12704</v>
      </c>
      <c r="D2453" s="31"/>
      <c r="E2453" s="31" t="s">
        <v>12405</v>
      </c>
      <c r="F2453" s="31"/>
      <c r="G2453" s="47"/>
      <c r="H2453" s="33">
        <v>0</v>
      </c>
      <c r="I2453" s="31" t="s">
        <v>5218</v>
      </c>
      <c r="J2453" s="31" t="s">
        <v>5219</v>
      </c>
      <c r="K2453" s="31" t="s">
        <v>5164</v>
      </c>
      <c r="L2453" s="31" t="s">
        <v>5165</v>
      </c>
      <c r="M2453" s="31" t="s">
        <v>5320</v>
      </c>
      <c r="N2453" s="31"/>
      <c r="O2453" t="s">
        <v>22549</v>
      </c>
      <c r="P2453" s="66" t="s">
        <v>32</v>
      </c>
      <c r="Q2453" s="31" t="s">
        <v>5168</v>
      </c>
    </row>
    <row r="2454" spans="1:17" hidden="1" x14ac:dyDescent="0.2">
      <c r="A2454" s="31" t="s">
        <v>12705</v>
      </c>
      <c r="B2454" s="31" t="s">
        <v>12706</v>
      </c>
      <c r="C2454" s="31" t="s">
        <v>12707</v>
      </c>
      <c r="D2454" s="31"/>
      <c r="E2454" s="31" t="s">
        <v>12405</v>
      </c>
      <c r="F2454" s="31"/>
      <c r="G2454" s="47"/>
      <c r="H2454" s="33">
        <v>0</v>
      </c>
      <c r="I2454" s="31" t="s">
        <v>5266</v>
      </c>
      <c r="J2454" s="31" t="s">
        <v>5267</v>
      </c>
      <c r="K2454" s="31" t="s">
        <v>5164</v>
      </c>
      <c r="L2454" s="31" t="s">
        <v>5165</v>
      </c>
      <c r="M2454" s="31" t="s">
        <v>5320</v>
      </c>
      <c r="N2454" s="31"/>
      <c r="O2454" t="s">
        <v>22549</v>
      </c>
      <c r="P2454" s="66" t="s">
        <v>32</v>
      </c>
      <c r="Q2454" s="31" t="s">
        <v>5168</v>
      </c>
    </row>
    <row r="2455" spans="1:17" hidden="1" x14ac:dyDescent="0.2">
      <c r="A2455" s="31" t="s">
        <v>12708</v>
      </c>
      <c r="B2455" s="31" t="s">
        <v>12709</v>
      </c>
      <c r="C2455" s="31" t="s">
        <v>12710</v>
      </c>
      <c r="D2455" s="31"/>
      <c r="E2455" s="31" t="s">
        <v>12405</v>
      </c>
      <c r="F2455" s="31"/>
      <c r="G2455" s="47"/>
      <c r="H2455" s="33">
        <v>0</v>
      </c>
      <c r="I2455" s="31" t="s">
        <v>5266</v>
      </c>
      <c r="J2455" s="31" t="s">
        <v>5267</v>
      </c>
      <c r="K2455" s="31" t="s">
        <v>5164</v>
      </c>
      <c r="L2455" s="31" t="s">
        <v>5165</v>
      </c>
      <c r="M2455" s="31" t="s">
        <v>5320</v>
      </c>
      <c r="N2455" s="31"/>
      <c r="O2455" t="s">
        <v>22549</v>
      </c>
      <c r="P2455" s="66" t="s">
        <v>32</v>
      </c>
      <c r="Q2455" s="31" t="s">
        <v>5168</v>
      </c>
    </row>
    <row r="2456" spans="1:17" hidden="1" x14ac:dyDescent="0.2">
      <c r="A2456" s="31" t="s">
        <v>12711</v>
      </c>
      <c r="B2456" s="31" t="s">
        <v>12712</v>
      </c>
      <c r="C2456" s="31" t="s">
        <v>12713</v>
      </c>
      <c r="D2456" s="31"/>
      <c r="E2456" s="31" t="s">
        <v>12405</v>
      </c>
      <c r="F2456" s="31"/>
      <c r="G2456" s="47"/>
      <c r="H2456" s="33">
        <v>0</v>
      </c>
      <c r="I2456" s="31" t="s">
        <v>5218</v>
      </c>
      <c r="J2456" s="31" t="s">
        <v>5219</v>
      </c>
      <c r="K2456" s="31" t="s">
        <v>5164</v>
      </c>
      <c r="L2456" s="31" t="s">
        <v>5165</v>
      </c>
      <c r="M2456" s="31" t="s">
        <v>5320</v>
      </c>
      <c r="N2456" s="31"/>
      <c r="O2456" t="s">
        <v>22549</v>
      </c>
      <c r="P2456" s="66" t="s">
        <v>32</v>
      </c>
      <c r="Q2456" s="31" t="s">
        <v>5168</v>
      </c>
    </row>
    <row r="2457" spans="1:17" hidden="1" x14ac:dyDescent="0.2">
      <c r="A2457" s="31" t="s">
        <v>12714</v>
      </c>
      <c r="B2457" s="31" t="s">
        <v>12715</v>
      </c>
      <c r="C2457" s="31" t="s">
        <v>12716</v>
      </c>
      <c r="D2457" s="31"/>
      <c r="E2457" s="31" t="s">
        <v>12405</v>
      </c>
      <c r="F2457" s="31"/>
      <c r="G2457" s="47"/>
      <c r="H2457" s="33">
        <v>0</v>
      </c>
      <c r="I2457" s="31" t="s">
        <v>5218</v>
      </c>
      <c r="J2457" s="31" t="s">
        <v>5219</v>
      </c>
      <c r="K2457" s="31" t="s">
        <v>5164</v>
      </c>
      <c r="L2457" s="31" t="s">
        <v>5165</v>
      </c>
      <c r="M2457" s="31" t="s">
        <v>5320</v>
      </c>
      <c r="N2457" s="31"/>
      <c r="O2457" t="s">
        <v>22549</v>
      </c>
      <c r="P2457" s="66" t="s">
        <v>32</v>
      </c>
      <c r="Q2457" s="31" t="s">
        <v>5168</v>
      </c>
    </row>
    <row r="2458" spans="1:17" hidden="1" x14ac:dyDescent="0.2">
      <c r="A2458" s="31" t="s">
        <v>12717</v>
      </c>
      <c r="B2458" s="31" t="s">
        <v>12718</v>
      </c>
      <c r="C2458" s="31" t="s">
        <v>12719</v>
      </c>
      <c r="D2458" s="31"/>
      <c r="E2458" s="31" t="s">
        <v>12405</v>
      </c>
      <c r="F2458" s="31"/>
      <c r="G2458" s="47"/>
      <c r="H2458" s="33">
        <v>0</v>
      </c>
      <c r="I2458" s="31" t="s">
        <v>5266</v>
      </c>
      <c r="J2458" s="31" t="s">
        <v>5267</v>
      </c>
      <c r="K2458" s="31" t="s">
        <v>5164</v>
      </c>
      <c r="L2458" s="31" t="s">
        <v>5165</v>
      </c>
      <c r="M2458" s="31" t="s">
        <v>6869</v>
      </c>
      <c r="N2458" s="31"/>
      <c r="O2458" t="s">
        <v>22549</v>
      </c>
      <c r="P2458" s="66" t="s">
        <v>32</v>
      </c>
      <c r="Q2458" s="31" t="s">
        <v>5168</v>
      </c>
    </row>
    <row r="2459" spans="1:17" hidden="1" x14ac:dyDescent="0.2">
      <c r="A2459" s="31" t="s">
        <v>12720</v>
      </c>
      <c r="B2459" s="31" t="s">
        <v>12721</v>
      </c>
      <c r="C2459" s="31" t="s">
        <v>12722</v>
      </c>
      <c r="D2459" s="31"/>
      <c r="E2459" s="31" t="s">
        <v>12405</v>
      </c>
      <c r="F2459" s="31"/>
      <c r="G2459" s="47"/>
      <c r="H2459" s="33">
        <v>0</v>
      </c>
      <c r="I2459" s="31" t="s">
        <v>5218</v>
      </c>
      <c r="J2459" s="31" t="s">
        <v>5219</v>
      </c>
      <c r="K2459" s="31" t="s">
        <v>5164</v>
      </c>
      <c r="L2459" s="31" t="s">
        <v>5165</v>
      </c>
      <c r="M2459" s="31" t="s">
        <v>6869</v>
      </c>
      <c r="N2459" s="31"/>
      <c r="O2459" t="s">
        <v>22549</v>
      </c>
      <c r="P2459" s="66" t="s">
        <v>32</v>
      </c>
      <c r="Q2459" s="31" t="s">
        <v>5168</v>
      </c>
    </row>
    <row r="2460" spans="1:17" hidden="1" x14ac:dyDescent="0.2">
      <c r="A2460" s="31" t="s">
        <v>12723</v>
      </c>
      <c r="B2460" s="31" t="s">
        <v>12724</v>
      </c>
      <c r="C2460" s="31" t="s">
        <v>12725</v>
      </c>
      <c r="D2460" s="31"/>
      <c r="E2460" s="31" t="s">
        <v>12405</v>
      </c>
      <c r="F2460" s="31"/>
      <c r="G2460" s="47"/>
      <c r="H2460" s="33">
        <v>0</v>
      </c>
      <c r="I2460" s="31" t="s">
        <v>5218</v>
      </c>
      <c r="J2460" s="31" t="s">
        <v>5219</v>
      </c>
      <c r="K2460" s="31" t="s">
        <v>5164</v>
      </c>
      <c r="L2460" s="31" t="s">
        <v>5165</v>
      </c>
      <c r="M2460" s="31" t="s">
        <v>6869</v>
      </c>
      <c r="N2460" s="31"/>
      <c r="O2460" t="s">
        <v>22549</v>
      </c>
      <c r="P2460" s="66" t="s">
        <v>32</v>
      </c>
      <c r="Q2460" s="31" t="s">
        <v>5168</v>
      </c>
    </row>
    <row r="2461" spans="1:17" hidden="1" x14ac:dyDescent="0.2">
      <c r="A2461" s="31" t="s">
        <v>12726</v>
      </c>
      <c r="B2461" s="31" t="s">
        <v>12727</v>
      </c>
      <c r="C2461" s="31" t="s">
        <v>12728</v>
      </c>
      <c r="D2461" s="31"/>
      <c r="E2461" s="31" t="s">
        <v>12405</v>
      </c>
      <c r="F2461" s="31"/>
      <c r="G2461" s="47"/>
      <c r="H2461" s="33">
        <v>0</v>
      </c>
      <c r="I2461" s="31" t="s">
        <v>5218</v>
      </c>
      <c r="J2461" s="31" t="s">
        <v>5219</v>
      </c>
      <c r="K2461" s="31" t="s">
        <v>5164</v>
      </c>
      <c r="L2461" s="31" t="s">
        <v>5165</v>
      </c>
      <c r="M2461" s="31" t="s">
        <v>6869</v>
      </c>
      <c r="N2461" s="31"/>
      <c r="O2461" t="s">
        <v>22549</v>
      </c>
      <c r="P2461" s="66" t="s">
        <v>32</v>
      </c>
      <c r="Q2461" s="31" t="s">
        <v>5168</v>
      </c>
    </row>
    <row r="2462" spans="1:17" hidden="1" x14ac:dyDescent="0.2">
      <c r="A2462" s="31" t="s">
        <v>12729</v>
      </c>
      <c r="B2462" s="31" t="s">
        <v>4983</v>
      </c>
      <c r="C2462" s="31" t="s">
        <v>12730</v>
      </c>
      <c r="D2462" s="31"/>
      <c r="E2462" s="31" t="s">
        <v>12405</v>
      </c>
      <c r="F2462" s="31"/>
      <c r="G2462" s="47"/>
      <c r="H2462" s="33">
        <v>0</v>
      </c>
      <c r="I2462" s="31" t="s">
        <v>5218</v>
      </c>
      <c r="J2462" s="31" t="s">
        <v>5219</v>
      </c>
      <c r="K2462" s="31" t="s">
        <v>5164</v>
      </c>
      <c r="L2462" s="31" t="s">
        <v>5165</v>
      </c>
      <c r="M2462" s="31" t="s">
        <v>6869</v>
      </c>
      <c r="N2462" s="31"/>
      <c r="O2462" t="s">
        <v>22549</v>
      </c>
      <c r="P2462" s="66" t="s">
        <v>32</v>
      </c>
      <c r="Q2462" s="31" t="s">
        <v>5168</v>
      </c>
    </row>
    <row r="2463" spans="1:17" hidden="1" x14ac:dyDescent="0.2">
      <c r="A2463" s="31" t="s">
        <v>12731</v>
      </c>
      <c r="B2463" s="31" t="s">
        <v>4974</v>
      </c>
      <c r="C2463" s="31" t="s">
        <v>12732</v>
      </c>
      <c r="D2463" s="31"/>
      <c r="E2463" s="31" t="s">
        <v>12405</v>
      </c>
      <c r="F2463" s="31"/>
      <c r="G2463" s="47"/>
      <c r="H2463" s="33">
        <v>0</v>
      </c>
      <c r="I2463" s="31" t="s">
        <v>5218</v>
      </c>
      <c r="J2463" s="31" t="s">
        <v>5219</v>
      </c>
      <c r="K2463" s="31" t="s">
        <v>5164</v>
      </c>
      <c r="L2463" s="31" t="s">
        <v>5165</v>
      </c>
      <c r="M2463" s="31" t="s">
        <v>6869</v>
      </c>
      <c r="N2463" s="31"/>
      <c r="O2463" t="s">
        <v>22549</v>
      </c>
      <c r="P2463" s="66" t="s">
        <v>32</v>
      </c>
      <c r="Q2463" s="31" t="s">
        <v>5168</v>
      </c>
    </row>
    <row r="2464" spans="1:17" hidden="1" x14ac:dyDescent="0.2">
      <c r="A2464" s="31" t="s">
        <v>12733</v>
      </c>
      <c r="B2464" s="31" t="s">
        <v>12734</v>
      </c>
      <c r="C2464" s="31" t="s">
        <v>12735</v>
      </c>
      <c r="D2464" s="31"/>
      <c r="E2464" s="31" t="s">
        <v>12405</v>
      </c>
      <c r="F2464" s="31"/>
      <c r="G2464" s="47"/>
      <c r="H2464" s="33">
        <v>0</v>
      </c>
      <c r="I2464" s="31" t="s">
        <v>5218</v>
      </c>
      <c r="J2464" s="31" t="s">
        <v>5219</v>
      </c>
      <c r="K2464" s="31" t="s">
        <v>5164</v>
      </c>
      <c r="L2464" s="31" t="s">
        <v>5165</v>
      </c>
      <c r="M2464" s="31" t="s">
        <v>6869</v>
      </c>
      <c r="N2464" s="31"/>
      <c r="O2464" t="s">
        <v>22549</v>
      </c>
      <c r="P2464" s="66" t="s">
        <v>32</v>
      </c>
      <c r="Q2464" s="31" t="s">
        <v>5168</v>
      </c>
    </row>
    <row r="2465" spans="1:17" hidden="1" x14ac:dyDescent="0.2">
      <c r="A2465" s="31" t="s">
        <v>12736</v>
      </c>
      <c r="B2465" s="31" t="s">
        <v>12737</v>
      </c>
      <c r="C2465" s="31" t="s">
        <v>12738</v>
      </c>
      <c r="D2465" s="31"/>
      <c r="E2465" s="31" t="s">
        <v>12405</v>
      </c>
      <c r="F2465" s="31"/>
      <c r="G2465" s="47"/>
      <c r="H2465" s="33">
        <v>0</v>
      </c>
      <c r="I2465" s="31" t="s">
        <v>5266</v>
      </c>
      <c r="J2465" s="31" t="s">
        <v>5267</v>
      </c>
      <c r="K2465" s="31" t="s">
        <v>5164</v>
      </c>
      <c r="L2465" s="31" t="s">
        <v>5165</v>
      </c>
      <c r="M2465" s="31" t="s">
        <v>6869</v>
      </c>
      <c r="N2465" s="31"/>
      <c r="O2465" t="s">
        <v>22549</v>
      </c>
      <c r="P2465" s="66" t="s">
        <v>32</v>
      </c>
      <c r="Q2465" s="31" t="s">
        <v>5168</v>
      </c>
    </row>
    <row r="2466" spans="1:17" hidden="1" x14ac:dyDescent="0.2">
      <c r="A2466" s="31" t="s">
        <v>12739</v>
      </c>
      <c r="B2466" s="31" t="s">
        <v>12740</v>
      </c>
      <c r="C2466" s="31" t="s">
        <v>12741</v>
      </c>
      <c r="D2466" s="31"/>
      <c r="E2466" s="31" t="s">
        <v>12405</v>
      </c>
      <c r="F2466" s="31"/>
      <c r="G2466" s="47"/>
      <c r="H2466" s="33">
        <v>0</v>
      </c>
      <c r="I2466" s="31" t="s">
        <v>5218</v>
      </c>
      <c r="J2466" s="31" t="s">
        <v>5219</v>
      </c>
      <c r="K2466" s="31" t="s">
        <v>5164</v>
      </c>
      <c r="L2466" s="31" t="s">
        <v>5165</v>
      </c>
      <c r="M2466" s="31" t="s">
        <v>6869</v>
      </c>
      <c r="N2466" s="31"/>
      <c r="O2466" t="s">
        <v>22549</v>
      </c>
      <c r="P2466" s="66" t="s">
        <v>32</v>
      </c>
      <c r="Q2466" s="31" t="s">
        <v>5168</v>
      </c>
    </row>
    <row r="2467" spans="1:17" hidden="1" x14ac:dyDescent="0.2">
      <c r="A2467" s="31" t="s">
        <v>12742</v>
      </c>
      <c r="B2467" s="31" t="s">
        <v>12743</v>
      </c>
      <c r="C2467" s="31" t="s">
        <v>12744</v>
      </c>
      <c r="D2467" s="31"/>
      <c r="E2467" s="31" t="s">
        <v>12405</v>
      </c>
      <c r="F2467" s="31"/>
      <c r="G2467" s="47"/>
      <c r="H2467" s="33">
        <v>0</v>
      </c>
      <c r="I2467" s="31" t="s">
        <v>5218</v>
      </c>
      <c r="J2467" s="31" t="s">
        <v>5219</v>
      </c>
      <c r="K2467" s="31" t="s">
        <v>5164</v>
      </c>
      <c r="L2467" s="31" t="s">
        <v>5165</v>
      </c>
      <c r="M2467" s="31" t="s">
        <v>6869</v>
      </c>
      <c r="N2467" s="31"/>
      <c r="O2467" t="s">
        <v>22549</v>
      </c>
      <c r="P2467" s="66" t="s">
        <v>32</v>
      </c>
      <c r="Q2467" s="31" t="s">
        <v>5168</v>
      </c>
    </row>
    <row r="2468" spans="1:17" hidden="1" x14ac:dyDescent="0.2">
      <c r="A2468" s="31" t="s">
        <v>12745</v>
      </c>
      <c r="B2468" s="31" t="s">
        <v>4970</v>
      </c>
      <c r="C2468" s="31" t="s">
        <v>12746</v>
      </c>
      <c r="D2468" s="31"/>
      <c r="E2468" s="31" t="s">
        <v>12405</v>
      </c>
      <c r="F2468" s="31"/>
      <c r="G2468" s="47"/>
      <c r="H2468" s="33">
        <v>0</v>
      </c>
      <c r="I2468" s="31" t="s">
        <v>5218</v>
      </c>
      <c r="J2468" s="31" t="s">
        <v>5219</v>
      </c>
      <c r="K2468" s="31" t="s">
        <v>5164</v>
      </c>
      <c r="L2468" s="31" t="s">
        <v>5165</v>
      </c>
      <c r="M2468" s="31" t="s">
        <v>6869</v>
      </c>
      <c r="N2468" s="31"/>
      <c r="O2468" t="s">
        <v>22549</v>
      </c>
      <c r="P2468" s="66" t="s">
        <v>32</v>
      </c>
      <c r="Q2468" s="31" t="s">
        <v>5168</v>
      </c>
    </row>
    <row r="2469" spans="1:17" hidden="1" x14ac:dyDescent="0.2">
      <c r="A2469" s="31" t="s">
        <v>12747</v>
      </c>
      <c r="B2469" s="31" t="s">
        <v>12748</v>
      </c>
      <c r="C2469" s="31" t="s">
        <v>12749</v>
      </c>
      <c r="D2469" s="31"/>
      <c r="E2469" s="31" t="s">
        <v>12405</v>
      </c>
      <c r="F2469" s="31"/>
      <c r="G2469" s="47"/>
      <c r="H2469" s="33">
        <v>0</v>
      </c>
      <c r="I2469" s="31" t="s">
        <v>5218</v>
      </c>
      <c r="J2469" s="31" t="s">
        <v>5219</v>
      </c>
      <c r="K2469" s="31" t="s">
        <v>5164</v>
      </c>
      <c r="L2469" s="31" t="s">
        <v>5165</v>
      </c>
      <c r="M2469" s="31" t="s">
        <v>6869</v>
      </c>
      <c r="N2469" s="31"/>
      <c r="O2469" t="s">
        <v>22549</v>
      </c>
      <c r="P2469" s="66" t="s">
        <v>32</v>
      </c>
      <c r="Q2469" s="31" t="s">
        <v>5168</v>
      </c>
    </row>
    <row r="2470" spans="1:17" hidden="1" x14ac:dyDescent="0.2">
      <c r="A2470" s="31" t="s">
        <v>12750</v>
      </c>
      <c r="B2470" s="31" t="s">
        <v>12751</v>
      </c>
      <c r="C2470" s="31" t="s">
        <v>12752</v>
      </c>
      <c r="D2470" s="31"/>
      <c r="E2470" s="31" t="s">
        <v>12405</v>
      </c>
      <c r="F2470" s="31"/>
      <c r="G2470" s="47"/>
      <c r="H2470" s="33">
        <v>0</v>
      </c>
      <c r="I2470" s="31" t="s">
        <v>5266</v>
      </c>
      <c r="J2470" s="31" t="s">
        <v>5267</v>
      </c>
      <c r="K2470" s="31" t="s">
        <v>5164</v>
      </c>
      <c r="L2470" s="31" t="s">
        <v>5165</v>
      </c>
      <c r="M2470" s="31" t="s">
        <v>6869</v>
      </c>
      <c r="N2470" s="31"/>
      <c r="O2470" t="s">
        <v>22549</v>
      </c>
      <c r="P2470" s="66" t="s">
        <v>32</v>
      </c>
      <c r="Q2470" s="31" t="s">
        <v>5168</v>
      </c>
    </row>
    <row r="2471" spans="1:17" hidden="1" x14ac:dyDescent="0.2">
      <c r="A2471" s="31" t="s">
        <v>12753</v>
      </c>
      <c r="B2471" s="31" t="s">
        <v>12754</v>
      </c>
      <c r="C2471" s="31" t="s">
        <v>12755</v>
      </c>
      <c r="D2471" s="31"/>
      <c r="E2471" s="31" t="s">
        <v>12405</v>
      </c>
      <c r="F2471" s="31"/>
      <c r="G2471" s="47"/>
      <c r="H2471" s="33">
        <v>0</v>
      </c>
      <c r="I2471" s="31" t="s">
        <v>5252</v>
      </c>
      <c r="J2471" s="31" t="s">
        <v>5253</v>
      </c>
      <c r="K2471" s="31" t="s">
        <v>5164</v>
      </c>
      <c r="L2471" s="31" t="s">
        <v>5165</v>
      </c>
      <c r="M2471" s="31" t="s">
        <v>7808</v>
      </c>
      <c r="N2471" s="31"/>
      <c r="O2471" t="s">
        <v>22549</v>
      </c>
      <c r="P2471" s="66" t="s">
        <v>32</v>
      </c>
      <c r="Q2471" s="31" t="s">
        <v>5168</v>
      </c>
    </row>
    <row r="2472" spans="1:17" hidden="1" x14ac:dyDescent="0.2">
      <c r="A2472" s="31" t="s">
        <v>12756</v>
      </c>
      <c r="B2472" s="31" t="s">
        <v>12757</v>
      </c>
      <c r="C2472" s="31" t="s">
        <v>12758</v>
      </c>
      <c r="D2472" s="31"/>
      <c r="E2472" s="31" t="s">
        <v>12405</v>
      </c>
      <c r="F2472" s="31"/>
      <c r="G2472" s="47"/>
      <c r="H2472" s="33">
        <v>0</v>
      </c>
      <c r="I2472" s="31" t="s">
        <v>5252</v>
      </c>
      <c r="J2472" s="31" t="s">
        <v>5253</v>
      </c>
      <c r="K2472" s="31" t="s">
        <v>5164</v>
      </c>
      <c r="L2472" s="31" t="s">
        <v>5165</v>
      </c>
      <c r="M2472" s="31" t="s">
        <v>7808</v>
      </c>
      <c r="N2472" s="31"/>
      <c r="O2472" t="s">
        <v>22549</v>
      </c>
      <c r="P2472" s="66" t="s">
        <v>32</v>
      </c>
      <c r="Q2472" s="31" t="s">
        <v>5168</v>
      </c>
    </row>
    <row r="2473" spans="1:17" hidden="1" x14ac:dyDescent="0.2">
      <c r="A2473" s="31" t="s">
        <v>12759</v>
      </c>
      <c r="B2473" s="31" t="s">
        <v>12760</v>
      </c>
      <c r="C2473" s="31" t="s">
        <v>12761</v>
      </c>
      <c r="D2473" s="31"/>
      <c r="E2473" s="31" t="s">
        <v>12405</v>
      </c>
      <c r="F2473" s="31"/>
      <c r="G2473" s="47"/>
      <c r="H2473" s="33">
        <v>0</v>
      </c>
      <c r="I2473" s="31" t="s">
        <v>5252</v>
      </c>
      <c r="J2473" s="31" t="s">
        <v>5253</v>
      </c>
      <c r="K2473" s="31" t="s">
        <v>5164</v>
      </c>
      <c r="L2473" s="31" t="s">
        <v>5165</v>
      </c>
      <c r="M2473" s="31" t="s">
        <v>7808</v>
      </c>
      <c r="N2473" s="31"/>
      <c r="O2473" t="s">
        <v>22549</v>
      </c>
      <c r="P2473" s="66" t="s">
        <v>32</v>
      </c>
      <c r="Q2473" s="31" t="s">
        <v>5168</v>
      </c>
    </row>
    <row r="2474" spans="1:17" hidden="1" x14ac:dyDescent="0.2">
      <c r="A2474" s="31" t="s">
        <v>12762</v>
      </c>
      <c r="B2474" s="31" t="s">
        <v>5106</v>
      </c>
      <c r="C2474" s="31" t="s">
        <v>12763</v>
      </c>
      <c r="D2474" s="31"/>
      <c r="E2474" s="31" t="s">
        <v>12405</v>
      </c>
      <c r="F2474" s="31"/>
      <c r="G2474" s="47"/>
      <c r="H2474" s="33">
        <v>0</v>
      </c>
      <c r="I2474" s="31" t="s">
        <v>5252</v>
      </c>
      <c r="J2474" s="31" t="s">
        <v>5253</v>
      </c>
      <c r="K2474" s="31" t="s">
        <v>5164</v>
      </c>
      <c r="L2474" s="31" t="s">
        <v>5165</v>
      </c>
      <c r="M2474" s="31" t="s">
        <v>7808</v>
      </c>
      <c r="N2474" s="31"/>
      <c r="O2474" t="s">
        <v>22549</v>
      </c>
      <c r="P2474" s="66" t="s">
        <v>32</v>
      </c>
      <c r="Q2474" s="31" t="s">
        <v>5168</v>
      </c>
    </row>
    <row r="2475" spans="1:17" hidden="1" x14ac:dyDescent="0.2">
      <c r="A2475" s="31" t="s">
        <v>12764</v>
      </c>
      <c r="B2475" s="31" t="s">
        <v>12765</v>
      </c>
      <c r="C2475" s="31" t="s">
        <v>12766</v>
      </c>
      <c r="D2475" s="31"/>
      <c r="E2475" s="31" t="s">
        <v>12405</v>
      </c>
      <c r="F2475" s="31"/>
      <c r="G2475" s="47"/>
      <c r="H2475" s="33">
        <v>0</v>
      </c>
      <c r="I2475" s="31" t="s">
        <v>5252</v>
      </c>
      <c r="J2475" s="31" t="s">
        <v>5253</v>
      </c>
      <c r="K2475" s="31" t="s">
        <v>5164</v>
      </c>
      <c r="L2475" s="31" t="s">
        <v>5165</v>
      </c>
      <c r="M2475" s="31" t="s">
        <v>7808</v>
      </c>
      <c r="N2475" s="31"/>
      <c r="O2475" t="s">
        <v>22549</v>
      </c>
      <c r="P2475" s="66" t="s">
        <v>32</v>
      </c>
      <c r="Q2475" s="31" t="s">
        <v>5168</v>
      </c>
    </row>
    <row r="2476" spans="1:17" hidden="1" x14ac:dyDescent="0.2">
      <c r="A2476" s="31" t="s">
        <v>12767</v>
      </c>
      <c r="B2476" s="31" t="s">
        <v>12768</v>
      </c>
      <c r="C2476" s="31" t="s">
        <v>12769</v>
      </c>
      <c r="D2476" s="31"/>
      <c r="E2476" s="31" t="s">
        <v>12405</v>
      </c>
      <c r="F2476" s="31"/>
      <c r="G2476" s="47"/>
      <c r="H2476" s="33">
        <v>0</v>
      </c>
      <c r="I2476" s="31" t="s">
        <v>5384</v>
      </c>
      <c r="J2476" s="31" t="s">
        <v>5385</v>
      </c>
      <c r="K2476" s="31" t="s">
        <v>5164</v>
      </c>
      <c r="L2476" s="31" t="s">
        <v>5165</v>
      </c>
      <c r="M2476" s="31" t="s">
        <v>7808</v>
      </c>
      <c r="N2476" s="31"/>
      <c r="O2476" t="s">
        <v>22549</v>
      </c>
      <c r="P2476" s="66" t="s">
        <v>32</v>
      </c>
      <c r="Q2476" s="31" t="s">
        <v>5168</v>
      </c>
    </row>
    <row r="2477" spans="1:17" hidden="1" x14ac:dyDescent="0.2">
      <c r="A2477" s="31" t="s">
        <v>12770</v>
      </c>
      <c r="B2477" s="31" t="s">
        <v>12771</v>
      </c>
      <c r="C2477" s="31" t="s">
        <v>12772</v>
      </c>
      <c r="D2477" s="31"/>
      <c r="E2477" s="31" t="s">
        <v>12405</v>
      </c>
      <c r="F2477" s="31"/>
      <c r="G2477" s="47"/>
      <c r="H2477" s="33">
        <v>0</v>
      </c>
      <c r="I2477" s="31" t="s">
        <v>5384</v>
      </c>
      <c r="J2477" s="31" t="s">
        <v>5385</v>
      </c>
      <c r="K2477" s="31" t="s">
        <v>5164</v>
      </c>
      <c r="L2477" s="31" t="s">
        <v>5165</v>
      </c>
      <c r="M2477" s="31" t="s">
        <v>5262</v>
      </c>
      <c r="N2477" s="31"/>
      <c r="O2477" t="s">
        <v>22549</v>
      </c>
      <c r="P2477" s="66" t="s">
        <v>32</v>
      </c>
      <c r="Q2477" s="31" t="s">
        <v>5168</v>
      </c>
    </row>
    <row r="2478" spans="1:17" hidden="1" x14ac:dyDescent="0.2">
      <c r="A2478" s="31" t="s">
        <v>12773</v>
      </c>
      <c r="B2478" s="31" t="s">
        <v>12774</v>
      </c>
      <c r="C2478" s="31" t="s">
        <v>12775</v>
      </c>
      <c r="D2478" s="31"/>
      <c r="E2478" s="31" t="s">
        <v>12405</v>
      </c>
      <c r="F2478" s="31"/>
      <c r="G2478" s="47"/>
      <c r="H2478" s="33">
        <v>0</v>
      </c>
      <c r="I2478" s="31" t="s">
        <v>5252</v>
      </c>
      <c r="J2478" s="31" t="s">
        <v>5253</v>
      </c>
      <c r="K2478" s="31" t="s">
        <v>5164</v>
      </c>
      <c r="L2478" s="31" t="s">
        <v>5165</v>
      </c>
      <c r="M2478" s="31" t="s">
        <v>7808</v>
      </c>
      <c r="N2478" s="31"/>
      <c r="O2478" t="s">
        <v>22549</v>
      </c>
      <c r="P2478" s="66" t="s">
        <v>32</v>
      </c>
      <c r="Q2478" s="31" t="s">
        <v>5168</v>
      </c>
    </row>
    <row r="2479" spans="1:17" hidden="1" x14ac:dyDescent="0.2">
      <c r="A2479" s="31" t="s">
        <v>12776</v>
      </c>
      <c r="B2479" s="31" t="s">
        <v>12777</v>
      </c>
      <c r="C2479" s="31" t="s">
        <v>12778</v>
      </c>
      <c r="D2479" s="31"/>
      <c r="E2479" s="31" t="s">
        <v>12405</v>
      </c>
      <c r="F2479" s="31"/>
      <c r="G2479" s="47"/>
      <c r="H2479" s="33">
        <v>0</v>
      </c>
      <c r="I2479" s="31" t="s">
        <v>5252</v>
      </c>
      <c r="J2479" s="31" t="s">
        <v>5253</v>
      </c>
      <c r="K2479" s="31" t="s">
        <v>5164</v>
      </c>
      <c r="L2479" s="31" t="s">
        <v>5165</v>
      </c>
      <c r="M2479" s="31" t="s">
        <v>7808</v>
      </c>
      <c r="N2479" s="31"/>
      <c r="O2479" t="s">
        <v>22549</v>
      </c>
      <c r="P2479" s="66" t="s">
        <v>32</v>
      </c>
      <c r="Q2479" s="31" t="s">
        <v>5168</v>
      </c>
    </row>
    <row r="2480" spans="1:17" hidden="1" x14ac:dyDescent="0.2">
      <c r="A2480" s="31" t="s">
        <v>12779</v>
      </c>
      <c r="B2480" s="31" t="s">
        <v>12780</v>
      </c>
      <c r="C2480" s="31" t="s">
        <v>12781</v>
      </c>
      <c r="D2480" s="31"/>
      <c r="E2480" s="31" t="s">
        <v>12405</v>
      </c>
      <c r="F2480" s="31"/>
      <c r="G2480" s="47"/>
      <c r="H2480" s="33">
        <v>0</v>
      </c>
      <c r="I2480" s="31" t="s">
        <v>5252</v>
      </c>
      <c r="J2480" s="31" t="s">
        <v>5253</v>
      </c>
      <c r="K2480" s="31" t="s">
        <v>5164</v>
      </c>
      <c r="L2480" s="31" t="s">
        <v>5165</v>
      </c>
      <c r="M2480" s="31" t="s">
        <v>7808</v>
      </c>
      <c r="N2480" s="31"/>
      <c r="O2480" t="s">
        <v>22549</v>
      </c>
      <c r="P2480" s="66" t="s">
        <v>32</v>
      </c>
      <c r="Q2480" s="31" t="s">
        <v>5168</v>
      </c>
    </row>
    <row r="2481" spans="1:17" hidden="1" x14ac:dyDescent="0.2">
      <c r="A2481" s="31" t="s">
        <v>12782</v>
      </c>
      <c r="B2481" s="31" t="s">
        <v>12783</v>
      </c>
      <c r="C2481" s="31" t="s">
        <v>12784</v>
      </c>
      <c r="D2481" s="31"/>
      <c r="E2481" s="31" t="s">
        <v>12405</v>
      </c>
      <c r="F2481" s="31"/>
      <c r="G2481" s="47"/>
      <c r="H2481" s="33">
        <v>0</v>
      </c>
      <c r="I2481" s="31" t="s">
        <v>5252</v>
      </c>
      <c r="J2481" s="31" t="s">
        <v>5253</v>
      </c>
      <c r="K2481" s="31" t="s">
        <v>5164</v>
      </c>
      <c r="L2481" s="31" t="s">
        <v>5165</v>
      </c>
      <c r="M2481" s="31" t="s">
        <v>7808</v>
      </c>
      <c r="N2481" s="31"/>
      <c r="O2481" t="s">
        <v>22549</v>
      </c>
      <c r="P2481" s="66" t="s">
        <v>32</v>
      </c>
      <c r="Q2481" s="31" t="s">
        <v>5168</v>
      </c>
    </row>
    <row r="2482" spans="1:17" hidden="1" x14ac:dyDescent="0.2">
      <c r="A2482" s="31" t="s">
        <v>12785</v>
      </c>
      <c r="B2482" s="31" t="s">
        <v>12786</v>
      </c>
      <c r="C2482" s="31" t="s">
        <v>12787</v>
      </c>
      <c r="D2482" s="31"/>
      <c r="E2482" s="31" t="s">
        <v>12405</v>
      </c>
      <c r="F2482" s="31"/>
      <c r="G2482" s="47"/>
      <c r="H2482" s="33">
        <v>0</v>
      </c>
      <c r="I2482" s="31" t="s">
        <v>5384</v>
      </c>
      <c r="J2482" s="31" t="s">
        <v>5385</v>
      </c>
      <c r="K2482" s="31" t="s">
        <v>5164</v>
      </c>
      <c r="L2482" s="31" t="s">
        <v>5165</v>
      </c>
      <c r="M2482" s="31" t="s">
        <v>7808</v>
      </c>
      <c r="N2482" s="31"/>
      <c r="O2482" t="s">
        <v>22549</v>
      </c>
      <c r="P2482" s="66" t="s">
        <v>32</v>
      </c>
      <c r="Q2482" s="31" t="s">
        <v>5168</v>
      </c>
    </row>
    <row r="2483" spans="1:17" hidden="1" x14ac:dyDescent="0.2">
      <c r="A2483" s="31" t="s">
        <v>12788</v>
      </c>
      <c r="B2483" s="31" t="s">
        <v>12789</v>
      </c>
      <c r="C2483" s="31" t="s">
        <v>12790</v>
      </c>
      <c r="D2483" s="31"/>
      <c r="E2483" s="31" t="s">
        <v>12405</v>
      </c>
      <c r="F2483" s="31"/>
      <c r="G2483" s="47"/>
      <c r="H2483" s="33">
        <v>0</v>
      </c>
      <c r="I2483" s="31" t="s">
        <v>5252</v>
      </c>
      <c r="J2483" s="31" t="s">
        <v>5253</v>
      </c>
      <c r="K2483" s="31" t="s">
        <v>5164</v>
      </c>
      <c r="L2483" s="31" t="s">
        <v>5165</v>
      </c>
      <c r="M2483" s="31" t="s">
        <v>7808</v>
      </c>
      <c r="N2483" s="31"/>
      <c r="O2483" t="s">
        <v>22549</v>
      </c>
      <c r="P2483" s="66" t="s">
        <v>32</v>
      </c>
      <c r="Q2483" s="31" t="s">
        <v>5168</v>
      </c>
    </row>
    <row r="2484" spans="1:17" hidden="1" x14ac:dyDescent="0.2">
      <c r="A2484" s="31" t="s">
        <v>12791</v>
      </c>
      <c r="B2484" s="31" t="s">
        <v>12792</v>
      </c>
      <c r="C2484" s="31" t="s">
        <v>12793</v>
      </c>
      <c r="D2484" s="31"/>
      <c r="E2484" s="31" t="s">
        <v>12377</v>
      </c>
      <c r="F2484" s="31"/>
      <c r="G2484" s="47"/>
      <c r="H2484" s="33">
        <v>0</v>
      </c>
      <c r="I2484" s="31" t="s">
        <v>5218</v>
      </c>
      <c r="J2484" s="31" t="s">
        <v>5219</v>
      </c>
      <c r="K2484" s="31" t="s">
        <v>5164</v>
      </c>
      <c r="L2484" s="31" t="s">
        <v>5165</v>
      </c>
      <c r="M2484" s="31" t="s">
        <v>5390</v>
      </c>
      <c r="N2484" s="31"/>
      <c r="O2484" t="s">
        <v>22549</v>
      </c>
      <c r="P2484" s="66" t="s">
        <v>32</v>
      </c>
      <c r="Q2484" s="31" t="s">
        <v>5168</v>
      </c>
    </row>
    <row r="2485" spans="1:17" hidden="1" x14ac:dyDescent="0.2">
      <c r="A2485" s="31" t="s">
        <v>12794</v>
      </c>
      <c r="B2485" s="31" t="s">
        <v>12795</v>
      </c>
      <c r="C2485" s="31" t="s">
        <v>12796</v>
      </c>
      <c r="D2485" s="31"/>
      <c r="E2485" s="31" t="s">
        <v>12377</v>
      </c>
      <c r="F2485" s="31"/>
      <c r="G2485" s="47"/>
      <c r="H2485" s="33">
        <v>0</v>
      </c>
      <c r="I2485" s="31" t="s">
        <v>5218</v>
      </c>
      <c r="J2485" s="31" t="s">
        <v>5219</v>
      </c>
      <c r="K2485" s="31" t="s">
        <v>5164</v>
      </c>
      <c r="L2485" s="31" t="s">
        <v>5165</v>
      </c>
      <c r="M2485" s="31" t="s">
        <v>5390</v>
      </c>
      <c r="N2485" s="31"/>
      <c r="O2485" t="s">
        <v>22549</v>
      </c>
      <c r="P2485" s="66" t="s">
        <v>32</v>
      </c>
      <c r="Q2485" s="31" t="s">
        <v>5168</v>
      </c>
    </row>
    <row r="2486" spans="1:17" hidden="1" x14ac:dyDescent="0.2">
      <c r="A2486" s="31" t="s">
        <v>12797</v>
      </c>
      <c r="B2486" s="31" t="s">
        <v>12798</v>
      </c>
      <c r="C2486" s="31" t="s">
        <v>12799</v>
      </c>
      <c r="D2486" s="31"/>
      <c r="E2486" s="31" t="s">
        <v>12377</v>
      </c>
      <c r="F2486" s="31"/>
      <c r="G2486" s="47"/>
      <c r="H2486" s="33">
        <v>0</v>
      </c>
      <c r="I2486" s="31" t="s">
        <v>5218</v>
      </c>
      <c r="J2486" s="31" t="s">
        <v>5219</v>
      </c>
      <c r="K2486" s="31" t="s">
        <v>5164</v>
      </c>
      <c r="L2486" s="31" t="s">
        <v>5165</v>
      </c>
      <c r="M2486" s="31" t="s">
        <v>5390</v>
      </c>
      <c r="N2486" s="31"/>
      <c r="O2486" t="s">
        <v>22549</v>
      </c>
      <c r="P2486" s="66" t="s">
        <v>32</v>
      </c>
      <c r="Q2486" s="31" t="s">
        <v>5168</v>
      </c>
    </row>
    <row r="2487" spans="1:17" hidden="1" x14ac:dyDescent="0.2">
      <c r="A2487" s="31" t="s">
        <v>12800</v>
      </c>
      <c r="B2487" s="31" t="s">
        <v>12801</v>
      </c>
      <c r="C2487" s="31" t="s">
        <v>12802</v>
      </c>
      <c r="D2487" s="31"/>
      <c r="E2487" s="31" t="s">
        <v>12377</v>
      </c>
      <c r="F2487" s="31"/>
      <c r="G2487" s="47"/>
      <c r="H2487" s="33">
        <v>0</v>
      </c>
      <c r="I2487" s="31" t="s">
        <v>5384</v>
      </c>
      <c r="J2487" s="31" t="s">
        <v>5385</v>
      </c>
      <c r="K2487" s="31" t="s">
        <v>5164</v>
      </c>
      <c r="L2487" s="31" t="s">
        <v>5165</v>
      </c>
      <c r="M2487" s="31" t="s">
        <v>5390</v>
      </c>
      <c r="N2487" s="31"/>
      <c r="O2487" t="s">
        <v>22549</v>
      </c>
      <c r="P2487" s="66" t="s">
        <v>32</v>
      </c>
      <c r="Q2487" s="31" t="s">
        <v>5168</v>
      </c>
    </row>
    <row r="2488" spans="1:17" hidden="1" x14ac:dyDescent="0.2">
      <c r="A2488" s="31" t="s">
        <v>12803</v>
      </c>
      <c r="B2488" s="31" t="s">
        <v>12804</v>
      </c>
      <c r="C2488" s="31" t="s">
        <v>12805</v>
      </c>
      <c r="D2488" s="31"/>
      <c r="E2488" s="31" t="s">
        <v>12377</v>
      </c>
      <c r="F2488" s="31"/>
      <c r="G2488" s="47"/>
      <c r="H2488" s="33">
        <v>0</v>
      </c>
      <c r="I2488" s="31" t="s">
        <v>5218</v>
      </c>
      <c r="J2488" s="31" t="s">
        <v>5219</v>
      </c>
      <c r="K2488" s="31" t="s">
        <v>5164</v>
      </c>
      <c r="L2488" s="31" t="s">
        <v>5165</v>
      </c>
      <c r="M2488" s="31" t="s">
        <v>5390</v>
      </c>
      <c r="N2488" s="31"/>
      <c r="O2488" t="s">
        <v>22549</v>
      </c>
      <c r="P2488" s="66" t="s">
        <v>32</v>
      </c>
      <c r="Q2488" s="31" t="s">
        <v>5168</v>
      </c>
    </row>
    <row r="2489" spans="1:17" hidden="1" x14ac:dyDescent="0.2">
      <c r="A2489" s="31" t="s">
        <v>12806</v>
      </c>
      <c r="B2489" s="31" t="s">
        <v>4980</v>
      </c>
      <c r="C2489" s="31" t="s">
        <v>12807</v>
      </c>
      <c r="D2489" s="31"/>
      <c r="E2489" s="31" t="s">
        <v>12377</v>
      </c>
      <c r="F2489" s="31"/>
      <c r="G2489" s="47"/>
      <c r="H2489" s="33">
        <v>0</v>
      </c>
      <c r="I2489" s="31" t="s">
        <v>5218</v>
      </c>
      <c r="J2489" s="31" t="s">
        <v>5219</v>
      </c>
      <c r="K2489" s="31" t="s">
        <v>5164</v>
      </c>
      <c r="L2489" s="31" t="s">
        <v>5165</v>
      </c>
      <c r="M2489" s="31" t="s">
        <v>5390</v>
      </c>
      <c r="N2489" s="31"/>
      <c r="O2489" t="s">
        <v>22549</v>
      </c>
      <c r="P2489" s="66" t="s">
        <v>32</v>
      </c>
      <c r="Q2489" s="31" t="s">
        <v>5168</v>
      </c>
    </row>
    <row r="2490" spans="1:17" hidden="1" x14ac:dyDescent="0.2">
      <c r="A2490" s="31" t="s">
        <v>12808</v>
      </c>
      <c r="B2490" s="31" t="s">
        <v>12809</v>
      </c>
      <c r="C2490" s="31" t="s">
        <v>12810</v>
      </c>
      <c r="D2490" s="31"/>
      <c r="E2490" s="31" t="s">
        <v>12377</v>
      </c>
      <c r="F2490" s="31"/>
      <c r="G2490" s="47"/>
      <c r="H2490" s="33">
        <v>0</v>
      </c>
      <c r="I2490" s="31" t="s">
        <v>5218</v>
      </c>
      <c r="J2490" s="31" t="s">
        <v>5219</v>
      </c>
      <c r="K2490" s="31" t="s">
        <v>5164</v>
      </c>
      <c r="L2490" s="31" t="s">
        <v>5165</v>
      </c>
      <c r="M2490" s="31" t="s">
        <v>5390</v>
      </c>
      <c r="N2490" s="31"/>
      <c r="O2490" t="s">
        <v>22549</v>
      </c>
      <c r="P2490" s="66" t="s">
        <v>32</v>
      </c>
      <c r="Q2490" s="31" t="s">
        <v>5168</v>
      </c>
    </row>
    <row r="2491" spans="1:17" hidden="1" x14ac:dyDescent="0.2">
      <c r="A2491" s="31" t="s">
        <v>12811</v>
      </c>
      <c r="B2491" s="31" t="s">
        <v>12812</v>
      </c>
      <c r="C2491" s="31" t="s">
        <v>12813</v>
      </c>
      <c r="D2491" s="31"/>
      <c r="E2491" s="31" t="s">
        <v>12377</v>
      </c>
      <c r="F2491" s="31"/>
      <c r="G2491" s="47"/>
      <c r="H2491" s="33">
        <v>0</v>
      </c>
      <c r="I2491" s="31" t="s">
        <v>5218</v>
      </c>
      <c r="J2491" s="31" t="s">
        <v>5219</v>
      </c>
      <c r="K2491" s="31" t="s">
        <v>5164</v>
      </c>
      <c r="L2491" s="31" t="s">
        <v>5165</v>
      </c>
      <c r="M2491" s="31" t="s">
        <v>5390</v>
      </c>
      <c r="N2491" s="31"/>
      <c r="O2491" t="s">
        <v>22549</v>
      </c>
      <c r="P2491" s="66" t="s">
        <v>32</v>
      </c>
      <c r="Q2491" s="31" t="s">
        <v>5168</v>
      </c>
    </row>
    <row r="2492" spans="1:17" hidden="1" x14ac:dyDescent="0.2">
      <c r="A2492" s="31" t="s">
        <v>12814</v>
      </c>
      <c r="B2492" s="31" t="s">
        <v>12815</v>
      </c>
      <c r="C2492" s="31" t="s">
        <v>12816</v>
      </c>
      <c r="D2492" s="31"/>
      <c r="E2492" s="31" t="s">
        <v>12377</v>
      </c>
      <c r="F2492" s="31"/>
      <c r="G2492" s="47"/>
      <c r="H2492" s="33">
        <v>0</v>
      </c>
      <c r="I2492" s="31" t="s">
        <v>5218</v>
      </c>
      <c r="J2492" s="31" t="s">
        <v>5219</v>
      </c>
      <c r="K2492" s="31" t="s">
        <v>5164</v>
      </c>
      <c r="L2492" s="31" t="s">
        <v>5165</v>
      </c>
      <c r="M2492" s="31" t="s">
        <v>5390</v>
      </c>
      <c r="N2492" s="31"/>
      <c r="O2492" t="s">
        <v>22549</v>
      </c>
      <c r="P2492" s="66" t="s">
        <v>32</v>
      </c>
      <c r="Q2492" s="31" t="s">
        <v>5168</v>
      </c>
    </row>
    <row r="2493" spans="1:17" hidden="1" x14ac:dyDescent="0.2">
      <c r="A2493" s="31" t="s">
        <v>12817</v>
      </c>
      <c r="B2493" s="31" t="s">
        <v>12818</v>
      </c>
      <c r="C2493" s="31" t="s">
        <v>12819</v>
      </c>
      <c r="D2493" s="31"/>
      <c r="E2493" s="31" t="s">
        <v>12377</v>
      </c>
      <c r="F2493" s="31"/>
      <c r="G2493" s="47"/>
      <c r="H2493" s="33">
        <v>0</v>
      </c>
      <c r="I2493" s="31" t="s">
        <v>5384</v>
      </c>
      <c r="J2493" s="31" t="s">
        <v>5385</v>
      </c>
      <c r="K2493" s="31" t="s">
        <v>5164</v>
      </c>
      <c r="L2493" s="31" t="s">
        <v>5165</v>
      </c>
      <c r="M2493" s="31" t="s">
        <v>5390</v>
      </c>
      <c r="N2493" s="31"/>
      <c r="O2493" t="s">
        <v>22549</v>
      </c>
      <c r="P2493" s="66" t="s">
        <v>32</v>
      </c>
      <c r="Q2493" s="31" t="s">
        <v>5168</v>
      </c>
    </row>
    <row r="2494" spans="1:17" hidden="1" x14ac:dyDescent="0.2">
      <c r="A2494" s="31" t="s">
        <v>12820</v>
      </c>
      <c r="B2494" s="31" t="s">
        <v>12821</v>
      </c>
      <c r="C2494" s="31" t="s">
        <v>12822</v>
      </c>
      <c r="D2494" s="31"/>
      <c r="E2494" s="31" t="s">
        <v>12377</v>
      </c>
      <c r="F2494" s="31"/>
      <c r="G2494" s="47"/>
      <c r="H2494" s="33">
        <v>0</v>
      </c>
      <c r="I2494" s="31" t="s">
        <v>5218</v>
      </c>
      <c r="J2494" s="31" t="s">
        <v>5219</v>
      </c>
      <c r="K2494" s="31" t="s">
        <v>5164</v>
      </c>
      <c r="L2494" s="31" t="s">
        <v>5165</v>
      </c>
      <c r="M2494" s="31" t="s">
        <v>5390</v>
      </c>
      <c r="N2494" s="31"/>
      <c r="O2494" t="s">
        <v>22549</v>
      </c>
      <c r="P2494" s="66" t="s">
        <v>32</v>
      </c>
      <c r="Q2494" s="31" t="s">
        <v>5168</v>
      </c>
    </row>
    <row r="2495" spans="1:17" hidden="1" x14ac:dyDescent="0.2">
      <c r="A2495" s="31" t="s">
        <v>12823</v>
      </c>
      <c r="B2495" s="31" t="s">
        <v>12824</v>
      </c>
      <c r="C2495" s="31" t="s">
        <v>12825</v>
      </c>
      <c r="D2495" s="31"/>
      <c r="E2495" s="31" t="s">
        <v>12377</v>
      </c>
      <c r="F2495" s="31"/>
      <c r="G2495" s="47"/>
      <c r="H2495" s="33">
        <v>0</v>
      </c>
      <c r="I2495" s="31" t="s">
        <v>5384</v>
      </c>
      <c r="J2495" s="31" t="s">
        <v>5385</v>
      </c>
      <c r="K2495" s="31" t="s">
        <v>5164</v>
      </c>
      <c r="L2495" s="31" t="s">
        <v>5165</v>
      </c>
      <c r="M2495" s="31" t="s">
        <v>5390</v>
      </c>
      <c r="N2495" s="31"/>
      <c r="O2495" t="s">
        <v>22549</v>
      </c>
      <c r="P2495" s="66" t="s">
        <v>32</v>
      </c>
      <c r="Q2495" s="31" t="s">
        <v>5168</v>
      </c>
    </row>
    <row r="2496" spans="1:17" hidden="1" x14ac:dyDescent="0.2">
      <c r="A2496" s="31" t="s">
        <v>12826</v>
      </c>
      <c r="B2496" s="31" t="s">
        <v>12827</v>
      </c>
      <c r="C2496" s="31" t="s">
        <v>12828</v>
      </c>
      <c r="D2496" s="31"/>
      <c r="E2496" s="31" t="s">
        <v>12377</v>
      </c>
      <c r="F2496" s="31"/>
      <c r="G2496" s="47"/>
      <c r="H2496" s="33">
        <v>0</v>
      </c>
      <c r="I2496" s="31" t="s">
        <v>5384</v>
      </c>
      <c r="J2496" s="31" t="s">
        <v>5385</v>
      </c>
      <c r="K2496" s="31" t="s">
        <v>5164</v>
      </c>
      <c r="L2496" s="31" t="s">
        <v>5165</v>
      </c>
      <c r="M2496" s="31" t="s">
        <v>5390</v>
      </c>
      <c r="N2496" s="31"/>
      <c r="O2496" t="s">
        <v>22549</v>
      </c>
      <c r="P2496" s="66" t="s">
        <v>32</v>
      </c>
      <c r="Q2496" s="31" t="s">
        <v>5168</v>
      </c>
    </row>
    <row r="2497" spans="1:17" hidden="1" x14ac:dyDescent="0.2">
      <c r="A2497" s="31" t="s">
        <v>12829</v>
      </c>
      <c r="B2497" s="31" t="s">
        <v>12830</v>
      </c>
      <c r="C2497" s="31" t="s">
        <v>12831</v>
      </c>
      <c r="D2497" s="31"/>
      <c r="E2497" s="31" t="s">
        <v>12377</v>
      </c>
      <c r="F2497" s="31"/>
      <c r="G2497" s="47"/>
      <c r="H2497" s="33">
        <v>0</v>
      </c>
      <c r="I2497" s="31" t="s">
        <v>5218</v>
      </c>
      <c r="J2497" s="31" t="s">
        <v>5219</v>
      </c>
      <c r="K2497" s="31" t="s">
        <v>5164</v>
      </c>
      <c r="L2497" s="31" t="s">
        <v>5165</v>
      </c>
      <c r="M2497" s="31" t="s">
        <v>5390</v>
      </c>
      <c r="N2497" s="31"/>
      <c r="O2497" t="s">
        <v>22549</v>
      </c>
      <c r="P2497" s="66" t="s">
        <v>32</v>
      </c>
      <c r="Q2497" s="31" t="s">
        <v>5168</v>
      </c>
    </row>
    <row r="2498" spans="1:17" hidden="1" x14ac:dyDescent="0.2">
      <c r="A2498" s="31" t="s">
        <v>12832</v>
      </c>
      <c r="B2498" s="31" t="s">
        <v>12833</v>
      </c>
      <c r="C2498" s="31" t="s">
        <v>12834</v>
      </c>
      <c r="D2498" s="31"/>
      <c r="E2498" s="31" t="s">
        <v>12405</v>
      </c>
      <c r="F2498" s="31"/>
      <c r="G2498" s="47"/>
      <c r="H2498" s="33">
        <v>0</v>
      </c>
      <c r="I2498" s="31" t="s">
        <v>5384</v>
      </c>
      <c r="J2498" s="31" t="s">
        <v>5385</v>
      </c>
      <c r="K2498" s="31" t="s">
        <v>5164</v>
      </c>
      <c r="L2498" s="31" t="s">
        <v>5165</v>
      </c>
      <c r="M2498" s="31" t="s">
        <v>5543</v>
      </c>
      <c r="N2498" s="31"/>
      <c r="O2498" t="s">
        <v>22549</v>
      </c>
      <c r="P2498" s="66" t="s">
        <v>32</v>
      </c>
      <c r="Q2498" s="31" t="s">
        <v>5168</v>
      </c>
    </row>
    <row r="2499" spans="1:17" hidden="1" x14ac:dyDescent="0.2">
      <c r="A2499" s="31" t="s">
        <v>12835</v>
      </c>
      <c r="B2499" s="31" t="s">
        <v>12836</v>
      </c>
      <c r="C2499" s="31" t="s">
        <v>12837</v>
      </c>
      <c r="D2499" s="31"/>
      <c r="E2499" s="31" t="s">
        <v>12405</v>
      </c>
      <c r="F2499" s="31"/>
      <c r="G2499" s="47"/>
      <c r="H2499" s="33">
        <v>0</v>
      </c>
      <c r="I2499" s="31" t="s">
        <v>5252</v>
      </c>
      <c r="J2499" s="31" t="s">
        <v>5253</v>
      </c>
      <c r="K2499" s="31" t="s">
        <v>5164</v>
      </c>
      <c r="L2499" s="31" t="s">
        <v>5165</v>
      </c>
      <c r="M2499" s="31" t="s">
        <v>5543</v>
      </c>
      <c r="N2499" s="31"/>
      <c r="O2499" t="s">
        <v>22549</v>
      </c>
      <c r="P2499" s="66" t="s">
        <v>32</v>
      </c>
      <c r="Q2499" s="31" t="s">
        <v>5168</v>
      </c>
    </row>
    <row r="2500" spans="1:17" hidden="1" x14ac:dyDescent="0.2">
      <c r="A2500" s="31" t="s">
        <v>12838</v>
      </c>
      <c r="B2500" s="31" t="s">
        <v>5103</v>
      </c>
      <c r="C2500" s="31" t="s">
        <v>12839</v>
      </c>
      <c r="D2500" s="31"/>
      <c r="E2500" s="31" t="s">
        <v>12405</v>
      </c>
      <c r="F2500" s="31"/>
      <c r="G2500" s="47"/>
      <c r="H2500" s="33">
        <v>0</v>
      </c>
      <c r="I2500" s="31" t="s">
        <v>5252</v>
      </c>
      <c r="J2500" s="31" t="s">
        <v>5253</v>
      </c>
      <c r="K2500" s="31" t="s">
        <v>5164</v>
      </c>
      <c r="L2500" s="31" t="s">
        <v>5165</v>
      </c>
      <c r="M2500" s="31" t="s">
        <v>5569</v>
      </c>
      <c r="N2500" s="31"/>
      <c r="O2500" t="s">
        <v>22549</v>
      </c>
      <c r="P2500" s="66" t="s">
        <v>32</v>
      </c>
      <c r="Q2500" s="31" t="s">
        <v>5168</v>
      </c>
    </row>
    <row r="2501" spans="1:17" hidden="1" x14ac:dyDescent="0.2">
      <c r="A2501" s="31" t="s">
        <v>12840</v>
      </c>
      <c r="B2501" s="31" t="s">
        <v>12841</v>
      </c>
      <c r="C2501" s="31" t="s">
        <v>12842</v>
      </c>
      <c r="D2501" s="31"/>
      <c r="E2501" s="31" t="s">
        <v>12405</v>
      </c>
      <c r="F2501" s="31"/>
      <c r="G2501" s="47"/>
      <c r="H2501" s="33">
        <v>0</v>
      </c>
      <c r="I2501" s="31" t="s">
        <v>5252</v>
      </c>
      <c r="J2501" s="31" t="s">
        <v>5253</v>
      </c>
      <c r="K2501" s="31" t="s">
        <v>5164</v>
      </c>
      <c r="L2501" s="31" t="s">
        <v>5165</v>
      </c>
      <c r="M2501" s="31" t="s">
        <v>5543</v>
      </c>
      <c r="N2501" s="31"/>
      <c r="O2501" t="s">
        <v>22549</v>
      </c>
      <c r="P2501" s="66" t="s">
        <v>32</v>
      </c>
      <c r="Q2501" s="31" t="s">
        <v>5168</v>
      </c>
    </row>
    <row r="2502" spans="1:17" hidden="1" x14ac:dyDescent="0.2">
      <c r="A2502" s="31" t="s">
        <v>12843</v>
      </c>
      <c r="B2502" s="31" t="s">
        <v>12844</v>
      </c>
      <c r="C2502" s="31" t="s">
        <v>12845</v>
      </c>
      <c r="D2502" s="31"/>
      <c r="E2502" s="31" t="s">
        <v>12405</v>
      </c>
      <c r="F2502" s="31"/>
      <c r="G2502" s="47"/>
      <c r="H2502" s="33">
        <v>0</v>
      </c>
      <c r="I2502" s="31" t="s">
        <v>5384</v>
      </c>
      <c r="J2502" s="31" t="s">
        <v>5385</v>
      </c>
      <c r="K2502" s="31" t="s">
        <v>5164</v>
      </c>
      <c r="L2502" s="31" t="s">
        <v>5165</v>
      </c>
      <c r="M2502" s="31" t="s">
        <v>5543</v>
      </c>
      <c r="N2502" s="31"/>
      <c r="O2502" t="s">
        <v>22549</v>
      </c>
      <c r="P2502" s="66" t="s">
        <v>32</v>
      </c>
      <c r="Q2502" s="31" t="s">
        <v>5168</v>
      </c>
    </row>
    <row r="2503" spans="1:17" hidden="1" x14ac:dyDescent="0.2">
      <c r="A2503" s="31" t="s">
        <v>12846</v>
      </c>
      <c r="B2503" s="31" t="s">
        <v>12847</v>
      </c>
      <c r="C2503" s="31" t="s">
        <v>12848</v>
      </c>
      <c r="D2503" s="31"/>
      <c r="E2503" s="31" t="s">
        <v>12405</v>
      </c>
      <c r="F2503" s="31"/>
      <c r="G2503" s="47"/>
      <c r="H2503" s="33">
        <v>0</v>
      </c>
      <c r="I2503" s="31" t="s">
        <v>5252</v>
      </c>
      <c r="J2503" s="31" t="s">
        <v>5253</v>
      </c>
      <c r="K2503" s="31" t="s">
        <v>5164</v>
      </c>
      <c r="L2503" s="31" t="s">
        <v>5165</v>
      </c>
      <c r="M2503" s="31" t="s">
        <v>5543</v>
      </c>
      <c r="N2503" s="31"/>
      <c r="O2503" t="s">
        <v>22549</v>
      </c>
      <c r="P2503" s="66" t="s">
        <v>32</v>
      </c>
      <c r="Q2503" s="31" t="s">
        <v>5168</v>
      </c>
    </row>
    <row r="2504" spans="1:17" hidden="1" x14ac:dyDescent="0.2">
      <c r="A2504" s="31" t="s">
        <v>12849</v>
      </c>
      <c r="B2504" s="31" t="s">
        <v>12850</v>
      </c>
      <c r="C2504" s="31" t="s">
        <v>12851</v>
      </c>
      <c r="D2504" s="31"/>
      <c r="E2504" s="31" t="s">
        <v>12405</v>
      </c>
      <c r="F2504" s="31"/>
      <c r="G2504" s="47"/>
      <c r="H2504" s="33">
        <v>0</v>
      </c>
      <c r="I2504" s="31" t="s">
        <v>5252</v>
      </c>
      <c r="J2504" s="31" t="s">
        <v>5253</v>
      </c>
      <c r="K2504" s="31" t="s">
        <v>5164</v>
      </c>
      <c r="L2504" s="31" t="s">
        <v>5165</v>
      </c>
      <c r="M2504" s="31" t="s">
        <v>5543</v>
      </c>
      <c r="N2504" s="31"/>
      <c r="O2504" t="s">
        <v>22549</v>
      </c>
      <c r="P2504" s="66" t="s">
        <v>32</v>
      </c>
      <c r="Q2504" s="31" t="s">
        <v>5168</v>
      </c>
    </row>
    <row r="2505" spans="1:17" hidden="1" x14ac:dyDescent="0.2">
      <c r="A2505" s="31" t="s">
        <v>12852</v>
      </c>
      <c r="B2505" s="31" t="s">
        <v>12853</v>
      </c>
      <c r="C2505" s="31" t="s">
        <v>12854</v>
      </c>
      <c r="D2505" s="31"/>
      <c r="E2505" s="31" t="s">
        <v>12405</v>
      </c>
      <c r="F2505" s="31"/>
      <c r="G2505" s="47"/>
      <c r="H2505" s="33">
        <v>0</v>
      </c>
      <c r="I2505" s="31" t="s">
        <v>5384</v>
      </c>
      <c r="J2505" s="31" t="s">
        <v>5385</v>
      </c>
      <c r="K2505" s="31" t="s">
        <v>5164</v>
      </c>
      <c r="L2505" s="31" t="s">
        <v>5165</v>
      </c>
      <c r="M2505" s="31" t="s">
        <v>5543</v>
      </c>
      <c r="N2505" s="31"/>
      <c r="O2505" t="s">
        <v>22549</v>
      </c>
      <c r="P2505" s="66" t="s">
        <v>32</v>
      </c>
      <c r="Q2505" s="31" t="s">
        <v>5168</v>
      </c>
    </row>
    <row r="2506" spans="1:17" hidden="1" x14ac:dyDescent="0.2">
      <c r="A2506" s="31" t="s">
        <v>12855</v>
      </c>
      <c r="B2506" s="31" t="s">
        <v>12856</v>
      </c>
      <c r="C2506" s="31" t="s">
        <v>12857</v>
      </c>
      <c r="D2506" s="31"/>
      <c r="E2506" s="31" t="s">
        <v>12405</v>
      </c>
      <c r="F2506" s="31"/>
      <c r="G2506" s="47"/>
      <c r="H2506" s="33">
        <v>0</v>
      </c>
      <c r="I2506" s="31" t="s">
        <v>5252</v>
      </c>
      <c r="J2506" s="31" t="s">
        <v>5253</v>
      </c>
      <c r="K2506" s="31" t="s">
        <v>5164</v>
      </c>
      <c r="L2506" s="31" t="s">
        <v>5165</v>
      </c>
      <c r="M2506" s="31" t="s">
        <v>5543</v>
      </c>
      <c r="N2506" s="31"/>
      <c r="O2506" t="s">
        <v>22549</v>
      </c>
      <c r="P2506" s="66" t="s">
        <v>32</v>
      </c>
      <c r="Q2506" s="31" t="s">
        <v>5168</v>
      </c>
    </row>
    <row r="2507" spans="1:17" hidden="1" x14ac:dyDescent="0.2">
      <c r="A2507" s="31" t="s">
        <v>12858</v>
      </c>
      <c r="B2507" s="31" t="s">
        <v>12859</v>
      </c>
      <c r="C2507" s="31" t="s">
        <v>12860</v>
      </c>
      <c r="D2507" s="31"/>
      <c r="E2507" s="31" t="s">
        <v>12405</v>
      </c>
      <c r="F2507" s="31"/>
      <c r="G2507" s="47"/>
      <c r="H2507" s="33">
        <v>0</v>
      </c>
      <c r="I2507" s="31" t="s">
        <v>5252</v>
      </c>
      <c r="J2507" s="31" t="s">
        <v>5253</v>
      </c>
      <c r="K2507" s="31" t="s">
        <v>5164</v>
      </c>
      <c r="L2507" s="31" t="s">
        <v>5165</v>
      </c>
      <c r="M2507" s="31" t="s">
        <v>5543</v>
      </c>
      <c r="N2507" s="31"/>
      <c r="O2507" t="s">
        <v>22549</v>
      </c>
      <c r="P2507" s="66" t="s">
        <v>32</v>
      </c>
      <c r="Q2507" s="31" t="s">
        <v>5168</v>
      </c>
    </row>
    <row r="2508" spans="1:17" hidden="1" x14ac:dyDescent="0.2">
      <c r="A2508" s="31" t="s">
        <v>12861</v>
      </c>
      <c r="B2508" s="31" t="s">
        <v>4928</v>
      </c>
      <c r="C2508" s="31" t="s">
        <v>12862</v>
      </c>
      <c r="D2508" s="31"/>
      <c r="E2508" s="31" t="s">
        <v>12405</v>
      </c>
      <c r="F2508" s="31"/>
      <c r="G2508" s="47"/>
      <c r="H2508" s="33">
        <v>0</v>
      </c>
      <c r="I2508" s="31" t="s">
        <v>5252</v>
      </c>
      <c r="J2508" s="31" t="s">
        <v>5253</v>
      </c>
      <c r="K2508" s="31" t="s">
        <v>5164</v>
      </c>
      <c r="L2508" s="31" t="s">
        <v>5165</v>
      </c>
      <c r="M2508" s="31" t="s">
        <v>5543</v>
      </c>
      <c r="N2508" s="31"/>
      <c r="O2508" t="s">
        <v>22549</v>
      </c>
      <c r="P2508" s="66" t="s">
        <v>32</v>
      </c>
      <c r="Q2508" s="31" t="s">
        <v>5168</v>
      </c>
    </row>
    <row r="2509" spans="1:17" hidden="1" x14ac:dyDescent="0.2">
      <c r="A2509" s="31" t="s">
        <v>12863</v>
      </c>
      <c r="B2509" s="31" t="s">
        <v>12864</v>
      </c>
      <c r="C2509" s="31" t="s">
        <v>12865</v>
      </c>
      <c r="D2509" s="31"/>
      <c r="E2509" s="31" t="s">
        <v>12405</v>
      </c>
      <c r="F2509" s="31"/>
      <c r="G2509" s="47"/>
      <c r="H2509" s="33">
        <v>0</v>
      </c>
      <c r="I2509" s="31" t="s">
        <v>5172</v>
      </c>
      <c r="J2509" s="31" t="s">
        <v>5173</v>
      </c>
      <c r="K2509" s="31" t="s">
        <v>5164</v>
      </c>
      <c r="L2509" s="31" t="s">
        <v>5165</v>
      </c>
      <c r="M2509" s="31" t="s">
        <v>5258</v>
      </c>
      <c r="N2509" s="31"/>
      <c r="O2509" t="s">
        <v>22549</v>
      </c>
      <c r="P2509" s="66" t="s">
        <v>32</v>
      </c>
      <c r="Q2509" s="31" t="s">
        <v>5168</v>
      </c>
    </row>
    <row r="2510" spans="1:17" hidden="1" x14ac:dyDescent="0.2">
      <c r="A2510" s="31" t="s">
        <v>12866</v>
      </c>
      <c r="B2510" s="31" t="s">
        <v>12867</v>
      </c>
      <c r="C2510" s="31" t="s">
        <v>12868</v>
      </c>
      <c r="D2510" s="31"/>
      <c r="E2510" s="31" t="s">
        <v>12405</v>
      </c>
      <c r="F2510" s="31"/>
      <c r="G2510" s="47"/>
      <c r="H2510" s="33">
        <v>0</v>
      </c>
      <c r="I2510" s="31" t="s">
        <v>5172</v>
      </c>
      <c r="J2510" s="31" t="s">
        <v>5173</v>
      </c>
      <c r="K2510" s="31" t="s">
        <v>5164</v>
      </c>
      <c r="L2510" s="31" t="s">
        <v>5165</v>
      </c>
      <c r="M2510" s="31" t="s">
        <v>5258</v>
      </c>
      <c r="N2510" s="31"/>
      <c r="O2510" t="s">
        <v>22549</v>
      </c>
      <c r="P2510" s="66" t="s">
        <v>32</v>
      </c>
      <c r="Q2510" s="31" t="s">
        <v>5168</v>
      </c>
    </row>
    <row r="2511" spans="1:17" hidden="1" x14ac:dyDescent="0.2">
      <c r="A2511" s="31" t="s">
        <v>12869</v>
      </c>
      <c r="B2511" s="31" t="s">
        <v>12870</v>
      </c>
      <c r="C2511" s="31" t="s">
        <v>12871</v>
      </c>
      <c r="D2511" s="31"/>
      <c r="E2511" s="31" t="s">
        <v>12405</v>
      </c>
      <c r="F2511" s="31"/>
      <c r="G2511" s="47"/>
      <c r="H2511" s="33">
        <v>0</v>
      </c>
      <c r="I2511" s="31" t="s">
        <v>5172</v>
      </c>
      <c r="J2511" s="31" t="s">
        <v>5173</v>
      </c>
      <c r="K2511" s="31" t="s">
        <v>5164</v>
      </c>
      <c r="L2511" s="31" t="s">
        <v>5165</v>
      </c>
      <c r="M2511" s="31" t="s">
        <v>5258</v>
      </c>
      <c r="N2511" s="31"/>
      <c r="O2511" t="s">
        <v>22549</v>
      </c>
      <c r="P2511" s="66" t="s">
        <v>32</v>
      </c>
      <c r="Q2511" s="31" t="s">
        <v>5168</v>
      </c>
    </row>
    <row r="2512" spans="1:17" hidden="1" x14ac:dyDescent="0.2">
      <c r="A2512" s="31" t="s">
        <v>12872</v>
      </c>
      <c r="B2512" s="31" t="s">
        <v>4962</v>
      </c>
      <c r="C2512" s="31" t="s">
        <v>12873</v>
      </c>
      <c r="D2512" s="31"/>
      <c r="E2512" s="31" t="s">
        <v>12405</v>
      </c>
      <c r="F2512" s="31"/>
      <c r="G2512" s="47"/>
      <c r="H2512" s="33">
        <v>0</v>
      </c>
      <c r="I2512" s="31" t="s">
        <v>5172</v>
      </c>
      <c r="J2512" s="31" t="s">
        <v>5173</v>
      </c>
      <c r="K2512" s="31" t="s">
        <v>5164</v>
      </c>
      <c r="L2512" s="31" t="s">
        <v>5165</v>
      </c>
      <c r="M2512" s="31" t="s">
        <v>5258</v>
      </c>
      <c r="N2512" s="31"/>
      <c r="O2512" t="s">
        <v>22549</v>
      </c>
      <c r="P2512" s="66" t="s">
        <v>32</v>
      </c>
      <c r="Q2512" s="31" t="s">
        <v>5168</v>
      </c>
    </row>
    <row r="2513" spans="1:17" hidden="1" x14ac:dyDescent="0.2">
      <c r="A2513" s="31" t="s">
        <v>12874</v>
      </c>
      <c r="B2513" s="31" t="s">
        <v>12875</v>
      </c>
      <c r="C2513" s="31" t="s">
        <v>12876</v>
      </c>
      <c r="D2513" s="31"/>
      <c r="E2513" s="31" t="s">
        <v>12405</v>
      </c>
      <c r="F2513" s="31"/>
      <c r="G2513" s="47"/>
      <c r="H2513" s="33">
        <v>0</v>
      </c>
      <c r="I2513" s="31" t="s">
        <v>5172</v>
      </c>
      <c r="J2513" s="31" t="s">
        <v>5173</v>
      </c>
      <c r="K2513" s="31" t="s">
        <v>5164</v>
      </c>
      <c r="L2513" s="31" t="s">
        <v>5165</v>
      </c>
      <c r="M2513" s="31" t="s">
        <v>5258</v>
      </c>
      <c r="N2513" s="31"/>
      <c r="O2513" t="s">
        <v>22549</v>
      </c>
      <c r="P2513" s="66" t="s">
        <v>32</v>
      </c>
      <c r="Q2513" s="31" t="s">
        <v>5168</v>
      </c>
    </row>
    <row r="2514" spans="1:17" hidden="1" x14ac:dyDescent="0.2">
      <c r="A2514" s="31" t="s">
        <v>12877</v>
      </c>
      <c r="B2514" s="31" t="s">
        <v>12878</v>
      </c>
      <c r="C2514" s="31" t="s">
        <v>12879</v>
      </c>
      <c r="D2514" s="31"/>
      <c r="E2514" s="31" t="s">
        <v>12405</v>
      </c>
      <c r="F2514" s="31"/>
      <c r="G2514" s="47"/>
      <c r="H2514" s="33">
        <v>0</v>
      </c>
      <c r="I2514" s="31" t="s">
        <v>5172</v>
      </c>
      <c r="J2514" s="31" t="s">
        <v>5173</v>
      </c>
      <c r="K2514" s="31" t="s">
        <v>5164</v>
      </c>
      <c r="L2514" s="31" t="s">
        <v>5165</v>
      </c>
      <c r="M2514" s="31" t="s">
        <v>5258</v>
      </c>
      <c r="N2514" s="31"/>
      <c r="O2514" t="s">
        <v>22549</v>
      </c>
      <c r="P2514" s="66" t="s">
        <v>32</v>
      </c>
      <c r="Q2514" s="31" t="s">
        <v>5168</v>
      </c>
    </row>
    <row r="2515" spans="1:17" hidden="1" x14ac:dyDescent="0.2">
      <c r="A2515" s="31" t="s">
        <v>12880</v>
      </c>
      <c r="B2515" s="31" t="s">
        <v>12881</v>
      </c>
      <c r="C2515" s="31" t="s">
        <v>12882</v>
      </c>
      <c r="D2515" s="31"/>
      <c r="E2515" s="31" t="s">
        <v>12405</v>
      </c>
      <c r="F2515" s="31"/>
      <c r="G2515" s="47"/>
      <c r="H2515" s="33">
        <v>0</v>
      </c>
      <c r="I2515" s="31" t="s">
        <v>5172</v>
      </c>
      <c r="J2515" s="31" t="s">
        <v>5173</v>
      </c>
      <c r="K2515" s="31" t="s">
        <v>5164</v>
      </c>
      <c r="L2515" s="31" t="s">
        <v>5165</v>
      </c>
      <c r="M2515" s="31" t="s">
        <v>5258</v>
      </c>
      <c r="N2515" s="31"/>
      <c r="O2515" t="s">
        <v>22549</v>
      </c>
      <c r="P2515" s="66" t="s">
        <v>32</v>
      </c>
      <c r="Q2515" s="31" t="s">
        <v>5168</v>
      </c>
    </row>
    <row r="2516" spans="1:17" hidden="1" x14ac:dyDescent="0.2">
      <c r="A2516" s="31" t="s">
        <v>12883</v>
      </c>
      <c r="B2516" s="31" t="s">
        <v>12884</v>
      </c>
      <c r="C2516" s="31" t="s">
        <v>12885</v>
      </c>
      <c r="D2516" s="31"/>
      <c r="E2516" s="31" t="s">
        <v>12405</v>
      </c>
      <c r="F2516" s="31"/>
      <c r="G2516" s="47"/>
      <c r="H2516" s="33">
        <v>0</v>
      </c>
      <c r="I2516" s="31" t="s">
        <v>5179</v>
      </c>
      <c r="J2516" s="31" t="s">
        <v>5180</v>
      </c>
      <c r="K2516" s="31" t="s">
        <v>5164</v>
      </c>
      <c r="L2516" s="31" t="s">
        <v>5165</v>
      </c>
      <c r="M2516" s="31" t="s">
        <v>5305</v>
      </c>
      <c r="N2516" s="31"/>
      <c r="O2516" t="s">
        <v>22549</v>
      </c>
      <c r="P2516" s="66" t="s">
        <v>32</v>
      </c>
      <c r="Q2516" s="31" t="s">
        <v>5168</v>
      </c>
    </row>
    <row r="2517" spans="1:17" hidden="1" x14ac:dyDescent="0.2">
      <c r="A2517" s="31" t="s">
        <v>12886</v>
      </c>
      <c r="B2517" s="31" t="s">
        <v>12887</v>
      </c>
      <c r="C2517" s="31" t="s">
        <v>12888</v>
      </c>
      <c r="D2517" s="31"/>
      <c r="E2517" s="31" t="s">
        <v>12405</v>
      </c>
      <c r="F2517" s="31"/>
      <c r="G2517" s="47"/>
      <c r="H2517" s="33">
        <v>0</v>
      </c>
      <c r="I2517" s="31" t="s">
        <v>5179</v>
      </c>
      <c r="J2517" s="31" t="s">
        <v>5180</v>
      </c>
      <c r="K2517" s="31" t="s">
        <v>5164</v>
      </c>
      <c r="L2517" s="31" t="s">
        <v>5165</v>
      </c>
      <c r="M2517" s="31" t="s">
        <v>5305</v>
      </c>
      <c r="N2517" s="31"/>
      <c r="O2517" t="s">
        <v>22549</v>
      </c>
      <c r="P2517" s="66" t="s">
        <v>32</v>
      </c>
      <c r="Q2517" s="31" t="s">
        <v>5168</v>
      </c>
    </row>
    <row r="2518" spans="1:17" hidden="1" x14ac:dyDescent="0.2">
      <c r="A2518" s="31" t="s">
        <v>12889</v>
      </c>
      <c r="B2518" s="31" t="s">
        <v>12890</v>
      </c>
      <c r="C2518" s="31" t="s">
        <v>12891</v>
      </c>
      <c r="D2518" s="31"/>
      <c r="E2518" s="31" t="s">
        <v>12405</v>
      </c>
      <c r="F2518" s="31"/>
      <c r="G2518" s="47"/>
      <c r="H2518" s="33">
        <v>0</v>
      </c>
      <c r="I2518" s="31" t="s">
        <v>5179</v>
      </c>
      <c r="J2518" s="31" t="s">
        <v>5180</v>
      </c>
      <c r="K2518" s="31" t="s">
        <v>5164</v>
      </c>
      <c r="L2518" s="31" t="s">
        <v>5165</v>
      </c>
      <c r="M2518" s="31" t="s">
        <v>5305</v>
      </c>
      <c r="N2518" s="31"/>
      <c r="O2518" t="s">
        <v>22549</v>
      </c>
      <c r="P2518" s="66" t="s">
        <v>32</v>
      </c>
      <c r="Q2518" s="31" t="s">
        <v>5168</v>
      </c>
    </row>
    <row r="2519" spans="1:17" hidden="1" x14ac:dyDescent="0.2">
      <c r="A2519" s="31" t="s">
        <v>12892</v>
      </c>
      <c r="B2519" s="31" t="s">
        <v>12893</v>
      </c>
      <c r="C2519" s="31" t="s">
        <v>12894</v>
      </c>
      <c r="D2519" s="31"/>
      <c r="E2519" s="31" t="s">
        <v>12405</v>
      </c>
      <c r="F2519" s="31"/>
      <c r="G2519" s="47"/>
      <c r="H2519" s="33">
        <v>0</v>
      </c>
      <c r="I2519" s="31" t="s">
        <v>5252</v>
      </c>
      <c r="J2519" s="31" t="s">
        <v>5253</v>
      </c>
      <c r="K2519" s="31" t="s">
        <v>5164</v>
      </c>
      <c r="L2519" s="31" t="s">
        <v>5165</v>
      </c>
      <c r="M2519" s="31" t="s">
        <v>5254</v>
      </c>
      <c r="N2519" s="31"/>
      <c r="O2519" t="s">
        <v>22549</v>
      </c>
      <c r="P2519" s="66" t="s">
        <v>32</v>
      </c>
      <c r="Q2519" s="31" t="s">
        <v>5168</v>
      </c>
    </row>
    <row r="2520" spans="1:17" hidden="1" x14ac:dyDescent="0.2">
      <c r="A2520" s="31" t="s">
        <v>12895</v>
      </c>
      <c r="B2520" s="31" t="s">
        <v>5104</v>
      </c>
      <c r="C2520" s="31" t="s">
        <v>12896</v>
      </c>
      <c r="D2520" s="31"/>
      <c r="E2520" s="31" t="s">
        <v>12405</v>
      </c>
      <c r="F2520" s="31"/>
      <c r="G2520" s="47"/>
      <c r="H2520" s="33">
        <v>0</v>
      </c>
      <c r="I2520" s="31" t="s">
        <v>5252</v>
      </c>
      <c r="J2520" s="31" t="s">
        <v>5253</v>
      </c>
      <c r="K2520" s="31" t="s">
        <v>5164</v>
      </c>
      <c r="L2520" s="31" t="s">
        <v>5165</v>
      </c>
      <c r="M2520" s="31" t="s">
        <v>5254</v>
      </c>
      <c r="N2520" s="31"/>
      <c r="O2520" t="s">
        <v>22549</v>
      </c>
      <c r="P2520" s="66" t="s">
        <v>32</v>
      </c>
      <c r="Q2520" s="31" t="s">
        <v>5168</v>
      </c>
    </row>
    <row r="2521" spans="1:17" hidden="1" x14ac:dyDescent="0.2">
      <c r="A2521" s="31" t="s">
        <v>12897</v>
      </c>
      <c r="B2521" s="31" t="s">
        <v>12898</v>
      </c>
      <c r="C2521" s="31" t="s">
        <v>12899</v>
      </c>
      <c r="D2521" s="31"/>
      <c r="E2521" s="31" t="s">
        <v>12405</v>
      </c>
      <c r="F2521" s="31"/>
      <c r="G2521" s="47"/>
      <c r="H2521" s="33">
        <v>0</v>
      </c>
      <c r="I2521" s="31" t="s">
        <v>5384</v>
      </c>
      <c r="J2521" s="31" t="s">
        <v>5385</v>
      </c>
      <c r="K2521" s="31" t="s">
        <v>5164</v>
      </c>
      <c r="L2521" s="31" t="s">
        <v>5165</v>
      </c>
      <c r="M2521" s="31" t="s">
        <v>5254</v>
      </c>
      <c r="N2521" s="31"/>
      <c r="O2521" t="s">
        <v>22549</v>
      </c>
      <c r="P2521" s="66" t="s">
        <v>32</v>
      </c>
      <c r="Q2521" s="31" t="s">
        <v>5168</v>
      </c>
    </row>
    <row r="2522" spans="1:17" hidden="1" x14ac:dyDescent="0.2">
      <c r="A2522" s="31" t="s">
        <v>12900</v>
      </c>
      <c r="B2522" s="31" t="s">
        <v>12901</v>
      </c>
      <c r="C2522" s="31" t="s">
        <v>12902</v>
      </c>
      <c r="D2522" s="31"/>
      <c r="E2522" s="31" t="s">
        <v>12405</v>
      </c>
      <c r="F2522" s="31"/>
      <c r="G2522" s="47"/>
      <c r="H2522" s="33">
        <v>0</v>
      </c>
      <c r="I2522" s="31" t="s">
        <v>5384</v>
      </c>
      <c r="J2522" s="31" t="s">
        <v>5385</v>
      </c>
      <c r="K2522" s="31" t="s">
        <v>5164</v>
      </c>
      <c r="L2522" s="31" t="s">
        <v>5165</v>
      </c>
      <c r="M2522" s="31" t="s">
        <v>5254</v>
      </c>
      <c r="N2522" s="31"/>
      <c r="O2522" t="s">
        <v>22549</v>
      </c>
      <c r="P2522" s="66" t="s">
        <v>32</v>
      </c>
      <c r="Q2522" s="31" t="s">
        <v>5168</v>
      </c>
    </row>
    <row r="2523" spans="1:17" hidden="1" x14ac:dyDescent="0.2">
      <c r="A2523" s="31" t="s">
        <v>12903</v>
      </c>
      <c r="B2523" s="31" t="s">
        <v>12904</v>
      </c>
      <c r="C2523" s="31" t="s">
        <v>12905</v>
      </c>
      <c r="D2523" s="31"/>
      <c r="E2523" s="31" t="s">
        <v>12405</v>
      </c>
      <c r="F2523" s="31"/>
      <c r="G2523" s="47"/>
      <c r="H2523" s="33">
        <v>0</v>
      </c>
      <c r="I2523" s="31" t="s">
        <v>5252</v>
      </c>
      <c r="J2523" s="31" t="s">
        <v>5253</v>
      </c>
      <c r="K2523" s="31" t="s">
        <v>5164</v>
      </c>
      <c r="L2523" s="31" t="s">
        <v>5165</v>
      </c>
      <c r="M2523" s="31" t="s">
        <v>5254</v>
      </c>
      <c r="N2523" s="31"/>
      <c r="O2523" t="s">
        <v>22549</v>
      </c>
      <c r="P2523" s="66" t="s">
        <v>32</v>
      </c>
      <c r="Q2523" s="31" t="s">
        <v>5168</v>
      </c>
    </row>
    <row r="2524" spans="1:17" hidden="1" x14ac:dyDescent="0.2">
      <c r="A2524" s="31" t="s">
        <v>12906</v>
      </c>
      <c r="B2524" s="31" t="s">
        <v>12907</v>
      </c>
      <c r="C2524" s="31" t="s">
        <v>12908</v>
      </c>
      <c r="D2524" s="31"/>
      <c r="E2524" s="31" t="s">
        <v>12405</v>
      </c>
      <c r="F2524" s="31"/>
      <c r="G2524" s="47"/>
      <c r="H2524" s="33">
        <v>0</v>
      </c>
      <c r="I2524" s="31" t="s">
        <v>5252</v>
      </c>
      <c r="J2524" s="31" t="s">
        <v>5253</v>
      </c>
      <c r="K2524" s="31" t="s">
        <v>5164</v>
      </c>
      <c r="L2524" s="31" t="s">
        <v>5165</v>
      </c>
      <c r="M2524" s="31" t="s">
        <v>5254</v>
      </c>
      <c r="N2524" s="31"/>
      <c r="O2524" t="s">
        <v>22549</v>
      </c>
      <c r="P2524" s="66" t="s">
        <v>32</v>
      </c>
      <c r="Q2524" s="31" t="s">
        <v>5168</v>
      </c>
    </row>
    <row r="2525" spans="1:17" hidden="1" x14ac:dyDescent="0.2">
      <c r="A2525" s="31" t="s">
        <v>12909</v>
      </c>
      <c r="B2525" s="31" t="s">
        <v>12910</v>
      </c>
      <c r="C2525" s="31" t="s">
        <v>12911</v>
      </c>
      <c r="D2525" s="31"/>
      <c r="E2525" s="31" t="s">
        <v>12405</v>
      </c>
      <c r="F2525" s="31"/>
      <c r="G2525" s="47"/>
      <c r="H2525" s="33">
        <v>0</v>
      </c>
      <c r="I2525" s="31" t="s">
        <v>5252</v>
      </c>
      <c r="J2525" s="31" t="s">
        <v>5253</v>
      </c>
      <c r="K2525" s="31" t="s">
        <v>5164</v>
      </c>
      <c r="L2525" s="31" t="s">
        <v>5165</v>
      </c>
      <c r="M2525" s="31" t="s">
        <v>5254</v>
      </c>
      <c r="N2525" s="31"/>
      <c r="O2525" t="s">
        <v>22549</v>
      </c>
      <c r="P2525" s="66" t="s">
        <v>32</v>
      </c>
      <c r="Q2525" s="31" t="s">
        <v>5168</v>
      </c>
    </row>
    <row r="2526" spans="1:17" hidden="1" x14ac:dyDescent="0.2">
      <c r="A2526" s="31" t="s">
        <v>12912</v>
      </c>
      <c r="B2526" s="31" t="s">
        <v>12913</v>
      </c>
      <c r="C2526" s="31" t="s">
        <v>12914</v>
      </c>
      <c r="D2526" s="31"/>
      <c r="E2526" s="31" t="s">
        <v>12405</v>
      </c>
      <c r="F2526" s="31"/>
      <c r="G2526" s="47"/>
      <c r="H2526" s="33">
        <v>0</v>
      </c>
      <c r="I2526" s="31" t="s">
        <v>5252</v>
      </c>
      <c r="J2526" s="31" t="s">
        <v>5253</v>
      </c>
      <c r="K2526" s="31" t="s">
        <v>5164</v>
      </c>
      <c r="L2526" s="31" t="s">
        <v>5165</v>
      </c>
      <c r="M2526" s="31" t="s">
        <v>5254</v>
      </c>
      <c r="N2526" s="31"/>
      <c r="O2526" t="s">
        <v>22549</v>
      </c>
      <c r="P2526" s="66" t="s">
        <v>32</v>
      </c>
      <c r="Q2526" s="31" t="s">
        <v>5168</v>
      </c>
    </row>
    <row r="2527" spans="1:17" hidden="1" x14ac:dyDescent="0.2">
      <c r="A2527" s="31" t="s">
        <v>12915</v>
      </c>
      <c r="B2527" s="31" t="s">
        <v>12916</v>
      </c>
      <c r="C2527" s="31" t="s">
        <v>12917</v>
      </c>
      <c r="D2527" s="31"/>
      <c r="E2527" s="31" t="s">
        <v>12405</v>
      </c>
      <c r="F2527" s="31"/>
      <c r="G2527" s="47"/>
      <c r="H2527" s="33">
        <v>0</v>
      </c>
      <c r="I2527" s="31" t="s">
        <v>5384</v>
      </c>
      <c r="J2527" s="31" t="s">
        <v>5385</v>
      </c>
      <c r="K2527" s="31" t="s">
        <v>5164</v>
      </c>
      <c r="L2527" s="31" t="s">
        <v>5165</v>
      </c>
      <c r="M2527" s="31" t="s">
        <v>5254</v>
      </c>
      <c r="N2527" s="31"/>
      <c r="O2527" t="s">
        <v>22549</v>
      </c>
      <c r="P2527" s="66" t="s">
        <v>32</v>
      </c>
      <c r="Q2527" s="31" t="s">
        <v>5168</v>
      </c>
    </row>
    <row r="2528" spans="1:17" hidden="1" x14ac:dyDescent="0.2">
      <c r="A2528" s="31" t="s">
        <v>12918</v>
      </c>
      <c r="B2528" s="31" t="s">
        <v>12919</v>
      </c>
      <c r="C2528" s="31" t="s">
        <v>12920</v>
      </c>
      <c r="D2528" s="31"/>
      <c r="E2528" s="31" t="s">
        <v>12405</v>
      </c>
      <c r="F2528" s="31"/>
      <c r="G2528" s="47"/>
      <c r="H2528" s="33">
        <v>0</v>
      </c>
      <c r="I2528" s="31" t="s">
        <v>5252</v>
      </c>
      <c r="J2528" s="31" t="s">
        <v>5253</v>
      </c>
      <c r="K2528" s="31" t="s">
        <v>5164</v>
      </c>
      <c r="L2528" s="31" t="s">
        <v>5165</v>
      </c>
      <c r="M2528" s="31" t="s">
        <v>5166</v>
      </c>
      <c r="N2528" s="31"/>
      <c r="O2528" t="s">
        <v>22549</v>
      </c>
      <c r="P2528" s="66" t="s">
        <v>32</v>
      </c>
      <c r="Q2528" s="31" t="s">
        <v>5168</v>
      </c>
    </row>
    <row r="2529" spans="1:17" hidden="1" x14ac:dyDescent="0.2">
      <c r="A2529" s="31" t="s">
        <v>12921</v>
      </c>
      <c r="B2529" s="31" t="s">
        <v>4979</v>
      </c>
      <c r="C2529" s="31" t="s">
        <v>12922</v>
      </c>
      <c r="D2529" s="31"/>
      <c r="E2529" s="31" t="s">
        <v>12405</v>
      </c>
      <c r="F2529" s="31"/>
      <c r="G2529" s="47"/>
      <c r="H2529" s="33">
        <v>0</v>
      </c>
      <c r="I2529" s="31" t="s">
        <v>5252</v>
      </c>
      <c r="J2529" s="31" t="s">
        <v>5253</v>
      </c>
      <c r="K2529" s="31" t="s">
        <v>5164</v>
      </c>
      <c r="L2529" s="31" t="s">
        <v>5165</v>
      </c>
      <c r="M2529" s="31" t="s">
        <v>5166</v>
      </c>
      <c r="N2529" s="31"/>
      <c r="O2529" t="s">
        <v>22549</v>
      </c>
      <c r="P2529" s="66" t="s">
        <v>32</v>
      </c>
      <c r="Q2529" s="31" t="s">
        <v>5168</v>
      </c>
    </row>
    <row r="2530" spans="1:17" hidden="1" x14ac:dyDescent="0.2">
      <c r="A2530" s="31" t="s">
        <v>12923</v>
      </c>
      <c r="B2530" s="31" t="s">
        <v>12924</v>
      </c>
      <c r="C2530" s="31" t="s">
        <v>12925</v>
      </c>
      <c r="D2530" s="31"/>
      <c r="E2530" s="31" t="s">
        <v>12405</v>
      </c>
      <c r="F2530" s="31"/>
      <c r="G2530" s="47"/>
      <c r="H2530" s="33">
        <v>0</v>
      </c>
      <c r="I2530" s="31" t="s">
        <v>5252</v>
      </c>
      <c r="J2530" s="31" t="s">
        <v>5253</v>
      </c>
      <c r="K2530" s="31" t="s">
        <v>5164</v>
      </c>
      <c r="L2530" s="31" t="s">
        <v>5165</v>
      </c>
      <c r="M2530" s="31" t="s">
        <v>5166</v>
      </c>
      <c r="N2530" s="31"/>
      <c r="O2530" t="s">
        <v>22549</v>
      </c>
      <c r="P2530" s="66" t="s">
        <v>32</v>
      </c>
      <c r="Q2530" s="31" t="s">
        <v>5168</v>
      </c>
    </row>
    <row r="2531" spans="1:17" hidden="1" x14ac:dyDescent="0.2">
      <c r="A2531" s="31" t="s">
        <v>12926</v>
      </c>
      <c r="B2531" s="31" t="s">
        <v>12927</v>
      </c>
      <c r="C2531" s="31" t="s">
        <v>12928</v>
      </c>
      <c r="D2531" s="31"/>
      <c r="E2531" s="31" t="s">
        <v>12405</v>
      </c>
      <c r="F2531" s="31"/>
      <c r="G2531" s="47"/>
      <c r="H2531" s="33">
        <v>0</v>
      </c>
      <c r="I2531" s="31" t="s">
        <v>5252</v>
      </c>
      <c r="J2531" s="31" t="s">
        <v>5253</v>
      </c>
      <c r="K2531" s="31" t="s">
        <v>5164</v>
      </c>
      <c r="L2531" s="31" t="s">
        <v>5165</v>
      </c>
      <c r="M2531" s="31" t="s">
        <v>5166</v>
      </c>
      <c r="N2531" s="31"/>
      <c r="O2531" t="s">
        <v>22549</v>
      </c>
      <c r="P2531" s="66" t="s">
        <v>32</v>
      </c>
      <c r="Q2531" s="31" t="s">
        <v>5168</v>
      </c>
    </row>
    <row r="2532" spans="1:17" hidden="1" x14ac:dyDescent="0.2">
      <c r="A2532" s="31" t="s">
        <v>12929</v>
      </c>
      <c r="B2532" s="31" t="s">
        <v>12930</v>
      </c>
      <c r="C2532" s="31" t="s">
        <v>12931</v>
      </c>
      <c r="D2532" s="31"/>
      <c r="E2532" s="31" t="s">
        <v>12405</v>
      </c>
      <c r="F2532" s="31"/>
      <c r="G2532" s="47"/>
      <c r="H2532" s="33">
        <v>0</v>
      </c>
      <c r="I2532" s="31" t="s">
        <v>5252</v>
      </c>
      <c r="J2532" s="31" t="s">
        <v>5253</v>
      </c>
      <c r="K2532" s="31" t="s">
        <v>5164</v>
      </c>
      <c r="L2532" s="31" t="s">
        <v>5165</v>
      </c>
      <c r="M2532" s="31" t="s">
        <v>5166</v>
      </c>
      <c r="N2532" s="31"/>
      <c r="O2532" t="s">
        <v>22549</v>
      </c>
      <c r="P2532" s="66" t="s">
        <v>32</v>
      </c>
      <c r="Q2532" s="31" t="s">
        <v>5168</v>
      </c>
    </row>
    <row r="2533" spans="1:17" hidden="1" x14ac:dyDescent="0.2">
      <c r="A2533" s="31" t="s">
        <v>12932</v>
      </c>
      <c r="B2533" s="31" t="s">
        <v>12933</v>
      </c>
      <c r="C2533" s="31" t="s">
        <v>12934</v>
      </c>
      <c r="D2533" s="31"/>
      <c r="E2533" s="31" t="s">
        <v>12405</v>
      </c>
      <c r="F2533" s="31"/>
      <c r="G2533" s="47"/>
      <c r="H2533" s="33">
        <v>0</v>
      </c>
      <c r="I2533" s="31" t="s">
        <v>5384</v>
      </c>
      <c r="J2533" s="31" t="s">
        <v>5385</v>
      </c>
      <c r="K2533" s="31" t="s">
        <v>5164</v>
      </c>
      <c r="L2533" s="31" t="s">
        <v>5165</v>
      </c>
      <c r="M2533" s="31" t="s">
        <v>5166</v>
      </c>
      <c r="N2533" s="31"/>
      <c r="O2533" t="s">
        <v>22549</v>
      </c>
      <c r="P2533" s="66" t="s">
        <v>32</v>
      </c>
      <c r="Q2533" s="31" t="s">
        <v>5168</v>
      </c>
    </row>
    <row r="2534" spans="1:17" hidden="1" x14ac:dyDescent="0.2">
      <c r="A2534" s="31" t="s">
        <v>12935</v>
      </c>
      <c r="B2534" s="31" t="s">
        <v>5101</v>
      </c>
      <c r="C2534" s="31" t="s">
        <v>12936</v>
      </c>
      <c r="D2534" s="31"/>
      <c r="E2534" s="31" t="s">
        <v>12405</v>
      </c>
      <c r="F2534" s="31"/>
      <c r="G2534" s="47"/>
      <c r="H2534" s="33">
        <v>0</v>
      </c>
      <c r="I2534" s="31" t="s">
        <v>5252</v>
      </c>
      <c r="J2534" s="31" t="s">
        <v>5253</v>
      </c>
      <c r="K2534" s="31" t="s">
        <v>5164</v>
      </c>
      <c r="L2534" s="31" t="s">
        <v>5165</v>
      </c>
      <c r="M2534" s="31" t="s">
        <v>5166</v>
      </c>
      <c r="N2534" s="31"/>
      <c r="O2534" t="s">
        <v>22549</v>
      </c>
      <c r="P2534" s="66" t="s">
        <v>32</v>
      </c>
      <c r="Q2534" s="31" t="s">
        <v>5168</v>
      </c>
    </row>
    <row r="2535" spans="1:17" hidden="1" x14ac:dyDescent="0.2">
      <c r="A2535" s="31" t="s">
        <v>12937</v>
      </c>
      <c r="B2535" s="31" t="s">
        <v>12938</v>
      </c>
      <c r="C2535" s="31" t="s">
        <v>12939</v>
      </c>
      <c r="D2535" s="31"/>
      <c r="E2535" s="31" t="s">
        <v>12405</v>
      </c>
      <c r="F2535" s="31"/>
      <c r="G2535" s="47"/>
      <c r="H2535" s="33">
        <v>0</v>
      </c>
      <c r="I2535" s="31" t="s">
        <v>5384</v>
      </c>
      <c r="J2535" s="31" t="s">
        <v>5385</v>
      </c>
      <c r="K2535" s="31" t="s">
        <v>5164</v>
      </c>
      <c r="L2535" s="31" t="s">
        <v>5165</v>
      </c>
      <c r="M2535" s="31" t="s">
        <v>5166</v>
      </c>
      <c r="N2535" s="31"/>
      <c r="O2535" t="s">
        <v>22549</v>
      </c>
      <c r="P2535" s="66" t="s">
        <v>32</v>
      </c>
      <c r="Q2535" s="31" t="s">
        <v>5168</v>
      </c>
    </row>
    <row r="2536" spans="1:17" hidden="1" x14ac:dyDescent="0.2">
      <c r="A2536" s="31" t="s">
        <v>12940</v>
      </c>
      <c r="B2536" s="31" t="s">
        <v>12941</v>
      </c>
      <c r="C2536" s="31" t="s">
        <v>12942</v>
      </c>
      <c r="D2536" s="31"/>
      <c r="E2536" s="31" t="s">
        <v>12405</v>
      </c>
      <c r="F2536" s="31"/>
      <c r="G2536" s="47"/>
      <c r="H2536" s="33">
        <v>0</v>
      </c>
      <c r="I2536" s="31" t="s">
        <v>5384</v>
      </c>
      <c r="J2536" s="31" t="s">
        <v>5385</v>
      </c>
      <c r="K2536" s="31" t="s">
        <v>5164</v>
      </c>
      <c r="L2536" s="31" t="s">
        <v>5165</v>
      </c>
      <c r="M2536" s="31" t="s">
        <v>5166</v>
      </c>
      <c r="N2536" s="31"/>
      <c r="O2536" t="s">
        <v>22549</v>
      </c>
      <c r="P2536" s="66" t="s">
        <v>32</v>
      </c>
      <c r="Q2536" s="31" t="s">
        <v>5168</v>
      </c>
    </row>
    <row r="2537" spans="1:17" hidden="1" x14ac:dyDescent="0.2">
      <c r="A2537" s="31" t="s">
        <v>12943</v>
      </c>
      <c r="B2537" s="31" t="s">
        <v>4986</v>
      </c>
      <c r="C2537" s="31" t="s">
        <v>12944</v>
      </c>
      <c r="D2537" s="31"/>
      <c r="E2537" s="31" t="s">
        <v>12490</v>
      </c>
      <c r="F2537" s="31"/>
      <c r="G2537" s="47"/>
      <c r="H2537" s="33">
        <v>0</v>
      </c>
      <c r="I2537" s="31" t="s">
        <v>5179</v>
      </c>
      <c r="J2537" s="31" t="s">
        <v>5180</v>
      </c>
      <c r="K2537" s="31" t="s">
        <v>5164</v>
      </c>
      <c r="L2537" s="31" t="s">
        <v>5165</v>
      </c>
      <c r="M2537" s="31" t="s">
        <v>5361</v>
      </c>
      <c r="N2537" s="31"/>
      <c r="O2537" t="s">
        <v>22549</v>
      </c>
      <c r="P2537" s="66" t="s">
        <v>32</v>
      </c>
      <c r="Q2537" s="31" t="s">
        <v>5168</v>
      </c>
    </row>
    <row r="2538" spans="1:17" hidden="1" x14ac:dyDescent="0.2">
      <c r="A2538" s="31" t="s">
        <v>35</v>
      </c>
      <c r="B2538" s="31" t="s">
        <v>36</v>
      </c>
      <c r="C2538" s="31" t="s">
        <v>12945</v>
      </c>
      <c r="D2538" s="31"/>
      <c r="E2538" s="31" t="s">
        <v>12405</v>
      </c>
      <c r="F2538" s="31" t="s">
        <v>12946</v>
      </c>
      <c r="G2538" s="47">
        <v>60</v>
      </c>
      <c r="H2538" s="33">
        <v>0</v>
      </c>
      <c r="I2538" s="31" t="s">
        <v>5218</v>
      </c>
      <c r="J2538" s="31" t="s">
        <v>5219</v>
      </c>
      <c r="K2538" s="31" t="s">
        <v>5164</v>
      </c>
      <c r="L2538" s="31" t="s">
        <v>5165</v>
      </c>
      <c r="M2538" s="31" t="s">
        <v>5262</v>
      </c>
      <c r="N2538" s="31"/>
      <c r="O2538" s="31" t="s">
        <v>18944</v>
      </c>
      <c r="P2538" s="31" t="s">
        <v>36</v>
      </c>
      <c r="Q2538" s="31" t="s">
        <v>5168</v>
      </c>
    </row>
    <row r="2539" spans="1:17" hidden="1" x14ac:dyDescent="0.2">
      <c r="A2539" s="31" t="s">
        <v>12947</v>
      </c>
      <c r="B2539" s="31" t="s">
        <v>12948</v>
      </c>
      <c r="C2539" s="31" t="s">
        <v>12949</v>
      </c>
      <c r="D2539" s="31"/>
      <c r="E2539" s="31" t="s">
        <v>12377</v>
      </c>
      <c r="F2539" s="31"/>
      <c r="G2539" s="47"/>
      <c r="H2539" s="33">
        <v>0</v>
      </c>
      <c r="I2539" s="31" t="s">
        <v>5179</v>
      </c>
      <c r="J2539" s="31" t="s">
        <v>5180</v>
      </c>
      <c r="K2539" s="31" t="s">
        <v>5164</v>
      </c>
      <c r="L2539" s="31" t="s">
        <v>5165</v>
      </c>
      <c r="M2539" s="31" t="s">
        <v>5361</v>
      </c>
      <c r="N2539" s="31"/>
      <c r="O2539" t="s">
        <v>22549</v>
      </c>
      <c r="P2539" s="66" t="s">
        <v>32</v>
      </c>
      <c r="Q2539" s="31" t="s">
        <v>5168</v>
      </c>
    </row>
    <row r="2540" spans="1:17" hidden="1" x14ac:dyDescent="0.2">
      <c r="A2540" s="31" t="s">
        <v>12950</v>
      </c>
      <c r="B2540" s="31" t="s">
        <v>12951</v>
      </c>
      <c r="C2540" s="31" t="s">
        <v>12952</v>
      </c>
      <c r="D2540" s="31"/>
      <c r="E2540" s="31" t="s">
        <v>12377</v>
      </c>
      <c r="F2540" s="31"/>
      <c r="G2540" s="47"/>
      <c r="H2540" s="33">
        <v>0</v>
      </c>
      <c r="I2540" s="31" t="s">
        <v>5179</v>
      </c>
      <c r="J2540" s="31" t="s">
        <v>5180</v>
      </c>
      <c r="K2540" s="31" t="s">
        <v>5164</v>
      </c>
      <c r="L2540" s="31" t="s">
        <v>5165</v>
      </c>
      <c r="M2540" s="31" t="s">
        <v>5361</v>
      </c>
      <c r="N2540" s="31" t="s">
        <v>5454</v>
      </c>
      <c r="O2540" t="s">
        <v>22549</v>
      </c>
      <c r="P2540" s="66" t="s">
        <v>32</v>
      </c>
      <c r="Q2540" s="31" t="s">
        <v>5168</v>
      </c>
    </row>
    <row r="2541" spans="1:17" hidden="1" x14ac:dyDescent="0.2">
      <c r="A2541" s="31" t="s">
        <v>12953</v>
      </c>
      <c r="B2541" s="31" t="s">
        <v>12954</v>
      </c>
      <c r="C2541" s="31" t="s">
        <v>12955</v>
      </c>
      <c r="D2541" s="31"/>
      <c r="E2541" s="31" t="s">
        <v>12377</v>
      </c>
      <c r="F2541" s="31"/>
      <c r="G2541" s="47"/>
      <c r="H2541" s="33">
        <v>0</v>
      </c>
      <c r="I2541" s="31" t="s">
        <v>5179</v>
      </c>
      <c r="J2541" s="31" t="s">
        <v>5180</v>
      </c>
      <c r="K2541" s="31" t="s">
        <v>5164</v>
      </c>
      <c r="L2541" s="31" t="s">
        <v>5165</v>
      </c>
      <c r="M2541" s="31" t="s">
        <v>5361</v>
      </c>
      <c r="N2541" s="31"/>
      <c r="O2541" t="s">
        <v>22549</v>
      </c>
      <c r="P2541" s="66" t="s">
        <v>32</v>
      </c>
      <c r="Q2541" s="31" t="s">
        <v>5168</v>
      </c>
    </row>
    <row r="2542" spans="1:17" hidden="1" x14ac:dyDescent="0.2">
      <c r="A2542" s="31" t="s">
        <v>12956</v>
      </c>
      <c r="B2542" s="31" t="s">
        <v>12957</v>
      </c>
      <c r="C2542" s="31" t="s">
        <v>12958</v>
      </c>
      <c r="D2542" s="31"/>
      <c r="E2542" s="31" t="s">
        <v>12405</v>
      </c>
      <c r="F2542" s="31"/>
      <c r="G2542" s="47"/>
      <c r="H2542" s="33">
        <v>0</v>
      </c>
      <c r="I2542" s="31" t="s">
        <v>5179</v>
      </c>
      <c r="J2542" s="31" t="s">
        <v>5180</v>
      </c>
      <c r="K2542" s="31" t="s">
        <v>5164</v>
      </c>
      <c r="L2542" s="31" t="s">
        <v>5165</v>
      </c>
      <c r="M2542" s="31" t="s">
        <v>5361</v>
      </c>
      <c r="N2542" s="31" t="s">
        <v>8074</v>
      </c>
      <c r="O2542" t="s">
        <v>22549</v>
      </c>
      <c r="P2542" s="66" t="s">
        <v>32</v>
      </c>
      <c r="Q2542" s="31" t="s">
        <v>5168</v>
      </c>
    </row>
    <row r="2543" spans="1:17" hidden="1" x14ac:dyDescent="0.2">
      <c r="A2543" s="31" t="s">
        <v>12959</v>
      </c>
      <c r="B2543" s="31" t="s">
        <v>12960</v>
      </c>
      <c r="C2543" s="31" t="s">
        <v>12961</v>
      </c>
      <c r="D2543" s="31"/>
      <c r="E2543" s="31" t="s">
        <v>12377</v>
      </c>
      <c r="F2543" s="31"/>
      <c r="G2543" s="47"/>
      <c r="H2543" s="33">
        <v>0</v>
      </c>
      <c r="I2543" s="31" t="s">
        <v>5179</v>
      </c>
      <c r="J2543" s="31" t="s">
        <v>5180</v>
      </c>
      <c r="K2543" s="31" t="s">
        <v>5164</v>
      </c>
      <c r="L2543" s="31" t="s">
        <v>5165</v>
      </c>
      <c r="M2543" s="31" t="s">
        <v>5361</v>
      </c>
      <c r="N2543" s="31" t="s">
        <v>7295</v>
      </c>
      <c r="O2543" t="s">
        <v>22549</v>
      </c>
      <c r="P2543" s="66" t="s">
        <v>32</v>
      </c>
      <c r="Q2543" s="31" t="s">
        <v>5168</v>
      </c>
    </row>
    <row r="2544" spans="1:17" hidden="1" x14ac:dyDescent="0.2">
      <c r="A2544" s="31" t="s">
        <v>12962</v>
      </c>
      <c r="B2544" s="31" t="s">
        <v>12963</v>
      </c>
      <c r="C2544" s="31" t="s">
        <v>12964</v>
      </c>
      <c r="D2544" s="31"/>
      <c r="E2544" s="31" t="s">
        <v>12377</v>
      </c>
      <c r="F2544" s="31"/>
      <c r="G2544" s="47"/>
      <c r="H2544" s="33">
        <v>0</v>
      </c>
      <c r="I2544" s="31" t="s">
        <v>5179</v>
      </c>
      <c r="J2544" s="31" t="s">
        <v>5180</v>
      </c>
      <c r="K2544" s="31" t="s">
        <v>5164</v>
      </c>
      <c r="L2544" s="31" t="s">
        <v>5165</v>
      </c>
      <c r="M2544" s="31" t="s">
        <v>5361</v>
      </c>
      <c r="N2544" s="31" t="s">
        <v>8436</v>
      </c>
      <c r="O2544" t="s">
        <v>22549</v>
      </c>
      <c r="P2544" s="66" t="s">
        <v>32</v>
      </c>
      <c r="Q2544" s="31" t="s">
        <v>5168</v>
      </c>
    </row>
    <row r="2545" spans="1:17" hidden="1" x14ac:dyDescent="0.2">
      <c r="A2545" s="31" t="s">
        <v>12965</v>
      </c>
      <c r="B2545" s="31" t="s">
        <v>12966</v>
      </c>
      <c r="C2545" s="31" t="s">
        <v>12967</v>
      </c>
      <c r="D2545" s="31"/>
      <c r="E2545" s="31" t="s">
        <v>12377</v>
      </c>
      <c r="F2545" s="31"/>
      <c r="G2545" s="47"/>
      <c r="H2545" s="33">
        <v>0</v>
      </c>
      <c r="I2545" s="31" t="s">
        <v>5212</v>
      </c>
      <c r="J2545" s="31" t="s">
        <v>5213</v>
      </c>
      <c r="K2545" s="31" t="s">
        <v>5164</v>
      </c>
      <c r="L2545" s="31" t="s">
        <v>5165</v>
      </c>
      <c r="M2545" s="31" t="s">
        <v>5361</v>
      </c>
      <c r="N2545" s="31" t="s">
        <v>5454</v>
      </c>
      <c r="O2545" t="s">
        <v>22549</v>
      </c>
      <c r="P2545" s="66" t="s">
        <v>32</v>
      </c>
      <c r="Q2545" s="31" t="s">
        <v>5168</v>
      </c>
    </row>
    <row r="2546" spans="1:17" hidden="1" x14ac:dyDescent="0.2">
      <c r="A2546" s="31" t="s">
        <v>12968</v>
      </c>
      <c r="B2546" s="31" t="s">
        <v>12969</v>
      </c>
      <c r="C2546" s="31" t="s">
        <v>12970</v>
      </c>
      <c r="D2546" s="31"/>
      <c r="E2546" s="31" t="s">
        <v>12377</v>
      </c>
      <c r="F2546" s="31"/>
      <c r="G2546" s="47"/>
      <c r="H2546" s="33">
        <v>0</v>
      </c>
      <c r="I2546" s="31" t="s">
        <v>5212</v>
      </c>
      <c r="J2546" s="31" t="s">
        <v>5213</v>
      </c>
      <c r="K2546" s="31" t="s">
        <v>5164</v>
      </c>
      <c r="L2546" s="31" t="s">
        <v>5165</v>
      </c>
      <c r="M2546" s="31" t="s">
        <v>5361</v>
      </c>
      <c r="N2546" s="31"/>
      <c r="O2546" t="s">
        <v>22549</v>
      </c>
      <c r="P2546" s="66" t="s">
        <v>32</v>
      </c>
      <c r="Q2546" s="31" t="s">
        <v>5168</v>
      </c>
    </row>
    <row r="2547" spans="1:17" hidden="1" x14ac:dyDescent="0.2">
      <c r="A2547" s="31" t="s">
        <v>12971</v>
      </c>
      <c r="B2547" s="31" t="s">
        <v>12972</v>
      </c>
      <c r="C2547" s="31" t="s">
        <v>12973</v>
      </c>
      <c r="D2547" s="31"/>
      <c r="E2547" s="31" t="s">
        <v>12377</v>
      </c>
      <c r="F2547" s="31"/>
      <c r="G2547" s="47"/>
      <c r="H2547" s="33">
        <v>0</v>
      </c>
      <c r="I2547" s="31" t="s">
        <v>5179</v>
      </c>
      <c r="J2547" s="31" t="s">
        <v>5180</v>
      </c>
      <c r="K2547" s="31" t="s">
        <v>5164</v>
      </c>
      <c r="L2547" s="31" t="s">
        <v>5165</v>
      </c>
      <c r="M2547" s="31" t="s">
        <v>5361</v>
      </c>
      <c r="N2547" s="31"/>
      <c r="O2547" t="s">
        <v>22549</v>
      </c>
      <c r="P2547" s="66" t="s">
        <v>32</v>
      </c>
      <c r="Q2547" s="31" t="s">
        <v>5168</v>
      </c>
    </row>
    <row r="2548" spans="1:17" hidden="1" x14ac:dyDescent="0.2">
      <c r="A2548" s="31" t="s">
        <v>12974</v>
      </c>
      <c r="B2548" s="31" t="s">
        <v>12975</v>
      </c>
      <c r="C2548" s="31" t="s">
        <v>12976</v>
      </c>
      <c r="D2548" s="31"/>
      <c r="E2548" s="31" t="s">
        <v>12377</v>
      </c>
      <c r="F2548" s="31"/>
      <c r="G2548" s="47"/>
      <c r="H2548" s="33">
        <v>0</v>
      </c>
      <c r="I2548" s="31" t="s">
        <v>5179</v>
      </c>
      <c r="J2548" s="31" t="s">
        <v>5180</v>
      </c>
      <c r="K2548" s="31" t="s">
        <v>5164</v>
      </c>
      <c r="L2548" s="31" t="s">
        <v>5165</v>
      </c>
      <c r="M2548" s="31" t="s">
        <v>5361</v>
      </c>
      <c r="N2548" s="31" t="s">
        <v>7303</v>
      </c>
      <c r="O2548" t="s">
        <v>22549</v>
      </c>
      <c r="P2548" s="66" t="s">
        <v>32</v>
      </c>
      <c r="Q2548" s="31" t="s">
        <v>5168</v>
      </c>
    </row>
    <row r="2549" spans="1:17" hidden="1" x14ac:dyDescent="0.2">
      <c r="A2549" s="31" t="s">
        <v>12977</v>
      </c>
      <c r="B2549" s="31" t="s">
        <v>12978</v>
      </c>
      <c r="C2549" s="31" t="s">
        <v>12979</v>
      </c>
      <c r="D2549" s="31"/>
      <c r="E2549" s="31" t="s">
        <v>12377</v>
      </c>
      <c r="F2549" s="31"/>
      <c r="G2549" s="47"/>
      <c r="H2549" s="33">
        <v>0</v>
      </c>
      <c r="I2549" s="31" t="s">
        <v>5179</v>
      </c>
      <c r="J2549" s="31" t="s">
        <v>5180</v>
      </c>
      <c r="K2549" s="31" t="s">
        <v>5164</v>
      </c>
      <c r="L2549" s="31" t="s">
        <v>5165</v>
      </c>
      <c r="M2549" s="31" t="s">
        <v>5361</v>
      </c>
      <c r="N2549" s="31"/>
      <c r="O2549" t="s">
        <v>22549</v>
      </c>
      <c r="P2549" s="66" t="s">
        <v>32</v>
      </c>
      <c r="Q2549" s="31" t="s">
        <v>5168</v>
      </c>
    </row>
    <row r="2550" spans="1:17" hidden="1" x14ac:dyDescent="0.2">
      <c r="A2550" s="31" t="s">
        <v>12980</v>
      </c>
      <c r="B2550" s="31" t="s">
        <v>12981</v>
      </c>
      <c r="C2550" s="31" t="s">
        <v>12982</v>
      </c>
      <c r="D2550" s="31"/>
      <c r="E2550" s="31" t="s">
        <v>12377</v>
      </c>
      <c r="F2550" s="31"/>
      <c r="G2550" s="47"/>
      <c r="H2550" s="33">
        <v>0</v>
      </c>
      <c r="I2550" s="31" t="s">
        <v>5179</v>
      </c>
      <c r="J2550" s="31" t="s">
        <v>5180</v>
      </c>
      <c r="K2550" s="31" t="s">
        <v>5164</v>
      </c>
      <c r="L2550" s="31" t="s">
        <v>5165</v>
      </c>
      <c r="M2550" s="31" t="s">
        <v>5361</v>
      </c>
      <c r="N2550" s="31"/>
      <c r="O2550" t="s">
        <v>22549</v>
      </c>
      <c r="P2550" s="66" t="s">
        <v>32</v>
      </c>
      <c r="Q2550" s="31" t="s">
        <v>5168</v>
      </c>
    </row>
    <row r="2551" spans="1:17" hidden="1" x14ac:dyDescent="0.2">
      <c r="A2551" s="31" t="s">
        <v>12983</v>
      </c>
      <c r="B2551" s="31" t="s">
        <v>12984</v>
      </c>
      <c r="C2551" s="31" t="s">
        <v>12985</v>
      </c>
      <c r="D2551" s="31"/>
      <c r="E2551" s="31" t="s">
        <v>12377</v>
      </c>
      <c r="F2551" s="31"/>
      <c r="G2551" s="47"/>
      <c r="H2551" s="33">
        <v>0</v>
      </c>
      <c r="I2551" s="31" t="s">
        <v>5179</v>
      </c>
      <c r="J2551" s="31" t="s">
        <v>5180</v>
      </c>
      <c r="K2551" s="31" t="s">
        <v>5164</v>
      </c>
      <c r="L2551" s="31" t="s">
        <v>5165</v>
      </c>
      <c r="M2551" s="31" t="s">
        <v>5361</v>
      </c>
      <c r="N2551" s="31"/>
      <c r="O2551" t="s">
        <v>22549</v>
      </c>
      <c r="P2551" s="66" t="s">
        <v>32</v>
      </c>
      <c r="Q2551" s="31" t="s">
        <v>5168</v>
      </c>
    </row>
    <row r="2552" spans="1:17" hidden="1" x14ac:dyDescent="0.2">
      <c r="A2552" s="31" t="s">
        <v>12986</v>
      </c>
      <c r="B2552" s="31" t="s">
        <v>4977</v>
      </c>
      <c r="C2552" s="31" t="s">
        <v>12987</v>
      </c>
      <c r="D2552" s="31"/>
      <c r="E2552" s="31" t="s">
        <v>12377</v>
      </c>
      <c r="F2552" s="31"/>
      <c r="G2552" s="47"/>
      <c r="H2552" s="33">
        <v>0</v>
      </c>
      <c r="I2552" s="31" t="s">
        <v>5179</v>
      </c>
      <c r="J2552" s="31" t="s">
        <v>5180</v>
      </c>
      <c r="K2552" s="31" t="s">
        <v>5164</v>
      </c>
      <c r="L2552" s="31" t="s">
        <v>5165</v>
      </c>
      <c r="M2552" s="31" t="s">
        <v>5361</v>
      </c>
      <c r="N2552" s="31"/>
      <c r="O2552" t="s">
        <v>22549</v>
      </c>
      <c r="P2552" s="66" t="s">
        <v>32</v>
      </c>
      <c r="Q2552" s="31" t="s">
        <v>5168</v>
      </c>
    </row>
    <row r="2553" spans="1:17" hidden="1" x14ac:dyDescent="0.2">
      <c r="A2553" s="31" t="s">
        <v>12988</v>
      </c>
      <c r="B2553" s="31" t="s">
        <v>4984</v>
      </c>
      <c r="C2553" s="31" t="s">
        <v>12989</v>
      </c>
      <c r="D2553" s="31"/>
      <c r="E2553" s="31" t="s">
        <v>12377</v>
      </c>
      <c r="F2553" s="31"/>
      <c r="G2553" s="47"/>
      <c r="H2553" s="33">
        <v>0</v>
      </c>
      <c r="I2553" s="31" t="s">
        <v>5179</v>
      </c>
      <c r="J2553" s="31" t="s">
        <v>5180</v>
      </c>
      <c r="K2553" s="31" t="s">
        <v>5164</v>
      </c>
      <c r="L2553" s="31" t="s">
        <v>5165</v>
      </c>
      <c r="M2553" s="31" t="s">
        <v>5361</v>
      </c>
      <c r="N2553" s="31"/>
      <c r="O2553" t="s">
        <v>22549</v>
      </c>
      <c r="P2553" s="66" t="s">
        <v>32</v>
      </c>
      <c r="Q2553" s="31" t="s">
        <v>5168</v>
      </c>
    </row>
    <row r="2554" spans="1:17" hidden="1" x14ac:dyDescent="0.2">
      <c r="A2554" s="31" t="s">
        <v>12990</v>
      </c>
      <c r="B2554" s="31" t="s">
        <v>12991</v>
      </c>
      <c r="C2554" s="31" t="s">
        <v>12992</v>
      </c>
      <c r="D2554" s="31"/>
      <c r="E2554" s="31" t="s">
        <v>12377</v>
      </c>
      <c r="F2554" s="31"/>
      <c r="G2554" s="47"/>
      <c r="H2554" s="33">
        <v>0</v>
      </c>
      <c r="I2554" s="31" t="s">
        <v>5212</v>
      </c>
      <c r="J2554" s="31" t="s">
        <v>5213</v>
      </c>
      <c r="K2554" s="31" t="s">
        <v>5164</v>
      </c>
      <c r="L2554" s="31" t="s">
        <v>5165</v>
      </c>
      <c r="M2554" s="31" t="s">
        <v>5361</v>
      </c>
      <c r="N2554" s="31"/>
      <c r="O2554" t="s">
        <v>22549</v>
      </c>
      <c r="P2554" s="66" t="s">
        <v>32</v>
      </c>
      <c r="Q2554" s="31" t="s">
        <v>5168</v>
      </c>
    </row>
    <row r="2555" spans="1:17" hidden="1" x14ac:dyDescent="0.2">
      <c r="A2555" s="31" t="s">
        <v>12993</v>
      </c>
      <c r="B2555" s="31" t="s">
        <v>12994</v>
      </c>
      <c r="C2555" s="31" t="s">
        <v>12995</v>
      </c>
      <c r="D2555" s="31" t="s">
        <v>12996</v>
      </c>
      <c r="E2555" s="31" t="s">
        <v>12405</v>
      </c>
      <c r="F2555" s="31" t="s">
        <v>12996</v>
      </c>
      <c r="G2555" s="47"/>
      <c r="H2555" s="33">
        <v>0</v>
      </c>
      <c r="I2555" s="31" t="s">
        <v>5172</v>
      </c>
      <c r="J2555" s="31" t="s">
        <v>5173</v>
      </c>
      <c r="K2555" s="31" t="s">
        <v>5164</v>
      </c>
      <c r="L2555" s="31" t="s">
        <v>5165</v>
      </c>
      <c r="M2555" s="31" t="s">
        <v>5174</v>
      </c>
      <c r="N2555" s="31"/>
      <c r="O2555" t="s">
        <v>22549</v>
      </c>
      <c r="P2555" s="66" t="s">
        <v>32</v>
      </c>
      <c r="Q2555" s="31" t="s">
        <v>5168</v>
      </c>
    </row>
    <row r="2556" spans="1:17" hidden="1" x14ac:dyDescent="0.2">
      <c r="A2556" s="31" t="s">
        <v>12997</v>
      </c>
      <c r="B2556" s="31" t="s">
        <v>12998</v>
      </c>
      <c r="C2556" s="31" t="s">
        <v>12999</v>
      </c>
      <c r="D2556" s="31" t="s">
        <v>12996</v>
      </c>
      <c r="E2556" s="31" t="s">
        <v>12405</v>
      </c>
      <c r="F2556" s="31" t="s">
        <v>12996</v>
      </c>
      <c r="G2556" s="47"/>
      <c r="H2556" s="33">
        <v>0</v>
      </c>
      <c r="I2556" s="31" t="s">
        <v>5218</v>
      </c>
      <c r="J2556" s="31" t="s">
        <v>5219</v>
      </c>
      <c r="K2556" s="31" t="s">
        <v>5164</v>
      </c>
      <c r="L2556" s="31" t="s">
        <v>5165</v>
      </c>
      <c r="M2556" s="31" t="s">
        <v>6869</v>
      </c>
      <c r="N2556" s="31"/>
      <c r="O2556" t="s">
        <v>22549</v>
      </c>
      <c r="P2556" s="66" t="s">
        <v>32</v>
      </c>
      <c r="Q2556" s="31" t="s">
        <v>5168</v>
      </c>
    </row>
    <row r="2557" spans="1:17" hidden="1" x14ac:dyDescent="0.2">
      <c r="A2557" s="31" t="s">
        <v>13000</v>
      </c>
      <c r="B2557" s="31" t="s">
        <v>13001</v>
      </c>
      <c r="C2557" s="31" t="s">
        <v>13002</v>
      </c>
      <c r="D2557" s="31" t="s">
        <v>3948</v>
      </c>
      <c r="E2557" s="31" t="s">
        <v>12405</v>
      </c>
      <c r="F2557" s="31"/>
      <c r="G2557" s="47"/>
      <c r="H2557" s="33">
        <v>0</v>
      </c>
      <c r="I2557" s="31" t="s">
        <v>5252</v>
      </c>
      <c r="J2557" s="31" t="s">
        <v>5253</v>
      </c>
      <c r="K2557" s="31" t="s">
        <v>5164</v>
      </c>
      <c r="L2557" s="31" t="s">
        <v>5165</v>
      </c>
      <c r="M2557" s="31" t="s">
        <v>5166</v>
      </c>
      <c r="N2557" s="31"/>
      <c r="O2557" t="s">
        <v>22549</v>
      </c>
      <c r="P2557" s="66" t="s">
        <v>32</v>
      </c>
      <c r="Q2557" s="31" t="s">
        <v>5168</v>
      </c>
    </row>
    <row r="2558" spans="1:17" hidden="1" x14ac:dyDescent="0.2">
      <c r="A2558" s="31" t="s">
        <v>13003</v>
      </c>
      <c r="B2558" s="31" t="s">
        <v>13004</v>
      </c>
      <c r="C2558" s="31" t="s">
        <v>13005</v>
      </c>
      <c r="D2558" s="31"/>
      <c r="E2558" s="31" t="s">
        <v>12490</v>
      </c>
      <c r="F2558" s="31" t="s">
        <v>13006</v>
      </c>
      <c r="G2558" s="47">
        <v>60</v>
      </c>
      <c r="H2558" s="33">
        <v>0</v>
      </c>
      <c r="I2558" s="31"/>
      <c r="J2558" s="31"/>
      <c r="K2558" s="31" t="s">
        <v>5164</v>
      </c>
      <c r="L2558" s="31" t="s">
        <v>5165</v>
      </c>
      <c r="M2558" s="31" t="s">
        <v>5181</v>
      </c>
      <c r="N2558" s="31"/>
      <c r="O2558" t="s">
        <v>22549</v>
      </c>
      <c r="P2558" s="66" t="s">
        <v>32</v>
      </c>
      <c r="Q2558" s="31" t="s">
        <v>5168</v>
      </c>
    </row>
    <row r="2559" spans="1:17" hidden="1" x14ac:dyDescent="0.2">
      <c r="A2559" s="31" t="s">
        <v>31</v>
      </c>
      <c r="B2559" s="31" t="s">
        <v>32</v>
      </c>
      <c r="C2559" s="31" t="s">
        <v>13007</v>
      </c>
      <c r="D2559" s="31" t="s">
        <v>3948</v>
      </c>
      <c r="E2559" s="31" t="s">
        <v>13008</v>
      </c>
      <c r="F2559" s="31" t="s">
        <v>13009</v>
      </c>
      <c r="G2559" s="47">
        <v>60</v>
      </c>
      <c r="H2559" s="33">
        <v>0</v>
      </c>
      <c r="I2559" s="31"/>
      <c r="J2559" s="31"/>
      <c r="K2559" s="31" t="s">
        <v>5164</v>
      </c>
      <c r="L2559" s="31" t="s">
        <v>5165</v>
      </c>
      <c r="M2559" s="31" t="s">
        <v>5192</v>
      </c>
      <c r="N2559" s="31"/>
      <c r="O2559" t="s">
        <v>22549</v>
      </c>
      <c r="P2559" s="66" t="s">
        <v>32</v>
      </c>
      <c r="Q2559" s="31" t="s">
        <v>5168</v>
      </c>
    </row>
    <row r="2560" spans="1:17" hidden="1" x14ac:dyDescent="0.2">
      <c r="A2560" s="31" t="s">
        <v>33</v>
      </c>
      <c r="B2560" s="31" t="s">
        <v>34</v>
      </c>
      <c r="C2560" s="31" t="s">
        <v>13010</v>
      </c>
      <c r="D2560" s="31"/>
      <c r="E2560" s="31" t="s">
        <v>12490</v>
      </c>
      <c r="F2560" s="31" t="s">
        <v>13011</v>
      </c>
      <c r="G2560" s="47">
        <v>60</v>
      </c>
      <c r="H2560" s="33">
        <v>0</v>
      </c>
      <c r="I2560" s="31" t="s">
        <v>5252</v>
      </c>
      <c r="J2560" s="31" t="s">
        <v>5253</v>
      </c>
      <c r="K2560" s="31" t="s">
        <v>5164</v>
      </c>
      <c r="L2560" s="31" t="s">
        <v>5165</v>
      </c>
      <c r="M2560" s="31" t="s">
        <v>7808</v>
      </c>
      <c r="N2560" s="31"/>
      <c r="O2560" s="31" t="s">
        <v>18945</v>
      </c>
      <c r="P2560" s="31" t="s">
        <v>34</v>
      </c>
      <c r="Q2560" s="31" t="s">
        <v>5168</v>
      </c>
    </row>
    <row r="2561" spans="1:17" hidden="1" x14ac:dyDescent="0.2">
      <c r="A2561" s="31" t="s">
        <v>37</v>
      </c>
      <c r="B2561" s="31" t="s">
        <v>38</v>
      </c>
      <c r="C2561" s="31" t="s">
        <v>13012</v>
      </c>
      <c r="D2561" s="31"/>
      <c r="E2561" s="31" t="s">
        <v>12405</v>
      </c>
      <c r="F2561" s="31" t="s">
        <v>13013</v>
      </c>
      <c r="G2561" s="47">
        <v>60</v>
      </c>
      <c r="H2561" s="33">
        <v>0</v>
      </c>
      <c r="I2561" s="31" t="s">
        <v>5218</v>
      </c>
      <c r="J2561" s="31" t="s">
        <v>5219</v>
      </c>
      <c r="K2561" s="31" t="s">
        <v>5164</v>
      </c>
      <c r="L2561" s="31" t="s">
        <v>5165</v>
      </c>
      <c r="M2561" s="31" t="s">
        <v>5220</v>
      </c>
      <c r="N2561" s="31"/>
      <c r="O2561" s="31" t="s">
        <v>18946</v>
      </c>
      <c r="P2561" s="31" t="s">
        <v>38</v>
      </c>
      <c r="Q2561" s="31" t="s">
        <v>5168</v>
      </c>
    </row>
    <row r="2562" spans="1:17" hidden="1" x14ac:dyDescent="0.2">
      <c r="A2562" s="31" t="s">
        <v>13014</v>
      </c>
      <c r="B2562" s="31" t="s">
        <v>12641</v>
      </c>
      <c r="C2562" s="31" t="s">
        <v>13015</v>
      </c>
      <c r="D2562" s="31"/>
      <c r="E2562" s="31" t="s">
        <v>12405</v>
      </c>
      <c r="F2562" s="31"/>
      <c r="G2562" s="47"/>
      <c r="H2562" s="33">
        <v>0</v>
      </c>
      <c r="I2562" s="31" t="s">
        <v>5252</v>
      </c>
      <c r="J2562" s="31" t="s">
        <v>5253</v>
      </c>
      <c r="K2562" s="31" t="s">
        <v>5164</v>
      </c>
      <c r="L2562" s="31" t="s">
        <v>5165</v>
      </c>
      <c r="M2562" s="31" t="s">
        <v>5569</v>
      </c>
      <c r="N2562" s="31"/>
      <c r="O2562" t="s">
        <v>22549</v>
      </c>
      <c r="P2562" s="66" t="s">
        <v>32</v>
      </c>
      <c r="Q2562" s="31" t="s">
        <v>5168</v>
      </c>
    </row>
    <row r="2563" spans="1:17" hidden="1" x14ac:dyDescent="0.2">
      <c r="A2563" s="31" t="s">
        <v>13016</v>
      </c>
      <c r="B2563" s="31" t="s">
        <v>13017</v>
      </c>
      <c r="C2563" s="31" t="s">
        <v>13018</v>
      </c>
      <c r="D2563" s="31" t="s">
        <v>13019</v>
      </c>
      <c r="E2563" s="31" t="s">
        <v>12405</v>
      </c>
      <c r="F2563" s="31" t="s">
        <v>13019</v>
      </c>
      <c r="G2563" s="47"/>
      <c r="H2563" s="33">
        <v>0</v>
      </c>
      <c r="I2563" s="31" t="s">
        <v>5218</v>
      </c>
      <c r="J2563" s="31" t="s">
        <v>5219</v>
      </c>
      <c r="K2563" s="31" t="s">
        <v>5164</v>
      </c>
      <c r="L2563" s="31" t="s">
        <v>5165</v>
      </c>
      <c r="M2563" s="31" t="s">
        <v>5390</v>
      </c>
      <c r="N2563" s="31"/>
      <c r="O2563" t="s">
        <v>22549</v>
      </c>
      <c r="P2563" s="66" t="s">
        <v>32</v>
      </c>
      <c r="Q2563" s="31" t="s">
        <v>5168</v>
      </c>
    </row>
    <row r="2564" spans="1:17" hidden="1" x14ac:dyDescent="0.2">
      <c r="A2564" s="31" t="s">
        <v>13020</v>
      </c>
      <c r="B2564" s="31" t="s">
        <v>13021</v>
      </c>
      <c r="C2564" s="31" t="s">
        <v>13022</v>
      </c>
      <c r="D2564" s="31"/>
      <c r="E2564" s="31" t="s">
        <v>12377</v>
      </c>
      <c r="F2564" s="31"/>
      <c r="G2564" s="47"/>
      <c r="H2564" s="33">
        <v>0</v>
      </c>
      <c r="I2564" s="31" t="s">
        <v>5218</v>
      </c>
      <c r="J2564" s="31" t="s">
        <v>5219</v>
      </c>
      <c r="K2564" s="31" t="s">
        <v>5164</v>
      </c>
      <c r="L2564" s="31" t="s">
        <v>5165</v>
      </c>
      <c r="M2564" s="31" t="s">
        <v>6869</v>
      </c>
      <c r="N2564" s="31"/>
      <c r="O2564" t="s">
        <v>22549</v>
      </c>
      <c r="P2564" s="66" t="s">
        <v>32</v>
      </c>
      <c r="Q2564" s="31" t="s">
        <v>5168</v>
      </c>
    </row>
    <row r="2565" spans="1:17" hidden="1" x14ac:dyDescent="0.2">
      <c r="A2565" s="31" t="s">
        <v>13023</v>
      </c>
      <c r="B2565" s="31" t="s">
        <v>13024</v>
      </c>
      <c r="C2565" s="31" t="s">
        <v>13025</v>
      </c>
      <c r="D2565" s="31"/>
      <c r="E2565" s="31" t="s">
        <v>12405</v>
      </c>
      <c r="F2565" s="31"/>
      <c r="G2565" s="47"/>
      <c r="H2565" s="33">
        <v>0</v>
      </c>
      <c r="I2565" s="31" t="s">
        <v>5218</v>
      </c>
      <c r="J2565" s="31" t="s">
        <v>5219</v>
      </c>
      <c r="K2565" s="31" t="s">
        <v>5164</v>
      </c>
      <c r="L2565" s="31" t="s">
        <v>5165</v>
      </c>
      <c r="M2565" s="31" t="s">
        <v>6869</v>
      </c>
      <c r="N2565" s="31"/>
      <c r="O2565" t="s">
        <v>22549</v>
      </c>
      <c r="P2565" s="66" t="s">
        <v>32</v>
      </c>
      <c r="Q2565" s="31" t="s">
        <v>5168</v>
      </c>
    </row>
    <row r="2566" spans="1:17" hidden="1" x14ac:dyDescent="0.2">
      <c r="A2566" s="31" t="s">
        <v>13026</v>
      </c>
      <c r="B2566" s="31" t="s">
        <v>13027</v>
      </c>
      <c r="C2566" s="31" t="s">
        <v>13028</v>
      </c>
      <c r="D2566" s="31"/>
      <c r="E2566" s="31" t="s">
        <v>12405</v>
      </c>
      <c r="F2566" s="31"/>
      <c r="G2566" s="47"/>
      <c r="H2566" s="33">
        <v>0</v>
      </c>
      <c r="I2566" s="31" t="s">
        <v>5252</v>
      </c>
      <c r="J2566" s="31" t="s">
        <v>5253</v>
      </c>
      <c r="K2566" s="31" t="s">
        <v>5164</v>
      </c>
      <c r="L2566" s="31" t="s">
        <v>5165</v>
      </c>
      <c r="M2566" s="31" t="s">
        <v>7808</v>
      </c>
      <c r="N2566" s="31"/>
      <c r="O2566" t="s">
        <v>22549</v>
      </c>
      <c r="P2566" s="66" t="s">
        <v>32</v>
      </c>
      <c r="Q2566" s="31" t="s">
        <v>5168</v>
      </c>
    </row>
    <row r="2567" spans="1:17" hidden="1" x14ac:dyDescent="0.2">
      <c r="A2567" s="31" t="s">
        <v>13029</v>
      </c>
      <c r="B2567" s="31" t="s">
        <v>13030</v>
      </c>
      <c r="C2567" s="31" t="s">
        <v>13031</v>
      </c>
      <c r="D2567" s="31"/>
      <c r="E2567" s="31" t="s">
        <v>12405</v>
      </c>
      <c r="F2567" s="31"/>
      <c r="G2567" s="47"/>
      <c r="H2567" s="33">
        <v>0</v>
      </c>
      <c r="I2567" s="31" t="s">
        <v>5218</v>
      </c>
      <c r="J2567" s="31" t="s">
        <v>5219</v>
      </c>
      <c r="K2567" s="31" t="s">
        <v>5164</v>
      </c>
      <c r="L2567" s="31" t="s">
        <v>5165</v>
      </c>
      <c r="M2567" s="31" t="s">
        <v>5262</v>
      </c>
      <c r="N2567" s="31"/>
      <c r="O2567" t="s">
        <v>22549</v>
      </c>
      <c r="P2567" s="66" t="s">
        <v>32</v>
      </c>
      <c r="Q2567" s="31" t="s">
        <v>5168</v>
      </c>
    </row>
    <row r="2568" spans="1:17" hidden="1" x14ac:dyDescent="0.2">
      <c r="A2568" s="31" t="s">
        <v>13032</v>
      </c>
      <c r="B2568" s="31" t="s">
        <v>13033</v>
      </c>
      <c r="C2568" s="31" t="s">
        <v>13034</v>
      </c>
      <c r="D2568" s="31"/>
      <c r="E2568" s="31" t="s">
        <v>12405</v>
      </c>
      <c r="F2568" s="31"/>
      <c r="G2568" s="47"/>
      <c r="H2568" s="33">
        <v>0</v>
      </c>
      <c r="I2568" s="31" t="s">
        <v>5172</v>
      </c>
      <c r="J2568" s="31" t="s">
        <v>5173</v>
      </c>
      <c r="K2568" s="31" t="s">
        <v>5164</v>
      </c>
      <c r="L2568" s="31" t="s">
        <v>5165</v>
      </c>
      <c r="M2568" s="31" t="s">
        <v>5224</v>
      </c>
      <c r="N2568" s="31"/>
      <c r="O2568" t="s">
        <v>22549</v>
      </c>
      <c r="P2568" s="66" t="s">
        <v>32</v>
      </c>
      <c r="Q2568" s="31" t="s">
        <v>5168</v>
      </c>
    </row>
    <row r="2569" spans="1:17" hidden="1" x14ac:dyDescent="0.2">
      <c r="A2569" s="31" t="s">
        <v>13035</v>
      </c>
      <c r="B2569" s="31" t="s">
        <v>13036</v>
      </c>
      <c r="C2569" s="31" t="s">
        <v>13037</v>
      </c>
      <c r="D2569" s="31"/>
      <c r="E2569" s="31" t="s">
        <v>12490</v>
      </c>
      <c r="F2569" s="31"/>
      <c r="G2569" s="47"/>
      <c r="H2569" s="33">
        <v>0</v>
      </c>
      <c r="I2569" s="31" t="s">
        <v>5252</v>
      </c>
      <c r="J2569" s="31" t="s">
        <v>5253</v>
      </c>
      <c r="K2569" s="31" t="s">
        <v>5164</v>
      </c>
      <c r="L2569" s="31" t="s">
        <v>5165</v>
      </c>
      <c r="M2569" s="31" t="s">
        <v>7808</v>
      </c>
      <c r="N2569" s="31"/>
      <c r="O2569" t="s">
        <v>22549</v>
      </c>
      <c r="P2569" s="66" t="s">
        <v>32</v>
      </c>
      <c r="Q2569" s="31" t="s">
        <v>5168</v>
      </c>
    </row>
    <row r="2570" spans="1:17" hidden="1" x14ac:dyDescent="0.2">
      <c r="A2570" s="31" t="s">
        <v>13038</v>
      </c>
      <c r="B2570" s="31" t="s">
        <v>13039</v>
      </c>
      <c r="C2570" s="31" t="s">
        <v>13040</v>
      </c>
      <c r="D2570" s="31"/>
      <c r="E2570" s="31" t="s">
        <v>12490</v>
      </c>
      <c r="F2570" s="31"/>
      <c r="G2570" s="47"/>
      <c r="H2570" s="33">
        <v>0</v>
      </c>
      <c r="I2570" s="31" t="s">
        <v>5236</v>
      </c>
      <c r="J2570" s="31" t="s">
        <v>5237</v>
      </c>
      <c r="K2570" s="31" t="s">
        <v>5164</v>
      </c>
      <c r="L2570" s="31" t="s">
        <v>5238</v>
      </c>
      <c r="M2570" s="31" t="s">
        <v>5239</v>
      </c>
      <c r="N2570" s="31"/>
      <c r="O2570" t="s">
        <v>22549</v>
      </c>
      <c r="P2570" s="66" t="s">
        <v>32</v>
      </c>
      <c r="Q2570" s="31" t="s">
        <v>5168</v>
      </c>
    </row>
    <row r="2571" spans="1:17" x14ac:dyDescent="0.2">
      <c r="A2571" s="31" t="s">
        <v>13041</v>
      </c>
      <c r="B2571" s="31" t="s">
        <v>4202</v>
      </c>
      <c r="C2571" s="31" t="s">
        <v>13042</v>
      </c>
      <c r="D2571" s="31"/>
      <c r="E2571" s="31" t="s">
        <v>5419</v>
      </c>
      <c r="F2571" s="31" t="s">
        <v>13043</v>
      </c>
      <c r="G2571" s="47"/>
      <c r="H2571" s="33">
        <v>0</v>
      </c>
      <c r="I2571" s="31" t="s">
        <v>5661</v>
      </c>
      <c r="J2571" s="31" t="s">
        <v>5662</v>
      </c>
      <c r="K2571" s="31" t="s">
        <v>5164</v>
      </c>
      <c r="L2571" s="31" t="s">
        <v>5278</v>
      </c>
      <c r="M2571" s="31" t="s">
        <v>5687</v>
      </c>
      <c r="N2571" s="31" t="s">
        <v>13044</v>
      </c>
      <c r="O2571" s="31" t="s">
        <v>13045</v>
      </c>
      <c r="P2571" s="31" t="s">
        <v>4202</v>
      </c>
      <c r="Q2571" s="31" t="s">
        <v>5168</v>
      </c>
    </row>
    <row r="2572" spans="1:17" hidden="1" x14ac:dyDescent="0.2">
      <c r="A2572" s="31" t="s">
        <v>13046</v>
      </c>
      <c r="B2572" s="31" t="s">
        <v>13047</v>
      </c>
      <c r="C2572" s="31" t="s">
        <v>13048</v>
      </c>
      <c r="D2572" s="31"/>
      <c r="E2572" s="31" t="s">
        <v>5419</v>
      </c>
      <c r="F2572" s="31" t="s">
        <v>13049</v>
      </c>
      <c r="G2572" s="47"/>
      <c r="H2572" s="33">
        <v>0</v>
      </c>
      <c r="I2572" s="31" t="s">
        <v>5661</v>
      </c>
      <c r="J2572" s="31" t="s">
        <v>5662</v>
      </c>
      <c r="K2572" s="31" t="s">
        <v>5164</v>
      </c>
      <c r="L2572" s="31" t="s">
        <v>5278</v>
      </c>
      <c r="M2572" s="31" t="s">
        <v>5701</v>
      </c>
      <c r="N2572" s="31" t="s">
        <v>11256</v>
      </c>
      <c r="O2572" s="31" t="s">
        <v>4193</v>
      </c>
      <c r="P2572" s="31" t="s">
        <v>4194</v>
      </c>
      <c r="Q2572" s="31" t="s">
        <v>5168</v>
      </c>
    </row>
    <row r="2573" spans="1:17" hidden="1" x14ac:dyDescent="0.2">
      <c r="A2573" s="31" t="s">
        <v>4193</v>
      </c>
      <c r="B2573" s="31" t="s">
        <v>4194</v>
      </c>
      <c r="C2573" s="31" t="s">
        <v>13050</v>
      </c>
      <c r="D2573" s="31"/>
      <c r="E2573" s="31" t="s">
        <v>13051</v>
      </c>
      <c r="F2573" s="31" t="s">
        <v>13052</v>
      </c>
      <c r="G2573" s="47"/>
      <c r="H2573" s="33">
        <v>0</v>
      </c>
      <c r="I2573" s="31" t="s">
        <v>5179</v>
      </c>
      <c r="J2573" s="31" t="s">
        <v>5180</v>
      </c>
      <c r="K2573" s="31" t="s">
        <v>5164</v>
      </c>
      <c r="L2573" s="31" t="s">
        <v>5165</v>
      </c>
      <c r="M2573" s="31" t="s">
        <v>5192</v>
      </c>
      <c r="N2573" s="31"/>
      <c r="O2573" s="31" t="s">
        <v>4193</v>
      </c>
      <c r="P2573" s="31" t="s">
        <v>4194</v>
      </c>
      <c r="Q2573" s="31" t="s">
        <v>5168</v>
      </c>
    </row>
    <row r="2574" spans="1:17" hidden="1" x14ac:dyDescent="0.2">
      <c r="A2574" s="31" t="s">
        <v>13053</v>
      </c>
      <c r="B2574" s="31" t="s">
        <v>13054</v>
      </c>
      <c r="C2574" s="31" t="s">
        <v>13055</v>
      </c>
      <c r="D2574" s="31"/>
      <c r="E2574" s="31" t="s">
        <v>13051</v>
      </c>
      <c r="F2574" s="31" t="s">
        <v>13056</v>
      </c>
      <c r="G2574" s="47"/>
      <c r="H2574" s="33">
        <v>0</v>
      </c>
      <c r="I2574" s="31" t="s">
        <v>5514</v>
      </c>
      <c r="J2574" s="31" t="s">
        <v>5515</v>
      </c>
      <c r="K2574" s="31" t="s">
        <v>5164</v>
      </c>
      <c r="L2574" s="31" t="s">
        <v>5484</v>
      </c>
      <c r="M2574" s="31" t="s">
        <v>5239</v>
      </c>
      <c r="N2574" s="31"/>
      <c r="O2574" s="31" t="s">
        <v>4193</v>
      </c>
      <c r="P2574" s="31" t="s">
        <v>4194</v>
      </c>
      <c r="Q2574" s="31" t="s">
        <v>5168</v>
      </c>
    </row>
    <row r="2575" spans="1:17" hidden="1" x14ac:dyDescent="0.2">
      <c r="A2575" s="31" t="s">
        <v>4195</v>
      </c>
      <c r="B2575" s="31" t="s">
        <v>4196</v>
      </c>
      <c r="C2575" s="31" t="s">
        <v>13057</v>
      </c>
      <c r="D2575" s="31"/>
      <c r="E2575" s="31" t="s">
        <v>13051</v>
      </c>
      <c r="F2575" s="31" t="s">
        <v>13058</v>
      </c>
      <c r="G2575" s="47"/>
      <c r="H2575" s="33">
        <v>0</v>
      </c>
      <c r="I2575" s="31" t="s">
        <v>5514</v>
      </c>
      <c r="J2575" s="31" t="s">
        <v>5515</v>
      </c>
      <c r="K2575" s="31" t="s">
        <v>5164</v>
      </c>
      <c r="L2575" s="31" t="s">
        <v>5238</v>
      </c>
      <c r="M2575" s="31" t="s">
        <v>5239</v>
      </c>
      <c r="N2575" s="31"/>
      <c r="O2575" s="31" t="s">
        <v>4193</v>
      </c>
      <c r="P2575" s="31" t="s">
        <v>4194</v>
      </c>
      <c r="Q2575" s="31" t="s">
        <v>5168</v>
      </c>
    </row>
    <row r="2576" spans="1:17" hidden="1" x14ac:dyDescent="0.2">
      <c r="A2576" s="31" t="s">
        <v>4492</v>
      </c>
      <c r="B2576" s="31" t="s">
        <v>4493</v>
      </c>
      <c r="C2576" s="31" t="s">
        <v>13059</v>
      </c>
      <c r="D2576" s="31"/>
      <c r="E2576" s="31" t="s">
        <v>13060</v>
      </c>
      <c r="F2576" s="31" t="s">
        <v>13061</v>
      </c>
      <c r="G2576" s="47"/>
      <c r="H2576" s="33">
        <v>0</v>
      </c>
      <c r="I2576" s="31" t="s">
        <v>5514</v>
      </c>
      <c r="J2576" s="31" t="s">
        <v>5515</v>
      </c>
      <c r="K2576" s="31" t="s">
        <v>5164</v>
      </c>
      <c r="L2576" s="31" t="s">
        <v>5278</v>
      </c>
      <c r="M2576" s="31" t="s">
        <v>5627</v>
      </c>
      <c r="N2576" s="31" t="s">
        <v>11474</v>
      </c>
      <c r="O2576" s="31" t="s">
        <v>4193</v>
      </c>
      <c r="P2576" s="31" t="s">
        <v>4194</v>
      </c>
      <c r="Q2576" s="31" t="s">
        <v>5168</v>
      </c>
    </row>
    <row r="2577" spans="1:17" hidden="1" x14ac:dyDescent="0.2">
      <c r="A2577" s="31" t="s">
        <v>13062</v>
      </c>
      <c r="B2577" s="31" t="s">
        <v>13063</v>
      </c>
      <c r="C2577" s="31" t="s">
        <v>13064</v>
      </c>
      <c r="D2577" s="31"/>
      <c r="E2577" s="31" t="s">
        <v>5171</v>
      </c>
      <c r="F2577" s="31" t="s">
        <v>13065</v>
      </c>
      <c r="G2577" s="47">
        <v>60</v>
      </c>
      <c r="H2577" s="33">
        <v>0</v>
      </c>
      <c r="I2577" s="31" t="s">
        <v>5597</v>
      </c>
      <c r="J2577" s="31" t="s">
        <v>5598</v>
      </c>
      <c r="K2577" s="31" t="s">
        <v>5164</v>
      </c>
      <c r="L2577" s="31" t="s">
        <v>5165</v>
      </c>
      <c r="M2577" s="31" t="s">
        <v>5262</v>
      </c>
      <c r="N2577" s="31"/>
      <c r="O2577" s="31" t="s">
        <v>13062</v>
      </c>
      <c r="P2577" s="31" t="s">
        <v>13063</v>
      </c>
      <c r="Q2577" s="31" t="s">
        <v>5168</v>
      </c>
    </row>
    <row r="2578" spans="1:17" hidden="1" x14ac:dyDescent="0.2">
      <c r="A2578" s="31" t="s">
        <v>13066</v>
      </c>
      <c r="B2578" s="31" t="s">
        <v>13067</v>
      </c>
      <c r="C2578" s="31" t="s">
        <v>13068</v>
      </c>
      <c r="D2578" s="31"/>
      <c r="E2578" s="31" t="s">
        <v>5171</v>
      </c>
      <c r="F2578" s="31" t="s">
        <v>13069</v>
      </c>
      <c r="G2578" s="47"/>
      <c r="H2578" s="33">
        <v>0</v>
      </c>
      <c r="I2578" s="31"/>
      <c r="J2578" s="31"/>
      <c r="K2578" s="31" t="s">
        <v>5164</v>
      </c>
      <c r="L2578" s="31" t="s">
        <v>5165</v>
      </c>
      <c r="M2578" s="31" t="s">
        <v>6869</v>
      </c>
      <c r="N2578" s="31"/>
      <c r="O2578" s="31" t="s">
        <v>13066</v>
      </c>
      <c r="P2578" s="31" t="s">
        <v>13067</v>
      </c>
      <c r="Q2578" s="31" t="s">
        <v>5168</v>
      </c>
    </row>
    <row r="2579" spans="1:17" hidden="1" x14ac:dyDescent="0.2">
      <c r="A2579" s="31" t="s">
        <v>13070</v>
      </c>
      <c r="B2579" s="31" t="s">
        <v>13071</v>
      </c>
      <c r="C2579" s="31" t="s">
        <v>13072</v>
      </c>
      <c r="D2579" s="31"/>
      <c r="E2579" s="31" t="s">
        <v>5171</v>
      </c>
      <c r="F2579" s="31" t="s">
        <v>3948</v>
      </c>
      <c r="G2579" s="47"/>
      <c r="H2579" s="33">
        <v>0</v>
      </c>
      <c r="I2579" s="31" t="s">
        <v>5384</v>
      </c>
      <c r="J2579" s="31" t="s">
        <v>5385</v>
      </c>
      <c r="K2579" s="31" t="s">
        <v>5164</v>
      </c>
      <c r="L2579" s="31" t="s">
        <v>5165</v>
      </c>
      <c r="M2579" s="31" t="s">
        <v>5390</v>
      </c>
      <c r="N2579" s="31"/>
      <c r="O2579" s="31" t="s">
        <v>13066</v>
      </c>
      <c r="P2579" s="31" t="s">
        <v>13067</v>
      </c>
      <c r="Q2579" s="31" t="s">
        <v>5168</v>
      </c>
    </row>
    <row r="2580" spans="1:17" hidden="1" x14ac:dyDescent="0.2">
      <c r="A2580" s="31" t="s">
        <v>13073</v>
      </c>
      <c r="B2580" s="31" t="s">
        <v>13074</v>
      </c>
      <c r="C2580" s="31" t="s">
        <v>13075</v>
      </c>
      <c r="D2580" s="31"/>
      <c r="E2580" s="31" t="s">
        <v>5171</v>
      </c>
      <c r="F2580" s="31" t="s">
        <v>3948</v>
      </c>
      <c r="G2580" s="47"/>
      <c r="H2580" s="33">
        <v>0</v>
      </c>
      <c r="I2580" s="31" t="s">
        <v>5212</v>
      </c>
      <c r="J2580" s="31" t="s">
        <v>5213</v>
      </c>
      <c r="K2580" s="31" t="s">
        <v>5164</v>
      </c>
      <c r="L2580" s="31" t="s">
        <v>5165</v>
      </c>
      <c r="M2580" s="31" t="s">
        <v>5305</v>
      </c>
      <c r="N2580" s="31"/>
      <c r="O2580" s="31" t="s">
        <v>13066</v>
      </c>
      <c r="P2580" s="31" t="s">
        <v>13067</v>
      </c>
      <c r="Q2580" s="31" t="s">
        <v>5168</v>
      </c>
    </row>
    <row r="2581" spans="1:17" hidden="1" x14ac:dyDescent="0.2">
      <c r="A2581" s="31" t="s">
        <v>13076</v>
      </c>
      <c r="B2581" s="31" t="s">
        <v>13077</v>
      </c>
      <c r="C2581" s="31" t="s">
        <v>13078</v>
      </c>
      <c r="D2581" s="31"/>
      <c r="E2581" s="31" t="s">
        <v>5171</v>
      </c>
      <c r="F2581" s="31" t="s">
        <v>3948</v>
      </c>
      <c r="G2581" s="47"/>
      <c r="H2581" s="33">
        <v>0</v>
      </c>
      <c r="I2581" s="31" t="s">
        <v>5266</v>
      </c>
      <c r="J2581" s="31" t="s">
        <v>5267</v>
      </c>
      <c r="K2581" s="31" t="s">
        <v>5164</v>
      </c>
      <c r="L2581" s="31" t="s">
        <v>5165</v>
      </c>
      <c r="M2581" s="31" t="s">
        <v>6869</v>
      </c>
      <c r="N2581" s="31"/>
      <c r="O2581" s="31" t="s">
        <v>13066</v>
      </c>
      <c r="P2581" s="31" t="s">
        <v>13067</v>
      </c>
      <c r="Q2581" s="31" t="s">
        <v>5168</v>
      </c>
    </row>
    <row r="2582" spans="1:17" hidden="1" x14ac:dyDescent="0.2">
      <c r="A2582" s="31" t="s">
        <v>13079</v>
      </c>
      <c r="B2582" s="31" t="s">
        <v>13080</v>
      </c>
      <c r="C2582" s="31" t="s">
        <v>13081</v>
      </c>
      <c r="D2582" s="31"/>
      <c r="E2582" s="31" t="s">
        <v>5171</v>
      </c>
      <c r="F2582" s="31" t="s">
        <v>3948</v>
      </c>
      <c r="G2582" s="47"/>
      <c r="H2582" s="33">
        <v>0</v>
      </c>
      <c r="I2582" s="31" t="s">
        <v>5212</v>
      </c>
      <c r="J2582" s="31" t="s">
        <v>5213</v>
      </c>
      <c r="K2582" s="31" t="s">
        <v>5164</v>
      </c>
      <c r="L2582" s="31" t="s">
        <v>5165</v>
      </c>
      <c r="M2582" s="31" t="s">
        <v>5379</v>
      </c>
      <c r="N2582" s="31" t="s">
        <v>9095</v>
      </c>
      <c r="O2582" s="31" t="s">
        <v>13066</v>
      </c>
      <c r="P2582" s="31" t="s">
        <v>13067</v>
      </c>
      <c r="Q2582" s="31" t="s">
        <v>5168</v>
      </c>
    </row>
    <row r="2583" spans="1:17" x14ac:dyDescent="0.2">
      <c r="A2583" s="31" t="s">
        <v>4201</v>
      </c>
      <c r="B2583" s="31" t="s">
        <v>4202</v>
      </c>
      <c r="C2583" s="31" t="s">
        <v>13082</v>
      </c>
      <c r="D2583" s="31"/>
      <c r="E2583" s="31" t="s">
        <v>5419</v>
      </c>
      <c r="F2583" s="31" t="s">
        <v>13043</v>
      </c>
      <c r="G2583" s="47"/>
      <c r="H2583" s="33">
        <v>0</v>
      </c>
      <c r="I2583" s="31" t="s">
        <v>5661</v>
      </c>
      <c r="J2583" s="31" t="s">
        <v>5662</v>
      </c>
      <c r="K2583" s="31" t="s">
        <v>5164</v>
      </c>
      <c r="L2583" s="31" t="s">
        <v>5278</v>
      </c>
      <c r="M2583" s="31" t="s">
        <v>5687</v>
      </c>
      <c r="N2583" s="31" t="s">
        <v>11417</v>
      </c>
      <c r="O2583" s="31" t="s">
        <v>13045</v>
      </c>
      <c r="P2583" s="31" t="s">
        <v>4202</v>
      </c>
      <c r="Q2583" s="31" t="s">
        <v>5168</v>
      </c>
    </row>
    <row r="2584" spans="1:17" x14ac:dyDescent="0.2">
      <c r="A2584" s="31" t="s">
        <v>13083</v>
      </c>
      <c r="B2584" s="31" t="s">
        <v>4455</v>
      </c>
      <c r="C2584" s="31" t="s">
        <v>13084</v>
      </c>
      <c r="D2584" s="31" t="s">
        <v>3948</v>
      </c>
      <c r="E2584" s="31" t="s">
        <v>13085</v>
      </c>
      <c r="F2584" s="31" t="s">
        <v>3948</v>
      </c>
      <c r="G2584" s="47"/>
      <c r="H2584" s="33">
        <v>0</v>
      </c>
      <c r="I2584" s="31" t="s">
        <v>5661</v>
      </c>
      <c r="J2584" s="31" t="s">
        <v>5662</v>
      </c>
      <c r="K2584" s="31" t="s">
        <v>5164</v>
      </c>
      <c r="L2584" s="31" t="s">
        <v>5278</v>
      </c>
      <c r="M2584" s="31" t="s">
        <v>5673</v>
      </c>
      <c r="N2584" s="31"/>
      <c r="O2584" s="31" t="s">
        <v>13045</v>
      </c>
      <c r="P2584" s="31" t="s">
        <v>4202</v>
      </c>
      <c r="Q2584" s="31" t="s">
        <v>5168</v>
      </c>
    </row>
    <row r="2585" spans="1:17" x14ac:dyDescent="0.2">
      <c r="A2585" s="31" t="s">
        <v>13086</v>
      </c>
      <c r="B2585" s="31" t="s">
        <v>13087</v>
      </c>
      <c r="C2585" s="31" t="s">
        <v>13088</v>
      </c>
      <c r="D2585" s="31" t="s">
        <v>3948</v>
      </c>
      <c r="E2585" s="31" t="s">
        <v>13085</v>
      </c>
      <c r="F2585" s="31" t="s">
        <v>3948</v>
      </c>
      <c r="G2585" s="47"/>
      <c r="H2585" s="33">
        <v>0</v>
      </c>
      <c r="I2585" s="31" t="s">
        <v>5661</v>
      </c>
      <c r="J2585" s="31" t="s">
        <v>5662</v>
      </c>
      <c r="K2585" s="31" t="s">
        <v>5164</v>
      </c>
      <c r="L2585" s="31" t="s">
        <v>5278</v>
      </c>
      <c r="M2585" s="31" t="s">
        <v>5754</v>
      </c>
      <c r="N2585" s="31"/>
      <c r="O2585" s="31" t="s">
        <v>13045</v>
      </c>
      <c r="P2585" s="31" t="s">
        <v>4202</v>
      </c>
      <c r="Q2585" s="31" t="s">
        <v>5168</v>
      </c>
    </row>
    <row r="2586" spans="1:17" x14ac:dyDescent="0.2">
      <c r="A2586" s="31" t="s">
        <v>13089</v>
      </c>
      <c r="B2586" s="31" t="s">
        <v>13090</v>
      </c>
      <c r="C2586" s="31" t="s">
        <v>13091</v>
      </c>
      <c r="D2586" s="31" t="s">
        <v>3948</v>
      </c>
      <c r="E2586" s="31" t="s">
        <v>13085</v>
      </c>
      <c r="F2586" s="31" t="s">
        <v>3948</v>
      </c>
      <c r="G2586" s="47"/>
      <c r="H2586" s="33">
        <v>0</v>
      </c>
      <c r="I2586" s="31" t="s">
        <v>5661</v>
      </c>
      <c r="J2586" s="31" t="s">
        <v>5662</v>
      </c>
      <c r="K2586" s="31" t="s">
        <v>5164</v>
      </c>
      <c r="L2586" s="31" t="s">
        <v>5278</v>
      </c>
      <c r="M2586" s="31" t="s">
        <v>5609</v>
      </c>
      <c r="N2586" s="31"/>
      <c r="O2586" s="31" t="s">
        <v>13045</v>
      </c>
      <c r="P2586" s="31" t="s">
        <v>4202</v>
      </c>
      <c r="Q2586" s="31" t="s">
        <v>5168</v>
      </c>
    </row>
    <row r="2587" spans="1:17" x14ac:dyDescent="0.2">
      <c r="A2587" s="31" t="s">
        <v>13092</v>
      </c>
      <c r="B2587" s="31" t="s">
        <v>13093</v>
      </c>
      <c r="C2587" s="31" t="s">
        <v>13094</v>
      </c>
      <c r="D2587" s="31" t="s">
        <v>3948</v>
      </c>
      <c r="E2587" s="31" t="s">
        <v>13085</v>
      </c>
      <c r="F2587" s="31" t="s">
        <v>3948</v>
      </c>
      <c r="G2587" s="47"/>
      <c r="H2587" s="33">
        <v>0</v>
      </c>
      <c r="I2587" s="31" t="s">
        <v>5421</v>
      </c>
      <c r="J2587" s="31" t="s">
        <v>5422</v>
      </c>
      <c r="K2587" s="31" t="s">
        <v>5164</v>
      </c>
      <c r="L2587" s="31" t="s">
        <v>5278</v>
      </c>
      <c r="M2587" s="31" t="s">
        <v>6466</v>
      </c>
      <c r="N2587" s="31"/>
      <c r="O2587" s="31" t="s">
        <v>13045</v>
      </c>
      <c r="P2587" s="31" t="s">
        <v>4202</v>
      </c>
      <c r="Q2587" s="31" t="s">
        <v>5168</v>
      </c>
    </row>
    <row r="2588" spans="1:17" x14ac:dyDescent="0.2">
      <c r="A2588" s="31" t="s">
        <v>13095</v>
      </c>
      <c r="B2588" s="31" t="s">
        <v>4450</v>
      </c>
      <c r="C2588" s="31" t="s">
        <v>13096</v>
      </c>
      <c r="D2588" s="31" t="s">
        <v>3948</v>
      </c>
      <c r="E2588" s="31" t="s">
        <v>13085</v>
      </c>
      <c r="F2588" s="31" t="s">
        <v>3948</v>
      </c>
      <c r="G2588" s="47"/>
      <c r="H2588" s="33">
        <v>0</v>
      </c>
      <c r="I2588" s="31" t="s">
        <v>5661</v>
      </c>
      <c r="J2588" s="31" t="s">
        <v>5662</v>
      </c>
      <c r="K2588" s="31" t="s">
        <v>5164</v>
      </c>
      <c r="L2588" s="31" t="s">
        <v>5278</v>
      </c>
      <c r="M2588" s="31" t="s">
        <v>5754</v>
      </c>
      <c r="N2588" s="31"/>
      <c r="O2588" s="31" t="s">
        <v>13045</v>
      </c>
      <c r="P2588" s="31" t="s">
        <v>4202</v>
      </c>
      <c r="Q2588" s="31" t="s">
        <v>5168</v>
      </c>
    </row>
    <row r="2589" spans="1:17" x14ac:dyDescent="0.2">
      <c r="A2589" s="31" t="s">
        <v>13097</v>
      </c>
      <c r="B2589" s="31" t="s">
        <v>13098</v>
      </c>
      <c r="C2589" s="31" t="s">
        <v>13099</v>
      </c>
      <c r="D2589" s="31" t="s">
        <v>3948</v>
      </c>
      <c r="E2589" s="31" t="s">
        <v>13085</v>
      </c>
      <c r="F2589" s="31" t="s">
        <v>3948</v>
      </c>
      <c r="G2589" s="47"/>
      <c r="H2589" s="33">
        <v>0</v>
      </c>
      <c r="I2589" s="31" t="s">
        <v>5661</v>
      </c>
      <c r="J2589" s="31" t="s">
        <v>5662</v>
      </c>
      <c r="K2589" s="31" t="s">
        <v>5164</v>
      </c>
      <c r="L2589" s="31" t="s">
        <v>5278</v>
      </c>
      <c r="M2589" s="31" t="s">
        <v>5819</v>
      </c>
      <c r="N2589" s="31"/>
      <c r="O2589" s="31" t="s">
        <v>13045</v>
      </c>
      <c r="P2589" s="31" t="s">
        <v>4202</v>
      </c>
      <c r="Q2589" s="31" t="s">
        <v>5168</v>
      </c>
    </row>
    <row r="2590" spans="1:17" x14ac:dyDescent="0.2">
      <c r="A2590" s="31" t="s">
        <v>13100</v>
      </c>
      <c r="B2590" s="31" t="s">
        <v>13101</v>
      </c>
      <c r="C2590" s="31" t="s">
        <v>13102</v>
      </c>
      <c r="D2590" s="31" t="s">
        <v>3948</v>
      </c>
      <c r="E2590" s="31" t="s">
        <v>13085</v>
      </c>
      <c r="F2590" s="31" t="s">
        <v>3948</v>
      </c>
      <c r="G2590" s="47"/>
      <c r="H2590" s="33">
        <v>0</v>
      </c>
      <c r="I2590" s="31" t="s">
        <v>5661</v>
      </c>
      <c r="J2590" s="31" t="s">
        <v>5662</v>
      </c>
      <c r="K2590" s="31" t="s">
        <v>5164</v>
      </c>
      <c r="L2590" s="31" t="s">
        <v>5278</v>
      </c>
      <c r="M2590" s="31" t="s">
        <v>5819</v>
      </c>
      <c r="N2590" s="31"/>
      <c r="O2590" s="31" t="s">
        <v>13045</v>
      </c>
      <c r="P2590" s="31" t="s">
        <v>4202</v>
      </c>
      <c r="Q2590" s="31" t="s">
        <v>5168</v>
      </c>
    </row>
    <row r="2591" spans="1:17" x14ac:dyDescent="0.2">
      <c r="A2591" s="31" t="s">
        <v>13103</v>
      </c>
      <c r="B2591" s="31" t="s">
        <v>13104</v>
      </c>
      <c r="C2591" s="31" t="s">
        <v>13105</v>
      </c>
      <c r="D2591" s="31" t="s">
        <v>3948</v>
      </c>
      <c r="E2591" s="31" t="s">
        <v>13085</v>
      </c>
      <c r="F2591" s="31" t="s">
        <v>3948</v>
      </c>
      <c r="G2591" s="47"/>
      <c r="H2591" s="33">
        <v>0</v>
      </c>
      <c r="I2591" s="31" t="s">
        <v>5661</v>
      </c>
      <c r="J2591" s="31" t="s">
        <v>5662</v>
      </c>
      <c r="K2591" s="31" t="s">
        <v>5164</v>
      </c>
      <c r="L2591" s="31" t="s">
        <v>5278</v>
      </c>
      <c r="M2591" s="31" t="s">
        <v>5663</v>
      </c>
      <c r="N2591" s="31"/>
      <c r="O2591" s="31" t="s">
        <v>13045</v>
      </c>
      <c r="P2591" s="31" t="s">
        <v>4202</v>
      </c>
      <c r="Q2591" s="31" t="s">
        <v>5168</v>
      </c>
    </row>
    <row r="2592" spans="1:17" x14ac:dyDescent="0.2">
      <c r="A2592" s="31" t="s">
        <v>13106</v>
      </c>
      <c r="B2592" s="31" t="s">
        <v>4203</v>
      </c>
      <c r="C2592" s="31" t="s">
        <v>13107</v>
      </c>
      <c r="D2592" s="31" t="s">
        <v>3948</v>
      </c>
      <c r="E2592" s="31" t="s">
        <v>13085</v>
      </c>
      <c r="F2592" s="31" t="s">
        <v>3948</v>
      </c>
      <c r="G2592" s="47"/>
      <c r="H2592" s="33">
        <v>0</v>
      </c>
      <c r="I2592" s="31" t="s">
        <v>5421</v>
      </c>
      <c r="J2592" s="31" t="s">
        <v>5422</v>
      </c>
      <c r="K2592" s="31" t="s">
        <v>5164</v>
      </c>
      <c r="L2592" s="31" t="s">
        <v>5278</v>
      </c>
      <c r="M2592" s="31" t="s">
        <v>5354</v>
      </c>
      <c r="N2592" s="31"/>
      <c r="O2592" s="31" t="s">
        <v>13045</v>
      </c>
      <c r="P2592" s="31" t="s">
        <v>4202</v>
      </c>
      <c r="Q2592" s="31" t="s">
        <v>5168</v>
      </c>
    </row>
    <row r="2593" spans="1:17" x14ac:dyDescent="0.2">
      <c r="A2593" s="31" t="s">
        <v>13108</v>
      </c>
      <c r="B2593" s="31" t="s">
        <v>13109</v>
      </c>
      <c r="C2593" s="31" t="s">
        <v>13110</v>
      </c>
      <c r="D2593" s="31" t="s">
        <v>3948</v>
      </c>
      <c r="E2593" s="31" t="s">
        <v>13085</v>
      </c>
      <c r="F2593" s="31" t="s">
        <v>3948</v>
      </c>
      <c r="G2593" s="47"/>
      <c r="H2593" s="33">
        <v>0</v>
      </c>
      <c r="I2593" s="31" t="s">
        <v>5421</v>
      </c>
      <c r="J2593" s="31" t="s">
        <v>5422</v>
      </c>
      <c r="K2593" s="31" t="s">
        <v>5164</v>
      </c>
      <c r="L2593" s="31" t="s">
        <v>5278</v>
      </c>
      <c r="M2593" s="31" t="s">
        <v>6466</v>
      </c>
      <c r="N2593" s="31"/>
      <c r="O2593" s="31" t="s">
        <v>13045</v>
      </c>
      <c r="P2593" s="31" t="s">
        <v>4202</v>
      </c>
      <c r="Q2593" s="31" t="s">
        <v>5168</v>
      </c>
    </row>
    <row r="2594" spans="1:17" x14ac:dyDescent="0.2">
      <c r="A2594" s="31" t="s">
        <v>13111</v>
      </c>
      <c r="B2594" s="31" t="s">
        <v>13112</v>
      </c>
      <c r="C2594" s="31" t="s">
        <v>13113</v>
      </c>
      <c r="D2594" s="31" t="s">
        <v>3948</v>
      </c>
      <c r="E2594" s="31" t="s">
        <v>13085</v>
      </c>
      <c r="F2594" s="31" t="s">
        <v>3948</v>
      </c>
      <c r="G2594" s="47"/>
      <c r="H2594" s="33">
        <v>0</v>
      </c>
      <c r="I2594" s="31" t="s">
        <v>5294</v>
      </c>
      <c r="J2594" s="31" t="s">
        <v>5295</v>
      </c>
      <c r="K2594" s="31" t="s">
        <v>5164</v>
      </c>
      <c r="L2594" s="31" t="s">
        <v>5641</v>
      </c>
      <c r="M2594" s="31" t="s">
        <v>5297</v>
      </c>
      <c r="N2594" s="31"/>
      <c r="O2594" s="31" t="s">
        <v>13045</v>
      </c>
      <c r="P2594" s="31" t="s">
        <v>4202</v>
      </c>
      <c r="Q2594" s="31" t="s">
        <v>5168</v>
      </c>
    </row>
    <row r="2595" spans="1:17" x14ac:dyDescent="0.2">
      <c r="A2595" s="31" t="s">
        <v>13114</v>
      </c>
      <c r="B2595" s="31" t="s">
        <v>13115</v>
      </c>
      <c r="C2595" s="31" t="s">
        <v>13116</v>
      </c>
      <c r="D2595" s="31" t="s">
        <v>3948</v>
      </c>
      <c r="E2595" s="31" t="s">
        <v>13085</v>
      </c>
      <c r="F2595" s="31" t="s">
        <v>3948</v>
      </c>
      <c r="G2595" s="47"/>
      <c r="H2595" s="33">
        <v>0</v>
      </c>
      <c r="I2595" s="31" t="s">
        <v>5421</v>
      </c>
      <c r="J2595" s="31" t="s">
        <v>5422</v>
      </c>
      <c r="K2595" s="31" t="s">
        <v>5164</v>
      </c>
      <c r="L2595" s="31" t="s">
        <v>5278</v>
      </c>
      <c r="M2595" s="31" t="s">
        <v>5616</v>
      </c>
      <c r="N2595" s="31"/>
      <c r="O2595" s="31" t="s">
        <v>13045</v>
      </c>
      <c r="P2595" s="31" t="s">
        <v>4202</v>
      </c>
      <c r="Q2595" s="31" t="s">
        <v>5168</v>
      </c>
    </row>
    <row r="2596" spans="1:17" x14ac:dyDescent="0.2">
      <c r="A2596" s="31" t="s">
        <v>13117</v>
      </c>
      <c r="B2596" s="31" t="s">
        <v>4410</v>
      </c>
      <c r="C2596" s="31" t="s">
        <v>13118</v>
      </c>
      <c r="D2596" s="31" t="s">
        <v>3948</v>
      </c>
      <c r="E2596" s="31" t="s">
        <v>13085</v>
      </c>
      <c r="F2596" s="31" t="s">
        <v>3948</v>
      </c>
      <c r="G2596" s="47"/>
      <c r="H2596" s="33">
        <v>0</v>
      </c>
      <c r="I2596" s="31" t="s">
        <v>5421</v>
      </c>
      <c r="J2596" s="31" t="s">
        <v>5422</v>
      </c>
      <c r="K2596" s="31" t="s">
        <v>5164</v>
      </c>
      <c r="L2596" s="31" t="s">
        <v>5278</v>
      </c>
      <c r="M2596" s="31" t="s">
        <v>5701</v>
      </c>
      <c r="N2596" s="31"/>
      <c r="O2596" s="31" t="s">
        <v>13045</v>
      </c>
      <c r="P2596" s="31" t="s">
        <v>4202</v>
      </c>
      <c r="Q2596" s="31" t="s">
        <v>5168</v>
      </c>
    </row>
    <row r="2597" spans="1:17" x14ac:dyDescent="0.2">
      <c r="A2597" s="31" t="s">
        <v>13119</v>
      </c>
      <c r="B2597" s="31" t="s">
        <v>13120</v>
      </c>
      <c r="C2597" s="31" t="s">
        <v>13121</v>
      </c>
      <c r="D2597" s="31" t="s">
        <v>3948</v>
      </c>
      <c r="E2597" s="31" t="s">
        <v>13085</v>
      </c>
      <c r="F2597" s="31" t="s">
        <v>3948</v>
      </c>
      <c r="G2597" s="47"/>
      <c r="H2597" s="33">
        <v>0</v>
      </c>
      <c r="I2597" s="31" t="s">
        <v>5294</v>
      </c>
      <c r="J2597" s="31" t="s">
        <v>5295</v>
      </c>
      <c r="K2597" s="31" t="s">
        <v>5164</v>
      </c>
      <c r="L2597" s="31" t="s">
        <v>5641</v>
      </c>
      <c r="M2597" s="31" t="s">
        <v>5297</v>
      </c>
      <c r="N2597" s="31"/>
      <c r="O2597" s="31" t="s">
        <v>13045</v>
      </c>
      <c r="P2597" s="31" t="s">
        <v>4202</v>
      </c>
      <c r="Q2597" s="31" t="s">
        <v>5168</v>
      </c>
    </row>
    <row r="2598" spans="1:17" x14ac:dyDescent="0.2">
      <c r="A2598" s="31" t="s">
        <v>13122</v>
      </c>
      <c r="B2598" s="31" t="s">
        <v>13123</v>
      </c>
      <c r="C2598" s="31" t="s">
        <v>13124</v>
      </c>
      <c r="D2598" s="31" t="s">
        <v>3948</v>
      </c>
      <c r="E2598" s="31" t="s">
        <v>13085</v>
      </c>
      <c r="F2598" s="31" t="s">
        <v>3948</v>
      </c>
      <c r="G2598" s="47"/>
      <c r="H2598" s="33">
        <v>0</v>
      </c>
      <c r="I2598" s="31" t="s">
        <v>5661</v>
      </c>
      <c r="J2598" s="31" t="s">
        <v>5662</v>
      </c>
      <c r="K2598" s="31" t="s">
        <v>5164</v>
      </c>
      <c r="L2598" s="31" t="s">
        <v>5278</v>
      </c>
      <c r="M2598" s="31" t="s">
        <v>5663</v>
      </c>
      <c r="N2598" s="31"/>
      <c r="O2598" s="31" t="s">
        <v>13045</v>
      </c>
      <c r="P2598" s="31" t="s">
        <v>4202</v>
      </c>
      <c r="Q2598" s="31" t="s">
        <v>5168</v>
      </c>
    </row>
    <row r="2599" spans="1:17" x14ac:dyDescent="0.2">
      <c r="A2599" s="31" t="s">
        <v>13125</v>
      </c>
      <c r="B2599" s="31" t="s">
        <v>13126</v>
      </c>
      <c r="C2599" s="31" t="s">
        <v>13127</v>
      </c>
      <c r="D2599" s="31" t="s">
        <v>3948</v>
      </c>
      <c r="E2599" s="31" t="s">
        <v>13085</v>
      </c>
      <c r="F2599" s="31" t="s">
        <v>3948</v>
      </c>
      <c r="G2599" s="47"/>
      <c r="H2599" s="33">
        <v>0</v>
      </c>
      <c r="I2599" s="31" t="s">
        <v>5294</v>
      </c>
      <c r="J2599" s="31" t="s">
        <v>5295</v>
      </c>
      <c r="K2599" s="31" t="s">
        <v>5164</v>
      </c>
      <c r="L2599" s="31" t="s">
        <v>9355</v>
      </c>
      <c r="M2599" s="31" t="s">
        <v>5297</v>
      </c>
      <c r="N2599" s="31"/>
      <c r="O2599" s="31" t="s">
        <v>13045</v>
      </c>
      <c r="P2599" s="31" t="s">
        <v>4202</v>
      </c>
      <c r="Q2599" s="31" t="s">
        <v>5168</v>
      </c>
    </row>
    <row r="2600" spans="1:17" x14ac:dyDescent="0.2">
      <c r="A2600" s="31" t="s">
        <v>13128</v>
      </c>
      <c r="B2600" s="31" t="s">
        <v>5141</v>
      </c>
      <c r="C2600" s="31" t="s">
        <v>13129</v>
      </c>
      <c r="D2600" s="31" t="s">
        <v>3948</v>
      </c>
      <c r="E2600" s="31" t="s">
        <v>13085</v>
      </c>
      <c r="F2600" s="31" t="s">
        <v>3948</v>
      </c>
      <c r="G2600" s="47"/>
      <c r="H2600" s="33">
        <v>0</v>
      </c>
      <c r="I2600" s="31" t="s">
        <v>5661</v>
      </c>
      <c r="J2600" s="31" t="s">
        <v>5662</v>
      </c>
      <c r="K2600" s="31" t="s">
        <v>5164</v>
      </c>
      <c r="L2600" s="31" t="s">
        <v>5278</v>
      </c>
      <c r="M2600" s="31" t="s">
        <v>5663</v>
      </c>
      <c r="N2600" s="31" t="s">
        <v>9345</v>
      </c>
      <c r="O2600" s="31" t="s">
        <v>13045</v>
      </c>
      <c r="P2600" s="31" t="s">
        <v>4202</v>
      </c>
      <c r="Q2600" s="31" t="s">
        <v>5168</v>
      </c>
    </row>
    <row r="2601" spans="1:17" x14ac:dyDescent="0.2">
      <c r="A2601" s="31" t="s">
        <v>13130</v>
      </c>
      <c r="B2601" s="31" t="s">
        <v>4489</v>
      </c>
      <c r="C2601" s="31" t="s">
        <v>13131</v>
      </c>
      <c r="D2601" s="31" t="s">
        <v>3948</v>
      </c>
      <c r="E2601" s="31" t="s">
        <v>13085</v>
      </c>
      <c r="F2601" s="31" t="s">
        <v>3948</v>
      </c>
      <c r="G2601" s="47"/>
      <c r="H2601" s="33">
        <v>0</v>
      </c>
      <c r="I2601" s="31" t="s">
        <v>5661</v>
      </c>
      <c r="J2601" s="31" t="s">
        <v>5662</v>
      </c>
      <c r="K2601" s="31" t="s">
        <v>5164</v>
      </c>
      <c r="L2601" s="31" t="s">
        <v>5278</v>
      </c>
      <c r="M2601" s="31" t="s">
        <v>5663</v>
      </c>
      <c r="N2601" s="31"/>
      <c r="O2601" s="31" t="s">
        <v>13045</v>
      </c>
      <c r="P2601" s="31" t="s">
        <v>4202</v>
      </c>
      <c r="Q2601" s="31" t="s">
        <v>5168</v>
      </c>
    </row>
    <row r="2602" spans="1:17" hidden="1" x14ac:dyDescent="0.2">
      <c r="A2602" s="31" t="s">
        <v>13132</v>
      </c>
      <c r="B2602" s="31" t="s">
        <v>13133</v>
      </c>
      <c r="C2602" s="31" t="s">
        <v>13134</v>
      </c>
      <c r="D2602" s="31"/>
      <c r="E2602" s="31" t="s">
        <v>5171</v>
      </c>
      <c r="F2602" s="31" t="s">
        <v>13135</v>
      </c>
      <c r="G2602" s="47">
        <v>60</v>
      </c>
      <c r="H2602" s="33">
        <v>0</v>
      </c>
      <c r="I2602" s="31"/>
      <c r="J2602" s="31"/>
      <c r="K2602" s="31" t="s">
        <v>5164</v>
      </c>
      <c r="L2602" s="31" t="s">
        <v>7961</v>
      </c>
      <c r="M2602" s="31" t="s">
        <v>5239</v>
      </c>
      <c r="N2602" s="31"/>
      <c r="O2602" s="31" t="s">
        <v>13132</v>
      </c>
      <c r="P2602" s="31" t="s">
        <v>13133</v>
      </c>
      <c r="Q2602" s="31" t="s">
        <v>5168</v>
      </c>
    </row>
    <row r="2603" spans="1:17" hidden="1" x14ac:dyDescent="0.2">
      <c r="A2603" s="31" t="s">
        <v>13136</v>
      </c>
      <c r="B2603" s="31" t="s">
        <v>13137</v>
      </c>
      <c r="C2603" s="31" t="s">
        <v>13138</v>
      </c>
      <c r="D2603" s="31"/>
      <c r="E2603" s="31" t="s">
        <v>5171</v>
      </c>
      <c r="F2603" s="31" t="s">
        <v>13139</v>
      </c>
      <c r="G2603" s="47"/>
      <c r="H2603" s="33">
        <v>0</v>
      </c>
      <c r="I2603" s="31"/>
      <c r="J2603" s="31"/>
      <c r="K2603" s="31" t="s">
        <v>5164</v>
      </c>
      <c r="L2603" s="31" t="s">
        <v>5165</v>
      </c>
      <c r="M2603" s="31" t="s">
        <v>5192</v>
      </c>
      <c r="N2603" s="31"/>
      <c r="O2603" s="31" t="s">
        <v>13136</v>
      </c>
      <c r="P2603" s="31" t="s">
        <v>13137</v>
      </c>
      <c r="Q2603" s="31" t="s">
        <v>5168</v>
      </c>
    </row>
    <row r="2604" spans="1:17" hidden="1" x14ac:dyDescent="0.2">
      <c r="A2604" s="31" t="s">
        <v>13140</v>
      </c>
      <c r="B2604" s="31" t="s">
        <v>13141</v>
      </c>
      <c r="C2604" s="31" t="s">
        <v>13142</v>
      </c>
      <c r="D2604" s="31"/>
      <c r="E2604" s="31" t="s">
        <v>5171</v>
      </c>
      <c r="F2604" s="31" t="s">
        <v>13143</v>
      </c>
      <c r="G2604" s="47"/>
      <c r="H2604" s="33">
        <v>0</v>
      </c>
      <c r="I2604" s="31"/>
      <c r="J2604" s="31"/>
      <c r="K2604" s="31" t="s">
        <v>5164</v>
      </c>
      <c r="L2604" s="31" t="s">
        <v>5165</v>
      </c>
      <c r="M2604" s="31" t="s">
        <v>5390</v>
      </c>
      <c r="N2604" s="31"/>
      <c r="O2604" s="31" t="s">
        <v>13140</v>
      </c>
      <c r="P2604" s="31" t="s">
        <v>13141</v>
      </c>
      <c r="Q2604" s="31" t="s">
        <v>5168</v>
      </c>
    </row>
    <row r="2605" spans="1:17" hidden="1" x14ac:dyDescent="0.2">
      <c r="A2605" s="31" t="s">
        <v>13144</v>
      </c>
      <c r="B2605" s="31" t="s">
        <v>13145</v>
      </c>
      <c r="C2605" s="31" t="s">
        <v>13146</v>
      </c>
      <c r="D2605" s="31"/>
      <c r="E2605" s="31" t="s">
        <v>5171</v>
      </c>
      <c r="F2605" s="31" t="s">
        <v>13147</v>
      </c>
      <c r="G2605" s="47"/>
      <c r="H2605" s="33">
        <v>0</v>
      </c>
      <c r="I2605" s="31" t="s">
        <v>5212</v>
      </c>
      <c r="J2605" s="31" t="s">
        <v>5213</v>
      </c>
      <c r="K2605" s="31" t="s">
        <v>5164</v>
      </c>
      <c r="L2605" s="31" t="s">
        <v>5165</v>
      </c>
      <c r="M2605" s="31" t="s">
        <v>5214</v>
      </c>
      <c r="N2605" s="31"/>
      <c r="O2605" s="31" t="s">
        <v>13144</v>
      </c>
      <c r="P2605" s="31" t="s">
        <v>13145</v>
      </c>
      <c r="Q2605" s="31" t="s">
        <v>5168</v>
      </c>
    </row>
    <row r="2606" spans="1:17" hidden="1" x14ac:dyDescent="0.2">
      <c r="A2606" s="31" t="s">
        <v>13148</v>
      </c>
      <c r="B2606" s="31" t="s">
        <v>13149</v>
      </c>
      <c r="C2606" s="31" t="s">
        <v>13150</v>
      </c>
      <c r="D2606" s="31"/>
      <c r="E2606" s="31" t="s">
        <v>5171</v>
      </c>
      <c r="F2606" s="31" t="s">
        <v>13151</v>
      </c>
      <c r="G2606" s="47"/>
      <c r="H2606" s="33">
        <v>0</v>
      </c>
      <c r="I2606" s="31" t="s">
        <v>9692</v>
      </c>
      <c r="J2606" s="31" t="s">
        <v>9693</v>
      </c>
      <c r="K2606" s="31" t="s">
        <v>5164</v>
      </c>
      <c r="L2606" s="31" t="s">
        <v>5165</v>
      </c>
      <c r="M2606" s="31" t="s">
        <v>5390</v>
      </c>
      <c r="N2606" s="31"/>
      <c r="O2606" s="31" t="s">
        <v>13148</v>
      </c>
      <c r="P2606" s="31" t="s">
        <v>13149</v>
      </c>
      <c r="Q2606" s="31" t="s">
        <v>5168</v>
      </c>
    </row>
    <row r="2607" spans="1:17" hidden="1" x14ac:dyDescent="0.2">
      <c r="A2607" s="31" t="s">
        <v>3965</v>
      </c>
      <c r="B2607" s="31" t="s">
        <v>3966</v>
      </c>
      <c r="C2607" s="31" t="s">
        <v>13152</v>
      </c>
      <c r="D2607" s="31"/>
      <c r="E2607" s="31" t="s">
        <v>5419</v>
      </c>
      <c r="F2607" s="31" t="s">
        <v>13153</v>
      </c>
      <c r="G2607" s="47">
        <v>60</v>
      </c>
      <c r="H2607" s="33">
        <v>0</v>
      </c>
      <c r="I2607" s="31" t="s">
        <v>5661</v>
      </c>
      <c r="J2607" s="31" t="s">
        <v>5662</v>
      </c>
      <c r="K2607" s="31" t="s">
        <v>5164</v>
      </c>
      <c r="L2607" s="31" t="s">
        <v>5278</v>
      </c>
      <c r="M2607" s="31" t="s">
        <v>5673</v>
      </c>
      <c r="N2607" s="31" t="s">
        <v>13154</v>
      </c>
      <c r="O2607" t="s">
        <v>3965</v>
      </c>
      <c r="P2607" s="31" t="s">
        <v>3966</v>
      </c>
      <c r="Q2607" s="31" t="s">
        <v>5168</v>
      </c>
    </row>
    <row r="2608" spans="1:17" hidden="1" x14ac:dyDescent="0.2">
      <c r="A2608" s="31" t="s">
        <v>13155</v>
      </c>
      <c r="B2608" s="31" t="s">
        <v>4162</v>
      </c>
      <c r="C2608" s="31" t="s">
        <v>13156</v>
      </c>
      <c r="D2608" s="31"/>
      <c r="E2608" s="31" t="s">
        <v>5419</v>
      </c>
      <c r="F2608" s="31" t="s">
        <v>3948</v>
      </c>
      <c r="G2608" s="47">
        <v>60</v>
      </c>
      <c r="H2608" s="33">
        <v>0</v>
      </c>
      <c r="I2608" s="31" t="s">
        <v>5421</v>
      </c>
      <c r="J2608" s="31" t="s">
        <v>5422</v>
      </c>
      <c r="K2608" s="31" t="s">
        <v>5164</v>
      </c>
      <c r="L2608" s="31" t="s">
        <v>5278</v>
      </c>
      <c r="M2608" s="31" t="s">
        <v>5446</v>
      </c>
      <c r="N2608" s="31"/>
      <c r="O2608" t="s">
        <v>3965</v>
      </c>
      <c r="P2608" s="31" t="s">
        <v>3966</v>
      </c>
      <c r="Q2608" s="31" t="s">
        <v>5168</v>
      </c>
    </row>
    <row r="2609" spans="1:17" hidden="1" x14ac:dyDescent="0.2">
      <c r="A2609" s="31" t="s">
        <v>13157</v>
      </c>
      <c r="B2609" s="31" t="s">
        <v>4362</v>
      </c>
      <c r="C2609" s="31" t="s">
        <v>13158</v>
      </c>
      <c r="D2609" s="31"/>
      <c r="E2609" s="31" t="s">
        <v>5419</v>
      </c>
      <c r="F2609" s="31" t="s">
        <v>3948</v>
      </c>
      <c r="G2609" s="47">
        <v>60</v>
      </c>
      <c r="H2609" s="33">
        <v>0</v>
      </c>
      <c r="I2609" s="31" t="s">
        <v>5661</v>
      </c>
      <c r="J2609" s="31" t="s">
        <v>5662</v>
      </c>
      <c r="K2609" s="31" t="s">
        <v>5164</v>
      </c>
      <c r="L2609" s="31" t="s">
        <v>5278</v>
      </c>
      <c r="M2609" s="31" t="s">
        <v>5819</v>
      </c>
      <c r="N2609" s="31"/>
      <c r="O2609" t="s">
        <v>3965</v>
      </c>
      <c r="P2609" s="31" t="s">
        <v>3966</v>
      </c>
      <c r="Q2609" s="31" t="s">
        <v>5168</v>
      </c>
    </row>
    <row r="2610" spans="1:17" hidden="1" x14ac:dyDescent="0.2">
      <c r="A2610" s="31" t="s">
        <v>13159</v>
      </c>
      <c r="B2610" s="31" t="s">
        <v>3967</v>
      </c>
      <c r="C2610" s="31" t="s">
        <v>13160</v>
      </c>
      <c r="D2610" s="31"/>
      <c r="E2610" s="31" t="s">
        <v>5419</v>
      </c>
      <c r="F2610" s="31" t="s">
        <v>3948</v>
      </c>
      <c r="G2610" s="47">
        <v>60</v>
      </c>
      <c r="H2610" s="33">
        <v>0</v>
      </c>
      <c r="I2610" s="31" t="s">
        <v>5661</v>
      </c>
      <c r="J2610" s="31" t="s">
        <v>5662</v>
      </c>
      <c r="K2610" s="31" t="s">
        <v>5164</v>
      </c>
      <c r="L2610" s="31" t="s">
        <v>5278</v>
      </c>
      <c r="M2610" s="31" t="s">
        <v>5673</v>
      </c>
      <c r="N2610" s="31"/>
      <c r="O2610" t="s">
        <v>3965</v>
      </c>
      <c r="P2610" s="31" t="s">
        <v>3966</v>
      </c>
      <c r="Q2610" s="31" t="s">
        <v>5168</v>
      </c>
    </row>
    <row r="2611" spans="1:17" hidden="1" x14ac:dyDescent="0.2">
      <c r="A2611" s="31" t="s">
        <v>13161</v>
      </c>
      <c r="B2611" s="31" t="s">
        <v>4452</v>
      </c>
      <c r="C2611" s="31" t="s">
        <v>13162</v>
      </c>
      <c r="D2611" s="31"/>
      <c r="E2611" s="31" t="s">
        <v>5419</v>
      </c>
      <c r="F2611" s="31" t="s">
        <v>3948</v>
      </c>
      <c r="G2611" s="47">
        <v>60</v>
      </c>
      <c r="H2611" s="33">
        <v>0</v>
      </c>
      <c r="I2611" s="31" t="s">
        <v>5421</v>
      </c>
      <c r="J2611" s="31" t="s">
        <v>5422</v>
      </c>
      <c r="K2611" s="31" t="s">
        <v>5164</v>
      </c>
      <c r="L2611" s="31" t="s">
        <v>5278</v>
      </c>
      <c r="M2611" s="31" t="s">
        <v>5701</v>
      </c>
      <c r="N2611" s="31"/>
      <c r="O2611" t="s">
        <v>3965</v>
      </c>
      <c r="P2611" s="31" t="s">
        <v>3966</v>
      </c>
      <c r="Q2611" s="31" t="s">
        <v>5168</v>
      </c>
    </row>
    <row r="2612" spans="1:17" hidden="1" x14ac:dyDescent="0.2">
      <c r="A2612" s="31" t="s">
        <v>13163</v>
      </c>
      <c r="B2612" s="31" t="s">
        <v>4163</v>
      </c>
      <c r="C2612" s="31" t="s">
        <v>13164</v>
      </c>
      <c r="D2612" s="31"/>
      <c r="E2612" s="31" t="s">
        <v>5419</v>
      </c>
      <c r="F2612" s="31" t="s">
        <v>3948</v>
      </c>
      <c r="G2612" s="47">
        <v>60</v>
      </c>
      <c r="H2612" s="33">
        <v>0</v>
      </c>
      <c r="I2612" s="31" t="s">
        <v>5421</v>
      </c>
      <c r="J2612" s="31" t="s">
        <v>5422</v>
      </c>
      <c r="K2612" s="31" t="s">
        <v>5164</v>
      </c>
      <c r="L2612" s="31" t="s">
        <v>5278</v>
      </c>
      <c r="M2612" s="31" t="s">
        <v>5701</v>
      </c>
      <c r="N2612" s="31"/>
      <c r="O2612" t="s">
        <v>3965</v>
      </c>
      <c r="P2612" s="31" t="s">
        <v>3966</v>
      </c>
      <c r="Q2612" s="31" t="s">
        <v>5168</v>
      </c>
    </row>
    <row r="2613" spans="1:17" hidden="1" x14ac:dyDescent="0.2">
      <c r="A2613" s="31" t="s">
        <v>13165</v>
      </c>
      <c r="B2613" s="31" t="s">
        <v>4451</v>
      </c>
      <c r="C2613" s="31" t="s">
        <v>13166</v>
      </c>
      <c r="D2613" s="31"/>
      <c r="E2613" s="31" t="s">
        <v>5171</v>
      </c>
      <c r="F2613" s="31" t="s">
        <v>3948</v>
      </c>
      <c r="G2613" s="47">
        <v>60</v>
      </c>
      <c r="H2613" s="33">
        <v>0</v>
      </c>
      <c r="I2613" s="31" t="s">
        <v>5172</v>
      </c>
      <c r="J2613" s="31" t="s">
        <v>5173</v>
      </c>
      <c r="K2613" s="31" t="s">
        <v>5164</v>
      </c>
      <c r="L2613" s="31" t="s">
        <v>5165</v>
      </c>
      <c r="M2613" s="31" t="s">
        <v>5224</v>
      </c>
      <c r="N2613" s="31" t="s">
        <v>9680</v>
      </c>
      <c r="O2613" t="s">
        <v>3965</v>
      </c>
      <c r="P2613" s="31" t="s">
        <v>3966</v>
      </c>
      <c r="Q2613" s="31" t="s">
        <v>5168</v>
      </c>
    </row>
    <row r="2614" spans="1:17" hidden="1" x14ac:dyDescent="0.2">
      <c r="A2614" s="31" t="s">
        <v>13167</v>
      </c>
      <c r="B2614" s="31" t="s">
        <v>13168</v>
      </c>
      <c r="C2614" s="31" t="s">
        <v>13169</v>
      </c>
      <c r="D2614" s="31"/>
      <c r="E2614" s="31" t="s">
        <v>5171</v>
      </c>
      <c r="F2614" s="31" t="s">
        <v>3948</v>
      </c>
      <c r="G2614" s="47">
        <v>60</v>
      </c>
      <c r="H2614" s="33">
        <v>0</v>
      </c>
      <c r="I2614" s="31" t="s">
        <v>5172</v>
      </c>
      <c r="J2614" s="31" t="s">
        <v>5173</v>
      </c>
      <c r="K2614" s="31" t="s">
        <v>5164</v>
      </c>
      <c r="L2614" s="31" t="s">
        <v>5165</v>
      </c>
      <c r="M2614" s="31" t="s">
        <v>5224</v>
      </c>
      <c r="N2614" s="31" t="s">
        <v>10710</v>
      </c>
      <c r="O2614" t="s">
        <v>3965</v>
      </c>
      <c r="P2614" s="31" t="s">
        <v>3966</v>
      </c>
      <c r="Q2614" s="31" t="s">
        <v>5168</v>
      </c>
    </row>
    <row r="2615" spans="1:17" hidden="1" x14ac:dyDescent="0.2">
      <c r="A2615" s="31" t="s">
        <v>13170</v>
      </c>
      <c r="B2615" s="31" t="s">
        <v>13171</v>
      </c>
      <c r="C2615" s="31" t="s">
        <v>13172</v>
      </c>
      <c r="D2615" s="31"/>
      <c r="E2615" s="31" t="s">
        <v>5419</v>
      </c>
      <c r="F2615" s="31" t="s">
        <v>13173</v>
      </c>
      <c r="G2615" s="47"/>
      <c r="H2615" s="33">
        <v>0</v>
      </c>
      <c r="I2615" s="31" t="s">
        <v>5661</v>
      </c>
      <c r="J2615" s="31" t="s">
        <v>5662</v>
      </c>
      <c r="K2615" s="31" t="s">
        <v>5164</v>
      </c>
      <c r="L2615" s="31" t="s">
        <v>5278</v>
      </c>
      <c r="M2615" s="31" t="s">
        <v>5290</v>
      </c>
      <c r="N2615" s="31"/>
      <c r="O2615" s="31" t="s">
        <v>13170</v>
      </c>
      <c r="P2615" s="31" t="s">
        <v>13171</v>
      </c>
      <c r="Q2615" s="31" t="s">
        <v>8608</v>
      </c>
    </row>
    <row r="2616" spans="1:17" hidden="1" x14ac:dyDescent="0.2">
      <c r="A2616" s="31" t="s">
        <v>13174</v>
      </c>
      <c r="B2616" s="31" t="s">
        <v>13175</v>
      </c>
      <c r="C2616" s="31" t="s">
        <v>13176</v>
      </c>
      <c r="D2616" s="31"/>
      <c r="E2616" s="31" t="s">
        <v>5419</v>
      </c>
      <c r="F2616" s="31"/>
      <c r="G2616" s="47">
        <v>30</v>
      </c>
      <c r="H2616" s="33">
        <v>0</v>
      </c>
      <c r="I2616" s="31" t="s">
        <v>5421</v>
      </c>
      <c r="J2616" s="31" t="s">
        <v>5422</v>
      </c>
      <c r="K2616" s="31" t="s">
        <v>5164</v>
      </c>
      <c r="L2616" s="31" t="s">
        <v>5278</v>
      </c>
      <c r="M2616" s="31" t="s">
        <v>5627</v>
      </c>
      <c r="N2616" s="31"/>
      <c r="O2616" s="31" t="s">
        <v>13177</v>
      </c>
      <c r="P2616" s="31" t="s">
        <v>13178</v>
      </c>
      <c r="Q2616" s="31" t="s">
        <v>8608</v>
      </c>
    </row>
    <row r="2617" spans="1:17" hidden="1" x14ac:dyDescent="0.2">
      <c r="A2617" s="31" t="s">
        <v>13179</v>
      </c>
      <c r="B2617" s="31" t="s">
        <v>13180</v>
      </c>
      <c r="C2617" s="31" t="s">
        <v>13181</v>
      </c>
      <c r="D2617" s="31"/>
      <c r="E2617" s="31" t="s">
        <v>5419</v>
      </c>
      <c r="F2617" s="31"/>
      <c r="G2617" s="47">
        <v>30</v>
      </c>
      <c r="H2617" s="33">
        <v>0</v>
      </c>
      <c r="I2617" s="31" t="s">
        <v>5421</v>
      </c>
      <c r="J2617" s="31" t="s">
        <v>5422</v>
      </c>
      <c r="K2617" s="31" t="s">
        <v>5164</v>
      </c>
      <c r="L2617" s="31" t="s">
        <v>5278</v>
      </c>
      <c r="M2617" s="31" t="s">
        <v>5627</v>
      </c>
      <c r="N2617" s="31"/>
      <c r="O2617" s="31" t="s">
        <v>13177</v>
      </c>
      <c r="P2617" s="31" t="s">
        <v>13178</v>
      </c>
      <c r="Q2617" s="31" t="s">
        <v>8608</v>
      </c>
    </row>
    <row r="2618" spans="1:17" hidden="1" x14ac:dyDescent="0.2">
      <c r="A2618" s="31" t="s">
        <v>13182</v>
      </c>
      <c r="B2618" s="31" t="s">
        <v>13183</v>
      </c>
      <c r="C2618" s="31" t="s">
        <v>13184</v>
      </c>
      <c r="D2618" s="31"/>
      <c r="E2618" s="31" t="s">
        <v>5419</v>
      </c>
      <c r="F2618" s="31"/>
      <c r="G2618" s="47">
        <v>30</v>
      </c>
      <c r="H2618" s="33">
        <v>0</v>
      </c>
      <c r="I2618" s="31" t="s">
        <v>5421</v>
      </c>
      <c r="J2618" s="31" t="s">
        <v>5422</v>
      </c>
      <c r="K2618" s="31" t="s">
        <v>5164</v>
      </c>
      <c r="L2618" s="31" t="s">
        <v>5278</v>
      </c>
      <c r="M2618" s="31" t="s">
        <v>5627</v>
      </c>
      <c r="N2618" s="31"/>
      <c r="O2618" s="31" t="s">
        <v>13177</v>
      </c>
      <c r="P2618" s="31" t="s">
        <v>13178</v>
      </c>
      <c r="Q2618" s="31" t="s">
        <v>8608</v>
      </c>
    </row>
    <row r="2619" spans="1:17" hidden="1" x14ac:dyDescent="0.2">
      <c r="A2619" s="31" t="s">
        <v>13185</v>
      </c>
      <c r="B2619" s="31" t="s">
        <v>13186</v>
      </c>
      <c r="C2619" s="31" t="s">
        <v>13187</v>
      </c>
      <c r="D2619" s="31"/>
      <c r="E2619" s="31" t="s">
        <v>5419</v>
      </c>
      <c r="F2619" s="31"/>
      <c r="G2619" s="47">
        <v>30</v>
      </c>
      <c r="H2619" s="33">
        <v>0</v>
      </c>
      <c r="I2619" s="31" t="s">
        <v>5421</v>
      </c>
      <c r="J2619" s="31" t="s">
        <v>5422</v>
      </c>
      <c r="K2619" s="31" t="s">
        <v>5164</v>
      </c>
      <c r="L2619" s="31" t="s">
        <v>5278</v>
      </c>
      <c r="M2619" s="31" t="s">
        <v>5627</v>
      </c>
      <c r="N2619" s="31"/>
      <c r="O2619" s="31" t="s">
        <v>13177</v>
      </c>
      <c r="P2619" s="31" t="s">
        <v>13178</v>
      </c>
      <c r="Q2619" s="31" t="s">
        <v>8608</v>
      </c>
    </row>
    <row r="2620" spans="1:17" hidden="1" x14ac:dyDescent="0.2">
      <c r="A2620" s="31" t="s">
        <v>13188</v>
      </c>
      <c r="B2620" s="31" t="s">
        <v>13189</v>
      </c>
      <c r="C2620" s="31" t="s">
        <v>13190</v>
      </c>
      <c r="D2620" s="31"/>
      <c r="E2620" s="31" t="s">
        <v>5419</v>
      </c>
      <c r="F2620" s="31"/>
      <c r="G2620" s="47">
        <v>30</v>
      </c>
      <c r="H2620" s="33">
        <v>0</v>
      </c>
      <c r="I2620" s="31" t="s">
        <v>5421</v>
      </c>
      <c r="J2620" s="31" t="s">
        <v>5422</v>
      </c>
      <c r="K2620" s="31" t="s">
        <v>5164</v>
      </c>
      <c r="L2620" s="31" t="s">
        <v>5278</v>
      </c>
      <c r="M2620" s="31" t="s">
        <v>5627</v>
      </c>
      <c r="N2620" s="31"/>
      <c r="O2620" s="31" t="s">
        <v>13177</v>
      </c>
      <c r="P2620" s="31" t="s">
        <v>13178</v>
      </c>
      <c r="Q2620" s="31" t="s">
        <v>8608</v>
      </c>
    </row>
    <row r="2621" spans="1:17" hidden="1" x14ac:dyDescent="0.2">
      <c r="A2621" s="31" t="s">
        <v>13191</v>
      </c>
      <c r="B2621" s="31" t="s">
        <v>13192</v>
      </c>
      <c r="C2621" s="31" t="s">
        <v>13193</v>
      </c>
      <c r="D2621" s="31"/>
      <c r="E2621" s="31" t="s">
        <v>5419</v>
      </c>
      <c r="F2621" s="31"/>
      <c r="G2621" s="47">
        <v>30</v>
      </c>
      <c r="H2621" s="33">
        <v>0</v>
      </c>
      <c r="I2621" s="31" t="s">
        <v>5421</v>
      </c>
      <c r="J2621" s="31" t="s">
        <v>5422</v>
      </c>
      <c r="K2621" s="31" t="s">
        <v>5164</v>
      </c>
      <c r="L2621" s="31" t="s">
        <v>5278</v>
      </c>
      <c r="M2621" s="31" t="s">
        <v>5290</v>
      </c>
      <c r="N2621" s="31"/>
      <c r="O2621" s="31" t="s">
        <v>13177</v>
      </c>
      <c r="P2621" s="31" t="s">
        <v>13178</v>
      </c>
      <c r="Q2621" s="31" t="s">
        <v>8608</v>
      </c>
    </row>
    <row r="2622" spans="1:17" hidden="1" x14ac:dyDescent="0.2">
      <c r="A2622" s="31" t="s">
        <v>13194</v>
      </c>
      <c r="B2622" s="31" t="s">
        <v>13195</v>
      </c>
      <c r="C2622" s="31" t="s">
        <v>13196</v>
      </c>
      <c r="D2622" s="31"/>
      <c r="E2622" s="31" t="s">
        <v>5419</v>
      </c>
      <c r="F2622" s="31"/>
      <c r="G2622" s="47">
        <v>30</v>
      </c>
      <c r="H2622" s="33">
        <v>0</v>
      </c>
      <c r="I2622" s="31" t="s">
        <v>5661</v>
      </c>
      <c r="J2622" s="31" t="s">
        <v>5662</v>
      </c>
      <c r="K2622" s="31" t="s">
        <v>5164</v>
      </c>
      <c r="L2622" s="31" t="s">
        <v>5278</v>
      </c>
      <c r="M2622" s="31" t="s">
        <v>5290</v>
      </c>
      <c r="N2622" s="31"/>
      <c r="O2622" s="31" t="s">
        <v>13177</v>
      </c>
      <c r="P2622" s="31" t="s">
        <v>13178</v>
      </c>
      <c r="Q2622" s="31" t="s">
        <v>8608</v>
      </c>
    </row>
    <row r="2623" spans="1:17" hidden="1" x14ac:dyDescent="0.2">
      <c r="A2623" s="31" t="s">
        <v>13197</v>
      </c>
      <c r="B2623" s="31" t="s">
        <v>13198</v>
      </c>
      <c r="C2623" s="31" t="s">
        <v>13199</v>
      </c>
      <c r="D2623" s="31"/>
      <c r="E2623" s="31" t="s">
        <v>5419</v>
      </c>
      <c r="F2623" s="31"/>
      <c r="G2623" s="47">
        <v>30</v>
      </c>
      <c r="H2623" s="33">
        <v>0</v>
      </c>
      <c r="I2623" s="31" t="s">
        <v>5661</v>
      </c>
      <c r="J2623" s="31" t="s">
        <v>5662</v>
      </c>
      <c r="K2623" s="31" t="s">
        <v>5164</v>
      </c>
      <c r="L2623" s="31" t="s">
        <v>5278</v>
      </c>
      <c r="M2623" s="31" t="s">
        <v>5290</v>
      </c>
      <c r="N2623" s="31"/>
      <c r="O2623" s="31" t="s">
        <v>13177</v>
      </c>
      <c r="P2623" s="31" t="s">
        <v>13178</v>
      </c>
      <c r="Q2623" s="31" t="s">
        <v>8608</v>
      </c>
    </row>
    <row r="2624" spans="1:17" hidden="1" x14ac:dyDescent="0.2">
      <c r="A2624" s="31" t="s">
        <v>13200</v>
      </c>
      <c r="B2624" s="31" t="s">
        <v>13201</v>
      </c>
      <c r="C2624" s="31" t="s">
        <v>13202</v>
      </c>
      <c r="D2624" s="31"/>
      <c r="E2624" s="31" t="s">
        <v>5419</v>
      </c>
      <c r="F2624" s="31"/>
      <c r="G2624" s="47">
        <v>30</v>
      </c>
      <c r="H2624" s="33">
        <v>0</v>
      </c>
      <c r="I2624" s="31" t="s">
        <v>5661</v>
      </c>
      <c r="J2624" s="31" t="s">
        <v>5662</v>
      </c>
      <c r="K2624" s="31" t="s">
        <v>5164</v>
      </c>
      <c r="L2624" s="31" t="s">
        <v>5278</v>
      </c>
      <c r="M2624" s="31" t="s">
        <v>5290</v>
      </c>
      <c r="N2624" s="31"/>
      <c r="O2624" s="31" t="s">
        <v>13177</v>
      </c>
      <c r="P2624" s="31" t="s">
        <v>13178</v>
      </c>
      <c r="Q2624" s="31" t="s">
        <v>8608</v>
      </c>
    </row>
    <row r="2625" spans="1:17" hidden="1" x14ac:dyDescent="0.2">
      <c r="A2625" s="31" t="s">
        <v>13203</v>
      </c>
      <c r="B2625" s="31" t="s">
        <v>13204</v>
      </c>
      <c r="C2625" s="31" t="s">
        <v>13205</v>
      </c>
      <c r="D2625" s="31"/>
      <c r="E2625" s="31" t="s">
        <v>5419</v>
      </c>
      <c r="F2625" s="31"/>
      <c r="G2625" s="47">
        <v>30</v>
      </c>
      <c r="H2625" s="33">
        <v>0</v>
      </c>
      <c r="I2625" s="31" t="s">
        <v>5661</v>
      </c>
      <c r="J2625" s="31" t="s">
        <v>5662</v>
      </c>
      <c r="K2625" s="31" t="s">
        <v>5164</v>
      </c>
      <c r="L2625" s="31" t="s">
        <v>5278</v>
      </c>
      <c r="M2625" s="31" t="s">
        <v>5290</v>
      </c>
      <c r="N2625" s="31"/>
      <c r="O2625" s="31" t="s">
        <v>13177</v>
      </c>
      <c r="P2625" s="31" t="s">
        <v>13178</v>
      </c>
      <c r="Q2625" s="31" t="s">
        <v>8608</v>
      </c>
    </row>
    <row r="2626" spans="1:17" hidden="1" x14ac:dyDescent="0.2">
      <c r="A2626" s="31" t="s">
        <v>13206</v>
      </c>
      <c r="B2626" s="31" t="s">
        <v>13207</v>
      </c>
      <c r="C2626" s="31" t="s">
        <v>13208</v>
      </c>
      <c r="D2626" s="31"/>
      <c r="E2626" s="31" t="s">
        <v>5419</v>
      </c>
      <c r="F2626" s="31"/>
      <c r="G2626" s="47">
        <v>30</v>
      </c>
      <c r="H2626" s="33">
        <v>0</v>
      </c>
      <c r="I2626" s="31" t="s">
        <v>5421</v>
      </c>
      <c r="J2626" s="31" t="s">
        <v>5422</v>
      </c>
      <c r="K2626" s="31" t="s">
        <v>5164</v>
      </c>
      <c r="L2626" s="31" t="s">
        <v>5278</v>
      </c>
      <c r="M2626" s="31" t="s">
        <v>5616</v>
      </c>
      <c r="N2626" s="31"/>
      <c r="O2626" s="31" t="s">
        <v>13177</v>
      </c>
      <c r="P2626" s="31" t="s">
        <v>13178</v>
      </c>
      <c r="Q2626" s="31" t="s">
        <v>8608</v>
      </c>
    </row>
    <row r="2627" spans="1:17" hidden="1" x14ac:dyDescent="0.2">
      <c r="A2627" s="31" t="s">
        <v>13209</v>
      </c>
      <c r="B2627" s="31" t="s">
        <v>13210</v>
      </c>
      <c r="C2627" s="31" t="s">
        <v>13211</v>
      </c>
      <c r="D2627" s="31"/>
      <c r="E2627" s="31" t="s">
        <v>5419</v>
      </c>
      <c r="F2627" s="31"/>
      <c r="G2627" s="47">
        <v>30</v>
      </c>
      <c r="H2627" s="33">
        <v>0</v>
      </c>
      <c r="I2627" s="31" t="s">
        <v>5421</v>
      </c>
      <c r="J2627" s="31" t="s">
        <v>5422</v>
      </c>
      <c r="K2627" s="31" t="s">
        <v>5164</v>
      </c>
      <c r="L2627" s="31" t="s">
        <v>5278</v>
      </c>
      <c r="M2627" s="31" t="s">
        <v>5616</v>
      </c>
      <c r="N2627" s="31"/>
      <c r="O2627" s="31" t="s">
        <v>13177</v>
      </c>
      <c r="P2627" s="31" t="s">
        <v>13178</v>
      </c>
      <c r="Q2627" s="31" t="s">
        <v>8608</v>
      </c>
    </row>
    <row r="2628" spans="1:17" hidden="1" x14ac:dyDescent="0.2">
      <c r="A2628" s="31" t="s">
        <v>13212</v>
      </c>
      <c r="B2628" s="31" t="s">
        <v>13213</v>
      </c>
      <c r="C2628" s="31" t="s">
        <v>13214</v>
      </c>
      <c r="D2628" s="31"/>
      <c r="E2628" s="31" t="s">
        <v>5419</v>
      </c>
      <c r="F2628" s="31"/>
      <c r="G2628" s="47">
        <v>30</v>
      </c>
      <c r="H2628" s="33">
        <v>0</v>
      </c>
      <c r="I2628" s="31" t="s">
        <v>5421</v>
      </c>
      <c r="J2628" s="31" t="s">
        <v>5422</v>
      </c>
      <c r="K2628" s="31" t="s">
        <v>5164</v>
      </c>
      <c r="L2628" s="31" t="s">
        <v>5278</v>
      </c>
      <c r="M2628" s="31" t="s">
        <v>5616</v>
      </c>
      <c r="N2628" s="31"/>
      <c r="O2628" s="31" t="s">
        <v>13177</v>
      </c>
      <c r="P2628" s="31" t="s">
        <v>13178</v>
      </c>
      <c r="Q2628" s="31" t="s">
        <v>8608</v>
      </c>
    </row>
    <row r="2629" spans="1:17" hidden="1" x14ac:dyDescent="0.2">
      <c r="A2629" s="31" t="s">
        <v>13215</v>
      </c>
      <c r="B2629" s="31" t="s">
        <v>13216</v>
      </c>
      <c r="C2629" s="31" t="s">
        <v>13217</v>
      </c>
      <c r="D2629" s="31"/>
      <c r="E2629" s="31" t="s">
        <v>5419</v>
      </c>
      <c r="F2629" s="31"/>
      <c r="G2629" s="47">
        <v>30</v>
      </c>
      <c r="H2629" s="33">
        <v>0</v>
      </c>
      <c r="I2629" s="31" t="s">
        <v>5421</v>
      </c>
      <c r="J2629" s="31" t="s">
        <v>5422</v>
      </c>
      <c r="K2629" s="31" t="s">
        <v>5164</v>
      </c>
      <c r="L2629" s="31" t="s">
        <v>5278</v>
      </c>
      <c r="M2629" s="31" t="s">
        <v>5616</v>
      </c>
      <c r="N2629" s="31"/>
      <c r="O2629" s="31" t="s">
        <v>13177</v>
      </c>
      <c r="P2629" s="31" t="s">
        <v>13178</v>
      </c>
      <c r="Q2629" s="31" t="s">
        <v>8608</v>
      </c>
    </row>
    <row r="2630" spans="1:17" hidden="1" x14ac:dyDescent="0.2">
      <c r="A2630" s="31" t="s">
        <v>13218</v>
      </c>
      <c r="B2630" s="31" t="s">
        <v>13219</v>
      </c>
      <c r="C2630" s="31" t="s">
        <v>13220</v>
      </c>
      <c r="D2630" s="31"/>
      <c r="E2630" s="31" t="s">
        <v>5419</v>
      </c>
      <c r="F2630" s="31"/>
      <c r="G2630" s="47">
        <v>30</v>
      </c>
      <c r="H2630" s="33">
        <v>0</v>
      </c>
      <c r="I2630" s="31" t="s">
        <v>5421</v>
      </c>
      <c r="J2630" s="31" t="s">
        <v>5422</v>
      </c>
      <c r="K2630" s="31" t="s">
        <v>5164</v>
      </c>
      <c r="L2630" s="31" t="s">
        <v>5278</v>
      </c>
      <c r="M2630" s="31" t="s">
        <v>6466</v>
      </c>
      <c r="N2630" s="31"/>
      <c r="O2630" s="31" t="s">
        <v>13177</v>
      </c>
      <c r="P2630" s="31" t="s">
        <v>13178</v>
      </c>
      <c r="Q2630" s="31" t="s">
        <v>8608</v>
      </c>
    </row>
    <row r="2631" spans="1:17" hidden="1" x14ac:dyDescent="0.2">
      <c r="A2631" s="31" t="s">
        <v>13221</v>
      </c>
      <c r="B2631" s="31" t="s">
        <v>13222</v>
      </c>
      <c r="C2631" s="31" t="s">
        <v>13223</v>
      </c>
      <c r="D2631" s="31"/>
      <c r="E2631" s="31" t="s">
        <v>5419</v>
      </c>
      <c r="F2631" s="31"/>
      <c r="G2631" s="47">
        <v>30</v>
      </c>
      <c r="H2631" s="33">
        <v>0</v>
      </c>
      <c r="I2631" s="31" t="s">
        <v>5421</v>
      </c>
      <c r="J2631" s="31" t="s">
        <v>5422</v>
      </c>
      <c r="K2631" s="31" t="s">
        <v>5164</v>
      </c>
      <c r="L2631" s="31" t="s">
        <v>5278</v>
      </c>
      <c r="M2631" s="31" t="s">
        <v>5609</v>
      </c>
      <c r="N2631" s="31"/>
      <c r="O2631" s="31" t="s">
        <v>13177</v>
      </c>
      <c r="P2631" s="31" t="s">
        <v>13178</v>
      </c>
      <c r="Q2631" s="31" t="s">
        <v>8608</v>
      </c>
    </row>
    <row r="2632" spans="1:17" hidden="1" x14ac:dyDescent="0.2">
      <c r="A2632" s="31" t="s">
        <v>13224</v>
      </c>
      <c r="B2632" s="31" t="s">
        <v>13225</v>
      </c>
      <c r="C2632" s="31" t="s">
        <v>13226</v>
      </c>
      <c r="D2632" s="31"/>
      <c r="E2632" s="31" t="s">
        <v>5419</v>
      </c>
      <c r="F2632" s="31"/>
      <c r="G2632" s="47">
        <v>30</v>
      </c>
      <c r="H2632" s="33">
        <v>0</v>
      </c>
      <c r="I2632" s="31" t="s">
        <v>5421</v>
      </c>
      <c r="J2632" s="31" t="s">
        <v>5422</v>
      </c>
      <c r="K2632" s="31" t="s">
        <v>5164</v>
      </c>
      <c r="L2632" s="31" t="s">
        <v>5278</v>
      </c>
      <c r="M2632" s="31" t="s">
        <v>5609</v>
      </c>
      <c r="N2632" s="31"/>
      <c r="O2632" s="31" t="s">
        <v>13177</v>
      </c>
      <c r="P2632" s="31" t="s">
        <v>13178</v>
      </c>
      <c r="Q2632" s="31" t="s">
        <v>8608</v>
      </c>
    </row>
    <row r="2633" spans="1:17" hidden="1" x14ac:dyDescent="0.2">
      <c r="A2633" s="31" t="s">
        <v>13227</v>
      </c>
      <c r="B2633" s="31" t="s">
        <v>13228</v>
      </c>
      <c r="C2633" s="31" t="s">
        <v>13229</v>
      </c>
      <c r="D2633" s="31"/>
      <c r="E2633" s="31" t="s">
        <v>5419</v>
      </c>
      <c r="F2633" s="31"/>
      <c r="G2633" s="47">
        <v>30</v>
      </c>
      <c r="H2633" s="33">
        <v>0</v>
      </c>
      <c r="I2633" s="31" t="s">
        <v>5421</v>
      </c>
      <c r="J2633" s="31" t="s">
        <v>5422</v>
      </c>
      <c r="K2633" s="31" t="s">
        <v>5164</v>
      </c>
      <c r="L2633" s="31" t="s">
        <v>5278</v>
      </c>
      <c r="M2633" s="31" t="s">
        <v>5609</v>
      </c>
      <c r="N2633" s="31"/>
      <c r="O2633" s="31" t="s">
        <v>13177</v>
      </c>
      <c r="P2633" s="31" t="s">
        <v>13178</v>
      </c>
      <c r="Q2633" s="31" t="s">
        <v>8608</v>
      </c>
    </row>
    <row r="2634" spans="1:17" hidden="1" x14ac:dyDescent="0.2">
      <c r="A2634" s="31" t="s">
        <v>13230</v>
      </c>
      <c r="B2634" s="31" t="s">
        <v>13231</v>
      </c>
      <c r="C2634" s="31" t="s">
        <v>13232</v>
      </c>
      <c r="D2634" s="31"/>
      <c r="E2634" s="31" t="s">
        <v>5419</v>
      </c>
      <c r="F2634" s="31"/>
      <c r="G2634" s="47">
        <v>30</v>
      </c>
      <c r="H2634" s="33">
        <v>0</v>
      </c>
      <c r="I2634" s="31" t="s">
        <v>5421</v>
      </c>
      <c r="J2634" s="31" t="s">
        <v>5422</v>
      </c>
      <c r="K2634" s="31" t="s">
        <v>5164</v>
      </c>
      <c r="L2634" s="31" t="s">
        <v>5278</v>
      </c>
      <c r="M2634" s="31" t="s">
        <v>5609</v>
      </c>
      <c r="N2634" s="31"/>
      <c r="O2634" s="31" t="s">
        <v>13177</v>
      </c>
      <c r="P2634" s="31" t="s">
        <v>13178</v>
      </c>
      <c r="Q2634" s="31" t="s">
        <v>8608</v>
      </c>
    </row>
    <row r="2635" spans="1:17" hidden="1" x14ac:dyDescent="0.2">
      <c r="A2635" s="31" t="s">
        <v>13233</v>
      </c>
      <c r="B2635" s="31" t="s">
        <v>13234</v>
      </c>
      <c r="C2635" s="31" t="s">
        <v>13235</v>
      </c>
      <c r="D2635" s="31"/>
      <c r="E2635" s="31" t="s">
        <v>5419</v>
      </c>
      <c r="F2635" s="31"/>
      <c r="G2635" s="47">
        <v>30</v>
      </c>
      <c r="H2635" s="33">
        <v>0</v>
      </c>
      <c r="I2635" s="31" t="s">
        <v>5421</v>
      </c>
      <c r="J2635" s="31" t="s">
        <v>5422</v>
      </c>
      <c r="K2635" s="31" t="s">
        <v>5164</v>
      </c>
      <c r="L2635" s="31" t="s">
        <v>5278</v>
      </c>
      <c r="M2635" s="31" t="s">
        <v>5609</v>
      </c>
      <c r="N2635" s="31"/>
      <c r="O2635" s="31" t="s">
        <v>13177</v>
      </c>
      <c r="P2635" s="31" t="s">
        <v>13178</v>
      </c>
      <c r="Q2635" s="31" t="s">
        <v>8608</v>
      </c>
    </row>
    <row r="2636" spans="1:17" hidden="1" x14ac:dyDescent="0.2">
      <c r="A2636" s="31" t="s">
        <v>13236</v>
      </c>
      <c r="B2636" s="31" t="s">
        <v>13237</v>
      </c>
      <c r="C2636" s="31" t="s">
        <v>13238</v>
      </c>
      <c r="D2636" s="31"/>
      <c r="E2636" s="31" t="s">
        <v>5419</v>
      </c>
      <c r="F2636" s="31"/>
      <c r="G2636" s="47">
        <v>30</v>
      </c>
      <c r="H2636" s="33">
        <v>0</v>
      </c>
      <c r="I2636" s="31" t="s">
        <v>5661</v>
      </c>
      <c r="J2636" s="31" t="s">
        <v>5662</v>
      </c>
      <c r="K2636" s="31" t="s">
        <v>5164</v>
      </c>
      <c r="L2636" s="31" t="s">
        <v>5278</v>
      </c>
      <c r="M2636" s="31" t="s">
        <v>5754</v>
      </c>
      <c r="N2636" s="31"/>
      <c r="O2636" s="31" t="s">
        <v>13177</v>
      </c>
      <c r="P2636" s="31" t="s">
        <v>13178</v>
      </c>
      <c r="Q2636" s="31" t="s">
        <v>8608</v>
      </c>
    </row>
    <row r="2637" spans="1:17" hidden="1" x14ac:dyDescent="0.2">
      <c r="A2637" s="31" t="s">
        <v>13239</v>
      </c>
      <c r="B2637" s="31" t="s">
        <v>13240</v>
      </c>
      <c r="C2637" s="31" t="s">
        <v>13241</v>
      </c>
      <c r="D2637" s="31"/>
      <c r="E2637" s="31" t="s">
        <v>5419</v>
      </c>
      <c r="F2637" s="31"/>
      <c r="G2637" s="47">
        <v>30</v>
      </c>
      <c r="H2637" s="33">
        <v>0</v>
      </c>
      <c r="I2637" s="31" t="s">
        <v>5661</v>
      </c>
      <c r="J2637" s="31" t="s">
        <v>5662</v>
      </c>
      <c r="K2637" s="31" t="s">
        <v>5164</v>
      </c>
      <c r="L2637" s="31" t="s">
        <v>5278</v>
      </c>
      <c r="M2637" s="31" t="s">
        <v>5663</v>
      </c>
      <c r="N2637" s="31"/>
      <c r="O2637" s="31" t="s">
        <v>13177</v>
      </c>
      <c r="P2637" s="31" t="s">
        <v>13178</v>
      </c>
      <c r="Q2637" s="31" t="s">
        <v>8608</v>
      </c>
    </row>
    <row r="2638" spans="1:17" hidden="1" x14ac:dyDescent="0.2">
      <c r="A2638" s="31" t="s">
        <v>13242</v>
      </c>
      <c r="B2638" s="31" t="s">
        <v>13243</v>
      </c>
      <c r="C2638" s="31" t="s">
        <v>13244</v>
      </c>
      <c r="D2638" s="31"/>
      <c r="E2638" s="31" t="s">
        <v>5419</v>
      </c>
      <c r="F2638" s="31"/>
      <c r="G2638" s="47">
        <v>30</v>
      </c>
      <c r="H2638" s="33">
        <v>0</v>
      </c>
      <c r="I2638" s="31" t="s">
        <v>5661</v>
      </c>
      <c r="J2638" s="31" t="s">
        <v>5662</v>
      </c>
      <c r="K2638" s="31" t="s">
        <v>5164</v>
      </c>
      <c r="L2638" s="31" t="s">
        <v>5278</v>
      </c>
      <c r="M2638" s="31" t="s">
        <v>5663</v>
      </c>
      <c r="N2638" s="31"/>
      <c r="O2638" s="31" t="s">
        <v>13177</v>
      </c>
      <c r="P2638" s="31" t="s">
        <v>13178</v>
      </c>
      <c r="Q2638" s="31" t="s">
        <v>8608</v>
      </c>
    </row>
    <row r="2639" spans="1:17" hidden="1" x14ac:dyDescent="0.2">
      <c r="A2639" s="31" t="s">
        <v>13245</v>
      </c>
      <c r="B2639" s="31" t="s">
        <v>13246</v>
      </c>
      <c r="C2639" s="31" t="s">
        <v>13247</v>
      </c>
      <c r="D2639" s="31"/>
      <c r="E2639" s="31" t="s">
        <v>5419</v>
      </c>
      <c r="F2639" s="31"/>
      <c r="G2639" s="47">
        <v>30</v>
      </c>
      <c r="H2639" s="33">
        <v>0</v>
      </c>
      <c r="I2639" s="31" t="s">
        <v>5661</v>
      </c>
      <c r="J2639" s="31" t="s">
        <v>5662</v>
      </c>
      <c r="K2639" s="31" t="s">
        <v>5164</v>
      </c>
      <c r="L2639" s="31" t="s">
        <v>5278</v>
      </c>
      <c r="M2639" s="31" t="s">
        <v>5663</v>
      </c>
      <c r="N2639" s="31"/>
      <c r="O2639" s="31" t="s">
        <v>13177</v>
      </c>
      <c r="P2639" s="31" t="s">
        <v>13178</v>
      </c>
      <c r="Q2639" s="31" t="s">
        <v>8608</v>
      </c>
    </row>
    <row r="2640" spans="1:17" hidden="1" x14ac:dyDescent="0.2">
      <c r="A2640" s="31" t="s">
        <v>13248</v>
      </c>
      <c r="B2640" s="31" t="s">
        <v>13249</v>
      </c>
      <c r="C2640" s="31" t="s">
        <v>13250</v>
      </c>
      <c r="D2640" s="31"/>
      <c r="E2640" s="31" t="s">
        <v>5419</v>
      </c>
      <c r="F2640" s="31"/>
      <c r="G2640" s="47">
        <v>30</v>
      </c>
      <c r="H2640" s="33">
        <v>0</v>
      </c>
      <c r="I2640" s="31" t="s">
        <v>5661</v>
      </c>
      <c r="J2640" s="31" t="s">
        <v>5662</v>
      </c>
      <c r="K2640" s="31" t="s">
        <v>5164</v>
      </c>
      <c r="L2640" s="31" t="s">
        <v>5278</v>
      </c>
      <c r="M2640" s="31" t="s">
        <v>5663</v>
      </c>
      <c r="N2640" s="31"/>
      <c r="O2640" s="31" t="s">
        <v>13177</v>
      </c>
      <c r="P2640" s="31" t="s">
        <v>13178</v>
      </c>
      <c r="Q2640" s="31" t="s">
        <v>8608</v>
      </c>
    </row>
    <row r="2641" spans="1:17" hidden="1" x14ac:dyDescent="0.2">
      <c r="A2641" s="31" t="s">
        <v>13251</v>
      </c>
      <c r="B2641" s="31" t="s">
        <v>13252</v>
      </c>
      <c r="C2641" s="31" t="s">
        <v>13253</v>
      </c>
      <c r="D2641" s="31"/>
      <c r="E2641" s="31" t="s">
        <v>5419</v>
      </c>
      <c r="F2641" s="31"/>
      <c r="G2641" s="47">
        <v>30</v>
      </c>
      <c r="H2641" s="33">
        <v>0</v>
      </c>
      <c r="I2641" s="31" t="s">
        <v>5421</v>
      </c>
      <c r="J2641" s="31" t="s">
        <v>5422</v>
      </c>
      <c r="K2641" s="31" t="s">
        <v>5164</v>
      </c>
      <c r="L2641" s="31" t="s">
        <v>5278</v>
      </c>
      <c r="M2641" s="31" t="s">
        <v>5279</v>
      </c>
      <c r="N2641" s="31"/>
      <c r="O2641" s="31" t="s">
        <v>13177</v>
      </c>
      <c r="P2641" s="31" t="s">
        <v>13178</v>
      </c>
      <c r="Q2641" s="31" t="s">
        <v>8608</v>
      </c>
    </row>
    <row r="2642" spans="1:17" hidden="1" x14ac:dyDescent="0.2">
      <c r="A2642" s="31" t="s">
        <v>13254</v>
      </c>
      <c r="B2642" s="31" t="s">
        <v>13178</v>
      </c>
      <c r="C2642" s="31" t="s">
        <v>13255</v>
      </c>
      <c r="D2642" s="31"/>
      <c r="E2642" s="31" t="s">
        <v>5419</v>
      </c>
      <c r="F2642" s="31" t="s">
        <v>13256</v>
      </c>
      <c r="G2642" s="47"/>
      <c r="H2642" s="33">
        <v>0</v>
      </c>
      <c r="I2642" s="31" t="s">
        <v>5421</v>
      </c>
      <c r="J2642" s="31" t="s">
        <v>5422</v>
      </c>
      <c r="K2642" s="31" t="s">
        <v>5164</v>
      </c>
      <c r="L2642" s="31" t="s">
        <v>5278</v>
      </c>
      <c r="M2642" s="31" t="s">
        <v>5794</v>
      </c>
      <c r="N2642" s="31" t="s">
        <v>13257</v>
      </c>
      <c r="O2642" s="31" t="s">
        <v>13177</v>
      </c>
      <c r="P2642" s="31" t="s">
        <v>13178</v>
      </c>
      <c r="Q2642" s="31" t="s">
        <v>5168</v>
      </c>
    </row>
    <row r="2643" spans="1:17" hidden="1" x14ac:dyDescent="0.2">
      <c r="A2643" s="31" t="s">
        <v>13258</v>
      </c>
      <c r="B2643" s="31" t="s">
        <v>13259</v>
      </c>
      <c r="C2643" s="31" t="s">
        <v>13260</v>
      </c>
      <c r="D2643" s="31"/>
      <c r="E2643" s="31" t="s">
        <v>5419</v>
      </c>
      <c r="F2643" s="31"/>
      <c r="G2643" s="47">
        <v>30</v>
      </c>
      <c r="H2643" s="33">
        <v>0</v>
      </c>
      <c r="I2643" s="31" t="s">
        <v>5421</v>
      </c>
      <c r="J2643" s="31" t="s">
        <v>5422</v>
      </c>
      <c r="K2643" s="31" t="s">
        <v>5164</v>
      </c>
      <c r="L2643" s="31" t="s">
        <v>5278</v>
      </c>
      <c r="M2643" s="31" t="s">
        <v>5701</v>
      </c>
      <c r="N2643" s="31"/>
      <c r="O2643" s="31" t="s">
        <v>13177</v>
      </c>
      <c r="P2643" s="31" t="s">
        <v>13178</v>
      </c>
      <c r="Q2643" s="31" t="s">
        <v>8608</v>
      </c>
    </row>
    <row r="2644" spans="1:17" hidden="1" x14ac:dyDescent="0.2">
      <c r="A2644" s="31" t="s">
        <v>13261</v>
      </c>
      <c r="B2644" s="31" t="s">
        <v>13262</v>
      </c>
      <c r="C2644" s="31" t="s">
        <v>13263</v>
      </c>
      <c r="D2644" s="31"/>
      <c r="E2644" s="31" t="s">
        <v>5419</v>
      </c>
      <c r="F2644" s="31"/>
      <c r="G2644" s="47">
        <v>30</v>
      </c>
      <c r="H2644" s="33">
        <v>0</v>
      </c>
      <c r="I2644" s="31" t="s">
        <v>5421</v>
      </c>
      <c r="J2644" s="31" t="s">
        <v>5422</v>
      </c>
      <c r="K2644" s="31" t="s">
        <v>5164</v>
      </c>
      <c r="L2644" s="31" t="s">
        <v>5278</v>
      </c>
      <c r="M2644" s="31" t="s">
        <v>5354</v>
      </c>
      <c r="N2644" s="31"/>
      <c r="O2644" s="31" t="s">
        <v>13177</v>
      </c>
      <c r="P2644" s="31" t="s">
        <v>13178</v>
      </c>
      <c r="Q2644" s="31" t="s">
        <v>8608</v>
      </c>
    </row>
    <row r="2645" spans="1:17" hidden="1" x14ac:dyDescent="0.2">
      <c r="A2645" s="31" t="s">
        <v>13264</v>
      </c>
      <c r="B2645" s="31" t="s">
        <v>13265</v>
      </c>
      <c r="C2645" s="31" t="s">
        <v>13266</v>
      </c>
      <c r="D2645" s="31"/>
      <c r="E2645" s="31" t="s">
        <v>5419</v>
      </c>
      <c r="F2645" s="31"/>
      <c r="G2645" s="47">
        <v>30</v>
      </c>
      <c r="H2645" s="33">
        <v>0</v>
      </c>
      <c r="I2645" s="31" t="s">
        <v>5421</v>
      </c>
      <c r="J2645" s="31" t="s">
        <v>5422</v>
      </c>
      <c r="K2645" s="31" t="s">
        <v>5164</v>
      </c>
      <c r="L2645" s="31" t="s">
        <v>5278</v>
      </c>
      <c r="M2645" s="31" t="s">
        <v>5354</v>
      </c>
      <c r="N2645" s="31"/>
      <c r="O2645" s="31" t="s">
        <v>13177</v>
      </c>
      <c r="P2645" s="31" t="s">
        <v>13178</v>
      </c>
      <c r="Q2645" s="31" t="s">
        <v>8608</v>
      </c>
    </row>
    <row r="2646" spans="1:17" hidden="1" x14ac:dyDescent="0.2">
      <c r="A2646" s="31" t="s">
        <v>13267</v>
      </c>
      <c r="B2646" s="31" t="s">
        <v>13268</v>
      </c>
      <c r="C2646" s="31" t="s">
        <v>13269</v>
      </c>
      <c r="D2646" s="31"/>
      <c r="E2646" s="31" t="s">
        <v>5419</v>
      </c>
      <c r="F2646" s="31"/>
      <c r="G2646" s="47">
        <v>30</v>
      </c>
      <c r="H2646" s="33">
        <v>0</v>
      </c>
      <c r="I2646" s="31" t="s">
        <v>5661</v>
      </c>
      <c r="J2646" s="31" t="s">
        <v>5662</v>
      </c>
      <c r="K2646" s="31" t="s">
        <v>5164</v>
      </c>
      <c r="L2646" s="31" t="s">
        <v>5278</v>
      </c>
      <c r="M2646" s="31" t="s">
        <v>5673</v>
      </c>
      <c r="N2646" s="31"/>
      <c r="O2646" s="31" t="s">
        <v>13177</v>
      </c>
      <c r="P2646" s="31" t="s">
        <v>13178</v>
      </c>
      <c r="Q2646" s="31" t="s">
        <v>8608</v>
      </c>
    </row>
    <row r="2647" spans="1:17" hidden="1" x14ac:dyDescent="0.2">
      <c r="A2647" s="31" t="s">
        <v>13270</v>
      </c>
      <c r="B2647" s="31" t="s">
        <v>13271</v>
      </c>
      <c r="C2647" s="31" t="s">
        <v>13272</v>
      </c>
      <c r="D2647" s="31"/>
      <c r="E2647" s="31" t="s">
        <v>5419</v>
      </c>
      <c r="F2647" s="31"/>
      <c r="G2647" s="47">
        <v>30</v>
      </c>
      <c r="H2647" s="33">
        <v>0</v>
      </c>
      <c r="I2647" s="31" t="s">
        <v>5661</v>
      </c>
      <c r="J2647" s="31" t="s">
        <v>5662</v>
      </c>
      <c r="K2647" s="31" t="s">
        <v>5164</v>
      </c>
      <c r="L2647" s="31" t="s">
        <v>5278</v>
      </c>
      <c r="M2647" s="31" t="s">
        <v>5673</v>
      </c>
      <c r="N2647" s="31"/>
      <c r="O2647" s="31" t="s">
        <v>13177</v>
      </c>
      <c r="P2647" s="31" t="s">
        <v>13178</v>
      </c>
      <c r="Q2647" s="31" t="s">
        <v>8608</v>
      </c>
    </row>
    <row r="2648" spans="1:17" hidden="1" x14ac:dyDescent="0.2">
      <c r="A2648" s="31" t="s">
        <v>13273</v>
      </c>
      <c r="B2648" s="31" t="s">
        <v>13274</v>
      </c>
      <c r="C2648" s="31" t="s">
        <v>13275</v>
      </c>
      <c r="D2648" s="31"/>
      <c r="E2648" s="31" t="s">
        <v>5419</v>
      </c>
      <c r="F2648" s="31"/>
      <c r="G2648" s="47">
        <v>30</v>
      </c>
      <c r="H2648" s="33">
        <v>0</v>
      </c>
      <c r="I2648" s="31" t="s">
        <v>5421</v>
      </c>
      <c r="J2648" s="31" t="s">
        <v>5422</v>
      </c>
      <c r="K2648" s="31" t="s">
        <v>5164</v>
      </c>
      <c r="L2648" s="31" t="s">
        <v>5278</v>
      </c>
      <c r="M2648" s="31" t="s">
        <v>5446</v>
      </c>
      <c r="N2648" s="31"/>
      <c r="O2648" s="31" t="s">
        <v>13177</v>
      </c>
      <c r="P2648" s="31" t="s">
        <v>13178</v>
      </c>
      <c r="Q2648" s="31" t="s">
        <v>8608</v>
      </c>
    </row>
    <row r="2649" spans="1:17" hidden="1" x14ac:dyDescent="0.2">
      <c r="A2649" s="31" t="s">
        <v>13276</v>
      </c>
      <c r="B2649" s="31" t="s">
        <v>13277</v>
      </c>
      <c r="C2649" s="31" t="s">
        <v>13278</v>
      </c>
      <c r="D2649" s="31"/>
      <c r="E2649" s="31" t="s">
        <v>5419</v>
      </c>
      <c r="F2649" s="31"/>
      <c r="G2649" s="47">
        <v>30</v>
      </c>
      <c r="H2649" s="33">
        <v>0</v>
      </c>
      <c r="I2649" s="31" t="s">
        <v>5421</v>
      </c>
      <c r="J2649" s="31" t="s">
        <v>5422</v>
      </c>
      <c r="K2649" s="31" t="s">
        <v>5164</v>
      </c>
      <c r="L2649" s="31" t="s">
        <v>5278</v>
      </c>
      <c r="M2649" s="31" t="s">
        <v>5446</v>
      </c>
      <c r="N2649" s="31"/>
      <c r="O2649" s="31" t="s">
        <v>13177</v>
      </c>
      <c r="P2649" s="31" t="s">
        <v>13178</v>
      </c>
      <c r="Q2649" s="31" t="s">
        <v>8608</v>
      </c>
    </row>
    <row r="2650" spans="1:17" hidden="1" x14ac:dyDescent="0.2">
      <c r="A2650" s="31" t="s">
        <v>13279</v>
      </c>
      <c r="B2650" s="31" t="s">
        <v>13280</v>
      </c>
      <c r="C2650" s="31" t="s">
        <v>13281</v>
      </c>
      <c r="D2650" s="31"/>
      <c r="E2650" s="31" t="s">
        <v>5419</v>
      </c>
      <c r="F2650" s="31"/>
      <c r="G2650" s="47">
        <v>30</v>
      </c>
      <c r="H2650" s="33">
        <v>0</v>
      </c>
      <c r="I2650" s="31" t="s">
        <v>5661</v>
      </c>
      <c r="J2650" s="31" t="s">
        <v>5662</v>
      </c>
      <c r="K2650" s="31" t="s">
        <v>5164</v>
      </c>
      <c r="L2650" s="31" t="s">
        <v>5278</v>
      </c>
      <c r="M2650" s="31" t="s">
        <v>5687</v>
      </c>
      <c r="N2650" s="31"/>
      <c r="O2650" s="31" t="s">
        <v>13177</v>
      </c>
      <c r="P2650" s="31" t="s">
        <v>13178</v>
      </c>
      <c r="Q2650" s="31" t="s">
        <v>8608</v>
      </c>
    </row>
    <row r="2651" spans="1:17" hidden="1" x14ac:dyDescent="0.2">
      <c r="A2651" s="31" t="s">
        <v>13282</v>
      </c>
      <c r="B2651" s="31" t="s">
        <v>13283</v>
      </c>
      <c r="C2651" s="31" t="s">
        <v>13284</v>
      </c>
      <c r="D2651" s="31"/>
      <c r="E2651" s="31" t="s">
        <v>5419</v>
      </c>
      <c r="F2651" s="31"/>
      <c r="G2651" s="47">
        <v>30</v>
      </c>
      <c r="H2651" s="33">
        <v>0</v>
      </c>
      <c r="I2651" s="31" t="s">
        <v>5661</v>
      </c>
      <c r="J2651" s="31" t="s">
        <v>5662</v>
      </c>
      <c r="K2651" s="31" t="s">
        <v>5164</v>
      </c>
      <c r="L2651" s="31" t="s">
        <v>5278</v>
      </c>
      <c r="M2651" s="31" t="s">
        <v>5687</v>
      </c>
      <c r="N2651" s="31"/>
      <c r="O2651" s="31" t="s">
        <v>13177</v>
      </c>
      <c r="P2651" s="31" t="s">
        <v>13178</v>
      </c>
      <c r="Q2651" s="31" t="s">
        <v>8608</v>
      </c>
    </row>
    <row r="2652" spans="1:17" hidden="1" x14ac:dyDescent="0.2">
      <c r="A2652" s="31" t="s">
        <v>13285</v>
      </c>
      <c r="B2652" s="31" t="s">
        <v>13286</v>
      </c>
      <c r="C2652" s="31" t="s">
        <v>13287</v>
      </c>
      <c r="D2652" s="31"/>
      <c r="E2652" s="31" t="s">
        <v>5419</v>
      </c>
      <c r="F2652" s="31"/>
      <c r="G2652" s="47">
        <v>30</v>
      </c>
      <c r="H2652" s="33">
        <v>0</v>
      </c>
      <c r="I2652" s="31" t="s">
        <v>5661</v>
      </c>
      <c r="J2652" s="31" t="s">
        <v>5662</v>
      </c>
      <c r="K2652" s="31" t="s">
        <v>5164</v>
      </c>
      <c r="L2652" s="31" t="s">
        <v>5278</v>
      </c>
      <c r="M2652" s="31" t="s">
        <v>5687</v>
      </c>
      <c r="N2652" s="31"/>
      <c r="O2652" s="31" t="s">
        <v>13177</v>
      </c>
      <c r="P2652" s="31" t="s">
        <v>13178</v>
      </c>
      <c r="Q2652" s="31" t="s">
        <v>8608</v>
      </c>
    </row>
    <row r="2653" spans="1:17" hidden="1" x14ac:dyDescent="0.2">
      <c r="A2653" s="31" t="s">
        <v>13288</v>
      </c>
      <c r="B2653" s="31" t="s">
        <v>13289</v>
      </c>
      <c r="C2653" s="31" t="s">
        <v>13290</v>
      </c>
      <c r="D2653" s="31"/>
      <c r="E2653" s="31" t="s">
        <v>5419</v>
      </c>
      <c r="F2653" s="31"/>
      <c r="G2653" s="47">
        <v>30</v>
      </c>
      <c r="H2653" s="33">
        <v>0</v>
      </c>
      <c r="I2653" s="31" t="s">
        <v>5661</v>
      </c>
      <c r="J2653" s="31" t="s">
        <v>5662</v>
      </c>
      <c r="K2653" s="31" t="s">
        <v>5164</v>
      </c>
      <c r="L2653" s="31" t="s">
        <v>5278</v>
      </c>
      <c r="M2653" s="31" t="s">
        <v>5687</v>
      </c>
      <c r="N2653" s="31"/>
      <c r="O2653" s="31" t="s">
        <v>13177</v>
      </c>
      <c r="P2653" s="31" t="s">
        <v>13178</v>
      </c>
      <c r="Q2653" s="31" t="s">
        <v>8608</v>
      </c>
    </row>
    <row r="2654" spans="1:17" hidden="1" x14ac:dyDescent="0.2">
      <c r="A2654" s="31" t="s">
        <v>13291</v>
      </c>
      <c r="B2654" s="31" t="s">
        <v>13292</v>
      </c>
      <c r="C2654" s="31" t="s">
        <v>13293</v>
      </c>
      <c r="D2654" s="31"/>
      <c r="E2654" s="31" t="s">
        <v>5190</v>
      </c>
      <c r="F2654" s="31" t="s">
        <v>13294</v>
      </c>
      <c r="G2654" s="47"/>
      <c r="H2654" s="33">
        <v>0</v>
      </c>
      <c r="I2654" s="31" t="s">
        <v>5252</v>
      </c>
      <c r="J2654" s="31" t="s">
        <v>5253</v>
      </c>
      <c r="K2654" s="31" t="s">
        <v>5164</v>
      </c>
      <c r="L2654" s="31" t="s">
        <v>5165</v>
      </c>
      <c r="M2654" s="31" t="s">
        <v>6963</v>
      </c>
      <c r="N2654" s="31"/>
      <c r="O2654" s="31" t="s">
        <v>13291</v>
      </c>
      <c r="P2654" s="31" t="s">
        <v>13292</v>
      </c>
      <c r="Q2654" s="31" t="s">
        <v>5168</v>
      </c>
    </row>
    <row r="2655" spans="1:17" hidden="1" x14ac:dyDescent="0.2">
      <c r="A2655" s="31" t="s">
        <v>13295</v>
      </c>
      <c r="B2655" s="31" t="s">
        <v>13296</v>
      </c>
      <c r="C2655" s="31" t="s">
        <v>13297</v>
      </c>
      <c r="D2655" s="31"/>
      <c r="E2655" s="31" t="s">
        <v>5190</v>
      </c>
      <c r="F2655" s="31" t="s">
        <v>13298</v>
      </c>
      <c r="G2655" s="47">
        <v>60</v>
      </c>
      <c r="H2655" s="33">
        <v>0</v>
      </c>
      <c r="I2655" s="31" t="s">
        <v>5218</v>
      </c>
      <c r="J2655" s="31" t="s">
        <v>5219</v>
      </c>
      <c r="K2655" s="31" t="s">
        <v>5164</v>
      </c>
      <c r="L2655" s="31" t="s">
        <v>5165</v>
      </c>
      <c r="M2655" s="31" t="s">
        <v>5262</v>
      </c>
      <c r="N2655" s="31"/>
      <c r="O2655" s="31" t="s">
        <v>13295</v>
      </c>
      <c r="P2655" s="31" t="s">
        <v>13296</v>
      </c>
      <c r="Q2655" s="31" t="s">
        <v>5168</v>
      </c>
    </row>
    <row r="2656" spans="1:17" hidden="1" x14ac:dyDescent="0.2">
      <c r="A2656" s="31" t="s">
        <v>13299</v>
      </c>
      <c r="B2656" s="31" t="s">
        <v>13300</v>
      </c>
      <c r="C2656" s="31" t="s">
        <v>13301</v>
      </c>
      <c r="D2656" s="31"/>
      <c r="E2656" s="31" t="s">
        <v>5171</v>
      </c>
      <c r="F2656" s="31" t="s">
        <v>13302</v>
      </c>
      <c r="G2656" s="47"/>
      <c r="H2656" s="33">
        <v>0</v>
      </c>
      <c r="I2656" s="31" t="s">
        <v>5266</v>
      </c>
      <c r="J2656" s="31" t="s">
        <v>5267</v>
      </c>
      <c r="K2656" s="31" t="s">
        <v>5164</v>
      </c>
      <c r="L2656" s="31" t="s">
        <v>5165</v>
      </c>
      <c r="M2656" s="31" t="s">
        <v>6869</v>
      </c>
      <c r="N2656" s="31"/>
      <c r="O2656" s="31" t="s">
        <v>13299</v>
      </c>
      <c r="P2656" s="31" t="s">
        <v>13300</v>
      </c>
      <c r="Q2656" s="31" t="s">
        <v>5168</v>
      </c>
    </row>
    <row r="2657" spans="1:17" hidden="1" x14ac:dyDescent="0.2">
      <c r="A2657" s="31" t="s">
        <v>13303</v>
      </c>
      <c r="B2657" s="31" t="s">
        <v>13304</v>
      </c>
      <c r="C2657" s="31" t="s">
        <v>13305</v>
      </c>
      <c r="D2657" s="31"/>
      <c r="E2657" s="31" t="s">
        <v>5171</v>
      </c>
      <c r="F2657" s="31" t="s">
        <v>3948</v>
      </c>
      <c r="G2657" s="47"/>
      <c r="H2657" s="33">
        <v>0</v>
      </c>
      <c r="I2657" s="31" t="s">
        <v>5266</v>
      </c>
      <c r="J2657" s="31" t="s">
        <v>5267</v>
      </c>
      <c r="K2657" s="31" t="s">
        <v>5164</v>
      </c>
      <c r="L2657" s="31" t="s">
        <v>5165</v>
      </c>
      <c r="M2657" s="31" t="s">
        <v>6869</v>
      </c>
      <c r="N2657" s="31"/>
      <c r="O2657" s="31" t="s">
        <v>13299</v>
      </c>
      <c r="P2657" s="31" t="s">
        <v>13300</v>
      </c>
      <c r="Q2657" s="31" t="s">
        <v>5168</v>
      </c>
    </row>
    <row r="2658" spans="1:17" hidden="1" x14ac:dyDescent="0.2">
      <c r="A2658" s="31" t="s">
        <v>13306</v>
      </c>
      <c r="B2658" s="31" t="s">
        <v>13307</v>
      </c>
      <c r="C2658" s="31" t="s">
        <v>13308</v>
      </c>
      <c r="D2658" s="31"/>
      <c r="E2658" s="31" t="s">
        <v>5171</v>
      </c>
      <c r="F2658" s="31" t="s">
        <v>13309</v>
      </c>
      <c r="G2658" s="47"/>
      <c r="H2658" s="33">
        <v>0</v>
      </c>
      <c r="I2658" s="31"/>
      <c r="J2658" s="31"/>
      <c r="K2658" s="31" t="s">
        <v>5164</v>
      </c>
      <c r="L2658" s="31" t="s">
        <v>5165</v>
      </c>
      <c r="M2658" s="31" t="s">
        <v>5181</v>
      </c>
      <c r="N2658" s="31"/>
      <c r="O2658" s="31" t="s">
        <v>13306</v>
      </c>
      <c r="P2658" s="31" t="s">
        <v>13307</v>
      </c>
      <c r="Q2658" s="31" t="s">
        <v>5168</v>
      </c>
    </row>
    <row r="2659" spans="1:17" hidden="1" x14ac:dyDescent="0.2">
      <c r="A2659" s="31" t="s">
        <v>13310</v>
      </c>
      <c r="B2659" s="31" t="s">
        <v>13311</v>
      </c>
      <c r="C2659" s="31" t="s">
        <v>13312</v>
      </c>
      <c r="D2659" s="31" t="s">
        <v>3948</v>
      </c>
      <c r="E2659" s="31" t="s">
        <v>5419</v>
      </c>
      <c r="F2659" s="31"/>
      <c r="G2659" s="47"/>
      <c r="H2659" s="33">
        <v>0</v>
      </c>
      <c r="I2659" s="31" t="s">
        <v>5421</v>
      </c>
      <c r="J2659" s="31" t="s">
        <v>5422</v>
      </c>
      <c r="K2659" s="31" t="s">
        <v>5164</v>
      </c>
      <c r="L2659" s="31" t="s">
        <v>5278</v>
      </c>
      <c r="M2659" s="31" t="s">
        <v>5627</v>
      </c>
      <c r="N2659" s="31"/>
      <c r="O2659" s="31" t="s">
        <v>13310</v>
      </c>
      <c r="P2659" s="31" t="s">
        <v>13311</v>
      </c>
      <c r="Q2659" s="31" t="s">
        <v>5168</v>
      </c>
    </row>
    <row r="2660" spans="1:17" hidden="1" x14ac:dyDescent="0.2">
      <c r="A2660" s="31" t="s">
        <v>13313</v>
      </c>
      <c r="B2660" s="31" t="s">
        <v>13314</v>
      </c>
      <c r="C2660" s="31" t="s">
        <v>13315</v>
      </c>
      <c r="D2660" s="31"/>
      <c r="E2660" s="31" t="s">
        <v>5898</v>
      </c>
      <c r="F2660" s="31"/>
      <c r="G2660" s="47"/>
      <c r="H2660" s="33">
        <v>0</v>
      </c>
      <c r="I2660" s="31" t="s">
        <v>5294</v>
      </c>
      <c r="J2660" s="31" t="s">
        <v>5295</v>
      </c>
      <c r="K2660" s="31" t="s">
        <v>5164</v>
      </c>
      <c r="L2660" s="31" t="s">
        <v>5641</v>
      </c>
      <c r="M2660" s="31" t="s">
        <v>5297</v>
      </c>
      <c r="N2660" s="31" t="s">
        <v>5900</v>
      </c>
      <c r="O2660" s="31" t="s">
        <v>13313</v>
      </c>
      <c r="P2660" s="31" t="s">
        <v>13314</v>
      </c>
      <c r="Q2660" s="31" t="s">
        <v>5168</v>
      </c>
    </row>
    <row r="2661" spans="1:17" hidden="1" x14ac:dyDescent="0.2">
      <c r="A2661" s="31" t="s">
        <v>13316</v>
      </c>
      <c r="B2661" s="31" t="s">
        <v>13317</v>
      </c>
      <c r="C2661" s="31" t="s">
        <v>13318</v>
      </c>
      <c r="D2661" s="31" t="s">
        <v>3948</v>
      </c>
      <c r="E2661" s="31" t="s">
        <v>9303</v>
      </c>
      <c r="F2661" s="31" t="s">
        <v>13319</v>
      </c>
      <c r="G2661" s="47">
        <v>0</v>
      </c>
      <c r="H2661" s="33">
        <v>0</v>
      </c>
      <c r="I2661" s="31" t="s">
        <v>5421</v>
      </c>
      <c r="J2661" s="31" t="s">
        <v>5422</v>
      </c>
      <c r="K2661" s="31" t="s">
        <v>5164</v>
      </c>
      <c r="L2661" s="31" t="s">
        <v>5278</v>
      </c>
      <c r="M2661" s="31" t="s">
        <v>5354</v>
      </c>
      <c r="N2661" s="31" t="s">
        <v>13320</v>
      </c>
      <c r="O2661" s="31" t="s">
        <v>13316</v>
      </c>
      <c r="P2661" s="31" t="s">
        <v>13317</v>
      </c>
      <c r="Q2661" s="31" t="s">
        <v>5168</v>
      </c>
    </row>
    <row r="2662" spans="1:17" hidden="1" x14ac:dyDescent="0.2">
      <c r="A2662" s="31" t="s">
        <v>13321</v>
      </c>
      <c r="B2662" s="31" t="s">
        <v>13322</v>
      </c>
      <c r="C2662" s="31" t="s">
        <v>13323</v>
      </c>
      <c r="D2662" s="31"/>
      <c r="E2662" s="31"/>
      <c r="F2662" s="31"/>
      <c r="G2662" s="47"/>
      <c r="H2662" s="33">
        <v>0</v>
      </c>
      <c r="I2662" s="31" t="s">
        <v>9692</v>
      </c>
      <c r="J2662" s="31" t="s">
        <v>9693</v>
      </c>
      <c r="K2662" s="31" t="s">
        <v>5164</v>
      </c>
      <c r="L2662" s="31" t="s">
        <v>5165</v>
      </c>
      <c r="M2662" s="31" t="s">
        <v>5174</v>
      </c>
      <c r="N2662" s="31"/>
      <c r="O2662" s="31" t="s">
        <v>5391</v>
      </c>
      <c r="P2662" s="31" t="s">
        <v>13322</v>
      </c>
      <c r="Q2662" s="31" t="s">
        <v>5168</v>
      </c>
    </row>
    <row r="2663" spans="1:17" hidden="1" x14ac:dyDescent="0.2">
      <c r="A2663" s="31" t="s">
        <v>13324</v>
      </c>
      <c r="B2663" s="31" t="s">
        <v>13325</v>
      </c>
      <c r="C2663" s="31" t="s">
        <v>13326</v>
      </c>
      <c r="D2663" s="31"/>
      <c r="E2663" s="31"/>
      <c r="F2663" s="31"/>
      <c r="G2663" s="47"/>
      <c r="H2663" s="33">
        <v>0</v>
      </c>
      <c r="I2663" s="31" t="s">
        <v>9692</v>
      </c>
      <c r="J2663" s="31" t="s">
        <v>9693</v>
      </c>
      <c r="K2663" s="31" t="s">
        <v>5164</v>
      </c>
      <c r="L2663" s="31" t="s">
        <v>5165</v>
      </c>
      <c r="M2663" s="31"/>
      <c r="N2663" s="31"/>
      <c r="O2663" s="31" t="s">
        <v>5391</v>
      </c>
      <c r="P2663" s="31" t="s">
        <v>13325</v>
      </c>
      <c r="Q2663" s="31" t="s">
        <v>5168</v>
      </c>
    </row>
    <row r="2664" spans="1:17" hidden="1" x14ac:dyDescent="0.2">
      <c r="A2664" s="31" t="s">
        <v>13327</v>
      </c>
      <c r="B2664" s="31" t="s">
        <v>13328</v>
      </c>
      <c r="C2664" s="31" t="s">
        <v>13329</v>
      </c>
      <c r="D2664" s="31"/>
      <c r="E2664" s="31"/>
      <c r="F2664" s="31"/>
      <c r="G2664" s="47"/>
      <c r="H2664" s="33">
        <v>0</v>
      </c>
      <c r="I2664" s="31" t="s">
        <v>9692</v>
      </c>
      <c r="J2664" s="31" t="s">
        <v>9693</v>
      </c>
      <c r="K2664" s="31" t="s">
        <v>5164</v>
      </c>
      <c r="L2664" s="31" t="s">
        <v>5165</v>
      </c>
      <c r="M2664" s="31" t="s">
        <v>5320</v>
      </c>
      <c r="N2664" s="31"/>
      <c r="O2664" s="31" t="s">
        <v>5391</v>
      </c>
      <c r="P2664" s="31" t="s">
        <v>13328</v>
      </c>
      <c r="Q2664" s="31" t="s">
        <v>5168</v>
      </c>
    </row>
    <row r="2665" spans="1:17" hidden="1" x14ac:dyDescent="0.2">
      <c r="A2665" s="31" t="s">
        <v>13330</v>
      </c>
      <c r="B2665" s="31" t="s">
        <v>13331</v>
      </c>
      <c r="C2665" s="31" t="s">
        <v>13332</v>
      </c>
      <c r="D2665" s="31"/>
      <c r="E2665" s="31"/>
      <c r="F2665" s="31"/>
      <c r="G2665" s="47"/>
      <c r="H2665" s="33">
        <v>0</v>
      </c>
      <c r="I2665" s="31" t="s">
        <v>9692</v>
      </c>
      <c r="J2665" s="31" t="s">
        <v>9693</v>
      </c>
      <c r="K2665" s="31" t="s">
        <v>5164</v>
      </c>
      <c r="L2665" s="31" t="s">
        <v>5165</v>
      </c>
      <c r="M2665" s="31" t="s">
        <v>5361</v>
      </c>
      <c r="N2665" s="31"/>
      <c r="O2665" s="31" t="s">
        <v>5391</v>
      </c>
      <c r="P2665" s="31" t="s">
        <v>13331</v>
      </c>
      <c r="Q2665" s="31" t="s">
        <v>5168</v>
      </c>
    </row>
    <row r="2666" spans="1:17" hidden="1" x14ac:dyDescent="0.2">
      <c r="A2666" s="31" t="s">
        <v>13333</v>
      </c>
      <c r="B2666" s="31" t="s">
        <v>13334</v>
      </c>
      <c r="C2666" s="31" t="s">
        <v>13335</v>
      </c>
      <c r="D2666" s="31"/>
      <c r="E2666" s="31"/>
      <c r="F2666" s="31"/>
      <c r="G2666" s="47"/>
      <c r="H2666" s="33">
        <v>0</v>
      </c>
      <c r="I2666" s="31" t="s">
        <v>9692</v>
      </c>
      <c r="J2666" s="31" t="s">
        <v>9693</v>
      </c>
      <c r="K2666" s="31" t="s">
        <v>5164</v>
      </c>
      <c r="L2666" s="31" t="s">
        <v>5165</v>
      </c>
      <c r="M2666" s="31" t="s">
        <v>5390</v>
      </c>
      <c r="N2666" s="31"/>
      <c r="O2666" s="31" t="s">
        <v>5391</v>
      </c>
      <c r="P2666" s="31" t="s">
        <v>13334</v>
      </c>
      <c r="Q2666" s="31" t="s">
        <v>5168</v>
      </c>
    </row>
    <row r="2667" spans="1:17" hidden="1" x14ac:dyDescent="0.2">
      <c r="A2667" s="31" t="s">
        <v>13336</v>
      </c>
      <c r="B2667" s="31" t="s">
        <v>13337</v>
      </c>
      <c r="C2667" s="31" t="s">
        <v>13338</v>
      </c>
      <c r="D2667" s="31"/>
      <c r="E2667" s="31"/>
      <c r="F2667" s="31"/>
      <c r="G2667" s="47"/>
      <c r="H2667" s="33">
        <v>0</v>
      </c>
      <c r="I2667" s="31" t="s">
        <v>9692</v>
      </c>
      <c r="J2667" s="31" t="s">
        <v>9693</v>
      </c>
      <c r="K2667" s="31" t="s">
        <v>5164</v>
      </c>
      <c r="L2667" s="31" t="s">
        <v>5165</v>
      </c>
      <c r="M2667" s="31" t="s">
        <v>5262</v>
      </c>
      <c r="N2667" s="31"/>
      <c r="O2667" s="31" t="s">
        <v>5391</v>
      </c>
      <c r="P2667" s="31" t="s">
        <v>13337</v>
      </c>
      <c r="Q2667" s="31" t="s">
        <v>5168</v>
      </c>
    </row>
    <row r="2668" spans="1:17" hidden="1" x14ac:dyDescent="0.2">
      <c r="A2668" s="31" t="s">
        <v>13339</v>
      </c>
      <c r="B2668" s="31" t="s">
        <v>13340</v>
      </c>
      <c r="C2668" s="31" t="s">
        <v>13341</v>
      </c>
      <c r="D2668" s="31"/>
      <c r="E2668" s="31"/>
      <c r="F2668" s="31"/>
      <c r="G2668" s="47"/>
      <c r="H2668" s="33">
        <v>0</v>
      </c>
      <c r="I2668" s="31" t="s">
        <v>9692</v>
      </c>
      <c r="J2668" s="31" t="s">
        <v>9693</v>
      </c>
      <c r="K2668" s="31" t="s">
        <v>5164</v>
      </c>
      <c r="L2668" s="31" t="s">
        <v>5165</v>
      </c>
      <c r="M2668" s="31" t="s">
        <v>5166</v>
      </c>
      <c r="N2668" s="31"/>
      <c r="O2668" s="31" t="s">
        <v>5391</v>
      </c>
      <c r="P2668" s="31" t="s">
        <v>13340</v>
      </c>
      <c r="Q2668" s="31" t="s">
        <v>5168</v>
      </c>
    </row>
    <row r="2669" spans="1:17" hidden="1" x14ac:dyDescent="0.2">
      <c r="A2669" s="31" t="s">
        <v>13342</v>
      </c>
      <c r="B2669" s="31" t="s">
        <v>13343</v>
      </c>
      <c r="C2669" s="31" t="s">
        <v>13344</v>
      </c>
      <c r="D2669" s="31"/>
      <c r="E2669" s="31"/>
      <c r="F2669" s="31"/>
      <c r="G2669" s="47"/>
      <c r="H2669" s="33">
        <v>0</v>
      </c>
      <c r="I2669" s="31" t="s">
        <v>9692</v>
      </c>
      <c r="J2669" s="31" t="s">
        <v>9693</v>
      </c>
      <c r="K2669" s="31" t="s">
        <v>5164</v>
      </c>
      <c r="L2669" s="31" t="s">
        <v>5165</v>
      </c>
      <c r="M2669" s="31" t="s">
        <v>5361</v>
      </c>
      <c r="N2669" s="31"/>
      <c r="O2669" s="31" t="s">
        <v>5391</v>
      </c>
      <c r="P2669" s="31" t="s">
        <v>13343</v>
      </c>
      <c r="Q2669" s="31" t="s">
        <v>5168</v>
      </c>
    </row>
    <row r="2670" spans="1:17" hidden="1" x14ac:dyDescent="0.2">
      <c r="A2670" s="31" t="s">
        <v>13345</v>
      </c>
      <c r="B2670" s="31" t="s">
        <v>13346</v>
      </c>
      <c r="C2670" s="31" t="s">
        <v>13347</v>
      </c>
      <c r="D2670" s="31"/>
      <c r="E2670" s="31"/>
      <c r="F2670" s="31"/>
      <c r="G2670" s="47"/>
      <c r="H2670" s="33">
        <v>0</v>
      </c>
      <c r="I2670" s="31" t="s">
        <v>9692</v>
      </c>
      <c r="J2670" s="31" t="s">
        <v>9693</v>
      </c>
      <c r="K2670" s="31" t="s">
        <v>5164</v>
      </c>
      <c r="L2670" s="31" t="s">
        <v>5165</v>
      </c>
      <c r="M2670" s="31" t="s">
        <v>5390</v>
      </c>
      <c r="N2670" s="31"/>
      <c r="O2670" s="31" t="s">
        <v>5391</v>
      </c>
      <c r="P2670" s="31" t="s">
        <v>13346</v>
      </c>
      <c r="Q2670" s="31" t="s">
        <v>5168</v>
      </c>
    </row>
    <row r="2671" spans="1:17" hidden="1" x14ac:dyDescent="0.2">
      <c r="A2671" s="31" t="s">
        <v>13348</v>
      </c>
      <c r="B2671" s="31" t="s">
        <v>13349</v>
      </c>
      <c r="C2671" s="31" t="s">
        <v>13350</v>
      </c>
      <c r="D2671" s="31"/>
      <c r="E2671" s="31" t="s">
        <v>5171</v>
      </c>
      <c r="F2671" s="31" t="s">
        <v>13351</v>
      </c>
      <c r="G2671" s="47"/>
      <c r="H2671" s="33">
        <v>0</v>
      </c>
      <c r="I2671" s="31" t="s">
        <v>9692</v>
      </c>
      <c r="J2671" s="31" t="s">
        <v>9693</v>
      </c>
      <c r="K2671" s="31" t="s">
        <v>5164</v>
      </c>
      <c r="L2671" s="31" t="s">
        <v>5165</v>
      </c>
      <c r="M2671" s="31" t="s">
        <v>5361</v>
      </c>
      <c r="N2671" s="31" t="s">
        <v>13352</v>
      </c>
      <c r="O2671" s="31" t="s">
        <v>5391</v>
      </c>
      <c r="P2671" s="31" t="s">
        <v>13349</v>
      </c>
      <c r="Q2671" s="31" t="s">
        <v>5168</v>
      </c>
    </row>
    <row r="2672" spans="1:17" hidden="1" x14ac:dyDescent="0.2">
      <c r="A2672" s="31" t="s">
        <v>13353</v>
      </c>
      <c r="B2672" s="31" t="s">
        <v>13354</v>
      </c>
      <c r="C2672" s="31" t="s">
        <v>13355</v>
      </c>
      <c r="D2672" s="31"/>
      <c r="E2672" s="31"/>
      <c r="F2672" s="31"/>
      <c r="G2672" s="47"/>
      <c r="H2672" s="33">
        <v>0</v>
      </c>
      <c r="I2672" s="31" t="s">
        <v>9692</v>
      </c>
      <c r="J2672" s="31" t="s">
        <v>9693</v>
      </c>
      <c r="K2672" s="31" t="s">
        <v>5164</v>
      </c>
      <c r="L2672" s="31" t="s">
        <v>5165</v>
      </c>
      <c r="M2672" s="31" t="s">
        <v>6869</v>
      </c>
      <c r="N2672" s="31"/>
      <c r="O2672" s="31" t="s">
        <v>5391</v>
      </c>
      <c r="P2672" s="31" t="s">
        <v>13354</v>
      </c>
      <c r="Q2672" s="31" t="s">
        <v>5168</v>
      </c>
    </row>
    <row r="2673" spans="1:17" hidden="1" x14ac:dyDescent="0.2">
      <c r="A2673" s="31" t="s">
        <v>13356</v>
      </c>
      <c r="B2673" s="31" t="s">
        <v>13357</v>
      </c>
      <c r="C2673" s="31" t="s">
        <v>13358</v>
      </c>
      <c r="D2673" s="31"/>
      <c r="E2673" s="31"/>
      <c r="F2673" s="31"/>
      <c r="G2673" s="47"/>
      <c r="H2673" s="33">
        <v>0</v>
      </c>
      <c r="I2673" s="31" t="s">
        <v>9692</v>
      </c>
      <c r="J2673" s="31" t="s">
        <v>9693</v>
      </c>
      <c r="K2673" s="31" t="s">
        <v>5164</v>
      </c>
      <c r="L2673" s="31" t="s">
        <v>5165</v>
      </c>
      <c r="M2673" s="31" t="s">
        <v>5181</v>
      </c>
      <c r="N2673" s="31"/>
      <c r="O2673" s="31" t="s">
        <v>5391</v>
      </c>
      <c r="P2673" s="31" t="s">
        <v>13357</v>
      </c>
      <c r="Q2673" s="31" t="s">
        <v>5168</v>
      </c>
    </row>
    <row r="2674" spans="1:17" hidden="1" x14ac:dyDescent="0.2">
      <c r="A2674" s="31" t="s">
        <v>13359</v>
      </c>
      <c r="B2674" s="31" t="s">
        <v>13360</v>
      </c>
      <c r="C2674" s="31" t="s">
        <v>13361</v>
      </c>
      <c r="D2674" s="31"/>
      <c r="E2674" s="31"/>
      <c r="F2674" s="31"/>
      <c r="G2674" s="47"/>
      <c r="H2674" s="33">
        <v>0</v>
      </c>
      <c r="I2674" s="31" t="s">
        <v>9692</v>
      </c>
      <c r="J2674" s="31" t="s">
        <v>9693</v>
      </c>
      <c r="K2674" s="31" t="s">
        <v>5164</v>
      </c>
      <c r="L2674" s="31" t="s">
        <v>5165</v>
      </c>
      <c r="M2674" s="31" t="s">
        <v>5166</v>
      </c>
      <c r="N2674" s="31"/>
      <c r="O2674" s="31" t="s">
        <v>5391</v>
      </c>
      <c r="P2674" s="31" t="s">
        <v>13360</v>
      </c>
      <c r="Q2674" s="31" t="s">
        <v>5168</v>
      </c>
    </row>
    <row r="2675" spans="1:17" hidden="1" x14ac:dyDescent="0.2">
      <c r="A2675" s="31" t="s">
        <v>13362</v>
      </c>
      <c r="B2675" s="31" t="s">
        <v>13363</v>
      </c>
      <c r="C2675" s="31" t="s">
        <v>13364</v>
      </c>
      <c r="D2675" s="31"/>
      <c r="E2675" s="31"/>
      <c r="F2675" s="31"/>
      <c r="G2675" s="47"/>
      <c r="H2675" s="33">
        <v>0</v>
      </c>
      <c r="I2675" s="31" t="s">
        <v>9692</v>
      </c>
      <c r="J2675" s="31" t="s">
        <v>9693</v>
      </c>
      <c r="K2675" s="31" t="s">
        <v>5164</v>
      </c>
      <c r="L2675" s="31" t="s">
        <v>5165</v>
      </c>
      <c r="M2675" s="31" t="s">
        <v>5569</v>
      </c>
      <c r="N2675" s="31"/>
      <c r="O2675" s="31" t="s">
        <v>5391</v>
      </c>
      <c r="P2675" s="31" t="s">
        <v>13363</v>
      </c>
      <c r="Q2675" s="31" t="s">
        <v>5168</v>
      </c>
    </row>
    <row r="2676" spans="1:17" hidden="1" x14ac:dyDescent="0.2">
      <c r="A2676" s="31" t="s">
        <v>13365</v>
      </c>
      <c r="B2676" s="31" t="s">
        <v>13366</v>
      </c>
      <c r="C2676" s="31" t="s">
        <v>13367</v>
      </c>
      <c r="D2676" s="31"/>
      <c r="E2676" s="31"/>
      <c r="F2676" s="31" t="s">
        <v>13368</v>
      </c>
      <c r="G2676" s="47">
        <v>60</v>
      </c>
      <c r="H2676" s="33">
        <v>0</v>
      </c>
      <c r="I2676" s="31" t="s">
        <v>9692</v>
      </c>
      <c r="J2676" s="31" t="s">
        <v>9693</v>
      </c>
      <c r="K2676" s="31" t="s">
        <v>5164</v>
      </c>
      <c r="L2676" s="31" t="s">
        <v>5165</v>
      </c>
      <c r="M2676" s="31" t="s">
        <v>5320</v>
      </c>
      <c r="N2676" s="31"/>
      <c r="O2676" s="31" t="s">
        <v>5391</v>
      </c>
      <c r="P2676" s="31" t="s">
        <v>13366</v>
      </c>
      <c r="Q2676" s="31" t="s">
        <v>5168</v>
      </c>
    </row>
    <row r="2677" spans="1:17" hidden="1" x14ac:dyDescent="0.2">
      <c r="A2677" s="31" t="s">
        <v>13369</v>
      </c>
      <c r="B2677" s="31" t="s">
        <v>13370</v>
      </c>
      <c r="C2677" s="31" t="s">
        <v>13371</v>
      </c>
      <c r="D2677" s="31"/>
      <c r="E2677" s="31" t="s">
        <v>5171</v>
      </c>
      <c r="F2677" s="31" t="s">
        <v>13372</v>
      </c>
      <c r="G2677" s="47"/>
      <c r="H2677" s="33">
        <v>0</v>
      </c>
      <c r="I2677" s="31" t="s">
        <v>9692</v>
      </c>
      <c r="J2677" s="31" t="s">
        <v>9693</v>
      </c>
      <c r="K2677" s="31" t="s">
        <v>5164</v>
      </c>
      <c r="L2677" s="31" t="s">
        <v>5476</v>
      </c>
      <c r="M2677" s="31" t="s">
        <v>5239</v>
      </c>
      <c r="N2677" s="31"/>
      <c r="O2677" s="31" t="s">
        <v>5391</v>
      </c>
      <c r="P2677" s="31" t="s">
        <v>13370</v>
      </c>
      <c r="Q2677" s="31" t="s">
        <v>5168</v>
      </c>
    </row>
    <row r="2678" spans="1:17" hidden="1" x14ac:dyDescent="0.2">
      <c r="A2678" s="31" t="s">
        <v>13373</v>
      </c>
      <c r="B2678" s="31" t="s">
        <v>13374</v>
      </c>
      <c r="C2678" s="31" t="s">
        <v>13375</v>
      </c>
      <c r="D2678" s="31"/>
      <c r="E2678" s="31" t="s">
        <v>5171</v>
      </c>
      <c r="F2678" s="31" t="s">
        <v>13376</v>
      </c>
      <c r="G2678" s="47"/>
      <c r="H2678" s="33">
        <v>0</v>
      </c>
      <c r="I2678" s="31" t="s">
        <v>9692</v>
      </c>
      <c r="J2678" s="31" t="s">
        <v>9693</v>
      </c>
      <c r="K2678" s="31" t="s">
        <v>5164</v>
      </c>
      <c r="L2678" s="31" t="s">
        <v>5165</v>
      </c>
      <c r="M2678" s="31" t="s">
        <v>5166</v>
      </c>
      <c r="N2678" s="31" t="s">
        <v>13377</v>
      </c>
      <c r="O2678" s="31" t="s">
        <v>5391</v>
      </c>
      <c r="P2678" s="31" t="s">
        <v>13374</v>
      </c>
      <c r="Q2678" s="31" t="s">
        <v>5168</v>
      </c>
    </row>
    <row r="2679" spans="1:17" hidden="1" x14ac:dyDescent="0.2">
      <c r="A2679" s="31" t="s">
        <v>13378</v>
      </c>
      <c r="B2679" s="31" t="s">
        <v>13379</v>
      </c>
      <c r="C2679" s="31" t="s">
        <v>13380</v>
      </c>
      <c r="D2679" s="31"/>
      <c r="E2679" s="31" t="s">
        <v>5171</v>
      </c>
      <c r="F2679" s="31" t="s">
        <v>13381</v>
      </c>
      <c r="G2679" s="47"/>
      <c r="H2679" s="33">
        <v>0</v>
      </c>
      <c r="I2679" s="31" t="s">
        <v>9692</v>
      </c>
      <c r="J2679" s="31" t="s">
        <v>9693</v>
      </c>
      <c r="K2679" s="31" t="s">
        <v>5164</v>
      </c>
      <c r="L2679" s="31" t="s">
        <v>5165</v>
      </c>
      <c r="M2679" s="31" t="s">
        <v>5320</v>
      </c>
      <c r="N2679" s="31"/>
      <c r="O2679" s="31" t="s">
        <v>5391</v>
      </c>
      <c r="P2679" s="31" t="s">
        <v>13379</v>
      </c>
      <c r="Q2679" s="31" t="s">
        <v>5168</v>
      </c>
    </row>
    <row r="2680" spans="1:17" hidden="1" x14ac:dyDescent="0.2">
      <c r="A2680" s="31" t="s">
        <v>13382</v>
      </c>
      <c r="B2680" s="31" t="s">
        <v>13383</v>
      </c>
      <c r="C2680" s="31" t="s">
        <v>13384</v>
      </c>
      <c r="D2680" s="31"/>
      <c r="E2680" s="31" t="s">
        <v>5171</v>
      </c>
      <c r="F2680" s="31" t="s">
        <v>13385</v>
      </c>
      <c r="G2680" s="47"/>
      <c r="H2680" s="33">
        <v>0</v>
      </c>
      <c r="I2680" s="31" t="s">
        <v>9692</v>
      </c>
      <c r="J2680" s="31" t="s">
        <v>9693</v>
      </c>
      <c r="K2680" s="31" t="s">
        <v>5164</v>
      </c>
      <c r="L2680" s="31" t="s">
        <v>5165</v>
      </c>
      <c r="M2680" s="31" t="s">
        <v>5181</v>
      </c>
      <c r="N2680" s="31"/>
      <c r="O2680" s="31" t="s">
        <v>5391</v>
      </c>
      <c r="P2680" s="31" t="s">
        <v>13383</v>
      </c>
      <c r="Q2680" s="31" t="s">
        <v>5168</v>
      </c>
    </row>
    <row r="2681" spans="1:17" hidden="1" x14ac:dyDescent="0.2">
      <c r="A2681" s="31" t="s">
        <v>13386</v>
      </c>
      <c r="B2681" s="31" t="s">
        <v>13387</v>
      </c>
      <c r="C2681" s="31" t="s">
        <v>13388</v>
      </c>
      <c r="D2681" s="31"/>
      <c r="E2681" s="31" t="s">
        <v>9590</v>
      </c>
      <c r="F2681" s="31" t="s">
        <v>13389</v>
      </c>
      <c r="G2681" s="47">
        <v>60</v>
      </c>
      <c r="H2681" s="33">
        <v>0</v>
      </c>
      <c r="I2681" s="31" t="s">
        <v>5661</v>
      </c>
      <c r="J2681" s="31" t="s">
        <v>5662</v>
      </c>
      <c r="K2681" s="31" t="s">
        <v>5164</v>
      </c>
      <c r="L2681" s="31" t="s">
        <v>5278</v>
      </c>
      <c r="M2681" s="31" t="s">
        <v>5673</v>
      </c>
      <c r="N2681" s="31" t="s">
        <v>10520</v>
      </c>
      <c r="O2681" s="31" t="s">
        <v>13386</v>
      </c>
      <c r="P2681" s="31" t="s">
        <v>13387</v>
      </c>
      <c r="Q2681" s="31" t="s">
        <v>5168</v>
      </c>
    </row>
    <row r="2682" spans="1:17" hidden="1" x14ac:dyDescent="0.2">
      <c r="A2682" s="31" t="s">
        <v>13390</v>
      </c>
      <c r="B2682" s="31" t="s">
        <v>13391</v>
      </c>
      <c r="C2682" s="31" t="s">
        <v>13392</v>
      </c>
      <c r="D2682" s="31"/>
      <c r="E2682" s="31" t="s">
        <v>5171</v>
      </c>
      <c r="F2682" s="31" t="s">
        <v>13393</v>
      </c>
      <c r="G2682" s="47"/>
      <c r="H2682" s="33">
        <v>0</v>
      </c>
      <c r="I2682" s="31" t="s">
        <v>5384</v>
      </c>
      <c r="J2682" s="31" t="s">
        <v>5385</v>
      </c>
      <c r="K2682" s="31" t="s">
        <v>5164</v>
      </c>
      <c r="L2682" s="31" t="s">
        <v>5165</v>
      </c>
      <c r="M2682" s="31" t="s">
        <v>5166</v>
      </c>
      <c r="N2682" s="31"/>
      <c r="O2682" s="31" t="s">
        <v>13390</v>
      </c>
      <c r="P2682" s="31" t="s">
        <v>13391</v>
      </c>
      <c r="Q2682" s="31" t="s">
        <v>5168</v>
      </c>
    </row>
    <row r="2683" spans="1:17" hidden="1" x14ac:dyDescent="0.2">
      <c r="A2683" s="31" t="s">
        <v>13394</v>
      </c>
      <c r="B2683" s="31" t="s">
        <v>13395</v>
      </c>
      <c r="C2683" s="31" t="s">
        <v>13396</v>
      </c>
      <c r="D2683" s="31"/>
      <c r="E2683" s="31" t="s">
        <v>5171</v>
      </c>
      <c r="F2683" s="31" t="s">
        <v>13397</v>
      </c>
      <c r="G2683" s="47"/>
      <c r="H2683" s="33">
        <v>0</v>
      </c>
      <c r="I2683" s="31"/>
      <c r="J2683" s="31"/>
      <c r="K2683" s="31" t="s">
        <v>5164</v>
      </c>
      <c r="L2683" s="31" t="s">
        <v>5165</v>
      </c>
      <c r="M2683" s="31" t="s">
        <v>6869</v>
      </c>
      <c r="N2683" s="31" t="s">
        <v>13398</v>
      </c>
      <c r="O2683" s="31" t="s">
        <v>13394</v>
      </c>
      <c r="P2683" s="31" t="s">
        <v>13395</v>
      </c>
      <c r="Q2683" s="31" t="s">
        <v>5168</v>
      </c>
    </row>
    <row r="2684" spans="1:17" hidden="1" x14ac:dyDescent="0.2">
      <c r="A2684" s="31" t="s">
        <v>13399</v>
      </c>
      <c r="B2684" s="31" t="s">
        <v>13400</v>
      </c>
      <c r="C2684" s="31" t="s">
        <v>13401</v>
      </c>
      <c r="D2684" s="31"/>
      <c r="E2684" s="31" t="s">
        <v>5419</v>
      </c>
      <c r="F2684" s="31" t="s">
        <v>13402</v>
      </c>
      <c r="G2684" s="47"/>
      <c r="H2684" s="33">
        <v>0</v>
      </c>
      <c r="I2684" s="31" t="s">
        <v>5421</v>
      </c>
      <c r="J2684" s="31" t="s">
        <v>5422</v>
      </c>
      <c r="K2684" s="31" t="s">
        <v>5164</v>
      </c>
      <c r="L2684" s="31" t="s">
        <v>5278</v>
      </c>
      <c r="M2684" s="31" t="s">
        <v>5279</v>
      </c>
      <c r="N2684" s="31" t="s">
        <v>6608</v>
      </c>
      <c r="O2684" s="31" t="s">
        <v>13399</v>
      </c>
      <c r="P2684" s="31" t="s">
        <v>13400</v>
      </c>
      <c r="Q2684" s="31" t="s">
        <v>5168</v>
      </c>
    </row>
    <row r="2685" spans="1:17" hidden="1" x14ac:dyDescent="0.2">
      <c r="A2685" s="31" t="s">
        <v>13403</v>
      </c>
      <c r="B2685" s="31" t="s">
        <v>13404</v>
      </c>
      <c r="C2685" s="31" t="s">
        <v>13405</v>
      </c>
      <c r="D2685" s="31"/>
      <c r="E2685" s="31" t="s">
        <v>5419</v>
      </c>
      <c r="F2685" s="31" t="s">
        <v>3948</v>
      </c>
      <c r="G2685" s="47"/>
      <c r="H2685" s="33">
        <v>0</v>
      </c>
      <c r="I2685" s="31" t="s">
        <v>5421</v>
      </c>
      <c r="J2685" s="31" t="s">
        <v>5422</v>
      </c>
      <c r="K2685" s="31" t="s">
        <v>5164</v>
      </c>
      <c r="L2685" s="31" t="s">
        <v>5278</v>
      </c>
      <c r="M2685" s="31" t="s">
        <v>5279</v>
      </c>
      <c r="N2685" s="31" t="s">
        <v>6608</v>
      </c>
      <c r="O2685" s="31" t="s">
        <v>13399</v>
      </c>
      <c r="P2685" s="31" t="s">
        <v>13400</v>
      </c>
      <c r="Q2685" s="31" t="s">
        <v>5168</v>
      </c>
    </row>
    <row r="2686" spans="1:17" hidden="1" x14ac:dyDescent="0.2">
      <c r="A2686" s="31" t="s">
        <v>13406</v>
      </c>
      <c r="B2686" s="31" t="s">
        <v>13407</v>
      </c>
      <c r="C2686" s="31" t="s">
        <v>13408</v>
      </c>
      <c r="D2686" s="31" t="s">
        <v>10933</v>
      </c>
      <c r="E2686" s="31" t="s">
        <v>5419</v>
      </c>
      <c r="F2686" s="31" t="s">
        <v>10933</v>
      </c>
      <c r="G2686" s="47"/>
      <c r="H2686" s="33">
        <v>0</v>
      </c>
      <c r="I2686" s="31" t="s">
        <v>5661</v>
      </c>
      <c r="J2686" s="31" t="s">
        <v>5662</v>
      </c>
      <c r="K2686" s="31" t="s">
        <v>5164</v>
      </c>
      <c r="L2686" s="31" t="s">
        <v>5278</v>
      </c>
      <c r="M2686" s="31" t="s">
        <v>5819</v>
      </c>
      <c r="N2686" s="31"/>
      <c r="O2686" s="31" t="s">
        <v>13399</v>
      </c>
      <c r="P2686" s="31" t="s">
        <v>13400</v>
      </c>
      <c r="Q2686" s="31" t="s">
        <v>5168</v>
      </c>
    </row>
    <row r="2687" spans="1:17" hidden="1" x14ac:dyDescent="0.2">
      <c r="A2687" s="31" t="s">
        <v>13409</v>
      </c>
      <c r="B2687" s="31" t="s">
        <v>13410</v>
      </c>
      <c r="C2687" s="31" t="s">
        <v>13411</v>
      </c>
      <c r="D2687" s="31" t="s">
        <v>13412</v>
      </c>
      <c r="E2687" s="31" t="s">
        <v>5419</v>
      </c>
      <c r="F2687" s="31" t="s">
        <v>13412</v>
      </c>
      <c r="G2687" s="47"/>
      <c r="H2687" s="33">
        <v>0</v>
      </c>
      <c r="I2687" s="31" t="s">
        <v>5294</v>
      </c>
      <c r="J2687" s="31" t="s">
        <v>5295</v>
      </c>
      <c r="K2687" s="31" t="s">
        <v>5164</v>
      </c>
      <c r="L2687" s="31" t="s">
        <v>5591</v>
      </c>
      <c r="M2687" s="31" t="s">
        <v>5297</v>
      </c>
      <c r="N2687" s="31" t="s">
        <v>13413</v>
      </c>
      <c r="O2687" s="31" t="s">
        <v>13414</v>
      </c>
      <c r="P2687" s="31" t="s">
        <v>13410</v>
      </c>
      <c r="Q2687" s="31" t="s">
        <v>5168</v>
      </c>
    </row>
    <row r="2688" spans="1:17" hidden="1" x14ac:dyDescent="0.2">
      <c r="A2688" s="31" t="s">
        <v>13415</v>
      </c>
      <c r="B2688" s="31" t="s">
        <v>13416</v>
      </c>
      <c r="C2688" s="31" t="s">
        <v>13417</v>
      </c>
      <c r="D2688" s="31"/>
      <c r="E2688" s="31" t="s">
        <v>5171</v>
      </c>
      <c r="F2688" s="31" t="s">
        <v>13418</v>
      </c>
      <c r="G2688" s="47"/>
      <c r="H2688" s="33">
        <v>0</v>
      </c>
      <c r="I2688" s="31" t="s">
        <v>5597</v>
      </c>
      <c r="J2688" s="31" t="s">
        <v>5598</v>
      </c>
      <c r="K2688" s="31" t="s">
        <v>5164</v>
      </c>
      <c r="L2688" s="31" t="s">
        <v>5165</v>
      </c>
      <c r="M2688" s="31" t="s">
        <v>5192</v>
      </c>
      <c r="N2688" s="31"/>
      <c r="O2688" s="31" t="s">
        <v>5391</v>
      </c>
      <c r="P2688" s="31" t="s">
        <v>13416</v>
      </c>
      <c r="Q2688" s="31" t="s">
        <v>5168</v>
      </c>
    </row>
    <row r="2689" spans="1:17" hidden="1" x14ac:dyDescent="0.2">
      <c r="A2689" s="31" t="s">
        <v>13419</v>
      </c>
      <c r="B2689" s="31" t="s">
        <v>13420</v>
      </c>
      <c r="C2689" s="31" t="s">
        <v>13421</v>
      </c>
      <c r="D2689" s="31"/>
      <c r="E2689" s="31"/>
      <c r="F2689" s="31" t="s">
        <v>13422</v>
      </c>
      <c r="G2689" s="47"/>
      <c r="H2689" s="33">
        <v>0</v>
      </c>
      <c r="I2689" s="31"/>
      <c r="J2689" s="31"/>
      <c r="K2689" s="31" t="s">
        <v>5164</v>
      </c>
      <c r="L2689" s="31" t="s">
        <v>5165</v>
      </c>
      <c r="M2689" s="31" t="s">
        <v>5320</v>
      </c>
      <c r="N2689" s="31"/>
      <c r="O2689" s="31" t="s">
        <v>13414</v>
      </c>
      <c r="P2689" s="31" t="s">
        <v>13420</v>
      </c>
      <c r="Q2689" s="31" t="s">
        <v>5168</v>
      </c>
    </row>
    <row r="2690" spans="1:17" hidden="1" x14ac:dyDescent="0.2">
      <c r="A2690" s="31" t="s">
        <v>13423</v>
      </c>
      <c r="B2690" s="31" t="s">
        <v>13424</v>
      </c>
      <c r="C2690" s="31" t="s">
        <v>13425</v>
      </c>
      <c r="D2690" s="31"/>
      <c r="E2690" s="31"/>
      <c r="F2690" s="31" t="s">
        <v>13426</v>
      </c>
      <c r="G2690" s="47"/>
      <c r="H2690" s="33">
        <v>0</v>
      </c>
      <c r="I2690" s="31"/>
      <c r="J2690" s="31"/>
      <c r="K2690" s="31" t="s">
        <v>5164</v>
      </c>
      <c r="L2690" s="31" t="s">
        <v>5165</v>
      </c>
      <c r="M2690" s="31" t="s">
        <v>5181</v>
      </c>
      <c r="N2690" s="31"/>
      <c r="O2690" s="31" t="s">
        <v>13423</v>
      </c>
      <c r="P2690" s="31" t="s">
        <v>13424</v>
      </c>
      <c r="Q2690" s="31" t="s">
        <v>5168</v>
      </c>
    </row>
    <row r="2691" spans="1:17" hidden="1" x14ac:dyDescent="0.2">
      <c r="A2691" s="31" t="s">
        <v>13427</v>
      </c>
      <c r="B2691" s="31" t="s">
        <v>13428</v>
      </c>
      <c r="C2691" s="31" t="s">
        <v>13429</v>
      </c>
      <c r="D2691" s="31"/>
      <c r="E2691" s="31" t="s">
        <v>5171</v>
      </c>
      <c r="F2691" s="31" t="s">
        <v>13430</v>
      </c>
      <c r="G2691" s="47"/>
      <c r="H2691" s="33">
        <v>0</v>
      </c>
      <c r="I2691" s="31"/>
      <c r="J2691" s="31"/>
      <c r="K2691" s="31" t="s">
        <v>5164</v>
      </c>
      <c r="L2691" s="31" t="s">
        <v>7961</v>
      </c>
      <c r="M2691" s="31" t="s">
        <v>5239</v>
      </c>
      <c r="N2691" s="31"/>
      <c r="O2691" s="31" t="s">
        <v>13427</v>
      </c>
      <c r="P2691" s="31" t="s">
        <v>13428</v>
      </c>
      <c r="Q2691" s="31" t="s">
        <v>5168</v>
      </c>
    </row>
    <row r="2692" spans="1:17" hidden="1" x14ac:dyDescent="0.2">
      <c r="A2692" s="31" t="s">
        <v>13431</v>
      </c>
      <c r="B2692" s="31" t="s">
        <v>13432</v>
      </c>
      <c r="C2692" s="31" t="s">
        <v>13433</v>
      </c>
      <c r="D2692" s="31"/>
      <c r="E2692" s="31" t="s">
        <v>5171</v>
      </c>
      <c r="F2692" s="31" t="s">
        <v>13434</v>
      </c>
      <c r="G2692" s="47"/>
      <c r="H2692" s="33">
        <v>0</v>
      </c>
      <c r="I2692" s="31" t="s">
        <v>9692</v>
      </c>
      <c r="J2692" s="31" t="s">
        <v>9693</v>
      </c>
      <c r="K2692" s="31" t="s">
        <v>5164</v>
      </c>
      <c r="L2692" s="31" t="s">
        <v>5480</v>
      </c>
      <c r="M2692" s="31" t="s">
        <v>5239</v>
      </c>
      <c r="N2692" s="31"/>
      <c r="O2692" s="31" t="s">
        <v>13431</v>
      </c>
      <c r="P2692" s="31" t="s">
        <v>13432</v>
      </c>
      <c r="Q2692" s="31" t="s">
        <v>5168</v>
      </c>
    </row>
    <row r="2693" spans="1:17" hidden="1" x14ac:dyDescent="0.2">
      <c r="A2693" s="31" t="s">
        <v>13435</v>
      </c>
      <c r="B2693" s="31" t="s">
        <v>13436</v>
      </c>
      <c r="C2693" s="31" t="s">
        <v>13437</v>
      </c>
      <c r="D2693" s="31" t="s">
        <v>13438</v>
      </c>
      <c r="E2693" s="31" t="s">
        <v>13439</v>
      </c>
      <c r="F2693" s="31" t="s">
        <v>13438</v>
      </c>
      <c r="G2693" s="47"/>
      <c r="H2693" s="33">
        <v>0</v>
      </c>
      <c r="I2693" s="31" t="s">
        <v>9692</v>
      </c>
      <c r="J2693" s="31" t="s">
        <v>9693</v>
      </c>
      <c r="K2693" s="31" t="s">
        <v>5164</v>
      </c>
      <c r="L2693" s="31" t="s">
        <v>5238</v>
      </c>
      <c r="M2693" s="31" t="s">
        <v>5239</v>
      </c>
      <c r="N2693" s="31"/>
      <c r="O2693" s="31" t="s">
        <v>13435</v>
      </c>
      <c r="P2693" s="31" t="s">
        <v>13436</v>
      </c>
      <c r="Q2693" s="31" t="s">
        <v>5168</v>
      </c>
    </row>
    <row r="2694" spans="1:17" hidden="1" x14ac:dyDescent="0.2">
      <c r="A2694" s="31" t="s">
        <v>13440</v>
      </c>
      <c r="B2694" s="31" t="s">
        <v>13441</v>
      </c>
      <c r="C2694" s="31" t="s">
        <v>13442</v>
      </c>
      <c r="D2694" s="31" t="s">
        <v>13443</v>
      </c>
      <c r="E2694" s="31" t="s">
        <v>13439</v>
      </c>
      <c r="F2694" s="31" t="s">
        <v>13443</v>
      </c>
      <c r="G2694" s="47"/>
      <c r="H2694" s="33">
        <v>0</v>
      </c>
      <c r="I2694" s="31" t="s">
        <v>5597</v>
      </c>
      <c r="J2694" s="31" t="s">
        <v>5598</v>
      </c>
      <c r="K2694" s="31" t="s">
        <v>5164</v>
      </c>
      <c r="L2694" s="31" t="s">
        <v>5238</v>
      </c>
      <c r="M2694" s="31" t="s">
        <v>5239</v>
      </c>
      <c r="N2694" s="31"/>
      <c r="O2694" s="31" t="s">
        <v>13440</v>
      </c>
      <c r="P2694" s="31" t="s">
        <v>13441</v>
      </c>
      <c r="Q2694" s="31" t="s">
        <v>5168</v>
      </c>
    </row>
    <row r="2695" spans="1:17" hidden="1" x14ac:dyDescent="0.2">
      <c r="A2695" s="31" t="s">
        <v>13444</v>
      </c>
      <c r="B2695" s="31" t="s">
        <v>13445</v>
      </c>
      <c r="C2695" s="31" t="s">
        <v>13446</v>
      </c>
      <c r="D2695" s="31"/>
      <c r="E2695" s="31"/>
      <c r="F2695" s="31" t="s">
        <v>13447</v>
      </c>
      <c r="G2695" s="47"/>
      <c r="H2695" s="33">
        <v>0</v>
      </c>
      <c r="I2695" s="31"/>
      <c r="J2695" s="31"/>
      <c r="K2695" s="31" t="s">
        <v>5164</v>
      </c>
      <c r="L2695" s="31"/>
      <c r="M2695" s="31"/>
      <c r="N2695" s="31"/>
      <c r="O2695" s="31" t="s">
        <v>13444</v>
      </c>
      <c r="P2695" s="31" t="s">
        <v>13445</v>
      </c>
      <c r="Q2695" s="31" t="s">
        <v>5168</v>
      </c>
    </row>
    <row r="2696" spans="1:17" hidden="1" x14ac:dyDescent="0.2">
      <c r="A2696" s="31" t="s">
        <v>13448</v>
      </c>
      <c r="B2696" s="31" t="s">
        <v>13449</v>
      </c>
      <c r="C2696" s="31" t="s">
        <v>13450</v>
      </c>
      <c r="D2696" s="31"/>
      <c r="E2696" s="31" t="s">
        <v>13451</v>
      </c>
      <c r="F2696" s="31" t="s">
        <v>13452</v>
      </c>
      <c r="G2696" s="47"/>
      <c r="H2696" s="33">
        <v>0</v>
      </c>
      <c r="I2696" s="31"/>
      <c r="J2696" s="31"/>
      <c r="K2696" s="31" t="s">
        <v>5164</v>
      </c>
      <c r="L2696" s="31" t="s">
        <v>5278</v>
      </c>
      <c r="M2696" s="31" t="s">
        <v>5354</v>
      </c>
      <c r="N2696" s="31"/>
      <c r="O2696" s="31" t="s">
        <v>13448</v>
      </c>
      <c r="P2696" s="31" t="s">
        <v>13449</v>
      </c>
      <c r="Q2696" s="31" t="s">
        <v>5168</v>
      </c>
    </row>
    <row r="2697" spans="1:17" hidden="1" x14ac:dyDescent="0.2">
      <c r="A2697" s="31" t="s">
        <v>13453</v>
      </c>
      <c r="B2697" s="31" t="s">
        <v>13454</v>
      </c>
      <c r="C2697" s="31" t="s">
        <v>13455</v>
      </c>
      <c r="D2697" s="31"/>
      <c r="E2697" s="31"/>
      <c r="F2697" s="31" t="s">
        <v>13456</v>
      </c>
      <c r="G2697" s="47"/>
      <c r="H2697" s="33">
        <v>0</v>
      </c>
      <c r="I2697" s="31"/>
      <c r="J2697" s="31"/>
      <c r="K2697" s="31" t="s">
        <v>5164</v>
      </c>
      <c r="L2697" s="31" t="s">
        <v>6026</v>
      </c>
      <c r="M2697" s="31" t="s">
        <v>5239</v>
      </c>
      <c r="N2697" s="31"/>
      <c r="O2697" s="31" t="s">
        <v>13453</v>
      </c>
      <c r="P2697" s="31" t="s">
        <v>13454</v>
      </c>
      <c r="Q2697" s="31" t="s">
        <v>5168</v>
      </c>
    </row>
    <row r="2698" spans="1:17" hidden="1" x14ac:dyDescent="0.2">
      <c r="A2698" s="31" t="s">
        <v>13457</v>
      </c>
      <c r="B2698" s="31" t="s">
        <v>13458</v>
      </c>
      <c r="C2698" s="31" t="s">
        <v>13459</v>
      </c>
      <c r="D2698" s="31" t="s">
        <v>13460</v>
      </c>
      <c r="E2698" s="31" t="s">
        <v>5419</v>
      </c>
      <c r="F2698" s="31" t="s">
        <v>13460</v>
      </c>
      <c r="G2698" s="47"/>
      <c r="H2698" s="33">
        <v>0</v>
      </c>
      <c r="I2698" s="31" t="s">
        <v>5661</v>
      </c>
      <c r="J2698" s="31" t="s">
        <v>5662</v>
      </c>
      <c r="K2698" s="31" t="s">
        <v>5164</v>
      </c>
      <c r="L2698" s="31" t="s">
        <v>5278</v>
      </c>
      <c r="M2698" s="31" t="s">
        <v>5673</v>
      </c>
      <c r="N2698" s="31" t="s">
        <v>13461</v>
      </c>
      <c r="O2698" s="31" t="s">
        <v>13457</v>
      </c>
      <c r="P2698" s="31" t="s">
        <v>13458</v>
      </c>
      <c r="Q2698" s="31" t="s">
        <v>5168</v>
      </c>
    </row>
    <row r="2699" spans="1:17" hidden="1" x14ac:dyDescent="0.2">
      <c r="A2699" s="31" t="s">
        <v>13462</v>
      </c>
      <c r="B2699" s="31" t="s">
        <v>13463</v>
      </c>
      <c r="C2699" s="31" t="s">
        <v>13464</v>
      </c>
      <c r="D2699" s="31" t="s">
        <v>13443</v>
      </c>
      <c r="E2699" s="31" t="s">
        <v>5171</v>
      </c>
      <c r="F2699" s="31" t="s">
        <v>13443</v>
      </c>
      <c r="G2699" s="47"/>
      <c r="H2699" s="33">
        <v>0</v>
      </c>
      <c r="I2699" s="31" t="s">
        <v>5597</v>
      </c>
      <c r="J2699" s="31" t="s">
        <v>5598</v>
      </c>
      <c r="K2699" s="31" t="s">
        <v>5164</v>
      </c>
      <c r="L2699" s="31" t="s">
        <v>5165</v>
      </c>
      <c r="M2699" s="31" t="s">
        <v>5254</v>
      </c>
      <c r="N2699" s="31"/>
      <c r="O2699" s="31" t="s">
        <v>13462</v>
      </c>
      <c r="P2699" s="31" t="s">
        <v>13463</v>
      </c>
      <c r="Q2699" s="31" t="s">
        <v>5168</v>
      </c>
    </row>
    <row r="2700" spans="1:17" hidden="1" x14ac:dyDescent="0.2">
      <c r="A2700" s="31" t="s">
        <v>13465</v>
      </c>
      <c r="B2700" s="31" t="s">
        <v>13466</v>
      </c>
      <c r="C2700" s="31" t="s">
        <v>13467</v>
      </c>
      <c r="D2700" s="31" t="s">
        <v>13443</v>
      </c>
      <c r="E2700" s="31" t="s">
        <v>13468</v>
      </c>
      <c r="F2700" s="31" t="s">
        <v>13443</v>
      </c>
      <c r="G2700" s="47"/>
      <c r="H2700" s="33">
        <v>0</v>
      </c>
      <c r="I2700" s="31" t="s">
        <v>5597</v>
      </c>
      <c r="J2700" s="31" t="s">
        <v>5598</v>
      </c>
      <c r="K2700" s="31" t="s">
        <v>5164</v>
      </c>
      <c r="L2700" s="31" t="s">
        <v>5165</v>
      </c>
      <c r="M2700" s="31" t="s">
        <v>6835</v>
      </c>
      <c r="N2700" s="31"/>
      <c r="O2700" s="31" t="s">
        <v>13462</v>
      </c>
      <c r="P2700" s="31" t="s">
        <v>13463</v>
      </c>
      <c r="Q2700" s="31" t="s">
        <v>5168</v>
      </c>
    </row>
    <row r="2701" spans="1:17" hidden="1" x14ac:dyDescent="0.2">
      <c r="A2701" s="31" t="s">
        <v>13469</v>
      </c>
      <c r="B2701" s="31" t="s">
        <v>13470</v>
      </c>
      <c r="C2701" s="31" t="s">
        <v>13471</v>
      </c>
      <c r="D2701" s="31" t="s">
        <v>13443</v>
      </c>
      <c r="E2701" s="31" t="s">
        <v>13468</v>
      </c>
      <c r="F2701" s="31" t="s">
        <v>13443</v>
      </c>
      <c r="G2701" s="47"/>
      <c r="H2701" s="33">
        <v>0</v>
      </c>
      <c r="I2701" s="31" t="s">
        <v>5597</v>
      </c>
      <c r="J2701" s="31" t="s">
        <v>5598</v>
      </c>
      <c r="K2701" s="31" t="s">
        <v>5164</v>
      </c>
      <c r="L2701" s="31" t="s">
        <v>5165</v>
      </c>
      <c r="M2701" s="31" t="s">
        <v>5224</v>
      </c>
      <c r="N2701" s="31"/>
      <c r="O2701" s="31" t="s">
        <v>13462</v>
      </c>
      <c r="P2701" s="31" t="s">
        <v>13463</v>
      </c>
      <c r="Q2701" s="31" t="s">
        <v>5168</v>
      </c>
    </row>
    <row r="2702" spans="1:17" hidden="1" x14ac:dyDescent="0.2">
      <c r="A2702" s="31" t="s">
        <v>13472</v>
      </c>
      <c r="B2702" s="31" t="s">
        <v>13473</v>
      </c>
      <c r="C2702" s="31" t="s">
        <v>13474</v>
      </c>
      <c r="D2702" s="31" t="s">
        <v>13443</v>
      </c>
      <c r="E2702" s="31" t="s">
        <v>13468</v>
      </c>
      <c r="F2702" s="31" t="s">
        <v>13443</v>
      </c>
      <c r="G2702" s="47"/>
      <c r="H2702" s="33">
        <v>0</v>
      </c>
      <c r="I2702" s="31" t="s">
        <v>5597</v>
      </c>
      <c r="J2702" s="31" t="s">
        <v>5598</v>
      </c>
      <c r="K2702" s="31" t="s">
        <v>5164</v>
      </c>
      <c r="L2702" s="31" t="s">
        <v>5165</v>
      </c>
      <c r="M2702" s="31" t="s">
        <v>5320</v>
      </c>
      <c r="N2702" s="31"/>
      <c r="O2702" s="31" t="s">
        <v>13462</v>
      </c>
      <c r="P2702" s="31" t="s">
        <v>13463</v>
      </c>
      <c r="Q2702" s="31" t="s">
        <v>5168</v>
      </c>
    </row>
    <row r="2703" spans="1:17" hidden="1" x14ac:dyDescent="0.2">
      <c r="A2703" s="31" t="s">
        <v>13475</v>
      </c>
      <c r="B2703" s="31" t="s">
        <v>13476</v>
      </c>
      <c r="C2703" s="31" t="s">
        <v>13477</v>
      </c>
      <c r="D2703" s="31" t="s">
        <v>13443</v>
      </c>
      <c r="E2703" s="31" t="s">
        <v>13468</v>
      </c>
      <c r="F2703" s="31" t="s">
        <v>13443</v>
      </c>
      <c r="G2703" s="47"/>
      <c r="H2703" s="33">
        <v>0</v>
      </c>
      <c r="I2703" s="31" t="s">
        <v>5597</v>
      </c>
      <c r="J2703" s="31" t="s">
        <v>5598</v>
      </c>
      <c r="K2703" s="31" t="s">
        <v>5164</v>
      </c>
      <c r="L2703" s="31" t="s">
        <v>5278</v>
      </c>
      <c r="M2703" s="31" t="s">
        <v>5794</v>
      </c>
      <c r="N2703" s="31"/>
      <c r="O2703" s="31" t="s">
        <v>13462</v>
      </c>
      <c r="P2703" s="31" t="s">
        <v>13463</v>
      </c>
      <c r="Q2703" s="31" t="s">
        <v>5168</v>
      </c>
    </row>
    <row r="2704" spans="1:17" hidden="1" x14ac:dyDescent="0.2">
      <c r="A2704" s="31" t="s">
        <v>13478</v>
      </c>
      <c r="B2704" s="31" t="s">
        <v>13479</v>
      </c>
      <c r="C2704" s="31" t="s">
        <v>13480</v>
      </c>
      <c r="D2704" s="31" t="s">
        <v>13443</v>
      </c>
      <c r="E2704" s="31" t="s">
        <v>13468</v>
      </c>
      <c r="F2704" s="31" t="s">
        <v>13443</v>
      </c>
      <c r="G2704" s="47"/>
      <c r="H2704" s="33">
        <v>0</v>
      </c>
      <c r="I2704" s="31" t="s">
        <v>5421</v>
      </c>
      <c r="J2704" s="31" t="s">
        <v>5422</v>
      </c>
      <c r="K2704" s="31" t="s">
        <v>5164</v>
      </c>
      <c r="L2704" s="31" t="s">
        <v>5278</v>
      </c>
      <c r="M2704" s="31" t="s">
        <v>5354</v>
      </c>
      <c r="N2704" s="31"/>
      <c r="O2704" s="31" t="s">
        <v>13462</v>
      </c>
      <c r="P2704" s="31" t="s">
        <v>13463</v>
      </c>
      <c r="Q2704" s="31" t="s">
        <v>5168</v>
      </c>
    </row>
    <row r="2705" spans="1:17" hidden="1" x14ac:dyDescent="0.2">
      <c r="A2705" s="31" t="s">
        <v>13481</v>
      </c>
      <c r="B2705" s="31" t="s">
        <v>13482</v>
      </c>
      <c r="C2705" s="31" t="s">
        <v>13483</v>
      </c>
      <c r="D2705" s="31" t="s">
        <v>13443</v>
      </c>
      <c r="E2705" s="31" t="s">
        <v>13468</v>
      </c>
      <c r="F2705" s="31" t="s">
        <v>13443</v>
      </c>
      <c r="G2705" s="47"/>
      <c r="H2705" s="33">
        <v>0</v>
      </c>
      <c r="I2705" s="31" t="s">
        <v>5597</v>
      </c>
      <c r="J2705" s="31" t="s">
        <v>5598</v>
      </c>
      <c r="K2705" s="31" t="s">
        <v>5164</v>
      </c>
      <c r="L2705" s="31" t="s">
        <v>5165</v>
      </c>
      <c r="M2705" s="31" t="s">
        <v>5254</v>
      </c>
      <c r="N2705" s="31"/>
      <c r="O2705" s="31" t="s">
        <v>13462</v>
      </c>
      <c r="P2705" s="31" t="s">
        <v>13463</v>
      </c>
      <c r="Q2705" s="31" t="s">
        <v>5168</v>
      </c>
    </row>
    <row r="2706" spans="1:17" hidden="1" x14ac:dyDescent="0.2">
      <c r="A2706" s="31" t="s">
        <v>13484</v>
      </c>
      <c r="B2706" s="31" t="s">
        <v>13485</v>
      </c>
      <c r="C2706" s="31" t="s">
        <v>13486</v>
      </c>
      <c r="D2706" s="31"/>
      <c r="E2706" s="31" t="s">
        <v>5171</v>
      </c>
      <c r="F2706" s="31"/>
      <c r="G2706" s="47"/>
      <c r="H2706" s="33">
        <v>0</v>
      </c>
      <c r="I2706" s="31"/>
      <c r="J2706" s="31"/>
      <c r="K2706" s="31" t="s">
        <v>5164</v>
      </c>
      <c r="L2706" s="31" t="s">
        <v>5165</v>
      </c>
      <c r="M2706" s="31"/>
      <c r="N2706" s="31"/>
      <c r="O2706" s="31" t="s">
        <v>13484</v>
      </c>
      <c r="P2706" s="31" t="s">
        <v>13485</v>
      </c>
      <c r="Q2706" s="31" t="s">
        <v>5168</v>
      </c>
    </row>
    <row r="2707" spans="1:17" hidden="1" x14ac:dyDescent="0.2">
      <c r="A2707" s="31" t="s">
        <v>13487</v>
      </c>
      <c r="B2707" s="31" t="s">
        <v>13488</v>
      </c>
      <c r="C2707" s="31" t="s">
        <v>13489</v>
      </c>
      <c r="D2707" s="31"/>
      <c r="E2707" s="31" t="s">
        <v>5171</v>
      </c>
      <c r="F2707" s="31" t="s">
        <v>13490</v>
      </c>
      <c r="G2707" s="47"/>
      <c r="H2707" s="33">
        <v>0</v>
      </c>
      <c r="I2707" s="31" t="s">
        <v>5212</v>
      </c>
      <c r="J2707" s="31" t="s">
        <v>5213</v>
      </c>
      <c r="K2707" s="31" t="s">
        <v>5164</v>
      </c>
      <c r="L2707" s="31" t="s">
        <v>5165</v>
      </c>
      <c r="M2707" s="31" t="s">
        <v>5361</v>
      </c>
      <c r="N2707" s="31" t="s">
        <v>9095</v>
      </c>
      <c r="O2707" s="31" t="s">
        <v>13487</v>
      </c>
      <c r="P2707" s="31" t="s">
        <v>13488</v>
      </c>
      <c r="Q2707" s="31" t="s">
        <v>5168</v>
      </c>
    </row>
    <row r="2708" spans="1:17" hidden="1" x14ac:dyDescent="0.2">
      <c r="A2708" s="31" t="s">
        <v>3959</v>
      </c>
      <c r="B2708" s="31" t="s">
        <v>3960</v>
      </c>
      <c r="C2708" s="31" t="s">
        <v>13491</v>
      </c>
      <c r="D2708" s="31"/>
      <c r="E2708" s="31" t="s">
        <v>5419</v>
      </c>
      <c r="F2708" s="31" t="s">
        <v>13492</v>
      </c>
      <c r="G2708" s="47">
        <v>60</v>
      </c>
      <c r="H2708" s="33">
        <v>0</v>
      </c>
      <c r="I2708" s="31" t="s">
        <v>5421</v>
      </c>
      <c r="J2708" s="31" t="s">
        <v>5422</v>
      </c>
      <c r="K2708" s="31" t="s">
        <v>5164</v>
      </c>
      <c r="L2708" s="31" t="s">
        <v>5278</v>
      </c>
      <c r="M2708" s="31" t="s">
        <v>5701</v>
      </c>
      <c r="N2708" s="31" t="s">
        <v>13493</v>
      </c>
      <c r="O2708" t="s">
        <v>3959</v>
      </c>
      <c r="P2708" s="31" t="s">
        <v>3960</v>
      </c>
      <c r="Q2708" s="31" t="s">
        <v>5168</v>
      </c>
    </row>
    <row r="2709" spans="1:17" hidden="1" x14ac:dyDescent="0.2">
      <c r="A2709" s="31" t="s">
        <v>13494</v>
      </c>
      <c r="B2709" s="31" t="s">
        <v>4407</v>
      </c>
      <c r="C2709" s="31" t="s">
        <v>13495</v>
      </c>
      <c r="D2709" s="31"/>
      <c r="E2709" s="31" t="s">
        <v>13496</v>
      </c>
      <c r="F2709" s="31" t="s">
        <v>3948</v>
      </c>
      <c r="G2709" s="47">
        <v>60</v>
      </c>
      <c r="H2709" s="33">
        <v>0</v>
      </c>
      <c r="I2709" s="31" t="s">
        <v>5421</v>
      </c>
      <c r="J2709" s="31" t="s">
        <v>5422</v>
      </c>
      <c r="K2709" s="31" t="s">
        <v>5164</v>
      </c>
      <c r="L2709" s="31" t="s">
        <v>5278</v>
      </c>
      <c r="M2709" s="31" t="s">
        <v>5701</v>
      </c>
      <c r="N2709" s="31"/>
      <c r="O2709" t="s">
        <v>3959</v>
      </c>
      <c r="P2709" s="31" t="s">
        <v>3960</v>
      </c>
      <c r="Q2709" s="31" t="s">
        <v>5168</v>
      </c>
    </row>
    <row r="2710" spans="1:17" hidden="1" x14ac:dyDescent="0.2">
      <c r="A2710" s="31" t="s">
        <v>13497</v>
      </c>
      <c r="B2710" s="31" t="s">
        <v>4214</v>
      </c>
      <c r="C2710" s="31" t="s">
        <v>13498</v>
      </c>
      <c r="D2710" s="31"/>
      <c r="E2710" s="31" t="s">
        <v>13496</v>
      </c>
      <c r="F2710" s="31" t="s">
        <v>3948</v>
      </c>
      <c r="G2710" s="47">
        <v>60</v>
      </c>
      <c r="H2710" s="33">
        <v>0</v>
      </c>
      <c r="I2710" s="31" t="s">
        <v>5661</v>
      </c>
      <c r="J2710" s="31" t="s">
        <v>5662</v>
      </c>
      <c r="K2710" s="31" t="s">
        <v>5164</v>
      </c>
      <c r="L2710" s="31" t="s">
        <v>5278</v>
      </c>
      <c r="M2710" s="31" t="s">
        <v>5673</v>
      </c>
      <c r="N2710" s="31"/>
      <c r="O2710" t="s">
        <v>3959</v>
      </c>
      <c r="P2710" s="31" t="s">
        <v>3960</v>
      </c>
      <c r="Q2710" s="31" t="s">
        <v>5168</v>
      </c>
    </row>
    <row r="2711" spans="1:17" hidden="1" x14ac:dyDescent="0.2">
      <c r="A2711" s="31" t="s">
        <v>13499</v>
      </c>
      <c r="B2711" s="31" t="s">
        <v>4261</v>
      </c>
      <c r="C2711" s="31" t="s">
        <v>13500</v>
      </c>
      <c r="D2711" s="31"/>
      <c r="E2711" s="31" t="s">
        <v>13496</v>
      </c>
      <c r="F2711" s="31" t="s">
        <v>3948</v>
      </c>
      <c r="G2711" s="47">
        <v>60</v>
      </c>
      <c r="H2711" s="33">
        <v>0</v>
      </c>
      <c r="I2711" s="31" t="s">
        <v>5661</v>
      </c>
      <c r="J2711" s="31" t="s">
        <v>5662</v>
      </c>
      <c r="K2711" s="31" t="s">
        <v>5164</v>
      </c>
      <c r="L2711" s="31" t="s">
        <v>5278</v>
      </c>
      <c r="M2711" s="31" t="s">
        <v>5687</v>
      </c>
      <c r="N2711" s="31"/>
      <c r="O2711" t="s">
        <v>3959</v>
      </c>
      <c r="P2711" s="31" t="s">
        <v>3960</v>
      </c>
      <c r="Q2711" s="31" t="s">
        <v>5168</v>
      </c>
    </row>
    <row r="2712" spans="1:17" hidden="1" x14ac:dyDescent="0.2">
      <c r="A2712" s="31" t="s">
        <v>13501</v>
      </c>
      <c r="B2712" s="31" t="s">
        <v>4429</v>
      </c>
      <c r="C2712" s="31" t="s">
        <v>13502</v>
      </c>
      <c r="D2712" s="31"/>
      <c r="E2712" s="31" t="s">
        <v>13496</v>
      </c>
      <c r="F2712" s="31" t="s">
        <v>3948</v>
      </c>
      <c r="G2712" s="47">
        <v>60</v>
      </c>
      <c r="H2712" s="33">
        <v>0</v>
      </c>
      <c r="I2712" s="31" t="s">
        <v>5661</v>
      </c>
      <c r="J2712" s="31" t="s">
        <v>5662</v>
      </c>
      <c r="K2712" s="31" t="s">
        <v>5164</v>
      </c>
      <c r="L2712" s="31" t="s">
        <v>5278</v>
      </c>
      <c r="M2712" s="31" t="s">
        <v>5832</v>
      </c>
      <c r="N2712" s="31" t="s">
        <v>13503</v>
      </c>
      <c r="O2712" t="s">
        <v>3959</v>
      </c>
      <c r="P2712" s="31" t="s">
        <v>3960</v>
      </c>
      <c r="Q2712" s="31" t="s">
        <v>5168</v>
      </c>
    </row>
    <row r="2713" spans="1:17" hidden="1" x14ac:dyDescent="0.2">
      <c r="A2713" s="31" t="s">
        <v>13504</v>
      </c>
      <c r="B2713" s="31" t="s">
        <v>4334</v>
      </c>
      <c r="C2713" s="31" t="s">
        <v>13505</v>
      </c>
      <c r="D2713" s="31"/>
      <c r="E2713" s="31" t="s">
        <v>13060</v>
      </c>
      <c r="F2713" s="31" t="s">
        <v>3948</v>
      </c>
      <c r="G2713" s="47">
        <v>60</v>
      </c>
      <c r="H2713" s="33">
        <v>0</v>
      </c>
      <c r="I2713" s="31" t="s">
        <v>5661</v>
      </c>
      <c r="J2713" s="31" t="s">
        <v>5662</v>
      </c>
      <c r="K2713" s="31" t="s">
        <v>5164</v>
      </c>
      <c r="L2713" s="31" t="s">
        <v>5278</v>
      </c>
      <c r="M2713" s="31" t="s">
        <v>11041</v>
      </c>
      <c r="N2713" s="31"/>
      <c r="O2713" t="s">
        <v>3959</v>
      </c>
      <c r="P2713" s="31" t="s">
        <v>3960</v>
      </c>
      <c r="Q2713" s="31" t="s">
        <v>5168</v>
      </c>
    </row>
    <row r="2714" spans="1:17" hidden="1" x14ac:dyDescent="0.2">
      <c r="A2714" s="31" t="s">
        <v>13506</v>
      </c>
      <c r="B2714" s="31" t="s">
        <v>4213</v>
      </c>
      <c r="C2714" s="31" t="s">
        <v>13507</v>
      </c>
      <c r="D2714" s="31"/>
      <c r="E2714" s="31" t="s">
        <v>13496</v>
      </c>
      <c r="F2714" s="31" t="s">
        <v>3948</v>
      </c>
      <c r="G2714" s="47">
        <v>60</v>
      </c>
      <c r="H2714" s="33">
        <v>0</v>
      </c>
      <c r="I2714" s="31" t="s">
        <v>5421</v>
      </c>
      <c r="J2714" s="31" t="s">
        <v>5422</v>
      </c>
      <c r="K2714" s="31" t="s">
        <v>5164</v>
      </c>
      <c r="L2714" s="31" t="s">
        <v>5278</v>
      </c>
      <c r="M2714" s="31" t="s">
        <v>5701</v>
      </c>
      <c r="N2714" s="31"/>
      <c r="O2714" t="s">
        <v>3959</v>
      </c>
      <c r="P2714" s="31" t="s">
        <v>3960</v>
      </c>
      <c r="Q2714" s="31" t="s">
        <v>5168</v>
      </c>
    </row>
    <row r="2715" spans="1:17" hidden="1" x14ac:dyDescent="0.2">
      <c r="A2715" s="31" t="s">
        <v>13508</v>
      </c>
      <c r="B2715" s="31" t="s">
        <v>4335</v>
      </c>
      <c r="C2715" s="31" t="s">
        <v>13509</v>
      </c>
      <c r="D2715" s="31"/>
      <c r="E2715" s="31" t="s">
        <v>13496</v>
      </c>
      <c r="F2715" s="31" t="s">
        <v>3948</v>
      </c>
      <c r="G2715" s="47">
        <v>60</v>
      </c>
      <c r="H2715" s="33">
        <v>0</v>
      </c>
      <c r="I2715" s="31" t="s">
        <v>5421</v>
      </c>
      <c r="J2715" s="31" t="s">
        <v>5422</v>
      </c>
      <c r="K2715" s="31" t="s">
        <v>5164</v>
      </c>
      <c r="L2715" s="31" t="s">
        <v>5278</v>
      </c>
      <c r="M2715" s="31" t="s">
        <v>5701</v>
      </c>
      <c r="N2715" s="31"/>
      <c r="O2715" t="s">
        <v>3959</v>
      </c>
      <c r="P2715" s="31" t="s">
        <v>3960</v>
      </c>
      <c r="Q2715" s="31" t="s">
        <v>5168</v>
      </c>
    </row>
    <row r="2716" spans="1:17" hidden="1" x14ac:dyDescent="0.2">
      <c r="A2716" s="31" t="s">
        <v>13510</v>
      </c>
      <c r="B2716" s="31" t="s">
        <v>4253</v>
      </c>
      <c r="C2716" s="31" t="s">
        <v>13511</v>
      </c>
      <c r="D2716" s="31"/>
      <c r="E2716" s="31" t="s">
        <v>13496</v>
      </c>
      <c r="F2716" s="31" t="s">
        <v>3948</v>
      </c>
      <c r="G2716" s="47">
        <v>60</v>
      </c>
      <c r="H2716" s="33">
        <v>0</v>
      </c>
      <c r="I2716" s="31" t="s">
        <v>5661</v>
      </c>
      <c r="J2716" s="31" t="s">
        <v>5662</v>
      </c>
      <c r="K2716" s="31" t="s">
        <v>5164</v>
      </c>
      <c r="L2716" s="31" t="s">
        <v>5278</v>
      </c>
      <c r="M2716" s="31" t="s">
        <v>5663</v>
      </c>
      <c r="N2716" s="31"/>
      <c r="O2716" t="s">
        <v>3959</v>
      </c>
      <c r="P2716" s="31" t="s">
        <v>3960</v>
      </c>
      <c r="Q2716" s="31" t="s">
        <v>5168</v>
      </c>
    </row>
    <row r="2717" spans="1:17" hidden="1" x14ac:dyDescent="0.2">
      <c r="A2717" s="31" t="s">
        <v>13512</v>
      </c>
      <c r="B2717" s="31" t="s">
        <v>4435</v>
      </c>
      <c r="C2717" s="31" t="s">
        <v>13513</v>
      </c>
      <c r="D2717" s="31"/>
      <c r="E2717" s="31" t="s">
        <v>13496</v>
      </c>
      <c r="F2717" s="31" t="s">
        <v>3948</v>
      </c>
      <c r="G2717" s="47">
        <v>60</v>
      </c>
      <c r="H2717" s="33">
        <v>0</v>
      </c>
      <c r="I2717" s="31" t="s">
        <v>5421</v>
      </c>
      <c r="J2717" s="31" t="s">
        <v>5422</v>
      </c>
      <c r="K2717" s="31" t="s">
        <v>5164</v>
      </c>
      <c r="L2717" s="31" t="s">
        <v>5278</v>
      </c>
      <c r="M2717" s="31" t="s">
        <v>5701</v>
      </c>
      <c r="N2717" s="31"/>
      <c r="O2717" t="s">
        <v>3959</v>
      </c>
      <c r="P2717" s="31" t="s">
        <v>3960</v>
      </c>
      <c r="Q2717" s="31" t="s">
        <v>5168</v>
      </c>
    </row>
    <row r="2718" spans="1:17" hidden="1" x14ac:dyDescent="0.2">
      <c r="A2718" s="31" t="s">
        <v>13514</v>
      </c>
      <c r="B2718" s="31" t="s">
        <v>4212</v>
      </c>
      <c r="C2718" s="31" t="s">
        <v>13515</v>
      </c>
      <c r="D2718" s="31"/>
      <c r="E2718" s="31" t="s">
        <v>13496</v>
      </c>
      <c r="F2718" s="31" t="s">
        <v>3948</v>
      </c>
      <c r="G2718" s="47">
        <v>60</v>
      </c>
      <c r="H2718" s="33">
        <v>0</v>
      </c>
      <c r="I2718" s="31" t="s">
        <v>5661</v>
      </c>
      <c r="J2718" s="31" t="s">
        <v>5662</v>
      </c>
      <c r="K2718" s="31" t="s">
        <v>5164</v>
      </c>
      <c r="L2718" s="31" t="s">
        <v>5278</v>
      </c>
      <c r="M2718" s="31" t="s">
        <v>5819</v>
      </c>
      <c r="N2718" s="31"/>
      <c r="O2718" t="s">
        <v>3959</v>
      </c>
      <c r="P2718" s="31" t="s">
        <v>3960</v>
      </c>
      <c r="Q2718" s="31" t="s">
        <v>5168</v>
      </c>
    </row>
    <row r="2719" spans="1:17" hidden="1" x14ac:dyDescent="0.2">
      <c r="A2719" s="31" t="s">
        <v>13516</v>
      </c>
      <c r="B2719" s="31" t="s">
        <v>4295</v>
      </c>
      <c r="C2719" s="31" t="s">
        <v>13517</v>
      </c>
      <c r="D2719" s="31"/>
      <c r="E2719" s="31" t="s">
        <v>13496</v>
      </c>
      <c r="F2719" s="31" t="s">
        <v>3948</v>
      </c>
      <c r="G2719" s="47">
        <v>60</v>
      </c>
      <c r="H2719" s="33">
        <v>0</v>
      </c>
      <c r="I2719" s="31" t="s">
        <v>5661</v>
      </c>
      <c r="J2719" s="31" t="s">
        <v>5662</v>
      </c>
      <c r="K2719" s="31" t="s">
        <v>5164</v>
      </c>
      <c r="L2719" s="31" t="s">
        <v>5278</v>
      </c>
      <c r="M2719" s="31" t="s">
        <v>11318</v>
      </c>
      <c r="N2719" s="31"/>
      <c r="O2719" t="s">
        <v>3959</v>
      </c>
      <c r="P2719" s="31" t="s">
        <v>3960</v>
      </c>
      <c r="Q2719" s="31" t="s">
        <v>5168</v>
      </c>
    </row>
    <row r="2720" spans="1:17" hidden="1" x14ac:dyDescent="0.2">
      <c r="A2720" s="31" t="s">
        <v>13518</v>
      </c>
      <c r="B2720" s="31" t="s">
        <v>4211</v>
      </c>
      <c r="C2720" s="31" t="s">
        <v>13519</v>
      </c>
      <c r="D2720" s="31"/>
      <c r="E2720" s="31" t="s">
        <v>13496</v>
      </c>
      <c r="F2720" s="31" t="s">
        <v>3948</v>
      </c>
      <c r="G2720" s="47">
        <v>60</v>
      </c>
      <c r="H2720" s="33">
        <v>0</v>
      </c>
      <c r="I2720" s="31" t="s">
        <v>5661</v>
      </c>
      <c r="J2720" s="31" t="s">
        <v>5662</v>
      </c>
      <c r="K2720" s="31" t="s">
        <v>5164</v>
      </c>
      <c r="L2720" s="31" t="s">
        <v>5278</v>
      </c>
      <c r="M2720" s="31" t="s">
        <v>5663</v>
      </c>
      <c r="N2720" s="31"/>
      <c r="O2720" t="s">
        <v>3959</v>
      </c>
      <c r="P2720" s="31" t="s">
        <v>3960</v>
      </c>
      <c r="Q2720" s="31" t="s">
        <v>5168</v>
      </c>
    </row>
    <row r="2721" spans="1:17" hidden="1" x14ac:dyDescent="0.2">
      <c r="A2721" s="31" t="s">
        <v>13520</v>
      </c>
      <c r="B2721" s="31" t="s">
        <v>4210</v>
      </c>
      <c r="C2721" s="31" t="s">
        <v>13521</v>
      </c>
      <c r="D2721" s="31"/>
      <c r="E2721" s="31" t="s">
        <v>13496</v>
      </c>
      <c r="F2721" s="31" t="s">
        <v>3948</v>
      </c>
      <c r="G2721" s="47">
        <v>60</v>
      </c>
      <c r="H2721" s="33">
        <v>0</v>
      </c>
      <c r="I2721" s="31" t="s">
        <v>5661</v>
      </c>
      <c r="J2721" s="31" t="s">
        <v>5662</v>
      </c>
      <c r="K2721" s="31" t="s">
        <v>5164</v>
      </c>
      <c r="L2721" s="31" t="s">
        <v>5278</v>
      </c>
      <c r="M2721" s="31" t="s">
        <v>5663</v>
      </c>
      <c r="N2721" s="31"/>
      <c r="O2721" t="s">
        <v>3959</v>
      </c>
      <c r="P2721" s="31" t="s">
        <v>3960</v>
      </c>
      <c r="Q2721" s="31" t="s">
        <v>5168</v>
      </c>
    </row>
    <row r="2722" spans="1:17" hidden="1" x14ac:dyDescent="0.2">
      <c r="A2722" s="31" t="s">
        <v>13522</v>
      </c>
      <c r="B2722" s="31" t="s">
        <v>4256</v>
      </c>
      <c r="C2722" s="31" t="s">
        <v>13523</v>
      </c>
      <c r="D2722" s="31"/>
      <c r="E2722" s="31" t="s">
        <v>13496</v>
      </c>
      <c r="F2722" s="31" t="s">
        <v>3948</v>
      </c>
      <c r="G2722" s="47">
        <v>60</v>
      </c>
      <c r="H2722" s="33">
        <v>0</v>
      </c>
      <c r="I2722" s="31" t="s">
        <v>5661</v>
      </c>
      <c r="J2722" s="31" t="s">
        <v>5662</v>
      </c>
      <c r="K2722" s="31" t="s">
        <v>5164</v>
      </c>
      <c r="L2722" s="31" t="s">
        <v>5278</v>
      </c>
      <c r="M2722" s="31" t="s">
        <v>5754</v>
      </c>
      <c r="N2722" s="31"/>
      <c r="O2722" t="s">
        <v>3959</v>
      </c>
      <c r="P2722" s="31" t="s">
        <v>3960</v>
      </c>
      <c r="Q2722" s="31" t="s">
        <v>5168</v>
      </c>
    </row>
    <row r="2723" spans="1:17" hidden="1" x14ac:dyDescent="0.2">
      <c r="A2723" s="31" t="s">
        <v>13524</v>
      </c>
      <c r="B2723" s="31" t="s">
        <v>4248</v>
      </c>
      <c r="C2723" s="31" t="s">
        <v>13525</v>
      </c>
      <c r="D2723" s="31"/>
      <c r="E2723" s="31" t="s">
        <v>13496</v>
      </c>
      <c r="F2723" s="31" t="s">
        <v>3948</v>
      </c>
      <c r="G2723" s="47">
        <v>60</v>
      </c>
      <c r="H2723" s="33">
        <v>0</v>
      </c>
      <c r="I2723" s="31" t="s">
        <v>5661</v>
      </c>
      <c r="J2723" s="31" t="s">
        <v>5662</v>
      </c>
      <c r="K2723" s="31" t="s">
        <v>5164</v>
      </c>
      <c r="L2723" s="31" t="s">
        <v>5278</v>
      </c>
      <c r="M2723" s="31" t="s">
        <v>5663</v>
      </c>
      <c r="N2723" s="31"/>
      <c r="O2723" t="s">
        <v>3959</v>
      </c>
      <c r="P2723" s="31" t="s">
        <v>3960</v>
      </c>
      <c r="Q2723" s="31" t="s">
        <v>5168</v>
      </c>
    </row>
    <row r="2724" spans="1:17" hidden="1" x14ac:dyDescent="0.2">
      <c r="A2724" s="31" t="s">
        <v>13526</v>
      </c>
      <c r="B2724" s="31" t="s">
        <v>4292</v>
      </c>
      <c r="C2724" s="31" t="s">
        <v>13527</v>
      </c>
      <c r="D2724" s="31"/>
      <c r="E2724" s="31" t="s">
        <v>13496</v>
      </c>
      <c r="F2724" s="31" t="s">
        <v>3948</v>
      </c>
      <c r="G2724" s="47">
        <v>60</v>
      </c>
      <c r="H2724" s="33">
        <v>0</v>
      </c>
      <c r="I2724" s="31" t="s">
        <v>5421</v>
      </c>
      <c r="J2724" s="31" t="s">
        <v>5422</v>
      </c>
      <c r="K2724" s="31" t="s">
        <v>5164</v>
      </c>
      <c r="L2724" s="31" t="s">
        <v>5278</v>
      </c>
      <c r="M2724" s="31" t="s">
        <v>5794</v>
      </c>
      <c r="N2724" s="31"/>
      <c r="O2724" t="s">
        <v>3959</v>
      </c>
      <c r="P2724" s="31" t="s">
        <v>3960</v>
      </c>
      <c r="Q2724" s="31" t="s">
        <v>5168</v>
      </c>
    </row>
    <row r="2725" spans="1:17" hidden="1" x14ac:dyDescent="0.2">
      <c r="A2725" s="31" t="s">
        <v>13528</v>
      </c>
      <c r="B2725" s="31" t="s">
        <v>4430</v>
      </c>
      <c r="C2725" s="31" t="s">
        <v>13529</v>
      </c>
      <c r="D2725" s="31"/>
      <c r="E2725" s="31" t="s">
        <v>13496</v>
      </c>
      <c r="F2725" s="31" t="s">
        <v>3948</v>
      </c>
      <c r="G2725" s="47">
        <v>60</v>
      </c>
      <c r="H2725" s="33">
        <v>0</v>
      </c>
      <c r="I2725" s="31" t="s">
        <v>5661</v>
      </c>
      <c r="J2725" s="31" t="s">
        <v>5662</v>
      </c>
      <c r="K2725" s="31" t="s">
        <v>5164</v>
      </c>
      <c r="L2725" s="31" t="s">
        <v>5278</v>
      </c>
      <c r="M2725" s="31" t="s">
        <v>5687</v>
      </c>
      <c r="N2725" s="31"/>
      <c r="O2725" t="s">
        <v>3959</v>
      </c>
      <c r="P2725" s="31" t="s">
        <v>3960</v>
      </c>
      <c r="Q2725" s="31" t="s">
        <v>5168</v>
      </c>
    </row>
    <row r="2726" spans="1:17" hidden="1" x14ac:dyDescent="0.2">
      <c r="A2726" s="31" t="s">
        <v>13530</v>
      </c>
      <c r="B2726" s="31" t="s">
        <v>4094</v>
      </c>
      <c r="C2726" s="31" t="s">
        <v>13531</v>
      </c>
      <c r="D2726" s="31"/>
      <c r="E2726" s="31" t="s">
        <v>13496</v>
      </c>
      <c r="F2726" s="31" t="s">
        <v>3948</v>
      </c>
      <c r="G2726" s="47">
        <v>60</v>
      </c>
      <c r="H2726" s="33">
        <v>0</v>
      </c>
      <c r="I2726" s="31" t="s">
        <v>5661</v>
      </c>
      <c r="J2726" s="31" t="s">
        <v>5662</v>
      </c>
      <c r="K2726" s="31" t="s">
        <v>5164</v>
      </c>
      <c r="L2726" s="31" t="s">
        <v>5278</v>
      </c>
      <c r="M2726" s="31" t="s">
        <v>5663</v>
      </c>
      <c r="N2726" s="31"/>
      <c r="O2726" t="s">
        <v>3959</v>
      </c>
      <c r="P2726" s="31" t="s">
        <v>3960</v>
      </c>
      <c r="Q2726" s="31" t="s">
        <v>5168</v>
      </c>
    </row>
    <row r="2727" spans="1:17" hidden="1" x14ac:dyDescent="0.2">
      <c r="A2727" s="31" t="s">
        <v>13532</v>
      </c>
      <c r="B2727" s="31" t="s">
        <v>4255</v>
      </c>
      <c r="C2727" s="31" t="s">
        <v>13533</v>
      </c>
      <c r="D2727" s="31"/>
      <c r="E2727" s="31" t="s">
        <v>13496</v>
      </c>
      <c r="F2727" s="31" t="s">
        <v>3948</v>
      </c>
      <c r="G2727" s="47">
        <v>60</v>
      </c>
      <c r="H2727" s="33">
        <v>0</v>
      </c>
      <c r="I2727" s="31" t="s">
        <v>5661</v>
      </c>
      <c r="J2727" s="31" t="s">
        <v>5662</v>
      </c>
      <c r="K2727" s="31" t="s">
        <v>5164</v>
      </c>
      <c r="L2727" s="31" t="s">
        <v>5278</v>
      </c>
      <c r="M2727" s="31" t="s">
        <v>5819</v>
      </c>
      <c r="N2727" s="31"/>
      <c r="O2727" t="s">
        <v>3959</v>
      </c>
      <c r="P2727" s="31" t="s">
        <v>3960</v>
      </c>
      <c r="Q2727" s="31" t="s">
        <v>5168</v>
      </c>
    </row>
    <row r="2728" spans="1:17" hidden="1" x14ac:dyDescent="0.2">
      <c r="A2728" s="31" t="s">
        <v>13534</v>
      </c>
      <c r="B2728" s="31" t="s">
        <v>4222</v>
      </c>
      <c r="C2728" s="31" t="s">
        <v>13535</v>
      </c>
      <c r="D2728" s="31"/>
      <c r="E2728" s="31" t="s">
        <v>13496</v>
      </c>
      <c r="F2728" s="31" t="s">
        <v>3948</v>
      </c>
      <c r="G2728" s="47">
        <v>60</v>
      </c>
      <c r="H2728" s="33">
        <v>0</v>
      </c>
      <c r="I2728" s="31" t="s">
        <v>5661</v>
      </c>
      <c r="J2728" s="31" t="s">
        <v>5662</v>
      </c>
      <c r="K2728" s="31" t="s">
        <v>5164</v>
      </c>
      <c r="L2728" s="31" t="s">
        <v>5278</v>
      </c>
      <c r="M2728" s="31" t="s">
        <v>5663</v>
      </c>
      <c r="N2728" s="31"/>
      <c r="O2728" t="s">
        <v>3959</v>
      </c>
      <c r="P2728" s="31" t="s">
        <v>3960</v>
      </c>
      <c r="Q2728" s="31" t="s">
        <v>5168</v>
      </c>
    </row>
    <row r="2729" spans="1:17" hidden="1" x14ac:dyDescent="0.2">
      <c r="A2729" s="31" t="s">
        <v>13536</v>
      </c>
      <c r="B2729" s="31" t="s">
        <v>4426</v>
      </c>
      <c r="C2729" s="31" t="s">
        <v>13537</v>
      </c>
      <c r="D2729" s="31"/>
      <c r="E2729" s="31" t="s">
        <v>13496</v>
      </c>
      <c r="F2729" s="31" t="s">
        <v>3948</v>
      </c>
      <c r="G2729" s="47">
        <v>60</v>
      </c>
      <c r="H2729" s="33">
        <v>0</v>
      </c>
      <c r="I2729" s="31" t="s">
        <v>5661</v>
      </c>
      <c r="J2729" s="31" t="s">
        <v>5662</v>
      </c>
      <c r="K2729" s="31" t="s">
        <v>5164</v>
      </c>
      <c r="L2729" s="31" t="s">
        <v>5278</v>
      </c>
      <c r="M2729" s="31" t="s">
        <v>5754</v>
      </c>
      <c r="N2729" s="31"/>
      <c r="O2729" t="s">
        <v>3959</v>
      </c>
      <c r="P2729" s="31" t="s">
        <v>3960</v>
      </c>
      <c r="Q2729" s="31" t="s">
        <v>5168</v>
      </c>
    </row>
    <row r="2730" spans="1:17" hidden="1" x14ac:dyDescent="0.2">
      <c r="A2730" s="31" t="s">
        <v>13538</v>
      </c>
      <c r="B2730" s="31" t="s">
        <v>4291</v>
      </c>
      <c r="C2730" s="31" t="s">
        <v>13539</v>
      </c>
      <c r="D2730" s="31"/>
      <c r="E2730" s="31" t="s">
        <v>13496</v>
      </c>
      <c r="F2730" s="31" t="s">
        <v>3948</v>
      </c>
      <c r="G2730" s="47">
        <v>60</v>
      </c>
      <c r="H2730" s="33">
        <v>0</v>
      </c>
      <c r="I2730" s="31" t="s">
        <v>5661</v>
      </c>
      <c r="J2730" s="31" t="s">
        <v>5662</v>
      </c>
      <c r="K2730" s="31" t="s">
        <v>5164</v>
      </c>
      <c r="L2730" s="31" t="s">
        <v>5278</v>
      </c>
      <c r="M2730" s="31" t="s">
        <v>5663</v>
      </c>
      <c r="N2730" s="31"/>
      <c r="O2730" t="s">
        <v>3959</v>
      </c>
      <c r="P2730" s="31" t="s">
        <v>3960</v>
      </c>
      <c r="Q2730" s="31" t="s">
        <v>5168</v>
      </c>
    </row>
    <row r="2731" spans="1:17" hidden="1" x14ac:dyDescent="0.2">
      <c r="A2731" s="31" t="s">
        <v>13540</v>
      </c>
      <c r="B2731" s="31" t="s">
        <v>4228</v>
      </c>
      <c r="C2731" s="31" t="s">
        <v>13541</v>
      </c>
      <c r="D2731" s="31"/>
      <c r="E2731" s="31" t="s">
        <v>13496</v>
      </c>
      <c r="F2731" s="31" t="s">
        <v>3948</v>
      </c>
      <c r="G2731" s="47">
        <v>60</v>
      </c>
      <c r="H2731" s="33">
        <v>0</v>
      </c>
      <c r="I2731" s="31" t="s">
        <v>5421</v>
      </c>
      <c r="J2731" s="31" t="s">
        <v>5422</v>
      </c>
      <c r="K2731" s="31" t="s">
        <v>5164</v>
      </c>
      <c r="L2731" s="31" t="s">
        <v>5278</v>
      </c>
      <c r="M2731" s="31" t="s">
        <v>5446</v>
      </c>
      <c r="N2731" s="31"/>
      <c r="O2731" t="s">
        <v>3959</v>
      </c>
      <c r="P2731" s="31" t="s">
        <v>3960</v>
      </c>
      <c r="Q2731" s="31" t="s">
        <v>5168</v>
      </c>
    </row>
    <row r="2732" spans="1:17" hidden="1" x14ac:dyDescent="0.2">
      <c r="A2732" s="31" t="s">
        <v>13542</v>
      </c>
      <c r="B2732" s="31" t="s">
        <v>4254</v>
      </c>
      <c r="C2732" s="31" t="s">
        <v>13543</v>
      </c>
      <c r="D2732" s="31"/>
      <c r="E2732" s="31" t="s">
        <v>13496</v>
      </c>
      <c r="F2732" s="31" t="s">
        <v>3948</v>
      </c>
      <c r="G2732" s="47">
        <v>60</v>
      </c>
      <c r="H2732" s="33">
        <v>0</v>
      </c>
      <c r="I2732" s="31" t="s">
        <v>5661</v>
      </c>
      <c r="J2732" s="31" t="s">
        <v>5662</v>
      </c>
      <c r="K2732" s="31" t="s">
        <v>5164</v>
      </c>
      <c r="L2732" s="31" t="s">
        <v>5278</v>
      </c>
      <c r="M2732" s="31" t="s">
        <v>5663</v>
      </c>
      <c r="N2732" s="31"/>
      <c r="O2732" t="s">
        <v>3959</v>
      </c>
      <c r="P2732" s="31" t="s">
        <v>3960</v>
      </c>
      <c r="Q2732" s="31" t="s">
        <v>5168</v>
      </c>
    </row>
    <row r="2733" spans="1:17" hidden="1" x14ac:dyDescent="0.2">
      <c r="A2733" s="31" t="s">
        <v>13544</v>
      </c>
      <c r="B2733" s="31" t="s">
        <v>4252</v>
      </c>
      <c r="C2733" s="31" t="s">
        <v>13545</v>
      </c>
      <c r="D2733" s="31"/>
      <c r="E2733" s="31" t="s">
        <v>13496</v>
      </c>
      <c r="F2733" s="31" t="s">
        <v>3948</v>
      </c>
      <c r="G2733" s="47">
        <v>60</v>
      </c>
      <c r="H2733" s="33">
        <v>0</v>
      </c>
      <c r="I2733" s="31" t="s">
        <v>5661</v>
      </c>
      <c r="J2733" s="31" t="s">
        <v>5662</v>
      </c>
      <c r="K2733" s="31" t="s">
        <v>5164</v>
      </c>
      <c r="L2733" s="31" t="s">
        <v>5278</v>
      </c>
      <c r="M2733" s="31" t="s">
        <v>5673</v>
      </c>
      <c r="N2733" s="31"/>
      <c r="O2733" t="s">
        <v>3959</v>
      </c>
      <c r="P2733" s="31" t="s">
        <v>3960</v>
      </c>
      <c r="Q2733" s="31" t="s">
        <v>5168</v>
      </c>
    </row>
    <row r="2734" spans="1:17" hidden="1" x14ac:dyDescent="0.2">
      <c r="A2734" s="31" t="s">
        <v>13546</v>
      </c>
      <c r="B2734" s="31" t="s">
        <v>4290</v>
      </c>
      <c r="C2734" s="31" t="s">
        <v>13547</v>
      </c>
      <c r="D2734" s="31"/>
      <c r="E2734" s="31" t="s">
        <v>13496</v>
      </c>
      <c r="F2734" s="31" t="s">
        <v>3948</v>
      </c>
      <c r="G2734" s="47">
        <v>60</v>
      </c>
      <c r="H2734" s="33">
        <v>0</v>
      </c>
      <c r="I2734" s="31" t="s">
        <v>5661</v>
      </c>
      <c r="J2734" s="31" t="s">
        <v>5662</v>
      </c>
      <c r="K2734" s="31" t="s">
        <v>5164</v>
      </c>
      <c r="L2734" s="31" t="s">
        <v>5278</v>
      </c>
      <c r="M2734" s="31" t="s">
        <v>5819</v>
      </c>
      <c r="N2734" s="31"/>
      <c r="O2734" t="s">
        <v>3959</v>
      </c>
      <c r="P2734" s="31" t="s">
        <v>3960</v>
      </c>
      <c r="Q2734" s="31" t="s">
        <v>5168</v>
      </c>
    </row>
    <row r="2735" spans="1:17" hidden="1" x14ac:dyDescent="0.2">
      <c r="A2735" s="31" t="s">
        <v>13548</v>
      </c>
      <c r="B2735" s="31" t="s">
        <v>4221</v>
      </c>
      <c r="C2735" s="31" t="s">
        <v>13549</v>
      </c>
      <c r="D2735" s="31"/>
      <c r="E2735" s="31" t="s">
        <v>13496</v>
      </c>
      <c r="F2735" s="31" t="s">
        <v>3948</v>
      </c>
      <c r="G2735" s="47">
        <v>60</v>
      </c>
      <c r="H2735" s="33">
        <v>0</v>
      </c>
      <c r="I2735" s="31" t="s">
        <v>5661</v>
      </c>
      <c r="J2735" s="31" t="s">
        <v>5662</v>
      </c>
      <c r="K2735" s="31" t="s">
        <v>5164</v>
      </c>
      <c r="L2735" s="31" t="s">
        <v>5278</v>
      </c>
      <c r="M2735" s="31" t="s">
        <v>5819</v>
      </c>
      <c r="N2735" s="31"/>
      <c r="O2735" t="s">
        <v>3959</v>
      </c>
      <c r="P2735" s="31" t="s">
        <v>3960</v>
      </c>
      <c r="Q2735" s="31" t="s">
        <v>5168</v>
      </c>
    </row>
    <row r="2736" spans="1:17" hidden="1" x14ac:dyDescent="0.2">
      <c r="A2736" s="31" t="s">
        <v>13550</v>
      </c>
      <c r="B2736" s="31" t="s">
        <v>4220</v>
      </c>
      <c r="C2736" s="31" t="s">
        <v>13551</v>
      </c>
      <c r="D2736" s="31"/>
      <c r="E2736" s="31" t="s">
        <v>13496</v>
      </c>
      <c r="F2736" s="31" t="s">
        <v>3948</v>
      </c>
      <c r="G2736" s="47">
        <v>60</v>
      </c>
      <c r="H2736" s="33">
        <v>0</v>
      </c>
      <c r="I2736" s="31" t="s">
        <v>5661</v>
      </c>
      <c r="J2736" s="31" t="s">
        <v>5662</v>
      </c>
      <c r="K2736" s="31" t="s">
        <v>5164</v>
      </c>
      <c r="L2736" s="31" t="s">
        <v>5278</v>
      </c>
      <c r="M2736" s="31" t="s">
        <v>5663</v>
      </c>
      <c r="N2736" s="31"/>
      <c r="O2736" t="s">
        <v>3959</v>
      </c>
      <c r="P2736" s="31" t="s">
        <v>3960</v>
      </c>
      <c r="Q2736" s="31" t="s">
        <v>5168</v>
      </c>
    </row>
    <row r="2737" spans="1:17" hidden="1" x14ac:dyDescent="0.2">
      <c r="A2737" s="31" t="s">
        <v>13552</v>
      </c>
      <c r="B2737" s="31" t="s">
        <v>13553</v>
      </c>
      <c r="C2737" s="31" t="s">
        <v>13554</v>
      </c>
      <c r="D2737" s="31" t="s">
        <v>13555</v>
      </c>
      <c r="E2737" s="31" t="s">
        <v>13496</v>
      </c>
      <c r="F2737" s="31" t="s">
        <v>13555</v>
      </c>
      <c r="G2737" s="47">
        <v>60</v>
      </c>
      <c r="H2737" s="33">
        <v>0</v>
      </c>
      <c r="I2737" s="31" t="s">
        <v>5661</v>
      </c>
      <c r="J2737" s="31" t="s">
        <v>5662</v>
      </c>
      <c r="K2737" s="31" t="s">
        <v>5164</v>
      </c>
      <c r="L2737" s="31" t="s">
        <v>5278</v>
      </c>
      <c r="M2737" s="31" t="s">
        <v>5663</v>
      </c>
      <c r="N2737" s="31"/>
      <c r="O2737" t="s">
        <v>3959</v>
      </c>
      <c r="P2737" s="31" t="s">
        <v>3960</v>
      </c>
      <c r="Q2737" s="31" t="s">
        <v>5168</v>
      </c>
    </row>
    <row r="2738" spans="1:17" hidden="1" x14ac:dyDescent="0.2">
      <c r="A2738" s="31" t="s">
        <v>13556</v>
      </c>
      <c r="B2738" s="31" t="s">
        <v>4219</v>
      </c>
      <c r="C2738" s="31" t="s">
        <v>13557</v>
      </c>
      <c r="D2738" s="31"/>
      <c r="E2738" s="31" t="s">
        <v>13496</v>
      </c>
      <c r="F2738" s="31" t="s">
        <v>3948</v>
      </c>
      <c r="G2738" s="47">
        <v>60</v>
      </c>
      <c r="H2738" s="33">
        <v>0</v>
      </c>
      <c r="I2738" s="31" t="s">
        <v>5421</v>
      </c>
      <c r="J2738" s="31" t="s">
        <v>5422</v>
      </c>
      <c r="K2738" s="31" t="s">
        <v>5164</v>
      </c>
      <c r="L2738" s="31" t="s">
        <v>5278</v>
      </c>
      <c r="M2738" s="31" t="s">
        <v>5701</v>
      </c>
      <c r="N2738" s="31"/>
      <c r="O2738" t="s">
        <v>3959</v>
      </c>
      <c r="P2738" s="31" t="s">
        <v>3960</v>
      </c>
      <c r="Q2738" s="31" t="s">
        <v>5168</v>
      </c>
    </row>
    <row r="2739" spans="1:17" hidden="1" x14ac:dyDescent="0.2">
      <c r="A2739" s="31" t="s">
        <v>13558</v>
      </c>
      <c r="B2739" s="31" t="s">
        <v>4376</v>
      </c>
      <c r="C2739" s="31" t="s">
        <v>13559</v>
      </c>
      <c r="D2739" s="31"/>
      <c r="E2739" s="31" t="s">
        <v>13496</v>
      </c>
      <c r="F2739" s="31" t="s">
        <v>3948</v>
      </c>
      <c r="G2739" s="47">
        <v>60</v>
      </c>
      <c r="H2739" s="33">
        <v>0</v>
      </c>
      <c r="I2739" s="31" t="s">
        <v>5421</v>
      </c>
      <c r="J2739" s="31" t="s">
        <v>5422</v>
      </c>
      <c r="K2739" s="31" t="s">
        <v>5164</v>
      </c>
      <c r="L2739" s="31" t="s">
        <v>5278</v>
      </c>
      <c r="M2739" s="31" t="s">
        <v>5794</v>
      </c>
      <c r="N2739" s="31"/>
      <c r="O2739" t="s">
        <v>3959</v>
      </c>
      <c r="P2739" s="31" t="s">
        <v>3960</v>
      </c>
      <c r="Q2739" s="31" t="s">
        <v>5168</v>
      </c>
    </row>
    <row r="2740" spans="1:17" hidden="1" x14ac:dyDescent="0.2">
      <c r="A2740" s="31" t="s">
        <v>13560</v>
      </c>
      <c r="B2740" s="31" t="s">
        <v>13561</v>
      </c>
      <c r="C2740" s="31" t="s">
        <v>13562</v>
      </c>
      <c r="D2740" s="31"/>
      <c r="E2740" s="31" t="s">
        <v>13496</v>
      </c>
      <c r="F2740" s="31" t="s">
        <v>3948</v>
      </c>
      <c r="G2740" s="47">
        <v>60</v>
      </c>
      <c r="H2740" s="33">
        <v>0</v>
      </c>
      <c r="I2740" s="31" t="s">
        <v>5661</v>
      </c>
      <c r="J2740" s="31" t="s">
        <v>5662</v>
      </c>
      <c r="K2740" s="31" t="s">
        <v>5164</v>
      </c>
      <c r="L2740" s="31" t="s">
        <v>5278</v>
      </c>
      <c r="M2740" s="31" t="s">
        <v>5819</v>
      </c>
      <c r="N2740" s="31"/>
      <c r="O2740" t="s">
        <v>3959</v>
      </c>
      <c r="P2740" s="31" t="s">
        <v>3960</v>
      </c>
      <c r="Q2740" s="31" t="s">
        <v>5168</v>
      </c>
    </row>
    <row r="2741" spans="1:17" hidden="1" x14ac:dyDescent="0.2">
      <c r="A2741" s="31" t="s">
        <v>13563</v>
      </c>
      <c r="B2741" s="31" t="s">
        <v>4225</v>
      </c>
      <c r="C2741" s="31" t="s">
        <v>13564</v>
      </c>
      <c r="D2741" s="31"/>
      <c r="E2741" s="31" t="s">
        <v>13496</v>
      </c>
      <c r="F2741" s="31" t="s">
        <v>3948</v>
      </c>
      <c r="G2741" s="47">
        <v>60</v>
      </c>
      <c r="H2741" s="33">
        <v>0</v>
      </c>
      <c r="I2741" s="31" t="s">
        <v>5421</v>
      </c>
      <c r="J2741" s="31" t="s">
        <v>5422</v>
      </c>
      <c r="K2741" s="31" t="s">
        <v>5164</v>
      </c>
      <c r="L2741" s="31" t="s">
        <v>5278</v>
      </c>
      <c r="M2741" s="31" t="s">
        <v>5701</v>
      </c>
      <c r="N2741" s="31"/>
      <c r="O2741" t="s">
        <v>3959</v>
      </c>
      <c r="P2741" s="31" t="s">
        <v>3960</v>
      </c>
      <c r="Q2741" s="31" t="s">
        <v>5168</v>
      </c>
    </row>
    <row r="2742" spans="1:17" hidden="1" x14ac:dyDescent="0.2">
      <c r="A2742" s="31" t="s">
        <v>13565</v>
      </c>
      <c r="B2742" s="31" t="s">
        <v>4365</v>
      </c>
      <c r="C2742" s="31" t="s">
        <v>13566</v>
      </c>
      <c r="D2742" s="31"/>
      <c r="E2742" s="31" t="s">
        <v>13496</v>
      </c>
      <c r="F2742" s="31" t="s">
        <v>3948</v>
      </c>
      <c r="G2742" s="47">
        <v>60</v>
      </c>
      <c r="H2742" s="33">
        <v>0</v>
      </c>
      <c r="I2742" s="31" t="s">
        <v>5661</v>
      </c>
      <c r="J2742" s="31" t="s">
        <v>5662</v>
      </c>
      <c r="K2742" s="31" t="s">
        <v>5164</v>
      </c>
      <c r="L2742" s="31" t="s">
        <v>5278</v>
      </c>
      <c r="M2742" s="31" t="s">
        <v>5819</v>
      </c>
      <c r="N2742" s="31"/>
      <c r="O2742" t="s">
        <v>3959</v>
      </c>
      <c r="P2742" s="31" t="s">
        <v>3960</v>
      </c>
      <c r="Q2742" s="31" t="s">
        <v>5168</v>
      </c>
    </row>
    <row r="2743" spans="1:17" hidden="1" x14ac:dyDescent="0.2">
      <c r="A2743" s="31" t="s">
        <v>13567</v>
      </c>
      <c r="B2743" s="31" t="s">
        <v>3979</v>
      </c>
      <c r="C2743" s="31" t="s">
        <v>13568</v>
      </c>
      <c r="D2743" s="31"/>
      <c r="E2743" s="31" t="s">
        <v>13496</v>
      </c>
      <c r="F2743" s="31" t="s">
        <v>3948</v>
      </c>
      <c r="G2743" s="47">
        <v>60</v>
      </c>
      <c r="H2743" s="33">
        <v>0</v>
      </c>
      <c r="I2743" s="31" t="s">
        <v>5421</v>
      </c>
      <c r="J2743" s="31" t="s">
        <v>5422</v>
      </c>
      <c r="K2743" s="31" t="s">
        <v>5164</v>
      </c>
      <c r="L2743" s="31" t="s">
        <v>5278</v>
      </c>
      <c r="M2743" s="31" t="s">
        <v>5701</v>
      </c>
      <c r="N2743" s="31"/>
      <c r="O2743" t="s">
        <v>3959</v>
      </c>
      <c r="P2743" s="31" t="s">
        <v>3960</v>
      </c>
      <c r="Q2743" s="31" t="s">
        <v>5168</v>
      </c>
    </row>
    <row r="2744" spans="1:17" hidden="1" x14ac:dyDescent="0.2">
      <c r="A2744" s="31" t="s">
        <v>13569</v>
      </c>
      <c r="B2744" s="31" t="s">
        <v>4218</v>
      </c>
      <c r="C2744" s="31" t="s">
        <v>13570</v>
      </c>
      <c r="D2744" s="31"/>
      <c r="E2744" s="31" t="s">
        <v>13496</v>
      </c>
      <c r="F2744" s="31" t="s">
        <v>3948</v>
      </c>
      <c r="G2744" s="47">
        <v>60</v>
      </c>
      <c r="H2744" s="33">
        <v>0</v>
      </c>
      <c r="I2744" s="31" t="s">
        <v>5661</v>
      </c>
      <c r="J2744" s="31" t="s">
        <v>5662</v>
      </c>
      <c r="K2744" s="31" t="s">
        <v>5164</v>
      </c>
      <c r="L2744" s="31" t="s">
        <v>5278</v>
      </c>
      <c r="M2744" s="31" t="s">
        <v>5754</v>
      </c>
      <c r="N2744" s="31"/>
      <c r="O2744" t="s">
        <v>3959</v>
      </c>
      <c r="P2744" s="31" t="s">
        <v>3960</v>
      </c>
      <c r="Q2744" s="31" t="s">
        <v>5168</v>
      </c>
    </row>
    <row r="2745" spans="1:17" hidden="1" x14ac:dyDescent="0.2">
      <c r="A2745" s="31" t="s">
        <v>13571</v>
      </c>
      <c r="B2745" s="31" t="s">
        <v>4164</v>
      </c>
      <c r="C2745" s="31" t="s">
        <v>13572</v>
      </c>
      <c r="D2745" s="31"/>
      <c r="E2745" s="31" t="s">
        <v>13496</v>
      </c>
      <c r="F2745" s="31" t="s">
        <v>3948</v>
      </c>
      <c r="G2745" s="47">
        <v>60</v>
      </c>
      <c r="H2745" s="33">
        <v>0</v>
      </c>
      <c r="I2745" s="31" t="s">
        <v>5421</v>
      </c>
      <c r="J2745" s="31" t="s">
        <v>5422</v>
      </c>
      <c r="K2745" s="31" t="s">
        <v>5164</v>
      </c>
      <c r="L2745" s="31" t="s">
        <v>5278</v>
      </c>
      <c r="M2745" s="31" t="s">
        <v>5446</v>
      </c>
      <c r="N2745" s="31"/>
      <c r="O2745" t="s">
        <v>3959</v>
      </c>
      <c r="P2745" s="31" t="s">
        <v>3960</v>
      </c>
      <c r="Q2745" s="31" t="s">
        <v>5168</v>
      </c>
    </row>
    <row r="2746" spans="1:17" hidden="1" x14ac:dyDescent="0.2">
      <c r="A2746" s="31" t="s">
        <v>13573</v>
      </c>
      <c r="B2746" s="31" t="s">
        <v>3961</v>
      </c>
      <c r="C2746" s="31" t="s">
        <v>13574</v>
      </c>
      <c r="D2746" s="31"/>
      <c r="E2746" s="31" t="s">
        <v>13496</v>
      </c>
      <c r="F2746" s="31" t="s">
        <v>3948</v>
      </c>
      <c r="G2746" s="47">
        <v>60</v>
      </c>
      <c r="H2746" s="33">
        <v>0</v>
      </c>
      <c r="I2746" s="31" t="s">
        <v>5294</v>
      </c>
      <c r="J2746" s="31" t="s">
        <v>5295</v>
      </c>
      <c r="K2746" s="31" t="s">
        <v>5164</v>
      </c>
      <c r="L2746" s="31" t="s">
        <v>5296</v>
      </c>
      <c r="M2746" s="31" t="s">
        <v>5297</v>
      </c>
      <c r="N2746" s="31"/>
      <c r="O2746" t="s">
        <v>3959</v>
      </c>
      <c r="P2746" s="31" t="s">
        <v>3960</v>
      </c>
      <c r="Q2746" s="31" t="s">
        <v>5168</v>
      </c>
    </row>
    <row r="2747" spans="1:17" hidden="1" x14ac:dyDescent="0.2">
      <c r="A2747" s="31" t="s">
        <v>13575</v>
      </c>
      <c r="B2747" s="31" t="s">
        <v>13576</v>
      </c>
      <c r="C2747" s="31" t="s">
        <v>13577</v>
      </c>
      <c r="D2747" s="31"/>
      <c r="E2747" s="31" t="s">
        <v>13051</v>
      </c>
      <c r="F2747" s="31" t="s">
        <v>3948</v>
      </c>
      <c r="G2747" s="47">
        <v>60</v>
      </c>
      <c r="H2747" s="33">
        <v>0</v>
      </c>
      <c r="I2747" s="31" t="s">
        <v>5172</v>
      </c>
      <c r="J2747" s="31" t="s">
        <v>5173</v>
      </c>
      <c r="K2747" s="31" t="s">
        <v>5164</v>
      </c>
      <c r="L2747" s="31" t="s">
        <v>5165</v>
      </c>
      <c r="M2747" s="31" t="s">
        <v>5258</v>
      </c>
      <c r="N2747" s="31"/>
      <c r="O2747" t="s">
        <v>3959</v>
      </c>
      <c r="P2747" s="31" t="s">
        <v>3960</v>
      </c>
      <c r="Q2747" s="31" t="s">
        <v>5168</v>
      </c>
    </row>
    <row r="2748" spans="1:17" hidden="1" x14ac:dyDescent="0.2">
      <c r="A2748" s="31" t="s">
        <v>13578</v>
      </c>
      <c r="B2748" s="31" t="s">
        <v>13579</v>
      </c>
      <c r="C2748" s="31" t="s">
        <v>13580</v>
      </c>
      <c r="D2748" s="31"/>
      <c r="E2748" s="31" t="s">
        <v>13051</v>
      </c>
      <c r="F2748" s="31" t="s">
        <v>3948</v>
      </c>
      <c r="G2748" s="47">
        <v>60</v>
      </c>
      <c r="H2748" s="33">
        <v>0</v>
      </c>
      <c r="I2748" s="31" t="s">
        <v>5218</v>
      </c>
      <c r="J2748" s="31" t="s">
        <v>5219</v>
      </c>
      <c r="K2748" s="31" t="s">
        <v>5164</v>
      </c>
      <c r="L2748" s="31" t="s">
        <v>5165</v>
      </c>
      <c r="M2748" s="31" t="s">
        <v>5262</v>
      </c>
      <c r="N2748" s="31"/>
      <c r="O2748" t="s">
        <v>3959</v>
      </c>
      <c r="P2748" s="31" t="s">
        <v>3960</v>
      </c>
      <c r="Q2748" s="31" t="s">
        <v>5168</v>
      </c>
    </row>
    <row r="2749" spans="1:17" hidden="1" x14ac:dyDescent="0.2">
      <c r="A2749" s="31" t="s">
        <v>13581</v>
      </c>
      <c r="B2749" s="31" t="s">
        <v>13582</v>
      </c>
      <c r="C2749" s="31" t="s">
        <v>13583</v>
      </c>
      <c r="D2749" s="31"/>
      <c r="E2749" s="31" t="s">
        <v>13051</v>
      </c>
      <c r="F2749" s="31" t="s">
        <v>3948</v>
      </c>
      <c r="G2749" s="47">
        <v>60</v>
      </c>
      <c r="H2749" s="33">
        <v>0</v>
      </c>
      <c r="I2749" s="31" t="s">
        <v>5218</v>
      </c>
      <c r="J2749" s="31" t="s">
        <v>5219</v>
      </c>
      <c r="K2749" s="31" t="s">
        <v>5164</v>
      </c>
      <c r="L2749" s="31" t="s">
        <v>5165</v>
      </c>
      <c r="M2749" s="31" t="s">
        <v>5320</v>
      </c>
      <c r="N2749" s="31"/>
      <c r="O2749" t="s">
        <v>3959</v>
      </c>
      <c r="P2749" s="31" t="s">
        <v>3960</v>
      </c>
      <c r="Q2749" s="31" t="s">
        <v>5168</v>
      </c>
    </row>
    <row r="2750" spans="1:17" hidden="1" x14ac:dyDescent="0.2">
      <c r="A2750" s="31" t="s">
        <v>13584</v>
      </c>
      <c r="B2750" s="31" t="s">
        <v>13585</v>
      </c>
      <c r="C2750" s="31" t="s">
        <v>13586</v>
      </c>
      <c r="D2750" s="31"/>
      <c r="E2750" s="31" t="s">
        <v>13051</v>
      </c>
      <c r="F2750" s="31" t="s">
        <v>3948</v>
      </c>
      <c r="G2750" s="47">
        <v>60</v>
      </c>
      <c r="H2750" s="33">
        <v>0</v>
      </c>
      <c r="I2750" s="31" t="s">
        <v>5252</v>
      </c>
      <c r="J2750" s="31" t="s">
        <v>5253</v>
      </c>
      <c r="K2750" s="31" t="s">
        <v>5164</v>
      </c>
      <c r="L2750" s="31" t="s">
        <v>5165</v>
      </c>
      <c r="M2750" s="31" t="s">
        <v>5569</v>
      </c>
      <c r="N2750" s="31"/>
      <c r="O2750" t="s">
        <v>3959</v>
      </c>
      <c r="P2750" s="31" t="s">
        <v>3960</v>
      </c>
      <c r="Q2750" s="31" t="s">
        <v>5168</v>
      </c>
    </row>
    <row r="2751" spans="1:17" hidden="1" x14ac:dyDescent="0.2">
      <c r="A2751" s="31" t="s">
        <v>13587</v>
      </c>
      <c r="B2751" s="31" t="s">
        <v>13588</v>
      </c>
      <c r="C2751" s="31" t="s">
        <v>13589</v>
      </c>
      <c r="D2751" s="31"/>
      <c r="E2751" s="31" t="s">
        <v>13051</v>
      </c>
      <c r="F2751" s="31" t="s">
        <v>3948</v>
      </c>
      <c r="G2751" s="47">
        <v>60</v>
      </c>
      <c r="H2751" s="33">
        <v>0</v>
      </c>
      <c r="I2751" s="31" t="s">
        <v>5252</v>
      </c>
      <c r="J2751" s="31" t="s">
        <v>5253</v>
      </c>
      <c r="K2751" s="31" t="s">
        <v>5164</v>
      </c>
      <c r="L2751" s="31" t="s">
        <v>5165</v>
      </c>
      <c r="M2751" s="31" t="s">
        <v>5569</v>
      </c>
      <c r="N2751" s="31"/>
      <c r="O2751" t="s">
        <v>3959</v>
      </c>
      <c r="P2751" s="31" t="s">
        <v>3960</v>
      </c>
      <c r="Q2751" s="31" t="s">
        <v>5168</v>
      </c>
    </row>
    <row r="2752" spans="1:17" hidden="1" x14ac:dyDescent="0.2">
      <c r="A2752" s="31" t="s">
        <v>13590</v>
      </c>
      <c r="B2752" s="31" t="s">
        <v>13591</v>
      </c>
      <c r="C2752" s="31" t="s">
        <v>13592</v>
      </c>
      <c r="D2752" s="31"/>
      <c r="E2752" s="31" t="s">
        <v>13051</v>
      </c>
      <c r="F2752" s="31" t="s">
        <v>3948</v>
      </c>
      <c r="G2752" s="47">
        <v>60</v>
      </c>
      <c r="H2752" s="33">
        <v>0</v>
      </c>
      <c r="I2752" s="31" t="s">
        <v>5252</v>
      </c>
      <c r="J2752" s="31" t="s">
        <v>5253</v>
      </c>
      <c r="K2752" s="31" t="s">
        <v>5164</v>
      </c>
      <c r="L2752" s="31" t="s">
        <v>5165</v>
      </c>
      <c r="M2752" s="31" t="s">
        <v>5569</v>
      </c>
      <c r="N2752" s="31"/>
      <c r="O2752" t="s">
        <v>3959</v>
      </c>
      <c r="P2752" s="31" t="s">
        <v>3960</v>
      </c>
      <c r="Q2752" s="31" t="s">
        <v>5168</v>
      </c>
    </row>
    <row r="2753" spans="1:17" hidden="1" x14ac:dyDescent="0.2">
      <c r="A2753" s="31" t="s">
        <v>13593</v>
      </c>
      <c r="B2753" s="31" t="s">
        <v>13594</v>
      </c>
      <c r="C2753" s="31" t="s">
        <v>13595</v>
      </c>
      <c r="D2753" s="31"/>
      <c r="E2753" s="31" t="s">
        <v>13051</v>
      </c>
      <c r="F2753" s="31" t="s">
        <v>3948</v>
      </c>
      <c r="G2753" s="47">
        <v>60</v>
      </c>
      <c r="H2753" s="33">
        <v>0</v>
      </c>
      <c r="I2753" s="31" t="s">
        <v>5252</v>
      </c>
      <c r="J2753" s="31" t="s">
        <v>5253</v>
      </c>
      <c r="K2753" s="31" t="s">
        <v>5164</v>
      </c>
      <c r="L2753" s="31" t="s">
        <v>5165</v>
      </c>
      <c r="M2753" s="31" t="s">
        <v>5569</v>
      </c>
      <c r="N2753" s="31"/>
      <c r="O2753" t="s">
        <v>3959</v>
      </c>
      <c r="P2753" s="31" t="s">
        <v>3960</v>
      </c>
      <c r="Q2753" s="31" t="s">
        <v>5168</v>
      </c>
    </row>
    <row r="2754" spans="1:17" hidden="1" x14ac:dyDescent="0.2">
      <c r="A2754" s="31" t="s">
        <v>13596</v>
      </c>
      <c r="B2754" s="31" t="s">
        <v>4217</v>
      </c>
      <c r="C2754" s="31" t="s">
        <v>13597</v>
      </c>
      <c r="D2754" s="31"/>
      <c r="E2754" s="31" t="s">
        <v>13496</v>
      </c>
      <c r="F2754" s="31" t="s">
        <v>3948</v>
      </c>
      <c r="G2754" s="47">
        <v>60</v>
      </c>
      <c r="H2754" s="33">
        <v>0</v>
      </c>
      <c r="I2754" s="31" t="s">
        <v>5661</v>
      </c>
      <c r="J2754" s="31" t="s">
        <v>5662</v>
      </c>
      <c r="K2754" s="31" t="s">
        <v>5164</v>
      </c>
      <c r="L2754" s="31" t="s">
        <v>5278</v>
      </c>
      <c r="M2754" s="31" t="s">
        <v>5754</v>
      </c>
      <c r="N2754" s="31"/>
      <c r="O2754" t="s">
        <v>3959</v>
      </c>
      <c r="P2754" s="31" t="s">
        <v>3960</v>
      </c>
      <c r="Q2754" s="31" t="s">
        <v>5168</v>
      </c>
    </row>
    <row r="2755" spans="1:17" hidden="1" x14ac:dyDescent="0.2">
      <c r="A2755" s="31" t="s">
        <v>13598</v>
      </c>
      <c r="B2755" s="31" t="s">
        <v>4251</v>
      </c>
      <c r="C2755" s="31" t="s">
        <v>13599</v>
      </c>
      <c r="D2755" s="31"/>
      <c r="E2755" s="31" t="s">
        <v>13496</v>
      </c>
      <c r="F2755" s="31" t="s">
        <v>3948</v>
      </c>
      <c r="G2755" s="47">
        <v>60</v>
      </c>
      <c r="H2755" s="33">
        <v>0</v>
      </c>
      <c r="I2755" s="31" t="s">
        <v>5661</v>
      </c>
      <c r="J2755" s="31" t="s">
        <v>5662</v>
      </c>
      <c r="K2755" s="31" t="s">
        <v>5164</v>
      </c>
      <c r="L2755" s="31" t="s">
        <v>5278</v>
      </c>
      <c r="M2755" s="31" t="s">
        <v>5673</v>
      </c>
      <c r="N2755" s="31"/>
      <c r="O2755" t="s">
        <v>3959</v>
      </c>
      <c r="P2755" s="31" t="s">
        <v>3960</v>
      </c>
      <c r="Q2755" s="31" t="s">
        <v>5168</v>
      </c>
    </row>
    <row r="2756" spans="1:17" hidden="1" x14ac:dyDescent="0.2">
      <c r="A2756" s="31" t="s">
        <v>13600</v>
      </c>
      <c r="B2756" s="31" t="s">
        <v>4416</v>
      </c>
      <c r="C2756" s="31" t="s">
        <v>13601</v>
      </c>
      <c r="D2756" s="31"/>
      <c r="E2756" s="31" t="s">
        <v>13496</v>
      </c>
      <c r="F2756" s="31" t="s">
        <v>3948</v>
      </c>
      <c r="G2756" s="47">
        <v>60</v>
      </c>
      <c r="H2756" s="33">
        <v>0</v>
      </c>
      <c r="I2756" s="31" t="s">
        <v>5661</v>
      </c>
      <c r="J2756" s="31" t="s">
        <v>5662</v>
      </c>
      <c r="K2756" s="31" t="s">
        <v>5164</v>
      </c>
      <c r="L2756" s="31" t="s">
        <v>5278</v>
      </c>
      <c r="M2756" s="31" t="s">
        <v>5819</v>
      </c>
      <c r="N2756" s="31"/>
      <c r="O2756" t="s">
        <v>3959</v>
      </c>
      <c r="P2756" s="31" t="s">
        <v>3960</v>
      </c>
      <c r="Q2756" s="31" t="s">
        <v>5168</v>
      </c>
    </row>
    <row r="2757" spans="1:17" hidden="1" x14ac:dyDescent="0.2">
      <c r="A2757" s="31" t="s">
        <v>13602</v>
      </c>
      <c r="B2757" s="31" t="s">
        <v>4098</v>
      </c>
      <c r="C2757" s="31" t="s">
        <v>13603</v>
      </c>
      <c r="D2757" s="31"/>
      <c r="E2757" s="31" t="s">
        <v>13496</v>
      </c>
      <c r="F2757" s="31" t="s">
        <v>3948</v>
      </c>
      <c r="G2757" s="47">
        <v>60</v>
      </c>
      <c r="H2757" s="33">
        <v>0</v>
      </c>
      <c r="I2757" s="31" t="s">
        <v>5421</v>
      </c>
      <c r="J2757" s="31" t="s">
        <v>5422</v>
      </c>
      <c r="K2757" s="31" t="s">
        <v>5164</v>
      </c>
      <c r="L2757" s="31" t="s">
        <v>5278</v>
      </c>
      <c r="M2757" s="31" t="s">
        <v>5794</v>
      </c>
      <c r="N2757" s="31"/>
      <c r="O2757" t="s">
        <v>3959</v>
      </c>
      <c r="P2757" s="31" t="s">
        <v>3960</v>
      </c>
      <c r="Q2757" s="31" t="s">
        <v>5168</v>
      </c>
    </row>
    <row r="2758" spans="1:17" hidden="1" x14ac:dyDescent="0.2">
      <c r="A2758" s="31" t="s">
        <v>13604</v>
      </c>
      <c r="B2758" s="31" t="s">
        <v>4336</v>
      </c>
      <c r="C2758" s="31" t="s">
        <v>13605</v>
      </c>
      <c r="D2758" s="31"/>
      <c r="E2758" s="31" t="s">
        <v>13496</v>
      </c>
      <c r="F2758" s="31" t="s">
        <v>3948</v>
      </c>
      <c r="G2758" s="47">
        <v>60</v>
      </c>
      <c r="H2758" s="33">
        <v>0</v>
      </c>
      <c r="I2758" s="31" t="s">
        <v>5421</v>
      </c>
      <c r="J2758" s="31" t="s">
        <v>5422</v>
      </c>
      <c r="K2758" s="31" t="s">
        <v>5164</v>
      </c>
      <c r="L2758" s="31" t="s">
        <v>5278</v>
      </c>
      <c r="M2758" s="31" t="s">
        <v>5701</v>
      </c>
      <c r="N2758" s="31"/>
      <c r="O2758" t="s">
        <v>3959</v>
      </c>
      <c r="P2758" s="31" t="s">
        <v>3960</v>
      </c>
      <c r="Q2758" s="31" t="s">
        <v>5168</v>
      </c>
    </row>
    <row r="2759" spans="1:17" hidden="1" x14ac:dyDescent="0.2">
      <c r="A2759" s="31" t="s">
        <v>13606</v>
      </c>
      <c r="B2759" s="31" t="s">
        <v>4363</v>
      </c>
      <c r="C2759" s="31" t="s">
        <v>13607</v>
      </c>
      <c r="D2759" s="31"/>
      <c r="E2759" s="31" t="s">
        <v>13496</v>
      </c>
      <c r="F2759" s="31" t="s">
        <v>3948</v>
      </c>
      <c r="G2759" s="47">
        <v>60</v>
      </c>
      <c r="H2759" s="33">
        <v>0</v>
      </c>
      <c r="I2759" s="31" t="s">
        <v>5661</v>
      </c>
      <c r="J2759" s="31" t="s">
        <v>5662</v>
      </c>
      <c r="K2759" s="31" t="s">
        <v>5164</v>
      </c>
      <c r="L2759" s="31" t="s">
        <v>5278</v>
      </c>
      <c r="M2759" s="31" t="s">
        <v>5819</v>
      </c>
      <c r="N2759" s="31"/>
      <c r="O2759" t="s">
        <v>3959</v>
      </c>
      <c r="P2759" s="31" t="s">
        <v>3960</v>
      </c>
      <c r="Q2759" s="31" t="s">
        <v>5168</v>
      </c>
    </row>
    <row r="2760" spans="1:17" hidden="1" x14ac:dyDescent="0.2">
      <c r="A2760" s="31" t="s">
        <v>13608</v>
      </c>
      <c r="B2760" s="31" t="s">
        <v>4293</v>
      </c>
      <c r="C2760" s="31" t="s">
        <v>13609</v>
      </c>
      <c r="D2760" s="31"/>
      <c r="E2760" s="31" t="s">
        <v>13496</v>
      </c>
      <c r="F2760" s="31" t="s">
        <v>3948</v>
      </c>
      <c r="G2760" s="47">
        <v>60</v>
      </c>
      <c r="H2760" s="33">
        <v>0</v>
      </c>
      <c r="I2760" s="31" t="s">
        <v>5421</v>
      </c>
      <c r="J2760" s="31" t="s">
        <v>5422</v>
      </c>
      <c r="K2760" s="31" t="s">
        <v>5164</v>
      </c>
      <c r="L2760" s="31" t="s">
        <v>5278</v>
      </c>
      <c r="M2760" s="31" t="s">
        <v>5794</v>
      </c>
      <c r="N2760" s="31"/>
      <c r="O2760" t="s">
        <v>3959</v>
      </c>
      <c r="P2760" s="31" t="s">
        <v>3960</v>
      </c>
      <c r="Q2760" s="31" t="s">
        <v>5168</v>
      </c>
    </row>
    <row r="2761" spans="1:17" hidden="1" x14ac:dyDescent="0.2">
      <c r="A2761" s="31" t="s">
        <v>13610</v>
      </c>
      <c r="B2761" s="31" t="s">
        <v>4101</v>
      </c>
      <c r="C2761" s="31" t="s">
        <v>13611</v>
      </c>
      <c r="D2761" s="31"/>
      <c r="E2761" s="31" t="s">
        <v>13496</v>
      </c>
      <c r="F2761" s="31" t="s">
        <v>3948</v>
      </c>
      <c r="G2761" s="47">
        <v>60</v>
      </c>
      <c r="H2761" s="33">
        <v>0</v>
      </c>
      <c r="I2761" s="31" t="s">
        <v>5421</v>
      </c>
      <c r="J2761" s="31" t="s">
        <v>5422</v>
      </c>
      <c r="K2761" s="31" t="s">
        <v>5164</v>
      </c>
      <c r="L2761" s="31" t="s">
        <v>5278</v>
      </c>
      <c r="M2761" s="31" t="s">
        <v>5701</v>
      </c>
      <c r="N2761" s="31"/>
      <c r="O2761" t="s">
        <v>3959</v>
      </c>
      <c r="P2761" s="31" t="s">
        <v>3960</v>
      </c>
      <c r="Q2761" s="31" t="s">
        <v>5168</v>
      </c>
    </row>
    <row r="2762" spans="1:17" hidden="1" x14ac:dyDescent="0.2">
      <c r="A2762" s="31" t="s">
        <v>13612</v>
      </c>
      <c r="B2762" s="31" t="s">
        <v>4097</v>
      </c>
      <c r="C2762" s="31" t="s">
        <v>13613</v>
      </c>
      <c r="D2762" s="31"/>
      <c r="E2762" s="31" t="s">
        <v>13496</v>
      </c>
      <c r="F2762" s="31" t="s">
        <v>3948</v>
      </c>
      <c r="G2762" s="47">
        <v>60</v>
      </c>
      <c r="H2762" s="33">
        <v>0</v>
      </c>
      <c r="I2762" s="31" t="s">
        <v>5661</v>
      </c>
      <c r="J2762" s="31" t="s">
        <v>5662</v>
      </c>
      <c r="K2762" s="31" t="s">
        <v>5164</v>
      </c>
      <c r="L2762" s="31" t="s">
        <v>5278</v>
      </c>
      <c r="M2762" s="31" t="s">
        <v>5687</v>
      </c>
      <c r="N2762" s="31"/>
      <c r="O2762" t="s">
        <v>3959</v>
      </c>
      <c r="P2762" s="31" t="s">
        <v>3960</v>
      </c>
      <c r="Q2762" s="31" t="s">
        <v>5168</v>
      </c>
    </row>
    <row r="2763" spans="1:17" hidden="1" x14ac:dyDescent="0.2">
      <c r="A2763" s="31" t="s">
        <v>13614</v>
      </c>
      <c r="B2763" s="31" t="s">
        <v>4100</v>
      </c>
      <c r="C2763" s="31" t="s">
        <v>13615</v>
      </c>
      <c r="D2763" s="31"/>
      <c r="E2763" s="31" t="s">
        <v>13496</v>
      </c>
      <c r="F2763" s="31" t="s">
        <v>3948</v>
      </c>
      <c r="G2763" s="47">
        <v>60</v>
      </c>
      <c r="H2763" s="33">
        <v>0</v>
      </c>
      <c r="I2763" s="31" t="s">
        <v>5421</v>
      </c>
      <c r="J2763" s="31" t="s">
        <v>5422</v>
      </c>
      <c r="K2763" s="31" t="s">
        <v>5164</v>
      </c>
      <c r="L2763" s="31" t="s">
        <v>5278</v>
      </c>
      <c r="M2763" s="31" t="s">
        <v>5701</v>
      </c>
      <c r="N2763" s="31"/>
      <c r="O2763" t="s">
        <v>3959</v>
      </c>
      <c r="P2763" s="31" t="s">
        <v>3960</v>
      </c>
      <c r="Q2763" s="31" t="s">
        <v>5168</v>
      </c>
    </row>
    <row r="2764" spans="1:17" hidden="1" x14ac:dyDescent="0.2">
      <c r="A2764" s="31" t="s">
        <v>13616</v>
      </c>
      <c r="B2764" s="31" t="s">
        <v>4216</v>
      </c>
      <c r="C2764" s="31" t="s">
        <v>13617</v>
      </c>
      <c r="D2764" s="31"/>
      <c r="E2764" s="31" t="s">
        <v>13496</v>
      </c>
      <c r="F2764" s="31" t="s">
        <v>3948</v>
      </c>
      <c r="G2764" s="47">
        <v>60</v>
      </c>
      <c r="H2764" s="33">
        <v>0</v>
      </c>
      <c r="I2764" s="31" t="s">
        <v>5661</v>
      </c>
      <c r="J2764" s="31" t="s">
        <v>5662</v>
      </c>
      <c r="K2764" s="31" t="s">
        <v>5164</v>
      </c>
      <c r="L2764" s="31" t="s">
        <v>5278</v>
      </c>
      <c r="M2764" s="31" t="s">
        <v>5819</v>
      </c>
      <c r="N2764" s="31"/>
      <c r="O2764" t="s">
        <v>3959</v>
      </c>
      <c r="P2764" s="31" t="s">
        <v>3960</v>
      </c>
      <c r="Q2764" s="31" t="s">
        <v>5168</v>
      </c>
    </row>
    <row r="2765" spans="1:17" hidden="1" x14ac:dyDescent="0.2">
      <c r="A2765" s="31" t="s">
        <v>13618</v>
      </c>
      <c r="B2765" s="31" t="s">
        <v>13619</v>
      </c>
      <c r="C2765" s="31" t="s">
        <v>13620</v>
      </c>
      <c r="D2765" s="31"/>
      <c r="E2765" s="31" t="s">
        <v>13496</v>
      </c>
      <c r="F2765" s="31" t="s">
        <v>3948</v>
      </c>
      <c r="G2765" s="47">
        <v>60</v>
      </c>
      <c r="H2765" s="33">
        <v>0</v>
      </c>
      <c r="I2765" s="31" t="s">
        <v>5661</v>
      </c>
      <c r="J2765" s="31" t="s">
        <v>5662</v>
      </c>
      <c r="K2765" s="31" t="s">
        <v>5164</v>
      </c>
      <c r="L2765" s="31" t="s">
        <v>5278</v>
      </c>
      <c r="M2765" s="31" t="s">
        <v>5663</v>
      </c>
      <c r="N2765" s="31"/>
      <c r="O2765" t="s">
        <v>3959</v>
      </c>
      <c r="P2765" s="31" t="s">
        <v>3960</v>
      </c>
      <c r="Q2765" s="31" t="s">
        <v>5168</v>
      </c>
    </row>
    <row r="2766" spans="1:17" hidden="1" x14ac:dyDescent="0.2">
      <c r="A2766" s="31" t="s">
        <v>13621</v>
      </c>
      <c r="B2766" s="31" t="s">
        <v>13622</v>
      </c>
      <c r="C2766" s="31" t="s">
        <v>13623</v>
      </c>
      <c r="D2766" s="31"/>
      <c r="E2766" s="31" t="s">
        <v>13496</v>
      </c>
      <c r="F2766" s="31" t="s">
        <v>3948</v>
      </c>
      <c r="G2766" s="47">
        <v>60</v>
      </c>
      <c r="H2766" s="33">
        <v>0</v>
      </c>
      <c r="I2766" s="31" t="s">
        <v>5421</v>
      </c>
      <c r="J2766" s="31" t="s">
        <v>5422</v>
      </c>
      <c r="K2766" s="31" t="s">
        <v>5164</v>
      </c>
      <c r="L2766" s="31" t="s">
        <v>5278</v>
      </c>
      <c r="M2766" s="31" t="s">
        <v>5774</v>
      </c>
      <c r="N2766" s="31"/>
      <c r="O2766" t="s">
        <v>3959</v>
      </c>
      <c r="P2766" s="31" t="s">
        <v>3960</v>
      </c>
      <c r="Q2766" s="31" t="s">
        <v>5168</v>
      </c>
    </row>
    <row r="2767" spans="1:17" hidden="1" x14ac:dyDescent="0.2">
      <c r="A2767" s="31" t="s">
        <v>13624</v>
      </c>
      <c r="B2767" s="31" t="s">
        <v>4224</v>
      </c>
      <c r="C2767" s="31" t="s">
        <v>13625</v>
      </c>
      <c r="D2767" s="31"/>
      <c r="E2767" s="31" t="s">
        <v>13496</v>
      </c>
      <c r="F2767" s="31" t="s">
        <v>3948</v>
      </c>
      <c r="G2767" s="47">
        <v>60</v>
      </c>
      <c r="H2767" s="33">
        <v>0</v>
      </c>
      <c r="I2767" s="31" t="s">
        <v>5661</v>
      </c>
      <c r="J2767" s="31" t="s">
        <v>5662</v>
      </c>
      <c r="K2767" s="31" t="s">
        <v>5164</v>
      </c>
      <c r="L2767" s="31" t="s">
        <v>5278</v>
      </c>
      <c r="M2767" s="31" t="s">
        <v>5819</v>
      </c>
      <c r="N2767" s="31"/>
      <c r="O2767" t="s">
        <v>3959</v>
      </c>
      <c r="P2767" s="31" t="s">
        <v>3960</v>
      </c>
      <c r="Q2767" s="31" t="s">
        <v>5168</v>
      </c>
    </row>
    <row r="2768" spans="1:17" hidden="1" x14ac:dyDescent="0.2">
      <c r="A2768" s="31" t="s">
        <v>13626</v>
      </c>
      <c r="B2768" s="31" t="s">
        <v>4096</v>
      </c>
      <c r="C2768" s="31" t="s">
        <v>13627</v>
      </c>
      <c r="D2768" s="31"/>
      <c r="E2768" s="31" t="s">
        <v>13496</v>
      </c>
      <c r="F2768" s="31" t="s">
        <v>3948</v>
      </c>
      <c r="G2768" s="47">
        <v>60</v>
      </c>
      <c r="H2768" s="33">
        <v>0</v>
      </c>
      <c r="I2768" s="31" t="s">
        <v>5421</v>
      </c>
      <c r="J2768" s="31" t="s">
        <v>5422</v>
      </c>
      <c r="K2768" s="31" t="s">
        <v>5164</v>
      </c>
      <c r="L2768" s="31" t="s">
        <v>5278</v>
      </c>
      <c r="M2768" s="31" t="s">
        <v>5701</v>
      </c>
      <c r="N2768" s="31"/>
      <c r="O2768" t="s">
        <v>3959</v>
      </c>
      <c r="P2768" s="31" t="s">
        <v>3960</v>
      </c>
      <c r="Q2768" s="31" t="s">
        <v>5168</v>
      </c>
    </row>
    <row r="2769" spans="1:17" hidden="1" x14ac:dyDescent="0.2">
      <c r="A2769" s="31" t="s">
        <v>13628</v>
      </c>
      <c r="B2769" s="31" t="s">
        <v>3978</v>
      </c>
      <c r="C2769" s="31" t="s">
        <v>13629</v>
      </c>
      <c r="D2769" s="31"/>
      <c r="E2769" s="31" t="s">
        <v>13496</v>
      </c>
      <c r="F2769" s="31" t="s">
        <v>3948</v>
      </c>
      <c r="G2769" s="47">
        <v>60</v>
      </c>
      <c r="H2769" s="33">
        <v>0</v>
      </c>
      <c r="I2769" s="31" t="s">
        <v>5661</v>
      </c>
      <c r="J2769" s="31" t="s">
        <v>5662</v>
      </c>
      <c r="K2769" s="31" t="s">
        <v>5164</v>
      </c>
      <c r="L2769" s="31" t="s">
        <v>5278</v>
      </c>
      <c r="M2769" s="31" t="s">
        <v>5673</v>
      </c>
      <c r="N2769" s="31"/>
      <c r="O2769" t="s">
        <v>3959</v>
      </c>
      <c r="P2769" s="31" t="s">
        <v>3960</v>
      </c>
      <c r="Q2769" s="31" t="s">
        <v>5168</v>
      </c>
    </row>
    <row r="2770" spans="1:17" hidden="1" x14ac:dyDescent="0.2">
      <c r="A2770" s="31" t="s">
        <v>13630</v>
      </c>
      <c r="B2770" s="31" t="s">
        <v>4093</v>
      </c>
      <c r="C2770" s="31" t="s">
        <v>13631</v>
      </c>
      <c r="D2770" s="31"/>
      <c r="E2770" s="31" t="s">
        <v>13496</v>
      </c>
      <c r="F2770" s="31" t="s">
        <v>3948</v>
      </c>
      <c r="G2770" s="47">
        <v>60</v>
      </c>
      <c r="H2770" s="33">
        <v>0</v>
      </c>
      <c r="I2770" s="31" t="s">
        <v>5421</v>
      </c>
      <c r="J2770" s="31" t="s">
        <v>5422</v>
      </c>
      <c r="K2770" s="31" t="s">
        <v>5164</v>
      </c>
      <c r="L2770" s="31" t="s">
        <v>5278</v>
      </c>
      <c r="M2770" s="31" t="s">
        <v>5701</v>
      </c>
      <c r="N2770" s="31"/>
      <c r="O2770" t="s">
        <v>3959</v>
      </c>
      <c r="P2770" s="31" t="s">
        <v>3960</v>
      </c>
      <c r="Q2770" s="31" t="s">
        <v>5168</v>
      </c>
    </row>
    <row r="2771" spans="1:17" hidden="1" x14ac:dyDescent="0.2">
      <c r="A2771" s="31" t="s">
        <v>13632</v>
      </c>
      <c r="B2771" s="31" t="s">
        <v>13633</v>
      </c>
      <c r="C2771" s="31" t="s">
        <v>13634</v>
      </c>
      <c r="D2771" s="31"/>
      <c r="E2771" s="31" t="s">
        <v>13496</v>
      </c>
      <c r="F2771" s="31" t="s">
        <v>3948</v>
      </c>
      <c r="G2771" s="47">
        <v>60</v>
      </c>
      <c r="H2771" s="33">
        <v>0</v>
      </c>
      <c r="I2771" s="31" t="s">
        <v>5661</v>
      </c>
      <c r="J2771" s="31" t="s">
        <v>5662</v>
      </c>
      <c r="K2771" s="31" t="s">
        <v>5164</v>
      </c>
      <c r="L2771" s="31" t="s">
        <v>5278</v>
      </c>
      <c r="M2771" s="31" t="s">
        <v>5819</v>
      </c>
      <c r="N2771" s="31"/>
      <c r="O2771" t="s">
        <v>3959</v>
      </c>
      <c r="P2771" s="31" t="s">
        <v>3960</v>
      </c>
      <c r="Q2771" s="31" t="s">
        <v>5168</v>
      </c>
    </row>
    <row r="2772" spans="1:17" hidden="1" x14ac:dyDescent="0.2">
      <c r="A2772" s="31" t="s">
        <v>13635</v>
      </c>
      <c r="B2772" s="31" t="s">
        <v>4161</v>
      </c>
      <c r="C2772" s="31" t="s">
        <v>13636</v>
      </c>
      <c r="D2772" s="31"/>
      <c r="E2772" s="31" t="s">
        <v>13496</v>
      </c>
      <c r="F2772" s="31" t="s">
        <v>3948</v>
      </c>
      <c r="G2772" s="47">
        <v>60</v>
      </c>
      <c r="H2772" s="33">
        <v>0</v>
      </c>
      <c r="I2772" s="31" t="s">
        <v>5421</v>
      </c>
      <c r="J2772" s="31" t="s">
        <v>5422</v>
      </c>
      <c r="K2772" s="31" t="s">
        <v>5164</v>
      </c>
      <c r="L2772" s="31" t="s">
        <v>5278</v>
      </c>
      <c r="M2772" s="31" t="s">
        <v>5794</v>
      </c>
      <c r="N2772" s="31"/>
      <c r="O2772" t="s">
        <v>3959</v>
      </c>
      <c r="P2772" s="31" t="s">
        <v>3960</v>
      </c>
      <c r="Q2772" s="31" t="s">
        <v>5168</v>
      </c>
    </row>
    <row r="2773" spans="1:17" hidden="1" x14ac:dyDescent="0.2">
      <c r="A2773" s="31" t="s">
        <v>13637</v>
      </c>
      <c r="B2773" s="31" t="s">
        <v>4249</v>
      </c>
      <c r="C2773" s="31" t="s">
        <v>13638</v>
      </c>
      <c r="D2773" s="31"/>
      <c r="E2773" s="31" t="s">
        <v>13496</v>
      </c>
      <c r="F2773" s="31" t="s">
        <v>3948</v>
      </c>
      <c r="G2773" s="47">
        <v>60</v>
      </c>
      <c r="H2773" s="33">
        <v>0</v>
      </c>
      <c r="I2773" s="31" t="s">
        <v>5661</v>
      </c>
      <c r="J2773" s="31" t="s">
        <v>5662</v>
      </c>
      <c r="K2773" s="31" t="s">
        <v>5164</v>
      </c>
      <c r="L2773" s="31" t="s">
        <v>5278</v>
      </c>
      <c r="M2773" s="31" t="s">
        <v>5819</v>
      </c>
      <c r="N2773" s="31"/>
      <c r="O2773" t="s">
        <v>3959</v>
      </c>
      <c r="P2773" s="31" t="s">
        <v>3960</v>
      </c>
      <c r="Q2773" s="31" t="s">
        <v>5168</v>
      </c>
    </row>
    <row r="2774" spans="1:17" hidden="1" x14ac:dyDescent="0.2">
      <c r="A2774" s="31" t="s">
        <v>13639</v>
      </c>
      <c r="B2774" s="31" t="s">
        <v>4366</v>
      </c>
      <c r="C2774" s="31" t="s">
        <v>13640</v>
      </c>
      <c r="D2774" s="31"/>
      <c r="E2774" s="31" t="s">
        <v>13496</v>
      </c>
      <c r="F2774" s="31" t="s">
        <v>3948</v>
      </c>
      <c r="G2774" s="47">
        <v>60</v>
      </c>
      <c r="H2774" s="33">
        <v>0</v>
      </c>
      <c r="I2774" s="31" t="s">
        <v>5661</v>
      </c>
      <c r="J2774" s="31" t="s">
        <v>5662</v>
      </c>
      <c r="K2774" s="31" t="s">
        <v>5164</v>
      </c>
      <c r="L2774" s="31" t="s">
        <v>5278</v>
      </c>
      <c r="M2774" s="31" t="s">
        <v>5687</v>
      </c>
      <c r="N2774" s="31"/>
      <c r="O2774" t="s">
        <v>3959</v>
      </c>
      <c r="P2774" s="31" t="s">
        <v>3960</v>
      </c>
      <c r="Q2774" s="31" t="s">
        <v>5168</v>
      </c>
    </row>
    <row r="2775" spans="1:17" hidden="1" x14ac:dyDescent="0.2">
      <c r="A2775" s="31" t="s">
        <v>13641</v>
      </c>
      <c r="B2775" s="31" t="s">
        <v>13642</v>
      </c>
      <c r="C2775" s="31" t="s">
        <v>13631</v>
      </c>
      <c r="D2775" s="31"/>
      <c r="E2775" s="31" t="s">
        <v>13496</v>
      </c>
      <c r="F2775" s="31" t="s">
        <v>3948</v>
      </c>
      <c r="G2775" s="47">
        <v>60</v>
      </c>
      <c r="H2775" s="33">
        <v>0</v>
      </c>
      <c r="I2775" s="31" t="s">
        <v>5421</v>
      </c>
      <c r="J2775" s="31" t="s">
        <v>5422</v>
      </c>
      <c r="K2775" s="31" t="s">
        <v>5164</v>
      </c>
      <c r="L2775" s="31" t="s">
        <v>5278</v>
      </c>
      <c r="M2775" s="31" t="s">
        <v>5701</v>
      </c>
      <c r="N2775" s="31"/>
      <c r="O2775" t="s">
        <v>3959</v>
      </c>
      <c r="P2775" s="31" t="s">
        <v>3960</v>
      </c>
      <c r="Q2775" s="31" t="s">
        <v>5168</v>
      </c>
    </row>
    <row r="2776" spans="1:17" hidden="1" x14ac:dyDescent="0.2">
      <c r="A2776" s="31" t="s">
        <v>13643</v>
      </c>
      <c r="B2776" s="31" t="s">
        <v>4258</v>
      </c>
      <c r="C2776" s="31" t="s">
        <v>13644</v>
      </c>
      <c r="D2776" s="31"/>
      <c r="E2776" s="31" t="s">
        <v>13496</v>
      </c>
      <c r="F2776" s="31" t="s">
        <v>3948</v>
      </c>
      <c r="G2776" s="47">
        <v>60</v>
      </c>
      <c r="H2776" s="33">
        <v>0</v>
      </c>
      <c r="I2776" s="31" t="s">
        <v>5661</v>
      </c>
      <c r="J2776" s="31" t="s">
        <v>5662</v>
      </c>
      <c r="K2776" s="31" t="s">
        <v>5164</v>
      </c>
      <c r="L2776" s="31" t="s">
        <v>5278</v>
      </c>
      <c r="M2776" s="31" t="s">
        <v>5819</v>
      </c>
      <c r="N2776" s="31"/>
      <c r="O2776" t="s">
        <v>3959</v>
      </c>
      <c r="P2776" s="31" t="s">
        <v>3960</v>
      </c>
      <c r="Q2776" s="31" t="s">
        <v>5168</v>
      </c>
    </row>
    <row r="2777" spans="1:17" hidden="1" x14ac:dyDescent="0.2">
      <c r="A2777" s="31" t="s">
        <v>13645</v>
      </c>
      <c r="B2777" s="31" t="s">
        <v>4386</v>
      </c>
      <c r="C2777" s="31" t="s">
        <v>13646</v>
      </c>
      <c r="D2777" s="31"/>
      <c r="E2777" s="31" t="s">
        <v>13496</v>
      </c>
      <c r="F2777" s="31" t="s">
        <v>3948</v>
      </c>
      <c r="G2777" s="47">
        <v>60</v>
      </c>
      <c r="H2777" s="33">
        <v>0</v>
      </c>
      <c r="I2777" s="31" t="s">
        <v>5421</v>
      </c>
      <c r="J2777" s="31" t="s">
        <v>5422</v>
      </c>
      <c r="K2777" s="31" t="s">
        <v>5164</v>
      </c>
      <c r="L2777" s="31" t="s">
        <v>5278</v>
      </c>
      <c r="M2777" s="31" t="s">
        <v>5354</v>
      </c>
      <c r="N2777" s="31"/>
      <c r="O2777" t="s">
        <v>3959</v>
      </c>
      <c r="P2777" s="31" t="s">
        <v>3960</v>
      </c>
      <c r="Q2777" s="31" t="s">
        <v>5168</v>
      </c>
    </row>
    <row r="2778" spans="1:17" hidden="1" x14ac:dyDescent="0.2">
      <c r="A2778" s="31" t="s">
        <v>13647</v>
      </c>
      <c r="B2778" s="31" t="s">
        <v>4297</v>
      </c>
      <c r="C2778" s="31" t="s">
        <v>13648</v>
      </c>
      <c r="D2778" s="31"/>
      <c r="E2778" s="31" t="s">
        <v>13496</v>
      </c>
      <c r="F2778" s="31" t="s">
        <v>3948</v>
      </c>
      <c r="G2778" s="47">
        <v>60</v>
      </c>
      <c r="H2778" s="33">
        <v>0</v>
      </c>
      <c r="I2778" s="31" t="s">
        <v>5661</v>
      </c>
      <c r="J2778" s="31" t="s">
        <v>5662</v>
      </c>
      <c r="K2778" s="31" t="s">
        <v>5164</v>
      </c>
      <c r="L2778" s="31" t="s">
        <v>5278</v>
      </c>
      <c r="M2778" s="31" t="s">
        <v>5687</v>
      </c>
      <c r="N2778" s="31"/>
      <c r="O2778" t="s">
        <v>3959</v>
      </c>
      <c r="P2778" s="31" t="s">
        <v>3960</v>
      </c>
      <c r="Q2778" s="31" t="s">
        <v>5168</v>
      </c>
    </row>
    <row r="2779" spans="1:17" hidden="1" x14ac:dyDescent="0.2">
      <c r="A2779" s="31" t="s">
        <v>13649</v>
      </c>
      <c r="B2779" s="31" t="s">
        <v>4445</v>
      </c>
      <c r="C2779" s="31" t="s">
        <v>13650</v>
      </c>
      <c r="D2779" s="31"/>
      <c r="E2779" s="31" t="s">
        <v>13496</v>
      </c>
      <c r="F2779" s="31" t="s">
        <v>3948</v>
      </c>
      <c r="G2779" s="47">
        <v>60</v>
      </c>
      <c r="H2779" s="33">
        <v>0</v>
      </c>
      <c r="I2779" s="31" t="s">
        <v>5421</v>
      </c>
      <c r="J2779" s="31" t="s">
        <v>5422</v>
      </c>
      <c r="K2779" s="31" t="s">
        <v>5164</v>
      </c>
      <c r="L2779" s="31" t="s">
        <v>5278</v>
      </c>
      <c r="M2779" s="31" t="s">
        <v>5701</v>
      </c>
      <c r="N2779" s="31"/>
      <c r="O2779" t="s">
        <v>3959</v>
      </c>
      <c r="P2779" s="31" t="s">
        <v>3960</v>
      </c>
      <c r="Q2779" s="31" t="s">
        <v>5168</v>
      </c>
    </row>
    <row r="2780" spans="1:17" hidden="1" x14ac:dyDescent="0.2">
      <c r="A2780" s="31" t="s">
        <v>13651</v>
      </c>
      <c r="B2780" s="31" t="s">
        <v>13652</v>
      </c>
      <c r="C2780" s="31" t="s">
        <v>13653</v>
      </c>
      <c r="D2780" s="31"/>
      <c r="E2780" s="31" t="s">
        <v>13496</v>
      </c>
      <c r="F2780" s="31" t="s">
        <v>3948</v>
      </c>
      <c r="G2780" s="47">
        <v>60</v>
      </c>
      <c r="H2780" s="33">
        <v>0</v>
      </c>
      <c r="I2780" s="31" t="s">
        <v>5661</v>
      </c>
      <c r="J2780" s="31" t="s">
        <v>5662</v>
      </c>
      <c r="K2780" s="31" t="s">
        <v>5164</v>
      </c>
      <c r="L2780" s="31" t="s">
        <v>5278</v>
      </c>
      <c r="M2780" s="31" t="s">
        <v>5663</v>
      </c>
      <c r="N2780" s="31"/>
      <c r="O2780" t="s">
        <v>3959</v>
      </c>
      <c r="P2780" s="31" t="s">
        <v>3960</v>
      </c>
      <c r="Q2780" s="31" t="s">
        <v>5168</v>
      </c>
    </row>
    <row r="2781" spans="1:17" hidden="1" x14ac:dyDescent="0.2">
      <c r="A2781" s="31" t="s">
        <v>13654</v>
      </c>
      <c r="B2781" s="31" t="s">
        <v>13655</v>
      </c>
      <c r="C2781" s="31" t="s">
        <v>13656</v>
      </c>
      <c r="D2781" s="31"/>
      <c r="E2781" s="31" t="s">
        <v>13496</v>
      </c>
      <c r="F2781" s="31" t="s">
        <v>3948</v>
      </c>
      <c r="G2781" s="47">
        <v>60</v>
      </c>
      <c r="H2781" s="33">
        <v>0</v>
      </c>
      <c r="I2781" s="31" t="s">
        <v>5661</v>
      </c>
      <c r="J2781" s="31" t="s">
        <v>5662</v>
      </c>
      <c r="K2781" s="31" t="s">
        <v>5164</v>
      </c>
      <c r="L2781" s="31" t="s">
        <v>5278</v>
      </c>
      <c r="M2781" s="31" t="s">
        <v>5819</v>
      </c>
      <c r="N2781" s="31"/>
      <c r="O2781" t="s">
        <v>3959</v>
      </c>
      <c r="P2781" s="31" t="s">
        <v>3960</v>
      </c>
      <c r="Q2781" s="31" t="s">
        <v>5168</v>
      </c>
    </row>
    <row r="2782" spans="1:17" hidden="1" x14ac:dyDescent="0.2">
      <c r="A2782" s="31" t="s">
        <v>13657</v>
      </c>
      <c r="B2782" s="31" t="s">
        <v>13658</v>
      </c>
      <c r="C2782" s="31" t="s">
        <v>13659</v>
      </c>
      <c r="D2782" s="31"/>
      <c r="E2782" s="31" t="s">
        <v>13496</v>
      </c>
      <c r="F2782" s="31" t="s">
        <v>3948</v>
      </c>
      <c r="G2782" s="47">
        <v>60</v>
      </c>
      <c r="H2782" s="33">
        <v>0</v>
      </c>
      <c r="I2782" s="31" t="s">
        <v>5661</v>
      </c>
      <c r="J2782" s="31" t="s">
        <v>5662</v>
      </c>
      <c r="K2782" s="31" t="s">
        <v>5164</v>
      </c>
      <c r="L2782" s="31" t="s">
        <v>5278</v>
      </c>
      <c r="M2782" s="31" t="s">
        <v>5687</v>
      </c>
      <c r="N2782" s="31"/>
      <c r="O2782" t="s">
        <v>3959</v>
      </c>
      <c r="P2782" s="31" t="s">
        <v>3960</v>
      </c>
      <c r="Q2782" s="31" t="s">
        <v>5168</v>
      </c>
    </row>
    <row r="2783" spans="1:17" hidden="1" x14ac:dyDescent="0.2">
      <c r="A2783" s="31" t="s">
        <v>13660</v>
      </c>
      <c r="B2783" s="31" t="s">
        <v>13661</v>
      </c>
      <c r="C2783" s="31" t="s">
        <v>13662</v>
      </c>
      <c r="D2783" s="31"/>
      <c r="E2783" s="31" t="s">
        <v>13496</v>
      </c>
      <c r="F2783" s="31" t="s">
        <v>3948</v>
      </c>
      <c r="G2783" s="47">
        <v>60</v>
      </c>
      <c r="H2783" s="33">
        <v>0</v>
      </c>
      <c r="I2783" s="31" t="s">
        <v>5421</v>
      </c>
      <c r="J2783" s="31" t="s">
        <v>5422</v>
      </c>
      <c r="K2783" s="31" t="s">
        <v>5164</v>
      </c>
      <c r="L2783" s="31" t="s">
        <v>5278</v>
      </c>
      <c r="M2783" s="31" t="s">
        <v>6466</v>
      </c>
      <c r="N2783" s="31"/>
      <c r="O2783" t="s">
        <v>3959</v>
      </c>
      <c r="P2783" s="31" t="s">
        <v>3960</v>
      </c>
      <c r="Q2783" s="31" t="s">
        <v>5168</v>
      </c>
    </row>
    <row r="2784" spans="1:17" hidden="1" x14ac:dyDescent="0.2">
      <c r="A2784" s="31" t="s">
        <v>13663</v>
      </c>
      <c r="B2784" s="31" t="s">
        <v>13664</v>
      </c>
      <c r="C2784" s="31" t="s">
        <v>13665</v>
      </c>
      <c r="D2784" s="31"/>
      <c r="E2784" s="31" t="s">
        <v>13496</v>
      </c>
      <c r="F2784" s="31" t="s">
        <v>3948</v>
      </c>
      <c r="G2784" s="47">
        <v>60</v>
      </c>
      <c r="H2784" s="33">
        <v>0</v>
      </c>
      <c r="I2784" s="31" t="s">
        <v>5421</v>
      </c>
      <c r="J2784" s="31" t="s">
        <v>5422</v>
      </c>
      <c r="K2784" s="31" t="s">
        <v>5164</v>
      </c>
      <c r="L2784" s="31" t="s">
        <v>5278</v>
      </c>
      <c r="M2784" s="31" t="s">
        <v>6466</v>
      </c>
      <c r="N2784" s="31"/>
      <c r="O2784" t="s">
        <v>3959</v>
      </c>
      <c r="P2784" s="31" t="s">
        <v>3960</v>
      </c>
      <c r="Q2784" s="31" t="s">
        <v>5168</v>
      </c>
    </row>
    <row r="2785" spans="1:17" hidden="1" x14ac:dyDescent="0.2">
      <c r="A2785" s="31" t="s">
        <v>13666</v>
      </c>
      <c r="B2785" s="31" t="s">
        <v>4257</v>
      </c>
      <c r="C2785" s="31" t="s">
        <v>13667</v>
      </c>
      <c r="D2785" s="31"/>
      <c r="E2785" s="31" t="s">
        <v>13496</v>
      </c>
      <c r="F2785" s="31" t="s">
        <v>3948</v>
      </c>
      <c r="G2785" s="47">
        <v>60</v>
      </c>
      <c r="H2785" s="33">
        <v>0</v>
      </c>
      <c r="I2785" s="31" t="s">
        <v>5661</v>
      </c>
      <c r="J2785" s="31" t="s">
        <v>5662</v>
      </c>
      <c r="K2785" s="31" t="s">
        <v>5164</v>
      </c>
      <c r="L2785" s="31" t="s">
        <v>5278</v>
      </c>
      <c r="M2785" s="31" t="s">
        <v>5774</v>
      </c>
      <c r="N2785" s="31"/>
      <c r="O2785" t="s">
        <v>3959</v>
      </c>
      <c r="P2785" s="31" t="s">
        <v>3960</v>
      </c>
      <c r="Q2785" s="31" t="s">
        <v>5168</v>
      </c>
    </row>
    <row r="2786" spans="1:17" hidden="1" x14ac:dyDescent="0.2">
      <c r="A2786" s="31" t="s">
        <v>13668</v>
      </c>
      <c r="B2786" s="31" t="s">
        <v>4427</v>
      </c>
      <c r="C2786" s="31" t="s">
        <v>13669</v>
      </c>
      <c r="D2786" s="31"/>
      <c r="E2786" s="31" t="s">
        <v>13496</v>
      </c>
      <c r="F2786" s="31" t="s">
        <v>3948</v>
      </c>
      <c r="G2786" s="47">
        <v>60</v>
      </c>
      <c r="H2786" s="33">
        <v>0</v>
      </c>
      <c r="I2786" s="31" t="s">
        <v>5661</v>
      </c>
      <c r="J2786" s="31" t="s">
        <v>5662</v>
      </c>
      <c r="K2786" s="31" t="s">
        <v>5164</v>
      </c>
      <c r="L2786" s="31" t="s">
        <v>5278</v>
      </c>
      <c r="M2786" s="31" t="s">
        <v>5673</v>
      </c>
      <c r="N2786" s="31"/>
      <c r="O2786" t="s">
        <v>3959</v>
      </c>
      <c r="P2786" s="31" t="s">
        <v>3960</v>
      </c>
      <c r="Q2786" s="31" t="s">
        <v>5168</v>
      </c>
    </row>
    <row r="2787" spans="1:17" hidden="1" x14ac:dyDescent="0.2">
      <c r="A2787" s="31" t="s">
        <v>13670</v>
      </c>
      <c r="B2787" s="31" t="s">
        <v>13671</v>
      </c>
      <c r="C2787" s="31" t="s">
        <v>13672</v>
      </c>
      <c r="D2787" s="31"/>
      <c r="E2787" s="31" t="s">
        <v>13496</v>
      </c>
      <c r="F2787" s="31" t="s">
        <v>3948</v>
      </c>
      <c r="G2787" s="47">
        <v>60</v>
      </c>
      <c r="H2787" s="33">
        <v>0</v>
      </c>
      <c r="I2787" s="31" t="s">
        <v>5294</v>
      </c>
      <c r="J2787" s="31" t="s">
        <v>5295</v>
      </c>
      <c r="K2787" s="31" t="s">
        <v>5164</v>
      </c>
      <c r="L2787" s="31" t="s">
        <v>5932</v>
      </c>
      <c r="M2787" s="31" t="s">
        <v>5297</v>
      </c>
      <c r="N2787" s="31"/>
      <c r="O2787" t="s">
        <v>3959</v>
      </c>
      <c r="P2787" s="31" t="s">
        <v>3960</v>
      </c>
      <c r="Q2787" s="31" t="s">
        <v>5168</v>
      </c>
    </row>
    <row r="2788" spans="1:17" hidden="1" x14ac:dyDescent="0.2">
      <c r="A2788" s="31" t="s">
        <v>13673</v>
      </c>
      <c r="B2788" s="31" t="s">
        <v>13674</v>
      </c>
      <c r="C2788" s="31" t="s">
        <v>13675</v>
      </c>
      <c r="D2788" s="31"/>
      <c r="E2788" s="31" t="s">
        <v>13496</v>
      </c>
      <c r="F2788" s="31" t="s">
        <v>3948</v>
      </c>
      <c r="G2788" s="47">
        <v>60</v>
      </c>
      <c r="H2788" s="33">
        <v>0</v>
      </c>
      <c r="I2788" s="31" t="s">
        <v>5294</v>
      </c>
      <c r="J2788" s="31" t="s">
        <v>5295</v>
      </c>
      <c r="K2788" s="31" t="s">
        <v>5164</v>
      </c>
      <c r="L2788" s="31" t="s">
        <v>5296</v>
      </c>
      <c r="M2788" s="31" t="s">
        <v>5297</v>
      </c>
      <c r="N2788" s="31"/>
      <c r="O2788" t="s">
        <v>3959</v>
      </c>
      <c r="P2788" s="31" t="s">
        <v>3960</v>
      </c>
      <c r="Q2788" s="31" t="s">
        <v>5168</v>
      </c>
    </row>
    <row r="2789" spans="1:17" hidden="1" x14ac:dyDescent="0.2">
      <c r="A2789" s="31" t="s">
        <v>13676</v>
      </c>
      <c r="B2789" s="31" t="s">
        <v>4364</v>
      </c>
      <c r="C2789" s="31" t="s">
        <v>13677</v>
      </c>
      <c r="D2789" s="31"/>
      <c r="E2789" s="31" t="s">
        <v>13496</v>
      </c>
      <c r="F2789" s="31" t="s">
        <v>3948</v>
      </c>
      <c r="G2789" s="47">
        <v>60</v>
      </c>
      <c r="H2789" s="33">
        <v>0</v>
      </c>
      <c r="I2789" s="31" t="s">
        <v>5421</v>
      </c>
      <c r="J2789" s="31" t="s">
        <v>5422</v>
      </c>
      <c r="K2789" s="31" t="s">
        <v>5164</v>
      </c>
      <c r="L2789" s="31" t="s">
        <v>5278</v>
      </c>
      <c r="M2789" s="31" t="s">
        <v>5794</v>
      </c>
      <c r="N2789" s="31"/>
      <c r="O2789" t="s">
        <v>3959</v>
      </c>
      <c r="P2789" s="31" t="s">
        <v>3960</v>
      </c>
      <c r="Q2789" s="31" t="s">
        <v>5168</v>
      </c>
    </row>
    <row r="2790" spans="1:17" hidden="1" x14ac:dyDescent="0.2">
      <c r="A2790" s="31" t="s">
        <v>13678</v>
      </c>
      <c r="B2790" s="31" t="s">
        <v>4223</v>
      </c>
      <c r="C2790" s="31" t="s">
        <v>13679</v>
      </c>
      <c r="D2790" s="31"/>
      <c r="E2790" s="31" t="s">
        <v>13496</v>
      </c>
      <c r="F2790" s="31" t="s">
        <v>3948</v>
      </c>
      <c r="G2790" s="47">
        <v>60</v>
      </c>
      <c r="H2790" s="33">
        <v>0</v>
      </c>
      <c r="I2790" s="31" t="s">
        <v>5661</v>
      </c>
      <c r="J2790" s="31" t="s">
        <v>5662</v>
      </c>
      <c r="K2790" s="31" t="s">
        <v>5164</v>
      </c>
      <c r="L2790" s="31" t="s">
        <v>5278</v>
      </c>
      <c r="M2790" s="31" t="s">
        <v>5663</v>
      </c>
      <c r="N2790" s="31"/>
      <c r="O2790" t="s">
        <v>3959</v>
      </c>
      <c r="P2790" s="31" t="s">
        <v>3960</v>
      </c>
      <c r="Q2790" s="31" t="s">
        <v>5168</v>
      </c>
    </row>
    <row r="2791" spans="1:17" hidden="1" x14ac:dyDescent="0.2">
      <c r="A2791" s="31" t="s">
        <v>13680</v>
      </c>
      <c r="B2791" s="31" t="s">
        <v>13681</v>
      </c>
      <c r="C2791" s="31" t="s">
        <v>13551</v>
      </c>
      <c r="D2791" s="31"/>
      <c r="E2791" s="31" t="s">
        <v>13496</v>
      </c>
      <c r="F2791" s="31" t="s">
        <v>3948</v>
      </c>
      <c r="G2791" s="47">
        <v>60</v>
      </c>
      <c r="H2791" s="33">
        <v>0</v>
      </c>
      <c r="I2791" s="31" t="s">
        <v>5661</v>
      </c>
      <c r="J2791" s="31" t="s">
        <v>5662</v>
      </c>
      <c r="K2791" s="31" t="s">
        <v>5164</v>
      </c>
      <c r="L2791" s="31" t="s">
        <v>5278</v>
      </c>
      <c r="M2791" s="31" t="s">
        <v>5794</v>
      </c>
      <c r="N2791" s="31"/>
      <c r="O2791" t="s">
        <v>3959</v>
      </c>
      <c r="P2791" s="31" t="s">
        <v>3960</v>
      </c>
      <c r="Q2791" s="31" t="s">
        <v>5168</v>
      </c>
    </row>
    <row r="2792" spans="1:17" hidden="1" x14ac:dyDescent="0.2">
      <c r="A2792" s="31" t="s">
        <v>13682</v>
      </c>
      <c r="B2792" s="31" t="s">
        <v>4411</v>
      </c>
      <c r="C2792" s="31" t="s">
        <v>13683</v>
      </c>
      <c r="D2792" s="31"/>
      <c r="E2792" s="31" t="s">
        <v>5419</v>
      </c>
      <c r="F2792" s="31"/>
      <c r="G2792" s="47"/>
      <c r="H2792" s="33">
        <v>0</v>
      </c>
      <c r="I2792" s="31" t="s">
        <v>5421</v>
      </c>
      <c r="J2792" s="31" t="s">
        <v>5422</v>
      </c>
      <c r="K2792" s="31" t="s">
        <v>5164</v>
      </c>
      <c r="L2792" s="31" t="s">
        <v>5278</v>
      </c>
      <c r="M2792" s="31" t="s">
        <v>5794</v>
      </c>
      <c r="N2792" s="31" t="s">
        <v>13684</v>
      </c>
      <c r="O2792" t="s">
        <v>3959</v>
      </c>
      <c r="P2792" s="31" t="s">
        <v>3960</v>
      </c>
      <c r="Q2792" s="31" t="s">
        <v>5168</v>
      </c>
    </row>
    <row r="2793" spans="1:17" hidden="1" x14ac:dyDescent="0.2">
      <c r="A2793" s="31" t="s">
        <v>13685</v>
      </c>
      <c r="B2793" s="31" t="s">
        <v>4389</v>
      </c>
      <c r="C2793" s="31" t="s">
        <v>13686</v>
      </c>
      <c r="D2793" s="31"/>
      <c r="E2793" s="31" t="s">
        <v>13496</v>
      </c>
      <c r="F2793" s="31" t="s">
        <v>3948</v>
      </c>
      <c r="G2793" s="47">
        <v>60</v>
      </c>
      <c r="H2793" s="33">
        <v>0</v>
      </c>
      <c r="I2793" s="31" t="s">
        <v>5661</v>
      </c>
      <c r="J2793" s="31" t="s">
        <v>5662</v>
      </c>
      <c r="K2793" s="31" t="s">
        <v>5164</v>
      </c>
      <c r="L2793" s="31" t="s">
        <v>5278</v>
      </c>
      <c r="M2793" s="31" t="s">
        <v>5687</v>
      </c>
      <c r="N2793" s="31"/>
      <c r="O2793" t="s">
        <v>3959</v>
      </c>
      <c r="P2793" s="31" t="s">
        <v>3960</v>
      </c>
      <c r="Q2793" s="31" t="s">
        <v>5168</v>
      </c>
    </row>
    <row r="2794" spans="1:17" hidden="1" x14ac:dyDescent="0.2">
      <c r="A2794" s="31" t="s">
        <v>13687</v>
      </c>
      <c r="B2794" s="31" t="s">
        <v>4250</v>
      </c>
      <c r="C2794" s="31" t="s">
        <v>13688</v>
      </c>
      <c r="D2794" s="31"/>
      <c r="E2794" s="31" t="s">
        <v>13496</v>
      </c>
      <c r="F2794" s="31" t="s">
        <v>3948</v>
      </c>
      <c r="G2794" s="47">
        <v>60</v>
      </c>
      <c r="H2794" s="33">
        <v>0</v>
      </c>
      <c r="I2794" s="31" t="s">
        <v>5661</v>
      </c>
      <c r="J2794" s="31" t="s">
        <v>5662</v>
      </c>
      <c r="K2794" s="31" t="s">
        <v>5164</v>
      </c>
      <c r="L2794" s="31" t="s">
        <v>5278</v>
      </c>
      <c r="M2794" s="31" t="s">
        <v>5819</v>
      </c>
      <c r="N2794" s="31"/>
      <c r="O2794" t="s">
        <v>3959</v>
      </c>
      <c r="P2794" s="31" t="s">
        <v>3960</v>
      </c>
      <c r="Q2794" s="31" t="s">
        <v>5168</v>
      </c>
    </row>
    <row r="2795" spans="1:17" hidden="1" x14ac:dyDescent="0.2">
      <c r="A2795" s="31" t="s">
        <v>13689</v>
      </c>
      <c r="B2795" s="31" t="s">
        <v>4215</v>
      </c>
      <c r="C2795" s="31" t="s">
        <v>13690</v>
      </c>
      <c r="D2795" s="31"/>
      <c r="E2795" s="31" t="s">
        <v>13496</v>
      </c>
      <c r="F2795" s="31" t="s">
        <v>3948</v>
      </c>
      <c r="G2795" s="47">
        <v>60</v>
      </c>
      <c r="H2795" s="33">
        <v>0</v>
      </c>
      <c r="I2795" s="31" t="s">
        <v>5661</v>
      </c>
      <c r="J2795" s="31" t="s">
        <v>5662</v>
      </c>
      <c r="K2795" s="31" t="s">
        <v>5164</v>
      </c>
      <c r="L2795" s="31" t="s">
        <v>5278</v>
      </c>
      <c r="M2795" s="31" t="s">
        <v>5663</v>
      </c>
      <c r="N2795" s="31"/>
      <c r="O2795" t="s">
        <v>3959</v>
      </c>
      <c r="P2795" s="31" t="s">
        <v>3960</v>
      </c>
      <c r="Q2795" s="31" t="s">
        <v>5168</v>
      </c>
    </row>
    <row r="2796" spans="1:17" hidden="1" x14ac:dyDescent="0.2">
      <c r="A2796" s="31" t="s">
        <v>13691</v>
      </c>
      <c r="B2796" s="31" t="s">
        <v>4428</v>
      </c>
      <c r="C2796" s="31" t="s">
        <v>13692</v>
      </c>
      <c r="D2796" s="31"/>
      <c r="E2796" s="31" t="s">
        <v>13496</v>
      </c>
      <c r="F2796" s="31" t="s">
        <v>3948</v>
      </c>
      <c r="G2796" s="47">
        <v>60</v>
      </c>
      <c r="H2796" s="33">
        <v>0</v>
      </c>
      <c r="I2796" s="31" t="s">
        <v>5421</v>
      </c>
      <c r="J2796" s="31" t="s">
        <v>5422</v>
      </c>
      <c r="K2796" s="31" t="s">
        <v>5164</v>
      </c>
      <c r="L2796" s="31" t="s">
        <v>5278</v>
      </c>
      <c r="M2796" s="31" t="s">
        <v>5701</v>
      </c>
      <c r="N2796" s="31" t="s">
        <v>11407</v>
      </c>
      <c r="O2796" t="s">
        <v>3959</v>
      </c>
      <c r="P2796" s="31" t="s">
        <v>3960</v>
      </c>
      <c r="Q2796" s="31" t="s">
        <v>5168</v>
      </c>
    </row>
    <row r="2797" spans="1:17" hidden="1" x14ac:dyDescent="0.2">
      <c r="A2797" s="31" t="s">
        <v>13693</v>
      </c>
      <c r="B2797" s="31" t="s">
        <v>4099</v>
      </c>
      <c r="C2797" s="31" t="s">
        <v>13694</v>
      </c>
      <c r="D2797" s="31"/>
      <c r="E2797" s="31" t="s">
        <v>13496</v>
      </c>
      <c r="F2797" s="31" t="s">
        <v>3948</v>
      </c>
      <c r="G2797" s="47">
        <v>60</v>
      </c>
      <c r="H2797" s="33">
        <v>0</v>
      </c>
      <c r="I2797" s="31" t="s">
        <v>5661</v>
      </c>
      <c r="J2797" s="31" t="s">
        <v>5662</v>
      </c>
      <c r="K2797" s="31" t="s">
        <v>5164</v>
      </c>
      <c r="L2797" s="31" t="s">
        <v>5278</v>
      </c>
      <c r="M2797" s="31" t="s">
        <v>11041</v>
      </c>
      <c r="N2797" s="31" t="s">
        <v>6567</v>
      </c>
      <c r="O2797" t="s">
        <v>3959</v>
      </c>
      <c r="P2797" s="31" t="s">
        <v>3960</v>
      </c>
      <c r="Q2797" s="31" t="s">
        <v>5168</v>
      </c>
    </row>
    <row r="2798" spans="1:17" hidden="1" x14ac:dyDescent="0.2">
      <c r="A2798" s="31" t="s">
        <v>13695</v>
      </c>
      <c r="B2798" s="31" t="s">
        <v>4406</v>
      </c>
      <c r="C2798" s="31" t="s">
        <v>13696</v>
      </c>
      <c r="D2798" s="31"/>
      <c r="E2798" s="31" t="s">
        <v>13496</v>
      </c>
      <c r="F2798" s="31" t="s">
        <v>3948</v>
      </c>
      <c r="G2798" s="47">
        <v>60</v>
      </c>
      <c r="H2798" s="33">
        <v>0</v>
      </c>
      <c r="I2798" s="31" t="s">
        <v>5421</v>
      </c>
      <c r="J2798" s="31" t="s">
        <v>5422</v>
      </c>
      <c r="K2798" s="31" t="s">
        <v>5164</v>
      </c>
      <c r="L2798" s="31" t="s">
        <v>5278</v>
      </c>
      <c r="M2798" s="31" t="s">
        <v>5701</v>
      </c>
      <c r="N2798" s="31" t="s">
        <v>11256</v>
      </c>
      <c r="O2798" t="s">
        <v>3959</v>
      </c>
      <c r="P2798" s="31" t="s">
        <v>3960</v>
      </c>
      <c r="Q2798" s="31" t="s">
        <v>5168</v>
      </c>
    </row>
    <row r="2799" spans="1:17" hidden="1" x14ac:dyDescent="0.2">
      <c r="A2799" s="31" t="s">
        <v>13697</v>
      </c>
      <c r="B2799" s="31" t="s">
        <v>4441</v>
      </c>
      <c r="C2799" s="31" t="s">
        <v>13698</v>
      </c>
      <c r="D2799" s="31"/>
      <c r="E2799" s="31" t="s">
        <v>13496</v>
      </c>
      <c r="F2799" s="31" t="s">
        <v>3948</v>
      </c>
      <c r="G2799" s="47">
        <v>60</v>
      </c>
      <c r="H2799" s="33">
        <v>0</v>
      </c>
      <c r="I2799" s="31" t="s">
        <v>5661</v>
      </c>
      <c r="J2799" s="31" t="s">
        <v>5662</v>
      </c>
      <c r="K2799" s="31" t="s">
        <v>5164</v>
      </c>
      <c r="L2799" s="31" t="s">
        <v>5278</v>
      </c>
      <c r="M2799" s="31" t="s">
        <v>5819</v>
      </c>
      <c r="N2799" s="31"/>
      <c r="O2799" t="s">
        <v>3959</v>
      </c>
      <c r="P2799" s="31" t="s">
        <v>3960</v>
      </c>
      <c r="Q2799" s="31" t="s">
        <v>5168</v>
      </c>
    </row>
    <row r="2800" spans="1:17" hidden="1" x14ac:dyDescent="0.2">
      <c r="A2800" s="31" t="s">
        <v>13699</v>
      </c>
      <c r="B2800" s="31" t="s">
        <v>4294</v>
      </c>
      <c r="C2800" s="31" t="s">
        <v>13700</v>
      </c>
      <c r="D2800" s="31"/>
      <c r="E2800" s="31" t="s">
        <v>13496</v>
      </c>
      <c r="F2800" s="31" t="s">
        <v>3948</v>
      </c>
      <c r="G2800" s="47">
        <v>60</v>
      </c>
      <c r="H2800" s="33">
        <v>0</v>
      </c>
      <c r="I2800" s="31" t="s">
        <v>5661</v>
      </c>
      <c r="J2800" s="31" t="s">
        <v>5662</v>
      </c>
      <c r="K2800" s="31" t="s">
        <v>5164</v>
      </c>
      <c r="L2800" s="31" t="s">
        <v>5278</v>
      </c>
      <c r="M2800" s="31" t="s">
        <v>13700</v>
      </c>
      <c r="N2800" s="31"/>
      <c r="O2800" t="s">
        <v>3959</v>
      </c>
      <c r="P2800" s="31" t="s">
        <v>3960</v>
      </c>
      <c r="Q2800" s="31" t="s">
        <v>5168</v>
      </c>
    </row>
    <row r="2801" spans="1:17" hidden="1" x14ac:dyDescent="0.2">
      <c r="A2801" s="31" t="s">
        <v>13701</v>
      </c>
      <c r="B2801" s="31" t="s">
        <v>4095</v>
      </c>
      <c r="C2801" s="31" t="s">
        <v>13702</v>
      </c>
      <c r="D2801" s="31"/>
      <c r="E2801" s="31" t="s">
        <v>13496</v>
      </c>
      <c r="F2801" s="31" t="s">
        <v>3948</v>
      </c>
      <c r="G2801" s="47">
        <v>60</v>
      </c>
      <c r="H2801" s="33">
        <v>0</v>
      </c>
      <c r="I2801" s="31" t="s">
        <v>5421</v>
      </c>
      <c r="J2801" s="31" t="s">
        <v>5422</v>
      </c>
      <c r="K2801" s="31" t="s">
        <v>5164</v>
      </c>
      <c r="L2801" s="31" t="s">
        <v>5278</v>
      </c>
      <c r="M2801" s="31" t="s">
        <v>5701</v>
      </c>
      <c r="N2801" s="31"/>
      <c r="O2801" t="s">
        <v>3959</v>
      </c>
      <c r="P2801" s="31" t="s">
        <v>3960</v>
      </c>
      <c r="Q2801" s="31" t="s">
        <v>5168</v>
      </c>
    </row>
    <row r="2802" spans="1:17" hidden="1" x14ac:dyDescent="0.2">
      <c r="A2802" s="31" t="s">
        <v>13703</v>
      </c>
      <c r="B2802" s="31" t="s">
        <v>4296</v>
      </c>
      <c r="C2802" s="31" t="s">
        <v>13704</v>
      </c>
      <c r="D2802" s="31"/>
      <c r="E2802" s="31" t="s">
        <v>13496</v>
      </c>
      <c r="F2802" s="31" t="s">
        <v>3948</v>
      </c>
      <c r="G2802" s="47">
        <v>60</v>
      </c>
      <c r="H2802" s="33">
        <v>0</v>
      </c>
      <c r="I2802" s="31" t="s">
        <v>5661</v>
      </c>
      <c r="J2802" s="31" t="s">
        <v>5662</v>
      </c>
      <c r="K2802" s="31" t="s">
        <v>5164</v>
      </c>
      <c r="L2802" s="31" t="s">
        <v>5278</v>
      </c>
      <c r="M2802" s="31" t="s">
        <v>13704</v>
      </c>
      <c r="N2802" s="31"/>
      <c r="O2802" t="s">
        <v>3959</v>
      </c>
      <c r="P2802" s="31" t="s">
        <v>3960</v>
      </c>
      <c r="Q2802" s="31" t="s">
        <v>5168</v>
      </c>
    </row>
    <row r="2803" spans="1:17" hidden="1" x14ac:dyDescent="0.2">
      <c r="A2803" s="31" t="s">
        <v>13705</v>
      </c>
      <c r="B2803" s="31" t="s">
        <v>4457</v>
      </c>
      <c r="C2803" s="31" t="s">
        <v>13706</v>
      </c>
      <c r="D2803" s="31"/>
      <c r="E2803" s="31" t="s">
        <v>13496</v>
      </c>
      <c r="F2803" s="31" t="s">
        <v>3948</v>
      </c>
      <c r="G2803" s="47">
        <v>60</v>
      </c>
      <c r="H2803" s="33">
        <v>0</v>
      </c>
      <c r="I2803" s="31" t="s">
        <v>5661</v>
      </c>
      <c r="J2803" s="31" t="s">
        <v>5662</v>
      </c>
      <c r="K2803" s="31" t="s">
        <v>5164</v>
      </c>
      <c r="L2803" s="31" t="s">
        <v>5278</v>
      </c>
      <c r="M2803" s="31" t="s">
        <v>5663</v>
      </c>
      <c r="N2803" s="31"/>
      <c r="O2803" t="s">
        <v>3959</v>
      </c>
      <c r="P2803" s="31" t="s">
        <v>3960</v>
      </c>
      <c r="Q2803" s="31" t="s">
        <v>5168</v>
      </c>
    </row>
    <row r="2804" spans="1:17" hidden="1" x14ac:dyDescent="0.2">
      <c r="A2804" s="31" t="s">
        <v>13707</v>
      </c>
      <c r="B2804" s="31" t="s">
        <v>4473</v>
      </c>
      <c r="C2804" s="31" t="s">
        <v>13708</v>
      </c>
      <c r="D2804" s="31"/>
      <c r="E2804" s="31" t="s">
        <v>13060</v>
      </c>
      <c r="F2804" s="31" t="s">
        <v>3948</v>
      </c>
      <c r="G2804" s="47">
        <v>60</v>
      </c>
      <c r="H2804" s="33">
        <v>0</v>
      </c>
      <c r="I2804" s="31" t="s">
        <v>5661</v>
      </c>
      <c r="J2804" s="31" t="s">
        <v>5662</v>
      </c>
      <c r="K2804" s="31" t="s">
        <v>5164</v>
      </c>
      <c r="L2804" s="31" t="s">
        <v>5278</v>
      </c>
      <c r="M2804" s="31" t="s">
        <v>11041</v>
      </c>
      <c r="N2804" s="31"/>
      <c r="O2804" t="s">
        <v>3959</v>
      </c>
      <c r="P2804" s="31" t="s">
        <v>3960</v>
      </c>
      <c r="Q2804" s="31" t="s">
        <v>5168</v>
      </c>
    </row>
    <row r="2805" spans="1:17" hidden="1" x14ac:dyDescent="0.2">
      <c r="A2805" s="31" t="s">
        <v>13709</v>
      </c>
      <c r="B2805" s="31" t="s">
        <v>4483</v>
      </c>
      <c r="C2805" s="31" t="s">
        <v>13710</v>
      </c>
      <c r="D2805" s="31"/>
      <c r="E2805" s="31" t="s">
        <v>13496</v>
      </c>
      <c r="F2805" s="31" t="s">
        <v>3948</v>
      </c>
      <c r="G2805" s="47">
        <v>60</v>
      </c>
      <c r="H2805" s="33">
        <v>0</v>
      </c>
      <c r="I2805" s="31" t="s">
        <v>5421</v>
      </c>
      <c r="J2805" s="31" t="s">
        <v>5422</v>
      </c>
      <c r="K2805" s="31" t="s">
        <v>5164</v>
      </c>
      <c r="L2805" s="31" t="s">
        <v>5278</v>
      </c>
      <c r="M2805" s="31" t="s">
        <v>5354</v>
      </c>
      <c r="N2805" s="31"/>
      <c r="O2805" t="s">
        <v>3959</v>
      </c>
      <c r="P2805" s="31" t="s">
        <v>3960</v>
      </c>
      <c r="Q2805" s="31" t="s">
        <v>5168</v>
      </c>
    </row>
    <row r="2806" spans="1:17" hidden="1" x14ac:dyDescent="0.2">
      <c r="A2806" s="31" t="s">
        <v>13711</v>
      </c>
      <c r="B2806" s="31" t="s">
        <v>4517</v>
      </c>
      <c r="C2806" s="31" t="s">
        <v>13712</v>
      </c>
      <c r="D2806" s="31"/>
      <c r="E2806" s="31" t="s">
        <v>13496</v>
      </c>
      <c r="F2806" s="31" t="s">
        <v>3948</v>
      </c>
      <c r="G2806" s="47">
        <v>60</v>
      </c>
      <c r="H2806" s="33">
        <v>0</v>
      </c>
      <c r="I2806" s="31" t="s">
        <v>5661</v>
      </c>
      <c r="J2806" s="31" t="s">
        <v>5662</v>
      </c>
      <c r="K2806" s="31" t="s">
        <v>5164</v>
      </c>
      <c r="L2806" s="31" t="s">
        <v>5278</v>
      </c>
      <c r="M2806" s="31" t="s">
        <v>5819</v>
      </c>
      <c r="N2806" s="31" t="s">
        <v>11673</v>
      </c>
      <c r="O2806" t="s">
        <v>3959</v>
      </c>
      <c r="P2806" s="31" t="s">
        <v>3960</v>
      </c>
      <c r="Q2806" s="31" t="s">
        <v>5168</v>
      </c>
    </row>
    <row r="2807" spans="1:17" hidden="1" x14ac:dyDescent="0.2">
      <c r="A2807" s="31" t="s">
        <v>13713</v>
      </c>
      <c r="B2807" s="31" t="s">
        <v>4403</v>
      </c>
      <c r="C2807" s="31" t="s">
        <v>13714</v>
      </c>
      <c r="D2807" s="31"/>
      <c r="E2807" s="31" t="s">
        <v>13060</v>
      </c>
      <c r="F2807" s="31" t="s">
        <v>3948</v>
      </c>
      <c r="G2807" s="47">
        <v>60</v>
      </c>
      <c r="H2807" s="33">
        <v>0</v>
      </c>
      <c r="I2807" s="31" t="s">
        <v>5661</v>
      </c>
      <c r="J2807" s="31" t="s">
        <v>5662</v>
      </c>
      <c r="K2807" s="31" t="s">
        <v>5164</v>
      </c>
      <c r="L2807" s="31" t="s">
        <v>5278</v>
      </c>
      <c r="M2807" s="31" t="s">
        <v>5673</v>
      </c>
      <c r="N2807" s="31"/>
      <c r="O2807" t="s">
        <v>22548</v>
      </c>
      <c r="P2807" s="31" t="s">
        <v>4402</v>
      </c>
      <c r="Q2807" s="31" t="s">
        <v>5168</v>
      </c>
    </row>
    <row r="2808" spans="1:17" hidden="1" x14ac:dyDescent="0.2">
      <c r="A2808" s="31" t="s">
        <v>13715</v>
      </c>
      <c r="B2808" s="31" t="s">
        <v>13716</v>
      </c>
      <c r="C2808" s="31" t="s">
        <v>13717</v>
      </c>
      <c r="D2808" s="31"/>
      <c r="E2808" s="31" t="s">
        <v>13060</v>
      </c>
      <c r="F2808" s="31" t="s">
        <v>3948</v>
      </c>
      <c r="G2808" s="47">
        <v>60</v>
      </c>
      <c r="H2808" s="33">
        <v>0</v>
      </c>
      <c r="I2808" s="31" t="s">
        <v>5421</v>
      </c>
      <c r="J2808" s="31" t="s">
        <v>5422</v>
      </c>
      <c r="K2808" s="31" t="s">
        <v>5164</v>
      </c>
      <c r="L2808" s="31" t="s">
        <v>5278</v>
      </c>
      <c r="M2808" s="31" t="s">
        <v>5687</v>
      </c>
      <c r="N2808" s="31"/>
      <c r="O2808" t="s">
        <v>22548</v>
      </c>
      <c r="P2808" s="31" t="s">
        <v>4402</v>
      </c>
      <c r="Q2808" s="31" t="s">
        <v>5168</v>
      </c>
    </row>
    <row r="2809" spans="1:17" hidden="1" x14ac:dyDescent="0.2">
      <c r="A2809" s="31" t="s">
        <v>13718</v>
      </c>
      <c r="B2809" s="31" t="s">
        <v>4405</v>
      </c>
      <c r="C2809" s="31" t="s">
        <v>13719</v>
      </c>
      <c r="D2809" s="31"/>
      <c r="E2809" s="31" t="s">
        <v>13060</v>
      </c>
      <c r="F2809" s="31" t="s">
        <v>3948</v>
      </c>
      <c r="G2809" s="47">
        <v>60</v>
      </c>
      <c r="H2809" s="33">
        <v>0</v>
      </c>
      <c r="I2809" s="31" t="s">
        <v>5661</v>
      </c>
      <c r="J2809" s="31" t="s">
        <v>5662</v>
      </c>
      <c r="K2809" s="31" t="s">
        <v>5164</v>
      </c>
      <c r="L2809" s="31" t="s">
        <v>5278</v>
      </c>
      <c r="M2809" s="31" t="s">
        <v>5290</v>
      </c>
      <c r="N2809" s="31"/>
      <c r="O2809" t="s">
        <v>22548</v>
      </c>
      <c r="P2809" s="31" t="s">
        <v>4402</v>
      </c>
      <c r="Q2809" s="31" t="s">
        <v>5168</v>
      </c>
    </row>
    <row r="2810" spans="1:17" hidden="1" x14ac:dyDescent="0.2">
      <c r="A2810" s="31" t="s">
        <v>13720</v>
      </c>
      <c r="B2810" s="31" t="s">
        <v>4404</v>
      </c>
      <c r="C2810" s="31" t="s">
        <v>13721</v>
      </c>
      <c r="D2810" s="31"/>
      <c r="E2810" s="31" t="s">
        <v>13060</v>
      </c>
      <c r="F2810" s="31" t="s">
        <v>3948</v>
      </c>
      <c r="G2810" s="47">
        <v>60</v>
      </c>
      <c r="H2810" s="33">
        <v>0</v>
      </c>
      <c r="I2810" s="31" t="s">
        <v>5421</v>
      </c>
      <c r="J2810" s="31" t="s">
        <v>5422</v>
      </c>
      <c r="K2810" s="31" t="s">
        <v>5164</v>
      </c>
      <c r="L2810" s="31" t="s">
        <v>5278</v>
      </c>
      <c r="M2810" s="31" t="s">
        <v>5701</v>
      </c>
      <c r="N2810" s="31"/>
      <c r="O2810" t="s">
        <v>22548</v>
      </c>
      <c r="P2810" s="31" t="s">
        <v>4402</v>
      </c>
      <c r="Q2810" s="31" t="s">
        <v>5168</v>
      </c>
    </row>
    <row r="2811" spans="1:17" hidden="1" x14ac:dyDescent="0.2">
      <c r="A2811" s="31" t="s">
        <v>4401</v>
      </c>
      <c r="B2811" s="31" t="s">
        <v>4402</v>
      </c>
      <c r="C2811" s="31" t="s">
        <v>13722</v>
      </c>
      <c r="D2811" s="31"/>
      <c r="E2811" s="31" t="s">
        <v>5419</v>
      </c>
      <c r="F2811" s="31" t="s">
        <v>3948</v>
      </c>
      <c r="G2811" s="47">
        <v>60</v>
      </c>
      <c r="H2811" s="33">
        <v>0</v>
      </c>
      <c r="I2811" s="31" t="s">
        <v>5421</v>
      </c>
      <c r="J2811" s="31" t="s">
        <v>5422</v>
      </c>
      <c r="K2811" s="31" t="s">
        <v>5164</v>
      </c>
      <c r="L2811" s="31" t="s">
        <v>5278</v>
      </c>
      <c r="M2811" s="31" t="s">
        <v>5701</v>
      </c>
      <c r="N2811" s="31" t="s">
        <v>13723</v>
      </c>
      <c r="O2811" t="s">
        <v>22548</v>
      </c>
      <c r="P2811" s="31" t="s">
        <v>4402</v>
      </c>
      <c r="Q2811" s="31" t="s">
        <v>5168</v>
      </c>
    </row>
    <row r="2812" spans="1:17" hidden="1" x14ac:dyDescent="0.2">
      <c r="A2812" s="31" t="s">
        <v>13724</v>
      </c>
      <c r="B2812" s="31" t="s">
        <v>12230</v>
      </c>
      <c r="C2812" s="31" t="s">
        <v>13725</v>
      </c>
      <c r="D2812" s="31"/>
      <c r="E2812" s="31" t="s">
        <v>5171</v>
      </c>
      <c r="F2812" s="31" t="s">
        <v>12232</v>
      </c>
      <c r="G2812" s="47">
        <v>60</v>
      </c>
      <c r="H2812" s="33">
        <v>0</v>
      </c>
      <c r="I2812" s="31" t="s">
        <v>5266</v>
      </c>
      <c r="J2812" s="31" t="s">
        <v>5267</v>
      </c>
      <c r="K2812" s="31" t="s">
        <v>5164</v>
      </c>
      <c r="L2812" s="31" t="s">
        <v>5165</v>
      </c>
      <c r="M2812" s="31" t="s">
        <v>5262</v>
      </c>
      <c r="N2812" s="31"/>
      <c r="O2812" s="31" t="s">
        <v>13724</v>
      </c>
      <c r="P2812" s="31" t="s">
        <v>12230</v>
      </c>
      <c r="Q2812" s="31" t="s">
        <v>5168</v>
      </c>
    </row>
    <row r="2813" spans="1:17" hidden="1" x14ac:dyDescent="0.2">
      <c r="A2813" s="31" t="s">
        <v>13726</v>
      </c>
      <c r="B2813" s="31" t="s">
        <v>13727</v>
      </c>
      <c r="C2813" s="31" t="s">
        <v>13728</v>
      </c>
      <c r="D2813" s="31"/>
      <c r="E2813" s="31" t="s">
        <v>7424</v>
      </c>
      <c r="F2813" s="31" t="s">
        <v>13729</v>
      </c>
      <c r="G2813" s="47"/>
      <c r="H2813" s="33">
        <v>0</v>
      </c>
      <c r="I2813" s="31" t="s">
        <v>5661</v>
      </c>
      <c r="J2813" s="31" t="s">
        <v>5662</v>
      </c>
      <c r="K2813" s="31" t="s">
        <v>5164</v>
      </c>
      <c r="L2813" s="31" t="s">
        <v>5278</v>
      </c>
      <c r="M2813" s="31" t="s">
        <v>5819</v>
      </c>
      <c r="N2813" s="31" t="s">
        <v>13730</v>
      </c>
      <c r="O2813" s="31" t="s">
        <v>13726</v>
      </c>
      <c r="P2813" s="31" t="s">
        <v>13727</v>
      </c>
      <c r="Q2813" s="31" t="s">
        <v>5168</v>
      </c>
    </row>
    <row r="2814" spans="1:17" hidden="1" x14ac:dyDescent="0.2">
      <c r="A2814" s="31" t="s">
        <v>13731</v>
      </c>
      <c r="B2814" s="31" t="s">
        <v>13732</v>
      </c>
      <c r="C2814" s="31" t="s">
        <v>13733</v>
      </c>
      <c r="D2814" s="31" t="s">
        <v>3948</v>
      </c>
      <c r="E2814" s="31" t="s">
        <v>7424</v>
      </c>
      <c r="F2814" s="31"/>
      <c r="G2814" s="47"/>
      <c r="H2814" s="33">
        <v>0</v>
      </c>
      <c r="I2814" s="31" t="s">
        <v>5661</v>
      </c>
      <c r="J2814" s="31" t="s">
        <v>5662</v>
      </c>
      <c r="K2814" s="31" t="s">
        <v>5164</v>
      </c>
      <c r="L2814" s="31" t="s">
        <v>5278</v>
      </c>
      <c r="M2814" s="31" t="s">
        <v>5673</v>
      </c>
      <c r="N2814" s="31"/>
      <c r="O2814" s="31" t="s">
        <v>13726</v>
      </c>
      <c r="P2814" s="31" t="s">
        <v>13727</v>
      </c>
      <c r="Q2814" s="31" t="s">
        <v>5168</v>
      </c>
    </row>
    <row r="2815" spans="1:17" hidden="1" x14ac:dyDescent="0.2">
      <c r="A2815" s="31" t="s">
        <v>13734</v>
      </c>
      <c r="B2815" s="31" t="s">
        <v>13735</v>
      </c>
      <c r="C2815" s="31" t="s">
        <v>13736</v>
      </c>
      <c r="D2815" s="31" t="s">
        <v>3948</v>
      </c>
      <c r="E2815" s="31" t="s">
        <v>7424</v>
      </c>
      <c r="F2815" s="31"/>
      <c r="G2815" s="47"/>
      <c r="H2815" s="33">
        <v>0</v>
      </c>
      <c r="I2815" s="31" t="s">
        <v>5661</v>
      </c>
      <c r="J2815" s="31" t="s">
        <v>5662</v>
      </c>
      <c r="K2815" s="31" t="s">
        <v>5164</v>
      </c>
      <c r="L2815" s="31" t="s">
        <v>5278</v>
      </c>
      <c r="M2815" s="31" t="s">
        <v>5673</v>
      </c>
      <c r="N2815" s="31"/>
      <c r="O2815" s="31" t="s">
        <v>13726</v>
      </c>
      <c r="P2815" s="31" t="s">
        <v>13727</v>
      </c>
      <c r="Q2815" s="31" t="s">
        <v>5168</v>
      </c>
    </row>
    <row r="2816" spans="1:17" hidden="1" x14ac:dyDescent="0.2">
      <c r="A2816" s="31" t="s">
        <v>13737</v>
      </c>
      <c r="B2816" s="31" t="s">
        <v>13738</v>
      </c>
      <c r="C2816" s="31" t="s">
        <v>13739</v>
      </c>
      <c r="D2816" s="31" t="s">
        <v>3948</v>
      </c>
      <c r="E2816" s="31" t="s">
        <v>7424</v>
      </c>
      <c r="F2816" s="31"/>
      <c r="G2816" s="47"/>
      <c r="H2816" s="33">
        <v>0</v>
      </c>
      <c r="I2816" s="31" t="s">
        <v>5661</v>
      </c>
      <c r="J2816" s="31" t="s">
        <v>5662</v>
      </c>
      <c r="K2816" s="31" t="s">
        <v>5164</v>
      </c>
      <c r="L2816" s="31" t="s">
        <v>5278</v>
      </c>
      <c r="M2816" s="31" t="s">
        <v>5663</v>
      </c>
      <c r="N2816" s="31"/>
      <c r="O2816" s="31" t="s">
        <v>13726</v>
      </c>
      <c r="P2816" s="31" t="s">
        <v>13727</v>
      </c>
      <c r="Q2816" s="31" t="s">
        <v>5168</v>
      </c>
    </row>
    <row r="2817" spans="1:17" hidden="1" x14ac:dyDescent="0.2">
      <c r="A2817" s="31" t="s">
        <v>13740</v>
      </c>
      <c r="B2817" s="31" t="s">
        <v>13741</v>
      </c>
      <c r="C2817" s="31" t="s">
        <v>13742</v>
      </c>
      <c r="D2817" s="31" t="s">
        <v>3948</v>
      </c>
      <c r="E2817" s="31" t="s">
        <v>7424</v>
      </c>
      <c r="F2817" s="31"/>
      <c r="G2817" s="47"/>
      <c r="H2817" s="33">
        <v>0</v>
      </c>
      <c r="I2817" s="31" t="s">
        <v>5661</v>
      </c>
      <c r="J2817" s="31" t="s">
        <v>5662</v>
      </c>
      <c r="K2817" s="31" t="s">
        <v>5164</v>
      </c>
      <c r="L2817" s="31" t="s">
        <v>5278</v>
      </c>
      <c r="M2817" s="31" t="s">
        <v>5673</v>
      </c>
      <c r="N2817" s="31"/>
      <c r="O2817" s="31" t="s">
        <v>13726</v>
      </c>
      <c r="P2817" s="31" t="s">
        <v>13727</v>
      </c>
      <c r="Q2817" s="31" t="s">
        <v>5168</v>
      </c>
    </row>
    <row r="2818" spans="1:17" hidden="1" x14ac:dyDescent="0.2">
      <c r="A2818" s="31" t="s">
        <v>13743</v>
      </c>
      <c r="B2818" s="31" t="s">
        <v>13744</v>
      </c>
      <c r="C2818" s="31" t="s">
        <v>13745</v>
      </c>
      <c r="D2818" s="31" t="s">
        <v>3948</v>
      </c>
      <c r="E2818" s="31" t="s">
        <v>7424</v>
      </c>
      <c r="F2818" s="31"/>
      <c r="G2818" s="47"/>
      <c r="H2818" s="33">
        <v>0</v>
      </c>
      <c r="I2818" s="31" t="s">
        <v>5661</v>
      </c>
      <c r="J2818" s="31" t="s">
        <v>5662</v>
      </c>
      <c r="K2818" s="31" t="s">
        <v>5164</v>
      </c>
      <c r="L2818" s="31" t="s">
        <v>5278</v>
      </c>
      <c r="M2818" s="31" t="s">
        <v>5673</v>
      </c>
      <c r="N2818" s="31"/>
      <c r="O2818" s="31" t="s">
        <v>13726</v>
      </c>
      <c r="P2818" s="31" t="s">
        <v>13727</v>
      </c>
      <c r="Q2818" s="31" t="s">
        <v>5168</v>
      </c>
    </row>
    <row r="2819" spans="1:17" hidden="1" x14ac:dyDescent="0.2">
      <c r="A2819" s="31" t="s">
        <v>13746</v>
      </c>
      <c r="B2819" s="31" t="s">
        <v>13747</v>
      </c>
      <c r="C2819" s="31" t="s">
        <v>13748</v>
      </c>
      <c r="D2819" s="31"/>
      <c r="E2819" s="31" t="s">
        <v>5171</v>
      </c>
      <c r="F2819" s="31" t="s">
        <v>13749</v>
      </c>
      <c r="G2819" s="47">
        <v>60</v>
      </c>
      <c r="H2819" s="33">
        <v>0</v>
      </c>
      <c r="I2819" s="31" t="s">
        <v>5252</v>
      </c>
      <c r="J2819" s="31" t="s">
        <v>5253</v>
      </c>
      <c r="K2819" s="31" t="s">
        <v>5164</v>
      </c>
      <c r="L2819" s="31" t="s">
        <v>5165</v>
      </c>
      <c r="M2819" s="31" t="s">
        <v>5254</v>
      </c>
      <c r="N2819" s="31" t="s">
        <v>13750</v>
      </c>
      <c r="O2819" s="31" t="s">
        <v>13746</v>
      </c>
      <c r="P2819" s="31" t="s">
        <v>13747</v>
      </c>
      <c r="Q2819" s="31" t="s">
        <v>5168</v>
      </c>
    </row>
    <row r="2820" spans="1:17" hidden="1" x14ac:dyDescent="0.2">
      <c r="A2820" s="31" t="s">
        <v>13751</v>
      </c>
      <c r="B2820" s="31" t="s">
        <v>13752</v>
      </c>
      <c r="C2820" s="31" t="s">
        <v>13753</v>
      </c>
      <c r="D2820" s="31"/>
      <c r="E2820" s="31" t="s">
        <v>5171</v>
      </c>
      <c r="F2820" s="31" t="s">
        <v>13754</v>
      </c>
      <c r="G2820" s="47">
        <v>60</v>
      </c>
      <c r="H2820" s="33">
        <v>0</v>
      </c>
      <c r="I2820" s="31"/>
      <c r="J2820" s="31"/>
      <c r="K2820" s="31" t="s">
        <v>5164</v>
      </c>
      <c r="L2820" s="31" t="s">
        <v>5165</v>
      </c>
      <c r="M2820" s="31" t="s">
        <v>6869</v>
      </c>
      <c r="N2820" s="31"/>
      <c r="O2820" s="31" t="s">
        <v>13755</v>
      </c>
      <c r="P2820" s="31" t="s">
        <v>13756</v>
      </c>
      <c r="Q2820" s="31" t="s">
        <v>5168</v>
      </c>
    </row>
    <row r="2821" spans="1:17" hidden="1" x14ac:dyDescent="0.2">
      <c r="A2821" s="31" t="s">
        <v>13757</v>
      </c>
      <c r="B2821" s="31" t="s">
        <v>13758</v>
      </c>
      <c r="C2821" s="31" t="s">
        <v>13759</v>
      </c>
      <c r="D2821" s="31"/>
      <c r="E2821" s="31" t="s">
        <v>5171</v>
      </c>
      <c r="F2821" s="31" t="s">
        <v>13760</v>
      </c>
      <c r="G2821" s="47">
        <v>60</v>
      </c>
      <c r="H2821" s="33">
        <v>0</v>
      </c>
      <c r="I2821" s="31"/>
      <c r="J2821" s="31"/>
      <c r="K2821" s="31" t="s">
        <v>5164</v>
      </c>
      <c r="L2821" s="31" t="s">
        <v>5165</v>
      </c>
      <c r="M2821" s="31" t="s">
        <v>5192</v>
      </c>
      <c r="N2821" s="31"/>
      <c r="O2821" s="31" t="s">
        <v>13755</v>
      </c>
      <c r="P2821" s="31" t="s">
        <v>13756</v>
      </c>
      <c r="Q2821" s="31" t="s">
        <v>5168</v>
      </c>
    </row>
    <row r="2822" spans="1:17" hidden="1" x14ac:dyDescent="0.2">
      <c r="A2822" s="31" t="s">
        <v>13761</v>
      </c>
      <c r="B2822" s="31" t="s">
        <v>13762</v>
      </c>
      <c r="C2822" s="31" t="s">
        <v>13763</v>
      </c>
      <c r="D2822" s="31"/>
      <c r="E2822" s="31" t="s">
        <v>5171</v>
      </c>
      <c r="F2822" s="31" t="s">
        <v>13764</v>
      </c>
      <c r="G2822" s="47">
        <v>60</v>
      </c>
      <c r="H2822" s="33">
        <v>0</v>
      </c>
      <c r="I2822" s="31"/>
      <c r="J2822" s="31"/>
      <c r="K2822" s="31" t="s">
        <v>5164</v>
      </c>
      <c r="L2822" s="31" t="s">
        <v>5165</v>
      </c>
      <c r="M2822" s="31" t="s">
        <v>5268</v>
      </c>
      <c r="N2822" s="31"/>
      <c r="O2822" s="31" t="s">
        <v>13755</v>
      </c>
      <c r="P2822" s="31" t="s">
        <v>13756</v>
      </c>
      <c r="Q2822" s="31" t="s">
        <v>5168</v>
      </c>
    </row>
    <row r="2823" spans="1:17" hidden="1" x14ac:dyDescent="0.2">
      <c r="A2823" s="31" t="s">
        <v>13765</v>
      </c>
      <c r="B2823" s="31" t="s">
        <v>13766</v>
      </c>
      <c r="C2823" s="31" t="s">
        <v>13767</v>
      </c>
      <c r="D2823" s="31"/>
      <c r="E2823" s="31" t="s">
        <v>5171</v>
      </c>
      <c r="F2823" s="31" t="s">
        <v>13768</v>
      </c>
      <c r="G2823" s="47">
        <v>60</v>
      </c>
      <c r="H2823" s="33">
        <v>0</v>
      </c>
      <c r="I2823" s="31" t="s">
        <v>5384</v>
      </c>
      <c r="J2823" s="31" t="s">
        <v>5385</v>
      </c>
      <c r="K2823" s="31" t="s">
        <v>5164</v>
      </c>
      <c r="L2823" s="31" t="s">
        <v>5165</v>
      </c>
      <c r="M2823" s="31" t="s">
        <v>5254</v>
      </c>
      <c r="N2823" s="31"/>
      <c r="O2823" s="31" t="s">
        <v>13755</v>
      </c>
      <c r="P2823" s="31" t="s">
        <v>13756</v>
      </c>
      <c r="Q2823" s="31" t="s">
        <v>5168</v>
      </c>
    </row>
    <row r="2824" spans="1:17" hidden="1" x14ac:dyDescent="0.2">
      <c r="A2824" s="31" t="s">
        <v>13769</v>
      </c>
      <c r="B2824" s="31" t="s">
        <v>13770</v>
      </c>
      <c r="C2824" s="31" t="s">
        <v>13771</v>
      </c>
      <c r="D2824" s="31"/>
      <c r="E2824" s="31" t="s">
        <v>5171</v>
      </c>
      <c r="F2824" s="31" t="s">
        <v>13772</v>
      </c>
      <c r="G2824" s="47">
        <v>60</v>
      </c>
      <c r="H2824" s="33">
        <v>0</v>
      </c>
      <c r="I2824" s="31"/>
      <c r="J2824" s="31"/>
      <c r="K2824" s="31" t="s">
        <v>5164</v>
      </c>
      <c r="L2824" s="31" t="s">
        <v>5165</v>
      </c>
      <c r="M2824" s="31" t="s">
        <v>6835</v>
      </c>
      <c r="N2824" s="31"/>
      <c r="O2824" s="31" t="s">
        <v>13755</v>
      </c>
      <c r="P2824" s="31" t="s">
        <v>13756</v>
      </c>
      <c r="Q2824" s="31" t="s">
        <v>5168</v>
      </c>
    </row>
    <row r="2825" spans="1:17" hidden="1" x14ac:dyDescent="0.2">
      <c r="A2825" s="31" t="s">
        <v>13773</v>
      </c>
      <c r="B2825" s="31" t="s">
        <v>13774</v>
      </c>
      <c r="C2825" s="31" t="s">
        <v>13775</v>
      </c>
      <c r="D2825" s="31"/>
      <c r="E2825" s="31" t="s">
        <v>5171</v>
      </c>
      <c r="F2825" s="31" t="s">
        <v>13776</v>
      </c>
      <c r="G2825" s="47">
        <v>60</v>
      </c>
      <c r="H2825" s="33">
        <v>0</v>
      </c>
      <c r="I2825" s="31"/>
      <c r="J2825" s="31"/>
      <c r="K2825" s="31" t="s">
        <v>5164</v>
      </c>
      <c r="L2825" s="31" t="s">
        <v>5165</v>
      </c>
      <c r="M2825" s="31" t="s">
        <v>5390</v>
      </c>
      <c r="N2825" s="31"/>
      <c r="O2825" s="31" t="s">
        <v>13755</v>
      </c>
      <c r="P2825" s="31" t="s">
        <v>13756</v>
      </c>
      <c r="Q2825" s="31" t="s">
        <v>5168</v>
      </c>
    </row>
    <row r="2826" spans="1:17" hidden="1" x14ac:dyDescent="0.2">
      <c r="A2826" s="31" t="s">
        <v>13777</v>
      </c>
      <c r="B2826" s="31" t="s">
        <v>13778</v>
      </c>
      <c r="C2826" s="31" t="s">
        <v>13779</v>
      </c>
      <c r="D2826" s="31"/>
      <c r="E2826" s="31" t="s">
        <v>5171</v>
      </c>
      <c r="F2826" s="31" t="s">
        <v>13780</v>
      </c>
      <c r="G2826" s="47">
        <v>60</v>
      </c>
      <c r="H2826" s="33">
        <v>0</v>
      </c>
      <c r="I2826" s="31"/>
      <c r="J2826" s="31"/>
      <c r="K2826" s="31" t="s">
        <v>5164</v>
      </c>
      <c r="L2826" s="31" t="s">
        <v>5165</v>
      </c>
      <c r="M2826" s="31" t="s">
        <v>5181</v>
      </c>
      <c r="N2826" s="31"/>
      <c r="O2826" s="31" t="s">
        <v>13755</v>
      </c>
      <c r="P2826" s="31" t="s">
        <v>13756</v>
      </c>
      <c r="Q2826" s="31" t="s">
        <v>5168</v>
      </c>
    </row>
    <row r="2827" spans="1:17" hidden="1" x14ac:dyDescent="0.2">
      <c r="A2827" s="31" t="s">
        <v>13781</v>
      </c>
      <c r="B2827" s="31" t="s">
        <v>13782</v>
      </c>
      <c r="C2827" s="31" t="s">
        <v>13783</v>
      </c>
      <c r="D2827" s="31"/>
      <c r="E2827" s="31" t="s">
        <v>5171</v>
      </c>
      <c r="F2827" s="31" t="s">
        <v>13784</v>
      </c>
      <c r="G2827" s="47">
        <v>60</v>
      </c>
      <c r="H2827" s="33">
        <v>0</v>
      </c>
      <c r="I2827" s="31" t="s">
        <v>5212</v>
      </c>
      <c r="J2827" s="31" t="s">
        <v>5213</v>
      </c>
      <c r="K2827" s="31" t="s">
        <v>5164</v>
      </c>
      <c r="L2827" s="31" t="s">
        <v>5165</v>
      </c>
      <c r="M2827" s="31" t="s">
        <v>5361</v>
      </c>
      <c r="N2827" s="31"/>
      <c r="O2827" s="31" t="s">
        <v>13755</v>
      </c>
      <c r="P2827" s="31" t="s">
        <v>13756</v>
      </c>
      <c r="Q2827" s="31" t="s">
        <v>5168</v>
      </c>
    </row>
    <row r="2828" spans="1:17" hidden="1" x14ac:dyDescent="0.2">
      <c r="A2828" s="31" t="s">
        <v>13785</v>
      </c>
      <c r="B2828" s="31" t="s">
        <v>13786</v>
      </c>
      <c r="C2828" s="31" t="s">
        <v>13787</v>
      </c>
      <c r="D2828" s="31" t="s">
        <v>13788</v>
      </c>
      <c r="E2828" s="31" t="s">
        <v>13439</v>
      </c>
      <c r="F2828" s="31" t="s">
        <v>13789</v>
      </c>
      <c r="G2828" s="47"/>
      <c r="H2828" s="33">
        <v>0</v>
      </c>
      <c r="I2828" s="31" t="s">
        <v>9692</v>
      </c>
      <c r="J2828" s="31" t="s">
        <v>9693</v>
      </c>
      <c r="K2828" s="31" t="s">
        <v>5164</v>
      </c>
      <c r="L2828" s="31" t="s">
        <v>5165</v>
      </c>
      <c r="M2828" s="31" t="s">
        <v>5379</v>
      </c>
      <c r="N2828" s="31" t="s">
        <v>7285</v>
      </c>
      <c r="O2828" s="31" t="s">
        <v>13785</v>
      </c>
      <c r="P2828" s="31" t="s">
        <v>13786</v>
      </c>
      <c r="Q2828" s="31" t="s">
        <v>5168</v>
      </c>
    </row>
    <row r="2829" spans="1:17" hidden="1" x14ac:dyDescent="0.2">
      <c r="A2829" s="31" t="s">
        <v>13790</v>
      </c>
      <c r="B2829" s="31" t="s">
        <v>13791</v>
      </c>
      <c r="C2829" s="31" t="s">
        <v>13792</v>
      </c>
      <c r="D2829" s="31"/>
      <c r="E2829" s="31" t="s">
        <v>5171</v>
      </c>
      <c r="F2829" s="31" t="s">
        <v>13793</v>
      </c>
      <c r="G2829" s="47"/>
      <c r="H2829" s="33">
        <v>0</v>
      </c>
      <c r="I2829" s="31" t="s">
        <v>5384</v>
      </c>
      <c r="J2829" s="31" t="s">
        <v>5385</v>
      </c>
      <c r="K2829" s="31" t="s">
        <v>5164</v>
      </c>
      <c r="L2829" s="31" t="s">
        <v>5165</v>
      </c>
      <c r="M2829" s="31" t="s">
        <v>5569</v>
      </c>
      <c r="N2829" s="31"/>
      <c r="O2829" s="31" t="s">
        <v>13790</v>
      </c>
      <c r="P2829" s="31" t="s">
        <v>13791</v>
      </c>
      <c r="Q2829" s="31" t="s">
        <v>5168</v>
      </c>
    </row>
    <row r="2830" spans="1:17" hidden="1" x14ac:dyDescent="0.2">
      <c r="A2830" s="31" t="s">
        <v>13794</v>
      </c>
      <c r="B2830" s="31" t="s">
        <v>13795</v>
      </c>
      <c r="C2830" s="31" t="s">
        <v>13796</v>
      </c>
      <c r="D2830" s="31" t="s">
        <v>13797</v>
      </c>
      <c r="E2830" s="31" t="s">
        <v>7424</v>
      </c>
      <c r="F2830" s="31" t="s">
        <v>13797</v>
      </c>
      <c r="G2830" s="47"/>
      <c r="H2830" s="33">
        <v>0</v>
      </c>
      <c r="I2830" s="31" t="s">
        <v>5294</v>
      </c>
      <c r="J2830" s="31" t="s">
        <v>5295</v>
      </c>
      <c r="K2830" s="31" t="s">
        <v>5164</v>
      </c>
      <c r="L2830" s="31" t="s">
        <v>5296</v>
      </c>
      <c r="M2830" s="31" t="s">
        <v>5297</v>
      </c>
      <c r="N2830" s="31"/>
      <c r="O2830" s="31" t="s">
        <v>13794</v>
      </c>
      <c r="P2830" s="31" t="s">
        <v>13795</v>
      </c>
      <c r="Q2830" s="31" t="s">
        <v>5168</v>
      </c>
    </row>
    <row r="2831" spans="1:17" hidden="1" x14ac:dyDescent="0.2">
      <c r="A2831" s="31" t="s">
        <v>13798</v>
      </c>
      <c r="B2831" s="31" t="s">
        <v>13799</v>
      </c>
      <c r="C2831" s="31" t="s">
        <v>13800</v>
      </c>
      <c r="D2831" s="31"/>
      <c r="E2831" s="31" t="s">
        <v>13801</v>
      </c>
      <c r="F2831" s="31"/>
      <c r="G2831" s="47"/>
      <c r="H2831" s="33">
        <v>0</v>
      </c>
      <c r="I2831" s="31" t="s">
        <v>5421</v>
      </c>
      <c r="J2831" s="31" t="s">
        <v>5422</v>
      </c>
      <c r="K2831" s="31" t="s">
        <v>5164</v>
      </c>
      <c r="L2831" s="31" t="s">
        <v>5278</v>
      </c>
      <c r="M2831" s="31" t="s">
        <v>5609</v>
      </c>
      <c r="N2831" s="31"/>
      <c r="O2831" s="31" t="s">
        <v>13794</v>
      </c>
      <c r="P2831" s="31" t="s">
        <v>13795</v>
      </c>
      <c r="Q2831" s="31" t="s">
        <v>5168</v>
      </c>
    </row>
    <row r="2832" spans="1:17" hidden="1" x14ac:dyDescent="0.2">
      <c r="A2832" s="31" t="s">
        <v>13802</v>
      </c>
      <c r="B2832" s="31" t="s">
        <v>13803</v>
      </c>
      <c r="C2832" s="31" t="s">
        <v>13804</v>
      </c>
      <c r="D2832" s="31"/>
      <c r="E2832" s="31" t="s">
        <v>13805</v>
      </c>
      <c r="F2832" s="31"/>
      <c r="G2832" s="47"/>
      <c r="H2832" s="33">
        <v>0</v>
      </c>
      <c r="I2832" s="31" t="s">
        <v>5421</v>
      </c>
      <c r="J2832" s="31" t="s">
        <v>5422</v>
      </c>
      <c r="K2832" s="31" t="s">
        <v>5164</v>
      </c>
      <c r="L2832" s="31" t="s">
        <v>5278</v>
      </c>
      <c r="M2832" s="31" t="s">
        <v>5701</v>
      </c>
      <c r="N2832" s="31"/>
      <c r="O2832" s="31" t="s">
        <v>13794</v>
      </c>
      <c r="P2832" s="31" t="s">
        <v>13795</v>
      </c>
      <c r="Q2832" s="31" t="s">
        <v>5168</v>
      </c>
    </row>
    <row r="2833" spans="1:17" hidden="1" x14ac:dyDescent="0.2">
      <c r="A2833" s="31" t="s">
        <v>13806</v>
      </c>
      <c r="B2833" s="31" t="s">
        <v>13807</v>
      </c>
      <c r="C2833" s="31" t="s">
        <v>13808</v>
      </c>
      <c r="D2833" s="31"/>
      <c r="E2833" s="31" t="s">
        <v>13801</v>
      </c>
      <c r="F2833" s="31"/>
      <c r="G2833" s="47"/>
      <c r="H2833" s="33">
        <v>0</v>
      </c>
      <c r="I2833" s="31" t="s">
        <v>5421</v>
      </c>
      <c r="J2833" s="31" t="s">
        <v>5422</v>
      </c>
      <c r="K2833" s="31" t="s">
        <v>5164</v>
      </c>
      <c r="L2833" s="31" t="s">
        <v>5278</v>
      </c>
      <c r="M2833" s="31" t="s">
        <v>5609</v>
      </c>
      <c r="N2833" s="31" t="s">
        <v>12090</v>
      </c>
      <c r="O2833" s="31" t="s">
        <v>13794</v>
      </c>
      <c r="P2833" s="31" t="s">
        <v>13795</v>
      </c>
      <c r="Q2833" s="31" t="s">
        <v>5168</v>
      </c>
    </row>
    <row r="2834" spans="1:17" hidden="1" x14ac:dyDescent="0.2">
      <c r="A2834" s="31" t="s">
        <v>13809</v>
      </c>
      <c r="B2834" s="31" t="s">
        <v>13810</v>
      </c>
      <c r="C2834" s="31" t="s">
        <v>13811</v>
      </c>
      <c r="D2834" s="31"/>
      <c r="E2834" s="31" t="s">
        <v>13801</v>
      </c>
      <c r="F2834" s="31"/>
      <c r="G2834" s="47"/>
      <c r="H2834" s="33">
        <v>0</v>
      </c>
      <c r="I2834" s="31" t="s">
        <v>5421</v>
      </c>
      <c r="J2834" s="31" t="s">
        <v>5422</v>
      </c>
      <c r="K2834" s="31" t="s">
        <v>5164</v>
      </c>
      <c r="L2834" s="31" t="s">
        <v>5278</v>
      </c>
      <c r="M2834" s="31" t="s">
        <v>5609</v>
      </c>
      <c r="N2834" s="31" t="s">
        <v>12090</v>
      </c>
      <c r="O2834" s="31" t="s">
        <v>13794</v>
      </c>
      <c r="P2834" s="31" t="s">
        <v>13795</v>
      </c>
      <c r="Q2834" s="31" t="s">
        <v>5168</v>
      </c>
    </row>
    <row r="2835" spans="1:17" hidden="1" x14ac:dyDescent="0.2">
      <c r="A2835" s="31" t="s">
        <v>13812</v>
      </c>
      <c r="B2835" s="31" t="s">
        <v>13813</v>
      </c>
      <c r="C2835" s="31" t="s">
        <v>13814</v>
      </c>
      <c r="D2835" s="31"/>
      <c r="E2835" s="31" t="s">
        <v>13801</v>
      </c>
      <c r="F2835" s="31"/>
      <c r="G2835" s="47"/>
      <c r="H2835" s="33">
        <v>0</v>
      </c>
      <c r="I2835" s="31" t="s">
        <v>5421</v>
      </c>
      <c r="J2835" s="31" t="s">
        <v>5422</v>
      </c>
      <c r="K2835" s="31" t="s">
        <v>5164</v>
      </c>
      <c r="L2835" s="31" t="s">
        <v>5278</v>
      </c>
      <c r="M2835" s="31" t="s">
        <v>5609</v>
      </c>
      <c r="N2835" s="31" t="s">
        <v>12090</v>
      </c>
      <c r="O2835" s="31" t="s">
        <v>13794</v>
      </c>
      <c r="P2835" s="31" t="s">
        <v>13795</v>
      </c>
      <c r="Q2835" s="31" t="s">
        <v>8892</v>
      </c>
    </row>
    <row r="2836" spans="1:17" hidden="1" x14ac:dyDescent="0.2">
      <c r="A2836" s="31" t="s">
        <v>13815</v>
      </c>
      <c r="B2836" s="31" t="s">
        <v>13816</v>
      </c>
      <c r="C2836" s="31" t="s">
        <v>13817</v>
      </c>
      <c r="D2836" s="31"/>
      <c r="E2836" s="31" t="s">
        <v>13801</v>
      </c>
      <c r="F2836" s="31"/>
      <c r="G2836" s="47"/>
      <c r="H2836" s="33">
        <v>0</v>
      </c>
      <c r="I2836" s="31" t="s">
        <v>5421</v>
      </c>
      <c r="J2836" s="31" t="s">
        <v>5422</v>
      </c>
      <c r="K2836" s="31" t="s">
        <v>5164</v>
      </c>
      <c r="L2836" s="31" t="s">
        <v>5278</v>
      </c>
      <c r="M2836" s="31" t="s">
        <v>5701</v>
      </c>
      <c r="N2836" s="31" t="s">
        <v>12162</v>
      </c>
      <c r="O2836" s="31" t="s">
        <v>13794</v>
      </c>
      <c r="P2836" s="31" t="s">
        <v>13795</v>
      </c>
      <c r="Q2836" s="31" t="s">
        <v>5168</v>
      </c>
    </row>
    <row r="2837" spans="1:17" hidden="1" x14ac:dyDescent="0.2">
      <c r="A2837" s="31" t="s">
        <v>13818</v>
      </c>
      <c r="B2837" s="31" t="s">
        <v>13819</v>
      </c>
      <c r="C2837" s="31" t="s">
        <v>13820</v>
      </c>
      <c r="D2837" s="31"/>
      <c r="E2837" s="31" t="s">
        <v>13801</v>
      </c>
      <c r="F2837" s="31"/>
      <c r="G2837" s="47"/>
      <c r="H2837" s="33">
        <v>0</v>
      </c>
      <c r="I2837" s="31" t="s">
        <v>5421</v>
      </c>
      <c r="J2837" s="31" t="s">
        <v>5422</v>
      </c>
      <c r="K2837" s="31" t="s">
        <v>5164</v>
      </c>
      <c r="L2837" s="31" t="s">
        <v>5278</v>
      </c>
      <c r="M2837" s="31" t="s">
        <v>6466</v>
      </c>
      <c r="N2837" s="31"/>
      <c r="O2837" s="31" t="s">
        <v>13794</v>
      </c>
      <c r="P2837" s="31" t="s">
        <v>13795</v>
      </c>
      <c r="Q2837" s="31" t="s">
        <v>5168</v>
      </c>
    </row>
    <row r="2838" spans="1:17" hidden="1" x14ac:dyDescent="0.2">
      <c r="A2838" s="31" t="s">
        <v>13821</v>
      </c>
      <c r="B2838" s="31" t="s">
        <v>13822</v>
      </c>
      <c r="C2838" s="31" t="s">
        <v>13823</v>
      </c>
      <c r="D2838" s="31"/>
      <c r="E2838" s="31" t="s">
        <v>13801</v>
      </c>
      <c r="F2838" s="31"/>
      <c r="G2838" s="47"/>
      <c r="H2838" s="33">
        <v>0</v>
      </c>
      <c r="I2838" s="31" t="s">
        <v>5421</v>
      </c>
      <c r="J2838" s="31" t="s">
        <v>5422</v>
      </c>
      <c r="K2838" s="31" t="s">
        <v>5164</v>
      </c>
      <c r="L2838" s="31" t="s">
        <v>5278</v>
      </c>
      <c r="M2838" s="31" t="s">
        <v>6466</v>
      </c>
      <c r="N2838" s="31"/>
      <c r="O2838" s="31" t="s">
        <v>13794</v>
      </c>
      <c r="P2838" s="31" t="s">
        <v>13795</v>
      </c>
      <c r="Q2838" s="31" t="s">
        <v>5168</v>
      </c>
    </row>
    <row r="2839" spans="1:17" hidden="1" x14ac:dyDescent="0.2">
      <c r="A2839" s="31" t="s">
        <v>13824</v>
      </c>
      <c r="B2839" s="31" t="s">
        <v>13825</v>
      </c>
      <c r="C2839" s="31" t="s">
        <v>13826</v>
      </c>
      <c r="D2839" s="31"/>
      <c r="E2839" s="31" t="s">
        <v>13801</v>
      </c>
      <c r="F2839" s="31"/>
      <c r="G2839" s="47"/>
      <c r="H2839" s="33">
        <v>0</v>
      </c>
      <c r="I2839" s="31" t="s">
        <v>5421</v>
      </c>
      <c r="J2839" s="31" t="s">
        <v>5422</v>
      </c>
      <c r="K2839" s="31" t="s">
        <v>5164</v>
      </c>
      <c r="L2839" s="31" t="s">
        <v>5278</v>
      </c>
      <c r="M2839" s="31" t="s">
        <v>5701</v>
      </c>
      <c r="N2839" s="31" t="s">
        <v>12090</v>
      </c>
      <c r="O2839" s="31" t="s">
        <v>13794</v>
      </c>
      <c r="P2839" s="31" t="s">
        <v>13795</v>
      </c>
      <c r="Q2839" s="31" t="s">
        <v>5168</v>
      </c>
    </row>
    <row r="2840" spans="1:17" hidden="1" x14ac:dyDescent="0.2">
      <c r="A2840" s="31" t="s">
        <v>13827</v>
      </c>
      <c r="B2840" s="31" t="s">
        <v>13828</v>
      </c>
      <c r="C2840" s="31" t="s">
        <v>13829</v>
      </c>
      <c r="D2840" s="31"/>
      <c r="E2840" s="31" t="s">
        <v>13801</v>
      </c>
      <c r="F2840" s="31"/>
      <c r="G2840" s="47"/>
      <c r="H2840" s="33">
        <v>0</v>
      </c>
      <c r="I2840" s="31" t="s">
        <v>5421</v>
      </c>
      <c r="J2840" s="31" t="s">
        <v>5422</v>
      </c>
      <c r="K2840" s="31" t="s">
        <v>5164</v>
      </c>
      <c r="L2840" s="31" t="s">
        <v>5278</v>
      </c>
      <c r="M2840" s="31" t="s">
        <v>5701</v>
      </c>
      <c r="N2840" s="31" t="s">
        <v>12090</v>
      </c>
      <c r="O2840" s="31" t="s">
        <v>13794</v>
      </c>
      <c r="P2840" s="31" t="s">
        <v>13795</v>
      </c>
      <c r="Q2840" s="31" t="s">
        <v>5168</v>
      </c>
    </row>
    <row r="2841" spans="1:17" hidden="1" x14ac:dyDescent="0.2">
      <c r="A2841" s="31" t="s">
        <v>13830</v>
      </c>
      <c r="B2841" s="31" t="s">
        <v>13831</v>
      </c>
      <c r="C2841" s="31" t="s">
        <v>13832</v>
      </c>
      <c r="D2841" s="31"/>
      <c r="E2841" s="31" t="s">
        <v>13801</v>
      </c>
      <c r="F2841" s="31"/>
      <c r="G2841" s="47"/>
      <c r="H2841" s="33">
        <v>0</v>
      </c>
      <c r="I2841" s="31" t="s">
        <v>5421</v>
      </c>
      <c r="J2841" s="31" t="s">
        <v>5422</v>
      </c>
      <c r="K2841" s="31" t="s">
        <v>5164</v>
      </c>
      <c r="L2841" s="31" t="s">
        <v>5278</v>
      </c>
      <c r="M2841" s="31" t="s">
        <v>5609</v>
      </c>
      <c r="N2841" s="31" t="s">
        <v>12090</v>
      </c>
      <c r="O2841" s="31" t="s">
        <v>13794</v>
      </c>
      <c r="P2841" s="31" t="s">
        <v>13795</v>
      </c>
      <c r="Q2841" s="31" t="s">
        <v>5168</v>
      </c>
    </row>
    <row r="2842" spans="1:17" hidden="1" x14ac:dyDescent="0.2">
      <c r="A2842" s="31" t="s">
        <v>13833</v>
      </c>
      <c r="B2842" s="31" t="s">
        <v>13834</v>
      </c>
      <c r="C2842" s="31" t="s">
        <v>13835</v>
      </c>
      <c r="D2842" s="31"/>
      <c r="E2842" s="31" t="s">
        <v>13801</v>
      </c>
      <c r="F2842" s="31"/>
      <c r="G2842" s="47"/>
      <c r="H2842" s="33">
        <v>0</v>
      </c>
      <c r="I2842" s="31" t="s">
        <v>5421</v>
      </c>
      <c r="J2842" s="31" t="s">
        <v>5422</v>
      </c>
      <c r="K2842" s="31" t="s">
        <v>5164</v>
      </c>
      <c r="L2842" s="31" t="s">
        <v>5278</v>
      </c>
      <c r="M2842" s="31" t="s">
        <v>6466</v>
      </c>
      <c r="N2842" s="31"/>
      <c r="O2842" s="31" t="s">
        <v>13794</v>
      </c>
      <c r="P2842" s="31" t="s">
        <v>13795</v>
      </c>
      <c r="Q2842" s="31" t="s">
        <v>5168</v>
      </c>
    </row>
    <row r="2843" spans="1:17" hidden="1" x14ac:dyDescent="0.2">
      <c r="A2843" s="31" t="s">
        <v>13836</v>
      </c>
      <c r="B2843" s="31" t="s">
        <v>13837</v>
      </c>
      <c r="C2843" s="31" t="s">
        <v>13838</v>
      </c>
      <c r="D2843" s="31"/>
      <c r="E2843" s="31" t="s">
        <v>13801</v>
      </c>
      <c r="F2843" s="31"/>
      <c r="G2843" s="47"/>
      <c r="H2843" s="33">
        <v>0</v>
      </c>
      <c r="I2843" s="31" t="s">
        <v>5421</v>
      </c>
      <c r="J2843" s="31" t="s">
        <v>5422</v>
      </c>
      <c r="K2843" s="31" t="s">
        <v>5164</v>
      </c>
      <c r="L2843" s="31" t="s">
        <v>5278</v>
      </c>
      <c r="M2843" s="31" t="s">
        <v>5609</v>
      </c>
      <c r="N2843" s="31" t="s">
        <v>12072</v>
      </c>
      <c r="O2843" s="31" t="s">
        <v>13794</v>
      </c>
      <c r="P2843" s="31" t="s">
        <v>13795</v>
      </c>
      <c r="Q2843" s="31" t="s">
        <v>5168</v>
      </c>
    </row>
    <row r="2844" spans="1:17" hidden="1" x14ac:dyDescent="0.2">
      <c r="A2844" s="31" t="s">
        <v>13839</v>
      </c>
      <c r="B2844" s="31" t="s">
        <v>13840</v>
      </c>
      <c r="C2844" s="31" t="s">
        <v>13841</v>
      </c>
      <c r="D2844" s="31"/>
      <c r="E2844" s="31" t="s">
        <v>13801</v>
      </c>
      <c r="F2844" s="31"/>
      <c r="G2844" s="47"/>
      <c r="H2844" s="33">
        <v>0</v>
      </c>
      <c r="I2844" s="31" t="s">
        <v>5421</v>
      </c>
      <c r="J2844" s="31" t="s">
        <v>5422</v>
      </c>
      <c r="K2844" s="31" t="s">
        <v>5164</v>
      </c>
      <c r="L2844" s="31" t="s">
        <v>5278</v>
      </c>
      <c r="M2844" s="31" t="s">
        <v>5701</v>
      </c>
      <c r="N2844" s="31" t="s">
        <v>12072</v>
      </c>
      <c r="O2844" s="31" t="s">
        <v>13794</v>
      </c>
      <c r="P2844" s="31" t="s">
        <v>13795</v>
      </c>
      <c r="Q2844" s="31" t="s">
        <v>5168</v>
      </c>
    </row>
    <row r="2845" spans="1:17" hidden="1" x14ac:dyDescent="0.2">
      <c r="A2845" s="31" t="s">
        <v>13842</v>
      </c>
      <c r="B2845" s="31" t="s">
        <v>13843</v>
      </c>
      <c r="C2845" s="31" t="s">
        <v>13844</v>
      </c>
      <c r="D2845" s="31"/>
      <c r="E2845" s="31" t="s">
        <v>5171</v>
      </c>
      <c r="F2845" s="31" t="s">
        <v>13845</v>
      </c>
      <c r="G2845" s="47"/>
      <c r="H2845" s="33">
        <v>0</v>
      </c>
      <c r="I2845" s="31"/>
      <c r="J2845" s="31"/>
      <c r="K2845" s="31" t="s">
        <v>5164</v>
      </c>
      <c r="L2845" s="31" t="s">
        <v>5165</v>
      </c>
      <c r="M2845" s="31" t="s">
        <v>5214</v>
      </c>
      <c r="N2845" s="31"/>
      <c r="O2845" s="31" t="s">
        <v>13842</v>
      </c>
      <c r="P2845" s="31" t="s">
        <v>13843</v>
      </c>
      <c r="Q2845" s="31" t="s">
        <v>5168</v>
      </c>
    </row>
    <row r="2846" spans="1:17" hidden="1" x14ac:dyDescent="0.2">
      <c r="A2846" s="31" t="s">
        <v>13846</v>
      </c>
      <c r="B2846" s="31" t="s">
        <v>13847</v>
      </c>
      <c r="C2846" s="31" t="s">
        <v>13848</v>
      </c>
      <c r="D2846" s="31"/>
      <c r="E2846" s="31" t="s">
        <v>5171</v>
      </c>
      <c r="F2846" s="31" t="s">
        <v>13849</v>
      </c>
      <c r="G2846" s="47"/>
      <c r="H2846" s="33">
        <v>0</v>
      </c>
      <c r="I2846" s="31" t="s">
        <v>5212</v>
      </c>
      <c r="J2846" s="31" t="s">
        <v>5213</v>
      </c>
      <c r="K2846" s="31" t="s">
        <v>5164</v>
      </c>
      <c r="L2846" s="31" t="s">
        <v>5165</v>
      </c>
      <c r="M2846" s="31" t="s">
        <v>5361</v>
      </c>
      <c r="N2846" s="31" t="s">
        <v>13850</v>
      </c>
      <c r="O2846" s="31" t="s">
        <v>13846</v>
      </c>
      <c r="P2846" s="31" t="s">
        <v>13847</v>
      </c>
      <c r="Q2846" s="31" t="s">
        <v>5168</v>
      </c>
    </row>
    <row r="2847" spans="1:17" hidden="1" x14ac:dyDescent="0.2">
      <c r="A2847" s="31" t="s">
        <v>13851</v>
      </c>
      <c r="B2847" s="31" t="s">
        <v>13852</v>
      </c>
      <c r="C2847" s="31" t="s">
        <v>13853</v>
      </c>
      <c r="D2847" s="31" t="s">
        <v>10836</v>
      </c>
      <c r="E2847" s="31" t="s">
        <v>5171</v>
      </c>
      <c r="F2847" s="31" t="s">
        <v>10836</v>
      </c>
      <c r="G2847" s="47"/>
      <c r="H2847" s="33">
        <v>0</v>
      </c>
      <c r="I2847" s="31" t="s">
        <v>5661</v>
      </c>
      <c r="J2847" s="31" t="s">
        <v>5662</v>
      </c>
      <c r="K2847" s="31" t="s">
        <v>5164</v>
      </c>
      <c r="L2847" s="31" t="s">
        <v>5278</v>
      </c>
      <c r="M2847" s="31" t="s">
        <v>5673</v>
      </c>
      <c r="N2847" s="31"/>
      <c r="O2847" s="31" t="s">
        <v>13851</v>
      </c>
      <c r="P2847" s="31" t="s">
        <v>13852</v>
      </c>
      <c r="Q2847" s="31" t="s">
        <v>5168</v>
      </c>
    </row>
    <row r="2848" spans="1:17" hidden="1" x14ac:dyDescent="0.2">
      <c r="A2848" s="31" t="s">
        <v>13854</v>
      </c>
      <c r="B2848" s="31" t="s">
        <v>13855</v>
      </c>
      <c r="C2848" s="31" t="s">
        <v>13856</v>
      </c>
      <c r="D2848" s="31" t="s">
        <v>10836</v>
      </c>
      <c r="E2848" s="31" t="s">
        <v>5171</v>
      </c>
      <c r="F2848" s="31" t="s">
        <v>10836</v>
      </c>
      <c r="G2848" s="47"/>
      <c r="H2848" s="33">
        <v>0</v>
      </c>
      <c r="I2848" s="31" t="s">
        <v>9621</v>
      </c>
      <c r="J2848" s="31" t="s">
        <v>9622</v>
      </c>
      <c r="K2848" s="31" t="s">
        <v>5164</v>
      </c>
      <c r="L2848" s="31" t="s">
        <v>5165</v>
      </c>
      <c r="M2848" s="31" t="s">
        <v>6835</v>
      </c>
      <c r="N2848" s="31"/>
      <c r="O2848" s="31" t="s">
        <v>13851</v>
      </c>
      <c r="P2848" s="31" t="s">
        <v>13852</v>
      </c>
      <c r="Q2848" s="31" t="s">
        <v>5168</v>
      </c>
    </row>
    <row r="2849" spans="1:17" hidden="1" x14ac:dyDescent="0.2">
      <c r="A2849" s="31" t="s">
        <v>13857</v>
      </c>
      <c r="B2849" s="31" t="s">
        <v>13858</v>
      </c>
      <c r="C2849" s="31" t="s">
        <v>13859</v>
      </c>
      <c r="D2849" s="31" t="s">
        <v>10836</v>
      </c>
      <c r="E2849" s="31" t="s">
        <v>5171</v>
      </c>
      <c r="F2849" s="31" t="s">
        <v>10836</v>
      </c>
      <c r="G2849" s="47"/>
      <c r="H2849" s="33">
        <v>0</v>
      </c>
      <c r="I2849" s="31" t="s">
        <v>9621</v>
      </c>
      <c r="J2849" s="31" t="s">
        <v>9622</v>
      </c>
      <c r="K2849" s="31" t="s">
        <v>5164</v>
      </c>
      <c r="L2849" s="31" t="s">
        <v>5165</v>
      </c>
      <c r="M2849" s="31" t="s">
        <v>5181</v>
      </c>
      <c r="N2849" s="31" t="s">
        <v>5182</v>
      </c>
      <c r="O2849" s="31" t="s">
        <v>13851</v>
      </c>
      <c r="P2849" s="31" t="s">
        <v>13852</v>
      </c>
      <c r="Q2849" s="31" t="s">
        <v>5168</v>
      </c>
    </row>
    <row r="2850" spans="1:17" hidden="1" x14ac:dyDescent="0.2">
      <c r="A2850" s="31" t="s">
        <v>13860</v>
      </c>
      <c r="B2850" s="31" t="s">
        <v>13861</v>
      </c>
      <c r="C2850" s="31" t="s">
        <v>13862</v>
      </c>
      <c r="D2850" s="31"/>
      <c r="E2850" s="31" t="s">
        <v>5419</v>
      </c>
      <c r="F2850" s="31" t="s">
        <v>13863</v>
      </c>
      <c r="G2850" s="47"/>
      <c r="H2850" s="33">
        <v>0</v>
      </c>
      <c r="I2850" s="31" t="s">
        <v>5421</v>
      </c>
      <c r="J2850" s="31" t="s">
        <v>5422</v>
      </c>
      <c r="K2850" s="31" t="s">
        <v>5164</v>
      </c>
      <c r="L2850" s="31" t="s">
        <v>5278</v>
      </c>
      <c r="M2850" s="31" t="s">
        <v>5627</v>
      </c>
      <c r="N2850" s="31" t="s">
        <v>13864</v>
      </c>
      <c r="O2850" s="31" t="s">
        <v>13860</v>
      </c>
      <c r="P2850" s="31" t="s">
        <v>13861</v>
      </c>
      <c r="Q2850" s="31" t="s">
        <v>8608</v>
      </c>
    </row>
    <row r="2851" spans="1:17" hidden="1" x14ac:dyDescent="0.2">
      <c r="A2851" s="31" t="s">
        <v>13865</v>
      </c>
      <c r="B2851" s="31" t="s">
        <v>13866</v>
      </c>
      <c r="C2851" s="31" t="s">
        <v>13867</v>
      </c>
      <c r="D2851" s="31" t="s">
        <v>3948</v>
      </c>
      <c r="E2851" s="31" t="s">
        <v>10462</v>
      </c>
      <c r="F2851" s="31"/>
      <c r="G2851" s="47"/>
      <c r="H2851" s="33">
        <v>0</v>
      </c>
      <c r="I2851" s="31" t="s">
        <v>5661</v>
      </c>
      <c r="J2851" s="31" t="s">
        <v>5662</v>
      </c>
      <c r="K2851" s="31" t="s">
        <v>5164</v>
      </c>
      <c r="L2851" s="31" t="s">
        <v>5278</v>
      </c>
      <c r="M2851" s="31" t="s">
        <v>5687</v>
      </c>
      <c r="N2851" s="31"/>
      <c r="O2851" s="31" t="s">
        <v>13860</v>
      </c>
      <c r="P2851" s="31" t="s">
        <v>13861</v>
      </c>
      <c r="Q2851" s="31" t="s">
        <v>5168</v>
      </c>
    </row>
    <row r="2852" spans="1:17" hidden="1" x14ac:dyDescent="0.2">
      <c r="A2852" s="31" t="s">
        <v>13868</v>
      </c>
      <c r="B2852" s="31" t="s">
        <v>13869</v>
      </c>
      <c r="C2852" s="31" t="s">
        <v>13870</v>
      </c>
      <c r="D2852" s="31" t="s">
        <v>3948</v>
      </c>
      <c r="E2852" s="31" t="s">
        <v>10462</v>
      </c>
      <c r="F2852" s="31"/>
      <c r="G2852" s="47"/>
      <c r="H2852" s="33">
        <v>0</v>
      </c>
      <c r="I2852" s="31" t="s">
        <v>5661</v>
      </c>
      <c r="J2852" s="31" t="s">
        <v>5662</v>
      </c>
      <c r="K2852" s="31" t="s">
        <v>5164</v>
      </c>
      <c r="L2852" s="31" t="s">
        <v>5278</v>
      </c>
      <c r="M2852" s="31" t="s">
        <v>5687</v>
      </c>
      <c r="N2852" s="31"/>
      <c r="O2852" s="31" t="s">
        <v>13860</v>
      </c>
      <c r="P2852" s="31" t="s">
        <v>13861</v>
      </c>
      <c r="Q2852" s="31" t="s">
        <v>5168</v>
      </c>
    </row>
    <row r="2853" spans="1:17" hidden="1" x14ac:dyDescent="0.2">
      <c r="A2853" s="31" t="s">
        <v>13871</v>
      </c>
      <c r="B2853" s="31" t="s">
        <v>13872</v>
      </c>
      <c r="C2853" s="31" t="s">
        <v>13873</v>
      </c>
      <c r="D2853" s="31" t="s">
        <v>3948</v>
      </c>
      <c r="E2853" s="31" t="s">
        <v>10462</v>
      </c>
      <c r="F2853" s="31"/>
      <c r="G2853" s="47"/>
      <c r="H2853" s="33">
        <v>0</v>
      </c>
      <c r="I2853" s="31" t="s">
        <v>5421</v>
      </c>
      <c r="J2853" s="31" t="s">
        <v>5422</v>
      </c>
      <c r="K2853" s="31" t="s">
        <v>5164</v>
      </c>
      <c r="L2853" s="31" t="s">
        <v>5278</v>
      </c>
      <c r="M2853" s="31" t="s">
        <v>5616</v>
      </c>
      <c r="N2853" s="31"/>
      <c r="O2853" s="31" t="s">
        <v>13860</v>
      </c>
      <c r="P2853" s="31" t="s">
        <v>13861</v>
      </c>
      <c r="Q2853" s="31" t="s">
        <v>5168</v>
      </c>
    </row>
    <row r="2854" spans="1:17" hidden="1" x14ac:dyDescent="0.2">
      <c r="A2854" s="31" t="s">
        <v>13874</v>
      </c>
      <c r="B2854" s="31" t="s">
        <v>13875</v>
      </c>
      <c r="C2854" s="31" t="s">
        <v>13876</v>
      </c>
      <c r="D2854" s="31" t="s">
        <v>3948</v>
      </c>
      <c r="E2854" s="31" t="s">
        <v>10462</v>
      </c>
      <c r="F2854" s="31"/>
      <c r="G2854" s="47"/>
      <c r="H2854" s="33">
        <v>0</v>
      </c>
      <c r="I2854" s="31" t="s">
        <v>5421</v>
      </c>
      <c r="J2854" s="31" t="s">
        <v>5422</v>
      </c>
      <c r="K2854" s="31" t="s">
        <v>5164</v>
      </c>
      <c r="L2854" s="31" t="s">
        <v>5278</v>
      </c>
      <c r="M2854" s="31" t="s">
        <v>5279</v>
      </c>
      <c r="N2854" s="31"/>
      <c r="O2854" s="31" t="s">
        <v>13860</v>
      </c>
      <c r="P2854" s="31" t="s">
        <v>13861</v>
      </c>
      <c r="Q2854" s="31" t="s">
        <v>5168</v>
      </c>
    </row>
    <row r="2855" spans="1:17" hidden="1" x14ac:dyDescent="0.2">
      <c r="A2855" s="31" t="s">
        <v>13877</v>
      </c>
      <c r="B2855" s="31" t="s">
        <v>13878</v>
      </c>
      <c r="C2855" s="31" t="s">
        <v>13879</v>
      </c>
      <c r="D2855" s="31"/>
      <c r="E2855" s="31" t="s">
        <v>7424</v>
      </c>
      <c r="F2855" s="31" t="s">
        <v>13880</v>
      </c>
      <c r="G2855" s="47"/>
      <c r="H2855" s="33">
        <v>0</v>
      </c>
      <c r="I2855" s="31" t="s">
        <v>5661</v>
      </c>
      <c r="J2855" s="31" t="s">
        <v>5662</v>
      </c>
      <c r="K2855" s="31" t="s">
        <v>5164</v>
      </c>
      <c r="L2855" s="31" t="s">
        <v>5278</v>
      </c>
      <c r="M2855" s="31" t="s">
        <v>5673</v>
      </c>
      <c r="N2855" s="31" t="s">
        <v>9319</v>
      </c>
      <c r="O2855" s="31" t="s">
        <v>13877</v>
      </c>
      <c r="P2855" s="31" t="s">
        <v>13878</v>
      </c>
      <c r="Q2855" s="31" t="s">
        <v>5168</v>
      </c>
    </row>
    <row r="2856" spans="1:17" hidden="1" x14ac:dyDescent="0.2">
      <c r="A2856" s="31" t="s">
        <v>13881</v>
      </c>
      <c r="B2856" s="31" t="s">
        <v>13882</v>
      </c>
      <c r="C2856" s="31" t="s">
        <v>13883</v>
      </c>
      <c r="D2856" s="31" t="s">
        <v>13884</v>
      </c>
      <c r="E2856" s="31" t="s">
        <v>7424</v>
      </c>
      <c r="F2856" s="31" t="s">
        <v>13884</v>
      </c>
      <c r="G2856" s="47"/>
      <c r="H2856" s="33">
        <v>0</v>
      </c>
      <c r="I2856" s="31" t="s">
        <v>5421</v>
      </c>
      <c r="J2856" s="31" t="s">
        <v>5422</v>
      </c>
      <c r="K2856" s="31" t="s">
        <v>5164</v>
      </c>
      <c r="L2856" s="31" t="s">
        <v>5278</v>
      </c>
      <c r="M2856" s="31" t="s">
        <v>5701</v>
      </c>
      <c r="N2856" s="31"/>
      <c r="O2856" s="31" t="s">
        <v>13877</v>
      </c>
      <c r="P2856" s="31" t="s">
        <v>13878</v>
      </c>
      <c r="Q2856" s="31" t="s">
        <v>5168</v>
      </c>
    </row>
    <row r="2857" spans="1:17" hidden="1" x14ac:dyDescent="0.2">
      <c r="A2857" s="31" t="s">
        <v>13885</v>
      </c>
      <c r="B2857" s="31" t="s">
        <v>13886</v>
      </c>
      <c r="C2857" s="31" t="s">
        <v>13887</v>
      </c>
      <c r="D2857" s="31" t="s">
        <v>3948</v>
      </c>
      <c r="E2857" s="31" t="s">
        <v>7424</v>
      </c>
      <c r="F2857" s="31" t="s">
        <v>3948</v>
      </c>
      <c r="G2857" s="47"/>
      <c r="H2857" s="33">
        <v>0</v>
      </c>
      <c r="I2857" s="31" t="s">
        <v>5421</v>
      </c>
      <c r="J2857" s="31" t="s">
        <v>5422</v>
      </c>
      <c r="K2857" s="31" t="s">
        <v>5164</v>
      </c>
      <c r="L2857" s="31" t="s">
        <v>5278</v>
      </c>
      <c r="M2857" s="31" t="s">
        <v>5794</v>
      </c>
      <c r="N2857" s="31" t="s">
        <v>8681</v>
      </c>
      <c r="O2857" s="31" t="s">
        <v>13877</v>
      </c>
      <c r="P2857" s="31" t="s">
        <v>13878</v>
      </c>
      <c r="Q2857" s="31" t="s">
        <v>5168</v>
      </c>
    </row>
    <row r="2858" spans="1:17" hidden="1" x14ac:dyDescent="0.2">
      <c r="A2858" s="31" t="s">
        <v>13888</v>
      </c>
      <c r="B2858" s="31" t="s">
        <v>13889</v>
      </c>
      <c r="C2858" s="31" t="s">
        <v>13890</v>
      </c>
      <c r="D2858" s="31" t="s">
        <v>3948</v>
      </c>
      <c r="E2858" s="31" t="s">
        <v>7424</v>
      </c>
      <c r="F2858" s="31" t="s">
        <v>3948</v>
      </c>
      <c r="G2858" s="47"/>
      <c r="H2858" s="33">
        <v>0</v>
      </c>
      <c r="I2858" s="31" t="s">
        <v>5421</v>
      </c>
      <c r="J2858" s="31" t="s">
        <v>5422</v>
      </c>
      <c r="K2858" s="31" t="s">
        <v>5164</v>
      </c>
      <c r="L2858" s="31" t="s">
        <v>5278</v>
      </c>
      <c r="M2858" s="31" t="s">
        <v>5701</v>
      </c>
      <c r="N2858" s="31" t="s">
        <v>8649</v>
      </c>
      <c r="O2858" s="31" t="s">
        <v>13877</v>
      </c>
      <c r="P2858" s="31" t="s">
        <v>13878</v>
      </c>
      <c r="Q2858" s="31" t="s">
        <v>5168</v>
      </c>
    </row>
    <row r="2859" spans="1:17" hidden="1" x14ac:dyDescent="0.2">
      <c r="A2859" s="31" t="s">
        <v>13891</v>
      </c>
      <c r="B2859" s="31" t="s">
        <v>13892</v>
      </c>
      <c r="C2859" s="31" t="s">
        <v>13893</v>
      </c>
      <c r="D2859" s="31" t="s">
        <v>3948</v>
      </c>
      <c r="E2859" s="31" t="s">
        <v>7424</v>
      </c>
      <c r="F2859" s="31" t="s">
        <v>3948</v>
      </c>
      <c r="G2859" s="47"/>
      <c r="H2859" s="33">
        <v>0</v>
      </c>
      <c r="I2859" s="31" t="s">
        <v>5421</v>
      </c>
      <c r="J2859" s="31" t="s">
        <v>5422</v>
      </c>
      <c r="K2859" s="31" t="s">
        <v>5164</v>
      </c>
      <c r="L2859" s="31" t="s">
        <v>5278</v>
      </c>
      <c r="M2859" s="31" t="s">
        <v>6466</v>
      </c>
      <c r="N2859" s="31" t="s">
        <v>10340</v>
      </c>
      <c r="O2859" s="31" t="s">
        <v>13877</v>
      </c>
      <c r="P2859" s="31" t="s">
        <v>13878</v>
      </c>
      <c r="Q2859" s="31" t="s">
        <v>5168</v>
      </c>
    </row>
    <row r="2860" spans="1:17" hidden="1" x14ac:dyDescent="0.2">
      <c r="A2860" s="31" t="s">
        <v>13894</v>
      </c>
      <c r="B2860" s="31" t="s">
        <v>13895</v>
      </c>
      <c r="C2860" s="31" t="s">
        <v>13896</v>
      </c>
      <c r="D2860" s="31" t="s">
        <v>3948</v>
      </c>
      <c r="E2860" s="31" t="s">
        <v>13897</v>
      </c>
      <c r="F2860" s="31" t="s">
        <v>3948</v>
      </c>
      <c r="G2860" s="47"/>
      <c r="H2860" s="33">
        <v>0</v>
      </c>
      <c r="I2860" s="31" t="s">
        <v>5421</v>
      </c>
      <c r="J2860" s="31" t="s">
        <v>5422</v>
      </c>
      <c r="K2860" s="31" t="s">
        <v>5164</v>
      </c>
      <c r="L2860" s="31" t="s">
        <v>5278</v>
      </c>
      <c r="M2860" s="31" t="s">
        <v>5701</v>
      </c>
      <c r="N2860" s="31"/>
      <c r="O2860" s="31" t="s">
        <v>13877</v>
      </c>
      <c r="P2860" s="31" t="s">
        <v>13878</v>
      </c>
      <c r="Q2860" s="31" t="s">
        <v>5168</v>
      </c>
    </row>
    <row r="2861" spans="1:17" hidden="1" x14ac:dyDescent="0.2">
      <c r="A2861" s="31" t="s">
        <v>13898</v>
      </c>
      <c r="B2861" s="31" t="s">
        <v>13899</v>
      </c>
      <c r="C2861" s="31" t="s">
        <v>13900</v>
      </c>
      <c r="D2861" s="31" t="s">
        <v>3948</v>
      </c>
      <c r="E2861" s="31" t="s">
        <v>7424</v>
      </c>
      <c r="F2861" s="31" t="s">
        <v>3948</v>
      </c>
      <c r="G2861" s="47"/>
      <c r="H2861" s="33">
        <v>0</v>
      </c>
      <c r="I2861" s="31" t="s">
        <v>5661</v>
      </c>
      <c r="J2861" s="31" t="s">
        <v>5662</v>
      </c>
      <c r="K2861" s="31" t="s">
        <v>5164</v>
      </c>
      <c r="L2861" s="31" t="s">
        <v>5278</v>
      </c>
      <c r="M2861" s="31" t="s">
        <v>5687</v>
      </c>
      <c r="N2861" s="31" t="s">
        <v>10361</v>
      </c>
      <c r="O2861" s="31" t="s">
        <v>13877</v>
      </c>
      <c r="P2861" s="31" t="s">
        <v>13878</v>
      </c>
      <c r="Q2861" s="31" t="s">
        <v>5168</v>
      </c>
    </row>
    <row r="2862" spans="1:17" hidden="1" x14ac:dyDescent="0.2">
      <c r="A2862" s="31" t="s">
        <v>13901</v>
      </c>
      <c r="B2862" s="31" t="s">
        <v>13902</v>
      </c>
      <c r="C2862" s="31" t="s">
        <v>13903</v>
      </c>
      <c r="D2862" s="31" t="s">
        <v>3948</v>
      </c>
      <c r="E2862" s="31" t="s">
        <v>7424</v>
      </c>
      <c r="F2862" s="31" t="s">
        <v>3948</v>
      </c>
      <c r="G2862" s="47"/>
      <c r="H2862" s="33">
        <v>0</v>
      </c>
      <c r="I2862" s="31" t="s">
        <v>5661</v>
      </c>
      <c r="J2862" s="31" t="s">
        <v>5662</v>
      </c>
      <c r="K2862" s="31" t="s">
        <v>5164</v>
      </c>
      <c r="L2862" s="31" t="s">
        <v>5278</v>
      </c>
      <c r="M2862" s="31" t="s">
        <v>5290</v>
      </c>
      <c r="N2862" s="31" t="s">
        <v>9463</v>
      </c>
      <c r="O2862" s="31" t="s">
        <v>13877</v>
      </c>
      <c r="P2862" s="31" t="s">
        <v>13878</v>
      </c>
      <c r="Q2862" s="31" t="s">
        <v>5168</v>
      </c>
    </row>
    <row r="2863" spans="1:17" hidden="1" x14ac:dyDescent="0.2">
      <c r="A2863" s="31" t="s">
        <v>13904</v>
      </c>
      <c r="B2863" s="31" t="s">
        <v>13905</v>
      </c>
      <c r="C2863" s="31" t="s">
        <v>13906</v>
      </c>
      <c r="D2863" s="31" t="s">
        <v>3948</v>
      </c>
      <c r="E2863" s="31" t="s">
        <v>7424</v>
      </c>
      <c r="F2863" s="31" t="s">
        <v>3948</v>
      </c>
      <c r="G2863" s="47"/>
      <c r="H2863" s="33">
        <v>0</v>
      </c>
      <c r="I2863" s="31" t="s">
        <v>5661</v>
      </c>
      <c r="J2863" s="31" t="s">
        <v>5662</v>
      </c>
      <c r="K2863" s="31" t="s">
        <v>5164</v>
      </c>
      <c r="L2863" s="31" t="s">
        <v>5278</v>
      </c>
      <c r="M2863" s="31" t="s">
        <v>5819</v>
      </c>
      <c r="N2863" s="31" t="s">
        <v>11673</v>
      </c>
      <c r="O2863" s="31" t="s">
        <v>13877</v>
      </c>
      <c r="P2863" s="31" t="s">
        <v>13878</v>
      </c>
      <c r="Q2863" s="31" t="s">
        <v>5168</v>
      </c>
    </row>
    <row r="2864" spans="1:17" hidden="1" x14ac:dyDescent="0.2">
      <c r="A2864" s="31" t="s">
        <v>13907</v>
      </c>
      <c r="B2864" s="31" t="s">
        <v>13908</v>
      </c>
      <c r="C2864" s="31" t="s">
        <v>13909</v>
      </c>
      <c r="D2864" s="31" t="s">
        <v>3948</v>
      </c>
      <c r="E2864" s="31" t="s">
        <v>7424</v>
      </c>
      <c r="F2864" s="31" t="s">
        <v>3948</v>
      </c>
      <c r="G2864" s="47"/>
      <c r="H2864" s="33">
        <v>0</v>
      </c>
      <c r="I2864" s="31" t="s">
        <v>5421</v>
      </c>
      <c r="J2864" s="31" t="s">
        <v>5422</v>
      </c>
      <c r="K2864" s="31" t="s">
        <v>5164</v>
      </c>
      <c r="L2864" s="31" t="s">
        <v>5278</v>
      </c>
      <c r="M2864" s="31" t="s">
        <v>5701</v>
      </c>
      <c r="N2864" s="31" t="s">
        <v>13910</v>
      </c>
      <c r="O2864" s="31" t="s">
        <v>13877</v>
      </c>
      <c r="P2864" s="31" t="s">
        <v>13878</v>
      </c>
      <c r="Q2864" s="31" t="s">
        <v>5168</v>
      </c>
    </row>
    <row r="2865" spans="1:17" hidden="1" x14ac:dyDescent="0.2">
      <c r="A2865" s="31" t="s">
        <v>13911</v>
      </c>
      <c r="B2865" s="31" t="s">
        <v>13912</v>
      </c>
      <c r="C2865" s="31" t="s">
        <v>13913</v>
      </c>
      <c r="D2865" s="31" t="s">
        <v>3948</v>
      </c>
      <c r="E2865" s="31" t="s">
        <v>7424</v>
      </c>
      <c r="F2865" s="31" t="s">
        <v>3948</v>
      </c>
      <c r="G2865" s="47"/>
      <c r="H2865" s="33">
        <v>0</v>
      </c>
      <c r="I2865" s="31" t="s">
        <v>5421</v>
      </c>
      <c r="J2865" s="31" t="s">
        <v>5422</v>
      </c>
      <c r="K2865" s="31" t="s">
        <v>5164</v>
      </c>
      <c r="L2865" s="31" t="s">
        <v>5278</v>
      </c>
      <c r="M2865" s="31" t="s">
        <v>5446</v>
      </c>
      <c r="N2865" s="31" t="s">
        <v>13914</v>
      </c>
      <c r="O2865" s="31" t="s">
        <v>13877</v>
      </c>
      <c r="P2865" s="31" t="s">
        <v>13878</v>
      </c>
      <c r="Q2865" s="31" t="s">
        <v>5168</v>
      </c>
    </row>
    <row r="2866" spans="1:17" hidden="1" x14ac:dyDescent="0.2">
      <c r="A2866" s="31" t="s">
        <v>13915</v>
      </c>
      <c r="B2866" s="31" t="s">
        <v>13916</v>
      </c>
      <c r="C2866" s="31" t="s">
        <v>13917</v>
      </c>
      <c r="D2866" s="31" t="s">
        <v>3948</v>
      </c>
      <c r="E2866" s="31" t="s">
        <v>7424</v>
      </c>
      <c r="F2866" s="31" t="s">
        <v>3948</v>
      </c>
      <c r="G2866" s="47"/>
      <c r="H2866" s="33">
        <v>0</v>
      </c>
      <c r="I2866" s="31" t="s">
        <v>5661</v>
      </c>
      <c r="J2866" s="31" t="s">
        <v>5662</v>
      </c>
      <c r="K2866" s="31" t="s">
        <v>5164</v>
      </c>
      <c r="L2866" s="31" t="s">
        <v>5278</v>
      </c>
      <c r="M2866" s="31" t="s">
        <v>5687</v>
      </c>
      <c r="N2866" s="31"/>
      <c r="O2866" s="31" t="s">
        <v>13877</v>
      </c>
      <c r="P2866" s="31" t="s">
        <v>13878</v>
      </c>
      <c r="Q2866" s="31" t="s">
        <v>5168</v>
      </c>
    </row>
    <row r="2867" spans="1:17" hidden="1" x14ac:dyDescent="0.2">
      <c r="A2867" s="31" t="s">
        <v>13918</v>
      </c>
      <c r="B2867" s="31" t="s">
        <v>13919</v>
      </c>
      <c r="C2867" s="31" t="s">
        <v>13920</v>
      </c>
      <c r="D2867" s="31" t="s">
        <v>13921</v>
      </c>
      <c r="E2867" s="31" t="s">
        <v>7424</v>
      </c>
      <c r="F2867" s="31" t="s">
        <v>13921</v>
      </c>
      <c r="G2867" s="47"/>
      <c r="H2867" s="33">
        <v>0</v>
      </c>
      <c r="I2867" s="31" t="s">
        <v>5661</v>
      </c>
      <c r="J2867" s="31" t="s">
        <v>5662</v>
      </c>
      <c r="K2867" s="31" t="s">
        <v>5164</v>
      </c>
      <c r="L2867" s="31" t="s">
        <v>5278</v>
      </c>
      <c r="M2867" s="31" t="s">
        <v>5663</v>
      </c>
      <c r="N2867" s="31"/>
      <c r="O2867" s="31" t="s">
        <v>13877</v>
      </c>
      <c r="P2867" s="31" t="s">
        <v>13878</v>
      </c>
      <c r="Q2867" s="31" t="s">
        <v>5168</v>
      </c>
    </row>
    <row r="2868" spans="1:17" hidden="1" x14ac:dyDescent="0.2">
      <c r="A2868" s="31" t="s">
        <v>13922</v>
      </c>
      <c r="B2868" s="31" t="s">
        <v>13923</v>
      </c>
      <c r="C2868" s="31" t="s">
        <v>13924</v>
      </c>
      <c r="D2868" s="31" t="s">
        <v>13921</v>
      </c>
      <c r="E2868" s="31" t="s">
        <v>7424</v>
      </c>
      <c r="F2868" s="31" t="s">
        <v>13921</v>
      </c>
      <c r="G2868" s="47"/>
      <c r="H2868" s="33">
        <v>0</v>
      </c>
      <c r="I2868" s="31" t="s">
        <v>5661</v>
      </c>
      <c r="J2868" s="31" t="s">
        <v>5662</v>
      </c>
      <c r="K2868" s="31" t="s">
        <v>5164</v>
      </c>
      <c r="L2868" s="31" t="s">
        <v>5278</v>
      </c>
      <c r="M2868" s="31" t="s">
        <v>5673</v>
      </c>
      <c r="N2868" s="31"/>
      <c r="O2868" s="31" t="s">
        <v>13877</v>
      </c>
      <c r="P2868" s="31" t="s">
        <v>13878</v>
      </c>
      <c r="Q2868" s="31" t="s">
        <v>5168</v>
      </c>
    </row>
    <row r="2869" spans="1:17" hidden="1" x14ac:dyDescent="0.2">
      <c r="A2869" s="31" t="s">
        <v>13925</v>
      </c>
      <c r="B2869" s="31" t="s">
        <v>13926</v>
      </c>
      <c r="C2869" s="31" t="s">
        <v>13927</v>
      </c>
      <c r="D2869" s="31" t="s">
        <v>3948</v>
      </c>
      <c r="E2869" s="31" t="s">
        <v>7424</v>
      </c>
      <c r="F2869" s="31"/>
      <c r="G2869" s="47"/>
      <c r="H2869" s="33">
        <v>0</v>
      </c>
      <c r="I2869" s="31" t="s">
        <v>5661</v>
      </c>
      <c r="J2869" s="31" t="s">
        <v>5662</v>
      </c>
      <c r="K2869" s="31" t="s">
        <v>5164</v>
      </c>
      <c r="L2869" s="31" t="s">
        <v>5278</v>
      </c>
      <c r="M2869" s="31" t="s">
        <v>5673</v>
      </c>
      <c r="N2869" s="31"/>
      <c r="O2869" s="31" t="s">
        <v>13877</v>
      </c>
      <c r="P2869" s="31" t="s">
        <v>13878</v>
      </c>
      <c r="Q2869" s="31" t="s">
        <v>5168</v>
      </c>
    </row>
    <row r="2870" spans="1:17" hidden="1" x14ac:dyDescent="0.2">
      <c r="A2870" s="31" t="s">
        <v>13928</v>
      </c>
      <c r="B2870" s="31" t="s">
        <v>13929</v>
      </c>
      <c r="C2870" s="31" t="s">
        <v>13930</v>
      </c>
      <c r="D2870" s="31"/>
      <c r="E2870" s="31" t="s">
        <v>5419</v>
      </c>
      <c r="F2870" s="31" t="s">
        <v>13931</v>
      </c>
      <c r="G2870" s="47"/>
      <c r="H2870" s="33">
        <v>0</v>
      </c>
      <c r="I2870" s="31" t="s">
        <v>5661</v>
      </c>
      <c r="J2870" s="31" t="s">
        <v>5662</v>
      </c>
      <c r="K2870" s="31" t="s">
        <v>5164</v>
      </c>
      <c r="L2870" s="31" t="s">
        <v>5278</v>
      </c>
      <c r="M2870" s="31" t="s">
        <v>5819</v>
      </c>
      <c r="N2870" s="31"/>
      <c r="O2870" s="31" t="s">
        <v>13928</v>
      </c>
      <c r="P2870" s="31" t="s">
        <v>13929</v>
      </c>
      <c r="Q2870" s="31" t="s">
        <v>8608</v>
      </c>
    </row>
    <row r="2871" spans="1:17" hidden="1" x14ac:dyDescent="0.2">
      <c r="A2871" s="31" t="s">
        <v>13932</v>
      </c>
      <c r="B2871" s="31" t="s">
        <v>13933</v>
      </c>
      <c r="C2871" s="31" t="s">
        <v>13934</v>
      </c>
      <c r="D2871" s="31"/>
      <c r="E2871" s="31" t="s">
        <v>10733</v>
      </c>
      <c r="F2871" s="31" t="s">
        <v>3948</v>
      </c>
      <c r="G2871" s="47"/>
      <c r="H2871" s="33">
        <v>0</v>
      </c>
      <c r="I2871" s="31" t="s">
        <v>5661</v>
      </c>
      <c r="J2871" s="31" t="s">
        <v>5662</v>
      </c>
      <c r="K2871" s="31" t="s">
        <v>5164</v>
      </c>
      <c r="L2871" s="31" t="s">
        <v>5278</v>
      </c>
      <c r="M2871" s="31" t="s">
        <v>5819</v>
      </c>
      <c r="N2871" s="31"/>
      <c r="O2871" s="31" t="s">
        <v>13928</v>
      </c>
      <c r="P2871" s="31" t="s">
        <v>13929</v>
      </c>
      <c r="Q2871" s="31" t="s">
        <v>8608</v>
      </c>
    </row>
    <row r="2872" spans="1:17" hidden="1" x14ac:dyDescent="0.2">
      <c r="A2872" s="31" t="s">
        <v>13935</v>
      </c>
      <c r="B2872" s="31" t="s">
        <v>13936</v>
      </c>
      <c r="C2872" s="31" t="s">
        <v>13937</v>
      </c>
      <c r="D2872" s="31"/>
      <c r="E2872" s="31" t="s">
        <v>5171</v>
      </c>
      <c r="F2872" s="31" t="s">
        <v>13938</v>
      </c>
      <c r="G2872" s="47">
        <v>60</v>
      </c>
      <c r="H2872" s="33">
        <v>0</v>
      </c>
      <c r="I2872" s="31" t="s">
        <v>5276</v>
      </c>
      <c r="J2872" s="31" t="s">
        <v>5277</v>
      </c>
      <c r="K2872" s="31" t="s">
        <v>5164</v>
      </c>
      <c r="L2872" s="31" t="s">
        <v>5165</v>
      </c>
      <c r="M2872" s="31" t="s">
        <v>5181</v>
      </c>
      <c r="N2872" s="31"/>
      <c r="O2872" s="31" t="s">
        <v>13935</v>
      </c>
      <c r="P2872" s="31" t="s">
        <v>13936</v>
      </c>
      <c r="Q2872" s="31" t="s">
        <v>5168</v>
      </c>
    </row>
    <row r="2873" spans="1:17" hidden="1" x14ac:dyDescent="0.2">
      <c r="A2873" s="31" t="s">
        <v>13939</v>
      </c>
      <c r="B2873" s="31" t="s">
        <v>13940</v>
      </c>
      <c r="C2873" s="31" t="s">
        <v>13941</v>
      </c>
      <c r="D2873" s="31" t="s">
        <v>3948</v>
      </c>
      <c r="E2873" s="31" t="s">
        <v>13942</v>
      </c>
      <c r="F2873" s="31" t="s">
        <v>13943</v>
      </c>
      <c r="G2873" s="47"/>
      <c r="H2873" s="33">
        <v>0</v>
      </c>
      <c r="I2873" s="31" t="s">
        <v>5421</v>
      </c>
      <c r="J2873" s="31" t="s">
        <v>5422</v>
      </c>
      <c r="K2873" s="31" t="s">
        <v>5164</v>
      </c>
      <c r="L2873" s="31" t="s">
        <v>5278</v>
      </c>
      <c r="M2873" s="31" t="s">
        <v>5609</v>
      </c>
      <c r="N2873" s="31"/>
      <c r="O2873" s="31" t="s">
        <v>13939</v>
      </c>
      <c r="P2873" s="31" t="s">
        <v>13940</v>
      </c>
      <c r="Q2873" s="31" t="s">
        <v>5168</v>
      </c>
    </row>
    <row r="2874" spans="1:17" hidden="1" x14ac:dyDescent="0.2">
      <c r="A2874" s="31" t="s">
        <v>13944</v>
      </c>
      <c r="B2874" s="31" t="s">
        <v>13945</v>
      </c>
      <c r="C2874" s="31" t="s">
        <v>13946</v>
      </c>
      <c r="D2874" s="31" t="s">
        <v>13947</v>
      </c>
      <c r="E2874" s="31" t="s">
        <v>5171</v>
      </c>
      <c r="F2874" s="31" t="s">
        <v>13948</v>
      </c>
      <c r="G2874" s="47"/>
      <c r="H2874" s="33">
        <v>0</v>
      </c>
      <c r="I2874" s="31" t="s">
        <v>5266</v>
      </c>
      <c r="J2874" s="31" t="s">
        <v>5267</v>
      </c>
      <c r="K2874" s="31" t="s">
        <v>5164</v>
      </c>
      <c r="L2874" s="31" t="s">
        <v>8896</v>
      </c>
      <c r="M2874" s="31"/>
      <c r="N2874" s="31"/>
      <c r="O2874" s="31" t="s">
        <v>13944</v>
      </c>
      <c r="P2874" s="31" t="s">
        <v>13945</v>
      </c>
      <c r="Q2874" s="31" t="s">
        <v>8892</v>
      </c>
    </row>
    <row r="2875" spans="1:17" hidden="1" x14ac:dyDescent="0.2">
      <c r="A2875" s="31" t="s">
        <v>13949</v>
      </c>
      <c r="B2875" s="31" t="s">
        <v>13950</v>
      </c>
      <c r="C2875" s="31" t="s">
        <v>13951</v>
      </c>
      <c r="D2875" s="31"/>
      <c r="E2875" s="31"/>
      <c r="F2875" s="31" t="s">
        <v>13952</v>
      </c>
      <c r="G2875" s="47"/>
      <c r="H2875" s="33">
        <v>0</v>
      </c>
      <c r="I2875" s="31"/>
      <c r="J2875" s="31"/>
      <c r="K2875" s="31" t="s">
        <v>5164</v>
      </c>
      <c r="L2875" s="31" t="s">
        <v>5165</v>
      </c>
      <c r="M2875" s="31" t="s">
        <v>5812</v>
      </c>
      <c r="N2875" s="31"/>
      <c r="O2875" s="31" t="s">
        <v>13949</v>
      </c>
      <c r="P2875" s="31" t="s">
        <v>13950</v>
      </c>
      <c r="Q2875" s="31" t="s">
        <v>5168</v>
      </c>
    </row>
    <row r="2876" spans="1:17" hidden="1" x14ac:dyDescent="0.2">
      <c r="A2876" s="31" t="s">
        <v>13953</v>
      </c>
      <c r="B2876" s="31" t="s">
        <v>13954</v>
      </c>
      <c r="C2876" s="31" t="s">
        <v>13955</v>
      </c>
      <c r="D2876" s="31"/>
      <c r="E2876" s="31" t="s">
        <v>5171</v>
      </c>
      <c r="F2876" s="31" t="s">
        <v>13956</v>
      </c>
      <c r="G2876" s="47"/>
      <c r="H2876" s="33">
        <v>0</v>
      </c>
      <c r="I2876" s="31" t="s">
        <v>5172</v>
      </c>
      <c r="J2876" s="31" t="s">
        <v>5173</v>
      </c>
      <c r="K2876" s="31" t="s">
        <v>5164</v>
      </c>
      <c r="L2876" s="31" t="s">
        <v>5165</v>
      </c>
      <c r="M2876" s="31" t="s">
        <v>6835</v>
      </c>
      <c r="N2876" s="31"/>
      <c r="O2876" s="31" t="s">
        <v>13953</v>
      </c>
      <c r="P2876" s="31" t="s">
        <v>13954</v>
      </c>
      <c r="Q2876" s="31" t="s">
        <v>5168</v>
      </c>
    </row>
    <row r="2877" spans="1:17" hidden="1" x14ac:dyDescent="0.2">
      <c r="A2877" s="31" t="s">
        <v>13957</v>
      </c>
      <c r="B2877" s="31" t="s">
        <v>13958</v>
      </c>
      <c r="C2877" s="31" t="s">
        <v>13959</v>
      </c>
      <c r="D2877" s="31"/>
      <c r="E2877" s="31" t="s">
        <v>5171</v>
      </c>
      <c r="F2877" s="31" t="s">
        <v>13960</v>
      </c>
      <c r="G2877" s="47"/>
      <c r="H2877" s="33">
        <v>0</v>
      </c>
      <c r="I2877" s="31"/>
      <c r="J2877" s="31"/>
      <c r="K2877" s="31" t="s">
        <v>5164</v>
      </c>
      <c r="L2877" s="31" t="s">
        <v>5165</v>
      </c>
      <c r="M2877" s="31" t="s">
        <v>5192</v>
      </c>
      <c r="N2877" s="31"/>
      <c r="O2877" s="31" t="s">
        <v>13957</v>
      </c>
      <c r="P2877" s="31" t="s">
        <v>13958</v>
      </c>
      <c r="Q2877" s="31" t="s">
        <v>5168</v>
      </c>
    </row>
    <row r="2878" spans="1:17" hidden="1" x14ac:dyDescent="0.2">
      <c r="A2878" s="31" t="s">
        <v>13961</v>
      </c>
      <c r="B2878" s="31" t="s">
        <v>13962</v>
      </c>
      <c r="C2878" s="31" t="s">
        <v>13963</v>
      </c>
      <c r="D2878" s="31"/>
      <c r="E2878" s="31"/>
      <c r="F2878" s="31" t="s">
        <v>13964</v>
      </c>
      <c r="G2878" s="47"/>
      <c r="H2878" s="33">
        <v>0</v>
      </c>
      <c r="I2878" s="31"/>
      <c r="J2878" s="31"/>
      <c r="K2878" s="31" t="s">
        <v>5164</v>
      </c>
      <c r="L2878" s="31" t="s">
        <v>5165</v>
      </c>
      <c r="M2878" s="31" t="s">
        <v>5192</v>
      </c>
      <c r="N2878" s="31" t="s">
        <v>11913</v>
      </c>
      <c r="O2878" s="31" t="s">
        <v>13961</v>
      </c>
      <c r="P2878" s="31" t="s">
        <v>13962</v>
      </c>
      <c r="Q2878" s="31" t="s">
        <v>5168</v>
      </c>
    </row>
    <row r="2879" spans="1:17" hidden="1" x14ac:dyDescent="0.2">
      <c r="A2879" s="31" t="s">
        <v>13965</v>
      </c>
      <c r="B2879" s="31" t="s">
        <v>13966</v>
      </c>
      <c r="C2879" s="31" t="s">
        <v>13967</v>
      </c>
      <c r="D2879" s="31"/>
      <c r="E2879" s="31" t="s">
        <v>5171</v>
      </c>
      <c r="F2879" s="31" t="s">
        <v>13968</v>
      </c>
      <c r="G2879" s="47"/>
      <c r="H2879" s="33">
        <v>0</v>
      </c>
      <c r="I2879" s="31" t="s">
        <v>5212</v>
      </c>
      <c r="J2879" s="31" t="s">
        <v>5213</v>
      </c>
      <c r="K2879" s="31" t="s">
        <v>5164</v>
      </c>
      <c r="L2879" s="31" t="s">
        <v>5165</v>
      </c>
      <c r="M2879" s="31" t="s">
        <v>5361</v>
      </c>
      <c r="N2879" s="31"/>
      <c r="O2879" s="31" t="s">
        <v>13965</v>
      </c>
      <c r="P2879" s="31" t="s">
        <v>13966</v>
      </c>
      <c r="Q2879" s="31" t="s">
        <v>5168</v>
      </c>
    </row>
    <row r="2880" spans="1:17" hidden="1" x14ac:dyDescent="0.2">
      <c r="A2880" s="31" t="s">
        <v>13969</v>
      </c>
      <c r="B2880" s="31" t="s">
        <v>13970</v>
      </c>
      <c r="C2880" s="31" t="s">
        <v>13971</v>
      </c>
      <c r="D2880" s="31"/>
      <c r="E2880" s="31" t="s">
        <v>9137</v>
      </c>
      <c r="F2880" s="31" t="s">
        <v>13972</v>
      </c>
      <c r="G2880" s="47">
        <v>60</v>
      </c>
      <c r="H2880" s="33">
        <v>0</v>
      </c>
      <c r="I2880" s="31" t="s">
        <v>5421</v>
      </c>
      <c r="J2880" s="31" t="s">
        <v>5422</v>
      </c>
      <c r="K2880" s="31" t="s">
        <v>5164</v>
      </c>
      <c r="L2880" s="31" t="s">
        <v>5278</v>
      </c>
      <c r="M2880" s="31" t="s">
        <v>5701</v>
      </c>
      <c r="N2880" s="31" t="s">
        <v>8656</v>
      </c>
      <c r="O2880" s="31" t="s">
        <v>13973</v>
      </c>
      <c r="P2880" s="31" t="s">
        <v>13974</v>
      </c>
      <c r="Q2880" s="31" t="s">
        <v>5168</v>
      </c>
    </row>
    <row r="2881" spans="1:17" hidden="1" x14ac:dyDescent="0.2">
      <c r="A2881" s="31" t="s">
        <v>13975</v>
      </c>
      <c r="B2881" s="31" t="s">
        <v>13976</v>
      </c>
      <c r="C2881" s="31" t="s">
        <v>13977</v>
      </c>
      <c r="D2881" s="31"/>
      <c r="E2881" s="31" t="s">
        <v>7424</v>
      </c>
      <c r="F2881" s="31" t="s">
        <v>3948</v>
      </c>
      <c r="G2881" s="47">
        <v>60</v>
      </c>
      <c r="H2881" s="33">
        <v>0</v>
      </c>
      <c r="I2881" s="31" t="s">
        <v>5421</v>
      </c>
      <c r="J2881" s="31" t="s">
        <v>5422</v>
      </c>
      <c r="K2881" s="31" t="s">
        <v>5164</v>
      </c>
      <c r="L2881" s="31" t="s">
        <v>5278</v>
      </c>
      <c r="M2881" s="31" t="s">
        <v>5794</v>
      </c>
      <c r="N2881" s="31"/>
      <c r="O2881" s="31" t="s">
        <v>13973</v>
      </c>
      <c r="P2881" s="31" t="s">
        <v>13974</v>
      </c>
      <c r="Q2881" s="31" t="s">
        <v>5168</v>
      </c>
    </row>
    <row r="2882" spans="1:17" hidden="1" x14ac:dyDescent="0.2">
      <c r="A2882" s="31" t="s">
        <v>13978</v>
      </c>
      <c r="B2882" s="31" t="s">
        <v>13979</v>
      </c>
      <c r="C2882" s="31" t="s">
        <v>13980</v>
      </c>
      <c r="D2882" s="31"/>
      <c r="E2882" s="31" t="s">
        <v>7424</v>
      </c>
      <c r="F2882" s="31" t="s">
        <v>3948</v>
      </c>
      <c r="G2882" s="47">
        <v>60</v>
      </c>
      <c r="H2882" s="33">
        <v>0</v>
      </c>
      <c r="I2882" s="31" t="s">
        <v>5421</v>
      </c>
      <c r="J2882" s="31" t="s">
        <v>5422</v>
      </c>
      <c r="K2882" s="31" t="s">
        <v>5164</v>
      </c>
      <c r="L2882" s="31" t="s">
        <v>5278</v>
      </c>
      <c r="M2882" s="31" t="s">
        <v>6466</v>
      </c>
      <c r="N2882" s="31"/>
      <c r="O2882" s="31" t="s">
        <v>13973</v>
      </c>
      <c r="P2882" s="31" t="s">
        <v>13974</v>
      </c>
      <c r="Q2882" s="31" t="s">
        <v>5168</v>
      </c>
    </row>
    <row r="2883" spans="1:17" hidden="1" x14ac:dyDescent="0.2">
      <c r="A2883" s="31" t="s">
        <v>13981</v>
      </c>
      <c r="B2883" s="31" t="s">
        <v>13982</v>
      </c>
      <c r="C2883" s="31" t="s">
        <v>13983</v>
      </c>
      <c r="D2883" s="31"/>
      <c r="E2883" s="31" t="s">
        <v>7424</v>
      </c>
      <c r="F2883" s="31" t="s">
        <v>3948</v>
      </c>
      <c r="G2883" s="47">
        <v>60</v>
      </c>
      <c r="H2883" s="33">
        <v>0</v>
      </c>
      <c r="I2883" s="31" t="s">
        <v>5421</v>
      </c>
      <c r="J2883" s="31" t="s">
        <v>5422</v>
      </c>
      <c r="K2883" s="31" t="s">
        <v>5164</v>
      </c>
      <c r="L2883" s="31" t="s">
        <v>5278</v>
      </c>
      <c r="M2883" s="31" t="s">
        <v>6466</v>
      </c>
      <c r="N2883" s="31"/>
      <c r="O2883" s="31" t="s">
        <v>13973</v>
      </c>
      <c r="P2883" s="31" t="s">
        <v>13974</v>
      </c>
      <c r="Q2883" s="31" t="s">
        <v>5168</v>
      </c>
    </row>
    <row r="2884" spans="1:17" hidden="1" x14ac:dyDescent="0.2">
      <c r="A2884" s="31" t="s">
        <v>13984</v>
      </c>
      <c r="B2884" s="31" t="s">
        <v>13985</v>
      </c>
      <c r="C2884" s="31" t="s">
        <v>13986</v>
      </c>
      <c r="D2884" s="31"/>
      <c r="E2884" s="31" t="s">
        <v>7424</v>
      </c>
      <c r="F2884" s="31" t="s">
        <v>3948</v>
      </c>
      <c r="G2884" s="47">
        <v>60</v>
      </c>
      <c r="H2884" s="33">
        <v>0</v>
      </c>
      <c r="I2884" s="31" t="s">
        <v>5421</v>
      </c>
      <c r="J2884" s="31" t="s">
        <v>5422</v>
      </c>
      <c r="K2884" s="31" t="s">
        <v>5164</v>
      </c>
      <c r="L2884" s="31" t="s">
        <v>5278</v>
      </c>
      <c r="M2884" s="31" t="s">
        <v>6466</v>
      </c>
      <c r="N2884" s="31" t="s">
        <v>10340</v>
      </c>
      <c r="O2884" s="31" t="s">
        <v>13973</v>
      </c>
      <c r="P2884" s="31" t="s">
        <v>13974</v>
      </c>
      <c r="Q2884" s="31" t="s">
        <v>5168</v>
      </c>
    </row>
    <row r="2885" spans="1:17" hidden="1" x14ac:dyDescent="0.2">
      <c r="A2885" s="31" t="s">
        <v>13987</v>
      </c>
      <c r="B2885" s="31" t="s">
        <v>13988</v>
      </c>
      <c r="C2885" s="31" t="s">
        <v>13989</v>
      </c>
      <c r="D2885" s="31"/>
      <c r="E2885" s="31" t="s">
        <v>7424</v>
      </c>
      <c r="F2885" s="31" t="s">
        <v>3948</v>
      </c>
      <c r="G2885" s="47">
        <v>60</v>
      </c>
      <c r="H2885" s="33">
        <v>0</v>
      </c>
      <c r="I2885" s="31" t="s">
        <v>5421</v>
      </c>
      <c r="J2885" s="31" t="s">
        <v>5422</v>
      </c>
      <c r="K2885" s="31" t="s">
        <v>5164</v>
      </c>
      <c r="L2885" s="31" t="s">
        <v>5278</v>
      </c>
      <c r="M2885" s="31" t="s">
        <v>5354</v>
      </c>
      <c r="N2885" s="31" t="s">
        <v>13990</v>
      </c>
      <c r="O2885" s="31" t="s">
        <v>13973</v>
      </c>
      <c r="P2885" s="31" t="s">
        <v>13974</v>
      </c>
      <c r="Q2885" s="31" t="s">
        <v>5168</v>
      </c>
    </row>
    <row r="2886" spans="1:17" hidden="1" x14ac:dyDescent="0.2">
      <c r="A2886" s="31" t="s">
        <v>4330</v>
      </c>
      <c r="B2886" s="31" t="s">
        <v>4331</v>
      </c>
      <c r="C2886" s="31" t="s">
        <v>13991</v>
      </c>
      <c r="D2886" s="31"/>
      <c r="E2886" s="31" t="s">
        <v>9626</v>
      </c>
      <c r="F2886" s="31" t="s">
        <v>13992</v>
      </c>
      <c r="G2886" s="47">
        <v>60</v>
      </c>
      <c r="H2886" s="33">
        <v>0</v>
      </c>
      <c r="I2886" s="31" t="s">
        <v>9692</v>
      </c>
      <c r="J2886" s="31" t="s">
        <v>9693</v>
      </c>
      <c r="K2886" s="31" t="s">
        <v>5164</v>
      </c>
      <c r="L2886" s="31" t="s">
        <v>5310</v>
      </c>
      <c r="M2886" s="31" t="s">
        <v>5239</v>
      </c>
      <c r="N2886" s="31"/>
      <c r="O2886" s="31" t="s">
        <v>18820</v>
      </c>
      <c r="P2886" s="31" t="s">
        <v>4331</v>
      </c>
      <c r="Q2886" s="31" t="s">
        <v>5168</v>
      </c>
    </row>
    <row r="2887" spans="1:17" hidden="1" x14ac:dyDescent="0.2">
      <c r="A2887" s="31" t="s">
        <v>13993</v>
      </c>
      <c r="B2887" s="31" t="s">
        <v>13994</v>
      </c>
      <c r="C2887" s="31" t="s">
        <v>13995</v>
      </c>
      <c r="D2887" s="31"/>
      <c r="E2887" s="31" t="s">
        <v>5419</v>
      </c>
      <c r="F2887" s="31" t="s">
        <v>13996</v>
      </c>
      <c r="G2887" s="47">
        <v>60</v>
      </c>
      <c r="H2887" s="33">
        <v>0</v>
      </c>
      <c r="I2887" s="31" t="s">
        <v>5421</v>
      </c>
      <c r="J2887" s="31" t="s">
        <v>5422</v>
      </c>
      <c r="K2887" s="31" t="s">
        <v>5164</v>
      </c>
      <c r="L2887" s="31" t="s">
        <v>5278</v>
      </c>
      <c r="M2887" s="31" t="s">
        <v>5701</v>
      </c>
      <c r="N2887" s="31" t="s">
        <v>11757</v>
      </c>
      <c r="O2887" s="31" t="s">
        <v>13973</v>
      </c>
      <c r="P2887" s="31" t="s">
        <v>13974</v>
      </c>
      <c r="Q2887" s="31" t="s">
        <v>5168</v>
      </c>
    </row>
    <row r="2888" spans="1:17" hidden="1" x14ac:dyDescent="0.2">
      <c r="A2888" s="31" t="s">
        <v>13997</v>
      </c>
      <c r="B2888" s="31" t="s">
        <v>13998</v>
      </c>
      <c r="C2888" s="31" t="s">
        <v>13999</v>
      </c>
      <c r="D2888" s="31"/>
      <c r="E2888" s="31" t="s">
        <v>5171</v>
      </c>
      <c r="F2888" s="31" t="s">
        <v>14000</v>
      </c>
      <c r="G2888" s="47"/>
      <c r="H2888" s="33">
        <v>0</v>
      </c>
      <c r="I2888" s="31"/>
      <c r="J2888" s="31"/>
      <c r="K2888" s="31" t="s">
        <v>5164</v>
      </c>
      <c r="L2888" s="31" t="s">
        <v>5165</v>
      </c>
      <c r="M2888" s="31" t="s">
        <v>5192</v>
      </c>
      <c r="N2888" s="31"/>
      <c r="O2888" s="31" t="s">
        <v>13997</v>
      </c>
      <c r="P2888" s="31" t="s">
        <v>13998</v>
      </c>
      <c r="Q2888" s="31" t="s">
        <v>5168</v>
      </c>
    </row>
    <row r="2889" spans="1:17" hidden="1" x14ac:dyDescent="0.2">
      <c r="A2889" s="31" t="s">
        <v>14001</v>
      </c>
      <c r="B2889" s="31" t="s">
        <v>14002</v>
      </c>
      <c r="C2889" s="31" t="s">
        <v>14003</v>
      </c>
      <c r="D2889" s="31"/>
      <c r="E2889" s="31" t="s">
        <v>5419</v>
      </c>
      <c r="F2889" s="31" t="s">
        <v>14004</v>
      </c>
      <c r="G2889" s="47"/>
      <c r="H2889" s="33">
        <v>0</v>
      </c>
      <c r="I2889" s="31" t="s">
        <v>5421</v>
      </c>
      <c r="J2889" s="31" t="s">
        <v>5422</v>
      </c>
      <c r="K2889" s="31" t="s">
        <v>5164</v>
      </c>
      <c r="L2889" s="31" t="s">
        <v>5278</v>
      </c>
      <c r="M2889" s="31" t="s">
        <v>5446</v>
      </c>
      <c r="N2889" s="31" t="s">
        <v>11792</v>
      </c>
      <c r="O2889" s="31" t="s">
        <v>14001</v>
      </c>
      <c r="P2889" s="31" t="s">
        <v>14002</v>
      </c>
      <c r="Q2889" s="31" t="s">
        <v>5168</v>
      </c>
    </row>
    <row r="2890" spans="1:17" hidden="1" x14ac:dyDescent="0.2">
      <c r="A2890" s="31" t="s">
        <v>14005</v>
      </c>
      <c r="B2890" s="31" t="s">
        <v>14006</v>
      </c>
      <c r="C2890" s="31" t="s">
        <v>14007</v>
      </c>
      <c r="D2890" s="31"/>
      <c r="E2890" s="31" t="s">
        <v>5419</v>
      </c>
      <c r="F2890" s="31" t="s">
        <v>14008</v>
      </c>
      <c r="G2890" s="47"/>
      <c r="H2890" s="33">
        <v>0</v>
      </c>
      <c r="I2890" s="31" t="s">
        <v>14009</v>
      </c>
      <c r="J2890" s="31" t="s">
        <v>14010</v>
      </c>
      <c r="K2890" s="31" t="s">
        <v>5164</v>
      </c>
      <c r="L2890" s="31" t="s">
        <v>5278</v>
      </c>
      <c r="M2890" s="31" t="s">
        <v>5609</v>
      </c>
      <c r="N2890" s="31"/>
      <c r="O2890" s="31" t="s">
        <v>14005</v>
      </c>
      <c r="P2890" s="31" t="s">
        <v>14006</v>
      </c>
      <c r="Q2890" s="31" t="s">
        <v>5168</v>
      </c>
    </row>
    <row r="2891" spans="1:17" hidden="1" x14ac:dyDescent="0.2">
      <c r="A2891" s="31" t="s">
        <v>4156</v>
      </c>
      <c r="B2891" s="31" t="s">
        <v>4157</v>
      </c>
      <c r="C2891" s="31" t="s">
        <v>14011</v>
      </c>
      <c r="D2891" s="31"/>
      <c r="E2891" s="31" t="s">
        <v>5419</v>
      </c>
      <c r="F2891" s="31" t="s">
        <v>14012</v>
      </c>
      <c r="G2891" s="47"/>
      <c r="H2891" s="33">
        <v>0</v>
      </c>
      <c r="I2891" s="31" t="s">
        <v>5661</v>
      </c>
      <c r="J2891" s="31" t="s">
        <v>5662</v>
      </c>
      <c r="K2891" s="31" t="s">
        <v>5164</v>
      </c>
      <c r="L2891" s="31" t="s">
        <v>5278</v>
      </c>
      <c r="M2891" s="31" t="s">
        <v>5663</v>
      </c>
      <c r="N2891" s="31" t="s">
        <v>14013</v>
      </c>
      <c r="O2891" s="31" t="s">
        <v>4156</v>
      </c>
      <c r="P2891" s="31" t="s">
        <v>4157</v>
      </c>
      <c r="Q2891" s="31" t="s">
        <v>5168</v>
      </c>
    </row>
    <row r="2892" spans="1:17" hidden="1" x14ac:dyDescent="0.2">
      <c r="A2892" s="31" t="s">
        <v>14014</v>
      </c>
      <c r="B2892" s="31" t="s">
        <v>14015</v>
      </c>
      <c r="C2892" s="31" t="s">
        <v>14016</v>
      </c>
      <c r="D2892" s="31"/>
      <c r="E2892" s="31" t="s">
        <v>5419</v>
      </c>
      <c r="F2892" s="31"/>
      <c r="G2892" s="47"/>
      <c r="H2892" s="33">
        <v>0</v>
      </c>
      <c r="I2892" s="31" t="s">
        <v>5661</v>
      </c>
      <c r="J2892" s="31" t="s">
        <v>5662</v>
      </c>
      <c r="K2892" s="31" t="s">
        <v>5164</v>
      </c>
      <c r="L2892" s="31" t="s">
        <v>5278</v>
      </c>
      <c r="M2892" s="31" t="s">
        <v>5290</v>
      </c>
      <c r="N2892" s="31"/>
      <c r="O2892" s="31" t="s">
        <v>4156</v>
      </c>
      <c r="P2892" s="31" t="s">
        <v>4157</v>
      </c>
      <c r="Q2892" s="31" t="s">
        <v>5168</v>
      </c>
    </row>
    <row r="2893" spans="1:17" hidden="1" x14ac:dyDescent="0.2">
      <c r="A2893" s="31" t="s">
        <v>14017</v>
      </c>
      <c r="B2893" s="31" t="s">
        <v>14018</v>
      </c>
      <c r="C2893" s="31" t="s">
        <v>14019</v>
      </c>
      <c r="D2893" s="31"/>
      <c r="E2893" s="31" t="s">
        <v>5419</v>
      </c>
      <c r="F2893" s="31"/>
      <c r="G2893" s="47"/>
      <c r="H2893" s="33">
        <v>0</v>
      </c>
      <c r="I2893" s="31" t="s">
        <v>5661</v>
      </c>
      <c r="J2893" s="31" t="s">
        <v>5662</v>
      </c>
      <c r="K2893" s="31" t="s">
        <v>5164</v>
      </c>
      <c r="L2893" s="31" t="s">
        <v>5278</v>
      </c>
      <c r="M2893" s="31" t="s">
        <v>5290</v>
      </c>
      <c r="N2893" s="31"/>
      <c r="O2893" s="31" t="s">
        <v>4156</v>
      </c>
      <c r="P2893" s="31" t="s">
        <v>4157</v>
      </c>
      <c r="Q2893" s="31" t="s">
        <v>5168</v>
      </c>
    </row>
    <row r="2894" spans="1:17" hidden="1" x14ac:dyDescent="0.2">
      <c r="A2894" s="31" t="s">
        <v>14020</v>
      </c>
      <c r="B2894" s="31" t="s">
        <v>14021</v>
      </c>
      <c r="C2894" s="31" t="s">
        <v>14022</v>
      </c>
      <c r="D2894" s="31"/>
      <c r="E2894" s="31" t="s">
        <v>5419</v>
      </c>
      <c r="F2894" s="31"/>
      <c r="G2894" s="47"/>
      <c r="H2894" s="33">
        <v>0</v>
      </c>
      <c r="I2894" s="31" t="s">
        <v>5661</v>
      </c>
      <c r="J2894" s="31" t="s">
        <v>5662</v>
      </c>
      <c r="K2894" s="31" t="s">
        <v>5164</v>
      </c>
      <c r="L2894" s="31" t="s">
        <v>5278</v>
      </c>
      <c r="M2894" s="31" t="s">
        <v>5290</v>
      </c>
      <c r="N2894" s="31"/>
      <c r="O2894" s="31" t="s">
        <v>4156</v>
      </c>
      <c r="P2894" s="31" t="s">
        <v>4157</v>
      </c>
      <c r="Q2894" s="31" t="s">
        <v>5168</v>
      </c>
    </row>
    <row r="2895" spans="1:17" hidden="1" x14ac:dyDescent="0.2">
      <c r="A2895" s="31" t="s">
        <v>14023</v>
      </c>
      <c r="B2895" s="31" t="s">
        <v>14024</v>
      </c>
      <c r="C2895" s="31" t="s">
        <v>14025</v>
      </c>
      <c r="D2895" s="31"/>
      <c r="E2895" s="31" t="s">
        <v>5419</v>
      </c>
      <c r="F2895" s="31"/>
      <c r="G2895" s="47"/>
      <c r="H2895" s="33">
        <v>0</v>
      </c>
      <c r="I2895" s="31" t="s">
        <v>5661</v>
      </c>
      <c r="J2895" s="31" t="s">
        <v>5662</v>
      </c>
      <c r="K2895" s="31" t="s">
        <v>5164</v>
      </c>
      <c r="L2895" s="31" t="s">
        <v>5278</v>
      </c>
      <c r="M2895" s="31" t="s">
        <v>5663</v>
      </c>
      <c r="N2895" s="31"/>
      <c r="O2895" s="31" t="s">
        <v>4156</v>
      </c>
      <c r="P2895" s="31" t="s">
        <v>4157</v>
      </c>
      <c r="Q2895" s="31" t="s">
        <v>5168</v>
      </c>
    </row>
    <row r="2896" spans="1:17" hidden="1" x14ac:dyDescent="0.2">
      <c r="A2896" s="31" t="s">
        <v>14026</v>
      </c>
      <c r="B2896" s="31" t="s">
        <v>14027</v>
      </c>
      <c r="C2896" s="31" t="s">
        <v>14028</v>
      </c>
      <c r="D2896" s="31"/>
      <c r="E2896" s="31" t="s">
        <v>5419</v>
      </c>
      <c r="F2896" s="31"/>
      <c r="G2896" s="47"/>
      <c r="H2896" s="33">
        <v>0</v>
      </c>
      <c r="I2896" s="31" t="s">
        <v>5661</v>
      </c>
      <c r="J2896" s="31" t="s">
        <v>5662</v>
      </c>
      <c r="K2896" s="31" t="s">
        <v>5164</v>
      </c>
      <c r="L2896" s="31" t="s">
        <v>5278</v>
      </c>
      <c r="M2896" s="31" t="s">
        <v>5673</v>
      </c>
      <c r="N2896" s="31"/>
      <c r="O2896" s="31" t="s">
        <v>4156</v>
      </c>
      <c r="P2896" s="31" t="s">
        <v>4157</v>
      </c>
      <c r="Q2896" s="31" t="s">
        <v>5168</v>
      </c>
    </row>
    <row r="2897" spans="1:17" hidden="1" x14ac:dyDescent="0.2">
      <c r="A2897" s="31" t="s">
        <v>14029</v>
      </c>
      <c r="B2897" s="31" t="s">
        <v>14030</v>
      </c>
      <c r="C2897" s="31" t="s">
        <v>14031</v>
      </c>
      <c r="D2897" s="31"/>
      <c r="E2897" s="31" t="s">
        <v>5419</v>
      </c>
      <c r="F2897" s="31"/>
      <c r="G2897" s="47"/>
      <c r="H2897" s="33">
        <v>0</v>
      </c>
      <c r="I2897" s="31" t="s">
        <v>5661</v>
      </c>
      <c r="J2897" s="31" t="s">
        <v>5662</v>
      </c>
      <c r="K2897" s="31" t="s">
        <v>5164</v>
      </c>
      <c r="L2897" s="31" t="s">
        <v>5278</v>
      </c>
      <c r="M2897" s="31" t="s">
        <v>5673</v>
      </c>
      <c r="N2897" s="31"/>
      <c r="O2897" s="31" t="s">
        <v>4156</v>
      </c>
      <c r="P2897" s="31" t="s">
        <v>4157</v>
      </c>
      <c r="Q2897" s="31" t="s">
        <v>5168</v>
      </c>
    </row>
    <row r="2898" spans="1:17" hidden="1" x14ac:dyDescent="0.2">
      <c r="A2898" s="31" t="s">
        <v>14032</v>
      </c>
      <c r="B2898" s="31" t="s">
        <v>4511</v>
      </c>
      <c r="C2898" s="31" t="s">
        <v>14033</v>
      </c>
      <c r="D2898" s="31"/>
      <c r="E2898" s="31" t="s">
        <v>5419</v>
      </c>
      <c r="F2898" s="31"/>
      <c r="G2898" s="47"/>
      <c r="H2898" s="33">
        <v>0</v>
      </c>
      <c r="I2898" s="31" t="s">
        <v>5661</v>
      </c>
      <c r="J2898" s="31" t="s">
        <v>5662</v>
      </c>
      <c r="K2898" s="31" t="s">
        <v>5164</v>
      </c>
      <c r="L2898" s="31" t="s">
        <v>5278</v>
      </c>
      <c r="M2898" s="31" t="s">
        <v>5673</v>
      </c>
      <c r="N2898" s="31"/>
      <c r="O2898" s="31" t="s">
        <v>4156</v>
      </c>
      <c r="P2898" s="31" t="s">
        <v>4157</v>
      </c>
      <c r="Q2898" s="31" t="s">
        <v>5168</v>
      </c>
    </row>
    <row r="2899" spans="1:17" hidden="1" x14ac:dyDescent="0.2">
      <c r="A2899" s="31" t="s">
        <v>14034</v>
      </c>
      <c r="B2899" s="31" t="s">
        <v>14035</v>
      </c>
      <c r="C2899" s="31" t="s">
        <v>14036</v>
      </c>
      <c r="D2899" s="31"/>
      <c r="E2899" s="31" t="s">
        <v>5419</v>
      </c>
      <c r="F2899" s="31"/>
      <c r="G2899" s="47"/>
      <c r="H2899" s="33">
        <v>0</v>
      </c>
      <c r="I2899" s="31" t="s">
        <v>5661</v>
      </c>
      <c r="J2899" s="31" t="s">
        <v>5662</v>
      </c>
      <c r="K2899" s="31" t="s">
        <v>5164</v>
      </c>
      <c r="L2899" s="31" t="s">
        <v>5278</v>
      </c>
      <c r="M2899" s="31" t="s">
        <v>5673</v>
      </c>
      <c r="N2899" s="31"/>
      <c r="O2899" s="31" t="s">
        <v>4156</v>
      </c>
      <c r="P2899" s="31" t="s">
        <v>4157</v>
      </c>
      <c r="Q2899" s="31" t="s">
        <v>5168</v>
      </c>
    </row>
    <row r="2900" spans="1:17" hidden="1" x14ac:dyDescent="0.2">
      <c r="A2900" s="31" t="s">
        <v>14037</v>
      </c>
      <c r="B2900" s="31" t="s">
        <v>14038</v>
      </c>
      <c r="C2900" s="31" t="s">
        <v>14039</v>
      </c>
      <c r="D2900" s="31"/>
      <c r="E2900" s="31" t="s">
        <v>5419</v>
      </c>
      <c r="F2900" s="31"/>
      <c r="G2900" s="47"/>
      <c r="H2900" s="33">
        <v>0</v>
      </c>
      <c r="I2900" s="31" t="s">
        <v>5661</v>
      </c>
      <c r="J2900" s="31" t="s">
        <v>5662</v>
      </c>
      <c r="K2900" s="31" t="s">
        <v>5164</v>
      </c>
      <c r="L2900" s="31" t="s">
        <v>5278</v>
      </c>
      <c r="M2900" s="31" t="s">
        <v>5673</v>
      </c>
      <c r="N2900" s="31"/>
      <c r="O2900" s="31" t="s">
        <v>4156</v>
      </c>
      <c r="P2900" s="31" t="s">
        <v>4157</v>
      </c>
      <c r="Q2900" s="31" t="s">
        <v>5168</v>
      </c>
    </row>
    <row r="2901" spans="1:17" hidden="1" x14ac:dyDescent="0.2">
      <c r="A2901" s="31" t="s">
        <v>14040</v>
      </c>
      <c r="B2901" s="31" t="s">
        <v>14041</v>
      </c>
      <c r="C2901" s="31" t="s">
        <v>14042</v>
      </c>
      <c r="D2901" s="31"/>
      <c r="E2901" s="31" t="s">
        <v>5419</v>
      </c>
      <c r="F2901" s="31"/>
      <c r="G2901" s="47"/>
      <c r="H2901" s="33">
        <v>0</v>
      </c>
      <c r="I2901" s="31" t="s">
        <v>5661</v>
      </c>
      <c r="J2901" s="31" t="s">
        <v>5662</v>
      </c>
      <c r="K2901" s="31" t="s">
        <v>5164</v>
      </c>
      <c r="L2901" s="31" t="s">
        <v>5278</v>
      </c>
      <c r="M2901" s="31" t="s">
        <v>5673</v>
      </c>
      <c r="N2901" s="31"/>
      <c r="O2901" s="31" t="s">
        <v>4156</v>
      </c>
      <c r="P2901" s="31" t="s">
        <v>4157</v>
      </c>
      <c r="Q2901" s="31" t="s">
        <v>5168</v>
      </c>
    </row>
    <row r="2902" spans="1:17" hidden="1" x14ac:dyDescent="0.2">
      <c r="A2902" s="31" t="s">
        <v>14043</v>
      </c>
      <c r="B2902" s="31" t="s">
        <v>14044</v>
      </c>
      <c r="C2902" s="31" t="s">
        <v>14045</v>
      </c>
      <c r="D2902" s="31"/>
      <c r="E2902" s="31" t="s">
        <v>5419</v>
      </c>
      <c r="F2902" s="31"/>
      <c r="G2902" s="47"/>
      <c r="H2902" s="33">
        <v>0</v>
      </c>
      <c r="I2902" s="31" t="s">
        <v>5661</v>
      </c>
      <c r="J2902" s="31" t="s">
        <v>5662</v>
      </c>
      <c r="K2902" s="31" t="s">
        <v>5164</v>
      </c>
      <c r="L2902" s="31" t="s">
        <v>10657</v>
      </c>
      <c r="M2902" s="31" t="s">
        <v>5290</v>
      </c>
      <c r="N2902" s="31" t="s">
        <v>14046</v>
      </c>
      <c r="O2902" s="31" t="s">
        <v>4156</v>
      </c>
      <c r="P2902" s="31" t="s">
        <v>4157</v>
      </c>
      <c r="Q2902" s="31" t="s">
        <v>5168</v>
      </c>
    </row>
    <row r="2903" spans="1:17" hidden="1" x14ac:dyDescent="0.2">
      <c r="A2903" s="31" t="s">
        <v>4494</v>
      </c>
      <c r="B2903" s="31" t="s">
        <v>4495</v>
      </c>
      <c r="C2903" s="31" t="s">
        <v>14047</v>
      </c>
      <c r="D2903" s="31"/>
      <c r="E2903" s="31" t="s">
        <v>5419</v>
      </c>
      <c r="F2903" s="31" t="s">
        <v>14048</v>
      </c>
      <c r="G2903" s="47">
        <v>60</v>
      </c>
      <c r="H2903" s="33">
        <v>0</v>
      </c>
      <c r="I2903" s="31" t="s">
        <v>5661</v>
      </c>
      <c r="J2903" s="31" t="s">
        <v>5662</v>
      </c>
      <c r="K2903" s="31" t="s">
        <v>5164</v>
      </c>
      <c r="L2903" s="31" t="s">
        <v>5278</v>
      </c>
      <c r="M2903" s="31" t="s">
        <v>5290</v>
      </c>
      <c r="N2903" s="31" t="s">
        <v>14049</v>
      </c>
      <c r="O2903" s="31" t="s">
        <v>4494</v>
      </c>
      <c r="P2903" s="31" t="s">
        <v>4495</v>
      </c>
      <c r="Q2903" s="31" t="s">
        <v>5168</v>
      </c>
    </row>
    <row r="2904" spans="1:17" hidden="1" x14ac:dyDescent="0.2">
      <c r="A2904" s="31" t="s">
        <v>14050</v>
      </c>
      <c r="B2904" s="31" t="s">
        <v>14051</v>
      </c>
      <c r="C2904" s="31" t="s">
        <v>14052</v>
      </c>
      <c r="D2904" s="31"/>
      <c r="E2904" s="31" t="s">
        <v>5171</v>
      </c>
      <c r="F2904" s="31" t="s">
        <v>3948</v>
      </c>
      <c r="G2904" s="47"/>
      <c r="H2904" s="33">
        <v>0</v>
      </c>
      <c r="I2904" s="31" t="s">
        <v>5252</v>
      </c>
      <c r="J2904" s="31" t="s">
        <v>5253</v>
      </c>
      <c r="K2904" s="31" t="s">
        <v>5164</v>
      </c>
      <c r="L2904" s="31" t="s">
        <v>5165</v>
      </c>
      <c r="M2904" s="31" t="s">
        <v>7808</v>
      </c>
      <c r="N2904" s="31"/>
      <c r="O2904" s="31" t="s">
        <v>4494</v>
      </c>
      <c r="P2904" s="31" t="s">
        <v>4495</v>
      </c>
      <c r="Q2904" s="31" t="s">
        <v>5168</v>
      </c>
    </row>
    <row r="2905" spans="1:17" hidden="1" x14ac:dyDescent="0.2">
      <c r="A2905" s="31" t="s">
        <v>14053</v>
      </c>
      <c r="B2905" s="31" t="s">
        <v>14054</v>
      </c>
      <c r="C2905" s="31" t="s">
        <v>14055</v>
      </c>
      <c r="D2905" s="31"/>
      <c r="E2905" s="31" t="s">
        <v>5171</v>
      </c>
      <c r="F2905" s="31" t="s">
        <v>3948</v>
      </c>
      <c r="G2905" s="47"/>
      <c r="H2905" s="33">
        <v>0</v>
      </c>
      <c r="I2905" s="31" t="s">
        <v>5179</v>
      </c>
      <c r="J2905" s="31" t="s">
        <v>5180</v>
      </c>
      <c r="K2905" s="31" t="s">
        <v>5164</v>
      </c>
      <c r="L2905" s="31" t="s">
        <v>5165</v>
      </c>
      <c r="M2905" s="31" t="s">
        <v>5305</v>
      </c>
      <c r="N2905" s="31"/>
      <c r="O2905" s="31" t="s">
        <v>4494</v>
      </c>
      <c r="P2905" s="31" t="s">
        <v>4495</v>
      </c>
      <c r="Q2905" s="31" t="s">
        <v>5168</v>
      </c>
    </row>
    <row r="2906" spans="1:17" hidden="1" x14ac:dyDescent="0.2">
      <c r="A2906" s="31" t="s">
        <v>14056</v>
      </c>
      <c r="B2906" s="31" t="s">
        <v>14057</v>
      </c>
      <c r="C2906" s="31" t="s">
        <v>14058</v>
      </c>
      <c r="D2906" s="31"/>
      <c r="E2906" s="31" t="s">
        <v>5171</v>
      </c>
      <c r="F2906" s="31" t="s">
        <v>3948</v>
      </c>
      <c r="G2906" s="47"/>
      <c r="H2906" s="33">
        <v>0</v>
      </c>
      <c r="I2906" s="31" t="s">
        <v>5218</v>
      </c>
      <c r="J2906" s="31" t="s">
        <v>5219</v>
      </c>
      <c r="K2906" s="31" t="s">
        <v>5164</v>
      </c>
      <c r="L2906" s="31" t="s">
        <v>5165</v>
      </c>
      <c r="M2906" s="31" t="s">
        <v>6869</v>
      </c>
      <c r="N2906" s="31"/>
      <c r="O2906" s="31" t="s">
        <v>4494</v>
      </c>
      <c r="P2906" s="31" t="s">
        <v>4495</v>
      </c>
      <c r="Q2906" s="31" t="s">
        <v>5168</v>
      </c>
    </row>
    <row r="2907" spans="1:17" hidden="1" x14ac:dyDescent="0.2">
      <c r="A2907" s="31" t="s">
        <v>14059</v>
      </c>
      <c r="B2907" s="31" t="s">
        <v>14060</v>
      </c>
      <c r="C2907" s="31" t="s">
        <v>14061</v>
      </c>
      <c r="D2907" s="31"/>
      <c r="E2907" s="31" t="s">
        <v>5171</v>
      </c>
      <c r="F2907" s="31" t="s">
        <v>3948</v>
      </c>
      <c r="G2907" s="47"/>
      <c r="H2907" s="33">
        <v>0</v>
      </c>
      <c r="I2907" s="31" t="s">
        <v>5252</v>
      </c>
      <c r="J2907" s="31" t="s">
        <v>5253</v>
      </c>
      <c r="K2907" s="31" t="s">
        <v>5164</v>
      </c>
      <c r="L2907" s="31" t="s">
        <v>5165</v>
      </c>
      <c r="M2907" s="31" t="s">
        <v>7808</v>
      </c>
      <c r="N2907" s="31"/>
      <c r="O2907" s="31" t="s">
        <v>4494</v>
      </c>
      <c r="P2907" s="31" t="s">
        <v>4495</v>
      </c>
      <c r="Q2907" s="31" t="s">
        <v>5168</v>
      </c>
    </row>
    <row r="2908" spans="1:17" hidden="1" x14ac:dyDescent="0.2">
      <c r="A2908" s="31" t="s">
        <v>14062</v>
      </c>
      <c r="B2908" s="31" t="s">
        <v>14063</v>
      </c>
      <c r="C2908" s="31" t="s">
        <v>14064</v>
      </c>
      <c r="D2908" s="31"/>
      <c r="E2908" s="31" t="s">
        <v>5171</v>
      </c>
      <c r="F2908" s="31" t="s">
        <v>3948</v>
      </c>
      <c r="G2908" s="47"/>
      <c r="H2908" s="33">
        <v>0</v>
      </c>
      <c r="I2908" s="31" t="s">
        <v>5252</v>
      </c>
      <c r="J2908" s="31" t="s">
        <v>5253</v>
      </c>
      <c r="K2908" s="31" t="s">
        <v>5164</v>
      </c>
      <c r="L2908" s="31" t="s">
        <v>5165</v>
      </c>
      <c r="M2908" s="31" t="s">
        <v>5543</v>
      </c>
      <c r="N2908" s="31"/>
      <c r="O2908" s="31" t="s">
        <v>4494</v>
      </c>
      <c r="P2908" s="31" t="s">
        <v>4495</v>
      </c>
      <c r="Q2908" s="31" t="s">
        <v>5168</v>
      </c>
    </row>
    <row r="2909" spans="1:17" hidden="1" x14ac:dyDescent="0.2">
      <c r="A2909" s="31" t="s">
        <v>14065</v>
      </c>
      <c r="B2909" s="31" t="s">
        <v>14066</v>
      </c>
      <c r="C2909" s="31" t="s">
        <v>14067</v>
      </c>
      <c r="D2909" s="31"/>
      <c r="E2909" s="31" t="s">
        <v>5171</v>
      </c>
      <c r="F2909" s="31" t="s">
        <v>3948</v>
      </c>
      <c r="G2909" s="47"/>
      <c r="H2909" s="33">
        <v>0</v>
      </c>
      <c r="I2909" s="31" t="s">
        <v>5252</v>
      </c>
      <c r="J2909" s="31" t="s">
        <v>5253</v>
      </c>
      <c r="K2909" s="31" t="s">
        <v>5164</v>
      </c>
      <c r="L2909" s="31" t="s">
        <v>5165</v>
      </c>
      <c r="M2909" s="31" t="s">
        <v>5166</v>
      </c>
      <c r="N2909" s="31"/>
      <c r="O2909" s="31" t="s">
        <v>4494</v>
      </c>
      <c r="P2909" s="31" t="s">
        <v>4495</v>
      </c>
      <c r="Q2909" s="31" t="s">
        <v>5168</v>
      </c>
    </row>
    <row r="2910" spans="1:17" hidden="1" x14ac:dyDescent="0.2">
      <c r="A2910" s="31" t="s">
        <v>14068</v>
      </c>
      <c r="B2910" s="31" t="s">
        <v>14069</v>
      </c>
      <c r="C2910" s="31" t="s">
        <v>14070</v>
      </c>
      <c r="D2910" s="31"/>
      <c r="E2910" s="31" t="s">
        <v>5419</v>
      </c>
      <c r="F2910" s="31" t="s">
        <v>3948</v>
      </c>
      <c r="G2910" s="47"/>
      <c r="H2910" s="33">
        <v>0</v>
      </c>
      <c r="I2910" s="31" t="s">
        <v>5294</v>
      </c>
      <c r="J2910" s="31" t="s">
        <v>5295</v>
      </c>
      <c r="K2910" s="31" t="s">
        <v>5164</v>
      </c>
      <c r="L2910" s="31" t="s">
        <v>5631</v>
      </c>
      <c r="M2910" s="31" t="s">
        <v>5297</v>
      </c>
      <c r="N2910" s="31"/>
      <c r="O2910" s="31" t="s">
        <v>4494</v>
      </c>
      <c r="P2910" s="31" t="s">
        <v>4495</v>
      </c>
      <c r="Q2910" s="31" t="s">
        <v>5168</v>
      </c>
    </row>
    <row r="2911" spans="1:17" hidden="1" x14ac:dyDescent="0.2">
      <c r="A2911" s="31" t="s">
        <v>14071</v>
      </c>
      <c r="B2911" s="31" t="s">
        <v>14072</v>
      </c>
      <c r="C2911" s="31" t="s">
        <v>14073</v>
      </c>
      <c r="D2911" s="31"/>
      <c r="E2911" s="31" t="s">
        <v>5419</v>
      </c>
      <c r="F2911" s="31" t="s">
        <v>3948</v>
      </c>
      <c r="G2911" s="47"/>
      <c r="H2911" s="33">
        <v>0</v>
      </c>
      <c r="I2911" s="31" t="s">
        <v>5294</v>
      </c>
      <c r="J2911" s="31" t="s">
        <v>5295</v>
      </c>
      <c r="K2911" s="31" t="s">
        <v>5164</v>
      </c>
      <c r="L2911" s="31" t="s">
        <v>5631</v>
      </c>
      <c r="M2911" s="31" t="s">
        <v>5297</v>
      </c>
      <c r="N2911" s="31"/>
      <c r="O2911" s="31" t="s">
        <v>4494</v>
      </c>
      <c r="P2911" s="31" t="s">
        <v>4495</v>
      </c>
      <c r="Q2911" s="31" t="s">
        <v>5168</v>
      </c>
    </row>
    <row r="2912" spans="1:17" hidden="1" x14ac:dyDescent="0.2">
      <c r="A2912" s="31" t="s">
        <v>14074</v>
      </c>
      <c r="B2912" s="31" t="s">
        <v>14075</v>
      </c>
      <c r="C2912" s="31" t="s">
        <v>14076</v>
      </c>
      <c r="D2912" s="31"/>
      <c r="E2912" s="31" t="s">
        <v>5419</v>
      </c>
      <c r="F2912" s="31" t="s">
        <v>3948</v>
      </c>
      <c r="G2912" s="47"/>
      <c r="H2912" s="33">
        <v>0</v>
      </c>
      <c r="I2912" s="31" t="s">
        <v>5294</v>
      </c>
      <c r="J2912" s="31" t="s">
        <v>5295</v>
      </c>
      <c r="K2912" s="31" t="s">
        <v>5164</v>
      </c>
      <c r="L2912" s="31" t="s">
        <v>5631</v>
      </c>
      <c r="M2912" s="31" t="s">
        <v>5297</v>
      </c>
      <c r="N2912" s="31"/>
      <c r="O2912" s="31" t="s">
        <v>4494</v>
      </c>
      <c r="P2912" s="31" t="s">
        <v>4495</v>
      </c>
      <c r="Q2912" s="31" t="s">
        <v>5168</v>
      </c>
    </row>
    <row r="2913" spans="1:17" hidden="1" x14ac:dyDescent="0.2">
      <c r="A2913" s="31" t="s">
        <v>14077</v>
      </c>
      <c r="B2913" s="31" t="s">
        <v>14078</v>
      </c>
      <c r="C2913" s="31" t="s">
        <v>14079</v>
      </c>
      <c r="D2913" s="31"/>
      <c r="E2913" s="31" t="s">
        <v>5419</v>
      </c>
      <c r="F2913" s="31" t="s">
        <v>3948</v>
      </c>
      <c r="G2913" s="47"/>
      <c r="H2913" s="33">
        <v>0</v>
      </c>
      <c r="I2913" s="31" t="s">
        <v>5294</v>
      </c>
      <c r="J2913" s="31" t="s">
        <v>5295</v>
      </c>
      <c r="K2913" s="31" t="s">
        <v>5164</v>
      </c>
      <c r="L2913" s="31" t="s">
        <v>5631</v>
      </c>
      <c r="M2913" s="31" t="s">
        <v>5297</v>
      </c>
      <c r="N2913" s="31"/>
      <c r="O2913" s="31" t="s">
        <v>4494</v>
      </c>
      <c r="P2913" s="31" t="s">
        <v>4495</v>
      </c>
      <c r="Q2913" s="31" t="s">
        <v>5168</v>
      </c>
    </row>
    <row r="2914" spans="1:17" hidden="1" x14ac:dyDescent="0.2">
      <c r="A2914" s="31" t="s">
        <v>14080</v>
      </c>
      <c r="B2914" s="31" t="s">
        <v>14081</v>
      </c>
      <c r="C2914" s="31" t="s">
        <v>14082</v>
      </c>
      <c r="D2914" s="31"/>
      <c r="E2914" s="31" t="s">
        <v>5419</v>
      </c>
      <c r="F2914" s="31" t="s">
        <v>3948</v>
      </c>
      <c r="G2914" s="47"/>
      <c r="H2914" s="33">
        <v>0</v>
      </c>
      <c r="I2914" s="31" t="s">
        <v>5421</v>
      </c>
      <c r="J2914" s="31" t="s">
        <v>5422</v>
      </c>
      <c r="K2914" s="31" t="s">
        <v>5164</v>
      </c>
      <c r="L2914" s="31" t="s">
        <v>5278</v>
      </c>
      <c r="M2914" s="31" t="s">
        <v>5627</v>
      </c>
      <c r="N2914" s="31"/>
      <c r="O2914" s="31" t="s">
        <v>4494</v>
      </c>
      <c r="P2914" s="31" t="s">
        <v>4495</v>
      </c>
      <c r="Q2914" s="31" t="s">
        <v>5168</v>
      </c>
    </row>
    <row r="2915" spans="1:17" hidden="1" x14ac:dyDescent="0.2">
      <c r="A2915" s="31" t="s">
        <v>14083</v>
      </c>
      <c r="B2915" s="31" t="s">
        <v>14084</v>
      </c>
      <c r="C2915" s="31" t="s">
        <v>14085</v>
      </c>
      <c r="D2915" s="31"/>
      <c r="E2915" s="31" t="s">
        <v>5419</v>
      </c>
      <c r="F2915" s="31" t="s">
        <v>3948</v>
      </c>
      <c r="G2915" s="47"/>
      <c r="H2915" s="33">
        <v>0</v>
      </c>
      <c r="I2915" s="31" t="s">
        <v>5661</v>
      </c>
      <c r="J2915" s="31" t="s">
        <v>5662</v>
      </c>
      <c r="K2915" s="31" t="s">
        <v>5164</v>
      </c>
      <c r="L2915" s="31" t="s">
        <v>5278</v>
      </c>
      <c r="M2915" s="31" t="s">
        <v>5819</v>
      </c>
      <c r="N2915" s="31"/>
      <c r="O2915" s="31" t="s">
        <v>4494</v>
      </c>
      <c r="P2915" s="31" t="s">
        <v>4495</v>
      </c>
      <c r="Q2915" s="31" t="s">
        <v>5168</v>
      </c>
    </row>
    <row r="2916" spans="1:17" hidden="1" x14ac:dyDescent="0.2">
      <c r="A2916" s="31" t="s">
        <v>14086</v>
      </c>
      <c r="B2916" s="31" t="s">
        <v>14087</v>
      </c>
      <c r="C2916" s="31" t="s">
        <v>14088</v>
      </c>
      <c r="D2916" s="31"/>
      <c r="E2916" s="31" t="s">
        <v>5419</v>
      </c>
      <c r="F2916" s="31" t="s">
        <v>3948</v>
      </c>
      <c r="G2916" s="47"/>
      <c r="H2916" s="33">
        <v>0</v>
      </c>
      <c r="I2916" s="31" t="s">
        <v>5661</v>
      </c>
      <c r="J2916" s="31" t="s">
        <v>5662</v>
      </c>
      <c r="K2916" s="31" t="s">
        <v>5164</v>
      </c>
      <c r="L2916" s="31" t="s">
        <v>5278</v>
      </c>
      <c r="M2916" s="31" t="s">
        <v>5290</v>
      </c>
      <c r="N2916" s="31"/>
      <c r="O2916" s="31" t="s">
        <v>4494</v>
      </c>
      <c r="P2916" s="31" t="s">
        <v>4495</v>
      </c>
      <c r="Q2916" s="31" t="s">
        <v>5168</v>
      </c>
    </row>
    <row r="2917" spans="1:17" hidden="1" x14ac:dyDescent="0.2">
      <c r="A2917" s="31" t="s">
        <v>14089</v>
      </c>
      <c r="B2917" s="31" t="s">
        <v>14090</v>
      </c>
      <c r="C2917" s="31" t="s">
        <v>14091</v>
      </c>
      <c r="D2917" s="31"/>
      <c r="E2917" s="31" t="s">
        <v>5419</v>
      </c>
      <c r="F2917" s="31" t="s">
        <v>3948</v>
      </c>
      <c r="G2917" s="47"/>
      <c r="H2917" s="33">
        <v>0</v>
      </c>
      <c r="I2917" s="31" t="s">
        <v>5661</v>
      </c>
      <c r="J2917" s="31" t="s">
        <v>5662</v>
      </c>
      <c r="K2917" s="31" t="s">
        <v>5164</v>
      </c>
      <c r="L2917" s="31" t="s">
        <v>5278</v>
      </c>
      <c r="M2917" s="31" t="s">
        <v>5774</v>
      </c>
      <c r="N2917" s="31"/>
      <c r="O2917" s="31" t="s">
        <v>4494</v>
      </c>
      <c r="P2917" s="31" t="s">
        <v>4495</v>
      </c>
      <c r="Q2917" s="31" t="s">
        <v>5168</v>
      </c>
    </row>
    <row r="2918" spans="1:17" hidden="1" x14ac:dyDescent="0.2">
      <c r="A2918" s="31" t="s">
        <v>14092</v>
      </c>
      <c r="B2918" s="31" t="s">
        <v>14093</v>
      </c>
      <c r="C2918" s="31" t="s">
        <v>14094</v>
      </c>
      <c r="D2918" s="31"/>
      <c r="E2918" s="31" t="s">
        <v>5419</v>
      </c>
      <c r="F2918" s="31" t="s">
        <v>3948</v>
      </c>
      <c r="G2918" s="47"/>
      <c r="H2918" s="33">
        <v>0</v>
      </c>
      <c r="I2918" s="31" t="s">
        <v>5661</v>
      </c>
      <c r="J2918" s="31" t="s">
        <v>5662</v>
      </c>
      <c r="K2918" s="31" t="s">
        <v>5164</v>
      </c>
      <c r="L2918" s="31" t="s">
        <v>5278</v>
      </c>
      <c r="M2918" s="31" t="s">
        <v>5663</v>
      </c>
      <c r="N2918" s="31"/>
      <c r="O2918" s="31" t="s">
        <v>4494</v>
      </c>
      <c r="P2918" s="31" t="s">
        <v>4495</v>
      </c>
      <c r="Q2918" s="31" t="s">
        <v>5168</v>
      </c>
    </row>
    <row r="2919" spans="1:17" hidden="1" x14ac:dyDescent="0.2">
      <c r="A2919" s="31" t="s">
        <v>14095</v>
      </c>
      <c r="B2919" s="31" t="s">
        <v>14096</v>
      </c>
      <c r="C2919" s="31" t="s">
        <v>14097</v>
      </c>
      <c r="D2919" s="31"/>
      <c r="E2919" s="31" t="s">
        <v>5419</v>
      </c>
      <c r="F2919" s="31" t="s">
        <v>3948</v>
      </c>
      <c r="G2919" s="47"/>
      <c r="H2919" s="33">
        <v>0</v>
      </c>
      <c r="I2919" s="31" t="s">
        <v>5421</v>
      </c>
      <c r="J2919" s="31" t="s">
        <v>5422</v>
      </c>
      <c r="K2919" s="31" t="s">
        <v>5164</v>
      </c>
      <c r="L2919" s="31" t="s">
        <v>5278</v>
      </c>
      <c r="M2919" s="31" t="s">
        <v>5279</v>
      </c>
      <c r="N2919" s="31"/>
      <c r="O2919" s="31" t="s">
        <v>4494</v>
      </c>
      <c r="P2919" s="31" t="s">
        <v>4495</v>
      </c>
      <c r="Q2919" s="31" t="s">
        <v>5168</v>
      </c>
    </row>
    <row r="2920" spans="1:17" hidden="1" x14ac:dyDescent="0.2">
      <c r="A2920" s="31" t="s">
        <v>14098</v>
      </c>
      <c r="B2920" s="31" t="s">
        <v>14099</v>
      </c>
      <c r="C2920" s="31" t="s">
        <v>14100</v>
      </c>
      <c r="D2920" s="31"/>
      <c r="E2920" s="31" t="s">
        <v>5419</v>
      </c>
      <c r="F2920" s="31" t="s">
        <v>3948</v>
      </c>
      <c r="G2920" s="47"/>
      <c r="H2920" s="33">
        <v>0</v>
      </c>
      <c r="I2920" s="31" t="s">
        <v>5661</v>
      </c>
      <c r="J2920" s="31" t="s">
        <v>5662</v>
      </c>
      <c r="K2920" s="31" t="s">
        <v>5164</v>
      </c>
      <c r="L2920" s="31" t="s">
        <v>5278</v>
      </c>
      <c r="M2920" s="31" t="s">
        <v>11041</v>
      </c>
      <c r="N2920" s="31"/>
      <c r="O2920" s="31" t="s">
        <v>4494</v>
      </c>
      <c r="P2920" s="31" t="s">
        <v>4495</v>
      </c>
      <c r="Q2920" s="31" t="s">
        <v>5168</v>
      </c>
    </row>
    <row r="2921" spans="1:17" hidden="1" x14ac:dyDescent="0.2">
      <c r="A2921" s="31" t="s">
        <v>14101</v>
      </c>
      <c r="B2921" s="31" t="s">
        <v>14102</v>
      </c>
      <c r="C2921" s="31" t="s">
        <v>14103</v>
      </c>
      <c r="D2921" s="31"/>
      <c r="E2921" s="31" t="s">
        <v>5419</v>
      </c>
      <c r="F2921" s="31" t="s">
        <v>3948</v>
      </c>
      <c r="G2921" s="47"/>
      <c r="H2921" s="33">
        <v>0</v>
      </c>
      <c r="I2921" s="31" t="s">
        <v>5661</v>
      </c>
      <c r="J2921" s="31" t="s">
        <v>5662</v>
      </c>
      <c r="K2921" s="31" t="s">
        <v>5164</v>
      </c>
      <c r="L2921" s="31" t="s">
        <v>5278</v>
      </c>
      <c r="M2921" s="31" t="s">
        <v>14104</v>
      </c>
      <c r="N2921" s="31"/>
      <c r="O2921" s="31" t="s">
        <v>4494</v>
      </c>
      <c r="P2921" s="31" t="s">
        <v>4495</v>
      </c>
      <c r="Q2921" s="31" t="s">
        <v>5168</v>
      </c>
    </row>
    <row r="2922" spans="1:17" hidden="1" x14ac:dyDescent="0.2">
      <c r="A2922" s="31" t="s">
        <v>14105</v>
      </c>
      <c r="B2922" s="31" t="s">
        <v>14106</v>
      </c>
      <c r="C2922" s="31" t="s">
        <v>14107</v>
      </c>
      <c r="D2922" s="31"/>
      <c r="E2922" s="31" t="s">
        <v>5419</v>
      </c>
      <c r="F2922" s="31" t="s">
        <v>3948</v>
      </c>
      <c r="G2922" s="47"/>
      <c r="H2922" s="33">
        <v>0</v>
      </c>
      <c r="I2922" s="31" t="s">
        <v>5421</v>
      </c>
      <c r="J2922" s="31" t="s">
        <v>5422</v>
      </c>
      <c r="K2922" s="31" t="s">
        <v>5164</v>
      </c>
      <c r="L2922" s="31" t="s">
        <v>5278</v>
      </c>
      <c r="M2922" s="31" t="s">
        <v>5794</v>
      </c>
      <c r="N2922" s="31"/>
      <c r="O2922" s="31" t="s">
        <v>4494</v>
      </c>
      <c r="P2922" s="31" t="s">
        <v>4495</v>
      </c>
      <c r="Q2922" s="31" t="s">
        <v>5168</v>
      </c>
    </row>
    <row r="2923" spans="1:17" hidden="1" x14ac:dyDescent="0.2">
      <c r="A2923" s="31" t="s">
        <v>14108</v>
      </c>
      <c r="B2923" s="31" t="s">
        <v>14109</v>
      </c>
      <c r="C2923" s="31" t="s">
        <v>14110</v>
      </c>
      <c r="D2923" s="31"/>
      <c r="E2923" s="31" t="s">
        <v>5171</v>
      </c>
      <c r="F2923" s="31" t="s">
        <v>14111</v>
      </c>
      <c r="G2923" s="47"/>
      <c r="H2923" s="33">
        <v>0</v>
      </c>
      <c r="I2923" s="31"/>
      <c r="J2923" s="31"/>
      <c r="K2923" s="31" t="s">
        <v>5164</v>
      </c>
      <c r="L2923" s="31" t="s">
        <v>5165</v>
      </c>
      <c r="M2923" s="31" t="s">
        <v>5192</v>
      </c>
      <c r="N2923" s="31"/>
      <c r="O2923" s="31" t="s">
        <v>14108</v>
      </c>
      <c r="P2923" s="31" t="s">
        <v>14109</v>
      </c>
      <c r="Q2923" s="31" t="s">
        <v>5168</v>
      </c>
    </row>
    <row r="2924" spans="1:17" hidden="1" x14ac:dyDescent="0.2">
      <c r="A2924" s="31" t="s">
        <v>14112</v>
      </c>
      <c r="B2924" s="31" t="s">
        <v>14113</v>
      </c>
      <c r="C2924" s="31" t="s">
        <v>14114</v>
      </c>
      <c r="D2924" s="31"/>
      <c r="E2924" s="31" t="s">
        <v>5171</v>
      </c>
      <c r="F2924" s="31" t="s">
        <v>14115</v>
      </c>
      <c r="G2924" s="47"/>
      <c r="H2924" s="33">
        <v>0</v>
      </c>
      <c r="I2924" s="31" t="s">
        <v>5597</v>
      </c>
      <c r="J2924" s="31" t="s">
        <v>5598</v>
      </c>
      <c r="K2924" s="31" t="s">
        <v>5164</v>
      </c>
      <c r="L2924" s="31" t="s">
        <v>5165</v>
      </c>
      <c r="M2924" s="31" t="s">
        <v>5181</v>
      </c>
      <c r="N2924" s="31"/>
      <c r="O2924" s="31" t="s">
        <v>14112</v>
      </c>
      <c r="P2924" s="31" t="s">
        <v>14113</v>
      </c>
      <c r="Q2924" s="31" t="s">
        <v>5168</v>
      </c>
    </row>
    <row r="2925" spans="1:17" hidden="1" x14ac:dyDescent="0.2">
      <c r="A2925" s="31" t="s">
        <v>14116</v>
      </c>
      <c r="B2925" s="31" t="s">
        <v>14117</v>
      </c>
      <c r="C2925" s="31" t="s">
        <v>14118</v>
      </c>
      <c r="D2925" s="31"/>
      <c r="E2925" s="31"/>
      <c r="F2925" s="31" t="s">
        <v>14119</v>
      </c>
      <c r="G2925" s="47"/>
      <c r="H2925" s="33">
        <v>0</v>
      </c>
      <c r="I2925" s="31"/>
      <c r="J2925" s="31"/>
      <c r="K2925" s="31" t="s">
        <v>5164</v>
      </c>
      <c r="L2925" s="31" t="s">
        <v>5165</v>
      </c>
      <c r="M2925" s="31" t="s">
        <v>6869</v>
      </c>
      <c r="N2925" s="31"/>
      <c r="O2925" s="31" t="s">
        <v>14116</v>
      </c>
      <c r="P2925" s="31" t="s">
        <v>14117</v>
      </c>
      <c r="Q2925" s="31" t="s">
        <v>5168</v>
      </c>
    </row>
    <row r="2926" spans="1:17" hidden="1" x14ac:dyDescent="0.2">
      <c r="A2926" s="31" t="s">
        <v>14120</v>
      </c>
      <c r="B2926" s="31" t="s">
        <v>14121</v>
      </c>
      <c r="C2926" s="31" t="s">
        <v>14122</v>
      </c>
      <c r="D2926" s="31"/>
      <c r="E2926" s="31" t="s">
        <v>14123</v>
      </c>
      <c r="F2926" s="31" t="s">
        <v>14124</v>
      </c>
      <c r="G2926" s="47">
        <v>60</v>
      </c>
      <c r="H2926" s="33">
        <v>0</v>
      </c>
      <c r="I2926" s="31"/>
      <c r="J2926" s="31"/>
      <c r="K2926" s="31" t="s">
        <v>5164</v>
      </c>
      <c r="L2926" s="31" t="s">
        <v>5165</v>
      </c>
      <c r="M2926" s="31" t="s">
        <v>5181</v>
      </c>
      <c r="N2926" s="31"/>
      <c r="O2926" s="31" t="s">
        <v>14125</v>
      </c>
      <c r="P2926" s="31" t="s">
        <v>14121</v>
      </c>
      <c r="Q2926" s="31" t="s">
        <v>5168</v>
      </c>
    </row>
    <row r="2927" spans="1:17" hidden="1" x14ac:dyDescent="0.2">
      <c r="A2927" s="31" t="s">
        <v>14126</v>
      </c>
      <c r="B2927" s="31" t="s">
        <v>14127</v>
      </c>
      <c r="C2927" s="31" t="s">
        <v>14128</v>
      </c>
      <c r="D2927" s="31"/>
      <c r="E2927" s="31" t="s">
        <v>14123</v>
      </c>
      <c r="F2927" s="31" t="s">
        <v>14129</v>
      </c>
      <c r="G2927" s="47">
        <v>60</v>
      </c>
      <c r="H2927" s="33">
        <v>0</v>
      </c>
      <c r="I2927" s="31" t="s">
        <v>5212</v>
      </c>
      <c r="J2927" s="31" t="s">
        <v>5213</v>
      </c>
      <c r="K2927" s="31" t="s">
        <v>5164</v>
      </c>
      <c r="L2927" s="31" t="s">
        <v>5565</v>
      </c>
      <c r="M2927" s="31" t="s">
        <v>5239</v>
      </c>
      <c r="N2927" s="31" t="s">
        <v>14130</v>
      </c>
      <c r="O2927" s="31" t="s">
        <v>14125</v>
      </c>
      <c r="P2927" s="31" t="s">
        <v>14121</v>
      </c>
      <c r="Q2927" s="31" t="s">
        <v>5168</v>
      </c>
    </row>
    <row r="2928" spans="1:17" hidden="1" x14ac:dyDescent="0.2">
      <c r="A2928" s="31" t="s">
        <v>14131</v>
      </c>
      <c r="B2928" s="31" t="s">
        <v>14132</v>
      </c>
      <c r="C2928" s="31" t="s">
        <v>14133</v>
      </c>
      <c r="D2928" s="31"/>
      <c r="E2928" s="31" t="s">
        <v>14123</v>
      </c>
      <c r="F2928" s="31" t="s">
        <v>14134</v>
      </c>
      <c r="G2928" s="47">
        <v>60</v>
      </c>
      <c r="H2928" s="33">
        <v>0</v>
      </c>
      <c r="I2928" s="31" t="s">
        <v>5212</v>
      </c>
      <c r="J2928" s="31" t="s">
        <v>5213</v>
      </c>
      <c r="K2928" s="31" t="s">
        <v>5164</v>
      </c>
      <c r="L2928" s="31" t="s">
        <v>14135</v>
      </c>
      <c r="M2928" s="31" t="s">
        <v>5239</v>
      </c>
      <c r="N2928" s="31"/>
      <c r="O2928" s="31" t="s">
        <v>14125</v>
      </c>
      <c r="P2928" s="31" t="s">
        <v>14121</v>
      </c>
      <c r="Q2928" s="31" t="s">
        <v>5168</v>
      </c>
    </row>
    <row r="2929" spans="1:17" hidden="1" x14ac:dyDescent="0.2">
      <c r="A2929" s="31" t="s">
        <v>14136</v>
      </c>
      <c r="B2929" s="31" t="s">
        <v>14137</v>
      </c>
      <c r="C2929" s="31" t="s">
        <v>14138</v>
      </c>
      <c r="D2929" s="31"/>
      <c r="E2929" s="31" t="s">
        <v>14123</v>
      </c>
      <c r="F2929" s="31" t="s">
        <v>14139</v>
      </c>
      <c r="G2929" s="47">
        <v>60</v>
      </c>
      <c r="H2929" s="33">
        <v>0</v>
      </c>
      <c r="I2929" s="31" t="s">
        <v>5212</v>
      </c>
      <c r="J2929" s="31" t="s">
        <v>5213</v>
      </c>
      <c r="K2929" s="31" t="s">
        <v>5164</v>
      </c>
      <c r="L2929" s="31" t="s">
        <v>5539</v>
      </c>
      <c r="M2929" s="31" t="s">
        <v>5239</v>
      </c>
      <c r="N2929" s="31" t="s">
        <v>14140</v>
      </c>
      <c r="O2929" s="31" t="s">
        <v>14125</v>
      </c>
      <c r="P2929" s="31" t="s">
        <v>14121</v>
      </c>
      <c r="Q2929" s="31" t="s">
        <v>5168</v>
      </c>
    </row>
    <row r="2930" spans="1:17" hidden="1" x14ac:dyDescent="0.2">
      <c r="A2930" s="31" t="s">
        <v>14141</v>
      </c>
      <c r="B2930" s="31" t="s">
        <v>14142</v>
      </c>
      <c r="C2930" s="31" t="s">
        <v>14143</v>
      </c>
      <c r="D2930" s="31"/>
      <c r="E2930" s="31" t="s">
        <v>14144</v>
      </c>
      <c r="F2930" s="31" t="s">
        <v>14145</v>
      </c>
      <c r="G2930" s="47">
        <v>60</v>
      </c>
      <c r="H2930" s="33">
        <v>0</v>
      </c>
      <c r="I2930" s="31" t="s">
        <v>5294</v>
      </c>
      <c r="J2930" s="31" t="s">
        <v>5295</v>
      </c>
      <c r="K2930" s="31" t="s">
        <v>5164</v>
      </c>
      <c r="L2930" s="31" t="s">
        <v>8869</v>
      </c>
      <c r="M2930" s="31" t="s">
        <v>5297</v>
      </c>
      <c r="N2930" s="31"/>
      <c r="O2930" s="31" t="s">
        <v>14125</v>
      </c>
      <c r="P2930" s="31" t="s">
        <v>14121</v>
      </c>
      <c r="Q2930" s="31" t="s">
        <v>5168</v>
      </c>
    </row>
    <row r="2931" spans="1:17" hidden="1" x14ac:dyDescent="0.2">
      <c r="A2931" s="31" t="s">
        <v>14146</v>
      </c>
      <c r="B2931" s="31" t="s">
        <v>14147</v>
      </c>
      <c r="C2931" s="31" t="s">
        <v>14148</v>
      </c>
      <c r="D2931" s="31"/>
      <c r="E2931" s="31" t="s">
        <v>14123</v>
      </c>
      <c r="F2931" s="31" t="s">
        <v>14149</v>
      </c>
      <c r="G2931" s="47">
        <v>60</v>
      </c>
      <c r="H2931" s="33">
        <v>0</v>
      </c>
      <c r="I2931" s="31" t="s">
        <v>5212</v>
      </c>
      <c r="J2931" s="31" t="s">
        <v>5213</v>
      </c>
      <c r="K2931" s="31" t="s">
        <v>5164</v>
      </c>
      <c r="L2931" s="31" t="s">
        <v>8911</v>
      </c>
      <c r="M2931" s="31" t="s">
        <v>5239</v>
      </c>
      <c r="N2931" s="31"/>
      <c r="O2931" s="31" t="s">
        <v>14125</v>
      </c>
      <c r="P2931" s="31" t="s">
        <v>14121</v>
      </c>
      <c r="Q2931" s="31" t="s">
        <v>5168</v>
      </c>
    </row>
    <row r="2932" spans="1:17" hidden="1" x14ac:dyDescent="0.2">
      <c r="A2932" s="31" t="s">
        <v>14150</v>
      </c>
      <c r="B2932" s="31" t="s">
        <v>14151</v>
      </c>
      <c r="C2932" s="31" t="s">
        <v>14152</v>
      </c>
      <c r="D2932" s="31"/>
      <c r="E2932" s="31" t="s">
        <v>14123</v>
      </c>
      <c r="F2932" s="31" t="s">
        <v>14153</v>
      </c>
      <c r="G2932" s="47">
        <v>60</v>
      </c>
      <c r="H2932" s="33">
        <v>0</v>
      </c>
      <c r="I2932" s="31" t="s">
        <v>5212</v>
      </c>
      <c r="J2932" s="31" t="s">
        <v>5213</v>
      </c>
      <c r="K2932" s="31" t="s">
        <v>5164</v>
      </c>
      <c r="L2932" s="31" t="s">
        <v>8757</v>
      </c>
      <c r="M2932" s="31" t="s">
        <v>5239</v>
      </c>
      <c r="N2932" s="31"/>
      <c r="O2932" s="31" t="s">
        <v>14125</v>
      </c>
      <c r="P2932" s="31" t="s">
        <v>14121</v>
      </c>
      <c r="Q2932" s="31" t="s">
        <v>5168</v>
      </c>
    </row>
    <row r="2933" spans="1:17" hidden="1" x14ac:dyDescent="0.2">
      <c r="A2933" s="31" t="s">
        <v>14154</v>
      </c>
      <c r="B2933" s="31" t="s">
        <v>14155</v>
      </c>
      <c r="C2933" s="31" t="s">
        <v>14156</v>
      </c>
      <c r="D2933" s="31"/>
      <c r="E2933" s="31" t="s">
        <v>14123</v>
      </c>
      <c r="F2933" s="31" t="s">
        <v>14157</v>
      </c>
      <c r="G2933" s="47">
        <v>60</v>
      </c>
      <c r="H2933" s="33">
        <v>0</v>
      </c>
      <c r="I2933" s="31" t="s">
        <v>5212</v>
      </c>
      <c r="J2933" s="31" t="s">
        <v>5213</v>
      </c>
      <c r="K2933" s="31" t="s">
        <v>5164</v>
      </c>
      <c r="L2933" s="31" t="s">
        <v>5494</v>
      </c>
      <c r="M2933" s="31" t="s">
        <v>5239</v>
      </c>
      <c r="N2933" s="31"/>
      <c r="O2933" s="31" t="s">
        <v>14125</v>
      </c>
      <c r="P2933" s="31" t="s">
        <v>14121</v>
      </c>
      <c r="Q2933" s="31" t="s">
        <v>5168</v>
      </c>
    </row>
    <row r="2934" spans="1:17" hidden="1" x14ac:dyDescent="0.2">
      <c r="A2934" s="31" t="s">
        <v>14158</v>
      </c>
      <c r="B2934" s="31" t="s">
        <v>14159</v>
      </c>
      <c r="C2934" s="31" t="s">
        <v>14160</v>
      </c>
      <c r="D2934" s="31"/>
      <c r="E2934" s="31" t="s">
        <v>14123</v>
      </c>
      <c r="F2934" s="31" t="s">
        <v>14161</v>
      </c>
      <c r="G2934" s="47">
        <v>60</v>
      </c>
      <c r="H2934" s="33">
        <v>0</v>
      </c>
      <c r="I2934" s="31" t="s">
        <v>5212</v>
      </c>
      <c r="J2934" s="31" t="s">
        <v>5213</v>
      </c>
      <c r="K2934" s="31" t="s">
        <v>5164</v>
      </c>
      <c r="L2934" s="31" t="s">
        <v>5238</v>
      </c>
      <c r="M2934" s="31" t="s">
        <v>5239</v>
      </c>
      <c r="N2934" s="31"/>
      <c r="O2934" s="31" t="s">
        <v>14125</v>
      </c>
      <c r="P2934" s="31" t="s">
        <v>14121</v>
      </c>
      <c r="Q2934" s="31" t="s">
        <v>5168</v>
      </c>
    </row>
    <row r="2935" spans="1:17" hidden="1" x14ac:dyDescent="0.2">
      <c r="A2935" s="31" t="s">
        <v>14162</v>
      </c>
      <c r="B2935" s="31" t="s">
        <v>14163</v>
      </c>
      <c r="C2935" s="31" t="s">
        <v>14164</v>
      </c>
      <c r="D2935" s="31"/>
      <c r="E2935" s="31" t="s">
        <v>14144</v>
      </c>
      <c r="F2935" s="31" t="s">
        <v>14165</v>
      </c>
      <c r="G2935" s="47">
        <v>60</v>
      </c>
      <c r="H2935" s="33">
        <v>0</v>
      </c>
      <c r="I2935" s="31" t="s">
        <v>5294</v>
      </c>
      <c r="J2935" s="31" t="s">
        <v>5295</v>
      </c>
      <c r="K2935" s="31" t="s">
        <v>5164</v>
      </c>
      <c r="L2935" s="31" t="s">
        <v>5641</v>
      </c>
      <c r="M2935" s="31" t="s">
        <v>5297</v>
      </c>
      <c r="N2935" s="31"/>
      <c r="O2935" s="31" t="s">
        <v>14125</v>
      </c>
      <c r="P2935" s="31" t="s">
        <v>14121</v>
      </c>
      <c r="Q2935" s="31" t="s">
        <v>5168</v>
      </c>
    </row>
    <row r="2936" spans="1:17" hidden="1" x14ac:dyDescent="0.2">
      <c r="A2936" s="31" t="s">
        <v>14166</v>
      </c>
      <c r="B2936" s="31" t="s">
        <v>14167</v>
      </c>
      <c r="C2936" s="31" t="s">
        <v>14168</v>
      </c>
      <c r="D2936" s="31"/>
      <c r="E2936" s="31" t="s">
        <v>14123</v>
      </c>
      <c r="F2936" s="31" t="s">
        <v>14169</v>
      </c>
      <c r="G2936" s="47">
        <v>60</v>
      </c>
      <c r="H2936" s="33">
        <v>0</v>
      </c>
      <c r="I2936" s="31" t="s">
        <v>5212</v>
      </c>
      <c r="J2936" s="31" t="s">
        <v>5213</v>
      </c>
      <c r="K2936" s="31" t="s">
        <v>5164</v>
      </c>
      <c r="L2936" s="31" t="s">
        <v>11952</v>
      </c>
      <c r="M2936" s="31" t="s">
        <v>5239</v>
      </c>
      <c r="N2936" s="31" t="s">
        <v>14170</v>
      </c>
      <c r="O2936" s="31" t="s">
        <v>14125</v>
      </c>
      <c r="P2936" s="31" t="s">
        <v>14121</v>
      </c>
      <c r="Q2936" s="31" t="s">
        <v>5168</v>
      </c>
    </row>
    <row r="2937" spans="1:17" hidden="1" x14ac:dyDescent="0.2">
      <c r="A2937" s="31" t="s">
        <v>14171</v>
      </c>
      <c r="B2937" s="31" t="s">
        <v>14172</v>
      </c>
      <c r="C2937" s="31" t="s">
        <v>14173</v>
      </c>
      <c r="D2937" s="31"/>
      <c r="E2937" s="31" t="s">
        <v>14123</v>
      </c>
      <c r="F2937" s="31" t="s">
        <v>14174</v>
      </c>
      <c r="G2937" s="47">
        <v>60</v>
      </c>
      <c r="H2937" s="33">
        <v>0</v>
      </c>
      <c r="I2937" s="31" t="s">
        <v>5212</v>
      </c>
      <c r="J2937" s="31" t="s">
        <v>5213</v>
      </c>
      <c r="K2937" s="31" t="s">
        <v>5164</v>
      </c>
      <c r="L2937" s="31" t="s">
        <v>5310</v>
      </c>
      <c r="M2937" s="31" t="s">
        <v>5239</v>
      </c>
      <c r="N2937" s="31"/>
      <c r="O2937" s="31" t="s">
        <v>14125</v>
      </c>
      <c r="P2937" s="31" t="s">
        <v>14121</v>
      </c>
      <c r="Q2937" s="31" t="s">
        <v>5168</v>
      </c>
    </row>
    <row r="2938" spans="1:17" hidden="1" x14ac:dyDescent="0.2">
      <c r="A2938" s="31" t="s">
        <v>14175</v>
      </c>
      <c r="B2938" s="31" t="s">
        <v>14176</v>
      </c>
      <c r="C2938" s="31" t="s">
        <v>14177</v>
      </c>
      <c r="D2938" s="31"/>
      <c r="E2938" s="31" t="s">
        <v>14144</v>
      </c>
      <c r="F2938" s="31" t="s">
        <v>14178</v>
      </c>
      <c r="G2938" s="47">
        <v>60</v>
      </c>
      <c r="H2938" s="33">
        <v>0</v>
      </c>
      <c r="I2938" s="31" t="s">
        <v>5294</v>
      </c>
      <c r="J2938" s="31" t="s">
        <v>5295</v>
      </c>
      <c r="K2938" s="31" t="s">
        <v>5164</v>
      </c>
      <c r="L2938" s="31" t="s">
        <v>14179</v>
      </c>
      <c r="M2938" s="31" t="s">
        <v>5297</v>
      </c>
      <c r="N2938" s="31"/>
      <c r="O2938" s="31" t="s">
        <v>14125</v>
      </c>
      <c r="P2938" s="31" t="s">
        <v>14121</v>
      </c>
      <c r="Q2938" s="31" t="s">
        <v>5168</v>
      </c>
    </row>
    <row r="2939" spans="1:17" hidden="1" x14ac:dyDescent="0.2">
      <c r="A2939" s="31" t="s">
        <v>14180</v>
      </c>
      <c r="B2939" s="31" t="s">
        <v>14181</v>
      </c>
      <c r="C2939" s="31" t="s">
        <v>14182</v>
      </c>
      <c r="D2939" s="31"/>
      <c r="E2939" s="31" t="s">
        <v>14144</v>
      </c>
      <c r="F2939" s="31" t="s">
        <v>14183</v>
      </c>
      <c r="G2939" s="47">
        <v>60</v>
      </c>
      <c r="H2939" s="33">
        <v>0</v>
      </c>
      <c r="I2939" s="31" t="s">
        <v>5294</v>
      </c>
      <c r="J2939" s="31" t="s">
        <v>5295</v>
      </c>
      <c r="K2939" s="31" t="s">
        <v>5164</v>
      </c>
      <c r="L2939" s="31" t="s">
        <v>10454</v>
      </c>
      <c r="M2939" s="31" t="s">
        <v>5297</v>
      </c>
      <c r="N2939" s="31"/>
      <c r="O2939" s="31" t="s">
        <v>14125</v>
      </c>
      <c r="P2939" s="31" t="s">
        <v>14121</v>
      </c>
      <c r="Q2939" s="31" t="s">
        <v>5168</v>
      </c>
    </row>
    <row r="2940" spans="1:17" hidden="1" x14ac:dyDescent="0.2">
      <c r="A2940" s="31" t="s">
        <v>14184</v>
      </c>
      <c r="B2940" s="31" t="s">
        <v>14185</v>
      </c>
      <c r="C2940" s="31" t="s">
        <v>14186</v>
      </c>
      <c r="D2940" s="31"/>
      <c r="E2940" s="31" t="s">
        <v>14144</v>
      </c>
      <c r="F2940" s="31" t="s">
        <v>14187</v>
      </c>
      <c r="G2940" s="47">
        <v>60</v>
      </c>
      <c r="H2940" s="33">
        <v>0</v>
      </c>
      <c r="I2940" s="31" t="s">
        <v>5294</v>
      </c>
      <c r="J2940" s="31" t="s">
        <v>5295</v>
      </c>
      <c r="K2940" s="31" t="s">
        <v>5164</v>
      </c>
      <c r="L2940" s="31" t="s">
        <v>5932</v>
      </c>
      <c r="M2940" s="31" t="s">
        <v>5297</v>
      </c>
      <c r="N2940" s="31"/>
      <c r="O2940" s="31" t="s">
        <v>14125</v>
      </c>
      <c r="P2940" s="31" t="s">
        <v>14121</v>
      </c>
      <c r="Q2940" s="31" t="s">
        <v>5168</v>
      </c>
    </row>
    <row r="2941" spans="1:17" hidden="1" x14ac:dyDescent="0.2">
      <c r="A2941" s="31" t="s">
        <v>14188</v>
      </c>
      <c r="B2941" s="31" t="s">
        <v>14189</v>
      </c>
      <c r="C2941" s="31" t="s">
        <v>14190</v>
      </c>
      <c r="D2941" s="31"/>
      <c r="E2941" s="31" t="s">
        <v>14123</v>
      </c>
      <c r="F2941" s="31" t="s">
        <v>14191</v>
      </c>
      <c r="G2941" s="47">
        <v>60</v>
      </c>
      <c r="H2941" s="33">
        <v>0</v>
      </c>
      <c r="I2941" s="31" t="s">
        <v>5212</v>
      </c>
      <c r="J2941" s="31" t="s">
        <v>5213</v>
      </c>
      <c r="K2941" s="31" t="s">
        <v>5164</v>
      </c>
      <c r="L2941" s="31" t="s">
        <v>5521</v>
      </c>
      <c r="M2941" s="31" t="s">
        <v>5239</v>
      </c>
      <c r="N2941" s="31"/>
      <c r="O2941" s="31" t="s">
        <v>14125</v>
      </c>
      <c r="P2941" s="31" t="s">
        <v>14121</v>
      </c>
      <c r="Q2941" s="31" t="s">
        <v>5168</v>
      </c>
    </row>
    <row r="2942" spans="1:17" hidden="1" x14ac:dyDescent="0.2">
      <c r="A2942" s="31" t="s">
        <v>14192</v>
      </c>
      <c r="B2942" s="31" t="s">
        <v>14193</v>
      </c>
      <c r="C2942" s="31" t="s">
        <v>14194</v>
      </c>
      <c r="D2942" s="31"/>
      <c r="E2942" s="31" t="s">
        <v>14144</v>
      </c>
      <c r="F2942" s="31" t="s">
        <v>14195</v>
      </c>
      <c r="G2942" s="47">
        <v>60</v>
      </c>
      <c r="H2942" s="33">
        <v>0</v>
      </c>
      <c r="I2942" s="31" t="s">
        <v>5294</v>
      </c>
      <c r="J2942" s="31" t="s">
        <v>5295</v>
      </c>
      <c r="K2942" s="31" t="s">
        <v>5164</v>
      </c>
      <c r="L2942" s="31" t="s">
        <v>14196</v>
      </c>
      <c r="M2942" s="31" t="s">
        <v>5297</v>
      </c>
      <c r="N2942" s="31"/>
      <c r="O2942" s="31" t="s">
        <v>14125</v>
      </c>
      <c r="P2942" s="31" t="s">
        <v>14121</v>
      </c>
      <c r="Q2942" s="31" t="s">
        <v>5168</v>
      </c>
    </row>
    <row r="2943" spans="1:17" hidden="1" x14ac:dyDescent="0.2">
      <c r="A2943" s="31" t="s">
        <v>14197</v>
      </c>
      <c r="B2943" s="31" t="s">
        <v>14198</v>
      </c>
      <c r="C2943" s="31" t="s">
        <v>14199</v>
      </c>
      <c r="D2943" s="31"/>
      <c r="E2943" s="31" t="s">
        <v>14144</v>
      </c>
      <c r="F2943" s="31" t="s">
        <v>14200</v>
      </c>
      <c r="G2943" s="47">
        <v>60</v>
      </c>
      <c r="H2943" s="33">
        <v>0</v>
      </c>
      <c r="I2943" s="31" t="s">
        <v>5294</v>
      </c>
      <c r="J2943" s="31" t="s">
        <v>5295</v>
      </c>
      <c r="K2943" s="31" t="s">
        <v>5164</v>
      </c>
      <c r="L2943" s="31" t="s">
        <v>14201</v>
      </c>
      <c r="M2943" s="31" t="s">
        <v>5297</v>
      </c>
      <c r="N2943" s="31"/>
      <c r="O2943" s="31" t="s">
        <v>14125</v>
      </c>
      <c r="P2943" s="31" t="s">
        <v>14121</v>
      </c>
      <c r="Q2943" s="31" t="s">
        <v>5168</v>
      </c>
    </row>
    <row r="2944" spans="1:17" hidden="1" x14ac:dyDescent="0.2">
      <c r="A2944" s="31" t="s">
        <v>14202</v>
      </c>
      <c r="B2944" s="31" t="s">
        <v>14203</v>
      </c>
      <c r="C2944" s="31" t="s">
        <v>14204</v>
      </c>
      <c r="D2944" s="31"/>
      <c r="E2944" s="31" t="s">
        <v>14144</v>
      </c>
      <c r="F2944" s="31" t="s">
        <v>14205</v>
      </c>
      <c r="G2944" s="47">
        <v>60</v>
      </c>
      <c r="H2944" s="33">
        <v>0</v>
      </c>
      <c r="I2944" s="31" t="s">
        <v>5294</v>
      </c>
      <c r="J2944" s="31" t="s">
        <v>5295</v>
      </c>
      <c r="K2944" s="31" t="s">
        <v>5164</v>
      </c>
      <c r="L2944" s="31" t="s">
        <v>14206</v>
      </c>
      <c r="M2944" s="31" t="s">
        <v>5297</v>
      </c>
      <c r="N2944" s="31"/>
      <c r="O2944" s="31" t="s">
        <v>14125</v>
      </c>
      <c r="P2944" s="31" t="s">
        <v>14121</v>
      </c>
      <c r="Q2944" s="31" t="s">
        <v>5168</v>
      </c>
    </row>
    <row r="2945" spans="1:17" hidden="1" x14ac:dyDescent="0.2">
      <c r="A2945" s="31" t="s">
        <v>14207</v>
      </c>
      <c r="B2945" s="31" t="s">
        <v>14208</v>
      </c>
      <c r="C2945" s="31" t="s">
        <v>14209</v>
      </c>
      <c r="D2945" s="31"/>
      <c r="E2945" s="31" t="s">
        <v>14123</v>
      </c>
      <c r="F2945" s="31" t="s">
        <v>14210</v>
      </c>
      <c r="G2945" s="47">
        <v>60</v>
      </c>
      <c r="H2945" s="33">
        <v>0</v>
      </c>
      <c r="I2945" s="31" t="s">
        <v>5212</v>
      </c>
      <c r="J2945" s="31" t="s">
        <v>5213</v>
      </c>
      <c r="K2945" s="31" t="s">
        <v>5164</v>
      </c>
      <c r="L2945" s="31" t="s">
        <v>5599</v>
      </c>
      <c r="M2945" s="31" t="s">
        <v>5239</v>
      </c>
      <c r="N2945" s="31"/>
      <c r="O2945" s="31" t="s">
        <v>14125</v>
      </c>
      <c r="P2945" s="31" t="s">
        <v>14121</v>
      </c>
      <c r="Q2945" s="31" t="s">
        <v>5168</v>
      </c>
    </row>
    <row r="2946" spans="1:17" hidden="1" x14ac:dyDescent="0.2">
      <c r="A2946" s="31" t="s">
        <v>14211</v>
      </c>
      <c r="B2946" s="31" t="s">
        <v>14212</v>
      </c>
      <c r="C2946" s="31" t="s">
        <v>14213</v>
      </c>
      <c r="D2946" s="31"/>
      <c r="E2946" s="31" t="s">
        <v>14123</v>
      </c>
      <c r="F2946" s="31" t="s">
        <v>14214</v>
      </c>
      <c r="G2946" s="47">
        <v>60</v>
      </c>
      <c r="H2946" s="33">
        <v>0</v>
      </c>
      <c r="I2946" s="31" t="s">
        <v>5212</v>
      </c>
      <c r="J2946" s="31" t="s">
        <v>5213</v>
      </c>
      <c r="K2946" s="31" t="s">
        <v>5164</v>
      </c>
      <c r="L2946" s="31" t="s">
        <v>5396</v>
      </c>
      <c r="M2946" s="31" t="s">
        <v>5239</v>
      </c>
      <c r="N2946" s="31" t="s">
        <v>14215</v>
      </c>
      <c r="O2946" s="31" t="s">
        <v>14125</v>
      </c>
      <c r="P2946" s="31" t="s">
        <v>14121</v>
      </c>
      <c r="Q2946" s="31" t="s">
        <v>5168</v>
      </c>
    </row>
    <row r="2947" spans="1:17" hidden="1" x14ac:dyDescent="0.2">
      <c r="A2947" s="31" t="s">
        <v>14216</v>
      </c>
      <c r="B2947" s="31" t="s">
        <v>14217</v>
      </c>
      <c r="C2947" s="31" t="s">
        <v>14218</v>
      </c>
      <c r="D2947" s="31"/>
      <c r="E2947" s="31" t="s">
        <v>14123</v>
      </c>
      <c r="F2947" s="31" t="s">
        <v>14219</v>
      </c>
      <c r="G2947" s="47">
        <v>60</v>
      </c>
      <c r="H2947" s="33">
        <v>0</v>
      </c>
      <c r="I2947" s="31" t="s">
        <v>5212</v>
      </c>
      <c r="J2947" s="31" t="s">
        <v>5213</v>
      </c>
      <c r="K2947" s="31" t="s">
        <v>5164</v>
      </c>
      <c r="L2947" s="31" t="s">
        <v>7961</v>
      </c>
      <c r="M2947" s="31" t="s">
        <v>5239</v>
      </c>
      <c r="N2947" s="31"/>
      <c r="O2947" s="31" t="s">
        <v>14125</v>
      </c>
      <c r="P2947" s="31" t="s">
        <v>14121</v>
      </c>
      <c r="Q2947" s="31" t="s">
        <v>5168</v>
      </c>
    </row>
    <row r="2948" spans="1:17" hidden="1" x14ac:dyDescent="0.2">
      <c r="A2948" s="31" t="s">
        <v>14220</v>
      </c>
      <c r="B2948" s="31" t="s">
        <v>14221</v>
      </c>
      <c r="C2948" s="31" t="s">
        <v>14222</v>
      </c>
      <c r="D2948" s="31"/>
      <c r="E2948" s="31" t="s">
        <v>14144</v>
      </c>
      <c r="F2948" s="31" t="s">
        <v>14223</v>
      </c>
      <c r="G2948" s="47">
        <v>60</v>
      </c>
      <c r="H2948" s="33">
        <v>0</v>
      </c>
      <c r="I2948" s="31" t="s">
        <v>5294</v>
      </c>
      <c r="J2948" s="31" t="s">
        <v>5295</v>
      </c>
      <c r="K2948" s="31" t="s">
        <v>5164</v>
      </c>
      <c r="L2948" s="31" t="s">
        <v>5591</v>
      </c>
      <c r="M2948" s="31" t="s">
        <v>5297</v>
      </c>
      <c r="N2948" s="31"/>
      <c r="O2948" s="31" t="s">
        <v>14125</v>
      </c>
      <c r="P2948" s="31" t="s">
        <v>14121</v>
      </c>
      <c r="Q2948" s="31" t="s">
        <v>5168</v>
      </c>
    </row>
    <row r="2949" spans="1:17" hidden="1" x14ac:dyDescent="0.2">
      <c r="A2949" s="31" t="s">
        <v>14224</v>
      </c>
      <c r="B2949" s="31" t="s">
        <v>14225</v>
      </c>
      <c r="C2949" s="31" t="s">
        <v>14226</v>
      </c>
      <c r="D2949" s="31"/>
      <c r="E2949" s="31" t="s">
        <v>14144</v>
      </c>
      <c r="F2949" s="31" t="s">
        <v>14227</v>
      </c>
      <c r="G2949" s="47">
        <v>60</v>
      </c>
      <c r="H2949" s="33">
        <v>0</v>
      </c>
      <c r="I2949" s="31" t="s">
        <v>5294</v>
      </c>
      <c r="J2949" s="31" t="s">
        <v>5295</v>
      </c>
      <c r="K2949" s="31" t="s">
        <v>5164</v>
      </c>
      <c r="L2949" s="31" t="s">
        <v>14228</v>
      </c>
      <c r="M2949" s="31" t="s">
        <v>5297</v>
      </c>
      <c r="N2949" s="31"/>
      <c r="O2949" s="31" t="s">
        <v>14125</v>
      </c>
      <c r="P2949" s="31" t="s">
        <v>14121</v>
      </c>
      <c r="Q2949" s="31" t="s">
        <v>5168</v>
      </c>
    </row>
    <row r="2950" spans="1:17" hidden="1" x14ac:dyDescent="0.2">
      <c r="A2950" s="31" t="s">
        <v>14229</v>
      </c>
      <c r="B2950" s="31" t="s">
        <v>14230</v>
      </c>
      <c r="C2950" s="31" t="s">
        <v>14231</v>
      </c>
      <c r="D2950" s="31"/>
      <c r="E2950" s="31" t="s">
        <v>14123</v>
      </c>
      <c r="F2950" s="31" t="s">
        <v>14232</v>
      </c>
      <c r="G2950" s="47">
        <v>60</v>
      </c>
      <c r="H2950" s="33">
        <v>0</v>
      </c>
      <c r="I2950" s="31" t="s">
        <v>5212</v>
      </c>
      <c r="J2950" s="31" t="s">
        <v>5213</v>
      </c>
      <c r="K2950" s="31" t="s">
        <v>5164</v>
      </c>
      <c r="L2950" s="31" t="s">
        <v>5484</v>
      </c>
      <c r="M2950" s="31" t="s">
        <v>5239</v>
      </c>
      <c r="N2950" s="31"/>
      <c r="O2950" s="31" t="s">
        <v>14125</v>
      </c>
      <c r="P2950" s="31" t="s">
        <v>14121</v>
      </c>
      <c r="Q2950" s="31" t="s">
        <v>5168</v>
      </c>
    </row>
    <row r="2951" spans="1:17" hidden="1" x14ac:dyDescent="0.2">
      <c r="A2951" s="31" t="s">
        <v>14233</v>
      </c>
      <c r="B2951" s="31" t="s">
        <v>14234</v>
      </c>
      <c r="C2951" s="31" t="s">
        <v>14235</v>
      </c>
      <c r="D2951" s="31"/>
      <c r="E2951" s="31" t="s">
        <v>14123</v>
      </c>
      <c r="F2951" s="31" t="s">
        <v>14236</v>
      </c>
      <c r="G2951" s="47">
        <v>60</v>
      </c>
      <c r="H2951" s="33">
        <v>0</v>
      </c>
      <c r="I2951" s="31" t="s">
        <v>5212</v>
      </c>
      <c r="J2951" s="31" t="s">
        <v>5213</v>
      </c>
      <c r="K2951" s="31" t="s">
        <v>5164</v>
      </c>
      <c r="L2951" s="31" t="s">
        <v>5432</v>
      </c>
      <c r="M2951" s="31" t="s">
        <v>5239</v>
      </c>
      <c r="N2951" s="31"/>
      <c r="O2951" s="31" t="s">
        <v>14125</v>
      </c>
      <c r="P2951" s="31" t="s">
        <v>14121</v>
      </c>
      <c r="Q2951" s="31" t="s">
        <v>5168</v>
      </c>
    </row>
    <row r="2952" spans="1:17" hidden="1" x14ac:dyDescent="0.2">
      <c r="A2952" s="31" t="s">
        <v>14237</v>
      </c>
      <c r="B2952" s="31" t="s">
        <v>14121</v>
      </c>
      <c r="C2952" s="31" t="s">
        <v>14238</v>
      </c>
      <c r="D2952" s="31"/>
      <c r="E2952" s="31" t="s">
        <v>14123</v>
      </c>
      <c r="F2952" s="31" t="s">
        <v>14239</v>
      </c>
      <c r="G2952" s="47">
        <v>60</v>
      </c>
      <c r="H2952" s="33">
        <v>0</v>
      </c>
      <c r="I2952" s="31" t="s">
        <v>5212</v>
      </c>
      <c r="J2952" s="31" t="s">
        <v>5213</v>
      </c>
      <c r="K2952" s="31" t="s">
        <v>5164</v>
      </c>
      <c r="L2952" s="31" t="s">
        <v>5165</v>
      </c>
      <c r="M2952" s="31" t="s">
        <v>5181</v>
      </c>
      <c r="N2952" s="31"/>
      <c r="O2952" s="31" t="s">
        <v>14125</v>
      </c>
      <c r="P2952" s="31" t="s">
        <v>14121</v>
      </c>
      <c r="Q2952" s="31" t="s">
        <v>5168</v>
      </c>
    </row>
    <row r="2953" spans="1:17" hidden="1" x14ac:dyDescent="0.2">
      <c r="A2953" s="31" t="s">
        <v>14240</v>
      </c>
      <c r="B2953" s="31" t="s">
        <v>14241</v>
      </c>
      <c r="C2953" s="31" t="s">
        <v>14242</v>
      </c>
      <c r="D2953" s="31"/>
      <c r="E2953" s="31" t="s">
        <v>14144</v>
      </c>
      <c r="F2953" s="31" t="s">
        <v>14243</v>
      </c>
      <c r="G2953" s="47">
        <v>60</v>
      </c>
      <c r="H2953" s="33">
        <v>0</v>
      </c>
      <c r="I2953" s="31" t="s">
        <v>5294</v>
      </c>
      <c r="J2953" s="31" t="s">
        <v>5295</v>
      </c>
      <c r="K2953" s="31" t="s">
        <v>5164</v>
      </c>
      <c r="L2953" s="31" t="s">
        <v>14244</v>
      </c>
      <c r="M2953" s="31" t="s">
        <v>5297</v>
      </c>
      <c r="N2953" s="31"/>
      <c r="O2953" s="31" t="s">
        <v>14125</v>
      </c>
      <c r="P2953" s="31" t="s">
        <v>14121</v>
      </c>
      <c r="Q2953" s="31" t="s">
        <v>5168</v>
      </c>
    </row>
    <row r="2954" spans="1:17" hidden="1" x14ac:dyDescent="0.2">
      <c r="A2954" s="31" t="s">
        <v>14245</v>
      </c>
      <c r="B2954" s="31" t="s">
        <v>14246</v>
      </c>
      <c r="C2954" s="31" t="s">
        <v>14247</v>
      </c>
      <c r="D2954" s="31"/>
      <c r="E2954" s="31" t="s">
        <v>14144</v>
      </c>
      <c r="F2954" s="31" t="s">
        <v>14248</v>
      </c>
      <c r="G2954" s="47">
        <v>60</v>
      </c>
      <c r="H2954" s="33">
        <v>0</v>
      </c>
      <c r="I2954" s="31" t="s">
        <v>5294</v>
      </c>
      <c r="J2954" s="31" t="s">
        <v>5295</v>
      </c>
      <c r="K2954" s="31" t="s">
        <v>5164</v>
      </c>
      <c r="L2954" s="31" t="s">
        <v>9237</v>
      </c>
      <c r="M2954" s="31" t="s">
        <v>5297</v>
      </c>
      <c r="N2954" s="31"/>
      <c r="O2954" s="31" t="s">
        <v>14125</v>
      </c>
      <c r="P2954" s="31" t="s">
        <v>14121</v>
      </c>
      <c r="Q2954" s="31" t="s">
        <v>5168</v>
      </c>
    </row>
    <row r="2955" spans="1:17" hidden="1" x14ac:dyDescent="0.2">
      <c r="A2955" s="31" t="s">
        <v>14249</v>
      </c>
      <c r="B2955" s="31" t="s">
        <v>14250</v>
      </c>
      <c r="C2955" s="31" t="s">
        <v>14251</v>
      </c>
      <c r="D2955" s="31"/>
      <c r="E2955" s="31" t="s">
        <v>14123</v>
      </c>
      <c r="F2955" s="31" t="s">
        <v>14252</v>
      </c>
      <c r="G2955" s="47">
        <v>60</v>
      </c>
      <c r="H2955" s="33">
        <v>0</v>
      </c>
      <c r="I2955" s="31" t="s">
        <v>5212</v>
      </c>
      <c r="J2955" s="31" t="s">
        <v>5213</v>
      </c>
      <c r="K2955" s="31" t="s">
        <v>5164</v>
      </c>
      <c r="L2955" s="31" t="s">
        <v>14253</v>
      </c>
      <c r="M2955" s="31" t="s">
        <v>5239</v>
      </c>
      <c r="N2955" s="31"/>
      <c r="O2955" s="31" t="s">
        <v>14125</v>
      </c>
      <c r="P2955" s="31" t="s">
        <v>14121</v>
      </c>
      <c r="Q2955" s="31" t="s">
        <v>5168</v>
      </c>
    </row>
    <row r="2956" spans="1:17" hidden="1" x14ac:dyDescent="0.2">
      <c r="A2956" s="31" t="s">
        <v>14254</v>
      </c>
      <c r="B2956" s="31" t="s">
        <v>14255</v>
      </c>
      <c r="C2956" s="31" t="s">
        <v>14256</v>
      </c>
      <c r="D2956" s="31"/>
      <c r="E2956" s="31" t="s">
        <v>14144</v>
      </c>
      <c r="F2956" s="31" t="s">
        <v>14257</v>
      </c>
      <c r="G2956" s="47">
        <v>60</v>
      </c>
      <c r="H2956" s="33">
        <v>0</v>
      </c>
      <c r="I2956" s="31" t="s">
        <v>5294</v>
      </c>
      <c r="J2956" s="31" t="s">
        <v>5295</v>
      </c>
      <c r="K2956" s="31" t="s">
        <v>5164</v>
      </c>
      <c r="L2956" s="31" t="s">
        <v>5296</v>
      </c>
      <c r="M2956" s="31" t="s">
        <v>5297</v>
      </c>
      <c r="N2956" s="31"/>
      <c r="O2956" s="31" t="s">
        <v>14125</v>
      </c>
      <c r="P2956" s="31" t="s">
        <v>14121</v>
      </c>
      <c r="Q2956" s="31" t="s">
        <v>5168</v>
      </c>
    </row>
    <row r="2957" spans="1:17" hidden="1" x14ac:dyDescent="0.2">
      <c r="A2957" s="31" t="s">
        <v>14258</v>
      </c>
      <c r="B2957" s="31" t="s">
        <v>14259</v>
      </c>
      <c r="C2957" s="31" t="s">
        <v>14260</v>
      </c>
      <c r="D2957" s="31"/>
      <c r="E2957" s="31" t="s">
        <v>14123</v>
      </c>
      <c r="F2957" s="31" t="s">
        <v>14261</v>
      </c>
      <c r="G2957" s="47">
        <v>60</v>
      </c>
      <c r="H2957" s="33">
        <v>0</v>
      </c>
      <c r="I2957" s="31" t="s">
        <v>5212</v>
      </c>
      <c r="J2957" s="31" t="s">
        <v>5213</v>
      </c>
      <c r="K2957" s="31" t="s">
        <v>5164</v>
      </c>
      <c r="L2957" s="31" t="s">
        <v>5476</v>
      </c>
      <c r="M2957" s="31" t="s">
        <v>5239</v>
      </c>
      <c r="N2957" s="31"/>
      <c r="O2957" s="31" t="s">
        <v>14125</v>
      </c>
      <c r="P2957" s="31" t="s">
        <v>14121</v>
      </c>
      <c r="Q2957" s="31" t="s">
        <v>5168</v>
      </c>
    </row>
    <row r="2958" spans="1:17" hidden="1" x14ac:dyDescent="0.2">
      <c r="A2958" s="31" t="s">
        <v>14262</v>
      </c>
      <c r="B2958" s="31" t="s">
        <v>14263</v>
      </c>
      <c r="C2958" s="31" t="s">
        <v>14264</v>
      </c>
      <c r="D2958" s="31"/>
      <c r="E2958" s="31" t="s">
        <v>14144</v>
      </c>
      <c r="F2958" s="31" t="s">
        <v>14265</v>
      </c>
      <c r="G2958" s="47">
        <v>60</v>
      </c>
      <c r="H2958" s="33">
        <v>0</v>
      </c>
      <c r="I2958" s="31" t="s">
        <v>5294</v>
      </c>
      <c r="J2958" s="31" t="s">
        <v>5295</v>
      </c>
      <c r="K2958" s="31" t="s">
        <v>5164</v>
      </c>
      <c r="L2958" s="31" t="s">
        <v>9355</v>
      </c>
      <c r="M2958" s="31" t="s">
        <v>5297</v>
      </c>
      <c r="N2958" s="31"/>
      <c r="O2958" s="31" t="s">
        <v>14125</v>
      </c>
      <c r="P2958" s="31" t="s">
        <v>14121</v>
      </c>
      <c r="Q2958" s="31" t="s">
        <v>5168</v>
      </c>
    </row>
    <row r="2959" spans="1:17" hidden="1" x14ac:dyDescent="0.2">
      <c r="A2959" s="31" t="s">
        <v>14266</v>
      </c>
      <c r="B2959" s="31" t="s">
        <v>14267</v>
      </c>
      <c r="C2959" s="31" t="s">
        <v>14268</v>
      </c>
      <c r="D2959" s="31"/>
      <c r="E2959" s="31" t="s">
        <v>14144</v>
      </c>
      <c r="F2959" s="31" t="s">
        <v>14269</v>
      </c>
      <c r="G2959" s="47">
        <v>60</v>
      </c>
      <c r="H2959" s="33">
        <v>0</v>
      </c>
      <c r="I2959" s="31" t="s">
        <v>5294</v>
      </c>
      <c r="J2959" s="31" t="s">
        <v>5295</v>
      </c>
      <c r="K2959" s="31" t="s">
        <v>5164</v>
      </c>
      <c r="L2959" s="31" t="s">
        <v>5939</v>
      </c>
      <c r="M2959" s="31" t="s">
        <v>5297</v>
      </c>
      <c r="N2959" s="31"/>
      <c r="O2959" s="31" t="s">
        <v>14125</v>
      </c>
      <c r="P2959" s="31" t="s">
        <v>14121</v>
      </c>
      <c r="Q2959" s="31" t="s">
        <v>5168</v>
      </c>
    </row>
    <row r="2960" spans="1:17" hidden="1" x14ac:dyDescent="0.2">
      <c r="A2960" s="31" t="s">
        <v>14270</v>
      </c>
      <c r="B2960" s="31" t="s">
        <v>14271</v>
      </c>
      <c r="C2960" s="31" t="s">
        <v>14272</v>
      </c>
      <c r="D2960" s="31"/>
      <c r="E2960" s="31" t="s">
        <v>14123</v>
      </c>
      <c r="F2960" s="31" t="s">
        <v>14273</v>
      </c>
      <c r="G2960" s="47">
        <v>60</v>
      </c>
      <c r="H2960" s="33">
        <v>0</v>
      </c>
      <c r="I2960" s="31" t="s">
        <v>5212</v>
      </c>
      <c r="J2960" s="31" t="s">
        <v>5213</v>
      </c>
      <c r="K2960" s="31" t="s">
        <v>5164</v>
      </c>
      <c r="L2960" s="31" t="s">
        <v>5468</v>
      </c>
      <c r="M2960" s="31" t="s">
        <v>5239</v>
      </c>
      <c r="N2960" s="31"/>
      <c r="O2960" s="31" t="s">
        <v>14125</v>
      </c>
      <c r="P2960" s="31" t="s">
        <v>14121</v>
      </c>
      <c r="Q2960" s="31" t="s">
        <v>5168</v>
      </c>
    </row>
    <row r="2961" spans="1:17" hidden="1" x14ac:dyDescent="0.2">
      <c r="A2961" s="31" t="s">
        <v>14274</v>
      </c>
      <c r="B2961" s="31" t="s">
        <v>14275</v>
      </c>
      <c r="C2961" s="31" t="s">
        <v>14276</v>
      </c>
      <c r="D2961" s="31"/>
      <c r="E2961" s="31" t="s">
        <v>14123</v>
      </c>
      <c r="F2961" s="31" t="s">
        <v>14277</v>
      </c>
      <c r="G2961" s="47">
        <v>60</v>
      </c>
      <c r="H2961" s="33">
        <v>0</v>
      </c>
      <c r="I2961" s="31" t="s">
        <v>5212</v>
      </c>
      <c r="J2961" s="31" t="s">
        <v>5213</v>
      </c>
      <c r="K2961" s="31" t="s">
        <v>5164</v>
      </c>
      <c r="L2961" s="31" t="s">
        <v>14278</v>
      </c>
      <c r="M2961" s="31" t="s">
        <v>5239</v>
      </c>
      <c r="N2961" s="31"/>
      <c r="O2961" s="31" t="s">
        <v>14125</v>
      </c>
      <c r="P2961" s="31" t="s">
        <v>14121</v>
      </c>
      <c r="Q2961" s="31" t="s">
        <v>5168</v>
      </c>
    </row>
    <row r="2962" spans="1:17" hidden="1" x14ac:dyDescent="0.2">
      <c r="A2962" s="31" t="s">
        <v>14279</v>
      </c>
      <c r="B2962" s="31" t="s">
        <v>14280</v>
      </c>
      <c r="C2962" s="31" t="s">
        <v>14281</v>
      </c>
      <c r="D2962" s="31"/>
      <c r="E2962" s="31" t="s">
        <v>14123</v>
      </c>
      <c r="F2962" s="31" t="s">
        <v>14282</v>
      </c>
      <c r="G2962" s="47">
        <v>60</v>
      </c>
      <c r="H2962" s="33">
        <v>0</v>
      </c>
      <c r="I2962" s="31" t="s">
        <v>5212</v>
      </c>
      <c r="J2962" s="31" t="s">
        <v>5213</v>
      </c>
      <c r="K2962" s="31" t="s">
        <v>5164</v>
      </c>
      <c r="L2962" s="31" t="s">
        <v>5547</v>
      </c>
      <c r="M2962" s="31" t="s">
        <v>5239</v>
      </c>
      <c r="N2962" s="31"/>
      <c r="O2962" s="31" t="s">
        <v>14125</v>
      </c>
      <c r="P2962" s="31" t="s">
        <v>14121</v>
      </c>
      <c r="Q2962" s="31" t="s">
        <v>5168</v>
      </c>
    </row>
    <row r="2963" spans="1:17" hidden="1" x14ac:dyDescent="0.2">
      <c r="A2963" s="31" t="s">
        <v>14283</v>
      </c>
      <c r="B2963" s="31" t="s">
        <v>14284</v>
      </c>
      <c r="C2963" s="31" t="s">
        <v>14285</v>
      </c>
      <c r="D2963" s="31"/>
      <c r="E2963" s="31" t="s">
        <v>14123</v>
      </c>
      <c r="F2963" s="31" t="s">
        <v>14286</v>
      </c>
      <c r="G2963" s="47">
        <v>60</v>
      </c>
      <c r="H2963" s="33">
        <v>0</v>
      </c>
      <c r="I2963" s="31" t="s">
        <v>5212</v>
      </c>
      <c r="J2963" s="31" t="s">
        <v>5213</v>
      </c>
      <c r="K2963" s="31" t="s">
        <v>5164</v>
      </c>
      <c r="L2963" s="31" t="s">
        <v>6026</v>
      </c>
      <c r="M2963" s="31" t="s">
        <v>5239</v>
      </c>
      <c r="N2963" s="31"/>
      <c r="O2963" s="31" t="s">
        <v>14125</v>
      </c>
      <c r="P2963" s="31" t="s">
        <v>14121</v>
      </c>
      <c r="Q2963" s="31" t="s">
        <v>5168</v>
      </c>
    </row>
    <row r="2964" spans="1:17" hidden="1" x14ac:dyDescent="0.2">
      <c r="A2964" s="31" t="s">
        <v>14287</v>
      </c>
      <c r="B2964" s="31" t="s">
        <v>14288</v>
      </c>
      <c r="C2964" s="31" t="s">
        <v>14289</v>
      </c>
      <c r="D2964" s="31"/>
      <c r="E2964" s="31" t="s">
        <v>14144</v>
      </c>
      <c r="F2964" s="31" t="s">
        <v>14290</v>
      </c>
      <c r="G2964" s="47">
        <v>60</v>
      </c>
      <c r="H2964" s="33">
        <v>0</v>
      </c>
      <c r="I2964" s="31" t="s">
        <v>5294</v>
      </c>
      <c r="J2964" s="31" t="s">
        <v>5295</v>
      </c>
      <c r="K2964" s="31" t="s">
        <v>5164</v>
      </c>
      <c r="L2964" s="31" t="s">
        <v>7971</v>
      </c>
      <c r="M2964" s="31" t="s">
        <v>5297</v>
      </c>
      <c r="N2964" s="31"/>
      <c r="O2964" s="31" t="s">
        <v>14125</v>
      </c>
      <c r="P2964" s="31" t="s">
        <v>14121</v>
      </c>
      <c r="Q2964" s="31" t="s">
        <v>5168</v>
      </c>
    </row>
    <row r="2965" spans="1:17" hidden="1" x14ac:dyDescent="0.2">
      <c r="A2965" s="31" t="s">
        <v>14291</v>
      </c>
      <c r="B2965" s="31" t="s">
        <v>14292</v>
      </c>
      <c r="C2965" s="31" t="s">
        <v>14293</v>
      </c>
      <c r="D2965" s="31"/>
      <c r="E2965" s="31" t="s">
        <v>14144</v>
      </c>
      <c r="F2965" s="31" t="s">
        <v>14294</v>
      </c>
      <c r="G2965" s="47">
        <v>60</v>
      </c>
      <c r="H2965" s="33">
        <v>0</v>
      </c>
      <c r="I2965" s="31" t="s">
        <v>5294</v>
      </c>
      <c r="J2965" s="31" t="s">
        <v>5295</v>
      </c>
      <c r="K2965" s="31" t="s">
        <v>5164</v>
      </c>
      <c r="L2965" s="31" t="s">
        <v>9224</v>
      </c>
      <c r="M2965" s="31" t="s">
        <v>5297</v>
      </c>
      <c r="N2965" s="31"/>
      <c r="O2965" s="31" t="s">
        <v>14125</v>
      </c>
      <c r="P2965" s="31" t="s">
        <v>14121</v>
      </c>
      <c r="Q2965" s="31" t="s">
        <v>5168</v>
      </c>
    </row>
    <row r="2966" spans="1:17" hidden="1" x14ac:dyDescent="0.2">
      <c r="A2966" s="31" t="s">
        <v>14295</v>
      </c>
      <c r="B2966" s="31" t="s">
        <v>14296</v>
      </c>
      <c r="C2966" s="31" t="s">
        <v>14297</v>
      </c>
      <c r="D2966" s="31"/>
      <c r="E2966" s="31" t="s">
        <v>14123</v>
      </c>
      <c r="F2966" s="31" t="s">
        <v>14298</v>
      </c>
      <c r="G2966" s="47">
        <v>60</v>
      </c>
      <c r="H2966" s="33">
        <v>0</v>
      </c>
      <c r="I2966" s="31" t="s">
        <v>5212</v>
      </c>
      <c r="J2966" s="31" t="s">
        <v>5213</v>
      </c>
      <c r="K2966" s="31" t="s">
        <v>5164</v>
      </c>
      <c r="L2966" s="31" t="s">
        <v>14299</v>
      </c>
      <c r="M2966" s="31" t="s">
        <v>5239</v>
      </c>
      <c r="N2966" s="31"/>
      <c r="O2966" s="31" t="s">
        <v>14125</v>
      </c>
      <c r="P2966" s="31" t="s">
        <v>14121</v>
      </c>
      <c r="Q2966" s="31" t="s">
        <v>5168</v>
      </c>
    </row>
    <row r="2967" spans="1:17" hidden="1" x14ac:dyDescent="0.2">
      <c r="A2967" s="31" t="s">
        <v>14300</v>
      </c>
      <c r="B2967" s="31" t="s">
        <v>14301</v>
      </c>
      <c r="C2967" s="31" t="s">
        <v>14302</v>
      </c>
      <c r="D2967" s="31"/>
      <c r="E2967" s="31" t="s">
        <v>14123</v>
      </c>
      <c r="F2967" s="31" t="s">
        <v>14303</v>
      </c>
      <c r="G2967" s="47">
        <v>60</v>
      </c>
      <c r="H2967" s="33">
        <v>0</v>
      </c>
      <c r="I2967" s="31" t="s">
        <v>5212</v>
      </c>
      <c r="J2967" s="31" t="s">
        <v>5213</v>
      </c>
      <c r="K2967" s="31" t="s">
        <v>5164</v>
      </c>
      <c r="L2967" s="31" t="s">
        <v>14304</v>
      </c>
      <c r="M2967" s="31" t="s">
        <v>5239</v>
      </c>
      <c r="N2967" s="31"/>
      <c r="O2967" s="31" t="s">
        <v>14125</v>
      </c>
      <c r="P2967" s="31" t="s">
        <v>14121</v>
      </c>
      <c r="Q2967" s="31" t="s">
        <v>5168</v>
      </c>
    </row>
    <row r="2968" spans="1:17" hidden="1" x14ac:dyDescent="0.2">
      <c r="A2968" s="31" t="s">
        <v>14305</v>
      </c>
      <c r="B2968" s="31" t="s">
        <v>14306</v>
      </c>
      <c r="C2968" s="31" t="s">
        <v>14307</v>
      </c>
      <c r="D2968" s="31"/>
      <c r="E2968" s="31" t="s">
        <v>14123</v>
      </c>
      <c r="F2968" s="31" t="s">
        <v>14308</v>
      </c>
      <c r="G2968" s="47">
        <v>60</v>
      </c>
      <c r="H2968" s="33">
        <v>0</v>
      </c>
      <c r="I2968" s="31" t="s">
        <v>5212</v>
      </c>
      <c r="J2968" s="31" t="s">
        <v>5213</v>
      </c>
      <c r="K2968" s="31" t="s">
        <v>5164</v>
      </c>
      <c r="L2968" s="31" t="s">
        <v>7727</v>
      </c>
      <c r="M2968" s="31" t="s">
        <v>5239</v>
      </c>
      <c r="N2968" s="31"/>
      <c r="O2968" s="31" t="s">
        <v>14125</v>
      </c>
      <c r="P2968" s="31" t="s">
        <v>14121</v>
      </c>
      <c r="Q2968" s="31" t="s">
        <v>5168</v>
      </c>
    </row>
    <row r="2969" spans="1:17" hidden="1" x14ac:dyDescent="0.2">
      <c r="A2969" s="31" t="s">
        <v>14309</v>
      </c>
      <c r="B2969" s="31" t="s">
        <v>14310</v>
      </c>
      <c r="C2969" s="31" t="s">
        <v>14311</v>
      </c>
      <c r="D2969" s="31"/>
      <c r="E2969" s="31" t="s">
        <v>14123</v>
      </c>
      <c r="F2969" s="31" t="s">
        <v>14312</v>
      </c>
      <c r="G2969" s="47">
        <v>60</v>
      </c>
      <c r="H2969" s="33">
        <v>0</v>
      </c>
      <c r="I2969" s="31" t="s">
        <v>5212</v>
      </c>
      <c r="J2969" s="31" t="s">
        <v>5213</v>
      </c>
      <c r="K2969" s="31" t="s">
        <v>5164</v>
      </c>
      <c r="L2969" s="31" t="s">
        <v>7678</v>
      </c>
      <c r="M2969" s="31" t="s">
        <v>5239</v>
      </c>
      <c r="N2969" s="31"/>
      <c r="O2969" s="31" t="s">
        <v>14125</v>
      </c>
      <c r="P2969" s="31" t="s">
        <v>14121</v>
      </c>
      <c r="Q2969" s="31" t="s">
        <v>5168</v>
      </c>
    </row>
    <row r="2970" spans="1:17" hidden="1" x14ac:dyDescent="0.2">
      <c r="A2970" s="31" t="s">
        <v>14313</v>
      </c>
      <c r="B2970" s="31" t="s">
        <v>14314</v>
      </c>
      <c r="C2970" s="31" t="s">
        <v>14315</v>
      </c>
      <c r="D2970" s="31"/>
      <c r="E2970" s="31" t="s">
        <v>14144</v>
      </c>
      <c r="F2970" s="31" t="s">
        <v>14316</v>
      </c>
      <c r="G2970" s="47">
        <v>60</v>
      </c>
      <c r="H2970" s="33">
        <v>0</v>
      </c>
      <c r="I2970" s="31" t="s">
        <v>5294</v>
      </c>
      <c r="J2970" s="31" t="s">
        <v>5295</v>
      </c>
      <c r="K2970" s="31" t="s">
        <v>5164</v>
      </c>
      <c r="L2970" s="31" t="s">
        <v>9392</v>
      </c>
      <c r="M2970" s="31" t="s">
        <v>5297</v>
      </c>
      <c r="N2970" s="31"/>
      <c r="O2970" s="31" t="s">
        <v>14125</v>
      </c>
      <c r="P2970" s="31" t="s">
        <v>14121</v>
      </c>
      <c r="Q2970" s="31" t="s">
        <v>5168</v>
      </c>
    </row>
    <row r="2971" spans="1:17" hidden="1" x14ac:dyDescent="0.2">
      <c r="A2971" s="31" t="s">
        <v>14317</v>
      </c>
      <c r="B2971" s="31" t="s">
        <v>14318</v>
      </c>
      <c r="C2971" s="31" t="s">
        <v>14319</v>
      </c>
      <c r="D2971" s="31"/>
      <c r="E2971" s="31" t="s">
        <v>14144</v>
      </c>
      <c r="F2971" s="31" t="s">
        <v>14320</v>
      </c>
      <c r="G2971" s="47">
        <v>60</v>
      </c>
      <c r="H2971" s="33">
        <v>0</v>
      </c>
      <c r="I2971" s="31" t="s">
        <v>5294</v>
      </c>
      <c r="J2971" s="31" t="s">
        <v>5295</v>
      </c>
      <c r="K2971" s="31" t="s">
        <v>5164</v>
      </c>
      <c r="L2971" s="31" t="s">
        <v>14321</v>
      </c>
      <c r="M2971" s="31" t="s">
        <v>5297</v>
      </c>
      <c r="N2971" s="31"/>
      <c r="O2971" s="31" t="s">
        <v>14125</v>
      </c>
      <c r="P2971" s="31" t="s">
        <v>14121</v>
      </c>
      <c r="Q2971" s="31" t="s">
        <v>5168</v>
      </c>
    </row>
    <row r="2972" spans="1:17" hidden="1" x14ac:dyDescent="0.2">
      <c r="A2972" s="31" t="s">
        <v>14322</v>
      </c>
      <c r="B2972" s="31" t="s">
        <v>14323</v>
      </c>
      <c r="C2972" s="31" t="s">
        <v>14324</v>
      </c>
      <c r="D2972" s="31"/>
      <c r="E2972" s="31" t="s">
        <v>14123</v>
      </c>
      <c r="F2972" s="31" t="s">
        <v>14325</v>
      </c>
      <c r="G2972" s="47">
        <v>60</v>
      </c>
      <c r="H2972" s="33">
        <v>0</v>
      </c>
      <c r="I2972" s="31" t="s">
        <v>5212</v>
      </c>
      <c r="J2972" s="31" t="s">
        <v>5213</v>
      </c>
      <c r="K2972" s="31" t="s">
        <v>5164</v>
      </c>
      <c r="L2972" s="31" t="s">
        <v>5480</v>
      </c>
      <c r="M2972" s="31" t="s">
        <v>5239</v>
      </c>
      <c r="N2972" s="31"/>
      <c r="O2972" s="31" t="s">
        <v>14125</v>
      </c>
      <c r="P2972" s="31" t="s">
        <v>14121</v>
      </c>
      <c r="Q2972" s="31" t="s">
        <v>5168</v>
      </c>
    </row>
    <row r="2973" spans="1:17" hidden="1" x14ac:dyDescent="0.2">
      <c r="A2973" s="31" t="s">
        <v>14326</v>
      </c>
      <c r="B2973" s="31" t="s">
        <v>14327</v>
      </c>
      <c r="C2973" s="31" t="s">
        <v>14328</v>
      </c>
      <c r="D2973" s="31"/>
      <c r="E2973" s="31" t="s">
        <v>14144</v>
      </c>
      <c r="F2973" s="31" t="s">
        <v>14329</v>
      </c>
      <c r="G2973" s="47">
        <v>60</v>
      </c>
      <c r="H2973" s="33">
        <v>0</v>
      </c>
      <c r="I2973" s="31" t="s">
        <v>5294</v>
      </c>
      <c r="J2973" s="31" t="s">
        <v>5295</v>
      </c>
      <c r="K2973" s="31" t="s">
        <v>5164</v>
      </c>
      <c r="L2973" s="31" t="s">
        <v>14330</v>
      </c>
      <c r="M2973" s="31" t="s">
        <v>5297</v>
      </c>
      <c r="N2973" s="31"/>
      <c r="O2973" s="31" t="s">
        <v>14125</v>
      </c>
      <c r="P2973" s="31" t="s">
        <v>14121</v>
      </c>
      <c r="Q2973" s="31" t="s">
        <v>5168</v>
      </c>
    </row>
    <row r="2974" spans="1:17" hidden="1" x14ac:dyDescent="0.2">
      <c r="A2974" s="31" t="s">
        <v>14331</v>
      </c>
      <c r="B2974" s="31" t="s">
        <v>14332</v>
      </c>
      <c r="C2974" s="31" t="s">
        <v>14333</v>
      </c>
      <c r="D2974" s="31"/>
      <c r="E2974" s="31" t="s">
        <v>14144</v>
      </c>
      <c r="F2974" s="31" t="s">
        <v>14334</v>
      </c>
      <c r="G2974" s="47">
        <v>60</v>
      </c>
      <c r="H2974" s="33">
        <v>0</v>
      </c>
      <c r="I2974" s="31" t="s">
        <v>5294</v>
      </c>
      <c r="J2974" s="31" t="s">
        <v>5295</v>
      </c>
      <c r="K2974" s="31" t="s">
        <v>5164</v>
      </c>
      <c r="L2974" s="31" t="s">
        <v>14335</v>
      </c>
      <c r="M2974" s="31" t="s">
        <v>5297</v>
      </c>
      <c r="N2974" s="31"/>
      <c r="O2974" s="31" t="s">
        <v>14125</v>
      </c>
      <c r="P2974" s="31" t="s">
        <v>14121</v>
      </c>
      <c r="Q2974" s="31" t="s">
        <v>5168</v>
      </c>
    </row>
    <row r="2975" spans="1:17" hidden="1" x14ac:dyDescent="0.2">
      <c r="A2975" s="31" t="s">
        <v>14336</v>
      </c>
      <c r="B2975" s="31" t="s">
        <v>14337</v>
      </c>
      <c r="C2975" s="31" t="s">
        <v>14338</v>
      </c>
      <c r="D2975" s="31"/>
      <c r="E2975" s="31" t="s">
        <v>14144</v>
      </c>
      <c r="F2975" s="31" t="s">
        <v>14339</v>
      </c>
      <c r="G2975" s="47">
        <v>60</v>
      </c>
      <c r="H2975" s="33">
        <v>0</v>
      </c>
      <c r="I2975" s="31" t="s">
        <v>5294</v>
      </c>
      <c r="J2975" s="31" t="s">
        <v>5295</v>
      </c>
      <c r="K2975" s="31" t="s">
        <v>5164</v>
      </c>
      <c r="L2975" s="31" t="s">
        <v>14340</v>
      </c>
      <c r="M2975" s="31" t="s">
        <v>5297</v>
      </c>
      <c r="N2975" s="31"/>
      <c r="O2975" s="31" t="s">
        <v>14125</v>
      </c>
      <c r="P2975" s="31" t="s">
        <v>14121</v>
      </c>
      <c r="Q2975" s="31" t="s">
        <v>5168</v>
      </c>
    </row>
    <row r="2976" spans="1:17" hidden="1" x14ac:dyDescent="0.2">
      <c r="A2976" s="31" t="s">
        <v>14341</v>
      </c>
      <c r="B2976" s="31" t="s">
        <v>14342</v>
      </c>
      <c r="C2976" s="31" t="s">
        <v>14343</v>
      </c>
      <c r="D2976" s="31"/>
      <c r="E2976" s="31" t="s">
        <v>14144</v>
      </c>
      <c r="F2976" s="31" t="s">
        <v>14344</v>
      </c>
      <c r="G2976" s="47">
        <v>60</v>
      </c>
      <c r="H2976" s="33">
        <v>0</v>
      </c>
      <c r="I2976" s="31" t="s">
        <v>5294</v>
      </c>
      <c r="J2976" s="31" t="s">
        <v>5295</v>
      </c>
      <c r="K2976" s="31" t="s">
        <v>5164</v>
      </c>
      <c r="L2976" s="31" t="s">
        <v>14345</v>
      </c>
      <c r="M2976" s="31" t="s">
        <v>5297</v>
      </c>
      <c r="N2976" s="31"/>
      <c r="O2976" s="31" t="s">
        <v>14125</v>
      </c>
      <c r="P2976" s="31" t="s">
        <v>14121</v>
      </c>
      <c r="Q2976" s="31" t="s">
        <v>8608</v>
      </c>
    </row>
    <row r="2977" spans="1:17" hidden="1" x14ac:dyDescent="0.2">
      <c r="A2977" s="31" t="s">
        <v>14346</v>
      </c>
      <c r="B2977" s="31" t="s">
        <v>14347</v>
      </c>
      <c r="C2977" s="31" t="s">
        <v>14348</v>
      </c>
      <c r="D2977" s="31"/>
      <c r="E2977" s="31" t="s">
        <v>14123</v>
      </c>
      <c r="F2977" s="31" t="s">
        <v>3948</v>
      </c>
      <c r="G2977" s="47">
        <v>60</v>
      </c>
      <c r="H2977" s="33">
        <v>0</v>
      </c>
      <c r="I2977" s="31" t="s">
        <v>5212</v>
      </c>
      <c r="J2977" s="31" t="s">
        <v>5213</v>
      </c>
      <c r="K2977" s="31" t="s">
        <v>5164</v>
      </c>
      <c r="L2977" s="31" t="s">
        <v>5165</v>
      </c>
      <c r="M2977" s="31" t="s">
        <v>5320</v>
      </c>
      <c r="N2977" s="31"/>
      <c r="O2977" s="31" t="s">
        <v>14125</v>
      </c>
      <c r="P2977" s="31" t="s">
        <v>14121</v>
      </c>
      <c r="Q2977" s="31" t="s">
        <v>5168</v>
      </c>
    </row>
    <row r="2978" spans="1:17" hidden="1" x14ac:dyDescent="0.2">
      <c r="A2978" s="31" t="s">
        <v>14349</v>
      </c>
      <c r="B2978" s="31" t="s">
        <v>14350</v>
      </c>
      <c r="C2978" s="31" t="s">
        <v>14351</v>
      </c>
      <c r="D2978" s="31"/>
      <c r="E2978" s="31" t="s">
        <v>14123</v>
      </c>
      <c r="F2978" s="31" t="s">
        <v>3948</v>
      </c>
      <c r="G2978" s="47">
        <v>60</v>
      </c>
      <c r="H2978" s="33">
        <v>0</v>
      </c>
      <c r="I2978" s="31" t="s">
        <v>5172</v>
      </c>
      <c r="J2978" s="31" t="s">
        <v>5173</v>
      </c>
      <c r="K2978" s="31" t="s">
        <v>5164</v>
      </c>
      <c r="L2978" s="31" t="s">
        <v>5165</v>
      </c>
      <c r="M2978" s="31" t="s">
        <v>6835</v>
      </c>
      <c r="N2978" s="31"/>
      <c r="O2978" s="31" t="s">
        <v>14125</v>
      </c>
      <c r="P2978" s="31" t="s">
        <v>14121</v>
      </c>
      <c r="Q2978" s="31" t="s">
        <v>5168</v>
      </c>
    </row>
    <row r="2979" spans="1:17" hidden="1" x14ac:dyDescent="0.2">
      <c r="A2979" s="31" t="s">
        <v>14352</v>
      </c>
      <c r="B2979" s="31" t="s">
        <v>14347</v>
      </c>
      <c r="C2979" s="31" t="s">
        <v>14353</v>
      </c>
      <c r="D2979" s="31" t="s">
        <v>3948</v>
      </c>
      <c r="E2979" s="31" t="s">
        <v>14354</v>
      </c>
      <c r="F2979" s="31"/>
      <c r="G2979" s="47">
        <v>60</v>
      </c>
      <c r="H2979" s="33">
        <v>0</v>
      </c>
      <c r="I2979" s="31" t="s">
        <v>5252</v>
      </c>
      <c r="J2979" s="31" t="s">
        <v>5253</v>
      </c>
      <c r="K2979" s="31" t="s">
        <v>5164</v>
      </c>
      <c r="L2979" s="31" t="s">
        <v>5165</v>
      </c>
      <c r="M2979" s="31" t="s">
        <v>5254</v>
      </c>
      <c r="N2979" s="31"/>
      <c r="O2979" s="31" t="s">
        <v>14125</v>
      </c>
      <c r="P2979" s="31" t="s">
        <v>14121</v>
      </c>
      <c r="Q2979" s="31" t="s">
        <v>8608</v>
      </c>
    </row>
    <row r="2980" spans="1:17" hidden="1" x14ac:dyDescent="0.2">
      <c r="A2980" s="31" t="s">
        <v>14355</v>
      </c>
      <c r="B2980" s="31" t="s">
        <v>14356</v>
      </c>
      <c r="C2980" s="31" t="s">
        <v>14357</v>
      </c>
      <c r="D2980" s="31"/>
      <c r="E2980" s="31" t="s">
        <v>14123</v>
      </c>
      <c r="F2980" s="31" t="s">
        <v>3948</v>
      </c>
      <c r="G2980" s="47">
        <v>60</v>
      </c>
      <c r="H2980" s="33">
        <v>0</v>
      </c>
      <c r="I2980" s="31" t="s">
        <v>5172</v>
      </c>
      <c r="J2980" s="31" t="s">
        <v>5173</v>
      </c>
      <c r="K2980" s="31" t="s">
        <v>5164</v>
      </c>
      <c r="L2980" s="31" t="s">
        <v>5165</v>
      </c>
      <c r="M2980" s="31" t="s">
        <v>5174</v>
      </c>
      <c r="N2980" s="31" t="s">
        <v>5175</v>
      </c>
      <c r="O2980" s="31" t="s">
        <v>14125</v>
      </c>
      <c r="P2980" s="31" t="s">
        <v>14121</v>
      </c>
      <c r="Q2980" s="31" t="s">
        <v>5168</v>
      </c>
    </row>
    <row r="2981" spans="1:17" hidden="1" x14ac:dyDescent="0.2">
      <c r="A2981" s="31" t="s">
        <v>14358</v>
      </c>
      <c r="B2981" s="31" t="s">
        <v>14359</v>
      </c>
      <c r="C2981" s="31" t="s">
        <v>14360</v>
      </c>
      <c r="D2981" s="31" t="s">
        <v>3948</v>
      </c>
      <c r="E2981" s="31" t="s">
        <v>14144</v>
      </c>
      <c r="F2981" s="31"/>
      <c r="G2981" s="47">
        <v>60</v>
      </c>
      <c r="H2981" s="33">
        <v>0</v>
      </c>
      <c r="I2981" s="31" t="s">
        <v>5288</v>
      </c>
      <c r="J2981" s="31" t="s">
        <v>5289</v>
      </c>
      <c r="K2981" s="31" t="s">
        <v>5164</v>
      </c>
      <c r="L2981" s="31" t="s">
        <v>5278</v>
      </c>
      <c r="M2981" s="31" t="s">
        <v>5663</v>
      </c>
      <c r="N2981" s="31"/>
      <c r="O2981" s="31" t="s">
        <v>14125</v>
      </c>
      <c r="P2981" s="31" t="s">
        <v>14121</v>
      </c>
      <c r="Q2981" s="31" t="s">
        <v>8608</v>
      </c>
    </row>
    <row r="2982" spans="1:17" hidden="1" x14ac:dyDescent="0.2">
      <c r="A2982" s="31" t="s">
        <v>14361</v>
      </c>
      <c r="B2982" s="31" t="s">
        <v>14362</v>
      </c>
      <c r="C2982" s="31" t="s">
        <v>14363</v>
      </c>
      <c r="D2982" s="31" t="s">
        <v>3948</v>
      </c>
      <c r="E2982" s="31" t="s">
        <v>14144</v>
      </c>
      <c r="F2982" s="31"/>
      <c r="G2982" s="47">
        <v>60</v>
      </c>
      <c r="H2982" s="33">
        <v>0</v>
      </c>
      <c r="I2982" s="31" t="s">
        <v>5288</v>
      </c>
      <c r="J2982" s="31" t="s">
        <v>5289</v>
      </c>
      <c r="K2982" s="31" t="s">
        <v>5164</v>
      </c>
      <c r="L2982" s="31" t="s">
        <v>5278</v>
      </c>
      <c r="M2982" s="31" t="s">
        <v>5290</v>
      </c>
      <c r="N2982" s="31"/>
      <c r="O2982" s="31" t="s">
        <v>14125</v>
      </c>
      <c r="P2982" s="31" t="s">
        <v>14121</v>
      </c>
      <c r="Q2982" s="31" t="s">
        <v>8608</v>
      </c>
    </row>
    <row r="2983" spans="1:17" hidden="1" x14ac:dyDescent="0.2">
      <c r="A2983" s="31" t="s">
        <v>14364</v>
      </c>
      <c r="B2983" s="31" t="s">
        <v>14359</v>
      </c>
      <c r="C2983" s="31" t="s">
        <v>14365</v>
      </c>
      <c r="D2983" s="31" t="s">
        <v>3948</v>
      </c>
      <c r="E2983" s="31" t="s">
        <v>14144</v>
      </c>
      <c r="F2983" s="31"/>
      <c r="G2983" s="47">
        <v>60</v>
      </c>
      <c r="H2983" s="33">
        <v>0</v>
      </c>
      <c r="I2983" s="31" t="s">
        <v>9470</v>
      </c>
      <c r="J2983" s="31" t="s">
        <v>9471</v>
      </c>
      <c r="K2983" s="31" t="s">
        <v>5164</v>
      </c>
      <c r="L2983" s="31" t="s">
        <v>5278</v>
      </c>
      <c r="M2983" s="31" t="s">
        <v>5687</v>
      </c>
      <c r="N2983" s="31"/>
      <c r="O2983" s="31" t="s">
        <v>14125</v>
      </c>
      <c r="P2983" s="31" t="s">
        <v>14121</v>
      </c>
      <c r="Q2983" s="31" t="s">
        <v>8608</v>
      </c>
    </row>
    <row r="2984" spans="1:17" hidden="1" x14ac:dyDescent="0.2">
      <c r="A2984" s="31" t="s">
        <v>14366</v>
      </c>
      <c r="B2984" s="31" t="s">
        <v>14362</v>
      </c>
      <c r="C2984" s="31" t="s">
        <v>14367</v>
      </c>
      <c r="D2984" s="31" t="s">
        <v>3948</v>
      </c>
      <c r="E2984" s="31" t="s">
        <v>14144</v>
      </c>
      <c r="F2984" s="31"/>
      <c r="G2984" s="47">
        <v>60</v>
      </c>
      <c r="H2984" s="33">
        <v>0</v>
      </c>
      <c r="I2984" s="31" t="s">
        <v>5288</v>
      </c>
      <c r="J2984" s="31" t="s">
        <v>5289</v>
      </c>
      <c r="K2984" s="31" t="s">
        <v>5164</v>
      </c>
      <c r="L2984" s="31" t="s">
        <v>5278</v>
      </c>
      <c r="M2984" s="31" t="s">
        <v>5290</v>
      </c>
      <c r="N2984" s="31"/>
      <c r="O2984" s="31" t="s">
        <v>14125</v>
      </c>
      <c r="P2984" s="31" t="s">
        <v>14121</v>
      </c>
      <c r="Q2984" s="31" t="s">
        <v>8608</v>
      </c>
    </row>
    <row r="2985" spans="1:17" hidden="1" x14ac:dyDescent="0.2">
      <c r="A2985" s="31" t="s">
        <v>14368</v>
      </c>
      <c r="B2985" s="31" t="s">
        <v>14362</v>
      </c>
      <c r="C2985" s="31" t="s">
        <v>14369</v>
      </c>
      <c r="D2985" s="31" t="s">
        <v>3948</v>
      </c>
      <c r="E2985" s="31" t="s">
        <v>14144</v>
      </c>
      <c r="F2985" s="31"/>
      <c r="G2985" s="47">
        <v>60</v>
      </c>
      <c r="H2985" s="33">
        <v>0</v>
      </c>
      <c r="I2985" s="31" t="s">
        <v>5276</v>
      </c>
      <c r="J2985" s="31" t="s">
        <v>5277</v>
      </c>
      <c r="K2985" s="31" t="s">
        <v>5164</v>
      </c>
      <c r="L2985" s="31" t="s">
        <v>5278</v>
      </c>
      <c r="M2985" s="31" t="s">
        <v>5609</v>
      </c>
      <c r="N2985" s="31"/>
      <c r="O2985" s="31" t="s">
        <v>14125</v>
      </c>
      <c r="P2985" s="31" t="s">
        <v>14121</v>
      </c>
      <c r="Q2985" s="31" t="s">
        <v>8608</v>
      </c>
    </row>
    <row r="2986" spans="1:17" hidden="1" x14ac:dyDescent="0.2">
      <c r="A2986" s="31" t="s">
        <v>14370</v>
      </c>
      <c r="B2986" s="31" t="s">
        <v>14362</v>
      </c>
      <c r="C2986" s="31" t="s">
        <v>14371</v>
      </c>
      <c r="D2986" s="31" t="s">
        <v>3948</v>
      </c>
      <c r="E2986" s="31" t="s">
        <v>14144</v>
      </c>
      <c r="F2986" s="31"/>
      <c r="G2986" s="47">
        <v>60</v>
      </c>
      <c r="H2986" s="33">
        <v>0</v>
      </c>
      <c r="I2986" s="31" t="s">
        <v>5276</v>
      </c>
      <c r="J2986" s="31" t="s">
        <v>5277</v>
      </c>
      <c r="K2986" s="31" t="s">
        <v>5164</v>
      </c>
      <c r="L2986" s="31" t="s">
        <v>5278</v>
      </c>
      <c r="M2986" s="31" t="s">
        <v>5609</v>
      </c>
      <c r="N2986" s="31"/>
      <c r="O2986" s="31" t="s">
        <v>14125</v>
      </c>
      <c r="P2986" s="31" t="s">
        <v>14121</v>
      </c>
      <c r="Q2986" s="31" t="s">
        <v>8608</v>
      </c>
    </row>
    <row r="2987" spans="1:17" hidden="1" x14ac:dyDescent="0.2">
      <c r="A2987" s="31" t="s">
        <v>14372</v>
      </c>
      <c r="B2987" s="31" t="s">
        <v>14373</v>
      </c>
      <c r="C2987" s="31" t="s">
        <v>14374</v>
      </c>
      <c r="D2987" s="31" t="s">
        <v>3948</v>
      </c>
      <c r="E2987" s="31" t="s">
        <v>14144</v>
      </c>
      <c r="F2987" s="31"/>
      <c r="G2987" s="47">
        <v>60</v>
      </c>
      <c r="H2987" s="33">
        <v>0</v>
      </c>
      <c r="I2987" s="31" t="s">
        <v>5276</v>
      </c>
      <c r="J2987" s="31" t="s">
        <v>5277</v>
      </c>
      <c r="K2987" s="31" t="s">
        <v>5164</v>
      </c>
      <c r="L2987" s="31" t="s">
        <v>5278</v>
      </c>
      <c r="M2987" s="31" t="s">
        <v>5354</v>
      </c>
      <c r="N2987" s="31"/>
      <c r="O2987" s="31" t="s">
        <v>14125</v>
      </c>
      <c r="P2987" s="31" t="s">
        <v>14121</v>
      </c>
      <c r="Q2987" s="31" t="s">
        <v>8608</v>
      </c>
    </row>
    <row r="2988" spans="1:17" hidden="1" x14ac:dyDescent="0.2">
      <c r="A2988" s="31" t="s">
        <v>14375</v>
      </c>
      <c r="B2988" s="31" t="s">
        <v>14359</v>
      </c>
      <c r="C2988" s="31" t="s">
        <v>14376</v>
      </c>
      <c r="D2988" s="31" t="s">
        <v>3948</v>
      </c>
      <c r="E2988" s="31" t="s">
        <v>14144</v>
      </c>
      <c r="F2988" s="31"/>
      <c r="G2988" s="47">
        <v>60</v>
      </c>
      <c r="H2988" s="33">
        <v>0</v>
      </c>
      <c r="I2988" s="31" t="s">
        <v>5288</v>
      </c>
      <c r="J2988" s="31" t="s">
        <v>5289</v>
      </c>
      <c r="K2988" s="31" t="s">
        <v>5164</v>
      </c>
      <c r="L2988" s="31" t="s">
        <v>5278</v>
      </c>
      <c r="M2988" s="31" t="s">
        <v>5663</v>
      </c>
      <c r="N2988" s="31"/>
      <c r="O2988" s="31" t="s">
        <v>14125</v>
      </c>
      <c r="P2988" s="31" t="s">
        <v>14121</v>
      </c>
      <c r="Q2988" s="31" t="s">
        <v>8608</v>
      </c>
    </row>
    <row r="2989" spans="1:17" hidden="1" x14ac:dyDescent="0.2">
      <c r="A2989" s="31" t="s">
        <v>14377</v>
      </c>
      <c r="B2989" s="31" t="s">
        <v>14356</v>
      </c>
      <c r="C2989" s="31" t="s">
        <v>14378</v>
      </c>
      <c r="D2989" s="31"/>
      <c r="E2989" s="31" t="s">
        <v>14123</v>
      </c>
      <c r="F2989" s="31" t="s">
        <v>3948</v>
      </c>
      <c r="G2989" s="47">
        <v>60</v>
      </c>
      <c r="H2989" s="33">
        <v>0</v>
      </c>
      <c r="I2989" s="31" t="s">
        <v>5179</v>
      </c>
      <c r="J2989" s="31" t="s">
        <v>5180</v>
      </c>
      <c r="K2989" s="31" t="s">
        <v>5164</v>
      </c>
      <c r="L2989" s="31" t="s">
        <v>5165</v>
      </c>
      <c r="M2989" s="31" t="s">
        <v>5361</v>
      </c>
      <c r="N2989" s="31" t="s">
        <v>7295</v>
      </c>
      <c r="O2989" s="31" t="s">
        <v>14125</v>
      </c>
      <c r="P2989" s="31" t="s">
        <v>14121</v>
      </c>
      <c r="Q2989" s="31" t="s">
        <v>5168</v>
      </c>
    </row>
    <row r="2990" spans="1:17" hidden="1" x14ac:dyDescent="0.2">
      <c r="A2990" s="31" t="s">
        <v>14379</v>
      </c>
      <c r="B2990" s="31" t="s">
        <v>14356</v>
      </c>
      <c r="C2990" s="31" t="s">
        <v>14380</v>
      </c>
      <c r="D2990" s="31"/>
      <c r="E2990" s="31" t="s">
        <v>14123</v>
      </c>
      <c r="F2990" s="31" t="s">
        <v>3948</v>
      </c>
      <c r="G2990" s="47">
        <v>60</v>
      </c>
      <c r="H2990" s="33">
        <v>0</v>
      </c>
      <c r="I2990" s="31" t="s">
        <v>5179</v>
      </c>
      <c r="J2990" s="31" t="s">
        <v>5180</v>
      </c>
      <c r="K2990" s="31" t="s">
        <v>5164</v>
      </c>
      <c r="L2990" s="31" t="s">
        <v>5165</v>
      </c>
      <c r="M2990" s="31" t="s">
        <v>5181</v>
      </c>
      <c r="N2990" s="31"/>
      <c r="O2990" s="31" t="s">
        <v>14125</v>
      </c>
      <c r="P2990" s="31" t="s">
        <v>14121</v>
      </c>
      <c r="Q2990" s="31" t="s">
        <v>5168</v>
      </c>
    </row>
    <row r="2991" spans="1:17" hidden="1" x14ac:dyDescent="0.2">
      <c r="A2991" s="31" t="s">
        <v>14381</v>
      </c>
      <c r="B2991" s="31" t="s">
        <v>14382</v>
      </c>
      <c r="C2991" s="31" t="s">
        <v>14383</v>
      </c>
      <c r="D2991" s="31"/>
      <c r="E2991" s="31" t="s">
        <v>14123</v>
      </c>
      <c r="F2991" s="31" t="s">
        <v>3948</v>
      </c>
      <c r="G2991" s="47">
        <v>60</v>
      </c>
      <c r="H2991" s="33">
        <v>0</v>
      </c>
      <c r="I2991" s="31" t="s">
        <v>5218</v>
      </c>
      <c r="J2991" s="31" t="s">
        <v>5219</v>
      </c>
      <c r="K2991" s="31" t="s">
        <v>5164</v>
      </c>
      <c r="L2991" s="31" t="s">
        <v>5165</v>
      </c>
      <c r="M2991" s="31" t="s">
        <v>5390</v>
      </c>
      <c r="N2991" s="31"/>
      <c r="O2991" s="31" t="s">
        <v>14125</v>
      </c>
      <c r="P2991" s="31" t="s">
        <v>14121</v>
      </c>
      <c r="Q2991" s="31" t="s">
        <v>5168</v>
      </c>
    </row>
    <row r="2992" spans="1:17" hidden="1" x14ac:dyDescent="0.2">
      <c r="A2992" s="31" t="s">
        <v>14384</v>
      </c>
      <c r="B2992" s="31" t="s">
        <v>14382</v>
      </c>
      <c r="C2992" s="31" t="s">
        <v>14385</v>
      </c>
      <c r="D2992" s="31"/>
      <c r="E2992" s="31" t="s">
        <v>14123</v>
      </c>
      <c r="F2992" s="31" t="s">
        <v>3948</v>
      </c>
      <c r="G2992" s="47">
        <v>60</v>
      </c>
      <c r="H2992" s="33">
        <v>0</v>
      </c>
      <c r="I2992" s="31" t="s">
        <v>5218</v>
      </c>
      <c r="J2992" s="31" t="s">
        <v>5219</v>
      </c>
      <c r="K2992" s="31" t="s">
        <v>5164</v>
      </c>
      <c r="L2992" s="31" t="s">
        <v>5165</v>
      </c>
      <c r="M2992" s="31" t="s">
        <v>5390</v>
      </c>
      <c r="N2992" s="31"/>
      <c r="O2992" s="31" t="s">
        <v>14125</v>
      </c>
      <c r="P2992" s="31" t="s">
        <v>14121</v>
      </c>
      <c r="Q2992" s="31" t="s">
        <v>5168</v>
      </c>
    </row>
    <row r="2993" spans="1:17" hidden="1" x14ac:dyDescent="0.2">
      <c r="A2993" s="31" t="s">
        <v>14386</v>
      </c>
      <c r="B2993" s="31" t="s">
        <v>14362</v>
      </c>
      <c r="C2993" s="31" t="s">
        <v>14387</v>
      </c>
      <c r="D2993" s="31" t="s">
        <v>3948</v>
      </c>
      <c r="E2993" s="31" t="s">
        <v>14144</v>
      </c>
      <c r="F2993" s="31"/>
      <c r="G2993" s="47">
        <v>60</v>
      </c>
      <c r="H2993" s="33">
        <v>0</v>
      </c>
      <c r="I2993" s="31" t="s">
        <v>5276</v>
      </c>
      <c r="J2993" s="31" t="s">
        <v>5277</v>
      </c>
      <c r="K2993" s="31" t="s">
        <v>5164</v>
      </c>
      <c r="L2993" s="31" t="s">
        <v>5278</v>
      </c>
      <c r="M2993" s="31" t="s">
        <v>5616</v>
      </c>
      <c r="N2993" s="31"/>
      <c r="O2993" s="31" t="s">
        <v>14125</v>
      </c>
      <c r="P2993" s="31" t="s">
        <v>14121</v>
      </c>
      <c r="Q2993" s="31" t="s">
        <v>8608</v>
      </c>
    </row>
    <row r="2994" spans="1:17" hidden="1" x14ac:dyDescent="0.2">
      <c r="A2994" s="31" t="s">
        <v>14388</v>
      </c>
      <c r="B2994" s="31" t="s">
        <v>14356</v>
      </c>
      <c r="C2994" s="31" t="s">
        <v>14389</v>
      </c>
      <c r="D2994" s="31"/>
      <c r="E2994" s="31" t="s">
        <v>14123</v>
      </c>
      <c r="F2994" s="31" t="s">
        <v>3948</v>
      </c>
      <c r="G2994" s="47">
        <v>60</v>
      </c>
      <c r="H2994" s="33">
        <v>0</v>
      </c>
      <c r="I2994" s="31" t="s">
        <v>5172</v>
      </c>
      <c r="J2994" s="31" t="s">
        <v>5173</v>
      </c>
      <c r="K2994" s="31" t="s">
        <v>5164</v>
      </c>
      <c r="L2994" s="31" t="s">
        <v>5165</v>
      </c>
      <c r="M2994" s="31" t="s">
        <v>5174</v>
      </c>
      <c r="N2994" s="31" t="s">
        <v>5201</v>
      </c>
      <c r="O2994" s="31" t="s">
        <v>14125</v>
      </c>
      <c r="P2994" s="31" t="s">
        <v>14121</v>
      </c>
      <c r="Q2994" s="31" t="s">
        <v>5168</v>
      </c>
    </row>
    <row r="2995" spans="1:17" hidden="1" x14ac:dyDescent="0.2">
      <c r="A2995" s="31" t="s">
        <v>14390</v>
      </c>
      <c r="B2995" s="31" t="s">
        <v>14356</v>
      </c>
      <c r="C2995" s="31" t="s">
        <v>14391</v>
      </c>
      <c r="D2995" s="31"/>
      <c r="E2995" s="31" t="s">
        <v>14123</v>
      </c>
      <c r="F2995" s="31" t="s">
        <v>3948</v>
      </c>
      <c r="G2995" s="47">
        <v>60</v>
      </c>
      <c r="H2995" s="33">
        <v>0</v>
      </c>
      <c r="I2995" s="31" t="s">
        <v>5179</v>
      </c>
      <c r="J2995" s="31" t="s">
        <v>5180</v>
      </c>
      <c r="K2995" s="31" t="s">
        <v>5164</v>
      </c>
      <c r="L2995" s="31" t="s">
        <v>5165</v>
      </c>
      <c r="M2995" s="31" t="s">
        <v>5379</v>
      </c>
      <c r="N2995" s="31" t="s">
        <v>9095</v>
      </c>
      <c r="O2995" s="31" t="s">
        <v>14125</v>
      </c>
      <c r="P2995" s="31" t="s">
        <v>14121</v>
      </c>
      <c r="Q2995" s="31" t="s">
        <v>5168</v>
      </c>
    </row>
    <row r="2996" spans="1:17" hidden="1" x14ac:dyDescent="0.2">
      <c r="A2996" s="31" t="s">
        <v>14392</v>
      </c>
      <c r="B2996" s="31" t="s">
        <v>14356</v>
      </c>
      <c r="C2996" s="31" t="s">
        <v>14393</v>
      </c>
      <c r="D2996" s="31"/>
      <c r="E2996" s="31" t="s">
        <v>14123</v>
      </c>
      <c r="F2996" s="31" t="s">
        <v>3948</v>
      </c>
      <c r="G2996" s="47">
        <v>60</v>
      </c>
      <c r="H2996" s="33">
        <v>0</v>
      </c>
      <c r="I2996" s="31" t="s">
        <v>5172</v>
      </c>
      <c r="J2996" s="31" t="s">
        <v>5173</v>
      </c>
      <c r="K2996" s="31" t="s">
        <v>5164</v>
      </c>
      <c r="L2996" s="31" t="s">
        <v>5165</v>
      </c>
      <c r="M2996" s="31" t="s">
        <v>5174</v>
      </c>
      <c r="N2996" s="31" t="s">
        <v>5175</v>
      </c>
      <c r="O2996" s="31" t="s">
        <v>14125</v>
      </c>
      <c r="P2996" s="31" t="s">
        <v>14121</v>
      </c>
      <c r="Q2996" s="31" t="s">
        <v>5168</v>
      </c>
    </row>
    <row r="2997" spans="1:17" hidden="1" x14ac:dyDescent="0.2">
      <c r="A2997" s="31" t="s">
        <v>14394</v>
      </c>
      <c r="B2997" s="31" t="s">
        <v>14359</v>
      </c>
      <c r="C2997" s="31" t="s">
        <v>14395</v>
      </c>
      <c r="D2997" s="31" t="s">
        <v>3948</v>
      </c>
      <c r="E2997" s="31" t="s">
        <v>14144</v>
      </c>
      <c r="F2997" s="31"/>
      <c r="G2997" s="47">
        <v>60</v>
      </c>
      <c r="H2997" s="33">
        <v>0</v>
      </c>
      <c r="I2997" s="31" t="s">
        <v>5288</v>
      </c>
      <c r="J2997" s="31" t="s">
        <v>5289</v>
      </c>
      <c r="K2997" s="31" t="s">
        <v>5164</v>
      </c>
      <c r="L2997" s="31" t="s">
        <v>5278</v>
      </c>
      <c r="M2997" s="31" t="s">
        <v>11318</v>
      </c>
      <c r="N2997" s="31"/>
      <c r="O2997" s="31" t="s">
        <v>14125</v>
      </c>
      <c r="P2997" s="31" t="s">
        <v>14121</v>
      </c>
      <c r="Q2997" s="31" t="s">
        <v>8608</v>
      </c>
    </row>
    <row r="2998" spans="1:17" hidden="1" x14ac:dyDescent="0.2">
      <c r="A2998" s="31" t="s">
        <v>14396</v>
      </c>
      <c r="B2998" s="31" t="s">
        <v>14359</v>
      </c>
      <c r="C2998" s="31" t="s">
        <v>14397</v>
      </c>
      <c r="D2998" s="31" t="s">
        <v>3948</v>
      </c>
      <c r="E2998" s="31" t="s">
        <v>14144</v>
      </c>
      <c r="F2998" s="31"/>
      <c r="G2998" s="47">
        <v>60</v>
      </c>
      <c r="H2998" s="33">
        <v>0</v>
      </c>
      <c r="I2998" s="31" t="s">
        <v>5288</v>
      </c>
      <c r="J2998" s="31" t="s">
        <v>5289</v>
      </c>
      <c r="K2998" s="31" t="s">
        <v>5164</v>
      </c>
      <c r="L2998" s="31" t="s">
        <v>5278</v>
      </c>
      <c r="M2998" s="31" t="s">
        <v>5754</v>
      </c>
      <c r="N2998" s="31"/>
      <c r="O2998" s="31" t="s">
        <v>14125</v>
      </c>
      <c r="P2998" s="31" t="s">
        <v>14121</v>
      </c>
      <c r="Q2998" s="31" t="s">
        <v>8608</v>
      </c>
    </row>
    <row r="2999" spans="1:17" hidden="1" x14ac:dyDescent="0.2">
      <c r="A2999" s="31" t="s">
        <v>14398</v>
      </c>
      <c r="B2999" s="31" t="s">
        <v>14362</v>
      </c>
      <c r="C2999" s="31" t="s">
        <v>14399</v>
      </c>
      <c r="D2999" s="31" t="s">
        <v>3948</v>
      </c>
      <c r="E2999" s="31" t="s">
        <v>14144</v>
      </c>
      <c r="F2999" s="31"/>
      <c r="G2999" s="47">
        <v>60</v>
      </c>
      <c r="H2999" s="33">
        <v>0</v>
      </c>
      <c r="I2999" s="31" t="s">
        <v>5276</v>
      </c>
      <c r="J2999" s="31" t="s">
        <v>5277</v>
      </c>
      <c r="K2999" s="31" t="s">
        <v>5164</v>
      </c>
      <c r="L2999" s="31" t="s">
        <v>5278</v>
      </c>
      <c r="M2999" s="31" t="s">
        <v>5616</v>
      </c>
      <c r="N2999" s="31"/>
      <c r="O2999" s="31" t="s">
        <v>14125</v>
      </c>
      <c r="P2999" s="31" t="s">
        <v>14121</v>
      </c>
      <c r="Q2999" s="31" t="s">
        <v>8608</v>
      </c>
    </row>
    <row r="3000" spans="1:17" hidden="1" x14ac:dyDescent="0.2">
      <c r="A3000" s="31" t="s">
        <v>14400</v>
      </c>
      <c r="B3000" s="31" t="s">
        <v>14359</v>
      </c>
      <c r="C3000" s="31" t="s">
        <v>14401</v>
      </c>
      <c r="D3000" s="31" t="s">
        <v>3948</v>
      </c>
      <c r="E3000" s="31" t="s">
        <v>14144</v>
      </c>
      <c r="F3000" s="31"/>
      <c r="G3000" s="47">
        <v>60</v>
      </c>
      <c r="H3000" s="33">
        <v>0</v>
      </c>
      <c r="I3000" s="31" t="s">
        <v>5288</v>
      </c>
      <c r="J3000" s="31" t="s">
        <v>5289</v>
      </c>
      <c r="K3000" s="31" t="s">
        <v>5164</v>
      </c>
      <c r="L3000" s="31" t="s">
        <v>5278</v>
      </c>
      <c r="M3000" s="31" t="s">
        <v>5819</v>
      </c>
      <c r="N3000" s="31"/>
      <c r="O3000" s="31" t="s">
        <v>14125</v>
      </c>
      <c r="P3000" s="31" t="s">
        <v>14121</v>
      </c>
      <c r="Q3000" s="31" t="s">
        <v>8608</v>
      </c>
    </row>
    <row r="3001" spans="1:17" hidden="1" x14ac:dyDescent="0.2">
      <c r="A3001" s="31" t="s">
        <v>14402</v>
      </c>
      <c r="B3001" s="31" t="s">
        <v>14356</v>
      </c>
      <c r="C3001" s="31" t="s">
        <v>14403</v>
      </c>
      <c r="D3001" s="31"/>
      <c r="E3001" s="31" t="s">
        <v>14123</v>
      </c>
      <c r="F3001" s="31" t="s">
        <v>3948</v>
      </c>
      <c r="G3001" s="47">
        <v>60</v>
      </c>
      <c r="H3001" s="33">
        <v>0</v>
      </c>
      <c r="I3001" s="31" t="s">
        <v>5218</v>
      </c>
      <c r="J3001" s="31" t="s">
        <v>5219</v>
      </c>
      <c r="K3001" s="31" t="s">
        <v>5164</v>
      </c>
      <c r="L3001" s="31" t="s">
        <v>5165</v>
      </c>
      <c r="M3001" s="31" t="s">
        <v>6869</v>
      </c>
      <c r="N3001" s="31"/>
      <c r="O3001" s="31" t="s">
        <v>14125</v>
      </c>
      <c r="P3001" s="31" t="s">
        <v>14121</v>
      </c>
      <c r="Q3001" s="31" t="s">
        <v>5168</v>
      </c>
    </row>
    <row r="3002" spans="1:17" hidden="1" x14ac:dyDescent="0.2">
      <c r="A3002" s="31" t="s">
        <v>14404</v>
      </c>
      <c r="B3002" s="31" t="s">
        <v>14356</v>
      </c>
      <c r="C3002" s="31" t="s">
        <v>14405</v>
      </c>
      <c r="D3002" s="31"/>
      <c r="E3002" s="31" t="s">
        <v>14123</v>
      </c>
      <c r="F3002" s="31" t="s">
        <v>3948</v>
      </c>
      <c r="G3002" s="47">
        <v>60</v>
      </c>
      <c r="H3002" s="33">
        <v>0</v>
      </c>
      <c r="I3002" s="31" t="s">
        <v>5172</v>
      </c>
      <c r="J3002" s="31" t="s">
        <v>5173</v>
      </c>
      <c r="K3002" s="31" t="s">
        <v>5164</v>
      </c>
      <c r="L3002" s="31" t="s">
        <v>5165</v>
      </c>
      <c r="M3002" s="31" t="s">
        <v>5224</v>
      </c>
      <c r="N3002" s="31"/>
      <c r="O3002" s="31" t="s">
        <v>14125</v>
      </c>
      <c r="P3002" s="31" t="s">
        <v>14121</v>
      </c>
      <c r="Q3002" s="31" t="s">
        <v>5168</v>
      </c>
    </row>
    <row r="3003" spans="1:17" hidden="1" x14ac:dyDescent="0.2">
      <c r="A3003" s="31" t="s">
        <v>14406</v>
      </c>
      <c r="B3003" s="31" t="s">
        <v>14373</v>
      </c>
      <c r="C3003" s="31" t="s">
        <v>14407</v>
      </c>
      <c r="D3003" s="31" t="s">
        <v>3948</v>
      </c>
      <c r="E3003" s="31" t="s">
        <v>14144</v>
      </c>
      <c r="F3003" s="31"/>
      <c r="G3003" s="47">
        <v>60</v>
      </c>
      <c r="H3003" s="33">
        <v>0</v>
      </c>
      <c r="I3003" s="31" t="s">
        <v>5276</v>
      </c>
      <c r="J3003" s="31" t="s">
        <v>5277</v>
      </c>
      <c r="K3003" s="31" t="s">
        <v>5164</v>
      </c>
      <c r="L3003" s="31" t="s">
        <v>5278</v>
      </c>
      <c r="M3003" s="31" t="s">
        <v>5616</v>
      </c>
      <c r="N3003" s="31"/>
      <c r="O3003" s="31" t="s">
        <v>14125</v>
      </c>
      <c r="P3003" s="31" t="s">
        <v>14121</v>
      </c>
      <c r="Q3003" s="31" t="s">
        <v>8608</v>
      </c>
    </row>
    <row r="3004" spans="1:17" hidden="1" x14ac:dyDescent="0.2">
      <c r="A3004" s="31" t="s">
        <v>14408</v>
      </c>
      <c r="B3004" s="31" t="s">
        <v>14359</v>
      </c>
      <c r="C3004" s="31" t="s">
        <v>14409</v>
      </c>
      <c r="D3004" s="31" t="s">
        <v>3948</v>
      </c>
      <c r="E3004" s="31" t="s">
        <v>14144</v>
      </c>
      <c r="F3004" s="31"/>
      <c r="G3004" s="47">
        <v>60</v>
      </c>
      <c r="H3004" s="33">
        <v>0</v>
      </c>
      <c r="I3004" s="31" t="s">
        <v>9470</v>
      </c>
      <c r="J3004" s="31" t="s">
        <v>9471</v>
      </c>
      <c r="K3004" s="31" t="s">
        <v>5164</v>
      </c>
      <c r="L3004" s="31" t="s">
        <v>5278</v>
      </c>
      <c r="M3004" s="31" t="s">
        <v>5627</v>
      </c>
      <c r="N3004" s="31"/>
      <c r="O3004" s="31" t="s">
        <v>14125</v>
      </c>
      <c r="P3004" s="31" t="s">
        <v>14121</v>
      </c>
      <c r="Q3004" s="31" t="s">
        <v>8608</v>
      </c>
    </row>
    <row r="3005" spans="1:17" hidden="1" x14ac:dyDescent="0.2">
      <c r="A3005" s="31" t="s">
        <v>14410</v>
      </c>
      <c r="B3005" s="31" t="s">
        <v>14359</v>
      </c>
      <c r="C3005" s="31" t="s">
        <v>14411</v>
      </c>
      <c r="D3005" s="31" t="s">
        <v>3948</v>
      </c>
      <c r="E3005" s="31" t="s">
        <v>14144</v>
      </c>
      <c r="F3005" s="31"/>
      <c r="G3005" s="47">
        <v>60</v>
      </c>
      <c r="H3005" s="33">
        <v>0</v>
      </c>
      <c r="I3005" s="31" t="s">
        <v>5288</v>
      </c>
      <c r="J3005" s="31" t="s">
        <v>5289</v>
      </c>
      <c r="K3005" s="31" t="s">
        <v>5164</v>
      </c>
      <c r="L3005" s="31" t="s">
        <v>5278</v>
      </c>
      <c r="M3005" s="31" t="s">
        <v>5819</v>
      </c>
      <c r="N3005" s="31"/>
      <c r="O3005" s="31" t="s">
        <v>14125</v>
      </c>
      <c r="P3005" s="31" t="s">
        <v>14121</v>
      </c>
      <c r="Q3005" s="31" t="s">
        <v>8608</v>
      </c>
    </row>
    <row r="3006" spans="1:17" hidden="1" x14ac:dyDescent="0.2">
      <c r="A3006" s="31" t="s">
        <v>14412</v>
      </c>
      <c r="B3006" s="31" t="s">
        <v>14356</v>
      </c>
      <c r="C3006" s="31" t="s">
        <v>14413</v>
      </c>
      <c r="D3006" s="31"/>
      <c r="E3006" s="31" t="s">
        <v>14123</v>
      </c>
      <c r="F3006" s="31" t="s">
        <v>3948</v>
      </c>
      <c r="G3006" s="47">
        <v>60</v>
      </c>
      <c r="H3006" s="33">
        <v>0</v>
      </c>
      <c r="I3006" s="31" t="s">
        <v>5218</v>
      </c>
      <c r="J3006" s="31" t="s">
        <v>5219</v>
      </c>
      <c r="K3006" s="31" t="s">
        <v>5164</v>
      </c>
      <c r="L3006" s="31" t="s">
        <v>5165</v>
      </c>
      <c r="M3006" s="31" t="s">
        <v>6869</v>
      </c>
      <c r="N3006" s="31"/>
      <c r="O3006" s="31" t="s">
        <v>14125</v>
      </c>
      <c r="P3006" s="31" t="s">
        <v>14121</v>
      </c>
      <c r="Q3006" s="31" t="s">
        <v>5168</v>
      </c>
    </row>
    <row r="3007" spans="1:17" hidden="1" x14ac:dyDescent="0.2">
      <c r="A3007" s="31" t="s">
        <v>14414</v>
      </c>
      <c r="B3007" s="31" t="s">
        <v>14347</v>
      </c>
      <c r="C3007" s="31" t="s">
        <v>14415</v>
      </c>
      <c r="D3007" s="31"/>
      <c r="E3007" s="31" t="s">
        <v>14123</v>
      </c>
      <c r="F3007" s="31" t="s">
        <v>3948</v>
      </c>
      <c r="G3007" s="47">
        <v>60</v>
      </c>
      <c r="H3007" s="33">
        <v>0</v>
      </c>
      <c r="I3007" s="31" t="s">
        <v>5252</v>
      </c>
      <c r="J3007" s="31" t="s">
        <v>5253</v>
      </c>
      <c r="K3007" s="31" t="s">
        <v>5164</v>
      </c>
      <c r="L3007" s="31" t="s">
        <v>5165</v>
      </c>
      <c r="M3007" s="31" t="s">
        <v>5254</v>
      </c>
      <c r="N3007" s="31"/>
      <c r="O3007" s="31" t="s">
        <v>14125</v>
      </c>
      <c r="P3007" s="31" t="s">
        <v>14121</v>
      </c>
      <c r="Q3007" s="31" t="s">
        <v>5168</v>
      </c>
    </row>
    <row r="3008" spans="1:17" hidden="1" x14ac:dyDescent="0.2">
      <c r="A3008" s="31" t="s">
        <v>14416</v>
      </c>
      <c r="B3008" s="31" t="s">
        <v>14417</v>
      </c>
      <c r="C3008" s="31" t="s">
        <v>14418</v>
      </c>
      <c r="D3008" s="31" t="s">
        <v>3948</v>
      </c>
      <c r="E3008" s="31" t="s">
        <v>14144</v>
      </c>
      <c r="F3008" s="31"/>
      <c r="G3008" s="47">
        <v>60</v>
      </c>
      <c r="H3008" s="33">
        <v>0</v>
      </c>
      <c r="I3008" s="31" t="s">
        <v>5288</v>
      </c>
      <c r="J3008" s="31" t="s">
        <v>5289</v>
      </c>
      <c r="K3008" s="31" t="s">
        <v>5164</v>
      </c>
      <c r="L3008" s="31" t="s">
        <v>5278</v>
      </c>
      <c r="M3008" s="31" t="s">
        <v>5673</v>
      </c>
      <c r="N3008" s="31"/>
      <c r="O3008" s="31" t="s">
        <v>14125</v>
      </c>
      <c r="P3008" s="31" t="s">
        <v>14121</v>
      </c>
      <c r="Q3008" s="31" t="s">
        <v>8608</v>
      </c>
    </row>
    <row r="3009" spans="1:17" hidden="1" x14ac:dyDescent="0.2">
      <c r="A3009" s="31" t="s">
        <v>14419</v>
      </c>
      <c r="B3009" s="31" t="s">
        <v>14359</v>
      </c>
      <c r="C3009" s="31" t="s">
        <v>14420</v>
      </c>
      <c r="D3009" s="31" t="s">
        <v>3948</v>
      </c>
      <c r="E3009" s="31" t="s">
        <v>14144</v>
      </c>
      <c r="F3009" s="31"/>
      <c r="G3009" s="47">
        <v>60</v>
      </c>
      <c r="H3009" s="33">
        <v>0</v>
      </c>
      <c r="I3009" s="31" t="s">
        <v>5276</v>
      </c>
      <c r="J3009" s="31" t="s">
        <v>5277</v>
      </c>
      <c r="K3009" s="31" t="s">
        <v>5164</v>
      </c>
      <c r="L3009" s="31" t="s">
        <v>5278</v>
      </c>
      <c r="M3009" s="31" t="s">
        <v>5701</v>
      </c>
      <c r="N3009" s="31"/>
      <c r="O3009" s="31" t="s">
        <v>14125</v>
      </c>
      <c r="P3009" s="31" t="s">
        <v>14121</v>
      </c>
      <c r="Q3009" s="31" t="s">
        <v>8608</v>
      </c>
    </row>
    <row r="3010" spans="1:17" hidden="1" x14ac:dyDescent="0.2">
      <c r="A3010" s="31" t="s">
        <v>14421</v>
      </c>
      <c r="B3010" s="31" t="s">
        <v>14362</v>
      </c>
      <c r="C3010" s="31" t="s">
        <v>14422</v>
      </c>
      <c r="D3010" s="31" t="s">
        <v>3948</v>
      </c>
      <c r="E3010" s="31" t="s">
        <v>14144</v>
      </c>
      <c r="F3010" s="31"/>
      <c r="G3010" s="47">
        <v>60</v>
      </c>
      <c r="H3010" s="33">
        <v>0</v>
      </c>
      <c r="I3010" s="31" t="s">
        <v>5288</v>
      </c>
      <c r="J3010" s="31" t="s">
        <v>5289</v>
      </c>
      <c r="K3010" s="31" t="s">
        <v>5164</v>
      </c>
      <c r="L3010" s="31" t="s">
        <v>5278</v>
      </c>
      <c r="M3010" s="31" t="s">
        <v>5290</v>
      </c>
      <c r="N3010" s="31"/>
      <c r="O3010" s="31" t="s">
        <v>14125</v>
      </c>
      <c r="P3010" s="31" t="s">
        <v>14121</v>
      </c>
      <c r="Q3010" s="31" t="s">
        <v>8608</v>
      </c>
    </row>
    <row r="3011" spans="1:17" hidden="1" x14ac:dyDescent="0.2">
      <c r="A3011" s="31" t="s">
        <v>14423</v>
      </c>
      <c r="B3011" s="31" t="s">
        <v>14362</v>
      </c>
      <c r="C3011" s="31" t="s">
        <v>14424</v>
      </c>
      <c r="D3011" s="31" t="s">
        <v>3948</v>
      </c>
      <c r="E3011" s="31" t="s">
        <v>14144</v>
      </c>
      <c r="F3011" s="31"/>
      <c r="G3011" s="47">
        <v>60</v>
      </c>
      <c r="H3011" s="33">
        <v>0</v>
      </c>
      <c r="I3011" s="31" t="s">
        <v>5288</v>
      </c>
      <c r="J3011" s="31" t="s">
        <v>5289</v>
      </c>
      <c r="K3011" s="31" t="s">
        <v>5164</v>
      </c>
      <c r="L3011" s="31" t="s">
        <v>5278</v>
      </c>
      <c r="M3011" s="31" t="s">
        <v>5290</v>
      </c>
      <c r="N3011" s="31"/>
      <c r="O3011" s="31" t="s">
        <v>14125</v>
      </c>
      <c r="P3011" s="31" t="s">
        <v>14121</v>
      </c>
      <c r="Q3011" s="31" t="s">
        <v>8608</v>
      </c>
    </row>
    <row r="3012" spans="1:17" hidden="1" x14ac:dyDescent="0.2">
      <c r="A3012" s="31" t="s">
        <v>14425</v>
      </c>
      <c r="B3012" s="31" t="s">
        <v>14362</v>
      </c>
      <c r="C3012" s="31" t="s">
        <v>14426</v>
      </c>
      <c r="D3012" s="31" t="s">
        <v>3948</v>
      </c>
      <c r="E3012" s="31" t="s">
        <v>14144</v>
      </c>
      <c r="F3012" s="31"/>
      <c r="G3012" s="47">
        <v>60</v>
      </c>
      <c r="H3012" s="33">
        <v>0</v>
      </c>
      <c r="I3012" s="31" t="s">
        <v>5276</v>
      </c>
      <c r="J3012" s="31" t="s">
        <v>5277</v>
      </c>
      <c r="K3012" s="31" t="s">
        <v>5164</v>
      </c>
      <c r="L3012" s="31" t="s">
        <v>5278</v>
      </c>
      <c r="M3012" s="31" t="s">
        <v>5616</v>
      </c>
      <c r="N3012" s="31"/>
      <c r="O3012" s="31" t="s">
        <v>14125</v>
      </c>
      <c r="P3012" s="31" t="s">
        <v>14121</v>
      </c>
      <c r="Q3012" s="31" t="s">
        <v>8608</v>
      </c>
    </row>
    <row r="3013" spans="1:17" hidden="1" x14ac:dyDescent="0.2">
      <c r="A3013" s="31" t="s">
        <v>14427</v>
      </c>
      <c r="B3013" s="31" t="s">
        <v>14359</v>
      </c>
      <c r="C3013" s="31" t="s">
        <v>14428</v>
      </c>
      <c r="D3013" s="31" t="s">
        <v>3948</v>
      </c>
      <c r="E3013" s="31" t="s">
        <v>14144</v>
      </c>
      <c r="F3013" s="31"/>
      <c r="G3013" s="47">
        <v>60</v>
      </c>
      <c r="H3013" s="33">
        <v>0</v>
      </c>
      <c r="I3013" s="31" t="s">
        <v>5276</v>
      </c>
      <c r="J3013" s="31" t="s">
        <v>5277</v>
      </c>
      <c r="K3013" s="31" t="s">
        <v>5164</v>
      </c>
      <c r="L3013" s="31" t="s">
        <v>5278</v>
      </c>
      <c r="M3013" s="31" t="s">
        <v>5701</v>
      </c>
      <c r="N3013" s="31"/>
      <c r="O3013" s="31" t="s">
        <v>14125</v>
      </c>
      <c r="P3013" s="31" t="s">
        <v>14121</v>
      </c>
      <c r="Q3013" s="31" t="s">
        <v>8608</v>
      </c>
    </row>
    <row r="3014" spans="1:17" hidden="1" x14ac:dyDescent="0.2">
      <c r="A3014" s="31" t="s">
        <v>14429</v>
      </c>
      <c r="B3014" s="31" t="s">
        <v>14359</v>
      </c>
      <c r="C3014" s="31" t="s">
        <v>14430</v>
      </c>
      <c r="D3014" s="31" t="s">
        <v>3948</v>
      </c>
      <c r="E3014" s="31" t="s">
        <v>14144</v>
      </c>
      <c r="F3014" s="31"/>
      <c r="G3014" s="47">
        <v>60</v>
      </c>
      <c r="H3014" s="33">
        <v>0</v>
      </c>
      <c r="I3014" s="31" t="s">
        <v>9470</v>
      </c>
      <c r="J3014" s="31" t="s">
        <v>9471</v>
      </c>
      <c r="K3014" s="31" t="s">
        <v>5164</v>
      </c>
      <c r="L3014" s="31" t="s">
        <v>5278</v>
      </c>
      <c r="M3014" s="31" t="s">
        <v>5627</v>
      </c>
      <c r="N3014" s="31"/>
      <c r="O3014" s="31" t="s">
        <v>14125</v>
      </c>
      <c r="P3014" s="31" t="s">
        <v>14121</v>
      </c>
      <c r="Q3014" s="31" t="s">
        <v>8608</v>
      </c>
    </row>
    <row r="3015" spans="1:17" hidden="1" x14ac:dyDescent="0.2">
      <c r="A3015" s="31" t="s">
        <v>14431</v>
      </c>
      <c r="B3015" s="31" t="s">
        <v>14362</v>
      </c>
      <c r="C3015" s="31" t="s">
        <v>14432</v>
      </c>
      <c r="D3015" s="31" t="s">
        <v>3948</v>
      </c>
      <c r="E3015" s="31" t="s">
        <v>14144</v>
      </c>
      <c r="F3015" s="31"/>
      <c r="G3015" s="47">
        <v>60</v>
      </c>
      <c r="H3015" s="33">
        <v>0</v>
      </c>
      <c r="I3015" s="31" t="s">
        <v>5276</v>
      </c>
      <c r="J3015" s="31" t="s">
        <v>5277</v>
      </c>
      <c r="K3015" s="31" t="s">
        <v>5164</v>
      </c>
      <c r="L3015" s="31" t="s">
        <v>5278</v>
      </c>
      <c r="M3015" s="31" t="s">
        <v>5609</v>
      </c>
      <c r="N3015" s="31"/>
      <c r="O3015" s="31" t="s">
        <v>14125</v>
      </c>
      <c r="P3015" s="31" t="s">
        <v>14121</v>
      </c>
      <c r="Q3015" s="31" t="s">
        <v>8608</v>
      </c>
    </row>
    <row r="3016" spans="1:17" hidden="1" x14ac:dyDescent="0.2">
      <c r="A3016" s="31" t="s">
        <v>14433</v>
      </c>
      <c r="B3016" s="31" t="s">
        <v>14362</v>
      </c>
      <c r="C3016" s="31" t="s">
        <v>14434</v>
      </c>
      <c r="D3016" s="31" t="s">
        <v>3948</v>
      </c>
      <c r="E3016" s="31" t="s">
        <v>14144</v>
      </c>
      <c r="F3016" s="31"/>
      <c r="G3016" s="47">
        <v>60</v>
      </c>
      <c r="H3016" s="33">
        <v>0</v>
      </c>
      <c r="I3016" s="31" t="s">
        <v>9470</v>
      </c>
      <c r="J3016" s="31" t="s">
        <v>9471</v>
      </c>
      <c r="K3016" s="31" t="s">
        <v>5164</v>
      </c>
      <c r="L3016" s="31" t="s">
        <v>5278</v>
      </c>
      <c r="M3016" s="31" t="s">
        <v>5446</v>
      </c>
      <c r="N3016" s="31"/>
      <c r="O3016" s="31" t="s">
        <v>14125</v>
      </c>
      <c r="P3016" s="31" t="s">
        <v>14121</v>
      </c>
      <c r="Q3016" s="31" t="s">
        <v>8608</v>
      </c>
    </row>
    <row r="3017" spans="1:17" hidden="1" x14ac:dyDescent="0.2">
      <c r="A3017" s="31" t="s">
        <v>14435</v>
      </c>
      <c r="B3017" s="31" t="s">
        <v>14359</v>
      </c>
      <c r="C3017" s="31" t="s">
        <v>14436</v>
      </c>
      <c r="D3017" s="31" t="s">
        <v>3948</v>
      </c>
      <c r="E3017" s="31" t="s">
        <v>14144</v>
      </c>
      <c r="F3017" s="31"/>
      <c r="G3017" s="47">
        <v>60</v>
      </c>
      <c r="H3017" s="33">
        <v>0</v>
      </c>
      <c r="I3017" s="31" t="s">
        <v>5288</v>
      </c>
      <c r="J3017" s="31" t="s">
        <v>5289</v>
      </c>
      <c r="K3017" s="31" t="s">
        <v>5164</v>
      </c>
      <c r="L3017" s="31" t="s">
        <v>5278</v>
      </c>
      <c r="M3017" s="31" t="s">
        <v>5663</v>
      </c>
      <c r="N3017" s="31"/>
      <c r="O3017" s="31" t="s">
        <v>14125</v>
      </c>
      <c r="P3017" s="31" t="s">
        <v>14121</v>
      </c>
      <c r="Q3017" s="31" t="s">
        <v>8608</v>
      </c>
    </row>
    <row r="3018" spans="1:17" hidden="1" x14ac:dyDescent="0.2">
      <c r="A3018" s="31" t="s">
        <v>14437</v>
      </c>
      <c r="B3018" s="31" t="s">
        <v>14362</v>
      </c>
      <c r="C3018" s="31" t="s">
        <v>14438</v>
      </c>
      <c r="D3018" s="31" t="s">
        <v>3948</v>
      </c>
      <c r="E3018" s="31" t="s">
        <v>14144</v>
      </c>
      <c r="F3018" s="31"/>
      <c r="G3018" s="47">
        <v>60</v>
      </c>
      <c r="H3018" s="33">
        <v>0</v>
      </c>
      <c r="I3018" s="31" t="s">
        <v>5288</v>
      </c>
      <c r="J3018" s="31" t="s">
        <v>5289</v>
      </c>
      <c r="K3018" s="31" t="s">
        <v>5164</v>
      </c>
      <c r="L3018" s="31" t="s">
        <v>5278</v>
      </c>
      <c r="M3018" s="31" t="s">
        <v>5673</v>
      </c>
      <c r="N3018" s="31"/>
      <c r="O3018" s="31" t="s">
        <v>14125</v>
      </c>
      <c r="P3018" s="31" t="s">
        <v>14121</v>
      </c>
      <c r="Q3018" s="31" t="s">
        <v>8608</v>
      </c>
    </row>
    <row r="3019" spans="1:17" hidden="1" x14ac:dyDescent="0.2">
      <c r="A3019" s="31" t="s">
        <v>14439</v>
      </c>
      <c r="B3019" s="31" t="s">
        <v>14373</v>
      </c>
      <c r="C3019" s="31" t="s">
        <v>14440</v>
      </c>
      <c r="D3019" s="31" t="s">
        <v>3948</v>
      </c>
      <c r="E3019" s="31" t="s">
        <v>14144</v>
      </c>
      <c r="F3019" s="31"/>
      <c r="G3019" s="47">
        <v>60</v>
      </c>
      <c r="H3019" s="33">
        <v>0</v>
      </c>
      <c r="I3019" s="31" t="s">
        <v>5276</v>
      </c>
      <c r="J3019" s="31" t="s">
        <v>5277</v>
      </c>
      <c r="K3019" s="31" t="s">
        <v>5164</v>
      </c>
      <c r="L3019" s="31" t="s">
        <v>5278</v>
      </c>
      <c r="M3019" s="31" t="s">
        <v>5609</v>
      </c>
      <c r="N3019" s="31"/>
      <c r="O3019" s="31" t="s">
        <v>14125</v>
      </c>
      <c r="P3019" s="31" t="s">
        <v>14121</v>
      </c>
      <c r="Q3019" s="31" t="s">
        <v>8608</v>
      </c>
    </row>
    <row r="3020" spans="1:17" hidden="1" x14ac:dyDescent="0.2">
      <c r="A3020" s="31" t="s">
        <v>14441</v>
      </c>
      <c r="B3020" s="31" t="s">
        <v>14362</v>
      </c>
      <c r="C3020" s="31" t="s">
        <v>14442</v>
      </c>
      <c r="D3020" s="31" t="s">
        <v>3948</v>
      </c>
      <c r="E3020" s="31" t="s">
        <v>14144</v>
      </c>
      <c r="F3020" s="31"/>
      <c r="G3020" s="47">
        <v>60</v>
      </c>
      <c r="H3020" s="33">
        <v>0</v>
      </c>
      <c r="I3020" s="31" t="s">
        <v>5276</v>
      </c>
      <c r="J3020" s="31" t="s">
        <v>5277</v>
      </c>
      <c r="K3020" s="31" t="s">
        <v>5164</v>
      </c>
      <c r="L3020" s="31" t="s">
        <v>5278</v>
      </c>
      <c r="M3020" s="31" t="s">
        <v>5616</v>
      </c>
      <c r="N3020" s="31"/>
      <c r="O3020" s="31" t="s">
        <v>14125</v>
      </c>
      <c r="P3020" s="31" t="s">
        <v>14121</v>
      </c>
      <c r="Q3020" s="31" t="s">
        <v>8608</v>
      </c>
    </row>
    <row r="3021" spans="1:17" hidden="1" x14ac:dyDescent="0.2">
      <c r="A3021" s="31" t="s">
        <v>14443</v>
      </c>
      <c r="B3021" s="31" t="s">
        <v>14362</v>
      </c>
      <c r="C3021" s="31" t="s">
        <v>14444</v>
      </c>
      <c r="D3021" s="31" t="s">
        <v>3948</v>
      </c>
      <c r="E3021" s="31" t="s">
        <v>14144</v>
      </c>
      <c r="F3021" s="31"/>
      <c r="G3021" s="47">
        <v>60</v>
      </c>
      <c r="H3021" s="33">
        <v>0</v>
      </c>
      <c r="I3021" s="31" t="s">
        <v>5288</v>
      </c>
      <c r="J3021" s="31" t="s">
        <v>5289</v>
      </c>
      <c r="K3021" s="31" t="s">
        <v>5164</v>
      </c>
      <c r="L3021" s="31" t="s">
        <v>5278</v>
      </c>
      <c r="M3021" s="31" t="s">
        <v>5290</v>
      </c>
      <c r="N3021" s="31"/>
      <c r="O3021" s="31" t="s">
        <v>14125</v>
      </c>
      <c r="P3021" s="31" t="s">
        <v>14121</v>
      </c>
      <c r="Q3021" s="31" t="s">
        <v>8608</v>
      </c>
    </row>
    <row r="3022" spans="1:17" hidden="1" x14ac:dyDescent="0.2">
      <c r="A3022" s="31" t="s">
        <v>14445</v>
      </c>
      <c r="B3022" s="31" t="s">
        <v>14362</v>
      </c>
      <c r="C3022" s="31" t="s">
        <v>14446</v>
      </c>
      <c r="D3022" s="31" t="s">
        <v>3948</v>
      </c>
      <c r="E3022" s="31" t="s">
        <v>14144</v>
      </c>
      <c r="F3022" s="31"/>
      <c r="G3022" s="47">
        <v>60</v>
      </c>
      <c r="H3022" s="33">
        <v>0</v>
      </c>
      <c r="I3022" s="31" t="s">
        <v>9470</v>
      </c>
      <c r="J3022" s="31" t="s">
        <v>9471</v>
      </c>
      <c r="K3022" s="31" t="s">
        <v>5164</v>
      </c>
      <c r="L3022" s="31" t="s">
        <v>5278</v>
      </c>
      <c r="M3022" s="31" t="s">
        <v>5446</v>
      </c>
      <c r="N3022" s="31"/>
      <c r="O3022" s="31" t="s">
        <v>14125</v>
      </c>
      <c r="P3022" s="31" t="s">
        <v>14121</v>
      </c>
      <c r="Q3022" s="31" t="s">
        <v>8608</v>
      </c>
    </row>
    <row r="3023" spans="1:17" hidden="1" x14ac:dyDescent="0.2">
      <c r="A3023" s="31" t="s">
        <v>14447</v>
      </c>
      <c r="B3023" s="31" t="s">
        <v>14362</v>
      </c>
      <c r="C3023" s="31" t="s">
        <v>14448</v>
      </c>
      <c r="D3023" s="31" t="s">
        <v>3948</v>
      </c>
      <c r="E3023" s="31" t="s">
        <v>14144</v>
      </c>
      <c r="F3023" s="31"/>
      <c r="G3023" s="47">
        <v>60</v>
      </c>
      <c r="H3023" s="33">
        <v>0</v>
      </c>
      <c r="I3023" s="31" t="s">
        <v>5276</v>
      </c>
      <c r="J3023" s="31" t="s">
        <v>5277</v>
      </c>
      <c r="K3023" s="31" t="s">
        <v>5164</v>
      </c>
      <c r="L3023" s="31" t="s">
        <v>5278</v>
      </c>
      <c r="M3023" s="31" t="s">
        <v>5616</v>
      </c>
      <c r="N3023" s="31"/>
      <c r="O3023" s="31" t="s">
        <v>14125</v>
      </c>
      <c r="P3023" s="31" t="s">
        <v>14121</v>
      </c>
      <c r="Q3023" s="31" t="s">
        <v>8608</v>
      </c>
    </row>
    <row r="3024" spans="1:17" hidden="1" x14ac:dyDescent="0.2">
      <c r="A3024" s="31" t="s">
        <v>14449</v>
      </c>
      <c r="B3024" s="31" t="s">
        <v>14362</v>
      </c>
      <c r="C3024" s="31" t="s">
        <v>14450</v>
      </c>
      <c r="D3024" s="31" t="s">
        <v>3948</v>
      </c>
      <c r="E3024" s="31" t="s">
        <v>14144</v>
      </c>
      <c r="F3024" s="31"/>
      <c r="G3024" s="47">
        <v>60</v>
      </c>
      <c r="H3024" s="33">
        <v>0</v>
      </c>
      <c r="I3024" s="31" t="s">
        <v>5288</v>
      </c>
      <c r="J3024" s="31" t="s">
        <v>5289</v>
      </c>
      <c r="K3024" s="31" t="s">
        <v>5164</v>
      </c>
      <c r="L3024" s="31" t="s">
        <v>5278</v>
      </c>
      <c r="M3024" s="31" t="s">
        <v>5290</v>
      </c>
      <c r="N3024" s="31"/>
      <c r="O3024" s="31" t="s">
        <v>14125</v>
      </c>
      <c r="P3024" s="31" t="s">
        <v>14121</v>
      </c>
      <c r="Q3024" s="31" t="s">
        <v>8608</v>
      </c>
    </row>
    <row r="3025" spans="1:17" hidden="1" x14ac:dyDescent="0.2">
      <c r="A3025" s="31" t="s">
        <v>14451</v>
      </c>
      <c r="B3025" s="31" t="s">
        <v>14362</v>
      </c>
      <c r="C3025" s="31" t="s">
        <v>14452</v>
      </c>
      <c r="D3025" s="31" t="s">
        <v>3948</v>
      </c>
      <c r="E3025" s="31" t="s">
        <v>14144</v>
      </c>
      <c r="F3025" s="31"/>
      <c r="G3025" s="47">
        <v>60</v>
      </c>
      <c r="H3025" s="33">
        <v>0</v>
      </c>
      <c r="I3025" s="31" t="s">
        <v>5276</v>
      </c>
      <c r="J3025" s="31" t="s">
        <v>5277</v>
      </c>
      <c r="K3025" s="31" t="s">
        <v>5164</v>
      </c>
      <c r="L3025" s="31" t="s">
        <v>5278</v>
      </c>
      <c r="M3025" s="31" t="s">
        <v>5616</v>
      </c>
      <c r="N3025" s="31"/>
      <c r="O3025" s="31" t="s">
        <v>14125</v>
      </c>
      <c r="P3025" s="31" t="s">
        <v>14121</v>
      </c>
      <c r="Q3025" s="31" t="s">
        <v>8608</v>
      </c>
    </row>
    <row r="3026" spans="1:17" hidden="1" x14ac:dyDescent="0.2">
      <c r="A3026" s="31" t="s">
        <v>14453</v>
      </c>
      <c r="B3026" s="31" t="s">
        <v>14359</v>
      </c>
      <c r="C3026" s="31" t="s">
        <v>14454</v>
      </c>
      <c r="D3026" s="31" t="s">
        <v>3948</v>
      </c>
      <c r="E3026" s="31" t="s">
        <v>14144</v>
      </c>
      <c r="F3026" s="31"/>
      <c r="G3026" s="47">
        <v>60</v>
      </c>
      <c r="H3026" s="33">
        <v>0</v>
      </c>
      <c r="I3026" s="31" t="s">
        <v>5276</v>
      </c>
      <c r="J3026" s="31" t="s">
        <v>5277</v>
      </c>
      <c r="K3026" s="31" t="s">
        <v>5164</v>
      </c>
      <c r="L3026" s="31" t="s">
        <v>5278</v>
      </c>
      <c r="M3026" s="31" t="s">
        <v>5701</v>
      </c>
      <c r="N3026" s="31"/>
      <c r="O3026" s="31" t="s">
        <v>14125</v>
      </c>
      <c r="P3026" s="31" t="s">
        <v>14121</v>
      </c>
      <c r="Q3026" s="31" t="s">
        <v>8608</v>
      </c>
    </row>
    <row r="3027" spans="1:17" hidden="1" x14ac:dyDescent="0.2">
      <c r="A3027" s="31" t="s">
        <v>14455</v>
      </c>
      <c r="B3027" s="31" t="s">
        <v>14373</v>
      </c>
      <c r="C3027" s="31" t="s">
        <v>14456</v>
      </c>
      <c r="D3027" s="31" t="s">
        <v>3948</v>
      </c>
      <c r="E3027" s="31" t="s">
        <v>14144</v>
      </c>
      <c r="F3027" s="31"/>
      <c r="G3027" s="47">
        <v>60</v>
      </c>
      <c r="H3027" s="33">
        <v>0</v>
      </c>
      <c r="I3027" s="31" t="s">
        <v>9470</v>
      </c>
      <c r="J3027" s="31" t="s">
        <v>9471</v>
      </c>
      <c r="K3027" s="31" t="s">
        <v>5164</v>
      </c>
      <c r="L3027" s="31" t="s">
        <v>5278</v>
      </c>
      <c r="M3027" s="31" t="s">
        <v>5687</v>
      </c>
      <c r="N3027" s="31"/>
      <c r="O3027" s="31" t="s">
        <v>14125</v>
      </c>
      <c r="P3027" s="31" t="s">
        <v>14121</v>
      </c>
      <c r="Q3027" s="31" t="s">
        <v>8608</v>
      </c>
    </row>
    <row r="3028" spans="1:17" hidden="1" x14ac:dyDescent="0.2">
      <c r="A3028" s="31" t="s">
        <v>14457</v>
      </c>
      <c r="B3028" s="31" t="s">
        <v>14373</v>
      </c>
      <c r="C3028" s="31" t="s">
        <v>14458</v>
      </c>
      <c r="D3028" s="31" t="s">
        <v>3948</v>
      </c>
      <c r="E3028" s="31" t="s">
        <v>14144</v>
      </c>
      <c r="F3028" s="31"/>
      <c r="G3028" s="47">
        <v>60</v>
      </c>
      <c r="H3028" s="33">
        <v>0</v>
      </c>
      <c r="I3028" s="31" t="s">
        <v>5276</v>
      </c>
      <c r="J3028" s="31" t="s">
        <v>5277</v>
      </c>
      <c r="K3028" s="31" t="s">
        <v>5164</v>
      </c>
      <c r="L3028" s="31" t="s">
        <v>5278</v>
      </c>
      <c r="M3028" s="31" t="s">
        <v>5354</v>
      </c>
      <c r="N3028" s="31"/>
      <c r="O3028" s="31" t="s">
        <v>14125</v>
      </c>
      <c r="P3028" s="31" t="s">
        <v>14121</v>
      </c>
      <c r="Q3028" s="31" t="s">
        <v>8608</v>
      </c>
    </row>
    <row r="3029" spans="1:17" hidden="1" x14ac:dyDescent="0.2">
      <c r="A3029" s="31" t="s">
        <v>14459</v>
      </c>
      <c r="B3029" s="31" t="s">
        <v>14362</v>
      </c>
      <c r="C3029" s="31" t="s">
        <v>14460</v>
      </c>
      <c r="D3029" s="31" t="s">
        <v>3948</v>
      </c>
      <c r="E3029" s="31" t="s">
        <v>14144</v>
      </c>
      <c r="F3029" s="31"/>
      <c r="G3029" s="47">
        <v>60</v>
      </c>
      <c r="H3029" s="33">
        <v>0</v>
      </c>
      <c r="I3029" s="31" t="s">
        <v>9470</v>
      </c>
      <c r="J3029" s="31" t="s">
        <v>9471</v>
      </c>
      <c r="K3029" s="31" t="s">
        <v>5164</v>
      </c>
      <c r="L3029" s="31" t="s">
        <v>5278</v>
      </c>
      <c r="M3029" s="31" t="s">
        <v>5446</v>
      </c>
      <c r="N3029" s="31"/>
      <c r="O3029" s="31" t="s">
        <v>14125</v>
      </c>
      <c r="P3029" s="31" t="s">
        <v>14121</v>
      </c>
      <c r="Q3029" s="31" t="s">
        <v>8608</v>
      </c>
    </row>
    <row r="3030" spans="1:17" hidden="1" x14ac:dyDescent="0.2">
      <c r="A3030" s="31" t="s">
        <v>14461</v>
      </c>
      <c r="B3030" s="31" t="s">
        <v>14362</v>
      </c>
      <c r="C3030" s="31" t="s">
        <v>14462</v>
      </c>
      <c r="D3030" s="31" t="s">
        <v>3948</v>
      </c>
      <c r="E3030" s="31" t="s">
        <v>14144</v>
      </c>
      <c r="F3030" s="31"/>
      <c r="G3030" s="47">
        <v>60</v>
      </c>
      <c r="H3030" s="33">
        <v>0</v>
      </c>
      <c r="I3030" s="31" t="s">
        <v>5276</v>
      </c>
      <c r="J3030" s="31" t="s">
        <v>5277</v>
      </c>
      <c r="K3030" s="31" t="s">
        <v>5164</v>
      </c>
      <c r="L3030" s="31" t="s">
        <v>5278</v>
      </c>
      <c r="M3030" s="31" t="s">
        <v>5609</v>
      </c>
      <c r="N3030" s="31"/>
      <c r="O3030" s="31" t="s">
        <v>14125</v>
      </c>
      <c r="P3030" s="31" t="s">
        <v>14121</v>
      </c>
      <c r="Q3030" s="31" t="s">
        <v>8608</v>
      </c>
    </row>
    <row r="3031" spans="1:17" hidden="1" x14ac:dyDescent="0.2">
      <c r="A3031" s="31" t="s">
        <v>14463</v>
      </c>
      <c r="B3031" s="31" t="s">
        <v>14356</v>
      </c>
      <c r="C3031" s="31" t="s">
        <v>14464</v>
      </c>
      <c r="D3031" s="31"/>
      <c r="E3031" s="31" t="s">
        <v>14123</v>
      </c>
      <c r="F3031" s="31" t="s">
        <v>3948</v>
      </c>
      <c r="G3031" s="47">
        <v>60</v>
      </c>
      <c r="H3031" s="33">
        <v>0</v>
      </c>
      <c r="I3031" s="31" t="s">
        <v>5172</v>
      </c>
      <c r="J3031" s="31" t="s">
        <v>5173</v>
      </c>
      <c r="K3031" s="31" t="s">
        <v>5164</v>
      </c>
      <c r="L3031" s="31" t="s">
        <v>5165</v>
      </c>
      <c r="M3031" s="31" t="s">
        <v>5224</v>
      </c>
      <c r="N3031" s="31"/>
      <c r="O3031" s="31" t="s">
        <v>14125</v>
      </c>
      <c r="P3031" s="31" t="s">
        <v>14121</v>
      </c>
      <c r="Q3031" s="31" t="s">
        <v>5168</v>
      </c>
    </row>
    <row r="3032" spans="1:17" hidden="1" x14ac:dyDescent="0.2">
      <c r="A3032" s="31" t="s">
        <v>14465</v>
      </c>
      <c r="B3032" s="31" t="s">
        <v>14347</v>
      </c>
      <c r="C3032" s="31" t="s">
        <v>14466</v>
      </c>
      <c r="D3032" s="31"/>
      <c r="E3032" s="31" t="s">
        <v>14123</v>
      </c>
      <c r="F3032" s="31" t="s">
        <v>3948</v>
      </c>
      <c r="G3032" s="47">
        <v>60</v>
      </c>
      <c r="H3032" s="33">
        <v>0</v>
      </c>
      <c r="I3032" s="31" t="s">
        <v>5218</v>
      </c>
      <c r="J3032" s="31" t="s">
        <v>5219</v>
      </c>
      <c r="K3032" s="31" t="s">
        <v>5164</v>
      </c>
      <c r="L3032" s="31" t="s">
        <v>5165</v>
      </c>
      <c r="M3032" s="31" t="s">
        <v>5262</v>
      </c>
      <c r="N3032" s="31"/>
      <c r="O3032" s="31" t="s">
        <v>14125</v>
      </c>
      <c r="P3032" s="31" t="s">
        <v>14121</v>
      </c>
      <c r="Q3032" s="31" t="s">
        <v>5168</v>
      </c>
    </row>
    <row r="3033" spans="1:17" hidden="1" x14ac:dyDescent="0.2">
      <c r="A3033" s="31" t="s">
        <v>14467</v>
      </c>
      <c r="B3033" s="31" t="s">
        <v>14356</v>
      </c>
      <c r="C3033" s="31" t="s">
        <v>14468</v>
      </c>
      <c r="D3033" s="31"/>
      <c r="E3033" s="31" t="s">
        <v>14123</v>
      </c>
      <c r="F3033" s="31" t="s">
        <v>3948</v>
      </c>
      <c r="G3033" s="47">
        <v>60</v>
      </c>
      <c r="H3033" s="33">
        <v>0</v>
      </c>
      <c r="I3033" s="31" t="s">
        <v>5172</v>
      </c>
      <c r="J3033" s="31" t="s">
        <v>5173</v>
      </c>
      <c r="K3033" s="31" t="s">
        <v>5164</v>
      </c>
      <c r="L3033" s="31" t="s">
        <v>5165</v>
      </c>
      <c r="M3033" s="31" t="s">
        <v>5174</v>
      </c>
      <c r="N3033" s="31" t="s">
        <v>5175</v>
      </c>
      <c r="O3033" s="31" t="s">
        <v>14125</v>
      </c>
      <c r="P3033" s="31" t="s">
        <v>14121</v>
      </c>
      <c r="Q3033" s="31" t="s">
        <v>5168</v>
      </c>
    </row>
    <row r="3034" spans="1:17" hidden="1" x14ac:dyDescent="0.2">
      <c r="A3034" s="31" t="s">
        <v>14469</v>
      </c>
      <c r="B3034" s="31" t="s">
        <v>14362</v>
      </c>
      <c r="C3034" s="31" t="s">
        <v>14470</v>
      </c>
      <c r="D3034" s="31" t="s">
        <v>3948</v>
      </c>
      <c r="E3034" s="31" t="s">
        <v>14144</v>
      </c>
      <c r="F3034" s="31"/>
      <c r="G3034" s="47">
        <v>60</v>
      </c>
      <c r="H3034" s="33">
        <v>0</v>
      </c>
      <c r="I3034" s="31" t="s">
        <v>5288</v>
      </c>
      <c r="J3034" s="31" t="s">
        <v>5289</v>
      </c>
      <c r="K3034" s="31" t="s">
        <v>5164</v>
      </c>
      <c r="L3034" s="31" t="s">
        <v>5278</v>
      </c>
      <c r="M3034" s="31" t="s">
        <v>5673</v>
      </c>
      <c r="N3034" s="31"/>
      <c r="O3034" s="31" t="s">
        <v>14125</v>
      </c>
      <c r="P3034" s="31" t="s">
        <v>14121</v>
      </c>
      <c r="Q3034" s="31" t="s">
        <v>8608</v>
      </c>
    </row>
    <row r="3035" spans="1:17" hidden="1" x14ac:dyDescent="0.2">
      <c r="A3035" s="31" t="s">
        <v>14471</v>
      </c>
      <c r="B3035" s="31" t="s">
        <v>14472</v>
      </c>
      <c r="C3035" s="31" t="s">
        <v>14473</v>
      </c>
      <c r="D3035" s="31" t="s">
        <v>3948</v>
      </c>
      <c r="E3035" s="31" t="s">
        <v>14144</v>
      </c>
      <c r="F3035" s="31"/>
      <c r="G3035" s="47">
        <v>60</v>
      </c>
      <c r="H3035" s="33">
        <v>0</v>
      </c>
      <c r="I3035" s="31" t="s">
        <v>9470</v>
      </c>
      <c r="J3035" s="31" t="s">
        <v>9471</v>
      </c>
      <c r="K3035" s="31" t="s">
        <v>5164</v>
      </c>
      <c r="L3035" s="31" t="s">
        <v>5278</v>
      </c>
      <c r="M3035" s="31" t="s">
        <v>6466</v>
      </c>
      <c r="N3035" s="31"/>
      <c r="O3035" s="31" t="s">
        <v>14125</v>
      </c>
      <c r="P3035" s="31" t="s">
        <v>14121</v>
      </c>
      <c r="Q3035" s="31" t="s">
        <v>8608</v>
      </c>
    </row>
    <row r="3036" spans="1:17" hidden="1" x14ac:dyDescent="0.2">
      <c r="A3036" s="31" t="s">
        <v>14474</v>
      </c>
      <c r="B3036" s="31" t="s">
        <v>14475</v>
      </c>
      <c r="C3036" s="31" t="s">
        <v>14476</v>
      </c>
      <c r="D3036" s="31"/>
      <c r="E3036" s="31" t="s">
        <v>14123</v>
      </c>
      <c r="F3036" s="31" t="s">
        <v>3948</v>
      </c>
      <c r="G3036" s="47">
        <v>60</v>
      </c>
      <c r="H3036" s="33">
        <v>0</v>
      </c>
      <c r="I3036" s="31" t="s">
        <v>5179</v>
      </c>
      <c r="J3036" s="31" t="s">
        <v>5180</v>
      </c>
      <c r="K3036" s="31" t="s">
        <v>5164</v>
      </c>
      <c r="L3036" s="31" t="s">
        <v>5165</v>
      </c>
      <c r="M3036" s="31" t="s">
        <v>5361</v>
      </c>
      <c r="N3036" s="31"/>
      <c r="O3036" s="31" t="s">
        <v>14125</v>
      </c>
      <c r="P3036" s="31" t="s">
        <v>14121</v>
      </c>
      <c r="Q3036" s="31" t="s">
        <v>5168</v>
      </c>
    </row>
    <row r="3037" spans="1:17" hidden="1" x14ac:dyDescent="0.2">
      <c r="A3037" s="31" t="s">
        <v>14477</v>
      </c>
      <c r="B3037" s="31" t="s">
        <v>14373</v>
      </c>
      <c r="C3037" s="31" t="s">
        <v>14478</v>
      </c>
      <c r="D3037" s="31" t="s">
        <v>3948</v>
      </c>
      <c r="E3037" s="31" t="s">
        <v>14144</v>
      </c>
      <c r="F3037" s="31"/>
      <c r="G3037" s="47">
        <v>60</v>
      </c>
      <c r="H3037" s="33">
        <v>0</v>
      </c>
      <c r="I3037" s="31" t="s">
        <v>5276</v>
      </c>
      <c r="J3037" s="31" t="s">
        <v>5277</v>
      </c>
      <c r="K3037" s="31" t="s">
        <v>5164</v>
      </c>
      <c r="L3037" s="31" t="s">
        <v>5278</v>
      </c>
      <c r="M3037" s="31" t="s">
        <v>5774</v>
      </c>
      <c r="N3037" s="31"/>
      <c r="O3037" s="31" t="s">
        <v>14125</v>
      </c>
      <c r="P3037" s="31" t="s">
        <v>14121</v>
      </c>
      <c r="Q3037" s="31" t="s">
        <v>8608</v>
      </c>
    </row>
    <row r="3038" spans="1:17" hidden="1" x14ac:dyDescent="0.2">
      <c r="A3038" s="31" t="s">
        <v>14479</v>
      </c>
      <c r="B3038" s="31" t="s">
        <v>14480</v>
      </c>
      <c r="C3038" s="31" t="s">
        <v>14481</v>
      </c>
      <c r="D3038" s="31" t="s">
        <v>3948</v>
      </c>
      <c r="E3038" s="31" t="s">
        <v>14144</v>
      </c>
      <c r="F3038" s="31"/>
      <c r="G3038" s="47">
        <v>60</v>
      </c>
      <c r="H3038" s="33">
        <v>0</v>
      </c>
      <c r="I3038" s="31" t="s">
        <v>9470</v>
      </c>
      <c r="J3038" s="31" t="s">
        <v>9471</v>
      </c>
      <c r="K3038" s="31" t="s">
        <v>5164</v>
      </c>
      <c r="L3038" s="31" t="s">
        <v>5278</v>
      </c>
      <c r="M3038" s="31" t="s">
        <v>5687</v>
      </c>
      <c r="N3038" s="31"/>
      <c r="O3038" s="31" t="s">
        <v>14125</v>
      </c>
      <c r="P3038" s="31" t="s">
        <v>14121</v>
      </c>
      <c r="Q3038" s="31" t="s">
        <v>8608</v>
      </c>
    </row>
    <row r="3039" spans="1:17" hidden="1" x14ac:dyDescent="0.2">
      <c r="A3039" s="31" t="s">
        <v>14482</v>
      </c>
      <c r="B3039" s="31" t="s">
        <v>14483</v>
      </c>
      <c r="C3039" s="31" t="s">
        <v>14484</v>
      </c>
      <c r="D3039" s="31"/>
      <c r="E3039" s="31" t="s">
        <v>14123</v>
      </c>
      <c r="F3039" s="31" t="s">
        <v>3948</v>
      </c>
      <c r="G3039" s="47">
        <v>60</v>
      </c>
      <c r="H3039" s="33">
        <v>0</v>
      </c>
      <c r="I3039" s="31" t="s">
        <v>5212</v>
      </c>
      <c r="J3039" s="31" t="s">
        <v>5213</v>
      </c>
      <c r="K3039" s="31" t="s">
        <v>5164</v>
      </c>
      <c r="L3039" s="31" t="s">
        <v>5165</v>
      </c>
      <c r="M3039" s="31" t="s">
        <v>5361</v>
      </c>
      <c r="N3039" s="31"/>
      <c r="O3039" s="31" t="s">
        <v>14125</v>
      </c>
      <c r="P3039" s="31" t="s">
        <v>14121</v>
      </c>
      <c r="Q3039" s="31" t="s">
        <v>5168</v>
      </c>
    </row>
    <row r="3040" spans="1:17" hidden="1" x14ac:dyDescent="0.2">
      <c r="A3040" s="31" t="s">
        <v>14485</v>
      </c>
      <c r="B3040" s="31" t="s">
        <v>14373</v>
      </c>
      <c r="C3040" s="31" t="s">
        <v>14486</v>
      </c>
      <c r="D3040" s="31" t="s">
        <v>3948</v>
      </c>
      <c r="E3040" s="31" t="s">
        <v>14144</v>
      </c>
      <c r="F3040" s="31"/>
      <c r="G3040" s="47">
        <v>60</v>
      </c>
      <c r="H3040" s="33">
        <v>0</v>
      </c>
      <c r="I3040" s="31" t="s">
        <v>5276</v>
      </c>
      <c r="J3040" s="31" t="s">
        <v>5277</v>
      </c>
      <c r="K3040" s="31" t="s">
        <v>5164</v>
      </c>
      <c r="L3040" s="31" t="s">
        <v>5278</v>
      </c>
      <c r="M3040" s="31" t="s">
        <v>5354</v>
      </c>
      <c r="N3040" s="31"/>
      <c r="O3040" s="31" t="s">
        <v>14125</v>
      </c>
      <c r="P3040" s="31" t="s">
        <v>14121</v>
      </c>
      <c r="Q3040" s="31" t="s">
        <v>8608</v>
      </c>
    </row>
    <row r="3041" spans="1:17" hidden="1" x14ac:dyDescent="0.2">
      <c r="A3041" s="31" t="s">
        <v>14487</v>
      </c>
      <c r="B3041" s="31" t="s">
        <v>14362</v>
      </c>
      <c r="C3041" s="31" t="s">
        <v>14488</v>
      </c>
      <c r="D3041" s="31" t="s">
        <v>3948</v>
      </c>
      <c r="E3041" s="31" t="s">
        <v>14144</v>
      </c>
      <c r="F3041" s="31"/>
      <c r="G3041" s="47">
        <v>60</v>
      </c>
      <c r="H3041" s="33">
        <v>0</v>
      </c>
      <c r="I3041" s="31" t="s">
        <v>5288</v>
      </c>
      <c r="J3041" s="31" t="s">
        <v>5289</v>
      </c>
      <c r="K3041" s="31" t="s">
        <v>5164</v>
      </c>
      <c r="L3041" s="31" t="s">
        <v>5278</v>
      </c>
      <c r="M3041" s="31" t="s">
        <v>5673</v>
      </c>
      <c r="N3041" s="31"/>
      <c r="O3041" s="31" t="s">
        <v>14125</v>
      </c>
      <c r="P3041" s="31" t="s">
        <v>14121</v>
      </c>
      <c r="Q3041" s="31" t="s">
        <v>8608</v>
      </c>
    </row>
    <row r="3042" spans="1:17" hidden="1" x14ac:dyDescent="0.2">
      <c r="A3042" s="31" t="s">
        <v>14489</v>
      </c>
      <c r="B3042" s="31" t="s">
        <v>14373</v>
      </c>
      <c r="C3042" s="31" t="s">
        <v>14490</v>
      </c>
      <c r="D3042" s="31" t="s">
        <v>3948</v>
      </c>
      <c r="E3042" s="31" t="s">
        <v>14144</v>
      </c>
      <c r="F3042" s="31"/>
      <c r="G3042" s="47">
        <v>60</v>
      </c>
      <c r="H3042" s="33">
        <v>0</v>
      </c>
      <c r="I3042" s="31" t="s">
        <v>9470</v>
      </c>
      <c r="J3042" s="31" t="s">
        <v>9471</v>
      </c>
      <c r="K3042" s="31" t="s">
        <v>5164</v>
      </c>
      <c r="L3042" s="31" t="s">
        <v>5278</v>
      </c>
      <c r="M3042" s="31" t="s">
        <v>5687</v>
      </c>
      <c r="N3042" s="31"/>
      <c r="O3042" s="31" t="s">
        <v>14125</v>
      </c>
      <c r="P3042" s="31" t="s">
        <v>14121</v>
      </c>
      <c r="Q3042" s="31" t="s">
        <v>8608</v>
      </c>
    </row>
    <row r="3043" spans="1:17" hidden="1" x14ac:dyDescent="0.2">
      <c r="A3043" s="31" t="s">
        <v>14491</v>
      </c>
      <c r="B3043" s="31" t="s">
        <v>14362</v>
      </c>
      <c r="C3043" s="31" t="s">
        <v>14492</v>
      </c>
      <c r="D3043" s="31" t="s">
        <v>3948</v>
      </c>
      <c r="E3043" s="31" t="s">
        <v>14144</v>
      </c>
      <c r="F3043" s="31"/>
      <c r="G3043" s="47">
        <v>60</v>
      </c>
      <c r="H3043" s="33">
        <v>0</v>
      </c>
      <c r="I3043" s="31" t="s">
        <v>5276</v>
      </c>
      <c r="J3043" s="31" t="s">
        <v>5277</v>
      </c>
      <c r="K3043" s="31" t="s">
        <v>5164</v>
      </c>
      <c r="L3043" s="31" t="s">
        <v>5278</v>
      </c>
      <c r="M3043" s="31" t="s">
        <v>5609</v>
      </c>
      <c r="N3043" s="31"/>
      <c r="O3043" s="31" t="s">
        <v>14125</v>
      </c>
      <c r="P3043" s="31" t="s">
        <v>14121</v>
      </c>
      <c r="Q3043" s="31" t="s">
        <v>8608</v>
      </c>
    </row>
    <row r="3044" spans="1:17" hidden="1" x14ac:dyDescent="0.2">
      <c r="A3044" s="31" t="s">
        <v>14493</v>
      </c>
      <c r="B3044" s="31" t="s">
        <v>14362</v>
      </c>
      <c r="C3044" s="31" t="s">
        <v>14494</v>
      </c>
      <c r="D3044" s="31" t="s">
        <v>3948</v>
      </c>
      <c r="E3044" s="31" t="s">
        <v>14144</v>
      </c>
      <c r="F3044" s="31"/>
      <c r="G3044" s="47">
        <v>60</v>
      </c>
      <c r="H3044" s="33">
        <v>0</v>
      </c>
      <c r="I3044" s="31" t="s">
        <v>5276</v>
      </c>
      <c r="J3044" s="31" t="s">
        <v>5277</v>
      </c>
      <c r="K3044" s="31" t="s">
        <v>5164</v>
      </c>
      <c r="L3044" s="31" t="s">
        <v>5278</v>
      </c>
      <c r="M3044" s="31" t="s">
        <v>5609</v>
      </c>
      <c r="N3044" s="31"/>
      <c r="O3044" s="31" t="s">
        <v>14125</v>
      </c>
      <c r="P3044" s="31" t="s">
        <v>14121</v>
      </c>
      <c r="Q3044" s="31" t="s">
        <v>8608</v>
      </c>
    </row>
    <row r="3045" spans="1:17" hidden="1" x14ac:dyDescent="0.2">
      <c r="A3045" s="31" t="s">
        <v>14495</v>
      </c>
      <c r="B3045" s="31" t="s">
        <v>14373</v>
      </c>
      <c r="C3045" s="31" t="s">
        <v>14496</v>
      </c>
      <c r="D3045" s="31" t="s">
        <v>3948</v>
      </c>
      <c r="E3045" s="31" t="s">
        <v>14144</v>
      </c>
      <c r="F3045" s="31"/>
      <c r="G3045" s="47">
        <v>60</v>
      </c>
      <c r="H3045" s="33">
        <v>0</v>
      </c>
      <c r="I3045" s="31" t="s">
        <v>9470</v>
      </c>
      <c r="J3045" s="31" t="s">
        <v>9471</v>
      </c>
      <c r="K3045" s="31" t="s">
        <v>5164</v>
      </c>
      <c r="L3045" s="31" t="s">
        <v>5278</v>
      </c>
      <c r="M3045" s="31" t="s">
        <v>5687</v>
      </c>
      <c r="N3045" s="31"/>
      <c r="O3045" s="31" t="s">
        <v>14125</v>
      </c>
      <c r="P3045" s="31" t="s">
        <v>14121</v>
      </c>
      <c r="Q3045" s="31" t="s">
        <v>8608</v>
      </c>
    </row>
    <row r="3046" spans="1:17" hidden="1" x14ac:dyDescent="0.2">
      <c r="A3046" s="31" t="s">
        <v>14497</v>
      </c>
      <c r="B3046" s="31" t="s">
        <v>14362</v>
      </c>
      <c r="C3046" s="31" t="s">
        <v>14498</v>
      </c>
      <c r="D3046" s="31" t="s">
        <v>3948</v>
      </c>
      <c r="E3046" s="31" t="s">
        <v>14144</v>
      </c>
      <c r="F3046" s="31"/>
      <c r="G3046" s="47">
        <v>60</v>
      </c>
      <c r="H3046" s="33">
        <v>0</v>
      </c>
      <c r="I3046" s="31" t="s">
        <v>9470</v>
      </c>
      <c r="J3046" s="31" t="s">
        <v>9471</v>
      </c>
      <c r="K3046" s="31" t="s">
        <v>5164</v>
      </c>
      <c r="L3046" s="31" t="s">
        <v>5278</v>
      </c>
      <c r="M3046" s="31" t="s">
        <v>5687</v>
      </c>
      <c r="N3046" s="31"/>
      <c r="O3046" s="31" t="s">
        <v>14125</v>
      </c>
      <c r="P3046" s="31" t="s">
        <v>14121</v>
      </c>
      <c r="Q3046" s="31" t="s">
        <v>8608</v>
      </c>
    </row>
    <row r="3047" spans="1:17" hidden="1" x14ac:dyDescent="0.2">
      <c r="A3047" s="31" t="s">
        <v>14499</v>
      </c>
      <c r="B3047" s="31" t="s">
        <v>14362</v>
      </c>
      <c r="C3047" s="31" t="s">
        <v>14500</v>
      </c>
      <c r="D3047" s="31" t="s">
        <v>3948</v>
      </c>
      <c r="E3047" s="31" t="s">
        <v>14144</v>
      </c>
      <c r="F3047" s="31"/>
      <c r="G3047" s="47">
        <v>60</v>
      </c>
      <c r="H3047" s="33">
        <v>0</v>
      </c>
      <c r="I3047" s="31" t="s">
        <v>5276</v>
      </c>
      <c r="J3047" s="31" t="s">
        <v>5277</v>
      </c>
      <c r="K3047" s="31" t="s">
        <v>5164</v>
      </c>
      <c r="L3047" s="31" t="s">
        <v>5278</v>
      </c>
      <c r="M3047" s="31" t="s">
        <v>5609</v>
      </c>
      <c r="N3047" s="31"/>
      <c r="O3047" s="31" t="s">
        <v>14125</v>
      </c>
      <c r="P3047" s="31" t="s">
        <v>14121</v>
      </c>
      <c r="Q3047" s="31" t="s">
        <v>8608</v>
      </c>
    </row>
    <row r="3048" spans="1:17" hidden="1" x14ac:dyDescent="0.2">
      <c r="A3048" s="31" t="s">
        <v>14501</v>
      </c>
      <c r="B3048" s="31" t="s">
        <v>14362</v>
      </c>
      <c r="C3048" s="31" t="s">
        <v>14502</v>
      </c>
      <c r="D3048" s="31" t="s">
        <v>3948</v>
      </c>
      <c r="E3048" s="31" t="s">
        <v>14144</v>
      </c>
      <c r="F3048" s="31"/>
      <c r="G3048" s="47">
        <v>60</v>
      </c>
      <c r="H3048" s="33">
        <v>0</v>
      </c>
      <c r="I3048" s="31" t="s">
        <v>5276</v>
      </c>
      <c r="J3048" s="31" t="s">
        <v>5277</v>
      </c>
      <c r="K3048" s="31" t="s">
        <v>5164</v>
      </c>
      <c r="L3048" s="31" t="s">
        <v>5278</v>
      </c>
      <c r="M3048" s="31" t="s">
        <v>5701</v>
      </c>
      <c r="N3048" s="31"/>
      <c r="O3048" s="31" t="s">
        <v>14125</v>
      </c>
      <c r="P3048" s="31" t="s">
        <v>14121</v>
      </c>
      <c r="Q3048" s="31" t="s">
        <v>8608</v>
      </c>
    </row>
    <row r="3049" spans="1:17" hidden="1" x14ac:dyDescent="0.2">
      <c r="A3049" s="31" t="s">
        <v>14503</v>
      </c>
      <c r="B3049" s="31" t="s">
        <v>14362</v>
      </c>
      <c r="C3049" s="31" t="s">
        <v>14504</v>
      </c>
      <c r="D3049" s="31" t="s">
        <v>3948</v>
      </c>
      <c r="E3049" s="31" t="s">
        <v>14144</v>
      </c>
      <c r="F3049" s="31"/>
      <c r="G3049" s="47">
        <v>60</v>
      </c>
      <c r="H3049" s="33">
        <v>0</v>
      </c>
      <c r="I3049" s="31" t="s">
        <v>5288</v>
      </c>
      <c r="J3049" s="31" t="s">
        <v>5289</v>
      </c>
      <c r="K3049" s="31" t="s">
        <v>5164</v>
      </c>
      <c r="L3049" s="31" t="s">
        <v>5278</v>
      </c>
      <c r="M3049" s="31" t="s">
        <v>5290</v>
      </c>
      <c r="N3049" s="31"/>
      <c r="O3049" s="31" t="s">
        <v>14125</v>
      </c>
      <c r="P3049" s="31" t="s">
        <v>14121</v>
      </c>
      <c r="Q3049" s="31" t="s">
        <v>8608</v>
      </c>
    </row>
    <row r="3050" spans="1:17" hidden="1" x14ac:dyDescent="0.2">
      <c r="A3050" s="31" t="s">
        <v>14505</v>
      </c>
      <c r="B3050" s="31" t="s">
        <v>14356</v>
      </c>
      <c r="C3050" s="31" t="s">
        <v>14506</v>
      </c>
      <c r="D3050" s="31"/>
      <c r="E3050" s="31" t="s">
        <v>14123</v>
      </c>
      <c r="F3050" s="31" t="s">
        <v>3948</v>
      </c>
      <c r="G3050" s="47">
        <v>60</v>
      </c>
      <c r="H3050" s="33">
        <v>0</v>
      </c>
      <c r="I3050" s="31" t="s">
        <v>5179</v>
      </c>
      <c r="J3050" s="31" t="s">
        <v>5180</v>
      </c>
      <c r="K3050" s="31" t="s">
        <v>5164</v>
      </c>
      <c r="L3050" s="31" t="s">
        <v>5165</v>
      </c>
      <c r="M3050" s="31" t="s">
        <v>5181</v>
      </c>
      <c r="N3050" s="31"/>
      <c r="O3050" s="31" t="s">
        <v>14125</v>
      </c>
      <c r="P3050" s="31" t="s">
        <v>14121</v>
      </c>
      <c r="Q3050" s="31" t="s">
        <v>5168</v>
      </c>
    </row>
    <row r="3051" spans="1:17" hidden="1" x14ac:dyDescent="0.2">
      <c r="A3051" s="31" t="s">
        <v>14507</v>
      </c>
      <c r="B3051" s="31" t="s">
        <v>14362</v>
      </c>
      <c r="C3051" s="31" t="s">
        <v>14508</v>
      </c>
      <c r="D3051" s="31" t="s">
        <v>3948</v>
      </c>
      <c r="E3051" s="31" t="s">
        <v>14144</v>
      </c>
      <c r="F3051" s="31"/>
      <c r="G3051" s="47">
        <v>60</v>
      </c>
      <c r="H3051" s="33">
        <v>0</v>
      </c>
      <c r="I3051" s="31" t="s">
        <v>5288</v>
      </c>
      <c r="J3051" s="31" t="s">
        <v>5289</v>
      </c>
      <c r="K3051" s="31" t="s">
        <v>5164</v>
      </c>
      <c r="L3051" s="31" t="s">
        <v>5278</v>
      </c>
      <c r="M3051" s="31" t="s">
        <v>5673</v>
      </c>
      <c r="N3051" s="31"/>
      <c r="O3051" s="31" t="s">
        <v>14125</v>
      </c>
      <c r="P3051" s="31" t="s">
        <v>14121</v>
      </c>
      <c r="Q3051" s="31" t="s">
        <v>8608</v>
      </c>
    </row>
    <row r="3052" spans="1:17" hidden="1" x14ac:dyDescent="0.2">
      <c r="A3052" s="31" t="s">
        <v>14509</v>
      </c>
      <c r="B3052" s="31" t="s">
        <v>14356</v>
      </c>
      <c r="C3052" s="31" t="s">
        <v>14510</v>
      </c>
      <c r="D3052" s="31"/>
      <c r="E3052" s="31" t="s">
        <v>14123</v>
      </c>
      <c r="F3052" s="31" t="s">
        <v>3948</v>
      </c>
      <c r="G3052" s="47">
        <v>60</v>
      </c>
      <c r="H3052" s="33">
        <v>0</v>
      </c>
      <c r="I3052" s="31" t="s">
        <v>5172</v>
      </c>
      <c r="J3052" s="31" t="s">
        <v>5173</v>
      </c>
      <c r="K3052" s="31" t="s">
        <v>5164</v>
      </c>
      <c r="L3052" s="31" t="s">
        <v>5165</v>
      </c>
      <c r="M3052" s="31" t="s">
        <v>5174</v>
      </c>
      <c r="N3052" s="31" t="s">
        <v>5201</v>
      </c>
      <c r="O3052" s="31" t="s">
        <v>14125</v>
      </c>
      <c r="P3052" s="31" t="s">
        <v>14121</v>
      </c>
      <c r="Q3052" s="31" t="s">
        <v>5168</v>
      </c>
    </row>
    <row r="3053" spans="1:17" hidden="1" x14ac:dyDescent="0.2">
      <c r="A3053" s="31" t="s">
        <v>14511</v>
      </c>
      <c r="B3053" s="31" t="s">
        <v>14356</v>
      </c>
      <c r="C3053" s="31" t="s">
        <v>14512</v>
      </c>
      <c r="D3053" s="31"/>
      <c r="E3053" s="31" t="s">
        <v>14123</v>
      </c>
      <c r="F3053" s="31" t="s">
        <v>3948</v>
      </c>
      <c r="G3053" s="47">
        <v>60</v>
      </c>
      <c r="H3053" s="33">
        <v>0</v>
      </c>
      <c r="I3053" s="31" t="s">
        <v>5172</v>
      </c>
      <c r="J3053" s="31" t="s">
        <v>5173</v>
      </c>
      <c r="K3053" s="31" t="s">
        <v>5164</v>
      </c>
      <c r="L3053" s="31" t="s">
        <v>5165</v>
      </c>
      <c r="M3053" s="31" t="s">
        <v>5258</v>
      </c>
      <c r="N3053" s="31"/>
      <c r="O3053" s="31" t="s">
        <v>14125</v>
      </c>
      <c r="P3053" s="31" t="s">
        <v>14121</v>
      </c>
      <c r="Q3053" s="31" t="s">
        <v>5168</v>
      </c>
    </row>
    <row r="3054" spans="1:17" hidden="1" x14ac:dyDescent="0.2">
      <c r="A3054" s="31" t="s">
        <v>14513</v>
      </c>
      <c r="B3054" s="31" t="s">
        <v>14514</v>
      </c>
      <c r="C3054" s="31" t="s">
        <v>14515</v>
      </c>
      <c r="D3054" s="31"/>
      <c r="E3054" s="31" t="s">
        <v>14123</v>
      </c>
      <c r="F3054" s="31" t="s">
        <v>3948</v>
      </c>
      <c r="G3054" s="47">
        <v>60</v>
      </c>
      <c r="H3054" s="33">
        <v>0</v>
      </c>
      <c r="I3054" s="31" t="s">
        <v>5172</v>
      </c>
      <c r="J3054" s="31" t="s">
        <v>5173</v>
      </c>
      <c r="K3054" s="31" t="s">
        <v>5164</v>
      </c>
      <c r="L3054" s="31" t="s">
        <v>5165</v>
      </c>
      <c r="M3054" s="31" t="s">
        <v>5812</v>
      </c>
      <c r="N3054" s="31"/>
      <c r="O3054" s="31" t="s">
        <v>14125</v>
      </c>
      <c r="P3054" s="31" t="s">
        <v>14121</v>
      </c>
      <c r="Q3054" s="31" t="s">
        <v>5168</v>
      </c>
    </row>
    <row r="3055" spans="1:17" hidden="1" x14ac:dyDescent="0.2">
      <c r="A3055" s="31" t="s">
        <v>14516</v>
      </c>
      <c r="B3055" s="31" t="s">
        <v>14362</v>
      </c>
      <c r="C3055" s="31" t="s">
        <v>14517</v>
      </c>
      <c r="D3055" s="31" t="s">
        <v>3948</v>
      </c>
      <c r="E3055" s="31" t="s">
        <v>14144</v>
      </c>
      <c r="F3055" s="31"/>
      <c r="G3055" s="47">
        <v>60</v>
      </c>
      <c r="H3055" s="33">
        <v>0</v>
      </c>
      <c r="I3055" s="31" t="s">
        <v>5276</v>
      </c>
      <c r="J3055" s="31" t="s">
        <v>5277</v>
      </c>
      <c r="K3055" s="31" t="s">
        <v>5164</v>
      </c>
      <c r="L3055" s="31" t="s">
        <v>5278</v>
      </c>
      <c r="M3055" s="31" t="s">
        <v>5609</v>
      </c>
      <c r="N3055" s="31"/>
      <c r="O3055" s="31" t="s">
        <v>14125</v>
      </c>
      <c r="P3055" s="31" t="s">
        <v>14121</v>
      </c>
      <c r="Q3055" s="31" t="s">
        <v>8608</v>
      </c>
    </row>
    <row r="3056" spans="1:17" hidden="1" x14ac:dyDescent="0.2">
      <c r="A3056" s="31" t="s">
        <v>14518</v>
      </c>
      <c r="B3056" s="31" t="s">
        <v>14362</v>
      </c>
      <c r="C3056" s="31" t="s">
        <v>14519</v>
      </c>
      <c r="D3056" s="31" t="s">
        <v>3948</v>
      </c>
      <c r="E3056" s="31" t="s">
        <v>14144</v>
      </c>
      <c r="F3056" s="31"/>
      <c r="G3056" s="47">
        <v>60</v>
      </c>
      <c r="H3056" s="33">
        <v>0</v>
      </c>
      <c r="I3056" s="31" t="s">
        <v>9470</v>
      </c>
      <c r="J3056" s="31" t="s">
        <v>9471</v>
      </c>
      <c r="K3056" s="31" t="s">
        <v>5164</v>
      </c>
      <c r="L3056" s="31" t="s">
        <v>5278</v>
      </c>
      <c r="M3056" s="31" t="s">
        <v>5446</v>
      </c>
      <c r="N3056" s="31"/>
      <c r="O3056" s="31" t="s">
        <v>14125</v>
      </c>
      <c r="P3056" s="31" t="s">
        <v>14121</v>
      </c>
      <c r="Q3056" s="31" t="s">
        <v>8608</v>
      </c>
    </row>
    <row r="3057" spans="1:17" hidden="1" x14ac:dyDescent="0.2">
      <c r="A3057" s="31" t="s">
        <v>14520</v>
      </c>
      <c r="B3057" s="31" t="s">
        <v>14356</v>
      </c>
      <c r="C3057" s="31" t="s">
        <v>14521</v>
      </c>
      <c r="D3057" s="31"/>
      <c r="E3057" s="31" t="s">
        <v>14123</v>
      </c>
      <c r="F3057" s="31" t="s">
        <v>3948</v>
      </c>
      <c r="G3057" s="47">
        <v>60</v>
      </c>
      <c r="H3057" s="33">
        <v>0</v>
      </c>
      <c r="I3057" s="31" t="s">
        <v>5218</v>
      </c>
      <c r="J3057" s="31" t="s">
        <v>5219</v>
      </c>
      <c r="K3057" s="31" t="s">
        <v>5164</v>
      </c>
      <c r="L3057" s="31" t="s">
        <v>5165</v>
      </c>
      <c r="M3057" s="31" t="s">
        <v>6869</v>
      </c>
      <c r="N3057" s="31"/>
      <c r="O3057" s="31" t="s">
        <v>14125</v>
      </c>
      <c r="P3057" s="31" t="s">
        <v>14121</v>
      </c>
      <c r="Q3057" s="31" t="s">
        <v>5168</v>
      </c>
    </row>
    <row r="3058" spans="1:17" hidden="1" x14ac:dyDescent="0.2">
      <c r="A3058" s="31" t="s">
        <v>14522</v>
      </c>
      <c r="B3058" s="31" t="s">
        <v>14356</v>
      </c>
      <c r="C3058" s="31" t="s">
        <v>14523</v>
      </c>
      <c r="D3058" s="31"/>
      <c r="E3058" s="31" t="s">
        <v>14123</v>
      </c>
      <c r="F3058" s="31" t="s">
        <v>3948</v>
      </c>
      <c r="G3058" s="47">
        <v>60</v>
      </c>
      <c r="H3058" s="33">
        <v>0</v>
      </c>
      <c r="I3058" s="31" t="s">
        <v>5218</v>
      </c>
      <c r="J3058" s="31" t="s">
        <v>5219</v>
      </c>
      <c r="K3058" s="31" t="s">
        <v>5164</v>
      </c>
      <c r="L3058" s="31" t="s">
        <v>5165</v>
      </c>
      <c r="M3058" s="31" t="s">
        <v>5268</v>
      </c>
      <c r="N3058" s="31"/>
      <c r="O3058" s="31" t="s">
        <v>14125</v>
      </c>
      <c r="P3058" s="31" t="s">
        <v>14121</v>
      </c>
      <c r="Q3058" s="31" t="s">
        <v>5168</v>
      </c>
    </row>
    <row r="3059" spans="1:17" hidden="1" x14ac:dyDescent="0.2">
      <c r="A3059" s="31" t="s">
        <v>14524</v>
      </c>
      <c r="B3059" s="31" t="s">
        <v>14356</v>
      </c>
      <c r="C3059" s="31" t="s">
        <v>14525</v>
      </c>
      <c r="D3059" s="31"/>
      <c r="E3059" s="31" t="s">
        <v>14123</v>
      </c>
      <c r="F3059" s="31" t="s">
        <v>3948</v>
      </c>
      <c r="G3059" s="47">
        <v>60</v>
      </c>
      <c r="H3059" s="33">
        <v>0</v>
      </c>
      <c r="I3059" s="31" t="s">
        <v>5212</v>
      </c>
      <c r="J3059" s="31" t="s">
        <v>5213</v>
      </c>
      <c r="K3059" s="31" t="s">
        <v>5164</v>
      </c>
      <c r="L3059" s="31" t="s">
        <v>5165</v>
      </c>
      <c r="M3059" s="31" t="s">
        <v>5361</v>
      </c>
      <c r="N3059" s="31" t="s">
        <v>8074</v>
      </c>
      <c r="O3059" s="31" t="s">
        <v>14125</v>
      </c>
      <c r="P3059" s="31" t="s">
        <v>14121</v>
      </c>
      <c r="Q3059" s="31" t="s">
        <v>5168</v>
      </c>
    </row>
    <row r="3060" spans="1:17" hidden="1" x14ac:dyDescent="0.2">
      <c r="A3060" s="31" t="s">
        <v>14526</v>
      </c>
      <c r="B3060" s="31" t="s">
        <v>14362</v>
      </c>
      <c r="C3060" s="31" t="s">
        <v>14527</v>
      </c>
      <c r="D3060" s="31" t="s">
        <v>3948</v>
      </c>
      <c r="E3060" s="31" t="s">
        <v>14144</v>
      </c>
      <c r="F3060" s="31"/>
      <c r="G3060" s="47">
        <v>60</v>
      </c>
      <c r="H3060" s="33">
        <v>0</v>
      </c>
      <c r="I3060" s="31" t="s">
        <v>5276</v>
      </c>
      <c r="J3060" s="31" t="s">
        <v>5277</v>
      </c>
      <c r="K3060" s="31" t="s">
        <v>5164</v>
      </c>
      <c r="L3060" s="31" t="s">
        <v>5278</v>
      </c>
      <c r="M3060" s="31" t="s">
        <v>5609</v>
      </c>
      <c r="N3060" s="31"/>
      <c r="O3060" s="31" t="s">
        <v>14125</v>
      </c>
      <c r="P3060" s="31" t="s">
        <v>14121</v>
      </c>
      <c r="Q3060" s="31" t="s">
        <v>8608</v>
      </c>
    </row>
    <row r="3061" spans="1:17" hidden="1" x14ac:dyDescent="0.2">
      <c r="A3061" s="31" t="s">
        <v>14528</v>
      </c>
      <c r="B3061" s="31" t="s">
        <v>14356</v>
      </c>
      <c r="C3061" s="31" t="s">
        <v>14529</v>
      </c>
      <c r="D3061" s="31"/>
      <c r="E3061" s="31" t="s">
        <v>14123</v>
      </c>
      <c r="F3061" s="31" t="s">
        <v>3948</v>
      </c>
      <c r="G3061" s="47">
        <v>60</v>
      </c>
      <c r="H3061" s="33">
        <v>0</v>
      </c>
      <c r="I3061" s="31" t="s">
        <v>5172</v>
      </c>
      <c r="J3061" s="31" t="s">
        <v>5173</v>
      </c>
      <c r="K3061" s="31" t="s">
        <v>5164</v>
      </c>
      <c r="L3061" s="31" t="s">
        <v>5165</v>
      </c>
      <c r="M3061" s="31" t="s">
        <v>5258</v>
      </c>
      <c r="N3061" s="31"/>
      <c r="O3061" s="31" t="s">
        <v>14125</v>
      </c>
      <c r="P3061" s="31" t="s">
        <v>14121</v>
      </c>
      <c r="Q3061" s="31" t="s">
        <v>5168</v>
      </c>
    </row>
    <row r="3062" spans="1:17" hidden="1" x14ac:dyDescent="0.2">
      <c r="A3062" s="31" t="s">
        <v>14530</v>
      </c>
      <c r="B3062" s="31" t="s">
        <v>14356</v>
      </c>
      <c r="C3062" s="31" t="s">
        <v>14531</v>
      </c>
      <c r="D3062" s="31"/>
      <c r="E3062" s="31" t="s">
        <v>14123</v>
      </c>
      <c r="F3062" s="31" t="s">
        <v>3948</v>
      </c>
      <c r="G3062" s="47">
        <v>60</v>
      </c>
      <c r="H3062" s="33">
        <v>0</v>
      </c>
      <c r="I3062" s="31" t="s">
        <v>5172</v>
      </c>
      <c r="J3062" s="31" t="s">
        <v>5173</v>
      </c>
      <c r="K3062" s="31" t="s">
        <v>5164</v>
      </c>
      <c r="L3062" s="31" t="s">
        <v>5165</v>
      </c>
      <c r="M3062" s="31" t="s">
        <v>5224</v>
      </c>
      <c r="N3062" s="31"/>
      <c r="O3062" s="31" t="s">
        <v>14125</v>
      </c>
      <c r="P3062" s="31" t="s">
        <v>14121</v>
      </c>
      <c r="Q3062" s="31" t="s">
        <v>5168</v>
      </c>
    </row>
    <row r="3063" spans="1:17" hidden="1" x14ac:dyDescent="0.2">
      <c r="A3063" s="31" t="s">
        <v>14532</v>
      </c>
      <c r="B3063" s="31" t="s">
        <v>14347</v>
      </c>
      <c r="C3063" s="31" t="s">
        <v>14533</v>
      </c>
      <c r="D3063" s="31"/>
      <c r="E3063" s="31" t="s">
        <v>14123</v>
      </c>
      <c r="F3063" s="31" t="s">
        <v>3948</v>
      </c>
      <c r="G3063" s="47">
        <v>60</v>
      </c>
      <c r="H3063" s="33">
        <v>0</v>
      </c>
      <c r="I3063" s="31" t="s">
        <v>5252</v>
      </c>
      <c r="J3063" s="31" t="s">
        <v>5253</v>
      </c>
      <c r="K3063" s="31" t="s">
        <v>5164</v>
      </c>
      <c r="L3063" s="31" t="s">
        <v>5165</v>
      </c>
      <c r="M3063" s="31" t="s">
        <v>5254</v>
      </c>
      <c r="N3063" s="31"/>
      <c r="O3063" s="31" t="s">
        <v>14125</v>
      </c>
      <c r="P3063" s="31" t="s">
        <v>14121</v>
      </c>
      <c r="Q3063" s="31" t="s">
        <v>5168</v>
      </c>
    </row>
    <row r="3064" spans="1:17" hidden="1" x14ac:dyDescent="0.2">
      <c r="A3064" s="31" t="s">
        <v>14534</v>
      </c>
      <c r="B3064" s="31" t="s">
        <v>14359</v>
      </c>
      <c r="C3064" s="31" t="s">
        <v>14535</v>
      </c>
      <c r="D3064" s="31" t="s">
        <v>3948</v>
      </c>
      <c r="E3064" s="31" t="s">
        <v>14144</v>
      </c>
      <c r="F3064" s="31"/>
      <c r="G3064" s="47">
        <v>60</v>
      </c>
      <c r="H3064" s="33">
        <v>0</v>
      </c>
      <c r="I3064" s="31" t="s">
        <v>5288</v>
      </c>
      <c r="J3064" s="31" t="s">
        <v>5289</v>
      </c>
      <c r="K3064" s="31" t="s">
        <v>5164</v>
      </c>
      <c r="L3064" s="31" t="s">
        <v>5278</v>
      </c>
      <c r="M3064" s="31" t="s">
        <v>5819</v>
      </c>
      <c r="N3064" s="31"/>
      <c r="O3064" s="31" t="s">
        <v>14125</v>
      </c>
      <c r="P3064" s="31" t="s">
        <v>14121</v>
      </c>
      <c r="Q3064" s="31" t="s">
        <v>8608</v>
      </c>
    </row>
    <row r="3065" spans="1:17" hidden="1" x14ac:dyDescent="0.2">
      <c r="A3065" s="31" t="s">
        <v>14536</v>
      </c>
      <c r="B3065" s="31" t="s">
        <v>14362</v>
      </c>
      <c r="C3065" s="31" t="s">
        <v>14537</v>
      </c>
      <c r="D3065" s="31" t="s">
        <v>3948</v>
      </c>
      <c r="E3065" s="31" t="s">
        <v>14144</v>
      </c>
      <c r="F3065" s="31"/>
      <c r="G3065" s="47">
        <v>60</v>
      </c>
      <c r="H3065" s="33">
        <v>0</v>
      </c>
      <c r="I3065" s="31" t="s">
        <v>5276</v>
      </c>
      <c r="J3065" s="31" t="s">
        <v>5277</v>
      </c>
      <c r="K3065" s="31" t="s">
        <v>5164</v>
      </c>
      <c r="L3065" s="31" t="s">
        <v>5278</v>
      </c>
      <c r="M3065" s="31" t="s">
        <v>5609</v>
      </c>
      <c r="N3065" s="31"/>
      <c r="O3065" s="31" t="s">
        <v>14125</v>
      </c>
      <c r="P3065" s="31" t="s">
        <v>14121</v>
      </c>
      <c r="Q3065" s="31" t="s">
        <v>8608</v>
      </c>
    </row>
    <row r="3066" spans="1:17" hidden="1" x14ac:dyDescent="0.2">
      <c r="A3066" s="31" t="s">
        <v>14538</v>
      </c>
      <c r="B3066" s="31" t="s">
        <v>14347</v>
      </c>
      <c r="C3066" s="31" t="s">
        <v>14539</v>
      </c>
      <c r="D3066" s="31"/>
      <c r="E3066" s="31" t="s">
        <v>14123</v>
      </c>
      <c r="F3066" s="31" t="s">
        <v>3948</v>
      </c>
      <c r="G3066" s="47">
        <v>60</v>
      </c>
      <c r="H3066" s="33">
        <v>0</v>
      </c>
      <c r="I3066" s="31" t="s">
        <v>5252</v>
      </c>
      <c r="J3066" s="31" t="s">
        <v>5253</v>
      </c>
      <c r="K3066" s="31" t="s">
        <v>5164</v>
      </c>
      <c r="L3066" s="31" t="s">
        <v>5165</v>
      </c>
      <c r="M3066" s="31" t="s">
        <v>5254</v>
      </c>
      <c r="N3066" s="31"/>
      <c r="O3066" s="31" t="s">
        <v>14125</v>
      </c>
      <c r="P3066" s="31" t="s">
        <v>14121</v>
      </c>
      <c r="Q3066" s="31" t="s">
        <v>5168</v>
      </c>
    </row>
    <row r="3067" spans="1:17" hidden="1" x14ac:dyDescent="0.2">
      <c r="A3067" s="31" t="s">
        <v>14540</v>
      </c>
      <c r="B3067" s="31" t="s">
        <v>14362</v>
      </c>
      <c r="C3067" s="31" t="s">
        <v>14541</v>
      </c>
      <c r="D3067" s="31" t="s">
        <v>3948</v>
      </c>
      <c r="E3067" s="31" t="s">
        <v>14144</v>
      </c>
      <c r="F3067" s="31"/>
      <c r="G3067" s="47">
        <v>60</v>
      </c>
      <c r="H3067" s="33">
        <v>0</v>
      </c>
      <c r="I3067" s="31" t="s">
        <v>5276</v>
      </c>
      <c r="J3067" s="31" t="s">
        <v>5277</v>
      </c>
      <c r="K3067" s="31" t="s">
        <v>5164</v>
      </c>
      <c r="L3067" s="31" t="s">
        <v>5278</v>
      </c>
      <c r="M3067" s="31" t="s">
        <v>5609</v>
      </c>
      <c r="N3067" s="31"/>
      <c r="O3067" s="31" t="s">
        <v>14125</v>
      </c>
      <c r="P3067" s="31" t="s">
        <v>14121</v>
      </c>
      <c r="Q3067" s="31" t="s">
        <v>8608</v>
      </c>
    </row>
    <row r="3068" spans="1:17" hidden="1" x14ac:dyDescent="0.2">
      <c r="A3068" s="31" t="s">
        <v>14542</v>
      </c>
      <c r="B3068" s="31" t="s">
        <v>14362</v>
      </c>
      <c r="C3068" s="31" t="s">
        <v>14543</v>
      </c>
      <c r="D3068" s="31" t="s">
        <v>3948</v>
      </c>
      <c r="E3068" s="31" t="s">
        <v>14144</v>
      </c>
      <c r="F3068" s="31"/>
      <c r="G3068" s="47">
        <v>60</v>
      </c>
      <c r="H3068" s="33">
        <v>0</v>
      </c>
      <c r="I3068" s="31" t="s">
        <v>9470</v>
      </c>
      <c r="J3068" s="31" t="s">
        <v>9471</v>
      </c>
      <c r="K3068" s="31" t="s">
        <v>5164</v>
      </c>
      <c r="L3068" s="31" t="s">
        <v>5278</v>
      </c>
      <c r="M3068" s="31" t="s">
        <v>5279</v>
      </c>
      <c r="N3068" s="31"/>
      <c r="O3068" s="31" t="s">
        <v>14125</v>
      </c>
      <c r="P3068" s="31" t="s">
        <v>14121</v>
      </c>
      <c r="Q3068" s="31" t="s">
        <v>8608</v>
      </c>
    </row>
    <row r="3069" spans="1:17" hidden="1" x14ac:dyDescent="0.2">
      <c r="A3069" s="31" t="s">
        <v>14544</v>
      </c>
      <c r="B3069" s="31" t="s">
        <v>14373</v>
      </c>
      <c r="C3069" s="31" t="s">
        <v>14545</v>
      </c>
      <c r="D3069" s="31" t="s">
        <v>3948</v>
      </c>
      <c r="E3069" s="31" t="s">
        <v>14144</v>
      </c>
      <c r="F3069" s="31"/>
      <c r="G3069" s="47">
        <v>60</v>
      </c>
      <c r="H3069" s="33">
        <v>0</v>
      </c>
      <c r="I3069" s="31" t="s">
        <v>5276</v>
      </c>
      <c r="J3069" s="31" t="s">
        <v>5277</v>
      </c>
      <c r="K3069" s="31" t="s">
        <v>5164</v>
      </c>
      <c r="L3069" s="31" t="s">
        <v>5278</v>
      </c>
      <c r="M3069" s="31" t="s">
        <v>5354</v>
      </c>
      <c r="N3069" s="31"/>
      <c r="O3069" s="31" t="s">
        <v>14125</v>
      </c>
      <c r="P3069" s="31" t="s">
        <v>14121</v>
      </c>
      <c r="Q3069" s="31" t="s">
        <v>8608</v>
      </c>
    </row>
    <row r="3070" spans="1:17" hidden="1" x14ac:dyDescent="0.2">
      <c r="A3070" s="31" t="s">
        <v>14546</v>
      </c>
      <c r="B3070" s="31" t="s">
        <v>14362</v>
      </c>
      <c r="C3070" s="31" t="s">
        <v>14547</v>
      </c>
      <c r="D3070" s="31" t="s">
        <v>3948</v>
      </c>
      <c r="E3070" s="31" t="s">
        <v>14144</v>
      </c>
      <c r="F3070" s="31"/>
      <c r="G3070" s="47">
        <v>60</v>
      </c>
      <c r="H3070" s="33">
        <v>0</v>
      </c>
      <c r="I3070" s="31" t="s">
        <v>5288</v>
      </c>
      <c r="J3070" s="31" t="s">
        <v>5289</v>
      </c>
      <c r="K3070" s="31" t="s">
        <v>5164</v>
      </c>
      <c r="L3070" s="31" t="s">
        <v>5278</v>
      </c>
      <c r="M3070" s="31" t="s">
        <v>5290</v>
      </c>
      <c r="N3070" s="31"/>
      <c r="O3070" s="31" t="s">
        <v>14125</v>
      </c>
      <c r="P3070" s="31" t="s">
        <v>14121</v>
      </c>
      <c r="Q3070" s="31" t="s">
        <v>8608</v>
      </c>
    </row>
    <row r="3071" spans="1:17" hidden="1" x14ac:dyDescent="0.2">
      <c r="A3071" s="31" t="s">
        <v>14548</v>
      </c>
      <c r="B3071" s="31" t="s">
        <v>14362</v>
      </c>
      <c r="C3071" s="31" t="s">
        <v>14549</v>
      </c>
      <c r="D3071" s="31" t="s">
        <v>3948</v>
      </c>
      <c r="E3071" s="31" t="s">
        <v>14144</v>
      </c>
      <c r="F3071" s="31"/>
      <c r="G3071" s="47">
        <v>60</v>
      </c>
      <c r="H3071" s="33">
        <v>0</v>
      </c>
      <c r="I3071" s="31" t="s">
        <v>5276</v>
      </c>
      <c r="J3071" s="31" t="s">
        <v>5277</v>
      </c>
      <c r="K3071" s="31" t="s">
        <v>5164</v>
      </c>
      <c r="L3071" s="31" t="s">
        <v>5278</v>
      </c>
      <c r="M3071" s="31" t="s">
        <v>5609</v>
      </c>
      <c r="N3071" s="31"/>
      <c r="O3071" s="31" t="s">
        <v>14125</v>
      </c>
      <c r="P3071" s="31" t="s">
        <v>14121</v>
      </c>
      <c r="Q3071" s="31" t="s">
        <v>8608</v>
      </c>
    </row>
    <row r="3072" spans="1:17" hidden="1" x14ac:dyDescent="0.2">
      <c r="A3072" s="31" t="s">
        <v>14550</v>
      </c>
      <c r="B3072" s="31" t="s">
        <v>14362</v>
      </c>
      <c r="C3072" s="31" t="s">
        <v>14551</v>
      </c>
      <c r="D3072" s="31" t="s">
        <v>3948</v>
      </c>
      <c r="E3072" s="31" t="s">
        <v>14144</v>
      </c>
      <c r="F3072" s="31"/>
      <c r="G3072" s="47">
        <v>60</v>
      </c>
      <c r="H3072" s="33">
        <v>0</v>
      </c>
      <c r="I3072" s="31" t="s">
        <v>5276</v>
      </c>
      <c r="J3072" s="31" t="s">
        <v>5277</v>
      </c>
      <c r="K3072" s="31" t="s">
        <v>5164</v>
      </c>
      <c r="L3072" s="31" t="s">
        <v>5278</v>
      </c>
      <c r="M3072" s="31" t="s">
        <v>5609</v>
      </c>
      <c r="N3072" s="31"/>
      <c r="O3072" s="31" t="s">
        <v>14125</v>
      </c>
      <c r="P3072" s="31" t="s">
        <v>14121</v>
      </c>
      <c r="Q3072" s="31" t="s">
        <v>8608</v>
      </c>
    </row>
    <row r="3073" spans="1:17" hidden="1" x14ac:dyDescent="0.2">
      <c r="A3073" s="31" t="s">
        <v>14552</v>
      </c>
      <c r="B3073" s="31" t="s">
        <v>14362</v>
      </c>
      <c r="C3073" s="31" t="s">
        <v>14553</v>
      </c>
      <c r="D3073" s="31" t="s">
        <v>3948</v>
      </c>
      <c r="E3073" s="31" t="s">
        <v>14144</v>
      </c>
      <c r="F3073" s="31"/>
      <c r="G3073" s="47">
        <v>60</v>
      </c>
      <c r="H3073" s="33">
        <v>0</v>
      </c>
      <c r="I3073" s="31" t="s">
        <v>5276</v>
      </c>
      <c r="J3073" s="31" t="s">
        <v>5277</v>
      </c>
      <c r="K3073" s="31" t="s">
        <v>5164</v>
      </c>
      <c r="L3073" s="31" t="s">
        <v>5278</v>
      </c>
      <c r="M3073" s="31" t="s">
        <v>5701</v>
      </c>
      <c r="N3073" s="31"/>
      <c r="O3073" s="31" t="s">
        <v>14125</v>
      </c>
      <c r="P3073" s="31" t="s">
        <v>14121</v>
      </c>
      <c r="Q3073" s="31" t="s">
        <v>8608</v>
      </c>
    </row>
    <row r="3074" spans="1:17" hidden="1" x14ac:dyDescent="0.2">
      <c r="A3074" s="31" t="s">
        <v>14554</v>
      </c>
      <c r="B3074" s="31" t="s">
        <v>14362</v>
      </c>
      <c r="C3074" s="31" t="s">
        <v>14555</v>
      </c>
      <c r="D3074" s="31" t="s">
        <v>3948</v>
      </c>
      <c r="E3074" s="31" t="s">
        <v>14144</v>
      </c>
      <c r="F3074" s="31"/>
      <c r="G3074" s="47">
        <v>60</v>
      </c>
      <c r="H3074" s="33">
        <v>0</v>
      </c>
      <c r="I3074" s="31" t="s">
        <v>9470</v>
      </c>
      <c r="J3074" s="31" t="s">
        <v>9471</v>
      </c>
      <c r="K3074" s="31" t="s">
        <v>5164</v>
      </c>
      <c r="L3074" s="31" t="s">
        <v>5278</v>
      </c>
      <c r="M3074" s="31" t="s">
        <v>5687</v>
      </c>
      <c r="N3074" s="31"/>
      <c r="O3074" s="31" t="s">
        <v>14125</v>
      </c>
      <c r="P3074" s="31" t="s">
        <v>14121</v>
      </c>
      <c r="Q3074" s="31" t="s">
        <v>8608</v>
      </c>
    </row>
    <row r="3075" spans="1:17" hidden="1" x14ac:dyDescent="0.2">
      <c r="A3075" s="31" t="s">
        <v>14556</v>
      </c>
      <c r="B3075" s="31" t="s">
        <v>14359</v>
      </c>
      <c r="C3075" s="31" t="s">
        <v>14557</v>
      </c>
      <c r="D3075" s="31" t="s">
        <v>3948</v>
      </c>
      <c r="E3075" s="31" t="s">
        <v>14144</v>
      </c>
      <c r="F3075" s="31"/>
      <c r="G3075" s="47">
        <v>60</v>
      </c>
      <c r="H3075" s="33">
        <v>0</v>
      </c>
      <c r="I3075" s="31" t="s">
        <v>9470</v>
      </c>
      <c r="J3075" s="31" t="s">
        <v>9471</v>
      </c>
      <c r="K3075" s="31" t="s">
        <v>5164</v>
      </c>
      <c r="L3075" s="31" t="s">
        <v>5278</v>
      </c>
      <c r="M3075" s="31" t="s">
        <v>5627</v>
      </c>
      <c r="N3075" s="31"/>
      <c r="O3075" s="31" t="s">
        <v>14125</v>
      </c>
      <c r="P3075" s="31" t="s">
        <v>14121</v>
      </c>
      <c r="Q3075" s="31" t="s">
        <v>8608</v>
      </c>
    </row>
    <row r="3076" spans="1:17" hidden="1" x14ac:dyDescent="0.2">
      <c r="A3076" s="31" t="s">
        <v>14558</v>
      </c>
      <c r="B3076" s="31" t="s">
        <v>14362</v>
      </c>
      <c r="C3076" s="31" t="s">
        <v>14559</v>
      </c>
      <c r="D3076" s="31" t="s">
        <v>3948</v>
      </c>
      <c r="E3076" s="31" t="s">
        <v>14144</v>
      </c>
      <c r="F3076" s="31"/>
      <c r="G3076" s="47">
        <v>60</v>
      </c>
      <c r="H3076" s="33">
        <v>0</v>
      </c>
      <c r="I3076" s="31" t="s">
        <v>5288</v>
      </c>
      <c r="J3076" s="31" t="s">
        <v>5289</v>
      </c>
      <c r="K3076" s="31" t="s">
        <v>5164</v>
      </c>
      <c r="L3076" s="31" t="s">
        <v>5278</v>
      </c>
      <c r="M3076" s="31" t="s">
        <v>5290</v>
      </c>
      <c r="N3076" s="31"/>
      <c r="O3076" s="31" t="s">
        <v>14125</v>
      </c>
      <c r="P3076" s="31" t="s">
        <v>14121</v>
      </c>
      <c r="Q3076" s="31" t="s">
        <v>8608</v>
      </c>
    </row>
    <row r="3077" spans="1:17" hidden="1" x14ac:dyDescent="0.2">
      <c r="A3077" s="31" t="s">
        <v>14560</v>
      </c>
      <c r="B3077" s="31" t="s">
        <v>14362</v>
      </c>
      <c r="C3077" s="31" t="s">
        <v>14561</v>
      </c>
      <c r="D3077" s="31" t="s">
        <v>3948</v>
      </c>
      <c r="E3077" s="31" t="s">
        <v>14144</v>
      </c>
      <c r="F3077" s="31"/>
      <c r="G3077" s="47">
        <v>60</v>
      </c>
      <c r="H3077" s="33">
        <v>0</v>
      </c>
      <c r="I3077" s="31" t="s">
        <v>9470</v>
      </c>
      <c r="J3077" s="31" t="s">
        <v>9471</v>
      </c>
      <c r="K3077" s="31" t="s">
        <v>5164</v>
      </c>
      <c r="L3077" s="31" t="s">
        <v>5278</v>
      </c>
      <c r="M3077" s="31" t="s">
        <v>5279</v>
      </c>
      <c r="N3077" s="31"/>
      <c r="O3077" s="31" t="s">
        <v>14125</v>
      </c>
      <c r="P3077" s="31" t="s">
        <v>14121</v>
      </c>
      <c r="Q3077" s="31" t="s">
        <v>8608</v>
      </c>
    </row>
    <row r="3078" spans="1:17" hidden="1" x14ac:dyDescent="0.2">
      <c r="A3078" s="31" t="s">
        <v>14562</v>
      </c>
      <c r="B3078" s="31" t="s">
        <v>14362</v>
      </c>
      <c r="C3078" s="31" t="s">
        <v>14563</v>
      </c>
      <c r="D3078" s="31" t="s">
        <v>3948</v>
      </c>
      <c r="E3078" s="31" t="s">
        <v>14144</v>
      </c>
      <c r="F3078" s="31"/>
      <c r="G3078" s="47">
        <v>60</v>
      </c>
      <c r="H3078" s="33">
        <v>0</v>
      </c>
      <c r="I3078" s="31" t="s">
        <v>5276</v>
      </c>
      <c r="J3078" s="31" t="s">
        <v>5277</v>
      </c>
      <c r="K3078" s="31" t="s">
        <v>5164</v>
      </c>
      <c r="L3078" s="31" t="s">
        <v>5278</v>
      </c>
      <c r="M3078" s="31" t="s">
        <v>5609</v>
      </c>
      <c r="N3078" s="31"/>
      <c r="O3078" s="31" t="s">
        <v>14125</v>
      </c>
      <c r="P3078" s="31" t="s">
        <v>14121</v>
      </c>
      <c r="Q3078" s="31" t="s">
        <v>8608</v>
      </c>
    </row>
    <row r="3079" spans="1:17" hidden="1" x14ac:dyDescent="0.2">
      <c r="A3079" s="31" t="s">
        <v>14564</v>
      </c>
      <c r="B3079" s="31" t="s">
        <v>14362</v>
      </c>
      <c r="C3079" s="31" t="s">
        <v>14565</v>
      </c>
      <c r="D3079" s="31" t="s">
        <v>3948</v>
      </c>
      <c r="E3079" s="31" t="s">
        <v>14144</v>
      </c>
      <c r="F3079" s="31"/>
      <c r="G3079" s="47">
        <v>60</v>
      </c>
      <c r="H3079" s="33">
        <v>0</v>
      </c>
      <c r="I3079" s="31" t="s">
        <v>5288</v>
      </c>
      <c r="J3079" s="31" t="s">
        <v>5289</v>
      </c>
      <c r="K3079" s="31" t="s">
        <v>5164</v>
      </c>
      <c r="L3079" s="31" t="s">
        <v>5278</v>
      </c>
      <c r="M3079" s="31" t="s">
        <v>5290</v>
      </c>
      <c r="N3079" s="31"/>
      <c r="O3079" s="31" t="s">
        <v>14125</v>
      </c>
      <c r="P3079" s="31" t="s">
        <v>14121</v>
      </c>
      <c r="Q3079" s="31" t="s">
        <v>8608</v>
      </c>
    </row>
    <row r="3080" spans="1:17" hidden="1" x14ac:dyDescent="0.2">
      <c r="A3080" s="31" t="s">
        <v>14566</v>
      </c>
      <c r="B3080" s="31" t="s">
        <v>14359</v>
      </c>
      <c r="C3080" s="31" t="s">
        <v>14567</v>
      </c>
      <c r="D3080" s="31" t="s">
        <v>3948</v>
      </c>
      <c r="E3080" s="31" t="s">
        <v>14144</v>
      </c>
      <c r="F3080" s="31"/>
      <c r="G3080" s="47">
        <v>60</v>
      </c>
      <c r="H3080" s="33">
        <v>0</v>
      </c>
      <c r="I3080" s="31" t="s">
        <v>9470</v>
      </c>
      <c r="J3080" s="31" t="s">
        <v>9471</v>
      </c>
      <c r="K3080" s="31" t="s">
        <v>5164</v>
      </c>
      <c r="L3080" s="31" t="s">
        <v>5278</v>
      </c>
      <c r="M3080" s="31" t="s">
        <v>5627</v>
      </c>
      <c r="N3080" s="31"/>
      <c r="O3080" s="31" t="s">
        <v>14125</v>
      </c>
      <c r="P3080" s="31" t="s">
        <v>14121</v>
      </c>
      <c r="Q3080" s="31" t="s">
        <v>8608</v>
      </c>
    </row>
    <row r="3081" spans="1:17" hidden="1" x14ac:dyDescent="0.2">
      <c r="A3081" s="31" t="s">
        <v>14568</v>
      </c>
      <c r="B3081" s="31" t="s">
        <v>14362</v>
      </c>
      <c r="C3081" s="31" t="s">
        <v>14569</v>
      </c>
      <c r="D3081" s="31" t="s">
        <v>3948</v>
      </c>
      <c r="E3081" s="31" t="s">
        <v>14144</v>
      </c>
      <c r="F3081" s="31"/>
      <c r="G3081" s="47">
        <v>60</v>
      </c>
      <c r="H3081" s="33">
        <v>0</v>
      </c>
      <c r="I3081" s="31" t="s">
        <v>5276</v>
      </c>
      <c r="J3081" s="31" t="s">
        <v>5277</v>
      </c>
      <c r="K3081" s="31" t="s">
        <v>5164</v>
      </c>
      <c r="L3081" s="31" t="s">
        <v>5278</v>
      </c>
      <c r="M3081" s="31" t="s">
        <v>5616</v>
      </c>
      <c r="N3081" s="31"/>
      <c r="O3081" s="31" t="s">
        <v>14125</v>
      </c>
      <c r="P3081" s="31" t="s">
        <v>14121</v>
      </c>
      <c r="Q3081" s="31" t="s">
        <v>8608</v>
      </c>
    </row>
    <row r="3082" spans="1:17" hidden="1" x14ac:dyDescent="0.2">
      <c r="A3082" s="31" t="s">
        <v>14570</v>
      </c>
      <c r="B3082" s="31" t="s">
        <v>14362</v>
      </c>
      <c r="C3082" s="31" t="s">
        <v>14571</v>
      </c>
      <c r="D3082" s="31" t="s">
        <v>3948</v>
      </c>
      <c r="E3082" s="31" t="s">
        <v>14144</v>
      </c>
      <c r="F3082" s="31"/>
      <c r="G3082" s="47">
        <v>60</v>
      </c>
      <c r="H3082" s="33">
        <v>0</v>
      </c>
      <c r="I3082" s="31" t="s">
        <v>9470</v>
      </c>
      <c r="J3082" s="31" t="s">
        <v>9471</v>
      </c>
      <c r="K3082" s="31" t="s">
        <v>5164</v>
      </c>
      <c r="L3082" s="31" t="s">
        <v>5278</v>
      </c>
      <c r="M3082" s="31" t="s">
        <v>5687</v>
      </c>
      <c r="N3082" s="31"/>
      <c r="O3082" s="31" t="s">
        <v>14125</v>
      </c>
      <c r="P3082" s="31" t="s">
        <v>14121</v>
      </c>
      <c r="Q3082" s="31" t="s">
        <v>8608</v>
      </c>
    </row>
    <row r="3083" spans="1:17" hidden="1" x14ac:dyDescent="0.2">
      <c r="A3083" s="31" t="s">
        <v>14572</v>
      </c>
      <c r="B3083" s="31" t="s">
        <v>14362</v>
      </c>
      <c r="C3083" s="31" t="s">
        <v>14573</v>
      </c>
      <c r="D3083" s="31" t="s">
        <v>3948</v>
      </c>
      <c r="E3083" s="31" t="s">
        <v>14144</v>
      </c>
      <c r="F3083" s="31"/>
      <c r="G3083" s="47">
        <v>60</v>
      </c>
      <c r="H3083" s="33">
        <v>0</v>
      </c>
      <c r="I3083" s="31" t="s">
        <v>5276</v>
      </c>
      <c r="J3083" s="31" t="s">
        <v>5277</v>
      </c>
      <c r="K3083" s="31" t="s">
        <v>5164</v>
      </c>
      <c r="L3083" s="31" t="s">
        <v>5278</v>
      </c>
      <c r="M3083" s="31" t="s">
        <v>5609</v>
      </c>
      <c r="N3083" s="31"/>
      <c r="O3083" s="31" t="s">
        <v>14125</v>
      </c>
      <c r="P3083" s="31" t="s">
        <v>14121</v>
      </c>
      <c r="Q3083" s="31" t="s">
        <v>8608</v>
      </c>
    </row>
    <row r="3084" spans="1:17" hidden="1" x14ac:dyDescent="0.2">
      <c r="A3084" s="31" t="s">
        <v>14574</v>
      </c>
      <c r="B3084" s="31" t="s">
        <v>14362</v>
      </c>
      <c r="C3084" s="31" t="s">
        <v>14575</v>
      </c>
      <c r="D3084" s="31" t="s">
        <v>3948</v>
      </c>
      <c r="E3084" s="31" t="s">
        <v>14144</v>
      </c>
      <c r="F3084" s="31"/>
      <c r="G3084" s="47">
        <v>60</v>
      </c>
      <c r="H3084" s="33">
        <v>0</v>
      </c>
      <c r="I3084" s="31" t="s">
        <v>5276</v>
      </c>
      <c r="J3084" s="31" t="s">
        <v>5277</v>
      </c>
      <c r="K3084" s="31" t="s">
        <v>5164</v>
      </c>
      <c r="L3084" s="31" t="s">
        <v>5278</v>
      </c>
      <c r="M3084" s="31" t="s">
        <v>5701</v>
      </c>
      <c r="N3084" s="31"/>
      <c r="O3084" s="31" t="s">
        <v>14125</v>
      </c>
      <c r="P3084" s="31" t="s">
        <v>14121</v>
      </c>
      <c r="Q3084" s="31" t="s">
        <v>8608</v>
      </c>
    </row>
    <row r="3085" spans="1:17" hidden="1" x14ac:dyDescent="0.2">
      <c r="A3085" s="31" t="s">
        <v>14576</v>
      </c>
      <c r="B3085" s="31" t="s">
        <v>14359</v>
      </c>
      <c r="C3085" s="31" t="s">
        <v>14577</v>
      </c>
      <c r="D3085" s="31" t="s">
        <v>3948</v>
      </c>
      <c r="E3085" s="31" t="s">
        <v>14144</v>
      </c>
      <c r="F3085" s="31"/>
      <c r="G3085" s="47">
        <v>60</v>
      </c>
      <c r="H3085" s="33">
        <v>0</v>
      </c>
      <c r="I3085" s="31" t="s">
        <v>5288</v>
      </c>
      <c r="J3085" s="31" t="s">
        <v>5289</v>
      </c>
      <c r="K3085" s="31" t="s">
        <v>5164</v>
      </c>
      <c r="L3085" s="31" t="s">
        <v>5278</v>
      </c>
      <c r="M3085" s="31" t="s">
        <v>5673</v>
      </c>
      <c r="N3085" s="31"/>
      <c r="O3085" s="31" t="s">
        <v>14125</v>
      </c>
      <c r="P3085" s="31" t="s">
        <v>14121</v>
      </c>
      <c r="Q3085" s="31" t="s">
        <v>8608</v>
      </c>
    </row>
    <row r="3086" spans="1:17" hidden="1" x14ac:dyDescent="0.2">
      <c r="A3086" s="31" t="s">
        <v>14578</v>
      </c>
      <c r="B3086" s="31" t="s">
        <v>14362</v>
      </c>
      <c r="C3086" s="31" t="s">
        <v>14579</v>
      </c>
      <c r="D3086" s="31" t="s">
        <v>3948</v>
      </c>
      <c r="E3086" s="31" t="s">
        <v>14144</v>
      </c>
      <c r="F3086" s="31"/>
      <c r="G3086" s="47">
        <v>60</v>
      </c>
      <c r="H3086" s="33">
        <v>0</v>
      </c>
      <c r="I3086" s="31" t="s">
        <v>5276</v>
      </c>
      <c r="J3086" s="31" t="s">
        <v>5277</v>
      </c>
      <c r="K3086" s="31" t="s">
        <v>5164</v>
      </c>
      <c r="L3086" s="31" t="s">
        <v>5278</v>
      </c>
      <c r="M3086" s="31" t="s">
        <v>5609</v>
      </c>
      <c r="N3086" s="31"/>
      <c r="O3086" s="31" t="s">
        <v>14125</v>
      </c>
      <c r="P3086" s="31" t="s">
        <v>14121</v>
      </c>
      <c r="Q3086" s="31" t="s">
        <v>8608</v>
      </c>
    </row>
    <row r="3087" spans="1:17" hidden="1" x14ac:dyDescent="0.2">
      <c r="A3087" s="31" t="s">
        <v>14580</v>
      </c>
      <c r="B3087" s="31" t="s">
        <v>14359</v>
      </c>
      <c r="C3087" s="31" t="s">
        <v>14581</v>
      </c>
      <c r="D3087" s="31" t="s">
        <v>3948</v>
      </c>
      <c r="E3087" s="31" t="s">
        <v>14144</v>
      </c>
      <c r="F3087" s="31"/>
      <c r="G3087" s="47">
        <v>60</v>
      </c>
      <c r="H3087" s="33">
        <v>0</v>
      </c>
      <c r="I3087" s="31" t="s">
        <v>9470</v>
      </c>
      <c r="J3087" s="31" t="s">
        <v>9471</v>
      </c>
      <c r="K3087" s="31" t="s">
        <v>5164</v>
      </c>
      <c r="L3087" s="31" t="s">
        <v>5278</v>
      </c>
      <c r="M3087" s="31" t="s">
        <v>5627</v>
      </c>
      <c r="N3087" s="31"/>
      <c r="O3087" s="31" t="s">
        <v>14125</v>
      </c>
      <c r="P3087" s="31" t="s">
        <v>14121</v>
      </c>
      <c r="Q3087" s="31" t="s">
        <v>8608</v>
      </c>
    </row>
    <row r="3088" spans="1:17" hidden="1" x14ac:dyDescent="0.2">
      <c r="A3088" s="31" t="s">
        <v>14582</v>
      </c>
      <c r="B3088" s="31" t="s">
        <v>14362</v>
      </c>
      <c r="C3088" s="31" t="s">
        <v>14583</v>
      </c>
      <c r="D3088" s="31" t="s">
        <v>3948</v>
      </c>
      <c r="E3088" s="31" t="s">
        <v>14144</v>
      </c>
      <c r="F3088" s="31"/>
      <c r="G3088" s="47">
        <v>60</v>
      </c>
      <c r="H3088" s="33">
        <v>0</v>
      </c>
      <c r="I3088" s="31" t="s">
        <v>5276</v>
      </c>
      <c r="J3088" s="31" t="s">
        <v>5277</v>
      </c>
      <c r="K3088" s="31" t="s">
        <v>5164</v>
      </c>
      <c r="L3088" s="31" t="s">
        <v>5278</v>
      </c>
      <c r="M3088" s="31" t="s">
        <v>5609</v>
      </c>
      <c r="N3088" s="31"/>
      <c r="O3088" s="31" t="s">
        <v>14125</v>
      </c>
      <c r="P3088" s="31" t="s">
        <v>14121</v>
      </c>
      <c r="Q3088" s="31" t="s">
        <v>8608</v>
      </c>
    </row>
    <row r="3089" spans="1:17" hidden="1" x14ac:dyDescent="0.2">
      <c r="A3089" s="31" t="s">
        <v>14584</v>
      </c>
      <c r="B3089" s="31" t="s">
        <v>14362</v>
      </c>
      <c r="C3089" s="31" t="s">
        <v>14585</v>
      </c>
      <c r="D3089" s="31" t="s">
        <v>3948</v>
      </c>
      <c r="E3089" s="31" t="s">
        <v>14144</v>
      </c>
      <c r="F3089" s="31"/>
      <c r="G3089" s="47">
        <v>60</v>
      </c>
      <c r="H3089" s="33">
        <v>0</v>
      </c>
      <c r="I3089" s="31" t="s">
        <v>5288</v>
      </c>
      <c r="J3089" s="31" t="s">
        <v>5289</v>
      </c>
      <c r="K3089" s="31" t="s">
        <v>5164</v>
      </c>
      <c r="L3089" s="31" t="s">
        <v>5278</v>
      </c>
      <c r="M3089" s="31" t="s">
        <v>5290</v>
      </c>
      <c r="N3089" s="31"/>
      <c r="O3089" s="31" t="s">
        <v>14125</v>
      </c>
      <c r="P3089" s="31" t="s">
        <v>14121</v>
      </c>
      <c r="Q3089" s="31" t="s">
        <v>8608</v>
      </c>
    </row>
    <row r="3090" spans="1:17" hidden="1" x14ac:dyDescent="0.2">
      <c r="A3090" s="31" t="s">
        <v>14586</v>
      </c>
      <c r="B3090" s="31" t="s">
        <v>14359</v>
      </c>
      <c r="C3090" s="31" t="s">
        <v>14587</v>
      </c>
      <c r="D3090" s="31" t="s">
        <v>3948</v>
      </c>
      <c r="E3090" s="31" t="s">
        <v>14144</v>
      </c>
      <c r="F3090" s="31"/>
      <c r="G3090" s="47">
        <v>60</v>
      </c>
      <c r="H3090" s="33">
        <v>0</v>
      </c>
      <c r="I3090" s="31" t="s">
        <v>9470</v>
      </c>
      <c r="J3090" s="31" t="s">
        <v>9471</v>
      </c>
      <c r="K3090" s="31" t="s">
        <v>5164</v>
      </c>
      <c r="L3090" s="31" t="s">
        <v>5278</v>
      </c>
      <c r="M3090" s="31" t="s">
        <v>5627</v>
      </c>
      <c r="N3090" s="31"/>
      <c r="O3090" s="31" t="s">
        <v>14125</v>
      </c>
      <c r="P3090" s="31" t="s">
        <v>14121</v>
      </c>
      <c r="Q3090" s="31" t="s">
        <v>8608</v>
      </c>
    </row>
    <row r="3091" spans="1:17" hidden="1" x14ac:dyDescent="0.2">
      <c r="A3091" s="31" t="s">
        <v>14588</v>
      </c>
      <c r="B3091" s="31" t="s">
        <v>14362</v>
      </c>
      <c r="C3091" s="31" t="s">
        <v>14589</v>
      </c>
      <c r="D3091" s="31" t="s">
        <v>3948</v>
      </c>
      <c r="E3091" s="31" t="s">
        <v>14144</v>
      </c>
      <c r="F3091" s="31"/>
      <c r="G3091" s="47">
        <v>60</v>
      </c>
      <c r="H3091" s="33">
        <v>0</v>
      </c>
      <c r="I3091" s="31" t="s">
        <v>9470</v>
      </c>
      <c r="J3091" s="31" t="s">
        <v>9471</v>
      </c>
      <c r="K3091" s="31" t="s">
        <v>5164</v>
      </c>
      <c r="L3091" s="31" t="s">
        <v>5278</v>
      </c>
      <c r="M3091" s="31" t="s">
        <v>5446</v>
      </c>
      <c r="N3091" s="31"/>
      <c r="O3091" s="31" t="s">
        <v>14125</v>
      </c>
      <c r="P3091" s="31" t="s">
        <v>14121</v>
      </c>
      <c r="Q3091" s="31" t="s">
        <v>8608</v>
      </c>
    </row>
    <row r="3092" spans="1:17" hidden="1" x14ac:dyDescent="0.2">
      <c r="A3092" s="31" t="s">
        <v>14590</v>
      </c>
      <c r="B3092" s="31" t="s">
        <v>14362</v>
      </c>
      <c r="C3092" s="31" t="s">
        <v>14591</v>
      </c>
      <c r="D3092" s="31" t="s">
        <v>3948</v>
      </c>
      <c r="E3092" s="31" t="s">
        <v>14144</v>
      </c>
      <c r="F3092" s="31"/>
      <c r="G3092" s="47">
        <v>60</v>
      </c>
      <c r="H3092" s="33">
        <v>0</v>
      </c>
      <c r="I3092" s="31" t="s">
        <v>9470</v>
      </c>
      <c r="J3092" s="31" t="s">
        <v>9471</v>
      </c>
      <c r="K3092" s="31" t="s">
        <v>5164</v>
      </c>
      <c r="L3092" s="31" t="s">
        <v>5278</v>
      </c>
      <c r="M3092" s="31" t="s">
        <v>5446</v>
      </c>
      <c r="N3092" s="31"/>
      <c r="O3092" s="31" t="s">
        <v>14125</v>
      </c>
      <c r="P3092" s="31" t="s">
        <v>14121</v>
      </c>
      <c r="Q3092" s="31" t="s">
        <v>8608</v>
      </c>
    </row>
    <row r="3093" spans="1:17" hidden="1" x14ac:dyDescent="0.2">
      <c r="A3093" s="31" t="s">
        <v>14592</v>
      </c>
      <c r="B3093" s="31" t="s">
        <v>14362</v>
      </c>
      <c r="C3093" s="31" t="s">
        <v>14593</v>
      </c>
      <c r="D3093" s="31" t="s">
        <v>3948</v>
      </c>
      <c r="E3093" s="31" t="s">
        <v>14144</v>
      </c>
      <c r="F3093" s="31"/>
      <c r="G3093" s="47">
        <v>60</v>
      </c>
      <c r="H3093" s="33">
        <v>0</v>
      </c>
      <c r="I3093" s="31" t="s">
        <v>9470</v>
      </c>
      <c r="J3093" s="31" t="s">
        <v>9471</v>
      </c>
      <c r="K3093" s="31" t="s">
        <v>5164</v>
      </c>
      <c r="L3093" s="31" t="s">
        <v>5278</v>
      </c>
      <c r="M3093" s="31" t="s">
        <v>5687</v>
      </c>
      <c r="N3093" s="31"/>
      <c r="O3093" s="31" t="s">
        <v>14125</v>
      </c>
      <c r="P3093" s="31" t="s">
        <v>14121</v>
      </c>
      <c r="Q3093" s="31" t="s">
        <v>8608</v>
      </c>
    </row>
    <row r="3094" spans="1:17" hidden="1" x14ac:dyDescent="0.2">
      <c r="A3094" s="31" t="s">
        <v>14594</v>
      </c>
      <c r="B3094" s="31" t="s">
        <v>14356</v>
      </c>
      <c r="C3094" s="31" t="s">
        <v>14595</v>
      </c>
      <c r="D3094" s="31"/>
      <c r="E3094" s="31" t="s">
        <v>14123</v>
      </c>
      <c r="F3094" s="31" t="s">
        <v>3948</v>
      </c>
      <c r="G3094" s="47">
        <v>60</v>
      </c>
      <c r="H3094" s="33">
        <v>0</v>
      </c>
      <c r="I3094" s="31" t="s">
        <v>5179</v>
      </c>
      <c r="J3094" s="31" t="s">
        <v>5180</v>
      </c>
      <c r="K3094" s="31" t="s">
        <v>5164</v>
      </c>
      <c r="L3094" s="31" t="s">
        <v>5165</v>
      </c>
      <c r="M3094" s="31" t="s">
        <v>5305</v>
      </c>
      <c r="N3094" s="31"/>
      <c r="O3094" s="31" t="s">
        <v>14125</v>
      </c>
      <c r="P3094" s="31" t="s">
        <v>14121</v>
      </c>
      <c r="Q3094" s="31" t="s">
        <v>5168</v>
      </c>
    </row>
    <row r="3095" spans="1:17" hidden="1" x14ac:dyDescent="0.2">
      <c r="A3095" s="31" t="s">
        <v>14596</v>
      </c>
      <c r="B3095" s="31" t="s">
        <v>14356</v>
      </c>
      <c r="C3095" s="31" t="s">
        <v>14597</v>
      </c>
      <c r="D3095" s="31"/>
      <c r="E3095" s="31" t="s">
        <v>14123</v>
      </c>
      <c r="F3095" s="31" t="s">
        <v>3948</v>
      </c>
      <c r="G3095" s="47">
        <v>60</v>
      </c>
      <c r="H3095" s="33">
        <v>0</v>
      </c>
      <c r="I3095" s="31" t="s">
        <v>5266</v>
      </c>
      <c r="J3095" s="31" t="s">
        <v>5267</v>
      </c>
      <c r="K3095" s="31" t="s">
        <v>5164</v>
      </c>
      <c r="L3095" s="31" t="s">
        <v>5165</v>
      </c>
      <c r="M3095" s="31" t="s">
        <v>6869</v>
      </c>
      <c r="N3095" s="31"/>
      <c r="O3095" s="31" t="s">
        <v>14125</v>
      </c>
      <c r="P3095" s="31" t="s">
        <v>14121</v>
      </c>
      <c r="Q3095" s="31" t="s">
        <v>5168</v>
      </c>
    </row>
    <row r="3096" spans="1:17" hidden="1" x14ac:dyDescent="0.2">
      <c r="A3096" s="31" t="s">
        <v>14598</v>
      </c>
      <c r="B3096" s="31" t="s">
        <v>14362</v>
      </c>
      <c r="C3096" s="31" t="s">
        <v>14599</v>
      </c>
      <c r="D3096" s="31" t="s">
        <v>3948</v>
      </c>
      <c r="E3096" s="31" t="s">
        <v>14144</v>
      </c>
      <c r="F3096" s="31"/>
      <c r="G3096" s="47">
        <v>60</v>
      </c>
      <c r="H3096" s="33">
        <v>0</v>
      </c>
      <c r="I3096" s="31" t="s">
        <v>9470</v>
      </c>
      <c r="J3096" s="31" t="s">
        <v>9471</v>
      </c>
      <c r="K3096" s="31" t="s">
        <v>5164</v>
      </c>
      <c r="L3096" s="31" t="s">
        <v>5278</v>
      </c>
      <c r="M3096" s="31" t="s">
        <v>5446</v>
      </c>
      <c r="N3096" s="31"/>
      <c r="O3096" s="31" t="s">
        <v>14125</v>
      </c>
      <c r="P3096" s="31" t="s">
        <v>14121</v>
      </c>
      <c r="Q3096" s="31" t="s">
        <v>8608</v>
      </c>
    </row>
    <row r="3097" spans="1:17" hidden="1" x14ac:dyDescent="0.2">
      <c r="A3097" s="31" t="s">
        <v>14600</v>
      </c>
      <c r="B3097" s="31" t="s">
        <v>14362</v>
      </c>
      <c r="C3097" s="31" t="s">
        <v>14601</v>
      </c>
      <c r="D3097" s="31" t="s">
        <v>3948</v>
      </c>
      <c r="E3097" s="31" t="s">
        <v>14144</v>
      </c>
      <c r="F3097" s="31"/>
      <c r="G3097" s="47">
        <v>60</v>
      </c>
      <c r="H3097" s="33">
        <v>0</v>
      </c>
      <c r="I3097" s="31" t="s">
        <v>5276</v>
      </c>
      <c r="J3097" s="31" t="s">
        <v>5277</v>
      </c>
      <c r="K3097" s="31" t="s">
        <v>5164</v>
      </c>
      <c r="L3097" s="31" t="s">
        <v>5278</v>
      </c>
      <c r="M3097" s="31" t="s">
        <v>5616</v>
      </c>
      <c r="N3097" s="31"/>
      <c r="O3097" s="31" t="s">
        <v>14125</v>
      </c>
      <c r="P3097" s="31" t="s">
        <v>14121</v>
      </c>
      <c r="Q3097" s="31" t="s">
        <v>8608</v>
      </c>
    </row>
    <row r="3098" spans="1:17" hidden="1" x14ac:dyDescent="0.2">
      <c r="A3098" s="31" t="s">
        <v>14602</v>
      </c>
      <c r="B3098" s="31" t="s">
        <v>14362</v>
      </c>
      <c r="C3098" s="31" t="s">
        <v>14603</v>
      </c>
      <c r="D3098" s="31" t="s">
        <v>3948</v>
      </c>
      <c r="E3098" s="31" t="s">
        <v>14144</v>
      </c>
      <c r="F3098" s="31"/>
      <c r="G3098" s="47">
        <v>60</v>
      </c>
      <c r="H3098" s="33">
        <v>0</v>
      </c>
      <c r="I3098" s="31" t="s">
        <v>9470</v>
      </c>
      <c r="J3098" s="31" t="s">
        <v>9471</v>
      </c>
      <c r="K3098" s="31" t="s">
        <v>5164</v>
      </c>
      <c r="L3098" s="31" t="s">
        <v>5278</v>
      </c>
      <c r="M3098" s="31" t="s">
        <v>5627</v>
      </c>
      <c r="N3098" s="31"/>
      <c r="O3098" s="31" t="s">
        <v>14125</v>
      </c>
      <c r="P3098" s="31" t="s">
        <v>14121</v>
      </c>
      <c r="Q3098" s="31" t="s">
        <v>8608</v>
      </c>
    </row>
    <row r="3099" spans="1:17" hidden="1" x14ac:dyDescent="0.2">
      <c r="A3099" s="31" t="s">
        <v>14604</v>
      </c>
      <c r="B3099" s="31" t="s">
        <v>14362</v>
      </c>
      <c r="C3099" s="31" t="s">
        <v>14605</v>
      </c>
      <c r="D3099" s="31" t="s">
        <v>3948</v>
      </c>
      <c r="E3099" s="31" t="s">
        <v>14144</v>
      </c>
      <c r="F3099" s="31"/>
      <c r="G3099" s="47">
        <v>60</v>
      </c>
      <c r="H3099" s="33">
        <v>0</v>
      </c>
      <c r="I3099" s="31" t="s">
        <v>5288</v>
      </c>
      <c r="J3099" s="31" t="s">
        <v>5289</v>
      </c>
      <c r="K3099" s="31" t="s">
        <v>5164</v>
      </c>
      <c r="L3099" s="31" t="s">
        <v>5278</v>
      </c>
      <c r="M3099" s="31" t="s">
        <v>5673</v>
      </c>
      <c r="N3099" s="31"/>
      <c r="O3099" s="31" t="s">
        <v>14125</v>
      </c>
      <c r="P3099" s="31" t="s">
        <v>14121</v>
      </c>
      <c r="Q3099" s="31" t="s">
        <v>8608</v>
      </c>
    </row>
    <row r="3100" spans="1:17" hidden="1" x14ac:dyDescent="0.2">
      <c r="A3100" s="31" t="s">
        <v>14606</v>
      </c>
      <c r="B3100" s="31" t="s">
        <v>14362</v>
      </c>
      <c r="C3100" s="31" t="s">
        <v>14607</v>
      </c>
      <c r="D3100" s="31" t="s">
        <v>3948</v>
      </c>
      <c r="E3100" s="31" t="s">
        <v>14144</v>
      </c>
      <c r="F3100" s="31"/>
      <c r="G3100" s="47">
        <v>60</v>
      </c>
      <c r="H3100" s="33">
        <v>0</v>
      </c>
      <c r="I3100" s="31" t="s">
        <v>5288</v>
      </c>
      <c r="J3100" s="31" t="s">
        <v>5289</v>
      </c>
      <c r="K3100" s="31" t="s">
        <v>5164</v>
      </c>
      <c r="L3100" s="31" t="s">
        <v>5278</v>
      </c>
      <c r="M3100" s="31" t="s">
        <v>5290</v>
      </c>
      <c r="N3100" s="31"/>
      <c r="O3100" s="31" t="s">
        <v>14125</v>
      </c>
      <c r="P3100" s="31" t="s">
        <v>14121</v>
      </c>
      <c r="Q3100" s="31" t="s">
        <v>8608</v>
      </c>
    </row>
    <row r="3101" spans="1:17" hidden="1" x14ac:dyDescent="0.2">
      <c r="A3101" s="31" t="s">
        <v>14608</v>
      </c>
      <c r="B3101" s="31" t="s">
        <v>14362</v>
      </c>
      <c r="C3101" s="31" t="s">
        <v>14609</v>
      </c>
      <c r="D3101" s="31" t="s">
        <v>3948</v>
      </c>
      <c r="E3101" s="31" t="s">
        <v>14144</v>
      </c>
      <c r="F3101" s="31"/>
      <c r="G3101" s="47">
        <v>60</v>
      </c>
      <c r="H3101" s="33">
        <v>0</v>
      </c>
      <c r="I3101" s="31" t="s">
        <v>5276</v>
      </c>
      <c r="J3101" s="31" t="s">
        <v>5277</v>
      </c>
      <c r="K3101" s="31" t="s">
        <v>5164</v>
      </c>
      <c r="L3101" s="31" t="s">
        <v>5278</v>
      </c>
      <c r="M3101" s="31" t="s">
        <v>5609</v>
      </c>
      <c r="N3101" s="31"/>
      <c r="O3101" s="31" t="s">
        <v>14125</v>
      </c>
      <c r="P3101" s="31" t="s">
        <v>14121</v>
      </c>
      <c r="Q3101" s="31" t="s">
        <v>8608</v>
      </c>
    </row>
    <row r="3102" spans="1:17" hidden="1" x14ac:dyDescent="0.2">
      <c r="A3102" s="31" t="s">
        <v>14610</v>
      </c>
      <c r="B3102" s="31" t="s">
        <v>14362</v>
      </c>
      <c r="C3102" s="31" t="s">
        <v>14611</v>
      </c>
      <c r="D3102" s="31" t="s">
        <v>3948</v>
      </c>
      <c r="E3102" s="31" t="s">
        <v>14144</v>
      </c>
      <c r="F3102" s="31"/>
      <c r="G3102" s="47">
        <v>60</v>
      </c>
      <c r="H3102" s="33">
        <v>0</v>
      </c>
      <c r="I3102" s="31" t="s">
        <v>9470</v>
      </c>
      <c r="J3102" s="31" t="s">
        <v>9471</v>
      </c>
      <c r="K3102" s="31" t="s">
        <v>5164</v>
      </c>
      <c r="L3102" s="31" t="s">
        <v>5278</v>
      </c>
      <c r="M3102" s="31" t="s">
        <v>5446</v>
      </c>
      <c r="N3102" s="31"/>
      <c r="O3102" s="31" t="s">
        <v>14125</v>
      </c>
      <c r="P3102" s="31" t="s">
        <v>14121</v>
      </c>
      <c r="Q3102" s="31" t="s">
        <v>8608</v>
      </c>
    </row>
    <row r="3103" spans="1:17" hidden="1" x14ac:dyDescent="0.2">
      <c r="A3103" s="31" t="s">
        <v>14612</v>
      </c>
      <c r="B3103" s="31" t="s">
        <v>14362</v>
      </c>
      <c r="C3103" s="31" t="s">
        <v>14613</v>
      </c>
      <c r="D3103" s="31" t="s">
        <v>3948</v>
      </c>
      <c r="E3103" s="31" t="s">
        <v>14144</v>
      </c>
      <c r="F3103" s="31"/>
      <c r="G3103" s="47">
        <v>60</v>
      </c>
      <c r="H3103" s="33">
        <v>0</v>
      </c>
      <c r="I3103" s="31" t="s">
        <v>5276</v>
      </c>
      <c r="J3103" s="31" t="s">
        <v>5277</v>
      </c>
      <c r="K3103" s="31" t="s">
        <v>5164</v>
      </c>
      <c r="L3103" s="31" t="s">
        <v>5278</v>
      </c>
      <c r="M3103" s="31" t="s">
        <v>5609</v>
      </c>
      <c r="N3103" s="31"/>
      <c r="O3103" s="31" t="s">
        <v>14125</v>
      </c>
      <c r="P3103" s="31" t="s">
        <v>14121</v>
      </c>
      <c r="Q3103" s="31" t="s">
        <v>8608</v>
      </c>
    </row>
    <row r="3104" spans="1:17" hidden="1" x14ac:dyDescent="0.2">
      <c r="A3104" s="31" t="s">
        <v>14614</v>
      </c>
      <c r="B3104" s="31" t="s">
        <v>14362</v>
      </c>
      <c r="C3104" s="31" t="s">
        <v>14615</v>
      </c>
      <c r="D3104" s="31" t="s">
        <v>3948</v>
      </c>
      <c r="E3104" s="31" t="s">
        <v>14144</v>
      </c>
      <c r="F3104" s="31"/>
      <c r="G3104" s="47">
        <v>60</v>
      </c>
      <c r="H3104" s="33">
        <v>0</v>
      </c>
      <c r="I3104" s="31" t="s">
        <v>9470</v>
      </c>
      <c r="J3104" s="31" t="s">
        <v>9471</v>
      </c>
      <c r="K3104" s="31" t="s">
        <v>5164</v>
      </c>
      <c r="L3104" s="31" t="s">
        <v>5278</v>
      </c>
      <c r="M3104" s="31" t="s">
        <v>5627</v>
      </c>
      <c r="N3104" s="31"/>
      <c r="O3104" s="31" t="s">
        <v>14125</v>
      </c>
      <c r="P3104" s="31" t="s">
        <v>14121</v>
      </c>
      <c r="Q3104" s="31" t="s">
        <v>8608</v>
      </c>
    </row>
    <row r="3105" spans="1:17" hidden="1" x14ac:dyDescent="0.2">
      <c r="A3105" s="31" t="s">
        <v>14616</v>
      </c>
      <c r="B3105" s="31" t="s">
        <v>14362</v>
      </c>
      <c r="C3105" s="31" t="s">
        <v>14617</v>
      </c>
      <c r="D3105" s="31" t="s">
        <v>3948</v>
      </c>
      <c r="E3105" s="31" t="s">
        <v>14144</v>
      </c>
      <c r="F3105" s="31"/>
      <c r="G3105" s="47">
        <v>60</v>
      </c>
      <c r="H3105" s="33">
        <v>0</v>
      </c>
      <c r="I3105" s="31" t="s">
        <v>5288</v>
      </c>
      <c r="J3105" s="31" t="s">
        <v>5289</v>
      </c>
      <c r="K3105" s="31" t="s">
        <v>5164</v>
      </c>
      <c r="L3105" s="31" t="s">
        <v>5278</v>
      </c>
      <c r="M3105" s="31" t="s">
        <v>5290</v>
      </c>
      <c r="N3105" s="31"/>
      <c r="O3105" s="31" t="s">
        <v>14125</v>
      </c>
      <c r="P3105" s="31" t="s">
        <v>14121</v>
      </c>
      <c r="Q3105" s="31" t="s">
        <v>8608</v>
      </c>
    </row>
    <row r="3106" spans="1:17" hidden="1" x14ac:dyDescent="0.2">
      <c r="A3106" s="31" t="s">
        <v>14618</v>
      </c>
      <c r="B3106" s="31" t="s">
        <v>14362</v>
      </c>
      <c r="C3106" s="31" t="s">
        <v>14619</v>
      </c>
      <c r="D3106" s="31" t="s">
        <v>3948</v>
      </c>
      <c r="E3106" s="31" t="s">
        <v>14144</v>
      </c>
      <c r="F3106" s="31"/>
      <c r="G3106" s="47">
        <v>60</v>
      </c>
      <c r="H3106" s="33">
        <v>0</v>
      </c>
      <c r="I3106" s="31" t="s">
        <v>5276</v>
      </c>
      <c r="J3106" s="31" t="s">
        <v>5277</v>
      </c>
      <c r="K3106" s="31" t="s">
        <v>5164</v>
      </c>
      <c r="L3106" s="31" t="s">
        <v>5278</v>
      </c>
      <c r="M3106" s="31" t="s">
        <v>5609</v>
      </c>
      <c r="N3106" s="31"/>
      <c r="O3106" s="31" t="s">
        <v>14125</v>
      </c>
      <c r="P3106" s="31" t="s">
        <v>14121</v>
      </c>
      <c r="Q3106" s="31" t="s">
        <v>8608</v>
      </c>
    </row>
    <row r="3107" spans="1:17" hidden="1" x14ac:dyDescent="0.2">
      <c r="A3107" s="31" t="s">
        <v>14620</v>
      </c>
      <c r="B3107" s="31" t="s">
        <v>14362</v>
      </c>
      <c r="C3107" s="31" t="s">
        <v>14621</v>
      </c>
      <c r="D3107" s="31" t="s">
        <v>3948</v>
      </c>
      <c r="E3107" s="31" t="s">
        <v>14144</v>
      </c>
      <c r="F3107" s="31"/>
      <c r="G3107" s="47">
        <v>60</v>
      </c>
      <c r="H3107" s="33">
        <v>0</v>
      </c>
      <c r="I3107" s="31" t="s">
        <v>5276</v>
      </c>
      <c r="J3107" s="31" t="s">
        <v>5277</v>
      </c>
      <c r="K3107" s="31" t="s">
        <v>5164</v>
      </c>
      <c r="L3107" s="31" t="s">
        <v>5278</v>
      </c>
      <c r="M3107" s="31" t="s">
        <v>5609</v>
      </c>
      <c r="N3107" s="31"/>
      <c r="O3107" s="31" t="s">
        <v>14125</v>
      </c>
      <c r="P3107" s="31" t="s">
        <v>14121</v>
      </c>
      <c r="Q3107" s="31" t="s">
        <v>8608</v>
      </c>
    </row>
    <row r="3108" spans="1:17" hidden="1" x14ac:dyDescent="0.2">
      <c r="A3108" s="31" t="s">
        <v>14622</v>
      </c>
      <c r="B3108" s="31" t="s">
        <v>14362</v>
      </c>
      <c r="C3108" s="31" t="s">
        <v>14623</v>
      </c>
      <c r="D3108" s="31" t="s">
        <v>3948</v>
      </c>
      <c r="E3108" s="31" t="s">
        <v>14144</v>
      </c>
      <c r="F3108" s="31"/>
      <c r="G3108" s="47">
        <v>60</v>
      </c>
      <c r="H3108" s="33">
        <v>0</v>
      </c>
      <c r="I3108" s="31" t="s">
        <v>9470</v>
      </c>
      <c r="J3108" s="31" t="s">
        <v>9471</v>
      </c>
      <c r="K3108" s="31" t="s">
        <v>5164</v>
      </c>
      <c r="L3108" s="31" t="s">
        <v>5278</v>
      </c>
      <c r="M3108" s="31" t="s">
        <v>5687</v>
      </c>
      <c r="N3108" s="31"/>
      <c r="O3108" s="31" t="s">
        <v>14125</v>
      </c>
      <c r="P3108" s="31" t="s">
        <v>14121</v>
      </c>
      <c r="Q3108" s="31" t="s">
        <v>8608</v>
      </c>
    </row>
    <row r="3109" spans="1:17" hidden="1" x14ac:dyDescent="0.2">
      <c r="A3109" s="31" t="s">
        <v>14624</v>
      </c>
      <c r="B3109" s="31" t="s">
        <v>14359</v>
      </c>
      <c r="C3109" s="31" t="s">
        <v>14625</v>
      </c>
      <c r="D3109" s="31" t="s">
        <v>3948</v>
      </c>
      <c r="E3109" s="31" t="s">
        <v>14144</v>
      </c>
      <c r="F3109" s="31"/>
      <c r="G3109" s="47">
        <v>60</v>
      </c>
      <c r="H3109" s="33">
        <v>0</v>
      </c>
      <c r="I3109" s="31" t="s">
        <v>5288</v>
      </c>
      <c r="J3109" s="31" t="s">
        <v>5289</v>
      </c>
      <c r="K3109" s="31" t="s">
        <v>5164</v>
      </c>
      <c r="L3109" s="31" t="s">
        <v>5278</v>
      </c>
      <c r="M3109" s="31" t="s">
        <v>5663</v>
      </c>
      <c r="N3109" s="31"/>
      <c r="O3109" s="31" t="s">
        <v>14125</v>
      </c>
      <c r="P3109" s="31" t="s">
        <v>14121</v>
      </c>
      <c r="Q3109" s="31" t="s">
        <v>8608</v>
      </c>
    </row>
    <row r="3110" spans="1:17" hidden="1" x14ac:dyDescent="0.2">
      <c r="A3110" s="31" t="s">
        <v>14626</v>
      </c>
      <c r="B3110" s="31" t="s">
        <v>14362</v>
      </c>
      <c r="C3110" s="31" t="s">
        <v>14627</v>
      </c>
      <c r="D3110" s="31" t="s">
        <v>3948</v>
      </c>
      <c r="E3110" s="31" t="s">
        <v>14144</v>
      </c>
      <c r="F3110" s="31"/>
      <c r="G3110" s="47">
        <v>60</v>
      </c>
      <c r="H3110" s="33">
        <v>0</v>
      </c>
      <c r="I3110" s="31" t="s">
        <v>5276</v>
      </c>
      <c r="J3110" s="31" t="s">
        <v>5277</v>
      </c>
      <c r="K3110" s="31" t="s">
        <v>5164</v>
      </c>
      <c r="L3110" s="31" t="s">
        <v>5278</v>
      </c>
      <c r="M3110" s="31" t="s">
        <v>5616</v>
      </c>
      <c r="N3110" s="31"/>
      <c r="O3110" s="31" t="s">
        <v>14125</v>
      </c>
      <c r="P3110" s="31" t="s">
        <v>14121</v>
      </c>
      <c r="Q3110" s="31" t="s">
        <v>8608</v>
      </c>
    </row>
    <row r="3111" spans="1:17" hidden="1" x14ac:dyDescent="0.2">
      <c r="A3111" s="31" t="s">
        <v>14628</v>
      </c>
      <c r="B3111" s="31" t="s">
        <v>14362</v>
      </c>
      <c r="C3111" s="31" t="s">
        <v>14629</v>
      </c>
      <c r="D3111" s="31" t="s">
        <v>3948</v>
      </c>
      <c r="E3111" s="31" t="s">
        <v>14144</v>
      </c>
      <c r="F3111" s="31"/>
      <c r="G3111" s="47">
        <v>60</v>
      </c>
      <c r="H3111" s="33">
        <v>0</v>
      </c>
      <c r="I3111" s="31" t="s">
        <v>9470</v>
      </c>
      <c r="J3111" s="31" t="s">
        <v>9471</v>
      </c>
      <c r="K3111" s="31" t="s">
        <v>5164</v>
      </c>
      <c r="L3111" s="31" t="s">
        <v>5278</v>
      </c>
      <c r="M3111" s="31" t="s">
        <v>5687</v>
      </c>
      <c r="N3111" s="31"/>
      <c r="O3111" s="31" t="s">
        <v>14125</v>
      </c>
      <c r="P3111" s="31" t="s">
        <v>14121</v>
      </c>
      <c r="Q3111" s="31" t="s">
        <v>8608</v>
      </c>
    </row>
    <row r="3112" spans="1:17" hidden="1" x14ac:dyDescent="0.2">
      <c r="A3112" s="31" t="s">
        <v>14630</v>
      </c>
      <c r="B3112" s="31" t="s">
        <v>14362</v>
      </c>
      <c r="C3112" s="31" t="s">
        <v>14631</v>
      </c>
      <c r="D3112" s="31" t="s">
        <v>3948</v>
      </c>
      <c r="E3112" s="31" t="s">
        <v>14144</v>
      </c>
      <c r="F3112" s="31"/>
      <c r="G3112" s="47">
        <v>60</v>
      </c>
      <c r="H3112" s="33">
        <v>0</v>
      </c>
      <c r="I3112" s="31" t="s">
        <v>9470</v>
      </c>
      <c r="J3112" s="31" t="s">
        <v>9471</v>
      </c>
      <c r="K3112" s="31" t="s">
        <v>5164</v>
      </c>
      <c r="L3112" s="31" t="s">
        <v>5278</v>
      </c>
      <c r="M3112" s="31" t="s">
        <v>5687</v>
      </c>
      <c r="N3112" s="31"/>
      <c r="O3112" s="31" t="s">
        <v>14125</v>
      </c>
      <c r="P3112" s="31" t="s">
        <v>14121</v>
      </c>
      <c r="Q3112" s="31" t="s">
        <v>8608</v>
      </c>
    </row>
    <row r="3113" spans="1:17" hidden="1" x14ac:dyDescent="0.2">
      <c r="A3113" s="31" t="s">
        <v>14632</v>
      </c>
      <c r="B3113" s="31" t="s">
        <v>14362</v>
      </c>
      <c r="C3113" s="31" t="s">
        <v>14633</v>
      </c>
      <c r="D3113" s="31" t="s">
        <v>3948</v>
      </c>
      <c r="E3113" s="31" t="s">
        <v>14144</v>
      </c>
      <c r="F3113" s="31"/>
      <c r="G3113" s="47">
        <v>60</v>
      </c>
      <c r="H3113" s="33">
        <v>0</v>
      </c>
      <c r="I3113" s="31" t="s">
        <v>5276</v>
      </c>
      <c r="J3113" s="31" t="s">
        <v>5277</v>
      </c>
      <c r="K3113" s="31" t="s">
        <v>5164</v>
      </c>
      <c r="L3113" s="31" t="s">
        <v>5278</v>
      </c>
      <c r="M3113" s="31" t="s">
        <v>5354</v>
      </c>
      <c r="N3113" s="31"/>
      <c r="O3113" s="31" t="s">
        <v>14125</v>
      </c>
      <c r="P3113" s="31" t="s">
        <v>14121</v>
      </c>
      <c r="Q3113" s="31" t="s">
        <v>8608</v>
      </c>
    </row>
    <row r="3114" spans="1:17" hidden="1" x14ac:dyDescent="0.2">
      <c r="A3114" s="31" t="s">
        <v>14634</v>
      </c>
      <c r="B3114" s="31" t="s">
        <v>14362</v>
      </c>
      <c r="C3114" s="31" t="s">
        <v>14635</v>
      </c>
      <c r="D3114" s="31" t="s">
        <v>3948</v>
      </c>
      <c r="E3114" s="31" t="s">
        <v>14144</v>
      </c>
      <c r="F3114" s="31"/>
      <c r="G3114" s="47">
        <v>60</v>
      </c>
      <c r="H3114" s="33">
        <v>0</v>
      </c>
      <c r="I3114" s="31" t="s">
        <v>9470</v>
      </c>
      <c r="J3114" s="31" t="s">
        <v>9471</v>
      </c>
      <c r="K3114" s="31" t="s">
        <v>5164</v>
      </c>
      <c r="L3114" s="31" t="s">
        <v>5278</v>
      </c>
      <c r="M3114" s="31" t="s">
        <v>5627</v>
      </c>
      <c r="N3114" s="31"/>
      <c r="O3114" s="31" t="s">
        <v>14125</v>
      </c>
      <c r="P3114" s="31" t="s">
        <v>14121</v>
      </c>
      <c r="Q3114" s="31" t="s">
        <v>8608</v>
      </c>
    </row>
    <row r="3115" spans="1:17" hidden="1" x14ac:dyDescent="0.2">
      <c r="A3115" s="31" t="s">
        <v>14636</v>
      </c>
      <c r="B3115" s="31" t="s">
        <v>14362</v>
      </c>
      <c r="C3115" s="31" t="s">
        <v>14637</v>
      </c>
      <c r="D3115" s="31" t="s">
        <v>3948</v>
      </c>
      <c r="E3115" s="31" t="s">
        <v>14144</v>
      </c>
      <c r="F3115" s="31"/>
      <c r="G3115" s="47">
        <v>60</v>
      </c>
      <c r="H3115" s="33">
        <v>0</v>
      </c>
      <c r="I3115" s="31" t="s">
        <v>5276</v>
      </c>
      <c r="J3115" s="31" t="s">
        <v>5277</v>
      </c>
      <c r="K3115" s="31" t="s">
        <v>5164</v>
      </c>
      <c r="L3115" s="31" t="s">
        <v>5278</v>
      </c>
      <c r="M3115" s="31" t="s">
        <v>5609</v>
      </c>
      <c r="N3115" s="31"/>
      <c r="O3115" s="31" t="s">
        <v>14125</v>
      </c>
      <c r="P3115" s="31" t="s">
        <v>14121</v>
      </c>
      <c r="Q3115" s="31" t="s">
        <v>8608</v>
      </c>
    </row>
    <row r="3116" spans="1:17" hidden="1" x14ac:dyDescent="0.2">
      <c r="A3116" s="31" t="s">
        <v>14638</v>
      </c>
      <c r="B3116" s="31" t="s">
        <v>14362</v>
      </c>
      <c r="C3116" s="31" t="s">
        <v>14639</v>
      </c>
      <c r="D3116" s="31" t="s">
        <v>3948</v>
      </c>
      <c r="E3116" s="31" t="s">
        <v>14144</v>
      </c>
      <c r="F3116" s="31"/>
      <c r="G3116" s="47">
        <v>60</v>
      </c>
      <c r="H3116" s="33">
        <v>0</v>
      </c>
      <c r="I3116" s="31" t="s">
        <v>5276</v>
      </c>
      <c r="J3116" s="31" t="s">
        <v>5277</v>
      </c>
      <c r="K3116" s="31" t="s">
        <v>5164</v>
      </c>
      <c r="L3116" s="31" t="s">
        <v>5278</v>
      </c>
      <c r="M3116" s="31" t="s">
        <v>5616</v>
      </c>
      <c r="N3116" s="31"/>
      <c r="O3116" s="31" t="s">
        <v>14125</v>
      </c>
      <c r="P3116" s="31" t="s">
        <v>14121</v>
      </c>
      <c r="Q3116" s="31" t="s">
        <v>8608</v>
      </c>
    </row>
    <row r="3117" spans="1:17" hidden="1" x14ac:dyDescent="0.2">
      <c r="A3117" s="31" t="s">
        <v>14640</v>
      </c>
      <c r="B3117" s="31" t="s">
        <v>14362</v>
      </c>
      <c r="C3117" s="31" t="s">
        <v>14641</v>
      </c>
      <c r="D3117" s="31" t="s">
        <v>3948</v>
      </c>
      <c r="E3117" s="31" t="s">
        <v>14144</v>
      </c>
      <c r="F3117" s="31"/>
      <c r="G3117" s="47">
        <v>60</v>
      </c>
      <c r="H3117" s="33">
        <v>0</v>
      </c>
      <c r="I3117" s="31" t="s">
        <v>5276</v>
      </c>
      <c r="J3117" s="31" t="s">
        <v>5277</v>
      </c>
      <c r="K3117" s="31" t="s">
        <v>5164</v>
      </c>
      <c r="L3117" s="31" t="s">
        <v>5278</v>
      </c>
      <c r="M3117" s="31" t="s">
        <v>5701</v>
      </c>
      <c r="N3117" s="31"/>
      <c r="O3117" s="31" t="s">
        <v>14125</v>
      </c>
      <c r="P3117" s="31" t="s">
        <v>14121</v>
      </c>
      <c r="Q3117" s="31" t="s">
        <v>8608</v>
      </c>
    </row>
    <row r="3118" spans="1:17" hidden="1" x14ac:dyDescent="0.2">
      <c r="A3118" s="31" t="s">
        <v>14642</v>
      </c>
      <c r="B3118" s="31" t="s">
        <v>14359</v>
      </c>
      <c r="C3118" s="31" t="s">
        <v>14643</v>
      </c>
      <c r="D3118" s="31" t="s">
        <v>3948</v>
      </c>
      <c r="E3118" s="31" t="s">
        <v>14144</v>
      </c>
      <c r="F3118" s="31"/>
      <c r="G3118" s="47">
        <v>60</v>
      </c>
      <c r="H3118" s="33">
        <v>0</v>
      </c>
      <c r="I3118" s="31" t="s">
        <v>5288</v>
      </c>
      <c r="J3118" s="31" t="s">
        <v>5289</v>
      </c>
      <c r="K3118" s="31" t="s">
        <v>5164</v>
      </c>
      <c r="L3118" s="31" t="s">
        <v>5278</v>
      </c>
      <c r="M3118" s="31" t="s">
        <v>5663</v>
      </c>
      <c r="N3118" s="31"/>
      <c r="O3118" s="31" t="s">
        <v>14125</v>
      </c>
      <c r="P3118" s="31" t="s">
        <v>14121</v>
      </c>
      <c r="Q3118" s="31" t="s">
        <v>8608</v>
      </c>
    </row>
    <row r="3119" spans="1:17" hidden="1" x14ac:dyDescent="0.2">
      <c r="A3119" s="31" t="s">
        <v>14644</v>
      </c>
      <c r="B3119" s="31" t="s">
        <v>14362</v>
      </c>
      <c r="C3119" s="31" t="s">
        <v>14645</v>
      </c>
      <c r="D3119" s="31" t="s">
        <v>3948</v>
      </c>
      <c r="E3119" s="31" t="s">
        <v>14144</v>
      </c>
      <c r="F3119" s="31"/>
      <c r="G3119" s="47">
        <v>60</v>
      </c>
      <c r="H3119" s="33">
        <v>0</v>
      </c>
      <c r="I3119" s="31" t="s">
        <v>5276</v>
      </c>
      <c r="J3119" s="31" t="s">
        <v>5277</v>
      </c>
      <c r="K3119" s="31" t="s">
        <v>5164</v>
      </c>
      <c r="L3119" s="31" t="s">
        <v>5278</v>
      </c>
      <c r="M3119" s="31" t="s">
        <v>5609</v>
      </c>
      <c r="N3119" s="31"/>
      <c r="O3119" s="31" t="s">
        <v>14125</v>
      </c>
      <c r="P3119" s="31" t="s">
        <v>14121</v>
      </c>
      <c r="Q3119" s="31" t="s">
        <v>8608</v>
      </c>
    </row>
    <row r="3120" spans="1:17" hidden="1" x14ac:dyDescent="0.2">
      <c r="A3120" s="31" t="s">
        <v>14646</v>
      </c>
      <c r="B3120" s="31" t="s">
        <v>14359</v>
      </c>
      <c r="C3120" s="31" t="s">
        <v>14647</v>
      </c>
      <c r="D3120" s="31" t="s">
        <v>3948</v>
      </c>
      <c r="E3120" s="31" t="s">
        <v>14144</v>
      </c>
      <c r="F3120" s="31"/>
      <c r="G3120" s="47">
        <v>60</v>
      </c>
      <c r="H3120" s="33">
        <v>0</v>
      </c>
      <c r="I3120" s="31" t="s">
        <v>5288</v>
      </c>
      <c r="J3120" s="31" t="s">
        <v>5289</v>
      </c>
      <c r="K3120" s="31" t="s">
        <v>5164</v>
      </c>
      <c r="L3120" s="31" t="s">
        <v>5278</v>
      </c>
      <c r="M3120" s="31" t="s">
        <v>5663</v>
      </c>
      <c r="N3120" s="31"/>
      <c r="O3120" s="31" t="s">
        <v>14125</v>
      </c>
      <c r="P3120" s="31" t="s">
        <v>14121</v>
      </c>
      <c r="Q3120" s="31" t="s">
        <v>8608</v>
      </c>
    </row>
    <row r="3121" spans="1:17" hidden="1" x14ac:dyDescent="0.2">
      <c r="A3121" s="31" t="s">
        <v>14648</v>
      </c>
      <c r="B3121" s="31" t="s">
        <v>14362</v>
      </c>
      <c r="C3121" s="31" t="s">
        <v>14649</v>
      </c>
      <c r="D3121" s="31" t="s">
        <v>3948</v>
      </c>
      <c r="E3121" s="31" t="s">
        <v>14144</v>
      </c>
      <c r="F3121" s="31"/>
      <c r="G3121" s="47">
        <v>60</v>
      </c>
      <c r="H3121" s="33">
        <v>0</v>
      </c>
      <c r="I3121" s="31" t="s">
        <v>5276</v>
      </c>
      <c r="J3121" s="31" t="s">
        <v>5277</v>
      </c>
      <c r="K3121" s="31" t="s">
        <v>5164</v>
      </c>
      <c r="L3121" s="31" t="s">
        <v>5278</v>
      </c>
      <c r="M3121" s="31" t="s">
        <v>5354</v>
      </c>
      <c r="N3121" s="31"/>
      <c r="O3121" s="31" t="s">
        <v>14125</v>
      </c>
      <c r="P3121" s="31" t="s">
        <v>14121</v>
      </c>
      <c r="Q3121" s="31" t="s">
        <v>8608</v>
      </c>
    </row>
    <row r="3122" spans="1:17" hidden="1" x14ac:dyDescent="0.2">
      <c r="A3122" s="31" t="s">
        <v>14650</v>
      </c>
      <c r="B3122" s="31" t="s">
        <v>14362</v>
      </c>
      <c r="C3122" s="31" t="s">
        <v>14651</v>
      </c>
      <c r="D3122" s="31" t="s">
        <v>3948</v>
      </c>
      <c r="E3122" s="31" t="s">
        <v>14144</v>
      </c>
      <c r="F3122" s="31"/>
      <c r="G3122" s="47">
        <v>60</v>
      </c>
      <c r="H3122" s="33">
        <v>0</v>
      </c>
      <c r="I3122" s="31" t="s">
        <v>9470</v>
      </c>
      <c r="J3122" s="31" t="s">
        <v>9471</v>
      </c>
      <c r="K3122" s="31" t="s">
        <v>5164</v>
      </c>
      <c r="L3122" s="31" t="s">
        <v>5278</v>
      </c>
      <c r="M3122" s="31" t="s">
        <v>5627</v>
      </c>
      <c r="N3122" s="31"/>
      <c r="O3122" s="31" t="s">
        <v>14125</v>
      </c>
      <c r="P3122" s="31" t="s">
        <v>14121</v>
      </c>
      <c r="Q3122" s="31" t="s">
        <v>8608</v>
      </c>
    </row>
    <row r="3123" spans="1:17" hidden="1" x14ac:dyDescent="0.2">
      <c r="A3123" s="31" t="s">
        <v>14652</v>
      </c>
      <c r="B3123" s="31" t="s">
        <v>14362</v>
      </c>
      <c r="C3123" s="31" t="s">
        <v>14653</v>
      </c>
      <c r="D3123" s="31" t="s">
        <v>3948</v>
      </c>
      <c r="E3123" s="31" t="s">
        <v>14144</v>
      </c>
      <c r="F3123" s="31"/>
      <c r="G3123" s="47">
        <v>60</v>
      </c>
      <c r="H3123" s="33">
        <v>0</v>
      </c>
      <c r="I3123" s="31" t="s">
        <v>5288</v>
      </c>
      <c r="J3123" s="31" t="s">
        <v>5289</v>
      </c>
      <c r="K3123" s="31" t="s">
        <v>5164</v>
      </c>
      <c r="L3123" s="31" t="s">
        <v>5278</v>
      </c>
      <c r="M3123" s="31" t="s">
        <v>5290</v>
      </c>
      <c r="N3123" s="31"/>
      <c r="O3123" s="31" t="s">
        <v>14125</v>
      </c>
      <c r="P3123" s="31" t="s">
        <v>14121</v>
      </c>
      <c r="Q3123" s="31" t="s">
        <v>8608</v>
      </c>
    </row>
    <row r="3124" spans="1:17" hidden="1" x14ac:dyDescent="0.2">
      <c r="A3124" s="31" t="s">
        <v>14654</v>
      </c>
      <c r="B3124" s="31" t="s">
        <v>14359</v>
      </c>
      <c r="C3124" s="31" t="s">
        <v>14655</v>
      </c>
      <c r="D3124" s="31" t="s">
        <v>3948</v>
      </c>
      <c r="E3124" s="31" t="s">
        <v>14144</v>
      </c>
      <c r="F3124" s="31"/>
      <c r="G3124" s="47">
        <v>60</v>
      </c>
      <c r="H3124" s="33">
        <v>0</v>
      </c>
      <c r="I3124" s="31" t="s">
        <v>5288</v>
      </c>
      <c r="J3124" s="31" t="s">
        <v>5289</v>
      </c>
      <c r="K3124" s="31" t="s">
        <v>5164</v>
      </c>
      <c r="L3124" s="31" t="s">
        <v>5278</v>
      </c>
      <c r="M3124" s="31" t="s">
        <v>5819</v>
      </c>
      <c r="N3124" s="31"/>
      <c r="O3124" s="31" t="s">
        <v>14125</v>
      </c>
      <c r="P3124" s="31" t="s">
        <v>14121</v>
      </c>
      <c r="Q3124" s="31" t="s">
        <v>8608</v>
      </c>
    </row>
    <row r="3125" spans="1:17" hidden="1" x14ac:dyDescent="0.2">
      <c r="A3125" s="31" t="s">
        <v>14656</v>
      </c>
      <c r="B3125" s="31" t="s">
        <v>14362</v>
      </c>
      <c r="C3125" s="31" t="s">
        <v>14657</v>
      </c>
      <c r="D3125" s="31" t="s">
        <v>3948</v>
      </c>
      <c r="E3125" s="31" t="s">
        <v>14144</v>
      </c>
      <c r="F3125" s="31"/>
      <c r="G3125" s="47">
        <v>60</v>
      </c>
      <c r="H3125" s="33">
        <v>0</v>
      </c>
      <c r="I3125" s="31" t="s">
        <v>5276</v>
      </c>
      <c r="J3125" s="31" t="s">
        <v>5277</v>
      </c>
      <c r="K3125" s="31" t="s">
        <v>5164</v>
      </c>
      <c r="L3125" s="31" t="s">
        <v>5278</v>
      </c>
      <c r="M3125" s="31" t="s">
        <v>5701</v>
      </c>
      <c r="N3125" s="31"/>
      <c r="O3125" s="31" t="s">
        <v>14125</v>
      </c>
      <c r="P3125" s="31" t="s">
        <v>14121</v>
      </c>
      <c r="Q3125" s="31" t="s">
        <v>8608</v>
      </c>
    </row>
    <row r="3126" spans="1:17" hidden="1" x14ac:dyDescent="0.2">
      <c r="A3126" s="31" t="s">
        <v>14658</v>
      </c>
      <c r="B3126" s="31" t="s">
        <v>14362</v>
      </c>
      <c r="C3126" s="31" t="s">
        <v>14659</v>
      </c>
      <c r="D3126" s="31" t="s">
        <v>3948</v>
      </c>
      <c r="E3126" s="31" t="s">
        <v>14144</v>
      </c>
      <c r="F3126" s="31"/>
      <c r="G3126" s="47">
        <v>60</v>
      </c>
      <c r="H3126" s="33">
        <v>0</v>
      </c>
      <c r="I3126" s="31" t="s">
        <v>5276</v>
      </c>
      <c r="J3126" s="31" t="s">
        <v>5277</v>
      </c>
      <c r="K3126" s="31" t="s">
        <v>5164</v>
      </c>
      <c r="L3126" s="31" t="s">
        <v>5278</v>
      </c>
      <c r="M3126" s="31" t="s">
        <v>5609</v>
      </c>
      <c r="N3126" s="31"/>
      <c r="O3126" s="31" t="s">
        <v>14125</v>
      </c>
      <c r="P3126" s="31" t="s">
        <v>14121</v>
      </c>
      <c r="Q3126" s="31" t="s">
        <v>8608</v>
      </c>
    </row>
    <row r="3127" spans="1:17" hidden="1" x14ac:dyDescent="0.2">
      <c r="A3127" s="31" t="s">
        <v>14660</v>
      </c>
      <c r="B3127" s="31" t="s">
        <v>14362</v>
      </c>
      <c r="C3127" s="31" t="s">
        <v>14661</v>
      </c>
      <c r="D3127" s="31" t="s">
        <v>3948</v>
      </c>
      <c r="E3127" s="31" t="s">
        <v>14144</v>
      </c>
      <c r="F3127" s="31"/>
      <c r="G3127" s="47">
        <v>60</v>
      </c>
      <c r="H3127" s="33">
        <v>0</v>
      </c>
      <c r="I3127" s="31" t="s">
        <v>5288</v>
      </c>
      <c r="J3127" s="31" t="s">
        <v>5289</v>
      </c>
      <c r="K3127" s="31" t="s">
        <v>5164</v>
      </c>
      <c r="L3127" s="31" t="s">
        <v>5278</v>
      </c>
      <c r="M3127" s="31" t="s">
        <v>5290</v>
      </c>
      <c r="N3127" s="31"/>
      <c r="O3127" s="31" t="s">
        <v>14125</v>
      </c>
      <c r="P3127" s="31" t="s">
        <v>14121</v>
      </c>
      <c r="Q3127" s="31" t="s">
        <v>8608</v>
      </c>
    </row>
    <row r="3128" spans="1:17" hidden="1" x14ac:dyDescent="0.2">
      <c r="A3128" s="31" t="s">
        <v>14662</v>
      </c>
      <c r="B3128" s="31" t="s">
        <v>14362</v>
      </c>
      <c r="C3128" s="31" t="s">
        <v>14663</v>
      </c>
      <c r="D3128" s="31" t="s">
        <v>3948</v>
      </c>
      <c r="E3128" s="31" t="s">
        <v>14144</v>
      </c>
      <c r="F3128" s="31"/>
      <c r="G3128" s="47">
        <v>60</v>
      </c>
      <c r="H3128" s="33">
        <v>0</v>
      </c>
      <c r="I3128" s="31" t="s">
        <v>9470</v>
      </c>
      <c r="J3128" s="31" t="s">
        <v>9471</v>
      </c>
      <c r="K3128" s="31" t="s">
        <v>5164</v>
      </c>
      <c r="L3128" s="31" t="s">
        <v>5278</v>
      </c>
      <c r="M3128" s="31" t="s">
        <v>5627</v>
      </c>
      <c r="N3128" s="31"/>
      <c r="O3128" s="31" t="s">
        <v>14125</v>
      </c>
      <c r="P3128" s="31" t="s">
        <v>14121</v>
      </c>
      <c r="Q3128" s="31" t="s">
        <v>8608</v>
      </c>
    </row>
    <row r="3129" spans="1:17" hidden="1" x14ac:dyDescent="0.2">
      <c r="A3129" s="31" t="s">
        <v>14664</v>
      </c>
      <c r="B3129" s="31" t="s">
        <v>14362</v>
      </c>
      <c r="C3129" s="31" t="s">
        <v>14665</v>
      </c>
      <c r="D3129" s="31" t="s">
        <v>3948</v>
      </c>
      <c r="E3129" s="31" t="s">
        <v>14144</v>
      </c>
      <c r="F3129" s="31"/>
      <c r="G3129" s="47">
        <v>60</v>
      </c>
      <c r="H3129" s="33">
        <v>0</v>
      </c>
      <c r="I3129" s="31" t="s">
        <v>5276</v>
      </c>
      <c r="J3129" s="31" t="s">
        <v>5277</v>
      </c>
      <c r="K3129" s="31" t="s">
        <v>5164</v>
      </c>
      <c r="L3129" s="31" t="s">
        <v>5278</v>
      </c>
      <c r="M3129" s="31" t="s">
        <v>5609</v>
      </c>
      <c r="N3129" s="31"/>
      <c r="O3129" s="31" t="s">
        <v>14125</v>
      </c>
      <c r="P3129" s="31" t="s">
        <v>14121</v>
      </c>
      <c r="Q3129" s="31" t="s">
        <v>8608</v>
      </c>
    </row>
    <row r="3130" spans="1:17" hidden="1" x14ac:dyDescent="0.2">
      <c r="A3130" s="31" t="s">
        <v>14666</v>
      </c>
      <c r="B3130" s="31" t="s">
        <v>14362</v>
      </c>
      <c r="C3130" s="31" t="s">
        <v>14667</v>
      </c>
      <c r="D3130" s="31" t="s">
        <v>3948</v>
      </c>
      <c r="E3130" s="31" t="s">
        <v>14144</v>
      </c>
      <c r="F3130" s="31"/>
      <c r="G3130" s="47">
        <v>60</v>
      </c>
      <c r="H3130" s="33">
        <v>0</v>
      </c>
      <c r="I3130" s="31" t="s">
        <v>5276</v>
      </c>
      <c r="J3130" s="31" t="s">
        <v>5277</v>
      </c>
      <c r="K3130" s="31" t="s">
        <v>5164</v>
      </c>
      <c r="L3130" s="31" t="s">
        <v>5278</v>
      </c>
      <c r="M3130" s="31" t="s">
        <v>5616</v>
      </c>
      <c r="N3130" s="31"/>
      <c r="O3130" s="31" t="s">
        <v>14125</v>
      </c>
      <c r="P3130" s="31" t="s">
        <v>14121</v>
      </c>
      <c r="Q3130" s="31" t="s">
        <v>8608</v>
      </c>
    </row>
    <row r="3131" spans="1:17" hidden="1" x14ac:dyDescent="0.2">
      <c r="A3131" s="31" t="s">
        <v>14668</v>
      </c>
      <c r="B3131" s="31" t="s">
        <v>14356</v>
      </c>
      <c r="C3131" s="31" t="s">
        <v>14669</v>
      </c>
      <c r="D3131" s="31"/>
      <c r="E3131" s="31" t="s">
        <v>14123</v>
      </c>
      <c r="F3131" s="31" t="s">
        <v>3948</v>
      </c>
      <c r="G3131" s="47">
        <v>60</v>
      </c>
      <c r="H3131" s="33">
        <v>0</v>
      </c>
      <c r="I3131" s="31" t="s">
        <v>5172</v>
      </c>
      <c r="J3131" s="31" t="s">
        <v>5173</v>
      </c>
      <c r="K3131" s="31" t="s">
        <v>5164</v>
      </c>
      <c r="L3131" s="31" t="s">
        <v>5165</v>
      </c>
      <c r="M3131" s="31" t="s">
        <v>5812</v>
      </c>
      <c r="N3131" s="31"/>
      <c r="O3131" s="31" t="s">
        <v>14125</v>
      </c>
      <c r="P3131" s="31" t="s">
        <v>14121</v>
      </c>
      <c r="Q3131" s="31" t="s">
        <v>5168</v>
      </c>
    </row>
    <row r="3132" spans="1:17" hidden="1" x14ac:dyDescent="0.2">
      <c r="A3132" s="31" t="s">
        <v>14670</v>
      </c>
      <c r="B3132" s="31" t="s">
        <v>14362</v>
      </c>
      <c r="C3132" s="31" t="s">
        <v>14671</v>
      </c>
      <c r="D3132" s="31" t="s">
        <v>3948</v>
      </c>
      <c r="E3132" s="31" t="s">
        <v>14144</v>
      </c>
      <c r="F3132" s="31"/>
      <c r="G3132" s="47">
        <v>60</v>
      </c>
      <c r="H3132" s="33">
        <v>0</v>
      </c>
      <c r="I3132" s="31" t="s">
        <v>5288</v>
      </c>
      <c r="J3132" s="31" t="s">
        <v>5289</v>
      </c>
      <c r="K3132" s="31" t="s">
        <v>5164</v>
      </c>
      <c r="L3132" s="31" t="s">
        <v>5278</v>
      </c>
      <c r="M3132" s="31" t="s">
        <v>5290</v>
      </c>
      <c r="N3132" s="31"/>
      <c r="O3132" s="31" t="s">
        <v>14125</v>
      </c>
      <c r="P3132" s="31" t="s">
        <v>14121</v>
      </c>
      <c r="Q3132" s="31" t="s">
        <v>8608</v>
      </c>
    </row>
    <row r="3133" spans="1:17" hidden="1" x14ac:dyDescent="0.2">
      <c r="A3133" s="31" t="s">
        <v>14672</v>
      </c>
      <c r="B3133" s="31" t="s">
        <v>14362</v>
      </c>
      <c r="C3133" s="31" t="s">
        <v>14673</v>
      </c>
      <c r="D3133" s="31" t="s">
        <v>3948</v>
      </c>
      <c r="E3133" s="31" t="s">
        <v>14144</v>
      </c>
      <c r="F3133" s="31"/>
      <c r="G3133" s="47">
        <v>60</v>
      </c>
      <c r="H3133" s="33">
        <v>0</v>
      </c>
      <c r="I3133" s="31" t="s">
        <v>9470</v>
      </c>
      <c r="J3133" s="31" t="s">
        <v>9471</v>
      </c>
      <c r="K3133" s="31" t="s">
        <v>5164</v>
      </c>
      <c r="L3133" s="31" t="s">
        <v>5278</v>
      </c>
      <c r="M3133" s="31" t="s">
        <v>5627</v>
      </c>
      <c r="N3133" s="31"/>
      <c r="O3133" s="31" t="s">
        <v>14125</v>
      </c>
      <c r="P3133" s="31" t="s">
        <v>14121</v>
      </c>
      <c r="Q3133" s="31" t="s">
        <v>8608</v>
      </c>
    </row>
    <row r="3134" spans="1:17" hidden="1" x14ac:dyDescent="0.2">
      <c r="A3134" s="31" t="s">
        <v>14674</v>
      </c>
      <c r="B3134" s="31" t="s">
        <v>14362</v>
      </c>
      <c r="C3134" s="31" t="s">
        <v>14675</v>
      </c>
      <c r="D3134" s="31" t="s">
        <v>3948</v>
      </c>
      <c r="E3134" s="31" t="s">
        <v>14144</v>
      </c>
      <c r="F3134" s="31"/>
      <c r="G3134" s="47">
        <v>60</v>
      </c>
      <c r="H3134" s="33">
        <v>0</v>
      </c>
      <c r="I3134" s="31" t="s">
        <v>9470</v>
      </c>
      <c r="J3134" s="31" t="s">
        <v>9471</v>
      </c>
      <c r="K3134" s="31" t="s">
        <v>5164</v>
      </c>
      <c r="L3134" s="31" t="s">
        <v>5278</v>
      </c>
      <c r="M3134" s="31" t="s">
        <v>5627</v>
      </c>
      <c r="N3134" s="31"/>
      <c r="O3134" s="31" t="s">
        <v>14125</v>
      </c>
      <c r="P3134" s="31" t="s">
        <v>14121</v>
      </c>
      <c r="Q3134" s="31" t="s">
        <v>8608</v>
      </c>
    </row>
    <row r="3135" spans="1:17" hidden="1" x14ac:dyDescent="0.2">
      <c r="A3135" s="31" t="s">
        <v>14676</v>
      </c>
      <c r="B3135" s="31" t="s">
        <v>14362</v>
      </c>
      <c r="C3135" s="31" t="s">
        <v>14677</v>
      </c>
      <c r="D3135" s="31" t="s">
        <v>3948</v>
      </c>
      <c r="E3135" s="31" t="s">
        <v>14144</v>
      </c>
      <c r="F3135" s="31"/>
      <c r="G3135" s="47">
        <v>60</v>
      </c>
      <c r="H3135" s="33">
        <v>0</v>
      </c>
      <c r="I3135" s="31" t="s">
        <v>9470</v>
      </c>
      <c r="J3135" s="31" t="s">
        <v>9471</v>
      </c>
      <c r="K3135" s="31" t="s">
        <v>5164</v>
      </c>
      <c r="L3135" s="31" t="s">
        <v>5278</v>
      </c>
      <c r="M3135" s="31" t="s">
        <v>5446</v>
      </c>
      <c r="N3135" s="31"/>
      <c r="O3135" s="31" t="s">
        <v>14125</v>
      </c>
      <c r="P3135" s="31" t="s">
        <v>14121</v>
      </c>
      <c r="Q3135" s="31" t="s">
        <v>8608</v>
      </c>
    </row>
    <row r="3136" spans="1:17" hidden="1" x14ac:dyDescent="0.2">
      <c r="A3136" s="31" t="s">
        <v>14678</v>
      </c>
      <c r="B3136" s="31" t="s">
        <v>14359</v>
      </c>
      <c r="C3136" s="31" t="s">
        <v>14679</v>
      </c>
      <c r="D3136" s="31" t="s">
        <v>3948</v>
      </c>
      <c r="E3136" s="31" t="s">
        <v>14144</v>
      </c>
      <c r="F3136" s="31"/>
      <c r="G3136" s="47">
        <v>60</v>
      </c>
      <c r="H3136" s="33">
        <v>0</v>
      </c>
      <c r="I3136" s="31" t="s">
        <v>5288</v>
      </c>
      <c r="J3136" s="31" t="s">
        <v>5289</v>
      </c>
      <c r="K3136" s="31" t="s">
        <v>5164</v>
      </c>
      <c r="L3136" s="31" t="s">
        <v>5278</v>
      </c>
      <c r="M3136" s="31" t="s">
        <v>5663</v>
      </c>
      <c r="N3136" s="31"/>
      <c r="O3136" s="31" t="s">
        <v>14125</v>
      </c>
      <c r="P3136" s="31" t="s">
        <v>14121</v>
      </c>
      <c r="Q3136" s="31" t="s">
        <v>8608</v>
      </c>
    </row>
    <row r="3137" spans="1:17" hidden="1" x14ac:dyDescent="0.2">
      <c r="A3137" s="31" t="s">
        <v>14680</v>
      </c>
      <c r="B3137" s="31" t="s">
        <v>14362</v>
      </c>
      <c r="C3137" s="31" t="s">
        <v>14681</v>
      </c>
      <c r="D3137" s="31" t="s">
        <v>3948</v>
      </c>
      <c r="E3137" s="31" t="s">
        <v>14144</v>
      </c>
      <c r="F3137" s="31"/>
      <c r="G3137" s="47">
        <v>60</v>
      </c>
      <c r="H3137" s="33">
        <v>0</v>
      </c>
      <c r="I3137" s="31" t="s">
        <v>5276</v>
      </c>
      <c r="J3137" s="31" t="s">
        <v>5277</v>
      </c>
      <c r="K3137" s="31" t="s">
        <v>5164</v>
      </c>
      <c r="L3137" s="31" t="s">
        <v>5278</v>
      </c>
      <c r="M3137" s="31" t="s">
        <v>5616</v>
      </c>
      <c r="N3137" s="31"/>
      <c r="O3137" s="31" t="s">
        <v>14125</v>
      </c>
      <c r="P3137" s="31" t="s">
        <v>14121</v>
      </c>
      <c r="Q3137" s="31" t="s">
        <v>8608</v>
      </c>
    </row>
    <row r="3138" spans="1:17" hidden="1" x14ac:dyDescent="0.2">
      <c r="A3138" s="31" t="s">
        <v>14682</v>
      </c>
      <c r="B3138" s="31" t="s">
        <v>14362</v>
      </c>
      <c r="C3138" s="31" t="s">
        <v>14683</v>
      </c>
      <c r="D3138" s="31" t="s">
        <v>3948</v>
      </c>
      <c r="E3138" s="31" t="s">
        <v>14144</v>
      </c>
      <c r="F3138" s="31"/>
      <c r="G3138" s="47">
        <v>60</v>
      </c>
      <c r="H3138" s="33">
        <v>0</v>
      </c>
      <c r="I3138" s="31" t="s">
        <v>5276</v>
      </c>
      <c r="J3138" s="31" t="s">
        <v>5277</v>
      </c>
      <c r="K3138" s="31" t="s">
        <v>5164</v>
      </c>
      <c r="L3138" s="31" t="s">
        <v>5278</v>
      </c>
      <c r="M3138" s="31" t="s">
        <v>5616</v>
      </c>
      <c r="N3138" s="31"/>
      <c r="O3138" s="31" t="s">
        <v>14125</v>
      </c>
      <c r="P3138" s="31" t="s">
        <v>14121</v>
      </c>
      <c r="Q3138" s="31" t="s">
        <v>8608</v>
      </c>
    </row>
    <row r="3139" spans="1:17" hidden="1" x14ac:dyDescent="0.2">
      <c r="A3139" s="31" t="s">
        <v>14684</v>
      </c>
      <c r="B3139" s="31" t="s">
        <v>14356</v>
      </c>
      <c r="C3139" s="31" t="s">
        <v>14685</v>
      </c>
      <c r="D3139" s="31"/>
      <c r="E3139" s="31" t="s">
        <v>14123</v>
      </c>
      <c r="F3139" s="31" t="s">
        <v>3948</v>
      </c>
      <c r="G3139" s="47">
        <v>60</v>
      </c>
      <c r="H3139" s="33">
        <v>0</v>
      </c>
      <c r="I3139" s="31" t="s">
        <v>5179</v>
      </c>
      <c r="J3139" s="31" t="s">
        <v>5180</v>
      </c>
      <c r="K3139" s="31" t="s">
        <v>5164</v>
      </c>
      <c r="L3139" s="31" t="s">
        <v>5165</v>
      </c>
      <c r="M3139" s="31" t="s">
        <v>5214</v>
      </c>
      <c r="N3139" s="31"/>
      <c r="O3139" s="31" t="s">
        <v>14125</v>
      </c>
      <c r="P3139" s="31" t="s">
        <v>14121</v>
      </c>
      <c r="Q3139" s="31" t="s">
        <v>5168</v>
      </c>
    </row>
    <row r="3140" spans="1:17" hidden="1" x14ac:dyDescent="0.2">
      <c r="A3140" s="31" t="s">
        <v>14686</v>
      </c>
      <c r="B3140" s="31" t="s">
        <v>14356</v>
      </c>
      <c r="C3140" s="31" t="s">
        <v>14687</v>
      </c>
      <c r="D3140" s="31"/>
      <c r="E3140" s="31" t="s">
        <v>14123</v>
      </c>
      <c r="F3140" s="31" t="s">
        <v>3948</v>
      </c>
      <c r="G3140" s="47">
        <v>60</v>
      </c>
      <c r="H3140" s="33">
        <v>0</v>
      </c>
      <c r="I3140" s="31" t="s">
        <v>5218</v>
      </c>
      <c r="J3140" s="31" t="s">
        <v>5219</v>
      </c>
      <c r="K3140" s="31" t="s">
        <v>5164</v>
      </c>
      <c r="L3140" s="31" t="s">
        <v>5165</v>
      </c>
      <c r="M3140" s="31" t="s">
        <v>6869</v>
      </c>
      <c r="N3140" s="31"/>
      <c r="O3140" s="31" t="s">
        <v>14125</v>
      </c>
      <c r="P3140" s="31" t="s">
        <v>14121</v>
      </c>
      <c r="Q3140" s="31" t="s">
        <v>5168</v>
      </c>
    </row>
    <row r="3141" spans="1:17" hidden="1" x14ac:dyDescent="0.2">
      <c r="A3141" s="31" t="s">
        <v>14688</v>
      </c>
      <c r="B3141" s="31" t="s">
        <v>14362</v>
      </c>
      <c r="C3141" s="31" t="s">
        <v>14689</v>
      </c>
      <c r="D3141" s="31" t="s">
        <v>3948</v>
      </c>
      <c r="E3141" s="31" t="s">
        <v>14144</v>
      </c>
      <c r="F3141" s="31"/>
      <c r="G3141" s="47">
        <v>60</v>
      </c>
      <c r="H3141" s="33">
        <v>0</v>
      </c>
      <c r="I3141" s="31" t="s">
        <v>5276</v>
      </c>
      <c r="J3141" s="31" t="s">
        <v>5277</v>
      </c>
      <c r="K3141" s="31" t="s">
        <v>5164</v>
      </c>
      <c r="L3141" s="31" t="s">
        <v>5278</v>
      </c>
      <c r="M3141" s="31" t="s">
        <v>5609</v>
      </c>
      <c r="N3141" s="31"/>
      <c r="O3141" s="31" t="s">
        <v>14125</v>
      </c>
      <c r="P3141" s="31" t="s">
        <v>14121</v>
      </c>
      <c r="Q3141" s="31" t="s">
        <v>8608</v>
      </c>
    </row>
    <row r="3142" spans="1:17" hidden="1" x14ac:dyDescent="0.2">
      <c r="A3142" s="31" t="s">
        <v>14690</v>
      </c>
      <c r="B3142" s="31" t="s">
        <v>14362</v>
      </c>
      <c r="C3142" s="31" t="s">
        <v>14691</v>
      </c>
      <c r="D3142" s="31" t="s">
        <v>3948</v>
      </c>
      <c r="E3142" s="31" t="s">
        <v>14144</v>
      </c>
      <c r="F3142" s="31"/>
      <c r="G3142" s="47">
        <v>60</v>
      </c>
      <c r="H3142" s="33">
        <v>0</v>
      </c>
      <c r="I3142" s="31" t="s">
        <v>5276</v>
      </c>
      <c r="J3142" s="31" t="s">
        <v>5277</v>
      </c>
      <c r="K3142" s="31" t="s">
        <v>5164</v>
      </c>
      <c r="L3142" s="31" t="s">
        <v>5278</v>
      </c>
      <c r="M3142" s="31" t="s">
        <v>5701</v>
      </c>
      <c r="N3142" s="31"/>
      <c r="O3142" s="31" t="s">
        <v>14125</v>
      </c>
      <c r="P3142" s="31" t="s">
        <v>14121</v>
      </c>
      <c r="Q3142" s="31" t="s">
        <v>8608</v>
      </c>
    </row>
    <row r="3143" spans="1:17" hidden="1" x14ac:dyDescent="0.2">
      <c r="A3143" s="31" t="s">
        <v>14692</v>
      </c>
      <c r="B3143" s="31" t="s">
        <v>14362</v>
      </c>
      <c r="C3143" s="31" t="s">
        <v>14693</v>
      </c>
      <c r="D3143" s="31" t="s">
        <v>3948</v>
      </c>
      <c r="E3143" s="31" t="s">
        <v>14144</v>
      </c>
      <c r="F3143" s="31"/>
      <c r="G3143" s="47">
        <v>60</v>
      </c>
      <c r="H3143" s="33">
        <v>0</v>
      </c>
      <c r="I3143" s="31" t="s">
        <v>5288</v>
      </c>
      <c r="J3143" s="31" t="s">
        <v>5289</v>
      </c>
      <c r="K3143" s="31" t="s">
        <v>5164</v>
      </c>
      <c r="L3143" s="31" t="s">
        <v>5278</v>
      </c>
      <c r="M3143" s="31" t="s">
        <v>5290</v>
      </c>
      <c r="N3143" s="31"/>
      <c r="O3143" s="31" t="s">
        <v>14125</v>
      </c>
      <c r="P3143" s="31" t="s">
        <v>14121</v>
      </c>
      <c r="Q3143" s="31" t="s">
        <v>8608</v>
      </c>
    </row>
    <row r="3144" spans="1:17" hidden="1" x14ac:dyDescent="0.2">
      <c r="A3144" s="31" t="s">
        <v>14694</v>
      </c>
      <c r="B3144" s="31" t="s">
        <v>14362</v>
      </c>
      <c r="C3144" s="31" t="s">
        <v>14695</v>
      </c>
      <c r="D3144" s="31" t="s">
        <v>3948</v>
      </c>
      <c r="E3144" s="31" t="s">
        <v>14144</v>
      </c>
      <c r="F3144" s="31"/>
      <c r="G3144" s="47">
        <v>60</v>
      </c>
      <c r="H3144" s="33">
        <v>0</v>
      </c>
      <c r="I3144" s="31" t="s">
        <v>9470</v>
      </c>
      <c r="J3144" s="31" t="s">
        <v>9471</v>
      </c>
      <c r="K3144" s="31" t="s">
        <v>5164</v>
      </c>
      <c r="L3144" s="31" t="s">
        <v>5278</v>
      </c>
      <c r="M3144" s="31" t="s">
        <v>5687</v>
      </c>
      <c r="N3144" s="31"/>
      <c r="O3144" s="31" t="s">
        <v>14125</v>
      </c>
      <c r="P3144" s="31" t="s">
        <v>14121</v>
      </c>
      <c r="Q3144" s="31" t="s">
        <v>8608</v>
      </c>
    </row>
    <row r="3145" spans="1:17" hidden="1" x14ac:dyDescent="0.2">
      <c r="A3145" s="31" t="s">
        <v>14696</v>
      </c>
      <c r="B3145" s="31" t="s">
        <v>14359</v>
      </c>
      <c r="C3145" s="31" t="s">
        <v>14647</v>
      </c>
      <c r="D3145" s="31" t="s">
        <v>3948</v>
      </c>
      <c r="E3145" s="31" t="s">
        <v>14144</v>
      </c>
      <c r="F3145" s="31"/>
      <c r="G3145" s="47">
        <v>60</v>
      </c>
      <c r="H3145" s="33">
        <v>0</v>
      </c>
      <c r="I3145" s="31" t="s">
        <v>5288</v>
      </c>
      <c r="J3145" s="31" t="s">
        <v>5289</v>
      </c>
      <c r="K3145" s="31" t="s">
        <v>5164</v>
      </c>
      <c r="L3145" s="31" t="s">
        <v>5278</v>
      </c>
      <c r="M3145" s="31" t="s">
        <v>5663</v>
      </c>
      <c r="N3145" s="31"/>
      <c r="O3145" s="31" t="s">
        <v>14125</v>
      </c>
      <c r="P3145" s="31" t="s">
        <v>14121</v>
      </c>
      <c r="Q3145" s="31" t="s">
        <v>8608</v>
      </c>
    </row>
    <row r="3146" spans="1:17" hidden="1" x14ac:dyDescent="0.2">
      <c r="A3146" s="31" t="s">
        <v>14697</v>
      </c>
      <c r="B3146" s="31" t="s">
        <v>14362</v>
      </c>
      <c r="C3146" s="31" t="s">
        <v>14698</v>
      </c>
      <c r="D3146" s="31" t="s">
        <v>3948</v>
      </c>
      <c r="E3146" s="31" t="s">
        <v>14144</v>
      </c>
      <c r="F3146" s="31"/>
      <c r="G3146" s="47">
        <v>60</v>
      </c>
      <c r="H3146" s="33">
        <v>0</v>
      </c>
      <c r="I3146" s="31" t="s">
        <v>9470</v>
      </c>
      <c r="J3146" s="31" t="s">
        <v>9471</v>
      </c>
      <c r="K3146" s="31" t="s">
        <v>5164</v>
      </c>
      <c r="L3146" s="31" t="s">
        <v>5278</v>
      </c>
      <c r="M3146" s="31" t="s">
        <v>5446</v>
      </c>
      <c r="N3146" s="31"/>
      <c r="O3146" s="31" t="s">
        <v>14125</v>
      </c>
      <c r="P3146" s="31" t="s">
        <v>14121</v>
      </c>
      <c r="Q3146" s="31" t="s">
        <v>8608</v>
      </c>
    </row>
    <row r="3147" spans="1:17" hidden="1" x14ac:dyDescent="0.2">
      <c r="A3147" s="31" t="s">
        <v>14699</v>
      </c>
      <c r="B3147" s="31" t="s">
        <v>14362</v>
      </c>
      <c r="C3147" s="31" t="s">
        <v>14700</v>
      </c>
      <c r="D3147" s="31" t="s">
        <v>3948</v>
      </c>
      <c r="E3147" s="31" t="s">
        <v>14144</v>
      </c>
      <c r="F3147" s="31"/>
      <c r="G3147" s="47">
        <v>60</v>
      </c>
      <c r="H3147" s="33">
        <v>0</v>
      </c>
      <c r="I3147" s="31" t="s">
        <v>9470</v>
      </c>
      <c r="J3147" s="31" t="s">
        <v>9471</v>
      </c>
      <c r="K3147" s="31" t="s">
        <v>5164</v>
      </c>
      <c r="L3147" s="31" t="s">
        <v>5278</v>
      </c>
      <c r="M3147" s="31" t="s">
        <v>5279</v>
      </c>
      <c r="N3147" s="31"/>
      <c r="O3147" s="31" t="s">
        <v>14125</v>
      </c>
      <c r="P3147" s="31" t="s">
        <v>14121</v>
      </c>
      <c r="Q3147" s="31" t="s">
        <v>8608</v>
      </c>
    </row>
    <row r="3148" spans="1:17" hidden="1" x14ac:dyDescent="0.2">
      <c r="A3148" s="31" t="s">
        <v>14701</v>
      </c>
      <c r="B3148" s="31" t="s">
        <v>14362</v>
      </c>
      <c r="C3148" s="31" t="s">
        <v>14702</v>
      </c>
      <c r="D3148" s="31" t="s">
        <v>3948</v>
      </c>
      <c r="E3148" s="31" t="s">
        <v>14144</v>
      </c>
      <c r="F3148" s="31"/>
      <c r="G3148" s="47">
        <v>60</v>
      </c>
      <c r="H3148" s="33">
        <v>0</v>
      </c>
      <c r="I3148" s="31" t="s">
        <v>5276</v>
      </c>
      <c r="J3148" s="31" t="s">
        <v>5277</v>
      </c>
      <c r="K3148" s="31" t="s">
        <v>5164</v>
      </c>
      <c r="L3148" s="31" t="s">
        <v>5278</v>
      </c>
      <c r="M3148" s="31" t="s">
        <v>5354</v>
      </c>
      <c r="N3148" s="31"/>
      <c r="O3148" s="31" t="s">
        <v>14125</v>
      </c>
      <c r="P3148" s="31" t="s">
        <v>14121</v>
      </c>
      <c r="Q3148" s="31" t="s">
        <v>8608</v>
      </c>
    </row>
    <row r="3149" spans="1:17" hidden="1" x14ac:dyDescent="0.2">
      <c r="A3149" s="31" t="s">
        <v>14703</v>
      </c>
      <c r="B3149" s="31" t="s">
        <v>14704</v>
      </c>
      <c r="C3149" s="31" t="s">
        <v>14705</v>
      </c>
      <c r="D3149" s="31" t="s">
        <v>3948</v>
      </c>
      <c r="E3149" s="31" t="s">
        <v>14144</v>
      </c>
      <c r="F3149" s="31"/>
      <c r="G3149" s="47">
        <v>60</v>
      </c>
      <c r="H3149" s="33">
        <v>0</v>
      </c>
      <c r="I3149" s="31" t="s">
        <v>5276</v>
      </c>
      <c r="J3149" s="31" t="s">
        <v>5277</v>
      </c>
      <c r="K3149" s="31" t="s">
        <v>5164</v>
      </c>
      <c r="L3149" s="31" t="s">
        <v>5278</v>
      </c>
      <c r="M3149" s="31" t="s">
        <v>5609</v>
      </c>
      <c r="N3149" s="31"/>
      <c r="O3149" s="31" t="s">
        <v>14125</v>
      </c>
      <c r="P3149" s="31" t="s">
        <v>14121</v>
      </c>
      <c r="Q3149" s="31" t="s">
        <v>8608</v>
      </c>
    </row>
    <row r="3150" spans="1:17" hidden="1" x14ac:dyDescent="0.2">
      <c r="A3150" s="31" t="s">
        <v>14706</v>
      </c>
      <c r="B3150" s="31" t="s">
        <v>14362</v>
      </c>
      <c r="C3150" s="31" t="s">
        <v>14707</v>
      </c>
      <c r="D3150" s="31" t="s">
        <v>3948</v>
      </c>
      <c r="E3150" s="31" t="s">
        <v>14144</v>
      </c>
      <c r="F3150" s="31"/>
      <c r="G3150" s="47">
        <v>60</v>
      </c>
      <c r="H3150" s="33">
        <v>0</v>
      </c>
      <c r="I3150" s="31" t="s">
        <v>5276</v>
      </c>
      <c r="J3150" s="31" t="s">
        <v>5277</v>
      </c>
      <c r="K3150" s="31" t="s">
        <v>5164</v>
      </c>
      <c r="L3150" s="31" t="s">
        <v>5278</v>
      </c>
      <c r="M3150" s="31" t="s">
        <v>5609</v>
      </c>
      <c r="N3150" s="31"/>
      <c r="O3150" s="31" t="s">
        <v>14125</v>
      </c>
      <c r="P3150" s="31" t="s">
        <v>14121</v>
      </c>
      <c r="Q3150" s="31" t="s">
        <v>8608</v>
      </c>
    </row>
    <row r="3151" spans="1:17" hidden="1" x14ac:dyDescent="0.2">
      <c r="A3151" s="31" t="s">
        <v>14708</v>
      </c>
      <c r="B3151" s="31" t="s">
        <v>14362</v>
      </c>
      <c r="C3151" s="31" t="s">
        <v>14709</v>
      </c>
      <c r="D3151" s="31" t="s">
        <v>3948</v>
      </c>
      <c r="E3151" s="31" t="s">
        <v>14144</v>
      </c>
      <c r="F3151" s="31"/>
      <c r="G3151" s="47">
        <v>60</v>
      </c>
      <c r="H3151" s="33">
        <v>0</v>
      </c>
      <c r="I3151" s="31" t="s">
        <v>5276</v>
      </c>
      <c r="J3151" s="31" t="s">
        <v>5277</v>
      </c>
      <c r="K3151" s="31" t="s">
        <v>5164</v>
      </c>
      <c r="L3151" s="31" t="s">
        <v>5278</v>
      </c>
      <c r="M3151" s="31" t="s">
        <v>5616</v>
      </c>
      <c r="N3151" s="31"/>
      <c r="O3151" s="31" t="s">
        <v>14125</v>
      </c>
      <c r="P3151" s="31" t="s">
        <v>14121</v>
      </c>
      <c r="Q3151" s="31" t="s">
        <v>8608</v>
      </c>
    </row>
    <row r="3152" spans="1:17" hidden="1" x14ac:dyDescent="0.2">
      <c r="A3152" s="31" t="s">
        <v>14710</v>
      </c>
      <c r="B3152" s="31" t="s">
        <v>14362</v>
      </c>
      <c r="C3152" s="31" t="s">
        <v>14711</v>
      </c>
      <c r="D3152" s="31" t="s">
        <v>3948</v>
      </c>
      <c r="E3152" s="31" t="s">
        <v>14144</v>
      </c>
      <c r="F3152" s="31"/>
      <c r="G3152" s="47">
        <v>60</v>
      </c>
      <c r="H3152" s="33">
        <v>0</v>
      </c>
      <c r="I3152" s="31" t="s">
        <v>5276</v>
      </c>
      <c r="J3152" s="31" t="s">
        <v>5277</v>
      </c>
      <c r="K3152" s="31" t="s">
        <v>5164</v>
      </c>
      <c r="L3152" s="31" t="s">
        <v>5278</v>
      </c>
      <c r="M3152" s="31" t="s">
        <v>5354</v>
      </c>
      <c r="N3152" s="31"/>
      <c r="O3152" s="31" t="s">
        <v>14125</v>
      </c>
      <c r="P3152" s="31" t="s">
        <v>14121</v>
      </c>
      <c r="Q3152" s="31" t="s">
        <v>8608</v>
      </c>
    </row>
    <row r="3153" spans="1:17" hidden="1" x14ac:dyDescent="0.2">
      <c r="A3153" s="31" t="s">
        <v>14712</v>
      </c>
      <c r="B3153" s="31" t="s">
        <v>14359</v>
      </c>
      <c r="C3153" s="31" t="s">
        <v>14713</v>
      </c>
      <c r="D3153" s="31" t="s">
        <v>3948</v>
      </c>
      <c r="E3153" s="31" t="s">
        <v>14144</v>
      </c>
      <c r="F3153" s="31"/>
      <c r="G3153" s="47">
        <v>60</v>
      </c>
      <c r="H3153" s="33">
        <v>0</v>
      </c>
      <c r="I3153" s="31" t="s">
        <v>5288</v>
      </c>
      <c r="J3153" s="31" t="s">
        <v>5289</v>
      </c>
      <c r="K3153" s="31" t="s">
        <v>5164</v>
      </c>
      <c r="L3153" s="31" t="s">
        <v>5278</v>
      </c>
      <c r="M3153" s="31" t="s">
        <v>5819</v>
      </c>
      <c r="N3153" s="31"/>
      <c r="O3153" s="31" t="s">
        <v>14125</v>
      </c>
      <c r="P3153" s="31" t="s">
        <v>14121</v>
      </c>
      <c r="Q3153" s="31" t="s">
        <v>8608</v>
      </c>
    </row>
    <row r="3154" spans="1:17" hidden="1" x14ac:dyDescent="0.2">
      <c r="A3154" s="31" t="s">
        <v>14714</v>
      </c>
      <c r="B3154" s="31" t="s">
        <v>14362</v>
      </c>
      <c r="C3154" s="31" t="s">
        <v>14715</v>
      </c>
      <c r="D3154" s="31" t="s">
        <v>3948</v>
      </c>
      <c r="E3154" s="31" t="s">
        <v>14144</v>
      </c>
      <c r="F3154" s="31"/>
      <c r="G3154" s="47">
        <v>60</v>
      </c>
      <c r="H3154" s="33">
        <v>0</v>
      </c>
      <c r="I3154" s="31" t="s">
        <v>5276</v>
      </c>
      <c r="J3154" s="31" t="s">
        <v>5277</v>
      </c>
      <c r="K3154" s="31" t="s">
        <v>5164</v>
      </c>
      <c r="L3154" s="31" t="s">
        <v>5278</v>
      </c>
      <c r="M3154" s="31" t="s">
        <v>5701</v>
      </c>
      <c r="N3154" s="31"/>
      <c r="O3154" s="31" t="s">
        <v>14125</v>
      </c>
      <c r="P3154" s="31" t="s">
        <v>14121</v>
      </c>
      <c r="Q3154" s="31" t="s">
        <v>8608</v>
      </c>
    </row>
    <row r="3155" spans="1:17" hidden="1" x14ac:dyDescent="0.2">
      <c r="A3155" s="31" t="s">
        <v>14716</v>
      </c>
      <c r="B3155" s="31" t="s">
        <v>14362</v>
      </c>
      <c r="C3155" s="31" t="s">
        <v>14717</v>
      </c>
      <c r="D3155" s="31" t="s">
        <v>3948</v>
      </c>
      <c r="E3155" s="31" t="s">
        <v>14144</v>
      </c>
      <c r="F3155" s="31"/>
      <c r="G3155" s="47">
        <v>60</v>
      </c>
      <c r="H3155" s="33">
        <v>0</v>
      </c>
      <c r="I3155" s="31" t="s">
        <v>5288</v>
      </c>
      <c r="J3155" s="31" t="s">
        <v>5289</v>
      </c>
      <c r="K3155" s="31" t="s">
        <v>5164</v>
      </c>
      <c r="L3155" s="31" t="s">
        <v>5278</v>
      </c>
      <c r="M3155" s="31" t="s">
        <v>5673</v>
      </c>
      <c r="N3155" s="31"/>
      <c r="O3155" s="31" t="s">
        <v>14125</v>
      </c>
      <c r="P3155" s="31" t="s">
        <v>14121</v>
      </c>
      <c r="Q3155" s="31" t="s">
        <v>8608</v>
      </c>
    </row>
    <row r="3156" spans="1:17" hidden="1" x14ac:dyDescent="0.2">
      <c r="A3156" s="31" t="s">
        <v>14718</v>
      </c>
      <c r="B3156" s="31" t="s">
        <v>14362</v>
      </c>
      <c r="C3156" s="31" t="s">
        <v>14719</v>
      </c>
      <c r="D3156" s="31" t="s">
        <v>3948</v>
      </c>
      <c r="E3156" s="31" t="s">
        <v>14144</v>
      </c>
      <c r="F3156" s="31"/>
      <c r="G3156" s="47">
        <v>60</v>
      </c>
      <c r="H3156" s="33">
        <v>0</v>
      </c>
      <c r="I3156" s="31" t="s">
        <v>5276</v>
      </c>
      <c r="J3156" s="31" t="s">
        <v>5277</v>
      </c>
      <c r="K3156" s="31" t="s">
        <v>5164</v>
      </c>
      <c r="L3156" s="31" t="s">
        <v>5278</v>
      </c>
      <c r="M3156" s="31" t="s">
        <v>5354</v>
      </c>
      <c r="N3156" s="31"/>
      <c r="O3156" s="31" t="s">
        <v>14125</v>
      </c>
      <c r="P3156" s="31" t="s">
        <v>14121</v>
      </c>
      <c r="Q3156" s="31" t="s">
        <v>8608</v>
      </c>
    </row>
    <row r="3157" spans="1:17" hidden="1" x14ac:dyDescent="0.2">
      <c r="A3157" s="31" t="s">
        <v>14720</v>
      </c>
      <c r="B3157" s="31" t="s">
        <v>14362</v>
      </c>
      <c r="C3157" s="31" t="s">
        <v>14721</v>
      </c>
      <c r="D3157" s="31" t="s">
        <v>3948</v>
      </c>
      <c r="E3157" s="31" t="s">
        <v>14144</v>
      </c>
      <c r="F3157" s="31"/>
      <c r="G3157" s="47">
        <v>60</v>
      </c>
      <c r="H3157" s="33">
        <v>0</v>
      </c>
      <c r="I3157" s="31" t="s">
        <v>5276</v>
      </c>
      <c r="J3157" s="31" t="s">
        <v>5277</v>
      </c>
      <c r="K3157" s="31" t="s">
        <v>5164</v>
      </c>
      <c r="L3157" s="31" t="s">
        <v>5278</v>
      </c>
      <c r="M3157" s="31" t="s">
        <v>5701</v>
      </c>
      <c r="N3157" s="31"/>
      <c r="O3157" s="31" t="s">
        <v>14125</v>
      </c>
      <c r="P3157" s="31" t="s">
        <v>14121</v>
      </c>
      <c r="Q3157" s="31" t="s">
        <v>8608</v>
      </c>
    </row>
    <row r="3158" spans="1:17" hidden="1" x14ac:dyDescent="0.2">
      <c r="A3158" s="31" t="s">
        <v>14722</v>
      </c>
      <c r="B3158" s="31" t="s">
        <v>14362</v>
      </c>
      <c r="C3158" s="31" t="s">
        <v>14723</v>
      </c>
      <c r="D3158" s="31" t="s">
        <v>3948</v>
      </c>
      <c r="E3158" s="31" t="s">
        <v>14144</v>
      </c>
      <c r="F3158" s="31"/>
      <c r="G3158" s="47">
        <v>60</v>
      </c>
      <c r="H3158" s="33">
        <v>0</v>
      </c>
      <c r="I3158" s="31" t="s">
        <v>5276</v>
      </c>
      <c r="J3158" s="31" t="s">
        <v>5277</v>
      </c>
      <c r="K3158" s="31" t="s">
        <v>5164</v>
      </c>
      <c r="L3158" s="31" t="s">
        <v>5278</v>
      </c>
      <c r="M3158" s="31" t="s">
        <v>5354</v>
      </c>
      <c r="N3158" s="31"/>
      <c r="O3158" s="31" t="s">
        <v>14125</v>
      </c>
      <c r="P3158" s="31" t="s">
        <v>14121</v>
      </c>
      <c r="Q3158" s="31" t="s">
        <v>8608</v>
      </c>
    </row>
    <row r="3159" spans="1:17" hidden="1" x14ac:dyDescent="0.2">
      <c r="A3159" s="31" t="s">
        <v>14724</v>
      </c>
      <c r="B3159" s="31" t="s">
        <v>14362</v>
      </c>
      <c r="C3159" s="31" t="s">
        <v>14725</v>
      </c>
      <c r="D3159" s="31" t="s">
        <v>3948</v>
      </c>
      <c r="E3159" s="31" t="s">
        <v>14144</v>
      </c>
      <c r="F3159" s="31"/>
      <c r="G3159" s="47">
        <v>60</v>
      </c>
      <c r="H3159" s="33">
        <v>0</v>
      </c>
      <c r="I3159" s="31" t="s">
        <v>5276</v>
      </c>
      <c r="J3159" s="31" t="s">
        <v>5277</v>
      </c>
      <c r="K3159" s="31" t="s">
        <v>5164</v>
      </c>
      <c r="L3159" s="31" t="s">
        <v>5278</v>
      </c>
      <c r="M3159" s="31" t="s">
        <v>5616</v>
      </c>
      <c r="N3159" s="31"/>
      <c r="O3159" s="31" t="s">
        <v>14125</v>
      </c>
      <c r="P3159" s="31" t="s">
        <v>14121</v>
      </c>
      <c r="Q3159" s="31" t="s">
        <v>8608</v>
      </c>
    </row>
    <row r="3160" spans="1:17" hidden="1" x14ac:dyDescent="0.2">
      <c r="A3160" s="31" t="s">
        <v>14726</v>
      </c>
      <c r="B3160" s="31" t="s">
        <v>14362</v>
      </c>
      <c r="C3160" s="31" t="s">
        <v>14727</v>
      </c>
      <c r="D3160" s="31" t="s">
        <v>3948</v>
      </c>
      <c r="E3160" s="31" t="s">
        <v>14144</v>
      </c>
      <c r="F3160" s="31"/>
      <c r="G3160" s="47">
        <v>60</v>
      </c>
      <c r="H3160" s="33">
        <v>0</v>
      </c>
      <c r="I3160" s="31" t="s">
        <v>5276</v>
      </c>
      <c r="J3160" s="31" t="s">
        <v>5277</v>
      </c>
      <c r="K3160" s="31" t="s">
        <v>5164</v>
      </c>
      <c r="L3160" s="31" t="s">
        <v>5278</v>
      </c>
      <c r="M3160" s="31" t="s">
        <v>5616</v>
      </c>
      <c r="N3160" s="31"/>
      <c r="O3160" s="31" t="s">
        <v>14125</v>
      </c>
      <c r="P3160" s="31" t="s">
        <v>14121</v>
      </c>
      <c r="Q3160" s="31" t="s">
        <v>8608</v>
      </c>
    </row>
    <row r="3161" spans="1:17" hidden="1" x14ac:dyDescent="0.2">
      <c r="A3161" s="31" t="s">
        <v>14728</v>
      </c>
      <c r="B3161" s="31" t="s">
        <v>14362</v>
      </c>
      <c r="C3161" s="31" t="s">
        <v>14729</v>
      </c>
      <c r="D3161" s="31" t="s">
        <v>3948</v>
      </c>
      <c r="E3161" s="31" t="s">
        <v>14144</v>
      </c>
      <c r="F3161" s="31"/>
      <c r="G3161" s="47">
        <v>60</v>
      </c>
      <c r="H3161" s="33">
        <v>0</v>
      </c>
      <c r="I3161" s="31" t="s">
        <v>9470</v>
      </c>
      <c r="J3161" s="31" t="s">
        <v>9471</v>
      </c>
      <c r="K3161" s="31" t="s">
        <v>5164</v>
      </c>
      <c r="L3161" s="31" t="s">
        <v>5278</v>
      </c>
      <c r="M3161" s="31" t="s">
        <v>5279</v>
      </c>
      <c r="N3161" s="31"/>
      <c r="O3161" s="31" t="s">
        <v>14125</v>
      </c>
      <c r="P3161" s="31" t="s">
        <v>14121</v>
      </c>
      <c r="Q3161" s="31" t="s">
        <v>8608</v>
      </c>
    </row>
    <row r="3162" spans="1:17" hidden="1" x14ac:dyDescent="0.2">
      <c r="A3162" s="31" t="s">
        <v>14730</v>
      </c>
      <c r="B3162" s="31" t="s">
        <v>14362</v>
      </c>
      <c r="C3162" s="31" t="s">
        <v>14731</v>
      </c>
      <c r="D3162" s="31" t="s">
        <v>3948</v>
      </c>
      <c r="E3162" s="31" t="s">
        <v>14144</v>
      </c>
      <c r="F3162" s="31"/>
      <c r="G3162" s="47">
        <v>60</v>
      </c>
      <c r="H3162" s="33">
        <v>0</v>
      </c>
      <c r="I3162" s="31" t="s">
        <v>5276</v>
      </c>
      <c r="J3162" s="31" t="s">
        <v>5277</v>
      </c>
      <c r="K3162" s="31" t="s">
        <v>5164</v>
      </c>
      <c r="L3162" s="31" t="s">
        <v>5278</v>
      </c>
      <c r="M3162" s="31" t="s">
        <v>5701</v>
      </c>
      <c r="N3162" s="31"/>
      <c r="O3162" s="31" t="s">
        <v>14125</v>
      </c>
      <c r="P3162" s="31" t="s">
        <v>14121</v>
      </c>
      <c r="Q3162" s="31" t="s">
        <v>8608</v>
      </c>
    </row>
    <row r="3163" spans="1:17" hidden="1" x14ac:dyDescent="0.2">
      <c r="A3163" s="31" t="s">
        <v>14732</v>
      </c>
      <c r="B3163" s="31" t="s">
        <v>14362</v>
      </c>
      <c r="C3163" s="31" t="s">
        <v>14733</v>
      </c>
      <c r="D3163" s="31" t="s">
        <v>3948</v>
      </c>
      <c r="E3163" s="31" t="s">
        <v>14144</v>
      </c>
      <c r="F3163" s="31"/>
      <c r="G3163" s="47">
        <v>60</v>
      </c>
      <c r="H3163" s="33">
        <v>0</v>
      </c>
      <c r="I3163" s="31" t="s">
        <v>5288</v>
      </c>
      <c r="J3163" s="31" t="s">
        <v>5289</v>
      </c>
      <c r="K3163" s="31" t="s">
        <v>5164</v>
      </c>
      <c r="L3163" s="31" t="s">
        <v>5278</v>
      </c>
      <c r="M3163" s="31" t="s">
        <v>5290</v>
      </c>
      <c r="N3163" s="31"/>
      <c r="O3163" s="31" t="s">
        <v>14125</v>
      </c>
      <c r="P3163" s="31" t="s">
        <v>14121</v>
      </c>
      <c r="Q3163" s="31" t="s">
        <v>8608</v>
      </c>
    </row>
    <row r="3164" spans="1:17" hidden="1" x14ac:dyDescent="0.2">
      <c r="A3164" s="31" t="s">
        <v>14734</v>
      </c>
      <c r="B3164" s="31" t="s">
        <v>14362</v>
      </c>
      <c r="C3164" s="31" t="s">
        <v>14735</v>
      </c>
      <c r="D3164" s="31" t="s">
        <v>3948</v>
      </c>
      <c r="E3164" s="31" t="s">
        <v>14144</v>
      </c>
      <c r="F3164" s="31"/>
      <c r="G3164" s="47">
        <v>60</v>
      </c>
      <c r="H3164" s="33">
        <v>0</v>
      </c>
      <c r="I3164" s="31" t="s">
        <v>5276</v>
      </c>
      <c r="J3164" s="31" t="s">
        <v>5277</v>
      </c>
      <c r="K3164" s="31" t="s">
        <v>5164</v>
      </c>
      <c r="L3164" s="31" t="s">
        <v>5278</v>
      </c>
      <c r="M3164" s="31" t="s">
        <v>5701</v>
      </c>
      <c r="N3164" s="31"/>
      <c r="O3164" s="31" t="s">
        <v>14125</v>
      </c>
      <c r="P3164" s="31" t="s">
        <v>14121</v>
      </c>
      <c r="Q3164" s="31" t="s">
        <v>8608</v>
      </c>
    </row>
    <row r="3165" spans="1:17" hidden="1" x14ac:dyDescent="0.2">
      <c r="A3165" s="31" t="s">
        <v>14736</v>
      </c>
      <c r="B3165" s="31" t="s">
        <v>14362</v>
      </c>
      <c r="C3165" s="31" t="s">
        <v>14737</v>
      </c>
      <c r="D3165" s="31" t="s">
        <v>3948</v>
      </c>
      <c r="E3165" s="31" t="s">
        <v>14144</v>
      </c>
      <c r="F3165" s="31"/>
      <c r="G3165" s="47">
        <v>60</v>
      </c>
      <c r="H3165" s="33">
        <v>0</v>
      </c>
      <c r="I3165" s="31" t="s">
        <v>9470</v>
      </c>
      <c r="J3165" s="31" t="s">
        <v>9471</v>
      </c>
      <c r="K3165" s="31" t="s">
        <v>5164</v>
      </c>
      <c r="L3165" s="31" t="s">
        <v>5278</v>
      </c>
      <c r="M3165" s="31" t="s">
        <v>5627</v>
      </c>
      <c r="N3165" s="31"/>
      <c r="O3165" s="31" t="s">
        <v>14125</v>
      </c>
      <c r="P3165" s="31" t="s">
        <v>14121</v>
      </c>
      <c r="Q3165" s="31" t="s">
        <v>8608</v>
      </c>
    </row>
    <row r="3166" spans="1:17" hidden="1" x14ac:dyDescent="0.2">
      <c r="A3166" s="31" t="s">
        <v>14738</v>
      </c>
      <c r="B3166" s="31" t="s">
        <v>14362</v>
      </c>
      <c r="C3166" s="31" t="s">
        <v>14739</v>
      </c>
      <c r="D3166" s="31" t="s">
        <v>3948</v>
      </c>
      <c r="E3166" s="31" t="s">
        <v>14144</v>
      </c>
      <c r="F3166" s="31"/>
      <c r="G3166" s="47">
        <v>60</v>
      </c>
      <c r="H3166" s="33">
        <v>0</v>
      </c>
      <c r="I3166" s="31" t="s">
        <v>5276</v>
      </c>
      <c r="J3166" s="31" t="s">
        <v>5277</v>
      </c>
      <c r="K3166" s="31" t="s">
        <v>5164</v>
      </c>
      <c r="L3166" s="31" t="s">
        <v>5278</v>
      </c>
      <c r="M3166" s="31" t="s">
        <v>5609</v>
      </c>
      <c r="N3166" s="31"/>
      <c r="O3166" s="31" t="s">
        <v>14125</v>
      </c>
      <c r="P3166" s="31" t="s">
        <v>14121</v>
      </c>
      <c r="Q3166" s="31" t="s">
        <v>8608</v>
      </c>
    </row>
    <row r="3167" spans="1:17" hidden="1" x14ac:dyDescent="0.2">
      <c r="A3167" s="31" t="s">
        <v>14740</v>
      </c>
      <c r="B3167" s="31" t="s">
        <v>14362</v>
      </c>
      <c r="C3167" s="31" t="s">
        <v>14741</v>
      </c>
      <c r="D3167" s="31" t="s">
        <v>3948</v>
      </c>
      <c r="E3167" s="31" t="s">
        <v>14144</v>
      </c>
      <c r="F3167" s="31"/>
      <c r="G3167" s="47">
        <v>60</v>
      </c>
      <c r="H3167" s="33">
        <v>0</v>
      </c>
      <c r="I3167" s="31" t="s">
        <v>5276</v>
      </c>
      <c r="J3167" s="31" t="s">
        <v>5277</v>
      </c>
      <c r="K3167" s="31" t="s">
        <v>5164</v>
      </c>
      <c r="L3167" s="31" t="s">
        <v>5278</v>
      </c>
      <c r="M3167" s="31" t="s">
        <v>5609</v>
      </c>
      <c r="N3167" s="31"/>
      <c r="O3167" s="31" t="s">
        <v>14125</v>
      </c>
      <c r="P3167" s="31" t="s">
        <v>14121</v>
      </c>
      <c r="Q3167" s="31" t="s">
        <v>8608</v>
      </c>
    </row>
    <row r="3168" spans="1:17" hidden="1" x14ac:dyDescent="0.2">
      <c r="A3168" s="31" t="s">
        <v>14742</v>
      </c>
      <c r="B3168" s="31" t="s">
        <v>14362</v>
      </c>
      <c r="C3168" s="31" t="s">
        <v>14743</v>
      </c>
      <c r="D3168" s="31" t="s">
        <v>3948</v>
      </c>
      <c r="E3168" s="31" t="s">
        <v>14144</v>
      </c>
      <c r="F3168" s="31"/>
      <c r="G3168" s="47">
        <v>60</v>
      </c>
      <c r="H3168" s="33">
        <v>0</v>
      </c>
      <c r="I3168" s="31" t="s">
        <v>5276</v>
      </c>
      <c r="J3168" s="31" t="s">
        <v>5277</v>
      </c>
      <c r="K3168" s="31" t="s">
        <v>5164</v>
      </c>
      <c r="L3168" s="31" t="s">
        <v>5278</v>
      </c>
      <c r="M3168" s="31" t="s">
        <v>5609</v>
      </c>
      <c r="N3168" s="31"/>
      <c r="O3168" s="31" t="s">
        <v>14125</v>
      </c>
      <c r="P3168" s="31" t="s">
        <v>14121</v>
      </c>
      <c r="Q3168" s="31" t="s">
        <v>8608</v>
      </c>
    </row>
    <row r="3169" spans="1:17" hidden="1" x14ac:dyDescent="0.2">
      <c r="A3169" s="31" t="s">
        <v>14744</v>
      </c>
      <c r="B3169" s="31" t="s">
        <v>14362</v>
      </c>
      <c r="C3169" s="31" t="s">
        <v>14745</v>
      </c>
      <c r="D3169" s="31" t="s">
        <v>3948</v>
      </c>
      <c r="E3169" s="31" t="s">
        <v>14144</v>
      </c>
      <c r="F3169" s="31"/>
      <c r="G3169" s="47">
        <v>60</v>
      </c>
      <c r="H3169" s="33">
        <v>0</v>
      </c>
      <c r="I3169" s="31" t="s">
        <v>9470</v>
      </c>
      <c r="J3169" s="31" t="s">
        <v>9471</v>
      </c>
      <c r="K3169" s="31" t="s">
        <v>5164</v>
      </c>
      <c r="L3169" s="31" t="s">
        <v>5278</v>
      </c>
      <c r="M3169" s="31" t="s">
        <v>5687</v>
      </c>
      <c r="N3169" s="31"/>
      <c r="O3169" s="31" t="s">
        <v>14125</v>
      </c>
      <c r="P3169" s="31" t="s">
        <v>14121</v>
      </c>
      <c r="Q3169" s="31" t="s">
        <v>8608</v>
      </c>
    </row>
    <row r="3170" spans="1:17" hidden="1" x14ac:dyDescent="0.2">
      <c r="A3170" s="31" t="s">
        <v>14746</v>
      </c>
      <c r="B3170" s="31" t="s">
        <v>14362</v>
      </c>
      <c r="C3170" s="31" t="s">
        <v>14747</v>
      </c>
      <c r="D3170" s="31" t="s">
        <v>3948</v>
      </c>
      <c r="E3170" s="31" t="s">
        <v>14144</v>
      </c>
      <c r="F3170" s="31"/>
      <c r="G3170" s="47">
        <v>60</v>
      </c>
      <c r="H3170" s="33">
        <v>0</v>
      </c>
      <c r="I3170" s="31" t="s">
        <v>5276</v>
      </c>
      <c r="J3170" s="31" t="s">
        <v>5277</v>
      </c>
      <c r="K3170" s="31" t="s">
        <v>5164</v>
      </c>
      <c r="L3170" s="31" t="s">
        <v>5278</v>
      </c>
      <c r="M3170" s="31" t="s">
        <v>5616</v>
      </c>
      <c r="N3170" s="31"/>
      <c r="O3170" s="31" t="s">
        <v>14125</v>
      </c>
      <c r="P3170" s="31" t="s">
        <v>14121</v>
      </c>
      <c r="Q3170" s="31" t="s">
        <v>8608</v>
      </c>
    </row>
    <row r="3171" spans="1:17" hidden="1" x14ac:dyDescent="0.2">
      <c r="A3171" s="31" t="s">
        <v>14748</v>
      </c>
      <c r="B3171" s="31" t="s">
        <v>14359</v>
      </c>
      <c r="C3171" s="31" t="s">
        <v>14749</v>
      </c>
      <c r="D3171" s="31" t="s">
        <v>3948</v>
      </c>
      <c r="E3171" s="31" t="s">
        <v>14144</v>
      </c>
      <c r="F3171" s="31"/>
      <c r="G3171" s="47">
        <v>60</v>
      </c>
      <c r="H3171" s="33">
        <v>0</v>
      </c>
      <c r="I3171" s="31" t="s">
        <v>5288</v>
      </c>
      <c r="J3171" s="31" t="s">
        <v>5289</v>
      </c>
      <c r="K3171" s="31" t="s">
        <v>5164</v>
      </c>
      <c r="L3171" s="31" t="s">
        <v>5278</v>
      </c>
      <c r="M3171" s="31" t="s">
        <v>5663</v>
      </c>
      <c r="N3171" s="31"/>
      <c r="O3171" s="31" t="s">
        <v>14125</v>
      </c>
      <c r="P3171" s="31" t="s">
        <v>14121</v>
      </c>
      <c r="Q3171" s="31" t="s">
        <v>8608</v>
      </c>
    </row>
    <row r="3172" spans="1:17" hidden="1" x14ac:dyDescent="0.2">
      <c r="A3172" s="31" t="s">
        <v>14750</v>
      </c>
      <c r="B3172" s="31" t="s">
        <v>14362</v>
      </c>
      <c r="C3172" s="31" t="s">
        <v>14751</v>
      </c>
      <c r="D3172" s="31" t="s">
        <v>3948</v>
      </c>
      <c r="E3172" s="31" t="s">
        <v>14144</v>
      </c>
      <c r="F3172" s="31"/>
      <c r="G3172" s="47">
        <v>60</v>
      </c>
      <c r="H3172" s="33">
        <v>0</v>
      </c>
      <c r="I3172" s="31" t="s">
        <v>9470</v>
      </c>
      <c r="J3172" s="31" t="s">
        <v>9471</v>
      </c>
      <c r="K3172" s="31" t="s">
        <v>5164</v>
      </c>
      <c r="L3172" s="31" t="s">
        <v>5278</v>
      </c>
      <c r="M3172" s="31" t="s">
        <v>5627</v>
      </c>
      <c r="N3172" s="31"/>
      <c r="O3172" s="31" t="s">
        <v>14125</v>
      </c>
      <c r="P3172" s="31" t="s">
        <v>14121</v>
      </c>
      <c r="Q3172" s="31" t="s">
        <v>8608</v>
      </c>
    </row>
    <row r="3173" spans="1:17" hidden="1" x14ac:dyDescent="0.2">
      <c r="A3173" s="31" t="s">
        <v>14752</v>
      </c>
      <c r="B3173" s="31" t="s">
        <v>14362</v>
      </c>
      <c r="C3173" s="31" t="s">
        <v>14753</v>
      </c>
      <c r="D3173" s="31" t="s">
        <v>3948</v>
      </c>
      <c r="E3173" s="31" t="s">
        <v>14144</v>
      </c>
      <c r="F3173" s="31"/>
      <c r="G3173" s="47">
        <v>60</v>
      </c>
      <c r="H3173" s="33">
        <v>0</v>
      </c>
      <c r="I3173" s="31" t="s">
        <v>5276</v>
      </c>
      <c r="J3173" s="31" t="s">
        <v>5277</v>
      </c>
      <c r="K3173" s="31" t="s">
        <v>5164</v>
      </c>
      <c r="L3173" s="31" t="s">
        <v>5278</v>
      </c>
      <c r="M3173" s="31" t="s">
        <v>5354</v>
      </c>
      <c r="N3173" s="31"/>
      <c r="O3173" s="31" t="s">
        <v>14125</v>
      </c>
      <c r="P3173" s="31" t="s">
        <v>14121</v>
      </c>
      <c r="Q3173" s="31" t="s">
        <v>8608</v>
      </c>
    </row>
    <row r="3174" spans="1:17" hidden="1" x14ac:dyDescent="0.2">
      <c r="A3174" s="31" t="s">
        <v>14754</v>
      </c>
      <c r="B3174" s="31" t="s">
        <v>14362</v>
      </c>
      <c r="C3174" s="31" t="s">
        <v>14755</v>
      </c>
      <c r="D3174" s="31" t="s">
        <v>3948</v>
      </c>
      <c r="E3174" s="31" t="s">
        <v>14144</v>
      </c>
      <c r="F3174" s="31"/>
      <c r="G3174" s="47">
        <v>60</v>
      </c>
      <c r="H3174" s="33">
        <v>0</v>
      </c>
      <c r="I3174" s="31" t="s">
        <v>9470</v>
      </c>
      <c r="J3174" s="31" t="s">
        <v>9471</v>
      </c>
      <c r="K3174" s="31" t="s">
        <v>5164</v>
      </c>
      <c r="L3174" s="31" t="s">
        <v>5278</v>
      </c>
      <c r="M3174" s="31" t="s">
        <v>5687</v>
      </c>
      <c r="N3174" s="31"/>
      <c r="O3174" s="31" t="s">
        <v>14125</v>
      </c>
      <c r="P3174" s="31" t="s">
        <v>14121</v>
      </c>
      <c r="Q3174" s="31" t="s">
        <v>8608</v>
      </c>
    </row>
    <row r="3175" spans="1:17" hidden="1" x14ac:dyDescent="0.2">
      <c r="A3175" s="31" t="s">
        <v>14756</v>
      </c>
      <c r="B3175" s="31" t="s">
        <v>14362</v>
      </c>
      <c r="C3175" s="31" t="s">
        <v>14757</v>
      </c>
      <c r="D3175" s="31" t="s">
        <v>3948</v>
      </c>
      <c r="E3175" s="31" t="s">
        <v>14144</v>
      </c>
      <c r="F3175" s="31"/>
      <c r="G3175" s="47">
        <v>60</v>
      </c>
      <c r="H3175" s="33">
        <v>0</v>
      </c>
      <c r="I3175" s="31" t="s">
        <v>5276</v>
      </c>
      <c r="J3175" s="31" t="s">
        <v>5277</v>
      </c>
      <c r="K3175" s="31" t="s">
        <v>5164</v>
      </c>
      <c r="L3175" s="31" t="s">
        <v>5278</v>
      </c>
      <c r="M3175" s="31" t="s">
        <v>5609</v>
      </c>
      <c r="N3175" s="31"/>
      <c r="O3175" s="31" t="s">
        <v>14125</v>
      </c>
      <c r="P3175" s="31" t="s">
        <v>14121</v>
      </c>
      <c r="Q3175" s="31" t="s">
        <v>8608</v>
      </c>
    </row>
    <row r="3176" spans="1:17" hidden="1" x14ac:dyDescent="0.2">
      <c r="A3176" s="31" t="s">
        <v>14758</v>
      </c>
      <c r="B3176" s="31" t="s">
        <v>14362</v>
      </c>
      <c r="C3176" s="31" t="s">
        <v>14527</v>
      </c>
      <c r="D3176" s="31" t="s">
        <v>3948</v>
      </c>
      <c r="E3176" s="31" t="s">
        <v>14144</v>
      </c>
      <c r="F3176" s="31"/>
      <c r="G3176" s="47">
        <v>60</v>
      </c>
      <c r="H3176" s="33">
        <v>0</v>
      </c>
      <c r="I3176" s="31" t="s">
        <v>5276</v>
      </c>
      <c r="J3176" s="31" t="s">
        <v>5277</v>
      </c>
      <c r="K3176" s="31" t="s">
        <v>5164</v>
      </c>
      <c r="L3176" s="31" t="s">
        <v>5278</v>
      </c>
      <c r="M3176" s="31" t="s">
        <v>5609</v>
      </c>
      <c r="N3176" s="31"/>
      <c r="O3176" s="31" t="s">
        <v>14125</v>
      </c>
      <c r="P3176" s="31" t="s">
        <v>14121</v>
      </c>
      <c r="Q3176" s="31" t="s">
        <v>8608</v>
      </c>
    </row>
    <row r="3177" spans="1:17" hidden="1" x14ac:dyDescent="0.2">
      <c r="A3177" s="31" t="s">
        <v>14759</v>
      </c>
      <c r="B3177" s="31" t="s">
        <v>14362</v>
      </c>
      <c r="C3177" s="31" t="s">
        <v>14760</v>
      </c>
      <c r="D3177" s="31" t="s">
        <v>3948</v>
      </c>
      <c r="E3177" s="31" t="s">
        <v>14144</v>
      </c>
      <c r="F3177" s="31"/>
      <c r="G3177" s="47">
        <v>60</v>
      </c>
      <c r="H3177" s="33">
        <v>0</v>
      </c>
      <c r="I3177" s="31" t="s">
        <v>5288</v>
      </c>
      <c r="J3177" s="31" t="s">
        <v>5289</v>
      </c>
      <c r="K3177" s="31" t="s">
        <v>5164</v>
      </c>
      <c r="L3177" s="31" t="s">
        <v>5278</v>
      </c>
      <c r="M3177" s="31" t="s">
        <v>5290</v>
      </c>
      <c r="N3177" s="31"/>
      <c r="O3177" s="31" t="s">
        <v>14125</v>
      </c>
      <c r="P3177" s="31" t="s">
        <v>14121</v>
      </c>
      <c r="Q3177" s="31" t="s">
        <v>8608</v>
      </c>
    </row>
    <row r="3178" spans="1:17" hidden="1" x14ac:dyDescent="0.2">
      <c r="A3178" s="31" t="s">
        <v>14761</v>
      </c>
      <c r="B3178" s="31" t="s">
        <v>14362</v>
      </c>
      <c r="C3178" s="31" t="s">
        <v>14762</v>
      </c>
      <c r="D3178" s="31" t="s">
        <v>3948</v>
      </c>
      <c r="E3178" s="31" t="s">
        <v>14144</v>
      </c>
      <c r="F3178" s="31"/>
      <c r="G3178" s="47">
        <v>60</v>
      </c>
      <c r="H3178" s="33">
        <v>0</v>
      </c>
      <c r="I3178" s="31" t="s">
        <v>5276</v>
      </c>
      <c r="J3178" s="31" t="s">
        <v>5277</v>
      </c>
      <c r="K3178" s="31" t="s">
        <v>5164</v>
      </c>
      <c r="L3178" s="31" t="s">
        <v>5278</v>
      </c>
      <c r="M3178" s="31" t="s">
        <v>5701</v>
      </c>
      <c r="N3178" s="31"/>
      <c r="O3178" s="31" t="s">
        <v>14125</v>
      </c>
      <c r="P3178" s="31" t="s">
        <v>14121</v>
      </c>
      <c r="Q3178" s="31" t="s">
        <v>8608</v>
      </c>
    </row>
    <row r="3179" spans="1:17" hidden="1" x14ac:dyDescent="0.2">
      <c r="A3179" s="31" t="s">
        <v>14763</v>
      </c>
      <c r="B3179" s="31" t="s">
        <v>14362</v>
      </c>
      <c r="C3179" s="31" t="s">
        <v>14764</v>
      </c>
      <c r="D3179" s="31" t="s">
        <v>3948</v>
      </c>
      <c r="E3179" s="31" t="s">
        <v>14144</v>
      </c>
      <c r="F3179" s="31"/>
      <c r="G3179" s="47">
        <v>60</v>
      </c>
      <c r="H3179" s="33">
        <v>0</v>
      </c>
      <c r="I3179" s="31" t="s">
        <v>5288</v>
      </c>
      <c r="J3179" s="31" t="s">
        <v>5289</v>
      </c>
      <c r="K3179" s="31" t="s">
        <v>5164</v>
      </c>
      <c r="L3179" s="31" t="s">
        <v>5278</v>
      </c>
      <c r="M3179" s="31" t="s">
        <v>5290</v>
      </c>
      <c r="N3179" s="31"/>
      <c r="O3179" s="31" t="s">
        <v>14125</v>
      </c>
      <c r="P3179" s="31" t="s">
        <v>14121</v>
      </c>
      <c r="Q3179" s="31" t="s">
        <v>8608</v>
      </c>
    </row>
    <row r="3180" spans="1:17" hidden="1" x14ac:dyDescent="0.2">
      <c r="A3180" s="31" t="s">
        <v>14765</v>
      </c>
      <c r="B3180" s="31" t="s">
        <v>14362</v>
      </c>
      <c r="C3180" s="31" t="s">
        <v>14766</v>
      </c>
      <c r="D3180" s="31" t="s">
        <v>3948</v>
      </c>
      <c r="E3180" s="31" t="s">
        <v>14144</v>
      </c>
      <c r="F3180" s="31"/>
      <c r="G3180" s="47">
        <v>60</v>
      </c>
      <c r="H3180" s="33">
        <v>0</v>
      </c>
      <c r="I3180" s="31" t="s">
        <v>5276</v>
      </c>
      <c r="J3180" s="31" t="s">
        <v>5277</v>
      </c>
      <c r="K3180" s="31" t="s">
        <v>5164</v>
      </c>
      <c r="L3180" s="31" t="s">
        <v>5278</v>
      </c>
      <c r="M3180" s="31" t="s">
        <v>5701</v>
      </c>
      <c r="N3180" s="31"/>
      <c r="O3180" s="31" t="s">
        <v>14125</v>
      </c>
      <c r="P3180" s="31" t="s">
        <v>14121</v>
      </c>
      <c r="Q3180" s="31" t="s">
        <v>8608</v>
      </c>
    </row>
    <row r="3181" spans="1:17" hidden="1" x14ac:dyDescent="0.2">
      <c r="A3181" s="31" t="s">
        <v>14767</v>
      </c>
      <c r="B3181" s="31" t="s">
        <v>14362</v>
      </c>
      <c r="C3181" s="31" t="s">
        <v>14768</v>
      </c>
      <c r="D3181" s="31" t="s">
        <v>3948</v>
      </c>
      <c r="E3181" s="31" t="s">
        <v>14144</v>
      </c>
      <c r="F3181" s="31"/>
      <c r="G3181" s="47">
        <v>60</v>
      </c>
      <c r="H3181" s="33">
        <v>0</v>
      </c>
      <c r="I3181" s="31" t="s">
        <v>9470</v>
      </c>
      <c r="J3181" s="31" t="s">
        <v>9471</v>
      </c>
      <c r="K3181" s="31" t="s">
        <v>5164</v>
      </c>
      <c r="L3181" s="31" t="s">
        <v>5278</v>
      </c>
      <c r="M3181" s="31" t="s">
        <v>5627</v>
      </c>
      <c r="N3181" s="31"/>
      <c r="O3181" s="31" t="s">
        <v>14125</v>
      </c>
      <c r="P3181" s="31" t="s">
        <v>14121</v>
      </c>
      <c r="Q3181" s="31" t="s">
        <v>8608</v>
      </c>
    </row>
    <row r="3182" spans="1:17" hidden="1" x14ac:dyDescent="0.2">
      <c r="A3182" s="31" t="s">
        <v>14769</v>
      </c>
      <c r="B3182" s="31" t="s">
        <v>14362</v>
      </c>
      <c r="C3182" s="31" t="s">
        <v>14770</v>
      </c>
      <c r="D3182" s="31" t="s">
        <v>3948</v>
      </c>
      <c r="E3182" s="31" t="s">
        <v>14144</v>
      </c>
      <c r="F3182" s="31"/>
      <c r="G3182" s="47">
        <v>60</v>
      </c>
      <c r="H3182" s="33">
        <v>0</v>
      </c>
      <c r="I3182" s="31" t="s">
        <v>5276</v>
      </c>
      <c r="J3182" s="31" t="s">
        <v>5277</v>
      </c>
      <c r="K3182" s="31" t="s">
        <v>5164</v>
      </c>
      <c r="L3182" s="31" t="s">
        <v>5278</v>
      </c>
      <c r="M3182" s="31" t="s">
        <v>5354</v>
      </c>
      <c r="N3182" s="31"/>
      <c r="O3182" s="31" t="s">
        <v>14125</v>
      </c>
      <c r="P3182" s="31" t="s">
        <v>14121</v>
      </c>
      <c r="Q3182" s="31" t="s">
        <v>8608</v>
      </c>
    </row>
    <row r="3183" spans="1:17" hidden="1" x14ac:dyDescent="0.2">
      <c r="A3183" s="31" t="s">
        <v>14771</v>
      </c>
      <c r="B3183" s="31" t="s">
        <v>14362</v>
      </c>
      <c r="C3183" s="31" t="s">
        <v>14772</v>
      </c>
      <c r="D3183" s="31" t="s">
        <v>3948</v>
      </c>
      <c r="E3183" s="31" t="s">
        <v>14144</v>
      </c>
      <c r="F3183" s="31"/>
      <c r="G3183" s="47">
        <v>60</v>
      </c>
      <c r="H3183" s="33">
        <v>0</v>
      </c>
      <c r="I3183" s="31" t="s">
        <v>5276</v>
      </c>
      <c r="J3183" s="31" t="s">
        <v>5277</v>
      </c>
      <c r="K3183" s="31" t="s">
        <v>5164</v>
      </c>
      <c r="L3183" s="31" t="s">
        <v>5278</v>
      </c>
      <c r="M3183" s="31" t="s">
        <v>5701</v>
      </c>
      <c r="N3183" s="31"/>
      <c r="O3183" s="31" t="s">
        <v>14125</v>
      </c>
      <c r="P3183" s="31" t="s">
        <v>14121</v>
      </c>
      <c r="Q3183" s="31" t="s">
        <v>8608</v>
      </c>
    </row>
    <row r="3184" spans="1:17" hidden="1" x14ac:dyDescent="0.2">
      <c r="A3184" s="31" t="s">
        <v>14773</v>
      </c>
      <c r="B3184" s="31" t="s">
        <v>14362</v>
      </c>
      <c r="C3184" s="31" t="s">
        <v>14774</v>
      </c>
      <c r="D3184" s="31" t="s">
        <v>3948</v>
      </c>
      <c r="E3184" s="31" t="s">
        <v>14144</v>
      </c>
      <c r="F3184" s="31"/>
      <c r="G3184" s="47">
        <v>60</v>
      </c>
      <c r="H3184" s="33">
        <v>0</v>
      </c>
      <c r="I3184" s="31" t="s">
        <v>9470</v>
      </c>
      <c r="J3184" s="31" t="s">
        <v>9471</v>
      </c>
      <c r="K3184" s="31" t="s">
        <v>5164</v>
      </c>
      <c r="L3184" s="31" t="s">
        <v>5278</v>
      </c>
      <c r="M3184" s="31" t="s">
        <v>5687</v>
      </c>
      <c r="N3184" s="31"/>
      <c r="O3184" s="31" t="s">
        <v>14125</v>
      </c>
      <c r="P3184" s="31" t="s">
        <v>14121</v>
      </c>
      <c r="Q3184" s="31" t="s">
        <v>8608</v>
      </c>
    </row>
    <row r="3185" spans="1:17" hidden="1" x14ac:dyDescent="0.2">
      <c r="A3185" s="31" t="s">
        <v>14775</v>
      </c>
      <c r="B3185" s="31" t="s">
        <v>14362</v>
      </c>
      <c r="C3185" s="31" t="s">
        <v>14776</v>
      </c>
      <c r="D3185" s="31" t="s">
        <v>3948</v>
      </c>
      <c r="E3185" s="31" t="s">
        <v>14144</v>
      </c>
      <c r="F3185" s="31"/>
      <c r="G3185" s="47">
        <v>60</v>
      </c>
      <c r="H3185" s="33">
        <v>0</v>
      </c>
      <c r="I3185" s="31" t="s">
        <v>5276</v>
      </c>
      <c r="J3185" s="31" t="s">
        <v>5277</v>
      </c>
      <c r="K3185" s="31" t="s">
        <v>5164</v>
      </c>
      <c r="L3185" s="31" t="s">
        <v>5278</v>
      </c>
      <c r="M3185" s="31" t="s">
        <v>5701</v>
      </c>
      <c r="N3185" s="31"/>
      <c r="O3185" s="31" t="s">
        <v>14125</v>
      </c>
      <c r="P3185" s="31" t="s">
        <v>14121</v>
      </c>
      <c r="Q3185" s="31" t="s">
        <v>8608</v>
      </c>
    </row>
    <row r="3186" spans="1:17" hidden="1" x14ac:dyDescent="0.2">
      <c r="A3186" s="31" t="s">
        <v>14777</v>
      </c>
      <c r="B3186" s="31" t="s">
        <v>14362</v>
      </c>
      <c r="C3186" s="31" t="s">
        <v>14778</v>
      </c>
      <c r="D3186" s="31" t="s">
        <v>3948</v>
      </c>
      <c r="E3186" s="31" t="s">
        <v>14144</v>
      </c>
      <c r="F3186" s="31"/>
      <c r="G3186" s="47">
        <v>60</v>
      </c>
      <c r="H3186" s="33">
        <v>0</v>
      </c>
      <c r="I3186" s="31" t="s">
        <v>5276</v>
      </c>
      <c r="J3186" s="31" t="s">
        <v>5277</v>
      </c>
      <c r="K3186" s="31" t="s">
        <v>5164</v>
      </c>
      <c r="L3186" s="31" t="s">
        <v>5278</v>
      </c>
      <c r="M3186" s="31" t="s">
        <v>5616</v>
      </c>
      <c r="N3186" s="31"/>
      <c r="O3186" s="31" t="s">
        <v>14125</v>
      </c>
      <c r="P3186" s="31" t="s">
        <v>14121</v>
      </c>
      <c r="Q3186" s="31" t="s">
        <v>8608</v>
      </c>
    </row>
    <row r="3187" spans="1:17" hidden="1" x14ac:dyDescent="0.2">
      <c r="A3187" s="31" t="s">
        <v>14779</v>
      </c>
      <c r="B3187" s="31" t="s">
        <v>14362</v>
      </c>
      <c r="C3187" s="31" t="s">
        <v>14780</v>
      </c>
      <c r="D3187" s="31" t="s">
        <v>3948</v>
      </c>
      <c r="E3187" s="31" t="s">
        <v>14144</v>
      </c>
      <c r="F3187" s="31"/>
      <c r="G3187" s="47">
        <v>60</v>
      </c>
      <c r="H3187" s="33">
        <v>0</v>
      </c>
      <c r="I3187" s="31" t="s">
        <v>9470</v>
      </c>
      <c r="J3187" s="31" t="s">
        <v>9471</v>
      </c>
      <c r="K3187" s="31" t="s">
        <v>5164</v>
      </c>
      <c r="L3187" s="31" t="s">
        <v>5278</v>
      </c>
      <c r="M3187" s="31" t="s">
        <v>5446</v>
      </c>
      <c r="N3187" s="31"/>
      <c r="O3187" s="31" t="s">
        <v>14125</v>
      </c>
      <c r="P3187" s="31" t="s">
        <v>14121</v>
      </c>
      <c r="Q3187" s="31" t="s">
        <v>8608</v>
      </c>
    </row>
    <row r="3188" spans="1:17" hidden="1" x14ac:dyDescent="0.2">
      <c r="A3188" s="31" t="s">
        <v>14781</v>
      </c>
      <c r="B3188" s="31" t="s">
        <v>14362</v>
      </c>
      <c r="C3188" s="31" t="s">
        <v>14782</v>
      </c>
      <c r="D3188" s="31" t="s">
        <v>3948</v>
      </c>
      <c r="E3188" s="31" t="s">
        <v>14144</v>
      </c>
      <c r="F3188" s="31"/>
      <c r="G3188" s="47">
        <v>60</v>
      </c>
      <c r="H3188" s="33">
        <v>0</v>
      </c>
      <c r="I3188" s="31" t="s">
        <v>5276</v>
      </c>
      <c r="J3188" s="31" t="s">
        <v>5277</v>
      </c>
      <c r="K3188" s="31" t="s">
        <v>5164</v>
      </c>
      <c r="L3188" s="31" t="s">
        <v>5278</v>
      </c>
      <c r="M3188" s="31" t="s">
        <v>5354</v>
      </c>
      <c r="N3188" s="31"/>
      <c r="O3188" s="31" t="s">
        <v>14125</v>
      </c>
      <c r="P3188" s="31" t="s">
        <v>14121</v>
      </c>
      <c r="Q3188" s="31" t="s">
        <v>8608</v>
      </c>
    </row>
    <row r="3189" spans="1:17" hidden="1" x14ac:dyDescent="0.2">
      <c r="A3189" s="31" t="s">
        <v>14783</v>
      </c>
      <c r="B3189" s="31" t="s">
        <v>14362</v>
      </c>
      <c r="C3189" s="31" t="s">
        <v>14784</v>
      </c>
      <c r="D3189" s="31" t="s">
        <v>3948</v>
      </c>
      <c r="E3189" s="31" t="s">
        <v>14144</v>
      </c>
      <c r="F3189" s="31"/>
      <c r="G3189" s="47">
        <v>60</v>
      </c>
      <c r="H3189" s="33">
        <v>0</v>
      </c>
      <c r="I3189" s="31" t="s">
        <v>9470</v>
      </c>
      <c r="J3189" s="31" t="s">
        <v>9471</v>
      </c>
      <c r="K3189" s="31" t="s">
        <v>5164</v>
      </c>
      <c r="L3189" s="31" t="s">
        <v>5278</v>
      </c>
      <c r="M3189" s="31" t="s">
        <v>5687</v>
      </c>
      <c r="N3189" s="31"/>
      <c r="O3189" s="31" t="s">
        <v>14125</v>
      </c>
      <c r="P3189" s="31" t="s">
        <v>14121</v>
      </c>
      <c r="Q3189" s="31" t="s">
        <v>8608</v>
      </c>
    </row>
    <row r="3190" spans="1:17" hidden="1" x14ac:dyDescent="0.2">
      <c r="A3190" s="31" t="s">
        <v>14785</v>
      </c>
      <c r="B3190" s="31" t="s">
        <v>14356</v>
      </c>
      <c r="C3190" s="31" t="s">
        <v>14786</v>
      </c>
      <c r="D3190" s="31"/>
      <c r="E3190" s="31" t="s">
        <v>14123</v>
      </c>
      <c r="F3190" s="31" t="s">
        <v>3948</v>
      </c>
      <c r="G3190" s="47">
        <v>60</v>
      </c>
      <c r="H3190" s="33">
        <v>0</v>
      </c>
      <c r="I3190" s="31" t="s">
        <v>5252</v>
      </c>
      <c r="J3190" s="31" t="s">
        <v>5253</v>
      </c>
      <c r="K3190" s="31" t="s">
        <v>5164</v>
      </c>
      <c r="L3190" s="31" t="s">
        <v>5165</v>
      </c>
      <c r="M3190" s="31" t="s">
        <v>5569</v>
      </c>
      <c r="N3190" s="31"/>
      <c r="O3190" s="31" t="s">
        <v>14125</v>
      </c>
      <c r="P3190" s="31" t="s">
        <v>14121</v>
      </c>
      <c r="Q3190" s="31" t="s">
        <v>5168</v>
      </c>
    </row>
    <row r="3191" spans="1:17" hidden="1" x14ac:dyDescent="0.2">
      <c r="A3191" s="31" t="s">
        <v>14787</v>
      </c>
      <c r="B3191" s="31" t="s">
        <v>14356</v>
      </c>
      <c r="C3191" s="31" t="s">
        <v>14788</v>
      </c>
      <c r="D3191" s="31"/>
      <c r="E3191" s="31" t="s">
        <v>14123</v>
      </c>
      <c r="F3191" s="31" t="s">
        <v>3948</v>
      </c>
      <c r="G3191" s="47">
        <v>60</v>
      </c>
      <c r="H3191" s="33">
        <v>0</v>
      </c>
      <c r="I3191" s="31" t="s">
        <v>5179</v>
      </c>
      <c r="J3191" s="31" t="s">
        <v>5180</v>
      </c>
      <c r="K3191" s="31" t="s">
        <v>5164</v>
      </c>
      <c r="L3191" s="31" t="s">
        <v>5165</v>
      </c>
      <c r="M3191" s="31" t="s">
        <v>5361</v>
      </c>
      <c r="N3191" s="31" t="s">
        <v>7519</v>
      </c>
      <c r="O3191" s="31" t="s">
        <v>14125</v>
      </c>
      <c r="P3191" s="31" t="s">
        <v>14121</v>
      </c>
      <c r="Q3191" s="31" t="s">
        <v>5168</v>
      </c>
    </row>
    <row r="3192" spans="1:17" hidden="1" x14ac:dyDescent="0.2">
      <c r="A3192" s="31" t="s">
        <v>14789</v>
      </c>
      <c r="B3192" s="31" t="s">
        <v>14362</v>
      </c>
      <c r="C3192" s="31" t="s">
        <v>14790</v>
      </c>
      <c r="D3192" s="31" t="s">
        <v>3948</v>
      </c>
      <c r="E3192" s="31" t="s">
        <v>14144</v>
      </c>
      <c r="F3192" s="31"/>
      <c r="G3192" s="47">
        <v>60</v>
      </c>
      <c r="H3192" s="33">
        <v>0</v>
      </c>
      <c r="I3192" s="31" t="s">
        <v>9470</v>
      </c>
      <c r="J3192" s="31" t="s">
        <v>9471</v>
      </c>
      <c r="K3192" s="31" t="s">
        <v>5164</v>
      </c>
      <c r="L3192" s="31" t="s">
        <v>5278</v>
      </c>
      <c r="M3192" s="31" t="s">
        <v>5446</v>
      </c>
      <c r="N3192" s="31"/>
      <c r="O3192" s="31" t="s">
        <v>14125</v>
      </c>
      <c r="P3192" s="31" t="s">
        <v>14121</v>
      </c>
      <c r="Q3192" s="31" t="s">
        <v>8608</v>
      </c>
    </row>
    <row r="3193" spans="1:17" hidden="1" x14ac:dyDescent="0.2">
      <c r="A3193" s="31" t="s">
        <v>14791</v>
      </c>
      <c r="B3193" s="31" t="s">
        <v>14362</v>
      </c>
      <c r="C3193" s="31" t="s">
        <v>14792</v>
      </c>
      <c r="D3193" s="31" t="s">
        <v>3948</v>
      </c>
      <c r="E3193" s="31" t="s">
        <v>14144</v>
      </c>
      <c r="F3193" s="31"/>
      <c r="G3193" s="47">
        <v>60</v>
      </c>
      <c r="H3193" s="33">
        <v>0</v>
      </c>
      <c r="I3193" s="31" t="s">
        <v>5276</v>
      </c>
      <c r="J3193" s="31" t="s">
        <v>5277</v>
      </c>
      <c r="K3193" s="31" t="s">
        <v>5164</v>
      </c>
      <c r="L3193" s="31" t="s">
        <v>5278</v>
      </c>
      <c r="M3193" s="31" t="s">
        <v>5701</v>
      </c>
      <c r="N3193" s="31"/>
      <c r="O3193" s="31" t="s">
        <v>14125</v>
      </c>
      <c r="P3193" s="31" t="s">
        <v>14121</v>
      </c>
      <c r="Q3193" s="31" t="s">
        <v>8608</v>
      </c>
    </row>
    <row r="3194" spans="1:17" hidden="1" x14ac:dyDescent="0.2">
      <c r="A3194" s="31" t="s">
        <v>14793</v>
      </c>
      <c r="B3194" s="31" t="s">
        <v>14362</v>
      </c>
      <c r="C3194" s="31" t="s">
        <v>14794</v>
      </c>
      <c r="D3194" s="31" t="s">
        <v>3948</v>
      </c>
      <c r="E3194" s="31" t="s">
        <v>14144</v>
      </c>
      <c r="F3194" s="31"/>
      <c r="G3194" s="47">
        <v>60</v>
      </c>
      <c r="H3194" s="33">
        <v>0</v>
      </c>
      <c r="I3194" s="31" t="s">
        <v>5288</v>
      </c>
      <c r="J3194" s="31" t="s">
        <v>5289</v>
      </c>
      <c r="K3194" s="31" t="s">
        <v>5164</v>
      </c>
      <c r="L3194" s="31" t="s">
        <v>5278</v>
      </c>
      <c r="M3194" s="31" t="s">
        <v>5673</v>
      </c>
      <c r="N3194" s="31"/>
      <c r="O3194" s="31" t="s">
        <v>14125</v>
      </c>
      <c r="P3194" s="31" t="s">
        <v>14121</v>
      </c>
      <c r="Q3194" s="31" t="s">
        <v>8608</v>
      </c>
    </row>
    <row r="3195" spans="1:17" hidden="1" x14ac:dyDescent="0.2">
      <c r="A3195" s="31" t="s">
        <v>14795</v>
      </c>
      <c r="B3195" s="31" t="s">
        <v>14362</v>
      </c>
      <c r="C3195" s="31" t="s">
        <v>14796</v>
      </c>
      <c r="D3195" s="31" t="s">
        <v>3948</v>
      </c>
      <c r="E3195" s="31" t="s">
        <v>14144</v>
      </c>
      <c r="F3195" s="31"/>
      <c r="G3195" s="47">
        <v>60</v>
      </c>
      <c r="H3195" s="33">
        <v>0</v>
      </c>
      <c r="I3195" s="31" t="s">
        <v>5276</v>
      </c>
      <c r="J3195" s="31" t="s">
        <v>5277</v>
      </c>
      <c r="K3195" s="31" t="s">
        <v>5164</v>
      </c>
      <c r="L3195" s="31" t="s">
        <v>5278</v>
      </c>
      <c r="M3195" s="31" t="s">
        <v>5609</v>
      </c>
      <c r="N3195" s="31"/>
      <c r="O3195" s="31" t="s">
        <v>14125</v>
      </c>
      <c r="P3195" s="31" t="s">
        <v>14121</v>
      </c>
      <c r="Q3195" s="31" t="s">
        <v>8608</v>
      </c>
    </row>
    <row r="3196" spans="1:17" hidden="1" x14ac:dyDescent="0.2">
      <c r="A3196" s="31" t="s">
        <v>14797</v>
      </c>
      <c r="B3196" s="31" t="s">
        <v>14362</v>
      </c>
      <c r="C3196" s="31" t="s">
        <v>14798</v>
      </c>
      <c r="D3196" s="31" t="s">
        <v>3948</v>
      </c>
      <c r="E3196" s="31" t="s">
        <v>14144</v>
      </c>
      <c r="F3196" s="31"/>
      <c r="G3196" s="47">
        <v>60</v>
      </c>
      <c r="H3196" s="33">
        <v>0</v>
      </c>
      <c r="I3196" s="31" t="s">
        <v>9470</v>
      </c>
      <c r="J3196" s="31" t="s">
        <v>9471</v>
      </c>
      <c r="K3196" s="31" t="s">
        <v>5164</v>
      </c>
      <c r="L3196" s="31" t="s">
        <v>5278</v>
      </c>
      <c r="M3196" s="31" t="s">
        <v>5446</v>
      </c>
      <c r="N3196" s="31"/>
      <c r="O3196" s="31" t="s">
        <v>14125</v>
      </c>
      <c r="P3196" s="31" t="s">
        <v>14121</v>
      </c>
      <c r="Q3196" s="31" t="s">
        <v>8608</v>
      </c>
    </row>
    <row r="3197" spans="1:17" hidden="1" x14ac:dyDescent="0.2">
      <c r="A3197" s="31" t="s">
        <v>14799</v>
      </c>
      <c r="B3197" s="31" t="s">
        <v>14362</v>
      </c>
      <c r="C3197" s="31" t="s">
        <v>14800</v>
      </c>
      <c r="D3197" s="31" t="s">
        <v>3948</v>
      </c>
      <c r="E3197" s="31" t="s">
        <v>14144</v>
      </c>
      <c r="F3197" s="31"/>
      <c r="G3197" s="47">
        <v>60</v>
      </c>
      <c r="H3197" s="33">
        <v>0</v>
      </c>
      <c r="I3197" s="31" t="s">
        <v>5276</v>
      </c>
      <c r="J3197" s="31" t="s">
        <v>5277</v>
      </c>
      <c r="K3197" s="31" t="s">
        <v>5164</v>
      </c>
      <c r="L3197" s="31" t="s">
        <v>5278</v>
      </c>
      <c r="M3197" s="31" t="s">
        <v>5616</v>
      </c>
      <c r="N3197" s="31"/>
      <c r="O3197" s="31" t="s">
        <v>14125</v>
      </c>
      <c r="P3197" s="31" t="s">
        <v>14121</v>
      </c>
      <c r="Q3197" s="31" t="s">
        <v>8608</v>
      </c>
    </row>
    <row r="3198" spans="1:17" hidden="1" x14ac:dyDescent="0.2">
      <c r="A3198" s="31" t="s">
        <v>14801</v>
      </c>
      <c r="B3198" s="31" t="s">
        <v>14362</v>
      </c>
      <c r="C3198" s="31" t="s">
        <v>14802</v>
      </c>
      <c r="D3198" s="31" t="s">
        <v>3948</v>
      </c>
      <c r="E3198" s="31" t="s">
        <v>14144</v>
      </c>
      <c r="F3198" s="31"/>
      <c r="G3198" s="47">
        <v>60</v>
      </c>
      <c r="H3198" s="33">
        <v>0</v>
      </c>
      <c r="I3198" s="31" t="s">
        <v>5276</v>
      </c>
      <c r="J3198" s="31" t="s">
        <v>5277</v>
      </c>
      <c r="K3198" s="31" t="s">
        <v>5164</v>
      </c>
      <c r="L3198" s="31" t="s">
        <v>5278</v>
      </c>
      <c r="M3198" s="31" t="s">
        <v>5616</v>
      </c>
      <c r="N3198" s="31"/>
      <c r="O3198" s="31" t="s">
        <v>14125</v>
      </c>
      <c r="P3198" s="31" t="s">
        <v>14121</v>
      </c>
      <c r="Q3198" s="31" t="s">
        <v>8608</v>
      </c>
    </row>
    <row r="3199" spans="1:17" hidden="1" x14ac:dyDescent="0.2">
      <c r="A3199" s="31" t="s">
        <v>14803</v>
      </c>
      <c r="B3199" s="31" t="s">
        <v>14359</v>
      </c>
      <c r="C3199" s="31" t="s">
        <v>14804</v>
      </c>
      <c r="D3199" s="31" t="s">
        <v>3948</v>
      </c>
      <c r="E3199" s="31" t="s">
        <v>14144</v>
      </c>
      <c r="F3199" s="31"/>
      <c r="G3199" s="47">
        <v>60</v>
      </c>
      <c r="H3199" s="33">
        <v>0</v>
      </c>
      <c r="I3199" s="31" t="s">
        <v>5288</v>
      </c>
      <c r="J3199" s="31" t="s">
        <v>5289</v>
      </c>
      <c r="K3199" s="31" t="s">
        <v>5164</v>
      </c>
      <c r="L3199" s="31" t="s">
        <v>5278</v>
      </c>
      <c r="M3199" s="31" t="s">
        <v>5819</v>
      </c>
      <c r="N3199" s="31"/>
      <c r="O3199" s="31" t="s">
        <v>14125</v>
      </c>
      <c r="P3199" s="31" t="s">
        <v>14121</v>
      </c>
      <c r="Q3199" s="31" t="s">
        <v>8608</v>
      </c>
    </row>
    <row r="3200" spans="1:17" hidden="1" x14ac:dyDescent="0.2">
      <c r="A3200" s="31" t="s">
        <v>14805</v>
      </c>
      <c r="B3200" s="31" t="s">
        <v>14362</v>
      </c>
      <c r="C3200" s="31" t="s">
        <v>14806</v>
      </c>
      <c r="D3200" s="31" t="s">
        <v>3948</v>
      </c>
      <c r="E3200" s="31" t="s">
        <v>14144</v>
      </c>
      <c r="F3200" s="31"/>
      <c r="G3200" s="47">
        <v>60</v>
      </c>
      <c r="H3200" s="33">
        <v>0</v>
      </c>
      <c r="I3200" s="31" t="s">
        <v>5288</v>
      </c>
      <c r="J3200" s="31" t="s">
        <v>5289</v>
      </c>
      <c r="K3200" s="31" t="s">
        <v>5164</v>
      </c>
      <c r="L3200" s="31" t="s">
        <v>5278</v>
      </c>
      <c r="M3200" s="31" t="s">
        <v>5673</v>
      </c>
      <c r="N3200" s="31"/>
      <c r="O3200" s="31" t="s">
        <v>14125</v>
      </c>
      <c r="P3200" s="31" t="s">
        <v>14121</v>
      </c>
      <c r="Q3200" s="31" t="s">
        <v>8608</v>
      </c>
    </row>
    <row r="3201" spans="1:17" hidden="1" x14ac:dyDescent="0.2">
      <c r="A3201" s="31" t="s">
        <v>14807</v>
      </c>
      <c r="B3201" s="31" t="s">
        <v>14362</v>
      </c>
      <c r="C3201" s="31" t="s">
        <v>14808</v>
      </c>
      <c r="D3201" s="31" t="s">
        <v>3948</v>
      </c>
      <c r="E3201" s="31" t="s">
        <v>14144</v>
      </c>
      <c r="F3201" s="31"/>
      <c r="G3201" s="47">
        <v>60</v>
      </c>
      <c r="H3201" s="33">
        <v>0</v>
      </c>
      <c r="I3201" s="31" t="s">
        <v>9470</v>
      </c>
      <c r="J3201" s="31" t="s">
        <v>9471</v>
      </c>
      <c r="K3201" s="31" t="s">
        <v>5164</v>
      </c>
      <c r="L3201" s="31" t="s">
        <v>5278</v>
      </c>
      <c r="M3201" s="31" t="s">
        <v>5446</v>
      </c>
      <c r="N3201" s="31"/>
      <c r="O3201" s="31" t="s">
        <v>14125</v>
      </c>
      <c r="P3201" s="31" t="s">
        <v>14121</v>
      </c>
      <c r="Q3201" s="31" t="s">
        <v>8608</v>
      </c>
    </row>
    <row r="3202" spans="1:17" hidden="1" x14ac:dyDescent="0.2">
      <c r="A3202" s="31" t="s">
        <v>14809</v>
      </c>
      <c r="B3202" s="31" t="s">
        <v>14362</v>
      </c>
      <c r="C3202" s="31" t="s">
        <v>14810</v>
      </c>
      <c r="D3202" s="31" t="s">
        <v>3948</v>
      </c>
      <c r="E3202" s="31" t="s">
        <v>14144</v>
      </c>
      <c r="F3202" s="31"/>
      <c r="G3202" s="47">
        <v>60</v>
      </c>
      <c r="H3202" s="33">
        <v>0</v>
      </c>
      <c r="I3202" s="31" t="s">
        <v>5276</v>
      </c>
      <c r="J3202" s="31" t="s">
        <v>5277</v>
      </c>
      <c r="K3202" s="31" t="s">
        <v>5164</v>
      </c>
      <c r="L3202" s="31" t="s">
        <v>5278</v>
      </c>
      <c r="M3202" s="31" t="s">
        <v>5616</v>
      </c>
      <c r="N3202" s="31"/>
      <c r="O3202" s="31" t="s">
        <v>14125</v>
      </c>
      <c r="P3202" s="31" t="s">
        <v>14121</v>
      </c>
      <c r="Q3202" s="31" t="s">
        <v>8608</v>
      </c>
    </row>
    <row r="3203" spans="1:17" hidden="1" x14ac:dyDescent="0.2">
      <c r="A3203" s="31" t="s">
        <v>14811</v>
      </c>
      <c r="B3203" s="31" t="s">
        <v>14362</v>
      </c>
      <c r="C3203" s="31" t="s">
        <v>14812</v>
      </c>
      <c r="D3203" s="31" t="s">
        <v>3948</v>
      </c>
      <c r="E3203" s="31" t="s">
        <v>14144</v>
      </c>
      <c r="F3203" s="31"/>
      <c r="G3203" s="47">
        <v>60</v>
      </c>
      <c r="H3203" s="33">
        <v>0</v>
      </c>
      <c r="I3203" s="31" t="s">
        <v>5276</v>
      </c>
      <c r="J3203" s="31" t="s">
        <v>5277</v>
      </c>
      <c r="K3203" s="31" t="s">
        <v>5164</v>
      </c>
      <c r="L3203" s="31" t="s">
        <v>5278</v>
      </c>
      <c r="M3203" s="31" t="s">
        <v>5616</v>
      </c>
      <c r="N3203" s="31"/>
      <c r="O3203" s="31" t="s">
        <v>14125</v>
      </c>
      <c r="P3203" s="31" t="s">
        <v>14121</v>
      </c>
      <c r="Q3203" s="31" t="s">
        <v>8608</v>
      </c>
    </row>
    <row r="3204" spans="1:17" hidden="1" x14ac:dyDescent="0.2">
      <c r="A3204" s="31" t="s">
        <v>14813</v>
      </c>
      <c r="B3204" s="31" t="s">
        <v>14362</v>
      </c>
      <c r="C3204" s="31" t="s">
        <v>14814</v>
      </c>
      <c r="D3204" s="31" t="s">
        <v>3948</v>
      </c>
      <c r="E3204" s="31" t="s">
        <v>14144</v>
      </c>
      <c r="F3204" s="31"/>
      <c r="G3204" s="47">
        <v>60</v>
      </c>
      <c r="H3204" s="33">
        <v>0</v>
      </c>
      <c r="I3204" s="31" t="s">
        <v>5276</v>
      </c>
      <c r="J3204" s="31" t="s">
        <v>5277</v>
      </c>
      <c r="K3204" s="31" t="s">
        <v>5164</v>
      </c>
      <c r="L3204" s="31" t="s">
        <v>5278</v>
      </c>
      <c r="M3204" s="31" t="s">
        <v>5609</v>
      </c>
      <c r="N3204" s="31"/>
      <c r="O3204" s="31" t="s">
        <v>14125</v>
      </c>
      <c r="P3204" s="31" t="s">
        <v>14121</v>
      </c>
      <c r="Q3204" s="31" t="s">
        <v>8608</v>
      </c>
    </row>
    <row r="3205" spans="1:17" hidden="1" x14ac:dyDescent="0.2">
      <c r="A3205" s="31" t="s">
        <v>14815</v>
      </c>
      <c r="B3205" s="31" t="s">
        <v>14362</v>
      </c>
      <c r="C3205" s="31" t="s">
        <v>14816</v>
      </c>
      <c r="D3205" s="31" t="s">
        <v>3948</v>
      </c>
      <c r="E3205" s="31" t="s">
        <v>14144</v>
      </c>
      <c r="F3205" s="31"/>
      <c r="G3205" s="47">
        <v>60</v>
      </c>
      <c r="H3205" s="33">
        <v>0</v>
      </c>
      <c r="I3205" s="31" t="s">
        <v>5276</v>
      </c>
      <c r="J3205" s="31" t="s">
        <v>5277</v>
      </c>
      <c r="K3205" s="31" t="s">
        <v>5164</v>
      </c>
      <c r="L3205" s="31" t="s">
        <v>5278</v>
      </c>
      <c r="M3205" s="31" t="s">
        <v>5701</v>
      </c>
      <c r="N3205" s="31"/>
      <c r="O3205" s="31" t="s">
        <v>14125</v>
      </c>
      <c r="P3205" s="31" t="s">
        <v>14121</v>
      </c>
      <c r="Q3205" s="31" t="s">
        <v>8608</v>
      </c>
    </row>
    <row r="3206" spans="1:17" hidden="1" x14ac:dyDescent="0.2">
      <c r="A3206" s="31" t="s">
        <v>14817</v>
      </c>
      <c r="B3206" s="31" t="s">
        <v>14362</v>
      </c>
      <c r="C3206" s="31" t="s">
        <v>14818</v>
      </c>
      <c r="D3206" s="31" t="s">
        <v>3948</v>
      </c>
      <c r="E3206" s="31" t="s">
        <v>14144</v>
      </c>
      <c r="F3206" s="31"/>
      <c r="G3206" s="47">
        <v>60</v>
      </c>
      <c r="H3206" s="33">
        <v>0</v>
      </c>
      <c r="I3206" s="31" t="s">
        <v>5276</v>
      </c>
      <c r="J3206" s="31" t="s">
        <v>5277</v>
      </c>
      <c r="K3206" s="31" t="s">
        <v>5164</v>
      </c>
      <c r="L3206" s="31" t="s">
        <v>5278</v>
      </c>
      <c r="M3206" s="31" t="s">
        <v>5701</v>
      </c>
      <c r="N3206" s="31"/>
      <c r="O3206" s="31" t="s">
        <v>14125</v>
      </c>
      <c r="P3206" s="31" t="s">
        <v>14121</v>
      </c>
      <c r="Q3206" s="31" t="s">
        <v>8608</v>
      </c>
    </row>
    <row r="3207" spans="1:17" hidden="1" x14ac:dyDescent="0.2">
      <c r="A3207" s="31" t="s">
        <v>14819</v>
      </c>
      <c r="B3207" s="31" t="s">
        <v>14362</v>
      </c>
      <c r="C3207" s="31" t="s">
        <v>14820</v>
      </c>
      <c r="D3207" s="31" t="s">
        <v>3948</v>
      </c>
      <c r="E3207" s="31" t="s">
        <v>14144</v>
      </c>
      <c r="F3207" s="31"/>
      <c r="G3207" s="47">
        <v>60</v>
      </c>
      <c r="H3207" s="33">
        <v>0</v>
      </c>
      <c r="I3207" s="31" t="s">
        <v>5276</v>
      </c>
      <c r="J3207" s="31" t="s">
        <v>5277</v>
      </c>
      <c r="K3207" s="31" t="s">
        <v>5164</v>
      </c>
      <c r="L3207" s="31" t="s">
        <v>5278</v>
      </c>
      <c r="M3207" s="31" t="s">
        <v>5701</v>
      </c>
      <c r="N3207" s="31"/>
      <c r="O3207" s="31" t="s">
        <v>14125</v>
      </c>
      <c r="P3207" s="31" t="s">
        <v>14121</v>
      </c>
      <c r="Q3207" s="31" t="s">
        <v>8608</v>
      </c>
    </row>
    <row r="3208" spans="1:17" hidden="1" x14ac:dyDescent="0.2">
      <c r="A3208" s="31" t="s">
        <v>14821</v>
      </c>
      <c r="B3208" s="31" t="s">
        <v>14362</v>
      </c>
      <c r="C3208" s="31" t="s">
        <v>14822</v>
      </c>
      <c r="D3208" s="31" t="s">
        <v>3948</v>
      </c>
      <c r="E3208" s="31" t="s">
        <v>14144</v>
      </c>
      <c r="F3208" s="31"/>
      <c r="G3208" s="47">
        <v>60</v>
      </c>
      <c r="H3208" s="33">
        <v>0</v>
      </c>
      <c r="I3208" s="31" t="s">
        <v>5276</v>
      </c>
      <c r="J3208" s="31" t="s">
        <v>5277</v>
      </c>
      <c r="K3208" s="31" t="s">
        <v>5164</v>
      </c>
      <c r="L3208" s="31" t="s">
        <v>5278</v>
      </c>
      <c r="M3208" s="31" t="s">
        <v>5354</v>
      </c>
      <c r="N3208" s="31"/>
      <c r="O3208" s="31" t="s">
        <v>14125</v>
      </c>
      <c r="P3208" s="31" t="s">
        <v>14121</v>
      </c>
      <c r="Q3208" s="31" t="s">
        <v>8608</v>
      </c>
    </row>
    <row r="3209" spans="1:17" hidden="1" x14ac:dyDescent="0.2">
      <c r="A3209" s="31" t="s">
        <v>14823</v>
      </c>
      <c r="B3209" s="31" t="s">
        <v>14362</v>
      </c>
      <c r="C3209" s="31" t="s">
        <v>14824</v>
      </c>
      <c r="D3209" s="31" t="s">
        <v>3948</v>
      </c>
      <c r="E3209" s="31" t="s">
        <v>14144</v>
      </c>
      <c r="F3209" s="31"/>
      <c r="G3209" s="47">
        <v>60</v>
      </c>
      <c r="H3209" s="33">
        <v>0</v>
      </c>
      <c r="I3209" s="31" t="s">
        <v>5276</v>
      </c>
      <c r="J3209" s="31" t="s">
        <v>5277</v>
      </c>
      <c r="K3209" s="31" t="s">
        <v>5164</v>
      </c>
      <c r="L3209" s="31" t="s">
        <v>5278</v>
      </c>
      <c r="M3209" s="31" t="s">
        <v>5701</v>
      </c>
      <c r="N3209" s="31"/>
      <c r="O3209" s="31" t="s">
        <v>14125</v>
      </c>
      <c r="P3209" s="31" t="s">
        <v>14121</v>
      </c>
      <c r="Q3209" s="31" t="s">
        <v>8608</v>
      </c>
    </row>
    <row r="3210" spans="1:17" hidden="1" x14ac:dyDescent="0.2">
      <c r="A3210" s="31" t="s">
        <v>14825</v>
      </c>
      <c r="B3210" s="31" t="s">
        <v>14362</v>
      </c>
      <c r="C3210" s="31" t="s">
        <v>14826</v>
      </c>
      <c r="D3210" s="31" t="s">
        <v>3948</v>
      </c>
      <c r="E3210" s="31" t="s">
        <v>14144</v>
      </c>
      <c r="F3210" s="31"/>
      <c r="G3210" s="47">
        <v>60</v>
      </c>
      <c r="H3210" s="33">
        <v>0</v>
      </c>
      <c r="I3210" s="31" t="s">
        <v>5276</v>
      </c>
      <c r="J3210" s="31" t="s">
        <v>5277</v>
      </c>
      <c r="K3210" s="31" t="s">
        <v>5164</v>
      </c>
      <c r="L3210" s="31" t="s">
        <v>5278</v>
      </c>
      <c r="M3210" s="31" t="s">
        <v>5701</v>
      </c>
      <c r="N3210" s="31"/>
      <c r="O3210" s="31" t="s">
        <v>14125</v>
      </c>
      <c r="P3210" s="31" t="s">
        <v>14121</v>
      </c>
      <c r="Q3210" s="31" t="s">
        <v>8608</v>
      </c>
    </row>
    <row r="3211" spans="1:17" hidden="1" x14ac:dyDescent="0.2">
      <c r="A3211" s="31" t="s">
        <v>14827</v>
      </c>
      <c r="B3211" s="31" t="s">
        <v>14362</v>
      </c>
      <c r="C3211" s="31" t="s">
        <v>14828</v>
      </c>
      <c r="D3211" s="31" t="s">
        <v>3948</v>
      </c>
      <c r="E3211" s="31" t="s">
        <v>14144</v>
      </c>
      <c r="F3211" s="31"/>
      <c r="G3211" s="47">
        <v>60</v>
      </c>
      <c r="H3211" s="33">
        <v>0</v>
      </c>
      <c r="I3211" s="31" t="s">
        <v>5276</v>
      </c>
      <c r="J3211" s="31" t="s">
        <v>5277</v>
      </c>
      <c r="K3211" s="31" t="s">
        <v>5164</v>
      </c>
      <c r="L3211" s="31" t="s">
        <v>5278</v>
      </c>
      <c r="M3211" s="31" t="s">
        <v>5616</v>
      </c>
      <c r="N3211" s="31"/>
      <c r="O3211" s="31" t="s">
        <v>14125</v>
      </c>
      <c r="P3211" s="31" t="s">
        <v>14121</v>
      </c>
      <c r="Q3211" s="31" t="s">
        <v>8608</v>
      </c>
    </row>
    <row r="3212" spans="1:17" hidden="1" x14ac:dyDescent="0.2">
      <c r="A3212" s="31" t="s">
        <v>14829</v>
      </c>
      <c r="B3212" s="31" t="s">
        <v>14362</v>
      </c>
      <c r="C3212" s="31" t="s">
        <v>14830</v>
      </c>
      <c r="D3212" s="31" t="s">
        <v>3948</v>
      </c>
      <c r="E3212" s="31" t="s">
        <v>14144</v>
      </c>
      <c r="F3212" s="31"/>
      <c r="G3212" s="47">
        <v>60</v>
      </c>
      <c r="H3212" s="33">
        <v>0</v>
      </c>
      <c r="I3212" s="31" t="s">
        <v>9470</v>
      </c>
      <c r="J3212" s="31" t="s">
        <v>9471</v>
      </c>
      <c r="K3212" s="31" t="s">
        <v>5164</v>
      </c>
      <c r="L3212" s="31" t="s">
        <v>5278</v>
      </c>
      <c r="M3212" s="31" t="s">
        <v>5279</v>
      </c>
      <c r="N3212" s="31"/>
      <c r="O3212" s="31" t="s">
        <v>14125</v>
      </c>
      <c r="P3212" s="31" t="s">
        <v>14121</v>
      </c>
      <c r="Q3212" s="31" t="s">
        <v>8608</v>
      </c>
    </row>
    <row r="3213" spans="1:17" hidden="1" x14ac:dyDescent="0.2">
      <c r="A3213" s="31" t="s">
        <v>14831</v>
      </c>
      <c r="B3213" s="31" t="s">
        <v>14362</v>
      </c>
      <c r="C3213" s="31" t="s">
        <v>14832</v>
      </c>
      <c r="D3213" s="31" t="s">
        <v>3948</v>
      </c>
      <c r="E3213" s="31" t="s">
        <v>14144</v>
      </c>
      <c r="F3213" s="31"/>
      <c r="G3213" s="47">
        <v>60</v>
      </c>
      <c r="H3213" s="33">
        <v>0</v>
      </c>
      <c r="I3213" s="31" t="s">
        <v>5288</v>
      </c>
      <c r="J3213" s="31" t="s">
        <v>5289</v>
      </c>
      <c r="K3213" s="31" t="s">
        <v>5164</v>
      </c>
      <c r="L3213" s="31" t="s">
        <v>5278</v>
      </c>
      <c r="M3213" s="31" t="s">
        <v>5290</v>
      </c>
      <c r="N3213" s="31"/>
      <c r="O3213" s="31" t="s">
        <v>14125</v>
      </c>
      <c r="P3213" s="31" t="s">
        <v>14121</v>
      </c>
      <c r="Q3213" s="31" t="s">
        <v>8608</v>
      </c>
    </row>
    <row r="3214" spans="1:17" hidden="1" x14ac:dyDescent="0.2">
      <c r="A3214" s="31" t="s">
        <v>14833</v>
      </c>
      <c r="B3214" s="31" t="s">
        <v>14362</v>
      </c>
      <c r="C3214" s="31" t="s">
        <v>14834</v>
      </c>
      <c r="D3214" s="31" t="s">
        <v>3948</v>
      </c>
      <c r="E3214" s="31" t="s">
        <v>14144</v>
      </c>
      <c r="F3214" s="31"/>
      <c r="G3214" s="47">
        <v>60</v>
      </c>
      <c r="H3214" s="33">
        <v>0</v>
      </c>
      <c r="I3214" s="31" t="s">
        <v>5276</v>
      </c>
      <c r="J3214" s="31" t="s">
        <v>5277</v>
      </c>
      <c r="K3214" s="31" t="s">
        <v>5164</v>
      </c>
      <c r="L3214" s="31" t="s">
        <v>5278</v>
      </c>
      <c r="M3214" s="31" t="s">
        <v>5354</v>
      </c>
      <c r="N3214" s="31"/>
      <c r="O3214" s="31" t="s">
        <v>14125</v>
      </c>
      <c r="P3214" s="31" t="s">
        <v>14121</v>
      </c>
      <c r="Q3214" s="31" t="s">
        <v>8608</v>
      </c>
    </row>
    <row r="3215" spans="1:17" hidden="1" x14ac:dyDescent="0.2">
      <c r="A3215" s="31" t="s">
        <v>14835</v>
      </c>
      <c r="B3215" s="31" t="s">
        <v>14362</v>
      </c>
      <c r="C3215" s="31" t="s">
        <v>14836</v>
      </c>
      <c r="D3215" s="31" t="s">
        <v>3948</v>
      </c>
      <c r="E3215" s="31" t="s">
        <v>14144</v>
      </c>
      <c r="F3215" s="31"/>
      <c r="G3215" s="47">
        <v>60</v>
      </c>
      <c r="H3215" s="33">
        <v>0</v>
      </c>
      <c r="I3215" s="31" t="s">
        <v>5288</v>
      </c>
      <c r="J3215" s="31" t="s">
        <v>5289</v>
      </c>
      <c r="K3215" s="31" t="s">
        <v>5164</v>
      </c>
      <c r="L3215" s="31" t="s">
        <v>5278</v>
      </c>
      <c r="M3215" s="31" t="s">
        <v>5290</v>
      </c>
      <c r="N3215" s="31"/>
      <c r="O3215" s="31" t="s">
        <v>14125</v>
      </c>
      <c r="P3215" s="31" t="s">
        <v>14121</v>
      </c>
      <c r="Q3215" s="31" t="s">
        <v>8608</v>
      </c>
    </row>
    <row r="3216" spans="1:17" hidden="1" x14ac:dyDescent="0.2">
      <c r="A3216" s="31" t="s">
        <v>14837</v>
      </c>
      <c r="B3216" s="31" t="s">
        <v>14362</v>
      </c>
      <c r="C3216" s="31" t="s">
        <v>14838</v>
      </c>
      <c r="D3216" s="31" t="s">
        <v>3948</v>
      </c>
      <c r="E3216" s="31" t="s">
        <v>14144</v>
      </c>
      <c r="F3216" s="31"/>
      <c r="G3216" s="47">
        <v>60</v>
      </c>
      <c r="H3216" s="33">
        <v>0</v>
      </c>
      <c r="I3216" s="31" t="s">
        <v>5276</v>
      </c>
      <c r="J3216" s="31" t="s">
        <v>5277</v>
      </c>
      <c r="K3216" s="31" t="s">
        <v>5164</v>
      </c>
      <c r="L3216" s="31" t="s">
        <v>5278</v>
      </c>
      <c r="M3216" s="31" t="s">
        <v>5609</v>
      </c>
      <c r="N3216" s="31"/>
      <c r="O3216" s="31" t="s">
        <v>14125</v>
      </c>
      <c r="P3216" s="31" t="s">
        <v>14121</v>
      </c>
      <c r="Q3216" s="31" t="s">
        <v>8608</v>
      </c>
    </row>
    <row r="3217" spans="1:17" hidden="1" x14ac:dyDescent="0.2">
      <c r="A3217" s="31" t="s">
        <v>14839</v>
      </c>
      <c r="B3217" s="31" t="s">
        <v>14362</v>
      </c>
      <c r="C3217" s="31" t="s">
        <v>14840</v>
      </c>
      <c r="D3217" s="31" t="s">
        <v>3948</v>
      </c>
      <c r="E3217" s="31" t="s">
        <v>14144</v>
      </c>
      <c r="F3217" s="31"/>
      <c r="G3217" s="47">
        <v>60</v>
      </c>
      <c r="H3217" s="33">
        <v>0</v>
      </c>
      <c r="I3217" s="31" t="s">
        <v>5288</v>
      </c>
      <c r="J3217" s="31" t="s">
        <v>5289</v>
      </c>
      <c r="K3217" s="31" t="s">
        <v>5164</v>
      </c>
      <c r="L3217" s="31" t="s">
        <v>5278</v>
      </c>
      <c r="M3217" s="31" t="s">
        <v>5290</v>
      </c>
      <c r="N3217" s="31"/>
      <c r="O3217" s="31" t="s">
        <v>14125</v>
      </c>
      <c r="P3217" s="31" t="s">
        <v>14121</v>
      </c>
      <c r="Q3217" s="31" t="s">
        <v>8608</v>
      </c>
    </row>
    <row r="3218" spans="1:17" hidden="1" x14ac:dyDescent="0.2">
      <c r="A3218" s="31" t="s">
        <v>14841</v>
      </c>
      <c r="B3218" s="31" t="s">
        <v>14362</v>
      </c>
      <c r="C3218" s="31" t="s">
        <v>14842</v>
      </c>
      <c r="D3218" s="31" t="s">
        <v>3948</v>
      </c>
      <c r="E3218" s="31" t="s">
        <v>14144</v>
      </c>
      <c r="F3218" s="31"/>
      <c r="G3218" s="47">
        <v>60</v>
      </c>
      <c r="H3218" s="33">
        <v>0</v>
      </c>
      <c r="I3218" s="31" t="s">
        <v>9470</v>
      </c>
      <c r="J3218" s="31" t="s">
        <v>9471</v>
      </c>
      <c r="K3218" s="31" t="s">
        <v>5164</v>
      </c>
      <c r="L3218" s="31" t="s">
        <v>5278</v>
      </c>
      <c r="M3218" s="31" t="s">
        <v>5279</v>
      </c>
      <c r="N3218" s="31"/>
      <c r="O3218" s="31" t="s">
        <v>14125</v>
      </c>
      <c r="P3218" s="31" t="s">
        <v>14121</v>
      </c>
      <c r="Q3218" s="31" t="s">
        <v>8608</v>
      </c>
    </row>
    <row r="3219" spans="1:17" hidden="1" x14ac:dyDescent="0.2">
      <c r="A3219" s="31" t="s">
        <v>14843</v>
      </c>
      <c r="B3219" s="31" t="s">
        <v>14347</v>
      </c>
      <c r="C3219" s="31" t="s">
        <v>14844</v>
      </c>
      <c r="D3219" s="31"/>
      <c r="E3219" s="31" t="s">
        <v>14123</v>
      </c>
      <c r="F3219" s="31" t="s">
        <v>3948</v>
      </c>
      <c r="G3219" s="47">
        <v>60</v>
      </c>
      <c r="H3219" s="33">
        <v>0</v>
      </c>
      <c r="I3219" s="31" t="s">
        <v>5252</v>
      </c>
      <c r="J3219" s="31" t="s">
        <v>5253</v>
      </c>
      <c r="K3219" s="31" t="s">
        <v>5164</v>
      </c>
      <c r="L3219" s="31" t="s">
        <v>5165</v>
      </c>
      <c r="M3219" s="31" t="s">
        <v>5254</v>
      </c>
      <c r="N3219" s="31"/>
      <c r="O3219" s="31" t="s">
        <v>14125</v>
      </c>
      <c r="P3219" s="31" t="s">
        <v>14121</v>
      </c>
      <c r="Q3219" s="31" t="s">
        <v>5168</v>
      </c>
    </row>
    <row r="3220" spans="1:17" hidden="1" x14ac:dyDescent="0.2">
      <c r="A3220" s="31" t="s">
        <v>14845</v>
      </c>
      <c r="B3220" s="31" t="s">
        <v>14347</v>
      </c>
      <c r="C3220" s="31" t="s">
        <v>14846</v>
      </c>
      <c r="D3220" s="31"/>
      <c r="E3220" s="31" t="s">
        <v>14123</v>
      </c>
      <c r="F3220" s="31" t="s">
        <v>3948</v>
      </c>
      <c r="G3220" s="47">
        <v>60</v>
      </c>
      <c r="H3220" s="33">
        <v>0</v>
      </c>
      <c r="I3220" s="31" t="s">
        <v>5218</v>
      </c>
      <c r="J3220" s="31" t="s">
        <v>5219</v>
      </c>
      <c r="K3220" s="31" t="s">
        <v>5164</v>
      </c>
      <c r="L3220" s="31" t="s">
        <v>5165</v>
      </c>
      <c r="M3220" s="31" t="s">
        <v>5320</v>
      </c>
      <c r="N3220" s="31"/>
      <c r="O3220" s="31" t="s">
        <v>14125</v>
      </c>
      <c r="P3220" s="31" t="s">
        <v>14121</v>
      </c>
      <c r="Q3220" s="31" t="s">
        <v>5168</v>
      </c>
    </row>
    <row r="3221" spans="1:17" hidden="1" x14ac:dyDescent="0.2">
      <c r="A3221" s="31" t="s">
        <v>14847</v>
      </c>
      <c r="B3221" s="31" t="s">
        <v>14356</v>
      </c>
      <c r="C3221" s="31" t="s">
        <v>14848</v>
      </c>
      <c r="D3221" s="31"/>
      <c r="E3221" s="31" t="s">
        <v>14123</v>
      </c>
      <c r="F3221" s="31" t="s">
        <v>3948</v>
      </c>
      <c r="G3221" s="47">
        <v>60</v>
      </c>
      <c r="H3221" s="33">
        <v>0</v>
      </c>
      <c r="I3221" s="31" t="s">
        <v>5172</v>
      </c>
      <c r="J3221" s="31" t="s">
        <v>5173</v>
      </c>
      <c r="K3221" s="31" t="s">
        <v>5164</v>
      </c>
      <c r="L3221" s="31" t="s">
        <v>5165</v>
      </c>
      <c r="M3221" s="31" t="s">
        <v>5224</v>
      </c>
      <c r="N3221" s="31"/>
      <c r="O3221" s="31" t="s">
        <v>14125</v>
      </c>
      <c r="P3221" s="31" t="s">
        <v>14121</v>
      </c>
      <c r="Q3221" s="31" t="s">
        <v>5168</v>
      </c>
    </row>
    <row r="3222" spans="1:17" hidden="1" x14ac:dyDescent="0.2">
      <c r="A3222" s="31" t="s">
        <v>14849</v>
      </c>
      <c r="B3222" s="31" t="s">
        <v>14356</v>
      </c>
      <c r="C3222" s="31" t="s">
        <v>14850</v>
      </c>
      <c r="D3222" s="31"/>
      <c r="E3222" s="31" t="s">
        <v>14123</v>
      </c>
      <c r="F3222" s="31" t="s">
        <v>3948</v>
      </c>
      <c r="G3222" s="47">
        <v>60</v>
      </c>
      <c r="H3222" s="33">
        <v>0</v>
      </c>
      <c r="I3222" s="31" t="s">
        <v>5172</v>
      </c>
      <c r="J3222" s="31" t="s">
        <v>5173</v>
      </c>
      <c r="K3222" s="31" t="s">
        <v>5164</v>
      </c>
      <c r="L3222" s="31" t="s">
        <v>5165</v>
      </c>
      <c r="M3222" s="31" t="s">
        <v>5174</v>
      </c>
      <c r="N3222" s="31" t="s">
        <v>11874</v>
      </c>
      <c r="O3222" s="31" t="s">
        <v>14125</v>
      </c>
      <c r="P3222" s="31" t="s">
        <v>14121</v>
      </c>
      <c r="Q3222" s="31" t="s">
        <v>5168</v>
      </c>
    </row>
    <row r="3223" spans="1:17" hidden="1" x14ac:dyDescent="0.2">
      <c r="A3223" s="31" t="s">
        <v>14851</v>
      </c>
      <c r="B3223" s="31" t="s">
        <v>14362</v>
      </c>
      <c r="C3223" s="31" t="s">
        <v>14852</v>
      </c>
      <c r="D3223" s="31" t="s">
        <v>3948</v>
      </c>
      <c r="E3223" s="31" t="s">
        <v>14144</v>
      </c>
      <c r="F3223" s="31"/>
      <c r="G3223" s="47">
        <v>60</v>
      </c>
      <c r="H3223" s="33">
        <v>0</v>
      </c>
      <c r="I3223" s="31" t="s">
        <v>9470</v>
      </c>
      <c r="J3223" s="31" t="s">
        <v>9471</v>
      </c>
      <c r="K3223" s="31" t="s">
        <v>5164</v>
      </c>
      <c r="L3223" s="31" t="s">
        <v>5278</v>
      </c>
      <c r="M3223" s="31" t="s">
        <v>5687</v>
      </c>
      <c r="N3223" s="31"/>
      <c r="O3223" s="31" t="s">
        <v>14125</v>
      </c>
      <c r="P3223" s="31" t="s">
        <v>14121</v>
      </c>
      <c r="Q3223" s="31" t="s">
        <v>8608</v>
      </c>
    </row>
    <row r="3224" spans="1:17" hidden="1" x14ac:dyDescent="0.2">
      <c r="A3224" s="31" t="s">
        <v>14853</v>
      </c>
      <c r="B3224" s="31" t="s">
        <v>14359</v>
      </c>
      <c r="C3224" s="31" t="s">
        <v>14854</v>
      </c>
      <c r="D3224" s="31" t="s">
        <v>3948</v>
      </c>
      <c r="E3224" s="31" t="s">
        <v>14144</v>
      </c>
      <c r="F3224" s="31"/>
      <c r="G3224" s="47">
        <v>60</v>
      </c>
      <c r="H3224" s="33">
        <v>0</v>
      </c>
      <c r="I3224" s="31" t="s">
        <v>5288</v>
      </c>
      <c r="J3224" s="31" t="s">
        <v>5289</v>
      </c>
      <c r="K3224" s="31" t="s">
        <v>5164</v>
      </c>
      <c r="L3224" s="31" t="s">
        <v>5278</v>
      </c>
      <c r="M3224" s="31" t="s">
        <v>5819</v>
      </c>
      <c r="N3224" s="31"/>
      <c r="O3224" s="31" t="s">
        <v>14125</v>
      </c>
      <c r="P3224" s="31" t="s">
        <v>14121</v>
      </c>
      <c r="Q3224" s="31" t="s">
        <v>8608</v>
      </c>
    </row>
    <row r="3225" spans="1:17" hidden="1" x14ac:dyDescent="0.2">
      <c r="A3225" s="31" t="s">
        <v>14855</v>
      </c>
      <c r="B3225" s="31" t="s">
        <v>14362</v>
      </c>
      <c r="C3225" s="31" t="s">
        <v>14856</v>
      </c>
      <c r="D3225" s="31" t="s">
        <v>3948</v>
      </c>
      <c r="E3225" s="31" t="s">
        <v>14144</v>
      </c>
      <c r="F3225" s="31"/>
      <c r="G3225" s="47">
        <v>60</v>
      </c>
      <c r="H3225" s="33">
        <v>0</v>
      </c>
      <c r="I3225" s="31" t="s">
        <v>9470</v>
      </c>
      <c r="J3225" s="31" t="s">
        <v>9471</v>
      </c>
      <c r="K3225" s="31" t="s">
        <v>5164</v>
      </c>
      <c r="L3225" s="31" t="s">
        <v>5278</v>
      </c>
      <c r="M3225" s="31" t="s">
        <v>5627</v>
      </c>
      <c r="N3225" s="31"/>
      <c r="O3225" s="31" t="s">
        <v>14125</v>
      </c>
      <c r="P3225" s="31" t="s">
        <v>14121</v>
      </c>
      <c r="Q3225" s="31" t="s">
        <v>8608</v>
      </c>
    </row>
    <row r="3226" spans="1:17" hidden="1" x14ac:dyDescent="0.2">
      <c r="A3226" s="31" t="s">
        <v>14857</v>
      </c>
      <c r="B3226" s="31" t="s">
        <v>14359</v>
      </c>
      <c r="C3226" s="31" t="s">
        <v>14858</v>
      </c>
      <c r="D3226" s="31" t="s">
        <v>3948</v>
      </c>
      <c r="E3226" s="31" t="s">
        <v>14144</v>
      </c>
      <c r="F3226" s="31"/>
      <c r="G3226" s="47">
        <v>60</v>
      </c>
      <c r="H3226" s="33">
        <v>0</v>
      </c>
      <c r="I3226" s="31" t="s">
        <v>9470</v>
      </c>
      <c r="J3226" s="31" t="s">
        <v>9471</v>
      </c>
      <c r="K3226" s="31" t="s">
        <v>5164</v>
      </c>
      <c r="L3226" s="31" t="s">
        <v>5278</v>
      </c>
      <c r="M3226" s="31" t="s">
        <v>5794</v>
      </c>
      <c r="N3226" s="31"/>
      <c r="O3226" s="31" t="s">
        <v>14125</v>
      </c>
      <c r="P3226" s="31" t="s">
        <v>14121</v>
      </c>
      <c r="Q3226" s="31" t="s">
        <v>8608</v>
      </c>
    </row>
    <row r="3227" spans="1:17" hidden="1" x14ac:dyDescent="0.2">
      <c r="A3227" s="31" t="s">
        <v>14859</v>
      </c>
      <c r="B3227" s="31" t="s">
        <v>14362</v>
      </c>
      <c r="C3227" s="31" t="s">
        <v>14860</v>
      </c>
      <c r="D3227" s="31" t="s">
        <v>3948</v>
      </c>
      <c r="E3227" s="31" t="s">
        <v>14144</v>
      </c>
      <c r="F3227" s="31"/>
      <c r="G3227" s="47">
        <v>60</v>
      </c>
      <c r="H3227" s="33">
        <v>0</v>
      </c>
      <c r="I3227" s="31" t="s">
        <v>5276</v>
      </c>
      <c r="J3227" s="31" t="s">
        <v>5277</v>
      </c>
      <c r="K3227" s="31" t="s">
        <v>5164</v>
      </c>
      <c r="L3227" s="31" t="s">
        <v>5278</v>
      </c>
      <c r="M3227" s="31" t="s">
        <v>5354</v>
      </c>
      <c r="N3227" s="31"/>
      <c r="O3227" s="31" t="s">
        <v>14125</v>
      </c>
      <c r="P3227" s="31" t="s">
        <v>14121</v>
      </c>
      <c r="Q3227" s="31" t="s">
        <v>8608</v>
      </c>
    </row>
    <row r="3228" spans="1:17" hidden="1" x14ac:dyDescent="0.2">
      <c r="A3228" s="31" t="s">
        <v>14861</v>
      </c>
      <c r="B3228" s="31" t="s">
        <v>14362</v>
      </c>
      <c r="C3228" s="31" t="s">
        <v>14862</v>
      </c>
      <c r="D3228" s="31" t="s">
        <v>3948</v>
      </c>
      <c r="E3228" s="31" t="s">
        <v>14144</v>
      </c>
      <c r="F3228" s="31"/>
      <c r="G3228" s="47">
        <v>60</v>
      </c>
      <c r="H3228" s="33">
        <v>0</v>
      </c>
      <c r="I3228" s="31" t="s">
        <v>5288</v>
      </c>
      <c r="J3228" s="31" t="s">
        <v>5289</v>
      </c>
      <c r="K3228" s="31" t="s">
        <v>5164</v>
      </c>
      <c r="L3228" s="31" t="s">
        <v>5278</v>
      </c>
      <c r="M3228" s="31" t="s">
        <v>5290</v>
      </c>
      <c r="N3228" s="31"/>
      <c r="O3228" s="31" t="s">
        <v>14125</v>
      </c>
      <c r="P3228" s="31" t="s">
        <v>14121</v>
      </c>
      <c r="Q3228" s="31" t="s">
        <v>8608</v>
      </c>
    </row>
    <row r="3229" spans="1:17" hidden="1" x14ac:dyDescent="0.2">
      <c r="A3229" s="31" t="s">
        <v>14863</v>
      </c>
      <c r="B3229" s="31" t="s">
        <v>14373</v>
      </c>
      <c r="C3229" s="31" t="s">
        <v>14864</v>
      </c>
      <c r="D3229" s="31" t="s">
        <v>3948</v>
      </c>
      <c r="E3229" s="31" t="s">
        <v>14144</v>
      </c>
      <c r="F3229" s="31"/>
      <c r="G3229" s="47">
        <v>60</v>
      </c>
      <c r="H3229" s="33">
        <v>0</v>
      </c>
      <c r="I3229" s="31" t="s">
        <v>9470</v>
      </c>
      <c r="J3229" s="31" t="s">
        <v>9471</v>
      </c>
      <c r="K3229" s="31" t="s">
        <v>5164</v>
      </c>
      <c r="L3229" s="31" t="s">
        <v>5278</v>
      </c>
      <c r="M3229" s="31" t="s">
        <v>5279</v>
      </c>
      <c r="N3229" s="31"/>
      <c r="O3229" s="31" t="s">
        <v>14125</v>
      </c>
      <c r="P3229" s="31" t="s">
        <v>14121</v>
      </c>
      <c r="Q3229" s="31" t="s">
        <v>8608</v>
      </c>
    </row>
    <row r="3230" spans="1:17" hidden="1" x14ac:dyDescent="0.2">
      <c r="A3230" s="31" t="s">
        <v>14865</v>
      </c>
      <c r="B3230" s="31" t="s">
        <v>14362</v>
      </c>
      <c r="C3230" s="31" t="s">
        <v>14866</v>
      </c>
      <c r="D3230" s="31" t="s">
        <v>3948</v>
      </c>
      <c r="E3230" s="31" t="s">
        <v>14144</v>
      </c>
      <c r="F3230" s="31"/>
      <c r="G3230" s="47">
        <v>60</v>
      </c>
      <c r="H3230" s="33">
        <v>0</v>
      </c>
      <c r="I3230" s="31" t="s">
        <v>9470</v>
      </c>
      <c r="J3230" s="31" t="s">
        <v>9471</v>
      </c>
      <c r="K3230" s="31" t="s">
        <v>5164</v>
      </c>
      <c r="L3230" s="31" t="s">
        <v>5278</v>
      </c>
      <c r="M3230" s="31" t="s">
        <v>5627</v>
      </c>
      <c r="N3230" s="31"/>
      <c r="O3230" s="31" t="s">
        <v>14125</v>
      </c>
      <c r="P3230" s="31" t="s">
        <v>14121</v>
      </c>
      <c r="Q3230" s="31" t="s">
        <v>8608</v>
      </c>
    </row>
    <row r="3231" spans="1:17" hidden="1" x14ac:dyDescent="0.2">
      <c r="A3231" s="31" t="s">
        <v>14867</v>
      </c>
      <c r="B3231" s="31" t="s">
        <v>14362</v>
      </c>
      <c r="C3231" s="31" t="s">
        <v>14868</v>
      </c>
      <c r="D3231" s="31" t="s">
        <v>3948</v>
      </c>
      <c r="E3231" s="31" t="s">
        <v>14144</v>
      </c>
      <c r="F3231" s="31"/>
      <c r="G3231" s="47">
        <v>60</v>
      </c>
      <c r="H3231" s="33">
        <v>0</v>
      </c>
      <c r="I3231" s="31" t="s">
        <v>5276</v>
      </c>
      <c r="J3231" s="31" t="s">
        <v>5277</v>
      </c>
      <c r="K3231" s="31" t="s">
        <v>5164</v>
      </c>
      <c r="L3231" s="31" t="s">
        <v>5278</v>
      </c>
      <c r="M3231" s="31" t="s">
        <v>5616</v>
      </c>
      <c r="N3231" s="31"/>
      <c r="O3231" s="31" t="s">
        <v>14125</v>
      </c>
      <c r="P3231" s="31" t="s">
        <v>14121</v>
      </c>
      <c r="Q3231" s="31" t="s">
        <v>8608</v>
      </c>
    </row>
    <row r="3232" spans="1:17" hidden="1" x14ac:dyDescent="0.2">
      <c r="A3232" s="31" t="s">
        <v>14869</v>
      </c>
      <c r="B3232" s="31" t="s">
        <v>14362</v>
      </c>
      <c r="C3232" s="31" t="s">
        <v>14870</v>
      </c>
      <c r="D3232" s="31" t="s">
        <v>3948</v>
      </c>
      <c r="E3232" s="31" t="s">
        <v>14144</v>
      </c>
      <c r="F3232" s="31"/>
      <c r="G3232" s="47">
        <v>60</v>
      </c>
      <c r="H3232" s="33">
        <v>0</v>
      </c>
      <c r="I3232" s="31" t="s">
        <v>5276</v>
      </c>
      <c r="J3232" s="31" t="s">
        <v>5277</v>
      </c>
      <c r="K3232" s="31" t="s">
        <v>5164</v>
      </c>
      <c r="L3232" s="31" t="s">
        <v>5278</v>
      </c>
      <c r="M3232" s="31" t="s">
        <v>5701</v>
      </c>
      <c r="N3232" s="31"/>
      <c r="O3232" s="31" t="s">
        <v>14125</v>
      </c>
      <c r="P3232" s="31" t="s">
        <v>14121</v>
      </c>
      <c r="Q3232" s="31" t="s">
        <v>8608</v>
      </c>
    </row>
    <row r="3233" spans="1:17" hidden="1" x14ac:dyDescent="0.2">
      <c r="A3233" s="31" t="s">
        <v>14871</v>
      </c>
      <c r="B3233" s="31" t="s">
        <v>14362</v>
      </c>
      <c r="C3233" s="31" t="s">
        <v>14872</v>
      </c>
      <c r="D3233" s="31" t="s">
        <v>3948</v>
      </c>
      <c r="E3233" s="31" t="s">
        <v>14144</v>
      </c>
      <c r="F3233" s="31"/>
      <c r="G3233" s="47">
        <v>60</v>
      </c>
      <c r="H3233" s="33">
        <v>0</v>
      </c>
      <c r="I3233" s="31" t="s">
        <v>5276</v>
      </c>
      <c r="J3233" s="31" t="s">
        <v>5277</v>
      </c>
      <c r="K3233" s="31" t="s">
        <v>5164</v>
      </c>
      <c r="L3233" s="31" t="s">
        <v>5278</v>
      </c>
      <c r="M3233" s="31" t="s">
        <v>5609</v>
      </c>
      <c r="N3233" s="31"/>
      <c r="O3233" s="31" t="s">
        <v>14125</v>
      </c>
      <c r="P3233" s="31" t="s">
        <v>14121</v>
      </c>
      <c r="Q3233" s="31" t="s">
        <v>8608</v>
      </c>
    </row>
    <row r="3234" spans="1:17" hidden="1" x14ac:dyDescent="0.2">
      <c r="A3234" s="31" t="s">
        <v>14873</v>
      </c>
      <c r="B3234" s="31" t="s">
        <v>14362</v>
      </c>
      <c r="C3234" s="31" t="s">
        <v>14874</v>
      </c>
      <c r="D3234" s="31" t="s">
        <v>3948</v>
      </c>
      <c r="E3234" s="31" t="s">
        <v>14144</v>
      </c>
      <c r="F3234" s="31"/>
      <c r="G3234" s="47">
        <v>60</v>
      </c>
      <c r="H3234" s="33">
        <v>0</v>
      </c>
      <c r="I3234" s="31" t="s">
        <v>9470</v>
      </c>
      <c r="J3234" s="31" t="s">
        <v>9471</v>
      </c>
      <c r="K3234" s="31" t="s">
        <v>5164</v>
      </c>
      <c r="L3234" s="31" t="s">
        <v>5278</v>
      </c>
      <c r="M3234" s="31" t="s">
        <v>5279</v>
      </c>
      <c r="N3234" s="31"/>
      <c r="O3234" s="31" t="s">
        <v>14125</v>
      </c>
      <c r="P3234" s="31" t="s">
        <v>14121</v>
      </c>
      <c r="Q3234" s="31" t="s">
        <v>8608</v>
      </c>
    </row>
    <row r="3235" spans="1:17" hidden="1" x14ac:dyDescent="0.2">
      <c r="A3235" s="31" t="s">
        <v>14875</v>
      </c>
      <c r="B3235" s="31" t="s">
        <v>14362</v>
      </c>
      <c r="C3235" s="31" t="s">
        <v>14876</v>
      </c>
      <c r="D3235" s="31" t="s">
        <v>3948</v>
      </c>
      <c r="E3235" s="31" t="s">
        <v>14144</v>
      </c>
      <c r="F3235" s="31"/>
      <c r="G3235" s="47">
        <v>60</v>
      </c>
      <c r="H3235" s="33">
        <v>0</v>
      </c>
      <c r="I3235" s="31" t="s">
        <v>9470</v>
      </c>
      <c r="J3235" s="31" t="s">
        <v>9471</v>
      </c>
      <c r="K3235" s="31" t="s">
        <v>5164</v>
      </c>
      <c r="L3235" s="31" t="s">
        <v>5278</v>
      </c>
      <c r="M3235" s="31" t="s">
        <v>5687</v>
      </c>
      <c r="N3235" s="31"/>
      <c r="O3235" s="31" t="s">
        <v>14125</v>
      </c>
      <c r="P3235" s="31" t="s">
        <v>14121</v>
      </c>
      <c r="Q3235" s="31" t="s">
        <v>8608</v>
      </c>
    </row>
    <row r="3236" spans="1:17" hidden="1" x14ac:dyDescent="0.2">
      <c r="A3236" s="31" t="s">
        <v>14877</v>
      </c>
      <c r="B3236" s="31" t="s">
        <v>14362</v>
      </c>
      <c r="C3236" s="31" t="s">
        <v>14878</v>
      </c>
      <c r="D3236" s="31" t="s">
        <v>3948</v>
      </c>
      <c r="E3236" s="31" t="s">
        <v>14144</v>
      </c>
      <c r="F3236" s="31"/>
      <c r="G3236" s="47">
        <v>60</v>
      </c>
      <c r="H3236" s="33">
        <v>0</v>
      </c>
      <c r="I3236" s="31" t="s">
        <v>5276</v>
      </c>
      <c r="J3236" s="31" t="s">
        <v>5277</v>
      </c>
      <c r="K3236" s="31" t="s">
        <v>5164</v>
      </c>
      <c r="L3236" s="31" t="s">
        <v>5278</v>
      </c>
      <c r="M3236" s="31" t="s">
        <v>5354</v>
      </c>
      <c r="N3236" s="31"/>
      <c r="O3236" s="31" t="s">
        <v>14125</v>
      </c>
      <c r="P3236" s="31" t="s">
        <v>14121</v>
      </c>
      <c r="Q3236" s="31" t="s">
        <v>8608</v>
      </c>
    </row>
    <row r="3237" spans="1:17" hidden="1" x14ac:dyDescent="0.2">
      <c r="A3237" s="31" t="s">
        <v>14879</v>
      </c>
      <c r="B3237" s="31" t="s">
        <v>14362</v>
      </c>
      <c r="C3237" s="31" t="s">
        <v>14880</v>
      </c>
      <c r="D3237" s="31" t="s">
        <v>3948</v>
      </c>
      <c r="E3237" s="31" t="s">
        <v>14144</v>
      </c>
      <c r="F3237" s="31"/>
      <c r="G3237" s="47">
        <v>60</v>
      </c>
      <c r="H3237" s="33">
        <v>0</v>
      </c>
      <c r="I3237" s="31" t="s">
        <v>9470</v>
      </c>
      <c r="J3237" s="31" t="s">
        <v>9471</v>
      </c>
      <c r="K3237" s="31" t="s">
        <v>5164</v>
      </c>
      <c r="L3237" s="31" t="s">
        <v>5278</v>
      </c>
      <c r="M3237" s="31" t="s">
        <v>5687</v>
      </c>
      <c r="N3237" s="31"/>
      <c r="O3237" s="31" t="s">
        <v>14125</v>
      </c>
      <c r="P3237" s="31" t="s">
        <v>14121</v>
      </c>
      <c r="Q3237" s="31" t="s">
        <v>8608</v>
      </c>
    </row>
    <row r="3238" spans="1:17" hidden="1" x14ac:dyDescent="0.2">
      <c r="A3238" s="31" t="s">
        <v>14881</v>
      </c>
      <c r="B3238" s="31" t="s">
        <v>14362</v>
      </c>
      <c r="C3238" s="31" t="s">
        <v>14882</v>
      </c>
      <c r="D3238" s="31" t="s">
        <v>3948</v>
      </c>
      <c r="E3238" s="31" t="s">
        <v>14144</v>
      </c>
      <c r="F3238" s="31"/>
      <c r="G3238" s="47">
        <v>60</v>
      </c>
      <c r="H3238" s="33">
        <v>0</v>
      </c>
      <c r="I3238" s="31" t="s">
        <v>5276</v>
      </c>
      <c r="J3238" s="31" t="s">
        <v>5277</v>
      </c>
      <c r="K3238" s="31" t="s">
        <v>5164</v>
      </c>
      <c r="L3238" s="31" t="s">
        <v>5278</v>
      </c>
      <c r="M3238" s="31" t="s">
        <v>5616</v>
      </c>
      <c r="N3238" s="31"/>
      <c r="O3238" s="31" t="s">
        <v>14125</v>
      </c>
      <c r="P3238" s="31" t="s">
        <v>14121</v>
      </c>
      <c r="Q3238" s="31" t="s">
        <v>8608</v>
      </c>
    </row>
    <row r="3239" spans="1:17" hidden="1" x14ac:dyDescent="0.2">
      <c r="A3239" s="31" t="s">
        <v>14883</v>
      </c>
      <c r="B3239" s="31" t="s">
        <v>14362</v>
      </c>
      <c r="C3239" s="31" t="s">
        <v>14884</v>
      </c>
      <c r="D3239" s="31" t="s">
        <v>3948</v>
      </c>
      <c r="E3239" s="31" t="s">
        <v>14144</v>
      </c>
      <c r="F3239" s="31"/>
      <c r="G3239" s="47">
        <v>60</v>
      </c>
      <c r="H3239" s="33">
        <v>0</v>
      </c>
      <c r="I3239" s="31" t="s">
        <v>5276</v>
      </c>
      <c r="J3239" s="31" t="s">
        <v>5277</v>
      </c>
      <c r="K3239" s="31" t="s">
        <v>5164</v>
      </c>
      <c r="L3239" s="31" t="s">
        <v>5278</v>
      </c>
      <c r="M3239" s="31" t="s">
        <v>5616</v>
      </c>
      <c r="N3239" s="31"/>
      <c r="O3239" s="31" t="s">
        <v>14125</v>
      </c>
      <c r="P3239" s="31" t="s">
        <v>14121</v>
      </c>
      <c r="Q3239" s="31" t="s">
        <v>8608</v>
      </c>
    </row>
    <row r="3240" spans="1:17" hidden="1" x14ac:dyDescent="0.2">
      <c r="A3240" s="31" t="s">
        <v>14885</v>
      </c>
      <c r="B3240" s="31" t="s">
        <v>14362</v>
      </c>
      <c r="C3240" s="31" t="s">
        <v>14886</v>
      </c>
      <c r="D3240" s="31" t="s">
        <v>3948</v>
      </c>
      <c r="E3240" s="31" t="s">
        <v>14144</v>
      </c>
      <c r="F3240" s="31"/>
      <c r="G3240" s="47">
        <v>60</v>
      </c>
      <c r="H3240" s="33">
        <v>0</v>
      </c>
      <c r="I3240" s="31" t="s">
        <v>5276</v>
      </c>
      <c r="J3240" s="31" t="s">
        <v>5277</v>
      </c>
      <c r="K3240" s="31" t="s">
        <v>5164</v>
      </c>
      <c r="L3240" s="31" t="s">
        <v>5278</v>
      </c>
      <c r="M3240" s="31" t="s">
        <v>5354</v>
      </c>
      <c r="N3240" s="31"/>
      <c r="O3240" s="31" t="s">
        <v>14125</v>
      </c>
      <c r="P3240" s="31" t="s">
        <v>14121</v>
      </c>
      <c r="Q3240" s="31" t="s">
        <v>8608</v>
      </c>
    </row>
    <row r="3241" spans="1:17" hidden="1" x14ac:dyDescent="0.2">
      <c r="A3241" s="31" t="s">
        <v>14887</v>
      </c>
      <c r="B3241" s="31" t="s">
        <v>14362</v>
      </c>
      <c r="C3241" s="31" t="s">
        <v>14888</v>
      </c>
      <c r="D3241" s="31" t="s">
        <v>3948</v>
      </c>
      <c r="E3241" s="31" t="s">
        <v>14144</v>
      </c>
      <c r="F3241" s="31"/>
      <c r="G3241" s="47">
        <v>60</v>
      </c>
      <c r="H3241" s="33">
        <v>0</v>
      </c>
      <c r="I3241" s="31" t="s">
        <v>5288</v>
      </c>
      <c r="J3241" s="31" t="s">
        <v>5289</v>
      </c>
      <c r="K3241" s="31" t="s">
        <v>5164</v>
      </c>
      <c r="L3241" s="31" t="s">
        <v>5278</v>
      </c>
      <c r="M3241" s="31" t="s">
        <v>5290</v>
      </c>
      <c r="N3241" s="31"/>
      <c r="O3241" s="31" t="s">
        <v>14125</v>
      </c>
      <c r="P3241" s="31" t="s">
        <v>14121</v>
      </c>
      <c r="Q3241" s="31" t="s">
        <v>8608</v>
      </c>
    </row>
    <row r="3242" spans="1:17" hidden="1" x14ac:dyDescent="0.2">
      <c r="A3242" s="31" t="s">
        <v>14889</v>
      </c>
      <c r="B3242" s="31" t="s">
        <v>14362</v>
      </c>
      <c r="C3242" s="31" t="s">
        <v>14890</v>
      </c>
      <c r="D3242" s="31" t="s">
        <v>3948</v>
      </c>
      <c r="E3242" s="31" t="s">
        <v>14144</v>
      </c>
      <c r="F3242" s="31"/>
      <c r="G3242" s="47">
        <v>60</v>
      </c>
      <c r="H3242" s="33">
        <v>0</v>
      </c>
      <c r="I3242" s="31" t="s">
        <v>9470</v>
      </c>
      <c r="J3242" s="31" t="s">
        <v>9471</v>
      </c>
      <c r="K3242" s="31" t="s">
        <v>5164</v>
      </c>
      <c r="L3242" s="31" t="s">
        <v>5278</v>
      </c>
      <c r="M3242" s="31" t="s">
        <v>5627</v>
      </c>
      <c r="N3242" s="31"/>
      <c r="O3242" s="31" t="s">
        <v>14125</v>
      </c>
      <c r="P3242" s="31" t="s">
        <v>14121</v>
      </c>
      <c r="Q3242" s="31" t="s">
        <v>8608</v>
      </c>
    </row>
    <row r="3243" spans="1:17" hidden="1" x14ac:dyDescent="0.2">
      <c r="A3243" s="31" t="s">
        <v>14891</v>
      </c>
      <c r="B3243" s="31" t="s">
        <v>14359</v>
      </c>
      <c r="C3243" s="31" t="s">
        <v>14892</v>
      </c>
      <c r="D3243" s="31" t="s">
        <v>3948</v>
      </c>
      <c r="E3243" s="31" t="s">
        <v>14144</v>
      </c>
      <c r="F3243" s="31"/>
      <c r="G3243" s="47">
        <v>60</v>
      </c>
      <c r="H3243" s="33">
        <v>0</v>
      </c>
      <c r="I3243" s="31" t="s">
        <v>5288</v>
      </c>
      <c r="J3243" s="31" t="s">
        <v>5289</v>
      </c>
      <c r="K3243" s="31" t="s">
        <v>5164</v>
      </c>
      <c r="L3243" s="31" t="s">
        <v>5278</v>
      </c>
      <c r="M3243" s="31" t="s">
        <v>5663</v>
      </c>
      <c r="N3243" s="31"/>
      <c r="O3243" s="31" t="s">
        <v>14125</v>
      </c>
      <c r="P3243" s="31" t="s">
        <v>14121</v>
      </c>
      <c r="Q3243" s="31" t="s">
        <v>8608</v>
      </c>
    </row>
    <row r="3244" spans="1:17" hidden="1" x14ac:dyDescent="0.2">
      <c r="A3244" s="31" t="s">
        <v>14893</v>
      </c>
      <c r="B3244" s="31" t="s">
        <v>14362</v>
      </c>
      <c r="C3244" s="31" t="s">
        <v>14894</v>
      </c>
      <c r="D3244" s="31" t="s">
        <v>3948</v>
      </c>
      <c r="E3244" s="31" t="s">
        <v>14144</v>
      </c>
      <c r="F3244" s="31"/>
      <c r="G3244" s="47">
        <v>60</v>
      </c>
      <c r="H3244" s="33">
        <v>0</v>
      </c>
      <c r="I3244" s="31" t="s">
        <v>5276</v>
      </c>
      <c r="J3244" s="31" t="s">
        <v>5277</v>
      </c>
      <c r="K3244" s="31" t="s">
        <v>5164</v>
      </c>
      <c r="L3244" s="31" t="s">
        <v>5278</v>
      </c>
      <c r="M3244" s="31" t="s">
        <v>5701</v>
      </c>
      <c r="N3244" s="31"/>
      <c r="O3244" s="31" t="s">
        <v>14125</v>
      </c>
      <c r="P3244" s="31" t="s">
        <v>14121</v>
      </c>
      <c r="Q3244" s="31" t="s">
        <v>8608</v>
      </c>
    </row>
    <row r="3245" spans="1:17" hidden="1" x14ac:dyDescent="0.2">
      <c r="A3245" s="31" t="s">
        <v>14895</v>
      </c>
      <c r="B3245" s="31" t="s">
        <v>14359</v>
      </c>
      <c r="C3245" s="31" t="s">
        <v>14896</v>
      </c>
      <c r="D3245" s="31" t="s">
        <v>3948</v>
      </c>
      <c r="E3245" s="31" t="s">
        <v>14144</v>
      </c>
      <c r="F3245" s="31"/>
      <c r="G3245" s="47">
        <v>60</v>
      </c>
      <c r="H3245" s="33">
        <v>0</v>
      </c>
      <c r="I3245" s="31" t="s">
        <v>5288</v>
      </c>
      <c r="J3245" s="31" t="s">
        <v>5289</v>
      </c>
      <c r="K3245" s="31" t="s">
        <v>5164</v>
      </c>
      <c r="L3245" s="31" t="s">
        <v>5278</v>
      </c>
      <c r="M3245" s="31" t="s">
        <v>5819</v>
      </c>
      <c r="N3245" s="31"/>
      <c r="O3245" s="31" t="s">
        <v>14125</v>
      </c>
      <c r="P3245" s="31" t="s">
        <v>14121</v>
      </c>
      <c r="Q3245" s="31" t="s">
        <v>8608</v>
      </c>
    </row>
    <row r="3246" spans="1:17" hidden="1" x14ac:dyDescent="0.2">
      <c r="A3246" s="31" t="s">
        <v>14897</v>
      </c>
      <c r="B3246" s="31" t="s">
        <v>14362</v>
      </c>
      <c r="C3246" s="31" t="s">
        <v>14898</v>
      </c>
      <c r="D3246" s="31" t="s">
        <v>3948</v>
      </c>
      <c r="E3246" s="31" t="s">
        <v>14144</v>
      </c>
      <c r="F3246" s="31"/>
      <c r="G3246" s="47">
        <v>60</v>
      </c>
      <c r="H3246" s="33">
        <v>0</v>
      </c>
      <c r="I3246" s="31" t="s">
        <v>9470</v>
      </c>
      <c r="J3246" s="31" t="s">
        <v>9471</v>
      </c>
      <c r="K3246" s="31" t="s">
        <v>5164</v>
      </c>
      <c r="L3246" s="31" t="s">
        <v>5278</v>
      </c>
      <c r="M3246" s="31" t="s">
        <v>5687</v>
      </c>
      <c r="N3246" s="31"/>
      <c r="O3246" s="31" t="s">
        <v>14125</v>
      </c>
      <c r="P3246" s="31" t="s">
        <v>14121</v>
      </c>
      <c r="Q3246" s="31" t="s">
        <v>8608</v>
      </c>
    </row>
    <row r="3247" spans="1:17" hidden="1" x14ac:dyDescent="0.2">
      <c r="A3247" s="31" t="s">
        <v>14899</v>
      </c>
      <c r="B3247" s="31" t="s">
        <v>14347</v>
      </c>
      <c r="C3247" s="31" t="s">
        <v>14900</v>
      </c>
      <c r="D3247" s="31"/>
      <c r="E3247" s="31" t="s">
        <v>14123</v>
      </c>
      <c r="F3247" s="31" t="s">
        <v>3948</v>
      </c>
      <c r="G3247" s="47">
        <v>60</v>
      </c>
      <c r="H3247" s="33">
        <v>0</v>
      </c>
      <c r="I3247" s="31" t="s">
        <v>5218</v>
      </c>
      <c r="J3247" s="31" t="s">
        <v>5219</v>
      </c>
      <c r="K3247" s="31" t="s">
        <v>5164</v>
      </c>
      <c r="L3247" s="31" t="s">
        <v>5165</v>
      </c>
      <c r="M3247" s="31" t="s">
        <v>5320</v>
      </c>
      <c r="N3247" s="31"/>
      <c r="O3247" s="31" t="s">
        <v>14125</v>
      </c>
      <c r="P3247" s="31" t="s">
        <v>14121</v>
      </c>
      <c r="Q3247" s="31" t="s">
        <v>5168</v>
      </c>
    </row>
    <row r="3248" spans="1:17" hidden="1" x14ac:dyDescent="0.2">
      <c r="A3248" s="31" t="s">
        <v>14901</v>
      </c>
      <c r="B3248" s="31" t="s">
        <v>14356</v>
      </c>
      <c r="C3248" s="31" t="s">
        <v>14902</v>
      </c>
      <c r="D3248" s="31"/>
      <c r="E3248" s="31" t="s">
        <v>14123</v>
      </c>
      <c r="F3248" s="31" t="s">
        <v>3948</v>
      </c>
      <c r="G3248" s="47">
        <v>60</v>
      </c>
      <c r="H3248" s="33">
        <v>0</v>
      </c>
      <c r="I3248" s="31" t="s">
        <v>5179</v>
      </c>
      <c r="J3248" s="31" t="s">
        <v>5180</v>
      </c>
      <c r="K3248" s="31" t="s">
        <v>5164</v>
      </c>
      <c r="L3248" s="31" t="s">
        <v>5165</v>
      </c>
      <c r="M3248" s="31" t="s">
        <v>5361</v>
      </c>
      <c r="N3248" s="31" t="s">
        <v>8436</v>
      </c>
      <c r="O3248" s="31" t="s">
        <v>14125</v>
      </c>
      <c r="P3248" s="31" t="s">
        <v>14121</v>
      </c>
      <c r="Q3248" s="31" t="s">
        <v>5168</v>
      </c>
    </row>
    <row r="3249" spans="1:17" hidden="1" x14ac:dyDescent="0.2">
      <c r="A3249" s="31" t="s">
        <v>14903</v>
      </c>
      <c r="B3249" s="31" t="s">
        <v>14356</v>
      </c>
      <c r="C3249" s="31" t="s">
        <v>14904</v>
      </c>
      <c r="D3249" s="31"/>
      <c r="E3249" s="31" t="s">
        <v>14123</v>
      </c>
      <c r="F3249" s="31" t="s">
        <v>3948</v>
      </c>
      <c r="G3249" s="47">
        <v>60</v>
      </c>
      <c r="H3249" s="33">
        <v>0</v>
      </c>
      <c r="I3249" s="31" t="s">
        <v>5179</v>
      </c>
      <c r="J3249" s="31" t="s">
        <v>5180</v>
      </c>
      <c r="K3249" s="31" t="s">
        <v>5164</v>
      </c>
      <c r="L3249" s="31" t="s">
        <v>5165</v>
      </c>
      <c r="M3249" s="31" t="s">
        <v>5379</v>
      </c>
      <c r="N3249" s="31" t="s">
        <v>9717</v>
      </c>
      <c r="O3249" s="31" t="s">
        <v>14125</v>
      </c>
      <c r="P3249" s="31" t="s">
        <v>14121</v>
      </c>
      <c r="Q3249" s="31" t="s">
        <v>5168</v>
      </c>
    </row>
    <row r="3250" spans="1:17" hidden="1" x14ac:dyDescent="0.2">
      <c r="A3250" s="31" t="s">
        <v>14905</v>
      </c>
      <c r="B3250" s="31" t="s">
        <v>14356</v>
      </c>
      <c r="C3250" s="31" t="s">
        <v>14906</v>
      </c>
      <c r="D3250" s="31"/>
      <c r="E3250" s="31" t="s">
        <v>14123</v>
      </c>
      <c r="F3250" s="31" t="s">
        <v>3948</v>
      </c>
      <c r="G3250" s="47">
        <v>60</v>
      </c>
      <c r="H3250" s="33">
        <v>0</v>
      </c>
      <c r="I3250" s="31" t="s">
        <v>5172</v>
      </c>
      <c r="J3250" s="31" t="s">
        <v>5173</v>
      </c>
      <c r="K3250" s="31" t="s">
        <v>5164</v>
      </c>
      <c r="L3250" s="31" t="s">
        <v>5165</v>
      </c>
      <c r="M3250" s="31" t="s">
        <v>5174</v>
      </c>
      <c r="N3250" s="31" t="s">
        <v>5973</v>
      </c>
      <c r="O3250" s="31" t="s">
        <v>14125</v>
      </c>
      <c r="P3250" s="31" t="s">
        <v>14121</v>
      </c>
      <c r="Q3250" s="31" t="s">
        <v>5168</v>
      </c>
    </row>
    <row r="3251" spans="1:17" hidden="1" x14ac:dyDescent="0.2">
      <c r="A3251" s="31" t="s">
        <v>14907</v>
      </c>
      <c r="B3251" s="31" t="s">
        <v>14356</v>
      </c>
      <c r="C3251" s="31" t="s">
        <v>14908</v>
      </c>
      <c r="D3251" s="31"/>
      <c r="E3251" s="31" t="s">
        <v>14123</v>
      </c>
      <c r="F3251" s="31" t="s">
        <v>3948</v>
      </c>
      <c r="G3251" s="47">
        <v>60</v>
      </c>
      <c r="H3251" s="33">
        <v>0</v>
      </c>
      <c r="I3251" s="31" t="s">
        <v>5179</v>
      </c>
      <c r="J3251" s="31" t="s">
        <v>5180</v>
      </c>
      <c r="K3251" s="31" t="s">
        <v>5164</v>
      </c>
      <c r="L3251" s="31" t="s">
        <v>5165</v>
      </c>
      <c r="M3251" s="31" t="s">
        <v>5192</v>
      </c>
      <c r="N3251" s="31"/>
      <c r="O3251" s="31" t="s">
        <v>14125</v>
      </c>
      <c r="P3251" s="31" t="s">
        <v>14121</v>
      </c>
      <c r="Q3251" s="31" t="s">
        <v>5168</v>
      </c>
    </row>
    <row r="3252" spans="1:17" hidden="1" x14ac:dyDescent="0.2">
      <c r="A3252" s="31" t="s">
        <v>14909</v>
      </c>
      <c r="B3252" s="31" t="s">
        <v>14356</v>
      </c>
      <c r="C3252" s="31" t="s">
        <v>14910</v>
      </c>
      <c r="D3252" s="31"/>
      <c r="E3252" s="31" t="s">
        <v>14123</v>
      </c>
      <c r="F3252" s="31" t="s">
        <v>3948</v>
      </c>
      <c r="G3252" s="47">
        <v>60</v>
      </c>
      <c r="H3252" s="33">
        <v>0</v>
      </c>
      <c r="I3252" s="31" t="s">
        <v>5218</v>
      </c>
      <c r="J3252" s="31" t="s">
        <v>5219</v>
      </c>
      <c r="K3252" s="31" t="s">
        <v>5164</v>
      </c>
      <c r="L3252" s="31" t="s">
        <v>5165</v>
      </c>
      <c r="M3252" s="31" t="s">
        <v>6869</v>
      </c>
      <c r="N3252" s="31"/>
      <c r="O3252" s="31" t="s">
        <v>14125</v>
      </c>
      <c r="P3252" s="31" t="s">
        <v>14121</v>
      </c>
      <c r="Q3252" s="31" t="s">
        <v>5168</v>
      </c>
    </row>
    <row r="3253" spans="1:17" hidden="1" x14ac:dyDescent="0.2">
      <c r="A3253" s="31" t="s">
        <v>14911</v>
      </c>
      <c r="B3253" s="31" t="s">
        <v>14356</v>
      </c>
      <c r="C3253" s="31" t="s">
        <v>14912</v>
      </c>
      <c r="D3253" s="31"/>
      <c r="E3253" s="31" t="s">
        <v>14123</v>
      </c>
      <c r="F3253" s="31" t="s">
        <v>3948</v>
      </c>
      <c r="G3253" s="47">
        <v>60</v>
      </c>
      <c r="H3253" s="33">
        <v>0</v>
      </c>
      <c r="I3253" s="31" t="s">
        <v>5218</v>
      </c>
      <c r="J3253" s="31" t="s">
        <v>5219</v>
      </c>
      <c r="K3253" s="31" t="s">
        <v>5164</v>
      </c>
      <c r="L3253" s="31" t="s">
        <v>5165</v>
      </c>
      <c r="M3253" s="31" t="s">
        <v>6869</v>
      </c>
      <c r="N3253" s="31"/>
      <c r="O3253" s="31" t="s">
        <v>14125</v>
      </c>
      <c r="P3253" s="31" t="s">
        <v>14121</v>
      </c>
      <c r="Q3253" s="31" t="s">
        <v>5168</v>
      </c>
    </row>
    <row r="3254" spans="1:17" hidden="1" x14ac:dyDescent="0.2">
      <c r="A3254" s="31" t="s">
        <v>14913</v>
      </c>
      <c r="B3254" s="31" t="s">
        <v>14356</v>
      </c>
      <c r="C3254" s="31" t="s">
        <v>14914</v>
      </c>
      <c r="D3254" s="31"/>
      <c r="E3254" s="31" t="s">
        <v>14123</v>
      </c>
      <c r="F3254" s="31" t="s">
        <v>3948</v>
      </c>
      <c r="G3254" s="47">
        <v>60</v>
      </c>
      <c r="H3254" s="33">
        <v>0</v>
      </c>
      <c r="I3254" s="31" t="s">
        <v>5179</v>
      </c>
      <c r="J3254" s="31" t="s">
        <v>5180</v>
      </c>
      <c r="K3254" s="31" t="s">
        <v>5164</v>
      </c>
      <c r="L3254" s="31" t="s">
        <v>5165</v>
      </c>
      <c r="M3254" s="31" t="s">
        <v>5192</v>
      </c>
      <c r="N3254" s="31"/>
      <c r="O3254" s="31" t="s">
        <v>14125</v>
      </c>
      <c r="P3254" s="31" t="s">
        <v>14121</v>
      </c>
      <c r="Q3254" s="31" t="s">
        <v>5168</v>
      </c>
    </row>
    <row r="3255" spans="1:17" hidden="1" x14ac:dyDescent="0.2">
      <c r="A3255" s="31" t="s">
        <v>14915</v>
      </c>
      <c r="B3255" s="31" t="s">
        <v>14916</v>
      </c>
      <c r="C3255" s="31" t="s">
        <v>14917</v>
      </c>
      <c r="D3255" s="31"/>
      <c r="E3255" s="31" t="s">
        <v>14123</v>
      </c>
      <c r="F3255" s="31" t="s">
        <v>3948</v>
      </c>
      <c r="G3255" s="47">
        <v>60</v>
      </c>
      <c r="H3255" s="33">
        <v>0</v>
      </c>
      <c r="I3255" s="31" t="s">
        <v>5172</v>
      </c>
      <c r="J3255" s="31" t="s">
        <v>5173</v>
      </c>
      <c r="K3255" s="31" t="s">
        <v>5164</v>
      </c>
      <c r="L3255" s="31" t="s">
        <v>5165</v>
      </c>
      <c r="M3255" s="31" t="s">
        <v>6835</v>
      </c>
      <c r="N3255" s="31"/>
      <c r="O3255" s="31" t="s">
        <v>14125</v>
      </c>
      <c r="P3255" s="31" t="s">
        <v>14121</v>
      </c>
      <c r="Q3255" s="31" t="s">
        <v>5168</v>
      </c>
    </row>
    <row r="3256" spans="1:17" hidden="1" x14ac:dyDescent="0.2">
      <c r="A3256" s="31" t="s">
        <v>14918</v>
      </c>
      <c r="B3256" s="31" t="s">
        <v>14362</v>
      </c>
      <c r="C3256" s="31" t="s">
        <v>14919</v>
      </c>
      <c r="D3256" s="31" t="s">
        <v>3948</v>
      </c>
      <c r="E3256" s="31" t="s">
        <v>14144</v>
      </c>
      <c r="F3256" s="31"/>
      <c r="G3256" s="47">
        <v>60</v>
      </c>
      <c r="H3256" s="33">
        <v>0</v>
      </c>
      <c r="I3256" s="31" t="s">
        <v>5276</v>
      </c>
      <c r="J3256" s="31" t="s">
        <v>5277</v>
      </c>
      <c r="K3256" s="31" t="s">
        <v>5164</v>
      </c>
      <c r="L3256" s="31" t="s">
        <v>5278</v>
      </c>
      <c r="M3256" s="31" t="s">
        <v>5609</v>
      </c>
      <c r="N3256" s="31"/>
      <c r="O3256" s="31" t="s">
        <v>14125</v>
      </c>
      <c r="P3256" s="31" t="s">
        <v>14121</v>
      </c>
      <c r="Q3256" s="31" t="s">
        <v>8608</v>
      </c>
    </row>
    <row r="3257" spans="1:17" hidden="1" x14ac:dyDescent="0.2">
      <c r="A3257" s="31" t="s">
        <v>14920</v>
      </c>
      <c r="B3257" s="31" t="s">
        <v>14362</v>
      </c>
      <c r="C3257" s="31" t="s">
        <v>14921</v>
      </c>
      <c r="D3257" s="31" t="s">
        <v>3948</v>
      </c>
      <c r="E3257" s="31" t="s">
        <v>14144</v>
      </c>
      <c r="F3257" s="31"/>
      <c r="G3257" s="47">
        <v>60</v>
      </c>
      <c r="H3257" s="33">
        <v>0</v>
      </c>
      <c r="I3257" s="31" t="s">
        <v>5276</v>
      </c>
      <c r="J3257" s="31" t="s">
        <v>5277</v>
      </c>
      <c r="K3257" s="31" t="s">
        <v>5164</v>
      </c>
      <c r="L3257" s="31" t="s">
        <v>5278</v>
      </c>
      <c r="M3257" s="31" t="s">
        <v>5616</v>
      </c>
      <c r="N3257" s="31"/>
      <c r="O3257" s="31" t="s">
        <v>14125</v>
      </c>
      <c r="P3257" s="31" t="s">
        <v>14121</v>
      </c>
      <c r="Q3257" s="31" t="s">
        <v>8608</v>
      </c>
    </row>
    <row r="3258" spans="1:17" hidden="1" x14ac:dyDescent="0.2">
      <c r="A3258" s="31" t="s">
        <v>14922</v>
      </c>
      <c r="B3258" s="31" t="s">
        <v>14362</v>
      </c>
      <c r="C3258" s="31" t="s">
        <v>14923</v>
      </c>
      <c r="D3258" s="31" t="s">
        <v>3948</v>
      </c>
      <c r="E3258" s="31" t="s">
        <v>14144</v>
      </c>
      <c r="F3258" s="31"/>
      <c r="G3258" s="47">
        <v>60</v>
      </c>
      <c r="H3258" s="33">
        <v>0</v>
      </c>
      <c r="I3258" s="31" t="s">
        <v>5288</v>
      </c>
      <c r="J3258" s="31" t="s">
        <v>5289</v>
      </c>
      <c r="K3258" s="31" t="s">
        <v>5164</v>
      </c>
      <c r="L3258" s="31" t="s">
        <v>5278</v>
      </c>
      <c r="M3258" s="31" t="s">
        <v>5673</v>
      </c>
      <c r="N3258" s="31"/>
      <c r="O3258" s="31" t="s">
        <v>14125</v>
      </c>
      <c r="P3258" s="31" t="s">
        <v>14121</v>
      </c>
      <c r="Q3258" s="31" t="s">
        <v>8608</v>
      </c>
    </row>
    <row r="3259" spans="1:17" hidden="1" x14ac:dyDescent="0.2">
      <c r="A3259" s="31" t="s">
        <v>14924</v>
      </c>
      <c r="B3259" s="31" t="s">
        <v>14362</v>
      </c>
      <c r="C3259" s="31" t="s">
        <v>14925</v>
      </c>
      <c r="D3259" s="31" t="s">
        <v>3948</v>
      </c>
      <c r="E3259" s="31" t="s">
        <v>14144</v>
      </c>
      <c r="F3259" s="31"/>
      <c r="G3259" s="47">
        <v>60</v>
      </c>
      <c r="H3259" s="33">
        <v>0</v>
      </c>
      <c r="I3259" s="31" t="s">
        <v>5276</v>
      </c>
      <c r="J3259" s="31" t="s">
        <v>5277</v>
      </c>
      <c r="K3259" s="31" t="s">
        <v>5164</v>
      </c>
      <c r="L3259" s="31" t="s">
        <v>5278</v>
      </c>
      <c r="M3259" s="31" t="s">
        <v>5701</v>
      </c>
      <c r="N3259" s="31"/>
      <c r="O3259" s="31" t="s">
        <v>14125</v>
      </c>
      <c r="P3259" s="31" t="s">
        <v>14121</v>
      </c>
      <c r="Q3259" s="31" t="s">
        <v>8608</v>
      </c>
    </row>
    <row r="3260" spans="1:17" hidden="1" x14ac:dyDescent="0.2">
      <c r="A3260" s="31" t="s">
        <v>14926</v>
      </c>
      <c r="B3260" s="31" t="s">
        <v>14359</v>
      </c>
      <c r="C3260" s="31" t="s">
        <v>14927</v>
      </c>
      <c r="D3260" s="31" t="s">
        <v>3948</v>
      </c>
      <c r="E3260" s="31" t="s">
        <v>14144</v>
      </c>
      <c r="F3260" s="31"/>
      <c r="G3260" s="47">
        <v>60</v>
      </c>
      <c r="H3260" s="33">
        <v>0</v>
      </c>
      <c r="I3260" s="31" t="s">
        <v>5288</v>
      </c>
      <c r="J3260" s="31" t="s">
        <v>5289</v>
      </c>
      <c r="K3260" s="31" t="s">
        <v>5164</v>
      </c>
      <c r="L3260" s="31" t="s">
        <v>5278</v>
      </c>
      <c r="M3260" s="31" t="s">
        <v>5663</v>
      </c>
      <c r="N3260" s="31"/>
      <c r="O3260" s="31" t="s">
        <v>14125</v>
      </c>
      <c r="P3260" s="31" t="s">
        <v>14121</v>
      </c>
      <c r="Q3260" s="31" t="s">
        <v>8608</v>
      </c>
    </row>
    <row r="3261" spans="1:17" hidden="1" x14ac:dyDescent="0.2">
      <c r="A3261" s="31" t="s">
        <v>14928</v>
      </c>
      <c r="B3261" s="31" t="s">
        <v>14362</v>
      </c>
      <c r="C3261" s="31" t="s">
        <v>14929</v>
      </c>
      <c r="D3261" s="31" t="s">
        <v>3948</v>
      </c>
      <c r="E3261" s="31" t="s">
        <v>14144</v>
      </c>
      <c r="F3261" s="31"/>
      <c r="G3261" s="47">
        <v>60</v>
      </c>
      <c r="H3261" s="33">
        <v>0</v>
      </c>
      <c r="I3261" s="31" t="s">
        <v>9470</v>
      </c>
      <c r="J3261" s="31" t="s">
        <v>9471</v>
      </c>
      <c r="K3261" s="31" t="s">
        <v>5164</v>
      </c>
      <c r="L3261" s="31" t="s">
        <v>5278</v>
      </c>
      <c r="M3261" s="31" t="s">
        <v>5279</v>
      </c>
      <c r="N3261" s="31"/>
      <c r="O3261" s="31" t="s">
        <v>14125</v>
      </c>
      <c r="P3261" s="31" t="s">
        <v>14121</v>
      </c>
      <c r="Q3261" s="31" t="s">
        <v>8608</v>
      </c>
    </row>
    <row r="3262" spans="1:17" hidden="1" x14ac:dyDescent="0.2">
      <c r="A3262" s="31" t="s">
        <v>14930</v>
      </c>
      <c r="B3262" s="31" t="s">
        <v>14362</v>
      </c>
      <c r="C3262" s="31" t="s">
        <v>14931</v>
      </c>
      <c r="D3262" s="31" t="s">
        <v>3948</v>
      </c>
      <c r="E3262" s="31" t="s">
        <v>14144</v>
      </c>
      <c r="F3262" s="31"/>
      <c r="G3262" s="47">
        <v>60</v>
      </c>
      <c r="H3262" s="33">
        <v>0</v>
      </c>
      <c r="I3262" s="31" t="s">
        <v>9470</v>
      </c>
      <c r="J3262" s="31" t="s">
        <v>9471</v>
      </c>
      <c r="K3262" s="31" t="s">
        <v>5164</v>
      </c>
      <c r="L3262" s="31" t="s">
        <v>5278</v>
      </c>
      <c r="M3262" s="31" t="s">
        <v>5627</v>
      </c>
      <c r="N3262" s="31"/>
      <c r="O3262" s="31" t="s">
        <v>14125</v>
      </c>
      <c r="P3262" s="31" t="s">
        <v>14121</v>
      </c>
      <c r="Q3262" s="31" t="s">
        <v>8608</v>
      </c>
    </row>
    <row r="3263" spans="1:17" hidden="1" x14ac:dyDescent="0.2">
      <c r="A3263" s="31" t="s">
        <v>14932</v>
      </c>
      <c r="B3263" s="31" t="s">
        <v>14359</v>
      </c>
      <c r="C3263" s="31" t="s">
        <v>14933</v>
      </c>
      <c r="D3263" s="31" t="s">
        <v>3948</v>
      </c>
      <c r="E3263" s="31" t="s">
        <v>14144</v>
      </c>
      <c r="F3263" s="31"/>
      <c r="G3263" s="47">
        <v>60</v>
      </c>
      <c r="H3263" s="33">
        <v>0</v>
      </c>
      <c r="I3263" s="31" t="s">
        <v>5288</v>
      </c>
      <c r="J3263" s="31" t="s">
        <v>5289</v>
      </c>
      <c r="K3263" s="31" t="s">
        <v>5164</v>
      </c>
      <c r="L3263" s="31" t="s">
        <v>5278</v>
      </c>
      <c r="M3263" s="31" t="s">
        <v>5819</v>
      </c>
      <c r="N3263" s="31"/>
      <c r="O3263" s="31" t="s">
        <v>14125</v>
      </c>
      <c r="P3263" s="31" t="s">
        <v>14121</v>
      </c>
      <c r="Q3263" s="31" t="s">
        <v>8608</v>
      </c>
    </row>
    <row r="3264" spans="1:17" hidden="1" x14ac:dyDescent="0.2">
      <c r="A3264" s="31" t="s">
        <v>14934</v>
      </c>
      <c r="B3264" s="31" t="s">
        <v>14359</v>
      </c>
      <c r="C3264" s="31" t="s">
        <v>14935</v>
      </c>
      <c r="D3264" s="31" t="s">
        <v>3948</v>
      </c>
      <c r="E3264" s="31" t="s">
        <v>14144</v>
      </c>
      <c r="F3264" s="31"/>
      <c r="G3264" s="47">
        <v>60</v>
      </c>
      <c r="H3264" s="33">
        <v>0</v>
      </c>
      <c r="I3264" s="31" t="s">
        <v>5288</v>
      </c>
      <c r="J3264" s="31" t="s">
        <v>5289</v>
      </c>
      <c r="K3264" s="31" t="s">
        <v>5164</v>
      </c>
      <c r="L3264" s="31" t="s">
        <v>5278</v>
      </c>
      <c r="M3264" s="31" t="s">
        <v>5663</v>
      </c>
      <c r="N3264" s="31"/>
      <c r="O3264" s="31" t="s">
        <v>14125</v>
      </c>
      <c r="P3264" s="31" t="s">
        <v>14121</v>
      </c>
      <c r="Q3264" s="31" t="s">
        <v>8608</v>
      </c>
    </row>
    <row r="3265" spans="1:17" hidden="1" x14ac:dyDescent="0.2">
      <c r="A3265" s="31" t="s">
        <v>14936</v>
      </c>
      <c r="B3265" s="31" t="s">
        <v>14362</v>
      </c>
      <c r="C3265" s="31" t="s">
        <v>14937</v>
      </c>
      <c r="D3265" s="31" t="s">
        <v>3948</v>
      </c>
      <c r="E3265" s="31" t="s">
        <v>14144</v>
      </c>
      <c r="F3265" s="31"/>
      <c r="G3265" s="47">
        <v>60</v>
      </c>
      <c r="H3265" s="33">
        <v>0</v>
      </c>
      <c r="I3265" s="31" t="s">
        <v>9470</v>
      </c>
      <c r="J3265" s="31" t="s">
        <v>9471</v>
      </c>
      <c r="K3265" s="31" t="s">
        <v>5164</v>
      </c>
      <c r="L3265" s="31" t="s">
        <v>5278</v>
      </c>
      <c r="M3265" s="31" t="s">
        <v>5446</v>
      </c>
      <c r="N3265" s="31"/>
      <c r="O3265" s="31" t="s">
        <v>14125</v>
      </c>
      <c r="P3265" s="31" t="s">
        <v>14121</v>
      </c>
      <c r="Q3265" s="31" t="s">
        <v>8608</v>
      </c>
    </row>
    <row r="3266" spans="1:17" hidden="1" x14ac:dyDescent="0.2">
      <c r="A3266" s="31" t="s">
        <v>14938</v>
      </c>
      <c r="B3266" s="31" t="s">
        <v>14362</v>
      </c>
      <c r="C3266" s="31" t="s">
        <v>14939</v>
      </c>
      <c r="D3266" s="31" t="s">
        <v>3948</v>
      </c>
      <c r="E3266" s="31" t="s">
        <v>14144</v>
      </c>
      <c r="F3266" s="31"/>
      <c r="G3266" s="47">
        <v>60</v>
      </c>
      <c r="H3266" s="33">
        <v>0</v>
      </c>
      <c r="I3266" s="31" t="s">
        <v>5276</v>
      </c>
      <c r="J3266" s="31" t="s">
        <v>5277</v>
      </c>
      <c r="K3266" s="31" t="s">
        <v>5164</v>
      </c>
      <c r="L3266" s="31" t="s">
        <v>5278</v>
      </c>
      <c r="M3266" s="31" t="s">
        <v>5609</v>
      </c>
      <c r="N3266" s="31"/>
      <c r="O3266" s="31" t="s">
        <v>14125</v>
      </c>
      <c r="P3266" s="31" t="s">
        <v>14121</v>
      </c>
      <c r="Q3266" s="31" t="s">
        <v>8608</v>
      </c>
    </row>
    <row r="3267" spans="1:17" hidden="1" x14ac:dyDescent="0.2">
      <c r="A3267" s="31" t="s">
        <v>14940</v>
      </c>
      <c r="B3267" s="31" t="s">
        <v>14362</v>
      </c>
      <c r="C3267" s="31" t="s">
        <v>14941</v>
      </c>
      <c r="D3267" s="31" t="s">
        <v>3948</v>
      </c>
      <c r="E3267" s="31" t="s">
        <v>14144</v>
      </c>
      <c r="F3267" s="31"/>
      <c r="G3267" s="47">
        <v>60</v>
      </c>
      <c r="H3267" s="33">
        <v>0</v>
      </c>
      <c r="I3267" s="31" t="s">
        <v>5276</v>
      </c>
      <c r="J3267" s="31" t="s">
        <v>5277</v>
      </c>
      <c r="K3267" s="31" t="s">
        <v>5164</v>
      </c>
      <c r="L3267" s="31" t="s">
        <v>5278</v>
      </c>
      <c r="M3267" s="31" t="s">
        <v>5609</v>
      </c>
      <c r="N3267" s="31"/>
      <c r="O3267" s="31" t="s">
        <v>14125</v>
      </c>
      <c r="P3267" s="31" t="s">
        <v>14121</v>
      </c>
      <c r="Q3267" s="31" t="s">
        <v>8608</v>
      </c>
    </row>
    <row r="3268" spans="1:17" hidden="1" x14ac:dyDescent="0.2">
      <c r="A3268" s="31" t="s">
        <v>14942</v>
      </c>
      <c r="B3268" s="31" t="s">
        <v>14362</v>
      </c>
      <c r="C3268" s="31" t="s">
        <v>14943</v>
      </c>
      <c r="D3268" s="31" t="s">
        <v>3948</v>
      </c>
      <c r="E3268" s="31" t="s">
        <v>14144</v>
      </c>
      <c r="F3268" s="31"/>
      <c r="G3268" s="47">
        <v>60</v>
      </c>
      <c r="H3268" s="33">
        <v>0</v>
      </c>
      <c r="I3268" s="31" t="s">
        <v>5288</v>
      </c>
      <c r="J3268" s="31" t="s">
        <v>5289</v>
      </c>
      <c r="K3268" s="31" t="s">
        <v>5164</v>
      </c>
      <c r="L3268" s="31" t="s">
        <v>5278</v>
      </c>
      <c r="M3268" s="31" t="s">
        <v>5673</v>
      </c>
      <c r="N3268" s="31"/>
      <c r="O3268" s="31" t="s">
        <v>14125</v>
      </c>
      <c r="P3268" s="31" t="s">
        <v>14121</v>
      </c>
      <c r="Q3268" s="31" t="s">
        <v>8608</v>
      </c>
    </row>
    <row r="3269" spans="1:17" hidden="1" x14ac:dyDescent="0.2">
      <c r="A3269" s="31" t="s">
        <v>14944</v>
      </c>
      <c r="B3269" s="31" t="s">
        <v>14362</v>
      </c>
      <c r="C3269" s="31" t="s">
        <v>14945</v>
      </c>
      <c r="D3269" s="31" t="s">
        <v>3948</v>
      </c>
      <c r="E3269" s="31" t="s">
        <v>14144</v>
      </c>
      <c r="F3269" s="31"/>
      <c r="G3269" s="47">
        <v>60</v>
      </c>
      <c r="H3269" s="33">
        <v>0</v>
      </c>
      <c r="I3269" s="31" t="s">
        <v>5288</v>
      </c>
      <c r="J3269" s="31" t="s">
        <v>5289</v>
      </c>
      <c r="K3269" s="31" t="s">
        <v>5164</v>
      </c>
      <c r="L3269" s="31" t="s">
        <v>5278</v>
      </c>
      <c r="M3269" s="31" t="s">
        <v>5819</v>
      </c>
      <c r="N3269" s="31"/>
      <c r="O3269" s="31" t="s">
        <v>14125</v>
      </c>
      <c r="P3269" s="31" t="s">
        <v>14121</v>
      </c>
      <c r="Q3269" s="31" t="s">
        <v>8608</v>
      </c>
    </row>
    <row r="3270" spans="1:17" hidden="1" x14ac:dyDescent="0.2">
      <c r="A3270" s="31" t="s">
        <v>14946</v>
      </c>
      <c r="B3270" s="31" t="s">
        <v>14362</v>
      </c>
      <c r="C3270" s="31" t="s">
        <v>14947</v>
      </c>
      <c r="D3270" s="31" t="s">
        <v>3948</v>
      </c>
      <c r="E3270" s="31" t="s">
        <v>14144</v>
      </c>
      <c r="F3270" s="31"/>
      <c r="G3270" s="47">
        <v>60</v>
      </c>
      <c r="H3270" s="33">
        <v>0</v>
      </c>
      <c r="I3270" s="31" t="s">
        <v>5276</v>
      </c>
      <c r="J3270" s="31" t="s">
        <v>5277</v>
      </c>
      <c r="K3270" s="31" t="s">
        <v>5164</v>
      </c>
      <c r="L3270" s="31" t="s">
        <v>5278</v>
      </c>
      <c r="M3270" s="31" t="s">
        <v>5354</v>
      </c>
      <c r="N3270" s="31"/>
      <c r="O3270" s="31" t="s">
        <v>14125</v>
      </c>
      <c r="P3270" s="31" t="s">
        <v>14121</v>
      </c>
      <c r="Q3270" s="31" t="s">
        <v>8608</v>
      </c>
    </row>
    <row r="3271" spans="1:17" hidden="1" x14ac:dyDescent="0.2">
      <c r="A3271" s="31" t="s">
        <v>14948</v>
      </c>
      <c r="B3271" s="31" t="s">
        <v>14362</v>
      </c>
      <c r="C3271" s="31" t="s">
        <v>14949</v>
      </c>
      <c r="D3271" s="31" t="s">
        <v>3948</v>
      </c>
      <c r="E3271" s="31" t="s">
        <v>14144</v>
      </c>
      <c r="F3271" s="31"/>
      <c r="G3271" s="47">
        <v>60</v>
      </c>
      <c r="H3271" s="33">
        <v>0</v>
      </c>
      <c r="I3271" s="31" t="s">
        <v>5276</v>
      </c>
      <c r="J3271" s="31" t="s">
        <v>5277</v>
      </c>
      <c r="K3271" s="31" t="s">
        <v>5164</v>
      </c>
      <c r="L3271" s="31" t="s">
        <v>5278</v>
      </c>
      <c r="M3271" s="31" t="s">
        <v>5701</v>
      </c>
      <c r="N3271" s="31"/>
      <c r="O3271" s="31" t="s">
        <v>14125</v>
      </c>
      <c r="P3271" s="31" t="s">
        <v>14121</v>
      </c>
      <c r="Q3271" s="31" t="s">
        <v>8608</v>
      </c>
    </row>
    <row r="3272" spans="1:17" hidden="1" x14ac:dyDescent="0.2">
      <c r="A3272" s="31" t="s">
        <v>14950</v>
      </c>
      <c r="B3272" s="31" t="s">
        <v>14951</v>
      </c>
      <c r="C3272" s="31" t="s">
        <v>14952</v>
      </c>
      <c r="D3272" s="31" t="s">
        <v>3948</v>
      </c>
      <c r="E3272" s="31" t="s">
        <v>14144</v>
      </c>
      <c r="F3272" s="31"/>
      <c r="G3272" s="47">
        <v>60</v>
      </c>
      <c r="H3272" s="33">
        <v>0</v>
      </c>
      <c r="I3272" s="31" t="s">
        <v>5288</v>
      </c>
      <c r="J3272" s="31" t="s">
        <v>5289</v>
      </c>
      <c r="K3272" s="31" t="s">
        <v>5164</v>
      </c>
      <c r="L3272" s="31" t="s">
        <v>5278</v>
      </c>
      <c r="M3272" s="31" t="s">
        <v>5290</v>
      </c>
      <c r="N3272" s="31"/>
      <c r="O3272" s="31" t="s">
        <v>14125</v>
      </c>
      <c r="P3272" s="31" t="s">
        <v>14121</v>
      </c>
      <c r="Q3272" s="31" t="s">
        <v>8608</v>
      </c>
    </row>
    <row r="3273" spans="1:17" hidden="1" x14ac:dyDescent="0.2">
      <c r="A3273" s="31" t="s">
        <v>14953</v>
      </c>
      <c r="B3273" s="31" t="s">
        <v>14362</v>
      </c>
      <c r="C3273" s="31" t="s">
        <v>14954</v>
      </c>
      <c r="D3273" s="31" t="s">
        <v>3948</v>
      </c>
      <c r="E3273" s="31" t="s">
        <v>14144</v>
      </c>
      <c r="F3273" s="31"/>
      <c r="G3273" s="47">
        <v>60</v>
      </c>
      <c r="H3273" s="33">
        <v>0</v>
      </c>
      <c r="I3273" s="31" t="s">
        <v>9470</v>
      </c>
      <c r="J3273" s="31" t="s">
        <v>9471</v>
      </c>
      <c r="K3273" s="31" t="s">
        <v>5164</v>
      </c>
      <c r="L3273" s="31" t="s">
        <v>5278</v>
      </c>
      <c r="M3273" s="31" t="s">
        <v>5627</v>
      </c>
      <c r="N3273" s="31"/>
      <c r="O3273" s="31" t="s">
        <v>14125</v>
      </c>
      <c r="P3273" s="31" t="s">
        <v>14121</v>
      </c>
      <c r="Q3273" s="31" t="s">
        <v>8608</v>
      </c>
    </row>
    <row r="3274" spans="1:17" hidden="1" x14ac:dyDescent="0.2">
      <c r="A3274" s="31" t="s">
        <v>14955</v>
      </c>
      <c r="B3274" s="31" t="s">
        <v>14362</v>
      </c>
      <c r="C3274" s="31" t="s">
        <v>14956</v>
      </c>
      <c r="D3274" s="31" t="s">
        <v>3948</v>
      </c>
      <c r="E3274" s="31" t="s">
        <v>14144</v>
      </c>
      <c r="F3274" s="31"/>
      <c r="G3274" s="47">
        <v>60</v>
      </c>
      <c r="H3274" s="33">
        <v>0</v>
      </c>
      <c r="I3274" s="31" t="s">
        <v>5276</v>
      </c>
      <c r="J3274" s="31" t="s">
        <v>5277</v>
      </c>
      <c r="K3274" s="31" t="s">
        <v>5164</v>
      </c>
      <c r="L3274" s="31" t="s">
        <v>5278</v>
      </c>
      <c r="M3274" s="31" t="s">
        <v>5609</v>
      </c>
      <c r="N3274" s="31"/>
      <c r="O3274" s="31" t="s">
        <v>14125</v>
      </c>
      <c r="P3274" s="31" t="s">
        <v>14121</v>
      </c>
      <c r="Q3274" s="31" t="s">
        <v>8608</v>
      </c>
    </row>
    <row r="3275" spans="1:17" hidden="1" x14ac:dyDescent="0.2">
      <c r="A3275" s="31" t="s">
        <v>14957</v>
      </c>
      <c r="B3275" s="31" t="s">
        <v>14362</v>
      </c>
      <c r="C3275" s="31" t="s">
        <v>14958</v>
      </c>
      <c r="D3275" s="31" t="s">
        <v>3948</v>
      </c>
      <c r="E3275" s="31" t="s">
        <v>14144</v>
      </c>
      <c r="F3275" s="31"/>
      <c r="G3275" s="47">
        <v>60</v>
      </c>
      <c r="H3275" s="33">
        <v>0</v>
      </c>
      <c r="I3275" s="31" t="s">
        <v>5276</v>
      </c>
      <c r="J3275" s="31" t="s">
        <v>5277</v>
      </c>
      <c r="K3275" s="31" t="s">
        <v>5164</v>
      </c>
      <c r="L3275" s="31" t="s">
        <v>5278</v>
      </c>
      <c r="M3275" s="31" t="s">
        <v>5616</v>
      </c>
      <c r="N3275" s="31"/>
      <c r="O3275" s="31" t="s">
        <v>14125</v>
      </c>
      <c r="P3275" s="31" t="s">
        <v>14121</v>
      </c>
      <c r="Q3275" s="31" t="s">
        <v>8608</v>
      </c>
    </row>
    <row r="3276" spans="1:17" hidden="1" x14ac:dyDescent="0.2">
      <c r="A3276" s="31" t="s">
        <v>14959</v>
      </c>
      <c r="B3276" s="31" t="s">
        <v>14362</v>
      </c>
      <c r="C3276" s="31" t="s">
        <v>14960</v>
      </c>
      <c r="D3276" s="31" t="s">
        <v>3948</v>
      </c>
      <c r="E3276" s="31" t="s">
        <v>14144</v>
      </c>
      <c r="F3276" s="31"/>
      <c r="G3276" s="47">
        <v>60</v>
      </c>
      <c r="H3276" s="33">
        <v>0</v>
      </c>
      <c r="I3276" s="31" t="s">
        <v>5276</v>
      </c>
      <c r="J3276" s="31" t="s">
        <v>5277</v>
      </c>
      <c r="K3276" s="31" t="s">
        <v>5164</v>
      </c>
      <c r="L3276" s="31" t="s">
        <v>5278</v>
      </c>
      <c r="M3276" s="31" t="s">
        <v>5701</v>
      </c>
      <c r="N3276" s="31"/>
      <c r="O3276" s="31" t="s">
        <v>14125</v>
      </c>
      <c r="P3276" s="31" t="s">
        <v>14121</v>
      </c>
      <c r="Q3276" s="31" t="s">
        <v>8608</v>
      </c>
    </row>
    <row r="3277" spans="1:17" hidden="1" x14ac:dyDescent="0.2">
      <c r="A3277" s="31" t="s">
        <v>14961</v>
      </c>
      <c r="B3277" s="31" t="s">
        <v>14362</v>
      </c>
      <c r="C3277" s="31" t="s">
        <v>14962</v>
      </c>
      <c r="D3277" s="31" t="s">
        <v>3948</v>
      </c>
      <c r="E3277" s="31" t="s">
        <v>14144</v>
      </c>
      <c r="F3277" s="31"/>
      <c r="G3277" s="47">
        <v>60</v>
      </c>
      <c r="H3277" s="33">
        <v>0</v>
      </c>
      <c r="I3277" s="31" t="s">
        <v>9470</v>
      </c>
      <c r="J3277" s="31" t="s">
        <v>9471</v>
      </c>
      <c r="K3277" s="31" t="s">
        <v>5164</v>
      </c>
      <c r="L3277" s="31" t="s">
        <v>5278</v>
      </c>
      <c r="M3277" s="31" t="s">
        <v>5687</v>
      </c>
      <c r="N3277" s="31"/>
      <c r="O3277" s="31" t="s">
        <v>14125</v>
      </c>
      <c r="P3277" s="31" t="s">
        <v>14121</v>
      </c>
      <c r="Q3277" s="31" t="s">
        <v>8608</v>
      </c>
    </row>
    <row r="3278" spans="1:17" hidden="1" x14ac:dyDescent="0.2">
      <c r="A3278" s="31" t="s">
        <v>14963</v>
      </c>
      <c r="B3278" s="31" t="s">
        <v>14362</v>
      </c>
      <c r="C3278" s="31" t="s">
        <v>14964</v>
      </c>
      <c r="D3278" s="31" t="s">
        <v>3948</v>
      </c>
      <c r="E3278" s="31" t="s">
        <v>14144</v>
      </c>
      <c r="F3278" s="31"/>
      <c r="G3278" s="47">
        <v>60</v>
      </c>
      <c r="H3278" s="33">
        <v>0</v>
      </c>
      <c r="I3278" s="31" t="s">
        <v>5276</v>
      </c>
      <c r="J3278" s="31" t="s">
        <v>5277</v>
      </c>
      <c r="K3278" s="31" t="s">
        <v>5164</v>
      </c>
      <c r="L3278" s="31" t="s">
        <v>5278</v>
      </c>
      <c r="M3278" s="31" t="s">
        <v>5609</v>
      </c>
      <c r="N3278" s="31"/>
      <c r="O3278" s="31" t="s">
        <v>14125</v>
      </c>
      <c r="P3278" s="31" t="s">
        <v>14121</v>
      </c>
      <c r="Q3278" s="31" t="s">
        <v>8608</v>
      </c>
    </row>
    <row r="3279" spans="1:17" hidden="1" x14ac:dyDescent="0.2">
      <c r="A3279" s="31" t="s">
        <v>14965</v>
      </c>
      <c r="B3279" s="31" t="s">
        <v>14362</v>
      </c>
      <c r="C3279" s="31" t="s">
        <v>14966</v>
      </c>
      <c r="D3279" s="31" t="s">
        <v>3948</v>
      </c>
      <c r="E3279" s="31" t="s">
        <v>14144</v>
      </c>
      <c r="F3279" s="31"/>
      <c r="G3279" s="47">
        <v>60</v>
      </c>
      <c r="H3279" s="33">
        <v>0</v>
      </c>
      <c r="I3279" s="31" t="s">
        <v>9470</v>
      </c>
      <c r="J3279" s="31" t="s">
        <v>9471</v>
      </c>
      <c r="K3279" s="31" t="s">
        <v>5164</v>
      </c>
      <c r="L3279" s="31" t="s">
        <v>5278</v>
      </c>
      <c r="M3279" s="31" t="s">
        <v>5627</v>
      </c>
      <c r="N3279" s="31"/>
      <c r="O3279" s="31" t="s">
        <v>14125</v>
      </c>
      <c r="P3279" s="31" t="s">
        <v>14121</v>
      </c>
      <c r="Q3279" s="31" t="s">
        <v>8608</v>
      </c>
    </row>
    <row r="3280" spans="1:17" hidden="1" x14ac:dyDescent="0.2">
      <c r="A3280" s="31" t="s">
        <v>14967</v>
      </c>
      <c r="B3280" s="31" t="s">
        <v>14362</v>
      </c>
      <c r="C3280" s="31" t="s">
        <v>14968</v>
      </c>
      <c r="D3280" s="31" t="s">
        <v>3948</v>
      </c>
      <c r="E3280" s="31" t="s">
        <v>14144</v>
      </c>
      <c r="F3280" s="31"/>
      <c r="G3280" s="47">
        <v>60</v>
      </c>
      <c r="H3280" s="33">
        <v>0</v>
      </c>
      <c r="I3280" s="31" t="s">
        <v>5276</v>
      </c>
      <c r="J3280" s="31" t="s">
        <v>5277</v>
      </c>
      <c r="K3280" s="31" t="s">
        <v>5164</v>
      </c>
      <c r="L3280" s="31" t="s">
        <v>5278</v>
      </c>
      <c r="M3280" s="31" t="s">
        <v>5616</v>
      </c>
      <c r="N3280" s="31"/>
      <c r="O3280" s="31" t="s">
        <v>14125</v>
      </c>
      <c r="P3280" s="31" t="s">
        <v>14121</v>
      </c>
      <c r="Q3280" s="31" t="s">
        <v>8608</v>
      </c>
    </row>
    <row r="3281" spans="1:17" hidden="1" x14ac:dyDescent="0.2">
      <c r="A3281" s="31" t="s">
        <v>14969</v>
      </c>
      <c r="B3281" s="31" t="s">
        <v>14362</v>
      </c>
      <c r="C3281" s="31" t="s">
        <v>14970</v>
      </c>
      <c r="D3281" s="31" t="s">
        <v>3948</v>
      </c>
      <c r="E3281" s="31" t="s">
        <v>14144</v>
      </c>
      <c r="F3281" s="31"/>
      <c r="G3281" s="47">
        <v>60</v>
      </c>
      <c r="H3281" s="33">
        <v>0</v>
      </c>
      <c r="I3281" s="31" t="s">
        <v>5276</v>
      </c>
      <c r="J3281" s="31" t="s">
        <v>5277</v>
      </c>
      <c r="K3281" s="31" t="s">
        <v>5164</v>
      </c>
      <c r="L3281" s="31" t="s">
        <v>5278</v>
      </c>
      <c r="M3281" s="31" t="s">
        <v>5616</v>
      </c>
      <c r="N3281" s="31"/>
      <c r="O3281" s="31" t="s">
        <v>14125</v>
      </c>
      <c r="P3281" s="31" t="s">
        <v>14121</v>
      </c>
      <c r="Q3281" s="31" t="s">
        <v>8608</v>
      </c>
    </row>
    <row r="3282" spans="1:17" hidden="1" x14ac:dyDescent="0.2">
      <c r="A3282" s="31" t="s">
        <v>14971</v>
      </c>
      <c r="B3282" s="31" t="s">
        <v>14362</v>
      </c>
      <c r="C3282" s="31" t="s">
        <v>14972</v>
      </c>
      <c r="D3282" s="31" t="s">
        <v>3948</v>
      </c>
      <c r="E3282" s="31" t="s">
        <v>14144</v>
      </c>
      <c r="F3282" s="31"/>
      <c r="G3282" s="47">
        <v>60</v>
      </c>
      <c r="H3282" s="33">
        <v>0</v>
      </c>
      <c r="I3282" s="31" t="s">
        <v>9470</v>
      </c>
      <c r="J3282" s="31" t="s">
        <v>9471</v>
      </c>
      <c r="K3282" s="31" t="s">
        <v>5164</v>
      </c>
      <c r="L3282" s="31" t="s">
        <v>5278</v>
      </c>
      <c r="M3282" s="31" t="s">
        <v>5446</v>
      </c>
      <c r="N3282" s="31"/>
      <c r="O3282" s="31" t="s">
        <v>14125</v>
      </c>
      <c r="P3282" s="31" t="s">
        <v>14121</v>
      </c>
      <c r="Q3282" s="31" t="s">
        <v>8608</v>
      </c>
    </row>
    <row r="3283" spans="1:17" hidden="1" x14ac:dyDescent="0.2">
      <c r="A3283" s="31" t="s">
        <v>14973</v>
      </c>
      <c r="B3283" s="31" t="s">
        <v>14362</v>
      </c>
      <c r="C3283" s="31" t="s">
        <v>14974</v>
      </c>
      <c r="D3283" s="31" t="s">
        <v>3948</v>
      </c>
      <c r="E3283" s="31" t="s">
        <v>14144</v>
      </c>
      <c r="F3283" s="31"/>
      <c r="G3283" s="47">
        <v>60</v>
      </c>
      <c r="H3283" s="33">
        <v>0</v>
      </c>
      <c r="I3283" s="31" t="s">
        <v>5276</v>
      </c>
      <c r="J3283" s="31" t="s">
        <v>5277</v>
      </c>
      <c r="K3283" s="31" t="s">
        <v>5164</v>
      </c>
      <c r="L3283" s="31" t="s">
        <v>5278</v>
      </c>
      <c r="M3283" s="31" t="s">
        <v>5354</v>
      </c>
      <c r="N3283" s="31"/>
      <c r="O3283" s="31" t="s">
        <v>14125</v>
      </c>
      <c r="P3283" s="31" t="s">
        <v>14121</v>
      </c>
      <c r="Q3283" s="31" t="s">
        <v>8608</v>
      </c>
    </row>
    <row r="3284" spans="1:17" hidden="1" x14ac:dyDescent="0.2">
      <c r="A3284" s="31" t="s">
        <v>14975</v>
      </c>
      <c r="B3284" s="31" t="s">
        <v>14362</v>
      </c>
      <c r="C3284" s="31" t="s">
        <v>14976</v>
      </c>
      <c r="D3284" s="31" t="s">
        <v>3948</v>
      </c>
      <c r="E3284" s="31" t="s">
        <v>14144</v>
      </c>
      <c r="F3284" s="31"/>
      <c r="G3284" s="47">
        <v>60</v>
      </c>
      <c r="H3284" s="33">
        <v>0</v>
      </c>
      <c r="I3284" s="31" t="s">
        <v>5276</v>
      </c>
      <c r="J3284" s="31" t="s">
        <v>5277</v>
      </c>
      <c r="K3284" s="31" t="s">
        <v>5164</v>
      </c>
      <c r="L3284" s="31" t="s">
        <v>5278</v>
      </c>
      <c r="M3284" s="31" t="s">
        <v>5609</v>
      </c>
      <c r="N3284" s="31"/>
      <c r="O3284" s="31" t="s">
        <v>14125</v>
      </c>
      <c r="P3284" s="31" t="s">
        <v>14121</v>
      </c>
      <c r="Q3284" s="31" t="s">
        <v>8608</v>
      </c>
    </row>
    <row r="3285" spans="1:17" hidden="1" x14ac:dyDescent="0.2">
      <c r="A3285" s="31" t="s">
        <v>14977</v>
      </c>
      <c r="B3285" s="31" t="s">
        <v>14362</v>
      </c>
      <c r="C3285" s="31" t="s">
        <v>14978</v>
      </c>
      <c r="D3285" s="31" t="s">
        <v>3948</v>
      </c>
      <c r="E3285" s="31" t="s">
        <v>14144</v>
      </c>
      <c r="F3285" s="31"/>
      <c r="G3285" s="47">
        <v>60</v>
      </c>
      <c r="H3285" s="33">
        <v>0</v>
      </c>
      <c r="I3285" s="31" t="s">
        <v>5276</v>
      </c>
      <c r="J3285" s="31" t="s">
        <v>5277</v>
      </c>
      <c r="K3285" s="31" t="s">
        <v>5164</v>
      </c>
      <c r="L3285" s="31" t="s">
        <v>5278</v>
      </c>
      <c r="M3285" s="31" t="s">
        <v>5354</v>
      </c>
      <c r="N3285" s="31"/>
      <c r="O3285" s="31" t="s">
        <v>14125</v>
      </c>
      <c r="P3285" s="31" t="s">
        <v>14121</v>
      </c>
      <c r="Q3285" s="31" t="s">
        <v>8608</v>
      </c>
    </row>
    <row r="3286" spans="1:17" hidden="1" x14ac:dyDescent="0.2">
      <c r="A3286" s="31" t="s">
        <v>14979</v>
      </c>
      <c r="B3286" s="31" t="s">
        <v>14362</v>
      </c>
      <c r="C3286" s="31" t="s">
        <v>14980</v>
      </c>
      <c r="D3286" s="31" t="s">
        <v>3948</v>
      </c>
      <c r="E3286" s="31" t="s">
        <v>14144</v>
      </c>
      <c r="F3286" s="31"/>
      <c r="G3286" s="47">
        <v>60</v>
      </c>
      <c r="H3286" s="33">
        <v>0</v>
      </c>
      <c r="I3286" s="31" t="s">
        <v>5276</v>
      </c>
      <c r="J3286" s="31" t="s">
        <v>5277</v>
      </c>
      <c r="K3286" s="31" t="s">
        <v>5164</v>
      </c>
      <c r="L3286" s="31" t="s">
        <v>5278</v>
      </c>
      <c r="M3286" s="31" t="s">
        <v>5354</v>
      </c>
      <c r="N3286" s="31"/>
      <c r="O3286" s="31" t="s">
        <v>14125</v>
      </c>
      <c r="P3286" s="31" t="s">
        <v>14121</v>
      </c>
      <c r="Q3286" s="31" t="s">
        <v>8608</v>
      </c>
    </row>
    <row r="3287" spans="1:17" hidden="1" x14ac:dyDescent="0.2">
      <c r="A3287" s="31" t="s">
        <v>14981</v>
      </c>
      <c r="B3287" s="31" t="s">
        <v>14472</v>
      </c>
      <c r="C3287" s="31" t="s">
        <v>14982</v>
      </c>
      <c r="D3287" s="31" t="s">
        <v>3948</v>
      </c>
      <c r="E3287" s="31" t="s">
        <v>14144</v>
      </c>
      <c r="F3287" s="31"/>
      <c r="G3287" s="47">
        <v>60</v>
      </c>
      <c r="H3287" s="33">
        <v>0</v>
      </c>
      <c r="I3287" s="31" t="s">
        <v>9470</v>
      </c>
      <c r="J3287" s="31" t="s">
        <v>9471</v>
      </c>
      <c r="K3287" s="31" t="s">
        <v>5164</v>
      </c>
      <c r="L3287" s="31" t="s">
        <v>5278</v>
      </c>
      <c r="M3287" s="31" t="s">
        <v>6466</v>
      </c>
      <c r="N3287" s="31"/>
      <c r="O3287" s="31" t="s">
        <v>14125</v>
      </c>
      <c r="P3287" s="31" t="s">
        <v>14121</v>
      </c>
      <c r="Q3287" s="31" t="s">
        <v>8608</v>
      </c>
    </row>
    <row r="3288" spans="1:17" hidden="1" x14ac:dyDescent="0.2">
      <c r="A3288" s="31" t="s">
        <v>14983</v>
      </c>
      <c r="B3288" s="31" t="s">
        <v>14362</v>
      </c>
      <c r="C3288" s="31" t="s">
        <v>14984</v>
      </c>
      <c r="D3288" s="31" t="s">
        <v>3948</v>
      </c>
      <c r="E3288" s="31" t="s">
        <v>14144</v>
      </c>
      <c r="F3288" s="31"/>
      <c r="G3288" s="47">
        <v>60</v>
      </c>
      <c r="H3288" s="33">
        <v>0</v>
      </c>
      <c r="I3288" s="31" t="s">
        <v>5276</v>
      </c>
      <c r="J3288" s="31" t="s">
        <v>5277</v>
      </c>
      <c r="K3288" s="31" t="s">
        <v>5164</v>
      </c>
      <c r="L3288" s="31" t="s">
        <v>5278</v>
      </c>
      <c r="M3288" s="31" t="s">
        <v>5354</v>
      </c>
      <c r="N3288" s="31"/>
      <c r="O3288" s="31" t="s">
        <v>14125</v>
      </c>
      <c r="P3288" s="31" t="s">
        <v>14121</v>
      </c>
      <c r="Q3288" s="31" t="s">
        <v>8608</v>
      </c>
    </row>
    <row r="3289" spans="1:17" hidden="1" x14ac:dyDescent="0.2">
      <c r="A3289" s="31" t="s">
        <v>14985</v>
      </c>
      <c r="B3289" s="31" t="s">
        <v>14362</v>
      </c>
      <c r="C3289" s="31" t="s">
        <v>14986</v>
      </c>
      <c r="D3289" s="31" t="s">
        <v>3948</v>
      </c>
      <c r="E3289" s="31" t="s">
        <v>14144</v>
      </c>
      <c r="F3289" s="31"/>
      <c r="G3289" s="47">
        <v>60</v>
      </c>
      <c r="H3289" s="33">
        <v>0</v>
      </c>
      <c r="I3289" s="31" t="s">
        <v>5276</v>
      </c>
      <c r="J3289" s="31" t="s">
        <v>5277</v>
      </c>
      <c r="K3289" s="31" t="s">
        <v>5164</v>
      </c>
      <c r="L3289" s="31" t="s">
        <v>5278</v>
      </c>
      <c r="M3289" s="31" t="s">
        <v>5701</v>
      </c>
      <c r="N3289" s="31"/>
      <c r="O3289" s="31" t="s">
        <v>14125</v>
      </c>
      <c r="P3289" s="31" t="s">
        <v>14121</v>
      </c>
      <c r="Q3289" s="31" t="s">
        <v>8608</v>
      </c>
    </row>
    <row r="3290" spans="1:17" hidden="1" x14ac:dyDescent="0.2">
      <c r="A3290" s="31" t="s">
        <v>14987</v>
      </c>
      <c r="B3290" s="31" t="s">
        <v>14362</v>
      </c>
      <c r="C3290" s="31" t="s">
        <v>14988</v>
      </c>
      <c r="D3290" s="31" t="s">
        <v>3948</v>
      </c>
      <c r="E3290" s="31" t="s">
        <v>14144</v>
      </c>
      <c r="F3290" s="31"/>
      <c r="G3290" s="47">
        <v>60</v>
      </c>
      <c r="H3290" s="33">
        <v>0</v>
      </c>
      <c r="I3290" s="31" t="s">
        <v>5276</v>
      </c>
      <c r="J3290" s="31" t="s">
        <v>5277</v>
      </c>
      <c r="K3290" s="31" t="s">
        <v>5164</v>
      </c>
      <c r="L3290" s="31" t="s">
        <v>5278</v>
      </c>
      <c r="M3290" s="31" t="s">
        <v>5701</v>
      </c>
      <c r="N3290" s="31"/>
      <c r="O3290" s="31" t="s">
        <v>14125</v>
      </c>
      <c r="P3290" s="31" t="s">
        <v>14121</v>
      </c>
      <c r="Q3290" s="31" t="s">
        <v>8608</v>
      </c>
    </row>
    <row r="3291" spans="1:17" hidden="1" x14ac:dyDescent="0.2">
      <c r="A3291" s="31" t="s">
        <v>14989</v>
      </c>
      <c r="B3291" s="31" t="s">
        <v>14362</v>
      </c>
      <c r="C3291" s="31" t="s">
        <v>14990</v>
      </c>
      <c r="D3291" s="31" t="s">
        <v>3948</v>
      </c>
      <c r="E3291" s="31" t="s">
        <v>14144</v>
      </c>
      <c r="F3291" s="31"/>
      <c r="G3291" s="47">
        <v>60</v>
      </c>
      <c r="H3291" s="33">
        <v>0</v>
      </c>
      <c r="I3291" s="31" t="s">
        <v>9470</v>
      </c>
      <c r="J3291" s="31" t="s">
        <v>9471</v>
      </c>
      <c r="K3291" s="31" t="s">
        <v>5164</v>
      </c>
      <c r="L3291" s="31" t="s">
        <v>5278</v>
      </c>
      <c r="M3291" s="31" t="s">
        <v>5446</v>
      </c>
      <c r="N3291" s="31"/>
      <c r="O3291" s="31" t="s">
        <v>14125</v>
      </c>
      <c r="P3291" s="31" t="s">
        <v>14121</v>
      </c>
      <c r="Q3291" s="31" t="s">
        <v>8608</v>
      </c>
    </row>
    <row r="3292" spans="1:17" hidden="1" x14ac:dyDescent="0.2">
      <c r="A3292" s="31" t="s">
        <v>14991</v>
      </c>
      <c r="B3292" s="31" t="s">
        <v>14362</v>
      </c>
      <c r="C3292" s="31" t="s">
        <v>14992</v>
      </c>
      <c r="D3292" s="31" t="s">
        <v>3948</v>
      </c>
      <c r="E3292" s="31" t="s">
        <v>14144</v>
      </c>
      <c r="F3292" s="31"/>
      <c r="G3292" s="47">
        <v>60</v>
      </c>
      <c r="H3292" s="33">
        <v>0</v>
      </c>
      <c r="I3292" s="31" t="s">
        <v>5276</v>
      </c>
      <c r="J3292" s="31" t="s">
        <v>5277</v>
      </c>
      <c r="K3292" s="31" t="s">
        <v>5164</v>
      </c>
      <c r="L3292" s="31" t="s">
        <v>5278</v>
      </c>
      <c r="M3292" s="31" t="s">
        <v>5354</v>
      </c>
      <c r="N3292" s="31"/>
      <c r="O3292" s="31" t="s">
        <v>14125</v>
      </c>
      <c r="P3292" s="31" t="s">
        <v>14121</v>
      </c>
      <c r="Q3292" s="31" t="s">
        <v>8608</v>
      </c>
    </row>
    <row r="3293" spans="1:17" hidden="1" x14ac:dyDescent="0.2">
      <c r="A3293" s="31" t="s">
        <v>14993</v>
      </c>
      <c r="B3293" s="31" t="s">
        <v>14359</v>
      </c>
      <c r="C3293" s="31" t="s">
        <v>14994</v>
      </c>
      <c r="D3293" s="31" t="s">
        <v>3948</v>
      </c>
      <c r="E3293" s="31" t="s">
        <v>14144</v>
      </c>
      <c r="F3293" s="31"/>
      <c r="G3293" s="47">
        <v>60</v>
      </c>
      <c r="H3293" s="33">
        <v>0</v>
      </c>
      <c r="I3293" s="31" t="s">
        <v>5288</v>
      </c>
      <c r="J3293" s="31" t="s">
        <v>5289</v>
      </c>
      <c r="K3293" s="31" t="s">
        <v>5164</v>
      </c>
      <c r="L3293" s="31" t="s">
        <v>5278</v>
      </c>
      <c r="M3293" s="31" t="s">
        <v>5663</v>
      </c>
      <c r="N3293" s="31"/>
      <c r="O3293" s="31" t="s">
        <v>14125</v>
      </c>
      <c r="P3293" s="31" t="s">
        <v>14121</v>
      </c>
      <c r="Q3293" s="31" t="s">
        <v>8608</v>
      </c>
    </row>
    <row r="3294" spans="1:17" hidden="1" x14ac:dyDescent="0.2">
      <c r="A3294" s="31" t="s">
        <v>14995</v>
      </c>
      <c r="B3294" s="31" t="s">
        <v>14362</v>
      </c>
      <c r="C3294" s="31" t="s">
        <v>14996</v>
      </c>
      <c r="D3294" s="31" t="s">
        <v>3948</v>
      </c>
      <c r="E3294" s="31" t="s">
        <v>14144</v>
      </c>
      <c r="F3294" s="31"/>
      <c r="G3294" s="47">
        <v>60</v>
      </c>
      <c r="H3294" s="33">
        <v>0</v>
      </c>
      <c r="I3294" s="31" t="s">
        <v>9470</v>
      </c>
      <c r="J3294" s="31" t="s">
        <v>9471</v>
      </c>
      <c r="K3294" s="31" t="s">
        <v>5164</v>
      </c>
      <c r="L3294" s="31" t="s">
        <v>5278</v>
      </c>
      <c r="M3294" s="31" t="s">
        <v>5279</v>
      </c>
      <c r="N3294" s="31"/>
      <c r="O3294" s="31" t="s">
        <v>14125</v>
      </c>
      <c r="P3294" s="31" t="s">
        <v>14121</v>
      </c>
      <c r="Q3294" s="31" t="s">
        <v>8608</v>
      </c>
    </row>
    <row r="3295" spans="1:17" hidden="1" x14ac:dyDescent="0.2">
      <c r="A3295" s="31" t="s">
        <v>14997</v>
      </c>
      <c r="B3295" s="31" t="s">
        <v>14362</v>
      </c>
      <c r="C3295" s="31" t="s">
        <v>14998</v>
      </c>
      <c r="D3295" s="31" t="s">
        <v>3948</v>
      </c>
      <c r="E3295" s="31" t="s">
        <v>14144</v>
      </c>
      <c r="F3295" s="31"/>
      <c r="G3295" s="47">
        <v>60</v>
      </c>
      <c r="H3295" s="33">
        <v>0</v>
      </c>
      <c r="I3295" s="31" t="s">
        <v>5276</v>
      </c>
      <c r="J3295" s="31" t="s">
        <v>5277</v>
      </c>
      <c r="K3295" s="31" t="s">
        <v>5164</v>
      </c>
      <c r="L3295" s="31" t="s">
        <v>5278</v>
      </c>
      <c r="M3295" s="31" t="s">
        <v>5701</v>
      </c>
      <c r="N3295" s="31"/>
      <c r="O3295" s="31" t="s">
        <v>14125</v>
      </c>
      <c r="P3295" s="31" t="s">
        <v>14121</v>
      </c>
      <c r="Q3295" s="31" t="s">
        <v>8608</v>
      </c>
    </row>
    <row r="3296" spans="1:17" hidden="1" x14ac:dyDescent="0.2">
      <c r="A3296" s="31" t="s">
        <v>14999</v>
      </c>
      <c r="B3296" s="31" t="s">
        <v>14362</v>
      </c>
      <c r="C3296" s="31" t="s">
        <v>15000</v>
      </c>
      <c r="D3296" s="31" t="s">
        <v>3948</v>
      </c>
      <c r="E3296" s="31" t="s">
        <v>14144</v>
      </c>
      <c r="F3296" s="31"/>
      <c r="G3296" s="47">
        <v>60</v>
      </c>
      <c r="H3296" s="33">
        <v>0</v>
      </c>
      <c r="I3296" s="31" t="s">
        <v>9470</v>
      </c>
      <c r="J3296" s="31" t="s">
        <v>9471</v>
      </c>
      <c r="K3296" s="31" t="s">
        <v>5164</v>
      </c>
      <c r="L3296" s="31" t="s">
        <v>5278</v>
      </c>
      <c r="M3296" s="31" t="s">
        <v>5627</v>
      </c>
      <c r="N3296" s="31"/>
      <c r="O3296" s="31" t="s">
        <v>14125</v>
      </c>
      <c r="P3296" s="31" t="s">
        <v>14121</v>
      </c>
      <c r="Q3296" s="31" t="s">
        <v>8608</v>
      </c>
    </row>
    <row r="3297" spans="1:17" hidden="1" x14ac:dyDescent="0.2">
      <c r="A3297" s="31" t="s">
        <v>15001</v>
      </c>
      <c r="B3297" s="31" t="s">
        <v>14362</v>
      </c>
      <c r="C3297" s="31" t="s">
        <v>15002</v>
      </c>
      <c r="D3297" s="31" t="s">
        <v>3948</v>
      </c>
      <c r="E3297" s="31" t="s">
        <v>14144</v>
      </c>
      <c r="F3297" s="31"/>
      <c r="G3297" s="47">
        <v>60</v>
      </c>
      <c r="H3297" s="33">
        <v>0</v>
      </c>
      <c r="I3297" s="31" t="s">
        <v>5288</v>
      </c>
      <c r="J3297" s="31" t="s">
        <v>5289</v>
      </c>
      <c r="K3297" s="31" t="s">
        <v>5164</v>
      </c>
      <c r="L3297" s="31" t="s">
        <v>5278</v>
      </c>
      <c r="M3297" s="31" t="s">
        <v>5819</v>
      </c>
      <c r="N3297" s="31"/>
      <c r="O3297" s="31" t="s">
        <v>14125</v>
      </c>
      <c r="P3297" s="31" t="s">
        <v>14121</v>
      </c>
      <c r="Q3297" s="31" t="s">
        <v>8608</v>
      </c>
    </row>
    <row r="3298" spans="1:17" hidden="1" x14ac:dyDescent="0.2">
      <c r="A3298" s="31" t="s">
        <v>15003</v>
      </c>
      <c r="B3298" s="31" t="s">
        <v>14362</v>
      </c>
      <c r="C3298" s="31" t="s">
        <v>15004</v>
      </c>
      <c r="D3298" s="31" t="s">
        <v>3948</v>
      </c>
      <c r="E3298" s="31" t="s">
        <v>14144</v>
      </c>
      <c r="F3298" s="31"/>
      <c r="G3298" s="47">
        <v>60</v>
      </c>
      <c r="H3298" s="33">
        <v>0</v>
      </c>
      <c r="I3298" s="31" t="s">
        <v>5276</v>
      </c>
      <c r="J3298" s="31" t="s">
        <v>5277</v>
      </c>
      <c r="K3298" s="31" t="s">
        <v>5164</v>
      </c>
      <c r="L3298" s="31" t="s">
        <v>5278</v>
      </c>
      <c r="M3298" s="31" t="s">
        <v>5701</v>
      </c>
      <c r="N3298" s="31"/>
      <c r="O3298" s="31" t="s">
        <v>14125</v>
      </c>
      <c r="P3298" s="31" t="s">
        <v>14121</v>
      </c>
      <c r="Q3298" s="31" t="s">
        <v>8608</v>
      </c>
    </row>
    <row r="3299" spans="1:17" hidden="1" x14ac:dyDescent="0.2">
      <c r="A3299" s="31" t="s">
        <v>15005</v>
      </c>
      <c r="B3299" s="31" t="s">
        <v>14362</v>
      </c>
      <c r="C3299" s="31" t="s">
        <v>15006</v>
      </c>
      <c r="D3299" s="31" t="s">
        <v>3948</v>
      </c>
      <c r="E3299" s="31" t="s">
        <v>14144</v>
      </c>
      <c r="F3299" s="31"/>
      <c r="G3299" s="47">
        <v>60</v>
      </c>
      <c r="H3299" s="33">
        <v>0</v>
      </c>
      <c r="I3299" s="31" t="s">
        <v>5288</v>
      </c>
      <c r="J3299" s="31" t="s">
        <v>5289</v>
      </c>
      <c r="K3299" s="31" t="s">
        <v>5164</v>
      </c>
      <c r="L3299" s="31" t="s">
        <v>5278</v>
      </c>
      <c r="M3299" s="31" t="s">
        <v>5290</v>
      </c>
      <c r="N3299" s="31"/>
      <c r="O3299" s="31" t="s">
        <v>14125</v>
      </c>
      <c r="P3299" s="31" t="s">
        <v>14121</v>
      </c>
      <c r="Q3299" s="31" t="s">
        <v>8608</v>
      </c>
    </row>
    <row r="3300" spans="1:17" hidden="1" x14ac:dyDescent="0.2">
      <c r="A3300" s="31" t="s">
        <v>15007</v>
      </c>
      <c r="B3300" s="31" t="s">
        <v>14362</v>
      </c>
      <c r="C3300" s="31" t="s">
        <v>15008</v>
      </c>
      <c r="D3300" s="31" t="s">
        <v>3948</v>
      </c>
      <c r="E3300" s="31" t="s">
        <v>14144</v>
      </c>
      <c r="F3300" s="31"/>
      <c r="G3300" s="47">
        <v>60</v>
      </c>
      <c r="H3300" s="33">
        <v>0</v>
      </c>
      <c r="I3300" s="31" t="s">
        <v>5276</v>
      </c>
      <c r="J3300" s="31" t="s">
        <v>5277</v>
      </c>
      <c r="K3300" s="31" t="s">
        <v>5164</v>
      </c>
      <c r="L3300" s="31" t="s">
        <v>5278</v>
      </c>
      <c r="M3300" s="31" t="s">
        <v>5616</v>
      </c>
      <c r="N3300" s="31"/>
      <c r="O3300" s="31" t="s">
        <v>14125</v>
      </c>
      <c r="P3300" s="31" t="s">
        <v>14121</v>
      </c>
      <c r="Q3300" s="31" t="s">
        <v>8608</v>
      </c>
    </row>
    <row r="3301" spans="1:17" hidden="1" x14ac:dyDescent="0.2">
      <c r="A3301" s="31" t="s">
        <v>15009</v>
      </c>
      <c r="B3301" s="31" t="s">
        <v>14362</v>
      </c>
      <c r="C3301" s="31" t="s">
        <v>15010</v>
      </c>
      <c r="D3301" s="31" t="s">
        <v>3948</v>
      </c>
      <c r="E3301" s="31" t="s">
        <v>14144</v>
      </c>
      <c r="F3301" s="31"/>
      <c r="G3301" s="47">
        <v>60</v>
      </c>
      <c r="H3301" s="33">
        <v>0</v>
      </c>
      <c r="I3301" s="31" t="s">
        <v>5276</v>
      </c>
      <c r="J3301" s="31" t="s">
        <v>5277</v>
      </c>
      <c r="K3301" s="31" t="s">
        <v>5164</v>
      </c>
      <c r="L3301" s="31" t="s">
        <v>5278</v>
      </c>
      <c r="M3301" s="31" t="s">
        <v>5701</v>
      </c>
      <c r="N3301" s="31"/>
      <c r="O3301" s="31" t="s">
        <v>14125</v>
      </c>
      <c r="P3301" s="31" t="s">
        <v>14121</v>
      </c>
      <c r="Q3301" s="31" t="s">
        <v>8608</v>
      </c>
    </row>
    <row r="3302" spans="1:17" hidden="1" x14ac:dyDescent="0.2">
      <c r="A3302" s="31" t="s">
        <v>15011</v>
      </c>
      <c r="B3302" s="31" t="s">
        <v>14359</v>
      </c>
      <c r="C3302" s="31" t="s">
        <v>15012</v>
      </c>
      <c r="D3302" s="31" t="s">
        <v>3948</v>
      </c>
      <c r="E3302" s="31" t="s">
        <v>14144</v>
      </c>
      <c r="F3302" s="31"/>
      <c r="G3302" s="47">
        <v>60</v>
      </c>
      <c r="H3302" s="33">
        <v>0</v>
      </c>
      <c r="I3302" s="31" t="s">
        <v>9470</v>
      </c>
      <c r="J3302" s="31" t="s">
        <v>9471</v>
      </c>
      <c r="K3302" s="31" t="s">
        <v>5164</v>
      </c>
      <c r="L3302" s="31" t="s">
        <v>5278</v>
      </c>
      <c r="M3302" s="31" t="s">
        <v>5794</v>
      </c>
      <c r="N3302" s="31"/>
      <c r="O3302" s="31" t="s">
        <v>14125</v>
      </c>
      <c r="P3302" s="31" t="s">
        <v>14121</v>
      </c>
      <c r="Q3302" s="31" t="s">
        <v>8608</v>
      </c>
    </row>
    <row r="3303" spans="1:17" hidden="1" x14ac:dyDescent="0.2">
      <c r="A3303" s="31" t="s">
        <v>15013</v>
      </c>
      <c r="B3303" s="31" t="s">
        <v>14359</v>
      </c>
      <c r="C3303" s="31" t="s">
        <v>15014</v>
      </c>
      <c r="D3303" s="31" t="s">
        <v>3948</v>
      </c>
      <c r="E3303" s="31" t="s">
        <v>14144</v>
      </c>
      <c r="F3303" s="31"/>
      <c r="G3303" s="47">
        <v>60</v>
      </c>
      <c r="H3303" s="33">
        <v>0</v>
      </c>
      <c r="I3303" s="31" t="s">
        <v>5288</v>
      </c>
      <c r="J3303" s="31" t="s">
        <v>5289</v>
      </c>
      <c r="K3303" s="31" t="s">
        <v>5164</v>
      </c>
      <c r="L3303" s="31" t="s">
        <v>5278</v>
      </c>
      <c r="M3303" s="31" t="s">
        <v>5819</v>
      </c>
      <c r="N3303" s="31"/>
      <c r="O3303" s="31" t="s">
        <v>14125</v>
      </c>
      <c r="P3303" s="31" t="s">
        <v>14121</v>
      </c>
      <c r="Q3303" s="31" t="s">
        <v>8608</v>
      </c>
    </row>
    <row r="3304" spans="1:17" hidden="1" x14ac:dyDescent="0.2">
      <c r="A3304" s="31" t="s">
        <v>15015</v>
      </c>
      <c r="B3304" s="31" t="s">
        <v>14362</v>
      </c>
      <c r="C3304" s="31" t="s">
        <v>15016</v>
      </c>
      <c r="D3304" s="31" t="s">
        <v>3948</v>
      </c>
      <c r="E3304" s="31" t="s">
        <v>14144</v>
      </c>
      <c r="F3304" s="31"/>
      <c r="G3304" s="47">
        <v>60</v>
      </c>
      <c r="H3304" s="33">
        <v>0</v>
      </c>
      <c r="I3304" s="31" t="s">
        <v>5276</v>
      </c>
      <c r="J3304" s="31" t="s">
        <v>5277</v>
      </c>
      <c r="K3304" s="31" t="s">
        <v>5164</v>
      </c>
      <c r="L3304" s="31" t="s">
        <v>5278</v>
      </c>
      <c r="M3304" s="31" t="s">
        <v>5701</v>
      </c>
      <c r="N3304" s="31"/>
      <c r="O3304" s="31" t="s">
        <v>14125</v>
      </c>
      <c r="P3304" s="31" t="s">
        <v>14121</v>
      </c>
      <c r="Q3304" s="31" t="s">
        <v>8608</v>
      </c>
    </row>
    <row r="3305" spans="1:17" hidden="1" x14ac:dyDescent="0.2">
      <c r="A3305" s="31" t="s">
        <v>15017</v>
      </c>
      <c r="B3305" s="31" t="s">
        <v>14362</v>
      </c>
      <c r="C3305" s="31" t="s">
        <v>15018</v>
      </c>
      <c r="D3305" s="31" t="s">
        <v>3948</v>
      </c>
      <c r="E3305" s="31" t="s">
        <v>14144</v>
      </c>
      <c r="F3305" s="31"/>
      <c r="G3305" s="47">
        <v>60</v>
      </c>
      <c r="H3305" s="33">
        <v>0</v>
      </c>
      <c r="I3305" s="31" t="s">
        <v>5288</v>
      </c>
      <c r="J3305" s="31" t="s">
        <v>5289</v>
      </c>
      <c r="K3305" s="31" t="s">
        <v>5164</v>
      </c>
      <c r="L3305" s="31" t="s">
        <v>5278</v>
      </c>
      <c r="M3305" s="31" t="s">
        <v>5290</v>
      </c>
      <c r="N3305" s="31"/>
      <c r="O3305" s="31" t="s">
        <v>14125</v>
      </c>
      <c r="P3305" s="31" t="s">
        <v>14121</v>
      </c>
      <c r="Q3305" s="31" t="s">
        <v>8608</v>
      </c>
    </row>
    <row r="3306" spans="1:17" hidden="1" x14ac:dyDescent="0.2">
      <c r="A3306" s="31" t="s">
        <v>15019</v>
      </c>
      <c r="B3306" s="31" t="s">
        <v>14362</v>
      </c>
      <c r="C3306" s="31" t="s">
        <v>15020</v>
      </c>
      <c r="D3306" s="31" t="s">
        <v>3948</v>
      </c>
      <c r="E3306" s="31" t="s">
        <v>14144</v>
      </c>
      <c r="F3306" s="31"/>
      <c r="G3306" s="47">
        <v>60</v>
      </c>
      <c r="H3306" s="33">
        <v>0</v>
      </c>
      <c r="I3306" s="31" t="s">
        <v>5276</v>
      </c>
      <c r="J3306" s="31" t="s">
        <v>5277</v>
      </c>
      <c r="K3306" s="31" t="s">
        <v>5164</v>
      </c>
      <c r="L3306" s="31" t="s">
        <v>5278</v>
      </c>
      <c r="M3306" s="31" t="s">
        <v>5354</v>
      </c>
      <c r="N3306" s="31"/>
      <c r="O3306" s="31" t="s">
        <v>14125</v>
      </c>
      <c r="P3306" s="31" t="s">
        <v>14121</v>
      </c>
      <c r="Q3306" s="31" t="s">
        <v>8608</v>
      </c>
    </row>
    <row r="3307" spans="1:17" hidden="1" x14ac:dyDescent="0.2">
      <c r="A3307" s="31" t="s">
        <v>15021</v>
      </c>
      <c r="B3307" s="31" t="s">
        <v>14362</v>
      </c>
      <c r="C3307" s="31" t="s">
        <v>15022</v>
      </c>
      <c r="D3307" s="31" t="s">
        <v>3948</v>
      </c>
      <c r="E3307" s="31" t="s">
        <v>14144</v>
      </c>
      <c r="F3307" s="31"/>
      <c r="G3307" s="47">
        <v>60</v>
      </c>
      <c r="H3307" s="33">
        <v>0</v>
      </c>
      <c r="I3307" s="31" t="s">
        <v>5276</v>
      </c>
      <c r="J3307" s="31" t="s">
        <v>5277</v>
      </c>
      <c r="K3307" s="31" t="s">
        <v>5164</v>
      </c>
      <c r="L3307" s="31" t="s">
        <v>5278</v>
      </c>
      <c r="M3307" s="31" t="s">
        <v>5354</v>
      </c>
      <c r="N3307" s="31"/>
      <c r="O3307" s="31" t="s">
        <v>14125</v>
      </c>
      <c r="P3307" s="31" t="s">
        <v>14121</v>
      </c>
      <c r="Q3307" s="31" t="s">
        <v>8608</v>
      </c>
    </row>
    <row r="3308" spans="1:17" hidden="1" x14ac:dyDescent="0.2">
      <c r="A3308" s="31" t="s">
        <v>15023</v>
      </c>
      <c r="B3308" s="31" t="s">
        <v>14362</v>
      </c>
      <c r="C3308" s="31" t="s">
        <v>15024</v>
      </c>
      <c r="D3308" s="31" t="s">
        <v>3948</v>
      </c>
      <c r="E3308" s="31" t="s">
        <v>14144</v>
      </c>
      <c r="F3308" s="31"/>
      <c r="G3308" s="47">
        <v>60</v>
      </c>
      <c r="H3308" s="33">
        <v>0</v>
      </c>
      <c r="I3308" s="31" t="s">
        <v>5288</v>
      </c>
      <c r="J3308" s="31" t="s">
        <v>5289</v>
      </c>
      <c r="K3308" s="31" t="s">
        <v>5164</v>
      </c>
      <c r="L3308" s="31" t="s">
        <v>5278</v>
      </c>
      <c r="M3308" s="31" t="s">
        <v>5673</v>
      </c>
      <c r="N3308" s="31"/>
      <c r="O3308" s="31" t="s">
        <v>14125</v>
      </c>
      <c r="P3308" s="31" t="s">
        <v>14121</v>
      </c>
      <c r="Q3308" s="31" t="s">
        <v>8608</v>
      </c>
    </row>
    <row r="3309" spans="1:17" hidden="1" x14ac:dyDescent="0.2">
      <c r="A3309" s="31" t="s">
        <v>15025</v>
      </c>
      <c r="B3309" s="31" t="s">
        <v>14362</v>
      </c>
      <c r="C3309" s="31" t="s">
        <v>15026</v>
      </c>
      <c r="D3309" s="31" t="s">
        <v>3948</v>
      </c>
      <c r="E3309" s="31" t="s">
        <v>14144</v>
      </c>
      <c r="F3309" s="31"/>
      <c r="G3309" s="47">
        <v>60</v>
      </c>
      <c r="H3309" s="33">
        <v>0</v>
      </c>
      <c r="I3309" s="31" t="s">
        <v>9470</v>
      </c>
      <c r="J3309" s="31" t="s">
        <v>9471</v>
      </c>
      <c r="K3309" s="31" t="s">
        <v>5164</v>
      </c>
      <c r="L3309" s="31" t="s">
        <v>5278</v>
      </c>
      <c r="M3309" s="31" t="s">
        <v>5687</v>
      </c>
      <c r="N3309" s="31"/>
      <c r="O3309" s="31" t="s">
        <v>14125</v>
      </c>
      <c r="P3309" s="31" t="s">
        <v>14121</v>
      </c>
      <c r="Q3309" s="31" t="s">
        <v>8608</v>
      </c>
    </row>
    <row r="3310" spans="1:17" hidden="1" x14ac:dyDescent="0.2">
      <c r="A3310" s="31" t="s">
        <v>15027</v>
      </c>
      <c r="B3310" s="31" t="s">
        <v>14362</v>
      </c>
      <c r="C3310" s="31" t="s">
        <v>15028</v>
      </c>
      <c r="D3310" s="31" t="s">
        <v>3948</v>
      </c>
      <c r="E3310" s="31" t="s">
        <v>14144</v>
      </c>
      <c r="F3310" s="31"/>
      <c r="G3310" s="47">
        <v>60</v>
      </c>
      <c r="H3310" s="33">
        <v>0</v>
      </c>
      <c r="I3310" s="31" t="s">
        <v>5288</v>
      </c>
      <c r="J3310" s="31" t="s">
        <v>5289</v>
      </c>
      <c r="K3310" s="31" t="s">
        <v>5164</v>
      </c>
      <c r="L3310" s="31" t="s">
        <v>5278</v>
      </c>
      <c r="M3310" s="31" t="s">
        <v>5290</v>
      </c>
      <c r="N3310" s="31"/>
      <c r="O3310" s="31" t="s">
        <v>14125</v>
      </c>
      <c r="P3310" s="31" t="s">
        <v>14121</v>
      </c>
      <c r="Q3310" s="31" t="s">
        <v>8608</v>
      </c>
    </row>
    <row r="3311" spans="1:17" hidden="1" x14ac:dyDescent="0.2">
      <c r="A3311" s="31" t="s">
        <v>15029</v>
      </c>
      <c r="B3311" s="31" t="s">
        <v>14362</v>
      </c>
      <c r="C3311" s="31" t="s">
        <v>15030</v>
      </c>
      <c r="D3311" s="31" t="s">
        <v>3948</v>
      </c>
      <c r="E3311" s="31" t="s">
        <v>14144</v>
      </c>
      <c r="F3311" s="31"/>
      <c r="G3311" s="47">
        <v>60</v>
      </c>
      <c r="H3311" s="33">
        <v>0</v>
      </c>
      <c r="I3311" s="31" t="s">
        <v>5288</v>
      </c>
      <c r="J3311" s="31" t="s">
        <v>5289</v>
      </c>
      <c r="K3311" s="31" t="s">
        <v>5164</v>
      </c>
      <c r="L3311" s="31" t="s">
        <v>5278</v>
      </c>
      <c r="M3311" s="31" t="s">
        <v>5673</v>
      </c>
      <c r="N3311" s="31"/>
      <c r="O3311" s="31" t="s">
        <v>14125</v>
      </c>
      <c r="P3311" s="31" t="s">
        <v>14121</v>
      </c>
      <c r="Q3311" s="31" t="s">
        <v>8608</v>
      </c>
    </row>
    <row r="3312" spans="1:17" hidden="1" x14ac:dyDescent="0.2">
      <c r="A3312" s="31" t="s">
        <v>15031</v>
      </c>
      <c r="B3312" s="31" t="s">
        <v>14362</v>
      </c>
      <c r="C3312" s="31" t="s">
        <v>15032</v>
      </c>
      <c r="D3312" s="31" t="s">
        <v>3948</v>
      </c>
      <c r="E3312" s="31" t="s">
        <v>14144</v>
      </c>
      <c r="F3312" s="31"/>
      <c r="G3312" s="47">
        <v>60</v>
      </c>
      <c r="H3312" s="33">
        <v>0</v>
      </c>
      <c r="I3312" s="31" t="s">
        <v>5276</v>
      </c>
      <c r="J3312" s="31" t="s">
        <v>5277</v>
      </c>
      <c r="K3312" s="31" t="s">
        <v>5164</v>
      </c>
      <c r="L3312" s="31" t="s">
        <v>5278</v>
      </c>
      <c r="M3312" s="31" t="s">
        <v>5616</v>
      </c>
      <c r="N3312" s="31"/>
      <c r="O3312" s="31" t="s">
        <v>14125</v>
      </c>
      <c r="P3312" s="31" t="s">
        <v>14121</v>
      </c>
      <c r="Q3312" s="31" t="s">
        <v>8608</v>
      </c>
    </row>
    <row r="3313" spans="1:17" hidden="1" x14ac:dyDescent="0.2">
      <c r="A3313" s="31" t="s">
        <v>15033</v>
      </c>
      <c r="B3313" s="31" t="s">
        <v>14362</v>
      </c>
      <c r="C3313" s="31" t="s">
        <v>15034</v>
      </c>
      <c r="D3313" s="31" t="s">
        <v>3948</v>
      </c>
      <c r="E3313" s="31" t="s">
        <v>14144</v>
      </c>
      <c r="F3313" s="31"/>
      <c r="G3313" s="47">
        <v>60</v>
      </c>
      <c r="H3313" s="33">
        <v>0</v>
      </c>
      <c r="I3313" s="31" t="s">
        <v>5276</v>
      </c>
      <c r="J3313" s="31" t="s">
        <v>5277</v>
      </c>
      <c r="K3313" s="31" t="s">
        <v>5164</v>
      </c>
      <c r="L3313" s="31" t="s">
        <v>5278</v>
      </c>
      <c r="M3313" s="31" t="s">
        <v>5701</v>
      </c>
      <c r="N3313" s="31"/>
      <c r="O3313" s="31" t="s">
        <v>14125</v>
      </c>
      <c r="P3313" s="31" t="s">
        <v>14121</v>
      </c>
      <c r="Q3313" s="31" t="s">
        <v>8608</v>
      </c>
    </row>
    <row r="3314" spans="1:17" hidden="1" x14ac:dyDescent="0.2">
      <c r="A3314" s="31" t="s">
        <v>15035</v>
      </c>
      <c r="B3314" s="31" t="s">
        <v>14362</v>
      </c>
      <c r="C3314" s="31" t="s">
        <v>15036</v>
      </c>
      <c r="D3314" s="31" t="s">
        <v>3948</v>
      </c>
      <c r="E3314" s="31" t="s">
        <v>14144</v>
      </c>
      <c r="F3314" s="31"/>
      <c r="G3314" s="47">
        <v>60</v>
      </c>
      <c r="H3314" s="33">
        <v>0</v>
      </c>
      <c r="I3314" s="31" t="s">
        <v>9470</v>
      </c>
      <c r="J3314" s="31" t="s">
        <v>9471</v>
      </c>
      <c r="K3314" s="31" t="s">
        <v>5164</v>
      </c>
      <c r="L3314" s="31" t="s">
        <v>5278</v>
      </c>
      <c r="M3314" s="31" t="s">
        <v>5687</v>
      </c>
      <c r="N3314" s="31"/>
      <c r="O3314" s="31" t="s">
        <v>14125</v>
      </c>
      <c r="P3314" s="31" t="s">
        <v>14121</v>
      </c>
      <c r="Q3314" s="31" t="s">
        <v>8608</v>
      </c>
    </row>
    <row r="3315" spans="1:17" hidden="1" x14ac:dyDescent="0.2">
      <c r="A3315" s="31" t="s">
        <v>15037</v>
      </c>
      <c r="B3315" s="31" t="s">
        <v>14362</v>
      </c>
      <c r="C3315" s="31" t="s">
        <v>15038</v>
      </c>
      <c r="D3315" s="31" t="s">
        <v>3948</v>
      </c>
      <c r="E3315" s="31" t="s">
        <v>14144</v>
      </c>
      <c r="F3315" s="31"/>
      <c r="G3315" s="47">
        <v>60</v>
      </c>
      <c r="H3315" s="33">
        <v>0</v>
      </c>
      <c r="I3315" s="31" t="s">
        <v>5276</v>
      </c>
      <c r="J3315" s="31" t="s">
        <v>5277</v>
      </c>
      <c r="K3315" s="31" t="s">
        <v>5164</v>
      </c>
      <c r="L3315" s="31" t="s">
        <v>5278</v>
      </c>
      <c r="M3315" s="31" t="s">
        <v>5701</v>
      </c>
      <c r="N3315" s="31"/>
      <c r="O3315" s="31" t="s">
        <v>14125</v>
      </c>
      <c r="P3315" s="31" t="s">
        <v>14121</v>
      </c>
      <c r="Q3315" s="31" t="s">
        <v>8608</v>
      </c>
    </row>
    <row r="3316" spans="1:17" hidden="1" x14ac:dyDescent="0.2">
      <c r="A3316" s="31" t="s">
        <v>15039</v>
      </c>
      <c r="B3316" s="31" t="s">
        <v>14356</v>
      </c>
      <c r="C3316" s="31" t="s">
        <v>15040</v>
      </c>
      <c r="D3316" s="31"/>
      <c r="E3316" s="31" t="s">
        <v>14123</v>
      </c>
      <c r="F3316" s="31" t="s">
        <v>3948</v>
      </c>
      <c r="G3316" s="47">
        <v>60</v>
      </c>
      <c r="H3316" s="33">
        <v>0</v>
      </c>
      <c r="I3316" s="31" t="s">
        <v>5252</v>
      </c>
      <c r="J3316" s="31" t="s">
        <v>5253</v>
      </c>
      <c r="K3316" s="31" t="s">
        <v>5164</v>
      </c>
      <c r="L3316" s="31" t="s">
        <v>5165</v>
      </c>
      <c r="M3316" s="31" t="s">
        <v>5569</v>
      </c>
      <c r="N3316" s="31"/>
      <c r="O3316" s="31" t="s">
        <v>14125</v>
      </c>
      <c r="P3316" s="31" t="s">
        <v>14121</v>
      </c>
      <c r="Q3316" s="31" t="s">
        <v>5168</v>
      </c>
    </row>
    <row r="3317" spans="1:17" hidden="1" x14ac:dyDescent="0.2">
      <c r="A3317" s="31" t="s">
        <v>15041</v>
      </c>
      <c r="B3317" s="31" t="s">
        <v>14356</v>
      </c>
      <c r="C3317" s="31" t="s">
        <v>15042</v>
      </c>
      <c r="D3317" s="31"/>
      <c r="E3317" s="31" t="s">
        <v>14123</v>
      </c>
      <c r="F3317" s="31" t="s">
        <v>3948</v>
      </c>
      <c r="G3317" s="47">
        <v>60</v>
      </c>
      <c r="H3317" s="33">
        <v>0</v>
      </c>
      <c r="I3317" s="31" t="s">
        <v>5179</v>
      </c>
      <c r="J3317" s="31" t="s">
        <v>5180</v>
      </c>
      <c r="K3317" s="31" t="s">
        <v>5164</v>
      </c>
      <c r="L3317" s="31" t="s">
        <v>5165</v>
      </c>
      <c r="M3317" s="31" t="s">
        <v>5305</v>
      </c>
      <c r="N3317" s="31"/>
      <c r="O3317" s="31" t="s">
        <v>14125</v>
      </c>
      <c r="P3317" s="31" t="s">
        <v>14121</v>
      </c>
      <c r="Q3317" s="31" t="s">
        <v>5168</v>
      </c>
    </row>
    <row r="3318" spans="1:17" hidden="1" x14ac:dyDescent="0.2">
      <c r="A3318" s="31" t="s">
        <v>15043</v>
      </c>
      <c r="B3318" s="31" t="s">
        <v>14347</v>
      </c>
      <c r="C3318" s="31" t="s">
        <v>15044</v>
      </c>
      <c r="D3318" s="31"/>
      <c r="E3318" s="31" t="s">
        <v>14123</v>
      </c>
      <c r="F3318" s="31" t="s">
        <v>3948</v>
      </c>
      <c r="G3318" s="47">
        <v>60</v>
      </c>
      <c r="H3318" s="33">
        <v>0</v>
      </c>
      <c r="I3318" s="31" t="s">
        <v>5252</v>
      </c>
      <c r="J3318" s="31" t="s">
        <v>5253</v>
      </c>
      <c r="K3318" s="31" t="s">
        <v>5164</v>
      </c>
      <c r="L3318" s="31" t="s">
        <v>5165</v>
      </c>
      <c r="M3318" s="31" t="s">
        <v>5254</v>
      </c>
      <c r="N3318" s="31"/>
      <c r="O3318" s="31" t="s">
        <v>14125</v>
      </c>
      <c r="P3318" s="31" t="s">
        <v>14121</v>
      </c>
      <c r="Q3318" s="31" t="s">
        <v>5168</v>
      </c>
    </row>
    <row r="3319" spans="1:17" hidden="1" x14ac:dyDescent="0.2">
      <c r="A3319" s="31" t="s">
        <v>15045</v>
      </c>
      <c r="B3319" s="31" t="s">
        <v>14356</v>
      </c>
      <c r="C3319" s="31" t="s">
        <v>15046</v>
      </c>
      <c r="D3319" s="31"/>
      <c r="E3319" s="31" t="s">
        <v>14123</v>
      </c>
      <c r="F3319" s="31" t="s">
        <v>3948</v>
      </c>
      <c r="G3319" s="47">
        <v>60</v>
      </c>
      <c r="H3319" s="33">
        <v>0</v>
      </c>
      <c r="I3319" s="31" t="s">
        <v>5179</v>
      </c>
      <c r="J3319" s="31" t="s">
        <v>5180</v>
      </c>
      <c r="K3319" s="31" t="s">
        <v>5164</v>
      </c>
      <c r="L3319" s="31" t="s">
        <v>5165</v>
      </c>
      <c r="M3319" s="31" t="s">
        <v>5361</v>
      </c>
      <c r="N3319" s="31" t="s">
        <v>7902</v>
      </c>
      <c r="O3319" s="31" t="s">
        <v>14125</v>
      </c>
      <c r="P3319" s="31" t="s">
        <v>14121</v>
      </c>
      <c r="Q3319" s="31" t="s">
        <v>5168</v>
      </c>
    </row>
    <row r="3320" spans="1:17" hidden="1" x14ac:dyDescent="0.2">
      <c r="A3320" s="31" t="s">
        <v>15047</v>
      </c>
      <c r="B3320" s="31" t="s">
        <v>14356</v>
      </c>
      <c r="C3320" s="31" t="s">
        <v>15048</v>
      </c>
      <c r="D3320" s="31"/>
      <c r="E3320" s="31" t="s">
        <v>14123</v>
      </c>
      <c r="F3320" s="31" t="s">
        <v>3948</v>
      </c>
      <c r="G3320" s="47">
        <v>60</v>
      </c>
      <c r="H3320" s="33">
        <v>0</v>
      </c>
      <c r="I3320" s="31" t="s">
        <v>5252</v>
      </c>
      <c r="J3320" s="31" t="s">
        <v>5253</v>
      </c>
      <c r="K3320" s="31" t="s">
        <v>5164</v>
      </c>
      <c r="L3320" s="31" t="s">
        <v>5165</v>
      </c>
      <c r="M3320" s="31" t="s">
        <v>5569</v>
      </c>
      <c r="N3320" s="31"/>
      <c r="O3320" s="31" t="s">
        <v>14125</v>
      </c>
      <c r="P3320" s="31" t="s">
        <v>14121</v>
      </c>
      <c r="Q3320" s="31" t="s">
        <v>5168</v>
      </c>
    </row>
    <row r="3321" spans="1:17" hidden="1" x14ac:dyDescent="0.2">
      <c r="A3321" s="31" t="s">
        <v>15049</v>
      </c>
      <c r="B3321" s="31" t="s">
        <v>14356</v>
      </c>
      <c r="C3321" s="31" t="s">
        <v>15050</v>
      </c>
      <c r="D3321" s="31"/>
      <c r="E3321" s="31" t="s">
        <v>14123</v>
      </c>
      <c r="F3321" s="31" t="s">
        <v>3948</v>
      </c>
      <c r="G3321" s="47">
        <v>60</v>
      </c>
      <c r="H3321" s="33">
        <v>0</v>
      </c>
      <c r="I3321" s="31" t="s">
        <v>5179</v>
      </c>
      <c r="J3321" s="31" t="s">
        <v>5180</v>
      </c>
      <c r="K3321" s="31" t="s">
        <v>5164</v>
      </c>
      <c r="L3321" s="31" t="s">
        <v>5165</v>
      </c>
      <c r="M3321" s="31" t="s">
        <v>5305</v>
      </c>
      <c r="N3321" s="31"/>
      <c r="O3321" s="31" t="s">
        <v>14125</v>
      </c>
      <c r="P3321" s="31" t="s">
        <v>14121</v>
      </c>
      <c r="Q3321" s="31" t="s">
        <v>5168</v>
      </c>
    </row>
    <row r="3322" spans="1:17" hidden="1" x14ac:dyDescent="0.2">
      <c r="A3322" s="31" t="s">
        <v>15051</v>
      </c>
      <c r="B3322" s="31" t="s">
        <v>14362</v>
      </c>
      <c r="C3322" s="31" t="s">
        <v>15052</v>
      </c>
      <c r="D3322" s="31" t="s">
        <v>3948</v>
      </c>
      <c r="E3322" s="31" t="s">
        <v>14144</v>
      </c>
      <c r="F3322" s="31"/>
      <c r="G3322" s="47">
        <v>60</v>
      </c>
      <c r="H3322" s="33">
        <v>0</v>
      </c>
      <c r="I3322" s="31" t="s">
        <v>5288</v>
      </c>
      <c r="J3322" s="31" t="s">
        <v>5289</v>
      </c>
      <c r="K3322" s="31" t="s">
        <v>5164</v>
      </c>
      <c r="L3322" s="31" t="s">
        <v>5278</v>
      </c>
      <c r="M3322" s="31" t="s">
        <v>5290</v>
      </c>
      <c r="N3322" s="31"/>
      <c r="O3322" s="31" t="s">
        <v>14125</v>
      </c>
      <c r="P3322" s="31" t="s">
        <v>14121</v>
      </c>
      <c r="Q3322" s="31" t="s">
        <v>8608</v>
      </c>
    </row>
    <row r="3323" spans="1:17" hidden="1" x14ac:dyDescent="0.2">
      <c r="A3323" s="31" t="s">
        <v>15053</v>
      </c>
      <c r="B3323" s="31" t="s">
        <v>14362</v>
      </c>
      <c r="C3323" s="31" t="s">
        <v>15054</v>
      </c>
      <c r="D3323" s="31" t="s">
        <v>3948</v>
      </c>
      <c r="E3323" s="31" t="s">
        <v>14144</v>
      </c>
      <c r="F3323" s="31"/>
      <c r="G3323" s="47">
        <v>60</v>
      </c>
      <c r="H3323" s="33">
        <v>0</v>
      </c>
      <c r="I3323" s="31" t="s">
        <v>5288</v>
      </c>
      <c r="J3323" s="31" t="s">
        <v>5289</v>
      </c>
      <c r="K3323" s="31" t="s">
        <v>5164</v>
      </c>
      <c r="L3323" s="31" t="s">
        <v>5278</v>
      </c>
      <c r="M3323" s="31" t="s">
        <v>5819</v>
      </c>
      <c r="N3323" s="31"/>
      <c r="O3323" s="31" t="s">
        <v>14125</v>
      </c>
      <c r="P3323" s="31" t="s">
        <v>14121</v>
      </c>
      <c r="Q3323" s="31" t="s">
        <v>8608</v>
      </c>
    </row>
    <row r="3324" spans="1:17" hidden="1" x14ac:dyDescent="0.2">
      <c r="A3324" s="31" t="s">
        <v>15055</v>
      </c>
      <c r="B3324" s="31" t="s">
        <v>14472</v>
      </c>
      <c r="C3324" s="31" t="s">
        <v>15056</v>
      </c>
      <c r="D3324" s="31" t="s">
        <v>3948</v>
      </c>
      <c r="E3324" s="31" t="s">
        <v>14144</v>
      </c>
      <c r="F3324" s="31"/>
      <c r="G3324" s="47">
        <v>60</v>
      </c>
      <c r="H3324" s="33">
        <v>0</v>
      </c>
      <c r="I3324" s="31" t="s">
        <v>9470</v>
      </c>
      <c r="J3324" s="31" t="s">
        <v>9471</v>
      </c>
      <c r="K3324" s="31" t="s">
        <v>5164</v>
      </c>
      <c r="L3324" s="31" t="s">
        <v>5278</v>
      </c>
      <c r="M3324" s="31" t="s">
        <v>6466</v>
      </c>
      <c r="N3324" s="31"/>
      <c r="O3324" s="31" t="s">
        <v>14125</v>
      </c>
      <c r="P3324" s="31" t="s">
        <v>14121</v>
      </c>
      <c r="Q3324" s="31" t="s">
        <v>8608</v>
      </c>
    </row>
    <row r="3325" spans="1:17" hidden="1" x14ac:dyDescent="0.2">
      <c r="A3325" s="31" t="s">
        <v>15057</v>
      </c>
      <c r="B3325" s="31" t="s">
        <v>14362</v>
      </c>
      <c r="C3325" s="31" t="s">
        <v>15058</v>
      </c>
      <c r="D3325" s="31" t="s">
        <v>3948</v>
      </c>
      <c r="E3325" s="31" t="s">
        <v>14144</v>
      </c>
      <c r="F3325" s="31"/>
      <c r="G3325" s="47">
        <v>60</v>
      </c>
      <c r="H3325" s="33">
        <v>0</v>
      </c>
      <c r="I3325" s="31" t="s">
        <v>5276</v>
      </c>
      <c r="J3325" s="31" t="s">
        <v>5277</v>
      </c>
      <c r="K3325" s="31" t="s">
        <v>5164</v>
      </c>
      <c r="L3325" s="31" t="s">
        <v>5278</v>
      </c>
      <c r="M3325" s="31" t="s">
        <v>5616</v>
      </c>
      <c r="N3325" s="31"/>
      <c r="O3325" s="31" t="s">
        <v>14125</v>
      </c>
      <c r="P3325" s="31" t="s">
        <v>14121</v>
      </c>
      <c r="Q3325" s="31" t="s">
        <v>8608</v>
      </c>
    </row>
    <row r="3326" spans="1:17" hidden="1" x14ac:dyDescent="0.2">
      <c r="A3326" s="31" t="s">
        <v>15059</v>
      </c>
      <c r="B3326" s="31" t="s">
        <v>14356</v>
      </c>
      <c r="C3326" s="31" t="s">
        <v>15060</v>
      </c>
      <c r="D3326" s="31"/>
      <c r="E3326" s="31" t="s">
        <v>14123</v>
      </c>
      <c r="F3326" s="31" t="s">
        <v>3948</v>
      </c>
      <c r="G3326" s="47">
        <v>60</v>
      </c>
      <c r="H3326" s="33">
        <v>0</v>
      </c>
      <c r="I3326" s="31" t="s">
        <v>5172</v>
      </c>
      <c r="J3326" s="31" t="s">
        <v>5173</v>
      </c>
      <c r="K3326" s="31" t="s">
        <v>5164</v>
      </c>
      <c r="L3326" s="31" t="s">
        <v>5165</v>
      </c>
      <c r="M3326" s="31" t="s">
        <v>5224</v>
      </c>
      <c r="N3326" s="31"/>
      <c r="O3326" s="31" t="s">
        <v>14125</v>
      </c>
      <c r="P3326" s="31" t="s">
        <v>14121</v>
      </c>
      <c r="Q3326" s="31" t="s">
        <v>5168</v>
      </c>
    </row>
    <row r="3327" spans="1:17" hidden="1" x14ac:dyDescent="0.2">
      <c r="A3327" s="31" t="s">
        <v>15061</v>
      </c>
      <c r="B3327" s="31" t="s">
        <v>14356</v>
      </c>
      <c r="C3327" s="31" t="s">
        <v>15062</v>
      </c>
      <c r="D3327" s="31"/>
      <c r="E3327" s="31" t="s">
        <v>14123</v>
      </c>
      <c r="F3327" s="31" t="s">
        <v>3948</v>
      </c>
      <c r="G3327" s="47">
        <v>60</v>
      </c>
      <c r="H3327" s="33">
        <v>0</v>
      </c>
      <c r="I3327" s="31" t="s">
        <v>5172</v>
      </c>
      <c r="J3327" s="31" t="s">
        <v>5173</v>
      </c>
      <c r="K3327" s="31" t="s">
        <v>5164</v>
      </c>
      <c r="L3327" s="31" t="s">
        <v>5165</v>
      </c>
      <c r="M3327" s="31" t="s">
        <v>5174</v>
      </c>
      <c r="N3327" s="31" t="s">
        <v>11874</v>
      </c>
      <c r="O3327" s="31" t="s">
        <v>14125</v>
      </c>
      <c r="P3327" s="31" t="s">
        <v>14121</v>
      </c>
      <c r="Q3327" s="31" t="s">
        <v>5168</v>
      </c>
    </row>
    <row r="3328" spans="1:17" hidden="1" x14ac:dyDescent="0.2">
      <c r="A3328" s="31" t="s">
        <v>15063</v>
      </c>
      <c r="B3328" s="31" t="s">
        <v>14347</v>
      </c>
      <c r="C3328" s="31" t="s">
        <v>15064</v>
      </c>
      <c r="D3328" s="31"/>
      <c r="E3328" s="31" t="s">
        <v>14123</v>
      </c>
      <c r="F3328" s="31" t="s">
        <v>3948</v>
      </c>
      <c r="G3328" s="47">
        <v>60</v>
      </c>
      <c r="H3328" s="33">
        <v>0</v>
      </c>
      <c r="I3328" s="31" t="s">
        <v>5252</v>
      </c>
      <c r="J3328" s="31" t="s">
        <v>5253</v>
      </c>
      <c r="K3328" s="31" t="s">
        <v>5164</v>
      </c>
      <c r="L3328" s="31" t="s">
        <v>5165</v>
      </c>
      <c r="M3328" s="31" t="s">
        <v>6963</v>
      </c>
      <c r="N3328" s="31"/>
      <c r="O3328" s="31" t="s">
        <v>14125</v>
      </c>
      <c r="P3328" s="31" t="s">
        <v>14121</v>
      </c>
      <c r="Q3328" s="31" t="s">
        <v>5168</v>
      </c>
    </row>
    <row r="3329" spans="1:17" hidden="1" x14ac:dyDescent="0.2">
      <c r="A3329" s="31" t="s">
        <v>15065</v>
      </c>
      <c r="B3329" s="31" t="s">
        <v>14382</v>
      </c>
      <c r="C3329" s="31" t="s">
        <v>15066</v>
      </c>
      <c r="D3329" s="31"/>
      <c r="E3329" s="31" t="s">
        <v>14123</v>
      </c>
      <c r="F3329" s="31" t="s">
        <v>3948</v>
      </c>
      <c r="G3329" s="47">
        <v>60</v>
      </c>
      <c r="H3329" s="33">
        <v>0</v>
      </c>
      <c r="I3329" s="31" t="s">
        <v>5252</v>
      </c>
      <c r="J3329" s="31" t="s">
        <v>5253</v>
      </c>
      <c r="K3329" s="31" t="s">
        <v>5164</v>
      </c>
      <c r="L3329" s="31" t="s">
        <v>5165</v>
      </c>
      <c r="M3329" s="31" t="s">
        <v>5166</v>
      </c>
      <c r="N3329" s="31"/>
      <c r="O3329" s="31" t="s">
        <v>14125</v>
      </c>
      <c r="P3329" s="31" t="s">
        <v>14121</v>
      </c>
      <c r="Q3329" s="31" t="s">
        <v>5168</v>
      </c>
    </row>
    <row r="3330" spans="1:17" hidden="1" x14ac:dyDescent="0.2">
      <c r="A3330" s="31" t="s">
        <v>15067</v>
      </c>
      <c r="B3330" s="31" t="s">
        <v>14356</v>
      </c>
      <c r="C3330" s="31" t="s">
        <v>15068</v>
      </c>
      <c r="D3330" s="31"/>
      <c r="E3330" s="31" t="s">
        <v>14123</v>
      </c>
      <c r="F3330" s="31" t="s">
        <v>3948</v>
      </c>
      <c r="G3330" s="47">
        <v>60</v>
      </c>
      <c r="H3330" s="33">
        <v>0</v>
      </c>
      <c r="I3330" s="31" t="s">
        <v>5172</v>
      </c>
      <c r="J3330" s="31" t="s">
        <v>5173</v>
      </c>
      <c r="K3330" s="31" t="s">
        <v>5164</v>
      </c>
      <c r="L3330" s="31" t="s">
        <v>5165</v>
      </c>
      <c r="M3330" s="31" t="s">
        <v>5174</v>
      </c>
      <c r="N3330" s="31" t="s">
        <v>5973</v>
      </c>
      <c r="O3330" s="31" t="s">
        <v>14125</v>
      </c>
      <c r="P3330" s="31" t="s">
        <v>14121</v>
      </c>
      <c r="Q3330" s="31" t="s">
        <v>5168</v>
      </c>
    </row>
    <row r="3331" spans="1:17" hidden="1" x14ac:dyDescent="0.2">
      <c r="A3331" s="31" t="s">
        <v>15069</v>
      </c>
      <c r="B3331" s="31" t="s">
        <v>14356</v>
      </c>
      <c r="C3331" s="31" t="s">
        <v>15070</v>
      </c>
      <c r="D3331" s="31"/>
      <c r="E3331" s="31" t="s">
        <v>14123</v>
      </c>
      <c r="F3331" s="31" t="s">
        <v>3948</v>
      </c>
      <c r="G3331" s="47">
        <v>60</v>
      </c>
      <c r="H3331" s="33">
        <v>0</v>
      </c>
      <c r="I3331" s="31" t="s">
        <v>5218</v>
      </c>
      <c r="J3331" s="31" t="s">
        <v>5219</v>
      </c>
      <c r="K3331" s="31" t="s">
        <v>5164</v>
      </c>
      <c r="L3331" s="31" t="s">
        <v>5165</v>
      </c>
      <c r="M3331" s="31" t="s">
        <v>6869</v>
      </c>
      <c r="N3331" s="31"/>
      <c r="O3331" s="31" t="s">
        <v>14125</v>
      </c>
      <c r="P3331" s="31" t="s">
        <v>14121</v>
      </c>
      <c r="Q3331" s="31" t="s">
        <v>5168</v>
      </c>
    </row>
    <row r="3332" spans="1:17" hidden="1" x14ac:dyDescent="0.2">
      <c r="A3332" s="31" t="s">
        <v>15071</v>
      </c>
      <c r="B3332" s="31" t="s">
        <v>14362</v>
      </c>
      <c r="C3332" s="31" t="s">
        <v>15072</v>
      </c>
      <c r="D3332" s="31" t="s">
        <v>3948</v>
      </c>
      <c r="E3332" s="31" t="s">
        <v>14144</v>
      </c>
      <c r="F3332" s="31"/>
      <c r="G3332" s="47">
        <v>60</v>
      </c>
      <c r="H3332" s="33">
        <v>0</v>
      </c>
      <c r="I3332" s="31" t="s">
        <v>5276</v>
      </c>
      <c r="J3332" s="31" t="s">
        <v>5277</v>
      </c>
      <c r="K3332" s="31" t="s">
        <v>5164</v>
      </c>
      <c r="L3332" s="31" t="s">
        <v>5278</v>
      </c>
      <c r="M3332" s="31" t="s">
        <v>5701</v>
      </c>
      <c r="N3332" s="31"/>
      <c r="O3332" s="31" t="s">
        <v>14125</v>
      </c>
      <c r="P3332" s="31" t="s">
        <v>14121</v>
      </c>
      <c r="Q3332" s="31" t="s">
        <v>8608</v>
      </c>
    </row>
    <row r="3333" spans="1:17" hidden="1" x14ac:dyDescent="0.2">
      <c r="A3333" s="31" t="s">
        <v>15073</v>
      </c>
      <c r="B3333" s="31" t="s">
        <v>14356</v>
      </c>
      <c r="C3333" s="31" t="s">
        <v>15074</v>
      </c>
      <c r="D3333" s="31"/>
      <c r="E3333" s="31" t="s">
        <v>14123</v>
      </c>
      <c r="F3333" s="31" t="s">
        <v>3948</v>
      </c>
      <c r="G3333" s="47">
        <v>60</v>
      </c>
      <c r="H3333" s="33">
        <v>0</v>
      </c>
      <c r="I3333" s="31" t="s">
        <v>5212</v>
      </c>
      <c r="J3333" s="31" t="s">
        <v>5213</v>
      </c>
      <c r="K3333" s="31" t="s">
        <v>5164</v>
      </c>
      <c r="L3333" s="31" t="s">
        <v>5165</v>
      </c>
      <c r="M3333" s="31" t="s">
        <v>5361</v>
      </c>
      <c r="N3333" s="31" t="s">
        <v>5362</v>
      </c>
      <c r="O3333" s="31" t="s">
        <v>14125</v>
      </c>
      <c r="P3333" s="31" t="s">
        <v>14121</v>
      </c>
      <c r="Q3333" s="31" t="s">
        <v>5168</v>
      </c>
    </row>
    <row r="3334" spans="1:17" hidden="1" x14ac:dyDescent="0.2">
      <c r="A3334" s="31" t="s">
        <v>15075</v>
      </c>
      <c r="B3334" s="31" t="s">
        <v>14362</v>
      </c>
      <c r="C3334" s="31" t="s">
        <v>15076</v>
      </c>
      <c r="D3334" s="31" t="s">
        <v>3948</v>
      </c>
      <c r="E3334" s="31" t="s">
        <v>14144</v>
      </c>
      <c r="F3334" s="31"/>
      <c r="G3334" s="47">
        <v>60</v>
      </c>
      <c r="H3334" s="33">
        <v>0</v>
      </c>
      <c r="I3334" s="31" t="s">
        <v>5276</v>
      </c>
      <c r="J3334" s="31" t="s">
        <v>5277</v>
      </c>
      <c r="K3334" s="31" t="s">
        <v>5164</v>
      </c>
      <c r="L3334" s="31" t="s">
        <v>5278</v>
      </c>
      <c r="M3334" s="31" t="s">
        <v>5701</v>
      </c>
      <c r="N3334" s="31"/>
      <c r="O3334" s="31" t="s">
        <v>14125</v>
      </c>
      <c r="P3334" s="31" t="s">
        <v>14121</v>
      </c>
      <c r="Q3334" s="31" t="s">
        <v>8608</v>
      </c>
    </row>
    <row r="3335" spans="1:17" hidden="1" x14ac:dyDescent="0.2">
      <c r="A3335" s="31" t="s">
        <v>15077</v>
      </c>
      <c r="B3335" s="31" t="s">
        <v>14472</v>
      </c>
      <c r="C3335" s="31" t="s">
        <v>15078</v>
      </c>
      <c r="D3335" s="31" t="s">
        <v>3948</v>
      </c>
      <c r="E3335" s="31" t="s">
        <v>14144</v>
      </c>
      <c r="F3335" s="31"/>
      <c r="G3335" s="47">
        <v>60</v>
      </c>
      <c r="H3335" s="33">
        <v>0</v>
      </c>
      <c r="I3335" s="31" t="s">
        <v>5294</v>
      </c>
      <c r="J3335" s="31" t="s">
        <v>5295</v>
      </c>
      <c r="K3335" s="31" t="s">
        <v>5164</v>
      </c>
      <c r="L3335" s="31" t="s">
        <v>5278</v>
      </c>
      <c r="M3335" s="31" t="s">
        <v>6466</v>
      </c>
      <c r="N3335" s="31"/>
      <c r="O3335" s="31" t="s">
        <v>14125</v>
      </c>
      <c r="P3335" s="31" t="s">
        <v>14121</v>
      </c>
      <c r="Q3335" s="31" t="s">
        <v>8608</v>
      </c>
    </row>
    <row r="3336" spans="1:17" hidden="1" x14ac:dyDescent="0.2">
      <c r="A3336" s="31" t="s">
        <v>15079</v>
      </c>
      <c r="B3336" s="31" t="s">
        <v>14362</v>
      </c>
      <c r="C3336" s="31" t="s">
        <v>15080</v>
      </c>
      <c r="D3336" s="31" t="s">
        <v>3948</v>
      </c>
      <c r="E3336" s="31" t="s">
        <v>14144</v>
      </c>
      <c r="F3336" s="31"/>
      <c r="G3336" s="47">
        <v>60</v>
      </c>
      <c r="H3336" s="33">
        <v>0</v>
      </c>
      <c r="I3336" s="31" t="s">
        <v>5276</v>
      </c>
      <c r="J3336" s="31" t="s">
        <v>5277</v>
      </c>
      <c r="K3336" s="31" t="s">
        <v>5164</v>
      </c>
      <c r="L3336" s="31" t="s">
        <v>5278</v>
      </c>
      <c r="M3336" s="31" t="s">
        <v>5701</v>
      </c>
      <c r="N3336" s="31"/>
      <c r="O3336" s="31" t="s">
        <v>14125</v>
      </c>
      <c r="P3336" s="31" t="s">
        <v>14121</v>
      </c>
      <c r="Q3336" s="31" t="s">
        <v>8608</v>
      </c>
    </row>
    <row r="3337" spans="1:17" hidden="1" x14ac:dyDescent="0.2">
      <c r="A3337" s="31" t="s">
        <v>15081</v>
      </c>
      <c r="B3337" s="31" t="s">
        <v>14362</v>
      </c>
      <c r="C3337" s="31" t="s">
        <v>15082</v>
      </c>
      <c r="D3337" s="31" t="s">
        <v>3948</v>
      </c>
      <c r="E3337" s="31" t="s">
        <v>14144</v>
      </c>
      <c r="F3337" s="31"/>
      <c r="G3337" s="47">
        <v>60</v>
      </c>
      <c r="H3337" s="33">
        <v>0</v>
      </c>
      <c r="I3337" s="31" t="s">
        <v>5276</v>
      </c>
      <c r="J3337" s="31" t="s">
        <v>5277</v>
      </c>
      <c r="K3337" s="31" t="s">
        <v>5164</v>
      </c>
      <c r="L3337" s="31" t="s">
        <v>5278</v>
      </c>
      <c r="M3337" s="31" t="s">
        <v>5354</v>
      </c>
      <c r="N3337" s="31"/>
      <c r="O3337" s="31" t="s">
        <v>14125</v>
      </c>
      <c r="P3337" s="31" t="s">
        <v>14121</v>
      </c>
      <c r="Q3337" s="31" t="s">
        <v>8608</v>
      </c>
    </row>
    <row r="3338" spans="1:17" hidden="1" x14ac:dyDescent="0.2">
      <c r="A3338" s="31" t="s">
        <v>15083</v>
      </c>
      <c r="B3338" s="31" t="s">
        <v>15084</v>
      </c>
      <c r="C3338" s="31" t="s">
        <v>15085</v>
      </c>
      <c r="D3338" s="31" t="s">
        <v>3948</v>
      </c>
      <c r="E3338" s="31" t="s">
        <v>14144</v>
      </c>
      <c r="F3338" s="31"/>
      <c r="G3338" s="47">
        <v>60</v>
      </c>
      <c r="H3338" s="33">
        <v>0</v>
      </c>
      <c r="I3338" s="31" t="s">
        <v>9470</v>
      </c>
      <c r="J3338" s="31" t="s">
        <v>9471</v>
      </c>
      <c r="K3338" s="31" t="s">
        <v>5164</v>
      </c>
      <c r="L3338" s="31" t="s">
        <v>5278</v>
      </c>
      <c r="M3338" s="31" t="s">
        <v>5794</v>
      </c>
      <c r="N3338" s="31"/>
      <c r="O3338" s="31" t="s">
        <v>14125</v>
      </c>
      <c r="P3338" s="31" t="s">
        <v>14121</v>
      </c>
      <c r="Q3338" s="31" t="s">
        <v>8608</v>
      </c>
    </row>
    <row r="3339" spans="1:17" hidden="1" x14ac:dyDescent="0.2">
      <c r="A3339" s="31" t="s">
        <v>15086</v>
      </c>
      <c r="B3339" s="31" t="s">
        <v>15087</v>
      </c>
      <c r="C3339" s="31" t="s">
        <v>15088</v>
      </c>
      <c r="D3339" s="31"/>
      <c r="E3339" s="31" t="s">
        <v>14123</v>
      </c>
      <c r="F3339" s="31" t="s">
        <v>3948</v>
      </c>
      <c r="G3339" s="47">
        <v>60</v>
      </c>
      <c r="H3339" s="33">
        <v>0</v>
      </c>
      <c r="I3339" s="31" t="s">
        <v>5252</v>
      </c>
      <c r="J3339" s="31" t="s">
        <v>5253</v>
      </c>
      <c r="K3339" s="31" t="s">
        <v>5164</v>
      </c>
      <c r="L3339" s="31" t="s">
        <v>5165</v>
      </c>
      <c r="M3339" s="31" t="s">
        <v>5254</v>
      </c>
      <c r="N3339" s="31" t="s">
        <v>7288</v>
      </c>
      <c r="O3339" s="31" t="s">
        <v>14125</v>
      </c>
      <c r="P3339" s="31" t="s">
        <v>14121</v>
      </c>
      <c r="Q3339" s="31" t="s">
        <v>5168</v>
      </c>
    </row>
    <row r="3340" spans="1:17" hidden="1" x14ac:dyDescent="0.2">
      <c r="A3340" s="31" t="s">
        <v>15089</v>
      </c>
      <c r="B3340" s="31" t="s">
        <v>15090</v>
      </c>
      <c r="C3340" s="31" t="s">
        <v>15091</v>
      </c>
      <c r="D3340" s="31"/>
      <c r="E3340" s="31" t="s">
        <v>14123</v>
      </c>
      <c r="F3340" s="31" t="s">
        <v>3948</v>
      </c>
      <c r="G3340" s="47">
        <v>60</v>
      </c>
      <c r="H3340" s="33">
        <v>0</v>
      </c>
      <c r="I3340" s="31" t="s">
        <v>5179</v>
      </c>
      <c r="J3340" s="31" t="s">
        <v>5180</v>
      </c>
      <c r="K3340" s="31" t="s">
        <v>5164</v>
      </c>
      <c r="L3340" s="31" t="s">
        <v>5165</v>
      </c>
      <c r="M3340" s="31" t="s">
        <v>5379</v>
      </c>
      <c r="N3340" s="31" t="s">
        <v>11970</v>
      </c>
      <c r="O3340" s="31" t="s">
        <v>14125</v>
      </c>
      <c r="P3340" s="31" t="s">
        <v>14121</v>
      </c>
      <c r="Q3340" s="31" t="s">
        <v>5168</v>
      </c>
    </row>
    <row r="3341" spans="1:17" hidden="1" x14ac:dyDescent="0.2">
      <c r="A3341" s="31" t="s">
        <v>15092</v>
      </c>
      <c r="B3341" s="31" t="s">
        <v>15093</v>
      </c>
      <c r="C3341" s="31" t="s">
        <v>15094</v>
      </c>
      <c r="D3341" s="31"/>
      <c r="E3341" s="31" t="s">
        <v>14123</v>
      </c>
      <c r="F3341" s="31" t="s">
        <v>3948</v>
      </c>
      <c r="G3341" s="47">
        <v>60</v>
      </c>
      <c r="H3341" s="33">
        <v>0</v>
      </c>
      <c r="I3341" s="31" t="s">
        <v>5172</v>
      </c>
      <c r="J3341" s="31" t="s">
        <v>5173</v>
      </c>
      <c r="K3341" s="31" t="s">
        <v>5164</v>
      </c>
      <c r="L3341" s="31" t="s">
        <v>5165</v>
      </c>
      <c r="M3341" s="31" t="s">
        <v>5224</v>
      </c>
      <c r="N3341" s="31" t="s">
        <v>11970</v>
      </c>
      <c r="O3341" s="31" t="s">
        <v>14125</v>
      </c>
      <c r="P3341" s="31" t="s">
        <v>14121</v>
      </c>
      <c r="Q3341" s="31" t="s">
        <v>5168</v>
      </c>
    </row>
    <row r="3342" spans="1:17" hidden="1" x14ac:dyDescent="0.2">
      <c r="A3342" s="31" t="s">
        <v>15095</v>
      </c>
      <c r="B3342" s="31" t="s">
        <v>15096</v>
      </c>
      <c r="C3342" s="31" t="s">
        <v>15097</v>
      </c>
      <c r="D3342" s="31"/>
      <c r="E3342" s="31" t="s">
        <v>14123</v>
      </c>
      <c r="F3342" s="31" t="s">
        <v>3948</v>
      </c>
      <c r="G3342" s="47">
        <v>60</v>
      </c>
      <c r="H3342" s="33">
        <v>0</v>
      </c>
      <c r="I3342" s="31" t="s">
        <v>5172</v>
      </c>
      <c r="J3342" s="31" t="s">
        <v>5173</v>
      </c>
      <c r="K3342" s="31" t="s">
        <v>5164</v>
      </c>
      <c r="L3342" s="31" t="s">
        <v>5165</v>
      </c>
      <c r="M3342" s="31" t="s">
        <v>5174</v>
      </c>
      <c r="N3342" s="31" t="s">
        <v>5973</v>
      </c>
      <c r="O3342" s="31" t="s">
        <v>14125</v>
      </c>
      <c r="P3342" s="31" t="s">
        <v>14121</v>
      </c>
      <c r="Q3342" s="31" t="s">
        <v>5168</v>
      </c>
    </row>
    <row r="3343" spans="1:17" hidden="1" x14ac:dyDescent="0.2">
      <c r="A3343" s="31" t="s">
        <v>15098</v>
      </c>
      <c r="B3343" s="31" t="s">
        <v>15099</v>
      </c>
      <c r="C3343" s="31" t="s">
        <v>15100</v>
      </c>
      <c r="D3343" s="31" t="s">
        <v>3948</v>
      </c>
      <c r="E3343" s="31" t="s">
        <v>14144</v>
      </c>
      <c r="F3343" s="31"/>
      <c r="G3343" s="47">
        <v>60</v>
      </c>
      <c r="H3343" s="33">
        <v>0</v>
      </c>
      <c r="I3343" s="31" t="s">
        <v>5288</v>
      </c>
      <c r="J3343" s="31" t="s">
        <v>5289</v>
      </c>
      <c r="K3343" s="31" t="s">
        <v>5164</v>
      </c>
      <c r="L3343" s="31" t="s">
        <v>5278</v>
      </c>
      <c r="M3343" s="31" t="s">
        <v>5754</v>
      </c>
      <c r="N3343" s="31"/>
      <c r="O3343" s="31" t="s">
        <v>14125</v>
      </c>
      <c r="P3343" s="31" t="s">
        <v>14121</v>
      </c>
      <c r="Q3343" s="31" t="s">
        <v>8608</v>
      </c>
    </row>
    <row r="3344" spans="1:17" hidden="1" x14ac:dyDescent="0.2">
      <c r="A3344" s="31" t="s">
        <v>15101</v>
      </c>
      <c r="B3344" s="31" t="s">
        <v>15102</v>
      </c>
      <c r="C3344" s="31" t="s">
        <v>15103</v>
      </c>
      <c r="D3344" s="31" t="s">
        <v>3948</v>
      </c>
      <c r="E3344" s="31" t="s">
        <v>14144</v>
      </c>
      <c r="F3344" s="31"/>
      <c r="G3344" s="47">
        <v>60</v>
      </c>
      <c r="H3344" s="33">
        <v>0</v>
      </c>
      <c r="I3344" s="31" t="s">
        <v>5276</v>
      </c>
      <c r="J3344" s="31" t="s">
        <v>5277</v>
      </c>
      <c r="K3344" s="31" t="s">
        <v>5164</v>
      </c>
      <c r="L3344" s="31" t="s">
        <v>5278</v>
      </c>
      <c r="M3344" s="31" t="s">
        <v>5774</v>
      </c>
      <c r="N3344" s="31"/>
      <c r="O3344" s="31" t="s">
        <v>14125</v>
      </c>
      <c r="P3344" s="31" t="s">
        <v>14121</v>
      </c>
      <c r="Q3344" s="31" t="s">
        <v>8608</v>
      </c>
    </row>
    <row r="3345" spans="1:17" hidden="1" x14ac:dyDescent="0.2">
      <c r="A3345" s="31" t="s">
        <v>15104</v>
      </c>
      <c r="B3345" s="31" t="s">
        <v>15105</v>
      </c>
      <c r="C3345" s="31" t="s">
        <v>15106</v>
      </c>
      <c r="D3345" s="31"/>
      <c r="E3345" s="31" t="s">
        <v>14123</v>
      </c>
      <c r="F3345" s="31" t="s">
        <v>3948</v>
      </c>
      <c r="G3345" s="47">
        <v>60</v>
      </c>
      <c r="H3345" s="33">
        <v>0</v>
      </c>
      <c r="I3345" s="31" t="s">
        <v>5179</v>
      </c>
      <c r="J3345" s="31" t="s">
        <v>5180</v>
      </c>
      <c r="K3345" s="31" t="s">
        <v>5164</v>
      </c>
      <c r="L3345" s="31" t="s">
        <v>5165</v>
      </c>
      <c r="M3345" s="31" t="s">
        <v>5379</v>
      </c>
      <c r="N3345" s="31" t="s">
        <v>7598</v>
      </c>
      <c r="O3345" s="31" t="s">
        <v>14125</v>
      </c>
      <c r="P3345" s="31" t="s">
        <v>14121</v>
      </c>
      <c r="Q3345" s="31" t="s">
        <v>5168</v>
      </c>
    </row>
    <row r="3346" spans="1:17" hidden="1" x14ac:dyDescent="0.2">
      <c r="A3346" s="31" t="s">
        <v>15107</v>
      </c>
      <c r="B3346" s="31" t="s">
        <v>15108</v>
      </c>
      <c r="C3346" s="31" t="s">
        <v>15109</v>
      </c>
      <c r="D3346" s="31"/>
      <c r="E3346" s="31" t="s">
        <v>14123</v>
      </c>
      <c r="F3346" s="31" t="s">
        <v>3948</v>
      </c>
      <c r="G3346" s="47">
        <v>60</v>
      </c>
      <c r="H3346" s="33">
        <v>0</v>
      </c>
      <c r="I3346" s="31" t="s">
        <v>5252</v>
      </c>
      <c r="J3346" s="31" t="s">
        <v>5253</v>
      </c>
      <c r="K3346" s="31" t="s">
        <v>5164</v>
      </c>
      <c r="L3346" s="31" t="s">
        <v>5165</v>
      </c>
      <c r="M3346" s="31" t="s">
        <v>6963</v>
      </c>
      <c r="N3346" s="31"/>
      <c r="O3346" s="31" t="s">
        <v>14125</v>
      </c>
      <c r="P3346" s="31" t="s">
        <v>14121</v>
      </c>
      <c r="Q3346" s="31" t="s">
        <v>5168</v>
      </c>
    </row>
    <row r="3347" spans="1:17" hidden="1" x14ac:dyDescent="0.2">
      <c r="A3347" s="31" t="s">
        <v>15110</v>
      </c>
      <c r="B3347" s="31" t="s">
        <v>15111</v>
      </c>
      <c r="C3347" s="31" t="s">
        <v>15112</v>
      </c>
      <c r="D3347" s="31"/>
      <c r="E3347" s="31" t="s">
        <v>14123</v>
      </c>
      <c r="F3347" s="31" t="s">
        <v>3948</v>
      </c>
      <c r="G3347" s="47">
        <v>60</v>
      </c>
      <c r="H3347" s="33">
        <v>0</v>
      </c>
      <c r="I3347" s="31" t="s">
        <v>5218</v>
      </c>
      <c r="J3347" s="31" t="s">
        <v>5219</v>
      </c>
      <c r="K3347" s="31" t="s">
        <v>5164</v>
      </c>
      <c r="L3347" s="31" t="s">
        <v>5165</v>
      </c>
      <c r="M3347" s="31" t="s">
        <v>6869</v>
      </c>
      <c r="N3347" s="31" t="s">
        <v>7298</v>
      </c>
      <c r="O3347" s="31" t="s">
        <v>14125</v>
      </c>
      <c r="P3347" s="31" t="s">
        <v>14121</v>
      </c>
      <c r="Q3347" s="31" t="s">
        <v>5168</v>
      </c>
    </row>
    <row r="3348" spans="1:17" hidden="1" x14ac:dyDescent="0.2">
      <c r="A3348" s="31" t="s">
        <v>15113</v>
      </c>
      <c r="B3348" s="31" t="s">
        <v>15114</v>
      </c>
      <c r="C3348" s="31" t="s">
        <v>15115</v>
      </c>
      <c r="D3348" s="31"/>
      <c r="E3348" s="31" t="s">
        <v>14123</v>
      </c>
      <c r="F3348" s="31" t="s">
        <v>3948</v>
      </c>
      <c r="G3348" s="47">
        <v>60</v>
      </c>
      <c r="H3348" s="33">
        <v>0</v>
      </c>
      <c r="I3348" s="31" t="s">
        <v>5252</v>
      </c>
      <c r="J3348" s="31" t="s">
        <v>5253</v>
      </c>
      <c r="K3348" s="31" t="s">
        <v>5164</v>
      </c>
      <c r="L3348" s="31" t="s">
        <v>5165</v>
      </c>
      <c r="M3348" s="31" t="s">
        <v>5569</v>
      </c>
      <c r="N3348" s="31" t="s">
        <v>15116</v>
      </c>
      <c r="O3348" s="31" t="s">
        <v>14125</v>
      </c>
      <c r="P3348" s="31" t="s">
        <v>14121</v>
      </c>
      <c r="Q3348" s="31" t="s">
        <v>5168</v>
      </c>
    </row>
    <row r="3349" spans="1:17" hidden="1" x14ac:dyDescent="0.2">
      <c r="A3349" s="31" t="s">
        <v>15117</v>
      </c>
      <c r="B3349" s="31" t="s">
        <v>15118</v>
      </c>
      <c r="C3349" s="31" t="s">
        <v>15119</v>
      </c>
      <c r="D3349" s="31"/>
      <c r="E3349" s="31" t="s">
        <v>14123</v>
      </c>
      <c r="F3349" s="31" t="s">
        <v>3948</v>
      </c>
      <c r="G3349" s="47">
        <v>60</v>
      </c>
      <c r="H3349" s="33">
        <v>0</v>
      </c>
      <c r="I3349" s="31" t="s">
        <v>5179</v>
      </c>
      <c r="J3349" s="31" t="s">
        <v>5180</v>
      </c>
      <c r="K3349" s="31" t="s">
        <v>5164</v>
      </c>
      <c r="L3349" s="31" t="s">
        <v>5165</v>
      </c>
      <c r="M3349" s="31" t="s">
        <v>5379</v>
      </c>
      <c r="N3349" s="31" t="s">
        <v>7598</v>
      </c>
      <c r="O3349" s="31" t="s">
        <v>14125</v>
      </c>
      <c r="P3349" s="31" t="s">
        <v>14121</v>
      </c>
      <c r="Q3349" s="31" t="s">
        <v>5168</v>
      </c>
    </row>
    <row r="3350" spans="1:17" hidden="1" x14ac:dyDescent="0.2">
      <c r="A3350" s="31" t="s">
        <v>15120</v>
      </c>
      <c r="B3350" s="31" t="s">
        <v>15121</v>
      </c>
      <c r="C3350" s="31" t="s">
        <v>15122</v>
      </c>
      <c r="D3350" s="31"/>
      <c r="E3350" s="31" t="s">
        <v>14123</v>
      </c>
      <c r="F3350" s="31" t="s">
        <v>3948</v>
      </c>
      <c r="G3350" s="47">
        <v>60</v>
      </c>
      <c r="H3350" s="33">
        <v>0</v>
      </c>
      <c r="I3350" s="31" t="s">
        <v>5218</v>
      </c>
      <c r="J3350" s="31" t="s">
        <v>5219</v>
      </c>
      <c r="K3350" s="31" t="s">
        <v>5164</v>
      </c>
      <c r="L3350" s="31" t="s">
        <v>5165</v>
      </c>
      <c r="M3350" s="31" t="s">
        <v>5262</v>
      </c>
      <c r="N3350" s="31" t="s">
        <v>15123</v>
      </c>
      <c r="O3350" s="31" t="s">
        <v>14125</v>
      </c>
      <c r="P3350" s="31" t="s">
        <v>14121</v>
      </c>
      <c r="Q3350" s="31" t="s">
        <v>5168</v>
      </c>
    </row>
    <row r="3351" spans="1:17" hidden="1" x14ac:dyDescent="0.2">
      <c r="A3351" s="31" t="s">
        <v>15124</v>
      </c>
      <c r="B3351" s="31" t="s">
        <v>15125</v>
      </c>
      <c r="C3351" s="31" t="s">
        <v>15126</v>
      </c>
      <c r="D3351" s="31" t="s">
        <v>3948</v>
      </c>
      <c r="E3351" s="31" t="s">
        <v>14144</v>
      </c>
      <c r="F3351" s="31"/>
      <c r="G3351" s="47">
        <v>60</v>
      </c>
      <c r="H3351" s="33">
        <v>0</v>
      </c>
      <c r="I3351" s="31" t="s">
        <v>5288</v>
      </c>
      <c r="J3351" s="31" t="s">
        <v>5289</v>
      </c>
      <c r="K3351" s="31" t="s">
        <v>5164</v>
      </c>
      <c r="L3351" s="31" t="s">
        <v>5278</v>
      </c>
      <c r="M3351" s="31" t="s">
        <v>5754</v>
      </c>
      <c r="N3351" s="31"/>
      <c r="O3351" s="31" t="s">
        <v>14125</v>
      </c>
      <c r="P3351" s="31" t="s">
        <v>14121</v>
      </c>
      <c r="Q3351" s="31" t="s">
        <v>8608</v>
      </c>
    </row>
    <row r="3352" spans="1:17" hidden="1" x14ac:dyDescent="0.2">
      <c r="A3352" s="31" t="s">
        <v>15127</v>
      </c>
      <c r="B3352" s="31" t="s">
        <v>15128</v>
      </c>
      <c r="C3352" s="31" t="s">
        <v>15129</v>
      </c>
      <c r="D3352" s="31" t="s">
        <v>3948</v>
      </c>
      <c r="E3352" s="31" t="s">
        <v>14144</v>
      </c>
      <c r="F3352" s="31"/>
      <c r="G3352" s="47">
        <v>60</v>
      </c>
      <c r="H3352" s="33">
        <v>0</v>
      </c>
      <c r="I3352" s="31" t="s">
        <v>9470</v>
      </c>
      <c r="J3352" s="31" t="s">
        <v>9471</v>
      </c>
      <c r="K3352" s="31" t="s">
        <v>5164</v>
      </c>
      <c r="L3352" s="31" t="s">
        <v>5278</v>
      </c>
      <c r="M3352" s="31" t="s">
        <v>13700</v>
      </c>
      <c r="N3352" s="31"/>
      <c r="O3352" s="31" t="s">
        <v>14125</v>
      </c>
      <c r="P3352" s="31" t="s">
        <v>14121</v>
      </c>
      <c r="Q3352" s="31" t="s">
        <v>8608</v>
      </c>
    </row>
    <row r="3353" spans="1:17" hidden="1" x14ac:dyDescent="0.2">
      <c r="A3353" s="31" t="s">
        <v>15130</v>
      </c>
      <c r="B3353" s="31" t="s">
        <v>15131</v>
      </c>
      <c r="C3353" s="31" t="s">
        <v>15132</v>
      </c>
      <c r="D3353" s="31"/>
      <c r="E3353" s="31" t="s">
        <v>14123</v>
      </c>
      <c r="F3353" s="31" t="s">
        <v>3948</v>
      </c>
      <c r="G3353" s="47">
        <v>60</v>
      </c>
      <c r="H3353" s="33">
        <v>0</v>
      </c>
      <c r="I3353" s="31" t="s">
        <v>5252</v>
      </c>
      <c r="J3353" s="31" t="s">
        <v>5253</v>
      </c>
      <c r="K3353" s="31" t="s">
        <v>5164</v>
      </c>
      <c r="L3353" s="31" t="s">
        <v>5165</v>
      </c>
      <c r="M3353" s="31" t="s">
        <v>5254</v>
      </c>
      <c r="N3353" s="31" t="s">
        <v>7298</v>
      </c>
      <c r="O3353" s="31" t="s">
        <v>14125</v>
      </c>
      <c r="P3353" s="31" t="s">
        <v>14121</v>
      </c>
      <c r="Q3353" s="31" t="s">
        <v>5168</v>
      </c>
    </row>
    <row r="3354" spans="1:17" hidden="1" x14ac:dyDescent="0.2">
      <c r="A3354" s="31" t="s">
        <v>15133</v>
      </c>
      <c r="B3354" s="31" t="s">
        <v>15134</v>
      </c>
      <c r="C3354" s="31" t="s">
        <v>15135</v>
      </c>
      <c r="D3354" s="31"/>
      <c r="E3354" s="31" t="s">
        <v>15136</v>
      </c>
      <c r="F3354" s="31" t="s">
        <v>3948</v>
      </c>
      <c r="G3354" s="47">
        <v>60</v>
      </c>
      <c r="H3354" s="33">
        <v>0</v>
      </c>
      <c r="I3354" s="31" t="s">
        <v>5288</v>
      </c>
      <c r="J3354" s="31" t="s">
        <v>5289</v>
      </c>
      <c r="K3354" s="31" t="s">
        <v>5164</v>
      </c>
      <c r="L3354" s="31" t="s">
        <v>5278</v>
      </c>
      <c r="M3354" s="31" t="s">
        <v>5673</v>
      </c>
      <c r="N3354" s="31"/>
      <c r="O3354" s="31" t="s">
        <v>14125</v>
      </c>
      <c r="P3354" s="31" t="s">
        <v>14121</v>
      </c>
      <c r="Q3354" s="31" t="s">
        <v>5168</v>
      </c>
    </row>
    <row r="3355" spans="1:17" hidden="1" x14ac:dyDescent="0.2">
      <c r="A3355" s="31" t="s">
        <v>15137</v>
      </c>
      <c r="B3355" s="31" t="s">
        <v>15138</v>
      </c>
      <c r="C3355" s="31" t="s">
        <v>15139</v>
      </c>
      <c r="D3355" s="31"/>
      <c r="E3355" s="31" t="s">
        <v>15136</v>
      </c>
      <c r="F3355" s="31" t="s">
        <v>3948</v>
      </c>
      <c r="G3355" s="47">
        <v>60</v>
      </c>
      <c r="H3355" s="33">
        <v>0</v>
      </c>
      <c r="I3355" s="31" t="s">
        <v>5276</v>
      </c>
      <c r="J3355" s="31" t="s">
        <v>5277</v>
      </c>
      <c r="K3355" s="31" t="s">
        <v>5164</v>
      </c>
      <c r="L3355" s="31" t="s">
        <v>5278</v>
      </c>
      <c r="M3355" s="31" t="s">
        <v>9485</v>
      </c>
      <c r="N3355" s="31"/>
      <c r="O3355" s="31" t="s">
        <v>14125</v>
      </c>
      <c r="P3355" s="31" t="s">
        <v>14121</v>
      </c>
      <c r="Q3355" s="31" t="s">
        <v>5168</v>
      </c>
    </row>
    <row r="3356" spans="1:17" hidden="1" x14ac:dyDescent="0.2">
      <c r="A3356" s="31" t="s">
        <v>15140</v>
      </c>
      <c r="B3356" s="31" t="s">
        <v>15141</v>
      </c>
      <c r="C3356" s="31" t="s">
        <v>15142</v>
      </c>
      <c r="D3356" s="31"/>
      <c r="E3356" s="31" t="s">
        <v>14123</v>
      </c>
      <c r="F3356" s="31" t="s">
        <v>3948</v>
      </c>
      <c r="G3356" s="47">
        <v>60</v>
      </c>
      <c r="H3356" s="33">
        <v>0</v>
      </c>
      <c r="I3356" s="31" t="s">
        <v>5218</v>
      </c>
      <c r="J3356" s="31" t="s">
        <v>5219</v>
      </c>
      <c r="K3356" s="31" t="s">
        <v>5164</v>
      </c>
      <c r="L3356" s="31" t="s">
        <v>5165</v>
      </c>
      <c r="M3356" s="31" t="s">
        <v>5320</v>
      </c>
      <c r="N3356" s="31" t="s">
        <v>7298</v>
      </c>
      <c r="O3356" s="31" t="s">
        <v>14125</v>
      </c>
      <c r="P3356" s="31" t="s">
        <v>14121</v>
      </c>
      <c r="Q3356" s="31" t="s">
        <v>5168</v>
      </c>
    </row>
    <row r="3357" spans="1:17" hidden="1" x14ac:dyDescent="0.2">
      <c r="A3357" s="31" t="s">
        <v>15143</v>
      </c>
      <c r="B3357" s="31" t="s">
        <v>15144</v>
      </c>
      <c r="C3357" s="31" t="s">
        <v>15145</v>
      </c>
      <c r="D3357" s="31"/>
      <c r="E3357" s="31" t="s">
        <v>14354</v>
      </c>
      <c r="F3357" s="31"/>
      <c r="G3357" s="47">
        <v>60</v>
      </c>
      <c r="H3357" s="33">
        <v>0</v>
      </c>
      <c r="I3357" s="31" t="s">
        <v>5252</v>
      </c>
      <c r="J3357" s="31" t="s">
        <v>5253</v>
      </c>
      <c r="K3357" s="31" t="s">
        <v>5164</v>
      </c>
      <c r="L3357" s="31" t="s">
        <v>5165</v>
      </c>
      <c r="M3357" s="31" t="s">
        <v>5254</v>
      </c>
      <c r="N3357" s="31"/>
      <c r="O3357" s="31" t="s">
        <v>14125</v>
      </c>
      <c r="P3357" s="31" t="s">
        <v>14121</v>
      </c>
      <c r="Q3357" s="31" t="s">
        <v>5168</v>
      </c>
    </row>
    <row r="3358" spans="1:17" hidden="1" x14ac:dyDescent="0.2">
      <c r="A3358" s="31" t="s">
        <v>15146</v>
      </c>
      <c r="B3358" s="31" t="s">
        <v>15147</v>
      </c>
      <c r="C3358" s="31" t="s">
        <v>15148</v>
      </c>
      <c r="D3358" s="31" t="s">
        <v>3948</v>
      </c>
      <c r="E3358" s="31" t="s">
        <v>14144</v>
      </c>
      <c r="F3358" s="31"/>
      <c r="G3358" s="47">
        <v>60</v>
      </c>
      <c r="H3358" s="33">
        <v>0</v>
      </c>
      <c r="I3358" s="31" t="s">
        <v>5276</v>
      </c>
      <c r="J3358" s="31" t="s">
        <v>5277</v>
      </c>
      <c r="K3358" s="31" t="s">
        <v>5164</v>
      </c>
      <c r="L3358" s="31" t="s">
        <v>5278</v>
      </c>
      <c r="M3358" s="31" t="s">
        <v>9485</v>
      </c>
      <c r="N3358" s="31"/>
      <c r="O3358" s="31" t="s">
        <v>14125</v>
      </c>
      <c r="P3358" s="31" t="s">
        <v>14121</v>
      </c>
      <c r="Q3358" s="31" t="s">
        <v>8608</v>
      </c>
    </row>
    <row r="3359" spans="1:17" hidden="1" x14ac:dyDescent="0.2">
      <c r="A3359" s="31" t="s">
        <v>15149</v>
      </c>
      <c r="B3359" s="31" t="s">
        <v>15150</v>
      </c>
      <c r="C3359" s="31" t="s">
        <v>15151</v>
      </c>
      <c r="D3359" s="31"/>
      <c r="E3359" s="31" t="s">
        <v>14123</v>
      </c>
      <c r="F3359" s="31" t="s">
        <v>3948</v>
      </c>
      <c r="G3359" s="47">
        <v>60</v>
      </c>
      <c r="H3359" s="33">
        <v>0</v>
      </c>
      <c r="I3359" s="31" t="s">
        <v>5218</v>
      </c>
      <c r="J3359" s="31" t="s">
        <v>5219</v>
      </c>
      <c r="K3359" s="31" t="s">
        <v>5164</v>
      </c>
      <c r="L3359" s="31" t="s">
        <v>5165</v>
      </c>
      <c r="M3359" s="31" t="s">
        <v>5320</v>
      </c>
      <c r="N3359" s="31"/>
      <c r="O3359" s="31" t="s">
        <v>14125</v>
      </c>
      <c r="P3359" s="31" t="s">
        <v>14121</v>
      </c>
      <c r="Q3359" s="31" t="s">
        <v>5168</v>
      </c>
    </row>
    <row r="3360" spans="1:17" hidden="1" x14ac:dyDescent="0.2">
      <c r="A3360" s="31" t="s">
        <v>15152</v>
      </c>
      <c r="B3360" s="31" t="s">
        <v>15153</v>
      </c>
      <c r="C3360" s="31" t="s">
        <v>15154</v>
      </c>
      <c r="D3360" s="31" t="s">
        <v>3948</v>
      </c>
      <c r="E3360" s="31" t="s">
        <v>14144</v>
      </c>
      <c r="F3360" s="31"/>
      <c r="G3360" s="47">
        <v>60</v>
      </c>
      <c r="H3360" s="33">
        <v>0</v>
      </c>
      <c r="I3360" s="31" t="s">
        <v>9470</v>
      </c>
      <c r="J3360" s="31" t="s">
        <v>9471</v>
      </c>
      <c r="K3360" s="31" t="s">
        <v>5164</v>
      </c>
      <c r="L3360" s="31" t="s">
        <v>5278</v>
      </c>
      <c r="M3360" s="31" t="s">
        <v>5832</v>
      </c>
      <c r="N3360" s="31"/>
      <c r="O3360" s="31" t="s">
        <v>14125</v>
      </c>
      <c r="P3360" s="31" t="s">
        <v>14121</v>
      </c>
      <c r="Q3360" s="31" t="s">
        <v>8608</v>
      </c>
    </row>
    <row r="3361" spans="1:17" hidden="1" x14ac:dyDescent="0.2">
      <c r="A3361" s="31" t="s">
        <v>15155</v>
      </c>
      <c r="B3361" s="31" t="s">
        <v>15156</v>
      </c>
      <c r="C3361" s="31" t="s">
        <v>15157</v>
      </c>
      <c r="D3361" s="31"/>
      <c r="E3361" s="31" t="s">
        <v>14123</v>
      </c>
      <c r="F3361" s="31" t="s">
        <v>3948</v>
      </c>
      <c r="G3361" s="47">
        <v>60</v>
      </c>
      <c r="H3361" s="33">
        <v>0</v>
      </c>
      <c r="I3361" s="31" t="s">
        <v>5252</v>
      </c>
      <c r="J3361" s="31" t="s">
        <v>5253</v>
      </c>
      <c r="K3361" s="31" t="s">
        <v>5164</v>
      </c>
      <c r="L3361" s="31" t="s">
        <v>5165</v>
      </c>
      <c r="M3361" s="31" t="s">
        <v>5569</v>
      </c>
      <c r="N3361" s="31" t="s">
        <v>15116</v>
      </c>
      <c r="O3361" s="31" t="s">
        <v>14125</v>
      </c>
      <c r="P3361" s="31" t="s">
        <v>14121</v>
      </c>
      <c r="Q3361" s="31" t="s">
        <v>5168</v>
      </c>
    </row>
    <row r="3362" spans="1:17" hidden="1" x14ac:dyDescent="0.2">
      <c r="A3362" s="31" t="s">
        <v>15158</v>
      </c>
      <c r="B3362" s="31" t="s">
        <v>15159</v>
      </c>
      <c r="C3362" s="31" t="s">
        <v>15160</v>
      </c>
      <c r="D3362" s="31"/>
      <c r="E3362" s="31" t="s">
        <v>15136</v>
      </c>
      <c r="F3362" s="31"/>
      <c r="G3362" s="47">
        <v>60</v>
      </c>
      <c r="H3362" s="33">
        <v>0</v>
      </c>
      <c r="I3362" s="31" t="s">
        <v>5288</v>
      </c>
      <c r="J3362" s="31" t="s">
        <v>5289</v>
      </c>
      <c r="K3362" s="31" t="s">
        <v>5164</v>
      </c>
      <c r="L3362" s="31" t="s">
        <v>5278</v>
      </c>
      <c r="M3362" s="31" t="s">
        <v>5663</v>
      </c>
      <c r="N3362" s="31" t="s">
        <v>15161</v>
      </c>
      <c r="O3362" s="31" t="s">
        <v>14125</v>
      </c>
      <c r="P3362" s="31" t="s">
        <v>14121</v>
      </c>
      <c r="Q3362" s="31" t="s">
        <v>5168</v>
      </c>
    </row>
    <row r="3363" spans="1:17" hidden="1" x14ac:dyDescent="0.2">
      <c r="A3363" s="31" t="s">
        <v>15162</v>
      </c>
      <c r="B3363" s="31" t="s">
        <v>15163</v>
      </c>
      <c r="C3363" s="31" t="s">
        <v>15164</v>
      </c>
      <c r="D3363" s="31" t="s">
        <v>3948</v>
      </c>
      <c r="E3363" s="31" t="s">
        <v>14144</v>
      </c>
      <c r="F3363" s="31"/>
      <c r="G3363" s="47">
        <v>60</v>
      </c>
      <c r="H3363" s="33">
        <v>0</v>
      </c>
      <c r="I3363" s="31" t="s">
        <v>5288</v>
      </c>
      <c r="J3363" s="31" t="s">
        <v>5289</v>
      </c>
      <c r="K3363" s="31" t="s">
        <v>5164</v>
      </c>
      <c r="L3363" s="31" t="s">
        <v>5278</v>
      </c>
      <c r="M3363" s="31" t="s">
        <v>14104</v>
      </c>
      <c r="N3363" s="31"/>
      <c r="O3363" s="31" t="s">
        <v>14125</v>
      </c>
      <c r="P3363" s="31" t="s">
        <v>14121</v>
      </c>
      <c r="Q3363" s="31" t="s">
        <v>8608</v>
      </c>
    </row>
    <row r="3364" spans="1:17" hidden="1" x14ac:dyDescent="0.2">
      <c r="A3364" s="31" t="s">
        <v>15165</v>
      </c>
      <c r="B3364" s="31" t="s">
        <v>15166</v>
      </c>
      <c r="C3364" s="31" t="s">
        <v>15167</v>
      </c>
      <c r="D3364" s="31"/>
      <c r="E3364" s="31" t="s">
        <v>14123</v>
      </c>
      <c r="F3364" s="31" t="s">
        <v>3948</v>
      </c>
      <c r="G3364" s="47">
        <v>60</v>
      </c>
      <c r="H3364" s="33">
        <v>0</v>
      </c>
      <c r="I3364" s="31" t="s">
        <v>5179</v>
      </c>
      <c r="J3364" s="31" t="s">
        <v>5180</v>
      </c>
      <c r="K3364" s="31" t="s">
        <v>5164</v>
      </c>
      <c r="L3364" s="31" t="s">
        <v>5165</v>
      </c>
      <c r="M3364" s="31" t="s">
        <v>5361</v>
      </c>
      <c r="N3364" s="31"/>
      <c r="O3364" s="31" t="s">
        <v>14125</v>
      </c>
      <c r="P3364" s="31" t="s">
        <v>14121</v>
      </c>
      <c r="Q3364" s="31" t="s">
        <v>5168</v>
      </c>
    </row>
    <row r="3365" spans="1:17" hidden="1" x14ac:dyDescent="0.2">
      <c r="A3365" s="31" t="s">
        <v>15168</v>
      </c>
      <c r="B3365" s="31" t="s">
        <v>15169</v>
      </c>
      <c r="C3365" s="31" t="s">
        <v>15170</v>
      </c>
      <c r="D3365" s="31"/>
      <c r="E3365" s="31" t="s">
        <v>14123</v>
      </c>
      <c r="F3365" s="31" t="s">
        <v>3948</v>
      </c>
      <c r="G3365" s="47">
        <v>60</v>
      </c>
      <c r="H3365" s="33">
        <v>0</v>
      </c>
      <c r="I3365" s="31" t="s">
        <v>5172</v>
      </c>
      <c r="J3365" s="31" t="s">
        <v>5173</v>
      </c>
      <c r="K3365" s="31" t="s">
        <v>5164</v>
      </c>
      <c r="L3365" s="31" t="s">
        <v>5165</v>
      </c>
      <c r="M3365" s="31" t="s">
        <v>5174</v>
      </c>
      <c r="N3365" s="31"/>
      <c r="O3365" s="31" t="s">
        <v>14125</v>
      </c>
      <c r="P3365" s="31" t="s">
        <v>14121</v>
      </c>
      <c r="Q3365" s="31" t="s">
        <v>5168</v>
      </c>
    </row>
    <row r="3366" spans="1:17" hidden="1" x14ac:dyDescent="0.2">
      <c r="A3366" s="31" t="s">
        <v>15171</v>
      </c>
      <c r="B3366" s="31" t="s">
        <v>15172</v>
      </c>
      <c r="C3366" s="31" t="s">
        <v>15173</v>
      </c>
      <c r="D3366" s="31"/>
      <c r="E3366" s="31" t="s">
        <v>15136</v>
      </c>
      <c r="F3366" s="31"/>
      <c r="G3366" s="47">
        <v>60</v>
      </c>
      <c r="H3366" s="33">
        <v>0</v>
      </c>
      <c r="I3366" s="31" t="s">
        <v>9470</v>
      </c>
      <c r="J3366" s="31" t="s">
        <v>9471</v>
      </c>
      <c r="K3366" s="31" t="s">
        <v>5164</v>
      </c>
      <c r="L3366" s="31" t="s">
        <v>5278</v>
      </c>
      <c r="M3366" s="31" t="s">
        <v>5832</v>
      </c>
      <c r="N3366" s="31"/>
      <c r="O3366" s="31" t="s">
        <v>14125</v>
      </c>
      <c r="P3366" s="31" t="s">
        <v>14121</v>
      </c>
      <c r="Q3366" s="31" t="s">
        <v>5168</v>
      </c>
    </row>
    <row r="3367" spans="1:17" hidden="1" x14ac:dyDescent="0.2">
      <c r="A3367" s="31" t="s">
        <v>15174</v>
      </c>
      <c r="B3367" s="31" t="s">
        <v>15175</v>
      </c>
      <c r="C3367" s="31" t="s">
        <v>15176</v>
      </c>
      <c r="D3367" s="31"/>
      <c r="E3367" s="31" t="s">
        <v>14123</v>
      </c>
      <c r="F3367" s="31" t="s">
        <v>3948</v>
      </c>
      <c r="G3367" s="47">
        <v>60</v>
      </c>
      <c r="H3367" s="33">
        <v>0</v>
      </c>
      <c r="I3367" s="31" t="s">
        <v>5172</v>
      </c>
      <c r="J3367" s="31" t="s">
        <v>5173</v>
      </c>
      <c r="K3367" s="31" t="s">
        <v>5164</v>
      </c>
      <c r="L3367" s="31" t="s">
        <v>5165</v>
      </c>
      <c r="M3367" s="31" t="s">
        <v>5174</v>
      </c>
      <c r="N3367" s="31"/>
      <c r="O3367" s="31" t="s">
        <v>14125</v>
      </c>
      <c r="P3367" s="31" t="s">
        <v>14121</v>
      </c>
      <c r="Q3367" s="31" t="s">
        <v>5168</v>
      </c>
    </row>
    <row r="3368" spans="1:17" hidden="1" x14ac:dyDescent="0.2">
      <c r="A3368" s="31" t="s">
        <v>15177</v>
      </c>
      <c r="B3368" s="31" t="s">
        <v>15178</v>
      </c>
      <c r="C3368" s="31" t="s">
        <v>15179</v>
      </c>
      <c r="D3368" s="31"/>
      <c r="E3368" s="31" t="s">
        <v>14354</v>
      </c>
      <c r="F3368" s="31"/>
      <c r="G3368" s="47">
        <v>60</v>
      </c>
      <c r="H3368" s="33">
        <v>0</v>
      </c>
      <c r="I3368" s="31" t="s">
        <v>5172</v>
      </c>
      <c r="J3368" s="31" t="s">
        <v>5173</v>
      </c>
      <c r="K3368" s="31" t="s">
        <v>5164</v>
      </c>
      <c r="L3368" s="31" t="s">
        <v>5165</v>
      </c>
      <c r="M3368" s="31" t="s">
        <v>5224</v>
      </c>
      <c r="N3368" s="31" t="s">
        <v>15180</v>
      </c>
      <c r="O3368" s="31" t="s">
        <v>14125</v>
      </c>
      <c r="P3368" s="31" t="s">
        <v>14121</v>
      </c>
      <c r="Q3368" s="31" t="s">
        <v>5168</v>
      </c>
    </row>
    <row r="3369" spans="1:17" hidden="1" x14ac:dyDescent="0.2">
      <c r="A3369" s="31" t="s">
        <v>15181</v>
      </c>
      <c r="B3369" s="31" t="s">
        <v>15182</v>
      </c>
      <c r="C3369" s="31" t="s">
        <v>15183</v>
      </c>
      <c r="D3369" s="31"/>
      <c r="E3369" s="31" t="s">
        <v>14123</v>
      </c>
      <c r="F3369" s="31" t="s">
        <v>3948</v>
      </c>
      <c r="G3369" s="47">
        <v>60</v>
      </c>
      <c r="H3369" s="33">
        <v>0</v>
      </c>
      <c r="I3369" s="31" t="s">
        <v>5218</v>
      </c>
      <c r="J3369" s="31" t="s">
        <v>5219</v>
      </c>
      <c r="K3369" s="31" t="s">
        <v>5164</v>
      </c>
      <c r="L3369" s="31" t="s">
        <v>5165</v>
      </c>
      <c r="M3369" s="31" t="s">
        <v>5262</v>
      </c>
      <c r="N3369" s="31"/>
      <c r="O3369" s="31" t="s">
        <v>14125</v>
      </c>
      <c r="P3369" s="31" t="s">
        <v>14121</v>
      </c>
      <c r="Q3369" s="31" t="s">
        <v>5168</v>
      </c>
    </row>
    <row r="3370" spans="1:17" hidden="1" x14ac:dyDescent="0.2">
      <c r="A3370" s="31" t="s">
        <v>15184</v>
      </c>
      <c r="B3370" s="31" t="s">
        <v>15185</v>
      </c>
      <c r="C3370" s="31" t="s">
        <v>15186</v>
      </c>
      <c r="D3370" s="31"/>
      <c r="E3370" s="31" t="s">
        <v>14123</v>
      </c>
      <c r="F3370" s="31" t="s">
        <v>3948</v>
      </c>
      <c r="G3370" s="47">
        <v>60</v>
      </c>
      <c r="H3370" s="33">
        <v>0</v>
      </c>
      <c r="I3370" s="31" t="s">
        <v>5179</v>
      </c>
      <c r="J3370" s="31" t="s">
        <v>5180</v>
      </c>
      <c r="K3370" s="31" t="s">
        <v>5164</v>
      </c>
      <c r="L3370" s="31" t="s">
        <v>5165</v>
      </c>
      <c r="M3370" s="31" t="s">
        <v>5181</v>
      </c>
      <c r="N3370" s="31"/>
      <c r="O3370" s="31" t="s">
        <v>14125</v>
      </c>
      <c r="P3370" s="31" t="s">
        <v>14121</v>
      </c>
      <c r="Q3370" s="31" t="s">
        <v>5168</v>
      </c>
    </row>
    <row r="3371" spans="1:17" hidden="1" x14ac:dyDescent="0.2">
      <c r="A3371" s="31" t="s">
        <v>15187</v>
      </c>
      <c r="B3371" s="31" t="s">
        <v>15188</v>
      </c>
      <c r="C3371" s="31" t="s">
        <v>15189</v>
      </c>
      <c r="D3371" s="31"/>
      <c r="E3371" s="31" t="s">
        <v>14123</v>
      </c>
      <c r="F3371" s="31" t="s">
        <v>3948</v>
      </c>
      <c r="G3371" s="47">
        <v>60</v>
      </c>
      <c r="H3371" s="33">
        <v>0</v>
      </c>
      <c r="I3371" s="31" t="s">
        <v>5172</v>
      </c>
      <c r="J3371" s="31" t="s">
        <v>5173</v>
      </c>
      <c r="K3371" s="31" t="s">
        <v>5164</v>
      </c>
      <c r="L3371" s="31" t="s">
        <v>5165</v>
      </c>
      <c r="M3371" s="31" t="s">
        <v>5258</v>
      </c>
      <c r="N3371" s="31" t="s">
        <v>15190</v>
      </c>
      <c r="O3371" s="31" t="s">
        <v>14125</v>
      </c>
      <c r="P3371" s="31" t="s">
        <v>14121</v>
      </c>
      <c r="Q3371" s="31" t="s">
        <v>5168</v>
      </c>
    </row>
    <row r="3372" spans="1:17" hidden="1" x14ac:dyDescent="0.2">
      <c r="A3372" s="31" t="s">
        <v>15191</v>
      </c>
      <c r="B3372" s="31" t="s">
        <v>15192</v>
      </c>
      <c r="C3372" s="31" t="s">
        <v>15193</v>
      </c>
      <c r="D3372" s="31"/>
      <c r="E3372" s="31" t="s">
        <v>14123</v>
      </c>
      <c r="F3372" s="31" t="s">
        <v>3948</v>
      </c>
      <c r="G3372" s="47">
        <v>60</v>
      </c>
      <c r="H3372" s="33">
        <v>0</v>
      </c>
      <c r="I3372" s="31" t="s">
        <v>5172</v>
      </c>
      <c r="J3372" s="31" t="s">
        <v>5173</v>
      </c>
      <c r="K3372" s="31" t="s">
        <v>5164</v>
      </c>
      <c r="L3372" s="31" t="s">
        <v>5165</v>
      </c>
      <c r="M3372" s="31" t="s">
        <v>6835</v>
      </c>
      <c r="N3372" s="31" t="s">
        <v>15194</v>
      </c>
      <c r="O3372" s="31" t="s">
        <v>14125</v>
      </c>
      <c r="P3372" s="31" t="s">
        <v>14121</v>
      </c>
      <c r="Q3372" s="31" t="s">
        <v>5168</v>
      </c>
    </row>
    <row r="3373" spans="1:17" hidden="1" x14ac:dyDescent="0.2">
      <c r="A3373" s="31" t="s">
        <v>15195</v>
      </c>
      <c r="B3373" s="31" t="s">
        <v>15196</v>
      </c>
      <c r="C3373" s="31" t="s">
        <v>15197</v>
      </c>
      <c r="D3373" s="31" t="s">
        <v>3948</v>
      </c>
      <c r="E3373" s="31" t="s">
        <v>14144</v>
      </c>
      <c r="F3373" s="31"/>
      <c r="G3373" s="47">
        <v>60</v>
      </c>
      <c r="H3373" s="33">
        <v>0</v>
      </c>
      <c r="I3373" s="31" t="s">
        <v>9470</v>
      </c>
      <c r="J3373" s="31" t="s">
        <v>9471</v>
      </c>
      <c r="K3373" s="31" t="s">
        <v>5164</v>
      </c>
      <c r="L3373" s="31" t="s">
        <v>5278</v>
      </c>
      <c r="M3373" s="31" t="s">
        <v>5794</v>
      </c>
      <c r="N3373" s="31"/>
      <c r="O3373" s="31" t="s">
        <v>14125</v>
      </c>
      <c r="P3373" s="31" t="s">
        <v>14121</v>
      </c>
      <c r="Q3373" s="31" t="s">
        <v>8608</v>
      </c>
    </row>
    <row r="3374" spans="1:17" hidden="1" x14ac:dyDescent="0.2">
      <c r="A3374" s="31" t="s">
        <v>15198</v>
      </c>
      <c r="B3374" s="31" t="s">
        <v>15199</v>
      </c>
      <c r="C3374" s="31" t="s">
        <v>15200</v>
      </c>
      <c r="D3374" s="31"/>
      <c r="E3374" s="31" t="s">
        <v>15136</v>
      </c>
      <c r="F3374" s="31"/>
      <c r="G3374" s="47">
        <v>60</v>
      </c>
      <c r="H3374" s="33">
        <v>0</v>
      </c>
      <c r="I3374" s="31" t="s">
        <v>5276</v>
      </c>
      <c r="J3374" s="31" t="s">
        <v>5277</v>
      </c>
      <c r="K3374" s="31" t="s">
        <v>5164</v>
      </c>
      <c r="L3374" s="31" t="s">
        <v>5278</v>
      </c>
      <c r="M3374" s="31" t="s">
        <v>5354</v>
      </c>
      <c r="N3374" s="31" t="s">
        <v>15201</v>
      </c>
      <c r="O3374" s="31" t="s">
        <v>14125</v>
      </c>
      <c r="P3374" s="31" t="s">
        <v>14121</v>
      </c>
      <c r="Q3374" s="31" t="s">
        <v>5168</v>
      </c>
    </row>
    <row r="3375" spans="1:17" hidden="1" x14ac:dyDescent="0.2">
      <c r="A3375" s="31" t="s">
        <v>15202</v>
      </c>
      <c r="B3375" s="31" t="s">
        <v>15203</v>
      </c>
      <c r="C3375" s="31" t="s">
        <v>15204</v>
      </c>
      <c r="D3375" s="31"/>
      <c r="E3375" s="31" t="s">
        <v>15136</v>
      </c>
      <c r="F3375" s="31"/>
      <c r="G3375" s="47">
        <v>60</v>
      </c>
      <c r="H3375" s="33">
        <v>0</v>
      </c>
      <c r="I3375" s="31" t="s">
        <v>5288</v>
      </c>
      <c r="J3375" s="31" t="s">
        <v>5289</v>
      </c>
      <c r="K3375" s="31" t="s">
        <v>5164</v>
      </c>
      <c r="L3375" s="31" t="s">
        <v>5278</v>
      </c>
      <c r="M3375" s="31" t="s">
        <v>14104</v>
      </c>
      <c r="N3375" s="31"/>
      <c r="O3375" s="31" t="s">
        <v>14125</v>
      </c>
      <c r="P3375" s="31" t="s">
        <v>14121</v>
      </c>
      <c r="Q3375" s="31" t="s">
        <v>5168</v>
      </c>
    </row>
    <row r="3376" spans="1:17" hidden="1" x14ac:dyDescent="0.2">
      <c r="A3376" s="31" t="s">
        <v>15205</v>
      </c>
      <c r="B3376" s="31" t="s">
        <v>15206</v>
      </c>
      <c r="C3376" s="31" t="s">
        <v>15207</v>
      </c>
      <c r="D3376" s="31" t="s">
        <v>3948</v>
      </c>
      <c r="E3376" s="31" t="s">
        <v>14144</v>
      </c>
      <c r="F3376" s="31"/>
      <c r="G3376" s="47">
        <v>60</v>
      </c>
      <c r="H3376" s="33">
        <v>0</v>
      </c>
      <c r="I3376" s="31" t="s">
        <v>5276</v>
      </c>
      <c r="J3376" s="31" t="s">
        <v>5277</v>
      </c>
      <c r="K3376" s="31" t="s">
        <v>5164</v>
      </c>
      <c r="L3376" s="31" t="s">
        <v>5278</v>
      </c>
      <c r="M3376" s="31" t="s">
        <v>5701</v>
      </c>
      <c r="N3376" s="31"/>
      <c r="O3376" s="31" t="s">
        <v>14125</v>
      </c>
      <c r="P3376" s="31" t="s">
        <v>14121</v>
      </c>
      <c r="Q3376" s="31" t="s">
        <v>8608</v>
      </c>
    </row>
    <row r="3377" spans="1:17" hidden="1" x14ac:dyDescent="0.2">
      <c r="A3377" s="31" t="s">
        <v>15208</v>
      </c>
      <c r="B3377" s="31" t="s">
        <v>15209</v>
      </c>
      <c r="C3377" s="31" t="s">
        <v>15210</v>
      </c>
      <c r="D3377" s="31"/>
      <c r="E3377" s="31" t="s">
        <v>14123</v>
      </c>
      <c r="F3377" s="31" t="s">
        <v>3948</v>
      </c>
      <c r="G3377" s="47">
        <v>60</v>
      </c>
      <c r="H3377" s="33">
        <v>0</v>
      </c>
      <c r="I3377" s="31" t="s">
        <v>5179</v>
      </c>
      <c r="J3377" s="31" t="s">
        <v>5180</v>
      </c>
      <c r="K3377" s="31" t="s">
        <v>5164</v>
      </c>
      <c r="L3377" s="31" t="s">
        <v>5165</v>
      </c>
      <c r="M3377" s="31" t="s">
        <v>5361</v>
      </c>
      <c r="N3377" s="31" t="s">
        <v>8436</v>
      </c>
      <c r="O3377" s="31" t="s">
        <v>14125</v>
      </c>
      <c r="P3377" s="31" t="s">
        <v>14121</v>
      </c>
      <c r="Q3377" s="31" t="s">
        <v>5168</v>
      </c>
    </row>
    <row r="3378" spans="1:17" hidden="1" x14ac:dyDescent="0.2">
      <c r="A3378" s="31" t="s">
        <v>15211</v>
      </c>
      <c r="B3378" s="31" t="s">
        <v>15212</v>
      </c>
      <c r="C3378" s="31" t="s">
        <v>15088</v>
      </c>
      <c r="D3378" s="31"/>
      <c r="E3378" s="31" t="s">
        <v>14123</v>
      </c>
      <c r="F3378" s="31" t="s">
        <v>3948</v>
      </c>
      <c r="G3378" s="47">
        <v>60</v>
      </c>
      <c r="H3378" s="33">
        <v>0</v>
      </c>
      <c r="I3378" s="31" t="s">
        <v>5218</v>
      </c>
      <c r="J3378" s="31" t="s">
        <v>5219</v>
      </c>
      <c r="K3378" s="31" t="s">
        <v>5164</v>
      </c>
      <c r="L3378" s="31" t="s">
        <v>5165</v>
      </c>
      <c r="M3378" s="31" t="s">
        <v>5390</v>
      </c>
      <c r="N3378" s="31" t="s">
        <v>7309</v>
      </c>
      <c r="O3378" s="31" t="s">
        <v>14125</v>
      </c>
      <c r="P3378" s="31" t="s">
        <v>14121</v>
      </c>
      <c r="Q3378" s="31" t="s">
        <v>5168</v>
      </c>
    </row>
    <row r="3379" spans="1:17" hidden="1" x14ac:dyDescent="0.2">
      <c r="A3379" s="31" t="s">
        <v>15213</v>
      </c>
      <c r="B3379" s="31" t="s">
        <v>15214</v>
      </c>
      <c r="C3379" s="31" t="s">
        <v>15215</v>
      </c>
      <c r="D3379" s="31"/>
      <c r="E3379" s="31" t="s">
        <v>14123</v>
      </c>
      <c r="F3379" s="31" t="s">
        <v>3948</v>
      </c>
      <c r="G3379" s="47">
        <v>60</v>
      </c>
      <c r="H3379" s="33">
        <v>0</v>
      </c>
      <c r="I3379" s="31" t="s">
        <v>5252</v>
      </c>
      <c r="J3379" s="31" t="s">
        <v>5253</v>
      </c>
      <c r="K3379" s="31" t="s">
        <v>5164</v>
      </c>
      <c r="L3379" s="31" t="s">
        <v>5165</v>
      </c>
      <c r="M3379" s="31" t="s">
        <v>5543</v>
      </c>
      <c r="N3379" s="31" t="s">
        <v>15216</v>
      </c>
      <c r="O3379" s="31" t="s">
        <v>14125</v>
      </c>
      <c r="P3379" s="31" t="s">
        <v>14121</v>
      </c>
      <c r="Q3379" s="31" t="s">
        <v>5168</v>
      </c>
    </row>
    <row r="3380" spans="1:17" hidden="1" x14ac:dyDescent="0.2">
      <c r="A3380" s="31" t="s">
        <v>15217</v>
      </c>
      <c r="B3380" s="31" t="s">
        <v>15218</v>
      </c>
      <c r="C3380" s="31" t="s">
        <v>15219</v>
      </c>
      <c r="D3380" s="31"/>
      <c r="E3380" s="31" t="s">
        <v>14123</v>
      </c>
      <c r="F3380" s="31" t="s">
        <v>3948</v>
      </c>
      <c r="G3380" s="47">
        <v>60</v>
      </c>
      <c r="H3380" s="33">
        <v>0</v>
      </c>
      <c r="I3380" s="31" t="s">
        <v>5252</v>
      </c>
      <c r="J3380" s="31" t="s">
        <v>5253</v>
      </c>
      <c r="K3380" s="31" t="s">
        <v>5164</v>
      </c>
      <c r="L3380" s="31" t="s">
        <v>5165</v>
      </c>
      <c r="M3380" s="31" t="s">
        <v>5543</v>
      </c>
      <c r="N3380" s="31" t="s">
        <v>15220</v>
      </c>
      <c r="O3380" s="31" t="s">
        <v>14125</v>
      </c>
      <c r="P3380" s="31" t="s">
        <v>14121</v>
      </c>
      <c r="Q3380" s="31" t="s">
        <v>5168</v>
      </c>
    </row>
    <row r="3381" spans="1:17" hidden="1" x14ac:dyDescent="0.2">
      <c r="A3381" s="31" t="s">
        <v>15221</v>
      </c>
      <c r="B3381" s="31" t="s">
        <v>15222</v>
      </c>
      <c r="C3381" s="31" t="s">
        <v>15223</v>
      </c>
      <c r="D3381" s="31" t="s">
        <v>3948</v>
      </c>
      <c r="E3381" s="31" t="s">
        <v>14144</v>
      </c>
      <c r="F3381" s="31"/>
      <c r="G3381" s="47">
        <v>60</v>
      </c>
      <c r="H3381" s="33">
        <v>0</v>
      </c>
      <c r="I3381" s="31" t="s">
        <v>5276</v>
      </c>
      <c r="J3381" s="31" t="s">
        <v>5277</v>
      </c>
      <c r="K3381" s="31" t="s">
        <v>5164</v>
      </c>
      <c r="L3381" s="31" t="s">
        <v>5278</v>
      </c>
      <c r="M3381" s="31" t="s">
        <v>5701</v>
      </c>
      <c r="N3381" s="31"/>
      <c r="O3381" s="31" t="s">
        <v>14125</v>
      </c>
      <c r="P3381" s="31" t="s">
        <v>14121</v>
      </c>
      <c r="Q3381" s="31" t="s">
        <v>8608</v>
      </c>
    </row>
    <row r="3382" spans="1:17" hidden="1" x14ac:dyDescent="0.2">
      <c r="A3382" s="31" t="s">
        <v>15224</v>
      </c>
      <c r="B3382" s="31" t="s">
        <v>15225</v>
      </c>
      <c r="C3382" s="31" t="s">
        <v>15226</v>
      </c>
      <c r="D3382" s="31"/>
      <c r="E3382" s="31" t="s">
        <v>14123</v>
      </c>
      <c r="F3382" s="31" t="s">
        <v>3948</v>
      </c>
      <c r="G3382" s="47">
        <v>60</v>
      </c>
      <c r="H3382" s="33">
        <v>0</v>
      </c>
      <c r="I3382" s="31" t="s">
        <v>5252</v>
      </c>
      <c r="J3382" s="31" t="s">
        <v>5253</v>
      </c>
      <c r="K3382" s="31" t="s">
        <v>5164</v>
      </c>
      <c r="L3382" s="31" t="s">
        <v>5165</v>
      </c>
      <c r="M3382" s="31" t="s">
        <v>5166</v>
      </c>
      <c r="N3382" s="31" t="s">
        <v>15227</v>
      </c>
      <c r="O3382" s="31" t="s">
        <v>14125</v>
      </c>
      <c r="P3382" s="31" t="s">
        <v>14121</v>
      </c>
      <c r="Q3382" s="31" t="s">
        <v>5168</v>
      </c>
    </row>
    <row r="3383" spans="1:17" hidden="1" x14ac:dyDescent="0.2">
      <c r="A3383" s="31" t="s">
        <v>15228</v>
      </c>
      <c r="B3383" s="31" t="s">
        <v>15229</v>
      </c>
      <c r="C3383" s="31" t="s">
        <v>15230</v>
      </c>
      <c r="D3383" s="31"/>
      <c r="E3383" s="31" t="s">
        <v>15136</v>
      </c>
      <c r="F3383" s="31"/>
      <c r="G3383" s="47">
        <v>60</v>
      </c>
      <c r="H3383" s="33">
        <v>0</v>
      </c>
      <c r="I3383" s="31" t="s">
        <v>5288</v>
      </c>
      <c r="J3383" s="31" t="s">
        <v>5289</v>
      </c>
      <c r="K3383" s="31" t="s">
        <v>5164</v>
      </c>
      <c r="L3383" s="31" t="s">
        <v>5278</v>
      </c>
      <c r="M3383" s="31" t="s">
        <v>14104</v>
      </c>
      <c r="N3383" s="31"/>
      <c r="O3383" s="31" t="s">
        <v>14125</v>
      </c>
      <c r="P3383" s="31" t="s">
        <v>14121</v>
      </c>
      <c r="Q3383" s="31" t="s">
        <v>5168</v>
      </c>
    </row>
    <row r="3384" spans="1:17" hidden="1" x14ac:dyDescent="0.2">
      <c r="A3384" s="31" t="s">
        <v>15231</v>
      </c>
      <c r="B3384" s="31" t="s">
        <v>15232</v>
      </c>
      <c r="C3384" s="31" t="s">
        <v>15233</v>
      </c>
      <c r="D3384" s="31"/>
      <c r="E3384" s="31" t="s">
        <v>14354</v>
      </c>
      <c r="F3384" s="31"/>
      <c r="G3384" s="47">
        <v>60</v>
      </c>
      <c r="H3384" s="33">
        <v>0</v>
      </c>
      <c r="I3384" s="31" t="s">
        <v>5172</v>
      </c>
      <c r="J3384" s="31" t="s">
        <v>5173</v>
      </c>
      <c r="K3384" s="31" t="s">
        <v>5164</v>
      </c>
      <c r="L3384" s="31" t="s">
        <v>5165</v>
      </c>
      <c r="M3384" s="31" t="s">
        <v>5224</v>
      </c>
      <c r="N3384" s="31"/>
      <c r="O3384" s="31" t="s">
        <v>14125</v>
      </c>
      <c r="P3384" s="31" t="s">
        <v>14121</v>
      </c>
      <c r="Q3384" s="31" t="s">
        <v>5168</v>
      </c>
    </row>
    <row r="3385" spans="1:17" hidden="1" x14ac:dyDescent="0.2">
      <c r="A3385" s="31" t="s">
        <v>15234</v>
      </c>
      <c r="B3385" s="31" t="s">
        <v>15235</v>
      </c>
      <c r="C3385" s="31" t="s">
        <v>15236</v>
      </c>
      <c r="D3385" s="31" t="s">
        <v>3948</v>
      </c>
      <c r="E3385" s="31" t="s">
        <v>14144</v>
      </c>
      <c r="F3385" s="31"/>
      <c r="G3385" s="47">
        <v>60</v>
      </c>
      <c r="H3385" s="33">
        <v>0</v>
      </c>
      <c r="I3385" s="31" t="s">
        <v>9470</v>
      </c>
      <c r="J3385" s="31" t="s">
        <v>9471</v>
      </c>
      <c r="K3385" s="31" t="s">
        <v>5164</v>
      </c>
      <c r="L3385" s="31" t="s">
        <v>5278</v>
      </c>
      <c r="M3385" s="31" t="s">
        <v>13700</v>
      </c>
      <c r="N3385" s="31"/>
      <c r="O3385" s="31" t="s">
        <v>14125</v>
      </c>
      <c r="P3385" s="31" t="s">
        <v>14121</v>
      </c>
      <c r="Q3385" s="31" t="s">
        <v>8608</v>
      </c>
    </row>
    <row r="3386" spans="1:17" hidden="1" x14ac:dyDescent="0.2">
      <c r="A3386" s="31" t="s">
        <v>15237</v>
      </c>
      <c r="B3386" s="31" t="s">
        <v>15238</v>
      </c>
      <c r="C3386" s="31" t="s">
        <v>15239</v>
      </c>
      <c r="D3386" s="31"/>
      <c r="E3386" s="31" t="s">
        <v>14123</v>
      </c>
      <c r="F3386" s="31" t="s">
        <v>3948</v>
      </c>
      <c r="G3386" s="47">
        <v>60</v>
      </c>
      <c r="H3386" s="33">
        <v>0</v>
      </c>
      <c r="I3386" s="31" t="s">
        <v>5172</v>
      </c>
      <c r="J3386" s="31" t="s">
        <v>5173</v>
      </c>
      <c r="K3386" s="31" t="s">
        <v>5164</v>
      </c>
      <c r="L3386" s="31" t="s">
        <v>5165</v>
      </c>
      <c r="M3386" s="31" t="s">
        <v>5224</v>
      </c>
      <c r="N3386" s="31" t="s">
        <v>12298</v>
      </c>
      <c r="O3386" s="31" t="s">
        <v>14125</v>
      </c>
      <c r="P3386" s="31" t="s">
        <v>14121</v>
      </c>
      <c r="Q3386" s="31" t="s">
        <v>5168</v>
      </c>
    </row>
    <row r="3387" spans="1:17" hidden="1" x14ac:dyDescent="0.2">
      <c r="A3387" s="31" t="s">
        <v>15240</v>
      </c>
      <c r="B3387" s="31" t="s">
        <v>15241</v>
      </c>
      <c r="C3387" s="31" t="s">
        <v>15242</v>
      </c>
      <c r="D3387" s="31"/>
      <c r="E3387" s="31" t="s">
        <v>14123</v>
      </c>
      <c r="F3387" s="31" t="s">
        <v>3948</v>
      </c>
      <c r="G3387" s="47">
        <v>60</v>
      </c>
      <c r="H3387" s="33">
        <v>0</v>
      </c>
      <c r="I3387" s="31" t="s">
        <v>5218</v>
      </c>
      <c r="J3387" s="31" t="s">
        <v>5219</v>
      </c>
      <c r="K3387" s="31" t="s">
        <v>5164</v>
      </c>
      <c r="L3387" s="31" t="s">
        <v>5165</v>
      </c>
      <c r="M3387" s="31" t="s">
        <v>5320</v>
      </c>
      <c r="N3387" s="31" t="s">
        <v>15243</v>
      </c>
      <c r="O3387" s="31" t="s">
        <v>14125</v>
      </c>
      <c r="P3387" s="31" t="s">
        <v>14121</v>
      </c>
      <c r="Q3387" s="31" t="s">
        <v>5168</v>
      </c>
    </row>
    <row r="3388" spans="1:17" hidden="1" x14ac:dyDescent="0.2">
      <c r="A3388" s="31" t="s">
        <v>15244</v>
      </c>
      <c r="B3388" s="31" t="s">
        <v>15245</v>
      </c>
      <c r="C3388" s="31" t="s">
        <v>15246</v>
      </c>
      <c r="D3388" s="31"/>
      <c r="E3388" s="31" t="s">
        <v>14123</v>
      </c>
      <c r="F3388" s="31" t="s">
        <v>3948</v>
      </c>
      <c r="G3388" s="47">
        <v>60</v>
      </c>
      <c r="H3388" s="33">
        <v>0</v>
      </c>
      <c r="I3388" s="31" t="s">
        <v>5179</v>
      </c>
      <c r="J3388" s="31" t="s">
        <v>5180</v>
      </c>
      <c r="K3388" s="31" t="s">
        <v>5164</v>
      </c>
      <c r="L3388" s="31" t="s">
        <v>5165</v>
      </c>
      <c r="M3388" s="31" t="s">
        <v>5361</v>
      </c>
      <c r="N3388" s="31" t="s">
        <v>5454</v>
      </c>
      <c r="O3388" s="31" t="s">
        <v>14125</v>
      </c>
      <c r="P3388" s="31" t="s">
        <v>14121</v>
      </c>
      <c r="Q3388" s="31" t="s">
        <v>5168</v>
      </c>
    </row>
    <row r="3389" spans="1:17" hidden="1" x14ac:dyDescent="0.2">
      <c r="A3389" s="31" t="s">
        <v>15247</v>
      </c>
      <c r="B3389" s="31" t="s">
        <v>15248</v>
      </c>
      <c r="C3389" s="31" t="s">
        <v>15249</v>
      </c>
      <c r="D3389" s="31"/>
      <c r="E3389" s="31" t="s">
        <v>15136</v>
      </c>
      <c r="F3389" s="31"/>
      <c r="G3389" s="47">
        <v>60</v>
      </c>
      <c r="H3389" s="33">
        <v>0</v>
      </c>
      <c r="I3389" s="31" t="s">
        <v>5288</v>
      </c>
      <c r="J3389" s="31" t="s">
        <v>5289</v>
      </c>
      <c r="K3389" s="31" t="s">
        <v>5164</v>
      </c>
      <c r="L3389" s="31" t="s">
        <v>5278</v>
      </c>
      <c r="M3389" s="31" t="s">
        <v>5673</v>
      </c>
      <c r="N3389" s="31"/>
      <c r="O3389" s="31" t="s">
        <v>14125</v>
      </c>
      <c r="P3389" s="31" t="s">
        <v>14121</v>
      </c>
      <c r="Q3389" s="31" t="s">
        <v>5168</v>
      </c>
    </row>
    <row r="3390" spans="1:17" hidden="1" x14ac:dyDescent="0.2">
      <c r="A3390" s="31" t="s">
        <v>15250</v>
      </c>
      <c r="B3390" s="31" t="s">
        <v>15251</v>
      </c>
      <c r="C3390" s="31" t="s">
        <v>15252</v>
      </c>
      <c r="D3390" s="31"/>
      <c r="E3390" s="31" t="s">
        <v>15136</v>
      </c>
      <c r="F3390" s="31"/>
      <c r="G3390" s="47">
        <v>60</v>
      </c>
      <c r="H3390" s="33">
        <v>0</v>
      </c>
      <c r="I3390" s="31" t="s">
        <v>5276</v>
      </c>
      <c r="J3390" s="31" t="s">
        <v>5277</v>
      </c>
      <c r="K3390" s="31" t="s">
        <v>5164</v>
      </c>
      <c r="L3390" s="31" t="s">
        <v>5278</v>
      </c>
      <c r="M3390" s="31" t="s">
        <v>5774</v>
      </c>
      <c r="N3390" s="31"/>
      <c r="O3390" s="31" t="s">
        <v>14125</v>
      </c>
      <c r="P3390" s="31" t="s">
        <v>14121</v>
      </c>
      <c r="Q3390" s="31" t="s">
        <v>5168</v>
      </c>
    </row>
    <row r="3391" spans="1:17" hidden="1" x14ac:dyDescent="0.2">
      <c r="A3391" s="31" t="s">
        <v>15253</v>
      </c>
      <c r="B3391" s="31" t="s">
        <v>15254</v>
      </c>
      <c r="C3391" s="31" t="s">
        <v>15255</v>
      </c>
      <c r="D3391" s="31"/>
      <c r="E3391" s="31" t="s">
        <v>14123</v>
      </c>
      <c r="F3391" s="31" t="s">
        <v>3948</v>
      </c>
      <c r="G3391" s="47">
        <v>60</v>
      </c>
      <c r="H3391" s="33">
        <v>0</v>
      </c>
      <c r="I3391" s="31" t="s">
        <v>5218</v>
      </c>
      <c r="J3391" s="31" t="s">
        <v>5219</v>
      </c>
      <c r="K3391" s="31" t="s">
        <v>5164</v>
      </c>
      <c r="L3391" s="31" t="s">
        <v>5165</v>
      </c>
      <c r="M3391" s="31" t="s">
        <v>5390</v>
      </c>
      <c r="N3391" s="31" t="s">
        <v>7288</v>
      </c>
      <c r="O3391" s="31" t="s">
        <v>14125</v>
      </c>
      <c r="P3391" s="31" t="s">
        <v>14121</v>
      </c>
      <c r="Q3391" s="31" t="s">
        <v>5168</v>
      </c>
    </row>
    <row r="3392" spans="1:17" hidden="1" x14ac:dyDescent="0.2">
      <c r="A3392" s="31" t="s">
        <v>15256</v>
      </c>
      <c r="B3392" s="31" t="s">
        <v>15257</v>
      </c>
      <c r="C3392" s="31" t="s">
        <v>15258</v>
      </c>
      <c r="D3392" s="31"/>
      <c r="E3392" s="31" t="s">
        <v>14123</v>
      </c>
      <c r="F3392" s="31" t="s">
        <v>3948</v>
      </c>
      <c r="G3392" s="47">
        <v>60</v>
      </c>
      <c r="H3392" s="33">
        <v>0</v>
      </c>
      <c r="I3392" s="31" t="s">
        <v>5252</v>
      </c>
      <c r="J3392" s="31" t="s">
        <v>5253</v>
      </c>
      <c r="K3392" s="31" t="s">
        <v>5164</v>
      </c>
      <c r="L3392" s="31" t="s">
        <v>5165</v>
      </c>
      <c r="M3392" s="31" t="s">
        <v>5543</v>
      </c>
      <c r="N3392" s="31" t="s">
        <v>15259</v>
      </c>
      <c r="O3392" s="31" t="s">
        <v>14125</v>
      </c>
      <c r="P3392" s="31" t="s">
        <v>14121</v>
      </c>
      <c r="Q3392" s="31" t="s">
        <v>5168</v>
      </c>
    </row>
    <row r="3393" spans="1:17" hidden="1" x14ac:dyDescent="0.2">
      <c r="A3393" s="31" t="s">
        <v>15260</v>
      </c>
      <c r="B3393" s="31" t="s">
        <v>15261</v>
      </c>
      <c r="C3393" s="31" t="s">
        <v>15262</v>
      </c>
      <c r="D3393" s="31"/>
      <c r="E3393" s="31" t="s">
        <v>14123</v>
      </c>
      <c r="F3393" s="31" t="s">
        <v>3948</v>
      </c>
      <c r="G3393" s="47">
        <v>60</v>
      </c>
      <c r="H3393" s="33">
        <v>0</v>
      </c>
      <c r="I3393" s="31" t="s">
        <v>5218</v>
      </c>
      <c r="J3393" s="31" t="s">
        <v>5219</v>
      </c>
      <c r="K3393" s="31" t="s">
        <v>5164</v>
      </c>
      <c r="L3393" s="31" t="s">
        <v>5165</v>
      </c>
      <c r="M3393" s="31" t="s">
        <v>5390</v>
      </c>
      <c r="N3393" s="31"/>
      <c r="O3393" s="31" t="s">
        <v>14125</v>
      </c>
      <c r="P3393" s="31" t="s">
        <v>14121</v>
      </c>
      <c r="Q3393" s="31" t="s">
        <v>5168</v>
      </c>
    </row>
    <row r="3394" spans="1:17" hidden="1" x14ac:dyDescent="0.2">
      <c r="A3394" s="31" t="s">
        <v>15263</v>
      </c>
      <c r="B3394" s="31" t="s">
        <v>15264</v>
      </c>
      <c r="C3394" s="31" t="s">
        <v>15265</v>
      </c>
      <c r="D3394" s="31"/>
      <c r="E3394" s="31" t="s">
        <v>15136</v>
      </c>
      <c r="F3394" s="31" t="s">
        <v>3948</v>
      </c>
      <c r="G3394" s="47">
        <v>60</v>
      </c>
      <c r="H3394" s="33">
        <v>0</v>
      </c>
      <c r="I3394" s="31" t="s">
        <v>5276</v>
      </c>
      <c r="J3394" s="31" t="s">
        <v>5277</v>
      </c>
      <c r="K3394" s="31" t="s">
        <v>5164</v>
      </c>
      <c r="L3394" s="31" t="s">
        <v>5278</v>
      </c>
      <c r="M3394" s="31" t="s">
        <v>5701</v>
      </c>
      <c r="N3394" s="31"/>
      <c r="O3394" s="31" t="s">
        <v>14125</v>
      </c>
      <c r="P3394" s="31" t="s">
        <v>14121</v>
      </c>
      <c r="Q3394" s="31" t="s">
        <v>5168</v>
      </c>
    </row>
    <row r="3395" spans="1:17" hidden="1" x14ac:dyDescent="0.2">
      <c r="A3395" s="31" t="s">
        <v>15266</v>
      </c>
      <c r="B3395" s="31" t="s">
        <v>15267</v>
      </c>
      <c r="C3395" s="31" t="s">
        <v>15268</v>
      </c>
      <c r="D3395" s="31"/>
      <c r="E3395" s="31" t="s">
        <v>15136</v>
      </c>
      <c r="F3395" s="31"/>
      <c r="G3395" s="47">
        <v>60</v>
      </c>
      <c r="H3395" s="33">
        <v>0</v>
      </c>
      <c r="I3395" s="31" t="s">
        <v>5288</v>
      </c>
      <c r="J3395" s="31" t="s">
        <v>5289</v>
      </c>
      <c r="K3395" s="31" t="s">
        <v>5164</v>
      </c>
      <c r="L3395" s="31" t="s">
        <v>5278</v>
      </c>
      <c r="M3395" s="31" t="s">
        <v>5673</v>
      </c>
      <c r="N3395" s="31"/>
      <c r="O3395" s="31" t="s">
        <v>14125</v>
      </c>
      <c r="P3395" s="31" t="s">
        <v>14121</v>
      </c>
      <c r="Q3395" s="31" t="s">
        <v>5168</v>
      </c>
    </row>
    <row r="3396" spans="1:17" hidden="1" x14ac:dyDescent="0.2">
      <c r="A3396" s="31" t="s">
        <v>15269</v>
      </c>
      <c r="B3396" s="31" t="s">
        <v>15270</v>
      </c>
      <c r="C3396" s="31" t="s">
        <v>15271</v>
      </c>
      <c r="D3396" s="31"/>
      <c r="E3396" s="31" t="s">
        <v>15136</v>
      </c>
      <c r="F3396" s="31" t="s">
        <v>3948</v>
      </c>
      <c r="G3396" s="47">
        <v>60</v>
      </c>
      <c r="H3396" s="33">
        <v>0</v>
      </c>
      <c r="I3396" s="31" t="s">
        <v>5276</v>
      </c>
      <c r="J3396" s="31" t="s">
        <v>5277</v>
      </c>
      <c r="K3396" s="31" t="s">
        <v>5164</v>
      </c>
      <c r="L3396" s="31" t="s">
        <v>5278</v>
      </c>
      <c r="M3396" s="31" t="s">
        <v>5354</v>
      </c>
      <c r="N3396" s="31" t="s">
        <v>11145</v>
      </c>
      <c r="O3396" s="31" t="s">
        <v>14125</v>
      </c>
      <c r="P3396" s="31" t="s">
        <v>14121</v>
      </c>
      <c r="Q3396" s="31" t="s">
        <v>5168</v>
      </c>
    </row>
    <row r="3397" spans="1:17" hidden="1" x14ac:dyDescent="0.2">
      <c r="A3397" s="31" t="s">
        <v>15272</v>
      </c>
      <c r="B3397" s="31" t="s">
        <v>15273</v>
      </c>
      <c r="C3397" s="31" t="s">
        <v>15274</v>
      </c>
      <c r="D3397" s="31"/>
      <c r="E3397" s="31" t="s">
        <v>15136</v>
      </c>
      <c r="F3397" s="31"/>
      <c r="G3397" s="47">
        <v>60</v>
      </c>
      <c r="H3397" s="33">
        <v>0</v>
      </c>
      <c r="I3397" s="31" t="s">
        <v>5276</v>
      </c>
      <c r="J3397" s="31" t="s">
        <v>5277</v>
      </c>
      <c r="K3397" s="31" t="s">
        <v>5164</v>
      </c>
      <c r="L3397" s="31" t="s">
        <v>5278</v>
      </c>
      <c r="M3397" s="31" t="s">
        <v>5701</v>
      </c>
      <c r="N3397" s="31"/>
      <c r="O3397" s="31" t="s">
        <v>14125</v>
      </c>
      <c r="P3397" s="31" t="s">
        <v>14121</v>
      </c>
      <c r="Q3397" s="31" t="s">
        <v>5168</v>
      </c>
    </row>
    <row r="3398" spans="1:17" hidden="1" x14ac:dyDescent="0.2">
      <c r="A3398" s="31" t="s">
        <v>15275</v>
      </c>
      <c r="B3398" s="31" t="s">
        <v>15276</v>
      </c>
      <c r="C3398" s="31" t="s">
        <v>15277</v>
      </c>
      <c r="D3398" s="31"/>
      <c r="E3398" s="31" t="s">
        <v>15136</v>
      </c>
      <c r="F3398" s="31"/>
      <c r="G3398" s="47">
        <v>60</v>
      </c>
      <c r="H3398" s="33">
        <v>0</v>
      </c>
      <c r="I3398" s="31" t="s">
        <v>5276</v>
      </c>
      <c r="J3398" s="31" t="s">
        <v>5277</v>
      </c>
      <c r="K3398" s="31" t="s">
        <v>5164</v>
      </c>
      <c r="L3398" s="31" t="s">
        <v>5278</v>
      </c>
      <c r="M3398" s="31" t="s">
        <v>5701</v>
      </c>
      <c r="N3398" s="31" t="s">
        <v>15278</v>
      </c>
      <c r="O3398" s="31" t="s">
        <v>14125</v>
      </c>
      <c r="P3398" s="31" t="s">
        <v>14121</v>
      </c>
      <c r="Q3398" s="31" t="s">
        <v>5168</v>
      </c>
    </row>
    <row r="3399" spans="1:17" hidden="1" x14ac:dyDescent="0.2">
      <c r="A3399" s="31" t="s">
        <v>15279</v>
      </c>
      <c r="B3399" s="31" t="s">
        <v>15280</v>
      </c>
      <c r="C3399" s="31" t="s">
        <v>15281</v>
      </c>
      <c r="D3399" s="31"/>
      <c r="E3399" s="31" t="s">
        <v>14123</v>
      </c>
      <c r="F3399" s="31" t="s">
        <v>3948</v>
      </c>
      <c r="G3399" s="47">
        <v>60</v>
      </c>
      <c r="H3399" s="33">
        <v>0</v>
      </c>
      <c r="I3399" s="31" t="s">
        <v>5172</v>
      </c>
      <c r="J3399" s="31" t="s">
        <v>5173</v>
      </c>
      <c r="K3399" s="31" t="s">
        <v>5164</v>
      </c>
      <c r="L3399" s="31" t="s">
        <v>5165</v>
      </c>
      <c r="M3399" s="31" t="s">
        <v>6835</v>
      </c>
      <c r="N3399" s="31" t="s">
        <v>11286</v>
      </c>
      <c r="O3399" s="31" t="s">
        <v>14125</v>
      </c>
      <c r="P3399" s="31" t="s">
        <v>14121</v>
      </c>
      <c r="Q3399" s="31" t="s">
        <v>5168</v>
      </c>
    </row>
    <row r="3400" spans="1:17" hidden="1" x14ac:dyDescent="0.2">
      <c r="A3400" s="31" t="s">
        <v>15282</v>
      </c>
      <c r="B3400" s="31" t="s">
        <v>15283</v>
      </c>
      <c r="C3400" s="31" t="s">
        <v>15284</v>
      </c>
      <c r="D3400" s="31"/>
      <c r="E3400" s="31" t="s">
        <v>14354</v>
      </c>
      <c r="F3400" s="31"/>
      <c r="G3400" s="47">
        <v>60</v>
      </c>
      <c r="H3400" s="33">
        <v>0</v>
      </c>
      <c r="I3400" s="31" t="s">
        <v>5172</v>
      </c>
      <c r="J3400" s="31" t="s">
        <v>5173</v>
      </c>
      <c r="K3400" s="31" t="s">
        <v>5164</v>
      </c>
      <c r="L3400" s="31" t="s">
        <v>5165</v>
      </c>
      <c r="M3400" s="31" t="s">
        <v>5224</v>
      </c>
      <c r="N3400" s="31" t="s">
        <v>11970</v>
      </c>
      <c r="O3400" s="31" t="s">
        <v>14125</v>
      </c>
      <c r="P3400" s="31" t="s">
        <v>14121</v>
      </c>
      <c r="Q3400" s="31" t="s">
        <v>5168</v>
      </c>
    </row>
    <row r="3401" spans="1:17" hidden="1" x14ac:dyDescent="0.2">
      <c r="A3401" s="31" t="s">
        <v>15285</v>
      </c>
      <c r="B3401" s="31" t="s">
        <v>15286</v>
      </c>
      <c r="C3401" s="31" t="s">
        <v>15287</v>
      </c>
      <c r="D3401" s="31"/>
      <c r="E3401" s="31" t="s">
        <v>15136</v>
      </c>
      <c r="F3401" s="31" t="s">
        <v>3948</v>
      </c>
      <c r="G3401" s="47">
        <v>60</v>
      </c>
      <c r="H3401" s="33">
        <v>0</v>
      </c>
      <c r="I3401" s="31" t="s">
        <v>5276</v>
      </c>
      <c r="J3401" s="31" t="s">
        <v>5277</v>
      </c>
      <c r="K3401" s="31" t="s">
        <v>5164</v>
      </c>
      <c r="L3401" s="31" t="s">
        <v>5278</v>
      </c>
      <c r="M3401" s="31" t="s">
        <v>9485</v>
      </c>
      <c r="N3401" s="31"/>
      <c r="O3401" s="31" t="s">
        <v>14125</v>
      </c>
      <c r="P3401" s="31" t="s">
        <v>14121</v>
      </c>
      <c r="Q3401" s="31" t="s">
        <v>5168</v>
      </c>
    </row>
    <row r="3402" spans="1:17" hidden="1" x14ac:dyDescent="0.2">
      <c r="A3402" s="31" t="s">
        <v>15288</v>
      </c>
      <c r="B3402" s="31" t="s">
        <v>15289</v>
      </c>
      <c r="C3402" s="31" t="s">
        <v>15290</v>
      </c>
      <c r="D3402" s="31"/>
      <c r="E3402" s="31" t="s">
        <v>14123</v>
      </c>
      <c r="F3402" s="31" t="s">
        <v>3948</v>
      </c>
      <c r="G3402" s="47">
        <v>60</v>
      </c>
      <c r="H3402" s="33">
        <v>0</v>
      </c>
      <c r="I3402" s="31" t="s">
        <v>5218</v>
      </c>
      <c r="J3402" s="31" t="s">
        <v>5219</v>
      </c>
      <c r="K3402" s="31" t="s">
        <v>5164</v>
      </c>
      <c r="L3402" s="31" t="s">
        <v>5165</v>
      </c>
      <c r="M3402" s="31" t="s">
        <v>5390</v>
      </c>
      <c r="N3402" s="31" t="s">
        <v>7288</v>
      </c>
      <c r="O3402" s="31" t="s">
        <v>14125</v>
      </c>
      <c r="P3402" s="31" t="s">
        <v>14121</v>
      </c>
      <c r="Q3402" s="31" t="s">
        <v>5168</v>
      </c>
    </row>
    <row r="3403" spans="1:17" hidden="1" x14ac:dyDescent="0.2">
      <c r="A3403" s="31" t="s">
        <v>15291</v>
      </c>
      <c r="B3403" s="31" t="s">
        <v>15292</v>
      </c>
      <c r="C3403" s="31" t="s">
        <v>15293</v>
      </c>
      <c r="D3403" s="31" t="s">
        <v>3948</v>
      </c>
      <c r="E3403" s="31" t="s">
        <v>14144</v>
      </c>
      <c r="F3403" s="31"/>
      <c r="G3403" s="47">
        <v>60</v>
      </c>
      <c r="H3403" s="33">
        <v>0</v>
      </c>
      <c r="I3403" s="31" t="s">
        <v>9470</v>
      </c>
      <c r="J3403" s="31" t="s">
        <v>9471</v>
      </c>
      <c r="K3403" s="31" t="s">
        <v>5164</v>
      </c>
      <c r="L3403" s="31" t="s">
        <v>5278</v>
      </c>
      <c r="M3403" s="31" t="s">
        <v>5794</v>
      </c>
      <c r="N3403" s="31"/>
      <c r="O3403" s="31" t="s">
        <v>14125</v>
      </c>
      <c r="P3403" s="31" t="s">
        <v>14121</v>
      </c>
      <c r="Q3403" s="31" t="s">
        <v>8608</v>
      </c>
    </row>
    <row r="3404" spans="1:17" hidden="1" x14ac:dyDescent="0.2">
      <c r="A3404" s="31" t="s">
        <v>15294</v>
      </c>
      <c r="B3404" s="31" t="s">
        <v>15295</v>
      </c>
      <c r="C3404" s="31" t="s">
        <v>15296</v>
      </c>
      <c r="D3404" s="31"/>
      <c r="E3404" s="31" t="s">
        <v>15136</v>
      </c>
      <c r="F3404" s="31"/>
      <c r="G3404" s="47">
        <v>60</v>
      </c>
      <c r="H3404" s="33">
        <v>0</v>
      </c>
      <c r="I3404" s="31" t="s">
        <v>5288</v>
      </c>
      <c r="J3404" s="31" t="s">
        <v>5289</v>
      </c>
      <c r="K3404" s="31" t="s">
        <v>5164</v>
      </c>
      <c r="L3404" s="31" t="s">
        <v>5278</v>
      </c>
      <c r="M3404" s="31" t="s">
        <v>5673</v>
      </c>
      <c r="N3404" s="31"/>
      <c r="O3404" s="31" t="s">
        <v>14125</v>
      </c>
      <c r="P3404" s="31" t="s">
        <v>14121</v>
      </c>
      <c r="Q3404" s="31" t="s">
        <v>5168</v>
      </c>
    </row>
    <row r="3405" spans="1:17" hidden="1" x14ac:dyDescent="0.2">
      <c r="A3405" s="31" t="s">
        <v>15297</v>
      </c>
      <c r="B3405" s="31" t="s">
        <v>15298</v>
      </c>
      <c r="C3405" s="31" t="s">
        <v>15299</v>
      </c>
      <c r="D3405" s="31" t="s">
        <v>3948</v>
      </c>
      <c r="E3405" s="31" t="s">
        <v>14144</v>
      </c>
      <c r="F3405" s="31"/>
      <c r="G3405" s="47">
        <v>60</v>
      </c>
      <c r="H3405" s="33">
        <v>0</v>
      </c>
      <c r="I3405" s="31" t="s">
        <v>5276</v>
      </c>
      <c r="J3405" s="31" t="s">
        <v>5277</v>
      </c>
      <c r="K3405" s="31" t="s">
        <v>5164</v>
      </c>
      <c r="L3405" s="31" t="s">
        <v>5278</v>
      </c>
      <c r="M3405" s="31" t="s">
        <v>9485</v>
      </c>
      <c r="N3405" s="31" t="s">
        <v>15300</v>
      </c>
      <c r="O3405" s="31" t="s">
        <v>14125</v>
      </c>
      <c r="P3405" s="31" t="s">
        <v>14121</v>
      </c>
      <c r="Q3405" s="31" t="s">
        <v>8608</v>
      </c>
    </row>
    <row r="3406" spans="1:17" hidden="1" x14ac:dyDescent="0.2">
      <c r="A3406" s="31" t="s">
        <v>15301</v>
      </c>
      <c r="B3406" s="31" t="s">
        <v>15302</v>
      </c>
      <c r="C3406" s="31" t="s">
        <v>15303</v>
      </c>
      <c r="D3406" s="31"/>
      <c r="E3406" s="31" t="s">
        <v>14123</v>
      </c>
      <c r="F3406" s="31" t="s">
        <v>3948</v>
      </c>
      <c r="G3406" s="47">
        <v>60</v>
      </c>
      <c r="H3406" s="33">
        <v>0</v>
      </c>
      <c r="I3406" s="31" t="s">
        <v>5172</v>
      </c>
      <c r="J3406" s="31" t="s">
        <v>5173</v>
      </c>
      <c r="K3406" s="31" t="s">
        <v>5164</v>
      </c>
      <c r="L3406" s="31" t="s">
        <v>5165</v>
      </c>
      <c r="M3406" s="31" t="s">
        <v>5224</v>
      </c>
      <c r="N3406" s="31"/>
      <c r="O3406" s="31" t="s">
        <v>14125</v>
      </c>
      <c r="P3406" s="31" t="s">
        <v>14121</v>
      </c>
      <c r="Q3406" s="31" t="s">
        <v>5168</v>
      </c>
    </row>
    <row r="3407" spans="1:17" hidden="1" x14ac:dyDescent="0.2">
      <c r="A3407" s="31" t="s">
        <v>15304</v>
      </c>
      <c r="B3407" s="31" t="s">
        <v>15305</v>
      </c>
      <c r="C3407" s="31" t="s">
        <v>15306</v>
      </c>
      <c r="D3407" s="31"/>
      <c r="E3407" s="31" t="s">
        <v>14123</v>
      </c>
      <c r="F3407" s="31" t="s">
        <v>3948</v>
      </c>
      <c r="G3407" s="47">
        <v>60</v>
      </c>
      <c r="H3407" s="33">
        <v>0</v>
      </c>
      <c r="I3407" s="31" t="s">
        <v>5179</v>
      </c>
      <c r="J3407" s="31" t="s">
        <v>5180</v>
      </c>
      <c r="K3407" s="31" t="s">
        <v>5164</v>
      </c>
      <c r="L3407" s="31" t="s">
        <v>5165</v>
      </c>
      <c r="M3407" s="31" t="s">
        <v>5361</v>
      </c>
      <c r="N3407" s="31" t="s">
        <v>15307</v>
      </c>
      <c r="O3407" s="31" t="s">
        <v>14125</v>
      </c>
      <c r="P3407" s="31" t="s">
        <v>14121</v>
      </c>
      <c r="Q3407" s="31" t="s">
        <v>5168</v>
      </c>
    </row>
    <row r="3408" spans="1:17" hidden="1" x14ac:dyDescent="0.2">
      <c r="A3408" s="31" t="s">
        <v>15308</v>
      </c>
      <c r="B3408" s="31" t="s">
        <v>15309</v>
      </c>
      <c r="C3408" s="31" t="s">
        <v>15310</v>
      </c>
      <c r="D3408" s="31"/>
      <c r="E3408" s="31" t="s">
        <v>15136</v>
      </c>
      <c r="F3408" s="31"/>
      <c r="G3408" s="47">
        <v>60</v>
      </c>
      <c r="H3408" s="33">
        <v>0</v>
      </c>
      <c r="I3408" s="31" t="s">
        <v>9470</v>
      </c>
      <c r="J3408" s="31" t="s">
        <v>9471</v>
      </c>
      <c r="K3408" s="31" t="s">
        <v>5164</v>
      </c>
      <c r="L3408" s="31" t="s">
        <v>5278</v>
      </c>
      <c r="M3408" s="31" t="s">
        <v>6466</v>
      </c>
      <c r="N3408" s="31" t="s">
        <v>9134</v>
      </c>
      <c r="O3408" s="31" t="s">
        <v>14125</v>
      </c>
      <c r="P3408" s="31" t="s">
        <v>14121</v>
      </c>
      <c r="Q3408" s="31" t="s">
        <v>5168</v>
      </c>
    </row>
    <row r="3409" spans="1:17" hidden="1" x14ac:dyDescent="0.2">
      <c r="A3409" s="31" t="s">
        <v>15311</v>
      </c>
      <c r="B3409" s="31" t="s">
        <v>15312</v>
      </c>
      <c r="C3409" s="31" t="s">
        <v>15313</v>
      </c>
      <c r="D3409" s="31"/>
      <c r="E3409" s="31" t="s">
        <v>15136</v>
      </c>
      <c r="F3409" s="31"/>
      <c r="G3409" s="47">
        <v>60</v>
      </c>
      <c r="H3409" s="33">
        <v>0</v>
      </c>
      <c r="I3409" s="31" t="s">
        <v>5288</v>
      </c>
      <c r="J3409" s="31" t="s">
        <v>5289</v>
      </c>
      <c r="K3409" s="31" t="s">
        <v>5164</v>
      </c>
      <c r="L3409" s="31" t="s">
        <v>5278</v>
      </c>
      <c r="M3409" s="31" t="s">
        <v>11318</v>
      </c>
      <c r="N3409" s="31" t="s">
        <v>15314</v>
      </c>
      <c r="O3409" s="31" t="s">
        <v>14125</v>
      </c>
      <c r="P3409" s="31" t="s">
        <v>14121</v>
      </c>
      <c r="Q3409" s="31" t="s">
        <v>5168</v>
      </c>
    </row>
    <row r="3410" spans="1:17" hidden="1" x14ac:dyDescent="0.2">
      <c r="A3410" s="31" t="s">
        <v>15315</v>
      </c>
      <c r="B3410" s="31" t="s">
        <v>15316</v>
      </c>
      <c r="C3410" s="31" t="s">
        <v>15317</v>
      </c>
      <c r="D3410" s="31"/>
      <c r="E3410" s="31" t="s">
        <v>15136</v>
      </c>
      <c r="F3410" s="31"/>
      <c r="G3410" s="47">
        <v>60</v>
      </c>
      <c r="H3410" s="33">
        <v>0</v>
      </c>
      <c r="I3410" s="31" t="s">
        <v>5288</v>
      </c>
      <c r="J3410" s="31" t="s">
        <v>5289</v>
      </c>
      <c r="K3410" s="31" t="s">
        <v>5164</v>
      </c>
      <c r="L3410" s="31" t="s">
        <v>5278</v>
      </c>
      <c r="M3410" s="31" t="s">
        <v>11318</v>
      </c>
      <c r="N3410" s="31" t="s">
        <v>15318</v>
      </c>
      <c r="O3410" s="31" t="s">
        <v>14125</v>
      </c>
      <c r="P3410" s="31" t="s">
        <v>14121</v>
      </c>
      <c r="Q3410" s="31" t="s">
        <v>5168</v>
      </c>
    </row>
    <row r="3411" spans="1:17" hidden="1" x14ac:dyDescent="0.2">
      <c r="A3411" s="31" t="s">
        <v>15319</v>
      </c>
      <c r="B3411" s="31" t="s">
        <v>15320</v>
      </c>
      <c r="C3411" s="31" t="s">
        <v>15321</v>
      </c>
      <c r="D3411" s="31" t="s">
        <v>3948</v>
      </c>
      <c r="E3411" s="31" t="s">
        <v>14144</v>
      </c>
      <c r="F3411" s="31"/>
      <c r="G3411" s="47">
        <v>60</v>
      </c>
      <c r="H3411" s="33">
        <v>0</v>
      </c>
      <c r="I3411" s="31" t="s">
        <v>9470</v>
      </c>
      <c r="J3411" s="31" t="s">
        <v>9471</v>
      </c>
      <c r="K3411" s="31" t="s">
        <v>5164</v>
      </c>
      <c r="L3411" s="31" t="s">
        <v>5278</v>
      </c>
      <c r="M3411" s="31" t="s">
        <v>5687</v>
      </c>
      <c r="N3411" s="31"/>
      <c r="O3411" s="31" t="s">
        <v>14125</v>
      </c>
      <c r="P3411" s="31" t="s">
        <v>14121</v>
      </c>
      <c r="Q3411" s="31" t="s">
        <v>8608</v>
      </c>
    </row>
    <row r="3412" spans="1:17" hidden="1" x14ac:dyDescent="0.2">
      <c r="A3412" s="31" t="s">
        <v>15322</v>
      </c>
      <c r="B3412" s="31" t="s">
        <v>15323</v>
      </c>
      <c r="C3412" s="31" t="s">
        <v>15324</v>
      </c>
      <c r="D3412" s="31" t="s">
        <v>3948</v>
      </c>
      <c r="E3412" s="31" t="s">
        <v>14144</v>
      </c>
      <c r="F3412" s="31"/>
      <c r="G3412" s="47">
        <v>60</v>
      </c>
      <c r="H3412" s="33">
        <v>0</v>
      </c>
      <c r="I3412" s="31" t="s">
        <v>9470</v>
      </c>
      <c r="J3412" s="31" t="s">
        <v>9471</v>
      </c>
      <c r="K3412" s="31" t="s">
        <v>5164</v>
      </c>
      <c r="L3412" s="31" t="s">
        <v>5278</v>
      </c>
      <c r="M3412" s="31" t="s">
        <v>13704</v>
      </c>
      <c r="N3412" s="31"/>
      <c r="O3412" s="31" t="s">
        <v>14125</v>
      </c>
      <c r="P3412" s="31" t="s">
        <v>14121</v>
      </c>
      <c r="Q3412" s="31" t="s">
        <v>8608</v>
      </c>
    </row>
    <row r="3413" spans="1:17" hidden="1" x14ac:dyDescent="0.2">
      <c r="A3413" s="31" t="s">
        <v>15325</v>
      </c>
      <c r="B3413" s="31" t="s">
        <v>15326</v>
      </c>
      <c r="C3413" s="31" t="s">
        <v>15327</v>
      </c>
      <c r="D3413" s="31"/>
      <c r="E3413" s="31" t="s">
        <v>14123</v>
      </c>
      <c r="F3413" s="31" t="s">
        <v>3948</v>
      </c>
      <c r="G3413" s="47">
        <v>60</v>
      </c>
      <c r="H3413" s="33">
        <v>0</v>
      </c>
      <c r="I3413" s="31" t="s">
        <v>5179</v>
      </c>
      <c r="J3413" s="31" t="s">
        <v>5180</v>
      </c>
      <c r="K3413" s="31" t="s">
        <v>5164</v>
      </c>
      <c r="L3413" s="31" t="s">
        <v>5165</v>
      </c>
      <c r="M3413" s="31" t="s">
        <v>5361</v>
      </c>
      <c r="N3413" s="31"/>
      <c r="O3413" s="31" t="s">
        <v>14125</v>
      </c>
      <c r="P3413" s="31" t="s">
        <v>14121</v>
      </c>
      <c r="Q3413" s="31" t="s">
        <v>5168</v>
      </c>
    </row>
    <row r="3414" spans="1:17" hidden="1" x14ac:dyDescent="0.2">
      <c r="A3414" s="31" t="s">
        <v>15328</v>
      </c>
      <c r="B3414" s="31" t="s">
        <v>15329</v>
      </c>
      <c r="C3414" s="31" t="s">
        <v>15330</v>
      </c>
      <c r="D3414" s="31"/>
      <c r="E3414" s="31" t="s">
        <v>15136</v>
      </c>
      <c r="F3414" s="31"/>
      <c r="G3414" s="47">
        <v>60</v>
      </c>
      <c r="H3414" s="33">
        <v>0</v>
      </c>
      <c r="I3414" s="31" t="s">
        <v>9470</v>
      </c>
      <c r="J3414" s="31" t="s">
        <v>9471</v>
      </c>
      <c r="K3414" s="31" t="s">
        <v>5164</v>
      </c>
      <c r="L3414" s="31" t="s">
        <v>5278</v>
      </c>
      <c r="M3414" s="31" t="s">
        <v>5794</v>
      </c>
      <c r="N3414" s="31"/>
      <c r="O3414" s="31" t="s">
        <v>14125</v>
      </c>
      <c r="P3414" s="31" t="s">
        <v>14121</v>
      </c>
      <c r="Q3414" s="31" t="s">
        <v>5168</v>
      </c>
    </row>
    <row r="3415" spans="1:17" hidden="1" x14ac:dyDescent="0.2">
      <c r="A3415" s="31" t="s">
        <v>15331</v>
      </c>
      <c r="B3415" s="31" t="s">
        <v>15332</v>
      </c>
      <c r="C3415" s="31" t="s">
        <v>15333</v>
      </c>
      <c r="D3415" s="31"/>
      <c r="E3415" s="31" t="s">
        <v>15136</v>
      </c>
      <c r="F3415" s="31"/>
      <c r="G3415" s="47">
        <v>60</v>
      </c>
      <c r="H3415" s="33">
        <v>0</v>
      </c>
      <c r="I3415" s="31" t="s">
        <v>5288</v>
      </c>
      <c r="J3415" s="31" t="s">
        <v>5289</v>
      </c>
      <c r="K3415" s="31" t="s">
        <v>5164</v>
      </c>
      <c r="L3415" s="31" t="s">
        <v>5278</v>
      </c>
      <c r="M3415" s="31" t="s">
        <v>5754</v>
      </c>
      <c r="N3415" s="31" t="s">
        <v>15334</v>
      </c>
      <c r="O3415" s="31" t="s">
        <v>14125</v>
      </c>
      <c r="P3415" s="31" t="s">
        <v>14121</v>
      </c>
      <c r="Q3415" s="31" t="s">
        <v>5168</v>
      </c>
    </row>
    <row r="3416" spans="1:17" hidden="1" x14ac:dyDescent="0.2">
      <c r="A3416" s="31" t="s">
        <v>15335</v>
      </c>
      <c r="B3416" s="31" t="s">
        <v>15336</v>
      </c>
      <c r="C3416" s="31" t="s">
        <v>15337</v>
      </c>
      <c r="D3416" s="31"/>
      <c r="E3416" s="31" t="s">
        <v>15136</v>
      </c>
      <c r="F3416" s="31"/>
      <c r="G3416" s="47">
        <v>60</v>
      </c>
      <c r="H3416" s="33">
        <v>0</v>
      </c>
      <c r="I3416" s="31" t="s">
        <v>5288</v>
      </c>
      <c r="J3416" s="31" t="s">
        <v>5289</v>
      </c>
      <c r="K3416" s="31" t="s">
        <v>5164</v>
      </c>
      <c r="L3416" s="31" t="s">
        <v>5278</v>
      </c>
      <c r="M3416" s="31" t="s">
        <v>11318</v>
      </c>
      <c r="N3416" s="31" t="s">
        <v>15338</v>
      </c>
      <c r="O3416" s="31" t="s">
        <v>14125</v>
      </c>
      <c r="P3416" s="31" t="s">
        <v>14121</v>
      </c>
      <c r="Q3416" s="31" t="s">
        <v>5168</v>
      </c>
    </row>
    <row r="3417" spans="1:17" hidden="1" x14ac:dyDescent="0.2">
      <c r="A3417" s="31" t="s">
        <v>15339</v>
      </c>
      <c r="B3417" s="31" t="s">
        <v>15340</v>
      </c>
      <c r="C3417" s="31" t="s">
        <v>15341</v>
      </c>
      <c r="D3417" s="31"/>
      <c r="E3417" s="31" t="s">
        <v>14123</v>
      </c>
      <c r="F3417" s="31" t="s">
        <v>3948</v>
      </c>
      <c r="G3417" s="47">
        <v>60</v>
      </c>
      <c r="H3417" s="33">
        <v>0</v>
      </c>
      <c r="I3417" s="31" t="s">
        <v>5252</v>
      </c>
      <c r="J3417" s="31" t="s">
        <v>5253</v>
      </c>
      <c r="K3417" s="31" t="s">
        <v>5164</v>
      </c>
      <c r="L3417" s="31" t="s">
        <v>5165</v>
      </c>
      <c r="M3417" s="31" t="s">
        <v>5166</v>
      </c>
      <c r="N3417" s="31" t="s">
        <v>15227</v>
      </c>
      <c r="O3417" s="31" t="s">
        <v>14125</v>
      </c>
      <c r="P3417" s="31" t="s">
        <v>14121</v>
      </c>
      <c r="Q3417" s="31" t="s">
        <v>5168</v>
      </c>
    </row>
    <row r="3418" spans="1:17" hidden="1" x14ac:dyDescent="0.2">
      <c r="A3418" s="31" t="s">
        <v>15342</v>
      </c>
      <c r="B3418" s="31" t="s">
        <v>15343</v>
      </c>
      <c r="C3418" s="31" t="s">
        <v>15344</v>
      </c>
      <c r="D3418" s="31"/>
      <c r="E3418" s="31" t="s">
        <v>14123</v>
      </c>
      <c r="F3418" s="31" t="s">
        <v>3948</v>
      </c>
      <c r="G3418" s="47">
        <v>60</v>
      </c>
      <c r="H3418" s="33">
        <v>0</v>
      </c>
      <c r="I3418" s="31" t="s">
        <v>5218</v>
      </c>
      <c r="J3418" s="31" t="s">
        <v>5219</v>
      </c>
      <c r="K3418" s="31" t="s">
        <v>5164</v>
      </c>
      <c r="L3418" s="31" t="s">
        <v>5165</v>
      </c>
      <c r="M3418" s="31" t="s">
        <v>5320</v>
      </c>
      <c r="N3418" s="31" t="s">
        <v>15345</v>
      </c>
      <c r="O3418" s="31" t="s">
        <v>14125</v>
      </c>
      <c r="P3418" s="31" t="s">
        <v>14121</v>
      </c>
      <c r="Q3418" s="31" t="s">
        <v>5168</v>
      </c>
    </row>
    <row r="3419" spans="1:17" hidden="1" x14ac:dyDescent="0.2">
      <c r="A3419" s="31" t="s">
        <v>15346</v>
      </c>
      <c r="B3419" s="31" t="s">
        <v>15347</v>
      </c>
      <c r="C3419" s="31" t="s">
        <v>15348</v>
      </c>
      <c r="D3419" s="31"/>
      <c r="E3419" s="31" t="s">
        <v>14123</v>
      </c>
      <c r="F3419" s="31" t="s">
        <v>3948</v>
      </c>
      <c r="G3419" s="47">
        <v>60</v>
      </c>
      <c r="H3419" s="33">
        <v>0</v>
      </c>
      <c r="I3419" s="31" t="s">
        <v>5172</v>
      </c>
      <c r="J3419" s="31" t="s">
        <v>5173</v>
      </c>
      <c r="K3419" s="31" t="s">
        <v>5164</v>
      </c>
      <c r="L3419" s="31" t="s">
        <v>5165</v>
      </c>
      <c r="M3419" s="31" t="s">
        <v>5224</v>
      </c>
      <c r="N3419" s="31" t="s">
        <v>10710</v>
      </c>
      <c r="O3419" s="31" t="s">
        <v>14125</v>
      </c>
      <c r="P3419" s="31" t="s">
        <v>14121</v>
      </c>
      <c r="Q3419" s="31" t="s">
        <v>5168</v>
      </c>
    </row>
    <row r="3420" spans="1:17" hidden="1" x14ac:dyDescent="0.2">
      <c r="A3420" s="31" t="s">
        <v>15349</v>
      </c>
      <c r="B3420" s="31" t="s">
        <v>15350</v>
      </c>
      <c r="C3420" s="31" t="s">
        <v>15351</v>
      </c>
      <c r="D3420" s="31"/>
      <c r="E3420" s="31" t="s">
        <v>15136</v>
      </c>
      <c r="F3420" s="31" t="s">
        <v>3948</v>
      </c>
      <c r="G3420" s="47">
        <v>60</v>
      </c>
      <c r="H3420" s="33">
        <v>0</v>
      </c>
      <c r="I3420" s="31" t="s">
        <v>5276</v>
      </c>
      <c r="J3420" s="31" t="s">
        <v>5277</v>
      </c>
      <c r="K3420" s="31" t="s">
        <v>5164</v>
      </c>
      <c r="L3420" s="31" t="s">
        <v>5278</v>
      </c>
      <c r="M3420" s="31" t="s">
        <v>5609</v>
      </c>
      <c r="N3420" s="31" t="s">
        <v>15352</v>
      </c>
      <c r="O3420" s="31" t="s">
        <v>14125</v>
      </c>
      <c r="P3420" s="31" t="s">
        <v>14121</v>
      </c>
      <c r="Q3420" s="31" t="s">
        <v>5168</v>
      </c>
    </row>
    <row r="3421" spans="1:17" hidden="1" x14ac:dyDescent="0.2">
      <c r="A3421" s="31" t="s">
        <v>15353</v>
      </c>
      <c r="B3421" s="31" t="s">
        <v>15354</v>
      </c>
      <c r="C3421" s="31" t="s">
        <v>15355</v>
      </c>
      <c r="D3421" s="31"/>
      <c r="E3421" s="31" t="s">
        <v>14123</v>
      </c>
      <c r="F3421" s="31" t="s">
        <v>3948</v>
      </c>
      <c r="G3421" s="47">
        <v>60</v>
      </c>
      <c r="H3421" s="33">
        <v>0</v>
      </c>
      <c r="I3421" s="31" t="s">
        <v>5218</v>
      </c>
      <c r="J3421" s="31" t="s">
        <v>5219</v>
      </c>
      <c r="K3421" s="31" t="s">
        <v>5164</v>
      </c>
      <c r="L3421" s="31" t="s">
        <v>5165</v>
      </c>
      <c r="M3421" s="31" t="s">
        <v>5390</v>
      </c>
      <c r="N3421" s="31"/>
      <c r="O3421" s="31" t="s">
        <v>14125</v>
      </c>
      <c r="P3421" s="31" t="s">
        <v>14121</v>
      </c>
      <c r="Q3421" s="31" t="s">
        <v>5168</v>
      </c>
    </row>
    <row r="3422" spans="1:17" hidden="1" x14ac:dyDescent="0.2">
      <c r="A3422" s="31" t="s">
        <v>15356</v>
      </c>
      <c r="B3422" s="31" t="s">
        <v>15357</v>
      </c>
      <c r="C3422" s="31" t="s">
        <v>15358</v>
      </c>
      <c r="D3422" s="31"/>
      <c r="E3422" s="31" t="s">
        <v>14123</v>
      </c>
      <c r="F3422" s="31" t="s">
        <v>3948</v>
      </c>
      <c r="G3422" s="47">
        <v>60</v>
      </c>
      <c r="H3422" s="33">
        <v>0</v>
      </c>
      <c r="I3422" s="31" t="s">
        <v>5179</v>
      </c>
      <c r="J3422" s="31" t="s">
        <v>5180</v>
      </c>
      <c r="K3422" s="31" t="s">
        <v>5164</v>
      </c>
      <c r="L3422" s="31" t="s">
        <v>5165</v>
      </c>
      <c r="M3422" s="31" t="s">
        <v>5181</v>
      </c>
      <c r="N3422" s="31" t="s">
        <v>15359</v>
      </c>
      <c r="O3422" s="31" t="s">
        <v>14125</v>
      </c>
      <c r="P3422" s="31" t="s">
        <v>14121</v>
      </c>
      <c r="Q3422" s="31" t="s">
        <v>5168</v>
      </c>
    </row>
    <row r="3423" spans="1:17" hidden="1" x14ac:dyDescent="0.2">
      <c r="A3423" s="31" t="s">
        <v>15360</v>
      </c>
      <c r="B3423" s="31" t="s">
        <v>15361</v>
      </c>
      <c r="C3423" s="31" t="s">
        <v>15362</v>
      </c>
      <c r="D3423" s="31"/>
      <c r="E3423" s="31" t="s">
        <v>15136</v>
      </c>
      <c r="F3423" s="31"/>
      <c r="G3423" s="47">
        <v>60</v>
      </c>
      <c r="H3423" s="33">
        <v>0</v>
      </c>
      <c r="I3423" s="31" t="s">
        <v>9470</v>
      </c>
      <c r="J3423" s="31" t="s">
        <v>9471</v>
      </c>
      <c r="K3423" s="31" t="s">
        <v>5164</v>
      </c>
      <c r="L3423" s="31" t="s">
        <v>5278</v>
      </c>
      <c r="M3423" s="31" t="s">
        <v>9215</v>
      </c>
      <c r="N3423" s="31" t="s">
        <v>15363</v>
      </c>
      <c r="O3423" s="31" t="s">
        <v>14125</v>
      </c>
      <c r="P3423" s="31" t="s">
        <v>14121</v>
      </c>
      <c r="Q3423" s="31" t="s">
        <v>5168</v>
      </c>
    </row>
    <row r="3424" spans="1:17" hidden="1" x14ac:dyDescent="0.2">
      <c r="A3424" s="31" t="s">
        <v>15364</v>
      </c>
      <c r="B3424" s="31" t="s">
        <v>15365</v>
      </c>
      <c r="C3424" s="31" t="s">
        <v>15366</v>
      </c>
      <c r="D3424" s="31"/>
      <c r="E3424" s="31" t="s">
        <v>15136</v>
      </c>
      <c r="F3424" s="31" t="s">
        <v>3948</v>
      </c>
      <c r="G3424" s="47">
        <v>60</v>
      </c>
      <c r="H3424" s="33">
        <v>0</v>
      </c>
      <c r="I3424" s="31" t="s">
        <v>9470</v>
      </c>
      <c r="J3424" s="31" t="s">
        <v>9471</v>
      </c>
      <c r="K3424" s="31" t="s">
        <v>5164</v>
      </c>
      <c r="L3424" s="31" t="s">
        <v>5278</v>
      </c>
      <c r="M3424" s="31" t="s">
        <v>8660</v>
      </c>
      <c r="N3424" s="31"/>
      <c r="O3424" s="31" t="s">
        <v>14125</v>
      </c>
      <c r="P3424" s="31" t="s">
        <v>14121</v>
      </c>
      <c r="Q3424" s="31" t="s">
        <v>5168</v>
      </c>
    </row>
    <row r="3425" spans="1:17" hidden="1" x14ac:dyDescent="0.2">
      <c r="A3425" s="31" t="s">
        <v>15367</v>
      </c>
      <c r="B3425" s="31" t="s">
        <v>15368</v>
      </c>
      <c r="C3425" s="31" t="s">
        <v>15369</v>
      </c>
      <c r="D3425" s="31"/>
      <c r="E3425" s="31" t="s">
        <v>15136</v>
      </c>
      <c r="F3425" s="31" t="s">
        <v>3948</v>
      </c>
      <c r="G3425" s="47">
        <v>60</v>
      </c>
      <c r="H3425" s="33">
        <v>0</v>
      </c>
      <c r="I3425" s="31" t="s">
        <v>9470</v>
      </c>
      <c r="J3425" s="31" t="s">
        <v>9471</v>
      </c>
      <c r="K3425" s="31" t="s">
        <v>5164</v>
      </c>
      <c r="L3425" s="31" t="s">
        <v>5278</v>
      </c>
      <c r="M3425" s="31" t="s">
        <v>5794</v>
      </c>
      <c r="N3425" s="31"/>
      <c r="O3425" s="31" t="s">
        <v>14125</v>
      </c>
      <c r="P3425" s="31" t="s">
        <v>14121</v>
      </c>
      <c r="Q3425" s="31" t="s">
        <v>5168</v>
      </c>
    </row>
    <row r="3426" spans="1:17" hidden="1" x14ac:dyDescent="0.2">
      <c r="A3426" s="31" t="s">
        <v>15370</v>
      </c>
      <c r="B3426" s="31" t="s">
        <v>15371</v>
      </c>
      <c r="C3426" s="31" t="s">
        <v>15372</v>
      </c>
      <c r="D3426" s="31"/>
      <c r="E3426" s="31" t="s">
        <v>14354</v>
      </c>
      <c r="F3426" s="31" t="s">
        <v>3948</v>
      </c>
      <c r="G3426" s="47">
        <v>60</v>
      </c>
      <c r="H3426" s="33">
        <v>0</v>
      </c>
      <c r="I3426" s="31" t="s">
        <v>5218</v>
      </c>
      <c r="J3426" s="31" t="s">
        <v>5219</v>
      </c>
      <c r="K3426" s="31" t="s">
        <v>5164</v>
      </c>
      <c r="L3426" s="31" t="s">
        <v>5165</v>
      </c>
      <c r="M3426" s="31" t="s">
        <v>6869</v>
      </c>
      <c r="N3426" s="31"/>
      <c r="O3426" s="31" t="s">
        <v>14125</v>
      </c>
      <c r="P3426" s="31" t="s">
        <v>14121</v>
      </c>
      <c r="Q3426" s="31" t="s">
        <v>5168</v>
      </c>
    </row>
    <row r="3427" spans="1:17" hidden="1" x14ac:dyDescent="0.2">
      <c r="A3427" s="31" t="s">
        <v>15373</v>
      </c>
      <c r="B3427" s="31" t="s">
        <v>15374</v>
      </c>
      <c r="C3427" s="31" t="s">
        <v>15375</v>
      </c>
      <c r="D3427" s="31"/>
      <c r="E3427" s="31" t="s">
        <v>15136</v>
      </c>
      <c r="F3427" s="31"/>
      <c r="G3427" s="47">
        <v>60</v>
      </c>
      <c r="H3427" s="33">
        <v>0</v>
      </c>
      <c r="I3427" s="31" t="s">
        <v>5288</v>
      </c>
      <c r="J3427" s="31" t="s">
        <v>5289</v>
      </c>
      <c r="K3427" s="31" t="s">
        <v>5164</v>
      </c>
      <c r="L3427" s="31" t="s">
        <v>5278</v>
      </c>
      <c r="M3427" s="31" t="s">
        <v>5673</v>
      </c>
      <c r="N3427" s="31" t="s">
        <v>15376</v>
      </c>
      <c r="O3427" s="31" t="s">
        <v>14125</v>
      </c>
      <c r="P3427" s="31" t="s">
        <v>14121</v>
      </c>
      <c r="Q3427" s="31" t="s">
        <v>5168</v>
      </c>
    </row>
    <row r="3428" spans="1:17" hidden="1" x14ac:dyDescent="0.2">
      <c r="A3428" s="31" t="s">
        <v>15377</v>
      </c>
      <c r="B3428" s="31" t="s">
        <v>15378</v>
      </c>
      <c r="C3428" s="31" t="s">
        <v>15379</v>
      </c>
      <c r="D3428" s="31"/>
      <c r="E3428" s="31" t="s">
        <v>14123</v>
      </c>
      <c r="F3428" s="31" t="s">
        <v>3948</v>
      </c>
      <c r="G3428" s="47">
        <v>60</v>
      </c>
      <c r="H3428" s="33">
        <v>0</v>
      </c>
      <c r="I3428" s="31" t="s">
        <v>5172</v>
      </c>
      <c r="J3428" s="31" t="s">
        <v>5173</v>
      </c>
      <c r="K3428" s="31" t="s">
        <v>5164</v>
      </c>
      <c r="L3428" s="31" t="s">
        <v>5165</v>
      </c>
      <c r="M3428" s="31" t="s">
        <v>5174</v>
      </c>
      <c r="N3428" s="31" t="s">
        <v>5201</v>
      </c>
      <c r="O3428" s="31" t="s">
        <v>14125</v>
      </c>
      <c r="P3428" s="31" t="s">
        <v>14121</v>
      </c>
      <c r="Q3428" s="31" t="s">
        <v>5168</v>
      </c>
    </row>
    <row r="3429" spans="1:17" hidden="1" x14ac:dyDescent="0.2">
      <c r="A3429" s="31" t="s">
        <v>15380</v>
      </c>
      <c r="B3429" s="31" t="s">
        <v>15381</v>
      </c>
      <c r="C3429" s="31" t="s">
        <v>15382</v>
      </c>
      <c r="D3429" s="31" t="s">
        <v>3948</v>
      </c>
      <c r="E3429" s="31" t="s">
        <v>14144</v>
      </c>
      <c r="F3429" s="31"/>
      <c r="G3429" s="47">
        <v>60</v>
      </c>
      <c r="H3429" s="33">
        <v>0</v>
      </c>
      <c r="I3429" s="31" t="s">
        <v>5288</v>
      </c>
      <c r="J3429" s="31" t="s">
        <v>5289</v>
      </c>
      <c r="K3429" s="31" t="s">
        <v>5164</v>
      </c>
      <c r="L3429" s="31" t="s">
        <v>5278</v>
      </c>
      <c r="M3429" s="31" t="s">
        <v>5663</v>
      </c>
      <c r="N3429" s="31"/>
      <c r="O3429" s="31" t="s">
        <v>14125</v>
      </c>
      <c r="P3429" s="31" t="s">
        <v>14121</v>
      </c>
      <c r="Q3429" s="31" t="s">
        <v>8608</v>
      </c>
    </row>
    <row r="3430" spans="1:17" hidden="1" x14ac:dyDescent="0.2">
      <c r="A3430" s="31" t="s">
        <v>15383</v>
      </c>
      <c r="B3430" s="31" t="s">
        <v>15384</v>
      </c>
      <c r="C3430" s="31" t="s">
        <v>15385</v>
      </c>
      <c r="D3430" s="31"/>
      <c r="E3430" s="31" t="s">
        <v>15136</v>
      </c>
      <c r="F3430" s="31" t="s">
        <v>3948</v>
      </c>
      <c r="G3430" s="47">
        <v>60</v>
      </c>
      <c r="H3430" s="33">
        <v>0</v>
      </c>
      <c r="I3430" s="31" t="s">
        <v>9470</v>
      </c>
      <c r="J3430" s="31" t="s">
        <v>9471</v>
      </c>
      <c r="K3430" s="31" t="s">
        <v>5164</v>
      </c>
      <c r="L3430" s="31" t="s">
        <v>5278</v>
      </c>
      <c r="M3430" s="31" t="s">
        <v>5794</v>
      </c>
      <c r="N3430" s="31" t="s">
        <v>6586</v>
      </c>
      <c r="O3430" s="31" t="s">
        <v>14125</v>
      </c>
      <c r="P3430" s="31" t="s">
        <v>14121</v>
      </c>
      <c r="Q3430" s="31" t="s">
        <v>5168</v>
      </c>
    </row>
    <row r="3431" spans="1:17" hidden="1" x14ac:dyDescent="0.2">
      <c r="A3431" s="31" t="s">
        <v>15386</v>
      </c>
      <c r="B3431" s="31" t="s">
        <v>15387</v>
      </c>
      <c r="C3431" s="31" t="s">
        <v>15388</v>
      </c>
      <c r="D3431" s="31"/>
      <c r="E3431" s="31" t="s">
        <v>15136</v>
      </c>
      <c r="F3431" s="31" t="s">
        <v>3948</v>
      </c>
      <c r="G3431" s="47">
        <v>60</v>
      </c>
      <c r="H3431" s="33">
        <v>0</v>
      </c>
      <c r="I3431" s="31" t="s">
        <v>9470</v>
      </c>
      <c r="J3431" s="31" t="s">
        <v>9471</v>
      </c>
      <c r="K3431" s="31" t="s">
        <v>5164</v>
      </c>
      <c r="L3431" s="31" t="s">
        <v>5278</v>
      </c>
      <c r="M3431" s="31" t="s">
        <v>8660</v>
      </c>
      <c r="N3431" s="31" t="s">
        <v>15389</v>
      </c>
      <c r="O3431" s="31" t="s">
        <v>14125</v>
      </c>
      <c r="P3431" s="31" t="s">
        <v>14121</v>
      </c>
      <c r="Q3431" s="31" t="s">
        <v>5168</v>
      </c>
    </row>
    <row r="3432" spans="1:17" hidden="1" x14ac:dyDescent="0.2">
      <c r="A3432" s="31" t="s">
        <v>15390</v>
      </c>
      <c r="B3432" s="31" t="s">
        <v>15391</v>
      </c>
      <c r="C3432" s="31" t="s">
        <v>15392</v>
      </c>
      <c r="D3432" s="31"/>
      <c r="E3432" s="31" t="s">
        <v>15136</v>
      </c>
      <c r="F3432" s="31" t="s">
        <v>3948</v>
      </c>
      <c r="G3432" s="47">
        <v>60</v>
      </c>
      <c r="H3432" s="33">
        <v>0</v>
      </c>
      <c r="I3432" s="31" t="s">
        <v>5288</v>
      </c>
      <c r="J3432" s="31" t="s">
        <v>5289</v>
      </c>
      <c r="K3432" s="31" t="s">
        <v>5164</v>
      </c>
      <c r="L3432" s="31" t="s">
        <v>5278</v>
      </c>
      <c r="M3432" s="31" t="s">
        <v>5754</v>
      </c>
      <c r="N3432" s="31" t="s">
        <v>15393</v>
      </c>
      <c r="O3432" s="31" t="s">
        <v>14125</v>
      </c>
      <c r="P3432" s="31" t="s">
        <v>14121</v>
      </c>
      <c r="Q3432" s="31" t="s">
        <v>5168</v>
      </c>
    </row>
    <row r="3433" spans="1:17" hidden="1" x14ac:dyDescent="0.2">
      <c r="A3433" s="31" t="s">
        <v>15394</v>
      </c>
      <c r="B3433" s="31" t="s">
        <v>15395</v>
      </c>
      <c r="C3433" s="31" t="s">
        <v>15396</v>
      </c>
      <c r="D3433" s="31"/>
      <c r="E3433" s="31" t="s">
        <v>15136</v>
      </c>
      <c r="F3433" s="31" t="s">
        <v>3948</v>
      </c>
      <c r="G3433" s="47">
        <v>60</v>
      </c>
      <c r="H3433" s="33">
        <v>0</v>
      </c>
      <c r="I3433" s="31" t="s">
        <v>9470</v>
      </c>
      <c r="J3433" s="31" t="s">
        <v>9471</v>
      </c>
      <c r="K3433" s="31" t="s">
        <v>5164</v>
      </c>
      <c r="L3433" s="31" t="s">
        <v>5278</v>
      </c>
      <c r="M3433" s="31" t="s">
        <v>5832</v>
      </c>
      <c r="N3433" s="31" t="s">
        <v>15397</v>
      </c>
      <c r="O3433" s="31" t="s">
        <v>14125</v>
      </c>
      <c r="P3433" s="31" t="s">
        <v>14121</v>
      </c>
      <c r="Q3433" s="31" t="s">
        <v>5168</v>
      </c>
    </row>
    <row r="3434" spans="1:17" hidden="1" x14ac:dyDescent="0.2">
      <c r="A3434" s="31" t="s">
        <v>15398</v>
      </c>
      <c r="B3434" s="31" t="s">
        <v>15399</v>
      </c>
      <c r="C3434" s="31" t="s">
        <v>15400</v>
      </c>
      <c r="D3434" s="31"/>
      <c r="E3434" s="31" t="s">
        <v>15136</v>
      </c>
      <c r="F3434" s="31"/>
      <c r="G3434" s="47">
        <v>60</v>
      </c>
      <c r="H3434" s="33">
        <v>0</v>
      </c>
      <c r="I3434" s="31" t="s">
        <v>9470</v>
      </c>
      <c r="J3434" s="31" t="s">
        <v>9471</v>
      </c>
      <c r="K3434" s="31" t="s">
        <v>5164</v>
      </c>
      <c r="L3434" s="31" t="s">
        <v>5278</v>
      </c>
      <c r="M3434" s="31" t="s">
        <v>5627</v>
      </c>
      <c r="N3434" s="31" t="s">
        <v>13864</v>
      </c>
      <c r="O3434" s="31" t="s">
        <v>14125</v>
      </c>
      <c r="P3434" s="31" t="s">
        <v>14121</v>
      </c>
      <c r="Q3434" s="31" t="s">
        <v>5168</v>
      </c>
    </row>
    <row r="3435" spans="1:17" hidden="1" x14ac:dyDescent="0.2">
      <c r="A3435" s="31" t="s">
        <v>15401</v>
      </c>
      <c r="B3435" s="31" t="s">
        <v>15402</v>
      </c>
      <c r="C3435" s="31" t="s">
        <v>15403</v>
      </c>
      <c r="D3435" s="31"/>
      <c r="E3435" s="31" t="s">
        <v>15136</v>
      </c>
      <c r="F3435" s="31"/>
      <c r="G3435" s="47">
        <v>60</v>
      </c>
      <c r="H3435" s="33">
        <v>0</v>
      </c>
      <c r="I3435" s="31" t="s">
        <v>5288</v>
      </c>
      <c r="J3435" s="31" t="s">
        <v>5289</v>
      </c>
      <c r="K3435" s="31" t="s">
        <v>5164</v>
      </c>
      <c r="L3435" s="31" t="s">
        <v>5278</v>
      </c>
      <c r="M3435" s="31" t="s">
        <v>11318</v>
      </c>
      <c r="N3435" s="31" t="s">
        <v>15404</v>
      </c>
      <c r="O3435" s="31" t="s">
        <v>14125</v>
      </c>
      <c r="P3435" s="31" t="s">
        <v>14121</v>
      </c>
      <c r="Q3435" s="31" t="s">
        <v>5168</v>
      </c>
    </row>
    <row r="3436" spans="1:17" hidden="1" x14ac:dyDescent="0.2">
      <c r="A3436" s="31" t="s">
        <v>15405</v>
      </c>
      <c r="B3436" s="31" t="s">
        <v>15406</v>
      </c>
      <c r="C3436" s="31" t="s">
        <v>15407</v>
      </c>
      <c r="D3436" s="31" t="s">
        <v>3948</v>
      </c>
      <c r="E3436" s="31" t="s">
        <v>14144</v>
      </c>
      <c r="F3436" s="31"/>
      <c r="G3436" s="47">
        <v>60</v>
      </c>
      <c r="H3436" s="33">
        <v>0</v>
      </c>
      <c r="I3436" s="31" t="s">
        <v>5288</v>
      </c>
      <c r="J3436" s="31" t="s">
        <v>5289</v>
      </c>
      <c r="K3436" s="31" t="s">
        <v>5164</v>
      </c>
      <c r="L3436" s="31" t="s">
        <v>5278</v>
      </c>
      <c r="M3436" s="31" t="s">
        <v>5663</v>
      </c>
      <c r="N3436" s="31"/>
      <c r="O3436" s="31" t="s">
        <v>14125</v>
      </c>
      <c r="P3436" s="31" t="s">
        <v>14121</v>
      </c>
      <c r="Q3436" s="31" t="s">
        <v>8608</v>
      </c>
    </row>
    <row r="3437" spans="1:17" hidden="1" x14ac:dyDescent="0.2">
      <c r="A3437" s="31" t="s">
        <v>15408</v>
      </c>
      <c r="B3437" s="31" t="s">
        <v>15409</v>
      </c>
      <c r="C3437" s="31" t="s">
        <v>15410</v>
      </c>
      <c r="D3437" s="31"/>
      <c r="E3437" s="31" t="s">
        <v>14123</v>
      </c>
      <c r="F3437" s="31" t="s">
        <v>3948</v>
      </c>
      <c r="G3437" s="47">
        <v>60</v>
      </c>
      <c r="H3437" s="33">
        <v>0</v>
      </c>
      <c r="I3437" s="31" t="s">
        <v>5172</v>
      </c>
      <c r="J3437" s="31" t="s">
        <v>5173</v>
      </c>
      <c r="K3437" s="31" t="s">
        <v>5164</v>
      </c>
      <c r="L3437" s="31" t="s">
        <v>5165</v>
      </c>
      <c r="M3437" s="31" t="s">
        <v>5174</v>
      </c>
      <c r="N3437" s="31" t="s">
        <v>7964</v>
      </c>
      <c r="O3437" s="31" t="s">
        <v>14125</v>
      </c>
      <c r="P3437" s="31" t="s">
        <v>14121</v>
      </c>
      <c r="Q3437" s="31" t="s">
        <v>5168</v>
      </c>
    </row>
    <row r="3438" spans="1:17" hidden="1" x14ac:dyDescent="0.2">
      <c r="A3438" s="31" t="s">
        <v>15411</v>
      </c>
      <c r="B3438" s="31" t="s">
        <v>15412</v>
      </c>
      <c r="C3438" s="31" t="s">
        <v>15413</v>
      </c>
      <c r="D3438" s="31"/>
      <c r="E3438" s="31" t="s">
        <v>14123</v>
      </c>
      <c r="F3438" s="31" t="s">
        <v>3948</v>
      </c>
      <c r="G3438" s="47">
        <v>60</v>
      </c>
      <c r="H3438" s="33">
        <v>0</v>
      </c>
      <c r="I3438" s="31" t="s">
        <v>5172</v>
      </c>
      <c r="J3438" s="31" t="s">
        <v>5173</v>
      </c>
      <c r="K3438" s="31" t="s">
        <v>5164</v>
      </c>
      <c r="L3438" s="31" t="s">
        <v>5165</v>
      </c>
      <c r="M3438" s="31" t="s">
        <v>5224</v>
      </c>
      <c r="N3438" s="31"/>
      <c r="O3438" s="31" t="s">
        <v>14125</v>
      </c>
      <c r="P3438" s="31" t="s">
        <v>14121</v>
      </c>
      <c r="Q3438" s="31" t="s">
        <v>5168</v>
      </c>
    </row>
    <row r="3439" spans="1:17" hidden="1" x14ac:dyDescent="0.2">
      <c r="A3439" s="31" t="s">
        <v>15414</v>
      </c>
      <c r="B3439" s="31" t="s">
        <v>15415</v>
      </c>
      <c r="C3439" s="31" t="s">
        <v>15416</v>
      </c>
      <c r="D3439" s="31"/>
      <c r="E3439" s="31" t="s">
        <v>15136</v>
      </c>
      <c r="F3439" s="31"/>
      <c r="G3439" s="47">
        <v>60</v>
      </c>
      <c r="H3439" s="33">
        <v>0</v>
      </c>
      <c r="I3439" s="31" t="s">
        <v>5288</v>
      </c>
      <c r="J3439" s="31" t="s">
        <v>5289</v>
      </c>
      <c r="K3439" s="31" t="s">
        <v>5164</v>
      </c>
      <c r="L3439" s="31" t="s">
        <v>5278</v>
      </c>
      <c r="M3439" s="31" t="s">
        <v>14104</v>
      </c>
      <c r="N3439" s="31" t="s">
        <v>15417</v>
      </c>
      <c r="O3439" s="31" t="s">
        <v>14125</v>
      </c>
      <c r="P3439" s="31" t="s">
        <v>14121</v>
      </c>
      <c r="Q3439" s="31" t="s">
        <v>5168</v>
      </c>
    </row>
    <row r="3440" spans="1:17" hidden="1" x14ac:dyDescent="0.2">
      <c r="A3440" s="31" t="s">
        <v>15418</v>
      </c>
      <c r="B3440" s="31" t="s">
        <v>15419</v>
      </c>
      <c r="C3440" s="31" t="s">
        <v>15420</v>
      </c>
      <c r="D3440" s="31" t="s">
        <v>3948</v>
      </c>
      <c r="E3440" s="31" t="s">
        <v>14144</v>
      </c>
      <c r="F3440" s="31"/>
      <c r="G3440" s="47">
        <v>60</v>
      </c>
      <c r="H3440" s="33">
        <v>0</v>
      </c>
      <c r="I3440" s="31" t="s">
        <v>9470</v>
      </c>
      <c r="J3440" s="31" t="s">
        <v>9471</v>
      </c>
      <c r="K3440" s="31" t="s">
        <v>5164</v>
      </c>
      <c r="L3440" s="31" t="s">
        <v>5278</v>
      </c>
      <c r="M3440" s="31" t="s">
        <v>5794</v>
      </c>
      <c r="N3440" s="31"/>
      <c r="O3440" s="31" t="s">
        <v>14125</v>
      </c>
      <c r="P3440" s="31" t="s">
        <v>14121</v>
      </c>
      <c r="Q3440" s="31" t="s">
        <v>8608</v>
      </c>
    </row>
    <row r="3441" spans="1:17" hidden="1" x14ac:dyDescent="0.2">
      <c r="A3441" s="31" t="s">
        <v>15421</v>
      </c>
      <c r="B3441" s="31" t="s">
        <v>15422</v>
      </c>
      <c r="C3441" s="31" t="s">
        <v>15423</v>
      </c>
      <c r="D3441" s="31"/>
      <c r="E3441" s="31" t="s">
        <v>14123</v>
      </c>
      <c r="F3441" s="31" t="s">
        <v>3948</v>
      </c>
      <c r="G3441" s="47">
        <v>60</v>
      </c>
      <c r="H3441" s="33">
        <v>0</v>
      </c>
      <c r="I3441" s="31" t="s">
        <v>5218</v>
      </c>
      <c r="J3441" s="31" t="s">
        <v>5219</v>
      </c>
      <c r="K3441" s="31" t="s">
        <v>5164</v>
      </c>
      <c r="L3441" s="31" t="s">
        <v>5165</v>
      </c>
      <c r="M3441" s="31" t="s">
        <v>5262</v>
      </c>
      <c r="N3441" s="31" t="s">
        <v>15123</v>
      </c>
      <c r="O3441" s="31" t="s">
        <v>14125</v>
      </c>
      <c r="P3441" s="31" t="s">
        <v>14121</v>
      </c>
      <c r="Q3441" s="31" t="s">
        <v>5168</v>
      </c>
    </row>
    <row r="3442" spans="1:17" hidden="1" x14ac:dyDescent="0.2">
      <c r="A3442" s="31" t="s">
        <v>15424</v>
      </c>
      <c r="B3442" s="31" t="s">
        <v>15425</v>
      </c>
      <c r="C3442" s="31" t="s">
        <v>15426</v>
      </c>
      <c r="D3442" s="31" t="s">
        <v>3948</v>
      </c>
      <c r="E3442" s="31" t="s">
        <v>14144</v>
      </c>
      <c r="F3442" s="31"/>
      <c r="G3442" s="47">
        <v>60</v>
      </c>
      <c r="H3442" s="33">
        <v>0</v>
      </c>
      <c r="I3442" s="31" t="s">
        <v>5276</v>
      </c>
      <c r="J3442" s="31" t="s">
        <v>5277</v>
      </c>
      <c r="K3442" s="31" t="s">
        <v>5164</v>
      </c>
      <c r="L3442" s="31" t="s">
        <v>5278</v>
      </c>
      <c r="M3442" s="31" t="s">
        <v>5701</v>
      </c>
      <c r="N3442" s="31"/>
      <c r="O3442" s="31" t="s">
        <v>14125</v>
      </c>
      <c r="P3442" s="31" t="s">
        <v>14121</v>
      </c>
      <c r="Q3442" s="31" t="s">
        <v>8608</v>
      </c>
    </row>
    <row r="3443" spans="1:17" hidden="1" x14ac:dyDescent="0.2">
      <c r="A3443" s="31" t="s">
        <v>15427</v>
      </c>
      <c r="B3443" s="31" t="s">
        <v>15428</v>
      </c>
      <c r="C3443" s="31" t="s">
        <v>15429</v>
      </c>
      <c r="D3443" s="31"/>
      <c r="E3443" s="31" t="s">
        <v>15136</v>
      </c>
      <c r="F3443" s="31"/>
      <c r="G3443" s="47">
        <v>60</v>
      </c>
      <c r="H3443" s="33">
        <v>0</v>
      </c>
      <c r="I3443" s="31" t="s">
        <v>9470</v>
      </c>
      <c r="J3443" s="31" t="s">
        <v>9471</v>
      </c>
      <c r="K3443" s="31" t="s">
        <v>5164</v>
      </c>
      <c r="L3443" s="31" t="s">
        <v>5278</v>
      </c>
      <c r="M3443" s="31" t="s">
        <v>5832</v>
      </c>
      <c r="N3443" s="31" t="s">
        <v>15397</v>
      </c>
      <c r="O3443" s="31" t="s">
        <v>14125</v>
      </c>
      <c r="P3443" s="31" t="s">
        <v>14121</v>
      </c>
      <c r="Q3443" s="31" t="s">
        <v>5168</v>
      </c>
    </row>
    <row r="3444" spans="1:17" hidden="1" x14ac:dyDescent="0.2">
      <c r="A3444" s="31" t="s">
        <v>15430</v>
      </c>
      <c r="B3444" s="31" t="s">
        <v>15431</v>
      </c>
      <c r="C3444" s="31" t="s">
        <v>15432</v>
      </c>
      <c r="D3444" s="31"/>
      <c r="E3444" s="31" t="s">
        <v>15136</v>
      </c>
      <c r="F3444" s="31"/>
      <c r="G3444" s="47">
        <v>60</v>
      </c>
      <c r="H3444" s="33">
        <v>0</v>
      </c>
      <c r="I3444" s="31" t="s">
        <v>9470</v>
      </c>
      <c r="J3444" s="31" t="s">
        <v>9471</v>
      </c>
      <c r="K3444" s="31" t="s">
        <v>5164</v>
      </c>
      <c r="L3444" s="31" t="s">
        <v>5278</v>
      </c>
      <c r="M3444" s="31" t="s">
        <v>5832</v>
      </c>
      <c r="N3444" s="31" t="s">
        <v>15397</v>
      </c>
      <c r="O3444" s="31" t="s">
        <v>14125</v>
      </c>
      <c r="P3444" s="31" t="s">
        <v>14121</v>
      </c>
      <c r="Q3444" s="31" t="s">
        <v>5168</v>
      </c>
    </row>
    <row r="3445" spans="1:17" hidden="1" x14ac:dyDescent="0.2">
      <c r="A3445" s="31" t="s">
        <v>15433</v>
      </c>
      <c r="B3445" s="31" t="s">
        <v>15434</v>
      </c>
      <c r="C3445" s="31" t="s">
        <v>15435</v>
      </c>
      <c r="D3445" s="31"/>
      <c r="E3445" s="31" t="s">
        <v>15136</v>
      </c>
      <c r="F3445" s="31"/>
      <c r="G3445" s="47">
        <v>60</v>
      </c>
      <c r="H3445" s="33">
        <v>0</v>
      </c>
      <c r="I3445" s="31" t="s">
        <v>5276</v>
      </c>
      <c r="J3445" s="31" t="s">
        <v>5277</v>
      </c>
      <c r="K3445" s="31" t="s">
        <v>5164</v>
      </c>
      <c r="L3445" s="31" t="s">
        <v>5278</v>
      </c>
      <c r="M3445" s="31" t="s">
        <v>11041</v>
      </c>
      <c r="N3445" s="31" t="s">
        <v>15436</v>
      </c>
      <c r="O3445" s="31" t="s">
        <v>14125</v>
      </c>
      <c r="P3445" s="31" t="s">
        <v>14121</v>
      </c>
      <c r="Q3445" s="31" t="s">
        <v>5168</v>
      </c>
    </row>
    <row r="3446" spans="1:17" hidden="1" x14ac:dyDescent="0.2">
      <c r="A3446" s="31" t="s">
        <v>15437</v>
      </c>
      <c r="B3446" s="31" t="s">
        <v>15438</v>
      </c>
      <c r="C3446" s="31" t="s">
        <v>15439</v>
      </c>
      <c r="D3446" s="31"/>
      <c r="E3446" s="31" t="s">
        <v>15136</v>
      </c>
      <c r="F3446" s="31" t="s">
        <v>3948</v>
      </c>
      <c r="G3446" s="47">
        <v>60</v>
      </c>
      <c r="H3446" s="33">
        <v>0</v>
      </c>
      <c r="I3446" s="31" t="s">
        <v>5288</v>
      </c>
      <c r="J3446" s="31" t="s">
        <v>5289</v>
      </c>
      <c r="K3446" s="31" t="s">
        <v>5164</v>
      </c>
      <c r="L3446" s="31" t="s">
        <v>5278</v>
      </c>
      <c r="M3446" s="31" t="s">
        <v>15440</v>
      </c>
      <c r="N3446" s="31" t="s">
        <v>15441</v>
      </c>
      <c r="O3446" s="31" t="s">
        <v>14125</v>
      </c>
      <c r="P3446" s="31" t="s">
        <v>14121</v>
      </c>
      <c r="Q3446" s="31" t="s">
        <v>5168</v>
      </c>
    </row>
    <row r="3447" spans="1:17" hidden="1" x14ac:dyDescent="0.2">
      <c r="A3447" s="31" t="s">
        <v>15442</v>
      </c>
      <c r="B3447" s="31" t="s">
        <v>15443</v>
      </c>
      <c r="C3447" s="31" t="s">
        <v>15444</v>
      </c>
      <c r="D3447" s="31"/>
      <c r="E3447" s="31" t="s">
        <v>15136</v>
      </c>
      <c r="F3447" s="31"/>
      <c r="G3447" s="47">
        <v>60</v>
      </c>
      <c r="H3447" s="33">
        <v>0</v>
      </c>
      <c r="I3447" s="31" t="s">
        <v>5288</v>
      </c>
      <c r="J3447" s="31" t="s">
        <v>5289</v>
      </c>
      <c r="K3447" s="31" t="s">
        <v>5164</v>
      </c>
      <c r="L3447" s="31" t="s">
        <v>5278</v>
      </c>
      <c r="M3447" s="31" t="s">
        <v>5663</v>
      </c>
      <c r="N3447" s="31" t="s">
        <v>9305</v>
      </c>
      <c r="O3447" s="31" t="s">
        <v>14125</v>
      </c>
      <c r="P3447" s="31" t="s">
        <v>14121</v>
      </c>
      <c r="Q3447" s="31" t="s">
        <v>5168</v>
      </c>
    </row>
    <row r="3448" spans="1:17" hidden="1" x14ac:dyDescent="0.2">
      <c r="A3448" s="31" t="s">
        <v>15445</v>
      </c>
      <c r="B3448" s="31" t="s">
        <v>15446</v>
      </c>
      <c r="C3448" s="31" t="s">
        <v>15447</v>
      </c>
      <c r="D3448" s="31"/>
      <c r="E3448" s="31" t="s">
        <v>15136</v>
      </c>
      <c r="F3448" s="31"/>
      <c r="G3448" s="47">
        <v>60</v>
      </c>
      <c r="H3448" s="33">
        <v>0</v>
      </c>
      <c r="I3448" s="31" t="s">
        <v>5276</v>
      </c>
      <c r="J3448" s="31" t="s">
        <v>5277</v>
      </c>
      <c r="K3448" s="31" t="s">
        <v>5164</v>
      </c>
      <c r="L3448" s="31" t="s">
        <v>5278</v>
      </c>
      <c r="M3448" s="31" t="s">
        <v>11041</v>
      </c>
      <c r="N3448" s="31" t="s">
        <v>15448</v>
      </c>
      <c r="O3448" s="31" t="s">
        <v>14125</v>
      </c>
      <c r="P3448" s="31" t="s">
        <v>14121</v>
      </c>
      <c r="Q3448" s="31" t="s">
        <v>5168</v>
      </c>
    </row>
    <row r="3449" spans="1:17" hidden="1" x14ac:dyDescent="0.2">
      <c r="A3449" s="31" t="s">
        <v>15449</v>
      </c>
      <c r="B3449" s="31" t="s">
        <v>15450</v>
      </c>
      <c r="C3449" s="31" t="s">
        <v>15451</v>
      </c>
      <c r="D3449" s="31"/>
      <c r="E3449" s="31" t="s">
        <v>15136</v>
      </c>
      <c r="F3449" s="31"/>
      <c r="G3449" s="47">
        <v>60</v>
      </c>
      <c r="H3449" s="33">
        <v>0</v>
      </c>
      <c r="I3449" s="31" t="s">
        <v>5288</v>
      </c>
      <c r="J3449" s="31" t="s">
        <v>5289</v>
      </c>
      <c r="K3449" s="31" t="s">
        <v>5164</v>
      </c>
      <c r="L3449" s="31" t="s">
        <v>5278</v>
      </c>
      <c r="M3449" s="31" t="s">
        <v>5673</v>
      </c>
      <c r="N3449" s="31" t="s">
        <v>15376</v>
      </c>
      <c r="O3449" s="31" t="s">
        <v>14125</v>
      </c>
      <c r="P3449" s="31" t="s">
        <v>14121</v>
      </c>
      <c r="Q3449" s="31" t="s">
        <v>5168</v>
      </c>
    </row>
    <row r="3450" spans="1:17" hidden="1" x14ac:dyDescent="0.2">
      <c r="A3450" s="31" t="s">
        <v>15452</v>
      </c>
      <c r="B3450" s="31" t="s">
        <v>15453</v>
      </c>
      <c r="C3450" s="31" t="s">
        <v>15454</v>
      </c>
      <c r="D3450" s="31"/>
      <c r="E3450" s="31" t="s">
        <v>15136</v>
      </c>
      <c r="F3450" s="31"/>
      <c r="G3450" s="47">
        <v>60</v>
      </c>
      <c r="H3450" s="33">
        <v>0</v>
      </c>
      <c r="I3450" s="31" t="s">
        <v>5288</v>
      </c>
      <c r="J3450" s="31" t="s">
        <v>5289</v>
      </c>
      <c r="K3450" s="31" t="s">
        <v>5164</v>
      </c>
      <c r="L3450" s="31" t="s">
        <v>5278</v>
      </c>
      <c r="M3450" s="31" t="s">
        <v>15440</v>
      </c>
      <c r="N3450" s="31" t="s">
        <v>15441</v>
      </c>
      <c r="O3450" s="31" t="s">
        <v>14125</v>
      </c>
      <c r="P3450" s="31" t="s">
        <v>14121</v>
      </c>
      <c r="Q3450" s="31" t="s">
        <v>5168</v>
      </c>
    </row>
    <row r="3451" spans="1:17" hidden="1" x14ac:dyDescent="0.2">
      <c r="A3451" s="31" t="s">
        <v>15455</v>
      </c>
      <c r="B3451" s="31" t="s">
        <v>15456</v>
      </c>
      <c r="C3451" s="31" t="s">
        <v>15457</v>
      </c>
      <c r="D3451" s="31"/>
      <c r="E3451" s="31" t="s">
        <v>14123</v>
      </c>
      <c r="F3451" s="31" t="s">
        <v>3948</v>
      </c>
      <c r="G3451" s="47">
        <v>60</v>
      </c>
      <c r="H3451" s="33">
        <v>0</v>
      </c>
      <c r="I3451" s="31" t="s">
        <v>5252</v>
      </c>
      <c r="J3451" s="31" t="s">
        <v>5253</v>
      </c>
      <c r="K3451" s="31" t="s">
        <v>5164</v>
      </c>
      <c r="L3451" s="31" t="s">
        <v>5165</v>
      </c>
      <c r="M3451" s="31" t="s">
        <v>5254</v>
      </c>
      <c r="N3451" s="31" t="s">
        <v>15458</v>
      </c>
      <c r="O3451" s="31" t="s">
        <v>14125</v>
      </c>
      <c r="P3451" s="31" t="s">
        <v>14121</v>
      </c>
      <c r="Q3451" s="31" t="s">
        <v>5168</v>
      </c>
    </row>
    <row r="3452" spans="1:17" hidden="1" x14ac:dyDescent="0.2">
      <c r="A3452" s="31" t="s">
        <v>15459</v>
      </c>
      <c r="B3452" s="31" t="s">
        <v>15460</v>
      </c>
      <c r="C3452" s="31" t="s">
        <v>15461</v>
      </c>
      <c r="D3452" s="31" t="s">
        <v>3948</v>
      </c>
      <c r="E3452" s="31" t="s">
        <v>14144</v>
      </c>
      <c r="F3452" s="31"/>
      <c r="G3452" s="47">
        <v>60</v>
      </c>
      <c r="H3452" s="33">
        <v>0</v>
      </c>
      <c r="I3452" s="31" t="s">
        <v>9470</v>
      </c>
      <c r="J3452" s="31" t="s">
        <v>9471</v>
      </c>
      <c r="K3452" s="31" t="s">
        <v>5164</v>
      </c>
      <c r="L3452" s="31" t="s">
        <v>5278</v>
      </c>
      <c r="M3452" s="31" t="s">
        <v>6466</v>
      </c>
      <c r="N3452" s="31"/>
      <c r="O3452" s="31" t="s">
        <v>14125</v>
      </c>
      <c r="P3452" s="31" t="s">
        <v>14121</v>
      </c>
      <c r="Q3452" s="31" t="s">
        <v>8608</v>
      </c>
    </row>
    <row r="3453" spans="1:17" hidden="1" x14ac:dyDescent="0.2">
      <c r="A3453" s="31" t="s">
        <v>15462</v>
      </c>
      <c r="B3453" s="31" t="s">
        <v>15463</v>
      </c>
      <c r="C3453" s="31" t="s">
        <v>15464</v>
      </c>
      <c r="D3453" s="31"/>
      <c r="E3453" s="31" t="s">
        <v>14123</v>
      </c>
      <c r="F3453" s="31" t="s">
        <v>3948</v>
      </c>
      <c r="G3453" s="47">
        <v>60</v>
      </c>
      <c r="H3453" s="33">
        <v>0</v>
      </c>
      <c r="I3453" s="31" t="s">
        <v>5252</v>
      </c>
      <c r="J3453" s="31" t="s">
        <v>5253</v>
      </c>
      <c r="K3453" s="31" t="s">
        <v>5164</v>
      </c>
      <c r="L3453" s="31" t="s">
        <v>5165</v>
      </c>
      <c r="M3453" s="31" t="s">
        <v>5569</v>
      </c>
      <c r="N3453" s="31" t="s">
        <v>11198</v>
      </c>
      <c r="O3453" s="31" t="s">
        <v>14125</v>
      </c>
      <c r="P3453" s="31" t="s">
        <v>14121</v>
      </c>
      <c r="Q3453" s="31" t="s">
        <v>5168</v>
      </c>
    </row>
    <row r="3454" spans="1:17" hidden="1" x14ac:dyDescent="0.2">
      <c r="A3454" s="31" t="s">
        <v>15465</v>
      </c>
      <c r="B3454" s="31" t="s">
        <v>15466</v>
      </c>
      <c r="C3454" s="31" t="s">
        <v>15467</v>
      </c>
      <c r="D3454" s="31"/>
      <c r="E3454" s="31" t="s">
        <v>14123</v>
      </c>
      <c r="F3454" s="31" t="s">
        <v>3948</v>
      </c>
      <c r="G3454" s="47">
        <v>60</v>
      </c>
      <c r="H3454" s="33">
        <v>0</v>
      </c>
      <c r="I3454" s="31" t="s">
        <v>5252</v>
      </c>
      <c r="J3454" s="31" t="s">
        <v>5253</v>
      </c>
      <c r="K3454" s="31" t="s">
        <v>5164</v>
      </c>
      <c r="L3454" s="31" t="s">
        <v>5165</v>
      </c>
      <c r="M3454" s="31" t="s">
        <v>5254</v>
      </c>
      <c r="N3454" s="31" t="s">
        <v>14215</v>
      </c>
      <c r="O3454" s="31" t="s">
        <v>14125</v>
      </c>
      <c r="P3454" s="31" t="s">
        <v>14121</v>
      </c>
      <c r="Q3454" s="31" t="s">
        <v>5168</v>
      </c>
    </row>
    <row r="3455" spans="1:17" hidden="1" x14ac:dyDescent="0.2">
      <c r="A3455" s="31" t="s">
        <v>15468</v>
      </c>
      <c r="B3455" s="31" t="s">
        <v>15469</v>
      </c>
      <c r="C3455" s="31" t="s">
        <v>15470</v>
      </c>
      <c r="D3455" s="31"/>
      <c r="E3455" s="31" t="s">
        <v>14123</v>
      </c>
      <c r="F3455" s="31" t="s">
        <v>3948</v>
      </c>
      <c r="G3455" s="47">
        <v>60</v>
      </c>
      <c r="H3455" s="33">
        <v>0</v>
      </c>
      <c r="I3455" s="31" t="s">
        <v>5179</v>
      </c>
      <c r="J3455" s="31" t="s">
        <v>5180</v>
      </c>
      <c r="K3455" s="31" t="s">
        <v>5164</v>
      </c>
      <c r="L3455" s="31" t="s">
        <v>5165</v>
      </c>
      <c r="M3455" s="31" t="s">
        <v>5181</v>
      </c>
      <c r="N3455" s="31" t="s">
        <v>5182</v>
      </c>
      <c r="O3455" s="31" t="s">
        <v>14125</v>
      </c>
      <c r="P3455" s="31" t="s">
        <v>14121</v>
      </c>
      <c r="Q3455" s="31" t="s">
        <v>5168</v>
      </c>
    </row>
    <row r="3456" spans="1:17" hidden="1" x14ac:dyDescent="0.2">
      <c r="A3456" s="31" t="s">
        <v>15471</v>
      </c>
      <c r="B3456" s="31" t="s">
        <v>15472</v>
      </c>
      <c r="C3456" s="31" t="s">
        <v>15473</v>
      </c>
      <c r="D3456" s="31"/>
      <c r="E3456" s="31" t="s">
        <v>15136</v>
      </c>
      <c r="F3456" s="31"/>
      <c r="G3456" s="47">
        <v>60</v>
      </c>
      <c r="H3456" s="33">
        <v>0</v>
      </c>
      <c r="I3456" s="31" t="s">
        <v>5288</v>
      </c>
      <c r="J3456" s="31" t="s">
        <v>5289</v>
      </c>
      <c r="K3456" s="31" t="s">
        <v>5164</v>
      </c>
      <c r="L3456" s="31" t="s">
        <v>5278</v>
      </c>
      <c r="M3456" s="31" t="s">
        <v>5290</v>
      </c>
      <c r="N3456" s="31"/>
      <c r="O3456" s="31" t="s">
        <v>14125</v>
      </c>
      <c r="P3456" s="31" t="s">
        <v>14121</v>
      </c>
      <c r="Q3456" s="31" t="s">
        <v>5168</v>
      </c>
    </row>
    <row r="3457" spans="1:17" hidden="1" x14ac:dyDescent="0.2">
      <c r="A3457" s="31" t="s">
        <v>15474</v>
      </c>
      <c r="B3457" s="31" t="s">
        <v>15475</v>
      </c>
      <c r="C3457" s="31" t="s">
        <v>15476</v>
      </c>
      <c r="D3457" s="31"/>
      <c r="E3457" s="31" t="s">
        <v>15136</v>
      </c>
      <c r="F3457" s="31" t="s">
        <v>3948</v>
      </c>
      <c r="G3457" s="47">
        <v>60</v>
      </c>
      <c r="H3457" s="33">
        <v>0</v>
      </c>
      <c r="I3457" s="31" t="s">
        <v>5276</v>
      </c>
      <c r="J3457" s="31" t="s">
        <v>5277</v>
      </c>
      <c r="K3457" s="31" t="s">
        <v>5164</v>
      </c>
      <c r="L3457" s="31" t="s">
        <v>5278</v>
      </c>
      <c r="M3457" s="31" t="s">
        <v>5701</v>
      </c>
      <c r="N3457" s="31" t="s">
        <v>10724</v>
      </c>
      <c r="O3457" s="31" t="s">
        <v>14125</v>
      </c>
      <c r="P3457" s="31" t="s">
        <v>14121</v>
      </c>
      <c r="Q3457" s="31" t="s">
        <v>5168</v>
      </c>
    </row>
    <row r="3458" spans="1:17" hidden="1" x14ac:dyDescent="0.2">
      <c r="A3458" s="31" t="s">
        <v>15477</v>
      </c>
      <c r="B3458" s="31" t="s">
        <v>15478</v>
      </c>
      <c r="C3458" s="31" t="s">
        <v>15479</v>
      </c>
      <c r="D3458" s="31"/>
      <c r="E3458" s="31" t="s">
        <v>15136</v>
      </c>
      <c r="F3458" s="31"/>
      <c r="G3458" s="47">
        <v>60</v>
      </c>
      <c r="H3458" s="33">
        <v>0</v>
      </c>
      <c r="I3458" s="31" t="s">
        <v>5288</v>
      </c>
      <c r="J3458" s="31" t="s">
        <v>5289</v>
      </c>
      <c r="K3458" s="31" t="s">
        <v>5164</v>
      </c>
      <c r="L3458" s="31" t="s">
        <v>5278</v>
      </c>
      <c r="M3458" s="31" t="s">
        <v>5819</v>
      </c>
      <c r="N3458" s="31"/>
      <c r="O3458" s="31" t="s">
        <v>14125</v>
      </c>
      <c r="P3458" s="31" t="s">
        <v>14121</v>
      </c>
      <c r="Q3458" s="31" t="s">
        <v>5168</v>
      </c>
    </row>
    <row r="3459" spans="1:17" hidden="1" x14ac:dyDescent="0.2">
      <c r="A3459" s="31" t="s">
        <v>15480</v>
      </c>
      <c r="B3459" s="31" t="s">
        <v>15481</v>
      </c>
      <c r="C3459" s="31" t="s">
        <v>15482</v>
      </c>
      <c r="D3459" s="31"/>
      <c r="E3459" s="31" t="s">
        <v>15136</v>
      </c>
      <c r="F3459" s="31"/>
      <c r="G3459" s="47">
        <v>60</v>
      </c>
      <c r="H3459" s="33">
        <v>0</v>
      </c>
      <c r="I3459" s="31" t="s">
        <v>5288</v>
      </c>
      <c r="J3459" s="31" t="s">
        <v>5289</v>
      </c>
      <c r="K3459" s="31" t="s">
        <v>5164</v>
      </c>
      <c r="L3459" s="31" t="s">
        <v>5278</v>
      </c>
      <c r="M3459" s="31" t="s">
        <v>15483</v>
      </c>
      <c r="N3459" s="31" t="s">
        <v>15484</v>
      </c>
      <c r="O3459" s="31" t="s">
        <v>14125</v>
      </c>
      <c r="P3459" s="31" t="s">
        <v>14121</v>
      </c>
      <c r="Q3459" s="31" t="s">
        <v>5168</v>
      </c>
    </row>
    <row r="3460" spans="1:17" hidden="1" x14ac:dyDescent="0.2">
      <c r="A3460" s="31" t="s">
        <v>15485</v>
      </c>
      <c r="B3460" s="31" t="s">
        <v>15486</v>
      </c>
      <c r="C3460" s="31" t="s">
        <v>15487</v>
      </c>
      <c r="D3460" s="31"/>
      <c r="E3460" s="31" t="s">
        <v>15136</v>
      </c>
      <c r="F3460" s="31"/>
      <c r="G3460" s="47">
        <v>60</v>
      </c>
      <c r="H3460" s="33">
        <v>0</v>
      </c>
      <c r="I3460" s="31" t="s">
        <v>9470</v>
      </c>
      <c r="J3460" s="31" t="s">
        <v>9471</v>
      </c>
      <c r="K3460" s="31" t="s">
        <v>5164</v>
      </c>
      <c r="L3460" s="31" t="s">
        <v>5278</v>
      </c>
      <c r="M3460" s="31" t="s">
        <v>5446</v>
      </c>
      <c r="N3460" s="31" t="s">
        <v>15488</v>
      </c>
      <c r="O3460" s="31" t="s">
        <v>14125</v>
      </c>
      <c r="P3460" s="31" t="s">
        <v>14121</v>
      </c>
      <c r="Q3460" s="31" t="s">
        <v>5168</v>
      </c>
    </row>
    <row r="3461" spans="1:17" hidden="1" x14ac:dyDescent="0.2">
      <c r="A3461" s="31" t="s">
        <v>15489</v>
      </c>
      <c r="B3461" s="31" t="s">
        <v>15490</v>
      </c>
      <c r="C3461" s="31" t="s">
        <v>15491</v>
      </c>
      <c r="D3461" s="31"/>
      <c r="E3461" s="31" t="s">
        <v>15136</v>
      </c>
      <c r="F3461" s="31"/>
      <c r="G3461" s="47">
        <v>60</v>
      </c>
      <c r="H3461" s="33">
        <v>0</v>
      </c>
      <c r="I3461" s="31" t="s">
        <v>5276</v>
      </c>
      <c r="J3461" s="31" t="s">
        <v>5277</v>
      </c>
      <c r="K3461" s="31" t="s">
        <v>5164</v>
      </c>
      <c r="L3461" s="31" t="s">
        <v>5278</v>
      </c>
      <c r="M3461" s="31" t="s">
        <v>5354</v>
      </c>
      <c r="N3461" s="31" t="s">
        <v>11403</v>
      </c>
      <c r="O3461" s="31" t="s">
        <v>14125</v>
      </c>
      <c r="P3461" s="31" t="s">
        <v>14121</v>
      </c>
      <c r="Q3461" s="31" t="s">
        <v>5168</v>
      </c>
    </row>
    <row r="3462" spans="1:17" hidden="1" x14ac:dyDescent="0.2">
      <c r="A3462" s="31" t="s">
        <v>15492</v>
      </c>
      <c r="B3462" s="31" t="s">
        <v>15493</v>
      </c>
      <c r="C3462" s="31" t="s">
        <v>15494</v>
      </c>
      <c r="D3462" s="31"/>
      <c r="E3462" s="31" t="s">
        <v>15136</v>
      </c>
      <c r="F3462" s="31"/>
      <c r="G3462" s="47">
        <v>60</v>
      </c>
      <c r="H3462" s="33">
        <v>0</v>
      </c>
      <c r="I3462" s="31" t="s">
        <v>9470</v>
      </c>
      <c r="J3462" s="31" t="s">
        <v>9471</v>
      </c>
      <c r="K3462" s="31" t="s">
        <v>5164</v>
      </c>
      <c r="L3462" s="31" t="s">
        <v>5278</v>
      </c>
      <c r="M3462" s="31" t="s">
        <v>15495</v>
      </c>
      <c r="N3462" s="31" t="s">
        <v>15496</v>
      </c>
      <c r="O3462" s="31" t="s">
        <v>14125</v>
      </c>
      <c r="P3462" s="31" t="s">
        <v>14121</v>
      </c>
      <c r="Q3462" s="31" t="s">
        <v>5168</v>
      </c>
    </row>
    <row r="3463" spans="1:17" hidden="1" x14ac:dyDescent="0.2">
      <c r="A3463" s="31" t="s">
        <v>15497</v>
      </c>
      <c r="B3463" s="31" t="s">
        <v>15498</v>
      </c>
      <c r="C3463" s="31" t="s">
        <v>15499</v>
      </c>
      <c r="D3463" s="31"/>
      <c r="E3463" s="31" t="s">
        <v>14123</v>
      </c>
      <c r="F3463" s="31" t="s">
        <v>3948</v>
      </c>
      <c r="G3463" s="47">
        <v>60</v>
      </c>
      <c r="H3463" s="33">
        <v>0</v>
      </c>
      <c r="I3463" s="31" t="s">
        <v>5288</v>
      </c>
      <c r="J3463" s="31" t="s">
        <v>5289</v>
      </c>
      <c r="K3463" s="31" t="s">
        <v>5164</v>
      </c>
      <c r="L3463" s="31" t="s">
        <v>5278</v>
      </c>
      <c r="M3463" s="31" t="s">
        <v>5754</v>
      </c>
      <c r="N3463" s="31"/>
      <c r="O3463" s="31" t="s">
        <v>14125</v>
      </c>
      <c r="P3463" s="31" t="s">
        <v>14121</v>
      </c>
      <c r="Q3463" s="31" t="s">
        <v>5168</v>
      </c>
    </row>
    <row r="3464" spans="1:17" hidden="1" x14ac:dyDescent="0.2">
      <c r="A3464" s="31" t="s">
        <v>15500</v>
      </c>
      <c r="B3464" s="31" t="s">
        <v>15501</v>
      </c>
      <c r="C3464" s="31" t="s">
        <v>15502</v>
      </c>
      <c r="D3464" s="31"/>
      <c r="E3464" s="31" t="s">
        <v>15136</v>
      </c>
      <c r="F3464" s="31"/>
      <c r="G3464" s="47">
        <v>60</v>
      </c>
      <c r="H3464" s="33">
        <v>0</v>
      </c>
      <c r="I3464" s="31" t="s">
        <v>9470</v>
      </c>
      <c r="J3464" s="31" t="s">
        <v>9471</v>
      </c>
      <c r="K3464" s="31" t="s">
        <v>5164</v>
      </c>
      <c r="L3464" s="31" t="s">
        <v>5278</v>
      </c>
      <c r="M3464" s="31" t="s">
        <v>15503</v>
      </c>
      <c r="N3464" s="31" t="s">
        <v>15504</v>
      </c>
      <c r="O3464" s="31" t="s">
        <v>14125</v>
      </c>
      <c r="P3464" s="31" t="s">
        <v>14121</v>
      </c>
      <c r="Q3464" s="31" t="s">
        <v>5168</v>
      </c>
    </row>
    <row r="3465" spans="1:17" hidden="1" x14ac:dyDescent="0.2">
      <c r="A3465" s="31" t="s">
        <v>15505</v>
      </c>
      <c r="B3465" s="31" t="s">
        <v>15506</v>
      </c>
      <c r="C3465" s="31" t="s">
        <v>15507</v>
      </c>
      <c r="D3465" s="31"/>
      <c r="E3465" s="31" t="s">
        <v>15136</v>
      </c>
      <c r="F3465" s="31"/>
      <c r="G3465" s="47">
        <v>60</v>
      </c>
      <c r="H3465" s="33">
        <v>0</v>
      </c>
      <c r="I3465" s="31" t="s">
        <v>5288</v>
      </c>
      <c r="J3465" s="31" t="s">
        <v>5289</v>
      </c>
      <c r="K3465" s="31" t="s">
        <v>5164</v>
      </c>
      <c r="L3465" s="31" t="s">
        <v>5278</v>
      </c>
      <c r="M3465" s="31" t="s">
        <v>5754</v>
      </c>
      <c r="N3465" s="31" t="s">
        <v>15508</v>
      </c>
      <c r="O3465" s="31" t="s">
        <v>14125</v>
      </c>
      <c r="P3465" s="31" t="s">
        <v>14121</v>
      </c>
      <c r="Q3465" s="31" t="s">
        <v>5168</v>
      </c>
    </row>
    <row r="3466" spans="1:17" hidden="1" x14ac:dyDescent="0.2">
      <c r="A3466" s="31" t="s">
        <v>15509</v>
      </c>
      <c r="B3466" s="31" t="s">
        <v>15510</v>
      </c>
      <c r="C3466" s="31" t="s">
        <v>15511</v>
      </c>
      <c r="D3466" s="31"/>
      <c r="E3466" s="31" t="s">
        <v>15136</v>
      </c>
      <c r="F3466" s="31"/>
      <c r="G3466" s="47">
        <v>60</v>
      </c>
      <c r="H3466" s="33">
        <v>0</v>
      </c>
      <c r="I3466" s="31" t="s">
        <v>5288</v>
      </c>
      <c r="J3466" s="31" t="s">
        <v>5289</v>
      </c>
      <c r="K3466" s="31" t="s">
        <v>5164</v>
      </c>
      <c r="L3466" s="31" t="s">
        <v>5278</v>
      </c>
      <c r="M3466" s="31" t="s">
        <v>5673</v>
      </c>
      <c r="N3466" s="31" t="s">
        <v>8612</v>
      </c>
      <c r="O3466" s="31" t="s">
        <v>14125</v>
      </c>
      <c r="P3466" s="31" t="s">
        <v>14121</v>
      </c>
      <c r="Q3466" s="31" t="s">
        <v>5168</v>
      </c>
    </row>
    <row r="3467" spans="1:17" hidden="1" x14ac:dyDescent="0.2">
      <c r="A3467" s="31" t="s">
        <v>15512</v>
      </c>
      <c r="B3467" s="31" t="s">
        <v>15513</v>
      </c>
      <c r="C3467" s="31" t="s">
        <v>15514</v>
      </c>
      <c r="D3467" s="31"/>
      <c r="E3467" s="31" t="s">
        <v>15136</v>
      </c>
      <c r="F3467" s="31"/>
      <c r="G3467" s="47">
        <v>60</v>
      </c>
      <c r="H3467" s="33">
        <v>0</v>
      </c>
      <c r="I3467" s="31" t="s">
        <v>9470</v>
      </c>
      <c r="J3467" s="31" t="s">
        <v>9471</v>
      </c>
      <c r="K3467" s="31" t="s">
        <v>5164</v>
      </c>
      <c r="L3467" s="31" t="s">
        <v>5278</v>
      </c>
      <c r="M3467" s="31" t="s">
        <v>13704</v>
      </c>
      <c r="N3467" s="31"/>
      <c r="O3467" s="31" t="s">
        <v>14125</v>
      </c>
      <c r="P3467" s="31" t="s">
        <v>14121</v>
      </c>
      <c r="Q3467" s="31" t="s">
        <v>5168</v>
      </c>
    </row>
    <row r="3468" spans="1:17" hidden="1" x14ac:dyDescent="0.2">
      <c r="A3468" s="31" t="s">
        <v>15515</v>
      </c>
      <c r="B3468" s="31" t="s">
        <v>15516</v>
      </c>
      <c r="C3468" s="31" t="s">
        <v>15517</v>
      </c>
      <c r="D3468" s="31"/>
      <c r="E3468" s="31" t="s">
        <v>15136</v>
      </c>
      <c r="F3468" s="31"/>
      <c r="G3468" s="47">
        <v>60</v>
      </c>
      <c r="H3468" s="33">
        <v>0</v>
      </c>
      <c r="I3468" s="31" t="s">
        <v>5288</v>
      </c>
      <c r="J3468" s="31" t="s">
        <v>5289</v>
      </c>
      <c r="K3468" s="31" t="s">
        <v>5164</v>
      </c>
      <c r="L3468" s="31" t="s">
        <v>5278</v>
      </c>
      <c r="M3468" s="31" t="s">
        <v>5290</v>
      </c>
      <c r="N3468" s="31" t="s">
        <v>15518</v>
      </c>
      <c r="O3468" s="31" t="s">
        <v>14125</v>
      </c>
      <c r="P3468" s="31" t="s">
        <v>14121</v>
      </c>
      <c r="Q3468" s="31" t="s">
        <v>5168</v>
      </c>
    </row>
    <row r="3469" spans="1:17" hidden="1" x14ac:dyDescent="0.2">
      <c r="A3469" s="31" t="s">
        <v>15519</v>
      </c>
      <c r="B3469" s="31" t="s">
        <v>15520</v>
      </c>
      <c r="C3469" s="31" t="s">
        <v>15521</v>
      </c>
      <c r="D3469" s="31"/>
      <c r="E3469" s="31" t="s">
        <v>15136</v>
      </c>
      <c r="F3469" s="31"/>
      <c r="G3469" s="47">
        <v>60</v>
      </c>
      <c r="H3469" s="33">
        <v>0</v>
      </c>
      <c r="I3469" s="31" t="s">
        <v>9470</v>
      </c>
      <c r="J3469" s="31" t="s">
        <v>9471</v>
      </c>
      <c r="K3469" s="31" t="s">
        <v>5164</v>
      </c>
      <c r="L3469" s="31" t="s">
        <v>5278</v>
      </c>
      <c r="M3469" s="31" t="s">
        <v>13704</v>
      </c>
      <c r="N3469" s="31" t="s">
        <v>15522</v>
      </c>
      <c r="O3469" s="31" t="s">
        <v>14125</v>
      </c>
      <c r="P3469" s="31" t="s">
        <v>14121</v>
      </c>
      <c r="Q3469" s="31" t="s">
        <v>5168</v>
      </c>
    </row>
    <row r="3470" spans="1:17" hidden="1" x14ac:dyDescent="0.2">
      <c r="A3470" s="31" t="s">
        <v>15523</v>
      </c>
      <c r="B3470" s="31" t="s">
        <v>15524</v>
      </c>
      <c r="C3470" s="31" t="s">
        <v>15525</v>
      </c>
      <c r="D3470" s="31"/>
      <c r="E3470" s="31" t="s">
        <v>15136</v>
      </c>
      <c r="F3470" s="31"/>
      <c r="G3470" s="47">
        <v>60</v>
      </c>
      <c r="H3470" s="33">
        <v>0</v>
      </c>
      <c r="I3470" s="31" t="s">
        <v>9470</v>
      </c>
      <c r="J3470" s="31" t="s">
        <v>9471</v>
      </c>
      <c r="K3470" s="31" t="s">
        <v>5164</v>
      </c>
      <c r="L3470" s="31" t="s">
        <v>5278</v>
      </c>
      <c r="M3470" s="31" t="s">
        <v>5279</v>
      </c>
      <c r="N3470" s="31" t="s">
        <v>15526</v>
      </c>
      <c r="O3470" s="31" t="s">
        <v>14125</v>
      </c>
      <c r="P3470" s="31" t="s">
        <v>14121</v>
      </c>
      <c r="Q3470" s="31" t="s">
        <v>5168</v>
      </c>
    </row>
    <row r="3471" spans="1:17" hidden="1" x14ac:dyDescent="0.2">
      <c r="A3471" s="31" t="s">
        <v>15527</v>
      </c>
      <c r="B3471" s="31" t="s">
        <v>15528</v>
      </c>
      <c r="C3471" s="31" t="s">
        <v>15529</v>
      </c>
      <c r="D3471" s="31" t="s">
        <v>3948</v>
      </c>
      <c r="E3471" s="31" t="s">
        <v>15136</v>
      </c>
      <c r="F3471" s="31"/>
      <c r="G3471" s="47">
        <v>60</v>
      </c>
      <c r="H3471" s="33">
        <v>0</v>
      </c>
      <c r="I3471" s="31" t="s">
        <v>5276</v>
      </c>
      <c r="J3471" s="31" t="s">
        <v>5277</v>
      </c>
      <c r="K3471" s="31" t="s">
        <v>5164</v>
      </c>
      <c r="L3471" s="31" t="s">
        <v>5278</v>
      </c>
      <c r="M3471" s="31" t="s">
        <v>11041</v>
      </c>
      <c r="N3471" s="31"/>
      <c r="O3471" s="31" t="s">
        <v>14125</v>
      </c>
      <c r="P3471" s="31" t="s">
        <v>14121</v>
      </c>
      <c r="Q3471" s="31" t="s">
        <v>8608</v>
      </c>
    </row>
    <row r="3472" spans="1:17" hidden="1" x14ac:dyDescent="0.2">
      <c r="A3472" s="31" t="s">
        <v>15530</v>
      </c>
      <c r="B3472" s="31" t="s">
        <v>15531</v>
      </c>
      <c r="C3472" s="31" t="s">
        <v>15532</v>
      </c>
      <c r="D3472" s="31"/>
      <c r="E3472" s="31" t="s">
        <v>15136</v>
      </c>
      <c r="F3472" s="31"/>
      <c r="G3472" s="47">
        <v>60</v>
      </c>
      <c r="H3472" s="33">
        <v>0</v>
      </c>
      <c r="I3472" s="31" t="s">
        <v>9470</v>
      </c>
      <c r="J3472" s="31" t="s">
        <v>9471</v>
      </c>
      <c r="K3472" s="31" t="s">
        <v>5164</v>
      </c>
      <c r="L3472" s="31" t="s">
        <v>5278</v>
      </c>
      <c r="M3472" s="31" t="s">
        <v>13700</v>
      </c>
      <c r="N3472" s="31" t="s">
        <v>15533</v>
      </c>
      <c r="O3472" s="31" t="s">
        <v>14125</v>
      </c>
      <c r="P3472" s="31" t="s">
        <v>14121</v>
      </c>
      <c r="Q3472" s="31" t="s">
        <v>5168</v>
      </c>
    </row>
    <row r="3473" spans="1:17" hidden="1" x14ac:dyDescent="0.2">
      <c r="A3473" s="31" t="s">
        <v>15534</v>
      </c>
      <c r="B3473" s="31" t="s">
        <v>15535</v>
      </c>
      <c r="C3473" s="31" t="s">
        <v>15536</v>
      </c>
      <c r="D3473" s="31"/>
      <c r="E3473" s="31" t="s">
        <v>14123</v>
      </c>
      <c r="F3473" s="31" t="s">
        <v>3948</v>
      </c>
      <c r="G3473" s="47">
        <v>60</v>
      </c>
      <c r="H3473" s="33">
        <v>0</v>
      </c>
      <c r="I3473" s="31" t="s">
        <v>5218</v>
      </c>
      <c r="J3473" s="31" t="s">
        <v>5219</v>
      </c>
      <c r="K3473" s="31" t="s">
        <v>5164</v>
      </c>
      <c r="L3473" s="31" t="s">
        <v>5165</v>
      </c>
      <c r="M3473" s="31" t="s">
        <v>5320</v>
      </c>
      <c r="N3473" s="31"/>
      <c r="O3473" s="31" t="s">
        <v>14125</v>
      </c>
      <c r="P3473" s="31" t="s">
        <v>14121</v>
      </c>
      <c r="Q3473" s="31" t="s">
        <v>5168</v>
      </c>
    </row>
    <row r="3474" spans="1:17" hidden="1" x14ac:dyDescent="0.2">
      <c r="A3474" s="31" t="s">
        <v>15537</v>
      </c>
      <c r="B3474" s="31" t="s">
        <v>15538</v>
      </c>
      <c r="C3474" s="31" t="s">
        <v>15539</v>
      </c>
      <c r="D3474" s="31"/>
      <c r="E3474" s="31" t="s">
        <v>15136</v>
      </c>
      <c r="F3474" s="31"/>
      <c r="G3474" s="47">
        <v>60</v>
      </c>
      <c r="H3474" s="33">
        <v>0</v>
      </c>
      <c r="I3474" s="31" t="s">
        <v>9470</v>
      </c>
      <c r="J3474" s="31" t="s">
        <v>9471</v>
      </c>
      <c r="K3474" s="31" t="s">
        <v>5164</v>
      </c>
      <c r="L3474" s="31" t="s">
        <v>5278</v>
      </c>
      <c r="M3474" s="31" t="s">
        <v>13704</v>
      </c>
      <c r="N3474" s="31" t="s">
        <v>15540</v>
      </c>
      <c r="O3474" s="31" t="s">
        <v>14125</v>
      </c>
      <c r="P3474" s="31" t="s">
        <v>14121</v>
      </c>
      <c r="Q3474" s="31" t="s">
        <v>5168</v>
      </c>
    </row>
    <row r="3475" spans="1:17" hidden="1" x14ac:dyDescent="0.2">
      <c r="A3475" s="31" t="s">
        <v>15541</v>
      </c>
      <c r="B3475" s="31" t="s">
        <v>15542</v>
      </c>
      <c r="C3475" s="31" t="s">
        <v>15543</v>
      </c>
      <c r="D3475" s="31"/>
      <c r="E3475" s="31" t="s">
        <v>15136</v>
      </c>
      <c r="F3475" s="31"/>
      <c r="G3475" s="47">
        <v>60</v>
      </c>
      <c r="H3475" s="33">
        <v>0</v>
      </c>
      <c r="I3475" s="31" t="s">
        <v>5276</v>
      </c>
      <c r="J3475" s="31" t="s">
        <v>5277</v>
      </c>
      <c r="K3475" s="31" t="s">
        <v>5164</v>
      </c>
      <c r="L3475" s="31" t="s">
        <v>5278</v>
      </c>
      <c r="M3475" s="31" t="s">
        <v>9485</v>
      </c>
      <c r="N3475" s="31" t="s">
        <v>15300</v>
      </c>
      <c r="O3475" s="31" t="s">
        <v>14125</v>
      </c>
      <c r="P3475" s="31" t="s">
        <v>14121</v>
      </c>
      <c r="Q3475" s="31" t="s">
        <v>5168</v>
      </c>
    </row>
    <row r="3476" spans="1:17" hidden="1" x14ac:dyDescent="0.2">
      <c r="A3476" s="31" t="s">
        <v>15544</v>
      </c>
      <c r="B3476" s="31" t="s">
        <v>15545</v>
      </c>
      <c r="C3476" s="31" t="s">
        <v>15546</v>
      </c>
      <c r="D3476" s="31"/>
      <c r="E3476" s="31" t="s">
        <v>15136</v>
      </c>
      <c r="F3476" s="31"/>
      <c r="G3476" s="47">
        <v>60</v>
      </c>
      <c r="H3476" s="33">
        <v>0</v>
      </c>
      <c r="I3476" s="31" t="s">
        <v>5276</v>
      </c>
      <c r="J3476" s="31" t="s">
        <v>5277</v>
      </c>
      <c r="K3476" s="31" t="s">
        <v>5164</v>
      </c>
      <c r="L3476" s="31" t="s">
        <v>5278</v>
      </c>
      <c r="M3476" s="31" t="s">
        <v>5774</v>
      </c>
      <c r="N3476" s="31" t="s">
        <v>10719</v>
      </c>
      <c r="O3476" s="31" t="s">
        <v>14125</v>
      </c>
      <c r="P3476" s="31" t="s">
        <v>14121</v>
      </c>
      <c r="Q3476" s="31" t="s">
        <v>5168</v>
      </c>
    </row>
    <row r="3477" spans="1:17" hidden="1" x14ac:dyDescent="0.2">
      <c r="A3477" s="31" t="s">
        <v>15547</v>
      </c>
      <c r="B3477" s="31" t="s">
        <v>15548</v>
      </c>
      <c r="C3477" s="31" t="s">
        <v>15549</v>
      </c>
      <c r="D3477" s="31"/>
      <c r="E3477" s="31" t="s">
        <v>15136</v>
      </c>
      <c r="F3477" s="31"/>
      <c r="G3477" s="47">
        <v>60</v>
      </c>
      <c r="H3477" s="33">
        <v>0</v>
      </c>
      <c r="I3477" s="31" t="s">
        <v>9470</v>
      </c>
      <c r="J3477" s="31" t="s">
        <v>9471</v>
      </c>
      <c r="K3477" s="31" t="s">
        <v>5164</v>
      </c>
      <c r="L3477" s="31" t="s">
        <v>5278</v>
      </c>
      <c r="M3477" s="31" t="s">
        <v>13700</v>
      </c>
      <c r="N3477" s="31" t="s">
        <v>15550</v>
      </c>
      <c r="O3477" s="31" t="s">
        <v>14125</v>
      </c>
      <c r="P3477" s="31" t="s">
        <v>14121</v>
      </c>
      <c r="Q3477" s="31" t="s">
        <v>5168</v>
      </c>
    </row>
    <row r="3478" spans="1:17" hidden="1" x14ac:dyDescent="0.2">
      <c r="A3478" s="31" t="s">
        <v>15551</v>
      </c>
      <c r="B3478" s="31" t="s">
        <v>15552</v>
      </c>
      <c r="C3478" s="31" t="s">
        <v>15553</v>
      </c>
      <c r="D3478" s="31"/>
      <c r="E3478" s="31" t="s">
        <v>15136</v>
      </c>
      <c r="F3478" s="31"/>
      <c r="G3478" s="47">
        <v>60</v>
      </c>
      <c r="H3478" s="33">
        <v>0</v>
      </c>
      <c r="I3478" s="31" t="s">
        <v>9470</v>
      </c>
      <c r="J3478" s="31" t="s">
        <v>9471</v>
      </c>
      <c r="K3478" s="31" t="s">
        <v>5164</v>
      </c>
      <c r="L3478" s="31" t="s">
        <v>5278</v>
      </c>
      <c r="M3478" s="31" t="s">
        <v>8660</v>
      </c>
      <c r="N3478" s="31" t="s">
        <v>15554</v>
      </c>
      <c r="O3478" s="31" t="s">
        <v>14125</v>
      </c>
      <c r="P3478" s="31" t="s">
        <v>14121</v>
      </c>
      <c r="Q3478" s="31" t="s">
        <v>5168</v>
      </c>
    </row>
    <row r="3479" spans="1:17" hidden="1" x14ac:dyDescent="0.2">
      <c r="A3479" s="31" t="s">
        <v>15555</v>
      </c>
      <c r="B3479" s="31" t="s">
        <v>15556</v>
      </c>
      <c r="C3479" s="31" t="s">
        <v>15557</v>
      </c>
      <c r="D3479" s="31"/>
      <c r="E3479" s="31" t="s">
        <v>14123</v>
      </c>
      <c r="F3479" s="31" t="s">
        <v>3948</v>
      </c>
      <c r="G3479" s="47">
        <v>60</v>
      </c>
      <c r="H3479" s="33">
        <v>0</v>
      </c>
      <c r="I3479" s="31" t="s">
        <v>5252</v>
      </c>
      <c r="J3479" s="31" t="s">
        <v>5253</v>
      </c>
      <c r="K3479" s="31" t="s">
        <v>5164</v>
      </c>
      <c r="L3479" s="31" t="s">
        <v>5165</v>
      </c>
      <c r="M3479" s="31" t="s">
        <v>5166</v>
      </c>
      <c r="N3479" s="31" t="s">
        <v>15227</v>
      </c>
      <c r="O3479" s="31" t="s">
        <v>14125</v>
      </c>
      <c r="P3479" s="31" t="s">
        <v>14121</v>
      </c>
      <c r="Q3479" s="31" t="s">
        <v>5168</v>
      </c>
    </row>
    <row r="3480" spans="1:17" hidden="1" x14ac:dyDescent="0.2">
      <c r="A3480" s="31" t="s">
        <v>15558</v>
      </c>
      <c r="B3480" s="31" t="s">
        <v>15559</v>
      </c>
      <c r="C3480" s="31" t="s">
        <v>15560</v>
      </c>
      <c r="D3480" s="31" t="s">
        <v>3948</v>
      </c>
      <c r="E3480" s="31" t="s">
        <v>14144</v>
      </c>
      <c r="F3480" s="31"/>
      <c r="G3480" s="47">
        <v>60</v>
      </c>
      <c r="H3480" s="33">
        <v>0</v>
      </c>
      <c r="I3480" s="31" t="s">
        <v>5288</v>
      </c>
      <c r="J3480" s="31" t="s">
        <v>5289</v>
      </c>
      <c r="K3480" s="31" t="s">
        <v>5164</v>
      </c>
      <c r="L3480" s="31" t="s">
        <v>5278</v>
      </c>
      <c r="M3480" s="31" t="s">
        <v>5663</v>
      </c>
      <c r="N3480" s="31"/>
      <c r="O3480" s="31" t="s">
        <v>14125</v>
      </c>
      <c r="P3480" s="31" t="s">
        <v>14121</v>
      </c>
      <c r="Q3480" s="31" t="s">
        <v>8608</v>
      </c>
    </row>
    <row r="3481" spans="1:17" hidden="1" x14ac:dyDescent="0.2">
      <c r="A3481" s="31" t="s">
        <v>15561</v>
      </c>
      <c r="B3481" s="31" t="s">
        <v>15562</v>
      </c>
      <c r="C3481" s="31" t="s">
        <v>15563</v>
      </c>
      <c r="D3481" s="31"/>
      <c r="E3481" s="31" t="s">
        <v>15136</v>
      </c>
      <c r="F3481" s="31"/>
      <c r="G3481" s="47">
        <v>60</v>
      </c>
      <c r="H3481" s="33">
        <v>0</v>
      </c>
      <c r="I3481" s="31" t="s">
        <v>9470</v>
      </c>
      <c r="J3481" s="31" t="s">
        <v>9471</v>
      </c>
      <c r="K3481" s="31" t="s">
        <v>5164</v>
      </c>
      <c r="L3481" s="31" t="s">
        <v>5278</v>
      </c>
      <c r="M3481" s="31" t="s">
        <v>15495</v>
      </c>
      <c r="N3481" s="31" t="s">
        <v>15564</v>
      </c>
      <c r="O3481" s="31" t="s">
        <v>14125</v>
      </c>
      <c r="P3481" s="31" t="s">
        <v>14121</v>
      </c>
      <c r="Q3481" s="31" t="s">
        <v>5168</v>
      </c>
    </row>
    <row r="3482" spans="1:17" hidden="1" x14ac:dyDescent="0.2">
      <c r="A3482" s="31" t="s">
        <v>15565</v>
      </c>
      <c r="B3482" s="31" t="s">
        <v>15566</v>
      </c>
      <c r="C3482" s="31" t="s">
        <v>15567</v>
      </c>
      <c r="D3482" s="31" t="s">
        <v>3948</v>
      </c>
      <c r="E3482" s="31" t="s">
        <v>14144</v>
      </c>
      <c r="F3482" s="31"/>
      <c r="G3482" s="47">
        <v>60</v>
      </c>
      <c r="H3482" s="33">
        <v>0</v>
      </c>
      <c r="I3482" s="31" t="s">
        <v>9470</v>
      </c>
      <c r="J3482" s="31" t="s">
        <v>9471</v>
      </c>
      <c r="K3482" s="31" t="s">
        <v>5164</v>
      </c>
      <c r="L3482" s="31" t="s">
        <v>5278</v>
      </c>
      <c r="M3482" s="31" t="s">
        <v>5832</v>
      </c>
      <c r="N3482" s="31"/>
      <c r="O3482" s="31" t="s">
        <v>14125</v>
      </c>
      <c r="P3482" s="31" t="s">
        <v>14121</v>
      </c>
      <c r="Q3482" s="31" t="s">
        <v>8608</v>
      </c>
    </row>
    <row r="3483" spans="1:17" hidden="1" x14ac:dyDescent="0.2">
      <c r="A3483" s="31" t="s">
        <v>15568</v>
      </c>
      <c r="B3483" s="31" t="s">
        <v>15569</v>
      </c>
      <c r="C3483" s="31" t="s">
        <v>15362</v>
      </c>
      <c r="D3483" s="31"/>
      <c r="E3483" s="31" t="s">
        <v>15136</v>
      </c>
      <c r="F3483" s="31"/>
      <c r="G3483" s="47">
        <v>60</v>
      </c>
      <c r="H3483" s="33">
        <v>0</v>
      </c>
      <c r="I3483" s="31" t="s">
        <v>9470</v>
      </c>
      <c r="J3483" s="31" t="s">
        <v>9471</v>
      </c>
      <c r="K3483" s="31" t="s">
        <v>5164</v>
      </c>
      <c r="L3483" s="31" t="s">
        <v>5278</v>
      </c>
      <c r="M3483" s="31" t="s">
        <v>9215</v>
      </c>
      <c r="N3483" s="31" t="s">
        <v>15363</v>
      </c>
      <c r="O3483" s="31" t="s">
        <v>14125</v>
      </c>
      <c r="P3483" s="31" t="s">
        <v>14121</v>
      </c>
      <c r="Q3483" s="31" t="s">
        <v>5168</v>
      </c>
    </row>
    <row r="3484" spans="1:17" hidden="1" x14ac:dyDescent="0.2">
      <c r="A3484" s="31" t="s">
        <v>15570</v>
      </c>
      <c r="B3484" s="31" t="s">
        <v>15571</v>
      </c>
      <c r="C3484" s="31" t="s">
        <v>15572</v>
      </c>
      <c r="D3484" s="31"/>
      <c r="E3484" s="31" t="s">
        <v>15136</v>
      </c>
      <c r="F3484" s="31"/>
      <c r="G3484" s="47">
        <v>60</v>
      </c>
      <c r="H3484" s="33">
        <v>0</v>
      </c>
      <c r="I3484" s="31" t="s">
        <v>9470</v>
      </c>
      <c r="J3484" s="31" t="s">
        <v>9471</v>
      </c>
      <c r="K3484" s="31" t="s">
        <v>5164</v>
      </c>
      <c r="L3484" s="31" t="s">
        <v>5278</v>
      </c>
      <c r="M3484" s="31" t="s">
        <v>15503</v>
      </c>
      <c r="N3484" s="31" t="s">
        <v>15573</v>
      </c>
      <c r="O3484" s="31" t="s">
        <v>14125</v>
      </c>
      <c r="P3484" s="31" t="s">
        <v>14121</v>
      </c>
      <c r="Q3484" s="31" t="s">
        <v>5168</v>
      </c>
    </row>
    <row r="3485" spans="1:17" hidden="1" x14ac:dyDescent="0.2">
      <c r="A3485" s="31" t="s">
        <v>15574</v>
      </c>
      <c r="B3485" s="31" t="s">
        <v>15575</v>
      </c>
      <c r="C3485" s="31" t="s">
        <v>15576</v>
      </c>
      <c r="D3485" s="31"/>
      <c r="E3485" s="31" t="s">
        <v>15136</v>
      </c>
      <c r="F3485" s="31"/>
      <c r="G3485" s="47">
        <v>60</v>
      </c>
      <c r="H3485" s="33">
        <v>0</v>
      </c>
      <c r="I3485" s="31" t="s">
        <v>5288</v>
      </c>
      <c r="J3485" s="31" t="s">
        <v>5289</v>
      </c>
      <c r="K3485" s="31" t="s">
        <v>5164</v>
      </c>
      <c r="L3485" s="31" t="s">
        <v>5278</v>
      </c>
      <c r="M3485" s="31" t="s">
        <v>15483</v>
      </c>
      <c r="N3485" s="31" t="s">
        <v>15577</v>
      </c>
      <c r="O3485" s="31" t="s">
        <v>14125</v>
      </c>
      <c r="P3485" s="31" t="s">
        <v>14121</v>
      </c>
      <c r="Q3485" s="31" t="s">
        <v>5168</v>
      </c>
    </row>
    <row r="3486" spans="1:17" hidden="1" x14ac:dyDescent="0.2">
      <c r="A3486" s="31" t="s">
        <v>15578</v>
      </c>
      <c r="B3486" s="31" t="s">
        <v>15579</v>
      </c>
      <c r="C3486" s="31" t="s">
        <v>15580</v>
      </c>
      <c r="D3486" s="31"/>
      <c r="E3486" s="31" t="s">
        <v>15136</v>
      </c>
      <c r="F3486" s="31"/>
      <c r="G3486" s="47">
        <v>60</v>
      </c>
      <c r="H3486" s="33">
        <v>0</v>
      </c>
      <c r="I3486" s="31" t="s">
        <v>9470</v>
      </c>
      <c r="J3486" s="31" t="s">
        <v>9471</v>
      </c>
      <c r="K3486" s="31" t="s">
        <v>5164</v>
      </c>
      <c r="L3486" s="31" t="s">
        <v>5278</v>
      </c>
      <c r="M3486" s="31" t="s">
        <v>5832</v>
      </c>
      <c r="N3486" s="31" t="s">
        <v>15581</v>
      </c>
      <c r="O3486" s="31" t="s">
        <v>14125</v>
      </c>
      <c r="P3486" s="31" t="s">
        <v>14121</v>
      </c>
      <c r="Q3486" s="31" t="s">
        <v>5168</v>
      </c>
    </row>
    <row r="3487" spans="1:17" hidden="1" x14ac:dyDescent="0.2">
      <c r="A3487" s="31" t="s">
        <v>15582</v>
      </c>
      <c r="B3487" s="31" t="s">
        <v>15583</v>
      </c>
      <c r="C3487" s="31" t="s">
        <v>15584</v>
      </c>
      <c r="D3487" s="31" t="s">
        <v>3948</v>
      </c>
      <c r="E3487" s="31" t="s">
        <v>14144</v>
      </c>
      <c r="F3487" s="31"/>
      <c r="G3487" s="47">
        <v>60</v>
      </c>
      <c r="H3487" s="33">
        <v>0</v>
      </c>
      <c r="I3487" s="31" t="s">
        <v>5276</v>
      </c>
      <c r="J3487" s="31" t="s">
        <v>5277</v>
      </c>
      <c r="K3487" s="31" t="s">
        <v>5164</v>
      </c>
      <c r="L3487" s="31" t="s">
        <v>5278</v>
      </c>
      <c r="M3487" s="31" t="s">
        <v>5701</v>
      </c>
      <c r="N3487" s="31"/>
      <c r="O3487" s="31" t="s">
        <v>14125</v>
      </c>
      <c r="P3487" s="31" t="s">
        <v>14121</v>
      </c>
      <c r="Q3487" s="31" t="s">
        <v>8608</v>
      </c>
    </row>
    <row r="3488" spans="1:17" hidden="1" x14ac:dyDescent="0.2">
      <c r="A3488" s="31" t="s">
        <v>15585</v>
      </c>
      <c r="B3488" s="31" t="s">
        <v>15586</v>
      </c>
      <c r="C3488" s="31" t="s">
        <v>15587</v>
      </c>
      <c r="D3488" s="31" t="s">
        <v>3948</v>
      </c>
      <c r="E3488" s="31" t="s">
        <v>14144</v>
      </c>
      <c r="F3488" s="31"/>
      <c r="G3488" s="47">
        <v>60</v>
      </c>
      <c r="H3488" s="33">
        <v>0</v>
      </c>
      <c r="I3488" s="31" t="s">
        <v>9470</v>
      </c>
      <c r="J3488" s="31" t="s">
        <v>9471</v>
      </c>
      <c r="K3488" s="31" t="s">
        <v>5164</v>
      </c>
      <c r="L3488" s="31" t="s">
        <v>5278</v>
      </c>
      <c r="M3488" s="31" t="s">
        <v>5832</v>
      </c>
      <c r="N3488" s="31"/>
      <c r="O3488" s="31" t="s">
        <v>14125</v>
      </c>
      <c r="P3488" s="31" t="s">
        <v>14121</v>
      </c>
      <c r="Q3488" s="31" t="s">
        <v>8608</v>
      </c>
    </row>
    <row r="3489" spans="1:17" hidden="1" x14ac:dyDescent="0.2">
      <c r="A3489" s="31" t="s">
        <v>15588</v>
      </c>
      <c r="B3489" s="31" t="s">
        <v>15589</v>
      </c>
      <c r="C3489" s="31" t="s">
        <v>15590</v>
      </c>
      <c r="D3489" s="31" t="s">
        <v>3948</v>
      </c>
      <c r="E3489" s="31" t="s">
        <v>14144</v>
      </c>
      <c r="F3489" s="31"/>
      <c r="G3489" s="47">
        <v>60</v>
      </c>
      <c r="H3489" s="33">
        <v>0</v>
      </c>
      <c r="I3489" s="31" t="s">
        <v>5288</v>
      </c>
      <c r="J3489" s="31" t="s">
        <v>5289</v>
      </c>
      <c r="K3489" s="31" t="s">
        <v>5164</v>
      </c>
      <c r="L3489" s="31" t="s">
        <v>5278</v>
      </c>
      <c r="M3489" s="31" t="s">
        <v>5673</v>
      </c>
      <c r="N3489" s="31" t="s">
        <v>15591</v>
      </c>
      <c r="O3489" s="31" t="s">
        <v>14125</v>
      </c>
      <c r="P3489" s="31" t="s">
        <v>14121</v>
      </c>
      <c r="Q3489" s="31" t="s">
        <v>8608</v>
      </c>
    </row>
    <row r="3490" spans="1:17" hidden="1" x14ac:dyDescent="0.2">
      <c r="A3490" s="31" t="s">
        <v>15592</v>
      </c>
      <c r="B3490" s="31" t="s">
        <v>15593</v>
      </c>
      <c r="C3490" s="31" t="s">
        <v>15594</v>
      </c>
      <c r="D3490" s="31"/>
      <c r="E3490" s="31" t="s">
        <v>15136</v>
      </c>
      <c r="F3490" s="31"/>
      <c r="G3490" s="47">
        <v>60</v>
      </c>
      <c r="H3490" s="33">
        <v>0</v>
      </c>
      <c r="I3490" s="31" t="s">
        <v>9470</v>
      </c>
      <c r="J3490" s="31" t="s">
        <v>9471</v>
      </c>
      <c r="K3490" s="31" t="s">
        <v>5164</v>
      </c>
      <c r="L3490" s="31" t="s">
        <v>5278</v>
      </c>
      <c r="M3490" s="31" t="s">
        <v>9215</v>
      </c>
      <c r="N3490" s="31" t="s">
        <v>15595</v>
      </c>
      <c r="O3490" s="31" t="s">
        <v>14125</v>
      </c>
      <c r="P3490" s="31" t="s">
        <v>14121</v>
      </c>
      <c r="Q3490" s="31" t="s">
        <v>5168</v>
      </c>
    </row>
    <row r="3491" spans="1:17" hidden="1" x14ac:dyDescent="0.2">
      <c r="A3491" s="31" t="s">
        <v>15596</v>
      </c>
      <c r="B3491" s="31" t="s">
        <v>15597</v>
      </c>
      <c r="C3491" s="31" t="s">
        <v>15598</v>
      </c>
      <c r="D3491" s="31" t="s">
        <v>3948</v>
      </c>
      <c r="E3491" s="31" t="s">
        <v>14144</v>
      </c>
      <c r="F3491" s="31"/>
      <c r="G3491" s="47">
        <v>60</v>
      </c>
      <c r="H3491" s="33">
        <v>0</v>
      </c>
      <c r="I3491" s="31" t="s">
        <v>9470</v>
      </c>
      <c r="J3491" s="31" t="s">
        <v>9471</v>
      </c>
      <c r="K3491" s="31" t="s">
        <v>5164</v>
      </c>
      <c r="L3491" s="31" t="s">
        <v>5278</v>
      </c>
      <c r="M3491" s="31" t="s">
        <v>15495</v>
      </c>
      <c r="N3491" s="31"/>
      <c r="O3491" s="31" t="s">
        <v>14125</v>
      </c>
      <c r="P3491" s="31" t="s">
        <v>14121</v>
      </c>
      <c r="Q3491" s="31" t="s">
        <v>8608</v>
      </c>
    </row>
    <row r="3492" spans="1:17" hidden="1" x14ac:dyDescent="0.2">
      <c r="A3492" s="31" t="s">
        <v>15599</v>
      </c>
      <c r="B3492" s="31" t="s">
        <v>15600</v>
      </c>
      <c r="C3492" s="31" t="s">
        <v>15601</v>
      </c>
      <c r="D3492" s="31"/>
      <c r="E3492" s="31" t="s">
        <v>15136</v>
      </c>
      <c r="F3492" s="31"/>
      <c r="G3492" s="47">
        <v>60</v>
      </c>
      <c r="H3492" s="33">
        <v>0</v>
      </c>
      <c r="I3492" s="31" t="s">
        <v>5288</v>
      </c>
      <c r="J3492" s="31" t="s">
        <v>5289</v>
      </c>
      <c r="K3492" s="31" t="s">
        <v>5164</v>
      </c>
      <c r="L3492" s="31" t="s">
        <v>5278</v>
      </c>
      <c r="M3492" s="31" t="s">
        <v>15483</v>
      </c>
      <c r="N3492" s="31" t="s">
        <v>15602</v>
      </c>
      <c r="O3492" s="31" t="s">
        <v>14125</v>
      </c>
      <c r="P3492" s="31" t="s">
        <v>14121</v>
      </c>
      <c r="Q3492" s="31" t="s">
        <v>5168</v>
      </c>
    </row>
    <row r="3493" spans="1:17" hidden="1" x14ac:dyDescent="0.2">
      <c r="A3493" s="31" t="s">
        <v>15603</v>
      </c>
      <c r="B3493" s="31" t="s">
        <v>15604</v>
      </c>
      <c r="C3493" s="31" t="s">
        <v>15605</v>
      </c>
      <c r="D3493" s="31"/>
      <c r="E3493" s="31" t="s">
        <v>15136</v>
      </c>
      <c r="F3493" s="31"/>
      <c r="G3493" s="47">
        <v>60</v>
      </c>
      <c r="H3493" s="33">
        <v>0</v>
      </c>
      <c r="I3493" s="31" t="s">
        <v>5288</v>
      </c>
      <c r="J3493" s="31" t="s">
        <v>5289</v>
      </c>
      <c r="K3493" s="31" t="s">
        <v>5164</v>
      </c>
      <c r="L3493" s="31" t="s">
        <v>5278</v>
      </c>
      <c r="M3493" s="31" t="s">
        <v>11318</v>
      </c>
      <c r="N3493" s="31" t="s">
        <v>15606</v>
      </c>
      <c r="O3493" s="31" t="s">
        <v>14125</v>
      </c>
      <c r="P3493" s="31" t="s">
        <v>14121</v>
      </c>
      <c r="Q3493" s="31" t="s">
        <v>5168</v>
      </c>
    </row>
    <row r="3494" spans="1:17" hidden="1" x14ac:dyDescent="0.2">
      <c r="A3494" s="31" t="s">
        <v>15607</v>
      </c>
      <c r="B3494" s="31" t="s">
        <v>15608</v>
      </c>
      <c r="C3494" s="31" t="s">
        <v>15609</v>
      </c>
      <c r="D3494" s="31"/>
      <c r="E3494" s="31" t="s">
        <v>15136</v>
      </c>
      <c r="F3494" s="31"/>
      <c r="G3494" s="47">
        <v>60</v>
      </c>
      <c r="H3494" s="33">
        <v>0</v>
      </c>
      <c r="I3494" s="31" t="s">
        <v>5288</v>
      </c>
      <c r="J3494" s="31" t="s">
        <v>5289</v>
      </c>
      <c r="K3494" s="31" t="s">
        <v>5164</v>
      </c>
      <c r="L3494" s="31" t="s">
        <v>5278</v>
      </c>
      <c r="M3494" s="31" t="s">
        <v>5663</v>
      </c>
      <c r="N3494" s="31" t="s">
        <v>6578</v>
      </c>
      <c r="O3494" s="31" t="s">
        <v>14125</v>
      </c>
      <c r="P3494" s="31" t="s">
        <v>14121</v>
      </c>
      <c r="Q3494" s="31" t="s">
        <v>5168</v>
      </c>
    </row>
    <row r="3495" spans="1:17" hidden="1" x14ac:dyDescent="0.2">
      <c r="A3495" s="31" t="s">
        <v>15610</v>
      </c>
      <c r="B3495" s="31" t="s">
        <v>15611</v>
      </c>
      <c r="C3495" s="31" t="s">
        <v>15612</v>
      </c>
      <c r="D3495" s="31"/>
      <c r="E3495" s="31" t="s">
        <v>15136</v>
      </c>
      <c r="F3495" s="31"/>
      <c r="G3495" s="47">
        <v>60</v>
      </c>
      <c r="H3495" s="33">
        <v>0</v>
      </c>
      <c r="I3495" s="31" t="s">
        <v>5288</v>
      </c>
      <c r="J3495" s="31" t="s">
        <v>5289</v>
      </c>
      <c r="K3495" s="31" t="s">
        <v>5164</v>
      </c>
      <c r="L3495" s="31" t="s">
        <v>5278</v>
      </c>
      <c r="M3495" s="31" t="s">
        <v>15440</v>
      </c>
      <c r="N3495" s="31"/>
      <c r="O3495" s="31" t="s">
        <v>14125</v>
      </c>
      <c r="P3495" s="31" t="s">
        <v>14121</v>
      </c>
      <c r="Q3495" s="31" t="s">
        <v>5168</v>
      </c>
    </row>
    <row r="3496" spans="1:17" hidden="1" x14ac:dyDescent="0.2">
      <c r="A3496" s="31" t="s">
        <v>15613</v>
      </c>
      <c r="B3496" s="31" t="s">
        <v>15614</v>
      </c>
      <c r="C3496" s="31" t="s">
        <v>15615</v>
      </c>
      <c r="D3496" s="31"/>
      <c r="E3496" s="31" t="s">
        <v>15136</v>
      </c>
      <c r="F3496" s="31"/>
      <c r="G3496" s="47">
        <v>60</v>
      </c>
      <c r="H3496" s="33">
        <v>0</v>
      </c>
      <c r="I3496" s="31" t="s">
        <v>9470</v>
      </c>
      <c r="J3496" s="31" t="s">
        <v>9471</v>
      </c>
      <c r="K3496" s="31" t="s">
        <v>5164</v>
      </c>
      <c r="L3496" s="31" t="s">
        <v>5278</v>
      </c>
      <c r="M3496" s="31" t="s">
        <v>15503</v>
      </c>
      <c r="N3496" s="31" t="s">
        <v>15616</v>
      </c>
      <c r="O3496" s="31" t="s">
        <v>14125</v>
      </c>
      <c r="P3496" s="31" t="s">
        <v>14121</v>
      </c>
      <c r="Q3496" s="31" t="s">
        <v>5168</v>
      </c>
    </row>
    <row r="3497" spans="1:17" hidden="1" x14ac:dyDescent="0.2">
      <c r="A3497" s="31" t="s">
        <v>15617</v>
      </c>
      <c r="B3497" s="31" t="s">
        <v>15618</v>
      </c>
      <c r="C3497" s="31" t="s">
        <v>15619</v>
      </c>
      <c r="D3497" s="31"/>
      <c r="E3497" s="31" t="s">
        <v>15136</v>
      </c>
      <c r="F3497" s="31"/>
      <c r="G3497" s="47">
        <v>60</v>
      </c>
      <c r="H3497" s="33">
        <v>0</v>
      </c>
      <c r="I3497" s="31" t="s">
        <v>5288</v>
      </c>
      <c r="J3497" s="31" t="s">
        <v>5289</v>
      </c>
      <c r="K3497" s="31" t="s">
        <v>5164</v>
      </c>
      <c r="L3497" s="31" t="s">
        <v>5278</v>
      </c>
      <c r="M3497" s="31" t="s">
        <v>15483</v>
      </c>
      <c r="N3497" s="31" t="s">
        <v>15620</v>
      </c>
      <c r="O3497" s="31" t="s">
        <v>14125</v>
      </c>
      <c r="P3497" s="31" t="s">
        <v>14121</v>
      </c>
      <c r="Q3497" s="31" t="s">
        <v>5168</v>
      </c>
    </row>
    <row r="3498" spans="1:17" hidden="1" x14ac:dyDescent="0.2">
      <c r="A3498" s="31" t="s">
        <v>15621</v>
      </c>
      <c r="B3498" s="31" t="s">
        <v>15622</v>
      </c>
      <c r="C3498" s="31" t="s">
        <v>15623</v>
      </c>
      <c r="D3498" s="31"/>
      <c r="E3498" s="31" t="s">
        <v>15136</v>
      </c>
      <c r="F3498" s="31" t="s">
        <v>3948</v>
      </c>
      <c r="G3498" s="47">
        <v>60</v>
      </c>
      <c r="H3498" s="33">
        <v>0</v>
      </c>
      <c r="I3498" s="31" t="s">
        <v>5288</v>
      </c>
      <c r="J3498" s="31" t="s">
        <v>5289</v>
      </c>
      <c r="K3498" s="31" t="s">
        <v>5164</v>
      </c>
      <c r="L3498" s="31" t="s">
        <v>5278</v>
      </c>
      <c r="M3498" s="31" t="s">
        <v>15440</v>
      </c>
      <c r="N3498" s="31"/>
      <c r="O3498" s="31" t="s">
        <v>14125</v>
      </c>
      <c r="P3498" s="31" t="s">
        <v>14121</v>
      </c>
      <c r="Q3498" s="31" t="s">
        <v>5168</v>
      </c>
    </row>
    <row r="3499" spans="1:17" hidden="1" x14ac:dyDescent="0.2">
      <c r="A3499" s="31" t="s">
        <v>15624</v>
      </c>
      <c r="B3499" s="31" t="s">
        <v>15625</v>
      </c>
      <c r="C3499" s="31" t="s">
        <v>15626</v>
      </c>
      <c r="D3499" s="31"/>
      <c r="E3499" s="31" t="s">
        <v>15136</v>
      </c>
      <c r="F3499" s="31"/>
      <c r="G3499" s="47">
        <v>60</v>
      </c>
      <c r="H3499" s="33">
        <v>0</v>
      </c>
      <c r="I3499" s="31" t="s">
        <v>5288</v>
      </c>
      <c r="J3499" s="31" t="s">
        <v>5289</v>
      </c>
      <c r="K3499" s="31" t="s">
        <v>5164</v>
      </c>
      <c r="L3499" s="31" t="s">
        <v>5278</v>
      </c>
      <c r="M3499" s="31" t="s">
        <v>11318</v>
      </c>
      <c r="N3499" s="31" t="s">
        <v>15627</v>
      </c>
      <c r="O3499" s="31" t="s">
        <v>14125</v>
      </c>
      <c r="P3499" s="31" t="s">
        <v>14121</v>
      </c>
      <c r="Q3499" s="31" t="s">
        <v>5168</v>
      </c>
    </row>
    <row r="3500" spans="1:17" hidden="1" x14ac:dyDescent="0.2">
      <c r="A3500" s="31" t="s">
        <v>15628</v>
      </c>
      <c r="B3500" s="31" t="s">
        <v>15629</v>
      </c>
      <c r="C3500" s="31" t="s">
        <v>15630</v>
      </c>
      <c r="D3500" s="31" t="s">
        <v>3948</v>
      </c>
      <c r="E3500" s="31" t="s">
        <v>14144</v>
      </c>
      <c r="F3500" s="31"/>
      <c r="G3500" s="47">
        <v>60</v>
      </c>
      <c r="H3500" s="33">
        <v>0</v>
      </c>
      <c r="I3500" s="31" t="s">
        <v>5288</v>
      </c>
      <c r="J3500" s="31" t="s">
        <v>5289</v>
      </c>
      <c r="K3500" s="31" t="s">
        <v>5164</v>
      </c>
      <c r="L3500" s="31" t="s">
        <v>5278</v>
      </c>
      <c r="M3500" s="31" t="s">
        <v>5754</v>
      </c>
      <c r="N3500" s="31"/>
      <c r="O3500" s="31" t="s">
        <v>14125</v>
      </c>
      <c r="P3500" s="31" t="s">
        <v>14121</v>
      </c>
      <c r="Q3500" s="31" t="s">
        <v>8608</v>
      </c>
    </row>
    <row r="3501" spans="1:17" hidden="1" x14ac:dyDescent="0.2">
      <c r="A3501" s="31" t="s">
        <v>15631</v>
      </c>
      <c r="B3501" s="31" t="s">
        <v>15632</v>
      </c>
      <c r="C3501" s="31" t="s">
        <v>15633</v>
      </c>
      <c r="D3501" s="31"/>
      <c r="E3501" s="31" t="s">
        <v>14123</v>
      </c>
      <c r="F3501" s="31" t="s">
        <v>3948</v>
      </c>
      <c r="G3501" s="47">
        <v>60</v>
      </c>
      <c r="H3501" s="33">
        <v>0</v>
      </c>
      <c r="I3501" s="31" t="s">
        <v>5179</v>
      </c>
      <c r="J3501" s="31" t="s">
        <v>5180</v>
      </c>
      <c r="K3501" s="31" t="s">
        <v>5164</v>
      </c>
      <c r="L3501" s="31" t="s">
        <v>5165</v>
      </c>
      <c r="M3501" s="31" t="s">
        <v>5361</v>
      </c>
      <c r="N3501" s="31"/>
      <c r="O3501" s="31" t="s">
        <v>14125</v>
      </c>
      <c r="P3501" s="31" t="s">
        <v>14121</v>
      </c>
      <c r="Q3501" s="31" t="s">
        <v>5168</v>
      </c>
    </row>
    <row r="3502" spans="1:17" hidden="1" x14ac:dyDescent="0.2">
      <c r="A3502" s="31" t="s">
        <v>15634</v>
      </c>
      <c r="B3502" s="31" t="s">
        <v>15635</v>
      </c>
      <c r="C3502" s="31" t="s">
        <v>15636</v>
      </c>
      <c r="D3502" s="31"/>
      <c r="E3502" s="31" t="s">
        <v>14123</v>
      </c>
      <c r="F3502" s="31" t="s">
        <v>3948</v>
      </c>
      <c r="G3502" s="47">
        <v>60</v>
      </c>
      <c r="H3502" s="33">
        <v>0</v>
      </c>
      <c r="I3502" s="31" t="s">
        <v>5179</v>
      </c>
      <c r="J3502" s="31" t="s">
        <v>5180</v>
      </c>
      <c r="K3502" s="31" t="s">
        <v>5164</v>
      </c>
      <c r="L3502" s="31" t="s">
        <v>5165</v>
      </c>
      <c r="M3502" s="31" t="s">
        <v>5361</v>
      </c>
      <c r="N3502" s="31"/>
      <c r="O3502" s="31" t="s">
        <v>14125</v>
      </c>
      <c r="P3502" s="31" t="s">
        <v>14121</v>
      </c>
      <c r="Q3502" s="31" t="s">
        <v>5168</v>
      </c>
    </row>
    <row r="3503" spans="1:17" hidden="1" x14ac:dyDescent="0.2">
      <c r="A3503" s="31" t="s">
        <v>15637</v>
      </c>
      <c r="B3503" s="31" t="s">
        <v>15638</v>
      </c>
      <c r="C3503" s="31" t="s">
        <v>15639</v>
      </c>
      <c r="D3503" s="31"/>
      <c r="E3503" s="31" t="s">
        <v>14123</v>
      </c>
      <c r="F3503" s="31" t="s">
        <v>3948</v>
      </c>
      <c r="G3503" s="47">
        <v>60</v>
      </c>
      <c r="H3503" s="33">
        <v>0</v>
      </c>
      <c r="I3503" s="31" t="s">
        <v>5252</v>
      </c>
      <c r="J3503" s="31" t="s">
        <v>5253</v>
      </c>
      <c r="K3503" s="31" t="s">
        <v>5164</v>
      </c>
      <c r="L3503" s="31" t="s">
        <v>5165</v>
      </c>
      <c r="M3503" s="31" t="s">
        <v>6963</v>
      </c>
      <c r="N3503" s="31"/>
      <c r="O3503" s="31" t="s">
        <v>14125</v>
      </c>
      <c r="P3503" s="31" t="s">
        <v>14121</v>
      </c>
      <c r="Q3503" s="31" t="s">
        <v>5168</v>
      </c>
    </row>
    <row r="3504" spans="1:17" hidden="1" x14ac:dyDescent="0.2">
      <c r="A3504" s="31" t="s">
        <v>15640</v>
      </c>
      <c r="B3504" s="31" t="s">
        <v>15641</v>
      </c>
      <c r="C3504" s="31" t="s">
        <v>15642</v>
      </c>
      <c r="D3504" s="31" t="s">
        <v>3948</v>
      </c>
      <c r="E3504" s="31" t="s">
        <v>14144</v>
      </c>
      <c r="F3504" s="31"/>
      <c r="G3504" s="47">
        <v>60</v>
      </c>
      <c r="H3504" s="33">
        <v>0</v>
      </c>
      <c r="I3504" s="31" t="s">
        <v>9470</v>
      </c>
      <c r="J3504" s="31" t="s">
        <v>9471</v>
      </c>
      <c r="K3504" s="31" t="s">
        <v>5164</v>
      </c>
      <c r="L3504" s="31" t="s">
        <v>5278</v>
      </c>
      <c r="M3504" s="31" t="s">
        <v>5832</v>
      </c>
      <c r="N3504" s="31"/>
      <c r="O3504" s="31" t="s">
        <v>14125</v>
      </c>
      <c r="P3504" s="31" t="s">
        <v>14121</v>
      </c>
      <c r="Q3504" s="31" t="s">
        <v>8608</v>
      </c>
    </row>
    <row r="3505" spans="1:17" hidden="1" x14ac:dyDescent="0.2">
      <c r="A3505" s="31" t="s">
        <v>15643</v>
      </c>
      <c r="B3505" s="31" t="s">
        <v>15644</v>
      </c>
      <c r="C3505" s="31" t="s">
        <v>15645</v>
      </c>
      <c r="D3505" s="31" t="s">
        <v>3948</v>
      </c>
      <c r="E3505" s="31" t="s">
        <v>14144</v>
      </c>
      <c r="F3505" s="31"/>
      <c r="G3505" s="47">
        <v>60</v>
      </c>
      <c r="H3505" s="33">
        <v>0</v>
      </c>
      <c r="I3505" s="31" t="s">
        <v>5288</v>
      </c>
      <c r="J3505" s="31" t="s">
        <v>5289</v>
      </c>
      <c r="K3505" s="31" t="s">
        <v>5164</v>
      </c>
      <c r="L3505" s="31" t="s">
        <v>5278</v>
      </c>
      <c r="M3505" s="31" t="s">
        <v>14104</v>
      </c>
      <c r="N3505" s="31"/>
      <c r="O3505" s="31" t="s">
        <v>14125</v>
      </c>
      <c r="P3505" s="31" t="s">
        <v>14121</v>
      </c>
      <c r="Q3505" s="31" t="s">
        <v>8608</v>
      </c>
    </row>
    <row r="3506" spans="1:17" hidden="1" x14ac:dyDescent="0.2">
      <c r="A3506" s="31" t="s">
        <v>15646</v>
      </c>
      <c r="B3506" s="31" t="s">
        <v>15647</v>
      </c>
      <c r="C3506" s="31" t="s">
        <v>15648</v>
      </c>
      <c r="D3506" s="31" t="s">
        <v>3948</v>
      </c>
      <c r="E3506" s="31" t="s">
        <v>14144</v>
      </c>
      <c r="F3506" s="31"/>
      <c r="G3506" s="47">
        <v>60</v>
      </c>
      <c r="H3506" s="33">
        <v>0</v>
      </c>
      <c r="I3506" s="31" t="s">
        <v>5288</v>
      </c>
      <c r="J3506" s="31" t="s">
        <v>5289</v>
      </c>
      <c r="K3506" s="31" t="s">
        <v>5164</v>
      </c>
      <c r="L3506" s="31" t="s">
        <v>5278</v>
      </c>
      <c r="M3506" s="31" t="s">
        <v>15483</v>
      </c>
      <c r="N3506" s="31"/>
      <c r="O3506" s="31" t="s">
        <v>14125</v>
      </c>
      <c r="P3506" s="31" t="s">
        <v>14121</v>
      </c>
      <c r="Q3506" s="31" t="s">
        <v>8608</v>
      </c>
    </row>
    <row r="3507" spans="1:17" hidden="1" x14ac:dyDescent="0.2">
      <c r="A3507" s="31" t="s">
        <v>15649</v>
      </c>
      <c r="B3507" s="31" t="s">
        <v>15650</v>
      </c>
      <c r="C3507" s="31" t="s">
        <v>15651</v>
      </c>
      <c r="D3507" s="31"/>
      <c r="E3507" s="31" t="s">
        <v>14123</v>
      </c>
      <c r="F3507" s="31" t="s">
        <v>3948</v>
      </c>
      <c r="G3507" s="47">
        <v>60</v>
      </c>
      <c r="H3507" s="33">
        <v>0</v>
      </c>
      <c r="I3507" s="31" t="s">
        <v>5172</v>
      </c>
      <c r="J3507" s="31" t="s">
        <v>5173</v>
      </c>
      <c r="K3507" s="31" t="s">
        <v>5164</v>
      </c>
      <c r="L3507" s="31" t="s">
        <v>5165</v>
      </c>
      <c r="M3507" s="31" t="s">
        <v>6835</v>
      </c>
      <c r="N3507" s="31" t="s">
        <v>15652</v>
      </c>
      <c r="O3507" s="31" t="s">
        <v>14125</v>
      </c>
      <c r="P3507" s="31" t="s">
        <v>14121</v>
      </c>
      <c r="Q3507" s="31" t="s">
        <v>5168</v>
      </c>
    </row>
    <row r="3508" spans="1:17" hidden="1" x14ac:dyDescent="0.2">
      <c r="A3508" s="31" t="s">
        <v>15653</v>
      </c>
      <c r="B3508" s="31" t="s">
        <v>15654</v>
      </c>
      <c r="C3508" s="31" t="s">
        <v>15655</v>
      </c>
      <c r="D3508" s="31" t="s">
        <v>3948</v>
      </c>
      <c r="E3508" s="31" t="s">
        <v>14144</v>
      </c>
      <c r="F3508" s="31"/>
      <c r="G3508" s="47">
        <v>60</v>
      </c>
      <c r="H3508" s="33">
        <v>0</v>
      </c>
      <c r="I3508" s="31" t="s">
        <v>9470</v>
      </c>
      <c r="J3508" s="31" t="s">
        <v>9471</v>
      </c>
      <c r="K3508" s="31" t="s">
        <v>5164</v>
      </c>
      <c r="L3508" s="31" t="s">
        <v>5278</v>
      </c>
      <c r="M3508" s="31" t="s">
        <v>15503</v>
      </c>
      <c r="N3508" s="31"/>
      <c r="O3508" s="31" t="s">
        <v>14125</v>
      </c>
      <c r="P3508" s="31" t="s">
        <v>14121</v>
      </c>
      <c r="Q3508" s="31" t="s">
        <v>8608</v>
      </c>
    </row>
    <row r="3509" spans="1:17" hidden="1" x14ac:dyDescent="0.2">
      <c r="A3509" s="31" t="s">
        <v>15656</v>
      </c>
      <c r="B3509" s="31" t="s">
        <v>15657</v>
      </c>
      <c r="C3509" s="31" t="s">
        <v>15658</v>
      </c>
      <c r="D3509" s="31"/>
      <c r="E3509" s="31" t="s">
        <v>15136</v>
      </c>
      <c r="F3509" s="31" t="s">
        <v>3948</v>
      </c>
      <c r="G3509" s="47">
        <v>60</v>
      </c>
      <c r="H3509" s="33">
        <v>0</v>
      </c>
      <c r="I3509" s="31" t="s">
        <v>5288</v>
      </c>
      <c r="J3509" s="31" t="s">
        <v>5289</v>
      </c>
      <c r="K3509" s="31" t="s">
        <v>5164</v>
      </c>
      <c r="L3509" s="31" t="s">
        <v>5278</v>
      </c>
      <c r="M3509" s="31" t="s">
        <v>15440</v>
      </c>
      <c r="N3509" s="31"/>
      <c r="O3509" s="31" t="s">
        <v>14125</v>
      </c>
      <c r="P3509" s="31" t="s">
        <v>14121</v>
      </c>
      <c r="Q3509" s="31" t="s">
        <v>5168</v>
      </c>
    </row>
    <row r="3510" spans="1:17" hidden="1" x14ac:dyDescent="0.2">
      <c r="A3510" s="31" t="s">
        <v>15659</v>
      </c>
      <c r="B3510" s="31" t="s">
        <v>15660</v>
      </c>
      <c r="C3510" s="31" t="s">
        <v>15661</v>
      </c>
      <c r="D3510" s="31" t="s">
        <v>3948</v>
      </c>
      <c r="E3510" s="31" t="s">
        <v>14144</v>
      </c>
      <c r="F3510" s="31"/>
      <c r="G3510" s="47">
        <v>60</v>
      </c>
      <c r="H3510" s="33">
        <v>0</v>
      </c>
      <c r="I3510" s="31" t="s">
        <v>5276</v>
      </c>
      <c r="J3510" s="31" t="s">
        <v>5277</v>
      </c>
      <c r="K3510" s="31" t="s">
        <v>5164</v>
      </c>
      <c r="L3510" s="31" t="s">
        <v>5278</v>
      </c>
      <c r="M3510" s="31" t="s">
        <v>9485</v>
      </c>
      <c r="N3510" s="31"/>
      <c r="O3510" s="31" t="s">
        <v>14125</v>
      </c>
      <c r="P3510" s="31" t="s">
        <v>14121</v>
      </c>
      <c r="Q3510" s="31" t="s">
        <v>8608</v>
      </c>
    </row>
    <row r="3511" spans="1:17" hidden="1" x14ac:dyDescent="0.2">
      <c r="A3511" s="31" t="s">
        <v>15662</v>
      </c>
      <c r="B3511" s="31" t="s">
        <v>15663</v>
      </c>
      <c r="C3511" s="31" t="s">
        <v>15664</v>
      </c>
      <c r="D3511" s="31"/>
      <c r="E3511" s="31" t="s">
        <v>15136</v>
      </c>
      <c r="F3511" s="31"/>
      <c r="G3511" s="47">
        <v>60</v>
      </c>
      <c r="H3511" s="33">
        <v>0</v>
      </c>
      <c r="I3511" s="31" t="s">
        <v>5288</v>
      </c>
      <c r="J3511" s="31" t="s">
        <v>5289</v>
      </c>
      <c r="K3511" s="31" t="s">
        <v>5164</v>
      </c>
      <c r="L3511" s="31" t="s">
        <v>5278</v>
      </c>
      <c r="M3511" s="31" t="s">
        <v>5673</v>
      </c>
      <c r="N3511" s="31"/>
      <c r="O3511" s="31" t="s">
        <v>14125</v>
      </c>
      <c r="P3511" s="31" t="s">
        <v>14121</v>
      </c>
      <c r="Q3511" s="31" t="s">
        <v>5168</v>
      </c>
    </row>
    <row r="3512" spans="1:17" hidden="1" x14ac:dyDescent="0.2">
      <c r="A3512" s="31" t="s">
        <v>15665</v>
      </c>
      <c r="B3512" s="31" t="s">
        <v>15666</v>
      </c>
      <c r="C3512" s="31" t="s">
        <v>15667</v>
      </c>
      <c r="D3512" s="31" t="s">
        <v>3948</v>
      </c>
      <c r="E3512" s="31" t="s">
        <v>14144</v>
      </c>
      <c r="F3512" s="31"/>
      <c r="G3512" s="47">
        <v>60</v>
      </c>
      <c r="H3512" s="33">
        <v>0</v>
      </c>
      <c r="I3512" s="31" t="s">
        <v>5276</v>
      </c>
      <c r="J3512" s="31" t="s">
        <v>5277</v>
      </c>
      <c r="K3512" s="31" t="s">
        <v>5164</v>
      </c>
      <c r="L3512" s="31" t="s">
        <v>5278</v>
      </c>
      <c r="M3512" s="31" t="s">
        <v>11041</v>
      </c>
      <c r="N3512" s="31"/>
      <c r="O3512" s="31" t="s">
        <v>14125</v>
      </c>
      <c r="P3512" s="31" t="s">
        <v>14121</v>
      </c>
      <c r="Q3512" s="31" t="s">
        <v>8608</v>
      </c>
    </row>
    <row r="3513" spans="1:17" hidden="1" x14ac:dyDescent="0.2">
      <c r="A3513" s="31" t="s">
        <v>15668</v>
      </c>
      <c r="B3513" s="31" t="s">
        <v>15669</v>
      </c>
      <c r="C3513" s="31" t="s">
        <v>15670</v>
      </c>
      <c r="D3513" s="31"/>
      <c r="E3513" s="31" t="s">
        <v>15136</v>
      </c>
      <c r="F3513" s="31"/>
      <c r="G3513" s="47">
        <v>60</v>
      </c>
      <c r="H3513" s="33">
        <v>0</v>
      </c>
      <c r="I3513" s="31" t="s">
        <v>5276</v>
      </c>
      <c r="J3513" s="31" t="s">
        <v>5277</v>
      </c>
      <c r="K3513" s="31" t="s">
        <v>5164</v>
      </c>
      <c r="L3513" s="31" t="s">
        <v>5278</v>
      </c>
      <c r="M3513" s="31" t="s">
        <v>9485</v>
      </c>
      <c r="N3513" s="31" t="s">
        <v>15671</v>
      </c>
      <c r="O3513" s="31" t="s">
        <v>14125</v>
      </c>
      <c r="P3513" s="31" t="s">
        <v>14121</v>
      </c>
      <c r="Q3513" s="31" t="s">
        <v>5168</v>
      </c>
    </row>
    <row r="3514" spans="1:17" hidden="1" x14ac:dyDescent="0.2">
      <c r="A3514" s="31" t="s">
        <v>15672</v>
      </c>
      <c r="B3514" s="31" t="s">
        <v>15673</v>
      </c>
      <c r="C3514" s="31" t="s">
        <v>15674</v>
      </c>
      <c r="D3514" s="31"/>
      <c r="E3514" s="31" t="s">
        <v>15136</v>
      </c>
      <c r="F3514" s="31"/>
      <c r="G3514" s="47">
        <v>60</v>
      </c>
      <c r="H3514" s="33">
        <v>0</v>
      </c>
      <c r="I3514" s="31" t="s">
        <v>5276</v>
      </c>
      <c r="J3514" s="31" t="s">
        <v>5277</v>
      </c>
      <c r="K3514" s="31" t="s">
        <v>5164</v>
      </c>
      <c r="L3514" s="31" t="s">
        <v>5278</v>
      </c>
      <c r="M3514" s="31" t="s">
        <v>11041</v>
      </c>
      <c r="N3514" s="31" t="s">
        <v>15675</v>
      </c>
      <c r="O3514" s="31" t="s">
        <v>14125</v>
      </c>
      <c r="P3514" s="31" t="s">
        <v>14121</v>
      </c>
      <c r="Q3514" s="31" t="s">
        <v>5168</v>
      </c>
    </row>
    <row r="3515" spans="1:17" hidden="1" x14ac:dyDescent="0.2">
      <c r="A3515" s="31" t="s">
        <v>15676</v>
      </c>
      <c r="B3515" s="31" t="s">
        <v>15677</v>
      </c>
      <c r="C3515" s="31" t="s">
        <v>15678</v>
      </c>
      <c r="D3515" s="31"/>
      <c r="E3515" s="31" t="s">
        <v>15136</v>
      </c>
      <c r="F3515" s="31"/>
      <c r="G3515" s="47">
        <v>60</v>
      </c>
      <c r="H3515" s="33">
        <v>0</v>
      </c>
      <c r="I3515" s="31" t="s">
        <v>5276</v>
      </c>
      <c r="J3515" s="31" t="s">
        <v>5277</v>
      </c>
      <c r="K3515" s="31" t="s">
        <v>5164</v>
      </c>
      <c r="L3515" s="31" t="s">
        <v>5278</v>
      </c>
      <c r="M3515" s="31" t="s">
        <v>9485</v>
      </c>
      <c r="N3515" s="31" t="s">
        <v>15679</v>
      </c>
      <c r="O3515" s="31" t="s">
        <v>14125</v>
      </c>
      <c r="P3515" s="31" t="s">
        <v>14121</v>
      </c>
      <c r="Q3515" s="31" t="s">
        <v>5168</v>
      </c>
    </row>
    <row r="3516" spans="1:17" hidden="1" x14ac:dyDescent="0.2">
      <c r="A3516" s="31" t="s">
        <v>15680</v>
      </c>
      <c r="B3516" s="31" t="s">
        <v>15681</v>
      </c>
      <c r="C3516" s="31" t="s">
        <v>15682</v>
      </c>
      <c r="D3516" s="31"/>
      <c r="E3516" s="31" t="s">
        <v>15136</v>
      </c>
      <c r="F3516" s="31" t="s">
        <v>3948</v>
      </c>
      <c r="G3516" s="47">
        <v>60</v>
      </c>
      <c r="H3516" s="33">
        <v>0</v>
      </c>
      <c r="I3516" s="31" t="s">
        <v>5288</v>
      </c>
      <c r="J3516" s="31" t="s">
        <v>5289</v>
      </c>
      <c r="K3516" s="31" t="s">
        <v>5164</v>
      </c>
      <c r="L3516" s="31" t="s">
        <v>5278</v>
      </c>
      <c r="M3516" s="31" t="s">
        <v>5673</v>
      </c>
      <c r="N3516" s="31"/>
      <c r="O3516" s="31" t="s">
        <v>14125</v>
      </c>
      <c r="P3516" s="31" t="s">
        <v>14121</v>
      </c>
      <c r="Q3516" s="31" t="s">
        <v>5168</v>
      </c>
    </row>
    <row r="3517" spans="1:17" hidden="1" x14ac:dyDescent="0.2">
      <c r="A3517" s="31" t="s">
        <v>15683</v>
      </c>
      <c r="B3517" s="31" t="s">
        <v>15684</v>
      </c>
      <c r="C3517" s="31" t="s">
        <v>15685</v>
      </c>
      <c r="D3517" s="31" t="s">
        <v>3948</v>
      </c>
      <c r="E3517" s="31" t="s">
        <v>14144</v>
      </c>
      <c r="F3517" s="31"/>
      <c r="G3517" s="47">
        <v>60</v>
      </c>
      <c r="H3517" s="33">
        <v>0</v>
      </c>
      <c r="I3517" s="31" t="s">
        <v>9470</v>
      </c>
      <c r="J3517" s="31" t="s">
        <v>9471</v>
      </c>
      <c r="K3517" s="31" t="s">
        <v>5164</v>
      </c>
      <c r="L3517" s="31" t="s">
        <v>5278</v>
      </c>
      <c r="M3517" s="31" t="s">
        <v>6466</v>
      </c>
      <c r="N3517" s="31"/>
      <c r="O3517" s="31" t="s">
        <v>14125</v>
      </c>
      <c r="P3517" s="31" t="s">
        <v>14121</v>
      </c>
      <c r="Q3517" s="31" t="s">
        <v>8608</v>
      </c>
    </row>
    <row r="3518" spans="1:17" hidden="1" x14ac:dyDescent="0.2">
      <c r="A3518" s="31" t="s">
        <v>15686</v>
      </c>
      <c r="B3518" s="31" t="s">
        <v>15687</v>
      </c>
      <c r="C3518" s="31" t="s">
        <v>15688</v>
      </c>
      <c r="D3518" s="31"/>
      <c r="E3518" s="31" t="s">
        <v>15136</v>
      </c>
      <c r="F3518" s="31"/>
      <c r="G3518" s="47">
        <v>60</v>
      </c>
      <c r="H3518" s="33">
        <v>0</v>
      </c>
      <c r="I3518" s="31" t="s">
        <v>5276</v>
      </c>
      <c r="J3518" s="31" t="s">
        <v>5277</v>
      </c>
      <c r="K3518" s="31" t="s">
        <v>5164</v>
      </c>
      <c r="L3518" s="31" t="s">
        <v>5278</v>
      </c>
      <c r="M3518" s="31" t="s">
        <v>5354</v>
      </c>
      <c r="N3518" s="31"/>
      <c r="O3518" s="31" t="s">
        <v>14125</v>
      </c>
      <c r="P3518" s="31" t="s">
        <v>14121</v>
      </c>
      <c r="Q3518" s="31" t="s">
        <v>5168</v>
      </c>
    </row>
    <row r="3519" spans="1:17" hidden="1" x14ac:dyDescent="0.2">
      <c r="A3519" s="31" t="s">
        <v>15689</v>
      </c>
      <c r="B3519" s="31" t="s">
        <v>15690</v>
      </c>
      <c r="C3519" s="31" t="s">
        <v>15691</v>
      </c>
      <c r="D3519" s="31"/>
      <c r="E3519" s="31" t="s">
        <v>15136</v>
      </c>
      <c r="F3519" s="31"/>
      <c r="G3519" s="47">
        <v>60</v>
      </c>
      <c r="H3519" s="33">
        <v>0</v>
      </c>
      <c r="I3519" s="31" t="s">
        <v>9470</v>
      </c>
      <c r="J3519" s="31" t="s">
        <v>9471</v>
      </c>
      <c r="K3519" s="31" t="s">
        <v>5164</v>
      </c>
      <c r="L3519" s="31" t="s">
        <v>5278</v>
      </c>
      <c r="M3519" s="31" t="s">
        <v>9215</v>
      </c>
      <c r="N3519" s="31"/>
      <c r="O3519" s="31" t="s">
        <v>14125</v>
      </c>
      <c r="P3519" s="31" t="s">
        <v>14121</v>
      </c>
      <c r="Q3519" s="31" t="s">
        <v>5168</v>
      </c>
    </row>
    <row r="3520" spans="1:17" hidden="1" x14ac:dyDescent="0.2">
      <c r="A3520" s="31" t="s">
        <v>15692</v>
      </c>
      <c r="B3520" s="31" t="s">
        <v>15693</v>
      </c>
      <c r="C3520" s="31" t="s">
        <v>15694</v>
      </c>
      <c r="D3520" s="31"/>
      <c r="E3520" s="31" t="s">
        <v>15136</v>
      </c>
      <c r="F3520" s="31"/>
      <c r="G3520" s="47">
        <v>60</v>
      </c>
      <c r="H3520" s="33">
        <v>0</v>
      </c>
      <c r="I3520" s="31" t="s">
        <v>9470</v>
      </c>
      <c r="J3520" s="31" t="s">
        <v>9471</v>
      </c>
      <c r="K3520" s="31" t="s">
        <v>5164</v>
      </c>
      <c r="L3520" s="31" t="s">
        <v>5278</v>
      </c>
      <c r="M3520" s="31" t="s">
        <v>9215</v>
      </c>
      <c r="N3520" s="31" t="s">
        <v>15595</v>
      </c>
      <c r="O3520" s="31" t="s">
        <v>14125</v>
      </c>
      <c r="P3520" s="31" t="s">
        <v>14121</v>
      </c>
      <c r="Q3520" s="31" t="s">
        <v>5168</v>
      </c>
    </row>
    <row r="3521" spans="1:17" hidden="1" x14ac:dyDescent="0.2">
      <c r="A3521" s="31" t="s">
        <v>15695</v>
      </c>
      <c r="B3521" s="31" t="s">
        <v>15696</v>
      </c>
      <c r="C3521" s="31" t="s">
        <v>15697</v>
      </c>
      <c r="D3521" s="31"/>
      <c r="E3521" s="31" t="s">
        <v>15136</v>
      </c>
      <c r="F3521" s="31"/>
      <c r="G3521" s="47">
        <v>60</v>
      </c>
      <c r="H3521" s="33">
        <v>0</v>
      </c>
      <c r="I3521" s="31" t="s">
        <v>9470</v>
      </c>
      <c r="J3521" s="31" t="s">
        <v>9471</v>
      </c>
      <c r="K3521" s="31" t="s">
        <v>5164</v>
      </c>
      <c r="L3521" s="31" t="s">
        <v>5278</v>
      </c>
      <c r="M3521" s="31" t="s">
        <v>9215</v>
      </c>
      <c r="N3521" s="31"/>
      <c r="O3521" s="31" t="s">
        <v>14125</v>
      </c>
      <c r="P3521" s="31" t="s">
        <v>14121</v>
      </c>
      <c r="Q3521" s="31" t="s">
        <v>5168</v>
      </c>
    </row>
    <row r="3522" spans="1:17" hidden="1" x14ac:dyDescent="0.2">
      <c r="A3522" s="31" t="s">
        <v>15698</v>
      </c>
      <c r="B3522" s="31" t="s">
        <v>15699</v>
      </c>
      <c r="C3522" s="31" t="s">
        <v>15700</v>
      </c>
      <c r="D3522" s="31"/>
      <c r="E3522" s="31" t="s">
        <v>15136</v>
      </c>
      <c r="F3522" s="31"/>
      <c r="G3522" s="47">
        <v>60</v>
      </c>
      <c r="H3522" s="33">
        <v>0</v>
      </c>
      <c r="I3522" s="31" t="s">
        <v>5276</v>
      </c>
      <c r="J3522" s="31" t="s">
        <v>5277</v>
      </c>
      <c r="K3522" s="31" t="s">
        <v>5164</v>
      </c>
      <c r="L3522" s="31" t="s">
        <v>5278</v>
      </c>
      <c r="M3522" s="31" t="s">
        <v>11041</v>
      </c>
      <c r="N3522" s="31" t="s">
        <v>15701</v>
      </c>
      <c r="O3522" s="31" t="s">
        <v>14125</v>
      </c>
      <c r="P3522" s="31" t="s">
        <v>14121</v>
      </c>
      <c r="Q3522" s="31" t="s">
        <v>5168</v>
      </c>
    </row>
    <row r="3523" spans="1:17" hidden="1" x14ac:dyDescent="0.2">
      <c r="A3523" s="31" t="s">
        <v>15702</v>
      </c>
      <c r="B3523" s="31" t="s">
        <v>15703</v>
      </c>
      <c r="C3523" s="31" t="s">
        <v>15704</v>
      </c>
      <c r="D3523" s="31"/>
      <c r="E3523" s="31" t="s">
        <v>14123</v>
      </c>
      <c r="F3523" s="31" t="s">
        <v>3948</v>
      </c>
      <c r="G3523" s="47">
        <v>60</v>
      </c>
      <c r="H3523" s="33">
        <v>0</v>
      </c>
      <c r="I3523" s="31" t="s">
        <v>5252</v>
      </c>
      <c r="J3523" s="31" t="s">
        <v>5253</v>
      </c>
      <c r="K3523" s="31" t="s">
        <v>5164</v>
      </c>
      <c r="L3523" s="31" t="s">
        <v>5165</v>
      </c>
      <c r="M3523" s="31" t="s">
        <v>5254</v>
      </c>
      <c r="N3523" s="31"/>
      <c r="O3523" s="31" t="s">
        <v>14125</v>
      </c>
      <c r="P3523" s="31" t="s">
        <v>14121</v>
      </c>
      <c r="Q3523" s="31" t="s">
        <v>5168</v>
      </c>
    </row>
    <row r="3524" spans="1:17" hidden="1" x14ac:dyDescent="0.2">
      <c r="A3524" s="31" t="s">
        <v>15705</v>
      </c>
      <c r="B3524" s="31" t="s">
        <v>15706</v>
      </c>
      <c r="C3524" s="31" t="s">
        <v>15707</v>
      </c>
      <c r="D3524" s="31" t="s">
        <v>3948</v>
      </c>
      <c r="E3524" s="31" t="s">
        <v>14144</v>
      </c>
      <c r="F3524" s="31"/>
      <c r="G3524" s="47">
        <v>60</v>
      </c>
      <c r="H3524" s="33">
        <v>0</v>
      </c>
      <c r="I3524" s="31" t="s">
        <v>5276</v>
      </c>
      <c r="J3524" s="31" t="s">
        <v>5277</v>
      </c>
      <c r="K3524" s="31" t="s">
        <v>5164</v>
      </c>
      <c r="L3524" s="31" t="s">
        <v>5278</v>
      </c>
      <c r="M3524" s="31" t="s">
        <v>9485</v>
      </c>
      <c r="N3524" s="31"/>
      <c r="O3524" s="31" t="s">
        <v>14125</v>
      </c>
      <c r="P3524" s="31" t="s">
        <v>14121</v>
      </c>
      <c r="Q3524" s="31" t="s">
        <v>8608</v>
      </c>
    </row>
    <row r="3525" spans="1:17" hidden="1" x14ac:dyDescent="0.2">
      <c r="A3525" s="31" t="s">
        <v>15708</v>
      </c>
      <c r="B3525" s="31" t="s">
        <v>15709</v>
      </c>
      <c r="C3525" s="31" t="s">
        <v>15710</v>
      </c>
      <c r="D3525" s="31" t="s">
        <v>3948</v>
      </c>
      <c r="E3525" s="31" t="s">
        <v>14144</v>
      </c>
      <c r="F3525" s="31"/>
      <c r="G3525" s="47">
        <v>60</v>
      </c>
      <c r="H3525" s="33">
        <v>0</v>
      </c>
      <c r="I3525" s="31" t="s">
        <v>5276</v>
      </c>
      <c r="J3525" s="31" t="s">
        <v>5277</v>
      </c>
      <c r="K3525" s="31" t="s">
        <v>5164</v>
      </c>
      <c r="L3525" s="31" t="s">
        <v>5278</v>
      </c>
      <c r="M3525" s="31" t="s">
        <v>9485</v>
      </c>
      <c r="N3525" s="31"/>
      <c r="O3525" s="31" t="s">
        <v>14125</v>
      </c>
      <c r="P3525" s="31" t="s">
        <v>14121</v>
      </c>
      <c r="Q3525" s="31" t="s">
        <v>8608</v>
      </c>
    </row>
    <row r="3526" spans="1:17" hidden="1" x14ac:dyDescent="0.2">
      <c r="A3526" s="31" t="s">
        <v>15711</v>
      </c>
      <c r="B3526" s="31" t="s">
        <v>15712</v>
      </c>
      <c r="C3526" s="31" t="s">
        <v>15713</v>
      </c>
      <c r="D3526" s="31"/>
      <c r="E3526" s="31" t="s">
        <v>14354</v>
      </c>
      <c r="F3526" s="31"/>
      <c r="G3526" s="47">
        <v>60</v>
      </c>
      <c r="H3526" s="33">
        <v>0</v>
      </c>
      <c r="I3526" s="31" t="s">
        <v>5179</v>
      </c>
      <c r="J3526" s="31" t="s">
        <v>5180</v>
      </c>
      <c r="K3526" s="31" t="s">
        <v>5164</v>
      </c>
      <c r="L3526" s="31" t="s">
        <v>5165</v>
      </c>
      <c r="M3526" s="31" t="s">
        <v>5379</v>
      </c>
      <c r="N3526" s="31"/>
      <c r="O3526" s="31" t="s">
        <v>14125</v>
      </c>
      <c r="P3526" s="31" t="s">
        <v>14121</v>
      </c>
      <c r="Q3526" s="31" t="s">
        <v>5168</v>
      </c>
    </row>
    <row r="3527" spans="1:17" hidden="1" x14ac:dyDescent="0.2">
      <c r="A3527" s="31" t="s">
        <v>15714</v>
      </c>
      <c r="B3527" s="31" t="s">
        <v>15715</v>
      </c>
      <c r="C3527" s="31" t="s">
        <v>15716</v>
      </c>
      <c r="D3527" s="31"/>
      <c r="E3527" s="31" t="s">
        <v>14123</v>
      </c>
      <c r="F3527" s="31" t="s">
        <v>3948</v>
      </c>
      <c r="G3527" s="47">
        <v>60</v>
      </c>
      <c r="H3527" s="33">
        <v>0</v>
      </c>
      <c r="I3527" s="31" t="s">
        <v>5218</v>
      </c>
      <c r="J3527" s="31" t="s">
        <v>5219</v>
      </c>
      <c r="K3527" s="31" t="s">
        <v>5164</v>
      </c>
      <c r="L3527" s="31" t="s">
        <v>5165</v>
      </c>
      <c r="M3527" s="31" t="s">
        <v>5262</v>
      </c>
      <c r="N3527" s="31"/>
      <c r="O3527" s="31" t="s">
        <v>14125</v>
      </c>
      <c r="P3527" s="31" t="s">
        <v>14121</v>
      </c>
      <c r="Q3527" s="31" t="s">
        <v>5168</v>
      </c>
    </row>
    <row r="3528" spans="1:17" hidden="1" x14ac:dyDescent="0.2">
      <c r="A3528" s="31" t="s">
        <v>15717</v>
      </c>
      <c r="B3528" s="31" t="s">
        <v>15718</v>
      </c>
      <c r="C3528" s="31" t="s">
        <v>15719</v>
      </c>
      <c r="D3528" s="31" t="s">
        <v>3948</v>
      </c>
      <c r="E3528" s="31" t="s">
        <v>14144</v>
      </c>
      <c r="F3528" s="31"/>
      <c r="G3528" s="47">
        <v>60</v>
      </c>
      <c r="H3528" s="33">
        <v>0</v>
      </c>
      <c r="I3528" s="31" t="s">
        <v>5276</v>
      </c>
      <c r="J3528" s="31" t="s">
        <v>5277</v>
      </c>
      <c r="K3528" s="31" t="s">
        <v>5164</v>
      </c>
      <c r="L3528" s="31" t="s">
        <v>5278</v>
      </c>
      <c r="M3528" s="31" t="s">
        <v>9485</v>
      </c>
      <c r="N3528" s="31"/>
      <c r="O3528" s="31" t="s">
        <v>14125</v>
      </c>
      <c r="P3528" s="31" t="s">
        <v>14121</v>
      </c>
      <c r="Q3528" s="31" t="s">
        <v>8608</v>
      </c>
    </row>
    <row r="3529" spans="1:17" hidden="1" x14ac:dyDescent="0.2">
      <c r="A3529" s="31" t="s">
        <v>15720</v>
      </c>
      <c r="B3529" s="31" t="s">
        <v>15721</v>
      </c>
      <c r="C3529" s="31" t="s">
        <v>15722</v>
      </c>
      <c r="D3529" s="31" t="s">
        <v>3948</v>
      </c>
      <c r="E3529" s="31" t="s">
        <v>14144</v>
      </c>
      <c r="F3529" s="31"/>
      <c r="G3529" s="47">
        <v>60</v>
      </c>
      <c r="H3529" s="33">
        <v>0</v>
      </c>
      <c r="I3529" s="31" t="s">
        <v>5276</v>
      </c>
      <c r="J3529" s="31" t="s">
        <v>5277</v>
      </c>
      <c r="K3529" s="31" t="s">
        <v>5164</v>
      </c>
      <c r="L3529" s="31" t="s">
        <v>5278</v>
      </c>
      <c r="M3529" s="31" t="s">
        <v>5616</v>
      </c>
      <c r="N3529" s="31"/>
      <c r="O3529" s="31" t="s">
        <v>14125</v>
      </c>
      <c r="P3529" s="31" t="s">
        <v>14121</v>
      </c>
      <c r="Q3529" s="31" t="s">
        <v>8608</v>
      </c>
    </row>
    <row r="3530" spans="1:17" hidden="1" x14ac:dyDescent="0.2">
      <c r="A3530" s="31" t="s">
        <v>15723</v>
      </c>
      <c r="B3530" s="31" t="s">
        <v>15724</v>
      </c>
      <c r="C3530" s="31" t="s">
        <v>15725</v>
      </c>
      <c r="D3530" s="31"/>
      <c r="E3530" s="31" t="s">
        <v>15136</v>
      </c>
      <c r="F3530" s="31"/>
      <c r="G3530" s="47">
        <v>60</v>
      </c>
      <c r="H3530" s="33">
        <v>0</v>
      </c>
      <c r="I3530" s="31" t="s">
        <v>5276</v>
      </c>
      <c r="J3530" s="31" t="s">
        <v>5277</v>
      </c>
      <c r="K3530" s="31" t="s">
        <v>5164</v>
      </c>
      <c r="L3530" s="31" t="s">
        <v>5278</v>
      </c>
      <c r="M3530" s="31" t="s">
        <v>5701</v>
      </c>
      <c r="N3530" s="31" t="s">
        <v>8699</v>
      </c>
      <c r="O3530" s="31" t="s">
        <v>14125</v>
      </c>
      <c r="P3530" s="31" t="s">
        <v>14121</v>
      </c>
      <c r="Q3530" s="31" t="s">
        <v>5168</v>
      </c>
    </row>
    <row r="3531" spans="1:17" hidden="1" x14ac:dyDescent="0.2">
      <c r="A3531" s="31" t="s">
        <v>15726</v>
      </c>
      <c r="B3531" s="31" t="s">
        <v>15727</v>
      </c>
      <c r="C3531" s="31" t="s">
        <v>15728</v>
      </c>
      <c r="D3531" s="31" t="s">
        <v>3948</v>
      </c>
      <c r="E3531" s="31" t="s">
        <v>14144</v>
      </c>
      <c r="F3531" s="31"/>
      <c r="G3531" s="47">
        <v>60</v>
      </c>
      <c r="H3531" s="33">
        <v>0</v>
      </c>
      <c r="I3531" s="31" t="s">
        <v>9470</v>
      </c>
      <c r="J3531" s="31" t="s">
        <v>9471</v>
      </c>
      <c r="K3531" s="31" t="s">
        <v>5164</v>
      </c>
      <c r="L3531" s="31" t="s">
        <v>5278</v>
      </c>
      <c r="M3531" s="31" t="s">
        <v>6466</v>
      </c>
      <c r="N3531" s="31"/>
      <c r="O3531" s="31" t="s">
        <v>14125</v>
      </c>
      <c r="P3531" s="31" t="s">
        <v>14121</v>
      </c>
      <c r="Q3531" s="31" t="s">
        <v>8608</v>
      </c>
    </row>
    <row r="3532" spans="1:17" hidden="1" x14ac:dyDescent="0.2">
      <c r="A3532" s="31" t="s">
        <v>15729</v>
      </c>
      <c r="B3532" s="31" t="s">
        <v>15730</v>
      </c>
      <c r="C3532" s="31" t="s">
        <v>15731</v>
      </c>
      <c r="D3532" s="31" t="s">
        <v>3948</v>
      </c>
      <c r="E3532" s="31" t="s">
        <v>14144</v>
      </c>
      <c r="F3532" s="31"/>
      <c r="G3532" s="47">
        <v>60</v>
      </c>
      <c r="H3532" s="33">
        <v>0</v>
      </c>
      <c r="I3532" s="31" t="s">
        <v>9470</v>
      </c>
      <c r="J3532" s="31" t="s">
        <v>9471</v>
      </c>
      <c r="K3532" s="31" t="s">
        <v>5164</v>
      </c>
      <c r="L3532" s="31" t="s">
        <v>5278</v>
      </c>
      <c r="M3532" s="31" t="s">
        <v>15503</v>
      </c>
      <c r="N3532" s="31"/>
      <c r="O3532" s="31" t="s">
        <v>14125</v>
      </c>
      <c r="P3532" s="31" t="s">
        <v>14121</v>
      </c>
      <c r="Q3532" s="31" t="s">
        <v>8608</v>
      </c>
    </row>
    <row r="3533" spans="1:17" hidden="1" x14ac:dyDescent="0.2">
      <c r="A3533" s="31" t="s">
        <v>15732</v>
      </c>
      <c r="B3533" s="31" t="s">
        <v>15733</v>
      </c>
      <c r="C3533" s="31" t="s">
        <v>15734</v>
      </c>
      <c r="D3533" s="31"/>
      <c r="E3533" s="31" t="s">
        <v>15136</v>
      </c>
      <c r="F3533" s="31" t="s">
        <v>3948</v>
      </c>
      <c r="G3533" s="47">
        <v>60</v>
      </c>
      <c r="H3533" s="33">
        <v>0</v>
      </c>
      <c r="I3533" s="31" t="s">
        <v>5276</v>
      </c>
      <c r="J3533" s="31" t="s">
        <v>5277</v>
      </c>
      <c r="K3533" s="31" t="s">
        <v>5164</v>
      </c>
      <c r="L3533" s="31" t="s">
        <v>5278</v>
      </c>
      <c r="M3533" s="31" t="s">
        <v>5354</v>
      </c>
      <c r="N3533" s="31"/>
      <c r="O3533" s="31" t="s">
        <v>14125</v>
      </c>
      <c r="P3533" s="31" t="s">
        <v>14121</v>
      </c>
      <c r="Q3533" s="31" t="s">
        <v>5168</v>
      </c>
    </row>
    <row r="3534" spans="1:17" hidden="1" x14ac:dyDescent="0.2">
      <c r="A3534" s="31" t="s">
        <v>15735</v>
      </c>
      <c r="B3534" s="31" t="s">
        <v>15736</v>
      </c>
      <c r="C3534" s="31" t="s">
        <v>15737</v>
      </c>
      <c r="D3534" s="31"/>
      <c r="E3534" s="31" t="s">
        <v>15136</v>
      </c>
      <c r="F3534" s="31"/>
      <c r="G3534" s="47">
        <v>60</v>
      </c>
      <c r="H3534" s="33">
        <v>0</v>
      </c>
      <c r="I3534" s="31" t="s">
        <v>5276</v>
      </c>
      <c r="J3534" s="31" t="s">
        <v>5277</v>
      </c>
      <c r="K3534" s="31" t="s">
        <v>5164</v>
      </c>
      <c r="L3534" s="31" t="s">
        <v>5278</v>
      </c>
      <c r="M3534" s="31" t="s">
        <v>11041</v>
      </c>
      <c r="N3534" s="31" t="s">
        <v>15738</v>
      </c>
      <c r="O3534" s="31" t="s">
        <v>14125</v>
      </c>
      <c r="P3534" s="31" t="s">
        <v>14121</v>
      </c>
      <c r="Q3534" s="31" t="s">
        <v>5168</v>
      </c>
    </row>
    <row r="3535" spans="1:17" hidden="1" x14ac:dyDescent="0.2">
      <c r="A3535" s="31" t="s">
        <v>15739</v>
      </c>
      <c r="B3535" s="31" t="s">
        <v>15740</v>
      </c>
      <c r="C3535" s="31" t="s">
        <v>15741</v>
      </c>
      <c r="D3535" s="31" t="s">
        <v>3948</v>
      </c>
      <c r="E3535" s="31" t="s">
        <v>14144</v>
      </c>
      <c r="F3535" s="31"/>
      <c r="G3535" s="47">
        <v>60</v>
      </c>
      <c r="H3535" s="33">
        <v>0</v>
      </c>
      <c r="I3535" s="31" t="s">
        <v>9470</v>
      </c>
      <c r="J3535" s="31" t="s">
        <v>9471</v>
      </c>
      <c r="K3535" s="31" t="s">
        <v>5164</v>
      </c>
      <c r="L3535" s="31" t="s">
        <v>5278</v>
      </c>
      <c r="M3535" s="31" t="s">
        <v>5687</v>
      </c>
      <c r="N3535" s="31"/>
      <c r="O3535" s="31" t="s">
        <v>14125</v>
      </c>
      <c r="P3535" s="31" t="s">
        <v>14121</v>
      </c>
      <c r="Q3535" s="31" t="s">
        <v>8608</v>
      </c>
    </row>
    <row r="3536" spans="1:17" hidden="1" x14ac:dyDescent="0.2">
      <c r="A3536" s="31" t="s">
        <v>15742</v>
      </c>
      <c r="B3536" s="31" t="s">
        <v>15743</v>
      </c>
      <c r="C3536" s="31" t="s">
        <v>15744</v>
      </c>
      <c r="D3536" s="31" t="s">
        <v>3948</v>
      </c>
      <c r="E3536" s="31" t="s">
        <v>14144</v>
      </c>
      <c r="F3536" s="31"/>
      <c r="G3536" s="47">
        <v>60</v>
      </c>
      <c r="H3536" s="33">
        <v>0</v>
      </c>
      <c r="I3536" s="31" t="s">
        <v>5276</v>
      </c>
      <c r="J3536" s="31" t="s">
        <v>5277</v>
      </c>
      <c r="K3536" s="31" t="s">
        <v>5164</v>
      </c>
      <c r="L3536" s="31" t="s">
        <v>5278</v>
      </c>
      <c r="M3536" s="31" t="s">
        <v>9485</v>
      </c>
      <c r="N3536" s="31"/>
      <c r="O3536" s="31" t="s">
        <v>14125</v>
      </c>
      <c r="P3536" s="31" t="s">
        <v>14121</v>
      </c>
      <c r="Q3536" s="31" t="s">
        <v>8608</v>
      </c>
    </row>
    <row r="3537" spans="1:17" hidden="1" x14ac:dyDescent="0.2">
      <c r="A3537" s="31" t="s">
        <v>15745</v>
      </c>
      <c r="B3537" s="31" t="s">
        <v>15746</v>
      </c>
      <c r="C3537" s="31" t="s">
        <v>15747</v>
      </c>
      <c r="D3537" s="31"/>
      <c r="E3537" s="31" t="s">
        <v>15136</v>
      </c>
      <c r="F3537" s="31"/>
      <c r="G3537" s="47">
        <v>60</v>
      </c>
      <c r="H3537" s="33">
        <v>0</v>
      </c>
      <c r="I3537" s="31" t="s">
        <v>5276</v>
      </c>
      <c r="J3537" s="31" t="s">
        <v>5277</v>
      </c>
      <c r="K3537" s="31" t="s">
        <v>5164</v>
      </c>
      <c r="L3537" s="31" t="s">
        <v>5278</v>
      </c>
      <c r="M3537" s="31" t="s">
        <v>11041</v>
      </c>
      <c r="N3537" s="31" t="s">
        <v>15748</v>
      </c>
      <c r="O3537" s="31" t="s">
        <v>14125</v>
      </c>
      <c r="P3537" s="31" t="s">
        <v>14121</v>
      </c>
      <c r="Q3537" s="31" t="s">
        <v>5168</v>
      </c>
    </row>
    <row r="3538" spans="1:17" hidden="1" x14ac:dyDescent="0.2">
      <c r="A3538" s="31" t="s">
        <v>15749</v>
      </c>
      <c r="B3538" s="31" t="s">
        <v>15750</v>
      </c>
      <c r="C3538" s="31" t="s">
        <v>15751</v>
      </c>
      <c r="D3538" s="31" t="s">
        <v>3948</v>
      </c>
      <c r="E3538" s="31" t="s">
        <v>14144</v>
      </c>
      <c r="F3538" s="31"/>
      <c r="G3538" s="47">
        <v>60</v>
      </c>
      <c r="H3538" s="33">
        <v>0</v>
      </c>
      <c r="I3538" s="31" t="s">
        <v>9470</v>
      </c>
      <c r="J3538" s="31" t="s">
        <v>9471</v>
      </c>
      <c r="K3538" s="31" t="s">
        <v>5164</v>
      </c>
      <c r="L3538" s="31" t="s">
        <v>5278</v>
      </c>
      <c r="M3538" s="31" t="s">
        <v>5832</v>
      </c>
      <c r="N3538" s="31"/>
      <c r="O3538" s="31" t="s">
        <v>14125</v>
      </c>
      <c r="P3538" s="31" t="s">
        <v>14121</v>
      </c>
      <c r="Q3538" s="31" t="s">
        <v>8608</v>
      </c>
    </row>
    <row r="3539" spans="1:17" hidden="1" x14ac:dyDescent="0.2">
      <c r="A3539" s="31" t="s">
        <v>15752</v>
      </c>
      <c r="B3539" s="31" t="s">
        <v>15753</v>
      </c>
      <c r="C3539" s="31" t="s">
        <v>15754</v>
      </c>
      <c r="D3539" s="31" t="s">
        <v>3948</v>
      </c>
      <c r="E3539" s="31" t="s">
        <v>14144</v>
      </c>
      <c r="F3539" s="31"/>
      <c r="G3539" s="47">
        <v>60</v>
      </c>
      <c r="H3539" s="33">
        <v>0</v>
      </c>
      <c r="I3539" s="31" t="s">
        <v>9470</v>
      </c>
      <c r="J3539" s="31" t="s">
        <v>9471</v>
      </c>
      <c r="K3539" s="31" t="s">
        <v>5164</v>
      </c>
      <c r="L3539" s="31" t="s">
        <v>5278</v>
      </c>
      <c r="M3539" s="31" t="s">
        <v>13700</v>
      </c>
      <c r="N3539" s="31" t="s">
        <v>15755</v>
      </c>
      <c r="O3539" s="31" t="s">
        <v>14125</v>
      </c>
      <c r="P3539" s="31" t="s">
        <v>14121</v>
      </c>
      <c r="Q3539" s="31" t="s">
        <v>8608</v>
      </c>
    </row>
    <row r="3540" spans="1:17" hidden="1" x14ac:dyDescent="0.2">
      <c r="A3540" s="31" t="s">
        <v>15756</v>
      </c>
      <c r="B3540" s="31" t="s">
        <v>15757</v>
      </c>
      <c r="C3540" s="31" t="s">
        <v>15758</v>
      </c>
      <c r="D3540" s="31" t="s">
        <v>3948</v>
      </c>
      <c r="E3540" s="31" t="s">
        <v>14144</v>
      </c>
      <c r="F3540" s="31"/>
      <c r="G3540" s="47">
        <v>60</v>
      </c>
      <c r="H3540" s="33">
        <v>0</v>
      </c>
      <c r="I3540" s="31" t="s">
        <v>5276</v>
      </c>
      <c r="J3540" s="31" t="s">
        <v>5277</v>
      </c>
      <c r="K3540" s="31" t="s">
        <v>5164</v>
      </c>
      <c r="L3540" s="31" t="s">
        <v>5278</v>
      </c>
      <c r="M3540" s="31" t="s">
        <v>9485</v>
      </c>
      <c r="N3540" s="31"/>
      <c r="O3540" s="31" t="s">
        <v>14125</v>
      </c>
      <c r="P3540" s="31" t="s">
        <v>14121</v>
      </c>
      <c r="Q3540" s="31" t="s">
        <v>8608</v>
      </c>
    </row>
    <row r="3541" spans="1:17" hidden="1" x14ac:dyDescent="0.2">
      <c r="A3541" s="31" t="s">
        <v>15759</v>
      </c>
      <c r="B3541" s="31" t="s">
        <v>15760</v>
      </c>
      <c r="C3541" s="31" t="s">
        <v>15761</v>
      </c>
      <c r="D3541" s="31" t="s">
        <v>3948</v>
      </c>
      <c r="E3541" s="31" t="s">
        <v>14144</v>
      </c>
      <c r="F3541" s="31"/>
      <c r="G3541" s="47">
        <v>60</v>
      </c>
      <c r="H3541" s="33">
        <v>0</v>
      </c>
      <c r="I3541" s="31" t="s">
        <v>5276</v>
      </c>
      <c r="J3541" s="31" t="s">
        <v>5277</v>
      </c>
      <c r="K3541" s="31" t="s">
        <v>5164</v>
      </c>
      <c r="L3541" s="31" t="s">
        <v>5278</v>
      </c>
      <c r="M3541" s="31" t="s">
        <v>5774</v>
      </c>
      <c r="N3541" s="31"/>
      <c r="O3541" s="31" t="s">
        <v>14125</v>
      </c>
      <c r="P3541" s="31" t="s">
        <v>14121</v>
      </c>
      <c r="Q3541" s="31" t="s">
        <v>8608</v>
      </c>
    </row>
    <row r="3542" spans="1:17" hidden="1" x14ac:dyDescent="0.2">
      <c r="A3542" s="31" t="s">
        <v>15762</v>
      </c>
      <c r="B3542" s="31" t="s">
        <v>15763</v>
      </c>
      <c r="C3542" s="31" t="s">
        <v>15764</v>
      </c>
      <c r="D3542" s="31" t="s">
        <v>3948</v>
      </c>
      <c r="E3542" s="31" t="s">
        <v>14144</v>
      </c>
      <c r="F3542" s="31"/>
      <c r="G3542" s="47">
        <v>60</v>
      </c>
      <c r="H3542" s="33">
        <v>0</v>
      </c>
      <c r="I3542" s="31" t="s">
        <v>5276</v>
      </c>
      <c r="J3542" s="31" t="s">
        <v>5277</v>
      </c>
      <c r="K3542" s="31" t="s">
        <v>5164</v>
      </c>
      <c r="L3542" s="31" t="s">
        <v>5278</v>
      </c>
      <c r="M3542" s="31" t="s">
        <v>5774</v>
      </c>
      <c r="N3542" s="31"/>
      <c r="O3542" s="31" t="s">
        <v>14125</v>
      </c>
      <c r="P3542" s="31" t="s">
        <v>14121</v>
      </c>
      <c r="Q3542" s="31" t="s">
        <v>8608</v>
      </c>
    </row>
    <row r="3543" spans="1:17" hidden="1" x14ac:dyDescent="0.2">
      <c r="A3543" s="31" t="s">
        <v>15765</v>
      </c>
      <c r="B3543" s="31" t="s">
        <v>15766</v>
      </c>
      <c r="C3543" s="31" t="s">
        <v>15767</v>
      </c>
      <c r="D3543" s="31" t="s">
        <v>3948</v>
      </c>
      <c r="E3543" s="31" t="s">
        <v>14144</v>
      </c>
      <c r="F3543" s="31"/>
      <c r="G3543" s="47">
        <v>60</v>
      </c>
      <c r="H3543" s="33">
        <v>0</v>
      </c>
      <c r="I3543" s="31" t="s">
        <v>9470</v>
      </c>
      <c r="J3543" s="31" t="s">
        <v>9471</v>
      </c>
      <c r="K3543" s="31" t="s">
        <v>5164</v>
      </c>
      <c r="L3543" s="31" t="s">
        <v>5278</v>
      </c>
      <c r="M3543" s="31" t="s">
        <v>6466</v>
      </c>
      <c r="N3543" s="31"/>
      <c r="O3543" s="31" t="s">
        <v>14125</v>
      </c>
      <c r="P3543" s="31" t="s">
        <v>14121</v>
      </c>
      <c r="Q3543" s="31" t="s">
        <v>8608</v>
      </c>
    </row>
    <row r="3544" spans="1:17" hidden="1" x14ac:dyDescent="0.2">
      <c r="A3544" s="31" t="s">
        <v>15768</v>
      </c>
      <c r="B3544" s="31" t="s">
        <v>15769</v>
      </c>
      <c r="C3544" s="31" t="s">
        <v>15770</v>
      </c>
      <c r="D3544" s="31" t="s">
        <v>3948</v>
      </c>
      <c r="E3544" s="31" t="s">
        <v>15136</v>
      </c>
      <c r="F3544" s="31"/>
      <c r="G3544" s="47">
        <v>60</v>
      </c>
      <c r="H3544" s="33">
        <v>0</v>
      </c>
      <c r="I3544" s="31" t="s">
        <v>5276</v>
      </c>
      <c r="J3544" s="31" t="s">
        <v>5277</v>
      </c>
      <c r="K3544" s="31" t="s">
        <v>5164</v>
      </c>
      <c r="L3544" s="31" t="s">
        <v>5278</v>
      </c>
      <c r="M3544" s="31" t="s">
        <v>11041</v>
      </c>
      <c r="N3544" s="31"/>
      <c r="O3544" s="31" t="s">
        <v>14125</v>
      </c>
      <c r="P3544" s="31" t="s">
        <v>14121</v>
      </c>
      <c r="Q3544" s="31" t="s">
        <v>8608</v>
      </c>
    </row>
    <row r="3545" spans="1:17" hidden="1" x14ac:dyDescent="0.2">
      <c r="A3545" s="31" t="s">
        <v>15771</v>
      </c>
      <c r="B3545" s="31" t="s">
        <v>15772</v>
      </c>
      <c r="C3545" s="31" t="s">
        <v>15773</v>
      </c>
      <c r="D3545" s="31" t="s">
        <v>3948</v>
      </c>
      <c r="E3545" s="31" t="s">
        <v>14144</v>
      </c>
      <c r="F3545" s="31"/>
      <c r="G3545" s="47">
        <v>60</v>
      </c>
      <c r="H3545" s="33">
        <v>0</v>
      </c>
      <c r="I3545" s="31" t="s">
        <v>5276</v>
      </c>
      <c r="J3545" s="31" t="s">
        <v>5277</v>
      </c>
      <c r="K3545" s="31" t="s">
        <v>5164</v>
      </c>
      <c r="L3545" s="31" t="s">
        <v>5278</v>
      </c>
      <c r="M3545" s="31" t="s">
        <v>5701</v>
      </c>
      <c r="N3545" s="31"/>
      <c r="O3545" s="31" t="s">
        <v>14125</v>
      </c>
      <c r="P3545" s="31" t="s">
        <v>14121</v>
      </c>
      <c r="Q3545" s="31" t="s">
        <v>8608</v>
      </c>
    </row>
    <row r="3546" spans="1:17" hidden="1" x14ac:dyDescent="0.2">
      <c r="A3546" s="31" t="s">
        <v>15774</v>
      </c>
      <c r="B3546" s="31" t="s">
        <v>15775</v>
      </c>
      <c r="C3546" s="31" t="s">
        <v>15776</v>
      </c>
      <c r="D3546" s="31"/>
      <c r="E3546" s="31" t="s">
        <v>15136</v>
      </c>
      <c r="F3546" s="31"/>
      <c r="G3546" s="47">
        <v>60</v>
      </c>
      <c r="H3546" s="33">
        <v>0</v>
      </c>
      <c r="I3546" s="31" t="s">
        <v>9470</v>
      </c>
      <c r="J3546" s="31" t="s">
        <v>9471</v>
      </c>
      <c r="K3546" s="31" t="s">
        <v>5164</v>
      </c>
      <c r="L3546" s="31" t="s">
        <v>5278</v>
      </c>
      <c r="M3546" s="31" t="s">
        <v>13700</v>
      </c>
      <c r="N3546" s="31" t="s">
        <v>15777</v>
      </c>
      <c r="O3546" s="31" t="s">
        <v>14125</v>
      </c>
      <c r="P3546" s="31" t="s">
        <v>14121</v>
      </c>
      <c r="Q3546" s="31" t="s">
        <v>5168</v>
      </c>
    </row>
    <row r="3547" spans="1:17" hidden="1" x14ac:dyDescent="0.2">
      <c r="A3547" s="31" t="s">
        <v>15778</v>
      </c>
      <c r="B3547" s="31" t="s">
        <v>15779</v>
      </c>
      <c r="C3547" s="31" t="s">
        <v>15780</v>
      </c>
      <c r="D3547" s="31"/>
      <c r="E3547" s="31" t="s">
        <v>15136</v>
      </c>
      <c r="F3547" s="31" t="s">
        <v>3948</v>
      </c>
      <c r="G3547" s="47">
        <v>60</v>
      </c>
      <c r="H3547" s="33">
        <v>0</v>
      </c>
      <c r="I3547" s="31" t="s">
        <v>5288</v>
      </c>
      <c r="J3547" s="31" t="s">
        <v>5289</v>
      </c>
      <c r="K3547" s="31" t="s">
        <v>5164</v>
      </c>
      <c r="L3547" s="31" t="s">
        <v>5278</v>
      </c>
      <c r="M3547" s="31" t="s">
        <v>5673</v>
      </c>
      <c r="N3547" s="31" t="s">
        <v>10418</v>
      </c>
      <c r="O3547" s="31" t="s">
        <v>14125</v>
      </c>
      <c r="P3547" s="31" t="s">
        <v>14121</v>
      </c>
      <c r="Q3547" s="31" t="s">
        <v>5168</v>
      </c>
    </row>
    <row r="3548" spans="1:17" hidden="1" x14ac:dyDescent="0.2">
      <c r="A3548" s="31" t="s">
        <v>15781</v>
      </c>
      <c r="B3548" s="31" t="s">
        <v>15782</v>
      </c>
      <c r="C3548" s="31" t="s">
        <v>15783</v>
      </c>
      <c r="D3548" s="31" t="s">
        <v>3948</v>
      </c>
      <c r="E3548" s="31" t="s">
        <v>14144</v>
      </c>
      <c r="F3548" s="31"/>
      <c r="G3548" s="47">
        <v>60</v>
      </c>
      <c r="H3548" s="33">
        <v>0</v>
      </c>
      <c r="I3548" s="31" t="s">
        <v>5276</v>
      </c>
      <c r="J3548" s="31" t="s">
        <v>5277</v>
      </c>
      <c r="K3548" s="31" t="s">
        <v>5164</v>
      </c>
      <c r="L3548" s="31" t="s">
        <v>5278</v>
      </c>
      <c r="M3548" s="31" t="s">
        <v>9485</v>
      </c>
      <c r="N3548" s="31"/>
      <c r="O3548" s="31" t="s">
        <v>14125</v>
      </c>
      <c r="P3548" s="31" t="s">
        <v>14121</v>
      </c>
      <c r="Q3548" s="31" t="s">
        <v>8608</v>
      </c>
    </row>
    <row r="3549" spans="1:17" hidden="1" x14ac:dyDescent="0.2">
      <c r="A3549" s="31" t="s">
        <v>15784</v>
      </c>
      <c r="B3549" s="31" t="s">
        <v>15785</v>
      </c>
      <c r="C3549" s="31" t="s">
        <v>15786</v>
      </c>
      <c r="D3549" s="31" t="s">
        <v>3948</v>
      </c>
      <c r="E3549" s="31" t="s">
        <v>14144</v>
      </c>
      <c r="F3549" s="31"/>
      <c r="G3549" s="47">
        <v>60</v>
      </c>
      <c r="H3549" s="33">
        <v>0</v>
      </c>
      <c r="I3549" s="31" t="s">
        <v>9470</v>
      </c>
      <c r="J3549" s="31" t="s">
        <v>9471</v>
      </c>
      <c r="K3549" s="31" t="s">
        <v>5164</v>
      </c>
      <c r="L3549" s="31" t="s">
        <v>5278</v>
      </c>
      <c r="M3549" s="31" t="s">
        <v>13704</v>
      </c>
      <c r="N3549" s="31" t="s">
        <v>15787</v>
      </c>
      <c r="O3549" s="31" t="s">
        <v>14125</v>
      </c>
      <c r="P3549" s="31" t="s">
        <v>14121</v>
      </c>
      <c r="Q3549" s="31" t="s">
        <v>8608</v>
      </c>
    </row>
    <row r="3550" spans="1:17" hidden="1" x14ac:dyDescent="0.2">
      <c r="A3550" s="31" t="s">
        <v>15788</v>
      </c>
      <c r="B3550" s="31" t="s">
        <v>15789</v>
      </c>
      <c r="C3550" s="31" t="s">
        <v>15790</v>
      </c>
      <c r="D3550" s="31" t="s">
        <v>3948</v>
      </c>
      <c r="E3550" s="31" t="s">
        <v>14144</v>
      </c>
      <c r="F3550" s="31"/>
      <c r="G3550" s="47">
        <v>60</v>
      </c>
      <c r="H3550" s="33">
        <v>0</v>
      </c>
      <c r="I3550" s="31" t="s">
        <v>5276</v>
      </c>
      <c r="J3550" s="31" t="s">
        <v>5277</v>
      </c>
      <c r="K3550" s="31" t="s">
        <v>5164</v>
      </c>
      <c r="L3550" s="31" t="s">
        <v>5278</v>
      </c>
      <c r="M3550" s="31" t="s">
        <v>11041</v>
      </c>
      <c r="N3550" s="31" t="s">
        <v>15791</v>
      </c>
      <c r="O3550" s="31" t="s">
        <v>14125</v>
      </c>
      <c r="P3550" s="31" t="s">
        <v>14121</v>
      </c>
      <c r="Q3550" s="31" t="s">
        <v>8608</v>
      </c>
    </row>
    <row r="3551" spans="1:17" hidden="1" x14ac:dyDescent="0.2">
      <c r="A3551" s="31" t="s">
        <v>15792</v>
      </c>
      <c r="B3551" s="31" t="s">
        <v>15793</v>
      </c>
      <c r="C3551" s="31" t="s">
        <v>15794</v>
      </c>
      <c r="D3551" s="31" t="s">
        <v>3948</v>
      </c>
      <c r="E3551" s="31" t="s">
        <v>14144</v>
      </c>
      <c r="F3551" s="31"/>
      <c r="G3551" s="47">
        <v>60</v>
      </c>
      <c r="H3551" s="33">
        <v>0</v>
      </c>
      <c r="I3551" s="31" t="s">
        <v>5288</v>
      </c>
      <c r="J3551" s="31" t="s">
        <v>5289</v>
      </c>
      <c r="K3551" s="31" t="s">
        <v>5164</v>
      </c>
      <c r="L3551" s="31" t="s">
        <v>5278</v>
      </c>
      <c r="M3551" s="31" t="s">
        <v>5290</v>
      </c>
      <c r="N3551" s="31"/>
      <c r="O3551" s="31" t="s">
        <v>14125</v>
      </c>
      <c r="P3551" s="31" t="s">
        <v>14121</v>
      </c>
      <c r="Q3551" s="31" t="s">
        <v>8608</v>
      </c>
    </row>
    <row r="3552" spans="1:17" hidden="1" x14ac:dyDescent="0.2">
      <c r="A3552" s="31" t="s">
        <v>15795</v>
      </c>
      <c r="B3552" s="31" t="s">
        <v>15796</v>
      </c>
      <c r="C3552" s="31" t="s">
        <v>15797</v>
      </c>
      <c r="D3552" s="31" t="s">
        <v>3948</v>
      </c>
      <c r="E3552" s="31" t="s">
        <v>14144</v>
      </c>
      <c r="F3552" s="31"/>
      <c r="G3552" s="47">
        <v>60</v>
      </c>
      <c r="H3552" s="33">
        <v>0</v>
      </c>
      <c r="I3552" s="31" t="s">
        <v>5288</v>
      </c>
      <c r="J3552" s="31" t="s">
        <v>5289</v>
      </c>
      <c r="K3552" s="31" t="s">
        <v>5164</v>
      </c>
      <c r="L3552" s="31" t="s">
        <v>5278</v>
      </c>
      <c r="M3552" s="31" t="s">
        <v>15440</v>
      </c>
      <c r="N3552" s="31" t="s">
        <v>15798</v>
      </c>
      <c r="O3552" s="31" t="s">
        <v>14125</v>
      </c>
      <c r="P3552" s="31" t="s">
        <v>14121</v>
      </c>
      <c r="Q3552" s="31" t="s">
        <v>8608</v>
      </c>
    </row>
    <row r="3553" spans="1:17" hidden="1" x14ac:dyDescent="0.2">
      <c r="A3553" s="31" t="s">
        <v>15799</v>
      </c>
      <c r="B3553" s="31" t="s">
        <v>15800</v>
      </c>
      <c r="C3553" s="31" t="s">
        <v>15801</v>
      </c>
      <c r="D3553" s="31"/>
      <c r="E3553" s="31" t="s">
        <v>15136</v>
      </c>
      <c r="F3553" s="31" t="s">
        <v>3948</v>
      </c>
      <c r="G3553" s="47">
        <v>60</v>
      </c>
      <c r="H3553" s="33">
        <v>0</v>
      </c>
      <c r="I3553" s="31" t="s">
        <v>5288</v>
      </c>
      <c r="J3553" s="31" t="s">
        <v>5289</v>
      </c>
      <c r="K3553" s="31" t="s">
        <v>5164</v>
      </c>
      <c r="L3553" s="31" t="s">
        <v>5278</v>
      </c>
      <c r="M3553" s="31" t="s">
        <v>5663</v>
      </c>
      <c r="N3553" s="31" t="s">
        <v>8629</v>
      </c>
      <c r="O3553" s="31" t="s">
        <v>14125</v>
      </c>
      <c r="P3553" s="31" t="s">
        <v>14121</v>
      </c>
      <c r="Q3553" s="31" t="s">
        <v>5168</v>
      </c>
    </row>
    <row r="3554" spans="1:17" hidden="1" x14ac:dyDescent="0.2">
      <c r="A3554" s="31" t="s">
        <v>15802</v>
      </c>
      <c r="B3554" s="31" t="s">
        <v>15803</v>
      </c>
      <c r="C3554" s="31" t="s">
        <v>15804</v>
      </c>
      <c r="D3554" s="31" t="s">
        <v>3948</v>
      </c>
      <c r="E3554" s="31" t="s">
        <v>14144</v>
      </c>
      <c r="F3554" s="31"/>
      <c r="G3554" s="47">
        <v>60</v>
      </c>
      <c r="H3554" s="33">
        <v>0</v>
      </c>
      <c r="I3554" s="31" t="s">
        <v>9470</v>
      </c>
      <c r="J3554" s="31" t="s">
        <v>9471</v>
      </c>
      <c r="K3554" s="31" t="s">
        <v>5164</v>
      </c>
      <c r="L3554" s="31" t="s">
        <v>5278</v>
      </c>
      <c r="M3554" s="31" t="s">
        <v>8660</v>
      </c>
      <c r="N3554" s="31" t="s">
        <v>15805</v>
      </c>
      <c r="O3554" s="31" t="s">
        <v>14125</v>
      </c>
      <c r="P3554" s="31" t="s">
        <v>14121</v>
      </c>
      <c r="Q3554" s="31" t="s">
        <v>8608</v>
      </c>
    </row>
    <row r="3555" spans="1:17" hidden="1" x14ac:dyDescent="0.2">
      <c r="A3555" s="31" t="s">
        <v>15806</v>
      </c>
      <c r="B3555" s="31" t="s">
        <v>15807</v>
      </c>
      <c r="C3555" s="31" t="s">
        <v>15808</v>
      </c>
      <c r="D3555" s="31"/>
      <c r="E3555" s="31" t="s">
        <v>15136</v>
      </c>
      <c r="F3555" s="31"/>
      <c r="G3555" s="47">
        <v>60</v>
      </c>
      <c r="H3555" s="33">
        <v>0</v>
      </c>
      <c r="I3555" s="31" t="s">
        <v>5288</v>
      </c>
      <c r="J3555" s="31" t="s">
        <v>5289</v>
      </c>
      <c r="K3555" s="31" t="s">
        <v>5164</v>
      </c>
      <c r="L3555" s="31" t="s">
        <v>5278</v>
      </c>
      <c r="M3555" s="31" t="s">
        <v>15440</v>
      </c>
      <c r="N3555" s="31"/>
      <c r="O3555" s="31" t="s">
        <v>14125</v>
      </c>
      <c r="P3555" s="31" t="s">
        <v>14121</v>
      </c>
      <c r="Q3555" s="31" t="s">
        <v>5168</v>
      </c>
    </row>
    <row r="3556" spans="1:17" hidden="1" x14ac:dyDescent="0.2">
      <c r="A3556" s="31" t="s">
        <v>15809</v>
      </c>
      <c r="B3556" s="31" t="s">
        <v>15810</v>
      </c>
      <c r="C3556" s="31" t="s">
        <v>15811</v>
      </c>
      <c r="D3556" s="31" t="s">
        <v>3948</v>
      </c>
      <c r="E3556" s="31" t="s">
        <v>14144</v>
      </c>
      <c r="F3556" s="31"/>
      <c r="G3556" s="47">
        <v>60</v>
      </c>
      <c r="H3556" s="33">
        <v>0</v>
      </c>
      <c r="I3556" s="31" t="s">
        <v>9470</v>
      </c>
      <c r="J3556" s="31" t="s">
        <v>9471</v>
      </c>
      <c r="K3556" s="31" t="s">
        <v>5164</v>
      </c>
      <c r="L3556" s="31" t="s">
        <v>5278</v>
      </c>
      <c r="M3556" s="31" t="s">
        <v>15503</v>
      </c>
      <c r="N3556" s="31"/>
      <c r="O3556" s="31" t="s">
        <v>14125</v>
      </c>
      <c r="P3556" s="31" t="s">
        <v>14121</v>
      </c>
      <c r="Q3556" s="31" t="s">
        <v>8608</v>
      </c>
    </row>
    <row r="3557" spans="1:17" hidden="1" x14ac:dyDescent="0.2">
      <c r="A3557" s="31" t="s">
        <v>15812</v>
      </c>
      <c r="B3557" s="31" t="s">
        <v>15813</v>
      </c>
      <c r="C3557" s="31" t="s">
        <v>15814</v>
      </c>
      <c r="D3557" s="31"/>
      <c r="E3557" s="31" t="s">
        <v>15136</v>
      </c>
      <c r="F3557" s="31"/>
      <c r="G3557" s="47">
        <v>60</v>
      </c>
      <c r="H3557" s="33">
        <v>0</v>
      </c>
      <c r="I3557" s="31" t="s">
        <v>9470</v>
      </c>
      <c r="J3557" s="31" t="s">
        <v>9471</v>
      </c>
      <c r="K3557" s="31" t="s">
        <v>5164</v>
      </c>
      <c r="L3557" s="31" t="s">
        <v>5278</v>
      </c>
      <c r="M3557" s="31" t="s">
        <v>13704</v>
      </c>
      <c r="N3557" s="31" t="s">
        <v>15815</v>
      </c>
      <c r="O3557" s="31" t="s">
        <v>14125</v>
      </c>
      <c r="P3557" s="31" t="s">
        <v>14121</v>
      </c>
      <c r="Q3557" s="31" t="s">
        <v>5168</v>
      </c>
    </row>
    <row r="3558" spans="1:17" hidden="1" x14ac:dyDescent="0.2">
      <c r="A3558" s="31" t="s">
        <v>15816</v>
      </c>
      <c r="B3558" s="31" t="s">
        <v>15817</v>
      </c>
      <c r="C3558" s="31" t="s">
        <v>15818</v>
      </c>
      <c r="D3558" s="31"/>
      <c r="E3558" s="31" t="s">
        <v>15136</v>
      </c>
      <c r="F3558" s="31"/>
      <c r="G3558" s="47">
        <v>60</v>
      </c>
      <c r="H3558" s="33">
        <v>0</v>
      </c>
      <c r="I3558" s="31" t="s">
        <v>9470</v>
      </c>
      <c r="J3558" s="31" t="s">
        <v>9471</v>
      </c>
      <c r="K3558" s="31" t="s">
        <v>5164</v>
      </c>
      <c r="L3558" s="31" t="s">
        <v>5278</v>
      </c>
      <c r="M3558" s="31" t="s">
        <v>13700</v>
      </c>
      <c r="N3558" s="31"/>
      <c r="O3558" s="31" t="s">
        <v>14125</v>
      </c>
      <c r="P3558" s="31" t="s">
        <v>14121</v>
      </c>
      <c r="Q3558" s="31" t="s">
        <v>5168</v>
      </c>
    </row>
    <row r="3559" spans="1:17" hidden="1" x14ac:dyDescent="0.2">
      <c r="A3559" s="31" t="s">
        <v>15819</v>
      </c>
      <c r="B3559" s="31" t="s">
        <v>15820</v>
      </c>
      <c r="C3559" s="31" t="s">
        <v>15821</v>
      </c>
      <c r="D3559" s="31"/>
      <c r="E3559" s="31" t="s">
        <v>15136</v>
      </c>
      <c r="F3559" s="31"/>
      <c r="G3559" s="47">
        <v>60</v>
      </c>
      <c r="H3559" s="33">
        <v>0</v>
      </c>
      <c r="I3559" s="31" t="s">
        <v>5288</v>
      </c>
      <c r="J3559" s="31" t="s">
        <v>5289</v>
      </c>
      <c r="K3559" s="31" t="s">
        <v>5164</v>
      </c>
      <c r="L3559" s="31" t="s">
        <v>5278</v>
      </c>
      <c r="M3559" s="31" t="s">
        <v>15483</v>
      </c>
      <c r="N3559" s="31"/>
      <c r="O3559" s="31" t="s">
        <v>14125</v>
      </c>
      <c r="P3559" s="31" t="s">
        <v>14121</v>
      </c>
      <c r="Q3559" s="31" t="s">
        <v>5168</v>
      </c>
    </row>
    <row r="3560" spans="1:17" hidden="1" x14ac:dyDescent="0.2">
      <c r="A3560" s="31" t="s">
        <v>15822</v>
      </c>
      <c r="B3560" s="31" t="s">
        <v>15823</v>
      </c>
      <c r="C3560" s="31" t="s">
        <v>15824</v>
      </c>
      <c r="D3560" s="31"/>
      <c r="E3560" s="31" t="s">
        <v>15136</v>
      </c>
      <c r="F3560" s="31"/>
      <c r="G3560" s="47">
        <v>60</v>
      </c>
      <c r="H3560" s="33">
        <v>0</v>
      </c>
      <c r="I3560" s="31" t="s">
        <v>5288</v>
      </c>
      <c r="J3560" s="31" t="s">
        <v>5289</v>
      </c>
      <c r="K3560" s="31" t="s">
        <v>5164</v>
      </c>
      <c r="L3560" s="31" t="s">
        <v>5278</v>
      </c>
      <c r="M3560" s="31" t="s">
        <v>15483</v>
      </c>
      <c r="N3560" s="31"/>
      <c r="O3560" s="31" t="s">
        <v>14125</v>
      </c>
      <c r="P3560" s="31" t="s">
        <v>14121</v>
      </c>
      <c r="Q3560" s="31" t="s">
        <v>5168</v>
      </c>
    </row>
    <row r="3561" spans="1:17" hidden="1" x14ac:dyDescent="0.2">
      <c r="A3561" s="31" t="s">
        <v>15825</v>
      </c>
      <c r="B3561" s="31" t="s">
        <v>15826</v>
      </c>
      <c r="C3561" s="31" t="s">
        <v>15827</v>
      </c>
      <c r="D3561" s="31" t="s">
        <v>3948</v>
      </c>
      <c r="E3561" s="31" t="s">
        <v>14144</v>
      </c>
      <c r="F3561" s="31"/>
      <c r="G3561" s="47">
        <v>60</v>
      </c>
      <c r="H3561" s="33">
        <v>0</v>
      </c>
      <c r="I3561" s="31" t="s">
        <v>9470</v>
      </c>
      <c r="J3561" s="31" t="s">
        <v>9471</v>
      </c>
      <c r="K3561" s="31" t="s">
        <v>5164</v>
      </c>
      <c r="L3561" s="31" t="s">
        <v>5278</v>
      </c>
      <c r="M3561" s="31" t="s">
        <v>5290</v>
      </c>
      <c r="N3561" s="31"/>
      <c r="O3561" s="31" t="s">
        <v>14125</v>
      </c>
      <c r="P3561" s="31" t="s">
        <v>14121</v>
      </c>
      <c r="Q3561" s="31" t="s">
        <v>8608</v>
      </c>
    </row>
    <row r="3562" spans="1:17" hidden="1" x14ac:dyDescent="0.2">
      <c r="A3562" s="31" t="s">
        <v>15828</v>
      </c>
      <c r="B3562" s="31" t="s">
        <v>15829</v>
      </c>
      <c r="C3562" s="31" t="s">
        <v>15830</v>
      </c>
      <c r="D3562" s="31" t="s">
        <v>3948</v>
      </c>
      <c r="E3562" s="31" t="s">
        <v>14144</v>
      </c>
      <c r="F3562" s="31"/>
      <c r="G3562" s="47">
        <v>60</v>
      </c>
      <c r="H3562" s="33">
        <v>0</v>
      </c>
      <c r="I3562" s="31" t="s">
        <v>9470</v>
      </c>
      <c r="J3562" s="31" t="s">
        <v>9471</v>
      </c>
      <c r="K3562" s="31" t="s">
        <v>5164</v>
      </c>
      <c r="L3562" s="31" t="s">
        <v>5278</v>
      </c>
      <c r="M3562" s="31" t="s">
        <v>10480</v>
      </c>
      <c r="N3562" s="31"/>
      <c r="O3562" s="31" t="s">
        <v>14125</v>
      </c>
      <c r="P3562" s="31" t="s">
        <v>14121</v>
      </c>
      <c r="Q3562" s="31" t="s">
        <v>8608</v>
      </c>
    </row>
    <row r="3563" spans="1:17" hidden="1" x14ac:dyDescent="0.2">
      <c r="A3563" s="31" t="s">
        <v>15831</v>
      </c>
      <c r="B3563" s="31" t="s">
        <v>15832</v>
      </c>
      <c r="C3563" s="31" t="s">
        <v>15833</v>
      </c>
      <c r="D3563" s="31"/>
      <c r="E3563" s="31" t="s">
        <v>15136</v>
      </c>
      <c r="F3563" s="31"/>
      <c r="G3563" s="47">
        <v>60</v>
      </c>
      <c r="H3563" s="33">
        <v>0</v>
      </c>
      <c r="I3563" s="31" t="s">
        <v>5276</v>
      </c>
      <c r="J3563" s="31" t="s">
        <v>5277</v>
      </c>
      <c r="K3563" s="31" t="s">
        <v>5164</v>
      </c>
      <c r="L3563" s="31" t="s">
        <v>5278</v>
      </c>
      <c r="M3563" s="31" t="s">
        <v>5774</v>
      </c>
      <c r="N3563" s="31"/>
      <c r="O3563" s="31" t="s">
        <v>14125</v>
      </c>
      <c r="P3563" s="31" t="s">
        <v>14121</v>
      </c>
      <c r="Q3563" s="31" t="s">
        <v>5168</v>
      </c>
    </row>
    <row r="3564" spans="1:17" hidden="1" x14ac:dyDescent="0.2">
      <c r="A3564" s="31" t="s">
        <v>15834</v>
      </c>
      <c r="B3564" s="31" t="s">
        <v>15835</v>
      </c>
      <c r="C3564" s="31" t="s">
        <v>15836</v>
      </c>
      <c r="D3564" s="31"/>
      <c r="E3564" s="31" t="s">
        <v>15136</v>
      </c>
      <c r="F3564" s="31"/>
      <c r="G3564" s="47">
        <v>60</v>
      </c>
      <c r="H3564" s="33">
        <v>0</v>
      </c>
      <c r="I3564" s="31" t="s">
        <v>9470</v>
      </c>
      <c r="J3564" s="31" t="s">
        <v>9471</v>
      </c>
      <c r="K3564" s="31" t="s">
        <v>5164</v>
      </c>
      <c r="L3564" s="31" t="s">
        <v>5278</v>
      </c>
      <c r="M3564" s="31" t="s">
        <v>5832</v>
      </c>
      <c r="N3564" s="31"/>
      <c r="O3564" s="31" t="s">
        <v>14125</v>
      </c>
      <c r="P3564" s="31" t="s">
        <v>14121</v>
      </c>
      <c r="Q3564" s="31" t="s">
        <v>5168</v>
      </c>
    </row>
    <row r="3565" spans="1:17" hidden="1" x14ac:dyDescent="0.2">
      <c r="A3565" s="31" t="s">
        <v>15837</v>
      </c>
      <c r="B3565" s="31" t="s">
        <v>15838</v>
      </c>
      <c r="C3565" s="31" t="s">
        <v>15839</v>
      </c>
      <c r="D3565" s="31" t="s">
        <v>3948</v>
      </c>
      <c r="E3565" s="31" t="s">
        <v>14144</v>
      </c>
      <c r="F3565" s="31"/>
      <c r="G3565" s="47">
        <v>60</v>
      </c>
      <c r="H3565" s="33">
        <v>0</v>
      </c>
      <c r="I3565" s="31" t="s">
        <v>5288</v>
      </c>
      <c r="J3565" s="31" t="s">
        <v>5289</v>
      </c>
      <c r="K3565" s="31" t="s">
        <v>5164</v>
      </c>
      <c r="L3565" s="31" t="s">
        <v>5278</v>
      </c>
      <c r="M3565" s="31" t="s">
        <v>5673</v>
      </c>
      <c r="N3565" s="31"/>
      <c r="O3565" s="31" t="s">
        <v>14125</v>
      </c>
      <c r="P3565" s="31" t="s">
        <v>14121</v>
      </c>
      <c r="Q3565" s="31" t="s">
        <v>8608</v>
      </c>
    </row>
    <row r="3566" spans="1:17" hidden="1" x14ac:dyDescent="0.2">
      <c r="A3566" s="31" t="s">
        <v>15840</v>
      </c>
      <c r="B3566" s="31" t="s">
        <v>15841</v>
      </c>
      <c r="C3566" s="31" t="s">
        <v>15842</v>
      </c>
      <c r="D3566" s="31"/>
      <c r="E3566" s="31" t="s">
        <v>15136</v>
      </c>
      <c r="F3566" s="31"/>
      <c r="G3566" s="47">
        <v>60</v>
      </c>
      <c r="H3566" s="33">
        <v>0</v>
      </c>
      <c r="I3566" s="31" t="s">
        <v>5276</v>
      </c>
      <c r="J3566" s="31" t="s">
        <v>5277</v>
      </c>
      <c r="K3566" s="31" t="s">
        <v>5164</v>
      </c>
      <c r="L3566" s="31" t="s">
        <v>5278</v>
      </c>
      <c r="M3566" s="31" t="s">
        <v>13700</v>
      </c>
      <c r="N3566" s="31"/>
      <c r="O3566" s="31" t="s">
        <v>14125</v>
      </c>
      <c r="P3566" s="31" t="s">
        <v>14121</v>
      </c>
      <c r="Q3566" s="31" t="s">
        <v>5168</v>
      </c>
    </row>
    <row r="3567" spans="1:17" hidden="1" x14ac:dyDescent="0.2">
      <c r="A3567" s="31" t="s">
        <v>15843</v>
      </c>
      <c r="B3567" s="31" t="s">
        <v>15844</v>
      </c>
      <c r="C3567" s="31" t="s">
        <v>15845</v>
      </c>
      <c r="D3567" s="31"/>
      <c r="E3567" s="31" t="s">
        <v>15136</v>
      </c>
      <c r="F3567" s="31"/>
      <c r="G3567" s="47">
        <v>60</v>
      </c>
      <c r="H3567" s="33">
        <v>0</v>
      </c>
      <c r="I3567" s="31" t="s">
        <v>5288</v>
      </c>
      <c r="J3567" s="31" t="s">
        <v>5289</v>
      </c>
      <c r="K3567" s="31" t="s">
        <v>5164</v>
      </c>
      <c r="L3567" s="31" t="s">
        <v>5278</v>
      </c>
      <c r="M3567" s="31" t="s">
        <v>15483</v>
      </c>
      <c r="N3567" s="31" t="s">
        <v>15846</v>
      </c>
      <c r="O3567" s="31" t="s">
        <v>14125</v>
      </c>
      <c r="P3567" s="31" t="s">
        <v>14121</v>
      </c>
      <c r="Q3567" s="31" t="s">
        <v>5168</v>
      </c>
    </row>
    <row r="3568" spans="1:17" hidden="1" x14ac:dyDescent="0.2">
      <c r="A3568" s="31" t="s">
        <v>15847</v>
      </c>
      <c r="B3568" s="31" t="s">
        <v>15848</v>
      </c>
      <c r="C3568" s="31" t="s">
        <v>15849</v>
      </c>
      <c r="D3568" s="31"/>
      <c r="E3568" s="31" t="s">
        <v>5419</v>
      </c>
      <c r="F3568" s="31"/>
      <c r="G3568" s="47">
        <v>60</v>
      </c>
      <c r="H3568" s="33">
        <v>0</v>
      </c>
      <c r="I3568" s="31" t="s">
        <v>9470</v>
      </c>
      <c r="J3568" s="31" t="s">
        <v>9471</v>
      </c>
      <c r="K3568" s="31" t="s">
        <v>5164</v>
      </c>
      <c r="L3568" s="31" t="s">
        <v>5278</v>
      </c>
      <c r="M3568" s="31" t="s">
        <v>15495</v>
      </c>
      <c r="N3568" s="31" t="s">
        <v>15850</v>
      </c>
      <c r="O3568" s="31" t="s">
        <v>14125</v>
      </c>
      <c r="P3568" s="31" t="s">
        <v>14121</v>
      </c>
      <c r="Q3568" s="31" t="s">
        <v>5168</v>
      </c>
    </row>
    <row r="3569" spans="1:17" hidden="1" x14ac:dyDescent="0.2">
      <c r="A3569" s="31" t="s">
        <v>15851</v>
      </c>
      <c r="B3569" s="31" t="s">
        <v>15852</v>
      </c>
      <c r="C3569" s="31" t="s">
        <v>15853</v>
      </c>
      <c r="D3569" s="31"/>
      <c r="E3569" s="31" t="s">
        <v>15136</v>
      </c>
      <c r="F3569" s="31"/>
      <c r="G3569" s="47">
        <v>60</v>
      </c>
      <c r="H3569" s="33">
        <v>0</v>
      </c>
      <c r="I3569" s="31" t="s">
        <v>5276</v>
      </c>
      <c r="J3569" s="31" t="s">
        <v>5277</v>
      </c>
      <c r="K3569" s="31" t="s">
        <v>5164</v>
      </c>
      <c r="L3569" s="31" t="s">
        <v>5278</v>
      </c>
      <c r="M3569" s="31" t="s">
        <v>5701</v>
      </c>
      <c r="N3569" s="31" t="s">
        <v>11757</v>
      </c>
      <c r="O3569" s="31" t="s">
        <v>14125</v>
      </c>
      <c r="P3569" s="31" t="s">
        <v>14121</v>
      </c>
      <c r="Q3569" s="31" t="s">
        <v>5168</v>
      </c>
    </row>
    <row r="3570" spans="1:17" hidden="1" x14ac:dyDescent="0.2">
      <c r="A3570" s="31" t="s">
        <v>15854</v>
      </c>
      <c r="B3570" s="31" t="s">
        <v>15855</v>
      </c>
      <c r="C3570" s="31" t="s">
        <v>15856</v>
      </c>
      <c r="D3570" s="31" t="s">
        <v>3948</v>
      </c>
      <c r="E3570" s="31" t="s">
        <v>14144</v>
      </c>
      <c r="F3570" s="31"/>
      <c r="G3570" s="47">
        <v>60</v>
      </c>
      <c r="H3570" s="33">
        <v>0</v>
      </c>
      <c r="I3570" s="31" t="s">
        <v>5276</v>
      </c>
      <c r="J3570" s="31" t="s">
        <v>5277</v>
      </c>
      <c r="K3570" s="31" t="s">
        <v>5164</v>
      </c>
      <c r="L3570" s="31" t="s">
        <v>5278</v>
      </c>
      <c r="M3570" s="31" t="s">
        <v>5701</v>
      </c>
      <c r="N3570" s="31"/>
      <c r="O3570" s="31" t="s">
        <v>14125</v>
      </c>
      <c r="P3570" s="31" t="s">
        <v>14121</v>
      </c>
      <c r="Q3570" s="31" t="s">
        <v>8608</v>
      </c>
    </row>
    <row r="3571" spans="1:17" hidden="1" x14ac:dyDescent="0.2">
      <c r="A3571" s="31" t="s">
        <v>15857</v>
      </c>
      <c r="B3571" s="31" t="s">
        <v>15858</v>
      </c>
      <c r="C3571" s="31" t="s">
        <v>15859</v>
      </c>
      <c r="D3571" s="31" t="s">
        <v>3948</v>
      </c>
      <c r="E3571" s="31" t="s">
        <v>14144</v>
      </c>
      <c r="F3571" s="31"/>
      <c r="G3571" s="47">
        <v>60</v>
      </c>
      <c r="H3571" s="33">
        <v>0</v>
      </c>
      <c r="I3571" s="31" t="s">
        <v>5276</v>
      </c>
      <c r="J3571" s="31" t="s">
        <v>5277</v>
      </c>
      <c r="K3571" s="31" t="s">
        <v>5164</v>
      </c>
      <c r="L3571" s="31" t="s">
        <v>5278</v>
      </c>
      <c r="M3571" s="31" t="s">
        <v>11041</v>
      </c>
      <c r="N3571" s="31"/>
      <c r="O3571" s="31" t="s">
        <v>14125</v>
      </c>
      <c r="P3571" s="31" t="s">
        <v>14121</v>
      </c>
      <c r="Q3571" s="31" t="s">
        <v>8608</v>
      </c>
    </row>
    <row r="3572" spans="1:17" hidden="1" x14ac:dyDescent="0.2">
      <c r="A3572" s="31" t="s">
        <v>15860</v>
      </c>
      <c r="B3572" s="31" t="s">
        <v>15861</v>
      </c>
      <c r="C3572" s="31" t="s">
        <v>15862</v>
      </c>
      <c r="D3572" s="31"/>
      <c r="E3572" s="31" t="s">
        <v>5419</v>
      </c>
      <c r="F3572" s="31"/>
      <c r="G3572" s="47">
        <v>60</v>
      </c>
      <c r="H3572" s="33">
        <v>0</v>
      </c>
      <c r="I3572" s="31" t="s">
        <v>9470</v>
      </c>
      <c r="J3572" s="31" t="s">
        <v>9471</v>
      </c>
      <c r="K3572" s="31" t="s">
        <v>5164</v>
      </c>
      <c r="L3572" s="31" t="s">
        <v>5278</v>
      </c>
      <c r="M3572" s="31" t="s">
        <v>15503</v>
      </c>
      <c r="N3572" s="31" t="s">
        <v>15863</v>
      </c>
      <c r="O3572" s="31" t="s">
        <v>14125</v>
      </c>
      <c r="P3572" s="31" t="s">
        <v>14121</v>
      </c>
      <c r="Q3572" s="31" t="s">
        <v>5168</v>
      </c>
    </row>
    <row r="3573" spans="1:17" hidden="1" x14ac:dyDescent="0.2">
      <c r="A3573" s="31" t="s">
        <v>15864</v>
      </c>
      <c r="B3573" s="31" t="s">
        <v>15865</v>
      </c>
      <c r="C3573" s="31" t="s">
        <v>15866</v>
      </c>
      <c r="D3573" s="31"/>
      <c r="E3573" s="31" t="s">
        <v>14123</v>
      </c>
      <c r="F3573" s="31" t="s">
        <v>3948</v>
      </c>
      <c r="G3573" s="47">
        <v>60</v>
      </c>
      <c r="H3573" s="33">
        <v>0</v>
      </c>
      <c r="I3573" s="31" t="s">
        <v>5218</v>
      </c>
      <c r="J3573" s="31" t="s">
        <v>5219</v>
      </c>
      <c r="K3573" s="31" t="s">
        <v>5164</v>
      </c>
      <c r="L3573" s="31" t="s">
        <v>5165</v>
      </c>
      <c r="M3573" s="31" t="s">
        <v>6869</v>
      </c>
      <c r="N3573" s="31"/>
      <c r="O3573" s="31" t="s">
        <v>14125</v>
      </c>
      <c r="P3573" s="31" t="s">
        <v>14121</v>
      </c>
      <c r="Q3573" s="31" t="s">
        <v>5168</v>
      </c>
    </row>
    <row r="3574" spans="1:17" hidden="1" x14ac:dyDescent="0.2">
      <c r="A3574" s="31" t="s">
        <v>15867</v>
      </c>
      <c r="B3574" s="31" t="s">
        <v>15868</v>
      </c>
      <c r="C3574" s="31" t="s">
        <v>15869</v>
      </c>
      <c r="D3574" s="31"/>
      <c r="E3574" s="31" t="s">
        <v>14123</v>
      </c>
      <c r="F3574" s="31" t="s">
        <v>3948</v>
      </c>
      <c r="G3574" s="47">
        <v>60</v>
      </c>
      <c r="H3574" s="33">
        <v>0</v>
      </c>
      <c r="I3574" s="31" t="s">
        <v>5179</v>
      </c>
      <c r="J3574" s="31" t="s">
        <v>5180</v>
      </c>
      <c r="K3574" s="31" t="s">
        <v>5164</v>
      </c>
      <c r="L3574" s="31" t="s">
        <v>5165</v>
      </c>
      <c r="M3574" s="31" t="s">
        <v>5181</v>
      </c>
      <c r="N3574" s="31"/>
      <c r="O3574" s="31" t="s">
        <v>14125</v>
      </c>
      <c r="P3574" s="31" t="s">
        <v>14121</v>
      </c>
      <c r="Q3574" s="31" t="s">
        <v>5168</v>
      </c>
    </row>
    <row r="3575" spans="1:17" hidden="1" x14ac:dyDescent="0.2">
      <c r="A3575" s="31" t="s">
        <v>15870</v>
      </c>
      <c r="B3575" s="31" t="s">
        <v>15871</v>
      </c>
      <c r="C3575" s="31" t="s">
        <v>15872</v>
      </c>
      <c r="D3575" s="31"/>
      <c r="E3575" s="31" t="s">
        <v>15136</v>
      </c>
      <c r="F3575" s="31"/>
      <c r="G3575" s="47">
        <v>60</v>
      </c>
      <c r="H3575" s="33">
        <v>0</v>
      </c>
      <c r="I3575" s="31" t="s">
        <v>9470</v>
      </c>
      <c r="J3575" s="31" t="s">
        <v>9471</v>
      </c>
      <c r="K3575" s="31" t="s">
        <v>5164</v>
      </c>
      <c r="L3575" s="31" t="s">
        <v>5278</v>
      </c>
      <c r="M3575" s="31" t="s">
        <v>5279</v>
      </c>
      <c r="N3575" s="31" t="s">
        <v>11931</v>
      </c>
      <c r="O3575" s="31" t="s">
        <v>14125</v>
      </c>
      <c r="P3575" s="31" t="s">
        <v>14121</v>
      </c>
      <c r="Q3575" s="31" t="s">
        <v>5168</v>
      </c>
    </row>
    <row r="3576" spans="1:17" hidden="1" x14ac:dyDescent="0.2">
      <c r="A3576" s="31" t="s">
        <v>15873</v>
      </c>
      <c r="B3576" s="31" t="s">
        <v>14356</v>
      </c>
      <c r="C3576" s="31" t="s">
        <v>15874</v>
      </c>
      <c r="D3576" s="31"/>
      <c r="E3576" s="31" t="s">
        <v>14123</v>
      </c>
      <c r="F3576" s="31" t="s">
        <v>3948</v>
      </c>
      <c r="G3576" s="47">
        <v>60</v>
      </c>
      <c r="H3576" s="33">
        <v>0</v>
      </c>
      <c r="I3576" s="31" t="s">
        <v>5252</v>
      </c>
      <c r="J3576" s="31" t="s">
        <v>5253</v>
      </c>
      <c r="K3576" s="31" t="s">
        <v>5164</v>
      </c>
      <c r="L3576" s="31" t="s">
        <v>5165</v>
      </c>
      <c r="M3576" s="31" t="s">
        <v>7808</v>
      </c>
      <c r="N3576" s="31"/>
      <c r="O3576" s="31" t="s">
        <v>14125</v>
      </c>
      <c r="P3576" s="31" t="s">
        <v>14121</v>
      </c>
      <c r="Q3576" s="31" t="s">
        <v>5168</v>
      </c>
    </row>
    <row r="3577" spans="1:17" hidden="1" x14ac:dyDescent="0.2">
      <c r="A3577" s="31" t="s">
        <v>15875</v>
      </c>
      <c r="B3577" s="31" t="s">
        <v>14356</v>
      </c>
      <c r="C3577" s="31" t="s">
        <v>15876</v>
      </c>
      <c r="D3577" s="31"/>
      <c r="E3577" s="31" t="s">
        <v>14123</v>
      </c>
      <c r="F3577" s="31" t="s">
        <v>3948</v>
      </c>
      <c r="G3577" s="47">
        <v>60</v>
      </c>
      <c r="H3577" s="33">
        <v>0</v>
      </c>
      <c r="I3577" s="31" t="s">
        <v>5179</v>
      </c>
      <c r="J3577" s="31" t="s">
        <v>5180</v>
      </c>
      <c r="K3577" s="31" t="s">
        <v>5164</v>
      </c>
      <c r="L3577" s="31" t="s">
        <v>5165</v>
      </c>
      <c r="M3577" s="31" t="s">
        <v>5361</v>
      </c>
      <c r="N3577" s="31" t="s">
        <v>5362</v>
      </c>
      <c r="O3577" s="31" t="s">
        <v>14125</v>
      </c>
      <c r="P3577" s="31" t="s">
        <v>14121</v>
      </c>
      <c r="Q3577" s="31" t="s">
        <v>5168</v>
      </c>
    </row>
    <row r="3578" spans="1:17" hidden="1" x14ac:dyDescent="0.2">
      <c r="A3578" s="31" t="s">
        <v>15877</v>
      </c>
      <c r="B3578" s="31" t="s">
        <v>14362</v>
      </c>
      <c r="C3578" s="31" t="s">
        <v>15878</v>
      </c>
      <c r="D3578" s="31" t="s">
        <v>3948</v>
      </c>
      <c r="E3578" s="31" t="s">
        <v>14144</v>
      </c>
      <c r="F3578" s="31"/>
      <c r="G3578" s="47">
        <v>60</v>
      </c>
      <c r="H3578" s="33">
        <v>0</v>
      </c>
      <c r="I3578" s="31" t="s">
        <v>5288</v>
      </c>
      <c r="J3578" s="31" t="s">
        <v>5289</v>
      </c>
      <c r="K3578" s="31" t="s">
        <v>5164</v>
      </c>
      <c r="L3578" s="31" t="s">
        <v>5278</v>
      </c>
      <c r="M3578" s="31" t="s">
        <v>5673</v>
      </c>
      <c r="N3578" s="31"/>
      <c r="O3578" s="31" t="s">
        <v>14125</v>
      </c>
      <c r="P3578" s="31" t="s">
        <v>14121</v>
      </c>
      <c r="Q3578" s="31" t="s">
        <v>8608</v>
      </c>
    </row>
    <row r="3579" spans="1:17" hidden="1" x14ac:dyDescent="0.2">
      <c r="A3579" s="31" t="s">
        <v>15879</v>
      </c>
      <c r="B3579" s="31" t="s">
        <v>14362</v>
      </c>
      <c r="C3579" s="31" t="s">
        <v>15880</v>
      </c>
      <c r="D3579" s="31" t="s">
        <v>3948</v>
      </c>
      <c r="E3579" s="31" t="s">
        <v>14144</v>
      </c>
      <c r="F3579" s="31"/>
      <c r="G3579" s="47">
        <v>60</v>
      </c>
      <c r="H3579" s="33">
        <v>0</v>
      </c>
      <c r="I3579" s="31" t="s">
        <v>5276</v>
      </c>
      <c r="J3579" s="31" t="s">
        <v>5277</v>
      </c>
      <c r="K3579" s="31" t="s">
        <v>5164</v>
      </c>
      <c r="L3579" s="31" t="s">
        <v>5278</v>
      </c>
      <c r="M3579" s="31" t="s">
        <v>5701</v>
      </c>
      <c r="N3579" s="31"/>
      <c r="O3579" s="31" t="s">
        <v>14125</v>
      </c>
      <c r="P3579" s="31" t="s">
        <v>14121</v>
      </c>
      <c r="Q3579" s="31" t="s">
        <v>8608</v>
      </c>
    </row>
    <row r="3580" spans="1:17" hidden="1" x14ac:dyDescent="0.2">
      <c r="A3580" s="31" t="s">
        <v>15881</v>
      </c>
      <c r="B3580" s="31" t="s">
        <v>14362</v>
      </c>
      <c r="C3580" s="31" t="s">
        <v>15882</v>
      </c>
      <c r="D3580" s="31" t="s">
        <v>3948</v>
      </c>
      <c r="E3580" s="31" t="s">
        <v>14144</v>
      </c>
      <c r="F3580" s="31"/>
      <c r="G3580" s="47">
        <v>60</v>
      </c>
      <c r="H3580" s="33">
        <v>0</v>
      </c>
      <c r="I3580" s="31" t="s">
        <v>5288</v>
      </c>
      <c r="J3580" s="31" t="s">
        <v>5289</v>
      </c>
      <c r="K3580" s="31" t="s">
        <v>5164</v>
      </c>
      <c r="L3580" s="31" t="s">
        <v>5278</v>
      </c>
      <c r="M3580" s="31" t="s">
        <v>5819</v>
      </c>
      <c r="N3580" s="31"/>
      <c r="O3580" s="31" t="s">
        <v>14125</v>
      </c>
      <c r="P3580" s="31" t="s">
        <v>14121</v>
      </c>
      <c r="Q3580" s="31" t="s">
        <v>8608</v>
      </c>
    </row>
    <row r="3581" spans="1:17" hidden="1" x14ac:dyDescent="0.2">
      <c r="A3581" s="31" t="s">
        <v>15883</v>
      </c>
      <c r="B3581" s="31" t="s">
        <v>14362</v>
      </c>
      <c r="C3581" s="31" t="s">
        <v>15884</v>
      </c>
      <c r="D3581" s="31" t="s">
        <v>3948</v>
      </c>
      <c r="E3581" s="31" t="s">
        <v>14144</v>
      </c>
      <c r="F3581" s="31"/>
      <c r="G3581" s="47">
        <v>60</v>
      </c>
      <c r="H3581" s="33">
        <v>0</v>
      </c>
      <c r="I3581" s="31" t="s">
        <v>5276</v>
      </c>
      <c r="J3581" s="31" t="s">
        <v>5277</v>
      </c>
      <c r="K3581" s="31" t="s">
        <v>5164</v>
      </c>
      <c r="L3581" s="31" t="s">
        <v>5278</v>
      </c>
      <c r="M3581" s="31" t="s">
        <v>5701</v>
      </c>
      <c r="N3581" s="31"/>
      <c r="O3581" s="31" t="s">
        <v>14125</v>
      </c>
      <c r="P3581" s="31" t="s">
        <v>14121</v>
      </c>
      <c r="Q3581" s="31" t="s">
        <v>8608</v>
      </c>
    </row>
    <row r="3582" spans="1:17" hidden="1" x14ac:dyDescent="0.2">
      <c r="A3582" s="31" t="s">
        <v>15885</v>
      </c>
      <c r="B3582" s="31" t="s">
        <v>14362</v>
      </c>
      <c r="C3582" s="31" t="s">
        <v>15886</v>
      </c>
      <c r="D3582" s="31" t="s">
        <v>3948</v>
      </c>
      <c r="E3582" s="31" t="s">
        <v>14144</v>
      </c>
      <c r="F3582" s="31"/>
      <c r="G3582" s="47">
        <v>60</v>
      </c>
      <c r="H3582" s="33">
        <v>0</v>
      </c>
      <c r="I3582" s="31" t="s">
        <v>5276</v>
      </c>
      <c r="J3582" s="31" t="s">
        <v>5277</v>
      </c>
      <c r="K3582" s="31" t="s">
        <v>5164</v>
      </c>
      <c r="L3582" s="31" t="s">
        <v>5278</v>
      </c>
      <c r="M3582" s="31" t="s">
        <v>5609</v>
      </c>
      <c r="N3582" s="31"/>
      <c r="O3582" s="31" t="s">
        <v>14125</v>
      </c>
      <c r="P3582" s="31" t="s">
        <v>14121</v>
      </c>
      <c r="Q3582" s="31" t="s">
        <v>8608</v>
      </c>
    </row>
    <row r="3583" spans="1:17" hidden="1" x14ac:dyDescent="0.2">
      <c r="A3583" s="31" t="s">
        <v>15887</v>
      </c>
      <c r="B3583" s="31" t="s">
        <v>14356</v>
      </c>
      <c r="C3583" s="31" t="s">
        <v>15888</v>
      </c>
      <c r="D3583" s="31"/>
      <c r="E3583" s="31" t="s">
        <v>14123</v>
      </c>
      <c r="F3583" s="31" t="s">
        <v>3948</v>
      </c>
      <c r="G3583" s="47">
        <v>60</v>
      </c>
      <c r="H3583" s="33">
        <v>0</v>
      </c>
      <c r="I3583" s="31" t="s">
        <v>5172</v>
      </c>
      <c r="J3583" s="31" t="s">
        <v>5173</v>
      </c>
      <c r="K3583" s="31" t="s">
        <v>5164</v>
      </c>
      <c r="L3583" s="31" t="s">
        <v>5165</v>
      </c>
      <c r="M3583" s="31" t="s">
        <v>5224</v>
      </c>
      <c r="N3583" s="31"/>
      <c r="O3583" s="31" t="s">
        <v>14125</v>
      </c>
      <c r="P3583" s="31" t="s">
        <v>14121</v>
      </c>
      <c r="Q3583" s="31" t="s">
        <v>5168</v>
      </c>
    </row>
    <row r="3584" spans="1:17" hidden="1" x14ac:dyDescent="0.2">
      <c r="A3584" s="31" t="s">
        <v>15889</v>
      </c>
      <c r="B3584" s="31" t="s">
        <v>14356</v>
      </c>
      <c r="C3584" s="31" t="s">
        <v>15890</v>
      </c>
      <c r="D3584" s="31"/>
      <c r="E3584" s="31" t="s">
        <v>14123</v>
      </c>
      <c r="F3584" s="31" t="s">
        <v>3948</v>
      </c>
      <c r="G3584" s="47">
        <v>60</v>
      </c>
      <c r="H3584" s="33">
        <v>0</v>
      </c>
      <c r="I3584" s="31" t="s">
        <v>5179</v>
      </c>
      <c r="J3584" s="31" t="s">
        <v>5180</v>
      </c>
      <c r="K3584" s="31" t="s">
        <v>5164</v>
      </c>
      <c r="L3584" s="31" t="s">
        <v>5165</v>
      </c>
      <c r="M3584" s="31" t="s">
        <v>5361</v>
      </c>
      <c r="N3584" s="31" t="s">
        <v>8436</v>
      </c>
      <c r="O3584" s="31" t="s">
        <v>14125</v>
      </c>
      <c r="P3584" s="31" t="s">
        <v>14121</v>
      </c>
      <c r="Q3584" s="31" t="s">
        <v>5168</v>
      </c>
    </row>
    <row r="3585" spans="1:17" hidden="1" x14ac:dyDescent="0.2">
      <c r="A3585" s="31" t="s">
        <v>15891</v>
      </c>
      <c r="B3585" s="31" t="s">
        <v>14362</v>
      </c>
      <c r="C3585" s="31" t="s">
        <v>15892</v>
      </c>
      <c r="D3585" s="31" t="s">
        <v>3948</v>
      </c>
      <c r="E3585" s="31" t="s">
        <v>14144</v>
      </c>
      <c r="F3585" s="31"/>
      <c r="G3585" s="47">
        <v>60</v>
      </c>
      <c r="H3585" s="33">
        <v>0</v>
      </c>
      <c r="I3585" s="31" t="s">
        <v>5288</v>
      </c>
      <c r="J3585" s="31" t="s">
        <v>5289</v>
      </c>
      <c r="K3585" s="31" t="s">
        <v>5164</v>
      </c>
      <c r="L3585" s="31" t="s">
        <v>5278</v>
      </c>
      <c r="M3585" s="31" t="s">
        <v>5290</v>
      </c>
      <c r="N3585" s="31"/>
      <c r="O3585" s="31" t="s">
        <v>14125</v>
      </c>
      <c r="P3585" s="31" t="s">
        <v>14121</v>
      </c>
      <c r="Q3585" s="31" t="s">
        <v>8608</v>
      </c>
    </row>
    <row r="3586" spans="1:17" hidden="1" x14ac:dyDescent="0.2">
      <c r="A3586" s="31" t="s">
        <v>15893</v>
      </c>
      <c r="B3586" s="31" t="s">
        <v>14359</v>
      </c>
      <c r="C3586" s="31" t="s">
        <v>15894</v>
      </c>
      <c r="D3586" s="31" t="s">
        <v>3948</v>
      </c>
      <c r="E3586" s="31" t="s">
        <v>14144</v>
      </c>
      <c r="F3586" s="31"/>
      <c r="G3586" s="47">
        <v>60</v>
      </c>
      <c r="H3586" s="33">
        <v>0</v>
      </c>
      <c r="I3586" s="31" t="s">
        <v>5288</v>
      </c>
      <c r="J3586" s="31" t="s">
        <v>5289</v>
      </c>
      <c r="K3586" s="31" t="s">
        <v>5164</v>
      </c>
      <c r="L3586" s="31" t="s">
        <v>5278</v>
      </c>
      <c r="M3586" s="31" t="s">
        <v>5663</v>
      </c>
      <c r="N3586" s="31"/>
      <c r="O3586" s="31" t="s">
        <v>14125</v>
      </c>
      <c r="P3586" s="31" t="s">
        <v>14121</v>
      </c>
      <c r="Q3586" s="31" t="s">
        <v>8608</v>
      </c>
    </row>
    <row r="3587" spans="1:17" hidden="1" x14ac:dyDescent="0.2">
      <c r="A3587" s="31" t="s">
        <v>15895</v>
      </c>
      <c r="B3587" s="31" t="s">
        <v>14362</v>
      </c>
      <c r="C3587" s="31" t="s">
        <v>15896</v>
      </c>
      <c r="D3587" s="31" t="s">
        <v>3948</v>
      </c>
      <c r="E3587" s="31" t="s">
        <v>14144</v>
      </c>
      <c r="F3587" s="31"/>
      <c r="G3587" s="47">
        <v>60</v>
      </c>
      <c r="H3587" s="33">
        <v>0</v>
      </c>
      <c r="I3587" s="31" t="s">
        <v>9470</v>
      </c>
      <c r="J3587" s="31" t="s">
        <v>9471</v>
      </c>
      <c r="K3587" s="31" t="s">
        <v>5164</v>
      </c>
      <c r="L3587" s="31" t="s">
        <v>5278</v>
      </c>
      <c r="M3587" s="31" t="s">
        <v>5627</v>
      </c>
      <c r="N3587" s="31"/>
      <c r="O3587" s="31" t="s">
        <v>14125</v>
      </c>
      <c r="P3587" s="31" t="s">
        <v>14121</v>
      </c>
      <c r="Q3587" s="31" t="s">
        <v>8608</v>
      </c>
    </row>
    <row r="3588" spans="1:17" hidden="1" x14ac:dyDescent="0.2">
      <c r="A3588" s="31" t="s">
        <v>15897</v>
      </c>
      <c r="B3588" s="31" t="s">
        <v>14362</v>
      </c>
      <c r="C3588" s="31" t="s">
        <v>15898</v>
      </c>
      <c r="D3588" s="31" t="s">
        <v>3948</v>
      </c>
      <c r="E3588" s="31" t="s">
        <v>14144</v>
      </c>
      <c r="F3588" s="31"/>
      <c r="G3588" s="47">
        <v>60</v>
      </c>
      <c r="H3588" s="33">
        <v>0</v>
      </c>
      <c r="I3588" s="31" t="s">
        <v>5288</v>
      </c>
      <c r="J3588" s="31" t="s">
        <v>5289</v>
      </c>
      <c r="K3588" s="31" t="s">
        <v>5164</v>
      </c>
      <c r="L3588" s="31" t="s">
        <v>5278</v>
      </c>
      <c r="M3588" s="31" t="s">
        <v>5819</v>
      </c>
      <c r="N3588" s="31"/>
      <c r="O3588" s="31" t="s">
        <v>14125</v>
      </c>
      <c r="P3588" s="31" t="s">
        <v>14121</v>
      </c>
      <c r="Q3588" s="31" t="s">
        <v>8608</v>
      </c>
    </row>
    <row r="3589" spans="1:17" hidden="1" x14ac:dyDescent="0.2">
      <c r="A3589" s="31" t="s">
        <v>15899</v>
      </c>
      <c r="B3589" s="31" t="s">
        <v>14362</v>
      </c>
      <c r="C3589" s="31" t="s">
        <v>15900</v>
      </c>
      <c r="D3589" s="31" t="s">
        <v>3948</v>
      </c>
      <c r="E3589" s="31" t="s">
        <v>14144</v>
      </c>
      <c r="F3589" s="31"/>
      <c r="G3589" s="47">
        <v>60</v>
      </c>
      <c r="H3589" s="33">
        <v>0</v>
      </c>
      <c r="I3589" s="31" t="s">
        <v>5276</v>
      </c>
      <c r="J3589" s="31" t="s">
        <v>5277</v>
      </c>
      <c r="K3589" s="31" t="s">
        <v>5164</v>
      </c>
      <c r="L3589" s="31" t="s">
        <v>5278</v>
      </c>
      <c r="M3589" s="31" t="s">
        <v>5701</v>
      </c>
      <c r="N3589" s="31"/>
      <c r="O3589" s="31" t="s">
        <v>14125</v>
      </c>
      <c r="P3589" s="31" t="s">
        <v>14121</v>
      </c>
      <c r="Q3589" s="31" t="s">
        <v>8608</v>
      </c>
    </row>
    <row r="3590" spans="1:17" hidden="1" x14ac:dyDescent="0.2">
      <c r="A3590" s="31" t="s">
        <v>15901</v>
      </c>
      <c r="B3590" s="31" t="s">
        <v>14359</v>
      </c>
      <c r="C3590" s="31" t="s">
        <v>15902</v>
      </c>
      <c r="D3590" s="31" t="s">
        <v>3948</v>
      </c>
      <c r="E3590" s="31" t="s">
        <v>14144</v>
      </c>
      <c r="F3590" s="31"/>
      <c r="G3590" s="47">
        <v>60</v>
      </c>
      <c r="H3590" s="33">
        <v>0</v>
      </c>
      <c r="I3590" s="31" t="s">
        <v>5288</v>
      </c>
      <c r="J3590" s="31" t="s">
        <v>5289</v>
      </c>
      <c r="K3590" s="31" t="s">
        <v>5164</v>
      </c>
      <c r="L3590" s="31" t="s">
        <v>5278</v>
      </c>
      <c r="M3590" s="31" t="s">
        <v>5663</v>
      </c>
      <c r="N3590" s="31"/>
      <c r="O3590" s="31" t="s">
        <v>14125</v>
      </c>
      <c r="P3590" s="31" t="s">
        <v>14121</v>
      </c>
      <c r="Q3590" s="31" t="s">
        <v>8608</v>
      </c>
    </row>
    <row r="3591" spans="1:17" hidden="1" x14ac:dyDescent="0.2">
      <c r="A3591" s="31" t="s">
        <v>15903</v>
      </c>
      <c r="B3591" s="31" t="s">
        <v>14362</v>
      </c>
      <c r="C3591" s="31" t="s">
        <v>15904</v>
      </c>
      <c r="D3591" s="31" t="s">
        <v>3948</v>
      </c>
      <c r="E3591" s="31" t="s">
        <v>14144</v>
      </c>
      <c r="F3591" s="31"/>
      <c r="G3591" s="47">
        <v>60</v>
      </c>
      <c r="H3591" s="33">
        <v>0</v>
      </c>
      <c r="I3591" s="31" t="s">
        <v>5288</v>
      </c>
      <c r="J3591" s="31" t="s">
        <v>5289</v>
      </c>
      <c r="K3591" s="31" t="s">
        <v>5164</v>
      </c>
      <c r="L3591" s="31" t="s">
        <v>5278</v>
      </c>
      <c r="M3591" s="31" t="s">
        <v>5673</v>
      </c>
      <c r="N3591" s="31"/>
      <c r="O3591" s="31" t="s">
        <v>14125</v>
      </c>
      <c r="P3591" s="31" t="s">
        <v>14121</v>
      </c>
      <c r="Q3591" s="31" t="s">
        <v>8608</v>
      </c>
    </row>
    <row r="3592" spans="1:17" hidden="1" x14ac:dyDescent="0.2">
      <c r="A3592" s="31" t="s">
        <v>15905</v>
      </c>
      <c r="B3592" s="31" t="s">
        <v>14362</v>
      </c>
      <c r="C3592" s="31" t="s">
        <v>15906</v>
      </c>
      <c r="D3592" s="31" t="s">
        <v>3948</v>
      </c>
      <c r="E3592" s="31" t="s">
        <v>14144</v>
      </c>
      <c r="F3592" s="31"/>
      <c r="G3592" s="47">
        <v>60</v>
      </c>
      <c r="H3592" s="33">
        <v>0</v>
      </c>
      <c r="I3592" s="31" t="s">
        <v>5276</v>
      </c>
      <c r="J3592" s="31" t="s">
        <v>5277</v>
      </c>
      <c r="K3592" s="31" t="s">
        <v>5164</v>
      </c>
      <c r="L3592" s="31" t="s">
        <v>5278</v>
      </c>
      <c r="M3592" s="31" t="s">
        <v>5701</v>
      </c>
      <c r="N3592" s="31"/>
      <c r="O3592" s="31" t="s">
        <v>14125</v>
      </c>
      <c r="P3592" s="31" t="s">
        <v>14121</v>
      </c>
      <c r="Q3592" s="31" t="s">
        <v>8608</v>
      </c>
    </row>
    <row r="3593" spans="1:17" hidden="1" x14ac:dyDescent="0.2">
      <c r="A3593" s="31" t="s">
        <v>15907</v>
      </c>
      <c r="B3593" s="31" t="s">
        <v>14347</v>
      </c>
      <c r="C3593" s="31" t="s">
        <v>15908</v>
      </c>
      <c r="D3593" s="31"/>
      <c r="E3593" s="31" t="s">
        <v>14123</v>
      </c>
      <c r="F3593" s="31" t="s">
        <v>3948</v>
      </c>
      <c r="G3593" s="47">
        <v>60</v>
      </c>
      <c r="H3593" s="33">
        <v>0</v>
      </c>
      <c r="I3593" s="31" t="s">
        <v>5218</v>
      </c>
      <c r="J3593" s="31" t="s">
        <v>5219</v>
      </c>
      <c r="K3593" s="31" t="s">
        <v>5164</v>
      </c>
      <c r="L3593" s="31" t="s">
        <v>5165</v>
      </c>
      <c r="M3593" s="31" t="s">
        <v>5262</v>
      </c>
      <c r="N3593" s="31"/>
      <c r="O3593" s="31" t="s">
        <v>14125</v>
      </c>
      <c r="P3593" s="31" t="s">
        <v>14121</v>
      </c>
      <c r="Q3593" s="31" t="s">
        <v>5168</v>
      </c>
    </row>
    <row r="3594" spans="1:17" hidden="1" x14ac:dyDescent="0.2">
      <c r="A3594" s="31" t="s">
        <v>15909</v>
      </c>
      <c r="B3594" s="31" t="s">
        <v>14356</v>
      </c>
      <c r="C3594" s="31" t="s">
        <v>15910</v>
      </c>
      <c r="D3594" s="31"/>
      <c r="E3594" s="31" t="s">
        <v>14123</v>
      </c>
      <c r="F3594" s="31" t="s">
        <v>3948</v>
      </c>
      <c r="G3594" s="47">
        <v>60</v>
      </c>
      <c r="H3594" s="33">
        <v>0</v>
      </c>
      <c r="I3594" s="31" t="s">
        <v>5179</v>
      </c>
      <c r="J3594" s="31" t="s">
        <v>5180</v>
      </c>
      <c r="K3594" s="31" t="s">
        <v>5164</v>
      </c>
      <c r="L3594" s="31" t="s">
        <v>5165</v>
      </c>
      <c r="M3594" s="31" t="s">
        <v>5379</v>
      </c>
      <c r="N3594" s="31" t="s">
        <v>9095</v>
      </c>
      <c r="O3594" s="31" t="s">
        <v>14125</v>
      </c>
      <c r="P3594" s="31" t="s">
        <v>14121</v>
      </c>
      <c r="Q3594" s="31" t="s">
        <v>5168</v>
      </c>
    </row>
    <row r="3595" spans="1:17" hidden="1" x14ac:dyDescent="0.2">
      <c r="A3595" s="31" t="s">
        <v>15911</v>
      </c>
      <c r="B3595" s="31" t="s">
        <v>14359</v>
      </c>
      <c r="C3595" s="31" t="s">
        <v>15912</v>
      </c>
      <c r="D3595" s="31" t="s">
        <v>3948</v>
      </c>
      <c r="E3595" s="31" t="s">
        <v>14144</v>
      </c>
      <c r="F3595" s="31"/>
      <c r="G3595" s="47">
        <v>60</v>
      </c>
      <c r="H3595" s="33">
        <v>0</v>
      </c>
      <c r="I3595" s="31" t="s">
        <v>5288</v>
      </c>
      <c r="J3595" s="31" t="s">
        <v>5289</v>
      </c>
      <c r="K3595" s="31" t="s">
        <v>5164</v>
      </c>
      <c r="L3595" s="31" t="s">
        <v>5278</v>
      </c>
      <c r="M3595" s="31" t="s">
        <v>5754</v>
      </c>
      <c r="N3595" s="31"/>
      <c r="O3595" s="31" t="s">
        <v>14125</v>
      </c>
      <c r="P3595" s="31" t="s">
        <v>14121</v>
      </c>
      <c r="Q3595" s="31" t="s">
        <v>8608</v>
      </c>
    </row>
    <row r="3596" spans="1:17" hidden="1" x14ac:dyDescent="0.2">
      <c r="A3596" s="31" t="s">
        <v>15913</v>
      </c>
      <c r="B3596" s="31" t="s">
        <v>14362</v>
      </c>
      <c r="C3596" s="31" t="s">
        <v>15914</v>
      </c>
      <c r="D3596" s="31" t="s">
        <v>3948</v>
      </c>
      <c r="E3596" s="31" t="s">
        <v>14144</v>
      </c>
      <c r="F3596" s="31"/>
      <c r="G3596" s="47">
        <v>60</v>
      </c>
      <c r="H3596" s="33">
        <v>0</v>
      </c>
      <c r="I3596" s="31" t="s">
        <v>5276</v>
      </c>
      <c r="J3596" s="31" t="s">
        <v>5277</v>
      </c>
      <c r="K3596" s="31" t="s">
        <v>5164</v>
      </c>
      <c r="L3596" s="31" t="s">
        <v>5278</v>
      </c>
      <c r="M3596" s="31" t="s">
        <v>5354</v>
      </c>
      <c r="N3596" s="31"/>
      <c r="O3596" s="31" t="s">
        <v>14125</v>
      </c>
      <c r="P3596" s="31" t="s">
        <v>14121</v>
      </c>
      <c r="Q3596" s="31" t="s">
        <v>8608</v>
      </c>
    </row>
    <row r="3597" spans="1:17" hidden="1" x14ac:dyDescent="0.2">
      <c r="A3597" s="31" t="s">
        <v>15915</v>
      </c>
      <c r="B3597" s="31" t="s">
        <v>14356</v>
      </c>
      <c r="C3597" s="31" t="s">
        <v>15916</v>
      </c>
      <c r="D3597" s="31"/>
      <c r="E3597" s="31" t="s">
        <v>14123</v>
      </c>
      <c r="F3597" s="31" t="s">
        <v>3948</v>
      </c>
      <c r="G3597" s="47">
        <v>60</v>
      </c>
      <c r="H3597" s="33">
        <v>0</v>
      </c>
      <c r="I3597" s="31" t="s">
        <v>5172</v>
      </c>
      <c r="J3597" s="31" t="s">
        <v>5173</v>
      </c>
      <c r="K3597" s="31" t="s">
        <v>5164</v>
      </c>
      <c r="L3597" s="31" t="s">
        <v>5165</v>
      </c>
      <c r="M3597" s="31" t="s">
        <v>5224</v>
      </c>
      <c r="N3597" s="31"/>
      <c r="O3597" s="31" t="s">
        <v>14125</v>
      </c>
      <c r="P3597" s="31" t="s">
        <v>14121</v>
      </c>
      <c r="Q3597" s="31" t="s">
        <v>5168</v>
      </c>
    </row>
    <row r="3598" spans="1:17" hidden="1" x14ac:dyDescent="0.2">
      <c r="A3598" s="31" t="s">
        <v>15917</v>
      </c>
      <c r="B3598" s="31" t="s">
        <v>14347</v>
      </c>
      <c r="C3598" s="31" t="s">
        <v>15918</v>
      </c>
      <c r="D3598" s="31"/>
      <c r="E3598" s="31" t="s">
        <v>14123</v>
      </c>
      <c r="F3598" s="31" t="s">
        <v>3948</v>
      </c>
      <c r="G3598" s="47">
        <v>60</v>
      </c>
      <c r="H3598" s="33">
        <v>0</v>
      </c>
      <c r="I3598" s="31" t="s">
        <v>5218</v>
      </c>
      <c r="J3598" s="31" t="s">
        <v>5219</v>
      </c>
      <c r="K3598" s="31" t="s">
        <v>5164</v>
      </c>
      <c r="L3598" s="31" t="s">
        <v>5165</v>
      </c>
      <c r="M3598" s="31" t="s">
        <v>5320</v>
      </c>
      <c r="N3598" s="31"/>
      <c r="O3598" s="31" t="s">
        <v>14125</v>
      </c>
      <c r="P3598" s="31" t="s">
        <v>14121</v>
      </c>
      <c r="Q3598" s="31" t="s">
        <v>5168</v>
      </c>
    </row>
    <row r="3599" spans="1:17" hidden="1" x14ac:dyDescent="0.2">
      <c r="A3599" s="31" t="s">
        <v>15919</v>
      </c>
      <c r="B3599" s="31" t="s">
        <v>14362</v>
      </c>
      <c r="C3599" s="31" t="s">
        <v>15920</v>
      </c>
      <c r="D3599" s="31" t="s">
        <v>3948</v>
      </c>
      <c r="E3599" s="31" t="s">
        <v>14144</v>
      </c>
      <c r="F3599" s="31"/>
      <c r="G3599" s="47">
        <v>60</v>
      </c>
      <c r="H3599" s="33">
        <v>0</v>
      </c>
      <c r="I3599" s="31" t="s">
        <v>5288</v>
      </c>
      <c r="J3599" s="31" t="s">
        <v>5289</v>
      </c>
      <c r="K3599" s="31" t="s">
        <v>5164</v>
      </c>
      <c r="L3599" s="31" t="s">
        <v>5278</v>
      </c>
      <c r="M3599" s="31" t="s">
        <v>5673</v>
      </c>
      <c r="N3599" s="31"/>
      <c r="O3599" s="31" t="s">
        <v>14125</v>
      </c>
      <c r="P3599" s="31" t="s">
        <v>14121</v>
      </c>
      <c r="Q3599" s="31" t="s">
        <v>8608</v>
      </c>
    </row>
    <row r="3600" spans="1:17" hidden="1" x14ac:dyDescent="0.2">
      <c r="A3600" s="31" t="s">
        <v>15921</v>
      </c>
      <c r="B3600" s="31" t="s">
        <v>14356</v>
      </c>
      <c r="C3600" s="31" t="s">
        <v>15922</v>
      </c>
      <c r="D3600" s="31"/>
      <c r="E3600" s="31" t="s">
        <v>14123</v>
      </c>
      <c r="F3600" s="31" t="s">
        <v>3948</v>
      </c>
      <c r="G3600" s="47">
        <v>60</v>
      </c>
      <c r="H3600" s="33">
        <v>0</v>
      </c>
      <c r="I3600" s="31" t="s">
        <v>5172</v>
      </c>
      <c r="J3600" s="31" t="s">
        <v>5173</v>
      </c>
      <c r="K3600" s="31" t="s">
        <v>5164</v>
      </c>
      <c r="L3600" s="31" t="s">
        <v>5165</v>
      </c>
      <c r="M3600" s="31" t="s">
        <v>5224</v>
      </c>
      <c r="N3600" s="31"/>
      <c r="O3600" s="31" t="s">
        <v>14125</v>
      </c>
      <c r="P3600" s="31" t="s">
        <v>14121</v>
      </c>
      <c r="Q3600" s="31" t="s">
        <v>5168</v>
      </c>
    </row>
    <row r="3601" spans="1:17" hidden="1" x14ac:dyDescent="0.2">
      <c r="A3601" s="31" t="s">
        <v>15923</v>
      </c>
      <c r="B3601" s="31" t="s">
        <v>14373</v>
      </c>
      <c r="C3601" s="31" t="s">
        <v>15924</v>
      </c>
      <c r="D3601" s="31" t="s">
        <v>3948</v>
      </c>
      <c r="E3601" s="31" t="s">
        <v>14144</v>
      </c>
      <c r="F3601" s="31"/>
      <c r="G3601" s="47">
        <v>60</v>
      </c>
      <c r="H3601" s="33">
        <v>0</v>
      </c>
      <c r="I3601" s="31" t="s">
        <v>5276</v>
      </c>
      <c r="J3601" s="31" t="s">
        <v>5277</v>
      </c>
      <c r="K3601" s="31" t="s">
        <v>5164</v>
      </c>
      <c r="L3601" s="31" t="s">
        <v>5278</v>
      </c>
      <c r="M3601" s="31" t="s">
        <v>5774</v>
      </c>
      <c r="N3601" s="31"/>
      <c r="O3601" s="31" t="s">
        <v>14125</v>
      </c>
      <c r="P3601" s="31" t="s">
        <v>14121</v>
      </c>
      <c r="Q3601" s="31" t="s">
        <v>8608</v>
      </c>
    </row>
    <row r="3602" spans="1:17" hidden="1" x14ac:dyDescent="0.2">
      <c r="A3602" s="31" t="s">
        <v>15925</v>
      </c>
      <c r="B3602" s="31" t="s">
        <v>14373</v>
      </c>
      <c r="C3602" s="31" t="s">
        <v>15926</v>
      </c>
      <c r="D3602" s="31" t="s">
        <v>3948</v>
      </c>
      <c r="E3602" s="31" t="s">
        <v>14144</v>
      </c>
      <c r="F3602" s="31"/>
      <c r="G3602" s="47">
        <v>60</v>
      </c>
      <c r="H3602" s="33">
        <v>0</v>
      </c>
      <c r="I3602" s="31" t="s">
        <v>5276</v>
      </c>
      <c r="J3602" s="31" t="s">
        <v>5277</v>
      </c>
      <c r="K3602" s="31" t="s">
        <v>5164</v>
      </c>
      <c r="L3602" s="31" t="s">
        <v>5278</v>
      </c>
      <c r="M3602" s="31" t="s">
        <v>5774</v>
      </c>
      <c r="N3602" s="31"/>
      <c r="O3602" s="31" t="s">
        <v>14125</v>
      </c>
      <c r="P3602" s="31" t="s">
        <v>14121</v>
      </c>
      <c r="Q3602" s="31" t="s">
        <v>8608</v>
      </c>
    </row>
    <row r="3603" spans="1:17" hidden="1" x14ac:dyDescent="0.2">
      <c r="A3603" s="31" t="s">
        <v>15927</v>
      </c>
      <c r="B3603" s="31" t="s">
        <v>14362</v>
      </c>
      <c r="C3603" s="31" t="s">
        <v>15928</v>
      </c>
      <c r="D3603" s="31" t="s">
        <v>3948</v>
      </c>
      <c r="E3603" s="31" t="s">
        <v>14144</v>
      </c>
      <c r="F3603" s="31"/>
      <c r="G3603" s="47">
        <v>60</v>
      </c>
      <c r="H3603" s="33">
        <v>0</v>
      </c>
      <c r="I3603" s="31" t="s">
        <v>9470</v>
      </c>
      <c r="J3603" s="31" t="s">
        <v>9471</v>
      </c>
      <c r="K3603" s="31" t="s">
        <v>5164</v>
      </c>
      <c r="L3603" s="31" t="s">
        <v>5278</v>
      </c>
      <c r="M3603" s="31" t="s">
        <v>5446</v>
      </c>
      <c r="N3603" s="31"/>
      <c r="O3603" s="31" t="s">
        <v>14125</v>
      </c>
      <c r="P3603" s="31" t="s">
        <v>14121</v>
      </c>
      <c r="Q3603" s="31" t="s">
        <v>8608</v>
      </c>
    </row>
    <row r="3604" spans="1:17" hidden="1" x14ac:dyDescent="0.2">
      <c r="A3604" s="31" t="s">
        <v>15929</v>
      </c>
      <c r="B3604" s="31" t="s">
        <v>14373</v>
      </c>
      <c r="C3604" s="31" t="s">
        <v>15930</v>
      </c>
      <c r="D3604" s="31" t="s">
        <v>3948</v>
      </c>
      <c r="E3604" s="31" t="s">
        <v>14144</v>
      </c>
      <c r="F3604" s="31"/>
      <c r="G3604" s="47">
        <v>60</v>
      </c>
      <c r="H3604" s="33">
        <v>0</v>
      </c>
      <c r="I3604" s="31" t="s">
        <v>5276</v>
      </c>
      <c r="J3604" s="31" t="s">
        <v>5277</v>
      </c>
      <c r="K3604" s="31" t="s">
        <v>5164</v>
      </c>
      <c r="L3604" s="31" t="s">
        <v>5278</v>
      </c>
      <c r="M3604" s="31" t="s">
        <v>5774</v>
      </c>
      <c r="N3604" s="31"/>
      <c r="O3604" s="31" t="s">
        <v>14125</v>
      </c>
      <c r="P3604" s="31" t="s">
        <v>14121</v>
      </c>
      <c r="Q3604" s="31" t="s">
        <v>8608</v>
      </c>
    </row>
    <row r="3605" spans="1:17" hidden="1" x14ac:dyDescent="0.2">
      <c r="A3605" s="31" t="s">
        <v>15931</v>
      </c>
      <c r="B3605" s="31" t="s">
        <v>14373</v>
      </c>
      <c r="C3605" s="31" t="s">
        <v>15932</v>
      </c>
      <c r="D3605" s="31" t="s">
        <v>3948</v>
      </c>
      <c r="E3605" s="31" t="s">
        <v>14144</v>
      </c>
      <c r="F3605" s="31"/>
      <c r="G3605" s="47">
        <v>60</v>
      </c>
      <c r="H3605" s="33">
        <v>0</v>
      </c>
      <c r="I3605" s="31" t="s">
        <v>5276</v>
      </c>
      <c r="J3605" s="31" t="s">
        <v>5277</v>
      </c>
      <c r="K3605" s="31" t="s">
        <v>5164</v>
      </c>
      <c r="L3605" s="31" t="s">
        <v>5278</v>
      </c>
      <c r="M3605" s="31" t="s">
        <v>5774</v>
      </c>
      <c r="N3605" s="31"/>
      <c r="O3605" s="31" t="s">
        <v>14125</v>
      </c>
      <c r="P3605" s="31" t="s">
        <v>14121</v>
      </c>
      <c r="Q3605" s="31" t="s">
        <v>8608</v>
      </c>
    </row>
    <row r="3606" spans="1:17" hidden="1" x14ac:dyDescent="0.2">
      <c r="A3606" s="31" t="s">
        <v>15933</v>
      </c>
      <c r="B3606" s="31" t="s">
        <v>14359</v>
      </c>
      <c r="C3606" s="31" t="s">
        <v>15934</v>
      </c>
      <c r="D3606" s="31" t="s">
        <v>3948</v>
      </c>
      <c r="E3606" s="31" t="s">
        <v>14144</v>
      </c>
      <c r="F3606" s="31"/>
      <c r="G3606" s="47">
        <v>60</v>
      </c>
      <c r="H3606" s="33">
        <v>0</v>
      </c>
      <c r="I3606" s="31" t="s">
        <v>9470</v>
      </c>
      <c r="J3606" s="31" t="s">
        <v>9471</v>
      </c>
      <c r="K3606" s="31" t="s">
        <v>5164</v>
      </c>
      <c r="L3606" s="31" t="s">
        <v>5278</v>
      </c>
      <c r="M3606" s="31" t="s">
        <v>5794</v>
      </c>
      <c r="N3606" s="31"/>
      <c r="O3606" s="31" t="s">
        <v>14125</v>
      </c>
      <c r="P3606" s="31" t="s">
        <v>14121</v>
      </c>
      <c r="Q3606" s="31" t="s">
        <v>8608</v>
      </c>
    </row>
    <row r="3607" spans="1:17" hidden="1" x14ac:dyDescent="0.2">
      <c r="A3607" s="31" t="s">
        <v>15935</v>
      </c>
      <c r="B3607" s="31" t="s">
        <v>14359</v>
      </c>
      <c r="C3607" s="31" t="s">
        <v>15936</v>
      </c>
      <c r="D3607" s="31" t="s">
        <v>3948</v>
      </c>
      <c r="E3607" s="31" t="s">
        <v>14144</v>
      </c>
      <c r="F3607" s="31"/>
      <c r="G3607" s="47">
        <v>60</v>
      </c>
      <c r="H3607" s="33">
        <v>0</v>
      </c>
      <c r="I3607" s="31" t="s">
        <v>5288</v>
      </c>
      <c r="J3607" s="31" t="s">
        <v>5289</v>
      </c>
      <c r="K3607" s="31" t="s">
        <v>5164</v>
      </c>
      <c r="L3607" s="31" t="s">
        <v>5278</v>
      </c>
      <c r="M3607" s="31" t="s">
        <v>5819</v>
      </c>
      <c r="N3607" s="31"/>
      <c r="O3607" s="31" t="s">
        <v>14125</v>
      </c>
      <c r="P3607" s="31" t="s">
        <v>14121</v>
      </c>
      <c r="Q3607" s="31" t="s">
        <v>8608</v>
      </c>
    </row>
    <row r="3608" spans="1:17" hidden="1" x14ac:dyDescent="0.2">
      <c r="A3608" s="31" t="s">
        <v>15937</v>
      </c>
      <c r="B3608" s="31" t="s">
        <v>14362</v>
      </c>
      <c r="C3608" s="31" t="s">
        <v>15938</v>
      </c>
      <c r="D3608" s="31" t="s">
        <v>3948</v>
      </c>
      <c r="E3608" s="31" t="s">
        <v>14144</v>
      </c>
      <c r="F3608" s="31"/>
      <c r="G3608" s="47">
        <v>60</v>
      </c>
      <c r="H3608" s="33">
        <v>0</v>
      </c>
      <c r="I3608" s="31" t="s">
        <v>5276</v>
      </c>
      <c r="J3608" s="31" t="s">
        <v>5277</v>
      </c>
      <c r="K3608" s="31" t="s">
        <v>5164</v>
      </c>
      <c r="L3608" s="31" t="s">
        <v>5278</v>
      </c>
      <c r="M3608" s="31" t="s">
        <v>5609</v>
      </c>
      <c r="N3608" s="31"/>
      <c r="O3608" s="31" t="s">
        <v>14125</v>
      </c>
      <c r="P3608" s="31" t="s">
        <v>14121</v>
      </c>
      <c r="Q3608" s="31" t="s">
        <v>8608</v>
      </c>
    </row>
    <row r="3609" spans="1:17" hidden="1" x14ac:dyDescent="0.2">
      <c r="A3609" s="31" t="s">
        <v>15939</v>
      </c>
      <c r="B3609" s="31" t="s">
        <v>14362</v>
      </c>
      <c r="C3609" s="31" t="s">
        <v>15940</v>
      </c>
      <c r="D3609" s="31" t="s">
        <v>3948</v>
      </c>
      <c r="E3609" s="31" t="s">
        <v>14144</v>
      </c>
      <c r="F3609" s="31"/>
      <c r="G3609" s="47">
        <v>60</v>
      </c>
      <c r="H3609" s="33">
        <v>0</v>
      </c>
      <c r="I3609" s="31" t="s">
        <v>5288</v>
      </c>
      <c r="J3609" s="31" t="s">
        <v>5289</v>
      </c>
      <c r="K3609" s="31" t="s">
        <v>5164</v>
      </c>
      <c r="L3609" s="31" t="s">
        <v>5278</v>
      </c>
      <c r="M3609" s="31" t="s">
        <v>5673</v>
      </c>
      <c r="N3609" s="31"/>
      <c r="O3609" s="31" t="s">
        <v>14125</v>
      </c>
      <c r="P3609" s="31" t="s">
        <v>14121</v>
      </c>
      <c r="Q3609" s="31" t="s">
        <v>8608</v>
      </c>
    </row>
    <row r="3610" spans="1:17" hidden="1" x14ac:dyDescent="0.2">
      <c r="A3610" s="31" t="s">
        <v>15941</v>
      </c>
      <c r="B3610" s="31" t="s">
        <v>14362</v>
      </c>
      <c r="C3610" s="31" t="s">
        <v>15942</v>
      </c>
      <c r="D3610" s="31" t="s">
        <v>3948</v>
      </c>
      <c r="E3610" s="31" t="s">
        <v>14144</v>
      </c>
      <c r="F3610" s="31"/>
      <c r="G3610" s="47">
        <v>60</v>
      </c>
      <c r="H3610" s="33">
        <v>0</v>
      </c>
      <c r="I3610" s="31" t="s">
        <v>5288</v>
      </c>
      <c r="J3610" s="31" t="s">
        <v>5289</v>
      </c>
      <c r="K3610" s="31" t="s">
        <v>5164</v>
      </c>
      <c r="L3610" s="31" t="s">
        <v>5278</v>
      </c>
      <c r="M3610" s="31" t="s">
        <v>5819</v>
      </c>
      <c r="N3610" s="31"/>
      <c r="O3610" s="31" t="s">
        <v>14125</v>
      </c>
      <c r="P3610" s="31" t="s">
        <v>14121</v>
      </c>
      <c r="Q3610" s="31" t="s">
        <v>8608</v>
      </c>
    </row>
    <row r="3611" spans="1:17" hidden="1" x14ac:dyDescent="0.2">
      <c r="A3611" s="31" t="s">
        <v>15943</v>
      </c>
      <c r="B3611" s="31" t="s">
        <v>14356</v>
      </c>
      <c r="C3611" s="31" t="s">
        <v>15944</v>
      </c>
      <c r="D3611" s="31"/>
      <c r="E3611" s="31" t="s">
        <v>14123</v>
      </c>
      <c r="F3611" s="31" t="s">
        <v>3948</v>
      </c>
      <c r="G3611" s="47">
        <v>60</v>
      </c>
      <c r="H3611" s="33">
        <v>0</v>
      </c>
      <c r="I3611" s="31" t="s">
        <v>5172</v>
      </c>
      <c r="J3611" s="31" t="s">
        <v>5173</v>
      </c>
      <c r="K3611" s="31" t="s">
        <v>5164</v>
      </c>
      <c r="L3611" s="31" t="s">
        <v>5165</v>
      </c>
      <c r="M3611" s="31" t="s">
        <v>5258</v>
      </c>
      <c r="N3611" s="31"/>
      <c r="O3611" s="31" t="s">
        <v>14125</v>
      </c>
      <c r="P3611" s="31" t="s">
        <v>14121</v>
      </c>
      <c r="Q3611" s="31" t="s">
        <v>5168</v>
      </c>
    </row>
    <row r="3612" spans="1:17" hidden="1" x14ac:dyDescent="0.2">
      <c r="A3612" s="31" t="s">
        <v>15945</v>
      </c>
      <c r="B3612" s="31" t="s">
        <v>14356</v>
      </c>
      <c r="C3612" s="31" t="s">
        <v>15946</v>
      </c>
      <c r="D3612" s="31"/>
      <c r="E3612" s="31" t="s">
        <v>14123</v>
      </c>
      <c r="F3612" s="31" t="s">
        <v>3948</v>
      </c>
      <c r="G3612" s="47">
        <v>60</v>
      </c>
      <c r="H3612" s="33">
        <v>0</v>
      </c>
      <c r="I3612" s="31" t="s">
        <v>5266</v>
      </c>
      <c r="J3612" s="31" t="s">
        <v>5267</v>
      </c>
      <c r="K3612" s="31" t="s">
        <v>5164</v>
      </c>
      <c r="L3612" s="31" t="s">
        <v>5165</v>
      </c>
      <c r="M3612" s="31" t="s">
        <v>6869</v>
      </c>
      <c r="N3612" s="31"/>
      <c r="O3612" s="31" t="s">
        <v>14125</v>
      </c>
      <c r="P3612" s="31" t="s">
        <v>14121</v>
      </c>
      <c r="Q3612" s="31" t="s">
        <v>5168</v>
      </c>
    </row>
    <row r="3613" spans="1:17" hidden="1" x14ac:dyDescent="0.2">
      <c r="A3613" s="31" t="s">
        <v>15947</v>
      </c>
      <c r="B3613" s="31" t="s">
        <v>14916</v>
      </c>
      <c r="C3613" s="31" t="s">
        <v>15948</v>
      </c>
      <c r="D3613" s="31"/>
      <c r="E3613" s="31" t="s">
        <v>14123</v>
      </c>
      <c r="F3613" s="31" t="s">
        <v>3948</v>
      </c>
      <c r="G3613" s="47">
        <v>60</v>
      </c>
      <c r="H3613" s="33">
        <v>0</v>
      </c>
      <c r="I3613" s="31" t="s">
        <v>5172</v>
      </c>
      <c r="J3613" s="31" t="s">
        <v>5173</v>
      </c>
      <c r="K3613" s="31" t="s">
        <v>5164</v>
      </c>
      <c r="L3613" s="31" t="s">
        <v>5165</v>
      </c>
      <c r="M3613" s="31" t="s">
        <v>5258</v>
      </c>
      <c r="N3613" s="31"/>
      <c r="O3613" s="31" t="s">
        <v>14125</v>
      </c>
      <c r="P3613" s="31" t="s">
        <v>14121</v>
      </c>
      <c r="Q3613" s="31" t="s">
        <v>5168</v>
      </c>
    </row>
    <row r="3614" spans="1:17" hidden="1" x14ac:dyDescent="0.2">
      <c r="A3614" s="31" t="s">
        <v>15949</v>
      </c>
      <c r="B3614" s="31" t="s">
        <v>14356</v>
      </c>
      <c r="C3614" s="31" t="s">
        <v>15950</v>
      </c>
      <c r="D3614" s="31"/>
      <c r="E3614" s="31" t="s">
        <v>14123</v>
      </c>
      <c r="F3614" s="31" t="s">
        <v>3948</v>
      </c>
      <c r="G3614" s="47">
        <v>60</v>
      </c>
      <c r="H3614" s="33">
        <v>0</v>
      </c>
      <c r="I3614" s="31" t="s">
        <v>5172</v>
      </c>
      <c r="J3614" s="31" t="s">
        <v>5173</v>
      </c>
      <c r="K3614" s="31" t="s">
        <v>5164</v>
      </c>
      <c r="L3614" s="31" t="s">
        <v>5165</v>
      </c>
      <c r="M3614" s="31" t="s">
        <v>5174</v>
      </c>
      <c r="N3614" s="31" t="s">
        <v>5175</v>
      </c>
      <c r="O3614" s="31" t="s">
        <v>14125</v>
      </c>
      <c r="P3614" s="31" t="s">
        <v>14121</v>
      </c>
      <c r="Q3614" s="31" t="s">
        <v>5168</v>
      </c>
    </row>
    <row r="3615" spans="1:17" hidden="1" x14ac:dyDescent="0.2">
      <c r="A3615" s="31" t="s">
        <v>15951</v>
      </c>
      <c r="B3615" s="31" t="s">
        <v>14359</v>
      </c>
      <c r="C3615" s="31" t="s">
        <v>15952</v>
      </c>
      <c r="D3615" s="31" t="s">
        <v>3948</v>
      </c>
      <c r="E3615" s="31" t="s">
        <v>14144</v>
      </c>
      <c r="F3615" s="31"/>
      <c r="G3615" s="47">
        <v>60</v>
      </c>
      <c r="H3615" s="33">
        <v>0</v>
      </c>
      <c r="I3615" s="31" t="s">
        <v>5288</v>
      </c>
      <c r="J3615" s="31" t="s">
        <v>5289</v>
      </c>
      <c r="K3615" s="31" t="s">
        <v>5164</v>
      </c>
      <c r="L3615" s="31" t="s">
        <v>5278</v>
      </c>
      <c r="M3615" s="31" t="s">
        <v>5663</v>
      </c>
      <c r="N3615" s="31"/>
      <c r="O3615" s="31" t="s">
        <v>14125</v>
      </c>
      <c r="P3615" s="31" t="s">
        <v>14121</v>
      </c>
      <c r="Q3615" s="31" t="s">
        <v>8608</v>
      </c>
    </row>
    <row r="3616" spans="1:17" hidden="1" x14ac:dyDescent="0.2">
      <c r="A3616" s="31" t="s">
        <v>15953</v>
      </c>
      <c r="B3616" s="31" t="s">
        <v>14356</v>
      </c>
      <c r="C3616" s="31" t="s">
        <v>15954</v>
      </c>
      <c r="D3616" s="31"/>
      <c r="E3616" s="31" t="s">
        <v>14123</v>
      </c>
      <c r="F3616" s="31" t="s">
        <v>3948</v>
      </c>
      <c r="G3616" s="47">
        <v>60</v>
      </c>
      <c r="H3616" s="33">
        <v>0</v>
      </c>
      <c r="I3616" s="31" t="s">
        <v>5218</v>
      </c>
      <c r="J3616" s="31" t="s">
        <v>5219</v>
      </c>
      <c r="K3616" s="31" t="s">
        <v>5164</v>
      </c>
      <c r="L3616" s="31" t="s">
        <v>5165</v>
      </c>
      <c r="M3616" s="31" t="s">
        <v>6869</v>
      </c>
      <c r="N3616" s="31"/>
      <c r="O3616" s="31" t="s">
        <v>14125</v>
      </c>
      <c r="P3616" s="31" t="s">
        <v>14121</v>
      </c>
      <c r="Q3616" s="31" t="s">
        <v>5168</v>
      </c>
    </row>
    <row r="3617" spans="1:17" hidden="1" x14ac:dyDescent="0.2">
      <c r="A3617" s="31" t="s">
        <v>15955</v>
      </c>
      <c r="B3617" s="31" t="s">
        <v>14362</v>
      </c>
      <c r="C3617" s="31" t="s">
        <v>15956</v>
      </c>
      <c r="D3617" s="31" t="s">
        <v>3948</v>
      </c>
      <c r="E3617" s="31" t="s">
        <v>14144</v>
      </c>
      <c r="F3617" s="31"/>
      <c r="G3617" s="47">
        <v>60</v>
      </c>
      <c r="H3617" s="33">
        <v>0</v>
      </c>
      <c r="I3617" s="31" t="s">
        <v>5276</v>
      </c>
      <c r="J3617" s="31" t="s">
        <v>5277</v>
      </c>
      <c r="K3617" s="31" t="s">
        <v>5164</v>
      </c>
      <c r="L3617" s="31" t="s">
        <v>5278</v>
      </c>
      <c r="M3617" s="31" t="s">
        <v>5701</v>
      </c>
      <c r="N3617" s="31"/>
      <c r="O3617" s="31" t="s">
        <v>14125</v>
      </c>
      <c r="P3617" s="31" t="s">
        <v>14121</v>
      </c>
      <c r="Q3617" s="31" t="s">
        <v>8608</v>
      </c>
    </row>
    <row r="3618" spans="1:17" hidden="1" x14ac:dyDescent="0.2">
      <c r="A3618" s="31" t="s">
        <v>15957</v>
      </c>
      <c r="B3618" s="31" t="s">
        <v>14373</v>
      </c>
      <c r="C3618" s="31" t="s">
        <v>15958</v>
      </c>
      <c r="D3618" s="31" t="s">
        <v>3948</v>
      </c>
      <c r="E3618" s="31" t="s">
        <v>14144</v>
      </c>
      <c r="F3618" s="31"/>
      <c r="G3618" s="47">
        <v>60</v>
      </c>
      <c r="H3618" s="33">
        <v>0</v>
      </c>
      <c r="I3618" s="31" t="s">
        <v>5276</v>
      </c>
      <c r="J3618" s="31" t="s">
        <v>5277</v>
      </c>
      <c r="K3618" s="31" t="s">
        <v>5164</v>
      </c>
      <c r="L3618" s="31" t="s">
        <v>5278</v>
      </c>
      <c r="M3618" s="31" t="s">
        <v>5774</v>
      </c>
      <c r="N3618" s="31"/>
      <c r="O3618" s="31" t="s">
        <v>14125</v>
      </c>
      <c r="P3618" s="31" t="s">
        <v>14121</v>
      </c>
      <c r="Q3618" s="31" t="s">
        <v>8608</v>
      </c>
    </row>
    <row r="3619" spans="1:17" hidden="1" x14ac:dyDescent="0.2">
      <c r="A3619" s="31" t="s">
        <v>15959</v>
      </c>
      <c r="B3619" s="31" t="s">
        <v>14373</v>
      </c>
      <c r="C3619" s="31" t="s">
        <v>15960</v>
      </c>
      <c r="D3619" s="31" t="s">
        <v>3948</v>
      </c>
      <c r="E3619" s="31" t="s">
        <v>14144</v>
      </c>
      <c r="F3619" s="31"/>
      <c r="G3619" s="47">
        <v>60</v>
      </c>
      <c r="H3619" s="33">
        <v>0</v>
      </c>
      <c r="I3619" s="31" t="s">
        <v>5276</v>
      </c>
      <c r="J3619" s="31" t="s">
        <v>5277</v>
      </c>
      <c r="K3619" s="31" t="s">
        <v>5164</v>
      </c>
      <c r="L3619" s="31" t="s">
        <v>5278</v>
      </c>
      <c r="M3619" s="31" t="s">
        <v>5774</v>
      </c>
      <c r="N3619" s="31"/>
      <c r="O3619" s="31" t="s">
        <v>14125</v>
      </c>
      <c r="P3619" s="31" t="s">
        <v>14121</v>
      </c>
      <c r="Q3619" s="31" t="s">
        <v>8608</v>
      </c>
    </row>
    <row r="3620" spans="1:17" hidden="1" x14ac:dyDescent="0.2">
      <c r="A3620" s="31" t="s">
        <v>15961</v>
      </c>
      <c r="B3620" s="31" t="s">
        <v>14359</v>
      </c>
      <c r="C3620" s="31" t="s">
        <v>15962</v>
      </c>
      <c r="D3620" s="31" t="s">
        <v>3948</v>
      </c>
      <c r="E3620" s="31" t="s">
        <v>14144</v>
      </c>
      <c r="F3620" s="31"/>
      <c r="G3620" s="47">
        <v>60</v>
      </c>
      <c r="H3620" s="33">
        <v>0</v>
      </c>
      <c r="I3620" s="31" t="s">
        <v>5288</v>
      </c>
      <c r="J3620" s="31" t="s">
        <v>5289</v>
      </c>
      <c r="K3620" s="31" t="s">
        <v>5164</v>
      </c>
      <c r="L3620" s="31" t="s">
        <v>5278</v>
      </c>
      <c r="M3620" s="31" t="s">
        <v>5754</v>
      </c>
      <c r="N3620" s="31"/>
      <c r="O3620" s="31" t="s">
        <v>14125</v>
      </c>
      <c r="P3620" s="31" t="s">
        <v>14121</v>
      </c>
      <c r="Q3620" s="31" t="s">
        <v>8608</v>
      </c>
    </row>
    <row r="3621" spans="1:17" hidden="1" x14ac:dyDescent="0.2">
      <c r="A3621" s="31" t="s">
        <v>15963</v>
      </c>
      <c r="B3621" s="31" t="s">
        <v>14356</v>
      </c>
      <c r="C3621" s="31" t="s">
        <v>15964</v>
      </c>
      <c r="D3621" s="31"/>
      <c r="E3621" s="31" t="s">
        <v>14123</v>
      </c>
      <c r="F3621" s="31" t="s">
        <v>3948</v>
      </c>
      <c r="G3621" s="47">
        <v>60</v>
      </c>
      <c r="H3621" s="33">
        <v>0</v>
      </c>
      <c r="I3621" s="31" t="s">
        <v>5172</v>
      </c>
      <c r="J3621" s="31" t="s">
        <v>5173</v>
      </c>
      <c r="K3621" s="31" t="s">
        <v>5164</v>
      </c>
      <c r="L3621" s="31" t="s">
        <v>5165</v>
      </c>
      <c r="M3621" s="31" t="s">
        <v>5224</v>
      </c>
      <c r="N3621" s="31"/>
      <c r="O3621" s="31" t="s">
        <v>14125</v>
      </c>
      <c r="P3621" s="31" t="s">
        <v>14121</v>
      </c>
      <c r="Q3621" s="31" t="s">
        <v>5168</v>
      </c>
    </row>
    <row r="3622" spans="1:17" hidden="1" x14ac:dyDescent="0.2">
      <c r="A3622" s="31" t="s">
        <v>15965</v>
      </c>
      <c r="B3622" s="31" t="s">
        <v>14362</v>
      </c>
      <c r="C3622" s="31" t="s">
        <v>15966</v>
      </c>
      <c r="D3622" s="31" t="s">
        <v>3948</v>
      </c>
      <c r="E3622" s="31" t="s">
        <v>14144</v>
      </c>
      <c r="F3622" s="31"/>
      <c r="G3622" s="47">
        <v>60</v>
      </c>
      <c r="H3622" s="33">
        <v>0</v>
      </c>
      <c r="I3622" s="31" t="s">
        <v>5288</v>
      </c>
      <c r="J3622" s="31" t="s">
        <v>5289</v>
      </c>
      <c r="K3622" s="31" t="s">
        <v>5164</v>
      </c>
      <c r="L3622" s="31" t="s">
        <v>5278</v>
      </c>
      <c r="M3622" s="31" t="s">
        <v>5819</v>
      </c>
      <c r="N3622" s="31"/>
      <c r="O3622" s="31" t="s">
        <v>14125</v>
      </c>
      <c r="P3622" s="31" t="s">
        <v>14121</v>
      </c>
      <c r="Q3622" s="31" t="s">
        <v>8608</v>
      </c>
    </row>
    <row r="3623" spans="1:17" hidden="1" x14ac:dyDescent="0.2">
      <c r="A3623" s="31" t="s">
        <v>15967</v>
      </c>
      <c r="B3623" s="31" t="s">
        <v>14362</v>
      </c>
      <c r="C3623" s="31" t="s">
        <v>15968</v>
      </c>
      <c r="D3623" s="31" t="s">
        <v>3948</v>
      </c>
      <c r="E3623" s="31" t="s">
        <v>14144</v>
      </c>
      <c r="F3623" s="31"/>
      <c r="G3623" s="47">
        <v>60</v>
      </c>
      <c r="H3623" s="33">
        <v>0</v>
      </c>
      <c r="I3623" s="31" t="s">
        <v>9470</v>
      </c>
      <c r="J3623" s="31" t="s">
        <v>9471</v>
      </c>
      <c r="K3623" s="31" t="s">
        <v>5164</v>
      </c>
      <c r="L3623" s="31" t="s">
        <v>5278</v>
      </c>
      <c r="M3623" s="31" t="s">
        <v>5446</v>
      </c>
      <c r="N3623" s="31"/>
      <c r="O3623" s="31" t="s">
        <v>14125</v>
      </c>
      <c r="P3623" s="31" t="s">
        <v>14121</v>
      </c>
      <c r="Q3623" s="31" t="s">
        <v>8608</v>
      </c>
    </row>
    <row r="3624" spans="1:17" hidden="1" x14ac:dyDescent="0.2">
      <c r="A3624" s="31" t="s">
        <v>15969</v>
      </c>
      <c r="B3624" s="31" t="s">
        <v>14362</v>
      </c>
      <c r="C3624" s="31" t="s">
        <v>15970</v>
      </c>
      <c r="D3624" s="31" t="s">
        <v>3948</v>
      </c>
      <c r="E3624" s="31" t="s">
        <v>14144</v>
      </c>
      <c r="F3624" s="31"/>
      <c r="G3624" s="47">
        <v>60</v>
      </c>
      <c r="H3624" s="33">
        <v>0</v>
      </c>
      <c r="I3624" s="31" t="s">
        <v>9470</v>
      </c>
      <c r="J3624" s="31" t="s">
        <v>9471</v>
      </c>
      <c r="K3624" s="31" t="s">
        <v>5164</v>
      </c>
      <c r="L3624" s="31" t="s">
        <v>5278</v>
      </c>
      <c r="M3624" s="31" t="s">
        <v>5446</v>
      </c>
      <c r="N3624" s="31"/>
      <c r="O3624" s="31" t="s">
        <v>14125</v>
      </c>
      <c r="P3624" s="31" t="s">
        <v>14121</v>
      </c>
      <c r="Q3624" s="31" t="s">
        <v>8608</v>
      </c>
    </row>
    <row r="3625" spans="1:17" hidden="1" x14ac:dyDescent="0.2">
      <c r="A3625" s="31" t="s">
        <v>15971</v>
      </c>
      <c r="B3625" s="31" t="s">
        <v>14356</v>
      </c>
      <c r="C3625" s="31" t="s">
        <v>15972</v>
      </c>
      <c r="D3625" s="31"/>
      <c r="E3625" s="31" t="s">
        <v>14123</v>
      </c>
      <c r="F3625" s="31" t="s">
        <v>3948</v>
      </c>
      <c r="G3625" s="47">
        <v>60</v>
      </c>
      <c r="H3625" s="33">
        <v>0</v>
      </c>
      <c r="I3625" s="31" t="s">
        <v>5218</v>
      </c>
      <c r="J3625" s="31" t="s">
        <v>5219</v>
      </c>
      <c r="K3625" s="31" t="s">
        <v>5164</v>
      </c>
      <c r="L3625" s="31" t="s">
        <v>5165</v>
      </c>
      <c r="M3625" s="31" t="s">
        <v>6869</v>
      </c>
      <c r="N3625" s="31"/>
      <c r="O3625" s="31" t="s">
        <v>14125</v>
      </c>
      <c r="P3625" s="31" t="s">
        <v>14121</v>
      </c>
      <c r="Q3625" s="31" t="s">
        <v>5168</v>
      </c>
    </row>
    <row r="3626" spans="1:17" hidden="1" x14ac:dyDescent="0.2">
      <c r="A3626" s="31" t="s">
        <v>15973</v>
      </c>
      <c r="B3626" s="31" t="s">
        <v>14359</v>
      </c>
      <c r="C3626" s="31" t="s">
        <v>15974</v>
      </c>
      <c r="D3626" s="31" t="s">
        <v>3948</v>
      </c>
      <c r="E3626" s="31" t="s">
        <v>14144</v>
      </c>
      <c r="F3626" s="31"/>
      <c r="G3626" s="47">
        <v>60</v>
      </c>
      <c r="H3626" s="33">
        <v>0</v>
      </c>
      <c r="I3626" s="31" t="s">
        <v>5288</v>
      </c>
      <c r="J3626" s="31" t="s">
        <v>5289</v>
      </c>
      <c r="K3626" s="31" t="s">
        <v>5164</v>
      </c>
      <c r="L3626" s="31" t="s">
        <v>5278</v>
      </c>
      <c r="M3626" s="31" t="s">
        <v>5663</v>
      </c>
      <c r="N3626" s="31"/>
      <c r="O3626" s="31" t="s">
        <v>14125</v>
      </c>
      <c r="P3626" s="31" t="s">
        <v>14121</v>
      </c>
      <c r="Q3626" s="31" t="s">
        <v>8608</v>
      </c>
    </row>
    <row r="3627" spans="1:17" hidden="1" x14ac:dyDescent="0.2">
      <c r="A3627" s="31" t="s">
        <v>15975</v>
      </c>
      <c r="B3627" s="31" t="s">
        <v>14362</v>
      </c>
      <c r="C3627" s="31" t="s">
        <v>15976</v>
      </c>
      <c r="D3627" s="31" t="s">
        <v>3948</v>
      </c>
      <c r="E3627" s="31" t="s">
        <v>14144</v>
      </c>
      <c r="F3627" s="31"/>
      <c r="G3627" s="47">
        <v>60</v>
      </c>
      <c r="H3627" s="33">
        <v>0</v>
      </c>
      <c r="I3627" s="31" t="s">
        <v>5276</v>
      </c>
      <c r="J3627" s="31" t="s">
        <v>5277</v>
      </c>
      <c r="K3627" s="31" t="s">
        <v>5164</v>
      </c>
      <c r="L3627" s="31" t="s">
        <v>5278</v>
      </c>
      <c r="M3627" s="31" t="s">
        <v>5701</v>
      </c>
      <c r="N3627" s="31"/>
      <c r="O3627" s="31" t="s">
        <v>14125</v>
      </c>
      <c r="P3627" s="31" t="s">
        <v>14121</v>
      </c>
      <c r="Q3627" s="31" t="s">
        <v>8608</v>
      </c>
    </row>
    <row r="3628" spans="1:17" hidden="1" x14ac:dyDescent="0.2">
      <c r="A3628" s="31" t="s">
        <v>15977</v>
      </c>
      <c r="B3628" s="31" t="s">
        <v>14362</v>
      </c>
      <c r="C3628" s="31" t="s">
        <v>15978</v>
      </c>
      <c r="D3628" s="31" t="s">
        <v>3948</v>
      </c>
      <c r="E3628" s="31" t="s">
        <v>14144</v>
      </c>
      <c r="F3628" s="31"/>
      <c r="G3628" s="47">
        <v>60</v>
      </c>
      <c r="H3628" s="33">
        <v>0</v>
      </c>
      <c r="I3628" s="31" t="s">
        <v>5288</v>
      </c>
      <c r="J3628" s="31" t="s">
        <v>5289</v>
      </c>
      <c r="K3628" s="31" t="s">
        <v>5164</v>
      </c>
      <c r="L3628" s="31" t="s">
        <v>5278</v>
      </c>
      <c r="M3628" s="31" t="s">
        <v>5819</v>
      </c>
      <c r="N3628" s="31"/>
      <c r="O3628" s="31" t="s">
        <v>14125</v>
      </c>
      <c r="P3628" s="31" t="s">
        <v>14121</v>
      </c>
      <c r="Q3628" s="31" t="s">
        <v>8608</v>
      </c>
    </row>
    <row r="3629" spans="1:17" hidden="1" x14ac:dyDescent="0.2">
      <c r="A3629" s="31" t="s">
        <v>15979</v>
      </c>
      <c r="B3629" s="31" t="s">
        <v>14362</v>
      </c>
      <c r="C3629" s="31" t="s">
        <v>15980</v>
      </c>
      <c r="D3629" s="31" t="s">
        <v>3948</v>
      </c>
      <c r="E3629" s="31" t="s">
        <v>14144</v>
      </c>
      <c r="F3629" s="31"/>
      <c r="G3629" s="47">
        <v>60</v>
      </c>
      <c r="H3629" s="33">
        <v>0</v>
      </c>
      <c r="I3629" s="31" t="s">
        <v>5276</v>
      </c>
      <c r="J3629" s="31" t="s">
        <v>5277</v>
      </c>
      <c r="K3629" s="31" t="s">
        <v>5164</v>
      </c>
      <c r="L3629" s="31" t="s">
        <v>5278</v>
      </c>
      <c r="M3629" s="31" t="s">
        <v>5701</v>
      </c>
      <c r="N3629" s="31"/>
      <c r="O3629" s="31" t="s">
        <v>14125</v>
      </c>
      <c r="P3629" s="31" t="s">
        <v>14121</v>
      </c>
      <c r="Q3629" s="31" t="s">
        <v>8608</v>
      </c>
    </row>
    <row r="3630" spans="1:17" hidden="1" x14ac:dyDescent="0.2">
      <c r="A3630" s="31" t="s">
        <v>15981</v>
      </c>
      <c r="B3630" s="31" t="s">
        <v>14916</v>
      </c>
      <c r="C3630" s="31" t="s">
        <v>15982</v>
      </c>
      <c r="D3630" s="31"/>
      <c r="E3630" s="31" t="s">
        <v>14123</v>
      </c>
      <c r="F3630" s="31" t="s">
        <v>3948</v>
      </c>
      <c r="G3630" s="47">
        <v>60</v>
      </c>
      <c r="H3630" s="33">
        <v>0</v>
      </c>
      <c r="I3630" s="31" t="s">
        <v>5172</v>
      </c>
      <c r="J3630" s="31" t="s">
        <v>5173</v>
      </c>
      <c r="K3630" s="31" t="s">
        <v>5164</v>
      </c>
      <c r="L3630" s="31" t="s">
        <v>5165</v>
      </c>
      <c r="M3630" s="31" t="s">
        <v>6835</v>
      </c>
      <c r="N3630" s="31"/>
      <c r="O3630" s="31" t="s">
        <v>14125</v>
      </c>
      <c r="P3630" s="31" t="s">
        <v>14121</v>
      </c>
      <c r="Q3630" s="31" t="s">
        <v>5168</v>
      </c>
    </row>
    <row r="3631" spans="1:17" hidden="1" x14ac:dyDescent="0.2">
      <c r="A3631" s="31" t="s">
        <v>15983</v>
      </c>
      <c r="B3631" s="31" t="s">
        <v>14356</v>
      </c>
      <c r="C3631" s="31" t="s">
        <v>15984</v>
      </c>
      <c r="D3631" s="31"/>
      <c r="E3631" s="31" t="s">
        <v>14123</v>
      </c>
      <c r="F3631" s="31" t="s">
        <v>3948</v>
      </c>
      <c r="G3631" s="47">
        <v>60</v>
      </c>
      <c r="H3631" s="33">
        <v>0</v>
      </c>
      <c r="I3631" s="31" t="s">
        <v>5172</v>
      </c>
      <c r="J3631" s="31" t="s">
        <v>5173</v>
      </c>
      <c r="K3631" s="31" t="s">
        <v>5164</v>
      </c>
      <c r="L3631" s="31" t="s">
        <v>5165</v>
      </c>
      <c r="M3631" s="31" t="s">
        <v>5174</v>
      </c>
      <c r="N3631" s="31" t="s">
        <v>8595</v>
      </c>
      <c r="O3631" s="31" t="s">
        <v>14125</v>
      </c>
      <c r="P3631" s="31" t="s">
        <v>14121</v>
      </c>
      <c r="Q3631" s="31" t="s">
        <v>5168</v>
      </c>
    </row>
    <row r="3632" spans="1:17" hidden="1" x14ac:dyDescent="0.2">
      <c r="A3632" s="31" t="s">
        <v>15985</v>
      </c>
      <c r="B3632" s="31" t="s">
        <v>14356</v>
      </c>
      <c r="C3632" s="31" t="s">
        <v>15986</v>
      </c>
      <c r="D3632" s="31"/>
      <c r="E3632" s="31" t="s">
        <v>14123</v>
      </c>
      <c r="F3632" s="31" t="s">
        <v>3948</v>
      </c>
      <c r="G3632" s="47">
        <v>60</v>
      </c>
      <c r="H3632" s="33">
        <v>0</v>
      </c>
      <c r="I3632" s="31" t="s">
        <v>5172</v>
      </c>
      <c r="J3632" s="31" t="s">
        <v>5173</v>
      </c>
      <c r="K3632" s="31" t="s">
        <v>5164</v>
      </c>
      <c r="L3632" s="31" t="s">
        <v>5165</v>
      </c>
      <c r="M3632" s="31" t="s">
        <v>5174</v>
      </c>
      <c r="N3632" s="31" t="s">
        <v>11874</v>
      </c>
      <c r="O3632" s="31" t="s">
        <v>14125</v>
      </c>
      <c r="P3632" s="31" t="s">
        <v>14121</v>
      </c>
      <c r="Q3632" s="31" t="s">
        <v>5168</v>
      </c>
    </row>
    <row r="3633" spans="1:17" hidden="1" x14ac:dyDescent="0.2">
      <c r="A3633" s="31" t="s">
        <v>15987</v>
      </c>
      <c r="B3633" s="31" t="s">
        <v>14356</v>
      </c>
      <c r="C3633" s="31" t="s">
        <v>15988</v>
      </c>
      <c r="D3633" s="31"/>
      <c r="E3633" s="31" t="s">
        <v>14123</v>
      </c>
      <c r="F3633" s="31" t="s">
        <v>3948</v>
      </c>
      <c r="G3633" s="47">
        <v>60</v>
      </c>
      <c r="H3633" s="33">
        <v>0</v>
      </c>
      <c r="I3633" s="31" t="s">
        <v>5179</v>
      </c>
      <c r="J3633" s="31" t="s">
        <v>5180</v>
      </c>
      <c r="K3633" s="31" t="s">
        <v>5164</v>
      </c>
      <c r="L3633" s="31" t="s">
        <v>5165</v>
      </c>
      <c r="M3633" s="31" t="s">
        <v>5361</v>
      </c>
      <c r="N3633" s="31" t="s">
        <v>7295</v>
      </c>
      <c r="O3633" s="31" t="s">
        <v>14125</v>
      </c>
      <c r="P3633" s="31" t="s">
        <v>14121</v>
      </c>
      <c r="Q3633" s="31" t="s">
        <v>5168</v>
      </c>
    </row>
    <row r="3634" spans="1:17" hidden="1" x14ac:dyDescent="0.2">
      <c r="A3634" s="31" t="s">
        <v>15989</v>
      </c>
      <c r="B3634" s="31" t="s">
        <v>14362</v>
      </c>
      <c r="C3634" s="31" t="s">
        <v>15990</v>
      </c>
      <c r="D3634" s="31" t="s">
        <v>3948</v>
      </c>
      <c r="E3634" s="31" t="s">
        <v>14144</v>
      </c>
      <c r="F3634" s="31"/>
      <c r="G3634" s="47">
        <v>60</v>
      </c>
      <c r="H3634" s="33">
        <v>0</v>
      </c>
      <c r="I3634" s="31" t="s">
        <v>5288</v>
      </c>
      <c r="J3634" s="31" t="s">
        <v>5289</v>
      </c>
      <c r="K3634" s="31" t="s">
        <v>5164</v>
      </c>
      <c r="L3634" s="31" t="s">
        <v>5278</v>
      </c>
      <c r="M3634" s="31" t="s">
        <v>5673</v>
      </c>
      <c r="N3634" s="31"/>
      <c r="O3634" s="31" t="s">
        <v>14125</v>
      </c>
      <c r="P3634" s="31" t="s">
        <v>14121</v>
      </c>
      <c r="Q3634" s="31" t="s">
        <v>8608</v>
      </c>
    </row>
    <row r="3635" spans="1:17" hidden="1" x14ac:dyDescent="0.2">
      <c r="A3635" s="31" t="s">
        <v>15991</v>
      </c>
      <c r="B3635" s="31" t="s">
        <v>14472</v>
      </c>
      <c r="C3635" s="31" t="s">
        <v>15992</v>
      </c>
      <c r="D3635" s="31" t="s">
        <v>3948</v>
      </c>
      <c r="E3635" s="31" t="s">
        <v>14144</v>
      </c>
      <c r="F3635" s="31"/>
      <c r="G3635" s="47">
        <v>60</v>
      </c>
      <c r="H3635" s="33">
        <v>0</v>
      </c>
      <c r="I3635" s="31" t="s">
        <v>5294</v>
      </c>
      <c r="J3635" s="31" t="s">
        <v>5295</v>
      </c>
      <c r="K3635" s="31" t="s">
        <v>5164</v>
      </c>
      <c r="L3635" s="31" t="s">
        <v>5278</v>
      </c>
      <c r="M3635" s="31" t="s">
        <v>6466</v>
      </c>
      <c r="N3635" s="31"/>
      <c r="O3635" s="31" t="s">
        <v>14125</v>
      </c>
      <c r="P3635" s="31" t="s">
        <v>14121</v>
      </c>
      <c r="Q3635" s="31" t="s">
        <v>8608</v>
      </c>
    </row>
    <row r="3636" spans="1:17" hidden="1" x14ac:dyDescent="0.2">
      <c r="A3636" s="31" t="s">
        <v>15993</v>
      </c>
      <c r="B3636" s="31" t="s">
        <v>14472</v>
      </c>
      <c r="C3636" s="31" t="s">
        <v>15994</v>
      </c>
      <c r="D3636" s="31" t="s">
        <v>3948</v>
      </c>
      <c r="E3636" s="31" t="s">
        <v>14144</v>
      </c>
      <c r="F3636" s="31"/>
      <c r="G3636" s="47">
        <v>60</v>
      </c>
      <c r="H3636" s="33">
        <v>0</v>
      </c>
      <c r="I3636" s="31" t="s">
        <v>5294</v>
      </c>
      <c r="J3636" s="31" t="s">
        <v>5295</v>
      </c>
      <c r="K3636" s="31" t="s">
        <v>5164</v>
      </c>
      <c r="L3636" s="31" t="s">
        <v>5278</v>
      </c>
      <c r="M3636" s="31" t="s">
        <v>6466</v>
      </c>
      <c r="N3636" s="31"/>
      <c r="O3636" s="31" t="s">
        <v>14125</v>
      </c>
      <c r="P3636" s="31" t="s">
        <v>14121</v>
      </c>
      <c r="Q3636" s="31" t="s">
        <v>8608</v>
      </c>
    </row>
    <row r="3637" spans="1:17" hidden="1" x14ac:dyDescent="0.2">
      <c r="A3637" s="31" t="s">
        <v>15995</v>
      </c>
      <c r="B3637" s="31" t="s">
        <v>14362</v>
      </c>
      <c r="C3637" s="31" t="s">
        <v>15996</v>
      </c>
      <c r="D3637" s="31" t="s">
        <v>3948</v>
      </c>
      <c r="E3637" s="31" t="s">
        <v>14144</v>
      </c>
      <c r="F3637" s="31"/>
      <c r="G3637" s="47">
        <v>60</v>
      </c>
      <c r="H3637" s="33">
        <v>0</v>
      </c>
      <c r="I3637" s="31" t="s">
        <v>5288</v>
      </c>
      <c r="J3637" s="31" t="s">
        <v>5289</v>
      </c>
      <c r="K3637" s="31" t="s">
        <v>5164</v>
      </c>
      <c r="L3637" s="31" t="s">
        <v>5278</v>
      </c>
      <c r="M3637" s="31" t="s">
        <v>5673</v>
      </c>
      <c r="N3637" s="31"/>
      <c r="O3637" s="31" t="s">
        <v>14125</v>
      </c>
      <c r="P3637" s="31" t="s">
        <v>14121</v>
      </c>
      <c r="Q3637" s="31" t="s">
        <v>8608</v>
      </c>
    </row>
    <row r="3638" spans="1:17" hidden="1" x14ac:dyDescent="0.2">
      <c r="A3638" s="31" t="s">
        <v>15997</v>
      </c>
      <c r="B3638" s="31" t="s">
        <v>14356</v>
      </c>
      <c r="C3638" s="31" t="s">
        <v>15998</v>
      </c>
      <c r="D3638" s="31"/>
      <c r="E3638" s="31" t="s">
        <v>14123</v>
      </c>
      <c r="F3638" s="31" t="s">
        <v>3948</v>
      </c>
      <c r="G3638" s="47">
        <v>60</v>
      </c>
      <c r="H3638" s="33">
        <v>0</v>
      </c>
      <c r="I3638" s="31" t="s">
        <v>5252</v>
      </c>
      <c r="J3638" s="31" t="s">
        <v>5253</v>
      </c>
      <c r="K3638" s="31" t="s">
        <v>5164</v>
      </c>
      <c r="L3638" s="31" t="s">
        <v>5165</v>
      </c>
      <c r="M3638" s="31" t="s">
        <v>5569</v>
      </c>
      <c r="N3638" s="31"/>
      <c r="O3638" s="31" t="s">
        <v>14125</v>
      </c>
      <c r="P3638" s="31" t="s">
        <v>14121</v>
      </c>
      <c r="Q3638" s="31" t="s">
        <v>5168</v>
      </c>
    </row>
    <row r="3639" spans="1:17" hidden="1" x14ac:dyDescent="0.2">
      <c r="A3639" s="31" t="s">
        <v>15999</v>
      </c>
      <c r="B3639" s="31" t="s">
        <v>14362</v>
      </c>
      <c r="C3639" s="31" t="s">
        <v>16000</v>
      </c>
      <c r="D3639" s="31" t="s">
        <v>3948</v>
      </c>
      <c r="E3639" s="31" t="s">
        <v>14144</v>
      </c>
      <c r="F3639" s="31"/>
      <c r="G3639" s="47">
        <v>60</v>
      </c>
      <c r="H3639" s="33">
        <v>0</v>
      </c>
      <c r="I3639" s="31" t="s">
        <v>5288</v>
      </c>
      <c r="J3639" s="31" t="s">
        <v>5289</v>
      </c>
      <c r="K3639" s="31" t="s">
        <v>5164</v>
      </c>
      <c r="L3639" s="31" t="s">
        <v>5278</v>
      </c>
      <c r="M3639" s="31" t="s">
        <v>5673</v>
      </c>
      <c r="N3639" s="31"/>
      <c r="O3639" s="31" t="s">
        <v>14125</v>
      </c>
      <c r="P3639" s="31" t="s">
        <v>14121</v>
      </c>
      <c r="Q3639" s="31" t="s">
        <v>8608</v>
      </c>
    </row>
    <row r="3640" spans="1:17" hidden="1" x14ac:dyDescent="0.2">
      <c r="A3640" s="31" t="s">
        <v>16001</v>
      </c>
      <c r="B3640" s="31" t="s">
        <v>14362</v>
      </c>
      <c r="C3640" s="31" t="s">
        <v>16002</v>
      </c>
      <c r="D3640" s="31" t="s">
        <v>3948</v>
      </c>
      <c r="E3640" s="31" t="s">
        <v>14144</v>
      </c>
      <c r="F3640" s="31"/>
      <c r="G3640" s="47">
        <v>60</v>
      </c>
      <c r="H3640" s="33">
        <v>0</v>
      </c>
      <c r="I3640" s="31" t="s">
        <v>9470</v>
      </c>
      <c r="J3640" s="31" t="s">
        <v>9471</v>
      </c>
      <c r="K3640" s="31" t="s">
        <v>5164</v>
      </c>
      <c r="L3640" s="31" t="s">
        <v>5278</v>
      </c>
      <c r="M3640" s="31" t="s">
        <v>5687</v>
      </c>
      <c r="N3640" s="31"/>
      <c r="O3640" s="31" t="s">
        <v>14125</v>
      </c>
      <c r="P3640" s="31" t="s">
        <v>14121</v>
      </c>
      <c r="Q3640" s="31" t="s">
        <v>8608</v>
      </c>
    </row>
    <row r="3641" spans="1:17" hidden="1" x14ac:dyDescent="0.2">
      <c r="A3641" s="31" t="s">
        <v>16003</v>
      </c>
      <c r="B3641" s="31" t="s">
        <v>14356</v>
      </c>
      <c r="C3641" s="31" t="s">
        <v>16004</v>
      </c>
      <c r="D3641" s="31"/>
      <c r="E3641" s="31" t="s">
        <v>14123</v>
      </c>
      <c r="F3641" s="31" t="s">
        <v>3948</v>
      </c>
      <c r="G3641" s="47">
        <v>60</v>
      </c>
      <c r="H3641" s="33">
        <v>0</v>
      </c>
      <c r="I3641" s="31" t="s">
        <v>5212</v>
      </c>
      <c r="J3641" s="31" t="s">
        <v>5213</v>
      </c>
      <c r="K3641" s="31" t="s">
        <v>5164</v>
      </c>
      <c r="L3641" s="31" t="s">
        <v>5165</v>
      </c>
      <c r="M3641" s="31" t="s">
        <v>5361</v>
      </c>
      <c r="N3641" s="31" t="s">
        <v>8074</v>
      </c>
      <c r="O3641" s="31" t="s">
        <v>14125</v>
      </c>
      <c r="P3641" s="31" t="s">
        <v>14121</v>
      </c>
      <c r="Q3641" s="31" t="s">
        <v>5168</v>
      </c>
    </row>
    <row r="3642" spans="1:17" hidden="1" x14ac:dyDescent="0.2">
      <c r="A3642" s="31" t="s">
        <v>16005</v>
      </c>
      <c r="B3642" s="31" t="s">
        <v>14382</v>
      </c>
      <c r="C3642" s="31" t="s">
        <v>16006</v>
      </c>
      <c r="D3642" s="31"/>
      <c r="E3642" s="31" t="s">
        <v>14123</v>
      </c>
      <c r="F3642" s="31" t="s">
        <v>3948</v>
      </c>
      <c r="G3642" s="47">
        <v>60</v>
      </c>
      <c r="H3642" s="33">
        <v>0</v>
      </c>
      <c r="I3642" s="31" t="s">
        <v>5218</v>
      </c>
      <c r="J3642" s="31" t="s">
        <v>5219</v>
      </c>
      <c r="K3642" s="31" t="s">
        <v>5164</v>
      </c>
      <c r="L3642" s="31" t="s">
        <v>5165</v>
      </c>
      <c r="M3642" s="31" t="s">
        <v>5390</v>
      </c>
      <c r="N3642" s="31"/>
      <c r="O3642" s="31" t="s">
        <v>14125</v>
      </c>
      <c r="P3642" s="31" t="s">
        <v>14121</v>
      </c>
      <c r="Q3642" s="31" t="s">
        <v>5168</v>
      </c>
    </row>
    <row r="3643" spans="1:17" hidden="1" x14ac:dyDescent="0.2">
      <c r="A3643" s="31" t="s">
        <v>16007</v>
      </c>
      <c r="B3643" s="31" t="s">
        <v>14347</v>
      </c>
      <c r="C3643" s="31" t="s">
        <v>16008</v>
      </c>
      <c r="D3643" s="31"/>
      <c r="E3643" s="31" t="s">
        <v>14123</v>
      </c>
      <c r="F3643" s="31" t="s">
        <v>3948</v>
      </c>
      <c r="G3643" s="47">
        <v>60</v>
      </c>
      <c r="H3643" s="33">
        <v>0</v>
      </c>
      <c r="I3643" s="31" t="s">
        <v>5252</v>
      </c>
      <c r="J3643" s="31" t="s">
        <v>5253</v>
      </c>
      <c r="K3643" s="31" t="s">
        <v>5164</v>
      </c>
      <c r="L3643" s="31" t="s">
        <v>5165</v>
      </c>
      <c r="M3643" s="31" t="s">
        <v>5254</v>
      </c>
      <c r="N3643" s="31"/>
      <c r="O3643" s="31" t="s">
        <v>14125</v>
      </c>
      <c r="P3643" s="31" t="s">
        <v>14121</v>
      </c>
      <c r="Q3643" s="31" t="s">
        <v>5168</v>
      </c>
    </row>
    <row r="3644" spans="1:17" hidden="1" x14ac:dyDescent="0.2">
      <c r="A3644" s="31" t="s">
        <v>16009</v>
      </c>
      <c r="B3644" s="31" t="s">
        <v>14362</v>
      </c>
      <c r="C3644" s="31" t="s">
        <v>16010</v>
      </c>
      <c r="D3644" s="31" t="s">
        <v>3948</v>
      </c>
      <c r="E3644" s="31" t="s">
        <v>14144</v>
      </c>
      <c r="F3644" s="31"/>
      <c r="G3644" s="47">
        <v>60</v>
      </c>
      <c r="H3644" s="33">
        <v>0</v>
      </c>
      <c r="I3644" s="31" t="s">
        <v>5276</v>
      </c>
      <c r="J3644" s="31" t="s">
        <v>5277</v>
      </c>
      <c r="K3644" s="31" t="s">
        <v>5164</v>
      </c>
      <c r="L3644" s="31" t="s">
        <v>5278</v>
      </c>
      <c r="M3644" s="31" t="s">
        <v>5354</v>
      </c>
      <c r="N3644" s="31"/>
      <c r="O3644" s="31" t="s">
        <v>14125</v>
      </c>
      <c r="P3644" s="31" t="s">
        <v>14121</v>
      </c>
      <c r="Q3644" s="31" t="s">
        <v>8608</v>
      </c>
    </row>
    <row r="3645" spans="1:17" hidden="1" x14ac:dyDescent="0.2">
      <c r="A3645" s="31" t="s">
        <v>16011</v>
      </c>
      <c r="B3645" s="31" t="s">
        <v>14472</v>
      </c>
      <c r="C3645" s="31" t="s">
        <v>16012</v>
      </c>
      <c r="D3645" s="31" t="s">
        <v>3948</v>
      </c>
      <c r="E3645" s="31" t="s">
        <v>14144</v>
      </c>
      <c r="F3645" s="31"/>
      <c r="G3645" s="47">
        <v>60</v>
      </c>
      <c r="H3645" s="33">
        <v>0</v>
      </c>
      <c r="I3645" s="31" t="s">
        <v>9470</v>
      </c>
      <c r="J3645" s="31" t="s">
        <v>9471</v>
      </c>
      <c r="K3645" s="31" t="s">
        <v>5164</v>
      </c>
      <c r="L3645" s="31" t="s">
        <v>5278</v>
      </c>
      <c r="M3645" s="31" t="s">
        <v>6466</v>
      </c>
      <c r="N3645" s="31"/>
      <c r="O3645" s="31" t="s">
        <v>14125</v>
      </c>
      <c r="P3645" s="31" t="s">
        <v>14121</v>
      </c>
      <c r="Q3645" s="31" t="s">
        <v>8608</v>
      </c>
    </row>
    <row r="3646" spans="1:17" hidden="1" x14ac:dyDescent="0.2">
      <c r="A3646" s="31" t="s">
        <v>16013</v>
      </c>
      <c r="B3646" s="31" t="s">
        <v>14362</v>
      </c>
      <c r="C3646" s="31" t="s">
        <v>16014</v>
      </c>
      <c r="D3646" s="31" t="s">
        <v>3948</v>
      </c>
      <c r="E3646" s="31" t="s">
        <v>14144</v>
      </c>
      <c r="F3646" s="31"/>
      <c r="G3646" s="47">
        <v>60</v>
      </c>
      <c r="H3646" s="33">
        <v>0</v>
      </c>
      <c r="I3646" s="31" t="s">
        <v>5288</v>
      </c>
      <c r="J3646" s="31" t="s">
        <v>5289</v>
      </c>
      <c r="K3646" s="31" t="s">
        <v>5164</v>
      </c>
      <c r="L3646" s="31" t="s">
        <v>5278</v>
      </c>
      <c r="M3646" s="31" t="s">
        <v>5290</v>
      </c>
      <c r="N3646" s="31"/>
      <c r="O3646" s="31" t="s">
        <v>14125</v>
      </c>
      <c r="P3646" s="31" t="s">
        <v>14121</v>
      </c>
      <c r="Q3646" s="31" t="s">
        <v>8608</v>
      </c>
    </row>
    <row r="3647" spans="1:17" hidden="1" x14ac:dyDescent="0.2">
      <c r="A3647" s="31" t="s">
        <v>16015</v>
      </c>
      <c r="B3647" s="31" t="s">
        <v>14362</v>
      </c>
      <c r="C3647" s="31" t="s">
        <v>16016</v>
      </c>
      <c r="D3647" s="31" t="s">
        <v>3948</v>
      </c>
      <c r="E3647" s="31" t="s">
        <v>14144</v>
      </c>
      <c r="F3647" s="31"/>
      <c r="G3647" s="47">
        <v>60</v>
      </c>
      <c r="H3647" s="33">
        <v>0</v>
      </c>
      <c r="I3647" s="31" t="s">
        <v>5276</v>
      </c>
      <c r="J3647" s="31" t="s">
        <v>5277</v>
      </c>
      <c r="K3647" s="31" t="s">
        <v>5164</v>
      </c>
      <c r="L3647" s="31" t="s">
        <v>5278</v>
      </c>
      <c r="M3647" s="31" t="s">
        <v>5609</v>
      </c>
      <c r="N3647" s="31"/>
      <c r="O3647" s="31" t="s">
        <v>14125</v>
      </c>
      <c r="P3647" s="31" t="s">
        <v>14121</v>
      </c>
      <c r="Q3647" s="31" t="s">
        <v>8608</v>
      </c>
    </row>
    <row r="3648" spans="1:17" hidden="1" x14ac:dyDescent="0.2">
      <c r="A3648" s="31" t="s">
        <v>16017</v>
      </c>
      <c r="B3648" s="31" t="s">
        <v>14362</v>
      </c>
      <c r="C3648" s="31" t="s">
        <v>16018</v>
      </c>
      <c r="D3648" s="31" t="s">
        <v>3948</v>
      </c>
      <c r="E3648" s="31" t="s">
        <v>14144</v>
      </c>
      <c r="F3648" s="31"/>
      <c r="G3648" s="47">
        <v>60</v>
      </c>
      <c r="H3648" s="33">
        <v>0</v>
      </c>
      <c r="I3648" s="31" t="s">
        <v>5288</v>
      </c>
      <c r="J3648" s="31" t="s">
        <v>5289</v>
      </c>
      <c r="K3648" s="31" t="s">
        <v>5164</v>
      </c>
      <c r="L3648" s="31" t="s">
        <v>5278</v>
      </c>
      <c r="M3648" s="31" t="s">
        <v>5290</v>
      </c>
      <c r="N3648" s="31"/>
      <c r="O3648" s="31" t="s">
        <v>14125</v>
      </c>
      <c r="P3648" s="31" t="s">
        <v>14121</v>
      </c>
      <c r="Q3648" s="31" t="s">
        <v>8608</v>
      </c>
    </row>
    <row r="3649" spans="1:17" hidden="1" x14ac:dyDescent="0.2">
      <c r="A3649" s="31" t="s">
        <v>16019</v>
      </c>
      <c r="B3649" s="31" t="s">
        <v>14362</v>
      </c>
      <c r="C3649" s="31" t="s">
        <v>16020</v>
      </c>
      <c r="D3649" s="31" t="s">
        <v>3948</v>
      </c>
      <c r="E3649" s="31" t="s">
        <v>14144</v>
      </c>
      <c r="F3649" s="31"/>
      <c r="G3649" s="47">
        <v>60</v>
      </c>
      <c r="H3649" s="33">
        <v>0</v>
      </c>
      <c r="I3649" s="31" t="s">
        <v>5276</v>
      </c>
      <c r="J3649" s="31" t="s">
        <v>5277</v>
      </c>
      <c r="K3649" s="31" t="s">
        <v>5164</v>
      </c>
      <c r="L3649" s="31" t="s">
        <v>5278</v>
      </c>
      <c r="M3649" s="31" t="s">
        <v>5354</v>
      </c>
      <c r="N3649" s="31"/>
      <c r="O3649" s="31" t="s">
        <v>14125</v>
      </c>
      <c r="P3649" s="31" t="s">
        <v>14121</v>
      </c>
      <c r="Q3649" s="31" t="s">
        <v>8608</v>
      </c>
    </row>
    <row r="3650" spans="1:17" hidden="1" x14ac:dyDescent="0.2">
      <c r="A3650" s="31" t="s">
        <v>16021</v>
      </c>
      <c r="B3650" s="31" t="s">
        <v>14362</v>
      </c>
      <c r="C3650" s="31" t="s">
        <v>16022</v>
      </c>
      <c r="D3650" s="31" t="s">
        <v>3948</v>
      </c>
      <c r="E3650" s="31" t="s">
        <v>14144</v>
      </c>
      <c r="F3650" s="31"/>
      <c r="G3650" s="47">
        <v>60</v>
      </c>
      <c r="H3650" s="33">
        <v>0</v>
      </c>
      <c r="I3650" s="31" t="s">
        <v>9470</v>
      </c>
      <c r="J3650" s="31" t="s">
        <v>9471</v>
      </c>
      <c r="K3650" s="31" t="s">
        <v>5164</v>
      </c>
      <c r="L3650" s="31" t="s">
        <v>5278</v>
      </c>
      <c r="M3650" s="31" t="s">
        <v>5627</v>
      </c>
      <c r="N3650" s="31"/>
      <c r="O3650" s="31" t="s">
        <v>14125</v>
      </c>
      <c r="P3650" s="31" t="s">
        <v>14121</v>
      </c>
      <c r="Q3650" s="31" t="s">
        <v>8608</v>
      </c>
    </row>
    <row r="3651" spans="1:17" hidden="1" x14ac:dyDescent="0.2">
      <c r="A3651" s="31" t="s">
        <v>16023</v>
      </c>
      <c r="B3651" s="31" t="s">
        <v>14916</v>
      </c>
      <c r="C3651" s="31" t="s">
        <v>16024</v>
      </c>
      <c r="D3651" s="31"/>
      <c r="E3651" s="31" t="s">
        <v>14123</v>
      </c>
      <c r="F3651" s="31" t="s">
        <v>3948</v>
      </c>
      <c r="G3651" s="47">
        <v>60</v>
      </c>
      <c r="H3651" s="33">
        <v>0</v>
      </c>
      <c r="I3651" s="31" t="s">
        <v>5179</v>
      </c>
      <c r="J3651" s="31" t="s">
        <v>5180</v>
      </c>
      <c r="K3651" s="31" t="s">
        <v>5164</v>
      </c>
      <c r="L3651" s="31" t="s">
        <v>5165</v>
      </c>
      <c r="M3651" s="31" t="s">
        <v>5361</v>
      </c>
      <c r="N3651" s="31" t="s">
        <v>10837</v>
      </c>
      <c r="O3651" s="31" t="s">
        <v>14125</v>
      </c>
      <c r="P3651" s="31" t="s">
        <v>14121</v>
      </c>
      <c r="Q3651" s="31" t="s">
        <v>5168</v>
      </c>
    </row>
    <row r="3652" spans="1:17" hidden="1" x14ac:dyDescent="0.2">
      <c r="A3652" s="31" t="s">
        <v>16025</v>
      </c>
      <c r="B3652" s="31" t="s">
        <v>14362</v>
      </c>
      <c r="C3652" s="31" t="s">
        <v>16026</v>
      </c>
      <c r="D3652" s="31" t="s">
        <v>3948</v>
      </c>
      <c r="E3652" s="31" t="s">
        <v>14144</v>
      </c>
      <c r="F3652" s="31"/>
      <c r="G3652" s="47">
        <v>60</v>
      </c>
      <c r="H3652" s="33">
        <v>0</v>
      </c>
      <c r="I3652" s="31" t="s">
        <v>9470</v>
      </c>
      <c r="J3652" s="31" t="s">
        <v>9471</v>
      </c>
      <c r="K3652" s="31" t="s">
        <v>5164</v>
      </c>
      <c r="L3652" s="31" t="s">
        <v>5278</v>
      </c>
      <c r="M3652" s="31" t="s">
        <v>5687</v>
      </c>
      <c r="N3652" s="31"/>
      <c r="O3652" s="31" t="s">
        <v>14125</v>
      </c>
      <c r="P3652" s="31" t="s">
        <v>14121</v>
      </c>
      <c r="Q3652" s="31" t="s">
        <v>8608</v>
      </c>
    </row>
    <row r="3653" spans="1:17" hidden="1" x14ac:dyDescent="0.2">
      <c r="A3653" s="31" t="s">
        <v>16027</v>
      </c>
      <c r="B3653" s="31" t="s">
        <v>14362</v>
      </c>
      <c r="C3653" s="31" t="s">
        <v>16028</v>
      </c>
      <c r="D3653" s="31" t="s">
        <v>3948</v>
      </c>
      <c r="E3653" s="31" t="s">
        <v>14144</v>
      </c>
      <c r="F3653" s="31"/>
      <c r="G3653" s="47">
        <v>60</v>
      </c>
      <c r="H3653" s="33">
        <v>0</v>
      </c>
      <c r="I3653" s="31" t="s">
        <v>5288</v>
      </c>
      <c r="J3653" s="31" t="s">
        <v>5289</v>
      </c>
      <c r="K3653" s="31" t="s">
        <v>5164</v>
      </c>
      <c r="L3653" s="31" t="s">
        <v>5278</v>
      </c>
      <c r="M3653" s="31" t="s">
        <v>5290</v>
      </c>
      <c r="N3653" s="31"/>
      <c r="O3653" s="31" t="s">
        <v>14125</v>
      </c>
      <c r="P3653" s="31" t="s">
        <v>14121</v>
      </c>
      <c r="Q3653" s="31" t="s">
        <v>8608</v>
      </c>
    </row>
    <row r="3654" spans="1:17" hidden="1" x14ac:dyDescent="0.2">
      <c r="A3654" s="31" t="s">
        <v>16029</v>
      </c>
      <c r="B3654" s="31" t="s">
        <v>14362</v>
      </c>
      <c r="C3654" s="31" t="s">
        <v>16030</v>
      </c>
      <c r="D3654" s="31" t="s">
        <v>3948</v>
      </c>
      <c r="E3654" s="31" t="s">
        <v>14144</v>
      </c>
      <c r="F3654" s="31"/>
      <c r="G3654" s="47">
        <v>60</v>
      </c>
      <c r="H3654" s="33">
        <v>0</v>
      </c>
      <c r="I3654" s="31" t="s">
        <v>5276</v>
      </c>
      <c r="J3654" s="31" t="s">
        <v>5277</v>
      </c>
      <c r="K3654" s="31" t="s">
        <v>5164</v>
      </c>
      <c r="L3654" s="31" t="s">
        <v>5278</v>
      </c>
      <c r="M3654" s="31" t="s">
        <v>5701</v>
      </c>
      <c r="N3654" s="31"/>
      <c r="O3654" s="31" t="s">
        <v>14125</v>
      </c>
      <c r="P3654" s="31" t="s">
        <v>14121</v>
      </c>
      <c r="Q3654" s="31" t="s">
        <v>8608</v>
      </c>
    </row>
    <row r="3655" spans="1:17" hidden="1" x14ac:dyDescent="0.2">
      <c r="A3655" s="31" t="s">
        <v>16031</v>
      </c>
      <c r="B3655" s="31" t="s">
        <v>14347</v>
      </c>
      <c r="C3655" s="31" t="s">
        <v>16032</v>
      </c>
      <c r="D3655" s="31"/>
      <c r="E3655" s="31" t="s">
        <v>14123</v>
      </c>
      <c r="F3655" s="31" t="s">
        <v>3948</v>
      </c>
      <c r="G3655" s="47">
        <v>60</v>
      </c>
      <c r="H3655" s="33">
        <v>0</v>
      </c>
      <c r="I3655" s="31" t="s">
        <v>5252</v>
      </c>
      <c r="J3655" s="31" t="s">
        <v>5253</v>
      </c>
      <c r="K3655" s="31" t="s">
        <v>5164</v>
      </c>
      <c r="L3655" s="31" t="s">
        <v>5165</v>
      </c>
      <c r="M3655" s="31" t="s">
        <v>5254</v>
      </c>
      <c r="N3655" s="31"/>
      <c r="O3655" s="31" t="s">
        <v>14125</v>
      </c>
      <c r="P3655" s="31" t="s">
        <v>14121</v>
      </c>
      <c r="Q3655" s="31" t="s">
        <v>5168</v>
      </c>
    </row>
    <row r="3656" spans="1:17" hidden="1" x14ac:dyDescent="0.2">
      <c r="A3656" s="31" t="s">
        <v>16033</v>
      </c>
      <c r="B3656" s="31" t="s">
        <v>14362</v>
      </c>
      <c r="C3656" s="31" t="s">
        <v>16034</v>
      </c>
      <c r="D3656" s="31" t="s">
        <v>3948</v>
      </c>
      <c r="E3656" s="31" t="s">
        <v>14144</v>
      </c>
      <c r="F3656" s="31"/>
      <c r="G3656" s="47">
        <v>60</v>
      </c>
      <c r="H3656" s="33">
        <v>0</v>
      </c>
      <c r="I3656" s="31" t="s">
        <v>5276</v>
      </c>
      <c r="J3656" s="31" t="s">
        <v>5277</v>
      </c>
      <c r="K3656" s="31" t="s">
        <v>5164</v>
      </c>
      <c r="L3656" s="31" t="s">
        <v>5278</v>
      </c>
      <c r="M3656" s="31" t="s">
        <v>5701</v>
      </c>
      <c r="N3656" s="31"/>
      <c r="O3656" s="31" t="s">
        <v>14125</v>
      </c>
      <c r="P3656" s="31" t="s">
        <v>14121</v>
      </c>
      <c r="Q3656" s="31" t="s">
        <v>8608</v>
      </c>
    </row>
    <row r="3657" spans="1:17" hidden="1" x14ac:dyDescent="0.2">
      <c r="A3657" s="31" t="s">
        <v>16035</v>
      </c>
      <c r="B3657" s="31" t="s">
        <v>14362</v>
      </c>
      <c r="C3657" s="31" t="s">
        <v>16036</v>
      </c>
      <c r="D3657" s="31" t="s">
        <v>3948</v>
      </c>
      <c r="E3657" s="31" t="s">
        <v>14144</v>
      </c>
      <c r="F3657" s="31"/>
      <c r="G3657" s="47">
        <v>60</v>
      </c>
      <c r="H3657" s="33">
        <v>0</v>
      </c>
      <c r="I3657" s="31" t="s">
        <v>5288</v>
      </c>
      <c r="J3657" s="31" t="s">
        <v>5289</v>
      </c>
      <c r="K3657" s="31" t="s">
        <v>5164</v>
      </c>
      <c r="L3657" s="31" t="s">
        <v>5278</v>
      </c>
      <c r="M3657" s="31" t="s">
        <v>5673</v>
      </c>
      <c r="N3657" s="31"/>
      <c r="O3657" s="31" t="s">
        <v>14125</v>
      </c>
      <c r="P3657" s="31" t="s">
        <v>14121</v>
      </c>
      <c r="Q3657" s="31" t="s">
        <v>8608</v>
      </c>
    </row>
    <row r="3658" spans="1:17" hidden="1" x14ac:dyDescent="0.2">
      <c r="A3658" s="31" t="s">
        <v>16037</v>
      </c>
      <c r="B3658" s="31" t="s">
        <v>14347</v>
      </c>
      <c r="C3658" s="31" t="s">
        <v>16038</v>
      </c>
      <c r="D3658" s="31"/>
      <c r="E3658" s="31" t="s">
        <v>14123</v>
      </c>
      <c r="F3658" s="31" t="s">
        <v>3948</v>
      </c>
      <c r="G3658" s="47">
        <v>60</v>
      </c>
      <c r="H3658" s="33">
        <v>0</v>
      </c>
      <c r="I3658" s="31" t="s">
        <v>5266</v>
      </c>
      <c r="J3658" s="31" t="s">
        <v>5267</v>
      </c>
      <c r="K3658" s="31" t="s">
        <v>5164</v>
      </c>
      <c r="L3658" s="31" t="s">
        <v>5165</v>
      </c>
      <c r="M3658" s="31" t="s">
        <v>6963</v>
      </c>
      <c r="N3658" s="31"/>
      <c r="O3658" s="31" t="s">
        <v>14125</v>
      </c>
      <c r="P3658" s="31" t="s">
        <v>14121</v>
      </c>
      <c r="Q3658" s="31" t="s">
        <v>5168</v>
      </c>
    </row>
    <row r="3659" spans="1:17" hidden="1" x14ac:dyDescent="0.2">
      <c r="A3659" s="31" t="s">
        <v>16039</v>
      </c>
      <c r="B3659" s="31" t="s">
        <v>14347</v>
      </c>
      <c r="C3659" s="31" t="s">
        <v>16040</v>
      </c>
      <c r="D3659" s="31"/>
      <c r="E3659" s="31" t="s">
        <v>14123</v>
      </c>
      <c r="F3659" s="31" t="s">
        <v>3948</v>
      </c>
      <c r="G3659" s="47">
        <v>60</v>
      </c>
      <c r="H3659" s="33">
        <v>0</v>
      </c>
      <c r="I3659" s="31" t="s">
        <v>5252</v>
      </c>
      <c r="J3659" s="31" t="s">
        <v>5253</v>
      </c>
      <c r="K3659" s="31" t="s">
        <v>5164</v>
      </c>
      <c r="L3659" s="31" t="s">
        <v>5165</v>
      </c>
      <c r="M3659" s="31" t="s">
        <v>5254</v>
      </c>
      <c r="N3659" s="31"/>
      <c r="O3659" s="31" t="s">
        <v>14125</v>
      </c>
      <c r="P3659" s="31" t="s">
        <v>14121</v>
      </c>
      <c r="Q3659" s="31" t="s">
        <v>5168</v>
      </c>
    </row>
    <row r="3660" spans="1:17" hidden="1" x14ac:dyDescent="0.2">
      <c r="A3660" s="31" t="s">
        <v>16041</v>
      </c>
      <c r="B3660" s="31" t="s">
        <v>14382</v>
      </c>
      <c r="C3660" s="31" t="s">
        <v>16042</v>
      </c>
      <c r="D3660" s="31"/>
      <c r="E3660" s="31" t="s">
        <v>14123</v>
      </c>
      <c r="F3660" s="31" t="s">
        <v>3948</v>
      </c>
      <c r="G3660" s="47">
        <v>60</v>
      </c>
      <c r="H3660" s="33">
        <v>0</v>
      </c>
      <c r="I3660" s="31" t="s">
        <v>5252</v>
      </c>
      <c r="J3660" s="31" t="s">
        <v>5253</v>
      </c>
      <c r="K3660" s="31" t="s">
        <v>5164</v>
      </c>
      <c r="L3660" s="31" t="s">
        <v>5165</v>
      </c>
      <c r="M3660" s="31" t="s">
        <v>5166</v>
      </c>
      <c r="N3660" s="31"/>
      <c r="O3660" s="31" t="s">
        <v>14125</v>
      </c>
      <c r="P3660" s="31" t="s">
        <v>14121</v>
      </c>
      <c r="Q3660" s="31" t="s">
        <v>5168</v>
      </c>
    </row>
    <row r="3661" spans="1:17" hidden="1" x14ac:dyDescent="0.2">
      <c r="A3661" s="31" t="s">
        <v>16043</v>
      </c>
      <c r="B3661" s="31" t="s">
        <v>16044</v>
      </c>
      <c r="C3661" s="31" t="s">
        <v>16045</v>
      </c>
      <c r="D3661" s="31"/>
      <c r="E3661" s="31" t="s">
        <v>14123</v>
      </c>
      <c r="F3661" s="31" t="s">
        <v>3948</v>
      </c>
      <c r="G3661" s="47">
        <v>60</v>
      </c>
      <c r="H3661" s="33">
        <v>0</v>
      </c>
      <c r="I3661" s="31" t="s">
        <v>5384</v>
      </c>
      <c r="J3661" s="31" t="s">
        <v>5385</v>
      </c>
      <c r="K3661" s="31" t="s">
        <v>5164</v>
      </c>
      <c r="L3661" s="31" t="s">
        <v>5165</v>
      </c>
      <c r="M3661" s="31" t="s">
        <v>5390</v>
      </c>
      <c r="N3661" s="31"/>
      <c r="O3661" s="31" t="s">
        <v>14125</v>
      </c>
      <c r="P3661" s="31" t="s">
        <v>14121</v>
      </c>
      <c r="Q3661" s="31" t="s">
        <v>5168</v>
      </c>
    </row>
    <row r="3662" spans="1:17" hidden="1" x14ac:dyDescent="0.2">
      <c r="A3662" s="31" t="s">
        <v>16046</v>
      </c>
      <c r="B3662" s="31" t="s">
        <v>14362</v>
      </c>
      <c r="C3662" s="31" t="s">
        <v>16047</v>
      </c>
      <c r="D3662" s="31" t="s">
        <v>3948</v>
      </c>
      <c r="E3662" s="31" t="s">
        <v>14144</v>
      </c>
      <c r="F3662" s="31"/>
      <c r="G3662" s="47">
        <v>60</v>
      </c>
      <c r="H3662" s="33">
        <v>0</v>
      </c>
      <c r="I3662" s="31" t="s">
        <v>5288</v>
      </c>
      <c r="J3662" s="31" t="s">
        <v>5289</v>
      </c>
      <c r="K3662" s="31" t="s">
        <v>5164</v>
      </c>
      <c r="L3662" s="31" t="s">
        <v>5278</v>
      </c>
      <c r="M3662" s="31" t="s">
        <v>5673</v>
      </c>
      <c r="N3662" s="31"/>
      <c r="O3662" s="31" t="s">
        <v>14125</v>
      </c>
      <c r="P3662" s="31" t="s">
        <v>14121</v>
      </c>
      <c r="Q3662" s="31" t="s">
        <v>8608</v>
      </c>
    </row>
    <row r="3663" spans="1:17" hidden="1" x14ac:dyDescent="0.2">
      <c r="A3663" s="31" t="s">
        <v>16048</v>
      </c>
      <c r="B3663" s="31" t="s">
        <v>14359</v>
      </c>
      <c r="C3663" s="31" t="s">
        <v>16049</v>
      </c>
      <c r="D3663" s="31" t="s">
        <v>3948</v>
      </c>
      <c r="E3663" s="31" t="s">
        <v>14144</v>
      </c>
      <c r="F3663" s="31"/>
      <c r="G3663" s="47">
        <v>60</v>
      </c>
      <c r="H3663" s="33">
        <v>0</v>
      </c>
      <c r="I3663" s="31" t="s">
        <v>5288</v>
      </c>
      <c r="J3663" s="31" t="s">
        <v>5289</v>
      </c>
      <c r="K3663" s="31" t="s">
        <v>5164</v>
      </c>
      <c r="L3663" s="31" t="s">
        <v>5278</v>
      </c>
      <c r="M3663" s="31" t="s">
        <v>5663</v>
      </c>
      <c r="N3663" s="31"/>
      <c r="O3663" s="31" t="s">
        <v>14125</v>
      </c>
      <c r="P3663" s="31" t="s">
        <v>14121</v>
      </c>
      <c r="Q3663" s="31" t="s">
        <v>8608</v>
      </c>
    </row>
    <row r="3664" spans="1:17" hidden="1" x14ac:dyDescent="0.2">
      <c r="A3664" s="31" t="s">
        <v>16050</v>
      </c>
      <c r="B3664" s="31" t="s">
        <v>14347</v>
      </c>
      <c r="C3664" s="31" t="s">
        <v>16051</v>
      </c>
      <c r="D3664" s="31"/>
      <c r="E3664" s="31" t="s">
        <v>14123</v>
      </c>
      <c r="F3664" s="31" t="s">
        <v>3948</v>
      </c>
      <c r="G3664" s="47">
        <v>60</v>
      </c>
      <c r="H3664" s="33">
        <v>0</v>
      </c>
      <c r="I3664" s="31" t="s">
        <v>5218</v>
      </c>
      <c r="J3664" s="31" t="s">
        <v>5219</v>
      </c>
      <c r="K3664" s="31" t="s">
        <v>5164</v>
      </c>
      <c r="L3664" s="31" t="s">
        <v>5165</v>
      </c>
      <c r="M3664" s="31" t="s">
        <v>5262</v>
      </c>
      <c r="N3664" s="31"/>
      <c r="O3664" s="31" t="s">
        <v>14125</v>
      </c>
      <c r="P3664" s="31" t="s">
        <v>14121</v>
      </c>
      <c r="Q3664" s="31" t="s">
        <v>5168</v>
      </c>
    </row>
    <row r="3665" spans="1:17" hidden="1" x14ac:dyDescent="0.2">
      <c r="A3665" s="31" t="s">
        <v>16052</v>
      </c>
      <c r="B3665" s="31" t="s">
        <v>14382</v>
      </c>
      <c r="C3665" s="31" t="s">
        <v>16053</v>
      </c>
      <c r="D3665" s="31"/>
      <c r="E3665" s="31" t="s">
        <v>14123</v>
      </c>
      <c r="F3665" s="31" t="s">
        <v>3948</v>
      </c>
      <c r="G3665" s="47">
        <v>60</v>
      </c>
      <c r="H3665" s="33">
        <v>0</v>
      </c>
      <c r="I3665" s="31" t="s">
        <v>5384</v>
      </c>
      <c r="J3665" s="31" t="s">
        <v>5385</v>
      </c>
      <c r="K3665" s="31" t="s">
        <v>5164</v>
      </c>
      <c r="L3665" s="31" t="s">
        <v>5165</v>
      </c>
      <c r="M3665" s="31" t="s">
        <v>5166</v>
      </c>
      <c r="N3665" s="31"/>
      <c r="O3665" s="31" t="s">
        <v>14125</v>
      </c>
      <c r="P3665" s="31" t="s">
        <v>14121</v>
      </c>
      <c r="Q3665" s="31" t="s">
        <v>5168</v>
      </c>
    </row>
    <row r="3666" spans="1:17" hidden="1" x14ac:dyDescent="0.2">
      <c r="A3666" s="31" t="s">
        <v>16054</v>
      </c>
      <c r="B3666" s="31" t="s">
        <v>14356</v>
      </c>
      <c r="C3666" s="31" t="s">
        <v>16055</v>
      </c>
      <c r="D3666" s="31"/>
      <c r="E3666" s="31" t="s">
        <v>14123</v>
      </c>
      <c r="F3666" s="31" t="s">
        <v>3948</v>
      </c>
      <c r="G3666" s="47">
        <v>60</v>
      </c>
      <c r="H3666" s="33">
        <v>0</v>
      </c>
      <c r="I3666" s="31" t="s">
        <v>5172</v>
      </c>
      <c r="J3666" s="31" t="s">
        <v>5173</v>
      </c>
      <c r="K3666" s="31" t="s">
        <v>5164</v>
      </c>
      <c r="L3666" s="31" t="s">
        <v>5165</v>
      </c>
      <c r="M3666" s="31" t="s">
        <v>5224</v>
      </c>
      <c r="N3666" s="31"/>
      <c r="O3666" s="31" t="s">
        <v>14125</v>
      </c>
      <c r="P3666" s="31" t="s">
        <v>14121</v>
      </c>
      <c r="Q3666" s="31" t="s">
        <v>5168</v>
      </c>
    </row>
    <row r="3667" spans="1:17" hidden="1" x14ac:dyDescent="0.2">
      <c r="A3667" s="31" t="s">
        <v>16056</v>
      </c>
      <c r="B3667" s="31" t="s">
        <v>14347</v>
      </c>
      <c r="C3667" s="31" t="s">
        <v>16057</v>
      </c>
      <c r="D3667" s="31"/>
      <c r="E3667" s="31" t="s">
        <v>14123</v>
      </c>
      <c r="F3667" s="31" t="s">
        <v>3948</v>
      </c>
      <c r="G3667" s="47">
        <v>60</v>
      </c>
      <c r="H3667" s="33">
        <v>0</v>
      </c>
      <c r="I3667" s="31" t="s">
        <v>5252</v>
      </c>
      <c r="J3667" s="31" t="s">
        <v>5253</v>
      </c>
      <c r="K3667" s="31" t="s">
        <v>5164</v>
      </c>
      <c r="L3667" s="31" t="s">
        <v>5165</v>
      </c>
      <c r="M3667" s="31" t="s">
        <v>5254</v>
      </c>
      <c r="N3667" s="31"/>
      <c r="O3667" s="31" t="s">
        <v>14125</v>
      </c>
      <c r="P3667" s="31" t="s">
        <v>14121</v>
      </c>
      <c r="Q3667" s="31" t="s">
        <v>5168</v>
      </c>
    </row>
    <row r="3668" spans="1:17" hidden="1" x14ac:dyDescent="0.2">
      <c r="A3668" s="31" t="s">
        <v>16058</v>
      </c>
      <c r="B3668" s="31" t="s">
        <v>14362</v>
      </c>
      <c r="C3668" s="31" t="s">
        <v>16059</v>
      </c>
      <c r="D3668" s="31" t="s">
        <v>3948</v>
      </c>
      <c r="E3668" s="31" t="s">
        <v>14144</v>
      </c>
      <c r="F3668" s="31"/>
      <c r="G3668" s="47">
        <v>60</v>
      </c>
      <c r="H3668" s="33">
        <v>0</v>
      </c>
      <c r="I3668" s="31" t="s">
        <v>5288</v>
      </c>
      <c r="J3668" s="31" t="s">
        <v>5289</v>
      </c>
      <c r="K3668" s="31" t="s">
        <v>5164</v>
      </c>
      <c r="L3668" s="31" t="s">
        <v>5278</v>
      </c>
      <c r="M3668" s="31" t="s">
        <v>5290</v>
      </c>
      <c r="N3668" s="31"/>
      <c r="O3668" s="31" t="s">
        <v>14125</v>
      </c>
      <c r="P3668" s="31" t="s">
        <v>14121</v>
      </c>
      <c r="Q3668" s="31" t="s">
        <v>8608</v>
      </c>
    </row>
    <row r="3669" spans="1:17" hidden="1" x14ac:dyDescent="0.2">
      <c r="A3669" s="31" t="s">
        <v>16060</v>
      </c>
      <c r="B3669" s="31" t="s">
        <v>14359</v>
      </c>
      <c r="C3669" s="31" t="s">
        <v>16061</v>
      </c>
      <c r="D3669" s="31" t="s">
        <v>3948</v>
      </c>
      <c r="E3669" s="31" t="s">
        <v>14144</v>
      </c>
      <c r="F3669" s="31"/>
      <c r="G3669" s="47">
        <v>60</v>
      </c>
      <c r="H3669" s="33">
        <v>0</v>
      </c>
      <c r="I3669" s="31" t="s">
        <v>9470</v>
      </c>
      <c r="J3669" s="31" t="s">
        <v>9471</v>
      </c>
      <c r="K3669" s="31" t="s">
        <v>5164</v>
      </c>
      <c r="L3669" s="31" t="s">
        <v>5278</v>
      </c>
      <c r="M3669" s="31" t="s">
        <v>5794</v>
      </c>
      <c r="N3669" s="31"/>
      <c r="O3669" s="31" t="s">
        <v>14125</v>
      </c>
      <c r="P3669" s="31" t="s">
        <v>14121</v>
      </c>
      <c r="Q3669" s="31" t="s">
        <v>8608</v>
      </c>
    </row>
    <row r="3670" spans="1:17" hidden="1" x14ac:dyDescent="0.2">
      <c r="A3670" s="31" t="s">
        <v>16062</v>
      </c>
      <c r="B3670" s="31" t="s">
        <v>14356</v>
      </c>
      <c r="C3670" s="31" t="s">
        <v>16063</v>
      </c>
      <c r="D3670" s="31"/>
      <c r="E3670" s="31" t="s">
        <v>14123</v>
      </c>
      <c r="F3670" s="31" t="s">
        <v>3948</v>
      </c>
      <c r="G3670" s="47">
        <v>60</v>
      </c>
      <c r="H3670" s="33">
        <v>0</v>
      </c>
      <c r="I3670" s="31" t="s">
        <v>5252</v>
      </c>
      <c r="J3670" s="31" t="s">
        <v>5253</v>
      </c>
      <c r="K3670" s="31" t="s">
        <v>5164</v>
      </c>
      <c r="L3670" s="31" t="s">
        <v>5165</v>
      </c>
      <c r="M3670" s="31" t="s">
        <v>5569</v>
      </c>
      <c r="N3670" s="31"/>
      <c r="O3670" s="31" t="s">
        <v>14125</v>
      </c>
      <c r="P3670" s="31" t="s">
        <v>14121</v>
      </c>
      <c r="Q3670" s="31" t="s">
        <v>5168</v>
      </c>
    </row>
    <row r="3671" spans="1:17" hidden="1" x14ac:dyDescent="0.2">
      <c r="A3671" s="31" t="s">
        <v>16064</v>
      </c>
      <c r="B3671" s="31" t="s">
        <v>14362</v>
      </c>
      <c r="C3671" s="31" t="s">
        <v>16065</v>
      </c>
      <c r="D3671" s="31" t="s">
        <v>3948</v>
      </c>
      <c r="E3671" s="31" t="s">
        <v>14144</v>
      </c>
      <c r="F3671" s="31"/>
      <c r="G3671" s="47">
        <v>60</v>
      </c>
      <c r="H3671" s="33">
        <v>0</v>
      </c>
      <c r="I3671" s="31" t="s">
        <v>5276</v>
      </c>
      <c r="J3671" s="31" t="s">
        <v>5277</v>
      </c>
      <c r="K3671" s="31" t="s">
        <v>5164</v>
      </c>
      <c r="L3671" s="31" t="s">
        <v>5278</v>
      </c>
      <c r="M3671" s="31" t="s">
        <v>5701</v>
      </c>
      <c r="N3671" s="31"/>
      <c r="O3671" s="31" t="s">
        <v>14125</v>
      </c>
      <c r="P3671" s="31" t="s">
        <v>14121</v>
      </c>
      <c r="Q3671" s="31" t="s">
        <v>8608</v>
      </c>
    </row>
    <row r="3672" spans="1:17" hidden="1" x14ac:dyDescent="0.2">
      <c r="A3672" s="31" t="s">
        <v>16066</v>
      </c>
      <c r="B3672" s="31" t="s">
        <v>14362</v>
      </c>
      <c r="C3672" s="31" t="s">
        <v>16067</v>
      </c>
      <c r="D3672" s="31" t="s">
        <v>3948</v>
      </c>
      <c r="E3672" s="31" t="s">
        <v>14144</v>
      </c>
      <c r="F3672" s="31"/>
      <c r="G3672" s="47">
        <v>60</v>
      </c>
      <c r="H3672" s="33">
        <v>0</v>
      </c>
      <c r="I3672" s="31" t="s">
        <v>5276</v>
      </c>
      <c r="J3672" s="31" t="s">
        <v>5277</v>
      </c>
      <c r="K3672" s="31" t="s">
        <v>5164</v>
      </c>
      <c r="L3672" s="31" t="s">
        <v>5278</v>
      </c>
      <c r="M3672" s="31" t="s">
        <v>5609</v>
      </c>
      <c r="N3672" s="31"/>
      <c r="O3672" s="31" t="s">
        <v>14125</v>
      </c>
      <c r="P3672" s="31" t="s">
        <v>14121</v>
      </c>
      <c r="Q3672" s="31" t="s">
        <v>8608</v>
      </c>
    </row>
    <row r="3673" spans="1:17" hidden="1" x14ac:dyDescent="0.2">
      <c r="A3673" s="31" t="s">
        <v>16068</v>
      </c>
      <c r="B3673" s="31" t="s">
        <v>14359</v>
      </c>
      <c r="C3673" s="31" t="s">
        <v>16069</v>
      </c>
      <c r="D3673" s="31" t="s">
        <v>3948</v>
      </c>
      <c r="E3673" s="31" t="s">
        <v>14144</v>
      </c>
      <c r="F3673" s="31"/>
      <c r="G3673" s="47">
        <v>60</v>
      </c>
      <c r="H3673" s="33">
        <v>0</v>
      </c>
      <c r="I3673" s="31" t="s">
        <v>5288</v>
      </c>
      <c r="J3673" s="31" t="s">
        <v>5289</v>
      </c>
      <c r="K3673" s="31" t="s">
        <v>5164</v>
      </c>
      <c r="L3673" s="31" t="s">
        <v>5278</v>
      </c>
      <c r="M3673" s="31" t="s">
        <v>5819</v>
      </c>
      <c r="N3673" s="31"/>
      <c r="O3673" s="31" t="s">
        <v>14125</v>
      </c>
      <c r="P3673" s="31" t="s">
        <v>14121</v>
      </c>
      <c r="Q3673" s="31" t="s">
        <v>8608</v>
      </c>
    </row>
    <row r="3674" spans="1:17" hidden="1" x14ac:dyDescent="0.2">
      <c r="A3674" s="31" t="s">
        <v>16070</v>
      </c>
      <c r="B3674" s="31" t="s">
        <v>14359</v>
      </c>
      <c r="C3674" s="31" t="s">
        <v>16071</v>
      </c>
      <c r="D3674" s="31" t="s">
        <v>3948</v>
      </c>
      <c r="E3674" s="31" t="s">
        <v>14144</v>
      </c>
      <c r="F3674" s="31"/>
      <c r="G3674" s="47">
        <v>60</v>
      </c>
      <c r="H3674" s="33">
        <v>0</v>
      </c>
      <c r="I3674" s="31" t="s">
        <v>5288</v>
      </c>
      <c r="J3674" s="31" t="s">
        <v>5289</v>
      </c>
      <c r="K3674" s="31" t="s">
        <v>5164</v>
      </c>
      <c r="L3674" s="31" t="s">
        <v>5278</v>
      </c>
      <c r="M3674" s="31" t="s">
        <v>5663</v>
      </c>
      <c r="N3674" s="31"/>
      <c r="O3674" s="31" t="s">
        <v>14125</v>
      </c>
      <c r="P3674" s="31" t="s">
        <v>14121</v>
      </c>
      <c r="Q3674" s="31" t="s">
        <v>8608</v>
      </c>
    </row>
    <row r="3675" spans="1:17" hidden="1" x14ac:dyDescent="0.2">
      <c r="A3675" s="31" t="s">
        <v>16072</v>
      </c>
      <c r="B3675" s="31" t="s">
        <v>14362</v>
      </c>
      <c r="C3675" s="31" t="s">
        <v>16073</v>
      </c>
      <c r="D3675" s="31" t="s">
        <v>3948</v>
      </c>
      <c r="E3675" s="31" t="s">
        <v>14144</v>
      </c>
      <c r="F3675" s="31"/>
      <c r="G3675" s="47">
        <v>60</v>
      </c>
      <c r="H3675" s="33">
        <v>0</v>
      </c>
      <c r="I3675" s="31" t="s">
        <v>5276</v>
      </c>
      <c r="J3675" s="31" t="s">
        <v>5277</v>
      </c>
      <c r="K3675" s="31" t="s">
        <v>5164</v>
      </c>
      <c r="L3675" s="31" t="s">
        <v>5278</v>
      </c>
      <c r="M3675" s="31" t="s">
        <v>5354</v>
      </c>
      <c r="N3675" s="31"/>
      <c r="O3675" s="31" t="s">
        <v>14125</v>
      </c>
      <c r="P3675" s="31" t="s">
        <v>14121</v>
      </c>
      <c r="Q3675" s="31" t="s">
        <v>8608</v>
      </c>
    </row>
    <row r="3676" spans="1:17" hidden="1" x14ac:dyDescent="0.2">
      <c r="A3676" s="31" t="s">
        <v>16074</v>
      </c>
      <c r="B3676" s="31" t="s">
        <v>14472</v>
      </c>
      <c r="C3676" s="31" t="s">
        <v>16075</v>
      </c>
      <c r="D3676" s="31" t="s">
        <v>3948</v>
      </c>
      <c r="E3676" s="31" t="s">
        <v>14144</v>
      </c>
      <c r="F3676" s="31"/>
      <c r="G3676" s="47">
        <v>60</v>
      </c>
      <c r="H3676" s="33">
        <v>0</v>
      </c>
      <c r="I3676" s="31" t="s">
        <v>9470</v>
      </c>
      <c r="J3676" s="31" t="s">
        <v>9471</v>
      </c>
      <c r="K3676" s="31" t="s">
        <v>5164</v>
      </c>
      <c r="L3676" s="31" t="s">
        <v>5278</v>
      </c>
      <c r="M3676" s="31" t="s">
        <v>6466</v>
      </c>
      <c r="N3676" s="31"/>
      <c r="O3676" s="31" t="s">
        <v>14125</v>
      </c>
      <c r="P3676" s="31" t="s">
        <v>14121</v>
      </c>
      <c r="Q3676" s="31" t="s">
        <v>8608</v>
      </c>
    </row>
    <row r="3677" spans="1:17" hidden="1" x14ac:dyDescent="0.2">
      <c r="A3677" s="31" t="s">
        <v>16076</v>
      </c>
      <c r="B3677" s="31" t="s">
        <v>14362</v>
      </c>
      <c r="C3677" s="31" t="s">
        <v>16077</v>
      </c>
      <c r="D3677" s="31" t="s">
        <v>3948</v>
      </c>
      <c r="E3677" s="31" t="s">
        <v>14144</v>
      </c>
      <c r="F3677" s="31"/>
      <c r="G3677" s="47">
        <v>60</v>
      </c>
      <c r="H3677" s="33">
        <v>0</v>
      </c>
      <c r="I3677" s="31" t="s">
        <v>5288</v>
      </c>
      <c r="J3677" s="31" t="s">
        <v>5289</v>
      </c>
      <c r="K3677" s="31" t="s">
        <v>5164</v>
      </c>
      <c r="L3677" s="31" t="s">
        <v>5278</v>
      </c>
      <c r="M3677" s="31" t="s">
        <v>5819</v>
      </c>
      <c r="N3677" s="31"/>
      <c r="O3677" s="31" t="s">
        <v>14125</v>
      </c>
      <c r="P3677" s="31" t="s">
        <v>14121</v>
      </c>
      <c r="Q3677" s="31" t="s">
        <v>8608</v>
      </c>
    </row>
    <row r="3678" spans="1:17" hidden="1" x14ac:dyDescent="0.2">
      <c r="A3678" s="31" t="s">
        <v>16078</v>
      </c>
      <c r="B3678" s="31" t="s">
        <v>14359</v>
      </c>
      <c r="C3678" s="31" t="s">
        <v>16079</v>
      </c>
      <c r="D3678" s="31" t="s">
        <v>3948</v>
      </c>
      <c r="E3678" s="31" t="s">
        <v>14144</v>
      </c>
      <c r="F3678" s="31"/>
      <c r="G3678" s="47">
        <v>60</v>
      </c>
      <c r="H3678" s="33">
        <v>0</v>
      </c>
      <c r="I3678" s="31" t="s">
        <v>5288</v>
      </c>
      <c r="J3678" s="31" t="s">
        <v>5289</v>
      </c>
      <c r="K3678" s="31" t="s">
        <v>5164</v>
      </c>
      <c r="L3678" s="31" t="s">
        <v>5278</v>
      </c>
      <c r="M3678" s="31" t="s">
        <v>5663</v>
      </c>
      <c r="N3678" s="31"/>
      <c r="O3678" s="31" t="s">
        <v>14125</v>
      </c>
      <c r="P3678" s="31" t="s">
        <v>14121</v>
      </c>
      <c r="Q3678" s="31" t="s">
        <v>8608</v>
      </c>
    </row>
    <row r="3679" spans="1:17" hidden="1" x14ac:dyDescent="0.2">
      <c r="A3679" s="31" t="s">
        <v>16080</v>
      </c>
      <c r="B3679" s="31" t="s">
        <v>14359</v>
      </c>
      <c r="C3679" s="31" t="s">
        <v>16081</v>
      </c>
      <c r="D3679" s="31" t="s">
        <v>3948</v>
      </c>
      <c r="E3679" s="31" t="s">
        <v>14144</v>
      </c>
      <c r="F3679" s="31"/>
      <c r="G3679" s="47">
        <v>60</v>
      </c>
      <c r="H3679" s="33">
        <v>0</v>
      </c>
      <c r="I3679" s="31" t="s">
        <v>5288</v>
      </c>
      <c r="J3679" s="31" t="s">
        <v>5289</v>
      </c>
      <c r="K3679" s="31" t="s">
        <v>5164</v>
      </c>
      <c r="L3679" s="31" t="s">
        <v>5278</v>
      </c>
      <c r="M3679" s="31" t="s">
        <v>5754</v>
      </c>
      <c r="N3679" s="31"/>
      <c r="O3679" s="31" t="s">
        <v>14125</v>
      </c>
      <c r="P3679" s="31" t="s">
        <v>14121</v>
      </c>
      <c r="Q3679" s="31" t="s">
        <v>8608</v>
      </c>
    </row>
    <row r="3680" spans="1:17" hidden="1" x14ac:dyDescent="0.2">
      <c r="A3680" s="31" t="s">
        <v>16082</v>
      </c>
      <c r="B3680" s="31" t="s">
        <v>16083</v>
      </c>
      <c r="C3680" s="31" t="s">
        <v>16084</v>
      </c>
      <c r="D3680" s="31"/>
      <c r="E3680" s="31" t="s">
        <v>14123</v>
      </c>
      <c r="F3680" s="31" t="s">
        <v>3948</v>
      </c>
      <c r="G3680" s="47">
        <v>60</v>
      </c>
      <c r="H3680" s="33">
        <v>0</v>
      </c>
      <c r="I3680" s="31" t="s">
        <v>5218</v>
      </c>
      <c r="J3680" s="31" t="s">
        <v>5219</v>
      </c>
      <c r="K3680" s="31" t="s">
        <v>5164</v>
      </c>
      <c r="L3680" s="31" t="s">
        <v>5165</v>
      </c>
      <c r="M3680" s="31" t="s">
        <v>5390</v>
      </c>
      <c r="N3680" s="31"/>
      <c r="O3680" s="31" t="s">
        <v>14125</v>
      </c>
      <c r="P3680" s="31" t="s">
        <v>14121</v>
      </c>
      <c r="Q3680" s="31" t="s">
        <v>5168</v>
      </c>
    </row>
    <row r="3681" spans="1:17" hidden="1" x14ac:dyDescent="0.2">
      <c r="A3681" s="31" t="s">
        <v>16085</v>
      </c>
      <c r="B3681" s="31" t="s">
        <v>14916</v>
      </c>
      <c r="C3681" s="31" t="s">
        <v>16086</v>
      </c>
      <c r="D3681" s="31"/>
      <c r="E3681" s="31" t="s">
        <v>14123</v>
      </c>
      <c r="F3681" s="31" t="s">
        <v>3948</v>
      </c>
      <c r="G3681" s="47">
        <v>60</v>
      </c>
      <c r="H3681" s="33">
        <v>0</v>
      </c>
      <c r="I3681" s="31" t="s">
        <v>5179</v>
      </c>
      <c r="J3681" s="31" t="s">
        <v>5180</v>
      </c>
      <c r="K3681" s="31" t="s">
        <v>5164</v>
      </c>
      <c r="L3681" s="31" t="s">
        <v>5165</v>
      </c>
      <c r="M3681" s="31" t="s">
        <v>5379</v>
      </c>
      <c r="N3681" s="31" t="s">
        <v>7545</v>
      </c>
      <c r="O3681" s="31" t="s">
        <v>14125</v>
      </c>
      <c r="P3681" s="31" t="s">
        <v>14121</v>
      </c>
      <c r="Q3681" s="31" t="s">
        <v>5168</v>
      </c>
    </row>
    <row r="3682" spans="1:17" hidden="1" x14ac:dyDescent="0.2">
      <c r="A3682" s="31" t="s">
        <v>16087</v>
      </c>
      <c r="B3682" s="31" t="s">
        <v>14382</v>
      </c>
      <c r="C3682" s="31" t="s">
        <v>16088</v>
      </c>
      <c r="D3682" s="31"/>
      <c r="E3682" s="31" t="s">
        <v>14123</v>
      </c>
      <c r="F3682" s="31" t="s">
        <v>3948</v>
      </c>
      <c r="G3682" s="47">
        <v>60</v>
      </c>
      <c r="H3682" s="33">
        <v>0</v>
      </c>
      <c r="I3682" s="31" t="s">
        <v>5252</v>
      </c>
      <c r="J3682" s="31" t="s">
        <v>5253</v>
      </c>
      <c r="K3682" s="31" t="s">
        <v>5164</v>
      </c>
      <c r="L3682" s="31" t="s">
        <v>5165</v>
      </c>
      <c r="M3682" s="31" t="s">
        <v>5166</v>
      </c>
      <c r="N3682" s="31"/>
      <c r="O3682" s="31" t="s">
        <v>14125</v>
      </c>
      <c r="P3682" s="31" t="s">
        <v>14121</v>
      </c>
      <c r="Q3682" s="31" t="s">
        <v>5168</v>
      </c>
    </row>
    <row r="3683" spans="1:17" hidden="1" x14ac:dyDescent="0.2">
      <c r="A3683" s="31" t="s">
        <v>16089</v>
      </c>
      <c r="B3683" s="31" t="s">
        <v>14362</v>
      </c>
      <c r="C3683" s="31" t="s">
        <v>16090</v>
      </c>
      <c r="D3683" s="31" t="s">
        <v>3948</v>
      </c>
      <c r="E3683" s="31" t="s">
        <v>14144</v>
      </c>
      <c r="F3683" s="31"/>
      <c r="G3683" s="47">
        <v>60</v>
      </c>
      <c r="H3683" s="33">
        <v>0</v>
      </c>
      <c r="I3683" s="31" t="s">
        <v>5288</v>
      </c>
      <c r="J3683" s="31" t="s">
        <v>5289</v>
      </c>
      <c r="K3683" s="31" t="s">
        <v>5164</v>
      </c>
      <c r="L3683" s="31" t="s">
        <v>5278</v>
      </c>
      <c r="M3683" s="31" t="s">
        <v>5819</v>
      </c>
      <c r="N3683" s="31"/>
      <c r="O3683" s="31" t="s">
        <v>14125</v>
      </c>
      <c r="P3683" s="31" t="s">
        <v>14121</v>
      </c>
      <c r="Q3683" s="31" t="s">
        <v>8608</v>
      </c>
    </row>
    <row r="3684" spans="1:17" hidden="1" x14ac:dyDescent="0.2">
      <c r="A3684" s="31" t="s">
        <v>16091</v>
      </c>
      <c r="B3684" s="31" t="s">
        <v>14362</v>
      </c>
      <c r="C3684" s="31" t="s">
        <v>16092</v>
      </c>
      <c r="D3684" s="31" t="s">
        <v>3948</v>
      </c>
      <c r="E3684" s="31" t="s">
        <v>14144</v>
      </c>
      <c r="F3684" s="31"/>
      <c r="G3684" s="47">
        <v>60</v>
      </c>
      <c r="H3684" s="33">
        <v>0</v>
      </c>
      <c r="I3684" s="31" t="s">
        <v>5276</v>
      </c>
      <c r="J3684" s="31" t="s">
        <v>5277</v>
      </c>
      <c r="K3684" s="31" t="s">
        <v>5164</v>
      </c>
      <c r="L3684" s="31" t="s">
        <v>5278</v>
      </c>
      <c r="M3684" s="31" t="s">
        <v>5354</v>
      </c>
      <c r="N3684" s="31"/>
      <c r="O3684" s="31" t="s">
        <v>14125</v>
      </c>
      <c r="P3684" s="31" t="s">
        <v>14121</v>
      </c>
      <c r="Q3684" s="31" t="s">
        <v>8608</v>
      </c>
    </row>
    <row r="3685" spans="1:17" hidden="1" x14ac:dyDescent="0.2">
      <c r="A3685" s="31" t="s">
        <v>16093</v>
      </c>
      <c r="B3685" s="31" t="s">
        <v>14359</v>
      </c>
      <c r="C3685" s="31" t="s">
        <v>16094</v>
      </c>
      <c r="D3685" s="31" t="s">
        <v>3948</v>
      </c>
      <c r="E3685" s="31" t="s">
        <v>14144</v>
      </c>
      <c r="F3685" s="31"/>
      <c r="G3685" s="47">
        <v>60</v>
      </c>
      <c r="H3685" s="33">
        <v>0</v>
      </c>
      <c r="I3685" s="31" t="s">
        <v>5288</v>
      </c>
      <c r="J3685" s="31" t="s">
        <v>5289</v>
      </c>
      <c r="K3685" s="31" t="s">
        <v>5164</v>
      </c>
      <c r="L3685" s="31" t="s">
        <v>5278</v>
      </c>
      <c r="M3685" s="31" t="s">
        <v>5663</v>
      </c>
      <c r="N3685" s="31"/>
      <c r="O3685" s="31" t="s">
        <v>14125</v>
      </c>
      <c r="P3685" s="31" t="s">
        <v>14121</v>
      </c>
      <c r="Q3685" s="31" t="s">
        <v>8608</v>
      </c>
    </row>
    <row r="3686" spans="1:17" hidden="1" x14ac:dyDescent="0.2">
      <c r="A3686" s="31" t="s">
        <v>16095</v>
      </c>
      <c r="B3686" s="31" t="s">
        <v>14362</v>
      </c>
      <c r="C3686" s="31" t="s">
        <v>16096</v>
      </c>
      <c r="D3686" s="31" t="s">
        <v>3948</v>
      </c>
      <c r="E3686" s="31" t="s">
        <v>14144</v>
      </c>
      <c r="F3686" s="31"/>
      <c r="G3686" s="47">
        <v>60</v>
      </c>
      <c r="H3686" s="33">
        <v>0</v>
      </c>
      <c r="I3686" s="31" t="s">
        <v>9470</v>
      </c>
      <c r="J3686" s="31" t="s">
        <v>9471</v>
      </c>
      <c r="K3686" s="31" t="s">
        <v>5164</v>
      </c>
      <c r="L3686" s="31" t="s">
        <v>5278</v>
      </c>
      <c r="M3686" s="31" t="s">
        <v>5446</v>
      </c>
      <c r="N3686" s="31"/>
      <c r="O3686" s="31" t="s">
        <v>14125</v>
      </c>
      <c r="P3686" s="31" t="s">
        <v>14121</v>
      </c>
      <c r="Q3686" s="31" t="s">
        <v>8608</v>
      </c>
    </row>
    <row r="3687" spans="1:17" hidden="1" x14ac:dyDescent="0.2">
      <c r="A3687" s="31" t="s">
        <v>16097</v>
      </c>
      <c r="B3687" s="31" t="s">
        <v>14382</v>
      </c>
      <c r="C3687" s="31" t="s">
        <v>16098</v>
      </c>
      <c r="D3687" s="31"/>
      <c r="E3687" s="31" t="s">
        <v>14123</v>
      </c>
      <c r="F3687" s="31" t="s">
        <v>3948</v>
      </c>
      <c r="G3687" s="47">
        <v>60</v>
      </c>
      <c r="H3687" s="33">
        <v>0</v>
      </c>
      <c r="I3687" s="31" t="s">
        <v>5384</v>
      </c>
      <c r="J3687" s="31" t="s">
        <v>5385</v>
      </c>
      <c r="K3687" s="31" t="s">
        <v>5164</v>
      </c>
      <c r="L3687" s="31" t="s">
        <v>5165</v>
      </c>
      <c r="M3687" s="31" t="s">
        <v>5390</v>
      </c>
      <c r="N3687" s="31"/>
      <c r="O3687" s="31" t="s">
        <v>14125</v>
      </c>
      <c r="P3687" s="31" t="s">
        <v>14121</v>
      </c>
      <c r="Q3687" s="31" t="s">
        <v>5168</v>
      </c>
    </row>
    <row r="3688" spans="1:17" hidden="1" x14ac:dyDescent="0.2">
      <c r="A3688" s="31" t="s">
        <v>16099</v>
      </c>
      <c r="B3688" s="31" t="s">
        <v>14356</v>
      </c>
      <c r="C3688" s="31" t="s">
        <v>16100</v>
      </c>
      <c r="D3688" s="31"/>
      <c r="E3688" s="31" t="s">
        <v>14123</v>
      </c>
      <c r="F3688" s="31" t="s">
        <v>3948</v>
      </c>
      <c r="G3688" s="47">
        <v>60</v>
      </c>
      <c r="H3688" s="33">
        <v>0</v>
      </c>
      <c r="I3688" s="31" t="s">
        <v>5179</v>
      </c>
      <c r="J3688" s="31" t="s">
        <v>5180</v>
      </c>
      <c r="K3688" s="31" t="s">
        <v>5164</v>
      </c>
      <c r="L3688" s="31" t="s">
        <v>5165</v>
      </c>
      <c r="M3688" s="31" t="s">
        <v>5305</v>
      </c>
      <c r="N3688" s="31"/>
      <c r="O3688" s="31" t="s">
        <v>14125</v>
      </c>
      <c r="P3688" s="31" t="s">
        <v>14121</v>
      </c>
      <c r="Q3688" s="31" t="s">
        <v>5168</v>
      </c>
    </row>
    <row r="3689" spans="1:17" hidden="1" x14ac:dyDescent="0.2">
      <c r="A3689" s="31" t="s">
        <v>16101</v>
      </c>
      <c r="B3689" s="31" t="s">
        <v>14356</v>
      </c>
      <c r="C3689" s="31" t="s">
        <v>16102</v>
      </c>
      <c r="D3689" s="31"/>
      <c r="E3689" s="31" t="s">
        <v>14123</v>
      </c>
      <c r="F3689" s="31" t="s">
        <v>3948</v>
      </c>
      <c r="G3689" s="47">
        <v>60</v>
      </c>
      <c r="H3689" s="33">
        <v>0</v>
      </c>
      <c r="I3689" s="31" t="s">
        <v>5212</v>
      </c>
      <c r="J3689" s="31" t="s">
        <v>5213</v>
      </c>
      <c r="K3689" s="31" t="s">
        <v>5164</v>
      </c>
      <c r="L3689" s="31" t="s">
        <v>5165</v>
      </c>
      <c r="M3689" s="31" t="s">
        <v>5379</v>
      </c>
      <c r="N3689" s="31" t="s">
        <v>7598</v>
      </c>
      <c r="O3689" s="31" t="s">
        <v>14125</v>
      </c>
      <c r="P3689" s="31" t="s">
        <v>14121</v>
      </c>
      <c r="Q3689" s="31" t="s">
        <v>5168</v>
      </c>
    </row>
    <row r="3690" spans="1:17" hidden="1" x14ac:dyDescent="0.2">
      <c r="A3690" s="31" t="s">
        <v>16103</v>
      </c>
      <c r="B3690" s="31" t="s">
        <v>14356</v>
      </c>
      <c r="C3690" s="31" t="s">
        <v>16104</v>
      </c>
      <c r="D3690" s="31"/>
      <c r="E3690" s="31" t="s">
        <v>14123</v>
      </c>
      <c r="F3690" s="31" t="s">
        <v>3948</v>
      </c>
      <c r="G3690" s="47">
        <v>60</v>
      </c>
      <c r="H3690" s="33">
        <v>0</v>
      </c>
      <c r="I3690" s="31" t="s">
        <v>5252</v>
      </c>
      <c r="J3690" s="31" t="s">
        <v>5253</v>
      </c>
      <c r="K3690" s="31" t="s">
        <v>5164</v>
      </c>
      <c r="L3690" s="31" t="s">
        <v>5165</v>
      </c>
      <c r="M3690" s="31" t="s">
        <v>5569</v>
      </c>
      <c r="N3690" s="31"/>
      <c r="O3690" s="31" t="s">
        <v>14125</v>
      </c>
      <c r="P3690" s="31" t="s">
        <v>14121</v>
      </c>
      <c r="Q3690" s="31" t="s">
        <v>5168</v>
      </c>
    </row>
    <row r="3691" spans="1:17" hidden="1" x14ac:dyDescent="0.2">
      <c r="A3691" s="31" t="s">
        <v>16105</v>
      </c>
      <c r="B3691" s="31" t="s">
        <v>14916</v>
      </c>
      <c r="C3691" s="31" t="s">
        <v>16106</v>
      </c>
      <c r="D3691" s="31"/>
      <c r="E3691" s="31" t="s">
        <v>14123</v>
      </c>
      <c r="F3691" s="31" t="s">
        <v>3948</v>
      </c>
      <c r="G3691" s="47">
        <v>60</v>
      </c>
      <c r="H3691" s="33">
        <v>0</v>
      </c>
      <c r="I3691" s="31" t="s">
        <v>5179</v>
      </c>
      <c r="J3691" s="31" t="s">
        <v>5180</v>
      </c>
      <c r="K3691" s="31" t="s">
        <v>5164</v>
      </c>
      <c r="L3691" s="31" t="s">
        <v>5165</v>
      </c>
      <c r="M3691" s="31" t="s">
        <v>5379</v>
      </c>
      <c r="N3691" s="31" t="s">
        <v>7545</v>
      </c>
      <c r="O3691" s="31" t="s">
        <v>14125</v>
      </c>
      <c r="P3691" s="31" t="s">
        <v>14121</v>
      </c>
      <c r="Q3691" s="31" t="s">
        <v>5168</v>
      </c>
    </row>
    <row r="3692" spans="1:17" hidden="1" x14ac:dyDescent="0.2">
      <c r="A3692" s="31" t="s">
        <v>16107</v>
      </c>
      <c r="B3692" s="31" t="s">
        <v>14472</v>
      </c>
      <c r="C3692" s="31" t="s">
        <v>16108</v>
      </c>
      <c r="D3692" s="31" t="s">
        <v>3948</v>
      </c>
      <c r="E3692" s="31" t="s">
        <v>14144</v>
      </c>
      <c r="F3692" s="31"/>
      <c r="G3692" s="47">
        <v>60</v>
      </c>
      <c r="H3692" s="33">
        <v>0</v>
      </c>
      <c r="I3692" s="31" t="s">
        <v>9470</v>
      </c>
      <c r="J3692" s="31" t="s">
        <v>9471</v>
      </c>
      <c r="K3692" s="31" t="s">
        <v>5164</v>
      </c>
      <c r="L3692" s="31" t="s">
        <v>5278</v>
      </c>
      <c r="M3692" s="31" t="s">
        <v>6466</v>
      </c>
      <c r="N3692" s="31"/>
      <c r="O3692" s="31" t="s">
        <v>14125</v>
      </c>
      <c r="P3692" s="31" t="s">
        <v>14121</v>
      </c>
      <c r="Q3692" s="31" t="s">
        <v>8608</v>
      </c>
    </row>
    <row r="3693" spans="1:17" hidden="1" x14ac:dyDescent="0.2">
      <c r="A3693" s="31" t="s">
        <v>16109</v>
      </c>
      <c r="B3693" s="31" t="s">
        <v>14362</v>
      </c>
      <c r="C3693" s="31" t="s">
        <v>16110</v>
      </c>
      <c r="D3693" s="31" t="s">
        <v>3948</v>
      </c>
      <c r="E3693" s="31" t="s">
        <v>14144</v>
      </c>
      <c r="F3693" s="31"/>
      <c r="G3693" s="47">
        <v>60</v>
      </c>
      <c r="H3693" s="33">
        <v>0</v>
      </c>
      <c r="I3693" s="31" t="s">
        <v>9470</v>
      </c>
      <c r="J3693" s="31" t="s">
        <v>9471</v>
      </c>
      <c r="K3693" s="31" t="s">
        <v>5164</v>
      </c>
      <c r="L3693" s="31" t="s">
        <v>5278</v>
      </c>
      <c r="M3693" s="31" t="s">
        <v>6466</v>
      </c>
      <c r="N3693" s="31"/>
      <c r="O3693" s="31" t="s">
        <v>14125</v>
      </c>
      <c r="P3693" s="31" t="s">
        <v>14121</v>
      </c>
      <c r="Q3693" s="31" t="s">
        <v>8608</v>
      </c>
    </row>
    <row r="3694" spans="1:17" hidden="1" x14ac:dyDescent="0.2">
      <c r="A3694" s="31" t="s">
        <v>16111</v>
      </c>
      <c r="B3694" s="31" t="s">
        <v>14362</v>
      </c>
      <c r="C3694" s="31" t="s">
        <v>16112</v>
      </c>
      <c r="D3694" s="31" t="s">
        <v>3948</v>
      </c>
      <c r="E3694" s="31" t="s">
        <v>14144</v>
      </c>
      <c r="F3694" s="31"/>
      <c r="G3694" s="47">
        <v>60</v>
      </c>
      <c r="H3694" s="33">
        <v>0</v>
      </c>
      <c r="I3694" s="31" t="s">
        <v>5288</v>
      </c>
      <c r="J3694" s="31" t="s">
        <v>5289</v>
      </c>
      <c r="K3694" s="31" t="s">
        <v>5164</v>
      </c>
      <c r="L3694" s="31" t="s">
        <v>5278</v>
      </c>
      <c r="M3694" s="31" t="s">
        <v>5290</v>
      </c>
      <c r="N3694" s="31"/>
      <c r="O3694" s="31" t="s">
        <v>14125</v>
      </c>
      <c r="P3694" s="31" t="s">
        <v>14121</v>
      </c>
      <c r="Q3694" s="31" t="s">
        <v>8608</v>
      </c>
    </row>
    <row r="3695" spans="1:17" hidden="1" x14ac:dyDescent="0.2">
      <c r="A3695" s="31" t="s">
        <v>16113</v>
      </c>
      <c r="B3695" s="31" t="s">
        <v>14362</v>
      </c>
      <c r="C3695" s="31" t="s">
        <v>16114</v>
      </c>
      <c r="D3695" s="31" t="s">
        <v>3948</v>
      </c>
      <c r="E3695" s="31" t="s">
        <v>14144</v>
      </c>
      <c r="F3695" s="31"/>
      <c r="G3695" s="47">
        <v>60</v>
      </c>
      <c r="H3695" s="33">
        <v>0</v>
      </c>
      <c r="I3695" s="31" t="s">
        <v>5288</v>
      </c>
      <c r="J3695" s="31" t="s">
        <v>5289</v>
      </c>
      <c r="K3695" s="31" t="s">
        <v>5164</v>
      </c>
      <c r="L3695" s="31" t="s">
        <v>5278</v>
      </c>
      <c r="M3695" s="31" t="s">
        <v>5819</v>
      </c>
      <c r="N3695" s="31"/>
      <c r="O3695" s="31" t="s">
        <v>14125</v>
      </c>
      <c r="P3695" s="31" t="s">
        <v>14121</v>
      </c>
      <c r="Q3695" s="31" t="s">
        <v>8608</v>
      </c>
    </row>
    <row r="3696" spans="1:17" hidden="1" x14ac:dyDescent="0.2">
      <c r="A3696" s="31" t="s">
        <v>16115</v>
      </c>
      <c r="B3696" s="31" t="s">
        <v>14362</v>
      </c>
      <c r="C3696" s="31" t="s">
        <v>16116</v>
      </c>
      <c r="D3696" s="31" t="s">
        <v>3948</v>
      </c>
      <c r="E3696" s="31" t="s">
        <v>14144</v>
      </c>
      <c r="F3696" s="31"/>
      <c r="G3696" s="47">
        <v>60</v>
      </c>
      <c r="H3696" s="33">
        <v>0</v>
      </c>
      <c r="I3696" s="31" t="s">
        <v>5288</v>
      </c>
      <c r="J3696" s="31" t="s">
        <v>5289</v>
      </c>
      <c r="K3696" s="31" t="s">
        <v>5164</v>
      </c>
      <c r="L3696" s="31" t="s">
        <v>5278</v>
      </c>
      <c r="M3696" s="31" t="s">
        <v>5673</v>
      </c>
      <c r="N3696" s="31"/>
      <c r="O3696" s="31" t="s">
        <v>14125</v>
      </c>
      <c r="P3696" s="31" t="s">
        <v>14121</v>
      </c>
      <c r="Q3696" s="31" t="s">
        <v>8608</v>
      </c>
    </row>
    <row r="3697" spans="1:17" hidden="1" x14ac:dyDescent="0.2">
      <c r="A3697" s="31" t="s">
        <v>16117</v>
      </c>
      <c r="B3697" s="31" t="s">
        <v>14382</v>
      </c>
      <c r="C3697" s="31" t="s">
        <v>16118</v>
      </c>
      <c r="D3697" s="31"/>
      <c r="E3697" s="31" t="s">
        <v>14123</v>
      </c>
      <c r="F3697" s="31" t="s">
        <v>3948</v>
      </c>
      <c r="G3697" s="47">
        <v>60</v>
      </c>
      <c r="H3697" s="33">
        <v>0</v>
      </c>
      <c r="I3697" s="31" t="s">
        <v>5252</v>
      </c>
      <c r="J3697" s="31" t="s">
        <v>5253</v>
      </c>
      <c r="K3697" s="31" t="s">
        <v>5164</v>
      </c>
      <c r="L3697" s="31" t="s">
        <v>5165</v>
      </c>
      <c r="M3697" s="31" t="s">
        <v>5166</v>
      </c>
      <c r="N3697" s="31"/>
      <c r="O3697" s="31" t="s">
        <v>14125</v>
      </c>
      <c r="P3697" s="31" t="s">
        <v>14121</v>
      </c>
      <c r="Q3697" s="31" t="s">
        <v>5168</v>
      </c>
    </row>
    <row r="3698" spans="1:17" hidden="1" x14ac:dyDescent="0.2">
      <c r="A3698" s="31" t="s">
        <v>16119</v>
      </c>
      <c r="B3698" s="31" t="s">
        <v>14362</v>
      </c>
      <c r="C3698" s="31" t="s">
        <v>16120</v>
      </c>
      <c r="D3698" s="31" t="s">
        <v>3948</v>
      </c>
      <c r="E3698" s="31" t="s">
        <v>14144</v>
      </c>
      <c r="F3698" s="31"/>
      <c r="G3698" s="47">
        <v>60</v>
      </c>
      <c r="H3698" s="33">
        <v>0</v>
      </c>
      <c r="I3698" s="31" t="s">
        <v>9470</v>
      </c>
      <c r="J3698" s="31" t="s">
        <v>9471</v>
      </c>
      <c r="K3698" s="31" t="s">
        <v>5164</v>
      </c>
      <c r="L3698" s="31" t="s">
        <v>5278</v>
      </c>
      <c r="M3698" s="31" t="s">
        <v>6466</v>
      </c>
      <c r="N3698" s="31"/>
      <c r="O3698" s="31" t="s">
        <v>14125</v>
      </c>
      <c r="P3698" s="31" t="s">
        <v>14121</v>
      </c>
      <c r="Q3698" s="31" t="s">
        <v>8608</v>
      </c>
    </row>
    <row r="3699" spans="1:17" hidden="1" x14ac:dyDescent="0.2">
      <c r="A3699" s="31" t="s">
        <v>16121</v>
      </c>
      <c r="B3699" s="31" t="s">
        <v>14362</v>
      </c>
      <c r="C3699" s="31" t="s">
        <v>16122</v>
      </c>
      <c r="D3699" s="31" t="s">
        <v>3948</v>
      </c>
      <c r="E3699" s="31" t="s">
        <v>14144</v>
      </c>
      <c r="F3699" s="31"/>
      <c r="G3699" s="47">
        <v>60</v>
      </c>
      <c r="H3699" s="33">
        <v>0</v>
      </c>
      <c r="I3699" s="31" t="s">
        <v>9470</v>
      </c>
      <c r="J3699" s="31" t="s">
        <v>9471</v>
      </c>
      <c r="K3699" s="31" t="s">
        <v>5164</v>
      </c>
      <c r="L3699" s="31" t="s">
        <v>5278</v>
      </c>
      <c r="M3699" s="31" t="s">
        <v>5446</v>
      </c>
      <c r="N3699" s="31"/>
      <c r="O3699" s="31" t="s">
        <v>14125</v>
      </c>
      <c r="P3699" s="31" t="s">
        <v>14121</v>
      </c>
      <c r="Q3699" s="31" t="s">
        <v>8608</v>
      </c>
    </row>
    <row r="3700" spans="1:17" hidden="1" x14ac:dyDescent="0.2">
      <c r="A3700" s="31" t="s">
        <v>16123</v>
      </c>
      <c r="B3700" s="31" t="s">
        <v>14362</v>
      </c>
      <c r="C3700" s="31" t="s">
        <v>16124</v>
      </c>
      <c r="D3700" s="31" t="s">
        <v>3948</v>
      </c>
      <c r="E3700" s="31" t="s">
        <v>14144</v>
      </c>
      <c r="F3700" s="31"/>
      <c r="G3700" s="47">
        <v>60</v>
      </c>
      <c r="H3700" s="33">
        <v>0</v>
      </c>
      <c r="I3700" s="31" t="s">
        <v>5276</v>
      </c>
      <c r="J3700" s="31" t="s">
        <v>5277</v>
      </c>
      <c r="K3700" s="31" t="s">
        <v>5164</v>
      </c>
      <c r="L3700" s="31" t="s">
        <v>5278</v>
      </c>
      <c r="M3700" s="31" t="s">
        <v>5774</v>
      </c>
      <c r="N3700" s="31"/>
      <c r="O3700" s="31" t="s">
        <v>14125</v>
      </c>
      <c r="P3700" s="31" t="s">
        <v>14121</v>
      </c>
      <c r="Q3700" s="31" t="s">
        <v>8608</v>
      </c>
    </row>
    <row r="3701" spans="1:17" hidden="1" x14ac:dyDescent="0.2">
      <c r="A3701" s="31" t="s">
        <v>16125</v>
      </c>
      <c r="B3701" s="31" t="s">
        <v>14362</v>
      </c>
      <c r="C3701" s="31" t="s">
        <v>16126</v>
      </c>
      <c r="D3701" s="31" t="s">
        <v>3948</v>
      </c>
      <c r="E3701" s="31" t="s">
        <v>14144</v>
      </c>
      <c r="F3701" s="31"/>
      <c r="G3701" s="47">
        <v>60</v>
      </c>
      <c r="H3701" s="33">
        <v>0</v>
      </c>
      <c r="I3701" s="31" t="s">
        <v>5288</v>
      </c>
      <c r="J3701" s="31" t="s">
        <v>5289</v>
      </c>
      <c r="K3701" s="31" t="s">
        <v>5164</v>
      </c>
      <c r="L3701" s="31" t="s">
        <v>5278</v>
      </c>
      <c r="M3701" s="31" t="s">
        <v>5673</v>
      </c>
      <c r="N3701" s="31"/>
      <c r="O3701" s="31" t="s">
        <v>14125</v>
      </c>
      <c r="P3701" s="31" t="s">
        <v>14121</v>
      </c>
      <c r="Q3701" s="31" t="s">
        <v>8608</v>
      </c>
    </row>
    <row r="3702" spans="1:17" hidden="1" x14ac:dyDescent="0.2">
      <c r="A3702" s="31" t="s">
        <v>16127</v>
      </c>
      <c r="B3702" s="31" t="s">
        <v>14362</v>
      </c>
      <c r="C3702" s="31" t="s">
        <v>16128</v>
      </c>
      <c r="D3702" s="31" t="s">
        <v>3948</v>
      </c>
      <c r="E3702" s="31" t="s">
        <v>14144</v>
      </c>
      <c r="F3702" s="31"/>
      <c r="G3702" s="47">
        <v>60</v>
      </c>
      <c r="H3702" s="33">
        <v>0</v>
      </c>
      <c r="I3702" s="31" t="s">
        <v>5288</v>
      </c>
      <c r="J3702" s="31" t="s">
        <v>5289</v>
      </c>
      <c r="K3702" s="31" t="s">
        <v>5164</v>
      </c>
      <c r="L3702" s="31" t="s">
        <v>5278</v>
      </c>
      <c r="M3702" s="31" t="s">
        <v>5673</v>
      </c>
      <c r="N3702" s="31"/>
      <c r="O3702" s="31" t="s">
        <v>14125</v>
      </c>
      <c r="P3702" s="31" t="s">
        <v>14121</v>
      </c>
      <c r="Q3702" s="31" t="s">
        <v>8608</v>
      </c>
    </row>
    <row r="3703" spans="1:17" hidden="1" x14ac:dyDescent="0.2">
      <c r="A3703" s="31" t="s">
        <v>16129</v>
      </c>
      <c r="B3703" s="31" t="s">
        <v>14362</v>
      </c>
      <c r="C3703" s="31" t="s">
        <v>16130</v>
      </c>
      <c r="D3703" s="31" t="s">
        <v>3948</v>
      </c>
      <c r="E3703" s="31" t="s">
        <v>14144</v>
      </c>
      <c r="F3703" s="31"/>
      <c r="G3703" s="47">
        <v>60</v>
      </c>
      <c r="H3703" s="33">
        <v>0</v>
      </c>
      <c r="I3703" s="31" t="s">
        <v>5288</v>
      </c>
      <c r="J3703" s="31" t="s">
        <v>5289</v>
      </c>
      <c r="K3703" s="31" t="s">
        <v>5164</v>
      </c>
      <c r="L3703" s="31" t="s">
        <v>5278</v>
      </c>
      <c r="M3703" s="31" t="s">
        <v>5673</v>
      </c>
      <c r="N3703" s="31"/>
      <c r="O3703" s="31" t="s">
        <v>14125</v>
      </c>
      <c r="P3703" s="31" t="s">
        <v>14121</v>
      </c>
      <c r="Q3703" s="31" t="s">
        <v>8608</v>
      </c>
    </row>
    <row r="3704" spans="1:17" hidden="1" x14ac:dyDescent="0.2">
      <c r="A3704" s="31" t="s">
        <v>16131</v>
      </c>
      <c r="B3704" s="31" t="s">
        <v>14359</v>
      </c>
      <c r="C3704" s="31" t="s">
        <v>16132</v>
      </c>
      <c r="D3704" s="31" t="s">
        <v>3948</v>
      </c>
      <c r="E3704" s="31" t="s">
        <v>14144</v>
      </c>
      <c r="F3704" s="31"/>
      <c r="G3704" s="47">
        <v>60</v>
      </c>
      <c r="H3704" s="33">
        <v>0</v>
      </c>
      <c r="I3704" s="31" t="s">
        <v>9470</v>
      </c>
      <c r="J3704" s="31" t="s">
        <v>9471</v>
      </c>
      <c r="K3704" s="31" t="s">
        <v>5164</v>
      </c>
      <c r="L3704" s="31" t="s">
        <v>5278</v>
      </c>
      <c r="M3704" s="31" t="s">
        <v>5794</v>
      </c>
      <c r="N3704" s="31"/>
      <c r="O3704" s="31" t="s">
        <v>14125</v>
      </c>
      <c r="P3704" s="31" t="s">
        <v>14121</v>
      </c>
      <c r="Q3704" s="31" t="s">
        <v>8608</v>
      </c>
    </row>
    <row r="3705" spans="1:17" hidden="1" x14ac:dyDescent="0.2">
      <c r="A3705" s="31" t="s">
        <v>16133</v>
      </c>
      <c r="B3705" s="31" t="s">
        <v>14356</v>
      </c>
      <c r="C3705" s="31" t="s">
        <v>16134</v>
      </c>
      <c r="D3705" s="31"/>
      <c r="E3705" s="31" t="s">
        <v>14123</v>
      </c>
      <c r="F3705" s="31" t="s">
        <v>3948</v>
      </c>
      <c r="G3705" s="47">
        <v>60</v>
      </c>
      <c r="H3705" s="33">
        <v>0</v>
      </c>
      <c r="I3705" s="31" t="s">
        <v>5179</v>
      </c>
      <c r="J3705" s="31" t="s">
        <v>5180</v>
      </c>
      <c r="K3705" s="31" t="s">
        <v>5164</v>
      </c>
      <c r="L3705" s="31" t="s">
        <v>5165</v>
      </c>
      <c r="M3705" s="31" t="s">
        <v>5361</v>
      </c>
      <c r="N3705" s="31" t="s">
        <v>7519</v>
      </c>
      <c r="O3705" s="31" t="s">
        <v>14125</v>
      </c>
      <c r="P3705" s="31" t="s">
        <v>14121</v>
      </c>
      <c r="Q3705" s="31" t="s">
        <v>5168</v>
      </c>
    </row>
    <row r="3706" spans="1:17" hidden="1" x14ac:dyDescent="0.2">
      <c r="A3706" s="31" t="s">
        <v>16135</v>
      </c>
      <c r="B3706" s="31" t="s">
        <v>14356</v>
      </c>
      <c r="C3706" s="31" t="s">
        <v>16136</v>
      </c>
      <c r="D3706" s="31"/>
      <c r="E3706" s="31" t="s">
        <v>14123</v>
      </c>
      <c r="F3706" s="31" t="s">
        <v>3948</v>
      </c>
      <c r="G3706" s="47">
        <v>60</v>
      </c>
      <c r="H3706" s="33">
        <v>0</v>
      </c>
      <c r="I3706" s="31" t="s">
        <v>5252</v>
      </c>
      <c r="J3706" s="31" t="s">
        <v>5253</v>
      </c>
      <c r="K3706" s="31" t="s">
        <v>5164</v>
      </c>
      <c r="L3706" s="31" t="s">
        <v>5165</v>
      </c>
      <c r="M3706" s="31" t="s">
        <v>5569</v>
      </c>
      <c r="N3706" s="31"/>
      <c r="O3706" s="31" t="s">
        <v>14125</v>
      </c>
      <c r="P3706" s="31" t="s">
        <v>14121</v>
      </c>
      <c r="Q3706" s="31" t="s">
        <v>5168</v>
      </c>
    </row>
    <row r="3707" spans="1:17" hidden="1" x14ac:dyDescent="0.2">
      <c r="A3707" s="31" t="s">
        <v>16137</v>
      </c>
      <c r="B3707" s="31" t="s">
        <v>14356</v>
      </c>
      <c r="C3707" s="31" t="s">
        <v>16138</v>
      </c>
      <c r="D3707" s="31"/>
      <c r="E3707" s="31" t="s">
        <v>14123</v>
      </c>
      <c r="F3707" s="31" t="s">
        <v>3948</v>
      </c>
      <c r="G3707" s="47">
        <v>60</v>
      </c>
      <c r="H3707" s="33">
        <v>0</v>
      </c>
      <c r="I3707" s="31" t="s">
        <v>5252</v>
      </c>
      <c r="J3707" s="31" t="s">
        <v>5253</v>
      </c>
      <c r="K3707" s="31" t="s">
        <v>5164</v>
      </c>
      <c r="L3707" s="31" t="s">
        <v>5165</v>
      </c>
      <c r="M3707" s="31" t="s">
        <v>5543</v>
      </c>
      <c r="N3707" s="31"/>
      <c r="O3707" s="31" t="s">
        <v>14125</v>
      </c>
      <c r="P3707" s="31" t="s">
        <v>14121</v>
      </c>
      <c r="Q3707" s="31" t="s">
        <v>5168</v>
      </c>
    </row>
    <row r="3708" spans="1:17" hidden="1" x14ac:dyDescent="0.2">
      <c r="A3708" s="31" t="s">
        <v>16139</v>
      </c>
      <c r="B3708" s="31" t="s">
        <v>14356</v>
      </c>
      <c r="C3708" s="31" t="s">
        <v>16140</v>
      </c>
      <c r="D3708" s="31"/>
      <c r="E3708" s="31" t="s">
        <v>14123</v>
      </c>
      <c r="F3708" s="31" t="s">
        <v>3948</v>
      </c>
      <c r="G3708" s="47">
        <v>60</v>
      </c>
      <c r="H3708" s="33">
        <v>0</v>
      </c>
      <c r="I3708" s="31" t="s">
        <v>5252</v>
      </c>
      <c r="J3708" s="31" t="s">
        <v>5253</v>
      </c>
      <c r="K3708" s="31" t="s">
        <v>5164</v>
      </c>
      <c r="L3708" s="31" t="s">
        <v>5165</v>
      </c>
      <c r="M3708" s="31" t="s">
        <v>5569</v>
      </c>
      <c r="N3708" s="31"/>
      <c r="O3708" s="31" t="s">
        <v>14125</v>
      </c>
      <c r="P3708" s="31" t="s">
        <v>14121</v>
      </c>
      <c r="Q3708" s="31" t="s">
        <v>5168</v>
      </c>
    </row>
    <row r="3709" spans="1:17" hidden="1" x14ac:dyDescent="0.2">
      <c r="A3709" s="31" t="s">
        <v>16141</v>
      </c>
      <c r="B3709" s="31" t="s">
        <v>14356</v>
      </c>
      <c r="C3709" s="31" t="s">
        <v>16142</v>
      </c>
      <c r="D3709" s="31"/>
      <c r="E3709" s="31" t="s">
        <v>14123</v>
      </c>
      <c r="F3709" s="31" t="s">
        <v>3948</v>
      </c>
      <c r="G3709" s="47">
        <v>60</v>
      </c>
      <c r="H3709" s="33">
        <v>0</v>
      </c>
      <c r="I3709" s="31" t="s">
        <v>5218</v>
      </c>
      <c r="J3709" s="31" t="s">
        <v>5219</v>
      </c>
      <c r="K3709" s="31" t="s">
        <v>5164</v>
      </c>
      <c r="L3709" s="31" t="s">
        <v>5165</v>
      </c>
      <c r="M3709" s="31" t="s">
        <v>5320</v>
      </c>
      <c r="N3709" s="31"/>
      <c r="O3709" s="31" t="s">
        <v>14125</v>
      </c>
      <c r="P3709" s="31" t="s">
        <v>14121</v>
      </c>
      <c r="Q3709" s="31" t="s">
        <v>5168</v>
      </c>
    </row>
    <row r="3710" spans="1:17" hidden="1" x14ac:dyDescent="0.2">
      <c r="A3710" s="31" t="s">
        <v>16143</v>
      </c>
      <c r="B3710" s="31" t="s">
        <v>14362</v>
      </c>
      <c r="C3710" s="31" t="s">
        <v>16144</v>
      </c>
      <c r="D3710" s="31" t="s">
        <v>3948</v>
      </c>
      <c r="E3710" s="31" t="s">
        <v>14144</v>
      </c>
      <c r="F3710" s="31"/>
      <c r="G3710" s="47">
        <v>60</v>
      </c>
      <c r="H3710" s="33">
        <v>0</v>
      </c>
      <c r="I3710" s="31" t="s">
        <v>5276</v>
      </c>
      <c r="J3710" s="31" t="s">
        <v>5277</v>
      </c>
      <c r="K3710" s="31" t="s">
        <v>5164</v>
      </c>
      <c r="L3710" s="31" t="s">
        <v>5278</v>
      </c>
      <c r="M3710" s="31" t="s">
        <v>5774</v>
      </c>
      <c r="N3710" s="31"/>
      <c r="O3710" s="31" t="s">
        <v>14125</v>
      </c>
      <c r="P3710" s="31" t="s">
        <v>14121</v>
      </c>
      <c r="Q3710" s="31" t="s">
        <v>8608</v>
      </c>
    </row>
    <row r="3711" spans="1:17" hidden="1" x14ac:dyDescent="0.2">
      <c r="A3711" s="31" t="s">
        <v>16145</v>
      </c>
      <c r="B3711" s="31" t="s">
        <v>14359</v>
      </c>
      <c r="C3711" s="31" t="s">
        <v>16146</v>
      </c>
      <c r="D3711" s="31" t="s">
        <v>3948</v>
      </c>
      <c r="E3711" s="31" t="s">
        <v>14144</v>
      </c>
      <c r="F3711" s="31"/>
      <c r="G3711" s="47">
        <v>60</v>
      </c>
      <c r="H3711" s="33">
        <v>0</v>
      </c>
      <c r="I3711" s="31" t="s">
        <v>9470</v>
      </c>
      <c r="J3711" s="31" t="s">
        <v>9471</v>
      </c>
      <c r="K3711" s="31" t="s">
        <v>5164</v>
      </c>
      <c r="L3711" s="31" t="s">
        <v>5278</v>
      </c>
      <c r="M3711" s="31" t="s">
        <v>5794</v>
      </c>
      <c r="N3711" s="31"/>
      <c r="O3711" s="31" t="s">
        <v>14125</v>
      </c>
      <c r="P3711" s="31" t="s">
        <v>14121</v>
      </c>
      <c r="Q3711" s="31" t="s">
        <v>8608</v>
      </c>
    </row>
    <row r="3712" spans="1:17" hidden="1" x14ac:dyDescent="0.2">
      <c r="A3712" s="31" t="s">
        <v>16147</v>
      </c>
      <c r="B3712" s="31" t="s">
        <v>14347</v>
      </c>
      <c r="C3712" s="31" t="s">
        <v>16148</v>
      </c>
      <c r="D3712" s="31"/>
      <c r="E3712" s="31" t="s">
        <v>14123</v>
      </c>
      <c r="F3712" s="31" t="s">
        <v>3948</v>
      </c>
      <c r="G3712" s="47">
        <v>60</v>
      </c>
      <c r="H3712" s="33">
        <v>0</v>
      </c>
      <c r="I3712" s="31" t="s">
        <v>5266</v>
      </c>
      <c r="J3712" s="31" t="s">
        <v>5267</v>
      </c>
      <c r="K3712" s="31" t="s">
        <v>5164</v>
      </c>
      <c r="L3712" s="31" t="s">
        <v>5165</v>
      </c>
      <c r="M3712" s="31" t="s">
        <v>6963</v>
      </c>
      <c r="N3712" s="31"/>
      <c r="O3712" s="31" t="s">
        <v>14125</v>
      </c>
      <c r="P3712" s="31" t="s">
        <v>14121</v>
      </c>
      <c r="Q3712" s="31" t="s">
        <v>5168</v>
      </c>
    </row>
    <row r="3713" spans="1:17" hidden="1" x14ac:dyDescent="0.2">
      <c r="A3713" s="31" t="s">
        <v>16149</v>
      </c>
      <c r="B3713" s="31" t="s">
        <v>14347</v>
      </c>
      <c r="C3713" s="31" t="s">
        <v>16150</v>
      </c>
      <c r="D3713" s="31"/>
      <c r="E3713" s="31" t="s">
        <v>14123</v>
      </c>
      <c r="F3713" s="31" t="s">
        <v>3948</v>
      </c>
      <c r="G3713" s="47">
        <v>60</v>
      </c>
      <c r="H3713" s="33">
        <v>0</v>
      </c>
      <c r="I3713" s="31" t="s">
        <v>5218</v>
      </c>
      <c r="J3713" s="31" t="s">
        <v>5219</v>
      </c>
      <c r="K3713" s="31" t="s">
        <v>5164</v>
      </c>
      <c r="L3713" s="31" t="s">
        <v>5165</v>
      </c>
      <c r="M3713" s="31" t="s">
        <v>5262</v>
      </c>
      <c r="N3713" s="31"/>
      <c r="O3713" s="31" t="s">
        <v>14125</v>
      </c>
      <c r="P3713" s="31" t="s">
        <v>14121</v>
      </c>
      <c r="Q3713" s="31" t="s">
        <v>5168</v>
      </c>
    </row>
    <row r="3714" spans="1:17" hidden="1" x14ac:dyDescent="0.2">
      <c r="A3714" s="31" t="s">
        <v>16151</v>
      </c>
      <c r="B3714" s="31" t="s">
        <v>14356</v>
      </c>
      <c r="C3714" s="31" t="s">
        <v>16152</v>
      </c>
      <c r="D3714" s="31"/>
      <c r="E3714" s="31" t="s">
        <v>14123</v>
      </c>
      <c r="F3714" s="31" t="s">
        <v>3948</v>
      </c>
      <c r="G3714" s="47">
        <v>60</v>
      </c>
      <c r="H3714" s="33">
        <v>0</v>
      </c>
      <c r="I3714" s="31" t="s">
        <v>5252</v>
      </c>
      <c r="J3714" s="31" t="s">
        <v>5253</v>
      </c>
      <c r="K3714" s="31" t="s">
        <v>5164</v>
      </c>
      <c r="L3714" s="31" t="s">
        <v>5165</v>
      </c>
      <c r="M3714" s="31" t="s">
        <v>5569</v>
      </c>
      <c r="N3714" s="31"/>
      <c r="O3714" s="31" t="s">
        <v>14125</v>
      </c>
      <c r="P3714" s="31" t="s">
        <v>14121</v>
      </c>
      <c r="Q3714" s="31" t="s">
        <v>5168</v>
      </c>
    </row>
    <row r="3715" spans="1:17" hidden="1" x14ac:dyDescent="0.2">
      <c r="A3715" s="31" t="s">
        <v>16153</v>
      </c>
      <c r="B3715" s="31" t="s">
        <v>14362</v>
      </c>
      <c r="C3715" s="31" t="s">
        <v>16154</v>
      </c>
      <c r="D3715" s="31" t="s">
        <v>3948</v>
      </c>
      <c r="E3715" s="31" t="s">
        <v>14144</v>
      </c>
      <c r="F3715" s="31"/>
      <c r="G3715" s="47">
        <v>60</v>
      </c>
      <c r="H3715" s="33">
        <v>0</v>
      </c>
      <c r="I3715" s="31" t="s">
        <v>5288</v>
      </c>
      <c r="J3715" s="31" t="s">
        <v>5289</v>
      </c>
      <c r="K3715" s="31" t="s">
        <v>5164</v>
      </c>
      <c r="L3715" s="31" t="s">
        <v>5278</v>
      </c>
      <c r="M3715" s="31" t="s">
        <v>5673</v>
      </c>
      <c r="N3715" s="31"/>
      <c r="O3715" s="31" t="s">
        <v>14125</v>
      </c>
      <c r="P3715" s="31" t="s">
        <v>14121</v>
      </c>
      <c r="Q3715" s="31" t="s">
        <v>8608</v>
      </c>
    </row>
    <row r="3716" spans="1:17" hidden="1" x14ac:dyDescent="0.2">
      <c r="A3716" s="31" t="s">
        <v>16155</v>
      </c>
      <c r="B3716" s="31" t="s">
        <v>14362</v>
      </c>
      <c r="C3716" s="31" t="s">
        <v>16156</v>
      </c>
      <c r="D3716" s="31" t="s">
        <v>3948</v>
      </c>
      <c r="E3716" s="31" t="s">
        <v>14144</v>
      </c>
      <c r="F3716" s="31"/>
      <c r="G3716" s="47">
        <v>60</v>
      </c>
      <c r="H3716" s="33">
        <v>0</v>
      </c>
      <c r="I3716" s="31" t="s">
        <v>5288</v>
      </c>
      <c r="J3716" s="31" t="s">
        <v>5289</v>
      </c>
      <c r="K3716" s="31" t="s">
        <v>5164</v>
      </c>
      <c r="L3716" s="31" t="s">
        <v>5278</v>
      </c>
      <c r="M3716" s="31" t="s">
        <v>5673</v>
      </c>
      <c r="N3716" s="31"/>
      <c r="O3716" s="31" t="s">
        <v>14125</v>
      </c>
      <c r="P3716" s="31" t="s">
        <v>14121</v>
      </c>
      <c r="Q3716" s="31" t="s">
        <v>8608</v>
      </c>
    </row>
    <row r="3717" spans="1:17" hidden="1" x14ac:dyDescent="0.2">
      <c r="A3717" s="31" t="s">
        <v>16157</v>
      </c>
      <c r="B3717" s="31" t="s">
        <v>14362</v>
      </c>
      <c r="C3717" s="31" t="s">
        <v>16158</v>
      </c>
      <c r="D3717" s="31" t="s">
        <v>3948</v>
      </c>
      <c r="E3717" s="31" t="s">
        <v>14144</v>
      </c>
      <c r="F3717" s="31"/>
      <c r="G3717" s="47">
        <v>60</v>
      </c>
      <c r="H3717" s="33">
        <v>0</v>
      </c>
      <c r="I3717" s="31" t="s">
        <v>5288</v>
      </c>
      <c r="J3717" s="31" t="s">
        <v>5289</v>
      </c>
      <c r="K3717" s="31" t="s">
        <v>5164</v>
      </c>
      <c r="L3717" s="31" t="s">
        <v>5278</v>
      </c>
      <c r="M3717" s="31" t="s">
        <v>5290</v>
      </c>
      <c r="N3717" s="31"/>
      <c r="O3717" s="31" t="s">
        <v>14125</v>
      </c>
      <c r="P3717" s="31" t="s">
        <v>14121</v>
      </c>
      <c r="Q3717" s="31" t="s">
        <v>8608</v>
      </c>
    </row>
    <row r="3718" spans="1:17" hidden="1" x14ac:dyDescent="0.2">
      <c r="A3718" s="31" t="s">
        <v>16159</v>
      </c>
      <c r="B3718" s="31" t="s">
        <v>14356</v>
      </c>
      <c r="C3718" s="31" t="s">
        <v>16160</v>
      </c>
      <c r="D3718" s="31"/>
      <c r="E3718" s="31" t="s">
        <v>14123</v>
      </c>
      <c r="F3718" s="31" t="s">
        <v>3948</v>
      </c>
      <c r="G3718" s="47">
        <v>60</v>
      </c>
      <c r="H3718" s="33">
        <v>0</v>
      </c>
      <c r="I3718" s="31" t="s">
        <v>5218</v>
      </c>
      <c r="J3718" s="31" t="s">
        <v>5219</v>
      </c>
      <c r="K3718" s="31" t="s">
        <v>5164</v>
      </c>
      <c r="L3718" s="31" t="s">
        <v>5165</v>
      </c>
      <c r="M3718" s="31" t="s">
        <v>6869</v>
      </c>
      <c r="N3718" s="31"/>
      <c r="O3718" s="31" t="s">
        <v>14125</v>
      </c>
      <c r="P3718" s="31" t="s">
        <v>14121</v>
      </c>
      <c r="Q3718" s="31" t="s">
        <v>5168</v>
      </c>
    </row>
    <row r="3719" spans="1:17" hidden="1" x14ac:dyDescent="0.2">
      <c r="A3719" s="31" t="s">
        <v>16161</v>
      </c>
      <c r="B3719" s="31" t="s">
        <v>14356</v>
      </c>
      <c r="C3719" s="31" t="s">
        <v>16162</v>
      </c>
      <c r="D3719" s="31"/>
      <c r="E3719" s="31" t="s">
        <v>14123</v>
      </c>
      <c r="F3719" s="31" t="s">
        <v>3948</v>
      </c>
      <c r="G3719" s="47">
        <v>60</v>
      </c>
      <c r="H3719" s="33">
        <v>0</v>
      </c>
      <c r="I3719" s="31" t="s">
        <v>5384</v>
      </c>
      <c r="J3719" s="31" t="s">
        <v>5385</v>
      </c>
      <c r="K3719" s="31" t="s">
        <v>5164</v>
      </c>
      <c r="L3719" s="31" t="s">
        <v>5165</v>
      </c>
      <c r="M3719" s="31" t="s">
        <v>5254</v>
      </c>
      <c r="N3719" s="31"/>
      <c r="O3719" s="31" t="s">
        <v>14125</v>
      </c>
      <c r="P3719" s="31" t="s">
        <v>14121</v>
      </c>
      <c r="Q3719" s="31" t="s">
        <v>5168</v>
      </c>
    </row>
    <row r="3720" spans="1:17" hidden="1" x14ac:dyDescent="0.2">
      <c r="A3720" s="31" t="s">
        <v>16163</v>
      </c>
      <c r="B3720" s="31" t="s">
        <v>14359</v>
      </c>
      <c r="C3720" s="31" t="s">
        <v>16164</v>
      </c>
      <c r="D3720" s="31" t="s">
        <v>3948</v>
      </c>
      <c r="E3720" s="31" t="s">
        <v>14144</v>
      </c>
      <c r="F3720" s="31"/>
      <c r="G3720" s="47">
        <v>60</v>
      </c>
      <c r="H3720" s="33">
        <v>0</v>
      </c>
      <c r="I3720" s="31" t="s">
        <v>9470</v>
      </c>
      <c r="J3720" s="31" t="s">
        <v>9471</v>
      </c>
      <c r="K3720" s="31" t="s">
        <v>5164</v>
      </c>
      <c r="L3720" s="31" t="s">
        <v>5278</v>
      </c>
      <c r="M3720" s="31" t="s">
        <v>5794</v>
      </c>
      <c r="N3720" s="31"/>
      <c r="O3720" s="31" t="s">
        <v>14125</v>
      </c>
      <c r="P3720" s="31" t="s">
        <v>14121</v>
      </c>
      <c r="Q3720" s="31" t="s">
        <v>8608</v>
      </c>
    </row>
    <row r="3721" spans="1:17" hidden="1" x14ac:dyDescent="0.2">
      <c r="A3721" s="31" t="s">
        <v>16165</v>
      </c>
      <c r="B3721" s="31" t="s">
        <v>14362</v>
      </c>
      <c r="C3721" s="31" t="s">
        <v>16166</v>
      </c>
      <c r="D3721" s="31" t="s">
        <v>3948</v>
      </c>
      <c r="E3721" s="31" t="s">
        <v>14144</v>
      </c>
      <c r="F3721" s="31"/>
      <c r="G3721" s="47">
        <v>60</v>
      </c>
      <c r="H3721" s="33">
        <v>0</v>
      </c>
      <c r="I3721" s="31" t="s">
        <v>5288</v>
      </c>
      <c r="J3721" s="31" t="s">
        <v>5289</v>
      </c>
      <c r="K3721" s="31" t="s">
        <v>5164</v>
      </c>
      <c r="L3721" s="31" t="s">
        <v>5278</v>
      </c>
      <c r="M3721" s="31" t="s">
        <v>5673</v>
      </c>
      <c r="N3721" s="31"/>
      <c r="O3721" s="31" t="s">
        <v>14125</v>
      </c>
      <c r="P3721" s="31" t="s">
        <v>14121</v>
      </c>
      <c r="Q3721" s="31" t="s">
        <v>8608</v>
      </c>
    </row>
    <row r="3722" spans="1:17" hidden="1" x14ac:dyDescent="0.2">
      <c r="A3722" s="31" t="s">
        <v>16167</v>
      </c>
      <c r="B3722" s="31" t="s">
        <v>14916</v>
      </c>
      <c r="C3722" s="31" t="s">
        <v>16168</v>
      </c>
      <c r="D3722" s="31"/>
      <c r="E3722" s="31" t="s">
        <v>14123</v>
      </c>
      <c r="F3722" s="31" t="s">
        <v>3948</v>
      </c>
      <c r="G3722" s="47">
        <v>60</v>
      </c>
      <c r="H3722" s="33">
        <v>0</v>
      </c>
      <c r="I3722" s="31" t="s">
        <v>5252</v>
      </c>
      <c r="J3722" s="31" t="s">
        <v>5253</v>
      </c>
      <c r="K3722" s="31" t="s">
        <v>5164</v>
      </c>
      <c r="L3722" s="31" t="s">
        <v>5165</v>
      </c>
      <c r="M3722" s="31" t="s">
        <v>5543</v>
      </c>
      <c r="N3722" s="31"/>
      <c r="O3722" s="31" t="s">
        <v>14125</v>
      </c>
      <c r="P3722" s="31" t="s">
        <v>14121</v>
      </c>
      <c r="Q3722" s="31" t="s">
        <v>5168</v>
      </c>
    </row>
    <row r="3723" spans="1:17" hidden="1" x14ac:dyDescent="0.2">
      <c r="A3723" s="31" t="s">
        <v>16169</v>
      </c>
      <c r="B3723" s="31" t="s">
        <v>14347</v>
      </c>
      <c r="C3723" s="31" t="s">
        <v>16170</v>
      </c>
      <c r="D3723" s="31"/>
      <c r="E3723" s="31" t="s">
        <v>14123</v>
      </c>
      <c r="F3723" s="31" t="s">
        <v>3948</v>
      </c>
      <c r="G3723" s="47">
        <v>60</v>
      </c>
      <c r="H3723" s="33">
        <v>0</v>
      </c>
      <c r="I3723" s="31" t="s">
        <v>5218</v>
      </c>
      <c r="J3723" s="31" t="s">
        <v>5219</v>
      </c>
      <c r="K3723" s="31" t="s">
        <v>5164</v>
      </c>
      <c r="L3723" s="31" t="s">
        <v>5165</v>
      </c>
      <c r="M3723" s="31" t="s">
        <v>5262</v>
      </c>
      <c r="N3723" s="31"/>
      <c r="O3723" s="31" t="s">
        <v>14125</v>
      </c>
      <c r="P3723" s="31" t="s">
        <v>14121</v>
      </c>
      <c r="Q3723" s="31" t="s">
        <v>5168</v>
      </c>
    </row>
    <row r="3724" spans="1:17" hidden="1" x14ac:dyDescent="0.2">
      <c r="A3724" s="31" t="s">
        <v>16171</v>
      </c>
      <c r="B3724" s="31" t="s">
        <v>14362</v>
      </c>
      <c r="C3724" s="31" t="s">
        <v>16172</v>
      </c>
      <c r="D3724" s="31" t="s">
        <v>3948</v>
      </c>
      <c r="E3724" s="31" t="s">
        <v>14144</v>
      </c>
      <c r="F3724" s="31"/>
      <c r="G3724" s="47">
        <v>60</v>
      </c>
      <c r="H3724" s="33">
        <v>0</v>
      </c>
      <c r="I3724" s="31" t="s">
        <v>9470</v>
      </c>
      <c r="J3724" s="31" t="s">
        <v>9471</v>
      </c>
      <c r="K3724" s="31" t="s">
        <v>5164</v>
      </c>
      <c r="L3724" s="31" t="s">
        <v>5278</v>
      </c>
      <c r="M3724" s="31" t="s">
        <v>5687</v>
      </c>
      <c r="N3724" s="31"/>
      <c r="O3724" s="31" t="s">
        <v>14125</v>
      </c>
      <c r="P3724" s="31" t="s">
        <v>14121</v>
      </c>
      <c r="Q3724" s="31" t="s">
        <v>8608</v>
      </c>
    </row>
    <row r="3725" spans="1:17" hidden="1" x14ac:dyDescent="0.2">
      <c r="A3725" s="31" t="s">
        <v>16173</v>
      </c>
      <c r="B3725" s="31" t="s">
        <v>14359</v>
      </c>
      <c r="C3725" s="31" t="s">
        <v>16174</v>
      </c>
      <c r="D3725" s="31" t="s">
        <v>3948</v>
      </c>
      <c r="E3725" s="31" t="s">
        <v>14144</v>
      </c>
      <c r="F3725" s="31"/>
      <c r="G3725" s="47">
        <v>60</v>
      </c>
      <c r="H3725" s="33">
        <v>0</v>
      </c>
      <c r="I3725" s="31" t="s">
        <v>5288</v>
      </c>
      <c r="J3725" s="31" t="s">
        <v>5289</v>
      </c>
      <c r="K3725" s="31" t="s">
        <v>5164</v>
      </c>
      <c r="L3725" s="31" t="s">
        <v>5278</v>
      </c>
      <c r="M3725" s="31" t="s">
        <v>5819</v>
      </c>
      <c r="N3725" s="31"/>
      <c r="O3725" s="31" t="s">
        <v>14125</v>
      </c>
      <c r="P3725" s="31" t="s">
        <v>14121</v>
      </c>
      <c r="Q3725" s="31" t="s">
        <v>8608</v>
      </c>
    </row>
    <row r="3726" spans="1:17" hidden="1" x14ac:dyDescent="0.2">
      <c r="A3726" s="31" t="s">
        <v>16175</v>
      </c>
      <c r="B3726" s="31" t="s">
        <v>14362</v>
      </c>
      <c r="C3726" s="31" t="s">
        <v>16176</v>
      </c>
      <c r="D3726" s="31" t="s">
        <v>3948</v>
      </c>
      <c r="E3726" s="31" t="s">
        <v>14144</v>
      </c>
      <c r="F3726" s="31"/>
      <c r="G3726" s="47">
        <v>60</v>
      </c>
      <c r="H3726" s="33">
        <v>0</v>
      </c>
      <c r="I3726" s="31" t="s">
        <v>5276</v>
      </c>
      <c r="J3726" s="31" t="s">
        <v>5277</v>
      </c>
      <c r="K3726" s="31" t="s">
        <v>5164</v>
      </c>
      <c r="L3726" s="31" t="s">
        <v>5278</v>
      </c>
      <c r="M3726" s="31" t="s">
        <v>5774</v>
      </c>
      <c r="N3726" s="31"/>
      <c r="O3726" s="31" t="s">
        <v>14125</v>
      </c>
      <c r="P3726" s="31" t="s">
        <v>14121</v>
      </c>
      <c r="Q3726" s="31" t="s">
        <v>8608</v>
      </c>
    </row>
    <row r="3727" spans="1:17" hidden="1" x14ac:dyDescent="0.2">
      <c r="A3727" s="31" t="s">
        <v>16177</v>
      </c>
      <c r="B3727" s="31" t="s">
        <v>14356</v>
      </c>
      <c r="C3727" s="31" t="s">
        <v>16178</v>
      </c>
      <c r="D3727" s="31"/>
      <c r="E3727" s="31" t="s">
        <v>14123</v>
      </c>
      <c r="F3727" s="31" t="s">
        <v>3948</v>
      </c>
      <c r="G3727" s="47">
        <v>60</v>
      </c>
      <c r="H3727" s="33">
        <v>0</v>
      </c>
      <c r="I3727" s="31" t="s">
        <v>5218</v>
      </c>
      <c r="J3727" s="31" t="s">
        <v>5219</v>
      </c>
      <c r="K3727" s="31" t="s">
        <v>5164</v>
      </c>
      <c r="L3727" s="31" t="s">
        <v>5165</v>
      </c>
      <c r="M3727" s="31" t="s">
        <v>5320</v>
      </c>
      <c r="N3727" s="31"/>
      <c r="O3727" s="31" t="s">
        <v>14125</v>
      </c>
      <c r="P3727" s="31" t="s">
        <v>14121</v>
      </c>
      <c r="Q3727" s="31" t="s">
        <v>5168</v>
      </c>
    </row>
    <row r="3728" spans="1:17" hidden="1" x14ac:dyDescent="0.2">
      <c r="A3728" s="31" t="s">
        <v>16179</v>
      </c>
      <c r="B3728" s="31" t="s">
        <v>14356</v>
      </c>
      <c r="C3728" s="31" t="s">
        <v>16180</v>
      </c>
      <c r="D3728" s="31"/>
      <c r="E3728" s="31" t="s">
        <v>14123</v>
      </c>
      <c r="F3728" s="31" t="s">
        <v>3948</v>
      </c>
      <c r="G3728" s="47">
        <v>60</v>
      </c>
      <c r="H3728" s="33">
        <v>0</v>
      </c>
      <c r="I3728" s="31" t="s">
        <v>5212</v>
      </c>
      <c r="J3728" s="31" t="s">
        <v>5213</v>
      </c>
      <c r="K3728" s="31" t="s">
        <v>5164</v>
      </c>
      <c r="L3728" s="31" t="s">
        <v>5165</v>
      </c>
      <c r="M3728" s="31" t="s">
        <v>5361</v>
      </c>
      <c r="N3728" s="31" t="s">
        <v>15307</v>
      </c>
      <c r="O3728" s="31" t="s">
        <v>14125</v>
      </c>
      <c r="P3728" s="31" t="s">
        <v>14121</v>
      </c>
      <c r="Q3728" s="31" t="s">
        <v>5168</v>
      </c>
    </row>
    <row r="3729" spans="1:17" hidden="1" x14ac:dyDescent="0.2">
      <c r="A3729" s="31" t="s">
        <v>16181</v>
      </c>
      <c r="B3729" s="31" t="s">
        <v>14362</v>
      </c>
      <c r="C3729" s="31" t="s">
        <v>16182</v>
      </c>
      <c r="D3729" s="31" t="s">
        <v>3948</v>
      </c>
      <c r="E3729" s="31" t="s">
        <v>14144</v>
      </c>
      <c r="F3729" s="31"/>
      <c r="G3729" s="47">
        <v>60</v>
      </c>
      <c r="H3729" s="33">
        <v>0</v>
      </c>
      <c r="I3729" s="31" t="s">
        <v>9470</v>
      </c>
      <c r="J3729" s="31" t="s">
        <v>9471</v>
      </c>
      <c r="K3729" s="31" t="s">
        <v>5164</v>
      </c>
      <c r="L3729" s="31" t="s">
        <v>5278</v>
      </c>
      <c r="M3729" s="31" t="s">
        <v>5794</v>
      </c>
      <c r="N3729" s="31"/>
      <c r="O3729" s="31" t="s">
        <v>14125</v>
      </c>
      <c r="P3729" s="31" t="s">
        <v>14121</v>
      </c>
      <c r="Q3729" s="31" t="s">
        <v>8608</v>
      </c>
    </row>
    <row r="3730" spans="1:17" hidden="1" x14ac:dyDescent="0.2">
      <c r="A3730" s="31" t="s">
        <v>16183</v>
      </c>
      <c r="B3730" s="31" t="s">
        <v>14382</v>
      </c>
      <c r="C3730" s="31" t="s">
        <v>16184</v>
      </c>
      <c r="D3730" s="31"/>
      <c r="E3730" s="31" t="s">
        <v>14123</v>
      </c>
      <c r="F3730" s="31" t="s">
        <v>3948</v>
      </c>
      <c r="G3730" s="47">
        <v>60</v>
      </c>
      <c r="H3730" s="33">
        <v>0</v>
      </c>
      <c r="I3730" s="31" t="s">
        <v>5218</v>
      </c>
      <c r="J3730" s="31" t="s">
        <v>5219</v>
      </c>
      <c r="K3730" s="31" t="s">
        <v>5164</v>
      </c>
      <c r="L3730" s="31" t="s">
        <v>5165</v>
      </c>
      <c r="M3730" s="31" t="s">
        <v>5390</v>
      </c>
      <c r="N3730" s="31"/>
      <c r="O3730" s="31" t="s">
        <v>14125</v>
      </c>
      <c r="P3730" s="31" t="s">
        <v>14121</v>
      </c>
      <c r="Q3730" s="31" t="s">
        <v>5168</v>
      </c>
    </row>
    <row r="3731" spans="1:17" hidden="1" x14ac:dyDescent="0.2">
      <c r="A3731" s="31" t="s">
        <v>16185</v>
      </c>
      <c r="B3731" s="31" t="s">
        <v>14362</v>
      </c>
      <c r="C3731" s="31" t="s">
        <v>16186</v>
      </c>
      <c r="D3731" s="31" t="s">
        <v>3948</v>
      </c>
      <c r="E3731" s="31" t="s">
        <v>14144</v>
      </c>
      <c r="F3731" s="31"/>
      <c r="G3731" s="47">
        <v>60</v>
      </c>
      <c r="H3731" s="33">
        <v>0</v>
      </c>
      <c r="I3731" s="31" t="s">
        <v>9470</v>
      </c>
      <c r="J3731" s="31" t="s">
        <v>9471</v>
      </c>
      <c r="K3731" s="31" t="s">
        <v>5164</v>
      </c>
      <c r="L3731" s="31" t="s">
        <v>5278</v>
      </c>
      <c r="M3731" s="31" t="s">
        <v>5687</v>
      </c>
      <c r="N3731" s="31"/>
      <c r="O3731" s="31" t="s">
        <v>14125</v>
      </c>
      <c r="P3731" s="31" t="s">
        <v>14121</v>
      </c>
      <c r="Q3731" s="31" t="s">
        <v>8608</v>
      </c>
    </row>
    <row r="3732" spans="1:17" hidden="1" x14ac:dyDescent="0.2">
      <c r="A3732" s="31" t="s">
        <v>16187</v>
      </c>
      <c r="B3732" s="31" t="s">
        <v>14359</v>
      </c>
      <c r="C3732" s="31" t="s">
        <v>16188</v>
      </c>
      <c r="D3732" s="31" t="s">
        <v>3948</v>
      </c>
      <c r="E3732" s="31" t="s">
        <v>14144</v>
      </c>
      <c r="F3732" s="31"/>
      <c r="G3732" s="47">
        <v>60</v>
      </c>
      <c r="H3732" s="33">
        <v>0</v>
      </c>
      <c r="I3732" s="31" t="s">
        <v>5288</v>
      </c>
      <c r="J3732" s="31" t="s">
        <v>5289</v>
      </c>
      <c r="K3732" s="31" t="s">
        <v>5164</v>
      </c>
      <c r="L3732" s="31" t="s">
        <v>5278</v>
      </c>
      <c r="M3732" s="31" t="s">
        <v>5663</v>
      </c>
      <c r="N3732" s="31"/>
      <c r="O3732" s="31" t="s">
        <v>14125</v>
      </c>
      <c r="P3732" s="31" t="s">
        <v>14121</v>
      </c>
      <c r="Q3732" s="31" t="s">
        <v>8608</v>
      </c>
    </row>
    <row r="3733" spans="1:17" hidden="1" x14ac:dyDescent="0.2">
      <c r="A3733" s="31" t="s">
        <v>16189</v>
      </c>
      <c r="B3733" s="31" t="s">
        <v>14362</v>
      </c>
      <c r="C3733" s="31" t="s">
        <v>16190</v>
      </c>
      <c r="D3733" s="31" t="s">
        <v>3948</v>
      </c>
      <c r="E3733" s="31" t="s">
        <v>14144</v>
      </c>
      <c r="F3733" s="31"/>
      <c r="G3733" s="47">
        <v>60</v>
      </c>
      <c r="H3733" s="33">
        <v>0</v>
      </c>
      <c r="I3733" s="31" t="s">
        <v>5288</v>
      </c>
      <c r="J3733" s="31" t="s">
        <v>5289</v>
      </c>
      <c r="K3733" s="31" t="s">
        <v>5164</v>
      </c>
      <c r="L3733" s="31" t="s">
        <v>5278</v>
      </c>
      <c r="M3733" s="31" t="s">
        <v>5673</v>
      </c>
      <c r="N3733" s="31"/>
      <c r="O3733" s="31" t="s">
        <v>14125</v>
      </c>
      <c r="P3733" s="31" t="s">
        <v>14121</v>
      </c>
      <c r="Q3733" s="31" t="s">
        <v>8608</v>
      </c>
    </row>
    <row r="3734" spans="1:17" hidden="1" x14ac:dyDescent="0.2">
      <c r="A3734" s="31" t="s">
        <v>16191</v>
      </c>
      <c r="B3734" s="31" t="s">
        <v>14362</v>
      </c>
      <c r="C3734" s="31" t="s">
        <v>16192</v>
      </c>
      <c r="D3734" s="31" t="s">
        <v>3948</v>
      </c>
      <c r="E3734" s="31" t="s">
        <v>14144</v>
      </c>
      <c r="F3734" s="31"/>
      <c r="G3734" s="47">
        <v>60</v>
      </c>
      <c r="H3734" s="33">
        <v>0</v>
      </c>
      <c r="I3734" s="31" t="s">
        <v>5276</v>
      </c>
      <c r="J3734" s="31" t="s">
        <v>5277</v>
      </c>
      <c r="K3734" s="31" t="s">
        <v>5164</v>
      </c>
      <c r="L3734" s="31" t="s">
        <v>5278</v>
      </c>
      <c r="M3734" s="31" t="s">
        <v>5609</v>
      </c>
      <c r="N3734" s="31"/>
      <c r="O3734" s="31" t="s">
        <v>14125</v>
      </c>
      <c r="P3734" s="31" t="s">
        <v>14121</v>
      </c>
      <c r="Q3734" s="31" t="s">
        <v>8608</v>
      </c>
    </row>
    <row r="3735" spans="1:17" hidden="1" x14ac:dyDescent="0.2">
      <c r="A3735" s="31" t="s">
        <v>16193</v>
      </c>
      <c r="B3735" s="31" t="s">
        <v>14347</v>
      </c>
      <c r="C3735" s="31" t="s">
        <v>16194</v>
      </c>
      <c r="D3735" s="31"/>
      <c r="E3735" s="31" t="s">
        <v>14123</v>
      </c>
      <c r="F3735" s="31" t="s">
        <v>3948</v>
      </c>
      <c r="G3735" s="47">
        <v>60</v>
      </c>
      <c r="H3735" s="33">
        <v>0</v>
      </c>
      <c r="I3735" s="31" t="s">
        <v>5252</v>
      </c>
      <c r="J3735" s="31" t="s">
        <v>5253</v>
      </c>
      <c r="K3735" s="31" t="s">
        <v>5164</v>
      </c>
      <c r="L3735" s="31" t="s">
        <v>5165</v>
      </c>
      <c r="M3735" s="31" t="s">
        <v>6963</v>
      </c>
      <c r="N3735" s="31"/>
      <c r="O3735" s="31" t="s">
        <v>14125</v>
      </c>
      <c r="P3735" s="31" t="s">
        <v>14121</v>
      </c>
      <c r="Q3735" s="31" t="s">
        <v>5168</v>
      </c>
    </row>
    <row r="3736" spans="1:17" hidden="1" x14ac:dyDescent="0.2">
      <c r="A3736" s="31" t="s">
        <v>16195</v>
      </c>
      <c r="B3736" s="31" t="s">
        <v>14347</v>
      </c>
      <c r="C3736" s="31" t="s">
        <v>16196</v>
      </c>
      <c r="D3736" s="31"/>
      <c r="E3736" s="31" t="s">
        <v>14123</v>
      </c>
      <c r="F3736" s="31" t="s">
        <v>3948</v>
      </c>
      <c r="G3736" s="47">
        <v>60</v>
      </c>
      <c r="H3736" s="33">
        <v>0</v>
      </c>
      <c r="I3736" s="31" t="s">
        <v>5218</v>
      </c>
      <c r="J3736" s="31" t="s">
        <v>5219</v>
      </c>
      <c r="K3736" s="31" t="s">
        <v>5164</v>
      </c>
      <c r="L3736" s="31" t="s">
        <v>5165</v>
      </c>
      <c r="M3736" s="31" t="s">
        <v>5262</v>
      </c>
      <c r="N3736" s="31"/>
      <c r="O3736" s="31" t="s">
        <v>14125</v>
      </c>
      <c r="P3736" s="31" t="s">
        <v>14121</v>
      </c>
      <c r="Q3736" s="31" t="s">
        <v>5168</v>
      </c>
    </row>
    <row r="3737" spans="1:17" hidden="1" x14ac:dyDescent="0.2">
      <c r="A3737" s="31" t="s">
        <v>16197</v>
      </c>
      <c r="B3737" s="31" t="s">
        <v>14356</v>
      </c>
      <c r="C3737" s="31" t="s">
        <v>16198</v>
      </c>
      <c r="D3737" s="31"/>
      <c r="E3737" s="31" t="s">
        <v>14123</v>
      </c>
      <c r="F3737" s="31" t="s">
        <v>3948</v>
      </c>
      <c r="G3737" s="47">
        <v>60</v>
      </c>
      <c r="H3737" s="33">
        <v>0</v>
      </c>
      <c r="I3737" s="31" t="s">
        <v>5218</v>
      </c>
      <c r="J3737" s="31" t="s">
        <v>5219</v>
      </c>
      <c r="K3737" s="31" t="s">
        <v>5164</v>
      </c>
      <c r="L3737" s="31" t="s">
        <v>5165</v>
      </c>
      <c r="M3737" s="31" t="s">
        <v>5320</v>
      </c>
      <c r="N3737" s="31"/>
      <c r="O3737" s="31" t="s">
        <v>14125</v>
      </c>
      <c r="P3737" s="31" t="s">
        <v>14121</v>
      </c>
      <c r="Q3737" s="31" t="s">
        <v>5168</v>
      </c>
    </row>
    <row r="3738" spans="1:17" hidden="1" x14ac:dyDescent="0.2">
      <c r="A3738" s="31" t="s">
        <v>16199</v>
      </c>
      <c r="B3738" s="31" t="s">
        <v>14356</v>
      </c>
      <c r="C3738" s="31" t="s">
        <v>16200</v>
      </c>
      <c r="D3738" s="31"/>
      <c r="E3738" s="31" t="s">
        <v>14123</v>
      </c>
      <c r="F3738" s="31" t="s">
        <v>3948</v>
      </c>
      <c r="G3738" s="47">
        <v>60</v>
      </c>
      <c r="H3738" s="33">
        <v>0</v>
      </c>
      <c r="I3738" s="31" t="s">
        <v>5252</v>
      </c>
      <c r="J3738" s="31" t="s">
        <v>5253</v>
      </c>
      <c r="K3738" s="31" t="s">
        <v>5164</v>
      </c>
      <c r="L3738" s="31" t="s">
        <v>5165</v>
      </c>
      <c r="M3738" s="31" t="s">
        <v>7808</v>
      </c>
      <c r="N3738" s="31"/>
      <c r="O3738" s="31" t="s">
        <v>14125</v>
      </c>
      <c r="P3738" s="31" t="s">
        <v>14121</v>
      </c>
      <c r="Q3738" s="31" t="s">
        <v>5168</v>
      </c>
    </row>
    <row r="3739" spans="1:17" hidden="1" x14ac:dyDescent="0.2">
      <c r="A3739" s="31" t="s">
        <v>16201</v>
      </c>
      <c r="B3739" s="31" t="s">
        <v>16202</v>
      </c>
      <c r="C3739" s="31" t="s">
        <v>16203</v>
      </c>
      <c r="D3739" s="31"/>
      <c r="E3739" s="31" t="s">
        <v>14354</v>
      </c>
      <c r="F3739" s="31"/>
      <c r="G3739" s="47">
        <v>60</v>
      </c>
      <c r="H3739" s="33">
        <v>0</v>
      </c>
      <c r="I3739" s="31" t="s">
        <v>5212</v>
      </c>
      <c r="J3739" s="31" t="s">
        <v>5213</v>
      </c>
      <c r="K3739" s="31" t="s">
        <v>5164</v>
      </c>
      <c r="L3739" s="31" t="s">
        <v>5238</v>
      </c>
      <c r="M3739" s="31" t="s">
        <v>5239</v>
      </c>
      <c r="N3739" s="31"/>
      <c r="O3739" s="31" t="s">
        <v>14125</v>
      </c>
      <c r="P3739" s="31" t="s">
        <v>14121</v>
      </c>
      <c r="Q3739" s="31" t="s">
        <v>5168</v>
      </c>
    </row>
    <row r="3740" spans="1:17" hidden="1" x14ac:dyDescent="0.2">
      <c r="A3740" s="31" t="s">
        <v>16204</v>
      </c>
      <c r="B3740" s="31" t="s">
        <v>14362</v>
      </c>
      <c r="C3740" s="31" t="s">
        <v>16205</v>
      </c>
      <c r="D3740" s="31" t="s">
        <v>3948</v>
      </c>
      <c r="E3740" s="31" t="s">
        <v>14144</v>
      </c>
      <c r="F3740" s="31"/>
      <c r="G3740" s="47">
        <v>60</v>
      </c>
      <c r="H3740" s="33">
        <v>0</v>
      </c>
      <c r="I3740" s="31" t="s">
        <v>5288</v>
      </c>
      <c r="J3740" s="31" t="s">
        <v>5289</v>
      </c>
      <c r="K3740" s="31" t="s">
        <v>5164</v>
      </c>
      <c r="L3740" s="31" t="s">
        <v>5278</v>
      </c>
      <c r="M3740" s="31" t="s">
        <v>5673</v>
      </c>
      <c r="N3740" s="31"/>
      <c r="O3740" s="31" t="s">
        <v>14125</v>
      </c>
      <c r="P3740" s="31" t="s">
        <v>14121</v>
      </c>
      <c r="Q3740" s="31" t="s">
        <v>8608</v>
      </c>
    </row>
    <row r="3741" spans="1:17" hidden="1" x14ac:dyDescent="0.2">
      <c r="A3741" s="31" t="s">
        <v>16206</v>
      </c>
      <c r="B3741" s="31" t="s">
        <v>14359</v>
      </c>
      <c r="C3741" s="31" t="s">
        <v>16207</v>
      </c>
      <c r="D3741" s="31" t="s">
        <v>3948</v>
      </c>
      <c r="E3741" s="31" t="s">
        <v>14144</v>
      </c>
      <c r="F3741" s="31"/>
      <c r="G3741" s="47">
        <v>60</v>
      </c>
      <c r="H3741" s="33">
        <v>0</v>
      </c>
      <c r="I3741" s="31" t="s">
        <v>5288</v>
      </c>
      <c r="J3741" s="31" t="s">
        <v>5289</v>
      </c>
      <c r="K3741" s="31" t="s">
        <v>5164</v>
      </c>
      <c r="L3741" s="31" t="s">
        <v>5278</v>
      </c>
      <c r="M3741" s="31" t="s">
        <v>5819</v>
      </c>
      <c r="N3741" s="31"/>
      <c r="O3741" s="31" t="s">
        <v>14125</v>
      </c>
      <c r="P3741" s="31" t="s">
        <v>14121</v>
      </c>
      <c r="Q3741" s="31" t="s">
        <v>8608</v>
      </c>
    </row>
    <row r="3742" spans="1:17" hidden="1" x14ac:dyDescent="0.2">
      <c r="A3742" s="31" t="s">
        <v>16208</v>
      </c>
      <c r="B3742" s="31" t="s">
        <v>14362</v>
      </c>
      <c r="C3742" s="31" t="s">
        <v>16209</v>
      </c>
      <c r="D3742" s="31" t="s">
        <v>3948</v>
      </c>
      <c r="E3742" s="31" t="s">
        <v>14144</v>
      </c>
      <c r="F3742" s="31"/>
      <c r="G3742" s="47">
        <v>60</v>
      </c>
      <c r="H3742" s="33">
        <v>0</v>
      </c>
      <c r="I3742" s="31" t="s">
        <v>5288</v>
      </c>
      <c r="J3742" s="31" t="s">
        <v>5289</v>
      </c>
      <c r="K3742" s="31" t="s">
        <v>5164</v>
      </c>
      <c r="L3742" s="31" t="s">
        <v>5278</v>
      </c>
      <c r="M3742" s="31" t="s">
        <v>5290</v>
      </c>
      <c r="N3742" s="31"/>
      <c r="O3742" s="31" t="s">
        <v>14125</v>
      </c>
      <c r="P3742" s="31" t="s">
        <v>14121</v>
      </c>
      <c r="Q3742" s="31" t="s">
        <v>8608</v>
      </c>
    </row>
    <row r="3743" spans="1:17" hidden="1" x14ac:dyDescent="0.2">
      <c r="A3743" s="31" t="s">
        <v>16210</v>
      </c>
      <c r="B3743" s="31" t="s">
        <v>14362</v>
      </c>
      <c r="C3743" s="31" t="s">
        <v>16211</v>
      </c>
      <c r="D3743" s="31" t="s">
        <v>3948</v>
      </c>
      <c r="E3743" s="31" t="s">
        <v>14144</v>
      </c>
      <c r="F3743" s="31"/>
      <c r="G3743" s="47">
        <v>60</v>
      </c>
      <c r="H3743" s="33">
        <v>0</v>
      </c>
      <c r="I3743" s="31" t="s">
        <v>5288</v>
      </c>
      <c r="J3743" s="31" t="s">
        <v>5289</v>
      </c>
      <c r="K3743" s="31" t="s">
        <v>5164</v>
      </c>
      <c r="L3743" s="31" t="s">
        <v>5278</v>
      </c>
      <c r="M3743" s="31" t="s">
        <v>5290</v>
      </c>
      <c r="N3743" s="31"/>
      <c r="O3743" s="31" t="s">
        <v>14125</v>
      </c>
      <c r="P3743" s="31" t="s">
        <v>14121</v>
      </c>
      <c r="Q3743" s="31" t="s">
        <v>8608</v>
      </c>
    </row>
    <row r="3744" spans="1:17" hidden="1" x14ac:dyDescent="0.2">
      <c r="A3744" s="31" t="s">
        <v>16212</v>
      </c>
      <c r="B3744" s="31" t="s">
        <v>14356</v>
      </c>
      <c r="C3744" s="31" t="s">
        <v>16213</v>
      </c>
      <c r="D3744" s="31"/>
      <c r="E3744" s="31" t="s">
        <v>14123</v>
      </c>
      <c r="F3744" s="31" t="s">
        <v>3948</v>
      </c>
      <c r="G3744" s="47">
        <v>60</v>
      </c>
      <c r="H3744" s="33">
        <v>0</v>
      </c>
      <c r="I3744" s="31" t="s">
        <v>5218</v>
      </c>
      <c r="J3744" s="31" t="s">
        <v>5219</v>
      </c>
      <c r="K3744" s="31" t="s">
        <v>5164</v>
      </c>
      <c r="L3744" s="31" t="s">
        <v>5165</v>
      </c>
      <c r="M3744" s="31" t="s">
        <v>6869</v>
      </c>
      <c r="N3744" s="31"/>
      <c r="O3744" s="31" t="s">
        <v>14125</v>
      </c>
      <c r="P3744" s="31" t="s">
        <v>14121</v>
      </c>
      <c r="Q3744" s="31" t="s">
        <v>5168</v>
      </c>
    </row>
    <row r="3745" spans="1:17" hidden="1" x14ac:dyDescent="0.2">
      <c r="A3745" s="31" t="s">
        <v>16214</v>
      </c>
      <c r="B3745" s="31" t="s">
        <v>14356</v>
      </c>
      <c r="C3745" s="31" t="s">
        <v>16215</v>
      </c>
      <c r="D3745" s="31"/>
      <c r="E3745" s="31" t="s">
        <v>14123</v>
      </c>
      <c r="F3745" s="31" t="s">
        <v>3948</v>
      </c>
      <c r="G3745" s="47">
        <v>60</v>
      </c>
      <c r="H3745" s="33">
        <v>0</v>
      </c>
      <c r="I3745" s="31" t="s">
        <v>5179</v>
      </c>
      <c r="J3745" s="31" t="s">
        <v>5180</v>
      </c>
      <c r="K3745" s="31" t="s">
        <v>5164</v>
      </c>
      <c r="L3745" s="31" t="s">
        <v>5165</v>
      </c>
      <c r="M3745" s="31" t="s">
        <v>5379</v>
      </c>
      <c r="N3745" s="31" t="s">
        <v>9734</v>
      </c>
      <c r="O3745" s="31" t="s">
        <v>14125</v>
      </c>
      <c r="P3745" s="31" t="s">
        <v>14121</v>
      </c>
      <c r="Q3745" s="31" t="s">
        <v>5168</v>
      </c>
    </row>
    <row r="3746" spans="1:17" hidden="1" x14ac:dyDescent="0.2">
      <c r="A3746" s="31" t="s">
        <v>16216</v>
      </c>
      <c r="B3746" s="31" t="s">
        <v>14356</v>
      </c>
      <c r="C3746" s="31" t="s">
        <v>16217</v>
      </c>
      <c r="D3746" s="31"/>
      <c r="E3746" s="31" t="s">
        <v>14123</v>
      </c>
      <c r="F3746" s="31" t="s">
        <v>3948</v>
      </c>
      <c r="G3746" s="47">
        <v>60</v>
      </c>
      <c r="H3746" s="33">
        <v>0</v>
      </c>
      <c r="I3746" s="31" t="s">
        <v>5179</v>
      </c>
      <c r="J3746" s="31" t="s">
        <v>5180</v>
      </c>
      <c r="K3746" s="31" t="s">
        <v>5164</v>
      </c>
      <c r="L3746" s="31" t="s">
        <v>5165</v>
      </c>
      <c r="M3746" s="31" t="s">
        <v>5361</v>
      </c>
      <c r="N3746" s="31" t="s">
        <v>7519</v>
      </c>
      <c r="O3746" s="31" t="s">
        <v>14125</v>
      </c>
      <c r="P3746" s="31" t="s">
        <v>14121</v>
      </c>
      <c r="Q3746" s="31" t="s">
        <v>5168</v>
      </c>
    </row>
    <row r="3747" spans="1:17" hidden="1" x14ac:dyDescent="0.2">
      <c r="A3747" s="31" t="s">
        <v>16218</v>
      </c>
      <c r="B3747" s="31" t="s">
        <v>14356</v>
      </c>
      <c r="C3747" s="31" t="s">
        <v>16219</v>
      </c>
      <c r="D3747" s="31"/>
      <c r="E3747" s="31" t="s">
        <v>14123</v>
      </c>
      <c r="F3747" s="31" t="s">
        <v>3948</v>
      </c>
      <c r="G3747" s="47">
        <v>60</v>
      </c>
      <c r="H3747" s="33">
        <v>0</v>
      </c>
      <c r="I3747" s="31" t="s">
        <v>5218</v>
      </c>
      <c r="J3747" s="31" t="s">
        <v>5219</v>
      </c>
      <c r="K3747" s="31" t="s">
        <v>5164</v>
      </c>
      <c r="L3747" s="31" t="s">
        <v>5165</v>
      </c>
      <c r="M3747" s="31" t="s">
        <v>6869</v>
      </c>
      <c r="N3747" s="31"/>
      <c r="O3747" s="31" t="s">
        <v>14125</v>
      </c>
      <c r="P3747" s="31" t="s">
        <v>14121</v>
      </c>
      <c r="Q3747" s="31" t="s">
        <v>5168</v>
      </c>
    </row>
    <row r="3748" spans="1:17" hidden="1" x14ac:dyDescent="0.2">
      <c r="A3748" s="31" t="s">
        <v>16220</v>
      </c>
      <c r="B3748" s="31" t="s">
        <v>14356</v>
      </c>
      <c r="C3748" s="31" t="s">
        <v>16221</v>
      </c>
      <c r="D3748" s="31"/>
      <c r="E3748" s="31" t="s">
        <v>14123</v>
      </c>
      <c r="F3748" s="31" t="s">
        <v>3948</v>
      </c>
      <c r="G3748" s="47">
        <v>60</v>
      </c>
      <c r="H3748" s="33">
        <v>0</v>
      </c>
      <c r="I3748" s="31" t="s">
        <v>5266</v>
      </c>
      <c r="J3748" s="31" t="s">
        <v>5267</v>
      </c>
      <c r="K3748" s="31" t="s">
        <v>5164</v>
      </c>
      <c r="L3748" s="31" t="s">
        <v>5165</v>
      </c>
      <c r="M3748" s="31" t="s">
        <v>6869</v>
      </c>
      <c r="N3748" s="31"/>
      <c r="O3748" s="31" t="s">
        <v>14125</v>
      </c>
      <c r="P3748" s="31" t="s">
        <v>14121</v>
      </c>
      <c r="Q3748" s="31" t="s">
        <v>5168</v>
      </c>
    </row>
    <row r="3749" spans="1:17" hidden="1" x14ac:dyDescent="0.2">
      <c r="A3749" s="31" t="s">
        <v>16222</v>
      </c>
      <c r="B3749" s="31" t="s">
        <v>14356</v>
      </c>
      <c r="C3749" s="31" t="s">
        <v>16223</v>
      </c>
      <c r="D3749" s="31"/>
      <c r="E3749" s="31" t="s">
        <v>14123</v>
      </c>
      <c r="F3749" s="31" t="s">
        <v>3948</v>
      </c>
      <c r="G3749" s="47">
        <v>60</v>
      </c>
      <c r="H3749" s="33">
        <v>0</v>
      </c>
      <c r="I3749" s="31" t="s">
        <v>5252</v>
      </c>
      <c r="J3749" s="31" t="s">
        <v>5253</v>
      </c>
      <c r="K3749" s="31" t="s">
        <v>5164</v>
      </c>
      <c r="L3749" s="31" t="s">
        <v>5165</v>
      </c>
      <c r="M3749" s="31" t="s">
        <v>5543</v>
      </c>
      <c r="N3749" s="31"/>
      <c r="O3749" s="31" t="s">
        <v>14125</v>
      </c>
      <c r="P3749" s="31" t="s">
        <v>14121</v>
      </c>
      <c r="Q3749" s="31" t="s">
        <v>5168</v>
      </c>
    </row>
    <row r="3750" spans="1:17" hidden="1" x14ac:dyDescent="0.2">
      <c r="A3750" s="31" t="s">
        <v>16224</v>
      </c>
      <c r="B3750" s="31" t="s">
        <v>14356</v>
      </c>
      <c r="C3750" s="31" t="s">
        <v>16225</v>
      </c>
      <c r="D3750" s="31"/>
      <c r="E3750" s="31" t="s">
        <v>14123</v>
      </c>
      <c r="F3750" s="31" t="s">
        <v>3948</v>
      </c>
      <c r="G3750" s="47">
        <v>60</v>
      </c>
      <c r="H3750" s="33">
        <v>0</v>
      </c>
      <c r="I3750" s="31" t="s">
        <v>5252</v>
      </c>
      <c r="J3750" s="31" t="s">
        <v>5253</v>
      </c>
      <c r="K3750" s="31" t="s">
        <v>5164</v>
      </c>
      <c r="L3750" s="31" t="s">
        <v>5165</v>
      </c>
      <c r="M3750" s="31" t="s">
        <v>5569</v>
      </c>
      <c r="N3750" s="31"/>
      <c r="O3750" s="31" t="s">
        <v>14125</v>
      </c>
      <c r="P3750" s="31" t="s">
        <v>14121</v>
      </c>
      <c r="Q3750" s="31" t="s">
        <v>5168</v>
      </c>
    </row>
    <row r="3751" spans="1:17" hidden="1" x14ac:dyDescent="0.2">
      <c r="A3751" s="31" t="s">
        <v>16226</v>
      </c>
      <c r="B3751" s="31" t="s">
        <v>14362</v>
      </c>
      <c r="C3751" s="31" t="s">
        <v>16227</v>
      </c>
      <c r="D3751" s="31" t="s">
        <v>3948</v>
      </c>
      <c r="E3751" s="31" t="s">
        <v>14144</v>
      </c>
      <c r="F3751" s="31"/>
      <c r="G3751" s="47">
        <v>60</v>
      </c>
      <c r="H3751" s="33">
        <v>0</v>
      </c>
      <c r="I3751" s="31" t="s">
        <v>5288</v>
      </c>
      <c r="J3751" s="31" t="s">
        <v>5289</v>
      </c>
      <c r="K3751" s="31" t="s">
        <v>5164</v>
      </c>
      <c r="L3751" s="31" t="s">
        <v>5278</v>
      </c>
      <c r="M3751" s="31" t="s">
        <v>5673</v>
      </c>
      <c r="N3751" s="31"/>
      <c r="O3751" s="31" t="s">
        <v>14125</v>
      </c>
      <c r="P3751" s="31" t="s">
        <v>14121</v>
      </c>
      <c r="Q3751" s="31" t="s">
        <v>8608</v>
      </c>
    </row>
    <row r="3752" spans="1:17" hidden="1" x14ac:dyDescent="0.2">
      <c r="A3752" s="31" t="s">
        <v>16228</v>
      </c>
      <c r="B3752" s="31" t="s">
        <v>14382</v>
      </c>
      <c r="C3752" s="31" t="s">
        <v>16229</v>
      </c>
      <c r="D3752" s="31"/>
      <c r="E3752" s="31" t="s">
        <v>14123</v>
      </c>
      <c r="F3752" s="31" t="s">
        <v>3948</v>
      </c>
      <c r="G3752" s="47">
        <v>60</v>
      </c>
      <c r="H3752" s="33">
        <v>0</v>
      </c>
      <c r="I3752" s="31" t="s">
        <v>5252</v>
      </c>
      <c r="J3752" s="31" t="s">
        <v>5253</v>
      </c>
      <c r="K3752" s="31" t="s">
        <v>5164</v>
      </c>
      <c r="L3752" s="31" t="s">
        <v>5165</v>
      </c>
      <c r="M3752" s="31" t="s">
        <v>5166</v>
      </c>
      <c r="N3752" s="31"/>
      <c r="O3752" s="31" t="s">
        <v>14125</v>
      </c>
      <c r="P3752" s="31" t="s">
        <v>14121</v>
      </c>
      <c r="Q3752" s="31" t="s">
        <v>5168</v>
      </c>
    </row>
    <row r="3753" spans="1:17" hidden="1" x14ac:dyDescent="0.2">
      <c r="A3753" s="31" t="s">
        <v>16230</v>
      </c>
      <c r="B3753" s="31" t="s">
        <v>14356</v>
      </c>
      <c r="C3753" s="31" t="s">
        <v>16231</v>
      </c>
      <c r="D3753" s="31"/>
      <c r="E3753" s="31" t="s">
        <v>14123</v>
      </c>
      <c r="F3753" s="31" t="s">
        <v>3948</v>
      </c>
      <c r="G3753" s="47">
        <v>60</v>
      </c>
      <c r="H3753" s="33">
        <v>0</v>
      </c>
      <c r="I3753" s="31" t="s">
        <v>5179</v>
      </c>
      <c r="J3753" s="31" t="s">
        <v>5180</v>
      </c>
      <c r="K3753" s="31" t="s">
        <v>5164</v>
      </c>
      <c r="L3753" s="31" t="s">
        <v>5165</v>
      </c>
      <c r="M3753" s="31" t="s">
        <v>5361</v>
      </c>
      <c r="N3753" s="31" t="s">
        <v>7481</v>
      </c>
      <c r="O3753" s="31" t="s">
        <v>14125</v>
      </c>
      <c r="P3753" s="31" t="s">
        <v>14121</v>
      </c>
      <c r="Q3753" s="31" t="s">
        <v>5168</v>
      </c>
    </row>
    <row r="3754" spans="1:17" hidden="1" x14ac:dyDescent="0.2">
      <c r="A3754" s="31" t="s">
        <v>16232</v>
      </c>
      <c r="B3754" s="31" t="s">
        <v>14347</v>
      </c>
      <c r="C3754" s="31" t="s">
        <v>16233</v>
      </c>
      <c r="D3754" s="31"/>
      <c r="E3754" s="31" t="s">
        <v>14123</v>
      </c>
      <c r="F3754" s="31" t="s">
        <v>3948</v>
      </c>
      <c r="G3754" s="47">
        <v>60</v>
      </c>
      <c r="H3754" s="33">
        <v>0</v>
      </c>
      <c r="I3754" s="31" t="s">
        <v>5218</v>
      </c>
      <c r="J3754" s="31" t="s">
        <v>5219</v>
      </c>
      <c r="K3754" s="31" t="s">
        <v>5164</v>
      </c>
      <c r="L3754" s="31" t="s">
        <v>5165</v>
      </c>
      <c r="M3754" s="31" t="s">
        <v>5262</v>
      </c>
      <c r="N3754" s="31"/>
      <c r="O3754" s="31" t="s">
        <v>14125</v>
      </c>
      <c r="P3754" s="31" t="s">
        <v>14121</v>
      </c>
      <c r="Q3754" s="31" t="s">
        <v>5168</v>
      </c>
    </row>
    <row r="3755" spans="1:17" hidden="1" x14ac:dyDescent="0.2">
      <c r="A3755" s="31" t="s">
        <v>16234</v>
      </c>
      <c r="B3755" s="31" t="s">
        <v>14356</v>
      </c>
      <c r="C3755" s="31" t="s">
        <v>16235</v>
      </c>
      <c r="D3755" s="31"/>
      <c r="E3755" s="31" t="s">
        <v>14123</v>
      </c>
      <c r="F3755" s="31" t="s">
        <v>3948</v>
      </c>
      <c r="G3755" s="47">
        <v>60</v>
      </c>
      <c r="H3755" s="33">
        <v>0</v>
      </c>
      <c r="I3755" s="31" t="s">
        <v>5179</v>
      </c>
      <c r="J3755" s="31" t="s">
        <v>5180</v>
      </c>
      <c r="K3755" s="31" t="s">
        <v>5164</v>
      </c>
      <c r="L3755" s="31" t="s">
        <v>5165</v>
      </c>
      <c r="M3755" s="31" t="s">
        <v>5361</v>
      </c>
      <c r="N3755" s="31" t="s">
        <v>15307</v>
      </c>
      <c r="O3755" s="31" t="s">
        <v>14125</v>
      </c>
      <c r="P3755" s="31" t="s">
        <v>14121</v>
      </c>
      <c r="Q3755" s="31" t="s">
        <v>5168</v>
      </c>
    </row>
    <row r="3756" spans="1:17" hidden="1" x14ac:dyDescent="0.2">
      <c r="A3756" s="31" t="s">
        <v>16236</v>
      </c>
      <c r="B3756" s="31" t="s">
        <v>14356</v>
      </c>
      <c r="C3756" s="31" t="s">
        <v>16237</v>
      </c>
      <c r="D3756" s="31"/>
      <c r="E3756" s="31" t="s">
        <v>14123</v>
      </c>
      <c r="F3756" s="31" t="s">
        <v>3948</v>
      </c>
      <c r="G3756" s="47">
        <v>60</v>
      </c>
      <c r="H3756" s="33">
        <v>0</v>
      </c>
      <c r="I3756" s="31" t="s">
        <v>5252</v>
      </c>
      <c r="J3756" s="31" t="s">
        <v>5253</v>
      </c>
      <c r="K3756" s="31" t="s">
        <v>5164</v>
      </c>
      <c r="L3756" s="31" t="s">
        <v>5165</v>
      </c>
      <c r="M3756" s="31" t="s">
        <v>5569</v>
      </c>
      <c r="N3756" s="31"/>
      <c r="O3756" s="31" t="s">
        <v>14125</v>
      </c>
      <c r="P3756" s="31" t="s">
        <v>14121</v>
      </c>
      <c r="Q3756" s="31" t="s">
        <v>5168</v>
      </c>
    </row>
    <row r="3757" spans="1:17" hidden="1" x14ac:dyDescent="0.2">
      <c r="A3757" s="31" t="s">
        <v>16238</v>
      </c>
      <c r="B3757" s="31" t="s">
        <v>14347</v>
      </c>
      <c r="C3757" s="31" t="s">
        <v>16239</v>
      </c>
      <c r="D3757" s="31"/>
      <c r="E3757" s="31" t="s">
        <v>14123</v>
      </c>
      <c r="F3757" s="31" t="s">
        <v>3948</v>
      </c>
      <c r="G3757" s="47">
        <v>60</v>
      </c>
      <c r="H3757" s="33">
        <v>0</v>
      </c>
      <c r="I3757" s="31" t="s">
        <v>5252</v>
      </c>
      <c r="J3757" s="31" t="s">
        <v>5253</v>
      </c>
      <c r="K3757" s="31" t="s">
        <v>5164</v>
      </c>
      <c r="L3757" s="31" t="s">
        <v>5165</v>
      </c>
      <c r="M3757" s="31" t="s">
        <v>6963</v>
      </c>
      <c r="N3757" s="31"/>
      <c r="O3757" s="31" t="s">
        <v>14125</v>
      </c>
      <c r="P3757" s="31" t="s">
        <v>14121</v>
      </c>
      <c r="Q3757" s="31" t="s">
        <v>5168</v>
      </c>
    </row>
    <row r="3758" spans="1:17" hidden="1" x14ac:dyDescent="0.2">
      <c r="A3758" s="31" t="s">
        <v>16240</v>
      </c>
      <c r="B3758" s="31" t="s">
        <v>14916</v>
      </c>
      <c r="C3758" s="31" t="s">
        <v>16241</v>
      </c>
      <c r="D3758" s="31"/>
      <c r="E3758" s="31" t="s">
        <v>14123</v>
      </c>
      <c r="F3758" s="31" t="s">
        <v>3948</v>
      </c>
      <c r="G3758" s="47">
        <v>60</v>
      </c>
      <c r="H3758" s="33">
        <v>0</v>
      </c>
      <c r="I3758" s="31" t="s">
        <v>5252</v>
      </c>
      <c r="J3758" s="31" t="s">
        <v>5253</v>
      </c>
      <c r="K3758" s="31" t="s">
        <v>5164</v>
      </c>
      <c r="L3758" s="31" t="s">
        <v>5165</v>
      </c>
      <c r="M3758" s="31" t="s">
        <v>5543</v>
      </c>
      <c r="N3758" s="31"/>
      <c r="O3758" s="31" t="s">
        <v>14125</v>
      </c>
      <c r="P3758" s="31" t="s">
        <v>14121</v>
      </c>
      <c r="Q3758" s="31" t="s">
        <v>5168</v>
      </c>
    </row>
    <row r="3759" spans="1:17" hidden="1" x14ac:dyDescent="0.2">
      <c r="A3759" s="31" t="s">
        <v>16242</v>
      </c>
      <c r="B3759" s="31" t="s">
        <v>14347</v>
      </c>
      <c r="C3759" s="31" t="s">
        <v>16243</v>
      </c>
      <c r="D3759" s="31"/>
      <c r="E3759" s="31" t="s">
        <v>14123</v>
      </c>
      <c r="F3759" s="31" t="s">
        <v>3948</v>
      </c>
      <c r="G3759" s="47">
        <v>60</v>
      </c>
      <c r="H3759" s="33">
        <v>0</v>
      </c>
      <c r="I3759" s="31" t="s">
        <v>5218</v>
      </c>
      <c r="J3759" s="31" t="s">
        <v>5219</v>
      </c>
      <c r="K3759" s="31" t="s">
        <v>5164</v>
      </c>
      <c r="L3759" s="31" t="s">
        <v>5165</v>
      </c>
      <c r="M3759" s="31" t="s">
        <v>5262</v>
      </c>
      <c r="N3759" s="31"/>
      <c r="O3759" s="31" t="s">
        <v>14125</v>
      </c>
      <c r="P3759" s="31" t="s">
        <v>14121</v>
      </c>
      <c r="Q3759" s="31" t="s">
        <v>5168</v>
      </c>
    </row>
    <row r="3760" spans="1:17" hidden="1" x14ac:dyDescent="0.2">
      <c r="A3760" s="31" t="s">
        <v>16244</v>
      </c>
      <c r="B3760" s="31" t="s">
        <v>14362</v>
      </c>
      <c r="C3760" s="31" t="s">
        <v>16245</v>
      </c>
      <c r="D3760" s="31" t="s">
        <v>3948</v>
      </c>
      <c r="E3760" s="31" t="s">
        <v>14144</v>
      </c>
      <c r="F3760" s="31"/>
      <c r="G3760" s="47">
        <v>60</v>
      </c>
      <c r="H3760" s="33">
        <v>0</v>
      </c>
      <c r="I3760" s="31" t="s">
        <v>5276</v>
      </c>
      <c r="J3760" s="31" t="s">
        <v>5277</v>
      </c>
      <c r="K3760" s="31" t="s">
        <v>5164</v>
      </c>
      <c r="L3760" s="31" t="s">
        <v>5278</v>
      </c>
      <c r="M3760" s="31" t="s">
        <v>5354</v>
      </c>
      <c r="N3760" s="31"/>
      <c r="O3760" s="31" t="s">
        <v>14125</v>
      </c>
      <c r="P3760" s="31" t="s">
        <v>14121</v>
      </c>
      <c r="Q3760" s="31" t="s">
        <v>8608</v>
      </c>
    </row>
    <row r="3761" spans="1:17" hidden="1" x14ac:dyDescent="0.2">
      <c r="A3761" s="31" t="s">
        <v>16246</v>
      </c>
      <c r="B3761" s="31" t="s">
        <v>14362</v>
      </c>
      <c r="C3761" s="31" t="s">
        <v>16247</v>
      </c>
      <c r="D3761" s="31" t="s">
        <v>3948</v>
      </c>
      <c r="E3761" s="31" t="s">
        <v>14144</v>
      </c>
      <c r="F3761" s="31"/>
      <c r="G3761" s="47">
        <v>60</v>
      </c>
      <c r="H3761" s="33">
        <v>0</v>
      </c>
      <c r="I3761" s="31" t="s">
        <v>9470</v>
      </c>
      <c r="J3761" s="31" t="s">
        <v>9471</v>
      </c>
      <c r="K3761" s="31" t="s">
        <v>5164</v>
      </c>
      <c r="L3761" s="31" t="s">
        <v>5278</v>
      </c>
      <c r="M3761" s="31" t="s">
        <v>5627</v>
      </c>
      <c r="N3761" s="31"/>
      <c r="O3761" s="31" t="s">
        <v>14125</v>
      </c>
      <c r="P3761" s="31" t="s">
        <v>14121</v>
      </c>
      <c r="Q3761" s="31" t="s">
        <v>8608</v>
      </c>
    </row>
    <row r="3762" spans="1:17" hidden="1" x14ac:dyDescent="0.2">
      <c r="A3762" s="31" t="s">
        <v>16248</v>
      </c>
      <c r="B3762" s="31" t="s">
        <v>14347</v>
      </c>
      <c r="C3762" s="31" t="s">
        <v>16249</v>
      </c>
      <c r="D3762" s="31"/>
      <c r="E3762" s="31" t="s">
        <v>14123</v>
      </c>
      <c r="F3762" s="31" t="s">
        <v>3948</v>
      </c>
      <c r="G3762" s="47">
        <v>60</v>
      </c>
      <c r="H3762" s="33">
        <v>0</v>
      </c>
      <c r="I3762" s="31" t="s">
        <v>5218</v>
      </c>
      <c r="J3762" s="31" t="s">
        <v>5219</v>
      </c>
      <c r="K3762" s="31" t="s">
        <v>5164</v>
      </c>
      <c r="L3762" s="31" t="s">
        <v>5165</v>
      </c>
      <c r="M3762" s="31" t="s">
        <v>5262</v>
      </c>
      <c r="N3762" s="31"/>
      <c r="O3762" s="31" t="s">
        <v>14125</v>
      </c>
      <c r="P3762" s="31" t="s">
        <v>14121</v>
      </c>
      <c r="Q3762" s="31" t="s">
        <v>5168</v>
      </c>
    </row>
    <row r="3763" spans="1:17" hidden="1" x14ac:dyDescent="0.2">
      <c r="A3763" s="31" t="s">
        <v>16250</v>
      </c>
      <c r="B3763" s="31" t="s">
        <v>14382</v>
      </c>
      <c r="C3763" s="31" t="s">
        <v>16251</v>
      </c>
      <c r="D3763" s="31"/>
      <c r="E3763" s="31" t="s">
        <v>14123</v>
      </c>
      <c r="F3763" s="31" t="s">
        <v>3948</v>
      </c>
      <c r="G3763" s="47">
        <v>60</v>
      </c>
      <c r="H3763" s="33">
        <v>0</v>
      </c>
      <c r="I3763" s="31" t="s">
        <v>5218</v>
      </c>
      <c r="J3763" s="31" t="s">
        <v>5219</v>
      </c>
      <c r="K3763" s="31" t="s">
        <v>5164</v>
      </c>
      <c r="L3763" s="31" t="s">
        <v>5165</v>
      </c>
      <c r="M3763" s="31" t="s">
        <v>5390</v>
      </c>
      <c r="N3763" s="31"/>
      <c r="O3763" s="31" t="s">
        <v>14125</v>
      </c>
      <c r="P3763" s="31" t="s">
        <v>14121</v>
      </c>
      <c r="Q3763" s="31" t="s">
        <v>5168</v>
      </c>
    </row>
    <row r="3764" spans="1:17" hidden="1" x14ac:dyDescent="0.2">
      <c r="A3764" s="31" t="s">
        <v>16252</v>
      </c>
      <c r="B3764" s="31" t="s">
        <v>14382</v>
      </c>
      <c r="C3764" s="31" t="s">
        <v>16253</v>
      </c>
      <c r="D3764" s="31"/>
      <c r="E3764" s="31" t="s">
        <v>14123</v>
      </c>
      <c r="F3764" s="31" t="s">
        <v>3948</v>
      </c>
      <c r="G3764" s="47">
        <v>60</v>
      </c>
      <c r="H3764" s="33">
        <v>0</v>
      </c>
      <c r="I3764" s="31" t="s">
        <v>5218</v>
      </c>
      <c r="J3764" s="31" t="s">
        <v>5219</v>
      </c>
      <c r="K3764" s="31" t="s">
        <v>5164</v>
      </c>
      <c r="L3764" s="31" t="s">
        <v>5165</v>
      </c>
      <c r="M3764" s="31" t="s">
        <v>5390</v>
      </c>
      <c r="N3764" s="31"/>
      <c r="O3764" s="31" t="s">
        <v>14125</v>
      </c>
      <c r="P3764" s="31" t="s">
        <v>14121</v>
      </c>
      <c r="Q3764" s="31" t="s">
        <v>5168</v>
      </c>
    </row>
    <row r="3765" spans="1:17" hidden="1" x14ac:dyDescent="0.2">
      <c r="A3765" s="31" t="s">
        <v>16254</v>
      </c>
      <c r="B3765" s="31" t="s">
        <v>14362</v>
      </c>
      <c r="C3765" s="31" t="s">
        <v>16255</v>
      </c>
      <c r="D3765" s="31" t="s">
        <v>3948</v>
      </c>
      <c r="E3765" s="31" t="s">
        <v>14144</v>
      </c>
      <c r="F3765" s="31"/>
      <c r="G3765" s="47">
        <v>60</v>
      </c>
      <c r="H3765" s="33">
        <v>0</v>
      </c>
      <c r="I3765" s="31" t="s">
        <v>5288</v>
      </c>
      <c r="J3765" s="31" t="s">
        <v>5289</v>
      </c>
      <c r="K3765" s="31" t="s">
        <v>5164</v>
      </c>
      <c r="L3765" s="31" t="s">
        <v>5278</v>
      </c>
      <c r="M3765" s="31" t="s">
        <v>5673</v>
      </c>
      <c r="N3765" s="31"/>
      <c r="O3765" s="31" t="s">
        <v>14125</v>
      </c>
      <c r="P3765" s="31" t="s">
        <v>14121</v>
      </c>
      <c r="Q3765" s="31" t="s">
        <v>8608</v>
      </c>
    </row>
    <row r="3766" spans="1:17" hidden="1" x14ac:dyDescent="0.2">
      <c r="A3766" s="31" t="s">
        <v>16256</v>
      </c>
      <c r="B3766" s="31" t="s">
        <v>14916</v>
      </c>
      <c r="C3766" s="31" t="s">
        <v>16257</v>
      </c>
      <c r="D3766" s="31"/>
      <c r="E3766" s="31" t="s">
        <v>14123</v>
      </c>
      <c r="F3766" s="31" t="s">
        <v>3948</v>
      </c>
      <c r="G3766" s="47">
        <v>60</v>
      </c>
      <c r="H3766" s="33">
        <v>0</v>
      </c>
      <c r="I3766" s="31" t="s">
        <v>5179</v>
      </c>
      <c r="J3766" s="31" t="s">
        <v>5180</v>
      </c>
      <c r="K3766" s="31" t="s">
        <v>5164</v>
      </c>
      <c r="L3766" s="31" t="s">
        <v>5165</v>
      </c>
      <c r="M3766" s="31" t="s">
        <v>5361</v>
      </c>
      <c r="N3766" s="31" t="s">
        <v>15307</v>
      </c>
      <c r="O3766" s="31" t="s">
        <v>14125</v>
      </c>
      <c r="P3766" s="31" t="s">
        <v>14121</v>
      </c>
      <c r="Q3766" s="31" t="s">
        <v>5168</v>
      </c>
    </row>
    <row r="3767" spans="1:17" hidden="1" x14ac:dyDescent="0.2">
      <c r="A3767" s="31" t="s">
        <v>16258</v>
      </c>
      <c r="B3767" s="31" t="s">
        <v>14916</v>
      </c>
      <c r="C3767" s="31" t="s">
        <v>16259</v>
      </c>
      <c r="D3767" s="31"/>
      <c r="E3767" s="31" t="s">
        <v>14123</v>
      </c>
      <c r="F3767" s="31" t="s">
        <v>3948</v>
      </c>
      <c r="G3767" s="47">
        <v>60</v>
      </c>
      <c r="H3767" s="33">
        <v>0</v>
      </c>
      <c r="I3767" s="31" t="s">
        <v>5172</v>
      </c>
      <c r="J3767" s="31" t="s">
        <v>5173</v>
      </c>
      <c r="K3767" s="31" t="s">
        <v>5164</v>
      </c>
      <c r="L3767" s="31" t="s">
        <v>5165</v>
      </c>
      <c r="M3767" s="31" t="s">
        <v>6835</v>
      </c>
      <c r="N3767" s="31"/>
      <c r="O3767" s="31" t="s">
        <v>14125</v>
      </c>
      <c r="P3767" s="31" t="s">
        <v>14121</v>
      </c>
      <c r="Q3767" s="31" t="s">
        <v>5168</v>
      </c>
    </row>
    <row r="3768" spans="1:17" hidden="1" x14ac:dyDescent="0.2">
      <c r="A3768" s="31" t="s">
        <v>16260</v>
      </c>
      <c r="B3768" s="31" t="s">
        <v>14362</v>
      </c>
      <c r="C3768" s="31" t="s">
        <v>16261</v>
      </c>
      <c r="D3768" s="31" t="s">
        <v>3948</v>
      </c>
      <c r="E3768" s="31" t="s">
        <v>14144</v>
      </c>
      <c r="F3768" s="31"/>
      <c r="G3768" s="47">
        <v>60</v>
      </c>
      <c r="H3768" s="33">
        <v>0</v>
      </c>
      <c r="I3768" s="31" t="s">
        <v>5288</v>
      </c>
      <c r="J3768" s="31" t="s">
        <v>5289</v>
      </c>
      <c r="K3768" s="31" t="s">
        <v>5164</v>
      </c>
      <c r="L3768" s="31" t="s">
        <v>5278</v>
      </c>
      <c r="M3768" s="31" t="s">
        <v>5673</v>
      </c>
      <c r="N3768" s="31"/>
      <c r="O3768" s="31" t="s">
        <v>14125</v>
      </c>
      <c r="P3768" s="31" t="s">
        <v>14121</v>
      </c>
      <c r="Q3768" s="31" t="s">
        <v>8608</v>
      </c>
    </row>
    <row r="3769" spans="1:17" hidden="1" x14ac:dyDescent="0.2">
      <c r="A3769" s="31" t="s">
        <v>16262</v>
      </c>
      <c r="B3769" s="31" t="s">
        <v>14359</v>
      </c>
      <c r="C3769" s="31" t="s">
        <v>16263</v>
      </c>
      <c r="D3769" s="31" t="s">
        <v>3948</v>
      </c>
      <c r="E3769" s="31" t="s">
        <v>14144</v>
      </c>
      <c r="F3769" s="31"/>
      <c r="G3769" s="47">
        <v>60</v>
      </c>
      <c r="H3769" s="33">
        <v>0</v>
      </c>
      <c r="I3769" s="31" t="s">
        <v>5288</v>
      </c>
      <c r="J3769" s="31" t="s">
        <v>5289</v>
      </c>
      <c r="K3769" s="31" t="s">
        <v>5164</v>
      </c>
      <c r="L3769" s="31" t="s">
        <v>5278</v>
      </c>
      <c r="M3769" s="31" t="s">
        <v>5754</v>
      </c>
      <c r="N3769" s="31"/>
      <c r="O3769" s="31" t="s">
        <v>14125</v>
      </c>
      <c r="P3769" s="31" t="s">
        <v>14121</v>
      </c>
      <c r="Q3769" s="31" t="s">
        <v>8608</v>
      </c>
    </row>
    <row r="3770" spans="1:17" hidden="1" x14ac:dyDescent="0.2">
      <c r="A3770" s="31" t="s">
        <v>16264</v>
      </c>
      <c r="B3770" s="31" t="s">
        <v>14916</v>
      </c>
      <c r="C3770" s="31" t="s">
        <v>16265</v>
      </c>
      <c r="D3770" s="31"/>
      <c r="E3770" s="31" t="s">
        <v>14123</v>
      </c>
      <c r="F3770" s="31" t="s">
        <v>3948</v>
      </c>
      <c r="G3770" s="47">
        <v>60</v>
      </c>
      <c r="H3770" s="33">
        <v>0</v>
      </c>
      <c r="I3770" s="31" t="s">
        <v>5179</v>
      </c>
      <c r="J3770" s="31" t="s">
        <v>5180</v>
      </c>
      <c r="K3770" s="31" t="s">
        <v>5164</v>
      </c>
      <c r="L3770" s="31" t="s">
        <v>5165</v>
      </c>
      <c r="M3770" s="31" t="s">
        <v>5379</v>
      </c>
      <c r="N3770" s="31" t="s">
        <v>7545</v>
      </c>
      <c r="O3770" s="31" t="s">
        <v>14125</v>
      </c>
      <c r="P3770" s="31" t="s">
        <v>14121</v>
      </c>
      <c r="Q3770" s="31" t="s">
        <v>5168</v>
      </c>
    </row>
    <row r="3771" spans="1:17" hidden="1" x14ac:dyDescent="0.2">
      <c r="A3771" s="31" t="s">
        <v>16266</v>
      </c>
      <c r="B3771" s="31" t="s">
        <v>14362</v>
      </c>
      <c r="C3771" s="31" t="s">
        <v>16267</v>
      </c>
      <c r="D3771" s="31" t="s">
        <v>3948</v>
      </c>
      <c r="E3771" s="31" t="s">
        <v>14144</v>
      </c>
      <c r="F3771" s="31"/>
      <c r="G3771" s="47">
        <v>60</v>
      </c>
      <c r="H3771" s="33">
        <v>0</v>
      </c>
      <c r="I3771" s="31" t="s">
        <v>9470</v>
      </c>
      <c r="J3771" s="31" t="s">
        <v>9471</v>
      </c>
      <c r="K3771" s="31" t="s">
        <v>5164</v>
      </c>
      <c r="L3771" s="31" t="s">
        <v>5278</v>
      </c>
      <c r="M3771" s="31" t="s">
        <v>5627</v>
      </c>
      <c r="N3771" s="31"/>
      <c r="O3771" s="31" t="s">
        <v>14125</v>
      </c>
      <c r="P3771" s="31" t="s">
        <v>14121</v>
      </c>
      <c r="Q3771" s="31" t="s">
        <v>8608</v>
      </c>
    </row>
    <row r="3772" spans="1:17" hidden="1" x14ac:dyDescent="0.2">
      <c r="A3772" s="31" t="s">
        <v>16268</v>
      </c>
      <c r="B3772" s="31" t="s">
        <v>14362</v>
      </c>
      <c r="C3772" s="31" t="s">
        <v>16269</v>
      </c>
      <c r="D3772" s="31" t="s">
        <v>3948</v>
      </c>
      <c r="E3772" s="31" t="s">
        <v>14144</v>
      </c>
      <c r="F3772" s="31"/>
      <c r="G3772" s="47">
        <v>60</v>
      </c>
      <c r="H3772" s="33">
        <v>0</v>
      </c>
      <c r="I3772" s="31" t="s">
        <v>9470</v>
      </c>
      <c r="J3772" s="31" t="s">
        <v>9471</v>
      </c>
      <c r="K3772" s="31" t="s">
        <v>5164</v>
      </c>
      <c r="L3772" s="31" t="s">
        <v>5278</v>
      </c>
      <c r="M3772" s="31" t="s">
        <v>5794</v>
      </c>
      <c r="N3772" s="31"/>
      <c r="O3772" s="31" t="s">
        <v>14125</v>
      </c>
      <c r="P3772" s="31" t="s">
        <v>14121</v>
      </c>
      <c r="Q3772" s="31" t="s">
        <v>8608</v>
      </c>
    </row>
    <row r="3773" spans="1:17" hidden="1" x14ac:dyDescent="0.2">
      <c r="A3773" s="31" t="s">
        <v>16270</v>
      </c>
      <c r="B3773" s="31" t="s">
        <v>14356</v>
      </c>
      <c r="C3773" s="31" t="s">
        <v>16271</v>
      </c>
      <c r="D3773" s="31"/>
      <c r="E3773" s="31" t="s">
        <v>14123</v>
      </c>
      <c r="F3773" s="31" t="s">
        <v>3948</v>
      </c>
      <c r="G3773" s="47">
        <v>60</v>
      </c>
      <c r="H3773" s="33">
        <v>0</v>
      </c>
      <c r="I3773" s="31" t="s">
        <v>5172</v>
      </c>
      <c r="J3773" s="31" t="s">
        <v>5173</v>
      </c>
      <c r="K3773" s="31" t="s">
        <v>5164</v>
      </c>
      <c r="L3773" s="31" t="s">
        <v>5165</v>
      </c>
      <c r="M3773" s="31" t="s">
        <v>5174</v>
      </c>
      <c r="N3773" s="31" t="s">
        <v>5175</v>
      </c>
      <c r="O3773" s="31" t="s">
        <v>14125</v>
      </c>
      <c r="P3773" s="31" t="s">
        <v>14121</v>
      </c>
      <c r="Q3773" s="31" t="s">
        <v>5168</v>
      </c>
    </row>
    <row r="3774" spans="1:17" hidden="1" x14ac:dyDescent="0.2">
      <c r="A3774" s="31" t="s">
        <v>16272</v>
      </c>
      <c r="B3774" s="31" t="s">
        <v>14356</v>
      </c>
      <c r="C3774" s="31" t="s">
        <v>16273</v>
      </c>
      <c r="D3774" s="31"/>
      <c r="E3774" s="31" t="s">
        <v>14123</v>
      </c>
      <c r="F3774" s="31" t="s">
        <v>3948</v>
      </c>
      <c r="G3774" s="47">
        <v>60</v>
      </c>
      <c r="H3774" s="33">
        <v>0</v>
      </c>
      <c r="I3774" s="31" t="s">
        <v>5179</v>
      </c>
      <c r="J3774" s="31" t="s">
        <v>5180</v>
      </c>
      <c r="K3774" s="31" t="s">
        <v>5164</v>
      </c>
      <c r="L3774" s="31" t="s">
        <v>5165</v>
      </c>
      <c r="M3774" s="31" t="s">
        <v>5361</v>
      </c>
      <c r="N3774" s="31" t="s">
        <v>10837</v>
      </c>
      <c r="O3774" s="31" t="s">
        <v>14125</v>
      </c>
      <c r="P3774" s="31" t="s">
        <v>14121</v>
      </c>
      <c r="Q3774" s="31" t="s">
        <v>5168</v>
      </c>
    </row>
    <row r="3775" spans="1:17" hidden="1" x14ac:dyDescent="0.2">
      <c r="A3775" s="31" t="s">
        <v>16274</v>
      </c>
      <c r="B3775" s="31" t="s">
        <v>14359</v>
      </c>
      <c r="C3775" s="31" t="s">
        <v>16275</v>
      </c>
      <c r="D3775" s="31" t="s">
        <v>3948</v>
      </c>
      <c r="E3775" s="31" t="s">
        <v>14144</v>
      </c>
      <c r="F3775" s="31"/>
      <c r="G3775" s="47">
        <v>60</v>
      </c>
      <c r="H3775" s="33">
        <v>0</v>
      </c>
      <c r="I3775" s="31" t="s">
        <v>5288</v>
      </c>
      <c r="J3775" s="31" t="s">
        <v>5289</v>
      </c>
      <c r="K3775" s="31" t="s">
        <v>5164</v>
      </c>
      <c r="L3775" s="31" t="s">
        <v>5278</v>
      </c>
      <c r="M3775" s="31" t="s">
        <v>5663</v>
      </c>
      <c r="N3775" s="31"/>
      <c r="O3775" s="31" t="s">
        <v>14125</v>
      </c>
      <c r="P3775" s="31" t="s">
        <v>14121</v>
      </c>
      <c r="Q3775" s="31" t="s">
        <v>8608</v>
      </c>
    </row>
    <row r="3776" spans="1:17" hidden="1" x14ac:dyDescent="0.2">
      <c r="A3776" s="31" t="s">
        <v>16276</v>
      </c>
      <c r="B3776" s="31" t="s">
        <v>14362</v>
      </c>
      <c r="C3776" s="31" t="s">
        <v>16277</v>
      </c>
      <c r="D3776" s="31" t="s">
        <v>3948</v>
      </c>
      <c r="E3776" s="31" t="s">
        <v>14144</v>
      </c>
      <c r="F3776" s="31"/>
      <c r="G3776" s="47">
        <v>60</v>
      </c>
      <c r="H3776" s="33">
        <v>0</v>
      </c>
      <c r="I3776" s="31" t="s">
        <v>5276</v>
      </c>
      <c r="J3776" s="31" t="s">
        <v>5277</v>
      </c>
      <c r="K3776" s="31" t="s">
        <v>5164</v>
      </c>
      <c r="L3776" s="31" t="s">
        <v>5278</v>
      </c>
      <c r="M3776" s="31" t="s">
        <v>5701</v>
      </c>
      <c r="N3776" s="31"/>
      <c r="O3776" s="31" t="s">
        <v>14125</v>
      </c>
      <c r="P3776" s="31" t="s">
        <v>14121</v>
      </c>
      <c r="Q3776" s="31" t="s">
        <v>8608</v>
      </c>
    </row>
    <row r="3777" spans="1:17" hidden="1" x14ac:dyDescent="0.2">
      <c r="A3777" s="31" t="s">
        <v>16278</v>
      </c>
      <c r="B3777" s="31" t="s">
        <v>14359</v>
      </c>
      <c r="C3777" s="31" t="s">
        <v>16279</v>
      </c>
      <c r="D3777" s="31" t="s">
        <v>3948</v>
      </c>
      <c r="E3777" s="31" t="s">
        <v>14144</v>
      </c>
      <c r="F3777" s="31"/>
      <c r="G3777" s="47">
        <v>60</v>
      </c>
      <c r="H3777" s="33">
        <v>0</v>
      </c>
      <c r="I3777" s="31" t="s">
        <v>5288</v>
      </c>
      <c r="J3777" s="31" t="s">
        <v>5289</v>
      </c>
      <c r="K3777" s="31" t="s">
        <v>5164</v>
      </c>
      <c r="L3777" s="31" t="s">
        <v>5278</v>
      </c>
      <c r="M3777" s="31" t="s">
        <v>5819</v>
      </c>
      <c r="N3777" s="31"/>
      <c r="O3777" s="31" t="s">
        <v>14125</v>
      </c>
      <c r="P3777" s="31" t="s">
        <v>14121</v>
      </c>
      <c r="Q3777" s="31" t="s">
        <v>8608</v>
      </c>
    </row>
    <row r="3778" spans="1:17" hidden="1" x14ac:dyDescent="0.2">
      <c r="A3778" s="31" t="s">
        <v>16280</v>
      </c>
      <c r="B3778" s="31" t="s">
        <v>14916</v>
      </c>
      <c r="C3778" s="31" t="s">
        <v>16281</v>
      </c>
      <c r="D3778" s="31"/>
      <c r="E3778" s="31" t="s">
        <v>14123</v>
      </c>
      <c r="F3778" s="31" t="s">
        <v>3948</v>
      </c>
      <c r="G3778" s="47">
        <v>60</v>
      </c>
      <c r="H3778" s="33">
        <v>0</v>
      </c>
      <c r="I3778" s="31" t="s">
        <v>5252</v>
      </c>
      <c r="J3778" s="31" t="s">
        <v>5253</v>
      </c>
      <c r="K3778" s="31" t="s">
        <v>5164</v>
      </c>
      <c r="L3778" s="31" t="s">
        <v>5165</v>
      </c>
      <c r="M3778" s="31" t="s">
        <v>5543</v>
      </c>
      <c r="N3778" s="31"/>
      <c r="O3778" s="31" t="s">
        <v>14125</v>
      </c>
      <c r="P3778" s="31" t="s">
        <v>14121</v>
      </c>
      <c r="Q3778" s="31" t="s">
        <v>5168</v>
      </c>
    </row>
    <row r="3779" spans="1:17" hidden="1" x14ac:dyDescent="0.2">
      <c r="A3779" s="31" t="s">
        <v>16282</v>
      </c>
      <c r="B3779" s="31" t="s">
        <v>14359</v>
      </c>
      <c r="C3779" s="31" t="s">
        <v>16283</v>
      </c>
      <c r="D3779" s="31" t="s">
        <v>3948</v>
      </c>
      <c r="E3779" s="31" t="s">
        <v>14144</v>
      </c>
      <c r="F3779" s="31"/>
      <c r="G3779" s="47">
        <v>60</v>
      </c>
      <c r="H3779" s="33">
        <v>0</v>
      </c>
      <c r="I3779" s="31" t="s">
        <v>5288</v>
      </c>
      <c r="J3779" s="31" t="s">
        <v>5289</v>
      </c>
      <c r="K3779" s="31" t="s">
        <v>5164</v>
      </c>
      <c r="L3779" s="31" t="s">
        <v>5278</v>
      </c>
      <c r="M3779" s="31" t="s">
        <v>5819</v>
      </c>
      <c r="N3779" s="31"/>
      <c r="O3779" s="31" t="s">
        <v>14125</v>
      </c>
      <c r="P3779" s="31" t="s">
        <v>14121</v>
      </c>
      <c r="Q3779" s="31" t="s">
        <v>8608</v>
      </c>
    </row>
    <row r="3780" spans="1:17" hidden="1" x14ac:dyDescent="0.2">
      <c r="A3780" s="31" t="s">
        <v>16284</v>
      </c>
      <c r="B3780" s="31" t="s">
        <v>14362</v>
      </c>
      <c r="C3780" s="31" t="s">
        <v>16285</v>
      </c>
      <c r="D3780" s="31" t="s">
        <v>3948</v>
      </c>
      <c r="E3780" s="31" t="s">
        <v>14144</v>
      </c>
      <c r="F3780" s="31"/>
      <c r="G3780" s="47">
        <v>60</v>
      </c>
      <c r="H3780" s="33">
        <v>0</v>
      </c>
      <c r="I3780" s="31" t="s">
        <v>5276</v>
      </c>
      <c r="J3780" s="31" t="s">
        <v>5277</v>
      </c>
      <c r="K3780" s="31" t="s">
        <v>5164</v>
      </c>
      <c r="L3780" s="31" t="s">
        <v>5278</v>
      </c>
      <c r="M3780" s="31" t="s">
        <v>5701</v>
      </c>
      <c r="N3780" s="31"/>
      <c r="O3780" s="31" t="s">
        <v>14125</v>
      </c>
      <c r="P3780" s="31" t="s">
        <v>14121</v>
      </c>
      <c r="Q3780" s="31" t="s">
        <v>8608</v>
      </c>
    </row>
    <row r="3781" spans="1:17" hidden="1" x14ac:dyDescent="0.2">
      <c r="A3781" s="31" t="s">
        <v>16286</v>
      </c>
      <c r="B3781" s="31" t="s">
        <v>14362</v>
      </c>
      <c r="C3781" s="31" t="s">
        <v>16287</v>
      </c>
      <c r="D3781" s="31" t="s">
        <v>3948</v>
      </c>
      <c r="E3781" s="31" t="s">
        <v>14144</v>
      </c>
      <c r="F3781" s="31"/>
      <c r="G3781" s="47">
        <v>60</v>
      </c>
      <c r="H3781" s="33">
        <v>0</v>
      </c>
      <c r="I3781" s="31" t="s">
        <v>5276</v>
      </c>
      <c r="J3781" s="31" t="s">
        <v>5277</v>
      </c>
      <c r="K3781" s="31" t="s">
        <v>5164</v>
      </c>
      <c r="L3781" s="31" t="s">
        <v>5278</v>
      </c>
      <c r="M3781" s="31" t="s">
        <v>5774</v>
      </c>
      <c r="N3781" s="31"/>
      <c r="O3781" s="31" t="s">
        <v>14125</v>
      </c>
      <c r="P3781" s="31" t="s">
        <v>14121</v>
      </c>
      <c r="Q3781" s="31" t="s">
        <v>8608</v>
      </c>
    </row>
    <row r="3782" spans="1:17" hidden="1" x14ac:dyDescent="0.2">
      <c r="A3782" s="31" t="s">
        <v>16288</v>
      </c>
      <c r="B3782" s="31" t="s">
        <v>14362</v>
      </c>
      <c r="C3782" s="31" t="s">
        <v>16289</v>
      </c>
      <c r="D3782" s="31" t="s">
        <v>3948</v>
      </c>
      <c r="E3782" s="31" t="s">
        <v>14144</v>
      </c>
      <c r="F3782" s="31"/>
      <c r="G3782" s="47">
        <v>60</v>
      </c>
      <c r="H3782" s="33">
        <v>0</v>
      </c>
      <c r="I3782" s="31" t="s">
        <v>9470</v>
      </c>
      <c r="J3782" s="31" t="s">
        <v>9471</v>
      </c>
      <c r="K3782" s="31" t="s">
        <v>5164</v>
      </c>
      <c r="L3782" s="31" t="s">
        <v>5278</v>
      </c>
      <c r="M3782" s="31" t="s">
        <v>5446</v>
      </c>
      <c r="N3782" s="31"/>
      <c r="O3782" s="31" t="s">
        <v>14125</v>
      </c>
      <c r="P3782" s="31" t="s">
        <v>14121</v>
      </c>
      <c r="Q3782" s="31" t="s">
        <v>8608</v>
      </c>
    </row>
    <row r="3783" spans="1:17" hidden="1" x14ac:dyDescent="0.2">
      <c r="A3783" s="31" t="s">
        <v>16290</v>
      </c>
      <c r="B3783" s="31" t="s">
        <v>14382</v>
      </c>
      <c r="C3783" s="31" t="s">
        <v>16291</v>
      </c>
      <c r="D3783" s="31"/>
      <c r="E3783" s="31" t="s">
        <v>14123</v>
      </c>
      <c r="F3783" s="31" t="s">
        <v>3948</v>
      </c>
      <c r="G3783" s="47">
        <v>60</v>
      </c>
      <c r="H3783" s="33">
        <v>0</v>
      </c>
      <c r="I3783" s="31" t="s">
        <v>5252</v>
      </c>
      <c r="J3783" s="31" t="s">
        <v>5253</v>
      </c>
      <c r="K3783" s="31" t="s">
        <v>5164</v>
      </c>
      <c r="L3783" s="31" t="s">
        <v>5165</v>
      </c>
      <c r="M3783" s="31" t="s">
        <v>5166</v>
      </c>
      <c r="N3783" s="31"/>
      <c r="O3783" s="31" t="s">
        <v>14125</v>
      </c>
      <c r="P3783" s="31" t="s">
        <v>14121</v>
      </c>
      <c r="Q3783" s="31" t="s">
        <v>5168</v>
      </c>
    </row>
    <row r="3784" spans="1:17" hidden="1" x14ac:dyDescent="0.2">
      <c r="A3784" s="31" t="s">
        <v>16292</v>
      </c>
      <c r="B3784" s="31" t="s">
        <v>14382</v>
      </c>
      <c r="C3784" s="31" t="s">
        <v>16293</v>
      </c>
      <c r="D3784" s="31"/>
      <c r="E3784" s="31" t="s">
        <v>14123</v>
      </c>
      <c r="F3784" s="31" t="s">
        <v>3948</v>
      </c>
      <c r="G3784" s="47">
        <v>60</v>
      </c>
      <c r="H3784" s="33">
        <v>0</v>
      </c>
      <c r="I3784" s="31" t="s">
        <v>5218</v>
      </c>
      <c r="J3784" s="31" t="s">
        <v>5219</v>
      </c>
      <c r="K3784" s="31" t="s">
        <v>5164</v>
      </c>
      <c r="L3784" s="31" t="s">
        <v>5165</v>
      </c>
      <c r="M3784" s="31" t="s">
        <v>5390</v>
      </c>
      <c r="N3784" s="31"/>
      <c r="O3784" s="31" t="s">
        <v>14125</v>
      </c>
      <c r="P3784" s="31" t="s">
        <v>14121</v>
      </c>
      <c r="Q3784" s="31" t="s">
        <v>5168</v>
      </c>
    </row>
    <row r="3785" spans="1:17" hidden="1" x14ac:dyDescent="0.2">
      <c r="A3785" s="31" t="s">
        <v>16294</v>
      </c>
      <c r="B3785" s="31" t="s">
        <v>14382</v>
      </c>
      <c r="C3785" s="31" t="s">
        <v>16295</v>
      </c>
      <c r="D3785" s="31"/>
      <c r="E3785" s="31" t="s">
        <v>14123</v>
      </c>
      <c r="F3785" s="31" t="s">
        <v>3948</v>
      </c>
      <c r="G3785" s="47">
        <v>60</v>
      </c>
      <c r="H3785" s="33">
        <v>0</v>
      </c>
      <c r="I3785" s="31" t="s">
        <v>5252</v>
      </c>
      <c r="J3785" s="31" t="s">
        <v>5253</v>
      </c>
      <c r="K3785" s="31" t="s">
        <v>5164</v>
      </c>
      <c r="L3785" s="31" t="s">
        <v>5165</v>
      </c>
      <c r="M3785" s="31" t="s">
        <v>5166</v>
      </c>
      <c r="N3785" s="31"/>
      <c r="O3785" s="31" t="s">
        <v>14125</v>
      </c>
      <c r="P3785" s="31" t="s">
        <v>14121</v>
      </c>
      <c r="Q3785" s="31" t="s">
        <v>5168</v>
      </c>
    </row>
    <row r="3786" spans="1:17" hidden="1" x14ac:dyDescent="0.2">
      <c r="A3786" s="31" t="s">
        <v>16296</v>
      </c>
      <c r="B3786" s="31" t="s">
        <v>14362</v>
      </c>
      <c r="C3786" s="31" t="s">
        <v>16297</v>
      </c>
      <c r="D3786" s="31" t="s">
        <v>3948</v>
      </c>
      <c r="E3786" s="31" t="s">
        <v>14144</v>
      </c>
      <c r="F3786" s="31"/>
      <c r="G3786" s="47">
        <v>60</v>
      </c>
      <c r="H3786" s="33">
        <v>0</v>
      </c>
      <c r="I3786" s="31" t="s">
        <v>9470</v>
      </c>
      <c r="J3786" s="31" t="s">
        <v>9471</v>
      </c>
      <c r="K3786" s="31" t="s">
        <v>5164</v>
      </c>
      <c r="L3786" s="31" t="s">
        <v>5278</v>
      </c>
      <c r="M3786" s="31" t="s">
        <v>5794</v>
      </c>
      <c r="N3786" s="31"/>
      <c r="O3786" s="31" t="s">
        <v>14125</v>
      </c>
      <c r="P3786" s="31" t="s">
        <v>14121</v>
      </c>
      <c r="Q3786" s="31" t="s">
        <v>8608</v>
      </c>
    </row>
    <row r="3787" spans="1:17" hidden="1" x14ac:dyDescent="0.2">
      <c r="A3787" s="31" t="s">
        <v>16298</v>
      </c>
      <c r="B3787" s="31" t="s">
        <v>14356</v>
      </c>
      <c r="C3787" s="31" t="s">
        <v>16299</v>
      </c>
      <c r="D3787" s="31"/>
      <c r="E3787" s="31" t="s">
        <v>14123</v>
      </c>
      <c r="F3787" s="31" t="s">
        <v>3948</v>
      </c>
      <c r="G3787" s="47">
        <v>60</v>
      </c>
      <c r="H3787" s="33">
        <v>0</v>
      </c>
      <c r="I3787" s="31" t="s">
        <v>5252</v>
      </c>
      <c r="J3787" s="31" t="s">
        <v>5253</v>
      </c>
      <c r="K3787" s="31" t="s">
        <v>5164</v>
      </c>
      <c r="L3787" s="31" t="s">
        <v>5165</v>
      </c>
      <c r="M3787" s="31" t="s">
        <v>5543</v>
      </c>
      <c r="N3787" s="31"/>
      <c r="O3787" s="31" t="s">
        <v>14125</v>
      </c>
      <c r="P3787" s="31" t="s">
        <v>14121</v>
      </c>
      <c r="Q3787" s="31" t="s">
        <v>5168</v>
      </c>
    </row>
    <row r="3788" spans="1:17" hidden="1" x14ac:dyDescent="0.2">
      <c r="A3788" s="31" t="s">
        <v>16300</v>
      </c>
      <c r="B3788" s="31" t="s">
        <v>14362</v>
      </c>
      <c r="C3788" s="31" t="s">
        <v>16301</v>
      </c>
      <c r="D3788" s="31" t="s">
        <v>3948</v>
      </c>
      <c r="E3788" s="31" t="s">
        <v>14144</v>
      </c>
      <c r="F3788" s="31"/>
      <c r="G3788" s="47">
        <v>60</v>
      </c>
      <c r="H3788" s="33">
        <v>0</v>
      </c>
      <c r="I3788" s="31" t="s">
        <v>5276</v>
      </c>
      <c r="J3788" s="31" t="s">
        <v>5277</v>
      </c>
      <c r="K3788" s="31" t="s">
        <v>5164</v>
      </c>
      <c r="L3788" s="31" t="s">
        <v>5278</v>
      </c>
      <c r="M3788" s="31" t="s">
        <v>5354</v>
      </c>
      <c r="N3788" s="31"/>
      <c r="O3788" s="31" t="s">
        <v>14125</v>
      </c>
      <c r="P3788" s="31" t="s">
        <v>14121</v>
      </c>
      <c r="Q3788" s="31" t="s">
        <v>8608</v>
      </c>
    </row>
    <row r="3789" spans="1:17" hidden="1" x14ac:dyDescent="0.2">
      <c r="A3789" s="31" t="s">
        <v>16302</v>
      </c>
      <c r="B3789" s="31" t="s">
        <v>14362</v>
      </c>
      <c r="C3789" s="31" t="s">
        <v>16303</v>
      </c>
      <c r="D3789" s="31" t="s">
        <v>3948</v>
      </c>
      <c r="E3789" s="31" t="s">
        <v>14144</v>
      </c>
      <c r="F3789" s="31"/>
      <c r="G3789" s="47">
        <v>60</v>
      </c>
      <c r="H3789" s="33">
        <v>0</v>
      </c>
      <c r="I3789" s="31" t="s">
        <v>5288</v>
      </c>
      <c r="J3789" s="31" t="s">
        <v>5289</v>
      </c>
      <c r="K3789" s="31" t="s">
        <v>5164</v>
      </c>
      <c r="L3789" s="31" t="s">
        <v>5278</v>
      </c>
      <c r="M3789" s="31" t="s">
        <v>5673</v>
      </c>
      <c r="N3789" s="31"/>
      <c r="O3789" s="31" t="s">
        <v>14125</v>
      </c>
      <c r="P3789" s="31" t="s">
        <v>14121</v>
      </c>
      <c r="Q3789" s="31" t="s">
        <v>8608</v>
      </c>
    </row>
    <row r="3790" spans="1:17" hidden="1" x14ac:dyDescent="0.2">
      <c r="A3790" s="31" t="s">
        <v>16304</v>
      </c>
      <c r="B3790" s="31" t="s">
        <v>14362</v>
      </c>
      <c r="C3790" s="31" t="s">
        <v>16305</v>
      </c>
      <c r="D3790" s="31" t="s">
        <v>3948</v>
      </c>
      <c r="E3790" s="31" t="s">
        <v>14144</v>
      </c>
      <c r="F3790" s="31"/>
      <c r="G3790" s="47">
        <v>60</v>
      </c>
      <c r="H3790" s="33">
        <v>0</v>
      </c>
      <c r="I3790" s="31" t="s">
        <v>9470</v>
      </c>
      <c r="J3790" s="31" t="s">
        <v>9471</v>
      </c>
      <c r="K3790" s="31" t="s">
        <v>5164</v>
      </c>
      <c r="L3790" s="31" t="s">
        <v>5278</v>
      </c>
      <c r="M3790" s="31" t="s">
        <v>5687</v>
      </c>
      <c r="N3790" s="31"/>
      <c r="O3790" s="31" t="s">
        <v>14125</v>
      </c>
      <c r="P3790" s="31" t="s">
        <v>14121</v>
      </c>
      <c r="Q3790" s="31" t="s">
        <v>8608</v>
      </c>
    </row>
    <row r="3791" spans="1:17" hidden="1" x14ac:dyDescent="0.2">
      <c r="A3791" s="31" t="s">
        <v>16306</v>
      </c>
      <c r="B3791" s="31" t="s">
        <v>14362</v>
      </c>
      <c r="C3791" s="31" t="s">
        <v>16307</v>
      </c>
      <c r="D3791" s="31" t="s">
        <v>3948</v>
      </c>
      <c r="E3791" s="31" t="s">
        <v>14144</v>
      </c>
      <c r="F3791" s="31"/>
      <c r="G3791" s="47">
        <v>60</v>
      </c>
      <c r="H3791" s="33">
        <v>0</v>
      </c>
      <c r="I3791" s="31" t="s">
        <v>9470</v>
      </c>
      <c r="J3791" s="31" t="s">
        <v>9471</v>
      </c>
      <c r="K3791" s="31" t="s">
        <v>5164</v>
      </c>
      <c r="L3791" s="31" t="s">
        <v>5278</v>
      </c>
      <c r="M3791" s="31" t="s">
        <v>5687</v>
      </c>
      <c r="N3791" s="31"/>
      <c r="O3791" s="31" t="s">
        <v>14125</v>
      </c>
      <c r="P3791" s="31" t="s">
        <v>14121</v>
      </c>
      <c r="Q3791" s="31" t="s">
        <v>8608</v>
      </c>
    </row>
    <row r="3792" spans="1:17" hidden="1" x14ac:dyDescent="0.2">
      <c r="A3792" s="31" t="s">
        <v>16308</v>
      </c>
      <c r="B3792" s="31" t="s">
        <v>14356</v>
      </c>
      <c r="C3792" s="31" t="s">
        <v>16309</v>
      </c>
      <c r="D3792" s="31"/>
      <c r="E3792" s="31" t="s">
        <v>14123</v>
      </c>
      <c r="F3792" s="31" t="s">
        <v>3948</v>
      </c>
      <c r="G3792" s="47">
        <v>60</v>
      </c>
      <c r="H3792" s="33">
        <v>0</v>
      </c>
      <c r="I3792" s="31" t="s">
        <v>5172</v>
      </c>
      <c r="J3792" s="31" t="s">
        <v>5173</v>
      </c>
      <c r="K3792" s="31" t="s">
        <v>5164</v>
      </c>
      <c r="L3792" s="31" t="s">
        <v>5165</v>
      </c>
      <c r="M3792" s="31" t="s">
        <v>5258</v>
      </c>
      <c r="N3792" s="31"/>
      <c r="O3792" s="31" t="s">
        <v>14125</v>
      </c>
      <c r="P3792" s="31" t="s">
        <v>14121</v>
      </c>
      <c r="Q3792" s="31" t="s">
        <v>5168</v>
      </c>
    </row>
    <row r="3793" spans="1:17" hidden="1" x14ac:dyDescent="0.2">
      <c r="A3793" s="31" t="s">
        <v>16310</v>
      </c>
      <c r="B3793" s="31" t="s">
        <v>14356</v>
      </c>
      <c r="C3793" s="31" t="s">
        <v>16311</v>
      </c>
      <c r="D3793" s="31"/>
      <c r="E3793" s="31" t="s">
        <v>14123</v>
      </c>
      <c r="F3793" s="31" t="s">
        <v>3948</v>
      </c>
      <c r="G3793" s="47">
        <v>60</v>
      </c>
      <c r="H3793" s="33">
        <v>0</v>
      </c>
      <c r="I3793" s="31" t="s">
        <v>5218</v>
      </c>
      <c r="J3793" s="31" t="s">
        <v>5219</v>
      </c>
      <c r="K3793" s="31" t="s">
        <v>5164</v>
      </c>
      <c r="L3793" s="31" t="s">
        <v>5165</v>
      </c>
      <c r="M3793" s="31" t="s">
        <v>6869</v>
      </c>
      <c r="N3793" s="31"/>
      <c r="O3793" s="31" t="s">
        <v>14125</v>
      </c>
      <c r="P3793" s="31" t="s">
        <v>14121</v>
      </c>
      <c r="Q3793" s="31" t="s">
        <v>5168</v>
      </c>
    </row>
    <row r="3794" spans="1:17" hidden="1" x14ac:dyDescent="0.2">
      <c r="A3794" s="31" t="s">
        <v>16312</v>
      </c>
      <c r="B3794" s="31" t="s">
        <v>14356</v>
      </c>
      <c r="C3794" s="31" t="s">
        <v>16313</v>
      </c>
      <c r="D3794" s="31"/>
      <c r="E3794" s="31" t="s">
        <v>14123</v>
      </c>
      <c r="F3794" s="31" t="s">
        <v>3948</v>
      </c>
      <c r="G3794" s="47">
        <v>60</v>
      </c>
      <c r="H3794" s="33">
        <v>0</v>
      </c>
      <c r="I3794" s="31" t="s">
        <v>5179</v>
      </c>
      <c r="J3794" s="31" t="s">
        <v>5180</v>
      </c>
      <c r="K3794" s="31" t="s">
        <v>5164</v>
      </c>
      <c r="L3794" s="31" t="s">
        <v>5165</v>
      </c>
      <c r="M3794" s="31" t="s">
        <v>5181</v>
      </c>
      <c r="N3794" s="31"/>
      <c r="O3794" s="31" t="s">
        <v>14125</v>
      </c>
      <c r="P3794" s="31" t="s">
        <v>14121</v>
      </c>
      <c r="Q3794" s="31" t="s">
        <v>5168</v>
      </c>
    </row>
    <row r="3795" spans="1:17" hidden="1" x14ac:dyDescent="0.2">
      <c r="A3795" s="31" t="s">
        <v>16314</v>
      </c>
      <c r="B3795" s="31" t="s">
        <v>14359</v>
      </c>
      <c r="C3795" s="31" t="s">
        <v>16315</v>
      </c>
      <c r="D3795" s="31" t="s">
        <v>3948</v>
      </c>
      <c r="E3795" s="31" t="s">
        <v>14144</v>
      </c>
      <c r="F3795" s="31"/>
      <c r="G3795" s="47">
        <v>60</v>
      </c>
      <c r="H3795" s="33">
        <v>0</v>
      </c>
      <c r="I3795" s="31" t="s">
        <v>5288</v>
      </c>
      <c r="J3795" s="31" t="s">
        <v>5289</v>
      </c>
      <c r="K3795" s="31" t="s">
        <v>5164</v>
      </c>
      <c r="L3795" s="31" t="s">
        <v>5278</v>
      </c>
      <c r="M3795" s="31" t="s">
        <v>5819</v>
      </c>
      <c r="N3795" s="31"/>
      <c r="O3795" s="31" t="s">
        <v>14125</v>
      </c>
      <c r="P3795" s="31" t="s">
        <v>14121</v>
      </c>
      <c r="Q3795" s="31" t="s">
        <v>8608</v>
      </c>
    </row>
    <row r="3796" spans="1:17" hidden="1" x14ac:dyDescent="0.2">
      <c r="A3796" s="31" t="s">
        <v>16316</v>
      </c>
      <c r="B3796" s="31" t="s">
        <v>14362</v>
      </c>
      <c r="C3796" s="31" t="s">
        <v>16317</v>
      </c>
      <c r="D3796" s="31" t="s">
        <v>3948</v>
      </c>
      <c r="E3796" s="31" t="s">
        <v>14144</v>
      </c>
      <c r="F3796" s="31"/>
      <c r="G3796" s="47">
        <v>60</v>
      </c>
      <c r="H3796" s="33">
        <v>0</v>
      </c>
      <c r="I3796" s="31" t="s">
        <v>5276</v>
      </c>
      <c r="J3796" s="31" t="s">
        <v>5277</v>
      </c>
      <c r="K3796" s="31" t="s">
        <v>5164</v>
      </c>
      <c r="L3796" s="31" t="s">
        <v>5278</v>
      </c>
      <c r="M3796" s="31" t="s">
        <v>5701</v>
      </c>
      <c r="N3796" s="31"/>
      <c r="O3796" s="31" t="s">
        <v>14125</v>
      </c>
      <c r="P3796" s="31" t="s">
        <v>14121</v>
      </c>
      <c r="Q3796" s="31" t="s">
        <v>8608</v>
      </c>
    </row>
    <row r="3797" spans="1:17" hidden="1" x14ac:dyDescent="0.2">
      <c r="A3797" s="31" t="s">
        <v>16318</v>
      </c>
      <c r="B3797" s="31" t="s">
        <v>14359</v>
      </c>
      <c r="C3797" s="31" t="s">
        <v>16319</v>
      </c>
      <c r="D3797" s="31" t="s">
        <v>3948</v>
      </c>
      <c r="E3797" s="31" t="s">
        <v>14144</v>
      </c>
      <c r="F3797" s="31"/>
      <c r="G3797" s="47">
        <v>60</v>
      </c>
      <c r="H3797" s="33">
        <v>0</v>
      </c>
      <c r="I3797" s="31" t="s">
        <v>5288</v>
      </c>
      <c r="J3797" s="31" t="s">
        <v>5289</v>
      </c>
      <c r="K3797" s="31" t="s">
        <v>5164</v>
      </c>
      <c r="L3797" s="31" t="s">
        <v>5278</v>
      </c>
      <c r="M3797" s="31" t="s">
        <v>5663</v>
      </c>
      <c r="N3797" s="31"/>
      <c r="O3797" s="31" t="s">
        <v>14125</v>
      </c>
      <c r="P3797" s="31" t="s">
        <v>14121</v>
      </c>
      <c r="Q3797" s="31" t="s">
        <v>8608</v>
      </c>
    </row>
    <row r="3798" spans="1:17" hidden="1" x14ac:dyDescent="0.2">
      <c r="A3798" s="31" t="s">
        <v>16320</v>
      </c>
      <c r="B3798" s="31" t="s">
        <v>14362</v>
      </c>
      <c r="C3798" s="31" t="s">
        <v>16321</v>
      </c>
      <c r="D3798" s="31" t="s">
        <v>3948</v>
      </c>
      <c r="E3798" s="31" t="s">
        <v>14144</v>
      </c>
      <c r="F3798" s="31"/>
      <c r="G3798" s="47">
        <v>60</v>
      </c>
      <c r="H3798" s="33">
        <v>0</v>
      </c>
      <c r="I3798" s="31" t="s">
        <v>5276</v>
      </c>
      <c r="J3798" s="31" t="s">
        <v>5277</v>
      </c>
      <c r="K3798" s="31" t="s">
        <v>5164</v>
      </c>
      <c r="L3798" s="31" t="s">
        <v>5278</v>
      </c>
      <c r="M3798" s="31" t="s">
        <v>5354</v>
      </c>
      <c r="N3798" s="31"/>
      <c r="O3798" s="31" t="s">
        <v>14125</v>
      </c>
      <c r="P3798" s="31" t="s">
        <v>14121</v>
      </c>
      <c r="Q3798" s="31" t="s">
        <v>8608</v>
      </c>
    </row>
    <row r="3799" spans="1:17" hidden="1" x14ac:dyDescent="0.2">
      <c r="A3799" s="31" t="s">
        <v>16322</v>
      </c>
      <c r="B3799" s="31" t="s">
        <v>14362</v>
      </c>
      <c r="C3799" s="31" t="s">
        <v>16323</v>
      </c>
      <c r="D3799" s="31" t="s">
        <v>3948</v>
      </c>
      <c r="E3799" s="31" t="s">
        <v>14144</v>
      </c>
      <c r="F3799" s="31"/>
      <c r="G3799" s="47">
        <v>60</v>
      </c>
      <c r="H3799" s="33">
        <v>0</v>
      </c>
      <c r="I3799" s="31" t="s">
        <v>9470</v>
      </c>
      <c r="J3799" s="31" t="s">
        <v>9471</v>
      </c>
      <c r="K3799" s="31" t="s">
        <v>5164</v>
      </c>
      <c r="L3799" s="31" t="s">
        <v>5278</v>
      </c>
      <c r="M3799" s="31" t="s">
        <v>5794</v>
      </c>
      <c r="N3799" s="31"/>
      <c r="O3799" s="31" t="s">
        <v>14125</v>
      </c>
      <c r="P3799" s="31" t="s">
        <v>14121</v>
      </c>
      <c r="Q3799" s="31" t="s">
        <v>8608</v>
      </c>
    </row>
    <row r="3800" spans="1:17" hidden="1" x14ac:dyDescent="0.2">
      <c r="A3800" s="31" t="s">
        <v>16324</v>
      </c>
      <c r="B3800" s="31" t="s">
        <v>14362</v>
      </c>
      <c r="C3800" s="31" t="s">
        <v>16325</v>
      </c>
      <c r="D3800" s="31" t="s">
        <v>3948</v>
      </c>
      <c r="E3800" s="31" t="s">
        <v>14144</v>
      </c>
      <c r="F3800" s="31"/>
      <c r="G3800" s="47">
        <v>60</v>
      </c>
      <c r="H3800" s="33">
        <v>0</v>
      </c>
      <c r="I3800" s="31" t="s">
        <v>5288</v>
      </c>
      <c r="J3800" s="31" t="s">
        <v>5289</v>
      </c>
      <c r="K3800" s="31" t="s">
        <v>5164</v>
      </c>
      <c r="L3800" s="31" t="s">
        <v>5278</v>
      </c>
      <c r="M3800" s="31" t="s">
        <v>5673</v>
      </c>
      <c r="N3800" s="31"/>
      <c r="O3800" s="31" t="s">
        <v>14125</v>
      </c>
      <c r="P3800" s="31" t="s">
        <v>14121</v>
      </c>
      <c r="Q3800" s="31" t="s">
        <v>8608</v>
      </c>
    </row>
    <row r="3801" spans="1:17" hidden="1" x14ac:dyDescent="0.2">
      <c r="A3801" s="31" t="s">
        <v>16326</v>
      </c>
      <c r="B3801" s="31" t="s">
        <v>14382</v>
      </c>
      <c r="C3801" s="31" t="s">
        <v>16327</v>
      </c>
      <c r="D3801" s="31"/>
      <c r="E3801" s="31" t="s">
        <v>14123</v>
      </c>
      <c r="F3801" s="31" t="s">
        <v>3948</v>
      </c>
      <c r="G3801" s="47">
        <v>60</v>
      </c>
      <c r="H3801" s="33">
        <v>0</v>
      </c>
      <c r="I3801" s="31" t="s">
        <v>5252</v>
      </c>
      <c r="J3801" s="31" t="s">
        <v>5253</v>
      </c>
      <c r="K3801" s="31" t="s">
        <v>5164</v>
      </c>
      <c r="L3801" s="31" t="s">
        <v>5165</v>
      </c>
      <c r="M3801" s="31" t="s">
        <v>5166</v>
      </c>
      <c r="N3801" s="31"/>
      <c r="O3801" s="31" t="s">
        <v>14125</v>
      </c>
      <c r="P3801" s="31" t="s">
        <v>14121</v>
      </c>
      <c r="Q3801" s="31" t="s">
        <v>5168</v>
      </c>
    </row>
    <row r="3802" spans="1:17" hidden="1" x14ac:dyDescent="0.2">
      <c r="A3802" s="31" t="s">
        <v>16328</v>
      </c>
      <c r="B3802" s="31" t="s">
        <v>14916</v>
      </c>
      <c r="C3802" s="31" t="s">
        <v>16329</v>
      </c>
      <c r="D3802" s="31"/>
      <c r="E3802" s="31" t="s">
        <v>14123</v>
      </c>
      <c r="F3802" s="31" t="s">
        <v>3948</v>
      </c>
      <c r="G3802" s="47">
        <v>60</v>
      </c>
      <c r="H3802" s="33">
        <v>0</v>
      </c>
      <c r="I3802" s="31" t="s">
        <v>5172</v>
      </c>
      <c r="J3802" s="31" t="s">
        <v>5173</v>
      </c>
      <c r="K3802" s="31" t="s">
        <v>5164</v>
      </c>
      <c r="L3802" s="31" t="s">
        <v>5165</v>
      </c>
      <c r="M3802" s="31" t="s">
        <v>6835</v>
      </c>
      <c r="N3802" s="31"/>
      <c r="O3802" s="31" t="s">
        <v>14125</v>
      </c>
      <c r="P3802" s="31" t="s">
        <v>14121</v>
      </c>
      <c r="Q3802" s="31" t="s">
        <v>5168</v>
      </c>
    </row>
    <row r="3803" spans="1:17" hidden="1" x14ac:dyDescent="0.2">
      <c r="A3803" s="31" t="s">
        <v>16330</v>
      </c>
      <c r="B3803" s="31" t="s">
        <v>14356</v>
      </c>
      <c r="C3803" s="31" t="s">
        <v>16331</v>
      </c>
      <c r="D3803" s="31"/>
      <c r="E3803" s="31" t="s">
        <v>14123</v>
      </c>
      <c r="F3803" s="31" t="s">
        <v>3948</v>
      </c>
      <c r="G3803" s="47">
        <v>60</v>
      </c>
      <c r="H3803" s="33">
        <v>0</v>
      </c>
      <c r="I3803" s="31" t="s">
        <v>5179</v>
      </c>
      <c r="J3803" s="31" t="s">
        <v>5180</v>
      </c>
      <c r="K3803" s="31" t="s">
        <v>5164</v>
      </c>
      <c r="L3803" s="31" t="s">
        <v>5165</v>
      </c>
      <c r="M3803" s="31" t="s">
        <v>5305</v>
      </c>
      <c r="N3803" s="31"/>
      <c r="O3803" s="31" t="s">
        <v>14125</v>
      </c>
      <c r="P3803" s="31" t="s">
        <v>14121</v>
      </c>
      <c r="Q3803" s="31" t="s">
        <v>5168</v>
      </c>
    </row>
    <row r="3804" spans="1:17" hidden="1" x14ac:dyDescent="0.2">
      <c r="A3804" s="31" t="s">
        <v>16332</v>
      </c>
      <c r="B3804" s="31" t="s">
        <v>14356</v>
      </c>
      <c r="C3804" s="31" t="s">
        <v>16333</v>
      </c>
      <c r="D3804" s="31"/>
      <c r="E3804" s="31" t="s">
        <v>14123</v>
      </c>
      <c r="F3804" s="31" t="s">
        <v>3948</v>
      </c>
      <c r="G3804" s="47">
        <v>60</v>
      </c>
      <c r="H3804" s="33">
        <v>0</v>
      </c>
      <c r="I3804" s="31" t="s">
        <v>5252</v>
      </c>
      <c r="J3804" s="31" t="s">
        <v>5253</v>
      </c>
      <c r="K3804" s="31" t="s">
        <v>5164</v>
      </c>
      <c r="L3804" s="31" t="s">
        <v>5165</v>
      </c>
      <c r="M3804" s="31" t="s">
        <v>5543</v>
      </c>
      <c r="N3804" s="31"/>
      <c r="O3804" s="31" t="s">
        <v>14125</v>
      </c>
      <c r="P3804" s="31" t="s">
        <v>14121</v>
      </c>
      <c r="Q3804" s="31" t="s">
        <v>5168</v>
      </c>
    </row>
    <row r="3805" spans="1:17" hidden="1" x14ac:dyDescent="0.2">
      <c r="A3805" s="31" t="s">
        <v>16334</v>
      </c>
      <c r="B3805" s="31" t="s">
        <v>14362</v>
      </c>
      <c r="C3805" s="31" t="s">
        <v>16335</v>
      </c>
      <c r="D3805" s="31" t="s">
        <v>3948</v>
      </c>
      <c r="E3805" s="31" t="s">
        <v>14144</v>
      </c>
      <c r="F3805" s="31"/>
      <c r="G3805" s="47">
        <v>60</v>
      </c>
      <c r="H3805" s="33">
        <v>0</v>
      </c>
      <c r="I3805" s="31" t="s">
        <v>5276</v>
      </c>
      <c r="J3805" s="31" t="s">
        <v>5277</v>
      </c>
      <c r="K3805" s="31" t="s">
        <v>5164</v>
      </c>
      <c r="L3805" s="31" t="s">
        <v>5278</v>
      </c>
      <c r="M3805" s="31" t="s">
        <v>5701</v>
      </c>
      <c r="N3805" s="31"/>
      <c r="O3805" s="31" t="s">
        <v>14125</v>
      </c>
      <c r="P3805" s="31" t="s">
        <v>14121</v>
      </c>
      <c r="Q3805" s="31" t="s">
        <v>8608</v>
      </c>
    </row>
    <row r="3806" spans="1:17" hidden="1" x14ac:dyDescent="0.2">
      <c r="A3806" s="31" t="s">
        <v>16336</v>
      </c>
      <c r="B3806" s="31" t="s">
        <v>14362</v>
      </c>
      <c r="C3806" s="31" t="s">
        <v>16337</v>
      </c>
      <c r="D3806" s="31" t="s">
        <v>3948</v>
      </c>
      <c r="E3806" s="31" t="s">
        <v>14144</v>
      </c>
      <c r="F3806" s="31"/>
      <c r="G3806" s="47">
        <v>60</v>
      </c>
      <c r="H3806" s="33">
        <v>0</v>
      </c>
      <c r="I3806" s="31" t="s">
        <v>5294</v>
      </c>
      <c r="J3806" s="31" t="s">
        <v>5295</v>
      </c>
      <c r="K3806" s="31" t="s">
        <v>5164</v>
      </c>
      <c r="L3806" s="31" t="s">
        <v>5278</v>
      </c>
      <c r="M3806" s="31" t="s">
        <v>6466</v>
      </c>
      <c r="N3806" s="31"/>
      <c r="O3806" s="31" t="s">
        <v>14125</v>
      </c>
      <c r="P3806" s="31" t="s">
        <v>14121</v>
      </c>
      <c r="Q3806" s="31" t="s">
        <v>8608</v>
      </c>
    </row>
    <row r="3807" spans="1:17" hidden="1" x14ac:dyDescent="0.2">
      <c r="A3807" s="31" t="s">
        <v>16338</v>
      </c>
      <c r="B3807" s="31" t="s">
        <v>14362</v>
      </c>
      <c r="C3807" s="31" t="s">
        <v>16339</v>
      </c>
      <c r="D3807" s="31" t="s">
        <v>3948</v>
      </c>
      <c r="E3807" s="31" t="s">
        <v>14144</v>
      </c>
      <c r="F3807" s="31"/>
      <c r="G3807" s="47">
        <v>60</v>
      </c>
      <c r="H3807" s="33">
        <v>0</v>
      </c>
      <c r="I3807" s="31" t="s">
        <v>5294</v>
      </c>
      <c r="J3807" s="31" t="s">
        <v>5295</v>
      </c>
      <c r="K3807" s="31" t="s">
        <v>5164</v>
      </c>
      <c r="L3807" s="31" t="s">
        <v>5278</v>
      </c>
      <c r="M3807" s="31" t="s">
        <v>6466</v>
      </c>
      <c r="N3807" s="31"/>
      <c r="O3807" s="31" t="s">
        <v>14125</v>
      </c>
      <c r="P3807" s="31" t="s">
        <v>14121</v>
      </c>
      <c r="Q3807" s="31" t="s">
        <v>8608</v>
      </c>
    </row>
    <row r="3808" spans="1:17" hidden="1" x14ac:dyDescent="0.2">
      <c r="A3808" s="31" t="s">
        <v>16340</v>
      </c>
      <c r="B3808" s="31" t="s">
        <v>14362</v>
      </c>
      <c r="C3808" s="31" t="s">
        <v>16341</v>
      </c>
      <c r="D3808" s="31" t="s">
        <v>3948</v>
      </c>
      <c r="E3808" s="31" t="s">
        <v>14144</v>
      </c>
      <c r="F3808" s="31"/>
      <c r="G3808" s="47">
        <v>60</v>
      </c>
      <c r="H3808" s="33">
        <v>0</v>
      </c>
      <c r="I3808" s="31" t="s">
        <v>5276</v>
      </c>
      <c r="J3808" s="31" t="s">
        <v>5277</v>
      </c>
      <c r="K3808" s="31" t="s">
        <v>5164</v>
      </c>
      <c r="L3808" s="31" t="s">
        <v>5278</v>
      </c>
      <c r="M3808" s="31" t="s">
        <v>5354</v>
      </c>
      <c r="N3808" s="31"/>
      <c r="O3808" s="31" t="s">
        <v>14125</v>
      </c>
      <c r="P3808" s="31" t="s">
        <v>14121</v>
      </c>
      <c r="Q3808" s="31" t="s">
        <v>8608</v>
      </c>
    </row>
    <row r="3809" spans="1:17" hidden="1" x14ac:dyDescent="0.2">
      <c r="A3809" s="31" t="s">
        <v>16342</v>
      </c>
      <c r="B3809" s="31" t="s">
        <v>14362</v>
      </c>
      <c r="C3809" s="31" t="s">
        <v>16343</v>
      </c>
      <c r="D3809" s="31" t="s">
        <v>3948</v>
      </c>
      <c r="E3809" s="31" t="s">
        <v>14144</v>
      </c>
      <c r="F3809" s="31"/>
      <c r="G3809" s="47">
        <v>60</v>
      </c>
      <c r="H3809" s="33">
        <v>0</v>
      </c>
      <c r="I3809" s="31" t="s">
        <v>5276</v>
      </c>
      <c r="J3809" s="31" t="s">
        <v>5277</v>
      </c>
      <c r="K3809" s="31" t="s">
        <v>5164</v>
      </c>
      <c r="L3809" s="31" t="s">
        <v>5278</v>
      </c>
      <c r="M3809" s="31" t="s">
        <v>5701</v>
      </c>
      <c r="N3809" s="31"/>
      <c r="O3809" s="31" t="s">
        <v>14125</v>
      </c>
      <c r="P3809" s="31" t="s">
        <v>14121</v>
      </c>
      <c r="Q3809" s="31" t="s">
        <v>8608</v>
      </c>
    </row>
    <row r="3810" spans="1:17" hidden="1" x14ac:dyDescent="0.2">
      <c r="A3810" s="31" t="s">
        <v>16344</v>
      </c>
      <c r="B3810" s="31" t="s">
        <v>14356</v>
      </c>
      <c r="C3810" s="31" t="s">
        <v>16345</v>
      </c>
      <c r="D3810" s="31"/>
      <c r="E3810" s="31" t="s">
        <v>14123</v>
      </c>
      <c r="F3810" s="31" t="s">
        <v>3948</v>
      </c>
      <c r="G3810" s="47">
        <v>60</v>
      </c>
      <c r="H3810" s="33">
        <v>0</v>
      </c>
      <c r="I3810" s="31" t="s">
        <v>5179</v>
      </c>
      <c r="J3810" s="31" t="s">
        <v>5180</v>
      </c>
      <c r="K3810" s="31" t="s">
        <v>5164</v>
      </c>
      <c r="L3810" s="31" t="s">
        <v>5165</v>
      </c>
      <c r="M3810" s="31" t="s">
        <v>5379</v>
      </c>
      <c r="N3810" s="31" t="s">
        <v>8065</v>
      </c>
      <c r="O3810" s="31" t="s">
        <v>14125</v>
      </c>
      <c r="P3810" s="31" t="s">
        <v>14121</v>
      </c>
      <c r="Q3810" s="31" t="s">
        <v>5168</v>
      </c>
    </row>
    <row r="3811" spans="1:17" hidden="1" x14ac:dyDescent="0.2">
      <c r="A3811" s="31" t="s">
        <v>16346</v>
      </c>
      <c r="B3811" s="31" t="s">
        <v>14356</v>
      </c>
      <c r="C3811" s="31" t="s">
        <v>16347</v>
      </c>
      <c r="D3811" s="31"/>
      <c r="E3811" s="31" t="s">
        <v>14123</v>
      </c>
      <c r="F3811" s="31" t="s">
        <v>3948</v>
      </c>
      <c r="G3811" s="47">
        <v>60</v>
      </c>
      <c r="H3811" s="33">
        <v>0</v>
      </c>
      <c r="I3811" s="31" t="s">
        <v>5218</v>
      </c>
      <c r="J3811" s="31" t="s">
        <v>5219</v>
      </c>
      <c r="K3811" s="31" t="s">
        <v>5164</v>
      </c>
      <c r="L3811" s="31" t="s">
        <v>5165</v>
      </c>
      <c r="M3811" s="31" t="s">
        <v>5320</v>
      </c>
      <c r="N3811" s="31"/>
      <c r="O3811" s="31" t="s">
        <v>14125</v>
      </c>
      <c r="P3811" s="31" t="s">
        <v>14121</v>
      </c>
      <c r="Q3811" s="31" t="s">
        <v>5168</v>
      </c>
    </row>
    <row r="3812" spans="1:17" hidden="1" x14ac:dyDescent="0.2">
      <c r="A3812" s="31" t="s">
        <v>16348</v>
      </c>
      <c r="B3812" s="31" t="s">
        <v>14359</v>
      </c>
      <c r="C3812" s="31" t="s">
        <v>16349</v>
      </c>
      <c r="D3812" s="31" t="s">
        <v>3948</v>
      </c>
      <c r="E3812" s="31" t="s">
        <v>14144</v>
      </c>
      <c r="F3812" s="31"/>
      <c r="G3812" s="47">
        <v>60</v>
      </c>
      <c r="H3812" s="33">
        <v>0</v>
      </c>
      <c r="I3812" s="31" t="s">
        <v>5288</v>
      </c>
      <c r="J3812" s="31" t="s">
        <v>5289</v>
      </c>
      <c r="K3812" s="31" t="s">
        <v>5164</v>
      </c>
      <c r="L3812" s="31" t="s">
        <v>5278</v>
      </c>
      <c r="M3812" s="31" t="s">
        <v>5819</v>
      </c>
      <c r="N3812" s="31"/>
      <c r="O3812" s="31" t="s">
        <v>14125</v>
      </c>
      <c r="P3812" s="31" t="s">
        <v>14121</v>
      </c>
      <c r="Q3812" s="31" t="s">
        <v>8608</v>
      </c>
    </row>
    <row r="3813" spans="1:17" hidden="1" x14ac:dyDescent="0.2">
      <c r="A3813" s="31" t="s">
        <v>16350</v>
      </c>
      <c r="B3813" s="31" t="s">
        <v>14359</v>
      </c>
      <c r="C3813" s="31" t="s">
        <v>16351</v>
      </c>
      <c r="D3813" s="31" t="s">
        <v>3948</v>
      </c>
      <c r="E3813" s="31" t="s">
        <v>14144</v>
      </c>
      <c r="F3813" s="31"/>
      <c r="G3813" s="47">
        <v>60</v>
      </c>
      <c r="H3813" s="33">
        <v>0</v>
      </c>
      <c r="I3813" s="31" t="s">
        <v>5288</v>
      </c>
      <c r="J3813" s="31" t="s">
        <v>5289</v>
      </c>
      <c r="K3813" s="31" t="s">
        <v>5164</v>
      </c>
      <c r="L3813" s="31" t="s">
        <v>5278</v>
      </c>
      <c r="M3813" s="31" t="s">
        <v>5663</v>
      </c>
      <c r="N3813" s="31"/>
      <c r="O3813" s="31" t="s">
        <v>14125</v>
      </c>
      <c r="P3813" s="31" t="s">
        <v>14121</v>
      </c>
      <c r="Q3813" s="31" t="s">
        <v>8608</v>
      </c>
    </row>
    <row r="3814" spans="1:17" hidden="1" x14ac:dyDescent="0.2">
      <c r="A3814" s="31" t="s">
        <v>16352</v>
      </c>
      <c r="B3814" s="31" t="s">
        <v>14356</v>
      </c>
      <c r="C3814" s="31" t="s">
        <v>16353</v>
      </c>
      <c r="D3814" s="31"/>
      <c r="E3814" s="31" t="s">
        <v>14123</v>
      </c>
      <c r="F3814" s="31" t="s">
        <v>3948</v>
      </c>
      <c r="G3814" s="47">
        <v>60</v>
      </c>
      <c r="H3814" s="33">
        <v>0</v>
      </c>
      <c r="I3814" s="31" t="s">
        <v>5218</v>
      </c>
      <c r="J3814" s="31" t="s">
        <v>5219</v>
      </c>
      <c r="K3814" s="31" t="s">
        <v>5164</v>
      </c>
      <c r="L3814" s="31" t="s">
        <v>5165</v>
      </c>
      <c r="M3814" s="31" t="s">
        <v>5320</v>
      </c>
      <c r="N3814" s="31"/>
      <c r="O3814" s="31" t="s">
        <v>14125</v>
      </c>
      <c r="P3814" s="31" t="s">
        <v>14121</v>
      </c>
      <c r="Q3814" s="31" t="s">
        <v>5168</v>
      </c>
    </row>
    <row r="3815" spans="1:17" hidden="1" x14ac:dyDescent="0.2">
      <c r="A3815" s="31" t="s">
        <v>16354</v>
      </c>
      <c r="B3815" s="31" t="s">
        <v>14362</v>
      </c>
      <c r="C3815" s="31" t="s">
        <v>16355</v>
      </c>
      <c r="D3815" s="31" t="s">
        <v>3948</v>
      </c>
      <c r="E3815" s="31" t="s">
        <v>14144</v>
      </c>
      <c r="F3815" s="31"/>
      <c r="G3815" s="47">
        <v>60</v>
      </c>
      <c r="H3815" s="33">
        <v>0</v>
      </c>
      <c r="I3815" s="31" t="s">
        <v>5276</v>
      </c>
      <c r="J3815" s="31" t="s">
        <v>5277</v>
      </c>
      <c r="K3815" s="31" t="s">
        <v>5164</v>
      </c>
      <c r="L3815" s="31" t="s">
        <v>5278</v>
      </c>
      <c r="M3815" s="31" t="s">
        <v>5616</v>
      </c>
      <c r="N3815" s="31"/>
      <c r="O3815" s="31" t="s">
        <v>14125</v>
      </c>
      <c r="P3815" s="31" t="s">
        <v>14121</v>
      </c>
      <c r="Q3815" s="31" t="s">
        <v>8608</v>
      </c>
    </row>
    <row r="3816" spans="1:17" hidden="1" x14ac:dyDescent="0.2">
      <c r="A3816" s="31" t="s">
        <v>16356</v>
      </c>
      <c r="B3816" s="31" t="s">
        <v>14359</v>
      </c>
      <c r="C3816" s="31" t="s">
        <v>16357</v>
      </c>
      <c r="D3816" s="31" t="s">
        <v>3948</v>
      </c>
      <c r="E3816" s="31" t="s">
        <v>14144</v>
      </c>
      <c r="F3816" s="31"/>
      <c r="G3816" s="47">
        <v>60</v>
      </c>
      <c r="H3816" s="33">
        <v>0</v>
      </c>
      <c r="I3816" s="31" t="s">
        <v>5288</v>
      </c>
      <c r="J3816" s="31" t="s">
        <v>5289</v>
      </c>
      <c r="K3816" s="31" t="s">
        <v>5164</v>
      </c>
      <c r="L3816" s="31" t="s">
        <v>5278</v>
      </c>
      <c r="M3816" s="31" t="s">
        <v>5663</v>
      </c>
      <c r="N3816" s="31"/>
      <c r="O3816" s="31" t="s">
        <v>14125</v>
      </c>
      <c r="P3816" s="31" t="s">
        <v>14121</v>
      </c>
      <c r="Q3816" s="31" t="s">
        <v>8608</v>
      </c>
    </row>
    <row r="3817" spans="1:17" hidden="1" x14ac:dyDescent="0.2">
      <c r="A3817" s="31" t="s">
        <v>16358</v>
      </c>
      <c r="B3817" s="31" t="s">
        <v>14362</v>
      </c>
      <c r="C3817" s="31" t="s">
        <v>16359</v>
      </c>
      <c r="D3817" s="31" t="s">
        <v>3948</v>
      </c>
      <c r="E3817" s="31" t="s">
        <v>14144</v>
      </c>
      <c r="F3817" s="31"/>
      <c r="G3817" s="47">
        <v>60</v>
      </c>
      <c r="H3817" s="33">
        <v>0</v>
      </c>
      <c r="I3817" s="31" t="s">
        <v>5276</v>
      </c>
      <c r="J3817" s="31" t="s">
        <v>5277</v>
      </c>
      <c r="K3817" s="31" t="s">
        <v>5164</v>
      </c>
      <c r="L3817" s="31" t="s">
        <v>5278</v>
      </c>
      <c r="M3817" s="31" t="s">
        <v>5774</v>
      </c>
      <c r="N3817" s="31"/>
      <c r="O3817" s="31" t="s">
        <v>14125</v>
      </c>
      <c r="P3817" s="31" t="s">
        <v>14121</v>
      </c>
      <c r="Q3817" s="31" t="s">
        <v>8608</v>
      </c>
    </row>
    <row r="3818" spans="1:17" hidden="1" x14ac:dyDescent="0.2">
      <c r="A3818" s="31" t="s">
        <v>16360</v>
      </c>
      <c r="B3818" s="31" t="s">
        <v>14362</v>
      </c>
      <c r="C3818" s="31" t="s">
        <v>16361</v>
      </c>
      <c r="D3818" s="31" t="s">
        <v>3948</v>
      </c>
      <c r="E3818" s="31" t="s">
        <v>14144</v>
      </c>
      <c r="F3818" s="31"/>
      <c r="G3818" s="47">
        <v>60</v>
      </c>
      <c r="H3818" s="33">
        <v>0</v>
      </c>
      <c r="I3818" s="31" t="s">
        <v>5288</v>
      </c>
      <c r="J3818" s="31" t="s">
        <v>5289</v>
      </c>
      <c r="K3818" s="31" t="s">
        <v>5164</v>
      </c>
      <c r="L3818" s="31" t="s">
        <v>5278</v>
      </c>
      <c r="M3818" s="31" t="s">
        <v>5290</v>
      </c>
      <c r="N3818" s="31"/>
      <c r="O3818" s="31" t="s">
        <v>14125</v>
      </c>
      <c r="P3818" s="31" t="s">
        <v>14121</v>
      </c>
      <c r="Q3818" s="31" t="s">
        <v>8608</v>
      </c>
    </row>
    <row r="3819" spans="1:17" hidden="1" x14ac:dyDescent="0.2">
      <c r="A3819" s="31" t="s">
        <v>16362</v>
      </c>
      <c r="B3819" s="31" t="s">
        <v>14382</v>
      </c>
      <c r="C3819" s="31" t="s">
        <v>16363</v>
      </c>
      <c r="D3819" s="31"/>
      <c r="E3819" s="31" t="s">
        <v>14123</v>
      </c>
      <c r="F3819" s="31" t="s">
        <v>3948</v>
      </c>
      <c r="G3819" s="47">
        <v>60</v>
      </c>
      <c r="H3819" s="33">
        <v>0</v>
      </c>
      <c r="I3819" s="31" t="s">
        <v>5252</v>
      </c>
      <c r="J3819" s="31" t="s">
        <v>5253</v>
      </c>
      <c r="K3819" s="31" t="s">
        <v>5164</v>
      </c>
      <c r="L3819" s="31" t="s">
        <v>5165</v>
      </c>
      <c r="M3819" s="31" t="s">
        <v>5166</v>
      </c>
      <c r="N3819" s="31"/>
      <c r="O3819" s="31" t="s">
        <v>14125</v>
      </c>
      <c r="P3819" s="31" t="s">
        <v>14121</v>
      </c>
      <c r="Q3819" s="31" t="s">
        <v>5168</v>
      </c>
    </row>
    <row r="3820" spans="1:17" hidden="1" x14ac:dyDescent="0.2">
      <c r="A3820" s="31" t="s">
        <v>16364</v>
      </c>
      <c r="B3820" s="31" t="s">
        <v>14382</v>
      </c>
      <c r="C3820" s="31" t="s">
        <v>16365</v>
      </c>
      <c r="D3820" s="31"/>
      <c r="E3820" s="31" t="s">
        <v>14123</v>
      </c>
      <c r="F3820" s="31" t="s">
        <v>3948</v>
      </c>
      <c r="G3820" s="47">
        <v>60</v>
      </c>
      <c r="H3820" s="33">
        <v>0</v>
      </c>
      <c r="I3820" s="31" t="s">
        <v>5218</v>
      </c>
      <c r="J3820" s="31" t="s">
        <v>5219</v>
      </c>
      <c r="K3820" s="31" t="s">
        <v>5164</v>
      </c>
      <c r="L3820" s="31" t="s">
        <v>5165</v>
      </c>
      <c r="M3820" s="31" t="s">
        <v>5390</v>
      </c>
      <c r="N3820" s="31"/>
      <c r="O3820" s="31" t="s">
        <v>14125</v>
      </c>
      <c r="P3820" s="31" t="s">
        <v>14121</v>
      </c>
      <c r="Q3820" s="31" t="s">
        <v>5168</v>
      </c>
    </row>
    <row r="3821" spans="1:17" hidden="1" x14ac:dyDescent="0.2">
      <c r="A3821" s="31" t="s">
        <v>16366</v>
      </c>
      <c r="B3821" s="31" t="s">
        <v>14382</v>
      </c>
      <c r="C3821" s="31" t="s">
        <v>16367</v>
      </c>
      <c r="D3821" s="31"/>
      <c r="E3821" s="31" t="s">
        <v>14123</v>
      </c>
      <c r="F3821" s="31" t="s">
        <v>3948</v>
      </c>
      <c r="G3821" s="47">
        <v>60</v>
      </c>
      <c r="H3821" s="33">
        <v>0</v>
      </c>
      <c r="I3821" s="31" t="s">
        <v>5384</v>
      </c>
      <c r="J3821" s="31" t="s">
        <v>5385</v>
      </c>
      <c r="K3821" s="31" t="s">
        <v>5164</v>
      </c>
      <c r="L3821" s="31" t="s">
        <v>5165</v>
      </c>
      <c r="M3821" s="31" t="s">
        <v>5390</v>
      </c>
      <c r="N3821" s="31"/>
      <c r="O3821" s="31" t="s">
        <v>14125</v>
      </c>
      <c r="P3821" s="31" t="s">
        <v>14121</v>
      </c>
      <c r="Q3821" s="31" t="s">
        <v>5168</v>
      </c>
    </row>
    <row r="3822" spans="1:17" hidden="1" x14ac:dyDescent="0.2">
      <c r="A3822" s="31" t="s">
        <v>16368</v>
      </c>
      <c r="B3822" s="31" t="s">
        <v>14362</v>
      </c>
      <c r="C3822" s="31" t="s">
        <v>16369</v>
      </c>
      <c r="D3822" s="31" t="s">
        <v>3948</v>
      </c>
      <c r="E3822" s="31" t="s">
        <v>14144</v>
      </c>
      <c r="F3822" s="31"/>
      <c r="G3822" s="47">
        <v>60</v>
      </c>
      <c r="H3822" s="33">
        <v>0</v>
      </c>
      <c r="I3822" s="31" t="s">
        <v>5288</v>
      </c>
      <c r="J3822" s="31" t="s">
        <v>5289</v>
      </c>
      <c r="K3822" s="31" t="s">
        <v>5164</v>
      </c>
      <c r="L3822" s="31" t="s">
        <v>5278</v>
      </c>
      <c r="M3822" s="31" t="s">
        <v>5673</v>
      </c>
      <c r="N3822" s="31"/>
      <c r="O3822" s="31" t="s">
        <v>14125</v>
      </c>
      <c r="P3822" s="31" t="s">
        <v>14121</v>
      </c>
      <c r="Q3822" s="31" t="s">
        <v>8608</v>
      </c>
    </row>
    <row r="3823" spans="1:17" hidden="1" x14ac:dyDescent="0.2">
      <c r="A3823" s="31" t="s">
        <v>16370</v>
      </c>
      <c r="B3823" s="31" t="s">
        <v>14359</v>
      </c>
      <c r="C3823" s="31" t="s">
        <v>16371</v>
      </c>
      <c r="D3823" s="31" t="s">
        <v>3948</v>
      </c>
      <c r="E3823" s="31" t="s">
        <v>14144</v>
      </c>
      <c r="F3823" s="31"/>
      <c r="G3823" s="47">
        <v>60</v>
      </c>
      <c r="H3823" s="33">
        <v>0</v>
      </c>
      <c r="I3823" s="31" t="s">
        <v>5288</v>
      </c>
      <c r="J3823" s="31" t="s">
        <v>5289</v>
      </c>
      <c r="K3823" s="31" t="s">
        <v>5164</v>
      </c>
      <c r="L3823" s="31" t="s">
        <v>5278</v>
      </c>
      <c r="M3823" s="31" t="s">
        <v>5663</v>
      </c>
      <c r="N3823" s="31"/>
      <c r="O3823" s="31" t="s">
        <v>14125</v>
      </c>
      <c r="P3823" s="31" t="s">
        <v>14121</v>
      </c>
      <c r="Q3823" s="31" t="s">
        <v>8608</v>
      </c>
    </row>
    <row r="3824" spans="1:17" hidden="1" x14ac:dyDescent="0.2">
      <c r="A3824" s="31" t="s">
        <v>16372</v>
      </c>
      <c r="B3824" s="31" t="s">
        <v>14362</v>
      </c>
      <c r="C3824" s="31" t="s">
        <v>16373</v>
      </c>
      <c r="D3824" s="31" t="s">
        <v>3948</v>
      </c>
      <c r="E3824" s="31" t="s">
        <v>14144</v>
      </c>
      <c r="F3824" s="31"/>
      <c r="G3824" s="47">
        <v>60</v>
      </c>
      <c r="H3824" s="33">
        <v>0</v>
      </c>
      <c r="I3824" s="31" t="s">
        <v>5288</v>
      </c>
      <c r="J3824" s="31" t="s">
        <v>5289</v>
      </c>
      <c r="K3824" s="31" t="s">
        <v>5164</v>
      </c>
      <c r="L3824" s="31" t="s">
        <v>5278</v>
      </c>
      <c r="M3824" s="31" t="s">
        <v>5673</v>
      </c>
      <c r="N3824" s="31"/>
      <c r="O3824" s="31" t="s">
        <v>14125</v>
      </c>
      <c r="P3824" s="31" t="s">
        <v>14121</v>
      </c>
      <c r="Q3824" s="31" t="s">
        <v>8608</v>
      </c>
    </row>
    <row r="3825" spans="1:17" hidden="1" x14ac:dyDescent="0.2">
      <c r="A3825" s="31" t="s">
        <v>16374</v>
      </c>
      <c r="B3825" s="31" t="s">
        <v>14356</v>
      </c>
      <c r="C3825" s="31" t="s">
        <v>16375</v>
      </c>
      <c r="D3825" s="31"/>
      <c r="E3825" s="31" t="s">
        <v>14123</v>
      </c>
      <c r="F3825" s="31" t="s">
        <v>3948</v>
      </c>
      <c r="G3825" s="47">
        <v>60</v>
      </c>
      <c r="H3825" s="33">
        <v>0</v>
      </c>
      <c r="I3825" s="31" t="s">
        <v>5252</v>
      </c>
      <c r="J3825" s="31" t="s">
        <v>5253</v>
      </c>
      <c r="K3825" s="31" t="s">
        <v>5164</v>
      </c>
      <c r="L3825" s="31" t="s">
        <v>5165</v>
      </c>
      <c r="M3825" s="31" t="s">
        <v>5569</v>
      </c>
      <c r="N3825" s="31"/>
      <c r="O3825" s="31" t="s">
        <v>14125</v>
      </c>
      <c r="P3825" s="31" t="s">
        <v>14121</v>
      </c>
      <c r="Q3825" s="31" t="s">
        <v>5168</v>
      </c>
    </row>
    <row r="3826" spans="1:17" hidden="1" x14ac:dyDescent="0.2">
      <c r="A3826" s="31" t="s">
        <v>16376</v>
      </c>
      <c r="B3826" s="31" t="s">
        <v>14356</v>
      </c>
      <c r="C3826" s="31" t="s">
        <v>16377</v>
      </c>
      <c r="D3826" s="31"/>
      <c r="E3826" s="31" t="s">
        <v>14123</v>
      </c>
      <c r="F3826" s="31" t="s">
        <v>3948</v>
      </c>
      <c r="G3826" s="47">
        <v>60</v>
      </c>
      <c r="H3826" s="33">
        <v>0</v>
      </c>
      <c r="I3826" s="31" t="s">
        <v>5218</v>
      </c>
      <c r="J3826" s="31" t="s">
        <v>5219</v>
      </c>
      <c r="K3826" s="31" t="s">
        <v>5164</v>
      </c>
      <c r="L3826" s="31" t="s">
        <v>5165</v>
      </c>
      <c r="M3826" s="31" t="s">
        <v>5320</v>
      </c>
      <c r="N3826" s="31"/>
      <c r="O3826" s="31" t="s">
        <v>14125</v>
      </c>
      <c r="P3826" s="31" t="s">
        <v>14121</v>
      </c>
      <c r="Q3826" s="31" t="s">
        <v>5168</v>
      </c>
    </row>
    <row r="3827" spans="1:17" hidden="1" x14ac:dyDescent="0.2">
      <c r="A3827" s="31" t="s">
        <v>16378</v>
      </c>
      <c r="B3827" s="31" t="s">
        <v>14382</v>
      </c>
      <c r="C3827" s="31" t="s">
        <v>16379</v>
      </c>
      <c r="D3827" s="31"/>
      <c r="E3827" s="31" t="s">
        <v>14123</v>
      </c>
      <c r="F3827" s="31" t="s">
        <v>3948</v>
      </c>
      <c r="G3827" s="47">
        <v>60</v>
      </c>
      <c r="H3827" s="33">
        <v>0</v>
      </c>
      <c r="I3827" s="31" t="s">
        <v>5218</v>
      </c>
      <c r="J3827" s="31" t="s">
        <v>5219</v>
      </c>
      <c r="K3827" s="31" t="s">
        <v>5164</v>
      </c>
      <c r="L3827" s="31" t="s">
        <v>5165</v>
      </c>
      <c r="M3827" s="31" t="s">
        <v>5390</v>
      </c>
      <c r="N3827" s="31"/>
      <c r="O3827" s="31" t="s">
        <v>14125</v>
      </c>
      <c r="P3827" s="31" t="s">
        <v>14121</v>
      </c>
      <c r="Q3827" s="31" t="s">
        <v>5168</v>
      </c>
    </row>
    <row r="3828" spans="1:17" hidden="1" x14ac:dyDescent="0.2">
      <c r="A3828" s="31" t="s">
        <v>16380</v>
      </c>
      <c r="B3828" s="31" t="s">
        <v>14359</v>
      </c>
      <c r="C3828" s="31" t="s">
        <v>16381</v>
      </c>
      <c r="D3828" s="31" t="s">
        <v>3948</v>
      </c>
      <c r="E3828" s="31" t="s">
        <v>14144</v>
      </c>
      <c r="F3828" s="31"/>
      <c r="G3828" s="47">
        <v>60</v>
      </c>
      <c r="H3828" s="33">
        <v>0</v>
      </c>
      <c r="I3828" s="31" t="s">
        <v>5288</v>
      </c>
      <c r="J3828" s="31" t="s">
        <v>5289</v>
      </c>
      <c r="K3828" s="31" t="s">
        <v>5164</v>
      </c>
      <c r="L3828" s="31" t="s">
        <v>5278</v>
      </c>
      <c r="M3828" s="31" t="s">
        <v>5754</v>
      </c>
      <c r="N3828" s="31"/>
      <c r="O3828" s="31" t="s">
        <v>14125</v>
      </c>
      <c r="P3828" s="31" t="s">
        <v>14121</v>
      </c>
      <c r="Q3828" s="31" t="s">
        <v>8608</v>
      </c>
    </row>
    <row r="3829" spans="1:17" hidden="1" x14ac:dyDescent="0.2">
      <c r="A3829" s="31" t="s">
        <v>16382</v>
      </c>
      <c r="B3829" s="31" t="s">
        <v>14362</v>
      </c>
      <c r="C3829" s="31" t="s">
        <v>16383</v>
      </c>
      <c r="D3829" s="31" t="s">
        <v>3948</v>
      </c>
      <c r="E3829" s="31" t="s">
        <v>14144</v>
      </c>
      <c r="F3829" s="31"/>
      <c r="G3829" s="47">
        <v>60</v>
      </c>
      <c r="H3829" s="33">
        <v>0</v>
      </c>
      <c r="I3829" s="31" t="s">
        <v>5276</v>
      </c>
      <c r="J3829" s="31" t="s">
        <v>5277</v>
      </c>
      <c r="K3829" s="31" t="s">
        <v>5164</v>
      </c>
      <c r="L3829" s="31" t="s">
        <v>5278</v>
      </c>
      <c r="M3829" s="31" t="s">
        <v>5609</v>
      </c>
      <c r="N3829" s="31"/>
      <c r="O3829" s="31" t="s">
        <v>14125</v>
      </c>
      <c r="P3829" s="31" t="s">
        <v>14121</v>
      </c>
      <c r="Q3829" s="31" t="s">
        <v>8608</v>
      </c>
    </row>
    <row r="3830" spans="1:17" hidden="1" x14ac:dyDescent="0.2">
      <c r="A3830" s="31" t="s">
        <v>16384</v>
      </c>
      <c r="B3830" s="31" t="s">
        <v>14356</v>
      </c>
      <c r="C3830" s="31" t="s">
        <v>16385</v>
      </c>
      <c r="D3830" s="31"/>
      <c r="E3830" s="31" t="s">
        <v>14123</v>
      </c>
      <c r="F3830" s="31" t="s">
        <v>3948</v>
      </c>
      <c r="G3830" s="47">
        <v>60</v>
      </c>
      <c r="H3830" s="33">
        <v>0</v>
      </c>
      <c r="I3830" s="31" t="s">
        <v>5252</v>
      </c>
      <c r="J3830" s="31" t="s">
        <v>5253</v>
      </c>
      <c r="K3830" s="31" t="s">
        <v>5164</v>
      </c>
      <c r="L3830" s="31" t="s">
        <v>5165</v>
      </c>
      <c r="M3830" s="31" t="s">
        <v>5254</v>
      </c>
      <c r="N3830" s="31"/>
      <c r="O3830" s="31" t="s">
        <v>14125</v>
      </c>
      <c r="P3830" s="31" t="s">
        <v>14121</v>
      </c>
      <c r="Q3830" s="31" t="s">
        <v>5168</v>
      </c>
    </row>
    <row r="3831" spans="1:17" hidden="1" x14ac:dyDescent="0.2">
      <c r="A3831" s="31" t="s">
        <v>16386</v>
      </c>
      <c r="B3831" s="31" t="s">
        <v>14356</v>
      </c>
      <c r="C3831" s="31" t="s">
        <v>16387</v>
      </c>
      <c r="D3831" s="31"/>
      <c r="E3831" s="31" t="s">
        <v>14123</v>
      </c>
      <c r="F3831" s="31" t="s">
        <v>3948</v>
      </c>
      <c r="G3831" s="47">
        <v>60</v>
      </c>
      <c r="H3831" s="33">
        <v>0</v>
      </c>
      <c r="I3831" s="31" t="s">
        <v>5218</v>
      </c>
      <c r="J3831" s="31" t="s">
        <v>5219</v>
      </c>
      <c r="K3831" s="31" t="s">
        <v>5164</v>
      </c>
      <c r="L3831" s="31" t="s">
        <v>5165</v>
      </c>
      <c r="M3831" s="31" t="s">
        <v>6869</v>
      </c>
      <c r="N3831" s="31"/>
      <c r="O3831" s="31" t="s">
        <v>14125</v>
      </c>
      <c r="P3831" s="31" t="s">
        <v>14121</v>
      </c>
      <c r="Q3831" s="31" t="s">
        <v>5168</v>
      </c>
    </row>
    <row r="3832" spans="1:17" hidden="1" x14ac:dyDescent="0.2">
      <c r="A3832" s="31" t="s">
        <v>16388</v>
      </c>
      <c r="B3832" s="31" t="s">
        <v>14356</v>
      </c>
      <c r="C3832" s="31" t="s">
        <v>16389</v>
      </c>
      <c r="D3832" s="31"/>
      <c r="E3832" s="31" t="s">
        <v>14123</v>
      </c>
      <c r="F3832" s="31" t="s">
        <v>3948</v>
      </c>
      <c r="G3832" s="47">
        <v>60</v>
      </c>
      <c r="H3832" s="33">
        <v>0</v>
      </c>
      <c r="I3832" s="31" t="s">
        <v>5179</v>
      </c>
      <c r="J3832" s="31" t="s">
        <v>5180</v>
      </c>
      <c r="K3832" s="31" t="s">
        <v>5164</v>
      </c>
      <c r="L3832" s="31" t="s">
        <v>5165</v>
      </c>
      <c r="M3832" s="31" t="s">
        <v>5361</v>
      </c>
      <c r="N3832" s="31" t="s">
        <v>8074</v>
      </c>
      <c r="O3832" s="31" t="s">
        <v>14125</v>
      </c>
      <c r="P3832" s="31" t="s">
        <v>14121</v>
      </c>
      <c r="Q3832" s="31" t="s">
        <v>5168</v>
      </c>
    </row>
    <row r="3833" spans="1:17" hidden="1" x14ac:dyDescent="0.2">
      <c r="A3833" s="31" t="s">
        <v>16390</v>
      </c>
      <c r="B3833" s="31" t="s">
        <v>14356</v>
      </c>
      <c r="C3833" s="31" t="s">
        <v>16391</v>
      </c>
      <c r="D3833" s="31"/>
      <c r="E3833" s="31" t="s">
        <v>14123</v>
      </c>
      <c r="F3833" s="31" t="s">
        <v>3948</v>
      </c>
      <c r="G3833" s="47">
        <v>60</v>
      </c>
      <c r="H3833" s="33">
        <v>0</v>
      </c>
      <c r="I3833" s="31" t="s">
        <v>5218</v>
      </c>
      <c r="J3833" s="31" t="s">
        <v>5219</v>
      </c>
      <c r="K3833" s="31" t="s">
        <v>5164</v>
      </c>
      <c r="L3833" s="31" t="s">
        <v>5165</v>
      </c>
      <c r="M3833" s="31" t="s">
        <v>5320</v>
      </c>
      <c r="N3833" s="31"/>
      <c r="O3833" s="31" t="s">
        <v>14125</v>
      </c>
      <c r="P3833" s="31" t="s">
        <v>14121</v>
      </c>
      <c r="Q3833" s="31" t="s">
        <v>5168</v>
      </c>
    </row>
    <row r="3834" spans="1:17" hidden="1" x14ac:dyDescent="0.2">
      <c r="A3834" s="31" t="s">
        <v>16392</v>
      </c>
      <c r="B3834" s="31" t="s">
        <v>14359</v>
      </c>
      <c r="C3834" s="31" t="s">
        <v>16393</v>
      </c>
      <c r="D3834" s="31" t="s">
        <v>3948</v>
      </c>
      <c r="E3834" s="31" t="s">
        <v>14144</v>
      </c>
      <c r="F3834" s="31"/>
      <c r="G3834" s="47">
        <v>60</v>
      </c>
      <c r="H3834" s="33">
        <v>0</v>
      </c>
      <c r="I3834" s="31" t="s">
        <v>5288</v>
      </c>
      <c r="J3834" s="31" t="s">
        <v>5289</v>
      </c>
      <c r="K3834" s="31" t="s">
        <v>5164</v>
      </c>
      <c r="L3834" s="31" t="s">
        <v>5278</v>
      </c>
      <c r="M3834" s="31" t="s">
        <v>5819</v>
      </c>
      <c r="N3834" s="31"/>
      <c r="O3834" s="31" t="s">
        <v>14125</v>
      </c>
      <c r="P3834" s="31" t="s">
        <v>14121</v>
      </c>
      <c r="Q3834" s="31" t="s">
        <v>8608</v>
      </c>
    </row>
    <row r="3835" spans="1:17" hidden="1" x14ac:dyDescent="0.2">
      <c r="A3835" s="31" t="s">
        <v>16394</v>
      </c>
      <c r="B3835" s="31" t="s">
        <v>14362</v>
      </c>
      <c r="C3835" s="31" t="s">
        <v>16395</v>
      </c>
      <c r="D3835" s="31" t="s">
        <v>3948</v>
      </c>
      <c r="E3835" s="31" t="s">
        <v>14144</v>
      </c>
      <c r="F3835" s="31"/>
      <c r="G3835" s="47">
        <v>60</v>
      </c>
      <c r="H3835" s="33">
        <v>0</v>
      </c>
      <c r="I3835" s="31" t="s">
        <v>5276</v>
      </c>
      <c r="J3835" s="31" t="s">
        <v>5277</v>
      </c>
      <c r="K3835" s="31" t="s">
        <v>5164</v>
      </c>
      <c r="L3835" s="31" t="s">
        <v>5278</v>
      </c>
      <c r="M3835" s="31" t="s">
        <v>5354</v>
      </c>
      <c r="N3835" s="31"/>
      <c r="O3835" s="31" t="s">
        <v>14125</v>
      </c>
      <c r="P3835" s="31" t="s">
        <v>14121</v>
      </c>
      <c r="Q3835" s="31" t="s">
        <v>8608</v>
      </c>
    </row>
    <row r="3836" spans="1:17" hidden="1" x14ac:dyDescent="0.2">
      <c r="A3836" s="31" t="s">
        <v>16396</v>
      </c>
      <c r="B3836" s="31" t="s">
        <v>14362</v>
      </c>
      <c r="C3836" s="31" t="s">
        <v>16397</v>
      </c>
      <c r="D3836" s="31" t="s">
        <v>3948</v>
      </c>
      <c r="E3836" s="31" t="s">
        <v>14144</v>
      </c>
      <c r="F3836" s="31"/>
      <c r="G3836" s="47">
        <v>60</v>
      </c>
      <c r="H3836" s="33">
        <v>0</v>
      </c>
      <c r="I3836" s="31" t="s">
        <v>5276</v>
      </c>
      <c r="J3836" s="31" t="s">
        <v>5277</v>
      </c>
      <c r="K3836" s="31" t="s">
        <v>5164</v>
      </c>
      <c r="L3836" s="31" t="s">
        <v>5278</v>
      </c>
      <c r="M3836" s="31" t="s">
        <v>5354</v>
      </c>
      <c r="N3836" s="31"/>
      <c r="O3836" s="31" t="s">
        <v>14125</v>
      </c>
      <c r="P3836" s="31" t="s">
        <v>14121</v>
      </c>
      <c r="Q3836" s="31" t="s">
        <v>8608</v>
      </c>
    </row>
    <row r="3837" spans="1:17" hidden="1" x14ac:dyDescent="0.2">
      <c r="A3837" s="31" t="s">
        <v>16398</v>
      </c>
      <c r="B3837" s="31" t="s">
        <v>14362</v>
      </c>
      <c r="C3837" s="31" t="s">
        <v>16399</v>
      </c>
      <c r="D3837" s="31" t="s">
        <v>3948</v>
      </c>
      <c r="E3837" s="31" t="s">
        <v>14144</v>
      </c>
      <c r="F3837" s="31"/>
      <c r="G3837" s="47">
        <v>60</v>
      </c>
      <c r="H3837" s="33">
        <v>0</v>
      </c>
      <c r="I3837" s="31" t="s">
        <v>5288</v>
      </c>
      <c r="J3837" s="31" t="s">
        <v>5289</v>
      </c>
      <c r="K3837" s="31" t="s">
        <v>5164</v>
      </c>
      <c r="L3837" s="31" t="s">
        <v>5278</v>
      </c>
      <c r="M3837" s="31" t="s">
        <v>5673</v>
      </c>
      <c r="N3837" s="31"/>
      <c r="O3837" s="31" t="s">
        <v>14125</v>
      </c>
      <c r="P3837" s="31" t="s">
        <v>14121</v>
      </c>
      <c r="Q3837" s="31" t="s">
        <v>8608</v>
      </c>
    </row>
    <row r="3838" spans="1:17" hidden="1" x14ac:dyDescent="0.2">
      <c r="A3838" s="31" t="s">
        <v>16400</v>
      </c>
      <c r="B3838" s="31" t="s">
        <v>14362</v>
      </c>
      <c r="C3838" s="31" t="s">
        <v>16401</v>
      </c>
      <c r="D3838" s="31" t="s">
        <v>3948</v>
      </c>
      <c r="E3838" s="31" t="s">
        <v>14144</v>
      </c>
      <c r="F3838" s="31"/>
      <c r="G3838" s="47">
        <v>60</v>
      </c>
      <c r="H3838" s="33">
        <v>0</v>
      </c>
      <c r="I3838" s="31" t="s">
        <v>9470</v>
      </c>
      <c r="J3838" s="31" t="s">
        <v>9471</v>
      </c>
      <c r="K3838" s="31" t="s">
        <v>5164</v>
      </c>
      <c r="L3838" s="31" t="s">
        <v>5278</v>
      </c>
      <c r="M3838" s="31" t="s">
        <v>6466</v>
      </c>
      <c r="N3838" s="31"/>
      <c r="O3838" s="31" t="s">
        <v>14125</v>
      </c>
      <c r="P3838" s="31" t="s">
        <v>14121</v>
      </c>
      <c r="Q3838" s="31" t="s">
        <v>8608</v>
      </c>
    </row>
    <row r="3839" spans="1:17" hidden="1" x14ac:dyDescent="0.2">
      <c r="A3839" s="31" t="s">
        <v>16402</v>
      </c>
      <c r="B3839" s="31" t="s">
        <v>14356</v>
      </c>
      <c r="C3839" s="31" t="s">
        <v>16403</v>
      </c>
      <c r="D3839" s="31"/>
      <c r="E3839" s="31" t="s">
        <v>14123</v>
      </c>
      <c r="F3839" s="31" t="s">
        <v>3948</v>
      </c>
      <c r="G3839" s="47">
        <v>60</v>
      </c>
      <c r="H3839" s="33">
        <v>0</v>
      </c>
      <c r="I3839" s="31" t="s">
        <v>5218</v>
      </c>
      <c r="J3839" s="31" t="s">
        <v>5219</v>
      </c>
      <c r="K3839" s="31" t="s">
        <v>5164</v>
      </c>
      <c r="L3839" s="31" t="s">
        <v>5165</v>
      </c>
      <c r="M3839" s="31" t="s">
        <v>5220</v>
      </c>
      <c r="N3839" s="31"/>
      <c r="O3839" s="31" t="s">
        <v>14125</v>
      </c>
      <c r="P3839" s="31" t="s">
        <v>14121</v>
      </c>
      <c r="Q3839" s="31" t="s">
        <v>5168</v>
      </c>
    </row>
    <row r="3840" spans="1:17" hidden="1" x14ac:dyDescent="0.2">
      <c r="A3840" s="31" t="s">
        <v>16404</v>
      </c>
      <c r="B3840" s="31" t="s">
        <v>14916</v>
      </c>
      <c r="C3840" s="31" t="s">
        <v>16405</v>
      </c>
      <c r="D3840" s="31"/>
      <c r="E3840" s="31" t="s">
        <v>14123</v>
      </c>
      <c r="F3840" s="31" t="s">
        <v>3948</v>
      </c>
      <c r="G3840" s="47">
        <v>60</v>
      </c>
      <c r="H3840" s="33">
        <v>0</v>
      </c>
      <c r="I3840" s="31" t="s">
        <v>5172</v>
      </c>
      <c r="J3840" s="31" t="s">
        <v>5173</v>
      </c>
      <c r="K3840" s="31" t="s">
        <v>5164</v>
      </c>
      <c r="L3840" s="31" t="s">
        <v>5165</v>
      </c>
      <c r="M3840" s="31" t="s">
        <v>6835</v>
      </c>
      <c r="N3840" s="31"/>
      <c r="O3840" s="31" t="s">
        <v>14125</v>
      </c>
      <c r="P3840" s="31" t="s">
        <v>14121</v>
      </c>
      <c r="Q3840" s="31" t="s">
        <v>5168</v>
      </c>
    </row>
    <row r="3841" spans="1:17" hidden="1" x14ac:dyDescent="0.2">
      <c r="A3841" s="31" t="s">
        <v>16406</v>
      </c>
      <c r="B3841" s="31" t="s">
        <v>14382</v>
      </c>
      <c r="C3841" s="31" t="s">
        <v>16407</v>
      </c>
      <c r="D3841" s="31"/>
      <c r="E3841" s="31" t="s">
        <v>14123</v>
      </c>
      <c r="F3841" s="31" t="s">
        <v>3948</v>
      </c>
      <c r="G3841" s="47">
        <v>60</v>
      </c>
      <c r="H3841" s="33">
        <v>0</v>
      </c>
      <c r="I3841" s="31" t="s">
        <v>5218</v>
      </c>
      <c r="J3841" s="31" t="s">
        <v>5219</v>
      </c>
      <c r="K3841" s="31" t="s">
        <v>5164</v>
      </c>
      <c r="L3841" s="31" t="s">
        <v>5165</v>
      </c>
      <c r="M3841" s="31" t="s">
        <v>5390</v>
      </c>
      <c r="N3841" s="31"/>
      <c r="O3841" s="31" t="s">
        <v>14125</v>
      </c>
      <c r="P3841" s="31" t="s">
        <v>14121</v>
      </c>
      <c r="Q3841" s="31" t="s">
        <v>5168</v>
      </c>
    </row>
    <row r="3842" spans="1:17" hidden="1" x14ac:dyDescent="0.2">
      <c r="A3842" s="31" t="s">
        <v>16408</v>
      </c>
      <c r="B3842" s="31" t="s">
        <v>16409</v>
      </c>
      <c r="C3842" s="31" t="s">
        <v>16410</v>
      </c>
      <c r="D3842" s="31"/>
      <c r="E3842" s="31" t="s">
        <v>14354</v>
      </c>
      <c r="F3842" s="31"/>
      <c r="G3842" s="47">
        <v>60</v>
      </c>
      <c r="H3842" s="33">
        <v>0</v>
      </c>
      <c r="I3842" s="31" t="s">
        <v>5212</v>
      </c>
      <c r="J3842" s="31" t="s">
        <v>5213</v>
      </c>
      <c r="K3842" s="31" t="s">
        <v>5164</v>
      </c>
      <c r="L3842" s="31" t="s">
        <v>5238</v>
      </c>
      <c r="M3842" s="31" t="s">
        <v>5239</v>
      </c>
      <c r="N3842" s="31"/>
      <c r="O3842" s="31" t="s">
        <v>14125</v>
      </c>
      <c r="P3842" s="31" t="s">
        <v>14121</v>
      </c>
      <c r="Q3842" s="31" t="s">
        <v>5168</v>
      </c>
    </row>
    <row r="3843" spans="1:17" hidden="1" x14ac:dyDescent="0.2">
      <c r="A3843" s="31" t="s">
        <v>16411</v>
      </c>
      <c r="B3843" s="31" t="s">
        <v>14356</v>
      </c>
      <c r="C3843" s="31" t="s">
        <v>16412</v>
      </c>
      <c r="D3843" s="31"/>
      <c r="E3843" s="31" t="s">
        <v>14123</v>
      </c>
      <c r="F3843" s="31" t="s">
        <v>3948</v>
      </c>
      <c r="G3843" s="47">
        <v>60</v>
      </c>
      <c r="H3843" s="33">
        <v>0</v>
      </c>
      <c r="I3843" s="31" t="s">
        <v>5179</v>
      </c>
      <c r="J3843" s="31" t="s">
        <v>5180</v>
      </c>
      <c r="K3843" s="31" t="s">
        <v>5164</v>
      </c>
      <c r="L3843" s="31" t="s">
        <v>5165</v>
      </c>
      <c r="M3843" s="31" t="s">
        <v>5361</v>
      </c>
      <c r="N3843" s="31" t="s">
        <v>5362</v>
      </c>
      <c r="O3843" s="31" t="s">
        <v>14125</v>
      </c>
      <c r="P3843" s="31" t="s">
        <v>14121</v>
      </c>
      <c r="Q3843" s="31" t="s">
        <v>5168</v>
      </c>
    </row>
    <row r="3844" spans="1:17" hidden="1" x14ac:dyDescent="0.2">
      <c r="A3844" s="31" t="s">
        <v>16413</v>
      </c>
      <c r="B3844" s="31" t="s">
        <v>14356</v>
      </c>
      <c r="C3844" s="31" t="s">
        <v>16414</v>
      </c>
      <c r="D3844" s="31"/>
      <c r="E3844" s="31" t="s">
        <v>14123</v>
      </c>
      <c r="F3844" s="31" t="s">
        <v>3948</v>
      </c>
      <c r="G3844" s="47">
        <v>60</v>
      </c>
      <c r="H3844" s="33">
        <v>0</v>
      </c>
      <c r="I3844" s="31" t="s">
        <v>5218</v>
      </c>
      <c r="J3844" s="31" t="s">
        <v>5219</v>
      </c>
      <c r="K3844" s="31" t="s">
        <v>5164</v>
      </c>
      <c r="L3844" s="31" t="s">
        <v>5165</v>
      </c>
      <c r="M3844" s="31" t="s">
        <v>5220</v>
      </c>
      <c r="N3844" s="31"/>
      <c r="O3844" s="31" t="s">
        <v>14125</v>
      </c>
      <c r="P3844" s="31" t="s">
        <v>14121</v>
      </c>
      <c r="Q3844" s="31" t="s">
        <v>5168</v>
      </c>
    </row>
    <row r="3845" spans="1:17" hidden="1" x14ac:dyDescent="0.2">
      <c r="A3845" s="31" t="s">
        <v>16415</v>
      </c>
      <c r="B3845" s="31" t="s">
        <v>14356</v>
      </c>
      <c r="C3845" s="31" t="s">
        <v>16416</v>
      </c>
      <c r="D3845" s="31"/>
      <c r="E3845" s="31" t="s">
        <v>14123</v>
      </c>
      <c r="F3845" s="31" t="s">
        <v>3948</v>
      </c>
      <c r="G3845" s="47">
        <v>60</v>
      </c>
      <c r="H3845" s="33">
        <v>0</v>
      </c>
      <c r="I3845" s="31" t="s">
        <v>5172</v>
      </c>
      <c r="J3845" s="31" t="s">
        <v>5173</v>
      </c>
      <c r="K3845" s="31" t="s">
        <v>5164</v>
      </c>
      <c r="L3845" s="31" t="s">
        <v>5165</v>
      </c>
      <c r="M3845" s="31" t="s">
        <v>5174</v>
      </c>
      <c r="N3845" s="31" t="s">
        <v>11874</v>
      </c>
      <c r="O3845" s="31" t="s">
        <v>14125</v>
      </c>
      <c r="P3845" s="31" t="s">
        <v>14121</v>
      </c>
      <c r="Q3845" s="31" t="s">
        <v>5168</v>
      </c>
    </row>
    <row r="3846" spans="1:17" hidden="1" x14ac:dyDescent="0.2">
      <c r="A3846" s="31" t="s">
        <v>16417</v>
      </c>
      <c r="B3846" s="31" t="s">
        <v>14356</v>
      </c>
      <c r="C3846" s="31" t="s">
        <v>16418</v>
      </c>
      <c r="D3846" s="31"/>
      <c r="E3846" s="31" t="s">
        <v>14123</v>
      </c>
      <c r="F3846" s="31" t="s">
        <v>3948</v>
      </c>
      <c r="G3846" s="47">
        <v>60</v>
      </c>
      <c r="H3846" s="33">
        <v>0</v>
      </c>
      <c r="I3846" s="31" t="s">
        <v>5218</v>
      </c>
      <c r="J3846" s="31" t="s">
        <v>5219</v>
      </c>
      <c r="K3846" s="31" t="s">
        <v>5164</v>
      </c>
      <c r="L3846" s="31" t="s">
        <v>5165</v>
      </c>
      <c r="M3846" s="31" t="s">
        <v>5390</v>
      </c>
      <c r="N3846" s="31"/>
      <c r="O3846" s="31" t="s">
        <v>14125</v>
      </c>
      <c r="P3846" s="31" t="s">
        <v>14121</v>
      </c>
      <c r="Q3846" s="31" t="s">
        <v>5168</v>
      </c>
    </row>
    <row r="3847" spans="1:17" hidden="1" x14ac:dyDescent="0.2">
      <c r="A3847" s="31" t="s">
        <v>16419</v>
      </c>
      <c r="B3847" s="31" t="s">
        <v>14356</v>
      </c>
      <c r="C3847" s="31" t="s">
        <v>16420</v>
      </c>
      <c r="D3847" s="31"/>
      <c r="E3847" s="31" t="s">
        <v>14123</v>
      </c>
      <c r="F3847" s="31" t="s">
        <v>3948</v>
      </c>
      <c r="G3847" s="47">
        <v>60</v>
      </c>
      <c r="H3847" s="33">
        <v>0</v>
      </c>
      <c r="I3847" s="31" t="s">
        <v>5179</v>
      </c>
      <c r="J3847" s="31" t="s">
        <v>5180</v>
      </c>
      <c r="K3847" s="31" t="s">
        <v>5164</v>
      </c>
      <c r="L3847" s="31" t="s">
        <v>5165</v>
      </c>
      <c r="M3847" s="31" t="s">
        <v>5361</v>
      </c>
      <c r="N3847" s="31" t="s">
        <v>8074</v>
      </c>
      <c r="O3847" s="31" t="s">
        <v>14125</v>
      </c>
      <c r="P3847" s="31" t="s">
        <v>14121</v>
      </c>
      <c r="Q3847" s="31" t="s">
        <v>5168</v>
      </c>
    </row>
    <row r="3848" spans="1:17" hidden="1" x14ac:dyDescent="0.2">
      <c r="A3848" s="31" t="s">
        <v>16421</v>
      </c>
      <c r="B3848" s="31" t="s">
        <v>14359</v>
      </c>
      <c r="C3848" s="31" t="s">
        <v>16422</v>
      </c>
      <c r="D3848" s="31" t="s">
        <v>3948</v>
      </c>
      <c r="E3848" s="31" t="s">
        <v>14144</v>
      </c>
      <c r="F3848" s="31"/>
      <c r="G3848" s="47">
        <v>60</v>
      </c>
      <c r="H3848" s="33">
        <v>0</v>
      </c>
      <c r="I3848" s="31" t="s">
        <v>9470</v>
      </c>
      <c r="J3848" s="31" t="s">
        <v>9471</v>
      </c>
      <c r="K3848" s="31" t="s">
        <v>5164</v>
      </c>
      <c r="L3848" s="31" t="s">
        <v>5278</v>
      </c>
      <c r="M3848" s="31" t="s">
        <v>8660</v>
      </c>
      <c r="N3848" s="31"/>
      <c r="O3848" s="31" t="s">
        <v>14125</v>
      </c>
      <c r="P3848" s="31" t="s">
        <v>14121</v>
      </c>
      <c r="Q3848" s="31" t="s">
        <v>8608</v>
      </c>
    </row>
    <row r="3849" spans="1:17" hidden="1" x14ac:dyDescent="0.2">
      <c r="A3849" s="31" t="s">
        <v>16423</v>
      </c>
      <c r="B3849" s="31" t="s">
        <v>14362</v>
      </c>
      <c r="C3849" s="31" t="s">
        <v>16424</v>
      </c>
      <c r="D3849" s="31" t="s">
        <v>3948</v>
      </c>
      <c r="E3849" s="31" t="s">
        <v>14144</v>
      </c>
      <c r="F3849" s="31"/>
      <c r="G3849" s="47">
        <v>60</v>
      </c>
      <c r="H3849" s="33">
        <v>0</v>
      </c>
      <c r="I3849" s="31" t="s">
        <v>5288</v>
      </c>
      <c r="J3849" s="31" t="s">
        <v>5289</v>
      </c>
      <c r="K3849" s="31" t="s">
        <v>5164</v>
      </c>
      <c r="L3849" s="31" t="s">
        <v>5278</v>
      </c>
      <c r="M3849" s="31" t="s">
        <v>5673</v>
      </c>
      <c r="N3849" s="31"/>
      <c r="O3849" s="31" t="s">
        <v>14125</v>
      </c>
      <c r="P3849" s="31" t="s">
        <v>14121</v>
      </c>
      <c r="Q3849" s="31" t="s">
        <v>8608</v>
      </c>
    </row>
    <row r="3850" spans="1:17" hidden="1" x14ac:dyDescent="0.2">
      <c r="A3850" s="31" t="s">
        <v>16425</v>
      </c>
      <c r="B3850" s="31" t="s">
        <v>14362</v>
      </c>
      <c r="C3850" s="31" t="s">
        <v>16426</v>
      </c>
      <c r="D3850" s="31" t="s">
        <v>3948</v>
      </c>
      <c r="E3850" s="31" t="s">
        <v>14144</v>
      </c>
      <c r="F3850" s="31"/>
      <c r="G3850" s="47">
        <v>60</v>
      </c>
      <c r="H3850" s="33">
        <v>0</v>
      </c>
      <c r="I3850" s="31" t="s">
        <v>5276</v>
      </c>
      <c r="J3850" s="31" t="s">
        <v>5277</v>
      </c>
      <c r="K3850" s="31" t="s">
        <v>5164</v>
      </c>
      <c r="L3850" s="31" t="s">
        <v>5278</v>
      </c>
      <c r="M3850" s="31" t="s">
        <v>5354</v>
      </c>
      <c r="N3850" s="31"/>
      <c r="O3850" s="31" t="s">
        <v>14125</v>
      </c>
      <c r="P3850" s="31" t="s">
        <v>14121</v>
      </c>
      <c r="Q3850" s="31" t="s">
        <v>8608</v>
      </c>
    </row>
    <row r="3851" spans="1:17" hidden="1" x14ac:dyDescent="0.2">
      <c r="A3851" s="31" t="s">
        <v>16427</v>
      </c>
      <c r="B3851" s="31" t="s">
        <v>14359</v>
      </c>
      <c r="C3851" s="31" t="s">
        <v>16428</v>
      </c>
      <c r="D3851" s="31" t="s">
        <v>3948</v>
      </c>
      <c r="E3851" s="31" t="s">
        <v>14144</v>
      </c>
      <c r="F3851" s="31"/>
      <c r="G3851" s="47">
        <v>60</v>
      </c>
      <c r="H3851" s="33">
        <v>0</v>
      </c>
      <c r="I3851" s="31" t="s">
        <v>5288</v>
      </c>
      <c r="J3851" s="31" t="s">
        <v>5289</v>
      </c>
      <c r="K3851" s="31" t="s">
        <v>5164</v>
      </c>
      <c r="L3851" s="31" t="s">
        <v>5278</v>
      </c>
      <c r="M3851" s="31" t="s">
        <v>5754</v>
      </c>
      <c r="N3851" s="31"/>
      <c r="O3851" s="31" t="s">
        <v>14125</v>
      </c>
      <c r="P3851" s="31" t="s">
        <v>14121</v>
      </c>
      <c r="Q3851" s="31" t="s">
        <v>8608</v>
      </c>
    </row>
    <row r="3852" spans="1:17" hidden="1" x14ac:dyDescent="0.2">
      <c r="A3852" s="31" t="s">
        <v>16429</v>
      </c>
      <c r="B3852" s="31" t="s">
        <v>14362</v>
      </c>
      <c r="C3852" s="31" t="s">
        <v>16430</v>
      </c>
      <c r="D3852" s="31" t="s">
        <v>3948</v>
      </c>
      <c r="E3852" s="31" t="s">
        <v>14144</v>
      </c>
      <c r="F3852" s="31"/>
      <c r="G3852" s="47">
        <v>60</v>
      </c>
      <c r="H3852" s="33">
        <v>0</v>
      </c>
      <c r="I3852" s="31" t="s">
        <v>5276</v>
      </c>
      <c r="J3852" s="31" t="s">
        <v>5277</v>
      </c>
      <c r="K3852" s="31" t="s">
        <v>5164</v>
      </c>
      <c r="L3852" s="31" t="s">
        <v>5278</v>
      </c>
      <c r="M3852" s="31" t="s">
        <v>5701</v>
      </c>
      <c r="N3852" s="31"/>
      <c r="O3852" s="31" t="s">
        <v>14125</v>
      </c>
      <c r="P3852" s="31" t="s">
        <v>14121</v>
      </c>
      <c r="Q3852" s="31" t="s">
        <v>8608</v>
      </c>
    </row>
    <row r="3853" spans="1:17" hidden="1" x14ac:dyDescent="0.2">
      <c r="A3853" s="31" t="s">
        <v>16431</v>
      </c>
      <c r="B3853" s="31" t="s">
        <v>14362</v>
      </c>
      <c r="C3853" s="31" t="s">
        <v>16432</v>
      </c>
      <c r="D3853" s="31" t="s">
        <v>3948</v>
      </c>
      <c r="E3853" s="31" t="s">
        <v>14144</v>
      </c>
      <c r="F3853" s="31"/>
      <c r="G3853" s="47">
        <v>60</v>
      </c>
      <c r="H3853" s="33">
        <v>0</v>
      </c>
      <c r="I3853" s="31" t="s">
        <v>9470</v>
      </c>
      <c r="J3853" s="31" t="s">
        <v>9471</v>
      </c>
      <c r="K3853" s="31" t="s">
        <v>5164</v>
      </c>
      <c r="L3853" s="31" t="s">
        <v>5278</v>
      </c>
      <c r="M3853" s="31" t="s">
        <v>5687</v>
      </c>
      <c r="N3853" s="31"/>
      <c r="O3853" s="31" t="s">
        <v>14125</v>
      </c>
      <c r="P3853" s="31" t="s">
        <v>14121</v>
      </c>
      <c r="Q3853" s="31" t="s">
        <v>8608</v>
      </c>
    </row>
    <row r="3854" spans="1:17" hidden="1" x14ac:dyDescent="0.2">
      <c r="A3854" s="31" t="s">
        <v>16433</v>
      </c>
      <c r="B3854" s="31" t="s">
        <v>14359</v>
      </c>
      <c r="C3854" s="31" t="s">
        <v>16434</v>
      </c>
      <c r="D3854" s="31" t="s">
        <v>3948</v>
      </c>
      <c r="E3854" s="31" t="s">
        <v>14144</v>
      </c>
      <c r="F3854" s="31"/>
      <c r="G3854" s="47">
        <v>60</v>
      </c>
      <c r="H3854" s="33">
        <v>0</v>
      </c>
      <c r="I3854" s="31" t="s">
        <v>5288</v>
      </c>
      <c r="J3854" s="31" t="s">
        <v>5289</v>
      </c>
      <c r="K3854" s="31" t="s">
        <v>5164</v>
      </c>
      <c r="L3854" s="31" t="s">
        <v>5278</v>
      </c>
      <c r="M3854" s="31" t="s">
        <v>5819</v>
      </c>
      <c r="N3854" s="31"/>
      <c r="O3854" s="31" t="s">
        <v>14125</v>
      </c>
      <c r="P3854" s="31" t="s">
        <v>14121</v>
      </c>
      <c r="Q3854" s="31" t="s">
        <v>8608</v>
      </c>
    </row>
    <row r="3855" spans="1:17" hidden="1" x14ac:dyDescent="0.2">
      <c r="A3855" s="31" t="s">
        <v>16435</v>
      </c>
      <c r="B3855" s="31" t="s">
        <v>14356</v>
      </c>
      <c r="C3855" s="31" t="s">
        <v>16436</v>
      </c>
      <c r="D3855" s="31"/>
      <c r="E3855" s="31" t="s">
        <v>14123</v>
      </c>
      <c r="F3855" s="31" t="s">
        <v>3948</v>
      </c>
      <c r="G3855" s="47">
        <v>60</v>
      </c>
      <c r="H3855" s="33">
        <v>0</v>
      </c>
      <c r="I3855" s="31" t="s">
        <v>5218</v>
      </c>
      <c r="J3855" s="31" t="s">
        <v>5219</v>
      </c>
      <c r="K3855" s="31" t="s">
        <v>5164</v>
      </c>
      <c r="L3855" s="31" t="s">
        <v>5165</v>
      </c>
      <c r="M3855" s="31" t="s">
        <v>5390</v>
      </c>
      <c r="N3855" s="31"/>
      <c r="O3855" s="31" t="s">
        <v>14125</v>
      </c>
      <c r="P3855" s="31" t="s">
        <v>14121</v>
      </c>
      <c r="Q3855" s="31" t="s">
        <v>5168</v>
      </c>
    </row>
    <row r="3856" spans="1:17" hidden="1" x14ac:dyDescent="0.2">
      <c r="A3856" s="31" t="s">
        <v>16437</v>
      </c>
      <c r="B3856" s="31" t="s">
        <v>14362</v>
      </c>
      <c r="C3856" s="31" t="s">
        <v>16438</v>
      </c>
      <c r="D3856" s="31" t="s">
        <v>3948</v>
      </c>
      <c r="E3856" s="31" t="s">
        <v>14144</v>
      </c>
      <c r="F3856" s="31"/>
      <c r="G3856" s="47">
        <v>60</v>
      </c>
      <c r="H3856" s="33">
        <v>0</v>
      </c>
      <c r="I3856" s="31" t="s">
        <v>5288</v>
      </c>
      <c r="J3856" s="31" t="s">
        <v>5289</v>
      </c>
      <c r="K3856" s="31" t="s">
        <v>5164</v>
      </c>
      <c r="L3856" s="31" t="s">
        <v>5278</v>
      </c>
      <c r="M3856" s="31" t="s">
        <v>5290</v>
      </c>
      <c r="N3856" s="31"/>
      <c r="O3856" s="31" t="s">
        <v>14125</v>
      </c>
      <c r="P3856" s="31" t="s">
        <v>14121</v>
      </c>
      <c r="Q3856" s="31" t="s">
        <v>8608</v>
      </c>
    </row>
    <row r="3857" spans="1:17" hidden="1" x14ac:dyDescent="0.2">
      <c r="A3857" s="31" t="s">
        <v>16439</v>
      </c>
      <c r="B3857" s="31" t="s">
        <v>14362</v>
      </c>
      <c r="C3857" s="31" t="s">
        <v>16440</v>
      </c>
      <c r="D3857" s="31" t="s">
        <v>3948</v>
      </c>
      <c r="E3857" s="31" t="s">
        <v>14144</v>
      </c>
      <c r="F3857" s="31"/>
      <c r="G3857" s="47">
        <v>60</v>
      </c>
      <c r="H3857" s="33">
        <v>0</v>
      </c>
      <c r="I3857" s="31" t="s">
        <v>9470</v>
      </c>
      <c r="J3857" s="31" t="s">
        <v>9471</v>
      </c>
      <c r="K3857" s="31" t="s">
        <v>5164</v>
      </c>
      <c r="L3857" s="31" t="s">
        <v>5278</v>
      </c>
      <c r="M3857" s="31" t="s">
        <v>5687</v>
      </c>
      <c r="N3857" s="31"/>
      <c r="O3857" s="31" t="s">
        <v>14125</v>
      </c>
      <c r="P3857" s="31" t="s">
        <v>14121</v>
      </c>
      <c r="Q3857" s="31" t="s">
        <v>8608</v>
      </c>
    </row>
    <row r="3858" spans="1:17" hidden="1" x14ac:dyDescent="0.2">
      <c r="A3858" s="31" t="s">
        <v>16441</v>
      </c>
      <c r="B3858" s="31" t="s">
        <v>14359</v>
      </c>
      <c r="C3858" s="31" t="s">
        <v>16442</v>
      </c>
      <c r="D3858" s="31" t="s">
        <v>3948</v>
      </c>
      <c r="E3858" s="31" t="s">
        <v>14144</v>
      </c>
      <c r="F3858" s="31"/>
      <c r="G3858" s="47">
        <v>60</v>
      </c>
      <c r="H3858" s="33">
        <v>0</v>
      </c>
      <c r="I3858" s="31" t="s">
        <v>5288</v>
      </c>
      <c r="J3858" s="31" t="s">
        <v>5289</v>
      </c>
      <c r="K3858" s="31" t="s">
        <v>5164</v>
      </c>
      <c r="L3858" s="31" t="s">
        <v>5278</v>
      </c>
      <c r="M3858" s="31" t="s">
        <v>5754</v>
      </c>
      <c r="N3858" s="31"/>
      <c r="O3858" s="31" t="s">
        <v>14125</v>
      </c>
      <c r="P3858" s="31" t="s">
        <v>14121</v>
      </c>
      <c r="Q3858" s="31" t="s">
        <v>8608</v>
      </c>
    </row>
    <row r="3859" spans="1:17" hidden="1" x14ac:dyDescent="0.2">
      <c r="A3859" s="31" t="s">
        <v>16443</v>
      </c>
      <c r="B3859" s="31" t="s">
        <v>14359</v>
      </c>
      <c r="C3859" s="31" t="s">
        <v>16444</v>
      </c>
      <c r="D3859" s="31" t="s">
        <v>3948</v>
      </c>
      <c r="E3859" s="31" t="s">
        <v>14144</v>
      </c>
      <c r="F3859" s="31"/>
      <c r="G3859" s="47">
        <v>60</v>
      </c>
      <c r="H3859" s="33">
        <v>0</v>
      </c>
      <c r="I3859" s="31" t="s">
        <v>5288</v>
      </c>
      <c r="J3859" s="31" t="s">
        <v>5289</v>
      </c>
      <c r="K3859" s="31" t="s">
        <v>5164</v>
      </c>
      <c r="L3859" s="31" t="s">
        <v>5278</v>
      </c>
      <c r="M3859" s="31" t="s">
        <v>5663</v>
      </c>
      <c r="N3859" s="31"/>
      <c r="O3859" s="31" t="s">
        <v>14125</v>
      </c>
      <c r="P3859" s="31" t="s">
        <v>14121</v>
      </c>
      <c r="Q3859" s="31" t="s">
        <v>8608</v>
      </c>
    </row>
    <row r="3860" spans="1:17" hidden="1" x14ac:dyDescent="0.2">
      <c r="A3860" s="31" t="s">
        <v>16445</v>
      </c>
      <c r="B3860" s="31" t="s">
        <v>14359</v>
      </c>
      <c r="C3860" s="31" t="s">
        <v>16446</v>
      </c>
      <c r="D3860" s="31" t="s">
        <v>3948</v>
      </c>
      <c r="E3860" s="31" t="s">
        <v>14144</v>
      </c>
      <c r="F3860" s="31"/>
      <c r="G3860" s="47">
        <v>60</v>
      </c>
      <c r="H3860" s="33">
        <v>0</v>
      </c>
      <c r="I3860" s="31" t="s">
        <v>5288</v>
      </c>
      <c r="J3860" s="31" t="s">
        <v>5289</v>
      </c>
      <c r="K3860" s="31" t="s">
        <v>5164</v>
      </c>
      <c r="L3860" s="31" t="s">
        <v>5278</v>
      </c>
      <c r="M3860" s="31" t="s">
        <v>5754</v>
      </c>
      <c r="N3860" s="31"/>
      <c r="O3860" s="31" t="s">
        <v>14125</v>
      </c>
      <c r="P3860" s="31" t="s">
        <v>14121</v>
      </c>
      <c r="Q3860" s="31" t="s">
        <v>8608</v>
      </c>
    </row>
    <row r="3861" spans="1:17" hidden="1" x14ac:dyDescent="0.2">
      <c r="A3861" s="31" t="s">
        <v>16447</v>
      </c>
      <c r="B3861" s="31" t="s">
        <v>14362</v>
      </c>
      <c r="C3861" s="31" t="s">
        <v>16448</v>
      </c>
      <c r="D3861" s="31" t="s">
        <v>3948</v>
      </c>
      <c r="E3861" s="31" t="s">
        <v>14144</v>
      </c>
      <c r="F3861" s="31"/>
      <c r="G3861" s="47">
        <v>60</v>
      </c>
      <c r="H3861" s="33">
        <v>0</v>
      </c>
      <c r="I3861" s="31" t="s">
        <v>5276</v>
      </c>
      <c r="J3861" s="31" t="s">
        <v>5277</v>
      </c>
      <c r="K3861" s="31" t="s">
        <v>5164</v>
      </c>
      <c r="L3861" s="31" t="s">
        <v>5278</v>
      </c>
      <c r="M3861" s="31" t="s">
        <v>5701</v>
      </c>
      <c r="N3861" s="31"/>
      <c r="O3861" s="31" t="s">
        <v>14125</v>
      </c>
      <c r="P3861" s="31" t="s">
        <v>14121</v>
      </c>
      <c r="Q3861" s="31" t="s">
        <v>8608</v>
      </c>
    </row>
    <row r="3862" spans="1:17" hidden="1" x14ac:dyDescent="0.2">
      <c r="A3862" s="31" t="s">
        <v>16449</v>
      </c>
      <c r="B3862" s="31" t="s">
        <v>14356</v>
      </c>
      <c r="C3862" s="31" t="s">
        <v>16450</v>
      </c>
      <c r="D3862" s="31"/>
      <c r="E3862" s="31" t="s">
        <v>14123</v>
      </c>
      <c r="F3862" s="31" t="s">
        <v>3948</v>
      </c>
      <c r="G3862" s="47">
        <v>60</v>
      </c>
      <c r="H3862" s="33">
        <v>0</v>
      </c>
      <c r="I3862" s="31" t="s">
        <v>5212</v>
      </c>
      <c r="J3862" s="31" t="s">
        <v>5213</v>
      </c>
      <c r="K3862" s="31" t="s">
        <v>5164</v>
      </c>
      <c r="L3862" s="31" t="s">
        <v>5165</v>
      </c>
      <c r="M3862" s="31" t="s">
        <v>5379</v>
      </c>
      <c r="N3862" s="31" t="s">
        <v>15307</v>
      </c>
      <c r="O3862" s="31" t="s">
        <v>14125</v>
      </c>
      <c r="P3862" s="31" t="s">
        <v>14121</v>
      </c>
      <c r="Q3862" s="31" t="s">
        <v>5168</v>
      </c>
    </row>
    <row r="3863" spans="1:17" hidden="1" x14ac:dyDescent="0.2">
      <c r="A3863" s="31" t="s">
        <v>16451</v>
      </c>
      <c r="B3863" s="31" t="s">
        <v>14356</v>
      </c>
      <c r="C3863" s="31" t="s">
        <v>16452</v>
      </c>
      <c r="D3863" s="31"/>
      <c r="E3863" s="31" t="s">
        <v>14123</v>
      </c>
      <c r="F3863" s="31" t="s">
        <v>3948</v>
      </c>
      <c r="G3863" s="47">
        <v>60</v>
      </c>
      <c r="H3863" s="33">
        <v>0</v>
      </c>
      <c r="I3863" s="31" t="s">
        <v>5252</v>
      </c>
      <c r="J3863" s="31" t="s">
        <v>5253</v>
      </c>
      <c r="K3863" s="31" t="s">
        <v>5164</v>
      </c>
      <c r="L3863" s="31" t="s">
        <v>5165</v>
      </c>
      <c r="M3863" s="31" t="s">
        <v>5543</v>
      </c>
      <c r="N3863" s="31"/>
      <c r="O3863" s="31" t="s">
        <v>14125</v>
      </c>
      <c r="P3863" s="31" t="s">
        <v>14121</v>
      </c>
      <c r="Q3863" s="31" t="s">
        <v>5168</v>
      </c>
    </row>
    <row r="3864" spans="1:17" hidden="1" x14ac:dyDescent="0.2">
      <c r="A3864" s="31" t="s">
        <v>16453</v>
      </c>
      <c r="B3864" s="31" t="s">
        <v>14362</v>
      </c>
      <c r="C3864" s="31" t="s">
        <v>16454</v>
      </c>
      <c r="D3864" s="31" t="s">
        <v>3948</v>
      </c>
      <c r="E3864" s="31" t="s">
        <v>14144</v>
      </c>
      <c r="F3864" s="31"/>
      <c r="G3864" s="47">
        <v>60</v>
      </c>
      <c r="H3864" s="33">
        <v>0</v>
      </c>
      <c r="I3864" s="31" t="s">
        <v>5288</v>
      </c>
      <c r="J3864" s="31" t="s">
        <v>5289</v>
      </c>
      <c r="K3864" s="31" t="s">
        <v>5164</v>
      </c>
      <c r="L3864" s="31" t="s">
        <v>5278</v>
      </c>
      <c r="M3864" s="31" t="s">
        <v>5673</v>
      </c>
      <c r="N3864" s="31"/>
      <c r="O3864" s="31" t="s">
        <v>14125</v>
      </c>
      <c r="P3864" s="31" t="s">
        <v>14121</v>
      </c>
      <c r="Q3864" s="31" t="s">
        <v>8608</v>
      </c>
    </row>
    <row r="3865" spans="1:17" hidden="1" x14ac:dyDescent="0.2">
      <c r="A3865" s="31" t="s">
        <v>16455</v>
      </c>
      <c r="B3865" s="31" t="s">
        <v>14359</v>
      </c>
      <c r="C3865" s="31" t="s">
        <v>16456</v>
      </c>
      <c r="D3865" s="31" t="s">
        <v>3948</v>
      </c>
      <c r="E3865" s="31" t="s">
        <v>14144</v>
      </c>
      <c r="F3865" s="31"/>
      <c r="G3865" s="47">
        <v>60</v>
      </c>
      <c r="H3865" s="33">
        <v>0</v>
      </c>
      <c r="I3865" s="31" t="s">
        <v>5288</v>
      </c>
      <c r="J3865" s="31" t="s">
        <v>5289</v>
      </c>
      <c r="K3865" s="31" t="s">
        <v>5164</v>
      </c>
      <c r="L3865" s="31" t="s">
        <v>5278</v>
      </c>
      <c r="M3865" s="31" t="s">
        <v>5663</v>
      </c>
      <c r="N3865" s="31"/>
      <c r="O3865" s="31" t="s">
        <v>14125</v>
      </c>
      <c r="P3865" s="31" t="s">
        <v>14121</v>
      </c>
      <c r="Q3865" s="31" t="s">
        <v>8608</v>
      </c>
    </row>
    <row r="3866" spans="1:17" hidden="1" x14ac:dyDescent="0.2">
      <c r="A3866" s="31" t="s">
        <v>16457</v>
      </c>
      <c r="B3866" s="31" t="s">
        <v>14359</v>
      </c>
      <c r="C3866" s="31" t="s">
        <v>16458</v>
      </c>
      <c r="D3866" s="31" t="s">
        <v>3948</v>
      </c>
      <c r="E3866" s="31" t="s">
        <v>14144</v>
      </c>
      <c r="F3866" s="31"/>
      <c r="G3866" s="47">
        <v>60</v>
      </c>
      <c r="H3866" s="33">
        <v>0</v>
      </c>
      <c r="I3866" s="31" t="s">
        <v>5288</v>
      </c>
      <c r="J3866" s="31" t="s">
        <v>5289</v>
      </c>
      <c r="K3866" s="31" t="s">
        <v>5164</v>
      </c>
      <c r="L3866" s="31" t="s">
        <v>5278</v>
      </c>
      <c r="M3866" s="31" t="s">
        <v>5754</v>
      </c>
      <c r="N3866" s="31"/>
      <c r="O3866" s="31" t="s">
        <v>14125</v>
      </c>
      <c r="P3866" s="31" t="s">
        <v>14121</v>
      </c>
      <c r="Q3866" s="31" t="s">
        <v>8608</v>
      </c>
    </row>
    <row r="3867" spans="1:17" hidden="1" x14ac:dyDescent="0.2">
      <c r="A3867" s="31" t="s">
        <v>16459</v>
      </c>
      <c r="B3867" s="31" t="s">
        <v>14362</v>
      </c>
      <c r="C3867" s="31" t="s">
        <v>16460</v>
      </c>
      <c r="D3867" s="31" t="s">
        <v>3948</v>
      </c>
      <c r="E3867" s="31" t="s">
        <v>14144</v>
      </c>
      <c r="F3867" s="31"/>
      <c r="G3867" s="47">
        <v>60</v>
      </c>
      <c r="H3867" s="33">
        <v>0</v>
      </c>
      <c r="I3867" s="31" t="s">
        <v>5276</v>
      </c>
      <c r="J3867" s="31" t="s">
        <v>5277</v>
      </c>
      <c r="K3867" s="31" t="s">
        <v>5164</v>
      </c>
      <c r="L3867" s="31" t="s">
        <v>5278</v>
      </c>
      <c r="M3867" s="31" t="s">
        <v>5701</v>
      </c>
      <c r="N3867" s="31"/>
      <c r="O3867" s="31" t="s">
        <v>14125</v>
      </c>
      <c r="P3867" s="31" t="s">
        <v>14121</v>
      </c>
      <c r="Q3867" s="31" t="s">
        <v>8608</v>
      </c>
    </row>
    <row r="3868" spans="1:17" hidden="1" x14ac:dyDescent="0.2">
      <c r="A3868" s="31" t="s">
        <v>16461</v>
      </c>
      <c r="B3868" s="31" t="s">
        <v>14356</v>
      </c>
      <c r="C3868" s="31" t="s">
        <v>16462</v>
      </c>
      <c r="D3868" s="31"/>
      <c r="E3868" s="31" t="s">
        <v>14123</v>
      </c>
      <c r="F3868" s="31" t="s">
        <v>3948</v>
      </c>
      <c r="G3868" s="47">
        <v>60</v>
      </c>
      <c r="H3868" s="33">
        <v>0</v>
      </c>
      <c r="I3868" s="31" t="s">
        <v>5252</v>
      </c>
      <c r="J3868" s="31" t="s">
        <v>5253</v>
      </c>
      <c r="K3868" s="31" t="s">
        <v>5164</v>
      </c>
      <c r="L3868" s="31" t="s">
        <v>5165</v>
      </c>
      <c r="M3868" s="31" t="s">
        <v>5254</v>
      </c>
      <c r="N3868" s="31"/>
      <c r="O3868" s="31" t="s">
        <v>14125</v>
      </c>
      <c r="P3868" s="31" t="s">
        <v>14121</v>
      </c>
      <c r="Q3868" s="31" t="s">
        <v>5168</v>
      </c>
    </row>
    <row r="3869" spans="1:17" hidden="1" x14ac:dyDescent="0.2">
      <c r="A3869" s="31" t="s">
        <v>16463</v>
      </c>
      <c r="B3869" s="31" t="s">
        <v>14356</v>
      </c>
      <c r="C3869" s="31" t="s">
        <v>16464</v>
      </c>
      <c r="D3869" s="31"/>
      <c r="E3869" s="31" t="s">
        <v>14123</v>
      </c>
      <c r="F3869" s="31" t="s">
        <v>3948</v>
      </c>
      <c r="G3869" s="47">
        <v>60</v>
      </c>
      <c r="H3869" s="33">
        <v>0</v>
      </c>
      <c r="I3869" s="31" t="s">
        <v>5212</v>
      </c>
      <c r="J3869" s="31" t="s">
        <v>5213</v>
      </c>
      <c r="K3869" s="31" t="s">
        <v>5164</v>
      </c>
      <c r="L3869" s="31" t="s">
        <v>5165</v>
      </c>
      <c r="M3869" s="31" t="s">
        <v>5379</v>
      </c>
      <c r="N3869" s="31" t="s">
        <v>13850</v>
      </c>
      <c r="O3869" s="31" t="s">
        <v>14125</v>
      </c>
      <c r="P3869" s="31" t="s">
        <v>14121</v>
      </c>
      <c r="Q3869" s="31" t="s">
        <v>5168</v>
      </c>
    </row>
    <row r="3870" spans="1:17" hidden="1" x14ac:dyDescent="0.2">
      <c r="A3870" s="31" t="s">
        <v>16465</v>
      </c>
      <c r="B3870" s="31" t="s">
        <v>14916</v>
      </c>
      <c r="C3870" s="31" t="s">
        <v>16466</v>
      </c>
      <c r="D3870" s="31"/>
      <c r="E3870" s="31" t="s">
        <v>14123</v>
      </c>
      <c r="F3870" s="31" t="s">
        <v>3948</v>
      </c>
      <c r="G3870" s="47">
        <v>60</v>
      </c>
      <c r="H3870" s="33">
        <v>0</v>
      </c>
      <c r="I3870" s="31" t="s">
        <v>5179</v>
      </c>
      <c r="J3870" s="31" t="s">
        <v>5180</v>
      </c>
      <c r="K3870" s="31" t="s">
        <v>5164</v>
      </c>
      <c r="L3870" s="31" t="s">
        <v>5165</v>
      </c>
      <c r="M3870" s="31" t="s">
        <v>5379</v>
      </c>
      <c r="N3870" s="31" t="s">
        <v>7545</v>
      </c>
      <c r="O3870" s="31" t="s">
        <v>14125</v>
      </c>
      <c r="P3870" s="31" t="s">
        <v>14121</v>
      </c>
      <c r="Q3870" s="31" t="s">
        <v>5168</v>
      </c>
    </row>
    <row r="3871" spans="1:17" hidden="1" x14ac:dyDescent="0.2">
      <c r="A3871" s="31" t="s">
        <v>16467</v>
      </c>
      <c r="B3871" s="31" t="s">
        <v>14356</v>
      </c>
      <c r="C3871" s="31" t="s">
        <v>16468</v>
      </c>
      <c r="D3871" s="31"/>
      <c r="E3871" s="31" t="s">
        <v>14123</v>
      </c>
      <c r="F3871" s="31" t="s">
        <v>3948</v>
      </c>
      <c r="G3871" s="47">
        <v>60</v>
      </c>
      <c r="H3871" s="33">
        <v>0</v>
      </c>
      <c r="I3871" s="31" t="s">
        <v>5218</v>
      </c>
      <c r="J3871" s="31" t="s">
        <v>5219</v>
      </c>
      <c r="K3871" s="31" t="s">
        <v>5164</v>
      </c>
      <c r="L3871" s="31" t="s">
        <v>5165</v>
      </c>
      <c r="M3871" s="31" t="s">
        <v>5268</v>
      </c>
      <c r="N3871" s="31"/>
      <c r="O3871" s="31" t="s">
        <v>14125</v>
      </c>
      <c r="P3871" s="31" t="s">
        <v>14121</v>
      </c>
      <c r="Q3871" s="31" t="s">
        <v>5168</v>
      </c>
    </row>
    <row r="3872" spans="1:17" hidden="1" x14ac:dyDescent="0.2">
      <c r="A3872" s="31" t="s">
        <v>16469</v>
      </c>
      <c r="B3872" s="31" t="s">
        <v>14359</v>
      </c>
      <c r="C3872" s="31" t="s">
        <v>16470</v>
      </c>
      <c r="D3872" s="31" t="s">
        <v>3948</v>
      </c>
      <c r="E3872" s="31" t="s">
        <v>14144</v>
      </c>
      <c r="F3872" s="31"/>
      <c r="G3872" s="47">
        <v>60</v>
      </c>
      <c r="H3872" s="33">
        <v>0</v>
      </c>
      <c r="I3872" s="31" t="s">
        <v>5288</v>
      </c>
      <c r="J3872" s="31" t="s">
        <v>5289</v>
      </c>
      <c r="K3872" s="31" t="s">
        <v>5164</v>
      </c>
      <c r="L3872" s="31" t="s">
        <v>5278</v>
      </c>
      <c r="M3872" s="31" t="s">
        <v>5663</v>
      </c>
      <c r="N3872" s="31"/>
      <c r="O3872" s="31" t="s">
        <v>14125</v>
      </c>
      <c r="P3872" s="31" t="s">
        <v>14121</v>
      </c>
      <c r="Q3872" s="31" t="s">
        <v>8608</v>
      </c>
    </row>
    <row r="3873" spans="1:17" hidden="1" x14ac:dyDescent="0.2">
      <c r="A3873" s="31" t="s">
        <v>16471</v>
      </c>
      <c r="B3873" s="31" t="s">
        <v>14362</v>
      </c>
      <c r="C3873" s="31" t="s">
        <v>16472</v>
      </c>
      <c r="D3873" s="31" t="s">
        <v>3948</v>
      </c>
      <c r="E3873" s="31" t="s">
        <v>14144</v>
      </c>
      <c r="F3873" s="31"/>
      <c r="G3873" s="47">
        <v>60</v>
      </c>
      <c r="H3873" s="33">
        <v>0</v>
      </c>
      <c r="I3873" s="31" t="s">
        <v>5276</v>
      </c>
      <c r="J3873" s="31" t="s">
        <v>5277</v>
      </c>
      <c r="K3873" s="31" t="s">
        <v>5164</v>
      </c>
      <c r="L3873" s="31" t="s">
        <v>5278</v>
      </c>
      <c r="M3873" s="31" t="s">
        <v>5774</v>
      </c>
      <c r="N3873" s="31"/>
      <c r="O3873" s="31" t="s">
        <v>14125</v>
      </c>
      <c r="P3873" s="31" t="s">
        <v>14121</v>
      </c>
      <c r="Q3873" s="31" t="s">
        <v>8608</v>
      </c>
    </row>
    <row r="3874" spans="1:17" hidden="1" x14ac:dyDescent="0.2">
      <c r="A3874" s="31" t="s">
        <v>16473</v>
      </c>
      <c r="B3874" s="31" t="s">
        <v>14362</v>
      </c>
      <c r="C3874" s="31" t="s">
        <v>16474</v>
      </c>
      <c r="D3874" s="31" t="s">
        <v>3948</v>
      </c>
      <c r="E3874" s="31" t="s">
        <v>14144</v>
      </c>
      <c r="F3874" s="31"/>
      <c r="G3874" s="47">
        <v>60</v>
      </c>
      <c r="H3874" s="33">
        <v>0</v>
      </c>
      <c r="I3874" s="31" t="s">
        <v>9470</v>
      </c>
      <c r="J3874" s="31" t="s">
        <v>9471</v>
      </c>
      <c r="K3874" s="31" t="s">
        <v>5164</v>
      </c>
      <c r="L3874" s="31" t="s">
        <v>5278</v>
      </c>
      <c r="M3874" s="31" t="s">
        <v>5794</v>
      </c>
      <c r="N3874" s="31"/>
      <c r="O3874" s="31" t="s">
        <v>14125</v>
      </c>
      <c r="P3874" s="31" t="s">
        <v>14121</v>
      </c>
      <c r="Q3874" s="31" t="s">
        <v>8608</v>
      </c>
    </row>
    <row r="3875" spans="1:17" hidden="1" x14ac:dyDescent="0.2">
      <c r="A3875" s="31" t="s">
        <v>16475</v>
      </c>
      <c r="B3875" s="31" t="s">
        <v>14356</v>
      </c>
      <c r="C3875" s="31" t="s">
        <v>16476</v>
      </c>
      <c r="D3875" s="31"/>
      <c r="E3875" s="31" t="s">
        <v>14123</v>
      </c>
      <c r="F3875" s="31" t="s">
        <v>3948</v>
      </c>
      <c r="G3875" s="47">
        <v>60</v>
      </c>
      <c r="H3875" s="33">
        <v>0</v>
      </c>
      <c r="I3875" s="31" t="s">
        <v>5218</v>
      </c>
      <c r="J3875" s="31" t="s">
        <v>5219</v>
      </c>
      <c r="K3875" s="31" t="s">
        <v>5164</v>
      </c>
      <c r="L3875" s="31" t="s">
        <v>5165</v>
      </c>
      <c r="M3875" s="31" t="s">
        <v>5268</v>
      </c>
      <c r="N3875" s="31"/>
      <c r="O3875" s="31" t="s">
        <v>14125</v>
      </c>
      <c r="P3875" s="31" t="s">
        <v>14121</v>
      </c>
      <c r="Q3875" s="31" t="s">
        <v>5168</v>
      </c>
    </row>
    <row r="3876" spans="1:17" hidden="1" x14ac:dyDescent="0.2">
      <c r="A3876" s="31" t="s">
        <v>16477</v>
      </c>
      <c r="B3876" s="31" t="s">
        <v>14356</v>
      </c>
      <c r="C3876" s="31" t="s">
        <v>16478</v>
      </c>
      <c r="D3876" s="31"/>
      <c r="E3876" s="31" t="s">
        <v>14123</v>
      </c>
      <c r="F3876" s="31" t="s">
        <v>3948</v>
      </c>
      <c r="G3876" s="47">
        <v>60</v>
      </c>
      <c r="H3876" s="33">
        <v>0</v>
      </c>
      <c r="I3876" s="31" t="s">
        <v>5172</v>
      </c>
      <c r="J3876" s="31" t="s">
        <v>5173</v>
      </c>
      <c r="K3876" s="31" t="s">
        <v>5164</v>
      </c>
      <c r="L3876" s="31" t="s">
        <v>5165</v>
      </c>
      <c r="M3876" s="31" t="s">
        <v>5224</v>
      </c>
      <c r="N3876" s="31"/>
      <c r="O3876" s="31" t="s">
        <v>14125</v>
      </c>
      <c r="P3876" s="31" t="s">
        <v>14121</v>
      </c>
      <c r="Q3876" s="31" t="s">
        <v>5168</v>
      </c>
    </row>
    <row r="3877" spans="1:17" hidden="1" x14ac:dyDescent="0.2">
      <c r="A3877" s="31" t="s">
        <v>16479</v>
      </c>
      <c r="B3877" s="31" t="s">
        <v>14347</v>
      </c>
      <c r="C3877" s="31" t="s">
        <v>16480</v>
      </c>
      <c r="D3877" s="31"/>
      <c r="E3877" s="31" t="s">
        <v>14123</v>
      </c>
      <c r="F3877" s="31" t="s">
        <v>3948</v>
      </c>
      <c r="G3877" s="47">
        <v>60</v>
      </c>
      <c r="H3877" s="33">
        <v>0</v>
      </c>
      <c r="I3877" s="31" t="s">
        <v>5252</v>
      </c>
      <c r="J3877" s="31" t="s">
        <v>5253</v>
      </c>
      <c r="K3877" s="31" t="s">
        <v>5164</v>
      </c>
      <c r="L3877" s="31" t="s">
        <v>5165</v>
      </c>
      <c r="M3877" s="31" t="s">
        <v>6963</v>
      </c>
      <c r="N3877" s="31"/>
      <c r="O3877" s="31" t="s">
        <v>14125</v>
      </c>
      <c r="P3877" s="31" t="s">
        <v>14121</v>
      </c>
      <c r="Q3877" s="31" t="s">
        <v>5168</v>
      </c>
    </row>
    <row r="3878" spans="1:17" hidden="1" x14ac:dyDescent="0.2">
      <c r="A3878" s="31" t="s">
        <v>16481</v>
      </c>
      <c r="B3878" s="31" t="s">
        <v>14347</v>
      </c>
      <c r="C3878" s="31" t="s">
        <v>16482</v>
      </c>
      <c r="D3878" s="31"/>
      <c r="E3878" s="31" t="s">
        <v>14123</v>
      </c>
      <c r="F3878" s="31" t="s">
        <v>3948</v>
      </c>
      <c r="G3878" s="47">
        <v>60</v>
      </c>
      <c r="H3878" s="33">
        <v>0</v>
      </c>
      <c r="I3878" s="31" t="s">
        <v>5252</v>
      </c>
      <c r="J3878" s="31" t="s">
        <v>5253</v>
      </c>
      <c r="K3878" s="31" t="s">
        <v>5164</v>
      </c>
      <c r="L3878" s="31" t="s">
        <v>5165</v>
      </c>
      <c r="M3878" s="31" t="s">
        <v>6963</v>
      </c>
      <c r="N3878" s="31"/>
      <c r="O3878" s="31" t="s">
        <v>14125</v>
      </c>
      <c r="P3878" s="31" t="s">
        <v>14121</v>
      </c>
      <c r="Q3878" s="31" t="s">
        <v>5168</v>
      </c>
    </row>
    <row r="3879" spans="1:17" hidden="1" x14ac:dyDescent="0.2">
      <c r="A3879" s="31" t="s">
        <v>16483</v>
      </c>
      <c r="B3879" s="31" t="s">
        <v>14362</v>
      </c>
      <c r="C3879" s="31" t="s">
        <v>16484</v>
      </c>
      <c r="D3879" s="31" t="s">
        <v>3948</v>
      </c>
      <c r="E3879" s="31" t="s">
        <v>14144</v>
      </c>
      <c r="F3879" s="31"/>
      <c r="G3879" s="47">
        <v>60</v>
      </c>
      <c r="H3879" s="33">
        <v>0</v>
      </c>
      <c r="I3879" s="31" t="s">
        <v>9470</v>
      </c>
      <c r="J3879" s="31" t="s">
        <v>9471</v>
      </c>
      <c r="K3879" s="31" t="s">
        <v>5164</v>
      </c>
      <c r="L3879" s="31" t="s">
        <v>5278</v>
      </c>
      <c r="M3879" s="31" t="s">
        <v>5794</v>
      </c>
      <c r="N3879" s="31"/>
      <c r="O3879" s="31" t="s">
        <v>14125</v>
      </c>
      <c r="P3879" s="31" t="s">
        <v>14121</v>
      </c>
      <c r="Q3879" s="31" t="s">
        <v>8608</v>
      </c>
    </row>
    <row r="3880" spans="1:17" hidden="1" x14ac:dyDescent="0.2">
      <c r="A3880" s="31" t="s">
        <v>16485</v>
      </c>
      <c r="B3880" s="31" t="s">
        <v>14362</v>
      </c>
      <c r="C3880" s="31" t="s">
        <v>16486</v>
      </c>
      <c r="D3880" s="31" t="s">
        <v>3948</v>
      </c>
      <c r="E3880" s="31" t="s">
        <v>14144</v>
      </c>
      <c r="F3880" s="31"/>
      <c r="G3880" s="47">
        <v>60</v>
      </c>
      <c r="H3880" s="33">
        <v>0</v>
      </c>
      <c r="I3880" s="31" t="s">
        <v>9470</v>
      </c>
      <c r="J3880" s="31" t="s">
        <v>9471</v>
      </c>
      <c r="K3880" s="31" t="s">
        <v>5164</v>
      </c>
      <c r="L3880" s="31" t="s">
        <v>5278</v>
      </c>
      <c r="M3880" s="31" t="s">
        <v>5446</v>
      </c>
      <c r="N3880" s="31"/>
      <c r="O3880" s="31" t="s">
        <v>14125</v>
      </c>
      <c r="P3880" s="31" t="s">
        <v>14121</v>
      </c>
      <c r="Q3880" s="31" t="s">
        <v>8608</v>
      </c>
    </row>
    <row r="3881" spans="1:17" hidden="1" x14ac:dyDescent="0.2">
      <c r="A3881" s="31" t="s">
        <v>16487</v>
      </c>
      <c r="B3881" s="31" t="s">
        <v>14356</v>
      </c>
      <c r="C3881" s="31" t="s">
        <v>16488</v>
      </c>
      <c r="D3881" s="31"/>
      <c r="E3881" s="31" t="s">
        <v>14123</v>
      </c>
      <c r="F3881" s="31" t="s">
        <v>3948</v>
      </c>
      <c r="G3881" s="47">
        <v>60</v>
      </c>
      <c r="H3881" s="33">
        <v>0</v>
      </c>
      <c r="I3881" s="31" t="s">
        <v>5218</v>
      </c>
      <c r="J3881" s="31" t="s">
        <v>5219</v>
      </c>
      <c r="K3881" s="31" t="s">
        <v>5164</v>
      </c>
      <c r="L3881" s="31" t="s">
        <v>5165</v>
      </c>
      <c r="M3881" s="31" t="s">
        <v>6869</v>
      </c>
      <c r="N3881" s="31"/>
      <c r="O3881" s="31" t="s">
        <v>14125</v>
      </c>
      <c r="P3881" s="31" t="s">
        <v>14121</v>
      </c>
      <c r="Q3881" s="31" t="s">
        <v>5168</v>
      </c>
    </row>
    <row r="3882" spans="1:17" hidden="1" x14ac:dyDescent="0.2">
      <c r="A3882" s="31" t="s">
        <v>16489</v>
      </c>
      <c r="B3882" s="31" t="s">
        <v>14356</v>
      </c>
      <c r="C3882" s="31" t="s">
        <v>16490</v>
      </c>
      <c r="D3882" s="31"/>
      <c r="E3882" s="31" t="s">
        <v>14123</v>
      </c>
      <c r="F3882" s="31" t="s">
        <v>3948</v>
      </c>
      <c r="G3882" s="47">
        <v>60</v>
      </c>
      <c r="H3882" s="33">
        <v>0</v>
      </c>
      <c r="I3882" s="31" t="s">
        <v>5252</v>
      </c>
      <c r="J3882" s="31" t="s">
        <v>5253</v>
      </c>
      <c r="K3882" s="31" t="s">
        <v>5164</v>
      </c>
      <c r="L3882" s="31" t="s">
        <v>5165</v>
      </c>
      <c r="M3882" s="31" t="s">
        <v>5254</v>
      </c>
      <c r="N3882" s="31"/>
      <c r="O3882" s="31" t="s">
        <v>14125</v>
      </c>
      <c r="P3882" s="31" t="s">
        <v>14121</v>
      </c>
      <c r="Q3882" s="31" t="s">
        <v>5168</v>
      </c>
    </row>
    <row r="3883" spans="1:17" hidden="1" x14ac:dyDescent="0.2">
      <c r="A3883" s="31" t="s">
        <v>16491</v>
      </c>
      <c r="B3883" s="31" t="s">
        <v>14356</v>
      </c>
      <c r="C3883" s="31" t="s">
        <v>16492</v>
      </c>
      <c r="D3883" s="31"/>
      <c r="E3883" s="31" t="s">
        <v>14123</v>
      </c>
      <c r="F3883" s="31" t="s">
        <v>3948</v>
      </c>
      <c r="G3883" s="47">
        <v>60</v>
      </c>
      <c r="H3883" s="33">
        <v>0</v>
      </c>
      <c r="I3883" s="31" t="s">
        <v>5218</v>
      </c>
      <c r="J3883" s="31" t="s">
        <v>5219</v>
      </c>
      <c r="K3883" s="31" t="s">
        <v>5164</v>
      </c>
      <c r="L3883" s="31" t="s">
        <v>5165</v>
      </c>
      <c r="M3883" s="31" t="s">
        <v>5390</v>
      </c>
      <c r="N3883" s="31"/>
      <c r="O3883" s="31" t="s">
        <v>14125</v>
      </c>
      <c r="P3883" s="31" t="s">
        <v>14121</v>
      </c>
      <c r="Q3883" s="31" t="s">
        <v>5168</v>
      </c>
    </row>
    <row r="3884" spans="1:17" hidden="1" x14ac:dyDescent="0.2">
      <c r="A3884" s="31" t="s">
        <v>16493</v>
      </c>
      <c r="B3884" s="31" t="s">
        <v>14356</v>
      </c>
      <c r="C3884" s="31" t="s">
        <v>16494</v>
      </c>
      <c r="D3884" s="31"/>
      <c r="E3884" s="31" t="s">
        <v>14123</v>
      </c>
      <c r="F3884" s="31" t="s">
        <v>3948</v>
      </c>
      <c r="G3884" s="47">
        <v>60</v>
      </c>
      <c r="H3884" s="33">
        <v>0</v>
      </c>
      <c r="I3884" s="31" t="s">
        <v>5218</v>
      </c>
      <c r="J3884" s="31" t="s">
        <v>5219</v>
      </c>
      <c r="K3884" s="31" t="s">
        <v>5164</v>
      </c>
      <c r="L3884" s="31" t="s">
        <v>5165</v>
      </c>
      <c r="M3884" s="31" t="s">
        <v>5220</v>
      </c>
      <c r="N3884" s="31"/>
      <c r="O3884" s="31" t="s">
        <v>14125</v>
      </c>
      <c r="P3884" s="31" t="s">
        <v>14121</v>
      </c>
      <c r="Q3884" s="31" t="s">
        <v>5168</v>
      </c>
    </row>
    <row r="3885" spans="1:17" hidden="1" x14ac:dyDescent="0.2">
      <c r="A3885" s="31" t="s">
        <v>16495</v>
      </c>
      <c r="B3885" s="31" t="s">
        <v>14362</v>
      </c>
      <c r="C3885" s="31" t="s">
        <v>16496</v>
      </c>
      <c r="D3885" s="31" t="s">
        <v>3948</v>
      </c>
      <c r="E3885" s="31" t="s">
        <v>14144</v>
      </c>
      <c r="F3885" s="31"/>
      <c r="G3885" s="47">
        <v>60</v>
      </c>
      <c r="H3885" s="33">
        <v>0</v>
      </c>
      <c r="I3885" s="31" t="s">
        <v>5276</v>
      </c>
      <c r="J3885" s="31" t="s">
        <v>5277</v>
      </c>
      <c r="K3885" s="31" t="s">
        <v>5164</v>
      </c>
      <c r="L3885" s="31" t="s">
        <v>5278</v>
      </c>
      <c r="M3885" s="31" t="s">
        <v>5774</v>
      </c>
      <c r="N3885" s="31"/>
      <c r="O3885" s="31" t="s">
        <v>14125</v>
      </c>
      <c r="P3885" s="31" t="s">
        <v>14121</v>
      </c>
      <c r="Q3885" s="31" t="s">
        <v>8608</v>
      </c>
    </row>
    <row r="3886" spans="1:17" hidden="1" x14ac:dyDescent="0.2">
      <c r="A3886" s="31" t="s">
        <v>16497</v>
      </c>
      <c r="B3886" s="31" t="s">
        <v>14359</v>
      </c>
      <c r="C3886" s="31" t="s">
        <v>16498</v>
      </c>
      <c r="D3886" s="31" t="s">
        <v>3948</v>
      </c>
      <c r="E3886" s="31" t="s">
        <v>14144</v>
      </c>
      <c r="F3886" s="31"/>
      <c r="G3886" s="47">
        <v>60</v>
      </c>
      <c r="H3886" s="33">
        <v>0</v>
      </c>
      <c r="I3886" s="31" t="s">
        <v>5288</v>
      </c>
      <c r="J3886" s="31" t="s">
        <v>5289</v>
      </c>
      <c r="K3886" s="31" t="s">
        <v>5164</v>
      </c>
      <c r="L3886" s="31" t="s">
        <v>5278</v>
      </c>
      <c r="M3886" s="31" t="s">
        <v>5663</v>
      </c>
      <c r="N3886" s="31"/>
      <c r="O3886" s="31" t="s">
        <v>14125</v>
      </c>
      <c r="P3886" s="31" t="s">
        <v>14121</v>
      </c>
      <c r="Q3886" s="31" t="s">
        <v>8608</v>
      </c>
    </row>
    <row r="3887" spans="1:17" hidden="1" x14ac:dyDescent="0.2">
      <c r="A3887" s="31" t="s">
        <v>16499</v>
      </c>
      <c r="B3887" s="31" t="s">
        <v>14362</v>
      </c>
      <c r="C3887" s="31" t="s">
        <v>16500</v>
      </c>
      <c r="D3887" s="31" t="s">
        <v>3948</v>
      </c>
      <c r="E3887" s="31" t="s">
        <v>14144</v>
      </c>
      <c r="F3887" s="31"/>
      <c r="G3887" s="47">
        <v>60</v>
      </c>
      <c r="H3887" s="33">
        <v>0</v>
      </c>
      <c r="I3887" s="31" t="s">
        <v>5288</v>
      </c>
      <c r="J3887" s="31" t="s">
        <v>5289</v>
      </c>
      <c r="K3887" s="31" t="s">
        <v>5164</v>
      </c>
      <c r="L3887" s="31" t="s">
        <v>5278</v>
      </c>
      <c r="M3887" s="31" t="s">
        <v>5673</v>
      </c>
      <c r="N3887" s="31"/>
      <c r="O3887" s="31" t="s">
        <v>14125</v>
      </c>
      <c r="P3887" s="31" t="s">
        <v>14121</v>
      </c>
      <c r="Q3887" s="31" t="s">
        <v>8608</v>
      </c>
    </row>
    <row r="3888" spans="1:17" hidden="1" x14ac:dyDescent="0.2">
      <c r="A3888" s="31" t="s">
        <v>16501</v>
      </c>
      <c r="B3888" s="31" t="s">
        <v>14916</v>
      </c>
      <c r="C3888" s="31" t="s">
        <v>16502</v>
      </c>
      <c r="D3888" s="31"/>
      <c r="E3888" s="31" t="s">
        <v>14123</v>
      </c>
      <c r="F3888" s="31" t="s">
        <v>3948</v>
      </c>
      <c r="G3888" s="47">
        <v>60</v>
      </c>
      <c r="H3888" s="33">
        <v>0</v>
      </c>
      <c r="I3888" s="31" t="s">
        <v>5172</v>
      </c>
      <c r="J3888" s="31" t="s">
        <v>5173</v>
      </c>
      <c r="K3888" s="31" t="s">
        <v>5164</v>
      </c>
      <c r="L3888" s="31" t="s">
        <v>5165</v>
      </c>
      <c r="M3888" s="31" t="s">
        <v>6835</v>
      </c>
      <c r="N3888" s="31"/>
      <c r="O3888" s="31" t="s">
        <v>14125</v>
      </c>
      <c r="P3888" s="31" t="s">
        <v>14121</v>
      </c>
      <c r="Q3888" s="31" t="s">
        <v>5168</v>
      </c>
    </row>
    <row r="3889" spans="1:17" hidden="1" x14ac:dyDescent="0.2">
      <c r="A3889" s="31" t="s">
        <v>16503</v>
      </c>
      <c r="B3889" s="31" t="s">
        <v>14916</v>
      </c>
      <c r="C3889" s="31" t="s">
        <v>16504</v>
      </c>
      <c r="D3889" s="31"/>
      <c r="E3889" s="31" t="s">
        <v>14123</v>
      </c>
      <c r="F3889" s="31" t="s">
        <v>3948</v>
      </c>
      <c r="G3889" s="47">
        <v>60</v>
      </c>
      <c r="H3889" s="33">
        <v>0</v>
      </c>
      <c r="I3889" s="31" t="s">
        <v>5179</v>
      </c>
      <c r="J3889" s="31" t="s">
        <v>5180</v>
      </c>
      <c r="K3889" s="31" t="s">
        <v>5164</v>
      </c>
      <c r="L3889" s="31" t="s">
        <v>5165</v>
      </c>
      <c r="M3889" s="31" t="s">
        <v>5379</v>
      </c>
      <c r="N3889" s="31" t="s">
        <v>7545</v>
      </c>
      <c r="O3889" s="31" t="s">
        <v>14125</v>
      </c>
      <c r="P3889" s="31" t="s">
        <v>14121</v>
      </c>
      <c r="Q3889" s="31" t="s">
        <v>5168</v>
      </c>
    </row>
    <row r="3890" spans="1:17" hidden="1" x14ac:dyDescent="0.2">
      <c r="A3890" s="31" t="s">
        <v>16505</v>
      </c>
      <c r="B3890" s="31" t="s">
        <v>14356</v>
      </c>
      <c r="C3890" s="31" t="s">
        <v>16506</v>
      </c>
      <c r="D3890" s="31"/>
      <c r="E3890" s="31" t="s">
        <v>14123</v>
      </c>
      <c r="F3890" s="31" t="s">
        <v>3948</v>
      </c>
      <c r="G3890" s="47">
        <v>60</v>
      </c>
      <c r="H3890" s="33">
        <v>0</v>
      </c>
      <c r="I3890" s="31" t="s">
        <v>5218</v>
      </c>
      <c r="J3890" s="31" t="s">
        <v>5219</v>
      </c>
      <c r="K3890" s="31" t="s">
        <v>5164</v>
      </c>
      <c r="L3890" s="31" t="s">
        <v>5165</v>
      </c>
      <c r="M3890" s="31" t="s">
        <v>5220</v>
      </c>
      <c r="N3890" s="31"/>
      <c r="O3890" s="31" t="s">
        <v>14125</v>
      </c>
      <c r="P3890" s="31" t="s">
        <v>14121</v>
      </c>
      <c r="Q3890" s="31" t="s">
        <v>5168</v>
      </c>
    </row>
    <row r="3891" spans="1:17" hidden="1" x14ac:dyDescent="0.2">
      <c r="A3891" s="31" t="s">
        <v>16507</v>
      </c>
      <c r="B3891" s="31" t="s">
        <v>16508</v>
      </c>
      <c r="C3891" s="31" t="s">
        <v>16509</v>
      </c>
      <c r="D3891" s="31"/>
      <c r="E3891" s="31" t="s">
        <v>14354</v>
      </c>
      <c r="F3891" s="31"/>
      <c r="G3891" s="47">
        <v>60</v>
      </c>
      <c r="H3891" s="33">
        <v>0</v>
      </c>
      <c r="I3891" s="31" t="s">
        <v>5212</v>
      </c>
      <c r="J3891" s="31" t="s">
        <v>5213</v>
      </c>
      <c r="K3891" s="31" t="s">
        <v>5164</v>
      </c>
      <c r="L3891" s="31" t="s">
        <v>5494</v>
      </c>
      <c r="M3891" s="31" t="s">
        <v>5239</v>
      </c>
      <c r="N3891" s="31"/>
      <c r="O3891" s="31" t="s">
        <v>14125</v>
      </c>
      <c r="P3891" s="31" t="s">
        <v>14121</v>
      </c>
      <c r="Q3891" s="31" t="s">
        <v>5168</v>
      </c>
    </row>
    <row r="3892" spans="1:17" hidden="1" x14ac:dyDescent="0.2">
      <c r="A3892" s="31" t="s">
        <v>16510</v>
      </c>
      <c r="B3892" s="31" t="s">
        <v>14356</v>
      </c>
      <c r="C3892" s="31" t="s">
        <v>16511</v>
      </c>
      <c r="D3892" s="31"/>
      <c r="E3892" s="31" t="s">
        <v>14123</v>
      </c>
      <c r="F3892" s="31" t="s">
        <v>3948</v>
      </c>
      <c r="G3892" s="47">
        <v>60</v>
      </c>
      <c r="H3892" s="33">
        <v>0</v>
      </c>
      <c r="I3892" s="31" t="s">
        <v>5179</v>
      </c>
      <c r="J3892" s="31" t="s">
        <v>5180</v>
      </c>
      <c r="K3892" s="31" t="s">
        <v>5164</v>
      </c>
      <c r="L3892" s="31" t="s">
        <v>5165</v>
      </c>
      <c r="M3892" s="31" t="s">
        <v>5305</v>
      </c>
      <c r="N3892" s="31"/>
      <c r="O3892" s="31" t="s">
        <v>14125</v>
      </c>
      <c r="P3892" s="31" t="s">
        <v>14121</v>
      </c>
      <c r="Q3892" s="31" t="s">
        <v>5168</v>
      </c>
    </row>
    <row r="3893" spans="1:17" hidden="1" x14ac:dyDescent="0.2">
      <c r="A3893" s="31" t="s">
        <v>16512</v>
      </c>
      <c r="B3893" s="31" t="s">
        <v>16513</v>
      </c>
      <c r="C3893" s="31" t="s">
        <v>16514</v>
      </c>
      <c r="D3893" s="31"/>
      <c r="E3893" s="31" t="s">
        <v>14354</v>
      </c>
      <c r="F3893" s="31"/>
      <c r="G3893" s="47">
        <v>60</v>
      </c>
      <c r="H3893" s="33">
        <v>0</v>
      </c>
      <c r="I3893" s="31" t="s">
        <v>5212</v>
      </c>
      <c r="J3893" s="31" t="s">
        <v>5213</v>
      </c>
      <c r="K3893" s="31" t="s">
        <v>5164</v>
      </c>
      <c r="L3893" s="31" t="s">
        <v>5238</v>
      </c>
      <c r="M3893" s="31" t="s">
        <v>5239</v>
      </c>
      <c r="N3893" s="31"/>
      <c r="O3893" s="31" t="s">
        <v>14125</v>
      </c>
      <c r="P3893" s="31" t="s">
        <v>14121</v>
      </c>
      <c r="Q3893" s="31" t="s">
        <v>5168</v>
      </c>
    </row>
    <row r="3894" spans="1:17" hidden="1" x14ac:dyDescent="0.2">
      <c r="A3894" s="31" t="s">
        <v>16515</v>
      </c>
      <c r="B3894" s="31" t="s">
        <v>14382</v>
      </c>
      <c r="C3894" s="31" t="s">
        <v>16516</v>
      </c>
      <c r="D3894" s="31"/>
      <c r="E3894" s="31" t="s">
        <v>14123</v>
      </c>
      <c r="F3894" s="31" t="s">
        <v>3948</v>
      </c>
      <c r="G3894" s="47">
        <v>60</v>
      </c>
      <c r="H3894" s="33">
        <v>0</v>
      </c>
      <c r="I3894" s="31" t="s">
        <v>5252</v>
      </c>
      <c r="J3894" s="31" t="s">
        <v>5253</v>
      </c>
      <c r="K3894" s="31" t="s">
        <v>5164</v>
      </c>
      <c r="L3894" s="31" t="s">
        <v>5165</v>
      </c>
      <c r="M3894" s="31" t="s">
        <v>5166</v>
      </c>
      <c r="N3894" s="31"/>
      <c r="O3894" s="31" t="s">
        <v>14125</v>
      </c>
      <c r="P3894" s="31" t="s">
        <v>14121</v>
      </c>
      <c r="Q3894" s="31" t="s">
        <v>5168</v>
      </c>
    </row>
    <row r="3895" spans="1:17" hidden="1" x14ac:dyDescent="0.2">
      <c r="A3895" s="31" t="s">
        <v>16517</v>
      </c>
      <c r="B3895" s="31" t="s">
        <v>14382</v>
      </c>
      <c r="C3895" s="31" t="s">
        <v>16518</v>
      </c>
      <c r="D3895" s="31"/>
      <c r="E3895" s="31" t="s">
        <v>14123</v>
      </c>
      <c r="F3895" s="31" t="s">
        <v>3948</v>
      </c>
      <c r="G3895" s="47">
        <v>60</v>
      </c>
      <c r="H3895" s="33">
        <v>0</v>
      </c>
      <c r="I3895" s="31" t="s">
        <v>5384</v>
      </c>
      <c r="J3895" s="31" t="s">
        <v>5385</v>
      </c>
      <c r="K3895" s="31" t="s">
        <v>5164</v>
      </c>
      <c r="L3895" s="31" t="s">
        <v>5165</v>
      </c>
      <c r="M3895" s="31" t="s">
        <v>5166</v>
      </c>
      <c r="N3895" s="31"/>
      <c r="O3895" s="31" t="s">
        <v>14125</v>
      </c>
      <c r="P3895" s="31" t="s">
        <v>14121</v>
      </c>
      <c r="Q3895" s="31" t="s">
        <v>5168</v>
      </c>
    </row>
    <row r="3896" spans="1:17" hidden="1" x14ac:dyDescent="0.2">
      <c r="A3896" s="31" t="s">
        <v>16519</v>
      </c>
      <c r="B3896" s="31" t="s">
        <v>14356</v>
      </c>
      <c r="C3896" s="31" t="s">
        <v>16520</v>
      </c>
      <c r="D3896" s="31"/>
      <c r="E3896" s="31" t="s">
        <v>14123</v>
      </c>
      <c r="F3896" s="31" t="s">
        <v>3948</v>
      </c>
      <c r="G3896" s="47">
        <v>60</v>
      </c>
      <c r="H3896" s="33">
        <v>0</v>
      </c>
      <c r="I3896" s="31" t="s">
        <v>5179</v>
      </c>
      <c r="J3896" s="31" t="s">
        <v>5180</v>
      </c>
      <c r="K3896" s="31" t="s">
        <v>5164</v>
      </c>
      <c r="L3896" s="31" t="s">
        <v>5165</v>
      </c>
      <c r="M3896" s="31" t="s">
        <v>5361</v>
      </c>
      <c r="N3896" s="31" t="s">
        <v>16521</v>
      </c>
      <c r="O3896" s="31" t="s">
        <v>14125</v>
      </c>
      <c r="P3896" s="31" t="s">
        <v>14121</v>
      </c>
      <c r="Q3896" s="31" t="s">
        <v>5168</v>
      </c>
    </row>
    <row r="3897" spans="1:17" hidden="1" x14ac:dyDescent="0.2">
      <c r="A3897" s="31" t="s">
        <v>16522</v>
      </c>
      <c r="B3897" s="31" t="s">
        <v>14356</v>
      </c>
      <c r="C3897" s="31" t="s">
        <v>16523</v>
      </c>
      <c r="D3897" s="31"/>
      <c r="E3897" s="31" t="s">
        <v>14123</v>
      </c>
      <c r="F3897" s="31" t="s">
        <v>3948</v>
      </c>
      <c r="G3897" s="47">
        <v>60</v>
      </c>
      <c r="H3897" s="33">
        <v>0</v>
      </c>
      <c r="I3897" s="31" t="s">
        <v>5212</v>
      </c>
      <c r="J3897" s="31" t="s">
        <v>5213</v>
      </c>
      <c r="K3897" s="31" t="s">
        <v>5164</v>
      </c>
      <c r="L3897" s="31" t="s">
        <v>5165</v>
      </c>
      <c r="M3897" s="31" t="s">
        <v>5214</v>
      </c>
      <c r="N3897" s="31"/>
      <c r="O3897" s="31" t="s">
        <v>14125</v>
      </c>
      <c r="P3897" s="31" t="s">
        <v>14121</v>
      </c>
      <c r="Q3897" s="31" t="s">
        <v>5168</v>
      </c>
    </row>
    <row r="3898" spans="1:17" hidden="1" x14ac:dyDescent="0.2">
      <c r="A3898" s="31" t="s">
        <v>16524</v>
      </c>
      <c r="B3898" s="31" t="s">
        <v>14356</v>
      </c>
      <c r="C3898" s="31" t="s">
        <v>16525</v>
      </c>
      <c r="D3898" s="31"/>
      <c r="E3898" s="31" t="s">
        <v>14123</v>
      </c>
      <c r="F3898" s="31" t="s">
        <v>3948</v>
      </c>
      <c r="G3898" s="47">
        <v>60</v>
      </c>
      <c r="H3898" s="33">
        <v>0</v>
      </c>
      <c r="I3898" s="31" t="s">
        <v>5218</v>
      </c>
      <c r="J3898" s="31" t="s">
        <v>5219</v>
      </c>
      <c r="K3898" s="31" t="s">
        <v>5164</v>
      </c>
      <c r="L3898" s="31" t="s">
        <v>5165</v>
      </c>
      <c r="M3898" s="31" t="s">
        <v>5320</v>
      </c>
      <c r="N3898" s="31"/>
      <c r="O3898" s="31" t="s">
        <v>14125</v>
      </c>
      <c r="P3898" s="31" t="s">
        <v>14121</v>
      </c>
      <c r="Q3898" s="31" t="s">
        <v>5168</v>
      </c>
    </row>
    <row r="3899" spans="1:17" hidden="1" x14ac:dyDescent="0.2">
      <c r="A3899" s="31" t="s">
        <v>16526</v>
      </c>
      <c r="B3899" s="31" t="s">
        <v>14916</v>
      </c>
      <c r="C3899" s="31" t="s">
        <v>16527</v>
      </c>
      <c r="D3899" s="31"/>
      <c r="E3899" s="31" t="s">
        <v>14123</v>
      </c>
      <c r="F3899" s="31" t="s">
        <v>3948</v>
      </c>
      <c r="G3899" s="47">
        <v>60</v>
      </c>
      <c r="H3899" s="33">
        <v>0</v>
      </c>
      <c r="I3899" s="31" t="s">
        <v>5179</v>
      </c>
      <c r="J3899" s="31" t="s">
        <v>5180</v>
      </c>
      <c r="K3899" s="31" t="s">
        <v>5164</v>
      </c>
      <c r="L3899" s="31" t="s">
        <v>5165</v>
      </c>
      <c r="M3899" s="31" t="s">
        <v>5379</v>
      </c>
      <c r="N3899" s="31" t="s">
        <v>9717</v>
      </c>
      <c r="O3899" s="31" t="s">
        <v>14125</v>
      </c>
      <c r="P3899" s="31" t="s">
        <v>14121</v>
      </c>
      <c r="Q3899" s="31" t="s">
        <v>5168</v>
      </c>
    </row>
    <row r="3900" spans="1:17" hidden="1" x14ac:dyDescent="0.2">
      <c r="A3900" s="31" t="s">
        <v>16528</v>
      </c>
      <c r="B3900" s="31" t="s">
        <v>14356</v>
      </c>
      <c r="C3900" s="31" t="s">
        <v>16529</v>
      </c>
      <c r="D3900" s="31"/>
      <c r="E3900" s="31" t="s">
        <v>14123</v>
      </c>
      <c r="F3900" s="31" t="s">
        <v>3948</v>
      </c>
      <c r="G3900" s="47">
        <v>60</v>
      </c>
      <c r="H3900" s="33">
        <v>0</v>
      </c>
      <c r="I3900" s="31" t="s">
        <v>5252</v>
      </c>
      <c r="J3900" s="31" t="s">
        <v>5253</v>
      </c>
      <c r="K3900" s="31" t="s">
        <v>5164</v>
      </c>
      <c r="L3900" s="31" t="s">
        <v>5165</v>
      </c>
      <c r="M3900" s="31" t="s">
        <v>5254</v>
      </c>
      <c r="N3900" s="31"/>
      <c r="O3900" s="31" t="s">
        <v>14125</v>
      </c>
      <c r="P3900" s="31" t="s">
        <v>14121</v>
      </c>
      <c r="Q3900" s="31" t="s">
        <v>5168</v>
      </c>
    </row>
    <row r="3901" spans="1:17" hidden="1" x14ac:dyDescent="0.2">
      <c r="A3901" s="31" t="s">
        <v>16530</v>
      </c>
      <c r="B3901" s="31" t="s">
        <v>14362</v>
      </c>
      <c r="C3901" s="31" t="s">
        <v>16531</v>
      </c>
      <c r="D3901" s="31" t="s">
        <v>3948</v>
      </c>
      <c r="E3901" s="31" t="s">
        <v>14144</v>
      </c>
      <c r="F3901" s="31"/>
      <c r="G3901" s="47">
        <v>60</v>
      </c>
      <c r="H3901" s="33">
        <v>0</v>
      </c>
      <c r="I3901" s="31" t="s">
        <v>9470</v>
      </c>
      <c r="J3901" s="31" t="s">
        <v>9471</v>
      </c>
      <c r="K3901" s="31" t="s">
        <v>5164</v>
      </c>
      <c r="L3901" s="31" t="s">
        <v>5278</v>
      </c>
      <c r="M3901" s="31" t="s">
        <v>6466</v>
      </c>
      <c r="N3901" s="31"/>
      <c r="O3901" s="31" t="s">
        <v>14125</v>
      </c>
      <c r="P3901" s="31" t="s">
        <v>14121</v>
      </c>
      <c r="Q3901" s="31" t="s">
        <v>8608</v>
      </c>
    </row>
    <row r="3902" spans="1:17" hidden="1" x14ac:dyDescent="0.2">
      <c r="A3902" s="31" t="s">
        <v>16532</v>
      </c>
      <c r="B3902" s="31" t="s">
        <v>14362</v>
      </c>
      <c r="C3902" s="31" t="s">
        <v>16533</v>
      </c>
      <c r="D3902" s="31" t="s">
        <v>3948</v>
      </c>
      <c r="E3902" s="31" t="s">
        <v>14144</v>
      </c>
      <c r="F3902" s="31"/>
      <c r="G3902" s="47">
        <v>60</v>
      </c>
      <c r="H3902" s="33">
        <v>0</v>
      </c>
      <c r="I3902" s="31" t="s">
        <v>5276</v>
      </c>
      <c r="J3902" s="31" t="s">
        <v>5277</v>
      </c>
      <c r="K3902" s="31" t="s">
        <v>5164</v>
      </c>
      <c r="L3902" s="31" t="s">
        <v>5278</v>
      </c>
      <c r="M3902" s="31" t="s">
        <v>5609</v>
      </c>
      <c r="N3902" s="31"/>
      <c r="O3902" s="31" t="s">
        <v>14125</v>
      </c>
      <c r="P3902" s="31" t="s">
        <v>14121</v>
      </c>
      <c r="Q3902" s="31" t="s">
        <v>8608</v>
      </c>
    </row>
    <row r="3903" spans="1:17" hidden="1" x14ac:dyDescent="0.2">
      <c r="A3903" s="31" t="s">
        <v>16534</v>
      </c>
      <c r="B3903" s="31" t="s">
        <v>14362</v>
      </c>
      <c r="C3903" s="31" t="s">
        <v>16535</v>
      </c>
      <c r="D3903" s="31" t="s">
        <v>3948</v>
      </c>
      <c r="E3903" s="31" t="s">
        <v>14144</v>
      </c>
      <c r="F3903" s="31"/>
      <c r="G3903" s="47">
        <v>60</v>
      </c>
      <c r="H3903" s="33">
        <v>0</v>
      </c>
      <c r="I3903" s="31" t="s">
        <v>5276</v>
      </c>
      <c r="J3903" s="31" t="s">
        <v>5277</v>
      </c>
      <c r="K3903" s="31" t="s">
        <v>5164</v>
      </c>
      <c r="L3903" s="31" t="s">
        <v>5278</v>
      </c>
      <c r="M3903" s="31" t="s">
        <v>5616</v>
      </c>
      <c r="N3903" s="31"/>
      <c r="O3903" s="31" t="s">
        <v>14125</v>
      </c>
      <c r="P3903" s="31" t="s">
        <v>14121</v>
      </c>
      <c r="Q3903" s="31" t="s">
        <v>8608</v>
      </c>
    </row>
    <row r="3904" spans="1:17" hidden="1" x14ac:dyDescent="0.2">
      <c r="A3904" s="31" t="s">
        <v>16536</v>
      </c>
      <c r="B3904" s="31" t="s">
        <v>14356</v>
      </c>
      <c r="C3904" s="31" t="s">
        <v>16537</v>
      </c>
      <c r="D3904" s="31"/>
      <c r="E3904" s="31" t="s">
        <v>14123</v>
      </c>
      <c r="F3904" s="31" t="s">
        <v>3948</v>
      </c>
      <c r="G3904" s="47">
        <v>60</v>
      </c>
      <c r="H3904" s="33">
        <v>0</v>
      </c>
      <c r="I3904" s="31" t="s">
        <v>5252</v>
      </c>
      <c r="J3904" s="31" t="s">
        <v>5253</v>
      </c>
      <c r="K3904" s="31" t="s">
        <v>5164</v>
      </c>
      <c r="L3904" s="31" t="s">
        <v>5165</v>
      </c>
      <c r="M3904" s="31" t="s">
        <v>5569</v>
      </c>
      <c r="N3904" s="31"/>
      <c r="O3904" s="31" t="s">
        <v>14125</v>
      </c>
      <c r="P3904" s="31" t="s">
        <v>14121</v>
      </c>
      <c r="Q3904" s="31" t="s">
        <v>5168</v>
      </c>
    </row>
    <row r="3905" spans="1:17" hidden="1" x14ac:dyDescent="0.2">
      <c r="A3905" s="31" t="s">
        <v>16538</v>
      </c>
      <c r="B3905" s="31" t="s">
        <v>14356</v>
      </c>
      <c r="C3905" s="31" t="s">
        <v>16539</v>
      </c>
      <c r="D3905" s="31"/>
      <c r="E3905" s="31" t="s">
        <v>14123</v>
      </c>
      <c r="F3905" s="31" t="s">
        <v>3948</v>
      </c>
      <c r="G3905" s="47">
        <v>60</v>
      </c>
      <c r="H3905" s="33">
        <v>0</v>
      </c>
      <c r="I3905" s="31" t="s">
        <v>5252</v>
      </c>
      <c r="J3905" s="31" t="s">
        <v>5253</v>
      </c>
      <c r="K3905" s="31" t="s">
        <v>5164</v>
      </c>
      <c r="L3905" s="31" t="s">
        <v>5165</v>
      </c>
      <c r="M3905" s="31" t="s">
        <v>5569</v>
      </c>
      <c r="N3905" s="31"/>
      <c r="O3905" s="31" t="s">
        <v>14125</v>
      </c>
      <c r="P3905" s="31" t="s">
        <v>14121</v>
      </c>
      <c r="Q3905" s="31" t="s">
        <v>5168</v>
      </c>
    </row>
    <row r="3906" spans="1:17" hidden="1" x14ac:dyDescent="0.2">
      <c r="A3906" s="31" t="s">
        <v>16540</v>
      </c>
      <c r="B3906" s="31" t="s">
        <v>14362</v>
      </c>
      <c r="C3906" s="31" t="s">
        <v>16541</v>
      </c>
      <c r="D3906" s="31" t="s">
        <v>3948</v>
      </c>
      <c r="E3906" s="31" t="s">
        <v>14144</v>
      </c>
      <c r="F3906" s="31"/>
      <c r="G3906" s="47">
        <v>60</v>
      </c>
      <c r="H3906" s="33">
        <v>0</v>
      </c>
      <c r="I3906" s="31" t="s">
        <v>9470</v>
      </c>
      <c r="J3906" s="31" t="s">
        <v>9471</v>
      </c>
      <c r="K3906" s="31" t="s">
        <v>5164</v>
      </c>
      <c r="L3906" s="31" t="s">
        <v>5278</v>
      </c>
      <c r="M3906" s="31" t="s">
        <v>5687</v>
      </c>
      <c r="N3906" s="31"/>
      <c r="O3906" s="31" t="s">
        <v>14125</v>
      </c>
      <c r="P3906" s="31" t="s">
        <v>14121</v>
      </c>
      <c r="Q3906" s="31" t="s">
        <v>8608</v>
      </c>
    </row>
    <row r="3907" spans="1:17" hidden="1" x14ac:dyDescent="0.2">
      <c r="A3907" s="31" t="s">
        <v>16542</v>
      </c>
      <c r="B3907" s="31" t="s">
        <v>14362</v>
      </c>
      <c r="C3907" s="31" t="s">
        <v>16543</v>
      </c>
      <c r="D3907" s="31" t="s">
        <v>3948</v>
      </c>
      <c r="E3907" s="31" t="s">
        <v>14144</v>
      </c>
      <c r="F3907" s="31"/>
      <c r="G3907" s="47">
        <v>60</v>
      </c>
      <c r="H3907" s="33">
        <v>0</v>
      </c>
      <c r="I3907" s="31" t="s">
        <v>5288</v>
      </c>
      <c r="J3907" s="31" t="s">
        <v>5289</v>
      </c>
      <c r="K3907" s="31" t="s">
        <v>5164</v>
      </c>
      <c r="L3907" s="31" t="s">
        <v>5278</v>
      </c>
      <c r="M3907" s="31" t="s">
        <v>5673</v>
      </c>
      <c r="N3907" s="31"/>
      <c r="O3907" s="31" t="s">
        <v>14125</v>
      </c>
      <c r="P3907" s="31" t="s">
        <v>14121</v>
      </c>
      <c r="Q3907" s="31" t="s">
        <v>8608</v>
      </c>
    </row>
    <row r="3908" spans="1:17" hidden="1" x14ac:dyDescent="0.2">
      <c r="A3908" s="31" t="s">
        <v>16544</v>
      </c>
      <c r="B3908" s="31" t="s">
        <v>14356</v>
      </c>
      <c r="C3908" s="31" t="s">
        <v>16545</v>
      </c>
      <c r="D3908" s="31"/>
      <c r="E3908" s="31" t="s">
        <v>14123</v>
      </c>
      <c r="F3908" s="31" t="s">
        <v>3948</v>
      </c>
      <c r="G3908" s="47">
        <v>60</v>
      </c>
      <c r="H3908" s="33">
        <v>0</v>
      </c>
      <c r="I3908" s="31" t="s">
        <v>5212</v>
      </c>
      <c r="J3908" s="31" t="s">
        <v>5213</v>
      </c>
      <c r="K3908" s="31" t="s">
        <v>5164</v>
      </c>
      <c r="L3908" s="31" t="s">
        <v>5165</v>
      </c>
      <c r="M3908" s="31" t="s">
        <v>5379</v>
      </c>
      <c r="N3908" s="31" t="s">
        <v>7598</v>
      </c>
      <c r="O3908" s="31" t="s">
        <v>14125</v>
      </c>
      <c r="P3908" s="31" t="s">
        <v>14121</v>
      </c>
      <c r="Q3908" s="31" t="s">
        <v>5168</v>
      </c>
    </row>
    <row r="3909" spans="1:17" hidden="1" x14ac:dyDescent="0.2">
      <c r="A3909" s="31" t="s">
        <v>16546</v>
      </c>
      <c r="B3909" s="31" t="s">
        <v>14362</v>
      </c>
      <c r="C3909" s="31" t="s">
        <v>16547</v>
      </c>
      <c r="D3909" s="31" t="s">
        <v>3948</v>
      </c>
      <c r="E3909" s="31" t="s">
        <v>14144</v>
      </c>
      <c r="F3909" s="31"/>
      <c r="G3909" s="47">
        <v>60</v>
      </c>
      <c r="H3909" s="33">
        <v>0</v>
      </c>
      <c r="I3909" s="31" t="s">
        <v>5276</v>
      </c>
      <c r="J3909" s="31" t="s">
        <v>5277</v>
      </c>
      <c r="K3909" s="31" t="s">
        <v>5164</v>
      </c>
      <c r="L3909" s="31" t="s">
        <v>5278</v>
      </c>
      <c r="M3909" s="31" t="s">
        <v>5354</v>
      </c>
      <c r="N3909" s="31"/>
      <c r="O3909" s="31" t="s">
        <v>14125</v>
      </c>
      <c r="P3909" s="31" t="s">
        <v>14121</v>
      </c>
      <c r="Q3909" s="31" t="s">
        <v>8608</v>
      </c>
    </row>
    <row r="3910" spans="1:17" hidden="1" x14ac:dyDescent="0.2">
      <c r="A3910" s="31" t="s">
        <v>16548</v>
      </c>
      <c r="B3910" s="31" t="s">
        <v>14362</v>
      </c>
      <c r="C3910" s="31" t="s">
        <v>16549</v>
      </c>
      <c r="D3910" s="31" t="s">
        <v>3948</v>
      </c>
      <c r="E3910" s="31" t="s">
        <v>14144</v>
      </c>
      <c r="F3910" s="31"/>
      <c r="G3910" s="47">
        <v>60</v>
      </c>
      <c r="H3910" s="33">
        <v>0</v>
      </c>
      <c r="I3910" s="31" t="s">
        <v>5276</v>
      </c>
      <c r="J3910" s="31" t="s">
        <v>5277</v>
      </c>
      <c r="K3910" s="31" t="s">
        <v>5164</v>
      </c>
      <c r="L3910" s="31" t="s">
        <v>5278</v>
      </c>
      <c r="M3910" s="31" t="s">
        <v>5701</v>
      </c>
      <c r="N3910" s="31"/>
      <c r="O3910" s="31" t="s">
        <v>14125</v>
      </c>
      <c r="P3910" s="31" t="s">
        <v>14121</v>
      </c>
      <c r="Q3910" s="31" t="s">
        <v>8608</v>
      </c>
    </row>
    <row r="3911" spans="1:17" hidden="1" x14ac:dyDescent="0.2">
      <c r="A3911" s="31" t="s">
        <v>16550</v>
      </c>
      <c r="B3911" s="31" t="s">
        <v>14356</v>
      </c>
      <c r="C3911" s="31" t="s">
        <v>16551</v>
      </c>
      <c r="D3911" s="31"/>
      <c r="E3911" s="31" t="s">
        <v>14123</v>
      </c>
      <c r="F3911" s="31" t="s">
        <v>3948</v>
      </c>
      <c r="G3911" s="47">
        <v>60</v>
      </c>
      <c r="H3911" s="33">
        <v>0</v>
      </c>
      <c r="I3911" s="31" t="s">
        <v>5384</v>
      </c>
      <c r="J3911" s="31" t="s">
        <v>5385</v>
      </c>
      <c r="K3911" s="31" t="s">
        <v>5164</v>
      </c>
      <c r="L3911" s="31" t="s">
        <v>5165</v>
      </c>
      <c r="M3911" s="31" t="s">
        <v>5569</v>
      </c>
      <c r="N3911" s="31"/>
      <c r="O3911" s="31" t="s">
        <v>14125</v>
      </c>
      <c r="P3911" s="31" t="s">
        <v>14121</v>
      </c>
      <c r="Q3911" s="31" t="s">
        <v>5168</v>
      </c>
    </row>
    <row r="3912" spans="1:17" hidden="1" x14ac:dyDescent="0.2">
      <c r="A3912" s="31" t="s">
        <v>16552</v>
      </c>
      <c r="B3912" s="31" t="s">
        <v>14356</v>
      </c>
      <c r="C3912" s="31" t="s">
        <v>16553</v>
      </c>
      <c r="D3912" s="31"/>
      <c r="E3912" s="31" t="s">
        <v>14123</v>
      </c>
      <c r="F3912" s="31" t="s">
        <v>3948</v>
      </c>
      <c r="G3912" s="47">
        <v>60</v>
      </c>
      <c r="H3912" s="33">
        <v>0</v>
      </c>
      <c r="I3912" s="31" t="s">
        <v>5179</v>
      </c>
      <c r="J3912" s="31" t="s">
        <v>5180</v>
      </c>
      <c r="K3912" s="31" t="s">
        <v>5164</v>
      </c>
      <c r="L3912" s="31" t="s">
        <v>5165</v>
      </c>
      <c r="M3912" s="31" t="s">
        <v>5361</v>
      </c>
      <c r="N3912" s="31" t="s">
        <v>7481</v>
      </c>
      <c r="O3912" s="31" t="s">
        <v>14125</v>
      </c>
      <c r="P3912" s="31" t="s">
        <v>14121</v>
      </c>
      <c r="Q3912" s="31" t="s">
        <v>5168</v>
      </c>
    </row>
    <row r="3913" spans="1:17" hidden="1" x14ac:dyDescent="0.2">
      <c r="A3913" s="31" t="s">
        <v>16554</v>
      </c>
      <c r="B3913" s="31" t="s">
        <v>14356</v>
      </c>
      <c r="C3913" s="31" t="s">
        <v>16555</v>
      </c>
      <c r="D3913" s="31"/>
      <c r="E3913" s="31" t="s">
        <v>14123</v>
      </c>
      <c r="F3913" s="31" t="s">
        <v>3948</v>
      </c>
      <c r="G3913" s="47">
        <v>60</v>
      </c>
      <c r="H3913" s="33">
        <v>0</v>
      </c>
      <c r="I3913" s="31" t="s">
        <v>5218</v>
      </c>
      <c r="J3913" s="31" t="s">
        <v>5219</v>
      </c>
      <c r="K3913" s="31" t="s">
        <v>5164</v>
      </c>
      <c r="L3913" s="31" t="s">
        <v>5165</v>
      </c>
      <c r="M3913" s="31" t="s">
        <v>6869</v>
      </c>
      <c r="N3913" s="31"/>
      <c r="O3913" s="31" t="s">
        <v>14125</v>
      </c>
      <c r="P3913" s="31" t="s">
        <v>14121</v>
      </c>
      <c r="Q3913" s="31" t="s">
        <v>5168</v>
      </c>
    </row>
    <row r="3914" spans="1:17" hidden="1" x14ac:dyDescent="0.2">
      <c r="A3914" s="31" t="s">
        <v>16556</v>
      </c>
      <c r="B3914" s="31" t="s">
        <v>14362</v>
      </c>
      <c r="C3914" s="31" t="s">
        <v>16557</v>
      </c>
      <c r="D3914" s="31" t="s">
        <v>3948</v>
      </c>
      <c r="E3914" s="31" t="s">
        <v>14144</v>
      </c>
      <c r="F3914" s="31"/>
      <c r="G3914" s="47">
        <v>60</v>
      </c>
      <c r="H3914" s="33">
        <v>0</v>
      </c>
      <c r="I3914" s="31" t="s">
        <v>5276</v>
      </c>
      <c r="J3914" s="31" t="s">
        <v>5277</v>
      </c>
      <c r="K3914" s="31" t="s">
        <v>5164</v>
      </c>
      <c r="L3914" s="31" t="s">
        <v>5278</v>
      </c>
      <c r="M3914" s="31" t="s">
        <v>5774</v>
      </c>
      <c r="N3914" s="31"/>
      <c r="O3914" s="31" t="s">
        <v>14125</v>
      </c>
      <c r="P3914" s="31" t="s">
        <v>14121</v>
      </c>
      <c r="Q3914" s="31" t="s">
        <v>8608</v>
      </c>
    </row>
    <row r="3915" spans="1:17" hidden="1" x14ac:dyDescent="0.2">
      <c r="A3915" s="31" t="s">
        <v>16558</v>
      </c>
      <c r="B3915" s="31" t="s">
        <v>14362</v>
      </c>
      <c r="C3915" s="31" t="s">
        <v>16559</v>
      </c>
      <c r="D3915" s="31" t="s">
        <v>3948</v>
      </c>
      <c r="E3915" s="31" t="s">
        <v>14144</v>
      </c>
      <c r="F3915" s="31"/>
      <c r="G3915" s="47">
        <v>60</v>
      </c>
      <c r="H3915" s="33">
        <v>0</v>
      </c>
      <c r="I3915" s="31" t="s">
        <v>5276</v>
      </c>
      <c r="J3915" s="31" t="s">
        <v>5277</v>
      </c>
      <c r="K3915" s="31" t="s">
        <v>5164</v>
      </c>
      <c r="L3915" s="31" t="s">
        <v>5278</v>
      </c>
      <c r="M3915" s="31" t="s">
        <v>5701</v>
      </c>
      <c r="N3915" s="31"/>
      <c r="O3915" s="31" t="s">
        <v>14125</v>
      </c>
      <c r="P3915" s="31" t="s">
        <v>14121</v>
      </c>
      <c r="Q3915" s="31" t="s">
        <v>8608</v>
      </c>
    </row>
    <row r="3916" spans="1:17" hidden="1" x14ac:dyDescent="0.2">
      <c r="A3916" s="31" t="s">
        <v>16560</v>
      </c>
      <c r="B3916" s="31" t="s">
        <v>14356</v>
      </c>
      <c r="C3916" s="31" t="s">
        <v>16561</v>
      </c>
      <c r="D3916" s="31"/>
      <c r="E3916" s="31" t="s">
        <v>14123</v>
      </c>
      <c r="F3916" s="31" t="s">
        <v>3948</v>
      </c>
      <c r="G3916" s="47">
        <v>60</v>
      </c>
      <c r="H3916" s="33">
        <v>0</v>
      </c>
      <c r="I3916" s="31" t="s">
        <v>5218</v>
      </c>
      <c r="J3916" s="31" t="s">
        <v>5219</v>
      </c>
      <c r="K3916" s="31" t="s">
        <v>5164</v>
      </c>
      <c r="L3916" s="31" t="s">
        <v>5165</v>
      </c>
      <c r="M3916" s="31" t="s">
        <v>6869</v>
      </c>
      <c r="N3916" s="31"/>
      <c r="O3916" s="31" t="s">
        <v>14125</v>
      </c>
      <c r="P3916" s="31" t="s">
        <v>14121</v>
      </c>
      <c r="Q3916" s="31" t="s">
        <v>5168</v>
      </c>
    </row>
    <row r="3917" spans="1:17" hidden="1" x14ac:dyDescent="0.2">
      <c r="A3917" s="31" t="s">
        <v>16562</v>
      </c>
      <c r="B3917" s="31" t="s">
        <v>14362</v>
      </c>
      <c r="C3917" s="31" t="s">
        <v>16563</v>
      </c>
      <c r="D3917" s="31" t="s">
        <v>3948</v>
      </c>
      <c r="E3917" s="31" t="s">
        <v>14144</v>
      </c>
      <c r="F3917" s="31"/>
      <c r="G3917" s="47">
        <v>60</v>
      </c>
      <c r="H3917" s="33">
        <v>0</v>
      </c>
      <c r="I3917" s="31" t="s">
        <v>5288</v>
      </c>
      <c r="J3917" s="31" t="s">
        <v>5289</v>
      </c>
      <c r="K3917" s="31" t="s">
        <v>5164</v>
      </c>
      <c r="L3917" s="31" t="s">
        <v>5278</v>
      </c>
      <c r="M3917" s="31" t="s">
        <v>5673</v>
      </c>
      <c r="N3917" s="31"/>
      <c r="O3917" s="31" t="s">
        <v>14125</v>
      </c>
      <c r="P3917" s="31" t="s">
        <v>14121</v>
      </c>
      <c r="Q3917" s="31" t="s">
        <v>8608</v>
      </c>
    </row>
    <row r="3918" spans="1:17" hidden="1" x14ac:dyDescent="0.2">
      <c r="A3918" s="31" t="s">
        <v>16564</v>
      </c>
      <c r="B3918" s="31" t="s">
        <v>14359</v>
      </c>
      <c r="C3918" s="31" t="s">
        <v>16565</v>
      </c>
      <c r="D3918" s="31" t="s">
        <v>3948</v>
      </c>
      <c r="E3918" s="31" t="s">
        <v>14144</v>
      </c>
      <c r="F3918" s="31"/>
      <c r="G3918" s="47">
        <v>60</v>
      </c>
      <c r="H3918" s="33">
        <v>0</v>
      </c>
      <c r="I3918" s="31" t="s">
        <v>5288</v>
      </c>
      <c r="J3918" s="31" t="s">
        <v>5289</v>
      </c>
      <c r="K3918" s="31" t="s">
        <v>5164</v>
      </c>
      <c r="L3918" s="31" t="s">
        <v>5278</v>
      </c>
      <c r="M3918" s="31" t="s">
        <v>5754</v>
      </c>
      <c r="N3918" s="31"/>
      <c r="O3918" s="31" t="s">
        <v>14125</v>
      </c>
      <c r="P3918" s="31" t="s">
        <v>14121</v>
      </c>
      <c r="Q3918" s="31" t="s">
        <v>8608</v>
      </c>
    </row>
    <row r="3919" spans="1:17" hidden="1" x14ac:dyDescent="0.2">
      <c r="A3919" s="31" t="s">
        <v>16566</v>
      </c>
      <c r="B3919" s="31" t="s">
        <v>14362</v>
      </c>
      <c r="C3919" s="31" t="s">
        <v>16567</v>
      </c>
      <c r="D3919" s="31" t="s">
        <v>3948</v>
      </c>
      <c r="E3919" s="31" t="s">
        <v>14144</v>
      </c>
      <c r="F3919" s="31"/>
      <c r="G3919" s="47">
        <v>60</v>
      </c>
      <c r="H3919" s="33">
        <v>0</v>
      </c>
      <c r="I3919" s="31" t="s">
        <v>5276</v>
      </c>
      <c r="J3919" s="31" t="s">
        <v>5277</v>
      </c>
      <c r="K3919" s="31" t="s">
        <v>5164</v>
      </c>
      <c r="L3919" s="31" t="s">
        <v>5278</v>
      </c>
      <c r="M3919" s="31" t="s">
        <v>5354</v>
      </c>
      <c r="N3919" s="31"/>
      <c r="O3919" s="31" t="s">
        <v>14125</v>
      </c>
      <c r="P3919" s="31" t="s">
        <v>14121</v>
      </c>
      <c r="Q3919" s="31" t="s">
        <v>8608</v>
      </c>
    </row>
    <row r="3920" spans="1:17" hidden="1" x14ac:dyDescent="0.2">
      <c r="A3920" s="31" t="s">
        <v>16568</v>
      </c>
      <c r="B3920" s="31" t="s">
        <v>14359</v>
      </c>
      <c r="C3920" s="31" t="s">
        <v>16569</v>
      </c>
      <c r="D3920" s="31" t="s">
        <v>3948</v>
      </c>
      <c r="E3920" s="31" t="s">
        <v>14144</v>
      </c>
      <c r="F3920" s="31"/>
      <c r="G3920" s="47">
        <v>60</v>
      </c>
      <c r="H3920" s="33">
        <v>0</v>
      </c>
      <c r="I3920" s="31" t="s">
        <v>5288</v>
      </c>
      <c r="J3920" s="31" t="s">
        <v>5289</v>
      </c>
      <c r="K3920" s="31" t="s">
        <v>5164</v>
      </c>
      <c r="L3920" s="31" t="s">
        <v>5278</v>
      </c>
      <c r="M3920" s="31" t="s">
        <v>5663</v>
      </c>
      <c r="N3920" s="31"/>
      <c r="O3920" s="31" t="s">
        <v>14125</v>
      </c>
      <c r="P3920" s="31" t="s">
        <v>14121</v>
      </c>
      <c r="Q3920" s="31" t="s">
        <v>8608</v>
      </c>
    </row>
    <row r="3921" spans="1:17" hidden="1" x14ac:dyDescent="0.2">
      <c r="A3921" s="31" t="s">
        <v>16570</v>
      </c>
      <c r="B3921" s="31" t="s">
        <v>14362</v>
      </c>
      <c r="C3921" s="31" t="s">
        <v>16571</v>
      </c>
      <c r="D3921" s="31" t="s">
        <v>3948</v>
      </c>
      <c r="E3921" s="31" t="s">
        <v>14144</v>
      </c>
      <c r="F3921" s="31"/>
      <c r="G3921" s="47">
        <v>60</v>
      </c>
      <c r="H3921" s="33">
        <v>0</v>
      </c>
      <c r="I3921" s="31" t="s">
        <v>5276</v>
      </c>
      <c r="J3921" s="31" t="s">
        <v>5277</v>
      </c>
      <c r="K3921" s="31" t="s">
        <v>5164</v>
      </c>
      <c r="L3921" s="31" t="s">
        <v>5278</v>
      </c>
      <c r="M3921" s="31" t="s">
        <v>5354</v>
      </c>
      <c r="N3921" s="31"/>
      <c r="O3921" s="31" t="s">
        <v>14125</v>
      </c>
      <c r="P3921" s="31" t="s">
        <v>14121</v>
      </c>
      <c r="Q3921" s="31" t="s">
        <v>8608</v>
      </c>
    </row>
    <row r="3922" spans="1:17" hidden="1" x14ac:dyDescent="0.2">
      <c r="A3922" s="31" t="s">
        <v>16572</v>
      </c>
      <c r="B3922" s="31" t="s">
        <v>14356</v>
      </c>
      <c r="C3922" s="31" t="s">
        <v>16573</v>
      </c>
      <c r="D3922" s="31"/>
      <c r="E3922" s="31" t="s">
        <v>14123</v>
      </c>
      <c r="F3922" s="31" t="s">
        <v>3948</v>
      </c>
      <c r="G3922" s="47">
        <v>60</v>
      </c>
      <c r="H3922" s="33">
        <v>0</v>
      </c>
      <c r="I3922" s="31" t="s">
        <v>5172</v>
      </c>
      <c r="J3922" s="31" t="s">
        <v>5173</v>
      </c>
      <c r="K3922" s="31" t="s">
        <v>5164</v>
      </c>
      <c r="L3922" s="31" t="s">
        <v>5165</v>
      </c>
      <c r="M3922" s="31" t="s">
        <v>5224</v>
      </c>
      <c r="N3922" s="31"/>
      <c r="O3922" s="31" t="s">
        <v>14125</v>
      </c>
      <c r="P3922" s="31" t="s">
        <v>14121</v>
      </c>
      <c r="Q3922" s="31" t="s">
        <v>5168</v>
      </c>
    </row>
    <row r="3923" spans="1:17" hidden="1" x14ac:dyDescent="0.2">
      <c r="A3923" s="31" t="s">
        <v>16574</v>
      </c>
      <c r="B3923" s="31" t="s">
        <v>14356</v>
      </c>
      <c r="C3923" s="31" t="s">
        <v>16575</v>
      </c>
      <c r="D3923" s="31"/>
      <c r="E3923" s="31" t="s">
        <v>14123</v>
      </c>
      <c r="F3923" s="31" t="s">
        <v>3948</v>
      </c>
      <c r="G3923" s="47">
        <v>60</v>
      </c>
      <c r="H3923" s="33">
        <v>0</v>
      </c>
      <c r="I3923" s="31" t="s">
        <v>5212</v>
      </c>
      <c r="J3923" s="31" t="s">
        <v>5213</v>
      </c>
      <c r="K3923" s="31" t="s">
        <v>5164</v>
      </c>
      <c r="L3923" s="31" t="s">
        <v>5165</v>
      </c>
      <c r="M3923" s="31" t="s">
        <v>5361</v>
      </c>
      <c r="N3923" s="31" t="s">
        <v>7902</v>
      </c>
      <c r="O3923" s="31" t="s">
        <v>14125</v>
      </c>
      <c r="P3923" s="31" t="s">
        <v>14121</v>
      </c>
      <c r="Q3923" s="31" t="s">
        <v>5168</v>
      </c>
    </row>
    <row r="3924" spans="1:17" hidden="1" x14ac:dyDescent="0.2">
      <c r="A3924" s="31" t="s">
        <v>16576</v>
      </c>
      <c r="B3924" s="31" t="s">
        <v>14362</v>
      </c>
      <c r="C3924" s="31" t="s">
        <v>16577</v>
      </c>
      <c r="D3924" s="31" t="s">
        <v>3948</v>
      </c>
      <c r="E3924" s="31" t="s">
        <v>14144</v>
      </c>
      <c r="F3924" s="31"/>
      <c r="G3924" s="47">
        <v>60</v>
      </c>
      <c r="H3924" s="33">
        <v>0</v>
      </c>
      <c r="I3924" s="31" t="s">
        <v>5276</v>
      </c>
      <c r="J3924" s="31" t="s">
        <v>5277</v>
      </c>
      <c r="K3924" s="31" t="s">
        <v>5164</v>
      </c>
      <c r="L3924" s="31" t="s">
        <v>5278</v>
      </c>
      <c r="M3924" s="31" t="s">
        <v>5354</v>
      </c>
      <c r="N3924" s="31"/>
      <c r="O3924" s="31" t="s">
        <v>14125</v>
      </c>
      <c r="P3924" s="31" t="s">
        <v>14121</v>
      </c>
      <c r="Q3924" s="31" t="s">
        <v>8608</v>
      </c>
    </row>
    <row r="3925" spans="1:17" hidden="1" x14ac:dyDescent="0.2">
      <c r="A3925" s="31" t="s">
        <v>16578</v>
      </c>
      <c r="B3925" s="31" t="s">
        <v>14356</v>
      </c>
      <c r="C3925" s="31" t="s">
        <v>16579</v>
      </c>
      <c r="D3925" s="31"/>
      <c r="E3925" s="31" t="s">
        <v>14123</v>
      </c>
      <c r="F3925" s="31" t="s">
        <v>3948</v>
      </c>
      <c r="G3925" s="47">
        <v>60</v>
      </c>
      <c r="H3925" s="33">
        <v>0</v>
      </c>
      <c r="I3925" s="31" t="s">
        <v>5179</v>
      </c>
      <c r="J3925" s="31" t="s">
        <v>5180</v>
      </c>
      <c r="K3925" s="31" t="s">
        <v>5164</v>
      </c>
      <c r="L3925" s="31" t="s">
        <v>5165</v>
      </c>
      <c r="M3925" s="31" t="s">
        <v>5305</v>
      </c>
      <c r="N3925" s="31"/>
      <c r="O3925" s="31" t="s">
        <v>14125</v>
      </c>
      <c r="P3925" s="31" t="s">
        <v>14121</v>
      </c>
      <c r="Q3925" s="31" t="s">
        <v>5168</v>
      </c>
    </row>
    <row r="3926" spans="1:17" hidden="1" x14ac:dyDescent="0.2">
      <c r="A3926" s="31" t="s">
        <v>16580</v>
      </c>
      <c r="B3926" s="31" t="s">
        <v>14356</v>
      </c>
      <c r="C3926" s="31" t="s">
        <v>16581</v>
      </c>
      <c r="D3926" s="31"/>
      <c r="E3926" s="31" t="s">
        <v>14123</v>
      </c>
      <c r="F3926" s="31" t="s">
        <v>3948</v>
      </c>
      <c r="G3926" s="47">
        <v>60</v>
      </c>
      <c r="H3926" s="33">
        <v>0</v>
      </c>
      <c r="I3926" s="31" t="s">
        <v>5252</v>
      </c>
      <c r="J3926" s="31" t="s">
        <v>5253</v>
      </c>
      <c r="K3926" s="31" t="s">
        <v>5164</v>
      </c>
      <c r="L3926" s="31" t="s">
        <v>5165</v>
      </c>
      <c r="M3926" s="31" t="s">
        <v>5569</v>
      </c>
      <c r="N3926" s="31"/>
      <c r="O3926" s="31" t="s">
        <v>14125</v>
      </c>
      <c r="P3926" s="31" t="s">
        <v>14121</v>
      </c>
      <c r="Q3926" s="31" t="s">
        <v>5168</v>
      </c>
    </row>
    <row r="3927" spans="1:17" hidden="1" x14ac:dyDescent="0.2">
      <c r="A3927" s="31" t="s">
        <v>16582</v>
      </c>
      <c r="B3927" s="31" t="s">
        <v>14356</v>
      </c>
      <c r="C3927" s="31" t="s">
        <v>16583</v>
      </c>
      <c r="D3927" s="31"/>
      <c r="E3927" s="31" t="s">
        <v>14123</v>
      </c>
      <c r="F3927" s="31" t="s">
        <v>3948</v>
      </c>
      <c r="G3927" s="47">
        <v>60</v>
      </c>
      <c r="H3927" s="33">
        <v>0</v>
      </c>
      <c r="I3927" s="31" t="s">
        <v>5172</v>
      </c>
      <c r="J3927" s="31" t="s">
        <v>5173</v>
      </c>
      <c r="K3927" s="31" t="s">
        <v>5164</v>
      </c>
      <c r="L3927" s="31" t="s">
        <v>5165</v>
      </c>
      <c r="M3927" s="31" t="s">
        <v>5258</v>
      </c>
      <c r="N3927" s="31"/>
      <c r="O3927" s="31" t="s">
        <v>14125</v>
      </c>
      <c r="P3927" s="31" t="s">
        <v>14121</v>
      </c>
      <c r="Q3927" s="31" t="s">
        <v>5168</v>
      </c>
    </row>
    <row r="3928" spans="1:17" hidden="1" x14ac:dyDescent="0.2">
      <c r="A3928" s="31" t="s">
        <v>16584</v>
      </c>
      <c r="B3928" s="31" t="s">
        <v>14362</v>
      </c>
      <c r="C3928" s="31" t="s">
        <v>16585</v>
      </c>
      <c r="D3928" s="31" t="s">
        <v>3948</v>
      </c>
      <c r="E3928" s="31" t="s">
        <v>14144</v>
      </c>
      <c r="F3928" s="31"/>
      <c r="G3928" s="47">
        <v>60</v>
      </c>
      <c r="H3928" s="33">
        <v>0</v>
      </c>
      <c r="I3928" s="31" t="s">
        <v>5276</v>
      </c>
      <c r="J3928" s="31" t="s">
        <v>5277</v>
      </c>
      <c r="K3928" s="31" t="s">
        <v>5164</v>
      </c>
      <c r="L3928" s="31" t="s">
        <v>5278</v>
      </c>
      <c r="M3928" s="31" t="s">
        <v>5774</v>
      </c>
      <c r="N3928" s="31"/>
      <c r="O3928" s="31" t="s">
        <v>14125</v>
      </c>
      <c r="P3928" s="31" t="s">
        <v>14121</v>
      </c>
      <c r="Q3928" s="31" t="s">
        <v>8608</v>
      </c>
    </row>
    <row r="3929" spans="1:17" hidden="1" x14ac:dyDescent="0.2">
      <c r="A3929" s="31" t="s">
        <v>16586</v>
      </c>
      <c r="B3929" s="31" t="s">
        <v>14356</v>
      </c>
      <c r="C3929" s="31" t="s">
        <v>16587</v>
      </c>
      <c r="D3929" s="31"/>
      <c r="E3929" s="31" t="s">
        <v>14123</v>
      </c>
      <c r="F3929" s="31" t="s">
        <v>3948</v>
      </c>
      <c r="G3929" s="47">
        <v>60</v>
      </c>
      <c r="H3929" s="33">
        <v>0</v>
      </c>
      <c r="I3929" s="31" t="s">
        <v>5172</v>
      </c>
      <c r="J3929" s="31" t="s">
        <v>5173</v>
      </c>
      <c r="K3929" s="31" t="s">
        <v>5164</v>
      </c>
      <c r="L3929" s="31" t="s">
        <v>5165</v>
      </c>
      <c r="M3929" s="31" t="s">
        <v>5812</v>
      </c>
      <c r="N3929" s="31"/>
      <c r="O3929" s="31" t="s">
        <v>14125</v>
      </c>
      <c r="P3929" s="31" t="s">
        <v>14121</v>
      </c>
      <c r="Q3929" s="31" t="s">
        <v>5168</v>
      </c>
    </row>
    <row r="3930" spans="1:17" hidden="1" x14ac:dyDescent="0.2">
      <c r="A3930" s="31" t="s">
        <v>16588</v>
      </c>
      <c r="B3930" s="31" t="s">
        <v>14362</v>
      </c>
      <c r="C3930" s="31" t="s">
        <v>16589</v>
      </c>
      <c r="D3930" s="31" t="s">
        <v>3948</v>
      </c>
      <c r="E3930" s="31" t="s">
        <v>14144</v>
      </c>
      <c r="F3930" s="31"/>
      <c r="G3930" s="47">
        <v>60</v>
      </c>
      <c r="H3930" s="33">
        <v>0</v>
      </c>
      <c r="I3930" s="31" t="s">
        <v>5288</v>
      </c>
      <c r="J3930" s="31" t="s">
        <v>5289</v>
      </c>
      <c r="K3930" s="31" t="s">
        <v>5164</v>
      </c>
      <c r="L3930" s="31" t="s">
        <v>5278</v>
      </c>
      <c r="M3930" s="31" t="s">
        <v>5290</v>
      </c>
      <c r="N3930" s="31"/>
      <c r="O3930" s="31" t="s">
        <v>14125</v>
      </c>
      <c r="P3930" s="31" t="s">
        <v>14121</v>
      </c>
      <c r="Q3930" s="31" t="s">
        <v>8608</v>
      </c>
    </row>
    <row r="3931" spans="1:17" hidden="1" x14ac:dyDescent="0.2">
      <c r="A3931" s="31" t="s">
        <v>16590</v>
      </c>
      <c r="B3931" s="31" t="s">
        <v>16591</v>
      </c>
      <c r="C3931" s="31" t="s">
        <v>16592</v>
      </c>
      <c r="D3931" s="31"/>
      <c r="E3931" s="31" t="s">
        <v>14354</v>
      </c>
      <c r="F3931" s="31"/>
      <c r="G3931" s="47">
        <v>60</v>
      </c>
      <c r="H3931" s="33">
        <v>0</v>
      </c>
      <c r="I3931" s="31" t="s">
        <v>5212</v>
      </c>
      <c r="J3931" s="31" t="s">
        <v>5213</v>
      </c>
      <c r="K3931" s="31" t="s">
        <v>5164</v>
      </c>
      <c r="L3931" s="31" t="s">
        <v>5238</v>
      </c>
      <c r="M3931" s="31" t="s">
        <v>5239</v>
      </c>
      <c r="N3931" s="31"/>
      <c r="O3931" s="31" t="s">
        <v>14125</v>
      </c>
      <c r="P3931" s="31" t="s">
        <v>14121</v>
      </c>
      <c r="Q3931" s="31" t="s">
        <v>5168</v>
      </c>
    </row>
    <row r="3932" spans="1:17" hidden="1" x14ac:dyDescent="0.2">
      <c r="A3932" s="31" t="s">
        <v>16593</v>
      </c>
      <c r="B3932" s="31" t="s">
        <v>14356</v>
      </c>
      <c r="C3932" s="31" t="s">
        <v>16594</v>
      </c>
      <c r="D3932" s="31"/>
      <c r="E3932" s="31" t="s">
        <v>14123</v>
      </c>
      <c r="F3932" s="31" t="s">
        <v>3948</v>
      </c>
      <c r="G3932" s="47">
        <v>60</v>
      </c>
      <c r="H3932" s="33">
        <v>0</v>
      </c>
      <c r="I3932" s="31" t="s">
        <v>5179</v>
      </c>
      <c r="J3932" s="31" t="s">
        <v>5180</v>
      </c>
      <c r="K3932" s="31" t="s">
        <v>5164</v>
      </c>
      <c r="L3932" s="31" t="s">
        <v>5165</v>
      </c>
      <c r="M3932" s="31" t="s">
        <v>5361</v>
      </c>
      <c r="N3932" s="31" t="s">
        <v>7481</v>
      </c>
      <c r="O3932" s="31" t="s">
        <v>14125</v>
      </c>
      <c r="P3932" s="31" t="s">
        <v>14121</v>
      </c>
      <c r="Q3932" s="31" t="s">
        <v>5168</v>
      </c>
    </row>
    <row r="3933" spans="1:17" hidden="1" x14ac:dyDescent="0.2">
      <c r="A3933" s="31" t="s">
        <v>16595</v>
      </c>
      <c r="B3933" s="31" t="s">
        <v>14356</v>
      </c>
      <c r="C3933" s="31" t="s">
        <v>16596</v>
      </c>
      <c r="D3933" s="31"/>
      <c r="E3933" s="31" t="s">
        <v>14123</v>
      </c>
      <c r="F3933" s="31" t="s">
        <v>3948</v>
      </c>
      <c r="G3933" s="47">
        <v>60</v>
      </c>
      <c r="H3933" s="33">
        <v>0</v>
      </c>
      <c r="I3933" s="31" t="s">
        <v>5218</v>
      </c>
      <c r="J3933" s="31" t="s">
        <v>5219</v>
      </c>
      <c r="K3933" s="31" t="s">
        <v>5164</v>
      </c>
      <c r="L3933" s="31" t="s">
        <v>5165</v>
      </c>
      <c r="M3933" s="31" t="s">
        <v>5320</v>
      </c>
      <c r="N3933" s="31"/>
      <c r="O3933" s="31" t="s">
        <v>14125</v>
      </c>
      <c r="P3933" s="31" t="s">
        <v>14121</v>
      </c>
      <c r="Q3933" s="31" t="s">
        <v>5168</v>
      </c>
    </row>
    <row r="3934" spans="1:17" hidden="1" x14ac:dyDescent="0.2">
      <c r="A3934" s="31" t="s">
        <v>16597</v>
      </c>
      <c r="B3934" s="31" t="s">
        <v>14362</v>
      </c>
      <c r="C3934" s="31" t="s">
        <v>16598</v>
      </c>
      <c r="D3934" s="31" t="s">
        <v>3948</v>
      </c>
      <c r="E3934" s="31" t="s">
        <v>14144</v>
      </c>
      <c r="F3934" s="31"/>
      <c r="G3934" s="47">
        <v>60</v>
      </c>
      <c r="H3934" s="33">
        <v>0</v>
      </c>
      <c r="I3934" s="31" t="s">
        <v>9470</v>
      </c>
      <c r="J3934" s="31" t="s">
        <v>9471</v>
      </c>
      <c r="K3934" s="31" t="s">
        <v>5164</v>
      </c>
      <c r="L3934" s="31" t="s">
        <v>5278</v>
      </c>
      <c r="M3934" s="31" t="s">
        <v>5687</v>
      </c>
      <c r="N3934" s="31"/>
      <c r="O3934" s="31" t="s">
        <v>14125</v>
      </c>
      <c r="P3934" s="31" t="s">
        <v>14121</v>
      </c>
      <c r="Q3934" s="31" t="s">
        <v>8608</v>
      </c>
    </row>
    <row r="3935" spans="1:17" hidden="1" x14ac:dyDescent="0.2">
      <c r="A3935" s="31" t="s">
        <v>16599</v>
      </c>
      <c r="B3935" s="31" t="s">
        <v>14356</v>
      </c>
      <c r="C3935" s="31" t="s">
        <v>16600</v>
      </c>
      <c r="D3935" s="31"/>
      <c r="E3935" s="31" t="s">
        <v>14123</v>
      </c>
      <c r="F3935" s="31" t="s">
        <v>3948</v>
      </c>
      <c r="G3935" s="47">
        <v>60</v>
      </c>
      <c r="H3935" s="33">
        <v>0</v>
      </c>
      <c r="I3935" s="31" t="s">
        <v>5218</v>
      </c>
      <c r="J3935" s="31" t="s">
        <v>5219</v>
      </c>
      <c r="K3935" s="31" t="s">
        <v>5164</v>
      </c>
      <c r="L3935" s="31" t="s">
        <v>5165</v>
      </c>
      <c r="M3935" s="31" t="s">
        <v>5320</v>
      </c>
      <c r="N3935" s="31"/>
      <c r="O3935" s="31" t="s">
        <v>14125</v>
      </c>
      <c r="P3935" s="31" t="s">
        <v>14121</v>
      </c>
      <c r="Q3935" s="31" t="s">
        <v>5168</v>
      </c>
    </row>
    <row r="3936" spans="1:17" hidden="1" x14ac:dyDescent="0.2">
      <c r="A3936" s="31" t="s">
        <v>16601</v>
      </c>
      <c r="B3936" s="31" t="s">
        <v>14382</v>
      </c>
      <c r="C3936" s="31" t="s">
        <v>16602</v>
      </c>
      <c r="D3936" s="31"/>
      <c r="E3936" s="31" t="s">
        <v>14123</v>
      </c>
      <c r="F3936" s="31" t="s">
        <v>3948</v>
      </c>
      <c r="G3936" s="47">
        <v>60</v>
      </c>
      <c r="H3936" s="33">
        <v>0</v>
      </c>
      <c r="I3936" s="31" t="s">
        <v>5218</v>
      </c>
      <c r="J3936" s="31" t="s">
        <v>5219</v>
      </c>
      <c r="K3936" s="31" t="s">
        <v>5164</v>
      </c>
      <c r="L3936" s="31" t="s">
        <v>5165</v>
      </c>
      <c r="M3936" s="31" t="s">
        <v>5390</v>
      </c>
      <c r="N3936" s="31"/>
      <c r="O3936" s="31" t="s">
        <v>14125</v>
      </c>
      <c r="P3936" s="31" t="s">
        <v>14121</v>
      </c>
      <c r="Q3936" s="31" t="s">
        <v>5168</v>
      </c>
    </row>
    <row r="3937" spans="1:17" hidden="1" x14ac:dyDescent="0.2">
      <c r="A3937" s="31" t="s">
        <v>16603</v>
      </c>
      <c r="B3937" s="31" t="s">
        <v>14356</v>
      </c>
      <c r="C3937" s="31" t="s">
        <v>16604</v>
      </c>
      <c r="D3937" s="31"/>
      <c r="E3937" s="31" t="s">
        <v>14123</v>
      </c>
      <c r="F3937" s="31" t="s">
        <v>3948</v>
      </c>
      <c r="G3937" s="47">
        <v>60</v>
      </c>
      <c r="H3937" s="33">
        <v>0</v>
      </c>
      <c r="I3937" s="31" t="s">
        <v>5218</v>
      </c>
      <c r="J3937" s="31" t="s">
        <v>5219</v>
      </c>
      <c r="K3937" s="31" t="s">
        <v>5164</v>
      </c>
      <c r="L3937" s="31" t="s">
        <v>5165</v>
      </c>
      <c r="M3937" s="31" t="s">
        <v>5320</v>
      </c>
      <c r="N3937" s="31"/>
      <c r="O3937" s="31" t="s">
        <v>14125</v>
      </c>
      <c r="P3937" s="31" t="s">
        <v>14121</v>
      </c>
      <c r="Q3937" s="31" t="s">
        <v>5168</v>
      </c>
    </row>
    <row r="3938" spans="1:17" hidden="1" x14ac:dyDescent="0.2">
      <c r="A3938" s="31" t="s">
        <v>16605</v>
      </c>
      <c r="B3938" s="31" t="s">
        <v>14356</v>
      </c>
      <c r="C3938" s="31" t="s">
        <v>16606</v>
      </c>
      <c r="D3938" s="31"/>
      <c r="E3938" s="31" t="s">
        <v>14123</v>
      </c>
      <c r="F3938" s="31" t="s">
        <v>3948</v>
      </c>
      <c r="G3938" s="47">
        <v>60</v>
      </c>
      <c r="H3938" s="33">
        <v>0</v>
      </c>
      <c r="I3938" s="31" t="s">
        <v>5179</v>
      </c>
      <c r="J3938" s="31" t="s">
        <v>5180</v>
      </c>
      <c r="K3938" s="31" t="s">
        <v>5164</v>
      </c>
      <c r="L3938" s="31" t="s">
        <v>5165</v>
      </c>
      <c r="M3938" s="31" t="s">
        <v>5361</v>
      </c>
      <c r="N3938" s="31" t="s">
        <v>7902</v>
      </c>
      <c r="O3938" s="31" t="s">
        <v>14125</v>
      </c>
      <c r="P3938" s="31" t="s">
        <v>14121</v>
      </c>
      <c r="Q3938" s="31" t="s">
        <v>5168</v>
      </c>
    </row>
    <row r="3939" spans="1:17" hidden="1" x14ac:dyDescent="0.2">
      <c r="A3939" s="31" t="s">
        <v>16607</v>
      </c>
      <c r="B3939" s="31" t="s">
        <v>14356</v>
      </c>
      <c r="C3939" s="31" t="s">
        <v>16608</v>
      </c>
      <c r="D3939" s="31"/>
      <c r="E3939" s="31" t="s">
        <v>14123</v>
      </c>
      <c r="F3939" s="31" t="s">
        <v>3948</v>
      </c>
      <c r="G3939" s="47">
        <v>60</v>
      </c>
      <c r="H3939" s="33">
        <v>0</v>
      </c>
      <c r="I3939" s="31" t="s">
        <v>5212</v>
      </c>
      <c r="J3939" s="31" t="s">
        <v>5213</v>
      </c>
      <c r="K3939" s="31" t="s">
        <v>5164</v>
      </c>
      <c r="L3939" s="31" t="s">
        <v>5165</v>
      </c>
      <c r="M3939" s="31" t="s">
        <v>5361</v>
      </c>
      <c r="N3939" s="31" t="s">
        <v>7481</v>
      </c>
      <c r="O3939" s="31" t="s">
        <v>14125</v>
      </c>
      <c r="P3939" s="31" t="s">
        <v>14121</v>
      </c>
      <c r="Q3939" s="31" t="s">
        <v>5168</v>
      </c>
    </row>
    <row r="3940" spans="1:17" hidden="1" x14ac:dyDescent="0.2">
      <c r="A3940" s="31" t="s">
        <v>16609</v>
      </c>
      <c r="B3940" s="31" t="s">
        <v>14362</v>
      </c>
      <c r="C3940" s="31" t="s">
        <v>16610</v>
      </c>
      <c r="D3940" s="31" t="s">
        <v>3948</v>
      </c>
      <c r="E3940" s="31" t="s">
        <v>14144</v>
      </c>
      <c r="F3940" s="31"/>
      <c r="G3940" s="47">
        <v>60</v>
      </c>
      <c r="H3940" s="33">
        <v>0</v>
      </c>
      <c r="I3940" s="31" t="s">
        <v>5288</v>
      </c>
      <c r="J3940" s="31" t="s">
        <v>5289</v>
      </c>
      <c r="K3940" s="31" t="s">
        <v>5164</v>
      </c>
      <c r="L3940" s="31" t="s">
        <v>5278</v>
      </c>
      <c r="M3940" s="31" t="s">
        <v>5673</v>
      </c>
      <c r="N3940" s="31"/>
      <c r="O3940" s="31" t="s">
        <v>14125</v>
      </c>
      <c r="P3940" s="31" t="s">
        <v>14121</v>
      </c>
      <c r="Q3940" s="31" t="s">
        <v>8608</v>
      </c>
    </row>
    <row r="3941" spans="1:17" hidden="1" x14ac:dyDescent="0.2">
      <c r="A3941" s="31" t="s">
        <v>16611</v>
      </c>
      <c r="B3941" s="31" t="s">
        <v>14356</v>
      </c>
      <c r="C3941" s="31" t="s">
        <v>16612</v>
      </c>
      <c r="D3941" s="31"/>
      <c r="E3941" s="31" t="s">
        <v>14123</v>
      </c>
      <c r="F3941" s="31" t="s">
        <v>3948</v>
      </c>
      <c r="G3941" s="47">
        <v>60</v>
      </c>
      <c r="H3941" s="33">
        <v>0</v>
      </c>
      <c r="I3941" s="31" t="s">
        <v>5179</v>
      </c>
      <c r="J3941" s="31" t="s">
        <v>5180</v>
      </c>
      <c r="K3941" s="31" t="s">
        <v>5164</v>
      </c>
      <c r="L3941" s="31" t="s">
        <v>5165</v>
      </c>
      <c r="M3941" s="31" t="s">
        <v>5361</v>
      </c>
      <c r="N3941" s="31" t="s">
        <v>7902</v>
      </c>
      <c r="O3941" s="31" t="s">
        <v>14125</v>
      </c>
      <c r="P3941" s="31" t="s">
        <v>14121</v>
      </c>
      <c r="Q3941" s="31" t="s">
        <v>5168</v>
      </c>
    </row>
    <row r="3942" spans="1:17" hidden="1" x14ac:dyDescent="0.2">
      <c r="A3942" s="31" t="s">
        <v>16613</v>
      </c>
      <c r="B3942" s="31" t="s">
        <v>14362</v>
      </c>
      <c r="C3942" s="31" t="s">
        <v>16614</v>
      </c>
      <c r="D3942" s="31" t="s">
        <v>3948</v>
      </c>
      <c r="E3942" s="31" t="s">
        <v>14144</v>
      </c>
      <c r="F3942" s="31"/>
      <c r="G3942" s="47">
        <v>60</v>
      </c>
      <c r="H3942" s="33">
        <v>0</v>
      </c>
      <c r="I3942" s="31" t="s">
        <v>5288</v>
      </c>
      <c r="J3942" s="31" t="s">
        <v>5289</v>
      </c>
      <c r="K3942" s="31" t="s">
        <v>5164</v>
      </c>
      <c r="L3942" s="31" t="s">
        <v>5278</v>
      </c>
      <c r="M3942" s="31" t="s">
        <v>5673</v>
      </c>
      <c r="N3942" s="31"/>
      <c r="O3942" s="31" t="s">
        <v>14125</v>
      </c>
      <c r="P3942" s="31" t="s">
        <v>14121</v>
      </c>
      <c r="Q3942" s="31" t="s">
        <v>8608</v>
      </c>
    </row>
    <row r="3943" spans="1:17" hidden="1" x14ac:dyDescent="0.2">
      <c r="A3943" s="31" t="s">
        <v>16615</v>
      </c>
      <c r="B3943" s="31" t="s">
        <v>14362</v>
      </c>
      <c r="C3943" s="31" t="s">
        <v>16616</v>
      </c>
      <c r="D3943" s="31" t="s">
        <v>3948</v>
      </c>
      <c r="E3943" s="31" t="s">
        <v>14144</v>
      </c>
      <c r="F3943" s="31"/>
      <c r="G3943" s="47">
        <v>60</v>
      </c>
      <c r="H3943" s="33">
        <v>0</v>
      </c>
      <c r="I3943" s="31" t="s">
        <v>5276</v>
      </c>
      <c r="J3943" s="31" t="s">
        <v>5277</v>
      </c>
      <c r="K3943" s="31" t="s">
        <v>5164</v>
      </c>
      <c r="L3943" s="31" t="s">
        <v>5278</v>
      </c>
      <c r="M3943" s="31" t="s">
        <v>5354</v>
      </c>
      <c r="N3943" s="31"/>
      <c r="O3943" s="31" t="s">
        <v>14125</v>
      </c>
      <c r="P3943" s="31" t="s">
        <v>14121</v>
      </c>
      <c r="Q3943" s="31" t="s">
        <v>8608</v>
      </c>
    </row>
    <row r="3944" spans="1:17" hidden="1" x14ac:dyDescent="0.2">
      <c r="A3944" s="31" t="s">
        <v>16617</v>
      </c>
      <c r="B3944" s="31" t="s">
        <v>14362</v>
      </c>
      <c r="C3944" s="31" t="s">
        <v>16618</v>
      </c>
      <c r="D3944" s="31" t="s">
        <v>3948</v>
      </c>
      <c r="E3944" s="31" t="s">
        <v>14144</v>
      </c>
      <c r="F3944" s="31"/>
      <c r="G3944" s="47">
        <v>60</v>
      </c>
      <c r="H3944" s="33">
        <v>0</v>
      </c>
      <c r="I3944" s="31" t="s">
        <v>5276</v>
      </c>
      <c r="J3944" s="31" t="s">
        <v>5277</v>
      </c>
      <c r="K3944" s="31" t="s">
        <v>5164</v>
      </c>
      <c r="L3944" s="31" t="s">
        <v>5278</v>
      </c>
      <c r="M3944" s="31" t="s">
        <v>5616</v>
      </c>
      <c r="N3944" s="31"/>
      <c r="O3944" s="31" t="s">
        <v>14125</v>
      </c>
      <c r="P3944" s="31" t="s">
        <v>14121</v>
      </c>
      <c r="Q3944" s="31" t="s">
        <v>8608</v>
      </c>
    </row>
    <row r="3945" spans="1:17" hidden="1" x14ac:dyDescent="0.2">
      <c r="A3945" s="31" t="s">
        <v>16619</v>
      </c>
      <c r="B3945" s="31" t="s">
        <v>14356</v>
      </c>
      <c r="C3945" s="31" t="s">
        <v>16620</v>
      </c>
      <c r="D3945" s="31"/>
      <c r="E3945" s="31" t="s">
        <v>14123</v>
      </c>
      <c r="F3945" s="31" t="s">
        <v>3948</v>
      </c>
      <c r="G3945" s="47">
        <v>60</v>
      </c>
      <c r="H3945" s="33">
        <v>0</v>
      </c>
      <c r="I3945" s="31" t="s">
        <v>5218</v>
      </c>
      <c r="J3945" s="31" t="s">
        <v>5219</v>
      </c>
      <c r="K3945" s="31" t="s">
        <v>5164</v>
      </c>
      <c r="L3945" s="31" t="s">
        <v>5165</v>
      </c>
      <c r="M3945" s="31" t="s">
        <v>5320</v>
      </c>
      <c r="N3945" s="31"/>
      <c r="O3945" s="31" t="s">
        <v>14125</v>
      </c>
      <c r="P3945" s="31" t="s">
        <v>14121</v>
      </c>
      <c r="Q3945" s="31" t="s">
        <v>5168</v>
      </c>
    </row>
    <row r="3946" spans="1:17" hidden="1" x14ac:dyDescent="0.2">
      <c r="A3946" s="31" t="s">
        <v>16621</v>
      </c>
      <c r="B3946" s="31" t="s">
        <v>14362</v>
      </c>
      <c r="C3946" s="31" t="s">
        <v>16622</v>
      </c>
      <c r="D3946" s="31" t="s">
        <v>3948</v>
      </c>
      <c r="E3946" s="31" t="s">
        <v>14144</v>
      </c>
      <c r="F3946" s="31"/>
      <c r="G3946" s="47">
        <v>60</v>
      </c>
      <c r="H3946" s="33">
        <v>0</v>
      </c>
      <c r="I3946" s="31" t="s">
        <v>9470</v>
      </c>
      <c r="J3946" s="31" t="s">
        <v>9471</v>
      </c>
      <c r="K3946" s="31" t="s">
        <v>5164</v>
      </c>
      <c r="L3946" s="31" t="s">
        <v>5278</v>
      </c>
      <c r="M3946" s="31" t="s">
        <v>6466</v>
      </c>
      <c r="N3946" s="31"/>
      <c r="O3946" s="31" t="s">
        <v>14125</v>
      </c>
      <c r="P3946" s="31" t="s">
        <v>14121</v>
      </c>
      <c r="Q3946" s="31" t="s">
        <v>8608</v>
      </c>
    </row>
    <row r="3947" spans="1:17" hidden="1" x14ac:dyDescent="0.2">
      <c r="A3947" s="31" t="s">
        <v>16623</v>
      </c>
      <c r="B3947" s="31" t="s">
        <v>14362</v>
      </c>
      <c r="C3947" s="31" t="s">
        <v>16624</v>
      </c>
      <c r="D3947" s="31" t="s">
        <v>3948</v>
      </c>
      <c r="E3947" s="31" t="s">
        <v>14144</v>
      </c>
      <c r="F3947" s="31"/>
      <c r="G3947" s="47">
        <v>60</v>
      </c>
      <c r="H3947" s="33">
        <v>0</v>
      </c>
      <c r="I3947" s="31" t="s">
        <v>5276</v>
      </c>
      <c r="J3947" s="31" t="s">
        <v>5277</v>
      </c>
      <c r="K3947" s="31" t="s">
        <v>5164</v>
      </c>
      <c r="L3947" s="31" t="s">
        <v>5278</v>
      </c>
      <c r="M3947" s="31" t="s">
        <v>5616</v>
      </c>
      <c r="N3947" s="31"/>
      <c r="O3947" s="31" t="s">
        <v>14125</v>
      </c>
      <c r="P3947" s="31" t="s">
        <v>14121</v>
      </c>
      <c r="Q3947" s="31" t="s">
        <v>8608</v>
      </c>
    </row>
    <row r="3948" spans="1:17" hidden="1" x14ac:dyDescent="0.2">
      <c r="A3948" s="31" t="s">
        <v>16625</v>
      </c>
      <c r="B3948" s="31" t="s">
        <v>14362</v>
      </c>
      <c r="C3948" s="31" t="s">
        <v>16626</v>
      </c>
      <c r="D3948" s="31" t="s">
        <v>3948</v>
      </c>
      <c r="E3948" s="31" t="s">
        <v>14144</v>
      </c>
      <c r="F3948" s="31"/>
      <c r="G3948" s="47">
        <v>60</v>
      </c>
      <c r="H3948" s="33">
        <v>0</v>
      </c>
      <c r="I3948" s="31" t="s">
        <v>5288</v>
      </c>
      <c r="J3948" s="31" t="s">
        <v>5289</v>
      </c>
      <c r="K3948" s="31" t="s">
        <v>5164</v>
      </c>
      <c r="L3948" s="31" t="s">
        <v>5278</v>
      </c>
      <c r="M3948" s="31" t="s">
        <v>5673</v>
      </c>
      <c r="N3948" s="31"/>
      <c r="O3948" s="31" t="s">
        <v>14125</v>
      </c>
      <c r="P3948" s="31" t="s">
        <v>14121</v>
      </c>
      <c r="Q3948" s="31" t="s">
        <v>8608</v>
      </c>
    </row>
    <row r="3949" spans="1:17" hidden="1" x14ac:dyDescent="0.2">
      <c r="A3949" s="31" t="s">
        <v>16627</v>
      </c>
      <c r="B3949" s="31" t="s">
        <v>14356</v>
      </c>
      <c r="C3949" s="31" t="s">
        <v>16628</v>
      </c>
      <c r="D3949" s="31"/>
      <c r="E3949" s="31" t="s">
        <v>14123</v>
      </c>
      <c r="F3949" s="31" t="s">
        <v>3948</v>
      </c>
      <c r="G3949" s="47">
        <v>60</v>
      </c>
      <c r="H3949" s="33">
        <v>0</v>
      </c>
      <c r="I3949" s="31" t="s">
        <v>5172</v>
      </c>
      <c r="J3949" s="31" t="s">
        <v>5173</v>
      </c>
      <c r="K3949" s="31" t="s">
        <v>5164</v>
      </c>
      <c r="L3949" s="31" t="s">
        <v>5165</v>
      </c>
      <c r="M3949" s="31" t="s">
        <v>5258</v>
      </c>
      <c r="N3949" s="31"/>
      <c r="O3949" s="31" t="s">
        <v>14125</v>
      </c>
      <c r="P3949" s="31" t="s">
        <v>14121</v>
      </c>
      <c r="Q3949" s="31" t="s">
        <v>5168</v>
      </c>
    </row>
    <row r="3950" spans="1:17" hidden="1" x14ac:dyDescent="0.2">
      <c r="A3950" s="31" t="s">
        <v>16629</v>
      </c>
      <c r="B3950" s="31" t="s">
        <v>14347</v>
      </c>
      <c r="C3950" s="31" t="s">
        <v>16630</v>
      </c>
      <c r="D3950" s="31"/>
      <c r="E3950" s="31" t="s">
        <v>14123</v>
      </c>
      <c r="F3950" s="31" t="s">
        <v>3948</v>
      </c>
      <c r="G3950" s="47">
        <v>60</v>
      </c>
      <c r="H3950" s="33">
        <v>0</v>
      </c>
      <c r="I3950" s="31" t="s">
        <v>5218</v>
      </c>
      <c r="J3950" s="31" t="s">
        <v>5219</v>
      </c>
      <c r="K3950" s="31" t="s">
        <v>5164</v>
      </c>
      <c r="L3950" s="31" t="s">
        <v>5165</v>
      </c>
      <c r="M3950" s="31" t="s">
        <v>5262</v>
      </c>
      <c r="N3950" s="31"/>
      <c r="O3950" s="31" t="s">
        <v>14125</v>
      </c>
      <c r="P3950" s="31" t="s">
        <v>14121</v>
      </c>
      <c r="Q3950" s="31" t="s">
        <v>5168</v>
      </c>
    </row>
    <row r="3951" spans="1:17" hidden="1" x14ac:dyDescent="0.2">
      <c r="A3951" s="31" t="s">
        <v>16631</v>
      </c>
      <c r="B3951" s="31" t="s">
        <v>14356</v>
      </c>
      <c r="C3951" s="31" t="s">
        <v>16632</v>
      </c>
      <c r="D3951" s="31"/>
      <c r="E3951" s="31" t="s">
        <v>14123</v>
      </c>
      <c r="F3951" s="31" t="s">
        <v>3948</v>
      </c>
      <c r="G3951" s="47">
        <v>60</v>
      </c>
      <c r="H3951" s="33">
        <v>0</v>
      </c>
      <c r="I3951" s="31" t="s">
        <v>5179</v>
      </c>
      <c r="J3951" s="31" t="s">
        <v>5180</v>
      </c>
      <c r="K3951" s="31" t="s">
        <v>5164</v>
      </c>
      <c r="L3951" s="31" t="s">
        <v>5165</v>
      </c>
      <c r="M3951" s="31" t="s">
        <v>5192</v>
      </c>
      <c r="N3951" s="31"/>
      <c r="O3951" s="31" t="s">
        <v>14125</v>
      </c>
      <c r="P3951" s="31" t="s">
        <v>14121</v>
      </c>
      <c r="Q3951" s="31" t="s">
        <v>5168</v>
      </c>
    </row>
    <row r="3952" spans="1:17" hidden="1" x14ac:dyDescent="0.2">
      <c r="A3952" s="31" t="s">
        <v>16633</v>
      </c>
      <c r="B3952" s="31" t="s">
        <v>14356</v>
      </c>
      <c r="C3952" s="31" t="s">
        <v>16634</v>
      </c>
      <c r="D3952" s="31"/>
      <c r="E3952" s="31" t="s">
        <v>14123</v>
      </c>
      <c r="F3952" s="31" t="s">
        <v>3948</v>
      </c>
      <c r="G3952" s="47">
        <v>60</v>
      </c>
      <c r="H3952" s="33">
        <v>0</v>
      </c>
      <c r="I3952" s="31" t="s">
        <v>5179</v>
      </c>
      <c r="J3952" s="31" t="s">
        <v>5180</v>
      </c>
      <c r="K3952" s="31" t="s">
        <v>5164</v>
      </c>
      <c r="L3952" s="31" t="s">
        <v>5165</v>
      </c>
      <c r="M3952" s="31" t="s">
        <v>5379</v>
      </c>
      <c r="N3952" s="31" t="s">
        <v>13850</v>
      </c>
      <c r="O3952" s="31" t="s">
        <v>14125</v>
      </c>
      <c r="P3952" s="31" t="s">
        <v>14121</v>
      </c>
      <c r="Q3952" s="31" t="s">
        <v>5168</v>
      </c>
    </row>
    <row r="3953" spans="1:17" hidden="1" x14ac:dyDescent="0.2">
      <c r="A3953" s="31" t="s">
        <v>16635</v>
      </c>
      <c r="B3953" s="31" t="s">
        <v>14362</v>
      </c>
      <c r="C3953" s="31" t="s">
        <v>16636</v>
      </c>
      <c r="D3953" s="31" t="s">
        <v>3948</v>
      </c>
      <c r="E3953" s="31" t="s">
        <v>14144</v>
      </c>
      <c r="F3953" s="31"/>
      <c r="G3953" s="47">
        <v>60</v>
      </c>
      <c r="H3953" s="33">
        <v>0</v>
      </c>
      <c r="I3953" s="31" t="s">
        <v>5276</v>
      </c>
      <c r="J3953" s="31" t="s">
        <v>5277</v>
      </c>
      <c r="K3953" s="31" t="s">
        <v>5164</v>
      </c>
      <c r="L3953" s="31" t="s">
        <v>5278</v>
      </c>
      <c r="M3953" s="31" t="s">
        <v>5701</v>
      </c>
      <c r="N3953" s="31"/>
      <c r="O3953" s="31" t="s">
        <v>14125</v>
      </c>
      <c r="P3953" s="31" t="s">
        <v>14121</v>
      </c>
      <c r="Q3953" s="31" t="s">
        <v>8608</v>
      </c>
    </row>
    <row r="3954" spans="1:17" hidden="1" x14ac:dyDescent="0.2">
      <c r="A3954" s="31" t="s">
        <v>16637</v>
      </c>
      <c r="B3954" s="31" t="s">
        <v>14356</v>
      </c>
      <c r="C3954" s="31" t="s">
        <v>16638</v>
      </c>
      <c r="D3954" s="31"/>
      <c r="E3954" s="31" t="s">
        <v>14123</v>
      </c>
      <c r="F3954" s="31" t="s">
        <v>3948</v>
      </c>
      <c r="G3954" s="47">
        <v>60</v>
      </c>
      <c r="H3954" s="33">
        <v>0</v>
      </c>
      <c r="I3954" s="31" t="s">
        <v>5179</v>
      </c>
      <c r="J3954" s="31" t="s">
        <v>5180</v>
      </c>
      <c r="K3954" s="31" t="s">
        <v>5164</v>
      </c>
      <c r="L3954" s="31" t="s">
        <v>5165</v>
      </c>
      <c r="M3954" s="31" t="s">
        <v>5361</v>
      </c>
      <c r="N3954" s="31" t="s">
        <v>5362</v>
      </c>
      <c r="O3954" s="31" t="s">
        <v>14125</v>
      </c>
      <c r="P3954" s="31" t="s">
        <v>14121</v>
      </c>
      <c r="Q3954" s="31" t="s">
        <v>5168</v>
      </c>
    </row>
    <row r="3955" spans="1:17" hidden="1" x14ac:dyDescent="0.2">
      <c r="A3955" s="31" t="s">
        <v>16639</v>
      </c>
      <c r="B3955" s="31" t="s">
        <v>14382</v>
      </c>
      <c r="C3955" s="31" t="s">
        <v>16640</v>
      </c>
      <c r="D3955" s="31"/>
      <c r="E3955" s="31" t="s">
        <v>14123</v>
      </c>
      <c r="F3955" s="31" t="s">
        <v>3948</v>
      </c>
      <c r="G3955" s="47">
        <v>60</v>
      </c>
      <c r="H3955" s="33">
        <v>0</v>
      </c>
      <c r="I3955" s="31" t="s">
        <v>5252</v>
      </c>
      <c r="J3955" s="31" t="s">
        <v>5253</v>
      </c>
      <c r="K3955" s="31" t="s">
        <v>5164</v>
      </c>
      <c r="L3955" s="31" t="s">
        <v>5165</v>
      </c>
      <c r="M3955" s="31" t="s">
        <v>5166</v>
      </c>
      <c r="N3955" s="31"/>
      <c r="O3955" s="31" t="s">
        <v>14125</v>
      </c>
      <c r="P3955" s="31" t="s">
        <v>14121</v>
      </c>
      <c r="Q3955" s="31" t="s">
        <v>5168</v>
      </c>
    </row>
    <row r="3956" spans="1:17" hidden="1" x14ac:dyDescent="0.2">
      <c r="A3956" s="31" t="s">
        <v>16641</v>
      </c>
      <c r="B3956" s="31" t="s">
        <v>14356</v>
      </c>
      <c r="C3956" s="31" t="s">
        <v>16642</v>
      </c>
      <c r="D3956" s="31"/>
      <c r="E3956" s="31" t="s">
        <v>14123</v>
      </c>
      <c r="F3956" s="31" t="s">
        <v>3948</v>
      </c>
      <c r="G3956" s="47">
        <v>60</v>
      </c>
      <c r="H3956" s="33">
        <v>0</v>
      </c>
      <c r="I3956" s="31" t="s">
        <v>5218</v>
      </c>
      <c r="J3956" s="31" t="s">
        <v>5219</v>
      </c>
      <c r="K3956" s="31" t="s">
        <v>5164</v>
      </c>
      <c r="L3956" s="31" t="s">
        <v>5165</v>
      </c>
      <c r="M3956" s="31" t="s">
        <v>5320</v>
      </c>
      <c r="N3956" s="31"/>
      <c r="O3956" s="31" t="s">
        <v>14125</v>
      </c>
      <c r="P3956" s="31" t="s">
        <v>14121</v>
      </c>
      <c r="Q3956" s="31" t="s">
        <v>5168</v>
      </c>
    </row>
    <row r="3957" spans="1:17" hidden="1" x14ac:dyDescent="0.2">
      <c r="A3957" s="31" t="s">
        <v>16643</v>
      </c>
      <c r="B3957" s="31" t="s">
        <v>14362</v>
      </c>
      <c r="C3957" s="31" t="s">
        <v>16644</v>
      </c>
      <c r="D3957" s="31" t="s">
        <v>3948</v>
      </c>
      <c r="E3957" s="31" t="s">
        <v>14144</v>
      </c>
      <c r="F3957" s="31"/>
      <c r="G3957" s="47">
        <v>60</v>
      </c>
      <c r="H3957" s="33">
        <v>0</v>
      </c>
      <c r="I3957" s="31" t="s">
        <v>9470</v>
      </c>
      <c r="J3957" s="31" t="s">
        <v>9471</v>
      </c>
      <c r="K3957" s="31" t="s">
        <v>5164</v>
      </c>
      <c r="L3957" s="31" t="s">
        <v>5278</v>
      </c>
      <c r="M3957" s="31" t="s">
        <v>5794</v>
      </c>
      <c r="N3957" s="31"/>
      <c r="O3957" s="31" t="s">
        <v>14125</v>
      </c>
      <c r="P3957" s="31" t="s">
        <v>14121</v>
      </c>
      <c r="Q3957" s="31" t="s">
        <v>8608</v>
      </c>
    </row>
    <row r="3958" spans="1:17" hidden="1" x14ac:dyDescent="0.2">
      <c r="A3958" s="31" t="s">
        <v>16645</v>
      </c>
      <c r="B3958" s="31" t="s">
        <v>14362</v>
      </c>
      <c r="C3958" s="31" t="s">
        <v>16646</v>
      </c>
      <c r="D3958" s="31" t="s">
        <v>3948</v>
      </c>
      <c r="E3958" s="31" t="s">
        <v>14144</v>
      </c>
      <c r="F3958" s="31"/>
      <c r="G3958" s="47">
        <v>60</v>
      </c>
      <c r="H3958" s="33">
        <v>0</v>
      </c>
      <c r="I3958" s="31" t="s">
        <v>5288</v>
      </c>
      <c r="J3958" s="31" t="s">
        <v>5289</v>
      </c>
      <c r="K3958" s="31" t="s">
        <v>5164</v>
      </c>
      <c r="L3958" s="31" t="s">
        <v>5278</v>
      </c>
      <c r="M3958" s="31" t="s">
        <v>5673</v>
      </c>
      <c r="N3958" s="31"/>
      <c r="O3958" s="31" t="s">
        <v>14125</v>
      </c>
      <c r="P3958" s="31" t="s">
        <v>14121</v>
      </c>
      <c r="Q3958" s="31" t="s">
        <v>8608</v>
      </c>
    </row>
    <row r="3959" spans="1:17" hidden="1" x14ac:dyDescent="0.2">
      <c r="A3959" s="31" t="s">
        <v>16647</v>
      </c>
      <c r="B3959" s="31" t="s">
        <v>14347</v>
      </c>
      <c r="C3959" s="31" t="s">
        <v>16648</v>
      </c>
      <c r="D3959" s="31"/>
      <c r="E3959" s="31" t="s">
        <v>14123</v>
      </c>
      <c r="F3959" s="31" t="s">
        <v>3948</v>
      </c>
      <c r="G3959" s="47">
        <v>60</v>
      </c>
      <c r="H3959" s="33">
        <v>0</v>
      </c>
      <c r="I3959" s="31" t="s">
        <v>5252</v>
      </c>
      <c r="J3959" s="31" t="s">
        <v>5253</v>
      </c>
      <c r="K3959" s="31" t="s">
        <v>5164</v>
      </c>
      <c r="L3959" s="31" t="s">
        <v>5165</v>
      </c>
      <c r="M3959" s="31" t="s">
        <v>6963</v>
      </c>
      <c r="N3959" s="31"/>
      <c r="O3959" s="31" t="s">
        <v>14125</v>
      </c>
      <c r="P3959" s="31" t="s">
        <v>14121</v>
      </c>
      <c r="Q3959" s="31" t="s">
        <v>5168</v>
      </c>
    </row>
    <row r="3960" spans="1:17" hidden="1" x14ac:dyDescent="0.2">
      <c r="A3960" s="31" t="s">
        <v>16649</v>
      </c>
      <c r="B3960" s="31" t="s">
        <v>14382</v>
      </c>
      <c r="C3960" s="31" t="s">
        <v>16650</v>
      </c>
      <c r="D3960" s="31"/>
      <c r="E3960" s="31" t="s">
        <v>14123</v>
      </c>
      <c r="F3960" s="31" t="s">
        <v>3948</v>
      </c>
      <c r="G3960" s="47">
        <v>60</v>
      </c>
      <c r="H3960" s="33">
        <v>0</v>
      </c>
      <c r="I3960" s="31" t="s">
        <v>5218</v>
      </c>
      <c r="J3960" s="31" t="s">
        <v>5219</v>
      </c>
      <c r="K3960" s="31" t="s">
        <v>5164</v>
      </c>
      <c r="L3960" s="31" t="s">
        <v>5165</v>
      </c>
      <c r="M3960" s="31" t="s">
        <v>5390</v>
      </c>
      <c r="N3960" s="31"/>
      <c r="O3960" s="31" t="s">
        <v>14125</v>
      </c>
      <c r="P3960" s="31" t="s">
        <v>14121</v>
      </c>
      <c r="Q3960" s="31" t="s">
        <v>5168</v>
      </c>
    </row>
    <row r="3961" spans="1:17" hidden="1" x14ac:dyDescent="0.2">
      <c r="A3961" s="31" t="s">
        <v>16651</v>
      </c>
      <c r="B3961" s="31" t="s">
        <v>14356</v>
      </c>
      <c r="C3961" s="31" t="s">
        <v>16652</v>
      </c>
      <c r="D3961" s="31"/>
      <c r="E3961" s="31" t="s">
        <v>14123</v>
      </c>
      <c r="F3961" s="31" t="s">
        <v>3948</v>
      </c>
      <c r="G3961" s="47">
        <v>60</v>
      </c>
      <c r="H3961" s="33">
        <v>0</v>
      </c>
      <c r="I3961" s="31" t="s">
        <v>5172</v>
      </c>
      <c r="J3961" s="31" t="s">
        <v>5173</v>
      </c>
      <c r="K3961" s="31" t="s">
        <v>5164</v>
      </c>
      <c r="L3961" s="31" t="s">
        <v>5165</v>
      </c>
      <c r="M3961" s="31" t="s">
        <v>5224</v>
      </c>
      <c r="N3961" s="31"/>
      <c r="O3961" s="31" t="s">
        <v>14125</v>
      </c>
      <c r="P3961" s="31" t="s">
        <v>14121</v>
      </c>
      <c r="Q3961" s="31" t="s">
        <v>5168</v>
      </c>
    </row>
    <row r="3962" spans="1:17" hidden="1" x14ac:dyDescent="0.2">
      <c r="A3962" s="31" t="s">
        <v>16653</v>
      </c>
      <c r="B3962" s="31" t="s">
        <v>14362</v>
      </c>
      <c r="C3962" s="31" t="s">
        <v>16654</v>
      </c>
      <c r="D3962" s="31" t="s">
        <v>3948</v>
      </c>
      <c r="E3962" s="31" t="s">
        <v>14144</v>
      </c>
      <c r="F3962" s="31"/>
      <c r="G3962" s="47">
        <v>60</v>
      </c>
      <c r="H3962" s="33">
        <v>0</v>
      </c>
      <c r="I3962" s="31" t="s">
        <v>5276</v>
      </c>
      <c r="J3962" s="31" t="s">
        <v>5277</v>
      </c>
      <c r="K3962" s="31" t="s">
        <v>5164</v>
      </c>
      <c r="L3962" s="31" t="s">
        <v>5278</v>
      </c>
      <c r="M3962" s="31" t="s">
        <v>5774</v>
      </c>
      <c r="N3962" s="31"/>
      <c r="O3962" s="31" t="s">
        <v>14125</v>
      </c>
      <c r="P3962" s="31" t="s">
        <v>14121</v>
      </c>
      <c r="Q3962" s="31" t="s">
        <v>8608</v>
      </c>
    </row>
    <row r="3963" spans="1:17" hidden="1" x14ac:dyDescent="0.2">
      <c r="A3963" s="31" t="s">
        <v>16655</v>
      </c>
      <c r="B3963" s="31" t="s">
        <v>14362</v>
      </c>
      <c r="C3963" s="31" t="s">
        <v>16656</v>
      </c>
      <c r="D3963" s="31" t="s">
        <v>3948</v>
      </c>
      <c r="E3963" s="31" t="s">
        <v>14144</v>
      </c>
      <c r="F3963" s="31"/>
      <c r="G3963" s="47">
        <v>60</v>
      </c>
      <c r="H3963" s="33">
        <v>0</v>
      </c>
      <c r="I3963" s="31" t="s">
        <v>9470</v>
      </c>
      <c r="J3963" s="31" t="s">
        <v>9471</v>
      </c>
      <c r="K3963" s="31" t="s">
        <v>5164</v>
      </c>
      <c r="L3963" s="31" t="s">
        <v>5278</v>
      </c>
      <c r="M3963" s="31" t="s">
        <v>6466</v>
      </c>
      <c r="N3963" s="31"/>
      <c r="O3963" s="31" t="s">
        <v>14125</v>
      </c>
      <c r="P3963" s="31" t="s">
        <v>14121</v>
      </c>
      <c r="Q3963" s="31" t="s">
        <v>8608</v>
      </c>
    </row>
    <row r="3964" spans="1:17" hidden="1" x14ac:dyDescent="0.2">
      <c r="A3964" s="31" t="s">
        <v>16657</v>
      </c>
      <c r="B3964" s="31" t="s">
        <v>14362</v>
      </c>
      <c r="C3964" s="31" t="s">
        <v>16658</v>
      </c>
      <c r="D3964" s="31" t="s">
        <v>3948</v>
      </c>
      <c r="E3964" s="31" t="s">
        <v>14144</v>
      </c>
      <c r="F3964" s="31"/>
      <c r="G3964" s="47">
        <v>60</v>
      </c>
      <c r="H3964" s="33">
        <v>0</v>
      </c>
      <c r="I3964" s="31" t="s">
        <v>5276</v>
      </c>
      <c r="J3964" s="31" t="s">
        <v>5277</v>
      </c>
      <c r="K3964" s="31" t="s">
        <v>5164</v>
      </c>
      <c r="L3964" s="31" t="s">
        <v>5278</v>
      </c>
      <c r="M3964" s="31" t="s">
        <v>5774</v>
      </c>
      <c r="N3964" s="31"/>
      <c r="O3964" s="31" t="s">
        <v>14125</v>
      </c>
      <c r="P3964" s="31" t="s">
        <v>14121</v>
      </c>
      <c r="Q3964" s="31" t="s">
        <v>8608</v>
      </c>
    </row>
    <row r="3965" spans="1:17" hidden="1" x14ac:dyDescent="0.2">
      <c r="A3965" s="31" t="s">
        <v>16659</v>
      </c>
      <c r="B3965" s="31" t="s">
        <v>14356</v>
      </c>
      <c r="C3965" s="31" t="s">
        <v>16660</v>
      </c>
      <c r="D3965" s="31"/>
      <c r="E3965" s="31" t="s">
        <v>14123</v>
      </c>
      <c r="F3965" s="31" t="s">
        <v>3948</v>
      </c>
      <c r="G3965" s="47">
        <v>60</v>
      </c>
      <c r="H3965" s="33">
        <v>0</v>
      </c>
      <c r="I3965" s="31" t="s">
        <v>5218</v>
      </c>
      <c r="J3965" s="31" t="s">
        <v>5219</v>
      </c>
      <c r="K3965" s="31" t="s">
        <v>5164</v>
      </c>
      <c r="L3965" s="31" t="s">
        <v>5165</v>
      </c>
      <c r="M3965" s="31" t="s">
        <v>5320</v>
      </c>
      <c r="N3965" s="31"/>
      <c r="O3965" s="31" t="s">
        <v>14125</v>
      </c>
      <c r="P3965" s="31" t="s">
        <v>14121</v>
      </c>
      <c r="Q3965" s="31" t="s">
        <v>5168</v>
      </c>
    </row>
    <row r="3966" spans="1:17" hidden="1" x14ac:dyDescent="0.2">
      <c r="A3966" s="31" t="s">
        <v>16661</v>
      </c>
      <c r="B3966" s="31" t="s">
        <v>14362</v>
      </c>
      <c r="C3966" s="31" t="s">
        <v>16440</v>
      </c>
      <c r="D3966" s="31" t="s">
        <v>3948</v>
      </c>
      <c r="E3966" s="31" t="s">
        <v>14144</v>
      </c>
      <c r="F3966" s="31"/>
      <c r="G3966" s="47">
        <v>60</v>
      </c>
      <c r="H3966" s="33">
        <v>0</v>
      </c>
      <c r="I3966" s="31" t="s">
        <v>9470</v>
      </c>
      <c r="J3966" s="31" t="s">
        <v>9471</v>
      </c>
      <c r="K3966" s="31" t="s">
        <v>5164</v>
      </c>
      <c r="L3966" s="31" t="s">
        <v>5278</v>
      </c>
      <c r="M3966" s="31" t="s">
        <v>5687</v>
      </c>
      <c r="N3966" s="31"/>
      <c r="O3966" s="31" t="s">
        <v>14125</v>
      </c>
      <c r="P3966" s="31" t="s">
        <v>14121</v>
      </c>
      <c r="Q3966" s="31" t="s">
        <v>8608</v>
      </c>
    </row>
    <row r="3967" spans="1:17" hidden="1" x14ac:dyDescent="0.2">
      <c r="A3967" s="31" t="s">
        <v>16662</v>
      </c>
      <c r="B3967" s="31" t="s">
        <v>14359</v>
      </c>
      <c r="C3967" s="31" t="s">
        <v>16663</v>
      </c>
      <c r="D3967" s="31" t="s">
        <v>3948</v>
      </c>
      <c r="E3967" s="31" t="s">
        <v>14144</v>
      </c>
      <c r="F3967" s="31"/>
      <c r="G3967" s="47">
        <v>60</v>
      </c>
      <c r="H3967" s="33">
        <v>0</v>
      </c>
      <c r="I3967" s="31" t="s">
        <v>5288</v>
      </c>
      <c r="J3967" s="31" t="s">
        <v>5289</v>
      </c>
      <c r="K3967" s="31" t="s">
        <v>5164</v>
      </c>
      <c r="L3967" s="31" t="s">
        <v>5278</v>
      </c>
      <c r="M3967" s="31" t="s">
        <v>5754</v>
      </c>
      <c r="N3967" s="31"/>
      <c r="O3967" s="31" t="s">
        <v>14125</v>
      </c>
      <c r="P3967" s="31" t="s">
        <v>14121</v>
      </c>
      <c r="Q3967" s="31" t="s">
        <v>8608</v>
      </c>
    </row>
    <row r="3968" spans="1:17" hidden="1" x14ac:dyDescent="0.2">
      <c r="A3968" s="31" t="s">
        <v>16664</v>
      </c>
      <c r="B3968" s="31" t="s">
        <v>14359</v>
      </c>
      <c r="C3968" s="31" t="s">
        <v>16665</v>
      </c>
      <c r="D3968" s="31" t="s">
        <v>3948</v>
      </c>
      <c r="E3968" s="31" t="s">
        <v>14144</v>
      </c>
      <c r="F3968" s="31"/>
      <c r="G3968" s="47">
        <v>60</v>
      </c>
      <c r="H3968" s="33">
        <v>0</v>
      </c>
      <c r="I3968" s="31" t="s">
        <v>5288</v>
      </c>
      <c r="J3968" s="31" t="s">
        <v>5289</v>
      </c>
      <c r="K3968" s="31" t="s">
        <v>5164</v>
      </c>
      <c r="L3968" s="31" t="s">
        <v>5278</v>
      </c>
      <c r="M3968" s="31" t="s">
        <v>5754</v>
      </c>
      <c r="N3968" s="31"/>
      <c r="O3968" s="31" t="s">
        <v>14125</v>
      </c>
      <c r="P3968" s="31" t="s">
        <v>14121</v>
      </c>
      <c r="Q3968" s="31" t="s">
        <v>8608</v>
      </c>
    </row>
    <row r="3969" spans="1:17" hidden="1" x14ac:dyDescent="0.2">
      <c r="A3969" s="31" t="s">
        <v>16666</v>
      </c>
      <c r="B3969" s="31" t="s">
        <v>14362</v>
      </c>
      <c r="C3969" s="31" t="s">
        <v>16667</v>
      </c>
      <c r="D3969" s="31" t="s">
        <v>3948</v>
      </c>
      <c r="E3969" s="31" t="s">
        <v>14144</v>
      </c>
      <c r="F3969" s="31"/>
      <c r="G3969" s="47">
        <v>60</v>
      </c>
      <c r="H3969" s="33">
        <v>0</v>
      </c>
      <c r="I3969" s="31" t="s">
        <v>9470</v>
      </c>
      <c r="J3969" s="31" t="s">
        <v>9471</v>
      </c>
      <c r="K3969" s="31" t="s">
        <v>5164</v>
      </c>
      <c r="L3969" s="31" t="s">
        <v>5278</v>
      </c>
      <c r="M3969" s="31" t="s">
        <v>5279</v>
      </c>
      <c r="N3969" s="31"/>
      <c r="O3969" s="31" t="s">
        <v>14125</v>
      </c>
      <c r="P3969" s="31" t="s">
        <v>14121</v>
      </c>
      <c r="Q3969" s="31" t="s">
        <v>8608</v>
      </c>
    </row>
    <row r="3970" spans="1:17" hidden="1" x14ac:dyDescent="0.2">
      <c r="A3970" s="31" t="s">
        <v>16668</v>
      </c>
      <c r="B3970" s="31" t="s">
        <v>14362</v>
      </c>
      <c r="C3970" s="31" t="s">
        <v>16669</v>
      </c>
      <c r="D3970" s="31" t="s">
        <v>3948</v>
      </c>
      <c r="E3970" s="31" t="s">
        <v>14144</v>
      </c>
      <c r="F3970" s="31"/>
      <c r="G3970" s="47">
        <v>60</v>
      </c>
      <c r="H3970" s="33">
        <v>0</v>
      </c>
      <c r="I3970" s="31" t="s">
        <v>5288</v>
      </c>
      <c r="J3970" s="31" t="s">
        <v>5289</v>
      </c>
      <c r="K3970" s="31" t="s">
        <v>5164</v>
      </c>
      <c r="L3970" s="31" t="s">
        <v>5278</v>
      </c>
      <c r="M3970" s="31" t="s">
        <v>5290</v>
      </c>
      <c r="N3970" s="31"/>
      <c r="O3970" s="31" t="s">
        <v>14125</v>
      </c>
      <c r="P3970" s="31" t="s">
        <v>14121</v>
      </c>
      <c r="Q3970" s="31" t="s">
        <v>8608</v>
      </c>
    </row>
    <row r="3971" spans="1:17" hidden="1" x14ac:dyDescent="0.2">
      <c r="A3971" s="31" t="s">
        <v>16670</v>
      </c>
      <c r="B3971" s="31" t="s">
        <v>14347</v>
      </c>
      <c r="C3971" s="31" t="s">
        <v>16671</v>
      </c>
      <c r="D3971" s="31"/>
      <c r="E3971" s="31" t="s">
        <v>14123</v>
      </c>
      <c r="F3971" s="31" t="s">
        <v>3948</v>
      </c>
      <c r="G3971" s="47">
        <v>60</v>
      </c>
      <c r="H3971" s="33">
        <v>0</v>
      </c>
      <c r="I3971" s="31" t="s">
        <v>5252</v>
      </c>
      <c r="J3971" s="31" t="s">
        <v>5253</v>
      </c>
      <c r="K3971" s="31" t="s">
        <v>5164</v>
      </c>
      <c r="L3971" s="31" t="s">
        <v>5165</v>
      </c>
      <c r="M3971" s="31" t="s">
        <v>6963</v>
      </c>
      <c r="N3971" s="31"/>
      <c r="O3971" s="31" t="s">
        <v>14125</v>
      </c>
      <c r="P3971" s="31" t="s">
        <v>14121</v>
      </c>
      <c r="Q3971" s="31" t="s">
        <v>5168</v>
      </c>
    </row>
    <row r="3972" spans="1:17" hidden="1" x14ac:dyDescent="0.2">
      <c r="A3972" s="31" t="s">
        <v>16672</v>
      </c>
      <c r="B3972" s="31" t="s">
        <v>14356</v>
      </c>
      <c r="C3972" s="31" t="s">
        <v>16673</v>
      </c>
      <c r="D3972" s="31"/>
      <c r="E3972" s="31" t="s">
        <v>14123</v>
      </c>
      <c r="F3972" s="31" t="s">
        <v>3948</v>
      </c>
      <c r="G3972" s="47">
        <v>60</v>
      </c>
      <c r="H3972" s="33">
        <v>0</v>
      </c>
      <c r="I3972" s="31" t="s">
        <v>5252</v>
      </c>
      <c r="J3972" s="31" t="s">
        <v>5253</v>
      </c>
      <c r="K3972" s="31" t="s">
        <v>5164</v>
      </c>
      <c r="L3972" s="31" t="s">
        <v>5165</v>
      </c>
      <c r="M3972" s="31" t="s">
        <v>5569</v>
      </c>
      <c r="N3972" s="31"/>
      <c r="O3972" s="31" t="s">
        <v>14125</v>
      </c>
      <c r="P3972" s="31" t="s">
        <v>14121</v>
      </c>
      <c r="Q3972" s="31" t="s">
        <v>5168</v>
      </c>
    </row>
    <row r="3973" spans="1:17" hidden="1" x14ac:dyDescent="0.2">
      <c r="A3973" s="31" t="s">
        <v>16674</v>
      </c>
      <c r="B3973" s="31" t="s">
        <v>14356</v>
      </c>
      <c r="C3973" s="31" t="s">
        <v>16675</v>
      </c>
      <c r="D3973" s="31"/>
      <c r="E3973" s="31" t="s">
        <v>14123</v>
      </c>
      <c r="F3973" s="31" t="s">
        <v>3948</v>
      </c>
      <c r="G3973" s="47">
        <v>60</v>
      </c>
      <c r="H3973" s="33">
        <v>0</v>
      </c>
      <c r="I3973" s="31" t="s">
        <v>5218</v>
      </c>
      <c r="J3973" s="31" t="s">
        <v>5219</v>
      </c>
      <c r="K3973" s="31" t="s">
        <v>5164</v>
      </c>
      <c r="L3973" s="31" t="s">
        <v>5165</v>
      </c>
      <c r="M3973" s="31" t="s">
        <v>5320</v>
      </c>
      <c r="N3973" s="31"/>
      <c r="O3973" s="31" t="s">
        <v>14125</v>
      </c>
      <c r="P3973" s="31" t="s">
        <v>14121</v>
      </c>
      <c r="Q3973" s="31" t="s">
        <v>5168</v>
      </c>
    </row>
    <row r="3974" spans="1:17" hidden="1" x14ac:dyDescent="0.2">
      <c r="A3974" s="31" t="s">
        <v>16676</v>
      </c>
      <c r="B3974" s="31" t="s">
        <v>14362</v>
      </c>
      <c r="C3974" s="31" t="s">
        <v>16677</v>
      </c>
      <c r="D3974" s="31" t="s">
        <v>3948</v>
      </c>
      <c r="E3974" s="31" t="s">
        <v>14144</v>
      </c>
      <c r="F3974" s="31"/>
      <c r="G3974" s="47">
        <v>60</v>
      </c>
      <c r="H3974" s="33">
        <v>0</v>
      </c>
      <c r="I3974" s="31" t="s">
        <v>5288</v>
      </c>
      <c r="J3974" s="31" t="s">
        <v>5289</v>
      </c>
      <c r="K3974" s="31" t="s">
        <v>5164</v>
      </c>
      <c r="L3974" s="31" t="s">
        <v>5278</v>
      </c>
      <c r="M3974" s="31" t="s">
        <v>5673</v>
      </c>
      <c r="N3974" s="31"/>
      <c r="O3974" s="31" t="s">
        <v>14125</v>
      </c>
      <c r="P3974" s="31" t="s">
        <v>14121</v>
      </c>
      <c r="Q3974" s="31" t="s">
        <v>8608</v>
      </c>
    </row>
    <row r="3975" spans="1:17" hidden="1" x14ac:dyDescent="0.2">
      <c r="A3975" s="31" t="s">
        <v>16678</v>
      </c>
      <c r="B3975" s="31" t="s">
        <v>14362</v>
      </c>
      <c r="C3975" s="31" t="s">
        <v>16679</v>
      </c>
      <c r="D3975" s="31" t="s">
        <v>3948</v>
      </c>
      <c r="E3975" s="31" t="s">
        <v>14144</v>
      </c>
      <c r="F3975" s="31"/>
      <c r="G3975" s="47">
        <v>60</v>
      </c>
      <c r="H3975" s="33">
        <v>0</v>
      </c>
      <c r="I3975" s="31" t="s">
        <v>5276</v>
      </c>
      <c r="J3975" s="31" t="s">
        <v>5277</v>
      </c>
      <c r="K3975" s="31" t="s">
        <v>5164</v>
      </c>
      <c r="L3975" s="31" t="s">
        <v>5278</v>
      </c>
      <c r="M3975" s="31" t="s">
        <v>5609</v>
      </c>
      <c r="N3975" s="31"/>
      <c r="O3975" s="31" t="s">
        <v>14125</v>
      </c>
      <c r="P3975" s="31" t="s">
        <v>14121</v>
      </c>
      <c r="Q3975" s="31" t="s">
        <v>8608</v>
      </c>
    </row>
    <row r="3976" spans="1:17" hidden="1" x14ac:dyDescent="0.2">
      <c r="A3976" s="31" t="s">
        <v>16680</v>
      </c>
      <c r="B3976" s="31" t="s">
        <v>14359</v>
      </c>
      <c r="C3976" s="31" t="s">
        <v>16681</v>
      </c>
      <c r="D3976" s="31" t="s">
        <v>3948</v>
      </c>
      <c r="E3976" s="31" t="s">
        <v>14144</v>
      </c>
      <c r="F3976" s="31"/>
      <c r="G3976" s="47">
        <v>60</v>
      </c>
      <c r="H3976" s="33">
        <v>0</v>
      </c>
      <c r="I3976" s="31" t="s">
        <v>5288</v>
      </c>
      <c r="J3976" s="31" t="s">
        <v>5289</v>
      </c>
      <c r="K3976" s="31" t="s">
        <v>5164</v>
      </c>
      <c r="L3976" s="31" t="s">
        <v>5278</v>
      </c>
      <c r="M3976" s="31" t="s">
        <v>5754</v>
      </c>
      <c r="N3976" s="31"/>
      <c r="O3976" s="31" t="s">
        <v>14125</v>
      </c>
      <c r="P3976" s="31" t="s">
        <v>14121</v>
      </c>
      <c r="Q3976" s="31" t="s">
        <v>8608</v>
      </c>
    </row>
    <row r="3977" spans="1:17" hidden="1" x14ac:dyDescent="0.2">
      <c r="A3977" s="31" t="s">
        <v>16682</v>
      </c>
      <c r="B3977" s="31" t="s">
        <v>14356</v>
      </c>
      <c r="C3977" s="31" t="s">
        <v>16683</v>
      </c>
      <c r="D3977" s="31"/>
      <c r="E3977" s="31" t="s">
        <v>14123</v>
      </c>
      <c r="F3977" s="31" t="s">
        <v>3948</v>
      </c>
      <c r="G3977" s="47">
        <v>60</v>
      </c>
      <c r="H3977" s="33">
        <v>0</v>
      </c>
      <c r="I3977" s="31" t="s">
        <v>5252</v>
      </c>
      <c r="J3977" s="31" t="s">
        <v>5253</v>
      </c>
      <c r="K3977" s="31" t="s">
        <v>5164</v>
      </c>
      <c r="L3977" s="31" t="s">
        <v>5165</v>
      </c>
      <c r="M3977" s="31" t="s">
        <v>5543</v>
      </c>
      <c r="N3977" s="31"/>
      <c r="O3977" s="31" t="s">
        <v>14125</v>
      </c>
      <c r="P3977" s="31" t="s">
        <v>14121</v>
      </c>
      <c r="Q3977" s="31" t="s">
        <v>5168</v>
      </c>
    </row>
    <row r="3978" spans="1:17" hidden="1" x14ac:dyDescent="0.2">
      <c r="A3978" s="31" t="s">
        <v>16684</v>
      </c>
      <c r="B3978" s="31" t="s">
        <v>14362</v>
      </c>
      <c r="C3978" s="31" t="s">
        <v>16685</v>
      </c>
      <c r="D3978" s="31" t="s">
        <v>3948</v>
      </c>
      <c r="E3978" s="31" t="s">
        <v>14144</v>
      </c>
      <c r="F3978" s="31"/>
      <c r="G3978" s="47">
        <v>60</v>
      </c>
      <c r="H3978" s="33">
        <v>0</v>
      </c>
      <c r="I3978" s="31" t="s">
        <v>9470</v>
      </c>
      <c r="J3978" s="31" t="s">
        <v>9471</v>
      </c>
      <c r="K3978" s="31" t="s">
        <v>5164</v>
      </c>
      <c r="L3978" s="31" t="s">
        <v>5278</v>
      </c>
      <c r="M3978" s="31" t="s">
        <v>5794</v>
      </c>
      <c r="N3978" s="31"/>
      <c r="O3978" s="31" t="s">
        <v>14125</v>
      </c>
      <c r="P3978" s="31" t="s">
        <v>14121</v>
      </c>
      <c r="Q3978" s="31" t="s">
        <v>8608</v>
      </c>
    </row>
    <row r="3979" spans="1:17" hidden="1" x14ac:dyDescent="0.2">
      <c r="A3979" s="31" t="s">
        <v>16686</v>
      </c>
      <c r="B3979" s="31" t="s">
        <v>14362</v>
      </c>
      <c r="C3979" s="31" t="s">
        <v>16687</v>
      </c>
      <c r="D3979" s="31" t="s">
        <v>3948</v>
      </c>
      <c r="E3979" s="31" t="s">
        <v>14144</v>
      </c>
      <c r="F3979" s="31"/>
      <c r="G3979" s="47">
        <v>60</v>
      </c>
      <c r="H3979" s="33">
        <v>0</v>
      </c>
      <c r="I3979" s="31" t="s">
        <v>9470</v>
      </c>
      <c r="J3979" s="31" t="s">
        <v>9471</v>
      </c>
      <c r="K3979" s="31" t="s">
        <v>5164</v>
      </c>
      <c r="L3979" s="31" t="s">
        <v>5278</v>
      </c>
      <c r="M3979" s="31" t="s">
        <v>5687</v>
      </c>
      <c r="N3979" s="31"/>
      <c r="O3979" s="31" t="s">
        <v>14125</v>
      </c>
      <c r="P3979" s="31" t="s">
        <v>14121</v>
      </c>
      <c r="Q3979" s="31" t="s">
        <v>8608</v>
      </c>
    </row>
    <row r="3980" spans="1:17" hidden="1" x14ac:dyDescent="0.2">
      <c r="A3980" s="31" t="s">
        <v>16688</v>
      </c>
      <c r="B3980" s="31" t="s">
        <v>14362</v>
      </c>
      <c r="C3980" s="31" t="s">
        <v>16689</v>
      </c>
      <c r="D3980" s="31" t="s">
        <v>3948</v>
      </c>
      <c r="E3980" s="31" t="s">
        <v>14144</v>
      </c>
      <c r="F3980" s="31"/>
      <c r="G3980" s="47">
        <v>60</v>
      </c>
      <c r="H3980" s="33">
        <v>0</v>
      </c>
      <c r="I3980" s="31" t="s">
        <v>5276</v>
      </c>
      <c r="J3980" s="31" t="s">
        <v>5277</v>
      </c>
      <c r="K3980" s="31" t="s">
        <v>5164</v>
      </c>
      <c r="L3980" s="31" t="s">
        <v>5278</v>
      </c>
      <c r="M3980" s="31" t="s">
        <v>5701</v>
      </c>
      <c r="N3980" s="31"/>
      <c r="O3980" s="31" t="s">
        <v>14125</v>
      </c>
      <c r="P3980" s="31" t="s">
        <v>14121</v>
      </c>
      <c r="Q3980" s="31" t="s">
        <v>8608</v>
      </c>
    </row>
    <row r="3981" spans="1:17" hidden="1" x14ac:dyDescent="0.2">
      <c r="A3981" s="31" t="s">
        <v>16690</v>
      </c>
      <c r="B3981" s="31" t="s">
        <v>14362</v>
      </c>
      <c r="C3981" s="31" t="s">
        <v>16691</v>
      </c>
      <c r="D3981" s="31" t="s">
        <v>3948</v>
      </c>
      <c r="E3981" s="31" t="s">
        <v>14144</v>
      </c>
      <c r="F3981" s="31"/>
      <c r="G3981" s="47">
        <v>60</v>
      </c>
      <c r="H3981" s="33">
        <v>0</v>
      </c>
      <c r="I3981" s="31" t="s">
        <v>5276</v>
      </c>
      <c r="J3981" s="31" t="s">
        <v>5277</v>
      </c>
      <c r="K3981" s="31" t="s">
        <v>5164</v>
      </c>
      <c r="L3981" s="31" t="s">
        <v>5278</v>
      </c>
      <c r="M3981" s="31" t="s">
        <v>5701</v>
      </c>
      <c r="N3981" s="31"/>
      <c r="O3981" s="31" t="s">
        <v>14125</v>
      </c>
      <c r="P3981" s="31" t="s">
        <v>14121</v>
      </c>
      <c r="Q3981" s="31" t="s">
        <v>8608</v>
      </c>
    </row>
    <row r="3982" spans="1:17" hidden="1" x14ac:dyDescent="0.2">
      <c r="A3982" s="31" t="s">
        <v>16692</v>
      </c>
      <c r="B3982" s="31" t="s">
        <v>14362</v>
      </c>
      <c r="C3982" s="31" t="s">
        <v>16693</v>
      </c>
      <c r="D3982" s="31" t="s">
        <v>3948</v>
      </c>
      <c r="E3982" s="31" t="s">
        <v>14144</v>
      </c>
      <c r="F3982" s="31"/>
      <c r="G3982" s="47">
        <v>60</v>
      </c>
      <c r="H3982" s="33">
        <v>0</v>
      </c>
      <c r="I3982" s="31" t="s">
        <v>9470</v>
      </c>
      <c r="J3982" s="31" t="s">
        <v>9471</v>
      </c>
      <c r="K3982" s="31" t="s">
        <v>5164</v>
      </c>
      <c r="L3982" s="31" t="s">
        <v>5278</v>
      </c>
      <c r="M3982" s="31" t="s">
        <v>5446</v>
      </c>
      <c r="N3982" s="31"/>
      <c r="O3982" s="31" t="s">
        <v>14125</v>
      </c>
      <c r="P3982" s="31" t="s">
        <v>14121</v>
      </c>
      <c r="Q3982" s="31" t="s">
        <v>8608</v>
      </c>
    </row>
    <row r="3983" spans="1:17" hidden="1" x14ac:dyDescent="0.2">
      <c r="A3983" s="31" t="s">
        <v>16694</v>
      </c>
      <c r="B3983" s="31" t="s">
        <v>14356</v>
      </c>
      <c r="C3983" s="31" t="s">
        <v>16695</v>
      </c>
      <c r="D3983" s="31"/>
      <c r="E3983" s="31" t="s">
        <v>14123</v>
      </c>
      <c r="F3983" s="31" t="s">
        <v>3948</v>
      </c>
      <c r="G3983" s="47">
        <v>60</v>
      </c>
      <c r="H3983" s="33">
        <v>0</v>
      </c>
      <c r="I3983" s="31" t="s">
        <v>5252</v>
      </c>
      <c r="J3983" s="31" t="s">
        <v>5253</v>
      </c>
      <c r="K3983" s="31" t="s">
        <v>5164</v>
      </c>
      <c r="L3983" s="31" t="s">
        <v>5165</v>
      </c>
      <c r="M3983" s="31" t="s">
        <v>5254</v>
      </c>
      <c r="N3983" s="31"/>
      <c r="O3983" s="31" t="s">
        <v>14125</v>
      </c>
      <c r="P3983" s="31" t="s">
        <v>14121</v>
      </c>
      <c r="Q3983" s="31" t="s">
        <v>5168</v>
      </c>
    </row>
    <row r="3984" spans="1:17" hidden="1" x14ac:dyDescent="0.2">
      <c r="A3984" s="31" t="s">
        <v>16696</v>
      </c>
      <c r="B3984" s="31" t="s">
        <v>14382</v>
      </c>
      <c r="C3984" s="31" t="s">
        <v>16697</v>
      </c>
      <c r="D3984" s="31"/>
      <c r="E3984" s="31" t="s">
        <v>14123</v>
      </c>
      <c r="F3984" s="31" t="s">
        <v>3948</v>
      </c>
      <c r="G3984" s="47">
        <v>60</v>
      </c>
      <c r="H3984" s="33">
        <v>0</v>
      </c>
      <c r="I3984" s="31" t="s">
        <v>5384</v>
      </c>
      <c r="J3984" s="31" t="s">
        <v>5385</v>
      </c>
      <c r="K3984" s="31" t="s">
        <v>5164</v>
      </c>
      <c r="L3984" s="31" t="s">
        <v>5165</v>
      </c>
      <c r="M3984" s="31" t="s">
        <v>5390</v>
      </c>
      <c r="N3984" s="31"/>
      <c r="O3984" s="31" t="s">
        <v>14125</v>
      </c>
      <c r="P3984" s="31" t="s">
        <v>14121</v>
      </c>
      <c r="Q3984" s="31" t="s">
        <v>5168</v>
      </c>
    </row>
    <row r="3985" spans="1:17" hidden="1" x14ac:dyDescent="0.2">
      <c r="A3985" s="31" t="s">
        <v>16698</v>
      </c>
      <c r="B3985" s="31" t="s">
        <v>14382</v>
      </c>
      <c r="C3985" s="31" t="s">
        <v>16699</v>
      </c>
      <c r="D3985" s="31"/>
      <c r="E3985" s="31" t="s">
        <v>14123</v>
      </c>
      <c r="F3985" s="31" t="s">
        <v>3948</v>
      </c>
      <c r="G3985" s="47">
        <v>60</v>
      </c>
      <c r="H3985" s="33">
        <v>0</v>
      </c>
      <c r="I3985" s="31" t="s">
        <v>5252</v>
      </c>
      <c r="J3985" s="31" t="s">
        <v>5253</v>
      </c>
      <c r="K3985" s="31" t="s">
        <v>5164</v>
      </c>
      <c r="L3985" s="31" t="s">
        <v>5165</v>
      </c>
      <c r="M3985" s="31" t="s">
        <v>5166</v>
      </c>
      <c r="N3985" s="31"/>
      <c r="O3985" s="31" t="s">
        <v>14125</v>
      </c>
      <c r="P3985" s="31" t="s">
        <v>14121</v>
      </c>
      <c r="Q3985" s="31" t="s">
        <v>5168</v>
      </c>
    </row>
    <row r="3986" spans="1:17" hidden="1" x14ac:dyDescent="0.2">
      <c r="A3986" s="31" t="s">
        <v>16700</v>
      </c>
      <c r="B3986" s="31" t="s">
        <v>14362</v>
      </c>
      <c r="C3986" s="31" t="s">
        <v>16701</v>
      </c>
      <c r="D3986" s="31" t="s">
        <v>3948</v>
      </c>
      <c r="E3986" s="31" t="s">
        <v>14144</v>
      </c>
      <c r="F3986" s="31"/>
      <c r="G3986" s="47">
        <v>60</v>
      </c>
      <c r="H3986" s="33">
        <v>0</v>
      </c>
      <c r="I3986" s="31" t="s">
        <v>5288</v>
      </c>
      <c r="J3986" s="31" t="s">
        <v>5289</v>
      </c>
      <c r="K3986" s="31" t="s">
        <v>5164</v>
      </c>
      <c r="L3986" s="31" t="s">
        <v>5278</v>
      </c>
      <c r="M3986" s="31" t="s">
        <v>5673</v>
      </c>
      <c r="N3986" s="31"/>
      <c r="O3986" s="31" t="s">
        <v>14125</v>
      </c>
      <c r="P3986" s="31" t="s">
        <v>14121</v>
      </c>
      <c r="Q3986" s="31" t="s">
        <v>8608</v>
      </c>
    </row>
    <row r="3987" spans="1:17" hidden="1" x14ac:dyDescent="0.2">
      <c r="A3987" s="31" t="s">
        <v>16702</v>
      </c>
      <c r="B3987" s="31" t="s">
        <v>14362</v>
      </c>
      <c r="C3987" s="31" t="s">
        <v>16703</v>
      </c>
      <c r="D3987" s="31" t="s">
        <v>3948</v>
      </c>
      <c r="E3987" s="31" t="s">
        <v>14144</v>
      </c>
      <c r="F3987" s="31"/>
      <c r="G3987" s="47">
        <v>60</v>
      </c>
      <c r="H3987" s="33">
        <v>0</v>
      </c>
      <c r="I3987" s="31" t="s">
        <v>5288</v>
      </c>
      <c r="J3987" s="31" t="s">
        <v>5289</v>
      </c>
      <c r="K3987" s="31" t="s">
        <v>5164</v>
      </c>
      <c r="L3987" s="31" t="s">
        <v>5278</v>
      </c>
      <c r="M3987" s="31" t="s">
        <v>5673</v>
      </c>
      <c r="N3987" s="31"/>
      <c r="O3987" s="31" t="s">
        <v>14125</v>
      </c>
      <c r="P3987" s="31" t="s">
        <v>14121</v>
      </c>
      <c r="Q3987" s="31" t="s">
        <v>8608</v>
      </c>
    </row>
    <row r="3988" spans="1:17" hidden="1" x14ac:dyDescent="0.2">
      <c r="A3988" s="31" t="s">
        <v>16704</v>
      </c>
      <c r="B3988" s="31" t="s">
        <v>14362</v>
      </c>
      <c r="C3988" s="31" t="s">
        <v>16705</v>
      </c>
      <c r="D3988" s="31" t="s">
        <v>3948</v>
      </c>
      <c r="E3988" s="31" t="s">
        <v>14144</v>
      </c>
      <c r="F3988" s="31"/>
      <c r="G3988" s="47">
        <v>60</v>
      </c>
      <c r="H3988" s="33">
        <v>0</v>
      </c>
      <c r="I3988" s="31" t="s">
        <v>5288</v>
      </c>
      <c r="J3988" s="31" t="s">
        <v>5289</v>
      </c>
      <c r="K3988" s="31" t="s">
        <v>5164</v>
      </c>
      <c r="L3988" s="31" t="s">
        <v>5278</v>
      </c>
      <c r="M3988" s="31" t="s">
        <v>5673</v>
      </c>
      <c r="N3988" s="31"/>
      <c r="O3988" s="31" t="s">
        <v>14125</v>
      </c>
      <c r="P3988" s="31" t="s">
        <v>14121</v>
      </c>
      <c r="Q3988" s="31" t="s">
        <v>8608</v>
      </c>
    </row>
    <row r="3989" spans="1:17" hidden="1" x14ac:dyDescent="0.2">
      <c r="A3989" s="31" t="s">
        <v>16706</v>
      </c>
      <c r="B3989" s="31" t="s">
        <v>14356</v>
      </c>
      <c r="C3989" s="31" t="s">
        <v>16707</v>
      </c>
      <c r="D3989" s="31"/>
      <c r="E3989" s="31" t="s">
        <v>14123</v>
      </c>
      <c r="F3989" s="31" t="s">
        <v>3948</v>
      </c>
      <c r="G3989" s="47">
        <v>60</v>
      </c>
      <c r="H3989" s="33">
        <v>0</v>
      </c>
      <c r="I3989" s="31" t="s">
        <v>5252</v>
      </c>
      <c r="J3989" s="31" t="s">
        <v>5253</v>
      </c>
      <c r="K3989" s="31" t="s">
        <v>5164</v>
      </c>
      <c r="L3989" s="31" t="s">
        <v>5165</v>
      </c>
      <c r="M3989" s="31" t="s">
        <v>5254</v>
      </c>
      <c r="N3989" s="31"/>
      <c r="O3989" s="31" t="s">
        <v>14125</v>
      </c>
      <c r="P3989" s="31" t="s">
        <v>14121</v>
      </c>
      <c r="Q3989" s="31" t="s">
        <v>5168</v>
      </c>
    </row>
    <row r="3990" spans="1:17" hidden="1" x14ac:dyDescent="0.2">
      <c r="A3990" s="31" t="s">
        <v>16708</v>
      </c>
      <c r="B3990" s="31" t="s">
        <v>14382</v>
      </c>
      <c r="C3990" s="31" t="s">
        <v>16709</v>
      </c>
      <c r="D3990" s="31"/>
      <c r="E3990" s="31" t="s">
        <v>14123</v>
      </c>
      <c r="F3990" s="31" t="s">
        <v>3948</v>
      </c>
      <c r="G3990" s="47">
        <v>60</v>
      </c>
      <c r="H3990" s="33">
        <v>0</v>
      </c>
      <c r="I3990" s="31" t="s">
        <v>5218</v>
      </c>
      <c r="J3990" s="31" t="s">
        <v>5219</v>
      </c>
      <c r="K3990" s="31" t="s">
        <v>5164</v>
      </c>
      <c r="L3990" s="31" t="s">
        <v>5165</v>
      </c>
      <c r="M3990" s="31" t="s">
        <v>5390</v>
      </c>
      <c r="N3990" s="31"/>
      <c r="O3990" s="31" t="s">
        <v>14125</v>
      </c>
      <c r="P3990" s="31" t="s">
        <v>14121</v>
      </c>
      <c r="Q3990" s="31" t="s">
        <v>5168</v>
      </c>
    </row>
    <row r="3991" spans="1:17" hidden="1" x14ac:dyDescent="0.2">
      <c r="A3991" s="31" t="s">
        <v>16710</v>
      </c>
      <c r="B3991" s="31" t="s">
        <v>14916</v>
      </c>
      <c r="C3991" s="31" t="s">
        <v>16711</v>
      </c>
      <c r="D3991" s="31"/>
      <c r="E3991" s="31" t="s">
        <v>14123</v>
      </c>
      <c r="F3991" s="31" t="s">
        <v>3948</v>
      </c>
      <c r="G3991" s="47">
        <v>60</v>
      </c>
      <c r="H3991" s="33">
        <v>0</v>
      </c>
      <c r="I3991" s="31" t="s">
        <v>5179</v>
      </c>
      <c r="J3991" s="31" t="s">
        <v>5180</v>
      </c>
      <c r="K3991" s="31" t="s">
        <v>5164</v>
      </c>
      <c r="L3991" s="31" t="s">
        <v>5165</v>
      </c>
      <c r="M3991" s="31" t="s">
        <v>5379</v>
      </c>
      <c r="N3991" s="31" t="s">
        <v>7545</v>
      </c>
      <c r="O3991" s="31" t="s">
        <v>14125</v>
      </c>
      <c r="P3991" s="31" t="s">
        <v>14121</v>
      </c>
      <c r="Q3991" s="31" t="s">
        <v>5168</v>
      </c>
    </row>
    <row r="3992" spans="1:17" hidden="1" x14ac:dyDescent="0.2">
      <c r="A3992" s="31" t="s">
        <v>16712</v>
      </c>
      <c r="B3992" s="31" t="s">
        <v>14362</v>
      </c>
      <c r="C3992" s="31" t="s">
        <v>16713</v>
      </c>
      <c r="D3992" s="31" t="s">
        <v>3948</v>
      </c>
      <c r="E3992" s="31" t="s">
        <v>14144</v>
      </c>
      <c r="F3992" s="31"/>
      <c r="G3992" s="47">
        <v>60</v>
      </c>
      <c r="H3992" s="33">
        <v>0</v>
      </c>
      <c r="I3992" s="31" t="s">
        <v>5288</v>
      </c>
      <c r="J3992" s="31" t="s">
        <v>5289</v>
      </c>
      <c r="K3992" s="31" t="s">
        <v>5164</v>
      </c>
      <c r="L3992" s="31" t="s">
        <v>5278</v>
      </c>
      <c r="M3992" s="31" t="s">
        <v>5673</v>
      </c>
      <c r="N3992" s="31"/>
      <c r="O3992" s="31" t="s">
        <v>14125</v>
      </c>
      <c r="P3992" s="31" t="s">
        <v>14121</v>
      </c>
      <c r="Q3992" s="31" t="s">
        <v>8608</v>
      </c>
    </row>
    <row r="3993" spans="1:17" hidden="1" x14ac:dyDescent="0.2">
      <c r="A3993" s="31" t="s">
        <v>16714</v>
      </c>
      <c r="B3993" s="31" t="s">
        <v>14362</v>
      </c>
      <c r="C3993" s="31" t="s">
        <v>16715</v>
      </c>
      <c r="D3993" s="31" t="s">
        <v>3948</v>
      </c>
      <c r="E3993" s="31" t="s">
        <v>14144</v>
      </c>
      <c r="F3993" s="31"/>
      <c r="G3993" s="47">
        <v>60</v>
      </c>
      <c r="H3993" s="33">
        <v>0</v>
      </c>
      <c r="I3993" s="31" t="s">
        <v>5288</v>
      </c>
      <c r="J3993" s="31" t="s">
        <v>5289</v>
      </c>
      <c r="K3993" s="31" t="s">
        <v>5164</v>
      </c>
      <c r="L3993" s="31" t="s">
        <v>5278</v>
      </c>
      <c r="M3993" s="31" t="s">
        <v>5673</v>
      </c>
      <c r="N3993" s="31"/>
      <c r="O3993" s="31" t="s">
        <v>14125</v>
      </c>
      <c r="P3993" s="31" t="s">
        <v>14121</v>
      </c>
      <c r="Q3993" s="31" t="s">
        <v>8608</v>
      </c>
    </row>
    <row r="3994" spans="1:17" hidden="1" x14ac:dyDescent="0.2">
      <c r="A3994" s="31" t="s">
        <v>16716</v>
      </c>
      <c r="B3994" s="31" t="s">
        <v>14362</v>
      </c>
      <c r="C3994" s="31" t="s">
        <v>16717</v>
      </c>
      <c r="D3994" s="31" t="s">
        <v>3948</v>
      </c>
      <c r="E3994" s="31" t="s">
        <v>14144</v>
      </c>
      <c r="F3994" s="31"/>
      <c r="G3994" s="47">
        <v>60</v>
      </c>
      <c r="H3994" s="33">
        <v>0</v>
      </c>
      <c r="I3994" s="31" t="s">
        <v>5294</v>
      </c>
      <c r="J3994" s="31" t="s">
        <v>5295</v>
      </c>
      <c r="K3994" s="31" t="s">
        <v>5164</v>
      </c>
      <c r="L3994" s="31" t="s">
        <v>5278</v>
      </c>
      <c r="M3994" s="31" t="s">
        <v>6466</v>
      </c>
      <c r="N3994" s="31"/>
      <c r="O3994" s="31" t="s">
        <v>14125</v>
      </c>
      <c r="P3994" s="31" t="s">
        <v>14121</v>
      </c>
      <c r="Q3994" s="31" t="s">
        <v>8608</v>
      </c>
    </row>
    <row r="3995" spans="1:17" hidden="1" x14ac:dyDescent="0.2">
      <c r="A3995" s="31" t="s">
        <v>16718</v>
      </c>
      <c r="B3995" s="31" t="s">
        <v>14359</v>
      </c>
      <c r="C3995" s="31" t="s">
        <v>16719</v>
      </c>
      <c r="D3995" s="31" t="s">
        <v>3948</v>
      </c>
      <c r="E3995" s="31" t="s">
        <v>14144</v>
      </c>
      <c r="F3995" s="31"/>
      <c r="G3995" s="47">
        <v>60</v>
      </c>
      <c r="H3995" s="33">
        <v>0</v>
      </c>
      <c r="I3995" s="31" t="s">
        <v>5288</v>
      </c>
      <c r="J3995" s="31" t="s">
        <v>5289</v>
      </c>
      <c r="K3995" s="31" t="s">
        <v>5164</v>
      </c>
      <c r="L3995" s="31" t="s">
        <v>5278</v>
      </c>
      <c r="M3995" s="31" t="s">
        <v>5819</v>
      </c>
      <c r="N3995" s="31"/>
      <c r="O3995" s="31" t="s">
        <v>14125</v>
      </c>
      <c r="P3995" s="31" t="s">
        <v>14121</v>
      </c>
      <c r="Q3995" s="31" t="s">
        <v>8608</v>
      </c>
    </row>
    <row r="3996" spans="1:17" hidden="1" x14ac:dyDescent="0.2">
      <c r="A3996" s="31" t="s">
        <v>16720</v>
      </c>
      <c r="B3996" s="31" t="s">
        <v>14362</v>
      </c>
      <c r="C3996" s="31" t="s">
        <v>16721</v>
      </c>
      <c r="D3996" s="31" t="s">
        <v>3948</v>
      </c>
      <c r="E3996" s="31" t="s">
        <v>14144</v>
      </c>
      <c r="F3996" s="31"/>
      <c r="G3996" s="47">
        <v>60</v>
      </c>
      <c r="H3996" s="33">
        <v>0</v>
      </c>
      <c r="I3996" s="31" t="s">
        <v>5276</v>
      </c>
      <c r="J3996" s="31" t="s">
        <v>5277</v>
      </c>
      <c r="K3996" s="31" t="s">
        <v>5164</v>
      </c>
      <c r="L3996" s="31" t="s">
        <v>5278</v>
      </c>
      <c r="M3996" s="31" t="s">
        <v>5354</v>
      </c>
      <c r="N3996" s="31"/>
      <c r="O3996" s="31" t="s">
        <v>14125</v>
      </c>
      <c r="P3996" s="31" t="s">
        <v>14121</v>
      </c>
      <c r="Q3996" s="31" t="s">
        <v>8608</v>
      </c>
    </row>
    <row r="3997" spans="1:17" hidden="1" x14ac:dyDescent="0.2">
      <c r="A3997" s="31" t="s">
        <v>16722</v>
      </c>
      <c r="B3997" s="31" t="s">
        <v>14362</v>
      </c>
      <c r="C3997" s="31" t="s">
        <v>16723</v>
      </c>
      <c r="D3997" s="31" t="s">
        <v>3948</v>
      </c>
      <c r="E3997" s="31" t="s">
        <v>14144</v>
      </c>
      <c r="F3997" s="31"/>
      <c r="G3997" s="47">
        <v>60</v>
      </c>
      <c r="H3997" s="33">
        <v>0</v>
      </c>
      <c r="I3997" s="31" t="s">
        <v>5276</v>
      </c>
      <c r="J3997" s="31" t="s">
        <v>5277</v>
      </c>
      <c r="K3997" s="31" t="s">
        <v>5164</v>
      </c>
      <c r="L3997" s="31" t="s">
        <v>5278</v>
      </c>
      <c r="M3997" s="31" t="s">
        <v>5609</v>
      </c>
      <c r="N3997" s="31"/>
      <c r="O3997" s="31" t="s">
        <v>14125</v>
      </c>
      <c r="P3997" s="31" t="s">
        <v>14121</v>
      </c>
      <c r="Q3997" s="31" t="s">
        <v>8608</v>
      </c>
    </row>
    <row r="3998" spans="1:17" hidden="1" x14ac:dyDescent="0.2">
      <c r="A3998" s="31" t="s">
        <v>16724</v>
      </c>
      <c r="B3998" s="31" t="s">
        <v>14362</v>
      </c>
      <c r="C3998" s="31" t="s">
        <v>16725</v>
      </c>
      <c r="D3998" s="31" t="s">
        <v>3948</v>
      </c>
      <c r="E3998" s="31" t="s">
        <v>14144</v>
      </c>
      <c r="F3998" s="31"/>
      <c r="G3998" s="47">
        <v>60</v>
      </c>
      <c r="H3998" s="33">
        <v>0</v>
      </c>
      <c r="I3998" s="31" t="s">
        <v>9470</v>
      </c>
      <c r="J3998" s="31" t="s">
        <v>9471</v>
      </c>
      <c r="K3998" s="31" t="s">
        <v>5164</v>
      </c>
      <c r="L3998" s="31" t="s">
        <v>5278</v>
      </c>
      <c r="M3998" s="31" t="s">
        <v>5794</v>
      </c>
      <c r="N3998" s="31"/>
      <c r="O3998" s="31" t="s">
        <v>14125</v>
      </c>
      <c r="P3998" s="31" t="s">
        <v>14121</v>
      </c>
      <c r="Q3998" s="31" t="s">
        <v>8608</v>
      </c>
    </row>
    <row r="3999" spans="1:17" hidden="1" x14ac:dyDescent="0.2">
      <c r="A3999" s="31" t="s">
        <v>16726</v>
      </c>
      <c r="B3999" s="31" t="s">
        <v>14356</v>
      </c>
      <c r="C3999" s="31" t="s">
        <v>16727</v>
      </c>
      <c r="D3999" s="31"/>
      <c r="E3999" s="31" t="s">
        <v>14123</v>
      </c>
      <c r="F3999" s="31" t="s">
        <v>3948</v>
      </c>
      <c r="G3999" s="47">
        <v>60</v>
      </c>
      <c r="H3999" s="33">
        <v>0</v>
      </c>
      <c r="I3999" s="31" t="s">
        <v>5172</v>
      </c>
      <c r="J3999" s="31" t="s">
        <v>5173</v>
      </c>
      <c r="K3999" s="31" t="s">
        <v>5164</v>
      </c>
      <c r="L3999" s="31" t="s">
        <v>5165</v>
      </c>
      <c r="M3999" s="31" t="s">
        <v>5224</v>
      </c>
      <c r="N3999" s="31"/>
      <c r="O3999" s="31" t="s">
        <v>14125</v>
      </c>
      <c r="P3999" s="31" t="s">
        <v>14121</v>
      </c>
      <c r="Q3999" s="31" t="s">
        <v>5168</v>
      </c>
    </row>
    <row r="4000" spans="1:17" hidden="1" x14ac:dyDescent="0.2">
      <c r="A4000" s="31" t="s">
        <v>16728</v>
      </c>
      <c r="B4000" s="31" t="s">
        <v>14362</v>
      </c>
      <c r="C4000" s="31" t="s">
        <v>16729</v>
      </c>
      <c r="D4000" s="31" t="s">
        <v>3948</v>
      </c>
      <c r="E4000" s="31" t="s">
        <v>14144</v>
      </c>
      <c r="F4000" s="31"/>
      <c r="G4000" s="47">
        <v>60</v>
      </c>
      <c r="H4000" s="33">
        <v>0</v>
      </c>
      <c r="I4000" s="31" t="s">
        <v>9470</v>
      </c>
      <c r="J4000" s="31" t="s">
        <v>9471</v>
      </c>
      <c r="K4000" s="31" t="s">
        <v>5164</v>
      </c>
      <c r="L4000" s="31" t="s">
        <v>5278</v>
      </c>
      <c r="M4000" s="31" t="s">
        <v>5446</v>
      </c>
      <c r="N4000" s="31"/>
      <c r="O4000" s="31" t="s">
        <v>14125</v>
      </c>
      <c r="P4000" s="31" t="s">
        <v>14121</v>
      </c>
      <c r="Q4000" s="31" t="s">
        <v>8608</v>
      </c>
    </row>
    <row r="4001" spans="1:17" hidden="1" x14ac:dyDescent="0.2">
      <c r="A4001" s="31" t="s">
        <v>16730</v>
      </c>
      <c r="B4001" s="31" t="s">
        <v>14359</v>
      </c>
      <c r="C4001" s="31" t="s">
        <v>16731</v>
      </c>
      <c r="D4001" s="31" t="s">
        <v>3948</v>
      </c>
      <c r="E4001" s="31" t="s">
        <v>14144</v>
      </c>
      <c r="F4001" s="31"/>
      <c r="G4001" s="47">
        <v>60</v>
      </c>
      <c r="H4001" s="33">
        <v>0</v>
      </c>
      <c r="I4001" s="31" t="s">
        <v>5288</v>
      </c>
      <c r="J4001" s="31" t="s">
        <v>5289</v>
      </c>
      <c r="K4001" s="31" t="s">
        <v>5164</v>
      </c>
      <c r="L4001" s="31" t="s">
        <v>5278</v>
      </c>
      <c r="M4001" s="31" t="s">
        <v>5663</v>
      </c>
      <c r="N4001" s="31"/>
      <c r="O4001" s="31" t="s">
        <v>14125</v>
      </c>
      <c r="P4001" s="31" t="s">
        <v>14121</v>
      </c>
      <c r="Q4001" s="31" t="s">
        <v>8608</v>
      </c>
    </row>
    <row r="4002" spans="1:17" hidden="1" x14ac:dyDescent="0.2">
      <c r="A4002" s="31" t="s">
        <v>16732</v>
      </c>
      <c r="B4002" s="31" t="s">
        <v>14362</v>
      </c>
      <c r="C4002" s="31" t="s">
        <v>16733</v>
      </c>
      <c r="D4002" s="31" t="s">
        <v>3948</v>
      </c>
      <c r="E4002" s="31" t="s">
        <v>14144</v>
      </c>
      <c r="F4002" s="31"/>
      <c r="G4002" s="47">
        <v>60</v>
      </c>
      <c r="H4002" s="33">
        <v>0</v>
      </c>
      <c r="I4002" s="31" t="s">
        <v>9470</v>
      </c>
      <c r="J4002" s="31" t="s">
        <v>9471</v>
      </c>
      <c r="K4002" s="31" t="s">
        <v>5164</v>
      </c>
      <c r="L4002" s="31" t="s">
        <v>5278</v>
      </c>
      <c r="M4002" s="31" t="s">
        <v>5794</v>
      </c>
      <c r="N4002" s="31"/>
      <c r="O4002" s="31" t="s">
        <v>14125</v>
      </c>
      <c r="P4002" s="31" t="s">
        <v>14121</v>
      </c>
      <c r="Q4002" s="31" t="s">
        <v>8608</v>
      </c>
    </row>
    <row r="4003" spans="1:17" hidden="1" x14ac:dyDescent="0.2">
      <c r="A4003" s="31" t="s">
        <v>16734</v>
      </c>
      <c r="B4003" s="31" t="s">
        <v>14916</v>
      </c>
      <c r="C4003" s="31" t="s">
        <v>16735</v>
      </c>
      <c r="D4003" s="31"/>
      <c r="E4003" s="31" t="s">
        <v>14123</v>
      </c>
      <c r="F4003" s="31" t="s">
        <v>3948</v>
      </c>
      <c r="G4003" s="47">
        <v>60</v>
      </c>
      <c r="H4003" s="33">
        <v>0</v>
      </c>
      <c r="I4003" s="31" t="s">
        <v>5172</v>
      </c>
      <c r="J4003" s="31" t="s">
        <v>5173</v>
      </c>
      <c r="K4003" s="31" t="s">
        <v>5164</v>
      </c>
      <c r="L4003" s="31" t="s">
        <v>5165</v>
      </c>
      <c r="M4003" s="31" t="s">
        <v>5174</v>
      </c>
      <c r="N4003" s="31" t="s">
        <v>5201</v>
      </c>
      <c r="O4003" s="31" t="s">
        <v>14125</v>
      </c>
      <c r="P4003" s="31" t="s">
        <v>14121</v>
      </c>
      <c r="Q4003" s="31" t="s">
        <v>5168</v>
      </c>
    </row>
    <row r="4004" spans="1:17" hidden="1" x14ac:dyDescent="0.2">
      <c r="A4004" s="31" t="s">
        <v>16736</v>
      </c>
      <c r="B4004" s="31" t="s">
        <v>14362</v>
      </c>
      <c r="C4004" s="31" t="s">
        <v>16737</v>
      </c>
      <c r="D4004" s="31" t="s">
        <v>3948</v>
      </c>
      <c r="E4004" s="31" t="s">
        <v>14144</v>
      </c>
      <c r="F4004" s="31"/>
      <c r="G4004" s="47">
        <v>60</v>
      </c>
      <c r="H4004" s="33">
        <v>0</v>
      </c>
      <c r="I4004" s="31" t="s">
        <v>5288</v>
      </c>
      <c r="J4004" s="31" t="s">
        <v>5289</v>
      </c>
      <c r="K4004" s="31" t="s">
        <v>5164</v>
      </c>
      <c r="L4004" s="31" t="s">
        <v>5278</v>
      </c>
      <c r="M4004" s="31" t="s">
        <v>5290</v>
      </c>
      <c r="N4004" s="31"/>
      <c r="O4004" s="31" t="s">
        <v>14125</v>
      </c>
      <c r="P4004" s="31" t="s">
        <v>14121</v>
      </c>
      <c r="Q4004" s="31" t="s">
        <v>8608</v>
      </c>
    </row>
    <row r="4005" spans="1:17" hidden="1" x14ac:dyDescent="0.2">
      <c r="A4005" s="31" t="s">
        <v>16738</v>
      </c>
      <c r="B4005" s="31" t="s">
        <v>14356</v>
      </c>
      <c r="C4005" s="31" t="s">
        <v>16739</v>
      </c>
      <c r="D4005" s="31"/>
      <c r="E4005" s="31" t="s">
        <v>14123</v>
      </c>
      <c r="F4005" s="31" t="s">
        <v>3948</v>
      </c>
      <c r="G4005" s="47">
        <v>60</v>
      </c>
      <c r="H4005" s="33">
        <v>0</v>
      </c>
      <c r="I4005" s="31" t="s">
        <v>5179</v>
      </c>
      <c r="J4005" s="31" t="s">
        <v>5180</v>
      </c>
      <c r="K4005" s="31" t="s">
        <v>5164</v>
      </c>
      <c r="L4005" s="31" t="s">
        <v>5165</v>
      </c>
      <c r="M4005" s="31" t="s">
        <v>5379</v>
      </c>
      <c r="N4005" s="31" t="s">
        <v>7906</v>
      </c>
      <c r="O4005" s="31" t="s">
        <v>14125</v>
      </c>
      <c r="P4005" s="31" t="s">
        <v>14121</v>
      </c>
      <c r="Q4005" s="31" t="s">
        <v>5168</v>
      </c>
    </row>
    <row r="4006" spans="1:17" hidden="1" x14ac:dyDescent="0.2">
      <c r="A4006" s="31" t="s">
        <v>16740</v>
      </c>
      <c r="B4006" s="31" t="s">
        <v>14359</v>
      </c>
      <c r="C4006" s="31" t="s">
        <v>16741</v>
      </c>
      <c r="D4006" s="31" t="s">
        <v>3948</v>
      </c>
      <c r="E4006" s="31" t="s">
        <v>14144</v>
      </c>
      <c r="F4006" s="31"/>
      <c r="G4006" s="47">
        <v>60</v>
      </c>
      <c r="H4006" s="33">
        <v>0</v>
      </c>
      <c r="I4006" s="31" t="s">
        <v>5288</v>
      </c>
      <c r="J4006" s="31" t="s">
        <v>5289</v>
      </c>
      <c r="K4006" s="31" t="s">
        <v>5164</v>
      </c>
      <c r="L4006" s="31" t="s">
        <v>5278</v>
      </c>
      <c r="M4006" s="31" t="s">
        <v>5819</v>
      </c>
      <c r="N4006" s="31"/>
      <c r="O4006" s="31" t="s">
        <v>14125</v>
      </c>
      <c r="P4006" s="31" t="s">
        <v>14121</v>
      </c>
      <c r="Q4006" s="31" t="s">
        <v>8608</v>
      </c>
    </row>
    <row r="4007" spans="1:17" hidden="1" x14ac:dyDescent="0.2">
      <c r="A4007" s="31" t="s">
        <v>16742</v>
      </c>
      <c r="B4007" s="31" t="s">
        <v>14382</v>
      </c>
      <c r="C4007" s="31" t="s">
        <v>16743</v>
      </c>
      <c r="D4007" s="31"/>
      <c r="E4007" s="31" t="s">
        <v>14123</v>
      </c>
      <c r="F4007" s="31" t="s">
        <v>3948</v>
      </c>
      <c r="G4007" s="47">
        <v>60</v>
      </c>
      <c r="H4007" s="33">
        <v>0</v>
      </c>
      <c r="I4007" s="31" t="s">
        <v>5384</v>
      </c>
      <c r="J4007" s="31" t="s">
        <v>5385</v>
      </c>
      <c r="K4007" s="31" t="s">
        <v>5164</v>
      </c>
      <c r="L4007" s="31" t="s">
        <v>5165</v>
      </c>
      <c r="M4007" s="31" t="s">
        <v>5166</v>
      </c>
      <c r="N4007" s="31"/>
      <c r="O4007" s="31" t="s">
        <v>14125</v>
      </c>
      <c r="P4007" s="31" t="s">
        <v>14121</v>
      </c>
      <c r="Q4007" s="31" t="s">
        <v>5168</v>
      </c>
    </row>
    <row r="4008" spans="1:17" hidden="1" x14ac:dyDescent="0.2">
      <c r="A4008" s="31" t="s">
        <v>16744</v>
      </c>
      <c r="B4008" s="31" t="s">
        <v>14356</v>
      </c>
      <c r="C4008" s="31" t="s">
        <v>16745</v>
      </c>
      <c r="D4008" s="31"/>
      <c r="E4008" s="31" t="s">
        <v>14123</v>
      </c>
      <c r="F4008" s="31" t="s">
        <v>3948</v>
      </c>
      <c r="G4008" s="47">
        <v>60</v>
      </c>
      <c r="H4008" s="33">
        <v>0</v>
      </c>
      <c r="I4008" s="31" t="s">
        <v>5172</v>
      </c>
      <c r="J4008" s="31" t="s">
        <v>5173</v>
      </c>
      <c r="K4008" s="31" t="s">
        <v>5164</v>
      </c>
      <c r="L4008" s="31" t="s">
        <v>5165</v>
      </c>
      <c r="M4008" s="31" t="s">
        <v>5224</v>
      </c>
      <c r="N4008" s="31"/>
      <c r="O4008" s="31" t="s">
        <v>14125</v>
      </c>
      <c r="P4008" s="31" t="s">
        <v>14121</v>
      </c>
      <c r="Q4008" s="31" t="s">
        <v>5168</v>
      </c>
    </row>
    <row r="4009" spans="1:17" hidden="1" x14ac:dyDescent="0.2">
      <c r="A4009" s="31" t="s">
        <v>16746</v>
      </c>
      <c r="B4009" s="31" t="s">
        <v>14362</v>
      </c>
      <c r="C4009" s="31" t="s">
        <v>16747</v>
      </c>
      <c r="D4009" s="31" t="s">
        <v>3948</v>
      </c>
      <c r="E4009" s="31" t="s">
        <v>14144</v>
      </c>
      <c r="F4009" s="31"/>
      <c r="G4009" s="47">
        <v>60</v>
      </c>
      <c r="H4009" s="33">
        <v>0</v>
      </c>
      <c r="I4009" s="31" t="s">
        <v>9470</v>
      </c>
      <c r="J4009" s="31" t="s">
        <v>9471</v>
      </c>
      <c r="K4009" s="31" t="s">
        <v>5164</v>
      </c>
      <c r="L4009" s="31" t="s">
        <v>5278</v>
      </c>
      <c r="M4009" s="31" t="s">
        <v>5446</v>
      </c>
      <c r="N4009" s="31"/>
      <c r="O4009" s="31" t="s">
        <v>14125</v>
      </c>
      <c r="P4009" s="31" t="s">
        <v>14121</v>
      </c>
      <c r="Q4009" s="31" t="s">
        <v>8608</v>
      </c>
    </row>
    <row r="4010" spans="1:17" hidden="1" x14ac:dyDescent="0.2">
      <c r="A4010" s="31" t="s">
        <v>16748</v>
      </c>
      <c r="B4010" s="31" t="s">
        <v>14362</v>
      </c>
      <c r="C4010" s="31" t="s">
        <v>16749</v>
      </c>
      <c r="D4010" s="31" t="s">
        <v>3948</v>
      </c>
      <c r="E4010" s="31" t="s">
        <v>14144</v>
      </c>
      <c r="F4010" s="31"/>
      <c r="G4010" s="47">
        <v>60</v>
      </c>
      <c r="H4010" s="33">
        <v>0</v>
      </c>
      <c r="I4010" s="31" t="s">
        <v>5294</v>
      </c>
      <c r="J4010" s="31" t="s">
        <v>5295</v>
      </c>
      <c r="K4010" s="31" t="s">
        <v>5164</v>
      </c>
      <c r="L4010" s="31" t="s">
        <v>5278</v>
      </c>
      <c r="M4010" s="31" t="s">
        <v>6466</v>
      </c>
      <c r="N4010" s="31"/>
      <c r="O4010" s="31" t="s">
        <v>14125</v>
      </c>
      <c r="P4010" s="31" t="s">
        <v>14121</v>
      </c>
      <c r="Q4010" s="31" t="s">
        <v>8608</v>
      </c>
    </row>
    <row r="4011" spans="1:17" hidden="1" x14ac:dyDescent="0.2">
      <c r="A4011" s="31" t="s">
        <v>16750</v>
      </c>
      <c r="B4011" s="31" t="s">
        <v>14362</v>
      </c>
      <c r="C4011" s="31" t="s">
        <v>16751</v>
      </c>
      <c r="D4011" s="31" t="s">
        <v>3948</v>
      </c>
      <c r="E4011" s="31" t="s">
        <v>14144</v>
      </c>
      <c r="F4011" s="31"/>
      <c r="G4011" s="47">
        <v>60</v>
      </c>
      <c r="H4011" s="33">
        <v>0</v>
      </c>
      <c r="I4011" s="31" t="s">
        <v>5288</v>
      </c>
      <c r="J4011" s="31" t="s">
        <v>5289</v>
      </c>
      <c r="K4011" s="31" t="s">
        <v>5164</v>
      </c>
      <c r="L4011" s="31" t="s">
        <v>5278</v>
      </c>
      <c r="M4011" s="31" t="s">
        <v>5290</v>
      </c>
      <c r="N4011" s="31"/>
      <c r="O4011" s="31" t="s">
        <v>14125</v>
      </c>
      <c r="P4011" s="31" t="s">
        <v>14121</v>
      </c>
      <c r="Q4011" s="31" t="s">
        <v>8608</v>
      </c>
    </row>
    <row r="4012" spans="1:17" hidden="1" x14ac:dyDescent="0.2">
      <c r="A4012" s="31" t="s">
        <v>16752</v>
      </c>
      <c r="B4012" s="31" t="s">
        <v>14359</v>
      </c>
      <c r="C4012" s="31" t="s">
        <v>16753</v>
      </c>
      <c r="D4012" s="31" t="s">
        <v>3948</v>
      </c>
      <c r="E4012" s="31" t="s">
        <v>14144</v>
      </c>
      <c r="F4012" s="31"/>
      <c r="G4012" s="47">
        <v>60</v>
      </c>
      <c r="H4012" s="33">
        <v>0</v>
      </c>
      <c r="I4012" s="31" t="s">
        <v>5288</v>
      </c>
      <c r="J4012" s="31" t="s">
        <v>5289</v>
      </c>
      <c r="K4012" s="31" t="s">
        <v>5164</v>
      </c>
      <c r="L4012" s="31" t="s">
        <v>5278</v>
      </c>
      <c r="M4012" s="31" t="s">
        <v>15440</v>
      </c>
      <c r="N4012" s="31"/>
      <c r="O4012" s="31" t="s">
        <v>14125</v>
      </c>
      <c r="P4012" s="31" t="s">
        <v>14121</v>
      </c>
      <c r="Q4012" s="31" t="s">
        <v>8608</v>
      </c>
    </row>
    <row r="4013" spans="1:17" hidden="1" x14ac:dyDescent="0.2">
      <c r="A4013" s="31" t="s">
        <v>16754</v>
      </c>
      <c r="B4013" s="31" t="s">
        <v>14362</v>
      </c>
      <c r="C4013" s="31" t="s">
        <v>16755</v>
      </c>
      <c r="D4013" s="31" t="s">
        <v>3948</v>
      </c>
      <c r="E4013" s="31" t="s">
        <v>14144</v>
      </c>
      <c r="F4013" s="31"/>
      <c r="G4013" s="47">
        <v>60</v>
      </c>
      <c r="H4013" s="33">
        <v>0</v>
      </c>
      <c r="I4013" s="31" t="s">
        <v>5276</v>
      </c>
      <c r="J4013" s="31" t="s">
        <v>5277</v>
      </c>
      <c r="K4013" s="31" t="s">
        <v>5164</v>
      </c>
      <c r="L4013" s="31" t="s">
        <v>5278</v>
      </c>
      <c r="M4013" s="31" t="s">
        <v>5774</v>
      </c>
      <c r="N4013" s="31"/>
      <c r="O4013" s="31" t="s">
        <v>14125</v>
      </c>
      <c r="P4013" s="31" t="s">
        <v>14121</v>
      </c>
      <c r="Q4013" s="31" t="s">
        <v>8608</v>
      </c>
    </row>
    <row r="4014" spans="1:17" hidden="1" x14ac:dyDescent="0.2">
      <c r="A4014" s="31" t="s">
        <v>16756</v>
      </c>
      <c r="B4014" s="31" t="s">
        <v>14362</v>
      </c>
      <c r="C4014" s="31" t="s">
        <v>16757</v>
      </c>
      <c r="D4014" s="31" t="s">
        <v>3948</v>
      </c>
      <c r="E4014" s="31" t="s">
        <v>14144</v>
      </c>
      <c r="F4014" s="31"/>
      <c r="G4014" s="47">
        <v>60</v>
      </c>
      <c r="H4014" s="33">
        <v>0</v>
      </c>
      <c r="I4014" s="31" t="s">
        <v>5288</v>
      </c>
      <c r="J4014" s="31" t="s">
        <v>5289</v>
      </c>
      <c r="K4014" s="31" t="s">
        <v>5164</v>
      </c>
      <c r="L4014" s="31" t="s">
        <v>5278</v>
      </c>
      <c r="M4014" s="31" t="s">
        <v>5673</v>
      </c>
      <c r="N4014" s="31"/>
      <c r="O4014" s="31" t="s">
        <v>14125</v>
      </c>
      <c r="P4014" s="31" t="s">
        <v>14121</v>
      </c>
      <c r="Q4014" s="31" t="s">
        <v>8608</v>
      </c>
    </row>
    <row r="4015" spans="1:17" hidden="1" x14ac:dyDescent="0.2">
      <c r="A4015" s="31" t="s">
        <v>16758</v>
      </c>
      <c r="B4015" s="31" t="s">
        <v>14362</v>
      </c>
      <c r="C4015" s="31" t="s">
        <v>16759</v>
      </c>
      <c r="D4015" s="31" t="s">
        <v>3948</v>
      </c>
      <c r="E4015" s="31" t="s">
        <v>14144</v>
      </c>
      <c r="F4015" s="31"/>
      <c r="G4015" s="47">
        <v>60</v>
      </c>
      <c r="H4015" s="33">
        <v>0</v>
      </c>
      <c r="I4015" s="31" t="s">
        <v>9470</v>
      </c>
      <c r="J4015" s="31" t="s">
        <v>9471</v>
      </c>
      <c r="K4015" s="31" t="s">
        <v>5164</v>
      </c>
      <c r="L4015" s="31" t="s">
        <v>5278</v>
      </c>
      <c r="M4015" s="31" t="s">
        <v>5794</v>
      </c>
      <c r="N4015" s="31"/>
      <c r="O4015" s="31" t="s">
        <v>14125</v>
      </c>
      <c r="P4015" s="31" t="s">
        <v>14121</v>
      </c>
      <c r="Q4015" s="31" t="s">
        <v>8608</v>
      </c>
    </row>
    <row r="4016" spans="1:17" hidden="1" x14ac:dyDescent="0.2">
      <c r="A4016" s="31" t="s">
        <v>16760</v>
      </c>
      <c r="B4016" s="31" t="s">
        <v>14362</v>
      </c>
      <c r="C4016" s="31" t="s">
        <v>16761</v>
      </c>
      <c r="D4016" s="31" t="s">
        <v>3948</v>
      </c>
      <c r="E4016" s="31" t="s">
        <v>14144</v>
      </c>
      <c r="F4016" s="31"/>
      <c r="G4016" s="47">
        <v>60</v>
      </c>
      <c r="H4016" s="33">
        <v>0</v>
      </c>
      <c r="I4016" s="31" t="s">
        <v>5276</v>
      </c>
      <c r="J4016" s="31" t="s">
        <v>5277</v>
      </c>
      <c r="K4016" s="31" t="s">
        <v>5164</v>
      </c>
      <c r="L4016" s="31" t="s">
        <v>5278</v>
      </c>
      <c r="M4016" s="31" t="s">
        <v>5701</v>
      </c>
      <c r="N4016" s="31"/>
      <c r="O4016" s="31" t="s">
        <v>14125</v>
      </c>
      <c r="P4016" s="31" t="s">
        <v>14121</v>
      </c>
      <c r="Q4016" s="31" t="s">
        <v>8608</v>
      </c>
    </row>
    <row r="4017" spans="1:17" hidden="1" x14ac:dyDescent="0.2">
      <c r="A4017" s="31" t="s">
        <v>16762</v>
      </c>
      <c r="B4017" s="31" t="s">
        <v>14362</v>
      </c>
      <c r="C4017" s="31" t="s">
        <v>16763</v>
      </c>
      <c r="D4017" s="31" t="s">
        <v>3948</v>
      </c>
      <c r="E4017" s="31" t="s">
        <v>14144</v>
      </c>
      <c r="F4017" s="31"/>
      <c r="G4017" s="47">
        <v>60</v>
      </c>
      <c r="H4017" s="33">
        <v>0</v>
      </c>
      <c r="I4017" s="31" t="s">
        <v>9470</v>
      </c>
      <c r="J4017" s="31" t="s">
        <v>9471</v>
      </c>
      <c r="K4017" s="31" t="s">
        <v>5164</v>
      </c>
      <c r="L4017" s="31" t="s">
        <v>5278</v>
      </c>
      <c r="M4017" s="31" t="s">
        <v>5279</v>
      </c>
      <c r="N4017" s="31"/>
      <c r="O4017" s="31" t="s">
        <v>14125</v>
      </c>
      <c r="P4017" s="31" t="s">
        <v>14121</v>
      </c>
      <c r="Q4017" s="31" t="s">
        <v>8608</v>
      </c>
    </row>
    <row r="4018" spans="1:17" hidden="1" x14ac:dyDescent="0.2">
      <c r="A4018" s="31" t="s">
        <v>16764</v>
      </c>
      <c r="B4018" s="31" t="s">
        <v>14362</v>
      </c>
      <c r="C4018" s="31" t="s">
        <v>16765</v>
      </c>
      <c r="D4018" s="31" t="s">
        <v>3948</v>
      </c>
      <c r="E4018" s="31" t="s">
        <v>14144</v>
      </c>
      <c r="F4018" s="31"/>
      <c r="G4018" s="47">
        <v>60</v>
      </c>
      <c r="H4018" s="33">
        <v>0</v>
      </c>
      <c r="I4018" s="31" t="s">
        <v>5288</v>
      </c>
      <c r="J4018" s="31" t="s">
        <v>5289</v>
      </c>
      <c r="K4018" s="31" t="s">
        <v>5164</v>
      </c>
      <c r="L4018" s="31" t="s">
        <v>5278</v>
      </c>
      <c r="M4018" s="31" t="s">
        <v>5673</v>
      </c>
      <c r="N4018" s="31"/>
      <c r="O4018" s="31" t="s">
        <v>14125</v>
      </c>
      <c r="P4018" s="31" t="s">
        <v>14121</v>
      </c>
      <c r="Q4018" s="31" t="s">
        <v>8608</v>
      </c>
    </row>
    <row r="4019" spans="1:17" hidden="1" x14ac:dyDescent="0.2">
      <c r="A4019" s="31" t="s">
        <v>16766</v>
      </c>
      <c r="B4019" s="31" t="s">
        <v>14362</v>
      </c>
      <c r="C4019" s="31" t="s">
        <v>16767</v>
      </c>
      <c r="D4019" s="31" t="s">
        <v>3948</v>
      </c>
      <c r="E4019" s="31" t="s">
        <v>14144</v>
      </c>
      <c r="F4019" s="31"/>
      <c r="G4019" s="47">
        <v>60</v>
      </c>
      <c r="H4019" s="33">
        <v>0</v>
      </c>
      <c r="I4019" s="31" t="s">
        <v>5276</v>
      </c>
      <c r="J4019" s="31" t="s">
        <v>5277</v>
      </c>
      <c r="K4019" s="31" t="s">
        <v>5164</v>
      </c>
      <c r="L4019" s="31" t="s">
        <v>5278</v>
      </c>
      <c r="M4019" s="31" t="s">
        <v>5774</v>
      </c>
      <c r="N4019" s="31"/>
      <c r="O4019" s="31" t="s">
        <v>14125</v>
      </c>
      <c r="P4019" s="31" t="s">
        <v>14121</v>
      </c>
      <c r="Q4019" s="31" t="s">
        <v>8608</v>
      </c>
    </row>
    <row r="4020" spans="1:17" hidden="1" x14ac:dyDescent="0.2">
      <c r="A4020" s="31" t="s">
        <v>16768</v>
      </c>
      <c r="B4020" s="31" t="s">
        <v>14362</v>
      </c>
      <c r="C4020" s="31" t="s">
        <v>16769</v>
      </c>
      <c r="D4020" s="31" t="s">
        <v>3948</v>
      </c>
      <c r="E4020" s="31" t="s">
        <v>14144</v>
      </c>
      <c r="F4020" s="31"/>
      <c r="G4020" s="47">
        <v>60</v>
      </c>
      <c r="H4020" s="33">
        <v>0</v>
      </c>
      <c r="I4020" s="31" t="s">
        <v>9470</v>
      </c>
      <c r="J4020" s="31" t="s">
        <v>9471</v>
      </c>
      <c r="K4020" s="31" t="s">
        <v>5164</v>
      </c>
      <c r="L4020" s="31" t="s">
        <v>5278</v>
      </c>
      <c r="M4020" s="31" t="s">
        <v>6466</v>
      </c>
      <c r="N4020" s="31"/>
      <c r="O4020" s="31" t="s">
        <v>14125</v>
      </c>
      <c r="P4020" s="31" t="s">
        <v>14121</v>
      </c>
      <c r="Q4020" s="31" t="s">
        <v>8608</v>
      </c>
    </row>
    <row r="4021" spans="1:17" hidden="1" x14ac:dyDescent="0.2">
      <c r="A4021" s="31" t="s">
        <v>16770</v>
      </c>
      <c r="B4021" s="31" t="s">
        <v>14362</v>
      </c>
      <c r="C4021" s="31" t="s">
        <v>16771</v>
      </c>
      <c r="D4021" s="31" t="s">
        <v>3948</v>
      </c>
      <c r="E4021" s="31" t="s">
        <v>14144</v>
      </c>
      <c r="F4021" s="31"/>
      <c r="G4021" s="47">
        <v>60</v>
      </c>
      <c r="H4021" s="33">
        <v>0</v>
      </c>
      <c r="I4021" s="31" t="s">
        <v>9470</v>
      </c>
      <c r="J4021" s="31" t="s">
        <v>9471</v>
      </c>
      <c r="K4021" s="31" t="s">
        <v>5164</v>
      </c>
      <c r="L4021" s="31" t="s">
        <v>5278</v>
      </c>
      <c r="M4021" s="31" t="s">
        <v>5627</v>
      </c>
      <c r="N4021" s="31"/>
      <c r="O4021" s="31" t="s">
        <v>14125</v>
      </c>
      <c r="P4021" s="31" t="s">
        <v>14121</v>
      </c>
      <c r="Q4021" s="31" t="s">
        <v>8608</v>
      </c>
    </row>
    <row r="4022" spans="1:17" hidden="1" x14ac:dyDescent="0.2">
      <c r="A4022" s="31" t="s">
        <v>16772</v>
      </c>
      <c r="B4022" s="31" t="s">
        <v>14362</v>
      </c>
      <c r="C4022" s="31" t="s">
        <v>16773</v>
      </c>
      <c r="D4022" s="31" t="s">
        <v>3948</v>
      </c>
      <c r="E4022" s="31" t="s">
        <v>14144</v>
      </c>
      <c r="F4022" s="31"/>
      <c r="G4022" s="47">
        <v>60</v>
      </c>
      <c r="H4022" s="33">
        <v>0</v>
      </c>
      <c r="I4022" s="31" t="s">
        <v>9470</v>
      </c>
      <c r="J4022" s="31" t="s">
        <v>9471</v>
      </c>
      <c r="K4022" s="31" t="s">
        <v>5164</v>
      </c>
      <c r="L4022" s="31" t="s">
        <v>5278</v>
      </c>
      <c r="M4022" s="31" t="s">
        <v>5446</v>
      </c>
      <c r="N4022" s="31"/>
      <c r="O4022" s="31" t="s">
        <v>14125</v>
      </c>
      <c r="P4022" s="31" t="s">
        <v>14121</v>
      </c>
      <c r="Q4022" s="31" t="s">
        <v>8608</v>
      </c>
    </row>
    <row r="4023" spans="1:17" hidden="1" x14ac:dyDescent="0.2">
      <c r="A4023" s="31" t="s">
        <v>16774</v>
      </c>
      <c r="B4023" s="31" t="s">
        <v>14359</v>
      </c>
      <c r="C4023" s="31" t="s">
        <v>16775</v>
      </c>
      <c r="D4023" s="31" t="s">
        <v>3948</v>
      </c>
      <c r="E4023" s="31" t="s">
        <v>14144</v>
      </c>
      <c r="F4023" s="31"/>
      <c r="G4023" s="47">
        <v>60</v>
      </c>
      <c r="H4023" s="33">
        <v>0</v>
      </c>
      <c r="I4023" s="31" t="s">
        <v>5288</v>
      </c>
      <c r="J4023" s="31" t="s">
        <v>5289</v>
      </c>
      <c r="K4023" s="31" t="s">
        <v>5164</v>
      </c>
      <c r="L4023" s="31" t="s">
        <v>5278</v>
      </c>
      <c r="M4023" s="31" t="s">
        <v>14104</v>
      </c>
      <c r="N4023" s="31"/>
      <c r="O4023" s="31" t="s">
        <v>14125</v>
      </c>
      <c r="P4023" s="31" t="s">
        <v>14121</v>
      </c>
      <c r="Q4023" s="31" t="s">
        <v>8608</v>
      </c>
    </row>
    <row r="4024" spans="1:17" hidden="1" x14ac:dyDescent="0.2">
      <c r="A4024" s="31" t="s">
        <v>16776</v>
      </c>
      <c r="B4024" s="31" t="s">
        <v>14356</v>
      </c>
      <c r="C4024" s="31" t="s">
        <v>16777</v>
      </c>
      <c r="D4024" s="31"/>
      <c r="E4024" s="31" t="s">
        <v>14123</v>
      </c>
      <c r="F4024" s="31" t="s">
        <v>3948</v>
      </c>
      <c r="G4024" s="47">
        <v>60</v>
      </c>
      <c r="H4024" s="33">
        <v>0</v>
      </c>
      <c r="I4024" s="31" t="s">
        <v>5218</v>
      </c>
      <c r="J4024" s="31" t="s">
        <v>5219</v>
      </c>
      <c r="K4024" s="31" t="s">
        <v>5164</v>
      </c>
      <c r="L4024" s="31" t="s">
        <v>5165</v>
      </c>
      <c r="M4024" s="31" t="s">
        <v>5268</v>
      </c>
      <c r="N4024" s="31"/>
      <c r="O4024" s="31" t="s">
        <v>14125</v>
      </c>
      <c r="P4024" s="31" t="s">
        <v>14121</v>
      </c>
      <c r="Q4024" s="31" t="s">
        <v>5168</v>
      </c>
    </row>
    <row r="4025" spans="1:17" hidden="1" x14ac:dyDescent="0.2">
      <c r="A4025" s="31" t="s">
        <v>16778</v>
      </c>
      <c r="B4025" s="31" t="s">
        <v>14356</v>
      </c>
      <c r="C4025" s="31" t="s">
        <v>16779</v>
      </c>
      <c r="D4025" s="31"/>
      <c r="E4025" s="31" t="s">
        <v>14123</v>
      </c>
      <c r="F4025" s="31" t="s">
        <v>3948</v>
      </c>
      <c r="G4025" s="47">
        <v>60</v>
      </c>
      <c r="H4025" s="33">
        <v>0</v>
      </c>
      <c r="I4025" s="31" t="s">
        <v>5172</v>
      </c>
      <c r="J4025" s="31" t="s">
        <v>5173</v>
      </c>
      <c r="K4025" s="31" t="s">
        <v>5164</v>
      </c>
      <c r="L4025" s="31" t="s">
        <v>5165</v>
      </c>
      <c r="M4025" s="31" t="s">
        <v>5224</v>
      </c>
      <c r="N4025" s="31"/>
      <c r="O4025" s="31" t="s">
        <v>14125</v>
      </c>
      <c r="P4025" s="31" t="s">
        <v>14121</v>
      </c>
      <c r="Q4025" s="31" t="s">
        <v>5168</v>
      </c>
    </row>
    <row r="4026" spans="1:17" hidden="1" x14ac:dyDescent="0.2">
      <c r="A4026" s="31" t="s">
        <v>16780</v>
      </c>
      <c r="B4026" s="31" t="s">
        <v>14362</v>
      </c>
      <c r="C4026" s="31" t="s">
        <v>16781</v>
      </c>
      <c r="D4026" s="31" t="s">
        <v>3948</v>
      </c>
      <c r="E4026" s="31" t="s">
        <v>14144</v>
      </c>
      <c r="F4026" s="31"/>
      <c r="G4026" s="47">
        <v>60</v>
      </c>
      <c r="H4026" s="33">
        <v>0</v>
      </c>
      <c r="I4026" s="31" t="s">
        <v>5276</v>
      </c>
      <c r="J4026" s="31" t="s">
        <v>5277</v>
      </c>
      <c r="K4026" s="31" t="s">
        <v>5164</v>
      </c>
      <c r="L4026" s="31" t="s">
        <v>5278</v>
      </c>
      <c r="M4026" s="31" t="s">
        <v>5609</v>
      </c>
      <c r="N4026" s="31"/>
      <c r="O4026" s="31" t="s">
        <v>14125</v>
      </c>
      <c r="P4026" s="31" t="s">
        <v>14121</v>
      </c>
      <c r="Q4026" s="31" t="s">
        <v>8608</v>
      </c>
    </row>
    <row r="4027" spans="1:17" hidden="1" x14ac:dyDescent="0.2">
      <c r="A4027" s="31" t="s">
        <v>16782</v>
      </c>
      <c r="B4027" s="31" t="s">
        <v>14362</v>
      </c>
      <c r="C4027" s="31" t="s">
        <v>16783</v>
      </c>
      <c r="D4027" s="31" t="s">
        <v>3948</v>
      </c>
      <c r="E4027" s="31" t="s">
        <v>14144</v>
      </c>
      <c r="F4027" s="31"/>
      <c r="G4027" s="47">
        <v>60</v>
      </c>
      <c r="H4027" s="33">
        <v>0</v>
      </c>
      <c r="I4027" s="31" t="s">
        <v>5288</v>
      </c>
      <c r="J4027" s="31" t="s">
        <v>5289</v>
      </c>
      <c r="K4027" s="31" t="s">
        <v>5164</v>
      </c>
      <c r="L4027" s="31" t="s">
        <v>5278</v>
      </c>
      <c r="M4027" s="31" t="s">
        <v>5290</v>
      </c>
      <c r="N4027" s="31"/>
      <c r="O4027" s="31" t="s">
        <v>14125</v>
      </c>
      <c r="P4027" s="31" t="s">
        <v>14121</v>
      </c>
      <c r="Q4027" s="31" t="s">
        <v>8608</v>
      </c>
    </row>
    <row r="4028" spans="1:17" hidden="1" x14ac:dyDescent="0.2">
      <c r="A4028" s="31" t="s">
        <v>16784</v>
      </c>
      <c r="B4028" s="31" t="s">
        <v>14359</v>
      </c>
      <c r="C4028" s="31" t="s">
        <v>16785</v>
      </c>
      <c r="D4028" s="31" t="s">
        <v>3948</v>
      </c>
      <c r="E4028" s="31" t="s">
        <v>14144</v>
      </c>
      <c r="F4028" s="31"/>
      <c r="G4028" s="47">
        <v>60</v>
      </c>
      <c r="H4028" s="33">
        <v>0</v>
      </c>
      <c r="I4028" s="31" t="s">
        <v>5288</v>
      </c>
      <c r="J4028" s="31" t="s">
        <v>5289</v>
      </c>
      <c r="K4028" s="31" t="s">
        <v>5164</v>
      </c>
      <c r="L4028" s="31" t="s">
        <v>5278</v>
      </c>
      <c r="M4028" s="31" t="s">
        <v>15440</v>
      </c>
      <c r="N4028" s="31"/>
      <c r="O4028" s="31" t="s">
        <v>14125</v>
      </c>
      <c r="P4028" s="31" t="s">
        <v>14121</v>
      </c>
      <c r="Q4028" s="31" t="s">
        <v>8608</v>
      </c>
    </row>
    <row r="4029" spans="1:17" hidden="1" x14ac:dyDescent="0.2">
      <c r="A4029" s="31" t="s">
        <v>16786</v>
      </c>
      <c r="B4029" s="31" t="s">
        <v>14362</v>
      </c>
      <c r="C4029" s="31" t="s">
        <v>16787</v>
      </c>
      <c r="D4029" s="31" t="s">
        <v>3948</v>
      </c>
      <c r="E4029" s="31" t="s">
        <v>14144</v>
      </c>
      <c r="F4029" s="31"/>
      <c r="G4029" s="47">
        <v>60</v>
      </c>
      <c r="H4029" s="33">
        <v>0</v>
      </c>
      <c r="I4029" s="31" t="s">
        <v>5276</v>
      </c>
      <c r="J4029" s="31" t="s">
        <v>5277</v>
      </c>
      <c r="K4029" s="31" t="s">
        <v>5164</v>
      </c>
      <c r="L4029" s="31" t="s">
        <v>5278</v>
      </c>
      <c r="M4029" s="31" t="s">
        <v>5701</v>
      </c>
      <c r="N4029" s="31"/>
      <c r="O4029" s="31" t="s">
        <v>14125</v>
      </c>
      <c r="P4029" s="31" t="s">
        <v>14121</v>
      </c>
      <c r="Q4029" s="31" t="s">
        <v>8608</v>
      </c>
    </row>
    <row r="4030" spans="1:17" hidden="1" x14ac:dyDescent="0.2">
      <c r="A4030" s="31" t="s">
        <v>16788</v>
      </c>
      <c r="B4030" s="31" t="s">
        <v>14359</v>
      </c>
      <c r="C4030" s="31" t="s">
        <v>16789</v>
      </c>
      <c r="D4030" s="31" t="s">
        <v>3948</v>
      </c>
      <c r="E4030" s="31" t="s">
        <v>14144</v>
      </c>
      <c r="F4030" s="31"/>
      <c r="G4030" s="47">
        <v>60</v>
      </c>
      <c r="H4030" s="33">
        <v>0</v>
      </c>
      <c r="I4030" s="31" t="s">
        <v>5288</v>
      </c>
      <c r="J4030" s="31" t="s">
        <v>5289</v>
      </c>
      <c r="K4030" s="31" t="s">
        <v>5164</v>
      </c>
      <c r="L4030" s="31" t="s">
        <v>5278</v>
      </c>
      <c r="M4030" s="31" t="s">
        <v>5663</v>
      </c>
      <c r="N4030" s="31"/>
      <c r="O4030" s="31" t="s">
        <v>14125</v>
      </c>
      <c r="P4030" s="31" t="s">
        <v>14121</v>
      </c>
      <c r="Q4030" s="31" t="s">
        <v>8608</v>
      </c>
    </row>
    <row r="4031" spans="1:17" hidden="1" x14ac:dyDescent="0.2">
      <c r="A4031" s="31" t="s">
        <v>16790</v>
      </c>
      <c r="B4031" s="31" t="s">
        <v>14356</v>
      </c>
      <c r="C4031" s="31" t="s">
        <v>16791</v>
      </c>
      <c r="D4031" s="31"/>
      <c r="E4031" s="31" t="s">
        <v>14123</v>
      </c>
      <c r="F4031" s="31" t="s">
        <v>3948</v>
      </c>
      <c r="G4031" s="47">
        <v>60</v>
      </c>
      <c r="H4031" s="33">
        <v>0</v>
      </c>
      <c r="I4031" s="31" t="s">
        <v>5252</v>
      </c>
      <c r="J4031" s="31" t="s">
        <v>5253</v>
      </c>
      <c r="K4031" s="31" t="s">
        <v>5164</v>
      </c>
      <c r="L4031" s="31" t="s">
        <v>5165</v>
      </c>
      <c r="M4031" s="31" t="s">
        <v>5254</v>
      </c>
      <c r="N4031" s="31"/>
      <c r="O4031" s="31" t="s">
        <v>14125</v>
      </c>
      <c r="P4031" s="31" t="s">
        <v>14121</v>
      </c>
      <c r="Q4031" s="31" t="s">
        <v>5168</v>
      </c>
    </row>
    <row r="4032" spans="1:17" hidden="1" x14ac:dyDescent="0.2">
      <c r="A4032" s="31" t="s">
        <v>16792</v>
      </c>
      <c r="B4032" s="31" t="s">
        <v>14347</v>
      </c>
      <c r="C4032" s="31" t="s">
        <v>16793</v>
      </c>
      <c r="D4032" s="31"/>
      <c r="E4032" s="31" t="s">
        <v>14123</v>
      </c>
      <c r="F4032" s="31" t="s">
        <v>3948</v>
      </c>
      <c r="G4032" s="47">
        <v>60</v>
      </c>
      <c r="H4032" s="33">
        <v>0</v>
      </c>
      <c r="I4032" s="31" t="s">
        <v>5252</v>
      </c>
      <c r="J4032" s="31" t="s">
        <v>5253</v>
      </c>
      <c r="K4032" s="31" t="s">
        <v>5164</v>
      </c>
      <c r="L4032" s="31" t="s">
        <v>5165</v>
      </c>
      <c r="M4032" s="31" t="s">
        <v>6963</v>
      </c>
      <c r="N4032" s="31"/>
      <c r="O4032" s="31" t="s">
        <v>14125</v>
      </c>
      <c r="P4032" s="31" t="s">
        <v>14121</v>
      </c>
      <c r="Q4032" s="31" t="s">
        <v>5168</v>
      </c>
    </row>
    <row r="4033" spans="1:17" hidden="1" x14ac:dyDescent="0.2">
      <c r="A4033" s="31" t="s">
        <v>16794</v>
      </c>
      <c r="B4033" s="31" t="s">
        <v>14356</v>
      </c>
      <c r="C4033" s="31" t="s">
        <v>16795</v>
      </c>
      <c r="D4033" s="31"/>
      <c r="E4033" s="31" t="s">
        <v>14123</v>
      </c>
      <c r="F4033" s="31" t="s">
        <v>3948</v>
      </c>
      <c r="G4033" s="47">
        <v>60</v>
      </c>
      <c r="H4033" s="33">
        <v>0</v>
      </c>
      <c r="I4033" s="31" t="s">
        <v>5218</v>
      </c>
      <c r="J4033" s="31" t="s">
        <v>5219</v>
      </c>
      <c r="K4033" s="31" t="s">
        <v>5164</v>
      </c>
      <c r="L4033" s="31" t="s">
        <v>5165</v>
      </c>
      <c r="M4033" s="31" t="s">
        <v>6869</v>
      </c>
      <c r="N4033" s="31"/>
      <c r="O4033" s="31" t="s">
        <v>14125</v>
      </c>
      <c r="P4033" s="31" t="s">
        <v>14121</v>
      </c>
      <c r="Q4033" s="31" t="s">
        <v>5168</v>
      </c>
    </row>
    <row r="4034" spans="1:17" hidden="1" x14ac:dyDescent="0.2">
      <c r="A4034" s="31" t="s">
        <v>16796</v>
      </c>
      <c r="B4034" s="31" t="s">
        <v>14356</v>
      </c>
      <c r="C4034" s="31" t="s">
        <v>16797</v>
      </c>
      <c r="D4034" s="31"/>
      <c r="E4034" s="31" t="s">
        <v>14123</v>
      </c>
      <c r="F4034" s="31" t="s">
        <v>3948</v>
      </c>
      <c r="G4034" s="47">
        <v>60</v>
      </c>
      <c r="H4034" s="33">
        <v>0</v>
      </c>
      <c r="I4034" s="31" t="s">
        <v>5252</v>
      </c>
      <c r="J4034" s="31" t="s">
        <v>5253</v>
      </c>
      <c r="K4034" s="31" t="s">
        <v>5164</v>
      </c>
      <c r="L4034" s="31" t="s">
        <v>5165</v>
      </c>
      <c r="M4034" s="31" t="s">
        <v>5543</v>
      </c>
      <c r="N4034" s="31"/>
      <c r="O4034" s="31" t="s">
        <v>14125</v>
      </c>
      <c r="P4034" s="31" t="s">
        <v>14121</v>
      </c>
      <c r="Q4034" s="31" t="s">
        <v>5168</v>
      </c>
    </row>
    <row r="4035" spans="1:17" hidden="1" x14ac:dyDescent="0.2">
      <c r="A4035" s="31" t="s">
        <v>16798</v>
      </c>
      <c r="B4035" s="31" t="s">
        <v>14382</v>
      </c>
      <c r="C4035" s="31" t="s">
        <v>16799</v>
      </c>
      <c r="D4035" s="31"/>
      <c r="E4035" s="31" t="s">
        <v>14123</v>
      </c>
      <c r="F4035" s="31" t="s">
        <v>3948</v>
      </c>
      <c r="G4035" s="47">
        <v>60</v>
      </c>
      <c r="H4035" s="33">
        <v>0</v>
      </c>
      <c r="I4035" s="31" t="s">
        <v>5252</v>
      </c>
      <c r="J4035" s="31" t="s">
        <v>5253</v>
      </c>
      <c r="K4035" s="31" t="s">
        <v>5164</v>
      </c>
      <c r="L4035" s="31" t="s">
        <v>5165</v>
      </c>
      <c r="M4035" s="31" t="s">
        <v>5166</v>
      </c>
      <c r="N4035" s="31"/>
      <c r="O4035" s="31" t="s">
        <v>14125</v>
      </c>
      <c r="P4035" s="31" t="s">
        <v>14121</v>
      </c>
      <c r="Q4035" s="31" t="s">
        <v>5168</v>
      </c>
    </row>
    <row r="4036" spans="1:17" hidden="1" x14ac:dyDescent="0.2">
      <c r="A4036" s="31" t="s">
        <v>16800</v>
      </c>
      <c r="B4036" s="31" t="s">
        <v>14356</v>
      </c>
      <c r="C4036" s="31" t="s">
        <v>16801</v>
      </c>
      <c r="D4036" s="31"/>
      <c r="E4036" s="31" t="s">
        <v>14123</v>
      </c>
      <c r="F4036" s="31" t="s">
        <v>3948</v>
      </c>
      <c r="G4036" s="47">
        <v>60</v>
      </c>
      <c r="H4036" s="33">
        <v>0</v>
      </c>
      <c r="I4036" s="31" t="s">
        <v>5218</v>
      </c>
      <c r="J4036" s="31" t="s">
        <v>5219</v>
      </c>
      <c r="K4036" s="31" t="s">
        <v>5164</v>
      </c>
      <c r="L4036" s="31" t="s">
        <v>5165</v>
      </c>
      <c r="M4036" s="31" t="s">
        <v>6869</v>
      </c>
      <c r="N4036" s="31"/>
      <c r="O4036" s="31" t="s">
        <v>14125</v>
      </c>
      <c r="P4036" s="31" t="s">
        <v>14121</v>
      </c>
      <c r="Q4036" s="31" t="s">
        <v>5168</v>
      </c>
    </row>
    <row r="4037" spans="1:17" hidden="1" x14ac:dyDescent="0.2">
      <c r="A4037" s="31" t="s">
        <v>16802</v>
      </c>
      <c r="B4037" s="31" t="s">
        <v>14382</v>
      </c>
      <c r="C4037" s="31" t="s">
        <v>16803</v>
      </c>
      <c r="D4037" s="31"/>
      <c r="E4037" s="31" t="s">
        <v>14123</v>
      </c>
      <c r="F4037" s="31" t="s">
        <v>3948</v>
      </c>
      <c r="G4037" s="47">
        <v>60</v>
      </c>
      <c r="H4037" s="33">
        <v>0</v>
      </c>
      <c r="I4037" s="31" t="s">
        <v>5218</v>
      </c>
      <c r="J4037" s="31" t="s">
        <v>5219</v>
      </c>
      <c r="K4037" s="31" t="s">
        <v>5164</v>
      </c>
      <c r="L4037" s="31" t="s">
        <v>5165</v>
      </c>
      <c r="M4037" s="31" t="s">
        <v>5390</v>
      </c>
      <c r="N4037" s="31"/>
      <c r="O4037" s="31" t="s">
        <v>14125</v>
      </c>
      <c r="P4037" s="31" t="s">
        <v>14121</v>
      </c>
      <c r="Q4037" s="31" t="s">
        <v>5168</v>
      </c>
    </row>
    <row r="4038" spans="1:17" hidden="1" x14ac:dyDescent="0.2">
      <c r="A4038" s="31" t="s">
        <v>16804</v>
      </c>
      <c r="B4038" s="31" t="s">
        <v>14356</v>
      </c>
      <c r="C4038" s="31" t="s">
        <v>16805</v>
      </c>
      <c r="D4038" s="31"/>
      <c r="E4038" s="31" t="s">
        <v>14123</v>
      </c>
      <c r="F4038" s="31" t="s">
        <v>3948</v>
      </c>
      <c r="G4038" s="47">
        <v>60</v>
      </c>
      <c r="H4038" s="33">
        <v>0</v>
      </c>
      <c r="I4038" s="31" t="s">
        <v>5218</v>
      </c>
      <c r="J4038" s="31" t="s">
        <v>5219</v>
      </c>
      <c r="K4038" s="31" t="s">
        <v>5164</v>
      </c>
      <c r="L4038" s="31" t="s">
        <v>5165</v>
      </c>
      <c r="M4038" s="31" t="s">
        <v>5320</v>
      </c>
      <c r="N4038" s="31"/>
      <c r="O4038" s="31" t="s">
        <v>14125</v>
      </c>
      <c r="P4038" s="31" t="s">
        <v>14121</v>
      </c>
      <c r="Q4038" s="31" t="s">
        <v>5168</v>
      </c>
    </row>
    <row r="4039" spans="1:17" hidden="1" x14ac:dyDescent="0.2">
      <c r="A4039" s="31" t="s">
        <v>16806</v>
      </c>
      <c r="B4039" s="31" t="s">
        <v>14356</v>
      </c>
      <c r="C4039" s="31" t="s">
        <v>16807</v>
      </c>
      <c r="D4039" s="31"/>
      <c r="E4039" s="31" t="s">
        <v>14123</v>
      </c>
      <c r="F4039" s="31" t="s">
        <v>3948</v>
      </c>
      <c r="G4039" s="47">
        <v>60</v>
      </c>
      <c r="H4039" s="33">
        <v>0</v>
      </c>
      <c r="I4039" s="31" t="s">
        <v>5179</v>
      </c>
      <c r="J4039" s="31" t="s">
        <v>5180</v>
      </c>
      <c r="K4039" s="31" t="s">
        <v>5164</v>
      </c>
      <c r="L4039" s="31" t="s">
        <v>5165</v>
      </c>
      <c r="M4039" s="31" t="s">
        <v>5361</v>
      </c>
      <c r="N4039" s="31" t="s">
        <v>5362</v>
      </c>
      <c r="O4039" s="31" t="s">
        <v>14125</v>
      </c>
      <c r="P4039" s="31" t="s">
        <v>14121</v>
      </c>
      <c r="Q4039" s="31" t="s">
        <v>5168</v>
      </c>
    </row>
    <row r="4040" spans="1:17" hidden="1" x14ac:dyDescent="0.2">
      <c r="A4040" s="31" t="s">
        <v>16808</v>
      </c>
      <c r="B4040" s="31" t="s">
        <v>14356</v>
      </c>
      <c r="C4040" s="31" t="s">
        <v>16809</v>
      </c>
      <c r="D4040" s="31"/>
      <c r="E4040" s="31" t="s">
        <v>14123</v>
      </c>
      <c r="F4040" s="31" t="s">
        <v>3948</v>
      </c>
      <c r="G4040" s="47">
        <v>60</v>
      </c>
      <c r="H4040" s="33">
        <v>0</v>
      </c>
      <c r="I4040" s="31" t="s">
        <v>5172</v>
      </c>
      <c r="J4040" s="31" t="s">
        <v>5173</v>
      </c>
      <c r="K4040" s="31" t="s">
        <v>5164</v>
      </c>
      <c r="L4040" s="31" t="s">
        <v>5165</v>
      </c>
      <c r="M4040" s="31" t="s">
        <v>5812</v>
      </c>
      <c r="N4040" s="31"/>
      <c r="O4040" s="31" t="s">
        <v>14125</v>
      </c>
      <c r="P4040" s="31" t="s">
        <v>14121</v>
      </c>
      <c r="Q4040" s="31" t="s">
        <v>5168</v>
      </c>
    </row>
    <row r="4041" spans="1:17" hidden="1" x14ac:dyDescent="0.2">
      <c r="A4041" s="31" t="s">
        <v>16810</v>
      </c>
      <c r="B4041" s="31" t="s">
        <v>14362</v>
      </c>
      <c r="C4041" s="31" t="s">
        <v>16811</v>
      </c>
      <c r="D4041" s="31" t="s">
        <v>3948</v>
      </c>
      <c r="E4041" s="31" t="s">
        <v>14144</v>
      </c>
      <c r="F4041" s="31"/>
      <c r="G4041" s="47">
        <v>60</v>
      </c>
      <c r="H4041" s="33">
        <v>0</v>
      </c>
      <c r="I4041" s="31" t="s">
        <v>9470</v>
      </c>
      <c r="J4041" s="31" t="s">
        <v>9471</v>
      </c>
      <c r="K4041" s="31" t="s">
        <v>5164</v>
      </c>
      <c r="L4041" s="31" t="s">
        <v>5278</v>
      </c>
      <c r="M4041" s="31" t="s">
        <v>5687</v>
      </c>
      <c r="N4041" s="31"/>
      <c r="O4041" s="31" t="s">
        <v>14125</v>
      </c>
      <c r="P4041" s="31" t="s">
        <v>14121</v>
      </c>
      <c r="Q4041" s="31" t="s">
        <v>8608</v>
      </c>
    </row>
    <row r="4042" spans="1:17" hidden="1" x14ac:dyDescent="0.2">
      <c r="A4042" s="31" t="s">
        <v>16812</v>
      </c>
      <c r="B4042" s="31" t="s">
        <v>14359</v>
      </c>
      <c r="C4042" s="31" t="s">
        <v>16813</v>
      </c>
      <c r="D4042" s="31" t="s">
        <v>3948</v>
      </c>
      <c r="E4042" s="31" t="s">
        <v>14144</v>
      </c>
      <c r="F4042" s="31"/>
      <c r="G4042" s="47">
        <v>60</v>
      </c>
      <c r="H4042" s="33">
        <v>0</v>
      </c>
      <c r="I4042" s="31" t="s">
        <v>5288</v>
      </c>
      <c r="J4042" s="31" t="s">
        <v>5289</v>
      </c>
      <c r="K4042" s="31" t="s">
        <v>5164</v>
      </c>
      <c r="L4042" s="31" t="s">
        <v>5278</v>
      </c>
      <c r="M4042" s="31" t="s">
        <v>15440</v>
      </c>
      <c r="N4042" s="31"/>
      <c r="O4042" s="31" t="s">
        <v>14125</v>
      </c>
      <c r="P4042" s="31" t="s">
        <v>14121</v>
      </c>
      <c r="Q4042" s="31" t="s">
        <v>8608</v>
      </c>
    </row>
    <row r="4043" spans="1:17" hidden="1" x14ac:dyDescent="0.2">
      <c r="A4043" s="31" t="s">
        <v>16814</v>
      </c>
      <c r="B4043" s="31" t="s">
        <v>14362</v>
      </c>
      <c r="C4043" s="31" t="s">
        <v>16815</v>
      </c>
      <c r="D4043" s="31" t="s">
        <v>3948</v>
      </c>
      <c r="E4043" s="31" t="s">
        <v>14144</v>
      </c>
      <c r="F4043" s="31"/>
      <c r="G4043" s="47">
        <v>60</v>
      </c>
      <c r="H4043" s="33">
        <v>0</v>
      </c>
      <c r="I4043" s="31" t="s">
        <v>5276</v>
      </c>
      <c r="J4043" s="31" t="s">
        <v>5277</v>
      </c>
      <c r="K4043" s="31" t="s">
        <v>5164</v>
      </c>
      <c r="L4043" s="31" t="s">
        <v>5278</v>
      </c>
      <c r="M4043" s="31" t="s">
        <v>5701</v>
      </c>
      <c r="N4043" s="31"/>
      <c r="O4043" s="31" t="s">
        <v>14125</v>
      </c>
      <c r="P4043" s="31" t="s">
        <v>14121</v>
      </c>
      <c r="Q4043" s="31" t="s">
        <v>8608</v>
      </c>
    </row>
    <row r="4044" spans="1:17" hidden="1" x14ac:dyDescent="0.2">
      <c r="A4044" s="31" t="s">
        <v>16816</v>
      </c>
      <c r="B4044" s="31" t="s">
        <v>14362</v>
      </c>
      <c r="C4044" s="31" t="s">
        <v>16817</v>
      </c>
      <c r="D4044" s="31" t="s">
        <v>3948</v>
      </c>
      <c r="E4044" s="31" t="s">
        <v>14144</v>
      </c>
      <c r="F4044" s="31"/>
      <c r="G4044" s="47">
        <v>60</v>
      </c>
      <c r="H4044" s="33">
        <v>0</v>
      </c>
      <c r="I4044" s="31" t="s">
        <v>9470</v>
      </c>
      <c r="J4044" s="31" t="s">
        <v>9471</v>
      </c>
      <c r="K4044" s="31" t="s">
        <v>5164</v>
      </c>
      <c r="L4044" s="31" t="s">
        <v>5278</v>
      </c>
      <c r="M4044" s="31" t="s">
        <v>5687</v>
      </c>
      <c r="N4044" s="31"/>
      <c r="O4044" s="31" t="s">
        <v>14125</v>
      </c>
      <c r="P4044" s="31" t="s">
        <v>14121</v>
      </c>
      <c r="Q4044" s="31" t="s">
        <v>8608</v>
      </c>
    </row>
    <row r="4045" spans="1:17" hidden="1" x14ac:dyDescent="0.2">
      <c r="A4045" s="31" t="s">
        <v>16818</v>
      </c>
      <c r="B4045" s="31" t="s">
        <v>14362</v>
      </c>
      <c r="C4045" s="31" t="s">
        <v>16819</v>
      </c>
      <c r="D4045" s="31" t="s">
        <v>3948</v>
      </c>
      <c r="E4045" s="31" t="s">
        <v>14144</v>
      </c>
      <c r="F4045" s="31"/>
      <c r="G4045" s="47">
        <v>60</v>
      </c>
      <c r="H4045" s="33">
        <v>0</v>
      </c>
      <c r="I4045" s="31" t="s">
        <v>9470</v>
      </c>
      <c r="J4045" s="31" t="s">
        <v>9471</v>
      </c>
      <c r="K4045" s="31" t="s">
        <v>5164</v>
      </c>
      <c r="L4045" s="31" t="s">
        <v>5278</v>
      </c>
      <c r="M4045" s="31" t="s">
        <v>5687</v>
      </c>
      <c r="N4045" s="31"/>
      <c r="O4045" s="31" t="s">
        <v>14125</v>
      </c>
      <c r="P4045" s="31" t="s">
        <v>14121</v>
      </c>
      <c r="Q4045" s="31" t="s">
        <v>8608</v>
      </c>
    </row>
    <row r="4046" spans="1:17" hidden="1" x14ac:dyDescent="0.2">
      <c r="A4046" s="31" t="s">
        <v>16820</v>
      </c>
      <c r="B4046" s="31" t="s">
        <v>14362</v>
      </c>
      <c r="C4046" s="31" t="s">
        <v>16821</v>
      </c>
      <c r="D4046" s="31" t="s">
        <v>3948</v>
      </c>
      <c r="E4046" s="31" t="s">
        <v>14144</v>
      </c>
      <c r="F4046" s="31"/>
      <c r="G4046" s="47">
        <v>60</v>
      </c>
      <c r="H4046" s="33">
        <v>0</v>
      </c>
      <c r="I4046" s="31" t="s">
        <v>5288</v>
      </c>
      <c r="J4046" s="31" t="s">
        <v>5289</v>
      </c>
      <c r="K4046" s="31" t="s">
        <v>5164</v>
      </c>
      <c r="L4046" s="31" t="s">
        <v>5278</v>
      </c>
      <c r="M4046" s="31" t="s">
        <v>5290</v>
      </c>
      <c r="N4046" s="31"/>
      <c r="O4046" s="31" t="s">
        <v>14125</v>
      </c>
      <c r="P4046" s="31" t="s">
        <v>14121</v>
      </c>
      <c r="Q4046" s="31" t="s">
        <v>8608</v>
      </c>
    </row>
    <row r="4047" spans="1:17" hidden="1" x14ac:dyDescent="0.2">
      <c r="A4047" s="31" t="s">
        <v>16822</v>
      </c>
      <c r="B4047" s="31" t="s">
        <v>14359</v>
      </c>
      <c r="C4047" s="31" t="s">
        <v>16823</v>
      </c>
      <c r="D4047" s="31" t="s">
        <v>3948</v>
      </c>
      <c r="E4047" s="31" t="s">
        <v>14144</v>
      </c>
      <c r="F4047" s="31"/>
      <c r="G4047" s="47">
        <v>60</v>
      </c>
      <c r="H4047" s="33">
        <v>0</v>
      </c>
      <c r="I4047" s="31" t="s">
        <v>5288</v>
      </c>
      <c r="J4047" s="31" t="s">
        <v>5289</v>
      </c>
      <c r="K4047" s="31" t="s">
        <v>5164</v>
      </c>
      <c r="L4047" s="31" t="s">
        <v>5278</v>
      </c>
      <c r="M4047" s="31" t="s">
        <v>5819</v>
      </c>
      <c r="N4047" s="31"/>
      <c r="O4047" s="31" t="s">
        <v>14125</v>
      </c>
      <c r="P4047" s="31" t="s">
        <v>14121</v>
      </c>
      <c r="Q4047" s="31" t="s">
        <v>8608</v>
      </c>
    </row>
    <row r="4048" spans="1:17" hidden="1" x14ac:dyDescent="0.2">
      <c r="A4048" s="31" t="s">
        <v>16824</v>
      </c>
      <c r="B4048" s="31" t="s">
        <v>14359</v>
      </c>
      <c r="C4048" s="31" t="s">
        <v>16825</v>
      </c>
      <c r="D4048" s="31" t="s">
        <v>3948</v>
      </c>
      <c r="E4048" s="31" t="s">
        <v>14144</v>
      </c>
      <c r="F4048" s="31"/>
      <c r="G4048" s="47">
        <v>60</v>
      </c>
      <c r="H4048" s="33">
        <v>0</v>
      </c>
      <c r="I4048" s="31" t="s">
        <v>5288</v>
      </c>
      <c r="J4048" s="31" t="s">
        <v>5289</v>
      </c>
      <c r="K4048" s="31" t="s">
        <v>5164</v>
      </c>
      <c r="L4048" s="31" t="s">
        <v>5278</v>
      </c>
      <c r="M4048" s="31" t="s">
        <v>5663</v>
      </c>
      <c r="N4048" s="31"/>
      <c r="O4048" s="31" t="s">
        <v>14125</v>
      </c>
      <c r="P4048" s="31" t="s">
        <v>14121</v>
      </c>
      <c r="Q4048" s="31" t="s">
        <v>8608</v>
      </c>
    </row>
    <row r="4049" spans="1:17" hidden="1" x14ac:dyDescent="0.2">
      <c r="A4049" s="31" t="s">
        <v>16826</v>
      </c>
      <c r="B4049" s="31" t="s">
        <v>14362</v>
      </c>
      <c r="C4049" s="31" t="s">
        <v>16827</v>
      </c>
      <c r="D4049" s="31" t="s">
        <v>3948</v>
      </c>
      <c r="E4049" s="31" t="s">
        <v>14144</v>
      </c>
      <c r="F4049" s="31"/>
      <c r="G4049" s="47">
        <v>60</v>
      </c>
      <c r="H4049" s="33">
        <v>0</v>
      </c>
      <c r="I4049" s="31" t="s">
        <v>5288</v>
      </c>
      <c r="J4049" s="31" t="s">
        <v>5289</v>
      </c>
      <c r="K4049" s="31" t="s">
        <v>5164</v>
      </c>
      <c r="L4049" s="31" t="s">
        <v>5278</v>
      </c>
      <c r="M4049" s="31" t="s">
        <v>5663</v>
      </c>
      <c r="N4049" s="31"/>
      <c r="O4049" s="31" t="s">
        <v>14125</v>
      </c>
      <c r="P4049" s="31" t="s">
        <v>14121</v>
      </c>
      <c r="Q4049" s="31" t="s">
        <v>8608</v>
      </c>
    </row>
    <row r="4050" spans="1:17" hidden="1" x14ac:dyDescent="0.2">
      <c r="A4050" s="31" t="s">
        <v>16828</v>
      </c>
      <c r="B4050" s="31" t="s">
        <v>14359</v>
      </c>
      <c r="C4050" s="31" t="s">
        <v>16829</v>
      </c>
      <c r="D4050" s="31" t="s">
        <v>3948</v>
      </c>
      <c r="E4050" s="31" t="s">
        <v>14144</v>
      </c>
      <c r="F4050" s="31"/>
      <c r="G4050" s="47">
        <v>60</v>
      </c>
      <c r="H4050" s="33">
        <v>0</v>
      </c>
      <c r="I4050" s="31" t="s">
        <v>9470</v>
      </c>
      <c r="J4050" s="31" t="s">
        <v>9471</v>
      </c>
      <c r="K4050" s="31" t="s">
        <v>5164</v>
      </c>
      <c r="L4050" s="31" t="s">
        <v>5278</v>
      </c>
      <c r="M4050" s="31" t="s">
        <v>8660</v>
      </c>
      <c r="N4050" s="31"/>
      <c r="O4050" s="31" t="s">
        <v>14125</v>
      </c>
      <c r="P4050" s="31" t="s">
        <v>14121</v>
      </c>
      <c r="Q4050" s="31" t="s">
        <v>8608</v>
      </c>
    </row>
    <row r="4051" spans="1:17" hidden="1" x14ac:dyDescent="0.2">
      <c r="A4051" s="31" t="s">
        <v>16830</v>
      </c>
      <c r="B4051" s="31" t="s">
        <v>16831</v>
      </c>
      <c r="C4051" s="31" t="s">
        <v>16832</v>
      </c>
      <c r="D4051" s="31"/>
      <c r="E4051" s="31" t="s">
        <v>14354</v>
      </c>
      <c r="F4051" s="31"/>
      <c r="G4051" s="47">
        <v>60</v>
      </c>
      <c r="H4051" s="33">
        <v>0</v>
      </c>
      <c r="I4051" s="31" t="s">
        <v>5212</v>
      </c>
      <c r="J4051" s="31" t="s">
        <v>5213</v>
      </c>
      <c r="K4051" s="31" t="s">
        <v>5164</v>
      </c>
      <c r="L4051" s="31" t="s">
        <v>5494</v>
      </c>
      <c r="M4051" s="31" t="s">
        <v>5239</v>
      </c>
      <c r="N4051" s="31"/>
      <c r="O4051" s="31" t="s">
        <v>14125</v>
      </c>
      <c r="P4051" s="31" t="s">
        <v>14121</v>
      </c>
      <c r="Q4051" s="31" t="s">
        <v>5168</v>
      </c>
    </row>
    <row r="4052" spans="1:17" hidden="1" x14ac:dyDescent="0.2">
      <c r="A4052" s="31" t="s">
        <v>16833</v>
      </c>
      <c r="B4052" s="31" t="s">
        <v>16834</v>
      </c>
      <c r="C4052" s="31" t="s">
        <v>16835</v>
      </c>
      <c r="D4052" s="31"/>
      <c r="E4052" s="31" t="s">
        <v>14354</v>
      </c>
      <c r="F4052" s="31"/>
      <c r="G4052" s="47">
        <v>60</v>
      </c>
      <c r="H4052" s="33">
        <v>0</v>
      </c>
      <c r="I4052" s="31" t="s">
        <v>5212</v>
      </c>
      <c r="J4052" s="31" t="s">
        <v>5213</v>
      </c>
      <c r="K4052" s="31" t="s">
        <v>5164</v>
      </c>
      <c r="L4052" s="31" t="s">
        <v>5494</v>
      </c>
      <c r="M4052" s="31" t="s">
        <v>5239</v>
      </c>
      <c r="N4052" s="31"/>
      <c r="O4052" s="31" t="s">
        <v>14125</v>
      </c>
      <c r="P4052" s="31" t="s">
        <v>14121</v>
      </c>
      <c r="Q4052" s="31" t="s">
        <v>5168</v>
      </c>
    </row>
    <row r="4053" spans="1:17" hidden="1" x14ac:dyDescent="0.2">
      <c r="A4053" s="31" t="s">
        <v>16836</v>
      </c>
      <c r="B4053" s="31" t="s">
        <v>14362</v>
      </c>
      <c r="C4053" s="31" t="s">
        <v>16837</v>
      </c>
      <c r="D4053" s="31" t="s">
        <v>3948</v>
      </c>
      <c r="E4053" s="31" t="s">
        <v>15136</v>
      </c>
      <c r="F4053" s="31"/>
      <c r="G4053" s="47">
        <v>60</v>
      </c>
      <c r="H4053" s="33">
        <v>0</v>
      </c>
      <c r="I4053" s="31" t="s">
        <v>5276</v>
      </c>
      <c r="J4053" s="31" t="s">
        <v>5277</v>
      </c>
      <c r="K4053" s="31" t="s">
        <v>5164</v>
      </c>
      <c r="L4053" s="31" t="s">
        <v>5278</v>
      </c>
      <c r="M4053" s="31" t="s">
        <v>11041</v>
      </c>
      <c r="N4053" s="31"/>
      <c r="O4053" s="31" t="s">
        <v>14125</v>
      </c>
      <c r="P4053" s="31" t="s">
        <v>14121</v>
      </c>
      <c r="Q4053" s="31" t="s">
        <v>8608</v>
      </c>
    </row>
    <row r="4054" spans="1:17" hidden="1" x14ac:dyDescent="0.2">
      <c r="A4054" s="31" t="s">
        <v>16838</v>
      </c>
      <c r="B4054" s="31" t="s">
        <v>14362</v>
      </c>
      <c r="C4054" s="31" t="s">
        <v>16839</v>
      </c>
      <c r="D4054" s="31" t="s">
        <v>3948</v>
      </c>
      <c r="E4054" s="31" t="s">
        <v>15136</v>
      </c>
      <c r="F4054" s="31"/>
      <c r="G4054" s="47">
        <v>60</v>
      </c>
      <c r="H4054" s="33">
        <v>0</v>
      </c>
      <c r="I4054" s="31" t="s">
        <v>5276</v>
      </c>
      <c r="J4054" s="31" t="s">
        <v>5277</v>
      </c>
      <c r="K4054" s="31" t="s">
        <v>5164</v>
      </c>
      <c r="L4054" s="31" t="s">
        <v>5278</v>
      </c>
      <c r="M4054" s="31" t="s">
        <v>11041</v>
      </c>
      <c r="N4054" s="31"/>
      <c r="O4054" s="31" t="s">
        <v>14125</v>
      </c>
      <c r="P4054" s="31" t="s">
        <v>14121</v>
      </c>
      <c r="Q4054" s="31" t="s">
        <v>8608</v>
      </c>
    </row>
    <row r="4055" spans="1:17" hidden="1" x14ac:dyDescent="0.2">
      <c r="A4055" s="31" t="s">
        <v>16840</v>
      </c>
      <c r="B4055" s="31" t="s">
        <v>14362</v>
      </c>
      <c r="C4055" s="31" t="s">
        <v>16841</v>
      </c>
      <c r="D4055" s="31" t="s">
        <v>3948</v>
      </c>
      <c r="E4055" s="31" t="s">
        <v>14144</v>
      </c>
      <c r="F4055" s="31"/>
      <c r="G4055" s="47">
        <v>60</v>
      </c>
      <c r="H4055" s="33">
        <v>0</v>
      </c>
      <c r="I4055" s="31" t="s">
        <v>9470</v>
      </c>
      <c r="J4055" s="31" t="s">
        <v>9471</v>
      </c>
      <c r="K4055" s="31" t="s">
        <v>5164</v>
      </c>
      <c r="L4055" s="31" t="s">
        <v>5278</v>
      </c>
      <c r="M4055" s="31" t="s">
        <v>6466</v>
      </c>
      <c r="N4055" s="31"/>
      <c r="O4055" s="31" t="s">
        <v>14125</v>
      </c>
      <c r="P4055" s="31" t="s">
        <v>14121</v>
      </c>
      <c r="Q4055" s="31" t="s">
        <v>8608</v>
      </c>
    </row>
    <row r="4056" spans="1:17" hidden="1" x14ac:dyDescent="0.2">
      <c r="A4056" s="31" t="s">
        <v>16842</v>
      </c>
      <c r="B4056" s="31" t="s">
        <v>14382</v>
      </c>
      <c r="C4056" s="31" t="s">
        <v>16843</v>
      </c>
      <c r="D4056" s="31"/>
      <c r="E4056" s="31" t="s">
        <v>14123</v>
      </c>
      <c r="F4056" s="31" t="s">
        <v>3948</v>
      </c>
      <c r="G4056" s="47">
        <v>60</v>
      </c>
      <c r="H4056" s="33">
        <v>0</v>
      </c>
      <c r="I4056" s="31" t="s">
        <v>5384</v>
      </c>
      <c r="J4056" s="31" t="s">
        <v>5385</v>
      </c>
      <c r="K4056" s="31" t="s">
        <v>5164</v>
      </c>
      <c r="L4056" s="31" t="s">
        <v>5165</v>
      </c>
      <c r="M4056" s="31" t="s">
        <v>5390</v>
      </c>
      <c r="N4056" s="31"/>
      <c r="O4056" s="31" t="s">
        <v>14125</v>
      </c>
      <c r="P4056" s="31" t="s">
        <v>14121</v>
      </c>
      <c r="Q4056" s="31" t="s">
        <v>5168</v>
      </c>
    </row>
    <row r="4057" spans="1:17" hidden="1" x14ac:dyDescent="0.2">
      <c r="A4057" s="31" t="s">
        <v>16844</v>
      </c>
      <c r="B4057" s="31" t="s">
        <v>14382</v>
      </c>
      <c r="C4057" s="31" t="s">
        <v>16845</v>
      </c>
      <c r="D4057" s="31"/>
      <c r="E4057" s="31" t="s">
        <v>14123</v>
      </c>
      <c r="F4057" s="31" t="s">
        <v>3948</v>
      </c>
      <c r="G4057" s="47">
        <v>60</v>
      </c>
      <c r="H4057" s="33">
        <v>0</v>
      </c>
      <c r="I4057" s="31" t="s">
        <v>5218</v>
      </c>
      <c r="J4057" s="31" t="s">
        <v>5219</v>
      </c>
      <c r="K4057" s="31" t="s">
        <v>5164</v>
      </c>
      <c r="L4057" s="31" t="s">
        <v>5165</v>
      </c>
      <c r="M4057" s="31" t="s">
        <v>5390</v>
      </c>
      <c r="N4057" s="31"/>
      <c r="O4057" s="31" t="s">
        <v>14125</v>
      </c>
      <c r="P4057" s="31" t="s">
        <v>14121</v>
      </c>
      <c r="Q4057" s="31" t="s">
        <v>5168</v>
      </c>
    </row>
    <row r="4058" spans="1:17" hidden="1" x14ac:dyDescent="0.2">
      <c r="A4058" s="31" t="s">
        <v>16846</v>
      </c>
      <c r="B4058" s="31" t="s">
        <v>14362</v>
      </c>
      <c r="C4058" s="31" t="s">
        <v>16847</v>
      </c>
      <c r="D4058" s="31" t="s">
        <v>3948</v>
      </c>
      <c r="E4058" s="31" t="s">
        <v>14144</v>
      </c>
      <c r="F4058" s="31"/>
      <c r="G4058" s="47">
        <v>60</v>
      </c>
      <c r="H4058" s="33">
        <v>0</v>
      </c>
      <c r="I4058" s="31" t="s">
        <v>5276</v>
      </c>
      <c r="J4058" s="31" t="s">
        <v>5277</v>
      </c>
      <c r="K4058" s="31" t="s">
        <v>5164</v>
      </c>
      <c r="L4058" s="31" t="s">
        <v>5278</v>
      </c>
      <c r="M4058" s="31" t="s">
        <v>5774</v>
      </c>
      <c r="N4058" s="31"/>
      <c r="O4058" s="31" t="s">
        <v>14125</v>
      </c>
      <c r="P4058" s="31" t="s">
        <v>14121</v>
      </c>
      <c r="Q4058" s="31" t="s">
        <v>8608</v>
      </c>
    </row>
    <row r="4059" spans="1:17" hidden="1" x14ac:dyDescent="0.2">
      <c r="A4059" s="31" t="s">
        <v>16848</v>
      </c>
      <c r="B4059" s="31" t="s">
        <v>14362</v>
      </c>
      <c r="C4059" s="31" t="s">
        <v>16849</v>
      </c>
      <c r="D4059" s="31" t="s">
        <v>3948</v>
      </c>
      <c r="E4059" s="31" t="s">
        <v>14144</v>
      </c>
      <c r="F4059" s="31"/>
      <c r="G4059" s="47">
        <v>60</v>
      </c>
      <c r="H4059" s="33">
        <v>0</v>
      </c>
      <c r="I4059" s="31" t="s">
        <v>9470</v>
      </c>
      <c r="J4059" s="31" t="s">
        <v>9471</v>
      </c>
      <c r="K4059" s="31" t="s">
        <v>5164</v>
      </c>
      <c r="L4059" s="31" t="s">
        <v>5278</v>
      </c>
      <c r="M4059" s="31" t="s">
        <v>5794</v>
      </c>
      <c r="N4059" s="31"/>
      <c r="O4059" s="31" t="s">
        <v>14125</v>
      </c>
      <c r="P4059" s="31" t="s">
        <v>14121</v>
      </c>
      <c r="Q4059" s="31" t="s">
        <v>8608</v>
      </c>
    </row>
    <row r="4060" spans="1:17" hidden="1" x14ac:dyDescent="0.2">
      <c r="A4060" s="31" t="s">
        <v>16850</v>
      </c>
      <c r="B4060" s="31" t="s">
        <v>14356</v>
      </c>
      <c r="C4060" s="31" t="s">
        <v>16851</v>
      </c>
      <c r="D4060" s="31"/>
      <c r="E4060" s="31" t="s">
        <v>14123</v>
      </c>
      <c r="F4060" s="31" t="s">
        <v>3948</v>
      </c>
      <c r="G4060" s="47">
        <v>60</v>
      </c>
      <c r="H4060" s="33">
        <v>0</v>
      </c>
      <c r="I4060" s="31" t="s">
        <v>5179</v>
      </c>
      <c r="J4060" s="31" t="s">
        <v>5180</v>
      </c>
      <c r="K4060" s="31" t="s">
        <v>5164</v>
      </c>
      <c r="L4060" s="31" t="s">
        <v>5165</v>
      </c>
      <c r="M4060" s="31" t="s">
        <v>5181</v>
      </c>
      <c r="N4060" s="31"/>
      <c r="O4060" s="31" t="s">
        <v>14125</v>
      </c>
      <c r="P4060" s="31" t="s">
        <v>14121</v>
      </c>
      <c r="Q4060" s="31" t="s">
        <v>5168</v>
      </c>
    </row>
    <row r="4061" spans="1:17" hidden="1" x14ac:dyDescent="0.2">
      <c r="A4061" s="31" t="s">
        <v>16852</v>
      </c>
      <c r="B4061" s="31" t="s">
        <v>14356</v>
      </c>
      <c r="C4061" s="31" t="s">
        <v>16853</v>
      </c>
      <c r="D4061" s="31"/>
      <c r="E4061" s="31" t="s">
        <v>14123</v>
      </c>
      <c r="F4061" s="31" t="s">
        <v>3948</v>
      </c>
      <c r="G4061" s="47">
        <v>60</v>
      </c>
      <c r="H4061" s="33">
        <v>0</v>
      </c>
      <c r="I4061" s="31" t="s">
        <v>5252</v>
      </c>
      <c r="J4061" s="31" t="s">
        <v>5253</v>
      </c>
      <c r="K4061" s="31" t="s">
        <v>5164</v>
      </c>
      <c r="L4061" s="31" t="s">
        <v>5165</v>
      </c>
      <c r="M4061" s="31" t="s">
        <v>7808</v>
      </c>
      <c r="N4061" s="31"/>
      <c r="O4061" s="31" t="s">
        <v>14125</v>
      </c>
      <c r="P4061" s="31" t="s">
        <v>14121</v>
      </c>
      <c r="Q4061" s="31" t="s">
        <v>5168</v>
      </c>
    </row>
    <row r="4062" spans="1:17" hidden="1" x14ac:dyDescent="0.2">
      <c r="A4062" s="31" t="s">
        <v>16854</v>
      </c>
      <c r="B4062" s="31" t="s">
        <v>14356</v>
      </c>
      <c r="C4062" s="31" t="s">
        <v>16855</v>
      </c>
      <c r="D4062" s="31"/>
      <c r="E4062" s="31" t="s">
        <v>14123</v>
      </c>
      <c r="F4062" s="31" t="s">
        <v>3948</v>
      </c>
      <c r="G4062" s="47">
        <v>60</v>
      </c>
      <c r="H4062" s="33">
        <v>0</v>
      </c>
      <c r="I4062" s="31" t="s">
        <v>5172</v>
      </c>
      <c r="J4062" s="31" t="s">
        <v>5173</v>
      </c>
      <c r="K4062" s="31" t="s">
        <v>5164</v>
      </c>
      <c r="L4062" s="31" t="s">
        <v>5165</v>
      </c>
      <c r="M4062" s="31" t="s">
        <v>5812</v>
      </c>
      <c r="N4062" s="31"/>
      <c r="O4062" s="31" t="s">
        <v>14125</v>
      </c>
      <c r="P4062" s="31" t="s">
        <v>14121</v>
      </c>
      <c r="Q4062" s="31" t="s">
        <v>5168</v>
      </c>
    </row>
    <row r="4063" spans="1:17" hidden="1" x14ac:dyDescent="0.2">
      <c r="A4063" s="31" t="s">
        <v>16856</v>
      </c>
      <c r="B4063" s="31" t="s">
        <v>14356</v>
      </c>
      <c r="C4063" s="31" t="s">
        <v>16857</v>
      </c>
      <c r="D4063" s="31"/>
      <c r="E4063" s="31" t="s">
        <v>14123</v>
      </c>
      <c r="F4063" s="31" t="s">
        <v>3948</v>
      </c>
      <c r="G4063" s="47">
        <v>60</v>
      </c>
      <c r="H4063" s="33">
        <v>0</v>
      </c>
      <c r="I4063" s="31" t="s">
        <v>5218</v>
      </c>
      <c r="J4063" s="31" t="s">
        <v>5219</v>
      </c>
      <c r="K4063" s="31" t="s">
        <v>5164</v>
      </c>
      <c r="L4063" s="31" t="s">
        <v>5165</v>
      </c>
      <c r="M4063" s="31" t="s">
        <v>5320</v>
      </c>
      <c r="N4063" s="31"/>
      <c r="O4063" s="31" t="s">
        <v>14125</v>
      </c>
      <c r="P4063" s="31" t="s">
        <v>14121</v>
      </c>
      <c r="Q4063" s="31" t="s">
        <v>5168</v>
      </c>
    </row>
    <row r="4064" spans="1:17" hidden="1" x14ac:dyDescent="0.2">
      <c r="A4064" s="31" t="s">
        <v>16858</v>
      </c>
      <c r="B4064" s="31" t="s">
        <v>14382</v>
      </c>
      <c r="C4064" s="31" t="s">
        <v>16859</v>
      </c>
      <c r="D4064" s="31"/>
      <c r="E4064" s="31" t="s">
        <v>14123</v>
      </c>
      <c r="F4064" s="31" t="s">
        <v>3948</v>
      </c>
      <c r="G4064" s="47">
        <v>60</v>
      </c>
      <c r="H4064" s="33">
        <v>0</v>
      </c>
      <c r="I4064" s="31" t="s">
        <v>5252</v>
      </c>
      <c r="J4064" s="31" t="s">
        <v>5253</v>
      </c>
      <c r="K4064" s="31" t="s">
        <v>5164</v>
      </c>
      <c r="L4064" s="31" t="s">
        <v>5165</v>
      </c>
      <c r="M4064" s="31" t="s">
        <v>5166</v>
      </c>
      <c r="N4064" s="31"/>
      <c r="O4064" s="31" t="s">
        <v>14125</v>
      </c>
      <c r="P4064" s="31" t="s">
        <v>14121</v>
      </c>
      <c r="Q4064" s="31" t="s">
        <v>5168</v>
      </c>
    </row>
    <row r="4065" spans="1:17" hidden="1" x14ac:dyDescent="0.2">
      <c r="A4065" s="31" t="s">
        <v>16860</v>
      </c>
      <c r="B4065" s="31" t="s">
        <v>14359</v>
      </c>
      <c r="C4065" s="31" t="s">
        <v>16861</v>
      </c>
      <c r="D4065" s="31" t="s">
        <v>3948</v>
      </c>
      <c r="E4065" s="31" t="s">
        <v>14144</v>
      </c>
      <c r="F4065" s="31"/>
      <c r="G4065" s="47">
        <v>60</v>
      </c>
      <c r="H4065" s="33">
        <v>0</v>
      </c>
      <c r="I4065" s="31" t="s">
        <v>5276</v>
      </c>
      <c r="J4065" s="31" t="s">
        <v>5277</v>
      </c>
      <c r="K4065" s="31" t="s">
        <v>5164</v>
      </c>
      <c r="L4065" s="31" t="s">
        <v>5278</v>
      </c>
      <c r="M4065" s="31" t="s">
        <v>9485</v>
      </c>
      <c r="N4065" s="31"/>
      <c r="O4065" s="31" t="s">
        <v>14125</v>
      </c>
      <c r="P4065" s="31" t="s">
        <v>14121</v>
      </c>
      <c r="Q4065" s="31" t="s">
        <v>8608</v>
      </c>
    </row>
    <row r="4066" spans="1:17" hidden="1" x14ac:dyDescent="0.2">
      <c r="A4066" s="31" t="s">
        <v>16862</v>
      </c>
      <c r="B4066" s="31" t="s">
        <v>14359</v>
      </c>
      <c r="C4066" s="31" t="s">
        <v>16863</v>
      </c>
      <c r="D4066" s="31" t="s">
        <v>3948</v>
      </c>
      <c r="E4066" s="31" t="s">
        <v>14144</v>
      </c>
      <c r="F4066" s="31"/>
      <c r="G4066" s="47">
        <v>60</v>
      </c>
      <c r="H4066" s="33">
        <v>0</v>
      </c>
      <c r="I4066" s="31" t="s">
        <v>5288</v>
      </c>
      <c r="J4066" s="31" t="s">
        <v>5289</v>
      </c>
      <c r="K4066" s="31" t="s">
        <v>5164</v>
      </c>
      <c r="L4066" s="31" t="s">
        <v>5278</v>
      </c>
      <c r="M4066" s="31" t="s">
        <v>5819</v>
      </c>
      <c r="N4066" s="31"/>
      <c r="O4066" s="31" t="s">
        <v>14125</v>
      </c>
      <c r="P4066" s="31" t="s">
        <v>14121</v>
      </c>
      <c r="Q4066" s="31" t="s">
        <v>8608</v>
      </c>
    </row>
    <row r="4067" spans="1:17" hidden="1" x14ac:dyDescent="0.2">
      <c r="A4067" s="31" t="s">
        <v>16864</v>
      </c>
      <c r="B4067" s="31" t="s">
        <v>14362</v>
      </c>
      <c r="C4067" s="31" t="s">
        <v>16865</v>
      </c>
      <c r="D4067" s="31" t="s">
        <v>3948</v>
      </c>
      <c r="E4067" s="31" t="s">
        <v>14144</v>
      </c>
      <c r="F4067" s="31"/>
      <c r="G4067" s="47">
        <v>60</v>
      </c>
      <c r="H4067" s="33">
        <v>0</v>
      </c>
      <c r="I4067" s="31" t="s">
        <v>9470</v>
      </c>
      <c r="J4067" s="31" t="s">
        <v>9471</v>
      </c>
      <c r="K4067" s="31" t="s">
        <v>5164</v>
      </c>
      <c r="L4067" s="31" t="s">
        <v>5278</v>
      </c>
      <c r="M4067" s="31" t="s">
        <v>5687</v>
      </c>
      <c r="N4067" s="31"/>
      <c r="O4067" s="31" t="s">
        <v>14125</v>
      </c>
      <c r="P4067" s="31" t="s">
        <v>14121</v>
      </c>
      <c r="Q4067" s="31" t="s">
        <v>8608</v>
      </c>
    </row>
    <row r="4068" spans="1:17" hidden="1" x14ac:dyDescent="0.2">
      <c r="A4068" s="31" t="s">
        <v>16866</v>
      </c>
      <c r="B4068" s="31" t="s">
        <v>14359</v>
      </c>
      <c r="C4068" s="31" t="s">
        <v>16867</v>
      </c>
      <c r="D4068" s="31" t="s">
        <v>3948</v>
      </c>
      <c r="E4068" s="31" t="s">
        <v>14144</v>
      </c>
      <c r="F4068" s="31"/>
      <c r="G4068" s="47">
        <v>60</v>
      </c>
      <c r="H4068" s="33">
        <v>0</v>
      </c>
      <c r="I4068" s="31" t="s">
        <v>9470</v>
      </c>
      <c r="J4068" s="31" t="s">
        <v>9471</v>
      </c>
      <c r="K4068" s="31" t="s">
        <v>5164</v>
      </c>
      <c r="L4068" s="31" t="s">
        <v>5278</v>
      </c>
      <c r="M4068" s="31" t="s">
        <v>8660</v>
      </c>
      <c r="N4068" s="31"/>
      <c r="O4068" s="31" t="s">
        <v>14125</v>
      </c>
      <c r="P4068" s="31" t="s">
        <v>14121</v>
      </c>
      <c r="Q4068" s="31" t="s">
        <v>8608</v>
      </c>
    </row>
    <row r="4069" spans="1:17" hidden="1" x14ac:dyDescent="0.2">
      <c r="A4069" s="31" t="s">
        <v>16868</v>
      </c>
      <c r="B4069" s="31" t="s">
        <v>14359</v>
      </c>
      <c r="C4069" s="31" t="s">
        <v>16869</v>
      </c>
      <c r="D4069" s="31" t="s">
        <v>3948</v>
      </c>
      <c r="E4069" s="31" t="s">
        <v>14144</v>
      </c>
      <c r="F4069" s="31"/>
      <c r="G4069" s="47">
        <v>60</v>
      </c>
      <c r="H4069" s="33">
        <v>0</v>
      </c>
      <c r="I4069" s="31" t="s">
        <v>5288</v>
      </c>
      <c r="J4069" s="31" t="s">
        <v>5289</v>
      </c>
      <c r="K4069" s="31" t="s">
        <v>5164</v>
      </c>
      <c r="L4069" s="31" t="s">
        <v>5278</v>
      </c>
      <c r="M4069" s="31" t="s">
        <v>14104</v>
      </c>
      <c r="N4069" s="31"/>
      <c r="O4069" s="31" t="s">
        <v>14125</v>
      </c>
      <c r="P4069" s="31" t="s">
        <v>14121</v>
      </c>
      <c r="Q4069" s="31" t="s">
        <v>8608</v>
      </c>
    </row>
    <row r="4070" spans="1:17" hidden="1" x14ac:dyDescent="0.2">
      <c r="A4070" s="31" t="s">
        <v>16870</v>
      </c>
      <c r="B4070" s="31" t="s">
        <v>14382</v>
      </c>
      <c r="C4070" s="31" t="s">
        <v>16871</v>
      </c>
      <c r="D4070" s="31"/>
      <c r="E4070" s="31" t="s">
        <v>14123</v>
      </c>
      <c r="F4070" s="31" t="s">
        <v>3948</v>
      </c>
      <c r="G4070" s="47">
        <v>60</v>
      </c>
      <c r="H4070" s="33">
        <v>0</v>
      </c>
      <c r="I4070" s="31" t="s">
        <v>5218</v>
      </c>
      <c r="J4070" s="31" t="s">
        <v>5219</v>
      </c>
      <c r="K4070" s="31" t="s">
        <v>5164</v>
      </c>
      <c r="L4070" s="31" t="s">
        <v>5165</v>
      </c>
      <c r="M4070" s="31" t="s">
        <v>5390</v>
      </c>
      <c r="N4070" s="31"/>
      <c r="O4070" s="31" t="s">
        <v>14125</v>
      </c>
      <c r="P4070" s="31" t="s">
        <v>14121</v>
      </c>
      <c r="Q4070" s="31" t="s">
        <v>5168</v>
      </c>
    </row>
    <row r="4071" spans="1:17" hidden="1" x14ac:dyDescent="0.2">
      <c r="A4071" s="31" t="s">
        <v>16872</v>
      </c>
      <c r="B4071" s="31" t="s">
        <v>14356</v>
      </c>
      <c r="C4071" s="31" t="s">
        <v>16873</v>
      </c>
      <c r="D4071" s="31"/>
      <c r="E4071" s="31" t="s">
        <v>14123</v>
      </c>
      <c r="F4071" s="31" t="s">
        <v>3948</v>
      </c>
      <c r="G4071" s="47">
        <v>60</v>
      </c>
      <c r="H4071" s="33">
        <v>0</v>
      </c>
      <c r="I4071" s="31" t="s">
        <v>5172</v>
      </c>
      <c r="J4071" s="31" t="s">
        <v>5173</v>
      </c>
      <c r="K4071" s="31" t="s">
        <v>5164</v>
      </c>
      <c r="L4071" s="31" t="s">
        <v>5165</v>
      </c>
      <c r="M4071" s="31" t="s">
        <v>5224</v>
      </c>
      <c r="N4071" s="31"/>
      <c r="O4071" s="31" t="s">
        <v>14125</v>
      </c>
      <c r="P4071" s="31" t="s">
        <v>14121</v>
      </c>
      <c r="Q4071" s="31" t="s">
        <v>5168</v>
      </c>
    </row>
    <row r="4072" spans="1:17" hidden="1" x14ac:dyDescent="0.2">
      <c r="A4072" s="31" t="s">
        <v>16874</v>
      </c>
      <c r="B4072" s="31" t="s">
        <v>14382</v>
      </c>
      <c r="C4072" s="31" t="s">
        <v>16875</v>
      </c>
      <c r="D4072" s="31"/>
      <c r="E4072" s="31" t="s">
        <v>14123</v>
      </c>
      <c r="F4072" s="31" t="s">
        <v>3948</v>
      </c>
      <c r="G4072" s="47">
        <v>60</v>
      </c>
      <c r="H4072" s="33">
        <v>0</v>
      </c>
      <c r="I4072" s="31" t="s">
        <v>5218</v>
      </c>
      <c r="J4072" s="31" t="s">
        <v>5219</v>
      </c>
      <c r="K4072" s="31" t="s">
        <v>5164</v>
      </c>
      <c r="L4072" s="31" t="s">
        <v>5165</v>
      </c>
      <c r="M4072" s="31" t="s">
        <v>5390</v>
      </c>
      <c r="N4072" s="31"/>
      <c r="O4072" s="31" t="s">
        <v>14125</v>
      </c>
      <c r="P4072" s="31" t="s">
        <v>14121</v>
      </c>
      <c r="Q4072" s="31" t="s">
        <v>5168</v>
      </c>
    </row>
    <row r="4073" spans="1:17" hidden="1" x14ac:dyDescent="0.2">
      <c r="A4073" s="31" t="s">
        <v>16876</v>
      </c>
      <c r="B4073" s="31" t="s">
        <v>14356</v>
      </c>
      <c r="C4073" s="31" t="s">
        <v>16877</v>
      </c>
      <c r="D4073" s="31"/>
      <c r="E4073" s="31" t="s">
        <v>14123</v>
      </c>
      <c r="F4073" s="31" t="s">
        <v>3948</v>
      </c>
      <c r="G4073" s="47">
        <v>60</v>
      </c>
      <c r="H4073" s="33">
        <v>0</v>
      </c>
      <c r="I4073" s="31" t="s">
        <v>5172</v>
      </c>
      <c r="J4073" s="31" t="s">
        <v>5173</v>
      </c>
      <c r="K4073" s="31" t="s">
        <v>5164</v>
      </c>
      <c r="L4073" s="31" t="s">
        <v>5165</v>
      </c>
      <c r="M4073" s="31" t="s">
        <v>5174</v>
      </c>
      <c r="N4073" s="31" t="s">
        <v>5201</v>
      </c>
      <c r="O4073" s="31" t="s">
        <v>14125</v>
      </c>
      <c r="P4073" s="31" t="s">
        <v>14121</v>
      </c>
      <c r="Q4073" s="31" t="s">
        <v>5168</v>
      </c>
    </row>
    <row r="4074" spans="1:17" hidden="1" x14ac:dyDescent="0.2">
      <c r="A4074" s="31" t="s">
        <v>16878</v>
      </c>
      <c r="B4074" s="31" t="s">
        <v>14362</v>
      </c>
      <c r="C4074" s="31" t="s">
        <v>16879</v>
      </c>
      <c r="D4074" s="31" t="s">
        <v>3948</v>
      </c>
      <c r="E4074" s="31" t="s">
        <v>15136</v>
      </c>
      <c r="F4074" s="31"/>
      <c r="G4074" s="47">
        <v>60</v>
      </c>
      <c r="H4074" s="33">
        <v>0</v>
      </c>
      <c r="I4074" s="31" t="s">
        <v>5276</v>
      </c>
      <c r="J4074" s="31" t="s">
        <v>5277</v>
      </c>
      <c r="K4074" s="31" t="s">
        <v>5164</v>
      </c>
      <c r="L4074" s="31" t="s">
        <v>5278</v>
      </c>
      <c r="M4074" s="31" t="s">
        <v>11041</v>
      </c>
      <c r="N4074" s="31"/>
      <c r="O4074" s="31" t="s">
        <v>14125</v>
      </c>
      <c r="P4074" s="31" t="s">
        <v>14121</v>
      </c>
      <c r="Q4074" s="31" t="s">
        <v>8608</v>
      </c>
    </row>
    <row r="4075" spans="1:17" hidden="1" x14ac:dyDescent="0.2">
      <c r="A4075" s="31" t="s">
        <v>16880</v>
      </c>
      <c r="B4075" s="31" t="s">
        <v>14356</v>
      </c>
      <c r="C4075" s="31" t="s">
        <v>16881</v>
      </c>
      <c r="D4075" s="31"/>
      <c r="E4075" s="31" t="s">
        <v>14123</v>
      </c>
      <c r="F4075" s="31" t="s">
        <v>3948</v>
      </c>
      <c r="G4075" s="47">
        <v>60</v>
      </c>
      <c r="H4075" s="33">
        <v>0</v>
      </c>
      <c r="I4075" s="31" t="s">
        <v>5172</v>
      </c>
      <c r="J4075" s="31" t="s">
        <v>5173</v>
      </c>
      <c r="K4075" s="31" t="s">
        <v>5164</v>
      </c>
      <c r="L4075" s="31" t="s">
        <v>5165</v>
      </c>
      <c r="M4075" s="31" t="s">
        <v>5174</v>
      </c>
      <c r="N4075" s="31" t="s">
        <v>5973</v>
      </c>
      <c r="O4075" s="31" t="s">
        <v>14125</v>
      </c>
      <c r="P4075" s="31" t="s">
        <v>14121</v>
      </c>
      <c r="Q4075" s="31" t="s">
        <v>5168</v>
      </c>
    </row>
    <row r="4076" spans="1:17" hidden="1" x14ac:dyDescent="0.2">
      <c r="A4076" s="31" t="s">
        <v>16882</v>
      </c>
      <c r="B4076" s="31" t="s">
        <v>14359</v>
      </c>
      <c r="C4076" s="31" t="s">
        <v>16883</v>
      </c>
      <c r="D4076" s="31" t="s">
        <v>3948</v>
      </c>
      <c r="E4076" s="31" t="s">
        <v>14144</v>
      </c>
      <c r="F4076" s="31"/>
      <c r="G4076" s="47">
        <v>60</v>
      </c>
      <c r="H4076" s="33">
        <v>0</v>
      </c>
      <c r="I4076" s="31" t="s">
        <v>5288</v>
      </c>
      <c r="J4076" s="31" t="s">
        <v>5289</v>
      </c>
      <c r="K4076" s="31" t="s">
        <v>5164</v>
      </c>
      <c r="L4076" s="31" t="s">
        <v>5278</v>
      </c>
      <c r="M4076" s="31" t="s">
        <v>15440</v>
      </c>
      <c r="N4076" s="31"/>
      <c r="O4076" s="31" t="s">
        <v>14125</v>
      </c>
      <c r="P4076" s="31" t="s">
        <v>14121</v>
      </c>
      <c r="Q4076" s="31" t="s">
        <v>8608</v>
      </c>
    </row>
    <row r="4077" spans="1:17" hidden="1" x14ac:dyDescent="0.2">
      <c r="A4077" s="31" t="s">
        <v>16884</v>
      </c>
      <c r="B4077" s="31" t="s">
        <v>14356</v>
      </c>
      <c r="C4077" s="31" t="s">
        <v>16885</v>
      </c>
      <c r="D4077" s="31"/>
      <c r="E4077" s="31" t="s">
        <v>14123</v>
      </c>
      <c r="F4077" s="31" t="s">
        <v>3948</v>
      </c>
      <c r="G4077" s="47">
        <v>60</v>
      </c>
      <c r="H4077" s="33">
        <v>0</v>
      </c>
      <c r="I4077" s="31" t="s">
        <v>5218</v>
      </c>
      <c r="J4077" s="31" t="s">
        <v>5219</v>
      </c>
      <c r="K4077" s="31" t="s">
        <v>5164</v>
      </c>
      <c r="L4077" s="31" t="s">
        <v>5165</v>
      </c>
      <c r="M4077" s="31" t="s">
        <v>5320</v>
      </c>
      <c r="N4077" s="31"/>
      <c r="O4077" s="31" t="s">
        <v>14125</v>
      </c>
      <c r="P4077" s="31" t="s">
        <v>14121</v>
      </c>
      <c r="Q4077" s="31" t="s">
        <v>5168</v>
      </c>
    </row>
    <row r="4078" spans="1:17" hidden="1" x14ac:dyDescent="0.2">
      <c r="A4078" s="31" t="s">
        <v>16886</v>
      </c>
      <c r="B4078" s="31" t="s">
        <v>14359</v>
      </c>
      <c r="C4078" s="31" t="s">
        <v>16887</v>
      </c>
      <c r="D4078" s="31" t="s">
        <v>3948</v>
      </c>
      <c r="E4078" s="31" t="s">
        <v>14144</v>
      </c>
      <c r="F4078" s="31"/>
      <c r="G4078" s="47">
        <v>60</v>
      </c>
      <c r="H4078" s="33">
        <v>0</v>
      </c>
      <c r="I4078" s="31" t="s">
        <v>5288</v>
      </c>
      <c r="J4078" s="31" t="s">
        <v>5289</v>
      </c>
      <c r="K4078" s="31" t="s">
        <v>5164</v>
      </c>
      <c r="L4078" s="31" t="s">
        <v>5278</v>
      </c>
      <c r="M4078" s="31" t="s">
        <v>5663</v>
      </c>
      <c r="N4078" s="31"/>
      <c r="O4078" s="31" t="s">
        <v>14125</v>
      </c>
      <c r="P4078" s="31" t="s">
        <v>14121</v>
      </c>
      <c r="Q4078" s="31" t="s">
        <v>8608</v>
      </c>
    </row>
    <row r="4079" spans="1:17" hidden="1" x14ac:dyDescent="0.2">
      <c r="A4079" s="31" t="s">
        <v>16888</v>
      </c>
      <c r="B4079" s="31" t="s">
        <v>14362</v>
      </c>
      <c r="C4079" s="31" t="s">
        <v>16889</v>
      </c>
      <c r="D4079" s="31" t="s">
        <v>3948</v>
      </c>
      <c r="E4079" s="31" t="s">
        <v>14144</v>
      </c>
      <c r="F4079" s="31"/>
      <c r="G4079" s="47">
        <v>60</v>
      </c>
      <c r="H4079" s="33">
        <v>0</v>
      </c>
      <c r="I4079" s="31" t="s">
        <v>5276</v>
      </c>
      <c r="J4079" s="31" t="s">
        <v>5277</v>
      </c>
      <c r="K4079" s="31" t="s">
        <v>5164</v>
      </c>
      <c r="L4079" s="31" t="s">
        <v>5278</v>
      </c>
      <c r="M4079" s="31" t="s">
        <v>5701</v>
      </c>
      <c r="N4079" s="31"/>
      <c r="O4079" s="31" t="s">
        <v>14125</v>
      </c>
      <c r="P4079" s="31" t="s">
        <v>14121</v>
      </c>
      <c r="Q4079" s="31" t="s">
        <v>8608</v>
      </c>
    </row>
    <row r="4080" spans="1:17" hidden="1" x14ac:dyDescent="0.2">
      <c r="A4080" s="31" t="s">
        <v>16890</v>
      </c>
      <c r="B4080" s="31" t="s">
        <v>14362</v>
      </c>
      <c r="C4080" s="31" t="s">
        <v>16891</v>
      </c>
      <c r="D4080" s="31" t="s">
        <v>3948</v>
      </c>
      <c r="E4080" s="31" t="s">
        <v>14144</v>
      </c>
      <c r="F4080" s="31"/>
      <c r="G4080" s="47">
        <v>60</v>
      </c>
      <c r="H4080" s="33">
        <v>0</v>
      </c>
      <c r="I4080" s="31" t="s">
        <v>9470</v>
      </c>
      <c r="J4080" s="31" t="s">
        <v>9471</v>
      </c>
      <c r="K4080" s="31" t="s">
        <v>5164</v>
      </c>
      <c r="L4080" s="31" t="s">
        <v>5278</v>
      </c>
      <c r="M4080" s="31" t="s">
        <v>5687</v>
      </c>
      <c r="N4080" s="31"/>
      <c r="O4080" s="31" t="s">
        <v>14125</v>
      </c>
      <c r="P4080" s="31" t="s">
        <v>14121</v>
      </c>
      <c r="Q4080" s="31" t="s">
        <v>8608</v>
      </c>
    </row>
    <row r="4081" spans="1:17" hidden="1" x14ac:dyDescent="0.2">
      <c r="A4081" s="31" t="s">
        <v>16892</v>
      </c>
      <c r="B4081" s="31" t="s">
        <v>14356</v>
      </c>
      <c r="C4081" s="31" t="s">
        <v>16893</v>
      </c>
      <c r="D4081" s="31"/>
      <c r="E4081" s="31" t="s">
        <v>14123</v>
      </c>
      <c r="F4081" s="31" t="s">
        <v>3948</v>
      </c>
      <c r="G4081" s="47">
        <v>60</v>
      </c>
      <c r="H4081" s="33">
        <v>0</v>
      </c>
      <c r="I4081" s="31" t="s">
        <v>5172</v>
      </c>
      <c r="J4081" s="31" t="s">
        <v>5173</v>
      </c>
      <c r="K4081" s="31" t="s">
        <v>5164</v>
      </c>
      <c r="L4081" s="31" t="s">
        <v>5165</v>
      </c>
      <c r="M4081" s="31" t="s">
        <v>5224</v>
      </c>
      <c r="N4081" s="31"/>
      <c r="O4081" s="31" t="s">
        <v>14125</v>
      </c>
      <c r="P4081" s="31" t="s">
        <v>14121</v>
      </c>
      <c r="Q4081" s="31" t="s">
        <v>5168</v>
      </c>
    </row>
    <row r="4082" spans="1:17" hidden="1" x14ac:dyDescent="0.2">
      <c r="A4082" s="31" t="s">
        <v>16894</v>
      </c>
      <c r="B4082" s="31" t="s">
        <v>14356</v>
      </c>
      <c r="C4082" s="31" t="s">
        <v>16895</v>
      </c>
      <c r="D4082" s="31"/>
      <c r="E4082" s="31" t="s">
        <v>14123</v>
      </c>
      <c r="F4082" s="31" t="s">
        <v>3948</v>
      </c>
      <c r="G4082" s="47">
        <v>60</v>
      </c>
      <c r="H4082" s="33">
        <v>0</v>
      </c>
      <c r="I4082" s="31" t="s">
        <v>5179</v>
      </c>
      <c r="J4082" s="31" t="s">
        <v>5180</v>
      </c>
      <c r="K4082" s="31" t="s">
        <v>5164</v>
      </c>
      <c r="L4082" s="31" t="s">
        <v>5165</v>
      </c>
      <c r="M4082" s="31" t="s">
        <v>5361</v>
      </c>
      <c r="N4082" s="31" t="s">
        <v>7481</v>
      </c>
      <c r="O4082" s="31" t="s">
        <v>14125</v>
      </c>
      <c r="P4082" s="31" t="s">
        <v>14121</v>
      </c>
      <c r="Q4082" s="31" t="s">
        <v>5168</v>
      </c>
    </row>
    <row r="4083" spans="1:17" hidden="1" x14ac:dyDescent="0.2">
      <c r="A4083" s="31" t="s">
        <v>16896</v>
      </c>
      <c r="B4083" s="31" t="s">
        <v>14362</v>
      </c>
      <c r="C4083" s="31" t="s">
        <v>16897</v>
      </c>
      <c r="D4083" s="31" t="s">
        <v>3948</v>
      </c>
      <c r="E4083" s="31" t="s">
        <v>14144</v>
      </c>
      <c r="F4083" s="31"/>
      <c r="G4083" s="47">
        <v>60</v>
      </c>
      <c r="H4083" s="33">
        <v>0</v>
      </c>
      <c r="I4083" s="31" t="s">
        <v>5276</v>
      </c>
      <c r="J4083" s="31" t="s">
        <v>5277</v>
      </c>
      <c r="K4083" s="31" t="s">
        <v>5164</v>
      </c>
      <c r="L4083" s="31" t="s">
        <v>5278</v>
      </c>
      <c r="M4083" s="31" t="s">
        <v>5616</v>
      </c>
      <c r="N4083" s="31"/>
      <c r="O4083" s="31" t="s">
        <v>14125</v>
      </c>
      <c r="P4083" s="31" t="s">
        <v>14121</v>
      </c>
      <c r="Q4083" s="31" t="s">
        <v>8608</v>
      </c>
    </row>
    <row r="4084" spans="1:17" hidden="1" x14ac:dyDescent="0.2">
      <c r="A4084" s="31" t="s">
        <v>16898</v>
      </c>
      <c r="B4084" s="31" t="s">
        <v>14362</v>
      </c>
      <c r="C4084" s="31" t="s">
        <v>16899</v>
      </c>
      <c r="D4084" s="31" t="s">
        <v>3948</v>
      </c>
      <c r="E4084" s="31" t="s">
        <v>14144</v>
      </c>
      <c r="F4084" s="31"/>
      <c r="G4084" s="47">
        <v>60</v>
      </c>
      <c r="H4084" s="33">
        <v>0</v>
      </c>
      <c r="I4084" s="31" t="s">
        <v>5288</v>
      </c>
      <c r="J4084" s="31" t="s">
        <v>5289</v>
      </c>
      <c r="K4084" s="31" t="s">
        <v>5164</v>
      </c>
      <c r="L4084" s="31" t="s">
        <v>5278</v>
      </c>
      <c r="M4084" s="31" t="s">
        <v>5819</v>
      </c>
      <c r="N4084" s="31"/>
      <c r="O4084" s="31" t="s">
        <v>14125</v>
      </c>
      <c r="P4084" s="31" t="s">
        <v>14121</v>
      </c>
      <c r="Q4084" s="31" t="s">
        <v>8608</v>
      </c>
    </row>
    <row r="4085" spans="1:17" hidden="1" x14ac:dyDescent="0.2">
      <c r="A4085" s="31" t="s">
        <v>16900</v>
      </c>
      <c r="B4085" s="31" t="s">
        <v>14359</v>
      </c>
      <c r="C4085" s="31" t="s">
        <v>16901</v>
      </c>
      <c r="D4085" s="31" t="s">
        <v>3948</v>
      </c>
      <c r="E4085" s="31" t="s">
        <v>14144</v>
      </c>
      <c r="F4085" s="31"/>
      <c r="G4085" s="47">
        <v>60</v>
      </c>
      <c r="H4085" s="33">
        <v>0</v>
      </c>
      <c r="I4085" s="31" t="s">
        <v>5288</v>
      </c>
      <c r="J4085" s="31" t="s">
        <v>5289</v>
      </c>
      <c r="K4085" s="31" t="s">
        <v>5164</v>
      </c>
      <c r="L4085" s="31" t="s">
        <v>5278</v>
      </c>
      <c r="M4085" s="31" t="s">
        <v>14104</v>
      </c>
      <c r="N4085" s="31"/>
      <c r="O4085" s="31" t="s">
        <v>14125</v>
      </c>
      <c r="P4085" s="31" t="s">
        <v>14121</v>
      </c>
      <c r="Q4085" s="31" t="s">
        <v>8608</v>
      </c>
    </row>
    <row r="4086" spans="1:17" hidden="1" x14ac:dyDescent="0.2">
      <c r="A4086" s="31" t="s">
        <v>16902</v>
      </c>
      <c r="B4086" s="31" t="s">
        <v>14362</v>
      </c>
      <c r="C4086" s="31" t="s">
        <v>16903</v>
      </c>
      <c r="D4086" s="31" t="s">
        <v>3948</v>
      </c>
      <c r="E4086" s="31" t="s">
        <v>14144</v>
      </c>
      <c r="F4086" s="31"/>
      <c r="G4086" s="47">
        <v>60</v>
      </c>
      <c r="H4086" s="33">
        <v>0</v>
      </c>
      <c r="I4086" s="31" t="s">
        <v>9470</v>
      </c>
      <c r="J4086" s="31" t="s">
        <v>9471</v>
      </c>
      <c r="K4086" s="31" t="s">
        <v>5164</v>
      </c>
      <c r="L4086" s="31" t="s">
        <v>5278</v>
      </c>
      <c r="M4086" s="31" t="s">
        <v>5687</v>
      </c>
      <c r="N4086" s="31"/>
      <c r="O4086" s="31" t="s">
        <v>14125</v>
      </c>
      <c r="P4086" s="31" t="s">
        <v>14121</v>
      </c>
      <c r="Q4086" s="31" t="s">
        <v>8608</v>
      </c>
    </row>
    <row r="4087" spans="1:17" hidden="1" x14ac:dyDescent="0.2">
      <c r="A4087" s="31" t="s">
        <v>16904</v>
      </c>
      <c r="B4087" s="31" t="s">
        <v>14362</v>
      </c>
      <c r="C4087" s="31" t="s">
        <v>16905</v>
      </c>
      <c r="D4087" s="31" t="s">
        <v>3948</v>
      </c>
      <c r="E4087" s="31" t="s">
        <v>14144</v>
      </c>
      <c r="F4087" s="31"/>
      <c r="G4087" s="47">
        <v>60</v>
      </c>
      <c r="H4087" s="33">
        <v>0</v>
      </c>
      <c r="I4087" s="31" t="s">
        <v>5288</v>
      </c>
      <c r="J4087" s="31" t="s">
        <v>5289</v>
      </c>
      <c r="K4087" s="31" t="s">
        <v>5164</v>
      </c>
      <c r="L4087" s="31" t="s">
        <v>5278</v>
      </c>
      <c r="M4087" s="31" t="s">
        <v>5663</v>
      </c>
      <c r="N4087" s="31"/>
      <c r="O4087" s="31" t="s">
        <v>14125</v>
      </c>
      <c r="P4087" s="31" t="s">
        <v>14121</v>
      </c>
      <c r="Q4087" s="31" t="s">
        <v>8608</v>
      </c>
    </row>
    <row r="4088" spans="1:17" hidden="1" x14ac:dyDescent="0.2">
      <c r="A4088" s="31" t="s">
        <v>16906</v>
      </c>
      <c r="B4088" s="31" t="s">
        <v>14362</v>
      </c>
      <c r="C4088" s="31" t="s">
        <v>16907</v>
      </c>
      <c r="D4088" s="31" t="s">
        <v>3948</v>
      </c>
      <c r="E4088" s="31" t="s">
        <v>14144</v>
      </c>
      <c r="F4088" s="31"/>
      <c r="G4088" s="47">
        <v>60</v>
      </c>
      <c r="H4088" s="33">
        <v>0</v>
      </c>
      <c r="I4088" s="31" t="s">
        <v>9470</v>
      </c>
      <c r="J4088" s="31" t="s">
        <v>9471</v>
      </c>
      <c r="K4088" s="31" t="s">
        <v>5164</v>
      </c>
      <c r="L4088" s="31" t="s">
        <v>5278</v>
      </c>
      <c r="M4088" s="31" t="s">
        <v>6466</v>
      </c>
      <c r="N4088" s="31"/>
      <c r="O4088" s="31" t="s">
        <v>14125</v>
      </c>
      <c r="P4088" s="31" t="s">
        <v>14121</v>
      </c>
      <c r="Q4088" s="31" t="s">
        <v>8608</v>
      </c>
    </row>
    <row r="4089" spans="1:17" hidden="1" x14ac:dyDescent="0.2">
      <c r="A4089" s="31" t="s">
        <v>16908</v>
      </c>
      <c r="B4089" s="31" t="s">
        <v>14362</v>
      </c>
      <c r="C4089" s="31" t="s">
        <v>16909</v>
      </c>
      <c r="D4089" s="31" t="s">
        <v>3948</v>
      </c>
      <c r="E4089" s="31" t="s">
        <v>14144</v>
      </c>
      <c r="F4089" s="31"/>
      <c r="G4089" s="47">
        <v>60</v>
      </c>
      <c r="H4089" s="33">
        <v>0</v>
      </c>
      <c r="I4089" s="31" t="s">
        <v>5288</v>
      </c>
      <c r="J4089" s="31" t="s">
        <v>5289</v>
      </c>
      <c r="K4089" s="31" t="s">
        <v>5164</v>
      </c>
      <c r="L4089" s="31" t="s">
        <v>5278</v>
      </c>
      <c r="M4089" s="31" t="s">
        <v>5290</v>
      </c>
      <c r="N4089" s="31"/>
      <c r="O4089" s="31" t="s">
        <v>14125</v>
      </c>
      <c r="P4089" s="31" t="s">
        <v>14121</v>
      </c>
      <c r="Q4089" s="31" t="s">
        <v>8608</v>
      </c>
    </row>
    <row r="4090" spans="1:17" hidden="1" x14ac:dyDescent="0.2">
      <c r="A4090" s="31" t="s">
        <v>16910</v>
      </c>
      <c r="B4090" s="31" t="s">
        <v>14356</v>
      </c>
      <c r="C4090" s="31" t="s">
        <v>16911</v>
      </c>
      <c r="D4090" s="31"/>
      <c r="E4090" s="31" t="s">
        <v>14123</v>
      </c>
      <c r="F4090" s="31" t="s">
        <v>3948</v>
      </c>
      <c r="G4090" s="47">
        <v>60</v>
      </c>
      <c r="H4090" s="33">
        <v>0</v>
      </c>
      <c r="I4090" s="31" t="s">
        <v>5179</v>
      </c>
      <c r="J4090" s="31" t="s">
        <v>5180</v>
      </c>
      <c r="K4090" s="31" t="s">
        <v>5164</v>
      </c>
      <c r="L4090" s="31" t="s">
        <v>5165</v>
      </c>
      <c r="M4090" s="31" t="s">
        <v>5192</v>
      </c>
      <c r="N4090" s="31"/>
      <c r="O4090" s="31" t="s">
        <v>14125</v>
      </c>
      <c r="P4090" s="31" t="s">
        <v>14121</v>
      </c>
      <c r="Q4090" s="31" t="s">
        <v>5168</v>
      </c>
    </row>
    <row r="4091" spans="1:17" hidden="1" x14ac:dyDescent="0.2">
      <c r="A4091" s="31" t="s">
        <v>16912</v>
      </c>
      <c r="B4091" s="31" t="s">
        <v>14356</v>
      </c>
      <c r="C4091" s="31" t="s">
        <v>16913</v>
      </c>
      <c r="D4091" s="31"/>
      <c r="E4091" s="31" t="s">
        <v>14123</v>
      </c>
      <c r="F4091" s="31" t="s">
        <v>3948</v>
      </c>
      <c r="G4091" s="47">
        <v>60</v>
      </c>
      <c r="H4091" s="33">
        <v>0</v>
      </c>
      <c r="I4091" s="31" t="s">
        <v>5179</v>
      </c>
      <c r="J4091" s="31" t="s">
        <v>5180</v>
      </c>
      <c r="K4091" s="31" t="s">
        <v>5164</v>
      </c>
      <c r="L4091" s="31" t="s">
        <v>5165</v>
      </c>
      <c r="M4091" s="31" t="s">
        <v>5361</v>
      </c>
      <c r="N4091" s="31" t="s">
        <v>7481</v>
      </c>
      <c r="O4091" s="31" t="s">
        <v>14125</v>
      </c>
      <c r="P4091" s="31" t="s">
        <v>14121</v>
      </c>
      <c r="Q4091" s="31" t="s">
        <v>5168</v>
      </c>
    </row>
    <row r="4092" spans="1:17" hidden="1" x14ac:dyDescent="0.2">
      <c r="A4092" s="31" t="s">
        <v>16914</v>
      </c>
      <c r="B4092" s="31" t="s">
        <v>14362</v>
      </c>
      <c r="C4092" s="31" t="s">
        <v>16915</v>
      </c>
      <c r="D4092" s="31" t="s">
        <v>3948</v>
      </c>
      <c r="E4092" s="31" t="s">
        <v>14144</v>
      </c>
      <c r="F4092" s="31"/>
      <c r="G4092" s="47">
        <v>60</v>
      </c>
      <c r="H4092" s="33">
        <v>0</v>
      </c>
      <c r="I4092" s="31" t="s">
        <v>9470</v>
      </c>
      <c r="J4092" s="31" t="s">
        <v>9471</v>
      </c>
      <c r="K4092" s="31" t="s">
        <v>5164</v>
      </c>
      <c r="L4092" s="31" t="s">
        <v>5278</v>
      </c>
      <c r="M4092" s="31" t="s">
        <v>5687</v>
      </c>
      <c r="N4092" s="31"/>
      <c r="O4092" s="31" t="s">
        <v>14125</v>
      </c>
      <c r="P4092" s="31" t="s">
        <v>14121</v>
      </c>
      <c r="Q4092" s="31" t="s">
        <v>8608</v>
      </c>
    </row>
    <row r="4093" spans="1:17" hidden="1" x14ac:dyDescent="0.2">
      <c r="A4093" s="31" t="s">
        <v>16916</v>
      </c>
      <c r="B4093" s="31" t="s">
        <v>14359</v>
      </c>
      <c r="C4093" s="31" t="s">
        <v>16917</v>
      </c>
      <c r="D4093" s="31" t="s">
        <v>3948</v>
      </c>
      <c r="E4093" s="31" t="s">
        <v>14144</v>
      </c>
      <c r="F4093" s="31"/>
      <c r="G4093" s="47">
        <v>60</v>
      </c>
      <c r="H4093" s="33">
        <v>0</v>
      </c>
      <c r="I4093" s="31" t="s">
        <v>9470</v>
      </c>
      <c r="J4093" s="31" t="s">
        <v>9471</v>
      </c>
      <c r="K4093" s="31" t="s">
        <v>5164</v>
      </c>
      <c r="L4093" s="31" t="s">
        <v>5278</v>
      </c>
      <c r="M4093" s="31" t="s">
        <v>8660</v>
      </c>
      <c r="N4093" s="31"/>
      <c r="O4093" s="31" t="s">
        <v>14125</v>
      </c>
      <c r="P4093" s="31" t="s">
        <v>14121</v>
      </c>
      <c r="Q4093" s="31" t="s">
        <v>8608</v>
      </c>
    </row>
    <row r="4094" spans="1:17" hidden="1" x14ac:dyDescent="0.2">
      <c r="A4094" s="31" t="s">
        <v>16918</v>
      </c>
      <c r="B4094" s="31" t="s">
        <v>14362</v>
      </c>
      <c r="C4094" s="31" t="s">
        <v>16919</v>
      </c>
      <c r="D4094" s="31" t="s">
        <v>3948</v>
      </c>
      <c r="E4094" s="31" t="s">
        <v>14144</v>
      </c>
      <c r="F4094" s="31"/>
      <c r="G4094" s="47">
        <v>60</v>
      </c>
      <c r="H4094" s="33">
        <v>0</v>
      </c>
      <c r="I4094" s="31" t="s">
        <v>5276</v>
      </c>
      <c r="J4094" s="31" t="s">
        <v>5277</v>
      </c>
      <c r="K4094" s="31" t="s">
        <v>5164</v>
      </c>
      <c r="L4094" s="31" t="s">
        <v>5278</v>
      </c>
      <c r="M4094" s="31" t="s">
        <v>5354</v>
      </c>
      <c r="N4094" s="31"/>
      <c r="O4094" s="31" t="s">
        <v>14125</v>
      </c>
      <c r="P4094" s="31" t="s">
        <v>14121</v>
      </c>
      <c r="Q4094" s="31" t="s">
        <v>8608</v>
      </c>
    </row>
    <row r="4095" spans="1:17" hidden="1" x14ac:dyDescent="0.2">
      <c r="A4095" s="31" t="s">
        <v>16920</v>
      </c>
      <c r="B4095" s="31" t="s">
        <v>14362</v>
      </c>
      <c r="C4095" s="31" t="s">
        <v>16921</v>
      </c>
      <c r="D4095" s="31" t="s">
        <v>3948</v>
      </c>
      <c r="E4095" s="31" t="s">
        <v>15136</v>
      </c>
      <c r="F4095" s="31"/>
      <c r="G4095" s="47">
        <v>60</v>
      </c>
      <c r="H4095" s="33">
        <v>0</v>
      </c>
      <c r="I4095" s="31" t="s">
        <v>5276</v>
      </c>
      <c r="J4095" s="31" t="s">
        <v>5277</v>
      </c>
      <c r="K4095" s="31" t="s">
        <v>5164</v>
      </c>
      <c r="L4095" s="31" t="s">
        <v>5278</v>
      </c>
      <c r="M4095" s="31" t="s">
        <v>11041</v>
      </c>
      <c r="N4095" s="31"/>
      <c r="O4095" s="31" t="s">
        <v>14125</v>
      </c>
      <c r="P4095" s="31" t="s">
        <v>14121</v>
      </c>
      <c r="Q4095" s="31" t="s">
        <v>8608</v>
      </c>
    </row>
    <row r="4096" spans="1:17" hidden="1" x14ac:dyDescent="0.2">
      <c r="A4096" s="31" t="s">
        <v>16922</v>
      </c>
      <c r="B4096" s="31" t="s">
        <v>14362</v>
      </c>
      <c r="C4096" s="31" t="s">
        <v>16923</v>
      </c>
      <c r="D4096" s="31" t="s">
        <v>3948</v>
      </c>
      <c r="E4096" s="31" t="s">
        <v>14144</v>
      </c>
      <c r="F4096" s="31"/>
      <c r="G4096" s="47">
        <v>60</v>
      </c>
      <c r="H4096" s="33">
        <v>0</v>
      </c>
      <c r="I4096" s="31" t="s">
        <v>5288</v>
      </c>
      <c r="J4096" s="31" t="s">
        <v>5289</v>
      </c>
      <c r="K4096" s="31" t="s">
        <v>5164</v>
      </c>
      <c r="L4096" s="31" t="s">
        <v>5278</v>
      </c>
      <c r="M4096" s="31" t="s">
        <v>5673</v>
      </c>
      <c r="N4096" s="31"/>
      <c r="O4096" s="31" t="s">
        <v>14125</v>
      </c>
      <c r="P4096" s="31" t="s">
        <v>14121</v>
      </c>
      <c r="Q4096" s="31" t="s">
        <v>8608</v>
      </c>
    </row>
    <row r="4097" spans="1:17" hidden="1" x14ac:dyDescent="0.2">
      <c r="A4097" s="31" t="s">
        <v>16924</v>
      </c>
      <c r="B4097" s="31" t="s">
        <v>14356</v>
      </c>
      <c r="C4097" s="31" t="s">
        <v>16925</v>
      </c>
      <c r="D4097" s="31"/>
      <c r="E4097" s="31" t="s">
        <v>14123</v>
      </c>
      <c r="F4097" s="31" t="s">
        <v>3948</v>
      </c>
      <c r="G4097" s="47">
        <v>60</v>
      </c>
      <c r="H4097" s="33">
        <v>0</v>
      </c>
      <c r="I4097" s="31" t="s">
        <v>5172</v>
      </c>
      <c r="J4097" s="31" t="s">
        <v>5173</v>
      </c>
      <c r="K4097" s="31" t="s">
        <v>5164</v>
      </c>
      <c r="L4097" s="31" t="s">
        <v>5165</v>
      </c>
      <c r="M4097" s="31" t="s">
        <v>5224</v>
      </c>
      <c r="N4097" s="31"/>
      <c r="O4097" s="31" t="s">
        <v>14125</v>
      </c>
      <c r="P4097" s="31" t="s">
        <v>14121</v>
      </c>
      <c r="Q4097" s="31" t="s">
        <v>5168</v>
      </c>
    </row>
    <row r="4098" spans="1:17" hidden="1" x14ac:dyDescent="0.2">
      <c r="A4098" s="31" t="s">
        <v>16926</v>
      </c>
      <c r="B4098" s="31" t="s">
        <v>14356</v>
      </c>
      <c r="C4098" s="31" t="s">
        <v>16927</v>
      </c>
      <c r="D4098" s="31"/>
      <c r="E4098" s="31" t="s">
        <v>14123</v>
      </c>
      <c r="F4098" s="31" t="s">
        <v>3948</v>
      </c>
      <c r="G4098" s="47">
        <v>60</v>
      </c>
      <c r="H4098" s="33">
        <v>0</v>
      </c>
      <c r="I4098" s="31" t="s">
        <v>5252</v>
      </c>
      <c r="J4098" s="31" t="s">
        <v>5253</v>
      </c>
      <c r="K4098" s="31" t="s">
        <v>5164</v>
      </c>
      <c r="L4098" s="31" t="s">
        <v>5165</v>
      </c>
      <c r="M4098" s="31" t="s">
        <v>5569</v>
      </c>
      <c r="N4098" s="31"/>
      <c r="O4098" s="31" t="s">
        <v>14125</v>
      </c>
      <c r="P4098" s="31" t="s">
        <v>14121</v>
      </c>
      <c r="Q4098" s="31" t="s">
        <v>5168</v>
      </c>
    </row>
    <row r="4099" spans="1:17" hidden="1" x14ac:dyDescent="0.2">
      <c r="A4099" s="31" t="s">
        <v>16928</v>
      </c>
      <c r="B4099" s="31" t="s">
        <v>14362</v>
      </c>
      <c r="C4099" s="31" t="s">
        <v>16929</v>
      </c>
      <c r="D4099" s="31" t="s">
        <v>3948</v>
      </c>
      <c r="E4099" s="31" t="s">
        <v>14144</v>
      </c>
      <c r="F4099" s="31"/>
      <c r="G4099" s="47">
        <v>60</v>
      </c>
      <c r="H4099" s="33">
        <v>0</v>
      </c>
      <c r="I4099" s="31" t="s">
        <v>5276</v>
      </c>
      <c r="J4099" s="31" t="s">
        <v>5277</v>
      </c>
      <c r="K4099" s="31" t="s">
        <v>5164</v>
      </c>
      <c r="L4099" s="31" t="s">
        <v>5278</v>
      </c>
      <c r="M4099" s="31" t="s">
        <v>5774</v>
      </c>
      <c r="N4099" s="31"/>
      <c r="O4099" s="31" t="s">
        <v>14125</v>
      </c>
      <c r="P4099" s="31" t="s">
        <v>14121</v>
      </c>
      <c r="Q4099" s="31" t="s">
        <v>8608</v>
      </c>
    </row>
    <row r="4100" spans="1:17" hidden="1" x14ac:dyDescent="0.2">
      <c r="A4100" s="31" t="s">
        <v>16930</v>
      </c>
      <c r="B4100" s="31" t="s">
        <v>14356</v>
      </c>
      <c r="C4100" s="31" t="s">
        <v>16931</v>
      </c>
      <c r="D4100" s="31"/>
      <c r="E4100" s="31" t="s">
        <v>14123</v>
      </c>
      <c r="F4100" s="31" t="s">
        <v>3948</v>
      </c>
      <c r="G4100" s="47">
        <v>60</v>
      </c>
      <c r="H4100" s="33">
        <v>0</v>
      </c>
      <c r="I4100" s="31" t="s">
        <v>5252</v>
      </c>
      <c r="J4100" s="31" t="s">
        <v>5253</v>
      </c>
      <c r="K4100" s="31" t="s">
        <v>5164</v>
      </c>
      <c r="L4100" s="31" t="s">
        <v>5165</v>
      </c>
      <c r="M4100" s="31" t="s">
        <v>5254</v>
      </c>
      <c r="N4100" s="31"/>
      <c r="O4100" s="31" t="s">
        <v>14125</v>
      </c>
      <c r="P4100" s="31" t="s">
        <v>14121</v>
      </c>
      <c r="Q4100" s="31" t="s">
        <v>5168</v>
      </c>
    </row>
    <row r="4101" spans="1:17" hidden="1" x14ac:dyDescent="0.2">
      <c r="A4101" s="31" t="s">
        <v>16932</v>
      </c>
      <c r="B4101" s="31" t="s">
        <v>14356</v>
      </c>
      <c r="C4101" s="31" t="s">
        <v>16933</v>
      </c>
      <c r="D4101" s="31"/>
      <c r="E4101" s="31" t="s">
        <v>14123</v>
      </c>
      <c r="F4101" s="31" t="s">
        <v>3948</v>
      </c>
      <c r="G4101" s="47">
        <v>60</v>
      </c>
      <c r="H4101" s="33">
        <v>0</v>
      </c>
      <c r="I4101" s="31" t="s">
        <v>5179</v>
      </c>
      <c r="J4101" s="31" t="s">
        <v>5180</v>
      </c>
      <c r="K4101" s="31" t="s">
        <v>5164</v>
      </c>
      <c r="L4101" s="31" t="s">
        <v>5165</v>
      </c>
      <c r="M4101" s="31" t="s">
        <v>5379</v>
      </c>
      <c r="N4101" s="31" t="s">
        <v>9717</v>
      </c>
      <c r="O4101" s="31" t="s">
        <v>14125</v>
      </c>
      <c r="P4101" s="31" t="s">
        <v>14121</v>
      </c>
      <c r="Q4101" s="31" t="s">
        <v>5168</v>
      </c>
    </row>
    <row r="4102" spans="1:17" hidden="1" x14ac:dyDescent="0.2">
      <c r="A4102" s="31" t="s">
        <v>16934</v>
      </c>
      <c r="B4102" s="31" t="s">
        <v>14362</v>
      </c>
      <c r="C4102" s="31" t="s">
        <v>16935</v>
      </c>
      <c r="D4102" s="31" t="s">
        <v>3948</v>
      </c>
      <c r="E4102" s="31" t="s">
        <v>14144</v>
      </c>
      <c r="F4102" s="31"/>
      <c r="G4102" s="47">
        <v>60</v>
      </c>
      <c r="H4102" s="33">
        <v>0</v>
      </c>
      <c r="I4102" s="31" t="s">
        <v>5276</v>
      </c>
      <c r="J4102" s="31" t="s">
        <v>5277</v>
      </c>
      <c r="K4102" s="31" t="s">
        <v>5164</v>
      </c>
      <c r="L4102" s="31" t="s">
        <v>5278</v>
      </c>
      <c r="M4102" s="31" t="s">
        <v>5616</v>
      </c>
      <c r="N4102" s="31"/>
      <c r="O4102" s="31" t="s">
        <v>14125</v>
      </c>
      <c r="P4102" s="31" t="s">
        <v>14121</v>
      </c>
      <c r="Q4102" s="31" t="s">
        <v>8608</v>
      </c>
    </row>
    <row r="4103" spans="1:17" hidden="1" x14ac:dyDescent="0.2">
      <c r="A4103" s="31" t="s">
        <v>16936</v>
      </c>
      <c r="B4103" s="31" t="s">
        <v>14362</v>
      </c>
      <c r="C4103" s="31" t="s">
        <v>16937</v>
      </c>
      <c r="D4103" s="31" t="s">
        <v>3948</v>
      </c>
      <c r="E4103" s="31" t="s">
        <v>14144</v>
      </c>
      <c r="F4103" s="31"/>
      <c r="G4103" s="47">
        <v>60</v>
      </c>
      <c r="H4103" s="33">
        <v>0</v>
      </c>
      <c r="I4103" s="31" t="s">
        <v>5288</v>
      </c>
      <c r="J4103" s="31" t="s">
        <v>5289</v>
      </c>
      <c r="K4103" s="31" t="s">
        <v>5164</v>
      </c>
      <c r="L4103" s="31" t="s">
        <v>5278</v>
      </c>
      <c r="M4103" s="31" t="s">
        <v>5673</v>
      </c>
      <c r="N4103" s="31"/>
      <c r="O4103" s="31" t="s">
        <v>14125</v>
      </c>
      <c r="P4103" s="31" t="s">
        <v>14121</v>
      </c>
      <c r="Q4103" s="31" t="s">
        <v>8608</v>
      </c>
    </row>
    <row r="4104" spans="1:17" hidden="1" x14ac:dyDescent="0.2">
      <c r="A4104" s="31" t="s">
        <v>16938</v>
      </c>
      <c r="B4104" s="31" t="s">
        <v>14362</v>
      </c>
      <c r="C4104" s="31" t="s">
        <v>16939</v>
      </c>
      <c r="D4104" s="31" t="s">
        <v>3948</v>
      </c>
      <c r="E4104" s="31" t="s">
        <v>14144</v>
      </c>
      <c r="F4104" s="31"/>
      <c r="G4104" s="47">
        <v>60</v>
      </c>
      <c r="H4104" s="33">
        <v>0</v>
      </c>
      <c r="I4104" s="31" t="s">
        <v>5288</v>
      </c>
      <c r="J4104" s="31" t="s">
        <v>5289</v>
      </c>
      <c r="K4104" s="31" t="s">
        <v>5164</v>
      </c>
      <c r="L4104" s="31" t="s">
        <v>5278</v>
      </c>
      <c r="M4104" s="31" t="s">
        <v>5819</v>
      </c>
      <c r="N4104" s="31"/>
      <c r="O4104" s="31" t="s">
        <v>14125</v>
      </c>
      <c r="P4104" s="31" t="s">
        <v>14121</v>
      </c>
      <c r="Q4104" s="31" t="s">
        <v>8608</v>
      </c>
    </row>
    <row r="4105" spans="1:17" hidden="1" x14ac:dyDescent="0.2">
      <c r="A4105" s="31" t="s">
        <v>16940</v>
      </c>
      <c r="B4105" s="31" t="s">
        <v>14382</v>
      </c>
      <c r="C4105" s="31" t="s">
        <v>16941</v>
      </c>
      <c r="D4105" s="31"/>
      <c r="E4105" s="31" t="s">
        <v>14123</v>
      </c>
      <c r="F4105" s="31" t="s">
        <v>3948</v>
      </c>
      <c r="G4105" s="47">
        <v>60</v>
      </c>
      <c r="H4105" s="33">
        <v>0</v>
      </c>
      <c r="I4105" s="31" t="s">
        <v>5252</v>
      </c>
      <c r="J4105" s="31" t="s">
        <v>5253</v>
      </c>
      <c r="K4105" s="31" t="s">
        <v>5164</v>
      </c>
      <c r="L4105" s="31" t="s">
        <v>5165</v>
      </c>
      <c r="M4105" s="31" t="s">
        <v>5166</v>
      </c>
      <c r="N4105" s="31"/>
      <c r="O4105" s="31" t="s">
        <v>14125</v>
      </c>
      <c r="P4105" s="31" t="s">
        <v>14121</v>
      </c>
      <c r="Q4105" s="31" t="s">
        <v>5168</v>
      </c>
    </row>
    <row r="4106" spans="1:17" hidden="1" x14ac:dyDescent="0.2">
      <c r="A4106" s="31" t="s">
        <v>16942</v>
      </c>
      <c r="B4106" s="31" t="s">
        <v>14362</v>
      </c>
      <c r="C4106" s="31" t="s">
        <v>16943</v>
      </c>
      <c r="D4106" s="31" t="s">
        <v>3948</v>
      </c>
      <c r="E4106" s="31" t="s">
        <v>14144</v>
      </c>
      <c r="F4106" s="31"/>
      <c r="G4106" s="47">
        <v>60</v>
      </c>
      <c r="H4106" s="33">
        <v>0</v>
      </c>
      <c r="I4106" s="31" t="s">
        <v>5276</v>
      </c>
      <c r="J4106" s="31" t="s">
        <v>5277</v>
      </c>
      <c r="K4106" s="31" t="s">
        <v>5164</v>
      </c>
      <c r="L4106" s="31" t="s">
        <v>5278</v>
      </c>
      <c r="M4106" s="31" t="s">
        <v>5354</v>
      </c>
      <c r="N4106" s="31"/>
      <c r="O4106" s="31" t="s">
        <v>14125</v>
      </c>
      <c r="P4106" s="31" t="s">
        <v>14121</v>
      </c>
      <c r="Q4106" s="31" t="s">
        <v>8608</v>
      </c>
    </row>
    <row r="4107" spans="1:17" hidden="1" x14ac:dyDescent="0.2">
      <c r="A4107" s="31" t="s">
        <v>16944</v>
      </c>
      <c r="B4107" s="31" t="s">
        <v>14362</v>
      </c>
      <c r="C4107" s="31" t="s">
        <v>16945</v>
      </c>
      <c r="D4107" s="31" t="s">
        <v>3948</v>
      </c>
      <c r="E4107" s="31" t="s">
        <v>14144</v>
      </c>
      <c r="F4107" s="31"/>
      <c r="G4107" s="47">
        <v>60</v>
      </c>
      <c r="H4107" s="33">
        <v>0</v>
      </c>
      <c r="I4107" s="31" t="s">
        <v>5288</v>
      </c>
      <c r="J4107" s="31" t="s">
        <v>5289</v>
      </c>
      <c r="K4107" s="31" t="s">
        <v>5164</v>
      </c>
      <c r="L4107" s="31" t="s">
        <v>5278</v>
      </c>
      <c r="M4107" s="31" t="s">
        <v>5290</v>
      </c>
      <c r="N4107" s="31"/>
      <c r="O4107" s="31" t="s">
        <v>14125</v>
      </c>
      <c r="P4107" s="31" t="s">
        <v>14121</v>
      </c>
      <c r="Q4107" s="31" t="s">
        <v>8608</v>
      </c>
    </row>
    <row r="4108" spans="1:17" hidden="1" x14ac:dyDescent="0.2">
      <c r="A4108" s="31" t="s">
        <v>16946</v>
      </c>
      <c r="B4108" s="31" t="s">
        <v>14359</v>
      </c>
      <c r="C4108" s="31" t="s">
        <v>16947</v>
      </c>
      <c r="D4108" s="31" t="s">
        <v>3948</v>
      </c>
      <c r="E4108" s="31" t="s">
        <v>14144</v>
      </c>
      <c r="F4108" s="31"/>
      <c r="G4108" s="47">
        <v>60</v>
      </c>
      <c r="H4108" s="33">
        <v>0</v>
      </c>
      <c r="I4108" s="31" t="s">
        <v>9470</v>
      </c>
      <c r="J4108" s="31" t="s">
        <v>9471</v>
      </c>
      <c r="K4108" s="31" t="s">
        <v>5164</v>
      </c>
      <c r="L4108" s="31" t="s">
        <v>5278</v>
      </c>
      <c r="M4108" s="31" t="s">
        <v>8660</v>
      </c>
      <c r="N4108" s="31"/>
      <c r="O4108" s="31" t="s">
        <v>14125</v>
      </c>
      <c r="P4108" s="31" t="s">
        <v>14121</v>
      </c>
      <c r="Q4108" s="31" t="s">
        <v>8608</v>
      </c>
    </row>
    <row r="4109" spans="1:17" hidden="1" x14ac:dyDescent="0.2">
      <c r="A4109" s="31" t="s">
        <v>16948</v>
      </c>
      <c r="B4109" s="31" t="s">
        <v>14382</v>
      </c>
      <c r="C4109" s="31" t="s">
        <v>16949</v>
      </c>
      <c r="D4109" s="31"/>
      <c r="E4109" s="31" t="s">
        <v>14123</v>
      </c>
      <c r="F4109" s="31" t="s">
        <v>3948</v>
      </c>
      <c r="G4109" s="47">
        <v>60</v>
      </c>
      <c r="H4109" s="33">
        <v>0</v>
      </c>
      <c r="I4109" s="31" t="s">
        <v>5252</v>
      </c>
      <c r="J4109" s="31" t="s">
        <v>5253</v>
      </c>
      <c r="K4109" s="31" t="s">
        <v>5164</v>
      </c>
      <c r="L4109" s="31" t="s">
        <v>5165</v>
      </c>
      <c r="M4109" s="31" t="s">
        <v>5166</v>
      </c>
      <c r="N4109" s="31"/>
      <c r="O4109" s="31" t="s">
        <v>14125</v>
      </c>
      <c r="P4109" s="31" t="s">
        <v>14121</v>
      </c>
      <c r="Q4109" s="31" t="s">
        <v>5168</v>
      </c>
    </row>
    <row r="4110" spans="1:17" hidden="1" x14ac:dyDescent="0.2">
      <c r="A4110" s="31" t="s">
        <v>16950</v>
      </c>
      <c r="B4110" s="31" t="s">
        <v>14356</v>
      </c>
      <c r="C4110" s="31" t="s">
        <v>16951</v>
      </c>
      <c r="D4110" s="31"/>
      <c r="E4110" s="31" t="s">
        <v>14123</v>
      </c>
      <c r="F4110" s="31" t="s">
        <v>3948</v>
      </c>
      <c r="G4110" s="47">
        <v>60</v>
      </c>
      <c r="H4110" s="33">
        <v>0</v>
      </c>
      <c r="I4110" s="31" t="s">
        <v>5179</v>
      </c>
      <c r="J4110" s="31" t="s">
        <v>5180</v>
      </c>
      <c r="K4110" s="31" t="s">
        <v>5164</v>
      </c>
      <c r="L4110" s="31" t="s">
        <v>5165</v>
      </c>
      <c r="M4110" s="31" t="s">
        <v>5361</v>
      </c>
      <c r="N4110" s="31" t="s">
        <v>5362</v>
      </c>
      <c r="O4110" s="31" t="s">
        <v>14125</v>
      </c>
      <c r="P4110" s="31" t="s">
        <v>14121</v>
      </c>
      <c r="Q4110" s="31" t="s">
        <v>5168</v>
      </c>
    </row>
    <row r="4111" spans="1:17" hidden="1" x14ac:dyDescent="0.2">
      <c r="A4111" s="31" t="s">
        <v>16952</v>
      </c>
      <c r="B4111" s="31" t="s">
        <v>14356</v>
      </c>
      <c r="C4111" s="31" t="s">
        <v>16953</v>
      </c>
      <c r="D4111" s="31"/>
      <c r="E4111" s="31" t="s">
        <v>14123</v>
      </c>
      <c r="F4111" s="31" t="s">
        <v>3948</v>
      </c>
      <c r="G4111" s="47">
        <v>60</v>
      </c>
      <c r="H4111" s="33">
        <v>0</v>
      </c>
      <c r="I4111" s="31" t="s">
        <v>5172</v>
      </c>
      <c r="J4111" s="31" t="s">
        <v>5173</v>
      </c>
      <c r="K4111" s="31" t="s">
        <v>5164</v>
      </c>
      <c r="L4111" s="31" t="s">
        <v>5165</v>
      </c>
      <c r="M4111" s="31" t="s">
        <v>5224</v>
      </c>
      <c r="N4111" s="31"/>
      <c r="O4111" s="31" t="s">
        <v>14125</v>
      </c>
      <c r="P4111" s="31" t="s">
        <v>14121</v>
      </c>
      <c r="Q4111" s="31" t="s">
        <v>5168</v>
      </c>
    </row>
    <row r="4112" spans="1:17" hidden="1" x14ac:dyDescent="0.2">
      <c r="A4112" s="31" t="s">
        <v>16954</v>
      </c>
      <c r="B4112" s="31" t="s">
        <v>14362</v>
      </c>
      <c r="C4112" s="31" t="s">
        <v>16955</v>
      </c>
      <c r="D4112" s="31" t="s">
        <v>3948</v>
      </c>
      <c r="E4112" s="31" t="s">
        <v>14144</v>
      </c>
      <c r="F4112" s="31"/>
      <c r="G4112" s="47">
        <v>60</v>
      </c>
      <c r="H4112" s="33">
        <v>0</v>
      </c>
      <c r="I4112" s="31" t="s">
        <v>5288</v>
      </c>
      <c r="J4112" s="31" t="s">
        <v>5289</v>
      </c>
      <c r="K4112" s="31" t="s">
        <v>5164</v>
      </c>
      <c r="L4112" s="31" t="s">
        <v>5278</v>
      </c>
      <c r="M4112" s="31" t="s">
        <v>5290</v>
      </c>
      <c r="N4112" s="31"/>
      <c r="O4112" s="31" t="s">
        <v>14125</v>
      </c>
      <c r="P4112" s="31" t="s">
        <v>14121</v>
      </c>
      <c r="Q4112" s="31" t="s">
        <v>8608</v>
      </c>
    </row>
    <row r="4113" spans="1:17" hidden="1" x14ac:dyDescent="0.2">
      <c r="A4113" s="31" t="s">
        <v>16956</v>
      </c>
      <c r="B4113" s="31" t="s">
        <v>14356</v>
      </c>
      <c r="C4113" s="31" t="s">
        <v>16957</v>
      </c>
      <c r="D4113" s="31"/>
      <c r="E4113" s="31" t="s">
        <v>14123</v>
      </c>
      <c r="F4113" s="31" t="s">
        <v>3948</v>
      </c>
      <c r="G4113" s="47">
        <v>60</v>
      </c>
      <c r="H4113" s="33">
        <v>0</v>
      </c>
      <c r="I4113" s="31" t="s">
        <v>5218</v>
      </c>
      <c r="J4113" s="31" t="s">
        <v>5219</v>
      </c>
      <c r="K4113" s="31" t="s">
        <v>5164</v>
      </c>
      <c r="L4113" s="31" t="s">
        <v>5165</v>
      </c>
      <c r="M4113" s="31" t="s">
        <v>5320</v>
      </c>
      <c r="N4113" s="31"/>
      <c r="O4113" s="31" t="s">
        <v>14125</v>
      </c>
      <c r="P4113" s="31" t="s">
        <v>14121</v>
      </c>
      <c r="Q4113" s="31" t="s">
        <v>5168</v>
      </c>
    </row>
    <row r="4114" spans="1:17" hidden="1" x14ac:dyDescent="0.2">
      <c r="A4114" s="31" t="s">
        <v>16958</v>
      </c>
      <c r="B4114" s="31" t="s">
        <v>14356</v>
      </c>
      <c r="C4114" s="31" t="s">
        <v>16959</v>
      </c>
      <c r="D4114" s="31"/>
      <c r="E4114" s="31" t="s">
        <v>14123</v>
      </c>
      <c r="F4114" s="31" t="s">
        <v>3948</v>
      </c>
      <c r="G4114" s="47">
        <v>60</v>
      </c>
      <c r="H4114" s="33">
        <v>0</v>
      </c>
      <c r="I4114" s="31" t="s">
        <v>5179</v>
      </c>
      <c r="J4114" s="31" t="s">
        <v>5180</v>
      </c>
      <c r="K4114" s="31" t="s">
        <v>5164</v>
      </c>
      <c r="L4114" s="31" t="s">
        <v>5165</v>
      </c>
      <c r="M4114" s="31" t="s">
        <v>5379</v>
      </c>
      <c r="N4114" s="31" t="s">
        <v>9734</v>
      </c>
      <c r="O4114" s="31" t="s">
        <v>14125</v>
      </c>
      <c r="P4114" s="31" t="s">
        <v>14121</v>
      </c>
      <c r="Q4114" s="31" t="s">
        <v>5168</v>
      </c>
    </row>
    <row r="4115" spans="1:17" hidden="1" x14ac:dyDescent="0.2">
      <c r="A4115" s="31" t="s">
        <v>16960</v>
      </c>
      <c r="B4115" s="31" t="s">
        <v>14356</v>
      </c>
      <c r="C4115" s="31" t="s">
        <v>16961</v>
      </c>
      <c r="D4115" s="31"/>
      <c r="E4115" s="31" t="s">
        <v>14123</v>
      </c>
      <c r="F4115" s="31" t="s">
        <v>3948</v>
      </c>
      <c r="G4115" s="47">
        <v>60</v>
      </c>
      <c r="H4115" s="33">
        <v>0</v>
      </c>
      <c r="I4115" s="31" t="s">
        <v>5179</v>
      </c>
      <c r="J4115" s="31" t="s">
        <v>5180</v>
      </c>
      <c r="K4115" s="31" t="s">
        <v>5164</v>
      </c>
      <c r="L4115" s="31" t="s">
        <v>5165</v>
      </c>
      <c r="M4115" s="31" t="s">
        <v>5361</v>
      </c>
      <c r="N4115" s="31" t="s">
        <v>7519</v>
      </c>
      <c r="O4115" s="31" t="s">
        <v>14125</v>
      </c>
      <c r="P4115" s="31" t="s">
        <v>14121</v>
      </c>
      <c r="Q4115" s="31" t="s">
        <v>5168</v>
      </c>
    </row>
    <row r="4116" spans="1:17" hidden="1" x14ac:dyDescent="0.2">
      <c r="A4116" s="31" t="s">
        <v>16962</v>
      </c>
      <c r="B4116" s="31" t="s">
        <v>14356</v>
      </c>
      <c r="C4116" s="31" t="s">
        <v>16963</v>
      </c>
      <c r="D4116" s="31"/>
      <c r="E4116" s="31" t="s">
        <v>14123</v>
      </c>
      <c r="F4116" s="31" t="s">
        <v>3948</v>
      </c>
      <c r="G4116" s="47">
        <v>60</v>
      </c>
      <c r="H4116" s="33">
        <v>0</v>
      </c>
      <c r="I4116" s="31" t="s">
        <v>5252</v>
      </c>
      <c r="J4116" s="31" t="s">
        <v>5253</v>
      </c>
      <c r="K4116" s="31" t="s">
        <v>5164</v>
      </c>
      <c r="L4116" s="31" t="s">
        <v>5165</v>
      </c>
      <c r="M4116" s="31" t="s">
        <v>5569</v>
      </c>
      <c r="N4116" s="31"/>
      <c r="O4116" s="31" t="s">
        <v>14125</v>
      </c>
      <c r="P4116" s="31" t="s">
        <v>14121</v>
      </c>
      <c r="Q4116" s="31" t="s">
        <v>5168</v>
      </c>
    </row>
    <row r="4117" spans="1:17" hidden="1" x14ac:dyDescent="0.2">
      <c r="A4117" s="31" t="s">
        <v>16964</v>
      </c>
      <c r="B4117" s="31" t="s">
        <v>14359</v>
      </c>
      <c r="C4117" s="31" t="s">
        <v>16965</v>
      </c>
      <c r="D4117" s="31" t="s">
        <v>3948</v>
      </c>
      <c r="E4117" s="31" t="s">
        <v>14144</v>
      </c>
      <c r="F4117" s="31"/>
      <c r="G4117" s="47">
        <v>60</v>
      </c>
      <c r="H4117" s="33">
        <v>0</v>
      </c>
      <c r="I4117" s="31" t="s">
        <v>5288</v>
      </c>
      <c r="J4117" s="31" t="s">
        <v>5289</v>
      </c>
      <c r="K4117" s="31" t="s">
        <v>5164</v>
      </c>
      <c r="L4117" s="31" t="s">
        <v>5278</v>
      </c>
      <c r="M4117" s="31" t="s">
        <v>15440</v>
      </c>
      <c r="N4117" s="31"/>
      <c r="O4117" s="31" t="s">
        <v>14125</v>
      </c>
      <c r="P4117" s="31" t="s">
        <v>14121</v>
      </c>
      <c r="Q4117" s="31" t="s">
        <v>8608</v>
      </c>
    </row>
    <row r="4118" spans="1:17" hidden="1" x14ac:dyDescent="0.2">
      <c r="A4118" s="31" t="s">
        <v>16966</v>
      </c>
      <c r="B4118" s="31" t="s">
        <v>14362</v>
      </c>
      <c r="C4118" s="31" t="s">
        <v>16967</v>
      </c>
      <c r="D4118" s="31" t="s">
        <v>3948</v>
      </c>
      <c r="E4118" s="31" t="s">
        <v>14144</v>
      </c>
      <c r="F4118" s="31"/>
      <c r="G4118" s="47">
        <v>60</v>
      </c>
      <c r="H4118" s="33">
        <v>0</v>
      </c>
      <c r="I4118" s="31" t="s">
        <v>5288</v>
      </c>
      <c r="J4118" s="31" t="s">
        <v>5289</v>
      </c>
      <c r="K4118" s="31" t="s">
        <v>5164</v>
      </c>
      <c r="L4118" s="31" t="s">
        <v>5278</v>
      </c>
      <c r="M4118" s="31" t="s">
        <v>5290</v>
      </c>
      <c r="N4118" s="31"/>
      <c r="O4118" s="31" t="s">
        <v>14125</v>
      </c>
      <c r="P4118" s="31" t="s">
        <v>14121</v>
      </c>
      <c r="Q4118" s="31" t="s">
        <v>8608</v>
      </c>
    </row>
    <row r="4119" spans="1:17" hidden="1" x14ac:dyDescent="0.2">
      <c r="A4119" s="31" t="s">
        <v>16968</v>
      </c>
      <c r="B4119" s="31" t="s">
        <v>14362</v>
      </c>
      <c r="C4119" s="31" t="s">
        <v>16969</v>
      </c>
      <c r="D4119" s="31" t="s">
        <v>3948</v>
      </c>
      <c r="E4119" s="31" t="s">
        <v>14144</v>
      </c>
      <c r="F4119" s="31"/>
      <c r="G4119" s="47">
        <v>60</v>
      </c>
      <c r="H4119" s="33">
        <v>0</v>
      </c>
      <c r="I4119" s="31" t="s">
        <v>5288</v>
      </c>
      <c r="J4119" s="31" t="s">
        <v>5289</v>
      </c>
      <c r="K4119" s="31" t="s">
        <v>5164</v>
      </c>
      <c r="L4119" s="31" t="s">
        <v>5278</v>
      </c>
      <c r="M4119" s="31" t="s">
        <v>5290</v>
      </c>
      <c r="N4119" s="31"/>
      <c r="O4119" s="31" t="s">
        <v>14125</v>
      </c>
      <c r="P4119" s="31" t="s">
        <v>14121</v>
      </c>
      <c r="Q4119" s="31" t="s">
        <v>8608</v>
      </c>
    </row>
    <row r="4120" spans="1:17" hidden="1" x14ac:dyDescent="0.2">
      <c r="A4120" s="31" t="s">
        <v>16970</v>
      </c>
      <c r="B4120" s="31" t="s">
        <v>14356</v>
      </c>
      <c r="C4120" s="31" t="s">
        <v>16971</v>
      </c>
      <c r="D4120" s="31"/>
      <c r="E4120" s="31" t="s">
        <v>14123</v>
      </c>
      <c r="F4120" s="31" t="s">
        <v>3948</v>
      </c>
      <c r="G4120" s="47">
        <v>60</v>
      </c>
      <c r="H4120" s="33">
        <v>0</v>
      </c>
      <c r="I4120" s="31" t="s">
        <v>5172</v>
      </c>
      <c r="J4120" s="31" t="s">
        <v>5173</v>
      </c>
      <c r="K4120" s="31" t="s">
        <v>5164</v>
      </c>
      <c r="L4120" s="31" t="s">
        <v>5165</v>
      </c>
      <c r="M4120" s="31" t="s">
        <v>5224</v>
      </c>
      <c r="N4120" s="31"/>
      <c r="O4120" s="31" t="s">
        <v>14125</v>
      </c>
      <c r="P4120" s="31" t="s">
        <v>14121</v>
      </c>
      <c r="Q4120" s="31" t="s">
        <v>5168</v>
      </c>
    </row>
    <row r="4121" spans="1:17" hidden="1" x14ac:dyDescent="0.2">
      <c r="A4121" s="31" t="s">
        <v>16972</v>
      </c>
      <c r="B4121" s="31" t="s">
        <v>14362</v>
      </c>
      <c r="C4121" s="31" t="s">
        <v>16973</v>
      </c>
      <c r="D4121" s="31" t="s">
        <v>3948</v>
      </c>
      <c r="E4121" s="31" t="s">
        <v>14144</v>
      </c>
      <c r="F4121" s="31"/>
      <c r="G4121" s="47">
        <v>60</v>
      </c>
      <c r="H4121" s="33">
        <v>0</v>
      </c>
      <c r="I4121" s="31" t="s">
        <v>5276</v>
      </c>
      <c r="J4121" s="31" t="s">
        <v>5277</v>
      </c>
      <c r="K4121" s="31" t="s">
        <v>5164</v>
      </c>
      <c r="L4121" s="31" t="s">
        <v>5278</v>
      </c>
      <c r="M4121" s="31" t="s">
        <v>5354</v>
      </c>
      <c r="N4121" s="31"/>
      <c r="O4121" s="31" t="s">
        <v>14125</v>
      </c>
      <c r="P4121" s="31" t="s">
        <v>14121</v>
      </c>
      <c r="Q4121" s="31" t="s">
        <v>8608</v>
      </c>
    </row>
    <row r="4122" spans="1:17" hidden="1" x14ac:dyDescent="0.2">
      <c r="A4122" s="31" t="s">
        <v>16974</v>
      </c>
      <c r="B4122" s="31" t="s">
        <v>14356</v>
      </c>
      <c r="C4122" s="31" t="s">
        <v>16975</v>
      </c>
      <c r="D4122" s="31"/>
      <c r="E4122" s="31" t="s">
        <v>14123</v>
      </c>
      <c r="F4122" s="31" t="s">
        <v>3948</v>
      </c>
      <c r="G4122" s="47">
        <v>60</v>
      </c>
      <c r="H4122" s="33">
        <v>0</v>
      </c>
      <c r="I4122" s="31" t="s">
        <v>5218</v>
      </c>
      <c r="J4122" s="31" t="s">
        <v>5219</v>
      </c>
      <c r="K4122" s="31" t="s">
        <v>5164</v>
      </c>
      <c r="L4122" s="31" t="s">
        <v>5165</v>
      </c>
      <c r="M4122" s="31" t="s">
        <v>5320</v>
      </c>
      <c r="N4122" s="31"/>
      <c r="O4122" s="31" t="s">
        <v>14125</v>
      </c>
      <c r="P4122" s="31" t="s">
        <v>14121</v>
      </c>
      <c r="Q4122" s="31" t="s">
        <v>5168</v>
      </c>
    </row>
    <row r="4123" spans="1:17" hidden="1" x14ac:dyDescent="0.2">
      <c r="A4123" s="31" t="s">
        <v>16976</v>
      </c>
      <c r="B4123" s="31" t="s">
        <v>14356</v>
      </c>
      <c r="C4123" s="31" t="s">
        <v>16977</v>
      </c>
      <c r="D4123" s="31"/>
      <c r="E4123" s="31" t="s">
        <v>14123</v>
      </c>
      <c r="F4123" s="31" t="s">
        <v>3948</v>
      </c>
      <c r="G4123" s="47">
        <v>60</v>
      </c>
      <c r="H4123" s="33">
        <v>0</v>
      </c>
      <c r="I4123" s="31" t="s">
        <v>5179</v>
      </c>
      <c r="J4123" s="31" t="s">
        <v>5180</v>
      </c>
      <c r="K4123" s="31" t="s">
        <v>5164</v>
      </c>
      <c r="L4123" s="31" t="s">
        <v>5165</v>
      </c>
      <c r="M4123" s="31" t="s">
        <v>5214</v>
      </c>
      <c r="N4123" s="31"/>
      <c r="O4123" s="31" t="s">
        <v>14125</v>
      </c>
      <c r="P4123" s="31" t="s">
        <v>14121</v>
      </c>
      <c r="Q4123" s="31" t="s">
        <v>5168</v>
      </c>
    </row>
    <row r="4124" spans="1:17" hidden="1" x14ac:dyDescent="0.2">
      <c r="A4124" s="31" t="s">
        <v>16978</v>
      </c>
      <c r="B4124" s="31" t="s">
        <v>14362</v>
      </c>
      <c r="C4124" s="31" t="s">
        <v>16979</v>
      </c>
      <c r="D4124" s="31" t="s">
        <v>3948</v>
      </c>
      <c r="E4124" s="31" t="s">
        <v>14144</v>
      </c>
      <c r="F4124" s="31"/>
      <c r="G4124" s="47">
        <v>60</v>
      </c>
      <c r="H4124" s="33">
        <v>0</v>
      </c>
      <c r="I4124" s="31" t="s">
        <v>5276</v>
      </c>
      <c r="J4124" s="31" t="s">
        <v>5277</v>
      </c>
      <c r="K4124" s="31" t="s">
        <v>5164</v>
      </c>
      <c r="L4124" s="31" t="s">
        <v>5278</v>
      </c>
      <c r="M4124" s="31" t="s">
        <v>5609</v>
      </c>
      <c r="N4124" s="31"/>
      <c r="O4124" s="31" t="s">
        <v>14125</v>
      </c>
      <c r="P4124" s="31" t="s">
        <v>14121</v>
      </c>
      <c r="Q4124" s="31" t="s">
        <v>8608</v>
      </c>
    </row>
    <row r="4125" spans="1:17" hidden="1" x14ac:dyDescent="0.2">
      <c r="A4125" s="31" t="s">
        <v>16980</v>
      </c>
      <c r="B4125" s="31" t="s">
        <v>14356</v>
      </c>
      <c r="C4125" s="31" t="s">
        <v>16981</v>
      </c>
      <c r="D4125" s="31"/>
      <c r="E4125" s="31" t="s">
        <v>14123</v>
      </c>
      <c r="F4125" s="31" t="s">
        <v>3948</v>
      </c>
      <c r="G4125" s="47">
        <v>60</v>
      </c>
      <c r="H4125" s="33">
        <v>0</v>
      </c>
      <c r="I4125" s="31" t="s">
        <v>5252</v>
      </c>
      <c r="J4125" s="31" t="s">
        <v>5253</v>
      </c>
      <c r="K4125" s="31" t="s">
        <v>5164</v>
      </c>
      <c r="L4125" s="31" t="s">
        <v>5165</v>
      </c>
      <c r="M4125" s="31" t="s">
        <v>5569</v>
      </c>
      <c r="N4125" s="31"/>
      <c r="O4125" s="31" t="s">
        <v>14125</v>
      </c>
      <c r="P4125" s="31" t="s">
        <v>14121</v>
      </c>
      <c r="Q4125" s="31" t="s">
        <v>5168</v>
      </c>
    </row>
    <row r="4126" spans="1:17" hidden="1" x14ac:dyDescent="0.2">
      <c r="A4126" s="31" t="s">
        <v>16982</v>
      </c>
      <c r="B4126" s="31" t="s">
        <v>14356</v>
      </c>
      <c r="C4126" s="31" t="s">
        <v>16983</v>
      </c>
      <c r="D4126" s="31"/>
      <c r="E4126" s="31" t="s">
        <v>14123</v>
      </c>
      <c r="F4126" s="31" t="s">
        <v>3948</v>
      </c>
      <c r="G4126" s="47">
        <v>60</v>
      </c>
      <c r="H4126" s="33">
        <v>0</v>
      </c>
      <c r="I4126" s="31" t="s">
        <v>5218</v>
      </c>
      <c r="J4126" s="31" t="s">
        <v>5219</v>
      </c>
      <c r="K4126" s="31" t="s">
        <v>5164</v>
      </c>
      <c r="L4126" s="31" t="s">
        <v>5165</v>
      </c>
      <c r="M4126" s="31" t="s">
        <v>5390</v>
      </c>
      <c r="N4126" s="31"/>
      <c r="O4126" s="31" t="s">
        <v>14125</v>
      </c>
      <c r="P4126" s="31" t="s">
        <v>14121</v>
      </c>
      <c r="Q4126" s="31" t="s">
        <v>5168</v>
      </c>
    </row>
    <row r="4127" spans="1:17" hidden="1" x14ac:dyDescent="0.2">
      <c r="A4127" s="31" t="s">
        <v>16984</v>
      </c>
      <c r="B4127" s="31" t="s">
        <v>14356</v>
      </c>
      <c r="C4127" s="31" t="s">
        <v>16985</v>
      </c>
      <c r="D4127" s="31"/>
      <c r="E4127" s="31" t="s">
        <v>14123</v>
      </c>
      <c r="F4127" s="31" t="s">
        <v>3948</v>
      </c>
      <c r="G4127" s="47">
        <v>60</v>
      </c>
      <c r="H4127" s="33">
        <v>0</v>
      </c>
      <c r="I4127" s="31" t="s">
        <v>5384</v>
      </c>
      <c r="J4127" s="31" t="s">
        <v>5385</v>
      </c>
      <c r="K4127" s="31" t="s">
        <v>5164</v>
      </c>
      <c r="L4127" s="31" t="s">
        <v>5165</v>
      </c>
      <c r="M4127" s="31" t="s">
        <v>5254</v>
      </c>
      <c r="N4127" s="31"/>
      <c r="O4127" s="31" t="s">
        <v>14125</v>
      </c>
      <c r="P4127" s="31" t="s">
        <v>14121</v>
      </c>
      <c r="Q4127" s="31" t="s">
        <v>5168</v>
      </c>
    </row>
    <row r="4128" spans="1:17" hidden="1" x14ac:dyDescent="0.2">
      <c r="A4128" s="31" t="s">
        <v>16986</v>
      </c>
      <c r="B4128" s="31" t="s">
        <v>14362</v>
      </c>
      <c r="C4128" s="31" t="s">
        <v>16987</v>
      </c>
      <c r="D4128" s="31" t="s">
        <v>3948</v>
      </c>
      <c r="E4128" s="31" t="s">
        <v>15136</v>
      </c>
      <c r="F4128" s="31"/>
      <c r="G4128" s="47">
        <v>60</v>
      </c>
      <c r="H4128" s="33">
        <v>0</v>
      </c>
      <c r="I4128" s="31" t="s">
        <v>5276</v>
      </c>
      <c r="J4128" s="31" t="s">
        <v>5277</v>
      </c>
      <c r="K4128" s="31" t="s">
        <v>5164</v>
      </c>
      <c r="L4128" s="31" t="s">
        <v>5278</v>
      </c>
      <c r="M4128" s="31" t="s">
        <v>11041</v>
      </c>
      <c r="N4128" s="31"/>
      <c r="O4128" s="31" t="s">
        <v>14125</v>
      </c>
      <c r="P4128" s="31" t="s">
        <v>14121</v>
      </c>
      <c r="Q4128" s="31" t="s">
        <v>8608</v>
      </c>
    </row>
    <row r="4129" spans="1:17" hidden="1" x14ac:dyDescent="0.2">
      <c r="A4129" s="31" t="s">
        <v>16988</v>
      </c>
      <c r="B4129" s="31" t="s">
        <v>14362</v>
      </c>
      <c r="C4129" s="31" t="s">
        <v>16989</v>
      </c>
      <c r="D4129" s="31" t="s">
        <v>3948</v>
      </c>
      <c r="E4129" s="31" t="s">
        <v>14144</v>
      </c>
      <c r="F4129" s="31"/>
      <c r="G4129" s="47">
        <v>60</v>
      </c>
      <c r="H4129" s="33">
        <v>0</v>
      </c>
      <c r="I4129" s="31" t="s">
        <v>9470</v>
      </c>
      <c r="J4129" s="31" t="s">
        <v>9471</v>
      </c>
      <c r="K4129" s="31" t="s">
        <v>5164</v>
      </c>
      <c r="L4129" s="31" t="s">
        <v>5278</v>
      </c>
      <c r="M4129" s="31" t="s">
        <v>6466</v>
      </c>
      <c r="N4129" s="31"/>
      <c r="O4129" s="31" t="s">
        <v>14125</v>
      </c>
      <c r="P4129" s="31" t="s">
        <v>14121</v>
      </c>
      <c r="Q4129" s="31" t="s">
        <v>8608</v>
      </c>
    </row>
    <row r="4130" spans="1:17" hidden="1" x14ac:dyDescent="0.2">
      <c r="A4130" s="31" t="s">
        <v>16990</v>
      </c>
      <c r="B4130" s="31" t="s">
        <v>14359</v>
      </c>
      <c r="C4130" s="31" t="s">
        <v>16991</v>
      </c>
      <c r="D4130" s="31" t="s">
        <v>3948</v>
      </c>
      <c r="E4130" s="31" t="s">
        <v>14144</v>
      </c>
      <c r="F4130" s="31"/>
      <c r="G4130" s="47">
        <v>60</v>
      </c>
      <c r="H4130" s="33">
        <v>0</v>
      </c>
      <c r="I4130" s="31" t="s">
        <v>5276</v>
      </c>
      <c r="J4130" s="31" t="s">
        <v>5277</v>
      </c>
      <c r="K4130" s="31" t="s">
        <v>5164</v>
      </c>
      <c r="L4130" s="31" t="s">
        <v>5278</v>
      </c>
      <c r="M4130" s="31" t="s">
        <v>9485</v>
      </c>
      <c r="N4130" s="31"/>
      <c r="O4130" s="31" t="s">
        <v>14125</v>
      </c>
      <c r="P4130" s="31" t="s">
        <v>14121</v>
      </c>
      <c r="Q4130" s="31" t="s">
        <v>8608</v>
      </c>
    </row>
    <row r="4131" spans="1:17" hidden="1" x14ac:dyDescent="0.2">
      <c r="A4131" s="31" t="s">
        <v>16992</v>
      </c>
      <c r="B4131" s="31" t="s">
        <v>14362</v>
      </c>
      <c r="C4131" s="31" t="s">
        <v>16993</v>
      </c>
      <c r="D4131" s="31" t="s">
        <v>3948</v>
      </c>
      <c r="E4131" s="31" t="s">
        <v>14144</v>
      </c>
      <c r="F4131" s="31"/>
      <c r="G4131" s="47">
        <v>60</v>
      </c>
      <c r="H4131" s="33">
        <v>0</v>
      </c>
      <c r="I4131" s="31" t="s">
        <v>5288</v>
      </c>
      <c r="J4131" s="31" t="s">
        <v>5289</v>
      </c>
      <c r="K4131" s="31" t="s">
        <v>5164</v>
      </c>
      <c r="L4131" s="31" t="s">
        <v>5278</v>
      </c>
      <c r="M4131" s="31" t="s">
        <v>5663</v>
      </c>
      <c r="N4131" s="31"/>
      <c r="O4131" s="31" t="s">
        <v>14125</v>
      </c>
      <c r="P4131" s="31" t="s">
        <v>14121</v>
      </c>
      <c r="Q4131" s="31" t="s">
        <v>8608</v>
      </c>
    </row>
    <row r="4132" spans="1:17" hidden="1" x14ac:dyDescent="0.2">
      <c r="A4132" s="31" t="s">
        <v>16994</v>
      </c>
      <c r="B4132" s="31" t="s">
        <v>14359</v>
      </c>
      <c r="C4132" s="31" t="s">
        <v>16995</v>
      </c>
      <c r="D4132" s="31" t="s">
        <v>3948</v>
      </c>
      <c r="E4132" s="31" t="s">
        <v>14144</v>
      </c>
      <c r="F4132" s="31"/>
      <c r="G4132" s="47">
        <v>60</v>
      </c>
      <c r="H4132" s="33">
        <v>0</v>
      </c>
      <c r="I4132" s="31" t="s">
        <v>5288</v>
      </c>
      <c r="J4132" s="31" t="s">
        <v>5289</v>
      </c>
      <c r="K4132" s="31" t="s">
        <v>5164</v>
      </c>
      <c r="L4132" s="31" t="s">
        <v>5278</v>
      </c>
      <c r="M4132" s="31" t="s">
        <v>5754</v>
      </c>
      <c r="N4132" s="31"/>
      <c r="O4132" s="31" t="s">
        <v>14125</v>
      </c>
      <c r="P4132" s="31" t="s">
        <v>14121</v>
      </c>
      <c r="Q4132" s="31" t="s">
        <v>8608</v>
      </c>
    </row>
    <row r="4133" spans="1:17" hidden="1" x14ac:dyDescent="0.2">
      <c r="A4133" s="31" t="s">
        <v>16996</v>
      </c>
      <c r="B4133" s="31" t="s">
        <v>14356</v>
      </c>
      <c r="C4133" s="31" t="s">
        <v>16997</v>
      </c>
      <c r="D4133" s="31"/>
      <c r="E4133" s="31" t="s">
        <v>14123</v>
      </c>
      <c r="F4133" s="31" t="s">
        <v>3948</v>
      </c>
      <c r="G4133" s="47">
        <v>60</v>
      </c>
      <c r="H4133" s="33">
        <v>0</v>
      </c>
      <c r="I4133" s="31" t="s">
        <v>5172</v>
      </c>
      <c r="J4133" s="31" t="s">
        <v>5173</v>
      </c>
      <c r="K4133" s="31" t="s">
        <v>5164</v>
      </c>
      <c r="L4133" s="31" t="s">
        <v>5165</v>
      </c>
      <c r="M4133" s="31" t="s">
        <v>5174</v>
      </c>
      <c r="N4133" s="31" t="s">
        <v>5201</v>
      </c>
      <c r="O4133" s="31" t="s">
        <v>14125</v>
      </c>
      <c r="P4133" s="31" t="s">
        <v>14121</v>
      </c>
      <c r="Q4133" s="31" t="s">
        <v>5168</v>
      </c>
    </row>
    <row r="4134" spans="1:17" hidden="1" x14ac:dyDescent="0.2">
      <c r="A4134" s="31" t="s">
        <v>16998</v>
      </c>
      <c r="B4134" s="31" t="s">
        <v>14916</v>
      </c>
      <c r="C4134" s="31" t="s">
        <v>16999</v>
      </c>
      <c r="D4134" s="31"/>
      <c r="E4134" s="31" t="s">
        <v>14123</v>
      </c>
      <c r="F4134" s="31" t="s">
        <v>3948</v>
      </c>
      <c r="G4134" s="47">
        <v>60</v>
      </c>
      <c r="H4134" s="33">
        <v>0</v>
      </c>
      <c r="I4134" s="31" t="s">
        <v>5212</v>
      </c>
      <c r="J4134" s="31" t="s">
        <v>5213</v>
      </c>
      <c r="K4134" s="31" t="s">
        <v>5164</v>
      </c>
      <c r="L4134" s="31" t="s">
        <v>5165</v>
      </c>
      <c r="M4134" s="31" t="s">
        <v>5361</v>
      </c>
      <c r="N4134" s="31" t="s">
        <v>8436</v>
      </c>
      <c r="O4134" s="31" t="s">
        <v>14125</v>
      </c>
      <c r="P4134" s="31" t="s">
        <v>14121</v>
      </c>
      <c r="Q4134" s="31" t="s">
        <v>5168</v>
      </c>
    </row>
    <row r="4135" spans="1:17" hidden="1" x14ac:dyDescent="0.2">
      <c r="A4135" s="31" t="s">
        <v>17000</v>
      </c>
      <c r="B4135" s="31" t="s">
        <v>14356</v>
      </c>
      <c r="C4135" s="31" t="s">
        <v>17001</v>
      </c>
      <c r="D4135" s="31"/>
      <c r="E4135" s="31" t="s">
        <v>14123</v>
      </c>
      <c r="F4135" s="31" t="s">
        <v>3948</v>
      </c>
      <c r="G4135" s="47">
        <v>60</v>
      </c>
      <c r="H4135" s="33">
        <v>0</v>
      </c>
      <c r="I4135" s="31" t="s">
        <v>5179</v>
      </c>
      <c r="J4135" s="31" t="s">
        <v>5180</v>
      </c>
      <c r="K4135" s="31" t="s">
        <v>5164</v>
      </c>
      <c r="L4135" s="31" t="s">
        <v>5165</v>
      </c>
      <c r="M4135" s="31" t="s">
        <v>5361</v>
      </c>
      <c r="N4135" s="31" t="s">
        <v>7481</v>
      </c>
      <c r="O4135" s="31" t="s">
        <v>14125</v>
      </c>
      <c r="P4135" s="31" t="s">
        <v>14121</v>
      </c>
      <c r="Q4135" s="31" t="s">
        <v>5168</v>
      </c>
    </row>
    <row r="4136" spans="1:17" hidden="1" x14ac:dyDescent="0.2">
      <c r="A4136" s="31" t="s">
        <v>17002</v>
      </c>
      <c r="B4136" s="31" t="s">
        <v>14356</v>
      </c>
      <c r="C4136" s="31" t="s">
        <v>17003</v>
      </c>
      <c r="D4136" s="31"/>
      <c r="E4136" s="31" t="s">
        <v>14123</v>
      </c>
      <c r="F4136" s="31" t="s">
        <v>3948</v>
      </c>
      <c r="G4136" s="47">
        <v>60</v>
      </c>
      <c r="H4136" s="33">
        <v>0</v>
      </c>
      <c r="I4136" s="31" t="s">
        <v>5218</v>
      </c>
      <c r="J4136" s="31" t="s">
        <v>5219</v>
      </c>
      <c r="K4136" s="31" t="s">
        <v>5164</v>
      </c>
      <c r="L4136" s="31" t="s">
        <v>5165</v>
      </c>
      <c r="M4136" s="31" t="s">
        <v>5320</v>
      </c>
      <c r="N4136" s="31"/>
      <c r="O4136" s="31" t="s">
        <v>14125</v>
      </c>
      <c r="P4136" s="31" t="s">
        <v>14121</v>
      </c>
      <c r="Q4136" s="31" t="s">
        <v>5168</v>
      </c>
    </row>
    <row r="4137" spans="1:17" hidden="1" x14ac:dyDescent="0.2">
      <c r="A4137" s="31" t="s">
        <v>17004</v>
      </c>
      <c r="B4137" s="31" t="s">
        <v>14382</v>
      </c>
      <c r="C4137" s="31" t="s">
        <v>17005</v>
      </c>
      <c r="D4137" s="31"/>
      <c r="E4137" s="31" t="s">
        <v>14123</v>
      </c>
      <c r="F4137" s="31" t="s">
        <v>3948</v>
      </c>
      <c r="G4137" s="47">
        <v>60</v>
      </c>
      <c r="H4137" s="33">
        <v>0</v>
      </c>
      <c r="I4137" s="31" t="s">
        <v>5252</v>
      </c>
      <c r="J4137" s="31" t="s">
        <v>5253</v>
      </c>
      <c r="K4137" s="31" t="s">
        <v>5164</v>
      </c>
      <c r="L4137" s="31" t="s">
        <v>5165</v>
      </c>
      <c r="M4137" s="31" t="s">
        <v>5166</v>
      </c>
      <c r="N4137" s="31"/>
      <c r="O4137" s="31" t="s">
        <v>14125</v>
      </c>
      <c r="P4137" s="31" t="s">
        <v>14121</v>
      </c>
      <c r="Q4137" s="31" t="s">
        <v>5168</v>
      </c>
    </row>
    <row r="4138" spans="1:17" hidden="1" x14ac:dyDescent="0.2">
      <c r="A4138" s="31" t="s">
        <v>17006</v>
      </c>
      <c r="B4138" s="31" t="s">
        <v>14356</v>
      </c>
      <c r="C4138" s="31" t="s">
        <v>17007</v>
      </c>
      <c r="D4138" s="31"/>
      <c r="E4138" s="31" t="s">
        <v>14123</v>
      </c>
      <c r="F4138" s="31" t="s">
        <v>3948</v>
      </c>
      <c r="G4138" s="47">
        <v>60</v>
      </c>
      <c r="H4138" s="33">
        <v>0</v>
      </c>
      <c r="I4138" s="31" t="s">
        <v>5172</v>
      </c>
      <c r="J4138" s="31" t="s">
        <v>5173</v>
      </c>
      <c r="K4138" s="31" t="s">
        <v>5164</v>
      </c>
      <c r="L4138" s="31" t="s">
        <v>5165</v>
      </c>
      <c r="M4138" s="31" t="s">
        <v>5812</v>
      </c>
      <c r="N4138" s="31"/>
      <c r="O4138" s="31" t="s">
        <v>14125</v>
      </c>
      <c r="P4138" s="31" t="s">
        <v>14121</v>
      </c>
      <c r="Q4138" s="31" t="s">
        <v>5168</v>
      </c>
    </row>
    <row r="4139" spans="1:17" hidden="1" x14ac:dyDescent="0.2">
      <c r="A4139" s="31" t="s">
        <v>17008</v>
      </c>
      <c r="B4139" s="31" t="s">
        <v>14356</v>
      </c>
      <c r="C4139" s="31" t="s">
        <v>17009</v>
      </c>
      <c r="D4139" s="31"/>
      <c r="E4139" s="31" t="s">
        <v>14123</v>
      </c>
      <c r="F4139" s="31" t="s">
        <v>3948</v>
      </c>
      <c r="G4139" s="47">
        <v>60</v>
      </c>
      <c r="H4139" s="33">
        <v>0</v>
      </c>
      <c r="I4139" s="31" t="s">
        <v>5172</v>
      </c>
      <c r="J4139" s="31" t="s">
        <v>5173</v>
      </c>
      <c r="K4139" s="31" t="s">
        <v>5164</v>
      </c>
      <c r="L4139" s="31" t="s">
        <v>5165</v>
      </c>
      <c r="M4139" s="31" t="s">
        <v>5224</v>
      </c>
      <c r="N4139" s="31"/>
      <c r="O4139" s="31" t="s">
        <v>14125</v>
      </c>
      <c r="P4139" s="31" t="s">
        <v>14121</v>
      </c>
      <c r="Q4139" s="31" t="s">
        <v>5168</v>
      </c>
    </row>
    <row r="4140" spans="1:17" hidden="1" x14ac:dyDescent="0.2">
      <c r="A4140" s="31" t="s">
        <v>17010</v>
      </c>
      <c r="B4140" s="31" t="s">
        <v>14356</v>
      </c>
      <c r="C4140" s="31" t="s">
        <v>17011</v>
      </c>
      <c r="D4140" s="31"/>
      <c r="E4140" s="31" t="s">
        <v>14123</v>
      </c>
      <c r="F4140" s="31" t="s">
        <v>3948</v>
      </c>
      <c r="G4140" s="47">
        <v>60</v>
      </c>
      <c r="H4140" s="33">
        <v>0</v>
      </c>
      <c r="I4140" s="31" t="s">
        <v>5172</v>
      </c>
      <c r="J4140" s="31" t="s">
        <v>5173</v>
      </c>
      <c r="K4140" s="31" t="s">
        <v>5164</v>
      </c>
      <c r="L4140" s="31" t="s">
        <v>5165</v>
      </c>
      <c r="M4140" s="31" t="s">
        <v>5224</v>
      </c>
      <c r="N4140" s="31"/>
      <c r="O4140" s="31" t="s">
        <v>14125</v>
      </c>
      <c r="P4140" s="31" t="s">
        <v>14121</v>
      </c>
      <c r="Q4140" s="31" t="s">
        <v>5168</v>
      </c>
    </row>
    <row r="4141" spans="1:17" hidden="1" x14ac:dyDescent="0.2">
      <c r="A4141" s="31" t="s">
        <v>17012</v>
      </c>
      <c r="B4141" s="31" t="s">
        <v>14356</v>
      </c>
      <c r="C4141" s="31" t="s">
        <v>17013</v>
      </c>
      <c r="D4141" s="31"/>
      <c r="E4141" s="31" t="s">
        <v>14123</v>
      </c>
      <c r="F4141" s="31" t="s">
        <v>3948</v>
      </c>
      <c r="G4141" s="47">
        <v>60</v>
      </c>
      <c r="H4141" s="33">
        <v>0</v>
      </c>
      <c r="I4141" s="31" t="s">
        <v>5172</v>
      </c>
      <c r="J4141" s="31" t="s">
        <v>5173</v>
      </c>
      <c r="K4141" s="31" t="s">
        <v>5164</v>
      </c>
      <c r="L4141" s="31" t="s">
        <v>5165</v>
      </c>
      <c r="M4141" s="31" t="s">
        <v>5224</v>
      </c>
      <c r="N4141" s="31"/>
      <c r="O4141" s="31" t="s">
        <v>14125</v>
      </c>
      <c r="P4141" s="31" t="s">
        <v>14121</v>
      </c>
      <c r="Q4141" s="31" t="s">
        <v>5168</v>
      </c>
    </row>
    <row r="4142" spans="1:17" hidden="1" x14ac:dyDescent="0.2">
      <c r="A4142" s="31" t="s">
        <v>17014</v>
      </c>
      <c r="B4142" s="31" t="s">
        <v>14356</v>
      </c>
      <c r="C4142" s="31" t="s">
        <v>17015</v>
      </c>
      <c r="D4142" s="31"/>
      <c r="E4142" s="31" t="s">
        <v>14123</v>
      </c>
      <c r="F4142" s="31" t="s">
        <v>3948</v>
      </c>
      <c r="G4142" s="47">
        <v>60</v>
      </c>
      <c r="H4142" s="33">
        <v>0</v>
      </c>
      <c r="I4142" s="31" t="s">
        <v>5218</v>
      </c>
      <c r="J4142" s="31" t="s">
        <v>5219</v>
      </c>
      <c r="K4142" s="31" t="s">
        <v>5164</v>
      </c>
      <c r="L4142" s="31" t="s">
        <v>5165</v>
      </c>
      <c r="M4142" s="31" t="s">
        <v>5220</v>
      </c>
      <c r="N4142" s="31"/>
      <c r="O4142" s="31" t="s">
        <v>14125</v>
      </c>
      <c r="P4142" s="31" t="s">
        <v>14121</v>
      </c>
      <c r="Q4142" s="31" t="s">
        <v>5168</v>
      </c>
    </row>
    <row r="4143" spans="1:17" hidden="1" x14ac:dyDescent="0.2">
      <c r="A4143" s="31" t="s">
        <v>17016</v>
      </c>
      <c r="B4143" s="31" t="s">
        <v>14347</v>
      </c>
      <c r="C4143" s="31" t="s">
        <v>17017</v>
      </c>
      <c r="D4143" s="31"/>
      <c r="E4143" s="31" t="s">
        <v>14123</v>
      </c>
      <c r="F4143" s="31" t="s">
        <v>3948</v>
      </c>
      <c r="G4143" s="47">
        <v>60</v>
      </c>
      <c r="H4143" s="33">
        <v>0</v>
      </c>
      <c r="I4143" s="31" t="s">
        <v>5266</v>
      </c>
      <c r="J4143" s="31" t="s">
        <v>5267</v>
      </c>
      <c r="K4143" s="31" t="s">
        <v>5164</v>
      </c>
      <c r="L4143" s="31" t="s">
        <v>5165</v>
      </c>
      <c r="M4143" s="31" t="s">
        <v>6963</v>
      </c>
      <c r="N4143" s="31"/>
      <c r="O4143" s="31" t="s">
        <v>14125</v>
      </c>
      <c r="P4143" s="31" t="s">
        <v>14121</v>
      </c>
      <c r="Q4143" s="31" t="s">
        <v>5168</v>
      </c>
    </row>
    <row r="4144" spans="1:17" hidden="1" x14ac:dyDescent="0.2">
      <c r="A4144" s="31" t="s">
        <v>17018</v>
      </c>
      <c r="B4144" s="31" t="s">
        <v>14347</v>
      </c>
      <c r="C4144" s="31" t="s">
        <v>17019</v>
      </c>
      <c r="D4144" s="31"/>
      <c r="E4144" s="31" t="s">
        <v>14123</v>
      </c>
      <c r="F4144" s="31" t="s">
        <v>3948</v>
      </c>
      <c r="G4144" s="47">
        <v>60</v>
      </c>
      <c r="H4144" s="33">
        <v>0</v>
      </c>
      <c r="I4144" s="31" t="s">
        <v>5252</v>
      </c>
      <c r="J4144" s="31" t="s">
        <v>5253</v>
      </c>
      <c r="K4144" s="31" t="s">
        <v>5164</v>
      </c>
      <c r="L4144" s="31" t="s">
        <v>5165</v>
      </c>
      <c r="M4144" s="31" t="s">
        <v>6963</v>
      </c>
      <c r="N4144" s="31"/>
      <c r="O4144" s="31" t="s">
        <v>14125</v>
      </c>
      <c r="P4144" s="31" t="s">
        <v>14121</v>
      </c>
      <c r="Q4144" s="31" t="s">
        <v>5168</v>
      </c>
    </row>
    <row r="4145" spans="1:17" hidden="1" x14ac:dyDescent="0.2">
      <c r="A4145" s="31" t="s">
        <v>17020</v>
      </c>
      <c r="B4145" s="31" t="s">
        <v>14347</v>
      </c>
      <c r="C4145" s="31" t="s">
        <v>17021</v>
      </c>
      <c r="D4145" s="31"/>
      <c r="E4145" s="31" t="s">
        <v>14123</v>
      </c>
      <c r="F4145" s="31" t="s">
        <v>3948</v>
      </c>
      <c r="G4145" s="47">
        <v>60</v>
      </c>
      <c r="H4145" s="33">
        <v>0</v>
      </c>
      <c r="I4145" s="31" t="s">
        <v>5218</v>
      </c>
      <c r="J4145" s="31" t="s">
        <v>5219</v>
      </c>
      <c r="K4145" s="31" t="s">
        <v>5164</v>
      </c>
      <c r="L4145" s="31" t="s">
        <v>5165</v>
      </c>
      <c r="M4145" s="31" t="s">
        <v>5262</v>
      </c>
      <c r="N4145" s="31"/>
      <c r="O4145" s="31" t="s">
        <v>14125</v>
      </c>
      <c r="P4145" s="31" t="s">
        <v>14121</v>
      </c>
      <c r="Q4145" s="31" t="s">
        <v>5168</v>
      </c>
    </row>
    <row r="4146" spans="1:17" hidden="1" x14ac:dyDescent="0.2">
      <c r="A4146" s="31" t="s">
        <v>17022</v>
      </c>
      <c r="B4146" s="31" t="s">
        <v>14356</v>
      </c>
      <c r="C4146" s="31" t="s">
        <v>17023</v>
      </c>
      <c r="D4146" s="31"/>
      <c r="E4146" s="31" t="s">
        <v>14123</v>
      </c>
      <c r="F4146" s="31" t="s">
        <v>3948</v>
      </c>
      <c r="G4146" s="47">
        <v>60</v>
      </c>
      <c r="H4146" s="33">
        <v>0</v>
      </c>
      <c r="I4146" s="31" t="s">
        <v>5218</v>
      </c>
      <c r="J4146" s="31" t="s">
        <v>5219</v>
      </c>
      <c r="K4146" s="31" t="s">
        <v>5164</v>
      </c>
      <c r="L4146" s="31" t="s">
        <v>5165</v>
      </c>
      <c r="M4146" s="31" t="s">
        <v>6869</v>
      </c>
      <c r="N4146" s="31"/>
      <c r="O4146" s="31" t="s">
        <v>14125</v>
      </c>
      <c r="P4146" s="31" t="s">
        <v>14121</v>
      </c>
      <c r="Q4146" s="31" t="s">
        <v>5168</v>
      </c>
    </row>
    <row r="4147" spans="1:17" hidden="1" x14ac:dyDescent="0.2">
      <c r="A4147" s="31" t="s">
        <v>17024</v>
      </c>
      <c r="B4147" s="31" t="s">
        <v>14356</v>
      </c>
      <c r="C4147" s="31" t="s">
        <v>17025</v>
      </c>
      <c r="D4147" s="31"/>
      <c r="E4147" s="31" t="s">
        <v>14123</v>
      </c>
      <c r="F4147" s="31" t="s">
        <v>3948</v>
      </c>
      <c r="G4147" s="47">
        <v>60</v>
      </c>
      <c r="H4147" s="33">
        <v>0</v>
      </c>
      <c r="I4147" s="31" t="s">
        <v>5218</v>
      </c>
      <c r="J4147" s="31" t="s">
        <v>5219</v>
      </c>
      <c r="K4147" s="31" t="s">
        <v>5164</v>
      </c>
      <c r="L4147" s="31" t="s">
        <v>5165</v>
      </c>
      <c r="M4147" s="31" t="s">
        <v>6869</v>
      </c>
      <c r="N4147" s="31"/>
      <c r="O4147" s="31" t="s">
        <v>14125</v>
      </c>
      <c r="P4147" s="31" t="s">
        <v>14121</v>
      </c>
      <c r="Q4147" s="31" t="s">
        <v>5168</v>
      </c>
    </row>
    <row r="4148" spans="1:17" hidden="1" x14ac:dyDescent="0.2">
      <c r="A4148" s="31" t="s">
        <v>17026</v>
      </c>
      <c r="B4148" s="31" t="s">
        <v>14356</v>
      </c>
      <c r="C4148" s="31" t="s">
        <v>17027</v>
      </c>
      <c r="D4148" s="31"/>
      <c r="E4148" s="31" t="s">
        <v>14123</v>
      </c>
      <c r="F4148" s="31" t="s">
        <v>3948</v>
      </c>
      <c r="G4148" s="47">
        <v>60</v>
      </c>
      <c r="H4148" s="33">
        <v>0</v>
      </c>
      <c r="I4148" s="31" t="s">
        <v>5218</v>
      </c>
      <c r="J4148" s="31" t="s">
        <v>5219</v>
      </c>
      <c r="K4148" s="31" t="s">
        <v>5164</v>
      </c>
      <c r="L4148" s="31" t="s">
        <v>5165</v>
      </c>
      <c r="M4148" s="31" t="s">
        <v>6869</v>
      </c>
      <c r="N4148" s="31"/>
      <c r="O4148" s="31" t="s">
        <v>14125</v>
      </c>
      <c r="P4148" s="31" t="s">
        <v>14121</v>
      </c>
      <c r="Q4148" s="31" t="s">
        <v>5168</v>
      </c>
    </row>
    <row r="4149" spans="1:17" hidden="1" x14ac:dyDescent="0.2">
      <c r="A4149" s="31" t="s">
        <v>17028</v>
      </c>
      <c r="B4149" s="31" t="s">
        <v>14356</v>
      </c>
      <c r="C4149" s="31" t="s">
        <v>17029</v>
      </c>
      <c r="D4149" s="31"/>
      <c r="E4149" s="31" t="s">
        <v>14123</v>
      </c>
      <c r="F4149" s="31" t="s">
        <v>3948</v>
      </c>
      <c r="G4149" s="47">
        <v>60</v>
      </c>
      <c r="H4149" s="33">
        <v>0</v>
      </c>
      <c r="I4149" s="31" t="s">
        <v>5218</v>
      </c>
      <c r="J4149" s="31" t="s">
        <v>5219</v>
      </c>
      <c r="K4149" s="31" t="s">
        <v>5164</v>
      </c>
      <c r="L4149" s="31" t="s">
        <v>5165</v>
      </c>
      <c r="M4149" s="31" t="s">
        <v>6869</v>
      </c>
      <c r="N4149" s="31"/>
      <c r="O4149" s="31" t="s">
        <v>14125</v>
      </c>
      <c r="P4149" s="31" t="s">
        <v>14121</v>
      </c>
      <c r="Q4149" s="31" t="s">
        <v>5168</v>
      </c>
    </row>
    <row r="4150" spans="1:17" hidden="1" x14ac:dyDescent="0.2">
      <c r="A4150" s="31" t="s">
        <v>17030</v>
      </c>
      <c r="B4150" s="31" t="s">
        <v>14356</v>
      </c>
      <c r="C4150" s="31" t="s">
        <v>17031</v>
      </c>
      <c r="D4150" s="31"/>
      <c r="E4150" s="31" t="s">
        <v>14123</v>
      </c>
      <c r="F4150" s="31" t="s">
        <v>3948</v>
      </c>
      <c r="G4150" s="47">
        <v>60</v>
      </c>
      <c r="H4150" s="33">
        <v>0</v>
      </c>
      <c r="I4150" s="31" t="s">
        <v>5266</v>
      </c>
      <c r="J4150" s="31" t="s">
        <v>5267</v>
      </c>
      <c r="K4150" s="31" t="s">
        <v>5164</v>
      </c>
      <c r="L4150" s="31" t="s">
        <v>5165</v>
      </c>
      <c r="M4150" s="31" t="s">
        <v>6869</v>
      </c>
      <c r="N4150" s="31"/>
      <c r="O4150" s="31" t="s">
        <v>14125</v>
      </c>
      <c r="P4150" s="31" t="s">
        <v>14121</v>
      </c>
      <c r="Q4150" s="31" t="s">
        <v>5168</v>
      </c>
    </row>
    <row r="4151" spans="1:17" hidden="1" x14ac:dyDescent="0.2">
      <c r="A4151" s="31" t="s">
        <v>17032</v>
      </c>
      <c r="B4151" s="31" t="s">
        <v>14362</v>
      </c>
      <c r="C4151" s="31" t="s">
        <v>17033</v>
      </c>
      <c r="D4151" s="31" t="s">
        <v>3948</v>
      </c>
      <c r="E4151" s="31" t="s">
        <v>14144</v>
      </c>
      <c r="F4151" s="31"/>
      <c r="G4151" s="47">
        <v>60</v>
      </c>
      <c r="H4151" s="33">
        <v>0</v>
      </c>
      <c r="I4151" s="31" t="s">
        <v>5276</v>
      </c>
      <c r="J4151" s="31" t="s">
        <v>5277</v>
      </c>
      <c r="K4151" s="31" t="s">
        <v>5164</v>
      </c>
      <c r="L4151" s="31" t="s">
        <v>5278</v>
      </c>
      <c r="M4151" s="31" t="s">
        <v>5701</v>
      </c>
      <c r="N4151" s="31"/>
      <c r="O4151" s="31" t="s">
        <v>14125</v>
      </c>
      <c r="P4151" s="31" t="s">
        <v>14121</v>
      </c>
      <c r="Q4151" s="31" t="s">
        <v>8608</v>
      </c>
    </row>
    <row r="4152" spans="1:17" hidden="1" x14ac:dyDescent="0.2">
      <c r="A4152" s="31" t="s">
        <v>17034</v>
      </c>
      <c r="B4152" s="31" t="s">
        <v>14356</v>
      </c>
      <c r="C4152" s="31" t="s">
        <v>17035</v>
      </c>
      <c r="D4152" s="31"/>
      <c r="E4152" s="31" t="s">
        <v>14123</v>
      </c>
      <c r="F4152" s="31" t="s">
        <v>3948</v>
      </c>
      <c r="G4152" s="47">
        <v>60</v>
      </c>
      <c r="H4152" s="33">
        <v>0</v>
      </c>
      <c r="I4152" s="31" t="s">
        <v>5179</v>
      </c>
      <c r="J4152" s="31" t="s">
        <v>5180</v>
      </c>
      <c r="K4152" s="31" t="s">
        <v>5164</v>
      </c>
      <c r="L4152" s="31" t="s">
        <v>5165</v>
      </c>
      <c r="M4152" s="31" t="s">
        <v>5379</v>
      </c>
      <c r="N4152" s="31" t="s">
        <v>11906</v>
      </c>
      <c r="O4152" s="31" t="s">
        <v>14125</v>
      </c>
      <c r="P4152" s="31" t="s">
        <v>14121</v>
      </c>
      <c r="Q4152" s="31" t="s">
        <v>5168</v>
      </c>
    </row>
    <row r="4153" spans="1:17" hidden="1" x14ac:dyDescent="0.2">
      <c r="A4153" s="31" t="s">
        <v>17036</v>
      </c>
      <c r="B4153" s="31" t="s">
        <v>14362</v>
      </c>
      <c r="C4153" s="31" t="s">
        <v>17037</v>
      </c>
      <c r="D4153" s="31" t="s">
        <v>3948</v>
      </c>
      <c r="E4153" s="31" t="s">
        <v>14144</v>
      </c>
      <c r="F4153" s="31"/>
      <c r="G4153" s="47">
        <v>60</v>
      </c>
      <c r="H4153" s="33">
        <v>0</v>
      </c>
      <c r="I4153" s="31" t="s">
        <v>5288</v>
      </c>
      <c r="J4153" s="31" t="s">
        <v>5289</v>
      </c>
      <c r="K4153" s="31" t="s">
        <v>5164</v>
      </c>
      <c r="L4153" s="31" t="s">
        <v>5278</v>
      </c>
      <c r="M4153" s="31" t="s">
        <v>5673</v>
      </c>
      <c r="N4153" s="31"/>
      <c r="O4153" s="31" t="s">
        <v>14125</v>
      </c>
      <c r="P4153" s="31" t="s">
        <v>14121</v>
      </c>
      <c r="Q4153" s="31" t="s">
        <v>8608</v>
      </c>
    </row>
    <row r="4154" spans="1:17" hidden="1" x14ac:dyDescent="0.2">
      <c r="A4154" s="31" t="s">
        <v>17038</v>
      </c>
      <c r="B4154" s="31" t="s">
        <v>14362</v>
      </c>
      <c r="C4154" s="31" t="s">
        <v>17039</v>
      </c>
      <c r="D4154" s="31" t="s">
        <v>3948</v>
      </c>
      <c r="E4154" s="31" t="s">
        <v>14144</v>
      </c>
      <c r="F4154" s="31"/>
      <c r="G4154" s="47">
        <v>60</v>
      </c>
      <c r="H4154" s="33">
        <v>0</v>
      </c>
      <c r="I4154" s="31" t="s">
        <v>5276</v>
      </c>
      <c r="J4154" s="31" t="s">
        <v>5277</v>
      </c>
      <c r="K4154" s="31" t="s">
        <v>5164</v>
      </c>
      <c r="L4154" s="31" t="s">
        <v>5278</v>
      </c>
      <c r="M4154" s="31" t="s">
        <v>5354</v>
      </c>
      <c r="N4154" s="31"/>
      <c r="O4154" s="31" t="s">
        <v>14125</v>
      </c>
      <c r="P4154" s="31" t="s">
        <v>14121</v>
      </c>
      <c r="Q4154" s="31" t="s">
        <v>8608</v>
      </c>
    </row>
    <row r="4155" spans="1:17" hidden="1" x14ac:dyDescent="0.2">
      <c r="A4155" s="31" t="s">
        <v>17040</v>
      </c>
      <c r="B4155" s="31" t="s">
        <v>14356</v>
      </c>
      <c r="C4155" s="31" t="s">
        <v>17041</v>
      </c>
      <c r="D4155" s="31"/>
      <c r="E4155" s="31" t="s">
        <v>14123</v>
      </c>
      <c r="F4155" s="31" t="s">
        <v>3948</v>
      </c>
      <c r="G4155" s="47">
        <v>60</v>
      </c>
      <c r="H4155" s="33">
        <v>0</v>
      </c>
      <c r="I4155" s="31" t="s">
        <v>5252</v>
      </c>
      <c r="J4155" s="31" t="s">
        <v>5253</v>
      </c>
      <c r="K4155" s="31" t="s">
        <v>5164</v>
      </c>
      <c r="L4155" s="31" t="s">
        <v>5165</v>
      </c>
      <c r="M4155" s="31" t="s">
        <v>5254</v>
      </c>
      <c r="N4155" s="31"/>
      <c r="O4155" s="31" t="s">
        <v>14125</v>
      </c>
      <c r="P4155" s="31" t="s">
        <v>14121</v>
      </c>
      <c r="Q4155" s="31" t="s">
        <v>5168</v>
      </c>
    </row>
    <row r="4156" spans="1:17" hidden="1" x14ac:dyDescent="0.2">
      <c r="A4156" s="31" t="s">
        <v>17042</v>
      </c>
      <c r="B4156" s="31" t="s">
        <v>14359</v>
      </c>
      <c r="C4156" s="31" t="s">
        <v>17043</v>
      </c>
      <c r="D4156" s="31" t="s">
        <v>3948</v>
      </c>
      <c r="E4156" s="31" t="s">
        <v>14144</v>
      </c>
      <c r="F4156" s="31"/>
      <c r="G4156" s="47">
        <v>60</v>
      </c>
      <c r="H4156" s="33">
        <v>0</v>
      </c>
      <c r="I4156" s="31" t="s">
        <v>5288</v>
      </c>
      <c r="J4156" s="31" t="s">
        <v>5289</v>
      </c>
      <c r="K4156" s="31" t="s">
        <v>5164</v>
      </c>
      <c r="L4156" s="31" t="s">
        <v>5278</v>
      </c>
      <c r="M4156" s="31" t="s">
        <v>5663</v>
      </c>
      <c r="N4156" s="31"/>
      <c r="O4156" s="31" t="s">
        <v>14125</v>
      </c>
      <c r="P4156" s="31" t="s">
        <v>14121</v>
      </c>
      <c r="Q4156" s="31" t="s">
        <v>8608</v>
      </c>
    </row>
    <row r="4157" spans="1:17" hidden="1" x14ac:dyDescent="0.2">
      <c r="A4157" s="31" t="s">
        <v>17044</v>
      </c>
      <c r="B4157" s="31" t="s">
        <v>14356</v>
      </c>
      <c r="C4157" s="31" t="s">
        <v>17045</v>
      </c>
      <c r="D4157" s="31"/>
      <c r="E4157" s="31" t="s">
        <v>14123</v>
      </c>
      <c r="F4157" s="31" t="s">
        <v>3948</v>
      </c>
      <c r="G4157" s="47">
        <v>60</v>
      </c>
      <c r="H4157" s="33">
        <v>0</v>
      </c>
      <c r="I4157" s="31" t="s">
        <v>5179</v>
      </c>
      <c r="J4157" s="31" t="s">
        <v>5180</v>
      </c>
      <c r="K4157" s="31" t="s">
        <v>5164</v>
      </c>
      <c r="L4157" s="31" t="s">
        <v>5165</v>
      </c>
      <c r="M4157" s="31" t="s">
        <v>5361</v>
      </c>
      <c r="N4157" s="31" t="s">
        <v>16521</v>
      </c>
      <c r="O4157" s="31" t="s">
        <v>14125</v>
      </c>
      <c r="P4157" s="31" t="s">
        <v>14121</v>
      </c>
      <c r="Q4157" s="31" t="s">
        <v>5168</v>
      </c>
    </row>
    <row r="4158" spans="1:17" hidden="1" x14ac:dyDescent="0.2">
      <c r="A4158" s="31" t="s">
        <v>17046</v>
      </c>
      <c r="B4158" s="31" t="s">
        <v>14359</v>
      </c>
      <c r="C4158" s="31" t="s">
        <v>17047</v>
      </c>
      <c r="D4158" s="31" t="s">
        <v>3948</v>
      </c>
      <c r="E4158" s="31" t="s">
        <v>14144</v>
      </c>
      <c r="F4158" s="31"/>
      <c r="G4158" s="47">
        <v>60</v>
      </c>
      <c r="H4158" s="33">
        <v>0</v>
      </c>
      <c r="I4158" s="31" t="s">
        <v>5276</v>
      </c>
      <c r="J4158" s="31" t="s">
        <v>5277</v>
      </c>
      <c r="K4158" s="31" t="s">
        <v>5164</v>
      </c>
      <c r="L4158" s="31" t="s">
        <v>5278</v>
      </c>
      <c r="M4158" s="31" t="s">
        <v>9485</v>
      </c>
      <c r="N4158" s="31"/>
      <c r="O4158" s="31" t="s">
        <v>14125</v>
      </c>
      <c r="P4158" s="31" t="s">
        <v>14121</v>
      </c>
      <c r="Q4158" s="31" t="s">
        <v>8608</v>
      </c>
    </row>
    <row r="4159" spans="1:17" hidden="1" x14ac:dyDescent="0.2">
      <c r="A4159" s="31" t="s">
        <v>17048</v>
      </c>
      <c r="B4159" s="31" t="s">
        <v>14362</v>
      </c>
      <c r="C4159" s="31" t="s">
        <v>17049</v>
      </c>
      <c r="D4159" s="31" t="s">
        <v>3948</v>
      </c>
      <c r="E4159" s="31" t="s">
        <v>14144</v>
      </c>
      <c r="F4159" s="31"/>
      <c r="G4159" s="47">
        <v>60</v>
      </c>
      <c r="H4159" s="33">
        <v>0</v>
      </c>
      <c r="I4159" s="31" t="s">
        <v>5276</v>
      </c>
      <c r="J4159" s="31" t="s">
        <v>5277</v>
      </c>
      <c r="K4159" s="31" t="s">
        <v>5164</v>
      </c>
      <c r="L4159" s="31" t="s">
        <v>5278</v>
      </c>
      <c r="M4159" s="31" t="s">
        <v>5701</v>
      </c>
      <c r="N4159" s="31"/>
      <c r="O4159" s="31" t="s">
        <v>14125</v>
      </c>
      <c r="P4159" s="31" t="s">
        <v>14121</v>
      </c>
      <c r="Q4159" s="31" t="s">
        <v>8608</v>
      </c>
    </row>
    <row r="4160" spans="1:17" hidden="1" x14ac:dyDescent="0.2">
      <c r="A4160" s="31" t="s">
        <v>17050</v>
      </c>
      <c r="B4160" s="31" t="s">
        <v>14362</v>
      </c>
      <c r="C4160" s="31" t="s">
        <v>17051</v>
      </c>
      <c r="D4160" s="31" t="s">
        <v>3948</v>
      </c>
      <c r="E4160" s="31" t="s">
        <v>14144</v>
      </c>
      <c r="F4160" s="31"/>
      <c r="G4160" s="47">
        <v>60</v>
      </c>
      <c r="H4160" s="33">
        <v>0</v>
      </c>
      <c r="I4160" s="31" t="s">
        <v>5288</v>
      </c>
      <c r="J4160" s="31" t="s">
        <v>5289</v>
      </c>
      <c r="K4160" s="31" t="s">
        <v>5164</v>
      </c>
      <c r="L4160" s="31" t="s">
        <v>5278</v>
      </c>
      <c r="M4160" s="31" t="s">
        <v>5673</v>
      </c>
      <c r="N4160" s="31"/>
      <c r="O4160" s="31" t="s">
        <v>14125</v>
      </c>
      <c r="P4160" s="31" t="s">
        <v>14121</v>
      </c>
      <c r="Q4160" s="31" t="s">
        <v>8608</v>
      </c>
    </row>
    <row r="4161" spans="1:17" hidden="1" x14ac:dyDescent="0.2">
      <c r="A4161" s="31" t="s">
        <v>17052</v>
      </c>
      <c r="B4161" s="31" t="s">
        <v>14356</v>
      </c>
      <c r="C4161" s="31" t="s">
        <v>17053</v>
      </c>
      <c r="D4161" s="31"/>
      <c r="E4161" s="31" t="s">
        <v>14123</v>
      </c>
      <c r="F4161" s="31" t="s">
        <v>3948</v>
      </c>
      <c r="G4161" s="47">
        <v>60</v>
      </c>
      <c r="H4161" s="33">
        <v>0</v>
      </c>
      <c r="I4161" s="31" t="s">
        <v>5252</v>
      </c>
      <c r="J4161" s="31" t="s">
        <v>5253</v>
      </c>
      <c r="K4161" s="31" t="s">
        <v>5164</v>
      </c>
      <c r="L4161" s="31" t="s">
        <v>5165</v>
      </c>
      <c r="M4161" s="31" t="s">
        <v>5569</v>
      </c>
      <c r="N4161" s="31"/>
      <c r="O4161" s="31" t="s">
        <v>14125</v>
      </c>
      <c r="P4161" s="31" t="s">
        <v>14121</v>
      </c>
      <c r="Q4161" s="31" t="s">
        <v>5168</v>
      </c>
    </row>
    <row r="4162" spans="1:17" hidden="1" x14ac:dyDescent="0.2">
      <c r="A4162" s="31" t="s">
        <v>17054</v>
      </c>
      <c r="B4162" s="31" t="s">
        <v>14356</v>
      </c>
      <c r="C4162" s="31" t="s">
        <v>17055</v>
      </c>
      <c r="D4162" s="31"/>
      <c r="E4162" s="31" t="s">
        <v>14123</v>
      </c>
      <c r="F4162" s="31" t="s">
        <v>3948</v>
      </c>
      <c r="G4162" s="47">
        <v>60</v>
      </c>
      <c r="H4162" s="33">
        <v>0</v>
      </c>
      <c r="I4162" s="31" t="s">
        <v>5218</v>
      </c>
      <c r="J4162" s="31" t="s">
        <v>5219</v>
      </c>
      <c r="K4162" s="31" t="s">
        <v>5164</v>
      </c>
      <c r="L4162" s="31" t="s">
        <v>5165</v>
      </c>
      <c r="M4162" s="31" t="s">
        <v>6869</v>
      </c>
      <c r="N4162" s="31"/>
      <c r="O4162" s="31" t="s">
        <v>14125</v>
      </c>
      <c r="P4162" s="31" t="s">
        <v>14121</v>
      </c>
      <c r="Q4162" s="31" t="s">
        <v>5168</v>
      </c>
    </row>
    <row r="4163" spans="1:17" hidden="1" x14ac:dyDescent="0.2">
      <c r="A4163" s="31" t="s">
        <v>17056</v>
      </c>
      <c r="B4163" s="31" t="s">
        <v>14362</v>
      </c>
      <c r="C4163" s="31" t="s">
        <v>17057</v>
      </c>
      <c r="D4163" s="31" t="s">
        <v>3948</v>
      </c>
      <c r="E4163" s="31" t="s">
        <v>14144</v>
      </c>
      <c r="F4163" s="31"/>
      <c r="G4163" s="47">
        <v>60</v>
      </c>
      <c r="H4163" s="33">
        <v>0</v>
      </c>
      <c r="I4163" s="31" t="s">
        <v>5276</v>
      </c>
      <c r="J4163" s="31" t="s">
        <v>5277</v>
      </c>
      <c r="K4163" s="31" t="s">
        <v>5164</v>
      </c>
      <c r="L4163" s="31" t="s">
        <v>5278</v>
      </c>
      <c r="M4163" s="31" t="s">
        <v>5354</v>
      </c>
      <c r="N4163" s="31"/>
      <c r="O4163" s="31" t="s">
        <v>14125</v>
      </c>
      <c r="P4163" s="31" t="s">
        <v>14121</v>
      </c>
      <c r="Q4163" s="31" t="s">
        <v>8608</v>
      </c>
    </row>
    <row r="4164" spans="1:17" hidden="1" x14ac:dyDescent="0.2">
      <c r="A4164" s="31" t="s">
        <v>17058</v>
      </c>
      <c r="B4164" s="31" t="s">
        <v>14362</v>
      </c>
      <c r="C4164" s="31" t="s">
        <v>17059</v>
      </c>
      <c r="D4164" s="31" t="s">
        <v>3948</v>
      </c>
      <c r="E4164" s="31" t="s">
        <v>14144</v>
      </c>
      <c r="F4164" s="31"/>
      <c r="G4164" s="47">
        <v>60</v>
      </c>
      <c r="H4164" s="33">
        <v>0</v>
      </c>
      <c r="I4164" s="31" t="s">
        <v>5288</v>
      </c>
      <c r="J4164" s="31" t="s">
        <v>5289</v>
      </c>
      <c r="K4164" s="31" t="s">
        <v>5164</v>
      </c>
      <c r="L4164" s="31" t="s">
        <v>5278</v>
      </c>
      <c r="M4164" s="31" t="s">
        <v>5290</v>
      </c>
      <c r="N4164" s="31"/>
      <c r="O4164" s="31" t="s">
        <v>14125</v>
      </c>
      <c r="P4164" s="31" t="s">
        <v>14121</v>
      </c>
      <c r="Q4164" s="31" t="s">
        <v>8608</v>
      </c>
    </row>
    <row r="4165" spans="1:17" hidden="1" x14ac:dyDescent="0.2">
      <c r="A4165" s="31" t="s">
        <v>17060</v>
      </c>
      <c r="B4165" s="31" t="s">
        <v>14382</v>
      </c>
      <c r="C4165" s="31" t="s">
        <v>17061</v>
      </c>
      <c r="D4165" s="31"/>
      <c r="E4165" s="31" t="s">
        <v>14123</v>
      </c>
      <c r="F4165" s="31" t="s">
        <v>3948</v>
      </c>
      <c r="G4165" s="47">
        <v>60</v>
      </c>
      <c r="H4165" s="33">
        <v>0</v>
      </c>
      <c r="I4165" s="31" t="s">
        <v>5252</v>
      </c>
      <c r="J4165" s="31" t="s">
        <v>5253</v>
      </c>
      <c r="K4165" s="31" t="s">
        <v>5164</v>
      </c>
      <c r="L4165" s="31" t="s">
        <v>5165</v>
      </c>
      <c r="M4165" s="31" t="s">
        <v>5166</v>
      </c>
      <c r="N4165" s="31"/>
      <c r="O4165" s="31" t="s">
        <v>14125</v>
      </c>
      <c r="P4165" s="31" t="s">
        <v>14121</v>
      </c>
      <c r="Q4165" s="31" t="s">
        <v>5168</v>
      </c>
    </row>
    <row r="4166" spans="1:17" hidden="1" x14ac:dyDescent="0.2">
      <c r="A4166" s="31" t="s">
        <v>17062</v>
      </c>
      <c r="B4166" s="31" t="s">
        <v>14359</v>
      </c>
      <c r="C4166" s="31" t="s">
        <v>17063</v>
      </c>
      <c r="D4166" s="31" t="s">
        <v>3948</v>
      </c>
      <c r="E4166" s="31" t="s">
        <v>14144</v>
      </c>
      <c r="F4166" s="31"/>
      <c r="G4166" s="47">
        <v>60</v>
      </c>
      <c r="H4166" s="33">
        <v>0</v>
      </c>
      <c r="I4166" s="31" t="s">
        <v>5288</v>
      </c>
      <c r="J4166" s="31" t="s">
        <v>5289</v>
      </c>
      <c r="K4166" s="31" t="s">
        <v>5164</v>
      </c>
      <c r="L4166" s="31" t="s">
        <v>5278</v>
      </c>
      <c r="M4166" s="31" t="s">
        <v>14104</v>
      </c>
      <c r="N4166" s="31"/>
      <c r="O4166" s="31" t="s">
        <v>14125</v>
      </c>
      <c r="P4166" s="31" t="s">
        <v>14121</v>
      </c>
      <c r="Q4166" s="31" t="s">
        <v>8608</v>
      </c>
    </row>
    <row r="4167" spans="1:17" hidden="1" x14ac:dyDescent="0.2">
      <c r="A4167" s="31" t="s">
        <v>17064</v>
      </c>
      <c r="B4167" s="31" t="s">
        <v>14359</v>
      </c>
      <c r="C4167" s="31" t="s">
        <v>17065</v>
      </c>
      <c r="D4167" s="31" t="s">
        <v>3948</v>
      </c>
      <c r="E4167" s="31" t="s">
        <v>14144</v>
      </c>
      <c r="F4167" s="31"/>
      <c r="G4167" s="47">
        <v>60</v>
      </c>
      <c r="H4167" s="33">
        <v>0</v>
      </c>
      <c r="I4167" s="31" t="s">
        <v>5288</v>
      </c>
      <c r="J4167" s="31" t="s">
        <v>5289</v>
      </c>
      <c r="K4167" s="31" t="s">
        <v>5164</v>
      </c>
      <c r="L4167" s="31" t="s">
        <v>5278</v>
      </c>
      <c r="M4167" s="31" t="s">
        <v>5819</v>
      </c>
      <c r="N4167" s="31"/>
      <c r="O4167" s="31" t="s">
        <v>14125</v>
      </c>
      <c r="P4167" s="31" t="s">
        <v>14121</v>
      </c>
      <c r="Q4167" s="31" t="s">
        <v>8608</v>
      </c>
    </row>
    <row r="4168" spans="1:17" hidden="1" x14ac:dyDescent="0.2">
      <c r="A4168" s="31" t="s">
        <v>17066</v>
      </c>
      <c r="B4168" s="31" t="s">
        <v>14356</v>
      </c>
      <c r="C4168" s="31" t="s">
        <v>17067</v>
      </c>
      <c r="D4168" s="31"/>
      <c r="E4168" s="31" t="s">
        <v>14123</v>
      </c>
      <c r="F4168" s="31" t="s">
        <v>3948</v>
      </c>
      <c r="G4168" s="47">
        <v>60</v>
      </c>
      <c r="H4168" s="33">
        <v>0</v>
      </c>
      <c r="I4168" s="31" t="s">
        <v>5218</v>
      </c>
      <c r="J4168" s="31" t="s">
        <v>5219</v>
      </c>
      <c r="K4168" s="31" t="s">
        <v>5164</v>
      </c>
      <c r="L4168" s="31" t="s">
        <v>5165</v>
      </c>
      <c r="M4168" s="31" t="s">
        <v>5220</v>
      </c>
      <c r="N4168" s="31"/>
      <c r="O4168" s="31" t="s">
        <v>14125</v>
      </c>
      <c r="P4168" s="31" t="s">
        <v>14121</v>
      </c>
      <c r="Q4168" s="31" t="s">
        <v>5168</v>
      </c>
    </row>
    <row r="4169" spans="1:17" hidden="1" x14ac:dyDescent="0.2">
      <c r="A4169" s="31" t="s">
        <v>17068</v>
      </c>
      <c r="B4169" s="31" t="s">
        <v>14362</v>
      </c>
      <c r="C4169" s="31" t="s">
        <v>17069</v>
      </c>
      <c r="D4169" s="31" t="s">
        <v>3948</v>
      </c>
      <c r="E4169" s="31" t="s">
        <v>14144</v>
      </c>
      <c r="F4169" s="31"/>
      <c r="G4169" s="47">
        <v>60</v>
      </c>
      <c r="H4169" s="33">
        <v>0</v>
      </c>
      <c r="I4169" s="31" t="s">
        <v>9470</v>
      </c>
      <c r="J4169" s="31" t="s">
        <v>9471</v>
      </c>
      <c r="K4169" s="31" t="s">
        <v>5164</v>
      </c>
      <c r="L4169" s="31" t="s">
        <v>5278</v>
      </c>
      <c r="M4169" s="31" t="s">
        <v>6466</v>
      </c>
      <c r="N4169" s="31"/>
      <c r="O4169" s="31" t="s">
        <v>14125</v>
      </c>
      <c r="P4169" s="31" t="s">
        <v>14121</v>
      </c>
      <c r="Q4169" s="31" t="s">
        <v>8608</v>
      </c>
    </row>
    <row r="4170" spans="1:17" hidden="1" x14ac:dyDescent="0.2">
      <c r="A4170" s="31" t="s">
        <v>17070</v>
      </c>
      <c r="B4170" s="31" t="s">
        <v>14362</v>
      </c>
      <c r="C4170" s="31" t="s">
        <v>17071</v>
      </c>
      <c r="D4170" s="31" t="s">
        <v>3948</v>
      </c>
      <c r="E4170" s="31" t="s">
        <v>15136</v>
      </c>
      <c r="F4170" s="31"/>
      <c r="G4170" s="47">
        <v>60</v>
      </c>
      <c r="H4170" s="33">
        <v>0</v>
      </c>
      <c r="I4170" s="31" t="s">
        <v>5276</v>
      </c>
      <c r="J4170" s="31" t="s">
        <v>5277</v>
      </c>
      <c r="K4170" s="31" t="s">
        <v>5164</v>
      </c>
      <c r="L4170" s="31" t="s">
        <v>5278</v>
      </c>
      <c r="M4170" s="31" t="s">
        <v>11041</v>
      </c>
      <c r="N4170" s="31"/>
      <c r="O4170" s="31" t="s">
        <v>14125</v>
      </c>
      <c r="P4170" s="31" t="s">
        <v>14121</v>
      </c>
      <c r="Q4170" s="31" t="s">
        <v>8608</v>
      </c>
    </row>
    <row r="4171" spans="1:17" hidden="1" x14ac:dyDescent="0.2">
      <c r="A4171" s="31" t="s">
        <v>17072</v>
      </c>
      <c r="B4171" s="31" t="s">
        <v>14362</v>
      </c>
      <c r="C4171" s="31" t="s">
        <v>17073</v>
      </c>
      <c r="D4171" s="31" t="s">
        <v>3948</v>
      </c>
      <c r="E4171" s="31" t="s">
        <v>14144</v>
      </c>
      <c r="F4171" s="31"/>
      <c r="G4171" s="47">
        <v>60</v>
      </c>
      <c r="H4171" s="33">
        <v>0</v>
      </c>
      <c r="I4171" s="31" t="s">
        <v>5276</v>
      </c>
      <c r="J4171" s="31" t="s">
        <v>5277</v>
      </c>
      <c r="K4171" s="31" t="s">
        <v>5164</v>
      </c>
      <c r="L4171" s="31" t="s">
        <v>5278</v>
      </c>
      <c r="M4171" s="31" t="s">
        <v>5701</v>
      </c>
      <c r="N4171" s="31"/>
      <c r="O4171" s="31" t="s">
        <v>14125</v>
      </c>
      <c r="P4171" s="31" t="s">
        <v>14121</v>
      </c>
      <c r="Q4171" s="31" t="s">
        <v>8608</v>
      </c>
    </row>
    <row r="4172" spans="1:17" hidden="1" x14ac:dyDescent="0.2">
      <c r="A4172" s="31" t="s">
        <v>17074</v>
      </c>
      <c r="B4172" s="31" t="s">
        <v>14362</v>
      </c>
      <c r="C4172" s="31" t="s">
        <v>17075</v>
      </c>
      <c r="D4172" s="31" t="s">
        <v>3948</v>
      </c>
      <c r="E4172" s="31" t="s">
        <v>14144</v>
      </c>
      <c r="F4172" s="31"/>
      <c r="G4172" s="47">
        <v>60</v>
      </c>
      <c r="H4172" s="33">
        <v>0</v>
      </c>
      <c r="I4172" s="31" t="s">
        <v>5288</v>
      </c>
      <c r="J4172" s="31" t="s">
        <v>5289</v>
      </c>
      <c r="K4172" s="31" t="s">
        <v>5164</v>
      </c>
      <c r="L4172" s="31" t="s">
        <v>5278</v>
      </c>
      <c r="M4172" s="31" t="s">
        <v>5673</v>
      </c>
      <c r="N4172" s="31"/>
      <c r="O4172" s="31" t="s">
        <v>14125</v>
      </c>
      <c r="P4172" s="31" t="s">
        <v>14121</v>
      </c>
      <c r="Q4172" s="31" t="s">
        <v>8608</v>
      </c>
    </row>
    <row r="4173" spans="1:17" hidden="1" x14ac:dyDescent="0.2">
      <c r="A4173" s="31" t="s">
        <v>17076</v>
      </c>
      <c r="B4173" s="31" t="s">
        <v>14362</v>
      </c>
      <c r="C4173" s="31" t="s">
        <v>17077</v>
      </c>
      <c r="D4173" s="31" t="s">
        <v>3948</v>
      </c>
      <c r="E4173" s="31" t="s">
        <v>14144</v>
      </c>
      <c r="F4173" s="31"/>
      <c r="G4173" s="47">
        <v>60</v>
      </c>
      <c r="H4173" s="33">
        <v>0</v>
      </c>
      <c r="I4173" s="31" t="s">
        <v>5288</v>
      </c>
      <c r="J4173" s="31" t="s">
        <v>5289</v>
      </c>
      <c r="K4173" s="31" t="s">
        <v>5164</v>
      </c>
      <c r="L4173" s="31" t="s">
        <v>5278</v>
      </c>
      <c r="M4173" s="31" t="s">
        <v>5673</v>
      </c>
      <c r="N4173" s="31"/>
      <c r="O4173" s="31" t="s">
        <v>14125</v>
      </c>
      <c r="P4173" s="31" t="s">
        <v>14121</v>
      </c>
      <c r="Q4173" s="31" t="s">
        <v>8608</v>
      </c>
    </row>
    <row r="4174" spans="1:17" hidden="1" x14ac:dyDescent="0.2">
      <c r="A4174" s="31" t="s">
        <v>17078</v>
      </c>
      <c r="B4174" s="31" t="s">
        <v>14356</v>
      </c>
      <c r="C4174" s="31" t="s">
        <v>17079</v>
      </c>
      <c r="D4174" s="31"/>
      <c r="E4174" s="31" t="s">
        <v>14123</v>
      </c>
      <c r="F4174" s="31" t="s">
        <v>3948</v>
      </c>
      <c r="G4174" s="47">
        <v>60</v>
      </c>
      <c r="H4174" s="33">
        <v>0</v>
      </c>
      <c r="I4174" s="31" t="s">
        <v>5179</v>
      </c>
      <c r="J4174" s="31" t="s">
        <v>5180</v>
      </c>
      <c r="K4174" s="31" t="s">
        <v>5164</v>
      </c>
      <c r="L4174" s="31" t="s">
        <v>5165</v>
      </c>
      <c r="M4174" s="31" t="s">
        <v>5361</v>
      </c>
      <c r="N4174" s="31" t="s">
        <v>7303</v>
      </c>
      <c r="O4174" s="31" t="s">
        <v>14125</v>
      </c>
      <c r="P4174" s="31" t="s">
        <v>14121</v>
      </c>
      <c r="Q4174" s="31" t="s">
        <v>5168</v>
      </c>
    </row>
    <row r="4175" spans="1:17" hidden="1" x14ac:dyDescent="0.2">
      <c r="A4175" s="31" t="s">
        <v>17080</v>
      </c>
      <c r="B4175" s="31" t="s">
        <v>14356</v>
      </c>
      <c r="C4175" s="31" t="s">
        <v>17081</v>
      </c>
      <c r="D4175" s="31"/>
      <c r="E4175" s="31" t="s">
        <v>14123</v>
      </c>
      <c r="F4175" s="31" t="s">
        <v>3948</v>
      </c>
      <c r="G4175" s="47">
        <v>60</v>
      </c>
      <c r="H4175" s="33">
        <v>0</v>
      </c>
      <c r="I4175" s="31" t="s">
        <v>5179</v>
      </c>
      <c r="J4175" s="31" t="s">
        <v>5180</v>
      </c>
      <c r="K4175" s="31" t="s">
        <v>5164</v>
      </c>
      <c r="L4175" s="31" t="s">
        <v>5165</v>
      </c>
      <c r="M4175" s="31" t="s">
        <v>5361</v>
      </c>
      <c r="N4175" s="31" t="s">
        <v>7481</v>
      </c>
      <c r="O4175" s="31" t="s">
        <v>14125</v>
      </c>
      <c r="P4175" s="31" t="s">
        <v>14121</v>
      </c>
      <c r="Q4175" s="31" t="s">
        <v>5168</v>
      </c>
    </row>
    <row r="4176" spans="1:17" hidden="1" x14ac:dyDescent="0.2">
      <c r="A4176" s="31" t="s">
        <v>17082</v>
      </c>
      <c r="B4176" s="31" t="s">
        <v>14356</v>
      </c>
      <c r="C4176" s="31" t="s">
        <v>17083</v>
      </c>
      <c r="D4176" s="31"/>
      <c r="E4176" s="31" t="s">
        <v>14123</v>
      </c>
      <c r="F4176" s="31" t="s">
        <v>3948</v>
      </c>
      <c r="G4176" s="47">
        <v>60</v>
      </c>
      <c r="H4176" s="33">
        <v>0</v>
      </c>
      <c r="I4176" s="31" t="s">
        <v>5179</v>
      </c>
      <c r="J4176" s="31" t="s">
        <v>5180</v>
      </c>
      <c r="K4176" s="31" t="s">
        <v>5164</v>
      </c>
      <c r="L4176" s="31" t="s">
        <v>5165</v>
      </c>
      <c r="M4176" s="31" t="s">
        <v>5361</v>
      </c>
      <c r="N4176" s="31" t="s">
        <v>15307</v>
      </c>
      <c r="O4176" s="31" t="s">
        <v>14125</v>
      </c>
      <c r="P4176" s="31" t="s">
        <v>14121</v>
      </c>
      <c r="Q4176" s="31" t="s">
        <v>5168</v>
      </c>
    </row>
    <row r="4177" spans="1:17" hidden="1" x14ac:dyDescent="0.2">
      <c r="A4177" s="31" t="s">
        <v>17084</v>
      </c>
      <c r="B4177" s="31" t="s">
        <v>14362</v>
      </c>
      <c r="C4177" s="31" t="s">
        <v>17085</v>
      </c>
      <c r="D4177" s="31" t="s">
        <v>3948</v>
      </c>
      <c r="E4177" s="31" t="s">
        <v>14144</v>
      </c>
      <c r="F4177" s="31"/>
      <c r="G4177" s="47">
        <v>60</v>
      </c>
      <c r="H4177" s="33">
        <v>0</v>
      </c>
      <c r="I4177" s="31" t="s">
        <v>5288</v>
      </c>
      <c r="J4177" s="31" t="s">
        <v>5289</v>
      </c>
      <c r="K4177" s="31" t="s">
        <v>5164</v>
      </c>
      <c r="L4177" s="31" t="s">
        <v>5278</v>
      </c>
      <c r="M4177" s="31" t="s">
        <v>5673</v>
      </c>
      <c r="N4177" s="31"/>
      <c r="O4177" s="31" t="s">
        <v>14125</v>
      </c>
      <c r="P4177" s="31" t="s">
        <v>14121</v>
      </c>
      <c r="Q4177" s="31" t="s">
        <v>8608</v>
      </c>
    </row>
    <row r="4178" spans="1:17" hidden="1" x14ac:dyDescent="0.2">
      <c r="A4178" s="31" t="s">
        <v>17086</v>
      </c>
      <c r="B4178" s="31" t="s">
        <v>14362</v>
      </c>
      <c r="C4178" s="31" t="s">
        <v>17087</v>
      </c>
      <c r="D4178" s="31" t="s">
        <v>3948</v>
      </c>
      <c r="E4178" s="31" t="s">
        <v>14144</v>
      </c>
      <c r="F4178" s="31"/>
      <c r="G4178" s="47">
        <v>60</v>
      </c>
      <c r="H4178" s="33">
        <v>0</v>
      </c>
      <c r="I4178" s="31" t="s">
        <v>5276</v>
      </c>
      <c r="J4178" s="31" t="s">
        <v>5277</v>
      </c>
      <c r="K4178" s="31" t="s">
        <v>5164</v>
      </c>
      <c r="L4178" s="31" t="s">
        <v>5278</v>
      </c>
      <c r="M4178" s="31" t="s">
        <v>5774</v>
      </c>
      <c r="N4178" s="31"/>
      <c r="O4178" s="31" t="s">
        <v>14125</v>
      </c>
      <c r="P4178" s="31" t="s">
        <v>14121</v>
      </c>
      <c r="Q4178" s="31" t="s">
        <v>8608</v>
      </c>
    </row>
    <row r="4179" spans="1:17" hidden="1" x14ac:dyDescent="0.2">
      <c r="A4179" s="31" t="s">
        <v>17088</v>
      </c>
      <c r="B4179" s="31" t="s">
        <v>14356</v>
      </c>
      <c r="C4179" s="31" t="s">
        <v>17089</v>
      </c>
      <c r="D4179" s="31"/>
      <c r="E4179" s="31" t="s">
        <v>14123</v>
      </c>
      <c r="F4179" s="31" t="s">
        <v>3948</v>
      </c>
      <c r="G4179" s="47">
        <v>60</v>
      </c>
      <c r="H4179" s="33">
        <v>0</v>
      </c>
      <c r="I4179" s="31" t="s">
        <v>5252</v>
      </c>
      <c r="J4179" s="31" t="s">
        <v>5253</v>
      </c>
      <c r="K4179" s="31" t="s">
        <v>5164</v>
      </c>
      <c r="L4179" s="31" t="s">
        <v>5165</v>
      </c>
      <c r="M4179" s="31" t="s">
        <v>5569</v>
      </c>
      <c r="N4179" s="31"/>
      <c r="O4179" s="31" t="s">
        <v>14125</v>
      </c>
      <c r="P4179" s="31" t="s">
        <v>14121</v>
      </c>
      <c r="Q4179" s="31" t="s">
        <v>5168</v>
      </c>
    </row>
    <row r="4180" spans="1:17" hidden="1" x14ac:dyDescent="0.2">
      <c r="A4180" s="31" t="s">
        <v>17090</v>
      </c>
      <c r="B4180" s="31" t="s">
        <v>14362</v>
      </c>
      <c r="C4180" s="31" t="s">
        <v>17091</v>
      </c>
      <c r="D4180" s="31" t="s">
        <v>3948</v>
      </c>
      <c r="E4180" s="31" t="s">
        <v>14144</v>
      </c>
      <c r="F4180" s="31"/>
      <c r="G4180" s="47">
        <v>60</v>
      </c>
      <c r="H4180" s="33">
        <v>0</v>
      </c>
      <c r="I4180" s="31" t="s">
        <v>5276</v>
      </c>
      <c r="J4180" s="31" t="s">
        <v>5277</v>
      </c>
      <c r="K4180" s="31" t="s">
        <v>5164</v>
      </c>
      <c r="L4180" s="31" t="s">
        <v>5278</v>
      </c>
      <c r="M4180" s="31" t="s">
        <v>5354</v>
      </c>
      <c r="N4180" s="31"/>
      <c r="O4180" s="31" t="s">
        <v>14125</v>
      </c>
      <c r="P4180" s="31" t="s">
        <v>14121</v>
      </c>
      <c r="Q4180" s="31" t="s">
        <v>8608</v>
      </c>
    </row>
    <row r="4181" spans="1:17" hidden="1" x14ac:dyDescent="0.2">
      <c r="A4181" s="31" t="s">
        <v>17092</v>
      </c>
      <c r="B4181" s="31" t="s">
        <v>14362</v>
      </c>
      <c r="C4181" s="31" t="s">
        <v>17093</v>
      </c>
      <c r="D4181" s="31" t="s">
        <v>3948</v>
      </c>
      <c r="E4181" s="31" t="s">
        <v>14144</v>
      </c>
      <c r="F4181" s="31"/>
      <c r="G4181" s="47">
        <v>60</v>
      </c>
      <c r="H4181" s="33">
        <v>0</v>
      </c>
      <c r="I4181" s="31" t="s">
        <v>9470</v>
      </c>
      <c r="J4181" s="31" t="s">
        <v>9471</v>
      </c>
      <c r="K4181" s="31" t="s">
        <v>5164</v>
      </c>
      <c r="L4181" s="31" t="s">
        <v>5278</v>
      </c>
      <c r="M4181" s="31" t="s">
        <v>6466</v>
      </c>
      <c r="N4181" s="31"/>
      <c r="O4181" s="31" t="s">
        <v>14125</v>
      </c>
      <c r="P4181" s="31" t="s">
        <v>14121</v>
      </c>
      <c r="Q4181" s="31" t="s">
        <v>8608</v>
      </c>
    </row>
    <row r="4182" spans="1:17" hidden="1" x14ac:dyDescent="0.2">
      <c r="A4182" s="31" t="s">
        <v>17094</v>
      </c>
      <c r="B4182" s="31" t="s">
        <v>17095</v>
      </c>
      <c r="C4182" s="31" t="s">
        <v>17096</v>
      </c>
      <c r="D4182" s="31"/>
      <c r="E4182" s="31" t="s">
        <v>14354</v>
      </c>
      <c r="F4182" s="31"/>
      <c r="G4182" s="47">
        <v>60</v>
      </c>
      <c r="H4182" s="33">
        <v>0</v>
      </c>
      <c r="I4182" s="31" t="s">
        <v>5212</v>
      </c>
      <c r="J4182" s="31" t="s">
        <v>5213</v>
      </c>
      <c r="K4182" s="31" t="s">
        <v>5164</v>
      </c>
      <c r="L4182" s="31" t="s">
        <v>5494</v>
      </c>
      <c r="M4182" s="31" t="s">
        <v>5239</v>
      </c>
      <c r="N4182" s="31"/>
      <c r="O4182" s="31" t="s">
        <v>14125</v>
      </c>
      <c r="P4182" s="31" t="s">
        <v>14121</v>
      </c>
      <c r="Q4182" s="31" t="s">
        <v>5168</v>
      </c>
    </row>
    <row r="4183" spans="1:17" hidden="1" x14ac:dyDescent="0.2">
      <c r="A4183" s="31" t="s">
        <v>17097</v>
      </c>
      <c r="B4183" s="31" t="s">
        <v>17098</v>
      </c>
      <c r="C4183" s="31" t="s">
        <v>17099</v>
      </c>
      <c r="D4183" s="31"/>
      <c r="E4183" s="31" t="s">
        <v>14354</v>
      </c>
      <c r="F4183" s="31"/>
      <c r="G4183" s="47">
        <v>60</v>
      </c>
      <c r="H4183" s="33">
        <v>0</v>
      </c>
      <c r="I4183" s="31" t="s">
        <v>5212</v>
      </c>
      <c r="J4183" s="31" t="s">
        <v>5213</v>
      </c>
      <c r="K4183" s="31" t="s">
        <v>5164</v>
      </c>
      <c r="L4183" s="31" t="s">
        <v>5494</v>
      </c>
      <c r="M4183" s="31" t="s">
        <v>5239</v>
      </c>
      <c r="N4183" s="31"/>
      <c r="O4183" s="31" t="s">
        <v>14125</v>
      </c>
      <c r="P4183" s="31" t="s">
        <v>14121</v>
      </c>
      <c r="Q4183" s="31" t="s">
        <v>5168</v>
      </c>
    </row>
    <row r="4184" spans="1:17" hidden="1" x14ac:dyDescent="0.2">
      <c r="A4184" s="31" t="s">
        <v>17100</v>
      </c>
      <c r="B4184" s="31" t="s">
        <v>14362</v>
      </c>
      <c r="C4184" s="31" t="s">
        <v>17101</v>
      </c>
      <c r="D4184" s="31" t="s">
        <v>3948</v>
      </c>
      <c r="E4184" s="31" t="s">
        <v>14144</v>
      </c>
      <c r="F4184" s="31"/>
      <c r="G4184" s="47">
        <v>60</v>
      </c>
      <c r="H4184" s="33">
        <v>0</v>
      </c>
      <c r="I4184" s="31" t="s">
        <v>5276</v>
      </c>
      <c r="J4184" s="31" t="s">
        <v>5277</v>
      </c>
      <c r="K4184" s="31" t="s">
        <v>5164</v>
      </c>
      <c r="L4184" s="31" t="s">
        <v>5278</v>
      </c>
      <c r="M4184" s="31" t="s">
        <v>5616</v>
      </c>
      <c r="N4184" s="31"/>
      <c r="O4184" s="31" t="s">
        <v>14125</v>
      </c>
      <c r="P4184" s="31" t="s">
        <v>14121</v>
      </c>
      <c r="Q4184" s="31" t="s">
        <v>8608</v>
      </c>
    </row>
    <row r="4185" spans="1:17" hidden="1" x14ac:dyDescent="0.2">
      <c r="A4185" s="31" t="s">
        <v>17102</v>
      </c>
      <c r="B4185" s="31" t="s">
        <v>14362</v>
      </c>
      <c r="C4185" s="31" t="s">
        <v>17103</v>
      </c>
      <c r="D4185" s="31" t="s">
        <v>3948</v>
      </c>
      <c r="E4185" s="31" t="s">
        <v>14144</v>
      </c>
      <c r="F4185" s="31"/>
      <c r="G4185" s="47">
        <v>60</v>
      </c>
      <c r="H4185" s="33">
        <v>0</v>
      </c>
      <c r="I4185" s="31" t="s">
        <v>5288</v>
      </c>
      <c r="J4185" s="31" t="s">
        <v>5289</v>
      </c>
      <c r="K4185" s="31" t="s">
        <v>5164</v>
      </c>
      <c r="L4185" s="31" t="s">
        <v>5278</v>
      </c>
      <c r="M4185" s="31" t="s">
        <v>5673</v>
      </c>
      <c r="N4185" s="31"/>
      <c r="O4185" s="31" t="s">
        <v>14125</v>
      </c>
      <c r="P4185" s="31" t="s">
        <v>14121</v>
      </c>
      <c r="Q4185" s="31" t="s">
        <v>8608</v>
      </c>
    </row>
    <row r="4186" spans="1:17" hidden="1" x14ac:dyDescent="0.2">
      <c r="A4186" s="31" t="s">
        <v>17104</v>
      </c>
      <c r="B4186" s="31" t="s">
        <v>14362</v>
      </c>
      <c r="C4186" s="31" t="s">
        <v>17105</v>
      </c>
      <c r="D4186" s="31" t="s">
        <v>3948</v>
      </c>
      <c r="E4186" s="31" t="s">
        <v>14144</v>
      </c>
      <c r="F4186" s="31"/>
      <c r="G4186" s="47">
        <v>60</v>
      </c>
      <c r="H4186" s="33">
        <v>0</v>
      </c>
      <c r="I4186" s="31" t="s">
        <v>5288</v>
      </c>
      <c r="J4186" s="31" t="s">
        <v>5289</v>
      </c>
      <c r="K4186" s="31" t="s">
        <v>5164</v>
      </c>
      <c r="L4186" s="31" t="s">
        <v>5278</v>
      </c>
      <c r="M4186" s="31" t="s">
        <v>5663</v>
      </c>
      <c r="N4186" s="31"/>
      <c r="O4186" s="31" t="s">
        <v>14125</v>
      </c>
      <c r="P4186" s="31" t="s">
        <v>14121</v>
      </c>
      <c r="Q4186" s="31" t="s">
        <v>8608</v>
      </c>
    </row>
    <row r="4187" spans="1:17" hidden="1" x14ac:dyDescent="0.2">
      <c r="A4187" s="31" t="s">
        <v>17106</v>
      </c>
      <c r="B4187" s="31" t="s">
        <v>14362</v>
      </c>
      <c r="C4187" s="31" t="s">
        <v>17107</v>
      </c>
      <c r="D4187" s="31" t="s">
        <v>3948</v>
      </c>
      <c r="E4187" s="31" t="s">
        <v>14144</v>
      </c>
      <c r="F4187" s="31"/>
      <c r="G4187" s="47">
        <v>60</v>
      </c>
      <c r="H4187" s="33">
        <v>0</v>
      </c>
      <c r="I4187" s="31" t="s">
        <v>9470</v>
      </c>
      <c r="J4187" s="31" t="s">
        <v>9471</v>
      </c>
      <c r="K4187" s="31" t="s">
        <v>5164</v>
      </c>
      <c r="L4187" s="31" t="s">
        <v>5278</v>
      </c>
      <c r="M4187" s="31" t="s">
        <v>5687</v>
      </c>
      <c r="N4187" s="31"/>
      <c r="O4187" s="31" t="s">
        <v>14125</v>
      </c>
      <c r="P4187" s="31" t="s">
        <v>14121</v>
      </c>
      <c r="Q4187" s="31" t="s">
        <v>8608</v>
      </c>
    </row>
    <row r="4188" spans="1:17" hidden="1" x14ac:dyDescent="0.2">
      <c r="A4188" s="31" t="s">
        <v>17108</v>
      </c>
      <c r="B4188" s="31" t="s">
        <v>14362</v>
      </c>
      <c r="C4188" s="31" t="s">
        <v>17109</v>
      </c>
      <c r="D4188" s="31" t="s">
        <v>3948</v>
      </c>
      <c r="E4188" s="31" t="s">
        <v>14144</v>
      </c>
      <c r="F4188" s="31"/>
      <c r="G4188" s="47">
        <v>60</v>
      </c>
      <c r="H4188" s="33">
        <v>0</v>
      </c>
      <c r="I4188" s="31" t="s">
        <v>5276</v>
      </c>
      <c r="J4188" s="31" t="s">
        <v>5277</v>
      </c>
      <c r="K4188" s="31" t="s">
        <v>5164</v>
      </c>
      <c r="L4188" s="31" t="s">
        <v>5278</v>
      </c>
      <c r="M4188" s="31" t="s">
        <v>5354</v>
      </c>
      <c r="N4188" s="31"/>
      <c r="O4188" s="31" t="s">
        <v>14125</v>
      </c>
      <c r="P4188" s="31" t="s">
        <v>14121</v>
      </c>
      <c r="Q4188" s="31" t="s">
        <v>8608</v>
      </c>
    </row>
    <row r="4189" spans="1:17" hidden="1" x14ac:dyDescent="0.2">
      <c r="A4189" s="31" t="s">
        <v>17110</v>
      </c>
      <c r="B4189" s="31" t="s">
        <v>14359</v>
      </c>
      <c r="C4189" s="31" t="s">
        <v>17111</v>
      </c>
      <c r="D4189" s="31" t="s">
        <v>3948</v>
      </c>
      <c r="E4189" s="31" t="s">
        <v>14144</v>
      </c>
      <c r="F4189" s="31"/>
      <c r="G4189" s="47">
        <v>60</v>
      </c>
      <c r="H4189" s="33">
        <v>0</v>
      </c>
      <c r="I4189" s="31" t="s">
        <v>5288</v>
      </c>
      <c r="J4189" s="31" t="s">
        <v>5289</v>
      </c>
      <c r="K4189" s="31" t="s">
        <v>5164</v>
      </c>
      <c r="L4189" s="31" t="s">
        <v>5278</v>
      </c>
      <c r="M4189" s="31" t="s">
        <v>5754</v>
      </c>
      <c r="N4189" s="31"/>
      <c r="O4189" s="31" t="s">
        <v>14125</v>
      </c>
      <c r="P4189" s="31" t="s">
        <v>14121</v>
      </c>
      <c r="Q4189" s="31" t="s">
        <v>8608</v>
      </c>
    </row>
    <row r="4190" spans="1:17" hidden="1" x14ac:dyDescent="0.2">
      <c r="A4190" s="31" t="s">
        <v>17112</v>
      </c>
      <c r="B4190" s="31" t="s">
        <v>14359</v>
      </c>
      <c r="C4190" s="31" t="s">
        <v>17113</v>
      </c>
      <c r="D4190" s="31" t="s">
        <v>3948</v>
      </c>
      <c r="E4190" s="31" t="s">
        <v>14144</v>
      </c>
      <c r="F4190" s="31"/>
      <c r="G4190" s="47">
        <v>60</v>
      </c>
      <c r="H4190" s="33">
        <v>0</v>
      </c>
      <c r="I4190" s="31" t="s">
        <v>5288</v>
      </c>
      <c r="J4190" s="31" t="s">
        <v>5289</v>
      </c>
      <c r="K4190" s="31" t="s">
        <v>5164</v>
      </c>
      <c r="L4190" s="31" t="s">
        <v>5278</v>
      </c>
      <c r="M4190" s="31" t="s">
        <v>5754</v>
      </c>
      <c r="N4190" s="31"/>
      <c r="O4190" s="31" t="s">
        <v>14125</v>
      </c>
      <c r="P4190" s="31" t="s">
        <v>14121</v>
      </c>
      <c r="Q4190" s="31" t="s">
        <v>8608</v>
      </c>
    </row>
    <row r="4191" spans="1:17" hidden="1" x14ac:dyDescent="0.2">
      <c r="A4191" s="31" t="s">
        <v>17114</v>
      </c>
      <c r="B4191" s="31" t="s">
        <v>14362</v>
      </c>
      <c r="C4191" s="31" t="s">
        <v>17115</v>
      </c>
      <c r="D4191" s="31" t="s">
        <v>3948</v>
      </c>
      <c r="E4191" s="31" t="s">
        <v>14144</v>
      </c>
      <c r="F4191" s="31"/>
      <c r="G4191" s="47">
        <v>60</v>
      </c>
      <c r="H4191" s="33">
        <v>0</v>
      </c>
      <c r="I4191" s="31" t="s">
        <v>5276</v>
      </c>
      <c r="J4191" s="31" t="s">
        <v>5277</v>
      </c>
      <c r="K4191" s="31" t="s">
        <v>5164</v>
      </c>
      <c r="L4191" s="31" t="s">
        <v>5278</v>
      </c>
      <c r="M4191" s="31" t="s">
        <v>5701</v>
      </c>
      <c r="N4191" s="31"/>
      <c r="O4191" s="31" t="s">
        <v>14125</v>
      </c>
      <c r="P4191" s="31" t="s">
        <v>14121</v>
      </c>
      <c r="Q4191" s="31" t="s">
        <v>8608</v>
      </c>
    </row>
    <row r="4192" spans="1:17" hidden="1" x14ac:dyDescent="0.2">
      <c r="A4192" s="31" t="s">
        <v>17116</v>
      </c>
      <c r="B4192" s="31" t="s">
        <v>14362</v>
      </c>
      <c r="C4192" s="31" t="s">
        <v>17117</v>
      </c>
      <c r="D4192" s="31" t="s">
        <v>3948</v>
      </c>
      <c r="E4192" s="31" t="s">
        <v>14144</v>
      </c>
      <c r="F4192" s="31"/>
      <c r="G4192" s="47">
        <v>60</v>
      </c>
      <c r="H4192" s="33">
        <v>0</v>
      </c>
      <c r="I4192" s="31" t="s">
        <v>5276</v>
      </c>
      <c r="J4192" s="31" t="s">
        <v>5277</v>
      </c>
      <c r="K4192" s="31" t="s">
        <v>5164</v>
      </c>
      <c r="L4192" s="31" t="s">
        <v>5278</v>
      </c>
      <c r="M4192" s="31" t="s">
        <v>5609</v>
      </c>
      <c r="N4192" s="31"/>
      <c r="O4192" s="31" t="s">
        <v>14125</v>
      </c>
      <c r="P4192" s="31" t="s">
        <v>14121</v>
      </c>
      <c r="Q4192" s="31" t="s">
        <v>8608</v>
      </c>
    </row>
    <row r="4193" spans="1:17" hidden="1" x14ac:dyDescent="0.2">
      <c r="A4193" s="31" t="s">
        <v>17118</v>
      </c>
      <c r="B4193" s="31" t="s">
        <v>14362</v>
      </c>
      <c r="C4193" s="31" t="s">
        <v>17119</v>
      </c>
      <c r="D4193" s="31" t="s">
        <v>3948</v>
      </c>
      <c r="E4193" s="31" t="s">
        <v>14144</v>
      </c>
      <c r="F4193" s="31"/>
      <c r="G4193" s="47">
        <v>60</v>
      </c>
      <c r="H4193" s="33">
        <v>0</v>
      </c>
      <c r="I4193" s="31" t="s">
        <v>5288</v>
      </c>
      <c r="J4193" s="31" t="s">
        <v>5289</v>
      </c>
      <c r="K4193" s="31" t="s">
        <v>5164</v>
      </c>
      <c r="L4193" s="31" t="s">
        <v>5278</v>
      </c>
      <c r="M4193" s="31" t="s">
        <v>5673</v>
      </c>
      <c r="N4193" s="31"/>
      <c r="O4193" s="31" t="s">
        <v>14125</v>
      </c>
      <c r="P4193" s="31" t="s">
        <v>14121</v>
      </c>
      <c r="Q4193" s="31" t="s">
        <v>8608</v>
      </c>
    </row>
    <row r="4194" spans="1:17" hidden="1" x14ac:dyDescent="0.2">
      <c r="A4194" s="31" t="s">
        <v>17120</v>
      </c>
      <c r="B4194" s="31" t="s">
        <v>14362</v>
      </c>
      <c r="C4194" s="31" t="s">
        <v>17121</v>
      </c>
      <c r="D4194" s="31" t="s">
        <v>3948</v>
      </c>
      <c r="E4194" s="31" t="s">
        <v>14144</v>
      </c>
      <c r="F4194" s="31"/>
      <c r="G4194" s="47">
        <v>60</v>
      </c>
      <c r="H4194" s="33">
        <v>0</v>
      </c>
      <c r="I4194" s="31" t="s">
        <v>5276</v>
      </c>
      <c r="J4194" s="31" t="s">
        <v>5277</v>
      </c>
      <c r="K4194" s="31" t="s">
        <v>5164</v>
      </c>
      <c r="L4194" s="31" t="s">
        <v>5278</v>
      </c>
      <c r="M4194" s="31" t="s">
        <v>5354</v>
      </c>
      <c r="N4194" s="31"/>
      <c r="O4194" s="31" t="s">
        <v>14125</v>
      </c>
      <c r="P4194" s="31" t="s">
        <v>14121</v>
      </c>
      <c r="Q4194" s="31" t="s">
        <v>8608</v>
      </c>
    </row>
    <row r="4195" spans="1:17" hidden="1" x14ac:dyDescent="0.2">
      <c r="A4195" s="31" t="s">
        <v>17122</v>
      </c>
      <c r="B4195" s="31" t="s">
        <v>14362</v>
      </c>
      <c r="C4195" s="31" t="s">
        <v>17123</v>
      </c>
      <c r="D4195" s="31" t="s">
        <v>3948</v>
      </c>
      <c r="E4195" s="31" t="s">
        <v>15136</v>
      </c>
      <c r="F4195" s="31"/>
      <c r="G4195" s="47">
        <v>60</v>
      </c>
      <c r="H4195" s="33">
        <v>0</v>
      </c>
      <c r="I4195" s="31" t="s">
        <v>5276</v>
      </c>
      <c r="J4195" s="31" t="s">
        <v>5277</v>
      </c>
      <c r="K4195" s="31" t="s">
        <v>5164</v>
      </c>
      <c r="L4195" s="31" t="s">
        <v>5278</v>
      </c>
      <c r="M4195" s="31" t="s">
        <v>11041</v>
      </c>
      <c r="N4195" s="31"/>
      <c r="O4195" s="31" t="s">
        <v>14125</v>
      </c>
      <c r="P4195" s="31" t="s">
        <v>14121</v>
      </c>
      <c r="Q4195" s="31" t="s">
        <v>8608</v>
      </c>
    </row>
    <row r="4196" spans="1:17" hidden="1" x14ac:dyDescent="0.2">
      <c r="A4196" s="31" t="s">
        <v>17124</v>
      </c>
      <c r="B4196" s="31" t="s">
        <v>14362</v>
      </c>
      <c r="C4196" s="31" t="s">
        <v>17125</v>
      </c>
      <c r="D4196" s="31" t="s">
        <v>3948</v>
      </c>
      <c r="E4196" s="31" t="s">
        <v>14144</v>
      </c>
      <c r="F4196" s="31"/>
      <c r="G4196" s="47">
        <v>60</v>
      </c>
      <c r="H4196" s="33">
        <v>0</v>
      </c>
      <c r="I4196" s="31" t="s">
        <v>5276</v>
      </c>
      <c r="J4196" s="31" t="s">
        <v>5277</v>
      </c>
      <c r="K4196" s="31" t="s">
        <v>5164</v>
      </c>
      <c r="L4196" s="31" t="s">
        <v>5278</v>
      </c>
      <c r="M4196" s="31" t="s">
        <v>5354</v>
      </c>
      <c r="N4196" s="31"/>
      <c r="O4196" s="31" t="s">
        <v>14125</v>
      </c>
      <c r="P4196" s="31" t="s">
        <v>14121</v>
      </c>
      <c r="Q4196" s="31" t="s">
        <v>8608</v>
      </c>
    </row>
    <row r="4197" spans="1:17" hidden="1" x14ac:dyDescent="0.2">
      <c r="A4197" s="31" t="s">
        <v>17126</v>
      </c>
      <c r="B4197" s="31" t="s">
        <v>14362</v>
      </c>
      <c r="C4197" s="31" t="s">
        <v>17127</v>
      </c>
      <c r="D4197" s="31" t="s">
        <v>3948</v>
      </c>
      <c r="E4197" s="31" t="s">
        <v>14144</v>
      </c>
      <c r="F4197" s="31"/>
      <c r="G4197" s="47">
        <v>60</v>
      </c>
      <c r="H4197" s="33">
        <v>0</v>
      </c>
      <c r="I4197" s="31" t="s">
        <v>9470</v>
      </c>
      <c r="J4197" s="31" t="s">
        <v>9471</v>
      </c>
      <c r="K4197" s="31" t="s">
        <v>5164</v>
      </c>
      <c r="L4197" s="31" t="s">
        <v>5278</v>
      </c>
      <c r="M4197" s="31" t="s">
        <v>5279</v>
      </c>
      <c r="N4197" s="31"/>
      <c r="O4197" s="31" t="s">
        <v>14125</v>
      </c>
      <c r="P4197" s="31" t="s">
        <v>14121</v>
      </c>
      <c r="Q4197" s="31" t="s">
        <v>8608</v>
      </c>
    </row>
    <row r="4198" spans="1:17" hidden="1" x14ac:dyDescent="0.2">
      <c r="A4198" s="31" t="s">
        <v>17128</v>
      </c>
      <c r="B4198" s="31" t="s">
        <v>14359</v>
      </c>
      <c r="C4198" s="31" t="s">
        <v>17129</v>
      </c>
      <c r="D4198" s="31" t="s">
        <v>3948</v>
      </c>
      <c r="E4198" s="31" t="s">
        <v>14144</v>
      </c>
      <c r="F4198" s="31"/>
      <c r="G4198" s="47">
        <v>60</v>
      </c>
      <c r="H4198" s="33">
        <v>0</v>
      </c>
      <c r="I4198" s="31" t="s">
        <v>9470</v>
      </c>
      <c r="J4198" s="31" t="s">
        <v>9471</v>
      </c>
      <c r="K4198" s="31" t="s">
        <v>5164</v>
      </c>
      <c r="L4198" s="31" t="s">
        <v>5278</v>
      </c>
      <c r="M4198" s="31" t="s">
        <v>8660</v>
      </c>
      <c r="N4198" s="31"/>
      <c r="O4198" s="31" t="s">
        <v>14125</v>
      </c>
      <c r="P4198" s="31" t="s">
        <v>14121</v>
      </c>
      <c r="Q4198" s="31" t="s">
        <v>8608</v>
      </c>
    </row>
    <row r="4199" spans="1:17" hidden="1" x14ac:dyDescent="0.2">
      <c r="A4199" s="31" t="s">
        <v>17130</v>
      </c>
      <c r="B4199" s="31" t="s">
        <v>14362</v>
      </c>
      <c r="C4199" s="31" t="s">
        <v>17131</v>
      </c>
      <c r="D4199" s="31" t="s">
        <v>3948</v>
      </c>
      <c r="E4199" s="31" t="s">
        <v>14144</v>
      </c>
      <c r="F4199" s="31"/>
      <c r="G4199" s="47">
        <v>60</v>
      </c>
      <c r="H4199" s="33">
        <v>0</v>
      </c>
      <c r="I4199" s="31" t="s">
        <v>9470</v>
      </c>
      <c r="J4199" s="31" t="s">
        <v>9471</v>
      </c>
      <c r="K4199" s="31" t="s">
        <v>5164</v>
      </c>
      <c r="L4199" s="31" t="s">
        <v>5278</v>
      </c>
      <c r="M4199" s="31" t="s">
        <v>5794</v>
      </c>
      <c r="N4199" s="31"/>
      <c r="O4199" s="31" t="s">
        <v>14125</v>
      </c>
      <c r="P4199" s="31" t="s">
        <v>14121</v>
      </c>
      <c r="Q4199" s="31" t="s">
        <v>8608</v>
      </c>
    </row>
    <row r="4200" spans="1:17" hidden="1" x14ac:dyDescent="0.2">
      <c r="A4200" s="31" t="s">
        <v>17132</v>
      </c>
      <c r="B4200" s="31" t="s">
        <v>14362</v>
      </c>
      <c r="C4200" s="31" t="s">
        <v>17133</v>
      </c>
      <c r="D4200" s="31" t="s">
        <v>3948</v>
      </c>
      <c r="E4200" s="31" t="s">
        <v>14144</v>
      </c>
      <c r="F4200" s="31"/>
      <c r="G4200" s="47">
        <v>60</v>
      </c>
      <c r="H4200" s="33">
        <v>0</v>
      </c>
      <c r="I4200" s="31" t="s">
        <v>5276</v>
      </c>
      <c r="J4200" s="31" t="s">
        <v>5277</v>
      </c>
      <c r="K4200" s="31" t="s">
        <v>5164</v>
      </c>
      <c r="L4200" s="31" t="s">
        <v>5278</v>
      </c>
      <c r="M4200" s="31" t="s">
        <v>5701</v>
      </c>
      <c r="N4200" s="31"/>
      <c r="O4200" s="31" t="s">
        <v>14125</v>
      </c>
      <c r="P4200" s="31" t="s">
        <v>14121</v>
      </c>
      <c r="Q4200" s="31" t="s">
        <v>8608</v>
      </c>
    </row>
    <row r="4201" spans="1:17" hidden="1" x14ac:dyDescent="0.2">
      <c r="A4201" s="31" t="s">
        <v>17134</v>
      </c>
      <c r="B4201" s="31" t="s">
        <v>14362</v>
      </c>
      <c r="C4201" s="31" t="s">
        <v>17135</v>
      </c>
      <c r="D4201" s="31" t="s">
        <v>3948</v>
      </c>
      <c r="E4201" s="31" t="s">
        <v>14144</v>
      </c>
      <c r="F4201" s="31"/>
      <c r="G4201" s="47">
        <v>60</v>
      </c>
      <c r="H4201" s="33">
        <v>0</v>
      </c>
      <c r="I4201" s="31" t="s">
        <v>9470</v>
      </c>
      <c r="J4201" s="31" t="s">
        <v>9471</v>
      </c>
      <c r="K4201" s="31" t="s">
        <v>5164</v>
      </c>
      <c r="L4201" s="31" t="s">
        <v>5278</v>
      </c>
      <c r="M4201" s="31" t="s">
        <v>6466</v>
      </c>
      <c r="N4201" s="31"/>
      <c r="O4201" s="31" t="s">
        <v>14125</v>
      </c>
      <c r="P4201" s="31" t="s">
        <v>14121</v>
      </c>
      <c r="Q4201" s="31" t="s">
        <v>8608</v>
      </c>
    </row>
    <row r="4202" spans="1:17" hidden="1" x14ac:dyDescent="0.2">
      <c r="A4202" s="31" t="s">
        <v>17136</v>
      </c>
      <c r="B4202" s="31" t="s">
        <v>14356</v>
      </c>
      <c r="C4202" s="31" t="s">
        <v>17137</v>
      </c>
      <c r="D4202" s="31"/>
      <c r="E4202" s="31" t="s">
        <v>14123</v>
      </c>
      <c r="F4202" s="31" t="s">
        <v>3948</v>
      </c>
      <c r="G4202" s="47">
        <v>60</v>
      </c>
      <c r="H4202" s="33">
        <v>0</v>
      </c>
      <c r="I4202" s="31" t="s">
        <v>5172</v>
      </c>
      <c r="J4202" s="31" t="s">
        <v>5173</v>
      </c>
      <c r="K4202" s="31" t="s">
        <v>5164</v>
      </c>
      <c r="L4202" s="31" t="s">
        <v>5165</v>
      </c>
      <c r="M4202" s="31" t="s">
        <v>5812</v>
      </c>
      <c r="N4202" s="31"/>
      <c r="O4202" s="31" t="s">
        <v>14125</v>
      </c>
      <c r="P4202" s="31" t="s">
        <v>14121</v>
      </c>
      <c r="Q4202" s="31" t="s">
        <v>5168</v>
      </c>
    </row>
    <row r="4203" spans="1:17" hidden="1" x14ac:dyDescent="0.2">
      <c r="A4203" s="31" t="s">
        <v>17138</v>
      </c>
      <c r="B4203" s="31" t="s">
        <v>14356</v>
      </c>
      <c r="C4203" s="31" t="s">
        <v>17139</v>
      </c>
      <c r="D4203" s="31"/>
      <c r="E4203" s="31" t="s">
        <v>14123</v>
      </c>
      <c r="F4203" s="31" t="s">
        <v>3948</v>
      </c>
      <c r="G4203" s="47">
        <v>60</v>
      </c>
      <c r="H4203" s="33">
        <v>0</v>
      </c>
      <c r="I4203" s="31" t="s">
        <v>5218</v>
      </c>
      <c r="J4203" s="31" t="s">
        <v>5219</v>
      </c>
      <c r="K4203" s="31" t="s">
        <v>5164</v>
      </c>
      <c r="L4203" s="31" t="s">
        <v>5165</v>
      </c>
      <c r="M4203" s="31" t="s">
        <v>5320</v>
      </c>
      <c r="N4203" s="31"/>
      <c r="O4203" s="31" t="s">
        <v>14125</v>
      </c>
      <c r="P4203" s="31" t="s">
        <v>14121</v>
      </c>
      <c r="Q4203" s="31" t="s">
        <v>5168</v>
      </c>
    </row>
    <row r="4204" spans="1:17" hidden="1" x14ac:dyDescent="0.2">
      <c r="A4204" s="31" t="s">
        <v>17140</v>
      </c>
      <c r="B4204" s="31" t="s">
        <v>14359</v>
      </c>
      <c r="C4204" s="31" t="s">
        <v>17141</v>
      </c>
      <c r="D4204" s="31" t="s">
        <v>3948</v>
      </c>
      <c r="E4204" s="31" t="s">
        <v>14144</v>
      </c>
      <c r="F4204" s="31"/>
      <c r="G4204" s="47">
        <v>60</v>
      </c>
      <c r="H4204" s="33">
        <v>0</v>
      </c>
      <c r="I4204" s="31" t="s">
        <v>5288</v>
      </c>
      <c r="J4204" s="31" t="s">
        <v>5289</v>
      </c>
      <c r="K4204" s="31" t="s">
        <v>5164</v>
      </c>
      <c r="L4204" s="31" t="s">
        <v>5278</v>
      </c>
      <c r="M4204" s="31" t="s">
        <v>14104</v>
      </c>
      <c r="N4204" s="31"/>
      <c r="O4204" s="31" t="s">
        <v>14125</v>
      </c>
      <c r="P4204" s="31" t="s">
        <v>14121</v>
      </c>
      <c r="Q4204" s="31" t="s">
        <v>8608</v>
      </c>
    </row>
    <row r="4205" spans="1:17" hidden="1" x14ac:dyDescent="0.2">
      <c r="A4205" s="31" t="s">
        <v>17142</v>
      </c>
      <c r="B4205" s="31" t="s">
        <v>14362</v>
      </c>
      <c r="C4205" s="31" t="s">
        <v>17143</v>
      </c>
      <c r="D4205" s="31" t="s">
        <v>3948</v>
      </c>
      <c r="E4205" s="31" t="s">
        <v>14144</v>
      </c>
      <c r="F4205" s="31"/>
      <c r="G4205" s="47">
        <v>60</v>
      </c>
      <c r="H4205" s="33">
        <v>0</v>
      </c>
      <c r="I4205" s="31" t="s">
        <v>9470</v>
      </c>
      <c r="J4205" s="31" t="s">
        <v>9471</v>
      </c>
      <c r="K4205" s="31" t="s">
        <v>5164</v>
      </c>
      <c r="L4205" s="31" t="s">
        <v>5278</v>
      </c>
      <c r="M4205" s="31" t="s">
        <v>5687</v>
      </c>
      <c r="N4205" s="31"/>
      <c r="O4205" s="31" t="s">
        <v>14125</v>
      </c>
      <c r="P4205" s="31" t="s">
        <v>14121</v>
      </c>
      <c r="Q4205" s="31" t="s">
        <v>8608</v>
      </c>
    </row>
    <row r="4206" spans="1:17" hidden="1" x14ac:dyDescent="0.2">
      <c r="A4206" s="31" t="s">
        <v>17144</v>
      </c>
      <c r="B4206" s="31" t="s">
        <v>14362</v>
      </c>
      <c r="C4206" s="31" t="s">
        <v>17145</v>
      </c>
      <c r="D4206" s="31" t="s">
        <v>3948</v>
      </c>
      <c r="E4206" s="31" t="s">
        <v>14144</v>
      </c>
      <c r="F4206" s="31"/>
      <c r="G4206" s="47">
        <v>60</v>
      </c>
      <c r="H4206" s="33">
        <v>0</v>
      </c>
      <c r="I4206" s="31" t="s">
        <v>9470</v>
      </c>
      <c r="J4206" s="31" t="s">
        <v>9471</v>
      </c>
      <c r="K4206" s="31" t="s">
        <v>5164</v>
      </c>
      <c r="L4206" s="31" t="s">
        <v>5278</v>
      </c>
      <c r="M4206" s="31" t="s">
        <v>13700</v>
      </c>
      <c r="N4206" s="31"/>
      <c r="O4206" s="31" t="s">
        <v>14125</v>
      </c>
      <c r="P4206" s="31" t="s">
        <v>14121</v>
      </c>
      <c r="Q4206" s="31" t="s">
        <v>8608</v>
      </c>
    </row>
    <row r="4207" spans="1:17" hidden="1" x14ac:dyDescent="0.2">
      <c r="A4207" s="31" t="s">
        <v>17146</v>
      </c>
      <c r="B4207" s="31" t="s">
        <v>14362</v>
      </c>
      <c r="C4207" s="31" t="s">
        <v>17147</v>
      </c>
      <c r="D4207" s="31" t="s">
        <v>3948</v>
      </c>
      <c r="E4207" s="31" t="s">
        <v>14144</v>
      </c>
      <c r="F4207" s="31"/>
      <c r="G4207" s="47">
        <v>60</v>
      </c>
      <c r="H4207" s="33">
        <v>0</v>
      </c>
      <c r="I4207" s="31" t="s">
        <v>9470</v>
      </c>
      <c r="J4207" s="31" t="s">
        <v>9471</v>
      </c>
      <c r="K4207" s="31" t="s">
        <v>5164</v>
      </c>
      <c r="L4207" s="31" t="s">
        <v>5278</v>
      </c>
      <c r="M4207" s="31" t="s">
        <v>13700</v>
      </c>
      <c r="N4207" s="31"/>
      <c r="O4207" s="31" t="s">
        <v>14125</v>
      </c>
      <c r="P4207" s="31" t="s">
        <v>14121</v>
      </c>
      <c r="Q4207" s="31" t="s">
        <v>8608</v>
      </c>
    </row>
    <row r="4208" spans="1:17" hidden="1" x14ac:dyDescent="0.2">
      <c r="A4208" s="31" t="s">
        <v>17148</v>
      </c>
      <c r="B4208" s="31" t="s">
        <v>14356</v>
      </c>
      <c r="C4208" s="31" t="s">
        <v>17149</v>
      </c>
      <c r="D4208" s="31"/>
      <c r="E4208" s="31" t="s">
        <v>14123</v>
      </c>
      <c r="F4208" s="31" t="s">
        <v>3948</v>
      </c>
      <c r="G4208" s="47">
        <v>60</v>
      </c>
      <c r="H4208" s="33">
        <v>0</v>
      </c>
      <c r="I4208" s="31" t="s">
        <v>5172</v>
      </c>
      <c r="J4208" s="31" t="s">
        <v>5173</v>
      </c>
      <c r="K4208" s="31" t="s">
        <v>5164</v>
      </c>
      <c r="L4208" s="31" t="s">
        <v>5165</v>
      </c>
      <c r="M4208" s="31" t="s">
        <v>5224</v>
      </c>
      <c r="N4208" s="31"/>
      <c r="O4208" s="31" t="s">
        <v>14125</v>
      </c>
      <c r="P4208" s="31" t="s">
        <v>14121</v>
      </c>
      <c r="Q4208" s="31" t="s">
        <v>5168</v>
      </c>
    </row>
    <row r="4209" spans="1:17" hidden="1" x14ac:dyDescent="0.2">
      <c r="A4209" s="31" t="s">
        <v>17150</v>
      </c>
      <c r="B4209" s="31" t="s">
        <v>14362</v>
      </c>
      <c r="C4209" s="31" t="s">
        <v>17151</v>
      </c>
      <c r="D4209" s="31" t="s">
        <v>3948</v>
      </c>
      <c r="E4209" s="31" t="s">
        <v>14144</v>
      </c>
      <c r="F4209" s="31"/>
      <c r="G4209" s="47">
        <v>60</v>
      </c>
      <c r="H4209" s="33">
        <v>0</v>
      </c>
      <c r="I4209" s="31" t="s">
        <v>5288</v>
      </c>
      <c r="J4209" s="31" t="s">
        <v>5289</v>
      </c>
      <c r="K4209" s="31" t="s">
        <v>5164</v>
      </c>
      <c r="L4209" s="31" t="s">
        <v>5278</v>
      </c>
      <c r="M4209" s="31" t="s">
        <v>5663</v>
      </c>
      <c r="N4209" s="31"/>
      <c r="O4209" s="31" t="s">
        <v>14125</v>
      </c>
      <c r="P4209" s="31" t="s">
        <v>14121</v>
      </c>
      <c r="Q4209" s="31" t="s">
        <v>8608</v>
      </c>
    </row>
    <row r="4210" spans="1:17" hidden="1" x14ac:dyDescent="0.2">
      <c r="A4210" s="31" t="s">
        <v>17152</v>
      </c>
      <c r="B4210" s="31" t="s">
        <v>14362</v>
      </c>
      <c r="C4210" s="31" t="s">
        <v>17153</v>
      </c>
      <c r="D4210" s="31" t="s">
        <v>3948</v>
      </c>
      <c r="E4210" s="31" t="s">
        <v>14144</v>
      </c>
      <c r="F4210" s="31"/>
      <c r="G4210" s="47">
        <v>60</v>
      </c>
      <c r="H4210" s="33">
        <v>0</v>
      </c>
      <c r="I4210" s="31" t="s">
        <v>9470</v>
      </c>
      <c r="J4210" s="31" t="s">
        <v>9471</v>
      </c>
      <c r="K4210" s="31" t="s">
        <v>5164</v>
      </c>
      <c r="L4210" s="31" t="s">
        <v>5278</v>
      </c>
      <c r="M4210" s="31" t="s">
        <v>5794</v>
      </c>
      <c r="N4210" s="31"/>
      <c r="O4210" s="31" t="s">
        <v>14125</v>
      </c>
      <c r="P4210" s="31" t="s">
        <v>14121</v>
      </c>
      <c r="Q4210" s="31" t="s">
        <v>8608</v>
      </c>
    </row>
    <row r="4211" spans="1:17" hidden="1" x14ac:dyDescent="0.2">
      <c r="A4211" s="31" t="s">
        <v>17154</v>
      </c>
      <c r="B4211" s="31" t="s">
        <v>14359</v>
      </c>
      <c r="C4211" s="31" t="s">
        <v>17155</v>
      </c>
      <c r="D4211" s="31" t="s">
        <v>3948</v>
      </c>
      <c r="E4211" s="31" t="s">
        <v>14144</v>
      </c>
      <c r="F4211" s="31"/>
      <c r="G4211" s="47">
        <v>60</v>
      </c>
      <c r="H4211" s="33">
        <v>0</v>
      </c>
      <c r="I4211" s="31" t="s">
        <v>5288</v>
      </c>
      <c r="J4211" s="31" t="s">
        <v>5289</v>
      </c>
      <c r="K4211" s="31" t="s">
        <v>5164</v>
      </c>
      <c r="L4211" s="31" t="s">
        <v>5278</v>
      </c>
      <c r="M4211" s="31" t="s">
        <v>14104</v>
      </c>
      <c r="N4211" s="31"/>
      <c r="O4211" s="31" t="s">
        <v>14125</v>
      </c>
      <c r="P4211" s="31" t="s">
        <v>14121</v>
      </c>
      <c r="Q4211" s="31" t="s">
        <v>8608</v>
      </c>
    </row>
    <row r="4212" spans="1:17" hidden="1" x14ac:dyDescent="0.2">
      <c r="A4212" s="31" t="s">
        <v>17156</v>
      </c>
      <c r="B4212" s="31" t="s">
        <v>14356</v>
      </c>
      <c r="C4212" s="31" t="s">
        <v>17157</v>
      </c>
      <c r="D4212" s="31"/>
      <c r="E4212" s="31" t="s">
        <v>14123</v>
      </c>
      <c r="F4212" s="31" t="s">
        <v>3948</v>
      </c>
      <c r="G4212" s="47">
        <v>60</v>
      </c>
      <c r="H4212" s="33">
        <v>0</v>
      </c>
      <c r="I4212" s="31" t="s">
        <v>5179</v>
      </c>
      <c r="J4212" s="31" t="s">
        <v>5180</v>
      </c>
      <c r="K4212" s="31" t="s">
        <v>5164</v>
      </c>
      <c r="L4212" s="31" t="s">
        <v>5165</v>
      </c>
      <c r="M4212" s="31" t="s">
        <v>5192</v>
      </c>
      <c r="N4212" s="31"/>
      <c r="O4212" s="31" t="s">
        <v>14125</v>
      </c>
      <c r="P4212" s="31" t="s">
        <v>14121</v>
      </c>
      <c r="Q4212" s="31" t="s">
        <v>5168</v>
      </c>
    </row>
    <row r="4213" spans="1:17" hidden="1" x14ac:dyDescent="0.2">
      <c r="A4213" s="31" t="s">
        <v>17158</v>
      </c>
      <c r="B4213" s="31" t="s">
        <v>14362</v>
      </c>
      <c r="C4213" s="31" t="s">
        <v>17159</v>
      </c>
      <c r="D4213" s="31" t="s">
        <v>3948</v>
      </c>
      <c r="E4213" s="31" t="s">
        <v>14144</v>
      </c>
      <c r="F4213" s="31"/>
      <c r="G4213" s="47">
        <v>60</v>
      </c>
      <c r="H4213" s="33">
        <v>0</v>
      </c>
      <c r="I4213" s="31" t="s">
        <v>5288</v>
      </c>
      <c r="J4213" s="31" t="s">
        <v>5289</v>
      </c>
      <c r="K4213" s="31" t="s">
        <v>5164</v>
      </c>
      <c r="L4213" s="31" t="s">
        <v>5278</v>
      </c>
      <c r="M4213" s="31" t="s">
        <v>5663</v>
      </c>
      <c r="N4213" s="31"/>
      <c r="O4213" s="31" t="s">
        <v>14125</v>
      </c>
      <c r="P4213" s="31" t="s">
        <v>14121</v>
      </c>
      <c r="Q4213" s="31" t="s">
        <v>8608</v>
      </c>
    </row>
    <row r="4214" spans="1:17" hidden="1" x14ac:dyDescent="0.2">
      <c r="A4214" s="31" t="s">
        <v>17160</v>
      </c>
      <c r="B4214" s="31" t="s">
        <v>14362</v>
      </c>
      <c r="C4214" s="31" t="s">
        <v>17161</v>
      </c>
      <c r="D4214" s="31" t="s">
        <v>3948</v>
      </c>
      <c r="E4214" s="31" t="s">
        <v>14144</v>
      </c>
      <c r="F4214" s="31"/>
      <c r="G4214" s="47">
        <v>60</v>
      </c>
      <c r="H4214" s="33">
        <v>0</v>
      </c>
      <c r="I4214" s="31" t="s">
        <v>5276</v>
      </c>
      <c r="J4214" s="31" t="s">
        <v>5277</v>
      </c>
      <c r="K4214" s="31" t="s">
        <v>5164</v>
      </c>
      <c r="L4214" s="31" t="s">
        <v>5278</v>
      </c>
      <c r="M4214" s="31" t="s">
        <v>5354</v>
      </c>
      <c r="N4214" s="31"/>
      <c r="O4214" s="31" t="s">
        <v>14125</v>
      </c>
      <c r="P4214" s="31" t="s">
        <v>14121</v>
      </c>
      <c r="Q4214" s="31" t="s">
        <v>8608</v>
      </c>
    </row>
    <row r="4215" spans="1:17" hidden="1" x14ac:dyDescent="0.2">
      <c r="A4215" s="31" t="s">
        <v>17162</v>
      </c>
      <c r="B4215" s="31" t="s">
        <v>14347</v>
      </c>
      <c r="C4215" s="31" t="s">
        <v>17163</v>
      </c>
      <c r="D4215" s="31"/>
      <c r="E4215" s="31" t="s">
        <v>14123</v>
      </c>
      <c r="F4215" s="31" t="s">
        <v>3948</v>
      </c>
      <c r="G4215" s="47">
        <v>60</v>
      </c>
      <c r="H4215" s="33">
        <v>0</v>
      </c>
      <c r="I4215" s="31" t="s">
        <v>5252</v>
      </c>
      <c r="J4215" s="31" t="s">
        <v>5253</v>
      </c>
      <c r="K4215" s="31" t="s">
        <v>5164</v>
      </c>
      <c r="L4215" s="31" t="s">
        <v>5165</v>
      </c>
      <c r="M4215" s="31" t="s">
        <v>6963</v>
      </c>
      <c r="N4215" s="31"/>
      <c r="O4215" s="31" t="s">
        <v>14125</v>
      </c>
      <c r="P4215" s="31" t="s">
        <v>14121</v>
      </c>
      <c r="Q4215" s="31" t="s">
        <v>5168</v>
      </c>
    </row>
    <row r="4216" spans="1:17" hidden="1" x14ac:dyDescent="0.2">
      <c r="A4216" s="31" t="s">
        <v>17164</v>
      </c>
      <c r="B4216" s="31" t="s">
        <v>14362</v>
      </c>
      <c r="C4216" s="31" t="s">
        <v>17165</v>
      </c>
      <c r="D4216" s="31" t="s">
        <v>3948</v>
      </c>
      <c r="E4216" s="31" t="s">
        <v>15136</v>
      </c>
      <c r="F4216" s="31"/>
      <c r="G4216" s="47">
        <v>60</v>
      </c>
      <c r="H4216" s="33">
        <v>0</v>
      </c>
      <c r="I4216" s="31" t="s">
        <v>5276</v>
      </c>
      <c r="J4216" s="31" t="s">
        <v>5277</v>
      </c>
      <c r="K4216" s="31" t="s">
        <v>5164</v>
      </c>
      <c r="L4216" s="31" t="s">
        <v>5278</v>
      </c>
      <c r="M4216" s="31" t="s">
        <v>11041</v>
      </c>
      <c r="N4216" s="31"/>
      <c r="O4216" s="31" t="s">
        <v>14125</v>
      </c>
      <c r="P4216" s="31" t="s">
        <v>14121</v>
      </c>
      <c r="Q4216" s="31" t="s">
        <v>8608</v>
      </c>
    </row>
    <row r="4217" spans="1:17" hidden="1" x14ac:dyDescent="0.2">
      <c r="A4217" s="31" t="s">
        <v>17166</v>
      </c>
      <c r="B4217" s="31" t="s">
        <v>14359</v>
      </c>
      <c r="C4217" s="31" t="s">
        <v>17167</v>
      </c>
      <c r="D4217" s="31" t="s">
        <v>3948</v>
      </c>
      <c r="E4217" s="31" t="s">
        <v>14144</v>
      </c>
      <c r="F4217" s="31"/>
      <c r="G4217" s="47">
        <v>60</v>
      </c>
      <c r="H4217" s="33">
        <v>0</v>
      </c>
      <c r="I4217" s="31" t="s">
        <v>5288</v>
      </c>
      <c r="J4217" s="31" t="s">
        <v>5289</v>
      </c>
      <c r="K4217" s="31" t="s">
        <v>5164</v>
      </c>
      <c r="L4217" s="31" t="s">
        <v>5278</v>
      </c>
      <c r="M4217" s="31" t="s">
        <v>14104</v>
      </c>
      <c r="N4217" s="31"/>
      <c r="O4217" s="31" t="s">
        <v>14125</v>
      </c>
      <c r="P4217" s="31" t="s">
        <v>14121</v>
      </c>
      <c r="Q4217" s="31" t="s">
        <v>8608</v>
      </c>
    </row>
    <row r="4218" spans="1:17" hidden="1" x14ac:dyDescent="0.2">
      <c r="A4218" s="31" t="s">
        <v>17168</v>
      </c>
      <c r="B4218" s="31" t="s">
        <v>14362</v>
      </c>
      <c r="C4218" s="31" t="s">
        <v>17169</v>
      </c>
      <c r="D4218" s="31" t="s">
        <v>3948</v>
      </c>
      <c r="E4218" s="31" t="s">
        <v>14144</v>
      </c>
      <c r="F4218" s="31"/>
      <c r="G4218" s="47">
        <v>60</v>
      </c>
      <c r="H4218" s="33">
        <v>0</v>
      </c>
      <c r="I4218" s="31" t="s">
        <v>9470</v>
      </c>
      <c r="J4218" s="31" t="s">
        <v>9471</v>
      </c>
      <c r="K4218" s="31" t="s">
        <v>5164</v>
      </c>
      <c r="L4218" s="31" t="s">
        <v>5278</v>
      </c>
      <c r="M4218" s="31" t="s">
        <v>15503</v>
      </c>
      <c r="N4218" s="31"/>
      <c r="O4218" s="31" t="s">
        <v>14125</v>
      </c>
      <c r="P4218" s="31" t="s">
        <v>14121</v>
      </c>
      <c r="Q4218" s="31" t="s">
        <v>8608</v>
      </c>
    </row>
    <row r="4219" spans="1:17" hidden="1" x14ac:dyDescent="0.2">
      <c r="A4219" s="31" t="s">
        <v>17170</v>
      </c>
      <c r="B4219" s="31" t="s">
        <v>14362</v>
      </c>
      <c r="C4219" s="31" t="s">
        <v>17171</v>
      </c>
      <c r="D4219" s="31" t="s">
        <v>3948</v>
      </c>
      <c r="E4219" s="31" t="s">
        <v>14144</v>
      </c>
      <c r="F4219" s="31"/>
      <c r="G4219" s="47">
        <v>60</v>
      </c>
      <c r="H4219" s="33">
        <v>0</v>
      </c>
      <c r="I4219" s="31" t="s">
        <v>5288</v>
      </c>
      <c r="J4219" s="31" t="s">
        <v>5289</v>
      </c>
      <c r="K4219" s="31" t="s">
        <v>5164</v>
      </c>
      <c r="L4219" s="31" t="s">
        <v>5278</v>
      </c>
      <c r="M4219" s="31" t="s">
        <v>5663</v>
      </c>
      <c r="N4219" s="31"/>
      <c r="O4219" s="31" t="s">
        <v>14125</v>
      </c>
      <c r="P4219" s="31" t="s">
        <v>14121</v>
      </c>
      <c r="Q4219" s="31" t="s">
        <v>8608</v>
      </c>
    </row>
    <row r="4220" spans="1:17" hidden="1" x14ac:dyDescent="0.2">
      <c r="A4220" s="31" t="s">
        <v>17172</v>
      </c>
      <c r="B4220" s="31" t="s">
        <v>14362</v>
      </c>
      <c r="C4220" s="31" t="s">
        <v>17173</v>
      </c>
      <c r="D4220" s="31" t="s">
        <v>3948</v>
      </c>
      <c r="E4220" s="31" t="s">
        <v>14144</v>
      </c>
      <c r="F4220" s="31"/>
      <c r="G4220" s="47">
        <v>60</v>
      </c>
      <c r="H4220" s="33">
        <v>0</v>
      </c>
      <c r="I4220" s="31" t="s">
        <v>9470</v>
      </c>
      <c r="J4220" s="31" t="s">
        <v>9471</v>
      </c>
      <c r="K4220" s="31" t="s">
        <v>5164</v>
      </c>
      <c r="L4220" s="31" t="s">
        <v>5278</v>
      </c>
      <c r="M4220" s="31" t="s">
        <v>5794</v>
      </c>
      <c r="N4220" s="31"/>
      <c r="O4220" s="31" t="s">
        <v>14125</v>
      </c>
      <c r="P4220" s="31" t="s">
        <v>14121</v>
      </c>
      <c r="Q4220" s="31" t="s">
        <v>8608</v>
      </c>
    </row>
    <row r="4221" spans="1:17" hidden="1" x14ac:dyDescent="0.2">
      <c r="A4221" s="31" t="s">
        <v>17174</v>
      </c>
      <c r="B4221" s="31" t="s">
        <v>14359</v>
      </c>
      <c r="C4221" s="31" t="s">
        <v>17175</v>
      </c>
      <c r="D4221" s="31" t="s">
        <v>3948</v>
      </c>
      <c r="E4221" s="31" t="s">
        <v>14144</v>
      </c>
      <c r="F4221" s="31"/>
      <c r="G4221" s="47">
        <v>60</v>
      </c>
      <c r="H4221" s="33">
        <v>0</v>
      </c>
      <c r="I4221" s="31" t="s">
        <v>5288</v>
      </c>
      <c r="J4221" s="31" t="s">
        <v>5289</v>
      </c>
      <c r="K4221" s="31" t="s">
        <v>5164</v>
      </c>
      <c r="L4221" s="31" t="s">
        <v>5278</v>
      </c>
      <c r="M4221" s="31" t="s">
        <v>14104</v>
      </c>
      <c r="N4221" s="31"/>
      <c r="O4221" s="31" t="s">
        <v>14125</v>
      </c>
      <c r="P4221" s="31" t="s">
        <v>14121</v>
      </c>
      <c r="Q4221" s="31" t="s">
        <v>8608</v>
      </c>
    </row>
    <row r="4222" spans="1:17" hidden="1" x14ac:dyDescent="0.2">
      <c r="A4222" s="31" t="s">
        <v>17176</v>
      </c>
      <c r="B4222" s="31" t="s">
        <v>14356</v>
      </c>
      <c r="C4222" s="31" t="s">
        <v>17177</v>
      </c>
      <c r="D4222" s="31"/>
      <c r="E4222" s="31" t="s">
        <v>14123</v>
      </c>
      <c r="F4222" s="31" t="s">
        <v>3948</v>
      </c>
      <c r="G4222" s="47">
        <v>60</v>
      </c>
      <c r="H4222" s="33">
        <v>0</v>
      </c>
      <c r="I4222" s="31" t="s">
        <v>5172</v>
      </c>
      <c r="J4222" s="31" t="s">
        <v>5173</v>
      </c>
      <c r="K4222" s="31" t="s">
        <v>5164</v>
      </c>
      <c r="L4222" s="31" t="s">
        <v>5165</v>
      </c>
      <c r="M4222" s="31" t="s">
        <v>5174</v>
      </c>
      <c r="N4222" s="31" t="s">
        <v>5201</v>
      </c>
      <c r="O4222" s="31" t="s">
        <v>14125</v>
      </c>
      <c r="P4222" s="31" t="s">
        <v>14121</v>
      </c>
      <c r="Q4222" s="31" t="s">
        <v>5168</v>
      </c>
    </row>
    <row r="4223" spans="1:17" hidden="1" x14ac:dyDescent="0.2">
      <c r="A4223" s="31" t="s">
        <v>17178</v>
      </c>
      <c r="B4223" s="31" t="s">
        <v>14362</v>
      </c>
      <c r="C4223" s="31" t="s">
        <v>17179</v>
      </c>
      <c r="D4223" s="31" t="s">
        <v>3948</v>
      </c>
      <c r="E4223" s="31" t="s">
        <v>14144</v>
      </c>
      <c r="F4223" s="31"/>
      <c r="G4223" s="47">
        <v>60</v>
      </c>
      <c r="H4223" s="33">
        <v>0</v>
      </c>
      <c r="I4223" s="31" t="s">
        <v>5276</v>
      </c>
      <c r="J4223" s="31" t="s">
        <v>5277</v>
      </c>
      <c r="K4223" s="31" t="s">
        <v>5164</v>
      </c>
      <c r="L4223" s="31" t="s">
        <v>5278</v>
      </c>
      <c r="M4223" s="31" t="s">
        <v>5701</v>
      </c>
      <c r="N4223" s="31"/>
      <c r="O4223" s="31" t="s">
        <v>14125</v>
      </c>
      <c r="P4223" s="31" t="s">
        <v>14121</v>
      </c>
      <c r="Q4223" s="31" t="s">
        <v>8608</v>
      </c>
    </row>
    <row r="4224" spans="1:17" hidden="1" x14ac:dyDescent="0.2">
      <c r="A4224" s="31" t="s">
        <v>17180</v>
      </c>
      <c r="B4224" s="31" t="s">
        <v>14362</v>
      </c>
      <c r="C4224" s="31" t="s">
        <v>17181</v>
      </c>
      <c r="D4224" s="31" t="s">
        <v>3948</v>
      </c>
      <c r="E4224" s="31" t="s">
        <v>14144</v>
      </c>
      <c r="F4224" s="31"/>
      <c r="G4224" s="47">
        <v>60</v>
      </c>
      <c r="H4224" s="33">
        <v>0</v>
      </c>
      <c r="I4224" s="31" t="s">
        <v>9470</v>
      </c>
      <c r="J4224" s="31" t="s">
        <v>9471</v>
      </c>
      <c r="K4224" s="31" t="s">
        <v>5164</v>
      </c>
      <c r="L4224" s="31" t="s">
        <v>5278</v>
      </c>
      <c r="M4224" s="31" t="s">
        <v>5794</v>
      </c>
      <c r="N4224" s="31"/>
      <c r="O4224" s="31" t="s">
        <v>14125</v>
      </c>
      <c r="P4224" s="31" t="s">
        <v>14121</v>
      </c>
      <c r="Q4224" s="31" t="s">
        <v>8608</v>
      </c>
    </row>
    <row r="4225" spans="1:17" hidden="1" x14ac:dyDescent="0.2">
      <c r="A4225" s="31" t="s">
        <v>17182</v>
      </c>
      <c r="B4225" s="31" t="s">
        <v>14362</v>
      </c>
      <c r="C4225" s="31" t="s">
        <v>17183</v>
      </c>
      <c r="D4225" s="31" t="s">
        <v>3948</v>
      </c>
      <c r="E4225" s="31" t="s">
        <v>14144</v>
      </c>
      <c r="F4225" s="31"/>
      <c r="G4225" s="47">
        <v>60</v>
      </c>
      <c r="H4225" s="33">
        <v>0</v>
      </c>
      <c r="I4225" s="31" t="s">
        <v>9470</v>
      </c>
      <c r="J4225" s="31" t="s">
        <v>9471</v>
      </c>
      <c r="K4225" s="31" t="s">
        <v>5164</v>
      </c>
      <c r="L4225" s="31" t="s">
        <v>5278</v>
      </c>
      <c r="M4225" s="31" t="s">
        <v>15503</v>
      </c>
      <c r="N4225" s="31"/>
      <c r="O4225" s="31" t="s">
        <v>14125</v>
      </c>
      <c r="P4225" s="31" t="s">
        <v>14121</v>
      </c>
      <c r="Q4225" s="31" t="s">
        <v>8608</v>
      </c>
    </row>
    <row r="4226" spans="1:17" hidden="1" x14ac:dyDescent="0.2">
      <c r="A4226" s="31" t="s">
        <v>17184</v>
      </c>
      <c r="B4226" s="31" t="s">
        <v>14362</v>
      </c>
      <c r="C4226" s="31" t="s">
        <v>17185</v>
      </c>
      <c r="D4226" s="31" t="s">
        <v>3948</v>
      </c>
      <c r="E4226" s="31" t="s">
        <v>14144</v>
      </c>
      <c r="F4226" s="31"/>
      <c r="G4226" s="47">
        <v>60</v>
      </c>
      <c r="H4226" s="33">
        <v>0</v>
      </c>
      <c r="I4226" s="31" t="s">
        <v>9470</v>
      </c>
      <c r="J4226" s="31" t="s">
        <v>9471</v>
      </c>
      <c r="K4226" s="31" t="s">
        <v>5164</v>
      </c>
      <c r="L4226" s="31" t="s">
        <v>5278</v>
      </c>
      <c r="M4226" s="31" t="s">
        <v>15503</v>
      </c>
      <c r="N4226" s="31"/>
      <c r="O4226" s="31" t="s">
        <v>14125</v>
      </c>
      <c r="P4226" s="31" t="s">
        <v>14121</v>
      </c>
      <c r="Q4226" s="31" t="s">
        <v>8608</v>
      </c>
    </row>
    <row r="4227" spans="1:17" hidden="1" x14ac:dyDescent="0.2">
      <c r="A4227" s="31" t="s">
        <v>17186</v>
      </c>
      <c r="B4227" s="31" t="s">
        <v>14356</v>
      </c>
      <c r="C4227" s="31" t="s">
        <v>17187</v>
      </c>
      <c r="D4227" s="31"/>
      <c r="E4227" s="31" t="s">
        <v>14123</v>
      </c>
      <c r="F4227" s="31" t="s">
        <v>3948</v>
      </c>
      <c r="G4227" s="47">
        <v>60</v>
      </c>
      <c r="H4227" s="33">
        <v>0</v>
      </c>
      <c r="I4227" s="31" t="s">
        <v>5179</v>
      </c>
      <c r="J4227" s="31" t="s">
        <v>5180</v>
      </c>
      <c r="K4227" s="31" t="s">
        <v>5164</v>
      </c>
      <c r="L4227" s="31" t="s">
        <v>5165</v>
      </c>
      <c r="M4227" s="31" t="s">
        <v>5379</v>
      </c>
      <c r="N4227" s="31" t="s">
        <v>9095</v>
      </c>
      <c r="O4227" s="31" t="s">
        <v>14125</v>
      </c>
      <c r="P4227" s="31" t="s">
        <v>14121</v>
      </c>
      <c r="Q4227" s="31" t="s">
        <v>5168</v>
      </c>
    </row>
    <row r="4228" spans="1:17" hidden="1" x14ac:dyDescent="0.2">
      <c r="A4228" s="31" t="s">
        <v>17188</v>
      </c>
      <c r="B4228" s="31" t="s">
        <v>14362</v>
      </c>
      <c r="C4228" s="31" t="s">
        <v>17189</v>
      </c>
      <c r="D4228" s="31" t="s">
        <v>3948</v>
      </c>
      <c r="E4228" s="31" t="s">
        <v>14144</v>
      </c>
      <c r="F4228" s="31"/>
      <c r="G4228" s="47">
        <v>60</v>
      </c>
      <c r="H4228" s="33">
        <v>0</v>
      </c>
      <c r="I4228" s="31" t="s">
        <v>9470</v>
      </c>
      <c r="J4228" s="31" t="s">
        <v>9471</v>
      </c>
      <c r="K4228" s="31" t="s">
        <v>5164</v>
      </c>
      <c r="L4228" s="31" t="s">
        <v>5278</v>
      </c>
      <c r="M4228" s="31" t="s">
        <v>15503</v>
      </c>
      <c r="N4228" s="31"/>
      <c r="O4228" s="31" t="s">
        <v>14125</v>
      </c>
      <c r="P4228" s="31" t="s">
        <v>14121</v>
      </c>
      <c r="Q4228" s="31" t="s">
        <v>8608</v>
      </c>
    </row>
    <row r="4229" spans="1:17" hidden="1" x14ac:dyDescent="0.2">
      <c r="A4229" s="31" t="s">
        <v>17190</v>
      </c>
      <c r="B4229" s="31" t="s">
        <v>14916</v>
      </c>
      <c r="C4229" s="31" t="s">
        <v>17191</v>
      </c>
      <c r="D4229" s="31"/>
      <c r="E4229" s="31" t="s">
        <v>14123</v>
      </c>
      <c r="F4229" s="31" t="s">
        <v>3948</v>
      </c>
      <c r="G4229" s="47">
        <v>60</v>
      </c>
      <c r="H4229" s="33">
        <v>0</v>
      </c>
      <c r="I4229" s="31" t="s">
        <v>5172</v>
      </c>
      <c r="J4229" s="31" t="s">
        <v>5173</v>
      </c>
      <c r="K4229" s="31" t="s">
        <v>5164</v>
      </c>
      <c r="L4229" s="31" t="s">
        <v>5165</v>
      </c>
      <c r="M4229" s="31" t="s">
        <v>6835</v>
      </c>
      <c r="N4229" s="31"/>
      <c r="O4229" s="31" t="s">
        <v>14125</v>
      </c>
      <c r="P4229" s="31" t="s">
        <v>14121</v>
      </c>
      <c r="Q4229" s="31" t="s">
        <v>5168</v>
      </c>
    </row>
    <row r="4230" spans="1:17" hidden="1" x14ac:dyDescent="0.2">
      <c r="A4230" s="31" t="s">
        <v>17192</v>
      </c>
      <c r="B4230" s="31" t="s">
        <v>14362</v>
      </c>
      <c r="C4230" s="31" t="s">
        <v>17193</v>
      </c>
      <c r="D4230" s="31" t="s">
        <v>3948</v>
      </c>
      <c r="E4230" s="31" t="s">
        <v>14144</v>
      </c>
      <c r="F4230" s="31"/>
      <c r="G4230" s="47">
        <v>60</v>
      </c>
      <c r="H4230" s="33">
        <v>0</v>
      </c>
      <c r="I4230" s="31" t="s">
        <v>9470</v>
      </c>
      <c r="J4230" s="31" t="s">
        <v>9471</v>
      </c>
      <c r="K4230" s="31" t="s">
        <v>5164</v>
      </c>
      <c r="L4230" s="31" t="s">
        <v>5278</v>
      </c>
      <c r="M4230" s="31" t="s">
        <v>15503</v>
      </c>
      <c r="N4230" s="31"/>
      <c r="O4230" s="31" t="s">
        <v>14125</v>
      </c>
      <c r="P4230" s="31" t="s">
        <v>14121</v>
      </c>
      <c r="Q4230" s="31" t="s">
        <v>8608</v>
      </c>
    </row>
    <row r="4231" spans="1:17" hidden="1" x14ac:dyDescent="0.2">
      <c r="A4231" s="31" t="s">
        <v>17194</v>
      </c>
      <c r="B4231" s="31" t="s">
        <v>14359</v>
      </c>
      <c r="C4231" s="31" t="s">
        <v>17195</v>
      </c>
      <c r="D4231" s="31" t="s">
        <v>3948</v>
      </c>
      <c r="E4231" s="31" t="s">
        <v>14144</v>
      </c>
      <c r="F4231" s="31"/>
      <c r="G4231" s="47">
        <v>60</v>
      </c>
      <c r="H4231" s="33">
        <v>0</v>
      </c>
      <c r="I4231" s="31" t="s">
        <v>5288</v>
      </c>
      <c r="J4231" s="31" t="s">
        <v>5289</v>
      </c>
      <c r="K4231" s="31" t="s">
        <v>5164</v>
      </c>
      <c r="L4231" s="31" t="s">
        <v>5278</v>
      </c>
      <c r="M4231" s="31" t="s">
        <v>14104</v>
      </c>
      <c r="N4231" s="31"/>
      <c r="O4231" s="31" t="s">
        <v>14125</v>
      </c>
      <c r="P4231" s="31" t="s">
        <v>14121</v>
      </c>
      <c r="Q4231" s="31" t="s">
        <v>8608</v>
      </c>
    </row>
    <row r="4232" spans="1:17" hidden="1" x14ac:dyDescent="0.2">
      <c r="A4232" s="31" t="s">
        <v>17196</v>
      </c>
      <c r="B4232" s="31" t="s">
        <v>14359</v>
      </c>
      <c r="C4232" s="31" t="s">
        <v>17197</v>
      </c>
      <c r="D4232" s="31" t="s">
        <v>3948</v>
      </c>
      <c r="E4232" s="31" t="s">
        <v>14144</v>
      </c>
      <c r="F4232" s="31"/>
      <c r="G4232" s="47">
        <v>60</v>
      </c>
      <c r="H4232" s="33">
        <v>0</v>
      </c>
      <c r="I4232" s="31" t="s">
        <v>5288</v>
      </c>
      <c r="J4232" s="31" t="s">
        <v>5289</v>
      </c>
      <c r="K4232" s="31" t="s">
        <v>5164</v>
      </c>
      <c r="L4232" s="31" t="s">
        <v>5278</v>
      </c>
      <c r="M4232" s="31" t="s">
        <v>5754</v>
      </c>
      <c r="N4232" s="31"/>
      <c r="O4232" s="31" t="s">
        <v>14125</v>
      </c>
      <c r="P4232" s="31" t="s">
        <v>14121</v>
      </c>
      <c r="Q4232" s="31" t="s">
        <v>8608</v>
      </c>
    </row>
    <row r="4233" spans="1:17" hidden="1" x14ac:dyDescent="0.2">
      <c r="A4233" s="31" t="s">
        <v>17198</v>
      </c>
      <c r="B4233" s="31" t="s">
        <v>14356</v>
      </c>
      <c r="C4233" s="31" t="s">
        <v>17199</v>
      </c>
      <c r="D4233" s="31"/>
      <c r="E4233" s="31" t="s">
        <v>14123</v>
      </c>
      <c r="F4233" s="31" t="s">
        <v>3948</v>
      </c>
      <c r="G4233" s="47">
        <v>60</v>
      </c>
      <c r="H4233" s="33">
        <v>0</v>
      </c>
      <c r="I4233" s="31" t="s">
        <v>5172</v>
      </c>
      <c r="J4233" s="31" t="s">
        <v>5173</v>
      </c>
      <c r="K4233" s="31" t="s">
        <v>5164</v>
      </c>
      <c r="L4233" s="31" t="s">
        <v>5165</v>
      </c>
      <c r="M4233" s="31" t="s">
        <v>5174</v>
      </c>
      <c r="N4233" s="31" t="s">
        <v>5973</v>
      </c>
      <c r="O4233" s="31" t="s">
        <v>14125</v>
      </c>
      <c r="P4233" s="31" t="s">
        <v>14121</v>
      </c>
      <c r="Q4233" s="31" t="s">
        <v>5168</v>
      </c>
    </row>
    <row r="4234" spans="1:17" hidden="1" x14ac:dyDescent="0.2">
      <c r="A4234" s="31" t="s">
        <v>17200</v>
      </c>
      <c r="B4234" s="31" t="s">
        <v>14356</v>
      </c>
      <c r="C4234" s="31" t="s">
        <v>17201</v>
      </c>
      <c r="D4234" s="31"/>
      <c r="E4234" s="31" t="s">
        <v>14123</v>
      </c>
      <c r="F4234" s="31" t="s">
        <v>3948</v>
      </c>
      <c r="G4234" s="47">
        <v>60</v>
      </c>
      <c r="H4234" s="33">
        <v>0</v>
      </c>
      <c r="I4234" s="31" t="s">
        <v>5252</v>
      </c>
      <c r="J4234" s="31" t="s">
        <v>5253</v>
      </c>
      <c r="K4234" s="31" t="s">
        <v>5164</v>
      </c>
      <c r="L4234" s="31" t="s">
        <v>5165</v>
      </c>
      <c r="M4234" s="31" t="s">
        <v>5569</v>
      </c>
      <c r="N4234" s="31"/>
      <c r="O4234" s="31" t="s">
        <v>14125</v>
      </c>
      <c r="P4234" s="31" t="s">
        <v>14121</v>
      </c>
      <c r="Q4234" s="31" t="s">
        <v>5168</v>
      </c>
    </row>
    <row r="4235" spans="1:17" hidden="1" x14ac:dyDescent="0.2">
      <c r="A4235" s="31" t="s">
        <v>17202</v>
      </c>
      <c r="B4235" s="31" t="s">
        <v>14362</v>
      </c>
      <c r="C4235" s="31" t="s">
        <v>17203</v>
      </c>
      <c r="D4235" s="31" t="s">
        <v>3948</v>
      </c>
      <c r="E4235" s="31" t="s">
        <v>14144</v>
      </c>
      <c r="F4235" s="31"/>
      <c r="G4235" s="47">
        <v>60</v>
      </c>
      <c r="H4235" s="33">
        <v>0</v>
      </c>
      <c r="I4235" s="31" t="s">
        <v>5288</v>
      </c>
      <c r="J4235" s="31" t="s">
        <v>5289</v>
      </c>
      <c r="K4235" s="31" t="s">
        <v>5164</v>
      </c>
      <c r="L4235" s="31" t="s">
        <v>5278</v>
      </c>
      <c r="M4235" s="31" t="s">
        <v>5673</v>
      </c>
      <c r="N4235" s="31"/>
      <c r="O4235" s="31" t="s">
        <v>14125</v>
      </c>
      <c r="P4235" s="31" t="s">
        <v>14121</v>
      </c>
      <c r="Q4235" s="31" t="s">
        <v>8608</v>
      </c>
    </row>
    <row r="4236" spans="1:17" hidden="1" x14ac:dyDescent="0.2">
      <c r="A4236" s="31" t="s">
        <v>17204</v>
      </c>
      <c r="B4236" s="31" t="s">
        <v>14362</v>
      </c>
      <c r="C4236" s="31" t="s">
        <v>17205</v>
      </c>
      <c r="D4236" s="31" t="s">
        <v>3948</v>
      </c>
      <c r="E4236" s="31" t="s">
        <v>14144</v>
      </c>
      <c r="F4236" s="31"/>
      <c r="G4236" s="47">
        <v>60</v>
      </c>
      <c r="H4236" s="33">
        <v>0</v>
      </c>
      <c r="I4236" s="31" t="s">
        <v>5288</v>
      </c>
      <c r="J4236" s="31" t="s">
        <v>5289</v>
      </c>
      <c r="K4236" s="31" t="s">
        <v>5164</v>
      </c>
      <c r="L4236" s="31" t="s">
        <v>5278</v>
      </c>
      <c r="M4236" s="31" t="s">
        <v>5673</v>
      </c>
      <c r="N4236" s="31"/>
      <c r="O4236" s="31" t="s">
        <v>14125</v>
      </c>
      <c r="P4236" s="31" t="s">
        <v>14121</v>
      </c>
      <c r="Q4236" s="31" t="s">
        <v>8608</v>
      </c>
    </row>
    <row r="4237" spans="1:17" hidden="1" x14ac:dyDescent="0.2">
      <c r="A4237" s="31" t="s">
        <v>17206</v>
      </c>
      <c r="B4237" s="31" t="s">
        <v>14356</v>
      </c>
      <c r="C4237" s="31" t="s">
        <v>17207</v>
      </c>
      <c r="D4237" s="31"/>
      <c r="E4237" s="31" t="s">
        <v>14123</v>
      </c>
      <c r="F4237" s="31" t="s">
        <v>3948</v>
      </c>
      <c r="G4237" s="47">
        <v>60</v>
      </c>
      <c r="H4237" s="33">
        <v>0</v>
      </c>
      <c r="I4237" s="31" t="s">
        <v>5252</v>
      </c>
      <c r="J4237" s="31" t="s">
        <v>5253</v>
      </c>
      <c r="K4237" s="31" t="s">
        <v>5164</v>
      </c>
      <c r="L4237" s="31" t="s">
        <v>5165</v>
      </c>
      <c r="M4237" s="31" t="s">
        <v>5569</v>
      </c>
      <c r="N4237" s="31"/>
      <c r="O4237" s="31" t="s">
        <v>14125</v>
      </c>
      <c r="P4237" s="31" t="s">
        <v>14121</v>
      </c>
      <c r="Q4237" s="31" t="s">
        <v>5168</v>
      </c>
    </row>
    <row r="4238" spans="1:17" hidden="1" x14ac:dyDescent="0.2">
      <c r="A4238" s="31" t="s">
        <v>17208</v>
      </c>
      <c r="B4238" s="31" t="s">
        <v>14362</v>
      </c>
      <c r="C4238" s="31" t="s">
        <v>17209</v>
      </c>
      <c r="D4238" s="31" t="s">
        <v>3948</v>
      </c>
      <c r="E4238" s="31" t="s">
        <v>14144</v>
      </c>
      <c r="F4238" s="31"/>
      <c r="G4238" s="47">
        <v>60</v>
      </c>
      <c r="H4238" s="33">
        <v>0</v>
      </c>
      <c r="I4238" s="31" t="s">
        <v>5288</v>
      </c>
      <c r="J4238" s="31" t="s">
        <v>5289</v>
      </c>
      <c r="K4238" s="31" t="s">
        <v>5164</v>
      </c>
      <c r="L4238" s="31" t="s">
        <v>5278</v>
      </c>
      <c r="M4238" s="31" t="s">
        <v>5819</v>
      </c>
      <c r="N4238" s="31"/>
      <c r="O4238" s="31" t="s">
        <v>14125</v>
      </c>
      <c r="P4238" s="31" t="s">
        <v>14121</v>
      </c>
      <c r="Q4238" s="31" t="s">
        <v>8608</v>
      </c>
    </row>
    <row r="4239" spans="1:17" hidden="1" x14ac:dyDescent="0.2">
      <c r="A4239" s="31" t="s">
        <v>17210</v>
      </c>
      <c r="B4239" s="31" t="s">
        <v>14356</v>
      </c>
      <c r="C4239" s="31" t="s">
        <v>17211</v>
      </c>
      <c r="D4239" s="31"/>
      <c r="E4239" s="31" t="s">
        <v>14123</v>
      </c>
      <c r="F4239" s="31" t="s">
        <v>3948</v>
      </c>
      <c r="G4239" s="47">
        <v>60</v>
      </c>
      <c r="H4239" s="33">
        <v>0</v>
      </c>
      <c r="I4239" s="31" t="s">
        <v>5218</v>
      </c>
      <c r="J4239" s="31" t="s">
        <v>5219</v>
      </c>
      <c r="K4239" s="31" t="s">
        <v>5164</v>
      </c>
      <c r="L4239" s="31" t="s">
        <v>5165</v>
      </c>
      <c r="M4239" s="31" t="s">
        <v>5390</v>
      </c>
      <c r="N4239" s="31"/>
      <c r="O4239" s="31" t="s">
        <v>14125</v>
      </c>
      <c r="P4239" s="31" t="s">
        <v>14121</v>
      </c>
      <c r="Q4239" s="31" t="s">
        <v>5168</v>
      </c>
    </row>
    <row r="4240" spans="1:17" hidden="1" x14ac:dyDescent="0.2">
      <c r="A4240" s="31" t="s">
        <v>17212</v>
      </c>
      <c r="B4240" s="31" t="s">
        <v>14347</v>
      </c>
      <c r="C4240" s="31" t="s">
        <v>17213</v>
      </c>
      <c r="D4240" s="31"/>
      <c r="E4240" s="31" t="s">
        <v>14123</v>
      </c>
      <c r="F4240" s="31" t="s">
        <v>3948</v>
      </c>
      <c r="G4240" s="47">
        <v>60</v>
      </c>
      <c r="H4240" s="33">
        <v>0</v>
      </c>
      <c r="I4240" s="31" t="s">
        <v>5252</v>
      </c>
      <c r="J4240" s="31" t="s">
        <v>5253</v>
      </c>
      <c r="K4240" s="31" t="s">
        <v>5164</v>
      </c>
      <c r="L4240" s="31" t="s">
        <v>5165</v>
      </c>
      <c r="M4240" s="31" t="s">
        <v>6963</v>
      </c>
      <c r="N4240" s="31"/>
      <c r="O4240" s="31" t="s">
        <v>14125</v>
      </c>
      <c r="P4240" s="31" t="s">
        <v>14121</v>
      </c>
      <c r="Q4240" s="31" t="s">
        <v>5168</v>
      </c>
    </row>
    <row r="4241" spans="1:17" hidden="1" x14ac:dyDescent="0.2">
      <c r="A4241" s="31" t="s">
        <v>17214</v>
      </c>
      <c r="B4241" s="31" t="s">
        <v>14362</v>
      </c>
      <c r="C4241" s="31" t="s">
        <v>17215</v>
      </c>
      <c r="D4241" s="31" t="s">
        <v>3948</v>
      </c>
      <c r="E4241" s="31" t="s">
        <v>14144</v>
      </c>
      <c r="F4241" s="31"/>
      <c r="G4241" s="47">
        <v>60</v>
      </c>
      <c r="H4241" s="33">
        <v>0</v>
      </c>
      <c r="I4241" s="31" t="s">
        <v>5276</v>
      </c>
      <c r="J4241" s="31" t="s">
        <v>5277</v>
      </c>
      <c r="K4241" s="31" t="s">
        <v>5164</v>
      </c>
      <c r="L4241" s="31" t="s">
        <v>5278</v>
      </c>
      <c r="M4241" s="31" t="s">
        <v>5609</v>
      </c>
      <c r="N4241" s="31"/>
      <c r="O4241" s="31" t="s">
        <v>14125</v>
      </c>
      <c r="P4241" s="31" t="s">
        <v>14121</v>
      </c>
      <c r="Q4241" s="31" t="s">
        <v>8608</v>
      </c>
    </row>
    <row r="4242" spans="1:17" hidden="1" x14ac:dyDescent="0.2">
      <c r="A4242" s="31" t="s">
        <v>17216</v>
      </c>
      <c r="B4242" s="31" t="s">
        <v>14362</v>
      </c>
      <c r="C4242" s="31" t="s">
        <v>17217</v>
      </c>
      <c r="D4242" s="31" t="s">
        <v>3948</v>
      </c>
      <c r="E4242" s="31" t="s">
        <v>14144</v>
      </c>
      <c r="F4242" s="31"/>
      <c r="G4242" s="47">
        <v>60</v>
      </c>
      <c r="H4242" s="33">
        <v>0</v>
      </c>
      <c r="I4242" s="31" t="s">
        <v>5276</v>
      </c>
      <c r="J4242" s="31" t="s">
        <v>5277</v>
      </c>
      <c r="K4242" s="31" t="s">
        <v>5164</v>
      </c>
      <c r="L4242" s="31" t="s">
        <v>5278</v>
      </c>
      <c r="M4242" s="31" t="s">
        <v>5354</v>
      </c>
      <c r="N4242" s="31"/>
      <c r="O4242" s="31" t="s">
        <v>14125</v>
      </c>
      <c r="P4242" s="31" t="s">
        <v>14121</v>
      </c>
      <c r="Q4242" s="31" t="s">
        <v>8608</v>
      </c>
    </row>
    <row r="4243" spans="1:17" hidden="1" x14ac:dyDescent="0.2">
      <c r="A4243" s="31" t="s">
        <v>17218</v>
      </c>
      <c r="B4243" s="31" t="s">
        <v>14362</v>
      </c>
      <c r="C4243" s="31" t="s">
        <v>17219</v>
      </c>
      <c r="D4243" s="31" t="s">
        <v>3948</v>
      </c>
      <c r="E4243" s="31" t="s">
        <v>14144</v>
      </c>
      <c r="F4243" s="31"/>
      <c r="G4243" s="47">
        <v>60</v>
      </c>
      <c r="H4243" s="33">
        <v>0</v>
      </c>
      <c r="I4243" s="31" t="s">
        <v>9470</v>
      </c>
      <c r="J4243" s="31" t="s">
        <v>9471</v>
      </c>
      <c r="K4243" s="31" t="s">
        <v>5164</v>
      </c>
      <c r="L4243" s="31" t="s">
        <v>5278</v>
      </c>
      <c r="M4243" s="31" t="s">
        <v>6466</v>
      </c>
      <c r="N4243" s="31"/>
      <c r="O4243" s="31" t="s">
        <v>14125</v>
      </c>
      <c r="P4243" s="31" t="s">
        <v>14121</v>
      </c>
      <c r="Q4243" s="31" t="s">
        <v>8608</v>
      </c>
    </row>
    <row r="4244" spans="1:17" hidden="1" x14ac:dyDescent="0.2">
      <c r="A4244" s="31" t="s">
        <v>17220</v>
      </c>
      <c r="B4244" s="31" t="s">
        <v>14382</v>
      </c>
      <c r="C4244" s="31" t="s">
        <v>17221</v>
      </c>
      <c r="D4244" s="31"/>
      <c r="E4244" s="31" t="s">
        <v>14123</v>
      </c>
      <c r="F4244" s="31" t="s">
        <v>3948</v>
      </c>
      <c r="G4244" s="47">
        <v>60</v>
      </c>
      <c r="H4244" s="33">
        <v>0</v>
      </c>
      <c r="I4244" s="31" t="s">
        <v>5252</v>
      </c>
      <c r="J4244" s="31" t="s">
        <v>5253</v>
      </c>
      <c r="K4244" s="31" t="s">
        <v>5164</v>
      </c>
      <c r="L4244" s="31" t="s">
        <v>5165</v>
      </c>
      <c r="M4244" s="31" t="s">
        <v>5166</v>
      </c>
      <c r="N4244" s="31"/>
      <c r="O4244" s="31" t="s">
        <v>14125</v>
      </c>
      <c r="P4244" s="31" t="s">
        <v>14121</v>
      </c>
      <c r="Q4244" s="31" t="s">
        <v>5168</v>
      </c>
    </row>
    <row r="4245" spans="1:17" hidden="1" x14ac:dyDescent="0.2">
      <c r="A4245" s="31" t="s">
        <v>17222</v>
      </c>
      <c r="B4245" s="31" t="s">
        <v>14362</v>
      </c>
      <c r="C4245" s="31" t="s">
        <v>17223</v>
      </c>
      <c r="D4245" s="31" t="s">
        <v>3948</v>
      </c>
      <c r="E4245" s="31" t="s">
        <v>14144</v>
      </c>
      <c r="F4245" s="31"/>
      <c r="G4245" s="47">
        <v>60</v>
      </c>
      <c r="H4245" s="33">
        <v>0</v>
      </c>
      <c r="I4245" s="31" t="s">
        <v>5276</v>
      </c>
      <c r="J4245" s="31" t="s">
        <v>5277</v>
      </c>
      <c r="K4245" s="31" t="s">
        <v>5164</v>
      </c>
      <c r="L4245" s="31" t="s">
        <v>5278</v>
      </c>
      <c r="M4245" s="31" t="s">
        <v>5609</v>
      </c>
      <c r="N4245" s="31"/>
      <c r="O4245" s="31" t="s">
        <v>14125</v>
      </c>
      <c r="P4245" s="31" t="s">
        <v>14121</v>
      </c>
      <c r="Q4245" s="31" t="s">
        <v>8608</v>
      </c>
    </row>
    <row r="4246" spans="1:17" hidden="1" x14ac:dyDescent="0.2">
      <c r="A4246" s="31" t="s">
        <v>17224</v>
      </c>
      <c r="B4246" s="31" t="s">
        <v>14362</v>
      </c>
      <c r="C4246" s="31" t="s">
        <v>17225</v>
      </c>
      <c r="D4246" s="31" t="s">
        <v>3948</v>
      </c>
      <c r="E4246" s="31" t="s">
        <v>14144</v>
      </c>
      <c r="F4246" s="31"/>
      <c r="G4246" s="47">
        <v>60</v>
      </c>
      <c r="H4246" s="33">
        <v>0</v>
      </c>
      <c r="I4246" s="31" t="s">
        <v>5288</v>
      </c>
      <c r="J4246" s="31" t="s">
        <v>5289</v>
      </c>
      <c r="K4246" s="31" t="s">
        <v>5164</v>
      </c>
      <c r="L4246" s="31" t="s">
        <v>5278</v>
      </c>
      <c r="M4246" s="31" t="s">
        <v>5819</v>
      </c>
      <c r="N4246" s="31"/>
      <c r="O4246" s="31" t="s">
        <v>14125</v>
      </c>
      <c r="P4246" s="31" t="s">
        <v>14121</v>
      </c>
      <c r="Q4246" s="31" t="s">
        <v>8608</v>
      </c>
    </row>
    <row r="4247" spans="1:17" hidden="1" x14ac:dyDescent="0.2">
      <c r="A4247" s="31" t="s">
        <v>17226</v>
      </c>
      <c r="B4247" s="31" t="s">
        <v>14356</v>
      </c>
      <c r="C4247" s="31" t="s">
        <v>17227</v>
      </c>
      <c r="D4247" s="31"/>
      <c r="E4247" s="31" t="s">
        <v>14123</v>
      </c>
      <c r="F4247" s="31" t="s">
        <v>3948</v>
      </c>
      <c r="G4247" s="47">
        <v>60</v>
      </c>
      <c r="H4247" s="33">
        <v>0</v>
      </c>
      <c r="I4247" s="31" t="s">
        <v>5179</v>
      </c>
      <c r="J4247" s="31" t="s">
        <v>5180</v>
      </c>
      <c r="K4247" s="31" t="s">
        <v>5164</v>
      </c>
      <c r="L4247" s="31" t="s">
        <v>5165</v>
      </c>
      <c r="M4247" s="31" t="s">
        <v>5361</v>
      </c>
      <c r="N4247" s="31" t="s">
        <v>7902</v>
      </c>
      <c r="O4247" s="31" t="s">
        <v>14125</v>
      </c>
      <c r="P4247" s="31" t="s">
        <v>14121</v>
      </c>
      <c r="Q4247" s="31" t="s">
        <v>5168</v>
      </c>
    </row>
    <row r="4248" spans="1:17" hidden="1" x14ac:dyDescent="0.2">
      <c r="A4248" s="31" t="s">
        <v>17228</v>
      </c>
      <c r="B4248" s="31" t="s">
        <v>14382</v>
      </c>
      <c r="C4248" s="31" t="s">
        <v>17229</v>
      </c>
      <c r="D4248" s="31"/>
      <c r="E4248" s="31" t="s">
        <v>14123</v>
      </c>
      <c r="F4248" s="31" t="s">
        <v>3948</v>
      </c>
      <c r="G4248" s="47">
        <v>60</v>
      </c>
      <c r="H4248" s="33">
        <v>0</v>
      </c>
      <c r="I4248" s="31" t="s">
        <v>5252</v>
      </c>
      <c r="J4248" s="31" t="s">
        <v>5253</v>
      </c>
      <c r="K4248" s="31" t="s">
        <v>5164</v>
      </c>
      <c r="L4248" s="31" t="s">
        <v>5165</v>
      </c>
      <c r="M4248" s="31" t="s">
        <v>5166</v>
      </c>
      <c r="N4248" s="31"/>
      <c r="O4248" s="31" t="s">
        <v>14125</v>
      </c>
      <c r="P4248" s="31" t="s">
        <v>14121</v>
      </c>
      <c r="Q4248" s="31" t="s">
        <v>5168</v>
      </c>
    </row>
    <row r="4249" spans="1:17" hidden="1" x14ac:dyDescent="0.2">
      <c r="A4249" s="31" t="s">
        <v>17230</v>
      </c>
      <c r="B4249" s="31" t="s">
        <v>14362</v>
      </c>
      <c r="C4249" s="31" t="s">
        <v>17231</v>
      </c>
      <c r="D4249" s="31" t="s">
        <v>3948</v>
      </c>
      <c r="E4249" s="31" t="s">
        <v>15136</v>
      </c>
      <c r="F4249" s="31"/>
      <c r="G4249" s="47">
        <v>60</v>
      </c>
      <c r="H4249" s="33">
        <v>0</v>
      </c>
      <c r="I4249" s="31" t="s">
        <v>5276</v>
      </c>
      <c r="J4249" s="31" t="s">
        <v>5277</v>
      </c>
      <c r="K4249" s="31" t="s">
        <v>5164</v>
      </c>
      <c r="L4249" s="31" t="s">
        <v>5278</v>
      </c>
      <c r="M4249" s="31" t="s">
        <v>11041</v>
      </c>
      <c r="N4249" s="31"/>
      <c r="O4249" s="31" t="s">
        <v>14125</v>
      </c>
      <c r="P4249" s="31" t="s">
        <v>14121</v>
      </c>
      <c r="Q4249" s="31" t="s">
        <v>8608</v>
      </c>
    </row>
    <row r="4250" spans="1:17" hidden="1" x14ac:dyDescent="0.2">
      <c r="A4250" s="31" t="s">
        <v>17232</v>
      </c>
      <c r="B4250" s="31" t="s">
        <v>14362</v>
      </c>
      <c r="C4250" s="31" t="s">
        <v>17233</v>
      </c>
      <c r="D4250" s="31" t="s">
        <v>3948</v>
      </c>
      <c r="E4250" s="31" t="s">
        <v>15136</v>
      </c>
      <c r="F4250" s="31"/>
      <c r="G4250" s="47">
        <v>60</v>
      </c>
      <c r="H4250" s="33">
        <v>0</v>
      </c>
      <c r="I4250" s="31" t="s">
        <v>5276</v>
      </c>
      <c r="J4250" s="31" t="s">
        <v>5277</v>
      </c>
      <c r="K4250" s="31" t="s">
        <v>5164</v>
      </c>
      <c r="L4250" s="31" t="s">
        <v>5278</v>
      </c>
      <c r="M4250" s="31" t="s">
        <v>11041</v>
      </c>
      <c r="N4250" s="31"/>
      <c r="O4250" s="31" t="s">
        <v>14125</v>
      </c>
      <c r="P4250" s="31" t="s">
        <v>14121</v>
      </c>
      <c r="Q4250" s="31" t="s">
        <v>8608</v>
      </c>
    </row>
    <row r="4251" spans="1:17" hidden="1" x14ac:dyDescent="0.2">
      <c r="A4251" s="31" t="s">
        <v>17234</v>
      </c>
      <c r="B4251" s="31" t="s">
        <v>14359</v>
      </c>
      <c r="C4251" s="31" t="s">
        <v>17235</v>
      </c>
      <c r="D4251" s="31" t="s">
        <v>3948</v>
      </c>
      <c r="E4251" s="31" t="s">
        <v>14144</v>
      </c>
      <c r="F4251" s="31"/>
      <c r="G4251" s="47">
        <v>60</v>
      </c>
      <c r="H4251" s="33">
        <v>0</v>
      </c>
      <c r="I4251" s="31" t="s">
        <v>5276</v>
      </c>
      <c r="J4251" s="31" t="s">
        <v>5277</v>
      </c>
      <c r="K4251" s="31" t="s">
        <v>5164</v>
      </c>
      <c r="L4251" s="31" t="s">
        <v>5278</v>
      </c>
      <c r="M4251" s="31" t="s">
        <v>9485</v>
      </c>
      <c r="N4251" s="31"/>
      <c r="O4251" s="31" t="s">
        <v>14125</v>
      </c>
      <c r="P4251" s="31" t="s">
        <v>14121</v>
      </c>
      <c r="Q4251" s="31" t="s">
        <v>8608</v>
      </c>
    </row>
    <row r="4252" spans="1:17" hidden="1" x14ac:dyDescent="0.2">
      <c r="A4252" s="31" t="s">
        <v>17236</v>
      </c>
      <c r="B4252" s="31" t="s">
        <v>14347</v>
      </c>
      <c r="C4252" s="31" t="s">
        <v>17237</v>
      </c>
      <c r="D4252" s="31"/>
      <c r="E4252" s="31" t="s">
        <v>14123</v>
      </c>
      <c r="F4252" s="31" t="s">
        <v>3948</v>
      </c>
      <c r="G4252" s="47">
        <v>60</v>
      </c>
      <c r="H4252" s="33">
        <v>0</v>
      </c>
      <c r="I4252" s="31" t="s">
        <v>5218</v>
      </c>
      <c r="J4252" s="31" t="s">
        <v>5219</v>
      </c>
      <c r="K4252" s="31" t="s">
        <v>5164</v>
      </c>
      <c r="L4252" s="31" t="s">
        <v>5165</v>
      </c>
      <c r="M4252" s="31" t="s">
        <v>5262</v>
      </c>
      <c r="N4252" s="31"/>
      <c r="O4252" s="31" t="s">
        <v>14125</v>
      </c>
      <c r="P4252" s="31" t="s">
        <v>14121</v>
      </c>
      <c r="Q4252" s="31" t="s">
        <v>5168</v>
      </c>
    </row>
    <row r="4253" spans="1:17" hidden="1" x14ac:dyDescent="0.2">
      <c r="A4253" s="31" t="s">
        <v>17238</v>
      </c>
      <c r="B4253" s="31" t="s">
        <v>14356</v>
      </c>
      <c r="C4253" s="31" t="s">
        <v>17239</v>
      </c>
      <c r="D4253" s="31"/>
      <c r="E4253" s="31" t="s">
        <v>14123</v>
      </c>
      <c r="F4253" s="31" t="s">
        <v>3948</v>
      </c>
      <c r="G4253" s="47">
        <v>60</v>
      </c>
      <c r="H4253" s="33">
        <v>0</v>
      </c>
      <c r="I4253" s="31" t="s">
        <v>5218</v>
      </c>
      <c r="J4253" s="31" t="s">
        <v>5219</v>
      </c>
      <c r="K4253" s="31" t="s">
        <v>5164</v>
      </c>
      <c r="L4253" s="31" t="s">
        <v>5165</v>
      </c>
      <c r="M4253" s="31" t="s">
        <v>5268</v>
      </c>
      <c r="N4253" s="31"/>
      <c r="O4253" s="31" t="s">
        <v>14125</v>
      </c>
      <c r="P4253" s="31" t="s">
        <v>14121</v>
      </c>
      <c r="Q4253" s="31" t="s">
        <v>5168</v>
      </c>
    </row>
    <row r="4254" spans="1:17" hidden="1" x14ac:dyDescent="0.2">
      <c r="A4254" s="31" t="s">
        <v>17240</v>
      </c>
      <c r="B4254" s="31" t="s">
        <v>14359</v>
      </c>
      <c r="C4254" s="31" t="s">
        <v>17241</v>
      </c>
      <c r="D4254" s="31" t="s">
        <v>3948</v>
      </c>
      <c r="E4254" s="31" t="s">
        <v>14144</v>
      </c>
      <c r="F4254" s="31"/>
      <c r="G4254" s="47">
        <v>60</v>
      </c>
      <c r="H4254" s="33">
        <v>0</v>
      </c>
      <c r="I4254" s="31" t="s">
        <v>5288</v>
      </c>
      <c r="J4254" s="31" t="s">
        <v>5289</v>
      </c>
      <c r="K4254" s="31" t="s">
        <v>5164</v>
      </c>
      <c r="L4254" s="31" t="s">
        <v>5278</v>
      </c>
      <c r="M4254" s="31" t="s">
        <v>5663</v>
      </c>
      <c r="N4254" s="31"/>
      <c r="O4254" s="31" t="s">
        <v>14125</v>
      </c>
      <c r="P4254" s="31" t="s">
        <v>14121</v>
      </c>
      <c r="Q4254" s="31" t="s">
        <v>8608</v>
      </c>
    </row>
    <row r="4255" spans="1:17" hidden="1" x14ac:dyDescent="0.2">
      <c r="A4255" s="31" t="s">
        <v>17242</v>
      </c>
      <c r="B4255" s="31" t="s">
        <v>14362</v>
      </c>
      <c r="C4255" s="31" t="s">
        <v>17243</v>
      </c>
      <c r="D4255" s="31" t="s">
        <v>3948</v>
      </c>
      <c r="E4255" s="31" t="s">
        <v>14144</v>
      </c>
      <c r="F4255" s="31"/>
      <c r="G4255" s="47">
        <v>60</v>
      </c>
      <c r="H4255" s="33">
        <v>0</v>
      </c>
      <c r="I4255" s="31" t="s">
        <v>5294</v>
      </c>
      <c r="J4255" s="31" t="s">
        <v>5295</v>
      </c>
      <c r="K4255" s="31" t="s">
        <v>5164</v>
      </c>
      <c r="L4255" s="31" t="s">
        <v>5278</v>
      </c>
      <c r="M4255" s="31" t="s">
        <v>6466</v>
      </c>
      <c r="N4255" s="31"/>
      <c r="O4255" s="31" t="s">
        <v>14125</v>
      </c>
      <c r="P4255" s="31" t="s">
        <v>14121</v>
      </c>
      <c r="Q4255" s="31" t="s">
        <v>8608</v>
      </c>
    </row>
    <row r="4256" spans="1:17" hidden="1" x14ac:dyDescent="0.2">
      <c r="A4256" s="31" t="s">
        <v>17244</v>
      </c>
      <c r="B4256" s="31" t="s">
        <v>14362</v>
      </c>
      <c r="C4256" s="31" t="s">
        <v>17245</v>
      </c>
      <c r="D4256" s="31" t="s">
        <v>3948</v>
      </c>
      <c r="E4256" s="31" t="s">
        <v>14144</v>
      </c>
      <c r="F4256" s="31"/>
      <c r="G4256" s="47">
        <v>60</v>
      </c>
      <c r="H4256" s="33">
        <v>0</v>
      </c>
      <c r="I4256" s="31" t="s">
        <v>5276</v>
      </c>
      <c r="J4256" s="31" t="s">
        <v>5277</v>
      </c>
      <c r="K4256" s="31" t="s">
        <v>5164</v>
      </c>
      <c r="L4256" s="31" t="s">
        <v>5278</v>
      </c>
      <c r="M4256" s="31" t="s">
        <v>5616</v>
      </c>
      <c r="N4256" s="31"/>
      <c r="O4256" s="31" t="s">
        <v>14125</v>
      </c>
      <c r="P4256" s="31" t="s">
        <v>14121</v>
      </c>
      <c r="Q4256" s="31" t="s">
        <v>8608</v>
      </c>
    </row>
    <row r="4257" spans="1:17" hidden="1" x14ac:dyDescent="0.2">
      <c r="A4257" s="31" t="s">
        <v>17246</v>
      </c>
      <c r="B4257" s="31" t="s">
        <v>14362</v>
      </c>
      <c r="C4257" s="31" t="s">
        <v>17247</v>
      </c>
      <c r="D4257" s="31" t="s">
        <v>3948</v>
      </c>
      <c r="E4257" s="31" t="s">
        <v>14144</v>
      </c>
      <c r="F4257" s="31"/>
      <c r="G4257" s="47">
        <v>60</v>
      </c>
      <c r="H4257" s="33">
        <v>0</v>
      </c>
      <c r="I4257" s="31" t="s">
        <v>9470</v>
      </c>
      <c r="J4257" s="31" t="s">
        <v>9471</v>
      </c>
      <c r="K4257" s="31" t="s">
        <v>5164</v>
      </c>
      <c r="L4257" s="31" t="s">
        <v>5278</v>
      </c>
      <c r="M4257" s="31" t="s">
        <v>5794</v>
      </c>
      <c r="N4257" s="31"/>
      <c r="O4257" s="31" t="s">
        <v>14125</v>
      </c>
      <c r="P4257" s="31" t="s">
        <v>14121</v>
      </c>
      <c r="Q4257" s="31" t="s">
        <v>8608</v>
      </c>
    </row>
    <row r="4258" spans="1:17" hidden="1" x14ac:dyDescent="0.2">
      <c r="A4258" s="31" t="s">
        <v>17248</v>
      </c>
      <c r="B4258" s="31" t="s">
        <v>14362</v>
      </c>
      <c r="C4258" s="31" t="s">
        <v>17249</v>
      </c>
      <c r="D4258" s="31" t="s">
        <v>3948</v>
      </c>
      <c r="E4258" s="31" t="s">
        <v>14144</v>
      </c>
      <c r="F4258" s="31"/>
      <c r="G4258" s="47">
        <v>60</v>
      </c>
      <c r="H4258" s="33">
        <v>0</v>
      </c>
      <c r="I4258" s="31" t="s">
        <v>5294</v>
      </c>
      <c r="J4258" s="31" t="s">
        <v>5295</v>
      </c>
      <c r="K4258" s="31" t="s">
        <v>5164</v>
      </c>
      <c r="L4258" s="31" t="s">
        <v>5278</v>
      </c>
      <c r="M4258" s="31" t="s">
        <v>6466</v>
      </c>
      <c r="N4258" s="31"/>
      <c r="O4258" s="31" t="s">
        <v>14125</v>
      </c>
      <c r="P4258" s="31" t="s">
        <v>14121</v>
      </c>
      <c r="Q4258" s="31" t="s">
        <v>8608</v>
      </c>
    </row>
    <row r="4259" spans="1:17" hidden="1" x14ac:dyDescent="0.2">
      <c r="A4259" s="31" t="s">
        <v>17250</v>
      </c>
      <c r="B4259" s="31" t="s">
        <v>14356</v>
      </c>
      <c r="C4259" s="31" t="s">
        <v>17251</v>
      </c>
      <c r="D4259" s="31"/>
      <c r="E4259" s="31" t="s">
        <v>14123</v>
      </c>
      <c r="F4259" s="31" t="s">
        <v>3948</v>
      </c>
      <c r="G4259" s="47">
        <v>60</v>
      </c>
      <c r="H4259" s="33">
        <v>0</v>
      </c>
      <c r="I4259" s="31" t="s">
        <v>5172</v>
      </c>
      <c r="J4259" s="31" t="s">
        <v>5173</v>
      </c>
      <c r="K4259" s="31" t="s">
        <v>5164</v>
      </c>
      <c r="L4259" s="31" t="s">
        <v>5165</v>
      </c>
      <c r="M4259" s="31" t="s">
        <v>5174</v>
      </c>
      <c r="N4259" s="31" t="s">
        <v>5973</v>
      </c>
      <c r="O4259" s="31" t="s">
        <v>14125</v>
      </c>
      <c r="P4259" s="31" t="s">
        <v>14121</v>
      </c>
      <c r="Q4259" s="31" t="s">
        <v>5168</v>
      </c>
    </row>
    <row r="4260" spans="1:17" hidden="1" x14ac:dyDescent="0.2">
      <c r="A4260" s="31" t="s">
        <v>17252</v>
      </c>
      <c r="B4260" s="31" t="s">
        <v>14356</v>
      </c>
      <c r="C4260" s="31" t="s">
        <v>17253</v>
      </c>
      <c r="D4260" s="31"/>
      <c r="E4260" s="31" t="s">
        <v>14123</v>
      </c>
      <c r="F4260" s="31" t="s">
        <v>3948</v>
      </c>
      <c r="G4260" s="47">
        <v>60</v>
      </c>
      <c r="H4260" s="33">
        <v>0</v>
      </c>
      <c r="I4260" s="31" t="s">
        <v>5179</v>
      </c>
      <c r="J4260" s="31" t="s">
        <v>5180</v>
      </c>
      <c r="K4260" s="31" t="s">
        <v>5164</v>
      </c>
      <c r="L4260" s="31" t="s">
        <v>5165</v>
      </c>
      <c r="M4260" s="31" t="s">
        <v>5361</v>
      </c>
      <c r="N4260" s="31" t="s">
        <v>7902</v>
      </c>
      <c r="O4260" s="31" t="s">
        <v>14125</v>
      </c>
      <c r="P4260" s="31" t="s">
        <v>14121</v>
      </c>
      <c r="Q4260" s="31" t="s">
        <v>5168</v>
      </c>
    </row>
    <row r="4261" spans="1:17" hidden="1" x14ac:dyDescent="0.2">
      <c r="A4261" s="31" t="s">
        <v>17254</v>
      </c>
      <c r="B4261" s="31" t="s">
        <v>14362</v>
      </c>
      <c r="C4261" s="31" t="s">
        <v>17255</v>
      </c>
      <c r="D4261" s="31" t="s">
        <v>3948</v>
      </c>
      <c r="E4261" s="31" t="s">
        <v>14144</v>
      </c>
      <c r="F4261" s="31"/>
      <c r="G4261" s="47">
        <v>60</v>
      </c>
      <c r="H4261" s="33">
        <v>0</v>
      </c>
      <c r="I4261" s="31" t="s">
        <v>9470</v>
      </c>
      <c r="J4261" s="31" t="s">
        <v>9471</v>
      </c>
      <c r="K4261" s="31" t="s">
        <v>5164</v>
      </c>
      <c r="L4261" s="31" t="s">
        <v>5278</v>
      </c>
      <c r="M4261" s="31" t="s">
        <v>13704</v>
      </c>
      <c r="N4261" s="31"/>
      <c r="O4261" s="31" t="s">
        <v>14125</v>
      </c>
      <c r="P4261" s="31" t="s">
        <v>14121</v>
      </c>
      <c r="Q4261" s="31" t="s">
        <v>8608</v>
      </c>
    </row>
    <row r="4262" spans="1:17" hidden="1" x14ac:dyDescent="0.2">
      <c r="A4262" s="31" t="s">
        <v>17256</v>
      </c>
      <c r="B4262" s="31" t="s">
        <v>14356</v>
      </c>
      <c r="C4262" s="31" t="s">
        <v>17257</v>
      </c>
      <c r="D4262" s="31"/>
      <c r="E4262" s="31" t="s">
        <v>14123</v>
      </c>
      <c r="F4262" s="31" t="s">
        <v>3948</v>
      </c>
      <c r="G4262" s="47">
        <v>60</v>
      </c>
      <c r="H4262" s="33">
        <v>0</v>
      </c>
      <c r="I4262" s="31" t="s">
        <v>5252</v>
      </c>
      <c r="J4262" s="31" t="s">
        <v>5253</v>
      </c>
      <c r="K4262" s="31" t="s">
        <v>5164</v>
      </c>
      <c r="L4262" s="31" t="s">
        <v>5165</v>
      </c>
      <c r="M4262" s="31" t="s">
        <v>5254</v>
      </c>
      <c r="N4262" s="31"/>
      <c r="O4262" s="31" t="s">
        <v>14125</v>
      </c>
      <c r="P4262" s="31" t="s">
        <v>14121</v>
      </c>
      <c r="Q4262" s="31" t="s">
        <v>5168</v>
      </c>
    </row>
    <row r="4263" spans="1:17" hidden="1" x14ac:dyDescent="0.2">
      <c r="A4263" s="31" t="s">
        <v>17258</v>
      </c>
      <c r="B4263" s="31" t="s">
        <v>14362</v>
      </c>
      <c r="C4263" s="31" t="s">
        <v>17259</v>
      </c>
      <c r="D4263" s="31" t="s">
        <v>3948</v>
      </c>
      <c r="E4263" s="31" t="s">
        <v>14144</v>
      </c>
      <c r="F4263" s="31"/>
      <c r="G4263" s="47">
        <v>60</v>
      </c>
      <c r="H4263" s="33">
        <v>0</v>
      </c>
      <c r="I4263" s="31" t="s">
        <v>5276</v>
      </c>
      <c r="J4263" s="31" t="s">
        <v>5277</v>
      </c>
      <c r="K4263" s="31" t="s">
        <v>5164</v>
      </c>
      <c r="L4263" s="31" t="s">
        <v>5278</v>
      </c>
      <c r="M4263" s="31" t="s">
        <v>5354</v>
      </c>
      <c r="N4263" s="31"/>
      <c r="O4263" s="31" t="s">
        <v>14125</v>
      </c>
      <c r="P4263" s="31" t="s">
        <v>14121</v>
      </c>
      <c r="Q4263" s="31" t="s">
        <v>8608</v>
      </c>
    </row>
    <row r="4264" spans="1:17" hidden="1" x14ac:dyDescent="0.2">
      <c r="A4264" s="31" t="s">
        <v>17260</v>
      </c>
      <c r="B4264" s="31" t="s">
        <v>14356</v>
      </c>
      <c r="C4264" s="31" t="s">
        <v>17261</v>
      </c>
      <c r="D4264" s="31"/>
      <c r="E4264" s="31" t="s">
        <v>14123</v>
      </c>
      <c r="F4264" s="31" t="s">
        <v>3948</v>
      </c>
      <c r="G4264" s="47">
        <v>60</v>
      </c>
      <c r="H4264" s="33">
        <v>0</v>
      </c>
      <c r="I4264" s="31" t="s">
        <v>5172</v>
      </c>
      <c r="J4264" s="31" t="s">
        <v>5173</v>
      </c>
      <c r="K4264" s="31" t="s">
        <v>5164</v>
      </c>
      <c r="L4264" s="31" t="s">
        <v>5165</v>
      </c>
      <c r="M4264" s="31" t="s">
        <v>5174</v>
      </c>
      <c r="N4264" s="31" t="s">
        <v>5973</v>
      </c>
      <c r="O4264" s="31" t="s">
        <v>14125</v>
      </c>
      <c r="P4264" s="31" t="s">
        <v>14121</v>
      </c>
      <c r="Q4264" s="31" t="s">
        <v>5168</v>
      </c>
    </row>
    <row r="4265" spans="1:17" hidden="1" x14ac:dyDescent="0.2">
      <c r="A4265" s="31" t="s">
        <v>17262</v>
      </c>
      <c r="B4265" s="31" t="s">
        <v>14362</v>
      </c>
      <c r="C4265" s="31" t="s">
        <v>17263</v>
      </c>
      <c r="D4265" s="31" t="s">
        <v>3948</v>
      </c>
      <c r="E4265" s="31" t="s">
        <v>14144</v>
      </c>
      <c r="F4265" s="31"/>
      <c r="G4265" s="47">
        <v>60</v>
      </c>
      <c r="H4265" s="33">
        <v>0</v>
      </c>
      <c r="I4265" s="31" t="s">
        <v>5276</v>
      </c>
      <c r="J4265" s="31" t="s">
        <v>5277</v>
      </c>
      <c r="K4265" s="31" t="s">
        <v>5164</v>
      </c>
      <c r="L4265" s="31" t="s">
        <v>5278</v>
      </c>
      <c r="M4265" s="31" t="s">
        <v>5701</v>
      </c>
      <c r="N4265" s="31"/>
      <c r="O4265" s="31" t="s">
        <v>14125</v>
      </c>
      <c r="P4265" s="31" t="s">
        <v>14121</v>
      </c>
      <c r="Q4265" s="31" t="s">
        <v>8608</v>
      </c>
    </row>
    <row r="4266" spans="1:17" hidden="1" x14ac:dyDescent="0.2">
      <c r="A4266" s="31" t="s">
        <v>17264</v>
      </c>
      <c r="B4266" s="31" t="s">
        <v>14356</v>
      </c>
      <c r="C4266" s="31" t="s">
        <v>17265</v>
      </c>
      <c r="D4266" s="31"/>
      <c r="E4266" s="31" t="s">
        <v>14123</v>
      </c>
      <c r="F4266" s="31" t="s">
        <v>3948</v>
      </c>
      <c r="G4266" s="47">
        <v>60</v>
      </c>
      <c r="H4266" s="33">
        <v>0</v>
      </c>
      <c r="I4266" s="31" t="s">
        <v>5218</v>
      </c>
      <c r="J4266" s="31" t="s">
        <v>5219</v>
      </c>
      <c r="K4266" s="31" t="s">
        <v>5164</v>
      </c>
      <c r="L4266" s="31" t="s">
        <v>5165</v>
      </c>
      <c r="M4266" s="31" t="s">
        <v>5220</v>
      </c>
      <c r="N4266" s="31"/>
      <c r="O4266" s="31" t="s">
        <v>14125</v>
      </c>
      <c r="P4266" s="31" t="s">
        <v>14121</v>
      </c>
      <c r="Q4266" s="31" t="s">
        <v>5168</v>
      </c>
    </row>
    <row r="4267" spans="1:17" hidden="1" x14ac:dyDescent="0.2">
      <c r="A4267" s="31" t="s">
        <v>17266</v>
      </c>
      <c r="B4267" s="31" t="s">
        <v>14359</v>
      </c>
      <c r="C4267" s="31" t="s">
        <v>17267</v>
      </c>
      <c r="D4267" s="31" t="s">
        <v>3948</v>
      </c>
      <c r="E4267" s="31" t="s">
        <v>14144</v>
      </c>
      <c r="F4267" s="31"/>
      <c r="G4267" s="47">
        <v>60</v>
      </c>
      <c r="H4267" s="33">
        <v>0</v>
      </c>
      <c r="I4267" s="31" t="s">
        <v>5288</v>
      </c>
      <c r="J4267" s="31" t="s">
        <v>5289</v>
      </c>
      <c r="K4267" s="31" t="s">
        <v>5164</v>
      </c>
      <c r="L4267" s="31" t="s">
        <v>5278</v>
      </c>
      <c r="M4267" s="31" t="s">
        <v>5754</v>
      </c>
      <c r="N4267" s="31"/>
      <c r="O4267" s="31" t="s">
        <v>14125</v>
      </c>
      <c r="P4267" s="31" t="s">
        <v>14121</v>
      </c>
      <c r="Q4267" s="31" t="s">
        <v>8608</v>
      </c>
    </row>
    <row r="4268" spans="1:17" hidden="1" x14ac:dyDescent="0.2">
      <c r="A4268" s="31" t="s">
        <v>17268</v>
      </c>
      <c r="B4268" s="31" t="s">
        <v>14359</v>
      </c>
      <c r="C4268" s="31" t="s">
        <v>17269</v>
      </c>
      <c r="D4268" s="31" t="s">
        <v>3948</v>
      </c>
      <c r="E4268" s="31" t="s">
        <v>14144</v>
      </c>
      <c r="F4268" s="31"/>
      <c r="G4268" s="47">
        <v>60</v>
      </c>
      <c r="H4268" s="33">
        <v>0</v>
      </c>
      <c r="I4268" s="31" t="s">
        <v>5276</v>
      </c>
      <c r="J4268" s="31" t="s">
        <v>5277</v>
      </c>
      <c r="K4268" s="31" t="s">
        <v>5164</v>
      </c>
      <c r="L4268" s="31" t="s">
        <v>5278</v>
      </c>
      <c r="M4268" s="31" t="s">
        <v>9485</v>
      </c>
      <c r="N4268" s="31"/>
      <c r="O4268" s="31" t="s">
        <v>14125</v>
      </c>
      <c r="P4268" s="31" t="s">
        <v>14121</v>
      </c>
      <c r="Q4268" s="31" t="s">
        <v>8608</v>
      </c>
    </row>
    <row r="4269" spans="1:17" hidden="1" x14ac:dyDescent="0.2">
      <c r="A4269" s="31" t="s">
        <v>17270</v>
      </c>
      <c r="B4269" s="31" t="s">
        <v>14356</v>
      </c>
      <c r="C4269" s="31" t="s">
        <v>17271</v>
      </c>
      <c r="D4269" s="31"/>
      <c r="E4269" s="31" t="s">
        <v>14123</v>
      </c>
      <c r="F4269" s="31" t="s">
        <v>3948</v>
      </c>
      <c r="G4269" s="47">
        <v>60</v>
      </c>
      <c r="H4269" s="33">
        <v>0</v>
      </c>
      <c r="I4269" s="31" t="s">
        <v>5179</v>
      </c>
      <c r="J4269" s="31" t="s">
        <v>5180</v>
      </c>
      <c r="K4269" s="31" t="s">
        <v>5164</v>
      </c>
      <c r="L4269" s="31" t="s">
        <v>5165</v>
      </c>
      <c r="M4269" s="31" t="s">
        <v>5181</v>
      </c>
      <c r="N4269" s="31"/>
      <c r="O4269" s="31" t="s">
        <v>14125</v>
      </c>
      <c r="P4269" s="31" t="s">
        <v>14121</v>
      </c>
      <c r="Q4269" s="31" t="s">
        <v>5168</v>
      </c>
    </row>
    <row r="4270" spans="1:17" hidden="1" x14ac:dyDescent="0.2">
      <c r="A4270" s="31" t="s">
        <v>17272</v>
      </c>
      <c r="B4270" s="31" t="s">
        <v>14356</v>
      </c>
      <c r="C4270" s="31" t="s">
        <v>17273</v>
      </c>
      <c r="D4270" s="31"/>
      <c r="E4270" s="31" t="s">
        <v>14123</v>
      </c>
      <c r="F4270" s="31" t="s">
        <v>3948</v>
      </c>
      <c r="G4270" s="47">
        <v>60</v>
      </c>
      <c r="H4270" s="33">
        <v>0</v>
      </c>
      <c r="I4270" s="31" t="s">
        <v>5179</v>
      </c>
      <c r="J4270" s="31" t="s">
        <v>5180</v>
      </c>
      <c r="K4270" s="31" t="s">
        <v>5164</v>
      </c>
      <c r="L4270" s="31" t="s">
        <v>5165</v>
      </c>
      <c r="M4270" s="31" t="s">
        <v>5379</v>
      </c>
      <c r="N4270" s="31" t="s">
        <v>9734</v>
      </c>
      <c r="O4270" s="31" t="s">
        <v>14125</v>
      </c>
      <c r="P4270" s="31" t="s">
        <v>14121</v>
      </c>
      <c r="Q4270" s="31" t="s">
        <v>5168</v>
      </c>
    </row>
    <row r="4271" spans="1:17" hidden="1" x14ac:dyDescent="0.2">
      <c r="A4271" s="31" t="s">
        <v>17274</v>
      </c>
      <c r="B4271" s="31" t="s">
        <v>14356</v>
      </c>
      <c r="C4271" s="31" t="s">
        <v>17275</v>
      </c>
      <c r="D4271" s="31"/>
      <c r="E4271" s="31" t="s">
        <v>14123</v>
      </c>
      <c r="F4271" s="31" t="s">
        <v>3948</v>
      </c>
      <c r="G4271" s="47">
        <v>60</v>
      </c>
      <c r="H4271" s="33">
        <v>0</v>
      </c>
      <c r="I4271" s="31" t="s">
        <v>5172</v>
      </c>
      <c r="J4271" s="31" t="s">
        <v>5173</v>
      </c>
      <c r="K4271" s="31" t="s">
        <v>5164</v>
      </c>
      <c r="L4271" s="31" t="s">
        <v>5165</v>
      </c>
      <c r="M4271" s="31" t="s">
        <v>5174</v>
      </c>
      <c r="N4271" s="31" t="s">
        <v>5973</v>
      </c>
      <c r="O4271" s="31" t="s">
        <v>14125</v>
      </c>
      <c r="P4271" s="31" t="s">
        <v>14121</v>
      </c>
      <c r="Q4271" s="31" t="s">
        <v>5168</v>
      </c>
    </row>
    <row r="4272" spans="1:17" hidden="1" x14ac:dyDescent="0.2">
      <c r="A4272" s="31" t="s">
        <v>17276</v>
      </c>
      <c r="B4272" s="31" t="s">
        <v>14356</v>
      </c>
      <c r="C4272" s="31" t="s">
        <v>17277</v>
      </c>
      <c r="D4272" s="31"/>
      <c r="E4272" s="31" t="s">
        <v>14123</v>
      </c>
      <c r="F4272" s="31" t="s">
        <v>3948</v>
      </c>
      <c r="G4272" s="47">
        <v>60</v>
      </c>
      <c r="H4272" s="33">
        <v>0</v>
      </c>
      <c r="I4272" s="31" t="s">
        <v>5218</v>
      </c>
      <c r="J4272" s="31" t="s">
        <v>5219</v>
      </c>
      <c r="K4272" s="31" t="s">
        <v>5164</v>
      </c>
      <c r="L4272" s="31" t="s">
        <v>5165</v>
      </c>
      <c r="M4272" s="31" t="s">
        <v>5390</v>
      </c>
      <c r="N4272" s="31"/>
      <c r="O4272" s="31" t="s">
        <v>14125</v>
      </c>
      <c r="P4272" s="31" t="s">
        <v>14121</v>
      </c>
      <c r="Q4272" s="31" t="s">
        <v>5168</v>
      </c>
    </row>
    <row r="4273" spans="1:17" hidden="1" x14ac:dyDescent="0.2">
      <c r="A4273" s="31" t="s">
        <v>17278</v>
      </c>
      <c r="B4273" s="31" t="s">
        <v>17279</v>
      </c>
      <c r="C4273" s="31" t="s">
        <v>17280</v>
      </c>
      <c r="D4273" s="31"/>
      <c r="E4273" s="31" t="s">
        <v>14354</v>
      </c>
      <c r="F4273" s="31"/>
      <c r="G4273" s="47">
        <v>60</v>
      </c>
      <c r="H4273" s="33">
        <v>0</v>
      </c>
      <c r="I4273" s="31" t="s">
        <v>5212</v>
      </c>
      <c r="J4273" s="31" t="s">
        <v>5213</v>
      </c>
      <c r="K4273" s="31" t="s">
        <v>5164</v>
      </c>
      <c r="L4273" s="31" t="s">
        <v>5494</v>
      </c>
      <c r="M4273" s="31" t="s">
        <v>5239</v>
      </c>
      <c r="N4273" s="31"/>
      <c r="O4273" s="31" t="s">
        <v>14125</v>
      </c>
      <c r="P4273" s="31" t="s">
        <v>14121</v>
      </c>
      <c r="Q4273" s="31" t="s">
        <v>5168</v>
      </c>
    </row>
    <row r="4274" spans="1:17" hidden="1" x14ac:dyDescent="0.2">
      <c r="A4274" s="31" t="s">
        <v>17281</v>
      </c>
      <c r="B4274" s="31" t="s">
        <v>14356</v>
      </c>
      <c r="C4274" s="31" t="s">
        <v>17282</v>
      </c>
      <c r="D4274" s="31"/>
      <c r="E4274" s="31" t="s">
        <v>14123</v>
      </c>
      <c r="F4274" s="31" t="s">
        <v>3948</v>
      </c>
      <c r="G4274" s="47">
        <v>60</v>
      </c>
      <c r="H4274" s="33">
        <v>0</v>
      </c>
      <c r="I4274" s="31" t="s">
        <v>5218</v>
      </c>
      <c r="J4274" s="31" t="s">
        <v>5219</v>
      </c>
      <c r="K4274" s="31" t="s">
        <v>5164</v>
      </c>
      <c r="L4274" s="31" t="s">
        <v>5165</v>
      </c>
      <c r="M4274" s="31" t="s">
        <v>5390</v>
      </c>
      <c r="N4274" s="31"/>
      <c r="O4274" s="31" t="s">
        <v>14125</v>
      </c>
      <c r="P4274" s="31" t="s">
        <v>14121</v>
      </c>
      <c r="Q4274" s="31" t="s">
        <v>5168</v>
      </c>
    </row>
    <row r="4275" spans="1:17" hidden="1" x14ac:dyDescent="0.2">
      <c r="A4275" s="31" t="s">
        <v>17283</v>
      </c>
      <c r="B4275" s="31" t="s">
        <v>14362</v>
      </c>
      <c r="C4275" s="31" t="s">
        <v>17284</v>
      </c>
      <c r="D4275" s="31" t="s">
        <v>3948</v>
      </c>
      <c r="E4275" s="31" t="s">
        <v>14144</v>
      </c>
      <c r="F4275" s="31"/>
      <c r="G4275" s="47">
        <v>60</v>
      </c>
      <c r="H4275" s="33">
        <v>0</v>
      </c>
      <c r="I4275" s="31" t="s">
        <v>5276</v>
      </c>
      <c r="J4275" s="31" t="s">
        <v>5277</v>
      </c>
      <c r="K4275" s="31" t="s">
        <v>5164</v>
      </c>
      <c r="L4275" s="31" t="s">
        <v>5278</v>
      </c>
      <c r="M4275" s="31" t="s">
        <v>5354</v>
      </c>
      <c r="N4275" s="31"/>
      <c r="O4275" s="31" t="s">
        <v>14125</v>
      </c>
      <c r="P4275" s="31" t="s">
        <v>14121</v>
      </c>
      <c r="Q4275" s="31" t="s">
        <v>8608</v>
      </c>
    </row>
    <row r="4276" spans="1:17" hidden="1" x14ac:dyDescent="0.2">
      <c r="A4276" s="31" t="s">
        <v>17285</v>
      </c>
      <c r="B4276" s="31" t="s">
        <v>14362</v>
      </c>
      <c r="C4276" s="31" t="s">
        <v>17286</v>
      </c>
      <c r="D4276" s="31" t="s">
        <v>3948</v>
      </c>
      <c r="E4276" s="31" t="s">
        <v>14144</v>
      </c>
      <c r="F4276" s="31"/>
      <c r="G4276" s="47">
        <v>60</v>
      </c>
      <c r="H4276" s="33">
        <v>0</v>
      </c>
      <c r="I4276" s="31" t="s">
        <v>9470</v>
      </c>
      <c r="J4276" s="31" t="s">
        <v>9471</v>
      </c>
      <c r="K4276" s="31" t="s">
        <v>5164</v>
      </c>
      <c r="L4276" s="31" t="s">
        <v>5278</v>
      </c>
      <c r="M4276" s="31" t="s">
        <v>5687</v>
      </c>
      <c r="N4276" s="31"/>
      <c r="O4276" s="31" t="s">
        <v>14125</v>
      </c>
      <c r="P4276" s="31" t="s">
        <v>14121</v>
      </c>
      <c r="Q4276" s="31" t="s">
        <v>8608</v>
      </c>
    </row>
    <row r="4277" spans="1:17" hidden="1" x14ac:dyDescent="0.2">
      <c r="A4277" s="31" t="s">
        <v>17287</v>
      </c>
      <c r="B4277" s="31" t="s">
        <v>14362</v>
      </c>
      <c r="C4277" s="31" t="s">
        <v>17288</v>
      </c>
      <c r="D4277" s="31" t="s">
        <v>3948</v>
      </c>
      <c r="E4277" s="31" t="s">
        <v>14144</v>
      </c>
      <c r="F4277" s="31"/>
      <c r="G4277" s="47">
        <v>60</v>
      </c>
      <c r="H4277" s="33">
        <v>0</v>
      </c>
      <c r="I4277" s="31" t="s">
        <v>5276</v>
      </c>
      <c r="J4277" s="31" t="s">
        <v>5277</v>
      </c>
      <c r="K4277" s="31" t="s">
        <v>5164</v>
      </c>
      <c r="L4277" s="31" t="s">
        <v>5278</v>
      </c>
      <c r="M4277" s="31" t="s">
        <v>5774</v>
      </c>
      <c r="N4277" s="31"/>
      <c r="O4277" s="31" t="s">
        <v>14125</v>
      </c>
      <c r="P4277" s="31" t="s">
        <v>14121</v>
      </c>
      <c r="Q4277" s="31" t="s">
        <v>8608</v>
      </c>
    </row>
    <row r="4278" spans="1:17" hidden="1" x14ac:dyDescent="0.2">
      <c r="A4278" s="31" t="s">
        <v>17289</v>
      </c>
      <c r="B4278" s="31" t="s">
        <v>14362</v>
      </c>
      <c r="C4278" s="31" t="s">
        <v>17290</v>
      </c>
      <c r="D4278" s="31" t="s">
        <v>3948</v>
      </c>
      <c r="E4278" s="31" t="s">
        <v>15136</v>
      </c>
      <c r="F4278" s="31"/>
      <c r="G4278" s="47">
        <v>60</v>
      </c>
      <c r="H4278" s="33">
        <v>0</v>
      </c>
      <c r="I4278" s="31" t="s">
        <v>5276</v>
      </c>
      <c r="J4278" s="31" t="s">
        <v>5277</v>
      </c>
      <c r="K4278" s="31" t="s">
        <v>5164</v>
      </c>
      <c r="L4278" s="31" t="s">
        <v>5278</v>
      </c>
      <c r="M4278" s="31" t="s">
        <v>11041</v>
      </c>
      <c r="N4278" s="31"/>
      <c r="O4278" s="31" t="s">
        <v>14125</v>
      </c>
      <c r="P4278" s="31" t="s">
        <v>14121</v>
      </c>
      <c r="Q4278" s="31" t="s">
        <v>8608</v>
      </c>
    </row>
    <row r="4279" spans="1:17" hidden="1" x14ac:dyDescent="0.2">
      <c r="A4279" s="31" t="s">
        <v>17291</v>
      </c>
      <c r="B4279" s="31" t="s">
        <v>14362</v>
      </c>
      <c r="C4279" s="31" t="s">
        <v>17292</v>
      </c>
      <c r="D4279" s="31" t="s">
        <v>3948</v>
      </c>
      <c r="E4279" s="31" t="s">
        <v>14144</v>
      </c>
      <c r="F4279" s="31"/>
      <c r="G4279" s="47">
        <v>60</v>
      </c>
      <c r="H4279" s="33">
        <v>0</v>
      </c>
      <c r="I4279" s="31" t="s">
        <v>5288</v>
      </c>
      <c r="J4279" s="31" t="s">
        <v>5289</v>
      </c>
      <c r="K4279" s="31" t="s">
        <v>5164</v>
      </c>
      <c r="L4279" s="31" t="s">
        <v>5278</v>
      </c>
      <c r="M4279" s="31" t="s">
        <v>5673</v>
      </c>
      <c r="N4279" s="31"/>
      <c r="O4279" s="31" t="s">
        <v>14125</v>
      </c>
      <c r="P4279" s="31" t="s">
        <v>14121</v>
      </c>
      <c r="Q4279" s="31" t="s">
        <v>8608</v>
      </c>
    </row>
    <row r="4280" spans="1:17" hidden="1" x14ac:dyDescent="0.2">
      <c r="A4280" s="31" t="s">
        <v>17293</v>
      </c>
      <c r="B4280" s="31" t="s">
        <v>14362</v>
      </c>
      <c r="C4280" s="31" t="s">
        <v>17294</v>
      </c>
      <c r="D4280" s="31" t="s">
        <v>3948</v>
      </c>
      <c r="E4280" s="31" t="s">
        <v>14144</v>
      </c>
      <c r="F4280" s="31"/>
      <c r="G4280" s="47">
        <v>60</v>
      </c>
      <c r="H4280" s="33">
        <v>0</v>
      </c>
      <c r="I4280" s="31" t="s">
        <v>5276</v>
      </c>
      <c r="J4280" s="31" t="s">
        <v>5277</v>
      </c>
      <c r="K4280" s="31" t="s">
        <v>5164</v>
      </c>
      <c r="L4280" s="31" t="s">
        <v>5278</v>
      </c>
      <c r="M4280" s="31" t="s">
        <v>5774</v>
      </c>
      <c r="N4280" s="31"/>
      <c r="O4280" s="31" t="s">
        <v>14125</v>
      </c>
      <c r="P4280" s="31" t="s">
        <v>14121</v>
      </c>
      <c r="Q4280" s="31" t="s">
        <v>8608</v>
      </c>
    </row>
    <row r="4281" spans="1:17" hidden="1" x14ac:dyDescent="0.2">
      <c r="A4281" s="31" t="s">
        <v>17295</v>
      </c>
      <c r="B4281" s="31" t="s">
        <v>14382</v>
      </c>
      <c r="C4281" s="31" t="s">
        <v>17296</v>
      </c>
      <c r="D4281" s="31"/>
      <c r="E4281" s="31" t="s">
        <v>14123</v>
      </c>
      <c r="F4281" s="31" t="s">
        <v>3948</v>
      </c>
      <c r="G4281" s="47">
        <v>60</v>
      </c>
      <c r="H4281" s="33">
        <v>0</v>
      </c>
      <c r="I4281" s="31" t="s">
        <v>5252</v>
      </c>
      <c r="J4281" s="31" t="s">
        <v>5253</v>
      </c>
      <c r="K4281" s="31" t="s">
        <v>5164</v>
      </c>
      <c r="L4281" s="31" t="s">
        <v>5165</v>
      </c>
      <c r="M4281" s="31" t="s">
        <v>5166</v>
      </c>
      <c r="N4281" s="31"/>
      <c r="O4281" s="31" t="s">
        <v>14125</v>
      </c>
      <c r="P4281" s="31" t="s">
        <v>14121</v>
      </c>
      <c r="Q4281" s="31" t="s">
        <v>5168</v>
      </c>
    </row>
    <row r="4282" spans="1:17" hidden="1" x14ac:dyDescent="0.2">
      <c r="A4282" s="31" t="s">
        <v>17297</v>
      </c>
      <c r="B4282" s="31" t="s">
        <v>14356</v>
      </c>
      <c r="C4282" s="31" t="s">
        <v>17298</v>
      </c>
      <c r="D4282" s="31"/>
      <c r="E4282" s="31" t="s">
        <v>14123</v>
      </c>
      <c r="F4282" s="31" t="s">
        <v>3948</v>
      </c>
      <c r="G4282" s="47">
        <v>60</v>
      </c>
      <c r="H4282" s="33">
        <v>0</v>
      </c>
      <c r="I4282" s="31" t="s">
        <v>5172</v>
      </c>
      <c r="J4282" s="31" t="s">
        <v>5173</v>
      </c>
      <c r="K4282" s="31" t="s">
        <v>5164</v>
      </c>
      <c r="L4282" s="31" t="s">
        <v>5165</v>
      </c>
      <c r="M4282" s="31" t="s">
        <v>5174</v>
      </c>
      <c r="N4282" s="31" t="s">
        <v>5973</v>
      </c>
      <c r="O4282" s="31" t="s">
        <v>14125</v>
      </c>
      <c r="P4282" s="31" t="s">
        <v>14121</v>
      </c>
      <c r="Q4282" s="31" t="s">
        <v>5168</v>
      </c>
    </row>
    <row r="4283" spans="1:17" hidden="1" x14ac:dyDescent="0.2">
      <c r="A4283" s="31" t="s">
        <v>17299</v>
      </c>
      <c r="B4283" s="31" t="s">
        <v>14356</v>
      </c>
      <c r="C4283" s="31" t="s">
        <v>17300</v>
      </c>
      <c r="D4283" s="31"/>
      <c r="E4283" s="31" t="s">
        <v>14123</v>
      </c>
      <c r="F4283" s="31" t="s">
        <v>3948</v>
      </c>
      <c r="G4283" s="47">
        <v>60</v>
      </c>
      <c r="H4283" s="33">
        <v>0</v>
      </c>
      <c r="I4283" s="31" t="s">
        <v>5179</v>
      </c>
      <c r="J4283" s="31" t="s">
        <v>5180</v>
      </c>
      <c r="K4283" s="31" t="s">
        <v>5164</v>
      </c>
      <c r="L4283" s="31" t="s">
        <v>5165</v>
      </c>
      <c r="M4283" s="31" t="s">
        <v>5192</v>
      </c>
      <c r="N4283" s="31"/>
      <c r="O4283" s="31" t="s">
        <v>14125</v>
      </c>
      <c r="P4283" s="31" t="s">
        <v>14121</v>
      </c>
      <c r="Q4283" s="31" t="s">
        <v>5168</v>
      </c>
    </row>
    <row r="4284" spans="1:17" hidden="1" x14ac:dyDescent="0.2">
      <c r="A4284" s="31" t="s">
        <v>17301</v>
      </c>
      <c r="B4284" s="31" t="s">
        <v>14362</v>
      </c>
      <c r="C4284" s="31" t="s">
        <v>17302</v>
      </c>
      <c r="D4284" s="31" t="s">
        <v>3948</v>
      </c>
      <c r="E4284" s="31" t="s">
        <v>14144</v>
      </c>
      <c r="F4284" s="31"/>
      <c r="G4284" s="47">
        <v>60</v>
      </c>
      <c r="H4284" s="33">
        <v>0</v>
      </c>
      <c r="I4284" s="31" t="s">
        <v>9470</v>
      </c>
      <c r="J4284" s="31" t="s">
        <v>9471</v>
      </c>
      <c r="K4284" s="31" t="s">
        <v>5164</v>
      </c>
      <c r="L4284" s="31" t="s">
        <v>5278</v>
      </c>
      <c r="M4284" s="31" t="s">
        <v>15503</v>
      </c>
      <c r="N4284" s="31"/>
      <c r="O4284" s="31" t="s">
        <v>14125</v>
      </c>
      <c r="P4284" s="31" t="s">
        <v>14121</v>
      </c>
      <c r="Q4284" s="31" t="s">
        <v>8608</v>
      </c>
    </row>
    <row r="4285" spans="1:17" hidden="1" x14ac:dyDescent="0.2">
      <c r="A4285" s="31" t="s">
        <v>17303</v>
      </c>
      <c r="B4285" s="31" t="s">
        <v>14916</v>
      </c>
      <c r="C4285" s="31" t="s">
        <v>17304</v>
      </c>
      <c r="D4285" s="31"/>
      <c r="E4285" s="31" t="s">
        <v>14123</v>
      </c>
      <c r="F4285" s="31" t="s">
        <v>3948</v>
      </c>
      <c r="G4285" s="47">
        <v>60</v>
      </c>
      <c r="H4285" s="33">
        <v>0</v>
      </c>
      <c r="I4285" s="31" t="s">
        <v>5172</v>
      </c>
      <c r="J4285" s="31" t="s">
        <v>5173</v>
      </c>
      <c r="K4285" s="31" t="s">
        <v>5164</v>
      </c>
      <c r="L4285" s="31" t="s">
        <v>5165</v>
      </c>
      <c r="M4285" s="31" t="s">
        <v>6835</v>
      </c>
      <c r="N4285" s="31"/>
      <c r="O4285" s="31" t="s">
        <v>14125</v>
      </c>
      <c r="P4285" s="31" t="s">
        <v>14121</v>
      </c>
      <c r="Q4285" s="31" t="s">
        <v>5168</v>
      </c>
    </row>
    <row r="4286" spans="1:17" hidden="1" x14ac:dyDescent="0.2">
      <c r="A4286" s="31" t="s">
        <v>17305</v>
      </c>
      <c r="B4286" s="31" t="s">
        <v>14362</v>
      </c>
      <c r="C4286" s="31" t="s">
        <v>17306</v>
      </c>
      <c r="D4286" s="31" t="s">
        <v>3948</v>
      </c>
      <c r="E4286" s="31" t="s">
        <v>14144</v>
      </c>
      <c r="F4286" s="31"/>
      <c r="G4286" s="47">
        <v>60</v>
      </c>
      <c r="H4286" s="33">
        <v>0</v>
      </c>
      <c r="I4286" s="31" t="s">
        <v>5288</v>
      </c>
      <c r="J4286" s="31" t="s">
        <v>5289</v>
      </c>
      <c r="K4286" s="31" t="s">
        <v>5164</v>
      </c>
      <c r="L4286" s="31" t="s">
        <v>5278</v>
      </c>
      <c r="M4286" s="31" t="s">
        <v>5663</v>
      </c>
      <c r="N4286" s="31"/>
      <c r="O4286" s="31" t="s">
        <v>14125</v>
      </c>
      <c r="P4286" s="31" t="s">
        <v>14121</v>
      </c>
      <c r="Q4286" s="31" t="s">
        <v>8608</v>
      </c>
    </row>
    <row r="4287" spans="1:17" hidden="1" x14ac:dyDescent="0.2">
      <c r="A4287" s="31" t="s">
        <v>17307</v>
      </c>
      <c r="B4287" s="31" t="s">
        <v>14356</v>
      </c>
      <c r="C4287" s="31" t="s">
        <v>17308</v>
      </c>
      <c r="D4287" s="31"/>
      <c r="E4287" s="31" t="s">
        <v>14123</v>
      </c>
      <c r="F4287" s="31" t="s">
        <v>3948</v>
      </c>
      <c r="G4287" s="47">
        <v>60</v>
      </c>
      <c r="H4287" s="33">
        <v>0</v>
      </c>
      <c r="I4287" s="31" t="s">
        <v>5252</v>
      </c>
      <c r="J4287" s="31" t="s">
        <v>5253</v>
      </c>
      <c r="K4287" s="31" t="s">
        <v>5164</v>
      </c>
      <c r="L4287" s="31" t="s">
        <v>5165</v>
      </c>
      <c r="M4287" s="31" t="s">
        <v>5543</v>
      </c>
      <c r="N4287" s="31"/>
      <c r="O4287" s="31" t="s">
        <v>14125</v>
      </c>
      <c r="P4287" s="31" t="s">
        <v>14121</v>
      </c>
      <c r="Q4287" s="31" t="s">
        <v>5168</v>
      </c>
    </row>
    <row r="4288" spans="1:17" hidden="1" x14ac:dyDescent="0.2">
      <c r="A4288" s="31" t="s">
        <v>17309</v>
      </c>
      <c r="B4288" s="31" t="s">
        <v>14356</v>
      </c>
      <c r="C4288" s="31" t="s">
        <v>17310</v>
      </c>
      <c r="D4288" s="31"/>
      <c r="E4288" s="31" t="s">
        <v>14123</v>
      </c>
      <c r="F4288" s="31" t="s">
        <v>3948</v>
      </c>
      <c r="G4288" s="47">
        <v>60</v>
      </c>
      <c r="H4288" s="33">
        <v>0</v>
      </c>
      <c r="I4288" s="31" t="s">
        <v>5252</v>
      </c>
      <c r="J4288" s="31" t="s">
        <v>5253</v>
      </c>
      <c r="K4288" s="31" t="s">
        <v>5164</v>
      </c>
      <c r="L4288" s="31" t="s">
        <v>5165</v>
      </c>
      <c r="M4288" s="31" t="s">
        <v>5254</v>
      </c>
      <c r="N4288" s="31"/>
      <c r="O4288" s="31" t="s">
        <v>14125</v>
      </c>
      <c r="P4288" s="31" t="s">
        <v>14121</v>
      </c>
      <c r="Q4288" s="31" t="s">
        <v>5168</v>
      </c>
    </row>
    <row r="4289" spans="1:17" hidden="1" x14ac:dyDescent="0.2">
      <c r="A4289" s="31" t="s">
        <v>17311</v>
      </c>
      <c r="B4289" s="31" t="s">
        <v>14916</v>
      </c>
      <c r="C4289" s="31" t="s">
        <v>17312</v>
      </c>
      <c r="D4289" s="31"/>
      <c r="E4289" s="31" t="s">
        <v>14123</v>
      </c>
      <c r="F4289" s="31" t="s">
        <v>3948</v>
      </c>
      <c r="G4289" s="47">
        <v>60</v>
      </c>
      <c r="H4289" s="33">
        <v>0</v>
      </c>
      <c r="I4289" s="31" t="s">
        <v>5172</v>
      </c>
      <c r="J4289" s="31" t="s">
        <v>5173</v>
      </c>
      <c r="K4289" s="31" t="s">
        <v>5164</v>
      </c>
      <c r="L4289" s="31" t="s">
        <v>5165</v>
      </c>
      <c r="M4289" s="31" t="s">
        <v>6835</v>
      </c>
      <c r="N4289" s="31"/>
      <c r="O4289" s="31" t="s">
        <v>14125</v>
      </c>
      <c r="P4289" s="31" t="s">
        <v>14121</v>
      </c>
      <c r="Q4289" s="31" t="s">
        <v>5168</v>
      </c>
    </row>
    <row r="4290" spans="1:17" hidden="1" x14ac:dyDescent="0.2">
      <c r="A4290" s="31" t="s">
        <v>17313</v>
      </c>
      <c r="B4290" s="31" t="s">
        <v>14356</v>
      </c>
      <c r="C4290" s="31" t="s">
        <v>17314</v>
      </c>
      <c r="D4290" s="31"/>
      <c r="E4290" s="31" t="s">
        <v>14123</v>
      </c>
      <c r="F4290" s="31" t="s">
        <v>3948</v>
      </c>
      <c r="G4290" s="47">
        <v>60</v>
      </c>
      <c r="H4290" s="33">
        <v>0</v>
      </c>
      <c r="I4290" s="31" t="s">
        <v>5252</v>
      </c>
      <c r="J4290" s="31" t="s">
        <v>5253</v>
      </c>
      <c r="K4290" s="31" t="s">
        <v>5164</v>
      </c>
      <c r="L4290" s="31" t="s">
        <v>5165</v>
      </c>
      <c r="M4290" s="31" t="s">
        <v>5254</v>
      </c>
      <c r="N4290" s="31"/>
      <c r="O4290" s="31" t="s">
        <v>14125</v>
      </c>
      <c r="P4290" s="31" t="s">
        <v>14121</v>
      </c>
      <c r="Q4290" s="31" t="s">
        <v>5168</v>
      </c>
    </row>
    <row r="4291" spans="1:17" hidden="1" x14ac:dyDescent="0.2">
      <c r="A4291" s="31" t="s">
        <v>17315</v>
      </c>
      <c r="B4291" s="31" t="s">
        <v>14356</v>
      </c>
      <c r="C4291" s="31" t="s">
        <v>17316</v>
      </c>
      <c r="D4291" s="31"/>
      <c r="E4291" s="31" t="s">
        <v>14123</v>
      </c>
      <c r="F4291" s="31" t="s">
        <v>3948</v>
      </c>
      <c r="G4291" s="47">
        <v>60</v>
      </c>
      <c r="H4291" s="33">
        <v>0</v>
      </c>
      <c r="I4291" s="31" t="s">
        <v>5179</v>
      </c>
      <c r="J4291" s="31" t="s">
        <v>5180</v>
      </c>
      <c r="K4291" s="31" t="s">
        <v>5164</v>
      </c>
      <c r="L4291" s="31" t="s">
        <v>5165</v>
      </c>
      <c r="M4291" s="31" t="s">
        <v>5361</v>
      </c>
      <c r="N4291" s="31" t="s">
        <v>5362</v>
      </c>
      <c r="O4291" s="31" t="s">
        <v>14125</v>
      </c>
      <c r="P4291" s="31" t="s">
        <v>14121</v>
      </c>
      <c r="Q4291" s="31" t="s">
        <v>5168</v>
      </c>
    </row>
    <row r="4292" spans="1:17" hidden="1" x14ac:dyDescent="0.2">
      <c r="A4292" s="31" t="s">
        <v>17317</v>
      </c>
      <c r="B4292" s="31" t="s">
        <v>14362</v>
      </c>
      <c r="C4292" s="31" t="s">
        <v>17318</v>
      </c>
      <c r="D4292" s="31" t="s">
        <v>3948</v>
      </c>
      <c r="E4292" s="31" t="s">
        <v>14144</v>
      </c>
      <c r="F4292" s="31"/>
      <c r="G4292" s="47">
        <v>60</v>
      </c>
      <c r="H4292" s="33">
        <v>0</v>
      </c>
      <c r="I4292" s="31" t="s">
        <v>9470</v>
      </c>
      <c r="J4292" s="31" t="s">
        <v>9471</v>
      </c>
      <c r="K4292" s="31" t="s">
        <v>5164</v>
      </c>
      <c r="L4292" s="31" t="s">
        <v>5278</v>
      </c>
      <c r="M4292" s="31" t="s">
        <v>13700</v>
      </c>
      <c r="N4292" s="31"/>
      <c r="O4292" s="31" t="s">
        <v>14125</v>
      </c>
      <c r="P4292" s="31" t="s">
        <v>14121</v>
      </c>
      <c r="Q4292" s="31" t="s">
        <v>8608</v>
      </c>
    </row>
    <row r="4293" spans="1:17" hidden="1" x14ac:dyDescent="0.2">
      <c r="A4293" s="31" t="s">
        <v>17319</v>
      </c>
      <c r="B4293" s="31" t="s">
        <v>14362</v>
      </c>
      <c r="C4293" s="31" t="s">
        <v>17320</v>
      </c>
      <c r="D4293" s="31" t="s">
        <v>3948</v>
      </c>
      <c r="E4293" s="31" t="s">
        <v>14144</v>
      </c>
      <c r="F4293" s="31"/>
      <c r="G4293" s="47">
        <v>60</v>
      </c>
      <c r="H4293" s="33">
        <v>0</v>
      </c>
      <c r="I4293" s="31" t="s">
        <v>5288</v>
      </c>
      <c r="J4293" s="31" t="s">
        <v>5289</v>
      </c>
      <c r="K4293" s="31" t="s">
        <v>5164</v>
      </c>
      <c r="L4293" s="31" t="s">
        <v>5278</v>
      </c>
      <c r="M4293" s="31" t="s">
        <v>5673</v>
      </c>
      <c r="N4293" s="31"/>
      <c r="O4293" s="31" t="s">
        <v>14125</v>
      </c>
      <c r="P4293" s="31" t="s">
        <v>14121</v>
      </c>
      <c r="Q4293" s="31" t="s">
        <v>8608</v>
      </c>
    </row>
    <row r="4294" spans="1:17" hidden="1" x14ac:dyDescent="0.2">
      <c r="A4294" s="31" t="s">
        <v>17321</v>
      </c>
      <c r="B4294" s="31" t="s">
        <v>14362</v>
      </c>
      <c r="C4294" s="31" t="s">
        <v>17322</v>
      </c>
      <c r="D4294" s="31" t="s">
        <v>3948</v>
      </c>
      <c r="E4294" s="31" t="s">
        <v>14144</v>
      </c>
      <c r="F4294" s="31"/>
      <c r="G4294" s="47">
        <v>60</v>
      </c>
      <c r="H4294" s="33">
        <v>0</v>
      </c>
      <c r="I4294" s="31" t="s">
        <v>5288</v>
      </c>
      <c r="J4294" s="31" t="s">
        <v>5289</v>
      </c>
      <c r="K4294" s="31" t="s">
        <v>5164</v>
      </c>
      <c r="L4294" s="31" t="s">
        <v>5278</v>
      </c>
      <c r="M4294" s="31" t="s">
        <v>5663</v>
      </c>
      <c r="N4294" s="31"/>
      <c r="O4294" s="31" t="s">
        <v>14125</v>
      </c>
      <c r="P4294" s="31" t="s">
        <v>14121</v>
      </c>
      <c r="Q4294" s="31" t="s">
        <v>8608</v>
      </c>
    </row>
    <row r="4295" spans="1:17" hidden="1" x14ac:dyDescent="0.2">
      <c r="A4295" s="31" t="s">
        <v>17323</v>
      </c>
      <c r="B4295" s="31" t="s">
        <v>14362</v>
      </c>
      <c r="C4295" s="31" t="s">
        <v>17324</v>
      </c>
      <c r="D4295" s="31" t="s">
        <v>3948</v>
      </c>
      <c r="E4295" s="31" t="s">
        <v>14144</v>
      </c>
      <c r="F4295" s="31"/>
      <c r="G4295" s="47">
        <v>60</v>
      </c>
      <c r="H4295" s="33">
        <v>0</v>
      </c>
      <c r="I4295" s="31" t="s">
        <v>9470</v>
      </c>
      <c r="J4295" s="31" t="s">
        <v>9471</v>
      </c>
      <c r="K4295" s="31" t="s">
        <v>5164</v>
      </c>
      <c r="L4295" s="31" t="s">
        <v>5278</v>
      </c>
      <c r="M4295" s="31" t="s">
        <v>15503</v>
      </c>
      <c r="N4295" s="31"/>
      <c r="O4295" s="31" t="s">
        <v>14125</v>
      </c>
      <c r="P4295" s="31" t="s">
        <v>14121</v>
      </c>
      <c r="Q4295" s="31" t="s">
        <v>8608</v>
      </c>
    </row>
    <row r="4296" spans="1:17" hidden="1" x14ac:dyDescent="0.2">
      <c r="A4296" s="31" t="s">
        <v>17325</v>
      </c>
      <c r="B4296" s="31" t="s">
        <v>14362</v>
      </c>
      <c r="C4296" s="31" t="s">
        <v>17326</v>
      </c>
      <c r="D4296" s="31" t="s">
        <v>3948</v>
      </c>
      <c r="E4296" s="31" t="s">
        <v>14144</v>
      </c>
      <c r="F4296" s="31"/>
      <c r="G4296" s="47">
        <v>60</v>
      </c>
      <c r="H4296" s="33">
        <v>0</v>
      </c>
      <c r="I4296" s="31" t="s">
        <v>9470</v>
      </c>
      <c r="J4296" s="31" t="s">
        <v>9471</v>
      </c>
      <c r="K4296" s="31" t="s">
        <v>5164</v>
      </c>
      <c r="L4296" s="31" t="s">
        <v>5278</v>
      </c>
      <c r="M4296" s="31" t="s">
        <v>5832</v>
      </c>
      <c r="N4296" s="31"/>
      <c r="O4296" s="31" t="s">
        <v>14125</v>
      </c>
      <c r="P4296" s="31" t="s">
        <v>14121</v>
      </c>
      <c r="Q4296" s="31" t="s">
        <v>8608</v>
      </c>
    </row>
    <row r="4297" spans="1:17" hidden="1" x14ac:dyDescent="0.2">
      <c r="A4297" s="31" t="s">
        <v>17327</v>
      </c>
      <c r="B4297" s="31" t="s">
        <v>14373</v>
      </c>
      <c r="C4297" s="31" t="s">
        <v>17328</v>
      </c>
      <c r="D4297" s="31" t="s">
        <v>3948</v>
      </c>
      <c r="E4297" s="31" t="s">
        <v>14144</v>
      </c>
      <c r="F4297" s="31"/>
      <c r="G4297" s="47">
        <v>60</v>
      </c>
      <c r="H4297" s="33">
        <v>0</v>
      </c>
      <c r="I4297" s="31" t="s">
        <v>9470</v>
      </c>
      <c r="J4297" s="31" t="s">
        <v>9471</v>
      </c>
      <c r="K4297" s="31" t="s">
        <v>5164</v>
      </c>
      <c r="L4297" s="31" t="s">
        <v>5278</v>
      </c>
      <c r="M4297" s="31" t="s">
        <v>13700</v>
      </c>
      <c r="N4297" s="31"/>
      <c r="O4297" s="31" t="s">
        <v>14125</v>
      </c>
      <c r="P4297" s="31" t="s">
        <v>14121</v>
      </c>
      <c r="Q4297" s="31" t="s">
        <v>8608</v>
      </c>
    </row>
    <row r="4298" spans="1:17" hidden="1" x14ac:dyDescent="0.2">
      <c r="A4298" s="31" t="s">
        <v>17329</v>
      </c>
      <c r="B4298" s="31" t="s">
        <v>14356</v>
      </c>
      <c r="C4298" s="31" t="s">
        <v>17330</v>
      </c>
      <c r="D4298" s="31"/>
      <c r="E4298" s="31" t="s">
        <v>14123</v>
      </c>
      <c r="F4298" s="31" t="s">
        <v>3948</v>
      </c>
      <c r="G4298" s="47">
        <v>60</v>
      </c>
      <c r="H4298" s="33">
        <v>0</v>
      </c>
      <c r="I4298" s="31" t="s">
        <v>5252</v>
      </c>
      <c r="J4298" s="31" t="s">
        <v>5253</v>
      </c>
      <c r="K4298" s="31" t="s">
        <v>5164</v>
      </c>
      <c r="L4298" s="31" t="s">
        <v>5165</v>
      </c>
      <c r="M4298" s="31" t="s">
        <v>5254</v>
      </c>
      <c r="N4298" s="31"/>
      <c r="O4298" s="31" t="s">
        <v>14125</v>
      </c>
      <c r="P4298" s="31" t="s">
        <v>14121</v>
      </c>
      <c r="Q4298" s="31" t="s">
        <v>5168</v>
      </c>
    </row>
    <row r="4299" spans="1:17" hidden="1" x14ac:dyDescent="0.2">
      <c r="A4299" s="31" t="s">
        <v>17331</v>
      </c>
      <c r="B4299" s="31" t="s">
        <v>14916</v>
      </c>
      <c r="C4299" s="31" t="s">
        <v>17332</v>
      </c>
      <c r="D4299" s="31"/>
      <c r="E4299" s="31" t="s">
        <v>14123</v>
      </c>
      <c r="F4299" s="31" t="s">
        <v>3948</v>
      </c>
      <c r="G4299" s="47">
        <v>60</v>
      </c>
      <c r="H4299" s="33">
        <v>0</v>
      </c>
      <c r="I4299" s="31" t="s">
        <v>5384</v>
      </c>
      <c r="J4299" s="31" t="s">
        <v>5385</v>
      </c>
      <c r="K4299" s="31" t="s">
        <v>5164</v>
      </c>
      <c r="L4299" s="31" t="s">
        <v>5165</v>
      </c>
      <c r="M4299" s="31" t="s">
        <v>7808</v>
      </c>
      <c r="N4299" s="31"/>
      <c r="O4299" s="31" t="s">
        <v>14125</v>
      </c>
      <c r="P4299" s="31" t="s">
        <v>14121</v>
      </c>
      <c r="Q4299" s="31" t="s">
        <v>5168</v>
      </c>
    </row>
    <row r="4300" spans="1:17" hidden="1" x14ac:dyDescent="0.2">
      <c r="A4300" s="31" t="s">
        <v>17333</v>
      </c>
      <c r="B4300" s="31" t="s">
        <v>14356</v>
      </c>
      <c r="C4300" s="31" t="s">
        <v>17334</v>
      </c>
      <c r="D4300" s="31"/>
      <c r="E4300" s="31" t="s">
        <v>14123</v>
      </c>
      <c r="F4300" s="31" t="s">
        <v>3948</v>
      </c>
      <c r="G4300" s="47">
        <v>60</v>
      </c>
      <c r="H4300" s="33">
        <v>0</v>
      </c>
      <c r="I4300" s="31" t="s">
        <v>5179</v>
      </c>
      <c r="J4300" s="31" t="s">
        <v>5180</v>
      </c>
      <c r="K4300" s="31" t="s">
        <v>5164</v>
      </c>
      <c r="L4300" s="31" t="s">
        <v>5165</v>
      </c>
      <c r="M4300" s="31" t="s">
        <v>5379</v>
      </c>
      <c r="N4300" s="31" t="s">
        <v>13850</v>
      </c>
      <c r="O4300" s="31" t="s">
        <v>14125</v>
      </c>
      <c r="P4300" s="31" t="s">
        <v>14121</v>
      </c>
      <c r="Q4300" s="31" t="s">
        <v>5168</v>
      </c>
    </row>
    <row r="4301" spans="1:17" hidden="1" x14ac:dyDescent="0.2">
      <c r="A4301" s="31" t="s">
        <v>17335</v>
      </c>
      <c r="B4301" s="31" t="s">
        <v>14362</v>
      </c>
      <c r="C4301" s="31" t="s">
        <v>17336</v>
      </c>
      <c r="D4301" s="31" t="s">
        <v>3948</v>
      </c>
      <c r="E4301" s="31" t="s">
        <v>14144</v>
      </c>
      <c r="F4301" s="31"/>
      <c r="G4301" s="47">
        <v>60</v>
      </c>
      <c r="H4301" s="33">
        <v>0</v>
      </c>
      <c r="I4301" s="31" t="s">
        <v>5288</v>
      </c>
      <c r="J4301" s="31" t="s">
        <v>5289</v>
      </c>
      <c r="K4301" s="31" t="s">
        <v>5164</v>
      </c>
      <c r="L4301" s="31" t="s">
        <v>5278</v>
      </c>
      <c r="M4301" s="31" t="s">
        <v>5673</v>
      </c>
      <c r="N4301" s="31"/>
      <c r="O4301" s="31" t="s">
        <v>14125</v>
      </c>
      <c r="P4301" s="31" t="s">
        <v>14121</v>
      </c>
      <c r="Q4301" s="31" t="s">
        <v>8608</v>
      </c>
    </row>
    <row r="4302" spans="1:17" hidden="1" x14ac:dyDescent="0.2">
      <c r="A4302" s="31" t="s">
        <v>17337</v>
      </c>
      <c r="B4302" s="31" t="s">
        <v>14362</v>
      </c>
      <c r="C4302" s="31" t="s">
        <v>17338</v>
      </c>
      <c r="D4302" s="31" t="s">
        <v>3948</v>
      </c>
      <c r="E4302" s="31" t="s">
        <v>14144</v>
      </c>
      <c r="F4302" s="31"/>
      <c r="G4302" s="47">
        <v>60</v>
      </c>
      <c r="H4302" s="33">
        <v>0</v>
      </c>
      <c r="I4302" s="31" t="s">
        <v>5288</v>
      </c>
      <c r="J4302" s="31" t="s">
        <v>5289</v>
      </c>
      <c r="K4302" s="31" t="s">
        <v>5164</v>
      </c>
      <c r="L4302" s="31" t="s">
        <v>5278</v>
      </c>
      <c r="M4302" s="31" t="s">
        <v>5663</v>
      </c>
      <c r="N4302" s="31"/>
      <c r="O4302" s="31" t="s">
        <v>14125</v>
      </c>
      <c r="P4302" s="31" t="s">
        <v>14121</v>
      </c>
      <c r="Q4302" s="31" t="s">
        <v>8608</v>
      </c>
    </row>
    <row r="4303" spans="1:17" hidden="1" x14ac:dyDescent="0.2">
      <c r="A4303" s="31" t="s">
        <v>17339</v>
      </c>
      <c r="B4303" s="31" t="s">
        <v>14362</v>
      </c>
      <c r="C4303" s="31" t="s">
        <v>17340</v>
      </c>
      <c r="D4303" s="31" t="s">
        <v>3948</v>
      </c>
      <c r="E4303" s="31" t="s">
        <v>14144</v>
      </c>
      <c r="F4303" s="31"/>
      <c r="G4303" s="47">
        <v>60</v>
      </c>
      <c r="H4303" s="33">
        <v>0</v>
      </c>
      <c r="I4303" s="31" t="s">
        <v>5276</v>
      </c>
      <c r="J4303" s="31" t="s">
        <v>5277</v>
      </c>
      <c r="K4303" s="31" t="s">
        <v>5164</v>
      </c>
      <c r="L4303" s="31" t="s">
        <v>5278</v>
      </c>
      <c r="M4303" s="31" t="s">
        <v>5774</v>
      </c>
      <c r="N4303" s="31"/>
      <c r="O4303" s="31" t="s">
        <v>14125</v>
      </c>
      <c r="P4303" s="31" t="s">
        <v>14121</v>
      </c>
      <c r="Q4303" s="31" t="s">
        <v>8608</v>
      </c>
    </row>
    <row r="4304" spans="1:17" hidden="1" x14ac:dyDescent="0.2">
      <c r="A4304" s="31" t="s">
        <v>17341</v>
      </c>
      <c r="B4304" s="31" t="s">
        <v>14362</v>
      </c>
      <c r="C4304" s="31" t="s">
        <v>17342</v>
      </c>
      <c r="D4304" s="31" t="s">
        <v>3948</v>
      </c>
      <c r="E4304" s="31" t="s">
        <v>14144</v>
      </c>
      <c r="F4304" s="31"/>
      <c r="G4304" s="47">
        <v>60</v>
      </c>
      <c r="H4304" s="33">
        <v>0</v>
      </c>
      <c r="I4304" s="31" t="s">
        <v>5288</v>
      </c>
      <c r="J4304" s="31" t="s">
        <v>5289</v>
      </c>
      <c r="K4304" s="31" t="s">
        <v>5164</v>
      </c>
      <c r="L4304" s="31" t="s">
        <v>5278</v>
      </c>
      <c r="M4304" s="31" t="s">
        <v>5673</v>
      </c>
      <c r="N4304" s="31"/>
      <c r="O4304" s="31" t="s">
        <v>14125</v>
      </c>
      <c r="P4304" s="31" t="s">
        <v>14121</v>
      </c>
      <c r="Q4304" s="31" t="s">
        <v>8608</v>
      </c>
    </row>
    <row r="4305" spans="1:17" hidden="1" x14ac:dyDescent="0.2">
      <c r="A4305" s="31" t="s">
        <v>17343</v>
      </c>
      <c r="B4305" s="31" t="s">
        <v>14359</v>
      </c>
      <c r="C4305" s="31" t="s">
        <v>17344</v>
      </c>
      <c r="D4305" s="31" t="s">
        <v>3948</v>
      </c>
      <c r="E4305" s="31" t="s">
        <v>14144</v>
      </c>
      <c r="F4305" s="31"/>
      <c r="G4305" s="47">
        <v>60</v>
      </c>
      <c r="H4305" s="33">
        <v>0</v>
      </c>
      <c r="I4305" s="31" t="s">
        <v>9470</v>
      </c>
      <c r="J4305" s="31" t="s">
        <v>9471</v>
      </c>
      <c r="K4305" s="31" t="s">
        <v>5164</v>
      </c>
      <c r="L4305" s="31" t="s">
        <v>5278</v>
      </c>
      <c r="M4305" s="31" t="s">
        <v>8660</v>
      </c>
      <c r="N4305" s="31"/>
      <c r="O4305" s="31" t="s">
        <v>14125</v>
      </c>
      <c r="P4305" s="31" t="s">
        <v>14121</v>
      </c>
      <c r="Q4305" s="31" t="s">
        <v>8608</v>
      </c>
    </row>
    <row r="4306" spans="1:17" hidden="1" x14ac:dyDescent="0.2">
      <c r="A4306" s="31" t="s">
        <v>17345</v>
      </c>
      <c r="B4306" s="31" t="s">
        <v>14356</v>
      </c>
      <c r="C4306" s="31" t="s">
        <v>17346</v>
      </c>
      <c r="D4306" s="31"/>
      <c r="E4306" s="31" t="s">
        <v>14123</v>
      </c>
      <c r="F4306" s="31" t="s">
        <v>3948</v>
      </c>
      <c r="G4306" s="47">
        <v>60</v>
      </c>
      <c r="H4306" s="33">
        <v>0</v>
      </c>
      <c r="I4306" s="31" t="s">
        <v>5252</v>
      </c>
      <c r="J4306" s="31" t="s">
        <v>5253</v>
      </c>
      <c r="K4306" s="31" t="s">
        <v>5164</v>
      </c>
      <c r="L4306" s="31" t="s">
        <v>5165</v>
      </c>
      <c r="M4306" s="31" t="s">
        <v>5569</v>
      </c>
      <c r="N4306" s="31"/>
      <c r="O4306" s="31" t="s">
        <v>14125</v>
      </c>
      <c r="P4306" s="31" t="s">
        <v>14121</v>
      </c>
      <c r="Q4306" s="31" t="s">
        <v>5168</v>
      </c>
    </row>
    <row r="4307" spans="1:17" hidden="1" x14ac:dyDescent="0.2">
      <c r="A4307" s="31" t="s">
        <v>17347</v>
      </c>
      <c r="B4307" s="31" t="s">
        <v>14356</v>
      </c>
      <c r="C4307" s="31" t="s">
        <v>17348</v>
      </c>
      <c r="D4307" s="31"/>
      <c r="E4307" s="31" t="s">
        <v>14123</v>
      </c>
      <c r="F4307" s="31" t="s">
        <v>3948</v>
      </c>
      <c r="G4307" s="47">
        <v>60</v>
      </c>
      <c r="H4307" s="33">
        <v>0</v>
      </c>
      <c r="I4307" s="31" t="s">
        <v>5179</v>
      </c>
      <c r="J4307" s="31" t="s">
        <v>5180</v>
      </c>
      <c r="K4307" s="31" t="s">
        <v>5164</v>
      </c>
      <c r="L4307" s="31" t="s">
        <v>5165</v>
      </c>
      <c r="M4307" s="31" t="s">
        <v>5379</v>
      </c>
      <c r="N4307" s="31" t="s">
        <v>7545</v>
      </c>
      <c r="O4307" s="31" t="s">
        <v>14125</v>
      </c>
      <c r="P4307" s="31" t="s">
        <v>14121</v>
      </c>
      <c r="Q4307" s="31" t="s">
        <v>5168</v>
      </c>
    </row>
    <row r="4308" spans="1:17" hidden="1" x14ac:dyDescent="0.2">
      <c r="A4308" s="31" t="s">
        <v>17349</v>
      </c>
      <c r="B4308" s="31" t="s">
        <v>14356</v>
      </c>
      <c r="C4308" s="31" t="s">
        <v>17350</v>
      </c>
      <c r="D4308" s="31"/>
      <c r="E4308" s="31" t="s">
        <v>14123</v>
      </c>
      <c r="F4308" s="31" t="s">
        <v>3948</v>
      </c>
      <c r="G4308" s="47">
        <v>60</v>
      </c>
      <c r="H4308" s="33">
        <v>0</v>
      </c>
      <c r="I4308" s="31" t="s">
        <v>5252</v>
      </c>
      <c r="J4308" s="31" t="s">
        <v>5253</v>
      </c>
      <c r="K4308" s="31" t="s">
        <v>5164</v>
      </c>
      <c r="L4308" s="31" t="s">
        <v>5165</v>
      </c>
      <c r="M4308" s="31" t="s">
        <v>5569</v>
      </c>
      <c r="N4308" s="31"/>
      <c r="O4308" s="31" t="s">
        <v>14125</v>
      </c>
      <c r="P4308" s="31" t="s">
        <v>14121</v>
      </c>
      <c r="Q4308" s="31" t="s">
        <v>5168</v>
      </c>
    </row>
    <row r="4309" spans="1:17" hidden="1" x14ac:dyDescent="0.2">
      <c r="A4309" s="31" t="s">
        <v>17351</v>
      </c>
      <c r="B4309" s="31" t="s">
        <v>14362</v>
      </c>
      <c r="C4309" s="31" t="s">
        <v>17352</v>
      </c>
      <c r="D4309" s="31" t="s">
        <v>3948</v>
      </c>
      <c r="E4309" s="31" t="s">
        <v>14144</v>
      </c>
      <c r="F4309" s="31"/>
      <c r="G4309" s="47">
        <v>60</v>
      </c>
      <c r="H4309" s="33">
        <v>0</v>
      </c>
      <c r="I4309" s="31" t="s">
        <v>9470</v>
      </c>
      <c r="J4309" s="31" t="s">
        <v>9471</v>
      </c>
      <c r="K4309" s="31" t="s">
        <v>5164</v>
      </c>
      <c r="L4309" s="31" t="s">
        <v>5278</v>
      </c>
      <c r="M4309" s="31" t="s">
        <v>5794</v>
      </c>
      <c r="N4309" s="31"/>
      <c r="O4309" s="31" t="s">
        <v>14125</v>
      </c>
      <c r="P4309" s="31" t="s">
        <v>14121</v>
      </c>
      <c r="Q4309" s="31" t="s">
        <v>8608</v>
      </c>
    </row>
    <row r="4310" spans="1:17" hidden="1" x14ac:dyDescent="0.2">
      <c r="A4310" s="31" t="s">
        <v>17353</v>
      </c>
      <c r="B4310" s="31" t="s">
        <v>14359</v>
      </c>
      <c r="C4310" s="31" t="s">
        <v>17354</v>
      </c>
      <c r="D4310" s="31" t="s">
        <v>3948</v>
      </c>
      <c r="E4310" s="31" t="s">
        <v>14144</v>
      </c>
      <c r="F4310" s="31"/>
      <c r="G4310" s="47">
        <v>60</v>
      </c>
      <c r="H4310" s="33">
        <v>0</v>
      </c>
      <c r="I4310" s="31" t="s">
        <v>9470</v>
      </c>
      <c r="J4310" s="31" t="s">
        <v>9471</v>
      </c>
      <c r="K4310" s="31" t="s">
        <v>5164</v>
      </c>
      <c r="L4310" s="31" t="s">
        <v>5278</v>
      </c>
      <c r="M4310" s="31" t="s">
        <v>8660</v>
      </c>
      <c r="N4310" s="31"/>
      <c r="O4310" s="31" t="s">
        <v>14125</v>
      </c>
      <c r="P4310" s="31" t="s">
        <v>14121</v>
      </c>
      <c r="Q4310" s="31" t="s">
        <v>8608</v>
      </c>
    </row>
    <row r="4311" spans="1:17" hidden="1" x14ac:dyDescent="0.2">
      <c r="A4311" s="31" t="s">
        <v>17355</v>
      </c>
      <c r="B4311" s="31" t="s">
        <v>14359</v>
      </c>
      <c r="C4311" s="31" t="s">
        <v>17356</v>
      </c>
      <c r="D4311" s="31" t="s">
        <v>3948</v>
      </c>
      <c r="E4311" s="31" t="s">
        <v>14144</v>
      </c>
      <c r="F4311" s="31"/>
      <c r="G4311" s="47">
        <v>60</v>
      </c>
      <c r="H4311" s="33">
        <v>0</v>
      </c>
      <c r="I4311" s="31" t="s">
        <v>9470</v>
      </c>
      <c r="J4311" s="31" t="s">
        <v>9471</v>
      </c>
      <c r="K4311" s="31" t="s">
        <v>5164</v>
      </c>
      <c r="L4311" s="31" t="s">
        <v>5278</v>
      </c>
      <c r="M4311" s="31" t="s">
        <v>8660</v>
      </c>
      <c r="N4311" s="31"/>
      <c r="O4311" s="31" t="s">
        <v>14125</v>
      </c>
      <c r="P4311" s="31" t="s">
        <v>14121</v>
      </c>
      <c r="Q4311" s="31" t="s">
        <v>8608</v>
      </c>
    </row>
    <row r="4312" spans="1:17" hidden="1" x14ac:dyDescent="0.2">
      <c r="A4312" s="31" t="s">
        <v>17357</v>
      </c>
      <c r="B4312" s="31" t="s">
        <v>14359</v>
      </c>
      <c r="C4312" s="31" t="s">
        <v>17358</v>
      </c>
      <c r="D4312" s="31" t="s">
        <v>3948</v>
      </c>
      <c r="E4312" s="31" t="s">
        <v>14144</v>
      </c>
      <c r="F4312" s="31"/>
      <c r="G4312" s="47">
        <v>60</v>
      </c>
      <c r="H4312" s="33">
        <v>0</v>
      </c>
      <c r="I4312" s="31" t="s">
        <v>9470</v>
      </c>
      <c r="J4312" s="31" t="s">
        <v>9471</v>
      </c>
      <c r="K4312" s="31" t="s">
        <v>5164</v>
      </c>
      <c r="L4312" s="31" t="s">
        <v>5278</v>
      </c>
      <c r="M4312" s="31" t="s">
        <v>8660</v>
      </c>
      <c r="N4312" s="31"/>
      <c r="O4312" s="31" t="s">
        <v>14125</v>
      </c>
      <c r="P4312" s="31" t="s">
        <v>14121</v>
      </c>
      <c r="Q4312" s="31" t="s">
        <v>8608</v>
      </c>
    </row>
    <row r="4313" spans="1:17" hidden="1" x14ac:dyDescent="0.2">
      <c r="A4313" s="31" t="s">
        <v>17359</v>
      </c>
      <c r="B4313" s="31" t="s">
        <v>14362</v>
      </c>
      <c r="C4313" s="31" t="s">
        <v>17360</v>
      </c>
      <c r="D4313" s="31" t="s">
        <v>3948</v>
      </c>
      <c r="E4313" s="31" t="s">
        <v>14144</v>
      </c>
      <c r="F4313" s="31"/>
      <c r="G4313" s="47">
        <v>60</v>
      </c>
      <c r="H4313" s="33">
        <v>0</v>
      </c>
      <c r="I4313" s="31" t="s">
        <v>5276</v>
      </c>
      <c r="J4313" s="31" t="s">
        <v>5277</v>
      </c>
      <c r="K4313" s="31" t="s">
        <v>5164</v>
      </c>
      <c r="L4313" s="31" t="s">
        <v>5278</v>
      </c>
      <c r="M4313" s="31" t="s">
        <v>5774</v>
      </c>
      <c r="N4313" s="31"/>
      <c r="O4313" s="31" t="s">
        <v>14125</v>
      </c>
      <c r="P4313" s="31" t="s">
        <v>14121</v>
      </c>
      <c r="Q4313" s="31" t="s">
        <v>8608</v>
      </c>
    </row>
    <row r="4314" spans="1:17" hidden="1" x14ac:dyDescent="0.2">
      <c r="A4314" s="31" t="s">
        <v>17361</v>
      </c>
      <c r="B4314" s="31" t="s">
        <v>14356</v>
      </c>
      <c r="C4314" s="31" t="s">
        <v>17362</v>
      </c>
      <c r="D4314" s="31"/>
      <c r="E4314" s="31" t="s">
        <v>14123</v>
      </c>
      <c r="F4314" s="31" t="s">
        <v>3948</v>
      </c>
      <c r="G4314" s="47">
        <v>60</v>
      </c>
      <c r="H4314" s="33">
        <v>0</v>
      </c>
      <c r="I4314" s="31" t="s">
        <v>5252</v>
      </c>
      <c r="J4314" s="31" t="s">
        <v>5253</v>
      </c>
      <c r="K4314" s="31" t="s">
        <v>5164</v>
      </c>
      <c r="L4314" s="31" t="s">
        <v>5165</v>
      </c>
      <c r="M4314" s="31" t="s">
        <v>5543</v>
      </c>
      <c r="N4314" s="31"/>
      <c r="O4314" s="31" t="s">
        <v>14125</v>
      </c>
      <c r="P4314" s="31" t="s">
        <v>14121</v>
      </c>
      <c r="Q4314" s="31" t="s">
        <v>5168</v>
      </c>
    </row>
    <row r="4315" spans="1:17" hidden="1" x14ac:dyDescent="0.2">
      <c r="A4315" s="31" t="s">
        <v>17363</v>
      </c>
      <c r="B4315" s="31" t="s">
        <v>14356</v>
      </c>
      <c r="C4315" s="31" t="s">
        <v>17364</v>
      </c>
      <c r="D4315" s="31"/>
      <c r="E4315" s="31" t="s">
        <v>14123</v>
      </c>
      <c r="F4315" s="31" t="s">
        <v>3948</v>
      </c>
      <c r="G4315" s="47">
        <v>60</v>
      </c>
      <c r="H4315" s="33">
        <v>0</v>
      </c>
      <c r="I4315" s="31" t="s">
        <v>5218</v>
      </c>
      <c r="J4315" s="31" t="s">
        <v>5219</v>
      </c>
      <c r="K4315" s="31" t="s">
        <v>5164</v>
      </c>
      <c r="L4315" s="31" t="s">
        <v>5165</v>
      </c>
      <c r="M4315" s="31" t="s">
        <v>5320</v>
      </c>
      <c r="N4315" s="31"/>
      <c r="O4315" s="31" t="s">
        <v>14125</v>
      </c>
      <c r="P4315" s="31" t="s">
        <v>14121</v>
      </c>
      <c r="Q4315" s="31" t="s">
        <v>5168</v>
      </c>
    </row>
    <row r="4316" spans="1:17" hidden="1" x14ac:dyDescent="0.2">
      <c r="A4316" s="31" t="s">
        <v>17365</v>
      </c>
      <c r="B4316" s="31" t="s">
        <v>14362</v>
      </c>
      <c r="C4316" s="31" t="s">
        <v>17366</v>
      </c>
      <c r="D4316" s="31" t="s">
        <v>3948</v>
      </c>
      <c r="E4316" s="31" t="s">
        <v>14144</v>
      </c>
      <c r="F4316" s="31"/>
      <c r="G4316" s="47">
        <v>60</v>
      </c>
      <c r="H4316" s="33">
        <v>0</v>
      </c>
      <c r="I4316" s="31" t="s">
        <v>5276</v>
      </c>
      <c r="J4316" s="31" t="s">
        <v>5277</v>
      </c>
      <c r="K4316" s="31" t="s">
        <v>5164</v>
      </c>
      <c r="L4316" s="31" t="s">
        <v>5278</v>
      </c>
      <c r="M4316" s="31" t="s">
        <v>5774</v>
      </c>
      <c r="N4316" s="31"/>
      <c r="O4316" s="31" t="s">
        <v>14125</v>
      </c>
      <c r="P4316" s="31" t="s">
        <v>14121</v>
      </c>
      <c r="Q4316" s="31" t="s">
        <v>8608</v>
      </c>
    </row>
    <row r="4317" spans="1:17" hidden="1" x14ac:dyDescent="0.2">
      <c r="A4317" s="31" t="s">
        <v>17367</v>
      </c>
      <c r="B4317" s="31" t="s">
        <v>14362</v>
      </c>
      <c r="C4317" s="31" t="s">
        <v>17368</v>
      </c>
      <c r="D4317" s="31" t="s">
        <v>3948</v>
      </c>
      <c r="E4317" s="31" t="s">
        <v>14144</v>
      </c>
      <c r="F4317" s="31"/>
      <c r="G4317" s="47">
        <v>60</v>
      </c>
      <c r="H4317" s="33">
        <v>0</v>
      </c>
      <c r="I4317" s="31" t="s">
        <v>5276</v>
      </c>
      <c r="J4317" s="31" t="s">
        <v>5277</v>
      </c>
      <c r="K4317" s="31" t="s">
        <v>5164</v>
      </c>
      <c r="L4317" s="31" t="s">
        <v>5278</v>
      </c>
      <c r="M4317" s="31" t="s">
        <v>5701</v>
      </c>
      <c r="N4317" s="31"/>
      <c r="O4317" s="31" t="s">
        <v>14125</v>
      </c>
      <c r="P4317" s="31" t="s">
        <v>14121</v>
      </c>
      <c r="Q4317" s="31" t="s">
        <v>8608</v>
      </c>
    </row>
    <row r="4318" spans="1:17" hidden="1" x14ac:dyDescent="0.2">
      <c r="A4318" s="31" t="s">
        <v>17369</v>
      </c>
      <c r="B4318" s="31" t="s">
        <v>17370</v>
      </c>
      <c r="C4318" s="31" t="s">
        <v>17371</v>
      </c>
      <c r="D4318" s="31"/>
      <c r="E4318" s="31" t="s">
        <v>14354</v>
      </c>
      <c r="F4318" s="31"/>
      <c r="G4318" s="47">
        <v>60</v>
      </c>
      <c r="H4318" s="33">
        <v>0</v>
      </c>
      <c r="I4318" s="31" t="s">
        <v>5212</v>
      </c>
      <c r="J4318" s="31" t="s">
        <v>5213</v>
      </c>
      <c r="K4318" s="31" t="s">
        <v>5164</v>
      </c>
      <c r="L4318" s="31" t="s">
        <v>5494</v>
      </c>
      <c r="M4318" s="31" t="s">
        <v>5239</v>
      </c>
      <c r="N4318" s="31"/>
      <c r="O4318" s="31" t="s">
        <v>14125</v>
      </c>
      <c r="P4318" s="31" t="s">
        <v>14121</v>
      </c>
      <c r="Q4318" s="31" t="s">
        <v>5168</v>
      </c>
    </row>
    <row r="4319" spans="1:17" hidden="1" x14ac:dyDescent="0.2">
      <c r="A4319" s="31" t="s">
        <v>17372</v>
      </c>
      <c r="B4319" s="31" t="s">
        <v>14362</v>
      </c>
      <c r="C4319" s="31" t="s">
        <v>17373</v>
      </c>
      <c r="D4319" s="31" t="s">
        <v>3948</v>
      </c>
      <c r="E4319" s="31" t="s">
        <v>14144</v>
      </c>
      <c r="F4319" s="31"/>
      <c r="G4319" s="47">
        <v>60</v>
      </c>
      <c r="H4319" s="33">
        <v>0</v>
      </c>
      <c r="I4319" s="31" t="s">
        <v>5276</v>
      </c>
      <c r="J4319" s="31" t="s">
        <v>5277</v>
      </c>
      <c r="K4319" s="31" t="s">
        <v>5164</v>
      </c>
      <c r="L4319" s="31" t="s">
        <v>5278</v>
      </c>
      <c r="M4319" s="31" t="s">
        <v>5774</v>
      </c>
      <c r="N4319" s="31"/>
      <c r="O4319" s="31" t="s">
        <v>14125</v>
      </c>
      <c r="P4319" s="31" t="s">
        <v>14121</v>
      </c>
      <c r="Q4319" s="31" t="s">
        <v>8608</v>
      </c>
    </row>
    <row r="4320" spans="1:17" hidden="1" x14ac:dyDescent="0.2">
      <c r="A4320" s="31" t="s">
        <v>17374</v>
      </c>
      <c r="B4320" s="31" t="s">
        <v>14362</v>
      </c>
      <c r="C4320" s="31" t="s">
        <v>17375</v>
      </c>
      <c r="D4320" s="31" t="s">
        <v>3948</v>
      </c>
      <c r="E4320" s="31" t="s">
        <v>15136</v>
      </c>
      <c r="F4320" s="31"/>
      <c r="G4320" s="47">
        <v>60</v>
      </c>
      <c r="H4320" s="33">
        <v>0</v>
      </c>
      <c r="I4320" s="31" t="s">
        <v>5276</v>
      </c>
      <c r="J4320" s="31" t="s">
        <v>5277</v>
      </c>
      <c r="K4320" s="31" t="s">
        <v>5164</v>
      </c>
      <c r="L4320" s="31" t="s">
        <v>5278</v>
      </c>
      <c r="M4320" s="31" t="s">
        <v>11041</v>
      </c>
      <c r="N4320" s="31"/>
      <c r="O4320" s="31" t="s">
        <v>14125</v>
      </c>
      <c r="P4320" s="31" t="s">
        <v>14121</v>
      </c>
      <c r="Q4320" s="31" t="s">
        <v>8608</v>
      </c>
    </row>
    <row r="4321" spans="1:17" hidden="1" x14ac:dyDescent="0.2">
      <c r="A4321" s="31" t="s">
        <v>17376</v>
      </c>
      <c r="B4321" s="31" t="s">
        <v>14362</v>
      </c>
      <c r="C4321" s="31" t="s">
        <v>17377</v>
      </c>
      <c r="D4321" s="31" t="s">
        <v>3948</v>
      </c>
      <c r="E4321" s="31" t="s">
        <v>14144</v>
      </c>
      <c r="F4321" s="31"/>
      <c r="G4321" s="47">
        <v>60</v>
      </c>
      <c r="H4321" s="33">
        <v>0</v>
      </c>
      <c r="I4321" s="31" t="s">
        <v>5288</v>
      </c>
      <c r="J4321" s="31" t="s">
        <v>5289</v>
      </c>
      <c r="K4321" s="31" t="s">
        <v>5164</v>
      </c>
      <c r="L4321" s="31" t="s">
        <v>5278</v>
      </c>
      <c r="M4321" s="31" t="s">
        <v>5290</v>
      </c>
      <c r="N4321" s="31"/>
      <c r="O4321" s="31" t="s">
        <v>14125</v>
      </c>
      <c r="P4321" s="31" t="s">
        <v>14121</v>
      </c>
      <c r="Q4321" s="31" t="s">
        <v>8608</v>
      </c>
    </row>
    <row r="4322" spans="1:17" hidden="1" x14ac:dyDescent="0.2">
      <c r="A4322" s="31" t="s">
        <v>17378</v>
      </c>
      <c r="B4322" s="31" t="s">
        <v>14362</v>
      </c>
      <c r="C4322" s="31" t="s">
        <v>17379</v>
      </c>
      <c r="D4322" s="31" t="s">
        <v>3948</v>
      </c>
      <c r="E4322" s="31" t="s">
        <v>14144</v>
      </c>
      <c r="F4322" s="31"/>
      <c r="G4322" s="47">
        <v>60</v>
      </c>
      <c r="H4322" s="33">
        <v>0</v>
      </c>
      <c r="I4322" s="31" t="s">
        <v>5276</v>
      </c>
      <c r="J4322" s="31" t="s">
        <v>5277</v>
      </c>
      <c r="K4322" s="31" t="s">
        <v>5164</v>
      </c>
      <c r="L4322" s="31" t="s">
        <v>5278</v>
      </c>
      <c r="M4322" s="31" t="s">
        <v>5701</v>
      </c>
      <c r="N4322" s="31"/>
      <c r="O4322" s="31" t="s">
        <v>14125</v>
      </c>
      <c r="P4322" s="31" t="s">
        <v>14121</v>
      </c>
      <c r="Q4322" s="31" t="s">
        <v>8608</v>
      </c>
    </row>
    <row r="4323" spans="1:17" hidden="1" x14ac:dyDescent="0.2">
      <c r="A4323" s="31" t="s">
        <v>17380</v>
      </c>
      <c r="B4323" s="31" t="s">
        <v>14362</v>
      </c>
      <c r="C4323" s="31" t="s">
        <v>17381</v>
      </c>
      <c r="D4323" s="31" t="s">
        <v>3948</v>
      </c>
      <c r="E4323" s="31" t="s">
        <v>14144</v>
      </c>
      <c r="F4323" s="31"/>
      <c r="G4323" s="47">
        <v>60</v>
      </c>
      <c r="H4323" s="33">
        <v>0</v>
      </c>
      <c r="I4323" s="31" t="s">
        <v>5276</v>
      </c>
      <c r="J4323" s="31" t="s">
        <v>5277</v>
      </c>
      <c r="K4323" s="31" t="s">
        <v>5164</v>
      </c>
      <c r="L4323" s="31" t="s">
        <v>5278</v>
      </c>
      <c r="M4323" s="31" t="s">
        <v>5701</v>
      </c>
      <c r="N4323" s="31"/>
      <c r="O4323" s="31" t="s">
        <v>14125</v>
      </c>
      <c r="P4323" s="31" t="s">
        <v>14121</v>
      </c>
      <c r="Q4323" s="31" t="s">
        <v>8608</v>
      </c>
    </row>
    <row r="4324" spans="1:17" hidden="1" x14ac:dyDescent="0.2">
      <c r="A4324" s="31" t="s">
        <v>17382</v>
      </c>
      <c r="B4324" s="31" t="s">
        <v>14356</v>
      </c>
      <c r="C4324" s="31" t="s">
        <v>17383</v>
      </c>
      <c r="D4324" s="31"/>
      <c r="E4324" s="31" t="s">
        <v>14123</v>
      </c>
      <c r="F4324" s="31" t="s">
        <v>3948</v>
      </c>
      <c r="G4324" s="47">
        <v>60</v>
      </c>
      <c r="H4324" s="33">
        <v>0</v>
      </c>
      <c r="I4324" s="31" t="s">
        <v>5252</v>
      </c>
      <c r="J4324" s="31" t="s">
        <v>5253</v>
      </c>
      <c r="K4324" s="31" t="s">
        <v>5164</v>
      </c>
      <c r="L4324" s="31" t="s">
        <v>5165</v>
      </c>
      <c r="M4324" s="31" t="s">
        <v>5254</v>
      </c>
      <c r="N4324" s="31"/>
      <c r="O4324" s="31" t="s">
        <v>14125</v>
      </c>
      <c r="P4324" s="31" t="s">
        <v>14121</v>
      </c>
      <c r="Q4324" s="31" t="s">
        <v>5168</v>
      </c>
    </row>
    <row r="4325" spans="1:17" hidden="1" x14ac:dyDescent="0.2">
      <c r="A4325" s="31" t="s">
        <v>17384</v>
      </c>
      <c r="B4325" s="31" t="s">
        <v>14356</v>
      </c>
      <c r="C4325" s="31" t="s">
        <v>17385</v>
      </c>
      <c r="D4325" s="31"/>
      <c r="E4325" s="31" t="s">
        <v>14123</v>
      </c>
      <c r="F4325" s="31" t="s">
        <v>3948</v>
      </c>
      <c r="G4325" s="47">
        <v>60</v>
      </c>
      <c r="H4325" s="33">
        <v>0</v>
      </c>
      <c r="I4325" s="31" t="s">
        <v>5172</v>
      </c>
      <c r="J4325" s="31" t="s">
        <v>5173</v>
      </c>
      <c r="K4325" s="31" t="s">
        <v>5164</v>
      </c>
      <c r="L4325" s="31" t="s">
        <v>5165</v>
      </c>
      <c r="M4325" s="31" t="s">
        <v>5174</v>
      </c>
      <c r="N4325" s="31" t="s">
        <v>5175</v>
      </c>
      <c r="O4325" s="31" t="s">
        <v>14125</v>
      </c>
      <c r="P4325" s="31" t="s">
        <v>14121</v>
      </c>
      <c r="Q4325" s="31" t="s">
        <v>5168</v>
      </c>
    </row>
    <row r="4326" spans="1:17" hidden="1" x14ac:dyDescent="0.2">
      <c r="A4326" s="31" t="s">
        <v>17386</v>
      </c>
      <c r="B4326" s="31" t="s">
        <v>14356</v>
      </c>
      <c r="C4326" s="31" t="s">
        <v>17387</v>
      </c>
      <c r="D4326" s="31"/>
      <c r="E4326" s="31" t="s">
        <v>14123</v>
      </c>
      <c r="F4326" s="31" t="s">
        <v>3948</v>
      </c>
      <c r="G4326" s="47">
        <v>60</v>
      </c>
      <c r="H4326" s="33">
        <v>0</v>
      </c>
      <c r="I4326" s="31" t="s">
        <v>5179</v>
      </c>
      <c r="J4326" s="31" t="s">
        <v>5180</v>
      </c>
      <c r="K4326" s="31" t="s">
        <v>5164</v>
      </c>
      <c r="L4326" s="31" t="s">
        <v>5165</v>
      </c>
      <c r="M4326" s="31" t="s">
        <v>5361</v>
      </c>
      <c r="N4326" s="31" t="s">
        <v>8074</v>
      </c>
      <c r="O4326" s="31" t="s">
        <v>14125</v>
      </c>
      <c r="P4326" s="31" t="s">
        <v>14121</v>
      </c>
      <c r="Q4326" s="31" t="s">
        <v>5168</v>
      </c>
    </row>
    <row r="4327" spans="1:17" hidden="1" x14ac:dyDescent="0.2">
      <c r="A4327" s="31" t="s">
        <v>17388</v>
      </c>
      <c r="B4327" s="31" t="s">
        <v>14347</v>
      </c>
      <c r="C4327" s="31" t="s">
        <v>17389</v>
      </c>
      <c r="D4327" s="31"/>
      <c r="E4327" s="31" t="s">
        <v>14123</v>
      </c>
      <c r="F4327" s="31" t="s">
        <v>3948</v>
      </c>
      <c r="G4327" s="47">
        <v>60</v>
      </c>
      <c r="H4327" s="33">
        <v>0</v>
      </c>
      <c r="I4327" s="31" t="s">
        <v>5179</v>
      </c>
      <c r="J4327" s="31" t="s">
        <v>5180</v>
      </c>
      <c r="K4327" s="31" t="s">
        <v>5164</v>
      </c>
      <c r="L4327" s="31" t="s">
        <v>5165</v>
      </c>
      <c r="M4327" s="31" t="s">
        <v>5379</v>
      </c>
      <c r="N4327" s="31" t="s">
        <v>9680</v>
      </c>
      <c r="O4327" s="31" t="s">
        <v>14125</v>
      </c>
      <c r="P4327" s="31" t="s">
        <v>14121</v>
      </c>
      <c r="Q4327" s="31" t="s">
        <v>5168</v>
      </c>
    </row>
    <row r="4328" spans="1:17" hidden="1" x14ac:dyDescent="0.2">
      <c r="A4328" s="31" t="s">
        <v>17390</v>
      </c>
      <c r="B4328" s="31" t="s">
        <v>14356</v>
      </c>
      <c r="C4328" s="31" t="s">
        <v>17391</v>
      </c>
      <c r="D4328" s="31"/>
      <c r="E4328" s="31" t="s">
        <v>14123</v>
      </c>
      <c r="F4328" s="31" t="s">
        <v>3948</v>
      </c>
      <c r="G4328" s="47">
        <v>60</v>
      </c>
      <c r="H4328" s="33">
        <v>0</v>
      </c>
      <c r="I4328" s="31" t="s">
        <v>5252</v>
      </c>
      <c r="J4328" s="31" t="s">
        <v>5253</v>
      </c>
      <c r="K4328" s="31" t="s">
        <v>5164</v>
      </c>
      <c r="L4328" s="31" t="s">
        <v>5165</v>
      </c>
      <c r="M4328" s="31" t="s">
        <v>5569</v>
      </c>
      <c r="N4328" s="31"/>
      <c r="O4328" s="31" t="s">
        <v>14125</v>
      </c>
      <c r="P4328" s="31" t="s">
        <v>14121</v>
      </c>
      <c r="Q4328" s="31" t="s">
        <v>5168</v>
      </c>
    </row>
    <row r="4329" spans="1:17" hidden="1" x14ac:dyDescent="0.2">
      <c r="A4329" s="31" t="s">
        <v>17392</v>
      </c>
      <c r="B4329" s="31" t="s">
        <v>14362</v>
      </c>
      <c r="C4329" s="31" t="s">
        <v>17393</v>
      </c>
      <c r="D4329" s="31" t="s">
        <v>3948</v>
      </c>
      <c r="E4329" s="31" t="s">
        <v>14144</v>
      </c>
      <c r="F4329" s="31"/>
      <c r="G4329" s="47">
        <v>60</v>
      </c>
      <c r="H4329" s="33">
        <v>0</v>
      </c>
      <c r="I4329" s="31" t="s">
        <v>9470</v>
      </c>
      <c r="J4329" s="31" t="s">
        <v>9471</v>
      </c>
      <c r="K4329" s="31" t="s">
        <v>5164</v>
      </c>
      <c r="L4329" s="31" t="s">
        <v>5278</v>
      </c>
      <c r="M4329" s="31" t="s">
        <v>5687</v>
      </c>
      <c r="N4329" s="31"/>
      <c r="O4329" s="31" t="s">
        <v>14125</v>
      </c>
      <c r="P4329" s="31" t="s">
        <v>14121</v>
      </c>
      <c r="Q4329" s="31" t="s">
        <v>8608</v>
      </c>
    </row>
    <row r="4330" spans="1:17" hidden="1" x14ac:dyDescent="0.2">
      <c r="A4330" s="31" t="s">
        <v>17394</v>
      </c>
      <c r="B4330" s="31" t="s">
        <v>14359</v>
      </c>
      <c r="C4330" s="31" t="s">
        <v>17395</v>
      </c>
      <c r="D4330" s="31" t="s">
        <v>3948</v>
      </c>
      <c r="E4330" s="31" t="s">
        <v>14144</v>
      </c>
      <c r="F4330" s="31"/>
      <c r="G4330" s="47">
        <v>60</v>
      </c>
      <c r="H4330" s="33">
        <v>0</v>
      </c>
      <c r="I4330" s="31" t="s">
        <v>5276</v>
      </c>
      <c r="J4330" s="31" t="s">
        <v>5277</v>
      </c>
      <c r="K4330" s="31" t="s">
        <v>5164</v>
      </c>
      <c r="L4330" s="31" t="s">
        <v>5278</v>
      </c>
      <c r="M4330" s="31" t="s">
        <v>9485</v>
      </c>
      <c r="N4330" s="31"/>
      <c r="O4330" s="31" t="s">
        <v>14125</v>
      </c>
      <c r="P4330" s="31" t="s">
        <v>14121</v>
      </c>
      <c r="Q4330" s="31" t="s">
        <v>8608</v>
      </c>
    </row>
    <row r="4331" spans="1:17" hidden="1" x14ac:dyDescent="0.2">
      <c r="A4331" s="31" t="s">
        <v>17396</v>
      </c>
      <c r="B4331" s="31" t="s">
        <v>14359</v>
      </c>
      <c r="C4331" s="31" t="s">
        <v>17397</v>
      </c>
      <c r="D4331" s="31" t="s">
        <v>3948</v>
      </c>
      <c r="E4331" s="31" t="s">
        <v>14144</v>
      </c>
      <c r="F4331" s="31"/>
      <c r="G4331" s="47">
        <v>60</v>
      </c>
      <c r="H4331" s="33">
        <v>0</v>
      </c>
      <c r="I4331" s="31" t="s">
        <v>5276</v>
      </c>
      <c r="J4331" s="31" t="s">
        <v>5277</v>
      </c>
      <c r="K4331" s="31" t="s">
        <v>5164</v>
      </c>
      <c r="L4331" s="31" t="s">
        <v>5278</v>
      </c>
      <c r="M4331" s="31" t="s">
        <v>9485</v>
      </c>
      <c r="N4331" s="31"/>
      <c r="O4331" s="31" t="s">
        <v>14125</v>
      </c>
      <c r="P4331" s="31" t="s">
        <v>14121</v>
      </c>
      <c r="Q4331" s="31" t="s">
        <v>8608</v>
      </c>
    </row>
    <row r="4332" spans="1:17" hidden="1" x14ac:dyDescent="0.2">
      <c r="A4332" s="31" t="s">
        <v>17398</v>
      </c>
      <c r="B4332" s="31" t="s">
        <v>14359</v>
      </c>
      <c r="C4332" s="31" t="s">
        <v>17399</v>
      </c>
      <c r="D4332" s="31" t="s">
        <v>3948</v>
      </c>
      <c r="E4332" s="31" t="s">
        <v>14144</v>
      </c>
      <c r="F4332" s="31"/>
      <c r="G4332" s="47">
        <v>60</v>
      </c>
      <c r="H4332" s="33">
        <v>0</v>
      </c>
      <c r="I4332" s="31" t="s">
        <v>5276</v>
      </c>
      <c r="J4332" s="31" t="s">
        <v>5277</v>
      </c>
      <c r="K4332" s="31" t="s">
        <v>5164</v>
      </c>
      <c r="L4332" s="31" t="s">
        <v>5278</v>
      </c>
      <c r="M4332" s="31" t="s">
        <v>9485</v>
      </c>
      <c r="N4332" s="31"/>
      <c r="O4332" s="31" t="s">
        <v>14125</v>
      </c>
      <c r="P4332" s="31" t="s">
        <v>14121</v>
      </c>
      <c r="Q4332" s="31" t="s">
        <v>8608</v>
      </c>
    </row>
    <row r="4333" spans="1:17" hidden="1" x14ac:dyDescent="0.2">
      <c r="A4333" s="31" t="s">
        <v>17400</v>
      </c>
      <c r="B4333" s="31" t="s">
        <v>14359</v>
      </c>
      <c r="C4333" s="31" t="s">
        <v>17401</v>
      </c>
      <c r="D4333" s="31" t="s">
        <v>3948</v>
      </c>
      <c r="E4333" s="31" t="s">
        <v>14144</v>
      </c>
      <c r="F4333" s="31"/>
      <c r="G4333" s="47">
        <v>60</v>
      </c>
      <c r="H4333" s="33">
        <v>0</v>
      </c>
      <c r="I4333" s="31" t="s">
        <v>5288</v>
      </c>
      <c r="J4333" s="31" t="s">
        <v>5289</v>
      </c>
      <c r="K4333" s="31" t="s">
        <v>5164</v>
      </c>
      <c r="L4333" s="31" t="s">
        <v>5278</v>
      </c>
      <c r="M4333" s="31" t="s">
        <v>5819</v>
      </c>
      <c r="N4333" s="31"/>
      <c r="O4333" s="31" t="s">
        <v>14125</v>
      </c>
      <c r="P4333" s="31" t="s">
        <v>14121</v>
      </c>
      <c r="Q4333" s="31" t="s">
        <v>8608</v>
      </c>
    </row>
    <row r="4334" spans="1:17" hidden="1" x14ac:dyDescent="0.2">
      <c r="A4334" s="31" t="s">
        <v>17402</v>
      </c>
      <c r="B4334" s="31" t="s">
        <v>14356</v>
      </c>
      <c r="C4334" s="31" t="s">
        <v>17403</v>
      </c>
      <c r="D4334" s="31"/>
      <c r="E4334" s="31" t="s">
        <v>14123</v>
      </c>
      <c r="F4334" s="31" t="s">
        <v>3948</v>
      </c>
      <c r="G4334" s="47">
        <v>60</v>
      </c>
      <c r="H4334" s="33">
        <v>0</v>
      </c>
      <c r="I4334" s="31" t="s">
        <v>5252</v>
      </c>
      <c r="J4334" s="31" t="s">
        <v>5253</v>
      </c>
      <c r="K4334" s="31" t="s">
        <v>5164</v>
      </c>
      <c r="L4334" s="31" t="s">
        <v>5165</v>
      </c>
      <c r="M4334" s="31" t="s">
        <v>5254</v>
      </c>
      <c r="N4334" s="31"/>
      <c r="O4334" s="31" t="s">
        <v>14125</v>
      </c>
      <c r="P4334" s="31" t="s">
        <v>14121</v>
      </c>
      <c r="Q4334" s="31" t="s">
        <v>5168</v>
      </c>
    </row>
    <row r="4335" spans="1:17" hidden="1" x14ac:dyDescent="0.2">
      <c r="A4335" s="31" t="s">
        <v>17404</v>
      </c>
      <c r="B4335" s="31" t="s">
        <v>14356</v>
      </c>
      <c r="C4335" s="31" t="s">
        <v>17405</v>
      </c>
      <c r="D4335" s="31"/>
      <c r="E4335" s="31" t="s">
        <v>14123</v>
      </c>
      <c r="F4335" s="31" t="s">
        <v>3948</v>
      </c>
      <c r="G4335" s="47">
        <v>60</v>
      </c>
      <c r="H4335" s="33">
        <v>0</v>
      </c>
      <c r="I4335" s="31" t="s">
        <v>5179</v>
      </c>
      <c r="J4335" s="31" t="s">
        <v>5180</v>
      </c>
      <c r="K4335" s="31" t="s">
        <v>5164</v>
      </c>
      <c r="L4335" s="31" t="s">
        <v>5165</v>
      </c>
      <c r="M4335" s="31" t="s">
        <v>5361</v>
      </c>
      <c r="N4335" s="31" t="s">
        <v>7303</v>
      </c>
      <c r="O4335" s="31" t="s">
        <v>14125</v>
      </c>
      <c r="P4335" s="31" t="s">
        <v>14121</v>
      </c>
      <c r="Q4335" s="31" t="s">
        <v>5168</v>
      </c>
    </row>
    <row r="4336" spans="1:17" hidden="1" x14ac:dyDescent="0.2">
      <c r="A4336" s="31" t="s">
        <v>17406</v>
      </c>
      <c r="B4336" s="31" t="s">
        <v>14362</v>
      </c>
      <c r="C4336" s="31" t="s">
        <v>17407</v>
      </c>
      <c r="D4336" s="31" t="s">
        <v>3948</v>
      </c>
      <c r="E4336" s="31" t="s">
        <v>15136</v>
      </c>
      <c r="F4336" s="31"/>
      <c r="G4336" s="47">
        <v>60</v>
      </c>
      <c r="H4336" s="33">
        <v>0</v>
      </c>
      <c r="I4336" s="31" t="s">
        <v>5276</v>
      </c>
      <c r="J4336" s="31" t="s">
        <v>5277</v>
      </c>
      <c r="K4336" s="31" t="s">
        <v>5164</v>
      </c>
      <c r="L4336" s="31" t="s">
        <v>5278</v>
      </c>
      <c r="M4336" s="31" t="s">
        <v>11041</v>
      </c>
      <c r="N4336" s="31"/>
      <c r="O4336" s="31" t="s">
        <v>14125</v>
      </c>
      <c r="P4336" s="31" t="s">
        <v>14121</v>
      </c>
      <c r="Q4336" s="31" t="s">
        <v>8608</v>
      </c>
    </row>
    <row r="4337" spans="1:17" hidden="1" x14ac:dyDescent="0.2">
      <c r="A4337" s="31" t="s">
        <v>17408</v>
      </c>
      <c r="B4337" s="31" t="s">
        <v>14382</v>
      </c>
      <c r="C4337" s="31" t="s">
        <v>17409</v>
      </c>
      <c r="D4337" s="31"/>
      <c r="E4337" s="31" t="s">
        <v>14123</v>
      </c>
      <c r="F4337" s="31" t="s">
        <v>3948</v>
      </c>
      <c r="G4337" s="47">
        <v>60</v>
      </c>
      <c r="H4337" s="33">
        <v>0</v>
      </c>
      <c r="I4337" s="31" t="s">
        <v>5252</v>
      </c>
      <c r="J4337" s="31" t="s">
        <v>5253</v>
      </c>
      <c r="K4337" s="31" t="s">
        <v>5164</v>
      </c>
      <c r="L4337" s="31" t="s">
        <v>5165</v>
      </c>
      <c r="M4337" s="31" t="s">
        <v>5166</v>
      </c>
      <c r="N4337" s="31"/>
      <c r="O4337" s="31" t="s">
        <v>14125</v>
      </c>
      <c r="P4337" s="31" t="s">
        <v>14121</v>
      </c>
      <c r="Q4337" s="31" t="s">
        <v>5168</v>
      </c>
    </row>
    <row r="4338" spans="1:17" hidden="1" x14ac:dyDescent="0.2">
      <c r="A4338" s="31" t="s">
        <v>17410</v>
      </c>
      <c r="B4338" s="31" t="s">
        <v>14356</v>
      </c>
      <c r="C4338" s="31" t="s">
        <v>17411</v>
      </c>
      <c r="D4338" s="31"/>
      <c r="E4338" s="31" t="s">
        <v>14123</v>
      </c>
      <c r="F4338" s="31" t="s">
        <v>3948</v>
      </c>
      <c r="G4338" s="47">
        <v>60</v>
      </c>
      <c r="H4338" s="33">
        <v>0</v>
      </c>
      <c r="I4338" s="31" t="s">
        <v>5212</v>
      </c>
      <c r="J4338" s="31" t="s">
        <v>5213</v>
      </c>
      <c r="K4338" s="31" t="s">
        <v>5164</v>
      </c>
      <c r="L4338" s="31" t="s">
        <v>5165</v>
      </c>
      <c r="M4338" s="31" t="s">
        <v>5361</v>
      </c>
      <c r="N4338" s="31" t="s">
        <v>8436</v>
      </c>
      <c r="O4338" s="31" t="s">
        <v>14125</v>
      </c>
      <c r="P4338" s="31" t="s">
        <v>14121</v>
      </c>
      <c r="Q4338" s="31" t="s">
        <v>5168</v>
      </c>
    </row>
    <row r="4339" spans="1:17" hidden="1" x14ac:dyDescent="0.2">
      <c r="A4339" s="31" t="s">
        <v>17412</v>
      </c>
      <c r="B4339" s="31" t="s">
        <v>14356</v>
      </c>
      <c r="C4339" s="31" t="s">
        <v>17413</v>
      </c>
      <c r="D4339" s="31"/>
      <c r="E4339" s="31" t="s">
        <v>14123</v>
      </c>
      <c r="F4339" s="31" t="s">
        <v>3948</v>
      </c>
      <c r="G4339" s="47">
        <v>60</v>
      </c>
      <c r="H4339" s="33">
        <v>0</v>
      </c>
      <c r="I4339" s="31" t="s">
        <v>5252</v>
      </c>
      <c r="J4339" s="31" t="s">
        <v>5253</v>
      </c>
      <c r="K4339" s="31" t="s">
        <v>5164</v>
      </c>
      <c r="L4339" s="31" t="s">
        <v>5165</v>
      </c>
      <c r="M4339" s="31" t="s">
        <v>5569</v>
      </c>
      <c r="N4339" s="31"/>
      <c r="O4339" s="31" t="s">
        <v>14125</v>
      </c>
      <c r="P4339" s="31" t="s">
        <v>14121</v>
      </c>
      <c r="Q4339" s="31" t="s">
        <v>5168</v>
      </c>
    </row>
    <row r="4340" spans="1:17" hidden="1" x14ac:dyDescent="0.2">
      <c r="A4340" s="31" t="s">
        <v>17414</v>
      </c>
      <c r="B4340" s="31" t="s">
        <v>14362</v>
      </c>
      <c r="C4340" s="31" t="s">
        <v>17415</v>
      </c>
      <c r="D4340" s="31" t="s">
        <v>3948</v>
      </c>
      <c r="E4340" s="31" t="s">
        <v>14144</v>
      </c>
      <c r="F4340" s="31"/>
      <c r="G4340" s="47">
        <v>60</v>
      </c>
      <c r="H4340" s="33">
        <v>0</v>
      </c>
      <c r="I4340" s="31" t="s">
        <v>5276</v>
      </c>
      <c r="J4340" s="31" t="s">
        <v>5277</v>
      </c>
      <c r="K4340" s="31" t="s">
        <v>5164</v>
      </c>
      <c r="L4340" s="31" t="s">
        <v>5278</v>
      </c>
      <c r="M4340" s="31" t="s">
        <v>5774</v>
      </c>
      <c r="N4340" s="31"/>
      <c r="O4340" s="31" t="s">
        <v>14125</v>
      </c>
      <c r="P4340" s="31" t="s">
        <v>14121</v>
      </c>
      <c r="Q4340" s="31" t="s">
        <v>8608</v>
      </c>
    </row>
    <row r="4341" spans="1:17" hidden="1" x14ac:dyDescent="0.2">
      <c r="A4341" s="31" t="s">
        <v>17416</v>
      </c>
      <c r="B4341" s="31" t="s">
        <v>14362</v>
      </c>
      <c r="C4341" s="31" t="s">
        <v>17417</v>
      </c>
      <c r="D4341" s="31" t="s">
        <v>3948</v>
      </c>
      <c r="E4341" s="31" t="s">
        <v>14144</v>
      </c>
      <c r="F4341" s="31"/>
      <c r="G4341" s="47">
        <v>60</v>
      </c>
      <c r="H4341" s="33">
        <v>0</v>
      </c>
      <c r="I4341" s="31" t="s">
        <v>9470</v>
      </c>
      <c r="J4341" s="31" t="s">
        <v>9471</v>
      </c>
      <c r="K4341" s="31" t="s">
        <v>5164</v>
      </c>
      <c r="L4341" s="31" t="s">
        <v>5278</v>
      </c>
      <c r="M4341" s="31" t="s">
        <v>6466</v>
      </c>
      <c r="N4341" s="31"/>
      <c r="O4341" s="31" t="s">
        <v>14125</v>
      </c>
      <c r="P4341" s="31" t="s">
        <v>14121</v>
      </c>
      <c r="Q4341" s="31" t="s">
        <v>8608</v>
      </c>
    </row>
    <row r="4342" spans="1:17" hidden="1" x14ac:dyDescent="0.2">
      <c r="A4342" s="31" t="s">
        <v>17418</v>
      </c>
      <c r="B4342" s="31" t="s">
        <v>14362</v>
      </c>
      <c r="C4342" s="31" t="s">
        <v>17419</v>
      </c>
      <c r="D4342" s="31" t="s">
        <v>3948</v>
      </c>
      <c r="E4342" s="31" t="s">
        <v>14144</v>
      </c>
      <c r="F4342" s="31"/>
      <c r="G4342" s="47">
        <v>60</v>
      </c>
      <c r="H4342" s="33">
        <v>0</v>
      </c>
      <c r="I4342" s="31" t="s">
        <v>9470</v>
      </c>
      <c r="J4342" s="31" t="s">
        <v>9471</v>
      </c>
      <c r="K4342" s="31" t="s">
        <v>5164</v>
      </c>
      <c r="L4342" s="31" t="s">
        <v>5278</v>
      </c>
      <c r="M4342" s="31" t="s">
        <v>10480</v>
      </c>
      <c r="N4342" s="31"/>
      <c r="O4342" s="31" t="s">
        <v>14125</v>
      </c>
      <c r="P4342" s="31" t="s">
        <v>14121</v>
      </c>
      <c r="Q4342" s="31" t="s">
        <v>8608</v>
      </c>
    </row>
    <row r="4343" spans="1:17" hidden="1" x14ac:dyDescent="0.2">
      <c r="A4343" s="31" t="s">
        <v>17420</v>
      </c>
      <c r="B4343" s="31" t="s">
        <v>14362</v>
      </c>
      <c r="C4343" s="31" t="s">
        <v>17421</v>
      </c>
      <c r="D4343" s="31" t="s">
        <v>3948</v>
      </c>
      <c r="E4343" s="31" t="s">
        <v>14144</v>
      </c>
      <c r="F4343" s="31"/>
      <c r="G4343" s="47">
        <v>60</v>
      </c>
      <c r="H4343" s="33">
        <v>0</v>
      </c>
      <c r="I4343" s="31" t="s">
        <v>9470</v>
      </c>
      <c r="J4343" s="31" t="s">
        <v>9471</v>
      </c>
      <c r="K4343" s="31" t="s">
        <v>5164</v>
      </c>
      <c r="L4343" s="31" t="s">
        <v>5278</v>
      </c>
      <c r="M4343" s="31" t="s">
        <v>10480</v>
      </c>
      <c r="N4343" s="31"/>
      <c r="O4343" s="31" t="s">
        <v>14125</v>
      </c>
      <c r="P4343" s="31" t="s">
        <v>14121</v>
      </c>
      <c r="Q4343" s="31" t="s">
        <v>8608</v>
      </c>
    </row>
    <row r="4344" spans="1:17" hidden="1" x14ac:dyDescent="0.2">
      <c r="A4344" s="31" t="s">
        <v>17422</v>
      </c>
      <c r="B4344" s="31" t="s">
        <v>14362</v>
      </c>
      <c r="C4344" s="31" t="s">
        <v>17423</v>
      </c>
      <c r="D4344" s="31" t="s">
        <v>3948</v>
      </c>
      <c r="E4344" s="31" t="s">
        <v>14144</v>
      </c>
      <c r="F4344" s="31"/>
      <c r="G4344" s="47">
        <v>60</v>
      </c>
      <c r="H4344" s="33">
        <v>0</v>
      </c>
      <c r="I4344" s="31" t="s">
        <v>5276</v>
      </c>
      <c r="J4344" s="31" t="s">
        <v>5277</v>
      </c>
      <c r="K4344" s="31" t="s">
        <v>5164</v>
      </c>
      <c r="L4344" s="31" t="s">
        <v>5278</v>
      </c>
      <c r="M4344" s="31" t="s">
        <v>5701</v>
      </c>
      <c r="N4344" s="31"/>
      <c r="O4344" s="31" t="s">
        <v>14125</v>
      </c>
      <c r="P4344" s="31" t="s">
        <v>14121</v>
      </c>
      <c r="Q4344" s="31" t="s">
        <v>8608</v>
      </c>
    </row>
    <row r="4345" spans="1:17" hidden="1" x14ac:dyDescent="0.2">
      <c r="A4345" s="31" t="s">
        <v>17424</v>
      </c>
      <c r="B4345" s="31" t="s">
        <v>14362</v>
      </c>
      <c r="C4345" s="31" t="s">
        <v>17425</v>
      </c>
      <c r="D4345" s="31" t="s">
        <v>3948</v>
      </c>
      <c r="E4345" s="31" t="s">
        <v>14144</v>
      </c>
      <c r="F4345" s="31"/>
      <c r="G4345" s="47">
        <v>60</v>
      </c>
      <c r="H4345" s="33">
        <v>0</v>
      </c>
      <c r="I4345" s="31" t="s">
        <v>5288</v>
      </c>
      <c r="J4345" s="31" t="s">
        <v>5289</v>
      </c>
      <c r="K4345" s="31" t="s">
        <v>5164</v>
      </c>
      <c r="L4345" s="31" t="s">
        <v>5278</v>
      </c>
      <c r="M4345" s="31" t="s">
        <v>5673</v>
      </c>
      <c r="N4345" s="31"/>
      <c r="O4345" s="31" t="s">
        <v>14125</v>
      </c>
      <c r="P4345" s="31" t="s">
        <v>14121</v>
      </c>
      <c r="Q4345" s="31" t="s">
        <v>8608</v>
      </c>
    </row>
    <row r="4346" spans="1:17" hidden="1" x14ac:dyDescent="0.2">
      <c r="A4346" s="31" t="s">
        <v>17426</v>
      </c>
      <c r="B4346" s="31" t="s">
        <v>14356</v>
      </c>
      <c r="C4346" s="31" t="s">
        <v>17427</v>
      </c>
      <c r="D4346" s="31"/>
      <c r="E4346" s="31" t="s">
        <v>14123</v>
      </c>
      <c r="F4346" s="31" t="s">
        <v>3948</v>
      </c>
      <c r="G4346" s="47">
        <v>60</v>
      </c>
      <c r="H4346" s="33">
        <v>0</v>
      </c>
      <c r="I4346" s="31" t="s">
        <v>5218</v>
      </c>
      <c r="J4346" s="31" t="s">
        <v>5219</v>
      </c>
      <c r="K4346" s="31" t="s">
        <v>5164</v>
      </c>
      <c r="L4346" s="31" t="s">
        <v>5165</v>
      </c>
      <c r="M4346" s="31" t="s">
        <v>5320</v>
      </c>
      <c r="N4346" s="31"/>
      <c r="O4346" s="31" t="s">
        <v>14125</v>
      </c>
      <c r="P4346" s="31" t="s">
        <v>14121</v>
      </c>
      <c r="Q4346" s="31" t="s">
        <v>5168</v>
      </c>
    </row>
    <row r="4347" spans="1:17" hidden="1" x14ac:dyDescent="0.2">
      <c r="A4347" s="31" t="s">
        <v>17428</v>
      </c>
      <c r="B4347" s="31" t="s">
        <v>14356</v>
      </c>
      <c r="C4347" s="31" t="s">
        <v>17429</v>
      </c>
      <c r="D4347" s="31"/>
      <c r="E4347" s="31" t="s">
        <v>14123</v>
      </c>
      <c r="F4347" s="31" t="s">
        <v>3948</v>
      </c>
      <c r="G4347" s="47">
        <v>60</v>
      </c>
      <c r="H4347" s="33">
        <v>0</v>
      </c>
      <c r="I4347" s="31" t="s">
        <v>5212</v>
      </c>
      <c r="J4347" s="31" t="s">
        <v>5213</v>
      </c>
      <c r="K4347" s="31" t="s">
        <v>5164</v>
      </c>
      <c r="L4347" s="31" t="s">
        <v>5165</v>
      </c>
      <c r="M4347" s="31" t="s">
        <v>5192</v>
      </c>
      <c r="N4347" s="31"/>
      <c r="O4347" s="31" t="s">
        <v>14125</v>
      </c>
      <c r="P4347" s="31" t="s">
        <v>14121</v>
      </c>
      <c r="Q4347" s="31" t="s">
        <v>5168</v>
      </c>
    </row>
    <row r="4348" spans="1:17" hidden="1" x14ac:dyDescent="0.2">
      <c r="A4348" s="31" t="s">
        <v>17430</v>
      </c>
      <c r="B4348" s="31" t="s">
        <v>14373</v>
      </c>
      <c r="C4348" s="31" t="s">
        <v>17431</v>
      </c>
      <c r="D4348" s="31" t="s">
        <v>3948</v>
      </c>
      <c r="E4348" s="31" t="s">
        <v>14144</v>
      </c>
      <c r="F4348" s="31"/>
      <c r="G4348" s="47">
        <v>60</v>
      </c>
      <c r="H4348" s="33">
        <v>0</v>
      </c>
      <c r="I4348" s="31" t="s">
        <v>9470</v>
      </c>
      <c r="J4348" s="31" t="s">
        <v>9471</v>
      </c>
      <c r="K4348" s="31" t="s">
        <v>5164</v>
      </c>
      <c r="L4348" s="31" t="s">
        <v>5278</v>
      </c>
      <c r="M4348" s="31" t="s">
        <v>15495</v>
      </c>
      <c r="N4348" s="31"/>
      <c r="O4348" s="31" t="s">
        <v>14125</v>
      </c>
      <c r="P4348" s="31" t="s">
        <v>14121</v>
      </c>
      <c r="Q4348" s="31" t="s">
        <v>8608</v>
      </c>
    </row>
    <row r="4349" spans="1:17" hidden="1" x14ac:dyDescent="0.2">
      <c r="A4349" s="31" t="s">
        <v>17432</v>
      </c>
      <c r="B4349" s="31" t="s">
        <v>14356</v>
      </c>
      <c r="C4349" s="31" t="s">
        <v>17433</v>
      </c>
      <c r="D4349" s="31"/>
      <c r="E4349" s="31" t="s">
        <v>14123</v>
      </c>
      <c r="F4349" s="31" t="s">
        <v>3948</v>
      </c>
      <c r="G4349" s="47">
        <v>60</v>
      </c>
      <c r="H4349" s="33">
        <v>0</v>
      </c>
      <c r="I4349" s="31" t="s">
        <v>5179</v>
      </c>
      <c r="J4349" s="31" t="s">
        <v>5180</v>
      </c>
      <c r="K4349" s="31" t="s">
        <v>5164</v>
      </c>
      <c r="L4349" s="31" t="s">
        <v>5165</v>
      </c>
      <c r="M4349" s="31" t="s">
        <v>5379</v>
      </c>
      <c r="N4349" s="31" t="s">
        <v>7285</v>
      </c>
      <c r="O4349" s="31" t="s">
        <v>14125</v>
      </c>
      <c r="P4349" s="31" t="s">
        <v>14121</v>
      </c>
      <c r="Q4349" s="31" t="s">
        <v>5168</v>
      </c>
    </row>
    <row r="4350" spans="1:17" hidden="1" x14ac:dyDescent="0.2">
      <c r="A4350" s="31" t="s">
        <v>17434</v>
      </c>
      <c r="B4350" s="31" t="s">
        <v>14356</v>
      </c>
      <c r="C4350" s="31" t="s">
        <v>17435</v>
      </c>
      <c r="D4350" s="31"/>
      <c r="E4350" s="31" t="s">
        <v>14123</v>
      </c>
      <c r="F4350" s="31" t="s">
        <v>3948</v>
      </c>
      <c r="G4350" s="47">
        <v>60</v>
      </c>
      <c r="H4350" s="33">
        <v>0</v>
      </c>
      <c r="I4350" s="31" t="s">
        <v>5384</v>
      </c>
      <c r="J4350" s="31" t="s">
        <v>5385</v>
      </c>
      <c r="K4350" s="31" t="s">
        <v>5164</v>
      </c>
      <c r="L4350" s="31" t="s">
        <v>5165</v>
      </c>
      <c r="M4350" s="31" t="s">
        <v>5254</v>
      </c>
      <c r="N4350" s="31"/>
      <c r="O4350" s="31" t="s">
        <v>14125</v>
      </c>
      <c r="P4350" s="31" t="s">
        <v>14121</v>
      </c>
      <c r="Q4350" s="31" t="s">
        <v>5168</v>
      </c>
    </row>
    <row r="4351" spans="1:17" hidden="1" x14ac:dyDescent="0.2">
      <c r="A4351" s="31" t="s">
        <v>17436</v>
      </c>
      <c r="B4351" s="31" t="s">
        <v>14362</v>
      </c>
      <c r="C4351" s="31" t="s">
        <v>17437</v>
      </c>
      <c r="D4351" s="31" t="s">
        <v>3948</v>
      </c>
      <c r="E4351" s="31" t="s">
        <v>14144</v>
      </c>
      <c r="F4351" s="31"/>
      <c r="G4351" s="47">
        <v>60</v>
      </c>
      <c r="H4351" s="33">
        <v>0</v>
      </c>
      <c r="I4351" s="31" t="s">
        <v>5276</v>
      </c>
      <c r="J4351" s="31" t="s">
        <v>5277</v>
      </c>
      <c r="K4351" s="31" t="s">
        <v>5164</v>
      </c>
      <c r="L4351" s="31" t="s">
        <v>5278</v>
      </c>
      <c r="M4351" s="31" t="s">
        <v>5616</v>
      </c>
      <c r="N4351" s="31"/>
      <c r="O4351" s="31" t="s">
        <v>14125</v>
      </c>
      <c r="P4351" s="31" t="s">
        <v>14121</v>
      </c>
      <c r="Q4351" s="31" t="s">
        <v>8608</v>
      </c>
    </row>
    <row r="4352" spans="1:17" hidden="1" x14ac:dyDescent="0.2">
      <c r="A4352" s="31" t="s">
        <v>17438</v>
      </c>
      <c r="B4352" s="31" t="s">
        <v>14362</v>
      </c>
      <c r="C4352" s="31" t="s">
        <v>17439</v>
      </c>
      <c r="D4352" s="31" t="s">
        <v>3948</v>
      </c>
      <c r="E4352" s="31" t="s">
        <v>14144</v>
      </c>
      <c r="F4352" s="31"/>
      <c r="G4352" s="47">
        <v>60</v>
      </c>
      <c r="H4352" s="33">
        <v>0</v>
      </c>
      <c r="I4352" s="31" t="s">
        <v>5276</v>
      </c>
      <c r="J4352" s="31" t="s">
        <v>5277</v>
      </c>
      <c r="K4352" s="31" t="s">
        <v>5164</v>
      </c>
      <c r="L4352" s="31" t="s">
        <v>5278</v>
      </c>
      <c r="M4352" s="31" t="s">
        <v>5609</v>
      </c>
      <c r="N4352" s="31"/>
      <c r="O4352" s="31" t="s">
        <v>14125</v>
      </c>
      <c r="P4352" s="31" t="s">
        <v>14121</v>
      </c>
      <c r="Q4352" s="31" t="s">
        <v>8608</v>
      </c>
    </row>
    <row r="4353" spans="1:17" hidden="1" x14ac:dyDescent="0.2">
      <c r="A4353" s="31" t="s">
        <v>17440</v>
      </c>
      <c r="B4353" s="31" t="s">
        <v>14362</v>
      </c>
      <c r="C4353" s="31" t="s">
        <v>17441</v>
      </c>
      <c r="D4353" s="31" t="s">
        <v>3948</v>
      </c>
      <c r="E4353" s="31" t="s">
        <v>14144</v>
      </c>
      <c r="F4353" s="31"/>
      <c r="G4353" s="47">
        <v>60</v>
      </c>
      <c r="H4353" s="33">
        <v>0</v>
      </c>
      <c r="I4353" s="31" t="s">
        <v>5276</v>
      </c>
      <c r="J4353" s="31" t="s">
        <v>5277</v>
      </c>
      <c r="K4353" s="31" t="s">
        <v>5164</v>
      </c>
      <c r="L4353" s="31" t="s">
        <v>5278</v>
      </c>
      <c r="M4353" s="31" t="s">
        <v>5701</v>
      </c>
      <c r="N4353" s="31"/>
      <c r="O4353" s="31" t="s">
        <v>14125</v>
      </c>
      <c r="P4353" s="31" t="s">
        <v>14121</v>
      </c>
      <c r="Q4353" s="31" t="s">
        <v>8608</v>
      </c>
    </row>
    <row r="4354" spans="1:17" hidden="1" x14ac:dyDescent="0.2">
      <c r="A4354" s="31" t="s">
        <v>17442</v>
      </c>
      <c r="B4354" s="31" t="s">
        <v>14359</v>
      </c>
      <c r="C4354" s="31" t="s">
        <v>17443</v>
      </c>
      <c r="D4354" s="31" t="s">
        <v>3948</v>
      </c>
      <c r="E4354" s="31" t="s">
        <v>14144</v>
      </c>
      <c r="F4354" s="31"/>
      <c r="G4354" s="47">
        <v>60</v>
      </c>
      <c r="H4354" s="33">
        <v>0</v>
      </c>
      <c r="I4354" s="31" t="s">
        <v>5276</v>
      </c>
      <c r="J4354" s="31" t="s">
        <v>5277</v>
      </c>
      <c r="K4354" s="31" t="s">
        <v>5164</v>
      </c>
      <c r="L4354" s="31" t="s">
        <v>5278</v>
      </c>
      <c r="M4354" s="31" t="s">
        <v>9485</v>
      </c>
      <c r="N4354" s="31"/>
      <c r="O4354" s="31" t="s">
        <v>14125</v>
      </c>
      <c r="P4354" s="31" t="s">
        <v>14121</v>
      </c>
      <c r="Q4354" s="31" t="s">
        <v>8608</v>
      </c>
    </row>
    <row r="4355" spans="1:17" hidden="1" x14ac:dyDescent="0.2">
      <c r="A4355" s="31" t="s">
        <v>17444</v>
      </c>
      <c r="B4355" s="31" t="s">
        <v>14362</v>
      </c>
      <c r="C4355" s="31" t="s">
        <v>17445</v>
      </c>
      <c r="D4355" s="31" t="s">
        <v>3948</v>
      </c>
      <c r="E4355" s="31" t="s">
        <v>14144</v>
      </c>
      <c r="F4355" s="31"/>
      <c r="G4355" s="47">
        <v>60</v>
      </c>
      <c r="H4355" s="33">
        <v>0</v>
      </c>
      <c r="I4355" s="31" t="s">
        <v>5276</v>
      </c>
      <c r="J4355" s="31" t="s">
        <v>5277</v>
      </c>
      <c r="K4355" s="31" t="s">
        <v>5164</v>
      </c>
      <c r="L4355" s="31" t="s">
        <v>5278</v>
      </c>
      <c r="M4355" s="31" t="s">
        <v>5774</v>
      </c>
      <c r="N4355" s="31"/>
      <c r="O4355" s="31" t="s">
        <v>14125</v>
      </c>
      <c r="P4355" s="31" t="s">
        <v>14121</v>
      </c>
      <c r="Q4355" s="31" t="s">
        <v>8608</v>
      </c>
    </row>
    <row r="4356" spans="1:17" hidden="1" x14ac:dyDescent="0.2">
      <c r="A4356" s="31" t="s">
        <v>17446</v>
      </c>
      <c r="B4356" s="31" t="s">
        <v>14359</v>
      </c>
      <c r="C4356" s="31" t="s">
        <v>17447</v>
      </c>
      <c r="D4356" s="31" t="s">
        <v>3948</v>
      </c>
      <c r="E4356" s="31" t="s">
        <v>14144</v>
      </c>
      <c r="F4356" s="31"/>
      <c r="G4356" s="47">
        <v>60</v>
      </c>
      <c r="H4356" s="33">
        <v>0</v>
      </c>
      <c r="I4356" s="31" t="s">
        <v>5288</v>
      </c>
      <c r="J4356" s="31" t="s">
        <v>5289</v>
      </c>
      <c r="K4356" s="31" t="s">
        <v>5164</v>
      </c>
      <c r="L4356" s="31" t="s">
        <v>5278</v>
      </c>
      <c r="M4356" s="31" t="s">
        <v>15440</v>
      </c>
      <c r="N4356" s="31"/>
      <c r="O4356" s="31" t="s">
        <v>14125</v>
      </c>
      <c r="P4356" s="31" t="s">
        <v>14121</v>
      </c>
      <c r="Q4356" s="31" t="s">
        <v>8608</v>
      </c>
    </row>
    <row r="4357" spans="1:17" hidden="1" x14ac:dyDescent="0.2">
      <c r="A4357" s="31" t="s">
        <v>17448</v>
      </c>
      <c r="B4357" s="31" t="s">
        <v>14359</v>
      </c>
      <c r="C4357" s="31" t="s">
        <v>17449</v>
      </c>
      <c r="D4357" s="31" t="s">
        <v>3948</v>
      </c>
      <c r="E4357" s="31" t="s">
        <v>14144</v>
      </c>
      <c r="F4357" s="31"/>
      <c r="G4357" s="47">
        <v>60</v>
      </c>
      <c r="H4357" s="33">
        <v>0</v>
      </c>
      <c r="I4357" s="31" t="s">
        <v>5288</v>
      </c>
      <c r="J4357" s="31" t="s">
        <v>5289</v>
      </c>
      <c r="K4357" s="31" t="s">
        <v>5164</v>
      </c>
      <c r="L4357" s="31" t="s">
        <v>5278</v>
      </c>
      <c r="M4357" s="31" t="s">
        <v>15440</v>
      </c>
      <c r="N4357" s="31"/>
      <c r="O4357" s="31" t="s">
        <v>14125</v>
      </c>
      <c r="P4357" s="31" t="s">
        <v>14121</v>
      </c>
      <c r="Q4357" s="31" t="s">
        <v>8608</v>
      </c>
    </row>
    <row r="4358" spans="1:17" hidden="1" x14ac:dyDescent="0.2">
      <c r="A4358" s="31" t="s">
        <v>17450</v>
      </c>
      <c r="B4358" s="31" t="s">
        <v>14362</v>
      </c>
      <c r="C4358" s="31" t="s">
        <v>17451</v>
      </c>
      <c r="D4358" s="31" t="s">
        <v>3948</v>
      </c>
      <c r="E4358" s="31" t="s">
        <v>14144</v>
      </c>
      <c r="F4358" s="31"/>
      <c r="G4358" s="47">
        <v>60</v>
      </c>
      <c r="H4358" s="33">
        <v>0</v>
      </c>
      <c r="I4358" s="31" t="s">
        <v>9470</v>
      </c>
      <c r="J4358" s="31" t="s">
        <v>9471</v>
      </c>
      <c r="K4358" s="31" t="s">
        <v>5164</v>
      </c>
      <c r="L4358" s="31" t="s">
        <v>5278</v>
      </c>
      <c r="M4358" s="31" t="s">
        <v>5446</v>
      </c>
      <c r="N4358" s="31"/>
      <c r="O4358" s="31" t="s">
        <v>14125</v>
      </c>
      <c r="P4358" s="31" t="s">
        <v>14121</v>
      </c>
      <c r="Q4358" s="31" t="s">
        <v>8608</v>
      </c>
    </row>
    <row r="4359" spans="1:17" hidden="1" x14ac:dyDescent="0.2">
      <c r="A4359" s="31" t="s">
        <v>17452</v>
      </c>
      <c r="B4359" s="31" t="s">
        <v>14356</v>
      </c>
      <c r="C4359" s="31" t="s">
        <v>17453</v>
      </c>
      <c r="D4359" s="31"/>
      <c r="E4359" s="31" t="s">
        <v>14123</v>
      </c>
      <c r="F4359" s="31" t="s">
        <v>3948</v>
      </c>
      <c r="G4359" s="47">
        <v>60</v>
      </c>
      <c r="H4359" s="33">
        <v>0</v>
      </c>
      <c r="I4359" s="31" t="s">
        <v>5179</v>
      </c>
      <c r="J4359" s="31" t="s">
        <v>5180</v>
      </c>
      <c r="K4359" s="31" t="s">
        <v>5164</v>
      </c>
      <c r="L4359" s="31" t="s">
        <v>5165</v>
      </c>
      <c r="M4359" s="31" t="s">
        <v>5379</v>
      </c>
      <c r="N4359" s="31" t="s">
        <v>8065</v>
      </c>
      <c r="O4359" s="31" t="s">
        <v>14125</v>
      </c>
      <c r="P4359" s="31" t="s">
        <v>14121</v>
      </c>
      <c r="Q4359" s="31" t="s">
        <v>5168</v>
      </c>
    </row>
    <row r="4360" spans="1:17" hidden="1" x14ac:dyDescent="0.2">
      <c r="A4360" s="31" t="s">
        <v>17454</v>
      </c>
      <c r="B4360" s="31" t="s">
        <v>14356</v>
      </c>
      <c r="C4360" s="31" t="s">
        <v>17455</v>
      </c>
      <c r="D4360" s="31"/>
      <c r="E4360" s="31" t="s">
        <v>14123</v>
      </c>
      <c r="F4360" s="31" t="s">
        <v>3948</v>
      </c>
      <c r="G4360" s="47">
        <v>60</v>
      </c>
      <c r="H4360" s="33">
        <v>0</v>
      </c>
      <c r="I4360" s="31" t="s">
        <v>5179</v>
      </c>
      <c r="J4360" s="31" t="s">
        <v>5180</v>
      </c>
      <c r="K4360" s="31" t="s">
        <v>5164</v>
      </c>
      <c r="L4360" s="31" t="s">
        <v>5165</v>
      </c>
      <c r="M4360" s="31" t="s">
        <v>5379</v>
      </c>
      <c r="N4360" s="31" t="s">
        <v>11906</v>
      </c>
      <c r="O4360" s="31" t="s">
        <v>14125</v>
      </c>
      <c r="P4360" s="31" t="s">
        <v>14121</v>
      </c>
      <c r="Q4360" s="31" t="s">
        <v>5168</v>
      </c>
    </row>
    <row r="4361" spans="1:17" hidden="1" x14ac:dyDescent="0.2">
      <c r="A4361" s="31" t="s">
        <v>17456</v>
      </c>
      <c r="B4361" s="31" t="s">
        <v>14356</v>
      </c>
      <c r="C4361" s="31" t="s">
        <v>17457</v>
      </c>
      <c r="D4361" s="31"/>
      <c r="E4361" s="31" t="s">
        <v>14123</v>
      </c>
      <c r="F4361" s="31" t="s">
        <v>3948</v>
      </c>
      <c r="G4361" s="47">
        <v>60</v>
      </c>
      <c r="H4361" s="33">
        <v>0</v>
      </c>
      <c r="I4361" s="31" t="s">
        <v>5218</v>
      </c>
      <c r="J4361" s="31" t="s">
        <v>5219</v>
      </c>
      <c r="K4361" s="31" t="s">
        <v>5164</v>
      </c>
      <c r="L4361" s="31" t="s">
        <v>5165</v>
      </c>
      <c r="M4361" s="31" t="s">
        <v>5320</v>
      </c>
      <c r="N4361" s="31"/>
      <c r="O4361" s="31" t="s">
        <v>14125</v>
      </c>
      <c r="P4361" s="31" t="s">
        <v>14121</v>
      </c>
      <c r="Q4361" s="31" t="s">
        <v>5168</v>
      </c>
    </row>
    <row r="4362" spans="1:17" hidden="1" x14ac:dyDescent="0.2">
      <c r="A4362" s="31" t="s">
        <v>17458</v>
      </c>
      <c r="B4362" s="31" t="s">
        <v>14362</v>
      </c>
      <c r="C4362" s="31" t="s">
        <v>17459</v>
      </c>
      <c r="D4362" s="31" t="s">
        <v>3948</v>
      </c>
      <c r="E4362" s="31" t="s">
        <v>14144</v>
      </c>
      <c r="F4362" s="31"/>
      <c r="G4362" s="47">
        <v>60</v>
      </c>
      <c r="H4362" s="33">
        <v>0</v>
      </c>
      <c r="I4362" s="31" t="s">
        <v>5288</v>
      </c>
      <c r="J4362" s="31" t="s">
        <v>5289</v>
      </c>
      <c r="K4362" s="31" t="s">
        <v>5164</v>
      </c>
      <c r="L4362" s="31" t="s">
        <v>5278</v>
      </c>
      <c r="M4362" s="31" t="s">
        <v>5290</v>
      </c>
      <c r="N4362" s="31"/>
      <c r="O4362" s="31" t="s">
        <v>14125</v>
      </c>
      <c r="P4362" s="31" t="s">
        <v>14121</v>
      </c>
      <c r="Q4362" s="31" t="s">
        <v>8608</v>
      </c>
    </row>
    <row r="4363" spans="1:17" hidden="1" x14ac:dyDescent="0.2">
      <c r="A4363" s="31" t="s">
        <v>17460</v>
      </c>
      <c r="B4363" s="31" t="s">
        <v>14359</v>
      </c>
      <c r="C4363" s="31" t="s">
        <v>17461</v>
      </c>
      <c r="D4363" s="31" t="s">
        <v>3948</v>
      </c>
      <c r="E4363" s="31" t="s">
        <v>14144</v>
      </c>
      <c r="F4363" s="31"/>
      <c r="G4363" s="47">
        <v>60</v>
      </c>
      <c r="H4363" s="33">
        <v>0</v>
      </c>
      <c r="I4363" s="31" t="s">
        <v>5288</v>
      </c>
      <c r="J4363" s="31" t="s">
        <v>5289</v>
      </c>
      <c r="K4363" s="31" t="s">
        <v>5164</v>
      </c>
      <c r="L4363" s="31" t="s">
        <v>5278</v>
      </c>
      <c r="M4363" s="31" t="s">
        <v>15440</v>
      </c>
      <c r="N4363" s="31"/>
      <c r="O4363" s="31" t="s">
        <v>14125</v>
      </c>
      <c r="P4363" s="31" t="s">
        <v>14121</v>
      </c>
      <c r="Q4363" s="31" t="s">
        <v>8608</v>
      </c>
    </row>
    <row r="4364" spans="1:17" hidden="1" x14ac:dyDescent="0.2">
      <c r="A4364" s="31" t="s">
        <v>17462</v>
      </c>
      <c r="B4364" s="31" t="s">
        <v>14362</v>
      </c>
      <c r="C4364" s="31" t="s">
        <v>17463</v>
      </c>
      <c r="D4364" s="31" t="s">
        <v>3948</v>
      </c>
      <c r="E4364" s="31" t="s">
        <v>14144</v>
      </c>
      <c r="F4364" s="31"/>
      <c r="G4364" s="47">
        <v>60</v>
      </c>
      <c r="H4364" s="33">
        <v>0</v>
      </c>
      <c r="I4364" s="31" t="s">
        <v>5288</v>
      </c>
      <c r="J4364" s="31" t="s">
        <v>5289</v>
      </c>
      <c r="K4364" s="31" t="s">
        <v>5164</v>
      </c>
      <c r="L4364" s="31" t="s">
        <v>5278</v>
      </c>
      <c r="M4364" s="31" t="s">
        <v>5290</v>
      </c>
      <c r="N4364" s="31"/>
      <c r="O4364" s="31" t="s">
        <v>14125</v>
      </c>
      <c r="P4364" s="31" t="s">
        <v>14121</v>
      </c>
      <c r="Q4364" s="31" t="s">
        <v>8608</v>
      </c>
    </row>
    <row r="4365" spans="1:17" hidden="1" x14ac:dyDescent="0.2">
      <c r="A4365" s="31" t="s">
        <v>17464</v>
      </c>
      <c r="B4365" s="31" t="s">
        <v>14362</v>
      </c>
      <c r="C4365" s="31" t="s">
        <v>17465</v>
      </c>
      <c r="D4365" s="31" t="s">
        <v>3948</v>
      </c>
      <c r="E4365" s="31" t="s">
        <v>14144</v>
      </c>
      <c r="F4365" s="31"/>
      <c r="G4365" s="47">
        <v>60</v>
      </c>
      <c r="H4365" s="33">
        <v>0</v>
      </c>
      <c r="I4365" s="31" t="s">
        <v>5288</v>
      </c>
      <c r="J4365" s="31" t="s">
        <v>5289</v>
      </c>
      <c r="K4365" s="31" t="s">
        <v>5164</v>
      </c>
      <c r="L4365" s="31" t="s">
        <v>5278</v>
      </c>
      <c r="M4365" s="31" t="s">
        <v>5819</v>
      </c>
      <c r="N4365" s="31"/>
      <c r="O4365" s="31" t="s">
        <v>14125</v>
      </c>
      <c r="P4365" s="31" t="s">
        <v>14121</v>
      </c>
      <c r="Q4365" s="31" t="s">
        <v>8608</v>
      </c>
    </row>
    <row r="4366" spans="1:17" hidden="1" x14ac:dyDescent="0.2">
      <c r="A4366" s="31" t="s">
        <v>17466</v>
      </c>
      <c r="B4366" s="31" t="s">
        <v>14373</v>
      </c>
      <c r="C4366" s="31" t="s">
        <v>17467</v>
      </c>
      <c r="D4366" s="31" t="s">
        <v>3948</v>
      </c>
      <c r="E4366" s="31" t="s">
        <v>14144</v>
      </c>
      <c r="F4366" s="31"/>
      <c r="G4366" s="47">
        <v>60</v>
      </c>
      <c r="H4366" s="33">
        <v>0</v>
      </c>
      <c r="I4366" s="31" t="s">
        <v>9470</v>
      </c>
      <c r="J4366" s="31" t="s">
        <v>9471</v>
      </c>
      <c r="K4366" s="31" t="s">
        <v>5164</v>
      </c>
      <c r="L4366" s="31" t="s">
        <v>5278</v>
      </c>
      <c r="M4366" s="31" t="s">
        <v>15495</v>
      </c>
      <c r="N4366" s="31"/>
      <c r="O4366" s="31" t="s">
        <v>14125</v>
      </c>
      <c r="P4366" s="31" t="s">
        <v>14121</v>
      </c>
      <c r="Q4366" s="31" t="s">
        <v>8608</v>
      </c>
    </row>
    <row r="4367" spans="1:17" hidden="1" x14ac:dyDescent="0.2">
      <c r="A4367" s="31" t="s">
        <v>17468</v>
      </c>
      <c r="B4367" s="31" t="s">
        <v>14362</v>
      </c>
      <c r="C4367" s="31" t="s">
        <v>17469</v>
      </c>
      <c r="D4367" s="31" t="s">
        <v>3948</v>
      </c>
      <c r="E4367" s="31" t="s">
        <v>14144</v>
      </c>
      <c r="F4367" s="31"/>
      <c r="G4367" s="47">
        <v>60</v>
      </c>
      <c r="H4367" s="33">
        <v>0</v>
      </c>
      <c r="I4367" s="31" t="s">
        <v>9470</v>
      </c>
      <c r="J4367" s="31" t="s">
        <v>9471</v>
      </c>
      <c r="K4367" s="31" t="s">
        <v>5164</v>
      </c>
      <c r="L4367" s="31" t="s">
        <v>5278</v>
      </c>
      <c r="M4367" s="31" t="s">
        <v>6466</v>
      </c>
      <c r="N4367" s="31"/>
      <c r="O4367" s="31" t="s">
        <v>14125</v>
      </c>
      <c r="P4367" s="31" t="s">
        <v>14121</v>
      </c>
      <c r="Q4367" s="31" t="s">
        <v>8608</v>
      </c>
    </row>
    <row r="4368" spans="1:17" hidden="1" x14ac:dyDescent="0.2">
      <c r="A4368" s="31" t="s">
        <v>17470</v>
      </c>
      <c r="B4368" s="31" t="s">
        <v>14359</v>
      </c>
      <c r="C4368" s="31" t="s">
        <v>17471</v>
      </c>
      <c r="D4368" s="31" t="s">
        <v>3948</v>
      </c>
      <c r="E4368" s="31" t="s">
        <v>14144</v>
      </c>
      <c r="F4368" s="31"/>
      <c r="G4368" s="47">
        <v>60</v>
      </c>
      <c r="H4368" s="33">
        <v>0</v>
      </c>
      <c r="I4368" s="31" t="s">
        <v>5288</v>
      </c>
      <c r="J4368" s="31" t="s">
        <v>5289</v>
      </c>
      <c r="K4368" s="31" t="s">
        <v>5164</v>
      </c>
      <c r="L4368" s="31" t="s">
        <v>5278</v>
      </c>
      <c r="M4368" s="31" t="s">
        <v>5663</v>
      </c>
      <c r="N4368" s="31"/>
      <c r="O4368" s="31" t="s">
        <v>14125</v>
      </c>
      <c r="P4368" s="31" t="s">
        <v>14121</v>
      </c>
      <c r="Q4368" s="31" t="s">
        <v>8608</v>
      </c>
    </row>
    <row r="4369" spans="1:17" hidden="1" x14ac:dyDescent="0.2">
      <c r="A4369" s="31" t="s">
        <v>17472</v>
      </c>
      <c r="B4369" s="31" t="s">
        <v>14356</v>
      </c>
      <c r="C4369" s="31" t="s">
        <v>17473</v>
      </c>
      <c r="D4369" s="31"/>
      <c r="E4369" s="31" t="s">
        <v>14123</v>
      </c>
      <c r="F4369" s="31" t="s">
        <v>3948</v>
      </c>
      <c r="G4369" s="47">
        <v>60</v>
      </c>
      <c r="H4369" s="33">
        <v>0</v>
      </c>
      <c r="I4369" s="31" t="s">
        <v>5179</v>
      </c>
      <c r="J4369" s="31" t="s">
        <v>5180</v>
      </c>
      <c r="K4369" s="31" t="s">
        <v>5164</v>
      </c>
      <c r="L4369" s="31" t="s">
        <v>5165</v>
      </c>
      <c r="M4369" s="31" t="s">
        <v>5379</v>
      </c>
      <c r="N4369" s="31" t="s">
        <v>7545</v>
      </c>
      <c r="O4369" s="31" t="s">
        <v>14125</v>
      </c>
      <c r="P4369" s="31" t="s">
        <v>14121</v>
      </c>
      <c r="Q4369" s="31" t="s">
        <v>5168</v>
      </c>
    </row>
    <row r="4370" spans="1:17" hidden="1" x14ac:dyDescent="0.2">
      <c r="A4370" s="31" t="s">
        <v>17474</v>
      </c>
      <c r="B4370" s="31" t="s">
        <v>14356</v>
      </c>
      <c r="C4370" s="31" t="s">
        <v>17475</v>
      </c>
      <c r="D4370" s="31"/>
      <c r="E4370" s="31" t="s">
        <v>14123</v>
      </c>
      <c r="F4370" s="31" t="s">
        <v>3948</v>
      </c>
      <c r="G4370" s="47">
        <v>60</v>
      </c>
      <c r="H4370" s="33">
        <v>0</v>
      </c>
      <c r="I4370" s="31" t="s">
        <v>5252</v>
      </c>
      <c r="J4370" s="31" t="s">
        <v>5253</v>
      </c>
      <c r="K4370" s="31" t="s">
        <v>5164</v>
      </c>
      <c r="L4370" s="31" t="s">
        <v>5165</v>
      </c>
      <c r="M4370" s="31" t="s">
        <v>5254</v>
      </c>
      <c r="N4370" s="31"/>
      <c r="O4370" s="31" t="s">
        <v>14125</v>
      </c>
      <c r="P4370" s="31" t="s">
        <v>14121</v>
      </c>
      <c r="Q4370" s="31" t="s">
        <v>5168</v>
      </c>
    </row>
    <row r="4371" spans="1:17" hidden="1" x14ac:dyDescent="0.2">
      <c r="A4371" s="31" t="s">
        <v>17476</v>
      </c>
      <c r="B4371" s="31" t="s">
        <v>14347</v>
      </c>
      <c r="C4371" s="31" t="s">
        <v>17477</v>
      </c>
      <c r="D4371" s="31"/>
      <c r="E4371" s="31" t="s">
        <v>14123</v>
      </c>
      <c r="F4371" s="31" t="s">
        <v>3948</v>
      </c>
      <c r="G4371" s="47">
        <v>60</v>
      </c>
      <c r="H4371" s="33">
        <v>0</v>
      </c>
      <c r="I4371" s="31" t="s">
        <v>5252</v>
      </c>
      <c r="J4371" s="31" t="s">
        <v>5253</v>
      </c>
      <c r="K4371" s="31" t="s">
        <v>5164</v>
      </c>
      <c r="L4371" s="31" t="s">
        <v>5165</v>
      </c>
      <c r="M4371" s="31" t="s">
        <v>6963</v>
      </c>
      <c r="N4371" s="31"/>
      <c r="O4371" s="31" t="s">
        <v>14125</v>
      </c>
      <c r="P4371" s="31" t="s">
        <v>14121</v>
      </c>
      <c r="Q4371" s="31" t="s">
        <v>5168</v>
      </c>
    </row>
    <row r="4372" spans="1:17" hidden="1" x14ac:dyDescent="0.2">
      <c r="A4372" s="31" t="s">
        <v>17478</v>
      </c>
      <c r="B4372" s="31" t="s">
        <v>14362</v>
      </c>
      <c r="C4372" s="31" t="s">
        <v>17479</v>
      </c>
      <c r="D4372" s="31" t="s">
        <v>3948</v>
      </c>
      <c r="E4372" s="31" t="s">
        <v>14144</v>
      </c>
      <c r="F4372" s="31"/>
      <c r="G4372" s="47">
        <v>60</v>
      </c>
      <c r="H4372" s="33">
        <v>0</v>
      </c>
      <c r="I4372" s="31" t="s">
        <v>5288</v>
      </c>
      <c r="J4372" s="31" t="s">
        <v>5289</v>
      </c>
      <c r="K4372" s="31" t="s">
        <v>5164</v>
      </c>
      <c r="L4372" s="31" t="s">
        <v>5278</v>
      </c>
      <c r="M4372" s="31" t="s">
        <v>5290</v>
      </c>
      <c r="N4372" s="31"/>
      <c r="O4372" s="31" t="s">
        <v>14125</v>
      </c>
      <c r="P4372" s="31" t="s">
        <v>14121</v>
      </c>
      <c r="Q4372" s="31" t="s">
        <v>8608</v>
      </c>
    </row>
    <row r="4373" spans="1:17" hidden="1" x14ac:dyDescent="0.2">
      <c r="A4373" s="31" t="s">
        <v>17480</v>
      </c>
      <c r="B4373" s="31" t="s">
        <v>14362</v>
      </c>
      <c r="C4373" s="31" t="s">
        <v>17481</v>
      </c>
      <c r="D4373" s="31" t="s">
        <v>3948</v>
      </c>
      <c r="E4373" s="31" t="s">
        <v>15136</v>
      </c>
      <c r="F4373" s="31"/>
      <c r="G4373" s="47">
        <v>60</v>
      </c>
      <c r="H4373" s="33">
        <v>0</v>
      </c>
      <c r="I4373" s="31" t="s">
        <v>5276</v>
      </c>
      <c r="J4373" s="31" t="s">
        <v>5277</v>
      </c>
      <c r="K4373" s="31" t="s">
        <v>5164</v>
      </c>
      <c r="L4373" s="31" t="s">
        <v>5278</v>
      </c>
      <c r="M4373" s="31" t="s">
        <v>11041</v>
      </c>
      <c r="N4373" s="31"/>
      <c r="O4373" s="31" t="s">
        <v>14125</v>
      </c>
      <c r="P4373" s="31" t="s">
        <v>14121</v>
      </c>
      <c r="Q4373" s="31" t="s">
        <v>8608</v>
      </c>
    </row>
    <row r="4374" spans="1:17" hidden="1" x14ac:dyDescent="0.2">
      <c r="A4374" s="31" t="s">
        <v>17482</v>
      </c>
      <c r="B4374" s="31" t="s">
        <v>14362</v>
      </c>
      <c r="C4374" s="31" t="s">
        <v>17483</v>
      </c>
      <c r="D4374" s="31" t="s">
        <v>3948</v>
      </c>
      <c r="E4374" s="31" t="s">
        <v>14144</v>
      </c>
      <c r="F4374" s="31"/>
      <c r="G4374" s="47">
        <v>60</v>
      </c>
      <c r="H4374" s="33">
        <v>0</v>
      </c>
      <c r="I4374" s="31" t="s">
        <v>9470</v>
      </c>
      <c r="J4374" s="31" t="s">
        <v>9471</v>
      </c>
      <c r="K4374" s="31" t="s">
        <v>5164</v>
      </c>
      <c r="L4374" s="31" t="s">
        <v>5278</v>
      </c>
      <c r="M4374" s="31" t="s">
        <v>13700</v>
      </c>
      <c r="N4374" s="31"/>
      <c r="O4374" s="31" t="s">
        <v>14125</v>
      </c>
      <c r="P4374" s="31" t="s">
        <v>14121</v>
      </c>
      <c r="Q4374" s="31" t="s">
        <v>8608</v>
      </c>
    </row>
    <row r="4375" spans="1:17" hidden="1" x14ac:dyDescent="0.2">
      <c r="A4375" s="31" t="s">
        <v>17484</v>
      </c>
      <c r="B4375" s="31" t="s">
        <v>14362</v>
      </c>
      <c r="C4375" s="31" t="s">
        <v>17485</v>
      </c>
      <c r="D4375" s="31" t="s">
        <v>3948</v>
      </c>
      <c r="E4375" s="31" t="s">
        <v>14144</v>
      </c>
      <c r="F4375" s="31"/>
      <c r="G4375" s="47">
        <v>60</v>
      </c>
      <c r="H4375" s="33">
        <v>0</v>
      </c>
      <c r="I4375" s="31" t="s">
        <v>5288</v>
      </c>
      <c r="J4375" s="31" t="s">
        <v>5289</v>
      </c>
      <c r="K4375" s="31" t="s">
        <v>5164</v>
      </c>
      <c r="L4375" s="31" t="s">
        <v>5278</v>
      </c>
      <c r="M4375" s="31" t="s">
        <v>5663</v>
      </c>
      <c r="N4375" s="31"/>
      <c r="O4375" s="31" t="s">
        <v>14125</v>
      </c>
      <c r="P4375" s="31" t="s">
        <v>14121</v>
      </c>
      <c r="Q4375" s="31" t="s">
        <v>8608</v>
      </c>
    </row>
    <row r="4376" spans="1:17" hidden="1" x14ac:dyDescent="0.2">
      <c r="A4376" s="31" t="s">
        <v>17486</v>
      </c>
      <c r="B4376" s="31" t="s">
        <v>14362</v>
      </c>
      <c r="C4376" s="31" t="s">
        <v>17487</v>
      </c>
      <c r="D4376" s="31" t="s">
        <v>3948</v>
      </c>
      <c r="E4376" s="31" t="s">
        <v>14144</v>
      </c>
      <c r="F4376" s="31"/>
      <c r="G4376" s="47">
        <v>60</v>
      </c>
      <c r="H4376" s="33">
        <v>0</v>
      </c>
      <c r="I4376" s="31" t="s">
        <v>9470</v>
      </c>
      <c r="J4376" s="31" t="s">
        <v>9471</v>
      </c>
      <c r="K4376" s="31" t="s">
        <v>5164</v>
      </c>
      <c r="L4376" s="31" t="s">
        <v>5278</v>
      </c>
      <c r="M4376" s="31" t="s">
        <v>5794</v>
      </c>
      <c r="N4376" s="31"/>
      <c r="O4376" s="31" t="s">
        <v>14125</v>
      </c>
      <c r="P4376" s="31" t="s">
        <v>14121</v>
      </c>
      <c r="Q4376" s="31" t="s">
        <v>8608</v>
      </c>
    </row>
    <row r="4377" spans="1:17" hidden="1" x14ac:dyDescent="0.2">
      <c r="A4377" s="31" t="s">
        <v>17488</v>
      </c>
      <c r="B4377" s="31" t="s">
        <v>14362</v>
      </c>
      <c r="C4377" s="31" t="s">
        <v>17489</v>
      </c>
      <c r="D4377" s="31" t="s">
        <v>3948</v>
      </c>
      <c r="E4377" s="31" t="s">
        <v>14144</v>
      </c>
      <c r="F4377" s="31"/>
      <c r="G4377" s="47">
        <v>60</v>
      </c>
      <c r="H4377" s="33">
        <v>0</v>
      </c>
      <c r="I4377" s="31" t="s">
        <v>5276</v>
      </c>
      <c r="J4377" s="31" t="s">
        <v>5277</v>
      </c>
      <c r="K4377" s="31" t="s">
        <v>5164</v>
      </c>
      <c r="L4377" s="31" t="s">
        <v>5278</v>
      </c>
      <c r="M4377" s="31" t="s">
        <v>5774</v>
      </c>
      <c r="N4377" s="31"/>
      <c r="O4377" s="31" t="s">
        <v>14125</v>
      </c>
      <c r="P4377" s="31" t="s">
        <v>14121</v>
      </c>
      <c r="Q4377" s="31" t="s">
        <v>8608</v>
      </c>
    </row>
    <row r="4378" spans="1:17" hidden="1" x14ac:dyDescent="0.2">
      <c r="A4378" s="31" t="s">
        <v>17490</v>
      </c>
      <c r="B4378" s="31" t="s">
        <v>14356</v>
      </c>
      <c r="C4378" s="31" t="s">
        <v>17491</v>
      </c>
      <c r="D4378" s="31"/>
      <c r="E4378" s="31" t="s">
        <v>14123</v>
      </c>
      <c r="F4378" s="31" t="s">
        <v>3948</v>
      </c>
      <c r="G4378" s="47">
        <v>60</v>
      </c>
      <c r="H4378" s="33">
        <v>0</v>
      </c>
      <c r="I4378" s="31" t="s">
        <v>5218</v>
      </c>
      <c r="J4378" s="31" t="s">
        <v>5219</v>
      </c>
      <c r="K4378" s="31" t="s">
        <v>5164</v>
      </c>
      <c r="L4378" s="31" t="s">
        <v>5165</v>
      </c>
      <c r="M4378" s="31" t="s">
        <v>5268</v>
      </c>
      <c r="N4378" s="31"/>
      <c r="O4378" s="31" t="s">
        <v>14125</v>
      </c>
      <c r="P4378" s="31" t="s">
        <v>14121</v>
      </c>
      <c r="Q4378" s="31" t="s">
        <v>5168</v>
      </c>
    </row>
    <row r="4379" spans="1:17" hidden="1" x14ac:dyDescent="0.2">
      <c r="A4379" s="31" t="s">
        <v>17492</v>
      </c>
      <c r="B4379" s="31" t="s">
        <v>14362</v>
      </c>
      <c r="C4379" s="31" t="s">
        <v>17493</v>
      </c>
      <c r="D4379" s="31" t="s">
        <v>3948</v>
      </c>
      <c r="E4379" s="31" t="s">
        <v>14144</v>
      </c>
      <c r="F4379" s="31"/>
      <c r="G4379" s="47">
        <v>60</v>
      </c>
      <c r="H4379" s="33">
        <v>0</v>
      </c>
      <c r="I4379" s="31" t="s">
        <v>5288</v>
      </c>
      <c r="J4379" s="31" t="s">
        <v>5289</v>
      </c>
      <c r="K4379" s="31" t="s">
        <v>5164</v>
      </c>
      <c r="L4379" s="31" t="s">
        <v>5278</v>
      </c>
      <c r="M4379" s="31" t="s">
        <v>5819</v>
      </c>
      <c r="N4379" s="31"/>
      <c r="O4379" s="31" t="s">
        <v>14125</v>
      </c>
      <c r="P4379" s="31" t="s">
        <v>14121</v>
      </c>
      <c r="Q4379" s="31" t="s">
        <v>8608</v>
      </c>
    </row>
    <row r="4380" spans="1:17" hidden="1" x14ac:dyDescent="0.2">
      <c r="A4380" s="31" t="s">
        <v>17494</v>
      </c>
      <c r="B4380" s="31" t="s">
        <v>14356</v>
      </c>
      <c r="C4380" s="31" t="s">
        <v>17495</v>
      </c>
      <c r="D4380" s="31"/>
      <c r="E4380" s="31" t="s">
        <v>14123</v>
      </c>
      <c r="F4380" s="31" t="s">
        <v>3948</v>
      </c>
      <c r="G4380" s="47">
        <v>60</v>
      </c>
      <c r="H4380" s="33">
        <v>0</v>
      </c>
      <c r="I4380" s="31" t="s">
        <v>5252</v>
      </c>
      <c r="J4380" s="31" t="s">
        <v>5253</v>
      </c>
      <c r="K4380" s="31" t="s">
        <v>5164</v>
      </c>
      <c r="L4380" s="31" t="s">
        <v>5165</v>
      </c>
      <c r="M4380" s="31" t="s">
        <v>7808</v>
      </c>
      <c r="N4380" s="31"/>
      <c r="O4380" s="31" t="s">
        <v>14125</v>
      </c>
      <c r="P4380" s="31" t="s">
        <v>14121</v>
      </c>
      <c r="Q4380" s="31" t="s">
        <v>5168</v>
      </c>
    </row>
    <row r="4381" spans="1:17" hidden="1" x14ac:dyDescent="0.2">
      <c r="A4381" s="31" t="s">
        <v>17496</v>
      </c>
      <c r="B4381" s="31" t="s">
        <v>14356</v>
      </c>
      <c r="C4381" s="31" t="s">
        <v>17497</v>
      </c>
      <c r="D4381" s="31"/>
      <c r="E4381" s="31" t="s">
        <v>14123</v>
      </c>
      <c r="F4381" s="31" t="s">
        <v>3948</v>
      </c>
      <c r="G4381" s="47">
        <v>60</v>
      </c>
      <c r="H4381" s="33">
        <v>0</v>
      </c>
      <c r="I4381" s="31" t="s">
        <v>5172</v>
      </c>
      <c r="J4381" s="31" t="s">
        <v>5173</v>
      </c>
      <c r="K4381" s="31" t="s">
        <v>5164</v>
      </c>
      <c r="L4381" s="31" t="s">
        <v>5165</v>
      </c>
      <c r="M4381" s="31" t="s">
        <v>5174</v>
      </c>
      <c r="N4381" s="31" t="s">
        <v>5175</v>
      </c>
      <c r="O4381" s="31" t="s">
        <v>14125</v>
      </c>
      <c r="P4381" s="31" t="s">
        <v>14121</v>
      </c>
      <c r="Q4381" s="31" t="s">
        <v>5168</v>
      </c>
    </row>
    <row r="4382" spans="1:17" hidden="1" x14ac:dyDescent="0.2">
      <c r="A4382" s="31" t="s">
        <v>17498</v>
      </c>
      <c r="B4382" s="31" t="s">
        <v>14347</v>
      </c>
      <c r="C4382" s="31" t="s">
        <v>17499</v>
      </c>
      <c r="D4382" s="31"/>
      <c r="E4382" s="31" t="s">
        <v>14123</v>
      </c>
      <c r="F4382" s="31" t="s">
        <v>3948</v>
      </c>
      <c r="G4382" s="47">
        <v>60</v>
      </c>
      <c r="H4382" s="33">
        <v>0</v>
      </c>
      <c r="I4382" s="31" t="s">
        <v>5218</v>
      </c>
      <c r="J4382" s="31" t="s">
        <v>5219</v>
      </c>
      <c r="K4382" s="31" t="s">
        <v>5164</v>
      </c>
      <c r="L4382" s="31" t="s">
        <v>5165</v>
      </c>
      <c r="M4382" s="31" t="s">
        <v>5262</v>
      </c>
      <c r="N4382" s="31"/>
      <c r="O4382" s="31" t="s">
        <v>14125</v>
      </c>
      <c r="P4382" s="31" t="s">
        <v>14121</v>
      </c>
      <c r="Q4382" s="31" t="s">
        <v>5168</v>
      </c>
    </row>
    <row r="4383" spans="1:17" hidden="1" x14ac:dyDescent="0.2">
      <c r="A4383" s="31" t="s">
        <v>17500</v>
      </c>
      <c r="B4383" s="31" t="s">
        <v>14362</v>
      </c>
      <c r="C4383" s="31" t="s">
        <v>17501</v>
      </c>
      <c r="D4383" s="31" t="s">
        <v>3948</v>
      </c>
      <c r="E4383" s="31" t="s">
        <v>14144</v>
      </c>
      <c r="F4383" s="31"/>
      <c r="G4383" s="47">
        <v>60</v>
      </c>
      <c r="H4383" s="33">
        <v>0</v>
      </c>
      <c r="I4383" s="31" t="s">
        <v>5276</v>
      </c>
      <c r="J4383" s="31" t="s">
        <v>5277</v>
      </c>
      <c r="K4383" s="31" t="s">
        <v>5164</v>
      </c>
      <c r="L4383" s="31" t="s">
        <v>5278</v>
      </c>
      <c r="M4383" s="31" t="s">
        <v>5774</v>
      </c>
      <c r="N4383" s="31"/>
      <c r="O4383" s="31" t="s">
        <v>14125</v>
      </c>
      <c r="P4383" s="31" t="s">
        <v>14121</v>
      </c>
      <c r="Q4383" s="31" t="s">
        <v>8608</v>
      </c>
    </row>
    <row r="4384" spans="1:17" hidden="1" x14ac:dyDescent="0.2">
      <c r="A4384" s="31" t="s">
        <v>17502</v>
      </c>
      <c r="B4384" s="31" t="s">
        <v>14362</v>
      </c>
      <c r="C4384" s="31" t="s">
        <v>17503</v>
      </c>
      <c r="D4384" s="31" t="s">
        <v>3948</v>
      </c>
      <c r="E4384" s="31" t="s">
        <v>14144</v>
      </c>
      <c r="F4384" s="31"/>
      <c r="G4384" s="47">
        <v>60</v>
      </c>
      <c r="H4384" s="33">
        <v>0</v>
      </c>
      <c r="I4384" s="31" t="s">
        <v>5276</v>
      </c>
      <c r="J4384" s="31" t="s">
        <v>5277</v>
      </c>
      <c r="K4384" s="31" t="s">
        <v>5164</v>
      </c>
      <c r="L4384" s="31" t="s">
        <v>5278</v>
      </c>
      <c r="M4384" s="31" t="s">
        <v>5354</v>
      </c>
      <c r="N4384" s="31"/>
      <c r="O4384" s="31" t="s">
        <v>14125</v>
      </c>
      <c r="P4384" s="31" t="s">
        <v>14121</v>
      </c>
      <c r="Q4384" s="31" t="s">
        <v>8608</v>
      </c>
    </row>
    <row r="4385" spans="1:17" hidden="1" x14ac:dyDescent="0.2">
      <c r="A4385" s="31" t="s">
        <v>17504</v>
      </c>
      <c r="B4385" s="31" t="s">
        <v>14356</v>
      </c>
      <c r="C4385" s="31" t="s">
        <v>17505</v>
      </c>
      <c r="D4385" s="31"/>
      <c r="E4385" s="31" t="s">
        <v>14123</v>
      </c>
      <c r="F4385" s="31" t="s">
        <v>3948</v>
      </c>
      <c r="G4385" s="47">
        <v>60</v>
      </c>
      <c r="H4385" s="33">
        <v>0</v>
      </c>
      <c r="I4385" s="31" t="s">
        <v>5252</v>
      </c>
      <c r="J4385" s="31" t="s">
        <v>5253</v>
      </c>
      <c r="K4385" s="31" t="s">
        <v>5164</v>
      </c>
      <c r="L4385" s="31" t="s">
        <v>5165</v>
      </c>
      <c r="M4385" s="31" t="s">
        <v>5543</v>
      </c>
      <c r="N4385" s="31"/>
      <c r="O4385" s="31" t="s">
        <v>14125</v>
      </c>
      <c r="P4385" s="31" t="s">
        <v>14121</v>
      </c>
      <c r="Q4385" s="31" t="s">
        <v>5168</v>
      </c>
    </row>
    <row r="4386" spans="1:17" hidden="1" x14ac:dyDescent="0.2">
      <c r="A4386" s="31" t="s">
        <v>17506</v>
      </c>
      <c r="B4386" s="31" t="s">
        <v>14362</v>
      </c>
      <c r="C4386" s="31" t="s">
        <v>17507</v>
      </c>
      <c r="D4386" s="31" t="s">
        <v>3948</v>
      </c>
      <c r="E4386" s="31" t="s">
        <v>14144</v>
      </c>
      <c r="F4386" s="31"/>
      <c r="G4386" s="47">
        <v>60</v>
      </c>
      <c r="H4386" s="33">
        <v>0</v>
      </c>
      <c r="I4386" s="31" t="s">
        <v>5288</v>
      </c>
      <c r="J4386" s="31" t="s">
        <v>5289</v>
      </c>
      <c r="K4386" s="31" t="s">
        <v>5164</v>
      </c>
      <c r="L4386" s="31" t="s">
        <v>5278</v>
      </c>
      <c r="M4386" s="31" t="s">
        <v>5290</v>
      </c>
      <c r="N4386" s="31"/>
      <c r="O4386" s="31" t="s">
        <v>14125</v>
      </c>
      <c r="P4386" s="31" t="s">
        <v>14121</v>
      </c>
      <c r="Q4386" s="31" t="s">
        <v>8608</v>
      </c>
    </row>
    <row r="4387" spans="1:17" hidden="1" x14ac:dyDescent="0.2">
      <c r="A4387" s="31" t="s">
        <v>17508</v>
      </c>
      <c r="B4387" s="31" t="s">
        <v>14356</v>
      </c>
      <c r="C4387" s="31" t="s">
        <v>17509</v>
      </c>
      <c r="D4387" s="31"/>
      <c r="E4387" s="31" t="s">
        <v>14123</v>
      </c>
      <c r="F4387" s="31" t="s">
        <v>3948</v>
      </c>
      <c r="G4387" s="47">
        <v>60</v>
      </c>
      <c r="H4387" s="33">
        <v>0</v>
      </c>
      <c r="I4387" s="31" t="s">
        <v>5218</v>
      </c>
      <c r="J4387" s="31" t="s">
        <v>5219</v>
      </c>
      <c r="K4387" s="31" t="s">
        <v>5164</v>
      </c>
      <c r="L4387" s="31" t="s">
        <v>5165</v>
      </c>
      <c r="M4387" s="31" t="s">
        <v>5268</v>
      </c>
      <c r="N4387" s="31"/>
      <c r="O4387" s="31" t="s">
        <v>14125</v>
      </c>
      <c r="P4387" s="31" t="s">
        <v>14121</v>
      </c>
      <c r="Q4387" s="31" t="s">
        <v>5168</v>
      </c>
    </row>
    <row r="4388" spans="1:17" hidden="1" x14ac:dyDescent="0.2">
      <c r="A4388" s="31" t="s">
        <v>17510</v>
      </c>
      <c r="B4388" s="31" t="s">
        <v>14359</v>
      </c>
      <c r="C4388" s="31" t="s">
        <v>17511</v>
      </c>
      <c r="D4388" s="31" t="s">
        <v>3948</v>
      </c>
      <c r="E4388" s="31" t="s">
        <v>14144</v>
      </c>
      <c r="F4388" s="31"/>
      <c r="G4388" s="47">
        <v>60</v>
      </c>
      <c r="H4388" s="33">
        <v>0</v>
      </c>
      <c r="I4388" s="31" t="s">
        <v>5288</v>
      </c>
      <c r="J4388" s="31" t="s">
        <v>5289</v>
      </c>
      <c r="K4388" s="31" t="s">
        <v>5164</v>
      </c>
      <c r="L4388" s="31" t="s">
        <v>5278</v>
      </c>
      <c r="M4388" s="31" t="s">
        <v>15440</v>
      </c>
      <c r="N4388" s="31"/>
      <c r="O4388" s="31" t="s">
        <v>14125</v>
      </c>
      <c r="P4388" s="31" t="s">
        <v>14121</v>
      </c>
      <c r="Q4388" s="31" t="s">
        <v>8608</v>
      </c>
    </row>
    <row r="4389" spans="1:17" hidden="1" x14ac:dyDescent="0.2">
      <c r="A4389" s="31" t="s">
        <v>17512</v>
      </c>
      <c r="B4389" s="31" t="s">
        <v>14362</v>
      </c>
      <c r="C4389" s="31" t="s">
        <v>17513</v>
      </c>
      <c r="D4389" s="31" t="s">
        <v>3948</v>
      </c>
      <c r="E4389" s="31" t="s">
        <v>14144</v>
      </c>
      <c r="F4389" s="31"/>
      <c r="G4389" s="47">
        <v>60</v>
      </c>
      <c r="H4389" s="33">
        <v>0</v>
      </c>
      <c r="I4389" s="31" t="s">
        <v>9470</v>
      </c>
      <c r="J4389" s="31" t="s">
        <v>9471</v>
      </c>
      <c r="K4389" s="31" t="s">
        <v>5164</v>
      </c>
      <c r="L4389" s="31" t="s">
        <v>5278</v>
      </c>
      <c r="M4389" s="31" t="s">
        <v>13704</v>
      </c>
      <c r="N4389" s="31"/>
      <c r="O4389" s="31" t="s">
        <v>14125</v>
      </c>
      <c r="P4389" s="31" t="s">
        <v>14121</v>
      </c>
      <c r="Q4389" s="31" t="s">
        <v>8608</v>
      </c>
    </row>
    <row r="4390" spans="1:17" hidden="1" x14ac:dyDescent="0.2">
      <c r="A4390" s="31" t="s">
        <v>17514</v>
      </c>
      <c r="B4390" s="31" t="s">
        <v>14356</v>
      </c>
      <c r="C4390" s="31" t="s">
        <v>17515</v>
      </c>
      <c r="D4390" s="31"/>
      <c r="E4390" s="31" t="s">
        <v>14123</v>
      </c>
      <c r="F4390" s="31" t="s">
        <v>3948</v>
      </c>
      <c r="G4390" s="47">
        <v>60</v>
      </c>
      <c r="H4390" s="33">
        <v>0</v>
      </c>
      <c r="I4390" s="31" t="s">
        <v>5179</v>
      </c>
      <c r="J4390" s="31" t="s">
        <v>5180</v>
      </c>
      <c r="K4390" s="31" t="s">
        <v>5164</v>
      </c>
      <c r="L4390" s="31" t="s">
        <v>5165</v>
      </c>
      <c r="M4390" s="31" t="s">
        <v>5305</v>
      </c>
      <c r="N4390" s="31"/>
      <c r="O4390" s="31" t="s">
        <v>14125</v>
      </c>
      <c r="P4390" s="31" t="s">
        <v>14121</v>
      </c>
      <c r="Q4390" s="31" t="s">
        <v>5168</v>
      </c>
    </row>
    <row r="4391" spans="1:17" hidden="1" x14ac:dyDescent="0.2">
      <c r="A4391" s="31" t="s">
        <v>17516</v>
      </c>
      <c r="B4391" s="31" t="s">
        <v>14373</v>
      </c>
      <c r="C4391" s="31" t="s">
        <v>17517</v>
      </c>
      <c r="D4391" s="31" t="s">
        <v>3948</v>
      </c>
      <c r="E4391" s="31" t="s">
        <v>14144</v>
      </c>
      <c r="F4391" s="31"/>
      <c r="G4391" s="47">
        <v>60</v>
      </c>
      <c r="H4391" s="33">
        <v>0</v>
      </c>
      <c r="I4391" s="31" t="s">
        <v>9470</v>
      </c>
      <c r="J4391" s="31" t="s">
        <v>9471</v>
      </c>
      <c r="K4391" s="31" t="s">
        <v>5164</v>
      </c>
      <c r="L4391" s="31" t="s">
        <v>5278</v>
      </c>
      <c r="M4391" s="31" t="s">
        <v>15495</v>
      </c>
      <c r="N4391" s="31"/>
      <c r="O4391" s="31" t="s">
        <v>14125</v>
      </c>
      <c r="P4391" s="31" t="s">
        <v>14121</v>
      </c>
      <c r="Q4391" s="31" t="s">
        <v>8608</v>
      </c>
    </row>
    <row r="4392" spans="1:17" hidden="1" x14ac:dyDescent="0.2">
      <c r="A4392" s="31" t="s">
        <v>17518</v>
      </c>
      <c r="B4392" s="31" t="s">
        <v>14362</v>
      </c>
      <c r="C4392" s="31" t="s">
        <v>17519</v>
      </c>
      <c r="D4392" s="31" t="s">
        <v>3948</v>
      </c>
      <c r="E4392" s="31" t="s">
        <v>14144</v>
      </c>
      <c r="F4392" s="31"/>
      <c r="G4392" s="47">
        <v>60</v>
      </c>
      <c r="H4392" s="33">
        <v>0</v>
      </c>
      <c r="I4392" s="31" t="s">
        <v>5276</v>
      </c>
      <c r="J4392" s="31" t="s">
        <v>5277</v>
      </c>
      <c r="K4392" s="31" t="s">
        <v>5164</v>
      </c>
      <c r="L4392" s="31" t="s">
        <v>5278</v>
      </c>
      <c r="M4392" s="31" t="s">
        <v>5354</v>
      </c>
      <c r="N4392" s="31"/>
      <c r="O4392" s="31" t="s">
        <v>14125</v>
      </c>
      <c r="P4392" s="31" t="s">
        <v>14121</v>
      </c>
      <c r="Q4392" s="31" t="s">
        <v>8608</v>
      </c>
    </row>
    <row r="4393" spans="1:17" hidden="1" x14ac:dyDescent="0.2">
      <c r="A4393" s="31" t="s">
        <v>17520</v>
      </c>
      <c r="B4393" s="31" t="s">
        <v>14362</v>
      </c>
      <c r="C4393" s="31" t="s">
        <v>17521</v>
      </c>
      <c r="D4393" s="31" t="s">
        <v>3948</v>
      </c>
      <c r="E4393" s="31" t="s">
        <v>14144</v>
      </c>
      <c r="F4393" s="31"/>
      <c r="G4393" s="47">
        <v>60</v>
      </c>
      <c r="H4393" s="33">
        <v>0</v>
      </c>
      <c r="I4393" s="31" t="s">
        <v>9470</v>
      </c>
      <c r="J4393" s="31" t="s">
        <v>9471</v>
      </c>
      <c r="K4393" s="31" t="s">
        <v>5164</v>
      </c>
      <c r="L4393" s="31" t="s">
        <v>5278</v>
      </c>
      <c r="M4393" s="31" t="s">
        <v>6466</v>
      </c>
      <c r="N4393" s="31"/>
      <c r="O4393" s="31" t="s">
        <v>14125</v>
      </c>
      <c r="P4393" s="31" t="s">
        <v>14121</v>
      </c>
      <c r="Q4393" s="31" t="s">
        <v>8608</v>
      </c>
    </row>
    <row r="4394" spans="1:17" hidden="1" x14ac:dyDescent="0.2">
      <c r="A4394" s="31" t="s">
        <v>17522</v>
      </c>
      <c r="B4394" s="31" t="s">
        <v>14362</v>
      </c>
      <c r="C4394" s="31" t="s">
        <v>17523</v>
      </c>
      <c r="D4394" s="31" t="s">
        <v>3948</v>
      </c>
      <c r="E4394" s="31" t="s">
        <v>14144</v>
      </c>
      <c r="F4394" s="31"/>
      <c r="G4394" s="47">
        <v>60</v>
      </c>
      <c r="H4394" s="33">
        <v>0</v>
      </c>
      <c r="I4394" s="31" t="s">
        <v>5276</v>
      </c>
      <c r="J4394" s="31" t="s">
        <v>5277</v>
      </c>
      <c r="K4394" s="31" t="s">
        <v>5164</v>
      </c>
      <c r="L4394" s="31" t="s">
        <v>5278</v>
      </c>
      <c r="M4394" s="31" t="s">
        <v>5616</v>
      </c>
      <c r="N4394" s="31"/>
      <c r="O4394" s="31" t="s">
        <v>14125</v>
      </c>
      <c r="P4394" s="31" t="s">
        <v>14121</v>
      </c>
      <c r="Q4394" s="31" t="s">
        <v>8608</v>
      </c>
    </row>
    <row r="4395" spans="1:17" hidden="1" x14ac:dyDescent="0.2">
      <c r="A4395" s="31" t="s">
        <v>17524</v>
      </c>
      <c r="B4395" s="31" t="s">
        <v>14356</v>
      </c>
      <c r="C4395" s="31" t="s">
        <v>17525</v>
      </c>
      <c r="D4395" s="31"/>
      <c r="E4395" s="31" t="s">
        <v>14123</v>
      </c>
      <c r="F4395" s="31" t="s">
        <v>3948</v>
      </c>
      <c r="G4395" s="47">
        <v>60</v>
      </c>
      <c r="H4395" s="33">
        <v>0</v>
      </c>
      <c r="I4395" s="31" t="s">
        <v>5172</v>
      </c>
      <c r="J4395" s="31" t="s">
        <v>5173</v>
      </c>
      <c r="K4395" s="31" t="s">
        <v>5164</v>
      </c>
      <c r="L4395" s="31" t="s">
        <v>5165</v>
      </c>
      <c r="M4395" s="31" t="s">
        <v>5174</v>
      </c>
      <c r="N4395" s="31" t="s">
        <v>5175</v>
      </c>
      <c r="O4395" s="31" t="s">
        <v>14125</v>
      </c>
      <c r="P4395" s="31" t="s">
        <v>14121</v>
      </c>
      <c r="Q4395" s="31" t="s">
        <v>5168</v>
      </c>
    </row>
    <row r="4396" spans="1:17" hidden="1" x14ac:dyDescent="0.2">
      <c r="A4396" s="31" t="s">
        <v>17526</v>
      </c>
      <c r="B4396" s="31" t="s">
        <v>14362</v>
      </c>
      <c r="C4396" s="31" t="s">
        <v>17527</v>
      </c>
      <c r="D4396" s="31" t="s">
        <v>3948</v>
      </c>
      <c r="E4396" s="31" t="s">
        <v>14144</v>
      </c>
      <c r="F4396" s="31"/>
      <c r="G4396" s="47">
        <v>60</v>
      </c>
      <c r="H4396" s="33">
        <v>0</v>
      </c>
      <c r="I4396" s="31" t="s">
        <v>9470</v>
      </c>
      <c r="J4396" s="31" t="s">
        <v>9471</v>
      </c>
      <c r="K4396" s="31" t="s">
        <v>5164</v>
      </c>
      <c r="L4396" s="31" t="s">
        <v>5278</v>
      </c>
      <c r="M4396" s="31" t="s">
        <v>5627</v>
      </c>
      <c r="N4396" s="31"/>
      <c r="O4396" s="31" t="s">
        <v>14125</v>
      </c>
      <c r="P4396" s="31" t="s">
        <v>14121</v>
      </c>
      <c r="Q4396" s="31" t="s">
        <v>8608</v>
      </c>
    </row>
    <row r="4397" spans="1:17" hidden="1" x14ac:dyDescent="0.2">
      <c r="A4397" s="31" t="s">
        <v>17528</v>
      </c>
      <c r="B4397" s="31" t="s">
        <v>14356</v>
      </c>
      <c r="C4397" s="31" t="s">
        <v>17529</v>
      </c>
      <c r="D4397" s="31"/>
      <c r="E4397" s="31" t="s">
        <v>14123</v>
      </c>
      <c r="F4397" s="31" t="s">
        <v>3948</v>
      </c>
      <c r="G4397" s="47">
        <v>60</v>
      </c>
      <c r="H4397" s="33">
        <v>0</v>
      </c>
      <c r="I4397" s="31" t="s">
        <v>5252</v>
      </c>
      <c r="J4397" s="31" t="s">
        <v>5253</v>
      </c>
      <c r="K4397" s="31" t="s">
        <v>5164</v>
      </c>
      <c r="L4397" s="31" t="s">
        <v>5165</v>
      </c>
      <c r="M4397" s="31" t="s">
        <v>5569</v>
      </c>
      <c r="N4397" s="31"/>
      <c r="O4397" s="31" t="s">
        <v>14125</v>
      </c>
      <c r="P4397" s="31" t="s">
        <v>14121</v>
      </c>
      <c r="Q4397" s="31" t="s">
        <v>5168</v>
      </c>
    </row>
    <row r="4398" spans="1:17" hidden="1" x14ac:dyDescent="0.2">
      <c r="A4398" s="31" t="s">
        <v>17530</v>
      </c>
      <c r="B4398" s="31" t="s">
        <v>14356</v>
      </c>
      <c r="C4398" s="31" t="s">
        <v>17531</v>
      </c>
      <c r="D4398" s="31"/>
      <c r="E4398" s="31" t="s">
        <v>14123</v>
      </c>
      <c r="F4398" s="31" t="s">
        <v>3948</v>
      </c>
      <c r="G4398" s="47">
        <v>60</v>
      </c>
      <c r="H4398" s="33">
        <v>0</v>
      </c>
      <c r="I4398" s="31" t="s">
        <v>5218</v>
      </c>
      <c r="J4398" s="31" t="s">
        <v>5219</v>
      </c>
      <c r="K4398" s="31" t="s">
        <v>5164</v>
      </c>
      <c r="L4398" s="31" t="s">
        <v>5165</v>
      </c>
      <c r="M4398" s="31" t="s">
        <v>5390</v>
      </c>
      <c r="N4398" s="31"/>
      <c r="O4398" s="31" t="s">
        <v>14125</v>
      </c>
      <c r="P4398" s="31" t="s">
        <v>14121</v>
      </c>
      <c r="Q4398" s="31" t="s">
        <v>5168</v>
      </c>
    </row>
    <row r="4399" spans="1:17" hidden="1" x14ac:dyDescent="0.2">
      <c r="A4399" s="31" t="s">
        <v>17532</v>
      </c>
      <c r="B4399" s="31" t="s">
        <v>14356</v>
      </c>
      <c r="C4399" s="31" t="s">
        <v>17533</v>
      </c>
      <c r="D4399" s="31"/>
      <c r="E4399" s="31" t="s">
        <v>14123</v>
      </c>
      <c r="F4399" s="31" t="s">
        <v>3948</v>
      </c>
      <c r="G4399" s="47">
        <v>60</v>
      </c>
      <c r="H4399" s="33">
        <v>0</v>
      </c>
      <c r="I4399" s="31" t="s">
        <v>5252</v>
      </c>
      <c r="J4399" s="31" t="s">
        <v>5253</v>
      </c>
      <c r="K4399" s="31" t="s">
        <v>5164</v>
      </c>
      <c r="L4399" s="31" t="s">
        <v>5165</v>
      </c>
      <c r="M4399" s="31" t="s">
        <v>5254</v>
      </c>
      <c r="N4399" s="31"/>
      <c r="O4399" s="31" t="s">
        <v>14125</v>
      </c>
      <c r="P4399" s="31" t="s">
        <v>14121</v>
      </c>
      <c r="Q4399" s="31" t="s">
        <v>5168</v>
      </c>
    </row>
    <row r="4400" spans="1:17" hidden="1" x14ac:dyDescent="0.2">
      <c r="A4400" s="31" t="s">
        <v>17534</v>
      </c>
      <c r="B4400" s="31" t="s">
        <v>14362</v>
      </c>
      <c r="C4400" s="31" t="s">
        <v>17535</v>
      </c>
      <c r="D4400" s="31" t="s">
        <v>3948</v>
      </c>
      <c r="E4400" s="31" t="s">
        <v>14144</v>
      </c>
      <c r="F4400" s="31"/>
      <c r="G4400" s="47">
        <v>60</v>
      </c>
      <c r="H4400" s="33">
        <v>0</v>
      </c>
      <c r="I4400" s="31" t="s">
        <v>5276</v>
      </c>
      <c r="J4400" s="31" t="s">
        <v>5277</v>
      </c>
      <c r="K4400" s="31" t="s">
        <v>5164</v>
      </c>
      <c r="L4400" s="31" t="s">
        <v>5278</v>
      </c>
      <c r="M4400" s="31" t="s">
        <v>5616</v>
      </c>
      <c r="N4400" s="31"/>
      <c r="O4400" s="31" t="s">
        <v>14125</v>
      </c>
      <c r="P4400" s="31" t="s">
        <v>14121</v>
      </c>
      <c r="Q4400" s="31" t="s">
        <v>8608</v>
      </c>
    </row>
    <row r="4401" spans="1:17" hidden="1" x14ac:dyDescent="0.2">
      <c r="A4401" s="31" t="s">
        <v>17536</v>
      </c>
      <c r="B4401" s="31" t="s">
        <v>14359</v>
      </c>
      <c r="C4401" s="31" t="s">
        <v>17537</v>
      </c>
      <c r="D4401" s="31" t="s">
        <v>3948</v>
      </c>
      <c r="E4401" s="31" t="s">
        <v>14144</v>
      </c>
      <c r="F4401" s="31"/>
      <c r="G4401" s="47">
        <v>60</v>
      </c>
      <c r="H4401" s="33">
        <v>0</v>
      </c>
      <c r="I4401" s="31" t="s">
        <v>5288</v>
      </c>
      <c r="J4401" s="31" t="s">
        <v>5289</v>
      </c>
      <c r="K4401" s="31" t="s">
        <v>5164</v>
      </c>
      <c r="L4401" s="31" t="s">
        <v>5278</v>
      </c>
      <c r="M4401" s="31" t="s">
        <v>14104</v>
      </c>
      <c r="N4401" s="31"/>
      <c r="O4401" s="31" t="s">
        <v>14125</v>
      </c>
      <c r="P4401" s="31" t="s">
        <v>14121</v>
      </c>
      <c r="Q4401" s="31" t="s">
        <v>8608</v>
      </c>
    </row>
    <row r="4402" spans="1:17" hidden="1" x14ac:dyDescent="0.2">
      <c r="A4402" s="31" t="s">
        <v>17538</v>
      </c>
      <c r="B4402" s="31" t="s">
        <v>17539</v>
      </c>
      <c r="C4402" s="31" t="s">
        <v>17540</v>
      </c>
      <c r="D4402" s="31"/>
      <c r="E4402" s="31" t="s">
        <v>14354</v>
      </c>
      <c r="F4402" s="31"/>
      <c r="G4402" s="47">
        <v>60</v>
      </c>
      <c r="H4402" s="33">
        <v>0</v>
      </c>
      <c r="I4402" s="31" t="s">
        <v>5212</v>
      </c>
      <c r="J4402" s="31" t="s">
        <v>5213</v>
      </c>
      <c r="K4402" s="31" t="s">
        <v>5164</v>
      </c>
      <c r="L4402" s="31" t="s">
        <v>5494</v>
      </c>
      <c r="M4402" s="31" t="s">
        <v>5239</v>
      </c>
      <c r="N4402" s="31"/>
      <c r="O4402" s="31" t="s">
        <v>14125</v>
      </c>
      <c r="P4402" s="31" t="s">
        <v>14121</v>
      </c>
      <c r="Q4402" s="31" t="s">
        <v>5168</v>
      </c>
    </row>
    <row r="4403" spans="1:17" hidden="1" x14ac:dyDescent="0.2">
      <c r="A4403" s="31" t="s">
        <v>17541</v>
      </c>
      <c r="B4403" s="31" t="s">
        <v>14362</v>
      </c>
      <c r="C4403" s="31" t="s">
        <v>17542</v>
      </c>
      <c r="D4403" s="31" t="s">
        <v>3948</v>
      </c>
      <c r="E4403" s="31" t="s">
        <v>15136</v>
      </c>
      <c r="F4403" s="31"/>
      <c r="G4403" s="47">
        <v>60</v>
      </c>
      <c r="H4403" s="33">
        <v>0</v>
      </c>
      <c r="I4403" s="31" t="s">
        <v>5276</v>
      </c>
      <c r="J4403" s="31" t="s">
        <v>5277</v>
      </c>
      <c r="K4403" s="31" t="s">
        <v>5164</v>
      </c>
      <c r="L4403" s="31" t="s">
        <v>5278</v>
      </c>
      <c r="M4403" s="31" t="s">
        <v>11041</v>
      </c>
      <c r="N4403" s="31"/>
      <c r="O4403" s="31" t="s">
        <v>14125</v>
      </c>
      <c r="P4403" s="31" t="s">
        <v>14121</v>
      </c>
      <c r="Q4403" s="31" t="s">
        <v>8608</v>
      </c>
    </row>
    <row r="4404" spans="1:17" hidden="1" x14ac:dyDescent="0.2">
      <c r="A4404" s="31" t="s">
        <v>17543</v>
      </c>
      <c r="B4404" s="31" t="s">
        <v>14356</v>
      </c>
      <c r="C4404" s="31" t="s">
        <v>17544</v>
      </c>
      <c r="D4404" s="31"/>
      <c r="E4404" s="31" t="s">
        <v>14123</v>
      </c>
      <c r="F4404" s="31" t="s">
        <v>3948</v>
      </c>
      <c r="G4404" s="47">
        <v>60</v>
      </c>
      <c r="H4404" s="33">
        <v>0</v>
      </c>
      <c r="I4404" s="31" t="s">
        <v>5218</v>
      </c>
      <c r="J4404" s="31" t="s">
        <v>5219</v>
      </c>
      <c r="K4404" s="31" t="s">
        <v>5164</v>
      </c>
      <c r="L4404" s="31" t="s">
        <v>5165</v>
      </c>
      <c r="M4404" s="31" t="s">
        <v>6869</v>
      </c>
      <c r="N4404" s="31"/>
      <c r="O4404" s="31" t="s">
        <v>14125</v>
      </c>
      <c r="P4404" s="31" t="s">
        <v>14121</v>
      </c>
      <c r="Q4404" s="31" t="s">
        <v>5168</v>
      </c>
    </row>
    <row r="4405" spans="1:17" hidden="1" x14ac:dyDescent="0.2">
      <c r="A4405" s="31" t="s">
        <v>17545</v>
      </c>
      <c r="B4405" s="31" t="s">
        <v>14362</v>
      </c>
      <c r="C4405" s="31" t="s">
        <v>17546</v>
      </c>
      <c r="D4405" s="31" t="s">
        <v>3948</v>
      </c>
      <c r="E4405" s="31" t="s">
        <v>14144</v>
      </c>
      <c r="F4405" s="31"/>
      <c r="G4405" s="47">
        <v>60</v>
      </c>
      <c r="H4405" s="33">
        <v>0</v>
      </c>
      <c r="I4405" s="31" t="s">
        <v>9470</v>
      </c>
      <c r="J4405" s="31" t="s">
        <v>9471</v>
      </c>
      <c r="K4405" s="31" t="s">
        <v>5164</v>
      </c>
      <c r="L4405" s="31" t="s">
        <v>5278</v>
      </c>
      <c r="M4405" s="31" t="s">
        <v>5687</v>
      </c>
      <c r="N4405" s="31"/>
      <c r="O4405" s="31" t="s">
        <v>14125</v>
      </c>
      <c r="P4405" s="31" t="s">
        <v>14121</v>
      </c>
      <c r="Q4405" s="31" t="s">
        <v>8608</v>
      </c>
    </row>
    <row r="4406" spans="1:17" hidden="1" x14ac:dyDescent="0.2">
      <c r="A4406" s="31" t="s">
        <v>17547</v>
      </c>
      <c r="B4406" s="31" t="s">
        <v>14362</v>
      </c>
      <c r="C4406" s="31" t="s">
        <v>17548</v>
      </c>
      <c r="D4406" s="31" t="s">
        <v>3948</v>
      </c>
      <c r="E4406" s="31" t="s">
        <v>14144</v>
      </c>
      <c r="F4406" s="31"/>
      <c r="G4406" s="47">
        <v>60</v>
      </c>
      <c r="H4406" s="33">
        <v>0</v>
      </c>
      <c r="I4406" s="31" t="s">
        <v>5276</v>
      </c>
      <c r="J4406" s="31" t="s">
        <v>5277</v>
      </c>
      <c r="K4406" s="31" t="s">
        <v>5164</v>
      </c>
      <c r="L4406" s="31" t="s">
        <v>5278</v>
      </c>
      <c r="M4406" s="31" t="s">
        <v>5616</v>
      </c>
      <c r="N4406" s="31"/>
      <c r="O4406" s="31" t="s">
        <v>14125</v>
      </c>
      <c r="P4406" s="31" t="s">
        <v>14121</v>
      </c>
      <c r="Q4406" s="31" t="s">
        <v>8608</v>
      </c>
    </row>
    <row r="4407" spans="1:17" hidden="1" x14ac:dyDescent="0.2">
      <c r="A4407" s="31" t="s">
        <v>17549</v>
      </c>
      <c r="B4407" s="31" t="s">
        <v>14362</v>
      </c>
      <c r="C4407" s="31" t="s">
        <v>17550</v>
      </c>
      <c r="D4407" s="31" t="s">
        <v>3948</v>
      </c>
      <c r="E4407" s="31" t="s">
        <v>14144</v>
      </c>
      <c r="F4407" s="31"/>
      <c r="G4407" s="47">
        <v>60</v>
      </c>
      <c r="H4407" s="33">
        <v>0</v>
      </c>
      <c r="I4407" s="31" t="s">
        <v>5276</v>
      </c>
      <c r="J4407" s="31" t="s">
        <v>5277</v>
      </c>
      <c r="K4407" s="31" t="s">
        <v>5164</v>
      </c>
      <c r="L4407" s="31" t="s">
        <v>5278</v>
      </c>
      <c r="M4407" s="31" t="s">
        <v>5616</v>
      </c>
      <c r="N4407" s="31"/>
      <c r="O4407" s="31" t="s">
        <v>14125</v>
      </c>
      <c r="P4407" s="31" t="s">
        <v>14121</v>
      </c>
      <c r="Q4407" s="31" t="s">
        <v>8608</v>
      </c>
    </row>
    <row r="4408" spans="1:17" hidden="1" x14ac:dyDescent="0.2">
      <c r="A4408" s="31" t="s">
        <v>17551</v>
      </c>
      <c r="B4408" s="31" t="s">
        <v>14359</v>
      </c>
      <c r="C4408" s="31" t="s">
        <v>17552</v>
      </c>
      <c r="D4408" s="31" t="s">
        <v>3948</v>
      </c>
      <c r="E4408" s="31" t="s">
        <v>14144</v>
      </c>
      <c r="F4408" s="31"/>
      <c r="G4408" s="47">
        <v>60</v>
      </c>
      <c r="H4408" s="33">
        <v>0</v>
      </c>
      <c r="I4408" s="31" t="s">
        <v>9470</v>
      </c>
      <c r="J4408" s="31" t="s">
        <v>9471</v>
      </c>
      <c r="K4408" s="31" t="s">
        <v>5164</v>
      </c>
      <c r="L4408" s="31" t="s">
        <v>5278</v>
      </c>
      <c r="M4408" s="31" t="s">
        <v>9215</v>
      </c>
      <c r="N4408" s="31"/>
      <c r="O4408" s="31" t="s">
        <v>14125</v>
      </c>
      <c r="P4408" s="31" t="s">
        <v>14121</v>
      </c>
      <c r="Q4408" s="31" t="s">
        <v>8608</v>
      </c>
    </row>
    <row r="4409" spans="1:17" hidden="1" x14ac:dyDescent="0.2">
      <c r="A4409" s="31" t="s">
        <v>17553</v>
      </c>
      <c r="B4409" s="31" t="s">
        <v>14362</v>
      </c>
      <c r="C4409" s="31" t="s">
        <v>17554</v>
      </c>
      <c r="D4409" s="31" t="s">
        <v>3948</v>
      </c>
      <c r="E4409" s="31" t="s">
        <v>14144</v>
      </c>
      <c r="F4409" s="31"/>
      <c r="G4409" s="47">
        <v>60</v>
      </c>
      <c r="H4409" s="33">
        <v>0</v>
      </c>
      <c r="I4409" s="31" t="s">
        <v>5288</v>
      </c>
      <c r="J4409" s="31" t="s">
        <v>5289</v>
      </c>
      <c r="K4409" s="31" t="s">
        <v>5164</v>
      </c>
      <c r="L4409" s="31" t="s">
        <v>5278</v>
      </c>
      <c r="M4409" s="31" t="s">
        <v>5673</v>
      </c>
      <c r="N4409" s="31"/>
      <c r="O4409" s="31" t="s">
        <v>14125</v>
      </c>
      <c r="P4409" s="31" t="s">
        <v>14121</v>
      </c>
      <c r="Q4409" s="31" t="s">
        <v>8608</v>
      </c>
    </row>
    <row r="4410" spans="1:17" hidden="1" x14ac:dyDescent="0.2">
      <c r="A4410" s="31" t="s">
        <v>17555</v>
      </c>
      <c r="B4410" s="31" t="s">
        <v>14362</v>
      </c>
      <c r="C4410" s="31" t="s">
        <v>17556</v>
      </c>
      <c r="D4410" s="31" t="s">
        <v>3948</v>
      </c>
      <c r="E4410" s="31" t="s">
        <v>14144</v>
      </c>
      <c r="F4410" s="31"/>
      <c r="G4410" s="47">
        <v>60</v>
      </c>
      <c r="H4410" s="33">
        <v>0</v>
      </c>
      <c r="I4410" s="31" t="s">
        <v>9470</v>
      </c>
      <c r="J4410" s="31" t="s">
        <v>9471</v>
      </c>
      <c r="K4410" s="31" t="s">
        <v>5164</v>
      </c>
      <c r="L4410" s="31" t="s">
        <v>5278</v>
      </c>
      <c r="M4410" s="31" t="s">
        <v>5446</v>
      </c>
      <c r="N4410" s="31"/>
      <c r="O4410" s="31" t="s">
        <v>14125</v>
      </c>
      <c r="P4410" s="31" t="s">
        <v>14121</v>
      </c>
      <c r="Q4410" s="31" t="s">
        <v>8608</v>
      </c>
    </row>
    <row r="4411" spans="1:17" hidden="1" x14ac:dyDescent="0.2">
      <c r="A4411" s="31" t="s">
        <v>17557</v>
      </c>
      <c r="B4411" s="31" t="s">
        <v>14362</v>
      </c>
      <c r="C4411" s="31" t="s">
        <v>17558</v>
      </c>
      <c r="D4411" s="31" t="s">
        <v>3948</v>
      </c>
      <c r="E4411" s="31" t="s">
        <v>14144</v>
      </c>
      <c r="F4411" s="31"/>
      <c r="G4411" s="47">
        <v>60</v>
      </c>
      <c r="H4411" s="33">
        <v>0</v>
      </c>
      <c r="I4411" s="31" t="s">
        <v>5288</v>
      </c>
      <c r="J4411" s="31" t="s">
        <v>5289</v>
      </c>
      <c r="K4411" s="31" t="s">
        <v>5164</v>
      </c>
      <c r="L4411" s="31" t="s">
        <v>5278</v>
      </c>
      <c r="M4411" s="31" t="s">
        <v>5673</v>
      </c>
      <c r="N4411" s="31"/>
      <c r="O4411" s="31" t="s">
        <v>14125</v>
      </c>
      <c r="P4411" s="31" t="s">
        <v>14121</v>
      </c>
      <c r="Q4411" s="31" t="s">
        <v>8608</v>
      </c>
    </row>
    <row r="4412" spans="1:17" hidden="1" x14ac:dyDescent="0.2">
      <c r="A4412" s="31" t="s">
        <v>17559</v>
      </c>
      <c r="B4412" s="31" t="s">
        <v>14362</v>
      </c>
      <c r="C4412" s="31" t="s">
        <v>17560</v>
      </c>
      <c r="D4412" s="31" t="s">
        <v>3948</v>
      </c>
      <c r="E4412" s="31" t="s">
        <v>14144</v>
      </c>
      <c r="F4412" s="31"/>
      <c r="G4412" s="47">
        <v>60</v>
      </c>
      <c r="H4412" s="33">
        <v>0</v>
      </c>
      <c r="I4412" s="31" t="s">
        <v>9470</v>
      </c>
      <c r="J4412" s="31" t="s">
        <v>9471</v>
      </c>
      <c r="K4412" s="31" t="s">
        <v>5164</v>
      </c>
      <c r="L4412" s="31" t="s">
        <v>5278</v>
      </c>
      <c r="M4412" s="31" t="s">
        <v>5687</v>
      </c>
      <c r="N4412" s="31"/>
      <c r="O4412" s="31" t="s">
        <v>14125</v>
      </c>
      <c r="P4412" s="31" t="s">
        <v>14121</v>
      </c>
      <c r="Q4412" s="31" t="s">
        <v>8608</v>
      </c>
    </row>
    <row r="4413" spans="1:17" hidden="1" x14ac:dyDescent="0.2">
      <c r="A4413" s="31" t="s">
        <v>17561</v>
      </c>
      <c r="B4413" s="31" t="s">
        <v>14356</v>
      </c>
      <c r="C4413" s="31" t="s">
        <v>17562</v>
      </c>
      <c r="D4413" s="31"/>
      <c r="E4413" s="31" t="s">
        <v>14123</v>
      </c>
      <c r="F4413" s="31" t="s">
        <v>3948</v>
      </c>
      <c r="G4413" s="47">
        <v>60</v>
      </c>
      <c r="H4413" s="33">
        <v>0</v>
      </c>
      <c r="I4413" s="31" t="s">
        <v>5179</v>
      </c>
      <c r="J4413" s="31" t="s">
        <v>5180</v>
      </c>
      <c r="K4413" s="31" t="s">
        <v>5164</v>
      </c>
      <c r="L4413" s="31" t="s">
        <v>5165</v>
      </c>
      <c r="M4413" s="31" t="s">
        <v>5214</v>
      </c>
      <c r="N4413" s="31"/>
      <c r="O4413" s="31" t="s">
        <v>14125</v>
      </c>
      <c r="P4413" s="31" t="s">
        <v>14121</v>
      </c>
      <c r="Q4413" s="31" t="s">
        <v>5168</v>
      </c>
    </row>
    <row r="4414" spans="1:17" hidden="1" x14ac:dyDescent="0.2">
      <c r="A4414" s="31" t="s">
        <v>17563</v>
      </c>
      <c r="B4414" s="31" t="s">
        <v>14382</v>
      </c>
      <c r="C4414" s="31" t="s">
        <v>17564</v>
      </c>
      <c r="D4414" s="31"/>
      <c r="E4414" s="31" t="s">
        <v>14123</v>
      </c>
      <c r="F4414" s="31" t="s">
        <v>3948</v>
      </c>
      <c r="G4414" s="47">
        <v>60</v>
      </c>
      <c r="H4414" s="33">
        <v>0</v>
      </c>
      <c r="I4414" s="31" t="s">
        <v>5384</v>
      </c>
      <c r="J4414" s="31" t="s">
        <v>5385</v>
      </c>
      <c r="K4414" s="31" t="s">
        <v>5164</v>
      </c>
      <c r="L4414" s="31" t="s">
        <v>5165</v>
      </c>
      <c r="M4414" s="31" t="s">
        <v>5166</v>
      </c>
      <c r="N4414" s="31"/>
      <c r="O4414" s="31" t="s">
        <v>14125</v>
      </c>
      <c r="P4414" s="31" t="s">
        <v>14121</v>
      </c>
      <c r="Q4414" s="31" t="s">
        <v>5168</v>
      </c>
    </row>
    <row r="4415" spans="1:17" hidden="1" x14ac:dyDescent="0.2">
      <c r="A4415" s="31" t="s">
        <v>17565</v>
      </c>
      <c r="B4415" s="31" t="s">
        <v>14356</v>
      </c>
      <c r="C4415" s="31" t="s">
        <v>17566</v>
      </c>
      <c r="D4415" s="31"/>
      <c r="E4415" s="31" t="s">
        <v>14123</v>
      </c>
      <c r="F4415" s="31" t="s">
        <v>3948</v>
      </c>
      <c r="G4415" s="47">
        <v>60</v>
      </c>
      <c r="H4415" s="33">
        <v>0</v>
      </c>
      <c r="I4415" s="31" t="s">
        <v>5172</v>
      </c>
      <c r="J4415" s="31" t="s">
        <v>5173</v>
      </c>
      <c r="K4415" s="31" t="s">
        <v>5164</v>
      </c>
      <c r="L4415" s="31" t="s">
        <v>5165</v>
      </c>
      <c r="M4415" s="31" t="s">
        <v>5174</v>
      </c>
      <c r="N4415" s="31" t="s">
        <v>11874</v>
      </c>
      <c r="O4415" s="31" t="s">
        <v>14125</v>
      </c>
      <c r="P4415" s="31" t="s">
        <v>14121</v>
      </c>
      <c r="Q4415" s="31" t="s">
        <v>5168</v>
      </c>
    </row>
    <row r="4416" spans="1:17" hidden="1" x14ac:dyDescent="0.2">
      <c r="A4416" s="31" t="s">
        <v>17567</v>
      </c>
      <c r="B4416" s="31" t="s">
        <v>14362</v>
      </c>
      <c r="C4416" s="31" t="s">
        <v>17568</v>
      </c>
      <c r="D4416" s="31" t="s">
        <v>3948</v>
      </c>
      <c r="E4416" s="31" t="s">
        <v>14144</v>
      </c>
      <c r="F4416" s="31"/>
      <c r="G4416" s="47">
        <v>60</v>
      </c>
      <c r="H4416" s="33">
        <v>0</v>
      </c>
      <c r="I4416" s="31" t="s">
        <v>9470</v>
      </c>
      <c r="J4416" s="31" t="s">
        <v>9471</v>
      </c>
      <c r="K4416" s="31" t="s">
        <v>5164</v>
      </c>
      <c r="L4416" s="31" t="s">
        <v>5278</v>
      </c>
      <c r="M4416" s="31" t="s">
        <v>15503</v>
      </c>
      <c r="N4416" s="31"/>
      <c r="O4416" s="31" t="s">
        <v>14125</v>
      </c>
      <c r="P4416" s="31" t="s">
        <v>14121</v>
      </c>
      <c r="Q4416" s="31" t="s">
        <v>8608</v>
      </c>
    </row>
    <row r="4417" spans="1:17" hidden="1" x14ac:dyDescent="0.2">
      <c r="A4417" s="31" t="s">
        <v>17569</v>
      </c>
      <c r="B4417" s="31" t="s">
        <v>14359</v>
      </c>
      <c r="C4417" s="31" t="s">
        <v>17570</v>
      </c>
      <c r="D4417" s="31" t="s">
        <v>3948</v>
      </c>
      <c r="E4417" s="31" t="s">
        <v>14144</v>
      </c>
      <c r="F4417" s="31"/>
      <c r="G4417" s="47">
        <v>60</v>
      </c>
      <c r="H4417" s="33">
        <v>0</v>
      </c>
      <c r="I4417" s="31" t="s">
        <v>9470</v>
      </c>
      <c r="J4417" s="31" t="s">
        <v>9471</v>
      </c>
      <c r="K4417" s="31" t="s">
        <v>5164</v>
      </c>
      <c r="L4417" s="31" t="s">
        <v>5278</v>
      </c>
      <c r="M4417" s="31" t="s">
        <v>8660</v>
      </c>
      <c r="N4417" s="31"/>
      <c r="O4417" s="31" t="s">
        <v>14125</v>
      </c>
      <c r="P4417" s="31" t="s">
        <v>14121</v>
      </c>
      <c r="Q4417" s="31" t="s">
        <v>8608</v>
      </c>
    </row>
    <row r="4418" spans="1:17" hidden="1" x14ac:dyDescent="0.2">
      <c r="A4418" s="31" t="s">
        <v>17571</v>
      </c>
      <c r="B4418" s="31" t="s">
        <v>14362</v>
      </c>
      <c r="C4418" s="31" t="s">
        <v>17572</v>
      </c>
      <c r="D4418" s="31" t="s">
        <v>3948</v>
      </c>
      <c r="E4418" s="31" t="s">
        <v>14144</v>
      </c>
      <c r="F4418" s="31"/>
      <c r="G4418" s="47">
        <v>60</v>
      </c>
      <c r="H4418" s="33">
        <v>0</v>
      </c>
      <c r="I4418" s="31" t="s">
        <v>9470</v>
      </c>
      <c r="J4418" s="31" t="s">
        <v>9471</v>
      </c>
      <c r="K4418" s="31" t="s">
        <v>5164</v>
      </c>
      <c r="L4418" s="31" t="s">
        <v>5278</v>
      </c>
      <c r="M4418" s="31" t="s">
        <v>6466</v>
      </c>
      <c r="N4418" s="31"/>
      <c r="O4418" s="31" t="s">
        <v>14125</v>
      </c>
      <c r="P4418" s="31" t="s">
        <v>14121</v>
      </c>
      <c r="Q4418" s="31" t="s">
        <v>8608</v>
      </c>
    </row>
    <row r="4419" spans="1:17" hidden="1" x14ac:dyDescent="0.2">
      <c r="A4419" s="31" t="s">
        <v>17573</v>
      </c>
      <c r="B4419" s="31" t="s">
        <v>14362</v>
      </c>
      <c r="C4419" s="31" t="s">
        <v>17574</v>
      </c>
      <c r="D4419" s="31" t="s">
        <v>3948</v>
      </c>
      <c r="E4419" s="31" t="s">
        <v>14144</v>
      </c>
      <c r="F4419" s="31"/>
      <c r="G4419" s="47">
        <v>60</v>
      </c>
      <c r="H4419" s="33">
        <v>0</v>
      </c>
      <c r="I4419" s="31" t="s">
        <v>5276</v>
      </c>
      <c r="J4419" s="31" t="s">
        <v>5277</v>
      </c>
      <c r="K4419" s="31" t="s">
        <v>5164</v>
      </c>
      <c r="L4419" s="31" t="s">
        <v>5278</v>
      </c>
      <c r="M4419" s="31" t="s">
        <v>5609</v>
      </c>
      <c r="N4419" s="31"/>
      <c r="O4419" s="31" t="s">
        <v>14125</v>
      </c>
      <c r="P4419" s="31" t="s">
        <v>14121</v>
      </c>
      <c r="Q4419" s="31" t="s">
        <v>8608</v>
      </c>
    </row>
    <row r="4420" spans="1:17" hidden="1" x14ac:dyDescent="0.2">
      <c r="A4420" s="31" t="s">
        <v>17575</v>
      </c>
      <c r="B4420" s="31" t="s">
        <v>14359</v>
      </c>
      <c r="C4420" s="31" t="s">
        <v>17576</v>
      </c>
      <c r="D4420" s="31" t="s">
        <v>3948</v>
      </c>
      <c r="E4420" s="31" t="s">
        <v>14144</v>
      </c>
      <c r="F4420" s="31"/>
      <c r="G4420" s="47">
        <v>60</v>
      </c>
      <c r="H4420" s="33">
        <v>0</v>
      </c>
      <c r="I4420" s="31" t="s">
        <v>9470</v>
      </c>
      <c r="J4420" s="31" t="s">
        <v>9471</v>
      </c>
      <c r="K4420" s="31" t="s">
        <v>5164</v>
      </c>
      <c r="L4420" s="31" t="s">
        <v>5278</v>
      </c>
      <c r="M4420" s="31" t="s">
        <v>8660</v>
      </c>
      <c r="N4420" s="31"/>
      <c r="O4420" s="31" t="s">
        <v>14125</v>
      </c>
      <c r="P4420" s="31" t="s">
        <v>14121</v>
      </c>
      <c r="Q4420" s="31" t="s">
        <v>8608</v>
      </c>
    </row>
    <row r="4421" spans="1:17" hidden="1" x14ac:dyDescent="0.2">
      <c r="A4421" s="31" t="s">
        <v>17577</v>
      </c>
      <c r="B4421" s="31" t="s">
        <v>14356</v>
      </c>
      <c r="C4421" s="31" t="s">
        <v>17578</v>
      </c>
      <c r="D4421" s="31"/>
      <c r="E4421" s="31" t="s">
        <v>14123</v>
      </c>
      <c r="F4421" s="31" t="s">
        <v>3948</v>
      </c>
      <c r="G4421" s="47">
        <v>60</v>
      </c>
      <c r="H4421" s="33">
        <v>0</v>
      </c>
      <c r="I4421" s="31" t="s">
        <v>5218</v>
      </c>
      <c r="J4421" s="31" t="s">
        <v>5219</v>
      </c>
      <c r="K4421" s="31" t="s">
        <v>5164</v>
      </c>
      <c r="L4421" s="31" t="s">
        <v>5165</v>
      </c>
      <c r="M4421" s="31" t="s">
        <v>5390</v>
      </c>
      <c r="N4421" s="31"/>
      <c r="O4421" s="31" t="s">
        <v>14125</v>
      </c>
      <c r="P4421" s="31" t="s">
        <v>14121</v>
      </c>
      <c r="Q4421" s="31" t="s">
        <v>5168</v>
      </c>
    </row>
    <row r="4422" spans="1:17" hidden="1" x14ac:dyDescent="0.2">
      <c r="A4422" s="31" t="s">
        <v>17579</v>
      </c>
      <c r="B4422" s="31" t="s">
        <v>14362</v>
      </c>
      <c r="C4422" s="31" t="s">
        <v>17580</v>
      </c>
      <c r="D4422" s="31" t="s">
        <v>3948</v>
      </c>
      <c r="E4422" s="31" t="s">
        <v>14144</v>
      </c>
      <c r="F4422" s="31"/>
      <c r="G4422" s="47">
        <v>60</v>
      </c>
      <c r="H4422" s="33">
        <v>0</v>
      </c>
      <c r="I4422" s="31" t="s">
        <v>9470</v>
      </c>
      <c r="J4422" s="31" t="s">
        <v>9471</v>
      </c>
      <c r="K4422" s="31" t="s">
        <v>5164</v>
      </c>
      <c r="L4422" s="31" t="s">
        <v>5278</v>
      </c>
      <c r="M4422" s="31" t="s">
        <v>5794</v>
      </c>
      <c r="N4422" s="31"/>
      <c r="O4422" s="31" t="s">
        <v>14125</v>
      </c>
      <c r="P4422" s="31" t="s">
        <v>14121</v>
      </c>
      <c r="Q4422" s="31" t="s">
        <v>8608</v>
      </c>
    </row>
    <row r="4423" spans="1:17" hidden="1" x14ac:dyDescent="0.2">
      <c r="A4423" s="31" t="s">
        <v>17581</v>
      </c>
      <c r="B4423" s="31" t="s">
        <v>14382</v>
      </c>
      <c r="C4423" s="31" t="s">
        <v>17582</v>
      </c>
      <c r="D4423" s="31"/>
      <c r="E4423" s="31" t="s">
        <v>14123</v>
      </c>
      <c r="F4423" s="31" t="s">
        <v>3948</v>
      </c>
      <c r="G4423" s="47">
        <v>60</v>
      </c>
      <c r="H4423" s="33">
        <v>0</v>
      </c>
      <c r="I4423" s="31" t="s">
        <v>5252</v>
      </c>
      <c r="J4423" s="31" t="s">
        <v>5253</v>
      </c>
      <c r="K4423" s="31" t="s">
        <v>5164</v>
      </c>
      <c r="L4423" s="31" t="s">
        <v>5165</v>
      </c>
      <c r="M4423" s="31" t="s">
        <v>5166</v>
      </c>
      <c r="N4423" s="31"/>
      <c r="O4423" s="31" t="s">
        <v>14125</v>
      </c>
      <c r="P4423" s="31" t="s">
        <v>14121</v>
      </c>
      <c r="Q4423" s="31" t="s">
        <v>5168</v>
      </c>
    </row>
    <row r="4424" spans="1:17" hidden="1" x14ac:dyDescent="0.2">
      <c r="A4424" s="31" t="s">
        <v>17583</v>
      </c>
      <c r="B4424" s="31" t="s">
        <v>14362</v>
      </c>
      <c r="C4424" s="31" t="s">
        <v>17584</v>
      </c>
      <c r="D4424" s="31" t="s">
        <v>3948</v>
      </c>
      <c r="E4424" s="31" t="s">
        <v>14144</v>
      </c>
      <c r="F4424" s="31"/>
      <c r="G4424" s="47">
        <v>60</v>
      </c>
      <c r="H4424" s="33">
        <v>0</v>
      </c>
      <c r="I4424" s="31" t="s">
        <v>5276</v>
      </c>
      <c r="J4424" s="31" t="s">
        <v>5277</v>
      </c>
      <c r="K4424" s="31" t="s">
        <v>5164</v>
      </c>
      <c r="L4424" s="31" t="s">
        <v>5278</v>
      </c>
      <c r="M4424" s="31" t="s">
        <v>5774</v>
      </c>
      <c r="N4424" s="31"/>
      <c r="O4424" s="31" t="s">
        <v>14125</v>
      </c>
      <c r="P4424" s="31" t="s">
        <v>14121</v>
      </c>
      <c r="Q4424" s="31" t="s">
        <v>8608</v>
      </c>
    </row>
    <row r="4425" spans="1:17" hidden="1" x14ac:dyDescent="0.2">
      <c r="A4425" s="31" t="s">
        <v>17585</v>
      </c>
      <c r="B4425" s="31" t="s">
        <v>14362</v>
      </c>
      <c r="C4425" s="31" t="s">
        <v>17586</v>
      </c>
      <c r="D4425" s="31" t="s">
        <v>3948</v>
      </c>
      <c r="E4425" s="31" t="s">
        <v>14144</v>
      </c>
      <c r="F4425" s="31"/>
      <c r="G4425" s="47">
        <v>60</v>
      </c>
      <c r="H4425" s="33">
        <v>0</v>
      </c>
      <c r="I4425" s="31" t="s">
        <v>9470</v>
      </c>
      <c r="J4425" s="31" t="s">
        <v>9471</v>
      </c>
      <c r="K4425" s="31" t="s">
        <v>5164</v>
      </c>
      <c r="L4425" s="31" t="s">
        <v>5278</v>
      </c>
      <c r="M4425" s="31" t="s">
        <v>5627</v>
      </c>
      <c r="N4425" s="31"/>
      <c r="O4425" s="31" t="s">
        <v>14125</v>
      </c>
      <c r="P4425" s="31" t="s">
        <v>14121</v>
      </c>
      <c r="Q4425" s="31" t="s">
        <v>8608</v>
      </c>
    </row>
    <row r="4426" spans="1:17" hidden="1" x14ac:dyDescent="0.2">
      <c r="A4426" s="31" t="s">
        <v>17587</v>
      </c>
      <c r="B4426" s="31" t="s">
        <v>14362</v>
      </c>
      <c r="C4426" s="31" t="s">
        <v>17588</v>
      </c>
      <c r="D4426" s="31" t="s">
        <v>3948</v>
      </c>
      <c r="E4426" s="31" t="s">
        <v>14144</v>
      </c>
      <c r="F4426" s="31"/>
      <c r="G4426" s="47">
        <v>60</v>
      </c>
      <c r="H4426" s="33">
        <v>0</v>
      </c>
      <c r="I4426" s="31" t="s">
        <v>9470</v>
      </c>
      <c r="J4426" s="31" t="s">
        <v>9471</v>
      </c>
      <c r="K4426" s="31" t="s">
        <v>5164</v>
      </c>
      <c r="L4426" s="31" t="s">
        <v>5278</v>
      </c>
      <c r="M4426" s="31" t="s">
        <v>5627</v>
      </c>
      <c r="N4426" s="31"/>
      <c r="O4426" s="31" t="s">
        <v>14125</v>
      </c>
      <c r="P4426" s="31" t="s">
        <v>14121</v>
      </c>
      <c r="Q4426" s="31" t="s">
        <v>8608</v>
      </c>
    </row>
    <row r="4427" spans="1:17" hidden="1" x14ac:dyDescent="0.2">
      <c r="A4427" s="31" t="s">
        <v>17589</v>
      </c>
      <c r="B4427" s="31" t="s">
        <v>14359</v>
      </c>
      <c r="C4427" s="31" t="s">
        <v>17590</v>
      </c>
      <c r="D4427" s="31" t="s">
        <v>3948</v>
      </c>
      <c r="E4427" s="31" t="s">
        <v>14144</v>
      </c>
      <c r="F4427" s="31"/>
      <c r="G4427" s="47">
        <v>60</v>
      </c>
      <c r="H4427" s="33">
        <v>0</v>
      </c>
      <c r="I4427" s="31" t="s">
        <v>5288</v>
      </c>
      <c r="J4427" s="31" t="s">
        <v>5289</v>
      </c>
      <c r="K4427" s="31" t="s">
        <v>5164</v>
      </c>
      <c r="L4427" s="31" t="s">
        <v>5278</v>
      </c>
      <c r="M4427" s="31" t="s">
        <v>5754</v>
      </c>
      <c r="N4427" s="31"/>
      <c r="O4427" s="31" t="s">
        <v>14125</v>
      </c>
      <c r="P4427" s="31" t="s">
        <v>14121</v>
      </c>
      <c r="Q4427" s="31" t="s">
        <v>8608</v>
      </c>
    </row>
    <row r="4428" spans="1:17" hidden="1" x14ac:dyDescent="0.2">
      <c r="A4428" s="31" t="s">
        <v>17591</v>
      </c>
      <c r="B4428" s="31" t="s">
        <v>14359</v>
      </c>
      <c r="C4428" s="31" t="s">
        <v>17592</v>
      </c>
      <c r="D4428" s="31" t="s">
        <v>3948</v>
      </c>
      <c r="E4428" s="31" t="s">
        <v>14144</v>
      </c>
      <c r="F4428" s="31"/>
      <c r="G4428" s="47">
        <v>60</v>
      </c>
      <c r="H4428" s="33">
        <v>0</v>
      </c>
      <c r="I4428" s="31" t="s">
        <v>5288</v>
      </c>
      <c r="J4428" s="31" t="s">
        <v>5289</v>
      </c>
      <c r="K4428" s="31" t="s">
        <v>5164</v>
      </c>
      <c r="L4428" s="31" t="s">
        <v>5278</v>
      </c>
      <c r="M4428" s="31" t="s">
        <v>5819</v>
      </c>
      <c r="N4428" s="31"/>
      <c r="O4428" s="31" t="s">
        <v>14125</v>
      </c>
      <c r="P4428" s="31" t="s">
        <v>14121</v>
      </c>
      <c r="Q4428" s="31" t="s">
        <v>8608</v>
      </c>
    </row>
    <row r="4429" spans="1:17" hidden="1" x14ac:dyDescent="0.2">
      <c r="A4429" s="31" t="s">
        <v>17593</v>
      </c>
      <c r="B4429" s="31" t="s">
        <v>14362</v>
      </c>
      <c r="C4429" s="31" t="s">
        <v>17594</v>
      </c>
      <c r="D4429" s="31" t="s">
        <v>3948</v>
      </c>
      <c r="E4429" s="31" t="s">
        <v>14144</v>
      </c>
      <c r="F4429" s="31"/>
      <c r="G4429" s="47">
        <v>60</v>
      </c>
      <c r="H4429" s="33">
        <v>0</v>
      </c>
      <c r="I4429" s="31" t="s">
        <v>9470</v>
      </c>
      <c r="J4429" s="31" t="s">
        <v>9471</v>
      </c>
      <c r="K4429" s="31" t="s">
        <v>5164</v>
      </c>
      <c r="L4429" s="31" t="s">
        <v>5278</v>
      </c>
      <c r="M4429" s="31" t="s">
        <v>15503</v>
      </c>
      <c r="N4429" s="31"/>
      <c r="O4429" s="31" t="s">
        <v>14125</v>
      </c>
      <c r="P4429" s="31" t="s">
        <v>14121</v>
      </c>
      <c r="Q4429" s="31" t="s">
        <v>8608</v>
      </c>
    </row>
    <row r="4430" spans="1:17" hidden="1" x14ac:dyDescent="0.2">
      <c r="A4430" s="31" t="s">
        <v>17595</v>
      </c>
      <c r="B4430" s="31" t="s">
        <v>14916</v>
      </c>
      <c r="C4430" s="31" t="s">
        <v>17596</v>
      </c>
      <c r="D4430" s="31"/>
      <c r="E4430" s="31" t="s">
        <v>14123</v>
      </c>
      <c r="F4430" s="31" t="s">
        <v>3948</v>
      </c>
      <c r="G4430" s="47">
        <v>60</v>
      </c>
      <c r="H4430" s="33">
        <v>0</v>
      </c>
      <c r="I4430" s="31" t="s">
        <v>5179</v>
      </c>
      <c r="J4430" s="31" t="s">
        <v>5180</v>
      </c>
      <c r="K4430" s="31" t="s">
        <v>5164</v>
      </c>
      <c r="L4430" s="31" t="s">
        <v>5165</v>
      </c>
      <c r="M4430" s="31" t="s">
        <v>5361</v>
      </c>
      <c r="N4430" s="31" t="s">
        <v>7481</v>
      </c>
      <c r="O4430" s="31" t="s">
        <v>14125</v>
      </c>
      <c r="P4430" s="31" t="s">
        <v>14121</v>
      </c>
      <c r="Q4430" s="31" t="s">
        <v>5168</v>
      </c>
    </row>
    <row r="4431" spans="1:17" hidden="1" x14ac:dyDescent="0.2">
      <c r="A4431" s="31" t="s">
        <v>17597</v>
      </c>
      <c r="B4431" s="31" t="s">
        <v>14356</v>
      </c>
      <c r="C4431" s="31" t="s">
        <v>17598</v>
      </c>
      <c r="D4431" s="31"/>
      <c r="E4431" s="31" t="s">
        <v>14123</v>
      </c>
      <c r="F4431" s="31" t="s">
        <v>3948</v>
      </c>
      <c r="G4431" s="47">
        <v>60</v>
      </c>
      <c r="H4431" s="33">
        <v>0</v>
      </c>
      <c r="I4431" s="31" t="s">
        <v>5252</v>
      </c>
      <c r="J4431" s="31" t="s">
        <v>5253</v>
      </c>
      <c r="K4431" s="31" t="s">
        <v>5164</v>
      </c>
      <c r="L4431" s="31" t="s">
        <v>5165</v>
      </c>
      <c r="M4431" s="31" t="s">
        <v>5569</v>
      </c>
      <c r="N4431" s="31"/>
      <c r="O4431" s="31" t="s">
        <v>14125</v>
      </c>
      <c r="P4431" s="31" t="s">
        <v>14121</v>
      </c>
      <c r="Q4431" s="31" t="s">
        <v>5168</v>
      </c>
    </row>
    <row r="4432" spans="1:17" hidden="1" x14ac:dyDescent="0.2">
      <c r="A4432" s="31" t="s">
        <v>17599</v>
      </c>
      <c r="B4432" s="31" t="s">
        <v>14362</v>
      </c>
      <c r="C4432" s="31" t="s">
        <v>17600</v>
      </c>
      <c r="D4432" s="31" t="s">
        <v>3948</v>
      </c>
      <c r="E4432" s="31" t="s">
        <v>14144</v>
      </c>
      <c r="F4432" s="31"/>
      <c r="G4432" s="47">
        <v>60</v>
      </c>
      <c r="H4432" s="33">
        <v>0</v>
      </c>
      <c r="I4432" s="31" t="s">
        <v>5276</v>
      </c>
      <c r="J4432" s="31" t="s">
        <v>5277</v>
      </c>
      <c r="K4432" s="31" t="s">
        <v>5164</v>
      </c>
      <c r="L4432" s="31" t="s">
        <v>5278</v>
      </c>
      <c r="M4432" s="31" t="s">
        <v>5354</v>
      </c>
      <c r="N4432" s="31"/>
      <c r="O4432" s="31" t="s">
        <v>14125</v>
      </c>
      <c r="P4432" s="31" t="s">
        <v>14121</v>
      </c>
      <c r="Q4432" s="31" t="s">
        <v>8608</v>
      </c>
    </row>
    <row r="4433" spans="1:17" hidden="1" x14ac:dyDescent="0.2">
      <c r="A4433" s="31" t="s">
        <v>17601</v>
      </c>
      <c r="B4433" s="31" t="s">
        <v>14356</v>
      </c>
      <c r="C4433" s="31" t="s">
        <v>17602</v>
      </c>
      <c r="D4433" s="31"/>
      <c r="E4433" s="31" t="s">
        <v>14123</v>
      </c>
      <c r="F4433" s="31" t="s">
        <v>3948</v>
      </c>
      <c r="G4433" s="47">
        <v>60</v>
      </c>
      <c r="H4433" s="33">
        <v>0</v>
      </c>
      <c r="I4433" s="31" t="s">
        <v>5218</v>
      </c>
      <c r="J4433" s="31" t="s">
        <v>5219</v>
      </c>
      <c r="K4433" s="31" t="s">
        <v>5164</v>
      </c>
      <c r="L4433" s="31" t="s">
        <v>5165</v>
      </c>
      <c r="M4433" s="31" t="s">
        <v>5320</v>
      </c>
      <c r="N4433" s="31"/>
      <c r="O4433" s="31" t="s">
        <v>14125</v>
      </c>
      <c r="P4433" s="31" t="s">
        <v>14121</v>
      </c>
      <c r="Q4433" s="31" t="s">
        <v>5168</v>
      </c>
    </row>
    <row r="4434" spans="1:17" hidden="1" x14ac:dyDescent="0.2">
      <c r="A4434" s="31" t="s">
        <v>17603</v>
      </c>
      <c r="B4434" s="31" t="s">
        <v>14359</v>
      </c>
      <c r="C4434" s="31" t="s">
        <v>17604</v>
      </c>
      <c r="D4434" s="31" t="s">
        <v>3948</v>
      </c>
      <c r="E4434" s="31" t="s">
        <v>14144</v>
      </c>
      <c r="F4434" s="31"/>
      <c r="G4434" s="47">
        <v>60</v>
      </c>
      <c r="H4434" s="33">
        <v>0</v>
      </c>
      <c r="I4434" s="31" t="s">
        <v>5288</v>
      </c>
      <c r="J4434" s="31" t="s">
        <v>5289</v>
      </c>
      <c r="K4434" s="31" t="s">
        <v>5164</v>
      </c>
      <c r="L4434" s="31" t="s">
        <v>5278</v>
      </c>
      <c r="M4434" s="31" t="s">
        <v>11318</v>
      </c>
      <c r="N4434" s="31"/>
      <c r="O4434" s="31" t="s">
        <v>14125</v>
      </c>
      <c r="P4434" s="31" t="s">
        <v>14121</v>
      </c>
      <c r="Q4434" s="31" t="s">
        <v>8608</v>
      </c>
    </row>
    <row r="4435" spans="1:17" hidden="1" x14ac:dyDescent="0.2">
      <c r="A4435" s="31" t="s">
        <v>17605</v>
      </c>
      <c r="B4435" s="31" t="s">
        <v>14362</v>
      </c>
      <c r="C4435" s="31" t="s">
        <v>17606</v>
      </c>
      <c r="D4435" s="31" t="s">
        <v>3948</v>
      </c>
      <c r="E4435" s="31" t="s">
        <v>14144</v>
      </c>
      <c r="F4435" s="31"/>
      <c r="G4435" s="47">
        <v>60</v>
      </c>
      <c r="H4435" s="33">
        <v>0</v>
      </c>
      <c r="I4435" s="31" t="s">
        <v>9470</v>
      </c>
      <c r="J4435" s="31" t="s">
        <v>9471</v>
      </c>
      <c r="K4435" s="31" t="s">
        <v>5164</v>
      </c>
      <c r="L4435" s="31" t="s">
        <v>5278</v>
      </c>
      <c r="M4435" s="31" t="s">
        <v>10480</v>
      </c>
      <c r="N4435" s="31"/>
      <c r="O4435" s="31" t="s">
        <v>14125</v>
      </c>
      <c r="P4435" s="31" t="s">
        <v>14121</v>
      </c>
      <c r="Q4435" s="31" t="s">
        <v>8608</v>
      </c>
    </row>
    <row r="4436" spans="1:17" hidden="1" x14ac:dyDescent="0.2">
      <c r="A4436" s="31" t="s">
        <v>17607</v>
      </c>
      <c r="B4436" s="31" t="s">
        <v>14362</v>
      </c>
      <c r="C4436" s="31" t="s">
        <v>17608</v>
      </c>
      <c r="D4436" s="31" t="s">
        <v>3948</v>
      </c>
      <c r="E4436" s="31" t="s">
        <v>14144</v>
      </c>
      <c r="F4436" s="31"/>
      <c r="G4436" s="47">
        <v>60</v>
      </c>
      <c r="H4436" s="33">
        <v>0</v>
      </c>
      <c r="I4436" s="31" t="s">
        <v>5276</v>
      </c>
      <c r="J4436" s="31" t="s">
        <v>5277</v>
      </c>
      <c r="K4436" s="31" t="s">
        <v>5164</v>
      </c>
      <c r="L4436" s="31" t="s">
        <v>5278</v>
      </c>
      <c r="M4436" s="31" t="s">
        <v>5354</v>
      </c>
      <c r="N4436" s="31"/>
      <c r="O4436" s="31" t="s">
        <v>14125</v>
      </c>
      <c r="P4436" s="31" t="s">
        <v>14121</v>
      </c>
      <c r="Q4436" s="31" t="s">
        <v>8608</v>
      </c>
    </row>
    <row r="4437" spans="1:17" hidden="1" x14ac:dyDescent="0.2">
      <c r="A4437" s="31" t="s">
        <v>17609</v>
      </c>
      <c r="B4437" s="31" t="s">
        <v>14356</v>
      </c>
      <c r="C4437" s="31" t="s">
        <v>17610</v>
      </c>
      <c r="D4437" s="31"/>
      <c r="E4437" s="31" t="s">
        <v>14123</v>
      </c>
      <c r="F4437" s="31" t="s">
        <v>3948</v>
      </c>
      <c r="G4437" s="47">
        <v>60</v>
      </c>
      <c r="H4437" s="33">
        <v>0</v>
      </c>
      <c r="I4437" s="31" t="s">
        <v>5252</v>
      </c>
      <c r="J4437" s="31" t="s">
        <v>5253</v>
      </c>
      <c r="K4437" s="31" t="s">
        <v>5164</v>
      </c>
      <c r="L4437" s="31" t="s">
        <v>5165</v>
      </c>
      <c r="M4437" s="31" t="s">
        <v>5569</v>
      </c>
      <c r="N4437" s="31"/>
      <c r="O4437" s="31" t="s">
        <v>14125</v>
      </c>
      <c r="P4437" s="31" t="s">
        <v>14121</v>
      </c>
      <c r="Q4437" s="31" t="s">
        <v>5168</v>
      </c>
    </row>
    <row r="4438" spans="1:17" hidden="1" x14ac:dyDescent="0.2">
      <c r="A4438" s="31" t="s">
        <v>17611</v>
      </c>
      <c r="B4438" s="31" t="s">
        <v>14347</v>
      </c>
      <c r="C4438" s="31" t="s">
        <v>17612</v>
      </c>
      <c r="D4438" s="31"/>
      <c r="E4438" s="31" t="s">
        <v>14123</v>
      </c>
      <c r="F4438" s="31" t="s">
        <v>3948</v>
      </c>
      <c r="G4438" s="47">
        <v>60</v>
      </c>
      <c r="H4438" s="33">
        <v>0</v>
      </c>
      <c r="I4438" s="31" t="s">
        <v>5218</v>
      </c>
      <c r="J4438" s="31" t="s">
        <v>5219</v>
      </c>
      <c r="K4438" s="31" t="s">
        <v>5164</v>
      </c>
      <c r="L4438" s="31" t="s">
        <v>5165</v>
      </c>
      <c r="M4438" s="31" t="s">
        <v>5262</v>
      </c>
      <c r="N4438" s="31"/>
      <c r="O4438" s="31" t="s">
        <v>14125</v>
      </c>
      <c r="P4438" s="31" t="s">
        <v>14121</v>
      </c>
      <c r="Q4438" s="31" t="s">
        <v>5168</v>
      </c>
    </row>
    <row r="4439" spans="1:17" hidden="1" x14ac:dyDescent="0.2">
      <c r="A4439" s="31" t="s">
        <v>17613</v>
      </c>
      <c r="B4439" s="31" t="s">
        <v>14359</v>
      </c>
      <c r="C4439" s="31" t="s">
        <v>17614</v>
      </c>
      <c r="D4439" s="31" t="s">
        <v>3948</v>
      </c>
      <c r="E4439" s="31" t="s">
        <v>14144</v>
      </c>
      <c r="F4439" s="31"/>
      <c r="G4439" s="47">
        <v>60</v>
      </c>
      <c r="H4439" s="33">
        <v>0</v>
      </c>
      <c r="I4439" s="31" t="s">
        <v>5288</v>
      </c>
      <c r="J4439" s="31" t="s">
        <v>5289</v>
      </c>
      <c r="K4439" s="31" t="s">
        <v>5164</v>
      </c>
      <c r="L4439" s="31" t="s">
        <v>5278</v>
      </c>
      <c r="M4439" s="31" t="s">
        <v>15440</v>
      </c>
      <c r="N4439" s="31"/>
      <c r="O4439" s="31" t="s">
        <v>14125</v>
      </c>
      <c r="P4439" s="31" t="s">
        <v>14121</v>
      </c>
      <c r="Q4439" s="31" t="s">
        <v>8608</v>
      </c>
    </row>
    <row r="4440" spans="1:17" hidden="1" x14ac:dyDescent="0.2">
      <c r="A4440" s="31" t="s">
        <v>17615</v>
      </c>
      <c r="B4440" s="31" t="s">
        <v>14356</v>
      </c>
      <c r="C4440" s="31" t="s">
        <v>17616</v>
      </c>
      <c r="D4440" s="31"/>
      <c r="E4440" s="31" t="s">
        <v>14123</v>
      </c>
      <c r="F4440" s="31" t="s">
        <v>3948</v>
      </c>
      <c r="G4440" s="47">
        <v>60</v>
      </c>
      <c r="H4440" s="33">
        <v>0</v>
      </c>
      <c r="I4440" s="31" t="s">
        <v>5172</v>
      </c>
      <c r="J4440" s="31" t="s">
        <v>5173</v>
      </c>
      <c r="K4440" s="31" t="s">
        <v>5164</v>
      </c>
      <c r="L4440" s="31" t="s">
        <v>5165</v>
      </c>
      <c r="M4440" s="31" t="s">
        <v>5258</v>
      </c>
      <c r="N4440" s="31"/>
      <c r="O4440" s="31" t="s">
        <v>14125</v>
      </c>
      <c r="P4440" s="31" t="s">
        <v>14121</v>
      </c>
      <c r="Q4440" s="31" t="s">
        <v>5168</v>
      </c>
    </row>
    <row r="4441" spans="1:17" hidden="1" x14ac:dyDescent="0.2">
      <c r="A4441" s="31" t="s">
        <v>17617</v>
      </c>
      <c r="B4441" s="31" t="s">
        <v>14916</v>
      </c>
      <c r="C4441" s="31" t="s">
        <v>17618</v>
      </c>
      <c r="D4441" s="31"/>
      <c r="E4441" s="31" t="s">
        <v>14123</v>
      </c>
      <c r="F4441" s="31" t="s">
        <v>3948</v>
      </c>
      <c r="G4441" s="47">
        <v>60</v>
      </c>
      <c r="H4441" s="33">
        <v>0</v>
      </c>
      <c r="I4441" s="31" t="s">
        <v>5179</v>
      </c>
      <c r="J4441" s="31" t="s">
        <v>5180</v>
      </c>
      <c r="K4441" s="31" t="s">
        <v>5164</v>
      </c>
      <c r="L4441" s="31" t="s">
        <v>5165</v>
      </c>
      <c r="M4441" s="31" t="s">
        <v>5305</v>
      </c>
      <c r="N4441" s="31"/>
      <c r="O4441" s="31" t="s">
        <v>14125</v>
      </c>
      <c r="P4441" s="31" t="s">
        <v>14121</v>
      </c>
      <c r="Q4441" s="31" t="s">
        <v>5168</v>
      </c>
    </row>
    <row r="4442" spans="1:17" hidden="1" x14ac:dyDescent="0.2">
      <c r="A4442" s="31" t="s">
        <v>17619</v>
      </c>
      <c r="B4442" s="31" t="s">
        <v>14356</v>
      </c>
      <c r="C4442" s="31" t="s">
        <v>17620</v>
      </c>
      <c r="D4442" s="31"/>
      <c r="E4442" s="31" t="s">
        <v>14123</v>
      </c>
      <c r="F4442" s="31" t="s">
        <v>3948</v>
      </c>
      <c r="G4442" s="47">
        <v>60</v>
      </c>
      <c r="H4442" s="33">
        <v>0</v>
      </c>
      <c r="I4442" s="31" t="s">
        <v>5384</v>
      </c>
      <c r="J4442" s="31" t="s">
        <v>5385</v>
      </c>
      <c r="K4442" s="31" t="s">
        <v>5164</v>
      </c>
      <c r="L4442" s="31" t="s">
        <v>5165</v>
      </c>
      <c r="M4442" s="31" t="s">
        <v>5569</v>
      </c>
      <c r="N4442" s="31"/>
      <c r="O4442" s="31" t="s">
        <v>14125</v>
      </c>
      <c r="P4442" s="31" t="s">
        <v>14121</v>
      </c>
      <c r="Q4442" s="31" t="s">
        <v>5168</v>
      </c>
    </row>
    <row r="4443" spans="1:17" hidden="1" x14ac:dyDescent="0.2">
      <c r="A4443" s="31" t="s">
        <v>17621</v>
      </c>
      <c r="B4443" s="31" t="s">
        <v>14362</v>
      </c>
      <c r="C4443" s="31" t="s">
        <v>17622</v>
      </c>
      <c r="D4443" s="31" t="s">
        <v>3948</v>
      </c>
      <c r="E4443" s="31" t="s">
        <v>14144</v>
      </c>
      <c r="F4443" s="31"/>
      <c r="G4443" s="47">
        <v>60</v>
      </c>
      <c r="H4443" s="33">
        <v>0</v>
      </c>
      <c r="I4443" s="31" t="s">
        <v>9470</v>
      </c>
      <c r="J4443" s="31" t="s">
        <v>9471</v>
      </c>
      <c r="K4443" s="31" t="s">
        <v>5164</v>
      </c>
      <c r="L4443" s="31" t="s">
        <v>5278</v>
      </c>
      <c r="M4443" s="31" t="s">
        <v>5687</v>
      </c>
      <c r="N4443" s="31"/>
      <c r="O4443" s="31" t="s">
        <v>14125</v>
      </c>
      <c r="P4443" s="31" t="s">
        <v>14121</v>
      </c>
      <c r="Q4443" s="31" t="s">
        <v>8608</v>
      </c>
    </row>
    <row r="4444" spans="1:17" hidden="1" x14ac:dyDescent="0.2">
      <c r="A4444" s="31" t="s">
        <v>17623</v>
      </c>
      <c r="B4444" s="31" t="s">
        <v>14362</v>
      </c>
      <c r="C4444" s="31" t="s">
        <v>17624</v>
      </c>
      <c r="D4444" s="31" t="s">
        <v>3948</v>
      </c>
      <c r="E4444" s="31" t="s">
        <v>14144</v>
      </c>
      <c r="F4444" s="31"/>
      <c r="G4444" s="47">
        <v>60</v>
      </c>
      <c r="H4444" s="33">
        <v>0</v>
      </c>
      <c r="I4444" s="31" t="s">
        <v>5276</v>
      </c>
      <c r="J4444" s="31" t="s">
        <v>5277</v>
      </c>
      <c r="K4444" s="31" t="s">
        <v>5164</v>
      </c>
      <c r="L4444" s="31" t="s">
        <v>5278</v>
      </c>
      <c r="M4444" s="31" t="s">
        <v>5609</v>
      </c>
      <c r="N4444" s="31"/>
      <c r="O4444" s="31" t="s">
        <v>14125</v>
      </c>
      <c r="P4444" s="31" t="s">
        <v>14121</v>
      </c>
      <c r="Q4444" s="31" t="s">
        <v>8608</v>
      </c>
    </row>
    <row r="4445" spans="1:17" hidden="1" x14ac:dyDescent="0.2">
      <c r="A4445" s="31" t="s">
        <v>17625</v>
      </c>
      <c r="B4445" s="31" t="s">
        <v>14362</v>
      </c>
      <c r="C4445" s="31" t="s">
        <v>17626</v>
      </c>
      <c r="D4445" s="31" t="s">
        <v>3948</v>
      </c>
      <c r="E4445" s="31" t="s">
        <v>14144</v>
      </c>
      <c r="F4445" s="31"/>
      <c r="G4445" s="47">
        <v>60</v>
      </c>
      <c r="H4445" s="33">
        <v>0</v>
      </c>
      <c r="I4445" s="31" t="s">
        <v>5288</v>
      </c>
      <c r="J4445" s="31" t="s">
        <v>5289</v>
      </c>
      <c r="K4445" s="31" t="s">
        <v>5164</v>
      </c>
      <c r="L4445" s="31" t="s">
        <v>5278</v>
      </c>
      <c r="M4445" s="31" t="s">
        <v>5819</v>
      </c>
      <c r="N4445" s="31"/>
      <c r="O4445" s="31" t="s">
        <v>14125</v>
      </c>
      <c r="P4445" s="31" t="s">
        <v>14121</v>
      </c>
      <c r="Q4445" s="31" t="s">
        <v>8608</v>
      </c>
    </row>
    <row r="4446" spans="1:17" hidden="1" x14ac:dyDescent="0.2">
      <c r="A4446" s="31" t="s">
        <v>17627</v>
      </c>
      <c r="B4446" s="31" t="s">
        <v>14356</v>
      </c>
      <c r="C4446" s="31" t="s">
        <v>17628</v>
      </c>
      <c r="D4446" s="31"/>
      <c r="E4446" s="31" t="s">
        <v>14123</v>
      </c>
      <c r="F4446" s="31" t="s">
        <v>3948</v>
      </c>
      <c r="G4446" s="47">
        <v>60</v>
      </c>
      <c r="H4446" s="33">
        <v>0</v>
      </c>
      <c r="I4446" s="31" t="s">
        <v>5218</v>
      </c>
      <c r="J4446" s="31" t="s">
        <v>5219</v>
      </c>
      <c r="K4446" s="31" t="s">
        <v>5164</v>
      </c>
      <c r="L4446" s="31" t="s">
        <v>5165</v>
      </c>
      <c r="M4446" s="31" t="s">
        <v>5390</v>
      </c>
      <c r="N4446" s="31"/>
      <c r="O4446" s="31" t="s">
        <v>14125</v>
      </c>
      <c r="P4446" s="31" t="s">
        <v>14121</v>
      </c>
      <c r="Q4446" s="31" t="s">
        <v>5168</v>
      </c>
    </row>
    <row r="4447" spans="1:17" hidden="1" x14ac:dyDescent="0.2">
      <c r="A4447" s="31" t="s">
        <v>17629</v>
      </c>
      <c r="B4447" s="31" t="s">
        <v>14356</v>
      </c>
      <c r="C4447" s="31" t="s">
        <v>17630</v>
      </c>
      <c r="D4447" s="31"/>
      <c r="E4447" s="31" t="s">
        <v>14123</v>
      </c>
      <c r="F4447" s="31" t="s">
        <v>3948</v>
      </c>
      <c r="G4447" s="47">
        <v>60</v>
      </c>
      <c r="H4447" s="33">
        <v>0</v>
      </c>
      <c r="I4447" s="31" t="s">
        <v>5179</v>
      </c>
      <c r="J4447" s="31" t="s">
        <v>5180</v>
      </c>
      <c r="K4447" s="31" t="s">
        <v>5164</v>
      </c>
      <c r="L4447" s="31" t="s">
        <v>5165</v>
      </c>
      <c r="M4447" s="31" t="s">
        <v>5361</v>
      </c>
      <c r="N4447" s="31" t="s">
        <v>9722</v>
      </c>
      <c r="O4447" s="31" t="s">
        <v>14125</v>
      </c>
      <c r="P4447" s="31" t="s">
        <v>14121</v>
      </c>
      <c r="Q4447" s="31" t="s">
        <v>5168</v>
      </c>
    </row>
    <row r="4448" spans="1:17" hidden="1" x14ac:dyDescent="0.2">
      <c r="A4448" s="31" t="s">
        <v>17631</v>
      </c>
      <c r="B4448" s="31" t="s">
        <v>14356</v>
      </c>
      <c r="C4448" s="31" t="s">
        <v>17632</v>
      </c>
      <c r="D4448" s="31"/>
      <c r="E4448" s="31" t="s">
        <v>14123</v>
      </c>
      <c r="F4448" s="31" t="s">
        <v>3948</v>
      </c>
      <c r="G4448" s="47">
        <v>60</v>
      </c>
      <c r="H4448" s="33">
        <v>0</v>
      </c>
      <c r="I4448" s="31" t="s">
        <v>5179</v>
      </c>
      <c r="J4448" s="31" t="s">
        <v>5180</v>
      </c>
      <c r="K4448" s="31" t="s">
        <v>5164</v>
      </c>
      <c r="L4448" s="31" t="s">
        <v>5165</v>
      </c>
      <c r="M4448" s="31" t="s">
        <v>5379</v>
      </c>
      <c r="N4448" s="31" t="s">
        <v>10064</v>
      </c>
      <c r="O4448" s="31" t="s">
        <v>14125</v>
      </c>
      <c r="P4448" s="31" t="s">
        <v>14121</v>
      </c>
      <c r="Q4448" s="31" t="s">
        <v>5168</v>
      </c>
    </row>
    <row r="4449" spans="1:17" hidden="1" x14ac:dyDescent="0.2">
      <c r="A4449" s="31" t="s">
        <v>17633</v>
      </c>
      <c r="B4449" s="31" t="s">
        <v>14347</v>
      </c>
      <c r="C4449" s="31" t="s">
        <v>17634</v>
      </c>
      <c r="D4449" s="31"/>
      <c r="E4449" s="31" t="s">
        <v>14123</v>
      </c>
      <c r="F4449" s="31" t="s">
        <v>3948</v>
      </c>
      <c r="G4449" s="47">
        <v>60</v>
      </c>
      <c r="H4449" s="33">
        <v>0</v>
      </c>
      <c r="I4449" s="31" t="s">
        <v>5266</v>
      </c>
      <c r="J4449" s="31" t="s">
        <v>5267</v>
      </c>
      <c r="K4449" s="31" t="s">
        <v>5164</v>
      </c>
      <c r="L4449" s="31" t="s">
        <v>5165</v>
      </c>
      <c r="M4449" s="31" t="s">
        <v>5262</v>
      </c>
      <c r="N4449" s="31"/>
      <c r="O4449" s="31" t="s">
        <v>14125</v>
      </c>
      <c r="P4449" s="31" t="s">
        <v>14121</v>
      </c>
      <c r="Q4449" s="31" t="s">
        <v>5168</v>
      </c>
    </row>
    <row r="4450" spans="1:17" hidden="1" x14ac:dyDescent="0.2">
      <c r="A4450" s="31" t="s">
        <v>17635</v>
      </c>
      <c r="B4450" s="31" t="s">
        <v>14362</v>
      </c>
      <c r="C4450" s="31" t="s">
        <v>17636</v>
      </c>
      <c r="D4450" s="31" t="s">
        <v>3948</v>
      </c>
      <c r="E4450" s="31" t="s">
        <v>14144</v>
      </c>
      <c r="F4450" s="31"/>
      <c r="G4450" s="47">
        <v>60</v>
      </c>
      <c r="H4450" s="33">
        <v>0</v>
      </c>
      <c r="I4450" s="31" t="s">
        <v>9470</v>
      </c>
      <c r="J4450" s="31" t="s">
        <v>9471</v>
      </c>
      <c r="K4450" s="31" t="s">
        <v>5164</v>
      </c>
      <c r="L4450" s="31" t="s">
        <v>5278</v>
      </c>
      <c r="M4450" s="31" t="s">
        <v>5279</v>
      </c>
      <c r="N4450" s="31"/>
      <c r="O4450" s="31" t="s">
        <v>14125</v>
      </c>
      <c r="P4450" s="31" t="s">
        <v>14121</v>
      </c>
      <c r="Q4450" s="31" t="s">
        <v>8608</v>
      </c>
    </row>
    <row r="4451" spans="1:17" hidden="1" x14ac:dyDescent="0.2">
      <c r="A4451" s="31" t="s">
        <v>17637</v>
      </c>
      <c r="B4451" s="31" t="s">
        <v>14362</v>
      </c>
      <c r="C4451" s="31" t="s">
        <v>17638</v>
      </c>
      <c r="D4451" s="31" t="s">
        <v>3948</v>
      </c>
      <c r="E4451" s="31" t="s">
        <v>15136</v>
      </c>
      <c r="F4451" s="31"/>
      <c r="G4451" s="47">
        <v>60</v>
      </c>
      <c r="H4451" s="33">
        <v>0</v>
      </c>
      <c r="I4451" s="31" t="s">
        <v>5276</v>
      </c>
      <c r="J4451" s="31" t="s">
        <v>5277</v>
      </c>
      <c r="K4451" s="31" t="s">
        <v>5164</v>
      </c>
      <c r="L4451" s="31" t="s">
        <v>5278</v>
      </c>
      <c r="M4451" s="31" t="s">
        <v>11041</v>
      </c>
      <c r="N4451" s="31"/>
      <c r="O4451" s="31" t="s">
        <v>14125</v>
      </c>
      <c r="P4451" s="31" t="s">
        <v>14121</v>
      </c>
      <c r="Q4451" s="31" t="s">
        <v>8608</v>
      </c>
    </row>
    <row r="4452" spans="1:17" hidden="1" x14ac:dyDescent="0.2">
      <c r="A4452" s="31" t="s">
        <v>17639</v>
      </c>
      <c r="B4452" s="31" t="s">
        <v>14362</v>
      </c>
      <c r="C4452" s="31" t="s">
        <v>17640</v>
      </c>
      <c r="D4452" s="31" t="s">
        <v>3948</v>
      </c>
      <c r="E4452" s="31" t="s">
        <v>14144</v>
      </c>
      <c r="F4452" s="31"/>
      <c r="G4452" s="47">
        <v>60</v>
      </c>
      <c r="H4452" s="33">
        <v>0</v>
      </c>
      <c r="I4452" s="31" t="s">
        <v>9470</v>
      </c>
      <c r="J4452" s="31" t="s">
        <v>9471</v>
      </c>
      <c r="K4452" s="31" t="s">
        <v>5164</v>
      </c>
      <c r="L4452" s="31" t="s">
        <v>5278</v>
      </c>
      <c r="M4452" s="31" t="s">
        <v>5794</v>
      </c>
      <c r="N4452" s="31"/>
      <c r="O4452" s="31" t="s">
        <v>14125</v>
      </c>
      <c r="P4452" s="31" t="s">
        <v>14121</v>
      </c>
      <c r="Q4452" s="31" t="s">
        <v>8608</v>
      </c>
    </row>
    <row r="4453" spans="1:17" hidden="1" x14ac:dyDescent="0.2">
      <c r="A4453" s="31" t="s">
        <v>17641</v>
      </c>
      <c r="B4453" s="31" t="s">
        <v>14362</v>
      </c>
      <c r="C4453" s="31" t="s">
        <v>17642</v>
      </c>
      <c r="D4453" s="31" t="s">
        <v>3948</v>
      </c>
      <c r="E4453" s="31" t="s">
        <v>15136</v>
      </c>
      <c r="F4453" s="31"/>
      <c r="G4453" s="47">
        <v>60</v>
      </c>
      <c r="H4453" s="33">
        <v>0</v>
      </c>
      <c r="I4453" s="31" t="s">
        <v>5276</v>
      </c>
      <c r="J4453" s="31" t="s">
        <v>5277</v>
      </c>
      <c r="K4453" s="31" t="s">
        <v>5164</v>
      </c>
      <c r="L4453" s="31" t="s">
        <v>5278</v>
      </c>
      <c r="M4453" s="31" t="s">
        <v>11041</v>
      </c>
      <c r="N4453" s="31"/>
      <c r="O4453" s="31" t="s">
        <v>14125</v>
      </c>
      <c r="P4453" s="31" t="s">
        <v>14121</v>
      </c>
      <c r="Q4453" s="31" t="s">
        <v>8608</v>
      </c>
    </row>
    <row r="4454" spans="1:17" hidden="1" x14ac:dyDescent="0.2">
      <c r="A4454" s="31" t="s">
        <v>17643</v>
      </c>
      <c r="B4454" s="31" t="s">
        <v>14362</v>
      </c>
      <c r="C4454" s="31" t="s">
        <v>17644</v>
      </c>
      <c r="D4454" s="31" t="s">
        <v>3948</v>
      </c>
      <c r="E4454" s="31" t="s">
        <v>14144</v>
      </c>
      <c r="F4454" s="31"/>
      <c r="G4454" s="47">
        <v>60</v>
      </c>
      <c r="H4454" s="33">
        <v>0</v>
      </c>
      <c r="I4454" s="31" t="s">
        <v>5288</v>
      </c>
      <c r="J4454" s="31" t="s">
        <v>5289</v>
      </c>
      <c r="K4454" s="31" t="s">
        <v>5164</v>
      </c>
      <c r="L4454" s="31" t="s">
        <v>5278</v>
      </c>
      <c r="M4454" s="31" t="s">
        <v>5673</v>
      </c>
      <c r="N4454" s="31"/>
      <c r="O4454" s="31" t="s">
        <v>14125</v>
      </c>
      <c r="P4454" s="31" t="s">
        <v>14121</v>
      </c>
      <c r="Q4454" s="31" t="s">
        <v>8608</v>
      </c>
    </row>
    <row r="4455" spans="1:17" hidden="1" x14ac:dyDescent="0.2">
      <c r="A4455" s="31" t="s">
        <v>17645</v>
      </c>
      <c r="B4455" s="31" t="s">
        <v>14362</v>
      </c>
      <c r="C4455" s="31" t="s">
        <v>17646</v>
      </c>
      <c r="D4455" s="31" t="s">
        <v>3948</v>
      </c>
      <c r="E4455" s="31" t="s">
        <v>14144</v>
      </c>
      <c r="F4455" s="31"/>
      <c r="G4455" s="47">
        <v>60</v>
      </c>
      <c r="H4455" s="33">
        <v>0</v>
      </c>
      <c r="I4455" s="31" t="s">
        <v>5288</v>
      </c>
      <c r="J4455" s="31" t="s">
        <v>5289</v>
      </c>
      <c r="K4455" s="31" t="s">
        <v>5164</v>
      </c>
      <c r="L4455" s="31" t="s">
        <v>5278</v>
      </c>
      <c r="M4455" s="31" t="s">
        <v>5819</v>
      </c>
      <c r="N4455" s="31"/>
      <c r="O4455" s="31" t="s">
        <v>14125</v>
      </c>
      <c r="P4455" s="31" t="s">
        <v>14121</v>
      </c>
      <c r="Q4455" s="31" t="s">
        <v>8608</v>
      </c>
    </row>
    <row r="4456" spans="1:17" hidden="1" x14ac:dyDescent="0.2">
      <c r="A4456" s="31" t="s">
        <v>17647</v>
      </c>
      <c r="B4456" s="31" t="s">
        <v>14362</v>
      </c>
      <c r="C4456" s="31" t="s">
        <v>17648</v>
      </c>
      <c r="D4456" s="31" t="s">
        <v>3948</v>
      </c>
      <c r="E4456" s="31" t="s">
        <v>14144</v>
      </c>
      <c r="F4456" s="31"/>
      <c r="G4456" s="47">
        <v>60</v>
      </c>
      <c r="H4456" s="33">
        <v>0</v>
      </c>
      <c r="I4456" s="31" t="s">
        <v>5288</v>
      </c>
      <c r="J4456" s="31" t="s">
        <v>5289</v>
      </c>
      <c r="K4456" s="31" t="s">
        <v>5164</v>
      </c>
      <c r="L4456" s="31" t="s">
        <v>5278</v>
      </c>
      <c r="M4456" s="31" t="s">
        <v>5290</v>
      </c>
      <c r="N4456" s="31"/>
      <c r="O4456" s="31" t="s">
        <v>14125</v>
      </c>
      <c r="P4456" s="31" t="s">
        <v>14121</v>
      </c>
      <c r="Q4456" s="31" t="s">
        <v>8608</v>
      </c>
    </row>
    <row r="4457" spans="1:17" hidden="1" x14ac:dyDescent="0.2">
      <c r="A4457" s="31" t="s">
        <v>17649</v>
      </c>
      <c r="B4457" s="31" t="s">
        <v>14362</v>
      </c>
      <c r="C4457" s="31" t="s">
        <v>17650</v>
      </c>
      <c r="D4457" s="31" t="s">
        <v>3948</v>
      </c>
      <c r="E4457" s="31" t="s">
        <v>14144</v>
      </c>
      <c r="F4457" s="31"/>
      <c r="G4457" s="47">
        <v>60</v>
      </c>
      <c r="H4457" s="33">
        <v>0</v>
      </c>
      <c r="I4457" s="31" t="s">
        <v>5288</v>
      </c>
      <c r="J4457" s="31" t="s">
        <v>5289</v>
      </c>
      <c r="K4457" s="31" t="s">
        <v>5164</v>
      </c>
      <c r="L4457" s="31" t="s">
        <v>5278</v>
      </c>
      <c r="M4457" s="31" t="s">
        <v>5673</v>
      </c>
      <c r="N4457" s="31"/>
      <c r="O4457" s="31" t="s">
        <v>14125</v>
      </c>
      <c r="P4457" s="31" t="s">
        <v>14121</v>
      </c>
      <c r="Q4457" s="31" t="s">
        <v>8608</v>
      </c>
    </row>
    <row r="4458" spans="1:17" hidden="1" x14ac:dyDescent="0.2">
      <c r="A4458" s="31" t="s">
        <v>17651</v>
      </c>
      <c r="B4458" s="31" t="s">
        <v>14362</v>
      </c>
      <c r="C4458" s="31" t="s">
        <v>17652</v>
      </c>
      <c r="D4458" s="31" t="s">
        <v>3948</v>
      </c>
      <c r="E4458" s="31" t="s">
        <v>14144</v>
      </c>
      <c r="F4458" s="31"/>
      <c r="G4458" s="47">
        <v>60</v>
      </c>
      <c r="H4458" s="33">
        <v>0</v>
      </c>
      <c r="I4458" s="31" t="s">
        <v>5288</v>
      </c>
      <c r="J4458" s="31" t="s">
        <v>5289</v>
      </c>
      <c r="K4458" s="31" t="s">
        <v>5164</v>
      </c>
      <c r="L4458" s="31" t="s">
        <v>5278</v>
      </c>
      <c r="M4458" s="31" t="s">
        <v>5673</v>
      </c>
      <c r="N4458" s="31"/>
      <c r="O4458" s="31" t="s">
        <v>14125</v>
      </c>
      <c r="P4458" s="31" t="s">
        <v>14121</v>
      </c>
      <c r="Q4458" s="31" t="s">
        <v>8608</v>
      </c>
    </row>
    <row r="4459" spans="1:17" hidden="1" x14ac:dyDescent="0.2">
      <c r="A4459" s="31" t="s">
        <v>17653</v>
      </c>
      <c r="B4459" s="31" t="s">
        <v>14359</v>
      </c>
      <c r="C4459" s="31" t="s">
        <v>17654</v>
      </c>
      <c r="D4459" s="31" t="s">
        <v>3948</v>
      </c>
      <c r="E4459" s="31" t="s">
        <v>14144</v>
      </c>
      <c r="F4459" s="31"/>
      <c r="G4459" s="47">
        <v>60</v>
      </c>
      <c r="H4459" s="33">
        <v>0</v>
      </c>
      <c r="I4459" s="31" t="s">
        <v>5288</v>
      </c>
      <c r="J4459" s="31" t="s">
        <v>5289</v>
      </c>
      <c r="K4459" s="31" t="s">
        <v>5164</v>
      </c>
      <c r="L4459" s="31" t="s">
        <v>5278</v>
      </c>
      <c r="M4459" s="31" t="s">
        <v>11318</v>
      </c>
      <c r="N4459" s="31"/>
      <c r="O4459" s="31" t="s">
        <v>14125</v>
      </c>
      <c r="P4459" s="31" t="s">
        <v>14121</v>
      </c>
      <c r="Q4459" s="31" t="s">
        <v>8608</v>
      </c>
    </row>
    <row r="4460" spans="1:17" hidden="1" x14ac:dyDescent="0.2">
      <c r="A4460" s="31" t="s">
        <v>17655</v>
      </c>
      <c r="B4460" s="31" t="s">
        <v>14362</v>
      </c>
      <c r="C4460" s="31" t="s">
        <v>17656</v>
      </c>
      <c r="D4460" s="31" t="s">
        <v>3948</v>
      </c>
      <c r="E4460" s="31" t="s">
        <v>14144</v>
      </c>
      <c r="F4460" s="31"/>
      <c r="G4460" s="47">
        <v>60</v>
      </c>
      <c r="H4460" s="33">
        <v>0</v>
      </c>
      <c r="I4460" s="31" t="s">
        <v>9470</v>
      </c>
      <c r="J4460" s="31" t="s">
        <v>9471</v>
      </c>
      <c r="K4460" s="31" t="s">
        <v>5164</v>
      </c>
      <c r="L4460" s="31" t="s">
        <v>5278</v>
      </c>
      <c r="M4460" s="31" t="s">
        <v>6466</v>
      </c>
      <c r="N4460" s="31"/>
      <c r="O4460" s="31" t="s">
        <v>14125</v>
      </c>
      <c r="P4460" s="31" t="s">
        <v>14121</v>
      </c>
      <c r="Q4460" s="31" t="s">
        <v>8608</v>
      </c>
    </row>
    <row r="4461" spans="1:17" hidden="1" x14ac:dyDescent="0.2">
      <c r="A4461" s="31" t="s">
        <v>17657</v>
      </c>
      <c r="B4461" s="31" t="s">
        <v>14362</v>
      </c>
      <c r="C4461" s="31" t="s">
        <v>17658</v>
      </c>
      <c r="D4461" s="31" t="s">
        <v>3948</v>
      </c>
      <c r="E4461" s="31" t="s">
        <v>15136</v>
      </c>
      <c r="F4461" s="31"/>
      <c r="G4461" s="47">
        <v>60</v>
      </c>
      <c r="H4461" s="33">
        <v>0</v>
      </c>
      <c r="I4461" s="31" t="s">
        <v>5276</v>
      </c>
      <c r="J4461" s="31" t="s">
        <v>5277</v>
      </c>
      <c r="K4461" s="31" t="s">
        <v>5164</v>
      </c>
      <c r="L4461" s="31" t="s">
        <v>5278</v>
      </c>
      <c r="M4461" s="31" t="s">
        <v>11041</v>
      </c>
      <c r="N4461" s="31"/>
      <c r="O4461" s="31" t="s">
        <v>14125</v>
      </c>
      <c r="P4461" s="31" t="s">
        <v>14121</v>
      </c>
      <c r="Q4461" s="31" t="s">
        <v>8608</v>
      </c>
    </row>
    <row r="4462" spans="1:17" hidden="1" x14ac:dyDescent="0.2">
      <c r="A4462" s="31" t="s">
        <v>17659</v>
      </c>
      <c r="B4462" s="31" t="s">
        <v>14362</v>
      </c>
      <c r="C4462" s="31" t="s">
        <v>17660</v>
      </c>
      <c r="D4462" s="31" t="s">
        <v>3948</v>
      </c>
      <c r="E4462" s="31" t="s">
        <v>14144</v>
      </c>
      <c r="F4462" s="31"/>
      <c r="G4462" s="47">
        <v>60</v>
      </c>
      <c r="H4462" s="33">
        <v>0</v>
      </c>
      <c r="I4462" s="31" t="s">
        <v>9470</v>
      </c>
      <c r="J4462" s="31" t="s">
        <v>9471</v>
      </c>
      <c r="K4462" s="31" t="s">
        <v>5164</v>
      </c>
      <c r="L4462" s="31" t="s">
        <v>5278</v>
      </c>
      <c r="M4462" s="31" t="s">
        <v>6466</v>
      </c>
      <c r="N4462" s="31"/>
      <c r="O4462" s="31" t="s">
        <v>14125</v>
      </c>
      <c r="P4462" s="31" t="s">
        <v>14121</v>
      </c>
      <c r="Q4462" s="31" t="s">
        <v>8608</v>
      </c>
    </row>
    <row r="4463" spans="1:17" hidden="1" x14ac:dyDescent="0.2">
      <c r="A4463" s="31" t="s">
        <v>17661</v>
      </c>
      <c r="B4463" s="31" t="s">
        <v>14362</v>
      </c>
      <c r="C4463" s="31" t="s">
        <v>17662</v>
      </c>
      <c r="D4463" s="31" t="s">
        <v>3948</v>
      </c>
      <c r="E4463" s="31" t="s">
        <v>14144</v>
      </c>
      <c r="F4463" s="31"/>
      <c r="G4463" s="47">
        <v>60</v>
      </c>
      <c r="H4463" s="33">
        <v>0</v>
      </c>
      <c r="I4463" s="31" t="s">
        <v>5276</v>
      </c>
      <c r="J4463" s="31" t="s">
        <v>5277</v>
      </c>
      <c r="K4463" s="31" t="s">
        <v>5164</v>
      </c>
      <c r="L4463" s="31" t="s">
        <v>5278</v>
      </c>
      <c r="M4463" s="31" t="s">
        <v>5701</v>
      </c>
      <c r="N4463" s="31"/>
      <c r="O4463" s="31" t="s">
        <v>14125</v>
      </c>
      <c r="P4463" s="31" t="s">
        <v>14121</v>
      </c>
      <c r="Q4463" s="31" t="s">
        <v>8608</v>
      </c>
    </row>
    <row r="4464" spans="1:17" hidden="1" x14ac:dyDescent="0.2">
      <c r="A4464" s="31" t="s">
        <v>17663</v>
      </c>
      <c r="B4464" s="31" t="s">
        <v>14362</v>
      </c>
      <c r="C4464" s="31" t="s">
        <v>17664</v>
      </c>
      <c r="D4464" s="31" t="s">
        <v>3948</v>
      </c>
      <c r="E4464" s="31" t="s">
        <v>14144</v>
      </c>
      <c r="F4464" s="31"/>
      <c r="G4464" s="47">
        <v>60</v>
      </c>
      <c r="H4464" s="33">
        <v>0</v>
      </c>
      <c r="I4464" s="31" t="s">
        <v>9470</v>
      </c>
      <c r="J4464" s="31" t="s">
        <v>9471</v>
      </c>
      <c r="K4464" s="31" t="s">
        <v>5164</v>
      </c>
      <c r="L4464" s="31" t="s">
        <v>5278</v>
      </c>
      <c r="M4464" s="31" t="s">
        <v>5687</v>
      </c>
      <c r="N4464" s="31"/>
      <c r="O4464" s="31" t="s">
        <v>14125</v>
      </c>
      <c r="P4464" s="31" t="s">
        <v>14121</v>
      </c>
      <c r="Q4464" s="31" t="s">
        <v>8608</v>
      </c>
    </row>
    <row r="4465" spans="1:17" hidden="1" x14ac:dyDescent="0.2">
      <c r="A4465" s="31" t="s">
        <v>17665</v>
      </c>
      <c r="B4465" s="31" t="s">
        <v>14359</v>
      </c>
      <c r="C4465" s="31" t="s">
        <v>17666</v>
      </c>
      <c r="D4465" s="31" t="s">
        <v>3948</v>
      </c>
      <c r="E4465" s="31" t="s">
        <v>14144</v>
      </c>
      <c r="F4465" s="31"/>
      <c r="G4465" s="47">
        <v>60</v>
      </c>
      <c r="H4465" s="33">
        <v>0</v>
      </c>
      <c r="I4465" s="31" t="s">
        <v>5288</v>
      </c>
      <c r="J4465" s="31" t="s">
        <v>5289</v>
      </c>
      <c r="K4465" s="31" t="s">
        <v>5164</v>
      </c>
      <c r="L4465" s="31" t="s">
        <v>5278</v>
      </c>
      <c r="M4465" s="31" t="s">
        <v>5754</v>
      </c>
      <c r="N4465" s="31"/>
      <c r="O4465" s="31" t="s">
        <v>14125</v>
      </c>
      <c r="P4465" s="31" t="s">
        <v>14121</v>
      </c>
      <c r="Q4465" s="31" t="s">
        <v>8608</v>
      </c>
    </row>
    <row r="4466" spans="1:17" hidden="1" x14ac:dyDescent="0.2">
      <c r="A4466" s="31" t="s">
        <v>17667</v>
      </c>
      <c r="B4466" s="31" t="s">
        <v>14356</v>
      </c>
      <c r="C4466" s="31" t="s">
        <v>17668</v>
      </c>
      <c r="D4466" s="31"/>
      <c r="E4466" s="31" t="s">
        <v>14123</v>
      </c>
      <c r="F4466" s="31" t="s">
        <v>3948</v>
      </c>
      <c r="G4466" s="47">
        <v>60</v>
      </c>
      <c r="H4466" s="33">
        <v>0</v>
      </c>
      <c r="I4466" s="31" t="s">
        <v>5252</v>
      </c>
      <c r="J4466" s="31" t="s">
        <v>5253</v>
      </c>
      <c r="K4466" s="31" t="s">
        <v>5164</v>
      </c>
      <c r="L4466" s="31" t="s">
        <v>5165</v>
      </c>
      <c r="M4466" s="31" t="s">
        <v>5254</v>
      </c>
      <c r="N4466" s="31"/>
      <c r="O4466" s="31" t="s">
        <v>14125</v>
      </c>
      <c r="P4466" s="31" t="s">
        <v>14121</v>
      </c>
      <c r="Q4466" s="31" t="s">
        <v>5168</v>
      </c>
    </row>
    <row r="4467" spans="1:17" hidden="1" x14ac:dyDescent="0.2">
      <c r="A4467" s="31" t="s">
        <v>17669</v>
      </c>
      <c r="B4467" s="31" t="s">
        <v>14362</v>
      </c>
      <c r="C4467" s="31" t="s">
        <v>17670</v>
      </c>
      <c r="D4467" s="31" t="s">
        <v>3948</v>
      </c>
      <c r="E4467" s="31" t="s">
        <v>14144</v>
      </c>
      <c r="F4467" s="31"/>
      <c r="G4467" s="47">
        <v>60</v>
      </c>
      <c r="H4467" s="33">
        <v>0</v>
      </c>
      <c r="I4467" s="31" t="s">
        <v>9470</v>
      </c>
      <c r="J4467" s="31" t="s">
        <v>9471</v>
      </c>
      <c r="K4467" s="31" t="s">
        <v>5164</v>
      </c>
      <c r="L4467" s="31" t="s">
        <v>5278</v>
      </c>
      <c r="M4467" s="31" t="s">
        <v>5687</v>
      </c>
      <c r="N4467" s="31"/>
      <c r="O4467" s="31" t="s">
        <v>14125</v>
      </c>
      <c r="P4467" s="31" t="s">
        <v>14121</v>
      </c>
      <c r="Q4467" s="31" t="s">
        <v>8608</v>
      </c>
    </row>
    <row r="4468" spans="1:17" hidden="1" x14ac:dyDescent="0.2">
      <c r="A4468" s="31" t="s">
        <v>17671</v>
      </c>
      <c r="B4468" s="31" t="s">
        <v>14356</v>
      </c>
      <c r="C4468" s="31" t="s">
        <v>17672</v>
      </c>
      <c r="D4468" s="31"/>
      <c r="E4468" s="31" t="s">
        <v>14123</v>
      </c>
      <c r="F4468" s="31" t="s">
        <v>3948</v>
      </c>
      <c r="G4468" s="47">
        <v>60</v>
      </c>
      <c r="H4468" s="33">
        <v>0</v>
      </c>
      <c r="I4468" s="31" t="s">
        <v>5172</v>
      </c>
      <c r="J4468" s="31" t="s">
        <v>5173</v>
      </c>
      <c r="K4468" s="31" t="s">
        <v>5164</v>
      </c>
      <c r="L4468" s="31" t="s">
        <v>5165</v>
      </c>
      <c r="M4468" s="31" t="s">
        <v>5174</v>
      </c>
      <c r="N4468" s="31"/>
      <c r="O4468" s="31" t="s">
        <v>14125</v>
      </c>
      <c r="P4468" s="31" t="s">
        <v>14121</v>
      </c>
      <c r="Q4468" s="31" t="s">
        <v>5168</v>
      </c>
    </row>
    <row r="4469" spans="1:17" hidden="1" x14ac:dyDescent="0.2">
      <c r="A4469" s="31" t="s">
        <v>17673</v>
      </c>
      <c r="B4469" s="31" t="s">
        <v>14362</v>
      </c>
      <c r="C4469" s="31" t="s">
        <v>17674</v>
      </c>
      <c r="D4469" s="31" t="s">
        <v>3948</v>
      </c>
      <c r="E4469" s="31" t="s">
        <v>14144</v>
      </c>
      <c r="F4469" s="31"/>
      <c r="G4469" s="47">
        <v>60</v>
      </c>
      <c r="H4469" s="33">
        <v>0</v>
      </c>
      <c r="I4469" s="31" t="s">
        <v>9470</v>
      </c>
      <c r="J4469" s="31" t="s">
        <v>9471</v>
      </c>
      <c r="K4469" s="31" t="s">
        <v>5164</v>
      </c>
      <c r="L4469" s="31" t="s">
        <v>5278</v>
      </c>
      <c r="M4469" s="31" t="s">
        <v>5446</v>
      </c>
      <c r="N4469" s="31"/>
      <c r="O4469" s="31" t="s">
        <v>14125</v>
      </c>
      <c r="P4469" s="31" t="s">
        <v>14121</v>
      </c>
      <c r="Q4469" s="31" t="s">
        <v>8608</v>
      </c>
    </row>
    <row r="4470" spans="1:17" hidden="1" x14ac:dyDescent="0.2">
      <c r="A4470" s="31" t="s">
        <v>17675</v>
      </c>
      <c r="B4470" s="31" t="s">
        <v>14362</v>
      </c>
      <c r="C4470" s="31" t="s">
        <v>17676</v>
      </c>
      <c r="D4470" s="31" t="s">
        <v>3948</v>
      </c>
      <c r="E4470" s="31" t="s">
        <v>14144</v>
      </c>
      <c r="F4470" s="31"/>
      <c r="G4470" s="47">
        <v>60</v>
      </c>
      <c r="H4470" s="33">
        <v>0</v>
      </c>
      <c r="I4470" s="31" t="s">
        <v>5276</v>
      </c>
      <c r="J4470" s="31" t="s">
        <v>5277</v>
      </c>
      <c r="K4470" s="31" t="s">
        <v>5164</v>
      </c>
      <c r="L4470" s="31" t="s">
        <v>5278</v>
      </c>
      <c r="M4470" s="31" t="s">
        <v>5701</v>
      </c>
      <c r="N4470" s="31"/>
      <c r="O4470" s="31" t="s">
        <v>14125</v>
      </c>
      <c r="P4470" s="31" t="s">
        <v>14121</v>
      </c>
      <c r="Q4470" s="31" t="s">
        <v>8608</v>
      </c>
    </row>
    <row r="4471" spans="1:17" hidden="1" x14ac:dyDescent="0.2">
      <c r="A4471" s="31" t="s">
        <v>17677</v>
      </c>
      <c r="B4471" s="31" t="s">
        <v>14362</v>
      </c>
      <c r="C4471" s="31" t="s">
        <v>17678</v>
      </c>
      <c r="D4471" s="31" t="s">
        <v>17679</v>
      </c>
      <c r="E4471" s="31" t="s">
        <v>14144</v>
      </c>
      <c r="F4471" s="31"/>
      <c r="G4471" s="47">
        <v>60</v>
      </c>
      <c r="H4471" s="33">
        <v>0</v>
      </c>
      <c r="I4471" s="31" t="s">
        <v>9470</v>
      </c>
      <c r="J4471" s="31" t="s">
        <v>9471</v>
      </c>
      <c r="K4471" s="31" t="s">
        <v>5164</v>
      </c>
      <c r="L4471" s="31" t="s">
        <v>5278</v>
      </c>
      <c r="M4471" s="31" t="s">
        <v>5687</v>
      </c>
      <c r="N4471" s="31"/>
      <c r="O4471" s="31" t="s">
        <v>14125</v>
      </c>
      <c r="P4471" s="31" t="s">
        <v>14121</v>
      </c>
      <c r="Q4471" s="31" t="s">
        <v>8608</v>
      </c>
    </row>
    <row r="4472" spans="1:17" hidden="1" x14ac:dyDescent="0.2">
      <c r="A4472" s="31" t="s">
        <v>17680</v>
      </c>
      <c r="B4472" s="31" t="s">
        <v>14362</v>
      </c>
      <c r="C4472" s="31" t="s">
        <v>17681</v>
      </c>
      <c r="D4472" s="31" t="s">
        <v>3948</v>
      </c>
      <c r="E4472" s="31" t="s">
        <v>14144</v>
      </c>
      <c r="F4472" s="31"/>
      <c r="G4472" s="47">
        <v>60</v>
      </c>
      <c r="H4472" s="33">
        <v>0</v>
      </c>
      <c r="I4472" s="31" t="s">
        <v>9470</v>
      </c>
      <c r="J4472" s="31" t="s">
        <v>9471</v>
      </c>
      <c r="K4472" s="31" t="s">
        <v>5164</v>
      </c>
      <c r="L4472" s="31" t="s">
        <v>5278</v>
      </c>
      <c r="M4472" s="31" t="s">
        <v>6466</v>
      </c>
      <c r="N4472" s="31"/>
      <c r="O4472" s="31" t="s">
        <v>14125</v>
      </c>
      <c r="P4472" s="31" t="s">
        <v>14121</v>
      </c>
      <c r="Q4472" s="31" t="s">
        <v>8608</v>
      </c>
    </row>
    <row r="4473" spans="1:17" hidden="1" x14ac:dyDescent="0.2">
      <c r="A4473" s="31" t="s">
        <v>17682</v>
      </c>
      <c r="B4473" s="31" t="s">
        <v>14356</v>
      </c>
      <c r="C4473" s="31" t="s">
        <v>17683</v>
      </c>
      <c r="D4473" s="31"/>
      <c r="E4473" s="31" t="s">
        <v>14123</v>
      </c>
      <c r="F4473" s="31" t="s">
        <v>3948</v>
      </c>
      <c r="G4473" s="47">
        <v>60</v>
      </c>
      <c r="H4473" s="33">
        <v>0</v>
      </c>
      <c r="I4473" s="31" t="s">
        <v>5218</v>
      </c>
      <c r="J4473" s="31" t="s">
        <v>5219</v>
      </c>
      <c r="K4473" s="31" t="s">
        <v>5164</v>
      </c>
      <c r="L4473" s="31" t="s">
        <v>5165</v>
      </c>
      <c r="M4473" s="31" t="s">
        <v>6869</v>
      </c>
      <c r="N4473" s="31"/>
      <c r="O4473" s="31" t="s">
        <v>14125</v>
      </c>
      <c r="P4473" s="31" t="s">
        <v>14121</v>
      </c>
      <c r="Q4473" s="31" t="s">
        <v>5168</v>
      </c>
    </row>
    <row r="4474" spans="1:17" hidden="1" x14ac:dyDescent="0.2">
      <c r="A4474" s="31" t="s">
        <v>17684</v>
      </c>
      <c r="B4474" s="31" t="s">
        <v>14362</v>
      </c>
      <c r="C4474" s="31" t="s">
        <v>17685</v>
      </c>
      <c r="D4474" s="31" t="s">
        <v>3948</v>
      </c>
      <c r="E4474" s="31" t="s">
        <v>14144</v>
      </c>
      <c r="F4474" s="31"/>
      <c r="G4474" s="47">
        <v>60</v>
      </c>
      <c r="H4474" s="33">
        <v>0</v>
      </c>
      <c r="I4474" s="31" t="s">
        <v>9470</v>
      </c>
      <c r="J4474" s="31" t="s">
        <v>9471</v>
      </c>
      <c r="K4474" s="31" t="s">
        <v>5164</v>
      </c>
      <c r="L4474" s="31" t="s">
        <v>5278</v>
      </c>
      <c r="M4474" s="31" t="s">
        <v>6466</v>
      </c>
      <c r="N4474" s="31"/>
      <c r="O4474" s="31" t="s">
        <v>14125</v>
      </c>
      <c r="P4474" s="31" t="s">
        <v>14121</v>
      </c>
      <c r="Q4474" s="31" t="s">
        <v>8608</v>
      </c>
    </row>
    <row r="4475" spans="1:17" hidden="1" x14ac:dyDescent="0.2">
      <c r="A4475" s="31" t="s">
        <v>17686</v>
      </c>
      <c r="B4475" s="31" t="s">
        <v>14362</v>
      </c>
      <c r="C4475" s="31" t="s">
        <v>17687</v>
      </c>
      <c r="D4475" s="31" t="s">
        <v>3948</v>
      </c>
      <c r="E4475" s="31" t="s">
        <v>14144</v>
      </c>
      <c r="F4475" s="31"/>
      <c r="G4475" s="47">
        <v>60</v>
      </c>
      <c r="H4475" s="33">
        <v>0</v>
      </c>
      <c r="I4475" s="31" t="s">
        <v>5276</v>
      </c>
      <c r="J4475" s="31" t="s">
        <v>5277</v>
      </c>
      <c r="K4475" s="31" t="s">
        <v>5164</v>
      </c>
      <c r="L4475" s="31" t="s">
        <v>5278</v>
      </c>
      <c r="M4475" s="31" t="s">
        <v>5609</v>
      </c>
      <c r="N4475" s="31"/>
      <c r="O4475" s="31" t="s">
        <v>14125</v>
      </c>
      <c r="P4475" s="31" t="s">
        <v>14121</v>
      </c>
      <c r="Q4475" s="31" t="s">
        <v>8608</v>
      </c>
    </row>
    <row r="4476" spans="1:17" hidden="1" x14ac:dyDescent="0.2">
      <c r="A4476" s="31" t="s">
        <v>17688</v>
      </c>
      <c r="B4476" s="31" t="s">
        <v>14362</v>
      </c>
      <c r="C4476" s="31" t="s">
        <v>17689</v>
      </c>
      <c r="D4476" s="31" t="s">
        <v>3948</v>
      </c>
      <c r="E4476" s="31" t="s">
        <v>14144</v>
      </c>
      <c r="F4476" s="31"/>
      <c r="G4476" s="47">
        <v>60</v>
      </c>
      <c r="H4476" s="33">
        <v>0</v>
      </c>
      <c r="I4476" s="31" t="s">
        <v>5288</v>
      </c>
      <c r="J4476" s="31" t="s">
        <v>5289</v>
      </c>
      <c r="K4476" s="31" t="s">
        <v>5164</v>
      </c>
      <c r="L4476" s="31" t="s">
        <v>5278</v>
      </c>
      <c r="M4476" s="31" t="s">
        <v>5673</v>
      </c>
      <c r="N4476" s="31"/>
      <c r="O4476" s="31" t="s">
        <v>14125</v>
      </c>
      <c r="P4476" s="31" t="s">
        <v>14121</v>
      </c>
      <c r="Q4476" s="31" t="s">
        <v>8608</v>
      </c>
    </row>
    <row r="4477" spans="1:17" hidden="1" x14ac:dyDescent="0.2">
      <c r="A4477" s="31" t="s">
        <v>17690</v>
      </c>
      <c r="B4477" s="31" t="s">
        <v>14362</v>
      </c>
      <c r="C4477" s="31" t="s">
        <v>17691</v>
      </c>
      <c r="D4477" s="31" t="s">
        <v>3948</v>
      </c>
      <c r="E4477" s="31" t="s">
        <v>14144</v>
      </c>
      <c r="F4477" s="31"/>
      <c r="G4477" s="47">
        <v>60</v>
      </c>
      <c r="H4477" s="33">
        <v>0</v>
      </c>
      <c r="I4477" s="31" t="s">
        <v>9470</v>
      </c>
      <c r="J4477" s="31" t="s">
        <v>9471</v>
      </c>
      <c r="K4477" s="31" t="s">
        <v>5164</v>
      </c>
      <c r="L4477" s="31" t="s">
        <v>5278</v>
      </c>
      <c r="M4477" s="31" t="s">
        <v>5627</v>
      </c>
      <c r="N4477" s="31"/>
      <c r="O4477" s="31" t="s">
        <v>14125</v>
      </c>
      <c r="P4477" s="31" t="s">
        <v>14121</v>
      </c>
      <c r="Q4477" s="31" t="s">
        <v>8608</v>
      </c>
    </row>
    <row r="4478" spans="1:17" hidden="1" x14ac:dyDescent="0.2">
      <c r="A4478" s="31" t="s">
        <v>17692</v>
      </c>
      <c r="B4478" s="31" t="s">
        <v>14362</v>
      </c>
      <c r="C4478" s="31" t="s">
        <v>17693</v>
      </c>
      <c r="D4478" s="31" t="s">
        <v>3948</v>
      </c>
      <c r="E4478" s="31" t="s">
        <v>14144</v>
      </c>
      <c r="F4478" s="31"/>
      <c r="G4478" s="47">
        <v>60</v>
      </c>
      <c r="H4478" s="33">
        <v>0</v>
      </c>
      <c r="I4478" s="31" t="s">
        <v>5288</v>
      </c>
      <c r="J4478" s="31" t="s">
        <v>5289</v>
      </c>
      <c r="K4478" s="31" t="s">
        <v>5164</v>
      </c>
      <c r="L4478" s="31" t="s">
        <v>5278</v>
      </c>
      <c r="M4478" s="31" t="s">
        <v>5290</v>
      </c>
      <c r="N4478" s="31"/>
      <c r="O4478" s="31" t="s">
        <v>14125</v>
      </c>
      <c r="P4478" s="31" t="s">
        <v>14121</v>
      </c>
      <c r="Q4478" s="31" t="s">
        <v>8608</v>
      </c>
    </row>
    <row r="4479" spans="1:17" hidden="1" x14ac:dyDescent="0.2">
      <c r="A4479" s="31" t="s">
        <v>17694</v>
      </c>
      <c r="B4479" s="31" t="s">
        <v>14362</v>
      </c>
      <c r="C4479" s="31" t="s">
        <v>17695</v>
      </c>
      <c r="D4479" s="31" t="s">
        <v>3948</v>
      </c>
      <c r="E4479" s="31" t="s">
        <v>14144</v>
      </c>
      <c r="F4479" s="31"/>
      <c r="G4479" s="47">
        <v>60</v>
      </c>
      <c r="H4479" s="33">
        <v>0</v>
      </c>
      <c r="I4479" s="31" t="s">
        <v>9470</v>
      </c>
      <c r="J4479" s="31" t="s">
        <v>9471</v>
      </c>
      <c r="K4479" s="31" t="s">
        <v>5164</v>
      </c>
      <c r="L4479" s="31" t="s">
        <v>5278</v>
      </c>
      <c r="M4479" s="31" t="s">
        <v>6466</v>
      </c>
      <c r="N4479" s="31"/>
      <c r="O4479" s="31" t="s">
        <v>14125</v>
      </c>
      <c r="P4479" s="31" t="s">
        <v>14121</v>
      </c>
      <c r="Q4479" s="31" t="s">
        <v>8608</v>
      </c>
    </row>
    <row r="4480" spans="1:17" hidden="1" x14ac:dyDescent="0.2">
      <c r="A4480" s="31" t="s">
        <v>17696</v>
      </c>
      <c r="B4480" s="31" t="s">
        <v>14362</v>
      </c>
      <c r="C4480" s="31" t="s">
        <v>17697</v>
      </c>
      <c r="D4480" s="31" t="s">
        <v>3948</v>
      </c>
      <c r="E4480" s="31" t="s">
        <v>14144</v>
      </c>
      <c r="F4480" s="31"/>
      <c r="G4480" s="47">
        <v>60</v>
      </c>
      <c r="H4480" s="33">
        <v>0</v>
      </c>
      <c r="I4480" s="31" t="s">
        <v>9470</v>
      </c>
      <c r="J4480" s="31" t="s">
        <v>9471</v>
      </c>
      <c r="K4480" s="31" t="s">
        <v>5164</v>
      </c>
      <c r="L4480" s="31" t="s">
        <v>5278</v>
      </c>
      <c r="M4480" s="31" t="s">
        <v>6466</v>
      </c>
      <c r="N4480" s="31"/>
      <c r="O4480" s="31" t="s">
        <v>14125</v>
      </c>
      <c r="P4480" s="31" t="s">
        <v>14121</v>
      </c>
      <c r="Q4480" s="31" t="s">
        <v>8608</v>
      </c>
    </row>
    <row r="4481" spans="1:17" hidden="1" x14ac:dyDescent="0.2">
      <c r="A4481" s="31" t="s">
        <v>17698</v>
      </c>
      <c r="B4481" s="31" t="s">
        <v>14362</v>
      </c>
      <c r="C4481" s="31" t="s">
        <v>17699</v>
      </c>
      <c r="D4481" s="31" t="s">
        <v>3948</v>
      </c>
      <c r="E4481" s="31" t="s">
        <v>14144</v>
      </c>
      <c r="F4481" s="31"/>
      <c r="G4481" s="47">
        <v>60</v>
      </c>
      <c r="H4481" s="33">
        <v>0</v>
      </c>
      <c r="I4481" s="31" t="s">
        <v>5288</v>
      </c>
      <c r="J4481" s="31" t="s">
        <v>5289</v>
      </c>
      <c r="K4481" s="31" t="s">
        <v>5164</v>
      </c>
      <c r="L4481" s="31" t="s">
        <v>5278</v>
      </c>
      <c r="M4481" s="31" t="s">
        <v>5819</v>
      </c>
      <c r="N4481" s="31"/>
      <c r="O4481" s="31" t="s">
        <v>14125</v>
      </c>
      <c r="P4481" s="31" t="s">
        <v>14121</v>
      </c>
      <c r="Q4481" s="31" t="s">
        <v>8608</v>
      </c>
    </row>
    <row r="4482" spans="1:17" hidden="1" x14ac:dyDescent="0.2">
      <c r="A4482" s="31" t="s">
        <v>17700</v>
      </c>
      <c r="B4482" s="31" t="s">
        <v>14362</v>
      </c>
      <c r="C4482" s="31" t="s">
        <v>17701</v>
      </c>
      <c r="D4482" s="31" t="s">
        <v>3948</v>
      </c>
      <c r="E4482" s="31" t="s">
        <v>14144</v>
      </c>
      <c r="F4482" s="31"/>
      <c r="G4482" s="47">
        <v>60</v>
      </c>
      <c r="H4482" s="33">
        <v>0</v>
      </c>
      <c r="I4482" s="31" t="s">
        <v>5276</v>
      </c>
      <c r="J4482" s="31" t="s">
        <v>5277</v>
      </c>
      <c r="K4482" s="31" t="s">
        <v>5164</v>
      </c>
      <c r="L4482" s="31" t="s">
        <v>5278</v>
      </c>
      <c r="M4482" s="31" t="s">
        <v>5774</v>
      </c>
      <c r="N4482" s="31"/>
      <c r="O4482" s="31" t="s">
        <v>14125</v>
      </c>
      <c r="P4482" s="31" t="s">
        <v>14121</v>
      </c>
      <c r="Q4482" s="31" t="s">
        <v>8608</v>
      </c>
    </row>
    <row r="4483" spans="1:17" hidden="1" x14ac:dyDescent="0.2">
      <c r="A4483" s="31" t="s">
        <v>17702</v>
      </c>
      <c r="B4483" s="31" t="s">
        <v>14362</v>
      </c>
      <c r="C4483" s="31" t="s">
        <v>17703</v>
      </c>
      <c r="D4483" s="31" t="s">
        <v>3948</v>
      </c>
      <c r="E4483" s="31" t="s">
        <v>14144</v>
      </c>
      <c r="F4483" s="31"/>
      <c r="G4483" s="47">
        <v>60</v>
      </c>
      <c r="H4483" s="33">
        <v>0</v>
      </c>
      <c r="I4483" s="31" t="s">
        <v>9470</v>
      </c>
      <c r="J4483" s="31" t="s">
        <v>9471</v>
      </c>
      <c r="K4483" s="31" t="s">
        <v>5164</v>
      </c>
      <c r="L4483" s="31" t="s">
        <v>5278</v>
      </c>
      <c r="M4483" s="31" t="s">
        <v>6466</v>
      </c>
      <c r="N4483" s="31"/>
      <c r="O4483" s="31" t="s">
        <v>14125</v>
      </c>
      <c r="P4483" s="31" t="s">
        <v>14121</v>
      </c>
      <c r="Q4483" s="31" t="s">
        <v>8608</v>
      </c>
    </row>
    <row r="4484" spans="1:17" hidden="1" x14ac:dyDescent="0.2">
      <c r="A4484" s="31" t="s">
        <v>17704</v>
      </c>
      <c r="B4484" s="31" t="s">
        <v>14362</v>
      </c>
      <c r="C4484" s="31" t="s">
        <v>17705</v>
      </c>
      <c r="D4484" s="31" t="s">
        <v>3948</v>
      </c>
      <c r="E4484" s="31" t="s">
        <v>14144</v>
      </c>
      <c r="F4484" s="31"/>
      <c r="G4484" s="47">
        <v>60</v>
      </c>
      <c r="H4484" s="33">
        <v>0</v>
      </c>
      <c r="I4484" s="31" t="s">
        <v>9470</v>
      </c>
      <c r="J4484" s="31" t="s">
        <v>9471</v>
      </c>
      <c r="K4484" s="31" t="s">
        <v>5164</v>
      </c>
      <c r="L4484" s="31" t="s">
        <v>5278</v>
      </c>
      <c r="M4484" s="31" t="s">
        <v>6466</v>
      </c>
      <c r="N4484" s="31"/>
      <c r="O4484" s="31" t="s">
        <v>14125</v>
      </c>
      <c r="P4484" s="31" t="s">
        <v>14121</v>
      </c>
      <c r="Q4484" s="31" t="s">
        <v>8608</v>
      </c>
    </row>
    <row r="4485" spans="1:17" hidden="1" x14ac:dyDescent="0.2">
      <c r="A4485" s="31" t="s">
        <v>17706</v>
      </c>
      <c r="B4485" s="31" t="s">
        <v>14362</v>
      </c>
      <c r="C4485" s="31" t="s">
        <v>17707</v>
      </c>
      <c r="D4485" s="31" t="s">
        <v>3948</v>
      </c>
      <c r="E4485" s="31" t="s">
        <v>14144</v>
      </c>
      <c r="F4485" s="31"/>
      <c r="G4485" s="47">
        <v>60</v>
      </c>
      <c r="H4485" s="33">
        <v>0</v>
      </c>
      <c r="I4485" s="31" t="s">
        <v>5276</v>
      </c>
      <c r="J4485" s="31" t="s">
        <v>5277</v>
      </c>
      <c r="K4485" s="31" t="s">
        <v>5164</v>
      </c>
      <c r="L4485" s="31" t="s">
        <v>5278</v>
      </c>
      <c r="M4485" s="31" t="s">
        <v>5354</v>
      </c>
      <c r="N4485" s="31"/>
      <c r="O4485" s="31" t="s">
        <v>14125</v>
      </c>
      <c r="P4485" s="31" t="s">
        <v>14121</v>
      </c>
      <c r="Q4485" s="31" t="s">
        <v>8608</v>
      </c>
    </row>
    <row r="4486" spans="1:17" hidden="1" x14ac:dyDescent="0.2">
      <c r="A4486" s="31" t="s">
        <v>17708</v>
      </c>
      <c r="B4486" s="31" t="s">
        <v>14359</v>
      </c>
      <c r="C4486" s="31" t="s">
        <v>17709</v>
      </c>
      <c r="D4486" s="31" t="s">
        <v>3948</v>
      </c>
      <c r="E4486" s="31" t="s">
        <v>14144</v>
      </c>
      <c r="F4486" s="31"/>
      <c r="G4486" s="47">
        <v>60</v>
      </c>
      <c r="H4486" s="33">
        <v>0</v>
      </c>
      <c r="I4486" s="31" t="s">
        <v>5288</v>
      </c>
      <c r="J4486" s="31" t="s">
        <v>5289</v>
      </c>
      <c r="K4486" s="31" t="s">
        <v>5164</v>
      </c>
      <c r="L4486" s="31" t="s">
        <v>5278</v>
      </c>
      <c r="M4486" s="31" t="s">
        <v>5819</v>
      </c>
      <c r="N4486" s="31"/>
      <c r="O4486" s="31" t="s">
        <v>14125</v>
      </c>
      <c r="P4486" s="31" t="s">
        <v>14121</v>
      </c>
      <c r="Q4486" s="31" t="s">
        <v>8608</v>
      </c>
    </row>
    <row r="4487" spans="1:17" hidden="1" x14ac:dyDescent="0.2">
      <c r="A4487" s="31" t="s">
        <v>17710</v>
      </c>
      <c r="B4487" s="31" t="s">
        <v>14362</v>
      </c>
      <c r="C4487" s="31" t="s">
        <v>17711</v>
      </c>
      <c r="D4487" s="31" t="s">
        <v>3948</v>
      </c>
      <c r="E4487" s="31" t="s">
        <v>14144</v>
      </c>
      <c r="F4487" s="31"/>
      <c r="G4487" s="47">
        <v>60</v>
      </c>
      <c r="H4487" s="33">
        <v>0</v>
      </c>
      <c r="I4487" s="31" t="s">
        <v>9470</v>
      </c>
      <c r="J4487" s="31" t="s">
        <v>9471</v>
      </c>
      <c r="K4487" s="31" t="s">
        <v>5164</v>
      </c>
      <c r="L4487" s="31" t="s">
        <v>5278</v>
      </c>
      <c r="M4487" s="31" t="s">
        <v>6466</v>
      </c>
      <c r="N4487" s="31"/>
      <c r="O4487" s="31" t="s">
        <v>14125</v>
      </c>
      <c r="P4487" s="31" t="s">
        <v>14121</v>
      </c>
      <c r="Q4487" s="31" t="s">
        <v>8608</v>
      </c>
    </row>
    <row r="4488" spans="1:17" hidden="1" x14ac:dyDescent="0.2">
      <c r="A4488" s="31" t="s">
        <v>17712</v>
      </c>
      <c r="B4488" s="31" t="s">
        <v>14362</v>
      </c>
      <c r="C4488" s="31" t="s">
        <v>17713</v>
      </c>
      <c r="D4488" s="31" t="s">
        <v>3948</v>
      </c>
      <c r="E4488" s="31" t="s">
        <v>14144</v>
      </c>
      <c r="F4488" s="31"/>
      <c r="G4488" s="47">
        <v>60</v>
      </c>
      <c r="H4488" s="33">
        <v>0</v>
      </c>
      <c r="I4488" s="31" t="s">
        <v>9470</v>
      </c>
      <c r="J4488" s="31" t="s">
        <v>9471</v>
      </c>
      <c r="K4488" s="31" t="s">
        <v>5164</v>
      </c>
      <c r="L4488" s="31" t="s">
        <v>5278</v>
      </c>
      <c r="M4488" s="31" t="s">
        <v>6466</v>
      </c>
      <c r="N4488" s="31"/>
      <c r="O4488" s="31" t="s">
        <v>14125</v>
      </c>
      <c r="P4488" s="31" t="s">
        <v>14121</v>
      </c>
      <c r="Q4488" s="31" t="s">
        <v>8608</v>
      </c>
    </row>
    <row r="4489" spans="1:17" hidden="1" x14ac:dyDescent="0.2">
      <c r="A4489" s="31" t="s">
        <v>17714</v>
      </c>
      <c r="B4489" s="31" t="s">
        <v>14356</v>
      </c>
      <c r="C4489" s="31" t="s">
        <v>17715</v>
      </c>
      <c r="D4489" s="31"/>
      <c r="E4489" s="31" t="s">
        <v>14123</v>
      </c>
      <c r="F4489" s="31" t="s">
        <v>3948</v>
      </c>
      <c r="G4489" s="47">
        <v>60</v>
      </c>
      <c r="H4489" s="33">
        <v>0</v>
      </c>
      <c r="I4489" s="31" t="s">
        <v>5179</v>
      </c>
      <c r="J4489" s="31" t="s">
        <v>5180</v>
      </c>
      <c r="K4489" s="31" t="s">
        <v>5164</v>
      </c>
      <c r="L4489" s="31" t="s">
        <v>5165</v>
      </c>
      <c r="M4489" s="31" t="s">
        <v>5379</v>
      </c>
      <c r="N4489" s="31" t="s">
        <v>7545</v>
      </c>
      <c r="O4489" s="31" t="s">
        <v>14125</v>
      </c>
      <c r="P4489" s="31" t="s">
        <v>14121</v>
      </c>
      <c r="Q4489" s="31" t="s">
        <v>5168</v>
      </c>
    </row>
    <row r="4490" spans="1:17" hidden="1" x14ac:dyDescent="0.2">
      <c r="A4490" s="31" t="s">
        <v>17716</v>
      </c>
      <c r="B4490" s="31" t="s">
        <v>14362</v>
      </c>
      <c r="C4490" s="31" t="s">
        <v>17717</v>
      </c>
      <c r="D4490" s="31" t="s">
        <v>3948</v>
      </c>
      <c r="E4490" s="31" t="s">
        <v>14144</v>
      </c>
      <c r="F4490" s="31"/>
      <c r="G4490" s="47">
        <v>60</v>
      </c>
      <c r="H4490" s="33">
        <v>0</v>
      </c>
      <c r="I4490" s="31" t="s">
        <v>5288</v>
      </c>
      <c r="J4490" s="31" t="s">
        <v>5289</v>
      </c>
      <c r="K4490" s="31" t="s">
        <v>5164</v>
      </c>
      <c r="L4490" s="31" t="s">
        <v>5278</v>
      </c>
      <c r="M4490" s="31" t="s">
        <v>5819</v>
      </c>
      <c r="N4490" s="31"/>
      <c r="O4490" s="31" t="s">
        <v>14125</v>
      </c>
      <c r="P4490" s="31" t="s">
        <v>14121</v>
      </c>
      <c r="Q4490" s="31" t="s">
        <v>8608</v>
      </c>
    </row>
    <row r="4491" spans="1:17" hidden="1" x14ac:dyDescent="0.2">
      <c r="A4491" s="31" t="s">
        <v>17718</v>
      </c>
      <c r="B4491" s="31" t="s">
        <v>14362</v>
      </c>
      <c r="C4491" s="31" t="s">
        <v>17719</v>
      </c>
      <c r="D4491" s="31" t="s">
        <v>3948</v>
      </c>
      <c r="E4491" s="31" t="s">
        <v>14144</v>
      </c>
      <c r="F4491" s="31"/>
      <c r="G4491" s="47">
        <v>60</v>
      </c>
      <c r="H4491" s="33">
        <v>0</v>
      </c>
      <c r="I4491" s="31" t="s">
        <v>5288</v>
      </c>
      <c r="J4491" s="31" t="s">
        <v>5289</v>
      </c>
      <c r="K4491" s="31" t="s">
        <v>5164</v>
      </c>
      <c r="L4491" s="31" t="s">
        <v>5278</v>
      </c>
      <c r="M4491" s="31" t="s">
        <v>5290</v>
      </c>
      <c r="N4491" s="31"/>
      <c r="O4491" s="31" t="s">
        <v>14125</v>
      </c>
      <c r="P4491" s="31" t="s">
        <v>14121</v>
      </c>
      <c r="Q4491" s="31" t="s">
        <v>8608</v>
      </c>
    </row>
    <row r="4492" spans="1:17" hidden="1" x14ac:dyDescent="0.2">
      <c r="A4492" s="31" t="s">
        <v>17720</v>
      </c>
      <c r="B4492" s="31" t="s">
        <v>14362</v>
      </c>
      <c r="C4492" s="31" t="s">
        <v>17721</v>
      </c>
      <c r="D4492" s="31" t="s">
        <v>3948</v>
      </c>
      <c r="E4492" s="31" t="s">
        <v>14144</v>
      </c>
      <c r="F4492" s="31"/>
      <c r="G4492" s="47">
        <v>60</v>
      </c>
      <c r="H4492" s="33">
        <v>0</v>
      </c>
      <c r="I4492" s="31" t="s">
        <v>9470</v>
      </c>
      <c r="J4492" s="31" t="s">
        <v>9471</v>
      </c>
      <c r="K4492" s="31" t="s">
        <v>5164</v>
      </c>
      <c r="L4492" s="31" t="s">
        <v>5278</v>
      </c>
      <c r="M4492" s="31" t="s">
        <v>5627</v>
      </c>
      <c r="N4492" s="31"/>
      <c r="O4492" s="31" t="s">
        <v>14125</v>
      </c>
      <c r="P4492" s="31" t="s">
        <v>14121</v>
      </c>
      <c r="Q4492" s="31" t="s">
        <v>8608</v>
      </c>
    </row>
    <row r="4493" spans="1:17" hidden="1" x14ac:dyDescent="0.2">
      <c r="A4493" s="31" t="s">
        <v>17722</v>
      </c>
      <c r="B4493" s="31" t="s">
        <v>14356</v>
      </c>
      <c r="C4493" s="31" t="s">
        <v>17723</v>
      </c>
      <c r="D4493" s="31"/>
      <c r="E4493" s="31" t="s">
        <v>14123</v>
      </c>
      <c r="F4493" s="31" t="s">
        <v>3948</v>
      </c>
      <c r="G4493" s="47">
        <v>60</v>
      </c>
      <c r="H4493" s="33">
        <v>0</v>
      </c>
      <c r="I4493" s="31" t="s">
        <v>5252</v>
      </c>
      <c r="J4493" s="31" t="s">
        <v>5253</v>
      </c>
      <c r="K4493" s="31" t="s">
        <v>5164</v>
      </c>
      <c r="L4493" s="31" t="s">
        <v>5165</v>
      </c>
      <c r="M4493" s="31" t="s">
        <v>5254</v>
      </c>
      <c r="N4493" s="31"/>
      <c r="O4493" s="31" t="s">
        <v>14125</v>
      </c>
      <c r="P4493" s="31" t="s">
        <v>14121</v>
      </c>
      <c r="Q4493" s="31" t="s">
        <v>5168</v>
      </c>
    </row>
    <row r="4494" spans="1:17" hidden="1" x14ac:dyDescent="0.2">
      <c r="A4494" s="31" t="s">
        <v>17724</v>
      </c>
      <c r="B4494" s="31" t="s">
        <v>17725</v>
      </c>
      <c r="C4494" s="31" t="s">
        <v>17726</v>
      </c>
      <c r="D4494" s="31"/>
      <c r="E4494" s="31" t="s">
        <v>14354</v>
      </c>
      <c r="F4494" s="31"/>
      <c r="G4494" s="47">
        <v>60</v>
      </c>
      <c r="H4494" s="33">
        <v>0</v>
      </c>
      <c r="I4494" s="31" t="s">
        <v>5212</v>
      </c>
      <c r="J4494" s="31" t="s">
        <v>5213</v>
      </c>
      <c r="K4494" s="31" t="s">
        <v>5164</v>
      </c>
      <c r="L4494" s="31" t="s">
        <v>5494</v>
      </c>
      <c r="M4494" s="31" t="s">
        <v>5239</v>
      </c>
      <c r="N4494" s="31"/>
      <c r="O4494" s="31" t="s">
        <v>14125</v>
      </c>
      <c r="P4494" s="31" t="s">
        <v>14121</v>
      </c>
      <c r="Q4494" s="31" t="s">
        <v>5168</v>
      </c>
    </row>
    <row r="4495" spans="1:17" hidden="1" x14ac:dyDescent="0.2">
      <c r="A4495" s="31" t="s">
        <v>17727</v>
      </c>
      <c r="B4495" s="31" t="s">
        <v>14356</v>
      </c>
      <c r="C4495" s="31" t="s">
        <v>17728</v>
      </c>
      <c r="D4495" s="31"/>
      <c r="E4495" s="31" t="s">
        <v>14123</v>
      </c>
      <c r="F4495" s="31" t="s">
        <v>3948</v>
      </c>
      <c r="G4495" s="47">
        <v>60</v>
      </c>
      <c r="H4495" s="33">
        <v>0</v>
      </c>
      <c r="I4495" s="31" t="s">
        <v>5179</v>
      </c>
      <c r="J4495" s="31" t="s">
        <v>5180</v>
      </c>
      <c r="K4495" s="31" t="s">
        <v>5164</v>
      </c>
      <c r="L4495" s="31" t="s">
        <v>5165</v>
      </c>
      <c r="M4495" s="31" t="s">
        <v>5379</v>
      </c>
      <c r="N4495" s="31" t="s">
        <v>11906</v>
      </c>
      <c r="O4495" s="31" t="s">
        <v>14125</v>
      </c>
      <c r="P4495" s="31" t="s">
        <v>14121</v>
      </c>
      <c r="Q4495" s="31" t="s">
        <v>5168</v>
      </c>
    </row>
    <row r="4496" spans="1:17" hidden="1" x14ac:dyDescent="0.2">
      <c r="A4496" s="31" t="s">
        <v>17729</v>
      </c>
      <c r="B4496" s="31" t="s">
        <v>14362</v>
      </c>
      <c r="C4496" s="31" t="s">
        <v>17730</v>
      </c>
      <c r="D4496" s="31" t="s">
        <v>3948</v>
      </c>
      <c r="E4496" s="31" t="s">
        <v>14144</v>
      </c>
      <c r="F4496" s="31"/>
      <c r="G4496" s="47">
        <v>60</v>
      </c>
      <c r="H4496" s="33">
        <v>0</v>
      </c>
      <c r="I4496" s="31" t="s">
        <v>9470</v>
      </c>
      <c r="J4496" s="31" t="s">
        <v>9471</v>
      </c>
      <c r="K4496" s="31" t="s">
        <v>5164</v>
      </c>
      <c r="L4496" s="31" t="s">
        <v>5278</v>
      </c>
      <c r="M4496" s="31" t="s">
        <v>15503</v>
      </c>
      <c r="N4496" s="31"/>
      <c r="O4496" s="31" t="s">
        <v>14125</v>
      </c>
      <c r="P4496" s="31" t="s">
        <v>14121</v>
      </c>
      <c r="Q4496" s="31" t="s">
        <v>8608</v>
      </c>
    </row>
    <row r="4497" spans="1:17" hidden="1" x14ac:dyDescent="0.2">
      <c r="A4497" s="31" t="s">
        <v>17731</v>
      </c>
      <c r="B4497" s="31" t="s">
        <v>14356</v>
      </c>
      <c r="C4497" s="31" t="s">
        <v>17732</v>
      </c>
      <c r="D4497" s="31"/>
      <c r="E4497" s="31" t="s">
        <v>14123</v>
      </c>
      <c r="F4497" s="31" t="s">
        <v>3948</v>
      </c>
      <c r="G4497" s="47">
        <v>60</v>
      </c>
      <c r="H4497" s="33">
        <v>0</v>
      </c>
      <c r="I4497" s="31" t="s">
        <v>5179</v>
      </c>
      <c r="J4497" s="31" t="s">
        <v>5180</v>
      </c>
      <c r="K4497" s="31" t="s">
        <v>5164</v>
      </c>
      <c r="L4497" s="31" t="s">
        <v>5165</v>
      </c>
      <c r="M4497" s="31" t="s">
        <v>5361</v>
      </c>
      <c r="N4497" s="31" t="s">
        <v>9095</v>
      </c>
      <c r="O4497" s="31" t="s">
        <v>14125</v>
      </c>
      <c r="P4497" s="31" t="s">
        <v>14121</v>
      </c>
      <c r="Q4497" s="31" t="s">
        <v>5168</v>
      </c>
    </row>
    <row r="4498" spans="1:17" hidden="1" x14ac:dyDescent="0.2">
      <c r="A4498" s="31" t="s">
        <v>17733</v>
      </c>
      <c r="B4498" s="31" t="s">
        <v>14362</v>
      </c>
      <c r="C4498" s="31" t="s">
        <v>17734</v>
      </c>
      <c r="D4498" s="31" t="s">
        <v>3948</v>
      </c>
      <c r="E4498" s="31" t="s">
        <v>14144</v>
      </c>
      <c r="F4498" s="31"/>
      <c r="G4498" s="47">
        <v>60</v>
      </c>
      <c r="H4498" s="33">
        <v>0</v>
      </c>
      <c r="I4498" s="31" t="s">
        <v>9470</v>
      </c>
      <c r="J4498" s="31" t="s">
        <v>9471</v>
      </c>
      <c r="K4498" s="31" t="s">
        <v>5164</v>
      </c>
      <c r="L4498" s="31" t="s">
        <v>5278</v>
      </c>
      <c r="M4498" s="31" t="s">
        <v>5687</v>
      </c>
      <c r="N4498" s="31"/>
      <c r="O4498" s="31" t="s">
        <v>14125</v>
      </c>
      <c r="P4498" s="31" t="s">
        <v>14121</v>
      </c>
      <c r="Q4498" s="31" t="s">
        <v>8608</v>
      </c>
    </row>
    <row r="4499" spans="1:17" hidden="1" x14ac:dyDescent="0.2">
      <c r="A4499" s="31" t="s">
        <v>17735</v>
      </c>
      <c r="B4499" s="31" t="s">
        <v>14362</v>
      </c>
      <c r="C4499" s="31" t="s">
        <v>17736</v>
      </c>
      <c r="D4499" s="31" t="s">
        <v>3948</v>
      </c>
      <c r="E4499" s="31" t="s">
        <v>14144</v>
      </c>
      <c r="F4499" s="31"/>
      <c r="G4499" s="47">
        <v>60</v>
      </c>
      <c r="H4499" s="33">
        <v>0</v>
      </c>
      <c r="I4499" s="31" t="s">
        <v>5294</v>
      </c>
      <c r="J4499" s="31" t="s">
        <v>5295</v>
      </c>
      <c r="K4499" s="31" t="s">
        <v>5164</v>
      </c>
      <c r="L4499" s="31" t="s">
        <v>5278</v>
      </c>
      <c r="M4499" s="31" t="s">
        <v>6466</v>
      </c>
      <c r="N4499" s="31"/>
      <c r="O4499" s="31" t="s">
        <v>14125</v>
      </c>
      <c r="P4499" s="31" t="s">
        <v>14121</v>
      </c>
      <c r="Q4499" s="31" t="s">
        <v>8608</v>
      </c>
    </row>
    <row r="4500" spans="1:17" hidden="1" x14ac:dyDescent="0.2">
      <c r="A4500" s="31" t="s">
        <v>17737</v>
      </c>
      <c r="B4500" s="31" t="s">
        <v>14359</v>
      </c>
      <c r="C4500" s="31" t="s">
        <v>17738</v>
      </c>
      <c r="D4500" s="31" t="s">
        <v>3948</v>
      </c>
      <c r="E4500" s="31" t="s">
        <v>14144</v>
      </c>
      <c r="F4500" s="31"/>
      <c r="G4500" s="47">
        <v>60</v>
      </c>
      <c r="H4500" s="33">
        <v>0</v>
      </c>
      <c r="I4500" s="31" t="s">
        <v>5288</v>
      </c>
      <c r="J4500" s="31" t="s">
        <v>5289</v>
      </c>
      <c r="K4500" s="31" t="s">
        <v>5164</v>
      </c>
      <c r="L4500" s="31" t="s">
        <v>5278</v>
      </c>
      <c r="M4500" s="31" t="s">
        <v>15483</v>
      </c>
      <c r="N4500" s="31"/>
      <c r="O4500" s="31" t="s">
        <v>14125</v>
      </c>
      <c r="P4500" s="31" t="s">
        <v>14121</v>
      </c>
      <c r="Q4500" s="31" t="s">
        <v>8608</v>
      </c>
    </row>
    <row r="4501" spans="1:17" hidden="1" x14ac:dyDescent="0.2">
      <c r="A4501" s="31" t="s">
        <v>17739</v>
      </c>
      <c r="B4501" s="31" t="s">
        <v>14362</v>
      </c>
      <c r="C4501" s="31" t="s">
        <v>17740</v>
      </c>
      <c r="D4501" s="31" t="s">
        <v>3948</v>
      </c>
      <c r="E4501" s="31" t="s">
        <v>14144</v>
      </c>
      <c r="F4501" s="31"/>
      <c r="G4501" s="47">
        <v>60</v>
      </c>
      <c r="H4501" s="33">
        <v>0</v>
      </c>
      <c r="I4501" s="31" t="s">
        <v>9470</v>
      </c>
      <c r="J4501" s="31" t="s">
        <v>9471</v>
      </c>
      <c r="K4501" s="31" t="s">
        <v>5164</v>
      </c>
      <c r="L4501" s="31" t="s">
        <v>5278</v>
      </c>
      <c r="M4501" s="31" t="s">
        <v>5446</v>
      </c>
      <c r="N4501" s="31"/>
      <c r="O4501" s="31" t="s">
        <v>14125</v>
      </c>
      <c r="P4501" s="31" t="s">
        <v>14121</v>
      </c>
      <c r="Q4501" s="31" t="s">
        <v>8608</v>
      </c>
    </row>
    <row r="4502" spans="1:17" hidden="1" x14ac:dyDescent="0.2">
      <c r="A4502" s="31" t="s">
        <v>17741</v>
      </c>
      <c r="B4502" s="31" t="s">
        <v>14362</v>
      </c>
      <c r="C4502" s="31" t="s">
        <v>17742</v>
      </c>
      <c r="D4502" s="31" t="s">
        <v>3948</v>
      </c>
      <c r="E4502" s="31" t="s">
        <v>14144</v>
      </c>
      <c r="F4502" s="31"/>
      <c r="G4502" s="47">
        <v>60</v>
      </c>
      <c r="H4502" s="33">
        <v>0</v>
      </c>
      <c r="I4502" s="31" t="s">
        <v>9470</v>
      </c>
      <c r="J4502" s="31" t="s">
        <v>9471</v>
      </c>
      <c r="K4502" s="31" t="s">
        <v>5164</v>
      </c>
      <c r="L4502" s="31" t="s">
        <v>5278</v>
      </c>
      <c r="M4502" s="31" t="s">
        <v>6466</v>
      </c>
      <c r="N4502" s="31"/>
      <c r="O4502" s="31" t="s">
        <v>14125</v>
      </c>
      <c r="P4502" s="31" t="s">
        <v>14121</v>
      </c>
      <c r="Q4502" s="31" t="s">
        <v>8608</v>
      </c>
    </row>
    <row r="4503" spans="1:17" hidden="1" x14ac:dyDescent="0.2">
      <c r="A4503" s="31" t="s">
        <v>17743</v>
      </c>
      <c r="B4503" s="31" t="s">
        <v>14362</v>
      </c>
      <c r="C4503" s="31" t="s">
        <v>17744</v>
      </c>
      <c r="D4503" s="31" t="s">
        <v>3948</v>
      </c>
      <c r="E4503" s="31" t="s">
        <v>14144</v>
      </c>
      <c r="F4503" s="31"/>
      <c r="G4503" s="47">
        <v>60</v>
      </c>
      <c r="H4503" s="33">
        <v>0</v>
      </c>
      <c r="I4503" s="31" t="s">
        <v>9470</v>
      </c>
      <c r="J4503" s="31" t="s">
        <v>9471</v>
      </c>
      <c r="K4503" s="31" t="s">
        <v>5164</v>
      </c>
      <c r="L4503" s="31" t="s">
        <v>5278</v>
      </c>
      <c r="M4503" s="31" t="s">
        <v>6466</v>
      </c>
      <c r="N4503" s="31"/>
      <c r="O4503" s="31" t="s">
        <v>14125</v>
      </c>
      <c r="P4503" s="31" t="s">
        <v>14121</v>
      </c>
      <c r="Q4503" s="31" t="s">
        <v>8608</v>
      </c>
    </row>
    <row r="4504" spans="1:17" hidden="1" x14ac:dyDescent="0.2">
      <c r="A4504" s="31" t="s">
        <v>17745</v>
      </c>
      <c r="B4504" s="31" t="s">
        <v>14362</v>
      </c>
      <c r="C4504" s="31" t="s">
        <v>17746</v>
      </c>
      <c r="D4504" s="31" t="s">
        <v>3948</v>
      </c>
      <c r="E4504" s="31" t="s">
        <v>14144</v>
      </c>
      <c r="F4504" s="31"/>
      <c r="G4504" s="47">
        <v>60</v>
      </c>
      <c r="H4504" s="33">
        <v>0</v>
      </c>
      <c r="I4504" s="31" t="s">
        <v>9470</v>
      </c>
      <c r="J4504" s="31" t="s">
        <v>9471</v>
      </c>
      <c r="K4504" s="31" t="s">
        <v>5164</v>
      </c>
      <c r="L4504" s="31" t="s">
        <v>5278</v>
      </c>
      <c r="M4504" s="31" t="s">
        <v>6466</v>
      </c>
      <c r="N4504" s="31"/>
      <c r="O4504" s="31" t="s">
        <v>14125</v>
      </c>
      <c r="P4504" s="31" t="s">
        <v>14121</v>
      </c>
      <c r="Q4504" s="31" t="s">
        <v>8608</v>
      </c>
    </row>
    <row r="4505" spans="1:17" hidden="1" x14ac:dyDescent="0.2">
      <c r="A4505" s="31" t="s">
        <v>17747</v>
      </c>
      <c r="B4505" s="31" t="s">
        <v>14362</v>
      </c>
      <c r="C4505" s="31" t="s">
        <v>17748</v>
      </c>
      <c r="D4505" s="31" t="s">
        <v>3948</v>
      </c>
      <c r="E4505" s="31" t="s">
        <v>15136</v>
      </c>
      <c r="F4505" s="31"/>
      <c r="G4505" s="47">
        <v>60</v>
      </c>
      <c r="H4505" s="33">
        <v>0</v>
      </c>
      <c r="I4505" s="31" t="s">
        <v>5276</v>
      </c>
      <c r="J4505" s="31" t="s">
        <v>5277</v>
      </c>
      <c r="K4505" s="31" t="s">
        <v>5164</v>
      </c>
      <c r="L4505" s="31" t="s">
        <v>5278</v>
      </c>
      <c r="M4505" s="31" t="s">
        <v>11041</v>
      </c>
      <c r="N4505" s="31"/>
      <c r="O4505" s="31" t="s">
        <v>14125</v>
      </c>
      <c r="P4505" s="31" t="s">
        <v>14121</v>
      </c>
      <c r="Q4505" s="31" t="s">
        <v>8608</v>
      </c>
    </row>
    <row r="4506" spans="1:17" hidden="1" x14ac:dyDescent="0.2">
      <c r="A4506" s="31" t="s">
        <v>17749</v>
      </c>
      <c r="B4506" s="31" t="s">
        <v>14359</v>
      </c>
      <c r="C4506" s="31" t="s">
        <v>17750</v>
      </c>
      <c r="D4506" s="31" t="s">
        <v>3948</v>
      </c>
      <c r="E4506" s="31" t="s">
        <v>14144</v>
      </c>
      <c r="F4506" s="31"/>
      <c r="G4506" s="47">
        <v>60</v>
      </c>
      <c r="H4506" s="33">
        <v>0</v>
      </c>
      <c r="I4506" s="31" t="s">
        <v>5276</v>
      </c>
      <c r="J4506" s="31" t="s">
        <v>5277</v>
      </c>
      <c r="K4506" s="31" t="s">
        <v>5164</v>
      </c>
      <c r="L4506" s="31" t="s">
        <v>5278</v>
      </c>
      <c r="M4506" s="31" t="s">
        <v>9485</v>
      </c>
      <c r="N4506" s="31"/>
      <c r="O4506" s="31" t="s">
        <v>14125</v>
      </c>
      <c r="P4506" s="31" t="s">
        <v>14121</v>
      </c>
      <c r="Q4506" s="31" t="s">
        <v>8608</v>
      </c>
    </row>
    <row r="4507" spans="1:17" hidden="1" x14ac:dyDescent="0.2">
      <c r="A4507" s="31" t="s">
        <v>17751</v>
      </c>
      <c r="B4507" s="31" t="s">
        <v>14362</v>
      </c>
      <c r="C4507" s="31" t="s">
        <v>17752</v>
      </c>
      <c r="D4507" s="31" t="s">
        <v>3948</v>
      </c>
      <c r="E4507" s="31" t="s">
        <v>14144</v>
      </c>
      <c r="F4507" s="31"/>
      <c r="G4507" s="47">
        <v>60</v>
      </c>
      <c r="H4507" s="33">
        <v>0</v>
      </c>
      <c r="I4507" s="31" t="s">
        <v>5288</v>
      </c>
      <c r="J4507" s="31" t="s">
        <v>5289</v>
      </c>
      <c r="K4507" s="31" t="s">
        <v>5164</v>
      </c>
      <c r="L4507" s="31" t="s">
        <v>5278</v>
      </c>
      <c r="M4507" s="31" t="s">
        <v>5673</v>
      </c>
      <c r="N4507" s="31"/>
      <c r="O4507" s="31" t="s">
        <v>14125</v>
      </c>
      <c r="P4507" s="31" t="s">
        <v>14121</v>
      </c>
      <c r="Q4507" s="31" t="s">
        <v>8608</v>
      </c>
    </row>
    <row r="4508" spans="1:17" hidden="1" x14ac:dyDescent="0.2">
      <c r="A4508" s="31" t="s">
        <v>17753</v>
      </c>
      <c r="B4508" s="31" t="s">
        <v>14362</v>
      </c>
      <c r="C4508" s="31" t="s">
        <v>17754</v>
      </c>
      <c r="D4508" s="31" t="s">
        <v>3948</v>
      </c>
      <c r="E4508" s="31" t="s">
        <v>14144</v>
      </c>
      <c r="F4508" s="31"/>
      <c r="G4508" s="47">
        <v>60</v>
      </c>
      <c r="H4508" s="33">
        <v>0</v>
      </c>
      <c r="I4508" s="31" t="s">
        <v>5288</v>
      </c>
      <c r="J4508" s="31" t="s">
        <v>5289</v>
      </c>
      <c r="K4508" s="31" t="s">
        <v>5164</v>
      </c>
      <c r="L4508" s="31" t="s">
        <v>5278</v>
      </c>
      <c r="M4508" s="31" t="s">
        <v>5819</v>
      </c>
      <c r="N4508" s="31"/>
      <c r="O4508" s="31" t="s">
        <v>14125</v>
      </c>
      <c r="P4508" s="31" t="s">
        <v>14121</v>
      </c>
      <c r="Q4508" s="31" t="s">
        <v>8608</v>
      </c>
    </row>
    <row r="4509" spans="1:17" hidden="1" x14ac:dyDescent="0.2">
      <c r="A4509" s="31" t="s">
        <v>17755</v>
      </c>
      <c r="B4509" s="31" t="s">
        <v>14362</v>
      </c>
      <c r="C4509" s="31" t="s">
        <v>17756</v>
      </c>
      <c r="D4509" s="31" t="s">
        <v>3948</v>
      </c>
      <c r="E4509" s="31" t="s">
        <v>14144</v>
      </c>
      <c r="F4509" s="31"/>
      <c r="G4509" s="47">
        <v>60</v>
      </c>
      <c r="H4509" s="33">
        <v>0</v>
      </c>
      <c r="I4509" s="31" t="s">
        <v>5276</v>
      </c>
      <c r="J4509" s="31" t="s">
        <v>5277</v>
      </c>
      <c r="K4509" s="31" t="s">
        <v>5164</v>
      </c>
      <c r="L4509" s="31" t="s">
        <v>5278</v>
      </c>
      <c r="M4509" s="31" t="s">
        <v>5616</v>
      </c>
      <c r="N4509" s="31"/>
      <c r="O4509" s="31" t="s">
        <v>14125</v>
      </c>
      <c r="P4509" s="31" t="s">
        <v>14121</v>
      </c>
      <c r="Q4509" s="31" t="s">
        <v>8608</v>
      </c>
    </row>
    <row r="4510" spans="1:17" hidden="1" x14ac:dyDescent="0.2">
      <c r="A4510" s="31" t="s">
        <v>17757</v>
      </c>
      <c r="B4510" s="31" t="s">
        <v>14362</v>
      </c>
      <c r="C4510" s="31" t="s">
        <v>17758</v>
      </c>
      <c r="D4510" s="31" t="s">
        <v>3948</v>
      </c>
      <c r="E4510" s="31" t="s">
        <v>14144</v>
      </c>
      <c r="F4510" s="31"/>
      <c r="G4510" s="47">
        <v>60</v>
      </c>
      <c r="H4510" s="33">
        <v>0</v>
      </c>
      <c r="I4510" s="31" t="s">
        <v>5276</v>
      </c>
      <c r="J4510" s="31" t="s">
        <v>5277</v>
      </c>
      <c r="K4510" s="31" t="s">
        <v>5164</v>
      </c>
      <c r="L4510" s="31" t="s">
        <v>5278</v>
      </c>
      <c r="M4510" s="31" t="s">
        <v>5616</v>
      </c>
      <c r="N4510" s="31"/>
      <c r="O4510" s="31" t="s">
        <v>14125</v>
      </c>
      <c r="P4510" s="31" t="s">
        <v>14121</v>
      </c>
      <c r="Q4510" s="31" t="s">
        <v>8608</v>
      </c>
    </row>
    <row r="4511" spans="1:17" hidden="1" x14ac:dyDescent="0.2">
      <c r="A4511" s="31" t="s">
        <v>17759</v>
      </c>
      <c r="B4511" s="31" t="s">
        <v>14362</v>
      </c>
      <c r="C4511" s="31" t="s">
        <v>17760</v>
      </c>
      <c r="D4511" s="31" t="s">
        <v>3948</v>
      </c>
      <c r="E4511" s="31" t="s">
        <v>14144</v>
      </c>
      <c r="F4511" s="31"/>
      <c r="G4511" s="47">
        <v>60</v>
      </c>
      <c r="H4511" s="33">
        <v>0</v>
      </c>
      <c r="I4511" s="31" t="s">
        <v>9470</v>
      </c>
      <c r="J4511" s="31" t="s">
        <v>9471</v>
      </c>
      <c r="K4511" s="31" t="s">
        <v>5164</v>
      </c>
      <c r="L4511" s="31" t="s">
        <v>5278</v>
      </c>
      <c r="M4511" s="31" t="s">
        <v>13700</v>
      </c>
      <c r="N4511" s="31"/>
      <c r="O4511" s="31" t="s">
        <v>14125</v>
      </c>
      <c r="P4511" s="31" t="s">
        <v>14121</v>
      </c>
      <c r="Q4511" s="31" t="s">
        <v>8608</v>
      </c>
    </row>
    <row r="4512" spans="1:17" hidden="1" x14ac:dyDescent="0.2">
      <c r="A4512" s="31" t="s">
        <v>17761</v>
      </c>
      <c r="B4512" s="31" t="s">
        <v>14359</v>
      </c>
      <c r="C4512" s="31" t="s">
        <v>17762</v>
      </c>
      <c r="D4512" s="31" t="s">
        <v>3948</v>
      </c>
      <c r="E4512" s="31" t="s">
        <v>14144</v>
      </c>
      <c r="F4512" s="31"/>
      <c r="G4512" s="47">
        <v>60</v>
      </c>
      <c r="H4512" s="33">
        <v>0</v>
      </c>
      <c r="I4512" s="31" t="s">
        <v>9470</v>
      </c>
      <c r="J4512" s="31" t="s">
        <v>9471</v>
      </c>
      <c r="K4512" s="31" t="s">
        <v>5164</v>
      </c>
      <c r="L4512" s="31" t="s">
        <v>5278</v>
      </c>
      <c r="M4512" s="31" t="s">
        <v>9215</v>
      </c>
      <c r="N4512" s="31"/>
      <c r="O4512" s="31" t="s">
        <v>14125</v>
      </c>
      <c r="P4512" s="31" t="s">
        <v>14121</v>
      </c>
      <c r="Q4512" s="31" t="s">
        <v>8608</v>
      </c>
    </row>
    <row r="4513" spans="1:17" hidden="1" x14ac:dyDescent="0.2">
      <c r="A4513" s="31" t="s">
        <v>17763</v>
      </c>
      <c r="B4513" s="31" t="s">
        <v>14373</v>
      </c>
      <c r="C4513" s="31" t="s">
        <v>17764</v>
      </c>
      <c r="D4513" s="31" t="s">
        <v>3948</v>
      </c>
      <c r="E4513" s="31" t="s">
        <v>14144</v>
      </c>
      <c r="F4513" s="31"/>
      <c r="G4513" s="47">
        <v>60</v>
      </c>
      <c r="H4513" s="33">
        <v>0</v>
      </c>
      <c r="I4513" s="31" t="s">
        <v>9470</v>
      </c>
      <c r="J4513" s="31" t="s">
        <v>9471</v>
      </c>
      <c r="K4513" s="31" t="s">
        <v>5164</v>
      </c>
      <c r="L4513" s="31" t="s">
        <v>5278</v>
      </c>
      <c r="M4513" s="31" t="s">
        <v>15495</v>
      </c>
      <c r="N4513" s="31"/>
      <c r="O4513" s="31" t="s">
        <v>14125</v>
      </c>
      <c r="P4513" s="31" t="s">
        <v>14121</v>
      </c>
      <c r="Q4513" s="31" t="s">
        <v>8608</v>
      </c>
    </row>
    <row r="4514" spans="1:17" hidden="1" x14ac:dyDescent="0.2">
      <c r="A4514" s="31" t="s">
        <v>17765</v>
      </c>
      <c r="B4514" s="31" t="s">
        <v>14362</v>
      </c>
      <c r="C4514" s="31" t="s">
        <v>17766</v>
      </c>
      <c r="D4514" s="31" t="s">
        <v>3948</v>
      </c>
      <c r="E4514" s="31" t="s">
        <v>14144</v>
      </c>
      <c r="F4514" s="31"/>
      <c r="G4514" s="47">
        <v>60</v>
      </c>
      <c r="H4514" s="33">
        <v>0</v>
      </c>
      <c r="I4514" s="31" t="s">
        <v>5288</v>
      </c>
      <c r="J4514" s="31" t="s">
        <v>5289</v>
      </c>
      <c r="K4514" s="31" t="s">
        <v>5164</v>
      </c>
      <c r="L4514" s="31" t="s">
        <v>5278</v>
      </c>
      <c r="M4514" s="31" t="s">
        <v>5673</v>
      </c>
      <c r="N4514" s="31"/>
      <c r="O4514" s="31" t="s">
        <v>14125</v>
      </c>
      <c r="P4514" s="31" t="s">
        <v>14121</v>
      </c>
      <c r="Q4514" s="31" t="s">
        <v>8608</v>
      </c>
    </row>
    <row r="4515" spans="1:17" hidden="1" x14ac:dyDescent="0.2">
      <c r="A4515" s="31" t="s">
        <v>17767</v>
      </c>
      <c r="B4515" s="31" t="s">
        <v>14362</v>
      </c>
      <c r="C4515" s="31" t="s">
        <v>17768</v>
      </c>
      <c r="D4515" s="31" t="s">
        <v>3948</v>
      </c>
      <c r="E4515" s="31" t="s">
        <v>14144</v>
      </c>
      <c r="F4515" s="31"/>
      <c r="G4515" s="47">
        <v>60</v>
      </c>
      <c r="H4515" s="33">
        <v>0</v>
      </c>
      <c r="I4515" s="31" t="s">
        <v>5288</v>
      </c>
      <c r="J4515" s="31" t="s">
        <v>5289</v>
      </c>
      <c r="K4515" s="31" t="s">
        <v>5164</v>
      </c>
      <c r="L4515" s="31" t="s">
        <v>5278</v>
      </c>
      <c r="M4515" s="31" t="s">
        <v>5673</v>
      </c>
      <c r="N4515" s="31"/>
      <c r="O4515" s="31" t="s">
        <v>14125</v>
      </c>
      <c r="P4515" s="31" t="s">
        <v>14121</v>
      </c>
      <c r="Q4515" s="31" t="s">
        <v>8608</v>
      </c>
    </row>
    <row r="4516" spans="1:17" hidden="1" x14ac:dyDescent="0.2">
      <c r="A4516" s="31" t="s">
        <v>17769</v>
      </c>
      <c r="B4516" s="31" t="s">
        <v>14347</v>
      </c>
      <c r="C4516" s="31" t="s">
        <v>17770</v>
      </c>
      <c r="D4516" s="31"/>
      <c r="E4516" s="31" t="s">
        <v>14123</v>
      </c>
      <c r="F4516" s="31" t="s">
        <v>3948</v>
      </c>
      <c r="G4516" s="47">
        <v>60</v>
      </c>
      <c r="H4516" s="33">
        <v>0</v>
      </c>
      <c r="I4516" s="31" t="s">
        <v>5252</v>
      </c>
      <c r="J4516" s="31" t="s">
        <v>5253</v>
      </c>
      <c r="K4516" s="31" t="s">
        <v>5164</v>
      </c>
      <c r="L4516" s="31" t="s">
        <v>5165</v>
      </c>
      <c r="M4516" s="31" t="s">
        <v>6963</v>
      </c>
      <c r="N4516" s="31"/>
      <c r="O4516" s="31" t="s">
        <v>14125</v>
      </c>
      <c r="P4516" s="31" t="s">
        <v>14121</v>
      </c>
      <c r="Q4516" s="31" t="s">
        <v>5168</v>
      </c>
    </row>
    <row r="4517" spans="1:17" hidden="1" x14ac:dyDescent="0.2">
      <c r="A4517" s="31" t="s">
        <v>17771</v>
      </c>
      <c r="B4517" s="31" t="s">
        <v>14362</v>
      </c>
      <c r="C4517" s="31" t="s">
        <v>17772</v>
      </c>
      <c r="D4517" s="31" t="s">
        <v>3948</v>
      </c>
      <c r="E4517" s="31" t="s">
        <v>14144</v>
      </c>
      <c r="F4517" s="31"/>
      <c r="G4517" s="47">
        <v>60</v>
      </c>
      <c r="H4517" s="33">
        <v>0</v>
      </c>
      <c r="I4517" s="31" t="s">
        <v>9470</v>
      </c>
      <c r="J4517" s="31" t="s">
        <v>9471</v>
      </c>
      <c r="K4517" s="31" t="s">
        <v>5164</v>
      </c>
      <c r="L4517" s="31" t="s">
        <v>5278</v>
      </c>
      <c r="M4517" s="31" t="s">
        <v>5627</v>
      </c>
      <c r="N4517" s="31"/>
      <c r="O4517" s="31" t="s">
        <v>14125</v>
      </c>
      <c r="P4517" s="31" t="s">
        <v>14121</v>
      </c>
      <c r="Q4517" s="31" t="s">
        <v>8608</v>
      </c>
    </row>
    <row r="4518" spans="1:17" hidden="1" x14ac:dyDescent="0.2">
      <c r="A4518" s="31" t="s">
        <v>17773</v>
      </c>
      <c r="B4518" s="31" t="s">
        <v>14356</v>
      </c>
      <c r="C4518" s="31" t="s">
        <v>17774</v>
      </c>
      <c r="D4518" s="31"/>
      <c r="E4518" s="31" t="s">
        <v>14123</v>
      </c>
      <c r="F4518" s="31" t="s">
        <v>3948</v>
      </c>
      <c r="G4518" s="47">
        <v>60</v>
      </c>
      <c r="H4518" s="33">
        <v>0</v>
      </c>
      <c r="I4518" s="31" t="s">
        <v>5179</v>
      </c>
      <c r="J4518" s="31" t="s">
        <v>5180</v>
      </c>
      <c r="K4518" s="31" t="s">
        <v>5164</v>
      </c>
      <c r="L4518" s="31" t="s">
        <v>5165</v>
      </c>
      <c r="M4518" s="31" t="s">
        <v>5379</v>
      </c>
      <c r="N4518" s="31" t="s">
        <v>7545</v>
      </c>
      <c r="O4518" s="31" t="s">
        <v>14125</v>
      </c>
      <c r="P4518" s="31" t="s">
        <v>14121</v>
      </c>
      <c r="Q4518" s="31" t="s">
        <v>5168</v>
      </c>
    </row>
    <row r="4519" spans="1:17" hidden="1" x14ac:dyDescent="0.2">
      <c r="A4519" s="31" t="s">
        <v>17775</v>
      </c>
      <c r="B4519" s="31" t="s">
        <v>14362</v>
      </c>
      <c r="C4519" s="31" t="s">
        <v>17776</v>
      </c>
      <c r="D4519" s="31" t="s">
        <v>3948</v>
      </c>
      <c r="E4519" s="31" t="s">
        <v>14144</v>
      </c>
      <c r="F4519" s="31"/>
      <c r="G4519" s="47">
        <v>60</v>
      </c>
      <c r="H4519" s="33">
        <v>0</v>
      </c>
      <c r="I4519" s="31" t="s">
        <v>9470</v>
      </c>
      <c r="J4519" s="31" t="s">
        <v>9471</v>
      </c>
      <c r="K4519" s="31" t="s">
        <v>5164</v>
      </c>
      <c r="L4519" s="31" t="s">
        <v>5278</v>
      </c>
      <c r="M4519" s="31" t="s">
        <v>5687</v>
      </c>
      <c r="N4519" s="31"/>
      <c r="O4519" s="31" t="s">
        <v>14125</v>
      </c>
      <c r="P4519" s="31" t="s">
        <v>14121</v>
      </c>
      <c r="Q4519" s="31" t="s">
        <v>8608</v>
      </c>
    </row>
    <row r="4520" spans="1:17" hidden="1" x14ac:dyDescent="0.2">
      <c r="A4520" s="31" t="s">
        <v>17777</v>
      </c>
      <c r="B4520" s="31" t="s">
        <v>14362</v>
      </c>
      <c r="C4520" s="31" t="s">
        <v>17778</v>
      </c>
      <c r="D4520" s="31" t="s">
        <v>3948</v>
      </c>
      <c r="E4520" s="31" t="s">
        <v>14144</v>
      </c>
      <c r="F4520" s="31"/>
      <c r="G4520" s="47">
        <v>60</v>
      </c>
      <c r="H4520" s="33">
        <v>0</v>
      </c>
      <c r="I4520" s="31" t="s">
        <v>5276</v>
      </c>
      <c r="J4520" s="31" t="s">
        <v>5277</v>
      </c>
      <c r="K4520" s="31" t="s">
        <v>5164</v>
      </c>
      <c r="L4520" s="31" t="s">
        <v>5278</v>
      </c>
      <c r="M4520" s="31" t="s">
        <v>5354</v>
      </c>
      <c r="N4520" s="31"/>
      <c r="O4520" s="31" t="s">
        <v>14125</v>
      </c>
      <c r="P4520" s="31" t="s">
        <v>14121</v>
      </c>
      <c r="Q4520" s="31" t="s">
        <v>8608</v>
      </c>
    </row>
    <row r="4521" spans="1:17" hidden="1" x14ac:dyDescent="0.2">
      <c r="A4521" s="31" t="s">
        <v>17779</v>
      </c>
      <c r="B4521" s="31" t="s">
        <v>14362</v>
      </c>
      <c r="C4521" s="31" t="s">
        <v>17780</v>
      </c>
      <c r="D4521" s="31" t="s">
        <v>3948</v>
      </c>
      <c r="E4521" s="31" t="s">
        <v>14144</v>
      </c>
      <c r="F4521" s="31"/>
      <c r="G4521" s="47">
        <v>60</v>
      </c>
      <c r="H4521" s="33">
        <v>0</v>
      </c>
      <c r="I4521" s="31" t="s">
        <v>9470</v>
      </c>
      <c r="J4521" s="31" t="s">
        <v>9471</v>
      </c>
      <c r="K4521" s="31" t="s">
        <v>5164</v>
      </c>
      <c r="L4521" s="31" t="s">
        <v>5278</v>
      </c>
      <c r="M4521" s="31" t="s">
        <v>13704</v>
      </c>
      <c r="N4521" s="31"/>
      <c r="O4521" s="31" t="s">
        <v>14125</v>
      </c>
      <c r="P4521" s="31" t="s">
        <v>14121</v>
      </c>
      <c r="Q4521" s="31" t="s">
        <v>8608</v>
      </c>
    </row>
    <row r="4522" spans="1:17" hidden="1" x14ac:dyDescent="0.2">
      <c r="A4522" s="31" t="s">
        <v>17781</v>
      </c>
      <c r="B4522" s="31" t="s">
        <v>14356</v>
      </c>
      <c r="C4522" s="31" t="s">
        <v>17782</v>
      </c>
      <c r="D4522" s="31"/>
      <c r="E4522" s="31" t="s">
        <v>14123</v>
      </c>
      <c r="F4522" s="31" t="s">
        <v>3948</v>
      </c>
      <c r="G4522" s="47">
        <v>60</v>
      </c>
      <c r="H4522" s="33">
        <v>0</v>
      </c>
      <c r="I4522" s="31" t="s">
        <v>5179</v>
      </c>
      <c r="J4522" s="31" t="s">
        <v>5180</v>
      </c>
      <c r="K4522" s="31" t="s">
        <v>5164</v>
      </c>
      <c r="L4522" s="31" t="s">
        <v>5165</v>
      </c>
      <c r="M4522" s="31" t="s">
        <v>5379</v>
      </c>
      <c r="N4522" s="31" t="s">
        <v>7598</v>
      </c>
      <c r="O4522" s="31" t="s">
        <v>14125</v>
      </c>
      <c r="P4522" s="31" t="s">
        <v>14121</v>
      </c>
      <c r="Q4522" s="31" t="s">
        <v>5168</v>
      </c>
    </row>
    <row r="4523" spans="1:17" hidden="1" x14ac:dyDescent="0.2">
      <c r="A4523" s="31" t="s">
        <v>17783</v>
      </c>
      <c r="B4523" s="31" t="s">
        <v>14362</v>
      </c>
      <c r="C4523" s="31" t="s">
        <v>17784</v>
      </c>
      <c r="D4523" s="31" t="s">
        <v>3948</v>
      </c>
      <c r="E4523" s="31" t="s">
        <v>14144</v>
      </c>
      <c r="F4523" s="31"/>
      <c r="G4523" s="47">
        <v>60</v>
      </c>
      <c r="H4523" s="33">
        <v>0</v>
      </c>
      <c r="I4523" s="31" t="s">
        <v>5288</v>
      </c>
      <c r="J4523" s="31" t="s">
        <v>5289</v>
      </c>
      <c r="K4523" s="31" t="s">
        <v>5164</v>
      </c>
      <c r="L4523" s="31" t="s">
        <v>5278</v>
      </c>
      <c r="M4523" s="31" t="s">
        <v>5290</v>
      </c>
      <c r="N4523" s="31"/>
      <c r="O4523" s="31" t="s">
        <v>14125</v>
      </c>
      <c r="P4523" s="31" t="s">
        <v>14121</v>
      </c>
      <c r="Q4523" s="31" t="s">
        <v>8608</v>
      </c>
    </row>
    <row r="4524" spans="1:17" hidden="1" x14ac:dyDescent="0.2">
      <c r="A4524" s="31" t="s">
        <v>17785</v>
      </c>
      <c r="B4524" s="31" t="s">
        <v>14362</v>
      </c>
      <c r="C4524" s="31" t="s">
        <v>17786</v>
      </c>
      <c r="D4524" s="31" t="s">
        <v>3948</v>
      </c>
      <c r="E4524" s="31" t="s">
        <v>14144</v>
      </c>
      <c r="F4524" s="31"/>
      <c r="G4524" s="47">
        <v>60</v>
      </c>
      <c r="H4524" s="33">
        <v>0</v>
      </c>
      <c r="I4524" s="31" t="s">
        <v>5276</v>
      </c>
      <c r="J4524" s="31" t="s">
        <v>5277</v>
      </c>
      <c r="K4524" s="31" t="s">
        <v>5164</v>
      </c>
      <c r="L4524" s="31" t="s">
        <v>5278</v>
      </c>
      <c r="M4524" s="31" t="s">
        <v>5354</v>
      </c>
      <c r="N4524" s="31"/>
      <c r="O4524" s="31" t="s">
        <v>14125</v>
      </c>
      <c r="P4524" s="31" t="s">
        <v>14121</v>
      </c>
      <c r="Q4524" s="31" t="s">
        <v>8608</v>
      </c>
    </row>
    <row r="4525" spans="1:17" hidden="1" x14ac:dyDescent="0.2">
      <c r="A4525" s="31" t="s">
        <v>17787</v>
      </c>
      <c r="B4525" s="31" t="s">
        <v>14359</v>
      </c>
      <c r="C4525" s="31" t="s">
        <v>17788</v>
      </c>
      <c r="D4525" s="31" t="s">
        <v>3948</v>
      </c>
      <c r="E4525" s="31" t="s">
        <v>14144</v>
      </c>
      <c r="F4525" s="31"/>
      <c r="G4525" s="47">
        <v>60</v>
      </c>
      <c r="H4525" s="33">
        <v>0</v>
      </c>
      <c r="I4525" s="31" t="s">
        <v>5288</v>
      </c>
      <c r="J4525" s="31" t="s">
        <v>5289</v>
      </c>
      <c r="K4525" s="31" t="s">
        <v>5164</v>
      </c>
      <c r="L4525" s="31" t="s">
        <v>5278</v>
      </c>
      <c r="M4525" s="31" t="s">
        <v>15483</v>
      </c>
      <c r="N4525" s="31"/>
      <c r="O4525" s="31" t="s">
        <v>14125</v>
      </c>
      <c r="P4525" s="31" t="s">
        <v>14121</v>
      </c>
      <c r="Q4525" s="31" t="s">
        <v>8608</v>
      </c>
    </row>
    <row r="4526" spans="1:17" hidden="1" x14ac:dyDescent="0.2">
      <c r="A4526" s="31" t="s">
        <v>17789</v>
      </c>
      <c r="B4526" s="31" t="s">
        <v>14356</v>
      </c>
      <c r="C4526" s="31" t="s">
        <v>17790</v>
      </c>
      <c r="D4526" s="31"/>
      <c r="E4526" s="31" t="s">
        <v>14123</v>
      </c>
      <c r="F4526" s="31" t="s">
        <v>3948</v>
      </c>
      <c r="G4526" s="47">
        <v>60</v>
      </c>
      <c r="H4526" s="33">
        <v>0</v>
      </c>
      <c r="I4526" s="31" t="s">
        <v>5252</v>
      </c>
      <c r="J4526" s="31" t="s">
        <v>5253</v>
      </c>
      <c r="K4526" s="31" t="s">
        <v>5164</v>
      </c>
      <c r="L4526" s="31" t="s">
        <v>5165</v>
      </c>
      <c r="M4526" s="31" t="s">
        <v>7808</v>
      </c>
      <c r="N4526" s="31"/>
      <c r="O4526" s="31" t="s">
        <v>14125</v>
      </c>
      <c r="P4526" s="31" t="s">
        <v>14121</v>
      </c>
      <c r="Q4526" s="31" t="s">
        <v>5168</v>
      </c>
    </row>
    <row r="4527" spans="1:17" hidden="1" x14ac:dyDescent="0.2">
      <c r="A4527" s="31" t="s">
        <v>17791</v>
      </c>
      <c r="B4527" s="31" t="s">
        <v>14362</v>
      </c>
      <c r="C4527" s="31" t="s">
        <v>17792</v>
      </c>
      <c r="D4527" s="31" t="s">
        <v>3948</v>
      </c>
      <c r="E4527" s="31" t="s">
        <v>14144</v>
      </c>
      <c r="F4527" s="31"/>
      <c r="G4527" s="47">
        <v>60</v>
      </c>
      <c r="H4527" s="33">
        <v>0</v>
      </c>
      <c r="I4527" s="31" t="s">
        <v>9470</v>
      </c>
      <c r="J4527" s="31" t="s">
        <v>9471</v>
      </c>
      <c r="K4527" s="31" t="s">
        <v>5164</v>
      </c>
      <c r="L4527" s="31" t="s">
        <v>5278</v>
      </c>
      <c r="M4527" s="31" t="s">
        <v>15503</v>
      </c>
      <c r="N4527" s="31"/>
      <c r="O4527" s="31" t="s">
        <v>14125</v>
      </c>
      <c r="P4527" s="31" t="s">
        <v>14121</v>
      </c>
      <c r="Q4527" s="31" t="s">
        <v>8608</v>
      </c>
    </row>
    <row r="4528" spans="1:17" hidden="1" x14ac:dyDescent="0.2">
      <c r="A4528" s="31" t="s">
        <v>17793</v>
      </c>
      <c r="B4528" s="31" t="s">
        <v>14362</v>
      </c>
      <c r="C4528" s="31" t="s">
        <v>17794</v>
      </c>
      <c r="D4528" s="31" t="s">
        <v>3948</v>
      </c>
      <c r="E4528" s="31" t="s">
        <v>14144</v>
      </c>
      <c r="F4528" s="31"/>
      <c r="G4528" s="47">
        <v>60</v>
      </c>
      <c r="H4528" s="33">
        <v>0</v>
      </c>
      <c r="I4528" s="31" t="s">
        <v>9470</v>
      </c>
      <c r="J4528" s="31" t="s">
        <v>9471</v>
      </c>
      <c r="K4528" s="31" t="s">
        <v>5164</v>
      </c>
      <c r="L4528" s="31" t="s">
        <v>5278</v>
      </c>
      <c r="M4528" s="31" t="s">
        <v>5687</v>
      </c>
      <c r="N4528" s="31"/>
      <c r="O4528" s="31" t="s">
        <v>14125</v>
      </c>
      <c r="P4528" s="31" t="s">
        <v>14121</v>
      </c>
      <c r="Q4528" s="31" t="s">
        <v>8608</v>
      </c>
    </row>
    <row r="4529" spans="1:17" hidden="1" x14ac:dyDescent="0.2">
      <c r="A4529" s="31" t="s">
        <v>17795</v>
      </c>
      <c r="B4529" s="31" t="s">
        <v>14359</v>
      </c>
      <c r="C4529" s="31" t="s">
        <v>17796</v>
      </c>
      <c r="D4529" s="31" t="s">
        <v>3948</v>
      </c>
      <c r="E4529" s="31" t="s">
        <v>14144</v>
      </c>
      <c r="F4529" s="31"/>
      <c r="G4529" s="47">
        <v>60</v>
      </c>
      <c r="H4529" s="33">
        <v>0</v>
      </c>
      <c r="I4529" s="31" t="s">
        <v>9470</v>
      </c>
      <c r="J4529" s="31" t="s">
        <v>9471</v>
      </c>
      <c r="K4529" s="31" t="s">
        <v>5164</v>
      </c>
      <c r="L4529" s="31" t="s">
        <v>5278</v>
      </c>
      <c r="M4529" s="31" t="s">
        <v>5794</v>
      </c>
      <c r="N4529" s="31"/>
      <c r="O4529" s="31" t="s">
        <v>14125</v>
      </c>
      <c r="P4529" s="31" t="s">
        <v>14121</v>
      </c>
      <c r="Q4529" s="31" t="s">
        <v>8608</v>
      </c>
    </row>
    <row r="4530" spans="1:17" hidden="1" x14ac:dyDescent="0.2">
      <c r="A4530" s="31" t="s">
        <v>17797</v>
      </c>
      <c r="B4530" s="31" t="s">
        <v>14362</v>
      </c>
      <c r="C4530" s="31" t="s">
        <v>17798</v>
      </c>
      <c r="D4530" s="31" t="s">
        <v>3948</v>
      </c>
      <c r="E4530" s="31" t="s">
        <v>15136</v>
      </c>
      <c r="F4530" s="31"/>
      <c r="G4530" s="47">
        <v>60</v>
      </c>
      <c r="H4530" s="33">
        <v>0</v>
      </c>
      <c r="I4530" s="31" t="s">
        <v>5276</v>
      </c>
      <c r="J4530" s="31" t="s">
        <v>5277</v>
      </c>
      <c r="K4530" s="31" t="s">
        <v>5164</v>
      </c>
      <c r="L4530" s="31" t="s">
        <v>5278</v>
      </c>
      <c r="M4530" s="31" t="s">
        <v>11041</v>
      </c>
      <c r="N4530" s="31"/>
      <c r="O4530" s="31" t="s">
        <v>14125</v>
      </c>
      <c r="P4530" s="31" t="s">
        <v>14121</v>
      </c>
      <c r="Q4530" s="31" t="s">
        <v>8608</v>
      </c>
    </row>
    <row r="4531" spans="1:17" hidden="1" x14ac:dyDescent="0.2">
      <c r="A4531" s="31" t="s">
        <v>17799</v>
      </c>
      <c r="B4531" s="31" t="s">
        <v>14347</v>
      </c>
      <c r="C4531" s="31" t="s">
        <v>17800</v>
      </c>
      <c r="D4531" s="31"/>
      <c r="E4531" s="31" t="s">
        <v>14123</v>
      </c>
      <c r="F4531" s="31" t="s">
        <v>3948</v>
      </c>
      <c r="G4531" s="47">
        <v>60</v>
      </c>
      <c r="H4531" s="33">
        <v>0</v>
      </c>
      <c r="I4531" s="31" t="s">
        <v>5252</v>
      </c>
      <c r="J4531" s="31" t="s">
        <v>5253</v>
      </c>
      <c r="K4531" s="31" t="s">
        <v>5164</v>
      </c>
      <c r="L4531" s="31" t="s">
        <v>5165</v>
      </c>
      <c r="M4531" s="31" t="s">
        <v>6963</v>
      </c>
      <c r="N4531" s="31"/>
      <c r="O4531" s="31" t="s">
        <v>14125</v>
      </c>
      <c r="P4531" s="31" t="s">
        <v>14121</v>
      </c>
      <c r="Q4531" s="31" t="s">
        <v>5168</v>
      </c>
    </row>
    <row r="4532" spans="1:17" hidden="1" x14ac:dyDescent="0.2">
      <c r="A4532" s="31" t="s">
        <v>17801</v>
      </c>
      <c r="B4532" s="31" t="s">
        <v>14362</v>
      </c>
      <c r="C4532" s="31" t="s">
        <v>17802</v>
      </c>
      <c r="D4532" s="31" t="s">
        <v>3948</v>
      </c>
      <c r="E4532" s="31" t="s">
        <v>15136</v>
      </c>
      <c r="F4532" s="31"/>
      <c r="G4532" s="47">
        <v>60</v>
      </c>
      <c r="H4532" s="33">
        <v>0</v>
      </c>
      <c r="I4532" s="31" t="s">
        <v>5276</v>
      </c>
      <c r="J4532" s="31" t="s">
        <v>5277</v>
      </c>
      <c r="K4532" s="31" t="s">
        <v>5164</v>
      </c>
      <c r="L4532" s="31" t="s">
        <v>5278</v>
      </c>
      <c r="M4532" s="31" t="s">
        <v>11041</v>
      </c>
      <c r="N4532" s="31"/>
      <c r="O4532" s="31" t="s">
        <v>14125</v>
      </c>
      <c r="P4532" s="31" t="s">
        <v>14121</v>
      </c>
      <c r="Q4532" s="31" t="s">
        <v>8608</v>
      </c>
    </row>
    <row r="4533" spans="1:17" hidden="1" x14ac:dyDescent="0.2">
      <c r="A4533" s="31" t="s">
        <v>17803</v>
      </c>
      <c r="B4533" s="31" t="s">
        <v>14356</v>
      </c>
      <c r="C4533" s="31" t="s">
        <v>17804</v>
      </c>
      <c r="D4533" s="31"/>
      <c r="E4533" s="31" t="s">
        <v>14123</v>
      </c>
      <c r="F4533" s="31" t="s">
        <v>3948</v>
      </c>
      <c r="G4533" s="47">
        <v>60</v>
      </c>
      <c r="H4533" s="33">
        <v>0</v>
      </c>
      <c r="I4533" s="31" t="s">
        <v>5384</v>
      </c>
      <c r="J4533" s="31" t="s">
        <v>5385</v>
      </c>
      <c r="K4533" s="31" t="s">
        <v>5164</v>
      </c>
      <c r="L4533" s="31" t="s">
        <v>5165</v>
      </c>
      <c r="M4533" s="31" t="s">
        <v>5254</v>
      </c>
      <c r="N4533" s="31"/>
      <c r="O4533" s="31" t="s">
        <v>14125</v>
      </c>
      <c r="P4533" s="31" t="s">
        <v>14121</v>
      </c>
      <c r="Q4533" s="31" t="s">
        <v>5168</v>
      </c>
    </row>
    <row r="4534" spans="1:17" hidden="1" x14ac:dyDescent="0.2">
      <c r="A4534" s="31" t="s">
        <v>17805</v>
      </c>
      <c r="B4534" s="31" t="s">
        <v>14359</v>
      </c>
      <c r="C4534" s="31" t="s">
        <v>17806</v>
      </c>
      <c r="D4534" s="31" t="s">
        <v>3948</v>
      </c>
      <c r="E4534" s="31" t="s">
        <v>14144</v>
      </c>
      <c r="F4534" s="31"/>
      <c r="G4534" s="47">
        <v>60</v>
      </c>
      <c r="H4534" s="33">
        <v>0</v>
      </c>
      <c r="I4534" s="31" t="s">
        <v>5288</v>
      </c>
      <c r="J4534" s="31" t="s">
        <v>5289</v>
      </c>
      <c r="K4534" s="31" t="s">
        <v>5164</v>
      </c>
      <c r="L4534" s="31" t="s">
        <v>5278</v>
      </c>
      <c r="M4534" s="31" t="s">
        <v>5819</v>
      </c>
      <c r="N4534" s="31"/>
      <c r="O4534" s="31" t="s">
        <v>14125</v>
      </c>
      <c r="P4534" s="31" t="s">
        <v>14121</v>
      </c>
      <c r="Q4534" s="31" t="s">
        <v>8608</v>
      </c>
    </row>
    <row r="4535" spans="1:17" hidden="1" x14ac:dyDescent="0.2">
      <c r="A4535" s="31" t="s">
        <v>17807</v>
      </c>
      <c r="B4535" s="31" t="s">
        <v>14362</v>
      </c>
      <c r="C4535" s="31" t="s">
        <v>17808</v>
      </c>
      <c r="D4535" s="31" t="s">
        <v>3948</v>
      </c>
      <c r="E4535" s="31" t="s">
        <v>14144</v>
      </c>
      <c r="F4535" s="31"/>
      <c r="G4535" s="47">
        <v>60</v>
      </c>
      <c r="H4535" s="33">
        <v>0</v>
      </c>
      <c r="I4535" s="31" t="s">
        <v>5288</v>
      </c>
      <c r="J4535" s="31" t="s">
        <v>5289</v>
      </c>
      <c r="K4535" s="31" t="s">
        <v>5164</v>
      </c>
      <c r="L4535" s="31" t="s">
        <v>5278</v>
      </c>
      <c r="M4535" s="31" t="s">
        <v>5673</v>
      </c>
      <c r="N4535" s="31"/>
      <c r="O4535" s="31" t="s">
        <v>14125</v>
      </c>
      <c r="P4535" s="31" t="s">
        <v>14121</v>
      </c>
      <c r="Q4535" s="31" t="s">
        <v>8608</v>
      </c>
    </row>
    <row r="4536" spans="1:17" hidden="1" x14ac:dyDescent="0.2">
      <c r="A4536" s="31" t="s">
        <v>17809</v>
      </c>
      <c r="B4536" s="31" t="s">
        <v>17810</v>
      </c>
      <c r="C4536" s="31" t="s">
        <v>17811</v>
      </c>
      <c r="D4536" s="31"/>
      <c r="E4536" s="31" t="s">
        <v>14354</v>
      </c>
      <c r="F4536" s="31"/>
      <c r="G4536" s="47">
        <v>60</v>
      </c>
      <c r="H4536" s="33">
        <v>0</v>
      </c>
      <c r="I4536" s="31" t="s">
        <v>5212</v>
      </c>
      <c r="J4536" s="31" t="s">
        <v>5213</v>
      </c>
      <c r="K4536" s="31" t="s">
        <v>5164</v>
      </c>
      <c r="L4536" s="31" t="s">
        <v>5238</v>
      </c>
      <c r="M4536" s="31" t="s">
        <v>5239</v>
      </c>
      <c r="N4536" s="31"/>
      <c r="O4536" s="31" t="s">
        <v>14125</v>
      </c>
      <c r="P4536" s="31" t="s">
        <v>14121</v>
      </c>
      <c r="Q4536" s="31" t="s">
        <v>5168</v>
      </c>
    </row>
    <row r="4537" spans="1:17" hidden="1" x14ac:dyDescent="0.2">
      <c r="A4537" s="31" t="s">
        <v>17812</v>
      </c>
      <c r="B4537" s="31" t="s">
        <v>14362</v>
      </c>
      <c r="C4537" s="31" t="s">
        <v>17813</v>
      </c>
      <c r="D4537" s="31" t="s">
        <v>3948</v>
      </c>
      <c r="E4537" s="31" t="s">
        <v>14144</v>
      </c>
      <c r="F4537" s="31"/>
      <c r="G4537" s="47">
        <v>60</v>
      </c>
      <c r="H4537" s="33">
        <v>0</v>
      </c>
      <c r="I4537" s="31" t="s">
        <v>9470</v>
      </c>
      <c r="J4537" s="31" t="s">
        <v>9471</v>
      </c>
      <c r="K4537" s="31" t="s">
        <v>5164</v>
      </c>
      <c r="L4537" s="31" t="s">
        <v>5278</v>
      </c>
      <c r="M4537" s="31" t="s">
        <v>15503</v>
      </c>
      <c r="N4537" s="31"/>
      <c r="O4537" s="31" t="s">
        <v>14125</v>
      </c>
      <c r="P4537" s="31" t="s">
        <v>14121</v>
      </c>
      <c r="Q4537" s="31" t="s">
        <v>8608</v>
      </c>
    </row>
    <row r="4538" spans="1:17" hidden="1" x14ac:dyDescent="0.2">
      <c r="A4538" s="31" t="s">
        <v>17814</v>
      </c>
      <c r="B4538" s="31" t="s">
        <v>14356</v>
      </c>
      <c r="C4538" s="31" t="s">
        <v>17815</v>
      </c>
      <c r="D4538" s="31"/>
      <c r="E4538" s="31" t="s">
        <v>14123</v>
      </c>
      <c r="F4538" s="31" t="s">
        <v>3948</v>
      </c>
      <c r="G4538" s="47">
        <v>60</v>
      </c>
      <c r="H4538" s="33">
        <v>0</v>
      </c>
      <c r="I4538" s="31" t="s">
        <v>5218</v>
      </c>
      <c r="J4538" s="31" t="s">
        <v>5219</v>
      </c>
      <c r="K4538" s="31" t="s">
        <v>5164</v>
      </c>
      <c r="L4538" s="31" t="s">
        <v>5165</v>
      </c>
      <c r="M4538" s="31" t="s">
        <v>5390</v>
      </c>
      <c r="N4538" s="31"/>
      <c r="O4538" s="31" t="s">
        <v>14125</v>
      </c>
      <c r="P4538" s="31" t="s">
        <v>14121</v>
      </c>
      <c r="Q4538" s="31" t="s">
        <v>5168</v>
      </c>
    </row>
    <row r="4539" spans="1:17" hidden="1" x14ac:dyDescent="0.2">
      <c r="A4539" s="31" t="s">
        <v>17816</v>
      </c>
      <c r="B4539" s="31" t="s">
        <v>14356</v>
      </c>
      <c r="C4539" s="31" t="s">
        <v>17817</v>
      </c>
      <c r="D4539" s="31"/>
      <c r="E4539" s="31" t="s">
        <v>14123</v>
      </c>
      <c r="F4539" s="31" t="s">
        <v>3948</v>
      </c>
      <c r="G4539" s="47">
        <v>60</v>
      </c>
      <c r="H4539" s="33">
        <v>0</v>
      </c>
      <c r="I4539" s="31" t="s">
        <v>5172</v>
      </c>
      <c r="J4539" s="31" t="s">
        <v>5173</v>
      </c>
      <c r="K4539" s="31" t="s">
        <v>5164</v>
      </c>
      <c r="L4539" s="31" t="s">
        <v>5165</v>
      </c>
      <c r="M4539" s="31" t="s">
        <v>5224</v>
      </c>
      <c r="N4539" s="31"/>
      <c r="O4539" s="31" t="s">
        <v>14125</v>
      </c>
      <c r="P4539" s="31" t="s">
        <v>14121</v>
      </c>
      <c r="Q4539" s="31" t="s">
        <v>5168</v>
      </c>
    </row>
    <row r="4540" spans="1:17" hidden="1" x14ac:dyDescent="0.2">
      <c r="A4540" s="31" t="s">
        <v>17818</v>
      </c>
      <c r="B4540" s="31" t="s">
        <v>14362</v>
      </c>
      <c r="C4540" s="31" t="s">
        <v>17819</v>
      </c>
      <c r="D4540" s="31" t="s">
        <v>3948</v>
      </c>
      <c r="E4540" s="31" t="s">
        <v>15136</v>
      </c>
      <c r="F4540" s="31"/>
      <c r="G4540" s="47">
        <v>60</v>
      </c>
      <c r="H4540" s="33">
        <v>0</v>
      </c>
      <c r="I4540" s="31" t="s">
        <v>5276</v>
      </c>
      <c r="J4540" s="31" t="s">
        <v>5277</v>
      </c>
      <c r="K4540" s="31" t="s">
        <v>5164</v>
      </c>
      <c r="L4540" s="31" t="s">
        <v>5278</v>
      </c>
      <c r="M4540" s="31" t="s">
        <v>11041</v>
      </c>
      <c r="N4540" s="31"/>
      <c r="O4540" s="31" t="s">
        <v>14125</v>
      </c>
      <c r="P4540" s="31" t="s">
        <v>14121</v>
      </c>
      <c r="Q4540" s="31" t="s">
        <v>8608</v>
      </c>
    </row>
    <row r="4541" spans="1:17" hidden="1" x14ac:dyDescent="0.2">
      <c r="A4541" s="31" t="s">
        <v>17820</v>
      </c>
      <c r="B4541" s="31" t="s">
        <v>14362</v>
      </c>
      <c r="C4541" s="31" t="s">
        <v>17821</v>
      </c>
      <c r="D4541" s="31" t="s">
        <v>3948</v>
      </c>
      <c r="E4541" s="31" t="s">
        <v>14144</v>
      </c>
      <c r="F4541" s="31"/>
      <c r="G4541" s="47">
        <v>60</v>
      </c>
      <c r="H4541" s="33">
        <v>0</v>
      </c>
      <c r="I4541" s="31" t="s">
        <v>5276</v>
      </c>
      <c r="J4541" s="31" t="s">
        <v>5277</v>
      </c>
      <c r="K4541" s="31" t="s">
        <v>5164</v>
      </c>
      <c r="L4541" s="31" t="s">
        <v>5278</v>
      </c>
      <c r="M4541" s="31" t="s">
        <v>5774</v>
      </c>
      <c r="N4541" s="31"/>
      <c r="O4541" s="31" t="s">
        <v>14125</v>
      </c>
      <c r="P4541" s="31" t="s">
        <v>14121</v>
      </c>
      <c r="Q4541" s="31" t="s">
        <v>8608</v>
      </c>
    </row>
    <row r="4542" spans="1:17" hidden="1" x14ac:dyDescent="0.2">
      <c r="A4542" s="31" t="s">
        <v>17822</v>
      </c>
      <c r="B4542" s="31" t="s">
        <v>14356</v>
      </c>
      <c r="C4542" s="31" t="s">
        <v>17823</v>
      </c>
      <c r="D4542" s="31"/>
      <c r="E4542" s="31" t="s">
        <v>14123</v>
      </c>
      <c r="F4542" s="31" t="s">
        <v>3948</v>
      </c>
      <c r="G4542" s="47">
        <v>60</v>
      </c>
      <c r="H4542" s="33">
        <v>0</v>
      </c>
      <c r="I4542" s="31" t="s">
        <v>5218</v>
      </c>
      <c r="J4542" s="31" t="s">
        <v>5219</v>
      </c>
      <c r="K4542" s="31" t="s">
        <v>5164</v>
      </c>
      <c r="L4542" s="31" t="s">
        <v>5165</v>
      </c>
      <c r="M4542" s="31" t="s">
        <v>5262</v>
      </c>
      <c r="N4542" s="31"/>
      <c r="O4542" s="31" t="s">
        <v>14125</v>
      </c>
      <c r="P4542" s="31" t="s">
        <v>14121</v>
      </c>
      <c r="Q4542" s="31" t="s">
        <v>5168</v>
      </c>
    </row>
    <row r="4543" spans="1:17" hidden="1" x14ac:dyDescent="0.2">
      <c r="A4543" s="31" t="s">
        <v>17824</v>
      </c>
      <c r="B4543" s="31" t="s">
        <v>14356</v>
      </c>
      <c r="C4543" s="31" t="s">
        <v>17825</v>
      </c>
      <c r="D4543" s="31"/>
      <c r="E4543" s="31" t="s">
        <v>14123</v>
      </c>
      <c r="F4543" s="31" t="s">
        <v>3948</v>
      </c>
      <c r="G4543" s="47">
        <v>60</v>
      </c>
      <c r="H4543" s="33">
        <v>0</v>
      </c>
      <c r="I4543" s="31" t="s">
        <v>5172</v>
      </c>
      <c r="J4543" s="31" t="s">
        <v>5173</v>
      </c>
      <c r="K4543" s="31" t="s">
        <v>5164</v>
      </c>
      <c r="L4543" s="31" t="s">
        <v>5165</v>
      </c>
      <c r="M4543" s="31" t="s">
        <v>5224</v>
      </c>
      <c r="N4543" s="31"/>
      <c r="O4543" s="31" t="s">
        <v>14125</v>
      </c>
      <c r="P4543" s="31" t="s">
        <v>14121</v>
      </c>
      <c r="Q4543" s="31" t="s">
        <v>5168</v>
      </c>
    </row>
    <row r="4544" spans="1:17" hidden="1" x14ac:dyDescent="0.2">
      <c r="A4544" s="31" t="s">
        <v>17826</v>
      </c>
      <c r="B4544" s="31" t="s">
        <v>17827</v>
      </c>
      <c r="C4544" s="31" t="s">
        <v>17828</v>
      </c>
      <c r="D4544" s="31"/>
      <c r="E4544" s="31" t="s">
        <v>14354</v>
      </c>
      <c r="F4544" s="31"/>
      <c r="G4544" s="47">
        <v>60</v>
      </c>
      <c r="H4544" s="33">
        <v>0</v>
      </c>
      <c r="I4544" s="31" t="s">
        <v>5212</v>
      </c>
      <c r="J4544" s="31" t="s">
        <v>5213</v>
      </c>
      <c r="K4544" s="31" t="s">
        <v>5164</v>
      </c>
      <c r="L4544" s="31" t="s">
        <v>5494</v>
      </c>
      <c r="M4544" s="31" t="s">
        <v>5239</v>
      </c>
      <c r="N4544" s="31"/>
      <c r="O4544" s="31" t="s">
        <v>14125</v>
      </c>
      <c r="P4544" s="31" t="s">
        <v>14121</v>
      </c>
      <c r="Q4544" s="31" t="s">
        <v>5168</v>
      </c>
    </row>
    <row r="4545" spans="1:17" hidden="1" x14ac:dyDescent="0.2">
      <c r="A4545" s="31" t="s">
        <v>17829</v>
      </c>
      <c r="B4545" s="31" t="s">
        <v>14362</v>
      </c>
      <c r="C4545" s="31" t="s">
        <v>17830</v>
      </c>
      <c r="D4545" s="31" t="s">
        <v>3948</v>
      </c>
      <c r="E4545" s="31" t="s">
        <v>14144</v>
      </c>
      <c r="F4545" s="31"/>
      <c r="G4545" s="47">
        <v>60</v>
      </c>
      <c r="H4545" s="33">
        <v>0</v>
      </c>
      <c r="I4545" s="31" t="s">
        <v>5288</v>
      </c>
      <c r="J4545" s="31" t="s">
        <v>5289</v>
      </c>
      <c r="K4545" s="31" t="s">
        <v>5164</v>
      </c>
      <c r="L4545" s="31" t="s">
        <v>5278</v>
      </c>
      <c r="M4545" s="31" t="s">
        <v>5673</v>
      </c>
      <c r="N4545" s="31"/>
      <c r="O4545" s="31" t="s">
        <v>14125</v>
      </c>
      <c r="P4545" s="31" t="s">
        <v>14121</v>
      </c>
      <c r="Q4545" s="31" t="s">
        <v>8608</v>
      </c>
    </row>
    <row r="4546" spans="1:17" hidden="1" x14ac:dyDescent="0.2">
      <c r="A4546" s="31" t="s">
        <v>17831</v>
      </c>
      <c r="B4546" s="31" t="s">
        <v>14373</v>
      </c>
      <c r="C4546" s="31" t="s">
        <v>17832</v>
      </c>
      <c r="D4546" s="31" t="s">
        <v>3948</v>
      </c>
      <c r="E4546" s="31" t="s">
        <v>14144</v>
      </c>
      <c r="F4546" s="31"/>
      <c r="G4546" s="47">
        <v>60</v>
      </c>
      <c r="H4546" s="33">
        <v>0</v>
      </c>
      <c r="I4546" s="31" t="s">
        <v>9470</v>
      </c>
      <c r="J4546" s="31" t="s">
        <v>9471</v>
      </c>
      <c r="K4546" s="31" t="s">
        <v>5164</v>
      </c>
      <c r="L4546" s="31" t="s">
        <v>5278</v>
      </c>
      <c r="M4546" s="31" t="s">
        <v>5832</v>
      </c>
      <c r="N4546" s="31"/>
      <c r="O4546" s="31" t="s">
        <v>14125</v>
      </c>
      <c r="P4546" s="31" t="s">
        <v>14121</v>
      </c>
      <c r="Q4546" s="31" t="s">
        <v>8608</v>
      </c>
    </row>
    <row r="4547" spans="1:17" hidden="1" x14ac:dyDescent="0.2">
      <c r="A4547" s="31" t="s">
        <v>17833</v>
      </c>
      <c r="B4547" s="31" t="s">
        <v>14373</v>
      </c>
      <c r="C4547" s="31" t="s">
        <v>17834</v>
      </c>
      <c r="D4547" s="31" t="s">
        <v>3948</v>
      </c>
      <c r="E4547" s="31" t="s">
        <v>14144</v>
      </c>
      <c r="F4547" s="31"/>
      <c r="G4547" s="47">
        <v>60</v>
      </c>
      <c r="H4547" s="33">
        <v>0</v>
      </c>
      <c r="I4547" s="31" t="s">
        <v>9470</v>
      </c>
      <c r="J4547" s="31" t="s">
        <v>9471</v>
      </c>
      <c r="K4547" s="31" t="s">
        <v>5164</v>
      </c>
      <c r="L4547" s="31" t="s">
        <v>5278</v>
      </c>
      <c r="M4547" s="31" t="s">
        <v>15495</v>
      </c>
      <c r="N4547" s="31"/>
      <c r="O4547" s="31" t="s">
        <v>14125</v>
      </c>
      <c r="P4547" s="31" t="s">
        <v>14121</v>
      </c>
      <c r="Q4547" s="31" t="s">
        <v>8608</v>
      </c>
    </row>
    <row r="4548" spans="1:17" hidden="1" x14ac:dyDescent="0.2">
      <c r="A4548" s="31" t="s">
        <v>17835</v>
      </c>
      <c r="B4548" s="31" t="s">
        <v>14362</v>
      </c>
      <c r="C4548" s="31" t="s">
        <v>17836</v>
      </c>
      <c r="D4548" s="31" t="s">
        <v>3948</v>
      </c>
      <c r="E4548" s="31" t="s">
        <v>14144</v>
      </c>
      <c r="F4548" s="31"/>
      <c r="G4548" s="47">
        <v>60</v>
      </c>
      <c r="H4548" s="33">
        <v>0</v>
      </c>
      <c r="I4548" s="31" t="s">
        <v>5276</v>
      </c>
      <c r="J4548" s="31" t="s">
        <v>5277</v>
      </c>
      <c r="K4548" s="31" t="s">
        <v>5164</v>
      </c>
      <c r="L4548" s="31" t="s">
        <v>5278</v>
      </c>
      <c r="M4548" s="31" t="s">
        <v>5701</v>
      </c>
      <c r="N4548" s="31"/>
      <c r="O4548" s="31" t="s">
        <v>14125</v>
      </c>
      <c r="P4548" s="31" t="s">
        <v>14121</v>
      </c>
      <c r="Q4548" s="31" t="s">
        <v>8608</v>
      </c>
    </row>
    <row r="4549" spans="1:17" hidden="1" x14ac:dyDescent="0.2">
      <c r="A4549" s="31" t="s">
        <v>17837</v>
      </c>
      <c r="B4549" s="31" t="s">
        <v>14362</v>
      </c>
      <c r="C4549" s="31" t="s">
        <v>17838</v>
      </c>
      <c r="D4549" s="31" t="s">
        <v>3948</v>
      </c>
      <c r="E4549" s="31" t="s">
        <v>15136</v>
      </c>
      <c r="F4549" s="31"/>
      <c r="G4549" s="47">
        <v>60</v>
      </c>
      <c r="H4549" s="33">
        <v>0</v>
      </c>
      <c r="I4549" s="31" t="s">
        <v>5276</v>
      </c>
      <c r="J4549" s="31" t="s">
        <v>5277</v>
      </c>
      <c r="K4549" s="31" t="s">
        <v>5164</v>
      </c>
      <c r="L4549" s="31" t="s">
        <v>5278</v>
      </c>
      <c r="M4549" s="31" t="s">
        <v>11041</v>
      </c>
      <c r="N4549" s="31"/>
      <c r="O4549" s="31" t="s">
        <v>14125</v>
      </c>
      <c r="P4549" s="31" t="s">
        <v>14121</v>
      </c>
      <c r="Q4549" s="31" t="s">
        <v>8608</v>
      </c>
    </row>
    <row r="4550" spans="1:17" hidden="1" x14ac:dyDescent="0.2">
      <c r="A4550" s="31" t="s">
        <v>17839</v>
      </c>
      <c r="B4550" s="31" t="s">
        <v>14382</v>
      </c>
      <c r="C4550" s="31" t="s">
        <v>17840</v>
      </c>
      <c r="D4550" s="31"/>
      <c r="E4550" s="31" t="s">
        <v>14123</v>
      </c>
      <c r="F4550" s="31" t="s">
        <v>3948</v>
      </c>
      <c r="G4550" s="47">
        <v>60</v>
      </c>
      <c r="H4550" s="33">
        <v>0</v>
      </c>
      <c r="I4550" s="31" t="s">
        <v>5252</v>
      </c>
      <c r="J4550" s="31" t="s">
        <v>5253</v>
      </c>
      <c r="K4550" s="31" t="s">
        <v>5164</v>
      </c>
      <c r="L4550" s="31" t="s">
        <v>5165</v>
      </c>
      <c r="M4550" s="31" t="s">
        <v>5166</v>
      </c>
      <c r="N4550" s="31"/>
      <c r="O4550" s="31" t="s">
        <v>14125</v>
      </c>
      <c r="P4550" s="31" t="s">
        <v>14121</v>
      </c>
      <c r="Q4550" s="31" t="s">
        <v>5168</v>
      </c>
    </row>
    <row r="4551" spans="1:17" hidden="1" x14ac:dyDescent="0.2">
      <c r="A4551" s="31" t="s">
        <v>17841</v>
      </c>
      <c r="B4551" s="31" t="s">
        <v>14382</v>
      </c>
      <c r="C4551" s="31" t="s">
        <v>17842</v>
      </c>
      <c r="D4551" s="31"/>
      <c r="E4551" s="31" t="s">
        <v>14123</v>
      </c>
      <c r="F4551" s="31" t="s">
        <v>3948</v>
      </c>
      <c r="G4551" s="47">
        <v>60</v>
      </c>
      <c r="H4551" s="33">
        <v>0</v>
      </c>
      <c r="I4551" s="31" t="s">
        <v>5252</v>
      </c>
      <c r="J4551" s="31" t="s">
        <v>5253</v>
      </c>
      <c r="K4551" s="31" t="s">
        <v>5164</v>
      </c>
      <c r="L4551" s="31" t="s">
        <v>5165</v>
      </c>
      <c r="M4551" s="31" t="s">
        <v>5166</v>
      </c>
      <c r="N4551" s="31"/>
      <c r="O4551" s="31" t="s">
        <v>14125</v>
      </c>
      <c r="P4551" s="31" t="s">
        <v>14121</v>
      </c>
      <c r="Q4551" s="31" t="s">
        <v>5168</v>
      </c>
    </row>
    <row r="4552" spans="1:17" hidden="1" x14ac:dyDescent="0.2">
      <c r="A4552" s="31" t="s">
        <v>17843</v>
      </c>
      <c r="B4552" s="31" t="s">
        <v>14362</v>
      </c>
      <c r="C4552" s="31" t="s">
        <v>17844</v>
      </c>
      <c r="D4552" s="31" t="s">
        <v>3948</v>
      </c>
      <c r="E4552" s="31" t="s">
        <v>14144</v>
      </c>
      <c r="F4552" s="31"/>
      <c r="G4552" s="47">
        <v>60</v>
      </c>
      <c r="H4552" s="33">
        <v>0</v>
      </c>
      <c r="I4552" s="31" t="s">
        <v>9470</v>
      </c>
      <c r="J4552" s="31" t="s">
        <v>9471</v>
      </c>
      <c r="K4552" s="31" t="s">
        <v>5164</v>
      </c>
      <c r="L4552" s="31" t="s">
        <v>5278</v>
      </c>
      <c r="M4552" s="31" t="s">
        <v>6466</v>
      </c>
      <c r="N4552" s="31"/>
      <c r="O4552" s="31" t="s">
        <v>14125</v>
      </c>
      <c r="P4552" s="31" t="s">
        <v>14121</v>
      </c>
      <c r="Q4552" s="31" t="s">
        <v>8608</v>
      </c>
    </row>
    <row r="4553" spans="1:17" hidden="1" x14ac:dyDescent="0.2">
      <c r="A4553" s="31" t="s">
        <v>17845</v>
      </c>
      <c r="B4553" s="31" t="s">
        <v>14362</v>
      </c>
      <c r="C4553" s="31" t="s">
        <v>17846</v>
      </c>
      <c r="D4553" s="31" t="s">
        <v>3948</v>
      </c>
      <c r="E4553" s="31" t="s">
        <v>15136</v>
      </c>
      <c r="F4553" s="31"/>
      <c r="G4553" s="47">
        <v>60</v>
      </c>
      <c r="H4553" s="33">
        <v>0</v>
      </c>
      <c r="I4553" s="31" t="s">
        <v>5276</v>
      </c>
      <c r="J4553" s="31" t="s">
        <v>5277</v>
      </c>
      <c r="K4553" s="31" t="s">
        <v>5164</v>
      </c>
      <c r="L4553" s="31" t="s">
        <v>5278</v>
      </c>
      <c r="M4553" s="31" t="s">
        <v>11041</v>
      </c>
      <c r="N4553" s="31"/>
      <c r="O4553" s="31" t="s">
        <v>14125</v>
      </c>
      <c r="P4553" s="31" t="s">
        <v>14121</v>
      </c>
      <c r="Q4553" s="31" t="s">
        <v>8608</v>
      </c>
    </row>
    <row r="4554" spans="1:17" hidden="1" x14ac:dyDescent="0.2">
      <c r="A4554" s="31" t="s">
        <v>17847</v>
      </c>
      <c r="B4554" s="31" t="s">
        <v>14362</v>
      </c>
      <c r="C4554" s="31" t="s">
        <v>17848</v>
      </c>
      <c r="D4554" s="31" t="s">
        <v>3948</v>
      </c>
      <c r="E4554" s="31" t="s">
        <v>14144</v>
      </c>
      <c r="F4554" s="31"/>
      <c r="G4554" s="47">
        <v>60</v>
      </c>
      <c r="H4554" s="33">
        <v>0</v>
      </c>
      <c r="I4554" s="31" t="s">
        <v>9470</v>
      </c>
      <c r="J4554" s="31" t="s">
        <v>9471</v>
      </c>
      <c r="K4554" s="31" t="s">
        <v>5164</v>
      </c>
      <c r="L4554" s="31" t="s">
        <v>5278</v>
      </c>
      <c r="M4554" s="31" t="s">
        <v>15503</v>
      </c>
      <c r="N4554" s="31"/>
      <c r="O4554" s="31" t="s">
        <v>14125</v>
      </c>
      <c r="P4554" s="31" t="s">
        <v>14121</v>
      </c>
      <c r="Q4554" s="31" t="s">
        <v>8608</v>
      </c>
    </row>
    <row r="4555" spans="1:17" hidden="1" x14ac:dyDescent="0.2">
      <c r="A4555" s="31" t="s">
        <v>17849</v>
      </c>
      <c r="B4555" s="31" t="s">
        <v>14362</v>
      </c>
      <c r="C4555" s="31" t="s">
        <v>17850</v>
      </c>
      <c r="D4555" s="31" t="s">
        <v>3948</v>
      </c>
      <c r="E4555" s="31" t="s">
        <v>14144</v>
      </c>
      <c r="F4555" s="31"/>
      <c r="G4555" s="47">
        <v>60</v>
      </c>
      <c r="H4555" s="33">
        <v>0</v>
      </c>
      <c r="I4555" s="31" t="s">
        <v>9470</v>
      </c>
      <c r="J4555" s="31" t="s">
        <v>9471</v>
      </c>
      <c r="K4555" s="31" t="s">
        <v>5164</v>
      </c>
      <c r="L4555" s="31" t="s">
        <v>5278</v>
      </c>
      <c r="M4555" s="31" t="s">
        <v>5832</v>
      </c>
      <c r="N4555" s="31"/>
      <c r="O4555" s="31" t="s">
        <v>14125</v>
      </c>
      <c r="P4555" s="31" t="s">
        <v>14121</v>
      </c>
      <c r="Q4555" s="31" t="s">
        <v>8608</v>
      </c>
    </row>
    <row r="4556" spans="1:17" hidden="1" x14ac:dyDescent="0.2">
      <c r="A4556" s="31" t="s">
        <v>17851</v>
      </c>
      <c r="B4556" s="31" t="s">
        <v>14362</v>
      </c>
      <c r="C4556" s="31" t="s">
        <v>17852</v>
      </c>
      <c r="D4556" s="31" t="s">
        <v>3948</v>
      </c>
      <c r="E4556" s="31" t="s">
        <v>15136</v>
      </c>
      <c r="F4556" s="31"/>
      <c r="G4556" s="47">
        <v>60</v>
      </c>
      <c r="H4556" s="33">
        <v>0</v>
      </c>
      <c r="I4556" s="31" t="s">
        <v>5276</v>
      </c>
      <c r="J4556" s="31" t="s">
        <v>5277</v>
      </c>
      <c r="K4556" s="31" t="s">
        <v>5164</v>
      </c>
      <c r="L4556" s="31" t="s">
        <v>5278</v>
      </c>
      <c r="M4556" s="31" t="s">
        <v>11041</v>
      </c>
      <c r="N4556" s="31"/>
      <c r="O4556" s="31" t="s">
        <v>14125</v>
      </c>
      <c r="P4556" s="31" t="s">
        <v>14121</v>
      </c>
      <c r="Q4556" s="31" t="s">
        <v>8608</v>
      </c>
    </row>
    <row r="4557" spans="1:17" hidden="1" x14ac:dyDescent="0.2">
      <c r="A4557" s="31" t="s">
        <v>17853</v>
      </c>
      <c r="B4557" s="31" t="s">
        <v>14362</v>
      </c>
      <c r="C4557" s="31" t="s">
        <v>17854</v>
      </c>
      <c r="D4557" s="31" t="s">
        <v>3948</v>
      </c>
      <c r="E4557" s="31" t="s">
        <v>14144</v>
      </c>
      <c r="F4557" s="31"/>
      <c r="G4557" s="47">
        <v>60</v>
      </c>
      <c r="H4557" s="33">
        <v>0</v>
      </c>
      <c r="I4557" s="31" t="s">
        <v>5288</v>
      </c>
      <c r="J4557" s="31" t="s">
        <v>5289</v>
      </c>
      <c r="K4557" s="31" t="s">
        <v>5164</v>
      </c>
      <c r="L4557" s="31" t="s">
        <v>5278</v>
      </c>
      <c r="M4557" s="31" t="s">
        <v>5673</v>
      </c>
      <c r="N4557" s="31"/>
      <c r="O4557" s="31" t="s">
        <v>14125</v>
      </c>
      <c r="P4557" s="31" t="s">
        <v>14121</v>
      </c>
      <c r="Q4557" s="31" t="s">
        <v>8608</v>
      </c>
    </row>
    <row r="4558" spans="1:17" hidden="1" x14ac:dyDescent="0.2">
      <c r="A4558" s="31" t="s">
        <v>17855</v>
      </c>
      <c r="B4558" s="31" t="s">
        <v>14356</v>
      </c>
      <c r="C4558" s="31" t="s">
        <v>17856</v>
      </c>
      <c r="D4558" s="31"/>
      <c r="E4558" s="31" t="s">
        <v>14123</v>
      </c>
      <c r="F4558" s="31" t="s">
        <v>3948</v>
      </c>
      <c r="G4558" s="47">
        <v>60</v>
      </c>
      <c r="H4558" s="33">
        <v>0</v>
      </c>
      <c r="I4558" s="31" t="s">
        <v>5172</v>
      </c>
      <c r="J4558" s="31" t="s">
        <v>5173</v>
      </c>
      <c r="K4558" s="31" t="s">
        <v>5164</v>
      </c>
      <c r="L4558" s="31" t="s">
        <v>5165</v>
      </c>
      <c r="M4558" s="31" t="s">
        <v>5224</v>
      </c>
      <c r="N4558" s="31"/>
      <c r="O4558" s="31" t="s">
        <v>14125</v>
      </c>
      <c r="P4558" s="31" t="s">
        <v>14121</v>
      </c>
      <c r="Q4558" s="31" t="s">
        <v>5168</v>
      </c>
    </row>
    <row r="4559" spans="1:17" hidden="1" x14ac:dyDescent="0.2">
      <c r="A4559" s="31" t="s">
        <v>17857</v>
      </c>
      <c r="B4559" s="31" t="s">
        <v>14356</v>
      </c>
      <c r="C4559" s="31" t="s">
        <v>17858</v>
      </c>
      <c r="D4559" s="31"/>
      <c r="E4559" s="31" t="s">
        <v>14123</v>
      </c>
      <c r="F4559" s="31" t="s">
        <v>3948</v>
      </c>
      <c r="G4559" s="47">
        <v>60</v>
      </c>
      <c r="H4559" s="33">
        <v>0</v>
      </c>
      <c r="I4559" s="31" t="s">
        <v>5179</v>
      </c>
      <c r="J4559" s="31" t="s">
        <v>5180</v>
      </c>
      <c r="K4559" s="31" t="s">
        <v>5164</v>
      </c>
      <c r="L4559" s="31" t="s">
        <v>5165</v>
      </c>
      <c r="M4559" s="31" t="s">
        <v>5305</v>
      </c>
      <c r="N4559" s="31"/>
      <c r="O4559" s="31" t="s">
        <v>14125</v>
      </c>
      <c r="P4559" s="31" t="s">
        <v>14121</v>
      </c>
      <c r="Q4559" s="31" t="s">
        <v>5168</v>
      </c>
    </row>
    <row r="4560" spans="1:17" hidden="1" x14ac:dyDescent="0.2">
      <c r="A4560" s="31" t="s">
        <v>17859</v>
      </c>
      <c r="B4560" s="31" t="s">
        <v>14356</v>
      </c>
      <c r="C4560" s="31" t="s">
        <v>17860</v>
      </c>
      <c r="D4560" s="31"/>
      <c r="E4560" s="31" t="s">
        <v>14123</v>
      </c>
      <c r="F4560" s="31" t="s">
        <v>3948</v>
      </c>
      <c r="G4560" s="47">
        <v>60</v>
      </c>
      <c r="H4560" s="33">
        <v>0</v>
      </c>
      <c r="I4560" s="31" t="s">
        <v>5179</v>
      </c>
      <c r="J4560" s="31" t="s">
        <v>5180</v>
      </c>
      <c r="K4560" s="31" t="s">
        <v>5164</v>
      </c>
      <c r="L4560" s="31" t="s">
        <v>5165</v>
      </c>
      <c r="M4560" s="31" t="s">
        <v>5214</v>
      </c>
      <c r="N4560" s="31"/>
      <c r="O4560" s="31" t="s">
        <v>14125</v>
      </c>
      <c r="P4560" s="31" t="s">
        <v>14121</v>
      </c>
      <c r="Q4560" s="31" t="s">
        <v>5168</v>
      </c>
    </row>
    <row r="4561" spans="1:17" hidden="1" x14ac:dyDescent="0.2">
      <c r="A4561" s="31" t="s">
        <v>17861</v>
      </c>
      <c r="B4561" s="31" t="s">
        <v>14356</v>
      </c>
      <c r="C4561" s="31" t="s">
        <v>17862</v>
      </c>
      <c r="D4561" s="31"/>
      <c r="E4561" s="31" t="s">
        <v>14123</v>
      </c>
      <c r="F4561" s="31" t="s">
        <v>3948</v>
      </c>
      <c r="G4561" s="47">
        <v>60</v>
      </c>
      <c r="H4561" s="33">
        <v>0</v>
      </c>
      <c r="I4561" s="31" t="s">
        <v>5252</v>
      </c>
      <c r="J4561" s="31" t="s">
        <v>5253</v>
      </c>
      <c r="K4561" s="31" t="s">
        <v>5164</v>
      </c>
      <c r="L4561" s="31" t="s">
        <v>5165</v>
      </c>
      <c r="M4561" s="31" t="s">
        <v>5254</v>
      </c>
      <c r="N4561" s="31"/>
      <c r="O4561" s="31" t="s">
        <v>14125</v>
      </c>
      <c r="P4561" s="31" t="s">
        <v>14121</v>
      </c>
      <c r="Q4561" s="31" t="s">
        <v>5168</v>
      </c>
    </row>
    <row r="4562" spans="1:17" hidden="1" x14ac:dyDescent="0.2">
      <c r="A4562" s="31" t="s">
        <v>17863</v>
      </c>
      <c r="B4562" s="31" t="s">
        <v>14362</v>
      </c>
      <c r="C4562" s="31" t="s">
        <v>17864</v>
      </c>
      <c r="D4562" s="31" t="s">
        <v>3948</v>
      </c>
      <c r="E4562" s="31" t="s">
        <v>15136</v>
      </c>
      <c r="F4562" s="31"/>
      <c r="G4562" s="47">
        <v>60</v>
      </c>
      <c r="H4562" s="33">
        <v>0</v>
      </c>
      <c r="I4562" s="31" t="s">
        <v>5276</v>
      </c>
      <c r="J4562" s="31" t="s">
        <v>5277</v>
      </c>
      <c r="K4562" s="31" t="s">
        <v>5164</v>
      </c>
      <c r="L4562" s="31" t="s">
        <v>5278</v>
      </c>
      <c r="M4562" s="31" t="s">
        <v>11041</v>
      </c>
      <c r="N4562" s="31"/>
      <c r="O4562" s="31" t="s">
        <v>14125</v>
      </c>
      <c r="P4562" s="31" t="s">
        <v>14121</v>
      </c>
      <c r="Q4562" s="31" t="s">
        <v>8608</v>
      </c>
    </row>
    <row r="4563" spans="1:17" hidden="1" x14ac:dyDescent="0.2">
      <c r="A4563" s="31" t="s">
        <v>17865</v>
      </c>
      <c r="B4563" s="31" t="s">
        <v>14362</v>
      </c>
      <c r="C4563" s="31" t="s">
        <v>17866</v>
      </c>
      <c r="D4563" s="31" t="s">
        <v>3948</v>
      </c>
      <c r="E4563" s="31" t="s">
        <v>14144</v>
      </c>
      <c r="F4563" s="31"/>
      <c r="G4563" s="47">
        <v>60</v>
      </c>
      <c r="H4563" s="33">
        <v>0</v>
      </c>
      <c r="I4563" s="31" t="s">
        <v>5288</v>
      </c>
      <c r="J4563" s="31" t="s">
        <v>5289</v>
      </c>
      <c r="K4563" s="31" t="s">
        <v>5164</v>
      </c>
      <c r="L4563" s="31" t="s">
        <v>5278</v>
      </c>
      <c r="M4563" s="31" t="s">
        <v>5663</v>
      </c>
      <c r="N4563" s="31"/>
      <c r="O4563" s="31" t="s">
        <v>14125</v>
      </c>
      <c r="P4563" s="31" t="s">
        <v>14121</v>
      </c>
      <c r="Q4563" s="31" t="s">
        <v>8608</v>
      </c>
    </row>
    <row r="4564" spans="1:17" hidden="1" x14ac:dyDescent="0.2">
      <c r="A4564" s="31" t="s">
        <v>17867</v>
      </c>
      <c r="B4564" s="31" t="s">
        <v>14362</v>
      </c>
      <c r="C4564" s="31" t="s">
        <v>17868</v>
      </c>
      <c r="D4564" s="31" t="s">
        <v>3948</v>
      </c>
      <c r="E4564" s="31" t="s">
        <v>15136</v>
      </c>
      <c r="F4564" s="31"/>
      <c r="G4564" s="47">
        <v>60</v>
      </c>
      <c r="H4564" s="33">
        <v>0</v>
      </c>
      <c r="I4564" s="31" t="s">
        <v>5276</v>
      </c>
      <c r="J4564" s="31" t="s">
        <v>5277</v>
      </c>
      <c r="K4564" s="31" t="s">
        <v>5164</v>
      </c>
      <c r="L4564" s="31" t="s">
        <v>5278</v>
      </c>
      <c r="M4564" s="31" t="s">
        <v>11041</v>
      </c>
      <c r="N4564" s="31"/>
      <c r="O4564" s="31" t="s">
        <v>14125</v>
      </c>
      <c r="P4564" s="31" t="s">
        <v>14121</v>
      </c>
      <c r="Q4564" s="31" t="s">
        <v>8608</v>
      </c>
    </row>
    <row r="4565" spans="1:17" hidden="1" x14ac:dyDescent="0.2">
      <c r="A4565" s="31" t="s">
        <v>17869</v>
      </c>
      <c r="B4565" s="31" t="s">
        <v>14362</v>
      </c>
      <c r="C4565" s="31" t="s">
        <v>17870</v>
      </c>
      <c r="D4565" s="31" t="s">
        <v>3948</v>
      </c>
      <c r="E4565" s="31" t="s">
        <v>14144</v>
      </c>
      <c r="F4565" s="31"/>
      <c r="G4565" s="47">
        <v>60</v>
      </c>
      <c r="H4565" s="33">
        <v>0</v>
      </c>
      <c r="I4565" s="31" t="s">
        <v>5288</v>
      </c>
      <c r="J4565" s="31" t="s">
        <v>5289</v>
      </c>
      <c r="K4565" s="31" t="s">
        <v>5164</v>
      </c>
      <c r="L4565" s="31" t="s">
        <v>5278</v>
      </c>
      <c r="M4565" s="31" t="s">
        <v>5673</v>
      </c>
      <c r="N4565" s="31"/>
      <c r="O4565" s="31" t="s">
        <v>14125</v>
      </c>
      <c r="P4565" s="31" t="s">
        <v>14121</v>
      </c>
      <c r="Q4565" s="31" t="s">
        <v>8608</v>
      </c>
    </row>
    <row r="4566" spans="1:17" hidden="1" x14ac:dyDescent="0.2">
      <c r="A4566" s="31" t="s">
        <v>17871</v>
      </c>
      <c r="B4566" s="31" t="s">
        <v>14356</v>
      </c>
      <c r="C4566" s="31" t="s">
        <v>17872</v>
      </c>
      <c r="D4566" s="31"/>
      <c r="E4566" s="31" t="s">
        <v>14123</v>
      </c>
      <c r="F4566" s="31" t="s">
        <v>3948</v>
      </c>
      <c r="G4566" s="47">
        <v>60</v>
      </c>
      <c r="H4566" s="33">
        <v>0</v>
      </c>
      <c r="I4566" s="31" t="s">
        <v>5252</v>
      </c>
      <c r="J4566" s="31" t="s">
        <v>5253</v>
      </c>
      <c r="K4566" s="31" t="s">
        <v>5164</v>
      </c>
      <c r="L4566" s="31" t="s">
        <v>5165</v>
      </c>
      <c r="M4566" s="31" t="s">
        <v>5254</v>
      </c>
      <c r="N4566" s="31"/>
      <c r="O4566" s="31" t="s">
        <v>14125</v>
      </c>
      <c r="P4566" s="31" t="s">
        <v>14121</v>
      </c>
      <c r="Q4566" s="31" t="s">
        <v>5168</v>
      </c>
    </row>
    <row r="4567" spans="1:17" hidden="1" x14ac:dyDescent="0.2">
      <c r="A4567" s="31" t="s">
        <v>17873</v>
      </c>
      <c r="B4567" s="31" t="s">
        <v>14356</v>
      </c>
      <c r="C4567" s="31" t="s">
        <v>17874</v>
      </c>
      <c r="D4567" s="31"/>
      <c r="E4567" s="31" t="s">
        <v>14123</v>
      </c>
      <c r="F4567" s="31" t="s">
        <v>3948</v>
      </c>
      <c r="G4567" s="47">
        <v>60</v>
      </c>
      <c r="H4567" s="33">
        <v>0</v>
      </c>
      <c r="I4567" s="31" t="s">
        <v>5384</v>
      </c>
      <c r="J4567" s="31" t="s">
        <v>5385</v>
      </c>
      <c r="K4567" s="31" t="s">
        <v>5164</v>
      </c>
      <c r="L4567" s="31" t="s">
        <v>5165</v>
      </c>
      <c r="M4567" s="31" t="s">
        <v>5543</v>
      </c>
      <c r="N4567" s="31"/>
      <c r="O4567" s="31" t="s">
        <v>14125</v>
      </c>
      <c r="P4567" s="31" t="s">
        <v>14121</v>
      </c>
      <c r="Q4567" s="31" t="s">
        <v>5168</v>
      </c>
    </row>
    <row r="4568" spans="1:17" hidden="1" x14ac:dyDescent="0.2">
      <c r="A4568" s="31" t="s">
        <v>17875</v>
      </c>
      <c r="B4568" s="31" t="s">
        <v>14356</v>
      </c>
      <c r="C4568" s="31" t="s">
        <v>17876</v>
      </c>
      <c r="D4568" s="31"/>
      <c r="E4568" s="31" t="s">
        <v>14123</v>
      </c>
      <c r="F4568" s="31" t="s">
        <v>3948</v>
      </c>
      <c r="G4568" s="47">
        <v>60</v>
      </c>
      <c r="H4568" s="33">
        <v>0</v>
      </c>
      <c r="I4568" s="31" t="s">
        <v>5218</v>
      </c>
      <c r="J4568" s="31" t="s">
        <v>5219</v>
      </c>
      <c r="K4568" s="31" t="s">
        <v>5164</v>
      </c>
      <c r="L4568" s="31" t="s">
        <v>5165</v>
      </c>
      <c r="M4568" s="31" t="s">
        <v>5262</v>
      </c>
      <c r="N4568" s="31"/>
      <c r="O4568" s="31" t="s">
        <v>14125</v>
      </c>
      <c r="P4568" s="31" t="s">
        <v>14121</v>
      </c>
      <c r="Q4568" s="31" t="s">
        <v>5168</v>
      </c>
    </row>
    <row r="4569" spans="1:17" hidden="1" x14ac:dyDescent="0.2">
      <c r="A4569" s="31" t="s">
        <v>17877</v>
      </c>
      <c r="B4569" s="31" t="s">
        <v>14362</v>
      </c>
      <c r="C4569" s="31" t="s">
        <v>17878</v>
      </c>
      <c r="D4569" s="31" t="s">
        <v>3948</v>
      </c>
      <c r="E4569" s="31" t="s">
        <v>14144</v>
      </c>
      <c r="F4569" s="31"/>
      <c r="G4569" s="47">
        <v>60</v>
      </c>
      <c r="H4569" s="33">
        <v>0</v>
      </c>
      <c r="I4569" s="31" t="s">
        <v>5276</v>
      </c>
      <c r="J4569" s="31" t="s">
        <v>5277</v>
      </c>
      <c r="K4569" s="31" t="s">
        <v>5164</v>
      </c>
      <c r="L4569" s="31" t="s">
        <v>5278</v>
      </c>
      <c r="M4569" s="31" t="s">
        <v>5701</v>
      </c>
      <c r="N4569" s="31"/>
      <c r="O4569" s="31" t="s">
        <v>14125</v>
      </c>
      <c r="P4569" s="31" t="s">
        <v>14121</v>
      </c>
      <c r="Q4569" s="31" t="s">
        <v>8608</v>
      </c>
    </row>
    <row r="4570" spans="1:17" hidden="1" x14ac:dyDescent="0.2">
      <c r="A4570" s="31" t="s">
        <v>17879</v>
      </c>
      <c r="B4570" s="31" t="s">
        <v>14362</v>
      </c>
      <c r="C4570" s="31" t="s">
        <v>17880</v>
      </c>
      <c r="D4570" s="31" t="s">
        <v>3948</v>
      </c>
      <c r="E4570" s="31" t="s">
        <v>14144</v>
      </c>
      <c r="F4570" s="31"/>
      <c r="G4570" s="47">
        <v>60</v>
      </c>
      <c r="H4570" s="33">
        <v>0</v>
      </c>
      <c r="I4570" s="31" t="s">
        <v>5276</v>
      </c>
      <c r="J4570" s="31" t="s">
        <v>5277</v>
      </c>
      <c r="K4570" s="31" t="s">
        <v>5164</v>
      </c>
      <c r="L4570" s="31" t="s">
        <v>5278</v>
      </c>
      <c r="M4570" s="31" t="s">
        <v>5609</v>
      </c>
      <c r="N4570" s="31"/>
      <c r="O4570" s="31" t="s">
        <v>14125</v>
      </c>
      <c r="P4570" s="31" t="s">
        <v>14121</v>
      </c>
      <c r="Q4570" s="31" t="s">
        <v>8608</v>
      </c>
    </row>
    <row r="4571" spans="1:17" hidden="1" x14ac:dyDescent="0.2">
      <c r="A4571" s="31" t="s">
        <v>17881</v>
      </c>
      <c r="B4571" s="31" t="s">
        <v>14362</v>
      </c>
      <c r="C4571" s="31" t="s">
        <v>17882</v>
      </c>
      <c r="D4571" s="31" t="s">
        <v>3948</v>
      </c>
      <c r="E4571" s="31" t="s">
        <v>14144</v>
      </c>
      <c r="F4571" s="31"/>
      <c r="G4571" s="47">
        <v>60</v>
      </c>
      <c r="H4571" s="33">
        <v>0</v>
      </c>
      <c r="I4571" s="31" t="s">
        <v>5288</v>
      </c>
      <c r="J4571" s="31" t="s">
        <v>5289</v>
      </c>
      <c r="K4571" s="31" t="s">
        <v>5164</v>
      </c>
      <c r="L4571" s="31" t="s">
        <v>5278</v>
      </c>
      <c r="M4571" s="31" t="s">
        <v>5663</v>
      </c>
      <c r="N4571" s="31"/>
      <c r="O4571" s="31" t="s">
        <v>14125</v>
      </c>
      <c r="P4571" s="31" t="s">
        <v>14121</v>
      </c>
      <c r="Q4571" s="31" t="s">
        <v>8608</v>
      </c>
    </row>
    <row r="4572" spans="1:17" hidden="1" x14ac:dyDescent="0.2">
      <c r="A4572" s="31" t="s">
        <v>17883</v>
      </c>
      <c r="B4572" s="31" t="s">
        <v>14362</v>
      </c>
      <c r="C4572" s="31" t="s">
        <v>17884</v>
      </c>
      <c r="D4572" s="31" t="s">
        <v>3948</v>
      </c>
      <c r="E4572" s="31" t="s">
        <v>14144</v>
      </c>
      <c r="F4572" s="31"/>
      <c r="G4572" s="47">
        <v>60</v>
      </c>
      <c r="H4572" s="33">
        <v>0</v>
      </c>
      <c r="I4572" s="31" t="s">
        <v>5276</v>
      </c>
      <c r="J4572" s="31" t="s">
        <v>5277</v>
      </c>
      <c r="K4572" s="31" t="s">
        <v>5164</v>
      </c>
      <c r="L4572" s="31" t="s">
        <v>5278</v>
      </c>
      <c r="M4572" s="31" t="s">
        <v>5774</v>
      </c>
      <c r="N4572" s="31"/>
      <c r="O4572" s="31" t="s">
        <v>14125</v>
      </c>
      <c r="P4572" s="31" t="s">
        <v>14121</v>
      </c>
      <c r="Q4572" s="31" t="s">
        <v>8608</v>
      </c>
    </row>
    <row r="4573" spans="1:17" hidden="1" x14ac:dyDescent="0.2">
      <c r="A4573" s="31" t="s">
        <v>17885</v>
      </c>
      <c r="B4573" s="31" t="s">
        <v>14362</v>
      </c>
      <c r="C4573" s="31" t="s">
        <v>17886</v>
      </c>
      <c r="D4573" s="31" t="s">
        <v>3948</v>
      </c>
      <c r="E4573" s="31" t="s">
        <v>14144</v>
      </c>
      <c r="F4573" s="31"/>
      <c r="G4573" s="47">
        <v>60</v>
      </c>
      <c r="H4573" s="33">
        <v>0</v>
      </c>
      <c r="I4573" s="31" t="s">
        <v>9470</v>
      </c>
      <c r="J4573" s="31" t="s">
        <v>9471</v>
      </c>
      <c r="K4573" s="31" t="s">
        <v>5164</v>
      </c>
      <c r="L4573" s="31" t="s">
        <v>5278</v>
      </c>
      <c r="M4573" s="31" t="s">
        <v>15503</v>
      </c>
      <c r="N4573" s="31"/>
      <c r="O4573" s="31" t="s">
        <v>14125</v>
      </c>
      <c r="P4573" s="31" t="s">
        <v>14121</v>
      </c>
      <c r="Q4573" s="31" t="s">
        <v>8608</v>
      </c>
    </row>
    <row r="4574" spans="1:17" hidden="1" x14ac:dyDescent="0.2">
      <c r="A4574" s="31" t="s">
        <v>17887</v>
      </c>
      <c r="B4574" s="31" t="s">
        <v>14359</v>
      </c>
      <c r="C4574" s="31" t="s">
        <v>17888</v>
      </c>
      <c r="D4574" s="31" t="s">
        <v>3948</v>
      </c>
      <c r="E4574" s="31" t="s">
        <v>14144</v>
      </c>
      <c r="F4574" s="31"/>
      <c r="G4574" s="47">
        <v>60</v>
      </c>
      <c r="H4574" s="33">
        <v>0</v>
      </c>
      <c r="I4574" s="31" t="s">
        <v>9470</v>
      </c>
      <c r="J4574" s="31" t="s">
        <v>9471</v>
      </c>
      <c r="K4574" s="31" t="s">
        <v>5164</v>
      </c>
      <c r="L4574" s="31" t="s">
        <v>5278</v>
      </c>
      <c r="M4574" s="31" t="s">
        <v>9215</v>
      </c>
      <c r="N4574" s="31"/>
      <c r="O4574" s="31" t="s">
        <v>14125</v>
      </c>
      <c r="P4574" s="31" t="s">
        <v>14121</v>
      </c>
      <c r="Q4574" s="31" t="s">
        <v>8608</v>
      </c>
    </row>
    <row r="4575" spans="1:17" hidden="1" x14ac:dyDescent="0.2">
      <c r="A4575" s="31" t="s">
        <v>17889</v>
      </c>
      <c r="B4575" s="31" t="s">
        <v>14362</v>
      </c>
      <c r="C4575" s="31" t="s">
        <v>17890</v>
      </c>
      <c r="D4575" s="31" t="s">
        <v>3948</v>
      </c>
      <c r="E4575" s="31" t="s">
        <v>14144</v>
      </c>
      <c r="F4575" s="31"/>
      <c r="G4575" s="47">
        <v>60</v>
      </c>
      <c r="H4575" s="33">
        <v>0</v>
      </c>
      <c r="I4575" s="31" t="s">
        <v>9470</v>
      </c>
      <c r="J4575" s="31" t="s">
        <v>9471</v>
      </c>
      <c r="K4575" s="31" t="s">
        <v>5164</v>
      </c>
      <c r="L4575" s="31" t="s">
        <v>5278</v>
      </c>
      <c r="M4575" s="31" t="s">
        <v>5687</v>
      </c>
      <c r="N4575" s="31"/>
      <c r="O4575" s="31" t="s">
        <v>14125</v>
      </c>
      <c r="P4575" s="31" t="s">
        <v>14121</v>
      </c>
      <c r="Q4575" s="31" t="s">
        <v>8608</v>
      </c>
    </row>
    <row r="4576" spans="1:17" hidden="1" x14ac:dyDescent="0.2">
      <c r="A4576" s="31" t="s">
        <v>17891</v>
      </c>
      <c r="B4576" s="31" t="s">
        <v>14359</v>
      </c>
      <c r="C4576" s="31" t="s">
        <v>17892</v>
      </c>
      <c r="D4576" s="31" t="s">
        <v>3948</v>
      </c>
      <c r="E4576" s="31" t="s">
        <v>14144</v>
      </c>
      <c r="F4576" s="31"/>
      <c r="G4576" s="47">
        <v>60</v>
      </c>
      <c r="H4576" s="33">
        <v>0</v>
      </c>
      <c r="I4576" s="31" t="s">
        <v>5288</v>
      </c>
      <c r="J4576" s="31" t="s">
        <v>5289</v>
      </c>
      <c r="K4576" s="31" t="s">
        <v>5164</v>
      </c>
      <c r="L4576" s="31" t="s">
        <v>5278</v>
      </c>
      <c r="M4576" s="31" t="s">
        <v>14104</v>
      </c>
      <c r="N4576" s="31"/>
      <c r="O4576" s="31" t="s">
        <v>14125</v>
      </c>
      <c r="P4576" s="31" t="s">
        <v>14121</v>
      </c>
      <c r="Q4576" s="31" t="s">
        <v>8608</v>
      </c>
    </row>
    <row r="4577" spans="1:17" hidden="1" x14ac:dyDescent="0.2">
      <c r="A4577" s="31" t="s">
        <v>17893</v>
      </c>
      <c r="B4577" s="31" t="s">
        <v>14362</v>
      </c>
      <c r="C4577" s="31" t="s">
        <v>17894</v>
      </c>
      <c r="D4577" s="31" t="s">
        <v>3948</v>
      </c>
      <c r="E4577" s="31" t="s">
        <v>14144</v>
      </c>
      <c r="F4577" s="31"/>
      <c r="G4577" s="47">
        <v>60</v>
      </c>
      <c r="H4577" s="33">
        <v>0</v>
      </c>
      <c r="I4577" s="31" t="s">
        <v>5288</v>
      </c>
      <c r="J4577" s="31" t="s">
        <v>5289</v>
      </c>
      <c r="K4577" s="31" t="s">
        <v>5164</v>
      </c>
      <c r="L4577" s="31" t="s">
        <v>5278</v>
      </c>
      <c r="M4577" s="31" t="s">
        <v>5290</v>
      </c>
      <c r="N4577" s="31"/>
      <c r="O4577" s="31" t="s">
        <v>14125</v>
      </c>
      <c r="P4577" s="31" t="s">
        <v>14121</v>
      </c>
      <c r="Q4577" s="31" t="s">
        <v>8608</v>
      </c>
    </row>
    <row r="4578" spans="1:17" hidden="1" x14ac:dyDescent="0.2">
      <c r="A4578" s="31" t="s">
        <v>17895</v>
      </c>
      <c r="B4578" s="31" t="s">
        <v>14362</v>
      </c>
      <c r="C4578" s="31" t="s">
        <v>17896</v>
      </c>
      <c r="D4578" s="31" t="s">
        <v>3948</v>
      </c>
      <c r="E4578" s="31" t="s">
        <v>14144</v>
      </c>
      <c r="F4578" s="31"/>
      <c r="G4578" s="47">
        <v>60</v>
      </c>
      <c r="H4578" s="33">
        <v>0</v>
      </c>
      <c r="I4578" s="31" t="s">
        <v>5288</v>
      </c>
      <c r="J4578" s="31" t="s">
        <v>5289</v>
      </c>
      <c r="K4578" s="31" t="s">
        <v>5164</v>
      </c>
      <c r="L4578" s="31" t="s">
        <v>5278</v>
      </c>
      <c r="M4578" s="31" t="s">
        <v>5290</v>
      </c>
      <c r="N4578" s="31"/>
      <c r="O4578" s="31" t="s">
        <v>14125</v>
      </c>
      <c r="P4578" s="31" t="s">
        <v>14121</v>
      </c>
      <c r="Q4578" s="31" t="s">
        <v>8608</v>
      </c>
    </row>
    <row r="4579" spans="1:17" hidden="1" x14ac:dyDescent="0.2">
      <c r="A4579" s="31" t="s">
        <v>17897</v>
      </c>
      <c r="B4579" s="31" t="s">
        <v>14373</v>
      </c>
      <c r="C4579" s="31" t="s">
        <v>17898</v>
      </c>
      <c r="D4579" s="31" t="s">
        <v>3948</v>
      </c>
      <c r="E4579" s="31" t="s">
        <v>14144</v>
      </c>
      <c r="F4579" s="31"/>
      <c r="G4579" s="47">
        <v>60</v>
      </c>
      <c r="H4579" s="33">
        <v>0</v>
      </c>
      <c r="I4579" s="31" t="s">
        <v>9470</v>
      </c>
      <c r="J4579" s="31" t="s">
        <v>9471</v>
      </c>
      <c r="K4579" s="31" t="s">
        <v>5164</v>
      </c>
      <c r="L4579" s="31" t="s">
        <v>5278</v>
      </c>
      <c r="M4579" s="31" t="s">
        <v>15495</v>
      </c>
      <c r="N4579" s="31"/>
      <c r="O4579" s="31" t="s">
        <v>14125</v>
      </c>
      <c r="P4579" s="31" t="s">
        <v>14121</v>
      </c>
      <c r="Q4579" s="31" t="s">
        <v>8608</v>
      </c>
    </row>
    <row r="4580" spans="1:17" hidden="1" x14ac:dyDescent="0.2">
      <c r="A4580" s="31" t="s">
        <v>17899</v>
      </c>
      <c r="B4580" s="31" t="s">
        <v>14356</v>
      </c>
      <c r="C4580" s="31" t="s">
        <v>17900</v>
      </c>
      <c r="D4580" s="31"/>
      <c r="E4580" s="31" t="s">
        <v>14123</v>
      </c>
      <c r="F4580" s="31" t="s">
        <v>3948</v>
      </c>
      <c r="G4580" s="47">
        <v>60</v>
      </c>
      <c r="H4580" s="33">
        <v>0</v>
      </c>
      <c r="I4580" s="31" t="s">
        <v>5179</v>
      </c>
      <c r="J4580" s="31" t="s">
        <v>5180</v>
      </c>
      <c r="K4580" s="31" t="s">
        <v>5164</v>
      </c>
      <c r="L4580" s="31" t="s">
        <v>5165</v>
      </c>
      <c r="M4580" s="31" t="s">
        <v>5361</v>
      </c>
      <c r="N4580" s="31" t="s">
        <v>7481</v>
      </c>
      <c r="O4580" s="31" t="s">
        <v>14125</v>
      </c>
      <c r="P4580" s="31" t="s">
        <v>14121</v>
      </c>
      <c r="Q4580" s="31" t="s">
        <v>5168</v>
      </c>
    </row>
    <row r="4581" spans="1:17" hidden="1" x14ac:dyDescent="0.2">
      <c r="A4581" s="31" t="s">
        <v>17901</v>
      </c>
      <c r="B4581" s="31" t="s">
        <v>14362</v>
      </c>
      <c r="C4581" s="31" t="s">
        <v>17902</v>
      </c>
      <c r="D4581" s="31" t="s">
        <v>3948</v>
      </c>
      <c r="E4581" s="31" t="s">
        <v>14144</v>
      </c>
      <c r="F4581" s="31"/>
      <c r="G4581" s="47">
        <v>60</v>
      </c>
      <c r="H4581" s="33">
        <v>0</v>
      </c>
      <c r="I4581" s="31" t="s">
        <v>5276</v>
      </c>
      <c r="J4581" s="31" t="s">
        <v>5277</v>
      </c>
      <c r="K4581" s="31" t="s">
        <v>5164</v>
      </c>
      <c r="L4581" s="31" t="s">
        <v>5278</v>
      </c>
      <c r="M4581" s="31" t="s">
        <v>5774</v>
      </c>
      <c r="N4581" s="31"/>
      <c r="O4581" s="31" t="s">
        <v>14125</v>
      </c>
      <c r="P4581" s="31" t="s">
        <v>14121</v>
      </c>
      <c r="Q4581" s="31" t="s">
        <v>8608</v>
      </c>
    </row>
    <row r="4582" spans="1:17" hidden="1" x14ac:dyDescent="0.2">
      <c r="A4582" s="31" t="s">
        <v>17903</v>
      </c>
      <c r="B4582" s="31" t="s">
        <v>14362</v>
      </c>
      <c r="C4582" s="31" t="s">
        <v>17904</v>
      </c>
      <c r="D4582" s="31" t="s">
        <v>3948</v>
      </c>
      <c r="E4582" s="31" t="s">
        <v>14144</v>
      </c>
      <c r="F4582" s="31"/>
      <c r="G4582" s="47">
        <v>60</v>
      </c>
      <c r="H4582" s="33">
        <v>0</v>
      </c>
      <c r="I4582" s="31" t="s">
        <v>5276</v>
      </c>
      <c r="J4582" s="31" t="s">
        <v>5277</v>
      </c>
      <c r="K4582" s="31" t="s">
        <v>5164</v>
      </c>
      <c r="L4582" s="31" t="s">
        <v>5278</v>
      </c>
      <c r="M4582" s="31" t="s">
        <v>5354</v>
      </c>
      <c r="N4582" s="31"/>
      <c r="O4582" s="31" t="s">
        <v>14125</v>
      </c>
      <c r="P4582" s="31" t="s">
        <v>14121</v>
      </c>
      <c r="Q4582" s="31" t="s">
        <v>8608</v>
      </c>
    </row>
    <row r="4583" spans="1:17" hidden="1" x14ac:dyDescent="0.2">
      <c r="A4583" s="31" t="s">
        <v>17905</v>
      </c>
      <c r="B4583" s="31" t="s">
        <v>14356</v>
      </c>
      <c r="C4583" s="31" t="s">
        <v>17906</v>
      </c>
      <c r="D4583" s="31"/>
      <c r="E4583" s="31" t="s">
        <v>14123</v>
      </c>
      <c r="F4583" s="31" t="s">
        <v>3948</v>
      </c>
      <c r="G4583" s="47">
        <v>60</v>
      </c>
      <c r="H4583" s="33">
        <v>0</v>
      </c>
      <c r="I4583" s="31" t="s">
        <v>5218</v>
      </c>
      <c r="J4583" s="31" t="s">
        <v>5219</v>
      </c>
      <c r="K4583" s="31" t="s">
        <v>5164</v>
      </c>
      <c r="L4583" s="31" t="s">
        <v>5165</v>
      </c>
      <c r="M4583" s="31" t="s">
        <v>5262</v>
      </c>
      <c r="N4583" s="31"/>
      <c r="O4583" s="31" t="s">
        <v>14125</v>
      </c>
      <c r="P4583" s="31" t="s">
        <v>14121</v>
      </c>
      <c r="Q4583" s="31" t="s">
        <v>5168</v>
      </c>
    </row>
    <row r="4584" spans="1:17" hidden="1" x14ac:dyDescent="0.2">
      <c r="A4584" s="31" t="s">
        <v>17907</v>
      </c>
      <c r="B4584" s="31" t="s">
        <v>14362</v>
      </c>
      <c r="C4584" s="31" t="s">
        <v>17908</v>
      </c>
      <c r="D4584" s="31" t="s">
        <v>3948</v>
      </c>
      <c r="E4584" s="31" t="s">
        <v>14144</v>
      </c>
      <c r="F4584" s="31"/>
      <c r="G4584" s="47">
        <v>60</v>
      </c>
      <c r="H4584" s="33">
        <v>0</v>
      </c>
      <c r="I4584" s="31" t="s">
        <v>9470</v>
      </c>
      <c r="J4584" s="31" t="s">
        <v>9471</v>
      </c>
      <c r="K4584" s="31" t="s">
        <v>5164</v>
      </c>
      <c r="L4584" s="31" t="s">
        <v>5278</v>
      </c>
      <c r="M4584" s="31" t="s">
        <v>6466</v>
      </c>
      <c r="N4584" s="31"/>
      <c r="O4584" s="31" t="s">
        <v>14125</v>
      </c>
      <c r="P4584" s="31" t="s">
        <v>14121</v>
      </c>
      <c r="Q4584" s="31" t="s">
        <v>8608</v>
      </c>
    </row>
    <row r="4585" spans="1:17" hidden="1" x14ac:dyDescent="0.2">
      <c r="A4585" s="31" t="s">
        <v>17909</v>
      </c>
      <c r="B4585" s="31" t="s">
        <v>14362</v>
      </c>
      <c r="C4585" s="31" t="s">
        <v>17910</v>
      </c>
      <c r="D4585" s="31" t="s">
        <v>3948</v>
      </c>
      <c r="E4585" s="31" t="s">
        <v>14144</v>
      </c>
      <c r="F4585" s="31"/>
      <c r="G4585" s="47">
        <v>60</v>
      </c>
      <c r="H4585" s="33">
        <v>0</v>
      </c>
      <c r="I4585" s="31" t="s">
        <v>5288</v>
      </c>
      <c r="J4585" s="31" t="s">
        <v>5289</v>
      </c>
      <c r="K4585" s="31" t="s">
        <v>5164</v>
      </c>
      <c r="L4585" s="31" t="s">
        <v>5278</v>
      </c>
      <c r="M4585" s="31" t="s">
        <v>5819</v>
      </c>
      <c r="N4585" s="31"/>
      <c r="O4585" s="31" t="s">
        <v>14125</v>
      </c>
      <c r="P4585" s="31" t="s">
        <v>14121</v>
      </c>
      <c r="Q4585" s="31" t="s">
        <v>8608</v>
      </c>
    </row>
    <row r="4586" spans="1:17" hidden="1" x14ac:dyDescent="0.2">
      <c r="A4586" s="31" t="s">
        <v>17911</v>
      </c>
      <c r="B4586" s="31" t="s">
        <v>14362</v>
      </c>
      <c r="C4586" s="31" t="s">
        <v>17912</v>
      </c>
      <c r="D4586" s="31" t="s">
        <v>3948</v>
      </c>
      <c r="E4586" s="31" t="s">
        <v>14144</v>
      </c>
      <c r="F4586" s="31"/>
      <c r="G4586" s="47">
        <v>60</v>
      </c>
      <c r="H4586" s="33">
        <v>0</v>
      </c>
      <c r="I4586" s="31" t="s">
        <v>5276</v>
      </c>
      <c r="J4586" s="31" t="s">
        <v>5277</v>
      </c>
      <c r="K4586" s="31" t="s">
        <v>5164</v>
      </c>
      <c r="L4586" s="31" t="s">
        <v>5278</v>
      </c>
      <c r="M4586" s="31" t="s">
        <v>5774</v>
      </c>
      <c r="N4586" s="31"/>
      <c r="O4586" s="31" t="s">
        <v>14125</v>
      </c>
      <c r="P4586" s="31" t="s">
        <v>14121</v>
      </c>
      <c r="Q4586" s="31" t="s">
        <v>8608</v>
      </c>
    </row>
    <row r="4587" spans="1:17" hidden="1" x14ac:dyDescent="0.2">
      <c r="A4587" s="31" t="s">
        <v>17913</v>
      </c>
      <c r="B4587" s="31" t="s">
        <v>14359</v>
      </c>
      <c r="C4587" s="31" t="s">
        <v>17914</v>
      </c>
      <c r="D4587" s="31" t="s">
        <v>3948</v>
      </c>
      <c r="E4587" s="31" t="s">
        <v>14144</v>
      </c>
      <c r="F4587" s="31"/>
      <c r="G4587" s="47">
        <v>60</v>
      </c>
      <c r="H4587" s="33">
        <v>0</v>
      </c>
      <c r="I4587" s="31" t="s">
        <v>9470</v>
      </c>
      <c r="J4587" s="31" t="s">
        <v>9471</v>
      </c>
      <c r="K4587" s="31" t="s">
        <v>5164</v>
      </c>
      <c r="L4587" s="31" t="s">
        <v>5278</v>
      </c>
      <c r="M4587" s="31" t="s">
        <v>9215</v>
      </c>
      <c r="N4587" s="31"/>
      <c r="O4587" s="31" t="s">
        <v>14125</v>
      </c>
      <c r="P4587" s="31" t="s">
        <v>14121</v>
      </c>
      <c r="Q4587" s="31" t="s">
        <v>8608</v>
      </c>
    </row>
    <row r="4588" spans="1:17" hidden="1" x14ac:dyDescent="0.2">
      <c r="A4588" s="31" t="s">
        <v>17915</v>
      </c>
      <c r="B4588" s="31" t="s">
        <v>14362</v>
      </c>
      <c r="C4588" s="31" t="s">
        <v>17916</v>
      </c>
      <c r="D4588" s="31" t="s">
        <v>3948</v>
      </c>
      <c r="E4588" s="31" t="s">
        <v>14144</v>
      </c>
      <c r="F4588" s="31"/>
      <c r="G4588" s="47">
        <v>60</v>
      </c>
      <c r="H4588" s="33">
        <v>0</v>
      </c>
      <c r="I4588" s="31" t="s">
        <v>5276</v>
      </c>
      <c r="J4588" s="31" t="s">
        <v>5277</v>
      </c>
      <c r="K4588" s="31" t="s">
        <v>5164</v>
      </c>
      <c r="L4588" s="31" t="s">
        <v>5278</v>
      </c>
      <c r="M4588" s="31" t="s">
        <v>5616</v>
      </c>
      <c r="N4588" s="31"/>
      <c r="O4588" s="31" t="s">
        <v>14125</v>
      </c>
      <c r="P4588" s="31" t="s">
        <v>14121</v>
      </c>
      <c r="Q4588" s="31" t="s">
        <v>8608</v>
      </c>
    </row>
    <row r="4589" spans="1:17" hidden="1" x14ac:dyDescent="0.2">
      <c r="A4589" s="31" t="s">
        <v>17917</v>
      </c>
      <c r="B4589" s="31" t="s">
        <v>14359</v>
      </c>
      <c r="C4589" s="31" t="s">
        <v>17918</v>
      </c>
      <c r="D4589" s="31" t="s">
        <v>3948</v>
      </c>
      <c r="E4589" s="31" t="s">
        <v>14144</v>
      </c>
      <c r="F4589" s="31"/>
      <c r="G4589" s="47">
        <v>60</v>
      </c>
      <c r="H4589" s="33">
        <v>0</v>
      </c>
      <c r="I4589" s="31" t="s">
        <v>5288</v>
      </c>
      <c r="J4589" s="31" t="s">
        <v>5289</v>
      </c>
      <c r="K4589" s="31" t="s">
        <v>5164</v>
      </c>
      <c r="L4589" s="31" t="s">
        <v>5278</v>
      </c>
      <c r="M4589" s="31" t="s">
        <v>15483</v>
      </c>
      <c r="N4589" s="31"/>
      <c r="O4589" s="31" t="s">
        <v>14125</v>
      </c>
      <c r="P4589" s="31" t="s">
        <v>14121</v>
      </c>
      <c r="Q4589" s="31" t="s">
        <v>8608</v>
      </c>
    </row>
    <row r="4590" spans="1:17" hidden="1" x14ac:dyDescent="0.2">
      <c r="A4590" s="31" t="s">
        <v>17919</v>
      </c>
      <c r="B4590" s="31" t="s">
        <v>14362</v>
      </c>
      <c r="C4590" s="31" t="s">
        <v>17920</v>
      </c>
      <c r="D4590" s="31" t="s">
        <v>3948</v>
      </c>
      <c r="E4590" s="31" t="s">
        <v>14144</v>
      </c>
      <c r="F4590" s="31"/>
      <c r="G4590" s="47">
        <v>60</v>
      </c>
      <c r="H4590" s="33">
        <v>0</v>
      </c>
      <c r="I4590" s="31" t="s">
        <v>9470</v>
      </c>
      <c r="J4590" s="31" t="s">
        <v>9471</v>
      </c>
      <c r="K4590" s="31" t="s">
        <v>5164</v>
      </c>
      <c r="L4590" s="31" t="s">
        <v>5278</v>
      </c>
      <c r="M4590" s="31" t="s">
        <v>5687</v>
      </c>
      <c r="N4590" s="31"/>
      <c r="O4590" s="31" t="s">
        <v>14125</v>
      </c>
      <c r="P4590" s="31" t="s">
        <v>14121</v>
      </c>
      <c r="Q4590" s="31" t="s">
        <v>8608</v>
      </c>
    </row>
    <row r="4591" spans="1:17" hidden="1" x14ac:dyDescent="0.2">
      <c r="A4591" s="31" t="s">
        <v>17921</v>
      </c>
      <c r="B4591" s="31" t="s">
        <v>14362</v>
      </c>
      <c r="C4591" s="31" t="s">
        <v>17922</v>
      </c>
      <c r="D4591" s="31" t="s">
        <v>3948</v>
      </c>
      <c r="E4591" s="31" t="s">
        <v>14144</v>
      </c>
      <c r="F4591" s="31"/>
      <c r="G4591" s="47">
        <v>60</v>
      </c>
      <c r="H4591" s="33">
        <v>0</v>
      </c>
      <c r="I4591" s="31" t="s">
        <v>5288</v>
      </c>
      <c r="J4591" s="31" t="s">
        <v>5289</v>
      </c>
      <c r="K4591" s="31" t="s">
        <v>5164</v>
      </c>
      <c r="L4591" s="31" t="s">
        <v>5278</v>
      </c>
      <c r="M4591" s="31" t="s">
        <v>5819</v>
      </c>
      <c r="N4591" s="31"/>
      <c r="O4591" s="31" t="s">
        <v>14125</v>
      </c>
      <c r="P4591" s="31" t="s">
        <v>14121</v>
      </c>
      <c r="Q4591" s="31" t="s">
        <v>8608</v>
      </c>
    </row>
    <row r="4592" spans="1:17" hidden="1" x14ac:dyDescent="0.2">
      <c r="A4592" s="31" t="s">
        <v>17923</v>
      </c>
      <c r="B4592" s="31" t="s">
        <v>14356</v>
      </c>
      <c r="C4592" s="31" t="s">
        <v>17924</v>
      </c>
      <c r="D4592" s="31"/>
      <c r="E4592" s="31" t="s">
        <v>14123</v>
      </c>
      <c r="F4592" s="31" t="s">
        <v>3948</v>
      </c>
      <c r="G4592" s="47">
        <v>60</v>
      </c>
      <c r="H4592" s="33">
        <v>0</v>
      </c>
      <c r="I4592" s="31" t="s">
        <v>5252</v>
      </c>
      <c r="J4592" s="31" t="s">
        <v>5253</v>
      </c>
      <c r="K4592" s="31" t="s">
        <v>5164</v>
      </c>
      <c r="L4592" s="31" t="s">
        <v>5165</v>
      </c>
      <c r="M4592" s="31" t="s">
        <v>5254</v>
      </c>
      <c r="N4592" s="31"/>
      <c r="O4592" s="31" t="s">
        <v>14125</v>
      </c>
      <c r="P4592" s="31" t="s">
        <v>14121</v>
      </c>
      <c r="Q4592" s="31" t="s">
        <v>5168</v>
      </c>
    </row>
    <row r="4593" spans="1:17" hidden="1" x14ac:dyDescent="0.2">
      <c r="A4593" s="31" t="s">
        <v>17925</v>
      </c>
      <c r="B4593" s="31" t="s">
        <v>14356</v>
      </c>
      <c r="C4593" s="31" t="s">
        <v>17926</v>
      </c>
      <c r="D4593" s="31"/>
      <c r="E4593" s="31" t="s">
        <v>14123</v>
      </c>
      <c r="F4593" s="31" t="s">
        <v>3948</v>
      </c>
      <c r="G4593" s="47">
        <v>60</v>
      </c>
      <c r="H4593" s="33">
        <v>0</v>
      </c>
      <c r="I4593" s="31" t="s">
        <v>5218</v>
      </c>
      <c r="J4593" s="31" t="s">
        <v>5219</v>
      </c>
      <c r="K4593" s="31" t="s">
        <v>5164</v>
      </c>
      <c r="L4593" s="31" t="s">
        <v>5165</v>
      </c>
      <c r="M4593" s="31" t="s">
        <v>5268</v>
      </c>
      <c r="N4593" s="31"/>
      <c r="O4593" s="31" t="s">
        <v>14125</v>
      </c>
      <c r="P4593" s="31" t="s">
        <v>14121</v>
      </c>
      <c r="Q4593" s="31" t="s">
        <v>5168</v>
      </c>
    </row>
    <row r="4594" spans="1:17" hidden="1" x14ac:dyDescent="0.2">
      <c r="A4594" s="31" t="s">
        <v>17927</v>
      </c>
      <c r="B4594" s="31" t="s">
        <v>14362</v>
      </c>
      <c r="C4594" s="31" t="s">
        <v>17928</v>
      </c>
      <c r="D4594" s="31" t="s">
        <v>3948</v>
      </c>
      <c r="E4594" s="31" t="s">
        <v>15136</v>
      </c>
      <c r="F4594" s="31"/>
      <c r="G4594" s="47">
        <v>60</v>
      </c>
      <c r="H4594" s="33">
        <v>0</v>
      </c>
      <c r="I4594" s="31" t="s">
        <v>5276</v>
      </c>
      <c r="J4594" s="31" t="s">
        <v>5277</v>
      </c>
      <c r="K4594" s="31" t="s">
        <v>5164</v>
      </c>
      <c r="L4594" s="31" t="s">
        <v>5278</v>
      </c>
      <c r="M4594" s="31" t="s">
        <v>11041</v>
      </c>
      <c r="N4594" s="31"/>
      <c r="O4594" s="31" t="s">
        <v>14125</v>
      </c>
      <c r="P4594" s="31" t="s">
        <v>14121</v>
      </c>
      <c r="Q4594" s="31" t="s">
        <v>8608</v>
      </c>
    </row>
    <row r="4595" spans="1:17" hidden="1" x14ac:dyDescent="0.2">
      <c r="A4595" s="31" t="s">
        <v>17929</v>
      </c>
      <c r="B4595" s="31" t="s">
        <v>14356</v>
      </c>
      <c r="C4595" s="31" t="s">
        <v>17930</v>
      </c>
      <c r="D4595" s="31"/>
      <c r="E4595" s="31" t="s">
        <v>14123</v>
      </c>
      <c r="F4595" s="31" t="s">
        <v>3948</v>
      </c>
      <c r="G4595" s="47">
        <v>60</v>
      </c>
      <c r="H4595" s="33">
        <v>0</v>
      </c>
      <c r="I4595" s="31" t="s">
        <v>5252</v>
      </c>
      <c r="J4595" s="31" t="s">
        <v>5253</v>
      </c>
      <c r="K4595" s="31" t="s">
        <v>5164</v>
      </c>
      <c r="L4595" s="31" t="s">
        <v>5165</v>
      </c>
      <c r="M4595" s="31" t="s">
        <v>7808</v>
      </c>
      <c r="N4595" s="31"/>
      <c r="O4595" s="31" t="s">
        <v>14125</v>
      </c>
      <c r="P4595" s="31" t="s">
        <v>14121</v>
      </c>
      <c r="Q4595" s="31" t="s">
        <v>5168</v>
      </c>
    </row>
    <row r="4596" spans="1:17" hidden="1" x14ac:dyDescent="0.2">
      <c r="A4596" s="31" t="s">
        <v>17931</v>
      </c>
      <c r="B4596" s="31" t="s">
        <v>14356</v>
      </c>
      <c r="C4596" s="31" t="s">
        <v>17932</v>
      </c>
      <c r="D4596" s="31"/>
      <c r="E4596" s="31" t="s">
        <v>14123</v>
      </c>
      <c r="F4596" s="31" t="s">
        <v>3948</v>
      </c>
      <c r="G4596" s="47">
        <v>60</v>
      </c>
      <c r="H4596" s="33">
        <v>0</v>
      </c>
      <c r="I4596" s="31" t="s">
        <v>5218</v>
      </c>
      <c r="J4596" s="31" t="s">
        <v>5219</v>
      </c>
      <c r="K4596" s="31" t="s">
        <v>5164</v>
      </c>
      <c r="L4596" s="31" t="s">
        <v>5165</v>
      </c>
      <c r="M4596" s="31" t="s">
        <v>5262</v>
      </c>
      <c r="N4596" s="31"/>
      <c r="O4596" s="31" t="s">
        <v>14125</v>
      </c>
      <c r="P4596" s="31" t="s">
        <v>14121</v>
      </c>
      <c r="Q4596" s="31" t="s">
        <v>5168</v>
      </c>
    </row>
    <row r="4597" spans="1:17" hidden="1" x14ac:dyDescent="0.2">
      <c r="A4597" s="31" t="s">
        <v>17933</v>
      </c>
      <c r="B4597" s="31" t="s">
        <v>14362</v>
      </c>
      <c r="C4597" s="31" t="s">
        <v>17934</v>
      </c>
      <c r="D4597" s="31" t="s">
        <v>3948</v>
      </c>
      <c r="E4597" s="31" t="s">
        <v>14144</v>
      </c>
      <c r="F4597" s="31"/>
      <c r="G4597" s="47">
        <v>60</v>
      </c>
      <c r="H4597" s="33">
        <v>0</v>
      </c>
      <c r="I4597" s="31" t="s">
        <v>5276</v>
      </c>
      <c r="J4597" s="31" t="s">
        <v>5277</v>
      </c>
      <c r="K4597" s="31" t="s">
        <v>5164</v>
      </c>
      <c r="L4597" s="31" t="s">
        <v>5278</v>
      </c>
      <c r="M4597" s="31" t="s">
        <v>5616</v>
      </c>
      <c r="N4597" s="31"/>
      <c r="O4597" s="31" t="s">
        <v>14125</v>
      </c>
      <c r="P4597" s="31" t="s">
        <v>14121</v>
      </c>
      <c r="Q4597" s="31" t="s">
        <v>8608</v>
      </c>
    </row>
    <row r="4598" spans="1:17" hidden="1" x14ac:dyDescent="0.2">
      <c r="A4598" s="31" t="s">
        <v>17935</v>
      </c>
      <c r="B4598" s="31" t="s">
        <v>14362</v>
      </c>
      <c r="C4598" s="31" t="s">
        <v>17936</v>
      </c>
      <c r="D4598" s="31" t="s">
        <v>3948</v>
      </c>
      <c r="E4598" s="31" t="s">
        <v>15136</v>
      </c>
      <c r="F4598" s="31"/>
      <c r="G4598" s="47">
        <v>60</v>
      </c>
      <c r="H4598" s="33">
        <v>0</v>
      </c>
      <c r="I4598" s="31" t="s">
        <v>5276</v>
      </c>
      <c r="J4598" s="31" t="s">
        <v>5277</v>
      </c>
      <c r="K4598" s="31" t="s">
        <v>5164</v>
      </c>
      <c r="L4598" s="31" t="s">
        <v>5278</v>
      </c>
      <c r="M4598" s="31" t="s">
        <v>11041</v>
      </c>
      <c r="N4598" s="31"/>
      <c r="O4598" s="31" t="s">
        <v>14125</v>
      </c>
      <c r="P4598" s="31" t="s">
        <v>14121</v>
      </c>
      <c r="Q4598" s="31" t="s">
        <v>8608</v>
      </c>
    </row>
    <row r="4599" spans="1:17" hidden="1" x14ac:dyDescent="0.2">
      <c r="A4599" s="31" t="s">
        <v>17937</v>
      </c>
      <c r="B4599" s="31" t="s">
        <v>14356</v>
      </c>
      <c r="C4599" s="31" t="s">
        <v>17938</v>
      </c>
      <c r="D4599" s="31"/>
      <c r="E4599" s="31" t="s">
        <v>14123</v>
      </c>
      <c r="F4599" s="31" t="s">
        <v>3948</v>
      </c>
      <c r="G4599" s="47">
        <v>60</v>
      </c>
      <c r="H4599" s="33">
        <v>0</v>
      </c>
      <c r="I4599" s="31" t="s">
        <v>5384</v>
      </c>
      <c r="J4599" s="31" t="s">
        <v>5385</v>
      </c>
      <c r="K4599" s="31" t="s">
        <v>5164</v>
      </c>
      <c r="L4599" s="31" t="s">
        <v>5165</v>
      </c>
      <c r="M4599" s="31" t="s">
        <v>5390</v>
      </c>
      <c r="N4599" s="31"/>
      <c r="O4599" s="31" t="s">
        <v>14125</v>
      </c>
      <c r="P4599" s="31" t="s">
        <v>14121</v>
      </c>
      <c r="Q4599" s="31" t="s">
        <v>5168</v>
      </c>
    </row>
    <row r="4600" spans="1:17" hidden="1" x14ac:dyDescent="0.2">
      <c r="A4600" s="31" t="s">
        <v>17939</v>
      </c>
      <c r="B4600" s="31" t="s">
        <v>14382</v>
      </c>
      <c r="C4600" s="31" t="s">
        <v>17940</v>
      </c>
      <c r="D4600" s="31"/>
      <c r="E4600" s="31" t="s">
        <v>14123</v>
      </c>
      <c r="F4600" s="31" t="s">
        <v>3948</v>
      </c>
      <c r="G4600" s="47">
        <v>60</v>
      </c>
      <c r="H4600" s="33">
        <v>0</v>
      </c>
      <c r="I4600" s="31" t="s">
        <v>5252</v>
      </c>
      <c r="J4600" s="31" t="s">
        <v>5253</v>
      </c>
      <c r="K4600" s="31" t="s">
        <v>5164</v>
      </c>
      <c r="L4600" s="31" t="s">
        <v>5165</v>
      </c>
      <c r="M4600" s="31" t="s">
        <v>5166</v>
      </c>
      <c r="N4600" s="31"/>
      <c r="O4600" s="31" t="s">
        <v>14125</v>
      </c>
      <c r="P4600" s="31" t="s">
        <v>14121</v>
      </c>
      <c r="Q4600" s="31" t="s">
        <v>5168</v>
      </c>
    </row>
    <row r="4601" spans="1:17" hidden="1" x14ac:dyDescent="0.2">
      <c r="A4601" s="31" t="s">
        <v>17941</v>
      </c>
      <c r="B4601" s="31" t="s">
        <v>14382</v>
      </c>
      <c r="C4601" s="31" t="s">
        <v>17942</v>
      </c>
      <c r="D4601" s="31"/>
      <c r="E4601" s="31" t="s">
        <v>14123</v>
      </c>
      <c r="F4601" s="31" t="s">
        <v>3948</v>
      </c>
      <c r="G4601" s="47">
        <v>60</v>
      </c>
      <c r="H4601" s="33">
        <v>0</v>
      </c>
      <c r="I4601" s="31" t="s">
        <v>5179</v>
      </c>
      <c r="J4601" s="31" t="s">
        <v>5180</v>
      </c>
      <c r="K4601" s="31" t="s">
        <v>5164</v>
      </c>
      <c r="L4601" s="31" t="s">
        <v>5165</v>
      </c>
      <c r="M4601" s="31" t="s">
        <v>5379</v>
      </c>
      <c r="N4601" s="31" t="s">
        <v>7598</v>
      </c>
      <c r="O4601" s="31" t="s">
        <v>14125</v>
      </c>
      <c r="P4601" s="31" t="s">
        <v>14121</v>
      </c>
      <c r="Q4601" s="31" t="s">
        <v>5168</v>
      </c>
    </row>
    <row r="4602" spans="1:17" hidden="1" x14ac:dyDescent="0.2">
      <c r="A4602" s="31" t="s">
        <v>17943</v>
      </c>
      <c r="B4602" s="31" t="s">
        <v>14356</v>
      </c>
      <c r="C4602" s="31" t="s">
        <v>17944</v>
      </c>
      <c r="D4602" s="31"/>
      <c r="E4602" s="31" t="s">
        <v>14123</v>
      </c>
      <c r="F4602" s="31" t="s">
        <v>3948</v>
      </c>
      <c r="G4602" s="47">
        <v>60</v>
      </c>
      <c r="H4602" s="33">
        <v>0</v>
      </c>
      <c r="I4602" s="31" t="s">
        <v>5252</v>
      </c>
      <c r="J4602" s="31" t="s">
        <v>5253</v>
      </c>
      <c r="K4602" s="31" t="s">
        <v>5164</v>
      </c>
      <c r="L4602" s="31" t="s">
        <v>5165</v>
      </c>
      <c r="M4602" s="31" t="s">
        <v>5569</v>
      </c>
      <c r="N4602" s="31"/>
      <c r="O4602" s="31" t="s">
        <v>14125</v>
      </c>
      <c r="P4602" s="31" t="s">
        <v>14121</v>
      </c>
      <c r="Q4602" s="31" t="s">
        <v>5168</v>
      </c>
    </row>
    <row r="4603" spans="1:17" hidden="1" x14ac:dyDescent="0.2">
      <c r="A4603" s="31" t="s">
        <v>17945</v>
      </c>
      <c r="B4603" s="31" t="s">
        <v>14356</v>
      </c>
      <c r="C4603" s="31" t="s">
        <v>17946</v>
      </c>
      <c r="D4603" s="31"/>
      <c r="E4603" s="31" t="s">
        <v>14123</v>
      </c>
      <c r="F4603" s="31" t="s">
        <v>3948</v>
      </c>
      <c r="G4603" s="47">
        <v>60</v>
      </c>
      <c r="H4603" s="33">
        <v>0</v>
      </c>
      <c r="I4603" s="31" t="s">
        <v>5179</v>
      </c>
      <c r="J4603" s="31" t="s">
        <v>5180</v>
      </c>
      <c r="K4603" s="31" t="s">
        <v>5164</v>
      </c>
      <c r="L4603" s="31" t="s">
        <v>5165</v>
      </c>
      <c r="M4603" s="31" t="s">
        <v>5361</v>
      </c>
      <c r="N4603" s="31" t="s">
        <v>9734</v>
      </c>
      <c r="O4603" s="31" t="s">
        <v>14125</v>
      </c>
      <c r="P4603" s="31" t="s">
        <v>14121</v>
      </c>
      <c r="Q4603" s="31" t="s">
        <v>5168</v>
      </c>
    </row>
    <row r="4604" spans="1:17" hidden="1" x14ac:dyDescent="0.2">
      <c r="A4604" s="31" t="s">
        <v>17947</v>
      </c>
      <c r="B4604" s="31" t="s">
        <v>14359</v>
      </c>
      <c r="C4604" s="31" t="s">
        <v>17948</v>
      </c>
      <c r="D4604" s="31" t="s">
        <v>3948</v>
      </c>
      <c r="E4604" s="31" t="s">
        <v>14144</v>
      </c>
      <c r="F4604" s="31"/>
      <c r="G4604" s="47">
        <v>60</v>
      </c>
      <c r="H4604" s="33">
        <v>0</v>
      </c>
      <c r="I4604" s="31" t="s">
        <v>5288</v>
      </c>
      <c r="J4604" s="31" t="s">
        <v>5289</v>
      </c>
      <c r="K4604" s="31" t="s">
        <v>5164</v>
      </c>
      <c r="L4604" s="31" t="s">
        <v>5278</v>
      </c>
      <c r="M4604" s="31" t="s">
        <v>5819</v>
      </c>
      <c r="N4604" s="31"/>
      <c r="O4604" s="31" t="s">
        <v>14125</v>
      </c>
      <c r="P4604" s="31" t="s">
        <v>14121</v>
      </c>
      <c r="Q4604" s="31" t="s">
        <v>8608</v>
      </c>
    </row>
    <row r="4605" spans="1:17" hidden="1" x14ac:dyDescent="0.2">
      <c r="A4605" s="31" t="s">
        <v>17949</v>
      </c>
      <c r="B4605" s="31" t="s">
        <v>14362</v>
      </c>
      <c r="C4605" s="31" t="s">
        <v>17950</v>
      </c>
      <c r="D4605" s="31" t="s">
        <v>3948</v>
      </c>
      <c r="E4605" s="31" t="s">
        <v>15136</v>
      </c>
      <c r="F4605" s="31"/>
      <c r="G4605" s="47">
        <v>60</v>
      </c>
      <c r="H4605" s="33">
        <v>0</v>
      </c>
      <c r="I4605" s="31" t="s">
        <v>5276</v>
      </c>
      <c r="J4605" s="31" t="s">
        <v>5277</v>
      </c>
      <c r="K4605" s="31" t="s">
        <v>5164</v>
      </c>
      <c r="L4605" s="31" t="s">
        <v>5278</v>
      </c>
      <c r="M4605" s="31" t="s">
        <v>11041</v>
      </c>
      <c r="N4605" s="31"/>
      <c r="O4605" s="31" t="s">
        <v>14125</v>
      </c>
      <c r="P4605" s="31" t="s">
        <v>14121</v>
      </c>
      <c r="Q4605" s="31" t="s">
        <v>8608</v>
      </c>
    </row>
    <row r="4606" spans="1:17" hidden="1" x14ac:dyDescent="0.2">
      <c r="A4606" s="31" t="s">
        <v>17951</v>
      </c>
      <c r="B4606" s="31" t="s">
        <v>14362</v>
      </c>
      <c r="C4606" s="31" t="s">
        <v>17952</v>
      </c>
      <c r="D4606" s="31" t="s">
        <v>3948</v>
      </c>
      <c r="E4606" s="31" t="s">
        <v>14144</v>
      </c>
      <c r="F4606" s="31"/>
      <c r="G4606" s="47">
        <v>60</v>
      </c>
      <c r="H4606" s="33">
        <v>0</v>
      </c>
      <c r="I4606" s="31" t="s">
        <v>5288</v>
      </c>
      <c r="J4606" s="31" t="s">
        <v>5289</v>
      </c>
      <c r="K4606" s="31" t="s">
        <v>5164</v>
      </c>
      <c r="L4606" s="31" t="s">
        <v>5278</v>
      </c>
      <c r="M4606" s="31" t="s">
        <v>5663</v>
      </c>
      <c r="N4606" s="31"/>
      <c r="O4606" s="31" t="s">
        <v>14125</v>
      </c>
      <c r="P4606" s="31" t="s">
        <v>14121</v>
      </c>
      <c r="Q4606" s="31" t="s">
        <v>8608</v>
      </c>
    </row>
    <row r="4607" spans="1:17" hidden="1" x14ac:dyDescent="0.2">
      <c r="A4607" s="31" t="s">
        <v>17953</v>
      </c>
      <c r="B4607" s="31" t="s">
        <v>14356</v>
      </c>
      <c r="C4607" s="31" t="s">
        <v>17954</v>
      </c>
      <c r="D4607" s="31"/>
      <c r="E4607" s="31" t="s">
        <v>14123</v>
      </c>
      <c r="F4607" s="31" t="s">
        <v>3948</v>
      </c>
      <c r="G4607" s="47">
        <v>60</v>
      </c>
      <c r="H4607" s="33">
        <v>0</v>
      </c>
      <c r="I4607" s="31" t="s">
        <v>5252</v>
      </c>
      <c r="J4607" s="31" t="s">
        <v>5253</v>
      </c>
      <c r="K4607" s="31" t="s">
        <v>5164</v>
      </c>
      <c r="L4607" s="31" t="s">
        <v>5165</v>
      </c>
      <c r="M4607" s="31" t="s">
        <v>5569</v>
      </c>
      <c r="N4607" s="31"/>
      <c r="O4607" s="31" t="s">
        <v>14125</v>
      </c>
      <c r="P4607" s="31" t="s">
        <v>14121</v>
      </c>
      <c r="Q4607" s="31" t="s">
        <v>5168</v>
      </c>
    </row>
    <row r="4608" spans="1:17" hidden="1" x14ac:dyDescent="0.2">
      <c r="A4608" s="31" t="s">
        <v>17955</v>
      </c>
      <c r="B4608" s="31" t="s">
        <v>14356</v>
      </c>
      <c r="C4608" s="31" t="s">
        <v>17956</v>
      </c>
      <c r="D4608" s="31"/>
      <c r="E4608" s="31" t="s">
        <v>14123</v>
      </c>
      <c r="F4608" s="31" t="s">
        <v>3948</v>
      </c>
      <c r="G4608" s="47">
        <v>60</v>
      </c>
      <c r="H4608" s="33">
        <v>0</v>
      </c>
      <c r="I4608" s="31" t="s">
        <v>5384</v>
      </c>
      <c r="J4608" s="31" t="s">
        <v>5385</v>
      </c>
      <c r="K4608" s="31" t="s">
        <v>5164</v>
      </c>
      <c r="L4608" s="31" t="s">
        <v>5165</v>
      </c>
      <c r="M4608" s="31" t="s">
        <v>5569</v>
      </c>
      <c r="N4608" s="31"/>
      <c r="O4608" s="31" t="s">
        <v>14125</v>
      </c>
      <c r="P4608" s="31" t="s">
        <v>14121</v>
      </c>
      <c r="Q4608" s="31" t="s">
        <v>5168</v>
      </c>
    </row>
    <row r="4609" spans="1:17" hidden="1" x14ac:dyDescent="0.2">
      <c r="A4609" s="31" t="s">
        <v>17957</v>
      </c>
      <c r="B4609" s="31" t="s">
        <v>14356</v>
      </c>
      <c r="C4609" s="31" t="s">
        <v>17958</v>
      </c>
      <c r="D4609" s="31"/>
      <c r="E4609" s="31" t="s">
        <v>14123</v>
      </c>
      <c r="F4609" s="31" t="s">
        <v>3948</v>
      </c>
      <c r="G4609" s="47">
        <v>60</v>
      </c>
      <c r="H4609" s="33">
        <v>0</v>
      </c>
      <c r="I4609" s="31" t="s">
        <v>5218</v>
      </c>
      <c r="J4609" s="31" t="s">
        <v>5219</v>
      </c>
      <c r="K4609" s="31" t="s">
        <v>5164</v>
      </c>
      <c r="L4609" s="31" t="s">
        <v>5165</v>
      </c>
      <c r="M4609" s="31" t="s">
        <v>5262</v>
      </c>
      <c r="N4609" s="31"/>
      <c r="O4609" s="31" t="s">
        <v>14125</v>
      </c>
      <c r="P4609" s="31" t="s">
        <v>14121</v>
      </c>
      <c r="Q4609" s="31" t="s">
        <v>5168</v>
      </c>
    </row>
    <row r="4610" spans="1:17" hidden="1" x14ac:dyDescent="0.2">
      <c r="A4610" s="31" t="s">
        <v>17959</v>
      </c>
      <c r="B4610" s="31" t="s">
        <v>14356</v>
      </c>
      <c r="C4610" s="31" t="s">
        <v>17960</v>
      </c>
      <c r="D4610" s="31"/>
      <c r="E4610" s="31" t="s">
        <v>14123</v>
      </c>
      <c r="F4610" s="31" t="s">
        <v>3948</v>
      </c>
      <c r="G4610" s="47">
        <v>60</v>
      </c>
      <c r="H4610" s="33">
        <v>0</v>
      </c>
      <c r="I4610" s="31" t="s">
        <v>5252</v>
      </c>
      <c r="J4610" s="31" t="s">
        <v>5253</v>
      </c>
      <c r="K4610" s="31" t="s">
        <v>5164</v>
      </c>
      <c r="L4610" s="31" t="s">
        <v>5165</v>
      </c>
      <c r="M4610" s="31" t="s">
        <v>5254</v>
      </c>
      <c r="N4610" s="31"/>
      <c r="O4610" s="31" t="s">
        <v>14125</v>
      </c>
      <c r="P4610" s="31" t="s">
        <v>14121</v>
      </c>
      <c r="Q4610" s="31" t="s">
        <v>5168</v>
      </c>
    </row>
    <row r="4611" spans="1:17" hidden="1" x14ac:dyDescent="0.2">
      <c r="A4611" s="31" t="s">
        <v>17961</v>
      </c>
      <c r="B4611" s="31" t="s">
        <v>14356</v>
      </c>
      <c r="C4611" s="31" t="s">
        <v>17962</v>
      </c>
      <c r="D4611" s="31"/>
      <c r="E4611" s="31" t="s">
        <v>14123</v>
      </c>
      <c r="F4611" s="31" t="s">
        <v>3948</v>
      </c>
      <c r="G4611" s="47">
        <v>60</v>
      </c>
      <c r="H4611" s="33">
        <v>0</v>
      </c>
      <c r="I4611" s="31" t="s">
        <v>5218</v>
      </c>
      <c r="J4611" s="31" t="s">
        <v>5219</v>
      </c>
      <c r="K4611" s="31" t="s">
        <v>5164</v>
      </c>
      <c r="L4611" s="31" t="s">
        <v>5165</v>
      </c>
      <c r="M4611" s="31" t="s">
        <v>5320</v>
      </c>
      <c r="N4611" s="31"/>
      <c r="O4611" s="31" t="s">
        <v>14125</v>
      </c>
      <c r="P4611" s="31" t="s">
        <v>14121</v>
      </c>
      <c r="Q4611" s="31" t="s">
        <v>5168</v>
      </c>
    </row>
    <row r="4612" spans="1:17" hidden="1" x14ac:dyDescent="0.2">
      <c r="A4612" s="31" t="s">
        <v>17963</v>
      </c>
      <c r="B4612" s="31" t="s">
        <v>14916</v>
      </c>
      <c r="C4612" s="31" t="s">
        <v>17964</v>
      </c>
      <c r="D4612" s="31"/>
      <c r="E4612" s="31" t="s">
        <v>14123</v>
      </c>
      <c r="F4612" s="31" t="s">
        <v>3948</v>
      </c>
      <c r="G4612" s="47">
        <v>60</v>
      </c>
      <c r="H4612" s="33">
        <v>0</v>
      </c>
      <c r="I4612" s="31" t="s">
        <v>5172</v>
      </c>
      <c r="J4612" s="31" t="s">
        <v>5173</v>
      </c>
      <c r="K4612" s="31" t="s">
        <v>5164</v>
      </c>
      <c r="L4612" s="31" t="s">
        <v>5165</v>
      </c>
      <c r="M4612" s="31" t="s">
        <v>5174</v>
      </c>
      <c r="N4612" s="31" t="s">
        <v>8595</v>
      </c>
      <c r="O4612" s="31" t="s">
        <v>14125</v>
      </c>
      <c r="P4612" s="31" t="s">
        <v>14121</v>
      </c>
      <c r="Q4612" s="31" t="s">
        <v>5168</v>
      </c>
    </row>
    <row r="4613" spans="1:17" hidden="1" x14ac:dyDescent="0.2">
      <c r="A4613" s="31" t="s">
        <v>17965</v>
      </c>
      <c r="B4613" s="31" t="s">
        <v>14362</v>
      </c>
      <c r="C4613" s="31" t="s">
        <v>17966</v>
      </c>
      <c r="D4613" s="31" t="s">
        <v>3948</v>
      </c>
      <c r="E4613" s="31" t="s">
        <v>14144</v>
      </c>
      <c r="F4613" s="31"/>
      <c r="G4613" s="47">
        <v>60</v>
      </c>
      <c r="H4613" s="33">
        <v>0</v>
      </c>
      <c r="I4613" s="31" t="s">
        <v>5288</v>
      </c>
      <c r="J4613" s="31" t="s">
        <v>5289</v>
      </c>
      <c r="K4613" s="31" t="s">
        <v>5164</v>
      </c>
      <c r="L4613" s="31" t="s">
        <v>5278</v>
      </c>
      <c r="M4613" s="31" t="s">
        <v>5290</v>
      </c>
      <c r="N4613" s="31"/>
      <c r="O4613" s="31" t="s">
        <v>14125</v>
      </c>
      <c r="P4613" s="31" t="s">
        <v>14121</v>
      </c>
      <c r="Q4613" s="31" t="s">
        <v>8608</v>
      </c>
    </row>
    <row r="4614" spans="1:17" hidden="1" x14ac:dyDescent="0.2">
      <c r="A4614" s="31" t="s">
        <v>17967</v>
      </c>
      <c r="B4614" s="31" t="s">
        <v>14356</v>
      </c>
      <c r="C4614" s="31" t="s">
        <v>17968</v>
      </c>
      <c r="D4614" s="31"/>
      <c r="E4614" s="31" t="s">
        <v>14123</v>
      </c>
      <c r="F4614" s="31" t="s">
        <v>3948</v>
      </c>
      <c r="G4614" s="47">
        <v>60</v>
      </c>
      <c r="H4614" s="33">
        <v>0</v>
      </c>
      <c r="I4614" s="31" t="s">
        <v>5218</v>
      </c>
      <c r="J4614" s="31" t="s">
        <v>5219</v>
      </c>
      <c r="K4614" s="31" t="s">
        <v>5164</v>
      </c>
      <c r="L4614" s="31" t="s">
        <v>5165</v>
      </c>
      <c r="M4614" s="31" t="s">
        <v>5390</v>
      </c>
      <c r="N4614" s="31"/>
      <c r="O4614" s="31" t="s">
        <v>14125</v>
      </c>
      <c r="P4614" s="31" t="s">
        <v>14121</v>
      </c>
      <c r="Q4614" s="31" t="s">
        <v>5168</v>
      </c>
    </row>
    <row r="4615" spans="1:17" hidden="1" x14ac:dyDescent="0.2">
      <c r="A4615" s="31" t="s">
        <v>17969</v>
      </c>
      <c r="B4615" s="31" t="s">
        <v>14359</v>
      </c>
      <c r="C4615" s="31" t="s">
        <v>17970</v>
      </c>
      <c r="D4615" s="31" t="s">
        <v>3948</v>
      </c>
      <c r="E4615" s="31" t="s">
        <v>14144</v>
      </c>
      <c r="F4615" s="31"/>
      <c r="G4615" s="47">
        <v>60</v>
      </c>
      <c r="H4615" s="33">
        <v>0</v>
      </c>
      <c r="I4615" s="31" t="s">
        <v>5288</v>
      </c>
      <c r="J4615" s="31" t="s">
        <v>5289</v>
      </c>
      <c r="K4615" s="31" t="s">
        <v>5164</v>
      </c>
      <c r="L4615" s="31" t="s">
        <v>5278</v>
      </c>
      <c r="M4615" s="31" t="s">
        <v>15483</v>
      </c>
      <c r="N4615" s="31"/>
      <c r="O4615" s="31" t="s">
        <v>14125</v>
      </c>
      <c r="P4615" s="31" t="s">
        <v>14121</v>
      </c>
      <c r="Q4615" s="31" t="s">
        <v>8608</v>
      </c>
    </row>
    <row r="4616" spans="1:17" hidden="1" x14ac:dyDescent="0.2">
      <c r="A4616" s="31" t="s">
        <v>17971</v>
      </c>
      <c r="B4616" s="31" t="s">
        <v>14359</v>
      </c>
      <c r="C4616" s="31" t="s">
        <v>17972</v>
      </c>
      <c r="D4616" s="31" t="s">
        <v>3948</v>
      </c>
      <c r="E4616" s="31" t="s">
        <v>14144</v>
      </c>
      <c r="F4616" s="31"/>
      <c r="G4616" s="47">
        <v>60</v>
      </c>
      <c r="H4616" s="33">
        <v>0</v>
      </c>
      <c r="I4616" s="31" t="s">
        <v>5288</v>
      </c>
      <c r="J4616" s="31" t="s">
        <v>5289</v>
      </c>
      <c r="K4616" s="31" t="s">
        <v>5164</v>
      </c>
      <c r="L4616" s="31" t="s">
        <v>5278</v>
      </c>
      <c r="M4616" s="31" t="s">
        <v>11318</v>
      </c>
      <c r="N4616" s="31"/>
      <c r="O4616" s="31" t="s">
        <v>14125</v>
      </c>
      <c r="P4616" s="31" t="s">
        <v>14121</v>
      </c>
      <c r="Q4616" s="31" t="s">
        <v>8608</v>
      </c>
    </row>
    <row r="4617" spans="1:17" hidden="1" x14ac:dyDescent="0.2">
      <c r="A4617" s="31" t="s">
        <v>17973</v>
      </c>
      <c r="B4617" s="31" t="s">
        <v>14356</v>
      </c>
      <c r="C4617" s="31" t="s">
        <v>17974</v>
      </c>
      <c r="D4617" s="31"/>
      <c r="E4617" s="31" t="s">
        <v>14123</v>
      </c>
      <c r="F4617" s="31" t="s">
        <v>3948</v>
      </c>
      <c r="G4617" s="47">
        <v>60</v>
      </c>
      <c r="H4617" s="33">
        <v>0</v>
      </c>
      <c r="I4617" s="31" t="s">
        <v>5252</v>
      </c>
      <c r="J4617" s="31" t="s">
        <v>5253</v>
      </c>
      <c r="K4617" s="31" t="s">
        <v>5164</v>
      </c>
      <c r="L4617" s="31" t="s">
        <v>5165</v>
      </c>
      <c r="M4617" s="31" t="s">
        <v>5166</v>
      </c>
      <c r="N4617" s="31"/>
      <c r="O4617" s="31" t="s">
        <v>14125</v>
      </c>
      <c r="P4617" s="31" t="s">
        <v>14121</v>
      </c>
      <c r="Q4617" s="31" t="s">
        <v>5168</v>
      </c>
    </row>
    <row r="4618" spans="1:17" hidden="1" x14ac:dyDescent="0.2">
      <c r="A4618" s="31" t="s">
        <v>17975</v>
      </c>
      <c r="B4618" s="31" t="s">
        <v>14916</v>
      </c>
      <c r="C4618" s="31" t="s">
        <v>17976</v>
      </c>
      <c r="D4618" s="31"/>
      <c r="E4618" s="31" t="s">
        <v>14123</v>
      </c>
      <c r="F4618" s="31" t="s">
        <v>3948</v>
      </c>
      <c r="G4618" s="47">
        <v>60</v>
      </c>
      <c r="H4618" s="33">
        <v>0</v>
      </c>
      <c r="I4618" s="31" t="s">
        <v>5172</v>
      </c>
      <c r="J4618" s="31" t="s">
        <v>5173</v>
      </c>
      <c r="K4618" s="31" t="s">
        <v>5164</v>
      </c>
      <c r="L4618" s="31" t="s">
        <v>5165</v>
      </c>
      <c r="M4618" s="31" t="s">
        <v>5174</v>
      </c>
      <c r="N4618" s="31" t="s">
        <v>8595</v>
      </c>
      <c r="O4618" s="31" t="s">
        <v>14125</v>
      </c>
      <c r="P4618" s="31" t="s">
        <v>14121</v>
      </c>
      <c r="Q4618" s="31" t="s">
        <v>5168</v>
      </c>
    </row>
    <row r="4619" spans="1:17" hidden="1" x14ac:dyDescent="0.2">
      <c r="A4619" s="31" t="s">
        <v>17977</v>
      </c>
      <c r="B4619" s="31" t="s">
        <v>14356</v>
      </c>
      <c r="C4619" s="31" t="s">
        <v>17978</v>
      </c>
      <c r="D4619" s="31"/>
      <c r="E4619" s="31" t="s">
        <v>14123</v>
      </c>
      <c r="F4619" s="31" t="s">
        <v>3948</v>
      </c>
      <c r="G4619" s="47">
        <v>60</v>
      </c>
      <c r="H4619" s="33">
        <v>0</v>
      </c>
      <c r="I4619" s="31" t="s">
        <v>5252</v>
      </c>
      <c r="J4619" s="31" t="s">
        <v>5253</v>
      </c>
      <c r="K4619" s="31" t="s">
        <v>5164</v>
      </c>
      <c r="L4619" s="31" t="s">
        <v>5165</v>
      </c>
      <c r="M4619" s="31" t="s">
        <v>5254</v>
      </c>
      <c r="N4619" s="31"/>
      <c r="O4619" s="31" t="s">
        <v>14125</v>
      </c>
      <c r="P4619" s="31" t="s">
        <v>14121</v>
      </c>
      <c r="Q4619" s="31" t="s">
        <v>5168</v>
      </c>
    </row>
    <row r="4620" spans="1:17" hidden="1" x14ac:dyDescent="0.2">
      <c r="A4620" s="31" t="s">
        <v>17979</v>
      </c>
      <c r="B4620" s="31" t="s">
        <v>14356</v>
      </c>
      <c r="C4620" s="31" t="s">
        <v>17980</v>
      </c>
      <c r="D4620" s="31"/>
      <c r="E4620" s="31" t="s">
        <v>14123</v>
      </c>
      <c r="F4620" s="31" t="s">
        <v>3948</v>
      </c>
      <c r="G4620" s="47">
        <v>60</v>
      </c>
      <c r="H4620" s="33">
        <v>0</v>
      </c>
      <c r="I4620" s="31" t="s">
        <v>5172</v>
      </c>
      <c r="J4620" s="31" t="s">
        <v>5173</v>
      </c>
      <c r="K4620" s="31" t="s">
        <v>5164</v>
      </c>
      <c r="L4620" s="31" t="s">
        <v>5165</v>
      </c>
      <c r="M4620" s="31" t="s">
        <v>5224</v>
      </c>
      <c r="N4620" s="31"/>
      <c r="O4620" s="31" t="s">
        <v>14125</v>
      </c>
      <c r="P4620" s="31" t="s">
        <v>14121</v>
      </c>
      <c r="Q4620" s="31" t="s">
        <v>5168</v>
      </c>
    </row>
    <row r="4621" spans="1:17" hidden="1" x14ac:dyDescent="0.2">
      <c r="A4621" s="31" t="s">
        <v>17981</v>
      </c>
      <c r="B4621" s="31" t="s">
        <v>14362</v>
      </c>
      <c r="C4621" s="31" t="s">
        <v>17982</v>
      </c>
      <c r="D4621" s="31" t="s">
        <v>3948</v>
      </c>
      <c r="E4621" s="31" t="s">
        <v>14144</v>
      </c>
      <c r="F4621" s="31"/>
      <c r="G4621" s="47">
        <v>60</v>
      </c>
      <c r="H4621" s="33">
        <v>0</v>
      </c>
      <c r="I4621" s="31" t="s">
        <v>9470</v>
      </c>
      <c r="J4621" s="31" t="s">
        <v>9471</v>
      </c>
      <c r="K4621" s="31" t="s">
        <v>5164</v>
      </c>
      <c r="L4621" s="31" t="s">
        <v>5278</v>
      </c>
      <c r="M4621" s="31" t="s">
        <v>13700</v>
      </c>
      <c r="N4621" s="31"/>
      <c r="O4621" s="31" t="s">
        <v>14125</v>
      </c>
      <c r="P4621" s="31" t="s">
        <v>14121</v>
      </c>
      <c r="Q4621" s="31" t="s">
        <v>8608</v>
      </c>
    </row>
    <row r="4622" spans="1:17" hidden="1" x14ac:dyDescent="0.2">
      <c r="A4622" s="31" t="s">
        <v>17983</v>
      </c>
      <c r="B4622" s="31" t="s">
        <v>14356</v>
      </c>
      <c r="C4622" s="31" t="s">
        <v>17984</v>
      </c>
      <c r="D4622" s="31"/>
      <c r="E4622" s="31" t="s">
        <v>14123</v>
      </c>
      <c r="F4622" s="31" t="s">
        <v>3948</v>
      </c>
      <c r="G4622" s="47">
        <v>60</v>
      </c>
      <c r="H4622" s="33">
        <v>0</v>
      </c>
      <c r="I4622" s="31" t="s">
        <v>5172</v>
      </c>
      <c r="J4622" s="31" t="s">
        <v>5173</v>
      </c>
      <c r="K4622" s="31" t="s">
        <v>5164</v>
      </c>
      <c r="L4622" s="31" t="s">
        <v>5165</v>
      </c>
      <c r="M4622" s="31" t="s">
        <v>5812</v>
      </c>
      <c r="N4622" s="31"/>
      <c r="O4622" s="31" t="s">
        <v>14125</v>
      </c>
      <c r="P4622" s="31" t="s">
        <v>14121</v>
      </c>
      <c r="Q4622" s="31" t="s">
        <v>5168</v>
      </c>
    </row>
    <row r="4623" spans="1:17" hidden="1" x14ac:dyDescent="0.2">
      <c r="A4623" s="31" t="s">
        <v>17985</v>
      </c>
      <c r="B4623" s="31" t="s">
        <v>14356</v>
      </c>
      <c r="C4623" s="31" t="s">
        <v>17986</v>
      </c>
      <c r="D4623" s="31"/>
      <c r="E4623" s="31" t="s">
        <v>14123</v>
      </c>
      <c r="F4623" s="31" t="s">
        <v>3948</v>
      </c>
      <c r="G4623" s="47">
        <v>60</v>
      </c>
      <c r="H4623" s="33">
        <v>0</v>
      </c>
      <c r="I4623" s="31" t="s">
        <v>5252</v>
      </c>
      <c r="J4623" s="31" t="s">
        <v>5253</v>
      </c>
      <c r="K4623" s="31" t="s">
        <v>5164</v>
      </c>
      <c r="L4623" s="31" t="s">
        <v>5165</v>
      </c>
      <c r="M4623" s="31" t="s">
        <v>5254</v>
      </c>
      <c r="N4623" s="31"/>
      <c r="O4623" s="31" t="s">
        <v>14125</v>
      </c>
      <c r="P4623" s="31" t="s">
        <v>14121</v>
      </c>
      <c r="Q4623" s="31" t="s">
        <v>5168</v>
      </c>
    </row>
    <row r="4624" spans="1:17" hidden="1" x14ac:dyDescent="0.2">
      <c r="A4624" s="31" t="s">
        <v>17987</v>
      </c>
      <c r="B4624" s="31" t="s">
        <v>14356</v>
      </c>
      <c r="C4624" s="31" t="s">
        <v>17988</v>
      </c>
      <c r="D4624" s="31"/>
      <c r="E4624" s="31" t="s">
        <v>14123</v>
      </c>
      <c r="F4624" s="31" t="s">
        <v>3948</v>
      </c>
      <c r="G4624" s="47">
        <v>60</v>
      </c>
      <c r="H4624" s="33">
        <v>0</v>
      </c>
      <c r="I4624" s="31" t="s">
        <v>5218</v>
      </c>
      <c r="J4624" s="31" t="s">
        <v>5219</v>
      </c>
      <c r="K4624" s="31" t="s">
        <v>5164</v>
      </c>
      <c r="L4624" s="31" t="s">
        <v>5165</v>
      </c>
      <c r="M4624" s="31" t="s">
        <v>5320</v>
      </c>
      <c r="N4624" s="31"/>
      <c r="O4624" s="31" t="s">
        <v>14125</v>
      </c>
      <c r="P4624" s="31" t="s">
        <v>14121</v>
      </c>
      <c r="Q4624" s="31" t="s">
        <v>5168</v>
      </c>
    </row>
    <row r="4625" spans="1:17" hidden="1" x14ac:dyDescent="0.2">
      <c r="A4625" s="31" t="s">
        <v>17989</v>
      </c>
      <c r="B4625" s="31" t="s">
        <v>14356</v>
      </c>
      <c r="C4625" s="31" t="s">
        <v>17990</v>
      </c>
      <c r="D4625" s="31"/>
      <c r="E4625" s="31" t="s">
        <v>14123</v>
      </c>
      <c r="F4625" s="31" t="s">
        <v>3948</v>
      </c>
      <c r="G4625" s="47">
        <v>60</v>
      </c>
      <c r="H4625" s="33">
        <v>0</v>
      </c>
      <c r="I4625" s="31" t="s">
        <v>5218</v>
      </c>
      <c r="J4625" s="31" t="s">
        <v>5219</v>
      </c>
      <c r="K4625" s="31" t="s">
        <v>5164</v>
      </c>
      <c r="L4625" s="31" t="s">
        <v>5165</v>
      </c>
      <c r="M4625" s="31" t="s">
        <v>5390</v>
      </c>
      <c r="N4625" s="31"/>
      <c r="O4625" s="31" t="s">
        <v>14125</v>
      </c>
      <c r="P4625" s="31" t="s">
        <v>14121</v>
      </c>
      <c r="Q4625" s="31" t="s">
        <v>5168</v>
      </c>
    </row>
    <row r="4626" spans="1:17" hidden="1" x14ac:dyDescent="0.2">
      <c r="A4626" s="31" t="s">
        <v>17991</v>
      </c>
      <c r="B4626" s="31" t="s">
        <v>14347</v>
      </c>
      <c r="C4626" s="31" t="s">
        <v>17992</v>
      </c>
      <c r="D4626" s="31"/>
      <c r="E4626" s="31" t="s">
        <v>14123</v>
      </c>
      <c r="F4626" s="31" t="s">
        <v>3948</v>
      </c>
      <c r="G4626" s="47">
        <v>60</v>
      </c>
      <c r="H4626" s="33">
        <v>0</v>
      </c>
      <c r="I4626" s="31" t="s">
        <v>5252</v>
      </c>
      <c r="J4626" s="31" t="s">
        <v>5253</v>
      </c>
      <c r="K4626" s="31" t="s">
        <v>5164</v>
      </c>
      <c r="L4626" s="31" t="s">
        <v>5165</v>
      </c>
      <c r="M4626" s="31" t="s">
        <v>6963</v>
      </c>
      <c r="N4626" s="31"/>
      <c r="O4626" s="31" t="s">
        <v>14125</v>
      </c>
      <c r="P4626" s="31" t="s">
        <v>14121</v>
      </c>
      <c r="Q4626" s="31" t="s">
        <v>5168</v>
      </c>
    </row>
    <row r="4627" spans="1:17" hidden="1" x14ac:dyDescent="0.2">
      <c r="A4627" s="31" t="s">
        <v>17993</v>
      </c>
      <c r="B4627" s="31" t="s">
        <v>14359</v>
      </c>
      <c r="C4627" s="31" t="s">
        <v>17994</v>
      </c>
      <c r="D4627" s="31" t="s">
        <v>3948</v>
      </c>
      <c r="E4627" s="31" t="s">
        <v>14144</v>
      </c>
      <c r="F4627" s="31"/>
      <c r="G4627" s="47">
        <v>60</v>
      </c>
      <c r="H4627" s="33">
        <v>0</v>
      </c>
      <c r="I4627" s="31" t="s">
        <v>5288</v>
      </c>
      <c r="J4627" s="31" t="s">
        <v>5289</v>
      </c>
      <c r="K4627" s="31" t="s">
        <v>5164</v>
      </c>
      <c r="L4627" s="31" t="s">
        <v>5278</v>
      </c>
      <c r="M4627" s="31" t="s">
        <v>15483</v>
      </c>
      <c r="N4627" s="31"/>
      <c r="O4627" s="31" t="s">
        <v>14125</v>
      </c>
      <c r="P4627" s="31" t="s">
        <v>14121</v>
      </c>
      <c r="Q4627" s="31" t="s">
        <v>8608</v>
      </c>
    </row>
    <row r="4628" spans="1:17" hidden="1" x14ac:dyDescent="0.2">
      <c r="A4628" s="31" t="s">
        <v>17995</v>
      </c>
      <c r="B4628" s="31" t="s">
        <v>14362</v>
      </c>
      <c r="C4628" s="31" t="s">
        <v>17996</v>
      </c>
      <c r="D4628" s="31" t="s">
        <v>3948</v>
      </c>
      <c r="E4628" s="31" t="s">
        <v>14144</v>
      </c>
      <c r="F4628" s="31"/>
      <c r="G4628" s="47">
        <v>60</v>
      </c>
      <c r="H4628" s="33">
        <v>0</v>
      </c>
      <c r="I4628" s="31" t="s">
        <v>5276</v>
      </c>
      <c r="J4628" s="31" t="s">
        <v>5277</v>
      </c>
      <c r="K4628" s="31" t="s">
        <v>5164</v>
      </c>
      <c r="L4628" s="31" t="s">
        <v>5278</v>
      </c>
      <c r="M4628" s="31" t="s">
        <v>5354</v>
      </c>
      <c r="N4628" s="31"/>
      <c r="O4628" s="31" t="s">
        <v>14125</v>
      </c>
      <c r="P4628" s="31" t="s">
        <v>14121</v>
      </c>
      <c r="Q4628" s="31" t="s">
        <v>8608</v>
      </c>
    </row>
    <row r="4629" spans="1:17" hidden="1" x14ac:dyDescent="0.2">
      <c r="A4629" s="31" t="s">
        <v>17997</v>
      </c>
      <c r="B4629" s="31" t="s">
        <v>14359</v>
      </c>
      <c r="C4629" s="31" t="s">
        <v>17998</v>
      </c>
      <c r="D4629" s="31" t="s">
        <v>3948</v>
      </c>
      <c r="E4629" s="31" t="s">
        <v>14144</v>
      </c>
      <c r="F4629" s="31"/>
      <c r="G4629" s="47">
        <v>60</v>
      </c>
      <c r="H4629" s="33">
        <v>0</v>
      </c>
      <c r="I4629" s="31" t="s">
        <v>5288</v>
      </c>
      <c r="J4629" s="31" t="s">
        <v>5289</v>
      </c>
      <c r="K4629" s="31" t="s">
        <v>5164</v>
      </c>
      <c r="L4629" s="31" t="s">
        <v>5278</v>
      </c>
      <c r="M4629" s="31" t="s">
        <v>5754</v>
      </c>
      <c r="N4629" s="31"/>
      <c r="O4629" s="31" t="s">
        <v>14125</v>
      </c>
      <c r="P4629" s="31" t="s">
        <v>14121</v>
      </c>
      <c r="Q4629" s="31" t="s">
        <v>8608</v>
      </c>
    </row>
    <row r="4630" spans="1:17" hidden="1" x14ac:dyDescent="0.2">
      <c r="A4630" s="31" t="s">
        <v>17999</v>
      </c>
      <c r="B4630" s="31" t="s">
        <v>14359</v>
      </c>
      <c r="C4630" s="31" t="s">
        <v>18000</v>
      </c>
      <c r="D4630" s="31" t="s">
        <v>3948</v>
      </c>
      <c r="E4630" s="31" t="s">
        <v>14144</v>
      </c>
      <c r="F4630" s="31"/>
      <c r="G4630" s="47">
        <v>60</v>
      </c>
      <c r="H4630" s="33">
        <v>0</v>
      </c>
      <c r="I4630" s="31" t="s">
        <v>5288</v>
      </c>
      <c r="J4630" s="31" t="s">
        <v>5289</v>
      </c>
      <c r="K4630" s="31" t="s">
        <v>5164</v>
      </c>
      <c r="L4630" s="31" t="s">
        <v>5278</v>
      </c>
      <c r="M4630" s="31" t="s">
        <v>15483</v>
      </c>
      <c r="N4630" s="31"/>
      <c r="O4630" s="31" t="s">
        <v>14125</v>
      </c>
      <c r="P4630" s="31" t="s">
        <v>14121</v>
      </c>
      <c r="Q4630" s="31" t="s">
        <v>8608</v>
      </c>
    </row>
    <row r="4631" spans="1:17" hidden="1" x14ac:dyDescent="0.2">
      <c r="A4631" s="31" t="s">
        <v>18001</v>
      </c>
      <c r="B4631" s="31" t="s">
        <v>14362</v>
      </c>
      <c r="C4631" s="31" t="s">
        <v>18002</v>
      </c>
      <c r="D4631" s="31" t="s">
        <v>3948</v>
      </c>
      <c r="E4631" s="31" t="s">
        <v>14144</v>
      </c>
      <c r="F4631" s="31"/>
      <c r="G4631" s="47">
        <v>60</v>
      </c>
      <c r="H4631" s="33">
        <v>0</v>
      </c>
      <c r="I4631" s="31" t="s">
        <v>5288</v>
      </c>
      <c r="J4631" s="31" t="s">
        <v>5289</v>
      </c>
      <c r="K4631" s="31" t="s">
        <v>5164</v>
      </c>
      <c r="L4631" s="31" t="s">
        <v>5278</v>
      </c>
      <c r="M4631" s="31" t="s">
        <v>5663</v>
      </c>
      <c r="N4631" s="31"/>
      <c r="O4631" s="31" t="s">
        <v>14125</v>
      </c>
      <c r="P4631" s="31" t="s">
        <v>14121</v>
      </c>
      <c r="Q4631" s="31" t="s">
        <v>8608</v>
      </c>
    </row>
    <row r="4632" spans="1:17" hidden="1" x14ac:dyDescent="0.2">
      <c r="A4632" s="31" t="s">
        <v>18003</v>
      </c>
      <c r="B4632" s="31" t="s">
        <v>14356</v>
      </c>
      <c r="C4632" s="31" t="s">
        <v>18004</v>
      </c>
      <c r="D4632" s="31"/>
      <c r="E4632" s="31" t="s">
        <v>14123</v>
      </c>
      <c r="F4632" s="31" t="s">
        <v>3948</v>
      </c>
      <c r="G4632" s="47">
        <v>60</v>
      </c>
      <c r="H4632" s="33">
        <v>0</v>
      </c>
      <c r="I4632" s="31" t="s">
        <v>5218</v>
      </c>
      <c r="J4632" s="31" t="s">
        <v>5219</v>
      </c>
      <c r="K4632" s="31" t="s">
        <v>5164</v>
      </c>
      <c r="L4632" s="31" t="s">
        <v>5165</v>
      </c>
      <c r="M4632" s="31" t="s">
        <v>5320</v>
      </c>
      <c r="N4632" s="31"/>
      <c r="O4632" s="31" t="s">
        <v>14125</v>
      </c>
      <c r="P4632" s="31" t="s">
        <v>14121</v>
      </c>
      <c r="Q4632" s="31" t="s">
        <v>5168</v>
      </c>
    </row>
    <row r="4633" spans="1:17" hidden="1" x14ac:dyDescent="0.2">
      <c r="A4633" s="31" t="s">
        <v>18005</v>
      </c>
      <c r="B4633" s="31" t="s">
        <v>14356</v>
      </c>
      <c r="C4633" s="31" t="s">
        <v>18006</v>
      </c>
      <c r="D4633" s="31"/>
      <c r="E4633" s="31" t="s">
        <v>14123</v>
      </c>
      <c r="F4633" s="31" t="s">
        <v>3948</v>
      </c>
      <c r="G4633" s="47">
        <v>60</v>
      </c>
      <c r="H4633" s="33">
        <v>0</v>
      </c>
      <c r="I4633" s="31" t="s">
        <v>5179</v>
      </c>
      <c r="J4633" s="31" t="s">
        <v>5180</v>
      </c>
      <c r="K4633" s="31" t="s">
        <v>5164</v>
      </c>
      <c r="L4633" s="31" t="s">
        <v>5165</v>
      </c>
      <c r="M4633" s="31" t="s">
        <v>5305</v>
      </c>
      <c r="N4633" s="31"/>
      <c r="O4633" s="31" t="s">
        <v>14125</v>
      </c>
      <c r="P4633" s="31" t="s">
        <v>14121</v>
      </c>
      <c r="Q4633" s="31" t="s">
        <v>5168</v>
      </c>
    </row>
    <row r="4634" spans="1:17" hidden="1" x14ac:dyDescent="0.2">
      <c r="A4634" s="31" t="s">
        <v>18007</v>
      </c>
      <c r="B4634" s="31" t="s">
        <v>14356</v>
      </c>
      <c r="C4634" s="31" t="s">
        <v>18008</v>
      </c>
      <c r="D4634" s="31"/>
      <c r="E4634" s="31" t="s">
        <v>14123</v>
      </c>
      <c r="F4634" s="31" t="s">
        <v>3948</v>
      </c>
      <c r="G4634" s="47">
        <v>60</v>
      </c>
      <c r="H4634" s="33">
        <v>0</v>
      </c>
      <c r="I4634" s="31" t="s">
        <v>5252</v>
      </c>
      <c r="J4634" s="31" t="s">
        <v>5253</v>
      </c>
      <c r="K4634" s="31" t="s">
        <v>5164</v>
      </c>
      <c r="L4634" s="31" t="s">
        <v>5165</v>
      </c>
      <c r="M4634" s="31" t="s">
        <v>5166</v>
      </c>
      <c r="N4634" s="31"/>
      <c r="O4634" s="31" t="s">
        <v>14125</v>
      </c>
      <c r="P4634" s="31" t="s">
        <v>14121</v>
      </c>
      <c r="Q4634" s="31" t="s">
        <v>5168</v>
      </c>
    </row>
    <row r="4635" spans="1:17" hidden="1" x14ac:dyDescent="0.2">
      <c r="A4635" s="31" t="s">
        <v>18009</v>
      </c>
      <c r="B4635" s="31" t="s">
        <v>14362</v>
      </c>
      <c r="C4635" s="31" t="s">
        <v>18010</v>
      </c>
      <c r="D4635" s="31" t="s">
        <v>3948</v>
      </c>
      <c r="E4635" s="31" t="s">
        <v>14144</v>
      </c>
      <c r="F4635" s="31"/>
      <c r="G4635" s="47">
        <v>60</v>
      </c>
      <c r="H4635" s="33">
        <v>0</v>
      </c>
      <c r="I4635" s="31" t="s">
        <v>5276</v>
      </c>
      <c r="J4635" s="31" t="s">
        <v>5277</v>
      </c>
      <c r="K4635" s="31" t="s">
        <v>5164</v>
      </c>
      <c r="L4635" s="31" t="s">
        <v>5278</v>
      </c>
      <c r="M4635" s="31" t="s">
        <v>5609</v>
      </c>
      <c r="N4635" s="31"/>
      <c r="O4635" s="31" t="s">
        <v>14125</v>
      </c>
      <c r="P4635" s="31" t="s">
        <v>14121</v>
      </c>
      <c r="Q4635" s="31" t="s">
        <v>8608</v>
      </c>
    </row>
    <row r="4636" spans="1:17" hidden="1" x14ac:dyDescent="0.2">
      <c r="A4636" s="31" t="s">
        <v>18011</v>
      </c>
      <c r="B4636" s="31" t="s">
        <v>14362</v>
      </c>
      <c r="C4636" s="31" t="s">
        <v>18012</v>
      </c>
      <c r="D4636" s="31" t="s">
        <v>3948</v>
      </c>
      <c r="E4636" s="31" t="s">
        <v>14144</v>
      </c>
      <c r="F4636" s="31"/>
      <c r="G4636" s="47">
        <v>60</v>
      </c>
      <c r="H4636" s="33">
        <v>0</v>
      </c>
      <c r="I4636" s="31" t="s">
        <v>5276</v>
      </c>
      <c r="J4636" s="31" t="s">
        <v>5277</v>
      </c>
      <c r="K4636" s="31" t="s">
        <v>5164</v>
      </c>
      <c r="L4636" s="31" t="s">
        <v>5278</v>
      </c>
      <c r="M4636" s="31" t="s">
        <v>5774</v>
      </c>
      <c r="N4636" s="31"/>
      <c r="O4636" s="31" t="s">
        <v>14125</v>
      </c>
      <c r="P4636" s="31" t="s">
        <v>14121</v>
      </c>
      <c r="Q4636" s="31" t="s">
        <v>8608</v>
      </c>
    </row>
    <row r="4637" spans="1:17" hidden="1" x14ac:dyDescent="0.2">
      <c r="A4637" s="31" t="s">
        <v>18013</v>
      </c>
      <c r="B4637" s="31" t="s">
        <v>14362</v>
      </c>
      <c r="C4637" s="31" t="s">
        <v>18014</v>
      </c>
      <c r="D4637" s="31" t="s">
        <v>3948</v>
      </c>
      <c r="E4637" s="31" t="s">
        <v>14144</v>
      </c>
      <c r="F4637" s="31"/>
      <c r="G4637" s="47">
        <v>60</v>
      </c>
      <c r="H4637" s="33">
        <v>0</v>
      </c>
      <c r="I4637" s="31" t="s">
        <v>5288</v>
      </c>
      <c r="J4637" s="31" t="s">
        <v>5289</v>
      </c>
      <c r="K4637" s="31" t="s">
        <v>5164</v>
      </c>
      <c r="L4637" s="31" t="s">
        <v>5278</v>
      </c>
      <c r="M4637" s="31" t="s">
        <v>5673</v>
      </c>
      <c r="N4637" s="31"/>
      <c r="O4637" s="31" t="s">
        <v>14125</v>
      </c>
      <c r="P4637" s="31" t="s">
        <v>14121</v>
      </c>
      <c r="Q4637" s="31" t="s">
        <v>8608</v>
      </c>
    </row>
    <row r="4638" spans="1:17" hidden="1" x14ac:dyDescent="0.2">
      <c r="A4638" s="31" t="s">
        <v>18015</v>
      </c>
      <c r="B4638" s="31" t="s">
        <v>14362</v>
      </c>
      <c r="C4638" s="31" t="s">
        <v>18016</v>
      </c>
      <c r="D4638" s="31" t="s">
        <v>3948</v>
      </c>
      <c r="E4638" s="31" t="s">
        <v>14144</v>
      </c>
      <c r="F4638" s="31"/>
      <c r="G4638" s="47">
        <v>60</v>
      </c>
      <c r="H4638" s="33">
        <v>0</v>
      </c>
      <c r="I4638" s="31" t="s">
        <v>5288</v>
      </c>
      <c r="J4638" s="31" t="s">
        <v>5289</v>
      </c>
      <c r="K4638" s="31" t="s">
        <v>5164</v>
      </c>
      <c r="L4638" s="31" t="s">
        <v>5278</v>
      </c>
      <c r="M4638" s="31" t="s">
        <v>5673</v>
      </c>
      <c r="N4638" s="31"/>
      <c r="O4638" s="31" t="s">
        <v>14125</v>
      </c>
      <c r="P4638" s="31" t="s">
        <v>14121</v>
      </c>
      <c r="Q4638" s="31" t="s">
        <v>8608</v>
      </c>
    </row>
    <row r="4639" spans="1:17" hidden="1" x14ac:dyDescent="0.2">
      <c r="A4639" s="31" t="s">
        <v>18017</v>
      </c>
      <c r="B4639" s="31" t="s">
        <v>14356</v>
      </c>
      <c r="C4639" s="31" t="s">
        <v>18018</v>
      </c>
      <c r="D4639" s="31"/>
      <c r="E4639" s="31" t="s">
        <v>14123</v>
      </c>
      <c r="F4639" s="31" t="s">
        <v>3948</v>
      </c>
      <c r="G4639" s="47">
        <v>60</v>
      </c>
      <c r="H4639" s="33">
        <v>0</v>
      </c>
      <c r="I4639" s="31" t="s">
        <v>5179</v>
      </c>
      <c r="J4639" s="31" t="s">
        <v>5180</v>
      </c>
      <c r="K4639" s="31" t="s">
        <v>5164</v>
      </c>
      <c r="L4639" s="31" t="s">
        <v>5165</v>
      </c>
      <c r="M4639" s="31" t="s">
        <v>5361</v>
      </c>
      <c r="N4639" s="31" t="s">
        <v>7902</v>
      </c>
      <c r="O4639" s="31" t="s">
        <v>14125</v>
      </c>
      <c r="P4639" s="31" t="s">
        <v>14121</v>
      </c>
      <c r="Q4639" s="31" t="s">
        <v>5168</v>
      </c>
    </row>
    <row r="4640" spans="1:17" hidden="1" x14ac:dyDescent="0.2">
      <c r="A4640" s="31" t="s">
        <v>18019</v>
      </c>
      <c r="B4640" s="31" t="s">
        <v>14356</v>
      </c>
      <c r="C4640" s="31" t="s">
        <v>18020</v>
      </c>
      <c r="D4640" s="31"/>
      <c r="E4640" s="31" t="s">
        <v>14123</v>
      </c>
      <c r="F4640" s="31" t="s">
        <v>3948</v>
      </c>
      <c r="G4640" s="47">
        <v>60</v>
      </c>
      <c r="H4640" s="33">
        <v>0</v>
      </c>
      <c r="I4640" s="31" t="s">
        <v>5218</v>
      </c>
      <c r="J4640" s="31" t="s">
        <v>5219</v>
      </c>
      <c r="K4640" s="31" t="s">
        <v>5164</v>
      </c>
      <c r="L4640" s="31" t="s">
        <v>5165</v>
      </c>
      <c r="M4640" s="31" t="s">
        <v>5268</v>
      </c>
      <c r="N4640" s="31"/>
      <c r="O4640" s="31" t="s">
        <v>14125</v>
      </c>
      <c r="P4640" s="31" t="s">
        <v>14121</v>
      </c>
      <c r="Q4640" s="31" t="s">
        <v>5168</v>
      </c>
    </row>
    <row r="4641" spans="1:17" hidden="1" x14ac:dyDescent="0.2">
      <c r="A4641" s="31" t="s">
        <v>18021</v>
      </c>
      <c r="B4641" s="31" t="s">
        <v>14356</v>
      </c>
      <c r="C4641" s="31" t="s">
        <v>18022</v>
      </c>
      <c r="D4641" s="31"/>
      <c r="E4641" s="31" t="s">
        <v>14123</v>
      </c>
      <c r="F4641" s="31" t="s">
        <v>3948</v>
      </c>
      <c r="G4641" s="47">
        <v>60</v>
      </c>
      <c r="H4641" s="33">
        <v>0</v>
      </c>
      <c r="I4641" s="31" t="s">
        <v>5172</v>
      </c>
      <c r="J4641" s="31" t="s">
        <v>5173</v>
      </c>
      <c r="K4641" s="31" t="s">
        <v>5164</v>
      </c>
      <c r="L4641" s="31" t="s">
        <v>5165</v>
      </c>
      <c r="M4641" s="31" t="s">
        <v>5258</v>
      </c>
      <c r="N4641" s="31"/>
      <c r="O4641" s="31" t="s">
        <v>14125</v>
      </c>
      <c r="P4641" s="31" t="s">
        <v>14121</v>
      </c>
      <c r="Q4641" s="31" t="s">
        <v>5168</v>
      </c>
    </row>
    <row r="4642" spans="1:17" hidden="1" x14ac:dyDescent="0.2">
      <c r="A4642" s="31" t="s">
        <v>18023</v>
      </c>
      <c r="B4642" s="31" t="s">
        <v>14359</v>
      </c>
      <c r="C4642" s="31" t="s">
        <v>18024</v>
      </c>
      <c r="D4642" s="31" t="s">
        <v>3948</v>
      </c>
      <c r="E4642" s="31" t="s">
        <v>14144</v>
      </c>
      <c r="F4642" s="31"/>
      <c r="G4642" s="47">
        <v>60</v>
      </c>
      <c r="H4642" s="33">
        <v>0</v>
      </c>
      <c r="I4642" s="31" t="s">
        <v>5288</v>
      </c>
      <c r="J4642" s="31" t="s">
        <v>5289</v>
      </c>
      <c r="K4642" s="31" t="s">
        <v>5164</v>
      </c>
      <c r="L4642" s="31" t="s">
        <v>5278</v>
      </c>
      <c r="M4642" s="31" t="s">
        <v>15440</v>
      </c>
      <c r="N4642" s="31"/>
      <c r="O4642" s="31" t="s">
        <v>14125</v>
      </c>
      <c r="P4642" s="31" t="s">
        <v>14121</v>
      </c>
      <c r="Q4642" s="31" t="s">
        <v>8608</v>
      </c>
    </row>
    <row r="4643" spans="1:17" hidden="1" x14ac:dyDescent="0.2">
      <c r="A4643" s="31" t="s">
        <v>18025</v>
      </c>
      <c r="B4643" s="31" t="s">
        <v>14356</v>
      </c>
      <c r="C4643" s="31" t="s">
        <v>18026</v>
      </c>
      <c r="D4643" s="31"/>
      <c r="E4643" s="31" t="s">
        <v>14123</v>
      </c>
      <c r="F4643" s="31" t="s">
        <v>3948</v>
      </c>
      <c r="G4643" s="47">
        <v>60</v>
      </c>
      <c r="H4643" s="33">
        <v>0</v>
      </c>
      <c r="I4643" s="31" t="s">
        <v>5252</v>
      </c>
      <c r="J4643" s="31" t="s">
        <v>5253</v>
      </c>
      <c r="K4643" s="31" t="s">
        <v>5164</v>
      </c>
      <c r="L4643" s="31" t="s">
        <v>5165</v>
      </c>
      <c r="M4643" s="31" t="s">
        <v>5254</v>
      </c>
      <c r="N4643" s="31"/>
      <c r="O4643" s="31" t="s">
        <v>14125</v>
      </c>
      <c r="P4643" s="31" t="s">
        <v>14121</v>
      </c>
      <c r="Q4643" s="31" t="s">
        <v>5168</v>
      </c>
    </row>
    <row r="4644" spans="1:17" hidden="1" x14ac:dyDescent="0.2">
      <c r="A4644" s="31" t="s">
        <v>18027</v>
      </c>
      <c r="B4644" s="31" t="s">
        <v>14362</v>
      </c>
      <c r="C4644" s="31" t="s">
        <v>18028</v>
      </c>
      <c r="D4644" s="31" t="s">
        <v>3948</v>
      </c>
      <c r="E4644" s="31" t="s">
        <v>14144</v>
      </c>
      <c r="F4644" s="31"/>
      <c r="G4644" s="47">
        <v>60</v>
      </c>
      <c r="H4644" s="33">
        <v>0</v>
      </c>
      <c r="I4644" s="31" t="s">
        <v>5288</v>
      </c>
      <c r="J4644" s="31" t="s">
        <v>5289</v>
      </c>
      <c r="K4644" s="31" t="s">
        <v>5164</v>
      </c>
      <c r="L4644" s="31" t="s">
        <v>5278</v>
      </c>
      <c r="M4644" s="31" t="s">
        <v>5673</v>
      </c>
      <c r="N4644" s="31"/>
      <c r="O4644" s="31" t="s">
        <v>14125</v>
      </c>
      <c r="P4644" s="31" t="s">
        <v>14121</v>
      </c>
      <c r="Q4644" s="31" t="s">
        <v>8608</v>
      </c>
    </row>
    <row r="4645" spans="1:17" hidden="1" x14ac:dyDescent="0.2">
      <c r="A4645" s="31" t="s">
        <v>18029</v>
      </c>
      <c r="B4645" s="31" t="s">
        <v>14362</v>
      </c>
      <c r="C4645" s="31" t="s">
        <v>18030</v>
      </c>
      <c r="D4645" s="31" t="s">
        <v>3948</v>
      </c>
      <c r="E4645" s="31" t="s">
        <v>14144</v>
      </c>
      <c r="F4645" s="31"/>
      <c r="G4645" s="47">
        <v>60</v>
      </c>
      <c r="H4645" s="33">
        <v>0</v>
      </c>
      <c r="I4645" s="31" t="s">
        <v>5288</v>
      </c>
      <c r="J4645" s="31" t="s">
        <v>5289</v>
      </c>
      <c r="K4645" s="31" t="s">
        <v>5164</v>
      </c>
      <c r="L4645" s="31" t="s">
        <v>5278</v>
      </c>
      <c r="M4645" s="31" t="s">
        <v>5663</v>
      </c>
      <c r="N4645" s="31"/>
      <c r="O4645" s="31" t="s">
        <v>14125</v>
      </c>
      <c r="P4645" s="31" t="s">
        <v>14121</v>
      </c>
      <c r="Q4645" s="31" t="s">
        <v>8608</v>
      </c>
    </row>
    <row r="4646" spans="1:17" hidden="1" x14ac:dyDescent="0.2">
      <c r="A4646" s="31" t="s">
        <v>18031</v>
      </c>
      <c r="B4646" s="31" t="s">
        <v>14356</v>
      </c>
      <c r="C4646" s="31" t="s">
        <v>18032</v>
      </c>
      <c r="D4646" s="31"/>
      <c r="E4646" s="31" t="s">
        <v>14123</v>
      </c>
      <c r="F4646" s="31" t="s">
        <v>3948</v>
      </c>
      <c r="G4646" s="47">
        <v>60</v>
      </c>
      <c r="H4646" s="33">
        <v>0</v>
      </c>
      <c r="I4646" s="31" t="s">
        <v>5252</v>
      </c>
      <c r="J4646" s="31" t="s">
        <v>5253</v>
      </c>
      <c r="K4646" s="31" t="s">
        <v>5164</v>
      </c>
      <c r="L4646" s="31" t="s">
        <v>5165</v>
      </c>
      <c r="M4646" s="31" t="s">
        <v>5166</v>
      </c>
      <c r="N4646" s="31"/>
      <c r="O4646" s="31" t="s">
        <v>14125</v>
      </c>
      <c r="P4646" s="31" t="s">
        <v>14121</v>
      </c>
      <c r="Q4646" s="31" t="s">
        <v>5168</v>
      </c>
    </row>
    <row r="4647" spans="1:17" hidden="1" x14ac:dyDescent="0.2">
      <c r="A4647" s="31" t="s">
        <v>18033</v>
      </c>
      <c r="B4647" s="31" t="s">
        <v>14362</v>
      </c>
      <c r="C4647" s="31" t="s">
        <v>18034</v>
      </c>
      <c r="D4647" s="31" t="s">
        <v>3948</v>
      </c>
      <c r="E4647" s="31" t="s">
        <v>14144</v>
      </c>
      <c r="F4647" s="31"/>
      <c r="G4647" s="47">
        <v>60</v>
      </c>
      <c r="H4647" s="33">
        <v>0</v>
      </c>
      <c r="I4647" s="31" t="s">
        <v>5276</v>
      </c>
      <c r="J4647" s="31" t="s">
        <v>5277</v>
      </c>
      <c r="K4647" s="31" t="s">
        <v>5164</v>
      </c>
      <c r="L4647" s="31" t="s">
        <v>5278</v>
      </c>
      <c r="M4647" s="31" t="s">
        <v>5774</v>
      </c>
      <c r="N4647" s="31"/>
      <c r="O4647" s="31" t="s">
        <v>14125</v>
      </c>
      <c r="P4647" s="31" t="s">
        <v>14121</v>
      </c>
      <c r="Q4647" s="31" t="s">
        <v>8608</v>
      </c>
    </row>
    <row r="4648" spans="1:17" hidden="1" x14ac:dyDescent="0.2">
      <c r="A4648" s="31" t="s">
        <v>18035</v>
      </c>
      <c r="B4648" s="31" t="s">
        <v>14362</v>
      </c>
      <c r="C4648" s="31" t="s">
        <v>18036</v>
      </c>
      <c r="D4648" s="31" t="s">
        <v>3948</v>
      </c>
      <c r="E4648" s="31" t="s">
        <v>14144</v>
      </c>
      <c r="F4648" s="31"/>
      <c r="G4648" s="47">
        <v>60</v>
      </c>
      <c r="H4648" s="33">
        <v>0</v>
      </c>
      <c r="I4648" s="31" t="s">
        <v>9470</v>
      </c>
      <c r="J4648" s="31" t="s">
        <v>9471</v>
      </c>
      <c r="K4648" s="31" t="s">
        <v>5164</v>
      </c>
      <c r="L4648" s="31" t="s">
        <v>5278</v>
      </c>
      <c r="M4648" s="31" t="s">
        <v>5832</v>
      </c>
      <c r="N4648" s="31"/>
      <c r="O4648" s="31" t="s">
        <v>14125</v>
      </c>
      <c r="P4648" s="31" t="s">
        <v>14121</v>
      </c>
      <c r="Q4648" s="31" t="s">
        <v>8608</v>
      </c>
    </row>
    <row r="4649" spans="1:17" hidden="1" x14ac:dyDescent="0.2">
      <c r="A4649" s="31" t="s">
        <v>18037</v>
      </c>
      <c r="B4649" s="31" t="s">
        <v>14356</v>
      </c>
      <c r="C4649" s="31" t="s">
        <v>18038</v>
      </c>
      <c r="D4649" s="31"/>
      <c r="E4649" s="31" t="s">
        <v>14123</v>
      </c>
      <c r="F4649" s="31" t="s">
        <v>3948</v>
      </c>
      <c r="G4649" s="47">
        <v>60</v>
      </c>
      <c r="H4649" s="33">
        <v>0</v>
      </c>
      <c r="I4649" s="31" t="s">
        <v>5252</v>
      </c>
      <c r="J4649" s="31" t="s">
        <v>5253</v>
      </c>
      <c r="K4649" s="31" t="s">
        <v>5164</v>
      </c>
      <c r="L4649" s="31" t="s">
        <v>5165</v>
      </c>
      <c r="M4649" s="31" t="s">
        <v>5543</v>
      </c>
      <c r="N4649" s="31"/>
      <c r="O4649" s="31" t="s">
        <v>14125</v>
      </c>
      <c r="P4649" s="31" t="s">
        <v>14121</v>
      </c>
      <c r="Q4649" s="31" t="s">
        <v>5168</v>
      </c>
    </row>
    <row r="4650" spans="1:17" hidden="1" x14ac:dyDescent="0.2">
      <c r="A4650" s="31" t="s">
        <v>18039</v>
      </c>
      <c r="B4650" s="31" t="s">
        <v>14916</v>
      </c>
      <c r="C4650" s="31" t="s">
        <v>18040</v>
      </c>
      <c r="D4650" s="31"/>
      <c r="E4650" s="31" t="s">
        <v>14123</v>
      </c>
      <c r="F4650" s="31" t="s">
        <v>3948</v>
      </c>
      <c r="G4650" s="47">
        <v>60</v>
      </c>
      <c r="H4650" s="33">
        <v>0</v>
      </c>
      <c r="I4650" s="31" t="s">
        <v>5172</v>
      </c>
      <c r="J4650" s="31" t="s">
        <v>5173</v>
      </c>
      <c r="K4650" s="31" t="s">
        <v>5164</v>
      </c>
      <c r="L4650" s="31" t="s">
        <v>5165</v>
      </c>
      <c r="M4650" s="31" t="s">
        <v>5174</v>
      </c>
      <c r="N4650" s="31" t="s">
        <v>5205</v>
      </c>
      <c r="O4650" s="31" t="s">
        <v>14125</v>
      </c>
      <c r="P4650" s="31" t="s">
        <v>14121</v>
      </c>
      <c r="Q4650" s="31" t="s">
        <v>5168</v>
      </c>
    </row>
    <row r="4651" spans="1:17" hidden="1" x14ac:dyDescent="0.2">
      <c r="A4651" s="31" t="s">
        <v>18041</v>
      </c>
      <c r="B4651" s="31" t="s">
        <v>14362</v>
      </c>
      <c r="C4651" s="31" t="s">
        <v>18042</v>
      </c>
      <c r="D4651" s="31" t="s">
        <v>3948</v>
      </c>
      <c r="E4651" s="31" t="s">
        <v>14144</v>
      </c>
      <c r="F4651" s="31"/>
      <c r="G4651" s="47">
        <v>60</v>
      </c>
      <c r="H4651" s="33">
        <v>0</v>
      </c>
      <c r="I4651" s="31" t="s">
        <v>5288</v>
      </c>
      <c r="J4651" s="31" t="s">
        <v>5289</v>
      </c>
      <c r="K4651" s="31" t="s">
        <v>5164</v>
      </c>
      <c r="L4651" s="31" t="s">
        <v>5278</v>
      </c>
      <c r="M4651" s="31" t="s">
        <v>5673</v>
      </c>
      <c r="N4651" s="31"/>
      <c r="O4651" s="31" t="s">
        <v>14125</v>
      </c>
      <c r="P4651" s="31" t="s">
        <v>14121</v>
      </c>
      <c r="Q4651" s="31" t="s">
        <v>8608</v>
      </c>
    </row>
    <row r="4652" spans="1:17" hidden="1" x14ac:dyDescent="0.2">
      <c r="A4652" s="31" t="s">
        <v>18043</v>
      </c>
      <c r="B4652" s="31" t="s">
        <v>14356</v>
      </c>
      <c r="C4652" s="31" t="s">
        <v>18044</v>
      </c>
      <c r="D4652" s="31"/>
      <c r="E4652" s="31" t="s">
        <v>14123</v>
      </c>
      <c r="F4652" s="31" t="s">
        <v>3948</v>
      </c>
      <c r="G4652" s="47">
        <v>60</v>
      </c>
      <c r="H4652" s="33">
        <v>0</v>
      </c>
      <c r="I4652" s="31" t="s">
        <v>5212</v>
      </c>
      <c r="J4652" s="31" t="s">
        <v>5213</v>
      </c>
      <c r="K4652" s="31" t="s">
        <v>5164</v>
      </c>
      <c r="L4652" s="31" t="s">
        <v>5165</v>
      </c>
      <c r="M4652" s="31" t="s">
        <v>5361</v>
      </c>
      <c r="N4652" s="31" t="s">
        <v>7303</v>
      </c>
      <c r="O4652" s="31" t="s">
        <v>14125</v>
      </c>
      <c r="P4652" s="31" t="s">
        <v>14121</v>
      </c>
      <c r="Q4652" s="31" t="s">
        <v>5168</v>
      </c>
    </row>
    <row r="4653" spans="1:17" hidden="1" x14ac:dyDescent="0.2">
      <c r="A4653" s="31" t="s">
        <v>18045</v>
      </c>
      <c r="B4653" s="31" t="s">
        <v>14359</v>
      </c>
      <c r="C4653" s="31" t="s">
        <v>18046</v>
      </c>
      <c r="D4653" s="31" t="s">
        <v>3948</v>
      </c>
      <c r="E4653" s="31" t="s">
        <v>14144</v>
      </c>
      <c r="F4653" s="31"/>
      <c r="G4653" s="47">
        <v>60</v>
      </c>
      <c r="H4653" s="33">
        <v>0</v>
      </c>
      <c r="I4653" s="31" t="s">
        <v>5288</v>
      </c>
      <c r="J4653" s="31" t="s">
        <v>5289</v>
      </c>
      <c r="K4653" s="31" t="s">
        <v>5164</v>
      </c>
      <c r="L4653" s="31" t="s">
        <v>5278</v>
      </c>
      <c r="M4653" s="31" t="s">
        <v>5663</v>
      </c>
      <c r="N4653" s="31"/>
      <c r="O4653" s="31" t="s">
        <v>14125</v>
      </c>
      <c r="P4653" s="31" t="s">
        <v>14121</v>
      </c>
      <c r="Q4653" s="31" t="s">
        <v>8608</v>
      </c>
    </row>
    <row r="4654" spans="1:17" hidden="1" x14ac:dyDescent="0.2">
      <c r="A4654" s="31" t="s">
        <v>18047</v>
      </c>
      <c r="B4654" s="31" t="s">
        <v>14356</v>
      </c>
      <c r="C4654" s="31" t="s">
        <v>18048</v>
      </c>
      <c r="D4654" s="31"/>
      <c r="E4654" s="31" t="s">
        <v>14123</v>
      </c>
      <c r="F4654" s="31" t="s">
        <v>3948</v>
      </c>
      <c r="G4654" s="47">
        <v>60</v>
      </c>
      <c r="H4654" s="33">
        <v>0</v>
      </c>
      <c r="I4654" s="31" t="s">
        <v>5218</v>
      </c>
      <c r="J4654" s="31" t="s">
        <v>5219</v>
      </c>
      <c r="K4654" s="31" t="s">
        <v>5164</v>
      </c>
      <c r="L4654" s="31" t="s">
        <v>5165</v>
      </c>
      <c r="M4654" s="31" t="s">
        <v>5220</v>
      </c>
      <c r="N4654" s="31"/>
      <c r="O4654" s="31" t="s">
        <v>14125</v>
      </c>
      <c r="P4654" s="31" t="s">
        <v>14121</v>
      </c>
      <c r="Q4654" s="31" t="s">
        <v>5168</v>
      </c>
    </row>
    <row r="4655" spans="1:17" hidden="1" x14ac:dyDescent="0.2">
      <c r="A4655" s="31" t="s">
        <v>18049</v>
      </c>
      <c r="B4655" s="31" t="s">
        <v>14356</v>
      </c>
      <c r="C4655" s="31" t="s">
        <v>18050</v>
      </c>
      <c r="D4655" s="31"/>
      <c r="E4655" s="31" t="s">
        <v>14123</v>
      </c>
      <c r="F4655" s="31" t="s">
        <v>3948</v>
      </c>
      <c r="G4655" s="47">
        <v>60</v>
      </c>
      <c r="H4655" s="33">
        <v>0</v>
      </c>
      <c r="I4655" s="31" t="s">
        <v>5252</v>
      </c>
      <c r="J4655" s="31" t="s">
        <v>5253</v>
      </c>
      <c r="K4655" s="31" t="s">
        <v>5164</v>
      </c>
      <c r="L4655" s="31" t="s">
        <v>5165</v>
      </c>
      <c r="M4655" s="31" t="s">
        <v>7808</v>
      </c>
      <c r="N4655" s="31"/>
      <c r="O4655" s="31" t="s">
        <v>14125</v>
      </c>
      <c r="P4655" s="31" t="s">
        <v>14121</v>
      </c>
      <c r="Q4655" s="31" t="s">
        <v>5168</v>
      </c>
    </row>
    <row r="4656" spans="1:17" hidden="1" x14ac:dyDescent="0.2">
      <c r="A4656" s="31" t="s">
        <v>18051</v>
      </c>
      <c r="B4656" s="31" t="s">
        <v>14362</v>
      </c>
      <c r="C4656" s="31" t="s">
        <v>18052</v>
      </c>
      <c r="D4656" s="31" t="s">
        <v>3948</v>
      </c>
      <c r="E4656" s="31" t="s">
        <v>14144</v>
      </c>
      <c r="F4656" s="31"/>
      <c r="G4656" s="47">
        <v>60</v>
      </c>
      <c r="H4656" s="33">
        <v>0</v>
      </c>
      <c r="I4656" s="31" t="s">
        <v>5288</v>
      </c>
      <c r="J4656" s="31" t="s">
        <v>5289</v>
      </c>
      <c r="K4656" s="31" t="s">
        <v>5164</v>
      </c>
      <c r="L4656" s="31" t="s">
        <v>5278</v>
      </c>
      <c r="M4656" s="31" t="s">
        <v>5663</v>
      </c>
      <c r="N4656" s="31"/>
      <c r="O4656" s="31" t="s">
        <v>14125</v>
      </c>
      <c r="P4656" s="31" t="s">
        <v>14121</v>
      </c>
      <c r="Q4656" s="31" t="s">
        <v>8608</v>
      </c>
    </row>
    <row r="4657" spans="1:17" hidden="1" x14ac:dyDescent="0.2">
      <c r="A4657" s="31" t="s">
        <v>18053</v>
      </c>
      <c r="B4657" s="31" t="s">
        <v>14362</v>
      </c>
      <c r="C4657" s="31" t="s">
        <v>18054</v>
      </c>
      <c r="D4657" s="31" t="s">
        <v>3948</v>
      </c>
      <c r="E4657" s="31" t="s">
        <v>14144</v>
      </c>
      <c r="F4657" s="31"/>
      <c r="G4657" s="47">
        <v>60</v>
      </c>
      <c r="H4657" s="33">
        <v>0</v>
      </c>
      <c r="I4657" s="31" t="s">
        <v>9470</v>
      </c>
      <c r="J4657" s="31" t="s">
        <v>9471</v>
      </c>
      <c r="K4657" s="31" t="s">
        <v>5164</v>
      </c>
      <c r="L4657" s="31" t="s">
        <v>5278</v>
      </c>
      <c r="M4657" s="31" t="s">
        <v>5279</v>
      </c>
      <c r="N4657" s="31"/>
      <c r="O4657" s="31" t="s">
        <v>14125</v>
      </c>
      <c r="P4657" s="31" t="s">
        <v>14121</v>
      </c>
      <c r="Q4657" s="31" t="s">
        <v>8608</v>
      </c>
    </row>
    <row r="4658" spans="1:17" hidden="1" x14ac:dyDescent="0.2">
      <c r="A4658" s="31" t="s">
        <v>18055</v>
      </c>
      <c r="B4658" s="31" t="s">
        <v>14362</v>
      </c>
      <c r="C4658" s="31" t="s">
        <v>18056</v>
      </c>
      <c r="D4658" s="31" t="s">
        <v>3948</v>
      </c>
      <c r="E4658" s="31" t="s">
        <v>14144</v>
      </c>
      <c r="F4658" s="31"/>
      <c r="G4658" s="47">
        <v>60</v>
      </c>
      <c r="H4658" s="33">
        <v>0</v>
      </c>
      <c r="I4658" s="31" t="s">
        <v>9470</v>
      </c>
      <c r="J4658" s="31" t="s">
        <v>9471</v>
      </c>
      <c r="K4658" s="31" t="s">
        <v>5164</v>
      </c>
      <c r="L4658" s="31" t="s">
        <v>5278</v>
      </c>
      <c r="M4658" s="31" t="s">
        <v>5687</v>
      </c>
      <c r="N4658" s="31"/>
      <c r="O4658" s="31" t="s">
        <v>14125</v>
      </c>
      <c r="P4658" s="31" t="s">
        <v>14121</v>
      </c>
      <c r="Q4658" s="31" t="s">
        <v>8608</v>
      </c>
    </row>
    <row r="4659" spans="1:17" hidden="1" x14ac:dyDescent="0.2">
      <c r="A4659" s="31" t="s">
        <v>18057</v>
      </c>
      <c r="B4659" s="31" t="s">
        <v>14362</v>
      </c>
      <c r="C4659" s="31" t="s">
        <v>18058</v>
      </c>
      <c r="D4659" s="31" t="s">
        <v>3948</v>
      </c>
      <c r="E4659" s="31" t="s">
        <v>14144</v>
      </c>
      <c r="F4659" s="31"/>
      <c r="G4659" s="47">
        <v>60</v>
      </c>
      <c r="H4659" s="33">
        <v>0</v>
      </c>
      <c r="I4659" s="31" t="s">
        <v>5276</v>
      </c>
      <c r="J4659" s="31" t="s">
        <v>5277</v>
      </c>
      <c r="K4659" s="31" t="s">
        <v>5164</v>
      </c>
      <c r="L4659" s="31" t="s">
        <v>5278</v>
      </c>
      <c r="M4659" s="31" t="s">
        <v>5774</v>
      </c>
      <c r="N4659" s="31"/>
      <c r="O4659" s="31" t="s">
        <v>14125</v>
      </c>
      <c r="P4659" s="31" t="s">
        <v>14121</v>
      </c>
      <c r="Q4659" s="31" t="s">
        <v>8608</v>
      </c>
    </row>
    <row r="4660" spans="1:17" hidden="1" x14ac:dyDescent="0.2">
      <c r="A4660" s="31" t="s">
        <v>18059</v>
      </c>
      <c r="B4660" s="31" t="s">
        <v>14362</v>
      </c>
      <c r="C4660" s="31" t="s">
        <v>18060</v>
      </c>
      <c r="D4660" s="31" t="s">
        <v>3948</v>
      </c>
      <c r="E4660" s="31" t="s">
        <v>14144</v>
      </c>
      <c r="F4660" s="31"/>
      <c r="G4660" s="47">
        <v>60</v>
      </c>
      <c r="H4660" s="33">
        <v>0</v>
      </c>
      <c r="I4660" s="31" t="s">
        <v>5276</v>
      </c>
      <c r="J4660" s="31" t="s">
        <v>5277</v>
      </c>
      <c r="K4660" s="31" t="s">
        <v>5164</v>
      </c>
      <c r="L4660" s="31" t="s">
        <v>5278</v>
      </c>
      <c r="M4660" s="31" t="s">
        <v>5616</v>
      </c>
      <c r="N4660" s="31"/>
      <c r="O4660" s="31" t="s">
        <v>14125</v>
      </c>
      <c r="P4660" s="31" t="s">
        <v>14121</v>
      </c>
      <c r="Q4660" s="31" t="s">
        <v>8608</v>
      </c>
    </row>
    <row r="4661" spans="1:17" hidden="1" x14ac:dyDescent="0.2">
      <c r="A4661" s="31" t="s">
        <v>18061</v>
      </c>
      <c r="B4661" s="31" t="s">
        <v>14362</v>
      </c>
      <c r="C4661" s="31" t="s">
        <v>18062</v>
      </c>
      <c r="D4661" s="31" t="s">
        <v>3948</v>
      </c>
      <c r="E4661" s="31" t="s">
        <v>14144</v>
      </c>
      <c r="F4661" s="31"/>
      <c r="G4661" s="47">
        <v>60</v>
      </c>
      <c r="H4661" s="33">
        <v>0</v>
      </c>
      <c r="I4661" s="31" t="s">
        <v>9470</v>
      </c>
      <c r="J4661" s="31" t="s">
        <v>9471</v>
      </c>
      <c r="K4661" s="31" t="s">
        <v>5164</v>
      </c>
      <c r="L4661" s="31" t="s">
        <v>5278</v>
      </c>
      <c r="M4661" s="31" t="s">
        <v>5832</v>
      </c>
      <c r="N4661" s="31"/>
      <c r="O4661" s="31" t="s">
        <v>14125</v>
      </c>
      <c r="P4661" s="31" t="s">
        <v>14121</v>
      </c>
      <c r="Q4661" s="31" t="s">
        <v>8608</v>
      </c>
    </row>
    <row r="4662" spans="1:17" hidden="1" x14ac:dyDescent="0.2">
      <c r="A4662" s="31" t="s">
        <v>18063</v>
      </c>
      <c r="B4662" s="31" t="s">
        <v>14356</v>
      </c>
      <c r="C4662" s="31" t="s">
        <v>18064</v>
      </c>
      <c r="D4662" s="31"/>
      <c r="E4662" s="31" t="s">
        <v>14123</v>
      </c>
      <c r="F4662" s="31" t="s">
        <v>3948</v>
      </c>
      <c r="G4662" s="47">
        <v>60</v>
      </c>
      <c r="H4662" s="33">
        <v>0</v>
      </c>
      <c r="I4662" s="31" t="s">
        <v>5218</v>
      </c>
      <c r="J4662" s="31" t="s">
        <v>5219</v>
      </c>
      <c r="K4662" s="31" t="s">
        <v>5164</v>
      </c>
      <c r="L4662" s="31" t="s">
        <v>5165</v>
      </c>
      <c r="M4662" s="31" t="s">
        <v>6869</v>
      </c>
      <c r="N4662" s="31"/>
      <c r="O4662" s="31" t="s">
        <v>14125</v>
      </c>
      <c r="P4662" s="31" t="s">
        <v>14121</v>
      </c>
      <c r="Q4662" s="31" t="s">
        <v>5168</v>
      </c>
    </row>
    <row r="4663" spans="1:17" hidden="1" x14ac:dyDescent="0.2">
      <c r="A4663" s="31" t="s">
        <v>18065</v>
      </c>
      <c r="B4663" s="31" t="s">
        <v>14356</v>
      </c>
      <c r="C4663" s="31" t="s">
        <v>18066</v>
      </c>
      <c r="D4663" s="31"/>
      <c r="E4663" s="31" t="s">
        <v>14123</v>
      </c>
      <c r="F4663" s="31" t="s">
        <v>3948</v>
      </c>
      <c r="G4663" s="47">
        <v>60</v>
      </c>
      <c r="H4663" s="33">
        <v>0</v>
      </c>
      <c r="I4663" s="31" t="s">
        <v>5218</v>
      </c>
      <c r="J4663" s="31" t="s">
        <v>5219</v>
      </c>
      <c r="K4663" s="31" t="s">
        <v>5164</v>
      </c>
      <c r="L4663" s="31" t="s">
        <v>5165</v>
      </c>
      <c r="M4663" s="31" t="s">
        <v>5320</v>
      </c>
      <c r="N4663" s="31"/>
      <c r="O4663" s="31" t="s">
        <v>14125</v>
      </c>
      <c r="P4663" s="31" t="s">
        <v>14121</v>
      </c>
      <c r="Q4663" s="31" t="s">
        <v>5168</v>
      </c>
    </row>
    <row r="4664" spans="1:17" hidden="1" x14ac:dyDescent="0.2">
      <c r="A4664" s="31" t="s">
        <v>18067</v>
      </c>
      <c r="B4664" s="31" t="s">
        <v>14359</v>
      </c>
      <c r="C4664" s="31" t="s">
        <v>18068</v>
      </c>
      <c r="D4664" s="31" t="s">
        <v>3948</v>
      </c>
      <c r="E4664" s="31" t="s">
        <v>14144</v>
      </c>
      <c r="F4664" s="31"/>
      <c r="G4664" s="47">
        <v>60</v>
      </c>
      <c r="H4664" s="33">
        <v>0</v>
      </c>
      <c r="I4664" s="31" t="s">
        <v>5288</v>
      </c>
      <c r="J4664" s="31" t="s">
        <v>5289</v>
      </c>
      <c r="K4664" s="31" t="s">
        <v>5164</v>
      </c>
      <c r="L4664" s="31" t="s">
        <v>5278</v>
      </c>
      <c r="M4664" s="31" t="s">
        <v>5754</v>
      </c>
      <c r="N4664" s="31"/>
      <c r="O4664" s="31" t="s">
        <v>14125</v>
      </c>
      <c r="P4664" s="31" t="s">
        <v>14121</v>
      </c>
      <c r="Q4664" s="31" t="s">
        <v>8608</v>
      </c>
    </row>
    <row r="4665" spans="1:17" hidden="1" x14ac:dyDescent="0.2">
      <c r="A4665" s="31" t="s">
        <v>18069</v>
      </c>
      <c r="B4665" s="31" t="s">
        <v>14347</v>
      </c>
      <c r="C4665" s="31" t="s">
        <v>18070</v>
      </c>
      <c r="D4665" s="31"/>
      <c r="E4665" s="31" t="s">
        <v>14123</v>
      </c>
      <c r="F4665" s="31" t="s">
        <v>3948</v>
      </c>
      <c r="G4665" s="47">
        <v>60</v>
      </c>
      <c r="H4665" s="33">
        <v>0</v>
      </c>
      <c r="I4665" s="31" t="s">
        <v>5252</v>
      </c>
      <c r="J4665" s="31" t="s">
        <v>5253</v>
      </c>
      <c r="K4665" s="31" t="s">
        <v>5164</v>
      </c>
      <c r="L4665" s="31" t="s">
        <v>5165</v>
      </c>
      <c r="M4665" s="31" t="s">
        <v>6963</v>
      </c>
      <c r="N4665" s="31"/>
      <c r="O4665" s="31" t="s">
        <v>14125</v>
      </c>
      <c r="P4665" s="31" t="s">
        <v>14121</v>
      </c>
      <c r="Q4665" s="31" t="s">
        <v>5168</v>
      </c>
    </row>
    <row r="4666" spans="1:17" hidden="1" x14ac:dyDescent="0.2">
      <c r="A4666" s="31" t="s">
        <v>18071</v>
      </c>
      <c r="B4666" s="31" t="s">
        <v>14362</v>
      </c>
      <c r="C4666" s="31" t="s">
        <v>18072</v>
      </c>
      <c r="D4666" s="31" t="s">
        <v>3948</v>
      </c>
      <c r="E4666" s="31" t="s">
        <v>14144</v>
      </c>
      <c r="F4666" s="31"/>
      <c r="G4666" s="47">
        <v>60</v>
      </c>
      <c r="H4666" s="33">
        <v>0</v>
      </c>
      <c r="I4666" s="31" t="s">
        <v>5288</v>
      </c>
      <c r="J4666" s="31" t="s">
        <v>5289</v>
      </c>
      <c r="K4666" s="31" t="s">
        <v>5164</v>
      </c>
      <c r="L4666" s="31" t="s">
        <v>5278</v>
      </c>
      <c r="M4666" s="31" t="s">
        <v>5663</v>
      </c>
      <c r="N4666" s="31"/>
      <c r="O4666" s="31" t="s">
        <v>14125</v>
      </c>
      <c r="P4666" s="31" t="s">
        <v>14121</v>
      </c>
      <c r="Q4666" s="31" t="s">
        <v>8608</v>
      </c>
    </row>
    <row r="4667" spans="1:17" hidden="1" x14ac:dyDescent="0.2">
      <c r="A4667" s="31" t="s">
        <v>18073</v>
      </c>
      <c r="B4667" s="31" t="s">
        <v>14362</v>
      </c>
      <c r="C4667" s="31" t="s">
        <v>18074</v>
      </c>
      <c r="D4667" s="31" t="s">
        <v>3948</v>
      </c>
      <c r="E4667" s="31" t="s">
        <v>14144</v>
      </c>
      <c r="F4667" s="31"/>
      <c r="G4667" s="47">
        <v>60</v>
      </c>
      <c r="H4667" s="33">
        <v>0</v>
      </c>
      <c r="I4667" s="31" t="s">
        <v>5288</v>
      </c>
      <c r="J4667" s="31" t="s">
        <v>5289</v>
      </c>
      <c r="K4667" s="31" t="s">
        <v>5164</v>
      </c>
      <c r="L4667" s="31" t="s">
        <v>5278</v>
      </c>
      <c r="M4667" s="31" t="s">
        <v>5663</v>
      </c>
      <c r="N4667" s="31"/>
      <c r="O4667" s="31" t="s">
        <v>14125</v>
      </c>
      <c r="P4667" s="31" t="s">
        <v>14121</v>
      </c>
      <c r="Q4667" s="31" t="s">
        <v>8608</v>
      </c>
    </row>
    <row r="4668" spans="1:17" hidden="1" x14ac:dyDescent="0.2">
      <c r="A4668" s="31" t="s">
        <v>18075</v>
      </c>
      <c r="B4668" s="31" t="s">
        <v>18076</v>
      </c>
      <c r="C4668" s="31" t="s">
        <v>18077</v>
      </c>
      <c r="D4668" s="31"/>
      <c r="E4668" s="31" t="s">
        <v>15136</v>
      </c>
      <c r="F4668" s="31" t="s">
        <v>3948</v>
      </c>
      <c r="G4668" s="47">
        <v>60</v>
      </c>
      <c r="H4668" s="33">
        <v>0</v>
      </c>
      <c r="I4668" s="31" t="s">
        <v>5294</v>
      </c>
      <c r="J4668" s="31" t="s">
        <v>5295</v>
      </c>
      <c r="K4668" s="31" t="s">
        <v>5164</v>
      </c>
      <c r="L4668" s="31" t="s">
        <v>5641</v>
      </c>
      <c r="M4668" s="31" t="s">
        <v>5297</v>
      </c>
      <c r="N4668" s="31"/>
      <c r="O4668" s="31" t="s">
        <v>14125</v>
      </c>
      <c r="P4668" s="31" t="s">
        <v>14121</v>
      </c>
      <c r="Q4668" s="31" t="s">
        <v>5168</v>
      </c>
    </row>
    <row r="4669" spans="1:17" hidden="1" x14ac:dyDescent="0.2">
      <c r="A4669" s="31" t="s">
        <v>18078</v>
      </c>
      <c r="B4669" s="31" t="s">
        <v>14362</v>
      </c>
      <c r="C4669" s="31" t="s">
        <v>18079</v>
      </c>
      <c r="D4669" s="31" t="s">
        <v>3948</v>
      </c>
      <c r="E4669" s="31" t="s">
        <v>14144</v>
      </c>
      <c r="F4669" s="31"/>
      <c r="G4669" s="47">
        <v>60</v>
      </c>
      <c r="H4669" s="33">
        <v>0</v>
      </c>
      <c r="I4669" s="31" t="s">
        <v>9470</v>
      </c>
      <c r="J4669" s="31" t="s">
        <v>9471</v>
      </c>
      <c r="K4669" s="31" t="s">
        <v>5164</v>
      </c>
      <c r="L4669" s="31" t="s">
        <v>5278</v>
      </c>
      <c r="M4669" s="31" t="s">
        <v>5832</v>
      </c>
      <c r="N4669" s="31"/>
      <c r="O4669" s="31" t="s">
        <v>14125</v>
      </c>
      <c r="P4669" s="31" t="s">
        <v>14121</v>
      </c>
      <c r="Q4669" s="31" t="s">
        <v>8608</v>
      </c>
    </row>
    <row r="4670" spans="1:17" hidden="1" x14ac:dyDescent="0.2">
      <c r="A4670" s="31" t="s">
        <v>18080</v>
      </c>
      <c r="B4670" s="31" t="s">
        <v>14362</v>
      </c>
      <c r="C4670" s="31" t="s">
        <v>18081</v>
      </c>
      <c r="D4670" s="31" t="s">
        <v>3948</v>
      </c>
      <c r="E4670" s="31" t="s">
        <v>15136</v>
      </c>
      <c r="F4670" s="31"/>
      <c r="G4670" s="47">
        <v>60</v>
      </c>
      <c r="H4670" s="33">
        <v>0</v>
      </c>
      <c r="I4670" s="31" t="s">
        <v>5276</v>
      </c>
      <c r="J4670" s="31" t="s">
        <v>5277</v>
      </c>
      <c r="K4670" s="31" t="s">
        <v>5164</v>
      </c>
      <c r="L4670" s="31" t="s">
        <v>5278</v>
      </c>
      <c r="M4670" s="31" t="s">
        <v>11041</v>
      </c>
      <c r="N4670" s="31"/>
      <c r="O4670" s="31" t="s">
        <v>14125</v>
      </c>
      <c r="P4670" s="31" t="s">
        <v>14121</v>
      </c>
      <c r="Q4670" s="31" t="s">
        <v>8608</v>
      </c>
    </row>
    <row r="4671" spans="1:17" hidden="1" x14ac:dyDescent="0.2">
      <c r="A4671" s="31" t="s">
        <v>18082</v>
      </c>
      <c r="B4671" s="31" t="s">
        <v>14362</v>
      </c>
      <c r="C4671" s="31" t="s">
        <v>18083</v>
      </c>
      <c r="D4671" s="31" t="s">
        <v>3948</v>
      </c>
      <c r="E4671" s="31" t="s">
        <v>14144</v>
      </c>
      <c r="F4671" s="31"/>
      <c r="G4671" s="47">
        <v>60</v>
      </c>
      <c r="H4671" s="33">
        <v>0</v>
      </c>
      <c r="I4671" s="31" t="s">
        <v>5288</v>
      </c>
      <c r="J4671" s="31" t="s">
        <v>5289</v>
      </c>
      <c r="K4671" s="31" t="s">
        <v>5164</v>
      </c>
      <c r="L4671" s="31" t="s">
        <v>5278</v>
      </c>
      <c r="M4671" s="31" t="s">
        <v>5673</v>
      </c>
      <c r="N4671" s="31"/>
      <c r="O4671" s="31" t="s">
        <v>14125</v>
      </c>
      <c r="P4671" s="31" t="s">
        <v>14121</v>
      </c>
      <c r="Q4671" s="31" t="s">
        <v>8608</v>
      </c>
    </row>
    <row r="4672" spans="1:17" hidden="1" x14ac:dyDescent="0.2">
      <c r="A4672" s="31" t="s">
        <v>18084</v>
      </c>
      <c r="B4672" s="31" t="s">
        <v>14362</v>
      </c>
      <c r="C4672" s="31" t="s">
        <v>18085</v>
      </c>
      <c r="D4672" s="31" t="s">
        <v>3948</v>
      </c>
      <c r="E4672" s="31" t="s">
        <v>14144</v>
      </c>
      <c r="F4672" s="31"/>
      <c r="G4672" s="47">
        <v>60</v>
      </c>
      <c r="H4672" s="33">
        <v>0</v>
      </c>
      <c r="I4672" s="31" t="s">
        <v>9470</v>
      </c>
      <c r="J4672" s="31" t="s">
        <v>9471</v>
      </c>
      <c r="K4672" s="31" t="s">
        <v>5164</v>
      </c>
      <c r="L4672" s="31" t="s">
        <v>5278</v>
      </c>
      <c r="M4672" s="31" t="s">
        <v>5832</v>
      </c>
      <c r="N4672" s="31"/>
      <c r="O4672" s="31" t="s">
        <v>14125</v>
      </c>
      <c r="P4672" s="31" t="s">
        <v>14121</v>
      </c>
      <c r="Q4672" s="31" t="s">
        <v>8608</v>
      </c>
    </row>
    <row r="4673" spans="1:17" hidden="1" x14ac:dyDescent="0.2">
      <c r="A4673" s="31" t="s">
        <v>18086</v>
      </c>
      <c r="B4673" s="31" t="s">
        <v>14347</v>
      </c>
      <c r="C4673" s="31" t="s">
        <v>18087</v>
      </c>
      <c r="D4673" s="31"/>
      <c r="E4673" s="31" t="s">
        <v>14123</v>
      </c>
      <c r="F4673" s="31" t="s">
        <v>3948</v>
      </c>
      <c r="G4673" s="47">
        <v>60</v>
      </c>
      <c r="H4673" s="33">
        <v>0</v>
      </c>
      <c r="I4673" s="31" t="s">
        <v>5252</v>
      </c>
      <c r="J4673" s="31" t="s">
        <v>5253</v>
      </c>
      <c r="K4673" s="31" t="s">
        <v>5164</v>
      </c>
      <c r="L4673" s="31" t="s">
        <v>5165</v>
      </c>
      <c r="M4673" s="31" t="s">
        <v>6963</v>
      </c>
      <c r="N4673" s="31"/>
      <c r="O4673" s="31" t="s">
        <v>14125</v>
      </c>
      <c r="P4673" s="31" t="s">
        <v>14121</v>
      </c>
      <c r="Q4673" s="31" t="s">
        <v>5168</v>
      </c>
    </row>
    <row r="4674" spans="1:17" hidden="1" x14ac:dyDescent="0.2">
      <c r="A4674" s="31" t="s">
        <v>18088</v>
      </c>
      <c r="B4674" s="31" t="s">
        <v>14356</v>
      </c>
      <c r="C4674" s="31" t="s">
        <v>18089</v>
      </c>
      <c r="D4674" s="31"/>
      <c r="E4674" s="31" t="s">
        <v>14123</v>
      </c>
      <c r="F4674" s="31" t="s">
        <v>3948</v>
      </c>
      <c r="G4674" s="47">
        <v>60</v>
      </c>
      <c r="H4674" s="33">
        <v>0</v>
      </c>
      <c r="I4674" s="31" t="s">
        <v>5179</v>
      </c>
      <c r="J4674" s="31" t="s">
        <v>5180</v>
      </c>
      <c r="K4674" s="31" t="s">
        <v>5164</v>
      </c>
      <c r="L4674" s="31" t="s">
        <v>5165</v>
      </c>
      <c r="M4674" s="31" t="s">
        <v>5305</v>
      </c>
      <c r="N4674" s="31"/>
      <c r="O4674" s="31" t="s">
        <v>14125</v>
      </c>
      <c r="P4674" s="31" t="s">
        <v>14121</v>
      </c>
      <c r="Q4674" s="31" t="s">
        <v>5168</v>
      </c>
    </row>
    <row r="4675" spans="1:17" hidden="1" x14ac:dyDescent="0.2">
      <c r="A4675" s="31" t="s">
        <v>18090</v>
      </c>
      <c r="B4675" s="31" t="s">
        <v>14347</v>
      </c>
      <c r="C4675" s="31" t="s">
        <v>18091</v>
      </c>
      <c r="D4675" s="31"/>
      <c r="E4675" s="31" t="s">
        <v>14123</v>
      </c>
      <c r="F4675" s="31" t="s">
        <v>3948</v>
      </c>
      <c r="G4675" s="47">
        <v>60</v>
      </c>
      <c r="H4675" s="33">
        <v>0</v>
      </c>
      <c r="I4675" s="31" t="s">
        <v>5252</v>
      </c>
      <c r="J4675" s="31" t="s">
        <v>5253</v>
      </c>
      <c r="K4675" s="31" t="s">
        <v>5164</v>
      </c>
      <c r="L4675" s="31" t="s">
        <v>5165</v>
      </c>
      <c r="M4675" s="31" t="s">
        <v>6963</v>
      </c>
      <c r="N4675" s="31"/>
      <c r="O4675" s="31" t="s">
        <v>14125</v>
      </c>
      <c r="P4675" s="31" t="s">
        <v>14121</v>
      </c>
      <c r="Q4675" s="31" t="s">
        <v>5168</v>
      </c>
    </row>
    <row r="4676" spans="1:17" hidden="1" x14ac:dyDescent="0.2">
      <c r="A4676" s="31" t="s">
        <v>18092</v>
      </c>
      <c r="B4676" s="31" t="s">
        <v>18093</v>
      </c>
      <c r="C4676" s="31" t="s">
        <v>18094</v>
      </c>
      <c r="D4676" s="31"/>
      <c r="E4676" s="31" t="s">
        <v>14123</v>
      </c>
      <c r="F4676" s="31" t="s">
        <v>3948</v>
      </c>
      <c r="G4676" s="47">
        <v>60</v>
      </c>
      <c r="H4676" s="33">
        <v>0</v>
      </c>
      <c r="I4676" s="31" t="s">
        <v>5252</v>
      </c>
      <c r="J4676" s="31" t="s">
        <v>5253</v>
      </c>
      <c r="K4676" s="31" t="s">
        <v>5164</v>
      </c>
      <c r="L4676" s="31" t="s">
        <v>5165</v>
      </c>
      <c r="M4676" s="31" t="s">
        <v>5254</v>
      </c>
      <c r="N4676" s="31" t="s">
        <v>14215</v>
      </c>
      <c r="O4676" s="31" t="s">
        <v>14125</v>
      </c>
      <c r="P4676" s="31" t="s">
        <v>14121</v>
      </c>
      <c r="Q4676" s="31" t="s">
        <v>5168</v>
      </c>
    </row>
    <row r="4677" spans="1:17" hidden="1" x14ac:dyDescent="0.2">
      <c r="A4677" s="31" t="s">
        <v>18095</v>
      </c>
      <c r="B4677" s="31" t="s">
        <v>14362</v>
      </c>
      <c r="C4677" s="31" t="s">
        <v>18096</v>
      </c>
      <c r="D4677" s="31" t="s">
        <v>3948</v>
      </c>
      <c r="E4677" s="31" t="s">
        <v>14144</v>
      </c>
      <c r="F4677" s="31"/>
      <c r="G4677" s="47">
        <v>60</v>
      </c>
      <c r="H4677" s="33">
        <v>0</v>
      </c>
      <c r="I4677" s="31" t="s">
        <v>9470</v>
      </c>
      <c r="J4677" s="31" t="s">
        <v>9471</v>
      </c>
      <c r="K4677" s="31" t="s">
        <v>5164</v>
      </c>
      <c r="L4677" s="31" t="s">
        <v>5278</v>
      </c>
      <c r="M4677" s="31" t="s">
        <v>5687</v>
      </c>
      <c r="N4677" s="31"/>
      <c r="O4677" s="31" t="s">
        <v>14125</v>
      </c>
      <c r="P4677" s="31" t="s">
        <v>14121</v>
      </c>
      <c r="Q4677" s="31" t="s">
        <v>8608</v>
      </c>
    </row>
    <row r="4678" spans="1:17" hidden="1" x14ac:dyDescent="0.2">
      <c r="A4678" s="31" t="s">
        <v>18097</v>
      </c>
      <c r="B4678" s="31" t="s">
        <v>14362</v>
      </c>
      <c r="C4678" s="31" t="s">
        <v>18098</v>
      </c>
      <c r="D4678" s="31" t="s">
        <v>3948</v>
      </c>
      <c r="E4678" s="31" t="s">
        <v>14144</v>
      </c>
      <c r="F4678" s="31"/>
      <c r="G4678" s="47">
        <v>60</v>
      </c>
      <c r="H4678" s="33">
        <v>0</v>
      </c>
      <c r="I4678" s="31" t="s">
        <v>9470</v>
      </c>
      <c r="J4678" s="31" t="s">
        <v>9471</v>
      </c>
      <c r="K4678" s="31" t="s">
        <v>5164</v>
      </c>
      <c r="L4678" s="31" t="s">
        <v>5278</v>
      </c>
      <c r="M4678" s="31" t="s">
        <v>5279</v>
      </c>
      <c r="N4678" s="31"/>
      <c r="O4678" s="31" t="s">
        <v>14125</v>
      </c>
      <c r="P4678" s="31" t="s">
        <v>14121</v>
      </c>
      <c r="Q4678" s="31" t="s">
        <v>8608</v>
      </c>
    </row>
    <row r="4679" spans="1:17" hidden="1" x14ac:dyDescent="0.2">
      <c r="A4679" s="31" t="s">
        <v>18099</v>
      </c>
      <c r="B4679" s="31" t="s">
        <v>14362</v>
      </c>
      <c r="C4679" s="31" t="s">
        <v>18100</v>
      </c>
      <c r="D4679" s="31" t="s">
        <v>3948</v>
      </c>
      <c r="E4679" s="31" t="s">
        <v>14144</v>
      </c>
      <c r="F4679" s="31"/>
      <c r="G4679" s="47">
        <v>60</v>
      </c>
      <c r="H4679" s="33">
        <v>0</v>
      </c>
      <c r="I4679" s="31" t="s">
        <v>9470</v>
      </c>
      <c r="J4679" s="31" t="s">
        <v>9471</v>
      </c>
      <c r="K4679" s="31" t="s">
        <v>5164</v>
      </c>
      <c r="L4679" s="31" t="s">
        <v>5278</v>
      </c>
      <c r="M4679" s="31" t="s">
        <v>13700</v>
      </c>
      <c r="N4679" s="31"/>
      <c r="O4679" s="31" t="s">
        <v>14125</v>
      </c>
      <c r="P4679" s="31" t="s">
        <v>14121</v>
      </c>
      <c r="Q4679" s="31" t="s">
        <v>8608</v>
      </c>
    </row>
    <row r="4680" spans="1:17" hidden="1" x14ac:dyDescent="0.2">
      <c r="A4680" s="31" t="s">
        <v>18101</v>
      </c>
      <c r="B4680" s="31" t="s">
        <v>14362</v>
      </c>
      <c r="C4680" s="31" t="s">
        <v>18102</v>
      </c>
      <c r="D4680" s="31" t="s">
        <v>3948</v>
      </c>
      <c r="E4680" s="31" t="s">
        <v>14144</v>
      </c>
      <c r="F4680" s="31"/>
      <c r="G4680" s="47">
        <v>60</v>
      </c>
      <c r="H4680" s="33">
        <v>0</v>
      </c>
      <c r="I4680" s="31" t="s">
        <v>5288</v>
      </c>
      <c r="J4680" s="31" t="s">
        <v>5289</v>
      </c>
      <c r="K4680" s="31" t="s">
        <v>5164</v>
      </c>
      <c r="L4680" s="31" t="s">
        <v>5278</v>
      </c>
      <c r="M4680" s="31" t="s">
        <v>5819</v>
      </c>
      <c r="N4680" s="31"/>
      <c r="O4680" s="31" t="s">
        <v>14125</v>
      </c>
      <c r="P4680" s="31" t="s">
        <v>14121</v>
      </c>
      <c r="Q4680" s="31" t="s">
        <v>8608</v>
      </c>
    </row>
    <row r="4681" spans="1:17" hidden="1" x14ac:dyDescent="0.2">
      <c r="A4681" s="31" t="s">
        <v>18103</v>
      </c>
      <c r="B4681" s="31" t="s">
        <v>14356</v>
      </c>
      <c r="C4681" s="31" t="s">
        <v>18104</v>
      </c>
      <c r="D4681" s="31"/>
      <c r="E4681" s="31" t="s">
        <v>14123</v>
      </c>
      <c r="F4681" s="31" t="s">
        <v>3948</v>
      </c>
      <c r="G4681" s="47">
        <v>60</v>
      </c>
      <c r="H4681" s="33">
        <v>0</v>
      </c>
      <c r="I4681" s="31" t="s">
        <v>5218</v>
      </c>
      <c r="J4681" s="31" t="s">
        <v>5219</v>
      </c>
      <c r="K4681" s="31" t="s">
        <v>5164</v>
      </c>
      <c r="L4681" s="31" t="s">
        <v>5165</v>
      </c>
      <c r="M4681" s="31" t="s">
        <v>5268</v>
      </c>
      <c r="N4681" s="31"/>
      <c r="O4681" s="31" t="s">
        <v>14125</v>
      </c>
      <c r="P4681" s="31" t="s">
        <v>14121</v>
      </c>
      <c r="Q4681" s="31" t="s">
        <v>5168</v>
      </c>
    </row>
    <row r="4682" spans="1:17" hidden="1" x14ac:dyDescent="0.2">
      <c r="A4682" s="31" t="s">
        <v>18105</v>
      </c>
      <c r="B4682" s="31" t="s">
        <v>14362</v>
      </c>
      <c r="C4682" s="31" t="s">
        <v>18106</v>
      </c>
      <c r="D4682" s="31" t="s">
        <v>3948</v>
      </c>
      <c r="E4682" s="31" t="s">
        <v>14144</v>
      </c>
      <c r="F4682" s="31"/>
      <c r="G4682" s="47">
        <v>60</v>
      </c>
      <c r="H4682" s="33">
        <v>0</v>
      </c>
      <c r="I4682" s="31" t="s">
        <v>9470</v>
      </c>
      <c r="J4682" s="31" t="s">
        <v>9471</v>
      </c>
      <c r="K4682" s="31" t="s">
        <v>5164</v>
      </c>
      <c r="L4682" s="31" t="s">
        <v>5278</v>
      </c>
      <c r="M4682" s="31" t="s">
        <v>5687</v>
      </c>
      <c r="N4682" s="31"/>
      <c r="O4682" s="31" t="s">
        <v>14125</v>
      </c>
      <c r="P4682" s="31" t="s">
        <v>14121</v>
      </c>
      <c r="Q4682" s="31" t="s">
        <v>8608</v>
      </c>
    </row>
    <row r="4683" spans="1:17" hidden="1" x14ac:dyDescent="0.2">
      <c r="A4683" s="31" t="s">
        <v>18107</v>
      </c>
      <c r="B4683" s="31" t="s">
        <v>14362</v>
      </c>
      <c r="C4683" s="31" t="s">
        <v>18108</v>
      </c>
      <c r="D4683" s="31" t="s">
        <v>3948</v>
      </c>
      <c r="E4683" s="31" t="s">
        <v>14144</v>
      </c>
      <c r="F4683" s="31"/>
      <c r="G4683" s="47">
        <v>60</v>
      </c>
      <c r="H4683" s="33">
        <v>0</v>
      </c>
      <c r="I4683" s="31" t="s">
        <v>5276</v>
      </c>
      <c r="J4683" s="31" t="s">
        <v>5277</v>
      </c>
      <c r="K4683" s="31" t="s">
        <v>5164</v>
      </c>
      <c r="L4683" s="31" t="s">
        <v>5278</v>
      </c>
      <c r="M4683" s="31" t="s">
        <v>5701</v>
      </c>
      <c r="N4683" s="31"/>
      <c r="O4683" s="31" t="s">
        <v>14125</v>
      </c>
      <c r="P4683" s="31" t="s">
        <v>14121</v>
      </c>
      <c r="Q4683" s="31" t="s">
        <v>8608</v>
      </c>
    </row>
    <row r="4684" spans="1:17" hidden="1" x14ac:dyDescent="0.2">
      <c r="A4684" s="31" t="s">
        <v>18109</v>
      </c>
      <c r="B4684" s="31" t="s">
        <v>14362</v>
      </c>
      <c r="C4684" s="31" t="s">
        <v>18110</v>
      </c>
      <c r="D4684" s="31" t="s">
        <v>3948</v>
      </c>
      <c r="E4684" s="31" t="s">
        <v>14144</v>
      </c>
      <c r="F4684" s="31"/>
      <c r="G4684" s="47">
        <v>60</v>
      </c>
      <c r="H4684" s="33">
        <v>0</v>
      </c>
      <c r="I4684" s="31" t="s">
        <v>9470</v>
      </c>
      <c r="J4684" s="31" t="s">
        <v>9471</v>
      </c>
      <c r="K4684" s="31" t="s">
        <v>5164</v>
      </c>
      <c r="L4684" s="31" t="s">
        <v>5278</v>
      </c>
      <c r="M4684" s="31" t="s">
        <v>6466</v>
      </c>
      <c r="N4684" s="31"/>
      <c r="O4684" s="31" t="s">
        <v>14125</v>
      </c>
      <c r="P4684" s="31" t="s">
        <v>14121</v>
      </c>
      <c r="Q4684" s="31" t="s">
        <v>8608</v>
      </c>
    </row>
    <row r="4685" spans="1:17" hidden="1" x14ac:dyDescent="0.2">
      <c r="A4685" s="31" t="s">
        <v>18111</v>
      </c>
      <c r="B4685" s="31" t="s">
        <v>14362</v>
      </c>
      <c r="C4685" s="31" t="s">
        <v>18112</v>
      </c>
      <c r="D4685" s="31" t="s">
        <v>3948</v>
      </c>
      <c r="E4685" s="31" t="s">
        <v>14144</v>
      </c>
      <c r="F4685" s="31"/>
      <c r="G4685" s="47">
        <v>60</v>
      </c>
      <c r="H4685" s="33">
        <v>0</v>
      </c>
      <c r="I4685" s="31" t="s">
        <v>9470</v>
      </c>
      <c r="J4685" s="31" t="s">
        <v>9471</v>
      </c>
      <c r="K4685" s="31" t="s">
        <v>5164</v>
      </c>
      <c r="L4685" s="31" t="s">
        <v>5278</v>
      </c>
      <c r="M4685" s="31" t="s">
        <v>6466</v>
      </c>
      <c r="N4685" s="31"/>
      <c r="O4685" s="31" t="s">
        <v>14125</v>
      </c>
      <c r="P4685" s="31" t="s">
        <v>14121</v>
      </c>
      <c r="Q4685" s="31" t="s">
        <v>8608</v>
      </c>
    </row>
    <row r="4686" spans="1:17" hidden="1" x14ac:dyDescent="0.2">
      <c r="A4686" s="31" t="s">
        <v>18113</v>
      </c>
      <c r="B4686" s="31" t="s">
        <v>14356</v>
      </c>
      <c r="C4686" s="31" t="s">
        <v>18114</v>
      </c>
      <c r="D4686" s="31"/>
      <c r="E4686" s="31" t="s">
        <v>14123</v>
      </c>
      <c r="F4686" s="31" t="s">
        <v>3948</v>
      </c>
      <c r="G4686" s="47">
        <v>60</v>
      </c>
      <c r="H4686" s="33">
        <v>0</v>
      </c>
      <c r="I4686" s="31" t="s">
        <v>5252</v>
      </c>
      <c r="J4686" s="31" t="s">
        <v>5253</v>
      </c>
      <c r="K4686" s="31" t="s">
        <v>5164</v>
      </c>
      <c r="L4686" s="31" t="s">
        <v>5165</v>
      </c>
      <c r="M4686" s="31" t="s">
        <v>5543</v>
      </c>
      <c r="N4686" s="31"/>
      <c r="O4686" s="31" t="s">
        <v>14125</v>
      </c>
      <c r="P4686" s="31" t="s">
        <v>14121</v>
      </c>
      <c r="Q4686" s="31" t="s">
        <v>5168</v>
      </c>
    </row>
    <row r="4687" spans="1:17" hidden="1" x14ac:dyDescent="0.2">
      <c r="A4687" s="31" t="s">
        <v>18115</v>
      </c>
      <c r="B4687" s="31" t="s">
        <v>14356</v>
      </c>
      <c r="C4687" s="31" t="s">
        <v>18116</v>
      </c>
      <c r="D4687" s="31"/>
      <c r="E4687" s="31" t="s">
        <v>14123</v>
      </c>
      <c r="F4687" s="31" t="s">
        <v>3948</v>
      </c>
      <c r="G4687" s="47">
        <v>60</v>
      </c>
      <c r="H4687" s="33">
        <v>0</v>
      </c>
      <c r="I4687" s="31" t="s">
        <v>5252</v>
      </c>
      <c r="J4687" s="31" t="s">
        <v>5253</v>
      </c>
      <c r="K4687" s="31" t="s">
        <v>5164</v>
      </c>
      <c r="L4687" s="31" t="s">
        <v>5165</v>
      </c>
      <c r="M4687" s="31" t="s">
        <v>5569</v>
      </c>
      <c r="N4687" s="31"/>
      <c r="O4687" s="31" t="s">
        <v>14125</v>
      </c>
      <c r="P4687" s="31" t="s">
        <v>14121</v>
      </c>
      <c r="Q4687" s="31" t="s">
        <v>5168</v>
      </c>
    </row>
    <row r="4688" spans="1:17" hidden="1" x14ac:dyDescent="0.2">
      <c r="A4688" s="31" t="s">
        <v>18117</v>
      </c>
      <c r="B4688" s="31" t="s">
        <v>14356</v>
      </c>
      <c r="C4688" s="31" t="s">
        <v>18118</v>
      </c>
      <c r="D4688" s="31"/>
      <c r="E4688" s="31" t="s">
        <v>14123</v>
      </c>
      <c r="F4688" s="31" t="s">
        <v>3948</v>
      </c>
      <c r="G4688" s="47">
        <v>60</v>
      </c>
      <c r="H4688" s="33">
        <v>0</v>
      </c>
      <c r="I4688" s="31" t="s">
        <v>5252</v>
      </c>
      <c r="J4688" s="31" t="s">
        <v>5253</v>
      </c>
      <c r="K4688" s="31" t="s">
        <v>5164</v>
      </c>
      <c r="L4688" s="31" t="s">
        <v>5165</v>
      </c>
      <c r="M4688" s="31" t="s">
        <v>5569</v>
      </c>
      <c r="N4688" s="31"/>
      <c r="O4688" s="31" t="s">
        <v>14125</v>
      </c>
      <c r="P4688" s="31" t="s">
        <v>14121</v>
      </c>
      <c r="Q4688" s="31" t="s">
        <v>5168</v>
      </c>
    </row>
    <row r="4689" spans="1:17" hidden="1" x14ac:dyDescent="0.2">
      <c r="A4689" s="31" t="s">
        <v>18119</v>
      </c>
      <c r="B4689" s="31" t="s">
        <v>14359</v>
      </c>
      <c r="C4689" s="31" t="s">
        <v>18120</v>
      </c>
      <c r="D4689" s="31" t="s">
        <v>3948</v>
      </c>
      <c r="E4689" s="31" t="s">
        <v>14144</v>
      </c>
      <c r="F4689" s="31"/>
      <c r="G4689" s="47">
        <v>60</v>
      </c>
      <c r="H4689" s="33">
        <v>0</v>
      </c>
      <c r="I4689" s="31" t="s">
        <v>5288</v>
      </c>
      <c r="J4689" s="31" t="s">
        <v>5289</v>
      </c>
      <c r="K4689" s="31" t="s">
        <v>5164</v>
      </c>
      <c r="L4689" s="31" t="s">
        <v>5278</v>
      </c>
      <c r="M4689" s="31" t="s">
        <v>15440</v>
      </c>
      <c r="N4689" s="31"/>
      <c r="O4689" s="31" t="s">
        <v>14125</v>
      </c>
      <c r="P4689" s="31" t="s">
        <v>14121</v>
      </c>
      <c r="Q4689" s="31" t="s">
        <v>8608</v>
      </c>
    </row>
    <row r="4690" spans="1:17" hidden="1" x14ac:dyDescent="0.2">
      <c r="A4690" s="31" t="s">
        <v>18121</v>
      </c>
      <c r="B4690" s="31" t="s">
        <v>14356</v>
      </c>
      <c r="C4690" s="31" t="s">
        <v>18122</v>
      </c>
      <c r="D4690" s="31"/>
      <c r="E4690" s="31" t="s">
        <v>14123</v>
      </c>
      <c r="F4690" s="31" t="s">
        <v>3948</v>
      </c>
      <c r="G4690" s="47">
        <v>60</v>
      </c>
      <c r="H4690" s="33">
        <v>0</v>
      </c>
      <c r="I4690" s="31" t="s">
        <v>5218</v>
      </c>
      <c r="J4690" s="31" t="s">
        <v>5219</v>
      </c>
      <c r="K4690" s="31" t="s">
        <v>5164</v>
      </c>
      <c r="L4690" s="31" t="s">
        <v>5165</v>
      </c>
      <c r="M4690" s="31" t="s">
        <v>5268</v>
      </c>
      <c r="N4690" s="31"/>
      <c r="O4690" s="31" t="s">
        <v>14125</v>
      </c>
      <c r="P4690" s="31" t="s">
        <v>14121</v>
      </c>
      <c r="Q4690" s="31" t="s">
        <v>5168</v>
      </c>
    </row>
    <row r="4691" spans="1:17" hidden="1" x14ac:dyDescent="0.2">
      <c r="A4691" s="31" t="s">
        <v>18123</v>
      </c>
      <c r="B4691" s="31" t="s">
        <v>14356</v>
      </c>
      <c r="C4691" s="31" t="s">
        <v>18124</v>
      </c>
      <c r="D4691" s="31"/>
      <c r="E4691" s="31" t="s">
        <v>14123</v>
      </c>
      <c r="F4691" s="31" t="s">
        <v>3948</v>
      </c>
      <c r="G4691" s="47">
        <v>60</v>
      </c>
      <c r="H4691" s="33">
        <v>0</v>
      </c>
      <c r="I4691" s="31" t="s">
        <v>5172</v>
      </c>
      <c r="J4691" s="31" t="s">
        <v>5173</v>
      </c>
      <c r="K4691" s="31" t="s">
        <v>5164</v>
      </c>
      <c r="L4691" s="31" t="s">
        <v>5165</v>
      </c>
      <c r="M4691" s="31" t="s">
        <v>5258</v>
      </c>
      <c r="N4691" s="31"/>
      <c r="O4691" s="31" t="s">
        <v>14125</v>
      </c>
      <c r="P4691" s="31" t="s">
        <v>14121</v>
      </c>
      <c r="Q4691" s="31" t="s">
        <v>5168</v>
      </c>
    </row>
    <row r="4692" spans="1:17" hidden="1" x14ac:dyDescent="0.2">
      <c r="A4692" s="31" t="s">
        <v>18125</v>
      </c>
      <c r="B4692" s="31" t="s">
        <v>14347</v>
      </c>
      <c r="C4692" s="31" t="s">
        <v>18126</v>
      </c>
      <c r="D4692" s="31"/>
      <c r="E4692" s="31" t="s">
        <v>14123</v>
      </c>
      <c r="F4692" s="31" t="s">
        <v>3948</v>
      </c>
      <c r="G4692" s="47">
        <v>60</v>
      </c>
      <c r="H4692" s="33">
        <v>0</v>
      </c>
      <c r="I4692" s="31" t="s">
        <v>5179</v>
      </c>
      <c r="J4692" s="31" t="s">
        <v>5180</v>
      </c>
      <c r="K4692" s="31" t="s">
        <v>5164</v>
      </c>
      <c r="L4692" s="31" t="s">
        <v>5165</v>
      </c>
      <c r="M4692" s="31" t="s">
        <v>5361</v>
      </c>
      <c r="N4692" s="31" t="s">
        <v>9680</v>
      </c>
      <c r="O4692" s="31" t="s">
        <v>14125</v>
      </c>
      <c r="P4692" s="31" t="s">
        <v>14121</v>
      </c>
      <c r="Q4692" s="31" t="s">
        <v>5168</v>
      </c>
    </row>
    <row r="4693" spans="1:17" hidden="1" x14ac:dyDescent="0.2">
      <c r="A4693" s="31" t="s">
        <v>18127</v>
      </c>
      <c r="B4693" s="31" t="s">
        <v>14362</v>
      </c>
      <c r="C4693" s="31" t="s">
        <v>18128</v>
      </c>
      <c r="D4693" s="31" t="s">
        <v>3948</v>
      </c>
      <c r="E4693" s="31" t="s">
        <v>14144</v>
      </c>
      <c r="F4693" s="31"/>
      <c r="G4693" s="47">
        <v>60</v>
      </c>
      <c r="H4693" s="33">
        <v>0</v>
      </c>
      <c r="I4693" s="31" t="s">
        <v>9470</v>
      </c>
      <c r="J4693" s="31" t="s">
        <v>9471</v>
      </c>
      <c r="K4693" s="31" t="s">
        <v>5164</v>
      </c>
      <c r="L4693" s="31" t="s">
        <v>5278</v>
      </c>
      <c r="M4693" s="31" t="s">
        <v>5832</v>
      </c>
      <c r="N4693" s="31"/>
      <c r="O4693" s="31" t="s">
        <v>14125</v>
      </c>
      <c r="P4693" s="31" t="s">
        <v>14121</v>
      </c>
      <c r="Q4693" s="31" t="s">
        <v>8608</v>
      </c>
    </row>
    <row r="4694" spans="1:17" hidden="1" x14ac:dyDescent="0.2">
      <c r="A4694" s="31" t="s">
        <v>18129</v>
      </c>
      <c r="B4694" s="31" t="s">
        <v>14362</v>
      </c>
      <c r="C4694" s="31" t="s">
        <v>18130</v>
      </c>
      <c r="D4694" s="31" t="s">
        <v>3948</v>
      </c>
      <c r="E4694" s="31" t="s">
        <v>14144</v>
      </c>
      <c r="F4694" s="31"/>
      <c r="G4694" s="47">
        <v>60</v>
      </c>
      <c r="H4694" s="33">
        <v>0</v>
      </c>
      <c r="I4694" s="31" t="s">
        <v>9470</v>
      </c>
      <c r="J4694" s="31" t="s">
        <v>9471</v>
      </c>
      <c r="K4694" s="31" t="s">
        <v>5164</v>
      </c>
      <c r="L4694" s="31" t="s">
        <v>5278</v>
      </c>
      <c r="M4694" s="31" t="s">
        <v>5627</v>
      </c>
      <c r="N4694" s="31"/>
      <c r="O4694" s="31" t="s">
        <v>14125</v>
      </c>
      <c r="P4694" s="31" t="s">
        <v>14121</v>
      </c>
      <c r="Q4694" s="31" t="s">
        <v>8608</v>
      </c>
    </row>
    <row r="4695" spans="1:17" hidden="1" x14ac:dyDescent="0.2">
      <c r="A4695" s="31" t="s">
        <v>18131</v>
      </c>
      <c r="B4695" s="31" t="s">
        <v>14356</v>
      </c>
      <c r="C4695" s="31" t="s">
        <v>18132</v>
      </c>
      <c r="D4695" s="31"/>
      <c r="E4695" s="31" t="s">
        <v>14123</v>
      </c>
      <c r="F4695" s="31" t="s">
        <v>3948</v>
      </c>
      <c r="G4695" s="47">
        <v>60</v>
      </c>
      <c r="H4695" s="33">
        <v>0</v>
      </c>
      <c r="I4695" s="31" t="s">
        <v>5218</v>
      </c>
      <c r="J4695" s="31" t="s">
        <v>5219</v>
      </c>
      <c r="K4695" s="31" t="s">
        <v>5164</v>
      </c>
      <c r="L4695" s="31" t="s">
        <v>5165</v>
      </c>
      <c r="M4695" s="31" t="s">
        <v>5320</v>
      </c>
      <c r="N4695" s="31"/>
      <c r="O4695" s="31" t="s">
        <v>14125</v>
      </c>
      <c r="P4695" s="31" t="s">
        <v>14121</v>
      </c>
      <c r="Q4695" s="31" t="s">
        <v>5168</v>
      </c>
    </row>
    <row r="4696" spans="1:17" hidden="1" x14ac:dyDescent="0.2">
      <c r="A4696" s="31" t="s">
        <v>18133</v>
      </c>
      <c r="B4696" s="31" t="s">
        <v>14362</v>
      </c>
      <c r="C4696" s="31" t="s">
        <v>18134</v>
      </c>
      <c r="D4696" s="31" t="s">
        <v>3948</v>
      </c>
      <c r="E4696" s="31" t="s">
        <v>14144</v>
      </c>
      <c r="F4696" s="31"/>
      <c r="G4696" s="47">
        <v>60</v>
      </c>
      <c r="H4696" s="33">
        <v>0</v>
      </c>
      <c r="I4696" s="31" t="s">
        <v>5288</v>
      </c>
      <c r="J4696" s="31" t="s">
        <v>5289</v>
      </c>
      <c r="K4696" s="31" t="s">
        <v>5164</v>
      </c>
      <c r="L4696" s="31" t="s">
        <v>5278</v>
      </c>
      <c r="M4696" s="31" t="s">
        <v>5673</v>
      </c>
      <c r="N4696" s="31"/>
      <c r="O4696" s="31" t="s">
        <v>14125</v>
      </c>
      <c r="P4696" s="31" t="s">
        <v>14121</v>
      </c>
      <c r="Q4696" s="31" t="s">
        <v>8608</v>
      </c>
    </row>
    <row r="4697" spans="1:17" hidden="1" x14ac:dyDescent="0.2">
      <c r="A4697" s="31" t="s">
        <v>18135</v>
      </c>
      <c r="B4697" s="31" t="s">
        <v>14356</v>
      </c>
      <c r="C4697" s="31" t="s">
        <v>18136</v>
      </c>
      <c r="D4697" s="31"/>
      <c r="E4697" s="31" t="s">
        <v>14123</v>
      </c>
      <c r="F4697" s="31" t="s">
        <v>3948</v>
      </c>
      <c r="G4697" s="47">
        <v>60</v>
      </c>
      <c r="H4697" s="33">
        <v>0</v>
      </c>
      <c r="I4697" s="31" t="s">
        <v>5218</v>
      </c>
      <c r="J4697" s="31" t="s">
        <v>5219</v>
      </c>
      <c r="K4697" s="31" t="s">
        <v>5164</v>
      </c>
      <c r="L4697" s="31" t="s">
        <v>5165</v>
      </c>
      <c r="M4697" s="31" t="s">
        <v>6869</v>
      </c>
      <c r="N4697" s="31"/>
      <c r="O4697" s="31" t="s">
        <v>14125</v>
      </c>
      <c r="P4697" s="31" t="s">
        <v>14121</v>
      </c>
      <c r="Q4697" s="31" t="s">
        <v>5168</v>
      </c>
    </row>
    <row r="4698" spans="1:17" hidden="1" x14ac:dyDescent="0.2">
      <c r="A4698" s="31" t="s">
        <v>18137</v>
      </c>
      <c r="B4698" s="31" t="s">
        <v>14356</v>
      </c>
      <c r="C4698" s="31" t="s">
        <v>18138</v>
      </c>
      <c r="D4698" s="31"/>
      <c r="E4698" s="31" t="s">
        <v>14123</v>
      </c>
      <c r="F4698" s="31" t="s">
        <v>3948</v>
      </c>
      <c r="G4698" s="47">
        <v>60</v>
      </c>
      <c r="H4698" s="33">
        <v>0</v>
      </c>
      <c r="I4698" s="31" t="s">
        <v>5218</v>
      </c>
      <c r="J4698" s="31" t="s">
        <v>5219</v>
      </c>
      <c r="K4698" s="31" t="s">
        <v>5164</v>
      </c>
      <c r="L4698" s="31" t="s">
        <v>5165</v>
      </c>
      <c r="M4698" s="31" t="s">
        <v>5262</v>
      </c>
      <c r="N4698" s="31"/>
      <c r="O4698" s="31" t="s">
        <v>14125</v>
      </c>
      <c r="P4698" s="31" t="s">
        <v>14121</v>
      </c>
      <c r="Q4698" s="31" t="s">
        <v>5168</v>
      </c>
    </row>
    <row r="4699" spans="1:17" hidden="1" x14ac:dyDescent="0.2">
      <c r="A4699" s="31" t="s">
        <v>18139</v>
      </c>
      <c r="B4699" s="31" t="s">
        <v>14359</v>
      </c>
      <c r="C4699" s="31" t="s">
        <v>18140</v>
      </c>
      <c r="D4699" s="31" t="s">
        <v>3948</v>
      </c>
      <c r="E4699" s="31" t="s">
        <v>14144</v>
      </c>
      <c r="F4699" s="31"/>
      <c r="G4699" s="47">
        <v>60</v>
      </c>
      <c r="H4699" s="33">
        <v>0</v>
      </c>
      <c r="I4699" s="31" t="s">
        <v>5276</v>
      </c>
      <c r="J4699" s="31" t="s">
        <v>5277</v>
      </c>
      <c r="K4699" s="31" t="s">
        <v>5164</v>
      </c>
      <c r="L4699" s="31" t="s">
        <v>5278</v>
      </c>
      <c r="M4699" s="31" t="s">
        <v>9485</v>
      </c>
      <c r="N4699" s="31"/>
      <c r="O4699" s="31" t="s">
        <v>14125</v>
      </c>
      <c r="P4699" s="31" t="s">
        <v>14121</v>
      </c>
      <c r="Q4699" s="31" t="s">
        <v>8608</v>
      </c>
    </row>
    <row r="4700" spans="1:17" hidden="1" x14ac:dyDescent="0.2">
      <c r="A4700" s="31" t="s">
        <v>18141</v>
      </c>
      <c r="B4700" s="31" t="s">
        <v>14356</v>
      </c>
      <c r="C4700" s="31" t="s">
        <v>18142</v>
      </c>
      <c r="D4700" s="31"/>
      <c r="E4700" s="31" t="s">
        <v>14123</v>
      </c>
      <c r="F4700" s="31" t="s">
        <v>3948</v>
      </c>
      <c r="G4700" s="47">
        <v>60</v>
      </c>
      <c r="H4700" s="33">
        <v>0</v>
      </c>
      <c r="I4700" s="31" t="s">
        <v>5218</v>
      </c>
      <c r="J4700" s="31" t="s">
        <v>5219</v>
      </c>
      <c r="K4700" s="31" t="s">
        <v>5164</v>
      </c>
      <c r="L4700" s="31" t="s">
        <v>5165</v>
      </c>
      <c r="M4700" s="31" t="s">
        <v>5262</v>
      </c>
      <c r="N4700" s="31"/>
      <c r="O4700" s="31" t="s">
        <v>14125</v>
      </c>
      <c r="P4700" s="31" t="s">
        <v>14121</v>
      </c>
      <c r="Q4700" s="31" t="s">
        <v>5168</v>
      </c>
    </row>
    <row r="4701" spans="1:17" hidden="1" x14ac:dyDescent="0.2">
      <c r="A4701" s="31" t="s">
        <v>18143</v>
      </c>
      <c r="B4701" s="31" t="s">
        <v>14916</v>
      </c>
      <c r="C4701" s="31" t="s">
        <v>18144</v>
      </c>
      <c r="D4701" s="31"/>
      <c r="E4701" s="31" t="s">
        <v>14123</v>
      </c>
      <c r="F4701" s="31" t="s">
        <v>3948</v>
      </c>
      <c r="G4701" s="47">
        <v>60</v>
      </c>
      <c r="H4701" s="33">
        <v>0</v>
      </c>
      <c r="I4701" s="31" t="s">
        <v>5172</v>
      </c>
      <c r="J4701" s="31" t="s">
        <v>5173</v>
      </c>
      <c r="K4701" s="31" t="s">
        <v>5164</v>
      </c>
      <c r="L4701" s="31" t="s">
        <v>5165</v>
      </c>
      <c r="M4701" s="31" t="s">
        <v>5174</v>
      </c>
      <c r="N4701" s="31" t="s">
        <v>5175</v>
      </c>
      <c r="O4701" s="31" t="s">
        <v>14125</v>
      </c>
      <c r="P4701" s="31" t="s">
        <v>14121</v>
      </c>
      <c r="Q4701" s="31" t="s">
        <v>5168</v>
      </c>
    </row>
    <row r="4702" spans="1:17" hidden="1" x14ac:dyDescent="0.2">
      <c r="A4702" s="31" t="s">
        <v>18145</v>
      </c>
      <c r="B4702" s="31" t="s">
        <v>14356</v>
      </c>
      <c r="C4702" s="31" t="s">
        <v>18146</v>
      </c>
      <c r="D4702" s="31"/>
      <c r="E4702" s="31" t="s">
        <v>14123</v>
      </c>
      <c r="F4702" s="31" t="s">
        <v>3948</v>
      </c>
      <c r="G4702" s="47">
        <v>60</v>
      </c>
      <c r="H4702" s="33">
        <v>0</v>
      </c>
      <c r="I4702" s="31" t="s">
        <v>5218</v>
      </c>
      <c r="J4702" s="31" t="s">
        <v>5219</v>
      </c>
      <c r="K4702" s="31" t="s">
        <v>5164</v>
      </c>
      <c r="L4702" s="31" t="s">
        <v>5165</v>
      </c>
      <c r="M4702" s="31" t="s">
        <v>5320</v>
      </c>
      <c r="N4702" s="31"/>
      <c r="O4702" s="31" t="s">
        <v>14125</v>
      </c>
      <c r="P4702" s="31" t="s">
        <v>14121</v>
      </c>
      <c r="Q4702" s="31" t="s">
        <v>5168</v>
      </c>
    </row>
    <row r="4703" spans="1:17" hidden="1" x14ac:dyDescent="0.2">
      <c r="A4703" s="31" t="s">
        <v>18147</v>
      </c>
      <c r="B4703" s="31" t="s">
        <v>14356</v>
      </c>
      <c r="C4703" s="31" t="s">
        <v>18148</v>
      </c>
      <c r="D4703" s="31"/>
      <c r="E4703" s="31" t="s">
        <v>14123</v>
      </c>
      <c r="F4703" s="31" t="s">
        <v>3948</v>
      </c>
      <c r="G4703" s="47">
        <v>60</v>
      </c>
      <c r="H4703" s="33">
        <v>0</v>
      </c>
      <c r="I4703" s="31" t="s">
        <v>5172</v>
      </c>
      <c r="J4703" s="31" t="s">
        <v>5173</v>
      </c>
      <c r="K4703" s="31" t="s">
        <v>5164</v>
      </c>
      <c r="L4703" s="31" t="s">
        <v>5165</v>
      </c>
      <c r="M4703" s="31" t="s">
        <v>5224</v>
      </c>
      <c r="N4703" s="31"/>
      <c r="O4703" s="31" t="s">
        <v>14125</v>
      </c>
      <c r="P4703" s="31" t="s">
        <v>14121</v>
      </c>
      <c r="Q4703" s="31" t="s">
        <v>5168</v>
      </c>
    </row>
    <row r="4704" spans="1:17" hidden="1" x14ac:dyDescent="0.2">
      <c r="A4704" s="31" t="s">
        <v>18149</v>
      </c>
      <c r="B4704" s="31" t="s">
        <v>14356</v>
      </c>
      <c r="C4704" s="31" t="s">
        <v>18150</v>
      </c>
      <c r="D4704" s="31"/>
      <c r="E4704" s="31" t="s">
        <v>14123</v>
      </c>
      <c r="F4704" s="31" t="s">
        <v>3948</v>
      </c>
      <c r="G4704" s="47">
        <v>60</v>
      </c>
      <c r="H4704" s="33">
        <v>0</v>
      </c>
      <c r="I4704" s="31" t="s">
        <v>5252</v>
      </c>
      <c r="J4704" s="31" t="s">
        <v>5253</v>
      </c>
      <c r="K4704" s="31" t="s">
        <v>5164</v>
      </c>
      <c r="L4704" s="31" t="s">
        <v>5165</v>
      </c>
      <c r="M4704" s="31" t="s">
        <v>7808</v>
      </c>
      <c r="N4704" s="31"/>
      <c r="O4704" s="31" t="s">
        <v>14125</v>
      </c>
      <c r="P4704" s="31" t="s">
        <v>14121</v>
      </c>
      <c r="Q4704" s="31" t="s">
        <v>5168</v>
      </c>
    </row>
    <row r="4705" spans="1:17" hidden="1" x14ac:dyDescent="0.2">
      <c r="A4705" s="31" t="s">
        <v>18151</v>
      </c>
      <c r="B4705" s="31" t="s">
        <v>14356</v>
      </c>
      <c r="C4705" s="31" t="s">
        <v>18152</v>
      </c>
      <c r="D4705" s="31"/>
      <c r="E4705" s="31" t="s">
        <v>14123</v>
      </c>
      <c r="F4705" s="31" t="s">
        <v>3948</v>
      </c>
      <c r="G4705" s="47">
        <v>60</v>
      </c>
      <c r="H4705" s="33">
        <v>0</v>
      </c>
      <c r="I4705" s="31" t="s">
        <v>5218</v>
      </c>
      <c r="J4705" s="31" t="s">
        <v>5219</v>
      </c>
      <c r="K4705" s="31" t="s">
        <v>5164</v>
      </c>
      <c r="L4705" s="31" t="s">
        <v>5165</v>
      </c>
      <c r="M4705" s="31" t="s">
        <v>6869</v>
      </c>
      <c r="N4705" s="31"/>
      <c r="O4705" s="31" t="s">
        <v>14125</v>
      </c>
      <c r="P4705" s="31" t="s">
        <v>14121</v>
      </c>
      <c r="Q4705" s="31" t="s">
        <v>5168</v>
      </c>
    </row>
    <row r="4706" spans="1:17" hidden="1" x14ac:dyDescent="0.2">
      <c r="A4706" s="31" t="s">
        <v>18153</v>
      </c>
      <c r="B4706" s="31" t="s">
        <v>14362</v>
      </c>
      <c r="C4706" s="31" t="s">
        <v>18154</v>
      </c>
      <c r="D4706" s="31" t="s">
        <v>3948</v>
      </c>
      <c r="E4706" s="31" t="s">
        <v>14144</v>
      </c>
      <c r="F4706" s="31"/>
      <c r="G4706" s="47">
        <v>60</v>
      </c>
      <c r="H4706" s="33">
        <v>0</v>
      </c>
      <c r="I4706" s="31" t="s">
        <v>5288</v>
      </c>
      <c r="J4706" s="31" t="s">
        <v>5289</v>
      </c>
      <c r="K4706" s="31" t="s">
        <v>5164</v>
      </c>
      <c r="L4706" s="31" t="s">
        <v>5278</v>
      </c>
      <c r="M4706" s="31" t="s">
        <v>5290</v>
      </c>
      <c r="N4706" s="31"/>
      <c r="O4706" s="31" t="s">
        <v>14125</v>
      </c>
      <c r="P4706" s="31" t="s">
        <v>14121</v>
      </c>
      <c r="Q4706" s="31" t="s">
        <v>8608</v>
      </c>
    </row>
    <row r="4707" spans="1:17" hidden="1" x14ac:dyDescent="0.2">
      <c r="A4707" s="31" t="s">
        <v>18155</v>
      </c>
      <c r="B4707" s="31" t="s">
        <v>14359</v>
      </c>
      <c r="C4707" s="31" t="s">
        <v>18156</v>
      </c>
      <c r="D4707" s="31" t="s">
        <v>3948</v>
      </c>
      <c r="E4707" s="31" t="s">
        <v>14144</v>
      </c>
      <c r="F4707" s="31"/>
      <c r="G4707" s="47">
        <v>60</v>
      </c>
      <c r="H4707" s="33">
        <v>0</v>
      </c>
      <c r="I4707" s="31" t="s">
        <v>5288</v>
      </c>
      <c r="J4707" s="31" t="s">
        <v>5289</v>
      </c>
      <c r="K4707" s="31" t="s">
        <v>5164</v>
      </c>
      <c r="L4707" s="31" t="s">
        <v>5278</v>
      </c>
      <c r="M4707" s="31" t="s">
        <v>15483</v>
      </c>
      <c r="N4707" s="31"/>
      <c r="O4707" s="31" t="s">
        <v>14125</v>
      </c>
      <c r="P4707" s="31" t="s">
        <v>14121</v>
      </c>
      <c r="Q4707" s="31" t="s">
        <v>8608</v>
      </c>
    </row>
    <row r="4708" spans="1:17" hidden="1" x14ac:dyDescent="0.2">
      <c r="A4708" s="31" t="s">
        <v>18157</v>
      </c>
      <c r="B4708" s="31" t="s">
        <v>14356</v>
      </c>
      <c r="C4708" s="31" t="s">
        <v>18158</v>
      </c>
      <c r="D4708" s="31"/>
      <c r="E4708" s="31" t="s">
        <v>14123</v>
      </c>
      <c r="F4708" s="31" t="s">
        <v>3948</v>
      </c>
      <c r="G4708" s="47">
        <v>60</v>
      </c>
      <c r="H4708" s="33">
        <v>0</v>
      </c>
      <c r="I4708" s="31" t="s">
        <v>5218</v>
      </c>
      <c r="J4708" s="31" t="s">
        <v>5219</v>
      </c>
      <c r="K4708" s="31" t="s">
        <v>5164</v>
      </c>
      <c r="L4708" s="31" t="s">
        <v>5165</v>
      </c>
      <c r="M4708" s="31" t="s">
        <v>6869</v>
      </c>
      <c r="N4708" s="31"/>
      <c r="O4708" s="31" t="s">
        <v>14125</v>
      </c>
      <c r="P4708" s="31" t="s">
        <v>14121</v>
      </c>
      <c r="Q4708" s="31" t="s">
        <v>5168</v>
      </c>
    </row>
    <row r="4709" spans="1:17" hidden="1" x14ac:dyDescent="0.2">
      <c r="A4709" s="31" t="s">
        <v>18159</v>
      </c>
      <c r="B4709" s="31" t="s">
        <v>14356</v>
      </c>
      <c r="C4709" s="31" t="s">
        <v>18160</v>
      </c>
      <c r="D4709" s="31"/>
      <c r="E4709" s="31" t="s">
        <v>14123</v>
      </c>
      <c r="F4709" s="31" t="s">
        <v>3948</v>
      </c>
      <c r="G4709" s="47">
        <v>60</v>
      </c>
      <c r="H4709" s="33">
        <v>0</v>
      </c>
      <c r="I4709" s="31" t="s">
        <v>5252</v>
      </c>
      <c r="J4709" s="31" t="s">
        <v>5253</v>
      </c>
      <c r="K4709" s="31" t="s">
        <v>5164</v>
      </c>
      <c r="L4709" s="31" t="s">
        <v>5165</v>
      </c>
      <c r="M4709" s="31" t="s">
        <v>5254</v>
      </c>
      <c r="N4709" s="31"/>
      <c r="O4709" s="31" t="s">
        <v>14125</v>
      </c>
      <c r="P4709" s="31" t="s">
        <v>14121</v>
      </c>
      <c r="Q4709" s="31" t="s">
        <v>5168</v>
      </c>
    </row>
    <row r="4710" spans="1:17" hidden="1" x14ac:dyDescent="0.2">
      <c r="A4710" s="31" t="s">
        <v>18161</v>
      </c>
      <c r="B4710" s="31" t="s">
        <v>17679</v>
      </c>
      <c r="C4710" s="31" t="s">
        <v>18162</v>
      </c>
      <c r="D4710" s="31" t="s">
        <v>3948</v>
      </c>
      <c r="E4710" s="31" t="s">
        <v>14144</v>
      </c>
      <c r="F4710" s="31"/>
      <c r="G4710" s="47">
        <v>60</v>
      </c>
      <c r="H4710" s="33">
        <v>0</v>
      </c>
      <c r="I4710" s="31" t="s">
        <v>5276</v>
      </c>
      <c r="J4710" s="31" t="s">
        <v>5277</v>
      </c>
      <c r="K4710" s="31" t="s">
        <v>5164</v>
      </c>
      <c r="L4710" s="31" t="s">
        <v>5278</v>
      </c>
      <c r="M4710" s="31" t="s">
        <v>5774</v>
      </c>
      <c r="N4710" s="31"/>
      <c r="O4710" s="31" t="s">
        <v>14125</v>
      </c>
      <c r="P4710" s="31" t="s">
        <v>14121</v>
      </c>
      <c r="Q4710" s="31" t="s">
        <v>8608</v>
      </c>
    </row>
    <row r="4711" spans="1:17" hidden="1" x14ac:dyDescent="0.2">
      <c r="A4711" s="31" t="s">
        <v>18163</v>
      </c>
      <c r="B4711" s="31" t="s">
        <v>14362</v>
      </c>
      <c r="C4711" s="31" t="s">
        <v>18164</v>
      </c>
      <c r="D4711" s="31" t="s">
        <v>3948</v>
      </c>
      <c r="E4711" s="31" t="s">
        <v>14144</v>
      </c>
      <c r="F4711" s="31"/>
      <c r="G4711" s="47">
        <v>60</v>
      </c>
      <c r="H4711" s="33">
        <v>0</v>
      </c>
      <c r="I4711" s="31" t="s">
        <v>5276</v>
      </c>
      <c r="J4711" s="31" t="s">
        <v>5277</v>
      </c>
      <c r="K4711" s="31" t="s">
        <v>5164</v>
      </c>
      <c r="L4711" s="31" t="s">
        <v>5278</v>
      </c>
      <c r="M4711" s="31" t="s">
        <v>5354</v>
      </c>
      <c r="N4711" s="31"/>
      <c r="O4711" s="31" t="s">
        <v>14125</v>
      </c>
      <c r="P4711" s="31" t="s">
        <v>14121</v>
      </c>
      <c r="Q4711" s="31" t="s">
        <v>8608</v>
      </c>
    </row>
    <row r="4712" spans="1:17" hidden="1" x14ac:dyDescent="0.2">
      <c r="A4712" s="31" t="s">
        <v>18165</v>
      </c>
      <c r="B4712" s="31" t="s">
        <v>14359</v>
      </c>
      <c r="C4712" s="31" t="s">
        <v>18166</v>
      </c>
      <c r="D4712" s="31" t="s">
        <v>3948</v>
      </c>
      <c r="E4712" s="31" t="s">
        <v>14144</v>
      </c>
      <c r="F4712" s="31"/>
      <c r="G4712" s="47">
        <v>60</v>
      </c>
      <c r="H4712" s="33">
        <v>0</v>
      </c>
      <c r="I4712" s="31" t="s">
        <v>9470</v>
      </c>
      <c r="J4712" s="31" t="s">
        <v>9471</v>
      </c>
      <c r="K4712" s="31" t="s">
        <v>5164</v>
      </c>
      <c r="L4712" s="31" t="s">
        <v>5278</v>
      </c>
      <c r="M4712" s="31" t="s">
        <v>5794</v>
      </c>
      <c r="N4712" s="31"/>
      <c r="O4712" s="31" t="s">
        <v>14125</v>
      </c>
      <c r="P4712" s="31" t="s">
        <v>14121</v>
      </c>
      <c r="Q4712" s="31" t="s">
        <v>8608</v>
      </c>
    </row>
    <row r="4713" spans="1:17" hidden="1" x14ac:dyDescent="0.2">
      <c r="A4713" s="31" t="s">
        <v>18167</v>
      </c>
      <c r="B4713" s="31" t="s">
        <v>14356</v>
      </c>
      <c r="C4713" s="31" t="s">
        <v>18168</v>
      </c>
      <c r="D4713" s="31"/>
      <c r="E4713" s="31" t="s">
        <v>14123</v>
      </c>
      <c r="F4713" s="31" t="s">
        <v>3948</v>
      </c>
      <c r="G4713" s="47">
        <v>60</v>
      </c>
      <c r="H4713" s="33">
        <v>0</v>
      </c>
      <c r="I4713" s="31" t="s">
        <v>5218</v>
      </c>
      <c r="J4713" s="31" t="s">
        <v>5219</v>
      </c>
      <c r="K4713" s="31" t="s">
        <v>5164</v>
      </c>
      <c r="L4713" s="31" t="s">
        <v>5165</v>
      </c>
      <c r="M4713" s="31" t="s">
        <v>6869</v>
      </c>
      <c r="N4713" s="31"/>
      <c r="O4713" s="31" t="s">
        <v>14125</v>
      </c>
      <c r="P4713" s="31" t="s">
        <v>14121</v>
      </c>
      <c r="Q4713" s="31" t="s">
        <v>5168</v>
      </c>
    </row>
    <row r="4714" spans="1:17" hidden="1" x14ac:dyDescent="0.2">
      <c r="A4714" s="31" t="s">
        <v>18169</v>
      </c>
      <c r="B4714" s="31" t="s">
        <v>14356</v>
      </c>
      <c r="C4714" s="31" t="s">
        <v>18170</v>
      </c>
      <c r="D4714" s="31"/>
      <c r="E4714" s="31" t="s">
        <v>14123</v>
      </c>
      <c r="F4714" s="31" t="s">
        <v>3948</v>
      </c>
      <c r="G4714" s="47">
        <v>60</v>
      </c>
      <c r="H4714" s="33">
        <v>0</v>
      </c>
      <c r="I4714" s="31" t="s">
        <v>5172</v>
      </c>
      <c r="J4714" s="31" t="s">
        <v>5173</v>
      </c>
      <c r="K4714" s="31" t="s">
        <v>5164</v>
      </c>
      <c r="L4714" s="31" t="s">
        <v>5165</v>
      </c>
      <c r="M4714" s="31" t="s">
        <v>5224</v>
      </c>
      <c r="N4714" s="31"/>
      <c r="O4714" s="31" t="s">
        <v>14125</v>
      </c>
      <c r="P4714" s="31" t="s">
        <v>14121</v>
      </c>
      <c r="Q4714" s="31" t="s">
        <v>5168</v>
      </c>
    </row>
    <row r="4715" spans="1:17" hidden="1" x14ac:dyDescent="0.2">
      <c r="A4715" s="31" t="s">
        <v>18171</v>
      </c>
      <c r="B4715" s="31" t="s">
        <v>14362</v>
      </c>
      <c r="C4715" s="31" t="s">
        <v>18172</v>
      </c>
      <c r="D4715" s="31" t="s">
        <v>3948</v>
      </c>
      <c r="E4715" s="31" t="s">
        <v>14144</v>
      </c>
      <c r="F4715" s="31"/>
      <c r="G4715" s="47">
        <v>60</v>
      </c>
      <c r="H4715" s="33">
        <v>0</v>
      </c>
      <c r="I4715" s="31" t="s">
        <v>9470</v>
      </c>
      <c r="J4715" s="31" t="s">
        <v>9471</v>
      </c>
      <c r="K4715" s="31" t="s">
        <v>5164</v>
      </c>
      <c r="L4715" s="31" t="s">
        <v>5278</v>
      </c>
      <c r="M4715" s="31" t="s">
        <v>5832</v>
      </c>
      <c r="N4715" s="31"/>
      <c r="O4715" s="31" t="s">
        <v>14125</v>
      </c>
      <c r="P4715" s="31" t="s">
        <v>14121</v>
      </c>
      <c r="Q4715" s="31" t="s">
        <v>8608</v>
      </c>
    </row>
    <row r="4716" spans="1:17" hidden="1" x14ac:dyDescent="0.2">
      <c r="A4716" s="31" t="s">
        <v>18173</v>
      </c>
      <c r="B4716" s="31" t="s">
        <v>14359</v>
      </c>
      <c r="C4716" s="31" t="s">
        <v>18174</v>
      </c>
      <c r="D4716" s="31" t="s">
        <v>3948</v>
      </c>
      <c r="E4716" s="31" t="s">
        <v>14144</v>
      </c>
      <c r="F4716" s="31"/>
      <c r="G4716" s="47">
        <v>60</v>
      </c>
      <c r="H4716" s="33">
        <v>0</v>
      </c>
      <c r="I4716" s="31" t="s">
        <v>5288</v>
      </c>
      <c r="J4716" s="31" t="s">
        <v>5289</v>
      </c>
      <c r="K4716" s="31" t="s">
        <v>5164</v>
      </c>
      <c r="L4716" s="31" t="s">
        <v>5278</v>
      </c>
      <c r="M4716" s="31" t="s">
        <v>15440</v>
      </c>
      <c r="N4716" s="31"/>
      <c r="O4716" s="31" t="s">
        <v>14125</v>
      </c>
      <c r="P4716" s="31" t="s">
        <v>14121</v>
      </c>
      <c r="Q4716" s="31" t="s">
        <v>8608</v>
      </c>
    </row>
    <row r="4717" spans="1:17" hidden="1" x14ac:dyDescent="0.2">
      <c r="A4717" s="31" t="s">
        <v>18175</v>
      </c>
      <c r="B4717" s="31" t="s">
        <v>14362</v>
      </c>
      <c r="C4717" s="31" t="s">
        <v>18176</v>
      </c>
      <c r="D4717" s="31" t="s">
        <v>3948</v>
      </c>
      <c r="E4717" s="31" t="s">
        <v>14144</v>
      </c>
      <c r="F4717" s="31"/>
      <c r="G4717" s="47">
        <v>60</v>
      </c>
      <c r="H4717" s="33">
        <v>0</v>
      </c>
      <c r="I4717" s="31" t="s">
        <v>5288</v>
      </c>
      <c r="J4717" s="31" t="s">
        <v>5289</v>
      </c>
      <c r="K4717" s="31" t="s">
        <v>5164</v>
      </c>
      <c r="L4717" s="31" t="s">
        <v>5278</v>
      </c>
      <c r="M4717" s="31" t="s">
        <v>5819</v>
      </c>
      <c r="N4717" s="31"/>
      <c r="O4717" s="31" t="s">
        <v>14125</v>
      </c>
      <c r="P4717" s="31" t="s">
        <v>14121</v>
      </c>
      <c r="Q4717" s="31" t="s">
        <v>8608</v>
      </c>
    </row>
    <row r="4718" spans="1:17" hidden="1" x14ac:dyDescent="0.2">
      <c r="A4718" s="31" t="s">
        <v>18177</v>
      </c>
      <c r="B4718" s="31" t="s">
        <v>14359</v>
      </c>
      <c r="C4718" s="31" t="s">
        <v>18178</v>
      </c>
      <c r="D4718" s="31" t="s">
        <v>3948</v>
      </c>
      <c r="E4718" s="31" t="s">
        <v>14144</v>
      </c>
      <c r="F4718" s="31"/>
      <c r="G4718" s="47">
        <v>60</v>
      </c>
      <c r="H4718" s="33">
        <v>0</v>
      </c>
      <c r="I4718" s="31" t="s">
        <v>5288</v>
      </c>
      <c r="J4718" s="31" t="s">
        <v>5289</v>
      </c>
      <c r="K4718" s="31" t="s">
        <v>5164</v>
      </c>
      <c r="L4718" s="31" t="s">
        <v>5278</v>
      </c>
      <c r="M4718" s="31" t="s">
        <v>14104</v>
      </c>
      <c r="N4718" s="31"/>
      <c r="O4718" s="31" t="s">
        <v>14125</v>
      </c>
      <c r="P4718" s="31" t="s">
        <v>14121</v>
      </c>
      <c r="Q4718" s="31" t="s">
        <v>8608</v>
      </c>
    </row>
    <row r="4719" spans="1:17" hidden="1" x14ac:dyDescent="0.2">
      <c r="A4719" s="31" t="s">
        <v>18179</v>
      </c>
      <c r="B4719" s="31" t="s">
        <v>14359</v>
      </c>
      <c r="C4719" s="31" t="s">
        <v>18180</v>
      </c>
      <c r="D4719" s="31" t="s">
        <v>3948</v>
      </c>
      <c r="E4719" s="31" t="s">
        <v>14144</v>
      </c>
      <c r="F4719" s="31"/>
      <c r="G4719" s="47">
        <v>60</v>
      </c>
      <c r="H4719" s="33">
        <v>0</v>
      </c>
      <c r="I4719" s="31" t="s">
        <v>5288</v>
      </c>
      <c r="J4719" s="31" t="s">
        <v>5289</v>
      </c>
      <c r="K4719" s="31" t="s">
        <v>5164</v>
      </c>
      <c r="L4719" s="31" t="s">
        <v>5278</v>
      </c>
      <c r="M4719" s="31" t="s">
        <v>5819</v>
      </c>
      <c r="N4719" s="31"/>
      <c r="O4719" s="31" t="s">
        <v>14125</v>
      </c>
      <c r="P4719" s="31" t="s">
        <v>14121</v>
      </c>
      <c r="Q4719" s="31" t="s">
        <v>8608</v>
      </c>
    </row>
    <row r="4720" spans="1:17" hidden="1" x14ac:dyDescent="0.2">
      <c r="A4720" s="31" t="s">
        <v>18181</v>
      </c>
      <c r="B4720" s="31" t="s">
        <v>14356</v>
      </c>
      <c r="C4720" s="31" t="s">
        <v>18182</v>
      </c>
      <c r="D4720" s="31"/>
      <c r="E4720" s="31" t="s">
        <v>14123</v>
      </c>
      <c r="F4720" s="31" t="s">
        <v>3948</v>
      </c>
      <c r="G4720" s="47">
        <v>60</v>
      </c>
      <c r="H4720" s="33">
        <v>0</v>
      </c>
      <c r="I4720" s="31" t="s">
        <v>5266</v>
      </c>
      <c r="J4720" s="31" t="s">
        <v>5267</v>
      </c>
      <c r="K4720" s="31" t="s">
        <v>5164</v>
      </c>
      <c r="L4720" s="31" t="s">
        <v>5165</v>
      </c>
      <c r="M4720" s="31" t="s">
        <v>5262</v>
      </c>
      <c r="N4720" s="31"/>
      <c r="O4720" s="31" t="s">
        <v>14125</v>
      </c>
      <c r="P4720" s="31" t="s">
        <v>14121</v>
      </c>
      <c r="Q4720" s="31" t="s">
        <v>5168</v>
      </c>
    </row>
    <row r="4721" spans="1:17" hidden="1" x14ac:dyDescent="0.2">
      <c r="A4721" s="31" t="s">
        <v>18183</v>
      </c>
      <c r="B4721" s="31" t="s">
        <v>14356</v>
      </c>
      <c r="C4721" s="31" t="s">
        <v>18184</v>
      </c>
      <c r="D4721" s="31"/>
      <c r="E4721" s="31" t="s">
        <v>14123</v>
      </c>
      <c r="F4721" s="31" t="s">
        <v>3948</v>
      </c>
      <c r="G4721" s="47">
        <v>60</v>
      </c>
      <c r="H4721" s="33">
        <v>0</v>
      </c>
      <c r="I4721" s="31" t="s">
        <v>5218</v>
      </c>
      <c r="J4721" s="31" t="s">
        <v>5219</v>
      </c>
      <c r="K4721" s="31" t="s">
        <v>5164</v>
      </c>
      <c r="L4721" s="31" t="s">
        <v>5165</v>
      </c>
      <c r="M4721" s="31" t="s">
        <v>6869</v>
      </c>
      <c r="N4721" s="31"/>
      <c r="O4721" s="31" t="s">
        <v>14125</v>
      </c>
      <c r="P4721" s="31" t="s">
        <v>14121</v>
      </c>
      <c r="Q4721" s="31" t="s">
        <v>5168</v>
      </c>
    </row>
    <row r="4722" spans="1:17" hidden="1" x14ac:dyDescent="0.2">
      <c r="A4722" s="31" t="s">
        <v>18185</v>
      </c>
      <c r="B4722" s="31" t="s">
        <v>14356</v>
      </c>
      <c r="C4722" s="31" t="s">
        <v>18186</v>
      </c>
      <c r="D4722" s="31"/>
      <c r="E4722" s="31" t="s">
        <v>14123</v>
      </c>
      <c r="F4722" s="31" t="s">
        <v>3948</v>
      </c>
      <c r="G4722" s="47">
        <v>60</v>
      </c>
      <c r="H4722" s="33">
        <v>0</v>
      </c>
      <c r="I4722" s="31" t="s">
        <v>5172</v>
      </c>
      <c r="J4722" s="31" t="s">
        <v>5173</v>
      </c>
      <c r="K4722" s="31" t="s">
        <v>5164</v>
      </c>
      <c r="L4722" s="31" t="s">
        <v>5165</v>
      </c>
      <c r="M4722" s="31" t="s">
        <v>5224</v>
      </c>
      <c r="N4722" s="31"/>
      <c r="O4722" s="31" t="s">
        <v>14125</v>
      </c>
      <c r="P4722" s="31" t="s">
        <v>14121</v>
      </c>
      <c r="Q4722" s="31" t="s">
        <v>5168</v>
      </c>
    </row>
    <row r="4723" spans="1:17" hidden="1" x14ac:dyDescent="0.2">
      <c r="A4723" s="31" t="s">
        <v>18187</v>
      </c>
      <c r="B4723" s="31" t="s">
        <v>14916</v>
      </c>
      <c r="C4723" s="31" t="s">
        <v>18188</v>
      </c>
      <c r="D4723" s="31"/>
      <c r="E4723" s="31" t="s">
        <v>14123</v>
      </c>
      <c r="F4723" s="31" t="s">
        <v>3948</v>
      </c>
      <c r="G4723" s="47">
        <v>60</v>
      </c>
      <c r="H4723" s="33">
        <v>0</v>
      </c>
      <c r="I4723" s="31" t="s">
        <v>5179</v>
      </c>
      <c r="J4723" s="31" t="s">
        <v>5180</v>
      </c>
      <c r="K4723" s="31" t="s">
        <v>5164</v>
      </c>
      <c r="L4723" s="31" t="s">
        <v>5165</v>
      </c>
      <c r="M4723" s="31" t="s">
        <v>5361</v>
      </c>
      <c r="N4723" s="31" t="s">
        <v>9734</v>
      </c>
      <c r="O4723" s="31" t="s">
        <v>14125</v>
      </c>
      <c r="P4723" s="31" t="s">
        <v>14121</v>
      </c>
      <c r="Q4723" s="31" t="s">
        <v>5168</v>
      </c>
    </row>
    <row r="4724" spans="1:17" hidden="1" x14ac:dyDescent="0.2">
      <c r="A4724" s="31" t="s">
        <v>18189</v>
      </c>
      <c r="B4724" s="31" t="s">
        <v>14362</v>
      </c>
      <c r="C4724" s="31" t="s">
        <v>18190</v>
      </c>
      <c r="D4724" s="31" t="s">
        <v>3948</v>
      </c>
      <c r="E4724" s="31" t="s">
        <v>14144</v>
      </c>
      <c r="F4724" s="31"/>
      <c r="G4724" s="47">
        <v>60</v>
      </c>
      <c r="H4724" s="33">
        <v>0</v>
      </c>
      <c r="I4724" s="31" t="s">
        <v>9470</v>
      </c>
      <c r="J4724" s="31" t="s">
        <v>9471</v>
      </c>
      <c r="K4724" s="31" t="s">
        <v>5164</v>
      </c>
      <c r="L4724" s="31" t="s">
        <v>5278</v>
      </c>
      <c r="M4724" s="31" t="s">
        <v>10480</v>
      </c>
      <c r="N4724" s="31"/>
      <c r="O4724" s="31" t="s">
        <v>14125</v>
      </c>
      <c r="P4724" s="31" t="s">
        <v>14121</v>
      </c>
      <c r="Q4724" s="31" t="s">
        <v>8608</v>
      </c>
    </row>
    <row r="4725" spans="1:17" hidden="1" x14ac:dyDescent="0.2">
      <c r="A4725" s="31" t="s">
        <v>18191</v>
      </c>
      <c r="B4725" s="31" t="s">
        <v>14356</v>
      </c>
      <c r="C4725" s="31" t="s">
        <v>18192</v>
      </c>
      <c r="D4725" s="31"/>
      <c r="E4725" s="31" t="s">
        <v>14123</v>
      </c>
      <c r="F4725" s="31" t="s">
        <v>3948</v>
      </c>
      <c r="G4725" s="47">
        <v>60</v>
      </c>
      <c r="H4725" s="33">
        <v>0</v>
      </c>
      <c r="I4725" s="31" t="s">
        <v>5218</v>
      </c>
      <c r="J4725" s="31" t="s">
        <v>5219</v>
      </c>
      <c r="K4725" s="31" t="s">
        <v>5164</v>
      </c>
      <c r="L4725" s="31" t="s">
        <v>5165</v>
      </c>
      <c r="M4725" s="31" t="s">
        <v>5320</v>
      </c>
      <c r="N4725" s="31"/>
      <c r="O4725" s="31" t="s">
        <v>14125</v>
      </c>
      <c r="P4725" s="31" t="s">
        <v>14121</v>
      </c>
      <c r="Q4725" s="31" t="s">
        <v>5168</v>
      </c>
    </row>
    <row r="4726" spans="1:17" hidden="1" x14ac:dyDescent="0.2">
      <c r="A4726" s="31" t="s">
        <v>18193</v>
      </c>
      <c r="B4726" s="31" t="s">
        <v>14359</v>
      </c>
      <c r="C4726" s="31" t="s">
        <v>18194</v>
      </c>
      <c r="D4726" s="31" t="s">
        <v>3948</v>
      </c>
      <c r="E4726" s="31" t="s">
        <v>14144</v>
      </c>
      <c r="F4726" s="31"/>
      <c r="G4726" s="47">
        <v>60</v>
      </c>
      <c r="H4726" s="33">
        <v>0</v>
      </c>
      <c r="I4726" s="31" t="s">
        <v>5288</v>
      </c>
      <c r="J4726" s="31" t="s">
        <v>5289</v>
      </c>
      <c r="K4726" s="31" t="s">
        <v>5164</v>
      </c>
      <c r="L4726" s="31" t="s">
        <v>5278</v>
      </c>
      <c r="M4726" s="31" t="s">
        <v>5663</v>
      </c>
      <c r="N4726" s="31"/>
      <c r="O4726" s="31" t="s">
        <v>14125</v>
      </c>
      <c r="P4726" s="31" t="s">
        <v>14121</v>
      </c>
      <c r="Q4726" s="31" t="s">
        <v>8608</v>
      </c>
    </row>
    <row r="4727" spans="1:17" hidden="1" x14ac:dyDescent="0.2">
      <c r="A4727" s="31" t="s">
        <v>18195</v>
      </c>
      <c r="B4727" s="31" t="s">
        <v>14362</v>
      </c>
      <c r="C4727" s="31" t="s">
        <v>18196</v>
      </c>
      <c r="D4727" s="31" t="s">
        <v>3948</v>
      </c>
      <c r="E4727" s="31" t="s">
        <v>14144</v>
      </c>
      <c r="F4727" s="31"/>
      <c r="G4727" s="47">
        <v>60</v>
      </c>
      <c r="H4727" s="33">
        <v>0</v>
      </c>
      <c r="I4727" s="31" t="s">
        <v>5288</v>
      </c>
      <c r="J4727" s="31" t="s">
        <v>5289</v>
      </c>
      <c r="K4727" s="31" t="s">
        <v>5164</v>
      </c>
      <c r="L4727" s="31" t="s">
        <v>5278</v>
      </c>
      <c r="M4727" s="31" t="s">
        <v>5819</v>
      </c>
      <c r="N4727" s="31"/>
      <c r="O4727" s="31" t="s">
        <v>14125</v>
      </c>
      <c r="P4727" s="31" t="s">
        <v>14121</v>
      </c>
      <c r="Q4727" s="31" t="s">
        <v>8608</v>
      </c>
    </row>
    <row r="4728" spans="1:17" hidden="1" x14ac:dyDescent="0.2">
      <c r="A4728" s="31" t="s">
        <v>18197</v>
      </c>
      <c r="B4728" s="31" t="s">
        <v>14362</v>
      </c>
      <c r="C4728" s="31" t="s">
        <v>18198</v>
      </c>
      <c r="D4728" s="31" t="s">
        <v>3948</v>
      </c>
      <c r="E4728" s="31" t="s">
        <v>14144</v>
      </c>
      <c r="F4728" s="31"/>
      <c r="G4728" s="47">
        <v>60</v>
      </c>
      <c r="H4728" s="33">
        <v>0</v>
      </c>
      <c r="I4728" s="31" t="s">
        <v>9470</v>
      </c>
      <c r="J4728" s="31" t="s">
        <v>9471</v>
      </c>
      <c r="K4728" s="31" t="s">
        <v>5164</v>
      </c>
      <c r="L4728" s="31" t="s">
        <v>5278</v>
      </c>
      <c r="M4728" s="31" t="s">
        <v>5279</v>
      </c>
      <c r="N4728" s="31"/>
      <c r="O4728" s="31" t="s">
        <v>14125</v>
      </c>
      <c r="P4728" s="31" t="s">
        <v>14121</v>
      </c>
      <c r="Q4728" s="31" t="s">
        <v>8608</v>
      </c>
    </row>
    <row r="4729" spans="1:17" hidden="1" x14ac:dyDescent="0.2">
      <c r="A4729" s="31" t="s">
        <v>18199</v>
      </c>
      <c r="B4729" s="31" t="s">
        <v>14356</v>
      </c>
      <c r="C4729" s="31" t="s">
        <v>18200</v>
      </c>
      <c r="D4729" s="31"/>
      <c r="E4729" s="31" t="s">
        <v>14123</v>
      </c>
      <c r="F4729" s="31" t="s">
        <v>3948</v>
      </c>
      <c r="G4729" s="47">
        <v>60</v>
      </c>
      <c r="H4729" s="33">
        <v>0</v>
      </c>
      <c r="I4729" s="31" t="s">
        <v>5252</v>
      </c>
      <c r="J4729" s="31" t="s">
        <v>5253</v>
      </c>
      <c r="K4729" s="31" t="s">
        <v>5164</v>
      </c>
      <c r="L4729" s="31" t="s">
        <v>5165</v>
      </c>
      <c r="M4729" s="31" t="s">
        <v>5543</v>
      </c>
      <c r="N4729" s="31"/>
      <c r="O4729" s="31" t="s">
        <v>14125</v>
      </c>
      <c r="P4729" s="31" t="s">
        <v>14121</v>
      </c>
      <c r="Q4729" s="31" t="s">
        <v>5168</v>
      </c>
    </row>
    <row r="4730" spans="1:17" hidden="1" x14ac:dyDescent="0.2">
      <c r="A4730" s="31" t="s">
        <v>18201</v>
      </c>
      <c r="B4730" s="31" t="s">
        <v>14362</v>
      </c>
      <c r="C4730" s="31" t="s">
        <v>18202</v>
      </c>
      <c r="D4730" s="31" t="s">
        <v>3948</v>
      </c>
      <c r="E4730" s="31" t="s">
        <v>14144</v>
      </c>
      <c r="F4730" s="31"/>
      <c r="G4730" s="47">
        <v>60</v>
      </c>
      <c r="H4730" s="33">
        <v>0</v>
      </c>
      <c r="I4730" s="31" t="s">
        <v>9470</v>
      </c>
      <c r="J4730" s="31" t="s">
        <v>9471</v>
      </c>
      <c r="K4730" s="31" t="s">
        <v>5164</v>
      </c>
      <c r="L4730" s="31" t="s">
        <v>5278</v>
      </c>
      <c r="M4730" s="31" t="s">
        <v>5279</v>
      </c>
      <c r="N4730" s="31"/>
      <c r="O4730" s="31" t="s">
        <v>14125</v>
      </c>
      <c r="P4730" s="31" t="s">
        <v>14121</v>
      </c>
      <c r="Q4730" s="31" t="s">
        <v>8608</v>
      </c>
    </row>
    <row r="4731" spans="1:17" hidden="1" x14ac:dyDescent="0.2">
      <c r="A4731" s="31" t="s">
        <v>18203</v>
      </c>
      <c r="B4731" s="31" t="s">
        <v>14356</v>
      </c>
      <c r="C4731" s="31" t="s">
        <v>18204</v>
      </c>
      <c r="D4731" s="31"/>
      <c r="E4731" s="31" t="s">
        <v>14123</v>
      </c>
      <c r="F4731" s="31" t="s">
        <v>3948</v>
      </c>
      <c r="G4731" s="47">
        <v>60</v>
      </c>
      <c r="H4731" s="33">
        <v>0</v>
      </c>
      <c r="I4731" s="31" t="s">
        <v>5218</v>
      </c>
      <c r="J4731" s="31" t="s">
        <v>5219</v>
      </c>
      <c r="K4731" s="31" t="s">
        <v>5164</v>
      </c>
      <c r="L4731" s="31" t="s">
        <v>5165</v>
      </c>
      <c r="M4731" s="31" t="s">
        <v>6869</v>
      </c>
      <c r="N4731" s="31"/>
      <c r="O4731" s="31" t="s">
        <v>14125</v>
      </c>
      <c r="P4731" s="31" t="s">
        <v>14121</v>
      </c>
      <c r="Q4731" s="31" t="s">
        <v>5168</v>
      </c>
    </row>
    <row r="4732" spans="1:17" hidden="1" x14ac:dyDescent="0.2">
      <c r="A4732" s="31" t="s">
        <v>18205</v>
      </c>
      <c r="B4732" s="31" t="s">
        <v>14362</v>
      </c>
      <c r="C4732" s="31" t="s">
        <v>18206</v>
      </c>
      <c r="D4732" s="31" t="s">
        <v>3948</v>
      </c>
      <c r="E4732" s="31" t="s">
        <v>14144</v>
      </c>
      <c r="F4732" s="31"/>
      <c r="G4732" s="47">
        <v>60</v>
      </c>
      <c r="H4732" s="33">
        <v>0</v>
      </c>
      <c r="I4732" s="31" t="s">
        <v>5288</v>
      </c>
      <c r="J4732" s="31" t="s">
        <v>5289</v>
      </c>
      <c r="K4732" s="31" t="s">
        <v>5164</v>
      </c>
      <c r="L4732" s="31" t="s">
        <v>5278</v>
      </c>
      <c r="M4732" s="31" t="s">
        <v>5663</v>
      </c>
      <c r="N4732" s="31"/>
      <c r="O4732" s="31" t="s">
        <v>14125</v>
      </c>
      <c r="P4732" s="31" t="s">
        <v>14121</v>
      </c>
      <c r="Q4732" s="31" t="s">
        <v>8608</v>
      </c>
    </row>
    <row r="4733" spans="1:17" hidden="1" x14ac:dyDescent="0.2">
      <c r="A4733" s="31" t="s">
        <v>18207</v>
      </c>
      <c r="B4733" s="31" t="s">
        <v>14362</v>
      </c>
      <c r="C4733" s="31" t="s">
        <v>18208</v>
      </c>
      <c r="D4733" s="31" t="s">
        <v>3948</v>
      </c>
      <c r="E4733" s="31" t="s">
        <v>14144</v>
      </c>
      <c r="F4733" s="31"/>
      <c r="G4733" s="47">
        <v>60</v>
      </c>
      <c r="H4733" s="33">
        <v>0</v>
      </c>
      <c r="I4733" s="31" t="s">
        <v>5276</v>
      </c>
      <c r="J4733" s="31" t="s">
        <v>5277</v>
      </c>
      <c r="K4733" s="31" t="s">
        <v>5164</v>
      </c>
      <c r="L4733" s="31" t="s">
        <v>5278</v>
      </c>
      <c r="M4733" s="31" t="s">
        <v>5774</v>
      </c>
      <c r="N4733" s="31"/>
      <c r="O4733" s="31" t="s">
        <v>14125</v>
      </c>
      <c r="P4733" s="31" t="s">
        <v>14121</v>
      </c>
      <c r="Q4733" s="31" t="s">
        <v>8608</v>
      </c>
    </row>
    <row r="4734" spans="1:17" hidden="1" x14ac:dyDescent="0.2">
      <c r="A4734" s="31" t="s">
        <v>18209</v>
      </c>
      <c r="B4734" s="31" t="s">
        <v>14359</v>
      </c>
      <c r="C4734" s="31" t="s">
        <v>18210</v>
      </c>
      <c r="D4734" s="31" t="s">
        <v>3948</v>
      </c>
      <c r="E4734" s="31" t="s">
        <v>14144</v>
      </c>
      <c r="F4734" s="31"/>
      <c r="G4734" s="47">
        <v>60</v>
      </c>
      <c r="H4734" s="33">
        <v>0</v>
      </c>
      <c r="I4734" s="31" t="s">
        <v>9470</v>
      </c>
      <c r="J4734" s="31" t="s">
        <v>9471</v>
      </c>
      <c r="K4734" s="31" t="s">
        <v>5164</v>
      </c>
      <c r="L4734" s="31" t="s">
        <v>5278</v>
      </c>
      <c r="M4734" s="31" t="s">
        <v>9215</v>
      </c>
      <c r="N4734" s="31"/>
      <c r="O4734" s="31" t="s">
        <v>14125</v>
      </c>
      <c r="P4734" s="31" t="s">
        <v>14121</v>
      </c>
      <c r="Q4734" s="31" t="s">
        <v>8608</v>
      </c>
    </row>
    <row r="4735" spans="1:17" hidden="1" x14ac:dyDescent="0.2">
      <c r="A4735" s="31" t="s">
        <v>18211</v>
      </c>
      <c r="B4735" s="31" t="s">
        <v>14362</v>
      </c>
      <c r="C4735" s="31" t="s">
        <v>18212</v>
      </c>
      <c r="D4735" s="31" t="s">
        <v>3948</v>
      </c>
      <c r="E4735" s="31" t="s">
        <v>14144</v>
      </c>
      <c r="F4735" s="31"/>
      <c r="G4735" s="47">
        <v>60</v>
      </c>
      <c r="H4735" s="33">
        <v>0</v>
      </c>
      <c r="I4735" s="31" t="s">
        <v>9470</v>
      </c>
      <c r="J4735" s="31" t="s">
        <v>9471</v>
      </c>
      <c r="K4735" s="31" t="s">
        <v>5164</v>
      </c>
      <c r="L4735" s="31" t="s">
        <v>5278</v>
      </c>
      <c r="M4735" s="31" t="s">
        <v>5832</v>
      </c>
      <c r="N4735" s="31"/>
      <c r="O4735" s="31" t="s">
        <v>14125</v>
      </c>
      <c r="P4735" s="31" t="s">
        <v>14121</v>
      </c>
      <c r="Q4735" s="31" t="s">
        <v>8608</v>
      </c>
    </row>
    <row r="4736" spans="1:17" hidden="1" x14ac:dyDescent="0.2">
      <c r="A4736" s="31" t="s">
        <v>18213</v>
      </c>
      <c r="B4736" s="31" t="s">
        <v>14359</v>
      </c>
      <c r="C4736" s="31" t="s">
        <v>18214</v>
      </c>
      <c r="D4736" s="31" t="s">
        <v>3948</v>
      </c>
      <c r="E4736" s="31" t="s">
        <v>14144</v>
      </c>
      <c r="F4736" s="31"/>
      <c r="G4736" s="47">
        <v>60</v>
      </c>
      <c r="H4736" s="33">
        <v>0</v>
      </c>
      <c r="I4736" s="31" t="s">
        <v>5288</v>
      </c>
      <c r="J4736" s="31" t="s">
        <v>5289</v>
      </c>
      <c r="K4736" s="31" t="s">
        <v>5164</v>
      </c>
      <c r="L4736" s="31" t="s">
        <v>5278</v>
      </c>
      <c r="M4736" s="31" t="s">
        <v>5754</v>
      </c>
      <c r="N4736" s="31"/>
      <c r="O4736" s="31" t="s">
        <v>14125</v>
      </c>
      <c r="P4736" s="31" t="s">
        <v>14121</v>
      </c>
      <c r="Q4736" s="31" t="s">
        <v>8608</v>
      </c>
    </row>
    <row r="4737" spans="1:17" hidden="1" x14ac:dyDescent="0.2">
      <c r="A4737" s="31" t="s">
        <v>18215</v>
      </c>
      <c r="B4737" s="31" t="s">
        <v>14356</v>
      </c>
      <c r="C4737" s="31" t="s">
        <v>18216</v>
      </c>
      <c r="D4737" s="31"/>
      <c r="E4737" s="31" t="s">
        <v>14123</v>
      </c>
      <c r="F4737" s="31" t="s">
        <v>3948</v>
      </c>
      <c r="G4737" s="47">
        <v>60</v>
      </c>
      <c r="H4737" s="33">
        <v>0</v>
      </c>
      <c r="I4737" s="31" t="s">
        <v>5218</v>
      </c>
      <c r="J4737" s="31" t="s">
        <v>5219</v>
      </c>
      <c r="K4737" s="31" t="s">
        <v>5164</v>
      </c>
      <c r="L4737" s="31" t="s">
        <v>5165</v>
      </c>
      <c r="M4737" s="31" t="s">
        <v>5262</v>
      </c>
      <c r="N4737" s="31"/>
      <c r="O4737" s="31" t="s">
        <v>14125</v>
      </c>
      <c r="P4737" s="31" t="s">
        <v>14121</v>
      </c>
      <c r="Q4737" s="31" t="s">
        <v>5168</v>
      </c>
    </row>
    <row r="4738" spans="1:17" hidden="1" x14ac:dyDescent="0.2">
      <c r="A4738" s="31" t="s">
        <v>18217</v>
      </c>
      <c r="B4738" s="31" t="s">
        <v>14356</v>
      </c>
      <c r="C4738" s="31" t="s">
        <v>18218</v>
      </c>
      <c r="D4738" s="31"/>
      <c r="E4738" s="31" t="s">
        <v>14123</v>
      </c>
      <c r="F4738" s="31" t="s">
        <v>3948</v>
      </c>
      <c r="G4738" s="47">
        <v>60</v>
      </c>
      <c r="H4738" s="33">
        <v>0</v>
      </c>
      <c r="I4738" s="31" t="s">
        <v>5218</v>
      </c>
      <c r="J4738" s="31" t="s">
        <v>5219</v>
      </c>
      <c r="K4738" s="31" t="s">
        <v>5164</v>
      </c>
      <c r="L4738" s="31" t="s">
        <v>5165</v>
      </c>
      <c r="M4738" s="31" t="s">
        <v>5262</v>
      </c>
      <c r="N4738" s="31"/>
      <c r="O4738" s="31" t="s">
        <v>14125</v>
      </c>
      <c r="P4738" s="31" t="s">
        <v>14121</v>
      </c>
      <c r="Q4738" s="31" t="s">
        <v>5168</v>
      </c>
    </row>
    <row r="4739" spans="1:17" hidden="1" x14ac:dyDescent="0.2">
      <c r="A4739" s="31" t="s">
        <v>18219</v>
      </c>
      <c r="B4739" s="31" t="s">
        <v>14356</v>
      </c>
      <c r="C4739" s="31" t="s">
        <v>18220</v>
      </c>
      <c r="D4739" s="31"/>
      <c r="E4739" s="31" t="s">
        <v>14123</v>
      </c>
      <c r="F4739" s="31" t="s">
        <v>3948</v>
      </c>
      <c r="G4739" s="47">
        <v>60</v>
      </c>
      <c r="H4739" s="33">
        <v>0</v>
      </c>
      <c r="I4739" s="31" t="s">
        <v>5252</v>
      </c>
      <c r="J4739" s="31" t="s">
        <v>5253</v>
      </c>
      <c r="K4739" s="31" t="s">
        <v>5164</v>
      </c>
      <c r="L4739" s="31" t="s">
        <v>5165</v>
      </c>
      <c r="M4739" s="31" t="s">
        <v>7808</v>
      </c>
      <c r="N4739" s="31"/>
      <c r="O4739" s="31" t="s">
        <v>14125</v>
      </c>
      <c r="P4739" s="31" t="s">
        <v>14121</v>
      </c>
      <c r="Q4739" s="31" t="s">
        <v>5168</v>
      </c>
    </row>
    <row r="4740" spans="1:17" hidden="1" x14ac:dyDescent="0.2">
      <c r="A4740" s="31" t="s">
        <v>18221</v>
      </c>
      <c r="B4740" s="31" t="s">
        <v>14356</v>
      </c>
      <c r="C4740" s="31" t="s">
        <v>18222</v>
      </c>
      <c r="D4740" s="31"/>
      <c r="E4740" s="31" t="s">
        <v>14123</v>
      </c>
      <c r="F4740" s="31" t="s">
        <v>3948</v>
      </c>
      <c r="G4740" s="47">
        <v>60</v>
      </c>
      <c r="H4740" s="33">
        <v>0</v>
      </c>
      <c r="I4740" s="31" t="s">
        <v>5252</v>
      </c>
      <c r="J4740" s="31" t="s">
        <v>5253</v>
      </c>
      <c r="K4740" s="31" t="s">
        <v>5164</v>
      </c>
      <c r="L4740" s="31" t="s">
        <v>5165</v>
      </c>
      <c r="M4740" s="31" t="s">
        <v>5166</v>
      </c>
      <c r="N4740" s="31"/>
      <c r="O4740" s="31" t="s">
        <v>14125</v>
      </c>
      <c r="P4740" s="31" t="s">
        <v>14121</v>
      </c>
      <c r="Q4740" s="31" t="s">
        <v>5168</v>
      </c>
    </row>
    <row r="4741" spans="1:17" hidden="1" x14ac:dyDescent="0.2">
      <c r="A4741" s="31" t="s">
        <v>18223</v>
      </c>
      <c r="B4741" s="31" t="s">
        <v>14356</v>
      </c>
      <c r="C4741" s="31" t="s">
        <v>18224</v>
      </c>
      <c r="D4741" s="31"/>
      <c r="E4741" s="31" t="s">
        <v>14123</v>
      </c>
      <c r="F4741" s="31" t="s">
        <v>3948</v>
      </c>
      <c r="G4741" s="47">
        <v>60</v>
      </c>
      <c r="H4741" s="33">
        <v>0</v>
      </c>
      <c r="I4741" s="31" t="s">
        <v>5218</v>
      </c>
      <c r="J4741" s="31" t="s">
        <v>5219</v>
      </c>
      <c r="K4741" s="31" t="s">
        <v>5164</v>
      </c>
      <c r="L4741" s="31" t="s">
        <v>5165</v>
      </c>
      <c r="M4741" s="31" t="s">
        <v>5320</v>
      </c>
      <c r="N4741" s="31"/>
      <c r="O4741" s="31" t="s">
        <v>14125</v>
      </c>
      <c r="P4741" s="31" t="s">
        <v>14121</v>
      </c>
      <c r="Q4741" s="31" t="s">
        <v>5168</v>
      </c>
    </row>
    <row r="4742" spans="1:17" hidden="1" x14ac:dyDescent="0.2">
      <c r="A4742" s="31" t="s">
        <v>18225</v>
      </c>
      <c r="B4742" s="31" t="s">
        <v>14356</v>
      </c>
      <c r="C4742" s="31" t="s">
        <v>18226</v>
      </c>
      <c r="D4742" s="31"/>
      <c r="E4742" s="31" t="s">
        <v>14123</v>
      </c>
      <c r="F4742" s="31" t="s">
        <v>3948</v>
      </c>
      <c r="G4742" s="47">
        <v>60</v>
      </c>
      <c r="H4742" s="33">
        <v>0</v>
      </c>
      <c r="I4742" s="31" t="s">
        <v>5172</v>
      </c>
      <c r="J4742" s="31" t="s">
        <v>5173</v>
      </c>
      <c r="K4742" s="31" t="s">
        <v>5164</v>
      </c>
      <c r="L4742" s="31" t="s">
        <v>5165</v>
      </c>
      <c r="M4742" s="31" t="s">
        <v>5224</v>
      </c>
      <c r="N4742" s="31"/>
      <c r="O4742" s="31" t="s">
        <v>14125</v>
      </c>
      <c r="P4742" s="31" t="s">
        <v>14121</v>
      </c>
      <c r="Q4742" s="31" t="s">
        <v>5168</v>
      </c>
    </row>
    <row r="4743" spans="1:17" hidden="1" x14ac:dyDescent="0.2">
      <c r="A4743" s="31" t="s">
        <v>18227</v>
      </c>
      <c r="B4743" s="31" t="s">
        <v>14356</v>
      </c>
      <c r="C4743" s="31" t="s">
        <v>18228</v>
      </c>
      <c r="D4743" s="31"/>
      <c r="E4743" s="31" t="s">
        <v>14123</v>
      </c>
      <c r="F4743" s="31" t="s">
        <v>3948</v>
      </c>
      <c r="G4743" s="47">
        <v>60</v>
      </c>
      <c r="H4743" s="33">
        <v>0</v>
      </c>
      <c r="I4743" s="31" t="s">
        <v>5172</v>
      </c>
      <c r="J4743" s="31" t="s">
        <v>5173</v>
      </c>
      <c r="K4743" s="31" t="s">
        <v>5164</v>
      </c>
      <c r="L4743" s="31" t="s">
        <v>5165</v>
      </c>
      <c r="M4743" s="31" t="s">
        <v>5258</v>
      </c>
      <c r="N4743" s="31"/>
      <c r="O4743" s="31" t="s">
        <v>14125</v>
      </c>
      <c r="P4743" s="31" t="s">
        <v>14121</v>
      </c>
      <c r="Q4743" s="31" t="s">
        <v>5168</v>
      </c>
    </row>
    <row r="4744" spans="1:17" hidden="1" x14ac:dyDescent="0.2">
      <c r="A4744" s="31" t="s">
        <v>18229</v>
      </c>
      <c r="B4744" s="31" t="s">
        <v>14359</v>
      </c>
      <c r="C4744" s="31" t="s">
        <v>18230</v>
      </c>
      <c r="D4744" s="31" t="s">
        <v>3948</v>
      </c>
      <c r="E4744" s="31" t="s">
        <v>14144</v>
      </c>
      <c r="F4744" s="31"/>
      <c r="G4744" s="47">
        <v>60</v>
      </c>
      <c r="H4744" s="33">
        <v>0</v>
      </c>
      <c r="I4744" s="31" t="s">
        <v>9470</v>
      </c>
      <c r="J4744" s="31" t="s">
        <v>9471</v>
      </c>
      <c r="K4744" s="31" t="s">
        <v>5164</v>
      </c>
      <c r="L4744" s="31" t="s">
        <v>5278</v>
      </c>
      <c r="M4744" s="31" t="s">
        <v>8660</v>
      </c>
      <c r="N4744" s="31"/>
      <c r="O4744" s="31" t="s">
        <v>14125</v>
      </c>
      <c r="P4744" s="31" t="s">
        <v>14121</v>
      </c>
      <c r="Q4744" s="31" t="s">
        <v>8608</v>
      </c>
    </row>
    <row r="4745" spans="1:17" hidden="1" x14ac:dyDescent="0.2">
      <c r="A4745" s="31" t="s">
        <v>18231</v>
      </c>
      <c r="B4745" s="31" t="s">
        <v>14362</v>
      </c>
      <c r="C4745" s="31" t="s">
        <v>18232</v>
      </c>
      <c r="D4745" s="31" t="s">
        <v>3948</v>
      </c>
      <c r="E4745" s="31" t="s">
        <v>14144</v>
      </c>
      <c r="F4745" s="31"/>
      <c r="G4745" s="47">
        <v>60</v>
      </c>
      <c r="H4745" s="33">
        <v>0</v>
      </c>
      <c r="I4745" s="31" t="s">
        <v>9470</v>
      </c>
      <c r="J4745" s="31" t="s">
        <v>9471</v>
      </c>
      <c r="K4745" s="31" t="s">
        <v>5164</v>
      </c>
      <c r="L4745" s="31" t="s">
        <v>5278</v>
      </c>
      <c r="M4745" s="31" t="s">
        <v>13700</v>
      </c>
      <c r="N4745" s="31"/>
      <c r="O4745" s="31" t="s">
        <v>14125</v>
      </c>
      <c r="P4745" s="31" t="s">
        <v>14121</v>
      </c>
      <c r="Q4745" s="31" t="s">
        <v>8608</v>
      </c>
    </row>
    <row r="4746" spans="1:17" hidden="1" x14ac:dyDescent="0.2">
      <c r="A4746" s="31" t="s">
        <v>18233</v>
      </c>
      <c r="B4746" s="31" t="s">
        <v>14356</v>
      </c>
      <c r="C4746" s="31" t="s">
        <v>18234</v>
      </c>
      <c r="D4746" s="31"/>
      <c r="E4746" s="31" t="s">
        <v>14123</v>
      </c>
      <c r="F4746" s="31" t="s">
        <v>3948</v>
      </c>
      <c r="G4746" s="47">
        <v>60</v>
      </c>
      <c r="H4746" s="33">
        <v>0</v>
      </c>
      <c r="I4746" s="31" t="s">
        <v>5172</v>
      </c>
      <c r="J4746" s="31" t="s">
        <v>5173</v>
      </c>
      <c r="K4746" s="31" t="s">
        <v>5164</v>
      </c>
      <c r="L4746" s="31" t="s">
        <v>5165</v>
      </c>
      <c r="M4746" s="31" t="s">
        <v>5174</v>
      </c>
      <c r="N4746" s="31" t="s">
        <v>8595</v>
      </c>
      <c r="O4746" s="31" t="s">
        <v>14125</v>
      </c>
      <c r="P4746" s="31" t="s">
        <v>14121</v>
      </c>
      <c r="Q4746" s="31" t="s">
        <v>5168</v>
      </c>
    </row>
    <row r="4747" spans="1:17" hidden="1" x14ac:dyDescent="0.2">
      <c r="A4747" s="31" t="s">
        <v>18235</v>
      </c>
      <c r="B4747" s="31" t="s">
        <v>14362</v>
      </c>
      <c r="C4747" s="31" t="s">
        <v>18236</v>
      </c>
      <c r="D4747" s="31" t="s">
        <v>3948</v>
      </c>
      <c r="E4747" s="31" t="s">
        <v>15136</v>
      </c>
      <c r="F4747" s="31"/>
      <c r="G4747" s="47">
        <v>60</v>
      </c>
      <c r="H4747" s="33">
        <v>0</v>
      </c>
      <c r="I4747" s="31" t="s">
        <v>5276</v>
      </c>
      <c r="J4747" s="31" t="s">
        <v>5277</v>
      </c>
      <c r="K4747" s="31" t="s">
        <v>5164</v>
      </c>
      <c r="L4747" s="31" t="s">
        <v>5278</v>
      </c>
      <c r="M4747" s="31" t="s">
        <v>11041</v>
      </c>
      <c r="N4747" s="31"/>
      <c r="O4747" s="31" t="s">
        <v>14125</v>
      </c>
      <c r="P4747" s="31" t="s">
        <v>14121</v>
      </c>
      <c r="Q4747" s="31" t="s">
        <v>8608</v>
      </c>
    </row>
    <row r="4748" spans="1:17" hidden="1" x14ac:dyDescent="0.2">
      <c r="A4748" s="31" t="s">
        <v>18237</v>
      </c>
      <c r="B4748" s="31" t="s">
        <v>14359</v>
      </c>
      <c r="C4748" s="31" t="s">
        <v>18238</v>
      </c>
      <c r="D4748" s="31"/>
      <c r="E4748" s="31" t="s">
        <v>5419</v>
      </c>
      <c r="F4748" s="31"/>
      <c r="G4748" s="47">
        <v>60</v>
      </c>
      <c r="H4748" s="33">
        <v>0</v>
      </c>
      <c r="I4748" s="31" t="s">
        <v>9470</v>
      </c>
      <c r="J4748" s="31" t="s">
        <v>9471</v>
      </c>
      <c r="K4748" s="31" t="s">
        <v>5164</v>
      </c>
      <c r="L4748" s="31" t="s">
        <v>5278</v>
      </c>
      <c r="M4748" s="31" t="s">
        <v>8660</v>
      </c>
      <c r="N4748" s="31"/>
      <c r="O4748" s="31" t="s">
        <v>14125</v>
      </c>
      <c r="P4748" s="31" t="s">
        <v>14121</v>
      </c>
      <c r="Q4748" s="31" t="s">
        <v>5168</v>
      </c>
    </row>
    <row r="4749" spans="1:17" hidden="1" x14ac:dyDescent="0.2">
      <c r="A4749" s="31" t="s">
        <v>18239</v>
      </c>
      <c r="B4749" s="31" t="s">
        <v>14356</v>
      </c>
      <c r="C4749" s="31" t="s">
        <v>18240</v>
      </c>
      <c r="D4749" s="31"/>
      <c r="E4749" s="31" t="s">
        <v>14123</v>
      </c>
      <c r="F4749" s="31" t="s">
        <v>3948</v>
      </c>
      <c r="G4749" s="47">
        <v>60</v>
      </c>
      <c r="H4749" s="33">
        <v>0</v>
      </c>
      <c r="I4749" s="31" t="s">
        <v>5252</v>
      </c>
      <c r="J4749" s="31" t="s">
        <v>5253</v>
      </c>
      <c r="K4749" s="31" t="s">
        <v>5164</v>
      </c>
      <c r="L4749" s="31" t="s">
        <v>5165</v>
      </c>
      <c r="M4749" s="31" t="s">
        <v>5166</v>
      </c>
      <c r="N4749" s="31"/>
      <c r="O4749" s="31" t="s">
        <v>14125</v>
      </c>
      <c r="P4749" s="31" t="s">
        <v>14121</v>
      </c>
      <c r="Q4749" s="31" t="s">
        <v>5168</v>
      </c>
    </row>
    <row r="4750" spans="1:17" hidden="1" x14ac:dyDescent="0.2">
      <c r="A4750" s="31" t="s">
        <v>18241</v>
      </c>
      <c r="B4750" s="31" t="s">
        <v>14359</v>
      </c>
      <c r="C4750" s="31" t="s">
        <v>18242</v>
      </c>
      <c r="D4750" s="31" t="s">
        <v>3948</v>
      </c>
      <c r="E4750" s="31" t="s">
        <v>14144</v>
      </c>
      <c r="F4750" s="31"/>
      <c r="G4750" s="47">
        <v>60</v>
      </c>
      <c r="H4750" s="33">
        <v>0</v>
      </c>
      <c r="I4750" s="31" t="s">
        <v>5288</v>
      </c>
      <c r="J4750" s="31" t="s">
        <v>5289</v>
      </c>
      <c r="K4750" s="31" t="s">
        <v>5164</v>
      </c>
      <c r="L4750" s="31" t="s">
        <v>5278</v>
      </c>
      <c r="M4750" s="31" t="s">
        <v>14104</v>
      </c>
      <c r="N4750" s="31"/>
      <c r="O4750" s="31" t="s">
        <v>14125</v>
      </c>
      <c r="P4750" s="31" t="s">
        <v>14121</v>
      </c>
      <c r="Q4750" s="31" t="s">
        <v>8608</v>
      </c>
    </row>
    <row r="4751" spans="1:17" hidden="1" x14ac:dyDescent="0.2">
      <c r="A4751" s="31" t="s">
        <v>18243</v>
      </c>
      <c r="B4751" s="31" t="s">
        <v>14359</v>
      </c>
      <c r="C4751" s="31" t="s">
        <v>18244</v>
      </c>
      <c r="D4751" s="31" t="s">
        <v>3948</v>
      </c>
      <c r="E4751" s="31" t="s">
        <v>14144</v>
      </c>
      <c r="F4751" s="31"/>
      <c r="G4751" s="47">
        <v>60</v>
      </c>
      <c r="H4751" s="33">
        <v>0</v>
      </c>
      <c r="I4751" s="31" t="s">
        <v>5288</v>
      </c>
      <c r="J4751" s="31" t="s">
        <v>5289</v>
      </c>
      <c r="K4751" s="31" t="s">
        <v>5164</v>
      </c>
      <c r="L4751" s="31" t="s">
        <v>5278</v>
      </c>
      <c r="M4751" s="31" t="s">
        <v>15440</v>
      </c>
      <c r="N4751" s="31"/>
      <c r="O4751" s="31" t="s">
        <v>14125</v>
      </c>
      <c r="P4751" s="31" t="s">
        <v>14121</v>
      </c>
      <c r="Q4751" s="31" t="s">
        <v>8608</v>
      </c>
    </row>
    <row r="4752" spans="1:17" hidden="1" x14ac:dyDescent="0.2">
      <c r="A4752" s="31" t="s">
        <v>18245</v>
      </c>
      <c r="B4752" s="31" t="s">
        <v>14362</v>
      </c>
      <c r="C4752" s="31" t="s">
        <v>18246</v>
      </c>
      <c r="D4752" s="31" t="s">
        <v>3948</v>
      </c>
      <c r="E4752" s="31" t="s">
        <v>14144</v>
      </c>
      <c r="F4752" s="31"/>
      <c r="G4752" s="47">
        <v>60</v>
      </c>
      <c r="H4752" s="33">
        <v>0</v>
      </c>
      <c r="I4752" s="31" t="s">
        <v>9470</v>
      </c>
      <c r="J4752" s="31" t="s">
        <v>9471</v>
      </c>
      <c r="K4752" s="31" t="s">
        <v>5164</v>
      </c>
      <c r="L4752" s="31" t="s">
        <v>5278</v>
      </c>
      <c r="M4752" s="31" t="s">
        <v>5832</v>
      </c>
      <c r="N4752" s="31"/>
      <c r="O4752" s="31" t="s">
        <v>14125</v>
      </c>
      <c r="P4752" s="31" t="s">
        <v>14121</v>
      </c>
      <c r="Q4752" s="31" t="s">
        <v>8608</v>
      </c>
    </row>
    <row r="4753" spans="1:17" hidden="1" x14ac:dyDescent="0.2">
      <c r="A4753" s="31" t="s">
        <v>18247</v>
      </c>
      <c r="B4753" s="31" t="s">
        <v>14359</v>
      </c>
      <c r="C4753" s="31" t="s">
        <v>18248</v>
      </c>
      <c r="D4753" s="31" t="s">
        <v>3948</v>
      </c>
      <c r="E4753" s="31" t="s">
        <v>14144</v>
      </c>
      <c r="F4753" s="31"/>
      <c r="G4753" s="47">
        <v>60</v>
      </c>
      <c r="H4753" s="33">
        <v>0</v>
      </c>
      <c r="I4753" s="31" t="s">
        <v>9470</v>
      </c>
      <c r="J4753" s="31" t="s">
        <v>9471</v>
      </c>
      <c r="K4753" s="31" t="s">
        <v>5164</v>
      </c>
      <c r="L4753" s="31" t="s">
        <v>5278</v>
      </c>
      <c r="M4753" s="31" t="s">
        <v>9215</v>
      </c>
      <c r="N4753" s="31"/>
      <c r="O4753" s="31" t="s">
        <v>14125</v>
      </c>
      <c r="P4753" s="31" t="s">
        <v>14121</v>
      </c>
      <c r="Q4753" s="31" t="s">
        <v>8608</v>
      </c>
    </row>
    <row r="4754" spans="1:17" hidden="1" x14ac:dyDescent="0.2">
      <c r="A4754" s="31" t="s">
        <v>18249</v>
      </c>
      <c r="B4754" s="31" t="s">
        <v>14362</v>
      </c>
      <c r="C4754" s="31" t="s">
        <v>18250</v>
      </c>
      <c r="D4754" s="31" t="s">
        <v>3948</v>
      </c>
      <c r="E4754" s="31" t="s">
        <v>14144</v>
      </c>
      <c r="F4754" s="31"/>
      <c r="G4754" s="47">
        <v>60</v>
      </c>
      <c r="H4754" s="33">
        <v>0</v>
      </c>
      <c r="I4754" s="31" t="s">
        <v>5288</v>
      </c>
      <c r="J4754" s="31" t="s">
        <v>5289</v>
      </c>
      <c r="K4754" s="31" t="s">
        <v>5164</v>
      </c>
      <c r="L4754" s="31" t="s">
        <v>5278</v>
      </c>
      <c r="M4754" s="31" t="s">
        <v>5663</v>
      </c>
      <c r="N4754" s="31"/>
      <c r="O4754" s="31" t="s">
        <v>14125</v>
      </c>
      <c r="P4754" s="31" t="s">
        <v>14121</v>
      </c>
      <c r="Q4754" s="31" t="s">
        <v>8608</v>
      </c>
    </row>
    <row r="4755" spans="1:17" hidden="1" x14ac:dyDescent="0.2">
      <c r="A4755" s="31" t="s">
        <v>18251</v>
      </c>
      <c r="B4755" s="31" t="s">
        <v>14362</v>
      </c>
      <c r="C4755" s="31" t="s">
        <v>18252</v>
      </c>
      <c r="D4755" s="31" t="s">
        <v>3948</v>
      </c>
      <c r="E4755" s="31" t="s">
        <v>14144</v>
      </c>
      <c r="F4755" s="31"/>
      <c r="G4755" s="47">
        <v>60</v>
      </c>
      <c r="H4755" s="33">
        <v>0</v>
      </c>
      <c r="I4755" s="31" t="s">
        <v>9470</v>
      </c>
      <c r="J4755" s="31" t="s">
        <v>9471</v>
      </c>
      <c r="K4755" s="31" t="s">
        <v>5164</v>
      </c>
      <c r="L4755" s="31" t="s">
        <v>5278</v>
      </c>
      <c r="M4755" s="31" t="s">
        <v>13704</v>
      </c>
      <c r="N4755" s="31"/>
      <c r="O4755" s="31" t="s">
        <v>14125</v>
      </c>
      <c r="P4755" s="31" t="s">
        <v>14121</v>
      </c>
      <c r="Q4755" s="31" t="s">
        <v>8608</v>
      </c>
    </row>
    <row r="4756" spans="1:17" hidden="1" x14ac:dyDescent="0.2">
      <c r="A4756" s="31" t="s">
        <v>18253</v>
      </c>
      <c r="B4756" s="31" t="s">
        <v>14362</v>
      </c>
      <c r="C4756" s="31" t="s">
        <v>18254</v>
      </c>
      <c r="D4756" s="31" t="s">
        <v>3948</v>
      </c>
      <c r="E4756" s="31" t="s">
        <v>14144</v>
      </c>
      <c r="F4756" s="31"/>
      <c r="G4756" s="47">
        <v>60</v>
      </c>
      <c r="H4756" s="33">
        <v>0</v>
      </c>
      <c r="I4756" s="31" t="s">
        <v>5276</v>
      </c>
      <c r="J4756" s="31" t="s">
        <v>5277</v>
      </c>
      <c r="K4756" s="31" t="s">
        <v>5164</v>
      </c>
      <c r="L4756" s="31" t="s">
        <v>5278</v>
      </c>
      <c r="M4756" s="31" t="s">
        <v>5616</v>
      </c>
      <c r="N4756" s="31"/>
      <c r="O4756" s="31" t="s">
        <v>14125</v>
      </c>
      <c r="P4756" s="31" t="s">
        <v>14121</v>
      </c>
      <c r="Q4756" s="31" t="s">
        <v>8608</v>
      </c>
    </row>
    <row r="4757" spans="1:17" hidden="1" x14ac:dyDescent="0.2">
      <c r="A4757" s="31" t="s">
        <v>18255</v>
      </c>
      <c r="B4757" s="31" t="s">
        <v>14356</v>
      </c>
      <c r="C4757" s="31" t="s">
        <v>18256</v>
      </c>
      <c r="D4757" s="31"/>
      <c r="E4757" s="31" t="s">
        <v>14123</v>
      </c>
      <c r="F4757" s="31" t="s">
        <v>3948</v>
      </c>
      <c r="G4757" s="47">
        <v>60</v>
      </c>
      <c r="H4757" s="33">
        <v>0</v>
      </c>
      <c r="I4757" s="31" t="s">
        <v>5179</v>
      </c>
      <c r="J4757" s="31" t="s">
        <v>5180</v>
      </c>
      <c r="K4757" s="31" t="s">
        <v>5164</v>
      </c>
      <c r="L4757" s="31" t="s">
        <v>5165</v>
      </c>
      <c r="M4757" s="31" t="s">
        <v>5379</v>
      </c>
      <c r="N4757" s="31" t="s">
        <v>7285</v>
      </c>
      <c r="O4757" s="31" t="s">
        <v>14125</v>
      </c>
      <c r="P4757" s="31" t="s">
        <v>14121</v>
      </c>
      <c r="Q4757" s="31" t="s">
        <v>5168</v>
      </c>
    </row>
    <row r="4758" spans="1:17" hidden="1" x14ac:dyDescent="0.2">
      <c r="A4758" s="31" t="s">
        <v>18257</v>
      </c>
      <c r="B4758" s="31" t="s">
        <v>14359</v>
      </c>
      <c r="C4758" s="31" t="s">
        <v>18258</v>
      </c>
      <c r="D4758" s="31" t="s">
        <v>3948</v>
      </c>
      <c r="E4758" s="31" t="s">
        <v>14144</v>
      </c>
      <c r="F4758" s="31"/>
      <c r="G4758" s="47">
        <v>60</v>
      </c>
      <c r="H4758" s="33">
        <v>0</v>
      </c>
      <c r="I4758" s="31" t="s">
        <v>5276</v>
      </c>
      <c r="J4758" s="31" t="s">
        <v>5277</v>
      </c>
      <c r="K4758" s="31" t="s">
        <v>5164</v>
      </c>
      <c r="L4758" s="31" t="s">
        <v>5278</v>
      </c>
      <c r="M4758" s="31" t="s">
        <v>9485</v>
      </c>
      <c r="N4758" s="31"/>
      <c r="O4758" s="31" t="s">
        <v>14125</v>
      </c>
      <c r="P4758" s="31" t="s">
        <v>14121</v>
      </c>
      <c r="Q4758" s="31" t="s">
        <v>8608</v>
      </c>
    </row>
    <row r="4759" spans="1:17" hidden="1" x14ac:dyDescent="0.2">
      <c r="A4759" s="31" t="s">
        <v>18259</v>
      </c>
      <c r="B4759" s="31" t="s">
        <v>14356</v>
      </c>
      <c r="C4759" s="31" t="s">
        <v>18260</v>
      </c>
      <c r="D4759" s="31"/>
      <c r="E4759" s="31" t="s">
        <v>14123</v>
      </c>
      <c r="F4759" s="31" t="s">
        <v>3948</v>
      </c>
      <c r="G4759" s="47">
        <v>60</v>
      </c>
      <c r="H4759" s="33">
        <v>0</v>
      </c>
      <c r="I4759" s="31" t="s">
        <v>5172</v>
      </c>
      <c r="J4759" s="31" t="s">
        <v>5173</v>
      </c>
      <c r="K4759" s="31" t="s">
        <v>5164</v>
      </c>
      <c r="L4759" s="31" t="s">
        <v>5165</v>
      </c>
      <c r="M4759" s="31" t="s">
        <v>5224</v>
      </c>
      <c r="N4759" s="31"/>
      <c r="O4759" s="31" t="s">
        <v>14125</v>
      </c>
      <c r="P4759" s="31" t="s">
        <v>14121</v>
      </c>
      <c r="Q4759" s="31" t="s">
        <v>5168</v>
      </c>
    </row>
    <row r="4760" spans="1:17" hidden="1" x14ac:dyDescent="0.2">
      <c r="A4760" s="31" t="s">
        <v>18261</v>
      </c>
      <c r="B4760" s="31" t="s">
        <v>14362</v>
      </c>
      <c r="C4760" s="31" t="s">
        <v>18262</v>
      </c>
      <c r="D4760" s="31" t="s">
        <v>3948</v>
      </c>
      <c r="E4760" s="31" t="s">
        <v>14144</v>
      </c>
      <c r="F4760" s="31"/>
      <c r="G4760" s="47">
        <v>60</v>
      </c>
      <c r="H4760" s="33">
        <v>0</v>
      </c>
      <c r="I4760" s="31" t="s">
        <v>9470</v>
      </c>
      <c r="J4760" s="31" t="s">
        <v>9471</v>
      </c>
      <c r="K4760" s="31" t="s">
        <v>5164</v>
      </c>
      <c r="L4760" s="31" t="s">
        <v>5278</v>
      </c>
      <c r="M4760" s="31" t="s">
        <v>13704</v>
      </c>
      <c r="N4760" s="31"/>
      <c r="O4760" s="31" t="s">
        <v>14125</v>
      </c>
      <c r="P4760" s="31" t="s">
        <v>14121</v>
      </c>
      <c r="Q4760" s="31" t="s">
        <v>8608</v>
      </c>
    </row>
    <row r="4761" spans="1:17" hidden="1" x14ac:dyDescent="0.2">
      <c r="A4761" s="31" t="s">
        <v>18263</v>
      </c>
      <c r="B4761" s="31" t="s">
        <v>14359</v>
      </c>
      <c r="C4761" s="31" t="s">
        <v>18264</v>
      </c>
      <c r="D4761" s="31" t="s">
        <v>3948</v>
      </c>
      <c r="E4761" s="31" t="s">
        <v>14144</v>
      </c>
      <c r="F4761" s="31"/>
      <c r="G4761" s="47">
        <v>60</v>
      </c>
      <c r="H4761" s="33">
        <v>0</v>
      </c>
      <c r="I4761" s="31" t="s">
        <v>5288</v>
      </c>
      <c r="J4761" s="31" t="s">
        <v>5289</v>
      </c>
      <c r="K4761" s="31" t="s">
        <v>5164</v>
      </c>
      <c r="L4761" s="31" t="s">
        <v>5278</v>
      </c>
      <c r="M4761" s="31" t="s">
        <v>15440</v>
      </c>
      <c r="N4761" s="31"/>
      <c r="O4761" s="31" t="s">
        <v>14125</v>
      </c>
      <c r="P4761" s="31" t="s">
        <v>14121</v>
      </c>
      <c r="Q4761" s="31" t="s">
        <v>8608</v>
      </c>
    </row>
    <row r="4762" spans="1:17" hidden="1" x14ac:dyDescent="0.2">
      <c r="A4762" s="31" t="s">
        <v>18265</v>
      </c>
      <c r="B4762" s="31" t="s">
        <v>14356</v>
      </c>
      <c r="C4762" s="31" t="s">
        <v>18266</v>
      </c>
      <c r="D4762" s="31"/>
      <c r="E4762" s="31" t="s">
        <v>14123</v>
      </c>
      <c r="F4762" s="31" t="s">
        <v>3948</v>
      </c>
      <c r="G4762" s="47">
        <v>60</v>
      </c>
      <c r="H4762" s="33">
        <v>0</v>
      </c>
      <c r="I4762" s="31" t="s">
        <v>5179</v>
      </c>
      <c r="J4762" s="31" t="s">
        <v>5180</v>
      </c>
      <c r="K4762" s="31" t="s">
        <v>5164</v>
      </c>
      <c r="L4762" s="31" t="s">
        <v>5165</v>
      </c>
      <c r="M4762" s="31" t="s">
        <v>5305</v>
      </c>
      <c r="N4762" s="31"/>
      <c r="O4762" s="31" t="s">
        <v>14125</v>
      </c>
      <c r="P4762" s="31" t="s">
        <v>14121</v>
      </c>
      <c r="Q4762" s="31" t="s">
        <v>5168</v>
      </c>
    </row>
    <row r="4763" spans="1:17" hidden="1" x14ac:dyDescent="0.2">
      <c r="A4763" s="31" t="s">
        <v>18267</v>
      </c>
      <c r="B4763" s="31" t="s">
        <v>14356</v>
      </c>
      <c r="C4763" s="31" t="s">
        <v>18268</v>
      </c>
      <c r="D4763" s="31"/>
      <c r="E4763" s="31" t="s">
        <v>14123</v>
      </c>
      <c r="F4763" s="31" t="s">
        <v>3948</v>
      </c>
      <c r="G4763" s="47">
        <v>60</v>
      </c>
      <c r="H4763" s="33">
        <v>0</v>
      </c>
      <c r="I4763" s="31" t="s">
        <v>5218</v>
      </c>
      <c r="J4763" s="31" t="s">
        <v>5219</v>
      </c>
      <c r="K4763" s="31" t="s">
        <v>5164</v>
      </c>
      <c r="L4763" s="31" t="s">
        <v>5165</v>
      </c>
      <c r="M4763" s="31" t="s">
        <v>5320</v>
      </c>
      <c r="N4763" s="31"/>
      <c r="O4763" s="31" t="s">
        <v>14125</v>
      </c>
      <c r="P4763" s="31" t="s">
        <v>14121</v>
      </c>
      <c r="Q4763" s="31" t="s">
        <v>5168</v>
      </c>
    </row>
    <row r="4764" spans="1:17" hidden="1" x14ac:dyDescent="0.2">
      <c r="A4764" s="31" t="s">
        <v>18269</v>
      </c>
      <c r="B4764" s="31" t="s">
        <v>14356</v>
      </c>
      <c r="C4764" s="31" t="s">
        <v>18270</v>
      </c>
      <c r="D4764" s="31"/>
      <c r="E4764" s="31" t="s">
        <v>14123</v>
      </c>
      <c r="F4764" s="31" t="s">
        <v>3948</v>
      </c>
      <c r="G4764" s="47">
        <v>60</v>
      </c>
      <c r="H4764" s="33">
        <v>0</v>
      </c>
      <c r="I4764" s="31" t="s">
        <v>5252</v>
      </c>
      <c r="J4764" s="31" t="s">
        <v>5253</v>
      </c>
      <c r="K4764" s="31" t="s">
        <v>5164</v>
      </c>
      <c r="L4764" s="31" t="s">
        <v>5165</v>
      </c>
      <c r="M4764" s="31" t="s">
        <v>7808</v>
      </c>
      <c r="N4764" s="31"/>
      <c r="O4764" s="31" t="s">
        <v>14125</v>
      </c>
      <c r="P4764" s="31" t="s">
        <v>14121</v>
      </c>
      <c r="Q4764" s="31" t="s">
        <v>5168</v>
      </c>
    </row>
    <row r="4765" spans="1:17" hidden="1" x14ac:dyDescent="0.2">
      <c r="A4765" s="31" t="s">
        <v>18271</v>
      </c>
      <c r="B4765" s="31" t="s">
        <v>14359</v>
      </c>
      <c r="C4765" s="31" t="s">
        <v>18272</v>
      </c>
      <c r="D4765" s="31" t="s">
        <v>3948</v>
      </c>
      <c r="E4765" s="31" t="s">
        <v>14144</v>
      </c>
      <c r="F4765" s="31"/>
      <c r="G4765" s="47">
        <v>60</v>
      </c>
      <c r="H4765" s="33">
        <v>0</v>
      </c>
      <c r="I4765" s="31" t="s">
        <v>5276</v>
      </c>
      <c r="J4765" s="31" t="s">
        <v>5277</v>
      </c>
      <c r="K4765" s="31" t="s">
        <v>5164</v>
      </c>
      <c r="L4765" s="31" t="s">
        <v>5278</v>
      </c>
      <c r="M4765" s="31" t="s">
        <v>9485</v>
      </c>
      <c r="N4765" s="31"/>
      <c r="O4765" s="31" t="s">
        <v>14125</v>
      </c>
      <c r="P4765" s="31" t="s">
        <v>14121</v>
      </c>
      <c r="Q4765" s="31" t="s">
        <v>8608</v>
      </c>
    </row>
    <row r="4766" spans="1:17" hidden="1" x14ac:dyDescent="0.2">
      <c r="A4766" s="31" t="s">
        <v>18273</v>
      </c>
      <c r="B4766" s="31" t="s">
        <v>14362</v>
      </c>
      <c r="C4766" s="31" t="s">
        <v>18274</v>
      </c>
      <c r="D4766" s="31" t="s">
        <v>3948</v>
      </c>
      <c r="E4766" s="31" t="s">
        <v>14144</v>
      </c>
      <c r="F4766" s="31"/>
      <c r="G4766" s="47">
        <v>60</v>
      </c>
      <c r="H4766" s="33">
        <v>0</v>
      </c>
      <c r="I4766" s="31" t="s">
        <v>9470</v>
      </c>
      <c r="J4766" s="31" t="s">
        <v>9471</v>
      </c>
      <c r="K4766" s="31" t="s">
        <v>5164</v>
      </c>
      <c r="L4766" s="31" t="s">
        <v>5278</v>
      </c>
      <c r="M4766" s="31" t="s">
        <v>10480</v>
      </c>
      <c r="N4766" s="31"/>
      <c r="O4766" s="31" t="s">
        <v>14125</v>
      </c>
      <c r="P4766" s="31" t="s">
        <v>14121</v>
      </c>
      <c r="Q4766" s="31" t="s">
        <v>8608</v>
      </c>
    </row>
    <row r="4767" spans="1:17" hidden="1" x14ac:dyDescent="0.2">
      <c r="A4767" s="31" t="s">
        <v>18275</v>
      </c>
      <c r="B4767" s="31" t="s">
        <v>14347</v>
      </c>
      <c r="C4767" s="31" t="s">
        <v>18276</v>
      </c>
      <c r="D4767" s="31"/>
      <c r="E4767" s="31" t="s">
        <v>14123</v>
      </c>
      <c r="F4767" s="31" t="s">
        <v>3948</v>
      </c>
      <c r="G4767" s="47">
        <v>60</v>
      </c>
      <c r="H4767" s="33">
        <v>0</v>
      </c>
      <c r="I4767" s="31" t="s">
        <v>5252</v>
      </c>
      <c r="J4767" s="31" t="s">
        <v>5253</v>
      </c>
      <c r="K4767" s="31" t="s">
        <v>5164</v>
      </c>
      <c r="L4767" s="31" t="s">
        <v>5165</v>
      </c>
      <c r="M4767" s="31" t="s">
        <v>6963</v>
      </c>
      <c r="N4767" s="31"/>
      <c r="O4767" s="31" t="s">
        <v>14125</v>
      </c>
      <c r="P4767" s="31" t="s">
        <v>14121</v>
      </c>
      <c r="Q4767" s="31" t="s">
        <v>5168</v>
      </c>
    </row>
    <row r="4768" spans="1:17" hidden="1" x14ac:dyDescent="0.2">
      <c r="A4768" s="31" t="s">
        <v>18277</v>
      </c>
      <c r="B4768" s="31" t="s">
        <v>14359</v>
      </c>
      <c r="C4768" s="31" t="s">
        <v>18278</v>
      </c>
      <c r="D4768" s="31" t="s">
        <v>3948</v>
      </c>
      <c r="E4768" s="31" t="s">
        <v>14144</v>
      </c>
      <c r="F4768" s="31"/>
      <c r="G4768" s="47">
        <v>60</v>
      </c>
      <c r="H4768" s="33">
        <v>0</v>
      </c>
      <c r="I4768" s="31" t="s">
        <v>5288</v>
      </c>
      <c r="J4768" s="31" t="s">
        <v>5289</v>
      </c>
      <c r="K4768" s="31" t="s">
        <v>5164</v>
      </c>
      <c r="L4768" s="31" t="s">
        <v>5278</v>
      </c>
      <c r="M4768" s="31" t="s">
        <v>11318</v>
      </c>
      <c r="N4768" s="31"/>
      <c r="O4768" s="31" t="s">
        <v>14125</v>
      </c>
      <c r="P4768" s="31" t="s">
        <v>14121</v>
      </c>
      <c r="Q4768" s="31" t="s">
        <v>8608</v>
      </c>
    </row>
    <row r="4769" spans="1:17" hidden="1" x14ac:dyDescent="0.2">
      <c r="A4769" s="31" t="s">
        <v>18279</v>
      </c>
      <c r="B4769" s="31" t="s">
        <v>14359</v>
      </c>
      <c r="C4769" s="31" t="s">
        <v>18280</v>
      </c>
      <c r="D4769" s="31" t="s">
        <v>3948</v>
      </c>
      <c r="E4769" s="31" t="s">
        <v>14144</v>
      </c>
      <c r="F4769" s="31"/>
      <c r="G4769" s="47">
        <v>60</v>
      </c>
      <c r="H4769" s="33">
        <v>0</v>
      </c>
      <c r="I4769" s="31" t="s">
        <v>5288</v>
      </c>
      <c r="J4769" s="31" t="s">
        <v>5289</v>
      </c>
      <c r="K4769" s="31" t="s">
        <v>5164</v>
      </c>
      <c r="L4769" s="31" t="s">
        <v>5278</v>
      </c>
      <c r="M4769" s="31" t="s">
        <v>15440</v>
      </c>
      <c r="N4769" s="31"/>
      <c r="O4769" s="31" t="s">
        <v>14125</v>
      </c>
      <c r="P4769" s="31" t="s">
        <v>14121</v>
      </c>
      <c r="Q4769" s="31" t="s">
        <v>8608</v>
      </c>
    </row>
    <row r="4770" spans="1:17" hidden="1" x14ac:dyDescent="0.2">
      <c r="A4770" s="31" t="s">
        <v>18281</v>
      </c>
      <c r="B4770" s="31" t="s">
        <v>14362</v>
      </c>
      <c r="C4770" s="31" t="s">
        <v>18282</v>
      </c>
      <c r="D4770" s="31" t="s">
        <v>3948</v>
      </c>
      <c r="E4770" s="31" t="s">
        <v>14144</v>
      </c>
      <c r="F4770" s="31"/>
      <c r="G4770" s="47">
        <v>60</v>
      </c>
      <c r="H4770" s="33">
        <v>0</v>
      </c>
      <c r="I4770" s="31" t="s">
        <v>9470</v>
      </c>
      <c r="J4770" s="31" t="s">
        <v>9471</v>
      </c>
      <c r="K4770" s="31" t="s">
        <v>5164</v>
      </c>
      <c r="L4770" s="31" t="s">
        <v>5278</v>
      </c>
      <c r="M4770" s="31" t="s">
        <v>6466</v>
      </c>
      <c r="N4770" s="31"/>
      <c r="O4770" s="31" t="s">
        <v>14125</v>
      </c>
      <c r="P4770" s="31" t="s">
        <v>14121</v>
      </c>
      <c r="Q4770" s="31" t="s">
        <v>8608</v>
      </c>
    </row>
    <row r="4771" spans="1:17" hidden="1" x14ac:dyDescent="0.2">
      <c r="A4771" s="31" t="s">
        <v>18283</v>
      </c>
      <c r="B4771" s="31" t="s">
        <v>14359</v>
      </c>
      <c r="C4771" s="31" t="s">
        <v>18284</v>
      </c>
      <c r="D4771" s="31" t="s">
        <v>3948</v>
      </c>
      <c r="E4771" s="31" t="s">
        <v>14144</v>
      </c>
      <c r="F4771" s="31"/>
      <c r="G4771" s="47">
        <v>60</v>
      </c>
      <c r="H4771" s="33">
        <v>0</v>
      </c>
      <c r="I4771" s="31" t="s">
        <v>5288</v>
      </c>
      <c r="J4771" s="31" t="s">
        <v>5289</v>
      </c>
      <c r="K4771" s="31" t="s">
        <v>5164</v>
      </c>
      <c r="L4771" s="31" t="s">
        <v>5278</v>
      </c>
      <c r="M4771" s="31" t="s">
        <v>11318</v>
      </c>
      <c r="N4771" s="31"/>
      <c r="O4771" s="31" t="s">
        <v>14125</v>
      </c>
      <c r="P4771" s="31" t="s">
        <v>14121</v>
      </c>
      <c r="Q4771" s="31" t="s">
        <v>8608</v>
      </c>
    </row>
    <row r="4772" spans="1:17" hidden="1" x14ac:dyDescent="0.2">
      <c r="A4772" s="31" t="s">
        <v>18285</v>
      </c>
      <c r="B4772" s="31" t="s">
        <v>14362</v>
      </c>
      <c r="C4772" s="31" t="s">
        <v>18286</v>
      </c>
      <c r="D4772" s="31" t="s">
        <v>3948</v>
      </c>
      <c r="E4772" s="31" t="s">
        <v>15136</v>
      </c>
      <c r="F4772" s="31"/>
      <c r="G4772" s="47">
        <v>60</v>
      </c>
      <c r="H4772" s="33">
        <v>0</v>
      </c>
      <c r="I4772" s="31" t="s">
        <v>5276</v>
      </c>
      <c r="J4772" s="31" t="s">
        <v>5277</v>
      </c>
      <c r="K4772" s="31" t="s">
        <v>5164</v>
      </c>
      <c r="L4772" s="31" t="s">
        <v>5278</v>
      </c>
      <c r="M4772" s="31" t="s">
        <v>11041</v>
      </c>
      <c r="N4772" s="31"/>
      <c r="O4772" s="31" t="s">
        <v>14125</v>
      </c>
      <c r="P4772" s="31" t="s">
        <v>14121</v>
      </c>
      <c r="Q4772" s="31" t="s">
        <v>8608</v>
      </c>
    </row>
    <row r="4773" spans="1:17" hidden="1" x14ac:dyDescent="0.2">
      <c r="A4773" s="31" t="s">
        <v>18287</v>
      </c>
      <c r="B4773" s="31" t="s">
        <v>14356</v>
      </c>
      <c r="C4773" s="31" t="s">
        <v>18288</v>
      </c>
      <c r="D4773" s="31"/>
      <c r="E4773" s="31" t="s">
        <v>14123</v>
      </c>
      <c r="F4773" s="31" t="s">
        <v>3948</v>
      </c>
      <c r="G4773" s="47">
        <v>60</v>
      </c>
      <c r="H4773" s="33">
        <v>0</v>
      </c>
      <c r="I4773" s="31" t="s">
        <v>5252</v>
      </c>
      <c r="J4773" s="31" t="s">
        <v>5253</v>
      </c>
      <c r="K4773" s="31" t="s">
        <v>5164</v>
      </c>
      <c r="L4773" s="31" t="s">
        <v>5165</v>
      </c>
      <c r="M4773" s="31" t="s">
        <v>7808</v>
      </c>
      <c r="N4773" s="31"/>
      <c r="O4773" s="31" t="s">
        <v>14125</v>
      </c>
      <c r="P4773" s="31" t="s">
        <v>14121</v>
      </c>
      <c r="Q4773" s="31" t="s">
        <v>5168</v>
      </c>
    </row>
    <row r="4774" spans="1:17" hidden="1" x14ac:dyDescent="0.2">
      <c r="A4774" s="31" t="s">
        <v>18289</v>
      </c>
      <c r="B4774" s="31" t="s">
        <v>14359</v>
      </c>
      <c r="C4774" s="31" t="s">
        <v>18290</v>
      </c>
      <c r="D4774" s="31" t="s">
        <v>3948</v>
      </c>
      <c r="E4774" s="31" t="s">
        <v>14144</v>
      </c>
      <c r="F4774" s="31"/>
      <c r="G4774" s="47">
        <v>60</v>
      </c>
      <c r="H4774" s="33">
        <v>0</v>
      </c>
      <c r="I4774" s="31" t="s">
        <v>9470</v>
      </c>
      <c r="J4774" s="31" t="s">
        <v>9471</v>
      </c>
      <c r="K4774" s="31" t="s">
        <v>5164</v>
      </c>
      <c r="L4774" s="31" t="s">
        <v>5278</v>
      </c>
      <c r="M4774" s="31" t="s">
        <v>5794</v>
      </c>
      <c r="N4774" s="31"/>
      <c r="O4774" s="31" t="s">
        <v>14125</v>
      </c>
      <c r="P4774" s="31" t="s">
        <v>14121</v>
      </c>
      <c r="Q4774" s="31" t="s">
        <v>8608</v>
      </c>
    </row>
    <row r="4775" spans="1:17" hidden="1" x14ac:dyDescent="0.2">
      <c r="A4775" s="31" t="s">
        <v>18291</v>
      </c>
      <c r="B4775" s="31" t="s">
        <v>18292</v>
      </c>
      <c r="C4775" s="31" t="s">
        <v>18293</v>
      </c>
      <c r="D4775" s="31"/>
      <c r="E4775" s="31" t="s">
        <v>14123</v>
      </c>
      <c r="F4775" s="31" t="s">
        <v>3948</v>
      </c>
      <c r="G4775" s="47">
        <v>60</v>
      </c>
      <c r="H4775" s="33">
        <v>0</v>
      </c>
      <c r="I4775" s="31" t="s">
        <v>5252</v>
      </c>
      <c r="J4775" s="31" t="s">
        <v>5253</v>
      </c>
      <c r="K4775" s="31" t="s">
        <v>5164</v>
      </c>
      <c r="L4775" s="31" t="s">
        <v>5165</v>
      </c>
      <c r="M4775" s="31" t="s">
        <v>7808</v>
      </c>
      <c r="N4775" s="31"/>
      <c r="O4775" s="31" t="s">
        <v>14125</v>
      </c>
      <c r="P4775" s="31" t="s">
        <v>14121</v>
      </c>
      <c r="Q4775" s="31" t="s">
        <v>5168</v>
      </c>
    </row>
    <row r="4776" spans="1:17" hidden="1" x14ac:dyDescent="0.2">
      <c r="A4776" s="31" t="s">
        <v>18294</v>
      </c>
      <c r="B4776" s="31" t="s">
        <v>14916</v>
      </c>
      <c r="C4776" s="31" t="s">
        <v>18295</v>
      </c>
      <c r="D4776" s="31"/>
      <c r="E4776" s="31" t="s">
        <v>14123</v>
      </c>
      <c r="F4776" s="31" t="s">
        <v>3948</v>
      </c>
      <c r="G4776" s="47">
        <v>60</v>
      </c>
      <c r="H4776" s="33">
        <v>0</v>
      </c>
      <c r="I4776" s="31" t="s">
        <v>5172</v>
      </c>
      <c r="J4776" s="31" t="s">
        <v>5173</v>
      </c>
      <c r="K4776" s="31" t="s">
        <v>5164</v>
      </c>
      <c r="L4776" s="31" t="s">
        <v>5165</v>
      </c>
      <c r="M4776" s="31" t="s">
        <v>5174</v>
      </c>
      <c r="N4776" s="31" t="s">
        <v>11874</v>
      </c>
      <c r="O4776" s="31" t="s">
        <v>14125</v>
      </c>
      <c r="P4776" s="31" t="s">
        <v>14121</v>
      </c>
      <c r="Q4776" s="31" t="s">
        <v>5168</v>
      </c>
    </row>
    <row r="4777" spans="1:17" hidden="1" x14ac:dyDescent="0.2">
      <c r="A4777" s="31" t="s">
        <v>18296</v>
      </c>
      <c r="B4777" s="31" t="s">
        <v>14356</v>
      </c>
      <c r="C4777" s="31" t="s">
        <v>18297</v>
      </c>
      <c r="D4777" s="31"/>
      <c r="E4777" s="31" t="s">
        <v>14123</v>
      </c>
      <c r="F4777" s="31" t="s">
        <v>3948</v>
      </c>
      <c r="G4777" s="47">
        <v>60</v>
      </c>
      <c r="H4777" s="33">
        <v>0</v>
      </c>
      <c r="I4777" s="31" t="s">
        <v>5218</v>
      </c>
      <c r="J4777" s="31" t="s">
        <v>5219</v>
      </c>
      <c r="K4777" s="31" t="s">
        <v>5164</v>
      </c>
      <c r="L4777" s="31" t="s">
        <v>5165</v>
      </c>
      <c r="M4777" s="31" t="s">
        <v>5320</v>
      </c>
      <c r="N4777" s="31"/>
      <c r="O4777" s="31" t="s">
        <v>14125</v>
      </c>
      <c r="P4777" s="31" t="s">
        <v>14121</v>
      </c>
      <c r="Q4777" s="31" t="s">
        <v>5168</v>
      </c>
    </row>
    <row r="4778" spans="1:17" hidden="1" x14ac:dyDescent="0.2">
      <c r="A4778" s="31" t="s">
        <v>18298</v>
      </c>
      <c r="B4778" s="31" t="s">
        <v>14356</v>
      </c>
      <c r="C4778" s="31" t="s">
        <v>18299</v>
      </c>
      <c r="D4778" s="31"/>
      <c r="E4778" s="31" t="s">
        <v>14123</v>
      </c>
      <c r="F4778" s="31" t="s">
        <v>3948</v>
      </c>
      <c r="G4778" s="47">
        <v>60</v>
      </c>
      <c r="H4778" s="33">
        <v>0</v>
      </c>
      <c r="I4778" s="31" t="s">
        <v>5218</v>
      </c>
      <c r="J4778" s="31" t="s">
        <v>5219</v>
      </c>
      <c r="K4778" s="31" t="s">
        <v>5164</v>
      </c>
      <c r="L4778" s="31" t="s">
        <v>5165</v>
      </c>
      <c r="M4778" s="31" t="s">
        <v>5320</v>
      </c>
      <c r="N4778" s="31"/>
      <c r="O4778" s="31" t="s">
        <v>14125</v>
      </c>
      <c r="P4778" s="31" t="s">
        <v>14121</v>
      </c>
      <c r="Q4778" s="31" t="s">
        <v>5168</v>
      </c>
    </row>
    <row r="4779" spans="1:17" hidden="1" x14ac:dyDescent="0.2">
      <c r="A4779" s="31" t="s">
        <v>18300</v>
      </c>
      <c r="B4779" s="31" t="s">
        <v>14356</v>
      </c>
      <c r="C4779" s="31" t="s">
        <v>18301</v>
      </c>
      <c r="D4779" s="31"/>
      <c r="E4779" s="31" t="s">
        <v>14123</v>
      </c>
      <c r="F4779" s="31" t="s">
        <v>3948</v>
      </c>
      <c r="G4779" s="47">
        <v>60</v>
      </c>
      <c r="H4779" s="33">
        <v>0</v>
      </c>
      <c r="I4779" s="31" t="s">
        <v>5266</v>
      </c>
      <c r="J4779" s="31" t="s">
        <v>5267</v>
      </c>
      <c r="K4779" s="31" t="s">
        <v>5164</v>
      </c>
      <c r="L4779" s="31" t="s">
        <v>5165</v>
      </c>
      <c r="M4779" s="31" t="s">
        <v>5320</v>
      </c>
      <c r="N4779" s="31"/>
      <c r="O4779" s="31" t="s">
        <v>14125</v>
      </c>
      <c r="P4779" s="31" t="s">
        <v>14121</v>
      </c>
      <c r="Q4779" s="31" t="s">
        <v>5168</v>
      </c>
    </row>
    <row r="4780" spans="1:17" hidden="1" x14ac:dyDescent="0.2">
      <c r="A4780" s="31" t="s">
        <v>18302</v>
      </c>
      <c r="B4780" s="31" t="s">
        <v>14356</v>
      </c>
      <c r="C4780" s="31" t="s">
        <v>18303</v>
      </c>
      <c r="D4780" s="31"/>
      <c r="E4780" s="31" t="s">
        <v>14123</v>
      </c>
      <c r="F4780" s="31" t="s">
        <v>3948</v>
      </c>
      <c r="G4780" s="47">
        <v>60</v>
      </c>
      <c r="H4780" s="33">
        <v>0</v>
      </c>
      <c r="I4780" s="31" t="s">
        <v>5172</v>
      </c>
      <c r="J4780" s="31" t="s">
        <v>5173</v>
      </c>
      <c r="K4780" s="31" t="s">
        <v>5164</v>
      </c>
      <c r="L4780" s="31" t="s">
        <v>5165</v>
      </c>
      <c r="M4780" s="31" t="s">
        <v>5224</v>
      </c>
      <c r="N4780" s="31"/>
      <c r="O4780" s="31" t="s">
        <v>14125</v>
      </c>
      <c r="P4780" s="31" t="s">
        <v>14121</v>
      </c>
      <c r="Q4780" s="31" t="s">
        <v>5168</v>
      </c>
    </row>
    <row r="4781" spans="1:17" hidden="1" x14ac:dyDescent="0.2">
      <c r="A4781" s="31" t="s">
        <v>18304</v>
      </c>
      <c r="B4781" s="31" t="s">
        <v>14362</v>
      </c>
      <c r="C4781" s="31" t="s">
        <v>18305</v>
      </c>
      <c r="D4781" s="31" t="s">
        <v>3948</v>
      </c>
      <c r="E4781" s="31" t="s">
        <v>14144</v>
      </c>
      <c r="F4781" s="31"/>
      <c r="G4781" s="47">
        <v>60</v>
      </c>
      <c r="H4781" s="33">
        <v>0</v>
      </c>
      <c r="I4781" s="31" t="s">
        <v>9470</v>
      </c>
      <c r="J4781" s="31" t="s">
        <v>9471</v>
      </c>
      <c r="K4781" s="31" t="s">
        <v>5164</v>
      </c>
      <c r="L4781" s="31" t="s">
        <v>5278</v>
      </c>
      <c r="M4781" s="31" t="s">
        <v>5832</v>
      </c>
      <c r="N4781" s="31"/>
      <c r="O4781" s="31" t="s">
        <v>14125</v>
      </c>
      <c r="P4781" s="31" t="s">
        <v>14121</v>
      </c>
      <c r="Q4781" s="31" t="s">
        <v>8608</v>
      </c>
    </row>
    <row r="4782" spans="1:17" hidden="1" x14ac:dyDescent="0.2">
      <c r="A4782" s="31" t="s">
        <v>18306</v>
      </c>
      <c r="B4782" s="31" t="s">
        <v>14362</v>
      </c>
      <c r="C4782" s="31" t="s">
        <v>18307</v>
      </c>
      <c r="D4782" s="31" t="s">
        <v>3948</v>
      </c>
      <c r="E4782" s="31" t="s">
        <v>14144</v>
      </c>
      <c r="F4782" s="31"/>
      <c r="G4782" s="47">
        <v>60</v>
      </c>
      <c r="H4782" s="33">
        <v>0</v>
      </c>
      <c r="I4782" s="31" t="s">
        <v>5288</v>
      </c>
      <c r="J4782" s="31" t="s">
        <v>5289</v>
      </c>
      <c r="K4782" s="31" t="s">
        <v>5164</v>
      </c>
      <c r="L4782" s="31" t="s">
        <v>5278</v>
      </c>
      <c r="M4782" s="31" t="s">
        <v>5819</v>
      </c>
      <c r="N4782" s="31"/>
      <c r="O4782" s="31" t="s">
        <v>14125</v>
      </c>
      <c r="P4782" s="31" t="s">
        <v>14121</v>
      </c>
      <c r="Q4782" s="31" t="s">
        <v>8608</v>
      </c>
    </row>
    <row r="4783" spans="1:17" hidden="1" x14ac:dyDescent="0.2">
      <c r="A4783" s="31" t="s">
        <v>18308</v>
      </c>
      <c r="B4783" s="31" t="s">
        <v>14362</v>
      </c>
      <c r="C4783" s="31" t="s">
        <v>18309</v>
      </c>
      <c r="D4783" s="31" t="s">
        <v>3948</v>
      </c>
      <c r="E4783" s="31" t="s">
        <v>14144</v>
      </c>
      <c r="F4783" s="31"/>
      <c r="G4783" s="47">
        <v>60</v>
      </c>
      <c r="H4783" s="33">
        <v>0</v>
      </c>
      <c r="I4783" s="31" t="s">
        <v>9470</v>
      </c>
      <c r="J4783" s="31" t="s">
        <v>9471</v>
      </c>
      <c r="K4783" s="31" t="s">
        <v>5164</v>
      </c>
      <c r="L4783" s="31" t="s">
        <v>5278</v>
      </c>
      <c r="M4783" s="31" t="s">
        <v>13704</v>
      </c>
      <c r="N4783" s="31"/>
      <c r="O4783" s="31" t="s">
        <v>14125</v>
      </c>
      <c r="P4783" s="31" t="s">
        <v>14121</v>
      </c>
      <c r="Q4783" s="31" t="s">
        <v>8608</v>
      </c>
    </row>
    <row r="4784" spans="1:17" hidden="1" x14ac:dyDescent="0.2">
      <c r="A4784" s="31" t="s">
        <v>18310</v>
      </c>
      <c r="B4784" s="31" t="s">
        <v>14356</v>
      </c>
      <c r="C4784" s="31" t="s">
        <v>18311</v>
      </c>
      <c r="D4784" s="31"/>
      <c r="E4784" s="31" t="s">
        <v>14123</v>
      </c>
      <c r="F4784" s="31" t="s">
        <v>3948</v>
      </c>
      <c r="G4784" s="47">
        <v>60</v>
      </c>
      <c r="H4784" s="33">
        <v>0</v>
      </c>
      <c r="I4784" s="31" t="s">
        <v>5179</v>
      </c>
      <c r="J4784" s="31" t="s">
        <v>5180</v>
      </c>
      <c r="K4784" s="31" t="s">
        <v>5164</v>
      </c>
      <c r="L4784" s="31" t="s">
        <v>5165</v>
      </c>
      <c r="M4784" s="31" t="s">
        <v>5361</v>
      </c>
      <c r="N4784" s="31" t="s">
        <v>7481</v>
      </c>
      <c r="O4784" s="31" t="s">
        <v>14125</v>
      </c>
      <c r="P4784" s="31" t="s">
        <v>14121</v>
      </c>
      <c r="Q4784" s="31" t="s">
        <v>5168</v>
      </c>
    </row>
    <row r="4785" spans="1:17" hidden="1" x14ac:dyDescent="0.2">
      <c r="A4785" s="31" t="s">
        <v>18312</v>
      </c>
      <c r="B4785" s="31" t="s">
        <v>14356</v>
      </c>
      <c r="C4785" s="31" t="s">
        <v>18313</v>
      </c>
      <c r="D4785" s="31"/>
      <c r="E4785" s="31" t="s">
        <v>14123</v>
      </c>
      <c r="F4785" s="31" t="s">
        <v>3948</v>
      </c>
      <c r="G4785" s="47">
        <v>60</v>
      </c>
      <c r="H4785" s="33">
        <v>0</v>
      </c>
      <c r="I4785" s="31" t="s">
        <v>5179</v>
      </c>
      <c r="J4785" s="31" t="s">
        <v>5180</v>
      </c>
      <c r="K4785" s="31" t="s">
        <v>5164</v>
      </c>
      <c r="L4785" s="31" t="s">
        <v>5165</v>
      </c>
      <c r="M4785" s="31" t="s">
        <v>5379</v>
      </c>
      <c r="N4785" s="31" t="s">
        <v>10064</v>
      </c>
      <c r="O4785" s="31" t="s">
        <v>14125</v>
      </c>
      <c r="P4785" s="31" t="s">
        <v>14121</v>
      </c>
      <c r="Q4785" s="31" t="s">
        <v>5168</v>
      </c>
    </row>
    <row r="4786" spans="1:17" hidden="1" x14ac:dyDescent="0.2">
      <c r="A4786" s="31" t="s">
        <v>18314</v>
      </c>
      <c r="B4786" s="31" t="s">
        <v>14362</v>
      </c>
      <c r="C4786" s="31" t="s">
        <v>18315</v>
      </c>
      <c r="D4786" s="31" t="s">
        <v>3948</v>
      </c>
      <c r="E4786" s="31" t="s">
        <v>14144</v>
      </c>
      <c r="F4786" s="31"/>
      <c r="G4786" s="47">
        <v>60</v>
      </c>
      <c r="H4786" s="33">
        <v>0</v>
      </c>
      <c r="I4786" s="31" t="s">
        <v>5288</v>
      </c>
      <c r="J4786" s="31" t="s">
        <v>5289</v>
      </c>
      <c r="K4786" s="31" t="s">
        <v>5164</v>
      </c>
      <c r="L4786" s="31" t="s">
        <v>5278</v>
      </c>
      <c r="M4786" s="31" t="s">
        <v>5663</v>
      </c>
      <c r="N4786" s="31"/>
      <c r="O4786" s="31" t="s">
        <v>14125</v>
      </c>
      <c r="P4786" s="31" t="s">
        <v>14121</v>
      </c>
      <c r="Q4786" s="31" t="s">
        <v>8608</v>
      </c>
    </row>
    <row r="4787" spans="1:17" hidden="1" x14ac:dyDescent="0.2">
      <c r="A4787" s="31" t="s">
        <v>18316</v>
      </c>
      <c r="B4787" s="31" t="s">
        <v>14359</v>
      </c>
      <c r="C4787" s="31" t="s">
        <v>18317</v>
      </c>
      <c r="D4787" s="31" t="s">
        <v>3948</v>
      </c>
      <c r="E4787" s="31" t="s">
        <v>14144</v>
      </c>
      <c r="F4787" s="31"/>
      <c r="G4787" s="47">
        <v>60</v>
      </c>
      <c r="H4787" s="33">
        <v>0</v>
      </c>
      <c r="I4787" s="31" t="s">
        <v>9470</v>
      </c>
      <c r="J4787" s="31" t="s">
        <v>9471</v>
      </c>
      <c r="K4787" s="31" t="s">
        <v>5164</v>
      </c>
      <c r="L4787" s="31" t="s">
        <v>5278</v>
      </c>
      <c r="M4787" s="31" t="s">
        <v>8660</v>
      </c>
      <c r="N4787" s="31"/>
      <c r="O4787" s="31" t="s">
        <v>14125</v>
      </c>
      <c r="P4787" s="31" t="s">
        <v>14121</v>
      </c>
      <c r="Q4787" s="31" t="s">
        <v>8608</v>
      </c>
    </row>
    <row r="4788" spans="1:17" hidden="1" x14ac:dyDescent="0.2">
      <c r="A4788" s="31" t="s">
        <v>18318</v>
      </c>
      <c r="B4788" s="31" t="s">
        <v>14916</v>
      </c>
      <c r="C4788" s="31" t="s">
        <v>18319</v>
      </c>
      <c r="D4788" s="31"/>
      <c r="E4788" s="31" t="s">
        <v>14123</v>
      </c>
      <c r="F4788" s="31" t="s">
        <v>3948</v>
      </c>
      <c r="G4788" s="47">
        <v>60</v>
      </c>
      <c r="H4788" s="33">
        <v>0</v>
      </c>
      <c r="I4788" s="31" t="s">
        <v>5172</v>
      </c>
      <c r="J4788" s="31" t="s">
        <v>5173</v>
      </c>
      <c r="K4788" s="31" t="s">
        <v>5164</v>
      </c>
      <c r="L4788" s="31" t="s">
        <v>5165</v>
      </c>
      <c r="M4788" s="31" t="s">
        <v>5224</v>
      </c>
      <c r="N4788" s="31"/>
      <c r="O4788" s="31" t="s">
        <v>14125</v>
      </c>
      <c r="P4788" s="31" t="s">
        <v>14121</v>
      </c>
      <c r="Q4788" s="31" t="s">
        <v>5168</v>
      </c>
    </row>
    <row r="4789" spans="1:17" hidden="1" x14ac:dyDescent="0.2">
      <c r="A4789" s="31" t="s">
        <v>18320</v>
      </c>
      <c r="B4789" s="31" t="s">
        <v>14356</v>
      </c>
      <c r="C4789" s="31" t="s">
        <v>18321</v>
      </c>
      <c r="D4789" s="31"/>
      <c r="E4789" s="31" t="s">
        <v>14123</v>
      </c>
      <c r="F4789" s="31" t="s">
        <v>3948</v>
      </c>
      <c r="G4789" s="47">
        <v>60</v>
      </c>
      <c r="H4789" s="33">
        <v>0</v>
      </c>
      <c r="I4789" s="31" t="s">
        <v>5252</v>
      </c>
      <c r="J4789" s="31" t="s">
        <v>5253</v>
      </c>
      <c r="K4789" s="31" t="s">
        <v>5164</v>
      </c>
      <c r="L4789" s="31" t="s">
        <v>5165</v>
      </c>
      <c r="M4789" s="31" t="s">
        <v>5569</v>
      </c>
      <c r="N4789" s="31"/>
      <c r="O4789" s="31" t="s">
        <v>14125</v>
      </c>
      <c r="P4789" s="31" t="s">
        <v>14121</v>
      </c>
      <c r="Q4789" s="31" t="s">
        <v>5168</v>
      </c>
    </row>
    <row r="4790" spans="1:17" hidden="1" x14ac:dyDescent="0.2">
      <c r="A4790" s="31" t="s">
        <v>18322</v>
      </c>
      <c r="B4790" s="31" t="s">
        <v>14356</v>
      </c>
      <c r="C4790" s="31" t="s">
        <v>18323</v>
      </c>
      <c r="D4790" s="31"/>
      <c r="E4790" s="31" t="s">
        <v>14123</v>
      </c>
      <c r="F4790" s="31" t="s">
        <v>3948</v>
      </c>
      <c r="G4790" s="47">
        <v>60</v>
      </c>
      <c r="H4790" s="33">
        <v>0</v>
      </c>
      <c r="I4790" s="31" t="s">
        <v>5172</v>
      </c>
      <c r="J4790" s="31" t="s">
        <v>5173</v>
      </c>
      <c r="K4790" s="31" t="s">
        <v>5164</v>
      </c>
      <c r="L4790" s="31" t="s">
        <v>5165</v>
      </c>
      <c r="M4790" s="31" t="s">
        <v>5258</v>
      </c>
      <c r="N4790" s="31"/>
      <c r="O4790" s="31" t="s">
        <v>14125</v>
      </c>
      <c r="P4790" s="31" t="s">
        <v>14121</v>
      </c>
      <c r="Q4790" s="31" t="s">
        <v>5168</v>
      </c>
    </row>
    <row r="4791" spans="1:17" hidden="1" x14ac:dyDescent="0.2">
      <c r="A4791" s="31" t="s">
        <v>18324</v>
      </c>
      <c r="B4791" s="31" t="s">
        <v>14359</v>
      </c>
      <c r="C4791" s="31" t="s">
        <v>18325</v>
      </c>
      <c r="D4791" s="31" t="s">
        <v>3948</v>
      </c>
      <c r="E4791" s="31" t="s">
        <v>14144</v>
      </c>
      <c r="F4791" s="31"/>
      <c r="G4791" s="47">
        <v>60</v>
      </c>
      <c r="H4791" s="33">
        <v>0</v>
      </c>
      <c r="I4791" s="31" t="s">
        <v>5276</v>
      </c>
      <c r="J4791" s="31" t="s">
        <v>5277</v>
      </c>
      <c r="K4791" s="31" t="s">
        <v>5164</v>
      </c>
      <c r="L4791" s="31" t="s">
        <v>5278</v>
      </c>
      <c r="M4791" s="31" t="s">
        <v>9485</v>
      </c>
      <c r="N4791" s="31"/>
      <c r="O4791" s="31" t="s">
        <v>14125</v>
      </c>
      <c r="P4791" s="31" t="s">
        <v>14121</v>
      </c>
      <c r="Q4791" s="31" t="s">
        <v>8608</v>
      </c>
    </row>
    <row r="4792" spans="1:17" hidden="1" x14ac:dyDescent="0.2">
      <c r="A4792" s="31" t="s">
        <v>18326</v>
      </c>
      <c r="B4792" s="31" t="s">
        <v>14362</v>
      </c>
      <c r="C4792" s="31" t="s">
        <v>18327</v>
      </c>
      <c r="D4792" s="31" t="s">
        <v>3948</v>
      </c>
      <c r="E4792" s="31" t="s">
        <v>14144</v>
      </c>
      <c r="F4792" s="31"/>
      <c r="G4792" s="47">
        <v>60</v>
      </c>
      <c r="H4792" s="33">
        <v>0</v>
      </c>
      <c r="I4792" s="31" t="s">
        <v>9470</v>
      </c>
      <c r="J4792" s="31" t="s">
        <v>9471</v>
      </c>
      <c r="K4792" s="31" t="s">
        <v>5164</v>
      </c>
      <c r="L4792" s="31" t="s">
        <v>5278</v>
      </c>
      <c r="M4792" s="31" t="s">
        <v>10480</v>
      </c>
      <c r="N4792" s="31"/>
      <c r="O4792" s="31" t="s">
        <v>14125</v>
      </c>
      <c r="P4792" s="31" t="s">
        <v>14121</v>
      </c>
      <c r="Q4792" s="31" t="s">
        <v>8608</v>
      </c>
    </row>
    <row r="4793" spans="1:17" hidden="1" x14ac:dyDescent="0.2">
      <c r="A4793" s="31" t="s">
        <v>18328</v>
      </c>
      <c r="B4793" s="31" t="s">
        <v>14362</v>
      </c>
      <c r="C4793" s="31" t="s">
        <v>18329</v>
      </c>
      <c r="D4793" s="31" t="s">
        <v>3948</v>
      </c>
      <c r="E4793" s="31" t="s">
        <v>14144</v>
      </c>
      <c r="F4793" s="31"/>
      <c r="G4793" s="47">
        <v>60</v>
      </c>
      <c r="H4793" s="33">
        <v>0</v>
      </c>
      <c r="I4793" s="31" t="s">
        <v>5276</v>
      </c>
      <c r="J4793" s="31" t="s">
        <v>5277</v>
      </c>
      <c r="K4793" s="31" t="s">
        <v>5164</v>
      </c>
      <c r="L4793" s="31" t="s">
        <v>5278</v>
      </c>
      <c r="M4793" s="31" t="s">
        <v>5774</v>
      </c>
      <c r="N4793" s="31"/>
      <c r="O4793" s="31" t="s">
        <v>14125</v>
      </c>
      <c r="P4793" s="31" t="s">
        <v>14121</v>
      </c>
      <c r="Q4793" s="31" t="s">
        <v>8608</v>
      </c>
    </row>
    <row r="4794" spans="1:17" hidden="1" x14ac:dyDescent="0.2">
      <c r="A4794" s="31" t="s">
        <v>18330</v>
      </c>
      <c r="B4794" s="31" t="s">
        <v>14916</v>
      </c>
      <c r="C4794" s="31" t="s">
        <v>18331</v>
      </c>
      <c r="D4794" s="31"/>
      <c r="E4794" s="31" t="s">
        <v>14123</v>
      </c>
      <c r="F4794" s="31" t="s">
        <v>3948</v>
      </c>
      <c r="G4794" s="47">
        <v>60</v>
      </c>
      <c r="H4794" s="33">
        <v>0</v>
      </c>
      <c r="I4794" s="31" t="s">
        <v>5218</v>
      </c>
      <c r="J4794" s="31" t="s">
        <v>5219</v>
      </c>
      <c r="K4794" s="31" t="s">
        <v>5164</v>
      </c>
      <c r="L4794" s="31" t="s">
        <v>5165</v>
      </c>
      <c r="M4794" s="31" t="s">
        <v>5262</v>
      </c>
      <c r="N4794" s="31"/>
      <c r="O4794" s="31" t="s">
        <v>14125</v>
      </c>
      <c r="P4794" s="31" t="s">
        <v>14121</v>
      </c>
      <c r="Q4794" s="31" t="s">
        <v>5168</v>
      </c>
    </row>
    <row r="4795" spans="1:17" hidden="1" x14ac:dyDescent="0.2">
      <c r="A4795" s="31" t="s">
        <v>18332</v>
      </c>
      <c r="B4795" s="31" t="s">
        <v>14356</v>
      </c>
      <c r="C4795" s="31" t="s">
        <v>18333</v>
      </c>
      <c r="D4795" s="31"/>
      <c r="E4795" s="31" t="s">
        <v>14123</v>
      </c>
      <c r="F4795" s="31" t="s">
        <v>3948</v>
      </c>
      <c r="G4795" s="47">
        <v>60</v>
      </c>
      <c r="H4795" s="33">
        <v>0</v>
      </c>
      <c r="I4795" s="31" t="s">
        <v>5218</v>
      </c>
      <c r="J4795" s="31" t="s">
        <v>5219</v>
      </c>
      <c r="K4795" s="31" t="s">
        <v>5164</v>
      </c>
      <c r="L4795" s="31" t="s">
        <v>5165</v>
      </c>
      <c r="M4795" s="31" t="s">
        <v>5320</v>
      </c>
      <c r="N4795" s="31"/>
      <c r="O4795" s="31" t="s">
        <v>14125</v>
      </c>
      <c r="P4795" s="31" t="s">
        <v>14121</v>
      </c>
      <c r="Q4795" s="31" t="s">
        <v>5168</v>
      </c>
    </row>
    <row r="4796" spans="1:17" hidden="1" x14ac:dyDescent="0.2">
      <c r="A4796" s="31" t="s">
        <v>18334</v>
      </c>
      <c r="B4796" s="31" t="s">
        <v>14356</v>
      </c>
      <c r="C4796" s="31" t="s">
        <v>18335</v>
      </c>
      <c r="D4796" s="31"/>
      <c r="E4796" s="31" t="s">
        <v>14123</v>
      </c>
      <c r="F4796" s="31" t="s">
        <v>3948</v>
      </c>
      <c r="G4796" s="47">
        <v>60</v>
      </c>
      <c r="H4796" s="33">
        <v>0</v>
      </c>
      <c r="I4796" s="31" t="s">
        <v>5179</v>
      </c>
      <c r="J4796" s="31" t="s">
        <v>5180</v>
      </c>
      <c r="K4796" s="31" t="s">
        <v>5164</v>
      </c>
      <c r="L4796" s="31" t="s">
        <v>5165</v>
      </c>
      <c r="M4796" s="31" t="s">
        <v>5379</v>
      </c>
      <c r="N4796" s="31" t="s">
        <v>11906</v>
      </c>
      <c r="O4796" s="31" t="s">
        <v>14125</v>
      </c>
      <c r="P4796" s="31" t="s">
        <v>14121</v>
      </c>
      <c r="Q4796" s="31" t="s">
        <v>5168</v>
      </c>
    </row>
    <row r="4797" spans="1:17" hidden="1" x14ac:dyDescent="0.2">
      <c r="A4797" s="31" t="s">
        <v>18336</v>
      </c>
      <c r="B4797" s="31" t="s">
        <v>14359</v>
      </c>
      <c r="C4797" s="31" t="s">
        <v>18337</v>
      </c>
      <c r="D4797" s="31" t="s">
        <v>3948</v>
      </c>
      <c r="E4797" s="31" t="s">
        <v>14144</v>
      </c>
      <c r="F4797" s="31"/>
      <c r="G4797" s="47">
        <v>60</v>
      </c>
      <c r="H4797" s="33">
        <v>0</v>
      </c>
      <c r="I4797" s="31" t="s">
        <v>9470</v>
      </c>
      <c r="J4797" s="31" t="s">
        <v>9471</v>
      </c>
      <c r="K4797" s="31" t="s">
        <v>5164</v>
      </c>
      <c r="L4797" s="31" t="s">
        <v>5278</v>
      </c>
      <c r="M4797" s="31" t="s">
        <v>9215</v>
      </c>
      <c r="N4797" s="31"/>
      <c r="O4797" s="31" t="s">
        <v>14125</v>
      </c>
      <c r="P4797" s="31" t="s">
        <v>14121</v>
      </c>
      <c r="Q4797" s="31" t="s">
        <v>8608</v>
      </c>
    </row>
    <row r="4798" spans="1:17" hidden="1" x14ac:dyDescent="0.2">
      <c r="A4798" s="31" t="s">
        <v>18338</v>
      </c>
      <c r="B4798" s="31" t="s">
        <v>14359</v>
      </c>
      <c r="C4798" s="31" t="s">
        <v>18339</v>
      </c>
      <c r="D4798" s="31" t="s">
        <v>3948</v>
      </c>
      <c r="E4798" s="31" t="s">
        <v>14144</v>
      </c>
      <c r="F4798" s="31"/>
      <c r="G4798" s="47">
        <v>60</v>
      </c>
      <c r="H4798" s="33">
        <v>0</v>
      </c>
      <c r="I4798" s="31" t="s">
        <v>5288</v>
      </c>
      <c r="J4798" s="31" t="s">
        <v>5289</v>
      </c>
      <c r="K4798" s="31" t="s">
        <v>5164</v>
      </c>
      <c r="L4798" s="31" t="s">
        <v>5278</v>
      </c>
      <c r="M4798" s="31" t="s">
        <v>11318</v>
      </c>
      <c r="N4798" s="31"/>
      <c r="O4798" s="31" t="s">
        <v>14125</v>
      </c>
      <c r="P4798" s="31" t="s">
        <v>14121</v>
      </c>
      <c r="Q4798" s="31" t="s">
        <v>8608</v>
      </c>
    </row>
    <row r="4799" spans="1:17" hidden="1" x14ac:dyDescent="0.2">
      <c r="A4799" s="31" t="s">
        <v>18340</v>
      </c>
      <c r="B4799" s="31" t="s">
        <v>14362</v>
      </c>
      <c r="C4799" s="31" t="s">
        <v>18341</v>
      </c>
      <c r="D4799" s="31" t="s">
        <v>3948</v>
      </c>
      <c r="E4799" s="31" t="s">
        <v>14144</v>
      </c>
      <c r="F4799" s="31"/>
      <c r="G4799" s="47">
        <v>60</v>
      </c>
      <c r="H4799" s="33">
        <v>0</v>
      </c>
      <c r="I4799" s="31" t="s">
        <v>9470</v>
      </c>
      <c r="J4799" s="31" t="s">
        <v>9471</v>
      </c>
      <c r="K4799" s="31" t="s">
        <v>5164</v>
      </c>
      <c r="L4799" s="31" t="s">
        <v>5278</v>
      </c>
      <c r="M4799" s="31" t="s">
        <v>10480</v>
      </c>
      <c r="N4799" s="31"/>
      <c r="O4799" s="31" t="s">
        <v>14125</v>
      </c>
      <c r="P4799" s="31" t="s">
        <v>14121</v>
      </c>
      <c r="Q4799" s="31" t="s">
        <v>8608</v>
      </c>
    </row>
    <row r="4800" spans="1:17" hidden="1" x14ac:dyDescent="0.2">
      <c r="A4800" s="31" t="s">
        <v>18342</v>
      </c>
      <c r="B4800" s="31" t="s">
        <v>14356</v>
      </c>
      <c r="C4800" s="31" t="s">
        <v>18343</v>
      </c>
      <c r="D4800" s="31"/>
      <c r="E4800" s="31" t="s">
        <v>14123</v>
      </c>
      <c r="F4800" s="31" t="s">
        <v>3948</v>
      </c>
      <c r="G4800" s="47">
        <v>60</v>
      </c>
      <c r="H4800" s="33">
        <v>0</v>
      </c>
      <c r="I4800" s="31" t="s">
        <v>5218</v>
      </c>
      <c r="J4800" s="31" t="s">
        <v>5219</v>
      </c>
      <c r="K4800" s="31" t="s">
        <v>5164</v>
      </c>
      <c r="L4800" s="31" t="s">
        <v>5165</v>
      </c>
      <c r="M4800" s="31" t="s">
        <v>5262</v>
      </c>
      <c r="N4800" s="31"/>
      <c r="O4800" s="31" t="s">
        <v>14125</v>
      </c>
      <c r="P4800" s="31" t="s">
        <v>14121</v>
      </c>
      <c r="Q4800" s="31" t="s">
        <v>5168</v>
      </c>
    </row>
    <row r="4801" spans="1:17" hidden="1" x14ac:dyDescent="0.2">
      <c r="A4801" s="31" t="s">
        <v>18344</v>
      </c>
      <c r="B4801" s="31" t="s">
        <v>14916</v>
      </c>
      <c r="C4801" s="31" t="s">
        <v>18345</v>
      </c>
      <c r="D4801" s="31"/>
      <c r="E4801" s="31" t="s">
        <v>14123</v>
      </c>
      <c r="F4801" s="31" t="s">
        <v>3948</v>
      </c>
      <c r="G4801" s="47">
        <v>60</v>
      </c>
      <c r="H4801" s="33">
        <v>0</v>
      </c>
      <c r="I4801" s="31" t="s">
        <v>5172</v>
      </c>
      <c r="J4801" s="31" t="s">
        <v>5173</v>
      </c>
      <c r="K4801" s="31" t="s">
        <v>5164</v>
      </c>
      <c r="L4801" s="31" t="s">
        <v>5165</v>
      </c>
      <c r="M4801" s="31" t="s">
        <v>6835</v>
      </c>
      <c r="N4801" s="31"/>
      <c r="O4801" s="31" t="s">
        <v>14125</v>
      </c>
      <c r="P4801" s="31" t="s">
        <v>14121</v>
      </c>
      <c r="Q4801" s="31" t="s">
        <v>5168</v>
      </c>
    </row>
    <row r="4802" spans="1:17" hidden="1" x14ac:dyDescent="0.2">
      <c r="A4802" s="31" t="s">
        <v>18346</v>
      </c>
      <c r="B4802" s="31" t="s">
        <v>14362</v>
      </c>
      <c r="C4802" s="31" t="s">
        <v>18347</v>
      </c>
      <c r="D4802" s="31" t="s">
        <v>3948</v>
      </c>
      <c r="E4802" s="31" t="s">
        <v>14144</v>
      </c>
      <c r="F4802" s="31"/>
      <c r="G4802" s="47">
        <v>60</v>
      </c>
      <c r="H4802" s="33">
        <v>0</v>
      </c>
      <c r="I4802" s="31" t="s">
        <v>5276</v>
      </c>
      <c r="J4802" s="31" t="s">
        <v>5277</v>
      </c>
      <c r="K4802" s="31" t="s">
        <v>5164</v>
      </c>
      <c r="L4802" s="31" t="s">
        <v>5278</v>
      </c>
      <c r="M4802" s="31" t="s">
        <v>5774</v>
      </c>
      <c r="N4802" s="31"/>
      <c r="O4802" s="31" t="s">
        <v>14125</v>
      </c>
      <c r="P4802" s="31" t="s">
        <v>14121</v>
      </c>
      <c r="Q4802" s="31" t="s">
        <v>8608</v>
      </c>
    </row>
    <row r="4803" spans="1:17" hidden="1" x14ac:dyDescent="0.2">
      <c r="A4803" s="31" t="s">
        <v>18348</v>
      </c>
      <c r="B4803" s="31" t="s">
        <v>14359</v>
      </c>
      <c r="C4803" s="31" t="s">
        <v>18349</v>
      </c>
      <c r="D4803" s="31" t="s">
        <v>3948</v>
      </c>
      <c r="E4803" s="31" t="s">
        <v>14144</v>
      </c>
      <c r="F4803" s="31"/>
      <c r="G4803" s="47">
        <v>60</v>
      </c>
      <c r="H4803" s="33">
        <v>0</v>
      </c>
      <c r="I4803" s="31" t="s">
        <v>5288</v>
      </c>
      <c r="J4803" s="31" t="s">
        <v>5289</v>
      </c>
      <c r="K4803" s="31" t="s">
        <v>5164</v>
      </c>
      <c r="L4803" s="31" t="s">
        <v>5278</v>
      </c>
      <c r="M4803" s="31" t="s">
        <v>5663</v>
      </c>
      <c r="N4803" s="31"/>
      <c r="O4803" s="31" t="s">
        <v>14125</v>
      </c>
      <c r="P4803" s="31" t="s">
        <v>14121</v>
      </c>
      <c r="Q4803" s="31" t="s">
        <v>8608</v>
      </c>
    </row>
    <row r="4804" spans="1:17" hidden="1" x14ac:dyDescent="0.2">
      <c r="A4804" s="31" t="s">
        <v>18350</v>
      </c>
      <c r="B4804" s="31" t="s">
        <v>14373</v>
      </c>
      <c r="C4804" s="31" t="s">
        <v>18351</v>
      </c>
      <c r="D4804" s="31" t="s">
        <v>3948</v>
      </c>
      <c r="E4804" s="31" t="s">
        <v>14144</v>
      </c>
      <c r="F4804" s="31"/>
      <c r="G4804" s="47">
        <v>60</v>
      </c>
      <c r="H4804" s="33">
        <v>0</v>
      </c>
      <c r="I4804" s="31" t="s">
        <v>5276</v>
      </c>
      <c r="J4804" s="31" t="s">
        <v>5277</v>
      </c>
      <c r="K4804" s="31" t="s">
        <v>5164</v>
      </c>
      <c r="L4804" s="31" t="s">
        <v>5278</v>
      </c>
      <c r="M4804" s="31" t="s">
        <v>5609</v>
      </c>
      <c r="N4804" s="31"/>
      <c r="O4804" s="31" t="s">
        <v>14125</v>
      </c>
      <c r="P4804" s="31" t="s">
        <v>14121</v>
      </c>
      <c r="Q4804" s="31" t="s">
        <v>8608</v>
      </c>
    </row>
    <row r="4805" spans="1:17" hidden="1" x14ac:dyDescent="0.2">
      <c r="A4805" s="31" t="s">
        <v>18352</v>
      </c>
      <c r="B4805" s="31" t="s">
        <v>14362</v>
      </c>
      <c r="C4805" s="31" t="s">
        <v>18353</v>
      </c>
      <c r="D4805" s="31" t="s">
        <v>3948</v>
      </c>
      <c r="E4805" s="31" t="s">
        <v>14144</v>
      </c>
      <c r="F4805" s="31"/>
      <c r="G4805" s="47">
        <v>60</v>
      </c>
      <c r="H4805" s="33">
        <v>0</v>
      </c>
      <c r="I4805" s="31" t="s">
        <v>9470</v>
      </c>
      <c r="J4805" s="31" t="s">
        <v>9471</v>
      </c>
      <c r="K4805" s="31" t="s">
        <v>5164</v>
      </c>
      <c r="L4805" s="31" t="s">
        <v>5278</v>
      </c>
      <c r="M4805" s="31" t="s">
        <v>5687</v>
      </c>
      <c r="N4805" s="31"/>
      <c r="O4805" s="31" t="s">
        <v>14125</v>
      </c>
      <c r="P4805" s="31" t="s">
        <v>14121</v>
      </c>
      <c r="Q4805" s="31" t="s">
        <v>8608</v>
      </c>
    </row>
    <row r="4806" spans="1:17" hidden="1" x14ac:dyDescent="0.2">
      <c r="A4806" s="31" t="s">
        <v>18354</v>
      </c>
      <c r="B4806" s="31" t="s">
        <v>14356</v>
      </c>
      <c r="C4806" s="31" t="s">
        <v>18355</v>
      </c>
      <c r="D4806" s="31"/>
      <c r="E4806" s="31" t="s">
        <v>14123</v>
      </c>
      <c r="F4806" s="31" t="s">
        <v>3948</v>
      </c>
      <c r="G4806" s="47">
        <v>60</v>
      </c>
      <c r="H4806" s="33">
        <v>0</v>
      </c>
      <c r="I4806" s="31" t="s">
        <v>5252</v>
      </c>
      <c r="J4806" s="31" t="s">
        <v>5253</v>
      </c>
      <c r="K4806" s="31" t="s">
        <v>5164</v>
      </c>
      <c r="L4806" s="31" t="s">
        <v>5165</v>
      </c>
      <c r="M4806" s="31" t="s">
        <v>5166</v>
      </c>
      <c r="N4806" s="31"/>
      <c r="O4806" s="31" t="s">
        <v>14125</v>
      </c>
      <c r="P4806" s="31" t="s">
        <v>14121</v>
      </c>
      <c r="Q4806" s="31" t="s">
        <v>5168</v>
      </c>
    </row>
    <row r="4807" spans="1:17" hidden="1" x14ac:dyDescent="0.2">
      <c r="A4807" s="31" t="s">
        <v>18356</v>
      </c>
      <c r="B4807" s="31" t="s">
        <v>18357</v>
      </c>
      <c r="C4807" s="31" t="s">
        <v>18358</v>
      </c>
      <c r="D4807" s="31"/>
      <c r="E4807" s="31" t="s">
        <v>14123</v>
      </c>
      <c r="F4807" s="31" t="s">
        <v>3948</v>
      </c>
      <c r="G4807" s="47">
        <v>60</v>
      </c>
      <c r="H4807" s="33">
        <v>0</v>
      </c>
      <c r="I4807" s="31" t="s">
        <v>5218</v>
      </c>
      <c r="J4807" s="31" t="s">
        <v>5219</v>
      </c>
      <c r="K4807" s="31" t="s">
        <v>5164</v>
      </c>
      <c r="L4807" s="31" t="s">
        <v>5165</v>
      </c>
      <c r="M4807" s="31" t="s">
        <v>5320</v>
      </c>
      <c r="N4807" s="31"/>
      <c r="O4807" s="31" t="s">
        <v>14125</v>
      </c>
      <c r="P4807" s="31" t="s">
        <v>14121</v>
      </c>
      <c r="Q4807" s="31" t="s">
        <v>5168</v>
      </c>
    </row>
    <row r="4808" spans="1:17" hidden="1" x14ac:dyDescent="0.2">
      <c r="A4808" s="31" t="s">
        <v>18359</v>
      </c>
      <c r="B4808" s="31" t="s">
        <v>14359</v>
      </c>
      <c r="C4808" s="31" t="s">
        <v>18360</v>
      </c>
      <c r="D4808" s="31" t="s">
        <v>3948</v>
      </c>
      <c r="E4808" s="31" t="s">
        <v>14144</v>
      </c>
      <c r="F4808" s="31"/>
      <c r="G4808" s="47">
        <v>60</v>
      </c>
      <c r="H4808" s="33">
        <v>0</v>
      </c>
      <c r="I4808" s="31" t="s">
        <v>5288</v>
      </c>
      <c r="J4808" s="31" t="s">
        <v>5289</v>
      </c>
      <c r="K4808" s="31" t="s">
        <v>5164</v>
      </c>
      <c r="L4808" s="31" t="s">
        <v>5278</v>
      </c>
      <c r="M4808" s="31" t="s">
        <v>5663</v>
      </c>
      <c r="N4808" s="31"/>
      <c r="O4808" s="31" t="s">
        <v>14125</v>
      </c>
      <c r="P4808" s="31" t="s">
        <v>14121</v>
      </c>
      <c r="Q4808" s="31" t="s">
        <v>8608</v>
      </c>
    </row>
    <row r="4809" spans="1:17" hidden="1" x14ac:dyDescent="0.2">
      <c r="A4809" s="31" t="s">
        <v>18361</v>
      </c>
      <c r="B4809" s="31" t="s">
        <v>14362</v>
      </c>
      <c r="C4809" s="31" t="s">
        <v>18362</v>
      </c>
      <c r="D4809" s="31" t="s">
        <v>3948</v>
      </c>
      <c r="E4809" s="31" t="s">
        <v>14144</v>
      </c>
      <c r="F4809" s="31"/>
      <c r="G4809" s="47">
        <v>60</v>
      </c>
      <c r="H4809" s="33">
        <v>0</v>
      </c>
      <c r="I4809" s="31" t="s">
        <v>9470</v>
      </c>
      <c r="J4809" s="31" t="s">
        <v>9471</v>
      </c>
      <c r="K4809" s="31" t="s">
        <v>5164</v>
      </c>
      <c r="L4809" s="31" t="s">
        <v>5278</v>
      </c>
      <c r="M4809" s="31" t="s">
        <v>5832</v>
      </c>
      <c r="N4809" s="31"/>
      <c r="O4809" s="31" t="s">
        <v>14125</v>
      </c>
      <c r="P4809" s="31" t="s">
        <v>14121</v>
      </c>
      <c r="Q4809" s="31" t="s">
        <v>8608</v>
      </c>
    </row>
    <row r="4810" spans="1:17" hidden="1" x14ac:dyDescent="0.2">
      <c r="A4810" s="31" t="s">
        <v>18363</v>
      </c>
      <c r="B4810" s="31" t="s">
        <v>14359</v>
      </c>
      <c r="C4810" s="31" t="s">
        <v>18364</v>
      </c>
      <c r="D4810" s="31" t="s">
        <v>3948</v>
      </c>
      <c r="E4810" s="31" t="s">
        <v>14144</v>
      </c>
      <c r="F4810" s="31"/>
      <c r="G4810" s="47">
        <v>60</v>
      </c>
      <c r="H4810" s="33">
        <v>0</v>
      </c>
      <c r="I4810" s="31" t="s">
        <v>9470</v>
      </c>
      <c r="J4810" s="31" t="s">
        <v>9471</v>
      </c>
      <c r="K4810" s="31" t="s">
        <v>5164</v>
      </c>
      <c r="L4810" s="31" t="s">
        <v>5278</v>
      </c>
      <c r="M4810" s="31" t="s">
        <v>8660</v>
      </c>
      <c r="N4810" s="31"/>
      <c r="O4810" s="31" t="s">
        <v>14125</v>
      </c>
      <c r="P4810" s="31" t="s">
        <v>14121</v>
      </c>
      <c r="Q4810" s="31" t="s">
        <v>8608</v>
      </c>
    </row>
    <row r="4811" spans="1:17" hidden="1" x14ac:dyDescent="0.2">
      <c r="A4811" s="31" t="s">
        <v>18365</v>
      </c>
      <c r="B4811" s="31" t="s">
        <v>14356</v>
      </c>
      <c r="C4811" s="31" t="s">
        <v>18366</v>
      </c>
      <c r="D4811" s="31"/>
      <c r="E4811" s="31" t="s">
        <v>14123</v>
      </c>
      <c r="F4811" s="31" t="s">
        <v>3948</v>
      </c>
      <c r="G4811" s="47">
        <v>60</v>
      </c>
      <c r="H4811" s="33">
        <v>0</v>
      </c>
      <c r="I4811" s="31" t="s">
        <v>5252</v>
      </c>
      <c r="J4811" s="31" t="s">
        <v>5253</v>
      </c>
      <c r="K4811" s="31" t="s">
        <v>5164</v>
      </c>
      <c r="L4811" s="31" t="s">
        <v>5165</v>
      </c>
      <c r="M4811" s="31" t="s">
        <v>5569</v>
      </c>
      <c r="N4811" s="31"/>
      <c r="O4811" s="31" t="s">
        <v>14125</v>
      </c>
      <c r="P4811" s="31" t="s">
        <v>14121</v>
      </c>
      <c r="Q4811" s="31" t="s">
        <v>5168</v>
      </c>
    </row>
    <row r="4812" spans="1:17" hidden="1" x14ac:dyDescent="0.2">
      <c r="A4812" s="31" t="s">
        <v>18367</v>
      </c>
      <c r="B4812" s="31" t="s">
        <v>14362</v>
      </c>
      <c r="C4812" s="31" t="s">
        <v>18368</v>
      </c>
      <c r="D4812" s="31" t="s">
        <v>3948</v>
      </c>
      <c r="E4812" s="31" t="s">
        <v>15136</v>
      </c>
      <c r="F4812" s="31"/>
      <c r="G4812" s="47">
        <v>60</v>
      </c>
      <c r="H4812" s="33">
        <v>0</v>
      </c>
      <c r="I4812" s="31" t="s">
        <v>5276</v>
      </c>
      <c r="J4812" s="31" t="s">
        <v>5277</v>
      </c>
      <c r="K4812" s="31" t="s">
        <v>5164</v>
      </c>
      <c r="L4812" s="31" t="s">
        <v>5278</v>
      </c>
      <c r="M4812" s="31" t="s">
        <v>11041</v>
      </c>
      <c r="N4812" s="31"/>
      <c r="O4812" s="31" t="s">
        <v>14125</v>
      </c>
      <c r="P4812" s="31" t="s">
        <v>14121</v>
      </c>
      <c r="Q4812" s="31" t="s">
        <v>8608</v>
      </c>
    </row>
    <row r="4813" spans="1:17" hidden="1" x14ac:dyDescent="0.2">
      <c r="A4813" s="31" t="s">
        <v>18369</v>
      </c>
      <c r="B4813" s="31" t="s">
        <v>14356</v>
      </c>
      <c r="C4813" s="31" t="s">
        <v>18370</v>
      </c>
      <c r="D4813" s="31"/>
      <c r="E4813" s="31" t="s">
        <v>14123</v>
      </c>
      <c r="F4813" s="31" t="s">
        <v>3948</v>
      </c>
      <c r="G4813" s="47">
        <v>60</v>
      </c>
      <c r="H4813" s="33">
        <v>0</v>
      </c>
      <c r="I4813" s="31" t="s">
        <v>5218</v>
      </c>
      <c r="J4813" s="31" t="s">
        <v>5219</v>
      </c>
      <c r="K4813" s="31" t="s">
        <v>5164</v>
      </c>
      <c r="L4813" s="31" t="s">
        <v>5165</v>
      </c>
      <c r="M4813" s="31" t="s">
        <v>5262</v>
      </c>
      <c r="N4813" s="31"/>
      <c r="O4813" s="31" t="s">
        <v>14125</v>
      </c>
      <c r="P4813" s="31" t="s">
        <v>14121</v>
      </c>
      <c r="Q4813" s="31" t="s">
        <v>5168</v>
      </c>
    </row>
    <row r="4814" spans="1:17" hidden="1" x14ac:dyDescent="0.2">
      <c r="A4814" s="31" t="s">
        <v>18371</v>
      </c>
      <c r="B4814" s="31" t="s">
        <v>14356</v>
      </c>
      <c r="C4814" s="31" t="s">
        <v>18372</v>
      </c>
      <c r="D4814" s="31"/>
      <c r="E4814" s="31" t="s">
        <v>14123</v>
      </c>
      <c r="F4814" s="31" t="s">
        <v>3948</v>
      </c>
      <c r="G4814" s="47">
        <v>60</v>
      </c>
      <c r="H4814" s="33">
        <v>0</v>
      </c>
      <c r="I4814" s="31" t="s">
        <v>5252</v>
      </c>
      <c r="J4814" s="31" t="s">
        <v>5253</v>
      </c>
      <c r="K4814" s="31" t="s">
        <v>5164</v>
      </c>
      <c r="L4814" s="31" t="s">
        <v>5165</v>
      </c>
      <c r="M4814" s="31" t="s">
        <v>5569</v>
      </c>
      <c r="N4814" s="31"/>
      <c r="O4814" s="31" t="s">
        <v>14125</v>
      </c>
      <c r="P4814" s="31" t="s">
        <v>14121</v>
      </c>
      <c r="Q4814" s="31" t="s">
        <v>5168</v>
      </c>
    </row>
    <row r="4815" spans="1:17" hidden="1" x14ac:dyDescent="0.2">
      <c r="A4815" s="31" t="s">
        <v>18373</v>
      </c>
      <c r="B4815" s="31" t="s">
        <v>14356</v>
      </c>
      <c r="C4815" s="31" t="s">
        <v>18374</v>
      </c>
      <c r="D4815" s="31"/>
      <c r="E4815" s="31" t="s">
        <v>14123</v>
      </c>
      <c r="F4815" s="31" t="s">
        <v>3948</v>
      </c>
      <c r="G4815" s="47">
        <v>60</v>
      </c>
      <c r="H4815" s="33">
        <v>0</v>
      </c>
      <c r="I4815" s="31" t="s">
        <v>5218</v>
      </c>
      <c r="J4815" s="31" t="s">
        <v>5219</v>
      </c>
      <c r="K4815" s="31" t="s">
        <v>5164</v>
      </c>
      <c r="L4815" s="31" t="s">
        <v>5165</v>
      </c>
      <c r="M4815" s="31" t="s">
        <v>5390</v>
      </c>
      <c r="N4815" s="31"/>
      <c r="O4815" s="31" t="s">
        <v>14125</v>
      </c>
      <c r="P4815" s="31" t="s">
        <v>14121</v>
      </c>
      <c r="Q4815" s="31" t="s">
        <v>5168</v>
      </c>
    </row>
    <row r="4816" spans="1:17" hidden="1" x14ac:dyDescent="0.2">
      <c r="A4816" s="31" t="s">
        <v>18375</v>
      </c>
      <c r="B4816" s="31" t="s">
        <v>14359</v>
      </c>
      <c r="C4816" s="31" t="s">
        <v>18376</v>
      </c>
      <c r="D4816" s="31" t="s">
        <v>3948</v>
      </c>
      <c r="E4816" s="31" t="s">
        <v>14144</v>
      </c>
      <c r="F4816" s="31"/>
      <c r="G4816" s="47">
        <v>60</v>
      </c>
      <c r="H4816" s="33">
        <v>0</v>
      </c>
      <c r="I4816" s="31" t="s">
        <v>5288</v>
      </c>
      <c r="J4816" s="31" t="s">
        <v>5289</v>
      </c>
      <c r="K4816" s="31" t="s">
        <v>5164</v>
      </c>
      <c r="L4816" s="31" t="s">
        <v>5278</v>
      </c>
      <c r="M4816" s="31" t="s">
        <v>15483</v>
      </c>
      <c r="N4816" s="31"/>
      <c r="O4816" s="31" t="s">
        <v>14125</v>
      </c>
      <c r="P4816" s="31" t="s">
        <v>14121</v>
      </c>
      <c r="Q4816" s="31" t="s">
        <v>8608</v>
      </c>
    </row>
    <row r="4817" spans="1:17" hidden="1" x14ac:dyDescent="0.2">
      <c r="A4817" s="31" t="s">
        <v>18377</v>
      </c>
      <c r="B4817" s="31" t="s">
        <v>14373</v>
      </c>
      <c r="C4817" s="31" t="s">
        <v>18378</v>
      </c>
      <c r="D4817" s="31" t="s">
        <v>3948</v>
      </c>
      <c r="E4817" s="31" t="s">
        <v>14144</v>
      </c>
      <c r="F4817" s="31"/>
      <c r="G4817" s="47">
        <v>60</v>
      </c>
      <c r="H4817" s="33">
        <v>0</v>
      </c>
      <c r="I4817" s="31" t="s">
        <v>9470</v>
      </c>
      <c r="J4817" s="31" t="s">
        <v>9471</v>
      </c>
      <c r="K4817" s="31" t="s">
        <v>5164</v>
      </c>
      <c r="L4817" s="31" t="s">
        <v>5278</v>
      </c>
      <c r="M4817" s="31" t="s">
        <v>13700</v>
      </c>
      <c r="N4817" s="31"/>
      <c r="O4817" s="31" t="s">
        <v>14125</v>
      </c>
      <c r="P4817" s="31" t="s">
        <v>14121</v>
      </c>
      <c r="Q4817" s="31" t="s">
        <v>8608</v>
      </c>
    </row>
    <row r="4818" spans="1:17" hidden="1" x14ac:dyDescent="0.2">
      <c r="A4818" s="31" t="s">
        <v>18379</v>
      </c>
      <c r="B4818" s="31" t="s">
        <v>14356</v>
      </c>
      <c r="C4818" s="31" t="s">
        <v>18380</v>
      </c>
      <c r="D4818" s="31"/>
      <c r="E4818" s="31" t="s">
        <v>14123</v>
      </c>
      <c r="F4818" s="31" t="s">
        <v>3948</v>
      </c>
      <c r="G4818" s="47">
        <v>60</v>
      </c>
      <c r="H4818" s="33">
        <v>0</v>
      </c>
      <c r="I4818" s="31" t="s">
        <v>5252</v>
      </c>
      <c r="J4818" s="31" t="s">
        <v>5253</v>
      </c>
      <c r="K4818" s="31" t="s">
        <v>5164</v>
      </c>
      <c r="L4818" s="31" t="s">
        <v>5165</v>
      </c>
      <c r="M4818" s="31" t="s">
        <v>5543</v>
      </c>
      <c r="N4818" s="31"/>
      <c r="O4818" s="31" t="s">
        <v>14125</v>
      </c>
      <c r="P4818" s="31" t="s">
        <v>14121</v>
      </c>
      <c r="Q4818" s="31" t="s">
        <v>5168</v>
      </c>
    </row>
    <row r="4819" spans="1:17" hidden="1" x14ac:dyDescent="0.2">
      <c r="A4819" s="31" t="s">
        <v>18381</v>
      </c>
      <c r="B4819" s="31" t="s">
        <v>14373</v>
      </c>
      <c r="C4819" s="31" t="s">
        <v>18382</v>
      </c>
      <c r="D4819" s="31" t="s">
        <v>3948</v>
      </c>
      <c r="E4819" s="31" t="s">
        <v>14144</v>
      </c>
      <c r="F4819" s="31"/>
      <c r="G4819" s="47">
        <v>60</v>
      </c>
      <c r="H4819" s="33">
        <v>0</v>
      </c>
      <c r="I4819" s="31" t="s">
        <v>9470</v>
      </c>
      <c r="J4819" s="31" t="s">
        <v>9471</v>
      </c>
      <c r="K4819" s="31" t="s">
        <v>5164</v>
      </c>
      <c r="L4819" s="31" t="s">
        <v>5278</v>
      </c>
      <c r="M4819" s="31" t="s">
        <v>5832</v>
      </c>
      <c r="N4819" s="31"/>
      <c r="O4819" s="31" t="s">
        <v>14125</v>
      </c>
      <c r="P4819" s="31" t="s">
        <v>14121</v>
      </c>
      <c r="Q4819" s="31" t="s">
        <v>8608</v>
      </c>
    </row>
    <row r="4820" spans="1:17" hidden="1" x14ac:dyDescent="0.2">
      <c r="A4820" s="31" t="s">
        <v>18383</v>
      </c>
      <c r="B4820" s="31" t="s">
        <v>14373</v>
      </c>
      <c r="C4820" s="31" t="s">
        <v>18384</v>
      </c>
      <c r="D4820" s="31" t="s">
        <v>3948</v>
      </c>
      <c r="E4820" s="31" t="s">
        <v>14144</v>
      </c>
      <c r="F4820" s="31"/>
      <c r="G4820" s="47">
        <v>60</v>
      </c>
      <c r="H4820" s="33">
        <v>0</v>
      </c>
      <c r="I4820" s="31" t="s">
        <v>5276</v>
      </c>
      <c r="J4820" s="31" t="s">
        <v>5277</v>
      </c>
      <c r="K4820" s="31" t="s">
        <v>5164</v>
      </c>
      <c r="L4820" s="31" t="s">
        <v>5278</v>
      </c>
      <c r="M4820" s="31" t="s">
        <v>5616</v>
      </c>
      <c r="N4820" s="31"/>
      <c r="O4820" s="31" t="s">
        <v>14125</v>
      </c>
      <c r="P4820" s="31" t="s">
        <v>14121</v>
      </c>
      <c r="Q4820" s="31" t="s">
        <v>8608</v>
      </c>
    </row>
    <row r="4821" spans="1:17" hidden="1" x14ac:dyDescent="0.2">
      <c r="A4821" s="31" t="s">
        <v>18385</v>
      </c>
      <c r="B4821" s="31" t="s">
        <v>14359</v>
      </c>
      <c r="C4821" s="31" t="s">
        <v>18386</v>
      </c>
      <c r="D4821" s="31" t="s">
        <v>3948</v>
      </c>
      <c r="E4821" s="31" t="s">
        <v>14144</v>
      </c>
      <c r="F4821" s="31"/>
      <c r="G4821" s="47">
        <v>60</v>
      </c>
      <c r="H4821" s="33">
        <v>0</v>
      </c>
      <c r="I4821" s="31" t="s">
        <v>5288</v>
      </c>
      <c r="J4821" s="31" t="s">
        <v>5289</v>
      </c>
      <c r="K4821" s="31" t="s">
        <v>5164</v>
      </c>
      <c r="L4821" s="31" t="s">
        <v>5278</v>
      </c>
      <c r="M4821" s="31" t="s">
        <v>5663</v>
      </c>
      <c r="N4821" s="31"/>
      <c r="O4821" s="31" t="s">
        <v>14125</v>
      </c>
      <c r="P4821" s="31" t="s">
        <v>14121</v>
      </c>
      <c r="Q4821" s="31" t="s">
        <v>8608</v>
      </c>
    </row>
    <row r="4822" spans="1:17" hidden="1" x14ac:dyDescent="0.2">
      <c r="A4822" s="31" t="s">
        <v>18387</v>
      </c>
      <c r="B4822" s="31" t="s">
        <v>18388</v>
      </c>
      <c r="C4822" s="31" t="s">
        <v>18389</v>
      </c>
      <c r="D4822" s="31"/>
      <c r="E4822" s="31" t="s">
        <v>14354</v>
      </c>
      <c r="F4822" s="31"/>
      <c r="G4822" s="47">
        <v>60</v>
      </c>
      <c r="H4822" s="33">
        <v>0</v>
      </c>
      <c r="I4822" s="31" t="s">
        <v>5212</v>
      </c>
      <c r="J4822" s="31" t="s">
        <v>5213</v>
      </c>
      <c r="K4822" s="31" t="s">
        <v>5164</v>
      </c>
      <c r="L4822" s="31" t="s">
        <v>5494</v>
      </c>
      <c r="M4822" s="31" t="s">
        <v>5239</v>
      </c>
      <c r="N4822" s="31"/>
      <c r="O4822" s="31" t="s">
        <v>14125</v>
      </c>
      <c r="P4822" s="31" t="s">
        <v>14121</v>
      </c>
      <c r="Q4822" s="31" t="s">
        <v>5168</v>
      </c>
    </row>
    <row r="4823" spans="1:17" hidden="1" x14ac:dyDescent="0.2">
      <c r="A4823" s="31" t="s">
        <v>18390</v>
      </c>
      <c r="B4823" s="31" t="s">
        <v>14916</v>
      </c>
      <c r="C4823" s="31" t="s">
        <v>17612</v>
      </c>
      <c r="D4823" s="31"/>
      <c r="E4823" s="31" t="s">
        <v>14123</v>
      </c>
      <c r="F4823" s="31" t="s">
        <v>3948</v>
      </c>
      <c r="G4823" s="47">
        <v>60</v>
      </c>
      <c r="H4823" s="33">
        <v>0</v>
      </c>
      <c r="I4823" s="31" t="s">
        <v>5266</v>
      </c>
      <c r="J4823" s="31" t="s">
        <v>5267</v>
      </c>
      <c r="K4823" s="31" t="s">
        <v>5164</v>
      </c>
      <c r="L4823" s="31" t="s">
        <v>5165</v>
      </c>
      <c r="M4823" s="31" t="s">
        <v>5262</v>
      </c>
      <c r="N4823" s="31"/>
      <c r="O4823" s="31" t="s">
        <v>14125</v>
      </c>
      <c r="P4823" s="31" t="s">
        <v>14121</v>
      </c>
      <c r="Q4823" s="31" t="s">
        <v>5168</v>
      </c>
    </row>
    <row r="4824" spans="1:17" hidden="1" x14ac:dyDescent="0.2">
      <c r="A4824" s="31" t="s">
        <v>18391</v>
      </c>
      <c r="B4824" s="31" t="s">
        <v>14373</v>
      </c>
      <c r="C4824" s="31" t="s">
        <v>18392</v>
      </c>
      <c r="D4824" s="31" t="s">
        <v>3948</v>
      </c>
      <c r="E4824" s="31" t="s">
        <v>14144</v>
      </c>
      <c r="F4824" s="31"/>
      <c r="G4824" s="47">
        <v>60</v>
      </c>
      <c r="H4824" s="33">
        <v>0</v>
      </c>
      <c r="I4824" s="31" t="s">
        <v>9470</v>
      </c>
      <c r="J4824" s="31" t="s">
        <v>9471</v>
      </c>
      <c r="K4824" s="31" t="s">
        <v>5164</v>
      </c>
      <c r="L4824" s="31" t="s">
        <v>5278</v>
      </c>
      <c r="M4824" s="31" t="s">
        <v>5627</v>
      </c>
      <c r="N4824" s="31"/>
      <c r="O4824" s="31" t="s">
        <v>14125</v>
      </c>
      <c r="P4824" s="31" t="s">
        <v>14121</v>
      </c>
      <c r="Q4824" s="31" t="s">
        <v>8608</v>
      </c>
    </row>
    <row r="4825" spans="1:17" hidden="1" x14ac:dyDescent="0.2">
      <c r="A4825" s="31" t="s">
        <v>18393</v>
      </c>
      <c r="B4825" s="31" t="s">
        <v>14356</v>
      </c>
      <c r="C4825" s="31" t="s">
        <v>18394</v>
      </c>
      <c r="D4825" s="31"/>
      <c r="E4825" s="31" t="s">
        <v>14123</v>
      </c>
      <c r="F4825" s="31" t="s">
        <v>3948</v>
      </c>
      <c r="G4825" s="47">
        <v>60</v>
      </c>
      <c r="H4825" s="33">
        <v>0</v>
      </c>
      <c r="I4825" s="31" t="s">
        <v>5218</v>
      </c>
      <c r="J4825" s="31" t="s">
        <v>5219</v>
      </c>
      <c r="K4825" s="31" t="s">
        <v>5164</v>
      </c>
      <c r="L4825" s="31" t="s">
        <v>5165</v>
      </c>
      <c r="M4825" s="31" t="s">
        <v>6869</v>
      </c>
      <c r="N4825" s="31"/>
      <c r="O4825" s="31" t="s">
        <v>14125</v>
      </c>
      <c r="P4825" s="31" t="s">
        <v>14121</v>
      </c>
      <c r="Q4825" s="31" t="s">
        <v>5168</v>
      </c>
    </row>
    <row r="4826" spans="1:17" hidden="1" x14ac:dyDescent="0.2">
      <c r="A4826" s="31" t="s">
        <v>18395</v>
      </c>
      <c r="B4826" s="31" t="s">
        <v>14356</v>
      </c>
      <c r="C4826" s="31" t="s">
        <v>18396</v>
      </c>
      <c r="D4826" s="31"/>
      <c r="E4826" s="31" t="s">
        <v>14123</v>
      </c>
      <c r="F4826" s="31" t="s">
        <v>3948</v>
      </c>
      <c r="G4826" s="47">
        <v>60</v>
      </c>
      <c r="H4826" s="33">
        <v>0</v>
      </c>
      <c r="I4826" s="31" t="s">
        <v>5179</v>
      </c>
      <c r="J4826" s="31" t="s">
        <v>5180</v>
      </c>
      <c r="K4826" s="31" t="s">
        <v>5164</v>
      </c>
      <c r="L4826" s="31" t="s">
        <v>5165</v>
      </c>
      <c r="M4826" s="31" t="s">
        <v>5379</v>
      </c>
      <c r="N4826" s="31" t="s">
        <v>7598</v>
      </c>
      <c r="O4826" s="31" t="s">
        <v>14125</v>
      </c>
      <c r="P4826" s="31" t="s">
        <v>14121</v>
      </c>
      <c r="Q4826" s="31" t="s">
        <v>5168</v>
      </c>
    </row>
    <row r="4827" spans="1:17" hidden="1" x14ac:dyDescent="0.2">
      <c r="A4827" s="31" t="s">
        <v>18397</v>
      </c>
      <c r="B4827" s="31" t="s">
        <v>14356</v>
      </c>
      <c r="C4827" s="31" t="s">
        <v>18398</v>
      </c>
      <c r="D4827" s="31"/>
      <c r="E4827" s="31" t="s">
        <v>14123</v>
      </c>
      <c r="F4827" s="31" t="s">
        <v>3948</v>
      </c>
      <c r="G4827" s="47">
        <v>60</v>
      </c>
      <c r="H4827" s="33">
        <v>0</v>
      </c>
      <c r="I4827" s="31" t="s">
        <v>5172</v>
      </c>
      <c r="J4827" s="31" t="s">
        <v>5173</v>
      </c>
      <c r="K4827" s="31" t="s">
        <v>5164</v>
      </c>
      <c r="L4827" s="31" t="s">
        <v>5165</v>
      </c>
      <c r="M4827" s="31" t="s">
        <v>5174</v>
      </c>
      <c r="N4827" s="31" t="s">
        <v>7964</v>
      </c>
      <c r="O4827" s="31" t="s">
        <v>14125</v>
      </c>
      <c r="P4827" s="31" t="s">
        <v>14121</v>
      </c>
      <c r="Q4827" s="31" t="s">
        <v>5168</v>
      </c>
    </row>
    <row r="4828" spans="1:17" hidden="1" x14ac:dyDescent="0.2">
      <c r="A4828" s="31" t="s">
        <v>18399</v>
      </c>
      <c r="B4828" s="31" t="s">
        <v>14356</v>
      </c>
      <c r="C4828" s="31" t="s">
        <v>18400</v>
      </c>
      <c r="D4828" s="31"/>
      <c r="E4828" s="31" t="s">
        <v>14123</v>
      </c>
      <c r="F4828" s="31" t="s">
        <v>3948</v>
      </c>
      <c r="G4828" s="47">
        <v>60</v>
      </c>
      <c r="H4828" s="33">
        <v>0</v>
      </c>
      <c r="I4828" s="31" t="s">
        <v>5252</v>
      </c>
      <c r="J4828" s="31" t="s">
        <v>5253</v>
      </c>
      <c r="K4828" s="31" t="s">
        <v>5164</v>
      </c>
      <c r="L4828" s="31" t="s">
        <v>5165</v>
      </c>
      <c r="M4828" s="31" t="s">
        <v>5166</v>
      </c>
      <c r="N4828" s="31"/>
      <c r="O4828" s="31" t="s">
        <v>14125</v>
      </c>
      <c r="P4828" s="31" t="s">
        <v>14121</v>
      </c>
      <c r="Q4828" s="31" t="s">
        <v>5168</v>
      </c>
    </row>
    <row r="4829" spans="1:17" hidden="1" x14ac:dyDescent="0.2">
      <c r="A4829" s="31" t="s">
        <v>18401</v>
      </c>
      <c r="B4829" s="31" t="s">
        <v>14356</v>
      </c>
      <c r="C4829" s="31" t="s">
        <v>18402</v>
      </c>
      <c r="D4829" s="31"/>
      <c r="E4829" s="31" t="s">
        <v>14123</v>
      </c>
      <c r="F4829" s="31" t="s">
        <v>3948</v>
      </c>
      <c r="G4829" s="47">
        <v>60</v>
      </c>
      <c r="H4829" s="33">
        <v>0</v>
      </c>
      <c r="I4829" s="31" t="s">
        <v>5218</v>
      </c>
      <c r="J4829" s="31" t="s">
        <v>5219</v>
      </c>
      <c r="K4829" s="31" t="s">
        <v>5164</v>
      </c>
      <c r="L4829" s="31" t="s">
        <v>5165</v>
      </c>
      <c r="M4829" s="31" t="s">
        <v>5220</v>
      </c>
      <c r="N4829" s="31"/>
      <c r="O4829" s="31" t="s">
        <v>14125</v>
      </c>
      <c r="P4829" s="31" t="s">
        <v>14121</v>
      </c>
      <c r="Q4829" s="31" t="s">
        <v>5168</v>
      </c>
    </row>
    <row r="4830" spans="1:17" hidden="1" x14ac:dyDescent="0.2">
      <c r="A4830" s="31" t="s">
        <v>18403</v>
      </c>
      <c r="B4830" s="31" t="s">
        <v>14373</v>
      </c>
      <c r="C4830" s="31" t="s">
        <v>18404</v>
      </c>
      <c r="D4830" s="31" t="s">
        <v>3948</v>
      </c>
      <c r="E4830" s="31" t="s">
        <v>14144</v>
      </c>
      <c r="F4830" s="31"/>
      <c r="G4830" s="47">
        <v>60</v>
      </c>
      <c r="H4830" s="33">
        <v>0</v>
      </c>
      <c r="I4830" s="31" t="s">
        <v>5276</v>
      </c>
      <c r="J4830" s="31" t="s">
        <v>5277</v>
      </c>
      <c r="K4830" s="31" t="s">
        <v>5164</v>
      </c>
      <c r="L4830" s="31" t="s">
        <v>5278</v>
      </c>
      <c r="M4830" s="31" t="s">
        <v>5354</v>
      </c>
      <c r="N4830" s="31"/>
      <c r="O4830" s="31" t="s">
        <v>14125</v>
      </c>
      <c r="P4830" s="31" t="s">
        <v>14121</v>
      </c>
      <c r="Q4830" s="31" t="s">
        <v>8608</v>
      </c>
    </row>
    <row r="4831" spans="1:17" hidden="1" x14ac:dyDescent="0.2">
      <c r="A4831" s="31" t="s">
        <v>18405</v>
      </c>
      <c r="B4831" s="31" t="s">
        <v>14359</v>
      </c>
      <c r="C4831" s="31" t="s">
        <v>18406</v>
      </c>
      <c r="D4831" s="31" t="s">
        <v>3948</v>
      </c>
      <c r="E4831" s="31" t="s">
        <v>14144</v>
      </c>
      <c r="F4831" s="31"/>
      <c r="G4831" s="47">
        <v>60</v>
      </c>
      <c r="H4831" s="33">
        <v>0</v>
      </c>
      <c r="I4831" s="31" t="s">
        <v>5288</v>
      </c>
      <c r="J4831" s="31" t="s">
        <v>5289</v>
      </c>
      <c r="K4831" s="31" t="s">
        <v>5164</v>
      </c>
      <c r="L4831" s="31" t="s">
        <v>5278</v>
      </c>
      <c r="M4831" s="31" t="s">
        <v>5663</v>
      </c>
      <c r="N4831" s="31"/>
      <c r="O4831" s="31" t="s">
        <v>14125</v>
      </c>
      <c r="P4831" s="31" t="s">
        <v>14121</v>
      </c>
      <c r="Q4831" s="31" t="s">
        <v>8608</v>
      </c>
    </row>
    <row r="4832" spans="1:17" hidden="1" x14ac:dyDescent="0.2">
      <c r="A4832" s="31" t="s">
        <v>18407</v>
      </c>
      <c r="B4832" s="31" t="s">
        <v>14359</v>
      </c>
      <c r="C4832" s="31" t="s">
        <v>18408</v>
      </c>
      <c r="D4832" s="31" t="s">
        <v>3948</v>
      </c>
      <c r="E4832" s="31" t="s">
        <v>14144</v>
      </c>
      <c r="F4832" s="31"/>
      <c r="G4832" s="47">
        <v>60</v>
      </c>
      <c r="H4832" s="33">
        <v>0</v>
      </c>
      <c r="I4832" s="31" t="s">
        <v>5288</v>
      </c>
      <c r="J4832" s="31" t="s">
        <v>5289</v>
      </c>
      <c r="K4832" s="31" t="s">
        <v>5164</v>
      </c>
      <c r="L4832" s="31" t="s">
        <v>5278</v>
      </c>
      <c r="M4832" s="31" t="s">
        <v>11318</v>
      </c>
      <c r="N4832" s="31"/>
      <c r="O4832" s="31" t="s">
        <v>14125</v>
      </c>
      <c r="P4832" s="31" t="s">
        <v>14121</v>
      </c>
      <c r="Q4832" s="31" t="s">
        <v>8608</v>
      </c>
    </row>
    <row r="4833" spans="1:17" hidden="1" x14ac:dyDescent="0.2">
      <c r="A4833" s="31" t="s">
        <v>18409</v>
      </c>
      <c r="B4833" s="31" t="s">
        <v>18410</v>
      </c>
      <c r="C4833" s="31" t="s">
        <v>18411</v>
      </c>
      <c r="D4833" s="31"/>
      <c r="E4833" s="31" t="s">
        <v>14354</v>
      </c>
      <c r="F4833" s="31"/>
      <c r="G4833" s="47">
        <v>60</v>
      </c>
      <c r="H4833" s="33">
        <v>0</v>
      </c>
      <c r="I4833" s="31" t="s">
        <v>5212</v>
      </c>
      <c r="J4833" s="31" t="s">
        <v>5213</v>
      </c>
      <c r="K4833" s="31" t="s">
        <v>5164</v>
      </c>
      <c r="L4833" s="31" t="s">
        <v>5494</v>
      </c>
      <c r="M4833" s="31" t="s">
        <v>5239</v>
      </c>
      <c r="N4833" s="31"/>
      <c r="O4833" s="31" t="s">
        <v>14125</v>
      </c>
      <c r="P4833" s="31" t="s">
        <v>14121</v>
      </c>
      <c r="Q4833" s="31" t="s">
        <v>5168</v>
      </c>
    </row>
    <row r="4834" spans="1:17" hidden="1" x14ac:dyDescent="0.2">
      <c r="A4834" s="31" t="s">
        <v>18412</v>
      </c>
      <c r="B4834" s="31" t="s">
        <v>14356</v>
      </c>
      <c r="C4834" s="31" t="s">
        <v>18413</v>
      </c>
      <c r="D4834" s="31"/>
      <c r="E4834" s="31" t="s">
        <v>14123</v>
      </c>
      <c r="F4834" s="31" t="s">
        <v>3948</v>
      </c>
      <c r="G4834" s="47">
        <v>60</v>
      </c>
      <c r="H4834" s="33">
        <v>0</v>
      </c>
      <c r="I4834" s="31" t="s">
        <v>5218</v>
      </c>
      <c r="J4834" s="31" t="s">
        <v>5219</v>
      </c>
      <c r="K4834" s="31" t="s">
        <v>5164</v>
      </c>
      <c r="L4834" s="31" t="s">
        <v>5165</v>
      </c>
      <c r="M4834" s="31" t="s">
        <v>5220</v>
      </c>
      <c r="N4834" s="31"/>
      <c r="O4834" s="31" t="s">
        <v>14125</v>
      </c>
      <c r="P4834" s="31" t="s">
        <v>14121</v>
      </c>
      <c r="Q4834" s="31" t="s">
        <v>5168</v>
      </c>
    </row>
    <row r="4835" spans="1:17" hidden="1" x14ac:dyDescent="0.2">
      <c r="A4835" s="31" t="s">
        <v>18414</v>
      </c>
      <c r="B4835" s="31" t="s">
        <v>14356</v>
      </c>
      <c r="C4835" s="31" t="s">
        <v>18415</v>
      </c>
      <c r="D4835" s="31"/>
      <c r="E4835" s="31" t="s">
        <v>14123</v>
      </c>
      <c r="F4835" s="31" t="s">
        <v>3948</v>
      </c>
      <c r="G4835" s="47">
        <v>60</v>
      </c>
      <c r="H4835" s="33">
        <v>0</v>
      </c>
      <c r="I4835" s="31" t="s">
        <v>5252</v>
      </c>
      <c r="J4835" s="31" t="s">
        <v>5253</v>
      </c>
      <c r="K4835" s="31" t="s">
        <v>5164</v>
      </c>
      <c r="L4835" s="31" t="s">
        <v>5165</v>
      </c>
      <c r="M4835" s="31" t="s">
        <v>5166</v>
      </c>
      <c r="N4835" s="31"/>
      <c r="O4835" s="31" t="s">
        <v>14125</v>
      </c>
      <c r="P4835" s="31" t="s">
        <v>14121</v>
      </c>
      <c r="Q4835" s="31" t="s">
        <v>5168</v>
      </c>
    </row>
    <row r="4836" spans="1:17" hidden="1" x14ac:dyDescent="0.2">
      <c r="A4836" s="31" t="s">
        <v>18416</v>
      </c>
      <c r="B4836" s="31" t="s">
        <v>14359</v>
      </c>
      <c r="C4836" s="31" t="s">
        <v>18417</v>
      </c>
      <c r="D4836" s="31" t="s">
        <v>3948</v>
      </c>
      <c r="E4836" s="31" t="s">
        <v>14144</v>
      </c>
      <c r="F4836" s="31"/>
      <c r="G4836" s="47">
        <v>60</v>
      </c>
      <c r="H4836" s="33">
        <v>0</v>
      </c>
      <c r="I4836" s="31" t="s">
        <v>5288</v>
      </c>
      <c r="J4836" s="31" t="s">
        <v>5289</v>
      </c>
      <c r="K4836" s="31" t="s">
        <v>5164</v>
      </c>
      <c r="L4836" s="31" t="s">
        <v>5278</v>
      </c>
      <c r="M4836" s="31" t="s">
        <v>5819</v>
      </c>
      <c r="N4836" s="31"/>
      <c r="O4836" s="31" t="s">
        <v>14125</v>
      </c>
      <c r="P4836" s="31" t="s">
        <v>14121</v>
      </c>
      <c r="Q4836" s="31" t="s">
        <v>8608</v>
      </c>
    </row>
    <row r="4837" spans="1:17" hidden="1" x14ac:dyDescent="0.2">
      <c r="A4837" s="31" t="s">
        <v>18418</v>
      </c>
      <c r="B4837" s="31" t="s">
        <v>14359</v>
      </c>
      <c r="C4837" s="31" t="s">
        <v>18419</v>
      </c>
      <c r="D4837" s="31" t="s">
        <v>3948</v>
      </c>
      <c r="E4837" s="31" t="s">
        <v>14144</v>
      </c>
      <c r="F4837" s="31"/>
      <c r="G4837" s="47">
        <v>60</v>
      </c>
      <c r="H4837" s="33">
        <v>0</v>
      </c>
      <c r="I4837" s="31" t="s">
        <v>5276</v>
      </c>
      <c r="J4837" s="31" t="s">
        <v>5277</v>
      </c>
      <c r="K4837" s="31" t="s">
        <v>5164</v>
      </c>
      <c r="L4837" s="31" t="s">
        <v>5278</v>
      </c>
      <c r="M4837" s="31" t="s">
        <v>9485</v>
      </c>
      <c r="N4837" s="31"/>
      <c r="O4837" s="31" t="s">
        <v>14125</v>
      </c>
      <c r="P4837" s="31" t="s">
        <v>14121</v>
      </c>
      <c r="Q4837" s="31" t="s">
        <v>8608</v>
      </c>
    </row>
    <row r="4838" spans="1:17" hidden="1" x14ac:dyDescent="0.2">
      <c r="A4838" s="31" t="s">
        <v>18420</v>
      </c>
      <c r="B4838" s="31" t="s">
        <v>14359</v>
      </c>
      <c r="C4838" s="31" t="s">
        <v>18421</v>
      </c>
      <c r="D4838" s="31" t="s">
        <v>3948</v>
      </c>
      <c r="E4838" s="31" t="s">
        <v>14144</v>
      </c>
      <c r="F4838" s="31"/>
      <c r="G4838" s="47">
        <v>60</v>
      </c>
      <c r="H4838" s="33">
        <v>0</v>
      </c>
      <c r="I4838" s="31" t="s">
        <v>5288</v>
      </c>
      <c r="J4838" s="31" t="s">
        <v>5289</v>
      </c>
      <c r="K4838" s="31" t="s">
        <v>5164</v>
      </c>
      <c r="L4838" s="31" t="s">
        <v>5278</v>
      </c>
      <c r="M4838" s="31" t="s">
        <v>5754</v>
      </c>
      <c r="N4838" s="31"/>
      <c r="O4838" s="31" t="s">
        <v>14125</v>
      </c>
      <c r="P4838" s="31" t="s">
        <v>14121</v>
      </c>
      <c r="Q4838" s="31" t="s">
        <v>8608</v>
      </c>
    </row>
    <row r="4839" spans="1:17" hidden="1" x14ac:dyDescent="0.2">
      <c r="A4839" s="31" t="s">
        <v>18422</v>
      </c>
      <c r="B4839" s="31" t="s">
        <v>14356</v>
      </c>
      <c r="C4839" s="31" t="s">
        <v>18423</v>
      </c>
      <c r="D4839" s="31"/>
      <c r="E4839" s="31" t="s">
        <v>14123</v>
      </c>
      <c r="F4839" s="31" t="s">
        <v>3948</v>
      </c>
      <c r="G4839" s="47">
        <v>60</v>
      </c>
      <c r="H4839" s="33">
        <v>0</v>
      </c>
      <c r="I4839" s="31" t="s">
        <v>5218</v>
      </c>
      <c r="J4839" s="31" t="s">
        <v>5219</v>
      </c>
      <c r="K4839" s="31" t="s">
        <v>5164</v>
      </c>
      <c r="L4839" s="31" t="s">
        <v>5165</v>
      </c>
      <c r="M4839" s="31" t="s">
        <v>5320</v>
      </c>
      <c r="N4839" s="31"/>
      <c r="O4839" s="31" t="s">
        <v>14125</v>
      </c>
      <c r="P4839" s="31" t="s">
        <v>14121</v>
      </c>
      <c r="Q4839" s="31" t="s">
        <v>5168</v>
      </c>
    </row>
    <row r="4840" spans="1:17" hidden="1" x14ac:dyDescent="0.2">
      <c r="A4840" s="31" t="s">
        <v>18424</v>
      </c>
      <c r="B4840" s="31" t="s">
        <v>14373</v>
      </c>
      <c r="C4840" s="31" t="s">
        <v>18425</v>
      </c>
      <c r="D4840" s="31" t="s">
        <v>3948</v>
      </c>
      <c r="E4840" s="31" t="s">
        <v>14144</v>
      </c>
      <c r="F4840" s="31"/>
      <c r="G4840" s="47">
        <v>60</v>
      </c>
      <c r="H4840" s="33">
        <v>0</v>
      </c>
      <c r="I4840" s="31" t="s">
        <v>5276</v>
      </c>
      <c r="J4840" s="31" t="s">
        <v>5277</v>
      </c>
      <c r="K4840" s="31" t="s">
        <v>5164</v>
      </c>
      <c r="L4840" s="31" t="s">
        <v>5278</v>
      </c>
      <c r="M4840" s="31" t="s">
        <v>5354</v>
      </c>
      <c r="N4840" s="31"/>
      <c r="O4840" s="31" t="s">
        <v>14125</v>
      </c>
      <c r="P4840" s="31" t="s">
        <v>14121</v>
      </c>
      <c r="Q4840" s="31" t="s">
        <v>8608</v>
      </c>
    </row>
    <row r="4841" spans="1:17" hidden="1" x14ac:dyDescent="0.2">
      <c r="A4841" s="31" t="s">
        <v>18426</v>
      </c>
      <c r="B4841" s="31" t="s">
        <v>14356</v>
      </c>
      <c r="C4841" s="31" t="s">
        <v>18427</v>
      </c>
      <c r="D4841" s="31"/>
      <c r="E4841" s="31" t="s">
        <v>14123</v>
      </c>
      <c r="F4841" s="31" t="s">
        <v>3948</v>
      </c>
      <c r="G4841" s="47">
        <v>60</v>
      </c>
      <c r="H4841" s="33">
        <v>0</v>
      </c>
      <c r="I4841" s="31" t="s">
        <v>5218</v>
      </c>
      <c r="J4841" s="31" t="s">
        <v>5219</v>
      </c>
      <c r="K4841" s="31" t="s">
        <v>5164</v>
      </c>
      <c r="L4841" s="31" t="s">
        <v>5165</v>
      </c>
      <c r="M4841" s="31" t="s">
        <v>5320</v>
      </c>
      <c r="N4841" s="31"/>
      <c r="O4841" s="31" t="s">
        <v>14125</v>
      </c>
      <c r="P4841" s="31" t="s">
        <v>14121</v>
      </c>
      <c r="Q4841" s="31" t="s">
        <v>5168</v>
      </c>
    </row>
    <row r="4842" spans="1:17" hidden="1" x14ac:dyDescent="0.2">
      <c r="A4842" s="31" t="s">
        <v>18428</v>
      </c>
      <c r="B4842" s="31" t="s">
        <v>14359</v>
      </c>
      <c r="C4842" s="31" t="s">
        <v>18429</v>
      </c>
      <c r="D4842" s="31" t="s">
        <v>3948</v>
      </c>
      <c r="E4842" s="31" t="s">
        <v>14144</v>
      </c>
      <c r="F4842" s="31"/>
      <c r="G4842" s="47">
        <v>60</v>
      </c>
      <c r="H4842" s="33">
        <v>0</v>
      </c>
      <c r="I4842" s="31" t="s">
        <v>5288</v>
      </c>
      <c r="J4842" s="31" t="s">
        <v>5289</v>
      </c>
      <c r="K4842" s="31" t="s">
        <v>5164</v>
      </c>
      <c r="L4842" s="31" t="s">
        <v>5278</v>
      </c>
      <c r="M4842" s="31" t="s">
        <v>5754</v>
      </c>
      <c r="N4842" s="31"/>
      <c r="O4842" s="31" t="s">
        <v>14125</v>
      </c>
      <c r="P4842" s="31" t="s">
        <v>14121</v>
      </c>
      <c r="Q4842" s="31" t="s">
        <v>8608</v>
      </c>
    </row>
    <row r="4843" spans="1:17" hidden="1" x14ac:dyDescent="0.2">
      <c r="A4843" s="31" t="s">
        <v>18430</v>
      </c>
      <c r="B4843" s="31" t="s">
        <v>14359</v>
      </c>
      <c r="C4843" s="31" t="s">
        <v>18431</v>
      </c>
      <c r="D4843" s="31" t="s">
        <v>3948</v>
      </c>
      <c r="E4843" s="31" t="s">
        <v>14144</v>
      </c>
      <c r="F4843" s="31"/>
      <c r="G4843" s="47">
        <v>60</v>
      </c>
      <c r="H4843" s="33">
        <v>0</v>
      </c>
      <c r="I4843" s="31" t="s">
        <v>5288</v>
      </c>
      <c r="J4843" s="31" t="s">
        <v>5289</v>
      </c>
      <c r="K4843" s="31" t="s">
        <v>5164</v>
      </c>
      <c r="L4843" s="31" t="s">
        <v>5278</v>
      </c>
      <c r="M4843" s="31" t="s">
        <v>5754</v>
      </c>
      <c r="N4843" s="31"/>
      <c r="O4843" s="31" t="s">
        <v>14125</v>
      </c>
      <c r="P4843" s="31" t="s">
        <v>14121</v>
      </c>
      <c r="Q4843" s="31" t="s">
        <v>8608</v>
      </c>
    </row>
    <row r="4844" spans="1:17" hidden="1" x14ac:dyDescent="0.2">
      <c r="A4844" s="31" t="s">
        <v>18432</v>
      </c>
      <c r="B4844" s="31" t="s">
        <v>14359</v>
      </c>
      <c r="C4844" s="31" t="s">
        <v>18433</v>
      </c>
      <c r="D4844" s="31" t="s">
        <v>3948</v>
      </c>
      <c r="E4844" s="31" t="s">
        <v>14144</v>
      </c>
      <c r="F4844" s="31"/>
      <c r="G4844" s="47">
        <v>60</v>
      </c>
      <c r="H4844" s="33">
        <v>0</v>
      </c>
      <c r="I4844" s="31" t="s">
        <v>9470</v>
      </c>
      <c r="J4844" s="31" t="s">
        <v>9471</v>
      </c>
      <c r="K4844" s="31" t="s">
        <v>5164</v>
      </c>
      <c r="L4844" s="31" t="s">
        <v>5278</v>
      </c>
      <c r="M4844" s="31" t="s">
        <v>5794</v>
      </c>
      <c r="N4844" s="31"/>
      <c r="O4844" s="31" t="s">
        <v>14125</v>
      </c>
      <c r="P4844" s="31" t="s">
        <v>14121</v>
      </c>
      <c r="Q4844" s="31" t="s">
        <v>8608</v>
      </c>
    </row>
    <row r="4845" spans="1:17" hidden="1" x14ac:dyDescent="0.2">
      <c r="A4845" s="31" t="s">
        <v>18434</v>
      </c>
      <c r="B4845" s="31" t="s">
        <v>14359</v>
      </c>
      <c r="C4845" s="31" t="s">
        <v>18435</v>
      </c>
      <c r="D4845" s="31" t="s">
        <v>3948</v>
      </c>
      <c r="E4845" s="31" t="s">
        <v>14144</v>
      </c>
      <c r="F4845" s="31"/>
      <c r="G4845" s="47">
        <v>60</v>
      </c>
      <c r="H4845" s="33">
        <v>0</v>
      </c>
      <c r="I4845" s="31" t="s">
        <v>5288</v>
      </c>
      <c r="J4845" s="31" t="s">
        <v>5289</v>
      </c>
      <c r="K4845" s="31" t="s">
        <v>5164</v>
      </c>
      <c r="L4845" s="31" t="s">
        <v>5278</v>
      </c>
      <c r="M4845" s="31" t="s">
        <v>5663</v>
      </c>
      <c r="N4845" s="31"/>
      <c r="O4845" s="31" t="s">
        <v>14125</v>
      </c>
      <c r="P4845" s="31" t="s">
        <v>14121</v>
      </c>
      <c r="Q4845" s="31" t="s">
        <v>8608</v>
      </c>
    </row>
    <row r="4846" spans="1:17" hidden="1" x14ac:dyDescent="0.2">
      <c r="A4846" s="31" t="s">
        <v>18436</v>
      </c>
      <c r="B4846" s="31" t="s">
        <v>18437</v>
      </c>
      <c r="C4846" s="31" t="s">
        <v>18438</v>
      </c>
      <c r="D4846" s="31" t="s">
        <v>3948</v>
      </c>
      <c r="E4846" s="31" t="s">
        <v>14144</v>
      </c>
      <c r="F4846" s="31"/>
      <c r="G4846" s="47">
        <v>60</v>
      </c>
      <c r="H4846" s="33">
        <v>0</v>
      </c>
      <c r="I4846" s="31" t="s">
        <v>5276</v>
      </c>
      <c r="J4846" s="31" t="s">
        <v>5277</v>
      </c>
      <c r="K4846" s="31" t="s">
        <v>5164</v>
      </c>
      <c r="L4846" s="31" t="s">
        <v>5278</v>
      </c>
      <c r="M4846" s="31" t="s">
        <v>5354</v>
      </c>
      <c r="N4846" s="31"/>
      <c r="O4846" s="31" t="s">
        <v>14125</v>
      </c>
      <c r="P4846" s="31" t="s">
        <v>14121</v>
      </c>
      <c r="Q4846" s="31" t="s">
        <v>8608</v>
      </c>
    </row>
    <row r="4847" spans="1:17" hidden="1" x14ac:dyDescent="0.2">
      <c r="A4847" s="31" t="s">
        <v>18439</v>
      </c>
      <c r="B4847" s="31" t="s">
        <v>14373</v>
      </c>
      <c r="C4847" s="31" t="s">
        <v>18440</v>
      </c>
      <c r="D4847" s="31" t="s">
        <v>3948</v>
      </c>
      <c r="E4847" s="31" t="s">
        <v>14144</v>
      </c>
      <c r="F4847" s="31"/>
      <c r="G4847" s="47">
        <v>60</v>
      </c>
      <c r="H4847" s="33">
        <v>0</v>
      </c>
      <c r="I4847" s="31" t="s">
        <v>9470</v>
      </c>
      <c r="J4847" s="31" t="s">
        <v>9471</v>
      </c>
      <c r="K4847" s="31" t="s">
        <v>5164</v>
      </c>
      <c r="L4847" s="31" t="s">
        <v>5278</v>
      </c>
      <c r="M4847" s="31" t="s">
        <v>5687</v>
      </c>
      <c r="N4847" s="31"/>
      <c r="O4847" s="31" t="s">
        <v>14125</v>
      </c>
      <c r="P4847" s="31" t="s">
        <v>14121</v>
      </c>
      <c r="Q4847" s="31" t="s">
        <v>8608</v>
      </c>
    </row>
    <row r="4848" spans="1:17" hidden="1" x14ac:dyDescent="0.2">
      <c r="A4848" s="31" t="s">
        <v>18441</v>
      </c>
      <c r="B4848" s="31" t="s">
        <v>14916</v>
      </c>
      <c r="C4848" s="31" t="s">
        <v>18442</v>
      </c>
      <c r="D4848" s="31"/>
      <c r="E4848" s="31" t="s">
        <v>14123</v>
      </c>
      <c r="F4848" s="31" t="s">
        <v>3948</v>
      </c>
      <c r="G4848" s="47">
        <v>60</v>
      </c>
      <c r="H4848" s="33">
        <v>0</v>
      </c>
      <c r="I4848" s="31" t="s">
        <v>5172</v>
      </c>
      <c r="J4848" s="31" t="s">
        <v>5173</v>
      </c>
      <c r="K4848" s="31" t="s">
        <v>5164</v>
      </c>
      <c r="L4848" s="31" t="s">
        <v>5165</v>
      </c>
      <c r="M4848" s="31" t="s">
        <v>5258</v>
      </c>
      <c r="N4848" s="31"/>
      <c r="O4848" s="31" t="s">
        <v>14125</v>
      </c>
      <c r="P4848" s="31" t="s">
        <v>14121</v>
      </c>
      <c r="Q4848" s="31" t="s">
        <v>5168</v>
      </c>
    </row>
    <row r="4849" spans="1:17" hidden="1" x14ac:dyDescent="0.2">
      <c r="A4849" s="31" t="s">
        <v>18443</v>
      </c>
      <c r="B4849" s="31" t="s">
        <v>14382</v>
      </c>
      <c r="C4849" s="31" t="s">
        <v>18444</v>
      </c>
      <c r="D4849" s="31"/>
      <c r="E4849" s="31" t="s">
        <v>14123</v>
      </c>
      <c r="F4849" s="31" t="s">
        <v>3948</v>
      </c>
      <c r="G4849" s="47">
        <v>60</v>
      </c>
      <c r="H4849" s="33">
        <v>0</v>
      </c>
      <c r="I4849" s="31" t="s">
        <v>5252</v>
      </c>
      <c r="J4849" s="31" t="s">
        <v>5253</v>
      </c>
      <c r="K4849" s="31" t="s">
        <v>5164</v>
      </c>
      <c r="L4849" s="31" t="s">
        <v>5165</v>
      </c>
      <c r="M4849" s="31" t="s">
        <v>5166</v>
      </c>
      <c r="N4849" s="31"/>
      <c r="O4849" s="31" t="s">
        <v>14125</v>
      </c>
      <c r="P4849" s="31" t="s">
        <v>14121</v>
      </c>
      <c r="Q4849" s="31" t="s">
        <v>5168</v>
      </c>
    </row>
    <row r="4850" spans="1:17" hidden="1" x14ac:dyDescent="0.2">
      <c r="A4850" s="31" t="s">
        <v>18445</v>
      </c>
      <c r="B4850" s="31" t="s">
        <v>14359</v>
      </c>
      <c r="C4850" s="31" t="s">
        <v>18446</v>
      </c>
      <c r="D4850" s="31" t="s">
        <v>3948</v>
      </c>
      <c r="E4850" s="31" t="s">
        <v>14144</v>
      </c>
      <c r="F4850" s="31"/>
      <c r="G4850" s="47">
        <v>60</v>
      </c>
      <c r="H4850" s="33">
        <v>0</v>
      </c>
      <c r="I4850" s="31" t="s">
        <v>5288</v>
      </c>
      <c r="J4850" s="31" t="s">
        <v>5289</v>
      </c>
      <c r="K4850" s="31" t="s">
        <v>5164</v>
      </c>
      <c r="L4850" s="31" t="s">
        <v>5278</v>
      </c>
      <c r="M4850" s="31" t="s">
        <v>5663</v>
      </c>
      <c r="N4850" s="31"/>
      <c r="O4850" s="31" t="s">
        <v>14125</v>
      </c>
      <c r="P4850" s="31" t="s">
        <v>14121</v>
      </c>
      <c r="Q4850" s="31" t="s">
        <v>8608</v>
      </c>
    </row>
    <row r="4851" spans="1:17" hidden="1" x14ac:dyDescent="0.2">
      <c r="A4851" s="31" t="s">
        <v>18447</v>
      </c>
      <c r="B4851" s="31" t="s">
        <v>14359</v>
      </c>
      <c r="C4851" s="31" t="s">
        <v>18448</v>
      </c>
      <c r="D4851" s="31" t="s">
        <v>3948</v>
      </c>
      <c r="E4851" s="31" t="s">
        <v>14144</v>
      </c>
      <c r="F4851" s="31"/>
      <c r="G4851" s="47">
        <v>60</v>
      </c>
      <c r="H4851" s="33">
        <v>0</v>
      </c>
      <c r="I4851" s="31" t="s">
        <v>9470</v>
      </c>
      <c r="J4851" s="31" t="s">
        <v>9471</v>
      </c>
      <c r="K4851" s="31" t="s">
        <v>5164</v>
      </c>
      <c r="L4851" s="31" t="s">
        <v>5278</v>
      </c>
      <c r="M4851" s="31" t="s">
        <v>9215</v>
      </c>
      <c r="N4851" s="31"/>
      <c r="O4851" s="31" t="s">
        <v>14125</v>
      </c>
      <c r="P4851" s="31" t="s">
        <v>14121</v>
      </c>
      <c r="Q4851" s="31" t="s">
        <v>8608</v>
      </c>
    </row>
    <row r="4852" spans="1:17" hidden="1" x14ac:dyDescent="0.2">
      <c r="A4852" s="31" t="s">
        <v>18449</v>
      </c>
      <c r="B4852" s="31" t="s">
        <v>14916</v>
      </c>
      <c r="C4852" s="31" t="s">
        <v>18450</v>
      </c>
      <c r="D4852" s="31"/>
      <c r="E4852" s="31" t="s">
        <v>14123</v>
      </c>
      <c r="F4852" s="31" t="s">
        <v>3948</v>
      </c>
      <c r="G4852" s="47">
        <v>60</v>
      </c>
      <c r="H4852" s="33">
        <v>0</v>
      </c>
      <c r="I4852" s="31" t="s">
        <v>5252</v>
      </c>
      <c r="J4852" s="31" t="s">
        <v>5253</v>
      </c>
      <c r="K4852" s="31" t="s">
        <v>5164</v>
      </c>
      <c r="L4852" s="31" t="s">
        <v>5165</v>
      </c>
      <c r="M4852" s="31" t="s">
        <v>5543</v>
      </c>
      <c r="N4852" s="31"/>
      <c r="O4852" s="31" t="s">
        <v>14125</v>
      </c>
      <c r="P4852" s="31" t="s">
        <v>14121</v>
      </c>
      <c r="Q4852" s="31" t="s">
        <v>5168</v>
      </c>
    </row>
    <row r="4853" spans="1:17" hidden="1" x14ac:dyDescent="0.2">
      <c r="A4853" s="31" t="s">
        <v>18451</v>
      </c>
      <c r="B4853" s="31" t="s">
        <v>14916</v>
      </c>
      <c r="C4853" s="31" t="s">
        <v>18452</v>
      </c>
      <c r="D4853" s="31"/>
      <c r="E4853" s="31" t="s">
        <v>14123</v>
      </c>
      <c r="F4853" s="31" t="s">
        <v>3948</v>
      </c>
      <c r="G4853" s="47">
        <v>60</v>
      </c>
      <c r="H4853" s="33">
        <v>0</v>
      </c>
      <c r="I4853" s="31" t="s">
        <v>5252</v>
      </c>
      <c r="J4853" s="31" t="s">
        <v>5253</v>
      </c>
      <c r="K4853" s="31" t="s">
        <v>5164</v>
      </c>
      <c r="L4853" s="31" t="s">
        <v>5165</v>
      </c>
      <c r="M4853" s="31" t="s">
        <v>5254</v>
      </c>
      <c r="N4853" s="31"/>
      <c r="O4853" s="31" t="s">
        <v>14125</v>
      </c>
      <c r="P4853" s="31" t="s">
        <v>14121</v>
      </c>
      <c r="Q4853" s="31" t="s">
        <v>5168</v>
      </c>
    </row>
    <row r="4854" spans="1:17" hidden="1" x14ac:dyDescent="0.2">
      <c r="A4854" s="31" t="s">
        <v>18453</v>
      </c>
      <c r="B4854" s="31" t="s">
        <v>14916</v>
      </c>
      <c r="C4854" s="31" t="s">
        <v>18454</v>
      </c>
      <c r="D4854" s="31"/>
      <c r="E4854" s="31" t="s">
        <v>14123</v>
      </c>
      <c r="F4854" s="31" t="s">
        <v>3948</v>
      </c>
      <c r="G4854" s="47">
        <v>60</v>
      </c>
      <c r="H4854" s="33">
        <v>0</v>
      </c>
      <c r="I4854" s="31" t="s">
        <v>5179</v>
      </c>
      <c r="J4854" s="31" t="s">
        <v>5180</v>
      </c>
      <c r="K4854" s="31" t="s">
        <v>5164</v>
      </c>
      <c r="L4854" s="31" t="s">
        <v>5165</v>
      </c>
      <c r="M4854" s="31" t="s">
        <v>5361</v>
      </c>
      <c r="N4854" s="31" t="s">
        <v>8436</v>
      </c>
      <c r="O4854" s="31" t="s">
        <v>14125</v>
      </c>
      <c r="P4854" s="31" t="s">
        <v>14121</v>
      </c>
      <c r="Q4854" s="31" t="s">
        <v>5168</v>
      </c>
    </row>
    <row r="4855" spans="1:17" hidden="1" x14ac:dyDescent="0.2">
      <c r="A4855" s="31" t="s">
        <v>18455</v>
      </c>
      <c r="B4855" s="31" t="s">
        <v>14373</v>
      </c>
      <c r="C4855" s="31" t="s">
        <v>18456</v>
      </c>
      <c r="D4855" s="31" t="s">
        <v>3948</v>
      </c>
      <c r="E4855" s="31" t="s">
        <v>14144</v>
      </c>
      <c r="F4855" s="31"/>
      <c r="G4855" s="47">
        <v>60</v>
      </c>
      <c r="H4855" s="33">
        <v>0</v>
      </c>
      <c r="I4855" s="31" t="s">
        <v>9470</v>
      </c>
      <c r="J4855" s="31" t="s">
        <v>9471</v>
      </c>
      <c r="K4855" s="31" t="s">
        <v>5164</v>
      </c>
      <c r="L4855" s="31" t="s">
        <v>5278</v>
      </c>
      <c r="M4855" s="31" t="s">
        <v>5627</v>
      </c>
      <c r="N4855" s="31"/>
      <c r="O4855" s="31" t="s">
        <v>14125</v>
      </c>
      <c r="P4855" s="31" t="s">
        <v>14121</v>
      </c>
      <c r="Q4855" s="31" t="s">
        <v>8608</v>
      </c>
    </row>
    <row r="4856" spans="1:17" hidden="1" x14ac:dyDescent="0.2">
      <c r="A4856" s="31" t="s">
        <v>18457</v>
      </c>
      <c r="B4856" s="31" t="s">
        <v>14916</v>
      </c>
      <c r="C4856" s="31" t="s">
        <v>18458</v>
      </c>
      <c r="D4856" s="31"/>
      <c r="E4856" s="31" t="s">
        <v>14123</v>
      </c>
      <c r="F4856" s="31" t="s">
        <v>3948</v>
      </c>
      <c r="G4856" s="47">
        <v>60</v>
      </c>
      <c r="H4856" s="33">
        <v>0</v>
      </c>
      <c r="I4856" s="31" t="s">
        <v>5179</v>
      </c>
      <c r="J4856" s="31" t="s">
        <v>5180</v>
      </c>
      <c r="K4856" s="31" t="s">
        <v>5164</v>
      </c>
      <c r="L4856" s="31" t="s">
        <v>5165</v>
      </c>
      <c r="M4856" s="31" t="s">
        <v>5361</v>
      </c>
      <c r="N4856" s="31" t="s">
        <v>15307</v>
      </c>
      <c r="O4856" s="31" t="s">
        <v>14125</v>
      </c>
      <c r="P4856" s="31" t="s">
        <v>14121</v>
      </c>
      <c r="Q4856" s="31" t="s">
        <v>5168</v>
      </c>
    </row>
    <row r="4857" spans="1:17" hidden="1" x14ac:dyDescent="0.2">
      <c r="A4857" s="31" t="s">
        <v>18459</v>
      </c>
      <c r="B4857" s="31" t="s">
        <v>14916</v>
      </c>
      <c r="C4857" s="31" t="s">
        <v>18460</v>
      </c>
      <c r="D4857" s="31"/>
      <c r="E4857" s="31" t="s">
        <v>14123</v>
      </c>
      <c r="F4857" s="31" t="s">
        <v>3948</v>
      </c>
      <c r="G4857" s="47">
        <v>60</v>
      </c>
      <c r="H4857" s="33">
        <v>0</v>
      </c>
      <c r="I4857" s="31" t="s">
        <v>5252</v>
      </c>
      <c r="J4857" s="31" t="s">
        <v>5253</v>
      </c>
      <c r="K4857" s="31" t="s">
        <v>5164</v>
      </c>
      <c r="L4857" s="31" t="s">
        <v>5165</v>
      </c>
      <c r="M4857" s="31" t="s">
        <v>5543</v>
      </c>
      <c r="N4857" s="31"/>
      <c r="O4857" s="31" t="s">
        <v>14125</v>
      </c>
      <c r="P4857" s="31" t="s">
        <v>14121</v>
      </c>
      <c r="Q4857" s="31" t="s">
        <v>5168</v>
      </c>
    </row>
    <row r="4858" spans="1:17" hidden="1" x14ac:dyDescent="0.2">
      <c r="A4858" s="31" t="s">
        <v>18461</v>
      </c>
      <c r="B4858" s="31" t="s">
        <v>14382</v>
      </c>
      <c r="C4858" s="31" t="s">
        <v>18462</v>
      </c>
      <c r="D4858" s="31"/>
      <c r="E4858" s="31" t="s">
        <v>14123</v>
      </c>
      <c r="F4858" s="31" t="s">
        <v>3948</v>
      </c>
      <c r="G4858" s="47">
        <v>60</v>
      </c>
      <c r="H4858" s="33">
        <v>0</v>
      </c>
      <c r="I4858" s="31" t="s">
        <v>5252</v>
      </c>
      <c r="J4858" s="31" t="s">
        <v>5253</v>
      </c>
      <c r="K4858" s="31" t="s">
        <v>5164</v>
      </c>
      <c r="L4858" s="31" t="s">
        <v>5165</v>
      </c>
      <c r="M4858" s="31" t="s">
        <v>5166</v>
      </c>
      <c r="N4858" s="31"/>
      <c r="O4858" s="31" t="s">
        <v>14125</v>
      </c>
      <c r="P4858" s="31" t="s">
        <v>14121</v>
      </c>
      <c r="Q4858" s="31" t="s">
        <v>5168</v>
      </c>
    </row>
    <row r="4859" spans="1:17" hidden="1" x14ac:dyDescent="0.2">
      <c r="A4859" s="31" t="s">
        <v>18463</v>
      </c>
      <c r="B4859" s="31" t="s">
        <v>14916</v>
      </c>
      <c r="C4859" s="31" t="s">
        <v>18464</v>
      </c>
      <c r="D4859" s="31"/>
      <c r="E4859" s="31" t="s">
        <v>14123</v>
      </c>
      <c r="F4859" s="31" t="s">
        <v>3948</v>
      </c>
      <c r="G4859" s="47">
        <v>60</v>
      </c>
      <c r="H4859" s="33">
        <v>0</v>
      </c>
      <c r="I4859" s="31" t="s">
        <v>5218</v>
      </c>
      <c r="J4859" s="31" t="s">
        <v>5219</v>
      </c>
      <c r="K4859" s="31" t="s">
        <v>5164</v>
      </c>
      <c r="L4859" s="31" t="s">
        <v>5165</v>
      </c>
      <c r="M4859" s="31" t="s">
        <v>5262</v>
      </c>
      <c r="N4859" s="31"/>
      <c r="O4859" s="31" t="s">
        <v>14125</v>
      </c>
      <c r="P4859" s="31" t="s">
        <v>14121</v>
      </c>
      <c r="Q4859" s="31" t="s">
        <v>5168</v>
      </c>
    </row>
    <row r="4860" spans="1:17" hidden="1" x14ac:dyDescent="0.2">
      <c r="A4860" s="31" t="s">
        <v>18465</v>
      </c>
      <c r="B4860" s="31" t="s">
        <v>14916</v>
      </c>
      <c r="C4860" s="31" t="s">
        <v>18466</v>
      </c>
      <c r="D4860" s="31"/>
      <c r="E4860" s="31" t="s">
        <v>14123</v>
      </c>
      <c r="F4860" s="31" t="s">
        <v>3948</v>
      </c>
      <c r="G4860" s="47">
        <v>60</v>
      </c>
      <c r="H4860" s="33">
        <v>0</v>
      </c>
      <c r="I4860" s="31" t="s">
        <v>5252</v>
      </c>
      <c r="J4860" s="31" t="s">
        <v>5253</v>
      </c>
      <c r="K4860" s="31" t="s">
        <v>5164</v>
      </c>
      <c r="L4860" s="31" t="s">
        <v>5165</v>
      </c>
      <c r="M4860" s="31" t="s">
        <v>5543</v>
      </c>
      <c r="N4860" s="31"/>
      <c r="O4860" s="31" t="s">
        <v>14125</v>
      </c>
      <c r="P4860" s="31" t="s">
        <v>14121</v>
      </c>
      <c r="Q4860" s="31" t="s">
        <v>5168</v>
      </c>
    </row>
    <row r="4861" spans="1:17" hidden="1" x14ac:dyDescent="0.2">
      <c r="A4861" s="31" t="s">
        <v>18467</v>
      </c>
      <c r="B4861" s="31" t="s">
        <v>14916</v>
      </c>
      <c r="C4861" s="31" t="s">
        <v>18468</v>
      </c>
      <c r="D4861" s="31"/>
      <c r="E4861" s="31" t="s">
        <v>14123</v>
      </c>
      <c r="F4861" s="31" t="s">
        <v>3948</v>
      </c>
      <c r="G4861" s="47">
        <v>60</v>
      </c>
      <c r="H4861" s="33">
        <v>0</v>
      </c>
      <c r="I4861" s="31" t="s">
        <v>5179</v>
      </c>
      <c r="J4861" s="31" t="s">
        <v>5180</v>
      </c>
      <c r="K4861" s="31" t="s">
        <v>5164</v>
      </c>
      <c r="L4861" s="31" t="s">
        <v>5165</v>
      </c>
      <c r="M4861" s="31" t="s">
        <v>5379</v>
      </c>
      <c r="N4861" s="31" t="s">
        <v>7545</v>
      </c>
      <c r="O4861" s="31" t="s">
        <v>14125</v>
      </c>
      <c r="P4861" s="31" t="s">
        <v>14121</v>
      </c>
      <c r="Q4861" s="31" t="s">
        <v>5168</v>
      </c>
    </row>
    <row r="4862" spans="1:17" hidden="1" x14ac:dyDescent="0.2">
      <c r="A4862" s="31" t="s">
        <v>18469</v>
      </c>
      <c r="B4862" s="31" t="s">
        <v>18470</v>
      </c>
      <c r="C4862" s="31" t="s">
        <v>18471</v>
      </c>
      <c r="D4862" s="31"/>
      <c r="E4862" s="31" t="s">
        <v>14354</v>
      </c>
      <c r="F4862" s="31"/>
      <c r="G4862" s="47">
        <v>60</v>
      </c>
      <c r="H4862" s="33">
        <v>0</v>
      </c>
      <c r="I4862" s="31" t="s">
        <v>5212</v>
      </c>
      <c r="J4862" s="31" t="s">
        <v>5213</v>
      </c>
      <c r="K4862" s="31" t="s">
        <v>5164</v>
      </c>
      <c r="L4862" s="31" t="s">
        <v>5238</v>
      </c>
      <c r="M4862" s="31" t="s">
        <v>5239</v>
      </c>
      <c r="N4862" s="31"/>
      <c r="O4862" s="31" t="s">
        <v>14125</v>
      </c>
      <c r="P4862" s="31" t="s">
        <v>14121</v>
      </c>
      <c r="Q4862" s="31" t="s">
        <v>5168</v>
      </c>
    </row>
    <row r="4863" spans="1:17" hidden="1" x14ac:dyDescent="0.2">
      <c r="A4863" s="31" t="s">
        <v>18472</v>
      </c>
      <c r="B4863" s="31" t="s">
        <v>14916</v>
      </c>
      <c r="C4863" s="31" t="s">
        <v>18473</v>
      </c>
      <c r="D4863" s="31"/>
      <c r="E4863" s="31" t="s">
        <v>14123</v>
      </c>
      <c r="F4863" s="31" t="s">
        <v>3948</v>
      </c>
      <c r="G4863" s="47">
        <v>60</v>
      </c>
      <c r="H4863" s="33">
        <v>0</v>
      </c>
      <c r="I4863" s="31" t="s">
        <v>5252</v>
      </c>
      <c r="J4863" s="31" t="s">
        <v>5253</v>
      </c>
      <c r="K4863" s="31" t="s">
        <v>5164</v>
      </c>
      <c r="L4863" s="31" t="s">
        <v>5165</v>
      </c>
      <c r="M4863" s="31" t="s">
        <v>7808</v>
      </c>
      <c r="N4863" s="31"/>
      <c r="O4863" s="31" t="s">
        <v>14125</v>
      </c>
      <c r="P4863" s="31" t="s">
        <v>14121</v>
      </c>
      <c r="Q4863" s="31" t="s">
        <v>5168</v>
      </c>
    </row>
    <row r="4864" spans="1:17" hidden="1" x14ac:dyDescent="0.2">
      <c r="A4864" s="31" t="s">
        <v>18474</v>
      </c>
      <c r="B4864" s="31" t="s">
        <v>14356</v>
      </c>
      <c r="C4864" s="31" t="s">
        <v>18475</v>
      </c>
      <c r="D4864" s="31"/>
      <c r="E4864" s="31" t="s">
        <v>14123</v>
      </c>
      <c r="F4864" s="31" t="s">
        <v>3948</v>
      </c>
      <c r="G4864" s="47">
        <v>60</v>
      </c>
      <c r="H4864" s="33">
        <v>0</v>
      </c>
      <c r="I4864" s="31" t="s">
        <v>5218</v>
      </c>
      <c r="J4864" s="31" t="s">
        <v>5219</v>
      </c>
      <c r="K4864" s="31" t="s">
        <v>5164</v>
      </c>
      <c r="L4864" s="31" t="s">
        <v>5165</v>
      </c>
      <c r="M4864" s="31" t="s">
        <v>5390</v>
      </c>
      <c r="N4864" s="31" t="s">
        <v>18476</v>
      </c>
      <c r="O4864" s="31" t="s">
        <v>14125</v>
      </c>
      <c r="P4864" s="31" t="s">
        <v>14121</v>
      </c>
      <c r="Q4864" s="31" t="s">
        <v>5168</v>
      </c>
    </row>
    <row r="4865" spans="1:17" hidden="1" x14ac:dyDescent="0.2">
      <c r="A4865" s="31" t="s">
        <v>18477</v>
      </c>
      <c r="B4865" s="31" t="s">
        <v>14347</v>
      </c>
      <c r="C4865" s="31" t="s">
        <v>18478</v>
      </c>
      <c r="D4865" s="31"/>
      <c r="E4865" s="31" t="s">
        <v>14123</v>
      </c>
      <c r="F4865" s="31" t="s">
        <v>3948</v>
      </c>
      <c r="G4865" s="47">
        <v>60</v>
      </c>
      <c r="H4865" s="33">
        <v>0</v>
      </c>
      <c r="I4865" s="31" t="s">
        <v>5218</v>
      </c>
      <c r="J4865" s="31" t="s">
        <v>5219</v>
      </c>
      <c r="K4865" s="31" t="s">
        <v>5164</v>
      </c>
      <c r="L4865" s="31" t="s">
        <v>5165</v>
      </c>
      <c r="M4865" s="31" t="s">
        <v>5320</v>
      </c>
      <c r="N4865" s="31"/>
      <c r="O4865" s="31" t="s">
        <v>14125</v>
      </c>
      <c r="P4865" s="31" t="s">
        <v>14121</v>
      </c>
      <c r="Q4865" s="31" t="s">
        <v>5168</v>
      </c>
    </row>
    <row r="4866" spans="1:17" hidden="1" x14ac:dyDescent="0.2">
      <c r="A4866" s="31" t="s">
        <v>18479</v>
      </c>
      <c r="B4866" s="31" t="s">
        <v>14359</v>
      </c>
      <c r="C4866" s="31" t="s">
        <v>18480</v>
      </c>
      <c r="D4866" s="31" t="s">
        <v>3948</v>
      </c>
      <c r="E4866" s="31" t="s">
        <v>14144</v>
      </c>
      <c r="F4866" s="31"/>
      <c r="G4866" s="47">
        <v>60</v>
      </c>
      <c r="H4866" s="33">
        <v>0</v>
      </c>
      <c r="I4866" s="31" t="s">
        <v>5288</v>
      </c>
      <c r="J4866" s="31" t="s">
        <v>5289</v>
      </c>
      <c r="K4866" s="31" t="s">
        <v>5164</v>
      </c>
      <c r="L4866" s="31" t="s">
        <v>5278</v>
      </c>
      <c r="M4866" s="31" t="s">
        <v>11318</v>
      </c>
      <c r="N4866" s="31"/>
      <c r="O4866" s="31" t="s">
        <v>14125</v>
      </c>
      <c r="P4866" s="31" t="s">
        <v>14121</v>
      </c>
      <c r="Q4866" s="31" t="s">
        <v>8608</v>
      </c>
    </row>
    <row r="4867" spans="1:17" hidden="1" x14ac:dyDescent="0.2">
      <c r="A4867" s="31" t="s">
        <v>18481</v>
      </c>
      <c r="B4867" s="31" t="s">
        <v>14359</v>
      </c>
      <c r="C4867" s="31" t="s">
        <v>18482</v>
      </c>
      <c r="D4867" s="31" t="s">
        <v>3948</v>
      </c>
      <c r="E4867" s="31" t="s">
        <v>14144</v>
      </c>
      <c r="F4867" s="31"/>
      <c r="G4867" s="47">
        <v>60</v>
      </c>
      <c r="H4867" s="33">
        <v>0</v>
      </c>
      <c r="I4867" s="31" t="s">
        <v>5288</v>
      </c>
      <c r="J4867" s="31" t="s">
        <v>5289</v>
      </c>
      <c r="K4867" s="31" t="s">
        <v>5164</v>
      </c>
      <c r="L4867" s="31" t="s">
        <v>5278</v>
      </c>
      <c r="M4867" s="31" t="s">
        <v>5819</v>
      </c>
      <c r="N4867" s="31"/>
      <c r="O4867" s="31" t="s">
        <v>14125</v>
      </c>
      <c r="P4867" s="31" t="s">
        <v>14121</v>
      </c>
      <c r="Q4867" s="31" t="s">
        <v>8608</v>
      </c>
    </row>
    <row r="4868" spans="1:17" hidden="1" x14ac:dyDescent="0.2">
      <c r="A4868" s="31" t="s">
        <v>18483</v>
      </c>
      <c r="B4868" s="31" t="s">
        <v>14359</v>
      </c>
      <c r="C4868" s="31" t="s">
        <v>18484</v>
      </c>
      <c r="D4868" s="31" t="s">
        <v>3948</v>
      </c>
      <c r="E4868" s="31" t="s">
        <v>14144</v>
      </c>
      <c r="F4868" s="31"/>
      <c r="G4868" s="47">
        <v>60</v>
      </c>
      <c r="H4868" s="33">
        <v>0</v>
      </c>
      <c r="I4868" s="31" t="s">
        <v>5288</v>
      </c>
      <c r="J4868" s="31" t="s">
        <v>5289</v>
      </c>
      <c r="K4868" s="31" t="s">
        <v>5164</v>
      </c>
      <c r="L4868" s="31" t="s">
        <v>5278</v>
      </c>
      <c r="M4868" s="31" t="s">
        <v>15483</v>
      </c>
      <c r="N4868" s="31"/>
      <c r="O4868" s="31" t="s">
        <v>14125</v>
      </c>
      <c r="P4868" s="31" t="s">
        <v>14121</v>
      </c>
      <c r="Q4868" s="31" t="s">
        <v>8608</v>
      </c>
    </row>
    <row r="4869" spans="1:17" hidden="1" x14ac:dyDescent="0.2">
      <c r="A4869" s="31" t="s">
        <v>18485</v>
      </c>
      <c r="B4869" s="31" t="s">
        <v>18486</v>
      </c>
      <c r="C4869" s="31" t="s">
        <v>18487</v>
      </c>
      <c r="D4869" s="31" t="s">
        <v>3948</v>
      </c>
      <c r="E4869" s="31" t="s">
        <v>14144</v>
      </c>
      <c r="F4869" s="31"/>
      <c r="G4869" s="47">
        <v>60</v>
      </c>
      <c r="H4869" s="33">
        <v>0</v>
      </c>
      <c r="I4869" s="31" t="s">
        <v>9470</v>
      </c>
      <c r="J4869" s="31" t="s">
        <v>9471</v>
      </c>
      <c r="K4869" s="31" t="s">
        <v>5164</v>
      </c>
      <c r="L4869" s="31" t="s">
        <v>5278</v>
      </c>
      <c r="M4869" s="31" t="s">
        <v>5687</v>
      </c>
      <c r="N4869" s="31"/>
      <c r="O4869" s="31" t="s">
        <v>14125</v>
      </c>
      <c r="P4869" s="31" t="s">
        <v>14121</v>
      </c>
      <c r="Q4869" s="31" t="s">
        <v>8608</v>
      </c>
    </row>
    <row r="4870" spans="1:17" hidden="1" x14ac:dyDescent="0.2">
      <c r="A4870" s="31" t="s">
        <v>18488</v>
      </c>
      <c r="B4870" s="31" t="s">
        <v>14359</v>
      </c>
      <c r="C4870" s="31" t="s">
        <v>18489</v>
      </c>
      <c r="D4870" s="31" t="s">
        <v>3948</v>
      </c>
      <c r="E4870" s="31" t="s">
        <v>14144</v>
      </c>
      <c r="F4870" s="31"/>
      <c r="G4870" s="47">
        <v>60</v>
      </c>
      <c r="H4870" s="33">
        <v>0</v>
      </c>
      <c r="I4870" s="31" t="s">
        <v>9470</v>
      </c>
      <c r="J4870" s="31" t="s">
        <v>9471</v>
      </c>
      <c r="K4870" s="31" t="s">
        <v>5164</v>
      </c>
      <c r="L4870" s="31" t="s">
        <v>5278</v>
      </c>
      <c r="M4870" s="31" t="s">
        <v>9215</v>
      </c>
      <c r="N4870" s="31"/>
      <c r="O4870" s="31" t="s">
        <v>14125</v>
      </c>
      <c r="P4870" s="31" t="s">
        <v>14121</v>
      </c>
      <c r="Q4870" s="31" t="s">
        <v>8608</v>
      </c>
    </row>
    <row r="4871" spans="1:17" hidden="1" x14ac:dyDescent="0.2">
      <c r="A4871" s="31" t="s">
        <v>18490</v>
      </c>
      <c r="B4871" s="31" t="s">
        <v>14359</v>
      </c>
      <c r="C4871" s="31" t="s">
        <v>18491</v>
      </c>
      <c r="D4871" s="31" t="s">
        <v>3948</v>
      </c>
      <c r="E4871" s="31" t="s">
        <v>14144</v>
      </c>
      <c r="F4871" s="31"/>
      <c r="G4871" s="47">
        <v>60</v>
      </c>
      <c r="H4871" s="33">
        <v>0</v>
      </c>
      <c r="I4871" s="31" t="s">
        <v>9470</v>
      </c>
      <c r="J4871" s="31" t="s">
        <v>9471</v>
      </c>
      <c r="K4871" s="31" t="s">
        <v>5164</v>
      </c>
      <c r="L4871" s="31" t="s">
        <v>5278</v>
      </c>
      <c r="M4871" s="31" t="s">
        <v>8660</v>
      </c>
      <c r="N4871" s="31"/>
      <c r="O4871" s="31" t="s">
        <v>14125</v>
      </c>
      <c r="P4871" s="31" t="s">
        <v>14121</v>
      </c>
      <c r="Q4871" s="31" t="s">
        <v>8608</v>
      </c>
    </row>
    <row r="4872" spans="1:17" hidden="1" x14ac:dyDescent="0.2">
      <c r="A4872" s="31" t="s">
        <v>18492</v>
      </c>
      <c r="B4872" s="31" t="s">
        <v>14359</v>
      </c>
      <c r="C4872" s="31" t="s">
        <v>18493</v>
      </c>
      <c r="D4872" s="31" t="s">
        <v>3948</v>
      </c>
      <c r="E4872" s="31" t="s">
        <v>14144</v>
      </c>
      <c r="F4872" s="31"/>
      <c r="G4872" s="47">
        <v>60</v>
      </c>
      <c r="H4872" s="33">
        <v>0</v>
      </c>
      <c r="I4872" s="31" t="s">
        <v>5288</v>
      </c>
      <c r="J4872" s="31" t="s">
        <v>5289</v>
      </c>
      <c r="K4872" s="31" t="s">
        <v>5164</v>
      </c>
      <c r="L4872" s="31" t="s">
        <v>5278</v>
      </c>
      <c r="M4872" s="31" t="s">
        <v>15440</v>
      </c>
      <c r="N4872" s="31"/>
      <c r="O4872" s="31" t="s">
        <v>14125</v>
      </c>
      <c r="P4872" s="31" t="s">
        <v>14121</v>
      </c>
      <c r="Q4872" s="31" t="s">
        <v>8608</v>
      </c>
    </row>
    <row r="4873" spans="1:17" hidden="1" x14ac:dyDescent="0.2">
      <c r="A4873" s="31" t="s">
        <v>18494</v>
      </c>
      <c r="B4873" s="31" t="s">
        <v>14347</v>
      </c>
      <c r="C4873" s="31" t="s">
        <v>18495</v>
      </c>
      <c r="D4873" s="31"/>
      <c r="E4873" s="31" t="s">
        <v>14123</v>
      </c>
      <c r="F4873" s="31" t="s">
        <v>3948</v>
      </c>
      <c r="G4873" s="47">
        <v>60</v>
      </c>
      <c r="H4873" s="33">
        <v>0</v>
      </c>
      <c r="I4873" s="31" t="s">
        <v>5179</v>
      </c>
      <c r="J4873" s="31" t="s">
        <v>5180</v>
      </c>
      <c r="K4873" s="31" t="s">
        <v>5164</v>
      </c>
      <c r="L4873" s="31" t="s">
        <v>5165</v>
      </c>
      <c r="M4873" s="31" t="s">
        <v>5361</v>
      </c>
      <c r="N4873" s="31" t="s">
        <v>9680</v>
      </c>
      <c r="O4873" s="31" t="s">
        <v>14125</v>
      </c>
      <c r="P4873" s="31" t="s">
        <v>14121</v>
      </c>
      <c r="Q4873" s="31" t="s">
        <v>5168</v>
      </c>
    </row>
    <row r="4874" spans="1:17" hidden="1" x14ac:dyDescent="0.2">
      <c r="A4874" s="31" t="s">
        <v>18496</v>
      </c>
      <c r="B4874" s="31" t="s">
        <v>18497</v>
      </c>
      <c r="C4874" s="31" t="s">
        <v>18498</v>
      </c>
      <c r="D4874" s="31"/>
      <c r="E4874" s="31" t="s">
        <v>14123</v>
      </c>
      <c r="F4874" s="31" t="s">
        <v>3948</v>
      </c>
      <c r="G4874" s="47">
        <v>60</v>
      </c>
      <c r="H4874" s="33">
        <v>0</v>
      </c>
      <c r="I4874" s="31" t="s">
        <v>5172</v>
      </c>
      <c r="J4874" s="31" t="s">
        <v>5173</v>
      </c>
      <c r="K4874" s="31" t="s">
        <v>5164</v>
      </c>
      <c r="L4874" s="31" t="s">
        <v>5165</v>
      </c>
      <c r="M4874" s="31" t="s">
        <v>5174</v>
      </c>
      <c r="N4874" s="31" t="s">
        <v>5973</v>
      </c>
      <c r="O4874" s="31" t="s">
        <v>14125</v>
      </c>
      <c r="P4874" s="31" t="s">
        <v>14121</v>
      </c>
      <c r="Q4874" s="31" t="s">
        <v>5168</v>
      </c>
    </row>
    <row r="4875" spans="1:17" hidden="1" x14ac:dyDescent="0.2">
      <c r="A4875" s="31" t="s">
        <v>18499</v>
      </c>
      <c r="B4875" s="31" t="s">
        <v>14347</v>
      </c>
      <c r="C4875" s="31" t="s">
        <v>18500</v>
      </c>
      <c r="D4875" s="31"/>
      <c r="E4875" s="31" t="s">
        <v>14123</v>
      </c>
      <c r="F4875" s="31" t="s">
        <v>3948</v>
      </c>
      <c r="G4875" s="47">
        <v>60</v>
      </c>
      <c r="H4875" s="33">
        <v>0</v>
      </c>
      <c r="I4875" s="31" t="s">
        <v>5218</v>
      </c>
      <c r="J4875" s="31" t="s">
        <v>5219</v>
      </c>
      <c r="K4875" s="31" t="s">
        <v>5164</v>
      </c>
      <c r="L4875" s="31" t="s">
        <v>5165</v>
      </c>
      <c r="M4875" s="31" t="s">
        <v>5320</v>
      </c>
      <c r="N4875" s="31"/>
      <c r="O4875" s="31" t="s">
        <v>14125</v>
      </c>
      <c r="P4875" s="31" t="s">
        <v>14121</v>
      </c>
      <c r="Q4875" s="31" t="s">
        <v>5168</v>
      </c>
    </row>
    <row r="4876" spans="1:17" hidden="1" x14ac:dyDescent="0.2">
      <c r="A4876" s="31" t="s">
        <v>18501</v>
      </c>
      <c r="B4876" s="31" t="s">
        <v>14359</v>
      </c>
      <c r="C4876" s="31" t="s">
        <v>18502</v>
      </c>
      <c r="D4876" s="31" t="s">
        <v>3948</v>
      </c>
      <c r="E4876" s="31" t="s">
        <v>14144</v>
      </c>
      <c r="F4876" s="31"/>
      <c r="G4876" s="47">
        <v>60</v>
      </c>
      <c r="H4876" s="33">
        <v>0</v>
      </c>
      <c r="I4876" s="31" t="s">
        <v>5288</v>
      </c>
      <c r="J4876" s="31" t="s">
        <v>5289</v>
      </c>
      <c r="K4876" s="31" t="s">
        <v>5164</v>
      </c>
      <c r="L4876" s="31" t="s">
        <v>5278</v>
      </c>
      <c r="M4876" s="31" t="s">
        <v>15483</v>
      </c>
      <c r="N4876" s="31"/>
      <c r="O4876" s="31" t="s">
        <v>14125</v>
      </c>
      <c r="P4876" s="31" t="s">
        <v>14121</v>
      </c>
      <c r="Q4876" s="31" t="s">
        <v>8608</v>
      </c>
    </row>
    <row r="4877" spans="1:17" hidden="1" x14ac:dyDescent="0.2">
      <c r="A4877" s="31" t="s">
        <v>18503</v>
      </c>
      <c r="B4877" s="31" t="s">
        <v>14347</v>
      </c>
      <c r="C4877" s="31" t="s">
        <v>18504</v>
      </c>
      <c r="D4877" s="31"/>
      <c r="E4877" s="31" t="s">
        <v>14123</v>
      </c>
      <c r="F4877" s="31" t="s">
        <v>3948</v>
      </c>
      <c r="G4877" s="47">
        <v>60</v>
      </c>
      <c r="H4877" s="33">
        <v>0</v>
      </c>
      <c r="I4877" s="31" t="s">
        <v>5252</v>
      </c>
      <c r="J4877" s="31" t="s">
        <v>5253</v>
      </c>
      <c r="K4877" s="31" t="s">
        <v>5164</v>
      </c>
      <c r="L4877" s="31" t="s">
        <v>5165</v>
      </c>
      <c r="M4877" s="31" t="s">
        <v>6963</v>
      </c>
      <c r="N4877" s="31"/>
      <c r="O4877" s="31" t="s">
        <v>14125</v>
      </c>
      <c r="P4877" s="31" t="s">
        <v>14121</v>
      </c>
      <c r="Q4877" s="31" t="s">
        <v>5168</v>
      </c>
    </row>
    <row r="4878" spans="1:17" hidden="1" x14ac:dyDescent="0.2">
      <c r="A4878" s="31" t="s">
        <v>18505</v>
      </c>
      <c r="B4878" s="31" t="s">
        <v>14359</v>
      </c>
      <c r="C4878" s="31" t="s">
        <v>18506</v>
      </c>
      <c r="D4878" s="31" t="s">
        <v>3948</v>
      </c>
      <c r="E4878" s="31" t="s">
        <v>14144</v>
      </c>
      <c r="F4878" s="31"/>
      <c r="G4878" s="47">
        <v>60</v>
      </c>
      <c r="H4878" s="33">
        <v>0</v>
      </c>
      <c r="I4878" s="31" t="s">
        <v>9470</v>
      </c>
      <c r="J4878" s="31" t="s">
        <v>9471</v>
      </c>
      <c r="K4878" s="31" t="s">
        <v>5164</v>
      </c>
      <c r="L4878" s="31" t="s">
        <v>5278</v>
      </c>
      <c r="M4878" s="31" t="s">
        <v>5687</v>
      </c>
      <c r="N4878" s="31"/>
      <c r="O4878" s="31" t="s">
        <v>14125</v>
      </c>
      <c r="P4878" s="31" t="s">
        <v>14121</v>
      </c>
      <c r="Q4878" s="31" t="s">
        <v>8608</v>
      </c>
    </row>
    <row r="4879" spans="1:17" hidden="1" x14ac:dyDescent="0.2">
      <c r="A4879" s="31" t="s">
        <v>18507</v>
      </c>
      <c r="B4879" s="31" t="s">
        <v>14359</v>
      </c>
      <c r="C4879" s="31" t="s">
        <v>18508</v>
      </c>
      <c r="D4879" s="31" t="s">
        <v>3948</v>
      </c>
      <c r="E4879" s="31" t="s">
        <v>14144</v>
      </c>
      <c r="F4879" s="31"/>
      <c r="G4879" s="47">
        <v>60</v>
      </c>
      <c r="H4879" s="33">
        <v>0</v>
      </c>
      <c r="I4879" s="31" t="s">
        <v>9470</v>
      </c>
      <c r="J4879" s="31" t="s">
        <v>9471</v>
      </c>
      <c r="K4879" s="31" t="s">
        <v>5164</v>
      </c>
      <c r="L4879" s="31" t="s">
        <v>5278</v>
      </c>
      <c r="M4879" s="31" t="s">
        <v>5627</v>
      </c>
      <c r="N4879" s="31"/>
      <c r="O4879" s="31" t="s">
        <v>14125</v>
      </c>
      <c r="P4879" s="31" t="s">
        <v>14121</v>
      </c>
      <c r="Q4879" s="31" t="s">
        <v>8608</v>
      </c>
    </row>
    <row r="4880" spans="1:17" hidden="1" x14ac:dyDescent="0.2">
      <c r="A4880" s="31" t="s">
        <v>18509</v>
      </c>
      <c r="B4880" s="31" t="s">
        <v>14356</v>
      </c>
      <c r="C4880" s="31" t="s">
        <v>18510</v>
      </c>
      <c r="D4880" s="31"/>
      <c r="E4880" s="31" t="s">
        <v>14123</v>
      </c>
      <c r="F4880" s="31" t="s">
        <v>3948</v>
      </c>
      <c r="G4880" s="47">
        <v>60</v>
      </c>
      <c r="H4880" s="33">
        <v>0</v>
      </c>
      <c r="I4880" s="31" t="s">
        <v>5179</v>
      </c>
      <c r="J4880" s="31" t="s">
        <v>5180</v>
      </c>
      <c r="K4880" s="31" t="s">
        <v>5164</v>
      </c>
      <c r="L4880" s="31" t="s">
        <v>5165</v>
      </c>
      <c r="M4880" s="31" t="s">
        <v>5379</v>
      </c>
      <c r="N4880" s="31" t="s">
        <v>7285</v>
      </c>
      <c r="O4880" s="31" t="s">
        <v>14125</v>
      </c>
      <c r="P4880" s="31" t="s">
        <v>14121</v>
      </c>
      <c r="Q4880" s="31" t="s">
        <v>5168</v>
      </c>
    </row>
    <row r="4881" spans="1:17" hidden="1" x14ac:dyDescent="0.2">
      <c r="A4881" s="31" t="s">
        <v>18511</v>
      </c>
      <c r="B4881" s="31" t="s">
        <v>14359</v>
      </c>
      <c r="C4881" s="31" t="s">
        <v>18512</v>
      </c>
      <c r="D4881" s="31" t="s">
        <v>3948</v>
      </c>
      <c r="E4881" s="31" t="s">
        <v>14144</v>
      </c>
      <c r="F4881" s="31"/>
      <c r="G4881" s="47">
        <v>60</v>
      </c>
      <c r="H4881" s="33">
        <v>0</v>
      </c>
      <c r="I4881" s="31" t="s">
        <v>9470</v>
      </c>
      <c r="J4881" s="31" t="s">
        <v>9471</v>
      </c>
      <c r="K4881" s="31" t="s">
        <v>5164</v>
      </c>
      <c r="L4881" s="31" t="s">
        <v>5278</v>
      </c>
      <c r="M4881" s="31" t="s">
        <v>9215</v>
      </c>
      <c r="N4881" s="31"/>
      <c r="O4881" s="31" t="s">
        <v>14125</v>
      </c>
      <c r="P4881" s="31" t="s">
        <v>14121</v>
      </c>
      <c r="Q4881" s="31" t="s">
        <v>8608</v>
      </c>
    </row>
    <row r="4882" spans="1:17" hidden="1" x14ac:dyDescent="0.2">
      <c r="A4882" s="31" t="s">
        <v>18513</v>
      </c>
      <c r="B4882" s="31" t="s">
        <v>14359</v>
      </c>
      <c r="C4882" s="31" t="s">
        <v>18514</v>
      </c>
      <c r="D4882" s="31" t="s">
        <v>3948</v>
      </c>
      <c r="E4882" s="31" t="s">
        <v>14144</v>
      </c>
      <c r="F4882" s="31"/>
      <c r="G4882" s="47">
        <v>60</v>
      </c>
      <c r="H4882" s="33">
        <v>0</v>
      </c>
      <c r="I4882" s="31" t="s">
        <v>5288</v>
      </c>
      <c r="J4882" s="31" t="s">
        <v>5289</v>
      </c>
      <c r="K4882" s="31" t="s">
        <v>5164</v>
      </c>
      <c r="L4882" s="31" t="s">
        <v>5278</v>
      </c>
      <c r="M4882" s="31" t="s">
        <v>5819</v>
      </c>
      <c r="N4882" s="31"/>
      <c r="O4882" s="31" t="s">
        <v>14125</v>
      </c>
      <c r="P4882" s="31" t="s">
        <v>14121</v>
      </c>
      <c r="Q4882" s="31" t="s">
        <v>8608</v>
      </c>
    </row>
    <row r="4883" spans="1:17" hidden="1" x14ac:dyDescent="0.2">
      <c r="A4883" s="31" t="s">
        <v>18515</v>
      </c>
      <c r="B4883" s="31" t="s">
        <v>14359</v>
      </c>
      <c r="C4883" s="31" t="s">
        <v>18516</v>
      </c>
      <c r="D4883" s="31" t="s">
        <v>3948</v>
      </c>
      <c r="E4883" s="31" t="s">
        <v>14144</v>
      </c>
      <c r="F4883" s="31"/>
      <c r="G4883" s="47">
        <v>60</v>
      </c>
      <c r="H4883" s="33">
        <v>0</v>
      </c>
      <c r="I4883" s="31" t="s">
        <v>5288</v>
      </c>
      <c r="J4883" s="31" t="s">
        <v>5289</v>
      </c>
      <c r="K4883" s="31" t="s">
        <v>5164</v>
      </c>
      <c r="L4883" s="31" t="s">
        <v>5278</v>
      </c>
      <c r="M4883" s="31" t="s">
        <v>14104</v>
      </c>
      <c r="N4883" s="31"/>
      <c r="O4883" s="31" t="s">
        <v>14125</v>
      </c>
      <c r="P4883" s="31" t="s">
        <v>14121</v>
      </c>
      <c r="Q4883" s="31" t="s">
        <v>8608</v>
      </c>
    </row>
    <row r="4884" spans="1:17" hidden="1" x14ac:dyDescent="0.2">
      <c r="A4884" s="31" t="s">
        <v>18517</v>
      </c>
      <c r="B4884" s="31" t="s">
        <v>14356</v>
      </c>
      <c r="C4884" s="31" t="s">
        <v>18518</v>
      </c>
      <c r="D4884" s="31"/>
      <c r="E4884" s="31" t="s">
        <v>14123</v>
      </c>
      <c r="F4884" s="31" t="s">
        <v>3948</v>
      </c>
      <c r="G4884" s="47">
        <v>60</v>
      </c>
      <c r="H4884" s="33">
        <v>0</v>
      </c>
      <c r="I4884" s="31" t="s">
        <v>5179</v>
      </c>
      <c r="J4884" s="31" t="s">
        <v>5180</v>
      </c>
      <c r="K4884" s="31" t="s">
        <v>5164</v>
      </c>
      <c r="L4884" s="31" t="s">
        <v>5165</v>
      </c>
      <c r="M4884" s="31" t="s">
        <v>5379</v>
      </c>
      <c r="N4884" s="31" t="s">
        <v>7285</v>
      </c>
      <c r="O4884" s="31" t="s">
        <v>14125</v>
      </c>
      <c r="P4884" s="31" t="s">
        <v>14121</v>
      </c>
      <c r="Q4884" s="31" t="s">
        <v>5168</v>
      </c>
    </row>
    <row r="4885" spans="1:17" hidden="1" x14ac:dyDescent="0.2">
      <c r="A4885" s="31" t="s">
        <v>18519</v>
      </c>
      <c r="B4885" s="31" t="s">
        <v>14359</v>
      </c>
      <c r="C4885" s="31" t="s">
        <v>18520</v>
      </c>
      <c r="D4885" s="31" t="s">
        <v>3948</v>
      </c>
      <c r="E4885" s="31" t="s">
        <v>14144</v>
      </c>
      <c r="F4885" s="31"/>
      <c r="G4885" s="47">
        <v>60</v>
      </c>
      <c r="H4885" s="33">
        <v>0</v>
      </c>
      <c r="I4885" s="31" t="s">
        <v>5288</v>
      </c>
      <c r="J4885" s="31" t="s">
        <v>5289</v>
      </c>
      <c r="K4885" s="31" t="s">
        <v>5164</v>
      </c>
      <c r="L4885" s="31" t="s">
        <v>5278</v>
      </c>
      <c r="M4885" s="31" t="s">
        <v>14104</v>
      </c>
      <c r="N4885" s="31"/>
      <c r="O4885" s="31" t="s">
        <v>14125</v>
      </c>
      <c r="P4885" s="31" t="s">
        <v>14121</v>
      </c>
      <c r="Q4885" s="31" t="s">
        <v>8608</v>
      </c>
    </row>
    <row r="4886" spans="1:17" hidden="1" x14ac:dyDescent="0.2">
      <c r="A4886" s="31" t="s">
        <v>18521</v>
      </c>
      <c r="B4886" s="31" t="s">
        <v>14359</v>
      </c>
      <c r="C4886" s="31" t="s">
        <v>18522</v>
      </c>
      <c r="D4886" s="31" t="s">
        <v>3948</v>
      </c>
      <c r="E4886" s="31" t="s">
        <v>14144</v>
      </c>
      <c r="F4886" s="31"/>
      <c r="G4886" s="47">
        <v>60</v>
      </c>
      <c r="H4886" s="33">
        <v>0</v>
      </c>
      <c r="I4886" s="31" t="s">
        <v>5288</v>
      </c>
      <c r="J4886" s="31" t="s">
        <v>5289</v>
      </c>
      <c r="K4886" s="31" t="s">
        <v>5164</v>
      </c>
      <c r="L4886" s="31" t="s">
        <v>5278</v>
      </c>
      <c r="M4886" s="31" t="s">
        <v>11318</v>
      </c>
      <c r="N4886" s="31"/>
      <c r="O4886" s="31" t="s">
        <v>14125</v>
      </c>
      <c r="P4886" s="31" t="s">
        <v>14121</v>
      </c>
      <c r="Q4886" s="31" t="s">
        <v>8608</v>
      </c>
    </row>
    <row r="4887" spans="1:17" hidden="1" x14ac:dyDescent="0.2">
      <c r="A4887" s="31" t="s">
        <v>18523</v>
      </c>
      <c r="B4887" s="31" t="s">
        <v>14359</v>
      </c>
      <c r="C4887" s="31" t="s">
        <v>18524</v>
      </c>
      <c r="D4887" s="31" t="s">
        <v>3948</v>
      </c>
      <c r="E4887" s="31" t="s">
        <v>14144</v>
      </c>
      <c r="F4887" s="31"/>
      <c r="G4887" s="47">
        <v>60</v>
      </c>
      <c r="H4887" s="33">
        <v>0</v>
      </c>
      <c r="I4887" s="31" t="s">
        <v>9470</v>
      </c>
      <c r="J4887" s="31" t="s">
        <v>9471</v>
      </c>
      <c r="K4887" s="31" t="s">
        <v>5164</v>
      </c>
      <c r="L4887" s="31" t="s">
        <v>5278</v>
      </c>
      <c r="M4887" s="31" t="s">
        <v>9215</v>
      </c>
      <c r="N4887" s="31"/>
      <c r="O4887" s="31" t="s">
        <v>14125</v>
      </c>
      <c r="P4887" s="31" t="s">
        <v>14121</v>
      </c>
      <c r="Q4887" s="31" t="s">
        <v>8608</v>
      </c>
    </row>
    <row r="4888" spans="1:17" hidden="1" x14ac:dyDescent="0.2">
      <c r="A4888" s="31" t="s">
        <v>18525</v>
      </c>
      <c r="B4888" s="31" t="s">
        <v>14359</v>
      </c>
      <c r="C4888" s="31" t="s">
        <v>18526</v>
      </c>
      <c r="D4888" s="31" t="s">
        <v>3948</v>
      </c>
      <c r="E4888" s="31" t="s">
        <v>14144</v>
      </c>
      <c r="F4888" s="31"/>
      <c r="G4888" s="47">
        <v>60</v>
      </c>
      <c r="H4888" s="33">
        <v>0</v>
      </c>
      <c r="I4888" s="31" t="s">
        <v>5276</v>
      </c>
      <c r="J4888" s="31" t="s">
        <v>5277</v>
      </c>
      <c r="K4888" s="31" t="s">
        <v>5164</v>
      </c>
      <c r="L4888" s="31" t="s">
        <v>5278</v>
      </c>
      <c r="M4888" s="31" t="s">
        <v>5701</v>
      </c>
      <c r="N4888" s="31"/>
      <c r="O4888" s="31" t="s">
        <v>14125</v>
      </c>
      <c r="P4888" s="31" t="s">
        <v>14121</v>
      </c>
      <c r="Q4888" s="31" t="s">
        <v>8608</v>
      </c>
    </row>
    <row r="4889" spans="1:17" hidden="1" x14ac:dyDescent="0.2">
      <c r="A4889" s="31" t="s">
        <v>18527</v>
      </c>
      <c r="B4889" s="31" t="s">
        <v>18528</v>
      </c>
      <c r="C4889" s="31" t="s">
        <v>18529</v>
      </c>
      <c r="D4889" s="31"/>
      <c r="E4889" s="31" t="s">
        <v>14123</v>
      </c>
      <c r="F4889" s="31" t="s">
        <v>3948</v>
      </c>
      <c r="G4889" s="47">
        <v>60</v>
      </c>
      <c r="H4889" s="33">
        <v>0</v>
      </c>
      <c r="I4889" s="31" t="s">
        <v>5252</v>
      </c>
      <c r="J4889" s="31" t="s">
        <v>5253</v>
      </c>
      <c r="K4889" s="31" t="s">
        <v>5164</v>
      </c>
      <c r="L4889" s="31" t="s">
        <v>5165</v>
      </c>
      <c r="M4889" s="31" t="s">
        <v>6963</v>
      </c>
      <c r="N4889" s="31" t="s">
        <v>18530</v>
      </c>
      <c r="O4889" s="31" t="s">
        <v>14125</v>
      </c>
      <c r="P4889" s="31" t="s">
        <v>14121</v>
      </c>
      <c r="Q4889" s="31" t="s">
        <v>5168</v>
      </c>
    </row>
    <row r="4890" spans="1:17" hidden="1" x14ac:dyDescent="0.2">
      <c r="A4890" s="31" t="s">
        <v>18531</v>
      </c>
      <c r="B4890" s="31" t="s">
        <v>14916</v>
      </c>
      <c r="C4890" s="31" t="s">
        <v>18532</v>
      </c>
      <c r="D4890" s="31"/>
      <c r="E4890" s="31" t="s">
        <v>14123</v>
      </c>
      <c r="F4890" s="31" t="s">
        <v>3948</v>
      </c>
      <c r="G4890" s="47">
        <v>60</v>
      </c>
      <c r="H4890" s="33">
        <v>0</v>
      </c>
      <c r="I4890" s="31" t="s">
        <v>5218</v>
      </c>
      <c r="J4890" s="31" t="s">
        <v>5219</v>
      </c>
      <c r="K4890" s="31" t="s">
        <v>5164</v>
      </c>
      <c r="L4890" s="31" t="s">
        <v>5165</v>
      </c>
      <c r="M4890" s="31" t="s">
        <v>5390</v>
      </c>
      <c r="N4890" s="31"/>
      <c r="O4890" s="31" t="s">
        <v>14125</v>
      </c>
      <c r="P4890" s="31" t="s">
        <v>14121</v>
      </c>
      <c r="Q4890" s="31" t="s">
        <v>5168</v>
      </c>
    </row>
    <row r="4891" spans="1:17" hidden="1" x14ac:dyDescent="0.2">
      <c r="A4891" s="31" t="s">
        <v>18533</v>
      </c>
      <c r="B4891" s="31" t="s">
        <v>14356</v>
      </c>
      <c r="C4891" s="31" t="s">
        <v>18534</v>
      </c>
      <c r="D4891" s="31"/>
      <c r="E4891" s="31" t="s">
        <v>14123</v>
      </c>
      <c r="F4891" s="31" t="s">
        <v>3948</v>
      </c>
      <c r="G4891" s="47">
        <v>60</v>
      </c>
      <c r="H4891" s="33">
        <v>0</v>
      </c>
      <c r="I4891" s="31" t="s">
        <v>5172</v>
      </c>
      <c r="J4891" s="31" t="s">
        <v>5173</v>
      </c>
      <c r="K4891" s="31" t="s">
        <v>5164</v>
      </c>
      <c r="L4891" s="31" t="s">
        <v>5165</v>
      </c>
      <c r="M4891" s="31" t="s">
        <v>5258</v>
      </c>
      <c r="N4891" s="31" t="s">
        <v>18535</v>
      </c>
      <c r="O4891" s="31" t="s">
        <v>14125</v>
      </c>
      <c r="P4891" s="31" t="s">
        <v>14121</v>
      </c>
      <c r="Q4891" s="31" t="s">
        <v>5168</v>
      </c>
    </row>
    <row r="4892" spans="1:17" hidden="1" x14ac:dyDescent="0.2">
      <c r="A4892" s="31" t="s">
        <v>18536</v>
      </c>
      <c r="B4892" s="31" t="s">
        <v>14359</v>
      </c>
      <c r="C4892" s="31" t="s">
        <v>18537</v>
      </c>
      <c r="D4892" s="31" t="s">
        <v>3948</v>
      </c>
      <c r="E4892" s="31" t="s">
        <v>14144</v>
      </c>
      <c r="F4892" s="31"/>
      <c r="G4892" s="47">
        <v>60</v>
      </c>
      <c r="H4892" s="33">
        <v>0</v>
      </c>
      <c r="I4892" s="31" t="s">
        <v>5288</v>
      </c>
      <c r="J4892" s="31" t="s">
        <v>5289</v>
      </c>
      <c r="K4892" s="31" t="s">
        <v>5164</v>
      </c>
      <c r="L4892" s="31" t="s">
        <v>5278</v>
      </c>
      <c r="M4892" s="31" t="s">
        <v>5819</v>
      </c>
      <c r="N4892" s="31"/>
      <c r="O4892" s="31" t="s">
        <v>14125</v>
      </c>
      <c r="P4892" s="31" t="s">
        <v>14121</v>
      </c>
      <c r="Q4892" s="31" t="s">
        <v>8608</v>
      </c>
    </row>
    <row r="4893" spans="1:17" hidden="1" x14ac:dyDescent="0.2">
      <c r="A4893" s="31" t="s">
        <v>18538</v>
      </c>
      <c r="B4893" s="31" t="s">
        <v>14347</v>
      </c>
      <c r="C4893" s="31" t="s">
        <v>18539</v>
      </c>
      <c r="D4893" s="31"/>
      <c r="E4893" s="31" t="s">
        <v>14123</v>
      </c>
      <c r="F4893" s="31" t="s">
        <v>3948</v>
      </c>
      <c r="G4893" s="47">
        <v>60</v>
      </c>
      <c r="H4893" s="33">
        <v>0</v>
      </c>
      <c r="I4893" s="31" t="s">
        <v>5218</v>
      </c>
      <c r="J4893" s="31" t="s">
        <v>5219</v>
      </c>
      <c r="K4893" s="31" t="s">
        <v>5164</v>
      </c>
      <c r="L4893" s="31" t="s">
        <v>5165</v>
      </c>
      <c r="M4893" s="31" t="s">
        <v>5320</v>
      </c>
      <c r="N4893" s="31"/>
      <c r="O4893" s="31" t="s">
        <v>14125</v>
      </c>
      <c r="P4893" s="31" t="s">
        <v>14121</v>
      </c>
      <c r="Q4893" s="31" t="s">
        <v>5168</v>
      </c>
    </row>
    <row r="4894" spans="1:17" hidden="1" x14ac:dyDescent="0.2">
      <c r="A4894" s="31" t="s">
        <v>18540</v>
      </c>
      <c r="B4894" s="31" t="s">
        <v>14347</v>
      </c>
      <c r="C4894" s="31" t="s">
        <v>18541</v>
      </c>
      <c r="D4894" s="31"/>
      <c r="E4894" s="31" t="s">
        <v>14123</v>
      </c>
      <c r="F4894" s="31" t="s">
        <v>3948</v>
      </c>
      <c r="G4894" s="47">
        <v>60</v>
      </c>
      <c r="H4894" s="33">
        <v>0</v>
      </c>
      <c r="I4894" s="31" t="s">
        <v>5218</v>
      </c>
      <c r="J4894" s="31" t="s">
        <v>5219</v>
      </c>
      <c r="K4894" s="31" t="s">
        <v>5164</v>
      </c>
      <c r="L4894" s="31" t="s">
        <v>5165</v>
      </c>
      <c r="M4894" s="31" t="s">
        <v>5262</v>
      </c>
      <c r="N4894" s="31"/>
      <c r="O4894" s="31" t="s">
        <v>14125</v>
      </c>
      <c r="P4894" s="31" t="s">
        <v>14121</v>
      </c>
      <c r="Q4894" s="31" t="s">
        <v>5168</v>
      </c>
    </row>
    <row r="4895" spans="1:17" hidden="1" x14ac:dyDescent="0.2">
      <c r="A4895" s="31" t="s">
        <v>18542</v>
      </c>
      <c r="B4895" s="31" t="s">
        <v>18543</v>
      </c>
      <c r="C4895" s="31" t="s">
        <v>18544</v>
      </c>
      <c r="D4895" s="31" t="s">
        <v>3948</v>
      </c>
      <c r="E4895" s="31" t="s">
        <v>14144</v>
      </c>
      <c r="F4895" s="31"/>
      <c r="G4895" s="47">
        <v>60</v>
      </c>
      <c r="H4895" s="33">
        <v>0</v>
      </c>
      <c r="I4895" s="31" t="s">
        <v>5288</v>
      </c>
      <c r="J4895" s="31" t="s">
        <v>5289</v>
      </c>
      <c r="K4895" s="31" t="s">
        <v>5164</v>
      </c>
      <c r="L4895" s="31" t="s">
        <v>5278</v>
      </c>
      <c r="M4895" s="31" t="s">
        <v>5663</v>
      </c>
      <c r="N4895" s="31"/>
      <c r="O4895" s="31" t="s">
        <v>14125</v>
      </c>
      <c r="P4895" s="31" t="s">
        <v>14121</v>
      </c>
      <c r="Q4895" s="31" t="s">
        <v>8608</v>
      </c>
    </row>
    <row r="4896" spans="1:17" hidden="1" x14ac:dyDescent="0.2">
      <c r="A4896" s="31" t="s">
        <v>18545</v>
      </c>
      <c r="B4896" s="31" t="s">
        <v>14362</v>
      </c>
      <c r="C4896" s="31" t="s">
        <v>18546</v>
      </c>
      <c r="D4896" s="31" t="s">
        <v>3948</v>
      </c>
      <c r="E4896" s="31" t="s">
        <v>14144</v>
      </c>
      <c r="F4896" s="31"/>
      <c r="G4896" s="47">
        <v>60</v>
      </c>
      <c r="H4896" s="33">
        <v>0</v>
      </c>
      <c r="I4896" s="31" t="s">
        <v>9470</v>
      </c>
      <c r="J4896" s="31" t="s">
        <v>9471</v>
      </c>
      <c r="K4896" s="31" t="s">
        <v>5164</v>
      </c>
      <c r="L4896" s="31" t="s">
        <v>5278</v>
      </c>
      <c r="M4896" s="31" t="s">
        <v>9215</v>
      </c>
      <c r="N4896" s="31"/>
      <c r="O4896" s="31" t="s">
        <v>14125</v>
      </c>
      <c r="P4896" s="31" t="s">
        <v>14121</v>
      </c>
      <c r="Q4896" s="31" t="s">
        <v>8608</v>
      </c>
    </row>
    <row r="4897" spans="1:17" hidden="1" x14ac:dyDescent="0.2">
      <c r="A4897" s="31" t="s">
        <v>18547</v>
      </c>
      <c r="B4897" s="31" t="s">
        <v>18548</v>
      </c>
      <c r="C4897" s="31" t="s">
        <v>18549</v>
      </c>
      <c r="D4897" s="31"/>
      <c r="E4897" s="31" t="s">
        <v>14354</v>
      </c>
      <c r="F4897" s="31"/>
      <c r="G4897" s="47">
        <v>60</v>
      </c>
      <c r="H4897" s="33">
        <v>0</v>
      </c>
      <c r="I4897" s="31" t="s">
        <v>5212</v>
      </c>
      <c r="J4897" s="31" t="s">
        <v>5213</v>
      </c>
      <c r="K4897" s="31" t="s">
        <v>5164</v>
      </c>
      <c r="L4897" s="31" t="s">
        <v>5238</v>
      </c>
      <c r="M4897" s="31" t="s">
        <v>5239</v>
      </c>
      <c r="N4897" s="31"/>
      <c r="O4897" s="31" t="s">
        <v>14125</v>
      </c>
      <c r="P4897" s="31" t="s">
        <v>14121</v>
      </c>
      <c r="Q4897" s="31" t="s">
        <v>5168</v>
      </c>
    </row>
    <row r="4898" spans="1:17" hidden="1" x14ac:dyDescent="0.2">
      <c r="A4898" s="31" t="s">
        <v>18550</v>
      </c>
      <c r="B4898" s="31" t="s">
        <v>14359</v>
      </c>
      <c r="C4898" s="31" t="s">
        <v>18551</v>
      </c>
      <c r="D4898" s="31" t="s">
        <v>3948</v>
      </c>
      <c r="E4898" s="31" t="s">
        <v>14144</v>
      </c>
      <c r="F4898" s="31"/>
      <c r="G4898" s="47">
        <v>60</v>
      </c>
      <c r="H4898" s="33">
        <v>0</v>
      </c>
      <c r="I4898" s="31" t="s">
        <v>9470</v>
      </c>
      <c r="J4898" s="31" t="s">
        <v>9471</v>
      </c>
      <c r="K4898" s="31" t="s">
        <v>5164</v>
      </c>
      <c r="L4898" s="31" t="s">
        <v>5278</v>
      </c>
      <c r="M4898" s="31" t="s">
        <v>6466</v>
      </c>
      <c r="N4898" s="31"/>
      <c r="O4898" s="31" t="s">
        <v>14125</v>
      </c>
      <c r="P4898" s="31" t="s">
        <v>14121</v>
      </c>
      <c r="Q4898" s="31" t="s">
        <v>8608</v>
      </c>
    </row>
    <row r="4899" spans="1:17" hidden="1" x14ac:dyDescent="0.2">
      <c r="A4899" s="31" t="s">
        <v>18552</v>
      </c>
      <c r="B4899" s="31" t="s">
        <v>14356</v>
      </c>
      <c r="C4899" s="31" t="s">
        <v>18553</v>
      </c>
      <c r="D4899" s="31"/>
      <c r="E4899" s="31" t="s">
        <v>14123</v>
      </c>
      <c r="F4899" s="31" t="s">
        <v>3948</v>
      </c>
      <c r="G4899" s="47">
        <v>60</v>
      </c>
      <c r="H4899" s="33">
        <v>0</v>
      </c>
      <c r="I4899" s="31" t="s">
        <v>5172</v>
      </c>
      <c r="J4899" s="31" t="s">
        <v>5173</v>
      </c>
      <c r="K4899" s="31" t="s">
        <v>5164</v>
      </c>
      <c r="L4899" s="31" t="s">
        <v>5165</v>
      </c>
      <c r="M4899" s="31" t="s">
        <v>5224</v>
      </c>
      <c r="N4899" s="31" t="s">
        <v>9680</v>
      </c>
      <c r="O4899" s="31" t="s">
        <v>14125</v>
      </c>
      <c r="P4899" s="31" t="s">
        <v>14121</v>
      </c>
      <c r="Q4899" s="31" t="s">
        <v>5168</v>
      </c>
    </row>
    <row r="4900" spans="1:17" hidden="1" x14ac:dyDescent="0.2">
      <c r="A4900" s="31" t="s">
        <v>18554</v>
      </c>
      <c r="B4900" s="31" t="s">
        <v>14356</v>
      </c>
      <c r="C4900" s="31" t="s">
        <v>18555</v>
      </c>
      <c r="D4900" s="31"/>
      <c r="E4900" s="31" t="s">
        <v>14123</v>
      </c>
      <c r="F4900" s="31" t="s">
        <v>3948</v>
      </c>
      <c r="G4900" s="47">
        <v>60</v>
      </c>
      <c r="H4900" s="33">
        <v>0</v>
      </c>
      <c r="I4900" s="31" t="s">
        <v>5218</v>
      </c>
      <c r="J4900" s="31" t="s">
        <v>5219</v>
      </c>
      <c r="K4900" s="31" t="s">
        <v>5164</v>
      </c>
      <c r="L4900" s="31" t="s">
        <v>5165</v>
      </c>
      <c r="M4900" s="31" t="s">
        <v>5320</v>
      </c>
      <c r="N4900" s="31" t="s">
        <v>5348</v>
      </c>
      <c r="O4900" s="31" t="s">
        <v>14125</v>
      </c>
      <c r="P4900" s="31" t="s">
        <v>14121</v>
      </c>
      <c r="Q4900" s="31" t="s">
        <v>5168</v>
      </c>
    </row>
    <row r="4901" spans="1:17" hidden="1" x14ac:dyDescent="0.2">
      <c r="A4901" s="31" t="s">
        <v>18556</v>
      </c>
      <c r="B4901" s="31" t="s">
        <v>14916</v>
      </c>
      <c r="C4901" s="31" t="s">
        <v>18557</v>
      </c>
      <c r="D4901" s="31"/>
      <c r="E4901" s="31" t="s">
        <v>14123</v>
      </c>
      <c r="F4901" s="31" t="s">
        <v>3948</v>
      </c>
      <c r="G4901" s="47">
        <v>60</v>
      </c>
      <c r="H4901" s="33">
        <v>0</v>
      </c>
      <c r="I4901" s="31" t="s">
        <v>5252</v>
      </c>
      <c r="J4901" s="31" t="s">
        <v>5253</v>
      </c>
      <c r="K4901" s="31" t="s">
        <v>5164</v>
      </c>
      <c r="L4901" s="31" t="s">
        <v>5165</v>
      </c>
      <c r="M4901" s="31" t="s">
        <v>6963</v>
      </c>
      <c r="N4901" s="31"/>
      <c r="O4901" s="31" t="s">
        <v>14125</v>
      </c>
      <c r="P4901" s="31" t="s">
        <v>14121</v>
      </c>
      <c r="Q4901" s="31" t="s">
        <v>5168</v>
      </c>
    </row>
    <row r="4902" spans="1:17" hidden="1" x14ac:dyDescent="0.2">
      <c r="A4902" s="31" t="s">
        <v>18558</v>
      </c>
      <c r="B4902" s="31" t="s">
        <v>18559</v>
      </c>
      <c r="C4902" s="31" t="s">
        <v>18560</v>
      </c>
      <c r="D4902" s="31" t="s">
        <v>3948</v>
      </c>
      <c r="E4902" s="31" t="s">
        <v>14144</v>
      </c>
      <c r="F4902" s="31"/>
      <c r="G4902" s="47">
        <v>60</v>
      </c>
      <c r="H4902" s="33">
        <v>0</v>
      </c>
      <c r="I4902" s="31" t="s">
        <v>9470</v>
      </c>
      <c r="J4902" s="31" t="s">
        <v>9471</v>
      </c>
      <c r="K4902" s="31" t="s">
        <v>5164</v>
      </c>
      <c r="L4902" s="31" t="s">
        <v>5278</v>
      </c>
      <c r="M4902" s="31" t="s">
        <v>5627</v>
      </c>
      <c r="N4902" s="31"/>
      <c r="O4902" s="31" t="s">
        <v>14125</v>
      </c>
      <c r="P4902" s="31" t="s">
        <v>14121</v>
      </c>
      <c r="Q4902" s="31" t="s">
        <v>8608</v>
      </c>
    </row>
    <row r="4903" spans="1:17" hidden="1" x14ac:dyDescent="0.2">
      <c r="A4903" s="31" t="s">
        <v>18561</v>
      </c>
      <c r="B4903" s="31" t="s">
        <v>18562</v>
      </c>
      <c r="C4903" s="31" t="s">
        <v>18563</v>
      </c>
      <c r="D4903" s="31"/>
      <c r="E4903" s="31" t="s">
        <v>14123</v>
      </c>
      <c r="F4903" s="31" t="s">
        <v>3948</v>
      </c>
      <c r="G4903" s="47">
        <v>60</v>
      </c>
      <c r="H4903" s="33">
        <v>0</v>
      </c>
      <c r="I4903" s="31" t="s">
        <v>5218</v>
      </c>
      <c r="J4903" s="31" t="s">
        <v>5219</v>
      </c>
      <c r="K4903" s="31" t="s">
        <v>5164</v>
      </c>
      <c r="L4903" s="31" t="s">
        <v>5165</v>
      </c>
      <c r="M4903" s="31" t="s">
        <v>5320</v>
      </c>
      <c r="N4903" s="31"/>
      <c r="O4903" s="31" t="s">
        <v>14125</v>
      </c>
      <c r="P4903" s="31" t="s">
        <v>14121</v>
      </c>
      <c r="Q4903" s="31" t="s">
        <v>5168</v>
      </c>
    </row>
    <row r="4904" spans="1:17" hidden="1" x14ac:dyDescent="0.2">
      <c r="A4904" s="31" t="s">
        <v>18564</v>
      </c>
      <c r="B4904" s="31" t="s">
        <v>14916</v>
      </c>
      <c r="C4904" s="31" t="s">
        <v>18565</v>
      </c>
      <c r="D4904" s="31"/>
      <c r="E4904" s="31" t="s">
        <v>14123</v>
      </c>
      <c r="F4904" s="31" t="s">
        <v>3948</v>
      </c>
      <c r="G4904" s="47">
        <v>60</v>
      </c>
      <c r="H4904" s="33">
        <v>0</v>
      </c>
      <c r="I4904" s="31" t="s">
        <v>5252</v>
      </c>
      <c r="J4904" s="31" t="s">
        <v>5253</v>
      </c>
      <c r="K4904" s="31" t="s">
        <v>5164</v>
      </c>
      <c r="L4904" s="31" t="s">
        <v>5165</v>
      </c>
      <c r="M4904" s="31" t="s">
        <v>5254</v>
      </c>
      <c r="N4904" s="31"/>
      <c r="O4904" s="31" t="s">
        <v>14125</v>
      </c>
      <c r="P4904" s="31" t="s">
        <v>14121</v>
      </c>
      <c r="Q4904" s="31" t="s">
        <v>5168</v>
      </c>
    </row>
    <row r="4905" spans="1:17" hidden="1" x14ac:dyDescent="0.2">
      <c r="A4905" s="31" t="s">
        <v>18566</v>
      </c>
      <c r="B4905" s="31" t="s">
        <v>14359</v>
      </c>
      <c r="C4905" s="31" t="s">
        <v>18567</v>
      </c>
      <c r="D4905" s="31" t="s">
        <v>3948</v>
      </c>
      <c r="E4905" s="31" t="s">
        <v>14144</v>
      </c>
      <c r="F4905" s="31"/>
      <c r="G4905" s="47">
        <v>60</v>
      </c>
      <c r="H4905" s="33">
        <v>0</v>
      </c>
      <c r="I4905" s="31" t="s">
        <v>5288</v>
      </c>
      <c r="J4905" s="31" t="s">
        <v>5289</v>
      </c>
      <c r="K4905" s="31" t="s">
        <v>5164</v>
      </c>
      <c r="L4905" s="31" t="s">
        <v>5278</v>
      </c>
      <c r="M4905" s="31" t="s">
        <v>5754</v>
      </c>
      <c r="N4905" s="31"/>
      <c r="O4905" s="31" t="s">
        <v>14125</v>
      </c>
      <c r="P4905" s="31" t="s">
        <v>14121</v>
      </c>
      <c r="Q4905" s="31" t="s">
        <v>8608</v>
      </c>
    </row>
    <row r="4906" spans="1:17" hidden="1" x14ac:dyDescent="0.2">
      <c r="A4906" s="31" t="s">
        <v>18568</v>
      </c>
      <c r="B4906" s="31" t="s">
        <v>18569</v>
      </c>
      <c r="C4906" s="31" t="s">
        <v>18570</v>
      </c>
      <c r="D4906" s="31"/>
      <c r="E4906" s="31" t="s">
        <v>14123</v>
      </c>
      <c r="F4906" s="31" t="s">
        <v>3948</v>
      </c>
      <c r="G4906" s="47">
        <v>60</v>
      </c>
      <c r="H4906" s="33">
        <v>0</v>
      </c>
      <c r="I4906" s="31" t="s">
        <v>5218</v>
      </c>
      <c r="J4906" s="31" t="s">
        <v>5219</v>
      </c>
      <c r="K4906" s="31" t="s">
        <v>5164</v>
      </c>
      <c r="L4906" s="31" t="s">
        <v>5165</v>
      </c>
      <c r="M4906" s="31" t="s">
        <v>5220</v>
      </c>
      <c r="N4906" s="31"/>
      <c r="O4906" s="31" t="s">
        <v>14125</v>
      </c>
      <c r="P4906" s="31" t="s">
        <v>14121</v>
      </c>
      <c r="Q4906" s="31" t="s">
        <v>5168</v>
      </c>
    </row>
    <row r="4907" spans="1:17" hidden="1" x14ac:dyDescent="0.2">
      <c r="A4907" s="31" t="s">
        <v>18571</v>
      </c>
      <c r="B4907" s="31" t="s">
        <v>18572</v>
      </c>
      <c r="C4907" s="31" t="s">
        <v>18573</v>
      </c>
      <c r="D4907" s="31"/>
      <c r="E4907" s="31" t="s">
        <v>15136</v>
      </c>
      <c r="F4907" s="31" t="s">
        <v>3948</v>
      </c>
      <c r="G4907" s="47">
        <v>60</v>
      </c>
      <c r="H4907" s="33">
        <v>0</v>
      </c>
      <c r="I4907" s="31" t="s">
        <v>9470</v>
      </c>
      <c r="J4907" s="31" t="s">
        <v>9471</v>
      </c>
      <c r="K4907" s="31" t="s">
        <v>5164</v>
      </c>
      <c r="L4907" s="31" t="s">
        <v>5278</v>
      </c>
      <c r="M4907" s="31" t="s">
        <v>6466</v>
      </c>
      <c r="N4907" s="31" t="s">
        <v>6671</v>
      </c>
      <c r="O4907" s="31" t="s">
        <v>14125</v>
      </c>
      <c r="P4907" s="31" t="s">
        <v>14121</v>
      </c>
      <c r="Q4907" s="31" t="s">
        <v>5168</v>
      </c>
    </row>
    <row r="4908" spans="1:17" hidden="1" x14ac:dyDescent="0.2">
      <c r="A4908" s="31" t="s">
        <v>18574</v>
      </c>
      <c r="B4908" s="31" t="s">
        <v>18575</v>
      </c>
      <c r="C4908" s="31" t="s">
        <v>18576</v>
      </c>
      <c r="D4908" s="31" t="s">
        <v>3948</v>
      </c>
      <c r="E4908" s="31" t="s">
        <v>14144</v>
      </c>
      <c r="F4908" s="31"/>
      <c r="G4908" s="47">
        <v>60</v>
      </c>
      <c r="H4908" s="33">
        <v>0</v>
      </c>
      <c r="I4908" s="31" t="s">
        <v>5276</v>
      </c>
      <c r="J4908" s="31" t="s">
        <v>5277</v>
      </c>
      <c r="K4908" s="31" t="s">
        <v>5164</v>
      </c>
      <c r="L4908" s="31" t="s">
        <v>5278</v>
      </c>
      <c r="M4908" s="31" t="s">
        <v>11041</v>
      </c>
      <c r="N4908" s="31"/>
      <c r="O4908" s="31" t="s">
        <v>14125</v>
      </c>
      <c r="P4908" s="31" t="s">
        <v>14121</v>
      </c>
      <c r="Q4908" s="31" t="s">
        <v>8608</v>
      </c>
    </row>
    <row r="4909" spans="1:17" hidden="1" x14ac:dyDescent="0.2">
      <c r="A4909" s="31" t="s">
        <v>18577</v>
      </c>
      <c r="B4909" s="31" t="s">
        <v>18578</v>
      </c>
      <c r="C4909" s="31" t="s">
        <v>18579</v>
      </c>
      <c r="D4909" s="31"/>
      <c r="E4909" s="31" t="s">
        <v>14123</v>
      </c>
      <c r="F4909" s="31" t="s">
        <v>3948</v>
      </c>
      <c r="G4909" s="47">
        <v>60</v>
      </c>
      <c r="H4909" s="33">
        <v>0</v>
      </c>
      <c r="I4909" s="31" t="s">
        <v>5172</v>
      </c>
      <c r="J4909" s="31" t="s">
        <v>5173</v>
      </c>
      <c r="K4909" s="31" t="s">
        <v>5164</v>
      </c>
      <c r="L4909" s="31" t="s">
        <v>5165</v>
      </c>
      <c r="M4909" s="31" t="s">
        <v>5174</v>
      </c>
      <c r="N4909" s="31" t="s">
        <v>11874</v>
      </c>
      <c r="O4909" s="31" t="s">
        <v>14125</v>
      </c>
      <c r="P4909" s="31" t="s">
        <v>14121</v>
      </c>
      <c r="Q4909" s="31" t="s">
        <v>5168</v>
      </c>
    </row>
    <row r="4910" spans="1:17" hidden="1" x14ac:dyDescent="0.2">
      <c r="A4910" s="31" t="s">
        <v>18580</v>
      </c>
      <c r="B4910" s="31" t="s">
        <v>18581</v>
      </c>
      <c r="C4910" s="31" t="s">
        <v>18582</v>
      </c>
      <c r="D4910" s="31"/>
      <c r="E4910" s="31" t="s">
        <v>14123</v>
      </c>
      <c r="F4910" s="31" t="s">
        <v>3948</v>
      </c>
      <c r="G4910" s="47">
        <v>60</v>
      </c>
      <c r="H4910" s="33">
        <v>0</v>
      </c>
      <c r="I4910" s="31" t="s">
        <v>5252</v>
      </c>
      <c r="J4910" s="31" t="s">
        <v>5253</v>
      </c>
      <c r="K4910" s="31" t="s">
        <v>5164</v>
      </c>
      <c r="L4910" s="31" t="s">
        <v>5165</v>
      </c>
      <c r="M4910" s="31" t="s">
        <v>5569</v>
      </c>
      <c r="N4910" s="31" t="s">
        <v>7501</v>
      </c>
      <c r="O4910" s="31" t="s">
        <v>14125</v>
      </c>
      <c r="P4910" s="31" t="s">
        <v>14121</v>
      </c>
      <c r="Q4910" s="31" t="s">
        <v>5168</v>
      </c>
    </row>
    <row r="4911" spans="1:17" hidden="1" x14ac:dyDescent="0.2">
      <c r="A4911" s="31" t="s">
        <v>18583</v>
      </c>
      <c r="B4911" s="31" t="s">
        <v>18584</v>
      </c>
      <c r="C4911" s="31" t="s">
        <v>18585</v>
      </c>
      <c r="D4911" s="31"/>
      <c r="E4911" s="31" t="s">
        <v>14123</v>
      </c>
      <c r="F4911" s="31" t="s">
        <v>3948</v>
      </c>
      <c r="G4911" s="47">
        <v>60</v>
      </c>
      <c r="H4911" s="33">
        <v>0</v>
      </c>
      <c r="I4911" s="31" t="s">
        <v>5179</v>
      </c>
      <c r="J4911" s="31" t="s">
        <v>5180</v>
      </c>
      <c r="K4911" s="31" t="s">
        <v>5164</v>
      </c>
      <c r="L4911" s="31" t="s">
        <v>5165</v>
      </c>
      <c r="M4911" s="31" t="s">
        <v>5361</v>
      </c>
      <c r="N4911" s="31" t="s">
        <v>9722</v>
      </c>
      <c r="O4911" s="31" t="s">
        <v>14125</v>
      </c>
      <c r="P4911" s="31" t="s">
        <v>14121</v>
      </c>
      <c r="Q4911" s="31" t="s">
        <v>5168</v>
      </c>
    </row>
    <row r="4912" spans="1:17" hidden="1" x14ac:dyDescent="0.2">
      <c r="A4912" s="31" t="s">
        <v>18586</v>
      </c>
      <c r="B4912" s="31" t="s">
        <v>18587</v>
      </c>
      <c r="C4912" s="31" t="s">
        <v>18588</v>
      </c>
      <c r="D4912" s="31"/>
      <c r="E4912" s="31" t="s">
        <v>14123</v>
      </c>
      <c r="F4912" s="31" t="s">
        <v>3948</v>
      </c>
      <c r="G4912" s="47">
        <v>60</v>
      </c>
      <c r="H4912" s="33">
        <v>0</v>
      </c>
      <c r="I4912" s="31" t="s">
        <v>5218</v>
      </c>
      <c r="J4912" s="31" t="s">
        <v>5219</v>
      </c>
      <c r="K4912" s="31" t="s">
        <v>5164</v>
      </c>
      <c r="L4912" s="31" t="s">
        <v>5165</v>
      </c>
      <c r="M4912" s="31" t="s">
        <v>5320</v>
      </c>
      <c r="N4912" s="31" t="s">
        <v>15243</v>
      </c>
      <c r="O4912" s="31" t="s">
        <v>14125</v>
      </c>
      <c r="P4912" s="31" t="s">
        <v>14121</v>
      </c>
      <c r="Q4912" s="31" t="s">
        <v>5168</v>
      </c>
    </row>
    <row r="4913" spans="1:17" hidden="1" x14ac:dyDescent="0.2">
      <c r="A4913" s="31" t="s">
        <v>18589</v>
      </c>
      <c r="B4913" s="31" t="s">
        <v>18590</v>
      </c>
      <c r="C4913" s="31" t="s">
        <v>18591</v>
      </c>
      <c r="D4913" s="31"/>
      <c r="E4913" s="31" t="s">
        <v>14123</v>
      </c>
      <c r="F4913" s="31" t="s">
        <v>18592</v>
      </c>
      <c r="G4913" s="47">
        <v>60</v>
      </c>
      <c r="H4913" s="33">
        <v>0</v>
      </c>
      <c r="I4913" s="31" t="s">
        <v>5212</v>
      </c>
      <c r="J4913" s="31" t="s">
        <v>5213</v>
      </c>
      <c r="K4913" s="31" t="s">
        <v>5164</v>
      </c>
      <c r="L4913" s="31" t="s">
        <v>5535</v>
      </c>
      <c r="M4913" s="31" t="s">
        <v>5239</v>
      </c>
      <c r="N4913" s="31"/>
      <c r="O4913" s="31" t="s">
        <v>14125</v>
      </c>
      <c r="P4913" s="31" t="s">
        <v>14121</v>
      </c>
      <c r="Q4913" s="31" t="s">
        <v>5168</v>
      </c>
    </row>
    <row r="4914" spans="1:17" hidden="1" x14ac:dyDescent="0.2">
      <c r="A4914" s="31" t="s">
        <v>18593</v>
      </c>
      <c r="B4914" s="31" t="s">
        <v>18594</v>
      </c>
      <c r="C4914" s="31" t="s">
        <v>18595</v>
      </c>
      <c r="D4914" s="31"/>
      <c r="E4914" s="31" t="s">
        <v>14123</v>
      </c>
      <c r="F4914" s="31" t="s">
        <v>18596</v>
      </c>
      <c r="G4914" s="47">
        <v>60</v>
      </c>
      <c r="H4914" s="33">
        <v>0</v>
      </c>
      <c r="I4914" s="31" t="s">
        <v>5212</v>
      </c>
      <c r="J4914" s="31" t="s">
        <v>5213</v>
      </c>
      <c r="K4914" s="31" t="s">
        <v>5164</v>
      </c>
      <c r="L4914" s="31" t="s">
        <v>5498</v>
      </c>
      <c r="M4914" s="31" t="s">
        <v>5239</v>
      </c>
      <c r="N4914" s="31"/>
      <c r="O4914" s="31" t="s">
        <v>14125</v>
      </c>
      <c r="P4914" s="31" t="s">
        <v>14121</v>
      </c>
      <c r="Q4914" s="31" t="s">
        <v>5168</v>
      </c>
    </row>
    <row r="4915" spans="1:17" hidden="1" x14ac:dyDescent="0.2">
      <c r="A4915" s="31" t="s">
        <v>18597</v>
      </c>
      <c r="B4915" s="31" t="s">
        <v>18598</v>
      </c>
      <c r="C4915" s="31" t="s">
        <v>18599</v>
      </c>
      <c r="D4915" s="31"/>
      <c r="E4915" s="31" t="s">
        <v>14123</v>
      </c>
      <c r="F4915" s="31" t="s">
        <v>18600</v>
      </c>
      <c r="G4915" s="47">
        <v>60</v>
      </c>
      <c r="H4915" s="33">
        <v>0</v>
      </c>
      <c r="I4915" s="31" t="s">
        <v>5212</v>
      </c>
      <c r="J4915" s="31" t="s">
        <v>5213</v>
      </c>
      <c r="K4915" s="31" t="s">
        <v>5164</v>
      </c>
      <c r="L4915" s="31" t="s">
        <v>8042</v>
      </c>
      <c r="M4915" s="31" t="s">
        <v>5239</v>
      </c>
      <c r="N4915" s="31"/>
      <c r="O4915" s="31" t="s">
        <v>14125</v>
      </c>
      <c r="P4915" s="31" t="s">
        <v>14121</v>
      </c>
      <c r="Q4915" s="31" t="s">
        <v>5168</v>
      </c>
    </row>
    <row r="4916" spans="1:17" hidden="1" x14ac:dyDescent="0.2">
      <c r="A4916" s="31" t="s">
        <v>18601</v>
      </c>
      <c r="B4916" s="31" t="s">
        <v>18602</v>
      </c>
      <c r="C4916" s="31" t="s">
        <v>18603</v>
      </c>
      <c r="D4916" s="31"/>
      <c r="E4916" s="31" t="s">
        <v>14123</v>
      </c>
      <c r="F4916" s="31" t="s">
        <v>18604</v>
      </c>
      <c r="G4916" s="47">
        <v>60</v>
      </c>
      <c r="H4916" s="33">
        <v>0</v>
      </c>
      <c r="I4916" s="31" t="s">
        <v>5212</v>
      </c>
      <c r="J4916" s="31" t="s">
        <v>5213</v>
      </c>
      <c r="K4916" s="31" t="s">
        <v>5164</v>
      </c>
      <c r="L4916" s="31" t="s">
        <v>5472</v>
      </c>
      <c r="M4916" s="31" t="s">
        <v>5239</v>
      </c>
      <c r="N4916" s="31"/>
      <c r="O4916" s="31" t="s">
        <v>14125</v>
      </c>
      <c r="P4916" s="31" t="s">
        <v>14121</v>
      </c>
      <c r="Q4916" s="31" t="s">
        <v>5168</v>
      </c>
    </row>
    <row r="4917" spans="1:17" hidden="1" x14ac:dyDescent="0.2">
      <c r="A4917" s="31" t="s">
        <v>18605</v>
      </c>
      <c r="B4917" s="31" t="s">
        <v>14356</v>
      </c>
      <c r="C4917" s="31" t="s">
        <v>18606</v>
      </c>
      <c r="D4917" s="31"/>
      <c r="E4917" s="31" t="s">
        <v>14123</v>
      </c>
      <c r="F4917" s="31" t="s">
        <v>3948</v>
      </c>
      <c r="G4917" s="47">
        <v>60</v>
      </c>
      <c r="H4917" s="33">
        <v>0</v>
      </c>
      <c r="I4917" s="31" t="s">
        <v>5266</v>
      </c>
      <c r="J4917" s="31" t="s">
        <v>5267</v>
      </c>
      <c r="K4917" s="31" t="s">
        <v>5164</v>
      </c>
      <c r="L4917" s="31" t="s">
        <v>5165</v>
      </c>
      <c r="M4917" s="31" t="s">
        <v>5262</v>
      </c>
      <c r="N4917" s="31"/>
      <c r="O4917" s="31" t="s">
        <v>14125</v>
      </c>
      <c r="P4917" s="31" t="s">
        <v>14121</v>
      </c>
      <c r="Q4917" s="31" t="s">
        <v>5168</v>
      </c>
    </row>
    <row r="4918" spans="1:17" hidden="1" x14ac:dyDescent="0.2">
      <c r="A4918" s="31" t="s">
        <v>18607</v>
      </c>
      <c r="B4918" s="31" t="s">
        <v>14472</v>
      </c>
      <c r="C4918" s="31" t="s">
        <v>18608</v>
      </c>
      <c r="D4918" s="31" t="s">
        <v>3948</v>
      </c>
      <c r="E4918" s="31" t="s">
        <v>14144</v>
      </c>
      <c r="F4918" s="31"/>
      <c r="G4918" s="47">
        <v>60</v>
      </c>
      <c r="H4918" s="33">
        <v>0</v>
      </c>
      <c r="I4918" s="31" t="s">
        <v>9470</v>
      </c>
      <c r="J4918" s="31" t="s">
        <v>9471</v>
      </c>
      <c r="K4918" s="31" t="s">
        <v>5164</v>
      </c>
      <c r="L4918" s="31" t="s">
        <v>5278</v>
      </c>
      <c r="M4918" s="31" t="s">
        <v>6466</v>
      </c>
      <c r="N4918" s="31"/>
      <c r="O4918" s="31" t="s">
        <v>14125</v>
      </c>
      <c r="P4918" s="31" t="s">
        <v>14121</v>
      </c>
      <c r="Q4918" s="31" t="s">
        <v>8608</v>
      </c>
    </row>
    <row r="4919" spans="1:17" hidden="1" x14ac:dyDescent="0.2">
      <c r="A4919" s="31" t="s">
        <v>18609</v>
      </c>
      <c r="B4919" s="31" t="s">
        <v>14472</v>
      </c>
      <c r="C4919" s="31" t="s">
        <v>18610</v>
      </c>
      <c r="D4919" s="31" t="s">
        <v>3948</v>
      </c>
      <c r="E4919" s="31" t="s">
        <v>14144</v>
      </c>
      <c r="F4919" s="31"/>
      <c r="G4919" s="47">
        <v>60</v>
      </c>
      <c r="H4919" s="33">
        <v>0</v>
      </c>
      <c r="I4919" s="31" t="s">
        <v>5276</v>
      </c>
      <c r="J4919" s="31" t="s">
        <v>5277</v>
      </c>
      <c r="K4919" s="31" t="s">
        <v>5164</v>
      </c>
      <c r="L4919" s="31" t="s">
        <v>5278</v>
      </c>
      <c r="M4919" s="31" t="s">
        <v>5616</v>
      </c>
      <c r="N4919" s="31"/>
      <c r="O4919" s="31" t="s">
        <v>14125</v>
      </c>
      <c r="P4919" s="31" t="s">
        <v>14121</v>
      </c>
      <c r="Q4919" s="31" t="s">
        <v>8608</v>
      </c>
    </row>
    <row r="4920" spans="1:17" hidden="1" x14ac:dyDescent="0.2">
      <c r="A4920" s="31" t="s">
        <v>18611</v>
      </c>
      <c r="B4920" s="31" t="s">
        <v>18612</v>
      </c>
      <c r="C4920" s="31" t="s">
        <v>18613</v>
      </c>
      <c r="D4920" s="31"/>
      <c r="E4920" s="31" t="s">
        <v>14354</v>
      </c>
      <c r="F4920" s="31"/>
      <c r="G4920" s="47"/>
      <c r="H4920" s="33">
        <v>0</v>
      </c>
      <c r="I4920" s="31" t="s">
        <v>5218</v>
      </c>
      <c r="J4920" s="31" t="s">
        <v>5219</v>
      </c>
      <c r="K4920" s="31" t="s">
        <v>5164</v>
      </c>
      <c r="L4920" s="31" t="s">
        <v>8896</v>
      </c>
      <c r="M4920" s="31" t="s">
        <v>18614</v>
      </c>
      <c r="N4920" s="31" t="s">
        <v>7325</v>
      </c>
      <c r="O4920" s="31" t="s">
        <v>14125</v>
      </c>
      <c r="P4920" s="31" t="s">
        <v>14121</v>
      </c>
      <c r="Q4920" s="31" t="s">
        <v>5168</v>
      </c>
    </row>
    <row r="4921" spans="1:17" hidden="1" x14ac:dyDescent="0.2">
      <c r="A4921" s="31" t="s">
        <v>18615</v>
      </c>
      <c r="B4921" s="31" t="s">
        <v>18616</v>
      </c>
      <c r="C4921" s="31" t="s">
        <v>18617</v>
      </c>
      <c r="D4921" s="31"/>
      <c r="E4921" s="31"/>
      <c r="F4921" s="31" t="s">
        <v>14124</v>
      </c>
      <c r="G4921" s="47">
        <v>60</v>
      </c>
      <c r="H4921" s="33">
        <v>0</v>
      </c>
      <c r="I4921" s="31"/>
      <c r="J4921" s="31"/>
      <c r="K4921" s="31" t="s">
        <v>5164</v>
      </c>
      <c r="L4921" s="31" t="s">
        <v>5165</v>
      </c>
      <c r="M4921" s="31" t="s">
        <v>5254</v>
      </c>
      <c r="N4921" s="31"/>
      <c r="O4921" s="31" t="s">
        <v>14125</v>
      </c>
      <c r="P4921" s="31" t="s">
        <v>14121</v>
      </c>
      <c r="Q4921" s="31" t="s">
        <v>8892</v>
      </c>
    </row>
    <row r="4922" spans="1:17" hidden="1" x14ac:dyDescent="0.2">
      <c r="A4922" s="31" t="s">
        <v>18618</v>
      </c>
      <c r="B4922" s="31" t="s">
        <v>18619</v>
      </c>
      <c r="C4922" s="31" t="s">
        <v>18620</v>
      </c>
      <c r="D4922" s="31"/>
      <c r="E4922" s="31"/>
      <c r="F4922" s="31" t="s">
        <v>14124</v>
      </c>
      <c r="G4922" s="47">
        <v>60</v>
      </c>
      <c r="H4922" s="33">
        <v>0</v>
      </c>
      <c r="I4922" s="31" t="s">
        <v>5252</v>
      </c>
      <c r="J4922" s="31" t="s">
        <v>5253</v>
      </c>
      <c r="K4922" s="31" t="s">
        <v>5164</v>
      </c>
      <c r="L4922" s="31" t="s">
        <v>5165</v>
      </c>
      <c r="M4922" s="31" t="s">
        <v>5254</v>
      </c>
      <c r="N4922" s="31"/>
      <c r="O4922" s="31" t="s">
        <v>14125</v>
      </c>
      <c r="P4922" s="31" t="s">
        <v>14121</v>
      </c>
      <c r="Q4922" s="31" t="s">
        <v>8892</v>
      </c>
    </row>
    <row r="4923" spans="1:17" hidden="1" x14ac:dyDescent="0.2">
      <c r="A4923" s="31" t="s">
        <v>18621</v>
      </c>
      <c r="B4923" s="31" t="s">
        <v>18622</v>
      </c>
      <c r="C4923" s="31" t="s">
        <v>18623</v>
      </c>
      <c r="D4923" s="31"/>
      <c r="E4923" s="31" t="s">
        <v>14354</v>
      </c>
      <c r="F4923" s="31"/>
      <c r="G4923" s="47"/>
      <c r="H4923" s="33">
        <v>0</v>
      </c>
      <c r="I4923" s="31" t="s">
        <v>5252</v>
      </c>
      <c r="J4923" s="31" t="s">
        <v>5253</v>
      </c>
      <c r="K4923" s="31" t="s">
        <v>5164</v>
      </c>
      <c r="L4923" s="31" t="s">
        <v>8896</v>
      </c>
      <c r="M4923" s="31" t="s">
        <v>5166</v>
      </c>
      <c r="N4923" s="31" t="s">
        <v>18624</v>
      </c>
      <c r="O4923" s="31" t="s">
        <v>14125</v>
      </c>
      <c r="P4923" s="31" t="s">
        <v>14121</v>
      </c>
      <c r="Q4923" s="31" t="s">
        <v>5168</v>
      </c>
    </row>
    <row r="4924" spans="1:17" hidden="1" x14ac:dyDescent="0.2">
      <c r="A4924" s="31" t="s">
        <v>18625</v>
      </c>
      <c r="B4924" s="31" t="s">
        <v>18626</v>
      </c>
      <c r="C4924" s="31" t="s">
        <v>18627</v>
      </c>
      <c r="D4924" s="31"/>
      <c r="E4924" s="31" t="s">
        <v>14144</v>
      </c>
      <c r="F4924" s="31" t="s">
        <v>18628</v>
      </c>
      <c r="G4924" s="47">
        <v>60</v>
      </c>
      <c r="H4924" s="33">
        <v>0</v>
      </c>
      <c r="I4924" s="31" t="s">
        <v>5294</v>
      </c>
      <c r="J4924" s="31" t="s">
        <v>5295</v>
      </c>
      <c r="K4924" s="31" t="s">
        <v>5164</v>
      </c>
      <c r="L4924" s="31" t="s">
        <v>5631</v>
      </c>
      <c r="M4924" s="31" t="s">
        <v>5297</v>
      </c>
      <c r="N4924" s="31"/>
      <c r="O4924" s="31" t="s">
        <v>14125</v>
      </c>
      <c r="P4924" s="31" t="s">
        <v>14121</v>
      </c>
      <c r="Q4924" s="31" t="s">
        <v>5168</v>
      </c>
    </row>
    <row r="4925" spans="1:17" hidden="1" x14ac:dyDescent="0.2">
      <c r="A4925" s="31" t="s">
        <v>18629</v>
      </c>
      <c r="B4925" s="31" t="s">
        <v>17679</v>
      </c>
      <c r="C4925" s="31" t="s">
        <v>18630</v>
      </c>
      <c r="D4925" s="31"/>
      <c r="E4925" s="31" t="s">
        <v>14144</v>
      </c>
      <c r="F4925" s="31" t="s">
        <v>18631</v>
      </c>
      <c r="G4925" s="47">
        <v>60</v>
      </c>
      <c r="H4925" s="33">
        <v>0</v>
      </c>
      <c r="I4925" s="31" t="s">
        <v>5276</v>
      </c>
      <c r="J4925" s="31" t="s">
        <v>5277</v>
      </c>
      <c r="K4925" s="31" t="s">
        <v>5164</v>
      </c>
      <c r="L4925" s="31" t="s">
        <v>5278</v>
      </c>
      <c r="M4925" s="31" t="s">
        <v>5279</v>
      </c>
      <c r="N4925" s="31"/>
      <c r="O4925" s="31" t="s">
        <v>14125</v>
      </c>
      <c r="P4925" s="31" t="s">
        <v>14121</v>
      </c>
      <c r="Q4925" s="31" t="s">
        <v>5168</v>
      </c>
    </row>
    <row r="4926" spans="1:17" hidden="1" x14ac:dyDescent="0.2">
      <c r="A4926" s="31" t="s">
        <v>18632</v>
      </c>
      <c r="B4926" s="31" t="s">
        <v>18633</v>
      </c>
      <c r="C4926" s="31" t="s">
        <v>18634</v>
      </c>
      <c r="D4926" s="31" t="s">
        <v>3948</v>
      </c>
      <c r="E4926" s="31" t="s">
        <v>14144</v>
      </c>
      <c r="F4926" s="31"/>
      <c r="G4926" s="47">
        <v>60</v>
      </c>
      <c r="H4926" s="33">
        <v>0</v>
      </c>
      <c r="I4926" s="31" t="s">
        <v>5288</v>
      </c>
      <c r="J4926" s="31" t="s">
        <v>5289</v>
      </c>
      <c r="K4926" s="31" t="s">
        <v>5164</v>
      </c>
      <c r="L4926" s="31" t="s">
        <v>5278</v>
      </c>
      <c r="M4926" s="31" t="s">
        <v>5290</v>
      </c>
      <c r="N4926" s="31"/>
      <c r="O4926" s="31" t="s">
        <v>14125</v>
      </c>
      <c r="P4926" s="31" t="s">
        <v>14121</v>
      </c>
      <c r="Q4926" s="31" t="s">
        <v>8608</v>
      </c>
    </row>
    <row r="4927" spans="1:17" hidden="1" x14ac:dyDescent="0.2">
      <c r="A4927" s="31" t="s">
        <v>18635</v>
      </c>
      <c r="B4927" s="31" t="s">
        <v>18636</v>
      </c>
      <c r="C4927" s="31" t="s">
        <v>18637</v>
      </c>
      <c r="D4927" s="31"/>
      <c r="E4927" s="31" t="s">
        <v>15136</v>
      </c>
      <c r="F4927" s="31"/>
      <c r="G4927" s="47">
        <v>60</v>
      </c>
      <c r="H4927" s="33">
        <v>0</v>
      </c>
      <c r="I4927" s="31" t="s">
        <v>5288</v>
      </c>
      <c r="J4927" s="31" t="s">
        <v>5289</v>
      </c>
      <c r="K4927" s="31" t="s">
        <v>5164</v>
      </c>
      <c r="L4927" s="31" t="s">
        <v>5278</v>
      </c>
      <c r="M4927" s="31" t="s">
        <v>15483</v>
      </c>
      <c r="N4927" s="31"/>
      <c r="O4927" s="31" t="s">
        <v>14125</v>
      </c>
      <c r="P4927" s="31" t="s">
        <v>14121</v>
      </c>
      <c r="Q4927" s="31" t="s">
        <v>5168</v>
      </c>
    </row>
    <row r="4928" spans="1:17" hidden="1" x14ac:dyDescent="0.2">
      <c r="A4928" s="31" t="s">
        <v>18638</v>
      </c>
      <c r="B4928" s="31" t="s">
        <v>18639</v>
      </c>
      <c r="C4928" s="31" t="s">
        <v>18640</v>
      </c>
      <c r="D4928" s="31"/>
      <c r="E4928" s="31"/>
      <c r="F4928" s="31"/>
      <c r="G4928" s="47">
        <v>60</v>
      </c>
      <c r="H4928" s="33">
        <v>0</v>
      </c>
      <c r="I4928" s="31" t="s">
        <v>5276</v>
      </c>
      <c r="J4928" s="31" t="s">
        <v>5277</v>
      </c>
      <c r="K4928" s="31" t="s">
        <v>5164</v>
      </c>
      <c r="L4928" s="31" t="s">
        <v>5278</v>
      </c>
      <c r="M4928" s="31" t="s">
        <v>5774</v>
      </c>
      <c r="N4928" s="31"/>
      <c r="O4928" s="31" t="s">
        <v>14125</v>
      </c>
      <c r="P4928" s="31" t="s">
        <v>14121</v>
      </c>
      <c r="Q4928" s="31" t="s">
        <v>5168</v>
      </c>
    </row>
    <row r="4929" spans="1:17" hidden="1" x14ac:dyDescent="0.2">
      <c r="A4929" s="31" t="s">
        <v>18641</v>
      </c>
      <c r="B4929" s="31" t="s">
        <v>18642</v>
      </c>
      <c r="C4929" s="31" t="s">
        <v>18643</v>
      </c>
      <c r="D4929" s="31"/>
      <c r="E4929" s="31"/>
      <c r="F4929" s="31"/>
      <c r="G4929" s="47">
        <v>60</v>
      </c>
      <c r="H4929" s="33">
        <v>0</v>
      </c>
      <c r="I4929" s="31" t="s">
        <v>5276</v>
      </c>
      <c r="J4929" s="31" t="s">
        <v>5277</v>
      </c>
      <c r="K4929" s="31" t="s">
        <v>5164</v>
      </c>
      <c r="L4929" s="31" t="s">
        <v>5278</v>
      </c>
      <c r="M4929" s="31" t="s">
        <v>11041</v>
      </c>
      <c r="N4929" s="31"/>
      <c r="O4929" s="31" t="s">
        <v>14125</v>
      </c>
      <c r="P4929" s="31" t="s">
        <v>14121</v>
      </c>
      <c r="Q4929" s="31" t="s">
        <v>5168</v>
      </c>
    </row>
    <row r="4930" spans="1:17" hidden="1" x14ac:dyDescent="0.2">
      <c r="A4930" s="31" t="s">
        <v>18644</v>
      </c>
      <c r="B4930" s="31" t="s">
        <v>18645</v>
      </c>
      <c r="C4930" s="31" t="s">
        <v>18646</v>
      </c>
      <c r="D4930" s="31"/>
      <c r="E4930" s="31"/>
      <c r="F4930" s="31"/>
      <c r="G4930" s="47">
        <v>60</v>
      </c>
      <c r="H4930" s="33">
        <v>0</v>
      </c>
      <c r="I4930" s="31" t="s">
        <v>5276</v>
      </c>
      <c r="J4930" s="31" t="s">
        <v>5277</v>
      </c>
      <c r="K4930" s="31" t="s">
        <v>5164</v>
      </c>
      <c r="L4930" s="31" t="s">
        <v>5278</v>
      </c>
      <c r="M4930" s="31" t="s">
        <v>5774</v>
      </c>
      <c r="N4930" s="31"/>
      <c r="O4930" s="31" t="s">
        <v>14125</v>
      </c>
      <c r="P4930" s="31" t="s">
        <v>14121</v>
      </c>
      <c r="Q4930" s="31" t="s">
        <v>5168</v>
      </c>
    </row>
    <row r="4931" spans="1:17" hidden="1" x14ac:dyDescent="0.2">
      <c r="A4931" s="31" t="s">
        <v>18647</v>
      </c>
      <c r="B4931" s="31" t="s">
        <v>18648</v>
      </c>
      <c r="C4931" s="31" t="s">
        <v>18649</v>
      </c>
      <c r="D4931" s="31" t="s">
        <v>3948</v>
      </c>
      <c r="E4931" s="31" t="s">
        <v>14144</v>
      </c>
      <c r="F4931" s="31"/>
      <c r="G4931" s="47">
        <v>60</v>
      </c>
      <c r="H4931" s="33">
        <v>0</v>
      </c>
      <c r="I4931" s="31" t="s">
        <v>5276</v>
      </c>
      <c r="J4931" s="31" t="s">
        <v>5277</v>
      </c>
      <c r="K4931" s="31" t="s">
        <v>5164</v>
      </c>
      <c r="L4931" s="31" t="s">
        <v>5278</v>
      </c>
      <c r="M4931" s="31" t="s">
        <v>11041</v>
      </c>
      <c r="N4931" s="31"/>
      <c r="O4931" s="31" t="s">
        <v>14125</v>
      </c>
      <c r="P4931" s="31" t="s">
        <v>14121</v>
      </c>
      <c r="Q4931" s="31" t="s">
        <v>8608</v>
      </c>
    </row>
    <row r="4932" spans="1:17" hidden="1" x14ac:dyDescent="0.2">
      <c r="A4932" s="31" t="s">
        <v>18650</v>
      </c>
      <c r="B4932" s="31" t="s">
        <v>18651</v>
      </c>
      <c r="C4932" s="31" t="s">
        <v>18652</v>
      </c>
      <c r="D4932" s="31"/>
      <c r="E4932" s="31"/>
      <c r="F4932" s="31"/>
      <c r="G4932" s="47">
        <v>60</v>
      </c>
      <c r="H4932" s="33">
        <v>0</v>
      </c>
      <c r="I4932" s="31" t="s">
        <v>5288</v>
      </c>
      <c r="J4932" s="31" t="s">
        <v>5289</v>
      </c>
      <c r="K4932" s="31" t="s">
        <v>5164</v>
      </c>
      <c r="L4932" s="31" t="s">
        <v>5278</v>
      </c>
      <c r="M4932" s="31" t="s">
        <v>15483</v>
      </c>
      <c r="N4932" s="31"/>
      <c r="O4932" s="31" t="s">
        <v>14125</v>
      </c>
      <c r="P4932" s="31" t="s">
        <v>14121</v>
      </c>
      <c r="Q4932" s="31" t="s">
        <v>5168</v>
      </c>
    </row>
    <row r="4933" spans="1:17" hidden="1" x14ac:dyDescent="0.2">
      <c r="A4933" s="31" t="s">
        <v>18653</v>
      </c>
      <c r="B4933" s="31" t="s">
        <v>18654</v>
      </c>
      <c r="C4933" s="31" t="s">
        <v>18655</v>
      </c>
      <c r="D4933" s="31"/>
      <c r="E4933" s="31" t="s">
        <v>15136</v>
      </c>
      <c r="F4933" s="31"/>
      <c r="G4933" s="47">
        <v>60</v>
      </c>
      <c r="H4933" s="33">
        <v>0</v>
      </c>
      <c r="I4933" s="31" t="s">
        <v>5276</v>
      </c>
      <c r="J4933" s="31" t="s">
        <v>5277</v>
      </c>
      <c r="K4933" s="31" t="s">
        <v>5164</v>
      </c>
      <c r="L4933" s="31" t="s">
        <v>5278</v>
      </c>
      <c r="M4933" s="31" t="s">
        <v>10480</v>
      </c>
      <c r="N4933" s="31"/>
      <c r="O4933" s="31" t="s">
        <v>14125</v>
      </c>
      <c r="P4933" s="31" t="s">
        <v>14121</v>
      </c>
      <c r="Q4933" s="31" t="s">
        <v>5168</v>
      </c>
    </row>
    <row r="4934" spans="1:17" hidden="1" x14ac:dyDescent="0.2">
      <c r="A4934" s="31" t="s">
        <v>18656</v>
      </c>
      <c r="B4934" s="31" t="s">
        <v>18657</v>
      </c>
      <c r="C4934" s="31" t="s">
        <v>18658</v>
      </c>
      <c r="D4934" s="31"/>
      <c r="E4934" s="31" t="s">
        <v>15136</v>
      </c>
      <c r="F4934" s="31"/>
      <c r="G4934" s="47"/>
      <c r="H4934" s="33">
        <v>0</v>
      </c>
      <c r="I4934" s="31" t="s">
        <v>5288</v>
      </c>
      <c r="J4934" s="31" t="s">
        <v>5289</v>
      </c>
      <c r="K4934" s="31" t="s">
        <v>5164</v>
      </c>
      <c r="L4934" s="31" t="s">
        <v>10657</v>
      </c>
      <c r="M4934" s="31" t="s">
        <v>18659</v>
      </c>
      <c r="N4934" s="31" t="s">
        <v>18659</v>
      </c>
      <c r="O4934" s="31" t="s">
        <v>14125</v>
      </c>
      <c r="P4934" s="31" t="s">
        <v>14121</v>
      </c>
      <c r="Q4934" s="31" t="s">
        <v>5168</v>
      </c>
    </row>
    <row r="4935" spans="1:17" hidden="1" x14ac:dyDescent="0.2">
      <c r="A4935" s="31" t="s">
        <v>18660</v>
      </c>
      <c r="B4935" s="31" t="s">
        <v>18661</v>
      </c>
      <c r="C4935" s="31" t="s">
        <v>18662</v>
      </c>
      <c r="D4935" s="31"/>
      <c r="E4935" s="31"/>
      <c r="F4935" s="31" t="s">
        <v>18631</v>
      </c>
      <c r="G4935" s="47">
        <v>60</v>
      </c>
      <c r="H4935" s="33">
        <v>0</v>
      </c>
      <c r="I4935" s="31"/>
      <c r="J4935" s="31"/>
      <c r="K4935" s="31" t="s">
        <v>5164</v>
      </c>
      <c r="L4935" s="31" t="s">
        <v>5278</v>
      </c>
      <c r="M4935" s="31"/>
      <c r="N4935" s="31"/>
      <c r="O4935" s="31" t="s">
        <v>14125</v>
      </c>
      <c r="P4935" s="31" t="s">
        <v>14121</v>
      </c>
      <c r="Q4935" s="31" t="s">
        <v>8892</v>
      </c>
    </row>
    <row r="4936" spans="1:17" hidden="1" x14ac:dyDescent="0.2">
      <c r="A4936" s="31" t="s">
        <v>18663</v>
      </c>
      <c r="B4936" s="31" t="s">
        <v>18664</v>
      </c>
      <c r="C4936" s="31" t="s">
        <v>18665</v>
      </c>
      <c r="D4936" s="31"/>
      <c r="E4936" s="31"/>
      <c r="F4936" s="31" t="s">
        <v>18631</v>
      </c>
      <c r="G4936" s="47">
        <v>60</v>
      </c>
      <c r="H4936" s="33">
        <v>0</v>
      </c>
      <c r="I4936" s="31"/>
      <c r="J4936" s="31"/>
      <c r="K4936" s="31" t="s">
        <v>5164</v>
      </c>
      <c r="L4936" s="31" t="s">
        <v>5278</v>
      </c>
      <c r="M4936" s="31" t="s">
        <v>6466</v>
      </c>
      <c r="N4936" s="31"/>
      <c r="O4936" s="31" t="s">
        <v>14125</v>
      </c>
      <c r="P4936" s="31" t="s">
        <v>14121</v>
      </c>
      <c r="Q4936" s="31" t="s">
        <v>8892</v>
      </c>
    </row>
    <row r="4937" spans="1:17" hidden="1" x14ac:dyDescent="0.2">
      <c r="A4937" s="31" t="s">
        <v>18666</v>
      </c>
      <c r="B4937" s="31" t="s">
        <v>18667</v>
      </c>
      <c r="C4937" s="31" t="s">
        <v>18668</v>
      </c>
      <c r="D4937" s="31" t="s">
        <v>3948</v>
      </c>
      <c r="E4937" s="31" t="s">
        <v>14144</v>
      </c>
      <c r="F4937" s="31"/>
      <c r="G4937" s="47">
        <v>60</v>
      </c>
      <c r="H4937" s="33">
        <v>0</v>
      </c>
      <c r="I4937" s="31" t="s">
        <v>5288</v>
      </c>
      <c r="J4937" s="31" t="s">
        <v>5289</v>
      </c>
      <c r="K4937" s="31" t="s">
        <v>5164</v>
      </c>
      <c r="L4937" s="31" t="s">
        <v>5278</v>
      </c>
      <c r="M4937" s="31" t="s">
        <v>11318</v>
      </c>
      <c r="N4937" s="31"/>
      <c r="O4937" s="31" t="s">
        <v>14125</v>
      </c>
      <c r="P4937" s="31" t="s">
        <v>14121</v>
      </c>
      <c r="Q4937" s="31" t="s">
        <v>8608</v>
      </c>
    </row>
    <row r="4938" spans="1:17" hidden="1" x14ac:dyDescent="0.2">
      <c r="A4938" s="31" t="s">
        <v>18669</v>
      </c>
      <c r="B4938" s="31" t="s">
        <v>18670</v>
      </c>
      <c r="C4938" s="31" t="s">
        <v>18671</v>
      </c>
      <c r="D4938" s="31"/>
      <c r="E4938" s="31" t="s">
        <v>5419</v>
      </c>
      <c r="F4938" s="31" t="s">
        <v>3948</v>
      </c>
      <c r="G4938" s="47">
        <v>60</v>
      </c>
      <c r="H4938" s="33">
        <v>0</v>
      </c>
      <c r="I4938" s="31" t="s">
        <v>5288</v>
      </c>
      <c r="J4938" s="31" t="s">
        <v>5289</v>
      </c>
      <c r="K4938" s="31" t="s">
        <v>5164</v>
      </c>
      <c r="L4938" s="31" t="s">
        <v>5278</v>
      </c>
      <c r="M4938" s="31" t="s">
        <v>5663</v>
      </c>
      <c r="N4938" s="31"/>
      <c r="O4938" s="31" t="s">
        <v>14125</v>
      </c>
      <c r="P4938" s="31" t="s">
        <v>14121</v>
      </c>
      <c r="Q4938" s="31" t="s">
        <v>5168</v>
      </c>
    </row>
    <row r="4939" spans="1:17" hidden="1" x14ac:dyDescent="0.2">
      <c r="A4939" s="31" t="s">
        <v>18672</v>
      </c>
      <c r="B4939" s="31" t="s">
        <v>18673</v>
      </c>
      <c r="C4939" s="31" t="s">
        <v>18674</v>
      </c>
      <c r="D4939" s="31"/>
      <c r="E4939" s="31" t="s">
        <v>15136</v>
      </c>
      <c r="F4939" s="31"/>
      <c r="G4939" s="47"/>
      <c r="H4939" s="33">
        <v>0</v>
      </c>
      <c r="I4939" s="31" t="s">
        <v>5288</v>
      </c>
      <c r="J4939" s="31" t="s">
        <v>5289</v>
      </c>
      <c r="K4939" s="31" t="s">
        <v>5164</v>
      </c>
      <c r="L4939" s="31" t="s">
        <v>10657</v>
      </c>
      <c r="M4939" s="31" t="s">
        <v>5663</v>
      </c>
      <c r="N4939" s="31" t="s">
        <v>18675</v>
      </c>
      <c r="O4939" s="31" t="s">
        <v>14125</v>
      </c>
      <c r="P4939" s="31" t="s">
        <v>14121</v>
      </c>
      <c r="Q4939" s="31" t="s">
        <v>5168</v>
      </c>
    </row>
    <row r="4940" spans="1:17" hidden="1" x14ac:dyDescent="0.2">
      <c r="A4940" s="31" t="s">
        <v>18676</v>
      </c>
      <c r="B4940" s="31" t="s">
        <v>18677</v>
      </c>
      <c r="C4940" s="31" t="s">
        <v>18678</v>
      </c>
      <c r="D4940" s="31" t="s">
        <v>3948</v>
      </c>
      <c r="E4940" s="31" t="s">
        <v>14144</v>
      </c>
      <c r="F4940" s="31"/>
      <c r="G4940" s="47">
        <v>60</v>
      </c>
      <c r="H4940" s="33">
        <v>0</v>
      </c>
      <c r="I4940" s="31" t="s">
        <v>5276</v>
      </c>
      <c r="J4940" s="31" t="s">
        <v>5277</v>
      </c>
      <c r="K4940" s="31" t="s">
        <v>5164</v>
      </c>
      <c r="L4940" s="31" t="s">
        <v>5278</v>
      </c>
      <c r="M4940" s="31" t="s">
        <v>5354</v>
      </c>
      <c r="N4940" s="31"/>
      <c r="O4940" s="31" t="s">
        <v>14125</v>
      </c>
      <c r="P4940" s="31" t="s">
        <v>14121</v>
      </c>
      <c r="Q4940" s="31" t="s">
        <v>8608</v>
      </c>
    </row>
    <row r="4941" spans="1:17" hidden="1" x14ac:dyDescent="0.2">
      <c r="A4941" s="31" t="s">
        <v>18679</v>
      </c>
      <c r="B4941" s="31" t="s">
        <v>18680</v>
      </c>
      <c r="C4941" s="31" t="s">
        <v>18681</v>
      </c>
      <c r="D4941" s="31"/>
      <c r="E4941" s="31" t="s">
        <v>15136</v>
      </c>
      <c r="F4941" s="31"/>
      <c r="G4941" s="47"/>
      <c r="H4941" s="33">
        <v>0</v>
      </c>
      <c r="I4941" s="31" t="s">
        <v>9470</v>
      </c>
      <c r="J4941" s="31" t="s">
        <v>9471</v>
      </c>
      <c r="K4941" s="31" t="s">
        <v>5164</v>
      </c>
      <c r="L4941" s="31" t="s">
        <v>10657</v>
      </c>
      <c r="M4941" s="31" t="s">
        <v>18682</v>
      </c>
      <c r="N4941" s="31" t="s">
        <v>18683</v>
      </c>
      <c r="O4941" s="31" t="s">
        <v>14125</v>
      </c>
      <c r="P4941" s="31" t="s">
        <v>14121</v>
      </c>
      <c r="Q4941" s="31" t="s">
        <v>5168</v>
      </c>
    </row>
    <row r="4942" spans="1:17" hidden="1" x14ac:dyDescent="0.2">
      <c r="A4942" s="31" t="s">
        <v>18684</v>
      </c>
      <c r="B4942" s="31" t="s">
        <v>18685</v>
      </c>
      <c r="C4942" s="31" t="s">
        <v>18686</v>
      </c>
      <c r="D4942" s="31"/>
      <c r="E4942" s="31" t="s">
        <v>15136</v>
      </c>
      <c r="F4942" s="31"/>
      <c r="G4942" s="47"/>
      <c r="H4942" s="33">
        <v>0</v>
      </c>
      <c r="I4942" s="31" t="s">
        <v>5288</v>
      </c>
      <c r="J4942" s="31" t="s">
        <v>5289</v>
      </c>
      <c r="K4942" s="31" t="s">
        <v>5164</v>
      </c>
      <c r="L4942" s="31" t="s">
        <v>10657</v>
      </c>
      <c r="M4942" s="31" t="s">
        <v>5673</v>
      </c>
      <c r="N4942" s="31" t="s">
        <v>6582</v>
      </c>
      <c r="O4942" s="31" t="s">
        <v>14125</v>
      </c>
      <c r="P4942" s="31" t="s">
        <v>14121</v>
      </c>
      <c r="Q4942" s="31" t="s">
        <v>5168</v>
      </c>
    </row>
    <row r="4943" spans="1:17" hidden="1" x14ac:dyDescent="0.2">
      <c r="A4943" s="31" t="s">
        <v>18687</v>
      </c>
      <c r="B4943" s="31" t="s">
        <v>18688</v>
      </c>
      <c r="C4943" s="31" t="s">
        <v>18689</v>
      </c>
      <c r="D4943" s="31"/>
      <c r="E4943" s="31"/>
      <c r="F4943" s="31" t="s">
        <v>18631</v>
      </c>
      <c r="G4943" s="47">
        <v>60</v>
      </c>
      <c r="H4943" s="33">
        <v>0</v>
      </c>
      <c r="I4943" s="31"/>
      <c r="J4943" s="31"/>
      <c r="K4943" s="31" t="s">
        <v>5164</v>
      </c>
      <c r="L4943" s="31" t="s">
        <v>5278</v>
      </c>
      <c r="M4943" s="31" t="s">
        <v>13704</v>
      </c>
      <c r="N4943" s="31"/>
      <c r="O4943" s="31" t="s">
        <v>14125</v>
      </c>
      <c r="P4943" s="31" t="s">
        <v>14121</v>
      </c>
      <c r="Q4943" s="31" t="s">
        <v>8892</v>
      </c>
    </row>
    <row r="4944" spans="1:17" hidden="1" x14ac:dyDescent="0.2">
      <c r="A4944" s="31" t="s">
        <v>18690</v>
      </c>
      <c r="B4944" s="31" t="s">
        <v>18691</v>
      </c>
      <c r="C4944" s="31" t="s">
        <v>18692</v>
      </c>
      <c r="D4944" s="31"/>
      <c r="E4944" s="31" t="s">
        <v>15136</v>
      </c>
      <c r="F4944" s="31"/>
      <c r="G4944" s="47"/>
      <c r="H4944" s="33">
        <v>0</v>
      </c>
      <c r="I4944" s="31" t="s">
        <v>5288</v>
      </c>
      <c r="J4944" s="31" t="s">
        <v>5289</v>
      </c>
      <c r="K4944" s="31" t="s">
        <v>5164</v>
      </c>
      <c r="L4944" s="31" t="s">
        <v>10657</v>
      </c>
      <c r="M4944" s="31" t="s">
        <v>18693</v>
      </c>
      <c r="N4944" s="31" t="s">
        <v>18694</v>
      </c>
      <c r="O4944" s="31" t="s">
        <v>14125</v>
      </c>
      <c r="P4944" s="31" t="s">
        <v>14121</v>
      </c>
      <c r="Q4944" s="31" t="s">
        <v>5168</v>
      </c>
    </row>
    <row r="4945" spans="1:17" hidden="1" x14ac:dyDescent="0.2">
      <c r="A4945" s="31" t="s">
        <v>18695</v>
      </c>
      <c r="B4945" s="31" t="s">
        <v>18696</v>
      </c>
      <c r="C4945" s="31" t="s">
        <v>18697</v>
      </c>
      <c r="D4945" s="31"/>
      <c r="E4945" s="31"/>
      <c r="F4945" s="31"/>
      <c r="G4945" s="47">
        <v>60</v>
      </c>
      <c r="H4945" s="33">
        <v>0</v>
      </c>
      <c r="I4945" s="31" t="s">
        <v>5276</v>
      </c>
      <c r="J4945" s="31" t="s">
        <v>5277</v>
      </c>
      <c r="K4945" s="31" t="s">
        <v>5164</v>
      </c>
      <c r="L4945" s="31" t="s">
        <v>5278</v>
      </c>
      <c r="M4945" s="31" t="s">
        <v>11041</v>
      </c>
      <c r="N4945" s="31"/>
      <c r="O4945" s="31" t="s">
        <v>14125</v>
      </c>
      <c r="P4945" s="31" t="s">
        <v>14121</v>
      </c>
      <c r="Q4945" s="31" t="s">
        <v>5168</v>
      </c>
    </row>
    <row r="4946" spans="1:17" hidden="1" x14ac:dyDescent="0.2">
      <c r="A4946" s="31" t="s">
        <v>18698</v>
      </c>
      <c r="B4946" s="31" t="s">
        <v>18699</v>
      </c>
      <c r="C4946" s="31" t="s">
        <v>18700</v>
      </c>
      <c r="D4946" s="31"/>
      <c r="E4946" s="31" t="s">
        <v>15136</v>
      </c>
      <c r="F4946" s="31"/>
      <c r="G4946" s="47">
        <v>60</v>
      </c>
      <c r="H4946" s="33">
        <v>0</v>
      </c>
      <c r="I4946" s="31" t="s">
        <v>5276</v>
      </c>
      <c r="J4946" s="31" t="s">
        <v>5277</v>
      </c>
      <c r="K4946" s="31" t="s">
        <v>5164</v>
      </c>
      <c r="L4946" s="31" t="s">
        <v>5278</v>
      </c>
      <c r="M4946" s="31" t="s">
        <v>18701</v>
      </c>
      <c r="N4946" s="31"/>
      <c r="O4946" s="31" t="s">
        <v>14125</v>
      </c>
      <c r="P4946" s="31" t="s">
        <v>14121</v>
      </c>
      <c r="Q4946" s="31" t="s">
        <v>5168</v>
      </c>
    </row>
    <row r="4947" spans="1:17" hidden="1" x14ac:dyDescent="0.2">
      <c r="A4947" s="31" t="s">
        <v>18702</v>
      </c>
      <c r="B4947" s="31" t="s">
        <v>18703</v>
      </c>
      <c r="C4947" s="31" t="s">
        <v>18704</v>
      </c>
      <c r="D4947" s="31"/>
      <c r="E4947" s="31" t="s">
        <v>15136</v>
      </c>
      <c r="F4947" s="31"/>
      <c r="G4947" s="47"/>
      <c r="H4947" s="33">
        <v>0</v>
      </c>
      <c r="I4947" s="31" t="s">
        <v>5421</v>
      </c>
      <c r="J4947" s="31" t="s">
        <v>5422</v>
      </c>
      <c r="K4947" s="31" t="s">
        <v>5164</v>
      </c>
      <c r="L4947" s="31" t="s">
        <v>10657</v>
      </c>
      <c r="M4947" s="31" t="s">
        <v>18701</v>
      </c>
      <c r="N4947" s="31" t="s">
        <v>18705</v>
      </c>
      <c r="O4947" s="31" t="s">
        <v>14125</v>
      </c>
      <c r="P4947" s="31" t="s">
        <v>14121</v>
      </c>
      <c r="Q4947" s="31" t="s">
        <v>5168</v>
      </c>
    </row>
    <row r="4948" spans="1:17" hidden="1" x14ac:dyDescent="0.2">
      <c r="A4948" s="31" t="s">
        <v>18706</v>
      </c>
      <c r="B4948" s="31" t="s">
        <v>18707</v>
      </c>
      <c r="C4948" s="31" t="s">
        <v>18708</v>
      </c>
      <c r="D4948" s="31"/>
      <c r="E4948" s="31"/>
      <c r="F4948" s="31" t="s">
        <v>18631</v>
      </c>
      <c r="G4948" s="47">
        <v>60</v>
      </c>
      <c r="H4948" s="33">
        <v>0</v>
      </c>
      <c r="I4948" s="31" t="s">
        <v>9470</v>
      </c>
      <c r="J4948" s="31" t="s">
        <v>9471</v>
      </c>
      <c r="K4948" s="31" t="s">
        <v>5164</v>
      </c>
      <c r="L4948" s="31" t="s">
        <v>5278</v>
      </c>
      <c r="M4948" s="31" t="s">
        <v>5446</v>
      </c>
      <c r="N4948" s="31"/>
      <c r="O4948" s="31" t="s">
        <v>14125</v>
      </c>
      <c r="P4948" s="31" t="s">
        <v>14121</v>
      </c>
      <c r="Q4948" s="31" t="s">
        <v>8892</v>
      </c>
    </row>
    <row r="4949" spans="1:17" hidden="1" x14ac:dyDescent="0.2">
      <c r="A4949" s="31" t="s">
        <v>18709</v>
      </c>
      <c r="B4949" s="31" t="s">
        <v>18710</v>
      </c>
      <c r="C4949" s="31" t="s">
        <v>18711</v>
      </c>
      <c r="D4949" s="31" t="s">
        <v>3948</v>
      </c>
      <c r="E4949" s="31" t="s">
        <v>14144</v>
      </c>
      <c r="F4949" s="31"/>
      <c r="G4949" s="47">
        <v>60</v>
      </c>
      <c r="H4949" s="33">
        <v>0</v>
      </c>
      <c r="I4949" s="31" t="s">
        <v>9470</v>
      </c>
      <c r="J4949" s="31" t="s">
        <v>9471</v>
      </c>
      <c r="K4949" s="31" t="s">
        <v>5164</v>
      </c>
      <c r="L4949" s="31" t="s">
        <v>5278</v>
      </c>
      <c r="M4949" s="31" t="s">
        <v>8660</v>
      </c>
      <c r="N4949" s="31"/>
      <c r="O4949" s="31" t="s">
        <v>14125</v>
      </c>
      <c r="P4949" s="31" t="s">
        <v>14121</v>
      </c>
      <c r="Q4949" s="31" t="s">
        <v>8608</v>
      </c>
    </row>
    <row r="4950" spans="1:17" hidden="1" x14ac:dyDescent="0.2">
      <c r="A4950" s="31" t="s">
        <v>18712</v>
      </c>
      <c r="B4950" s="31" t="s">
        <v>18713</v>
      </c>
      <c r="C4950" s="31" t="s">
        <v>18714</v>
      </c>
      <c r="D4950" s="31"/>
      <c r="E4950" s="31" t="s">
        <v>15136</v>
      </c>
      <c r="F4950" s="31"/>
      <c r="G4950" s="47"/>
      <c r="H4950" s="33">
        <v>0</v>
      </c>
      <c r="I4950" s="31" t="s">
        <v>9470</v>
      </c>
      <c r="J4950" s="31" t="s">
        <v>9471</v>
      </c>
      <c r="K4950" s="31" t="s">
        <v>5164</v>
      </c>
      <c r="L4950" s="31" t="s">
        <v>10657</v>
      </c>
      <c r="M4950" s="31" t="s">
        <v>18715</v>
      </c>
      <c r="N4950" s="31" t="s">
        <v>18715</v>
      </c>
      <c r="O4950" s="31" t="s">
        <v>14125</v>
      </c>
      <c r="P4950" s="31" t="s">
        <v>14121</v>
      </c>
      <c r="Q4950" s="31" t="s">
        <v>5168</v>
      </c>
    </row>
    <row r="4951" spans="1:17" hidden="1" x14ac:dyDescent="0.2">
      <c r="A4951" s="31" t="s">
        <v>18716</v>
      </c>
      <c r="B4951" s="31" t="s">
        <v>18717</v>
      </c>
      <c r="C4951" s="31" t="s">
        <v>18718</v>
      </c>
      <c r="D4951" s="31" t="s">
        <v>3948</v>
      </c>
      <c r="E4951" s="31" t="s">
        <v>14144</v>
      </c>
      <c r="F4951" s="31"/>
      <c r="G4951" s="47">
        <v>60</v>
      </c>
      <c r="H4951" s="33">
        <v>0</v>
      </c>
      <c r="I4951" s="31" t="s">
        <v>9470</v>
      </c>
      <c r="J4951" s="31" t="s">
        <v>9471</v>
      </c>
      <c r="K4951" s="31" t="s">
        <v>5164</v>
      </c>
      <c r="L4951" s="31" t="s">
        <v>5278</v>
      </c>
      <c r="M4951" s="31" t="s">
        <v>8660</v>
      </c>
      <c r="N4951" s="31"/>
      <c r="O4951" s="31" t="s">
        <v>14125</v>
      </c>
      <c r="P4951" s="31" t="s">
        <v>14121</v>
      </c>
      <c r="Q4951" s="31" t="s">
        <v>8608</v>
      </c>
    </row>
    <row r="4952" spans="1:17" hidden="1" x14ac:dyDescent="0.2">
      <c r="A4952" s="31" t="s">
        <v>18719</v>
      </c>
      <c r="B4952" s="31" t="s">
        <v>18720</v>
      </c>
      <c r="C4952" s="31" t="s">
        <v>18721</v>
      </c>
      <c r="D4952" s="31"/>
      <c r="E4952" s="31"/>
      <c r="F4952" s="31"/>
      <c r="G4952" s="47">
        <v>60</v>
      </c>
      <c r="H4952" s="33">
        <v>0</v>
      </c>
      <c r="I4952" s="31" t="s">
        <v>9470</v>
      </c>
      <c r="J4952" s="31" t="s">
        <v>9471</v>
      </c>
      <c r="K4952" s="31" t="s">
        <v>5164</v>
      </c>
      <c r="L4952" s="31" t="s">
        <v>5278</v>
      </c>
      <c r="M4952" s="31" t="s">
        <v>13700</v>
      </c>
      <c r="N4952" s="31"/>
      <c r="O4952" s="31" t="s">
        <v>14125</v>
      </c>
      <c r="P4952" s="31" t="s">
        <v>14121</v>
      </c>
      <c r="Q4952" s="31" t="s">
        <v>5168</v>
      </c>
    </row>
    <row r="4953" spans="1:17" hidden="1" x14ac:dyDescent="0.2">
      <c r="A4953" s="31" t="s">
        <v>18722</v>
      </c>
      <c r="B4953" s="31" t="s">
        <v>18723</v>
      </c>
      <c r="C4953" s="31" t="s">
        <v>18724</v>
      </c>
      <c r="D4953" s="31"/>
      <c r="E4953" s="31" t="s">
        <v>15136</v>
      </c>
      <c r="F4953" s="31"/>
      <c r="G4953" s="47">
        <v>60</v>
      </c>
      <c r="H4953" s="33">
        <v>0</v>
      </c>
      <c r="I4953" s="31" t="s">
        <v>9470</v>
      </c>
      <c r="J4953" s="31" t="s">
        <v>9471</v>
      </c>
      <c r="K4953" s="31" t="s">
        <v>5164</v>
      </c>
      <c r="L4953" s="31" t="s">
        <v>5278</v>
      </c>
      <c r="M4953" s="31" t="s">
        <v>15440</v>
      </c>
      <c r="N4953" s="31"/>
      <c r="O4953" s="31" t="s">
        <v>14125</v>
      </c>
      <c r="P4953" s="31" t="s">
        <v>14121</v>
      </c>
      <c r="Q4953" s="31" t="s">
        <v>5168</v>
      </c>
    </row>
    <row r="4954" spans="1:17" hidden="1" x14ac:dyDescent="0.2">
      <c r="A4954" s="31" t="s">
        <v>18725</v>
      </c>
      <c r="B4954" s="31" t="s">
        <v>18726</v>
      </c>
      <c r="C4954" s="31" t="s">
        <v>18727</v>
      </c>
      <c r="D4954" s="31"/>
      <c r="E4954" s="31"/>
      <c r="F4954" s="31"/>
      <c r="G4954" s="47">
        <v>60</v>
      </c>
      <c r="H4954" s="33">
        <v>0</v>
      </c>
      <c r="I4954" s="31" t="s">
        <v>9470</v>
      </c>
      <c r="J4954" s="31" t="s">
        <v>9471</v>
      </c>
      <c r="K4954" s="31" t="s">
        <v>5164</v>
      </c>
      <c r="L4954" s="31" t="s">
        <v>5278</v>
      </c>
      <c r="M4954" s="31" t="s">
        <v>13700</v>
      </c>
      <c r="N4954" s="31"/>
      <c r="O4954" s="31" t="s">
        <v>14125</v>
      </c>
      <c r="P4954" s="31" t="s">
        <v>14121</v>
      </c>
      <c r="Q4954" s="31" t="s">
        <v>5168</v>
      </c>
    </row>
    <row r="4955" spans="1:17" hidden="1" x14ac:dyDescent="0.2">
      <c r="A4955" s="31" t="s">
        <v>18728</v>
      </c>
      <c r="B4955" s="31" t="s">
        <v>18729</v>
      </c>
      <c r="C4955" s="31" t="s">
        <v>18730</v>
      </c>
      <c r="D4955" s="31"/>
      <c r="E4955" s="31"/>
      <c r="F4955" s="31"/>
      <c r="G4955" s="47">
        <v>60</v>
      </c>
      <c r="H4955" s="33">
        <v>0</v>
      </c>
      <c r="I4955" s="31" t="s">
        <v>9470</v>
      </c>
      <c r="J4955" s="31" t="s">
        <v>9471</v>
      </c>
      <c r="K4955" s="31" t="s">
        <v>5164</v>
      </c>
      <c r="L4955" s="31" t="s">
        <v>5278</v>
      </c>
      <c r="M4955" s="31" t="s">
        <v>5794</v>
      </c>
      <c r="N4955" s="31"/>
      <c r="O4955" s="31" t="s">
        <v>14125</v>
      </c>
      <c r="P4955" s="31" t="s">
        <v>14121</v>
      </c>
      <c r="Q4955" s="31" t="s">
        <v>5168</v>
      </c>
    </row>
    <row r="4956" spans="1:17" hidden="1" x14ac:dyDescent="0.2">
      <c r="A4956" s="31" t="s">
        <v>18731</v>
      </c>
      <c r="B4956" s="31" t="s">
        <v>18732</v>
      </c>
      <c r="C4956" s="31" t="s">
        <v>18733</v>
      </c>
      <c r="D4956" s="31"/>
      <c r="E4956" s="31"/>
      <c r="F4956" s="31"/>
      <c r="G4956" s="47">
        <v>60</v>
      </c>
      <c r="H4956" s="33">
        <v>0</v>
      </c>
      <c r="I4956" s="31" t="s">
        <v>9470</v>
      </c>
      <c r="J4956" s="31" t="s">
        <v>9471</v>
      </c>
      <c r="K4956" s="31" t="s">
        <v>5164</v>
      </c>
      <c r="L4956" s="31" t="s">
        <v>5278</v>
      </c>
      <c r="M4956" s="31" t="s">
        <v>13700</v>
      </c>
      <c r="N4956" s="31"/>
      <c r="O4956" s="31" t="s">
        <v>14125</v>
      </c>
      <c r="P4956" s="31" t="s">
        <v>14121</v>
      </c>
      <c r="Q4956" s="31" t="s">
        <v>5168</v>
      </c>
    </row>
    <row r="4957" spans="1:17" hidden="1" x14ac:dyDescent="0.2">
      <c r="A4957" s="31" t="s">
        <v>18734</v>
      </c>
      <c r="B4957" s="31" t="s">
        <v>18735</v>
      </c>
      <c r="C4957" s="31" t="s">
        <v>18736</v>
      </c>
      <c r="D4957" s="31" t="s">
        <v>3948</v>
      </c>
      <c r="E4957" s="31" t="s">
        <v>14144</v>
      </c>
      <c r="F4957" s="31"/>
      <c r="G4957" s="47">
        <v>60</v>
      </c>
      <c r="H4957" s="33">
        <v>0</v>
      </c>
      <c r="I4957" s="31" t="s">
        <v>9470</v>
      </c>
      <c r="J4957" s="31" t="s">
        <v>9471</v>
      </c>
      <c r="K4957" s="31" t="s">
        <v>5164</v>
      </c>
      <c r="L4957" s="31" t="s">
        <v>5278</v>
      </c>
      <c r="M4957" s="31" t="s">
        <v>5663</v>
      </c>
      <c r="N4957" s="31"/>
      <c r="O4957" s="31" t="s">
        <v>14125</v>
      </c>
      <c r="P4957" s="31" t="s">
        <v>14121</v>
      </c>
      <c r="Q4957" s="31" t="s">
        <v>8608</v>
      </c>
    </row>
    <row r="4958" spans="1:17" hidden="1" x14ac:dyDescent="0.2">
      <c r="A4958" s="31" t="s">
        <v>18737</v>
      </c>
      <c r="B4958" s="31" t="s">
        <v>18738</v>
      </c>
      <c r="C4958" s="31" t="s">
        <v>18739</v>
      </c>
      <c r="D4958" s="31"/>
      <c r="E4958" s="31" t="s">
        <v>15136</v>
      </c>
      <c r="F4958" s="31"/>
      <c r="G4958" s="47"/>
      <c r="H4958" s="33">
        <v>0</v>
      </c>
      <c r="I4958" s="31" t="s">
        <v>9470</v>
      </c>
      <c r="J4958" s="31" t="s">
        <v>9471</v>
      </c>
      <c r="K4958" s="31" t="s">
        <v>5164</v>
      </c>
      <c r="L4958" s="31" t="s">
        <v>10657</v>
      </c>
      <c r="M4958" s="31" t="s">
        <v>18740</v>
      </c>
      <c r="N4958" s="31" t="s">
        <v>18741</v>
      </c>
      <c r="O4958" s="31" t="s">
        <v>14125</v>
      </c>
      <c r="P4958" s="31" t="s">
        <v>14121</v>
      </c>
      <c r="Q4958" s="31" t="s">
        <v>5168</v>
      </c>
    </row>
    <row r="4959" spans="1:17" hidden="1" x14ac:dyDescent="0.2">
      <c r="A4959" s="31" t="s">
        <v>18742</v>
      </c>
      <c r="B4959" s="31" t="s">
        <v>18743</v>
      </c>
      <c r="C4959" s="31" t="s">
        <v>18744</v>
      </c>
      <c r="D4959" s="31" t="s">
        <v>3948</v>
      </c>
      <c r="E4959" s="31" t="s">
        <v>14144</v>
      </c>
      <c r="F4959" s="31"/>
      <c r="G4959" s="47">
        <v>60</v>
      </c>
      <c r="H4959" s="33">
        <v>0</v>
      </c>
      <c r="I4959" s="31" t="s">
        <v>9470</v>
      </c>
      <c r="J4959" s="31" t="s">
        <v>9471</v>
      </c>
      <c r="K4959" s="31" t="s">
        <v>5164</v>
      </c>
      <c r="L4959" s="31" t="s">
        <v>5278</v>
      </c>
      <c r="M4959" s="31" t="s">
        <v>13700</v>
      </c>
      <c r="N4959" s="31"/>
      <c r="O4959" s="31" t="s">
        <v>14125</v>
      </c>
      <c r="P4959" s="31" t="s">
        <v>14121</v>
      </c>
      <c r="Q4959" s="31" t="s">
        <v>8608</v>
      </c>
    </row>
    <row r="4960" spans="1:17" hidden="1" x14ac:dyDescent="0.2">
      <c r="A4960" s="31" t="s">
        <v>18745</v>
      </c>
      <c r="B4960" s="31" t="s">
        <v>18746</v>
      </c>
      <c r="C4960" s="31" t="s">
        <v>18747</v>
      </c>
      <c r="D4960" s="31"/>
      <c r="E4960" s="31"/>
      <c r="F4960" s="31"/>
      <c r="G4960" s="47">
        <v>60</v>
      </c>
      <c r="H4960" s="33">
        <v>0</v>
      </c>
      <c r="I4960" s="31" t="s">
        <v>9470</v>
      </c>
      <c r="J4960" s="31" t="s">
        <v>9471</v>
      </c>
      <c r="K4960" s="31" t="s">
        <v>5164</v>
      </c>
      <c r="L4960" s="31" t="s">
        <v>5278</v>
      </c>
      <c r="M4960" s="31" t="s">
        <v>10480</v>
      </c>
      <c r="N4960" s="31"/>
      <c r="O4960" s="31" t="s">
        <v>14125</v>
      </c>
      <c r="P4960" s="31" t="s">
        <v>14121</v>
      </c>
      <c r="Q4960" s="31" t="s">
        <v>5168</v>
      </c>
    </row>
    <row r="4961" spans="1:17" hidden="1" x14ac:dyDescent="0.2">
      <c r="A4961" s="31" t="s">
        <v>18748</v>
      </c>
      <c r="B4961" s="31" t="s">
        <v>18749</v>
      </c>
      <c r="C4961" s="31" t="s">
        <v>18750</v>
      </c>
      <c r="D4961" s="31"/>
      <c r="E4961" s="31" t="s">
        <v>15136</v>
      </c>
      <c r="F4961" s="31"/>
      <c r="G4961" s="47"/>
      <c r="H4961" s="33">
        <v>0</v>
      </c>
      <c r="I4961" s="31" t="s">
        <v>9470</v>
      </c>
      <c r="J4961" s="31" t="s">
        <v>9471</v>
      </c>
      <c r="K4961" s="31" t="s">
        <v>5164</v>
      </c>
      <c r="L4961" s="31" t="s">
        <v>10657</v>
      </c>
      <c r="M4961" s="31" t="s">
        <v>18751</v>
      </c>
      <c r="N4961" s="31" t="s">
        <v>18752</v>
      </c>
      <c r="O4961" s="31" t="s">
        <v>14125</v>
      </c>
      <c r="P4961" s="31" t="s">
        <v>14121</v>
      </c>
      <c r="Q4961" s="31" t="s">
        <v>5168</v>
      </c>
    </row>
    <row r="4962" spans="1:17" hidden="1" x14ac:dyDescent="0.2">
      <c r="A4962" s="31" t="s">
        <v>18753</v>
      </c>
      <c r="B4962" s="31" t="s">
        <v>18754</v>
      </c>
      <c r="C4962" s="31" t="s">
        <v>18755</v>
      </c>
      <c r="D4962" s="31"/>
      <c r="E4962" s="31" t="s">
        <v>14144</v>
      </c>
      <c r="F4962" s="31" t="s">
        <v>18756</v>
      </c>
      <c r="G4962" s="47">
        <v>60</v>
      </c>
      <c r="H4962" s="33">
        <v>0</v>
      </c>
      <c r="I4962" s="31" t="s">
        <v>5294</v>
      </c>
      <c r="J4962" s="31" t="s">
        <v>5295</v>
      </c>
      <c r="K4962" s="31" t="s">
        <v>5164</v>
      </c>
      <c r="L4962" s="31" t="s">
        <v>8142</v>
      </c>
      <c r="M4962" s="31" t="s">
        <v>5297</v>
      </c>
      <c r="N4962" s="31"/>
      <c r="O4962" s="31" t="s">
        <v>14125</v>
      </c>
      <c r="P4962" s="31" t="s">
        <v>14121</v>
      </c>
      <c r="Q4962" s="31" t="s">
        <v>5168</v>
      </c>
    </row>
    <row r="4963" spans="1:17" hidden="1" x14ac:dyDescent="0.2">
      <c r="A4963" s="31" t="s">
        <v>18757</v>
      </c>
      <c r="B4963" s="31" t="s">
        <v>18758</v>
      </c>
      <c r="C4963" s="31" t="s">
        <v>18759</v>
      </c>
      <c r="D4963" s="31"/>
      <c r="E4963" s="31" t="s">
        <v>14123</v>
      </c>
      <c r="F4963" s="31" t="s">
        <v>18760</v>
      </c>
      <c r="G4963" s="47">
        <v>60</v>
      </c>
      <c r="H4963" s="33">
        <v>0</v>
      </c>
      <c r="I4963" s="31" t="s">
        <v>5212</v>
      </c>
      <c r="J4963" s="31" t="s">
        <v>5213</v>
      </c>
      <c r="K4963" s="31" t="s">
        <v>5164</v>
      </c>
      <c r="L4963" s="31" t="s">
        <v>18761</v>
      </c>
      <c r="M4963" s="31" t="s">
        <v>5239</v>
      </c>
      <c r="N4963" s="31"/>
      <c r="O4963" s="31" t="s">
        <v>14125</v>
      </c>
      <c r="P4963" s="31" t="s">
        <v>14121</v>
      </c>
      <c r="Q4963" s="31" t="s">
        <v>5168</v>
      </c>
    </row>
    <row r="4964" spans="1:17" hidden="1" x14ac:dyDescent="0.2">
      <c r="A4964" s="31" t="s">
        <v>18762</v>
      </c>
      <c r="B4964" s="31" t="s">
        <v>18763</v>
      </c>
      <c r="C4964" s="31" t="s">
        <v>18764</v>
      </c>
      <c r="D4964" s="31"/>
      <c r="E4964" s="31" t="s">
        <v>14123</v>
      </c>
      <c r="F4964" s="31" t="s">
        <v>18765</v>
      </c>
      <c r="G4964" s="47">
        <v>60</v>
      </c>
      <c r="H4964" s="33">
        <v>0</v>
      </c>
      <c r="I4964" s="31" t="s">
        <v>5212</v>
      </c>
      <c r="J4964" s="31" t="s">
        <v>5213</v>
      </c>
      <c r="K4964" s="31" t="s">
        <v>5164</v>
      </c>
      <c r="L4964" s="31" t="s">
        <v>5573</v>
      </c>
      <c r="M4964" s="31" t="s">
        <v>5239</v>
      </c>
      <c r="N4964" s="31" t="s">
        <v>18766</v>
      </c>
      <c r="O4964" s="31" t="s">
        <v>14125</v>
      </c>
      <c r="P4964" s="31" t="s">
        <v>14121</v>
      </c>
      <c r="Q4964" s="31" t="s">
        <v>5168</v>
      </c>
    </row>
    <row r="4965" spans="1:17" hidden="1" x14ac:dyDescent="0.2">
      <c r="A4965" s="31" t="s">
        <v>18767</v>
      </c>
      <c r="B4965" s="31" t="s">
        <v>18768</v>
      </c>
      <c r="C4965" s="31" t="s">
        <v>18769</v>
      </c>
      <c r="D4965" s="31"/>
      <c r="E4965" s="31" t="s">
        <v>18770</v>
      </c>
      <c r="F4965" s="31" t="s">
        <v>18771</v>
      </c>
      <c r="G4965" s="47">
        <v>60</v>
      </c>
      <c r="H4965" s="33">
        <v>0</v>
      </c>
      <c r="I4965" s="31" t="s">
        <v>5266</v>
      </c>
      <c r="J4965" s="31" t="s">
        <v>5267</v>
      </c>
      <c r="K4965" s="31" t="s">
        <v>5164</v>
      </c>
      <c r="L4965" s="31" t="s">
        <v>5165</v>
      </c>
      <c r="M4965" s="31" t="s">
        <v>5361</v>
      </c>
      <c r="N4965" s="31" t="s">
        <v>7519</v>
      </c>
      <c r="O4965" s="31" t="s">
        <v>14125</v>
      </c>
      <c r="P4965" s="31" t="s">
        <v>14121</v>
      </c>
      <c r="Q4965" s="31" t="s">
        <v>5168</v>
      </c>
    </row>
    <row r="4966" spans="1:17" hidden="1" x14ac:dyDescent="0.2">
      <c r="A4966" s="31" t="s">
        <v>18772</v>
      </c>
      <c r="B4966" s="31" t="s">
        <v>18773</v>
      </c>
      <c r="C4966" s="31" t="s">
        <v>18774</v>
      </c>
      <c r="D4966" s="31"/>
      <c r="E4966" s="31" t="s">
        <v>18770</v>
      </c>
      <c r="F4966" s="31" t="s">
        <v>3948</v>
      </c>
      <c r="G4966" s="47">
        <v>60</v>
      </c>
      <c r="H4966" s="33">
        <v>0</v>
      </c>
      <c r="I4966" s="31" t="s">
        <v>5266</v>
      </c>
      <c r="J4966" s="31" t="s">
        <v>5267</v>
      </c>
      <c r="K4966" s="31" t="s">
        <v>5164</v>
      </c>
      <c r="L4966" s="31" t="s">
        <v>5165</v>
      </c>
      <c r="M4966" s="31" t="s">
        <v>5262</v>
      </c>
      <c r="N4966" s="31"/>
      <c r="O4966" s="31" t="s">
        <v>14125</v>
      </c>
      <c r="P4966" s="31" t="s">
        <v>14121</v>
      </c>
      <c r="Q4966" s="31" t="s">
        <v>5168</v>
      </c>
    </row>
    <row r="4967" spans="1:17" hidden="1" x14ac:dyDescent="0.2">
      <c r="A4967" s="31" t="s">
        <v>18775</v>
      </c>
      <c r="B4967" s="31" t="s">
        <v>18776</v>
      </c>
      <c r="C4967" s="31" t="s">
        <v>18777</v>
      </c>
      <c r="D4967" s="31"/>
      <c r="E4967" s="31" t="s">
        <v>14144</v>
      </c>
      <c r="F4967" s="31" t="s">
        <v>18778</v>
      </c>
      <c r="G4967" s="47">
        <v>60</v>
      </c>
      <c r="H4967" s="33">
        <v>0</v>
      </c>
      <c r="I4967" s="31" t="s">
        <v>5294</v>
      </c>
      <c r="J4967" s="31" t="s">
        <v>5295</v>
      </c>
      <c r="K4967" s="31" t="s">
        <v>5164</v>
      </c>
      <c r="L4967" s="31" t="s">
        <v>9362</v>
      </c>
      <c r="M4967" s="31" t="s">
        <v>5297</v>
      </c>
      <c r="N4967" s="31"/>
      <c r="O4967" s="31" t="s">
        <v>14125</v>
      </c>
      <c r="P4967" s="31" t="s">
        <v>14121</v>
      </c>
      <c r="Q4967" s="31" t="s">
        <v>5168</v>
      </c>
    </row>
    <row r="4968" spans="1:17" hidden="1" x14ac:dyDescent="0.2">
      <c r="A4968" s="31" t="s">
        <v>18779</v>
      </c>
      <c r="B4968" s="31" t="s">
        <v>18780</v>
      </c>
      <c r="C4968" s="31" t="s">
        <v>18781</v>
      </c>
      <c r="D4968" s="31"/>
      <c r="E4968" s="31" t="s">
        <v>14144</v>
      </c>
      <c r="F4968" s="31" t="s">
        <v>18782</v>
      </c>
      <c r="G4968" s="47">
        <v>60</v>
      </c>
      <c r="H4968" s="33">
        <v>0</v>
      </c>
      <c r="I4968" s="31" t="s">
        <v>5294</v>
      </c>
      <c r="J4968" s="31" t="s">
        <v>5295</v>
      </c>
      <c r="K4968" s="31" t="s">
        <v>5164</v>
      </c>
      <c r="L4968" s="31" t="s">
        <v>8022</v>
      </c>
      <c r="M4968" s="31" t="s">
        <v>5297</v>
      </c>
      <c r="N4968" s="31"/>
      <c r="O4968" s="31" t="s">
        <v>14125</v>
      </c>
      <c r="P4968" s="31" t="s">
        <v>14121</v>
      </c>
      <c r="Q4968" s="31" t="s">
        <v>5168</v>
      </c>
    </row>
    <row r="4969" spans="1:17" hidden="1" x14ac:dyDescent="0.2">
      <c r="A4969" s="31" t="s">
        <v>18783</v>
      </c>
      <c r="B4969" s="31" t="s">
        <v>18784</v>
      </c>
      <c r="C4969" s="31" t="s">
        <v>18785</v>
      </c>
      <c r="D4969" s="31"/>
      <c r="E4969" s="31" t="s">
        <v>14144</v>
      </c>
      <c r="F4969" s="31" t="s">
        <v>18786</v>
      </c>
      <c r="G4969" s="47">
        <v>60</v>
      </c>
      <c r="H4969" s="33">
        <v>0</v>
      </c>
      <c r="I4969" s="31" t="s">
        <v>5294</v>
      </c>
      <c r="J4969" s="31" t="s">
        <v>5295</v>
      </c>
      <c r="K4969" s="31" t="s">
        <v>5164</v>
      </c>
      <c r="L4969" s="31" t="s">
        <v>5798</v>
      </c>
      <c r="M4969" s="31" t="s">
        <v>5297</v>
      </c>
      <c r="N4969" s="31"/>
      <c r="O4969" s="31" t="s">
        <v>14125</v>
      </c>
      <c r="P4969" s="31" t="s">
        <v>14121</v>
      </c>
      <c r="Q4969" s="31" t="s">
        <v>5168</v>
      </c>
    </row>
    <row r="4970" spans="1:17" hidden="1" x14ac:dyDescent="0.2">
      <c r="A4970" s="31" t="s">
        <v>18787</v>
      </c>
      <c r="B4970" s="31" t="s">
        <v>18788</v>
      </c>
      <c r="C4970" s="31" t="s">
        <v>18789</v>
      </c>
      <c r="D4970" s="31"/>
      <c r="E4970" s="31"/>
      <c r="F4970" s="31" t="s">
        <v>14308</v>
      </c>
      <c r="G4970" s="47"/>
      <c r="H4970" s="33">
        <v>0</v>
      </c>
      <c r="I4970" s="31" t="s">
        <v>5294</v>
      </c>
      <c r="J4970" s="31" t="s">
        <v>5295</v>
      </c>
      <c r="K4970" s="31" t="s">
        <v>5164</v>
      </c>
      <c r="L4970" s="31" t="s">
        <v>7727</v>
      </c>
      <c r="M4970" s="31" t="s">
        <v>5297</v>
      </c>
      <c r="N4970" s="31"/>
      <c r="O4970" s="31" t="s">
        <v>14125</v>
      </c>
      <c r="P4970" s="31" t="s">
        <v>14121</v>
      </c>
      <c r="Q4970" s="31" t="s">
        <v>5168</v>
      </c>
    </row>
    <row r="4971" spans="1:17" hidden="1" x14ac:dyDescent="0.2">
      <c r="A4971" s="31" t="s">
        <v>18790</v>
      </c>
      <c r="B4971" s="31" t="s">
        <v>18791</v>
      </c>
      <c r="C4971" s="31" t="s">
        <v>18792</v>
      </c>
      <c r="D4971" s="31"/>
      <c r="E4971" s="31" t="s">
        <v>5171</v>
      </c>
      <c r="F4971" s="31" t="s">
        <v>18793</v>
      </c>
      <c r="G4971" s="47"/>
      <c r="H4971" s="33">
        <v>0</v>
      </c>
      <c r="I4971" s="31" t="s">
        <v>5384</v>
      </c>
      <c r="J4971" s="31" t="s">
        <v>5385</v>
      </c>
      <c r="K4971" s="31" t="s">
        <v>5164</v>
      </c>
      <c r="L4971" s="31" t="s">
        <v>5165</v>
      </c>
      <c r="M4971" s="31" t="s">
        <v>5254</v>
      </c>
      <c r="N4971" s="31"/>
      <c r="O4971" s="31" t="s">
        <v>18790</v>
      </c>
      <c r="P4971" s="31" t="s">
        <v>18791</v>
      </c>
      <c r="Q4971" s="31" t="s">
        <v>5168</v>
      </c>
    </row>
    <row r="4972" spans="1:17" hidden="1" x14ac:dyDescent="0.2">
      <c r="A4972" s="31" t="s">
        <v>18794</v>
      </c>
      <c r="B4972" s="31" t="s">
        <v>12207</v>
      </c>
      <c r="O4972" t="s">
        <v>12205</v>
      </c>
      <c r="P4972" t="s">
        <v>12204</v>
      </c>
    </row>
    <row r="4973" spans="1:17" hidden="1" x14ac:dyDescent="0.2">
      <c r="A4973" s="31" t="s">
        <v>18795</v>
      </c>
      <c r="B4973" s="31" t="s">
        <v>12207</v>
      </c>
      <c r="O4973" t="s">
        <v>12205</v>
      </c>
      <c r="P4973" t="s">
        <v>12204</v>
      </c>
    </row>
    <row r="4974" spans="1:17" hidden="1" x14ac:dyDescent="0.2">
      <c r="A4974" s="31" t="s">
        <v>18796</v>
      </c>
      <c r="B4974" s="31" t="s">
        <v>12207</v>
      </c>
      <c r="O4974" t="s">
        <v>12205</v>
      </c>
      <c r="P4974" t="s">
        <v>12204</v>
      </c>
    </row>
    <row r="4975" spans="1:17" hidden="1" x14ac:dyDescent="0.2">
      <c r="A4975" s="31" t="s">
        <v>18796</v>
      </c>
      <c r="B4975" s="31" t="s">
        <v>12207</v>
      </c>
      <c r="O4975" t="s">
        <v>12205</v>
      </c>
      <c r="P4975" t="s">
        <v>12204</v>
      </c>
    </row>
    <row r="4976" spans="1:17" hidden="1" x14ac:dyDescent="0.2">
      <c r="A4976" s="31" t="s">
        <v>18797</v>
      </c>
      <c r="B4976" s="31" t="s">
        <v>12207</v>
      </c>
      <c r="O4976" t="s">
        <v>12205</v>
      </c>
      <c r="P4976" t="s">
        <v>12204</v>
      </c>
    </row>
    <row r="4977" spans="1:17" hidden="1" x14ac:dyDescent="0.2">
      <c r="A4977" s="31" t="s">
        <v>18798</v>
      </c>
      <c r="B4977" s="31" t="s">
        <v>12207</v>
      </c>
      <c r="O4977" t="s">
        <v>12205</v>
      </c>
      <c r="P4977" t="s">
        <v>12204</v>
      </c>
    </row>
    <row r="4978" spans="1:17" hidden="1" x14ac:dyDescent="0.2">
      <c r="A4978" s="31" t="s">
        <v>18795</v>
      </c>
      <c r="B4978" s="31" t="s">
        <v>12207</v>
      </c>
      <c r="O4978" t="s">
        <v>12205</v>
      </c>
      <c r="P4978" t="s">
        <v>12204</v>
      </c>
    </row>
    <row r="4979" spans="1:17" hidden="1" x14ac:dyDescent="0.2">
      <c r="A4979" s="31" t="s">
        <v>18797</v>
      </c>
      <c r="B4979" s="31" t="s">
        <v>12207</v>
      </c>
      <c r="O4979" t="s">
        <v>12205</v>
      </c>
      <c r="P4979" t="s">
        <v>12204</v>
      </c>
    </row>
    <row r="4980" spans="1:17" hidden="1" x14ac:dyDescent="0.2">
      <c r="A4980" s="31" t="s">
        <v>18794</v>
      </c>
      <c r="B4980" s="31" t="s">
        <v>12207</v>
      </c>
      <c r="O4980" t="s">
        <v>12205</v>
      </c>
      <c r="P4980" t="s">
        <v>12204</v>
      </c>
    </row>
    <row r="4981" spans="1:17" hidden="1" x14ac:dyDescent="0.2">
      <c r="A4981" s="31" t="s">
        <v>19978</v>
      </c>
      <c r="B4981" s="31" t="s">
        <v>19979</v>
      </c>
      <c r="C4981" t="s">
        <v>19980</v>
      </c>
      <c r="E4981" s="31" t="s">
        <v>13496</v>
      </c>
      <c r="G4981" s="47">
        <v>60</v>
      </c>
      <c r="H4981" s="33">
        <v>0</v>
      </c>
      <c r="I4981" s="31" t="s">
        <v>5661</v>
      </c>
      <c r="J4981" s="31" t="s">
        <v>5662</v>
      </c>
      <c r="K4981" s="31" t="s">
        <v>5164</v>
      </c>
      <c r="L4981" s="31" t="s">
        <v>5278</v>
      </c>
      <c r="M4981" s="31" t="s">
        <v>5687</v>
      </c>
      <c r="O4981" t="s">
        <v>3959</v>
      </c>
      <c r="P4981" s="31" t="s">
        <v>3960</v>
      </c>
      <c r="Q4981" s="31" t="s">
        <v>5168</v>
      </c>
    </row>
    <row r="4982" spans="1:17" hidden="1" x14ac:dyDescent="0.2">
      <c r="A4982" s="66" t="s">
        <v>20719</v>
      </c>
      <c r="B4982" s="66" t="s">
        <v>4465</v>
      </c>
      <c r="O4982" t="s">
        <v>4461</v>
      </c>
      <c r="P4982" s="66" t="s">
        <v>4462</v>
      </c>
    </row>
    <row r="4983" spans="1:17" hidden="1" x14ac:dyDescent="0.2">
      <c r="A4983" s="66" t="s">
        <v>20720</v>
      </c>
      <c r="B4983" s="66" t="s">
        <v>4468</v>
      </c>
      <c r="O4983" t="s">
        <v>4461</v>
      </c>
      <c r="P4983" s="66" t="s">
        <v>4462</v>
      </c>
    </row>
    <row r="4984" spans="1:17" hidden="1" x14ac:dyDescent="0.2">
      <c r="A4984" s="66" t="s">
        <v>20721</v>
      </c>
      <c r="B4984" s="66" t="s">
        <v>4480</v>
      </c>
      <c r="O4984" t="s">
        <v>4461</v>
      </c>
      <c r="P4984" s="66" t="s">
        <v>4462</v>
      </c>
    </row>
    <row r="4985" spans="1:17" hidden="1" x14ac:dyDescent="0.2">
      <c r="A4985" s="66" t="s">
        <v>20722</v>
      </c>
      <c r="B4985" s="66" t="s">
        <v>4462</v>
      </c>
      <c r="O4985" t="s">
        <v>4461</v>
      </c>
      <c r="P4985" s="66" t="s">
        <v>4462</v>
      </c>
    </row>
    <row r="4986" spans="1:17" hidden="1" x14ac:dyDescent="0.2">
      <c r="A4986" s="66" t="s">
        <v>20723</v>
      </c>
      <c r="B4986" s="66" t="s">
        <v>204</v>
      </c>
      <c r="O4986" t="s">
        <v>22546</v>
      </c>
      <c r="P4986" s="66" t="s">
        <v>63</v>
      </c>
    </row>
    <row r="4987" spans="1:17" hidden="1" x14ac:dyDescent="0.2">
      <c r="A4987" s="66" t="s">
        <v>20724</v>
      </c>
      <c r="B4987" s="66" t="s">
        <v>82</v>
      </c>
      <c r="O4987" t="s">
        <v>22546</v>
      </c>
      <c r="P4987" s="66" t="s">
        <v>63</v>
      </c>
    </row>
    <row r="4988" spans="1:17" hidden="1" x14ac:dyDescent="0.2">
      <c r="A4988" s="66" t="s">
        <v>20725</v>
      </c>
      <c r="B4988" s="66" t="s">
        <v>231</v>
      </c>
      <c r="O4988" t="s">
        <v>22546</v>
      </c>
      <c r="P4988" s="66" t="s">
        <v>63</v>
      </c>
    </row>
    <row r="4989" spans="1:17" hidden="1" x14ac:dyDescent="0.2">
      <c r="A4989" s="66" t="s">
        <v>20726</v>
      </c>
      <c r="B4989" s="66" t="s">
        <v>6003</v>
      </c>
      <c r="O4989" t="s">
        <v>22546</v>
      </c>
      <c r="P4989" s="66" t="s">
        <v>63</v>
      </c>
    </row>
    <row r="4990" spans="1:17" hidden="1" x14ac:dyDescent="0.2">
      <c r="A4990" s="66" t="s">
        <v>20727</v>
      </c>
      <c r="B4990" s="66" t="s">
        <v>205</v>
      </c>
      <c r="O4990" t="s">
        <v>22546</v>
      </c>
      <c r="P4990" s="66" t="s">
        <v>63</v>
      </c>
    </row>
    <row r="4991" spans="1:17" hidden="1" x14ac:dyDescent="0.2">
      <c r="A4991" s="66" t="s">
        <v>20728</v>
      </c>
      <c r="B4991" s="66" t="s">
        <v>144</v>
      </c>
      <c r="O4991" t="s">
        <v>22546</v>
      </c>
      <c r="P4991" s="66" t="s">
        <v>63</v>
      </c>
    </row>
    <row r="4992" spans="1:17" hidden="1" x14ac:dyDescent="0.2">
      <c r="A4992" s="66" t="s">
        <v>20729</v>
      </c>
      <c r="B4992" s="66" t="s">
        <v>284</v>
      </c>
      <c r="O4992" t="s">
        <v>22546</v>
      </c>
      <c r="P4992" s="66" t="s">
        <v>63</v>
      </c>
    </row>
    <row r="4993" spans="1:16" hidden="1" x14ac:dyDescent="0.2">
      <c r="A4993" s="66" t="s">
        <v>20730</v>
      </c>
      <c r="B4993" s="66" t="s">
        <v>275</v>
      </c>
      <c r="O4993" t="s">
        <v>22546</v>
      </c>
      <c r="P4993" s="66" t="s">
        <v>63</v>
      </c>
    </row>
    <row r="4994" spans="1:16" hidden="1" x14ac:dyDescent="0.2">
      <c r="A4994" s="66" t="s">
        <v>20731</v>
      </c>
      <c r="B4994" s="66" t="s">
        <v>145</v>
      </c>
      <c r="O4994" t="s">
        <v>22546</v>
      </c>
      <c r="P4994" s="66" t="s">
        <v>63</v>
      </c>
    </row>
    <row r="4995" spans="1:16" hidden="1" x14ac:dyDescent="0.2">
      <c r="A4995" s="66" t="s">
        <v>20732</v>
      </c>
      <c r="B4995" s="66" t="s">
        <v>5114</v>
      </c>
      <c r="O4995" t="s">
        <v>22546</v>
      </c>
      <c r="P4995" s="66" t="s">
        <v>63</v>
      </c>
    </row>
    <row r="4996" spans="1:16" hidden="1" x14ac:dyDescent="0.2">
      <c r="A4996" s="66" t="s">
        <v>20733</v>
      </c>
      <c r="B4996" s="66" t="s">
        <v>5959</v>
      </c>
      <c r="O4996" t="s">
        <v>22546</v>
      </c>
      <c r="P4996" s="66" t="s">
        <v>63</v>
      </c>
    </row>
    <row r="4997" spans="1:16" hidden="1" x14ac:dyDescent="0.2">
      <c r="A4997" s="66" t="s">
        <v>20734</v>
      </c>
      <c r="B4997" s="66" t="s">
        <v>5118</v>
      </c>
      <c r="O4997" t="s">
        <v>22546</v>
      </c>
      <c r="P4997" s="66" t="s">
        <v>63</v>
      </c>
    </row>
    <row r="4998" spans="1:16" hidden="1" x14ac:dyDescent="0.2">
      <c r="A4998" s="66" t="s">
        <v>20735</v>
      </c>
      <c r="B4998" s="66" t="s">
        <v>224</v>
      </c>
      <c r="O4998" t="s">
        <v>22546</v>
      </c>
      <c r="P4998" s="66" t="s">
        <v>63</v>
      </c>
    </row>
    <row r="4999" spans="1:16" hidden="1" x14ac:dyDescent="0.2">
      <c r="A4999" s="66" t="s">
        <v>20736</v>
      </c>
      <c r="B4999" s="66" t="s">
        <v>6981</v>
      </c>
      <c r="O4999" t="s">
        <v>22546</v>
      </c>
      <c r="P4999" s="66" t="s">
        <v>63</v>
      </c>
    </row>
    <row r="5000" spans="1:16" hidden="1" x14ac:dyDescent="0.2">
      <c r="A5000" s="66" t="s">
        <v>20737</v>
      </c>
      <c r="B5000" s="66" t="s">
        <v>1333</v>
      </c>
      <c r="O5000" t="s">
        <v>22547</v>
      </c>
      <c r="P5000" s="66" t="s">
        <v>1331</v>
      </c>
    </row>
    <row r="5001" spans="1:16" hidden="1" x14ac:dyDescent="0.2">
      <c r="A5001" s="66" t="s">
        <v>20738</v>
      </c>
      <c r="B5001" s="66" t="s">
        <v>6591</v>
      </c>
      <c r="O5001" t="s">
        <v>22547</v>
      </c>
      <c r="P5001" s="66" t="s">
        <v>1331</v>
      </c>
    </row>
    <row r="5002" spans="1:16" hidden="1" x14ac:dyDescent="0.2">
      <c r="A5002" s="66" t="s">
        <v>20739</v>
      </c>
      <c r="B5002" s="66" t="s">
        <v>6614</v>
      </c>
      <c r="O5002" t="s">
        <v>22547</v>
      </c>
      <c r="P5002" s="66" t="s">
        <v>1331</v>
      </c>
    </row>
    <row r="5003" spans="1:16" hidden="1" x14ac:dyDescent="0.2">
      <c r="A5003" s="66" t="s">
        <v>20740</v>
      </c>
      <c r="B5003" s="66" t="s">
        <v>6647</v>
      </c>
      <c r="O5003" t="s">
        <v>22547</v>
      </c>
      <c r="P5003" s="66" t="s">
        <v>1331</v>
      </c>
    </row>
    <row r="5004" spans="1:16" hidden="1" x14ac:dyDescent="0.2">
      <c r="A5004" s="66" t="s">
        <v>20741</v>
      </c>
      <c r="B5004" s="66" t="s">
        <v>6706</v>
      </c>
      <c r="O5004" t="s">
        <v>22547</v>
      </c>
      <c r="P5004" s="66" t="s">
        <v>1331</v>
      </c>
    </row>
    <row r="5005" spans="1:16" hidden="1" x14ac:dyDescent="0.2">
      <c r="A5005" s="66" t="s">
        <v>20742</v>
      </c>
      <c r="B5005" s="66" t="s">
        <v>78</v>
      </c>
      <c r="O5005" t="s">
        <v>22546</v>
      </c>
      <c r="P5005" s="66" t="s">
        <v>63</v>
      </c>
    </row>
    <row r="5006" spans="1:16" hidden="1" x14ac:dyDescent="0.2">
      <c r="A5006" s="66" t="s">
        <v>20743</v>
      </c>
      <c r="B5006" s="66" t="s">
        <v>113</v>
      </c>
      <c r="O5006" t="s">
        <v>22546</v>
      </c>
      <c r="P5006" s="66" t="s">
        <v>63</v>
      </c>
    </row>
    <row r="5007" spans="1:16" hidden="1" x14ac:dyDescent="0.2">
      <c r="A5007" s="66" t="s">
        <v>20744</v>
      </c>
      <c r="B5007" s="66" t="s">
        <v>97</v>
      </c>
      <c r="O5007" t="s">
        <v>22546</v>
      </c>
      <c r="P5007" s="66" t="s">
        <v>63</v>
      </c>
    </row>
    <row r="5008" spans="1:16" hidden="1" x14ac:dyDescent="0.2">
      <c r="A5008" s="66" t="s">
        <v>20745</v>
      </c>
      <c r="B5008" s="66" t="s">
        <v>178</v>
      </c>
      <c r="O5008" t="s">
        <v>22546</v>
      </c>
      <c r="P5008" s="66" t="s">
        <v>63</v>
      </c>
    </row>
    <row r="5009" spans="1:16" hidden="1" x14ac:dyDescent="0.2">
      <c r="A5009" s="66" t="s">
        <v>20746</v>
      </c>
      <c r="B5009" s="66" t="s">
        <v>182</v>
      </c>
      <c r="O5009" t="s">
        <v>22546</v>
      </c>
      <c r="P5009" s="66" t="s">
        <v>63</v>
      </c>
    </row>
    <row r="5010" spans="1:16" hidden="1" x14ac:dyDescent="0.2">
      <c r="A5010" s="66" t="s">
        <v>20747</v>
      </c>
      <c r="B5010" s="66" t="s">
        <v>5989</v>
      </c>
      <c r="O5010" t="s">
        <v>22546</v>
      </c>
      <c r="P5010" s="66" t="s">
        <v>63</v>
      </c>
    </row>
    <row r="5011" spans="1:16" hidden="1" x14ac:dyDescent="0.2">
      <c r="A5011" s="66" t="s">
        <v>20748</v>
      </c>
      <c r="B5011" s="66" t="s">
        <v>79</v>
      </c>
      <c r="O5011" t="s">
        <v>22546</v>
      </c>
      <c r="P5011" s="66" t="s">
        <v>63</v>
      </c>
    </row>
    <row r="5012" spans="1:16" hidden="1" x14ac:dyDescent="0.2">
      <c r="A5012" s="66" t="s">
        <v>20749</v>
      </c>
      <c r="B5012" s="66" t="s">
        <v>5994</v>
      </c>
      <c r="O5012" t="s">
        <v>22546</v>
      </c>
      <c r="P5012" s="66" t="s">
        <v>63</v>
      </c>
    </row>
    <row r="5013" spans="1:16" hidden="1" x14ac:dyDescent="0.2">
      <c r="A5013" s="66" t="s">
        <v>20750</v>
      </c>
      <c r="B5013" s="66" t="s">
        <v>80</v>
      </c>
      <c r="O5013" t="s">
        <v>22546</v>
      </c>
      <c r="P5013" s="66" t="s">
        <v>63</v>
      </c>
    </row>
    <row r="5014" spans="1:16" hidden="1" x14ac:dyDescent="0.2">
      <c r="A5014" s="66" t="s">
        <v>20751</v>
      </c>
      <c r="B5014" s="66" t="s">
        <v>225</v>
      </c>
      <c r="O5014" t="s">
        <v>22546</v>
      </c>
      <c r="P5014" s="66" t="s">
        <v>63</v>
      </c>
    </row>
    <row r="5015" spans="1:16" hidden="1" x14ac:dyDescent="0.2">
      <c r="A5015" s="66" t="s">
        <v>20752</v>
      </c>
      <c r="B5015" s="66" t="s">
        <v>6008</v>
      </c>
      <c r="O5015" t="s">
        <v>22546</v>
      </c>
      <c r="P5015" s="66" t="s">
        <v>63</v>
      </c>
    </row>
    <row r="5016" spans="1:16" hidden="1" x14ac:dyDescent="0.2">
      <c r="A5016" s="66" t="s">
        <v>20753</v>
      </c>
      <c r="B5016" s="66" t="s">
        <v>202</v>
      </c>
      <c r="O5016" t="s">
        <v>22546</v>
      </c>
      <c r="P5016" s="66" t="s">
        <v>63</v>
      </c>
    </row>
    <row r="5017" spans="1:16" hidden="1" x14ac:dyDescent="0.2">
      <c r="A5017" s="66" t="s">
        <v>20754</v>
      </c>
      <c r="B5017" s="66" t="s">
        <v>5119</v>
      </c>
      <c r="O5017" t="s">
        <v>22546</v>
      </c>
      <c r="P5017" s="66" t="s">
        <v>63</v>
      </c>
    </row>
    <row r="5018" spans="1:16" hidden="1" x14ac:dyDescent="0.2">
      <c r="A5018" s="66" t="s">
        <v>20755</v>
      </c>
      <c r="B5018" s="66" t="s">
        <v>5122</v>
      </c>
      <c r="O5018" t="s">
        <v>22546</v>
      </c>
      <c r="P5018" s="66" t="s">
        <v>63</v>
      </c>
    </row>
    <row r="5019" spans="1:16" hidden="1" x14ac:dyDescent="0.2">
      <c r="A5019" s="66" t="s">
        <v>20756</v>
      </c>
      <c r="B5019" s="66" t="s">
        <v>163</v>
      </c>
      <c r="O5019" t="s">
        <v>22546</v>
      </c>
      <c r="P5019" s="66" t="s">
        <v>63</v>
      </c>
    </row>
    <row r="5020" spans="1:16" hidden="1" x14ac:dyDescent="0.2">
      <c r="A5020" s="66" t="s">
        <v>20757</v>
      </c>
      <c r="B5020" s="66" t="s">
        <v>183</v>
      </c>
      <c r="O5020" t="s">
        <v>22546</v>
      </c>
      <c r="P5020" s="66" t="s">
        <v>63</v>
      </c>
    </row>
    <row r="5021" spans="1:16" hidden="1" x14ac:dyDescent="0.2">
      <c r="A5021" s="66" t="s">
        <v>20758</v>
      </c>
      <c r="B5021" s="66" t="s">
        <v>6021</v>
      </c>
      <c r="O5021" t="s">
        <v>22546</v>
      </c>
      <c r="P5021" s="66" t="s">
        <v>63</v>
      </c>
    </row>
    <row r="5022" spans="1:16" hidden="1" x14ac:dyDescent="0.2">
      <c r="A5022" s="66" t="s">
        <v>20759</v>
      </c>
      <c r="B5022" s="66" t="s">
        <v>256</v>
      </c>
      <c r="O5022" t="s">
        <v>22546</v>
      </c>
      <c r="P5022" s="66" t="s">
        <v>63</v>
      </c>
    </row>
    <row r="5023" spans="1:16" hidden="1" x14ac:dyDescent="0.2">
      <c r="A5023" s="66" t="s">
        <v>20760</v>
      </c>
      <c r="B5023" s="66" t="s">
        <v>279</v>
      </c>
      <c r="O5023" t="s">
        <v>22546</v>
      </c>
      <c r="P5023" s="66" t="s">
        <v>63</v>
      </c>
    </row>
    <row r="5024" spans="1:16" hidden="1" x14ac:dyDescent="0.2">
      <c r="A5024" s="66" t="s">
        <v>20761</v>
      </c>
      <c r="B5024" s="66" t="s">
        <v>257</v>
      </c>
      <c r="O5024" t="s">
        <v>22546</v>
      </c>
      <c r="P5024" s="66" t="s">
        <v>63</v>
      </c>
    </row>
    <row r="5025" spans="1:16" hidden="1" x14ac:dyDescent="0.2">
      <c r="A5025" s="66" t="s">
        <v>20762</v>
      </c>
      <c r="B5025" s="66" t="s">
        <v>5953</v>
      </c>
      <c r="O5025" t="s">
        <v>22546</v>
      </c>
      <c r="P5025" s="66" t="s">
        <v>63</v>
      </c>
    </row>
    <row r="5026" spans="1:16" hidden="1" x14ac:dyDescent="0.2">
      <c r="A5026" s="66" t="s">
        <v>20763</v>
      </c>
      <c r="B5026" s="66" t="s">
        <v>5956</v>
      </c>
      <c r="O5026" t="s">
        <v>22546</v>
      </c>
      <c r="P5026" s="66" t="s">
        <v>63</v>
      </c>
    </row>
    <row r="5027" spans="1:16" hidden="1" x14ac:dyDescent="0.2">
      <c r="A5027" s="66" t="s">
        <v>20764</v>
      </c>
      <c r="B5027" s="66" t="s">
        <v>5965</v>
      </c>
      <c r="O5027" t="s">
        <v>22546</v>
      </c>
      <c r="P5027" s="66" t="s">
        <v>63</v>
      </c>
    </row>
    <row r="5028" spans="1:16" hidden="1" x14ac:dyDescent="0.2">
      <c r="A5028" s="66" t="s">
        <v>20765</v>
      </c>
      <c r="B5028" s="66" t="s">
        <v>5968</v>
      </c>
      <c r="O5028" t="s">
        <v>22546</v>
      </c>
      <c r="P5028" s="66" t="s">
        <v>63</v>
      </c>
    </row>
    <row r="5029" spans="1:16" hidden="1" x14ac:dyDescent="0.2">
      <c r="A5029" s="66" t="s">
        <v>20766</v>
      </c>
      <c r="B5029" s="66" t="s">
        <v>5975</v>
      </c>
      <c r="O5029" t="s">
        <v>22546</v>
      </c>
      <c r="P5029" s="66" t="s">
        <v>63</v>
      </c>
    </row>
    <row r="5030" spans="1:16" hidden="1" x14ac:dyDescent="0.2">
      <c r="A5030" s="66" t="s">
        <v>20767</v>
      </c>
      <c r="B5030" s="66" t="s">
        <v>5978</v>
      </c>
      <c r="O5030" t="s">
        <v>22546</v>
      </c>
      <c r="P5030" s="66" t="s">
        <v>63</v>
      </c>
    </row>
    <row r="5031" spans="1:16" hidden="1" x14ac:dyDescent="0.2">
      <c r="A5031" s="66" t="s">
        <v>20768</v>
      </c>
      <c r="B5031" s="66" t="s">
        <v>180</v>
      </c>
      <c r="O5031" t="s">
        <v>22546</v>
      </c>
      <c r="P5031" s="66" t="s">
        <v>63</v>
      </c>
    </row>
    <row r="5032" spans="1:16" hidden="1" x14ac:dyDescent="0.2">
      <c r="A5032" s="66" t="s">
        <v>20769</v>
      </c>
      <c r="B5032" s="66" t="s">
        <v>146</v>
      </c>
      <c r="O5032" t="s">
        <v>22546</v>
      </c>
      <c r="P5032" s="66" t="s">
        <v>63</v>
      </c>
    </row>
    <row r="5033" spans="1:16" hidden="1" x14ac:dyDescent="0.2">
      <c r="A5033" s="66" t="s">
        <v>20770</v>
      </c>
      <c r="B5033" s="66" t="s">
        <v>253</v>
      </c>
      <c r="O5033" t="s">
        <v>22546</v>
      </c>
      <c r="P5033" s="66" t="s">
        <v>63</v>
      </c>
    </row>
    <row r="5034" spans="1:16" hidden="1" x14ac:dyDescent="0.2">
      <c r="A5034" s="66" t="s">
        <v>20771</v>
      </c>
      <c r="B5034" s="66" t="s">
        <v>208</v>
      </c>
      <c r="O5034" t="s">
        <v>22546</v>
      </c>
      <c r="P5034" s="66" t="s">
        <v>63</v>
      </c>
    </row>
    <row r="5035" spans="1:16" hidden="1" x14ac:dyDescent="0.2">
      <c r="A5035" s="66" t="s">
        <v>20772</v>
      </c>
      <c r="B5035" s="66" t="s">
        <v>93</v>
      </c>
      <c r="O5035" t="s">
        <v>22546</v>
      </c>
      <c r="P5035" s="66" t="s">
        <v>63</v>
      </c>
    </row>
    <row r="5036" spans="1:16" hidden="1" x14ac:dyDescent="0.2">
      <c r="A5036" s="66" t="s">
        <v>20773</v>
      </c>
      <c r="B5036" s="66" t="s">
        <v>263</v>
      </c>
      <c r="O5036" t="s">
        <v>22546</v>
      </c>
      <c r="P5036" s="66" t="s">
        <v>63</v>
      </c>
    </row>
    <row r="5037" spans="1:16" hidden="1" x14ac:dyDescent="0.2">
      <c r="A5037" s="66" t="s">
        <v>20774</v>
      </c>
      <c r="B5037" s="66" t="s">
        <v>209</v>
      </c>
      <c r="O5037" t="s">
        <v>22546</v>
      </c>
      <c r="P5037" s="66" t="s">
        <v>63</v>
      </c>
    </row>
    <row r="5038" spans="1:16" hidden="1" x14ac:dyDescent="0.2">
      <c r="A5038" s="66" t="s">
        <v>20775</v>
      </c>
      <c r="B5038" s="66" t="s">
        <v>7008</v>
      </c>
      <c r="O5038" t="s">
        <v>22546</v>
      </c>
      <c r="P5038" s="66" t="s">
        <v>63</v>
      </c>
    </row>
    <row r="5039" spans="1:16" hidden="1" x14ac:dyDescent="0.2">
      <c r="A5039" s="66" t="s">
        <v>20776</v>
      </c>
      <c r="B5039" s="66" t="s">
        <v>200</v>
      </c>
      <c r="O5039" t="s">
        <v>22546</v>
      </c>
      <c r="P5039" s="66" t="s">
        <v>63</v>
      </c>
    </row>
    <row r="5040" spans="1:16" hidden="1" x14ac:dyDescent="0.2">
      <c r="A5040" s="66" t="s">
        <v>20777</v>
      </c>
      <c r="B5040" s="66" t="s">
        <v>68</v>
      </c>
      <c r="O5040" t="s">
        <v>22546</v>
      </c>
      <c r="P5040" s="66" t="s">
        <v>63</v>
      </c>
    </row>
    <row r="5041" spans="1:16" hidden="1" x14ac:dyDescent="0.2">
      <c r="A5041" s="66" t="s">
        <v>20778</v>
      </c>
      <c r="B5041" s="66" t="s">
        <v>7090</v>
      </c>
      <c r="O5041" t="s">
        <v>22546</v>
      </c>
      <c r="P5041" s="66" t="s">
        <v>63</v>
      </c>
    </row>
    <row r="5042" spans="1:16" hidden="1" x14ac:dyDescent="0.2">
      <c r="A5042" s="66" t="s">
        <v>20779</v>
      </c>
      <c r="B5042" s="66" t="s">
        <v>92</v>
      </c>
      <c r="O5042" t="s">
        <v>22546</v>
      </c>
      <c r="P5042" s="66" t="s">
        <v>63</v>
      </c>
    </row>
    <row r="5043" spans="1:16" hidden="1" x14ac:dyDescent="0.2">
      <c r="A5043" s="66" t="s">
        <v>20780</v>
      </c>
      <c r="B5043" s="66" t="s">
        <v>148</v>
      </c>
      <c r="O5043" t="s">
        <v>22546</v>
      </c>
      <c r="P5043" s="66" t="s">
        <v>63</v>
      </c>
    </row>
    <row r="5044" spans="1:16" hidden="1" x14ac:dyDescent="0.2">
      <c r="A5044" s="66" t="s">
        <v>20781</v>
      </c>
      <c r="B5044" s="66" t="s">
        <v>228</v>
      </c>
      <c r="O5044" t="s">
        <v>22546</v>
      </c>
      <c r="P5044" s="66" t="s">
        <v>63</v>
      </c>
    </row>
    <row r="5045" spans="1:16" hidden="1" x14ac:dyDescent="0.2">
      <c r="A5045" s="66" t="s">
        <v>20782</v>
      </c>
      <c r="B5045" s="66" t="s">
        <v>149</v>
      </c>
      <c r="O5045" t="s">
        <v>22546</v>
      </c>
      <c r="P5045" s="66" t="s">
        <v>63</v>
      </c>
    </row>
    <row r="5046" spans="1:16" hidden="1" x14ac:dyDescent="0.2">
      <c r="A5046" s="66" t="s">
        <v>20783</v>
      </c>
      <c r="B5046" s="66" t="s">
        <v>207</v>
      </c>
      <c r="O5046" t="s">
        <v>22546</v>
      </c>
      <c r="P5046" s="66" t="s">
        <v>63</v>
      </c>
    </row>
    <row r="5047" spans="1:16" hidden="1" x14ac:dyDescent="0.2">
      <c r="A5047" s="66" t="s">
        <v>20784</v>
      </c>
      <c r="B5047" s="66" t="s">
        <v>69</v>
      </c>
      <c r="O5047" t="s">
        <v>22546</v>
      </c>
      <c r="P5047" s="66" t="s">
        <v>63</v>
      </c>
    </row>
    <row r="5048" spans="1:16" hidden="1" x14ac:dyDescent="0.2">
      <c r="A5048" s="66" t="s">
        <v>20785</v>
      </c>
      <c r="B5048" s="66" t="s">
        <v>5129</v>
      </c>
      <c r="O5048" t="s">
        <v>22546</v>
      </c>
      <c r="P5048" s="66" t="s">
        <v>63</v>
      </c>
    </row>
    <row r="5049" spans="1:16" hidden="1" x14ac:dyDescent="0.2">
      <c r="A5049" s="66" t="s">
        <v>20786</v>
      </c>
      <c r="B5049" s="66" t="s">
        <v>7353</v>
      </c>
      <c r="O5049" t="s">
        <v>22546</v>
      </c>
      <c r="P5049" s="66" t="s">
        <v>63</v>
      </c>
    </row>
    <row r="5050" spans="1:16" hidden="1" x14ac:dyDescent="0.2">
      <c r="A5050" s="66" t="s">
        <v>20787</v>
      </c>
      <c r="B5050" s="66" t="s">
        <v>249</v>
      </c>
      <c r="O5050" t="s">
        <v>22546</v>
      </c>
      <c r="P5050" s="66" t="s">
        <v>63</v>
      </c>
    </row>
    <row r="5051" spans="1:16" hidden="1" x14ac:dyDescent="0.2">
      <c r="A5051" s="66" t="s">
        <v>20788</v>
      </c>
      <c r="B5051" s="66" t="s">
        <v>167</v>
      </c>
      <c r="O5051" t="s">
        <v>22546</v>
      </c>
      <c r="P5051" s="66" t="s">
        <v>63</v>
      </c>
    </row>
    <row r="5052" spans="1:16" hidden="1" x14ac:dyDescent="0.2">
      <c r="A5052" s="66" t="s">
        <v>20789</v>
      </c>
      <c r="B5052" s="66" t="s">
        <v>7096</v>
      </c>
      <c r="O5052" t="s">
        <v>22546</v>
      </c>
      <c r="P5052" s="66" t="s">
        <v>63</v>
      </c>
    </row>
    <row r="5053" spans="1:16" hidden="1" x14ac:dyDescent="0.2">
      <c r="A5053" s="66" t="s">
        <v>20790</v>
      </c>
      <c r="B5053" s="66" t="s">
        <v>248</v>
      </c>
      <c r="O5053" t="s">
        <v>22546</v>
      </c>
      <c r="P5053" s="66" t="s">
        <v>63</v>
      </c>
    </row>
    <row r="5054" spans="1:16" hidden="1" x14ac:dyDescent="0.2">
      <c r="A5054" s="66" t="s">
        <v>20791</v>
      </c>
      <c r="B5054" s="66" t="s">
        <v>166</v>
      </c>
      <c r="O5054" t="s">
        <v>22546</v>
      </c>
      <c r="P5054" s="66" t="s">
        <v>63</v>
      </c>
    </row>
    <row r="5055" spans="1:16" hidden="1" x14ac:dyDescent="0.2">
      <c r="A5055" s="66" t="s">
        <v>20792</v>
      </c>
      <c r="B5055" s="66" t="s">
        <v>5113</v>
      </c>
      <c r="O5055" t="s">
        <v>22546</v>
      </c>
      <c r="P5055" s="66" t="s">
        <v>63</v>
      </c>
    </row>
    <row r="5056" spans="1:16" hidden="1" x14ac:dyDescent="0.2">
      <c r="A5056" s="66" t="s">
        <v>20793</v>
      </c>
      <c r="B5056" s="66" t="s">
        <v>270</v>
      </c>
      <c r="O5056" t="s">
        <v>22546</v>
      </c>
      <c r="P5056" s="66" t="s">
        <v>63</v>
      </c>
    </row>
    <row r="5057" spans="1:16" hidden="1" x14ac:dyDescent="0.2">
      <c r="A5057" s="66" t="s">
        <v>20794</v>
      </c>
      <c r="B5057" s="66" t="s">
        <v>6928</v>
      </c>
      <c r="O5057" t="s">
        <v>22546</v>
      </c>
      <c r="P5057" s="66" t="s">
        <v>63</v>
      </c>
    </row>
    <row r="5058" spans="1:16" hidden="1" x14ac:dyDescent="0.2">
      <c r="A5058" s="66" t="s">
        <v>20795</v>
      </c>
      <c r="B5058" s="66" t="s">
        <v>84</v>
      </c>
      <c r="O5058" t="s">
        <v>22546</v>
      </c>
      <c r="P5058" s="66" t="s">
        <v>63</v>
      </c>
    </row>
    <row r="5059" spans="1:16" hidden="1" x14ac:dyDescent="0.2">
      <c r="A5059" s="66" t="s">
        <v>20796</v>
      </c>
      <c r="B5059" s="66" t="s">
        <v>75</v>
      </c>
      <c r="O5059" t="s">
        <v>22546</v>
      </c>
      <c r="P5059" s="66" t="s">
        <v>63</v>
      </c>
    </row>
    <row r="5060" spans="1:16" hidden="1" x14ac:dyDescent="0.2">
      <c r="A5060" s="66" t="s">
        <v>20797</v>
      </c>
      <c r="B5060" s="66" t="s">
        <v>245</v>
      </c>
      <c r="O5060" t="s">
        <v>22546</v>
      </c>
      <c r="P5060" s="66" t="s">
        <v>63</v>
      </c>
    </row>
    <row r="5061" spans="1:16" hidden="1" x14ac:dyDescent="0.2">
      <c r="A5061" s="66" t="s">
        <v>20798</v>
      </c>
      <c r="B5061" s="66" t="s">
        <v>267</v>
      </c>
      <c r="O5061" t="s">
        <v>22546</v>
      </c>
      <c r="P5061" s="66" t="s">
        <v>63</v>
      </c>
    </row>
    <row r="5062" spans="1:16" hidden="1" x14ac:dyDescent="0.2">
      <c r="A5062" s="66" t="s">
        <v>20799</v>
      </c>
      <c r="B5062" s="66" t="s">
        <v>259</v>
      </c>
      <c r="O5062" t="s">
        <v>22546</v>
      </c>
      <c r="P5062" s="66" t="s">
        <v>63</v>
      </c>
    </row>
    <row r="5063" spans="1:16" hidden="1" x14ac:dyDescent="0.2">
      <c r="A5063" s="66" t="s">
        <v>20800</v>
      </c>
      <c r="B5063" s="66" t="s">
        <v>7153</v>
      </c>
      <c r="O5063" t="s">
        <v>22546</v>
      </c>
      <c r="P5063" s="66" t="s">
        <v>63</v>
      </c>
    </row>
    <row r="5064" spans="1:16" hidden="1" x14ac:dyDescent="0.2">
      <c r="A5064" s="66" t="s">
        <v>20801</v>
      </c>
      <c r="B5064" s="66" t="s">
        <v>20802</v>
      </c>
      <c r="O5064" t="s">
        <v>22546</v>
      </c>
      <c r="P5064" s="66" t="s">
        <v>63</v>
      </c>
    </row>
    <row r="5065" spans="1:16" hidden="1" x14ac:dyDescent="0.2">
      <c r="A5065" s="66" t="s">
        <v>20803</v>
      </c>
      <c r="B5065" s="66" t="s">
        <v>152</v>
      </c>
      <c r="O5065" t="s">
        <v>22546</v>
      </c>
      <c r="P5065" s="66" t="s">
        <v>63</v>
      </c>
    </row>
    <row r="5066" spans="1:16" hidden="1" x14ac:dyDescent="0.2">
      <c r="A5066" s="66" t="s">
        <v>20804</v>
      </c>
      <c r="B5066" s="66" t="s">
        <v>243</v>
      </c>
      <c r="O5066" t="s">
        <v>22546</v>
      </c>
      <c r="P5066" s="66" t="s">
        <v>63</v>
      </c>
    </row>
    <row r="5067" spans="1:16" hidden="1" x14ac:dyDescent="0.2">
      <c r="A5067" s="66" t="s">
        <v>20805</v>
      </c>
      <c r="B5067" s="66" t="s">
        <v>261</v>
      </c>
      <c r="O5067" t="s">
        <v>22546</v>
      </c>
      <c r="P5067" s="66" t="s">
        <v>63</v>
      </c>
    </row>
    <row r="5068" spans="1:16" hidden="1" x14ac:dyDescent="0.2">
      <c r="A5068" s="66" t="s">
        <v>20806</v>
      </c>
      <c r="B5068" s="66" t="s">
        <v>164</v>
      </c>
      <c r="O5068" t="s">
        <v>22546</v>
      </c>
      <c r="P5068" s="66" t="s">
        <v>63</v>
      </c>
    </row>
    <row r="5069" spans="1:16" hidden="1" x14ac:dyDescent="0.2">
      <c r="A5069" s="66" t="s">
        <v>20807</v>
      </c>
      <c r="B5069" s="66" t="s">
        <v>109</v>
      </c>
      <c r="O5069" t="s">
        <v>22546</v>
      </c>
      <c r="P5069" s="66" t="s">
        <v>63</v>
      </c>
    </row>
    <row r="5070" spans="1:16" hidden="1" x14ac:dyDescent="0.2">
      <c r="A5070" s="66" t="s">
        <v>20808</v>
      </c>
      <c r="B5070" s="66" t="s">
        <v>151</v>
      </c>
      <c r="O5070" t="s">
        <v>22546</v>
      </c>
      <c r="P5070" s="66" t="s">
        <v>63</v>
      </c>
    </row>
    <row r="5071" spans="1:16" hidden="1" x14ac:dyDescent="0.2">
      <c r="A5071" s="66" t="s">
        <v>20809</v>
      </c>
      <c r="B5071" s="66" t="s">
        <v>238</v>
      </c>
      <c r="O5071" t="s">
        <v>22546</v>
      </c>
      <c r="P5071" s="66" t="s">
        <v>63</v>
      </c>
    </row>
    <row r="5072" spans="1:16" hidden="1" x14ac:dyDescent="0.2">
      <c r="A5072" s="66" t="s">
        <v>20810</v>
      </c>
      <c r="B5072" s="66" t="s">
        <v>230</v>
      </c>
      <c r="O5072" t="s">
        <v>22546</v>
      </c>
      <c r="P5072" s="66" t="s">
        <v>63</v>
      </c>
    </row>
    <row r="5073" spans="1:16" hidden="1" x14ac:dyDescent="0.2">
      <c r="A5073" s="66" t="s">
        <v>20811</v>
      </c>
      <c r="B5073" s="66" t="s">
        <v>70</v>
      </c>
      <c r="O5073" t="s">
        <v>22546</v>
      </c>
      <c r="P5073" s="66" t="s">
        <v>63</v>
      </c>
    </row>
    <row r="5074" spans="1:16" hidden="1" x14ac:dyDescent="0.2">
      <c r="A5074" s="66" t="s">
        <v>20812</v>
      </c>
      <c r="B5074" s="66" t="s">
        <v>87</v>
      </c>
      <c r="O5074" t="s">
        <v>22546</v>
      </c>
      <c r="P5074" s="66" t="s">
        <v>63</v>
      </c>
    </row>
    <row r="5075" spans="1:16" hidden="1" x14ac:dyDescent="0.2">
      <c r="A5075" s="66" t="s">
        <v>20813</v>
      </c>
      <c r="B5075" s="66" t="s">
        <v>5109</v>
      </c>
      <c r="O5075" t="s">
        <v>22546</v>
      </c>
      <c r="P5075" s="66" t="s">
        <v>63</v>
      </c>
    </row>
    <row r="5076" spans="1:16" hidden="1" x14ac:dyDescent="0.2">
      <c r="A5076" s="66" t="s">
        <v>20814</v>
      </c>
      <c r="B5076" s="66" t="s">
        <v>89</v>
      </c>
      <c r="O5076" t="s">
        <v>22546</v>
      </c>
      <c r="P5076" s="66" t="s">
        <v>63</v>
      </c>
    </row>
    <row r="5077" spans="1:16" hidden="1" x14ac:dyDescent="0.2">
      <c r="A5077" s="66" t="s">
        <v>20815</v>
      </c>
      <c r="B5077" s="66" t="s">
        <v>193</v>
      </c>
      <c r="O5077" t="s">
        <v>22546</v>
      </c>
      <c r="P5077" s="66" t="s">
        <v>63</v>
      </c>
    </row>
    <row r="5078" spans="1:16" hidden="1" x14ac:dyDescent="0.2">
      <c r="A5078" s="66" t="s">
        <v>20816</v>
      </c>
      <c r="B5078" s="66" t="s">
        <v>7243</v>
      </c>
      <c r="O5078" t="s">
        <v>22546</v>
      </c>
      <c r="P5078" s="66" t="s">
        <v>63</v>
      </c>
    </row>
    <row r="5079" spans="1:16" hidden="1" x14ac:dyDescent="0.2">
      <c r="A5079" s="66" t="s">
        <v>20817</v>
      </c>
      <c r="B5079" s="66" t="s">
        <v>276</v>
      </c>
      <c r="O5079" t="s">
        <v>22546</v>
      </c>
      <c r="P5079" s="66" t="s">
        <v>63</v>
      </c>
    </row>
    <row r="5080" spans="1:16" hidden="1" x14ac:dyDescent="0.2">
      <c r="A5080" s="66" t="s">
        <v>20818</v>
      </c>
      <c r="B5080" s="66" t="s">
        <v>212</v>
      </c>
      <c r="O5080" t="s">
        <v>22546</v>
      </c>
      <c r="P5080" s="66" t="s">
        <v>63</v>
      </c>
    </row>
    <row r="5081" spans="1:16" hidden="1" x14ac:dyDescent="0.2">
      <c r="A5081" s="66" t="s">
        <v>20819</v>
      </c>
      <c r="B5081" s="66" t="s">
        <v>227</v>
      </c>
      <c r="O5081" t="s">
        <v>22546</v>
      </c>
      <c r="P5081" s="66" t="s">
        <v>63</v>
      </c>
    </row>
    <row r="5082" spans="1:16" hidden="1" x14ac:dyDescent="0.2">
      <c r="A5082" s="66" t="s">
        <v>20820</v>
      </c>
      <c r="B5082" s="66" t="s">
        <v>90</v>
      </c>
      <c r="O5082" t="s">
        <v>22546</v>
      </c>
      <c r="P5082" s="66" t="s">
        <v>63</v>
      </c>
    </row>
    <row r="5083" spans="1:16" hidden="1" x14ac:dyDescent="0.2">
      <c r="A5083" s="66" t="s">
        <v>20821</v>
      </c>
      <c r="B5083" s="66" t="s">
        <v>7105</v>
      </c>
      <c r="O5083" t="s">
        <v>22546</v>
      </c>
      <c r="P5083" s="66" t="s">
        <v>63</v>
      </c>
    </row>
    <row r="5084" spans="1:16" hidden="1" x14ac:dyDescent="0.2">
      <c r="A5084" s="66" t="s">
        <v>20822</v>
      </c>
      <c r="B5084" s="66" t="s">
        <v>210</v>
      </c>
      <c r="O5084" t="s">
        <v>22546</v>
      </c>
      <c r="P5084" s="66" t="s">
        <v>63</v>
      </c>
    </row>
    <row r="5085" spans="1:16" hidden="1" x14ac:dyDescent="0.2">
      <c r="A5085" s="66" t="s">
        <v>20823</v>
      </c>
      <c r="B5085" s="66" t="s">
        <v>211</v>
      </c>
      <c r="O5085" t="s">
        <v>22546</v>
      </c>
      <c r="P5085" s="66" t="s">
        <v>63</v>
      </c>
    </row>
    <row r="5086" spans="1:16" hidden="1" x14ac:dyDescent="0.2">
      <c r="A5086" s="66" t="s">
        <v>20824</v>
      </c>
      <c r="B5086" s="66" t="s">
        <v>91</v>
      </c>
      <c r="O5086" t="s">
        <v>22546</v>
      </c>
      <c r="P5086" s="66" t="s">
        <v>63</v>
      </c>
    </row>
    <row r="5087" spans="1:16" hidden="1" x14ac:dyDescent="0.2">
      <c r="A5087" s="66" t="s">
        <v>20825</v>
      </c>
      <c r="B5087" s="66" t="s">
        <v>150</v>
      </c>
      <c r="O5087" t="s">
        <v>22546</v>
      </c>
      <c r="P5087" s="66" t="s">
        <v>63</v>
      </c>
    </row>
    <row r="5088" spans="1:16" hidden="1" x14ac:dyDescent="0.2">
      <c r="A5088" s="66" t="s">
        <v>20826</v>
      </c>
      <c r="B5088" s="66" t="s">
        <v>301</v>
      </c>
      <c r="O5088" t="s">
        <v>22546</v>
      </c>
      <c r="P5088" s="66" t="s">
        <v>63</v>
      </c>
    </row>
    <row r="5089" spans="1:16" hidden="1" x14ac:dyDescent="0.2">
      <c r="A5089" s="66" t="s">
        <v>20827</v>
      </c>
      <c r="B5089" s="66" t="s">
        <v>63</v>
      </c>
      <c r="O5089" t="s">
        <v>22546</v>
      </c>
      <c r="P5089" s="66" t="s">
        <v>63</v>
      </c>
    </row>
    <row r="5090" spans="1:16" hidden="1" x14ac:dyDescent="0.2">
      <c r="A5090" s="66" t="s">
        <v>20828</v>
      </c>
      <c r="B5090" s="66" t="s">
        <v>250</v>
      </c>
      <c r="O5090" t="s">
        <v>22546</v>
      </c>
      <c r="P5090" s="66" t="s">
        <v>63</v>
      </c>
    </row>
    <row r="5091" spans="1:16" hidden="1" x14ac:dyDescent="0.2">
      <c r="A5091" s="66" t="s">
        <v>20829</v>
      </c>
      <c r="B5091" s="66" t="s">
        <v>6852</v>
      </c>
      <c r="O5091" t="s">
        <v>22546</v>
      </c>
      <c r="P5091" s="66" t="s">
        <v>63</v>
      </c>
    </row>
    <row r="5092" spans="1:16" hidden="1" x14ac:dyDescent="0.2">
      <c r="A5092" s="66" t="s">
        <v>20830</v>
      </c>
      <c r="B5092" s="66" t="s">
        <v>114</v>
      </c>
      <c r="O5092" t="s">
        <v>22546</v>
      </c>
      <c r="P5092" s="66" t="s">
        <v>63</v>
      </c>
    </row>
    <row r="5093" spans="1:16" hidden="1" x14ac:dyDescent="0.2">
      <c r="A5093" s="66" t="s">
        <v>20831</v>
      </c>
      <c r="B5093" s="66" t="s">
        <v>5125</v>
      </c>
      <c r="O5093" t="s">
        <v>22546</v>
      </c>
      <c r="P5093" s="66" t="s">
        <v>63</v>
      </c>
    </row>
    <row r="5094" spans="1:16" hidden="1" x14ac:dyDescent="0.2">
      <c r="A5094" s="66" t="s">
        <v>20832</v>
      </c>
      <c r="B5094" s="66" t="s">
        <v>6938</v>
      </c>
      <c r="O5094" t="s">
        <v>22546</v>
      </c>
      <c r="P5094" s="66" t="s">
        <v>63</v>
      </c>
    </row>
    <row r="5095" spans="1:16" hidden="1" x14ac:dyDescent="0.2">
      <c r="A5095" s="66" t="s">
        <v>20833</v>
      </c>
      <c r="B5095" s="66" t="s">
        <v>5123</v>
      </c>
      <c r="O5095" t="s">
        <v>22546</v>
      </c>
      <c r="P5095" s="66" t="s">
        <v>63</v>
      </c>
    </row>
    <row r="5096" spans="1:16" hidden="1" x14ac:dyDescent="0.2">
      <c r="A5096" s="66" t="s">
        <v>20834</v>
      </c>
      <c r="B5096" s="66" t="s">
        <v>112</v>
      </c>
      <c r="O5096" t="s">
        <v>22546</v>
      </c>
      <c r="P5096" s="66" t="s">
        <v>63</v>
      </c>
    </row>
    <row r="5097" spans="1:16" hidden="1" x14ac:dyDescent="0.2">
      <c r="A5097" s="66" t="s">
        <v>20835</v>
      </c>
      <c r="B5097" s="66" t="s">
        <v>168</v>
      </c>
      <c r="O5097" t="s">
        <v>22546</v>
      </c>
      <c r="P5097" s="66" t="s">
        <v>63</v>
      </c>
    </row>
    <row r="5098" spans="1:16" hidden="1" x14ac:dyDescent="0.2">
      <c r="A5098" s="66" t="s">
        <v>20836</v>
      </c>
      <c r="B5098" s="66" t="s">
        <v>232</v>
      </c>
      <c r="O5098" t="s">
        <v>22546</v>
      </c>
      <c r="P5098" s="66" t="s">
        <v>63</v>
      </c>
    </row>
    <row r="5099" spans="1:16" hidden="1" x14ac:dyDescent="0.2">
      <c r="A5099" s="66" t="s">
        <v>20837</v>
      </c>
      <c r="B5099" s="66" t="s">
        <v>5124</v>
      </c>
      <c r="O5099" t="s">
        <v>22546</v>
      </c>
      <c r="P5099" s="66" t="s">
        <v>63</v>
      </c>
    </row>
    <row r="5100" spans="1:16" hidden="1" x14ac:dyDescent="0.2">
      <c r="A5100" s="66" t="s">
        <v>20838</v>
      </c>
      <c r="B5100" s="66" t="s">
        <v>141</v>
      </c>
      <c r="O5100" t="s">
        <v>22546</v>
      </c>
      <c r="P5100" s="66" t="s">
        <v>63</v>
      </c>
    </row>
    <row r="5101" spans="1:16" hidden="1" x14ac:dyDescent="0.2">
      <c r="A5101" s="66" t="s">
        <v>20839</v>
      </c>
      <c r="B5101" s="66" t="s">
        <v>219</v>
      </c>
      <c r="O5101" t="s">
        <v>22546</v>
      </c>
      <c r="P5101" s="66" t="s">
        <v>63</v>
      </c>
    </row>
    <row r="5102" spans="1:16" hidden="1" x14ac:dyDescent="0.2">
      <c r="A5102" s="66" t="s">
        <v>20840</v>
      </c>
      <c r="B5102" s="66" t="s">
        <v>7206</v>
      </c>
      <c r="O5102" t="s">
        <v>22546</v>
      </c>
      <c r="P5102" s="66" t="s">
        <v>63</v>
      </c>
    </row>
    <row r="5103" spans="1:16" hidden="1" x14ac:dyDescent="0.2">
      <c r="A5103" s="66" t="s">
        <v>20841</v>
      </c>
      <c r="B5103" s="66" t="s">
        <v>7246</v>
      </c>
      <c r="O5103" t="s">
        <v>22546</v>
      </c>
      <c r="P5103" s="66" t="s">
        <v>63</v>
      </c>
    </row>
    <row r="5104" spans="1:16" hidden="1" x14ac:dyDescent="0.2">
      <c r="A5104" s="66" t="s">
        <v>20842</v>
      </c>
      <c r="B5104" s="66" t="s">
        <v>156</v>
      </c>
      <c r="O5104" t="s">
        <v>22546</v>
      </c>
      <c r="P5104" s="66" t="s">
        <v>63</v>
      </c>
    </row>
    <row r="5105" spans="1:16" hidden="1" x14ac:dyDescent="0.2">
      <c r="A5105" s="66" t="s">
        <v>20843</v>
      </c>
      <c r="B5105" s="66" t="s">
        <v>7040</v>
      </c>
      <c r="O5105" t="s">
        <v>22546</v>
      </c>
      <c r="P5105" s="66" t="s">
        <v>63</v>
      </c>
    </row>
    <row r="5106" spans="1:16" hidden="1" x14ac:dyDescent="0.2">
      <c r="A5106" s="66" t="s">
        <v>20844</v>
      </c>
      <c r="B5106" s="66" t="s">
        <v>221</v>
      </c>
      <c r="O5106" t="s">
        <v>22546</v>
      </c>
      <c r="P5106" s="66" t="s">
        <v>63</v>
      </c>
    </row>
    <row r="5107" spans="1:16" hidden="1" x14ac:dyDescent="0.2">
      <c r="A5107" s="66" t="s">
        <v>20845</v>
      </c>
      <c r="B5107" s="66" t="s">
        <v>155</v>
      </c>
      <c r="O5107" t="s">
        <v>22546</v>
      </c>
      <c r="P5107" s="66" t="s">
        <v>63</v>
      </c>
    </row>
    <row r="5108" spans="1:16" hidden="1" x14ac:dyDescent="0.2">
      <c r="A5108" s="66" t="s">
        <v>20846</v>
      </c>
      <c r="B5108" s="66" t="s">
        <v>142</v>
      </c>
      <c r="O5108" t="s">
        <v>22546</v>
      </c>
      <c r="P5108" s="66" t="s">
        <v>63</v>
      </c>
    </row>
    <row r="5109" spans="1:16" hidden="1" x14ac:dyDescent="0.2">
      <c r="A5109" s="66" t="s">
        <v>20847</v>
      </c>
      <c r="B5109" s="66" t="s">
        <v>154</v>
      </c>
      <c r="O5109" t="s">
        <v>22546</v>
      </c>
      <c r="P5109" s="66" t="s">
        <v>63</v>
      </c>
    </row>
    <row r="5110" spans="1:16" hidden="1" x14ac:dyDescent="0.2">
      <c r="A5110" s="66" t="s">
        <v>20848</v>
      </c>
      <c r="B5110" s="66" t="s">
        <v>184</v>
      </c>
      <c r="O5110" t="s">
        <v>22546</v>
      </c>
      <c r="P5110" s="66" t="s">
        <v>63</v>
      </c>
    </row>
    <row r="5111" spans="1:16" hidden="1" x14ac:dyDescent="0.2">
      <c r="A5111" s="66" t="s">
        <v>20849</v>
      </c>
      <c r="B5111" s="66" t="s">
        <v>115</v>
      </c>
      <c r="O5111" t="s">
        <v>22546</v>
      </c>
      <c r="P5111" s="66" t="s">
        <v>63</v>
      </c>
    </row>
    <row r="5112" spans="1:16" hidden="1" x14ac:dyDescent="0.2">
      <c r="A5112" s="66" t="s">
        <v>20850</v>
      </c>
      <c r="B5112" s="66" t="s">
        <v>6830</v>
      </c>
      <c r="O5112" t="s">
        <v>22546</v>
      </c>
      <c r="P5112" s="66" t="s">
        <v>63</v>
      </c>
    </row>
    <row r="5113" spans="1:16" hidden="1" x14ac:dyDescent="0.2">
      <c r="A5113" s="66" t="s">
        <v>20851</v>
      </c>
      <c r="B5113" s="66" t="s">
        <v>199</v>
      </c>
      <c r="O5113" t="s">
        <v>22546</v>
      </c>
      <c r="P5113" s="66" t="s">
        <v>63</v>
      </c>
    </row>
    <row r="5114" spans="1:16" hidden="1" x14ac:dyDescent="0.2">
      <c r="A5114" s="66" t="s">
        <v>20852</v>
      </c>
      <c r="B5114" s="66" t="s">
        <v>6843</v>
      </c>
      <c r="O5114" t="s">
        <v>22546</v>
      </c>
      <c r="P5114" s="66" t="s">
        <v>63</v>
      </c>
    </row>
    <row r="5115" spans="1:16" hidden="1" x14ac:dyDescent="0.2">
      <c r="A5115" s="66" t="s">
        <v>20853</v>
      </c>
      <c r="B5115" s="66" t="s">
        <v>274</v>
      </c>
      <c r="O5115" t="s">
        <v>22546</v>
      </c>
      <c r="P5115" s="66" t="s">
        <v>63</v>
      </c>
    </row>
    <row r="5116" spans="1:16" hidden="1" x14ac:dyDescent="0.2">
      <c r="A5116" s="66" t="s">
        <v>20854</v>
      </c>
      <c r="B5116" s="66" t="s">
        <v>297</v>
      </c>
      <c r="O5116" t="s">
        <v>22546</v>
      </c>
      <c r="P5116" s="66" t="s">
        <v>63</v>
      </c>
    </row>
    <row r="5117" spans="1:16" hidden="1" x14ac:dyDescent="0.2">
      <c r="A5117" s="66" t="s">
        <v>20855</v>
      </c>
      <c r="B5117" s="66" t="s">
        <v>137</v>
      </c>
      <c r="O5117" t="s">
        <v>22546</v>
      </c>
      <c r="P5117" s="66" t="s">
        <v>63</v>
      </c>
    </row>
    <row r="5118" spans="1:16" hidden="1" x14ac:dyDescent="0.2">
      <c r="A5118" s="66" t="s">
        <v>20856</v>
      </c>
      <c r="B5118" s="66" t="s">
        <v>123</v>
      </c>
      <c r="O5118" t="s">
        <v>22546</v>
      </c>
      <c r="P5118" s="66" t="s">
        <v>63</v>
      </c>
    </row>
    <row r="5119" spans="1:16" hidden="1" x14ac:dyDescent="0.2">
      <c r="A5119" s="66" t="s">
        <v>20857</v>
      </c>
      <c r="B5119" s="66" t="s">
        <v>6893</v>
      </c>
      <c r="O5119" t="s">
        <v>22546</v>
      </c>
      <c r="P5119" s="66" t="s">
        <v>63</v>
      </c>
    </row>
    <row r="5120" spans="1:16" hidden="1" x14ac:dyDescent="0.2">
      <c r="A5120" s="66" t="s">
        <v>20858</v>
      </c>
      <c r="B5120" s="66" t="s">
        <v>6901</v>
      </c>
      <c r="O5120" t="s">
        <v>22546</v>
      </c>
      <c r="P5120" s="66" t="s">
        <v>63</v>
      </c>
    </row>
    <row r="5121" spans="1:16" hidden="1" x14ac:dyDescent="0.2">
      <c r="A5121" s="66" t="s">
        <v>20859</v>
      </c>
      <c r="B5121" s="66" t="s">
        <v>266</v>
      </c>
      <c r="O5121" t="s">
        <v>22546</v>
      </c>
      <c r="P5121" s="66" t="s">
        <v>63</v>
      </c>
    </row>
    <row r="5122" spans="1:16" hidden="1" x14ac:dyDescent="0.2">
      <c r="A5122" s="66" t="s">
        <v>20860</v>
      </c>
      <c r="B5122" s="66" t="s">
        <v>86</v>
      </c>
      <c r="O5122" t="s">
        <v>22546</v>
      </c>
      <c r="P5122" s="66" t="s">
        <v>63</v>
      </c>
    </row>
    <row r="5123" spans="1:16" hidden="1" x14ac:dyDescent="0.2">
      <c r="A5123" s="66" t="s">
        <v>20861</v>
      </c>
      <c r="B5123" s="66" t="s">
        <v>185</v>
      </c>
      <c r="O5123" t="s">
        <v>22546</v>
      </c>
      <c r="P5123" s="66" t="s">
        <v>63</v>
      </c>
    </row>
    <row r="5124" spans="1:16" hidden="1" x14ac:dyDescent="0.2">
      <c r="A5124" s="66" t="s">
        <v>20862</v>
      </c>
      <c r="B5124" s="66" t="s">
        <v>139</v>
      </c>
      <c r="O5124" t="s">
        <v>22546</v>
      </c>
      <c r="P5124" s="66" t="s">
        <v>63</v>
      </c>
    </row>
    <row r="5125" spans="1:16" hidden="1" x14ac:dyDescent="0.2">
      <c r="A5125" s="66" t="s">
        <v>20863</v>
      </c>
      <c r="B5125" s="66" t="s">
        <v>6931</v>
      </c>
      <c r="O5125" t="s">
        <v>22546</v>
      </c>
      <c r="P5125" s="66" t="s">
        <v>63</v>
      </c>
    </row>
    <row r="5126" spans="1:16" hidden="1" x14ac:dyDescent="0.2">
      <c r="A5126" s="66" t="s">
        <v>20864</v>
      </c>
      <c r="B5126" s="66" t="s">
        <v>198</v>
      </c>
      <c r="O5126" t="s">
        <v>22546</v>
      </c>
      <c r="P5126" s="66" t="s">
        <v>63</v>
      </c>
    </row>
    <row r="5127" spans="1:16" hidden="1" x14ac:dyDescent="0.2">
      <c r="A5127" s="66" t="s">
        <v>20865</v>
      </c>
      <c r="B5127" s="66" t="s">
        <v>125</v>
      </c>
      <c r="O5127" t="s">
        <v>22546</v>
      </c>
      <c r="P5127" s="66" t="s">
        <v>63</v>
      </c>
    </row>
    <row r="5128" spans="1:16" hidden="1" x14ac:dyDescent="0.2">
      <c r="A5128" s="66" t="s">
        <v>20866</v>
      </c>
      <c r="B5128" s="66" t="s">
        <v>189</v>
      </c>
      <c r="O5128" t="s">
        <v>22546</v>
      </c>
      <c r="P5128" s="66" t="s">
        <v>63</v>
      </c>
    </row>
    <row r="5129" spans="1:16" hidden="1" x14ac:dyDescent="0.2">
      <c r="A5129" s="66" t="s">
        <v>20867</v>
      </c>
      <c r="B5129" s="66" t="s">
        <v>5127</v>
      </c>
      <c r="O5129" t="s">
        <v>22546</v>
      </c>
      <c r="P5129" s="66" t="s">
        <v>63</v>
      </c>
    </row>
    <row r="5130" spans="1:16" hidden="1" x14ac:dyDescent="0.2">
      <c r="A5130" s="66" t="s">
        <v>20868</v>
      </c>
      <c r="B5130" s="66" t="s">
        <v>252</v>
      </c>
      <c r="O5130" t="s">
        <v>22546</v>
      </c>
      <c r="P5130" s="66" t="s">
        <v>63</v>
      </c>
    </row>
    <row r="5131" spans="1:16" hidden="1" x14ac:dyDescent="0.2">
      <c r="A5131" s="66" t="s">
        <v>20869</v>
      </c>
      <c r="B5131" s="66" t="s">
        <v>7087</v>
      </c>
      <c r="O5131" t="s">
        <v>22546</v>
      </c>
      <c r="P5131" s="66" t="s">
        <v>63</v>
      </c>
    </row>
    <row r="5132" spans="1:16" hidden="1" x14ac:dyDescent="0.2">
      <c r="A5132" s="66" t="s">
        <v>20870</v>
      </c>
      <c r="B5132" s="66" t="s">
        <v>7093</v>
      </c>
      <c r="O5132" t="s">
        <v>22546</v>
      </c>
      <c r="P5132" s="66" t="s">
        <v>63</v>
      </c>
    </row>
    <row r="5133" spans="1:16" hidden="1" x14ac:dyDescent="0.2">
      <c r="A5133" s="66" t="s">
        <v>20871</v>
      </c>
      <c r="B5133" s="66" t="s">
        <v>188</v>
      </c>
      <c r="O5133" t="s">
        <v>22546</v>
      </c>
      <c r="P5133" s="66" t="s">
        <v>63</v>
      </c>
    </row>
    <row r="5134" spans="1:16" hidden="1" x14ac:dyDescent="0.2">
      <c r="A5134" s="66" t="s">
        <v>20872</v>
      </c>
      <c r="B5134" s="66" t="s">
        <v>186</v>
      </c>
      <c r="O5134" t="s">
        <v>22546</v>
      </c>
      <c r="P5134" s="66" t="s">
        <v>63</v>
      </c>
    </row>
    <row r="5135" spans="1:16" hidden="1" x14ac:dyDescent="0.2">
      <c r="A5135" s="66" t="s">
        <v>20873</v>
      </c>
      <c r="B5135" s="66" t="s">
        <v>7118</v>
      </c>
      <c r="O5135" t="s">
        <v>22546</v>
      </c>
      <c r="P5135" s="66" t="s">
        <v>63</v>
      </c>
    </row>
    <row r="5136" spans="1:16" hidden="1" x14ac:dyDescent="0.2">
      <c r="A5136" s="66" t="s">
        <v>20874</v>
      </c>
      <c r="B5136" s="66" t="s">
        <v>5128</v>
      </c>
      <c r="O5136" t="s">
        <v>22546</v>
      </c>
      <c r="P5136" s="66" t="s">
        <v>63</v>
      </c>
    </row>
    <row r="5137" spans="1:16" hidden="1" x14ac:dyDescent="0.2">
      <c r="A5137" s="66" t="s">
        <v>20875</v>
      </c>
      <c r="B5137" s="66" t="s">
        <v>223</v>
      </c>
      <c r="O5137" t="s">
        <v>22546</v>
      </c>
      <c r="P5137" s="66" t="s">
        <v>63</v>
      </c>
    </row>
    <row r="5138" spans="1:16" hidden="1" x14ac:dyDescent="0.2">
      <c r="A5138" s="66" t="s">
        <v>20876</v>
      </c>
      <c r="B5138" s="66" t="s">
        <v>135</v>
      </c>
      <c r="O5138" t="s">
        <v>22546</v>
      </c>
      <c r="P5138" s="66" t="s">
        <v>63</v>
      </c>
    </row>
    <row r="5139" spans="1:16" hidden="1" x14ac:dyDescent="0.2">
      <c r="A5139" s="66" t="s">
        <v>20877</v>
      </c>
      <c r="B5139" s="66" t="s">
        <v>286</v>
      </c>
      <c r="O5139" t="s">
        <v>22546</v>
      </c>
      <c r="P5139" s="66" t="s">
        <v>63</v>
      </c>
    </row>
    <row r="5140" spans="1:16" hidden="1" x14ac:dyDescent="0.2">
      <c r="A5140" s="66" t="s">
        <v>20878</v>
      </c>
      <c r="B5140" s="66" t="s">
        <v>158</v>
      </c>
      <c r="O5140" t="s">
        <v>22546</v>
      </c>
      <c r="P5140" s="66" t="s">
        <v>63</v>
      </c>
    </row>
    <row r="5141" spans="1:16" hidden="1" x14ac:dyDescent="0.2">
      <c r="A5141" s="66" t="s">
        <v>20879</v>
      </c>
      <c r="B5141" s="66" t="s">
        <v>273</v>
      </c>
      <c r="O5141" t="s">
        <v>22546</v>
      </c>
      <c r="P5141" s="66" t="s">
        <v>63</v>
      </c>
    </row>
    <row r="5142" spans="1:16" hidden="1" x14ac:dyDescent="0.2">
      <c r="A5142" s="66" t="s">
        <v>20880</v>
      </c>
      <c r="B5142" s="66" t="s">
        <v>302</v>
      </c>
      <c r="O5142" t="s">
        <v>22546</v>
      </c>
      <c r="P5142" s="66" t="s">
        <v>63</v>
      </c>
    </row>
    <row r="5143" spans="1:16" hidden="1" x14ac:dyDescent="0.2">
      <c r="A5143" s="66" t="s">
        <v>20881</v>
      </c>
      <c r="B5143" s="66" t="s">
        <v>157</v>
      </c>
      <c r="O5143" t="s">
        <v>22546</v>
      </c>
      <c r="P5143" s="66" t="s">
        <v>63</v>
      </c>
    </row>
    <row r="5144" spans="1:16" hidden="1" x14ac:dyDescent="0.2">
      <c r="A5144" s="66" t="s">
        <v>20882</v>
      </c>
      <c r="B5144" s="66" t="s">
        <v>299</v>
      </c>
      <c r="O5144" t="s">
        <v>22546</v>
      </c>
      <c r="P5144" s="66" t="s">
        <v>63</v>
      </c>
    </row>
    <row r="5145" spans="1:16" hidden="1" x14ac:dyDescent="0.2">
      <c r="A5145" s="66" t="s">
        <v>20883</v>
      </c>
      <c r="B5145" s="66" t="s">
        <v>294</v>
      </c>
      <c r="O5145" t="s">
        <v>22546</v>
      </c>
      <c r="P5145" s="66" t="s">
        <v>63</v>
      </c>
    </row>
    <row r="5146" spans="1:16" hidden="1" x14ac:dyDescent="0.2">
      <c r="A5146" s="66" t="s">
        <v>20884</v>
      </c>
      <c r="B5146" s="66" t="s">
        <v>293</v>
      </c>
      <c r="O5146" t="s">
        <v>22546</v>
      </c>
      <c r="P5146" s="66" t="s">
        <v>63</v>
      </c>
    </row>
    <row r="5147" spans="1:16" hidden="1" x14ac:dyDescent="0.2">
      <c r="A5147" s="66" t="s">
        <v>20885</v>
      </c>
      <c r="B5147" s="66" t="s">
        <v>289</v>
      </c>
      <c r="O5147" t="s">
        <v>22546</v>
      </c>
      <c r="P5147" s="66" t="s">
        <v>63</v>
      </c>
    </row>
    <row r="5148" spans="1:16" hidden="1" x14ac:dyDescent="0.2">
      <c r="A5148" s="66" t="s">
        <v>20886</v>
      </c>
      <c r="B5148" s="66" t="s">
        <v>215</v>
      </c>
      <c r="O5148" t="s">
        <v>22546</v>
      </c>
      <c r="P5148" s="66" t="s">
        <v>63</v>
      </c>
    </row>
    <row r="5149" spans="1:16" hidden="1" x14ac:dyDescent="0.2">
      <c r="A5149" s="66" t="s">
        <v>20887</v>
      </c>
      <c r="B5149" s="66" t="s">
        <v>5110</v>
      </c>
      <c r="O5149" t="s">
        <v>22546</v>
      </c>
      <c r="P5149" s="66" t="s">
        <v>63</v>
      </c>
    </row>
    <row r="5150" spans="1:16" hidden="1" x14ac:dyDescent="0.2">
      <c r="A5150" s="66" t="s">
        <v>20888</v>
      </c>
      <c r="B5150" s="66" t="s">
        <v>175</v>
      </c>
      <c r="O5150" t="s">
        <v>22546</v>
      </c>
      <c r="P5150" s="66" t="s">
        <v>63</v>
      </c>
    </row>
    <row r="5151" spans="1:16" hidden="1" x14ac:dyDescent="0.2">
      <c r="A5151" s="66" t="s">
        <v>20889</v>
      </c>
      <c r="B5151" s="66" t="s">
        <v>76</v>
      </c>
      <c r="O5151" t="s">
        <v>22546</v>
      </c>
      <c r="P5151" s="66" t="s">
        <v>63</v>
      </c>
    </row>
    <row r="5152" spans="1:16" hidden="1" x14ac:dyDescent="0.2">
      <c r="A5152" s="66" t="s">
        <v>20890</v>
      </c>
      <c r="B5152" s="66" t="s">
        <v>174</v>
      </c>
      <c r="O5152" t="s">
        <v>22546</v>
      </c>
      <c r="P5152" s="66" t="s">
        <v>63</v>
      </c>
    </row>
    <row r="5153" spans="1:16" hidden="1" x14ac:dyDescent="0.2">
      <c r="A5153" s="66" t="s">
        <v>20891</v>
      </c>
      <c r="B5153" s="66" t="s">
        <v>195</v>
      </c>
      <c r="O5153" t="s">
        <v>22546</v>
      </c>
      <c r="P5153" s="66" t="s">
        <v>63</v>
      </c>
    </row>
    <row r="5154" spans="1:16" hidden="1" x14ac:dyDescent="0.2">
      <c r="A5154" s="66" t="s">
        <v>20892</v>
      </c>
      <c r="B5154" s="66" t="s">
        <v>176</v>
      </c>
      <c r="O5154" t="s">
        <v>22546</v>
      </c>
      <c r="P5154" s="66" t="s">
        <v>63</v>
      </c>
    </row>
    <row r="5155" spans="1:16" hidden="1" x14ac:dyDescent="0.2">
      <c r="A5155" s="66" t="s">
        <v>20893</v>
      </c>
      <c r="B5155" s="66" t="s">
        <v>288</v>
      </c>
      <c r="O5155" t="s">
        <v>22546</v>
      </c>
      <c r="P5155" s="66" t="s">
        <v>63</v>
      </c>
    </row>
    <row r="5156" spans="1:16" hidden="1" x14ac:dyDescent="0.2">
      <c r="A5156" s="66" t="s">
        <v>20894</v>
      </c>
      <c r="B5156" s="66" t="s">
        <v>95</v>
      </c>
      <c r="O5156" t="s">
        <v>22546</v>
      </c>
      <c r="P5156" s="66" t="s">
        <v>63</v>
      </c>
    </row>
    <row r="5157" spans="1:16" hidden="1" x14ac:dyDescent="0.2">
      <c r="A5157" s="66" t="s">
        <v>20895</v>
      </c>
      <c r="B5157" s="66" t="s">
        <v>283</v>
      </c>
      <c r="O5157" t="s">
        <v>22546</v>
      </c>
      <c r="P5157" s="66" t="s">
        <v>63</v>
      </c>
    </row>
    <row r="5158" spans="1:16" hidden="1" x14ac:dyDescent="0.2">
      <c r="A5158" s="66" t="s">
        <v>20896</v>
      </c>
      <c r="B5158" s="66" t="s">
        <v>190</v>
      </c>
      <c r="O5158" t="s">
        <v>22546</v>
      </c>
      <c r="P5158" s="66" t="s">
        <v>63</v>
      </c>
    </row>
    <row r="5159" spans="1:16" hidden="1" x14ac:dyDescent="0.2">
      <c r="A5159" s="66" t="s">
        <v>20897</v>
      </c>
      <c r="B5159" s="66" t="s">
        <v>108</v>
      </c>
      <c r="O5159" t="s">
        <v>22546</v>
      </c>
      <c r="P5159" s="66" t="s">
        <v>63</v>
      </c>
    </row>
    <row r="5160" spans="1:16" hidden="1" x14ac:dyDescent="0.2">
      <c r="A5160" s="66" t="s">
        <v>20898</v>
      </c>
      <c r="B5160" s="66" t="s">
        <v>5120</v>
      </c>
      <c r="O5160" t="s">
        <v>22546</v>
      </c>
      <c r="P5160" s="66" t="s">
        <v>63</v>
      </c>
    </row>
    <row r="5161" spans="1:16" hidden="1" x14ac:dyDescent="0.2">
      <c r="A5161" s="66" t="s">
        <v>20899</v>
      </c>
      <c r="B5161" s="66" t="s">
        <v>7080</v>
      </c>
      <c r="O5161" t="s">
        <v>22546</v>
      </c>
      <c r="P5161" s="66" t="s">
        <v>63</v>
      </c>
    </row>
    <row r="5162" spans="1:16" hidden="1" x14ac:dyDescent="0.2">
      <c r="A5162" s="66" t="s">
        <v>20900</v>
      </c>
      <c r="B5162" s="66" t="s">
        <v>65</v>
      </c>
      <c r="O5162" t="s">
        <v>22546</v>
      </c>
      <c r="P5162" s="66" t="s">
        <v>63</v>
      </c>
    </row>
    <row r="5163" spans="1:16" hidden="1" x14ac:dyDescent="0.2">
      <c r="A5163" s="66" t="s">
        <v>20901</v>
      </c>
      <c r="B5163" s="66" t="s">
        <v>268</v>
      </c>
      <c r="O5163" t="s">
        <v>22546</v>
      </c>
      <c r="P5163" s="66" t="s">
        <v>63</v>
      </c>
    </row>
    <row r="5164" spans="1:16" hidden="1" x14ac:dyDescent="0.2">
      <c r="A5164" s="66" t="s">
        <v>20902</v>
      </c>
      <c r="B5164" s="66" t="s">
        <v>187</v>
      </c>
      <c r="O5164" t="s">
        <v>22546</v>
      </c>
      <c r="P5164" s="66" t="s">
        <v>63</v>
      </c>
    </row>
    <row r="5165" spans="1:16" hidden="1" x14ac:dyDescent="0.2">
      <c r="A5165" s="66" t="s">
        <v>20903</v>
      </c>
      <c r="B5165" s="66" t="s">
        <v>271</v>
      </c>
      <c r="O5165" t="s">
        <v>22546</v>
      </c>
      <c r="P5165" s="66" t="s">
        <v>63</v>
      </c>
    </row>
    <row r="5166" spans="1:16" hidden="1" x14ac:dyDescent="0.2">
      <c r="A5166" s="66" t="s">
        <v>20904</v>
      </c>
      <c r="B5166" s="66" t="s">
        <v>6846</v>
      </c>
      <c r="O5166" t="s">
        <v>22546</v>
      </c>
      <c r="P5166" s="66" t="s">
        <v>63</v>
      </c>
    </row>
    <row r="5167" spans="1:16" hidden="1" x14ac:dyDescent="0.2">
      <c r="A5167" s="66" t="s">
        <v>20905</v>
      </c>
      <c r="B5167" s="66" t="s">
        <v>118</v>
      </c>
      <c r="O5167" t="s">
        <v>22546</v>
      </c>
      <c r="P5167" s="66" t="s">
        <v>63</v>
      </c>
    </row>
    <row r="5168" spans="1:16" hidden="1" x14ac:dyDescent="0.2">
      <c r="A5168" s="66" t="s">
        <v>20906</v>
      </c>
      <c r="B5168" s="66" t="s">
        <v>217</v>
      </c>
      <c r="O5168" t="s">
        <v>22546</v>
      </c>
      <c r="P5168" s="66" t="s">
        <v>63</v>
      </c>
    </row>
    <row r="5169" spans="1:16" hidden="1" x14ac:dyDescent="0.2">
      <c r="A5169" s="66" t="s">
        <v>20907</v>
      </c>
      <c r="B5169" s="66" t="s">
        <v>120</v>
      </c>
      <c r="O5169" t="s">
        <v>22546</v>
      </c>
      <c r="P5169" s="66" t="s">
        <v>63</v>
      </c>
    </row>
    <row r="5170" spans="1:16" hidden="1" x14ac:dyDescent="0.2">
      <c r="A5170" s="66" t="s">
        <v>20908</v>
      </c>
      <c r="B5170" s="66" t="s">
        <v>7311</v>
      </c>
      <c r="O5170" t="s">
        <v>22546</v>
      </c>
      <c r="P5170" s="66" t="s">
        <v>63</v>
      </c>
    </row>
    <row r="5171" spans="1:16" hidden="1" x14ac:dyDescent="0.2">
      <c r="A5171" s="66" t="s">
        <v>20909</v>
      </c>
      <c r="B5171" s="66" t="s">
        <v>298</v>
      </c>
      <c r="O5171" t="s">
        <v>22546</v>
      </c>
      <c r="P5171" s="66" t="s">
        <v>63</v>
      </c>
    </row>
    <row r="5172" spans="1:16" hidden="1" x14ac:dyDescent="0.2">
      <c r="A5172" s="66" t="s">
        <v>20910</v>
      </c>
      <c r="B5172" s="66" t="s">
        <v>265</v>
      </c>
      <c r="O5172" t="s">
        <v>22546</v>
      </c>
      <c r="P5172" s="66" t="s">
        <v>63</v>
      </c>
    </row>
    <row r="5173" spans="1:16" hidden="1" x14ac:dyDescent="0.2">
      <c r="A5173" s="66" t="s">
        <v>20911</v>
      </c>
      <c r="B5173" s="66" t="s">
        <v>281</v>
      </c>
      <c r="O5173" t="s">
        <v>22546</v>
      </c>
      <c r="P5173" s="66" t="s">
        <v>63</v>
      </c>
    </row>
    <row r="5174" spans="1:16" hidden="1" x14ac:dyDescent="0.2">
      <c r="A5174" s="66" t="s">
        <v>20912</v>
      </c>
      <c r="B5174" s="66" t="s">
        <v>6954</v>
      </c>
      <c r="O5174" t="s">
        <v>22546</v>
      </c>
      <c r="P5174" s="66" t="s">
        <v>63</v>
      </c>
    </row>
    <row r="5175" spans="1:16" hidden="1" x14ac:dyDescent="0.2">
      <c r="A5175" s="66" t="s">
        <v>20913</v>
      </c>
      <c r="B5175" s="66" t="s">
        <v>282</v>
      </c>
      <c r="O5175" t="s">
        <v>22546</v>
      </c>
      <c r="P5175" s="66" t="s">
        <v>63</v>
      </c>
    </row>
    <row r="5176" spans="1:16" hidden="1" x14ac:dyDescent="0.2">
      <c r="A5176" s="66" t="s">
        <v>20914</v>
      </c>
      <c r="B5176" s="66" t="s">
        <v>5121</v>
      </c>
      <c r="O5176" t="s">
        <v>22546</v>
      </c>
      <c r="P5176" s="66" t="s">
        <v>63</v>
      </c>
    </row>
    <row r="5177" spans="1:16" hidden="1" x14ac:dyDescent="0.2">
      <c r="A5177" s="66" t="s">
        <v>20915</v>
      </c>
      <c r="B5177" s="66" t="s">
        <v>300</v>
      </c>
      <c r="O5177" t="s">
        <v>22546</v>
      </c>
      <c r="P5177" s="66" t="s">
        <v>63</v>
      </c>
    </row>
    <row r="5178" spans="1:16" hidden="1" x14ac:dyDescent="0.2">
      <c r="A5178" s="66" t="s">
        <v>20916</v>
      </c>
      <c r="B5178" s="66" t="s">
        <v>246</v>
      </c>
      <c r="O5178" t="s">
        <v>22546</v>
      </c>
      <c r="P5178" s="66" t="s">
        <v>63</v>
      </c>
    </row>
    <row r="5179" spans="1:16" hidden="1" x14ac:dyDescent="0.2">
      <c r="A5179" s="66" t="s">
        <v>20917</v>
      </c>
      <c r="B5179" s="66" t="s">
        <v>295</v>
      </c>
      <c r="O5179" t="s">
        <v>22546</v>
      </c>
      <c r="P5179" s="66" t="s">
        <v>63</v>
      </c>
    </row>
    <row r="5180" spans="1:16" hidden="1" x14ac:dyDescent="0.2">
      <c r="A5180" s="66" t="s">
        <v>20918</v>
      </c>
      <c r="B5180" s="66" t="s">
        <v>220</v>
      </c>
      <c r="O5180" t="s">
        <v>22546</v>
      </c>
      <c r="P5180" s="66" t="s">
        <v>63</v>
      </c>
    </row>
    <row r="5181" spans="1:16" hidden="1" x14ac:dyDescent="0.2">
      <c r="A5181" s="66" t="s">
        <v>20919</v>
      </c>
      <c r="B5181" s="66" t="s">
        <v>165</v>
      </c>
      <c r="O5181" t="s">
        <v>22546</v>
      </c>
      <c r="P5181" s="66" t="s">
        <v>63</v>
      </c>
    </row>
    <row r="5182" spans="1:16" hidden="1" x14ac:dyDescent="0.2">
      <c r="A5182" s="66" t="s">
        <v>20920</v>
      </c>
      <c r="B5182" s="66" t="s">
        <v>7223</v>
      </c>
      <c r="O5182" t="s">
        <v>22546</v>
      </c>
      <c r="P5182" s="66" t="s">
        <v>63</v>
      </c>
    </row>
    <row r="5183" spans="1:16" hidden="1" x14ac:dyDescent="0.2">
      <c r="A5183" s="66" t="s">
        <v>20921</v>
      </c>
      <c r="B5183" s="66" t="s">
        <v>64</v>
      </c>
      <c r="O5183" t="s">
        <v>22546</v>
      </c>
      <c r="P5183" s="66" t="s">
        <v>63</v>
      </c>
    </row>
    <row r="5184" spans="1:16" hidden="1" x14ac:dyDescent="0.2">
      <c r="A5184" s="66" t="s">
        <v>20922</v>
      </c>
      <c r="B5184" s="66" t="s">
        <v>5112</v>
      </c>
      <c r="O5184" t="s">
        <v>22546</v>
      </c>
      <c r="P5184" s="66" t="s">
        <v>63</v>
      </c>
    </row>
    <row r="5185" spans="1:16" hidden="1" x14ac:dyDescent="0.2">
      <c r="A5185" s="66" t="s">
        <v>20923</v>
      </c>
      <c r="B5185" s="66" t="s">
        <v>6879</v>
      </c>
      <c r="O5185" t="s">
        <v>22546</v>
      </c>
      <c r="P5185" s="66" t="s">
        <v>63</v>
      </c>
    </row>
    <row r="5186" spans="1:16" hidden="1" x14ac:dyDescent="0.2">
      <c r="A5186" s="66" t="s">
        <v>20924</v>
      </c>
      <c r="B5186" s="66" t="s">
        <v>214</v>
      </c>
      <c r="O5186" t="s">
        <v>22546</v>
      </c>
      <c r="P5186" s="66" t="s">
        <v>63</v>
      </c>
    </row>
    <row r="5187" spans="1:16" hidden="1" x14ac:dyDescent="0.2">
      <c r="A5187" s="66" t="s">
        <v>20925</v>
      </c>
      <c r="B5187" s="66" t="s">
        <v>6898</v>
      </c>
      <c r="O5187" t="s">
        <v>22546</v>
      </c>
      <c r="P5187" s="66" t="s">
        <v>63</v>
      </c>
    </row>
    <row r="5188" spans="1:16" hidden="1" x14ac:dyDescent="0.2">
      <c r="A5188" s="66" t="s">
        <v>20926</v>
      </c>
      <c r="B5188" s="66" t="s">
        <v>6941</v>
      </c>
      <c r="O5188" t="s">
        <v>22546</v>
      </c>
      <c r="P5188" s="66" t="s">
        <v>63</v>
      </c>
    </row>
    <row r="5189" spans="1:16" hidden="1" x14ac:dyDescent="0.2">
      <c r="A5189" s="66" t="s">
        <v>20927</v>
      </c>
      <c r="B5189" s="66" t="s">
        <v>254</v>
      </c>
      <c r="O5189" t="s">
        <v>22546</v>
      </c>
      <c r="P5189" s="66" t="s">
        <v>63</v>
      </c>
    </row>
    <row r="5190" spans="1:16" hidden="1" x14ac:dyDescent="0.2">
      <c r="A5190" s="66" t="s">
        <v>20928</v>
      </c>
      <c r="B5190" s="66" t="s">
        <v>290</v>
      </c>
      <c r="O5190" t="s">
        <v>22546</v>
      </c>
      <c r="P5190" s="66" t="s">
        <v>63</v>
      </c>
    </row>
    <row r="5191" spans="1:16" hidden="1" x14ac:dyDescent="0.2">
      <c r="A5191" s="66" t="s">
        <v>20929</v>
      </c>
      <c r="B5191" s="66" t="s">
        <v>6971</v>
      </c>
      <c r="O5191" t="s">
        <v>22546</v>
      </c>
      <c r="P5191" s="66" t="s">
        <v>63</v>
      </c>
    </row>
    <row r="5192" spans="1:16" hidden="1" x14ac:dyDescent="0.2">
      <c r="A5192" s="66" t="s">
        <v>20930</v>
      </c>
      <c r="B5192" s="66" t="s">
        <v>159</v>
      </c>
      <c r="O5192" t="s">
        <v>22546</v>
      </c>
      <c r="P5192" s="66" t="s">
        <v>63</v>
      </c>
    </row>
    <row r="5193" spans="1:16" hidden="1" x14ac:dyDescent="0.2">
      <c r="A5193" s="66" t="s">
        <v>20931</v>
      </c>
      <c r="B5193" s="66" t="s">
        <v>6989</v>
      </c>
      <c r="O5193" t="s">
        <v>22546</v>
      </c>
      <c r="P5193" s="66" t="s">
        <v>63</v>
      </c>
    </row>
    <row r="5194" spans="1:16" hidden="1" x14ac:dyDescent="0.2">
      <c r="A5194" s="66" t="s">
        <v>20932</v>
      </c>
      <c r="B5194" s="66" t="s">
        <v>160</v>
      </c>
      <c r="O5194" t="s">
        <v>22546</v>
      </c>
      <c r="P5194" s="66" t="s">
        <v>63</v>
      </c>
    </row>
    <row r="5195" spans="1:16" hidden="1" x14ac:dyDescent="0.2">
      <c r="A5195" s="66" t="s">
        <v>20933</v>
      </c>
      <c r="B5195" s="66" t="s">
        <v>192</v>
      </c>
      <c r="O5195" t="s">
        <v>22546</v>
      </c>
      <c r="P5195" s="66" t="s">
        <v>63</v>
      </c>
    </row>
    <row r="5196" spans="1:16" hidden="1" x14ac:dyDescent="0.2">
      <c r="A5196" s="66" t="s">
        <v>20934</v>
      </c>
      <c r="B5196" s="66" t="s">
        <v>292</v>
      </c>
      <c r="O5196" t="s">
        <v>22546</v>
      </c>
      <c r="P5196" s="66" t="s">
        <v>63</v>
      </c>
    </row>
    <row r="5197" spans="1:16" hidden="1" x14ac:dyDescent="0.2">
      <c r="A5197" s="66" t="s">
        <v>20935</v>
      </c>
      <c r="B5197" s="66" t="s">
        <v>269</v>
      </c>
      <c r="O5197" t="s">
        <v>22546</v>
      </c>
      <c r="P5197" s="66" t="s">
        <v>63</v>
      </c>
    </row>
    <row r="5198" spans="1:16" hidden="1" x14ac:dyDescent="0.2">
      <c r="A5198" s="66" t="s">
        <v>20936</v>
      </c>
      <c r="B5198" s="66" t="s">
        <v>260</v>
      </c>
      <c r="O5198" t="s">
        <v>22546</v>
      </c>
      <c r="P5198" s="66" t="s">
        <v>63</v>
      </c>
    </row>
    <row r="5199" spans="1:16" hidden="1" x14ac:dyDescent="0.2">
      <c r="A5199" s="66" t="s">
        <v>20937</v>
      </c>
      <c r="B5199" s="66" t="s">
        <v>197</v>
      </c>
      <c r="O5199" t="s">
        <v>22546</v>
      </c>
      <c r="P5199" s="66" t="s">
        <v>63</v>
      </c>
    </row>
    <row r="5200" spans="1:16" hidden="1" x14ac:dyDescent="0.2">
      <c r="A5200" s="66" t="s">
        <v>20938</v>
      </c>
      <c r="B5200" s="66" t="s">
        <v>287</v>
      </c>
      <c r="O5200" t="s">
        <v>22546</v>
      </c>
      <c r="P5200" s="66" t="s">
        <v>63</v>
      </c>
    </row>
    <row r="5201" spans="1:16" hidden="1" x14ac:dyDescent="0.2">
      <c r="A5201" s="66" t="s">
        <v>20939</v>
      </c>
      <c r="B5201" s="66" t="s">
        <v>71</v>
      </c>
      <c r="O5201" t="s">
        <v>22546</v>
      </c>
      <c r="P5201" s="66" t="s">
        <v>63</v>
      </c>
    </row>
    <row r="5202" spans="1:16" hidden="1" x14ac:dyDescent="0.2">
      <c r="A5202" s="66" t="s">
        <v>20940</v>
      </c>
      <c r="B5202" s="66" t="s">
        <v>153</v>
      </c>
      <c r="O5202" t="s">
        <v>22546</v>
      </c>
      <c r="P5202" s="66" t="s">
        <v>63</v>
      </c>
    </row>
    <row r="5203" spans="1:16" hidden="1" x14ac:dyDescent="0.2">
      <c r="A5203" s="66" t="s">
        <v>20941</v>
      </c>
      <c r="B5203" s="66" t="s">
        <v>88</v>
      </c>
      <c r="O5203" t="s">
        <v>22546</v>
      </c>
      <c r="P5203" s="66" t="s">
        <v>63</v>
      </c>
    </row>
    <row r="5204" spans="1:16" hidden="1" x14ac:dyDescent="0.2">
      <c r="A5204" s="66" t="s">
        <v>20942</v>
      </c>
      <c r="B5204" s="66" t="s">
        <v>102</v>
      </c>
      <c r="O5204" t="s">
        <v>22546</v>
      </c>
      <c r="P5204" s="66" t="s">
        <v>63</v>
      </c>
    </row>
    <row r="5205" spans="1:16" hidden="1" x14ac:dyDescent="0.2">
      <c r="A5205" s="66" t="s">
        <v>20943</v>
      </c>
      <c r="B5205" s="66" t="s">
        <v>111</v>
      </c>
      <c r="O5205" t="s">
        <v>22546</v>
      </c>
      <c r="P5205" s="66" t="s">
        <v>63</v>
      </c>
    </row>
    <row r="5206" spans="1:16" hidden="1" x14ac:dyDescent="0.2">
      <c r="A5206" s="66" t="s">
        <v>20944</v>
      </c>
      <c r="B5206" s="66" t="s">
        <v>241</v>
      </c>
      <c r="O5206" t="s">
        <v>22546</v>
      </c>
      <c r="P5206" s="66" t="s">
        <v>63</v>
      </c>
    </row>
    <row r="5207" spans="1:16" hidden="1" x14ac:dyDescent="0.2">
      <c r="A5207" s="66" t="s">
        <v>20945</v>
      </c>
      <c r="B5207" s="66" t="s">
        <v>7194</v>
      </c>
      <c r="O5207" t="s">
        <v>22546</v>
      </c>
      <c r="P5207" s="66" t="s">
        <v>63</v>
      </c>
    </row>
    <row r="5208" spans="1:16" hidden="1" x14ac:dyDescent="0.2">
      <c r="A5208" s="66" t="s">
        <v>20946</v>
      </c>
      <c r="B5208" s="66" t="s">
        <v>191</v>
      </c>
      <c r="O5208" t="s">
        <v>22546</v>
      </c>
      <c r="P5208" s="66" t="s">
        <v>63</v>
      </c>
    </row>
    <row r="5209" spans="1:16" hidden="1" x14ac:dyDescent="0.2">
      <c r="A5209" s="66" t="s">
        <v>20947</v>
      </c>
      <c r="B5209" s="66" t="s">
        <v>218</v>
      </c>
      <c r="O5209" t="s">
        <v>22546</v>
      </c>
      <c r="P5209" s="66" t="s">
        <v>63</v>
      </c>
    </row>
    <row r="5210" spans="1:16" hidden="1" x14ac:dyDescent="0.2">
      <c r="A5210" s="66" t="s">
        <v>20948</v>
      </c>
      <c r="B5210" s="66" t="s">
        <v>98</v>
      </c>
      <c r="O5210" t="s">
        <v>22546</v>
      </c>
      <c r="P5210" s="66" t="s">
        <v>63</v>
      </c>
    </row>
    <row r="5211" spans="1:16" hidden="1" x14ac:dyDescent="0.2">
      <c r="A5211" s="66" t="s">
        <v>20949</v>
      </c>
      <c r="B5211" s="66" t="s">
        <v>177</v>
      </c>
      <c r="O5211" t="s">
        <v>22546</v>
      </c>
      <c r="P5211" s="66" t="s">
        <v>63</v>
      </c>
    </row>
    <row r="5212" spans="1:16" hidden="1" x14ac:dyDescent="0.2">
      <c r="A5212" s="66" t="s">
        <v>20950</v>
      </c>
      <c r="B5212" s="66" t="s">
        <v>6961</v>
      </c>
      <c r="O5212" t="s">
        <v>22546</v>
      </c>
      <c r="P5212" s="66" t="s">
        <v>63</v>
      </c>
    </row>
    <row r="5213" spans="1:16" hidden="1" x14ac:dyDescent="0.2">
      <c r="A5213" s="66" t="s">
        <v>20951</v>
      </c>
      <c r="B5213" s="66" t="s">
        <v>162</v>
      </c>
      <c r="O5213" t="s">
        <v>22546</v>
      </c>
      <c r="P5213" s="66" t="s">
        <v>63</v>
      </c>
    </row>
    <row r="5214" spans="1:16" hidden="1" x14ac:dyDescent="0.2">
      <c r="A5214" s="66" t="s">
        <v>20952</v>
      </c>
      <c r="B5214" s="66" t="s">
        <v>236</v>
      </c>
      <c r="O5214" t="s">
        <v>22546</v>
      </c>
      <c r="P5214" s="66" t="s">
        <v>63</v>
      </c>
    </row>
    <row r="5215" spans="1:16" hidden="1" x14ac:dyDescent="0.2">
      <c r="A5215" s="66" t="s">
        <v>20953</v>
      </c>
      <c r="B5215" s="66" t="s">
        <v>83</v>
      </c>
      <c r="O5215" t="s">
        <v>22546</v>
      </c>
      <c r="P5215" s="66" t="s">
        <v>63</v>
      </c>
    </row>
    <row r="5216" spans="1:16" hidden="1" x14ac:dyDescent="0.2">
      <c r="A5216" s="66" t="s">
        <v>20954</v>
      </c>
      <c r="B5216" s="66" t="s">
        <v>235</v>
      </c>
      <c r="O5216" t="s">
        <v>22546</v>
      </c>
      <c r="P5216" s="66" t="s">
        <v>63</v>
      </c>
    </row>
    <row r="5217" spans="1:16" hidden="1" x14ac:dyDescent="0.2">
      <c r="A5217" s="66" t="s">
        <v>20955</v>
      </c>
      <c r="B5217" s="66" t="s">
        <v>216</v>
      </c>
      <c r="O5217" t="s">
        <v>22546</v>
      </c>
      <c r="P5217" s="66" t="s">
        <v>63</v>
      </c>
    </row>
    <row r="5218" spans="1:16" hidden="1" x14ac:dyDescent="0.2">
      <c r="A5218" s="66" t="s">
        <v>20956</v>
      </c>
      <c r="B5218" s="66" t="s">
        <v>161</v>
      </c>
      <c r="O5218" t="s">
        <v>22546</v>
      </c>
      <c r="P5218" s="66" t="s">
        <v>63</v>
      </c>
    </row>
    <row r="5219" spans="1:16" hidden="1" x14ac:dyDescent="0.2">
      <c r="A5219" s="66" t="s">
        <v>20957</v>
      </c>
      <c r="B5219" s="66" t="s">
        <v>272</v>
      </c>
      <c r="O5219" t="s">
        <v>22546</v>
      </c>
      <c r="P5219" s="66" t="s">
        <v>63</v>
      </c>
    </row>
    <row r="5220" spans="1:16" hidden="1" x14ac:dyDescent="0.2">
      <c r="A5220" s="66" t="s">
        <v>20958</v>
      </c>
      <c r="B5220" s="66" t="s">
        <v>229</v>
      </c>
      <c r="O5220" t="s">
        <v>22546</v>
      </c>
      <c r="P5220" s="66" t="s">
        <v>63</v>
      </c>
    </row>
    <row r="5221" spans="1:16" hidden="1" x14ac:dyDescent="0.2">
      <c r="A5221" s="66" t="s">
        <v>20959</v>
      </c>
      <c r="B5221" s="66" t="s">
        <v>171</v>
      </c>
      <c r="O5221" t="s">
        <v>22546</v>
      </c>
      <c r="P5221" s="66" t="s">
        <v>63</v>
      </c>
    </row>
    <row r="5222" spans="1:16" hidden="1" x14ac:dyDescent="0.2">
      <c r="A5222" s="66" t="s">
        <v>20960</v>
      </c>
      <c r="B5222" s="66" t="s">
        <v>277</v>
      </c>
      <c r="O5222" t="s">
        <v>22546</v>
      </c>
      <c r="P5222" s="66" t="s">
        <v>63</v>
      </c>
    </row>
    <row r="5223" spans="1:16" hidden="1" x14ac:dyDescent="0.2">
      <c r="A5223" s="66" t="s">
        <v>20961</v>
      </c>
      <c r="B5223" s="66" t="s">
        <v>169</v>
      </c>
      <c r="O5223" t="s">
        <v>22546</v>
      </c>
      <c r="P5223" s="66" t="s">
        <v>63</v>
      </c>
    </row>
    <row r="5224" spans="1:16" hidden="1" x14ac:dyDescent="0.2">
      <c r="A5224" s="66" t="s">
        <v>20962</v>
      </c>
      <c r="B5224" s="66" t="s">
        <v>7197</v>
      </c>
      <c r="O5224" t="s">
        <v>22546</v>
      </c>
      <c r="P5224" s="66" t="s">
        <v>63</v>
      </c>
    </row>
    <row r="5225" spans="1:16" hidden="1" x14ac:dyDescent="0.2">
      <c r="A5225" s="66" t="s">
        <v>20963</v>
      </c>
      <c r="B5225" s="66" t="s">
        <v>7269</v>
      </c>
      <c r="O5225" t="s">
        <v>22546</v>
      </c>
      <c r="P5225" s="66" t="s">
        <v>63</v>
      </c>
    </row>
    <row r="5226" spans="1:16" hidden="1" x14ac:dyDescent="0.2">
      <c r="A5226" s="66" t="s">
        <v>20964</v>
      </c>
      <c r="B5226" s="66" t="s">
        <v>251</v>
      </c>
      <c r="O5226" t="s">
        <v>22546</v>
      </c>
      <c r="P5226" s="66" t="s">
        <v>63</v>
      </c>
    </row>
    <row r="5227" spans="1:16" hidden="1" x14ac:dyDescent="0.2">
      <c r="A5227" s="66" t="s">
        <v>20965</v>
      </c>
      <c r="B5227" s="66" t="s">
        <v>262</v>
      </c>
      <c r="O5227" t="s">
        <v>22546</v>
      </c>
      <c r="P5227" s="66" t="s">
        <v>63</v>
      </c>
    </row>
    <row r="5228" spans="1:16" hidden="1" x14ac:dyDescent="0.2">
      <c r="A5228" s="66" t="s">
        <v>20966</v>
      </c>
      <c r="B5228" s="66" t="s">
        <v>110</v>
      </c>
      <c r="O5228" t="s">
        <v>22546</v>
      </c>
      <c r="P5228" s="66" t="s">
        <v>63</v>
      </c>
    </row>
    <row r="5229" spans="1:16" hidden="1" x14ac:dyDescent="0.2">
      <c r="A5229" s="66" t="s">
        <v>20967</v>
      </c>
      <c r="B5229" s="66" t="s">
        <v>66</v>
      </c>
      <c r="O5229" t="s">
        <v>22546</v>
      </c>
      <c r="P5229" s="66" t="s">
        <v>63</v>
      </c>
    </row>
    <row r="5230" spans="1:16" hidden="1" x14ac:dyDescent="0.2">
      <c r="A5230" s="66" t="s">
        <v>20968</v>
      </c>
      <c r="B5230" s="66" t="s">
        <v>234</v>
      </c>
      <c r="O5230" t="s">
        <v>22546</v>
      </c>
      <c r="P5230" s="66" t="s">
        <v>63</v>
      </c>
    </row>
    <row r="5231" spans="1:16" hidden="1" x14ac:dyDescent="0.2">
      <c r="A5231" s="66" t="s">
        <v>20969</v>
      </c>
      <c r="B5231" s="66" t="s">
        <v>291</v>
      </c>
      <c r="O5231" t="s">
        <v>22546</v>
      </c>
      <c r="P5231" s="66" t="s">
        <v>63</v>
      </c>
    </row>
    <row r="5232" spans="1:16" hidden="1" x14ac:dyDescent="0.2">
      <c r="A5232" s="66" t="s">
        <v>20970</v>
      </c>
      <c r="B5232" s="66" t="s">
        <v>242</v>
      </c>
      <c r="O5232" t="s">
        <v>22546</v>
      </c>
      <c r="P5232" s="66" t="s">
        <v>63</v>
      </c>
    </row>
    <row r="5233" spans="1:16" hidden="1" x14ac:dyDescent="0.2">
      <c r="A5233" s="66" t="s">
        <v>20971</v>
      </c>
      <c r="B5233" s="66" t="s">
        <v>105</v>
      </c>
      <c r="O5233" t="s">
        <v>22546</v>
      </c>
      <c r="P5233" s="66" t="s">
        <v>63</v>
      </c>
    </row>
    <row r="5234" spans="1:16" hidden="1" x14ac:dyDescent="0.2">
      <c r="A5234" s="66" t="s">
        <v>20972</v>
      </c>
      <c r="B5234" s="66" t="s">
        <v>285</v>
      </c>
      <c r="O5234" t="s">
        <v>22546</v>
      </c>
      <c r="P5234" s="66" t="s">
        <v>63</v>
      </c>
    </row>
    <row r="5235" spans="1:16" hidden="1" x14ac:dyDescent="0.2">
      <c r="A5235" s="66" t="s">
        <v>20973</v>
      </c>
      <c r="B5235" s="66" t="s">
        <v>278</v>
      </c>
      <c r="O5235" t="s">
        <v>22546</v>
      </c>
      <c r="P5235" s="66" t="s">
        <v>63</v>
      </c>
    </row>
    <row r="5236" spans="1:16" hidden="1" x14ac:dyDescent="0.2">
      <c r="A5236" s="66" t="s">
        <v>20974</v>
      </c>
      <c r="B5236" s="66" t="s">
        <v>7011</v>
      </c>
      <c r="O5236" t="s">
        <v>22546</v>
      </c>
      <c r="P5236" s="66" t="s">
        <v>63</v>
      </c>
    </row>
    <row r="5237" spans="1:16" hidden="1" x14ac:dyDescent="0.2">
      <c r="A5237" s="66" t="s">
        <v>20975</v>
      </c>
      <c r="B5237" s="66" t="s">
        <v>96</v>
      </c>
      <c r="O5237" t="s">
        <v>22546</v>
      </c>
      <c r="P5237" s="66" t="s">
        <v>63</v>
      </c>
    </row>
    <row r="5238" spans="1:16" hidden="1" x14ac:dyDescent="0.2">
      <c r="A5238" s="66" t="s">
        <v>20976</v>
      </c>
      <c r="B5238" s="66" t="s">
        <v>147</v>
      </c>
      <c r="O5238" t="s">
        <v>22546</v>
      </c>
      <c r="P5238" s="66" t="s">
        <v>63</v>
      </c>
    </row>
    <row r="5239" spans="1:16" hidden="1" x14ac:dyDescent="0.2">
      <c r="A5239" s="66" t="s">
        <v>20977</v>
      </c>
      <c r="B5239" s="66" t="s">
        <v>85</v>
      </c>
      <c r="O5239" t="s">
        <v>22546</v>
      </c>
      <c r="P5239" s="66" t="s">
        <v>63</v>
      </c>
    </row>
    <row r="5240" spans="1:16" hidden="1" x14ac:dyDescent="0.2">
      <c r="A5240" s="66" t="s">
        <v>20978</v>
      </c>
      <c r="B5240" s="66" t="s">
        <v>72</v>
      </c>
      <c r="O5240" t="s">
        <v>22546</v>
      </c>
      <c r="P5240" s="66" t="s">
        <v>63</v>
      </c>
    </row>
    <row r="5241" spans="1:16" hidden="1" x14ac:dyDescent="0.2">
      <c r="A5241" s="66" t="s">
        <v>20979</v>
      </c>
      <c r="B5241" s="66" t="s">
        <v>104</v>
      </c>
      <c r="O5241" t="s">
        <v>22546</v>
      </c>
      <c r="P5241" s="66" t="s">
        <v>63</v>
      </c>
    </row>
    <row r="5242" spans="1:16" hidden="1" x14ac:dyDescent="0.2">
      <c r="A5242" s="66" t="s">
        <v>20980</v>
      </c>
      <c r="B5242" s="66" t="s">
        <v>7139</v>
      </c>
      <c r="O5242" t="s">
        <v>22546</v>
      </c>
      <c r="P5242" s="66" t="s">
        <v>63</v>
      </c>
    </row>
    <row r="5243" spans="1:16" hidden="1" x14ac:dyDescent="0.2">
      <c r="A5243" s="66" t="s">
        <v>20981</v>
      </c>
      <c r="B5243" s="66" t="s">
        <v>7144</v>
      </c>
      <c r="O5243" t="s">
        <v>22546</v>
      </c>
      <c r="P5243" s="66" t="s">
        <v>63</v>
      </c>
    </row>
    <row r="5244" spans="1:16" hidden="1" x14ac:dyDescent="0.2">
      <c r="A5244" s="66" t="s">
        <v>20982</v>
      </c>
      <c r="B5244" s="66" t="s">
        <v>116</v>
      </c>
      <c r="O5244" t="s">
        <v>22546</v>
      </c>
      <c r="P5244" s="66" t="s">
        <v>63</v>
      </c>
    </row>
    <row r="5245" spans="1:16" hidden="1" x14ac:dyDescent="0.2">
      <c r="A5245" s="66" t="s">
        <v>20983</v>
      </c>
      <c r="B5245" s="66" t="s">
        <v>222</v>
      </c>
      <c r="O5245" t="s">
        <v>22546</v>
      </c>
      <c r="P5245" s="66" t="s">
        <v>63</v>
      </c>
    </row>
    <row r="5246" spans="1:16" hidden="1" x14ac:dyDescent="0.2">
      <c r="A5246" s="66" t="s">
        <v>20984</v>
      </c>
      <c r="B5246" s="66" t="s">
        <v>106</v>
      </c>
      <c r="O5246" t="s">
        <v>22546</v>
      </c>
      <c r="P5246" s="66" t="s">
        <v>63</v>
      </c>
    </row>
    <row r="5247" spans="1:16" hidden="1" x14ac:dyDescent="0.2">
      <c r="A5247" s="66" t="s">
        <v>20985</v>
      </c>
      <c r="B5247" s="66" t="s">
        <v>264</v>
      </c>
      <c r="O5247" t="s">
        <v>22546</v>
      </c>
      <c r="P5247" s="66" t="s">
        <v>63</v>
      </c>
    </row>
    <row r="5248" spans="1:16" hidden="1" x14ac:dyDescent="0.2">
      <c r="A5248" s="66" t="s">
        <v>20986</v>
      </c>
      <c r="B5248" s="66" t="s">
        <v>6849</v>
      </c>
      <c r="O5248" t="s">
        <v>22546</v>
      </c>
      <c r="P5248" s="66" t="s">
        <v>63</v>
      </c>
    </row>
    <row r="5249" spans="1:16" hidden="1" x14ac:dyDescent="0.2">
      <c r="A5249" s="66" t="s">
        <v>20987</v>
      </c>
      <c r="B5249" s="66" t="s">
        <v>237</v>
      </c>
      <c r="O5249" t="s">
        <v>22546</v>
      </c>
      <c r="P5249" s="66" t="s">
        <v>63</v>
      </c>
    </row>
    <row r="5250" spans="1:16" hidden="1" x14ac:dyDescent="0.2">
      <c r="A5250" s="66" t="s">
        <v>20988</v>
      </c>
      <c r="B5250" s="66" t="s">
        <v>196</v>
      </c>
      <c r="O5250" t="s">
        <v>22546</v>
      </c>
      <c r="P5250" s="66" t="s">
        <v>63</v>
      </c>
    </row>
    <row r="5251" spans="1:16" hidden="1" x14ac:dyDescent="0.2">
      <c r="A5251" s="66" t="s">
        <v>20989</v>
      </c>
      <c r="B5251" s="66" t="s">
        <v>173</v>
      </c>
      <c r="O5251" t="s">
        <v>22546</v>
      </c>
      <c r="P5251" s="66" t="s">
        <v>63</v>
      </c>
    </row>
    <row r="5252" spans="1:16" hidden="1" x14ac:dyDescent="0.2">
      <c r="A5252" s="66" t="s">
        <v>20990</v>
      </c>
      <c r="B5252" s="66" t="s">
        <v>247</v>
      </c>
      <c r="O5252" t="s">
        <v>22546</v>
      </c>
      <c r="P5252" s="66" t="s">
        <v>63</v>
      </c>
    </row>
    <row r="5253" spans="1:16" hidden="1" x14ac:dyDescent="0.2">
      <c r="A5253" s="66" t="s">
        <v>20991</v>
      </c>
      <c r="B5253" s="66" t="s">
        <v>213</v>
      </c>
      <c r="O5253" t="s">
        <v>22546</v>
      </c>
      <c r="P5253" s="66" t="s">
        <v>63</v>
      </c>
    </row>
    <row r="5254" spans="1:16" hidden="1" x14ac:dyDescent="0.2">
      <c r="A5254" s="66" t="s">
        <v>20992</v>
      </c>
      <c r="B5254" s="66" t="s">
        <v>6863</v>
      </c>
      <c r="O5254" t="s">
        <v>22546</v>
      </c>
      <c r="P5254" s="66" t="s">
        <v>63</v>
      </c>
    </row>
    <row r="5255" spans="1:16" hidden="1" x14ac:dyDescent="0.2">
      <c r="A5255" s="66" t="s">
        <v>20993</v>
      </c>
      <c r="B5255" s="66" t="s">
        <v>280</v>
      </c>
      <c r="O5255" t="s">
        <v>22546</v>
      </c>
      <c r="P5255" s="66" t="s">
        <v>63</v>
      </c>
    </row>
    <row r="5256" spans="1:16" hidden="1" x14ac:dyDescent="0.2">
      <c r="A5256" s="66" t="s">
        <v>20994</v>
      </c>
      <c r="B5256" s="66" t="s">
        <v>6986</v>
      </c>
      <c r="O5256" t="s">
        <v>22546</v>
      </c>
      <c r="P5256" s="66" t="s">
        <v>63</v>
      </c>
    </row>
    <row r="5257" spans="1:16" hidden="1" x14ac:dyDescent="0.2">
      <c r="A5257" s="66" t="s">
        <v>20995</v>
      </c>
      <c r="B5257" s="66" t="s">
        <v>107</v>
      </c>
      <c r="O5257" t="s">
        <v>22546</v>
      </c>
      <c r="P5257" s="66" t="s">
        <v>63</v>
      </c>
    </row>
    <row r="5258" spans="1:16" hidden="1" x14ac:dyDescent="0.2">
      <c r="A5258" s="66" t="s">
        <v>20996</v>
      </c>
      <c r="B5258" s="66" t="s">
        <v>170</v>
      </c>
      <c r="O5258" t="s">
        <v>22546</v>
      </c>
      <c r="P5258" s="66" t="s">
        <v>63</v>
      </c>
    </row>
    <row r="5259" spans="1:16" hidden="1" x14ac:dyDescent="0.2">
      <c r="A5259" s="66" t="s">
        <v>20997</v>
      </c>
      <c r="B5259" s="66" t="s">
        <v>296</v>
      </c>
      <c r="O5259" t="s">
        <v>22546</v>
      </c>
      <c r="P5259" s="66" t="s">
        <v>63</v>
      </c>
    </row>
    <row r="5260" spans="1:16" hidden="1" x14ac:dyDescent="0.2">
      <c r="A5260" s="66" t="s">
        <v>20998</v>
      </c>
      <c r="B5260" s="66" t="s">
        <v>73</v>
      </c>
      <c r="O5260" t="s">
        <v>22546</v>
      </c>
      <c r="P5260" s="66" t="s">
        <v>63</v>
      </c>
    </row>
    <row r="5261" spans="1:16" hidden="1" x14ac:dyDescent="0.2">
      <c r="A5261" s="66" t="s">
        <v>20999</v>
      </c>
      <c r="B5261" s="66" t="s">
        <v>74</v>
      </c>
      <c r="O5261" t="s">
        <v>22546</v>
      </c>
      <c r="P5261" s="66" t="s">
        <v>63</v>
      </c>
    </row>
    <row r="5262" spans="1:16" hidden="1" x14ac:dyDescent="0.2">
      <c r="A5262" s="66" t="s">
        <v>21000</v>
      </c>
      <c r="B5262" s="66" t="s">
        <v>233</v>
      </c>
      <c r="O5262" t="s">
        <v>22546</v>
      </c>
      <c r="P5262" s="66" t="s">
        <v>63</v>
      </c>
    </row>
    <row r="5263" spans="1:16" hidden="1" x14ac:dyDescent="0.2">
      <c r="A5263" s="66" t="s">
        <v>21001</v>
      </c>
      <c r="B5263" s="66" t="s">
        <v>5111</v>
      </c>
      <c r="O5263" t="s">
        <v>22546</v>
      </c>
      <c r="P5263" s="66" t="s">
        <v>63</v>
      </c>
    </row>
    <row r="5264" spans="1:16" hidden="1" x14ac:dyDescent="0.2">
      <c r="A5264" s="66" t="s">
        <v>21002</v>
      </c>
      <c r="B5264" s="66" t="s">
        <v>7240</v>
      </c>
      <c r="O5264" t="s">
        <v>22546</v>
      </c>
      <c r="P5264" s="66" t="s">
        <v>63</v>
      </c>
    </row>
    <row r="5265" spans="1:16" hidden="1" x14ac:dyDescent="0.2">
      <c r="A5265" s="66" t="s">
        <v>21003</v>
      </c>
      <c r="B5265" s="66" t="s">
        <v>194</v>
      </c>
      <c r="O5265" t="s">
        <v>22546</v>
      </c>
      <c r="P5265" s="66" t="s">
        <v>63</v>
      </c>
    </row>
    <row r="5266" spans="1:16" hidden="1" x14ac:dyDescent="0.2">
      <c r="A5266" s="66" t="s">
        <v>21004</v>
      </c>
      <c r="B5266" s="66" t="s">
        <v>6068</v>
      </c>
      <c r="O5266" t="s">
        <v>22547</v>
      </c>
      <c r="P5266" s="66" t="s">
        <v>1331</v>
      </c>
    </row>
    <row r="5267" spans="1:16" hidden="1" x14ac:dyDescent="0.2">
      <c r="A5267" s="66" t="s">
        <v>21005</v>
      </c>
      <c r="B5267" s="66" t="s">
        <v>6143</v>
      </c>
      <c r="O5267" t="s">
        <v>22547</v>
      </c>
      <c r="P5267" s="66" t="s">
        <v>1331</v>
      </c>
    </row>
    <row r="5268" spans="1:16" hidden="1" x14ac:dyDescent="0.2">
      <c r="A5268" s="66" t="s">
        <v>21006</v>
      </c>
      <c r="B5268" s="66" t="s">
        <v>6146</v>
      </c>
      <c r="O5268" t="s">
        <v>22547</v>
      </c>
      <c r="P5268" s="66" t="s">
        <v>1331</v>
      </c>
    </row>
    <row r="5269" spans="1:16" hidden="1" x14ac:dyDescent="0.2">
      <c r="A5269" s="66" t="s">
        <v>21007</v>
      </c>
      <c r="B5269" s="66" t="s">
        <v>6164</v>
      </c>
      <c r="O5269" t="s">
        <v>22547</v>
      </c>
      <c r="P5269" s="66" t="s">
        <v>1331</v>
      </c>
    </row>
    <row r="5270" spans="1:16" hidden="1" x14ac:dyDescent="0.2">
      <c r="A5270" s="66" t="s">
        <v>21008</v>
      </c>
      <c r="B5270" s="66" t="s">
        <v>6203</v>
      </c>
      <c r="O5270" t="s">
        <v>22547</v>
      </c>
      <c r="P5270" s="66" t="s">
        <v>1331</v>
      </c>
    </row>
    <row r="5271" spans="1:16" hidden="1" x14ac:dyDescent="0.2">
      <c r="A5271" s="66" t="s">
        <v>21009</v>
      </c>
      <c r="B5271" s="66" t="s">
        <v>6206</v>
      </c>
      <c r="O5271" t="s">
        <v>22547</v>
      </c>
      <c r="P5271" s="66" t="s">
        <v>1331</v>
      </c>
    </row>
    <row r="5272" spans="1:16" hidden="1" x14ac:dyDescent="0.2">
      <c r="A5272" s="66" t="s">
        <v>21010</v>
      </c>
      <c r="B5272" s="66" t="s">
        <v>6254</v>
      </c>
      <c r="O5272" t="s">
        <v>22547</v>
      </c>
      <c r="P5272" s="66" t="s">
        <v>1331</v>
      </c>
    </row>
    <row r="5273" spans="1:16" hidden="1" x14ac:dyDescent="0.2">
      <c r="A5273" s="66" t="s">
        <v>21011</v>
      </c>
      <c r="B5273" s="66" t="s">
        <v>6302</v>
      </c>
      <c r="O5273" t="s">
        <v>22547</v>
      </c>
      <c r="P5273" s="66" t="s">
        <v>1331</v>
      </c>
    </row>
    <row r="5274" spans="1:16" hidden="1" x14ac:dyDescent="0.2">
      <c r="A5274" s="66" t="s">
        <v>21012</v>
      </c>
      <c r="B5274" s="66" t="s">
        <v>6317</v>
      </c>
      <c r="O5274" t="s">
        <v>22547</v>
      </c>
      <c r="P5274" s="66" t="s">
        <v>1331</v>
      </c>
    </row>
    <row r="5275" spans="1:16" hidden="1" x14ac:dyDescent="0.2">
      <c r="A5275" s="66" t="s">
        <v>21013</v>
      </c>
      <c r="B5275" s="66" t="s">
        <v>6320</v>
      </c>
      <c r="O5275" t="s">
        <v>22547</v>
      </c>
      <c r="P5275" s="66" t="s">
        <v>1331</v>
      </c>
    </row>
    <row r="5276" spans="1:16" hidden="1" x14ac:dyDescent="0.2">
      <c r="A5276" s="66" t="s">
        <v>21014</v>
      </c>
      <c r="B5276" s="66" t="s">
        <v>6332</v>
      </c>
      <c r="O5276" t="s">
        <v>22547</v>
      </c>
      <c r="P5276" s="66" t="s">
        <v>1331</v>
      </c>
    </row>
    <row r="5277" spans="1:16" hidden="1" x14ac:dyDescent="0.2">
      <c r="A5277" s="66" t="s">
        <v>21015</v>
      </c>
      <c r="B5277" s="66" t="s">
        <v>6335</v>
      </c>
      <c r="O5277" t="s">
        <v>22547</v>
      </c>
      <c r="P5277" s="66" t="s">
        <v>1331</v>
      </c>
    </row>
    <row r="5278" spans="1:16" hidden="1" x14ac:dyDescent="0.2">
      <c r="A5278" s="66" t="s">
        <v>21016</v>
      </c>
      <c r="B5278" s="66" t="s">
        <v>6353</v>
      </c>
      <c r="O5278" t="s">
        <v>22547</v>
      </c>
      <c r="P5278" s="66" t="s">
        <v>1331</v>
      </c>
    </row>
    <row r="5279" spans="1:16" hidden="1" x14ac:dyDescent="0.2">
      <c r="A5279" s="66" t="s">
        <v>21017</v>
      </c>
      <c r="B5279" s="66" t="s">
        <v>6407</v>
      </c>
      <c r="O5279" t="s">
        <v>22547</v>
      </c>
      <c r="P5279" s="66" t="s">
        <v>1331</v>
      </c>
    </row>
    <row r="5280" spans="1:16" hidden="1" x14ac:dyDescent="0.2">
      <c r="A5280" s="66" t="s">
        <v>21018</v>
      </c>
      <c r="B5280" s="66" t="s">
        <v>6722</v>
      </c>
      <c r="O5280" t="s">
        <v>22547</v>
      </c>
      <c r="P5280" s="66" t="s">
        <v>1331</v>
      </c>
    </row>
    <row r="5281" spans="1:16" hidden="1" x14ac:dyDescent="0.2">
      <c r="A5281" s="66" t="s">
        <v>21019</v>
      </c>
      <c r="B5281" s="66" t="s">
        <v>6155</v>
      </c>
      <c r="O5281" t="s">
        <v>22547</v>
      </c>
      <c r="P5281" s="66" t="s">
        <v>1331</v>
      </c>
    </row>
    <row r="5282" spans="1:16" hidden="1" x14ac:dyDescent="0.2">
      <c r="A5282" s="66" t="s">
        <v>21020</v>
      </c>
      <c r="B5282" s="66" t="s">
        <v>6158</v>
      </c>
      <c r="O5282" t="s">
        <v>22547</v>
      </c>
      <c r="P5282" s="66" t="s">
        <v>1331</v>
      </c>
    </row>
    <row r="5283" spans="1:16" hidden="1" x14ac:dyDescent="0.2">
      <c r="A5283" s="66" t="s">
        <v>21021</v>
      </c>
      <c r="B5283" s="66" t="s">
        <v>6161</v>
      </c>
      <c r="O5283" t="s">
        <v>22547</v>
      </c>
      <c r="P5283" s="66" t="s">
        <v>1331</v>
      </c>
    </row>
    <row r="5284" spans="1:16" hidden="1" x14ac:dyDescent="0.2">
      <c r="A5284" s="66" t="s">
        <v>21022</v>
      </c>
      <c r="B5284" s="66" t="s">
        <v>6221</v>
      </c>
      <c r="O5284" t="s">
        <v>22547</v>
      </c>
      <c r="P5284" s="66" t="s">
        <v>1331</v>
      </c>
    </row>
    <row r="5285" spans="1:16" hidden="1" x14ac:dyDescent="0.2">
      <c r="A5285" s="66" t="s">
        <v>21023</v>
      </c>
      <c r="B5285" s="66" t="s">
        <v>6523</v>
      </c>
      <c r="O5285" t="s">
        <v>22547</v>
      </c>
      <c r="P5285" s="66" t="s">
        <v>1331</v>
      </c>
    </row>
    <row r="5286" spans="1:16" hidden="1" x14ac:dyDescent="0.2">
      <c r="A5286" s="66" t="s">
        <v>21024</v>
      </c>
      <c r="B5286" s="66" t="s">
        <v>6597</v>
      </c>
      <c r="O5286" t="s">
        <v>22547</v>
      </c>
      <c r="P5286" s="66" t="s">
        <v>1331</v>
      </c>
    </row>
    <row r="5287" spans="1:16" hidden="1" x14ac:dyDescent="0.2">
      <c r="A5287" s="66" t="s">
        <v>21025</v>
      </c>
      <c r="B5287" s="66" t="s">
        <v>6694</v>
      </c>
      <c r="O5287" t="s">
        <v>22547</v>
      </c>
      <c r="P5287" s="66" t="s">
        <v>1331</v>
      </c>
    </row>
    <row r="5288" spans="1:16" hidden="1" x14ac:dyDescent="0.2">
      <c r="A5288" s="66" t="s">
        <v>21026</v>
      </c>
      <c r="B5288" s="66" t="s">
        <v>6056</v>
      </c>
      <c r="O5288" t="s">
        <v>22547</v>
      </c>
      <c r="P5288" s="66" t="s">
        <v>1331</v>
      </c>
    </row>
    <row r="5289" spans="1:16" hidden="1" x14ac:dyDescent="0.2">
      <c r="A5289" s="66" t="s">
        <v>21027</v>
      </c>
      <c r="B5289" s="66" t="s">
        <v>6065</v>
      </c>
      <c r="O5289" t="s">
        <v>22547</v>
      </c>
      <c r="P5289" s="66" t="s">
        <v>1331</v>
      </c>
    </row>
    <row r="5290" spans="1:16" hidden="1" x14ac:dyDescent="0.2">
      <c r="A5290" s="66" t="s">
        <v>21028</v>
      </c>
      <c r="B5290" s="66" t="s">
        <v>6077</v>
      </c>
      <c r="O5290" t="s">
        <v>22547</v>
      </c>
      <c r="P5290" s="66" t="s">
        <v>1331</v>
      </c>
    </row>
    <row r="5291" spans="1:16" hidden="1" x14ac:dyDescent="0.2">
      <c r="A5291" s="66" t="s">
        <v>21029</v>
      </c>
      <c r="B5291" s="66" t="s">
        <v>6080</v>
      </c>
      <c r="O5291" t="s">
        <v>22547</v>
      </c>
      <c r="P5291" s="66" t="s">
        <v>1331</v>
      </c>
    </row>
    <row r="5292" spans="1:16" hidden="1" x14ac:dyDescent="0.2">
      <c r="A5292" s="66" t="s">
        <v>21030</v>
      </c>
      <c r="B5292" s="66" t="s">
        <v>6083</v>
      </c>
      <c r="O5292" t="s">
        <v>22547</v>
      </c>
      <c r="P5292" s="66" t="s">
        <v>1331</v>
      </c>
    </row>
    <row r="5293" spans="1:16" hidden="1" x14ac:dyDescent="0.2">
      <c r="A5293" s="66" t="s">
        <v>21031</v>
      </c>
      <c r="B5293" s="66" t="s">
        <v>6089</v>
      </c>
      <c r="O5293" t="s">
        <v>22547</v>
      </c>
      <c r="P5293" s="66" t="s">
        <v>1331</v>
      </c>
    </row>
    <row r="5294" spans="1:16" hidden="1" x14ac:dyDescent="0.2">
      <c r="A5294" s="66" t="s">
        <v>21032</v>
      </c>
      <c r="B5294" s="66" t="s">
        <v>6092</v>
      </c>
      <c r="O5294" t="s">
        <v>22547</v>
      </c>
      <c r="P5294" s="66" t="s">
        <v>1331</v>
      </c>
    </row>
    <row r="5295" spans="1:16" hidden="1" x14ac:dyDescent="0.2">
      <c r="A5295" s="66" t="s">
        <v>21033</v>
      </c>
      <c r="B5295" s="66" t="s">
        <v>6107</v>
      </c>
      <c r="O5295" t="s">
        <v>22547</v>
      </c>
      <c r="P5295" s="66" t="s">
        <v>1331</v>
      </c>
    </row>
    <row r="5296" spans="1:16" hidden="1" x14ac:dyDescent="0.2">
      <c r="A5296" s="66" t="s">
        <v>21034</v>
      </c>
      <c r="B5296" s="66" t="s">
        <v>6116</v>
      </c>
      <c r="O5296" t="s">
        <v>22547</v>
      </c>
      <c r="P5296" s="66" t="s">
        <v>1331</v>
      </c>
    </row>
    <row r="5297" spans="1:16" hidden="1" x14ac:dyDescent="0.2">
      <c r="A5297" s="66" t="s">
        <v>21035</v>
      </c>
      <c r="B5297" s="66" t="s">
        <v>6122</v>
      </c>
      <c r="O5297" t="s">
        <v>22547</v>
      </c>
      <c r="P5297" s="66" t="s">
        <v>1331</v>
      </c>
    </row>
    <row r="5298" spans="1:16" hidden="1" x14ac:dyDescent="0.2">
      <c r="A5298" s="66" t="s">
        <v>21036</v>
      </c>
      <c r="B5298" s="66" t="s">
        <v>6149</v>
      </c>
      <c r="O5298" t="s">
        <v>22547</v>
      </c>
      <c r="P5298" s="66" t="s">
        <v>1331</v>
      </c>
    </row>
    <row r="5299" spans="1:16" hidden="1" x14ac:dyDescent="0.2">
      <c r="A5299" s="66" t="s">
        <v>21037</v>
      </c>
      <c r="B5299" s="66" t="s">
        <v>6152</v>
      </c>
      <c r="O5299" t="s">
        <v>22547</v>
      </c>
      <c r="P5299" s="66" t="s">
        <v>1331</v>
      </c>
    </row>
    <row r="5300" spans="1:16" hidden="1" x14ac:dyDescent="0.2">
      <c r="A5300" s="66" t="s">
        <v>21038</v>
      </c>
      <c r="B5300" s="66" t="s">
        <v>6170</v>
      </c>
      <c r="O5300" t="s">
        <v>22547</v>
      </c>
      <c r="P5300" s="66" t="s">
        <v>1331</v>
      </c>
    </row>
    <row r="5301" spans="1:16" hidden="1" x14ac:dyDescent="0.2">
      <c r="A5301" s="66" t="s">
        <v>21039</v>
      </c>
      <c r="B5301" s="66" t="s">
        <v>6236</v>
      </c>
      <c r="O5301" t="s">
        <v>22547</v>
      </c>
      <c r="P5301" s="66" t="s">
        <v>1331</v>
      </c>
    </row>
    <row r="5302" spans="1:16" hidden="1" x14ac:dyDescent="0.2">
      <c r="A5302" s="66" t="s">
        <v>21040</v>
      </c>
      <c r="B5302" s="66" t="s">
        <v>6239</v>
      </c>
      <c r="O5302" t="s">
        <v>22547</v>
      </c>
      <c r="P5302" s="66" t="s">
        <v>1331</v>
      </c>
    </row>
    <row r="5303" spans="1:16" hidden="1" x14ac:dyDescent="0.2">
      <c r="A5303" s="66" t="s">
        <v>21041</v>
      </c>
      <c r="B5303" s="66" t="s">
        <v>6245</v>
      </c>
      <c r="O5303" t="s">
        <v>22547</v>
      </c>
      <c r="P5303" s="66" t="s">
        <v>1331</v>
      </c>
    </row>
    <row r="5304" spans="1:16" hidden="1" x14ac:dyDescent="0.2">
      <c r="A5304" s="66" t="s">
        <v>21042</v>
      </c>
      <c r="B5304" s="66" t="s">
        <v>6248</v>
      </c>
      <c r="O5304" t="s">
        <v>22547</v>
      </c>
      <c r="P5304" s="66" t="s">
        <v>1331</v>
      </c>
    </row>
    <row r="5305" spans="1:16" hidden="1" x14ac:dyDescent="0.2">
      <c r="A5305" s="66" t="s">
        <v>21043</v>
      </c>
      <c r="B5305" s="66" t="s">
        <v>6257</v>
      </c>
      <c r="O5305" t="s">
        <v>22547</v>
      </c>
      <c r="P5305" s="66" t="s">
        <v>1331</v>
      </c>
    </row>
    <row r="5306" spans="1:16" hidden="1" x14ac:dyDescent="0.2">
      <c r="A5306" s="66" t="s">
        <v>21044</v>
      </c>
      <c r="B5306" s="66" t="s">
        <v>6275</v>
      </c>
      <c r="O5306" t="s">
        <v>22547</v>
      </c>
      <c r="P5306" s="66" t="s">
        <v>1331</v>
      </c>
    </row>
    <row r="5307" spans="1:16" hidden="1" x14ac:dyDescent="0.2">
      <c r="A5307" s="66" t="s">
        <v>21045</v>
      </c>
      <c r="B5307" s="66" t="s">
        <v>6284</v>
      </c>
      <c r="O5307" t="s">
        <v>22547</v>
      </c>
      <c r="P5307" s="66" t="s">
        <v>1331</v>
      </c>
    </row>
    <row r="5308" spans="1:16" hidden="1" x14ac:dyDescent="0.2">
      <c r="A5308" s="66" t="s">
        <v>21046</v>
      </c>
      <c r="B5308" s="66" t="s">
        <v>6290</v>
      </c>
      <c r="O5308" t="s">
        <v>22547</v>
      </c>
      <c r="P5308" s="66" t="s">
        <v>1331</v>
      </c>
    </row>
    <row r="5309" spans="1:16" hidden="1" x14ac:dyDescent="0.2">
      <c r="A5309" s="66" t="s">
        <v>21047</v>
      </c>
      <c r="B5309" s="66" t="s">
        <v>6377</v>
      </c>
      <c r="O5309" t="s">
        <v>22547</v>
      </c>
      <c r="P5309" s="66" t="s">
        <v>1331</v>
      </c>
    </row>
    <row r="5310" spans="1:16" hidden="1" x14ac:dyDescent="0.2">
      <c r="A5310" s="66" t="s">
        <v>21048</v>
      </c>
      <c r="B5310" s="66" t="s">
        <v>6458</v>
      </c>
      <c r="O5310" t="s">
        <v>22547</v>
      </c>
      <c r="P5310" s="66" t="s">
        <v>1331</v>
      </c>
    </row>
    <row r="5311" spans="1:16" hidden="1" x14ac:dyDescent="0.2">
      <c r="A5311" s="66" t="s">
        <v>21049</v>
      </c>
      <c r="B5311" s="66" t="s">
        <v>6573</v>
      </c>
      <c r="O5311" t="s">
        <v>22547</v>
      </c>
      <c r="P5311" s="66" t="s">
        <v>1331</v>
      </c>
    </row>
    <row r="5312" spans="1:16" hidden="1" x14ac:dyDescent="0.2">
      <c r="A5312" s="66" t="s">
        <v>21050</v>
      </c>
      <c r="B5312" s="66" t="s">
        <v>6633</v>
      </c>
      <c r="O5312" t="s">
        <v>22547</v>
      </c>
      <c r="P5312" s="66" t="s">
        <v>1331</v>
      </c>
    </row>
    <row r="5313" spans="1:16" hidden="1" x14ac:dyDescent="0.2">
      <c r="A5313" s="66" t="s">
        <v>21051</v>
      </c>
      <c r="B5313" s="66" t="s">
        <v>6636</v>
      </c>
      <c r="O5313" t="s">
        <v>22547</v>
      </c>
      <c r="P5313" s="66" t="s">
        <v>1331</v>
      </c>
    </row>
    <row r="5314" spans="1:16" hidden="1" x14ac:dyDescent="0.2">
      <c r="A5314" s="66" t="s">
        <v>21052</v>
      </c>
      <c r="B5314" s="66" t="s">
        <v>6663</v>
      </c>
      <c r="O5314" t="s">
        <v>22547</v>
      </c>
      <c r="P5314" s="66" t="s">
        <v>1331</v>
      </c>
    </row>
    <row r="5315" spans="1:16" hidden="1" x14ac:dyDescent="0.2">
      <c r="A5315" s="66" t="s">
        <v>21053</v>
      </c>
      <c r="B5315" s="66" t="s">
        <v>6676</v>
      </c>
      <c r="O5315" t="s">
        <v>22547</v>
      </c>
      <c r="P5315" s="66" t="s">
        <v>1331</v>
      </c>
    </row>
    <row r="5316" spans="1:16" hidden="1" x14ac:dyDescent="0.2">
      <c r="A5316" s="66" t="s">
        <v>21054</v>
      </c>
      <c r="B5316" s="66" t="s">
        <v>6700</v>
      </c>
      <c r="O5316" t="s">
        <v>22547</v>
      </c>
      <c r="P5316" s="66" t="s">
        <v>1331</v>
      </c>
    </row>
    <row r="5317" spans="1:16" hidden="1" x14ac:dyDescent="0.2">
      <c r="A5317" s="66" t="s">
        <v>21055</v>
      </c>
      <c r="B5317" s="66" t="s">
        <v>6713</v>
      </c>
      <c r="O5317" t="s">
        <v>22547</v>
      </c>
      <c r="P5317" s="66" t="s">
        <v>1331</v>
      </c>
    </row>
    <row r="5318" spans="1:16" hidden="1" x14ac:dyDescent="0.2">
      <c r="A5318" s="66" t="s">
        <v>21056</v>
      </c>
      <c r="B5318" s="66" t="s">
        <v>6734</v>
      </c>
      <c r="O5318" t="s">
        <v>22547</v>
      </c>
      <c r="P5318" s="66" t="s">
        <v>1331</v>
      </c>
    </row>
    <row r="5319" spans="1:16" hidden="1" x14ac:dyDescent="0.2">
      <c r="A5319" s="66" t="s">
        <v>21057</v>
      </c>
      <c r="B5319" s="66" t="s">
        <v>6740</v>
      </c>
      <c r="O5319" t="s">
        <v>22547</v>
      </c>
      <c r="P5319" s="66" t="s">
        <v>1331</v>
      </c>
    </row>
    <row r="5320" spans="1:16" hidden="1" x14ac:dyDescent="0.2">
      <c r="A5320" s="66" t="s">
        <v>21058</v>
      </c>
      <c r="B5320" s="66" t="s">
        <v>6059</v>
      </c>
      <c r="O5320" t="s">
        <v>22547</v>
      </c>
      <c r="P5320" s="66" t="s">
        <v>1331</v>
      </c>
    </row>
    <row r="5321" spans="1:16" hidden="1" x14ac:dyDescent="0.2">
      <c r="A5321" s="66" t="s">
        <v>21059</v>
      </c>
      <c r="B5321" s="66" t="s">
        <v>6074</v>
      </c>
      <c r="O5321" t="s">
        <v>22547</v>
      </c>
      <c r="P5321" s="66" t="s">
        <v>1331</v>
      </c>
    </row>
    <row r="5322" spans="1:16" hidden="1" x14ac:dyDescent="0.2">
      <c r="A5322" s="66" t="s">
        <v>21060</v>
      </c>
      <c r="B5322" s="66" t="s">
        <v>6086</v>
      </c>
      <c r="O5322" t="s">
        <v>22547</v>
      </c>
      <c r="P5322" s="66" t="s">
        <v>1331</v>
      </c>
    </row>
    <row r="5323" spans="1:16" hidden="1" x14ac:dyDescent="0.2">
      <c r="A5323" s="66" t="s">
        <v>21061</v>
      </c>
      <c r="B5323" s="66" t="s">
        <v>6104</v>
      </c>
      <c r="O5323" t="s">
        <v>22547</v>
      </c>
      <c r="P5323" s="66" t="s">
        <v>1331</v>
      </c>
    </row>
    <row r="5324" spans="1:16" hidden="1" x14ac:dyDescent="0.2">
      <c r="A5324" s="66" t="s">
        <v>21062</v>
      </c>
      <c r="B5324" s="66" t="s">
        <v>6113</v>
      </c>
      <c r="O5324" t="s">
        <v>22547</v>
      </c>
      <c r="P5324" s="66" t="s">
        <v>1331</v>
      </c>
    </row>
    <row r="5325" spans="1:16" hidden="1" x14ac:dyDescent="0.2">
      <c r="A5325" s="66" t="s">
        <v>21063</v>
      </c>
      <c r="B5325" s="66" t="s">
        <v>6173</v>
      </c>
      <c r="O5325" t="s">
        <v>22547</v>
      </c>
      <c r="P5325" s="66" t="s">
        <v>1331</v>
      </c>
    </row>
    <row r="5326" spans="1:16" hidden="1" x14ac:dyDescent="0.2">
      <c r="A5326" s="66" t="s">
        <v>21064</v>
      </c>
      <c r="B5326" s="66" t="s">
        <v>6227</v>
      </c>
      <c r="O5326" t="s">
        <v>22547</v>
      </c>
      <c r="P5326" s="66" t="s">
        <v>1331</v>
      </c>
    </row>
    <row r="5327" spans="1:16" hidden="1" x14ac:dyDescent="0.2">
      <c r="A5327" s="66" t="s">
        <v>21065</v>
      </c>
      <c r="B5327" s="66" t="s">
        <v>6251</v>
      </c>
      <c r="O5327" t="s">
        <v>22547</v>
      </c>
      <c r="P5327" s="66" t="s">
        <v>1331</v>
      </c>
    </row>
    <row r="5328" spans="1:16" hidden="1" x14ac:dyDescent="0.2">
      <c r="A5328" s="66" t="s">
        <v>21066</v>
      </c>
      <c r="B5328" s="66" t="s">
        <v>6263</v>
      </c>
      <c r="O5328" t="s">
        <v>22547</v>
      </c>
      <c r="P5328" s="66" t="s">
        <v>1331</v>
      </c>
    </row>
    <row r="5329" spans="1:16" hidden="1" x14ac:dyDescent="0.2">
      <c r="A5329" s="66" t="s">
        <v>21067</v>
      </c>
      <c r="B5329" s="66" t="s">
        <v>6272</v>
      </c>
      <c r="O5329" t="s">
        <v>22547</v>
      </c>
      <c r="P5329" s="66" t="s">
        <v>1331</v>
      </c>
    </row>
    <row r="5330" spans="1:16" hidden="1" x14ac:dyDescent="0.2">
      <c r="A5330" s="66" t="s">
        <v>21068</v>
      </c>
      <c r="B5330" s="66" t="s">
        <v>6293</v>
      </c>
      <c r="O5330" t="s">
        <v>22547</v>
      </c>
      <c r="P5330" s="66" t="s">
        <v>1331</v>
      </c>
    </row>
    <row r="5331" spans="1:16" hidden="1" x14ac:dyDescent="0.2">
      <c r="A5331" s="66" t="s">
        <v>21069</v>
      </c>
      <c r="B5331" s="66" t="s">
        <v>6314</v>
      </c>
      <c r="O5331" t="s">
        <v>22547</v>
      </c>
      <c r="P5331" s="66" t="s">
        <v>1331</v>
      </c>
    </row>
    <row r="5332" spans="1:16" hidden="1" x14ac:dyDescent="0.2">
      <c r="A5332" s="66" t="s">
        <v>21070</v>
      </c>
      <c r="B5332" s="66" t="s">
        <v>6329</v>
      </c>
      <c r="O5332" t="s">
        <v>22547</v>
      </c>
      <c r="P5332" s="66" t="s">
        <v>1331</v>
      </c>
    </row>
    <row r="5333" spans="1:16" hidden="1" x14ac:dyDescent="0.2">
      <c r="A5333" s="66" t="s">
        <v>21071</v>
      </c>
      <c r="B5333" s="66" t="s">
        <v>6365</v>
      </c>
      <c r="O5333" t="s">
        <v>22547</v>
      </c>
      <c r="P5333" s="66" t="s">
        <v>1331</v>
      </c>
    </row>
    <row r="5334" spans="1:16" hidden="1" x14ac:dyDescent="0.2">
      <c r="A5334" s="66" t="s">
        <v>21072</v>
      </c>
      <c r="B5334" s="66" t="s">
        <v>6374</v>
      </c>
      <c r="O5334" t="s">
        <v>22547</v>
      </c>
      <c r="P5334" s="66" t="s">
        <v>1331</v>
      </c>
    </row>
    <row r="5335" spans="1:16" hidden="1" x14ac:dyDescent="0.2">
      <c r="A5335" s="66" t="s">
        <v>21073</v>
      </c>
      <c r="B5335" s="66" t="s">
        <v>6383</v>
      </c>
      <c r="O5335" t="s">
        <v>22547</v>
      </c>
      <c r="P5335" s="66" t="s">
        <v>1331</v>
      </c>
    </row>
    <row r="5336" spans="1:16" hidden="1" x14ac:dyDescent="0.2">
      <c r="A5336" s="66" t="s">
        <v>21074</v>
      </c>
      <c r="B5336" s="66" t="s">
        <v>6487</v>
      </c>
      <c r="O5336" t="s">
        <v>22547</v>
      </c>
      <c r="P5336" s="66" t="s">
        <v>1331</v>
      </c>
    </row>
    <row r="5337" spans="1:16" hidden="1" x14ac:dyDescent="0.2">
      <c r="A5337" s="66" t="s">
        <v>21075</v>
      </c>
      <c r="B5337" s="66" t="s">
        <v>6517</v>
      </c>
      <c r="O5337" t="s">
        <v>22547</v>
      </c>
      <c r="P5337" s="66" t="s">
        <v>1331</v>
      </c>
    </row>
    <row r="5338" spans="1:16" hidden="1" x14ac:dyDescent="0.2">
      <c r="A5338" s="66" t="s">
        <v>21076</v>
      </c>
      <c r="B5338" s="66" t="s">
        <v>6542</v>
      </c>
      <c r="O5338" t="s">
        <v>22547</v>
      </c>
      <c r="P5338" s="66" t="s">
        <v>1331</v>
      </c>
    </row>
    <row r="5339" spans="1:16" hidden="1" x14ac:dyDescent="0.2">
      <c r="A5339" s="66" t="s">
        <v>21077</v>
      </c>
      <c r="B5339" s="66" t="s">
        <v>6557</v>
      </c>
      <c r="O5339" t="s">
        <v>22547</v>
      </c>
      <c r="P5339" s="66" t="s">
        <v>1331</v>
      </c>
    </row>
    <row r="5340" spans="1:16" hidden="1" x14ac:dyDescent="0.2">
      <c r="A5340" s="66" t="s">
        <v>21078</v>
      </c>
      <c r="B5340" s="66" t="s">
        <v>6610</v>
      </c>
      <c r="O5340" t="s">
        <v>22547</v>
      </c>
      <c r="P5340" s="66" t="s">
        <v>1331</v>
      </c>
    </row>
    <row r="5341" spans="1:16" hidden="1" x14ac:dyDescent="0.2">
      <c r="A5341" s="66" t="s">
        <v>21079</v>
      </c>
      <c r="B5341" s="66" t="s">
        <v>6653</v>
      </c>
      <c r="O5341" t="s">
        <v>22547</v>
      </c>
      <c r="P5341" s="66" t="s">
        <v>1331</v>
      </c>
    </row>
    <row r="5342" spans="1:16" hidden="1" x14ac:dyDescent="0.2">
      <c r="A5342" s="66" t="s">
        <v>21080</v>
      </c>
      <c r="B5342" s="66" t="s">
        <v>6719</v>
      </c>
      <c r="O5342" t="s">
        <v>22547</v>
      </c>
      <c r="P5342" s="66" t="s">
        <v>1331</v>
      </c>
    </row>
    <row r="5343" spans="1:16" hidden="1" x14ac:dyDescent="0.2">
      <c r="A5343" s="66" t="s">
        <v>21081</v>
      </c>
      <c r="B5343" s="66" t="s">
        <v>6464</v>
      </c>
      <c r="O5343" t="s">
        <v>22547</v>
      </c>
      <c r="P5343" s="66" t="s">
        <v>1331</v>
      </c>
    </row>
    <row r="5344" spans="1:16" hidden="1" x14ac:dyDescent="0.2">
      <c r="A5344" s="66" t="s">
        <v>21082</v>
      </c>
      <c r="B5344" s="66" t="s">
        <v>6481</v>
      </c>
      <c r="O5344" t="s">
        <v>22547</v>
      </c>
      <c r="P5344" s="66" t="s">
        <v>1331</v>
      </c>
    </row>
    <row r="5345" spans="1:16" hidden="1" x14ac:dyDescent="0.2">
      <c r="A5345" s="66" t="s">
        <v>21083</v>
      </c>
      <c r="B5345" s="66" t="s">
        <v>6484</v>
      </c>
      <c r="O5345" t="s">
        <v>22547</v>
      </c>
      <c r="P5345" s="66" t="s">
        <v>1331</v>
      </c>
    </row>
    <row r="5346" spans="1:16" hidden="1" x14ac:dyDescent="0.2">
      <c r="A5346" s="66" t="s">
        <v>21084</v>
      </c>
      <c r="B5346" s="66" t="s">
        <v>6490</v>
      </c>
      <c r="O5346" t="s">
        <v>22547</v>
      </c>
      <c r="P5346" s="66" t="s">
        <v>1331</v>
      </c>
    </row>
    <row r="5347" spans="1:16" hidden="1" x14ac:dyDescent="0.2">
      <c r="A5347" s="66" t="s">
        <v>21085</v>
      </c>
      <c r="B5347" s="66" t="s">
        <v>6496</v>
      </c>
      <c r="O5347" t="s">
        <v>22547</v>
      </c>
      <c r="P5347" s="66" t="s">
        <v>1331</v>
      </c>
    </row>
    <row r="5348" spans="1:16" hidden="1" x14ac:dyDescent="0.2">
      <c r="A5348" s="66" t="s">
        <v>21086</v>
      </c>
      <c r="B5348" s="66" t="s">
        <v>6594</v>
      </c>
      <c r="O5348" t="s">
        <v>22547</v>
      </c>
      <c r="P5348" s="66" t="s">
        <v>1331</v>
      </c>
    </row>
    <row r="5349" spans="1:16" hidden="1" x14ac:dyDescent="0.2">
      <c r="A5349" s="66" t="s">
        <v>21087</v>
      </c>
      <c r="B5349" s="66" t="s">
        <v>6603</v>
      </c>
      <c r="O5349" t="s">
        <v>22547</v>
      </c>
      <c r="P5349" s="66" t="s">
        <v>1331</v>
      </c>
    </row>
    <row r="5350" spans="1:16" hidden="1" x14ac:dyDescent="0.2">
      <c r="A5350" s="66" t="s">
        <v>21088</v>
      </c>
      <c r="B5350" s="66" t="s">
        <v>6627</v>
      </c>
      <c r="O5350" t="s">
        <v>22547</v>
      </c>
      <c r="P5350" s="66" t="s">
        <v>1331</v>
      </c>
    </row>
    <row r="5351" spans="1:16" hidden="1" x14ac:dyDescent="0.2">
      <c r="A5351" s="66" t="s">
        <v>21089</v>
      </c>
      <c r="B5351" s="66" t="s">
        <v>6669</v>
      </c>
      <c r="O5351" t="s">
        <v>22547</v>
      </c>
      <c r="P5351" s="66" t="s">
        <v>1331</v>
      </c>
    </row>
    <row r="5352" spans="1:16" hidden="1" x14ac:dyDescent="0.2">
      <c r="A5352" s="66" t="s">
        <v>21090</v>
      </c>
      <c r="B5352" s="66" t="s">
        <v>6673</v>
      </c>
      <c r="O5352" t="s">
        <v>22547</v>
      </c>
      <c r="P5352" s="66" t="s">
        <v>1331</v>
      </c>
    </row>
    <row r="5353" spans="1:16" hidden="1" x14ac:dyDescent="0.2">
      <c r="A5353" s="66" t="s">
        <v>21091</v>
      </c>
      <c r="B5353" s="66" t="s">
        <v>6685</v>
      </c>
      <c r="O5353" t="s">
        <v>22547</v>
      </c>
      <c r="P5353" s="66" t="s">
        <v>1331</v>
      </c>
    </row>
    <row r="5354" spans="1:16" hidden="1" x14ac:dyDescent="0.2">
      <c r="A5354" s="66" t="s">
        <v>21092</v>
      </c>
      <c r="B5354" s="66" t="s">
        <v>6167</v>
      </c>
      <c r="O5354" t="s">
        <v>22547</v>
      </c>
      <c r="P5354" s="66" t="s">
        <v>1331</v>
      </c>
    </row>
    <row r="5355" spans="1:16" hidden="1" x14ac:dyDescent="0.2">
      <c r="A5355" s="66" t="s">
        <v>21093</v>
      </c>
      <c r="B5355" s="66" t="s">
        <v>6188</v>
      </c>
      <c r="O5355" t="s">
        <v>22547</v>
      </c>
      <c r="P5355" s="66" t="s">
        <v>1331</v>
      </c>
    </row>
    <row r="5356" spans="1:16" hidden="1" x14ac:dyDescent="0.2">
      <c r="A5356" s="66" t="s">
        <v>21094</v>
      </c>
      <c r="B5356" s="66" t="s">
        <v>6209</v>
      </c>
      <c r="O5356" t="s">
        <v>22547</v>
      </c>
      <c r="P5356" s="66" t="s">
        <v>1331</v>
      </c>
    </row>
    <row r="5357" spans="1:16" hidden="1" x14ac:dyDescent="0.2">
      <c r="A5357" s="66" t="s">
        <v>21095</v>
      </c>
      <c r="B5357" s="66" t="s">
        <v>6212</v>
      </c>
      <c r="O5357" t="s">
        <v>22547</v>
      </c>
      <c r="P5357" s="66" t="s">
        <v>1331</v>
      </c>
    </row>
    <row r="5358" spans="1:16" hidden="1" x14ac:dyDescent="0.2">
      <c r="A5358" s="66" t="s">
        <v>21096</v>
      </c>
      <c r="B5358" s="66" t="s">
        <v>6299</v>
      </c>
      <c r="O5358" t="s">
        <v>22547</v>
      </c>
      <c r="P5358" s="66" t="s">
        <v>1331</v>
      </c>
    </row>
    <row r="5359" spans="1:16" hidden="1" x14ac:dyDescent="0.2">
      <c r="A5359" s="66" t="s">
        <v>21097</v>
      </c>
      <c r="B5359" s="66" t="s">
        <v>6311</v>
      </c>
      <c r="O5359" t="s">
        <v>22547</v>
      </c>
      <c r="P5359" s="66" t="s">
        <v>1331</v>
      </c>
    </row>
    <row r="5360" spans="1:16" hidden="1" x14ac:dyDescent="0.2">
      <c r="A5360" s="66" t="s">
        <v>21098</v>
      </c>
      <c r="B5360" s="66" t="s">
        <v>6326</v>
      </c>
      <c r="O5360" t="s">
        <v>22547</v>
      </c>
      <c r="P5360" s="66" t="s">
        <v>1331</v>
      </c>
    </row>
    <row r="5361" spans="1:16" hidden="1" x14ac:dyDescent="0.2">
      <c r="A5361" s="66" t="s">
        <v>21099</v>
      </c>
      <c r="B5361" s="66" t="s">
        <v>6344</v>
      </c>
      <c r="O5361" t="s">
        <v>22547</v>
      </c>
      <c r="P5361" s="66" t="s">
        <v>1331</v>
      </c>
    </row>
    <row r="5362" spans="1:16" hidden="1" x14ac:dyDescent="0.2">
      <c r="A5362" s="66" t="s">
        <v>21100</v>
      </c>
      <c r="B5362" s="66" t="s">
        <v>6350</v>
      </c>
      <c r="O5362" t="s">
        <v>22547</v>
      </c>
      <c r="P5362" s="66" t="s">
        <v>1331</v>
      </c>
    </row>
    <row r="5363" spans="1:16" hidden="1" x14ac:dyDescent="0.2">
      <c r="A5363" s="66" t="s">
        <v>21101</v>
      </c>
      <c r="B5363" s="66" t="s">
        <v>6392</v>
      </c>
      <c r="O5363" t="s">
        <v>22547</v>
      </c>
      <c r="P5363" s="66" t="s">
        <v>1331</v>
      </c>
    </row>
    <row r="5364" spans="1:16" hidden="1" x14ac:dyDescent="0.2">
      <c r="A5364" s="66" t="s">
        <v>21102</v>
      </c>
      <c r="B5364" s="66" t="s">
        <v>6395</v>
      </c>
      <c r="O5364" t="s">
        <v>22547</v>
      </c>
      <c r="P5364" s="66" t="s">
        <v>1331</v>
      </c>
    </row>
    <row r="5365" spans="1:16" hidden="1" x14ac:dyDescent="0.2">
      <c r="A5365" s="66" t="s">
        <v>21103</v>
      </c>
      <c r="B5365" s="66" t="s">
        <v>6398</v>
      </c>
      <c r="O5365" t="s">
        <v>22547</v>
      </c>
      <c r="P5365" s="66" t="s">
        <v>1331</v>
      </c>
    </row>
    <row r="5366" spans="1:16" hidden="1" x14ac:dyDescent="0.2">
      <c r="A5366" s="66" t="s">
        <v>21104</v>
      </c>
      <c r="B5366" s="66" t="s">
        <v>6428</v>
      </c>
      <c r="O5366" t="s">
        <v>22547</v>
      </c>
      <c r="P5366" s="66" t="s">
        <v>1331</v>
      </c>
    </row>
    <row r="5367" spans="1:16" hidden="1" x14ac:dyDescent="0.2">
      <c r="A5367" s="66" t="s">
        <v>21105</v>
      </c>
      <c r="B5367" s="66" t="s">
        <v>6440</v>
      </c>
      <c r="O5367" t="s">
        <v>22547</v>
      </c>
      <c r="P5367" s="66" t="s">
        <v>1331</v>
      </c>
    </row>
    <row r="5368" spans="1:16" hidden="1" x14ac:dyDescent="0.2">
      <c r="A5368" s="66" t="s">
        <v>21106</v>
      </c>
      <c r="B5368" s="66" t="s">
        <v>6443</v>
      </c>
      <c r="O5368" t="s">
        <v>22547</v>
      </c>
      <c r="P5368" s="66" t="s">
        <v>1331</v>
      </c>
    </row>
    <row r="5369" spans="1:16" hidden="1" x14ac:dyDescent="0.2">
      <c r="A5369" s="66" t="s">
        <v>21107</v>
      </c>
      <c r="B5369" s="66" t="s">
        <v>6468</v>
      </c>
      <c r="O5369" t="s">
        <v>22547</v>
      </c>
      <c r="P5369" s="66" t="s">
        <v>1331</v>
      </c>
    </row>
    <row r="5370" spans="1:16" hidden="1" x14ac:dyDescent="0.2">
      <c r="A5370" s="66" t="s">
        <v>21108</v>
      </c>
      <c r="B5370" s="66" t="s">
        <v>6478</v>
      </c>
      <c r="O5370" t="s">
        <v>22547</v>
      </c>
      <c r="P5370" s="66" t="s">
        <v>1331</v>
      </c>
    </row>
    <row r="5371" spans="1:16" hidden="1" x14ac:dyDescent="0.2">
      <c r="A5371" s="66" t="s">
        <v>21109</v>
      </c>
      <c r="B5371" s="66" t="s">
        <v>6502</v>
      </c>
      <c r="O5371" t="s">
        <v>22547</v>
      </c>
      <c r="P5371" s="66" t="s">
        <v>1331</v>
      </c>
    </row>
    <row r="5372" spans="1:16" hidden="1" x14ac:dyDescent="0.2">
      <c r="A5372" s="66" t="s">
        <v>21110</v>
      </c>
      <c r="B5372" s="66" t="s">
        <v>6505</v>
      </c>
      <c r="O5372" t="s">
        <v>22547</v>
      </c>
      <c r="P5372" s="66" t="s">
        <v>1331</v>
      </c>
    </row>
    <row r="5373" spans="1:16" hidden="1" x14ac:dyDescent="0.2">
      <c r="A5373" s="66" t="s">
        <v>21111</v>
      </c>
      <c r="B5373" s="66" t="s">
        <v>6533</v>
      </c>
      <c r="O5373" t="s">
        <v>22547</v>
      </c>
      <c r="P5373" s="66" t="s">
        <v>1331</v>
      </c>
    </row>
    <row r="5374" spans="1:16" hidden="1" x14ac:dyDescent="0.2">
      <c r="A5374" s="66" t="s">
        <v>21112</v>
      </c>
      <c r="B5374" s="66" t="s">
        <v>6550</v>
      </c>
      <c r="O5374" t="s">
        <v>22547</v>
      </c>
      <c r="P5374" s="66" t="s">
        <v>1331</v>
      </c>
    </row>
    <row r="5375" spans="1:16" hidden="1" x14ac:dyDescent="0.2">
      <c r="A5375" s="66" t="s">
        <v>21113</v>
      </c>
      <c r="B5375" s="66" t="s">
        <v>6600</v>
      </c>
      <c r="O5375" t="s">
        <v>22547</v>
      </c>
      <c r="P5375" s="66" t="s">
        <v>1331</v>
      </c>
    </row>
    <row r="5376" spans="1:16" hidden="1" x14ac:dyDescent="0.2">
      <c r="A5376" s="66" t="s">
        <v>21114</v>
      </c>
      <c r="B5376" s="66" t="s">
        <v>6656</v>
      </c>
      <c r="O5376" t="s">
        <v>22547</v>
      </c>
      <c r="P5376" s="66" t="s">
        <v>1331</v>
      </c>
    </row>
    <row r="5377" spans="1:16" hidden="1" x14ac:dyDescent="0.2">
      <c r="A5377" s="66" t="s">
        <v>21115</v>
      </c>
      <c r="B5377" s="66" t="s">
        <v>6725</v>
      </c>
      <c r="O5377" t="s">
        <v>22547</v>
      </c>
      <c r="P5377" s="66" t="s">
        <v>1331</v>
      </c>
    </row>
    <row r="5378" spans="1:16" hidden="1" x14ac:dyDescent="0.2">
      <c r="A5378" s="66" t="s">
        <v>21116</v>
      </c>
      <c r="B5378" s="66" t="s">
        <v>6176</v>
      </c>
      <c r="O5378" t="s">
        <v>22547</v>
      </c>
      <c r="P5378" s="66" t="s">
        <v>1331</v>
      </c>
    </row>
    <row r="5379" spans="1:16" hidden="1" x14ac:dyDescent="0.2">
      <c r="A5379" s="66" t="s">
        <v>21117</v>
      </c>
      <c r="B5379" s="66" t="s">
        <v>6179</v>
      </c>
      <c r="O5379" t="s">
        <v>22547</v>
      </c>
      <c r="P5379" s="66" t="s">
        <v>1331</v>
      </c>
    </row>
    <row r="5380" spans="1:16" hidden="1" x14ac:dyDescent="0.2">
      <c r="A5380" s="66" t="s">
        <v>21118</v>
      </c>
      <c r="B5380" s="66" t="s">
        <v>6182</v>
      </c>
      <c r="O5380" t="s">
        <v>22547</v>
      </c>
      <c r="P5380" s="66" t="s">
        <v>1331</v>
      </c>
    </row>
    <row r="5381" spans="1:16" hidden="1" x14ac:dyDescent="0.2">
      <c r="A5381" s="66" t="s">
        <v>21119</v>
      </c>
      <c r="B5381" s="66" t="s">
        <v>6185</v>
      </c>
      <c r="O5381" t="s">
        <v>22547</v>
      </c>
      <c r="P5381" s="66" t="s">
        <v>1331</v>
      </c>
    </row>
    <row r="5382" spans="1:16" hidden="1" x14ac:dyDescent="0.2">
      <c r="A5382" s="66" t="s">
        <v>21120</v>
      </c>
      <c r="B5382" s="66" t="s">
        <v>6194</v>
      </c>
      <c r="O5382" t="s">
        <v>22547</v>
      </c>
      <c r="P5382" s="66" t="s">
        <v>1331</v>
      </c>
    </row>
    <row r="5383" spans="1:16" hidden="1" x14ac:dyDescent="0.2">
      <c r="A5383" s="66" t="s">
        <v>21121</v>
      </c>
      <c r="B5383" s="66" t="s">
        <v>6338</v>
      </c>
      <c r="O5383" t="s">
        <v>22547</v>
      </c>
      <c r="P5383" s="66" t="s">
        <v>1331</v>
      </c>
    </row>
    <row r="5384" spans="1:16" hidden="1" x14ac:dyDescent="0.2">
      <c r="A5384" s="66" t="s">
        <v>21122</v>
      </c>
      <c r="B5384" s="66" t="s">
        <v>6356</v>
      </c>
      <c r="O5384" t="s">
        <v>22547</v>
      </c>
      <c r="P5384" s="66" t="s">
        <v>1331</v>
      </c>
    </row>
    <row r="5385" spans="1:16" hidden="1" x14ac:dyDescent="0.2">
      <c r="A5385" s="66" t="s">
        <v>21123</v>
      </c>
      <c r="B5385" s="66" t="s">
        <v>6389</v>
      </c>
      <c r="O5385" t="s">
        <v>22547</v>
      </c>
      <c r="P5385" s="66" t="s">
        <v>1331</v>
      </c>
    </row>
    <row r="5386" spans="1:16" hidden="1" x14ac:dyDescent="0.2">
      <c r="A5386" s="66" t="s">
        <v>21124</v>
      </c>
      <c r="B5386" s="66" t="s">
        <v>6401</v>
      </c>
      <c r="O5386" t="s">
        <v>22547</v>
      </c>
      <c r="P5386" s="66" t="s">
        <v>1331</v>
      </c>
    </row>
    <row r="5387" spans="1:16" hidden="1" x14ac:dyDescent="0.2">
      <c r="A5387" s="66" t="s">
        <v>21125</v>
      </c>
      <c r="B5387" s="66" t="s">
        <v>6419</v>
      </c>
      <c r="O5387" t="s">
        <v>22547</v>
      </c>
      <c r="P5387" s="66" t="s">
        <v>1331</v>
      </c>
    </row>
    <row r="5388" spans="1:16" hidden="1" x14ac:dyDescent="0.2">
      <c r="A5388" s="66" t="s">
        <v>21126</v>
      </c>
      <c r="B5388" s="66" t="s">
        <v>6425</v>
      </c>
      <c r="O5388" t="s">
        <v>22547</v>
      </c>
      <c r="P5388" s="66" t="s">
        <v>1331</v>
      </c>
    </row>
    <row r="5389" spans="1:16" hidden="1" x14ac:dyDescent="0.2">
      <c r="A5389" s="66" t="s">
        <v>21127</v>
      </c>
      <c r="B5389" s="66" t="s">
        <v>6434</v>
      </c>
      <c r="O5389" t="s">
        <v>22547</v>
      </c>
      <c r="P5389" s="66" t="s">
        <v>1331</v>
      </c>
    </row>
    <row r="5390" spans="1:16" hidden="1" x14ac:dyDescent="0.2">
      <c r="A5390" s="66" t="s">
        <v>21128</v>
      </c>
      <c r="B5390" s="66" t="s">
        <v>6461</v>
      </c>
      <c r="O5390" t="s">
        <v>22547</v>
      </c>
      <c r="P5390" s="66" t="s">
        <v>1331</v>
      </c>
    </row>
    <row r="5391" spans="1:16" hidden="1" x14ac:dyDescent="0.2">
      <c r="A5391" s="66" t="s">
        <v>21129</v>
      </c>
      <c r="B5391" s="66" t="s">
        <v>6511</v>
      </c>
      <c r="O5391" t="s">
        <v>22547</v>
      </c>
      <c r="P5391" s="66" t="s">
        <v>1331</v>
      </c>
    </row>
    <row r="5392" spans="1:16" hidden="1" x14ac:dyDescent="0.2">
      <c r="A5392" s="66" t="s">
        <v>21130</v>
      </c>
      <c r="B5392" s="66" t="s">
        <v>6539</v>
      </c>
      <c r="O5392" t="s">
        <v>22547</v>
      </c>
      <c r="P5392" s="66" t="s">
        <v>1331</v>
      </c>
    </row>
    <row r="5393" spans="1:16" hidden="1" x14ac:dyDescent="0.2">
      <c r="A5393" s="66" t="s">
        <v>21131</v>
      </c>
      <c r="B5393" s="66" t="s">
        <v>6561</v>
      </c>
      <c r="O5393" t="s">
        <v>22547</v>
      </c>
      <c r="P5393" s="66" t="s">
        <v>1331</v>
      </c>
    </row>
    <row r="5394" spans="1:16" hidden="1" x14ac:dyDescent="0.2">
      <c r="A5394" s="66" t="s">
        <v>21132</v>
      </c>
      <c r="B5394" s="66" t="s">
        <v>6569</v>
      </c>
      <c r="O5394" t="s">
        <v>22547</v>
      </c>
      <c r="P5394" s="66" t="s">
        <v>1331</v>
      </c>
    </row>
    <row r="5395" spans="1:16" hidden="1" x14ac:dyDescent="0.2">
      <c r="A5395" s="66" t="s">
        <v>21133</v>
      </c>
      <c r="B5395" s="66" t="s">
        <v>6576</v>
      </c>
      <c r="O5395" t="s">
        <v>22547</v>
      </c>
      <c r="P5395" s="66" t="s">
        <v>1331</v>
      </c>
    </row>
    <row r="5396" spans="1:16" hidden="1" x14ac:dyDescent="0.2">
      <c r="A5396" s="66" t="s">
        <v>21134</v>
      </c>
      <c r="B5396" s="66" t="s">
        <v>6650</v>
      </c>
      <c r="O5396" t="s">
        <v>22547</v>
      </c>
      <c r="P5396" s="66" t="s">
        <v>1331</v>
      </c>
    </row>
    <row r="5397" spans="1:16" hidden="1" x14ac:dyDescent="0.2">
      <c r="A5397" s="66" t="s">
        <v>21135</v>
      </c>
      <c r="B5397" s="66" t="s">
        <v>6703</v>
      </c>
      <c r="O5397" t="s">
        <v>22547</v>
      </c>
      <c r="P5397" s="66" t="s">
        <v>1331</v>
      </c>
    </row>
    <row r="5398" spans="1:16" hidden="1" x14ac:dyDescent="0.2">
      <c r="A5398" s="66" t="s">
        <v>21136</v>
      </c>
      <c r="B5398" s="66" t="s">
        <v>6062</v>
      </c>
      <c r="O5398" t="s">
        <v>22547</v>
      </c>
      <c r="P5398" s="66" t="s">
        <v>1331</v>
      </c>
    </row>
    <row r="5399" spans="1:16" hidden="1" x14ac:dyDescent="0.2">
      <c r="A5399" s="66" t="s">
        <v>21137</v>
      </c>
      <c r="B5399" s="66" t="s">
        <v>6071</v>
      </c>
      <c r="O5399" t="s">
        <v>22547</v>
      </c>
      <c r="P5399" s="66" t="s">
        <v>1331</v>
      </c>
    </row>
    <row r="5400" spans="1:16" hidden="1" x14ac:dyDescent="0.2">
      <c r="A5400" s="66" t="s">
        <v>21138</v>
      </c>
      <c r="B5400" s="66" t="s">
        <v>6128</v>
      </c>
      <c r="O5400" t="s">
        <v>22547</v>
      </c>
      <c r="P5400" s="66" t="s">
        <v>1331</v>
      </c>
    </row>
    <row r="5401" spans="1:16" hidden="1" x14ac:dyDescent="0.2">
      <c r="A5401" s="66" t="s">
        <v>21139</v>
      </c>
      <c r="B5401" s="66" t="s">
        <v>6140</v>
      </c>
      <c r="O5401" t="s">
        <v>22547</v>
      </c>
      <c r="P5401" s="66" t="s">
        <v>1331</v>
      </c>
    </row>
    <row r="5402" spans="1:16" hidden="1" x14ac:dyDescent="0.2">
      <c r="A5402" s="66" t="s">
        <v>21140</v>
      </c>
      <c r="B5402" s="66" t="s">
        <v>6233</v>
      </c>
      <c r="O5402" t="s">
        <v>22547</v>
      </c>
      <c r="P5402" s="66" t="s">
        <v>1331</v>
      </c>
    </row>
    <row r="5403" spans="1:16" hidden="1" x14ac:dyDescent="0.2">
      <c r="A5403" s="66" t="s">
        <v>21141</v>
      </c>
      <c r="B5403" s="66" t="s">
        <v>6242</v>
      </c>
      <c r="O5403" t="s">
        <v>22547</v>
      </c>
      <c r="P5403" s="66" t="s">
        <v>1331</v>
      </c>
    </row>
    <row r="5404" spans="1:16" hidden="1" x14ac:dyDescent="0.2">
      <c r="A5404" s="66" t="s">
        <v>21142</v>
      </c>
      <c r="B5404" s="66" t="s">
        <v>6260</v>
      </c>
      <c r="O5404" t="s">
        <v>22547</v>
      </c>
      <c r="P5404" s="66" t="s">
        <v>1331</v>
      </c>
    </row>
    <row r="5405" spans="1:16" hidden="1" x14ac:dyDescent="0.2">
      <c r="A5405" s="66" t="s">
        <v>21143</v>
      </c>
      <c r="B5405" s="66" t="s">
        <v>6281</v>
      </c>
      <c r="O5405" t="s">
        <v>22547</v>
      </c>
      <c r="P5405" s="66" t="s">
        <v>1331</v>
      </c>
    </row>
    <row r="5406" spans="1:16" hidden="1" x14ac:dyDescent="0.2">
      <c r="A5406" s="66" t="s">
        <v>21144</v>
      </c>
      <c r="B5406" s="66" t="s">
        <v>6305</v>
      </c>
      <c r="O5406" t="s">
        <v>22547</v>
      </c>
      <c r="P5406" s="66" t="s">
        <v>1331</v>
      </c>
    </row>
    <row r="5407" spans="1:16" hidden="1" x14ac:dyDescent="0.2">
      <c r="A5407" s="66" t="s">
        <v>21145</v>
      </c>
      <c r="B5407" s="66" t="s">
        <v>6514</v>
      </c>
      <c r="O5407" t="s">
        <v>22547</v>
      </c>
      <c r="P5407" s="66" t="s">
        <v>1331</v>
      </c>
    </row>
    <row r="5408" spans="1:16" hidden="1" x14ac:dyDescent="0.2">
      <c r="A5408" s="66" t="s">
        <v>21146</v>
      </c>
      <c r="B5408" s="66" t="s">
        <v>6520</v>
      </c>
      <c r="O5408" t="s">
        <v>22547</v>
      </c>
      <c r="P5408" s="66" t="s">
        <v>1331</v>
      </c>
    </row>
    <row r="5409" spans="1:16" hidden="1" x14ac:dyDescent="0.2">
      <c r="A5409" s="66" t="s">
        <v>21147</v>
      </c>
      <c r="B5409" s="66" t="s">
        <v>6527</v>
      </c>
      <c r="O5409" t="s">
        <v>22547</v>
      </c>
      <c r="P5409" s="66" t="s">
        <v>1331</v>
      </c>
    </row>
    <row r="5410" spans="1:16" hidden="1" x14ac:dyDescent="0.2">
      <c r="A5410" s="66" t="s">
        <v>21148</v>
      </c>
      <c r="B5410" s="66" t="s">
        <v>6530</v>
      </c>
      <c r="O5410" t="s">
        <v>22547</v>
      </c>
      <c r="P5410" s="66" t="s">
        <v>1331</v>
      </c>
    </row>
    <row r="5411" spans="1:16" hidden="1" x14ac:dyDescent="0.2">
      <c r="A5411" s="66" t="s">
        <v>21149</v>
      </c>
      <c r="B5411" s="66" t="s">
        <v>6553</v>
      </c>
      <c r="O5411" t="s">
        <v>22547</v>
      </c>
      <c r="P5411" s="66" t="s">
        <v>1331</v>
      </c>
    </row>
    <row r="5412" spans="1:16" hidden="1" x14ac:dyDescent="0.2">
      <c r="A5412" s="66" t="s">
        <v>21150</v>
      </c>
      <c r="B5412" s="66" t="s">
        <v>6606</v>
      </c>
      <c r="O5412" t="s">
        <v>22547</v>
      </c>
      <c r="P5412" s="66" t="s">
        <v>1331</v>
      </c>
    </row>
    <row r="5413" spans="1:16" hidden="1" x14ac:dyDescent="0.2">
      <c r="A5413" s="66" t="s">
        <v>21151</v>
      </c>
      <c r="B5413" s="66" t="s">
        <v>6660</v>
      </c>
      <c r="O5413" t="s">
        <v>22547</v>
      </c>
      <c r="P5413" s="66" t="s">
        <v>1331</v>
      </c>
    </row>
    <row r="5414" spans="1:16" hidden="1" x14ac:dyDescent="0.2">
      <c r="A5414" s="66" t="s">
        <v>21152</v>
      </c>
      <c r="B5414" s="66" t="s">
        <v>6691</v>
      </c>
      <c r="O5414" t="s">
        <v>22547</v>
      </c>
      <c r="P5414" s="66" t="s">
        <v>1331</v>
      </c>
    </row>
    <row r="5415" spans="1:16" hidden="1" x14ac:dyDescent="0.2">
      <c r="A5415" s="66" t="s">
        <v>21153</v>
      </c>
      <c r="B5415" s="66" t="s">
        <v>6697</v>
      </c>
      <c r="O5415" t="s">
        <v>22547</v>
      </c>
      <c r="P5415" s="66" t="s">
        <v>1331</v>
      </c>
    </row>
    <row r="5416" spans="1:16" hidden="1" x14ac:dyDescent="0.2">
      <c r="A5416" s="66" t="s">
        <v>21154</v>
      </c>
      <c r="B5416" s="66" t="s">
        <v>6728</v>
      </c>
      <c r="O5416" t="s">
        <v>22547</v>
      </c>
      <c r="P5416" s="66" t="s">
        <v>1331</v>
      </c>
    </row>
    <row r="5417" spans="1:16" hidden="1" x14ac:dyDescent="0.2">
      <c r="A5417" s="66" t="s">
        <v>21155</v>
      </c>
      <c r="B5417" s="66" t="s">
        <v>6731</v>
      </c>
      <c r="O5417" t="s">
        <v>22547</v>
      </c>
      <c r="P5417" s="66" t="s">
        <v>1331</v>
      </c>
    </row>
    <row r="5418" spans="1:16" hidden="1" x14ac:dyDescent="0.2">
      <c r="A5418" s="66" t="s">
        <v>21156</v>
      </c>
      <c r="B5418" s="66" t="s">
        <v>6737</v>
      </c>
      <c r="O5418" t="s">
        <v>22547</v>
      </c>
      <c r="P5418" s="66" t="s">
        <v>1331</v>
      </c>
    </row>
    <row r="5419" spans="1:16" hidden="1" x14ac:dyDescent="0.2">
      <c r="A5419" s="66" t="s">
        <v>21157</v>
      </c>
      <c r="B5419" s="66" t="s">
        <v>6743</v>
      </c>
      <c r="O5419" t="s">
        <v>22547</v>
      </c>
      <c r="P5419" s="66" t="s">
        <v>1331</v>
      </c>
    </row>
    <row r="5420" spans="1:16" hidden="1" x14ac:dyDescent="0.2">
      <c r="A5420" s="66" t="s">
        <v>21158</v>
      </c>
      <c r="B5420" s="66" t="s">
        <v>6101</v>
      </c>
      <c r="O5420" t="s">
        <v>22547</v>
      </c>
      <c r="P5420" s="66" t="s">
        <v>1331</v>
      </c>
    </row>
    <row r="5421" spans="1:16" hidden="1" x14ac:dyDescent="0.2">
      <c r="A5421" s="66" t="s">
        <v>21159</v>
      </c>
      <c r="B5421" s="66" t="s">
        <v>6119</v>
      </c>
      <c r="O5421" t="s">
        <v>22547</v>
      </c>
      <c r="P5421" s="66" t="s">
        <v>1331</v>
      </c>
    </row>
    <row r="5422" spans="1:16" hidden="1" x14ac:dyDescent="0.2">
      <c r="A5422" s="66" t="s">
        <v>21160</v>
      </c>
      <c r="B5422" s="66" t="s">
        <v>6191</v>
      </c>
      <c r="O5422" t="s">
        <v>22547</v>
      </c>
      <c r="P5422" s="66" t="s">
        <v>1331</v>
      </c>
    </row>
    <row r="5423" spans="1:16" hidden="1" x14ac:dyDescent="0.2">
      <c r="A5423" s="66" t="s">
        <v>21161</v>
      </c>
      <c r="B5423" s="66" t="s">
        <v>6323</v>
      </c>
      <c r="O5423" t="s">
        <v>22547</v>
      </c>
      <c r="P5423" s="66" t="s">
        <v>1331</v>
      </c>
    </row>
    <row r="5424" spans="1:16" hidden="1" x14ac:dyDescent="0.2">
      <c r="A5424" s="66" t="s">
        <v>21162</v>
      </c>
      <c r="B5424" s="66" t="s">
        <v>6341</v>
      </c>
      <c r="O5424" t="s">
        <v>22547</v>
      </c>
      <c r="P5424" s="66" t="s">
        <v>1331</v>
      </c>
    </row>
    <row r="5425" spans="1:16" hidden="1" x14ac:dyDescent="0.2">
      <c r="A5425" s="66" t="s">
        <v>21163</v>
      </c>
      <c r="B5425" s="66" t="s">
        <v>6413</v>
      </c>
      <c r="O5425" t="s">
        <v>22547</v>
      </c>
      <c r="P5425" s="66" t="s">
        <v>1331</v>
      </c>
    </row>
    <row r="5426" spans="1:16" hidden="1" x14ac:dyDescent="0.2">
      <c r="A5426" s="66" t="s">
        <v>21164</v>
      </c>
      <c r="B5426" s="66" t="s">
        <v>6422</v>
      </c>
      <c r="O5426" t="s">
        <v>22547</v>
      </c>
      <c r="P5426" s="66" t="s">
        <v>1331</v>
      </c>
    </row>
    <row r="5427" spans="1:16" hidden="1" x14ac:dyDescent="0.2">
      <c r="A5427" s="66" t="s">
        <v>21165</v>
      </c>
      <c r="B5427" s="66" t="s">
        <v>6449</v>
      </c>
      <c r="O5427" t="s">
        <v>22547</v>
      </c>
      <c r="P5427" s="66" t="s">
        <v>1331</v>
      </c>
    </row>
    <row r="5428" spans="1:16" hidden="1" x14ac:dyDescent="0.2">
      <c r="A5428" s="66" t="s">
        <v>21166</v>
      </c>
      <c r="B5428" s="66" t="s">
        <v>6508</v>
      </c>
      <c r="O5428" t="s">
        <v>22547</v>
      </c>
      <c r="P5428" s="66" t="s">
        <v>1331</v>
      </c>
    </row>
    <row r="5429" spans="1:16" hidden="1" x14ac:dyDescent="0.2">
      <c r="A5429" s="66" t="s">
        <v>21167</v>
      </c>
      <c r="B5429" s="66" t="s">
        <v>6640</v>
      </c>
      <c r="O5429" t="s">
        <v>22547</v>
      </c>
      <c r="P5429" s="66" t="s">
        <v>1331</v>
      </c>
    </row>
    <row r="5430" spans="1:16" hidden="1" x14ac:dyDescent="0.2">
      <c r="A5430" s="66" t="s">
        <v>21168</v>
      </c>
      <c r="B5430" s="66" t="s">
        <v>6644</v>
      </c>
      <c r="O5430" t="s">
        <v>22547</v>
      </c>
      <c r="P5430" s="66" t="s">
        <v>1331</v>
      </c>
    </row>
    <row r="5431" spans="1:16" hidden="1" x14ac:dyDescent="0.2">
      <c r="A5431" s="66" t="s">
        <v>21169</v>
      </c>
      <c r="B5431" s="66" t="s">
        <v>6666</v>
      </c>
      <c r="O5431" t="s">
        <v>22547</v>
      </c>
      <c r="P5431" s="66" t="s">
        <v>1331</v>
      </c>
    </row>
    <row r="5432" spans="1:16" hidden="1" x14ac:dyDescent="0.2">
      <c r="A5432" s="66" t="s">
        <v>21170</v>
      </c>
      <c r="B5432" s="66" t="s">
        <v>6679</v>
      </c>
      <c r="O5432" t="s">
        <v>22547</v>
      </c>
      <c r="P5432" s="66" t="s">
        <v>1331</v>
      </c>
    </row>
    <row r="5433" spans="1:16" hidden="1" x14ac:dyDescent="0.2">
      <c r="A5433" s="66" t="s">
        <v>21171</v>
      </c>
      <c r="B5433" s="66" t="s">
        <v>6682</v>
      </c>
      <c r="O5433" t="s">
        <v>22547</v>
      </c>
      <c r="P5433" s="66" t="s">
        <v>1331</v>
      </c>
    </row>
    <row r="5434" spans="1:16" hidden="1" x14ac:dyDescent="0.2">
      <c r="A5434" s="66" t="s">
        <v>21172</v>
      </c>
      <c r="B5434" s="66" t="s">
        <v>6410</v>
      </c>
      <c r="O5434" t="s">
        <v>22547</v>
      </c>
      <c r="P5434" s="66" t="s">
        <v>1331</v>
      </c>
    </row>
    <row r="5435" spans="1:16" hidden="1" x14ac:dyDescent="0.2">
      <c r="A5435" s="66" t="s">
        <v>21173</v>
      </c>
      <c r="B5435" s="66" t="s">
        <v>6431</v>
      </c>
      <c r="O5435" t="s">
        <v>22547</v>
      </c>
      <c r="P5435" s="66" t="s">
        <v>1331</v>
      </c>
    </row>
    <row r="5436" spans="1:16" hidden="1" x14ac:dyDescent="0.2">
      <c r="A5436" s="66" t="s">
        <v>21174</v>
      </c>
      <c r="B5436" s="66" t="s">
        <v>6437</v>
      </c>
      <c r="O5436" t="s">
        <v>22547</v>
      </c>
      <c r="P5436" s="66" t="s">
        <v>1331</v>
      </c>
    </row>
    <row r="5437" spans="1:16" hidden="1" x14ac:dyDescent="0.2">
      <c r="A5437" s="66" t="s">
        <v>21175</v>
      </c>
      <c r="B5437" s="66" t="s">
        <v>6446</v>
      </c>
      <c r="O5437" t="s">
        <v>22547</v>
      </c>
      <c r="P5437" s="66" t="s">
        <v>1331</v>
      </c>
    </row>
    <row r="5438" spans="1:16" hidden="1" x14ac:dyDescent="0.2">
      <c r="A5438" s="66" t="s">
        <v>21176</v>
      </c>
      <c r="B5438" s="66" t="s">
        <v>6452</v>
      </c>
      <c r="O5438" t="s">
        <v>22547</v>
      </c>
      <c r="P5438" s="66" t="s">
        <v>1331</v>
      </c>
    </row>
    <row r="5439" spans="1:16" hidden="1" x14ac:dyDescent="0.2">
      <c r="A5439" s="66" t="s">
        <v>21177</v>
      </c>
      <c r="B5439" s="66" t="s">
        <v>6499</v>
      </c>
      <c r="O5439" t="s">
        <v>22547</v>
      </c>
      <c r="P5439" s="66" t="s">
        <v>1331</v>
      </c>
    </row>
    <row r="5440" spans="1:16" hidden="1" x14ac:dyDescent="0.2">
      <c r="A5440" s="66" t="s">
        <v>21178</v>
      </c>
      <c r="B5440" s="66" t="s">
        <v>6624</v>
      </c>
      <c r="O5440" t="s">
        <v>22547</v>
      </c>
      <c r="P5440" s="66" t="s">
        <v>1331</v>
      </c>
    </row>
    <row r="5441" spans="1:16" hidden="1" x14ac:dyDescent="0.2">
      <c r="A5441" s="66" t="s">
        <v>21179</v>
      </c>
      <c r="B5441" s="66" t="s">
        <v>6125</v>
      </c>
      <c r="O5441" t="s">
        <v>22547</v>
      </c>
      <c r="P5441" s="66" t="s">
        <v>1331</v>
      </c>
    </row>
    <row r="5442" spans="1:16" hidden="1" x14ac:dyDescent="0.2">
      <c r="A5442" s="66" t="s">
        <v>21180</v>
      </c>
      <c r="B5442" s="66" t="s">
        <v>6215</v>
      </c>
      <c r="O5442" t="s">
        <v>22547</v>
      </c>
      <c r="P5442" s="66" t="s">
        <v>1331</v>
      </c>
    </row>
    <row r="5443" spans="1:16" hidden="1" x14ac:dyDescent="0.2">
      <c r="A5443" s="66" t="s">
        <v>21181</v>
      </c>
      <c r="B5443" s="66" t="s">
        <v>6230</v>
      </c>
      <c r="O5443" t="s">
        <v>22547</v>
      </c>
      <c r="P5443" s="66" t="s">
        <v>1331</v>
      </c>
    </row>
    <row r="5444" spans="1:16" hidden="1" x14ac:dyDescent="0.2">
      <c r="A5444" s="66" t="s">
        <v>21182</v>
      </c>
      <c r="B5444" s="66" t="s">
        <v>6347</v>
      </c>
      <c r="O5444" t="s">
        <v>22547</v>
      </c>
      <c r="P5444" s="66" t="s">
        <v>1331</v>
      </c>
    </row>
    <row r="5445" spans="1:16" hidden="1" x14ac:dyDescent="0.2">
      <c r="A5445" s="66" t="s">
        <v>21183</v>
      </c>
      <c r="B5445" s="66" t="s">
        <v>6386</v>
      </c>
      <c r="O5445" t="s">
        <v>22547</v>
      </c>
      <c r="P5445" s="66" t="s">
        <v>1331</v>
      </c>
    </row>
    <row r="5446" spans="1:16" hidden="1" x14ac:dyDescent="0.2">
      <c r="A5446" s="66" t="s">
        <v>21184</v>
      </c>
      <c r="B5446" s="66" t="s">
        <v>6404</v>
      </c>
      <c r="O5446" t="s">
        <v>22547</v>
      </c>
      <c r="P5446" s="66" t="s">
        <v>1331</v>
      </c>
    </row>
    <row r="5447" spans="1:16" hidden="1" x14ac:dyDescent="0.2">
      <c r="A5447" s="66" t="s">
        <v>21185</v>
      </c>
      <c r="B5447" s="66" t="s">
        <v>6475</v>
      </c>
      <c r="O5447" t="s">
        <v>22547</v>
      </c>
      <c r="P5447" s="66" t="s">
        <v>1331</v>
      </c>
    </row>
    <row r="5448" spans="1:16" hidden="1" x14ac:dyDescent="0.2">
      <c r="A5448" s="66" t="s">
        <v>21186</v>
      </c>
      <c r="B5448" s="66" t="s">
        <v>6493</v>
      </c>
      <c r="O5448" t="s">
        <v>22547</v>
      </c>
      <c r="P5448" s="66" t="s">
        <v>1331</v>
      </c>
    </row>
    <row r="5449" spans="1:16" hidden="1" x14ac:dyDescent="0.2">
      <c r="A5449" s="66" t="s">
        <v>21187</v>
      </c>
      <c r="B5449" s="66" t="s">
        <v>6565</v>
      </c>
      <c r="O5449" t="s">
        <v>22547</v>
      </c>
      <c r="P5449" s="66" t="s">
        <v>1331</v>
      </c>
    </row>
    <row r="5450" spans="1:16" hidden="1" x14ac:dyDescent="0.2">
      <c r="A5450" s="66" t="s">
        <v>21188</v>
      </c>
      <c r="B5450" s="66" t="s">
        <v>6580</v>
      </c>
      <c r="O5450" t="s">
        <v>22547</v>
      </c>
      <c r="P5450" s="66" t="s">
        <v>1331</v>
      </c>
    </row>
    <row r="5451" spans="1:16" hidden="1" x14ac:dyDescent="0.2">
      <c r="A5451" s="66" t="s">
        <v>21189</v>
      </c>
      <c r="B5451" s="66" t="s">
        <v>6618</v>
      </c>
      <c r="O5451" t="s">
        <v>22547</v>
      </c>
      <c r="P5451" s="66" t="s">
        <v>1331</v>
      </c>
    </row>
    <row r="5452" spans="1:16" hidden="1" x14ac:dyDescent="0.2">
      <c r="A5452" s="66" t="s">
        <v>21190</v>
      </c>
      <c r="B5452" s="66" t="s">
        <v>6630</v>
      </c>
      <c r="O5452" t="s">
        <v>22547</v>
      </c>
      <c r="P5452" s="66" t="s">
        <v>1331</v>
      </c>
    </row>
    <row r="5453" spans="1:16" hidden="1" x14ac:dyDescent="0.2">
      <c r="A5453" s="66" t="s">
        <v>21191</v>
      </c>
      <c r="B5453" s="66" t="s">
        <v>6716</v>
      </c>
      <c r="O5453" t="s">
        <v>22547</v>
      </c>
      <c r="P5453" s="66" t="s">
        <v>1331</v>
      </c>
    </row>
    <row r="5454" spans="1:16" hidden="1" x14ac:dyDescent="0.2">
      <c r="A5454" s="66" t="s">
        <v>21192</v>
      </c>
      <c r="B5454" s="66" t="s">
        <v>1331</v>
      </c>
      <c r="O5454" t="s">
        <v>22547</v>
      </c>
      <c r="P5454" s="66" t="s">
        <v>1331</v>
      </c>
    </row>
    <row r="5455" spans="1:16" hidden="1" x14ac:dyDescent="0.2">
      <c r="A5455" s="66" t="s">
        <v>21193</v>
      </c>
      <c r="B5455" s="66" t="s">
        <v>6200</v>
      </c>
      <c r="O5455" t="s">
        <v>22547</v>
      </c>
      <c r="P5455" s="66" t="s">
        <v>1331</v>
      </c>
    </row>
    <row r="5456" spans="1:16" hidden="1" x14ac:dyDescent="0.2">
      <c r="A5456" s="66" t="s">
        <v>21194</v>
      </c>
      <c r="B5456" s="66" t="s">
        <v>6218</v>
      </c>
      <c r="O5456" t="s">
        <v>22547</v>
      </c>
      <c r="P5456" s="66" t="s">
        <v>1331</v>
      </c>
    </row>
    <row r="5457" spans="1:16" hidden="1" x14ac:dyDescent="0.2">
      <c r="A5457" s="66" t="s">
        <v>21195</v>
      </c>
      <c r="B5457" s="66" t="s">
        <v>6269</v>
      </c>
      <c r="O5457" t="s">
        <v>22547</v>
      </c>
      <c r="P5457" s="66" t="s">
        <v>1331</v>
      </c>
    </row>
    <row r="5458" spans="1:16" hidden="1" x14ac:dyDescent="0.2">
      <c r="A5458" s="66" t="s">
        <v>21196</v>
      </c>
      <c r="B5458" s="66" t="s">
        <v>6287</v>
      </c>
      <c r="O5458" t="s">
        <v>22547</v>
      </c>
      <c r="P5458" s="66" t="s">
        <v>1331</v>
      </c>
    </row>
    <row r="5459" spans="1:16" hidden="1" x14ac:dyDescent="0.2">
      <c r="A5459" s="66" t="s">
        <v>21197</v>
      </c>
      <c r="B5459" s="66" t="s">
        <v>6296</v>
      </c>
      <c r="O5459" t="s">
        <v>22547</v>
      </c>
      <c r="P5459" s="66" t="s">
        <v>1331</v>
      </c>
    </row>
    <row r="5460" spans="1:16" hidden="1" x14ac:dyDescent="0.2">
      <c r="A5460" s="66" t="s">
        <v>21198</v>
      </c>
      <c r="B5460" s="66" t="s">
        <v>6380</v>
      </c>
      <c r="O5460" t="s">
        <v>22547</v>
      </c>
      <c r="P5460" s="66" t="s">
        <v>1331</v>
      </c>
    </row>
    <row r="5461" spans="1:16" hidden="1" x14ac:dyDescent="0.2">
      <c r="A5461" s="66" t="s">
        <v>21199</v>
      </c>
      <c r="B5461" s="66" t="s">
        <v>6455</v>
      </c>
      <c r="O5461" t="s">
        <v>22547</v>
      </c>
      <c r="P5461" s="66" t="s">
        <v>1331</v>
      </c>
    </row>
    <row r="5462" spans="1:16" hidden="1" x14ac:dyDescent="0.2">
      <c r="A5462" s="66" t="s">
        <v>21200</v>
      </c>
      <c r="B5462" s="66" t="s">
        <v>6688</v>
      </c>
      <c r="O5462" t="s">
        <v>22547</v>
      </c>
      <c r="P5462" s="66" t="s">
        <v>1331</v>
      </c>
    </row>
    <row r="5463" spans="1:16" hidden="1" x14ac:dyDescent="0.2">
      <c r="A5463" s="66" t="s">
        <v>21201</v>
      </c>
      <c r="B5463" s="66" t="s">
        <v>6110</v>
      </c>
      <c r="O5463" t="s">
        <v>22547</v>
      </c>
      <c r="P5463" s="66" t="s">
        <v>1331</v>
      </c>
    </row>
    <row r="5464" spans="1:16" hidden="1" x14ac:dyDescent="0.2">
      <c r="A5464" s="66" t="s">
        <v>21202</v>
      </c>
      <c r="B5464" s="66" t="s">
        <v>6584</v>
      </c>
      <c r="O5464" t="s">
        <v>22547</v>
      </c>
      <c r="P5464" s="66" t="s">
        <v>1331</v>
      </c>
    </row>
    <row r="5465" spans="1:16" hidden="1" x14ac:dyDescent="0.2">
      <c r="A5465" s="66" t="s">
        <v>21203</v>
      </c>
      <c r="B5465" s="66" t="s">
        <v>6709</v>
      </c>
      <c r="O5465" t="s">
        <v>22547</v>
      </c>
      <c r="P5465" s="66" t="s">
        <v>1331</v>
      </c>
    </row>
    <row r="5466" spans="1:16" hidden="1" x14ac:dyDescent="0.2">
      <c r="A5466" s="66" t="s">
        <v>21204</v>
      </c>
      <c r="B5466" s="66" t="s">
        <v>6095</v>
      </c>
      <c r="O5466" t="s">
        <v>22547</v>
      </c>
      <c r="P5466" s="66" t="s">
        <v>1331</v>
      </c>
    </row>
    <row r="5467" spans="1:16" hidden="1" x14ac:dyDescent="0.2">
      <c r="A5467" s="66" t="s">
        <v>21205</v>
      </c>
      <c r="B5467" s="66" t="s">
        <v>6098</v>
      </c>
      <c r="O5467" t="s">
        <v>22547</v>
      </c>
      <c r="P5467" s="66" t="s">
        <v>1331</v>
      </c>
    </row>
    <row r="5468" spans="1:16" hidden="1" x14ac:dyDescent="0.2">
      <c r="A5468" s="66" t="s">
        <v>21206</v>
      </c>
      <c r="B5468" s="66" t="s">
        <v>6131</v>
      </c>
      <c r="O5468" t="s">
        <v>22547</v>
      </c>
      <c r="P5468" s="66" t="s">
        <v>1331</v>
      </c>
    </row>
    <row r="5469" spans="1:16" hidden="1" x14ac:dyDescent="0.2">
      <c r="A5469" s="66" t="s">
        <v>21207</v>
      </c>
      <c r="B5469" s="66" t="s">
        <v>6134</v>
      </c>
      <c r="O5469" t="s">
        <v>22547</v>
      </c>
      <c r="P5469" s="66" t="s">
        <v>1331</v>
      </c>
    </row>
    <row r="5470" spans="1:16" hidden="1" x14ac:dyDescent="0.2">
      <c r="A5470" s="66" t="s">
        <v>21208</v>
      </c>
      <c r="B5470" s="66" t="s">
        <v>6137</v>
      </c>
      <c r="O5470" t="s">
        <v>22547</v>
      </c>
      <c r="P5470" s="66" t="s">
        <v>1331</v>
      </c>
    </row>
    <row r="5471" spans="1:16" hidden="1" x14ac:dyDescent="0.2">
      <c r="A5471" s="66" t="s">
        <v>21209</v>
      </c>
      <c r="B5471" s="66" t="s">
        <v>6197</v>
      </c>
      <c r="O5471" t="s">
        <v>22547</v>
      </c>
      <c r="P5471" s="66" t="s">
        <v>1331</v>
      </c>
    </row>
    <row r="5472" spans="1:16" hidden="1" x14ac:dyDescent="0.2">
      <c r="A5472" s="66" t="s">
        <v>21210</v>
      </c>
      <c r="B5472" s="66" t="s">
        <v>6224</v>
      </c>
      <c r="O5472" t="s">
        <v>22547</v>
      </c>
      <c r="P5472" s="66" t="s">
        <v>1331</v>
      </c>
    </row>
    <row r="5473" spans="1:16" hidden="1" x14ac:dyDescent="0.2">
      <c r="A5473" s="66" t="s">
        <v>21211</v>
      </c>
      <c r="B5473" s="66" t="s">
        <v>6266</v>
      </c>
      <c r="O5473" t="s">
        <v>22547</v>
      </c>
      <c r="P5473" s="66" t="s">
        <v>1331</v>
      </c>
    </row>
    <row r="5474" spans="1:16" hidden="1" x14ac:dyDescent="0.2">
      <c r="A5474" s="66" t="s">
        <v>21212</v>
      </c>
      <c r="B5474" s="66" t="s">
        <v>6278</v>
      </c>
      <c r="O5474" t="s">
        <v>22547</v>
      </c>
      <c r="P5474" s="66" t="s">
        <v>1331</v>
      </c>
    </row>
    <row r="5475" spans="1:16" hidden="1" x14ac:dyDescent="0.2">
      <c r="A5475" s="66" t="s">
        <v>21213</v>
      </c>
      <c r="B5475" s="66" t="s">
        <v>6308</v>
      </c>
      <c r="O5475" t="s">
        <v>22547</v>
      </c>
      <c r="P5475" s="66" t="s">
        <v>1331</v>
      </c>
    </row>
    <row r="5476" spans="1:16" hidden="1" x14ac:dyDescent="0.2">
      <c r="A5476" s="66" t="s">
        <v>21214</v>
      </c>
      <c r="B5476" s="66" t="s">
        <v>6359</v>
      </c>
      <c r="O5476" t="s">
        <v>22547</v>
      </c>
      <c r="P5476" s="66" t="s">
        <v>1331</v>
      </c>
    </row>
    <row r="5477" spans="1:16" hidden="1" x14ac:dyDescent="0.2">
      <c r="A5477" s="66" t="s">
        <v>21215</v>
      </c>
      <c r="B5477" s="66" t="s">
        <v>6362</v>
      </c>
      <c r="O5477" t="s">
        <v>22547</v>
      </c>
      <c r="P5477" s="66" t="s">
        <v>1331</v>
      </c>
    </row>
    <row r="5478" spans="1:16" hidden="1" x14ac:dyDescent="0.2">
      <c r="A5478" s="66" t="s">
        <v>21216</v>
      </c>
      <c r="B5478" s="66" t="s">
        <v>6368</v>
      </c>
      <c r="O5478" t="s">
        <v>22547</v>
      </c>
      <c r="P5478" s="66" t="s">
        <v>1331</v>
      </c>
    </row>
    <row r="5479" spans="1:16" hidden="1" x14ac:dyDescent="0.2">
      <c r="A5479" s="66" t="s">
        <v>21217</v>
      </c>
      <c r="B5479" s="66" t="s">
        <v>6371</v>
      </c>
      <c r="O5479" t="s">
        <v>22547</v>
      </c>
      <c r="P5479" s="66" t="s">
        <v>1331</v>
      </c>
    </row>
    <row r="5480" spans="1:16" hidden="1" x14ac:dyDescent="0.2">
      <c r="A5480" s="66" t="s">
        <v>21218</v>
      </c>
      <c r="B5480" s="66" t="s">
        <v>6416</v>
      </c>
      <c r="O5480" t="s">
        <v>22547</v>
      </c>
      <c r="P5480" s="66" t="s">
        <v>1331</v>
      </c>
    </row>
    <row r="5481" spans="1:16" hidden="1" x14ac:dyDescent="0.2">
      <c r="A5481" s="66" t="s">
        <v>21219</v>
      </c>
      <c r="B5481" s="66" t="s">
        <v>6471</v>
      </c>
      <c r="O5481" t="s">
        <v>22547</v>
      </c>
      <c r="P5481" s="66" t="s">
        <v>1331</v>
      </c>
    </row>
    <row r="5482" spans="1:16" hidden="1" x14ac:dyDescent="0.2">
      <c r="A5482" s="66" t="s">
        <v>21220</v>
      </c>
      <c r="B5482" s="66" t="s">
        <v>6536</v>
      </c>
      <c r="O5482" t="s">
        <v>22547</v>
      </c>
      <c r="P5482" s="66" t="s">
        <v>1331</v>
      </c>
    </row>
    <row r="5483" spans="1:16" hidden="1" x14ac:dyDescent="0.2">
      <c r="A5483" s="66" t="s">
        <v>21221</v>
      </c>
      <c r="B5483" s="66" t="s">
        <v>6546</v>
      </c>
      <c r="O5483" t="s">
        <v>22547</v>
      </c>
      <c r="P5483" s="66" t="s">
        <v>1331</v>
      </c>
    </row>
    <row r="5484" spans="1:16" hidden="1" x14ac:dyDescent="0.2">
      <c r="A5484" s="66" t="s">
        <v>21222</v>
      </c>
      <c r="B5484" s="66" t="s">
        <v>6588</v>
      </c>
      <c r="O5484" t="s">
        <v>22547</v>
      </c>
      <c r="P5484" s="66" t="s">
        <v>1331</v>
      </c>
    </row>
    <row r="5485" spans="1:16" hidden="1" x14ac:dyDescent="0.2">
      <c r="A5485" s="66" t="s">
        <v>21223</v>
      </c>
      <c r="B5485" s="66" t="s">
        <v>6621</v>
      </c>
      <c r="O5485" t="s">
        <v>22547</v>
      </c>
      <c r="P5485" s="66" t="s">
        <v>1331</v>
      </c>
    </row>
    <row r="5486" spans="1:16" hidden="1" x14ac:dyDescent="0.2">
      <c r="A5486" s="66" t="s">
        <v>21224</v>
      </c>
      <c r="B5486" s="66" t="s">
        <v>1327</v>
      </c>
      <c r="O5486" t="s">
        <v>22547</v>
      </c>
      <c r="P5486" s="66" t="s">
        <v>1331</v>
      </c>
    </row>
    <row r="5487" spans="1:16" hidden="1" x14ac:dyDescent="0.2">
      <c r="A5487" s="66" t="s">
        <v>21225</v>
      </c>
      <c r="B5487" s="66" t="s">
        <v>6746</v>
      </c>
      <c r="O5487" t="s">
        <v>22547</v>
      </c>
      <c r="P5487" s="66" t="s">
        <v>1331</v>
      </c>
    </row>
    <row r="5488" spans="1:16" hidden="1" x14ac:dyDescent="0.2">
      <c r="A5488" s="66" t="s">
        <v>21226</v>
      </c>
      <c r="B5488" s="66" t="s">
        <v>6749</v>
      </c>
      <c r="O5488" t="s">
        <v>22547</v>
      </c>
      <c r="P5488" s="66" t="s">
        <v>1331</v>
      </c>
    </row>
    <row r="5489" spans="1:16" hidden="1" x14ac:dyDescent="0.2">
      <c r="A5489" s="66" t="s">
        <v>21227</v>
      </c>
      <c r="B5489" s="66" t="s">
        <v>6752</v>
      </c>
      <c r="O5489" t="s">
        <v>22547</v>
      </c>
      <c r="P5489" s="66" t="s">
        <v>1331</v>
      </c>
    </row>
    <row r="5490" spans="1:16" hidden="1" x14ac:dyDescent="0.2">
      <c r="A5490" s="66" t="s">
        <v>21228</v>
      </c>
      <c r="B5490" s="66" t="s">
        <v>6755</v>
      </c>
      <c r="O5490" t="s">
        <v>22547</v>
      </c>
      <c r="P5490" s="66" t="s">
        <v>1331</v>
      </c>
    </row>
    <row r="5491" spans="1:16" hidden="1" x14ac:dyDescent="0.2">
      <c r="A5491" s="66" t="s">
        <v>21229</v>
      </c>
      <c r="B5491" s="66" t="s">
        <v>6758</v>
      </c>
      <c r="O5491" t="s">
        <v>22547</v>
      </c>
      <c r="P5491" s="66" t="s">
        <v>1331</v>
      </c>
    </row>
    <row r="5492" spans="1:16" hidden="1" x14ac:dyDescent="0.2">
      <c r="A5492" s="66" t="s">
        <v>21230</v>
      </c>
      <c r="B5492" s="66" t="s">
        <v>1341</v>
      </c>
      <c r="O5492" t="s">
        <v>22547</v>
      </c>
      <c r="P5492" s="66" t="s">
        <v>1331</v>
      </c>
    </row>
    <row r="5493" spans="1:16" hidden="1" x14ac:dyDescent="0.2">
      <c r="A5493" s="66" t="s">
        <v>21231</v>
      </c>
      <c r="B5493" s="66" t="s">
        <v>6763</v>
      </c>
      <c r="O5493" t="s">
        <v>22547</v>
      </c>
      <c r="P5493" s="66" t="s">
        <v>1331</v>
      </c>
    </row>
    <row r="5494" spans="1:16" hidden="1" x14ac:dyDescent="0.2">
      <c r="A5494" s="66" t="s">
        <v>21232</v>
      </c>
      <c r="B5494" s="66" t="s">
        <v>6766</v>
      </c>
      <c r="O5494" t="s">
        <v>22547</v>
      </c>
      <c r="P5494" s="66" t="s">
        <v>1331</v>
      </c>
    </row>
    <row r="5495" spans="1:16" hidden="1" x14ac:dyDescent="0.2">
      <c r="A5495" s="66" t="s">
        <v>21233</v>
      </c>
      <c r="B5495" s="66" t="s">
        <v>6769</v>
      </c>
      <c r="O5495" t="s">
        <v>22547</v>
      </c>
      <c r="P5495" s="66" t="s">
        <v>1331</v>
      </c>
    </row>
    <row r="5496" spans="1:16" hidden="1" x14ac:dyDescent="0.2">
      <c r="A5496" s="66" t="s">
        <v>21234</v>
      </c>
      <c r="B5496" s="66" t="s">
        <v>6772</v>
      </c>
      <c r="O5496" t="s">
        <v>22547</v>
      </c>
      <c r="P5496" s="66" t="s">
        <v>1331</v>
      </c>
    </row>
    <row r="5497" spans="1:16" hidden="1" x14ac:dyDescent="0.2">
      <c r="A5497" s="66" t="s">
        <v>21235</v>
      </c>
      <c r="B5497" s="66" t="s">
        <v>6775</v>
      </c>
      <c r="O5497" t="s">
        <v>22547</v>
      </c>
      <c r="P5497" s="66" t="s">
        <v>1331</v>
      </c>
    </row>
    <row r="5498" spans="1:16" hidden="1" x14ac:dyDescent="0.2">
      <c r="A5498" s="66" t="s">
        <v>21236</v>
      </c>
      <c r="B5498" s="66" t="s">
        <v>6778</v>
      </c>
      <c r="O5498" t="s">
        <v>22547</v>
      </c>
      <c r="P5498" s="66" t="s">
        <v>1331</v>
      </c>
    </row>
    <row r="5499" spans="1:16" hidden="1" x14ac:dyDescent="0.2">
      <c r="A5499" s="66" t="s">
        <v>21237</v>
      </c>
      <c r="B5499" s="66" t="s">
        <v>6781</v>
      </c>
      <c r="O5499" t="s">
        <v>22547</v>
      </c>
      <c r="P5499" s="66" t="s">
        <v>1331</v>
      </c>
    </row>
    <row r="5500" spans="1:16" hidden="1" x14ac:dyDescent="0.2">
      <c r="A5500" s="66" t="s">
        <v>21238</v>
      </c>
      <c r="B5500" s="66" t="s">
        <v>6784</v>
      </c>
      <c r="O5500" t="s">
        <v>22547</v>
      </c>
      <c r="P5500" s="66" t="s">
        <v>1331</v>
      </c>
    </row>
    <row r="5501" spans="1:16" hidden="1" x14ac:dyDescent="0.2">
      <c r="A5501" s="66" t="s">
        <v>21239</v>
      </c>
      <c r="B5501" s="66" t="s">
        <v>6787</v>
      </c>
      <c r="O5501" t="s">
        <v>22547</v>
      </c>
      <c r="P5501" s="66" t="s">
        <v>1331</v>
      </c>
    </row>
    <row r="5502" spans="1:16" hidden="1" x14ac:dyDescent="0.2">
      <c r="A5502" s="66" t="s">
        <v>21240</v>
      </c>
      <c r="B5502" s="66" t="s">
        <v>6790</v>
      </c>
      <c r="O5502" t="s">
        <v>22547</v>
      </c>
      <c r="P5502" s="66" t="s">
        <v>1331</v>
      </c>
    </row>
    <row r="5503" spans="1:16" hidden="1" x14ac:dyDescent="0.2">
      <c r="A5503" s="66" t="s">
        <v>21241</v>
      </c>
      <c r="B5503" s="66" t="s">
        <v>6793</v>
      </c>
      <c r="O5503" t="s">
        <v>22547</v>
      </c>
      <c r="P5503" s="66" t="s">
        <v>1331</v>
      </c>
    </row>
    <row r="5504" spans="1:16" hidden="1" x14ac:dyDescent="0.2">
      <c r="A5504" s="66" t="s">
        <v>21242</v>
      </c>
      <c r="B5504" s="66" t="s">
        <v>1329</v>
      </c>
      <c r="O5504" t="s">
        <v>22547</v>
      </c>
      <c r="P5504" s="66" t="s">
        <v>1331</v>
      </c>
    </row>
    <row r="5505" spans="1:16" hidden="1" x14ac:dyDescent="0.2">
      <c r="A5505" s="66" t="s">
        <v>21243</v>
      </c>
      <c r="B5505" s="66" t="s">
        <v>6796</v>
      </c>
      <c r="O5505" t="s">
        <v>22547</v>
      </c>
      <c r="P5505" s="66" t="s">
        <v>1331</v>
      </c>
    </row>
    <row r="5506" spans="1:16" hidden="1" x14ac:dyDescent="0.2">
      <c r="A5506" s="66" t="s">
        <v>21244</v>
      </c>
      <c r="B5506" s="66" t="s">
        <v>6799</v>
      </c>
      <c r="O5506" t="s">
        <v>22547</v>
      </c>
      <c r="P5506" s="66" t="s">
        <v>1331</v>
      </c>
    </row>
    <row r="5507" spans="1:16" hidden="1" x14ac:dyDescent="0.2">
      <c r="A5507" s="66" t="s">
        <v>21245</v>
      </c>
      <c r="B5507" s="66" t="s">
        <v>6802</v>
      </c>
      <c r="O5507" t="s">
        <v>22547</v>
      </c>
      <c r="P5507" s="66" t="s">
        <v>1331</v>
      </c>
    </row>
    <row r="5508" spans="1:16" hidden="1" x14ac:dyDescent="0.2">
      <c r="A5508" s="66" t="s">
        <v>21246</v>
      </c>
      <c r="B5508" s="66" t="s">
        <v>258</v>
      </c>
      <c r="O5508" t="s">
        <v>22546</v>
      </c>
      <c r="P5508" s="66" t="s">
        <v>63</v>
      </c>
    </row>
    <row r="5509" spans="1:16" hidden="1" x14ac:dyDescent="0.2">
      <c r="A5509" s="66" t="s">
        <v>21247</v>
      </c>
      <c r="B5509" s="66" t="s">
        <v>201</v>
      </c>
      <c r="O5509" t="s">
        <v>22546</v>
      </c>
      <c r="P5509" s="66" t="s">
        <v>63</v>
      </c>
    </row>
    <row r="5510" spans="1:16" hidden="1" x14ac:dyDescent="0.2">
      <c r="A5510" s="66" t="s">
        <v>21248</v>
      </c>
      <c r="B5510" s="66" t="s">
        <v>206</v>
      </c>
      <c r="O5510" t="s">
        <v>22546</v>
      </c>
      <c r="P5510" s="66" t="s">
        <v>63</v>
      </c>
    </row>
    <row r="5511" spans="1:16" hidden="1" x14ac:dyDescent="0.2">
      <c r="A5511" s="66" t="s">
        <v>21249</v>
      </c>
      <c r="B5511" s="66" t="s">
        <v>100</v>
      </c>
      <c r="O5511" t="s">
        <v>22546</v>
      </c>
      <c r="P5511" s="66" t="s">
        <v>63</v>
      </c>
    </row>
    <row r="5512" spans="1:16" hidden="1" x14ac:dyDescent="0.2">
      <c r="A5512" s="66" t="s">
        <v>21250</v>
      </c>
      <c r="B5512" s="66" t="s">
        <v>172</v>
      </c>
      <c r="O5512" t="s">
        <v>22546</v>
      </c>
      <c r="P5512" s="66" t="s">
        <v>63</v>
      </c>
    </row>
    <row r="5513" spans="1:16" hidden="1" x14ac:dyDescent="0.2">
      <c r="A5513" s="66" t="s">
        <v>21251</v>
      </c>
      <c r="B5513" s="66" t="s">
        <v>5126</v>
      </c>
      <c r="O5513" t="s">
        <v>22546</v>
      </c>
      <c r="P5513" s="66" t="s">
        <v>63</v>
      </c>
    </row>
    <row r="5514" spans="1:16" hidden="1" x14ac:dyDescent="0.2">
      <c r="A5514" s="66" t="s">
        <v>21252</v>
      </c>
      <c r="B5514" s="66" t="s">
        <v>131</v>
      </c>
      <c r="O5514" t="s">
        <v>22546</v>
      </c>
      <c r="P5514" s="66" t="s">
        <v>63</v>
      </c>
    </row>
    <row r="5515" spans="1:16" hidden="1" x14ac:dyDescent="0.2">
      <c r="A5515" s="66" t="s">
        <v>21253</v>
      </c>
      <c r="B5515" s="66" t="s">
        <v>240</v>
      </c>
      <c r="O5515" t="s">
        <v>22546</v>
      </c>
      <c r="P5515" s="66" t="s">
        <v>63</v>
      </c>
    </row>
    <row r="5516" spans="1:16" hidden="1" x14ac:dyDescent="0.2">
      <c r="A5516" s="66" t="s">
        <v>21254</v>
      </c>
      <c r="B5516" s="66" t="s">
        <v>103</v>
      </c>
      <c r="O5516" t="s">
        <v>22546</v>
      </c>
      <c r="P5516" s="66" t="s">
        <v>63</v>
      </c>
    </row>
    <row r="5517" spans="1:16" hidden="1" x14ac:dyDescent="0.2">
      <c r="A5517" s="66" t="s">
        <v>21255</v>
      </c>
      <c r="B5517" s="66" t="s">
        <v>133</v>
      </c>
      <c r="O5517" t="s">
        <v>22546</v>
      </c>
      <c r="P5517" s="66" t="s">
        <v>63</v>
      </c>
    </row>
    <row r="5518" spans="1:16" hidden="1" x14ac:dyDescent="0.2">
      <c r="A5518" s="66" t="s">
        <v>21256</v>
      </c>
      <c r="B5518" s="66" t="s">
        <v>101</v>
      </c>
      <c r="O5518" t="s">
        <v>22546</v>
      </c>
      <c r="P5518" s="66" t="s">
        <v>63</v>
      </c>
    </row>
    <row r="5519" spans="1:16" hidden="1" x14ac:dyDescent="0.2">
      <c r="A5519" s="66" t="s">
        <v>21257</v>
      </c>
      <c r="B5519" s="66" t="s">
        <v>6823</v>
      </c>
      <c r="O5519" t="s">
        <v>22546</v>
      </c>
      <c r="P5519" s="66" t="s">
        <v>63</v>
      </c>
    </row>
    <row r="5520" spans="1:16" hidden="1" x14ac:dyDescent="0.2">
      <c r="A5520" s="66" t="s">
        <v>21258</v>
      </c>
      <c r="B5520" s="66" t="s">
        <v>1325</v>
      </c>
      <c r="O5520" t="s">
        <v>22547</v>
      </c>
      <c r="P5520" s="66" t="s">
        <v>1331</v>
      </c>
    </row>
    <row r="5521" spans="1:16" hidden="1" x14ac:dyDescent="0.2">
      <c r="A5521" s="66" t="s">
        <v>21259</v>
      </c>
      <c r="B5521" s="66" t="s">
        <v>6039</v>
      </c>
      <c r="O5521" t="s">
        <v>22547</v>
      </c>
      <c r="P5521" s="66" t="s">
        <v>1331</v>
      </c>
    </row>
    <row r="5522" spans="1:16" hidden="1" x14ac:dyDescent="0.2">
      <c r="A5522" s="66" t="s">
        <v>21260</v>
      </c>
      <c r="B5522" s="66" t="s">
        <v>6042</v>
      </c>
      <c r="O5522" t="s">
        <v>22547</v>
      </c>
      <c r="P5522" s="66" t="s">
        <v>1331</v>
      </c>
    </row>
    <row r="5523" spans="1:16" hidden="1" x14ac:dyDescent="0.2">
      <c r="A5523" s="66" t="s">
        <v>21261</v>
      </c>
      <c r="B5523" s="66" t="s">
        <v>6045</v>
      </c>
      <c r="O5523" t="s">
        <v>22547</v>
      </c>
      <c r="P5523" s="66" t="s">
        <v>1331</v>
      </c>
    </row>
    <row r="5524" spans="1:16" hidden="1" x14ac:dyDescent="0.2">
      <c r="A5524" s="66" t="s">
        <v>21262</v>
      </c>
      <c r="B5524" s="66" t="s">
        <v>6049</v>
      </c>
      <c r="O5524" t="s">
        <v>22547</v>
      </c>
      <c r="P5524" s="66" t="s">
        <v>1331</v>
      </c>
    </row>
    <row r="5525" spans="1:16" hidden="1" x14ac:dyDescent="0.2">
      <c r="A5525" s="66" t="s">
        <v>21263</v>
      </c>
      <c r="B5525" s="66" t="s">
        <v>6053</v>
      </c>
      <c r="O5525" t="s">
        <v>22547</v>
      </c>
      <c r="P5525" s="66" t="s">
        <v>1331</v>
      </c>
    </row>
    <row r="5526" spans="1:16" hidden="1" x14ac:dyDescent="0.2">
      <c r="A5526" s="66" t="s">
        <v>6825</v>
      </c>
      <c r="B5526" s="66" t="s">
        <v>6826</v>
      </c>
      <c r="O5526" t="s">
        <v>22547</v>
      </c>
      <c r="P5526" s="66" t="s">
        <v>1331</v>
      </c>
    </row>
    <row r="5527" spans="1:16" hidden="1" x14ac:dyDescent="0.2">
      <c r="A5527" s="66" t="s">
        <v>21264</v>
      </c>
      <c r="B5527" s="66" t="s">
        <v>6024</v>
      </c>
      <c r="O5527" t="s">
        <v>22546</v>
      </c>
      <c r="P5527" s="66" t="s">
        <v>63</v>
      </c>
    </row>
    <row r="5528" spans="1:16" hidden="1" x14ac:dyDescent="0.2">
      <c r="A5528" s="66" t="s">
        <v>21265</v>
      </c>
      <c r="B5528" s="66" t="s">
        <v>181</v>
      </c>
      <c r="O5528" t="s">
        <v>22546</v>
      </c>
      <c r="P5528" s="66" t="s">
        <v>63</v>
      </c>
    </row>
    <row r="5529" spans="1:16" hidden="1" x14ac:dyDescent="0.2">
      <c r="A5529" s="66" t="s">
        <v>21266</v>
      </c>
      <c r="B5529" s="66" t="s">
        <v>239</v>
      </c>
      <c r="O5529" t="s">
        <v>22546</v>
      </c>
      <c r="P5529" s="66" t="s">
        <v>63</v>
      </c>
    </row>
    <row r="5530" spans="1:16" hidden="1" x14ac:dyDescent="0.2">
      <c r="A5530" s="66" t="s">
        <v>21267</v>
      </c>
      <c r="B5530" s="66" t="s">
        <v>1340</v>
      </c>
      <c r="O5530" t="s">
        <v>22547</v>
      </c>
      <c r="P5530" s="66" t="s">
        <v>1331</v>
      </c>
    </row>
    <row r="5531" spans="1:16" hidden="1" x14ac:dyDescent="0.2">
      <c r="A5531" s="66" t="s">
        <v>21268</v>
      </c>
      <c r="B5531" s="66" t="s">
        <v>7358</v>
      </c>
      <c r="O5531" t="s">
        <v>22547</v>
      </c>
      <c r="P5531" s="66" t="s">
        <v>1331</v>
      </c>
    </row>
    <row r="5532" spans="1:16" hidden="1" x14ac:dyDescent="0.2">
      <c r="A5532" s="66" t="s">
        <v>21269</v>
      </c>
      <c r="B5532" s="66" t="s">
        <v>7361</v>
      </c>
      <c r="O5532" t="s">
        <v>22547</v>
      </c>
      <c r="P5532" s="66" t="s">
        <v>1331</v>
      </c>
    </row>
    <row r="5533" spans="1:16" hidden="1" x14ac:dyDescent="0.2">
      <c r="A5533" s="66" t="s">
        <v>21270</v>
      </c>
      <c r="B5533" s="66" t="s">
        <v>7364</v>
      </c>
      <c r="O5533" t="s">
        <v>22547</v>
      </c>
      <c r="P5533" s="66" t="s">
        <v>1331</v>
      </c>
    </row>
    <row r="5534" spans="1:16" hidden="1" x14ac:dyDescent="0.2">
      <c r="A5534" s="66" t="s">
        <v>21271</v>
      </c>
      <c r="B5534" s="66" t="s">
        <v>7367</v>
      </c>
      <c r="O5534" t="s">
        <v>22547</v>
      </c>
      <c r="P5534" s="66" t="s">
        <v>1331</v>
      </c>
    </row>
    <row r="5535" spans="1:16" hidden="1" x14ac:dyDescent="0.2">
      <c r="A5535" s="66" t="s">
        <v>21272</v>
      </c>
      <c r="B5535" s="66" t="s">
        <v>127</v>
      </c>
      <c r="O5535" t="s">
        <v>22546</v>
      </c>
      <c r="P5535" s="66" t="s">
        <v>63</v>
      </c>
    </row>
    <row r="5536" spans="1:16" hidden="1" x14ac:dyDescent="0.2">
      <c r="A5536" s="66" t="s">
        <v>21273</v>
      </c>
      <c r="B5536" s="66" t="s">
        <v>7370</v>
      </c>
      <c r="O5536" t="s">
        <v>22546</v>
      </c>
      <c r="P5536" s="66" t="s">
        <v>63</v>
      </c>
    </row>
    <row r="5537" spans="1:16" hidden="1" x14ac:dyDescent="0.2">
      <c r="A5537" s="66" t="s">
        <v>21274</v>
      </c>
      <c r="B5537" s="66" t="s">
        <v>5117</v>
      </c>
      <c r="O5537" t="s">
        <v>22546</v>
      </c>
      <c r="P5537" s="66" t="s">
        <v>63</v>
      </c>
    </row>
    <row r="5538" spans="1:16" hidden="1" x14ac:dyDescent="0.2">
      <c r="A5538" s="66" t="s">
        <v>21275</v>
      </c>
      <c r="B5538" s="66" t="s">
        <v>7376</v>
      </c>
      <c r="O5538" t="s">
        <v>22546</v>
      </c>
      <c r="P5538" s="66" t="s">
        <v>63</v>
      </c>
    </row>
    <row r="5539" spans="1:16" hidden="1" x14ac:dyDescent="0.2">
      <c r="A5539" s="66" t="s">
        <v>21276</v>
      </c>
      <c r="B5539" s="66" t="s">
        <v>5116</v>
      </c>
      <c r="O5539" t="s">
        <v>22546</v>
      </c>
      <c r="P5539" s="66" t="s">
        <v>63</v>
      </c>
    </row>
    <row r="5540" spans="1:16" hidden="1" x14ac:dyDescent="0.2">
      <c r="A5540" s="66" t="s">
        <v>21277</v>
      </c>
      <c r="B5540" s="66" t="s">
        <v>7381</v>
      </c>
      <c r="O5540" t="s">
        <v>22546</v>
      </c>
      <c r="P5540" s="66" t="s">
        <v>63</v>
      </c>
    </row>
    <row r="5541" spans="1:16" hidden="1" x14ac:dyDescent="0.2">
      <c r="A5541" s="66" t="s">
        <v>21278</v>
      </c>
      <c r="B5541" s="66" t="s">
        <v>7384</v>
      </c>
      <c r="O5541" t="s">
        <v>22546</v>
      </c>
      <c r="P5541" s="66" t="s">
        <v>63</v>
      </c>
    </row>
    <row r="5542" spans="1:16" hidden="1" x14ac:dyDescent="0.2">
      <c r="A5542" s="66" t="s">
        <v>21279</v>
      </c>
      <c r="B5542" s="66" t="s">
        <v>226</v>
      </c>
      <c r="O5542" t="s">
        <v>22546</v>
      </c>
      <c r="P5542" s="66" t="s">
        <v>63</v>
      </c>
    </row>
    <row r="5543" spans="1:16" hidden="1" x14ac:dyDescent="0.2">
      <c r="A5543" s="66" t="s">
        <v>21280</v>
      </c>
      <c r="B5543" s="66" t="s">
        <v>7389</v>
      </c>
      <c r="O5543" t="s">
        <v>22546</v>
      </c>
      <c r="P5543" s="66" t="s">
        <v>63</v>
      </c>
    </row>
    <row r="5544" spans="1:16" hidden="1" x14ac:dyDescent="0.2">
      <c r="A5544" s="66" t="s">
        <v>21281</v>
      </c>
      <c r="B5544" s="66" t="s">
        <v>7392</v>
      </c>
      <c r="O5544" t="s">
        <v>22546</v>
      </c>
      <c r="P5544" s="66" t="s">
        <v>63</v>
      </c>
    </row>
    <row r="5545" spans="1:16" hidden="1" x14ac:dyDescent="0.2">
      <c r="A5545" s="66" t="s">
        <v>21282</v>
      </c>
      <c r="B5545" s="66" t="s">
        <v>7395</v>
      </c>
      <c r="O5545" t="s">
        <v>22546</v>
      </c>
      <c r="P5545" s="66" t="s">
        <v>63</v>
      </c>
    </row>
    <row r="5546" spans="1:16" hidden="1" x14ac:dyDescent="0.2">
      <c r="A5546" s="66" t="s">
        <v>21283</v>
      </c>
      <c r="B5546" s="66" t="s">
        <v>5115</v>
      </c>
      <c r="O5546" t="s">
        <v>22546</v>
      </c>
      <c r="P5546" s="66" t="s">
        <v>63</v>
      </c>
    </row>
    <row r="5547" spans="1:16" hidden="1" x14ac:dyDescent="0.2">
      <c r="A5547" s="66" t="s">
        <v>21284</v>
      </c>
      <c r="B5547" s="66" t="s">
        <v>7400</v>
      </c>
      <c r="O5547" t="s">
        <v>22546</v>
      </c>
      <c r="P5547" s="66" t="s">
        <v>63</v>
      </c>
    </row>
    <row r="5548" spans="1:16" hidden="1" x14ac:dyDescent="0.2">
      <c r="A5548" s="66" t="s">
        <v>21285</v>
      </c>
      <c r="B5548" s="66" t="s">
        <v>7403</v>
      </c>
      <c r="O5548" t="s">
        <v>22546</v>
      </c>
      <c r="P5548" s="66" t="s">
        <v>63</v>
      </c>
    </row>
    <row r="5549" spans="1:16" hidden="1" x14ac:dyDescent="0.2">
      <c r="A5549" s="66" t="s">
        <v>21286</v>
      </c>
      <c r="B5549" s="66" t="s">
        <v>129</v>
      </c>
      <c r="O5549" t="s">
        <v>22546</v>
      </c>
      <c r="P5549" s="66" t="s">
        <v>63</v>
      </c>
    </row>
    <row r="5550" spans="1:16" hidden="1" x14ac:dyDescent="0.2">
      <c r="A5550" s="66" t="s">
        <v>21287</v>
      </c>
      <c r="B5550" s="66" t="s">
        <v>7408</v>
      </c>
      <c r="O5550" t="s">
        <v>22546</v>
      </c>
      <c r="P5550" s="66" t="s">
        <v>63</v>
      </c>
    </row>
    <row r="5551" spans="1:16" hidden="1" x14ac:dyDescent="0.2">
      <c r="A5551" s="66" t="s">
        <v>21288</v>
      </c>
      <c r="B5551" s="66" t="s">
        <v>7411</v>
      </c>
      <c r="O5551" t="s">
        <v>22546</v>
      </c>
      <c r="P5551" s="66" t="s">
        <v>63</v>
      </c>
    </row>
    <row r="5552" spans="1:16" hidden="1" x14ac:dyDescent="0.2">
      <c r="A5552" s="66" t="s">
        <v>21289</v>
      </c>
      <c r="B5552" s="66" t="s">
        <v>7414</v>
      </c>
      <c r="O5552" t="s">
        <v>22546</v>
      </c>
      <c r="P5552" s="66" t="s">
        <v>63</v>
      </c>
    </row>
    <row r="5553" spans="1:16" hidden="1" x14ac:dyDescent="0.2">
      <c r="A5553" s="66" t="s">
        <v>21290</v>
      </c>
      <c r="B5553" s="66" t="s">
        <v>4105</v>
      </c>
      <c r="O5553" t="s">
        <v>4026</v>
      </c>
      <c r="P5553" t="s">
        <v>4497</v>
      </c>
    </row>
    <row r="5554" spans="1:16" hidden="1" x14ac:dyDescent="0.2">
      <c r="A5554" s="66" t="s">
        <v>21291</v>
      </c>
      <c r="B5554" s="66" t="s">
        <v>4303</v>
      </c>
      <c r="O5554" t="s">
        <v>4026</v>
      </c>
      <c r="P5554" t="s">
        <v>4497</v>
      </c>
    </row>
    <row r="5555" spans="1:16" hidden="1" x14ac:dyDescent="0.2">
      <c r="A5555" s="66" t="s">
        <v>21292</v>
      </c>
      <c r="B5555" s="66" t="s">
        <v>4117</v>
      </c>
      <c r="O5555" t="s">
        <v>4026</v>
      </c>
      <c r="P5555" t="s">
        <v>4497</v>
      </c>
    </row>
    <row r="5556" spans="1:16" hidden="1" x14ac:dyDescent="0.2">
      <c r="A5556" s="66" t="s">
        <v>21293</v>
      </c>
      <c r="B5556" s="66" t="s">
        <v>4323</v>
      </c>
      <c r="O5556" t="s">
        <v>4026</v>
      </c>
      <c r="P5556" t="s">
        <v>4497</v>
      </c>
    </row>
    <row r="5557" spans="1:16" hidden="1" x14ac:dyDescent="0.2">
      <c r="A5557" s="66" t="s">
        <v>21294</v>
      </c>
      <c r="B5557" s="66" t="s">
        <v>4419</v>
      </c>
      <c r="O5557" t="s">
        <v>4026</v>
      </c>
      <c r="P5557" t="s">
        <v>4497</v>
      </c>
    </row>
    <row r="5558" spans="1:16" hidden="1" x14ac:dyDescent="0.2">
      <c r="A5558" s="66" t="s">
        <v>21295</v>
      </c>
      <c r="B5558" s="66" t="s">
        <v>3995</v>
      </c>
      <c r="O5558" t="s">
        <v>4026</v>
      </c>
      <c r="P5558" t="s">
        <v>4497</v>
      </c>
    </row>
    <row r="5559" spans="1:16" hidden="1" x14ac:dyDescent="0.2">
      <c r="A5559" s="66" t="s">
        <v>21296</v>
      </c>
      <c r="B5559" s="66" t="s">
        <v>4013</v>
      </c>
      <c r="O5559" t="s">
        <v>4026</v>
      </c>
      <c r="P5559" t="s">
        <v>4497</v>
      </c>
    </row>
    <row r="5560" spans="1:16" hidden="1" x14ac:dyDescent="0.2">
      <c r="A5560" s="66" t="s">
        <v>21297</v>
      </c>
      <c r="B5560" s="66" t="s">
        <v>4317</v>
      </c>
      <c r="O5560" t="s">
        <v>4026</v>
      </c>
      <c r="P5560" t="s">
        <v>4497</v>
      </c>
    </row>
    <row r="5561" spans="1:16" hidden="1" x14ac:dyDescent="0.2">
      <c r="A5561" s="66" t="s">
        <v>21298</v>
      </c>
      <c r="B5561" s="66" t="s">
        <v>4138</v>
      </c>
      <c r="O5561" t="s">
        <v>4026</v>
      </c>
      <c r="P5561" t="s">
        <v>4497</v>
      </c>
    </row>
    <row r="5562" spans="1:16" hidden="1" x14ac:dyDescent="0.2">
      <c r="A5562" s="66" t="s">
        <v>21299</v>
      </c>
      <c r="B5562" s="66" t="s">
        <v>7723</v>
      </c>
      <c r="O5562" t="s">
        <v>4026</v>
      </c>
      <c r="P5562" t="s">
        <v>4497</v>
      </c>
    </row>
    <row r="5563" spans="1:16" hidden="1" x14ac:dyDescent="0.2">
      <c r="A5563" s="66" t="s">
        <v>21300</v>
      </c>
      <c r="B5563" s="66" t="s">
        <v>4409</v>
      </c>
      <c r="O5563" t="s">
        <v>4026</v>
      </c>
      <c r="P5563" t="s">
        <v>4497</v>
      </c>
    </row>
    <row r="5564" spans="1:16" hidden="1" x14ac:dyDescent="0.2">
      <c r="A5564" s="66" t="s">
        <v>21301</v>
      </c>
      <c r="B5564" s="66" t="s">
        <v>8731</v>
      </c>
      <c r="O5564" t="s">
        <v>4026</v>
      </c>
      <c r="P5564" t="s">
        <v>4497</v>
      </c>
    </row>
    <row r="5565" spans="1:16" hidden="1" x14ac:dyDescent="0.2">
      <c r="A5565" s="66" t="s">
        <v>21302</v>
      </c>
      <c r="B5565" s="66" t="s">
        <v>7675</v>
      </c>
      <c r="O5565" t="s">
        <v>4026</v>
      </c>
      <c r="P5565" t="s">
        <v>4497</v>
      </c>
    </row>
    <row r="5566" spans="1:16" hidden="1" x14ac:dyDescent="0.2">
      <c r="A5566" s="66" t="s">
        <v>21303</v>
      </c>
      <c r="B5566" s="66" t="s">
        <v>3950</v>
      </c>
      <c r="O5566" t="s">
        <v>4026</v>
      </c>
      <c r="P5566" t="s">
        <v>4497</v>
      </c>
    </row>
    <row r="5567" spans="1:16" hidden="1" x14ac:dyDescent="0.2">
      <c r="A5567" s="66" t="s">
        <v>21304</v>
      </c>
      <c r="B5567" s="66" t="s">
        <v>4001</v>
      </c>
      <c r="O5567" t="s">
        <v>4026</v>
      </c>
      <c r="P5567" t="s">
        <v>4497</v>
      </c>
    </row>
    <row r="5568" spans="1:16" hidden="1" x14ac:dyDescent="0.2">
      <c r="A5568" s="66" t="s">
        <v>21305</v>
      </c>
      <c r="B5568" s="66" t="s">
        <v>4123</v>
      </c>
      <c r="O5568" t="s">
        <v>4026</v>
      </c>
      <c r="P5568" t="s">
        <v>4497</v>
      </c>
    </row>
    <row r="5569" spans="1:16" hidden="1" x14ac:dyDescent="0.2">
      <c r="A5569" s="66" t="s">
        <v>21306</v>
      </c>
      <c r="B5569" s="66" t="s">
        <v>4491</v>
      </c>
      <c r="O5569" t="s">
        <v>4026</v>
      </c>
      <c r="P5569" t="s">
        <v>4497</v>
      </c>
    </row>
    <row r="5570" spans="1:16" hidden="1" x14ac:dyDescent="0.2">
      <c r="A5570" s="66" t="s">
        <v>21307</v>
      </c>
      <c r="B5570" s="66" t="s">
        <v>4121</v>
      </c>
      <c r="O5570" t="s">
        <v>4026</v>
      </c>
      <c r="P5570" t="s">
        <v>4497</v>
      </c>
    </row>
    <row r="5571" spans="1:16" hidden="1" x14ac:dyDescent="0.2">
      <c r="A5571" s="66" t="s">
        <v>21308</v>
      </c>
      <c r="B5571" s="66" t="s">
        <v>4275</v>
      </c>
      <c r="O5571" t="s">
        <v>4026</v>
      </c>
      <c r="P5571" t="s">
        <v>4497</v>
      </c>
    </row>
    <row r="5572" spans="1:16" hidden="1" x14ac:dyDescent="0.2">
      <c r="A5572" s="66" t="s">
        <v>21309</v>
      </c>
      <c r="B5572" s="66" t="s">
        <v>4119</v>
      </c>
      <c r="O5572" t="s">
        <v>4026</v>
      </c>
      <c r="P5572" t="s">
        <v>4497</v>
      </c>
    </row>
    <row r="5573" spans="1:16" hidden="1" x14ac:dyDescent="0.2">
      <c r="A5573" s="66" t="s">
        <v>21310</v>
      </c>
      <c r="B5573" s="66" t="s">
        <v>4269</v>
      </c>
      <c r="O5573" t="s">
        <v>4026</v>
      </c>
      <c r="P5573" t="s">
        <v>4497</v>
      </c>
    </row>
    <row r="5574" spans="1:16" hidden="1" x14ac:dyDescent="0.2">
      <c r="A5574" s="66" t="s">
        <v>21311</v>
      </c>
      <c r="B5574" s="66" t="s">
        <v>3989</v>
      </c>
      <c r="O5574" t="s">
        <v>4026</v>
      </c>
      <c r="P5574" t="s">
        <v>4497</v>
      </c>
    </row>
    <row r="5575" spans="1:16" hidden="1" x14ac:dyDescent="0.2">
      <c r="A5575" s="66" t="s">
        <v>21312</v>
      </c>
      <c r="B5575" s="66" t="s">
        <v>4319</v>
      </c>
      <c r="O5575" t="s">
        <v>4026</v>
      </c>
      <c r="P5575" t="s">
        <v>4497</v>
      </c>
    </row>
    <row r="5576" spans="1:16" hidden="1" x14ac:dyDescent="0.2">
      <c r="A5576" s="66" t="s">
        <v>21313</v>
      </c>
      <c r="B5576" s="66" t="s">
        <v>4301</v>
      </c>
      <c r="O5576" t="s">
        <v>4026</v>
      </c>
      <c r="P5576" t="s">
        <v>4497</v>
      </c>
    </row>
    <row r="5577" spans="1:16" hidden="1" x14ac:dyDescent="0.2">
      <c r="A5577" s="66" t="s">
        <v>21314</v>
      </c>
      <c r="B5577" s="66" t="s">
        <v>4299</v>
      </c>
      <c r="O5577" t="s">
        <v>4026</v>
      </c>
      <c r="P5577" t="s">
        <v>4497</v>
      </c>
    </row>
    <row r="5578" spans="1:16" hidden="1" x14ac:dyDescent="0.2">
      <c r="A5578" s="66" t="s">
        <v>21315</v>
      </c>
      <c r="B5578" s="66" t="s">
        <v>4166</v>
      </c>
      <c r="O5578" t="s">
        <v>4026</v>
      </c>
      <c r="P5578" t="s">
        <v>4497</v>
      </c>
    </row>
    <row r="5579" spans="1:16" hidden="1" x14ac:dyDescent="0.2">
      <c r="A5579" s="66" t="s">
        <v>21316</v>
      </c>
      <c r="B5579" s="66" t="s">
        <v>4307</v>
      </c>
      <c r="O5579" t="s">
        <v>4026</v>
      </c>
      <c r="P5579" t="s">
        <v>4497</v>
      </c>
    </row>
    <row r="5580" spans="1:16" hidden="1" x14ac:dyDescent="0.2">
      <c r="A5580" s="66" t="s">
        <v>21317</v>
      </c>
      <c r="B5580" s="66" t="s">
        <v>4370</v>
      </c>
      <c r="O5580" t="s">
        <v>4026</v>
      </c>
      <c r="P5580" t="s">
        <v>4497</v>
      </c>
    </row>
    <row r="5581" spans="1:16" hidden="1" x14ac:dyDescent="0.2">
      <c r="A5581" s="66" t="s">
        <v>21318</v>
      </c>
      <c r="B5581" s="66" t="s">
        <v>4313</v>
      </c>
      <c r="O5581" t="s">
        <v>4026</v>
      </c>
      <c r="P5581" t="s">
        <v>4497</v>
      </c>
    </row>
    <row r="5582" spans="1:16" hidden="1" x14ac:dyDescent="0.2">
      <c r="A5582" s="66" t="s">
        <v>21319</v>
      </c>
      <c r="B5582" s="66" t="s">
        <v>4309</v>
      </c>
      <c r="O5582" t="s">
        <v>4026</v>
      </c>
      <c r="P5582" t="s">
        <v>4497</v>
      </c>
    </row>
    <row r="5583" spans="1:16" hidden="1" x14ac:dyDescent="0.2">
      <c r="A5583" s="66" t="s">
        <v>21320</v>
      </c>
      <c r="B5583" s="66" t="s">
        <v>3991</v>
      </c>
      <c r="O5583" t="s">
        <v>4026</v>
      </c>
      <c r="P5583" t="s">
        <v>4497</v>
      </c>
    </row>
    <row r="5584" spans="1:16" hidden="1" x14ac:dyDescent="0.2">
      <c r="A5584" s="66" t="s">
        <v>21321</v>
      </c>
      <c r="B5584" s="66" t="s">
        <v>4180</v>
      </c>
      <c r="O5584" t="s">
        <v>4026</v>
      </c>
      <c r="P5584" t="s">
        <v>4497</v>
      </c>
    </row>
    <row r="5585" spans="1:16" hidden="1" x14ac:dyDescent="0.2">
      <c r="A5585" s="66" t="s">
        <v>21322</v>
      </c>
      <c r="B5585" s="66" t="s">
        <v>4017</v>
      </c>
      <c r="O5585" t="s">
        <v>4026</v>
      </c>
      <c r="P5585" t="s">
        <v>4497</v>
      </c>
    </row>
    <row r="5586" spans="1:16" hidden="1" x14ac:dyDescent="0.2">
      <c r="A5586" s="66" t="s">
        <v>21323</v>
      </c>
      <c r="B5586" s="66" t="s">
        <v>4107</v>
      </c>
      <c r="O5586" t="s">
        <v>4026</v>
      </c>
      <c r="P5586" t="s">
        <v>4497</v>
      </c>
    </row>
    <row r="5587" spans="1:16" hidden="1" x14ac:dyDescent="0.2">
      <c r="A5587" s="66" t="s">
        <v>21324</v>
      </c>
      <c r="B5587" s="66" t="s">
        <v>4273</v>
      </c>
      <c r="O5587" t="s">
        <v>4026</v>
      </c>
      <c r="P5587" t="s">
        <v>4497</v>
      </c>
    </row>
    <row r="5588" spans="1:16" hidden="1" x14ac:dyDescent="0.2">
      <c r="A5588" s="66" t="s">
        <v>21325</v>
      </c>
      <c r="B5588" s="66" t="s">
        <v>4305</v>
      </c>
      <c r="O5588" t="s">
        <v>4026</v>
      </c>
      <c r="P5588" t="s">
        <v>4497</v>
      </c>
    </row>
    <row r="5589" spans="1:16" hidden="1" x14ac:dyDescent="0.2">
      <c r="A5589" s="66" t="s">
        <v>21326</v>
      </c>
      <c r="B5589" s="66" t="s">
        <v>4009</v>
      </c>
      <c r="O5589" t="s">
        <v>4026</v>
      </c>
      <c r="P5589" t="s">
        <v>4497</v>
      </c>
    </row>
    <row r="5590" spans="1:16" hidden="1" x14ac:dyDescent="0.2">
      <c r="A5590" s="66" t="s">
        <v>21327</v>
      </c>
      <c r="B5590" s="66" t="s">
        <v>4357</v>
      </c>
      <c r="O5590" t="s">
        <v>4026</v>
      </c>
      <c r="P5590" t="s">
        <v>4497</v>
      </c>
    </row>
    <row r="5591" spans="1:16" hidden="1" x14ac:dyDescent="0.2">
      <c r="A5591" s="66" t="s">
        <v>21328</v>
      </c>
      <c r="B5591" s="66" t="s">
        <v>4397</v>
      </c>
      <c r="O5591" t="s">
        <v>4026</v>
      </c>
      <c r="P5591" t="s">
        <v>4497</v>
      </c>
    </row>
    <row r="5592" spans="1:16" hidden="1" x14ac:dyDescent="0.2">
      <c r="A5592" s="66" t="s">
        <v>21329</v>
      </c>
      <c r="B5592" s="66" t="s">
        <v>4005</v>
      </c>
      <c r="O5592" t="s">
        <v>4026</v>
      </c>
      <c r="P5592" t="s">
        <v>4497</v>
      </c>
    </row>
    <row r="5593" spans="1:16" hidden="1" x14ac:dyDescent="0.2">
      <c r="A5593" s="66" t="s">
        <v>21330</v>
      </c>
      <c r="B5593" s="66" t="s">
        <v>4315</v>
      </c>
      <c r="O5593" t="s">
        <v>4026</v>
      </c>
      <c r="P5593" t="s">
        <v>4497</v>
      </c>
    </row>
    <row r="5594" spans="1:16" hidden="1" x14ac:dyDescent="0.2">
      <c r="A5594" s="66" t="s">
        <v>21331</v>
      </c>
      <c r="B5594" s="66" t="s">
        <v>8800</v>
      </c>
      <c r="O5594" t="s">
        <v>4026</v>
      </c>
      <c r="P5594" t="s">
        <v>4497</v>
      </c>
    </row>
    <row r="5595" spans="1:16" hidden="1" x14ac:dyDescent="0.2">
      <c r="A5595" s="66" t="s">
        <v>21332</v>
      </c>
      <c r="B5595" s="66" t="s">
        <v>4031</v>
      </c>
      <c r="O5595" t="s">
        <v>4026</v>
      </c>
      <c r="P5595" t="s">
        <v>4497</v>
      </c>
    </row>
    <row r="5596" spans="1:16" hidden="1" x14ac:dyDescent="0.2">
      <c r="A5596" s="66" t="s">
        <v>21333</v>
      </c>
      <c r="B5596" s="66" t="s">
        <v>8794</v>
      </c>
      <c r="O5596" t="s">
        <v>4026</v>
      </c>
      <c r="P5596" t="s">
        <v>4497</v>
      </c>
    </row>
    <row r="5597" spans="1:16" hidden="1" x14ac:dyDescent="0.2">
      <c r="A5597" s="66" t="s">
        <v>21334</v>
      </c>
      <c r="B5597" s="66" t="s">
        <v>8806</v>
      </c>
      <c r="O5597" t="s">
        <v>4026</v>
      </c>
      <c r="P5597" t="s">
        <v>4497</v>
      </c>
    </row>
    <row r="5598" spans="1:16" hidden="1" x14ac:dyDescent="0.2">
      <c r="A5598" s="66" t="s">
        <v>21335</v>
      </c>
      <c r="B5598" s="66" t="s">
        <v>8803</v>
      </c>
      <c r="O5598" t="s">
        <v>4026</v>
      </c>
      <c r="P5598" t="s">
        <v>4497</v>
      </c>
    </row>
    <row r="5599" spans="1:16" hidden="1" x14ac:dyDescent="0.2">
      <c r="A5599" s="66" t="s">
        <v>21336</v>
      </c>
      <c r="B5599" s="66" t="s">
        <v>8791</v>
      </c>
      <c r="O5599" t="s">
        <v>4026</v>
      </c>
      <c r="P5599" t="s">
        <v>4497</v>
      </c>
    </row>
    <row r="5600" spans="1:16" hidden="1" x14ac:dyDescent="0.2">
      <c r="A5600" s="66" t="s">
        <v>21337</v>
      </c>
      <c r="B5600" s="66" t="s">
        <v>8797</v>
      </c>
      <c r="O5600" t="s">
        <v>4026</v>
      </c>
      <c r="P5600" t="s">
        <v>4497</v>
      </c>
    </row>
    <row r="5601" spans="1:16" hidden="1" x14ac:dyDescent="0.2">
      <c r="A5601" s="66" t="s">
        <v>21338</v>
      </c>
      <c r="B5601" s="66" t="s">
        <v>8814</v>
      </c>
      <c r="O5601" t="s">
        <v>4026</v>
      </c>
      <c r="P5601" t="s">
        <v>4497</v>
      </c>
    </row>
    <row r="5602" spans="1:16" hidden="1" x14ac:dyDescent="0.2">
      <c r="A5602" s="66" t="s">
        <v>21339</v>
      </c>
      <c r="B5602" s="66" t="s">
        <v>4057</v>
      </c>
      <c r="O5602" t="s">
        <v>4026</v>
      </c>
      <c r="P5602" t="s">
        <v>4497</v>
      </c>
    </row>
    <row r="5603" spans="1:16" hidden="1" x14ac:dyDescent="0.2">
      <c r="A5603" s="66" t="s">
        <v>21340</v>
      </c>
      <c r="B5603" s="66" t="s">
        <v>8820</v>
      </c>
      <c r="O5603" t="s">
        <v>4026</v>
      </c>
      <c r="P5603" t="s">
        <v>4497</v>
      </c>
    </row>
    <row r="5604" spans="1:16" hidden="1" x14ac:dyDescent="0.2">
      <c r="A5604" s="66" t="s">
        <v>21341</v>
      </c>
      <c r="B5604" s="66" t="s">
        <v>8823</v>
      </c>
      <c r="O5604" t="s">
        <v>4026</v>
      </c>
      <c r="P5604" t="s">
        <v>4497</v>
      </c>
    </row>
    <row r="5605" spans="1:16" hidden="1" x14ac:dyDescent="0.2">
      <c r="A5605" s="66" t="s">
        <v>21342</v>
      </c>
      <c r="B5605" s="66" t="s">
        <v>8811</v>
      </c>
      <c r="O5605" t="s">
        <v>4026</v>
      </c>
      <c r="P5605" t="s">
        <v>4497</v>
      </c>
    </row>
    <row r="5606" spans="1:16" hidden="1" x14ac:dyDescent="0.2">
      <c r="A5606" s="66" t="s">
        <v>21343</v>
      </c>
      <c r="B5606" s="66" t="s">
        <v>8817</v>
      </c>
      <c r="O5606" t="s">
        <v>4026</v>
      </c>
      <c r="P5606" t="s">
        <v>4497</v>
      </c>
    </row>
    <row r="5607" spans="1:16" hidden="1" x14ac:dyDescent="0.2">
      <c r="A5607" s="66" t="s">
        <v>21344</v>
      </c>
      <c r="B5607" s="66" t="s">
        <v>4285</v>
      </c>
      <c r="O5607" t="s">
        <v>4026</v>
      </c>
      <c r="P5607" t="s">
        <v>4497</v>
      </c>
    </row>
    <row r="5608" spans="1:16" hidden="1" x14ac:dyDescent="0.2">
      <c r="A5608" s="66" t="s">
        <v>21345</v>
      </c>
      <c r="B5608" s="66" t="s">
        <v>8848</v>
      </c>
      <c r="O5608" t="s">
        <v>4026</v>
      </c>
      <c r="P5608" t="s">
        <v>4497</v>
      </c>
    </row>
    <row r="5609" spans="1:16" hidden="1" x14ac:dyDescent="0.2">
      <c r="A5609" s="66" t="s">
        <v>21346</v>
      </c>
      <c r="B5609" s="66" t="s">
        <v>8851</v>
      </c>
      <c r="O5609" t="s">
        <v>4026</v>
      </c>
      <c r="P5609" t="s">
        <v>4497</v>
      </c>
    </row>
    <row r="5610" spans="1:16" hidden="1" x14ac:dyDescent="0.2">
      <c r="A5610" s="66" t="s">
        <v>21347</v>
      </c>
      <c r="B5610" s="66" t="s">
        <v>8858</v>
      </c>
      <c r="O5610" t="s">
        <v>4026</v>
      </c>
      <c r="P5610" t="s">
        <v>4497</v>
      </c>
    </row>
    <row r="5611" spans="1:16" hidden="1" x14ac:dyDescent="0.2">
      <c r="A5611" s="66" t="s">
        <v>21348</v>
      </c>
      <c r="B5611" s="66" t="s">
        <v>4243</v>
      </c>
      <c r="O5611" t="s">
        <v>4026</v>
      </c>
      <c r="P5611" t="s">
        <v>4497</v>
      </c>
    </row>
    <row r="5612" spans="1:16" hidden="1" x14ac:dyDescent="0.2">
      <c r="A5612" s="66" t="s">
        <v>21349</v>
      </c>
      <c r="B5612" s="66" t="s">
        <v>8861</v>
      </c>
      <c r="O5612" t="s">
        <v>4026</v>
      </c>
      <c r="P5612" t="s">
        <v>4497</v>
      </c>
    </row>
    <row r="5613" spans="1:16" hidden="1" x14ac:dyDescent="0.2">
      <c r="A5613" s="66" t="s">
        <v>21350</v>
      </c>
      <c r="B5613" s="66" t="s">
        <v>4287</v>
      </c>
      <c r="O5613" t="s">
        <v>4026</v>
      </c>
      <c r="P5613" t="s">
        <v>4497</v>
      </c>
    </row>
    <row r="5614" spans="1:16" hidden="1" x14ac:dyDescent="0.2">
      <c r="A5614" s="66" t="s">
        <v>21351</v>
      </c>
      <c r="B5614" s="66" t="s">
        <v>8855</v>
      </c>
      <c r="O5614" t="s">
        <v>4026</v>
      </c>
      <c r="P5614" t="s">
        <v>4497</v>
      </c>
    </row>
    <row r="5615" spans="1:16" hidden="1" x14ac:dyDescent="0.2">
      <c r="A5615" s="66" t="s">
        <v>21352</v>
      </c>
      <c r="B5615" s="66" t="s">
        <v>8845</v>
      </c>
      <c r="O5615" t="s">
        <v>4026</v>
      </c>
      <c r="P5615" t="s">
        <v>4497</v>
      </c>
    </row>
    <row r="5616" spans="1:16" hidden="1" x14ac:dyDescent="0.2">
      <c r="A5616" s="66" t="s">
        <v>21353</v>
      </c>
      <c r="B5616" s="66" t="s">
        <v>8842</v>
      </c>
      <c r="O5616" t="s">
        <v>4026</v>
      </c>
      <c r="P5616" t="s">
        <v>4497</v>
      </c>
    </row>
    <row r="5617" spans="1:16" hidden="1" x14ac:dyDescent="0.2">
      <c r="A5617" s="66" t="s">
        <v>21354</v>
      </c>
      <c r="B5617" s="66" t="s">
        <v>8838</v>
      </c>
      <c r="O5617" t="s">
        <v>4026</v>
      </c>
      <c r="P5617" t="s">
        <v>4497</v>
      </c>
    </row>
    <row r="5618" spans="1:16" hidden="1" x14ac:dyDescent="0.2">
      <c r="A5618" s="66" t="s">
        <v>21355</v>
      </c>
      <c r="B5618" s="66" t="s">
        <v>3981</v>
      </c>
      <c r="O5618" t="s">
        <v>4026</v>
      </c>
      <c r="P5618" t="s">
        <v>4497</v>
      </c>
    </row>
    <row r="5619" spans="1:16" hidden="1" x14ac:dyDescent="0.2">
      <c r="A5619" s="66" t="s">
        <v>21356</v>
      </c>
      <c r="B5619" s="66" t="s">
        <v>8835</v>
      </c>
      <c r="O5619" t="s">
        <v>4026</v>
      </c>
      <c r="P5619" t="s">
        <v>4497</v>
      </c>
    </row>
    <row r="5620" spans="1:16" hidden="1" x14ac:dyDescent="0.2">
      <c r="A5620" s="66" t="s">
        <v>21357</v>
      </c>
      <c r="B5620" s="66" t="s">
        <v>8864</v>
      </c>
      <c r="O5620" t="s">
        <v>4026</v>
      </c>
      <c r="P5620" t="s">
        <v>4497</v>
      </c>
    </row>
    <row r="5621" spans="1:16" hidden="1" x14ac:dyDescent="0.2">
      <c r="A5621" s="66" t="s">
        <v>21358</v>
      </c>
      <c r="B5621" s="66" t="s">
        <v>8867</v>
      </c>
      <c r="O5621" t="s">
        <v>4026</v>
      </c>
      <c r="P5621" t="s">
        <v>4497</v>
      </c>
    </row>
    <row r="5622" spans="1:16" hidden="1" x14ac:dyDescent="0.2">
      <c r="A5622" s="66" t="s">
        <v>21359</v>
      </c>
      <c r="B5622" s="66" t="s">
        <v>8754</v>
      </c>
      <c r="O5622" t="s">
        <v>4026</v>
      </c>
      <c r="P5622" t="s">
        <v>4497</v>
      </c>
    </row>
    <row r="5623" spans="1:16" hidden="1" x14ac:dyDescent="0.2">
      <c r="A5623" s="66" t="s">
        <v>21360</v>
      </c>
      <c r="B5623" s="66" t="s">
        <v>4311</v>
      </c>
      <c r="O5623" t="s">
        <v>4026</v>
      </c>
      <c r="P5623" t="s">
        <v>4497</v>
      </c>
    </row>
    <row r="5624" spans="1:16" hidden="1" x14ac:dyDescent="0.2">
      <c r="A5624" s="66" t="s">
        <v>21361</v>
      </c>
      <c r="B5624" s="66" t="s">
        <v>4321</v>
      </c>
      <c r="O5624" t="s">
        <v>4026</v>
      </c>
      <c r="P5624" t="s">
        <v>4497</v>
      </c>
    </row>
    <row r="5625" spans="1:16" hidden="1" x14ac:dyDescent="0.2">
      <c r="A5625" s="66" t="s">
        <v>21362</v>
      </c>
      <c r="B5625" s="66" t="s">
        <v>4174</v>
      </c>
      <c r="O5625" t="s">
        <v>4026</v>
      </c>
      <c r="P5625" t="s">
        <v>4497</v>
      </c>
    </row>
    <row r="5626" spans="1:16" hidden="1" x14ac:dyDescent="0.2">
      <c r="A5626" s="66" t="s">
        <v>4131</v>
      </c>
      <c r="B5626" s="66" t="s">
        <v>4132</v>
      </c>
      <c r="O5626" t="s">
        <v>4026</v>
      </c>
      <c r="P5626" t="s">
        <v>4497</v>
      </c>
    </row>
    <row r="5627" spans="1:16" hidden="1" x14ac:dyDescent="0.2">
      <c r="A5627" s="66" t="s">
        <v>21363</v>
      </c>
      <c r="B5627" s="66" t="s">
        <v>8959</v>
      </c>
      <c r="O5627" t="s">
        <v>4026</v>
      </c>
      <c r="P5627" t="s">
        <v>4497</v>
      </c>
    </row>
    <row r="5628" spans="1:16" hidden="1" x14ac:dyDescent="0.2">
      <c r="A5628" s="66" t="s">
        <v>21364</v>
      </c>
      <c r="B5628" s="66" t="s">
        <v>8977</v>
      </c>
      <c r="O5628" t="s">
        <v>4026</v>
      </c>
      <c r="P5628" t="s">
        <v>4497</v>
      </c>
    </row>
    <row r="5629" spans="1:16" hidden="1" x14ac:dyDescent="0.2">
      <c r="A5629" s="66" t="s">
        <v>21365</v>
      </c>
      <c r="B5629" s="66" t="s">
        <v>7593</v>
      </c>
      <c r="O5629" t="s">
        <v>4026</v>
      </c>
      <c r="P5629" t="s">
        <v>4497</v>
      </c>
    </row>
    <row r="5630" spans="1:16" hidden="1" x14ac:dyDescent="0.2">
      <c r="A5630" s="66" t="s">
        <v>21366</v>
      </c>
      <c r="B5630" s="66" t="s">
        <v>7609</v>
      </c>
      <c r="O5630" t="s">
        <v>4026</v>
      </c>
      <c r="P5630" t="s">
        <v>4497</v>
      </c>
    </row>
    <row r="5631" spans="1:16" hidden="1" x14ac:dyDescent="0.2">
      <c r="A5631" s="66" t="s">
        <v>21367</v>
      </c>
      <c r="B5631" s="66" t="s">
        <v>7656</v>
      </c>
      <c r="O5631" t="s">
        <v>4026</v>
      </c>
      <c r="P5631" t="s">
        <v>4497</v>
      </c>
    </row>
    <row r="5632" spans="1:16" hidden="1" x14ac:dyDescent="0.2">
      <c r="A5632" s="66" t="s">
        <v>21368</v>
      </c>
      <c r="B5632" s="66" t="s">
        <v>7708</v>
      </c>
      <c r="O5632" t="s">
        <v>4026</v>
      </c>
      <c r="P5632" t="s">
        <v>4497</v>
      </c>
    </row>
    <row r="5633" spans="1:16" hidden="1" x14ac:dyDescent="0.2">
      <c r="A5633" s="66" t="s">
        <v>21369</v>
      </c>
      <c r="B5633" s="66" t="s">
        <v>4053</v>
      </c>
      <c r="O5633" t="s">
        <v>4026</v>
      </c>
      <c r="P5633" t="s">
        <v>4497</v>
      </c>
    </row>
    <row r="5634" spans="1:16" hidden="1" x14ac:dyDescent="0.2">
      <c r="A5634" s="66" t="s">
        <v>21370</v>
      </c>
      <c r="B5634" s="66" t="s">
        <v>7908</v>
      </c>
      <c r="O5634" t="s">
        <v>4026</v>
      </c>
      <c r="P5634" t="s">
        <v>4497</v>
      </c>
    </row>
    <row r="5635" spans="1:16" hidden="1" x14ac:dyDescent="0.2">
      <c r="A5635" s="66" t="s">
        <v>21371</v>
      </c>
      <c r="B5635" s="66" t="s">
        <v>7955</v>
      </c>
      <c r="O5635" t="s">
        <v>4026</v>
      </c>
      <c r="P5635" t="s">
        <v>4497</v>
      </c>
    </row>
    <row r="5636" spans="1:16" hidden="1" x14ac:dyDescent="0.2">
      <c r="A5636" s="66" t="s">
        <v>21372</v>
      </c>
      <c r="B5636" s="66" t="s">
        <v>4051</v>
      </c>
      <c r="O5636" t="s">
        <v>4026</v>
      </c>
      <c r="P5636" t="s">
        <v>4497</v>
      </c>
    </row>
    <row r="5637" spans="1:16" hidden="1" x14ac:dyDescent="0.2">
      <c r="A5637" s="66" t="s">
        <v>21373</v>
      </c>
      <c r="B5637" s="66" t="s">
        <v>8081</v>
      </c>
      <c r="O5637" t="s">
        <v>4026</v>
      </c>
      <c r="P5637" t="s">
        <v>4497</v>
      </c>
    </row>
    <row r="5638" spans="1:16" hidden="1" x14ac:dyDescent="0.2">
      <c r="A5638" s="66" t="s">
        <v>21374</v>
      </c>
      <c r="B5638" s="66" t="s">
        <v>8106</v>
      </c>
      <c r="O5638" t="s">
        <v>4026</v>
      </c>
      <c r="P5638" t="s">
        <v>4497</v>
      </c>
    </row>
    <row r="5639" spans="1:16" hidden="1" x14ac:dyDescent="0.2">
      <c r="A5639" s="66" t="s">
        <v>21375</v>
      </c>
      <c r="B5639" s="66" t="s">
        <v>8217</v>
      </c>
      <c r="O5639" t="s">
        <v>4026</v>
      </c>
      <c r="P5639" t="s">
        <v>4497</v>
      </c>
    </row>
    <row r="5640" spans="1:16" hidden="1" x14ac:dyDescent="0.2">
      <c r="A5640" s="66" t="s">
        <v>21376</v>
      </c>
      <c r="B5640" s="66" t="s">
        <v>4415</v>
      </c>
      <c r="O5640" t="s">
        <v>4026</v>
      </c>
      <c r="P5640" t="s">
        <v>4497</v>
      </c>
    </row>
    <row r="5641" spans="1:16" hidden="1" x14ac:dyDescent="0.2">
      <c r="A5641" s="66" t="s">
        <v>21377</v>
      </c>
      <c r="B5641" s="66" t="s">
        <v>8258</v>
      </c>
      <c r="O5641" t="s">
        <v>4026</v>
      </c>
      <c r="P5641" t="s">
        <v>4497</v>
      </c>
    </row>
    <row r="5642" spans="1:16" hidden="1" x14ac:dyDescent="0.2">
      <c r="A5642" s="66" t="s">
        <v>21378</v>
      </c>
      <c r="B5642" s="66" t="s">
        <v>8339</v>
      </c>
      <c r="O5642" t="s">
        <v>4026</v>
      </c>
      <c r="P5642" t="s">
        <v>4497</v>
      </c>
    </row>
    <row r="5643" spans="1:16" hidden="1" x14ac:dyDescent="0.2">
      <c r="A5643" s="66" t="s">
        <v>21379</v>
      </c>
      <c r="B5643" s="66" t="s">
        <v>8380</v>
      </c>
      <c r="O5643" t="s">
        <v>4026</v>
      </c>
      <c r="P5643" t="s">
        <v>4497</v>
      </c>
    </row>
    <row r="5644" spans="1:16" hidden="1" x14ac:dyDescent="0.2">
      <c r="A5644" s="66" t="s">
        <v>21380</v>
      </c>
      <c r="B5644" s="66" t="s">
        <v>8404</v>
      </c>
      <c r="O5644" t="s">
        <v>4026</v>
      </c>
      <c r="P5644" t="s">
        <v>4497</v>
      </c>
    </row>
    <row r="5645" spans="1:16" hidden="1" x14ac:dyDescent="0.2">
      <c r="A5645" s="66" t="s">
        <v>21381</v>
      </c>
      <c r="B5645" s="66" t="s">
        <v>7822</v>
      </c>
      <c r="O5645" t="s">
        <v>4026</v>
      </c>
      <c r="P5645" t="s">
        <v>4497</v>
      </c>
    </row>
    <row r="5646" spans="1:16" hidden="1" x14ac:dyDescent="0.2">
      <c r="A5646" s="66" t="s">
        <v>21382</v>
      </c>
      <c r="B5646" s="66" t="s">
        <v>8504</v>
      </c>
      <c r="O5646" t="s">
        <v>4026</v>
      </c>
      <c r="P5646" t="s">
        <v>4497</v>
      </c>
    </row>
    <row r="5647" spans="1:16" hidden="1" x14ac:dyDescent="0.2">
      <c r="A5647" s="66" t="s">
        <v>21383</v>
      </c>
      <c r="B5647" s="66" t="s">
        <v>8734</v>
      </c>
      <c r="O5647" t="s">
        <v>4026</v>
      </c>
      <c r="P5647" t="s">
        <v>4497</v>
      </c>
    </row>
    <row r="5648" spans="1:16" hidden="1" x14ac:dyDescent="0.2">
      <c r="A5648" s="66" t="s">
        <v>21384</v>
      </c>
      <c r="B5648" s="66" t="s">
        <v>8737</v>
      </c>
      <c r="O5648" t="s">
        <v>4026</v>
      </c>
      <c r="P5648" t="s">
        <v>4497</v>
      </c>
    </row>
    <row r="5649" spans="1:16" hidden="1" x14ac:dyDescent="0.2">
      <c r="A5649" s="66" t="s">
        <v>21385</v>
      </c>
      <c r="B5649" s="66" t="s">
        <v>9000</v>
      </c>
      <c r="O5649" t="s">
        <v>4026</v>
      </c>
      <c r="P5649" t="s">
        <v>4497</v>
      </c>
    </row>
    <row r="5650" spans="1:16" hidden="1" x14ac:dyDescent="0.2">
      <c r="A5650" s="66" t="s">
        <v>21386</v>
      </c>
      <c r="B5650" s="66" t="s">
        <v>8980</v>
      </c>
      <c r="O5650" t="s">
        <v>4026</v>
      </c>
      <c r="P5650" t="s">
        <v>4497</v>
      </c>
    </row>
    <row r="5651" spans="1:16" hidden="1" x14ac:dyDescent="0.2">
      <c r="A5651" s="66" t="s">
        <v>21387</v>
      </c>
      <c r="B5651" s="66" t="s">
        <v>7547</v>
      </c>
      <c r="O5651" t="s">
        <v>4026</v>
      </c>
      <c r="P5651" t="s">
        <v>4497</v>
      </c>
    </row>
    <row r="5652" spans="1:16" hidden="1" x14ac:dyDescent="0.2">
      <c r="A5652" s="66" t="s">
        <v>21388</v>
      </c>
      <c r="B5652" s="66" t="s">
        <v>7553</v>
      </c>
      <c r="O5652" t="s">
        <v>4026</v>
      </c>
      <c r="P5652" t="s">
        <v>4497</v>
      </c>
    </row>
    <row r="5653" spans="1:16" hidden="1" x14ac:dyDescent="0.2">
      <c r="A5653" s="66" t="s">
        <v>21389</v>
      </c>
      <c r="B5653" s="66" t="s">
        <v>7612</v>
      </c>
      <c r="O5653" t="s">
        <v>4026</v>
      </c>
      <c r="P5653" t="s">
        <v>4497</v>
      </c>
    </row>
    <row r="5654" spans="1:16" hidden="1" x14ac:dyDescent="0.2">
      <c r="A5654" s="66" t="s">
        <v>21390</v>
      </c>
      <c r="B5654" s="66" t="s">
        <v>4280</v>
      </c>
      <c r="O5654" t="s">
        <v>4026</v>
      </c>
      <c r="P5654" t="s">
        <v>4497</v>
      </c>
    </row>
    <row r="5655" spans="1:16" hidden="1" x14ac:dyDescent="0.2">
      <c r="A5655" s="66" t="s">
        <v>21391</v>
      </c>
      <c r="B5655" s="66" t="s">
        <v>7628</v>
      </c>
      <c r="O5655" t="s">
        <v>4026</v>
      </c>
      <c r="P5655" t="s">
        <v>4497</v>
      </c>
    </row>
    <row r="5656" spans="1:16" hidden="1" x14ac:dyDescent="0.2">
      <c r="A5656" s="66" t="s">
        <v>21392</v>
      </c>
      <c r="B5656" s="66" t="s">
        <v>7639</v>
      </c>
      <c r="O5656" t="s">
        <v>4026</v>
      </c>
      <c r="P5656" t="s">
        <v>4497</v>
      </c>
    </row>
    <row r="5657" spans="1:16" hidden="1" x14ac:dyDescent="0.2">
      <c r="A5657" s="66" t="s">
        <v>21393</v>
      </c>
      <c r="B5657" s="66" t="s">
        <v>7883</v>
      </c>
      <c r="O5657" t="s">
        <v>4026</v>
      </c>
      <c r="P5657" t="s">
        <v>4497</v>
      </c>
    </row>
    <row r="5658" spans="1:16" hidden="1" x14ac:dyDescent="0.2">
      <c r="A5658" s="66" t="s">
        <v>21394</v>
      </c>
      <c r="B5658" s="66" t="s">
        <v>7897</v>
      </c>
      <c r="O5658" t="s">
        <v>4026</v>
      </c>
      <c r="P5658" t="s">
        <v>4497</v>
      </c>
    </row>
    <row r="5659" spans="1:16" hidden="1" x14ac:dyDescent="0.2">
      <c r="A5659" s="66" t="s">
        <v>21395</v>
      </c>
      <c r="B5659" s="66" t="s">
        <v>7929</v>
      </c>
      <c r="O5659" t="s">
        <v>4026</v>
      </c>
      <c r="P5659" t="s">
        <v>4497</v>
      </c>
    </row>
    <row r="5660" spans="1:16" hidden="1" x14ac:dyDescent="0.2">
      <c r="A5660" s="66" t="s">
        <v>21396</v>
      </c>
      <c r="B5660" s="66" t="s">
        <v>8000</v>
      </c>
      <c r="O5660" t="s">
        <v>4026</v>
      </c>
      <c r="P5660" t="s">
        <v>4497</v>
      </c>
    </row>
    <row r="5661" spans="1:16" hidden="1" x14ac:dyDescent="0.2">
      <c r="A5661" s="66" t="s">
        <v>21397</v>
      </c>
      <c r="B5661" s="66" t="s">
        <v>8009</v>
      </c>
      <c r="O5661" t="s">
        <v>4026</v>
      </c>
      <c r="P5661" t="s">
        <v>4497</v>
      </c>
    </row>
    <row r="5662" spans="1:16" hidden="1" x14ac:dyDescent="0.2">
      <c r="A5662" s="66" t="s">
        <v>21398</v>
      </c>
      <c r="B5662" s="66" t="s">
        <v>4153</v>
      </c>
      <c r="O5662" t="s">
        <v>4026</v>
      </c>
      <c r="P5662" t="s">
        <v>4497</v>
      </c>
    </row>
    <row r="5663" spans="1:16" hidden="1" x14ac:dyDescent="0.2">
      <c r="A5663" s="66" t="s">
        <v>21399</v>
      </c>
      <c r="B5663" s="66" t="s">
        <v>8095</v>
      </c>
      <c r="O5663" t="s">
        <v>4026</v>
      </c>
      <c r="P5663" t="s">
        <v>4497</v>
      </c>
    </row>
    <row r="5664" spans="1:16" hidden="1" x14ac:dyDescent="0.2">
      <c r="A5664" s="66" t="s">
        <v>21400</v>
      </c>
      <c r="B5664" s="66" t="s">
        <v>8124</v>
      </c>
      <c r="O5664" t="s">
        <v>4026</v>
      </c>
      <c r="P5664" t="s">
        <v>4497</v>
      </c>
    </row>
    <row r="5665" spans="1:16" hidden="1" x14ac:dyDescent="0.2">
      <c r="A5665" s="66" t="s">
        <v>21401</v>
      </c>
      <c r="B5665" s="66" t="s">
        <v>8160</v>
      </c>
      <c r="O5665" t="s">
        <v>4026</v>
      </c>
      <c r="P5665" t="s">
        <v>4497</v>
      </c>
    </row>
    <row r="5666" spans="1:16" hidden="1" x14ac:dyDescent="0.2">
      <c r="A5666" s="66" t="s">
        <v>21402</v>
      </c>
      <c r="B5666" s="66" t="s">
        <v>4353</v>
      </c>
      <c r="O5666" t="s">
        <v>4026</v>
      </c>
      <c r="P5666" t="s">
        <v>4497</v>
      </c>
    </row>
    <row r="5667" spans="1:16" hidden="1" x14ac:dyDescent="0.2">
      <c r="A5667" s="66" t="s">
        <v>21403</v>
      </c>
      <c r="B5667" s="66" t="s">
        <v>8261</v>
      </c>
      <c r="O5667" t="s">
        <v>4026</v>
      </c>
      <c r="P5667" t="s">
        <v>4497</v>
      </c>
    </row>
    <row r="5668" spans="1:16" hidden="1" x14ac:dyDescent="0.2">
      <c r="A5668" s="66" t="s">
        <v>21404</v>
      </c>
      <c r="B5668" s="66" t="s">
        <v>8264</v>
      </c>
      <c r="O5668" t="s">
        <v>4026</v>
      </c>
      <c r="P5668" t="s">
        <v>4497</v>
      </c>
    </row>
    <row r="5669" spans="1:16" hidden="1" x14ac:dyDescent="0.2">
      <c r="A5669" s="66" t="s">
        <v>21405</v>
      </c>
      <c r="B5669" s="66" t="s">
        <v>8297</v>
      </c>
      <c r="O5669" t="s">
        <v>4026</v>
      </c>
      <c r="P5669" t="s">
        <v>4497</v>
      </c>
    </row>
    <row r="5670" spans="1:16" hidden="1" x14ac:dyDescent="0.2">
      <c r="A5670" s="66" t="s">
        <v>21406</v>
      </c>
      <c r="B5670" s="66" t="s">
        <v>8315</v>
      </c>
      <c r="O5670" t="s">
        <v>4026</v>
      </c>
      <c r="P5670" t="s">
        <v>4497</v>
      </c>
    </row>
    <row r="5671" spans="1:16" hidden="1" x14ac:dyDescent="0.2">
      <c r="A5671" s="66" t="s">
        <v>21407</v>
      </c>
      <c r="B5671" s="66" t="s">
        <v>8401</v>
      </c>
      <c r="O5671" t="s">
        <v>4026</v>
      </c>
      <c r="P5671" t="s">
        <v>4497</v>
      </c>
    </row>
    <row r="5672" spans="1:16" hidden="1" x14ac:dyDescent="0.2">
      <c r="A5672" s="66" t="s">
        <v>21408</v>
      </c>
      <c r="B5672" s="66" t="s">
        <v>7794</v>
      </c>
      <c r="O5672" t="s">
        <v>4026</v>
      </c>
      <c r="P5672" t="s">
        <v>4497</v>
      </c>
    </row>
    <row r="5673" spans="1:16" hidden="1" x14ac:dyDescent="0.2">
      <c r="A5673" s="66" t="s">
        <v>21409</v>
      </c>
      <c r="B5673" s="66" t="s">
        <v>7803</v>
      </c>
      <c r="O5673" t="s">
        <v>4026</v>
      </c>
      <c r="P5673" t="s">
        <v>4497</v>
      </c>
    </row>
    <row r="5674" spans="1:16" hidden="1" x14ac:dyDescent="0.2">
      <c r="A5674" s="66" t="s">
        <v>21410</v>
      </c>
      <c r="B5674" s="66" t="s">
        <v>8535</v>
      </c>
      <c r="O5674" t="s">
        <v>4026</v>
      </c>
      <c r="P5674" t="s">
        <v>4497</v>
      </c>
    </row>
    <row r="5675" spans="1:16" hidden="1" x14ac:dyDescent="0.2">
      <c r="A5675" s="66" t="s">
        <v>21411</v>
      </c>
      <c r="B5675" s="66" t="s">
        <v>4065</v>
      </c>
      <c r="O5675" t="s">
        <v>4026</v>
      </c>
      <c r="P5675" t="s">
        <v>4497</v>
      </c>
    </row>
    <row r="5676" spans="1:16" hidden="1" x14ac:dyDescent="0.2">
      <c r="A5676" s="66" t="s">
        <v>21412</v>
      </c>
      <c r="B5676" s="66" t="s">
        <v>4168</v>
      </c>
      <c r="O5676" t="s">
        <v>4026</v>
      </c>
      <c r="P5676" t="s">
        <v>4497</v>
      </c>
    </row>
    <row r="5677" spans="1:16" hidden="1" x14ac:dyDescent="0.2">
      <c r="A5677" s="66" t="s">
        <v>21413</v>
      </c>
      <c r="B5677" s="66" t="s">
        <v>21414</v>
      </c>
      <c r="O5677" t="s">
        <v>4026</v>
      </c>
      <c r="P5677" t="s">
        <v>4497</v>
      </c>
    </row>
    <row r="5678" spans="1:16" hidden="1" x14ac:dyDescent="0.2">
      <c r="A5678" s="66" t="s">
        <v>21415</v>
      </c>
      <c r="B5678" s="66" t="s">
        <v>4374</v>
      </c>
      <c r="O5678" t="s">
        <v>4026</v>
      </c>
      <c r="P5678" t="s">
        <v>4497</v>
      </c>
    </row>
    <row r="5679" spans="1:16" hidden="1" x14ac:dyDescent="0.2">
      <c r="A5679" s="66" t="s">
        <v>21416</v>
      </c>
      <c r="B5679" s="66" t="s">
        <v>8109</v>
      </c>
      <c r="O5679" t="s">
        <v>4026</v>
      </c>
      <c r="P5679" t="s">
        <v>4497</v>
      </c>
    </row>
    <row r="5680" spans="1:16" hidden="1" x14ac:dyDescent="0.2">
      <c r="A5680" s="66" t="s">
        <v>21417</v>
      </c>
      <c r="B5680" s="66" t="s">
        <v>8112</v>
      </c>
      <c r="O5680" t="s">
        <v>4026</v>
      </c>
      <c r="P5680" t="s">
        <v>4497</v>
      </c>
    </row>
    <row r="5681" spans="1:16" hidden="1" x14ac:dyDescent="0.2">
      <c r="A5681" s="66" t="s">
        <v>21418</v>
      </c>
      <c r="B5681" s="66" t="s">
        <v>4326</v>
      </c>
      <c r="O5681" t="s">
        <v>4026</v>
      </c>
      <c r="P5681" t="s">
        <v>4497</v>
      </c>
    </row>
    <row r="5682" spans="1:16" hidden="1" x14ac:dyDescent="0.2">
      <c r="A5682" s="66" t="s">
        <v>21419</v>
      </c>
      <c r="B5682" s="66" t="s">
        <v>8192</v>
      </c>
      <c r="O5682" t="s">
        <v>4026</v>
      </c>
      <c r="P5682" t="s">
        <v>4497</v>
      </c>
    </row>
    <row r="5683" spans="1:16" hidden="1" x14ac:dyDescent="0.2">
      <c r="A5683" s="66" t="s">
        <v>21420</v>
      </c>
      <c r="B5683" s="66" t="s">
        <v>8248</v>
      </c>
      <c r="O5683" t="s">
        <v>4026</v>
      </c>
      <c r="P5683" t="s">
        <v>4497</v>
      </c>
    </row>
    <row r="5684" spans="1:16" hidden="1" x14ac:dyDescent="0.2">
      <c r="A5684" s="66" t="s">
        <v>21421</v>
      </c>
      <c r="B5684" s="66" t="s">
        <v>8324</v>
      </c>
      <c r="O5684" t="s">
        <v>4026</v>
      </c>
      <c r="P5684" t="s">
        <v>4497</v>
      </c>
    </row>
    <row r="5685" spans="1:16" hidden="1" x14ac:dyDescent="0.2">
      <c r="A5685" s="66" t="s">
        <v>21422</v>
      </c>
      <c r="B5685" s="66" t="s">
        <v>7806</v>
      </c>
      <c r="O5685" t="s">
        <v>4026</v>
      </c>
      <c r="P5685" t="s">
        <v>4497</v>
      </c>
    </row>
    <row r="5686" spans="1:16" hidden="1" x14ac:dyDescent="0.2">
      <c r="A5686" s="66" t="s">
        <v>21423</v>
      </c>
      <c r="B5686" s="66" t="s">
        <v>4136</v>
      </c>
      <c r="O5686" t="s">
        <v>4026</v>
      </c>
      <c r="P5686" t="s">
        <v>4497</v>
      </c>
    </row>
    <row r="5687" spans="1:16" hidden="1" x14ac:dyDescent="0.2">
      <c r="A5687" s="66" t="s">
        <v>21424</v>
      </c>
      <c r="B5687" s="66" t="s">
        <v>7837</v>
      </c>
      <c r="O5687" t="s">
        <v>4026</v>
      </c>
      <c r="P5687" t="s">
        <v>4497</v>
      </c>
    </row>
    <row r="5688" spans="1:16" hidden="1" x14ac:dyDescent="0.2">
      <c r="A5688" s="66" t="s">
        <v>21425</v>
      </c>
      <c r="B5688" s="66" t="s">
        <v>7842</v>
      </c>
      <c r="O5688" t="s">
        <v>4026</v>
      </c>
      <c r="P5688" t="s">
        <v>4497</v>
      </c>
    </row>
    <row r="5689" spans="1:16" hidden="1" x14ac:dyDescent="0.2">
      <c r="A5689" s="66" t="s">
        <v>21426</v>
      </c>
      <c r="B5689" s="66" t="s">
        <v>7862</v>
      </c>
      <c r="O5689" t="s">
        <v>4026</v>
      </c>
      <c r="P5689" t="s">
        <v>4497</v>
      </c>
    </row>
    <row r="5690" spans="1:16" hidden="1" x14ac:dyDescent="0.2">
      <c r="A5690" s="66" t="s">
        <v>21427</v>
      </c>
      <c r="B5690" s="66" t="s">
        <v>7783</v>
      </c>
      <c r="O5690" t="s">
        <v>4026</v>
      </c>
      <c r="P5690" t="s">
        <v>4497</v>
      </c>
    </row>
    <row r="5691" spans="1:16" hidden="1" x14ac:dyDescent="0.2">
      <c r="A5691" s="66" t="s">
        <v>21428</v>
      </c>
      <c r="B5691" s="66" t="s">
        <v>4431</v>
      </c>
      <c r="O5691" t="s">
        <v>4026</v>
      </c>
      <c r="P5691" t="s">
        <v>4497</v>
      </c>
    </row>
    <row r="5692" spans="1:16" hidden="1" x14ac:dyDescent="0.2">
      <c r="A5692" s="66" t="s">
        <v>21429</v>
      </c>
      <c r="B5692" s="66" t="s">
        <v>7915</v>
      </c>
      <c r="O5692" t="s">
        <v>4026</v>
      </c>
      <c r="P5692" t="s">
        <v>4497</v>
      </c>
    </row>
    <row r="5693" spans="1:16" hidden="1" x14ac:dyDescent="0.2">
      <c r="A5693" s="66" t="s">
        <v>21430</v>
      </c>
      <c r="B5693" s="66" t="s">
        <v>7946</v>
      </c>
      <c r="O5693" t="s">
        <v>4026</v>
      </c>
      <c r="P5693" t="s">
        <v>4497</v>
      </c>
    </row>
    <row r="5694" spans="1:16" hidden="1" x14ac:dyDescent="0.2">
      <c r="A5694" s="66" t="s">
        <v>21431</v>
      </c>
      <c r="B5694" s="66" t="s">
        <v>7949</v>
      </c>
      <c r="O5694" t="s">
        <v>4026</v>
      </c>
      <c r="P5694" t="s">
        <v>4497</v>
      </c>
    </row>
    <row r="5695" spans="1:16" hidden="1" x14ac:dyDescent="0.2">
      <c r="A5695" s="66" t="s">
        <v>21432</v>
      </c>
      <c r="B5695" s="66" t="s">
        <v>7985</v>
      </c>
      <c r="O5695" t="s">
        <v>4026</v>
      </c>
      <c r="P5695" t="s">
        <v>4497</v>
      </c>
    </row>
    <row r="5696" spans="1:16" hidden="1" x14ac:dyDescent="0.2">
      <c r="A5696" s="66" t="s">
        <v>21433</v>
      </c>
      <c r="B5696" s="66" t="s">
        <v>7991</v>
      </c>
      <c r="O5696" t="s">
        <v>4026</v>
      </c>
      <c r="P5696" t="s">
        <v>4497</v>
      </c>
    </row>
    <row r="5697" spans="1:16" hidden="1" x14ac:dyDescent="0.2">
      <c r="A5697" s="66" t="s">
        <v>21434</v>
      </c>
      <c r="B5697" s="66" t="s">
        <v>8067</v>
      </c>
      <c r="O5697" t="s">
        <v>4026</v>
      </c>
      <c r="P5697" t="s">
        <v>4497</v>
      </c>
    </row>
    <row r="5698" spans="1:16" hidden="1" x14ac:dyDescent="0.2">
      <c r="A5698" s="66" t="s">
        <v>21435</v>
      </c>
      <c r="B5698" s="66" t="s">
        <v>8279</v>
      </c>
      <c r="O5698" t="s">
        <v>4026</v>
      </c>
      <c r="P5698" t="s">
        <v>4497</v>
      </c>
    </row>
    <row r="5699" spans="1:16" hidden="1" x14ac:dyDescent="0.2">
      <c r="A5699" s="66" t="s">
        <v>21436</v>
      </c>
      <c r="B5699" s="66" t="s">
        <v>8282</v>
      </c>
      <c r="O5699" t="s">
        <v>4026</v>
      </c>
      <c r="P5699" t="s">
        <v>4497</v>
      </c>
    </row>
    <row r="5700" spans="1:16" hidden="1" x14ac:dyDescent="0.2">
      <c r="A5700" s="66" t="s">
        <v>21437</v>
      </c>
      <c r="B5700" s="66" t="s">
        <v>8321</v>
      </c>
      <c r="O5700" t="s">
        <v>4026</v>
      </c>
      <c r="P5700" t="s">
        <v>4497</v>
      </c>
    </row>
    <row r="5701" spans="1:16" hidden="1" x14ac:dyDescent="0.2">
      <c r="A5701" s="66" t="s">
        <v>21438</v>
      </c>
      <c r="B5701" s="66" t="s">
        <v>7729</v>
      </c>
      <c r="O5701" t="s">
        <v>4026</v>
      </c>
      <c r="P5701" t="s">
        <v>4497</v>
      </c>
    </row>
    <row r="5702" spans="1:16" hidden="1" x14ac:dyDescent="0.2">
      <c r="A5702" s="66" t="s">
        <v>21439</v>
      </c>
      <c r="B5702" s="66" t="s">
        <v>8336</v>
      </c>
      <c r="O5702" t="s">
        <v>4026</v>
      </c>
      <c r="P5702" t="s">
        <v>4497</v>
      </c>
    </row>
    <row r="5703" spans="1:16" hidden="1" x14ac:dyDescent="0.2">
      <c r="A5703" s="66" t="s">
        <v>21440</v>
      </c>
      <c r="B5703" s="66" t="s">
        <v>8371</v>
      </c>
      <c r="O5703" t="s">
        <v>4026</v>
      </c>
      <c r="P5703" t="s">
        <v>4497</v>
      </c>
    </row>
    <row r="5704" spans="1:16" hidden="1" x14ac:dyDescent="0.2">
      <c r="A5704" s="66" t="s">
        <v>21441</v>
      </c>
      <c r="B5704" s="66" t="s">
        <v>8416</v>
      </c>
      <c r="O5704" t="s">
        <v>4026</v>
      </c>
      <c r="P5704" t="s">
        <v>4497</v>
      </c>
    </row>
    <row r="5705" spans="1:16" hidden="1" x14ac:dyDescent="0.2">
      <c r="A5705" s="66" t="s">
        <v>21442</v>
      </c>
      <c r="B5705" s="66" t="s">
        <v>4432</v>
      </c>
      <c r="O5705" t="s">
        <v>4026</v>
      </c>
      <c r="P5705" t="s">
        <v>4497</v>
      </c>
    </row>
    <row r="5706" spans="1:16" hidden="1" x14ac:dyDescent="0.2">
      <c r="A5706" s="66" t="s">
        <v>21443</v>
      </c>
      <c r="B5706" s="66" t="s">
        <v>8449</v>
      </c>
      <c r="O5706" t="s">
        <v>4026</v>
      </c>
      <c r="P5706" t="s">
        <v>4497</v>
      </c>
    </row>
    <row r="5707" spans="1:16" hidden="1" x14ac:dyDescent="0.2">
      <c r="A5707" s="66" t="s">
        <v>21444</v>
      </c>
      <c r="B5707" s="66" t="s">
        <v>8453</v>
      </c>
      <c r="O5707" t="s">
        <v>4026</v>
      </c>
      <c r="P5707" t="s">
        <v>4497</v>
      </c>
    </row>
    <row r="5708" spans="1:16" hidden="1" x14ac:dyDescent="0.2">
      <c r="A5708" s="66" t="s">
        <v>21445</v>
      </c>
      <c r="B5708" s="66" t="s">
        <v>7783</v>
      </c>
      <c r="O5708" t="s">
        <v>4026</v>
      </c>
      <c r="P5708" t="s">
        <v>4497</v>
      </c>
    </row>
    <row r="5709" spans="1:16" hidden="1" x14ac:dyDescent="0.2">
      <c r="A5709" s="66" t="s">
        <v>21446</v>
      </c>
      <c r="B5709" s="66" t="s">
        <v>4130</v>
      </c>
      <c r="O5709" t="s">
        <v>4026</v>
      </c>
      <c r="P5709" t="s">
        <v>4497</v>
      </c>
    </row>
    <row r="5710" spans="1:16" hidden="1" x14ac:dyDescent="0.2">
      <c r="A5710" s="66" t="s">
        <v>21447</v>
      </c>
      <c r="B5710" s="66" t="s">
        <v>4132</v>
      </c>
      <c r="O5710" t="s">
        <v>4026</v>
      </c>
      <c r="P5710" t="s">
        <v>4497</v>
      </c>
    </row>
    <row r="5711" spans="1:16" hidden="1" x14ac:dyDescent="0.2">
      <c r="A5711" s="66" t="s">
        <v>21448</v>
      </c>
      <c r="B5711" s="66" t="s">
        <v>8965</v>
      </c>
      <c r="O5711" t="s">
        <v>4026</v>
      </c>
      <c r="P5711" t="s">
        <v>4497</v>
      </c>
    </row>
    <row r="5712" spans="1:16" hidden="1" x14ac:dyDescent="0.2">
      <c r="A5712" s="66" t="s">
        <v>21449</v>
      </c>
      <c r="B5712" s="66" t="s">
        <v>7618</v>
      </c>
      <c r="O5712" t="s">
        <v>4026</v>
      </c>
      <c r="P5712" t="s">
        <v>4497</v>
      </c>
    </row>
    <row r="5713" spans="1:16" hidden="1" x14ac:dyDescent="0.2">
      <c r="A5713" s="66" t="s">
        <v>21450</v>
      </c>
      <c r="B5713" s="66" t="s">
        <v>7633</v>
      </c>
      <c r="O5713" t="s">
        <v>4026</v>
      </c>
      <c r="P5713" t="s">
        <v>4497</v>
      </c>
    </row>
    <row r="5714" spans="1:16" hidden="1" x14ac:dyDescent="0.2">
      <c r="A5714" s="66" t="s">
        <v>21451</v>
      </c>
      <c r="B5714" s="66" t="s">
        <v>4245</v>
      </c>
      <c r="O5714" t="s">
        <v>4026</v>
      </c>
      <c r="P5714" t="s">
        <v>4497</v>
      </c>
    </row>
    <row r="5715" spans="1:16" hidden="1" x14ac:dyDescent="0.2">
      <c r="A5715" s="66" t="s">
        <v>21452</v>
      </c>
      <c r="B5715" s="66" t="s">
        <v>7923</v>
      </c>
      <c r="O5715" t="s">
        <v>4026</v>
      </c>
      <c r="P5715" t="s">
        <v>4497</v>
      </c>
    </row>
    <row r="5716" spans="1:16" hidden="1" x14ac:dyDescent="0.2">
      <c r="A5716" s="66" t="s">
        <v>21453</v>
      </c>
      <c r="B5716" s="66" t="s">
        <v>4247</v>
      </c>
      <c r="O5716" t="s">
        <v>4026</v>
      </c>
      <c r="P5716" t="s">
        <v>4497</v>
      </c>
    </row>
    <row r="5717" spans="1:16" hidden="1" x14ac:dyDescent="0.2">
      <c r="A5717" s="66" t="s">
        <v>21454</v>
      </c>
      <c r="B5717" s="66" t="s">
        <v>4384</v>
      </c>
      <c r="O5717" t="s">
        <v>4026</v>
      </c>
      <c r="P5717" t="s">
        <v>4497</v>
      </c>
    </row>
    <row r="5718" spans="1:16" hidden="1" x14ac:dyDescent="0.2">
      <c r="A5718" s="66" t="s">
        <v>21455</v>
      </c>
      <c r="B5718" s="66" t="s">
        <v>8118</v>
      </c>
      <c r="O5718" t="s">
        <v>4026</v>
      </c>
      <c r="P5718" t="s">
        <v>4497</v>
      </c>
    </row>
    <row r="5719" spans="1:16" hidden="1" x14ac:dyDescent="0.2">
      <c r="A5719" s="66" t="s">
        <v>21456</v>
      </c>
      <c r="B5719" s="66" t="s">
        <v>8166</v>
      </c>
      <c r="O5719" t="s">
        <v>4026</v>
      </c>
      <c r="P5719" t="s">
        <v>4497</v>
      </c>
    </row>
    <row r="5720" spans="1:16" hidden="1" x14ac:dyDescent="0.2">
      <c r="A5720" s="66" t="s">
        <v>21457</v>
      </c>
      <c r="B5720" s="66" t="s">
        <v>8327</v>
      </c>
      <c r="O5720" t="s">
        <v>4026</v>
      </c>
      <c r="P5720" t="s">
        <v>4497</v>
      </c>
    </row>
    <row r="5721" spans="1:16" hidden="1" x14ac:dyDescent="0.2">
      <c r="A5721" s="66" t="s">
        <v>21458</v>
      </c>
      <c r="B5721" s="66" t="s">
        <v>8383</v>
      </c>
      <c r="O5721" t="s">
        <v>4026</v>
      </c>
      <c r="P5721" t="s">
        <v>4497</v>
      </c>
    </row>
    <row r="5722" spans="1:16" hidden="1" x14ac:dyDescent="0.2">
      <c r="A5722" s="66" t="s">
        <v>21459</v>
      </c>
      <c r="B5722" s="66" t="s">
        <v>8410</v>
      </c>
      <c r="O5722" t="s">
        <v>4026</v>
      </c>
      <c r="P5722" t="s">
        <v>4497</v>
      </c>
    </row>
    <row r="5723" spans="1:16" hidden="1" x14ac:dyDescent="0.2">
      <c r="A5723" s="66" t="s">
        <v>21460</v>
      </c>
      <c r="B5723" s="66" t="s">
        <v>4414</v>
      </c>
      <c r="O5723" t="s">
        <v>4026</v>
      </c>
      <c r="P5723" t="s">
        <v>4497</v>
      </c>
    </row>
    <row r="5724" spans="1:16" hidden="1" x14ac:dyDescent="0.2">
      <c r="A5724" s="66" t="s">
        <v>21461</v>
      </c>
      <c r="B5724" s="66" t="s">
        <v>4891</v>
      </c>
      <c r="O5724" t="s">
        <v>4026</v>
      </c>
      <c r="P5724" t="s">
        <v>4497</v>
      </c>
    </row>
    <row r="5725" spans="1:16" hidden="1" x14ac:dyDescent="0.2">
      <c r="A5725" s="66" t="s">
        <v>21462</v>
      </c>
      <c r="B5725" s="66" t="s">
        <v>7777</v>
      </c>
      <c r="O5725" t="s">
        <v>4026</v>
      </c>
      <c r="P5725" t="s">
        <v>4497</v>
      </c>
    </row>
    <row r="5726" spans="1:16" hidden="1" x14ac:dyDescent="0.2">
      <c r="A5726" s="66" t="s">
        <v>21463</v>
      </c>
      <c r="B5726" s="66" t="s">
        <v>7788</v>
      </c>
      <c r="O5726" t="s">
        <v>4026</v>
      </c>
      <c r="P5726" t="s">
        <v>4497</v>
      </c>
    </row>
    <row r="5727" spans="1:16" hidden="1" x14ac:dyDescent="0.2">
      <c r="A5727" s="66" t="s">
        <v>21464</v>
      </c>
      <c r="B5727" s="66" t="s">
        <v>8581</v>
      </c>
      <c r="O5727" t="s">
        <v>4026</v>
      </c>
      <c r="P5727" t="s">
        <v>4497</v>
      </c>
    </row>
    <row r="5728" spans="1:16" hidden="1" x14ac:dyDescent="0.2">
      <c r="A5728" s="66" t="s">
        <v>21465</v>
      </c>
      <c r="B5728" s="66" t="s">
        <v>8740</v>
      </c>
      <c r="O5728" t="s">
        <v>4026</v>
      </c>
      <c r="P5728" t="s">
        <v>4497</v>
      </c>
    </row>
    <row r="5729" spans="1:16" hidden="1" x14ac:dyDescent="0.2">
      <c r="A5729" s="66" t="s">
        <v>21466</v>
      </c>
      <c r="B5729" s="66" t="s">
        <v>8968</v>
      </c>
      <c r="O5729" t="s">
        <v>4026</v>
      </c>
      <c r="P5729" t="s">
        <v>4497</v>
      </c>
    </row>
    <row r="5730" spans="1:16" hidden="1" x14ac:dyDescent="0.2">
      <c r="A5730" s="66" t="s">
        <v>21467</v>
      </c>
      <c r="B5730" s="66" t="s">
        <v>7735</v>
      </c>
      <c r="O5730" t="s">
        <v>4026</v>
      </c>
      <c r="P5730" t="s">
        <v>4497</v>
      </c>
    </row>
    <row r="5731" spans="1:16" hidden="1" x14ac:dyDescent="0.2">
      <c r="A5731" s="66" t="s">
        <v>21468</v>
      </c>
      <c r="B5731" s="66" t="s">
        <v>7935</v>
      </c>
      <c r="O5731" t="s">
        <v>4026</v>
      </c>
      <c r="P5731" t="s">
        <v>4497</v>
      </c>
    </row>
    <row r="5732" spans="1:16" hidden="1" x14ac:dyDescent="0.2">
      <c r="A5732" s="66" t="s">
        <v>21469</v>
      </c>
      <c r="B5732" s="66" t="s">
        <v>4134</v>
      </c>
      <c r="O5732" t="s">
        <v>4026</v>
      </c>
      <c r="P5732" t="s">
        <v>4497</v>
      </c>
    </row>
    <row r="5733" spans="1:16" hidden="1" x14ac:dyDescent="0.2">
      <c r="A5733" s="66" t="s">
        <v>21470</v>
      </c>
      <c r="B5733" s="66" t="s">
        <v>8130</v>
      </c>
      <c r="O5733" t="s">
        <v>4026</v>
      </c>
      <c r="P5733" t="s">
        <v>4497</v>
      </c>
    </row>
    <row r="5734" spans="1:16" hidden="1" x14ac:dyDescent="0.2">
      <c r="A5734" s="66" t="s">
        <v>21471</v>
      </c>
      <c r="B5734" s="66" t="s">
        <v>8157</v>
      </c>
      <c r="O5734" t="s">
        <v>4026</v>
      </c>
      <c r="P5734" t="s">
        <v>4497</v>
      </c>
    </row>
    <row r="5735" spans="1:16" hidden="1" x14ac:dyDescent="0.2">
      <c r="A5735" s="66" t="s">
        <v>21472</v>
      </c>
      <c r="B5735" s="66" t="s">
        <v>8189</v>
      </c>
      <c r="O5735" t="s">
        <v>4026</v>
      </c>
      <c r="P5735" t="s">
        <v>4497</v>
      </c>
    </row>
    <row r="5736" spans="1:16" hidden="1" x14ac:dyDescent="0.2">
      <c r="A5736" s="66" t="s">
        <v>21473</v>
      </c>
      <c r="B5736" s="66" t="s">
        <v>8198</v>
      </c>
      <c r="O5736" t="s">
        <v>4026</v>
      </c>
      <c r="P5736" t="s">
        <v>4497</v>
      </c>
    </row>
    <row r="5737" spans="1:16" hidden="1" x14ac:dyDescent="0.2">
      <c r="A5737" s="66" t="s">
        <v>21474</v>
      </c>
      <c r="B5737" s="66" t="s">
        <v>4393</v>
      </c>
      <c r="O5737" t="s">
        <v>4026</v>
      </c>
      <c r="P5737" t="s">
        <v>4497</v>
      </c>
    </row>
    <row r="5738" spans="1:16" hidden="1" x14ac:dyDescent="0.2">
      <c r="A5738" s="66" t="s">
        <v>21475</v>
      </c>
      <c r="B5738" s="66" t="s">
        <v>4325</v>
      </c>
      <c r="O5738" t="s">
        <v>4026</v>
      </c>
      <c r="P5738" t="s">
        <v>4497</v>
      </c>
    </row>
    <row r="5739" spans="1:16" hidden="1" x14ac:dyDescent="0.2">
      <c r="A5739" s="66" t="s">
        <v>21476</v>
      </c>
      <c r="B5739" s="66" t="s">
        <v>8276</v>
      </c>
      <c r="O5739" t="s">
        <v>4026</v>
      </c>
      <c r="P5739" t="s">
        <v>4497</v>
      </c>
    </row>
    <row r="5740" spans="1:16" hidden="1" x14ac:dyDescent="0.2">
      <c r="A5740" s="66" t="s">
        <v>21477</v>
      </c>
      <c r="B5740" s="66" t="s">
        <v>8398</v>
      </c>
      <c r="O5740" t="s">
        <v>4026</v>
      </c>
      <c r="P5740" t="s">
        <v>4497</v>
      </c>
    </row>
    <row r="5741" spans="1:16" hidden="1" x14ac:dyDescent="0.2">
      <c r="A5741" s="66" t="s">
        <v>21478</v>
      </c>
      <c r="B5741" s="66" t="s">
        <v>8558</v>
      </c>
      <c r="O5741" t="s">
        <v>4026</v>
      </c>
      <c r="P5741" t="s">
        <v>4497</v>
      </c>
    </row>
    <row r="5742" spans="1:16" hidden="1" x14ac:dyDescent="0.2">
      <c r="A5742" s="66" t="s">
        <v>21479</v>
      </c>
      <c r="B5742" s="66" t="s">
        <v>4143</v>
      </c>
      <c r="O5742" t="s">
        <v>4026</v>
      </c>
      <c r="P5742" t="s">
        <v>4497</v>
      </c>
    </row>
    <row r="5743" spans="1:16" hidden="1" x14ac:dyDescent="0.2">
      <c r="A5743" s="66" t="s">
        <v>21480</v>
      </c>
      <c r="B5743" s="66" t="s">
        <v>7490</v>
      </c>
      <c r="O5743" t="s">
        <v>4026</v>
      </c>
      <c r="P5743" t="s">
        <v>4497</v>
      </c>
    </row>
    <row r="5744" spans="1:16" hidden="1" x14ac:dyDescent="0.2">
      <c r="A5744" s="66" t="s">
        <v>21481</v>
      </c>
      <c r="B5744" s="66" t="s">
        <v>8962</v>
      </c>
      <c r="O5744" t="s">
        <v>4026</v>
      </c>
      <c r="P5744" t="s">
        <v>4497</v>
      </c>
    </row>
    <row r="5745" spans="1:16" hidden="1" x14ac:dyDescent="0.2">
      <c r="A5745" s="66" t="s">
        <v>21482</v>
      </c>
      <c r="B5745" s="66" t="s">
        <v>7534</v>
      </c>
      <c r="O5745" t="s">
        <v>4026</v>
      </c>
      <c r="P5745" t="s">
        <v>4497</v>
      </c>
    </row>
    <row r="5746" spans="1:16" hidden="1" x14ac:dyDescent="0.2">
      <c r="A5746" s="66" t="s">
        <v>21483</v>
      </c>
      <c r="B5746" s="66" t="s">
        <v>7645</v>
      </c>
      <c r="O5746" t="s">
        <v>4026</v>
      </c>
      <c r="P5746" t="s">
        <v>4497</v>
      </c>
    </row>
    <row r="5747" spans="1:16" hidden="1" x14ac:dyDescent="0.2">
      <c r="A5747" s="66" t="s">
        <v>21484</v>
      </c>
      <c r="B5747" s="66" t="s">
        <v>7683</v>
      </c>
      <c r="O5747" t="s">
        <v>4026</v>
      </c>
      <c r="P5747" t="s">
        <v>4497</v>
      </c>
    </row>
    <row r="5748" spans="1:16" hidden="1" x14ac:dyDescent="0.2">
      <c r="A5748" s="66" t="s">
        <v>21485</v>
      </c>
      <c r="B5748" s="66" t="s">
        <v>4059</v>
      </c>
      <c r="O5748" t="s">
        <v>4026</v>
      </c>
      <c r="P5748" t="s">
        <v>4497</v>
      </c>
    </row>
    <row r="5749" spans="1:16" hidden="1" x14ac:dyDescent="0.2">
      <c r="A5749" s="66" t="s">
        <v>21486</v>
      </c>
      <c r="B5749" s="66" t="s">
        <v>4060</v>
      </c>
      <c r="O5749" t="s">
        <v>4026</v>
      </c>
      <c r="P5749" t="s">
        <v>4497</v>
      </c>
    </row>
    <row r="5750" spans="1:16" hidden="1" x14ac:dyDescent="0.2">
      <c r="A5750" s="66" t="s">
        <v>21487</v>
      </c>
      <c r="B5750" s="66" t="s">
        <v>4412</v>
      </c>
      <c r="O5750" t="s">
        <v>4026</v>
      </c>
      <c r="P5750" t="s">
        <v>4497</v>
      </c>
    </row>
    <row r="5751" spans="1:16" hidden="1" x14ac:dyDescent="0.2">
      <c r="A5751" s="66" t="s">
        <v>21488</v>
      </c>
      <c r="B5751" s="66" t="s">
        <v>8348</v>
      </c>
      <c r="O5751" t="s">
        <v>4026</v>
      </c>
      <c r="P5751" t="s">
        <v>4497</v>
      </c>
    </row>
    <row r="5752" spans="1:16" hidden="1" x14ac:dyDescent="0.2">
      <c r="A5752" s="66" t="s">
        <v>21489</v>
      </c>
      <c r="B5752" s="66" t="s">
        <v>4375</v>
      </c>
      <c r="O5752" t="s">
        <v>4026</v>
      </c>
      <c r="P5752" t="s">
        <v>4497</v>
      </c>
    </row>
    <row r="5753" spans="1:16" hidden="1" x14ac:dyDescent="0.2">
      <c r="A5753" s="66" t="s">
        <v>21490</v>
      </c>
      <c r="B5753" s="66" t="s">
        <v>8368</v>
      </c>
      <c r="O5753" t="s">
        <v>4026</v>
      </c>
      <c r="P5753" t="s">
        <v>4497</v>
      </c>
    </row>
    <row r="5754" spans="1:16" hidden="1" x14ac:dyDescent="0.2">
      <c r="A5754" s="66" t="s">
        <v>21491</v>
      </c>
      <c r="B5754" s="66" t="s">
        <v>8419</v>
      </c>
      <c r="O5754" t="s">
        <v>4026</v>
      </c>
      <c r="P5754" t="s">
        <v>4497</v>
      </c>
    </row>
    <row r="5755" spans="1:16" hidden="1" x14ac:dyDescent="0.2">
      <c r="A5755" s="66" t="s">
        <v>21492</v>
      </c>
      <c r="B5755" s="66" t="s">
        <v>8422</v>
      </c>
      <c r="O5755" t="s">
        <v>4026</v>
      </c>
      <c r="P5755" t="s">
        <v>4497</v>
      </c>
    </row>
    <row r="5756" spans="1:16" hidden="1" x14ac:dyDescent="0.2">
      <c r="A5756" s="66" t="s">
        <v>21493</v>
      </c>
      <c r="B5756" s="66" t="s">
        <v>7819</v>
      </c>
      <c r="O5756" t="s">
        <v>4026</v>
      </c>
      <c r="P5756" t="s">
        <v>4497</v>
      </c>
    </row>
    <row r="5757" spans="1:16" hidden="1" x14ac:dyDescent="0.2">
      <c r="A5757" s="66" t="s">
        <v>21494</v>
      </c>
      <c r="B5757" s="66" t="s">
        <v>8524</v>
      </c>
      <c r="O5757" t="s">
        <v>4026</v>
      </c>
      <c r="P5757" t="s">
        <v>4497</v>
      </c>
    </row>
    <row r="5758" spans="1:16" hidden="1" x14ac:dyDescent="0.2">
      <c r="A5758" s="66" t="s">
        <v>21495</v>
      </c>
      <c r="B5758" s="66" t="s">
        <v>7550</v>
      </c>
      <c r="O5758" t="s">
        <v>4026</v>
      </c>
      <c r="P5758" t="s">
        <v>4497</v>
      </c>
    </row>
    <row r="5759" spans="1:16" hidden="1" x14ac:dyDescent="0.2">
      <c r="A5759" s="66" t="s">
        <v>21496</v>
      </c>
      <c r="B5759" s="66" t="s">
        <v>8232</v>
      </c>
      <c r="O5759" t="s">
        <v>4026</v>
      </c>
      <c r="P5759" t="s">
        <v>4497</v>
      </c>
    </row>
    <row r="5760" spans="1:16" hidden="1" x14ac:dyDescent="0.2">
      <c r="A5760" s="66" t="s">
        <v>21497</v>
      </c>
      <c r="B5760" s="66" t="s">
        <v>8365</v>
      </c>
      <c r="O5760" t="s">
        <v>4026</v>
      </c>
      <c r="P5760" t="s">
        <v>4497</v>
      </c>
    </row>
    <row r="5761" spans="1:16" hidden="1" x14ac:dyDescent="0.2">
      <c r="A5761" s="66" t="s">
        <v>21498</v>
      </c>
      <c r="B5761" s="66" t="s">
        <v>8395</v>
      </c>
      <c r="O5761" t="s">
        <v>4026</v>
      </c>
      <c r="P5761" t="s">
        <v>4497</v>
      </c>
    </row>
    <row r="5762" spans="1:16" hidden="1" x14ac:dyDescent="0.2">
      <c r="A5762" s="66" t="s">
        <v>21499</v>
      </c>
      <c r="B5762" s="66" t="s">
        <v>7741</v>
      </c>
      <c r="O5762" t="s">
        <v>4026</v>
      </c>
      <c r="P5762" t="s">
        <v>4497</v>
      </c>
    </row>
    <row r="5763" spans="1:16" hidden="1" x14ac:dyDescent="0.2">
      <c r="A5763" s="66" t="s">
        <v>21500</v>
      </c>
      <c r="B5763" s="66" t="s">
        <v>8590</v>
      </c>
      <c r="O5763" t="s">
        <v>4026</v>
      </c>
      <c r="P5763" t="s">
        <v>4497</v>
      </c>
    </row>
    <row r="5764" spans="1:16" hidden="1" x14ac:dyDescent="0.2">
      <c r="A5764" s="66" t="s">
        <v>21501</v>
      </c>
      <c r="B5764" s="66" t="s">
        <v>4035</v>
      </c>
      <c r="O5764" t="s">
        <v>4026</v>
      </c>
      <c r="P5764" t="s">
        <v>4497</v>
      </c>
    </row>
    <row r="5765" spans="1:16" hidden="1" x14ac:dyDescent="0.2">
      <c r="A5765" s="66" t="s">
        <v>21502</v>
      </c>
      <c r="B5765" s="66" t="s">
        <v>4049</v>
      </c>
      <c r="O5765" t="s">
        <v>4026</v>
      </c>
      <c r="P5765" t="s">
        <v>4497</v>
      </c>
    </row>
    <row r="5766" spans="1:16" hidden="1" x14ac:dyDescent="0.2">
      <c r="A5766" s="66" t="s">
        <v>21503</v>
      </c>
      <c r="B5766" s="66" t="s">
        <v>4513</v>
      </c>
      <c r="O5766" t="s">
        <v>4026</v>
      </c>
      <c r="P5766" t="s">
        <v>4497</v>
      </c>
    </row>
    <row r="5767" spans="1:16" hidden="1" x14ac:dyDescent="0.2">
      <c r="A5767" s="66" t="s">
        <v>21504</v>
      </c>
      <c r="B5767" s="66" t="s">
        <v>4497</v>
      </c>
      <c r="O5767" t="s">
        <v>4026</v>
      </c>
      <c r="P5767" t="s">
        <v>4497</v>
      </c>
    </row>
    <row r="5768" spans="1:16" hidden="1" x14ac:dyDescent="0.2">
      <c r="A5768" s="66" t="s">
        <v>21505</v>
      </c>
      <c r="B5768" s="66" t="s">
        <v>7873</v>
      </c>
      <c r="O5768" t="s">
        <v>4026</v>
      </c>
      <c r="P5768" t="s">
        <v>4497</v>
      </c>
    </row>
    <row r="5769" spans="1:16" hidden="1" x14ac:dyDescent="0.2">
      <c r="A5769" s="66" t="s">
        <v>21506</v>
      </c>
      <c r="B5769" s="66" t="s">
        <v>7920</v>
      </c>
      <c r="O5769" t="s">
        <v>4026</v>
      </c>
      <c r="P5769" t="s">
        <v>4497</v>
      </c>
    </row>
    <row r="5770" spans="1:16" hidden="1" x14ac:dyDescent="0.2">
      <c r="A5770" s="66" t="s">
        <v>21507</v>
      </c>
      <c r="B5770" s="66" t="s">
        <v>8354</v>
      </c>
      <c r="O5770" t="s">
        <v>4026</v>
      </c>
      <c r="P5770" t="s">
        <v>4497</v>
      </c>
    </row>
    <row r="5771" spans="1:16" hidden="1" x14ac:dyDescent="0.2">
      <c r="A5771" s="66" t="s">
        <v>21508</v>
      </c>
      <c r="B5771" s="66" t="s">
        <v>8498</v>
      </c>
      <c r="O5771" t="s">
        <v>4026</v>
      </c>
      <c r="P5771" t="s">
        <v>4497</v>
      </c>
    </row>
    <row r="5772" spans="1:16" hidden="1" x14ac:dyDescent="0.2">
      <c r="A5772" s="66" t="s">
        <v>21509</v>
      </c>
      <c r="B5772" s="66" t="s">
        <v>7853</v>
      </c>
      <c r="O5772" t="s">
        <v>4026</v>
      </c>
      <c r="P5772" t="s">
        <v>4497</v>
      </c>
    </row>
    <row r="5773" spans="1:16" hidden="1" x14ac:dyDescent="0.2">
      <c r="A5773" s="66" t="s">
        <v>21510</v>
      </c>
      <c r="B5773" s="66" t="s">
        <v>8900</v>
      </c>
      <c r="O5773" t="s">
        <v>4026</v>
      </c>
      <c r="P5773" t="s">
        <v>4497</v>
      </c>
    </row>
    <row r="5774" spans="1:16" hidden="1" x14ac:dyDescent="0.2">
      <c r="A5774" s="66" t="s">
        <v>21511</v>
      </c>
      <c r="B5774" s="66" t="s">
        <v>4037</v>
      </c>
      <c r="O5774" t="s">
        <v>4026</v>
      </c>
      <c r="P5774" t="s">
        <v>4497</v>
      </c>
    </row>
    <row r="5775" spans="1:16" hidden="1" x14ac:dyDescent="0.2">
      <c r="A5775" s="66" t="s">
        <v>21512</v>
      </c>
      <c r="B5775" s="66" t="s">
        <v>7659</v>
      </c>
      <c r="O5775" t="s">
        <v>4026</v>
      </c>
      <c r="P5775" t="s">
        <v>4497</v>
      </c>
    </row>
    <row r="5776" spans="1:16" hidden="1" x14ac:dyDescent="0.2">
      <c r="A5776" s="66" t="s">
        <v>21513</v>
      </c>
      <c r="B5776" s="66" t="s">
        <v>8431</v>
      </c>
      <c r="O5776" t="s">
        <v>4026</v>
      </c>
      <c r="P5776" t="s">
        <v>4497</v>
      </c>
    </row>
    <row r="5777" spans="1:16" hidden="1" x14ac:dyDescent="0.2">
      <c r="A5777" s="66" t="s">
        <v>21514</v>
      </c>
      <c r="B5777" s="66" t="s">
        <v>8441</v>
      </c>
      <c r="O5777" t="s">
        <v>4026</v>
      </c>
      <c r="P5777" t="s">
        <v>4497</v>
      </c>
    </row>
    <row r="5778" spans="1:16" hidden="1" x14ac:dyDescent="0.2">
      <c r="A5778" s="66" t="s">
        <v>21515</v>
      </c>
      <c r="B5778" s="66" t="s">
        <v>4067</v>
      </c>
      <c r="O5778" t="s">
        <v>4026</v>
      </c>
      <c r="P5778" t="s">
        <v>4497</v>
      </c>
    </row>
    <row r="5779" spans="1:16" hidden="1" x14ac:dyDescent="0.2">
      <c r="A5779" s="66" t="s">
        <v>21516</v>
      </c>
      <c r="B5779" s="66" t="s">
        <v>7499</v>
      </c>
      <c r="O5779" t="s">
        <v>4026</v>
      </c>
      <c r="P5779" t="s">
        <v>4497</v>
      </c>
    </row>
    <row r="5780" spans="1:16" hidden="1" x14ac:dyDescent="0.2">
      <c r="A5780" s="66" t="s">
        <v>21517</v>
      </c>
      <c r="B5780" s="66" t="s">
        <v>8971</v>
      </c>
      <c r="O5780" t="s">
        <v>4026</v>
      </c>
      <c r="P5780" t="s">
        <v>4497</v>
      </c>
    </row>
    <row r="5781" spans="1:16" hidden="1" x14ac:dyDescent="0.2">
      <c r="A5781" s="66" t="s">
        <v>21518</v>
      </c>
      <c r="B5781" s="66" t="s">
        <v>8983</v>
      </c>
      <c r="O5781" t="s">
        <v>4026</v>
      </c>
      <c r="P5781" t="s">
        <v>4497</v>
      </c>
    </row>
    <row r="5782" spans="1:16" hidden="1" x14ac:dyDescent="0.2">
      <c r="A5782" s="66" t="s">
        <v>21519</v>
      </c>
      <c r="B5782" s="66" t="s">
        <v>7680</v>
      </c>
      <c r="O5782" t="s">
        <v>4026</v>
      </c>
      <c r="P5782" t="s">
        <v>4497</v>
      </c>
    </row>
    <row r="5783" spans="1:16" hidden="1" x14ac:dyDescent="0.2">
      <c r="A5783" s="66" t="s">
        <v>21520</v>
      </c>
      <c r="B5783" s="66" t="s">
        <v>21521</v>
      </c>
      <c r="O5783" t="s">
        <v>4026</v>
      </c>
      <c r="P5783" t="s">
        <v>4497</v>
      </c>
    </row>
    <row r="5784" spans="1:16" hidden="1" x14ac:dyDescent="0.2">
      <c r="A5784" s="66" t="s">
        <v>21522</v>
      </c>
      <c r="B5784" s="66" t="s">
        <v>7828</v>
      </c>
      <c r="O5784" t="s">
        <v>4026</v>
      </c>
      <c r="P5784" t="s">
        <v>4497</v>
      </c>
    </row>
    <row r="5785" spans="1:16" hidden="1" x14ac:dyDescent="0.2">
      <c r="A5785" s="66" t="s">
        <v>21523</v>
      </c>
      <c r="B5785" s="66" t="s">
        <v>7856</v>
      </c>
      <c r="O5785" t="s">
        <v>4026</v>
      </c>
      <c r="P5785" t="s">
        <v>4497</v>
      </c>
    </row>
    <row r="5786" spans="1:16" hidden="1" x14ac:dyDescent="0.2">
      <c r="A5786" s="66" t="s">
        <v>21524</v>
      </c>
      <c r="B5786" s="66" t="s">
        <v>7859</v>
      </c>
      <c r="O5786" t="s">
        <v>4026</v>
      </c>
      <c r="P5786" t="s">
        <v>4497</v>
      </c>
    </row>
    <row r="5787" spans="1:16" hidden="1" x14ac:dyDescent="0.2">
      <c r="A5787" s="66" t="s">
        <v>21525</v>
      </c>
      <c r="B5787" s="66" t="s">
        <v>7940</v>
      </c>
      <c r="O5787" t="s">
        <v>4026</v>
      </c>
      <c r="P5787" t="s">
        <v>4497</v>
      </c>
    </row>
    <row r="5788" spans="1:16" hidden="1" x14ac:dyDescent="0.2">
      <c r="A5788" s="66" t="s">
        <v>21526</v>
      </c>
      <c r="B5788" s="66" t="s">
        <v>4183</v>
      </c>
      <c r="O5788" t="s">
        <v>4026</v>
      </c>
      <c r="P5788" t="s">
        <v>4497</v>
      </c>
    </row>
    <row r="5789" spans="1:16" hidden="1" x14ac:dyDescent="0.2">
      <c r="A5789" s="66" t="s">
        <v>21527</v>
      </c>
      <c r="B5789" s="66" t="s">
        <v>4329</v>
      </c>
      <c r="O5789" t="s">
        <v>4026</v>
      </c>
      <c r="P5789" t="s">
        <v>4497</v>
      </c>
    </row>
    <row r="5790" spans="1:16" hidden="1" x14ac:dyDescent="0.2">
      <c r="A5790" s="66" t="s">
        <v>21528</v>
      </c>
      <c r="B5790" s="66" t="s">
        <v>8115</v>
      </c>
      <c r="O5790" t="s">
        <v>4026</v>
      </c>
      <c r="P5790" t="s">
        <v>4497</v>
      </c>
    </row>
    <row r="5791" spans="1:16" hidden="1" x14ac:dyDescent="0.2">
      <c r="A5791" s="66" t="s">
        <v>21529</v>
      </c>
      <c r="B5791" s="66" t="s">
        <v>8342</v>
      </c>
      <c r="O5791" t="s">
        <v>4026</v>
      </c>
      <c r="P5791" t="s">
        <v>4497</v>
      </c>
    </row>
    <row r="5792" spans="1:16" hidden="1" x14ac:dyDescent="0.2">
      <c r="A5792" s="66" t="s">
        <v>21530</v>
      </c>
      <c r="B5792" s="66" t="s">
        <v>8374</v>
      </c>
      <c r="O5792" t="s">
        <v>4026</v>
      </c>
      <c r="P5792" t="s">
        <v>4497</v>
      </c>
    </row>
    <row r="5793" spans="1:16" hidden="1" x14ac:dyDescent="0.2">
      <c r="A5793" s="66" t="s">
        <v>21531</v>
      </c>
      <c r="B5793" s="66" t="s">
        <v>8183</v>
      </c>
      <c r="O5793" t="s">
        <v>4026</v>
      </c>
      <c r="P5793" t="s">
        <v>4497</v>
      </c>
    </row>
    <row r="5794" spans="1:16" hidden="1" x14ac:dyDescent="0.2">
      <c r="A5794" s="66" t="s">
        <v>21532</v>
      </c>
      <c r="B5794" s="66" t="s">
        <v>8214</v>
      </c>
      <c r="O5794" t="s">
        <v>4026</v>
      </c>
      <c r="P5794" t="s">
        <v>4497</v>
      </c>
    </row>
    <row r="5795" spans="1:16" hidden="1" x14ac:dyDescent="0.2">
      <c r="A5795" s="66" t="s">
        <v>21533</v>
      </c>
      <c r="B5795" s="66" t="s">
        <v>8220</v>
      </c>
      <c r="O5795" t="s">
        <v>4026</v>
      </c>
      <c r="P5795" t="s">
        <v>4497</v>
      </c>
    </row>
    <row r="5796" spans="1:16" hidden="1" x14ac:dyDescent="0.2">
      <c r="A5796" s="66" t="s">
        <v>21534</v>
      </c>
      <c r="B5796" s="66" t="s">
        <v>8226</v>
      </c>
      <c r="O5796" t="s">
        <v>4026</v>
      </c>
      <c r="P5796" t="s">
        <v>4497</v>
      </c>
    </row>
    <row r="5797" spans="1:16" hidden="1" x14ac:dyDescent="0.2">
      <c r="A5797" s="66" t="s">
        <v>21535</v>
      </c>
      <c r="B5797" s="66" t="s">
        <v>8236</v>
      </c>
      <c r="O5797" t="s">
        <v>4026</v>
      </c>
      <c r="P5797" t="s">
        <v>4497</v>
      </c>
    </row>
    <row r="5798" spans="1:16" hidden="1" x14ac:dyDescent="0.2">
      <c r="A5798" s="66" t="s">
        <v>21536</v>
      </c>
      <c r="B5798" s="66" t="s">
        <v>8242</v>
      </c>
      <c r="O5798" t="s">
        <v>4026</v>
      </c>
      <c r="P5798" t="s">
        <v>4497</v>
      </c>
    </row>
    <row r="5799" spans="1:16" hidden="1" x14ac:dyDescent="0.2">
      <c r="A5799" s="66" t="s">
        <v>21537</v>
      </c>
      <c r="B5799" s="66" t="s">
        <v>8267</v>
      </c>
      <c r="O5799" t="s">
        <v>4026</v>
      </c>
      <c r="P5799" t="s">
        <v>4497</v>
      </c>
    </row>
    <row r="5800" spans="1:16" hidden="1" x14ac:dyDescent="0.2">
      <c r="A5800" s="66" t="s">
        <v>21538</v>
      </c>
      <c r="B5800" s="66" t="s">
        <v>8285</v>
      </c>
      <c r="O5800" t="s">
        <v>4026</v>
      </c>
      <c r="P5800" t="s">
        <v>4497</v>
      </c>
    </row>
    <row r="5801" spans="1:16" hidden="1" x14ac:dyDescent="0.2">
      <c r="A5801" s="66" t="s">
        <v>21539</v>
      </c>
      <c r="B5801" s="66" t="s">
        <v>8291</v>
      </c>
      <c r="O5801" t="s">
        <v>4026</v>
      </c>
      <c r="P5801" t="s">
        <v>4497</v>
      </c>
    </row>
    <row r="5802" spans="1:16" hidden="1" x14ac:dyDescent="0.2">
      <c r="A5802" s="66" t="s">
        <v>21540</v>
      </c>
      <c r="B5802" s="66" t="s">
        <v>8294</v>
      </c>
      <c r="O5802" t="s">
        <v>4026</v>
      </c>
      <c r="P5802" t="s">
        <v>4497</v>
      </c>
    </row>
    <row r="5803" spans="1:16" hidden="1" x14ac:dyDescent="0.2">
      <c r="A5803" s="66" t="s">
        <v>21541</v>
      </c>
      <c r="B5803" s="66" t="s">
        <v>8318</v>
      </c>
      <c r="O5803" t="s">
        <v>4026</v>
      </c>
      <c r="P5803" t="s">
        <v>4497</v>
      </c>
    </row>
    <row r="5804" spans="1:16" hidden="1" x14ac:dyDescent="0.2">
      <c r="A5804" s="66" t="s">
        <v>21542</v>
      </c>
      <c r="B5804" s="66" t="s">
        <v>8333</v>
      </c>
      <c r="O5804" t="s">
        <v>4026</v>
      </c>
      <c r="P5804" t="s">
        <v>4497</v>
      </c>
    </row>
    <row r="5805" spans="1:16" hidden="1" x14ac:dyDescent="0.2">
      <c r="A5805" s="66" t="s">
        <v>21543</v>
      </c>
      <c r="B5805" s="66" t="s">
        <v>7750</v>
      </c>
      <c r="O5805" t="s">
        <v>4026</v>
      </c>
      <c r="P5805" t="s">
        <v>4497</v>
      </c>
    </row>
    <row r="5806" spans="1:16" hidden="1" x14ac:dyDescent="0.2">
      <c r="A5806" s="66" t="s">
        <v>21544</v>
      </c>
      <c r="B5806" s="66" t="s">
        <v>7791</v>
      </c>
      <c r="O5806" t="s">
        <v>4026</v>
      </c>
      <c r="P5806" t="s">
        <v>4497</v>
      </c>
    </row>
    <row r="5807" spans="1:16" hidden="1" x14ac:dyDescent="0.2">
      <c r="A5807" s="66" t="s">
        <v>21545</v>
      </c>
      <c r="B5807" s="66" t="s">
        <v>7800</v>
      </c>
      <c r="O5807" t="s">
        <v>4026</v>
      </c>
      <c r="P5807" t="s">
        <v>4497</v>
      </c>
    </row>
    <row r="5808" spans="1:16" hidden="1" x14ac:dyDescent="0.2">
      <c r="A5808" s="66" t="s">
        <v>21546</v>
      </c>
      <c r="B5808" s="66" t="s">
        <v>7810</v>
      </c>
      <c r="O5808" t="s">
        <v>4026</v>
      </c>
      <c r="P5808" t="s">
        <v>4497</v>
      </c>
    </row>
    <row r="5809" spans="1:16" hidden="1" x14ac:dyDescent="0.2">
      <c r="A5809" s="66" t="s">
        <v>8879</v>
      </c>
      <c r="B5809" s="66" t="s">
        <v>8880</v>
      </c>
      <c r="O5809" t="s">
        <v>4026</v>
      </c>
      <c r="P5809" t="s">
        <v>4497</v>
      </c>
    </row>
    <row r="5810" spans="1:16" hidden="1" x14ac:dyDescent="0.2">
      <c r="A5810" s="66" t="s">
        <v>21547</v>
      </c>
      <c r="B5810" s="66" t="s">
        <v>4185</v>
      </c>
      <c r="O5810" t="s">
        <v>4026</v>
      </c>
      <c r="P5810" t="s">
        <v>4497</v>
      </c>
    </row>
    <row r="5811" spans="1:16" hidden="1" x14ac:dyDescent="0.2">
      <c r="A5811" s="66" t="s">
        <v>21548</v>
      </c>
      <c r="B5811" s="66" t="s">
        <v>8570</v>
      </c>
      <c r="O5811" t="s">
        <v>4026</v>
      </c>
      <c r="P5811" t="s">
        <v>4497</v>
      </c>
    </row>
    <row r="5812" spans="1:16" hidden="1" x14ac:dyDescent="0.2">
      <c r="A5812" s="66" t="s">
        <v>21549</v>
      </c>
      <c r="B5812" s="66" t="s">
        <v>4033</v>
      </c>
      <c r="O5812" t="s">
        <v>4026</v>
      </c>
      <c r="P5812" t="s">
        <v>4497</v>
      </c>
    </row>
    <row r="5813" spans="1:16" hidden="1" x14ac:dyDescent="0.2">
      <c r="A5813" s="66" t="s">
        <v>21550</v>
      </c>
      <c r="B5813" s="66" t="s">
        <v>4187</v>
      </c>
      <c r="O5813" t="s">
        <v>4026</v>
      </c>
      <c r="P5813" t="s">
        <v>4497</v>
      </c>
    </row>
    <row r="5814" spans="1:16" hidden="1" x14ac:dyDescent="0.2">
      <c r="A5814" s="66" t="s">
        <v>21551</v>
      </c>
      <c r="B5814" s="66" t="s">
        <v>8743</v>
      </c>
      <c r="O5814" t="s">
        <v>4026</v>
      </c>
      <c r="P5814" t="s">
        <v>4497</v>
      </c>
    </row>
    <row r="5815" spans="1:16" hidden="1" x14ac:dyDescent="0.2">
      <c r="A5815" s="66" t="s">
        <v>21552</v>
      </c>
      <c r="B5815" s="66" t="s">
        <v>8913</v>
      </c>
      <c r="O5815" t="s">
        <v>4026</v>
      </c>
      <c r="P5815" t="s">
        <v>4497</v>
      </c>
    </row>
    <row r="5816" spans="1:16" hidden="1" x14ac:dyDescent="0.2">
      <c r="A5816" s="66" t="s">
        <v>21553</v>
      </c>
      <c r="B5816" s="66" t="s">
        <v>9078</v>
      </c>
      <c r="O5816" t="s">
        <v>4026</v>
      </c>
      <c r="P5816" t="s">
        <v>4497</v>
      </c>
    </row>
    <row r="5817" spans="1:16" hidden="1" x14ac:dyDescent="0.2">
      <c r="A5817" s="66" t="s">
        <v>21554</v>
      </c>
      <c r="B5817" s="66" t="s">
        <v>8974</v>
      </c>
      <c r="O5817" t="s">
        <v>4026</v>
      </c>
      <c r="P5817" t="s">
        <v>4497</v>
      </c>
    </row>
    <row r="5818" spans="1:16" hidden="1" x14ac:dyDescent="0.2">
      <c r="A5818" s="66" t="s">
        <v>21555</v>
      </c>
      <c r="B5818" s="66" t="s">
        <v>7584</v>
      </c>
      <c r="O5818" t="s">
        <v>4026</v>
      </c>
      <c r="P5818" t="s">
        <v>4497</v>
      </c>
    </row>
    <row r="5819" spans="1:16" hidden="1" x14ac:dyDescent="0.2">
      <c r="A5819" s="66" t="s">
        <v>21556</v>
      </c>
      <c r="B5819" s="66" t="s">
        <v>4394</v>
      </c>
      <c r="O5819" t="s">
        <v>4026</v>
      </c>
      <c r="P5819" t="s">
        <v>4497</v>
      </c>
    </row>
    <row r="5820" spans="1:16" hidden="1" x14ac:dyDescent="0.2">
      <c r="A5820" s="66" t="s">
        <v>21557</v>
      </c>
      <c r="B5820" s="66" t="s">
        <v>7711</v>
      </c>
      <c r="O5820" t="s">
        <v>4026</v>
      </c>
      <c r="P5820" t="s">
        <v>4497</v>
      </c>
    </row>
    <row r="5821" spans="1:16" hidden="1" x14ac:dyDescent="0.2">
      <c r="A5821" s="66" t="s">
        <v>21558</v>
      </c>
      <c r="B5821" s="66" t="s">
        <v>7831</v>
      </c>
      <c r="O5821" t="s">
        <v>4026</v>
      </c>
      <c r="P5821" t="s">
        <v>4497</v>
      </c>
    </row>
    <row r="5822" spans="1:16" hidden="1" x14ac:dyDescent="0.2">
      <c r="A5822" s="66" t="s">
        <v>21559</v>
      </c>
      <c r="B5822" s="66" t="s">
        <v>7845</v>
      </c>
      <c r="O5822" t="s">
        <v>4026</v>
      </c>
      <c r="P5822" t="s">
        <v>4497</v>
      </c>
    </row>
    <row r="5823" spans="1:16" hidden="1" x14ac:dyDescent="0.2">
      <c r="A5823" s="66" t="s">
        <v>21560</v>
      </c>
      <c r="B5823" s="66" t="s">
        <v>7952</v>
      </c>
      <c r="O5823" t="s">
        <v>4026</v>
      </c>
      <c r="P5823" t="s">
        <v>4497</v>
      </c>
    </row>
    <row r="5824" spans="1:16" hidden="1" x14ac:dyDescent="0.2">
      <c r="A5824" s="66" t="s">
        <v>21561</v>
      </c>
      <c r="B5824" s="66" t="s">
        <v>4141</v>
      </c>
      <c r="O5824" t="s">
        <v>4026</v>
      </c>
      <c r="P5824" t="s">
        <v>4497</v>
      </c>
    </row>
    <row r="5825" spans="1:16" hidden="1" x14ac:dyDescent="0.2">
      <c r="A5825" s="66" t="s">
        <v>21562</v>
      </c>
      <c r="B5825" s="66" t="s">
        <v>8014</v>
      </c>
      <c r="O5825" t="s">
        <v>4026</v>
      </c>
      <c r="P5825" t="s">
        <v>4497</v>
      </c>
    </row>
    <row r="5826" spans="1:16" hidden="1" x14ac:dyDescent="0.2">
      <c r="A5826" s="66" t="s">
        <v>8882</v>
      </c>
      <c r="B5826" s="66" t="s">
        <v>8883</v>
      </c>
      <c r="O5826" t="s">
        <v>4026</v>
      </c>
      <c r="P5826" t="s">
        <v>4497</v>
      </c>
    </row>
    <row r="5827" spans="1:16" hidden="1" x14ac:dyDescent="0.2">
      <c r="A5827" s="66" t="s">
        <v>21563</v>
      </c>
      <c r="B5827" s="66" t="s">
        <v>4888</v>
      </c>
      <c r="O5827" t="s">
        <v>4026</v>
      </c>
      <c r="P5827" t="s">
        <v>4497</v>
      </c>
    </row>
    <row r="5828" spans="1:16" hidden="1" x14ac:dyDescent="0.2">
      <c r="A5828" s="66" t="s">
        <v>21564</v>
      </c>
      <c r="B5828" s="66" t="s">
        <v>8092</v>
      </c>
      <c r="O5828" t="s">
        <v>4026</v>
      </c>
      <c r="P5828" t="s">
        <v>4497</v>
      </c>
    </row>
    <row r="5829" spans="1:16" hidden="1" x14ac:dyDescent="0.2">
      <c r="A5829" s="66" t="s">
        <v>21565</v>
      </c>
      <c r="B5829" s="66" t="s">
        <v>8229</v>
      </c>
      <c r="O5829" t="s">
        <v>4026</v>
      </c>
      <c r="P5829" t="s">
        <v>4497</v>
      </c>
    </row>
    <row r="5830" spans="1:16" hidden="1" x14ac:dyDescent="0.2">
      <c r="A5830" s="66" t="s">
        <v>21566</v>
      </c>
      <c r="B5830" s="66" t="s">
        <v>7744</v>
      </c>
      <c r="O5830" t="s">
        <v>4026</v>
      </c>
      <c r="P5830" t="s">
        <v>4497</v>
      </c>
    </row>
    <row r="5831" spans="1:16" hidden="1" x14ac:dyDescent="0.2">
      <c r="A5831" s="66" t="s">
        <v>21567</v>
      </c>
      <c r="B5831" s="66" t="s">
        <v>7756</v>
      </c>
      <c r="O5831" t="s">
        <v>4026</v>
      </c>
      <c r="P5831" t="s">
        <v>4497</v>
      </c>
    </row>
    <row r="5832" spans="1:16" hidden="1" x14ac:dyDescent="0.2">
      <c r="A5832" s="66" t="s">
        <v>21568</v>
      </c>
      <c r="B5832" s="66" t="s">
        <v>4887</v>
      </c>
      <c r="O5832" t="s">
        <v>4026</v>
      </c>
      <c r="P5832" t="s">
        <v>4497</v>
      </c>
    </row>
    <row r="5833" spans="1:16" hidden="1" x14ac:dyDescent="0.2">
      <c r="A5833" s="66" t="s">
        <v>21569</v>
      </c>
      <c r="B5833" s="66" t="s">
        <v>8507</v>
      </c>
      <c r="O5833" t="s">
        <v>4026</v>
      </c>
      <c r="P5833" t="s">
        <v>4497</v>
      </c>
    </row>
    <row r="5834" spans="1:16" hidden="1" x14ac:dyDescent="0.2">
      <c r="A5834" s="66" t="s">
        <v>21570</v>
      </c>
      <c r="B5834" s="66" t="s">
        <v>8541</v>
      </c>
      <c r="O5834" t="s">
        <v>4026</v>
      </c>
      <c r="P5834" t="s">
        <v>4497</v>
      </c>
    </row>
    <row r="5835" spans="1:16" hidden="1" x14ac:dyDescent="0.2">
      <c r="A5835" s="66" t="s">
        <v>8886</v>
      </c>
      <c r="B5835" s="66" t="s">
        <v>8887</v>
      </c>
      <c r="O5835" t="s">
        <v>4026</v>
      </c>
      <c r="P5835" t="s">
        <v>4497</v>
      </c>
    </row>
    <row r="5836" spans="1:16" hidden="1" x14ac:dyDescent="0.2">
      <c r="A5836" s="66" t="s">
        <v>21571</v>
      </c>
      <c r="B5836" s="66" t="s">
        <v>8584</v>
      </c>
      <c r="O5836" t="s">
        <v>4026</v>
      </c>
      <c r="P5836" t="s">
        <v>4497</v>
      </c>
    </row>
    <row r="5837" spans="1:16" hidden="1" x14ac:dyDescent="0.2">
      <c r="A5837" s="66" t="s">
        <v>21572</v>
      </c>
      <c r="B5837" s="66" t="s">
        <v>8593</v>
      </c>
      <c r="O5837" t="s">
        <v>4026</v>
      </c>
      <c r="P5837" t="s">
        <v>4497</v>
      </c>
    </row>
    <row r="5838" spans="1:16" hidden="1" x14ac:dyDescent="0.2">
      <c r="A5838" s="66" t="s">
        <v>21573</v>
      </c>
      <c r="B5838" s="66" t="s">
        <v>7587</v>
      </c>
      <c r="O5838" t="s">
        <v>4026</v>
      </c>
      <c r="P5838" t="s">
        <v>4497</v>
      </c>
    </row>
    <row r="5839" spans="1:16" hidden="1" x14ac:dyDescent="0.2">
      <c r="A5839" s="66" t="s">
        <v>21574</v>
      </c>
      <c r="B5839" s="66" t="s">
        <v>8345</v>
      </c>
      <c r="O5839" t="s">
        <v>4026</v>
      </c>
      <c r="P5839" t="s">
        <v>4497</v>
      </c>
    </row>
    <row r="5840" spans="1:16" hidden="1" x14ac:dyDescent="0.2">
      <c r="A5840" s="66" t="s">
        <v>21575</v>
      </c>
      <c r="B5840" s="66" t="s">
        <v>8386</v>
      </c>
      <c r="O5840" t="s">
        <v>4026</v>
      </c>
      <c r="P5840" t="s">
        <v>4497</v>
      </c>
    </row>
    <row r="5841" spans="1:16" hidden="1" x14ac:dyDescent="0.2">
      <c r="A5841" s="66" t="s">
        <v>21576</v>
      </c>
      <c r="B5841" s="66" t="s">
        <v>8438</v>
      </c>
      <c r="O5841" t="s">
        <v>4026</v>
      </c>
      <c r="P5841" t="s">
        <v>4497</v>
      </c>
    </row>
    <row r="5842" spans="1:16" hidden="1" x14ac:dyDescent="0.2">
      <c r="A5842" s="66" t="s">
        <v>21577</v>
      </c>
      <c r="B5842" s="66" t="s">
        <v>8489</v>
      </c>
      <c r="O5842" t="s">
        <v>4026</v>
      </c>
      <c r="P5842" t="s">
        <v>4497</v>
      </c>
    </row>
    <row r="5843" spans="1:16" hidden="1" x14ac:dyDescent="0.2">
      <c r="A5843" s="66" t="s">
        <v>21578</v>
      </c>
      <c r="B5843" s="66" t="s">
        <v>4023</v>
      </c>
      <c r="O5843" t="s">
        <v>4026</v>
      </c>
      <c r="P5843" t="s">
        <v>4497</v>
      </c>
    </row>
    <row r="5844" spans="1:16" hidden="1" x14ac:dyDescent="0.2">
      <c r="A5844" s="66" t="s">
        <v>21579</v>
      </c>
      <c r="B5844" s="66" t="s">
        <v>4025</v>
      </c>
      <c r="O5844" t="s">
        <v>4026</v>
      </c>
      <c r="P5844" t="s">
        <v>4497</v>
      </c>
    </row>
    <row r="5845" spans="1:16" hidden="1" x14ac:dyDescent="0.2">
      <c r="A5845" s="66" t="s">
        <v>21580</v>
      </c>
      <c r="B5845" s="66" t="s">
        <v>8203</v>
      </c>
      <c r="O5845" t="s">
        <v>4026</v>
      </c>
      <c r="P5845" t="s">
        <v>4497</v>
      </c>
    </row>
    <row r="5846" spans="1:16" hidden="1" x14ac:dyDescent="0.2">
      <c r="A5846" s="66" t="s">
        <v>21581</v>
      </c>
      <c r="B5846" s="66" t="s">
        <v>7753</v>
      </c>
      <c r="O5846" t="s">
        <v>4026</v>
      </c>
      <c r="P5846" t="s">
        <v>4497</v>
      </c>
    </row>
    <row r="5847" spans="1:16" hidden="1" x14ac:dyDescent="0.2">
      <c r="A5847" s="66" t="s">
        <v>21582</v>
      </c>
      <c r="B5847" s="66" t="s">
        <v>8518</v>
      </c>
      <c r="O5847" t="s">
        <v>4026</v>
      </c>
      <c r="P5847" t="s">
        <v>4497</v>
      </c>
    </row>
    <row r="5848" spans="1:16" hidden="1" x14ac:dyDescent="0.2">
      <c r="A5848" s="66" t="s">
        <v>21583</v>
      </c>
      <c r="B5848" s="66" t="s">
        <v>4398</v>
      </c>
      <c r="O5848" t="s">
        <v>4026</v>
      </c>
      <c r="P5848" t="s">
        <v>4497</v>
      </c>
    </row>
    <row r="5849" spans="1:16" hidden="1" x14ac:dyDescent="0.2">
      <c r="A5849" s="66" t="s">
        <v>21584</v>
      </c>
      <c r="B5849" s="66" t="s">
        <v>8587</v>
      </c>
      <c r="O5849" t="s">
        <v>4026</v>
      </c>
      <c r="P5849" t="s">
        <v>4497</v>
      </c>
    </row>
    <row r="5850" spans="1:16" hidden="1" x14ac:dyDescent="0.2">
      <c r="A5850" s="66" t="s">
        <v>21585</v>
      </c>
      <c r="B5850" s="66" t="s">
        <v>7566</v>
      </c>
      <c r="O5850" t="s">
        <v>4026</v>
      </c>
      <c r="P5850" t="s">
        <v>4497</v>
      </c>
    </row>
    <row r="5851" spans="1:16" hidden="1" x14ac:dyDescent="0.2">
      <c r="A5851" s="66" t="s">
        <v>21586</v>
      </c>
      <c r="B5851" s="66" t="s">
        <v>7572</v>
      </c>
      <c r="O5851" t="s">
        <v>4026</v>
      </c>
      <c r="P5851" t="s">
        <v>4497</v>
      </c>
    </row>
    <row r="5852" spans="1:16" hidden="1" x14ac:dyDescent="0.2">
      <c r="A5852" s="66" t="s">
        <v>21587</v>
      </c>
      <c r="B5852" s="66" t="s">
        <v>7732</v>
      </c>
      <c r="O5852" t="s">
        <v>4026</v>
      </c>
      <c r="P5852" t="s">
        <v>4497</v>
      </c>
    </row>
    <row r="5853" spans="1:16" hidden="1" x14ac:dyDescent="0.2">
      <c r="A5853" s="66" t="s">
        <v>21588</v>
      </c>
      <c r="B5853" s="66" t="s">
        <v>8359</v>
      </c>
      <c r="O5853" t="s">
        <v>4026</v>
      </c>
      <c r="P5853" t="s">
        <v>4497</v>
      </c>
    </row>
    <row r="5854" spans="1:16" hidden="1" x14ac:dyDescent="0.2">
      <c r="A5854" s="66" t="s">
        <v>21589</v>
      </c>
      <c r="B5854" s="66" t="s">
        <v>4041</v>
      </c>
      <c r="O5854" t="s">
        <v>4026</v>
      </c>
      <c r="P5854" t="s">
        <v>4497</v>
      </c>
    </row>
    <row r="5855" spans="1:16" hidden="1" x14ac:dyDescent="0.2">
      <c r="A5855" s="66" t="s">
        <v>21590</v>
      </c>
      <c r="B5855" s="66" t="s">
        <v>7615</v>
      </c>
      <c r="O5855" t="s">
        <v>4026</v>
      </c>
      <c r="P5855" t="s">
        <v>4497</v>
      </c>
    </row>
    <row r="5856" spans="1:16" hidden="1" x14ac:dyDescent="0.2">
      <c r="A5856" s="66" t="s">
        <v>21591</v>
      </c>
      <c r="B5856" s="66" t="s">
        <v>7738</v>
      </c>
      <c r="O5856" t="s">
        <v>4026</v>
      </c>
      <c r="P5856" t="s">
        <v>4497</v>
      </c>
    </row>
    <row r="5857" spans="1:16" hidden="1" x14ac:dyDescent="0.2">
      <c r="A5857" s="66" t="s">
        <v>21592</v>
      </c>
      <c r="B5857" s="66" t="s">
        <v>7876</v>
      </c>
      <c r="O5857" t="s">
        <v>4026</v>
      </c>
      <c r="P5857" t="s">
        <v>4497</v>
      </c>
    </row>
    <row r="5858" spans="1:16" hidden="1" x14ac:dyDescent="0.2">
      <c r="A5858" s="66" t="s">
        <v>21593</v>
      </c>
      <c r="B5858" s="66" t="s">
        <v>7932</v>
      </c>
      <c r="O5858" t="s">
        <v>4026</v>
      </c>
      <c r="P5858" t="s">
        <v>4497</v>
      </c>
    </row>
    <row r="5859" spans="1:16" hidden="1" x14ac:dyDescent="0.2">
      <c r="A5859" s="66" t="s">
        <v>21594</v>
      </c>
      <c r="B5859" s="66" t="s">
        <v>8058</v>
      </c>
      <c r="O5859" t="s">
        <v>4026</v>
      </c>
      <c r="P5859" t="s">
        <v>4497</v>
      </c>
    </row>
    <row r="5860" spans="1:16" hidden="1" x14ac:dyDescent="0.2">
      <c r="A5860" s="66" t="s">
        <v>21595</v>
      </c>
      <c r="B5860" s="66" t="s">
        <v>8098</v>
      </c>
      <c r="O5860" t="s">
        <v>4026</v>
      </c>
      <c r="P5860" t="s">
        <v>4497</v>
      </c>
    </row>
    <row r="5861" spans="1:16" hidden="1" x14ac:dyDescent="0.2">
      <c r="A5861" s="66" t="s">
        <v>21596</v>
      </c>
      <c r="B5861" s="66" t="s">
        <v>8154</v>
      </c>
      <c r="O5861" t="s">
        <v>4026</v>
      </c>
      <c r="P5861" t="s">
        <v>4497</v>
      </c>
    </row>
    <row r="5862" spans="1:16" hidden="1" x14ac:dyDescent="0.2">
      <c r="A5862" s="66" t="s">
        <v>21597</v>
      </c>
      <c r="B5862" s="66" t="s">
        <v>8425</v>
      </c>
      <c r="O5862" t="s">
        <v>4026</v>
      </c>
      <c r="P5862" t="s">
        <v>4497</v>
      </c>
    </row>
    <row r="5863" spans="1:16" hidden="1" x14ac:dyDescent="0.2">
      <c r="A5863" s="66" t="s">
        <v>21598</v>
      </c>
      <c r="B5863" s="66" t="s">
        <v>8486</v>
      </c>
      <c r="O5863" t="s">
        <v>4026</v>
      </c>
      <c r="P5863" t="s">
        <v>4497</v>
      </c>
    </row>
    <row r="5864" spans="1:16" hidden="1" x14ac:dyDescent="0.2">
      <c r="A5864" s="66" t="s">
        <v>21599</v>
      </c>
      <c r="B5864" s="66" t="s">
        <v>4039</v>
      </c>
      <c r="O5864" t="s">
        <v>4026</v>
      </c>
      <c r="P5864" t="s">
        <v>4497</v>
      </c>
    </row>
    <row r="5865" spans="1:16" hidden="1" x14ac:dyDescent="0.2">
      <c r="A5865" s="66" t="s">
        <v>21600</v>
      </c>
      <c r="B5865" s="66" t="s">
        <v>4069</v>
      </c>
      <c r="O5865" t="s">
        <v>4026</v>
      </c>
      <c r="P5865" t="s">
        <v>4497</v>
      </c>
    </row>
    <row r="5866" spans="1:16" hidden="1" x14ac:dyDescent="0.2">
      <c r="A5866" s="66" t="s">
        <v>21601</v>
      </c>
      <c r="B5866" s="66" t="s">
        <v>8749</v>
      </c>
      <c r="O5866" t="s">
        <v>4026</v>
      </c>
      <c r="P5866" t="s">
        <v>4497</v>
      </c>
    </row>
    <row r="5867" spans="1:16" hidden="1" x14ac:dyDescent="0.2">
      <c r="A5867" s="66" t="s">
        <v>21602</v>
      </c>
      <c r="B5867" s="66" t="s">
        <v>7509</v>
      </c>
      <c r="O5867" t="s">
        <v>4026</v>
      </c>
      <c r="P5867" t="s">
        <v>4497</v>
      </c>
    </row>
    <row r="5868" spans="1:16" hidden="1" x14ac:dyDescent="0.2">
      <c r="A5868" s="66" t="s">
        <v>21603</v>
      </c>
      <c r="B5868" s="66" t="s">
        <v>7512</v>
      </c>
      <c r="O5868" t="s">
        <v>4026</v>
      </c>
      <c r="P5868" t="s">
        <v>4497</v>
      </c>
    </row>
    <row r="5869" spans="1:16" hidden="1" x14ac:dyDescent="0.2">
      <c r="A5869" s="66" t="s">
        <v>21604</v>
      </c>
      <c r="B5869" s="66" t="s">
        <v>4433</v>
      </c>
      <c r="O5869" t="s">
        <v>4026</v>
      </c>
      <c r="P5869" t="s">
        <v>4497</v>
      </c>
    </row>
    <row r="5870" spans="1:16" hidden="1" x14ac:dyDescent="0.2">
      <c r="A5870" s="66" t="s">
        <v>21605</v>
      </c>
      <c r="B5870" s="66" t="s">
        <v>4399</v>
      </c>
      <c r="O5870" t="s">
        <v>4026</v>
      </c>
      <c r="P5870" t="s">
        <v>4497</v>
      </c>
    </row>
    <row r="5871" spans="1:16" hidden="1" x14ac:dyDescent="0.2">
      <c r="A5871" s="66" t="s">
        <v>21606</v>
      </c>
      <c r="B5871" s="66" t="s">
        <v>7525</v>
      </c>
      <c r="O5871" t="s">
        <v>4026</v>
      </c>
      <c r="P5871" t="s">
        <v>4497</v>
      </c>
    </row>
    <row r="5872" spans="1:16" hidden="1" x14ac:dyDescent="0.2">
      <c r="A5872" s="66" t="s">
        <v>21607</v>
      </c>
      <c r="B5872" s="66" t="s">
        <v>7636</v>
      </c>
      <c r="O5872" t="s">
        <v>4026</v>
      </c>
      <c r="P5872" t="s">
        <v>4497</v>
      </c>
    </row>
    <row r="5873" spans="1:16" hidden="1" x14ac:dyDescent="0.2">
      <c r="A5873" s="66" t="s">
        <v>21608</v>
      </c>
      <c r="B5873" s="66" t="s">
        <v>4244</v>
      </c>
      <c r="O5873" t="s">
        <v>4026</v>
      </c>
      <c r="P5873" t="s">
        <v>4497</v>
      </c>
    </row>
    <row r="5874" spans="1:16" hidden="1" x14ac:dyDescent="0.2">
      <c r="A5874" s="66" t="s">
        <v>21609</v>
      </c>
      <c r="B5874" s="66" t="s">
        <v>4886</v>
      </c>
      <c r="O5874" t="s">
        <v>4026</v>
      </c>
      <c r="P5874" t="s">
        <v>4497</v>
      </c>
    </row>
    <row r="5875" spans="1:16" hidden="1" x14ac:dyDescent="0.2">
      <c r="A5875" s="66" t="s">
        <v>21610</v>
      </c>
      <c r="B5875" s="66" t="s">
        <v>4400</v>
      </c>
      <c r="O5875" t="s">
        <v>4026</v>
      </c>
      <c r="P5875" t="s">
        <v>4497</v>
      </c>
    </row>
    <row r="5876" spans="1:16" hidden="1" x14ac:dyDescent="0.2">
      <c r="A5876" s="66" t="s">
        <v>21611</v>
      </c>
      <c r="B5876" s="66" t="s">
        <v>8006</v>
      </c>
      <c r="O5876" t="s">
        <v>4026</v>
      </c>
      <c r="P5876" t="s">
        <v>4497</v>
      </c>
    </row>
    <row r="5877" spans="1:16" hidden="1" x14ac:dyDescent="0.2">
      <c r="A5877" s="66" t="s">
        <v>21612</v>
      </c>
      <c r="B5877" s="66" t="s">
        <v>8121</v>
      </c>
      <c r="O5877" t="s">
        <v>4026</v>
      </c>
      <c r="P5877" t="s">
        <v>4497</v>
      </c>
    </row>
    <row r="5878" spans="1:16" hidden="1" x14ac:dyDescent="0.2">
      <c r="A5878" s="66" t="s">
        <v>21613</v>
      </c>
      <c r="B5878" s="66" t="s">
        <v>8175</v>
      </c>
      <c r="O5878" t="s">
        <v>4026</v>
      </c>
      <c r="P5878" t="s">
        <v>4497</v>
      </c>
    </row>
    <row r="5879" spans="1:16" hidden="1" x14ac:dyDescent="0.2">
      <c r="A5879" s="66" t="s">
        <v>21614</v>
      </c>
      <c r="B5879" s="66" t="s">
        <v>7747</v>
      </c>
      <c r="O5879" t="s">
        <v>4026</v>
      </c>
      <c r="P5879" t="s">
        <v>4497</v>
      </c>
    </row>
    <row r="5880" spans="1:16" hidden="1" x14ac:dyDescent="0.2">
      <c r="A5880" s="66" t="s">
        <v>21615</v>
      </c>
      <c r="B5880" s="66" t="s">
        <v>7768</v>
      </c>
      <c r="O5880" t="s">
        <v>4026</v>
      </c>
      <c r="P5880" t="s">
        <v>4497</v>
      </c>
    </row>
    <row r="5881" spans="1:16" hidden="1" x14ac:dyDescent="0.2">
      <c r="A5881" s="66" t="s">
        <v>21616</v>
      </c>
      <c r="B5881" s="66" t="s">
        <v>7774</v>
      </c>
      <c r="O5881" t="s">
        <v>4026</v>
      </c>
      <c r="P5881" t="s">
        <v>4497</v>
      </c>
    </row>
    <row r="5882" spans="1:16" hidden="1" x14ac:dyDescent="0.2">
      <c r="A5882" s="66" t="s">
        <v>21617</v>
      </c>
      <c r="B5882" s="66" t="s">
        <v>7780</v>
      </c>
      <c r="O5882" t="s">
        <v>4026</v>
      </c>
      <c r="P5882" t="s">
        <v>4497</v>
      </c>
    </row>
    <row r="5883" spans="1:16" hidden="1" x14ac:dyDescent="0.2">
      <c r="A5883" s="66" t="s">
        <v>21618</v>
      </c>
      <c r="B5883" s="66" t="s">
        <v>4359</v>
      </c>
      <c r="O5883" t="s">
        <v>4026</v>
      </c>
      <c r="P5883" t="s">
        <v>4497</v>
      </c>
    </row>
    <row r="5884" spans="1:16" hidden="1" x14ac:dyDescent="0.2">
      <c r="A5884" s="66" t="s">
        <v>21619</v>
      </c>
      <c r="B5884" s="66" t="s">
        <v>8564</v>
      </c>
      <c r="O5884" t="s">
        <v>4026</v>
      </c>
      <c r="P5884" t="s">
        <v>4497</v>
      </c>
    </row>
    <row r="5885" spans="1:16" hidden="1" x14ac:dyDescent="0.2">
      <c r="A5885" s="66" t="s">
        <v>21620</v>
      </c>
      <c r="B5885" s="66" t="s">
        <v>4021</v>
      </c>
      <c r="O5885" t="s">
        <v>4026</v>
      </c>
      <c r="P5885" t="s">
        <v>4497</v>
      </c>
    </row>
    <row r="5886" spans="1:16" hidden="1" x14ac:dyDescent="0.2">
      <c r="A5886" s="66" t="s">
        <v>21621</v>
      </c>
      <c r="B5886" s="66" t="s">
        <v>7569</v>
      </c>
      <c r="O5886" t="s">
        <v>4026</v>
      </c>
      <c r="P5886" t="s">
        <v>4497</v>
      </c>
    </row>
    <row r="5887" spans="1:16" hidden="1" x14ac:dyDescent="0.2">
      <c r="A5887" s="66" t="s">
        <v>21622</v>
      </c>
      <c r="B5887" s="66" t="s">
        <v>4456</v>
      </c>
      <c r="O5887" t="s">
        <v>4026</v>
      </c>
      <c r="P5887" t="s">
        <v>4497</v>
      </c>
    </row>
    <row r="5888" spans="1:16" hidden="1" x14ac:dyDescent="0.2">
      <c r="A5888" s="66" t="s">
        <v>21623</v>
      </c>
      <c r="B5888" s="66" t="s">
        <v>7581</v>
      </c>
      <c r="O5888" t="s">
        <v>4026</v>
      </c>
      <c r="P5888" t="s">
        <v>4497</v>
      </c>
    </row>
    <row r="5889" spans="1:16" hidden="1" x14ac:dyDescent="0.2">
      <c r="A5889" s="66" t="s">
        <v>21624</v>
      </c>
      <c r="B5889" s="66" t="s">
        <v>7621</v>
      </c>
      <c r="O5889" t="s">
        <v>4026</v>
      </c>
      <c r="P5889" t="s">
        <v>4497</v>
      </c>
    </row>
    <row r="5890" spans="1:16" hidden="1" x14ac:dyDescent="0.2">
      <c r="A5890" s="66" t="s">
        <v>21625</v>
      </c>
      <c r="B5890" s="66" t="s">
        <v>7642</v>
      </c>
      <c r="O5890" t="s">
        <v>4026</v>
      </c>
      <c r="P5890" t="s">
        <v>4497</v>
      </c>
    </row>
    <row r="5891" spans="1:16" hidden="1" x14ac:dyDescent="0.2">
      <c r="A5891" s="66" t="s">
        <v>21626</v>
      </c>
      <c r="B5891" s="66" t="s">
        <v>7692</v>
      </c>
      <c r="O5891" t="s">
        <v>4026</v>
      </c>
      <c r="P5891" t="s">
        <v>4497</v>
      </c>
    </row>
    <row r="5892" spans="1:16" hidden="1" x14ac:dyDescent="0.2">
      <c r="A5892" s="66" t="s">
        <v>21627</v>
      </c>
      <c r="B5892" s="66" t="s">
        <v>7701</v>
      </c>
      <c r="O5892" t="s">
        <v>4026</v>
      </c>
      <c r="P5892" t="s">
        <v>4497</v>
      </c>
    </row>
    <row r="5893" spans="1:16" hidden="1" x14ac:dyDescent="0.2">
      <c r="A5893" s="66" t="s">
        <v>21628</v>
      </c>
      <c r="B5893" s="66" t="s">
        <v>4360</v>
      </c>
      <c r="O5893" t="s">
        <v>4026</v>
      </c>
      <c r="P5893" t="s">
        <v>4497</v>
      </c>
    </row>
    <row r="5894" spans="1:16" hidden="1" x14ac:dyDescent="0.2">
      <c r="A5894" s="66" t="s">
        <v>8889</v>
      </c>
      <c r="B5894" s="66" t="s">
        <v>8890</v>
      </c>
      <c r="O5894" t="s">
        <v>4026</v>
      </c>
      <c r="P5894" t="s">
        <v>4497</v>
      </c>
    </row>
    <row r="5895" spans="1:16" hidden="1" x14ac:dyDescent="0.2">
      <c r="A5895" s="66" t="s">
        <v>21629</v>
      </c>
      <c r="B5895" s="66" t="s">
        <v>7825</v>
      </c>
      <c r="O5895" t="s">
        <v>4026</v>
      </c>
      <c r="P5895" t="s">
        <v>4497</v>
      </c>
    </row>
    <row r="5896" spans="1:16" hidden="1" x14ac:dyDescent="0.2">
      <c r="A5896" s="66" t="s">
        <v>21630</v>
      </c>
      <c r="B5896" s="66" t="s">
        <v>7997</v>
      </c>
      <c r="O5896" t="s">
        <v>4026</v>
      </c>
      <c r="P5896" t="s">
        <v>4497</v>
      </c>
    </row>
    <row r="5897" spans="1:16" hidden="1" x14ac:dyDescent="0.2">
      <c r="A5897" s="66" t="s">
        <v>21631</v>
      </c>
      <c r="B5897" s="66" t="s">
        <v>8137</v>
      </c>
      <c r="O5897" t="s">
        <v>4026</v>
      </c>
      <c r="P5897" t="s">
        <v>4497</v>
      </c>
    </row>
    <row r="5898" spans="1:16" hidden="1" x14ac:dyDescent="0.2">
      <c r="A5898" s="66" t="s">
        <v>21632</v>
      </c>
      <c r="B5898" s="66" t="s">
        <v>8389</v>
      </c>
      <c r="O5898" t="s">
        <v>4026</v>
      </c>
      <c r="P5898" t="s">
        <v>4497</v>
      </c>
    </row>
    <row r="5899" spans="1:16" hidden="1" x14ac:dyDescent="0.2">
      <c r="A5899" s="66" t="s">
        <v>21633</v>
      </c>
      <c r="B5899" s="66" t="s">
        <v>8510</v>
      </c>
      <c r="O5899" t="s">
        <v>4026</v>
      </c>
      <c r="P5899" t="s">
        <v>4497</v>
      </c>
    </row>
    <row r="5900" spans="1:16" hidden="1" x14ac:dyDescent="0.2">
      <c r="A5900" s="66" t="s">
        <v>21634</v>
      </c>
      <c r="B5900" s="66" t="s">
        <v>8521</v>
      </c>
      <c r="O5900" t="s">
        <v>4026</v>
      </c>
      <c r="P5900" t="s">
        <v>4497</v>
      </c>
    </row>
    <row r="5901" spans="1:16" hidden="1" x14ac:dyDescent="0.2">
      <c r="A5901" s="66" t="s">
        <v>21635</v>
      </c>
      <c r="B5901" s="66" t="s">
        <v>4189</v>
      </c>
      <c r="O5901" t="s">
        <v>4026</v>
      </c>
      <c r="P5901" t="s">
        <v>4497</v>
      </c>
    </row>
    <row r="5902" spans="1:16" hidden="1" x14ac:dyDescent="0.2">
      <c r="A5902" s="66" t="s">
        <v>21636</v>
      </c>
      <c r="B5902" s="66" t="s">
        <v>9010</v>
      </c>
      <c r="O5902" t="s">
        <v>4026</v>
      </c>
      <c r="P5902" t="s">
        <v>4497</v>
      </c>
    </row>
    <row r="5903" spans="1:16" hidden="1" x14ac:dyDescent="0.2">
      <c r="A5903" s="66" t="s">
        <v>21637</v>
      </c>
      <c r="B5903" s="66" t="s">
        <v>7486</v>
      </c>
      <c r="O5903" t="s">
        <v>4026</v>
      </c>
      <c r="P5903" t="s">
        <v>4497</v>
      </c>
    </row>
    <row r="5904" spans="1:16" hidden="1" x14ac:dyDescent="0.2">
      <c r="A5904" s="66" t="s">
        <v>21638</v>
      </c>
      <c r="B5904" s="66" t="s">
        <v>7493</v>
      </c>
      <c r="O5904" t="s">
        <v>4026</v>
      </c>
      <c r="P5904" t="s">
        <v>4497</v>
      </c>
    </row>
    <row r="5905" spans="1:16" hidden="1" x14ac:dyDescent="0.2">
      <c r="A5905" s="66" t="s">
        <v>21639</v>
      </c>
      <c r="B5905" s="66" t="s">
        <v>7503</v>
      </c>
      <c r="O5905" t="s">
        <v>4026</v>
      </c>
      <c r="P5905" t="s">
        <v>4497</v>
      </c>
    </row>
    <row r="5906" spans="1:16" hidden="1" x14ac:dyDescent="0.2">
      <c r="A5906" s="66" t="s">
        <v>21640</v>
      </c>
      <c r="B5906" s="66" t="s">
        <v>7537</v>
      </c>
      <c r="O5906" t="s">
        <v>4026</v>
      </c>
      <c r="P5906" t="s">
        <v>4497</v>
      </c>
    </row>
    <row r="5907" spans="1:16" hidden="1" x14ac:dyDescent="0.2">
      <c r="A5907" s="66" t="s">
        <v>21641</v>
      </c>
      <c r="B5907" s="66" t="s">
        <v>7540</v>
      </c>
      <c r="O5907" t="s">
        <v>4026</v>
      </c>
      <c r="P5907" t="s">
        <v>4497</v>
      </c>
    </row>
    <row r="5908" spans="1:16" hidden="1" x14ac:dyDescent="0.2">
      <c r="A5908" s="66" t="s">
        <v>21642</v>
      </c>
      <c r="B5908" s="66" t="s">
        <v>7543</v>
      </c>
      <c r="O5908" t="s">
        <v>4026</v>
      </c>
      <c r="P5908" t="s">
        <v>4497</v>
      </c>
    </row>
    <row r="5909" spans="1:16" hidden="1" x14ac:dyDescent="0.2">
      <c r="A5909" s="66" t="s">
        <v>21643</v>
      </c>
      <c r="B5909" s="66" t="s">
        <v>4436</v>
      </c>
      <c r="O5909" t="s">
        <v>4026</v>
      </c>
      <c r="P5909" t="s">
        <v>4497</v>
      </c>
    </row>
    <row r="5910" spans="1:16" hidden="1" x14ac:dyDescent="0.2">
      <c r="A5910" s="66" t="s">
        <v>21644</v>
      </c>
      <c r="B5910" s="66" t="s">
        <v>7558</v>
      </c>
      <c r="O5910" t="s">
        <v>4026</v>
      </c>
      <c r="P5910" t="s">
        <v>4497</v>
      </c>
    </row>
    <row r="5911" spans="1:16" hidden="1" x14ac:dyDescent="0.2">
      <c r="A5911" s="66" t="s">
        <v>21645</v>
      </c>
      <c r="B5911" s="66" t="s">
        <v>4281</v>
      </c>
      <c r="O5911" t="s">
        <v>4026</v>
      </c>
      <c r="P5911" t="s">
        <v>4497</v>
      </c>
    </row>
    <row r="5912" spans="1:16" hidden="1" x14ac:dyDescent="0.2">
      <c r="A5912" s="66" t="s">
        <v>21646</v>
      </c>
      <c r="B5912" s="66" t="s">
        <v>7563</v>
      </c>
      <c r="O5912" t="s">
        <v>4026</v>
      </c>
      <c r="P5912" t="s">
        <v>4497</v>
      </c>
    </row>
    <row r="5913" spans="1:16" hidden="1" x14ac:dyDescent="0.2">
      <c r="A5913" s="66" t="s">
        <v>21647</v>
      </c>
      <c r="B5913" s="66" t="s">
        <v>7596</v>
      </c>
      <c r="O5913" t="s">
        <v>4026</v>
      </c>
      <c r="P5913" t="s">
        <v>4497</v>
      </c>
    </row>
    <row r="5914" spans="1:16" hidden="1" x14ac:dyDescent="0.2">
      <c r="A5914" s="66" t="s">
        <v>21648</v>
      </c>
      <c r="B5914" s="66" t="s">
        <v>7600</v>
      </c>
      <c r="O5914" t="s">
        <v>4026</v>
      </c>
      <c r="P5914" t="s">
        <v>4497</v>
      </c>
    </row>
    <row r="5915" spans="1:16" hidden="1" x14ac:dyDescent="0.2">
      <c r="A5915" s="66" t="s">
        <v>21649</v>
      </c>
      <c r="B5915" s="66" t="s">
        <v>7603</v>
      </c>
      <c r="O5915" t="s">
        <v>4026</v>
      </c>
      <c r="P5915" t="s">
        <v>4497</v>
      </c>
    </row>
    <row r="5916" spans="1:16" hidden="1" x14ac:dyDescent="0.2">
      <c r="A5916" s="66" t="s">
        <v>21650</v>
      </c>
      <c r="B5916" s="66" t="s">
        <v>7606</v>
      </c>
      <c r="O5916" t="s">
        <v>4026</v>
      </c>
      <c r="P5916" t="s">
        <v>4497</v>
      </c>
    </row>
    <row r="5917" spans="1:16" hidden="1" x14ac:dyDescent="0.2">
      <c r="A5917" s="66" t="s">
        <v>21651</v>
      </c>
      <c r="B5917" s="66" t="s">
        <v>7650</v>
      </c>
      <c r="O5917" t="s">
        <v>4026</v>
      </c>
      <c r="P5917" t="s">
        <v>4497</v>
      </c>
    </row>
    <row r="5918" spans="1:16" hidden="1" x14ac:dyDescent="0.2">
      <c r="A5918" s="66" t="s">
        <v>21652</v>
      </c>
      <c r="B5918" s="66" t="s">
        <v>7686</v>
      </c>
      <c r="O5918" t="s">
        <v>4026</v>
      </c>
      <c r="P5918" t="s">
        <v>4497</v>
      </c>
    </row>
    <row r="5919" spans="1:16" hidden="1" x14ac:dyDescent="0.2">
      <c r="A5919" s="66" t="s">
        <v>21653</v>
      </c>
      <c r="B5919" s="66" t="s">
        <v>7695</v>
      </c>
      <c r="O5919" t="s">
        <v>4026</v>
      </c>
      <c r="P5919" t="s">
        <v>4497</v>
      </c>
    </row>
    <row r="5920" spans="1:16" hidden="1" x14ac:dyDescent="0.2">
      <c r="A5920" s="66" t="s">
        <v>8893</v>
      </c>
      <c r="B5920" s="66" t="s">
        <v>8894</v>
      </c>
      <c r="O5920" t="s">
        <v>4026</v>
      </c>
      <c r="P5920" t="s">
        <v>4497</v>
      </c>
    </row>
    <row r="5921" spans="1:16" hidden="1" x14ac:dyDescent="0.2">
      <c r="A5921" s="66" t="s">
        <v>21654</v>
      </c>
      <c r="B5921" s="66" t="s">
        <v>7904</v>
      </c>
      <c r="O5921" t="s">
        <v>4026</v>
      </c>
      <c r="P5921" t="s">
        <v>4497</v>
      </c>
    </row>
    <row r="5922" spans="1:16" hidden="1" x14ac:dyDescent="0.2">
      <c r="A5922" s="66" t="s">
        <v>21655</v>
      </c>
      <c r="B5922" s="66" t="s">
        <v>8063</v>
      </c>
      <c r="O5922" t="s">
        <v>4026</v>
      </c>
      <c r="P5922" t="s">
        <v>4497</v>
      </c>
    </row>
    <row r="5923" spans="1:16" hidden="1" x14ac:dyDescent="0.2">
      <c r="A5923" s="66" t="s">
        <v>21656</v>
      </c>
      <c r="B5923" s="66" t="s">
        <v>8101</v>
      </c>
      <c r="O5923" t="s">
        <v>4026</v>
      </c>
      <c r="P5923" t="s">
        <v>4497</v>
      </c>
    </row>
    <row r="5924" spans="1:16" hidden="1" x14ac:dyDescent="0.2">
      <c r="A5924" s="66" t="s">
        <v>21657</v>
      </c>
      <c r="B5924" s="66" t="s">
        <v>8163</v>
      </c>
      <c r="O5924" t="s">
        <v>4026</v>
      </c>
      <c r="P5924" t="s">
        <v>4497</v>
      </c>
    </row>
    <row r="5925" spans="1:16" hidden="1" x14ac:dyDescent="0.2">
      <c r="A5925" s="66" t="s">
        <v>21658</v>
      </c>
      <c r="B5925" s="66" t="s">
        <v>8309</v>
      </c>
      <c r="O5925" t="s">
        <v>4026</v>
      </c>
      <c r="P5925" t="s">
        <v>4497</v>
      </c>
    </row>
    <row r="5926" spans="1:16" hidden="1" x14ac:dyDescent="0.2">
      <c r="A5926" s="66" t="s">
        <v>21659</v>
      </c>
      <c r="B5926" s="66" t="s">
        <v>8330</v>
      </c>
      <c r="O5926" t="s">
        <v>4026</v>
      </c>
      <c r="P5926" t="s">
        <v>4497</v>
      </c>
    </row>
    <row r="5927" spans="1:16" hidden="1" x14ac:dyDescent="0.2">
      <c r="A5927" s="66" t="s">
        <v>21660</v>
      </c>
      <c r="B5927" s="66" t="s">
        <v>4373</v>
      </c>
      <c r="O5927" t="s">
        <v>4026</v>
      </c>
      <c r="P5927" t="s">
        <v>4497</v>
      </c>
    </row>
    <row r="5928" spans="1:16" hidden="1" x14ac:dyDescent="0.2">
      <c r="A5928" s="66" t="s">
        <v>21661</v>
      </c>
      <c r="B5928" s="66" t="s">
        <v>8463</v>
      </c>
      <c r="O5928" t="s">
        <v>4026</v>
      </c>
      <c r="P5928" t="s">
        <v>4497</v>
      </c>
    </row>
    <row r="5929" spans="1:16" hidden="1" x14ac:dyDescent="0.2">
      <c r="A5929" s="66" t="s">
        <v>21662</v>
      </c>
      <c r="B5929" s="66" t="s">
        <v>8466</v>
      </c>
      <c r="O5929" t="s">
        <v>4026</v>
      </c>
      <c r="P5929" t="s">
        <v>4497</v>
      </c>
    </row>
    <row r="5930" spans="1:16" hidden="1" x14ac:dyDescent="0.2">
      <c r="A5930" s="66" t="s">
        <v>21663</v>
      </c>
      <c r="B5930" s="66" t="s">
        <v>8469</v>
      </c>
      <c r="O5930" t="s">
        <v>4026</v>
      </c>
      <c r="P5930" t="s">
        <v>4497</v>
      </c>
    </row>
    <row r="5931" spans="1:16" hidden="1" x14ac:dyDescent="0.2">
      <c r="A5931" s="66" t="s">
        <v>21664</v>
      </c>
      <c r="B5931" s="66" t="s">
        <v>8472</v>
      </c>
      <c r="O5931" t="s">
        <v>4026</v>
      </c>
      <c r="P5931" t="s">
        <v>4497</v>
      </c>
    </row>
    <row r="5932" spans="1:16" hidden="1" x14ac:dyDescent="0.2">
      <c r="A5932" s="66" t="s">
        <v>21665</v>
      </c>
      <c r="B5932" s="66" t="s">
        <v>8475</v>
      </c>
      <c r="O5932" t="s">
        <v>4026</v>
      </c>
      <c r="P5932" t="s">
        <v>4497</v>
      </c>
    </row>
    <row r="5933" spans="1:16" hidden="1" x14ac:dyDescent="0.2">
      <c r="A5933" s="66" t="s">
        <v>21666</v>
      </c>
      <c r="B5933" s="66" t="s">
        <v>7771</v>
      </c>
      <c r="O5933" t="s">
        <v>4026</v>
      </c>
      <c r="P5933" t="s">
        <v>4497</v>
      </c>
    </row>
    <row r="5934" spans="1:16" hidden="1" x14ac:dyDescent="0.2">
      <c r="A5934" s="66" t="s">
        <v>21667</v>
      </c>
      <c r="B5934" s="66" t="s">
        <v>4889</v>
      </c>
      <c r="O5934" t="s">
        <v>4026</v>
      </c>
      <c r="P5934" t="s">
        <v>4497</v>
      </c>
    </row>
    <row r="5935" spans="1:16" hidden="1" x14ac:dyDescent="0.2">
      <c r="A5935" s="66" t="s">
        <v>21668</v>
      </c>
      <c r="B5935" s="66" t="s">
        <v>8538</v>
      </c>
      <c r="O5935" t="s">
        <v>4026</v>
      </c>
      <c r="P5935" t="s">
        <v>4497</v>
      </c>
    </row>
    <row r="5936" spans="1:16" hidden="1" x14ac:dyDescent="0.2">
      <c r="A5936" s="66" t="s">
        <v>21669</v>
      </c>
      <c r="B5936" s="66" t="s">
        <v>8555</v>
      </c>
      <c r="O5936" t="s">
        <v>4026</v>
      </c>
      <c r="P5936" t="s">
        <v>4497</v>
      </c>
    </row>
    <row r="5937" spans="1:16" hidden="1" x14ac:dyDescent="0.2">
      <c r="A5937" s="66" t="s">
        <v>21670</v>
      </c>
      <c r="B5937" s="66" t="s">
        <v>8561</v>
      </c>
      <c r="O5937" t="s">
        <v>4026</v>
      </c>
      <c r="P5937" t="s">
        <v>4497</v>
      </c>
    </row>
    <row r="5938" spans="1:16" hidden="1" x14ac:dyDescent="0.2">
      <c r="A5938" s="66" t="s">
        <v>21671</v>
      </c>
      <c r="B5938" s="66" t="s">
        <v>8576</v>
      </c>
      <c r="O5938" t="s">
        <v>4026</v>
      </c>
      <c r="P5938" t="s">
        <v>4497</v>
      </c>
    </row>
    <row r="5939" spans="1:16" hidden="1" x14ac:dyDescent="0.2">
      <c r="A5939" s="66" t="s">
        <v>21672</v>
      </c>
      <c r="B5939" s="66" t="s">
        <v>4029</v>
      </c>
      <c r="O5939" t="s">
        <v>4026</v>
      </c>
      <c r="P5939" t="s">
        <v>4497</v>
      </c>
    </row>
    <row r="5940" spans="1:16" hidden="1" x14ac:dyDescent="0.2">
      <c r="A5940" s="66" t="s">
        <v>21673</v>
      </c>
      <c r="B5940" s="66" t="s">
        <v>7689</v>
      </c>
      <c r="O5940" t="s">
        <v>4026</v>
      </c>
      <c r="P5940" t="s">
        <v>4497</v>
      </c>
    </row>
    <row r="5941" spans="1:16" hidden="1" x14ac:dyDescent="0.2">
      <c r="A5941" s="66" t="s">
        <v>21674</v>
      </c>
      <c r="B5941" s="66" t="s">
        <v>7868</v>
      </c>
      <c r="O5941" t="s">
        <v>4026</v>
      </c>
      <c r="P5941" t="s">
        <v>4497</v>
      </c>
    </row>
    <row r="5942" spans="1:16" hidden="1" x14ac:dyDescent="0.2">
      <c r="A5942" s="66" t="s">
        <v>21675</v>
      </c>
      <c r="B5942" s="66" t="s">
        <v>7943</v>
      </c>
      <c r="O5942" t="s">
        <v>4026</v>
      </c>
      <c r="P5942" t="s">
        <v>4497</v>
      </c>
    </row>
    <row r="5943" spans="1:16" hidden="1" x14ac:dyDescent="0.2">
      <c r="A5943" s="66" t="s">
        <v>21676</v>
      </c>
      <c r="B5943" s="66" t="s">
        <v>7988</v>
      </c>
      <c r="O5943" t="s">
        <v>4026</v>
      </c>
      <c r="P5943" t="s">
        <v>4497</v>
      </c>
    </row>
    <row r="5944" spans="1:16" hidden="1" x14ac:dyDescent="0.2">
      <c r="A5944" s="66" t="s">
        <v>21677</v>
      </c>
      <c r="B5944" s="66" t="s">
        <v>7994</v>
      </c>
      <c r="O5944" t="s">
        <v>4026</v>
      </c>
      <c r="P5944" t="s">
        <v>4497</v>
      </c>
    </row>
    <row r="5945" spans="1:16" hidden="1" x14ac:dyDescent="0.2">
      <c r="A5945" s="66" t="s">
        <v>21678</v>
      </c>
      <c r="B5945" s="66" t="s">
        <v>8089</v>
      </c>
      <c r="O5945" t="s">
        <v>4026</v>
      </c>
      <c r="P5945" t="s">
        <v>4497</v>
      </c>
    </row>
    <row r="5946" spans="1:16" hidden="1" x14ac:dyDescent="0.2">
      <c r="A5946" s="66" t="s">
        <v>21679</v>
      </c>
      <c r="B5946" s="66" t="s">
        <v>8127</v>
      </c>
      <c r="O5946" t="s">
        <v>4026</v>
      </c>
      <c r="P5946" t="s">
        <v>4497</v>
      </c>
    </row>
    <row r="5947" spans="1:16" hidden="1" x14ac:dyDescent="0.2">
      <c r="A5947" s="66" t="s">
        <v>21680</v>
      </c>
      <c r="B5947" s="66" t="s">
        <v>8208</v>
      </c>
      <c r="O5947" t="s">
        <v>4026</v>
      </c>
      <c r="P5947" t="s">
        <v>4497</v>
      </c>
    </row>
    <row r="5948" spans="1:16" hidden="1" x14ac:dyDescent="0.2">
      <c r="A5948" s="66" t="s">
        <v>21681</v>
      </c>
      <c r="B5948" s="66" t="s">
        <v>8245</v>
      </c>
      <c r="O5948" t="s">
        <v>4026</v>
      </c>
      <c r="P5948" t="s">
        <v>4497</v>
      </c>
    </row>
    <row r="5949" spans="1:16" hidden="1" x14ac:dyDescent="0.2">
      <c r="A5949" s="66" t="s">
        <v>21682</v>
      </c>
      <c r="B5949" s="66" t="s">
        <v>8270</v>
      </c>
      <c r="O5949" t="s">
        <v>4026</v>
      </c>
      <c r="P5949" t="s">
        <v>4497</v>
      </c>
    </row>
    <row r="5950" spans="1:16" hidden="1" x14ac:dyDescent="0.2">
      <c r="A5950" s="66" t="s">
        <v>21683</v>
      </c>
      <c r="B5950" s="66" t="s">
        <v>8312</v>
      </c>
      <c r="O5950" t="s">
        <v>4026</v>
      </c>
      <c r="P5950" t="s">
        <v>4497</v>
      </c>
    </row>
    <row r="5951" spans="1:16" hidden="1" x14ac:dyDescent="0.2">
      <c r="A5951" s="66" t="s">
        <v>21684</v>
      </c>
      <c r="B5951" s="66" t="s">
        <v>8392</v>
      </c>
      <c r="O5951" t="s">
        <v>4026</v>
      </c>
      <c r="P5951" t="s">
        <v>4497</v>
      </c>
    </row>
    <row r="5952" spans="1:16" hidden="1" x14ac:dyDescent="0.2">
      <c r="A5952" s="66" t="s">
        <v>21685</v>
      </c>
      <c r="B5952" s="66" t="s">
        <v>8492</v>
      </c>
      <c r="O5952" t="s">
        <v>4026</v>
      </c>
      <c r="P5952" t="s">
        <v>4497</v>
      </c>
    </row>
    <row r="5953" spans="1:16" hidden="1" x14ac:dyDescent="0.2">
      <c r="A5953" s="66" t="s">
        <v>21686</v>
      </c>
      <c r="B5953" s="66" t="s">
        <v>7813</v>
      </c>
      <c r="O5953" t="s">
        <v>4026</v>
      </c>
      <c r="P5953" t="s">
        <v>4497</v>
      </c>
    </row>
    <row r="5954" spans="1:16" hidden="1" x14ac:dyDescent="0.2">
      <c r="A5954" s="66" t="s">
        <v>21687</v>
      </c>
      <c r="B5954" s="66" t="s">
        <v>8530</v>
      </c>
      <c r="O5954" t="s">
        <v>4026</v>
      </c>
      <c r="P5954" t="s">
        <v>4497</v>
      </c>
    </row>
    <row r="5955" spans="1:16" hidden="1" x14ac:dyDescent="0.2">
      <c r="A5955" s="66" t="s">
        <v>21688</v>
      </c>
      <c r="B5955" s="66" t="s">
        <v>8986</v>
      </c>
      <c r="O5955" t="s">
        <v>4026</v>
      </c>
      <c r="P5955" t="s">
        <v>4497</v>
      </c>
    </row>
    <row r="5956" spans="1:16" hidden="1" x14ac:dyDescent="0.2">
      <c r="A5956" s="66" t="s">
        <v>21689</v>
      </c>
      <c r="B5956" s="66" t="s">
        <v>7506</v>
      </c>
      <c r="O5956" t="s">
        <v>4026</v>
      </c>
      <c r="P5956" t="s">
        <v>4497</v>
      </c>
    </row>
    <row r="5957" spans="1:16" hidden="1" x14ac:dyDescent="0.2">
      <c r="A5957" s="66" t="s">
        <v>21690</v>
      </c>
      <c r="B5957" s="66" t="s">
        <v>7517</v>
      </c>
      <c r="O5957" t="s">
        <v>4026</v>
      </c>
      <c r="P5957" t="s">
        <v>4497</v>
      </c>
    </row>
    <row r="5958" spans="1:16" hidden="1" x14ac:dyDescent="0.2">
      <c r="A5958" s="66" t="s">
        <v>21691</v>
      </c>
      <c r="B5958" s="66" t="s">
        <v>7517</v>
      </c>
      <c r="O5958" t="s">
        <v>4026</v>
      </c>
      <c r="P5958" t="s">
        <v>4497</v>
      </c>
    </row>
    <row r="5959" spans="1:16" hidden="1" x14ac:dyDescent="0.2">
      <c r="A5959" s="66" t="s">
        <v>21692</v>
      </c>
      <c r="B5959" s="66" t="s">
        <v>7528</v>
      </c>
      <c r="O5959" t="s">
        <v>4026</v>
      </c>
      <c r="P5959" t="s">
        <v>4497</v>
      </c>
    </row>
    <row r="5960" spans="1:16" hidden="1" x14ac:dyDescent="0.2">
      <c r="A5960" s="66" t="s">
        <v>21693</v>
      </c>
      <c r="B5960" s="66" t="s">
        <v>7531</v>
      </c>
      <c r="O5960" t="s">
        <v>4026</v>
      </c>
      <c r="P5960" t="s">
        <v>4497</v>
      </c>
    </row>
    <row r="5961" spans="1:16" hidden="1" x14ac:dyDescent="0.2">
      <c r="A5961" s="66" t="s">
        <v>21694</v>
      </c>
      <c r="B5961" s="66" t="s">
        <v>7590</v>
      </c>
      <c r="O5961" t="s">
        <v>4026</v>
      </c>
      <c r="P5961" t="s">
        <v>4497</v>
      </c>
    </row>
    <row r="5962" spans="1:16" hidden="1" x14ac:dyDescent="0.2">
      <c r="A5962" s="66" t="s">
        <v>21695</v>
      </c>
      <c r="B5962" s="66" t="s">
        <v>7662</v>
      </c>
      <c r="O5962" t="s">
        <v>4026</v>
      </c>
      <c r="P5962" t="s">
        <v>4497</v>
      </c>
    </row>
    <row r="5963" spans="1:16" hidden="1" x14ac:dyDescent="0.2">
      <c r="A5963" s="66" t="s">
        <v>21696</v>
      </c>
      <c r="B5963" s="66" t="s">
        <v>7667</v>
      </c>
      <c r="O5963" t="s">
        <v>4026</v>
      </c>
      <c r="P5963" t="s">
        <v>4497</v>
      </c>
    </row>
    <row r="5964" spans="1:16" hidden="1" x14ac:dyDescent="0.2">
      <c r="A5964" s="66" t="s">
        <v>21697</v>
      </c>
      <c r="B5964" s="66" t="s">
        <v>7670</v>
      </c>
      <c r="O5964" t="s">
        <v>4026</v>
      </c>
      <c r="P5964" t="s">
        <v>4497</v>
      </c>
    </row>
    <row r="5965" spans="1:16" hidden="1" x14ac:dyDescent="0.2">
      <c r="A5965" s="66" t="s">
        <v>21698</v>
      </c>
      <c r="B5965" s="66" t="s">
        <v>4128</v>
      </c>
      <c r="O5965" t="s">
        <v>4026</v>
      </c>
      <c r="P5965" t="s">
        <v>4497</v>
      </c>
    </row>
    <row r="5966" spans="1:16" hidden="1" x14ac:dyDescent="0.2">
      <c r="A5966" s="66" t="s">
        <v>21699</v>
      </c>
      <c r="B5966" s="66" t="s">
        <v>7797</v>
      </c>
      <c r="O5966" t="s">
        <v>4026</v>
      </c>
      <c r="P5966" t="s">
        <v>4497</v>
      </c>
    </row>
    <row r="5967" spans="1:16" hidden="1" x14ac:dyDescent="0.2">
      <c r="A5967" s="66" t="s">
        <v>21700</v>
      </c>
      <c r="B5967" s="66" t="s">
        <v>7848</v>
      </c>
      <c r="O5967" t="s">
        <v>4026</v>
      </c>
      <c r="P5967" t="s">
        <v>4497</v>
      </c>
    </row>
    <row r="5968" spans="1:16" hidden="1" x14ac:dyDescent="0.2">
      <c r="A5968" s="66" t="s">
        <v>21701</v>
      </c>
      <c r="B5968" s="66" t="s">
        <v>7900</v>
      </c>
      <c r="O5968" t="s">
        <v>4026</v>
      </c>
      <c r="P5968" t="s">
        <v>4497</v>
      </c>
    </row>
    <row r="5969" spans="1:16" hidden="1" x14ac:dyDescent="0.2">
      <c r="A5969" s="66" t="s">
        <v>21702</v>
      </c>
      <c r="B5969" s="66" t="s">
        <v>8072</v>
      </c>
      <c r="O5969" t="s">
        <v>4026</v>
      </c>
      <c r="P5969" t="s">
        <v>4497</v>
      </c>
    </row>
    <row r="5970" spans="1:16" hidden="1" x14ac:dyDescent="0.2">
      <c r="A5970" s="66" t="s">
        <v>21703</v>
      </c>
      <c r="B5970" s="66" t="s">
        <v>4392</v>
      </c>
      <c r="O5970" t="s">
        <v>4026</v>
      </c>
      <c r="P5970" t="s">
        <v>4497</v>
      </c>
    </row>
    <row r="5971" spans="1:16" hidden="1" x14ac:dyDescent="0.2">
      <c r="A5971" s="66" t="s">
        <v>21704</v>
      </c>
      <c r="B5971" s="66" t="s">
        <v>8086</v>
      </c>
      <c r="O5971" t="s">
        <v>4026</v>
      </c>
      <c r="P5971" t="s">
        <v>4497</v>
      </c>
    </row>
    <row r="5972" spans="1:16" hidden="1" x14ac:dyDescent="0.2">
      <c r="A5972" s="66" t="s">
        <v>21705</v>
      </c>
      <c r="B5972" s="66" t="s">
        <v>8169</v>
      </c>
      <c r="O5972" t="s">
        <v>4026</v>
      </c>
      <c r="P5972" t="s">
        <v>4497</v>
      </c>
    </row>
    <row r="5973" spans="1:16" hidden="1" x14ac:dyDescent="0.2">
      <c r="A5973" s="66" t="s">
        <v>21706</v>
      </c>
      <c r="B5973" s="66" t="s">
        <v>8195</v>
      </c>
      <c r="O5973" t="s">
        <v>4026</v>
      </c>
      <c r="P5973" t="s">
        <v>4497</v>
      </c>
    </row>
    <row r="5974" spans="1:16" hidden="1" x14ac:dyDescent="0.2">
      <c r="A5974" s="66" t="s">
        <v>21707</v>
      </c>
      <c r="B5974" s="66" t="s">
        <v>8223</v>
      </c>
      <c r="O5974" t="s">
        <v>4026</v>
      </c>
      <c r="P5974" t="s">
        <v>4497</v>
      </c>
    </row>
    <row r="5975" spans="1:16" hidden="1" x14ac:dyDescent="0.2">
      <c r="A5975" s="66" t="s">
        <v>21708</v>
      </c>
      <c r="B5975" s="66" t="s">
        <v>8253</v>
      </c>
      <c r="O5975" t="s">
        <v>4026</v>
      </c>
      <c r="P5975" t="s">
        <v>4497</v>
      </c>
    </row>
    <row r="5976" spans="1:16" hidden="1" x14ac:dyDescent="0.2">
      <c r="A5976" s="66" t="s">
        <v>21709</v>
      </c>
      <c r="B5976" s="66" t="s">
        <v>8273</v>
      </c>
      <c r="O5976" t="s">
        <v>4026</v>
      </c>
      <c r="P5976" t="s">
        <v>4497</v>
      </c>
    </row>
    <row r="5977" spans="1:16" hidden="1" x14ac:dyDescent="0.2">
      <c r="A5977" s="66" t="s">
        <v>21710</v>
      </c>
      <c r="B5977" s="66" t="s">
        <v>8300</v>
      </c>
      <c r="O5977" t="s">
        <v>4026</v>
      </c>
      <c r="P5977" t="s">
        <v>4497</v>
      </c>
    </row>
    <row r="5978" spans="1:16" hidden="1" x14ac:dyDescent="0.2">
      <c r="A5978" s="66" t="s">
        <v>21711</v>
      </c>
      <c r="B5978" s="66" t="s">
        <v>8303</v>
      </c>
      <c r="O5978" t="s">
        <v>4026</v>
      </c>
      <c r="P5978" t="s">
        <v>4497</v>
      </c>
    </row>
    <row r="5979" spans="1:16" hidden="1" x14ac:dyDescent="0.2">
      <c r="A5979" s="66" t="s">
        <v>21712</v>
      </c>
      <c r="B5979" s="66" t="s">
        <v>8377</v>
      </c>
      <c r="O5979" t="s">
        <v>4026</v>
      </c>
      <c r="P5979" t="s">
        <v>4497</v>
      </c>
    </row>
    <row r="5980" spans="1:16" hidden="1" x14ac:dyDescent="0.2">
      <c r="A5980" s="66" t="s">
        <v>21713</v>
      </c>
      <c r="B5980" s="66" t="s">
        <v>8413</v>
      </c>
      <c r="O5980" t="s">
        <v>4026</v>
      </c>
      <c r="P5980" t="s">
        <v>4497</v>
      </c>
    </row>
    <row r="5981" spans="1:16" hidden="1" x14ac:dyDescent="0.2">
      <c r="A5981" s="66" t="s">
        <v>21714</v>
      </c>
      <c r="B5981" s="66" t="s">
        <v>8428</v>
      </c>
      <c r="O5981" t="s">
        <v>4026</v>
      </c>
      <c r="P5981" t="s">
        <v>4497</v>
      </c>
    </row>
    <row r="5982" spans="1:16" hidden="1" x14ac:dyDescent="0.2">
      <c r="A5982" s="66" t="s">
        <v>21715</v>
      </c>
      <c r="B5982" s="66" t="s">
        <v>8434</v>
      </c>
      <c r="O5982" t="s">
        <v>4026</v>
      </c>
      <c r="P5982" t="s">
        <v>4497</v>
      </c>
    </row>
    <row r="5983" spans="1:16" hidden="1" x14ac:dyDescent="0.2">
      <c r="A5983" s="66" t="s">
        <v>21716</v>
      </c>
      <c r="B5983" s="66" t="s">
        <v>8446</v>
      </c>
      <c r="O5983" t="s">
        <v>4026</v>
      </c>
      <c r="P5983" t="s">
        <v>4497</v>
      </c>
    </row>
    <row r="5984" spans="1:16" hidden="1" x14ac:dyDescent="0.2">
      <c r="A5984" s="66" t="s">
        <v>21717</v>
      </c>
      <c r="B5984" s="66" t="s">
        <v>4027</v>
      </c>
      <c r="O5984" t="s">
        <v>4026</v>
      </c>
      <c r="P5984" t="s">
        <v>4497</v>
      </c>
    </row>
    <row r="5985" spans="1:16" hidden="1" x14ac:dyDescent="0.2">
      <c r="A5985" s="66" t="s">
        <v>21718</v>
      </c>
      <c r="B5985" s="66" t="s">
        <v>8480</v>
      </c>
      <c r="O5985" t="s">
        <v>4026</v>
      </c>
      <c r="P5985" t="s">
        <v>4497</v>
      </c>
    </row>
    <row r="5986" spans="1:16" hidden="1" x14ac:dyDescent="0.2">
      <c r="A5986" s="66" t="s">
        <v>21719</v>
      </c>
      <c r="B5986" s="66" t="s">
        <v>8483</v>
      </c>
      <c r="O5986" t="s">
        <v>4026</v>
      </c>
      <c r="P5986" t="s">
        <v>4497</v>
      </c>
    </row>
    <row r="5987" spans="1:16" hidden="1" x14ac:dyDescent="0.2">
      <c r="A5987" s="66" t="s">
        <v>21720</v>
      </c>
      <c r="B5987" s="66" t="s">
        <v>7763</v>
      </c>
      <c r="O5987" t="s">
        <v>4026</v>
      </c>
      <c r="P5987" t="s">
        <v>4497</v>
      </c>
    </row>
    <row r="5988" spans="1:16" hidden="1" x14ac:dyDescent="0.2">
      <c r="A5988" s="66" t="s">
        <v>21721</v>
      </c>
      <c r="B5988" s="66" t="s">
        <v>7816</v>
      </c>
      <c r="O5988" t="s">
        <v>4026</v>
      </c>
      <c r="P5988" t="s">
        <v>4497</v>
      </c>
    </row>
    <row r="5989" spans="1:16" hidden="1" x14ac:dyDescent="0.2">
      <c r="A5989" s="66" t="s">
        <v>21722</v>
      </c>
      <c r="B5989" s="66" t="s">
        <v>8501</v>
      </c>
      <c r="O5989" t="s">
        <v>4026</v>
      </c>
      <c r="P5989" t="s">
        <v>4497</v>
      </c>
    </row>
    <row r="5990" spans="1:16" hidden="1" x14ac:dyDescent="0.2">
      <c r="A5990" s="66" t="s">
        <v>21723</v>
      </c>
      <c r="B5990" s="66" t="s">
        <v>8515</v>
      </c>
      <c r="O5990" t="s">
        <v>4026</v>
      </c>
      <c r="P5990" t="s">
        <v>4497</v>
      </c>
    </row>
    <row r="5991" spans="1:16" hidden="1" x14ac:dyDescent="0.2">
      <c r="A5991" s="66" t="s">
        <v>21724</v>
      </c>
      <c r="B5991" s="66" t="s">
        <v>8527</v>
      </c>
      <c r="O5991" t="s">
        <v>4026</v>
      </c>
      <c r="P5991" t="s">
        <v>4497</v>
      </c>
    </row>
    <row r="5992" spans="1:16" hidden="1" x14ac:dyDescent="0.2">
      <c r="A5992" s="66" t="s">
        <v>21725</v>
      </c>
      <c r="B5992" s="66" t="s">
        <v>4045</v>
      </c>
      <c r="O5992" t="s">
        <v>4026</v>
      </c>
      <c r="P5992" t="s">
        <v>4497</v>
      </c>
    </row>
    <row r="5993" spans="1:16" hidden="1" x14ac:dyDescent="0.2">
      <c r="A5993" s="66" t="s">
        <v>21726</v>
      </c>
      <c r="B5993" s="66" t="s">
        <v>8573</v>
      </c>
      <c r="O5993" t="s">
        <v>4026</v>
      </c>
      <c r="P5993" t="s">
        <v>4497</v>
      </c>
    </row>
    <row r="5994" spans="1:16" hidden="1" x14ac:dyDescent="0.2">
      <c r="A5994" s="66" t="s">
        <v>21727</v>
      </c>
      <c r="B5994" s="66" t="s">
        <v>4181</v>
      </c>
      <c r="O5994" t="s">
        <v>4026</v>
      </c>
      <c r="P5994" t="s">
        <v>4497</v>
      </c>
    </row>
    <row r="5995" spans="1:16" hidden="1" x14ac:dyDescent="0.2">
      <c r="A5995" s="66" t="s">
        <v>21728</v>
      </c>
      <c r="B5995" s="66" t="s">
        <v>4390</v>
      </c>
      <c r="O5995" t="s">
        <v>4026</v>
      </c>
      <c r="P5995" t="s">
        <v>4497</v>
      </c>
    </row>
    <row r="5996" spans="1:16" hidden="1" x14ac:dyDescent="0.2">
      <c r="A5996" s="66" t="s">
        <v>21729</v>
      </c>
      <c r="B5996" s="66" t="s">
        <v>4047</v>
      </c>
      <c r="O5996" t="s">
        <v>4026</v>
      </c>
      <c r="P5996" t="s">
        <v>4497</v>
      </c>
    </row>
    <row r="5997" spans="1:16" hidden="1" x14ac:dyDescent="0.2">
      <c r="A5997" s="66" t="s">
        <v>21730</v>
      </c>
      <c r="B5997" s="66" t="s">
        <v>21731</v>
      </c>
      <c r="O5997" t="s">
        <v>4026</v>
      </c>
      <c r="P5997" t="s">
        <v>4497</v>
      </c>
    </row>
    <row r="5998" spans="1:16" hidden="1" x14ac:dyDescent="0.2">
      <c r="A5998" s="66" t="s">
        <v>21732</v>
      </c>
      <c r="B5998" s="66" t="s">
        <v>21733</v>
      </c>
      <c r="O5998" t="s">
        <v>4026</v>
      </c>
      <c r="P5998" t="s">
        <v>4497</v>
      </c>
    </row>
    <row r="5999" spans="1:16" hidden="1" x14ac:dyDescent="0.2">
      <c r="A5999" s="66" t="s">
        <v>21734</v>
      </c>
      <c r="B5999" s="66" t="s">
        <v>7834</v>
      </c>
      <c r="O5999" t="s">
        <v>4026</v>
      </c>
      <c r="P5999" t="s">
        <v>4497</v>
      </c>
    </row>
    <row r="6000" spans="1:16" hidden="1" x14ac:dyDescent="0.2">
      <c r="A6000" s="66" t="s">
        <v>21735</v>
      </c>
      <c r="B6000" s="66" t="s">
        <v>7865</v>
      </c>
      <c r="O6000" t="s">
        <v>4026</v>
      </c>
      <c r="P6000" t="s">
        <v>4497</v>
      </c>
    </row>
    <row r="6001" spans="1:16" hidden="1" x14ac:dyDescent="0.2">
      <c r="A6001" s="66" t="s">
        <v>21736</v>
      </c>
      <c r="B6001" s="66" t="s">
        <v>7888</v>
      </c>
      <c r="O6001" t="s">
        <v>4026</v>
      </c>
      <c r="P6001" t="s">
        <v>4497</v>
      </c>
    </row>
    <row r="6002" spans="1:16" hidden="1" x14ac:dyDescent="0.2">
      <c r="A6002" s="66" t="s">
        <v>21737</v>
      </c>
      <c r="B6002" s="66" t="s">
        <v>7926</v>
      </c>
      <c r="O6002" t="s">
        <v>4026</v>
      </c>
      <c r="P6002" t="s">
        <v>4497</v>
      </c>
    </row>
    <row r="6003" spans="1:16" hidden="1" x14ac:dyDescent="0.2">
      <c r="A6003" s="66" t="s">
        <v>21738</v>
      </c>
      <c r="B6003" s="66" t="s">
        <v>8003</v>
      </c>
      <c r="O6003" t="s">
        <v>4026</v>
      </c>
      <c r="P6003" t="s">
        <v>4497</v>
      </c>
    </row>
    <row r="6004" spans="1:16" hidden="1" x14ac:dyDescent="0.2">
      <c r="A6004" s="66" t="s">
        <v>21739</v>
      </c>
      <c r="B6004" s="66" t="s">
        <v>8078</v>
      </c>
      <c r="O6004" t="s">
        <v>4026</v>
      </c>
      <c r="P6004" t="s">
        <v>4497</v>
      </c>
    </row>
    <row r="6005" spans="1:16" hidden="1" x14ac:dyDescent="0.2">
      <c r="A6005" s="66" t="s">
        <v>21740</v>
      </c>
      <c r="B6005" s="66" t="s">
        <v>8172</v>
      </c>
      <c r="O6005" t="s">
        <v>4026</v>
      </c>
      <c r="P6005" t="s">
        <v>4497</v>
      </c>
    </row>
    <row r="6006" spans="1:16" hidden="1" x14ac:dyDescent="0.2">
      <c r="A6006" s="66" t="s">
        <v>21741</v>
      </c>
      <c r="B6006" s="66" t="s">
        <v>8178</v>
      </c>
      <c r="O6006" t="s">
        <v>4026</v>
      </c>
      <c r="P6006" t="s">
        <v>4497</v>
      </c>
    </row>
    <row r="6007" spans="1:16" hidden="1" x14ac:dyDescent="0.2">
      <c r="A6007" s="66" t="s">
        <v>21742</v>
      </c>
      <c r="B6007" s="66" t="s">
        <v>8186</v>
      </c>
      <c r="O6007" t="s">
        <v>4026</v>
      </c>
      <c r="P6007" t="s">
        <v>4497</v>
      </c>
    </row>
    <row r="6008" spans="1:16" hidden="1" x14ac:dyDescent="0.2">
      <c r="A6008" s="66" t="s">
        <v>21743</v>
      </c>
      <c r="B6008" s="66" t="s">
        <v>8211</v>
      </c>
      <c r="O6008" t="s">
        <v>4026</v>
      </c>
      <c r="P6008" t="s">
        <v>4497</v>
      </c>
    </row>
    <row r="6009" spans="1:16" hidden="1" x14ac:dyDescent="0.2">
      <c r="A6009" s="66" t="s">
        <v>21744</v>
      </c>
      <c r="B6009" s="66" t="s">
        <v>8239</v>
      </c>
      <c r="O6009" t="s">
        <v>4026</v>
      </c>
      <c r="P6009" t="s">
        <v>4497</v>
      </c>
    </row>
    <row r="6010" spans="1:16" hidden="1" x14ac:dyDescent="0.2">
      <c r="A6010" s="66" t="s">
        <v>21745</v>
      </c>
      <c r="B6010" s="66" t="s">
        <v>8288</v>
      </c>
      <c r="O6010" t="s">
        <v>4026</v>
      </c>
      <c r="P6010" t="s">
        <v>4497</v>
      </c>
    </row>
    <row r="6011" spans="1:16" hidden="1" x14ac:dyDescent="0.2">
      <c r="A6011" s="66" t="s">
        <v>21746</v>
      </c>
      <c r="B6011" s="66" t="s">
        <v>8306</v>
      </c>
      <c r="O6011" t="s">
        <v>4026</v>
      </c>
      <c r="P6011" t="s">
        <v>4497</v>
      </c>
    </row>
    <row r="6012" spans="1:16" hidden="1" x14ac:dyDescent="0.2">
      <c r="A6012" s="66" t="s">
        <v>21747</v>
      </c>
      <c r="B6012" s="66" t="s">
        <v>8351</v>
      </c>
      <c r="O6012" t="s">
        <v>4026</v>
      </c>
      <c r="P6012" t="s">
        <v>4497</v>
      </c>
    </row>
    <row r="6013" spans="1:16" hidden="1" x14ac:dyDescent="0.2">
      <c r="A6013" s="66" t="s">
        <v>21748</v>
      </c>
      <c r="B6013" s="66" t="s">
        <v>8362</v>
      </c>
      <c r="O6013" t="s">
        <v>4026</v>
      </c>
      <c r="P6013" t="s">
        <v>4497</v>
      </c>
    </row>
    <row r="6014" spans="1:16" hidden="1" x14ac:dyDescent="0.2">
      <c r="A6014" s="66" t="s">
        <v>21749</v>
      </c>
      <c r="B6014" s="66" t="s">
        <v>8407</v>
      </c>
      <c r="O6014" t="s">
        <v>4026</v>
      </c>
      <c r="P6014" t="s">
        <v>4497</v>
      </c>
    </row>
    <row r="6015" spans="1:16" hidden="1" x14ac:dyDescent="0.2">
      <c r="A6015" s="66" t="s">
        <v>21750</v>
      </c>
      <c r="B6015" s="66" t="s">
        <v>8458</v>
      </c>
      <c r="O6015" t="s">
        <v>4026</v>
      </c>
      <c r="P6015" t="s">
        <v>4497</v>
      </c>
    </row>
    <row r="6016" spans="1:16" hidden="1" x14ac:dyDescent="0.2">
      <c r="A6016" s="66" t="s">
        <v>21751</v>
      </c>
      <c r="B6016" s="66" t="s">
        <v>8495</v>
      </c>
      <c r="O6016" t="s">
        <v>4026</v>
      </c>
      <c r="P6016" t="s">
        <v>4497</v>
      </c>
    </row>
    <row r="6017" spans="1:16" hidden="1" x14ac:dyDescent="0.2">
      <c r="A6017" s="66" t="s">
        <v>21752</v>
      </c>
      <c r="B6017" s="66" t="s">
        <v>21753</v>
      </c>
      <c r="O6017" t="s">
        <v>4026</v>
      </c>
      <c r="P6017" t="s">
        <v>4497</v>
      </c>
    </row>
    <row r="6018" spans="1:16" hidden="1" x14ac:dyDescent="0.2">
      <c r="A6018" s="66" t="s">
        <v>21754</v>
      </c>
      <c r="B6018" s="66" t="s">
        <v>8567</v>
      </c>
      <c r="O6018" t="s">
        <v>4026</v>
      </c>
      <c r="P6018" t="s">
        <v>4497</v>
      </c>
    </row>
    <row r="6019" spans="1:16" hidden="1" x14ac:dyDescent="0.2">
      <c r="A6019" s="66" t="s">
        <v>21755</v>
      </c>
      <c r="B6019" s="66" t="s">
        <v>8599</v>
      </c>
      <c r="O6019" t="s">
        <v>4026</v>
      </c>
      <c r="P6019" t="s">
        <v>4497</v>
      </c>
    </row>
    <row r="6020" spans="1:16" hidden="1" x14ac:dyDescent="0.2">
      <c r="A6020" s="66" t="s">
        <v>21756</v>
      </c>
      <c r="B6020" s="66" t="s">
        <v>8602</v>
      </c>
      <c r="O6020" t="s">
        <v>4026</v>
      </c>
      <c r="P6020" t="s">
        <v>4497</v>
      </c>
    </row>
    <row r="6021" spans="1:16" hidden="1" x14ac:dyDescent="0.2">
      <c r="A6021" s="66" t="s">
        <v>21757</v>
      </c>
      <c r="B6021" s="66" t="s">
        <v>4071</v>
      </c>
      <c r="O6021" t="s">
        <v>4026</v>
      </c>
      <c r="P6021" t="s">
        <v>4497</v>
      </c>
    </row>
    <row r="6022" spans="1:16" hidden="1" x14ac:dyDescent="0.2">
      <c r="A6022" s="66" t="s">
        <v>21758</v>
      </c>
      <c r="B6022" s="66" t="s">
        <v>8634</v>
      </c>
      <c r="O6022" t="s">
        <v>4026</v>
      </c>
      <c r="P6022" t="s">
        <v>4497</v>
      </c>
    </row>
    <row r="6023" spans="1:16" hidden="1" x14ac:dyDescent="0.2">
      <c r="A6023" s="66" t="s">
        <v>21759</v>
      </c>
      <c r="B6023" s="66" t="s">
        <v>8641</v>
      </c>
      <c r="O6023" t="s">
        <v>4026</v>
      </c>
      <c r="P6023" t="s">
        <v>4497</v>
      </c>
    </row>
    <row r="6024" spans="1:16" hidden="1" x14ac:dyDescent="0.2">
      <c r="A6024" s="66" t="s">
        <v>21760</v>
      </c>
      <c r="B6024" s="66" t="s">
        <v>8644</v>
      </c>
      <c r="O6024" t="s">
        <v>4026</v>
      </c>
      <c r="P6024" t="s">
        <v>4497</v>
      </c>
    </row>
    <row r="6025" spans="1:16" hidden="1" x14ac:dyDescent="0.2">
      <c r="A6025" s="66" t="s">
        <v>21761</v>
      </c>
      <c r="B6025" s="66" t="s">
        <v>8665</v>
      </c>
      <c r="O6025" t="s">
        <v>4026</v>
      </c>
      <c r="P6025" t="s">
        <v>4497</v>
      </c>
    </row>
    <row r="6026" spans="1:16" hidden="1" x14ac:dyDescent="0.2">
      <c r="A6026" s="66" t="s">
        <v>21762</v>
      </c>
      <c r="B6026" s="66" t="s">
        <v>8669</v>
      </c>
      <c r="O6026" t="s">
        <v>4026</v>
      </c>
      <c r="P6026" t="s">
        <v>4497</v>
      </c>
    </row>
    <row r="6027" spans="1:16" hidden="1" x14ac:dyDescent="0.2">
      <c r="A6027" s="66" t="s">
        <v>21763</v>
      </c>
      <c r="B6027" s="66" t="s">
        <v>8701</v>
      </c>
      <c r="O6027" t="s">
        <v>4026</v>
      </c>
      <c r="P6027" t="s">
        <v>4497</v>
      </c>
    </row>
    <row r="6028" spans="1:16" hidden="1" x14ac:dyDescent="0.2">
      <c r="A6028" s="66" t="s">
        <v>21764</v>
      </c>
      <c r="B6028" s="66" t="s">
        <v>8708</v>
      </c>
      <c r="O6028" t="s">
        <v>4026</v>
      </c>
      <c r="P6028" t="s">
        <v>4497</v>
      </c>
    </row>
    <row r="6029" spans="1:16" hidden="1" x14ac:dyDescent="0.2">
      <c r="A6029" s="66" t="s">
        <v>21765</v>
      </c>
      <c r="B6029" s="66" t="s">
        <v>8720</v>
      </c>
      <c r="O6029" t="s">
        <v>4026</v>
      </c>
      <c r="P6029" t="s">
        <v>4497</v>
      </c>
    </row>
    <row r="6030" spans="1:16" hidden="1" x14ac:dyDescent="0.2">
      <c r="A6030" s="66" t="s">
        <v>21766</v>
      </c>
      <c r="B6030" s="66" t="s">
        <v>8904</v>
      </c>
      <c r="O6030" t="s">
        <v>4026</v>
      </c>
      <c r="P6030" t="s">
        <v>4497</v>
      </c>
    </row>
    <row r="6031" spans="1:16" hidden="1" x14ac:dyDescent="0.2">
      <c r="A6031" s="66" t="s">
        <v>21767</v>
      </c>
      <c r="B6031" s="66" t="s">
        <v>8627</v>
      </c>
      <c r="O6031" t="s">
        <v>4026</v>
      </c>
      <c r="P6031" t="s">
        <v>4497</v>
      </c>
    </row>
    <row r="6032" spans="1:16" hidden="1" x14ac:dyDescent="0.2">
      <c r="A6032" s="66" t="s">
        <v>21768</v>
      </c>
      <c r="B6032" s="66" t="s">
        <v>8631</v>
      </c>
      <c r="O6032" t="s">
        <v>4026</v>
      </c>
      <c r="P6032" t="s">
        <v>4497</v>
      </c>
    </row>
    <row r="6033" spans="1:16" hidden="1" x14ac:dyDescent="0.2">
      <c r="A6033" s="66" t="s">
        <v>21769</v>
      </c>
      <c r="B6033" s="66" t="s">
        <v>8637</v>
      </c>
      <c r="O6033" t="s">
        <v>4026</v>
      </c>
      <c r="P6033" t="s">
        <v>4497</v>
      </c>
    </row>
    <row r="6034" spans="1:16" hidden="1" x14ac:dyDescent="0.2">
      <c r="A6034" s="66" t="s">
        <v>21770</v>
      </c>
      <c r="B6034" s="66" t="s">
        <v>8651</v>
      </c>
      <c r="O6034" t="s">
        <v>4026</v>
      </c>
      <c r="P6034" t="s">
        <v>4497</v>
      </c>
    </row>
    <row r="6035" spans="1:16" hidden="1" x14ac:dyDescent="0.2">
      <c r="A6035" s="66" t="s">
        <v>21771</v>
      </c>
      <c r="B6035" s="66" t="s">
        <v>8662</v>
      </c>
      <c r="O6035" t="s">
        <v>4026</v>
      </c>
      <c r="P6035" t="s">
        <v>4497</v>
      </c>
    </row>
    <row r="6036" spans="1:16" hidden="1" x14ac:dyDescent="0.2">
      <c r="A6036" s="66" t="s">
        <v>21772</v>
      </c>
      <c r="B6036" s="66" t="s">
        <v>8683</v>
      </c>
      <c r="O6036" t="s">
        <v>4026</v>
      </c>
      <c r="P6036" t="s">
        <v>4497</v>
      </c>
    </row>
    <row r="6037" spans="1:16" hidden="1" x14ac:dyDescent="0.2">
      <c r="A6037" s="66" t="s">
        <v>21773</v>
      </c>
      <c r="B6037" s="66" t="s">
        <v>8694</v>
      </c>
      <c r="O6037" t="s">
        <v>4026</v>
      </c>
      <c r="P6037" t="s">
        <v>4497</v>
      </c>
    </row>
    <row r="6038" spans="1:16" hidden="1" x14ac:dyDescent="0.2">
      <c r="A6038" s="66" t="s">
        <v>21774</v>
      </c>
      <c r="B6038" s="66" t="s">
        <v>8728</v>
      </c>
      <c r="O6038" t="s">
        <v>4026</v>
      </c>
      <c r="P6038" t="s">
        <v>4497</v>
      </c>
    </row>
    <row r="6039" spans="1:16" hidden="1" x14ac:dyDescent="0.2">
      <c r="A6039" s="66" t="s">
        <v>21775</v>
      </c>
      <c r="B6039" s="66" t="s">
        <v>21776</v>
      </c>
      <c r="O6039" t="s">
        <v>4026</v>
      </c>
      <c r="P6039" t="s">
        <v>4497</v>
      </c>
    </row>
    <row r="6040" spans="1:16" hidden="1" x14ac:dyDescent="0.2">
      <c r="A6040" s="66" t="s">
        <v>21777</v>
      </c>
      <c r="B6040" s="66" t="s">
        <v>3956</v>
      </c>
      <c r="O6040" t="s">
        <v>4026</v>
      </c>
      <c r="P6040" t="s">
        <v>4497</v>
      </c>
    </row>
    <row r="6041" spans="1:16" hidden="1" x14ac:dyDescent="0.2">
      <c r="A6041" s="66" t="s">
        <v>21778</v>
      </c>
      <c r="B6041" s="66" t="s">
        <v>3956</v>
      </c>
      <c r="O6041" t="s">
        <v>4026</v>
      </c>
      <c r="P6041" t="s">
        <v>4497</v>
      </c>
    </row>
    <row r="6042" spans="1:16" hidden="1" x14ac:dyDescent="0.2">
      <c r="A6042" s="66" t="s">
        <v>21779</v>
      </c>
      <c r="B6042" s="66" t="s">
        <v>8654</v>
      </c>
      <c r="O6042" t="s">
        <v>4026</v>
      </c>
      <c r="P6042" t="s">
        <v>4497</v>
      </c>
    </row>
    <row r="6043" spans="1:16" hidden="1" x14ac:dyDescent="0.2">
      <c r="A6043" s="66" t="s">
        <v>21780</v>
      </c>
      <c r="B6043" s="66" t="s">
        <v>8672</v>
      </c>
      <c r="O6043" t="s">
        <v>4026</v>
      </c>
      <c r="P6043" t="s">
        <v>4497</v>
      </c>
    </row>
    <row r="6044" spans="1:16" hidden="1" x14ac:dyDescent="0.2">
      <c r="A6044" s="66" t="s">
        <v>21781</v>
      </c>
      <c r="B6044" s="66" t="s">
        <v>8676</v>
      </c>
      <c r="O6044" t="s">
        <v>4026</v>
      </c>
      <c r="P6044" t="s">
        <v>4497</v>
      </c>
    </row>
    <row r="6045" spans="1:16" hidden="1" x14ac:dyDescent="0.2">
      <c r="A6045" s="66" t="s">
        <v>21782</v>
      </c>
      <c r="B6045" s="66" t="s">
        <v>8679</v>
      </c>
      <c r="O6045" t="s">
        <v>4026</v>
      </c>
      <c r="P6045" t="s">
        <v>4497</v>
      </c>
    </row>
    <row r="6046" spans="1:16" hidden="1" x14ac:dyDescent="0.2">
      <c r="A6046" s="66" t="s">
        <v>21783</v>
      </c>
      <c r="B6046" s="66" t="s">
        <v>8697</v>
      </c>
      <c r="O6046" t="s">
        <v>4026</v>
      </c>
      <c r="P6046" t="s">
        <v>4497</v>
      </c>
    </row>
    <row r="6047" spans="1:16" hidden="1" x14ac:dyDescent="0.2">
      <c r="A6047" s="66" t="s">
        <v>21784</v>
      </c>
      <c r="B6047" s="66" t="s">
        <v>8711</v>
      </c>
      <c r="O6047" t="s">
        <v>4026</v>
      </c>
      <c r="P6047" t="s">
        <v>4497</v>
      </c>
    </row>
    <row r="6048" spans="1:16" hidden="1" x14ac:dyDescent="0.2">
      <c r="A6048" s="66" t="s">
        <v>21785</v>
      </c>
      <c r="B6048" s="66" t="s">
        <v>8714</v>
      </c>
      <c r="O6048" t="s">
        <v>4026</v>
      </c>
      <c r="P6048" t="s">
        <v>4497</v>
      </c>
    </row>
    <row r="6049" spans="1:16" hidden="1" x14ac:dyDescent="0.2">
      <c r="A6049" s="66" t="s">
        <v>21786</v>
      </c>
      <c r="B6049" s="66" t="s">
        <v>8647</v>
      </c>
      <c r="O6049" t="s">
        <v>4026</v>
      </c>
      <c r="P6049" t="s">
        <v>4497</v>
      </c>
    </row>
    <row r="6050" spans="1:16" hidden="1" x14ac:dyDescent="0.2">
      <c r="A6050" s="66" t="s">
        <v>21787</v>
      </c>
      <c r="B6050" s="66" t="s">
        <v>8610</v>
      </c>
      <c r="O6050" t="s">
        <v>4026</v>
      </c>
      <c r="P6050" t="s">
        <v>4497</v>
      </c>
    </row>
    <row r="6051" spans="1:16" hidden="1" x14ac:dyDescent="0.2">
      <c r="A6051" s="66" t="s">
        <v>21788</v>
      </c>
      <c r="B6051" s="66" t="s">
        <v>8618</v>
      </c>
      <c r="O6051" t="s">
        <v>4026</v>
      </c>
      <c r="P6051" t="s">
        <v>4497</v>
      </c>
    </row>
    <row r="6052" spans="1:16" hidden="1" x14ac:dyDescent="0.2">
      <c r="A6052" s="66" t="s">
        <v>21789</v>
      </c>
      <c r="B6052" s="66" t="s">
        <v>8624</v>
      </c>
      <c r="O6052" t="s">
        <v>4026</v>
      </c>
      <c r="P6052" t="s">
        <v>4497</v>
      </c>
    </row>
    <row r="6053" spans="1:16" hidden="1" x14ac:dyDescent="0.2">
      <c r="A6053" s="66" t="s">
        <v>21790</v>
      </c>
      <c r="B6053" s="66" t="s">
        <v>8690</v>
      </c>
      <c r="O6053" t="s">
        <v>4026</v>
      </c>
      <c r="P6053" t="s">
        <v>4497</v>
      </c>
    </row>
    <row r="6054" spans="1:16" hidden="1" x14ac:dyDescent="0.2">
      <c r="A6054" s="66" t="s">
        <v>21791</v>
      </c>
      <c r="B6054" s="66" t="s">
        <v>8717</v>
      </c>
      <c r="O6054" t="s">
        <v>4026</v>
      </c>
      <c r="P6054" t="s">
        <v>4497</v>
      </c>
    </row>
    <row r="6055" spans="1:16" hidden="1" x14ac:dyDescent="0.2">
      <c r="A6055" s="66" t="s">
        <v>21792</v>
      </c>
      <c r="B6055" s="66" t="s">
        <v>8658</v>
      </c>
      <c r="O6055" t="s">
        <v>4026</v>
      </c>
      <c r="P6055" t="s">
        <v>4497</v>
      </c>
    </row>
    <row r="6056" spans="1:16" hidden="1" x14ac:dyDescent="0.2">
      <c r="A6056" s="66" t="s">
        <v>21793</v>
      </c>
      <c r="B6056" s="66" t="s">
        <v>8687</v>
      </c>
      <c r="O6056" t="s">
        <v>4026</v>
      </c>
      <c r="P6056" t="s">
        <v>4497</v>
      </c>
    </row>
    <row r="6057" spans="1:16" hidden="1" x14ac:dyDescent="0.2">
      <c r="A6057" s="66" t="s">
        <v>21794</v>
      </c>
      <c r="B6057" s="66" t="s">
        <v>8724</v>
      </c>
      <c r="O6057" t="s">
        <v>4026</v>
      </c>
      <c r="P6057" t="s">
        <v>4497</v>
      </c>
    </row>
    <row r="6058" spans="1:16" hidden="1" x14ac:dyDescent="0.2">
      <c r="A6058" s="66" t="s">
        <v>21795</v>
      </c>
      <c r="B6058" s="66" t="s">
        <v>8605</v>
      </c>
      <c r="O6058" t="s">
        <v>4026</v>
      </c>
      <c r="P6058" t="s">
        <v>4497</v>
      </c>
    </row>
    <row r="6059" spans="1:16" hidden="1" x14ac:dyDescent="0.2">
      <c r="A6059" s="66" t="s">
        <v>21796</v>
      </c>
      <c r="B6059" s="66" t="s">
        <v>8614</v>
      </c>
      <c r="O6059" t="s">
        <v>4026</v>
      </c>
      <c r="P6059" t="s">
        <v>4497</v>
      </c>
    </row>
    <row r="6060" spans="1:16" hidden="1" x14ac:dyDescent="0.2">
      <c r="A6060" s="66" t="s">
        <v>21797</v>
      </c>
      <c r="B6060" s="66" t="s">
        <v>8621</v>
      </c>
      <c r="O6060" t="s">
        <v>4026</v>
      </c>
      <c r="P6060" t="s">
        <v>4497</v>
      </c>
    </row>
    <row r="6061" spans="1:16" hidden="1" x14ac:dyDescent="0.2">
      <c r="A6061" s="66" t="s">
        <v>21798</v>
      </c>
      <c r="B6061" s="66" t="s">
        <v>8705</v>
      </c>
      <c r="O6061" t="s">
        <v>4026</v>
      </c>
      <c r="P6061" t="s">
        <v>4497</v>
      </c>
    </row>
    <row r="6062" spans="1:16" hidden="1" x14ac:dyDescent="0.2">
      <c r="A6062" s="66" t="s">
        <v>21799</v>
      </c>
      <c r="B6062" s="66" t="s">
        <v>4569</v>
      </c>
      <c r="O6062" t="s">
        <v>4026</v>
      </c>
      <c r="P6062" t="s">
        <v>4497</v>
      </c>
    </row>
    <row r="6063" spans="1:16" hidden="1" x14ac:dyDescent="0.2">
      <c r="A6063" s="66" t="s">
        <v>21800</v>
      </c>
      <c r="B6063" s="66" t="s">
        <v>3954</v>
      </c>
      <c r="O6063" t="s">
        <v>4026</v>
      </c>
      <c r="P6063" t="s">
        <v>4497</v>
      </c>
    </row>
    <row r="6064" spans="1:16" hidden="1" x14ac:dyDescent="0.2">
      <c r="A6064" s="66" t="s">
        <v>21801</v>
      </c>
      <c r="B6064" s="66" t="s">
        <v>8139</v>
      </c>
      <c r="O6064" t="s">
        <v>4026</v>
      </c>
      <c r="P6064" t="s">
        <v>4497</v>
      </c>
    </row>
    <row r="6065" spans="1:16" hidden="1" x14ac:dyDescent="0.2">
      <c r="A6065" s="66" t="s">
        <v>21802</v>
      </c>
      <c r="B6065" s="66" t="s">
        <v>8144</v>
      </c>
      <c r="O6065" t="s">
        <v>4026</v>
      </c>
      <c r="P6065" t="s">
        <v>4497</v>
      </c>
    </row>
    <row r="6066" spans="1:16" hidden="1" x14ac:dyDescent="0.2">
      <c r="A6066" s="66" t="s">
        <v>21803</v>
      </c>
      <c r="B6066" s="66" t="s">
        <v>8544</v>
      </c>
      <c r="O6066" t="s">
        <v>4026</v>
      </c>
      <c r="P6066" t="s">
        <v>4497</v>
      </c>
    </row>
    <row r="6067" spans="1:16" hidden="1" x14ac:dyDescent="0.2">
      <c r="A6067" s="66" t="s">
        <v>21804</v>
      </c>
      <c r="B6067" s="66" t="s">
        <v>8547</v>
      </c>
      <c r="O6067" t="s">
        <v>4026</v>
      </c>
      <c r="P6067" t="s">
        <v>4497</v>
      </c>
    </row>
    <row r="6068" spans="1:16" hidden="1" x14ac:dyDescent="0.2">
      <c r="A6068" s="66" t="s">
        <v>21805</v>
      </c>
      <c r="B6068" s="66" t="s">
        <v>8550</v>
      </c>
      <c r="O6068" t="s">
        <v>4026</v>
      </c>
      <c r="P6068" t="s">
        <v>4497</v>
      </c>
    </row>
    <row r="6069" spans="1:16" hidden="1" x14ac:dyDescent="0.2">
      <c r="A6069" s="66" t="s">
        <v>21806</v>
      </c>
      <c r="B6069" s="66" t="s">
        <v>4205</v>
      </c>
      <c r="O6069" t="s">
        <v>4026</v>
      </c>
      <c r="P6069" t="s">
        <v>4497</v>
      </c>
    </row>
    <row r="6070" spans="1:16" hidden="1" x14ac:dyDescent="0.2">
      <c r="A6070" s="66" t="s">
        <v>21807</v>
      </c>
      <c r="B6070" s="66" t="s">
        <v>8994</v>
      </c>
      <c r="O6070" t="s">
        <v>4026</v>
      </c>
      <c r="P6070" t="s">
        <v>4497</v>
      </c>
    </row>
    <row r="6071" spans="1:16" hidden="1" x14ac:dyDescent="0.2">
      <c r="A6071" s="66" t="s">
        <v>21808</v>
      </c>
      <c r="B6071" s="66" t="s">
        <v>9051</v>
      </c>
      <c r="O6071" t="s">
        <v>4026</v>
      </c>
      <c r="P6071" t="s">
        <v>4497</v>
      </c>
    </row>
    <row r="6072" spans="1:16" hidden="1" x14ac:dyDescent="0.2">
      <c r="A6072" s="66" t="s">
        <v>21809</v>
      </c>
      <c r="B6072" s="66" t="s">
        <v>3997</v>
      </c>
      <c r="O6072" t="s">
        <v>4026</v>
      </c>
      <c r="P6072" t="s">
        <v>4497</v>
      </c>
    </row>
    <row r="6073" spans="1:16" hidden="1" x14ac:dyDescent="0.2">
      <c r="A6073" s="66" t="s">
        <v>21810</v>
      </c>
      <c r="B6073" s="66" t="s">
        <v>4230</v>
      </c>
      <c r="O6073" t="s">
        <v>4026</v>
      </c>
      <c r="P6073" t="s">
        <v>4497</v>
      </c>
    </row>
    <row r="6074" spans="1:16" hidden="1" x14ac:dyDescent="0.2">
      <c r="A6074" s="66" t="s">
        <v>21811</v>
      </c>
      <c r="B6074" s="66" t="s">
        <v>4237</v>
      </c>
      <c r="O6074" t="s">
        <v>4026</v>
      </c>
      <c r="P6074" t="s">
        <v>4497</v>
      </c>
    </row>
    <row r="6075" spans="1:16" hidden="1" x14ac:dyDescent="0.2">
      <c r="A6075" s="66" t="s">
        <v>8916</v>
      </c>
      <c r="B6075" s="66" t="s">
        <v>8917</v>
      </c>
      <c r="O6075" t="s">
        <v>4026</v>
      </c>
      <c r="P6075" t="s">
        <v>4497</v>
      </c>
    </row>
    <row r="6076" spans="1:16" hidden="1" x14ac:dyDescent="0.2">
      <c r="A6076" s="66" t="s">
        <v>21812</v>
      </c>
      <c r="B6076" s="66" t="s">
        <v>4383</v>
      </c>
      <c r="O6076" t="s">
        <v>4026</v>
      </c>
      <c r="P6076" t="s">
        <v>4497</v>
      </c>
    </row>
    <row r="6077" spans="1:16" hidden="1" x14ac:dyDescent="0.2">
      <c r="A6077" s="66" t="s">
        <v>21813</v>
      </c>
      <c r="B6077" s="66" t="s">
        <v>4170</v>
      </c>
      <c r="O6077" t="s">
        <v>4026</v>
      </c>
      <c r="P6077" t="s">
        <v>4497</v>
      </c>
    </row>
    <row r="6078" spans="1:16" hidden="1" x14ac:dyDescent="0.2">
      <c r="A6078" s="66" t="s">
        <v>21814</v>
      </c>
      <c r="B6078" s="66" t="s">
        <v>3993</v>
      </c>
      <c r="O6078" t="s">
        <v>4026</v>
      </c>
      <c r="P6078" t="s">
        <v>4497</v>
      </c>
    </row>
    <row r="6079" spans="1:16" hidden="1" x14ac:dyDescent="0.2">
      <c r="A6079" s="66" t="s">
        <v>21815</v>
      </c>
      <c r="B6079" s="66" t="s">
        <v>4239</v>
      </c>
      <c r="O6079" t="s">
        <v>4026</v>
      </c>
      <c r="P6079" t="s">
        <v>4497</v>
      </c>
    </row>
    <row r="6080" spans="1:16" hidden="1" x14ac:dyDescent="0.2">
      <c r="A6080" s="66" t="s">
        <v>21816</v>
      </c>
      <c r="B6080" s="66" t="s">
        <v>3958</v>
      </c>
      <c r="O6080" t="s">
        <v>4026</v>
      </c>
      <c r="P6080" t="s">
        <v>4497</v>
      </c>
    </row>
    <row r="6081" spans="1:16" hidden="1" x14ac:dyDescent="0.2">
      <c r="A6081" s="66" t="s">
        <v>21817</v>
      </c>
      <c r="B6081" s="66" t="s">
        <v>8941</v>
      </c>
      <c r="O6081" t="s">
        <v>4026</v>
      </c>
      <c r="P6081" t="s">
        <v>4497</v>
      </c>
    </row>
    <row r="6082" spans="1:16" hidden="1" x14ac:dyDescent="0.2">
      <c r="A6082" s="66" t="s">
        <v>21818</v>
      </c>
      <c r="B6082" s="66" t="s">
        <v>8944</v>
      </c>
      <c r="O6082" t="s">
        <v>4026</v>
      </c>
      <c r="P6082" t="s">
        <v>4497</v>
      </c>
    </row>
    <row r="6083" spans="1:16" hidden="1" x14ac:dyDescent="0.2">
      <c r="A6083" s="66" t="s">
        <v>21819</v>
      </c>
      <c r="B6083" s="66" t="s">
        <v>8947</v>
      </c>
      <c r="O6083" t="s">
        <v>4026</v>
      </c>
      <c r="P6083" t="s">
        <v>4497</v>
      </c>
    </row>
    <row r="6084" spans="1:16" hidden="1" x14ac:dyDescent="0.2">
      <c r="A6084" s="66" t="s">
        <v>21820</v>
      </c>
      <c r="B6084" s="66" t="s">
        <v>8937</v>
      </c>
      <c r="O6084" t="s">
        <v>4026</v>
      </c>
      <c r="P6084" t="s">
        <v>4497</v>
      </c>
    </row>
    <row r="6085" spans="1:16" hidden="1" x14ac:dyDescent="0.2">
      <c r="A6085" s="66" t="s">
        <v>21821</v>
      </c>
      <c r="B6085" s="66" t="s">
        <v>8929</v>
      </c>
      <c r="O6085" t="s">
        <v>4026</v>
      </c>
      <c r="P6085" t="s">
        <v>4497</v>
      </c>
    </row>
    <row r="6086" spans="1:16" hidden="1" x14ac:dyDescent="0.2">
      <c r="A6086" s="66" t="s">
        <v>21822</v>
      </c>
      <c r="B6086" s="66" t="s">
        <v>8925</v>
      </c>
      <c r="O6086" t="s">
        <v>4026</v>
      </c>
      <c r="P6086" t="s">
        <v>4497</v>
      </c>
    </row>
    <row r="6087" spans="1:16" hidden="1" x14ac:dyDescent="0.2">
      <c r="A6087" s="66" t="s">
        <v>21823</v>
      </c>
      <c r="B6087" s="66" t="s">
        <v>8932</v>
      </c>
      <c r="O6087" t="s">
        <v>4026</v>
      </c>
      <c r="P6087" t="s">
        <v>4497</v>
      </c>
    </row>
    <row r="6088" spans="1:16" hidden="1" x14ac:dyDescent="0.2">
      <c r="A6088" s="66" t="s">
        <v>21824</v>
      </c>
      <c r="B6088" s="66" t="s">
        <v>4055</v>
      </c>
      <c r="O6088" t="s">
        <v>4026</v>
      </c>
      <c r="P6088" t="s">
        <v>4497</v>
      </c>
    </row>
    <row r="6089" spans="1:16" hidden="1" x14ac:dyDescent="0.2">
      <c r="A6089" s="66" t="s">
        <v>21825</v>
      </c>
      <c r="B6089" s="66" t="s">
        <v>8955</v>
      </c>
      <c r="O6089" t="s">
        <v>4026</v>
      </c>
      <c r="P6089" t="s">
        <v>4497</v>
      </c>
    </row>
    <row r="6090" spans="1:16" hidden="1" x14ac:dyDescent="0.2">
      <c r="A6090" s="66" t="s">
        <v>21826</v>
      </c>
      <c r="B6090" s="66" t="s">
        <v>8952</v>
      </c>
      <c r="O6090" t="s">
        <v>4026</v>
      </c>
      <c r="P6090" t="s">
        <v>4497</v>
      </c>
    </row>
    <row r="6091" spans="1:16" hidden="1" x14ac:dyDescent="0.2">
      <c r="A6091" s="66" t="s">
        <v>21827</v>
      </c>
      <c r="B6091" s="66" t="s">
        <v>7968</v>
      </c>
      <c r="O6091" t="s">
        <v>4026</v>
      </c>
      <c r="P6091" t="s">
        <v>4497</v>
      </c>
    </row>
    <row r="6092" spans="1:16" hidden="1" x14ac:dyDescent="0.2">
      <c r="A6092" s="66" t="s">
        <v>21828</v>
      </c>
      <c r="B6092" s="66" t="s">
        <v>4372</v>
      </c>
      <c r="O6092" t="s">
        <v>4026</v>
      </c>
      <c r="P6092" t="s">
        <v>4497</v>
      </c>
    </row>
    <row r="6093" spans="1:16" hidden="1" x14ac:dyDescent="0.2">
      <c r="A6093" s="66" t="s">
        <v>21829</v>
      </c>
      <c r="B6093" s="66" t="s">
        <v>4368</v>
      </c>
      <c r="O6093" t="s">
        <v>4026</v>
      </c>
      <c r="P6093" t="s">
        <v>4497</v>
      </c>
    </row>
    <row r="6094" spans="1:16" hidden="1" x14ac:dyDescent="0.2">
      <c r="A6094" s="66" t="s">
        <v>21830</v>
      </c>
      <c r="B6094" s="66" t="s">
        <v>7575</v>
      </c>
      <c r="O6094" t="s">
        <v>4026</v>
      </c>
      <c r="P6094" t="s">
        <v>4497</v>
      </c>
    </row>
    <row r="6095" spans="1:16" hidden="1" x14ac:dyDescent="0.2">
      <c r="A6095" s="66" t="s">
        <v>21831</v>
      </c>
      <c r="B6095" s="66" t="s">
        <v>21832</v>
      </c>
      <c r="O6095" t="s">
        <v>4026</v>
      </c>
      <c r="P6095" t="s">
        <v>4497</v>
      </c>
    </row>
    <row r="6096" spans="1:16" hidden="1" x14ac:dyDescent="0.2">
      <c r="A6096" s="66" t="s">
        <v>21833</v>
      </c>
      <c r="B6096" s="66" t="s">
        <v>4176</v>
      </c>
      <c r="O6096" t="s">
        <v>4026</v>
      </c>
      <c r="P6096" t="s">
        <v>4497</v>
      </c>
    </row>
    <row r="6097" spans="1:16" hidden="1" x14ac:dyDescent="0.2">
      <c r="A6097" s="66" t="s">
        <v>21834</v>
      </c>
      <c r="B6097" s="66" t="s">
        <v>4172</v>
      </c>
      <c r="O6097" t="s">
        <v>4026</v>
      </c>
      <c r="P6097" t="s">
        <v>4497</v>
      </c>
    </row>
    <row r="6098" spans="1:16" hidden="1" x14ac:dyDescent="0.2">
      <c r="A6098" s="66" t="s">
        <v>21835</v>
      </c>
      <c r="B6098" s="66" t="s">
        <v>3999</v>
      </c>
      <c r="O6098" t="s">
        <v>4026</v>
      </c>
      <c r="P6098" t="s">
        <v>4497</v>
      </c>
    </row>
    <row r="6099" spans="1:16" hidden="1" x14ac:dyDescent="0.2">
      <c r="A6099" s="66" t="s">
        <v>21836</v>
      </c>
      <c r="B6099" s="66" t="s">
        <v>4015</v>
      </c>
      <c r="O6099" t="s">
        <v>4026</v>
      </c>
      <c r="P6099" t="s">
        <v>4497</v>
      </c>
    </row>
    <row r="6100" spans="1:16" hidden="1" x14ac:dyDescent="0.2">
      <c r="A6100" s="66" t="s">
        <v>4316</v>
      </c>
      <c r="B6100" s="66" t="s">
        <v>4317</v>
      </c>
      <c r="O6100" t="s">
        <v>4026</v>
      </c>
      <c r="P6100" t="s">
        <v>4497</v>
      </c>
    </row>
    <row r="6101" spans="1:16" hidden="1" x14ac:dyDescent="0.2">
      <c r="A6101" s="66" t="s">
        <v>4122</v>
      </c>
      <c r="B6101" s="66" t="s">
        <v>4123</v>
      </c>
      <c r="O6101" t="s">
        <v>4026</v>
      </c>
      <c r="P6101" t="s">
        <v>4497</v>
      </c>
    </row>
    <row r="6102" spans="1:16" hidden="1" x14ac:dyDescent="0.2">
      <c r="A6102" s="66" t="s">
        <v>4306</v>
      </c>
      <c r="B6102" s="66" t="s">
        <v>4307</v>
      </c>
      <c r="O6102" t="s">
        <v>4026</v>
      </c>
      <c r="P6102" t="s">
        <v>4497</v>
      </c>
    </row>
    <row r="6103" spans="1:16" hidden="1" x14ac:dyDescent="0.2">
      <c r="A6103" s="66" t="s">
        <v>4016</v>
      </c>
      <c r="B6103" s="66" t="s">
        <v>4017</v>
      </c>
      <c r="O6103" t="s">
        <v>4026</v>
      </c>
      <c r="P6103" t="s">
        <v>4497</v>
      </c>
    </row>
    <row r="6104" spans="1:16" hidden="1" x14ac:dyDescent="0.2">
      <c r="A6104" s="66" t="s">
        <v>4298</v>
      </c>
      <c r="B6104" s="66" t="s">
        <v>4299</v>
      </c>
      <c r="O6104" t="s">
        <v>4026</v>
      </c>
      <c r="P6104" t="s">
        <v>4497</v>
      </c>
    </row>
    <row r="6105" spans="1:16" hidden="1" x14ac:dyDescent="0.2">
      <c r="A6105" s="66" t="s">
        <v>3996</v>
      </c>
      <c r="B6105" s="66" t="s">
        <v>3997</v>
      </c>
      <c r="O6105" t="s">
        <v>4026</v>
      </c>
      <c r="P6105" t="s">
        <v>4497</v>
      </c>
    </row>
    <row r="6106" spans="1:16" hidden="1" x14ac:dyDescent="0.2">
      <c r="A6106" s="66" t="s">
        <v>4320</v>
      </c>
      <c r="B6106" s="66" t="s">
        <v>4321</v>
      </c>
      <c r="O6106" t="s">
        <v>4026</v>
      </c>
      <c r="P6106" t="s">
        <v>4497</v>
      </c>
    </row>
    <row r="6107" spans="1:16" hidden="1" x14ac:dyDescent="0.2">
      <c r="A6107" s="66" t="s">
        <v>4014</v>
      </c>
      <c r="B6107" s="66" t="s">
        <v>4015</v>
      </c>
      <c r="O6107" t="s">
        <v>4026</v>
      </c>
      <c r="P6107" t="s">
        <v>4497</v>
      </c>
    </row>
    <row r="6108" spans="1:16" hidden="1" x14ac:dyDescent="0.2">
      <c r="A6108" s="66" t="s">
        <v>4173</v>
      </c>
      <c r="B6108" s="66" t="s">
        <v>4174</v>
      </c>
      <c r="O6108" t="s">
        <v>4026</v>
      </c>
      <c r="P6108" t="s">
        <v>4497</v>
      </c>
    </row>
    <row r="6109" spans="1:16" hidden="1" x14ac:dyDescent="0.2">
      <c r="A6109" s="66" t="s">
        <v>4204</v>
      </c>
      <c r="B6109" s="66" t="s">
        <v>4205</v>
      </c>
      <c r="O6109" t="s">
        <v>4026</v>
      </c>
      <c r="P6109" t="s">
        <v>4497</v>
      </c>
    </row>
    <row r="6110" spans="1:16" hidden="1" x14ac:dyDescent="0.2">
      <c r="A6110" s="66" t="s">
        <v>4268</v>
      </c>
      <c r="B6110" s="66" t="s">
        <v>4269</v>
      </c>
      <c r="O6110" t="s">
        <v>4026</v>
      </c>
      <c r="P6110" t="s">
        <v>4497</v>
      </c>
    </row>
    <row r="6111" spans="1:16" hidden="1" x14ac:dyDescent="0.2">
      <c r="A6111" s="66" t="s">
        <v>3994</v>
      </c>
      <c r="B6111" s="66" t="s">
        <v>3995</v>
      </c>
      <c r="O6111" t="s">
        <v>4026</v>
      </c>
      <c r="P6111" t="s">
        <v>4497</v>
      </c>
    </row>
    <row r="6112" spans="1:16" hidden="1" x14ac:dyDescent="0.2">
      <c r="A6112" s="66" t="s">
        <v>4236</v>
      </c>
      <c r="B6112" s="66" t="s">
        <v>4237</v>
      </c>
      <c r="O6112" t="s">
        <v>4026</v>
      </c>
      <c r="P6112" t="s">
        <v>4497</v>
      </c>
    </row>
    <row r="6113" spans="1:16" hidden="1" x14ac:dyDescent="0.2">
      <c r="A6113" s="66" t="s">
        <v>4238</v>
      </c>
      <c r="B6113" s="66" t="s">
        <v>4239</v>
      </c>
      <c r="O6113" t="s">
        <v>4026</v>
      </c>
      <c r="P6113" t="s">
        <v>4497</v>
      </c>
    </row>
    <row r="6114" spans="1:16" hidden="1" x14ac:dyDescent="0.2">
      <c r="A6114" s="66" t="s">
        <v>4165</v>
      </c>
      <c r="B6114" s="66" t="s">
        <v>4166</v>
      </c>
      <c r="O6114" t="s">
        <v>4026</v>
      </c>
      <c r="P6114" t="s">
        <v>4497</v>
      </c>
    </row>
    <row r="6115" spans="1:16" hidden="1" x14ac:dyDescent="0.2">
      <c r="A6115" s="66" t="s">
        <v>4171</v>
      </c>
      <c r="B6115" s="66" t="s">
        <v>4172</v>
      </c>
      <c r="O6115" t="s">
        <v>4026</v>
      </c>
      <c r="P6115" t="s">
        <v>4497</v>
      </c>
    </row>
    <row r="6116" spans="1:16" hidden="1" x14ac:dyDescent="0.2">
      <c r="A6116" s="66" t="s">
        <v>9050</v>
      </c>
      <c r="B6116" s="66" t="s">
        <v>9051</v>
      </c>
      <c r="O6116" t="s">
        <v>4026</v>
      </c>
      <c r="P6116" t="s">
        <v>4497</v>
      </c>
    </row>
    <row r="6117" spans="1:16" hidden="1" x14ac:dyDescent="0.2">
      <c r="A6117" s="66" t="s">
        <v>3988</v>
      </c>
      <c r="B6117" s="66" t="s">
        <v>3989</v>
      </c>
      <c r="O6117" t="s">
        <v>4026</v>
      </c>
      <c r="P6117" t="s">
        <v>4497</v>
      </c>
    </row>
    <row r="6118" spans="1:16" hidden="1" x14ac:dyDescent="0.2">
      <c r="A6118" s="66" t="s">
        <v>4108</v>
      </c>
      <c r="B6118" s="66" t="s">
        <v>4109</v>
      </c>
      <c r="O6118" t="s">
        <v>4026</v>
      </c>
      <c r="P6118" t="s">
        <v>4497</v>
      </c>
    </row>
    <row r="6119" spans="1:16" hidden="1" x14ac:dyDescent="0.2">
      <c r="A6119" s="66" t="s">
        <v>4235</v>
      </c>
      <c r="B6119" s="66" t="s">
        <v>4516</v>
      </c>
      <c r="O6119" t="s">
        <v>4026</v>
      </c>
      <c r="P6119" t="s">
        <v>4497</v>
      </c>
    </row>
    <row r="6120" spans="1:16" hidden="1" x14ac:dyDescent="0.2">
      <c r="A6120" s="66" t="s">
        <v>4265</v>
      </c>
      <c r="B6120" s="66" t="s">
        <v>4484</v>
      </c>
      <c r="O6120" t="s">
        <v>4026</v>
      </c>
      <c r="P6120" t="s">
        <v>4497</v>
      </c>
    </row>
    <row r="6121" spans="1:16" hidden="1" x14ac:dyDescent="0.2">
      <c r="A6121" s="66" t="s">
        <v>9068</v>
      </c>
      <c r="B6121" s="66" t="s">
        <v>9069</v>
      </c>
      <c r="O6121" t="s">
        <v>4026</v>
      </c>
      <c r="P6121" t="s">
        <v>4497</v>
      </c>
    </row>
    <row r="6122" spans="1:16" hidden="1" x14ac:dyDescent="0.2">
      <c r="A6122" s="66" t="s">
        <v>21837</v>
      </c>
      <c r="B6122" s="66" t="s">
        <v>21838</v>
      </c>
      <c r="O6122" t="s">
        <v>4026</v>
      </c>
      <c r="P6122" t="s">
        <v>4497</v>
      </c>
    </row>
    <row r="6123" spans="1:16" hidden="1" x14ac:dyDescent="0.2">
      <c r="A6123" s="66" t="s">
        <v>21839</v>
      </c>
      <c r="B6123" s="66" t="s">
        <v>21840</v>
      </c>
      <c r="O6123" t="s">
        <v>4026</v>
      </c>
      <c r="P6123" t="s">
        <v>4497</v>
      </c>
    </row>
    <row r="6124" spans="1:16" hidden="1" x14ac:dyDescent="0.2">
      <c r="A6124" s="66" t="s">
        <v>21841</v>
      </c>
      <c r="B6124" s="66" t="s">
        <v>21842</v>
      </c>
      <c r="O6124" t="s">
        <v>4026</v>
      </c>
      <c r="P6124" t="s">
        <v>4497</v>
      </c>
    </row>
    <row r="6125" spans="1:16" hidden="1" x14ac:dyDescent="0.2">
      <c r="A6125" s="66" t="s">
        <v>21843</v>
      </c>
      <c r="B6125" s="66" t="s">
        <v>8147</v>
      </c>
      <c r="O6125" t="s">
        <v>4026</v>
      </c>
      <c r="P6125" t="s">
        <v>4497</v>
      </c>
    </row>
    <row r="6126" spans="1:16" hidden="1" x14ac:dyDescent="0.2">
      <c r="A6126" s="66" t="s">
        <v>21844</v>
      </c>
      <c r="B6126" s="66" t="s">
        <v>3952</v>
      </c>
      <c r="O6126" t="s">
        <v>4026</v>
      </c>
      <c r="P6126" t="s">
        <v>4497</v>
      </c>
    </row>
    <row r="6127" spans="1:16" hidden="1" x14ac:dyDescent="0.2">
      <c r="A6127" s="66" t="s">
        <v>4314</v>
      </c>
      <c r="B6127" s="66" t="s">
        <v>4315</v>
      </c>
      <c r="O6127" t="s">
        <v>4026</v>
      </c>
      <c r="P6127" t="s">
        <v>4497</v>
      </c>
    </row>
    <row r="6128" spans="1:16" hidden="1" x14ac:dyDescent="0.2">
      <c r="A6128" s="66" t="s">
        <v>21845</v>
      </c>
      <c r="B6128" s="66" t="s">
        <v>4011</v>
      </c>
      <c r="O6128" t="s">
        <v>4026</v>
      </c>
      <c r="P6128" t="s">
        <v>4497</v>
      </c>
    </row>
    <row r="6129" spans="1:16" hidden="1" x14ac:dyDescent="0.2">
      <c r="A6129" s="66" t="s">
        <v>21846</v>
      </c>
      <c r="B6129" s="66" t="s">
        <v>4241</v>
      </c>
      <c r="O6129" t="s">
        <v>4026</v>
      </c>
      <c r="P6129" t="s">
        <v>4497</v>
      </c>
    </row>
    <row r="6130" spans="1:16" hidden="1" x14ac:dyDescent="0.2">
      <c r="A6130" s="66" t="s">
        <v>21847</v>
      </c>
      <c r="B6130" s="66" t="s">
        <v>4115</v>
      </c>
      <c r="O6130" t="s">
        <v>4026</v>
      </c>
      <c r="P6130" t="s">
        <v>4497</v>
      </c>
    </row>
    <row r="6131" spans="1:16" hidden="1" x14ac:dyDescent="0.2">
      <c r="A6131" s="66" t="s">
        <v>21848</v>
      </c>
      <c r="B6131" s="66" t="s">
        <v>4271</v>
      </c>
      <c r="O6131" t="s">
        <v>4026</v>
      </c>
      <c r="P6131" t="s">
        <v>4497</v>
      </c>
    </row>
    <row r="6132" spans="1:16" hidden="1" x14ac:dyDescent="0.2">
      <c r="A6132" s="66" t="s">
        <v>21849</v>
      </c>
      <c r="B6132" s="66" t="s">
        <v>4264</v>
      </c>
      <c r="O6132" t="s">
        <v>4026</v>
      </c>
      <c r="P6132" t="s">
        <v>4497</v>
      </c>
    </row>
    <row r="6133" spans="1:16" hidden="1" x14ac:dyDescent="0.2">
      <c r="A6133" s="66" t="s">
        <v>21850</v>
      </c>
      <c r="B6133" s="66" t="s">
        <v>4007</v>
      </c>
      <c r="O6133" t="s">
        <v>4026</v>
      </c>
      <c r="P6133" t="s">
        <v>4497</v>
      </c>
    </row>
    <row r="6134" spans="1:16" hidden="1" x14ac:dyDescent="0.2">
      <c r="A6134" s="66" t="s">
        <v>21851</v>
      </c>
      <c r="B6134" s="66" t="s">
        <v>4486</v>
      </c>
      <c r="O6134" t="s">
        <v>4026</v>
      </c>
      <c r="P6134" t="s">
        <v>4497</v>
      </c>
    </row>
    <row r="6135" spans="1:16" hidden="1" x14ac:dyDescent="0.2">
      <c r="A6135" s="66" t="s">
        <v>21852</v>
      </c>
      <c r="B6135" s="66" t="s">
        <v>4125</v>
      </c>
      <c r="O6135" t="s">
        <v>4026</v>
      </c>
      <c r="P6135" t="s">
        <v>4497</v>
      </c>
    </row>
    <row r="6136" spans="1:16" hidden="1" x14ac:dyDescent="0.2">
      <c r="A6136" s="66" t="s">
        <v>21853</v>
      </c>
      <c r="B6136" s="66" t="s">
        <v>4355</v>
      </c>
      <c r="O6136" t="s">
        <v>4026</v>
      </c>
      <c r="P6136" t="s">
        <v>4497</v>
      </c>
    </row>
    <row r="6137" spans="1:16" hidden="1" x14ac:dyDescent="0.2">
      <c r="A6137" s="66" t="s">
        <v>21854</v>
      </c>
      <c r="B6137" s="66" t="s">
        <v>4003</v>
      </c>
      <c r="O6137" t="s">
        <v>4026</v>
      </c>
      <c r="P6137" t="s">
        <v>4497</v>
      </c>
    </row>
    <row r="6138" spans="1:16" hidden="1" x14ac:dyDescent="0.2">
      <c r="A6138" s="66" t="s">
        <v>21855</v>
      </c>
      <c r="B6138" s="66" t="s">
        <v>4109</v>
      </c>
      <c r="O6138" t="s">
        <v>4026</v>
      </c>
      <c r="P6138" t="s">
        <v>4497</v>
      </c>
    </row>
    <row r="6139" spans="1:16" hidden="1" x14ac:dyDescent="0.2">
      <c r="A6139" s="66" t="s">
        <v>21856</v>
      </c>
      <c r="B6139" s="66" t="s">
        <v>4267</v>
      </c>
      <c r="O6139" t="s">
        <v>4026</v>
      </c>
      <c r="P6139" t="s">
        <v>4497</v>
      </c>
    </row>
    <row r="6140" spans="1:16" hidden="1" x14ac:dyDescent="0.2">
      <c r="A6140" s="66" t="s">
        <v>21857</v>
      </c>
      <c r="B6140" s="66" t="s">
        <v>3987</v>
      </c>
      <c r="O6140" t="s">
        <v>4026</v>
      </c>
      <c r="P6140" t="s">
        <v>4497</v>
      </c>
    </row>
    <row r="6141" spans="1:16" hidden="1" x14ac:dyDescent="0.2">
      <c r="A6141" s="66" t="s">
        <v>21858</v>
      </c>
      <c r="B6141" s="66" t="s">
        <v>4234</v>
      </c>
      <c r="O6141" t="s">
        <v>4026</v>
      </c>
      <c r="P6141" t="s">
        <v>4497</v>
      </c>
    </row>
    <row r="6142" spans="1:16" hidden="1" x14ac:dyDescent="0.2">
      <c r="A6142" s="66" t="s">
        <v>21859</v>
      </c>
      <c r="B6142" s="66" t="s">
        <v>4232</v>
      </c>
      <c r="O6142" t="s">
        <v>4026</v>
      </c>
      <c r="P6142" t="s">
        <v>4497</v>
      </c>
    </row>
    <row r="6143" spans="1:16" hidden="1" x14ac:dyDescent="0.2">
      <c r="A6143" s="66" t="s">
        <v>21860</v>
      </c>
      <c r="B6143" s="66" t="s">
        <v>4649</v>
      </c>
      <c r="O6143" t="s">
        <v>4026</v>
      </c>
      <c r="P6143" t="s">
        <v>4497</v>
      </c>
    </row>
    <row r="6144" spans="1:16" hidden="1" x14ac:dyDescent="0.2">
      <c r="A6144" s="66" t="s">
        <v>21861</v>
      </c>
      <c r="B6144" s="66" t="s">
        <v>4516</v>
      </c>
      <c r="O6144" t="s">
        <v>4026</v>
      </c>
      <c r="P6144" t="s">
        <v>4497</v>
      </c>
    </row>
    <row r="6145" spans="1:16" hidden="1" x14ac:dyDescent="0.2">
      <c r="A6145" s="66" t="s">
        <v>21862</v>
      </c>
      <c r="B6145" s="66" t="s">
        <v>4484</v>
      </c>
      <c r="O6145" t="s">
        <v>4026</v>
      </c>
      <c r="P6145" t="s">
        <v>4497</v>
      </c>
    </row>
    <row r="6146" spans="1:16" hidden="1" x14ac:dyDescent="0.2">
      <c r="A6146" s="66" t="s">
        <v>21863</v>
      </c>
      <c r="B6146" s="66" t="s">
        <v>4111</v>
      </c>
      <c r="O6146" t="s">
        <v>4026</v>
      </c>
      <c r="P6146" t="s">
        <v>4497</v>
      </c>
    </row>
    <row r="6147" spans="1:16" hidden="1" x14ac:dyDescent="0.2">
      <c r="A6147" s="66" t="s">
        <v>21864</v>
      </c>
      <c r="B6147" s="66" t="s">
        <v>3985</v>
      </c>
      <c r="O6147" t="s">
        <v>4026</v>
      </c>
      <c r="P6147" t="s">
        <v>4497</v>
      </c>
    </row>
    <row r="6148" spans="1:16" hidden="1" x14ac:dyDescent="0.2">
      <c r="A6148" s="66" t="s">
        <v>21865</v>
      </c>
      <c r="B6148" s="66" t="s">
        <v>4113</v>
      </c>
      <c r="O6148" t="s">
        <v>4026</v>
      </c>
      <c r="P6148" t="s">
        <v>4497</v>
      </c>
    </row>
    <row r="6149" spans="1:16" hidden="1" x14ac:dyDescent="0.2">
      <c r="A6149" s="66" t="s">
        <v>21866</v>
      </c>
      <c r="B6149" s="66" t="s">
        <v>9090</v>
      </c>
      <c r="O6149" t="s">
        <v>4026</v>
      </c>
      <c r="P6149" t="s">
        <v>4497</v>
      </c>
    </row>
    <row r="6150" spans="1:16" hidden="1" x14ac:dyDescent="0.2">
      <c r="A6150" s="66" t="s">
        <v>21867</v>
      </c>
      <c r="B6150" s="66" t="s">
        <v>9410</v>
      </c>
      <c r="O6150" t="s">
        <v>3946</v>
      </c>
      <c r="P6150" s="66" t="s">
        <v>3947</v>
      </c>
    </row>
    <row r="6151" spans="1:16" hidden="1" x14ac:dyDescent="0.2">
      <c r="A6151" s="66" t="s">
        <v>21868</v>
      </c>
      <c r="B6151" s="66" t="s">
        <v>9539</v>
      </c>
      <c r="O6151" t="s">
        <v>3946</v>
      </c>
      <c r="P6151" s="66" t="s">
        <v>3947</v>
      </c>
    </row>
    <row r="6152" spans="1:16" hidden="1" x14ac:dyDescent="0.2">
      <c r="A6152" s="66" t="s">
        <v>21869</v>
      </c>
      <c r="B6152" s="66" t="s">
        <v>9542</v>
      </c>
      <c r="O6152" t="s">
        <v>3946</v>
      </c>
      <c r="P6152" s="66" t="s">
        <v>3947</v>
      </c>
    </row>
    <row r="6153" spans="1:16" hidden="1" x14ac:dyDescent="0.2">
      <c r="A6153" s="66" t="s">
        <v>21870</v>
      </c>
      <c r="B6153" s="66" t="s">
        <v>9545</v>
      </c>
      <c r="O6153" t="s">
        <v>3946</v>
      </c>
      <c r="P6153" s="66" t="s">
        <v>3947</v>
      </c>
    </row>
    <row r="6154" spans="1:16" hidden="1" x14ac:dyDescent="0.2">
      <c r="A6154" s="66" t="s">
        <v>21871</v>
      </c>
      <c r="B6154" s="66" t="s">
        <v>9578</v>
      </c>
      <c r="O6154" t="s">
        <v>3946</v>
      </c>
      <c r="P6154" s="66" t="s">
        <v>3947</v>
      </c>
    </row>
    <row r="6155" spans="1:16" hidden="1" x14ac:dyDescent="0.2">
      <c r="A6155" s="66" t="s">
        <v>21872</v>
      </c>
      <c r="B6155" s="66" t="s">
        <v>9379</v>
      </c>
      <c r="O6155" t="s">
        <v>3946</v>
      </c>
      <c r="P6155" s="66" t="s">
        <v>3947</v>
      </c>
    </row>
    <row r="6156" spans="1:16" hidden="1" x14ac:dyDescent="0.2">
      <c r="A6156" s="66" t="s">
        <v>21873</v>
      </c>
      <c r="B6156" s="66" t="s">
        <v>9434</v>
      </c>
      <c r="O6156" t="s">
        <v>3946</v>
      </c>
      <c r="P6156" s="66" t="s">
        <v>3947</v>
      </c>
    </row>
    <row r="6157" spans="1:16" hidden="1" x14ac:dyDescent="0.2">
      <c r="A6157" s="66" t="s">
        <v>21874</v>
      </c>
      <c r="B6157" s="66" t="s">
        <v>9554</v>
      </c>
      <c r="O6157" t="s">
        <v>3946</v>
      </c>
      <c r="P6157" s="66" t="s">
        <v>3947</v>
      </c>
    </row>
    <row r="6158" spans="1:16" hidden="1" x14ac:dyDescent="0.2">
      <c r="A6158" s="66" t="s">
        <v>21875</v>
      </c>
      <c r="B6158" s="66" t="s">
        <v>9497</v>
      </c>
      <c r="O6158" t="s">
        <v>3946</v>
      </c>
      <c r="P6158" s="66" t="s">
        <v>3947</v>
      </c>
    </row>
    <row r="6159" spans="1:16" hidden="1" x14ac:dyDescent="0.2">
      <c r="A6159" s="66" t="s">
        <v>21876</v>
      </c>
      <c r="B6159" s="66" t="s">
        <v>9394</v>
      </c>
      <c r="O6159" t="s">
        <v>3946</v>
      </c>
      <c r="P6159" s="66" t="s">
        <v>3947</v>
      </c>
    </row>
    <row r="6160" spans="1:16" hidden="1" x14ac:dyDescent="0.2">
      <c r="A6160" s="66" t="s">
        <v>21877</v>
      </c>
      <c r="B6160" s="66" t="s">
        <v>9404</v>
      </c>
      <c r="O6160" t="s">
        <v>3946</v>
      </c>
      <c r="P6160" s="66" t="s">
        <v>3947</v>
      </c>
    </row>
    <row r="6161" spans="1:16" hidden="1" x14ac:dyDescent="0.2">
      <c r="A6161" s="66" t="s">
        <v>21878</v>
      </c>
      <c r="B6161" s="66" t="s">
        <v>9494</v>
      </c>
      <c r="O6161" t="s">
        <v>3946</v>
      </c>
      <c r="P6161" s="66" t="s">
        <v>3947</v>
      </c>
    </row>
    <row r="6162" spans="1:16" hidden="1" x14ac:dyDescent="0.2">
      <c r="A6162" s="66" t="s">
        <v>21879</v>
      </c>
      <c r="B6162" s="66" t="s">
        <v>9401</v>
      </c>
      <c r="O6162" t="s">
        <v>3946</v>
      </c>
      <c r="P6162" s="66" t="s">
        <v>3947</v>
      </c>
    </row>
    <row r="6163" spans="1:16" hidden="1" x14ac:dyDescent="0.2">
      <c r="A6163" s="66" t="s">
        <v>21880</v>
      </c>
      <c r="B6163" s="66" t="s">
        <v>9431</v>
      </c>
      <c r="O6163" t="s">
        <v>3946</v>
      </c>
      <c r="P6163" s="66" t="s">
        <v>3947</v>
      </c>
    </row>
    <row r="6164" spans="1:16" hidden="1" x14ac:dyDescent="0.2">
      <c r="A6164" s="66" t="s">
        <v>21881</v>
      </c>
      <c r="B6164" s="66" t="s">
        <v>9533</v>
      </c>
      <c r="O6164" t="s">
        <v>3946</v>
      </c>
      <c r="P6164" s="66" t="s">
        <v>3947</v>
      </c>
    </row>
    <row r="6165" spans="1:16" hidden="1" x14ac:dyDescent="0.2">
      <c r="A6165" s="66" t="s">
        <v>21882</v>
      </c>
      <c r="B6165" s="66" t="s">
        <v>9536</v>
      </c>
      <c r="O6165" t="s">
        <v>3946</v>
      </c>
      <c r="P6165" s="66" t="s">
        <v>3947</v>
      </c>
    </row>
    <row r="6166" spans="1:16" hidden="1" x14ac:dyDescent="0.2">
      <c r="A6166" s="66" t="s">
        <v>21883</v>
      </c>
      <c r="B6166" s="66" t="s">
        <v>9413</v>
      </c>
      <c r="O6166" t="s">
        <v>3946</v>
      </c>
      <c r="P6166" s="66" t="s">
        <v>3947</v>
      </c>
    </row>
    <row r="6167" spans="1:16" hidden="1" x14ac:dyDescent="0.2">
      <c r="A6167" s="66" t="s">
        <v>21884</v>
      </c>
      <c r="B6167" s="66" t="s">
        <v>9416</v>
      </c>
      <c r="O6167" t="s">
        <v>3946</v>
      </c>
      <c r="P6167" s="66" t="s">
        <v>3947</v>
      </c>
    </row>
    <row r="6168" spans="1:16" hidden="1" x14ac:dyDescent="0.2">
      <c r="A6168" s="66" t="s">
        <v>21885</v>
      </c>
      <c r="B6168" s="66" t="s">
        <v>9428</v>
      </c>
      <c r="O6168" t="s">
        <v>3946</v>
      </c>
      <c r="P6168" s="66" t="s">
        <v>3947</v>
      </c>
    </row>
    <row r="6169" spans="1:16" hidden="1" x14ac:dyDescent="0.2">
      <c r="A6169" s="66" t="s">
        <v>9579</v>
      </c>
      <c r="B6169" s="66" t="s">
        <v>9580</v>
      </c>
      <c r="O6169" t="s">
        <v>3946</v>
      </c>
      <c r="P6169" s="66" t="s">
        <v>3947</v>
      </c>
    </row>
    <row r="6170" spans="1:16" hidden="1" x14ac:dyDescent="0.2">
      <c r="A6170" s="66" t="s">
        <v>21886</v>
      </c>
      <c r="B6170" s="66" t="s">
        <v>9548</v>
      </c>
      <c r="O6170" t="s">
        <v>3946</v>
      </c>
      <c r="P6170" s="66" t="s">
        <v>3947</v>
      </c>
    </row>
    <row r="6171" spans="1:16" hidden="1" x14ac:dyDescent="0.2">
      <c r="A6171" s="66" t="s">
        <v>21887</v>
      </c>
      <c r="B6171" s="66" t="s">
        <v>9422</v>
      </c>
      <c r="O6171" t="s">
        <v>3946</v>
      </c>
      <c r="P6171" s="66" t="s">
        <v>3947</v>
      </c>
    </row>
    <row r="6172" spans="1:16" hidden="1" x14ac:dyDescent="0.2">
      <c r="A6172" s="66" t="s">
        <v>21888</v>
      </c>
      <c r="B6172" s="66" t="s">
        <v>9572</v>
      </c>
      <c r="O6172" t="s">
        <v>3946</v>
      </c>
      <c r="P6172" s="66" t="s">
        <v>3947</v>
      </c>
    </row>
    <row r="6173" spans="1:16" hidden="1" x14ac:dyDescent="0.2">
      <c r="A6173" s="66" t="s">
        <v>21889</v>
      </c>
      <c r="B6173" s="66" t="s">
        <v>9518</v>
      </c>
      <c r="O6173" t="s">
        <v>3946</v>
      </c>
      <c r="P6173" s="66" t="s">
        <v>3947</v>
      </c>
    </row>
    <row r="6174" spans="1:16" hidden="1" x14ac:dyDescent="0.2">
      <c r="A6174" s="66" t="s">
        <v>21890</v>
      </c>
      <c r="B6174" s="66" t="s">
        <v>9509</v>
      </c>
      <c r="O6174" t="s">
        <v>3946</v>
      </c>
      <c r="P6174" s="66" t="s">
        <v>3947</v>
      </c>
    </row>
    <row r="6175" spans="1:16" hidden="1" x14ac:dyDescent="0.2">
      <c r="A6175" s="66" t="s">
        <v>21891</v>
      </c>
      <c r="B6175" s="66" t="s">
        <v>3947</v>
      </c>
      <c r="O6175" t="s">
        <v>3946</v>
      </c>
      <c r="P6175" s="66" t="s">
        <v>3947</v>
      </c>
    </row>
    <row r="6176" spans="1:16" hidden="1" x14ac:dyDescent="0.2">
      <c r="A6176" s="66" t="s">
        <v>21892</v>
      </c>
      <c r="B6176" s="66" t="s">
        <v>9515</v>
      </c>
      <c r="O6176" t="s">
        <v>3946</v>
      </c>
      <c r="P6176" s="66" t="s">
        <v>3947</v>
      </c>
    </row>
    <row r="6177" spans="1:16" hidden="1" x14ac:dyDescent="0.2">
      <c r="A6177" s="66" t="s">
        <v>21893</v>
      </c>
      <c r="B6177" s="66" t="s">
        <v>9503</v>
      </c>
      <c r="O6177" t="s">
        <v>3946</v>
      </c>
      <c r="P6177" s="66" t="s">
        <v>3947</v>
      </c>
    </row>
    <row r="6178" spans="1:16" hidden="1" x14ac:dyDescent="0.2">
      <c r="A6178" s="66" t="s">
        <v>21894</v>
      </c>
      <c r="B6178" s="66" t="s">
        <v>9527</v>
      </c>
      <c r="O6178" t="s">
        <v>3946</v>
      </c>
      <c r="P6178" s="66" t="s">
        <v>3947</v>
      </c>
    </row>
    <row r="6179" spans="1:16" hidden="1" x14ac:dyDescent="0.2">
      <c r="A6179" s="66" t="s">
        <v>21895</v>
      </c>
      <c r="B6179" s="66" t="s">
        <v>9521</v>
      </c>
      <c r="O6179" t="s">
        <v>3946</v>
      </c>
      <c r="P6179" s="66" t="s">
        <v>3947</v>
      </c>
    </row>
    <row r="6180" spans="1:16" hidden="1" x14ac:dyDescent="0.2">
      <c r="A6180" s="66" t="s">
        <v>21896</v>
      </c>
      <c r="B6180" s="66" t="s">
        <v>9530</v>
      </c>
      <c r="O6180" t="s">
        <v>3946</v>
      </c>
      <c r="P6180" s="66" t="s">
        <v>3947</v>
      </c>
    </row>
    <row r="6181" spans="1:16" hidden="1" x14ac:dyDescent="0.2">
      <c r="A6181" s="66" t="s">
        <v>21897</v>
      </c>
      <c r="B6181" s="66" t="s">
        <v>9506</v>
      </c>
      <c r="O6181" t="s">
        <v>3946</v>
      </c>
      <c r="P6181" s="66" t="s">
        <v>3947</v>
      </c>
    </row>
    <row r="6182" spans="1:16" hidden="1" x14ac:dyDescent="0.2">
      <c r="A6182" s="66" t="s">
        <v>21898</v>
      </c>
      <c r="B6182" s="66" t="s">
        <v>9512</v>
      </c>
      <c r="O6182" t="s">
        <v>3946</v>
      </c>
      <c r="P6182" s="66" t="s">
        <v>3947</v>
      </c>
    </row>
    <row r="6183" spans="1:16" hidden="1" x14ac:dyDescent="0.2">
      <c r="A6183" s="66" t="s">
        <v>21899</v>
      </c>
      <c r="B6183" s="66" t="s">
        <v>9524</v>
      </c>
      <c r="O6183" t="s">
        <v>3946</v>
      </c>
      <c r="P6183" s="66" t="s">
        <v>3947</v>
      </c>
    </row>
    <row r="6184" spans="1:16" hidden="1" x14ac:dyDescent="0.2">
      <c r="A6184" s="66" t="s">
        <v>21900</v>
      </c>
      <c r="B6184" s="66" t="s">
        <v>9488</v>
      </c>
      <c r="O6184" t="s">
        <v>3946</v>
      </c>
      <c r="P6184" s="66" t="s">
        <v>3947</v>
      </c>
    </row>
    <row r="6185" spans="1:16" hidden="1" x14ac:dyDescent="0.2">
      <c r="A6185" s="66" t="s">
        <v>21901</v>
      </c>
      <c r="B6185" s="66" t="s">
        <v>9460</v>
      </c>
      <c r="O6185" t="s">
        <v>3946</v>
      </c>
      <c r="P6185" s="66" t="s">
        <v>3947</v>
      </c>
    </row>
    <row r="6186" spans="1:16" hidden="1" x14ac:dyDescent="0.2">
      <c r="A6186" s="66" t="s">
        <v>21902</v>
      </c>
      <c r="B6186" s="66" t="s">
        <v>9342</v>
      </c>
      <c r="O6186" t="s">
        <v>3946</v>
      </c>
      <c r="P6186" s="66" t="s">
        <v>3947</v>
      </c>
    </row>
    <row r="6187" spans="1:16" hidden="1" x14ac:dyDescent="0.2">
      <c r="A6187" s="66" t="s">
        <v>21903</v>
      </c>
      <c r="B6187" s="66" t="s">
        <v>9477</v>
      </c>
      <c r="O6187" t="s">
        <v>3946</v>
      </c>
      <c r="P6187" s="66" t="s">
        <v>3947</v>
      </c>
    </row>
    <row r="6188" spans="1:16" hidden="1" x14ac:dyDescent="0.2">
      <c r="A6188" s="66" t="s">
        <v>21904</v>
      </c>
      <c r="B6188" s="66" t="s">
        <v>9480</v>
      </c>
      <c r="O6188" t="s">
        <v>3946</v>
      </c>
      <c r="P6188" s="66" t="s">
        <v>3947</v>
      </c>
    </row>
    <row r="6189" spans="1:16" hidden="1" x14ac:dyDescent="0.2">
      <c r="A6189" s="66" t="s">
        <v>21905</v>
      </c>
      <c r="B6189" s="66" t="s">
        <v>9483</v>
      </c>
      <c r="O6189" t="s">
        <v>3946</v>
      </c>
      <c r="P6189" s="66" t="s">
        <v>3947</v>
      </c>
    </row>
    <row r="6190" spans="1:16" hidden="1" x14ac:dyDescent="0.2">
      <c r="A6190" s="66" t="s">
        <v>21906</v>
      </c>
      <c r="B6190" s="66" t="s">
        <v>9465</v>
      </c>
      <c r="O6190" t="s">
        <v>3946</v>
      </c>
      <c r="P6190" s="66" t="s">
        <v>3947</v>
      </c>
    </row>
    <row r="6191" spans="1:16" hidden="1" x14ac:dyDescent="0.2">
      <c r="A6191" s="66" t="s">
        <v>21907</v>
      </c>
      <c r="B6191" s="66" t="s">
        <v>9468</v>
      </c>
      <c r="O6191" t="s">
        <v>3946</v>
      </c>
      <c r="P6191" s="66" t="s">
        <v>3947</v>
      </c>
    </row>
    <row r="6192" spans="1:16" hidden="1" x14ac:dyDescent="0.2">
      <c r="A6192" s="66" t="s">
        <v>21908</v>
      </c>
      <c r="B6192" s="66" t="s">
        <v>9473</v>
      </c>
      <c r="O6192" t="s">
        <v>3946</v>
      </c>
      <c r="P6192" s="66" t="s">
        <v>3947</v>
      </c>
    </row>
    <row r="6193" spans="1:16" hidden="1" x14ac:dyDescent="0.2">
      <c r="A6193" s="66" t="s">
        <v>21909</v>
      </c>
      <c r="B6193" s="66" t="s">
        <v>9347</v>
      </c>
      <c r="O6193" t="s">
        <v>3946</v>
      </c>
      <c r="P6193" s="66" t="s">
        <v>3947</v>
      </c>
    </row>
    <row r="6194" spans="1:16" hidden="1" x14ac:dyDescent="0.2">
      <c r="A6194" s="66" t="s">
        <v>21910</v>
      </c>
      <c r="B6194" s="66" t="s">
        <v>9350</v>
      </c>
      <c r="O6194" t="s">
        <v>3946</v>
      </c>
      <c r="P6194" s="66" t="s">
        <v>3947</v>
      </c>
    </row>
    <row r="6195" spans="1:16" hidden="1" x14ac:dyDescent="0.2">
      <c r="A6195" s="66" t="s">
        <v>21911</v>
      </c>
      <c r="B6195" s="66" t="s">
        <v>9364</v>
      </c>
      <c r="O6195" t="s">
        <v>3946</v>
      </c>
      <c r="P6195" s="66" t="s">
        <v>3947</v>
      </c>
    </row>
    <row r="6196" spans="1:16" hidden="1" x14ac:dyDescent="0.2">
      <c r="A6196" s="66" t="s">
        <v>21912</v>
      </c>
      <c r="B6196" s="66" t="s">
        <v>9447</v>
      </c>
      <c r="O6196" t="s">
        <v>3946</v>
      </c>
      <c r="P6196" s="66" t="s">
        <v>3947</v>
      </c>
    </row>
    <row r="6197" spans="1:16" hidden="1" x14ac:dyDescent="0.2">
      <c r="A6197" s="66" t="s">
        <v>21913</v>
      </c>
      <c r="B6197" s="66" t="s">
        <v>9387</v>
      </c>
      <c r="O6197" t="s">
        <v>3946</v>
      </c>
      <c r="P6197" s="66" t="s">
        <v>3947</v>
      </c>
    </row>
    <row r="6198" spans="1:16" hidden="1" x14ac:dyDescent="0.2">
      <c r="A6198" s="66" t="s">
        <v>21914</v>
      </c>
      <c r="B6198" s="66" t="s">
        <v>9440</v>
      </c>
      <c r="O6198" t="s">
        <v>3946</v>
      </c>
      <c r="P6198" s="66" t="s">
        <v>3947</v>
      </c>
    </row>
    <row r="6199" spans="1:16" hidden="1" x14ac:dyDescent="0.2">
      <c r="A6199" s="66" t="s">
        <v>21915</v>
      </c>
      <c r="B6199" s="66" t="s">
        <v>21916</v>
      </c>
      <c r="O6199" t="s">
        <v>3946</v>
      </c>
      <c r="P6199" s="66" t="s">
        <v>3947</v>
      </c>
    </row>
    <row r="6200" spans="1:16" hidden="1" x14ac:dyDescent="0.2">
      <c r="A6200" s="66" t="s">
        <v>21917</v>
      </c>
      <c r="B6200" s="66" t="s">
        <v>9437</v>
      </c>
      <c r="O6200" t="s">
        <v>3946</v>
      </c>
      <c r="P6200" s="66" t="s">
        <v>3947</v>
      </c>
    </row>
    <row r="6201" spans="1:16" hidden="1" x14ac:dyDescent="0.2">
      <c r="A6201" s="66" t="s">
        <v>21918</v>
      </c>
      <c r="B6201" s="66" t="s">
        <v>9575</v>
      </c>
      <c r="O6201" t="s">
        <v>3946</v>
      </c>
      <c r="P6201" s="66" t="s">
        <v>3947</v>
      </c>
    </row>
    <row r="6202" spans="1:16" hidden="1" x14ac:dyDescent="0.2">
      <c r="A6202" s="66" t="s">
        <v>21919</v>
      </c>
      <c r="B6202" s="66" t="s">
        <v>21920</v>
      </c>
      <c r="O6202" t="s">
        <v>3946</v>
      </c>
      <c r="P6202" s="66" t="s">
        <v>3947</v>
      </c>
    </row>
    <row r="6203" spans="1:16" hidden="1" x14ac:dyDescent="0.2">
      <c r="A6203" s="66" t="s">
        <v>21921</v>
      </c>
      <c r="B6203" s="66" t="s">
        <v>9390</v>
      </c>
      <c r="O6203" t="s">
        <v>3946</v>
      </c>
      <c r="P6203" s="66" t="s">
        <v>3947</v>
      </c>
    </row>
    <row r="6204" spans="1:16" hidden="1" x14ac:dyDescent="0.2">
      <c r="A6204" s="66" t="s">
        <v>21922</v>
      </c>
      <c r="B6204" s="66" t="s">
        <v>9443</v>
      </c>
      <c r="O6204" t="s">
        <v>3946</v>
      </c>
      <c r="P6204" s="66" t="s">
        <v>3947</v>
      </c>
    </row>
    <row r="6205" spans="1:16" hidden="1" x14ac:dyDescent="0.2">
      <c r="A6205" s="66" t="s">
        <v>21923</v>
      </c>
      <c r="B6205" s="66" t="s">
        <v>9458</v>
      </c>
      <c r="O6205" t="s">
        <v>3946</v>
      </c>
      <c r="P6205" s="66" t="s">
        <v>3947</v>
      </c>
    </row>
    <row r="6206" spans="1:16" hidden="1" x14ac:dyDescent="0.2">
      <c r="A6206" s="66" t="s">
        <v>21924</v>
      </c>
      <c r="B6206" s="66" t="s">
        <v>9500</v>
      </c>
      <c r="O6206" t="s">
        <v>3946</v>
      </c>
      <c r="P6206" s="66" t="s">
        <v>3947</v>
      </c>
    </row>
    <row r="6207" spans="1:16" hidden="1" x14ac:dyDescent="0.2">
      <c r="A6207" s="66" t="s">
        <v>21925</v>
      </c>
      <c r="B6207" s="66" t="s">
        <v>9353</v>
      </c>
      <c r="O6207" t="s">
        <v>3946</v>
      </c>
      <c r="P6207" s="66" t="s">
        <v>3947</v>
      </c>
    </row>
    <row r="6208" spans="1:16" hidden="1" x14ac:dyDescent="0.2">
      <c r="A6208" s="66" t="s">
        <v>21926</v>
      </c>
      <c r="B6208" s="66" t="s">
        <v>9492</v>
      </c>
      <c r="O6208" t="s">
        <v>3946</v>
      </c>
      <c r="P6208" s="66" t="s">
        <v>3947</v>
      </c>
    </row>
    <row r="6209" spans="1:16" hidden="1" x14ac:dyDescent="0.2">
      <c r="A6209" s="66" t="s">
        <v>21927</v>
      </c>
      <c r="B6209" s="66" t="s">
        <v>9360</v>
      </c>
      <c r="O6209" t="s">
        <v>3946</v>
      </c>
      <c r="P6209" s="66" t="s">
        <v>3947</v>
      </c>
    </row>
    <row r="6210" spans="1:16" hidden="1" x14ac:dyDescent="0.2">
      <c r="A6210" s="66" t="s">
        <v>21928</v>
      </c>
      <c r="B6210" s="66" t="s">
        <v>9373</v>
      </c>
      <c r="O6210" t="s">
        <v>3946</v>
      </c>
      <c r="P6210" s="66" t="s">
        <v>3947</v>
      </c>
    </row>
    <row r="6211" spans="1:16" hidden="1" x14ac:dyDescent="0.2">
      <c r="A6211" s="66" t="s">
        <v>21929</v>
      </c>
      <c r="B6211" s="66" t="s">
        <v>9419</v>
      </c>
      <c r="O6211" t="s">
        <v>3946</v>
      </c>
      <c r="P6211" s="66" t="s">
        <v>3947</v>
      </c>
    </row>
    <row r="6212" spans="1:16" hidden="1" x14ac:dyDescent="0.2">
      <c r="A6212" s="66" t="s">
        <v>21930</v>
      </c>
      <c r="B6212" s="66" t="s">
        <v>9490</v>
      </c>
      <c r="O6212" t="s">
        <v>3946</v>
      </c>
      <c r="P6212" s="66" t="s">
        <v>3947</v>
      </c>
    </row>
    <row r="6213" spans="1:16" hidden="1" x14ac:dyDescent="0.2">
      <c r="A6213" s="66" t="s">
        <v>21931</v>
      </c>
      <c r="B6213" s="66" t="s">
        <v>9451</v>
      </c>
      <c r="O6213" t="s">
        <v>3946</v>
      </c>
      <c r="P6213" s="66" t="s">
        <v>3947</v>
      </c>
    </row>
    <row r="6214" spans="1:16" hidden="1" x14ac:dyDescent="0.2">
      <c r="A6214" s="66" t="s">
        <v>21932</v>
      </c>
      <c r="B6214" s="66" t="s">
        <v>9583</v>
      </c>
      <c r="O6214" t="s">
        <v>3946</v>
      </c>
      <c r="P6214" s="66" t="s">
        <v>3947</v>
      </c>
    </row>
    <row r="6215" spans="1:16" hidden="1" x14ac:dyDescent="0.2">
      <c r="A6215" s="66" t="s">
        <v>21933</v>
      </c>
      <c r="B6215" s="66" t="s">
        <v>9357</v>
      </c>
      <c r="O6215" t="s">
        <v>3946</v>
      </c>
      <c r="P6215" s="66" t="s">
        <v>3947</v>
      </c>
    </row>
    <row r="6216" spans="1:16" hidden="1" x14ac:dyDescent="0.2">
      <c r="A6216" s="66" t="s">
        <v>21934</v>
      </c>
      <c r="B6216" s="66" t="s">
        <v>9370</v>
      </c>
      <c r="O6216" t="s">
        <v>3946</v>
      </c>
      <c r="P6216" s="66" t="s">
        <v>3947</v>
      </c>
    </row>
    <row r="6217" spans="1:16" hidden="1" x14ac:dyDescent="0.2">
      <c r="A6217" s="66" t="s">
        <v>21935</v>
      </c>
      <c r="B6217" s="66" t="s">
        <v>9453</v>
      </c>
      <c r="O6217" t="s">
        <v>3946</v>
      </c>
      <c r="P6217" s="66" t="s">
        <v>3947</v>
      </c>
    </row>
    <row r="6218" spans="1:16" hidden="1" x14ac:dyDescent="0.2">
      <c r="A6218" s="66" t="s">
        <v>21936</v>
      </c>
      <c r="B6218" s="66" t="s">
        <v>9376</v>
      </c>
      <c r="O6218" t="s">
        <v>3946</v>
      </c>
      <c r="P6218" s="66" t="s">
        <v>3947</v>
      </c>
    </row>
    <row r="6219" spans="1:16" hidden="1" x14ac:dyDescent="0.2">
      <c r="A6219" s="66" t="s">
        <v>21937</v>
      </c>
      <c r="B6219" s="66" t="s">
        <v>9382</v>
      </c>
      <c r="O6219" t="s">
        <v>3946</v>
      </c>
      <c r="P6219" s="66" t="s">
        <v>3947</v>
      </c>
    </row>
    <row r="6220" spans="1:16" hidden="1" x14ac:dyDescent="0.2">
      <c r="A6220" s="66" t="s">
        <v>21938</v>
      </c>
      <c r="B6220" s="66" t="s">
        <v>9569</v>
      </c>
      <c r="O6220" t="s">
        <v>3946</v>
      </c>
      <c r="P6220" s="66" t="s">
        <v>3947</v>
      </c>
    </row>
    <row r="6221" spans="1:16" hidden="1" x14ac:dyDescent="0.2">
      <c r="A6221" s="66" t="s">
        <v>21939</v>
      </c>
      <c r="B6221" s="66" t="s">
        <v>9449</v>
      </c>
      <c r="O6221" t="s">
        <v>3946</v>
      </c>
      <c r="P6221" s="66" t="s">
        <v>3947</v>
      </c>
    </row>
    <row r="6222" spans="1:16" hidden="1" x14ac:dyDescent="0.2">
      <c r="A6222" s="66" t="s">
        <v>21940</v>
      </c>
      <c r="B6222" s="66" t="s">
        <v>9367</v>
      </c>
      <c r="O6222" t="s">
        <v>3946</v>
      </c>
      <c r="P6222" s="66" t="s">
        <v>3947</v>
      </c>
    </row>
    <row r="6223" spans="1:16" hidden="1" x14ac:dyDescent="0.2">
      <c r="A6223" s="66" t="s">
        <v>21941</v>
      </c>
      <c r="B6223" s="66" t="s">
        <v>9398</v>
      </c>
      <c r="O6223" t="s">
        <v>3946</v>
      </c>
      <c r="P6223" s="66" t="s">
        <v>3947</v>
      </c>
    </row>
    <row r="6224" spans="1:16" hidden="1" x14ac:dyDescent="0.2">
      <c r="A6224" s="66" t="s">
        <v>21942</v>
      </c>
      <c r="B6224" s="66" t="s">
        <v>9407</v>
      </c>
      <c r="O6224" t="s">
        <v>3946</v>
      </c>
      <c r="P6224" s="66" t="s">
        <v>3947</v>
      </c>
    </row>
    <row r="6225" spans="1:16" hidden="1" x14ac:dyDescent="0.2">
      <c r="A6225" s="66" t="s">
        <v>21943</v>
      </c>
      <c r="B6225" s="66" t="s">
        <v>9384</v>
      </c>
      <c r="O6225" t="s">
        <v>3946</v>
      </c>
      <c r="P6225" s="66" t="s">
        <v>3947</v>
      </c>
    </row>
    <row r="6226" spans="1:16" hidden="1" x14ac:dyDescent="0.2">
      <c r="A6226" s="66" t="s">
        <v>21944</v>
      </c>
      <c r="B6226" s="66" t="s">
        <v>9456</v>
      </c>
      <c r="O6226" t="s">
        <v>3946</v>
      </c>
      <c r="P6226" s="66" t="s">
        <v>3947</v>
      </c>
    </row>
    <row r="6227" spans="1:16" hidden="1" x14ac:dyDescent="0.2">
      <c r="A6227" s="66" t="s">
        <v>21945</v>
      </c>
      <c r="B6227" s="66" t="s">
        <v>9425</v>
      </c>
      <c r="O6227" t="s">
        <v>3946</v>
      </c>
      <c r="P6227" s="66" t="s">
        <v>3947</v>
      </c>
    </row>
    <row r="6228" spans="1:16" hidden="1" x14ac:dyDescent="0.2">
      <c r="A6228" s="66" t="s">
        <v>21946</v>
      </c>
      <c r="B6228" s="66" t="s">
        <v>9566</v>
      </c>
      <c r="O6228" t="s">
        <v>3946</v>
      </c>
      <c r="P6228" s="66" t="s">
        <v>3947</v>
      </c>
    </row>
    <row r="6229" spans="1:16" hidden="1" x14ac:dyDescent="0.2">
      <c r="A6229" s="66" t="s">
        <v>21947</v>
      </c>
      <c r="B6229" s="66" t="s">
        <v>9551</v>
      </c>
      <c r="O6229" t="s">
        <v>3946</v>
      </c>
      <c r="P6229" s="66" t="s">
        <v>3947</v>
      </c>
    </row>
    <row r="6230" spans="1:16" hidden="1" x14ac:dyDescent="0.2">
      <c r="A6230" s="66" t="s">
        <v>21948</v>
      </c>
      <c r="B6230" s="66" t="s">
        <v>9557</v>
      </c>
      <c r="O6230" t="s">
        <v>3946</v>
      </c>
      <c r="P6230" s="66" t="s">
        <v>3947</v>
      </c>
    </row>
    <row r="6231" spans="1:16" hidden="1" x14ac:dyDescent="0.2">
      <c r="A6231" s="66" t="s">
        <v>21949</v>
      </c>
      <c r="B6231" s="66" t="s">
        <v>9560</v>
      </c>
      <c r="O6231" t="s">
        <v>3946</v>
      </c>
      <c r="P6231" s="66" t="s">
        <v>3947</v>
      </c>
    </row>
    <row r="6232" spans="1:16" hidden="1" x14ac:dyDescent="0.2">
      <c r="A6232" s="66" t="s">
        <v>21950</v>
      </c>
      <c r="B6232" s="66" t="s">
        <v>9563</v>
      </c>
      <c r="O6232" t="s">
        <v>3946</v>
      </c>
      <c r="P6232" s="66" t="s">
        <v>3947</v>
      </c>
    </row>
    <row r="6233" spans="1:16" hidden="1" x14ac:dyDescent="0.2">
      <c r="A6233" s="66" t="s">
        <v>21951</v>
      </c>
      <c r="B6233" s="66" t="s">
        <v>4327</v>
      </c>
      <c r="O6233" s="31" t="s">
        <v>9656</v>
      </c>
      <c r="P6233" s="66" t="s">
        <v>4191</v>
      </c>
    </row>
    <row r="6234" spans="1:16" hidden="1" x14ac:dyDescent="0.2">
      <c r="A6234" s="66" t="s">
        <v>21952</v>
      </c>
      <c r="B6234" s="66" t="s">
        <v>4192</v>
      </c>
      <c r="O6234" s="31" t="s">
        <v>9656</v>
      </c>
      <c r="P6234" s="66" t="s">
        <v>4191</v>
      </c>
    </row>
    <row r="6235" spans="1:16" hidden="1" x14ac:dyDescent="0.2">
      <c r="A6235" s="66" t="s">
        <v>21953</v>
      </c>
      <c r="B6235" s="66" t="s">
        <v>4352</v>
      </c>
      <c r="O6235" s="31" t="s">
        <v>9656</v>
      </c>
      <c r="P6235" s="66" t="s">
        <v>4191</v>
      </c>
    </row>
    <row r="6236" spans="1:16" hidden="1" x14ac:dyDescent="0.2">
      <c r="A6236" s="66" t="s">
        <v>21954</v>
      </c>
      <c r="B6236" s="66" t="s">
        <v>4449</v>
      </c>
      <c r="O6236" s="31" t="s">
        <v>9656</v>
      </c>
      <c r="P6236" s="66" t="s">
        <v>4191</v>
      </c>
    </row>
    <row r="6237" spans="1:16" hidden="1" x14ac:dyDescent="0.2">
      <c r="A6237" s="66" t="s">
        <v>21955</v>
      </c>
      <c r="B6237" s="66" t="s">
        <v>4437</v>
      </c>
      <c r="O6237" s="31" t="s">
        <v>9656</v>
      </c>
      <c r="P6237" s="66" t="s">
        <v>4191</v>
      </c>
    </row>
    <row r="6238" spans="1:16" hidden="1" x14ac:dyDescent="0.2">
      <c r="A6238" s="66" t="s">
        <v>21956</v>
      </c>
      <c r="B6238" s="66" t="s">
        <v>4191</v>
      </c>
      <c r="O6238" s="31" t="s">
        <v>9656</v>
      </c>
      <c r="P6238" s="66" t="s">
        <v>4191</v>
      </c>
    </row>
    <row r="6239" spans="1:16" hidden="1" x14ac:dyDescent="0.2">
      <c r="A6239" s="66" t="s">
        <v>21957</v>
      </c>
      <c r="B6239" s="66" t="s">
        <v>4448</v>
      </c>
      <c r="O6239" s="31" t="s">
        <v>9656</v>
      </c>
      <c r="P6239" s="66" t="s">
        <v>4191</v>
      </c>
    </row>
    <row r="6240" spans="1:16" hidden="1" x14ac:dyDescent="0.2">
      <c r="A6240" s="66" t="s">
        <v>21958</v>
      </c>
      <c r="B6240" s="66" t="s">
        <v>4446</v>
      </c>
      <c r="O6240" s="31" t="s">
        <v>9656</v>
      </c>
      <c r="P6240" s="66" t="s">
        <v>4191</v>
      </c>
    </row>
    <row r="6241" spans="1:16" hidden="1" x14ac:dyDescent="0.2">
      <c r="A6241" s="66" t="s">
        <v>21959</v>
      </c>
      <c r="B6241" s="66" t="s">
        <v>4472</v>
      </c>
      <c r="O6241" s="31" t="s">
        <v>9656</v>
      </c>
      <c r="P6241" s="66" t="s">
        <v>4191</v>
      </c>
    </row>
    <row r="6242" spans="1:16" hidden="1" x14ac:dyDescent="0.2">
      <c r="A6242" s="66" t="s">
        <v>21960</v>
      </c>
      <c r="B6242" s="66" t="s">
        <v>4324</v>
      </c>
      <c r="O6242" s="31" t="s">
        <v>9656</v>
      </c>
      <c r="P6242" s="66" t="s">
        <v>4191</v>
      </c>
    </row>
    <row r="6243" spans="1:16" hidden="1" x14ac:dyDescent="0.2">
      <c r="A6243" s="66" t="s">
        <v>21961</v>
      </c>
      <c r="B6243" s="66" t="s">
        <v>4402</v>
      </c>
      <c r="O6243" t="s">
        <v>22548</v>
      </c>
      <c r="P6243" s="66" t="s">
        <v>4402</v>
      </c>
    </row>
    <row r="6244" spans="1:16" hidden="1" x14ac:dyDescent="0.2">
      <c r="A6244" s="66" t="s">
        <v>21962</v>
      </c>
      <c r="B6244" s="66" t="s">
        <v>11458</v>
      </c>
      <c r="O6244" t="s">
        <v>3962</v>
      </c>
      <c r="P6244" s="66" t="s">
        <v>3963</v>
      </c>
    </row>
    <row r="6245" spans="1:16" hidden="1" x14ac:dyDescent="0.2">
      <c r="A6245" s="66" t="s">
        <v>21963</v>
      </c>
      <c r="B6245" s="66" t="s">
        <v>11462</v>
      </c>
      <c r="O6245" t="s">
        <v>3962</v>
      </c>
      <c r="P6245" s="66" t="s">
        <v>3963</v>
      </c>
    </row>
    <row r="6246" spans="1:16" hidden="1" x14ac:dyDescent="0.2">
      <c r="A6246" s="66" t="s">
        <v>21964</v>
      </c>
      <c r="B6246" s="66" t="s">
        <v>11492</v>
      </c>
      <c r="O6246" t="s">
        <v>3962</v>
      </c>
      <c r="P6246" s="66" t="s">
        <v>3963</v>
      </c>
    </row>
    <row r="6247" spans="1:16" hidden="1" x14ac:dyDescent="0.2">
      <c r="A6247" s="66" t="s">
        <v>21965</v>
      </c>
      <c r="B6247" s="66" t="s">
        <v>11510</v>
      </c>
      <c r="O6247" t="s">
        <v>3962</v>
      </c>
      <c r="P6247" s="66" t="s">
        <v>3963</v>
      </c>
    </row>
    <row r="6248" spans="1:16" hidden="1" x14ac:dyDescent="0.2">
      <c r="A6248" s="66" t="s">
        <v>21966</v>
      </c>
      <c r="B6248" s="66" t="s">
        <v>11454</v>
      </c>
      <c r="O6248" t="s">
        <v>3962</v>
      </c>
      <c r="P6248" s="66" t="s">
        <v>3963</v>
      </c>
    </row>
    <row r="6249" spans="1:16" hidden="1" x14ac:dyDescent="0.2">
      <c r="A6249" s="66" t="s">
        <v>21967</v>
      </c>
      <c r="B6249" s="66" t="s">
        <v>11484</v>
      </c>
      <c r="O6249" t="s">
        <v>3962</v>
      </c>
      <c r="P6249" s="66" t="s">
        <v>3963</v>
      </c>
    </row>
    <row r="6250" spans="1:16" hidden="1" x14ac:dyDescent="0.2">
      <c r="A6250" s="66" t="s">
        <v>21968</v>
      </c>
      <c r="B6250" s="66" t="s">
        <v>11501</v>
      </c>
      <c r="O6250" t="s">
        <v>3962</v>
      </c>
      <c r="P6250" s="66" t="s">
        <v>3963</v>
      </c>
    </row>
    <row r="6251" spans="1:16" hidden="1" x14ac:dyDescent="0.2">
      <c r="A6251" s="66" t="s">
        <v>21969</v>
      </c>
      <c r="B6251" s="66" t="s">
        <v>11472</v>
      </c>
      <c r="O6251" t="s">
        <v>3962</v>
      </c>
      <c r="P6251" s="66" t="s">
        <v>3963</v>
      </c>
    </row>
    <row r="6252" spans="1:16" hidden="1" x14ac:dyDescent="0.2">
      <c r="A6252" s="66" t="s">
        <v>21970</v>
      </c>
      <c r="B6252" s="66" t="s">
        <v>11392</v>
      </c>
      <c r="O6252" t="s">
        <v>3962</v>
      </c>
      <c r="P6252" s="66" t="s">
        <v>3963</v>
      </c>
    </row>
    <row r="6253" spans="1:16" hidden="1" x14ac:dyDescent="0.2">
      <c r="A6253" s="66" t="s">
        <v>21971</v>
      </c>
      <c r="B6253" s="66" t="s">
        <v>11396</v>
      </c>
      <c r="O6253" t="s">
        <v>3962</v>
      </c>
      <c r="P6253" s="66" t="s">
        <v>3963</v>
      </c>
    </row>
    <row r="6254" spans="1:16" hidden="1" x14ac:dyDescent="0.2">
      <c r="A6254" s="66" t="s">
        <v>21972</v>
      </c>
      <c r="B6254" s="66" t="s">
        <v>4380</v>
      </c>
      <c r="O6254" t="s">
        <v>3962</v>
      </c>
      <c r="P6254" s="66" t="s">
        <v>3963</v>
      </c>
    </row>
    <row r="6255" spans="1:16" hidden="1" x14ac:dyDescent="0.2">
      <c r="A6255" s="66" t="s">
        <v>21973</v>
      </c>
      <c r="B6255" s="66" t="s">
        <v>4381</v>
      </c>
      <c r="O6255" t="s">
        <v>3962</v>
      </c>
      <c r="P6255" s="66" t="s">
        <v>3963</v>
      </c>
    </row>
    <row r="6256" spans="1:16" hidden="1" x14ac:dyDescent="0.2">
      <c r="A6256" s="66" t="s">
        <v>21974</v>
      </c>
      <c r="B6256" s="66" t="s">
        <v>4444</v>
      </c>
      <c r="O6256" t="s">
        <v>3962</v>
      </c>
      <c r="P6256" s="66" t="s">
        <v>3963</v>
      </c>
    </row>
    <row r="6257" spans="1:16" hidden="1" x14ac:dyDescent="0.2">
      <c r="A6257" s="66" t="s">
        <v>21975</v>
      </c>
      <c r="B6257" s="66" t="s">
        <v>4086</v>
      </c>
      <c r="O6257" t="s">
        <v>3962</v>
      </c>
      <c r="P6257" s="66" t="s">
        <v>3963</v>
      </c>
    </row>
    <row r="6258" spans="1:16" hidden="1" x14ac:dyDescent="0.2">
      <c r="A6258" s="66" t="s">
        <v>21976</v>
      </c>
      <c r="B6258" s="66" t="s">
        <v>11488</v>
      </c>
      <c r="O6258" t="s">
        <v>3962</v>
      </c>
      <c r="P6258" s="66" t="s">
        <v>3963</v>
      </c>
    </row>
    <row r="6259" spans="1:16" hidden="1" x14ac:dyDescent="0.2">
      <c r="A6259" s="66" t="s">
        <v>21977</v>
      </c>
      <c r="B6259" s="66" t="s">
        <v>4388</v>
      </c>
      <c r="O6259" t="s">
        <v>3962</v>
      </c>
      <c r="P6259" s="66" t="s">
        <v>3963</v>
      </c>
    </row>
    <row r="6260" spans="1:16" hidden="1" x14ac:dyDescent="0.2">
      <c r="A6260" s="66" t="s">
        <v>21978</v>
      </c>
      <c r="B6260" s="66" t="s">
        <v>11437</v>
      </c>
      <c r="O6260" t="s">
        <v>3962</v>
      </c>
      <c r="P6260" s="66" t="s">
        <v>3963</v>
      </c>
    </row>
    <row r="6261" spans="1:16" hidden="1" x14ac:dyDescent="0.2">
      <c r="A6261" s="66" t="s">
        <v>21979</v>
      </c>
      <c r="B6261" s="66" t="s">
        <v>4259</v>
      </c>
      <c r="O6261" t="s">
        <v>3962</v>
      </c>
      <c r="P6261" s="66" t="s">
        <v>3963</v>
      </c>
    </row>
    <row r="6262" spans="1:16" hidden="1" x14ac:dyDescent="0.2">
      <c r="A6262" s="66" t="s">
        <v>21980</v>
      </c>
      <c r="B6262" s="66" t="s">
        <v>3963</v>
      </c>
      <c r="O6262" t="s">
        <v>3962</v>
      </c>
      <c r="P6262" s="66" t="s">
        <v>3963</v>
      </c>
    </row>
    <row r="6263" spans="1:16" hidden="1" x14ac:dyDescent="0.2">
      <c r="A6263" s="66" t="s">
        <v>21981</v>
      </c>
      <c r="B6263" s="66" t="s">
        <v>11405</v>
      </c>
      <c r="O6263" t="s">
        <v>3962</v>
      </c>
      <c r="P6263" s="66" t="s">
        <v>3963</v>
      </c>
    </row>
    <row r="6264" spans="1:16" hidden="1" x14ac:dyDescent="0.2">
      <c r="A6264" s="66" t="s">
        <v>21982</v>
      </c>
      <c r="B6264" s="66" t="s">
        <v>11401</v>
      </c>
      <c r="O6264" t="s">
        <v>3962</v>
      </c>
      <c r="P6264" s="66" t="s">
        <v>3963</v>
      </c>
    </row>
    <row r="6265" spans="1:16" hidden="1" x14ac:dyDescent="0.2">
      <c r="A6265" s="66" t="s">
        <v>21983</v>
      </c>
      <c r="B6265" s="66" t="s">
        <v>11379</v>
      </c>
      <c r="O6265" t="s">
        <v>3962</v>
      </c>
      <c r="P6265" s="66" t="s">
        <v>3963</v>
      </c>
    </row>
    <row r="6266" spans="1:16" hidden="1" x14ac:dyDescent="0.2">
      <c r="A6266" s="66" t="s">
        <v>21984</v>
      </c>
      <c r="B6266" s="66" t="s">
        <v>11382</v>
      </c>
      <c r="O6266" t="s">
        <v>3962</v>
      </c>
      <c r="P6266" s="66" t="s">
        <v>3963</v>
      </c>
    </row>
    <row r="6267" spans="1:16" hidden="1" x14ac:dyDescent="0.2">
      <c r="A6267" s="66" t="s">
        <v>21985</v>
      </c>
      <c r="B6267" s="66" t="s">
        <v>11385</v>
      </c>
      <c r="O6267" t="s">
        <v>3962</v>
      </c>
      <c r="P6267" s="66" t="s">
        <v>3963</v>
      </c>
    </row>
    <row r="6268" spans="1:16" hidden="1" x14ac:dyDescent="0.2">
      <c r="A6268" s="66" t="s">
        <v>21986</v>
      </c>
      <c r="B6268" s="66" t="s">
        <v>4474</v>
      </c>
      <c r="O6268" t="s">
        <v>3962</v>
      </c>
      <c r="P6268" s="66" t="s">
        <v>3963</v>
      </c>
    </row>
    <row r="6269" spans="1:16" hidden="1" x14ac:dyDescent="0.2">
      <c r="A6269" s="66" t="s">
        <v>21987</v>
      </c>
      <c r="B6269" s="66" t="s">
        <v>11409</v>
      </c>
      <c r="O6269" t="s">
        <v>3962</v>
      </c>
      <c r="P6269" s="66" t="s">
        <v>3963</v>
      </c>
    </row>
    <row r="6270" spans="1:16" hidden="1" x14ac:dyDescent="0.2">
      <c r="A6270" s="66" t="s">
        <v>21988</v>
      </c>
      <c r="B6270" s="66" t="s">
        <v>3964</v>
      </c>
      <c r="O6270" t="s">
        <v>3962</v>
      </c>
      <c r="P6270" s="66" t="s">
        <v>3963</v>
      </c>
    </row>
    <row r="6271" spans="1:16" hidden="1" x14ac:dyDescent="0.2">
      <c r="A6271" s="66" t="s">
        <v>21989</v>
      </c>
      <c r="B6271" s="66" t="s">
        <v>11431</v>
      </c>
      <c r="O6271" t="s">
        <v>3962</v>
      </c>
      <c r="P6271" s="66" t="s">
        <v>3963</v>
      </c>
    </row>
    <row r="6272" spans="1:16" hidden="1" x14ac:dyDescent="0.2">
      <c r="A6272" s="66" t="s">
        <v>21990</v>
      </c>
      <c r="B6272" s="66" t="s">
        <v>11434</v>
      </c>
      <c r="O6272" t="s">
        <v>3962</v>
      </c>
      <c r="P6272" s="66" t="s">
        <v>3963</v>
      </c>
    </row>
    <row r="6273" spans="1:16" hidden="1" x14ac:dyDescent="0.2">
      <c r="A6273" s="66" t="s">
        <v>21991</v>
      </c>
      <c r="B6273" s="66" t="s">
        <v>11442</v>
      </c>
      <c r="O6273" t="s">
        <v>3962</v>
      </c>
      <c r="P6273" s="66" t="s">
        <v>3963</v>
      </c>
    </row>
    <row r="6274" spans="1:16" hidden="1" x14ac:dyDescent="0.2">
      <c r="A6274" s="66" t="s">
        <v>21992</v>
      </c>
      <c r="B6274" s="66" t="s">
        <v>4443</v>
      </c>
      <c r="O6274" t="s">
        <v>3962</v>
      </c>
      <c r="P6274" s="66" t="s">
        <v>3963</v>
      </c>
    </row>
    <row r="6275" spans="1:16" hidden="1" x14ac:dyDescent="0.2">
      <c r="A6275" s="66" t="s">
        <v>21993</v>
      </c>
      <c r="B6275" s="66" t="s">
        <v>4477</v>
      </c>
      <c r="O6275" t="s">
        <v>3962</v>
      </c>
      <c r="P6275" s="66" t="s">
        <v>3963</v>
      </c>
    </row>
    <row r="6276" spans="1:16" hidden="1" x14ac:dyDescent="0.2">
      <c r="A6276" s="66" t="s">
        <v>21994</v>
      </c>
      <c r="B6276" s="66" t="s">
        <v>4476</v>
      </c>
      <c r="O6276" t="s">
        <v>3962</v>
      </c>
      <c r="P6276" s="66" t="s">
        <v>3963</v>
      </c>
    </row>
    <row r="6277" spans="1:16" hidden="1" x14ac:dyDescent="0.2">
      <c r="A6277" s="66" t="s">
        <v>21995</v>
      </c>
      <c r="B6277" s="66" t="s">
        <v>4387</v>
      </c>
      <c r="O6277" t="s">
        <v>3962</v>
      </c>
      <c r="P6277" s="66" t="s">
        <v>3963</v>
      </c>
    </row>
    <row r="6278" spans="1:16" hidden="1" x14ac:dyDescent="0.2">
      <c r="A6278" s="66" t="s">
        <v>21996</v>
      </c>
      <c r="B6278" s="66" t="s">
        <v>4260</v>
      </c>
      <c r="O6278" t="s">
        <v>3962</v>
      </c>
      <c r="P6278" s="66" t="s">
        <v>3963</v>
      </c>
    </row>
    <row r="6279" spans="1:16" hidden="1" x14ac:dyDescent="0.2">
      <c r="A6279" s="66" t="s">
        <v>21997</v>
      </c>
      <c r="B6279" s="66" t="s">
        <v>4475</v>
      </c>
      <c r="O6279" t="s">
        <v>3962</v>
      </c>
      <c r="P6279" s="66" t="s">
        <v>3963</v>
      </c>
    </row>
    <row r="6280" spans="1:16" hidden="1" x14ac:dyDescent="0.2">
      <c r="A6280" s="66" t="s">
        <v>21998</v>
      </c>
      <c r="B6280" s="66" t="s">
        <v>11466</v>
      </c>
      <c r="O6280" t="s">
        <v>3962</v>
      </c>
      <c r="P6280" s="66" t="s">
        <v>3963</v>
      </c>
    </row>
    <row r="6281" spans="1:16" hidden="1" x14ac:dyDescent="0.2">
      <c r="A6281" s="66" t="s">
        <v>21999</v>
      </c>
      <c r="B6281" s="66" t="s">
        <v>11521</v>
      </c>
      <c r="O6281" t="s">
        <v>3962</v>
      </c>
      <c r="P6281" s="66" t="s">
        <v>3963</v>
      </c>
    </row>
    <row r="6282" spans="1:16" hidden="1" x14ac:dyDescent="0.2">
      <c r="A6282" s="66" t="s">
        <v>22000</v>
      </c>
      <c r="B6282" s="66" t="s">
        <v>11425</v>
      </c>
      <c r="O6282" t="s">
        <v>3962</v>
      </c>
      <c r="P6282" s="66" t="s">
        <v>3963</v>
      </c>
    </row>
    <row r="6283" spans="1:16" hidden="1" x14ac:dyDescent="0.2">
      <c r="A6283" s="66" t="s">
        <v>22001</v>
      </c>
      <c r="B6283" s="66" t="s">
        <v>11478</v>
      </c>
      <c r="O6283" t="s">
        <v>3962</v>
      </c>
      <c r="P6283" s="66" t="s">
        <v>3963</v>
      </c>
    </row>
    <row r="6284" spans="1:16" hidden="1" x14ac:dyDescent="0.2">
      <c r="A6284" s="66" t="s">
        <v>22002</v>
      </c>
      <c r="B6284" s="66" t="s">
        <v>11498</v>
      </c>
      <c r="O6284" t="s">
        <v>3962</v>
      </c>
      <c r="P6284" s="66" t="s">
        <v>3963</v>
      </c>
    </row>
    <row r="6285" spans="1:16" hidden="1" x14ac:dyDescent="0.2">
      <c r="A6285" s="66" t="s">
        <v>22003</v>
      </c>
      <c r="B6285" s="66" t="s">
        <v>4434</v>
      </c>
      <c r="O6285" t="s">
        <v>3962</v>
      </c>
      <c r="P6285" s="66" t="s">
        <v>3963</v>
      </c>
    </row>
    <row r="6286" spans="1:16" hidden="1" x14ac:dyDescent="0.2">
      <c r="A6286" s="66" t="s">
        <v>22004</v>
      </c>
      <c r="B6286" s="66" t="s">
        <v>4442</v>
      </c>
      <c r="O6286" t="s">
        <v>3962</v>
      </c>
      <c r="P6286" s="66" t="s">
        <v>3963</v>
      </c>
    </row>
    <row r="6287" spans="1:16" hidden="1" x14ac:dyDescent="0.2">
      <c r="A6287" s="66" t="s">
        <v>22005</v>
      </c>
      <c r="B6287" s="66" t="s">
        <v>11513</v>
      </c>
      <c r="O6287" t="s">
        <v>3962</v>
      </c>
      <c r="P6287" s="66" t="s">
        <v>3963</v>
      </c>
    </row>
    <row r="6288" spans="1:16" hidden="1" x14ac:dyDescent="0.2">
      <c r="A6288" s="66" t="s">
        <v>22006</v>
      </c>
      <c r="B6288" s="66" t="s">
        <v>11517</v>
      </c>
      <c r="O6288" t="s">
        <v>3962</v>
      </c>
      <c r="P6288" s="66" t="s">
        <v>3963</v>
      </c>
    </row>
    <row r="6289" spans="1:16" hidden="1" x14ac:dyDescent="0.2">
      <c r="A6289" s="66" t="s">
        <v>22007</v>
      </c>
      <c r="B6289" s="66" t="s">
        <v>11450</v>
      </c>
      <c r="O6289" t="s">
        <v>3962</v>
      </c>
      <c r="P6289" s="66" t="s">
        <v>3963</v>
      </c>
    </row>
    <row r="6290" spans="1:16" hidden="1" x14ac:dyDescent="0.2">
      <c r="A6290" s="66" t="s">
        <v>22008</v>
      </c>
      <c r="B6290" s="66" t="s">
        <v>11507</v>
      </c>
      <c r="O6290" t="s">
        <v>3962</v>
      </c>
      <c r="P6290" s="66" t="s">
        <v>3963</v>
      </c>
    </row>
    <row r="6291" spans="1:16" hidden="1" x14ac:dyDescent="0.2">
      <c r="A6291" s="66" t="s">
        <v>22009</v>
      </c>
      <c r="B6291" s="66" t="s">
        <v>4283</v>
      </c>
      <c r="O6291" t="s">
        <v>4288</v>
      </c>
      <c r="P6291" s="66" t="s">
        <v>4289</v>
      </c>
    </row>
    <row r="6292" spans="1:16" hidden="1" x14ac:dyDescent="0.2">
      <c r="A6292" s="66" t="s">
        <v>22010</v>
      </c>
      <c r="B6292" s="66" t="s">
        <v>4279</v>
      </c>
      <c r="O6292" t="s">
        <v>4288</v>
      </c>
      <c r="P6292" s="66" t="s">
        <v>4289</v>
      </c>
    </row>
    <row r="6293" spans="1:16" hidden="1" x14ac:dyDescent="0.2">
      <c r="A6293" s="66" t="s">
        <v>22011</v>
      </c>
      <c r="B6293" s="66" t="s">
        <v>4351</v>
      </c>
      <c r="O6293" t="s">
        <v>4288</v>
      </c>
      <c r="P6293" s="66" t="s">
        <v>4289</v>
      </c>
    </row>
    <row r="6294" spans="1:16" hidden="1" x14ac:dyDescent="0.2">
      <c r="A6294" s="66" t="s">
        <v>22012</v>
      </c>
      <c r="B6294" s="66" t="s">
        <v>4423</v>
      </c>
      <c r="O6294" t="s">
        <v>4288</v>
      </c>
      <c r="P6294" s="66" t="s">
        <v>4289</v>
      </c>
    </row>
    <row r="6295" spans="1:16" hidden="1" x14ac:dyDescent="0.2">
      <c r="A6295" s="66" t="s">
        <v>22013</v>
      </c>
      <c r="B6295" s="66" t="s">
        <v>4421</v>
      </c>
      <c r="O6295" t="s">
        <v>4288</v>
      </c>
      <c r="P6295" s="66" t="s">
        <v>4289</v>
      </c>
    </row>
    <row r="6296" spans="1:16" hidden="1" x14ac:dyDescent="0.2">
      <c r="A6296" s="66" t="s">
        <v>22014</v>
      </c>
      <c r="B6296" s="66" t="s">
        <v>4178</v>
      </c>
      <c r="O6296" t="s">
        <v>4288</v>
      </c>
      <c r="P6296" s="66" t="s">
        <v>4289</v>
      </c>
    </row>
    <row r="6297" spans="1:16" hidden="1" x14ac:dyDescent="0.2">
      <c r="A6297" s="66" t="s">
        <v>22015</v>
      </c>
      <c r="B6297" s="66" t="s">
        <v>4453</v>
      </c>
      <c r="O6297" t="s">
        <v>4288</v>
      </c>
      <c r="P6297" s="66" t="s">
        <v>4289</v>
      </c>
    </row>
    <row r="6298" spans="1:16" hidden="1" x14ac:dyDescent="0.2">
      <c r="A6298" s="66" t="s">
        <v>22016</v>
      </c>
      <c r="B6298" s="66" t="s">
        <v>4289</v>
      </c>
      <c r="O6298" t="s">
        <v>4288</v>
      </c>
      <c r="P6298" s="66" t="s">
        <v>4289</v>
      </c>
    </row>
    <row r="6299" spans="1:16" hidden="1" x14ac:dyDescent="0.2">
      <c r="A6299" s="66" t="s">
        <v>22017</v>
      </c>
      <c r="B6299" s="66" t="s">
        <v>4145</v>
      </c>
      <c r="O6299" t="s">
        <v>4288</v>
      </c>
      <c r="P6299" s="66" t="s">
        <v>4289</v>
      </c>
    </row>
    <row r="6300" spans="1:16" hidden="1" x14ac:dyDescent="0.2">
      <c r="A6300" s="66" t="s">
        <v>22018</v>
      </c>
      <c r="B6300" s="66" t="s">
        <v>4227</v>
      </c>
      <c r="O6300" t="s">
        <v>4288</v>
      </c>
      <c r="P6300" s="66" t="s">
        <v>4289</v>
      </c>
    </row>
    <row r="6301" spans="1:16" hidden="1" x14ac:dyDescent="0.2">
      <c r="A6301" s="66" t="s">
        <v>22019</v>
      </c>
      <c r="B6301" s="66" t="s">
        <v>4425</v>
      </c>
      <c r="O6301" t="s">
        <v>4288</v>
      </c>
      <c r="P6301" s="66" t="s">
        <v>4289</v>
      </c>
    </row>
    <row r="6302" spans="1:16" hidden="1" x14ac:dyDescent="0.2">
      <c r="A6302" s="66" t="s">
        <v>22020</v>
      </c>
      <c r="B6302" s="66" t="s">
        <v>4103</v>
      </c>
      <c r="O6302" t="s">
        <v>4288</v>
      </c>
      <c r="P6302" s="66" t="s">
        <v>4289</v>
      </c>
    </row>
    <row r="6303" spans="1:16" hidden="1" x14ac:dyDescent="0.2">
      <c r="A6303" s="66" t="s">
        <v>22021</v>
      </c>
      <c r="B6303" s="66" t="s">
        <v>11594</v>
      </c>
      <c r="O6303" t="s">
        <v>4288</v>
      </c>
      <c r="P6303" s="66" t="s">
        <v>4289</v>
      </c>
    </row>
    <row r="6304" spans="1:16" hidden="1" x14ac:dyDescent="0.2">
      <c r="A6304" s="66" t="s">
        <v>22022</v>
      </c>
      <c r="B6304" s="66" t="s">
        <v>4019</v>
      </c>
      <c r="O6304" t="s">
        <v>4288</v>
      </c>
      <c r="P6304" s="66" t="s">
        <v>4289</v>
      </c>
    </row>
    <row r="6305" spans="1:16" hidden="1" x14ac:dyDescent="0.2">
      <c r="A6305" s="66" t="s">
        <v>22023</v>
      </c>
      <c r="B6305" s="66" t="s">
        <v>4277</v>
      </c>
      <c r="O6305" t="s">
        <v>4288</v>
      </c>
      <c r="P6305" s="66" t="s">
        <v>4289</v>
      </c>
    </row>
    <row r="6306" spans="1:16" hidden="1" x14ac:dyDescent="0.2">
      <c r="A6306" s="66" t="s">
        <v>22024</v>
      </c>
      <c r="B6306" s="66" t="s">
        <v>4127</v>
      </c>
      <c r="O6306" t="s">
        <v>4288</v>
      </c>
      <c r="P6306" s="66" t="s">
        <v>4289</v>
      </c>
    </row>
    <row r="6307" spans="1:16" hidden="1" x14ac:dyDescent="0.2">
      <c r="A6307" s="66" t="s">
        <v>22025</v>
      </c>
      <c r="B6307" s="66" t="s">
        <v>4149</v>
      </c>
      <c r="O6307" t="s">
        <v>4072</v>
      </c>
      <c r="P6307" s="66" t="s">
        <v>4073</v>
      </c>
    </row>
    <row r="6308" spans="1:16" hidden="1" x14ac:dyDescent="0.2">
      <c r="A6308" s="66" t="s">
        <v>22026</v>
      </c>
      <c r="B6308" s="66" t="s">
        <v>4198</v>
      </c>
      <c r="O6308" t="s">
        <v>4072</v>
      </c>
      <c r="P6308" s="66" t="s">
        <v>4073</v>
      </c>
    </row>
    <row r="6309" spans="1:16" hidden="1" x14ac:dyDescent="0.2">
      <c r="A6309" s="66" t="s">
        <v>22027</v>
      </c>
      <c r="B6309" s="66" t="s">
        <v>4200</v>
      </c>
      <c r="O6309" t="s">
        <v>4072</v>
      </c>
      <c r="P6309" s="66" t="s">
        <v>4073</v>
      </c>
    </row>
    <row r="6310" spans="1:16" hidden="1" x14ac:dyDescent="0.2">
      <c r="A6310" s="66" t="s">
        <v>22028</v>
      </c>
      <c r="B6310" s="66" t="s">
        <v>4075</v>
      </c>
      <c r="O6310" t="s">
        <v>4072</v>
      </c>
      <c r="P6310" s="66" t="s">
        <v>4073</v>
      </c>
    </row>
    <row r="6311" spans="1:16" hidden="1" x14ac:dyDescent="0.2">
      <c r="A6311" s="66" t="s">
        <v>22029</v>
      </c>
      <c r="B6311" s="66" t="s">
        <v>4083</v>
      </c>
      <c r="O6311" t="s">
        <v>4072</v>
      </c>
      <c r="P6311" s="66" t="s">
        <v>4073</v>
      </c>
    </row>
    <row r="6312" spans="1:16" hidden="1" x14ac:dyDescent="0.2">
      <c r="A6312" s="66" t="s">
        <v>11714</v>
      </c>
      <c r="B6312" s="66" t="s">
        <v>11715</v>
      </c>
      <c r="O6312" t="s">
        <v>4072</v>
      </c>
      <c r="P6312" s="66" t="s">
        <v>4073</v>
      </c>
    </row>
    <row r="6313" spans="1:16" hidden="1" x14ac:dyDescent="0.2">
      <c r="A6313" s="66" t="s">
        <v>22030</v>
      </c>
      <c r="B6313" s="66" t="s">
        <v>4147</v>
      </c>
      <c r="O6313" t="s">
        <v>4072</v>
      </c>
      <c r="P6313" s="66" t="s">
        <v>4073</v>
      </c>
    </row>
    <row r="6314" spans="1:16" hidden="1" x14ac:dyDescent="0.2">
      <c r="A6314" s="66" t="s">
        <v>22031</v>
      </c>
      <c r="B6314" s="66" t="s">
        <v>4333</v>
      </c>
      <c r="O6314" t="s">
        <v>4072</v>
      </c>
      <c r="P6314" s="66" t="s">
        <v>4073</v>
      </c>
    </row>
    <row r="6315" spans="1:16" hidden="1" x14ac:dyDescent="0.2">
      <c r="A6315" s="66" t="s">
        <v>22032</v>
      </c>
      <c r="B6315" s="66" t="s">
        <v>4155</v>
      </c>
      <c r="O6315" t="s">
        <v>4072</v>
      </c>
      <c r="P6315" s="66" t="s">
        <v>4073</v>
      </c>
    </row>
    <row r="6316" spans="1:16" hidden="1" x14ac:dyDescent="0.2">
      <c r="A6316" s="66" t="s">
        <v>22033</v>
      </c>
      <c r="B6316" s="66" t="s">
        <v>4081</v>
      </c>
      <c r="O6316" t="s">
        <v>4072</v>
      </c>
      <c r="P6316" s="66" t="s">
        <v>4073</v>
      </c>
    </row>
    <row r="6317" spans="1:16" hidden="1" x14ac:dyDescent="0.2">
      <c r="A6317" s="66" t="s">
        <v>22034</v>
      </c>
      <c r="B6317" s="66" t="s">
        <v>11652</v>
      </c>
      <c r="O6317" t="s">
        <v>4072</v>
      </c>
      <c r="P6317" s="66" t="s">
        <v>4073</v>
      </c>
    </row>
    <row r="6318" spans="1:16" hidden="1" x14ac:dyDescent="0.2">
      <c r="A6318" s="66" t="s">
        <v>22035</v>
      </c>
      <c r="B6318" s="66" t="s">
        <v>11668</v>
      </c>
      <c r="O6318" t="s">
        <v>4072</v>
      </c>
      <c r="P6318" s="66" t="s">
        <v>4073</v>
      </c>
    </row>
    <row r="6319" spans="1:16" hidden="1" x14ac:dyDescent="0.2">
      <c r="A6319" s="66" t="s">
        <v>22036</v>
      </c>
      <c r="B6319" s="66" t="s">
        <v>11643</v>
      </c>
      <c r="O6319" t="s">
        <v>4072</v>
      </c>
      <c r="P6319" s="66" t="s">
        <v>4073</v>
      </c>
    </row>
    <row r="6320" spans="1:16" hidden="1" x14ac:dyDescent="0.2">
      <c r="A6320" s="66" t="s">
        <v>22037</v>
      </c>
      <c r="B6320" s="66" t="s">
        <v>4073</v>
      </c>
      <c r="O6320" t="s">
        <v>4072</v>
      </c>
      <c r="P6320" s="66" t="s">
        <v>4073</v>
      </c>
    </row>
    <row r="6321" spans="1:16" hidden="1" x14ac:dyDescent="0.2">
      <c r="A6321" s="66" t="s">
        <v>22038</v>
      </c>
      <c r="B6321" s="66" t="s">
        <v>11646</v>
      </c>
      <c r="O6321" t="s">
        <v>4072</v>
      </c>
      <c r="P6321" s="66" t="s">
        <v>4073</v>
      </c>
    </row>
    <row r="6322" spans="1:16" hidden="1" x14ac:dyDescent="0.2">
      <c r="A6322" s="66" t="s">
        <v>22039</v>
      </c>
      <c r="B6322" s="66" t="s">
        <v>11649</v>
      </c>
      <c r="O6322" t="s">
        <v>4072</v>
      </c>
      <c r="P6322" s="66" t="s">
        <v>4073</v>
      </c>
    </row>
    <row r="6323" spans="1:16" hidden="1" x14ac:dyDescent="0.2">
      <c r="A6323" s="66" t="s">
        <v>22040</v>
      </c>
      <c r="B6323" s="66" t="s">
        <v>11659</v>
      </c>
      <c r="O6323" t="s">
        <v>4072</v>
      </c>
      <c r="P6323" s="66" t="s">
        <v>4073</v>
      </c>
    </row>
    <row r="6324" spans="1:16" hidden="1" x14ac:dyDescent="0.2">
      <c r="A6324" s="66" t="s">
        <v>22041</v>
      </c>
      <c r="B6324" s="66" t="s">
        <v>3983</v>
      </c>
      <c r="O6324" t="s">
        <v>4072</v>
      </c>
      <c r="P6324" s="66" t="s">
        <v>4073</v>
      </c>
    </row>
    <row r="6325" spans="1:16" hidden="1" x14ac:dyDescent="0.2">
      <c r="A6325" s="66" t="s">
        <v>22042</v>
      </c>
      <c r="B6325" s="66" t="s">
        <v>11662</v>
      </c>
      <c r="O6325" t="s">
        <v>4072</v>
      </c>
      <c r="P6325" s="66" t="s">
        <v>4073</v>
      </c>
    </row>
    <row r="6326" spans="1:16" hidden="1" x14ac:dyDescent="0.2">
      <c r="A6326" s="66" t="s">
        <v>22043</v>
      </c>
      <c r="B6326" s="66" t="s">
        <v>11655</v>
      </c>
      <c r="O6326" t="s">
        <v>4072</v>
      </c>
      <c r="P6326" s="66" t="s">
        <v>4073</v>
      </c>
    </row>
    <row r="6327" spans="1:16" hidden="1" x14ac:dyDescent="0.2">
      <c r="A6327" s="66" t="s">
        <v>22044</v>
      </c>
      <c r="B6327" s="66" t="s">
        <v>11665</v>
      </c>
      <c r="O6327" t="s">
        <v>4072</v>
      </c>
      <c r="P6327" s="66" t="s">
        <v>4073</v>
      </c>
    </row>
    <row r="6328" spans="1:16" hidden="1" x14ac:dyDescent="0.2">
      <c r="A6328" s="66" t="s">
        <v>22045</v>
      </c>
      <c r="B6328" s="66" t="s">
        <v>4085</v>
      </c>
      <c r="O6328" t="s">
        <v>4072</v>
      </c>
      <c r="P6328" s="66" t="s">
        <v>4073</v>
      </c>
    </row>
    <row r="6329" spans="1:16" hidden="1" x14ac:dyDescent="0.2">
      <c r="A6329" s="66" t="s">
        <v>22046</v>
      </c>
      <c r="B6329" s="66" t="s">
        <v>4077</v>
      </c>
      <c r="O6329" t="s">
        <v>4072</v>
      </c>
      <c r="P6329" s="66" t="s">
        <v>4073</v>
      </c>
    </row>
    <row r="6330" spans="1:16" hidden="1" x14ac:dyDescent="0.2">
      <c r="A6330" s="66" t="s">
        <v>22047</v>
      </c>
      <c r="B6330" s="66" t="s">
        <v>4151</v>
      </c>
      <c r="O6330" t="s">
        <v>4072</v>
      </c>
      <c r="P6330" s="66" t="s">
        <v>4073</v>
      </c>
    </row>
    <row r="6331" spans="1:16" hidden="1" x14ac:dyDescent="0.2">
      <c r="A6331" s="66" t="s">
        <v>22048</v>
      </c>
      <c r="B6331" s="66" t="s">
        <v>4079</v>
      </c>
      <c r="O6331" t="s">
        <v>4072</v>
      </c>
      <c r="P6331" s="66" t="s">
        <v>4073</v>
      </c>
    </row>
    <row r="6332" spans="1:16" hidden="1" x14ac:dyDescent="0.2">
      <c r="A6332" s="66" t="s">
        <v>22049</v>
      </c>
      <c r="B6332" s="66" t="s">
        <v>4088</v>
      </c>
      <c r="O6332" t="s">
        <v>4087</v>
      </c>
      <c r="P6332" s="66" t="s">
        <v>4088</v>
      </c>
    </row>
    <row r="6333" spans="1:16" hidden="1" x14ac:dyDescent="0.2">
      <c r="A6333" s="66" t="s">
        <v>22050</v>
      </c>
      <c r="B6333" s="66" t="s">
        <v>4088</v>
      </c>
      <c r="O6333" t="s">
        <v>4087</v>
      </c>
      <c r="P6333" s="66" t="s">
        <v>4088</v>
      </c>
    </row>
    <row r="6334" spans="1:16" hidden="1" x14ac:dyDescent="0.2">
      <c r="A6334" s="66" t="s">
        <v>22051</v>
      </c>
      <c r="B6334" s="66" t="s">
        <v>4088</v>
      </c>
      <c r="O6334" t="s">
        <v>4087</v>
      </c>
      <c r="P6334" s="66" t="s">
        <v>4088</v>
      </c>
    </row>
    <row r="6335" spans="1:16" hidden="1" x14ac:dyDescent="0.2">
      <c r="A6335" s="66" t="s">
        <v>22052</v>
      </c>
      <c r="B6335" s="66" t="s">
        <v>4088</v>
      </c>
      <c r="O6335" t="s">
        <v>4087</v>
      </c>
      <c r="P6335" s="66" t="s">
        <v>4088</v>
      </c>
    </row>
    <row r="6336" spans="1:16" hidden="1" x14ac:dyDescent="0.2">
      <c r="A6336" s="66" t="s">
        <v>22053</v>
      </c>
      <c r="B6336" s="66" t="s">
        <v>4088</v>
      </c>
      <c r="O6336" t="s">
        <v>4087</v>
      </c>
      <c r="P6336" s="66" t="s">
        <v>4088</v>
      </c>
    </row>
    <row r="6337" spans="1:16" hidden="1" x14ac:dyDescent="0.2">
      <c r="A6337" s="66" t="s">
        <v>22054</v>
      </c>
      <c r="B6337" s="66" t="s">
        <v>4088</v>
      </c>
      <c r="O6337" t="s">
        <v>4087</v>
      </c>
      <c r="P6337" s="66" t="s">
        <v>4088</v>
      </c>
    </row>
    <row r="6338" spans="1:16" hidden="1" x14ac:dyDescent="0.2">
      <c r="A6338" s="66" t="s">
        <v>22055</v>
      </c>
      <c r="B6338" s="66" t="s">
        <v>11747</v>
      </c>
      <c r="O6338" t="s">
        <v>4087</v>
      </c>
      <c r="P6338" s="66" t="s">
        <v>4088</v>
      </c>
    </row>
    <row r="6339" spans="1:16" hidden="1" x14ac:dyDescent="0.2">
      <c r="A6339" s="66" t="s">
        <v>22056</v>
      </c>
      <c r="B6339" s="66" t="s">
        <v>11750</v>
      </c>
      <c r="O6339" t="s">
        <v>4087</v>
      </c>
      <c r="P6339" s="66" t="s">
        <v>4088</v>
      </c>
    </row>
    <row r="6340" spans="1:16" hidden="1" x14ac:dyDescent="0.2">
      <c r="A6340" s="66" t="s">
        <v>22057</v>
      </c>
      <c r="B6340" s="66" t="s">
        <v>4088</v>
      </c>
      <c r="O6340" t="s">
        <v>4087</v>
      </c>
      <c r="P6340" s="66" t="s">
        <v>4088</v>
      </c>
    </row>
    <row r="6341" spans="1:16" hidden="1" x14ac:dyDescent="0.2">
      <c r="A6341" s="66" t="s">
        <v>22058</v>
      </c>
      <c r="B6341" s="66" t="s">
        <v>11863</v>
      </c>
      <c r="O6341" t="s">
        <v>4062</v>
      </c>
      <c r="P6341" s="66" t="s">
        <v>4063</v>
      </c>
    </row>
    <row r="6342" spans="1:16" hidden="1" x14ac:dyDescent="0.2">
      <c r="A6342" s="66" t="s">
        <v>22059</v>
      </c>
      <c r="B6342" s="66" t="s">
        <v>11869</v>
      </c>
      <c r="O6342" t="s">
        <v>4062</v>
      </c>
      <c r="P6342" s="66" t="s">
        <v>4063</v>
      </c>
    </row>
    <row r="6343" spans="1:16" hidden="1" x14ac:dyDescent="0.2">
      <c r="A6343" s="66" t="s">
        <v>22060</v>
      </c>
      <c r="B6343" s="66" t="s">
        <v>11876</v>
      </c>
      <c r="O6343" t="s">
        <v>4062</v>
      </c>
      <c r="P6343" s="66" t="s">
        <v>4063</v>
      </c>
    </row>
    <row r="6344" spans="1:16" hidden="1" x14ac:dyDescent="0.2">
      <c r="A6344" s="66" t="s">
        <v>22061</v>
      </c>
      <c r="B6344" s="66" t="s">
        <v>11885</v>
      </c>
      <c r="O6344" t="s">
        <v>4062</v>
      </c>
      <c r="P6344" s="66" t="s">
        <v>4063</v>
      </c>
    </row>
    <row r="6345" spans="1:16" hidden="1" x14ac:dyDescent="0.2">
      <c r="A6345" s="66" t="s">
        <v>22062</v>
      </c>
      <c r="B6345" s="66" t="s">
        <v>4063</v>
      </c>
      <c r="O6345" t="s">
        <v>4062</v>
      </c>
      <c r="P6345" s="66" t="s">
        <v>4063</v>
      </c>
    </row>
    <row r="6346" spans="1:16" hidden="1" x14ac:dyDescent="0.2">
      <c r="A6346" s="66" t="s">
        <v>22063</v>
      </c>
      <c r="B6346" s="66" t="s">
        <v>11908</v>
      </c>
      <c r="O6346" t="s">
        <v>4062</v>
      </c>
      <c r="P6346" s="66" t="s">
        <v>4063</v>
      </c>
    </row>
    <row r="6347" spans="1:16" hidden="1" x14ac:dyDescent="0.2">
      <c r="A6347" s="66" t="s">
        <v>22064</v>
      </c>
      <c r="B6347" s="66" t="s">
        <v>11921</v>
      </c>
      <c r="O6347" t="s">
        <v>4062</v>
      </c>
      <c r="P6347" s="66" t="s">
        <v>4063</v>
      </c>
    </row>
    <row r="6348" spans="1:16" hidden="1" x14ac:dyDescent="0.2">
      <c r="A6348" s="66" t="s">
        <v>22065</v>
      </c>
      <c r="B6348" s="66" t="s">
        <v>11833</v>
      </c>
      <c r="O6348" t="s">
        <v>4062</v>
      </c>
      <c r="P6348" s="66" t="s">
        <v>4063</v>
      </c>
    </row>
    <row r="6349" spans="1:16" hidden="1" x14ac:dyDescent="0.2">
      <c r="A6349" s="66" t="s">
        <v>22066</v>
      </c>
      <c r="B6349" s="66" t="s">
        <v>11860</v>
      </c>
      <c r="O6349" t="s">
        <v>4062</v>
      </c>
      <c r="P6349" s="66" t="s">
        <v>4063</v>
      </c>
    </row>
    <row r="6350" spans="1:16" hidden="1" x14ac:dyDescent="0.2">
      <c r="A6350" s="66" t="s">
        <v>22067</v>
      </c>
      <c r="B6350" s="66" t="s">
        <v>11915</v>
      </c>
      <c r="O6350" t="s">
        <v>4062</v>
      </c>
      <c r="P6350" s="66" t="s">
        <v>4063</v>
      </c>
    </row>
    <row r="6351" spans="1:16" hidden="1" x14ac:dyDescent="0.2">
      <c r="A6351" s="66" t="s">
        <v>22068</v>
      </c>
      <c r="B6351" s="66" t="s">
        <v>11911</v>
      </c>
      <c r="O6351" t="s">
        <v>4062</v>
      </c>
      <c r="P6351" s="66" t="s">
        <v>4063</v>
      </c>
    </row>
    <row r="6352" spans="1:16" hidden="1" x14ac:dyDescent="0.2">
      <c r="A6352" s="66" t="s">
        <v>22069</v>
      </c>
      <c r="B6352" s="66" t="s">
        <v>11857</v>
      </c>
      <c r="O6352" t="s">
        <v>4062</v>
      </c>
      <c r="P6352" s="66" t="s">
        <v>4063</v>
      </c>
    </row>
    <row r="6353" spans="1:16" hidden="1" x14ac:dyDescent="0.2">
      <c r="A6353" s="66" t="s">
        <v>22070</v>
      </c>
      <c r="B6353" s="66" t="s">
        <v>11830</v>
      </c>
      <c r="O6353" t="s">
        <v>4062</v>
      </c>
      <c r="P6353" s="66" t="s">
        <v>4063</v>
      </c>
    </row>
    <row r="6354" spans="1:16" hidden="1" x14ac:dyDescent="0.2">
      <c r="A6354" s="66" t="s">
        <v>22071</v>
      </c>
      <c r="B6354" s="66" t="s">
        <v>11836</v>
      </c>
      <c r="O6354" t="s">
        <v>4062</v>
      </c>
      <c r="P6354" s="66" t="s">
        <v>4063</v>
      </c>
    </row>
    <row r="6355" spans="1:16" hidden="1" x14ac:dyDescent="0.2">
      <c r="A6355" s="66" t="s">
        <v>22072</v>
      </c>
      <c r="B6355" s="66" t="s">
        <v>11839</v>
      </c>
      <c r="O6355" t="s">
        <v>4062</v>
      </c>
      <c r="P6355" s="66" t="s">
        <v>4063</v>
      </c>
    </row>
    <row r="6356" spans="1:16" hidden="1" x14ac:dyDescent="0.2">
      <c r="A6356" s="66" t="s">
        <v>22073</v>
      </c>
      <c r="B6356" s="66" t="s">
        <v>11845</v>
      </c>
      <c r="O6356" t="s">
        <v>4062</v>
      </c>
      <c r="P6356" s="66" t="s">
        <v>4063</v>
      </c>
    </row>
    <row r="6357" spans="1:16" hidden="1" x14ac:dyDescent="0.2">
      <c r="A6357" s="66" t="s">
        <v>22074</v>
      </c>
      <c r="B6357" s="66" t="s">
        <v>11872</v>
      </c>
      <c r="O6357" t="s">
        <v>4062</v>
      </c>
      <c r="P6357" s="66" t="s">
        <v>4063</v>
      </c>
    </row>
    <row r="6358" spans="1:16" hidden="1" x14ac:dyDescent="0.2">
      <c r="A6358" s="66" t="s">
        <v>22075</v>
      </c>
      <c r="B6358" s="66" t="s">
        <v>11879</v>
      </c>
      <c r="O6358" t="s">
        <v>4062</v>
      </c>
      <c r="P6358" s="66" t="s">
        <v>4063</v>
      </c>
    </row>
    <row r="6359" spans="1:16" hidden="1" x14ac:dyDescent="0.2">
      <c r="A6359" s="66" t="s">
        <v>22076</v>
      </c>
      <c r="B6359" s="66" t="s">
        <v>11842</v>
      </c>
      <c r="O6359" t="s">
        <v>4062</v>
      </c>
      <c r="P6359" s="66" t="s">
        <v>4063</v>
      </c>
    </row>
    <row r="6360" spans="1:16" hidden="1" x14ac:dyDescent="0.2">
      <c r="A6360" s="66" t="s">
        <v>22077</v>
      </c>
      <c r="B6360" s="66" t="s">
        <v>11848</v>
      </c>
      <c r="O6360" t="s">
        <v>4062</v>
      </c>
      <c r="P6360" s="66" t="s">
        <v>4063</v>
      </c>
    </row>
    <row r="6361" spans="1:16" hidden="1" x14ac:dyDescent="0.2">
      <c r="A6361" s="66" t="s">
        <v>22078</v>
      </c>
      <c r="B6361" s="66" t="s">
        <v>11918</v>
      </c>
      <c r="O6361" t="s">
        <v>4062</v>
      </c>
      <c r="P6361" s="66" t="s">
        <v>4063</v>
      </c>
    </row>
    <row r="6362" spans="1:16" hidden="1" x14ac:dyDescent="0.2">
      <c r="A6362" s="66" t="s">
        <v>22079</v>
      </c>
      <c r="B6362" s="66" t="s">
        <v>11827</v>
      </c>
      <c r="O6362" t="s">
        <v>4062</v>
      </c>
      <c r="P6362" s="66" t="s">
        <v>4063</v>
      </c>
    </row>
    <row r="6363" spans="1:16" hidden="1" x14ac:dyDescent="0.2">
      <c r="A6363" s="66" t="s">
        <v>22080</v>
      </c>
      <c r="B6363" s="66" t="s">
        <v>11851</v>
      </c>
      <c r="O6363" t="s">
        <v>4062</v>
      </c>
      <c r="P6363" s="66" t="s">
        <v>4063</v>
      </c>
    </row>
    <row r="6364" spans="1:16" hidden="1" x14ac:dyDescent="0.2">
      <c r="A6364" s="66" t="s">
        <v>22081</v>
      </c>
      <c r="B6364" s="66" t="s">
        <v>11866</v>
      </c>
      <c r="O6364" t="s">
        <v>4062</v>
      </c>
      <c r="P6364" s="66" t="s">
        <v>4063</v>
      </c>
    </row>
    <row r="6365" spans="1:16" hidden="1" x14ac:dyDescent="0.2">
      <c r="A6365" s="66" t="s">
        <v>22082</v>
      </c>
      <c r="B6365" s="66" t="s">
        <v>11888</v>
      </c>
      <c r="O6365" t="s">
        <v>4062</v>
      </c>
      <c r="P6365" s="66" t="s">
        <v>4063</v>
      </c>
    </row>
    <row r="6366" spans="1:16" hidden="1" x14ac:dyDescent="0.2">
      <c r="A6366" s="66" t="s">
        <v>22083</v>
      </c>
      <c r="B6366" s="66" t="s">
        <v>11894</v>
      </c>
      <c r="O6366" t="s">
        <v>4062</v>
      </c>
      <c r="P6366" s="66" t="s">
        <v>4063</v>
      </c>
    </row>
    <row r="6367" spans="1:16" hidden="1" x14ac:dyDescent="0.2">
      <c r="A6367" s="66" t="s">
        <v>22084</v>
      </c>
      <c r="B6367" s="66" t="s">
        <v>11897</v>
      </c>
      <c r="O6367" t="s">
        <v>4062</v>
      </c>
      <c r="P6367" s="66" t="s">
        <v>4063</v>
      </c>
    </row>
    <row r="6368" spans="1:16" hidden="1" x14ac:dyDescent="0.2">
      <c r="A6368" s="66" t="s">
        <v>22085</v>
      </c>
      <c r="B6368" s="66" t="s">
        <v>11900</v>
      </c>
      <c r="O6368" t="s">
        <v>4062</v>
      </c>
      <c r="P6368" s="66" t="s">
        <v>4063</v>
      </c>
    </row>
    <row r="6369" spans="1:16" hidden="1" x14ac:dyDescent="0.2">
      <c r="A6369" s="66" t="s">
        <v>22086</v>
      </c>
      <c r="B6369" s="66" t="s">
        <v>11854</v>
      </c>
      <c r="O6369" t="s">
        <v>4062</v>
      </c>
      <c r="P6369" s="66" t="s">
        <v>4063</v>
      </c>
    </row>
    <row r="6370" spans="1:16" hidden="1" x14ac:dyDescent="0.2">
      <c r="A6370" s="66" t="s">
        <v>22087</v>
      </c>
      <c r="B6370" s="66" t="s">
        <v>11882</v>
      </c>
      <c r="O6370" t="s">
        <v>4062</v>
      </c>
      <c r="P6370" s="66" t="s">
        <v>4063</v>
      </c>
    </row>
    <row r="6371" spans="1:16" hidden="1" x14ac:dyDescent="0.2">
      <c r="A6371" s="66" t="s">
        <v>22088</v>
      </c>
      <c r="B6371" s="66" t="s">
        <v>11891</v>
      </c>
      <c r="O6371" t="s">
        <v>4062</v>
      </c>
      <c r="P6371" s="66" t="s">
        <v>4063</v>
      </c>
    </row>
    <row r="6372" spans="1:16" hidden="1" x14ac:dyDescent="0.2">
      <c r="A6372" s="66" t="s">
        <v>22089</v>
      </c>
      <c r="B6372" s="66" t="s">
        <v>11903</v>
      </c>
      <c r="O6372" t="s">
        <v>4062</v>
      </c>
      <c r="P6372" s="66" t="s">
        <v>4063</v>
      </c>
    </row>
    <row r="6373" spans="1:16" hidden="1" x14ac:dyDescent="0.2">
      <c r="A6373" s="66" t="s">
        <v>22090</v>
      </c>
      <c r="B6373" s="66" t="s">
        <v>11925</v>
      </c>
      <c r="O6373" t="s">
        <v>4062</v>
      </c>
      <c r="P6373" s="66" t="s">
        <v>4063</v>
      </c>
    </row>
    <row r="6374" spans="1:16" hidden="1" x14ac:dyDescent="0.2">
      <c r="A6374" s="66" t="s">
        <v>22091</v>
      </c>
      <c r="B6374" s="66" t="s">
        <v>4498</v>
      </c>
      <c r="O6374" t="s">
        <v>3968</v>
      </c>
      <c r="P6374" s="66" t="s">
        <v>3969</v>
      </c>
    </row>
    <row r="6375" spans="1:16" hidden="1" x14ac:dyDescent="0.2">
      <c r="A6375" s="66" t="s">
        <v>22092</v>
      </c>
      <c r="B6375" s="66" t="s">
        <v>12129</v>
      </c>
      <c r="O6375" t="s">
        <v>3968</v>
      </c>
      <c r="P6375" s="66" t="s">
        <v>3969</v>
      </c>
    </row>
    <row r="6376" spans="1:16" hidden="1" x14ac:dyDescent="0.2">
      <c r="A6376" s="66" t="s">
        <v>22093</v>
      </c>
      <c r="B6376" s="66" t="s">
        <v>12133</v>
      </c>
      <c r="O6376" t="s">
        <v>3968</v>
      </c>
      <c r="P6376" s="66" t="s">
        <v>3969</v>
      </c>
    </row>
    <row r="6377" spans="1:16" hidden="1" x14ac:dyDescent="0.2">
      <c r="A6377" s="66" t="s">
        <v>22094</v>
      </c>
      <c r="B6377" s="66" t="s">
        <v>3974</v>
      </c>
      <c r="O6377" t="s">
        <v>3968</v>
      </c>
      <c r="P6377" s="66" t="s">
        <v>3969</v>
      </c>
    </row>
    <row r="6378" spans="1:16" hidden="1" x14ac:dyDescent="0.2">
      <c r="A6378" s="66" t="s">
        <v>22095</v>
      </c>
      <c r="B6378" s="66" t="s">
        <v>4348</v>
      </c>
      <c r="O6378" t="s">
        <v>3968</v>
      </c>
      <c r="P6378" s="66" t="s">
        <v>3969</v>
      </c>
    </row>
    <row r="6379" spans="1:16" hidden="1" x14ac:dyDescent="0.2">
      <c r="A6379" s="66" t="s">
        <v>22096</v>
      </c>
      <c r="B6379" s="66" t="s">
        <v>3973</v>
      </c>
      <c r="O6379" t="s">
        <v>3968</v>
      </c>
      <c r="P6379" s="66" t="s">
        <v>3969</v>
      </c>
    </row>
    <row r="6380" spans="1:16" hidden="1" x14ac:dyDescent="0.2">
      <c r="A6380" s="66" t="s">
        <v>22097</v>
      </c>
      <c r="B6380" s="66" t="s">
        <v>4340</v>
      </c>
      <c r="O6380" t="s">
        <v>3968</v>
      </c>
      <c r="P6380" s="66" t="s">
        <v>3969</v>
      </c>
    </row>
    <row r="6381" spans="1:16" hidden="1" x14ac:dyDescent="0.2">
      <c r="A6381" s="66" t="s">
        <v>22098</v>
      </c>
      <c r="B6381" s="66" t="s">
        <v>3976</v>
      </c>
      <c r="O6381" t="s">
        <v>3968</v>
      </c>
      <c r="P6381" s="66" t="s">
        <v>3969</v>
      </c>
    </row>
    <row r="6382" spans="1:16" hidden="1" x14ac:dyDescent="0.2">
      <c r="A6382" s="66" t="s">
        <v>22099</v>
      </c>
      <c r="B6382" s="66" t="s">
        <v>3969</v>
      </c>
      <c r="O6382" t="s">
        <v>3968</v>
      </c>
      <c r="P6382" s="66" t="s">
        <v>3969</v>
      </c>
    </row>
    <row r="6383" spans="1:16" hidden="1" x14ac:dyDescent="0.2">
      <c r="A6383" s="66" t="s">
        <v>22100</v>
      </c>
      <c r="B6383" s="66" t="s">
        <v>5145</v>
      </c>
      <c r="O6383" t="s">
        <v>3968</v>
      </c>
      <c r="P6383" s="66" t="s">
        <v>3969</v>
      </c>
    </row>
    <row r="6384" spans="1:16" hidden="1" x14ac:dyDescent="0.2">
      <c r="A6384" s="66" t="s">
        <v>22101</v>
      </c>
      <c r="B6384" s="66" t="s">
        <v>4208</v>
      </c>
      <c r="O6384" t="s">
        <v>3968</v>
      </c>
      <c r="P6384" s="66" t="s">
        <v>3969</v>
      </c>
    </row>
    <row r="6385" spans="1:16" hidden="1" x14ac:dyDescent="0.2">
      <c r="A6385" s="66" t="s">
        <v>22102</v>
      </c>
      <c r="B6385" s="66" t="s">
        <v>4344</v>
      </c>
      <c r="O6385" t="s">
        <v>3968</v>
      </c>
      <c r="P6385" s="66" t="s">
        <v>3969</v>
      </c>
    </row>
    <row r="6386" spans="1:16" hidden="1" x14ac:dyDescent="0.2">
      <c r="A6386" s="66" t="s">
        <v>22103</v>
      </c>
      <c r="B6386" s="66" t="s">
        <v>5142</v>
      </c>
      <c r="O6386" t="s">
        <v>3968</v>
      </c>
      <c r="P6386" s="66" t="s">
        <v>3969</v>
      </c>
    </row>
    <row r="6387" spans="1:16" hidden="1" x14ac:dyDescent="0.2">
      <c r="A6387" s="66" t="s">
        <v>22104</v>
      </c>
      <c r="B6387" s="66" t="s">
        <v>12112</v>
      </c>
      <c r="O6387" t="s">
        <v>3968</v>
      </c>
      <c r="P6387" s="66" t="s">
        <v>3969</v>
      </c>
    </row>
    <row r="6388" spans="1:16" hidden="1" x14ac:dyDescent="0.2">
      <c r="A6388" s="66" t="s">
        <v>22105</v>
      </c>
      <c r="B6388" s="66" t="s">
        <v>12123</v>
      </c>
      <c r="O6388" t="s">
        <v>3968</v>
      </c>
      <c r="P6388" s="66" t="s">
        <v>3969</v>
      </c>
    </row>
    <row r="6389" spans="1:16" hidden="1" x14ac:dyDescent="0.2">
      <c r="A6389" s="66" t="s">
        <v>22106</v>
      </c>
      <c r="B6389" s="66" t="s">
        <v>3971</v>
      </c>
      <c r="O6389" t="s">
        <v>3968</v>
      </c>
      <c r="P6389" s="66" t="s">
        <v>3969</v>
      </c>
    </row>
    <row r="6390" spans="1:16" hidden="1" x14ac:dyDescent="0.2">
      <c r="A6390" s="66" t="s">
        <v>22107</v>
      </c>
      <c r="B6390" s="66" t="s">
        <v>5143</v>
      </c>
      <c r="O6390" t="s">
        <v>3968</v>
      </c>
      <c r="P6390" s="66" t="s">
        <v>3969</v>
      </c>
    </row>
    <row r="6391" spans="1:16" hidden="1" x14ac:dyDescent="0.2">
      <c r="A6391" s="66" t="s">
        <v>22108</v>
      </c>
      <c r="B6391" s="66" t="s">
        <v>4377</v>
      </c>
      <c r="O6391" t="s">
        <v>3968</v>
      </c>
      <c r="P6391" s="66" t="s">
        <v>3969</v>
      </c>
    </row>
    <row r="6392" spans="1:16" hidden="1" x14ac:dyDescent="0.2">
      <c r="A6392" s="66" t="s">
        <v>22109</v>
      </c>
      <c r="B6392" s="66" t="s">
        <v>4337</v>
      </c>
      <c r="O6392" t="s">
        <v>3968</v>
      </c>
      <c r="P6392" s="66" t="s">
        <v>3969</v>
      </c>
    </row>
    <row r="6393" spans="1:16" hidden="1" x14ac:dyDescent="0.2">
      <c r="A6393" s="66" t="s">
        <v>22110</v>
      </c>
      <c r="B6393" s="66" t="s">
        <v>4341</v>
      </c>
      <c r="O6393" t="s">
        <v>3968</v>
      </c>
      <c r="P6393" s="66" t="s">
        <v>3969</v>
      </c>
    </row>
    <row r="6394" spans="1:16" hidden="1" x14ac:dyDescent="0.2">
      <c r="A6394" s="66" t="s">
        <v>22111</v>
      </c>
      <c r="B6394" s="66" t="s">
        <v>4342</v>
      </c>
      <c r="O6394" t="s">
        <v>3968</v>
      </c>
      <c r="P6394" s="66" t="s">
        <v>3969</v>
      </c>
    </row>
    <row r="6395" spans="1:16" hidden="1" x14ac:dyDescent="0.2">
      <c r="A6395" s="66" t="s">
        <v>22112</v>
      </c>
      <c r="B6395" s="66" t="s">
        <v>4438</v>
      </c>
      <c r="O6395" t="s">
        <v>3968</v>
      </c>
      <c r="P6395" s="66" t="s">
        <v>3969</v>
      </c>
    </row>
    <row r="6396" spans="1:16" hidden="1" x14ac:dyDescent="0.2">
      <c r="A6396" s="66" t="s">
        <v>22113</v>
      </c>
      <c r="B6396" s="66" t="s">
        <v>4346</v>
      </c>
      <c r="O6396" t="s">
        <v>3968</v>
      </c>
      <c r="P6396" s="66" t="s">
        <v>3969</v>
      </c>
    </row>
    <row r="6397" spans="1:16" hidden="1" x14ac:dyDescent="0.2">
      <c r="A6397" s="66" t="s">
        <v>22114</v>
      </c>
      <c r="B6397" s="66" t="s">
        <v>12074</v>
      </c>
      <c r="O6397" t="s">
        <v>3968</v>
      </c>
      <c r="P6397" s="66" t="s">
        <v>3969</v>
      </c>
    </row>
    <row r="6398" spans="1:16" hidden="1" x14ac:dyDescent="0.2">
      <c r="A6398" s="66" t="s">
        <v>22115</v>
      </c>
      <c r="B6398" s="66" t="s">
        <v>4417</v>
      </c>
      <c r="O6398" t="s">
        <v>3968</v>
      </c>
      <c r="P6398" s="66" t="s">
        <v>3969</v>
      </c>
    </row>
    <row r="6399" spans="1:16" hidden="1" x14ac:dyDescent="0.2">
      <c r="A6399" s="66" t="s">
        <v>22116</v>
      </c>
      <c r="B6399" s="66" t="s">
        <v>3970</v>
      </c>
      <c r="O6399" t="s">
        <v>3968</v>
      </c>
      <c r="P6399" s="66" t="s">
        <v>3969</v>
      </c>
    </row>
    <row r="6400" spans="1:16" hidden="1" x14ac:dyDescent="0.2">
      <c r="A6400" s="66" t="s">
        <v>22117</v>
      </c>
      <c r="B6400" s="66" t="s">
        <v>4338</v>
      </c>
      <c r="O6400" t="s">
        <v>3968</v>
      </c>
      <c r="P6400" s="66" t="s">
        <v>3969</v>
      </c>
    </row>
    <row r="6401" spans="1:16" hidden="1" x14ac:dyDescent="0.2">
      <c r="A6401" s="66" t="s">
        <v>22118</v>
      </c>
      <c r="B6401" s="66" t="s">
        <v>12108</v>
      </c>
      <c r="O6401" t="s">
        <v>3968</v>
      </c>
      <c r="P6401" s="66" t="s">
        <v>3969</v>
      </c>
    </row>
    <row r="6402" spans="1:16" hidden="1" x14ac:dyDescent="0.2">
      <c r="A6402" s="66" t="s">
        <v>22119</v>
      </c>
      <c r="B6402" s="66" t="s">
        <v>4379</v>
      </c>
      <c r="O6402" t="s">
        <v>3968</v>
      </c>
      <c r="P6402" s="66" t="s">
        <v>3969</v>
      </c>
    </row>
    <row r="6403" spans="1:16" hidden="1" x14ac:dyDescent="0.2">
      <c r="A6403" s="66" t="s">
        <v>22120</v>
      </c>
      <c r="B6403" s="66" t="s">
        <v>5144</v>
      </c>
      <c r="O6403" t="s">
        <v>3968</v>
      </c>
      <c r="P6403" s="66" t="s">
        <v>3969</v>
      </c>
    </row>
    <row r="6404" spans="1:16" hidden="1" x14ac:dyDescent="0.2">
      <c r="A6404" s="66" t="s">
        <v>22121</v>
      </c>
      <c r="B6404" s="66" t="s">
        <v>12099</v>
      </c>
      <c r="O6404" t="s">
        <v>3968</v>
      </c>
      <c r="P6404" s="66" t="s">
        <v>3969</v>
      </c>
    </row>
    <row r="6405" spans="1:16" hidden="1" x14ac:dyDescent="0.2">
      <c r="A6405" s="66" t="s">
        <v>22122</v>
      </c>
      <c r="B6405" s="66" t="s">
        <v>4206</v>
      </c>
      <c r="O6405" t="s">
        <v>3968</v>
      </c>
      <c r="P6405" s="66" t="s">
        <v>3969</v>
      </c>
    </row>
    <row r="6406" spans="1:16" hidden="1" x14ac:dyDescent="0.2">
      <c r="A6406" s="66" t="s">
        <v>22123</v>
      </c>
      <c r="B6406" s="66" t="s">
        <v>12105</v>
      </c>
      <c r="O6406" t="s">
        <v>3968</v>
      </c>
      <c r="P6406" s="66" t="s">
        <v>3969</v>
      </c>
    </row>
    <row r="6407" spans="1:16" hidden="1" x14ac:dyDescent="0.2">
      <c r="A6407" s="66" t="s">
        <v>22124</v>
      </c>
      <c r="B6407" s="66" t="s">
        <v>4378</v>
      </c>
      <c r="O6407" t="s">
        <v>3968</v>
      </c>
      <c r="P6407" s="66" t="s">
        <v>3969</v>
      </c>
    </row>
    <row r="6408" spans="1:16" hidden="1" x14ac:dyDescent="0.2">
      <c r="A6408" s="66" t="s">
        <v>22125</v>
      </c>
      <c r="B6408" s="66" t="s">
        <v>12173</v>
      </c>
      <c r="O6408" t="s">
        <v>4089</v>
      </c>
      <c r="P6408" s="66" t="s">
        <v>4090</v>
      </c>
    </row>
    <row r="6409" spans="1:16" hidden="1" x14ac:dyDescent="0.2">
      <c r="A6409" s="66" t="s">
        <v>22126</v>
      </c>
      <c r="B6409" s="66" t="s">
        <v>4458</v>
      </c>
      <c r="O6409" t="s">
        <v>4089</v>
      </c>
      <c r="P6409" s="66" t="s">
        <v>4090</v>
      </c>
    </row>
    <row r="6410" spans="1:16" hidden="1" x14ac:dyDescent="0.2">
      <c r="A6410" s="66" t="s">
        <v>22127</v>
      </c>
      <c r="B6410" s="66" t="s">
        <v>4447</v>
      </c>
      <c r="O6410" t="s">
        <v>4089</v>
      </c>
      <c r="P6410" s="66" t="s">
        <v>4090</v>
      </c>
    </row>
    <row r="6411" spans="1:16" hidden="1" x14ac:dyDescent="0.2">
      <c r="A6411" s="66" t="s">
        <v>22128</v>
      </c>
      <c r="B6411" s="66" t="s">
        <v>4091</v>
      </c>
      <c r="O6411" t="s">
        <v>4089</v>
      </c>
      <c r="P6411" s="66" t="s">
        <v>4090</v>
      </c>
    </row>
    <row r="6412" spans="1:16" hidden="1" x14ac:dyDescent="0.2">
      <c r="A6412" s="66" t="s">
        <v>22129</v>
      </c>
      <c r="B6412" s="66" t="s">
        <v>4460</v>
      </c>
      <c r="O6412" t="s">
        <v>4089</v>
      </c>
      <c r="P6412" s="66" t="s">
        <v>4090</v>
      </c>
    </row>
    <row r="6413" spans="1:16" hidden="1" x14ac:dyDescent="0.2">
      <c r="A6413" s="66" t="s">
        <v>22130</v>
      </c>
      <c r="B6413" s="66" t="s">
        <v>4500</v>
      </c>
      <c r="O6413" t="s">
        <v>4089</v>
      </c>
      <c r="P6413" s="66" t="s">
        <v>4090</v>
      </c>
    </row>
    <row r="6414" spans="1:16" hidden="1" x14ac:dyDescent="0.2">
      <c r="A6414" s="66" t="s">
        <v>22131</v>
      </c>
      <c r="B6414" s="66" t="s">
        <v>12176</v>
      </c>
      <c r="O6414" t="s">
        <v>4089</v>
      </c>
      <c r="P6414" s="66" t="s">
        <v>4090</v>
      </c>
    </row>
    <row r="6415" spans="1:16" hidden="1" x14ac:dyDescent="0.2">
      <c r="A6415" s="66" t="s">
        <v>22132</v>
      </c>
      <c r="B6415" s="66" t="s">
        <v>4090</v>
      </c>
      <c r="O6415" t="s">
        <v>4089</v>
      </c>
      <c r="P6415" s="66" t="s">
        <v>4090</v>
      </c>
    </row>
    <row r="6416" spans="1:16" hidden="1" x14ac:dyDescent="0.2">
      <c r="A6416" s="66" t="s">
        <v>22133</v>
      </c>
      <c r="B6416" s="66" t="s">
        <v>4504</v>
      </c>
      <c r="O6416" t="s">
        <v>4089</v>
      </c>
      <c r="P6416" s="66" t="s">
        <v>4090</v>
      </c>
    </row>
    <row r="6417" spans="1:16" hidden="1" x14ac:dyDescent="0.2">
      <c r="A6417" s="66" t="s">
        <v>22134</v>
      </c>
      <c r="B6417" s="66" t="s">
        <v>12168</v>
      </c>
      <c r="O6417" t="s">
        <v>4089</v>
      </c>
      <c r="P6417" s="66" t="s">
        <v>4090</v>
      </c>
    </row>
    <row r="6418" spans="1:16" hidden="1" x14ac:dyDescent="0.2">
      <c r="A6418" s="66" t="s">
        <v>22135</v>
      </c>
      <c r="B6418" s="66" t="s">
        <v>4092</v>
      </c>
      <c r="O6418" t="s">
        <v>4089</v>
      </c>
      <c r="P6418" s="66" t="s">
        <v>4090</v>
      </c>
    </row>
    <row r="6419" spans="1:16" hidden="1" x14ac:dyDescent="0.2">
      <c r="A6419" s="66" t="s">
        <v>22136</v>
      </c>
      <c r="B6419" s="66" t="s">
        <v>4459</v>
      </c>
      <c r="O6419" t="s">
        <v>4089</v>
      </c>
      <c r="P6419" s="66" t="s">
        <v>4090</v>
      </c>
    </row>
    <row r="6420" spans="1:16" hidden="1" x14ac:dyDescent="0.2">
      <c r="A6420" s="66" t="s">
        <v>4042</v>
      </c>
      <c r="B6420" s="66" t="s">
        <v>4043</v>
      </c>
      <c r="O6420" t="s">
        <v>4042</v>
      </c>
      <c r="P6420" s="66" t="s">
        <v>4043</v>
      </c>
    </row>
    <row r="6421" spans="1:16" hidden="1" x14ac:dyDescent="0.2">
      <c r="A6421" s="66" t="s">
        <v>22137</v>
      </c>
      <c r="B6421" s="66" t="s">
        <v>4395</v>
      </c>
      <c r="O6421" t="s">
        <v>4042</v>
      </c>
      <c r="P6421" s="66" t="s">
        <v>4043</v>
      </c>
    </row>
    <row r="6422" spans="1:16" hidden="1" x14ac:dyDescent="0.2">
      <c r="A6422" s="66" t="s">
        <v>22138</v>
      </c>
      <c r="B6422" s="66" t="s">
        <v>12287</v>
      </c>
      <c r="O6422" t="s">
        <v>4042</v>
      </c>
      <c r="P6422" s="66" t="s">
        <v>4043</v>
      </c>
    </row>
    <row r="6423" spans="1:16" hidden="1" x14ac:dyDescent="0.2">
      <c r="A6423" s="66" t="s">
        <v>22139</v>
      </c>
      <c r="B6423" s="66" t="s">
        <v>12277</v>
      </c>
      <c r="O6423" t="s">
        <v>4042</v>
      </c>
      <c r="P6423" s="66" t="s">
        <v>4043</v>
      </c>
    </row>
    <row r="6424" spans="1:16" hidden="1" x14ac:dyDescent="0.2">
      <c r="A6424" s="66" t="s">
        <v>22140</v>
      </c>
      <c r="B6424" s="66" t="s">
        <v>4262</v>
      </c>
      <c r="O6424" t="s">
        <v>4042</v>
      </c>
      <c r="P6424" s="66" t="s">
        <v>4043</v>
      </c>
    </row>
    <row r="6425" spans="1:16" hidden="1" x14ac:dyDescent="0.2">
      <c r="A6425" s="66" t="s">
        <v>22141</v>
      </c>
      <c r="B6425" s="66" t="s">
        <v>4043</v>
      </c>
      <c r="O6425" t="s">
        <v>4042</v>
      </c>
      <c r="P6425" s="66" t="s">
        <v>4043</v>
      </c>
    </row>
    <row r="6426" spans="1:16" hidden="1" x14ac:dyDescent="0.2">
      <c r="A6426" s="66" t="s">
        <v>22142</v>
      </c>
      <c r="B6426" s="66" t="s">
        <v>4043</v>
      </c>
      <c r="O6426" t="s">
        <v>4042</v>
      </c>
      <c r="P6426" s="66" t="s">
        <v>4043</v>
      </c>
    </row>
    <row r="6427" spans="1:16" hidden="1" x14ac:dyDescent="0.2">
      <c r="A6427" s="66" t="s">
        <v>22143</v>
      </c>
      <c r="B6427" s="66" t="s">
        <v>5139</v>
      </c>
      <c r="O6427" t="s">
        <v>4042</v>
      </c>
      <c r="P6427" s="66" t="s">
        <v>4043</v>
      </c>
    </row>
    <row r="6428" spans="1:16" hidden="1" x14ac:dyDescent="0.2">
      <c r="A6428" s="66" t="s">
        <v>22144</v>
      </c>
      <c r="B6428" s="66" t="s">
        <v>12300</v>
      </c>
      <c r="O6428" t="s">
        <v>4042</v>
      </c>
      <c r="P6428" s="66" t="s">
        <v>4043</v>
      </c>
    </row>
    <row r="6429" spans="1:16" hidden="1" x14ac:dyDescent="0.2">
      <c r="A6429" s="66" t="s">
        <v>22145</v>
      </c>
      <c r="B6429" s="66" t="s">
        <v>12272</v>
      </c>
      <c r="O6429" t="s">
        <v>4042</v>
      </c>
      <c r="P6429" s="66" t="s">
        <v>4043</v>
      </c>
    </row>
    <row r="6430" spans="1:16" hidden="1" x14ac:dyDescent="0.2">
      <c r="A6430" s="66" t="s">
        <v>22146</v>
      </c>
      <c r="B6430" s="66" t="s">
        <v>4139</v>
      </c>
      <c r="O6430" t="s">
        <v>4042</v>
      </c>
      <c r="P6430" s="66" t="s">
        <v>4043</v>
      </c>
    </row>
    <row r="6431" spans="1:16" hidden="1" x14ac:dyDescent="0.2">
      <c r="A6431" s="66" t="s">
        <v>22147</v>
      </c>
      <c r="B6431" s="66" t="s">
        <v>12284</v>
      </c>
      <c r="O6431" t="s">
        <v>4042</v>
      </c>
      <c r="P6431" s="66" t="s">
        <v>4043</v>
      </c>
    </row>
    <row r="6432" spans="1:16" hidden="1" x14ac:dyDescent="0.2">
      <c r="A6432" s="66" t="s">
        <v>22148</v>
      </c>
      <c r="B6432" s="66" t="s">
        <v>4061</v>
      </c>
      <c r="O6432" t="s">
        <v>4042</v>
      </c>
      <c r="P6432" s="66" t="s">
        <v>4043</v>
      </c>
    </row>
    <row r="6433" spans="1:16" hidden="1" x14ac:dyDescent="0.2">
      <c r="A6433" s="66" t="s">
        <v>22149</v>
      </c>
      <c r="B6433" s="66" t="s">
        <v>12296</v>
      </c>
      <c r="O6433" t="s">
        <v>4042</v>
      </c>
      <c r="P6433" s="66" t="s">
        <v>4043</v>
      </c>
    </row>
    <row r="6434" spans="1:16" hidden="1" x14ac:dyDescent="0.2">
      <c r="A6434" s="66" t="s">
        <v>22150</v>
      </c>
      <c r="B6434" s="66" t="s">
        <v>4044</v>
      </c>
      <c r="O6434" t="s">
        <v>4042</v>
      </c>
      <c r="P6434" s="66" t="s">
        <v>4043</v>
      </c>
    </row>
    <row r="6435" spans="1:16" hidden="1" x14ac:dyDescent="0.2">
      <c r="A6435" s="66" t="s">
        <v>22151</v>
      </c>
      <c r="B6435" s="66" t="s">
        <v>4358</v>
      </c>
      <c r="O6435" t="s">
        <v>4042</v>
      </c>
      <c r="P6435" s="66" t="s">
        <v>4043</v>
      </c>
    </row>
    <row r="6436" spans="1:16" hidden="1" x14ac:dyDescent="0.2">
      <c r="A6436" s="66" t="s">
        <v>22152</v>
      </c>
      <c r="B6436" s="66" t="s">
        <v>4395</v>
      </c>
      <c r="O6436" t="s">
        <v>4042</v>
      </c>
      <c r="P6436" s="66" t="s">
        <v>4043</v>
      </c>
    </row>
    <row r="6437" spans="1:16" hidden="1" x14ac:dyDescent="0.2">
      <c r="A6437" s="66" t="s">
        <v>22153</v>
      </c>
      <c r="B6437" s="66" t="s">
        <v>12287</v>
      </c>
      <c r="O6437" t="s">
        <v>4042</v>
      </c>
      <c r="P6437" s="66" t="s">
        <v>4043</v>
      </c>
    </row>
    <row r="6438" spans="1:16" hidden="1" x14ac:dyDescent="0.2">
      <c r="A6438" s="66" t="s">
        <v>22154</v>
      </c>
      <c r="B6438" s="66" t="s">
        <v>12277</v>
      </c>
      <c r="O6438" t="s">
        <v>4042</v>
      </c>
      <c r="P6438" s="66" t="s">
        <v>4043</v>
      </c>
    </row>
    <row r="6439" spans="1:16" hidden="1" x14ac:dyDescent="0.2">
      <c r="A6439" s="66" t="s">
        <v>22155</v>
      </c>
      <c r="B6439" s="66" t="s">
        <v>4262</v>
      </c>
      <c r="O6439" t="s">
        <v>4042</v>
      </c>
      <c r="P6439" s="66" t="s">
        <v>4043</v>
      </c>
    </row>
    <row r="6440" spans="1:16" hidden="1" x14ac:dyDescent="0.2">
      <c r="A6440" s="66" t="s">
        <v>22156</v>
      </c>
      <c r="B6440" s="66" t="s">
        <v>4043</v>
      </c>
      <c r="O6440" t="s">
        <v>4042</v>
      </c>
      <c r="P6440" s="66" t="s">
        <v>4043</v>
      </c>
    </row>
    <row r="6441" spans="1:16" hidden="1" x14ac:dyDescent="0.2">
      <c r="A6441" s="66" t="s">
        <v>22157</v>
      </c>
      <c r="B6441" s="66" t="s">
        <v>5139</v>
      </c>
      <c r="O6441" t="s">
        <v>4042</v>
      </c>
      <c r="P6441" s="66" t="s">
        <v>4043</v>
      </c>
    </row>
    <row r="6442" spans="1:16" hidden="1" x14ac:dyDescent="0.2">
      <c r="A6442" s="66" t="s">
        <v>22158</v>
      </c>
      <c r="B6442" s="66" t="s">
        <v>12300</v>
      </c>
      <c r="O6442" t="s">
        <v>4042</v>
      </c>
      <c r="P6442" s="66" t="s">
        <v>4043</v>
      </c>
    </row>
    <row r="6443" spans="1:16" hidden="1" x14ac:dyDescent="0.2">
      <c r="A6443" s="66" t="s">
        <v>22159</v>
      </c>
      <c r="B6443" s="66" t="s">
        <v>12272</v>
      </c>
      <c r="O6443" t="s">
        <v>4042</v>
      </c>
      <c r="P6443" s="66" t="s">
        <v>4043</v>
      </c>
    </row>
    <row r="6444" spans="1:16" hidden="1" x14ac:dyDescent="0.2">
      <c r="A6444" s="66" t="s">
        <v>22160</v>
      </c>
      <c r="B6444" s="66" t="s">
        <v>4139</v>
      </c>
      <c r="O6444" t="s">
        <v>4042</v>
      </c>
      <c r="P6444" s="66" t="s">
        <v>4043</v>
      </c>
    </row>
    <row r="6445" spans="1:16" hidden="1" x14ac:dyDescent="0.2">
      <c r="A6445" s="66" t="s">
        <v>22161</v>
      </c>
      <c r="B6445" s="66" t="s">
        <v>12284</v>
      </c>
      <c r="O6445" t="s">
        <v>4042</v>
      </c>
      <c r="P6445" s="66" t="s">
        <v>4043</v>
      </c>
    </row>
    <row r="6446" spans="1:16" hidden="1" x14ac:dyDescent="0.2">
      <c r="A6446" s="66" t="s">
        <v>22162</v>
      </c>
      <c r="B6446" s="66" t="s">
        <v>4061</v>
      </c>
      <c r="O6446" t="s">
        <v>4042</v>
      </c>
      <c r="P6446" s="66" t="s">
        <v>4043</v>
      </c>
    </row>
    <row r="6447" spans="1:16" hidden="1" x14ac:dyDescent="0.2">
      <c r="A6447" s="66" t="s">
        <v>22163</v>
      </c>
      <c r="B6447" s="66" t="s">
        <v>12296</v>
      </c>
      <c r="O6447" t="s">
        <v>4042</v>
      </c>
      <c r="P6447" s="66" t="s">
        <v>4043</v>
      </c>
    </row>
    <row r="6448" spans="1:16" hidden="1" x14ac:dyDescent="0.2">
      <c r="A6448" s="66" t="s">
        <v>22164</v>
      </c>
      <c r="B6448" s="66" t="s">
        <v>4044</v>
      </c>
      <c r="O6448" t="s">
        <v>4042</v>
      </c>
      <c r="P6448" s="66" t="s">
        <v>4043</v>
      </c>
    </row>
    <row r="6449" spans="1:16" hidden="1" x14ac:dyDescent="0.2">
      <c r="A6449" s="66" t="s">
        <v>22165</v>
      </c>
      <c r="B6449" s="66" t="s">
        <v>4358</v>
      </c>
      <c r="O6449" t="s">
        <v>4042</v>
      </c>
      <c r="P6449" s="66" t="s">
        <v>4043</v>
      </c>
    </row>
    <row r="6450" spans="1:16" hidden="1" x14ac:dyDescent="0.2">
      <c r="A6450" s="66" t="s">
        <v>22166</v>
      </c>
      <c r="B6450" s="66" t="s">
        <v>13039</v>
      </c>
      <c r="O6450" t="s">
        <v>22549</v>
      </c>
      <c r="P6450" s="66" t="s">
        <v>32</v>
      </c>
    </row>
    <row r="6451" spans="1:16" hidden="1" x14ac:dyDescent="0.2">
      <c r="A6451" s="66" t="s">
        <v>22167</v>
      </c>
      <c r="B6451" s="66" t="s">
        <v>12718</v>
      </c>
      <c r="O6451" t="s">
        <v>22549</v>
      </c>
      <c r="P6451" s="66" t="s">
        <v>32</v>
      </c>
    </row>
    <row r="6452" spans="1:16" hidden="1" x14ac:dyDescent="0.2">
      <c r="A6452" s="66" t="s">
        <v>22168</v>
      </c>
      <c r="B6452" s="66" t="s">
        <v>12721</v>
      </c>
      <c r="O6452" t="s">
        <v>22549</v>
      </c>
      <c r="P6452" s="66" t="s">
        <v>32</v>
      </c>
    </row>
    <row r="6453" spans="1:16" hidden="1" x14ac:dyDescent="0.2">
      <c r="A6453" s="66" t="s">
        <v>22169</v>
      </c>
      <c r="B6453" s="66" t="s">
        <v>12724</v>
      </c>
      <c r="O6453" t="s">
        <v>22549</v>
      </c>
      <c r="P6453" s="66" t="s">
        <v>32</v>
      </c>
    </row>
    <row r="6454" spans="1:16" hidden="1" x14ac:dyDescent="0.2">
      <c r="A6454" s="66" t="s">
        <v>22170</v>
      </c>
      <c r="B6454" s="66" t="s">
        <v>12727</v>
      </c>
      <c r="O6454" t="s">
        <v>22549</v>
      </c>
      <c r="P6454" s="66" t="s">
        <v>32</v>
      </c>
    </row>
    <row r="6455" spans="1:16" hidden="1" x14ac:dyDescent="0.2">
      <c r="A6455" s="66" t="s">
        <v>22171</v>
      </c>
      <c r="B6455" s="66" t="s">
        <v>4983</v>
      </c>
      <c r="O6455" t="s">
        <v>22549</v>
      </c>
      <c r="P6455" s="66" t="s">
        <v>32</v>
      </c>
    </row>
    <row r="6456" spans="1:16" hidden="1" x14ac:dyDescent="0.2">
      <c r="A6456" s="66" t="s">
        <v>22172</v>
      </c>
      <c r="B6456" s="66" t="s">
        <v>4974</v>
      </c>
      <c r="O6456" t="s">
        <v>22549</v>
      </c>
      <c r="P6456" s="66" t="s">
        <v>32</v>
      </c>
    </row>
    <row r="6457" spans="1:16" hidden="1" x14ac:dyDescent="0.2">
      <c r="A6457" s="66" t="s">
        <v>22173</v>
      </c>
      <c r="B6457" s="66" t="s">
        <v>12734</v>
      </c>
      <c r="O6457" t="s">
        <v>22549</v>
      </c>
      <c r="P6457" s="66" t="s">
        <v>32</v>
      </c>
    </row>
    <row r="6458" spans="1:16" hidden="1" x14ac:dyDescent="0.2">
      <c r="A6458" s="66" t="s">
        <v>22174</v>
      </c>
      <c r="B6458" s="66" t="s">
        <v>12737</v>
      </c>
      <c r="O6458" t="s">
        <v>22549</v>
      </c>
      <c r="P6458" s="66" t="s">
        <v>32</v>
      </c>
    </row>
    <row r="6459" spans="1:16" hidden="1" x14ac:dyDescent="0.2">
      <c r="A6459" s="66" t="s">
        <v>22175</v>
      </c>
      <c r="B6459" s="66" t="s">
        <v>12740</v>
      </c>
      <c r="O6459" t="s">
        <v>22549</v>
      </c>
      <c r="P6459" s="66" t="s">
        <v>32</v>
      </c>
    </row>
    <row r="6460" spans="1:16" hidden="1" x14ac:dyDescent="0.2">
      <c r="A6460" s="66" t="s">
        <v>22176</v>
      </c>
      <c r="B6460" s="66" t="s">
        <v>12743</v>
      </c>
      <c r="O6460" t="s">
        <v>22549</v>
      </c>
      <c r="P6460" s="66" t="s">
        <v>32</v>
      </c>
    </row>
    <row r="6461" spans="1:16" hidden="1" x14ac:dyDescent="0.2">
      <c r="A6461" s="66" t="s">
        <v>22177</v>
      </c>
      <c r="B6461" s="66" t="s">
        <v>4970</v>
      </c>
      <c r="O6461" t="s">
        <v>22549</v>
      </c>
      <c r="P6461" s="66" t="s">
        <v>32</v>
      </c>
    </row>
    <row r="6462" spans="1:16" hidden="1" x14ac:dyDescent="0.2">
      <c r="A6462" s="66" t="s">
        <v>22178</v>
      </c>
      <c r="B6462" s="66" t="s">
        <v>12748</v>
      </c>
      <c r="O6462" t="s">
        <v>22549</v>
      </c>
      <c r="P6462" s="66" t="s">
        <v>32</v>
      </c>
    </row>
    <row r="6463" spans="1:16" hidden="1" x14ac:dyDescent="0.2">
      <c r="A6463" s="66" t="s">
        <v>22179</v>
      </c>
      <c r="B6463" s="66" t="s">
        <v>12751</v>
      </c>
      <c r="O6463" t="s">
        <v>22549</v>
      </c>
      <c r="P6463" s="66" t="s">
        <v>32</v>
      </c>
    </row>
    <row r="6464" spans="1:16" hidden="1" x14ac:dyDescent="0.2">
      <c r="A6464" s="66" t="s">
        <v>22180</v>
      </c>
      <c r="B6464" s="66" t="s">
        <v>12998</v>
      </c>
      <c r="O6464" t="s">
        <v>22549</v>
      </c>
      <c r="P6464" s="66" t="s">
        <v>32</v>
      </c>
    </row>
    <row r="6465" spans="1:16" hidden="1" x14ac:dyDescent="0.2">
      <c r="A6465" s="66" t="s">
        <v>22181</v>
      </c>
      <c r="B6465" s="66" t="s">
        <v>13021</v>
      </c>
      <c r="O6465" t="s">
        <v>22549</v>
      </c>
      <c r="P6465" s="66" t="s">
        <v>32</v>
      </c>
    </row>
    <row r="6466" spans="1:16" hidden="1" x14ac:dyDescent="0.2">
      <c r="A6466" s="66" t="s">
        <v>22182</v>
      </c>
      <c r="B6466" s="66" t="s">
        <v>13024</v>
      </c>
      <c r="O6466" t="s">
        <v>22549</v>
      </c>
      <c r="P6466" s="66" t="s">
        <v>32</v>
      </c>
    </row>
    <row r="6467" spans="1:16" hidden="1" x14ac:dyDescent="0.2">
      <c r="A6467" s="66" t="s">
        <v>22183</v>
      </c>
      <c r="B6467" s="66" t="s">
        <v>12676</v>
      </c>
      <c r="O6467" t="s">
        <v>22549</v>
      </c>
      <c r="P6467" s="66" t="s">
        <v>32</v>
      </c>
    </row>
    <row r="6468" spans="1:16" hidden="1" x14ac:dyDescent="0.2">
      <c r="A6468" s="66" t="s">
        <v>22184</v>
      </c>
      <c r="B6468" s="66" t="s">
        <v>12679</v>
      </c>
      <c r="O6468" t="s">
        <v>22549</v>
      </c>
      <c r="P6468" s="66" t="s">
        <v>32</v>
      </c>
    </row>
    <row r="6469" spans="1:16" hidden="1" x14ac:dyDescent="0.2">
      <c r="A6469" s="66" t="s">
        <v>22185</v>
      </c>
      <c r="B6469" s="66" t="s">
        <v>12682</v>
      </c>
      <c r="O6469" t="s">
        <v>22549</v>
      </c>
      <c r="P6469" s="66" t="s">
        <v>32</v>
      </c>
    </row>
    <row r="6470" spans="1:16" hidden="1" x14ac:dyDescent="0.2">
      <c r="A6470" s="66" t="s">
        <v>22186</v>
      </c>
      <c r="B6470" s="66" t="s">
        <v>12685</v>
      </c>
      <c r="O6470" t="s">
        <v>22549</v>
      </c>
      <c r="P6470" s="66" t="s">
        <v>32</v>
      </c>
    </row>
    <row r="6471" spans="1:16" hidden="1" x14ac:dyDescent="0.2">
      <c r="A6471" s="66" t="s">
        <v>22187</v>
      </c>
      <c r="B6471" s="66" t="s">
        <v>12688</v>
      </c>
      <c r="O6471" t="s">
        <v>22549</v>
      </c>
      <c r="P6471" s="66" t="s">
        <v>32</v>
      </c>
    </row>
    <row r="6472" spans="1:16" hidden="1" x14ac:dyDescent="0.2">
      <c r="A6472" s="66" t="s">
        <v>22188</v>
      </c>
      <c r="B6472" s="66" t="s">
        <v>12691</v>
      </c>
      <c r="O6472" t="s">
        <v>22549</v>
      </c>
      <c r="P6472" s="66" t="s">
        <v>32</v>
      </c>
    </row>
    <row r="6473" spans="1:16" hidden="1" x14ac:dyDescent="0.2">
      <c r="A6473" s="66" t="s">
        <v>22189</v>
      </c>
      <c r="B6473" s="66" t="s">
        <v>12694</v>
      </c>
      <c r="O6473" t="s">
        <v>22549</v>
      </c>
      <c r="P6473" s="66" t="s">
        <v>32</v>
      </c>
    </row>
    <row r="6474" spans="1:16" hidden="1" x14ac:dyDescent="0.2">
      <c r="A6474" s="66" t="s">
        <v>22190</v>
      </c>
      <c r="B6474" s="66" t="s">
        <v>12697</v>
      </c>
      <c r="O6474" t="s">
        <v>22549</v>
      </c>
      <c r="P6474" s="66" t="s">
        <v>32</v>
      </c>
    </row>
    <row r="6475" spans="1:16" hidden="1" x14ac:dyDescent="0.2">
      <c r="A6475" s="66" t="s">
        <v>22191</v>
      </c>
      <c r="B6475" s="66" t="s">
        <v>12700</v>
      </c>
      <c r="O6475" t="s">
        <v>22549</v>
      </c>
      <c r="P6475" s="66" t="s">
        <v>32</v>
      </c>
    </row>
    <row r="6476" spans="1:16" hidden="1" x14ac:dyDescent="0.2">
      <c r="A6476" s="66" t="s">
        <v>22192</v>
      </c>
      <c r="B6476" s="66" t="s">
        <v>12703</v>
      </c>
      <c r="O6476" t="s">
        <v>22549</v>
      </c>
      <c r="P6476" s="66" t="s">
        <v>32</v>
      </c>
    </row>
    <row r="6477" spans="1:16" hidden="1" x14ac:dyDescent="0.2">
      <c r="A6477" s="66" t="s">
        <v>22193</v>
      </c>
      <c r="B6477" s="66" t="s">
        <v>12706</v>
      </c>
      <c r="O6477" t="s">
        <v>22549</v>
      </c>
      <c r="P6477" s="66" t="s">
        <v>32</v>
      </c>
    </row>
    <row r="6478" spans="1:16" hidden="1" x14ac:dyDescent="0.2">
      <c r="A6478" s="66" t="s">
        <v>22194</v>
      </c>
      <c r="B6478" s="66" t="s">
        <v>12709</v>
      </c>
      <c r="O6478" t="s">
        <v>22549</v>
      </c>
      <c r="P6478" s="66" t="s">
        <v>32</v>
      </c>
    </row>
    <row r="6479" spans="1:16" hidden="1" x14ac:dyDescent="0.2">
      <c r="A6479" s="66" t="s">
        <v>22195</v>
      </c>
      <c r="B6479" s="66" t="s">
        <v>12712</v>
      </c>
      <c r="O6479" t="s">
        <v>22549</v>
      </c>
      <c r="P6479" s="66" t="s">
        <v>32</v>
      </c>
    </row>
    <row r="6480" spans="1:16" hidden="1" x14ac:dyDescent="0.2">
      <c r="A6480" s="66" t="s">
        <v>22196</v>
      </c>
      <c r="B6480" s="66" t="s">
        <v>12715</v>
      </c>
      <c r="O6480" t="s">
        <v>22549</v>
      </c>
      <c r="P6480" s="66" t="s">
        <v>32</v>
      </c>
    </row>
    <row r="6481" spans="1:16" hidden="1" x14ac:dyDescent="0.2">
      <c r="A6481" s="66" t="s">
        <v>22197</v>
      </c>
      <c r="B6481" s="66" t="s">
        <v>12754</v>
      </c>
      <c r="O6481" t="s">
        <v>22549</v>
      </c>
      <c r="P6481" s="66" t="s">
        <v>32</v>
      </c>
    </row>
    <row r="6482" spans="1:16" hidden="1" x14ac:dyDescent="0.2">
      <c r="A6482" s="66" t="s">
        <v>22198</v>
      </c>
      <c r="B6482" s="66" t="s">
        <v>12757</v>
      </c>
      <c r="O6482" t="s">
        <v>22549</v>
      </c>
      <c r="P6482" s="66" t="s">
        <v>32</v>
      </c>
    </row>
    <row r="6483" spans="1:16" hidden="1" x14ac:dyDescent="0.2">
      <c r="A6483" s="66" t="s">
        <v>22199</v>
      </c>
      <c r="B6483" s="66" t="s">
        <v>12760</v>
      </c>
      <c r="O6483" t="s">
        <v>22549</v>
      </c>
      <c r="P6483" s="66" t="s">
        <v>32</v>
      </c>
    </row>
    <row r="6484" spans="1:16" hidden="1" x14ac:dyDescent="0.2">
      <c r="A6484" s="66" t="s">
        <v>22200</v>
      </c>
      <c r="B6484" s="66" t="s">
        <v>5106</v>
      </c>
      <c r="O6484" t="s">
        <v>22549</v>
      </c>
      <c r="P6484" s="66" t="s">
        <v>32</v>
      </c>
    </row>
    <row r="6485" spans="1:16" hidden="1" x14ac:dyDescent="0.2">
      <c r="A6485" s="66" t="s">
        <v>22201</v>
      </c>
      <c r="B6485" s="66" t="s">
        <v>12765</v>
      </c>
      <c r="O6485" t="s">
        <v>22549</v>
      </c>
      <c r="P6485" s="66" t="s">
        <v>32</v>
      </c>
    </row>
    <row r="6486" spans="1:16" hidden="1" x14ac:dyDescent="0.2">
      <c r="A6486" s="66" t="s">
        <v>22202</v>
      </c>
      <c r="B6486" s="66" t="s">
        <v>12768</v>
      </c>
      <c r="O6486" t="s">
        <v>22549</v>
      </c>
      <c r="P6486" s="66" t="s">
        <v>32</v>
      </c>
    </row>
    <row r="6487" spans="1:16" hidden="1" x14ac:dyDescent="0.2">
      <c r="A6487" s="66" t="s">
        <v>22203</v>
      </c>
      <c r="B6487" s="66" t="s">
        <v>12774</v>
      </c>
      <c r="O6487" t="s">
        <v>22549</v>
      </c>
      <c r="P6487" s="66" t="s">
        <v>32</v>
      </c>
    </row>
    <row r="6488" spans="1:16" hidden="1" x14ac:dyDescent="0.2">
      <c r="A6488" s="66" t="s">
        <v>22204</v>
      </c>
      <c r="B6488" s="66" t="s">
        <v>12777</v>
      </c>
      <c r="O6488" t="s">
        <v>22549</v>
      </c>
      <c r="P6488" s="66" t="s">
        <v>32</v>
      </c>
    </row>
    <row r="6489" spans="1:16" hidden="1" x14ac:dyDescent="0.2">
      <c r="A6489" s="66" t="s">
        <v>22205</v>
      </c>
      <c r="B6489" s="66" t="s">
        <v>12780</v>
      </c>
      <c r="O6489" t="s">
        <v>22549</v>
      </c>
      <c r="P6489" s="66" t="s">
        <v>32</v>
      </c>
    </row>
    <row r="6490" spans="1:16" hidden="1" x14ac:dyDescent="0.2">
      <c r="A6490" s="66" t="s">
        <v>22206</v>
      </c>
      <c r="B6490" s="66" t="s">
        <v>12783</v>
      </c>
      <c r="O6490" t="s">
        <v>22549</v>
      </c>
      <c r="P6490" s="66" t="s">
        <v>32</v>
      </c>
    </row>
    <row r="6491" spans="1:16" hidden="1" x14ac:dyDescent="0.2">
      <c r="A6491" s="66" t="s">
        <v>22207</v>
      </c>
      <c r="B6491" s="66" t="s">
        <v>12786</v>
      </c>
      <c r="O6491" t="s">
        <v>22549</v>
      </c>
      <c r="P6491" s="66" t="s">
        <v>32</v>
      </c>
    </row>
    <row r="6492" spans="1:16" hidden="1" x14ac:dyDescent="0.2">
      <c r="A6492" s="66" t="s">
        <v>22208</v>
      </c>
      <c r="B6492" s="66" t="s">
        <v>12789</v>
      </c>
      <c r="O6492" t="s">
        <v>22549</v>
      </c>
      <c r="P6492" s="66" t="s">
        <v>32</v>
      </c>
    </row>
    <row r="6493" spans="1:16" hidden="1" x14ac:dyDescent="0.2">
      <c r="A6493" s="66" t="s">
        <v>22209</v>
      </c>
      <c r="B6493" s="66" t="s">
        <v>34</v>
      </c>
      <c r="O6493" t="s">
        <v>22550</v>
      </c>
      <c r="P6493" s="66" t="s">
        <v>34</v>
      </c>
    </row>
    <row r="6494" spans="1:16" hidden="1" x14ac:dyDescent="0.2">
      <c r="A6494" s="66" t="s">
        <v>22210</v>
      </c>
      <c r="B6494" s="66" t="s">
        <v>13027</v>
      </c>
      <c r="O6494" t="s">
        <v>22549</v>
      </c>
      <c r="P6494" s="66" t="s">
        <v>32</v>
      </c>
    </row>
    <row r="6495" spans="1:16" hidden="1" x14ac:dyDescent="0.2">
      <c r="A6495" s="66" t="s">
        <v>22211</v>
      </c>
      <c r="B6495" s="66" t="s">
        <v>13036</v>
      </c>
      <c r="O6495" t="s">
        <v>22549</v>
      </c>
      <c r="P6495" s="66" t="s">
        <v>32</v>
      </c>
    </row>
    <row r="6496" spans="1:16" hidden="1" x14ac:dyDescent="0.2">
      <c r="A6496" s="66" t="s">
        <v>22212</v>
      </c>
      <c r="B6496" s="66" t="s">
        <v>12792</v>
      </c>
      <c r="O6496" t="s">
        <v>22549</v>
      </c>
      <c r="P6496" s="66" t="s">
        <v>32</v>
      </c>
    </row>
    <row r="6497" spans="1:16" hidden="1" x14ac:dyDescent="0.2">
      <c r="A6497" s="66" t="s">
        <v>22213</v>
      </c>
      <c r="B6497" s="66" t="s">
        <v>12795</v>
      </c>
      <c r="O6497" t="s">
        <v>22549</v>
      </c>
      <c r="P6497" s="66" t="s">
        <v>32</v>
      </c>
    </row>
    <row r="6498" spans="1:16" hidden="1" x14ac:dyDescent="0.2">
      <c r="A6498" s="66" t="s">
        <v>22214</v>
      </c>
      <c r="B6498" s="66" t="s">
        <v>12798</v>
      </c>
      <c r="O6498" t="s">
        <v>22549</v>
      </c>
      <c r="P6498" s="66" t="s">
        <v>32</v>
      </c>
    </row>
    <row r="6499" spans="1:16" hidden="1" x14ac:dyDescent="0.2">
      <c r="A6499" s="66" t="s">
        <v>22215</v>
      </c>
      <c r="B6499" s="66" t="s">
        <v>12801</v>
      </c>
      <c r="O6499" t="s">
        <v>22549</v>
      </c>
      <c r="P6499" s="66" t="s">
        <v>32</v>
      </c>
    </row>
    <row r="6500" spans="1:16" hidden="1" x14ac:dyDescent="0.2">
      <c r="A6500" s="66" t="s">
        <v>22216</v>
      </c>
      <c r="B6500" s="66" t="s">
        <v>12804</v>
      </c>
      <c r="O6500" t="s">
        <v>22549</v>
      </c>
      <c r="P6500" s="66" t="s">
        <v>32</v>
      </c>
    </row>
    <row r="6501" spans="1:16" hidden="1" x14ac:dyDescent="0.2">
      <c r="A6501" s="66" t="s">
        <v>22217</v>
      </c>
      <c r="B6501" s="66" t="s">
        <v>4980</v>
      </c>
      <c r="O6501" t="s">
        <v>22549</v>
      </c>
      <c r="P6501" s="66" t="s">
        <v>32</v>
      </c>
    </row>
    <row r="6502" spans="1:16" hidden="1" x14ac:dyDescent="0.2">
      <c r="A6502" s="66" t="s">
        <v>22218</v>
      </c>
      <c r="B6502" s="66" t="s">
        <v>12809</v>
      </c>
      <c r="O6502" t="s">
        <v>22549</v>
      </c>
      <c r="P6502" s="66" t="s">
        <v>32</v>
      </c>
    </row>
    <row r="6503" spans="1:16" hidden="1" x14ac:dyDescent="0.2">
      <c r="A6503" s="66" t="s">
        <v>22219</v>
      </c>
      <c r="B6503" s="66" t="s">
        <v>12812</v>
      </c>
      <c r="O6503" t="s">
        <v>22549</v>
      </c>
      <c r="P6503" s="66" t="s">
        <v>32</v>
      </c>
    </row>
    <row r="6504" spans="1:16" hidden="1" x14ac:dyDescent="0.2">
      <c r="A6504" s="66" t="s">
        <v>22220</v>
      </c>
      <c r="B6504" s="66" t="s">
        <v>12815</v>
      </c>
      <c r="O6504" t="s">
        <v>22549</v>
      </c>
      <c r="P6504" s="66" t="s">
        <v>32</v>
      </c>
    </row>
    <row r="6505" spans="1:16" hidden="1" x14ac:dyDescent="0.2">
      <c r="A6505" s="66" t="s">
        <v>22221</v>
      </c>
      <c r="B6505" s="66" t="s">
        <v>12818</v>
      </c>
      <c r="O6505" t="s">
        <v>22549</v>
      </c>
      <c r="P6505" s="66" t="s">
        <v>32</v>
      </c>
    </row>
    <row r="6506" spans="1:16" hidden="1" x14ac:dyDescent="0.2">
      <c r="A6506" s="66" t="s">
        <v>22222</v>
      </c>
      <c r="B6506" s="66" t="s">
        <v>12821</v>
      </c>
      <c r="O6506" t="s">
        <v>22549</v>
      </c>
      <c r="P6506" s="66" t="s">
        <v>32</v>
      </c>
    </row>
    <row r="6507" spans="1:16" hidden="1" x14ac:dyDescent="0.2">
      <c r="A6507" s="66" t="s">
        <v>22223</v>
      </c>
      <c r="B6507" s="66" t="s">
        <v>12824</v>
      </c>
      <c r="O6507" t="s">
        <v>22549</v>
      </c>
      <c r="P6507" s="66" t="s">
        <v>32</v>
      </c>
    </row>
    <row r="6508" spans="1:16" hidden="1" x14ac:dyDescent="0.2">
      <c r="A6508" s="66" t="s">
        <v>22224</v>
      </c>
      <c r="B6508" s="66" t="s">
        <v>12827</v>
      </c>
      <c r="O6508" t="s">
        <v>22549</v>
      </c>
      <c r="P6508" s="66" t="s">
        <v>32</v>
      </c>
    </row>
    <row r="6509" spans="1:16" hidden="1" x14ac:dyDescent="0.2">
      <c r="A6509" s="66" t="s">
        <v>22225</v>
      </c>
      <c r="B6509" s="66" t="s">
        <v>12830</v>
      </c>
      <c r="O6509" t="s">
        <v>22549</v>
      </c>
      <c r="P6509" s="66" t="s">
        <v>32</v>
      </c>
    </row>
    <row r="6510" spans="1:16" hidden="1" x14ac:dyDescent="0.2">
      <c r="A6510" s="66" t="s">
        <v>22226</v>
      </c>
      <c r="B6510" s="66" t="s">
        <v>13017</v>
      </c>
      <c r="O6510" t="s">
        <v>22549</v>
      </c>
      <c r="P6510" s="66" t="s">
        <v>32</v>
      </c>
    </row>
    <row r="6511" spans="1:16" hidden="1" x14ac:dyDescent="0.2">
      <c r="A6511" s="66" t="s">
        <v>22227</v>
      </c>
      <c r="B6511" s="66" t="s">
        <v>4969</v>
      </c>
      <c r="O6511" t="s">
        <v>22549</v>
      </c>
      <c r="P6511" s="66" t="s">
        <v>32</v>
      </c>
    </row>
    <row r="6512" spans="1:16" hidden="1" x14ac:dyDescent="0.2">
      <c r="A6512" s="66" t="s">
        <v>22228</v>
      </c>
      <c r="B6512" s="66" t="s">
        <v>4976</v>
      </c>
      <c r="O6512" t="s">
        <v>22549</v>
      </c>
      <c r="P6512" s="66" t="s">
        <v>32</v>
      </c>
    </row>
    <row r="6513" spans="1:16" hidden="1" x14ac:dyDescent="0.2">
      <c r="A6513" s="66" t="s">
        <v>22229</v>
      </c>
      <c r="B6513" s="66" t="s">
        <v>12651</v>
      </c>
      <c r="O6513" t="s">
        <v>22549</v>
      </c>
      <c r="P6513" s="66" t="s">
        <v>32</v>
      </c>
    </row>
    <row r="6514" spans="1:16" hidden="1" x14ac:dyDescent="0.2">
      <c r="A6514" s="66" t="s">
        <v>22230</v>
      </c>
      <c r="B6514" s="66" t="s">
        <v>12654</v>
      </c>
      <c r="O6514" t="s">
        <v>22549</v>
      </c>
      <c r="P6514" s="66" t="s">
        <v>32</v>
      </c>
    </row>
    <row r="6515" spans="1:16" hidden="1" x14ac:dyDescent="0.2">
      <c r="A6515" s="66" t="s">
        <v>22231</v>
      </c>
      <c r="B6515" s="66" t="s">
        <v>4987</v>
      </c>
      <c r="O6515" t="s">
        <v>22549</v>
      </c>
      <c r="P6515" s="66" t="s">
        <v>32</v>
      </c>
    </row>
    <row r="6516" spans="1:16" hidden="1" x14ac:dyDescent="0.2">
      <c r="A6516" s="66" t="s">
        <v>22232</v>
      </c>
      <c r="B6516" s="66" t="s">
        <v>12661</v>
      </c>
      <c r="O6516" t="s">
        <v>22549</v>
      </c>
      <c r="P6516" s="66" t="s">
        <v>32</v>
      </c>
    </row>
    <row r="6517" spans="1:16" hidden="1" x14ac:dyDescent="0.2">
      <c r="A6517" s="66" t="s">
        <v>22233</v>
      </c>
      <c r="B6517" s="66" t="s">
        <v>12664</v>
      </c>
      <c r="O6517" t="s">
        <v>22549</v>
      </c>
      <c r="P6517" s="66" t="s">
        <v>32</v>
      </c>
    </row>
    <row r="6518" spans="1:16" hidden="1" x14ac:dyDescent="0.2">
      <c r="A6518" s="66" t="s">
        <v>22234</v>
      </c>
      <c r="B6518" s="66" t="s">
        <v>12667</v>
      </c>
      <c r="O6518" t="s">
        <v>22549</v>
      </c>
      <c r="P6518" s="66" t="s">
        <v>32</v>
      </c>
    </row>
    <row r="6519" spans="1:16" hidden="1" x14ac:dyDescent="0.2">
      <c r="A6519" s="66" t="s">
        <v>22235</v>
      </c>
      <c r="B6519" s="66" t="s">
        <v>12670</v>
      </c>
      <c r="O6519" t="s">
        <v>22549</v>
      </c>
      <c r="P6519" s="66" t="s">
        <v>32</v>
      </c>
    </row>
    <row r="6520" spans="1:16" hidden="1" x14ac:dyDescent="0.2">
      <c r="A6520" s="66" t="s">
        <v>22236</v>
      </c>
      <c r="B6520" s="66" t="s">
        <v>12673</v>
      </c>
      <c r="O6520" t="s">
        <v>22549</v>
      </c>
      <c r="P6520" s="66" t="s">
        <v>32</v>
      </c>
    </row>
    <row r="6521" spans="1:16" hidden="1" x14ac:dyDescent="0.2">
      <c r="A6521" s="66" t="s">
        <v>22237</v>
      </c>
      <c r="B6521" s="66" t="s">
        <v>12771</v>
      </c>
      <c r="O6521" t="s">
        <v>22549</v>
      </c>
      <c r="P6521" s="66" t="s">
        <v>32</v>
      </c>
    </row>
    <row r="6522" spans="1:16" hidden="1" x14ac:dyDescent="0.2">
      <c r="A6522" s="66" t="s">
        <v>22238</v>
      </c>
      <c r="B6522" s="66" t="s">
        <v>36</v>
      </c>
      <c r="O6522" t="s">
        <v>22551</v>
      </c>
      <c r="P6522" s="66" t="s">
        <v>36</v>
      </c>
    </row>
    <row r="6523" spans="1:16" hidden="1" x14ac:dyDescent="0.2">
      <c r="A6523" s="66" t="s">
        <v>22239</v>
      </c>
      <c r="B6523" s="66" t="s">
        <v>13030</v>
      </c>
      <c r="O6523" t="s">
        <v>22549</v>
      </c>
      <c r="P6523" s="66" t="s">
        <v>32</v>
      </c>
    </row>
    <row r="6524" spans="1:16" hidden="1" x14ac:dyDescent="0.2">
      <c r="A6524" s="66" t="s">
        <v>22240</v>
      </c>
      <c r="B6524" s="66" t="s">
        <v>12833</v>
      </c>
      <c r="O6524" t="s">
        <v>22549</v>
      </c>
      <c r="P6524" s="66" t="s">
        <v>32</v>
      </c>
    </row>
    <row r="6525" spans="1:16" hidden="1" x14ac:dyDescent="0.2">
      <c r="A6525" s="66" t="s">
        <v>22241</v>
      </c>
      <c r="B6525" s="66" t="s">
        <v>12836</v>
      </c>
      <c r="O6525" t="s">
        <v>22549</v>
      </c>
      <c r="P6525" s="66" t="s">
        <v>32</v>
      </c>
    </row>
    <row r="6526" spans="1:16" hidden="1" x14ac:dyDescent="0.2">
      <c r="A6526" s="66" t="s">
        <v>22242</v>
      </c>
      <c r="B6526" s="66" t="s">
        <v>12841</v>
      </c>
      <c r="O6526" t="s">
        <v>22549</v>
      </c>
      <c r="P6526" s="66" t="s">
        <v>32</v>
      </c>
    </row>
    <row r="6527" spans="1:16" hidden="1" x14ac:dyDescent="0.2">
      <c r="A6527" s="66" t="s">
        <v>22243</v>
      </c>
      <c r="B6527" s="66" t="s">
        <v>12844</v>
      </c>
      <c r="O6527" t="s">
        <v>22549</v>
      </c>
      <c r="P6527" s="66" t="s">
        <v>32</v>
      </c>
    </row>
    <row r="6528" spans="1:16" hidden="1" x14ac:dyDescent="0.2">
      <c r="A6528" s="66" t="s">
        <v>22244</v>
      </c>
      <c r="B6528" s="66" t="s">
        <v>12847</v>
      </c>
      <c r="O6528" t="s">
        <v>22549</v>
      </c>
      <c r="P6528" s="66" t="s">
        <v>32</v>
      </c>
    </row>
    <row r="6529" spans="1:16" hidden="1" x14ac:dyDescent="0.2">
      <c r="A6529" s="66" t="s">
        <v>22245</v>
      </c>
      <c r="B6529" s="66" t="s">
        <v>12850</v>
      </c>
      <c r="O6529" t="s">
        <v>22549</v>
      </c>
      <c r="P6529" s="66" t="s">
        <v>32</v>
      </c>
    </row>
    <row r="6530" spans="1:16" hidden="1" x14ac:dyDescent="0.2">
      <c r="A6530" s="66" t="s">
        <v>22246</v>
      </c>
      <c r="B6530" s="66" t="s">
        <v>12853</v>
      </c>
      <c r="O6530" t="s">
        <v>22549</v>
      </c>
      <c r="P6530" s="66" t="s">
        <v>32</v>
      </c>
    </row>
    <row r="6531" spans="1:16" hidden="1" x14ac:dyDescent="0.2">
      <c r="A6531" s="66" t="s">
        <v>22247</v>
      </c>
      <c r="B6531" s="66" t="s">
        <v>12856</v>
      </c>
      <c r="O6531" t="s">
        <v>22549</v>
      </c>
      <c r="P6531" s="66" t="s">
        <v>32</v>
      </c>
    </row>
    <row r="6532" spans="1:16" hidden="1" x14ac:dyDescent="0.2">
      <c r="A6532" s="66" t="s">
        <v>22248</v>
      </c>
      <c r="B6532" s="66" t="s">
        <v>12859</v>
      </c>
      <c r="O6532" t="s">
        <v>22549</v>
      </c>
      <c r="P6532" s="66" t="s">
        <v>32</v>
      </c>
    </row>
    <row r="6533" spans="1:16" hidden="1" x14ac:dyDescent="0.2">
      <c r="A6533" s="66" t="s">
        <v>22249</v>
      </c>
      <c r="B6533" s="66" t="s">
        <v>4928</v>
      </c>
      <c r="O6533" t="s">
        <v>22549</v>
      </c>
      <c r="P6533" s="66" t="s">
        <v>32</v>
      </c>
    </row>
    <row r="6534" spans="1:16" hidden="1" x14ac:dyDescent="0.2">
      <c r="A6534" s="66" t="s">
        <v>22250</v>
      </c>
      <c r="B6534" s="66" t="s">
        <v>12864</v>
      </c>
      <c r="O6534" t="s">
        <v>22549</v>
      </c>
      <c r="P6534" s="66" t="s">
        <v>32</v>
      </c>
    </row>
    <row r="6535" spans="1:16" hidden="1" x14ac:dyDescent="0.2">
      <c r="A6535" s="66" t="s">
        <v>22251</v>
      </c>
      <c r="B6535" s="66" t="s">
        <v>12867</v>
      </c>
      <c r="O6535" t="s">
        <v>22549</v>
      </c>
      <c r="P6535" s="66" t="s">
        <v>32</v>
      </c>
    </row>
    <row r="6536" spans="1:16" hidden="1" x14ac:dyDescent="0.2">
      <c r="A6536" s="66" t="s">
        <v>22252</v>
      </c>
      <c r="B6536" s="66" t="s">
        <v>12870</v>
      </c>
      <c r="O6536" t="s">
        <v>22549</v>
      </c>
      <c r="P6536" s="66" t="s">
        <v>32</v>
      </c>
    </row>
    <row r="6537" spans="1:16" hidden="1" x14ac:dyDescent="0.2">
      <c r="A6537" s="66" t="s">
        <v>22253</v>
      </c>
      <c r="B6537" s="66" t="s">
        <v>4962</v>
      </c>
      <c r="O6537" t="s">
        <v>22549</v>
      </c>
      <c r="P6537" s="66" t="s">
        <v>32</v>
      </c>
    </row>
    <row r="6538" spans="1:16" hidden="1" x14ac:dyDescent="0.2">
      <c r="A6538" s="66" t="s">
        <v>22254</v>
      </c>
      <c r="B6538" s="66" t="s">
        <v>12875</v>
      </c>
      <c r="O6538" t="s">
        <v>22549</v>
      </c>
      <c r="P6538" s="66" t="s">
        <v>32</v>
      </c>
    </row>
    <row r="6539" spans="1:16" hidden="1" x14ac:dyDescent="0.2">
      <c r="A6539" s="66" t="s">
        <v>22255</v>
      </c>
      <c r="B6539" s="66" t="s">
        <v>12878</v>
      </c>
      <c r="O6539" t="s">
        <v>22549</v>
      </c>
      <c r="P6539" s="66" t="s">
        <v>32</v>
      </c>
    </row>
    <row r="6540" spans="1:16" hidden="1" x14ac:dyDescent="0.2">
      <c r="A6540" s="66" t="s">
        <v>22256</v>
      </c>
      <c r="B6540" s="66" t="s">
        <v>12881</v>
      </c>
      <c r="O6540" t="s">
        <v>22549</v>
      </c>
      <c r="P6540" s="66" t="s">
        <v>32</v>
      </c>
    </row>
    <row r="6541" spans="1:16" hidden="1" x14ac:dyDescent="0.2">
      <c r="A6541" s="66" t="s">
        <v>22257</v>
      </c>
      <c r="B6541" s="66" t="s">
        <v>12884</v>
      </c>
      <c r="O6541" t="s">
        <v>22549</v>
      </c>
      <c r="P6541" s="66" t="s">
        <v>32</v>
      </c>
    </row>
    <row r="6542" spans="1:16" hidden="1" x14ac:dyDescent="0.2">
      <c r="A6542" s="66" t="s">
        <v>22258</v>
      </c>
      <c r="B6542" s="66" t="s">
        <v>12887</v>
      </c>
      <c r="O6542" t="s">
        <v>22549</v>
      </c>
      <c r="P6542" s="66" t="s">
        <v>32</v>
      </c>
    </row>
    <row r="6543" spans="1:16" hidden="1" x14ac:dyDescent="0.2">
      <c r="A6543" s="66" t="s">
        <v>22259</v>
      </c>
      <c r="B6543" s="66" t="s">
        <v>12890</v>
      </c>
      <c r="O6543" t="s">
        <v>22549</v>
      </c>
      <c r="P6543" s="66" t="s">
        <v>32</v>
      </c>
    </row>
    <row r="6544" spans="1:16" hidden="1" x14ac:dyDescent="0.2">
      <c r="A6544" s="66" t="s">
        <v>22260</v>
      </c>
      <c r="B6544" s="66" t="s">
        <v>12375</v>
      </c>
      <c r="O6544" t="s">
        <v>22549</v>
      </c>
      <c r="P6544" s="66" t="s">
        <v>32</v>
      </c>
    </row>
    <row r="6545" spans="1:16" hidden="1" x14ac:dyDescent="0.2">
      <c r="A6545" s="66" t="s">
        <v>22261</v>
      </c>
      <c r="B6545" s="66" t="s">
        <v>12379</v>
      </c>
      <c r="O6545" t="s">
        <v>22549</v>
      </c>
      <c r="P6545" s="66" t="s">
        <v>32</v>
      </c>
    </row>
    <row r="6546" spans="1:16" hidden="1" x14ac:dyDescent="0.2">
      <c r="A6546" s="66" t="s">
        <v>22262</v>
      </c>
      <c r="B6546" s="66" t="s">
        <v>12382</v>
      </c>
      <c r="O6546" t="s">
        <v>22549</v>
      </c>
      <c r="P6546" s="66" t="s">
        <v>32</v>
      </c>
    </row>
    <row r="6547" spans="1:16" hidden="1" x14ac:dyDescent="0.2">
      <c r="A6547" s="66" t="s">
        <v>22263</v>
      </c>
      <c r="B6547" s="66" t="s">
        <v>12371</v>
      </c>
      <c r="O6547" t="s">
        <v>22549</v>
      </c>
      <c r="P6547" s="66" t="s">
        <v>32</v>
      </c>
    </row>
    <row r="6548" spans="1:16" hidden="1" x14ac:dyDescent="0.2">
      <c r="A6548" s="66" t="s">
        <v>22264</v>
      </c>
      <c r="B6548" s="66" t="s">
        <v>12385</v>
      </c>
      <c r="O6548" t="s">
        <v>22549</v>
      </c>
      <c r="P6548" s="66" t="s">
        <v>32</v>
      </c>
    </row>
    <row r="6549" spans="1:16" hidden="1" x14ac:dyDescent="0.2">
      <c r="A6549" s="66" t="s">
        <v>22265</v>
      </c>
      <c r="B6549" s="66" t="s">
        <v>40</v>
      </c>
      <c r="O6549" t="s">
        <v>22552</v>
      </c>
      <c r="P6549" s="66" t="s">
        <v>40</v>
      </c>
    </row>
    <row r="6550" spans="1:16" hidden="1" x14ac:dyDescent="0.2">
      <c r="A6550" s="66" t="s">
        <v>22266</v>
      </c>
      <c r="B6550" s="66" t="s">
        <v>12388</v>
      </c>
      <c r="O6550" t="s">
        <v>22549</v>
      </c>
      <c r="P6550" s="66" t="s">
        <v>32</v>
      </c>
    </row>
    <row r="6551" spans="1:16" hidden="1" x14ac:dyDescent="0.2">
      <c r="A6551" s="66" t="s">
        <v>22267</v>
      </c>
      <c r="B6551" s="66" t="s">
        <v>12391</v>
      </c>
      <c r="O6551" t="s">
        <v>22549</v>
      </c>
      <c r="P6551" s="66" t="s">
        <v>32</v>
      </c>
    </row>
    <row r="6552" spans="1:16" hidden="1" x14ac:dyDescent="0.2">
      <c r="A6552" s="66" t="s">
        <v>22268</v>
      </c>
      <c r="B6552" s="66" t="s">
        <v>12394</v>
      </c>
      <c r="O6552" t="s">
        <v>22549</v>
      </c>
      <c r="P6552" s="66" t="s">
        <v>32</v>
      </c>
    </row>
    <row r="6553" spans="1:16" hidden="1" x14ac:dyDescent="0.2">
      <c r="A6553" s="66" t="s">
        <v>22269</v>
      </c>
      <c r="B6553" s="66" t="s">
        <v>4975</v>
      </c>
      <c r="O6553" t="s">
        <v>22549</v>
      </c>
      <c r="P6553" s="66" t="s">
        <v>32</v>
      </c>
    </row>
    <row r="6554" spans="1:16" hidden="1" x14ac:dyDescent="0.2">
      <c r="A6554" s="66" t="s">
        <v>22270</v>
      </c>
      <c r="B6554" s="66" t="s">
        <v>4978</v>
      </c>
      <c r="O6554" t="s">
        <v>22549</v>
      </c>
      <c r="P6554" s="66" t="s">
        <v>32</v>
      </c>
    </row>
    <row r="6555" spans="1:16" hidden="1" x14ac:dyDescent="0.2">
      <c r="A6555" s="66" t="s">
        <v>22271</v>
      </c>
      <c r="B6555" s="66" t="s">
        <v>12397</v>
      </c>
      <c r="O6555" t="s">
        <v>22549</v>
      </c>
      <c r="P6555" s="66" t="s">
        <v>32</v>
      </c>
    </row>
    <row r="6556" spans="1:16" hidden="1" x14ac:dyDescent="0.2">
      <c r="A6556" s="66" t="s">
        <v>22272</v>
      </c>
      <c r="B6556" s="66" t="s">
        <v>12400</v>
      </c>
      <c r="O6556" t="s">
        <v>22549</v>
      </c>
      <c r="P6556" s="66" t="s">
        <v>32</v>
      </c>
    </row>
    <row r="6557" spans="1:16" hidden="1" x14ac:dyDescent="0.2">
      <c r="A6557" s="66" t="s">
        <v>22273</v>
      </c>
      <c r="B6557" s="66" t="s">
        <v>13004</v>
      </c>
      <c r="O6557" t="s">
        <v>22553</v>
      </c>
      <c r="P6557" s="66" t="s">
        <v>13004</v>
      </c>
    </row>
    <row r="6558" spans="1:16" hidden="1" x14ac:dyDescent="0.2">
      <c r="A6558" s="66" t="s">
        <v>22274</v>
      </c>
      <c r="B6558" s="66" t="s">
        <v>12583</v>
      </c>
      <c r="O6558" t="s">
        <v>22549</v>
      </c>
      <c r="P6558" s="66" t="s">
        <v>32</v>
      </c>
    </row>
    <row r="6559" spans="1:16" hidden="1" x14ac:dyDescent="0.2">
      <c r="A6559" s="66" t="s">
        <v>22275</v>
      </c>
      <c r="B6559" s="66" t="s">
        <v>12586</v>
      </c>
      <c r="O6559" t="s">
        <v>22549</v>
      </c>
      <c r="P6559" s="66" t="s">
        <v>32</v>
      </c>
    </row>
    <row r="6560" spans="1:16" hidden="1" x14ac:dyDescent="0.2">
      <c r="A6560" s="66" t="s">
        <v>22276</v>
      </c>
      <c r="B6560" s="66" t="s">
        <v>5102</v>
      </c>
      <c r="O6560" t="s">
        <v>22549</v>
      </c>
      <c r="P6560" s="66" t="s">
        <v>32</v>
      </c>
    </row>
    <row r="6561" spans="1:16" hidden="1" x14ac:dyDescent="0.2">
      <c r="A6561" s="66" t="s">
        <v>22277</v>
      </c>
      <c r="B6561" s="66" t="s">
        <v>12591</v>
      </c>
      <c r="O6561" t="s">
        <v>22549</v>
      </c>
      <c r="P6561" s="66" t="s">
        <v>32</v>
      </c>
    </row>
    <row r="6562" spans="1:16" hidden="1" x14ac:dyDescent="0.2">
      <c r="A6562" s="66" t="s">
        <v>22278</v>
      </c>
      <c r="B6562" s="66" t="s">
        <v>12594</v>
      </c>
      <c r="O6562" t="s">
        <v>22549</v>
      </c>
      <c r="P6562" s="66" t="s">
        <v>32</v>
      </c>
    </row>
    <row r="6563" spans="1:16" hidden="1" x14ac:dyDescent="0.2">
      <c r="A6563" s="66" t="s">
        <v>22279</v>
      </c>
      <c r="B6563" s="66" t="s">
        <v>12597</v>
      </c>
      <c r="O6563" t="s">
        <v>22549</v>
      </c>
      <c r="P6563" s="66" t="s">
        <v>32</v>
      </c>
    </row>
    <row r="6564" spans="1:16" hidden="1" x14ac:dyDescent="0.2">
      <c r="A6564" s="66" t="s">
        <v>22280</v>
      </c>
      <c r="B6564" s="66" t="s">
        <v>12600</v>
      </c>
      <c r="O6564" t="s">
        <v>22549</v>
      </c>
      <c r="P6564" s="66" t="s">
        <v>32</v>
      </c>
    </row>
    <row r="6565" spans="1:16" hidden="1" x14ac:dyDescent="0.2">
      <c r="A6565" s="66" t="s">
        <v>22281</v>
      </c>
      <c r="B6565" s="66" t="s">
        <v>12603</v>
      </c>
      <c r="O6565" t="s">
        <v>22549</v>
      </c>
      <c r="P6565" s="66" t="s">
        <v>32</v>
      </c>
    </row>
    <row r="6566" spans="1:16" hidden="1" x14ac:dyDescent="0.2">
      <c r="A6566" s="66" t="s">
        <v>22282</v>
      </c>
      <c r="B6566" s="66" t="s">
        <v>4958</v>
      </c>
      <c r="O6566" t="s">
        <v>22549</v>
      </c>
      <c r="P6566" s="66" t="s">
        <v>32</v>
      </c>
    </row>
    <row r="6567" spans="1:16" hidden="1" x14ac:dyDescent="0.2">
      <c r="A6567" s="66" t="s">
        <v>22283</v>
      </c>
      <c r="B6567" s="66" t="s">
        <v>12608</v>
      </c>
      <c r="O6567" t="s">
        <v>22549</v>
      </c>
      <c r="P6567" s="66" t="s">
        <v>32</v>
      </c>
    </row>
    <row r="6568" spans="1:16" hidden="1" x14ac:dyDescent="0.2">
      <c r="A6568" s="66" t="s">
        <v>22284</v>
      </c>
      <c r="B6568" s="66" t="s">
        <v>12611</v>
      </c>
      <c r="O6568" t="s">
        <v>22549</v>
      </c>
      <c r="P6568" s="66" t="s">
        <v>32</v>
      </c>
    </row>
    <row r="6569" spans="1:16" hidden="1" x14ac:dyDescent="0.2">
      <c r="A6569" s="66" t="s">
        <v>22285</v>
      </c>
      <c r="B6569" s="66" t="s">
        <v>12614</v>
      </c>
      <c r="O6569" t="s">
        <v>22549</v>
      </c>
      <c r="P6569" s="66" t="s">
        <v>32</v>
      </c>
    </row>
    <row r="6570" spans="1:16" hidden="1" x14ac:dyDescent="0.2">
      <c r="A6570" s="66" t="s">
        <v>22286</v>
      </c>
      <c r="B6570" s="66" t="s">
        <v>12617</v>
      </c>
      <c r="O6570" t="s">
        <v>22549</v>
      </c>
      <c r="P6570" s="66" t="s">
        <v>32</v>
      </c>
    </row>
    <row r="6571" spans="1:16" hidden="1" x14ac:dyDescent="0.2">
      <c r="A6571" s="66" t="s">
        <v>22287</v>
      </c>
      <c r="B6571" s="66" t="s">
        <v>4985</v>
      </c>
      <c r="O6571" t="s">
        <v>22549</v>
      </c>
      <c r="P6571" s="66" t="s">
        <v>32</v>
      </c>
    </row>
    <row r="6572" spans="1:16" hidden="1" x14ac:dyDescent="0.2">
      <c r="A6572" s="66" t="s">
        <v>22288</v>
      </c>
      <c r="B6572" s="66" t="s">
        <v>12622</v>
      </c>
      <c r="O6572" t="s">
        <v>22549</v>
      </c>
      <c r="P6572" s="66" t="s">
        <v>32</v>
      </c>
    </row>
    <row r="6573" spans="1:16" hidden="1" x14ac:dyDescent="0.2">
      <c r="A6573" s="66" t="s">
        <v>22289</v>
      </c>
      <c r="B6573" s="66" t="s">
        <v>12625</v>
      </c>
      <c r="O6573" t="s">
        <v>22549</v>
      </c>
      <c r="P6573" s="66" t="s">
        <v>32</v>
      </c>
    </row>
    <row r="6574" spans="1:16" hidden="1" x14ac:dyDescent="0.2">
      <c r="A6574" s="66" t="s">
        <v>22290</v>
      </c>
      <c r="B6574" s="66" t="s">
        <v>12628</v>
      </c>
      <c r="O6574" t="s">
        <v>22549</v>
      </c>
      <c r="P6574" s="66" t="s">
        <v>32</v>
      </c>
    </row>
    <row r="6575" spans="1:16" hidden="1" x14ac:dyDescent="0.2">
      <c r="A6575" s="66" t="s">
        <v>22291</v>
      </c>
      <c r="B6575" s="66" t="s">
        <v>12631</v>
      </c>
      <c r="O6575" t="s">
        <v>22549</v>
      </c>
      <c r="P6575" s="66" t="s">
        <v>32</v>
      </c>
    </row>
    <row r="6576" spans="1:16" hidden="1" x14ac:dyDescent="0.2">
      <c r="A6576" s="66" t="s">
        <v>22292</v>
      </c>
      <c r="B6576" s="66" t="s">
        <v>4972</v>
      </c>
      <c r="O6576" t="s">
        <v>22549</v>
      </c>
      <c r="P6576" s="66" t="s">
        <v>32</v>
      </c>
    </row>
    <row r="6577" spans="1:16" hidden="1" x14ac:dyDescent="0.2">
      <c r="A6577" s="66" t="s">
        <v>22293</v>
      </c>
      <c r="B6577" s="66" t="s">
        <v>12636</v>
      </c>
      <c r="O6577" t="s">
        <v>22549</v>
      </c>
      <c r="P6577" s="66" t="s">
        <v>32</v>
      </c>
    </row>
    <row r="6578" spans="1:16" hidden="1" x14ac:dyDescent="0.2">
      <c r="A6578" s="66" t="s">
        <v>22294</v>
      </c>
      <c r="B6578" s="66" t="s">
        <v>4988</v>
      </c>
      <c r="O6578" t="s">
        <v>22549</v>
      </c>
      <c r="P6578" s="66" t="s">
        <v>32</v>
      </c>
    </row>
    <row r="6579" spans="1:16" hidden="1" x14ac:dyDescent="0.2">
      <c r="A6579" s="66" t="s">
        <v>22295</v>
      </c>
      <c r="B6579" s="66" t="s">
        <v>12641</v>
      </c>
      <c r="O6579" t="s">
        <v>22549</v>
      </c>
      <c r="P6579" s="66" t="s">
        <v>32</v>
      </c>
    </row>
    <row r="6580" spans="1:16" hidden="1" x14ac:dyDescent="0.2">
      <c r="A6580" s="66" t="s">
        <v>22296</v>
      </c>
      <c r="B6580" s="66" t="s">
        <v>12644</v>
      </c>
      <c r="O6580" t="s">
        <v>22549</v>
      </c>
      <c r="P6580" s="66" t="s">
        <v>32</v>
      </c>
    </row>
    <row r="6581" spans="1:16" hidden="1" x14ac:dyDescent="0.2">
      <c r="A6581" s="66" t="s">
        <v>22297</v>
      </c>
      <c r="B6581" s="66" t="s">
        <v>5103</v>
      </c>
      <c r="O6581" t="s">
        <v>22549</v>
      </c>
      <c r="P6581" s="66" t="s">
        <v>32</v>
      </c>
    </row>
    <row r="6582" spans="1:16" hidden="1" x14ac:dyDescent="0.2">
      <c r="A6582" s="66" t="s">
        <v>22298</v>
      </c>
      <c r="B6582" s="66" t="s">
        <v>12641</v>
      </c>
      <c r="O6582" t="s">
        <v>22549</v>
      </c>
      <c r="P6582" s="66" t="s">
        <v>32</v>
      </c>
    </row>
    <row r="6583" spans="1:16" hidden="1" x14ac:dyDescent="0.2">
      <c r="A6583" s="66" t="s">
        <v>22299</v>
      </c>
      <c r="B6583" s="66" t="s">
        <v>12403</v>
      </c>
      <c r="O6583" t="s">
        <v>22549</v>
      </c>
      <c r="P6583" s="66" t="s">
        <v>32</v>
      </c>
    </row>
    <row r="6584" spans="1:16" hidden="1" x14ac:dyDescent="0.2">
      <c r="A6584" s="66" t="s">
        <v>22300</v>
      </c>
      <c r="B6584" s="66" t="s">
        <v>12407</v>
      </c>
      <c r="O6584" t="s">
        <v>22549</v>
      </c>
      <c r="P6584" s="66" t="s">
        <v>32</v>
      </c>
    </row>
    <row r="6585" spans="1:16" hidden="1" x14ac:dyDescent="0.2">
      <c r="A6585" s="66" t="s">
        <v>22301</v>
      </c>
      <c r="B6585" s="66" t="s">
        <v>12410</v>
      </c>
      <c r="O6585" t="s">
        <v>22549</v>
      </c>
      <c r="P6585" s="66" t="s">
        <v>32</v>
      </c>
    </row>
    <row r="6586" spans="1:16" hidden="1" x14ac:dyDescent="0.2">
      <c r="A6586" s="66" t="s">
        <v>22302</v>
      </c>
      <c r="B6586" s="66" t="s">
        <v>12413</v>
      </c>
      <c r="O6586" t="s">
        <v>22549</v>
      </c>
      <c r="P6586" s="66" t="s">
        <v>32</v>
      </c>
    </row>
    <row r="6587" spans="1:16" hidden="1" x14ac:dyDescent="0.2">
      <c r="A6587" s="66" t="s">
        <v>22303</v>
      </c>
      <c r="B6587" s="66" t="s">
        <v>12994</v>
      </c>
      <c r="O6587" t="s">
        <v>22549</v>
      </c>
      <c r="P6587" s="66" t="s">
        <v>32</v>
      </c>
    </row>
    <row r="6588" spans="1:16" hidden="1" x14ac:dyDescent="0.2">
      <c r="A6588" s="66" t="s">
        <v>22304</v>
      </c>
      <c r="B6588" s="66" t="s">
        <v>12416</v>
      </c>
      <c r="O6588" t="s">
        <v>22549</v>
      </c>
      <c r="P6588" s="66" t="s">
        <v>32</v>
      </c>
    </row>
    <row r="6589" spans="1:16" hidden="1" x14ac:dyDescent="0.2">
      <c r="A6589" s="66" t="s">
        <v>22305</v>
      </c>
      <c r="B6589" s="66" t="s">
        <v>12419</v>
      </c>
      <c r="O6589" t="s">
        <v>22549</v>
      </c>
      <c r="P6589" s="66" t="s">
        <v>32</v>
      </c>
    </row>
    <row r="6590" spans="1:16" hidden="1" x14ac:dyDescent="0.2">
      <c r="A6590" s="66" t="s">
        <v>22306</v>
      </c>
      <c r="B6590" s="66" t="s">
        <v>32</v>
      </c>
      <c r="O6590" t="s">
        <v>22549</v>
      </c>
      <c r="P6590" s="66" t="s">
        <v>32</v>
      </c>
    </row>
    <row r="6591" spans="1:16" hidden="1" x14ac:dyDescent="0.2">
      <c r="A6591" s="66" t="s">
        <v>22307</v>
      </c>
      <c r="B6591" s="66" t="s">
        <v>12422</v>
      </c>
      <c r="O6591" t="s">
        <v>22549</v>
      </c>
      <c r="P6591" s="66" t="s">
        <v>32</v>
      </c>
    </row>
    <row r="6592" spans="1:16" hidden="1" x14ac:dyDescent="0.2">
      <c r="A6592" s="66" t="s">
        <v>22308</v>
      </c>
      <c r="B6592" s="66" t="s">
        <v>12425</v>
      </c>
      <c r="O6592" t="s">
        <v>22549</v>
      </c>
      <c r="P6592" s="66" t="s">
        <v>32</v>
      </c>
    </row>
    <row r="6593" spans="1:16" hidden="1" x14ac:dyDescent="0.2">
      <c r="A6593" s="66" t="s">
        <v>22309</v>
      </c>
      <c r="B6593" s="66" t="s">
        <v>12428</v>
      </c>
      <c r="O6593" t="s">
        <v>22549</v>
      </c>
      <c r="P6593" s="66" t="s">
        <v>32</v>
      </c>
    </row>
    <row r="6594" spans="1:16" hidden="1" x14ac:dyDescent="0.2">
      <c r="A6594" s="66" t="s">
        <v>22310</v>
      </c>
      <c r="B6594" s="66" t="s">
        <v>12431</v>
      </c>
      <c r="O6594" t="s">
        <v>22549</v>
      </c>
      <c r="P6594" s="66" t="s">
        <v>32</v>
      </c>
    </row>
    <row r="6595" spans="1:16" hidden="1" x14ac:dyDescent="0.2">
      <c r="A6595" s="66" t="s">
        <v>22311</v>
      </c>
      <c r="B6595" s="66" t="s">
        <v>12435</v>
      </c>
      <c r="O6595" t="s">
        <v>22549</v>
      </c>
      <c r="P6595" s="66" t="s">
        <v>32</v>
      </c>
    </row>
    <row r="6596" spans="1:16" hidden="1" x14ac:dyDescent="0.2">
      <c r="A6596" s="66" t="s">
        <v>22312</v>
      </c>
      <c r="B6596" s="66" t="s">
        <v>12438</v>
      </c>
      <c r="O6596" t="s">
        <v>22549</v>
      </c>
      <c r="P6596" s="66" t="s">
        <v>32</v>
      </c>
    </row>
    <row r="6597" spans="1:16" hidden="1" x14ac:dyDescent="0.2">
      <c r="A6597" s="66" t="s">
        <v>22313</v>
      </c>
      <c r="B6597" s="66" t="s">
        <v>12441</v>
      </c>
      <c r="O6597" t="s">
        <v>22549</v>
      </c>
      <c r="P6597" s="66" t="s">
        <v>32</v>
      </c>
    </row>
    <row r="6598" spans="1:16" hidden="1" x14ac:dyDescent="0.2">
      <c r="A6598" s="66" t="s">
        <v>22314</v>
      </c>
      <c r="B6598" s="66" t="s">
        <v>12444</v>
      </c>
      <c r="O6598" t="s">
        <v>22549</v>
      </c>
      <c r="P6598" s="66" t="s">
        <v>32</v>
      </c>
    </row>
    <row r="6599" spans="1:16" hidden="1" x14ac:dyDescent="0.2">
      <c r="A6599" s="66" t="s">
        <v>22315</v>
      </c>
      <c r="B6599" s="66" t="s">
        <v>12447</v>
      </c>
      <c r="O6599" t="s">
        <v>22549</v>
      </c>
      <c r="P6599" s="66" t="s">
        <v>32</v>
      </c>
    </row>
    <row r="6600" spans="1:16" hidden="1" x14ac:dyDescent="0.2">
      <c r="A6600" s="66" t="s">
        <v>22316</v>
      </c>
      <c r="B6600" s="66" t="s">
        <v>12450</v>
      </c>
      <c r="O6600" t="s">
        <v>22549</v>
      </c>
      <c r="P6600" s="66" t="s">
        <v>32</v>
      </c>
    </row>
    <row r="6601" spans="1:16" hidden="1" x14ac:dyDescent="0.2">
      <c r="A6601" s="66" t="s">
        <v>22317</v>
      </c>
      <c r="B6601" s="66" t="s">
        <v>4918</v>
      </c>
      <c r="O6601" t="s">
        <v>22549</v>
      </c>
      <c r="P6601" s="66" t="s">
        <v>32</v>
      </c>
    </row>
    <row r="6602" spans="1:16" hidden="1" x14ac:dyDescent="0.2">
      <c r="A6602" s="66" t="s">
        <v>22318</v>
      </c>
      <c r="B6602" s="66" t="s">
        <v>12455</v>
      </c>
      <c r="O6602" t="s">
        <v>22549</v>
      </c>
      <c r="P6602" s="66" t="s">
        <v>32</v>
      </c>
    </row>
    <row r="6603" spans="1:16" hidden="1" x14ac:dyDescent="0.2">
      <c r="A6603" s="66" t="s">
        <v>22319</v>
      </c>
      <c r="B6603" s="66" t="s">
        <v>12458</v>
      </c>
      <c r="O6603" t="s">
        <v>22549</v>
      </c>
      <c r="P6603" s="66" t="s">
        <v>32</v>
      </c>
    </row>
    <row r="6604" spans="1:16" hidden="1" x14ac:dyDescent="0.2">
      <c r="A6604" s="66" t="s">
        <v>22320</v>
      </c>
      <c r="B6604" s="66" t="s">
        <v>12461</v>
      </c>
      <c r="O6604" t="s">
        <v>22549</v>
      </c>
      <c r="P6604" s="66" t="s">
        <v>32</v>
      </c>
    </row>
    <row r="6605" spans="1:16" hidden="1" x14ac:dyDescent="0.2">
      <c r="A6605" s="66" t="s">
        <v>22321</v>
      </c>
      <c r="B6605" s="66" t="s">
        <v>5105</v>
      </c>
      <c r="O6605" t="s">
        <v>22549</v>
      </c>
      <c r="P6605" s="66" t="s">
        <v>32</v>
      </c>
    </row>
    <row r="6606" spans="1:16" hidden="1" x14ac:dyDescent="0.2">
      <c r="A6606" s="66" t="s">
        <v>22322</v>
      </c>
      <c r="B6606" s="66" t="s">
        <v>12466</v>
      </c>
      <c r="O6606" t="s">
        <v>22549</v>
      </c>
      <c r="P6606" s="66" t="s">
        <v>32</v>
      </c>
    </row>
    <row r="6607" spans="1:16" hidden="1" x14ac:dyDescent="0.2">
      <c r="A6607" s="66" t="s">
        <v>22323</v>
      </c>
      <c r="B6607" s="66" t="s">
        <v>12469</v>
      </c>
      <c r="O6607" t="s">
        <v>22549</v>
      </c>
      <c r="P6607" s="66" t="s">
        <v>32</v>
      </c>
    </row>
    <row r="6608" spans="1:16" hidden="1" x14ac:dyDescent="0.2">
      <c r="A6608" s="66" t="s">
        <v>22324</v>
      </c>
      <c r="B6608" s="66" t="s">
        <v>12472</v>
      </c>
      <c r="O6608" t="s">
        <v>22549</v>
      </c>
      <c r="P6608" s="66" t="s">
        <v>32</v>
      </c>
    </row>
    <row r="6609" spans="1:16" hidden="1" x14ac:dyDescent="0.2">
      <c r="A6609" s="66" t="s">
        <v>22325</v>
      </c>
      <c r="B6609" s="66" t="s">
        <v>38</v>
      </c>
      <c r="O6609" t="s">
        <v>22554</v>
      </c>
      <c r="P6609" s="66" t="s">
        <v>38</v>
      </c>
    </row>
    <row r="6610" spans="1:16" hidden="1" x14ac:dyDescent="0.2">
      <c r="A6610" s="66" t="s">
        <v>22326</v>
      </c>
      <c r="B6610" s="66" t="s">
        <v>12475</v>
      </c>
      <c r="O6610" t="s">
        <v>22549</v>
      </c>
      <c r="P6610" s="66" t="s">
        <v>32</v>
      </c>
    </row>
    <row r="6611" spans="1:16" hidden="1" x14ac:dyDescent="0.2">
      <c r="A6611" s="66" t="s">
        <v>22327</v>
      </c>
      <c r="B6611" s="66" t="s">
        <v>12478</v>
      </c>
      <c r="O6611" t="s">
        <v>22549</v>
      </c>
      <c r="P6611" s="66" t="s">
        <v>32</v>
      </c>
    </row>
    <row r="6612" spans="1:16" hidden="1" x14ac:dyDescent="0.2">
      <c r="A6612" s="66" t="s">
        <v>22328</v>
      </c>
      <c r="B6612" s="66" t="s">
        <v>12481</v>
      </c>
      <c r="O6612" t="s">
        <v>22549</v>
      </c>
      <c r="P6612" s="66" t="s">
        <v>32</v>
      </c>
    </row>
    <row r="6613" spans="1:16" hidden="1" x14ac:dyDescent="0.2">
      <c r="A6613" s="66" t="s">
        <v>22329</v>
      </c>
      <c r="B6613" s="66" t="s">
        <v>12484</v>
      </c>
      <c r="O6613" t="s">
        <v>22549</v>
      </c>
      <c r="P6613" s="66" t="s">
        <v>32</v>
      </c>
    </row>
    <row r="6614" spans="1:16" hidden="1" x14ac:dyDescent="0.2">
      <c r="A6614" s="66" t="s">
        <v>22330</v>
      </c>
      <c r="B6614" s="66" t="s">
        <v>12487</v>
      </c>
      <c r="O6614" t="s">
        <v>22549</v>
      </c>
      <c r="P6614" s="66" t="s">
        <v>32</v>
      </c>
    </row>
    <row r="6615" spans="1:16" hidden="1" x14ac:dyDescent="0.2">
      <c r="A6615" s="66" t="s">
        <v>22331</v>
      </c>
      <c r="B6615" s="66" t="s">
        <v>12493</v>
      </c>
      <c r="O6615" t="s">
        <v>22549</v>
      </c>
      <c r="P6615" s="66" t="s">
        <v>32</v>
      </c>
    </row>
    <row r="6616" spans="1:16" hidden="1" x14ac:dyDescent="0.2">
      <c r="A6616" s="66" t="s">
        <v>22332</v>
      </c>
      <c r="B6616" s="66" t="s">
        <v>12496</v>
      </c>
      <c r="O6616" t="s">
        <v>22549</v>
      </c>
      <c r="P6616" s="66" t="s">
        <v>32</v>
      </c>
    </row>
    <row r="6617" spans="1:16" hidden="1" x14ac:dyDescent="0.2">
      <c r="A6617" s="66" t="s">
        <v>22333</v>
      </c>
      <c r="B6617" s="66" t="s">
        <v>12499</v>
      </c>
      <c r="O6617" t="s">
        <v>22549</v>
      </c>
      <c r="P6617" s="66" t="s">
        <v>32</v>
      </c>
    </row>
    <row r="6618" spans="1:16" hidden="1" x14ac:dyDescent="0.2">
      <c r="A6618" s="66" t="s">
        <v>22334</v>
      </c>
      <c r="B6618" s="66" t="s">
        <v>13033</v>
      </c>
      <c r="O6618" t="s">
        <v>22549</v>
      </c>
      <c r="P6618" s="66" t="s">
        <v>32</v>
      </c>
    </row>
    <row r="6619" spans="1:16" hidden="1" x14ac:dyDescent="0.2">
      <c r="A6619" s="66" t="s">
        <v>22335</v>
      </c>
      <c r="B6619" s="66" t="s">
        <v>12502</v>
      </c>
      <c r="O6619" t="s">
        <v>22549</v>
      </c>
      <c r="P6619" s="66" t="s">
        <v>32</v>
      </c>
    </row>
    <row r="6620" spans="1:16" hidden="1" x14ac:dyDescent="0.2">
      <c r="A6620" s="66" t="s">
        <v>22336</v>
      </c>
      <c r="B6620" s="66" t="s">
        <v>12505</v>
      </c>
      <c r="O6620" t="s">
        <v>22549</v>
      </c>
      <c r="P6620" s="66" t="s">
        <v>32</v>
      </c>
    </row>
    <row r="6621" spans="1:16" hidden="1" x14ac:dyDescent="0.2">
      <c r="A6621" s="66" t="s">
        <v>22337</v>
      </c>
      <c r="B6621" s="66" t="s">
        <v>12508</v>
      </c>
      <c r="O6621" t="s">
        <v>22549</v>
      </c>
      <c r="P6621" s="66" t="s">
        <v>32</v>
      </c>
    </row>
    <row r="6622" spans="1:16" hidden="1" x14ac:dyDescent="0.2">
      <c r="A6622" s="66" t="s">
        <v>22338</v>
      </c>
      <c r="B6622" s="66" t="s">
        <v>12511</v>
      </c>
      <c r="O6622" t="s">
        <v>22549</v>
      </c>
      <c r="P6622" s="66" t="s">
        <v>32</v>
      </c>
    </row>
    <row r="6623" spans="1:16" hidden="1" x14ac:dyDescent="0.2">
      <c r="A6623" s="66" t="s">
        <v>22339</v>
      </c>
      <c r="B6623" s="66" t="s">
        <v>4981</v>
      </c>
      <c r="O6623" t="s">
        <v>22549</v>
      </c>
      <c r="P6623" s="66" t="s">
        <v>32</v>
      </c>
    </row>
    <row r="6624" spans="1:16" hidden="1" x14ac:dyDescent="0.2">
      <c r="A6624" s="66" t="s">
        <v>22340</v>
      </c>
      <c r="B6624" s="66" t="s">
        <v>12516</v>
      </c>
      <c r="O6624" t="s">
        <v>22549</v>
      </c>
      <c r="P6624" s="66" t="s">
        <v>32</v>
      </c>
    </row>
    <row r="6625" spans="1:16" hidden="1" x14ac:dyDescent="0.2">
      <c r="A6625" s="66" t="s">
        <v>22341</v>
      </c>
      <c r="B6625" s="66" t="s">
        <v>4971</v>
      </c>
      <c r="O6625" t="s">
        <v>22549</v>
      </c>
      <c r="P6625" s="66" t="s">
        <v>32</v>
      </c>
    </row>
    <row r="6626" spans="1:16" hidden="1" x14ac:dyDescent="0.2">
      <c r="A6626" s="66" t="s">
        <v>22342</v>
      </c>
      <c r="B6626" s="66" t="s">
        <v>12521</v>
      </c>
      <c r="O6626" t="s">
        <v>22549</v>
      </c>
      <c r="P6626" s="66" t="s">
        <v>32</v>
      </c>
    </row>
    <row r="6627" spans="1:16" hidden="1" x14ac:dyDescent="0.2">
      <c r="A6627" s="66" t="s">
        <v>22343</v>
      </c>
      <c r="B6627" s="66" t="s">
        <v>12524</v>
      </c>
      <c r="O6627" t="s">
        <v>22549</v>
      </c>
      <c r="P6627" s="66" t="s">
        <v>32</v>
      </c>
    </row>
    <row r="6628" spans="1:16" hidden="1" x14ac:dyDescent="0.2">
      <c r="A6628" s="66" t="s">
        <v>22344</v>
      </c>
      <c r="B6628" s="66" t="s">
        <v>4982</v>
      </c>
      <c r="O6628" t="s">
        <v>22549</v>
      </c>
      <c r="P6628" s="66" t="s">
        <v>32</v>
      </c>
    </row>
    <row r="6629" spans="1:16" hidden="1" x14ac:dyDescent="0.2">
      <c r="A6629" s="66" t="s">
        <v>22345</v>
      </c>
      <c r="B6629" s="66" t="s">
        <v>12529</v>
      </c>
      <c r="O6629" t="s">
        <v>22549</v>
      </c>
      <c r="P6629" s="66" t="s">
        <v>32</v>
      </c>
    </row>
    <row r="6630" spans="1:16" hidden="1" x14ac:dyDescent="0.2">
      <c r="A6630" s="66" t="s">
        <v>22346</v>
      </c>
      <c r="B6630" s="66" t="s">
        <v>12532</v>
      </c>
      <c r="O6630" t="s">
        <v>22549</v>
      </c>
      <c r="P6630" s="66" t="s">
        <v>32</v>
      </c>
    </row>
    <row r="6631" spans="1:16" hidden="1" x14ac:dyDescent="0.2">
      <c r="A6631" s="66" t="s">
        <v>22347</v>
      </c>
      <c r="B6631" s="66" t="s">
        <v>12535</v>
      </c>
      <c r="O6631" t="s">
        <v>22549</v>
      </c>
      <c r="P6631" s="66" t="s">
        <v>32</v>
      </c>
    </row>
    <row r="6632" spans="1:16" hidden="1" x14ac:dyDescent="0.2">
      <c r="A6632" s="66" t="s">
        <v>22348</v>
      </c>
      <c r="B6632" s="66" t="s">
        <v>12538</v>
      </c>
      <c r="O6632" t="s">
        <v>22549</v>
      </c>
      <c r="P6632" s="66" t="s">
        <v>32</v>
      </c>
    </row>
    <row r="6633" spans="1:16" hidden="1" x14ac:dyDescent="0.2">
      <c r="A6633" s="66" t="s">
        <v>22349</v>
      </c>
      <c r="B6633" s="66" t="s">
        <v>12541</v>
      </c>
      <c r="O6633" t="s">
        <v>22549</v>
      </c>
      <c r="P6633" s="66" t="s">
        <v>32</v>
      </c>
    </row>
    <row r="6634" spans="1:16" hidden="1" x14ac:dyDescent="0.2">
      <c r="A6634" s="66" t="s">
        <v>22350</v>
      </c>
      <c r="B6634" s="66" t="s">
        <v>12544</v>
      </c>
      <c r="O6634" t="s">
        <v>22549</v>
      </c>
      <c r="P6634" s="66" t="s">
        <v>32</v>
      </c>
    </row>
    <row r="6635" spans="1:16" hidden="1" x14ac:dyDescent="0.2">
      <c r="A6635" s="66" t="s">
        <v>22351</v>
      </c>
      <c r="B6635" s="66" t="s">
        <v>12547</v>
      </c>
      <c r="O6635" t="s">
        <v>22549</v>
      </c>
      <c r="P6635" s="66" t="s">
        <v>32</v>
      </c>
    </row>
    <row r="6636" spans="1:16" hidden="1" x14ac:dyDescent="0.2">
      <c r="A6636" s="66" t="s">
        <v>22352</v>
      </c>
      <c r="B6636" s="66" t="s">
        <v>12550</v>
      </c>
      <c r="O6636" t="s">
        <v>22549</v>
      </c>
      <c r="P6636" s="66" t="s">
        <v>32</v>
      </c>
    </row>
    <row r="6637" spans="1:16" hidden="1" x14ac:dyDescent="0.2">
      <c r="A6637" s="66" t="s">
        <v>22353</v>
      </c>
      <c r="B6637" s="66" t="s">
        <v>12553</v>
      </c>
      <c r="O6637" t="s">
        <v>22549</v>
      </c>
      <c r="P6637" s="66" t="s">
        <v>32</v>
      </c>
    </row>
    <row r="6638" spans="1:16" hidden="1" x14ac:dyDescent="0.2">
      <c r="A6638" s="66" t="s">
        <v>22354</v>
      </c>
      <c r="B6638" s="66" t="s">
        <v>12556</v>
      </c>
      <c r="O6638" t="s">
        <v>22549</v>
      </c>
      <c r="P6638" s="66" t="s">
        <v>32</v>
      </c>
    </row>
    <row r="6639" spans="1:16" hidden="1" x14ac:dyDescent="0.2">
      <c r="A6639" s="66" t="s">
        <v>22355</v>
      </c>
      <c r="B6639" s="66" t="s">
        <v>12559</v>
      </c>
      <c r="O6639" t="s">
        <v>22549</v>
      </c>
      <c r="P6639" s="66" t="s">
        <v>32</v>
      </c>
    </row>
    <row r="6640" spans="1:16" hidden="1" x14ac:dyDescent="0.2">
      <c r="A6640" s="66" t="s">
        <v>22356</v>
      </c>
      <c r="B6640" s="66" t="s">
        <v>12562</v>
      </c>
      <c r="O6640" t="s">
        <v>22549</v>
      </c>
      <c r="P6640" s="66" t="s">
        <v>32</v>
      </c>
    </row>
    <row r="6641" spans="1:16" hidden="1" x14ac:dyDescent="0.2">
      <c r="A6641" s="66" t="s">
        <v>22357</v>
      </c>
      <c r="B6641" s="66" t="s">
        <v>12565</v>
      </c>
      <c r="O6641" t="s">
        <v>22549</v>
      </c>
      <c r="P6641" s="66" t="s">
        <v>32</v>
      </c>
    </row>
    <row r="6642" spans="1:16" hidden="1" x14ac:dyDescent="0.2">
      <c r="A6642" s="66" t="s">
        <v>22358</v>
      </c>
      <c r="B6642" s="66" t="s">
        <v>12568</v>
      </c>
      <c r="O6642" t="s">
        <v>22549</v>
      </c>
      <c r="P6642" s="66" t="s">
        <v>32</v>
      </c>
    </row>
    <row r="6643" spans="1:16" hidden="1" x14ac:dyDescent="0.2">
      <c r="A6643" s="66" t="s">
        <v>22359</v>
      </c>
      <c r="B6643" s="66" t="s">
        <v>12571</v>
      </c>
      <c r="O6643" t="s">
        <v>22549</v>
      </c>
      <c r="P6643" s="66" t="s">
        <v>32</v>
      </c>
    </row>
    <row r="6644" spans="1:16" hidden="1" x14ac:dyDescent="0.2">
      <c r="A6644" s="66" t="s">
        <v>22360</v>
      </c>
      <c r="B6644" s="66" t="s">
        <v>12574</v>
      </c>
      <c r="O6644" t="s">
        <v>22549</v>
      </c>
      <c r="P6644" s="66" t="s">
        <v>32</v>
      </c>
    </row>
    <row r="6645" spans="1:16" hidden="1" x14ac:dyDescent="0.2">
      <c r="A6645" s="66" t="s">
        <v>22361</v>
      </c>
      <c r="B6645" s="66" t="s">
        <v>4973</v>
      </c>
      <c r="O6645" t="s">
        <v>22549</v>
      </c>
      <c r="P6645" s="66" t="s">
        <v>32</v>
      </c>
    </row>
    <row r="6646" spans="1:16" hidden="1" x14ac:dyDescent="0.2">
      <c r="A6646" s="66" t="s">
        <v>22362</v>
      </c>
      <c r="B6646" s="66" t="s">
        <v>12659</v>
      </c>
      <c r="O6646" t="s">
        <v>22549</v>
      </c>
      <c r="P6646" s="66" t="s">
        <v>32</v>
      </c>
    </row>
    <row r="6647" spans="1:16" hidden="1" x14ac:dyDescent="0.2">
      <c r="A6647" s="66" t="s">
        <v>22363</v>
      </c>
      <c r="B6647" s="66" t="s">
        <v>12893</v>
      </c>
      <c r="O6647" t="s">
        <v>22549</v>
      </c>
      <c r="P6647" s="66" t="s">
        <v>32</v>
      </c>
    </row>
    <row r="6648" spans="1:16" hidden="1" x14ac:dyDescent="0.2">
      <c r="A6648" s="66" t="s">
        <v>22364</v>
      </c>
      <c r="B6648" s="66" t="s">
        <v>5104</v>
      </c>
      <c r="O6648" t="s">
        <v>22549</v>
      </c>
      <c r="P6648" s="66" t="s">
        <v>32</v>
      </c>
    </row>
    <row r="6649" spans="1:16" hidden="1" x14ac:dyDescent="0.2">
      <c r="A6649" s="66" t="s">
        <v>22365</v>
      </c>
      <c r="B6649" s="66" t="s">
        <v>12898</v>
      </c>
      <c r="O6649" t="s">
        <v>22549</v>
      </c>
      <c r="P6649" s="66" t="s">
        <v>32</v>
      </c>
    </row>
    <row r="6650" spans="1:16" hidden="1" x14ac:dyDescent="0.2">
      <c r="A6650" s="66" t="s">
        <v>22366</v>
      </c>
      <c r="B6650" s="66" t="s">
        <v>12901</v>
      </c>
      <c r="O6650" t="s">
        <v>22549</v>
      </c>
      <c r="P6650" s="66" t="s">
        <v>32</v>
      </c>
    </row>
    <row r="6651" spans="1:16" hidden="1" x14ac:dyDescent="0.2">
      <c r="A6651" s="66" t="s">
        <v>22367</v>
      </c>
      <c r="B6651" s="66" t="s">
        <v>12904</v>
      </c>
      <c r="O6651" t="s">
        <v>22549</v>
      </c>
      <c r="P6651" s="66" t="s">
        <v>32</v>
      </c>
    </row>
    <row r="6652" spans="1:16" hidden="1" x14ac:dyDescent="0.2">
      <c r="A6652" s="66" t="s">
        <v>22368</v>
      </c>
      <c r="B6652" s="66" t="s">
        <v>12907</v>
      </c>
      <c r="O6652" t="s">
        <v>22549</v>
      </c>
      <c r="P6652" s="66" t="s">
        <v>32</v>
      </c>
    </row>
    <row r="6653" spans="1:16" hidden="1" x14ac:dyDescent="0.2">
      <c r="A6653" s="66" t="s">
        <v>22369</v>
      </c>
      <c r="B6653" s="66" t="s">
        <v>12910</v>
      </c>
      <c r="O6653" t="s">
        <v>22549</v>
      </c>
      <c r="P6653" s="66" t="s">
        <v>32</v>
      </c>
    </row>
    <row r="6654" spans="1:16" hidden="1" x14ac:dyDescent="0.2">
      <c r="A6654" s="66" t="s">
        <v>22370</v>
      </c>
      <c r="B6654" s="66" t="s">
        <v>12913</v>
      </c>
      <c r="O6654" t="s">
        <v>22549</v>
      </c>
      <c r="P6654" s="66" t="s">
        <v>32</v>
      </c>
    </row>
    <row r="6655" spans="1:16" hidden="1" x14ac:dyDescent="0.2">
      <c r="A6655" s="66" t="s">
        <v>22371</v>
      </c>
      <c r="B6655" s="66" t="s">
        <v>12916</v>
      </c>
      <c r="O6655" t="s">
        <v>22549</v>
      </c>
      <c r="P6655" s="66" t="s">
        <v>32</v>
      </c>
    </row>
    <row r="6656" spans="1:16" hidden="1" x14ac:dyDescent="0.2">
      <c r="A6656" s="66" t="s">
        <v>22372</v>
      </c>
      <c r="B6656" s="66" t="s">
        <v>4986</v>
      </c>
      <c r="O6656" t="s">
        <v>22549</v>
      </c>
      <c r="P6656" s="66" t="s">
        <v>32</v>
      </c>
    </row>
    <row r="6657" spans="1:16" hidden="1" x14ac:dyDescent="0.2">
      <c r="A6657" s="66" t="s">
        <v>22373</v>
      </c>
      <c r="B6657" s="66" t="s">
        <v>12948</v>
      </c>
      <c r="O6657" t="s">
        <v>22549</v>
      </c>
      <c r="P6657" s="66" t="s">
        <v>32</v>
      </c>
    </row>
    <row r="6658" spans="1:16" hidden="1" x14ac:dyDescent="0.2">
      <c r="A6658" s="66" t="s">
        <v>22374</v>
      </c>
      <c r="B6658" s="66" t="s">
        <v>12951</v>
      </c>
      <c r="O6658" t="s">
        <v>22549</v>
      </c>
      <c r="P6658" s="66" t="s">
        <v>32</v>
      </c>
    </row>
    <row r="6659" spans="1:16" hidden="1" x14ac:dyDescent="0.2">
      <c r="A6659" s="66" t="s">
        <v>22375</v>
      </c>
      <c r="B6659" s="66" t="s">
        <v>12954</v>
      </c>
      <c r="O6659" t="s">
        <v>22549</v>
      </c>
      <c r="P6659" s="66" t="s">
        <v>32</v>
      </c>
    </row>
    <row r="6660" spans="1:16" hidden="1" x14ac:dyDescent="0.2">
      <c r="A6660" s="66" t="s">
        <v>22376</v>
      </c>
      <c r="B6660" s="66" t="s">
        <v>12960</v>
      </c>
      <c r="O6660" t="s">
        <v>22549</v>
      </c>
      <c r="P6660" s="66" t="s">
        <v>32</v>
      </c>
    </row>
    <row r="6661" spans="1:16" hidden="1" x14ac:dyDescent="0.2">
      <c r="A6661" s="66" t="s">
        <v>22377</v>
      </c>
      <c r="B6661" s="66" t="s">
        <v>12963</v>
      </c>
      <c r="O6661" t="s">
        <v>22549</v>
      </c>
      <c r="P6661" s="66" t="s">
        <v>32</v>
      </c>
    </row>
    <row r="6662" spans="1:16" hidden="1" x14ac:dyDescent="0.2">
      <c r="A6662" s="66" t="s">
        <v>22378</v>
      </c>
      <c r="B6662" s="66" t="s">
        <v>12966</v>
      </c>
      <c r="O6662" t="s">
        <v>22549</v>
      </c>
      <c r="P6662" s="66" t="s">
        <v>32</v>
      </c>
    </row>
    <row r="6663" spans="1:16" hidden="1" x14ac:dyDescent="0.2">
      <c r="A6663" s="66" t="s">
        <v>22379</v>
      </c>
      <c r="B6663" s="66" t="s">
        <v>12969</v>
      </c>
      <c r="O6663" t="s">
        <v>22549</v>
      </c>
      <c r="P6663" s="66" t="s">
        <v>32</v>
      </c>
    </row>
    <row r="6664" spans="1:16" hidden="1" x14ac:dyDescent="0.2">
      <c r="A6664" s="66" t="s">
        <v>22380</v>
      </c>
      <c r="B6664" s="66" t="s">
        <v>12972</v>
      </c>
      <c r="O6664" t="s">
        <v>22549</v>
      </c>
      <c r="P6664" s="66" t="s">
        <v>32</v>
      </c>
    </row>
    <row r="6665" spans="1:16" hidden="1" x14ac:dyDescent="0.2">
      <c r="A6665" s="66" t="s">
        <v>22381</v>
      </c>
      <c r="B6665" s="66" t="s">
        <v>12975</v>
      </c>
      <c r="O6665" t="s">
        <v>22549</v>
      </c>
      <c r="P6665" s="66" t="s">
        <v>32</v>
      </c>
    </row>
    <row r="6666" spans="1:16" hidden="1" x14ac:dyDescent="0.2">
      <c r="A6666" s="66" t="s">
        <v>22382</v>
      </c>
      <c r="B6666" s="66" t="s">
        <v>12978</v>
      </c>
      <c r="O6666" t="s">
        <v>22549</v>
      </c>
      <c r="P6666" s="66" t="s">
        <v>32</v>
      </c>
    </row>
    <row r="6667" spans="1:16" hidden="1" x14ac:dyDescent="0.2">
      <c r="A6667" s="66" t="s">
        <v>22383</v>
      </c>
      <c r="B6667" s="66" t="s">
        <v>12981</v>
      </c>
      <c r="O6667" t="s">
        <v>22549</v>
      </c>
      <c r="P6667" s="66" t="s">
        <v>32</v>
      </c>
    </row>
    <row r="6668" spans="1:16" hidden="1" x14ac:dyDescent="0.2">
      <c r="A6668" s="66" t="s">
        <v>22384</v>
      </c>
      <c r="B6668" s="66" t="s">
        <v>12984</v>
      </c>
      <c r="O6668" t="s">
        <v>22549</v>
      </c>
      <c r="P6668" s="66" t="s">
        <v>32</v>
      </c>
    </row>
    <row r="6669" spans="1:16" hidden="1" x14ac:dyDescent="0.2">
      <c r="A6669" s="66" t="s">
        <v>22385</v>
      </c>
      <c r="B6669" s="66" t="s">
        <v>4977</v>
      </c>
      <c r="O6669" t="s">
        <v>22549</v>
      </c>
      <c r="P6669" s="66" t="s">
        <v>32</v>
      </c>
    </row>
    <row r="6670" spans="1:16" hidden="1" x14ac:dyDescent="0.2">
      <c r="A6670" s="66" t="s">
        <v>22386</v>
      </c>
      <c r="B6670" s="66" t="s">
        <v>4984</v>
      </c>
      <c r="O6670" t="s">
        <v>22549</v>
      </c>
      <c r="P6670" s="66" t="s">
        <v>32</v>
      </c>
    </row>
    <row r="6671" spans="1:16" hidden="1" x14ac:dyDescent="0.2">
      <c r="A6671" s="66" t="s">
        <v>22387</v>
      </c>
      <c r="B6671" s="66" t="s">
        <v>12991</v>
      </c>
      <c r="O6671" t="s">
        <v>22549</v>
      </c>
      <c r="P6671" s="66" t="s">
        <v>32</v>
      </c>
    </row>
    <row r="6672" spans="1:16" hidden="1" x14ac:dyDescent="0.2">
      <c r="A6672" s="66" t="s">
        <v>22388</v>
      </c>
      <c r="B6672" s="66" t="s">
        <v>12957</v>
      </c>
      <c r="O6672" t="s">
        <v>22549</v>
      </c>
      <c r="P6672" s="66" t="s">
        <v>32</v>
      </c>
    </row>
    <row r="6673" spans="1:16" hidden="1" x14ac:dyDescent="0.2">
      <c r="A6673" s="66" t="s">
        <v>22389</v>
      </c>
      <c r="B6673" s="66" t="s">
        <v>12919</v>
      </c>
      <c r="O6673" t="s">
        <v>22549</v>
      </c>
      <c r="P6673" s="66" t="s">
        <v>32</v>
      </c>
    </row>
    <row r="6674" spans="1:16" hidden="1" x14ac:dyDescent="0.2">
      <c r="A6674" s="66" t="s">
        <v>22390</v>
      </c>
      <c r="B6674" s="66" t="s">
        <v>4979</v>
      </c>
      <c r="O6674" t="s">
        <v>22549</v>
      </c>
      <c r="P6674" s="66" t="s">
        <v>32</v>
      </c>
    </row>
    <row r="6675" spans="1:16" hidden="1" x14ac:dyDescent="0.2">
      <c r="A6675" s="66" t="s">
        <v>22391</v>
      </c>
      <c r="B6675" s="66" t="s">
        <v>12924</v>
      </c>
      <c r="O6675" t="s">
        <v>22549</v>
      </c>
      <c r="P6675" s="66" t="s">
        <v>32</v>
      </c>
    </row>
    <row r="6676" spans="1:16" hidden="1" x14ac:dyDescent="0.2">
      <c r="A6676" s="66" t="s">
        <v>22392</v>
      </c>
      <c r="B6676" s="66" t="s">
        <v>12927</v>
      </c>
      <c r="O6676" t="s">
        <v>22549</v>
      </c>
      <c r="P6676" s="66" t="s">
        <v>32</v>
      </c>
    </row>
    <row r="6677" spans="1:16" hidden="1" x14ac:dyDescent="0.2">
      <c r="A6677" s="66" t="s">
        <v>22393</v>
      </c>
      <c r="B6677" s="66" t="s">
        <v>12930</v>
      </c>
      <c r="O6677" t="s">
        <v>22549</v>
      </c>
      <c r="P6677" s="66" t="s">
        <v>32</v>
      </c>
    </row>
    <row r="6678" spans="1:16" hidden="1" x14ac:dyDescent="0.2">
      <c r="A6678" s="66" t="s">
        <v>22394</v>
      </c>
      <c r="B6678" s="66" t="s">
        <v>12933</v>
      </c>
      <c r="O6678" t="s">
        <v>22549</v>
      </c>
      <c r="P6678" s="66" t="s">
        <v>32</v>
      </c>
    </row>
    <row r="6679" spans="1:16" hidden="1" x14ac:dyDescent="0.2">
      <c r="A6679" s="66" t="s">
        <v>22395</v>
      </c>
      <c r="B6679" s="66" t="s">
        <v>5101</v>
      </c>
      <c r="O6679" t="s">
        <v>22549</v>
      </c>
      <c r="P6679" s="66" t="s">
        <v>32</v>
      </c>
    </row>
    <row r="6680" spans="1:16" hidden="1" x14ac:dyDescent="0.2">
      <c r="A6680" s="66" t="s">
        <v>22396</v>
      </c>
      <c r="B6680" s="66" t="s">
        <v>12938</v>
      </c>
      <c r="O6680" t="s">
        <v>22549</v>
      </c>
      <c r="P6680" s="66" t="s">
        <v>32</v>
      </c>
    </row>
    <row r="6681" spans="1:16" hidden="1" x14ac:dyDescent="0.2">
      <c r="A6681" s="66" t="s">
        <v>22397</v>
      </c>
      <c r="B6681" s="66" t="s">
        <v>12941</v>
      </c>
      <c r="O6681" t="s">
        <v>22549</v>
      </c>
      <c r="P6681" s="66" t="s">
        <v>32</v>
      </c>
    </row>
    <row r="6682" spans="1:16" hidden="1" x14ac:dyDescent="0.2">
      <c r="A6682" s="66" t="s">
        <v>22398</v>
      </c>
      <c r="B6682" s="66" t="s">
        <v>13001</v>
      </c>
      <c r="O6682" t="s">
        <v>22549</v>
      </c>
      <c r="P6682" s="66" t="s">
        <v>32</v>
      </c>
    </row>
    <row r="6683" spans="1:16" x14ac:dyDescent="0.2">
      <c r="A6683" s="66" t="s">
        <v>13041</v>
      </c>
      <c r="B6683" s="66" t="s">
        <v>4202</v>
      </c>
      <c r="O6683" s="31" t="s">
        <v>13045</v>
      </c>
      <c r="P6683" s="66" t="s">
        <v>4202</v>
      </c>
    </row>
    <row r="6684" spans="1:16" hidden="1" x14ac:dyDescent="0.2">
      <c r="A6684" s="66" t="s">
        <v>22399</v>
      </c>
      <c r="B6684" s="66" t="s">
        <v>4196</v>
      </c>
      <c r="O6684" t="s">
        <v>4193</v>
      </c>
      <c r="P6684" s="66" t="s">
        <v>4194</v>
      </c>
    </row>
    <row r="6685" spans="1:16" hidden="1" x14ac:dyDescent="0.2">
      <c r="A6685" s="66" t="s">
        <v>22400</v>
      </c>
      <c r="B6685" s="66" t="s">
        <v>4194</v>
      </c>
      <c r="O6685" t="s">
        <v>4193</v>
      </c>
      <c r="P6685" s="66" t="s">
        <v>4194</v>
      </c>
    </row>
    <row r="6686" spans="1:16" hidden="1" x14ac:dyDescent="0.2">
      <c r="A6686" s="66" t="s">
        <v>22401</v>
      </c>
      <c r="B6686" s="66" t="s">
        <v>4493</v>
      </c>
      <c r="O6686" t="s">
        <v>4193</v>
      </c>
      <c r="P6686" s="66" t="s">
        <v>4194</v>
      </c>
    </row>
    <row r="6687" spans="1:16" hidden="1" x14ac:dyDescent="0.2">
      <c r="A6687" s="66" t="s">
        <v>22402</v>
      </c>
      <c r="B6687" s="66" t="s">
        <v>22403</v>
      </c>
      <c r="O6687" t="s">
        <v>4193</v>
      </c>
      <c r="P6687" s="66" t="s">
        <v>4194</v>
      </c>
    </row>
    <row r="6688" spans="1:16" hidden="1" x14ac:dyDescent="0.2">
      <c r="A6688" s="66" t="s">
        <v>22404</v>
      </c>
      <c r="B6688" s="66" t="s">
        <v>22405</v>
      </c>
      <c r="O6688" t="s">
        <v>4193</v>
      </c>
      <c r="P6688" s="66" t="s">
        <v>4194</v>
      </c>
    </row>
    <row r="6689" spans="1:16" hidden="1" x14ac:dyDescent="0.2">
      <c r="A6689" s="66" t="s">
        <v>22406</v>
      </c>
      <c r="B6689" s="66" t="s">
        <v>22407</v>
      </c>
      <c r="O6689" t="s">
        <v>4193</v>
      </c>
      <c r="P6689" s="66" t="s">
        <v>4194</v>
      </c>
    </row>
    <row r="6690" spans="1:16" hidden="1" x14ac:dyDescent="0.2">
      <c r="A6690" s="66" t="s">
        <v>22408</v>
      </c>
      <c r="B6690" s="66" t="s">
        <v>22409</v>
      </c>
      <c r="O6690" t="s">
        <v>4193</v>
      </c>
      <c r="P6690" s="66" t="s">
        <v>4194</v>
      </c>
    </row>
    <row r="6691" spans="1:16" hidden="1" x14ac:dyDescent="0.2">
      <c r="A6691" s="66" t="s">
        <v>22410</v>
      </c>
      <c r="B6691" s="66" t="s">
        <v>13054</v>
      </c>
      <c r="O6691" t="s">
        <v>4193</v>
      </c>
      <c r="P6691" s="66" t="s">
        <v>4194</v>
      </c>
    </row>
    <row r="6692" spans="1:16" x14ac:dyDescent="0.2">
      <c r="A6692" s="66" t="s">
        <v>22411</v>
      </c>
      <c r="B6692" s="66" t="s">
        <v>13098</v>
      </c>
      <c r="O6692" s="31" t="s">
        <v>13045</v>
      </c>
      <c r="P6692" s="66" t="s">
        <v>4202</v>
      </c>
    </row>
    <row r="6693" spans="1:16" x14ac:dyDescent="0.2">
      <c r="A6693" s="66" t="s">
        <v>22412</v>
      </c>
      <c r="B6693" s="66" t="s">
        <v>13101</v>
      </c>
      <c r="O6693" s="31" t="s">
        <v>13045</v>
      </c>
      <c r="P6693" s="66" t="s">
        <v>4202</v>
      </c>
    </row>
    <row r="6694" spans="1:16" x14ac:dyDescent="0.2">
      <c r="A6694" s="66" t="s">
        <v>22413</v>
      </c>
      <c r="B6694" s="66" t="s">
        <v>13115</v>
      </c>
      <c r="O6694" s="31" t="s">
        <v>13045</v>
      </c>
      <c r="P6694" s="66" t="s">
        <v>4202</v>
      </c>
    </row>
    <row r="6695" spans="1:16" x14ac:dyDescent="0.2">
      <c r="A6695" s="66" t="s">
        <v>22414</v>
      </c>
      <c r="B6695" s="66" t="s">
        <v>13093</v>
      </c>
      <c r="O6695" s="31" t="s">
        <v>13045</v>
      </c>
      <c r="P6695" s="66" t="s">
        <v>4202</v>
      </c>
    </row>
    <row r="6696" spans="1:16" x14ac:dyDescent="0.2">
      <c r="A6696" s="66" t="s">
        <v>22415</v>
      </c>
      <c r="B6696" s="66" t="s">
        <v>13109</v>
      </c>
      <c r="O6696" s="31" t="s">
        <v>13045</v>
      </c>
      <c r="P6696" s="66" t="s">
        <v>4202</v>
      </c>
    </row>
    <row r="6697" spans="1:16" x14ac:dyDescent="0.2">
      <c r="A6697" s="66" t="s">
        <v>22416</v>
      </c>
      <c r="B6697" s="66" t="s">
        <v>13090</v>
      </c>
      <c r="O6697" s="31" t="s">
        <v>13045</v>
      </c>
      <c r="P6697" s="66" t="s">
        <v>4202</v>
      </c>
    </row>
    <row r="6698" spans="1:16" x14ac:dyDescent="0.2">
      <c r="A6698" s="66" t="s">
        <v>22417</v>
      </c>
      <c r="B6698" s="66" t="s">
        <v>13087</v>
      </c>
      <c r="O6698" s="31" t="s">
        <v>13045</v>
      </c>
      <c r="P6698" s="66" t="s">
        <v>4202</v>
      </c>
    </row>
    <row r="6699" spans="1:16" x14ac:dyDescent="0.2">
      <c r="A6699" s="66" t="s">
        <v>22418</v>
      </c>
      <c r="B6699" s="66" t="s">
        <v>4450</v>
      </c>
      <c r="O6699" s="31" t="s">
        <v>13045</v>
      </c>
      <c r="P6699" s="66" t="s">
        <v>4202</v>
      </c>
    </row>
    <row r="6700" spans="1:16" x14ac:dyDescent="0.2">
      <c r="A6700" s="66" t="s">
        <v>22419</v>
      </c>
      <c r="B6700" s="66" t="s">
        <v>13104</v>
      </c>
      <c r="O6700" s="31" t="s">
        <v>13045</v>
      </c>
      <c r="P6700" s="66" t="s">
        <v>4202</v>
      </c>
    </row>
    <row r="6701" spans="1:16" x14ac:dyDescent="0.2">
      <c r="A6701" s="66" t="s">
        <v>22420</v>
      </c>
      <c r="B6701" s="66" t="s">
        <v>13123</v>
      </c>
      <c r="O6701" s="31" t="s">
        <v>13045</v>
      </c>
      <c r="P6701" s="66" t="s">
        <v>4202</v>
      </c>
    </row>
    <row r="6702" spans="1:16" x14ac:dyDescent="0.2">
      <c r="A6702" s="66" t="s">
        <v>22421</v>
      </c>
      <c r="B6702" s="66" t="s">
        <v>5141</v>
      </c>
      <c r="O6702" s="31" t="s">
        <v>13045</v>
      </c>
      <c r="P6702" s="66" t="s">
        <v>4202</v>
      </c>
    </row>
    <row r="6703" spans="1:16" x14ac:dyDescent="0.2">
      <c r="A6703" s="66" t="s">
        <v>22422</v>
      </c>
      <c r="B6703" s="66" t="s">
        <v>4489</v>
      </c>
      <c r="O6703" s="31" t="s">
        <v>13045</v>
      </c>
      <c r="P6703" s="66" t="s">
        <v>4202</v>
      </c>
    </row>
    <row r="6704" spans="1:16" x14ac:dyDescent="0.2">
      <c r="A6704" s="66" t="s">
        <v>22423</v>
      </c>
      <c r="B6704" s="66" t="s">
        <v>4410</v>
      </c>
      <c r="O6704" s="31" t="s">
        <v>13045</v>
      </c>
      <c r="P6704" s="66" t="s">
        <v>4202</v>
      </c>
    </row>
    <row r="6705" spans="1:16" x14ac:dyDescent="0.2">
      <c r="A6705" s="66" t="s">
        <v>22424</v>
      </c>
      <c r="B6705" s="66" t="s">
        <v>4203</v>
      </c>
      <c r="O6705" s="31" t="s">
        <v>13045</v>
      </c>
      <c r="P6705" s="66" t="s">
        <v>4202</v>
      </c>
    </row>
    <row r="6706" spans="1:16" x14ac:dyDescent="0.2">
      <c r="A6706" s="66" t="s">
        <v>22425</v>
      </c>
      <c r="B6706" s="66" t="s">
        <v>4455</v>
      </c>
      <c r="O6706" s="31" t="s">
        <v>13045</v>
      </c>
      <c r="P6706" s="66" t="s">
        <v>4202</v>
      </c>
    </row>
    <row r="6707" spans="1:16" x14ac:dyDescent="0.2">
      <c r="A6707" s="66" t="s">
        <v>22426</v>
      </c>
      <c r="B6707" s="66" t="s">
        <v>4202</v>
      </c>
      <c r="O6707" s="31" t="s">
        <v>13045</v>
      </c>
      <c r="P6707" s="66" t="s">
        <v>4202</v>
      </c>
    </row>
    <row r="6708" spans="1:16" x14ac:dyDescent="0.2">
      <c r="A6708" s="66" t="s">
        <v>22427</v>
      </c>
      <c r="B6708" s="66" t="s">
        <v>13112</v>
      </c>
      <c r="O6708" s="31" t="s">
        <v>13045</v>
      </c>
      <c r="P6708" s="66" t="s">
        <v>4202</v>
      </c>
    </row>
    <row r="6709" spans="1:16" x14ac:dyDescent="0.2">
      <c r="A6709" s="66" t="s">
        <v>22428</v>
      </c>
      <c r="B6709" s="66" t="s">
        <v>13120</v>
      </c>
      <c r="O6709" s="31" t="s">
        <v>13045</v>
      </c>
      <c r="P6709" s="66" t="s">
        <v>4202</v>
      </c>
    </row>
    <row r="6710" spans="1:16" x14ac:dyDescent="0.2">
      <c r="A6710" s="66" t="s">
        <v>22429</v>
      </c>
      <c r="B6710" s="66" t="s">
        <v>13126</v>
      </c>
      <c r="O6710" s="31" t="s">
        <v>13045</v>
      </c>
      <c r="P6710" s="66" t="s">
        <v>4202</v>
      </c>
    </row>
    <row r="6711" spans="1:16" hidden="1" x14ac:dyDescent="0.2">
      <c r="A6711" s="66" t="s">
        <v>22430</v>
      </c>
      <c r="B6711" s="66" t="s">
        <v>4451</v>
      </c>
      <c r="O6711" t="s">
        <v>3965</v>
      </c>
      <c r="P6711" s="66" t="s">
        <v>3966</v>
      </c>
    </row>
    <row r="6712" spans="1:16" hidden="1" x14ac:dyDescent="0.2">
      <c r="A6712" s="66" t="s">
        <v>22431</v>
      </c>
      <c r="B6712" s="66" t="s">
        <v>13168</v>
      </c>
      <c r="O6712" t="s">
        <v>3965</v>
      </c>
      <c r="P6712" s="66" t="s">
        <v>3966</v>
      </c>
    </row>
    <row r="6713" spans="1:16" hidden="1" x14ac:dyDescent="0.2">
      <c r="A6713" s="66" t="s">
        <v>22432</v>
      </c>
      <c r="B6713" s="66" t="s">
        <v>4362</v>
      </c>
      <c r="O6713" t="s">
        <v>3965</v>
      </c>
      <c r="P6713" s="66" t="s">
        <v>3966</v>
      </c>
    </row>
    <row r="6714" spans="1:16" hidden="1" x14ac:dyDescent="0.2">
      <c r="A6714" s="66" t="s">
        <v>22433</v>
      </c>
      <c r="B6714" s="66" t="s">
        <v>4452</v>
      </c>
      <c r="O6714" t="s">
        <v>3965</v>
      </c>
      <c r="P6714" s="66" t="s">
        <v>3966</v>
      </c>
    </row>
    <row r="6715" spans="1:16" hidden="1" x14ac:dyDescent="0.2">
      <c r="A6715" s="66" t="s">
        <v>22434</v>
      </c>
      <c r="B6715" s="66" t="s">
        <v>4163</v>
      </c>
      <c r="O6715" t="s">
        <v>3965</v>
      </c>
      <c r="P6715" s="66" t="s">
        <v>3966</v>
      </c>
    </row>
    <row r="6716" spans="1:16" hidden="1" x14ac:dyDescent="0.2">
      <c r="A6716" s="66" t="s">
        <v>22435</v>
      </c>
      <c r="B6716" s="66" t="s">
        <v>3967</v>
      </c>
      <c r="O6716" t="s">
        <v>3965</v>
      </c>
      <c r="P6716" s="66" t="s">
        <v>3966</v>
      </c>
    </row>
    <row r="6717" spans="1:16" hidden="1" x14ac:dyDescent="0.2">
      <c r="A6717" s="66" t="s">
        <v>22436</v>
      </c>
      <c r="B6717" s="66" t="s">
        <v>3966</v>
      </c>
      <c r="O6717" t="s">
        <v>3965</v>
      </c>
      <c r="P6717" s="66" t="s">
        <v>3966</v>
      </c>
    </row>
    <row r="6718" spans="1:16" hidden="1" x14ac:dyDescent="0.2">
      <c r="A6718" s="66" t="s">
        <v>22437</v>
      </c>
      <c r="B6718" s="66" t="s">
        <v>4162</v>
      </c>
      <c r="O6718" t="s">
        <v>3965</v>
      </c>
      <c r="P6718" s="66" t="s">
        <v>3966</v>
      </c>
    </row>
    <row r="6719" spans="1:16" hidden="1" x14ac:dyDescent="0.2">
      <c r="A6719" s="66" t="s">
        <v>22438</v>
      </c>
      <c r="B6719" s="66" t="s">
        <v>13671</v>
      </c>
      <c r="O6719" t="s">
        <v>3959</v>
      </c>
      <c r="P6719" s="66" t="s">
        <v>3960</v>
      </c>
    </row>
    <row r="6720" spans="1:16" hidden="1" x14ac:dyDescent="0.2">
      <c r="A6720" s="66" t="s">
        <v>22439</v>
      </c>
      <c r="B6720" s="66" t="s">
        <v>13582</v>
      </c>
      <c r="O6720" t="s">
        <v>3959</v>
      </c>
      <c r="P6720" s="66" t="s">
        <v>3960</v>
      </c>
    </row>
    <row r="6721" spans="1:16" hidden="1" x14ac:dyDescent="0.2">
      <c r="A6721" s="66" t="s">
        <v>22440</v>
      </c>
      <c r="B6721" s="66" t="s">
        <v>13579</v>
      </c>
      <c r="O6721" t="s">
        <v>3959</v>
      </c>
      <c r="P6721" s="66" t="s">
        <v>3960</v>
      </c>
    </row>
    <row r="6722" spans="1:16" hidden="1" x14ac:dyDescent="0.2">
      <c r="A6722" s="66" t="s">
        <v>22441</v>
      </c>
      <c r="B6722" s="66" t="s">
        <v>13576</v>
      </c>
      <c r="O6722" t="s">
        <v>3959</v>
      </c>
      <c r="P6722" s="66" t="s">
        <v>3960</v>
      </c>
    </row>
    <row r="6723" spans="1:16" hidden="1" x14ac:dyDescent="0.2">
      <c r="A6723" s="66" t="s">
        <v>22442</v>
      </c>
      <c r="B6723" s="66" t="s">
        <v>13585</v>
      </c>
      <c r="O6723" t="s">
        <v>3959</v>
      </c>
      <c r="P6723" s="66" t="s">
        <v>3960</v>
      </c>
    </row>
    <row r="6724" spans="1:16" hidden="1" x14ac:dyDescent="0.2">
      <c r="A6724" s="66" t="s">
        <v>22443</v>
      </c>
      <c r="B6724" s="66" t="s">
        <v>13588</v>
      </c>
      <c r="O6724" t="s">
        <v>3959</v>
      </c>
      <c r="P6724" s="66" t="s">
        <v>3960</v>
      </c>
    </row>
    <row r="6725" spans="1:16" hidden="1" x14ac:dyDescent="0.2">
      <c r="A6725" s="66" t="s">
        <v>22444</v>
      </c>
      <c r="B6725" s="66" t="s">
        <v>13591</v>
      </c>
      <c r="O6725" t="s">
        <v>3959</v>
      </c>
      <c r="P6725" s="66" t="s">
        <v>3960</v>
      </c>
    </row>
    <row r="6726" spans="1:16" hidden="1" x14ac:dyDescent="0.2">
      <c r="A6726" s="66" t="s">
        <v>22445</v>
      </c>
      <c r="B6726" s="66" t="s">
        <v>13594</v>
      </c>
      <c r="O6726" t="s">
        <v>3959</v>
      </c>
      <c r="P6726" s="66" t="s">
        <v>3960</v>
      </c>
    </row>
    <row r="6727" spans="1:16" hidden="1" x14ac:dyDescent="0.2">
      <c r="A6727" s="66" t="s">
        <v>22446</v>
      </c>
      <c r="B6727" s="66" t="s">
        <v>4212</v>
      </c>
      <c r="O6727" t="s">
        <v>3959</v>
      </c>
      <c r="P6727" s="66" t="s">
        <v>3960</v>
      </c>
    </row>
    <row r="6728" spans="1:16" hidden="1" x14ac:dyDescent="0.2">
      <c r="A6728" s="66" t="s">
        <v>22447</v>
      </c>
      <c r="B6728" s="66" t="s">
        <v>4255</v>
      </c>
      <c r="O6728" t="s">
        <v>3959</v>
      </c>
      <c r="P6728" s="66" t="s">
        <v>3960</v>
      </c>
    </row>
    <row r="6729" spans="1:16" hidden="1" x14ac:dyDescent="0.2">
      <c r="A6729" s="66" t="s">
        <v>22448</v>
      </c>
      <c r="B6729" s="66" t="s">
        <v>4290</v>
      </c>
      <c r="O6729" t="s">
        <v>3959</v>
      </c>
      <c r="P6729" s="66" t="s">
        <v>3960</v>
      </c>
    </row>
    <row r="6730" spans="1:16" hidden="1" x14ac:dyDescent="0.2">
      <c r="A6730" s="66" t="s">
        <v>22449</v>
      </c>
      <c r="B6730" s="66" t="s">
        <v>4221</v>
      </c>
      <c r="O6730" t="s">
        <v>3959</v>
      </c>
      <c r="P6730" s="66" t="s">
        <v>3960</v>
      </c>
    </row>
    <row r="6731" spans="1:16" hidden="1" x14ac:dyDescent="0.2">
      <c r="A6731" s="66" t="s">
        <v>22450</v>
      </c>
      <c r="B6731" s="66" t="s">
        <v>13561</v>
      </c>
      <c r="O6731" t="s">
        <v>3959</v>
      </c>
      <c r="P6731" s="66" t="s">
        <v>3960</v>
      </c>
    </row>
    <row r="6732" spans="1:16" hidden="1" x14ac:dyDescent="0.2">
      <c r="A6732" s="66" t="s">
        <v>22451</v>
      </c>
      <c r="B6732" s="66" t="s">
        <v>4365</v>
      </c>
      <c r="O6732" t="s">
        <v>3959</v>
      </c>
      <c r="P6732" s="66" t="s">
        <v>3960</v>
      </c>
    </row>
    <row r="6733" spans="1:16" hidden="1" x14ac:dyDescent="0.2">
      <c r="A6733" s="66" t="s">
        <v>22452</v>
      </c>
      <c r="B6733" s="66" t="s">
        <v>4416</v>
      </c>
      <c r="O6733" t="s">
        <v>3959</v>
      </c>
      <c r="P6733" s="66" t="s">
        <v>3960</v>
      </c>
    </row>
    <row r="6734" spans="1:16" hidden="1" x14ac:dyDescent="0.2">
      <c r="A6734" s="66" t="s">
        <v>22453</v>
      </c>
      <c r="B6734" s="66" t="s">
        <v>4363</v>
      </c>
      <c r="O6734" t="s">
        <v>3959</v>
      </c>
      <c r="P6734" s="66" t="s">
        <v>3960</v>
      </c>
    </row>
    <row r="6735" spans="1:16" hidden="1" x14ac:dyDescent="0.2">
      <c r="A6735" s="66" t="s">
        <v>22454</v>
      </c>
      <c r="B6735" s="66" t="s">
        <v>4216</v>
      </c>
      <c r="O6735" t="s">
        <v>3959</v>
      </c>
      <c r="P6735" s="66" t="s">
        <v>3960</v>
      </c>
    </row>
    <row r="6736" spans="1:16" hidden="1" x14ac:dyDescent="0.2">
      <c r="A6736" s="66" t="s">
        <v>22455</v>
      </c>
      <c r="B6736" s="66" t="s">
        <v>4224</v>
      </c>
      <c r="O6736" t="s">
        <v>3959</v>
      </c>
      <c r="P6736" s="66" t="s">
        <v>3960</v>
      </c>
    </row>
    <row r="6737" spans="1:16" hidden="1" x14ac:dyDescent="0.2">
      <c r="A6737" s="66" t="s">
        <v>22456</v>
      </c>
      <c r="B6737" s="66" t="s">
        <v>13633</v>
      </c>
      <c r="O6737" t="s">
        <v>3959</v>
      </c>
      <c r="P6737" s="66" t="s">
        <v>3960</v>
      </c>
    </row>
    <row r="6738" spans="1:16" hidden="1" x14ac:dyDescent="0.2">
      <c r="A6738" s="66" t="s">
        <v>22457</v>
      </c>
      <c r="B6738" s="66" t="s">
        <v>4249</v>
      </c>
      <c r="O6738" t="s">
        <v>3959</v>
      </c>
      <c r="P6738" s="66" t="s">
        <v>3960</v>
      </c>
    </row>
    <row r="6739" spans="1:16" hidden="1" x14ac:dyDescent="0.2">
      <c r="A6739" s="66" t="s">
        <v>22458</v>
      </c>
      <c r="B6739" s="66" t="s">
        <v>4258</v>
      </c>
      <c r="O6739" t="s">
        <v>3959</v>
      </c>
      <c r="P6739" s="66" t="s">
        <v>3960</v>
      </c>
    </row>
    <row r="6740" spans="1:16" hidden="1" x14ac:dyDescent="0.2">
      <c r="A6740" s="66" t="s">
        <v>22459</v>
      </c>
      <c r="B6740" s="66" t="s">
        <v>13655</v>
      </c>
      <c r="O6740" t="s">
        <v>3959</v>
      </c>
      <c r="P6740" s="66" t="s">
        <v>3960</v>
      </c>
    </row>
    <row r="6741" spans="1:16" hidden="1" x14ac:dyDescent="0.2">
      <c r="A6741" s="66" t="s">
        <v>22460</v>
      </c>
      <c r="B6741" s="66" t="s">
        <v>4250</v>
      </c>
      <c r="O6741" t="s">
        <v>3959</v>
      </c>
      <c r="P6741" s="66" t="s">
        <v>3960</v>
      </c>
    </row>
    <row r="6742" spans="1:16" hidden="1" x14ac:dyDescent="0.2">
      <c r="A6742" s="66" t="s">
        <v>22461</v>
      </c>
      <c r="B6742" s="66" t="s">
        <v>4441</v>
      </c>
      <c r="O6742" t="s">
        <v>3959</v>
      </c>
      <c r="P6742" s="66" t="s">
        <v>3960</v>
      </c>
    </row>
    <row r="6743" spans="1:16" hidden="1" x14ac:dyDescent="0.2">
      <c r="A6743" s="66" t="s">
        <v>22462</v>
      </c>
      <c r="B6743" s="66" t="s">
        <v>4517</v>
      </c>
      <c r="O6743" t="s">
        <v>3959</v>
      </c>
      <c r="P6743" s="66" t="s">
        <v>3960</v>
      </c>
    </row>
    <row r="6744" spans="1:16" hidden="1" x14ac:dyDescent="0.2">
      <c r="A6744" s="66" t="s">
        <v>22463</v>
      </c>
      <c r="B6744" s="66" t="s">
        <v>4405</v>
      </c>
      <c r="O6744" t="s">
        <v>22548</v>
      </c>
      <c r="P6744" t="s">
        <v>4402</v>
      </c>
    </row>
    <row r="6745" spans="1:16" hidden="1" x14ac:dyDescent="0.2">
      <c r="A6745" s="66" t="s">
        <v>22464</v>
      </c>
      <c r="B6745" s="66" t="s">
        <v>4429</v>
      </c>
      <c r="O6745" t="s">
        <v>3959</v>
      </c>
      <c r="P6745" s="66" t="s">
        <v>3960</v>
      </c>
    </row>
    <row r="6746" spans="1:16" hidden="1" x14ac:dyDescent="0.2">
      <c r="A6746" s="66" t="s">
        <v>22465</v>
      </c>
      <c r="B6746" s="66" t="s">
        <v>13622</v>
      </c>
      <c r="O6746" t="s">
        <v>3959</v>
      </c>
      <c r="P6746" s="66" t="s">
        <v>3960</v>
      </c>
    </row>
    <row r="6747" spans="1:16" hidden="1" x14ac:dyDescent="0.2">
      <c r="A6747" s="66" t="s">
        <v>22466</v>
      </c>
      <c r="B6747" s="66" t="s">
        <v>4257</v>
      </c>
      <c r="O6747" t="s">
        <v>3959</v>
      </c>
      <c r="P6747" s="66" t="s">
        <v>3960</v>
      </c>
    </row>
    <row r="6748" spans="1:16" hidden="1" x14ac:dyDescent="0.2">
      <c r="A6748" s="66" t="s">
        <v>22467</v>
      </c>
      <c r="B6748" s="66" t="s">
        <v>4295</v>
      </c>
      <c r="O6748" t="s">
        <v>3959</v>
      </c>
      <c r="P6748" s="66" t="s">
        <v>3960</v>
      </c>
    </row>
    <row r="6749" spans="1:16" hidden="1" x14ac:dyDescent="0.2">
      <c r="A6749" s="66" t="s">
        <v>22468</v>
      </c>
      <c r="B6749" s="66" t="s">
        <v>4093</v>
      </c>
      <c r="O6749" t="s">
        <v>3959</v>
      </c>
      <c r="P6749" s="66" t="s">
        <v>3960</v>
      </c>
    </row>
    <row r="6750" spans="1:16" hidden="1" x14ac:dyDescent="0.2">
      <c r="A6750" s="66" t="s">
        <v>22469</v>
      </c>
      <c r="B6750" s="66" t="s">
        <v>13661</v>
      </c>
      <c r="O6750" t="s">
        <v>3959</v>
      </c>
      <c r="P6750" s="66" t="s">
        <v>3960</v>
      </c>
    </row>
    <row r="6751" spans="1:16" hidden="1" x14ac:dyDescent="0.2">
      <c r="A6751" s="66" t="s">
        <v>22470</v>
      </c>
      <c r="B6751" s="66" t="s">
        <v>13664</v>
      </c>
      <c r="O6751" t="s">
        <v>3959</v>
      </c>
      <c r="P6751" s="66" t="s">
        <v>3960</v>
      </c>
    </row>
    <row r="6752" spans="1:16" hidden="1" x14ac:dyDescent="0.2">
      <c r="A6752" s="66" t="s">
        <v>22471</v>
      </c>
      <c r="B6752" s="66" t="s">
        <v>4256</v>
      </c>
      <c r="O6752" t="s">
        <v>3959</v>
      </c>
      <c r="P6752" s="66" t="s">
        <v>3960</v>
      </c>
    </row>
    <row r="6753" spans="1:16" hidden="1" x14ac:dyDescent="0.2">
      <c r="A6753" s="66" t="s">
        <v>22472</v>
      </c>
      <c r="B6753" s="66" t="s">
        <v>4426</v>
      </c>
      <c r="O6753" t="s">
        <v>3959</v>
      </c>
      <c r="P6753" s="66" t="s">
        <v>3960</v>
      </c>
    </row>
    <row r="6754" spans="1:16" hidden="1" x14ac:dyDescent="0.2">
      <c r="A6754" s="66" t="s">
        <v>22473</v>
      </c>
      <c r="B6754" s="66" t="s">
        <v>4218</v>
      </c>
      <c r="O6754" t="s">
        <v>3959</v>
      </c>
      <c r="P6754" s="66" t="s">
        <v>3960</v>
      </c>
    </row>
    <row r="6755" spans="1:16" hidden="1" x14ac:dyDescent="0.2">
      <c r="A6755" s="66" t="s">
        <v>22474</v>
      </c>
      <c r="B6755" s="66" t="s">
        <v>4217</v>
      </c>
      <c r="O6755" t="s">
        <v>3959</v>
      </c>
      <c r="P6755" s="66" t="s">
        <v>3960</v>
      </c>
    </row>
    <row r="6756" spans="1:16" hidden="1" x14ac:dyDescent="0.2">
      <c r="A6756" s="66" t="s">
        <v>22475</v>
      </c>
      <c r="B6756" s="66" t="s">
        <v>4253</v>
      </c>
      <c r="O6756" t="s">
        <v>3959</v>
      </c>
      <c r="P6756" s="66" t="s">
        <v>3960</v>
      </c>
    </row>
    <row r="6757" spans="1:16" hidden="1" x14ac:dyDescent="0.2">
      <c r="A6757" s="66" t="s">
        <v>22476</v>
      </c>
      <c r="B6757" s="66" t="s">
        <v>4211</v>
      </c>
      <c r="O6757" t="s">
        <v>3959</v>
      </c>
      <c r="P6757" s="66" t="s">
        <v>3960</v>
      </c>
    </row>
    <row r="6758" spans="1:16" hidden="1" x14ac:dyDescent="0.2">
      <c r="A6758" s="66" t="s">
        <v>22477</v>
      </c>
      <c r="B6758" s="66" t="s">
        <v>4210</v>
      </c>
      <c r="O6758" t="s">
        <v>3959</v>
      </c>
      <c r="P6758" s="66" t="s">
        <v>3960</v>
      </c>
    </row>
    <row r="6759" spans="1:16" hidden="1" x14ac:dyDescent="0.2">
      <c r="A6759" s="66" t="s">
        <v>22478</v>
      </c>
      <c r="B6759" s="66" t="s">
        <v>4248</v>
      </c>
      <c r="O6759" t="s">
        <v>3959</v>
      </c>
      <c r="P6759" s="66" t="s">
        <v>3960</v>
      </c>
    </row>
    <row r="6760" spans="1:16" hidden="1" x14ac:dyDescent="0.2">
      <c r="A6760" s="66" t="s">
        <v>22479</v>
      </c>
      <c r="B6760" s="66" t="s">
        <v>4094</v>
      </c>
      <c r="O6760" t="s">
        <v>3959</v>
      </c>
      <c r="P6760" s="66" t="s">
        <v>3960</v>
      </c>
    </row>
    <row r="6761" spans="1:16" hidden="1" x14ac:dyDescent="0.2">
      <c r="A6761" s="66" t="s">
        <v>22480</v>
      </c>
      <c r="B6761" s="66" t="s">
        <v>4222</v>
      </c>
      <c r="O6761" t="s">
        <v>3959</v>
      </c>
      <c r="P6761" s="66" t="s">
        <v>3960</v>
      </c>
    </row>
    <row r="6762" spans="1:16" hidden="1" x14ac:dyDescent="0.2">
      <c r="A6762" s="66" t="s">
        <v>22481</v>
      </c>
      <c r="B6762" s="66" t="s">
        <v>4291</v>
      </c>
      <c r="O6762" t="s">
        <v>3959</v>
      </c>
      <c r="P6762" s="66" t="s">
        <v>3960</v>
      </c>
    </row>
    <row r="6763" spans="1:16" hidden="1" x14ac:dyDescent="0.2">
      <c r="A6763" s="66" t="s">
        <v>22482</v>
      </c>
      <c r="B6763" s="66" t="s">
        <v>4254</v>
      </c>
      <c r="O6763" t="s">
        <v>3959</v>
      </c>
      <c r="P6763" s="66" t="s">
        <v>3960</v>
      </c>
    </row>
    <row r="6764" spans="1:16" hidden="1" x14ac:dyDescent="0.2">
      <c r="A6764" s="66" t="s">
        <v>22483</v>
      </c>
      <c r="B6764" s="66" t="s">
        <v>4220</v>
      </c>
      <c r="O6764" t="s">
        <v>3959</v>
      </c>
      <c r="P6764" s="66" t="s">
        <v>3960</v>
      </c>
    </row>
    <row r="6765" spans="1:16" hidden="1" x14ac:dyDescent="0.2">
      <c r="A6765" s="66" t="s">
        <v>22484</v>
      </c>
      <c r="B6765" s="66" t="s">
        <v>13553</v>
      </c>
      <c r="O6765" t="s">
        <v>3959</v>
      </c>
      <c r="P6765" s="66" t="s">
        <v>3960</v>
      </c>
    </row>
    <row r="6766" spans="1:16" hidden="1" x14ac:dyDescent="0.2">
      <c r="A6766" s="66" t="s">
        <v>22485</v>
      </c>
      <c r="B6766" s="66" t="s">
        <v>13619</v>
      </c>
      <c r="O6766" t="s">
        <v>3959</v>
      </c>
      <c r="P6766" s="66" t="s">
        <v>3960</v>
      </c>
    </row>
    <row r="6767" spans="1:16" hidden="1" x14ac:dyDescent="0.2">
      <c r="A6767" s="66" t="s">
        <v>22486</v>
      </c>
      <c r="B6767" s="66" t="s">
        <v>13652</v>
      </c>
      <c r="O6767" t="s">
        <v>3959</v>
      </c>
      <c r="P6767" s="66" t="s">
        <v>3960</v>
      </c>
    </row>
    <row r="6768" spans="1:16" hidden="1" x14ac:dyDescent="0.2">
      <c r="A6768" s="66" t="s">
        <v>22487</v>
      </c>
      <c r="B6768" s="66" t="s">
        <v>4223</v>
      </c>
      <c r="O6768" t="s">
        <v>3959</v>
      </c>
      <c r="P6768" s="66" t="s">
        <v>3960</v>
      </c>
    </row>
    <row r="6769" spans="1:16" hidden="1" x14ac:dyDescent="0.2">
      <c r="A6769" s="66" t="s">
        <v>22488</v>
      </c>
      <c r="B6769" s="66" t="s">
        <v>4215</v>
      </c>
      <c r="O6769" t="s">
        <v>3959</v>
      </c>
      <c r="P6769" s="66" t="s">
        <v>3960</v>
      </c>
    </row>
    <row r="6770" spans="1:16" hidden="1" x14ac:dyDescent="0.2">
      <c r="A6770" s="66" t="s">
        <v>22489</v>
      </c>
      <c r="B6770" s="66" t="s">
        <v>4457</v>
      </c>
      <c r="O6770" t="s">
        <v>3959</v>
      </c>
      <c r="P6770" s="66" t="s">
        <v>3960</v>
      </c>
    </row>
    <row r="6771" spans="1:16" hidden="1" x14ac:dyDescent="0.2">
      <c r="A6771" s="66" t="s">
        <v>22490</v>
      </c>
      <c r="B6771" s="66" t="s">
        <v>4407</v>
      </c>
      <c r="O6771" t="s">
        <v>3959</v>
      </c>
      <c r="P6771" s="66" t="s">
        <v>3960</v>
      </c>
    </row>
    <row r="6772" spans="1:16" hidden="1" x14ac:dyDescent="0.2">
      <c r="A6772" s="66" t="s">
        <v>22491</v>
      </c>
      <c r="B6772" s="66" t="s">
        <v>4213</v>
      </c>
      <c r="O6772" t="s">
        <v>3959</v>
      </c>
      <c r="P6772" s="66" t="s">
        <v>3960</v>
      </c>
    </row>
    <row r="6773" spans="1:16" hidden="1" x14ac:dyDescent="0.2">
      <c r="A6773" s="66" t="s">
        <v>22492</v>
      </c>
      <c r="B6773" s="66" t="s">
        <v>4335</v>
      </c>
      <c r="O6773" t="s">
        <v>3959</v>
      </c>
      <c r="P6773" s="66" t="s">
        <v>3960</v>
      </c>
    </row>
    <row r="6774" spans="1:16" hidden="1" x14ac:dyDescent="0.2">
      <c r="A6774" s="66" t="s">
        <v>22493</v>
      </c>
      <c r="B6774" s="66" t="s">
        <v>4435</v>
      </c>
      <c r="O6774" t="s">
        <v>3959</v>
      </c>
      <c r="P6774" s="66" t="s">
        <v>3960</v>
      </c>
    </row>
    <row r="6775" spans="1:16" hidden="1" x14ac:dyDescent="0.2">
      <c r="A6775" s="66" t="s">
        <v>22494</v>
      </c>
      <c r="B6775" s="66" t="s">
        <v>4219</v>
      </c>
      <c r="O6775" t="s">
        <v>3959</v>
      </c>
      <c r="P6775" s="66" t="s">
        <v>3960</v>
      </c>
    </row>
    <row r="6776" spans="1:16" hidden="1" x14ac:dyDescent="0.2">
      <c r="A6776" s="66" t="s">
        <v>22495</v>
      </c>
      <c r="B6776" s="66" t="s">
        <v>4225</v>
      </c>
      <c r="O6776" t="s">
        <v>3959</v>
      </c>
      <c r="P6776" s="66" t="s">
        <v>3960</v>
      </c>
    </row>
    <row r="6777" spans="1:16" hidden="1" x14ac:dyDescent="0.2">
      <c r="A6777" s="66" t="s">
        <v>22496</v>
      </c>
      <c r="B6777" s="66" t="s">
        <v>3979</v>
      </c>
      <c r="O6777" t="s">
        <v>3959</v>
      </c>
      <c r="P6777" s="66" t="s">
        <v>3960</v>
      </c>
    </row>
    <row r="6778" spans="1:16" hidden="1" x14ac:dyDescent="0.2">
      <c r="A6778" s="66" t="s">
        <v>22497</v>
      </c>
      <c r="B6778" s="66" t="s">
        <v>4336</v>
      </c>
      <c r="O6778" t="s">
        <v>3959</v>
      </c>
      <c r="P6778" s="66" t="s">
        <v>3960</v>
      </c>
    </row>
    <row r="6779" spans="1:16" hidden="1" x14ac:dyDescent="0.2">
      <c r="A6779" s="66" t="s">
        <v>22498</v>
      </c>
      <c r="B6779" s="66" t="s">
        <v>4101</v>
      </c>
      <c r="O6779" t="s">
        <v>3959</v>
      </c>
      <c r="P6779" s="66" t="s">
        <v>3960</v>
      </c>
    </row>
    <row r="6780" spans="1:16" hidden="1" x14ac:dyDescent="0.2">
      <c r="A6780" s="66" t="s">
        <v>22499</v>
      </c>
      <c r="B6780" s="66" t="s">
        <v>4100</v>
      </c>
      <c r="O6780" t="s">
        <v>3959</v>
      </c>
      <c r="P6780" s="66" t="s">
        <v>3960</v>
      </c>
    </row>
    <row r="6781" spans="1:16" hidden="1" x14ac:dyDescent="0.2">
      <c r="A6781" s="66" t="s">
        <v>22500</v>
      </c>
      <c r="B6781" s="66" t="s">
        <v>4096</v>
      </c>
      <c r="O6781" t="s">
        <v>3959</v>
      </c>
      <c r="P6781" s="66" t="s">
        <v>3960</v>
      </c>
    </row>
    <row r="6782" spans="1:16" hidden="1" x14ac:dyDescent="0.2">
      <c r="A6782" s="66" t="s">
        <v>22501</v>
      </c>
      <c r="B6782" s="66" t="s">
        <v>13642</v>
      </c>
      <c r="O6782" t="s">
        <v>3959</v>
      </c>
      <c r="P6782" s="66" t="s">
        <v>3960</v>
      </c>
    </row>
    <row r="6783" spans="1:16" hidden="1" x14ac:dyDescent="0.2">
      <c r="A6783" s="66" t="s">
        <v>22502</v>
      </c>
      <c r="B6783" s="66" t="s">
        <v>4445</v>
      </c>
      <c r="O6783" t="s">
        <v>3959</v>
      </c>
      <c r="P6783" s="66" t="s">
        <v>3960</v>
      </c>
    </row>
    <row r="6784" spans="1:16" hidden="1" x14ac:dyDescent="0.2">
      <c r="A6784" s="66" t="s">
        <v>22503</v>
      </c>
      <c r="B6784" s="66" t="s">
        <v>4428</v>
      </c>
      <c r="O6784" t="s">
        <v>3959</v>
      </c>
      <c r="P6784" s="66" t="s">
        <v>3960</v>
      </c>
    </row>
    <row r="6785" spans="1:16" hidden="1" x14ac:dyDescent="0.2">
      <c r="A6785" s="66" t="s">
        <v>22504</v>
      </c>
      <c r="B6785" s="66" t="s">
        <v>4406</v>
      </c>
      <c r="O6785" t="s">
        <v>3959</v>
      </c>
      <c r="P6785" s="66" t="s">
        <v>3960</v>
      </c>
    </row>
    <row r="6786" spans="1:16" hidden="1" x14ac:dyDescent="0.2">
      <c r="A6786" s="66" t="s">
        <v>22505</v>
      </c>
      <c r="B6786" s="66" t="s">
        <v>4095</v>
      </c>
      <c r="O6786" t="s">
        <v>3959</v>
      </c>
      <c r="P6786" s="66" t="s">
        <v>3960</v>
      </c>
    </row>
    <row r="6787" spans="1:16" hidden="1" x14ac:dyDescent="0.2">
      <c r="A6787" s="66" t="s">
        <v>22506</v>
      </c>
      <c r="B6787" s="66" t="s">
        <v>3960</v>
      </c>
      <c r="O6787" t="s">
        <v>3959</v>
      </c>
      <c r="P6787" s="66" t="s">
        <v>3960</v>
      </c>
    </row>
    <row r="6788" spans="1:16" hidden="1" x14ac:dyDescent="0.2">
      <c r="A6788" s="66" t="s">
        <v>22507</v>
      </c>
      <c r="B6788" s="66" t="s">
        <v>4404</v>
      </c>
      <c r="O6788" t="s">
        <v>22548</v>
      </c>
      <c r="P6788" t="s">
        <v>4402</v>
      </c>
    </row>
    <row r="6789" spans="1:16" hidden="1" x14ac:dyDescent="0.2">
      <c r="A6789" s="66" t="s">
        <v>22508</v>
      </c>
      <c r="B6789" s="66" t="s">
        <v>4386</v>
      </c>
      <c r="O6789" t="s">
        <v>3959</v>
      </c>
      <c r="P6789" s="66" t="s">
        <v>3960</v>
      </c>
    </row>
    <row r="6790" spans="1:16" hidden="1" x14ac:dyDescent="0.2">
      <c r="A6790" s="66" t="s">
        <v>22509</v>
      </c>
      <c r="B6790" s="66" t="s">
        <v>4483</v>
      </c>
      <c r="O6790" t="s">
        <v>3959</v>
      </c>
      <c r="P6790" s="66" t="s">
        <v>3960</v>
      </c>
    </row>
    <row r="6791" spans="1:16" hidden="1" x14ac:dyDescent="0.2">
      <c r="A6791" s="66" t="s">
        <v>22510</v>
      </c>
      <c r="B6791" s="66" t="s">
        <v>4214</v>
      </c>
      <c r="O6791" t="s">
        <v>3959</v>
      </c>
      <c r="P6791" s="66" t="s">
        <v>3960</v>
      </c>
    </row>
    <row r="6792" spans="1:16" hidden="1" x14ac:dyDescent="0.2">
      <c r="A6792" s="66" t="s">
        <v>22511</v>
      </c>
      <c r="B6792" s="66" t="s">
        <v>4252</v>
      </c>
      <c r="O6792" t="s">
        <v>3959</v>
      </c>
      <c r="P6792" s="66" t="s">
        <v>3960</v>
      </c>
    </row>
    <row r="6793" spans="1:16" hidden="1" x14ac:dyDescent="0.2">
      <c r="A6793" s="66" t="s">
        <v>22512</v>
      </c>
      <c r="B6793" s="66" t="s">
        <v>4251</v>
      </c>
      <c r="O6793" t="s">
        <v>3959</v>
      </c>
      <c r="P6793" s="66" t="s">
        <v>3960</v>
      </c>
    </row>
    <row r="6794" spans="1:16" hidden="1" x14ac:dyDescent="0.2">
      <c r="A6794" s="66" t="s">
        <v>22513</v>
      </c>
      <c r="B6794" s="66" t="s">
        <v>3978</v>
      </c>
      <c r="O6794" t="s">
        <v>3959</v>
      </c>
      <c r="P6794" s="66" t="s">
        <v>3960</v>
      </c>
    </row>
    <row r="6795" spans="1:16" hidden="1" x14ac:dyDescent="0.2">
      <c r="A6795" s="66" t="s">
        <v>22514</v>
      </c>
      <c r="B6795" s="66" t="s">
        <v>4427</v>
      </c>
      <c r="O6795" t="s">
        <v>3959</v>
      </c>
      <c r="P6795" s="66" t="s">
        <v>3960</v>
      </c>
    </row>
    <row r="6796" spans="1:16" hidden="1" x14ac:dyDescent="0.2">
      <c r="A6796" s="66" t="s">
        <v>22515</v>
      </c>
      <c r="B6796" s="66" t="s">
        <v>4403</v>
      </c>
      <c r="O6796" t="s">
        <v>22548</v>
      </c>
      <c r="P6796" t="s">
        <v>4402</v>
      </c>
    </row>
    <row r="6797" spans="1:16" hidden="1" x14ac:dyDescent="0.2">
      <c r="A6797" s="66" t="s">
        <v>22516</v>
      </c>
      <c r="B6797" s="66" t="s">
        <v>4296</v>
      </c>
      <c r="O6797" t="s">
        <v>3959</v>
      </c>
      <c r="P6797" s="66" t="s">
        <v>3960</v>
      </c>
    </row>
    <row r="6798" spans="1:16" hidden="1" x14ac:dyDescent="0.2">
      <c r="A6798" s="66" t="s">
        <v>22517</v>
      </c>
      <c r="B6798" s="66" t="s">
        <v>4334</v>
      </c>
      <c r="O6798" t="s">
        <v>3959</v>
      </c>
      <c r="P6798" s="66" t="s">
        <v>3960</v>
      </c>
    </row>
    <row r="6799" spans="1:16" hidden="1" x14ac:dyDescent="0.2">
      <c r="A6799" s="66" t="s">
        <v>22518</v>
      </c>
      <c r="B6799" s="66" t="s">
        <v>4099</v>
      </c>
      <c r="O6799" t="s">
        <v>3959</v>
      </c>
      <c r="P6799" s="66" t="s">
        <v>3960</v>
      </c>
    </row>
    <row r="6800" spans="1:16" hidden="1" x14ac:dyDescent="0.2">
      <c r="A6800" s="66" t="s">
        <v>22519</v>
      </c>
      <c r="B6800" s="66" t="s">
        <v>4473</v>
      </c>
      <c r="O6800" t="s">
        <v>3959</v>
      </c>
      <c r="P6800" s="66" t="s">
        <v>3960</v>
      </c>
    </row>
    <row r="6801" spans="1:16" hidden="1" x14ac:dyDescent="0.2">
      <c r="A6801" s="66" t="s">
        <v>22520</v>
      </c>
      <c r="B6801" s="66" t="s">
        <v>4228</v>
      </c>
      <c r="O6801" t="s">
        <v>3959</v>
      </c>
      <c r="P6801" s="66" t="s">
        <v>3960</v>
      </c>
    </row>
    <row r="6802" spans="1:16" hidden="1" x14ac:dyDescent="0.2">
      <c r="A6802" s="66" t="s">
        <v>22521</v>
      </c>
      <c r="B6802" s="66" t="s">
        <v>4164</v>
      </c>
      <c r="O6802" t="s">
        <v>3959</v>
      </c>
      <c r="P6802" s="66" t="s">
        <v>3960</v>
      </c>
    </row>
    <row r="6803" spans="1:16" hidden="1" x14ac:dyDescent="0.2">
      <c r="A6803" s="66" t="s">
        <v>22522</v>
      </c>
      <c r="B6803" s="66" t="s">
        <v>4292</v>
      </c>
      <c r="O6803" t="s">
        <v>3959</v>
      </c>
      <c r="P6803" s="66" t="s">
        <v>3960</v>
      </c>
    </row>
    <row r="6804" spans="1:16" hidden="1" x14ac:dyDescent="0.2">
      <c r="A6804" s="66" t="s">
        <v>22523</v>
      </c>
      <c r="B6804" s="66" t="s">
        <v>4376</v>
      </c>
      <c r="O6804" t="s">
        <v>3959</v>
      </c>
      <c r="P6804" s="66" t="s">
        <v>3960</v>
      </c>
    </row>
    <row r="6805" spans="1:16" hidden="1" x14ac:dyDescent="0.2">
      <c r="A6805" s="66" t="s">
        <v>22524</v>
      </c>
      <c r="B6805" s="66" t="s">
        <v>4098</v>
      </c>
      <c r="O6805" t="s">
        <v>3959</v>
      </c>
      <c r="P6805" s="66" t="s">
        <v>3960</v>
      </c>
    </row>
    <row r="6806" spans="1:16" hidden="1" x14ac:dyDescent="0.2">
      <c r="A6806" s="66" t="s">
        <v>22525</v>
      </c>
      <c r="B6806" s="66" t="s">
        <v>4293</v>
      </c>
      <c r="O6806" t="s">
        <v>3959</v>
      </c>
      <c r="P6806" s="66" t="s">
        <v>3960</v>
      </c>
    </row>
    <row r="6807" spans="1:16" hidden="1" x14ac:dyDescent="0.2">
      <c r="A6807" s="66" t="s">
        <v>22526</v>
      </c>
      <c r="B6807" s="66" t="s">
        <v>4161</v>
      </c>
      <c r="O6807" t="s">
        <v>3959</v>
      </c>
      <c r="P6807" s="66" t="s">
        <v>3960</v>
      </c>
    </row>
    <row r="6808" spans="1:16" hidden="1" x14ac:dyDescent="0.2">
      <c r="A6808" s="66" t="s">
        <v>22527</v>
      </c>
      <c r="B6808" s="66" t="s">
        <v>4364</v>
      </c>
      <c r="O6808" t="s">
        <v>3959</v>
      </c>
      <c r="P6808" s="66" t="s">
        <v>3960</v>
      </c>
    </row>
    <row r="6809" spans="1:16" hidden="1" x14ac:dyDescent="0.2">
      <c r="A6809" s="66" t="s">
        <v>22528</v>
      </c>
      <c r="B6809" s="66" t="s">
        <v>13681</v>
      </c>
      <c r="O6809" t="s">
        <v>3959</v>
      </c>
      <c r="P6809" s="66" t="s">
        <v>3960</v>
      </c>
    </row>
    <row r="6810" spans="1:16" hidden="1" x14ac:dyDescent="0.2">
      <c r="A6810" s="66" t="s">
        <v>22529</v>
      </c>
      <c r="B6810" s="66" t="s">
        <v>4411</v>
      </c>
      <c r="O6810" t="s">
        <v>3959</v>
      </c>
      <c r="P6810" s="66" t="s">
        <v>3960</v>
      </c>
    </row>
    <row r="6811" spans="1:16" hidden="1" x14ac:dyDescent="0.2">
      <c r="A6811" s="66" t="s">
        <v>22530</v>
      </c>
      <c r="B6811" s="66" t="s">
        <v>4294</v>
      </c>
      <c r="O6811" t="s">
        <v>3959</v>
      </c>
      <c r="P6811" s="66" t="s">
        <v>3960</v>
      </c>
    </row>
    <row r="6812" spans="1:16" hidden="1" x14ac:dyDescent="0.2">
      <c r="A6812" s="66" t="s">
        <v>19978</v>
      </c>
      <c r="B6812" s="66" t="s">
        <v>22531</v>
      </c>
      <c r="O6812" t="s">
        <v>3959</v>
      </c>
      <c r="P6812" s="66" t="s">
        <v>3960</v>
      </c>
    </row>
    <row r="6813" spans="1:16" hidden="1" x14ac:dyDescent="0.2">
      <c r="A6813" s="66" t="s">
        <v>22532</v>
      </c>
      <c r="B6813" s="66" t="s">
        <v>4261</v>
      </c>
      <c r="O6813" t="s">
        <v>3959</v>
      </c>
      <c r="P6813" s="66" t="s">
        <v>3960</v>
      </c>
    </row>
    <row r="6814" spans="1:16" hidden="1" x14ac:dyDescent="0.2">
      <c r="A6814" s="66" t="s">
        <v>22533</v>
      </c>
      <c r="B6814" s="66" t="s">
        <v>4430</v>
      </c>
      <c r="O6814" t="s">
        <v>3959</v>
      </c>
      <c r="P6814" s="66" t="s">
        <v>3960</v>
      </c>
    </row>
    <row r="6815" spans="1:16" hidden="1" x14ac:dyDescent="0.2">
      <c r="A6815" s="66" t="s">
        <v>22534</v>
      </c>
      <c r="B6815" s="66" t="s">
        <v>4097</v>
      </c>
      <c r="O6815" t="s">
        <v>3959</v>
      </c>
      <c r="P6815" s="66" t="s">
        <v>3960</v>
      </c>
    </row>
    <row r="6816" spans="1:16" hidden="1" x14ac:dyDescent="0.2">
      <c r="A6816" s="66" t="s">
        <v>22535</v>
      </c>
      <c r="B6816" s="66" t="s">
        <v>4366</v>
      </c>
      <c r="O6816" t="s">
        <v>3959</v>
      </c>
      <c r="P6816" s="66" t="s">
        <v>3960</v>
      </c>
    </row>
    <row r="6817" spans="1:16" hidden="1" x14ac:dyDescent="0.2">
      <c r="A6817" s="66" t="s">
        <v>22536</v>
      </c>
      <c r="B6817" s="66" t="s">
        <v>4297</v>
      </c>
      <c r="O6817" t="s">
        <v>3959</v>
      </c>
      <c r="P6817" s="66" t="s">
        <v>3960</v>
      </c>
    </row>
    <row r="6818" spans="1:16" hidden="1" x14ac:dyDescent="0.2">
      <c r="A6818" s="66" t="s">
        <v>22537</v>
      </c>
      <c r="B6818" s="66" t="s">
        <v>13658</v>
      </c>
      <c r="O6818" t="s">
        <v>3959</v>
      </c>
      <c r="P6818" s="66" t="s">
        <v>3960</v>
      </c>
    </row>
    <row r="6819" spans="1:16" hidden="1" x14ac:dyDescent="0.2">
      <c r="A6819" s="66" t="s">
        <v>22538</v>
      </c>
      <c r="B6819" s="66" t="s">
        <v>4389</v>
      </c>
      <c r="O6819" t="s">
        <v>3959</v>
      </c>
      <c r="P6819" s="66" t="s">
        <v>3960</v>
      </c>
    </row>
    <row r="6820" spans="1:16" hidden="1" x14ac:dyDescent="0.2">
      <c r="A6820" s="66" t="s">
        <v>22539</v>
      </c>
      <c r="B6820" s="66" t="s">
        <v>13716</v>
      </c>
      <c r="O6820" t="s">
        <v>22548</v>
      </c>
      <c r="P6820" t="s">
        <v>4402</v>
      </c>
    </row>
    <row r="6821" spans="1:16" hidden="1" x14ac:dyDescent="0.2">
      <c r="A6821" s="66" t="s">
        <v>22540</v>
      </c>
      <c r="B6821" s="66" t="s">
        <v>3961</v>
      </c>
      <c r="O6821" t="s">
        <v>3959</v>
      </c>
      <c r="P6821" s="66" t="s">
        <v>3960</v>
      </c>
    </row>
    <row r="6822" spans="1:16" hidden="1" x14ac:dyDescent="0.2">
      <c r="A6822" s="66" t="s">
        <v>22541</v>
      </c>
      <c r="B6822" s="66" t="s">
        <v>13674</v>
      </c>
      <c r="O6822" t="s">
        <v>3959</v>
      </c>
      <c r="P6822" s="66" t="s">
        <v>3960</v>
      </c>
    </row>
    <row r="6823" spans="1:16" hidden="1" x14ac:dyDescent="0.2">
      <c r="A6823" s="66" t="s">
        <v>22542</v>
      </c>
      <c r="B6823" s="66" t="s">
        <v>14057</v>
      </c>
      <c r="O6823" t="s">
        <v>4494</v>
      </c>
      <c r="P6823" s="66" t="s">
        <v>4495</v>
      </c>
    </row>
    <row r="6824" spans="1:16" hidden="1" x14ac:dyDescent="0.2">
      <c r="A6824" s="66" t="s">
        <v>22543</v>
      </c>
      <c r="B6824" s="66" t="s">
        <v>14051</v>
      </c>
      <c r="O6824" t="s">
        <v>4494</v>
      </c>
      <c r="P6824" s="66" t="s">
        <v>4495</v>
      </c>
    </row>
    <row r="6825" spans="1:16" hidden="1" x14ac:dyDescent="0.2">
      <c r="A6825" s="66" t="s">
        <v>14059</v>
      </c>
      <c r="B6825" s="66" t="s">
        <v>14060</v>
      </c>
      <c r="O6825" t="s">
        <v>4494</v>
      </c>
      <c r="P6825" s="66" t="s">
        <v>4495</v>
      </c>
    </row>
    <row r="6826" spans="1:16" hidden="1" x14ac:dyDescent="0.2">
      <c r="A6826" s="66" t="s">
        <v>14062</v>
      </c>
      <c r="B6826" s="66" t="s">
        <v>14063</v>
      </c>
      <c r="O6826" t="s">
        <v>4494</v>
      </c>
      <c r="P6826" s="66" t="s">
        <v>4495</v>
      </c>
    </row>
    <row r="6827" spans="1:16" hidden="1" x14ac:dyDescent="0.2">
      <c r="A6827" s="66" t="s">
        <v>22544</v>
      </c>
      <c r="B6827" s="66" t="s">
        <v>14054</v>
      </c>
      <c r="O6827" t="s">
        <v>4494</v>
      </c>
      <c r="P6827" s="66" t="s">
        <v>4495</v>
      </c>
    </row>
    <row r="6828" spans="1:16" hidden="1" x14ac:dyDescent="0.2">
      <c r="A6828" s="66" t="s">
        <v>14065</v>
      </c>
      <c r="B6828" s="66" t="s">
        <v>14066</v>
      </c>
      <c r="O6828" t="s">
        <v>4494</v>
      </c>
      <c r="P6828" s="66" t="s">
        <v>4495</v>
      </c>
    </row>
    <row r="6829" spans="1:16" hidden="1" x14ac:dyDescent="0.2">
      <c r="A6829" s="66" t="s">
        <v>14068</v>
      </c>
      <c r="B6829" s="66" t="s">
        <v>14069</v>
      </c>
      <c r="O6829" t="s">
        <v>4494</v>
      </c>
      <c r="P6829" s="66" t="s">
        <v>4495</v>
      </c>
    </row>
    <row r="6830" spans="1:16" hidden="1" x14ac:dyDescent="0.2">
      <c r="A6830" s="66" t="s">
        <v>14071</v>
      </c>
      <c r="B6830" s="66" t="s">
        <v>14072</v>
      </c>
      <c r="O6830" t="s">
        <v>4494</v>
      </c>
      <c r="P6830" s="66" t="s">
        <v>4495</v>
      </c>
    </row>
    <row r="6831" spans="1:16" hidden="1" x14ac:dyDescent="0.2">
      <c r="A6831" s="66" t="s">
        <v>14074</v>
      </c>
      <c r="B6831" s="66" t="s">
        <v>14075</v>
      </c>
      <c r="O6831" t="s">
        <v>4494</v>
      </c>
      <c r="P6831" s="66" t="s">
        <v>4495</v>
      </c>
    </row>
    <row r="6832" spans="1:16" hidden="1" x14ac:dyDescent="0.2">
      <c r="A6832" s="66" t="s">
        <v>14077</v>
      </c>
      <c r="B6832" s="66" t="s">
        <v>14078</v>
      </c>
      <c r="O6832" t="s">
        <v>4494</v>
      </c>
      <c r="P6832" s="66" t="s">
        <v>4495</v>
      </c>
    </row>
    <row r="6833" spans="1:16" hidden="1" x14ac:dyDescent="0.2">
      <c r="A6833" s="66" t="s">
        <v>14080</v>
      </c>
      <c r="B6833" s="66" t="s">
        <v>14081</v>
      </c>
      <c r="O6833" t="s">
        <v>4494</v>
      </c>
      <c r="P6833" s="66" t="s">
        <v>4495</v>
      </c>
    </row>
    <row r="6834" spans="1:16" hidden="1" x14ac:dyDescent="0.2">
      <c r="A6834" s="66" t="s">
        <v>14083</v>
      </c>
      <c r="B6834" s="66" t="s">
        <v>14084</v>
      </c>
      <c r="O6834" t="s">
        <v>4494</v>
      </c>
      <c r="P6834" s="66" t="s">
        <v>4495</v>
      </c>
    </row>
    <row r="6835" spans="1:16" hidden="1" x14ac:dyDescent="0.2">
      <c r="A6835" s="66" t="s">
        <v>14086</v>
      </c>
      <c r="B6835" s="66" t="s">
        <v>14087</v>
      </c>
      <c r="O6835" t="s">
        <v>4494</v>
      </c>
      <c r="P6835" s="66" t="s">
        <v>4495</v>
      </c>
    </row>
    <row r="6836" spans="1:16" hidden="1" x14ac:dyDescent="0.2">
      <c r="A6836" s="66" t="s">
        <v>22545</v>
      </c>
      <c r="B6836" s="66" t="s">
        <v>4495</v>
      </c>
      <c r="O6836" t="s">
        <v>4494</v>
      </c>
      <c r="P6836" s="66" t="s">
        <v>4495</v>
      </c>
    </row>
    <row r="6837" spans="1:16" hidden="1" x14ac:dyDescent="0.2">
      <c r="A6837" s="66" t="s">
        <v>14089</v>
      </c>
      <c r="B6837" s="66" t="s">
        <v>14090</v>
      </c>
      <c r="O6837" t="s">
        <v>4494</v>
      </c>
      <c r="P6837" s="66" t="s">
        <v>4495</v>
      </c>
    </row>
    <row r="6838" spans="1:16" hidden="1" x14ac:dyDescent="0.2">
      <c r="A6838" s="66" t="s">
        <v>14092</v>
      </c>
      <c r="B6838" s="66" t="s">
        <v>14093</v>
      </c>
      <c r="O6838" t="s">
        <v>4494</v>
      </c>
      <c r="P6838" s="66" t="s">
        <v>4495</v>
      </c>
    </row>
    <row r="6839" spans="1:16" hidden="1" x14ac:dyDescent="0.2">
      <c r="A6839" s="66" t="s">
        <v>14095</v>
      </c>
      <c r="B6839" s="66" t="s">
        <v>14096</v>
      </c>
      <c r="O6839" t="s">
        <v>4494</v>
      </c>
      <c r="P6839" s="66" t="s">
        <v>4495</v>
      </c>
    </row>
    <row r="6840" spans="1:16" hidden="1" x14ac:dyDescent="0.2">
      <c r="A6840" s="66" t="s">
        <v>14098</v>
      </c>
      <c r="B6840" s="66" t="s">
        <v>14099</v>
      </c>
      <c r="O6840" t="s">
        <v>4494</v>
      </c>
      <c r="P6840" s="66" t="s">
        <v>4495</v>
      </c>
    </row>
    <row r="6841" spans="1:16" hidden="1" x14ac:dyDescent="0.2">
      <c r="A6841" s="66" t="s">
        <v>14101</v>
      </c>
      <c r="B6841" s="66" t="s">
        <v>14102</v>
      </c>
      <c r="O6841" t="s">
        <v>4494</v>
      </c>
      <c r="P6841" s="66" t="s">
        <v>4495</v>
      </c>
    </row>
    <row r="6842" spans="1:16" hidden="1" x14ac:dyDescent="0.2">
      <c r="A6842" s="66" t="s">
        <v>14105</v>
      </c>
      <c r="B6842" s="66" t="s">
        <v>14106</v>
      </c>
      <c r="O6842" t="s">
        <v>4494</v>
      </c>
      <c r="P6842" s="66" t="s">
        <v>4495</v>
      </c>
    </row>
    <row r="6843" spans="1:16" hidden="1" x14ac:dyDescent="0.2">
      <c r="A6843" s="31" t="s">
        <v>22847</v>
      </c>
      <c r="B6843" s="31" t="s">
        <v>4575</v>
      </c>
      <c r="O6843" t="s">
        <v>22848</v>
      </c>
      <c r="P6843" s="31" t="s">
        <v>4575</v>
      </c>
    </row>
    <row r="6844" spans="1:16" hidden="1" x14ac:dyDescent="0.2">
      <c r="A6844" s="66" t="s">
        <v>23491</v>
      </c>
      <c r="B6844" s="66" t="s">
        <v>14015</v>
      </c>
      <c r="O6844" t="s">
        <v>4156</v>
      </c>
      <c r="P6844" s="66" t="s">
        <v>4157</v>
      </c>
    </row>
    <row r="6845" spans="1:16" hidden="1" x14ac:dyDescent="0.2">
      <c r="A6845" s="66" t="s">
        <v>23531</v>
      </c>
      <c r="B6845" s="66" t="s">
        <v>14018</v>
      </c>
      <c r="O6845" t="s">
        <v>4156</v>
      </c>
      <c r="P6845" s="66" t="s">
        <v>4157</v>
      </c>
    </row>
    <row r="6846" spans="1:16" hidden="1" x14ac:dyDescent="0.2">
      <c r="A6846" s="66" t="s">
        <v>23532</v>
      </c>
      <c r="B6846" s="66" t="s">
        <v>14021</v>
      </c>
      <c r="O6846" t="s">
        <v>4156</v>
      </c>
      <c r="P6846" s="66" t="s">
        <v>4157</v>
      </c>
    </row>
    <row r="6847" spans="1:16" hidden="1" x14ac:dyDescent="0.2">
      <c r="A6847" s="66" t="s">
        <v>14043</v>
      </c>
      <c r="B6847" s="66" t="s">
        <v>14044</v>
      </c>
      <c r="O6847" t="s">
        <v>4156</v>
      </c>
      <c r="P6847" s="66" t="s">
        <v>4157</v>
      </c>
    </row>
    <row r="6848" spans="1:16" hidden="1" x14ac:dyDescent="0.2">
      <c r="A6848" s="66" t="s">
        <v>23503</v>
      </c>
      <c r="B6848" s="66" t="s">
        <v>14024</v>
      </c>
      <c r="O6848" t="s">
        <v>4156</v>
      </c>
      <c r="P6848" s="66" t="s">
        <v>4157</v>
      </c>
    </row>
    <row r="6849" spans="1:17" hidden="1" x14ac:dyDescent="0.2">
      <c r="A6849" s="66" t="s">
        <v>23533</v>
      </c>
      <c r="B6849" s="66" t="s">
        <v>4157</v>
      </c>
      <c r="O6849" t="s">
        <v>4156</v>
      </c>
      <c r="P6849" s="66" t="s">
        <v>4157</v>
      </c>
    </row>
    <row r="6850" spans="1:17" hidden="1" x14ac:dyDescent="0.2">
      <c r="A6850" s="66" t="s">
        <v>23534</v>
      </c>
      <c r="B6850" s="66" t="s">
        <v>14027</v>
      </c>
      <c r="O6850" t="s">
        <v>4156</v>
      </c>
      <c r="P6850" s="66" t="s">
        <v>4157</v>
      </c>
    </row>
    <row r="6851" spans="1:17" hidden="1" x14ac:dyDescent="0.2">
      <c r="A6851" s="66" t="s">
        <v>23494</v>
      </c>
      <c r="B6851" s="66" t="s">
        <v>14030</v>
      </c>
      <c r="O6851" t="s">
        <v>4156</v>
      </c>
      <c r="P6851" s="66" t="s">
        <v>4157</v>
      </c>
    </row>
    <row r="6852" spans="1:17" hidden="1" x14ac:dyDescent="0.2">
      <c r="A6852" s="66" t="s">
        <v>23500</v>
      </c>
      <c r="B6852" s="66" t="s">
        <v>4511</v>
      </c>
      <c r="O6852" t="s">
        <v>4156</v>
      </c>
      <c r="P6852" s="66" t="s">
        <v>4157</v>
      </c>
    </row>
    <row r="6853" spans="1:17" hidden="1" x14ac:dyDescent="0.2">
      <c r="A6853" s="66" t="s">
        <v>23508</v>
      </c>
      <c r="B6853" s="66" t="s">
        <v>14035</v>
      </c>
      <c r="O6853" t="s">
        <v>4156</v>
      </c>
      <c r="P6853" s="66" t="s">
        <v>4157</v>
      </c>
    </row>
    <row r="6854" spans="1:17" hidden="1" x14ac:dyDescent="0.2">
      <c r="A6854" s="66" t="s">
        <v>23535</v>
      </c>
      <c r="B6854" s="66" t="s">
        <v>14038</v>
      </c>
      <c r="O6854" t="s">
        <v>4156</v>
      </c>
      <c r="P6854" s="66" t="s">
        <v>4157</v>
      </c>
    </row>
    <row r="6855" spans="1:17" hidden="1" x14ac:dyDescent="0.2">
      <c r="A6855" s="66" t="s">
        <v>23497</v>
      </c>
      <c r="B6855" s="66" t="s">
        <v>14041</v>
      </c>
      <c r="O6855" t="s">
        <v>4156</v>
      </c>
      <c r="P6855" s="66" t="s">
        <v>4157</v>
      </c>
    </row>
    <row r="6856" spans="1:17" hidden="1" x14ac:dyDescent="0.2">
      <c r="A6856" s="31" t="s">
        <v>23536</v>
      </c>
      <c r="B6856" s="31" t="s">
        <v>4331</v>
      </c>
      <c r="C6856" s="31" t="s">
        <v>13991</v>
      </c>
      <c r="D6856" s="31"/>
      <c r="E6856" s="31"/>
      <c r="F6856" s="31" t="s">
        <v>13992</v>
      </c>
      <c r="G6856" s="47">
        <v>60</v>
      </c>
      <c r="H6856" s="33">
        <v>0</v>
      </c>
      <c r="O6856" s="31" t="s">
        <v>18820</v>
      </c>
      <c r="P6856" s="31" t="s">
        <v>4331</v>
      </c>
      <c r="Q6856" s="31" t="s">
        <v>5168</v>
      </c>
    </row>
    <row r="6857" spans="1:17" hidden="1" x14ac:dyDescent="0.2">
      <c r="A6857" s="31" t="s">
        <v>24538</v>
      </c>
      <c r="B6857" s="31" t="s">
        <v>24539</v>
      </c>
      <c r="C6857" s="31" t="s">
        <v>24540</v>
      </c>
      <c r="O6857" t="s">
        <v>22549</v>
      </c>
      <c r="P6857" s="66" t="s">
        <v>32</v>
      </c>
    </row>
    <row r="6858" spans="1:17" x14ac:dyDescent="0.2">
      <c r="A6858" s="31" t="s">
        <v>24555</v>
      </c>
      <c r="B6858" s="31" t="s">
        <v>24554</v>
      </c>
      <c r="C6858" s="31" t="s">
        <v>24556</v>
      </c>
      <c r="O6858" s="31" t="s">
        <v>13045</v>
      </c>
      <c r="P6858" s="66" t="s">
        <v>4202</v>
      </c>
    </row>
  </sheetData>
  <autoFilter ref="A2:Q6858" xr:uid="{0CA6C1A7-758B-4684-AF40-6A8ADCDA2AD7}">
    <filterColumn colId="14">
      <filters>
        <filter val="SIBA"/>
        <filter val="SIBA FOOD"/>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2025-10-04T07:37:45Z</dcterms:created>
  <dcterms:modified xsi:type="dcterms:W3CDTF">2026-05-28T07:21:43Z</dcterms:modified>
</cp:coreProperties>
</file>